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2703" documentId="8_{29765AF0-A922-4B1B-A6CE-6254EAADFC06}" xr6:coauthVersionLast="47" xr6:coauthVersionMax="47" xr10:uidLastSave="{FF83EDC8-F79E-4B0D-A88D-7FBB2E0DA78D}"/>
  <bookViews>
    <workbookView xWindow="-120" yWindow="-120" windowWidth="38640" windowHeight="21240" tabRatio="661" xr2:uid="{1C85C38A-7CB9-4E34-BA82-90D9FC2C98A7}"/>
  </bookViews>
  <sheets>
    <sheet name="Cover" sheetId="8" r:id="rId1"/>
    <sheet name="Dictionary" sheetId="1" r:id="rId2"/>
    <sheet name="Data" sheetId="2" r:id="rId3"/>
    <sheet name="Banxico Forecasts" sheetId="11" r:id="rId4"/>
    <sheet name="Annual Inflation" sheetId="3" r:id="rId5"/>
    <sheet name="Monthly Inflation" sheetId="4" r:id="rId6"/>
    <sheet name="Interest Rates" sheetId="5" r:id="rId7"/>
    <sheet name="FX" sheetId="6" r:id="rId8"/>
    <sheet name="Activity" sheetId="7" r:id="rId9"/>
    <sheet name="Rstar &amp; R" sheetId="9" r:id="rId10"/>
    <sheet name="Summary Table" sheetId="12" r:id="rId11"/>
  </sheets>
  <definedNames>
    <definedName name="_xlnm._FilterDatabase" localSheetId="2" hidden="1">Data!$A$1:$M$9928</definedName>
    <definedName name="_xlnm._FilterDatabase" localSheetId="1" hidden="1">Dictionary!$B$3:$E$3</definedName>
    <definedName name="_xlnm._FilterDatabase" localSheetId="5" hidden="1">'Monthly Inflation'!$AI$7:$AM$39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5435" i="9" l="1"/>
  <c r="S5435" i="9" s="1"/>
  <c r="T5435" i="9" s="1"/>
  <c r="P5434" i="9"/>
  <c r="S5434" i="9" s="1"/>
  <c r="T5434" i="9" s="1"/>
  <c r="P5433" i="9"/>
  <c r="S5433" i="9" s="1"/>
  <c r="T5433" i="9" s="1"/>
  <c r="P5432" i="9"/>
  <c r="S5432" i="9" s="1"/>
  <c r="T5432" i="9" s="1"/>
  <c r="P5431" i="9"/>
  <c r="S5431" i="9" s="1"/>
  <c r="T5431" i="9" s="1"/>
  <c r="P5430" i="9"/>
  <c r="S5430" i="9" s="1"/>
  <c r="T5430" i="9" s="1"/>
  <c r="P5429" i="9"/>
  <c r="S5429" i="9" s="1"/>
  <c r="T5429" i="9" s="1"/>
  <c r="P5428" i="9"/>
  <c r="S5428" i="9" s="1"/>
  <c r="T5428" i="9" s="1"/>
  <c r="P5427" i="9"/>
  <c r="S5427" i="9" s="1"/>
  <c r="T5427" i="9" s="1"/>
  <c r="P5426" i="9"/>
  <c r="S5426" i="9" s="1"/>
  <c r="T5426" i="9" s="1"/>
  <c r="P5425" i="9"/>
  <c r="S5425" i="9" s="1"/>
  <c r="T5425" i="9" s="1"/>
  <c r="P5424" i="9"/>
  <c r="S5424" i="9" s="1"/>
  <c r="T5424" i="9" s="1"/>
  <c r="P5423" i="9"/>
  <c r="S5423" i="9" s="1"/>
  <c r="T5423" i="9" s="1"/>
  <c r="P5422" i="9"/>
  <c r="S5422" i="9" s="1"/>
  <c r="T5422" i="9" s="1"/>
  <c r="P5421" i="9"/>
  <c r="S5421" i="9" s="1"/>
  <c r="T5421" i="9" s="1"/>
  <c r="P5420" i="9"/>
  <c r="S5420" i="9" s="1"/>
  <c r="T5420" i="9" s="1"/>
  <c r="P5419" i="9"/>
  <c r="S5419" i="9" s="1"/>
  <c r="T5419" i="9" s="1"/>
  <c r="P5418" i="9"/>
  <c r="S5418" i="9" s="1"/>
  <c r="T5418" i="9" s="1"/>
  <c r="P5417" i="9"/>
  <c r="S5417" i="9" s="1"/>
  <c r="T5417" i="9" s="1"/>
  <c r="P5416" i="9"/>
  <c r="S5416" i="9" s="1"/>
  <c r="T5416" i="9" s="1"/>
  <c r="P5415" i="9"/>
  <c r="S5415" i="9" s="1"/>
  <c r="T5415" i="9" s="1"/>
  <c r="P5414" i="9"/>
  <c r="S5414" i="9" s="1"/>
  <c r="T5414" i="9" s="1"/>
  <c r="P5413" i="9"/>
  <c r="S5413" i="9" s="1"/>
  <c r="T5413" i="9" s="1"/>
  <c r="P5412" i="9"/>
  <c r="S5412" i="9" s="1"/>
  <c r="T5412" i="9" s="1"/>
  <c r="P5411" i="9"/>
  <c r="S5411" i="9" s="1"/>
  <c r="T5411" i="9" s="1"/>
  <c r="P5410" i="9"/>
  <c r="S5410" i="9" s="1"/>
  <c r="T5410" i="9" s="1"/>
  <c r="P5409" i="9"/>
  <c r="S5409" i="9" s="1"/>
  <c r="T5409" i="9" s="1"/>
  <c r="P5408" i="9"/>
  <c r="S5408" i="9" s="1"/>
  <c r="T5408" i="9" s="1"/>
  <c r="P5407" i="9"/>
  <c r="S5407" i="9" s="1"/>
  <c r="T5407" i="9" s="1"/>
  <c r="P5406" i="9"/>
  <c r="S5406" i="9" s="1"/>
  <c r="T5406" i="9" s="1"/>
  <c r="P5405" i="9"/>
  <c r="S5405" i="9" s="1"/>
  <c r="T5405" i="9" s="1"/>
  <c r="P5404" i="9"/>
  <c r="S5404" i="9" s="1"/>
  <c r="T5404" i="9" s="1"/>
  <c r="P5403" i="9"/>
  <c r="S5403" i="9" s="1"/>
  <c r="T5403" i="9" s="1"/>
  <c r="P5402" i="9"/>
  <c r="S5402" i="9" s="1"/>
  <c r="T5402" i="9" s="1"/>
  <c r="P5401" i="9"/>
  <c r="S5401" i="9" s="1"/>
  <c r="T5401" i="9" s="1"/>
  <c r="P5400" i="9"/>
  <c r="S5400" i="9" s="1"/>
  <c r="T5400" i="9" s="1"/>
  <c r="P5399" i="9"/>
  <c r="S5399" i="9" s="1"/>
  <c r="T5399" i="9" s="1"/>
  <c r="P5398" i="9"/>
  <c r="S5398" i="9" s="1"/>
  <c r="T5398" i="9" s="1"/>
  <c r="P5397" i="9"/>
  <c r="S5397" i="9" s="1"/>
  <c r="T5397" i="9" s="1"/>
  <c r="P5396" i="9"/>
  <c r="S5396" i="9" s="1"/>
  <c r="T5396" i="9" s="1"/>
  <c r="P5395" i="9"/>
  <c r="S5395" i="9" s="1"/>
  <c r="T5395" i="9" s="1"/>
  <c r="P5394" i="9"/>
  <c r="S5394" i="9" s="1"/>
  <c r="T5394" i="9" s="1"/>
  <c r="P5393" i="9"/>
  <c r="S5393" i="9" s="1"/>
  <c r="T5393" i="9" s="1"/>
  <c r="P5392" i="9"/>
  <c r="S5392" i="9" s="1"/>
  <c r="T5392" i="9" s="1"/>
  <c r="P5391" i="9"/>
  <c r="S5391" i="9" s="1"/>
  <c r="T5391" i="9" s="1"/>
  <c r="P5390" i="9"/>
  <c r="S5390" i="9" s="1"/>
  <c r="T5390" i="9" s="1"/>
  <c r="P5389" i="9"/>
  <c r="S5389" i="9" s="1"/>
  <c r="T5389" i="9" s="1"/>
  <c r="P5388" i="9"/>
  <c r="S5388" i="9" s="1"/>
  <c r="T5388" i="9" s="1"/>
  <c r="P5387" i="9"/>
  <c r="S5387" i="9" s="1"/>
  <c r="T5387" i="9" s="1"/>
  <c r="P5386" i="9"/>
  <c r="S5386" i="9" s="1"/>
  <c r="T5386" i="9" s="1"/>
  <c r="P5385" i="9"/>
  <c r="S5385" i="9" s="1"/>
  <c r="T5385" i="9" s="1"/>
  <c r="P5384" i="9"/>
  <c r="S5384" i="9" s="1"/>
  <c r="T5384" i="9" s="1"/>
  <c r="P5383" i="9"/>
  <c r="S5383" i="9" s="1"/>
  <c r="T5383" i="9" s="1"/>
  <c r="P5382" i="9"/>
  <c r="S5382" i="9" s="1"/>
  <c r="T5382" i="9" s="1"/>
  <c r="P5381" i="9"/>
  <c r="S5381" i="9" s="1"/>
  <c r="T5381" i="9" s="1"/>
  <c r="P5380" i="9"/>
  <c r="S5380" i="9" s="1"/>
  <c r="T5380" i="9" s="1"/>
  <c r="P5379" i="9"/>
  <c r="S5379" i="9" s="1"/>
  <c r="T5379" i="9" s="1"/>
  <c r="P5378" i="9"/>
  <c r="S5378" i="9" s="1"/>
  <c r="T5378" i="9" s="1"/>
  <c r="P5377" i="9"/>
  <c r="S5377" i="9" s="1"/>
  <c r="T5377" i="9" s="1"/>
  <c r="P5376" i="9"/>
  <c r="S5376" i="9" s="1"/>
  <c r="T5376" i="9" s="1"/>
  <c r="P5375" i="9"/>
  <c r="S5375" i="9" s="1"/>
  <c r="T5375" i="9" s="1"/>
  <c r="P5374" i="9"/>
  <c r="P5373" i="9"/>
  <c r="P5372" i="9"/>
  <c r="P5371" i="9"/>
  <c r="P5370" i="9"/>
  <c r="P5369" i="9"/>
  <c r="P5368" i="9"/>
  <c r="P5367" i="9"/>
  <c r="P5366" i="9"/>
  <c r="P5365" i="9"/>
  <c r="P5364" i="9"/>
  <c r="P5363" i="9"/>
  <c r="P5362" i="9"/>
  <c r="P5361" i="9"/>
  <c r="P5360" i="9"/>
  <c r="P5359" i="9"/>
  <c r="P5358" i="9"/>
  <c r="P5357" i="9"/>
  <c r="P5356" i="9"/>
  <c r="P5355" i="9"/>
  <c r="P5354" i="9"/>
  <c r="P5353" i="9"/>
  <c r="P5352" i="9"/>
  <c r="P5351" i="9"/>
  <c r="P5350" i="9"/>
  <c r="P5349" i="9"/>
  <c r="P5348" i="9"/>
  <c r="P5347" i="9"/>
  <c r="P5346" i="9"/>
  <c r="P5345" i="9"/>
  <c r="P5344" i="9"/>
  <c r="P5343" i="9"/>
  <c r="S5343" i="9" s="1"/>
  <c r="T5343" i="9" s="1"/>
  <c r="P5342" i="9"/>
  <c r="S5342" i="9" s="1"/>
  <c r="T5342" i="9" s="1"/>
  <c r="P5341" i="9"/>
  <c r="S5341" i="9" s="1"/>
  <c r="T5341" i="9" s="1"/>
  <c r="P5340" i="9"/>
  <c r="S5340" i="9" s="1"/>
  <c r="T5340" i="9" s="1"/>
  <c r="P5339" i="9"/>
  <c r="S5339" i="9" s="1"/>
  <c r="T5339" i="9" s="1"/>
  <c r="P5338" i="9"/>
  <c r="S5338" i="9" s="1"/>
  <c r="T5338" i="9" s="1"/>
  <c r="P5337" i="9"/>
  <c r="S5337" i="9" s="1"/>
  <c r="T5337" i="9" s="1"/>
  <c r="P5336" i="9"/>
  <c r="S5336" i="9" s="1"/>
  <c r="T5336" i="9" s="1"/>
  <c r="P5335" i="9"/>
  <c r="S5335" i="9" s="1"/>
  <c r="T5335" i="9" s="1"/>
  <c r="P5334" i="9"/>
  <c r="S5334" i="9" s="1"/>
  <c r="T5334" i="9" s="1"/>
  <c r="P5333" i="9"/>
  <c r="S5333" i="9" s="1"/>
  <c r="T5333" i="9" s="1"/>
  <c r="P5332" i="9"/>
  <c r="S5332" i="9" s="1"/>
  <c r="T5332" i="9" s="1"/>
  <c r="P5331" i="9"/>
  <c r="S5331" i="9" s="1"/>
  <c r="T5331" i="9" s="1"/>
  <c r="P5330" i="9"/>
  <c r="S5330" i="9" s="1"/>
  <c r="T5330" i="9" s="1"/>
  <c r="P5329" i="9"/>
  <c r="S5329" i="9" s="1"/>
  <c r="T5329" i="9" s="1"/>
  <c r="P5328" i="9"/>
  <c r="S5328" i="9" s="1"/>
  <c r="T5328" i="9" s="1"/>
  <c r="P5327" i="9"/>
  <c r="S5327" i="9" s="1"/>
  <c r="T5327" i="9" s="1"/>
  <c r="P5326" i="9"/>
  <c r="S5326" i="9" s="1"/>
  <c r="T5326" i="9" s="1"/>
  <c r="P5325" i="9"/>
  <c r="S5325" i="9" s="1"/>
  <c r="T5325" i="9" s="1"/>
  <c r="P5324" i="9"/>
  <c r="S5324" i="9" s="1"/>
  <c r="T5324" i="9" s="1"/>
  <c r="P5323" i="9"/>
  <c r="S5323" i="9" s="1"/>
  <c r="T5323" i="9" s="1"/>
  <c r="P5322" i="9"/>
  <c r="S5322" i="9" s="1"/>
  <c r="T5322" i="9" s="1"/>
  <c r="P5321" i="9"/>
  <c r="S5321" i="9" s="1"/>
  <c r="T5321" i="9" s="1"/>
  <c r="P5320" i="9"/>
  <c r="S5320" i="9" s="1"/>
  <c r="T5320" i="9" s="1"/>
  <c r="P5319" i="9"/>
  <c r="S5319" i="9" s="1"/>
  <c r="T5319" i="9" s="1"/>
  <c r="P5318" i="9"/>
  <c r="S5318" i="9" s="1"/>
  <c r="T5318" i="9" s="1"/>
  <c r="P5317" i="9"/>
  <c r="S5317" i="9" s="1"/>
  <c r="T5317" i="9" s="1"/>
  <c r="P5316" i="9"/>
  <c r="S5316" i="9" s="1"/>
  <c r="T5316" i="9" s="1"/>
  <c r="P5315" i="9"/>
  <c r="S5315" i="9" s="1"/>
  <c r="T5315" i="9" s="1"/>
  <c r="P5314" i="9"/>
  <c r="S5314" i="9" s="1"/>
  <c r="T5314" i="9" s="1"/>
  <c r="P5313" i="9"/>
  <c r="S5313" i="9" s="1"/>
  <c r="T5313" i="9" s="1"/>
  <c r="P5312" i="9"/>
  <c r="S5312" i="9" s="1"/>
  <c r="T5312" i="9" s="1"/>
  <c r="P5311" i="9"/>
  <c r="S5311" i="9" s="1"/>
  <c r="T5311" i="9" s="1"/>
  <c r="P5310" i="9"/>
  <c r="S5310" i="9" s="1"/>
  <c r="T5310" i="9" s="1"/>
  <c r="P5309" i="9"/>
  <c r="S5309" i="9" s="1"/>
  <c r="T5309" i="9" s="1"/>
  <c r="P5308" i="9"/>
  <c r="S5308" i="9" s="1"/>
  <c r="T5308" i="9" s="1"/>
  <c r="P5307" i="9"/>
  <c r="S5307" i="9" s="1"/>
  <c r="T5307" i="9" s="1"/>
  <c r="P5306" i="9"/>
  <c r="S5306" i="9" s="1"/>
  <c r="T5306" i="9" s="1"/>
  <c r="P5305" i="9"/>
  <c r="S5305" i="9" s="1"/>
  <c r="T5305" i="9" s="1"/>
  <c r="P5304" i="9"/>
  <c r="S5304" i="9" s="1"/>
  <c r="T5304" i="9" s="1"/>
  <c r="P5303" i="9"/>
  <c r="S5303" i="9" s="1"/>
  <c r="T5303" i="9" s="1"/>
  <c r="P5302" i="9"/>
  <c r="S5302" i="9" s="1"/>
  <c r="T5302" i="9" s="1"/>
  <c r="P5301" i="9"/>
  <c r="S5301" i="9" s="1"/>
  <c r="T5301" i="9" s="1"/>
  <c r="P5300" i="9"/>
  <c r="S5300" i="9" s="1"/>
  <c r="T5300" i="9" s="1"/>
  <c r="P5299" i="9"/>
  <c r="S5299" i="9" s="1"/>
  <c r="T5299" i="9" s="1"/>
  <c r="P5298" i="9"/>
  <c r="S5298" i="9" s="1"/>
  <c r="T5298" i="9" s="1"/>
  <c r="P5297" i="9"/>
  <c r="S5297" i="9" s="1"/>
  <c r="T5297" i="9" s="1"/>
  <c r="P5296" i="9"/>
  <c r="S5296" i="9" s="1"/>
  <c r="T5296" i="9" s="1"/>
  <c r="P5295" i="9"/>
  <c r="S5295" i="9" s="1"/>
  <c r="T5295" i="9" s="1"/>
  <c r="P5294" i="9"/>
  <c r="S5294" i="9" s="1"/>
  <c r="T5294" i="9" s="1"/>
  <c r="P5293" i="9"/>
  <c r="S5293" i="9" s="1"/>
  <c r="T5293" i="9" s="1"/>
  <c r="P5292" i="9"/>
  <c r="S5292" i="9" s="1"/>
  <c r="T5292" i="9" s="1"/>
  <c r="P5291" i="9"/>
  <c r="S5291" i="9" s="1"/>
  <c r="T5291" i="9" s="1"/>
  <c r="P5290" i="9"/>
  <c r="S5290" i="9" s="1"/>
  <c r="T5290" i="9" s="1"/>
  <c r="P5289" i="9"/>
  <c r="S5289" i="9" s="1"/>
  <c r="T5289" i="9" s="1"/>
  <c r="P5288" i="9"/>
  <c r="S5288" i="9" s="1"/>
  <c r="T5288" i="9" s="1"/>
  <c r="P5287" i="9"/>
  <c r="S5287" i="9" s="1"/>
  <c r="T5287" i="9" s="1"/>
  <c r="P5286" i="9"/>
  <c r="S5286" i="9" s="1"/>
  <c r="T5286" i="9" s="1"/>
  <c r="P5285" i="9"/>
  <c r="S5285" i="9" s="1"/>
  <c r="T5285" i="9" s="1"/>
  <c r="P5284" i="9"/>
  <c r="S5284" i="9" s="1"/>
  <c r="T5284" i="9" s="1"/>
  <c r="P5283" i="9"/>
  <c r="S5283" i="9" s="1"/>
  <c r="T5283" i="9" s="1"/>
  <c r="P5282" i="9"/>
  <c r="S5282" i="9" s="1"/>
  <c r="T5282" i="9" s="1"/>
  <c r="P5281" i="9"/>
  <c r="S5281" i="9" s="1"/>
  <c r="T5281" i="9" s="1"/>
  <c r="P5280" i="9"/>
  <c r="S5280" i="9" s="1"/>
  <c r="T5280" i="9" s="1"/>
  <c r="P5279" i="9"/>
  <c r="S5279" i="9" s="1"/>
  <c r="T5279" i="9" s="1"/>
  <c r="P5278" i="9"/>
  <c r="S5278" i="9" s="1"/>
  <c r="T5278" i="9" s="1"/>
  <c r="P5277" i="9"/>
  <c r="S5277" i="9" s="1"/>
  <c r="T5277" i="9" s="1"/>
  <c r="P5276" i="9"/>
  <c r="S5276" i="9" s="1"/>
  <c r="T5276" i="9" s="1"/>
  <c r="P5275" i="9"/>
  <c r="S5275" i="9" s="1"/>
  <c r="T5275" i="9" s="1"/>
  <c r="P5274" i="9"/>
  <c r="S5274" i="9" s="1"/>
  <c r="T5274" i="9" s="1"/>
  <c r="P5273" i="9"/>
  <c r="S5273" i="9" s="1"/>
  <c r="T5273" i="9" s="1"/>
  <c r="P5272" i="9"/>
  <c r="S5272" i="9" s="1"/>
  <c r="T5272" i="9" s="1"/>
  <c r="P5271" i="9"/>
  <c r="S5271" i="9" s="1"/>
  <c r="T5271" i="9" s="1"/>
  <c r="P5270" i="9"/>
  <c r="S5270" i="9" s="1"/>
  <c r="T5270" i="9" s="1"/>
  <c r="P5269" i="9"/>
  <c r="S5269" i="9" s="1"/>
  <c r="T5269" i="9" s="1"/>
  <c r="P5268" i="9"/>
  <c r="S5268" i="9" s="1"/>
  <c r="T5268" i="9" s="1"/>
  <c r="P5267" i="9"/>
  <c r="S5267" i="9" s="1"/>
  <c r="T5267" i="9" s="1"/>
  <c r="P5266" i="9"/>
  <c r="S5266" i="9" s="1"/>
  <c r="T5266" i="9" s="1"/>
  <c r="P5265" i="9"/>
  <c r="S5265" i="9" s="1"/>
  <c r="T5265" i="9" s="1"/>
  <c r="P5264" i="9"/>
  <c r="S5264" i="9" s="1"/>
  <c r="T5264" i="9" s="1"/>
  <c r="P5263" i="9"/>
  <c r="S5263" i="9" s="1"/>
  <c r="T5263" i="9" s="1"/>
  <c r="P5262" i="9"/>
  <c r="S5262" i="9" s="1"/>
  <c r="T5262" i="9" s="1"/>
  <c r="P5261" i="9"/>
  <c r="S5261" i="9" s="1"/>
  <c r="T5261" i="9" s="1"/>
  <c r="P5260" i="9"/>
  <c r="S5260" i="9" s="1"/>
  <c r="T5260" i="9" s="1"/>
  <c r="P5259" i="9"/>
  <c r="S5259" i="9" s="1"/>
  <c r="T5259" i="9" s="1"/>
  <c r="P5258" i="9"/>
  <c r="S5258" i="9" s="1"/>
  <c r="T5258" i="9" s="1"/>
  <c r="P5257" i="9"/>
  <c r="S5257" i="9" s="1"/>
  <c r="T5257" i="9" s="1"/>
  <c r="P5256" i="9"/>
  <c r="S5256" i="9" s="1"/>
  <c r="T5256" i="9" s="1"/>
  <c r="P5255" i="9"/>
  <c r="S5255" i="9" s="1"/>
  <c r="T5255" i="9" s="1"/>
  <c r="P5254" i="9"/>
  <c r="S5254" i="9" s="1"/>
  <c r="T5254" i="9" s="1"/>
  <c r="P5253" i="9"/>
  <c r="S5253" i="9" s="1"/>
  <c r="T5253" i="9" s="1"/>
  <c r="P5252" i="9"/>
  <c r="S5252" i="9" s="1"/>
  <c r="T5252" i="9" s="1"/>
  <c r="P5251" i="9"/>
  <c r="S5251" i="9" s="1"/>
  <c r="T5251" i="9" s="1"/>
  <c r="P5250" i="9"/>
  <c r="S5250" i="9" s="1"/>
  <c r="T5250" i="9" s="1"/>
  <c r="P5249" i="9"/>
  <c r="S5249" i="9" s="1"/>
  <c r="T5249" i="9" s="1"/>
  <c r="P5248" i="9"/>
  <c r="S5248" i="9" s="1"/>
  <c r="T5248" i="9" s="1"/>
  <c r="P5247" i="9"/>
  <c r="S5247" i="9" s="1"/>
  <c r="T5247" i="9" s="1"/>
  <c r="P5246" i="9"/>
  <c r="S5246" i="9" s="1"/>
  <c r="T5246" i="9" s="1"/>
  <c r="P5245" i="9"/>
  <c r="S5245" i="9" s="1"/>
  <c r="T5245" i="9" s="1"/>
  <c r="P5244" i="9"/>
  <c r="S5244" i="9" s="1"/>
  <c r="T5244" i="9" s="1"/>
  <c r="P5243" i="9"/>
  <c r="S5243" i="9" s="1"/>
  <c r="T5243" i="9" s="1"/>
  <c r="P5242" i="9"/>
  <c r="S5242" i="9" s="1"/>
  <c r="T5242" i="9" s="1"/>
  <c r="P5241" i="9"/>
  <c r="S5241" i="9" s="1"/>
  <c r="T5241" i="9" s="1"/>
  <c r="P5240" i="9"/>
  <c r="S5240" i="9" s="1"/>
  <c r="T5240" i="9" s="1"/>
  <c r="P5239" i="9"/>
  <c r="S5239" i="9" s="1"/>
  <c r="T5239" i="9" s="1"/>
  <c r="P5238" i="9"/>
  <c r="S5238" i="9" s="1"/>
  <c r="T5238" i="9" s="1"/>
  <c r="P5237" i="9"/>
  <c r="S5237" i="9" s="1"/>
  <c r="T5237" i="9" s="1"/>
  <c r="P5236" i="9"/>
  <c r="S5236" i="9" s="1"/>
  <c r="T5236" i="9" s="1"/>
  <c r="P5235" i="9"/>
  <c r="S5235" i="9" s="1"/>
  <c r="T5235" i="9" s="1"/>
  <c r="P5234" i="9"/>
  <c r="S5234" i="9" s="1"/>
  <c r="T5234" i="9" s="1"/>
  <c r="P5233" i="9"/>
  <c r="S5233" i="9" s="1"/>
  <c r="T5233" i="9" s="1"/>
  <c r="P5232" i="9"/>
  <c r="S5232" i="9" s="1"/>
  <c r="T5232" i="9" s="1"/>
  <c r="P5231" i="9"/>
  <c r="S5231" i="9" s="1"/>
  <c r="T5231" i="9" s="1"/>
  <c r="P5230" i="9"/>
  <c r="S5230" i="9" s="1"/>
  <c r="T5230" i="9" s="1"/>
  <c r="P5229" i="9"/>
  <c r="S5229" i="9" s="1"/>
  <c r="T5229" i="9" s="1"/>
  <c r="P5228" i="9"/>
  <c r="S5228" i="9" s="1"/>
  <c r="T5228" i="9" s="1"/>
  <c r="P5227" i="9"/>
  <c r="S5227" i="9" s="1"/>
  <c r="T5227" i="9" s="1"/>
  <c r="P5226" i="9"/>
  <c r="S5226" i="9" s="1"/>
  <c r="T5226" i="9" s="1"/>
  <c r="P5225" i="9"/>
  <c r="S5225" i="9" s="1"/>
  <c r="T5225" i="9" s="1"/>
  <c r="P5224" i="9"/>
  <c r="S5224" i="9" s="1"/>
  <c r="T5224" i="9" s="1"/>
  <c r="P5223" i="9"/>
  <c r="S5223" i="9" s="1"/>
  <c r="T5223" i="9" s="1"/>
  <c r="P5222" i="9"/>
  <c r="S5222" i="9" s="1"/>
  <c r="T5222" i="9" s="1"/>
  <c r="P5221" i="9"/>
  <c r="S5221" i="9" s="1"/>
  <c r="T5221" i="9" s="1"/>
  <c r="P5220" i="9"/>
  <c r="S5220" i="9" s="1"/>
  <c r="T5220" i="9" s="1"/>
  <c r="P5219" i="9"/>
  <c r="S5219" i="9" s="1"/>
  <c r="T5219" i="9" s="1"/>
  <c r="P5218" i="9"/>
  <c r="S5218" i="9" s="1"/>
  <c r="T5218" i="9" s="1"/>
  <c r="P5217" i="9"/>
  <c r="S5217" i="9" s="1"/>
  <c r="T5217" i="9" s="1"/>
  <c r="P5216" i="9"/>
  <c r="S5216" i="9" s="1"/>
  <c r="T5216" i="9" s="1"/>
  <c r="P5215" i="9"/>
  <c r="S5215" i="9" s="1"/>
  <c r="T5215" i="9" s="1"/>
  <c r="P5214" i="9"/>
  <c r="S5214" i="9" s="1"/>
  <c r="T5214" i="9" s="1"/>
  <c r="P5213" i="9"/>
  <c r="S5213" i="9" s="1"/>
  <c r="T5213" i="9" s="1"/>
  <c r="P5212" i="9"/>
  <c r="S5212" i="9" s="1"/>
  <c r="T5212" i="9" s="1"/>
  <c r="P5211" i="9"/>
  <c r="S5211" i="9" s="1"/>
  <c r="T5211" i="9" s="1"/>
  <c r="P5210" i="9"/>
  <c r="S5210" i="9" s="1"/>
  <c r="T5210" i="9" s="1"/>
  <c r="P5209" i="9"/>
  <c r="S5209" i="9" s="1"/>
  <c r="T5209" i="9" s="1"/>
  <c r="P5208" i="9"/>
  <c r="S5208" i="9" s="1"/>
  <c r="T5208" i="9" s="1"/>
  <c r="P5207" i="9"/>
  <c r="S5207" i="9" s="1"/>
  <c r="T5207" i="9" s="1"/>
  <c r="P5206" i="9"/>
  <c r="S5206" i="9" s="1"/>
  <c r="T5206" i="9" s="1"/>
  <c r="P5205" i="9"/>
  <c r="S5205" i="9" s="1"/>
  <c r="T5205" i="9" s="1"/>
  <c r="P5204" i="9"/>
  <c r="S5204" i="9" s="1"/>
  <c r="T5204" i="9" s="1"/>
  <c r="P5203" i="9"/>
  <c r="S5203" i="9" s="1"/>
  <c r="T5203" i="9" s="1"/>
  <c r="P5202" i="9"/>
  <c r="S5202" i="9" s="1"/>
  <c r="T5202" i="9" s="1"/>
  <c r="P5201" i="9"/>
  <c r="S5201" i="9" s="1"/>
  <c r="T5201" i="9" s="1"/>
  <c r="P5200" i="9"/>
  <c r="S5200" i="9" s="1"/>
  <c r="T5200" i="9" s="1"/>
  <c r="P5199" i="9"/>
  <c r="S5199" i="9" s="1"/>
  <c r="T5199" i="9" s="1"/>
  <c r="P5198" i="9"/>
  <c r="S5198" i="9" s="1"/>
  <c r="T5198" i="9" s="1"/>
  <c r="P5197" i="9"/>
  <c r="S5197" i="9" s="1"/>
  <c r="T5197" i="9" s="1"/>
  <c r="P5196" i="9"/>
  <c r="S5196" i="9" s="1"/>
  <c r="T5196" i="9" s="1"/>
  <c r="P5195" i="9"/>
  <c r="S5195" i="9" s="1"/>
  <c r="T5195" i="9" s="1"/>
  <c r="P5194" i="9"/>
  <c r="S5194" i="9" s="1"/>
  <c r="T5194" i="9" s="1"/>
  <c r="P5193" i="9"/>
  <c r="S5193" i="9" s="1"/>
  <c r="T5193" i="9" s="1"/>
  <c r="P5192" i="9"/>
  <c r="S5192" i="9" s="1"/>
  <c r="T5192" i="9" s="1"/>
  <c r="P5191" i="9"/>
  <c r="S5191" i="9" s="1"/>
  <c r="T5191" i="9" s="1"/>
  <c r="P5190" i="9"/>
  <c r="S5190" i="9" s="1"/>
  <c r="T5190" i="9" s="1"/>
  <c r="P5189" i="9"/>
  <c r="S5189" i="9" s="1"/>
  <c r="T5189" i="9" s="1"/>
  <c r="P5188" i="9"/>
  <c r="S5188" i="9" s="1"/>
  <c r="T5188" i="9" s="1"/>
  <c r="P5187" i="9"/>
  <c r="S5187" i="9" s="1"/>
  <c r="T5187" i="9" s="1"/>
  <c r="P5186" i="9"/>
  <c r="S5186" i="9" s="1"/>
  <c r="T5186" i="9" s="1"/>
  <c r="P5185" i="9"/>
  <c r="S5185" i="9" s="1"/>
  <c r="T5185" i="9" s="1"/>
  <c r="P5184" i="9"/>
  <c r="S5184" i="9" s="1"/>
  <c r="T5184" i="9" s="1"/>
  <c r="P5183" i="9"/>
  <c r="S5183" i="9" s="1"/>
  <c r="T5183" i="9" s="1"/>
  <c r="P5182" i="9"/>
  <c r="S5182" i="9" s="1"/>
  <c r="T5182" i="9" s="1"/>
  <c r="P5181" i="9"/>
  <c r="S5181" i="9" s="1"/>
  <c r="T5181" i="9" s="1"/>
  <c r="P5180" i="9"/>
  <c r="S5180" i="9" s="1"/>
  <c r="T5180" i="9" s="1"/>
  <c r="P5179" i="9"/>
  <c r="S5179" i="9" s="1"/>
  <c r="T5179" i="9" s="1"/>
  <c r="P5178" i="9"/>
  <c r="S5178" i="9" s="1"/>
  <c r="T5178" i="9" s="1"/>
  <c r="P5177" i="9"/>
  <c r="S5177" i="9" s="1"/>
  <c r="T5177" i="9" s="1"/>
  <c r="P5176" i="9"/>
  <c r="S5176" i="9" s="1"/>
  <c r="T5176" i="9" s="1"/>
  <c r="P5175" i="9"/>
  <c r="S5175" i="9" s="1"/>
  <c r="T5175" i="9" s="1"/>
  <c r="P5174" i="9"/>
  <c r="S5174" i="9" s="1"/>
  <c r="T5174" i="9" s="1"/>
  <c r="P5173" i="9"/>
  <c r="S5173" i="9" s="1"/>
  <c r="T5173" i="9" s="1"/>
  <c r="P5172" i="9"/>
  <c r="S5172" i="9" s="1"/>
  <c r="T5172" i="9" s="1"/>
  <c r="P5171" i="9"/>
  <c r="S5171" i="9" s="1"/>
  <c r="T5171" i="9" s="1"/>
  <c r="P5170" i="9"/>
  <c r="S5170" i="9" s="1"/>
  <c r="T5170" i="9" s="1"/>
  <c r="P5169" i="9"/>
  <c r="S5169" i="9" s="1"/>
  <c r="T5169" i="9" s="1"/>
  <c r="P5168" i="9"/>
  <c r="S5168" i="9" s="1"/>
  <c r="T5168" i="9" s="1"/>
  <c r="P5167" i="9"/>
  <c r="S5167" i="9" s="1"/>
  <c r="T5167" i="9" s="1"/>
  <c r="P5166" i="9"/>
  <c r="S5166" i="9" s="1"/>
  <c r="T5166" i="9" s="1"/>
  <c r="P5165" i="9"/>
  <c r="S5165" i="9" s="1"/>
  <c r="T5165" i="9" s="1"/>
  <c r="P5164" i="9"/>
  <c r="S5164" i="9" s="1"/>
  <c r="T5164" i="9" s="1"/>
  <c r="P5163" i="9"/>
  <c r="S5163" i="9" s="1"/>
  <c r="T5163" i="9" s="1"/>
  <c r="P5162" i="9"/>
  <c r="S5162" i="9" s="1"/>
  <c r="T5162" i="9" s="1"/>
  <c r="P5161" i="9"/>
  <c r="S5161" i="9" s="1"/>
  <c r="T5161" i="9" s="1"/>
  <c r="P5160" i="9"/>
  <c r="S5160" i="9" s="1"/>
  <c r="T5160" i="9" s="1"/>
  <c r="P5159" i="9"/>
  <c r="S5159" i="9" s="1"/>
  <c r="T5159" i="9" s="1"/>
  <c r="P5158" i="9"/>
  <c r="S5158" i="9" s="1"/>
  <c r="T5158" i="9" s="1"/>
  <c r="P5157" i="9"/>
  <c r="S5157" i="9" s="1"/>
  <c r="T5157" i="9" s="1"/>
  <c r="P5156" i="9"/>
  <c r="S5156" i="9" s="1"/>
  <c r="T5156" i="9" s="1"/>
  <c r="P5155" i="9"/>
  <c r="S5155" i="9" s="1"/>
  <c r="T5155" i="9" s="1"/>
  <c r="P5154" i="9"/>
  <c r="S5154" i="9" s="1"/>
  <c r="T5154" i="9" s="1"/>
  <c r="P5153" i="9"/>
  <c r="S5153" i="9" s="1"/>
  <c r="T5153" i="9" s="1"/>
  <c r="P5152" i="9"/>
  <c r="S5152" i="9" s="1"/>
  <c r="T5152" i="9" s="1"/>
  <c r="P5151" i="9"/>
  <c r="S5151" i="9" s="1"/>
  <c r="T5151" i="9" s="1"/>
  <c r="P5150" i="9"/>
  <c r="S5150" i="9" s="1"/>
  <c r="T5150" i="9" s="1"/>
  <c r="P5149" i="9"/>
  <c r="S5149" i="9" s="1"/>
  <c r="T5149" i="9" s="1"/>
  <c r="P5148" i="9"/>
  <c r="S5148" i="9" s="1"/>
  <c r="T5148" i="9" s="1"/>
  <c r="P5147" i="9"/>
  <c r="S5147" i="9" s="1"/>
  <c r="T5147" i="9" s="1"/>
  <c r="P5146" i="9"/>
  <c r="S5146" i="9" s="1"/>
  <c r="T5146" i="9" s="1"/>
  <c r="P5145" i="9"/>
  <c r="S5145" i="9" s="1"/>
  <c r="T5145" i="9" s="1"/>
  <c r="P5144" i="9"/>
  <c r="S5144" i="9" s="1"/>
  <c r="T5144" i="9" s="1"/>
  <c r="P5143" i="9"/>
  <c r="S5143" i="9" s="1"/>
  <c r="T5143" i="9" s="1"/>
  <c r="P5142" i="9"/>
  <c r="S5142" i="9" s="1"/>
  <c r="T5142" i="9" s="1"/>
  <c r="P5141" i="9"/>
  <c r="S5141" i="9" s="1"/>
  <c r="T5141" i="9" s="1"/>
  <c r="P5140" i="9"/>
  <c r="S5140" i="9" s="1"/>
  <c r="T5140" i="9" s="1"/>
  <c r="P5139" i="9"/>
  <c r="S5139" i="9" s="1"/>
  <c r="T5139" i="9" s="1"/>
  <c r="P5138" i="9"/>
  <c r="S5138" i="9" s="1"/>
  <c r="T5138" i="9" s="1"/>
  <c r="P5137" i="9"/>
  <c r="S5137" i="9" s="1"/>
  <c r="T5137" i="9" s="1"/>
  <c r="P5136" i="9"/>
  <c r="S5136" i="9" s="1"/>
  <c r="T5136" i="9" s="1"/>
  <c r="P5135" i="9"/>
  <c r="S5135" i="9" s="1"/>
  <c r="T5135" i="9" s="1"/>
  <c r="P5134" i="9"/>
  <c r="S5134" i="9" s="1"/>
  <c r="T5134" i="9" s="1"/>
  <c r="P5133" i="9"/>
  <c r="S5133" i="9" s="1"/>
  <c r="T5133" i="9" s="1"/>
  <c r="P5132" i="9"/>
  <c r="S5132" i="9" s="1"/>
  <c r="T5132" i="9" s="1"/>
  <c r="P5131" i="9"/>
  <c r="S5131" i="9" s="1"/>
  <c r="T5131" i="9" s="1"/>
  <c r="P5130" i="9"/>
  <c r="S5130" i="9" s="1"/>
  <c r="T5130" i="9" s="1"/>
  <c r="P5129" i="9"/>
  <c r="S5129" i="9" s="1"/>
  <c r="T5129" i="9" s="1"/>
  <c r="P5128" i="9"/>
  <c r="S5128" i="9" s="1"/>
  <c r="T5128" i="9" s="1"/>
  <c r="P5127" i="9"/>
  <c r="S5127" i="9" s="1"/>
  <c r="T5127" i="9" s="1"/>
  <c r="P5126" i="9"/>
  <c r="S5126" i="9" s="1"/>
  <c r="T5126" i="9" s="1"/>
  <c r="P5125" i="9"/>
  <c r="S5125" i="9" s="1"/>
  <c r="T5125" i="9" s="1"/>
  <c r="P5124" i="9"/>
  <c r="S5124" i="9" s="1"/>
  <c r="T5124" i="9" s="1"/>
  <c r="P5123" i="9"/>
  <c r="S5123" i="9" s="1"/>
  <c r="T5123" i="9" s="1"/>
  <c r="P5122" i="9"/>
  <c r="S5122" i="9" s="1"/>
  <c r="T5122" i="9" s="1"/>
  <c r="P5121" i="9"/>
  <c r="S5121" i="9" s="1"/>
  <c r="T5121" i="9" s="1"/>
  <c r="P5120" i="9"/>
  <c r="S5120" i="9" s="1"/>
  <c r="T5120" i="9" s="1"/>
  <c r="P5119" i="9"/>
  <c r="S5119" i="9" s="1"/>
  <c r="T5119" i="9" s="1"/>
  <c r="P5118" i="9"/>
  <c r="S5118" i="9" s="1"/>
  <c r="T5118" i="9" s="1"/>
  <c r="P5117" i="9"/>
  <c r="S5117" i="9" s="1"/>
  <c r="T5117" i="9" s="1"/>
  <c r="P5116" i="9"/>
  <c r="S5116" i="9" s="1"/>
  <c r="T5116" i="9" s="1"/>
  <c r="P5115" i="9"/>
  <c r="S5115" i="9" s="1"/>
  <c r="T5115" i="9" s="1"/>
  <c r="P5114" i="9"/>
  <c r="S5114" i="9" s="1"/>
  <c r="T5114" i="9" s="1"/>
  <c r="P5113" i="9"/>
  <c r="S5113" i="9" s="1"/>
  <c r="T5113" i="9" s="1"/>
  <c r="P5112" i="9"/>
  <c r="S5112" i="9" s="1"/>
  <c r="T5112" i="9" s="1"/>
  <c r="P5111" i="9"/>
  <c r="S5111" i="9" s="1"/>
  <c r="T5111" i="9" s="1"/>
  <c r="P5110" i="9"/>
  <c r="S5110" i="9" s="1"/>
  <c r="T5110" i="9" s="1"/>
  <c r="P5109" i="9"/>
  <c r="S5109" i="9" s="1"/>
  <c r="T5109" i="9" s="1"/>
  <c r="P5108" i="9"/>
  <c r="S5108" i="9" s="1"/>
  <c r="T5108" i="9" s="1"/>
  <c r="P5107" i="9"/>
  <c r="S5107" i="9" s="1"/>
  <c r="T5107" i="9" s="1"/>
  <c r="P5106" i="9"/>
  <c r="S5106" i="9" s="1"/>
  <c r="T5106" i="9" s="1"/>
  <c r="P5105" i="9"/>
  <c r="S5105" i="9" s="1"/>
  <c r="T5105" i="9" s="1"/>
  <c r="P5104" i="9"/>
  <c r="S5104" i="9" s="1"/>
  <c r="T5104" i="9" s="1"/>
  <c r="P5103" i="9"/>
  <c r="S5103" i="9" s="1"/>
  <c r="T5103" i="9" s="1"/>
  <c r="P5102" i="9"/>
  <c r="S5102" i="9" s="1"/>
  <c r="T5102" i="9" s="1"/>
  <c r="P5101" i="9"/>
  <c r="S5101" i="9" s="1"/>
  <c r="T5101" i="9" s="1"/>
  <c r="P5100" i="9"/>
  <c r="S5100" i="9" s="1"/>
  <c r="T5100" i="9" s="1"/>
  <c r="P5099" i="9"/>
  <c r="S5099" i="9" s="1"/>
  <c r="T5099" i="9" s="1"/>
  <c r="P5098" i="9"/>
  <c r="S5098" i="9" s="1"/>
  <c r="T5098" i="9" s="1"/>
  <c r="P5097" i="9"/>
  <c r="S5097" i="9" s="1"/>
  <c r="T5097" i="9" s="1"/>
  <c r="P5096" i="9"/>
  <c r="S5096" i="9" s="1"/>
  <c r="T5096" i="9" s="1"/>
  <c r="P5095" i="9"/>
  <c r="S5095" i="9" s="1"/>
  <c r="T5095" i="9" s="1"/>
  <c r="P5094" i="9"/>
  <c r="S5094" i="9" s="1"/>
  <c r="T5094" i="9" s="1"/>
  <c r="P5093" i="9"/>
  <c r="S5093" i="9" s="1"/>
  <c r="T5093" i="9" s="1"/>
  <c r="P5092" i="9"/>
  <c r="S5092" i="9" s="1"/>
  <c r="T5092" i="9" s="1"/>
  <c r="P5091" i="9"/>
  <c r="S5091" i="9" s="1"/>
  <c r="T5091" i="9" s="1"/>
  <c r="P5090" i="9"/>
  <c r="S5090" i="9" s="1"/>
  <c r="T5090" i="9" s="1"/>
  <c r="P5089" i="9"/>
  <c r="S5089" i="9" s="1"/>
  <c r="T5089" i="9" s="1"/>
  <c r="P5088" i="9"/>
  <c r="S5088" i="9" s="1"/>
  <c r="T5088" i="9" s="1"/>
  <c r="P5087" i="9"/>
  <c r="S5087" i="9" s="1"/>
  <c r="T5087" i="9" s="1"/>
  <c r="P5086" i="9"/>
  <c r="S5086" i="9" s="1"/>
  <c r="T5086" i="9" s="1"/>
  <c r="P5085" i="9"/>
  <c r="S5085" i="9" s="1"/>
  <c r="T5085" i="9" s="1"/>
  <c r="P5084" i="9"/>
  <c r="S5084" i="9" s="1"/>
  <c r="T5084" i="9" s="1"/>
  <c r="P5083" i="9"/>
  <c r="S5083" i="9" s="1"/>
  <c r="T5083" i="9" s="1"/>
  <c r="P5082" i="9"/>
  <c r="S5082" i="9" s="1"/>
  <c r="T5082" i="9" s="1"/>
  <c r="P5081" i="9"/>
  <c r="S5081" i="9" s="1"/>
  <c r="T5081" i="9" s="1"/>
  <c r="P5080" i="9"/>
  <c r="S5080" i="9" s="1"/>
  <c r="T5080" i="9" s="1"/>
  <c r="P5079" i="9"/>
  <c r="S5079" i="9" s="1"/>
  <c r="T5079" i="9" s="1"/>
  <c r="P5078" i="9"/>
  <c r="S5078" i="9" s="1"/>
  <c r="T5078" i="9" s="1"/>
  <c r="P5077" i="9"/>
  <c r="S5077" i="9" s="1"/>
  <c r="T5077" i="9" s="1"/>
  <c r="P5076" i="9"/>
  <c r="S5076" i="9" s="1"/>
  <c r="T5076" i="9" s="1"/>
  <c r="P5075" i="9"/>
  <c r="S5075" i="9" s="1"/>
  <c r="T5075" i="9" s="1"/>
  <c r="P5074" i="9"/>
  <c r="S5074" i="9" s="1"/>
  <c r="T5074" i="9" s="1"/>
  <c r="P5073" i="9"/>
  <c r="S5073" i="9" s="1"/>
  <c r="T5073" i="9" s="1"/>
  <c r="P5072" i="9"/>
  <c r="S5072" i="9" s="1"/>
  <c r="T5072" i="9" s="1"/>
  <c r="P5071" i="9"/>
  <c r="S5071" i="9" s="1"/>
  <c r="T5071" i="9" s="1"/>
  <c r="P5070" i="9"/>
  <c r="S5070" i="9" s="1"/>
  <c r="T5070" i="9" s="1"/>
  <c r="P5069" i="9"/>
  <c r="S5069" i="9" s="1"/>
  <c r="T5069" i="9" s="1"/>
  <c r="P5068" i="9"/>
  <c r="S5068" i="9" s="1"/>
  <c r="T5068" i="9" s="1"/>
  <c r="P5067" i="9"/>
  <c r="S5067" i="9" s="1"/>
  <c r="T5067" i="9" s="1"/>
  <c r="P5066" i="9"/>
  <c r="S5066" i="9" s="1"/>
  <c r="T5066" i="9" s="1"/>
  <c r="P5065" i="9"/>
  <c r="S5065" i="9" s="1"/>
  <c r="T5065" i="9" s="1"/>
  <c r="P5064" i="9"/>
  <c r="S5064" i="9" s="1"/>
  <c r="T5064" i="9" s="1"/>
  <c r="P5063" i="9"/>
  <c r="S5063" i="9" s="1"/>
  <c r="T5063" i="9" s="1"/>
  <c r="P5062" i="9"/>
  <c r="S5062" i="9" s="1"/>
  <c r="T5062" i="9" s="1"/>
  <c r="P5061" i="9"/>
  <c r="S5061" i="9" s="1"/>
  <c r="T5061" i="9" s="1"/>
  <c r="P5060" i="9"/>
  <c r="S5060" i="9" s="1"/>
  <c r="T5060" i="9" s="1"/>
  <c r="P5059" i="9"/>
  <c r="S5059" i="9" s="1"/>
  <c r="T5059" i="9" s="1"/>
  <c r="P5058" i="9"/>
  <c r="S5058" i="9" s="1"/>
  <c r="T5058" i="9" s="1"/>
  <c r="P5057" i="9"/>
  <c r="S5057" i="9" s="1"/>
  <c r="T5057" i="9" s="1"/>
  <c r="P5056" i="9"/>
  <c r="S5056" i="9" s="1"/>
  <c r="T5056" i="9" s="1"/>
  <c r="P5055" i="9"/>
  <c r="S5055" i="9" s="1"/>
  <c r="T5055" i="9" s="1"/>
  <c r="P5054" i="9"/>
  <c r="S5054" i="9" s="1"/>
  <c r="T5054" i="9" s="1"/>
  <c r="P5053" i="9"/>
  <c r="S5053" i="9" s="1"/>
  <c r="T5053" i="9" s="1"/>
  <c r="P5052" i="9"/>
  <c r="S5052" i="9" s="1"/>
  <c r="T5052" i="9" s="1"/>
  <c r="P5051" i="9"/>
  <c r="S5051" i="9" s="1"/>
  <c r="T5051" i="9" s="1"/>
  <c r="P5050" i="9"/>
  <c r="S5050" i="9" s="1"/>
  <c r="T5050" i="9" s="1"/>
  <c r="P5049" i="9"/>
  <c r="S5049" i="9" s="1"/>
  <c r="T5049" i="9" s="1"/>
  <c r="P5048" i="9"/>
  <c r="S5048" i="9" s="1"/>
  <c r="T5048" i="9" s="1"/>
  <c r="P5047" i="9"/>
  <c r="S5047" i="9" s="1"/>
  <c r="T5047" i="9" s="1"/>
  <c r="P5046" i="9"/>
  <c r="S5046" i="9" s="1"/>
  <c r="T5046" i="9" s="1"/>
  <c r="P5045" i="9"/>
  <c r="S5045" i="9" s="1"/>
  <c r="T5045" i="9" s="1"/>
  <c r="P5044" i="9"/>
  <c r="S5044" i="9" s="1"/>
  <c r="T5044" i="9" s="1"/>
  <c r="P5043" i="9"/>
  <c r="S5043" i="9" s="1"/>
  <c r="T5043" i="9" s="1"/>
  <c r="P5042" i="9"/>
  <c r="S5042" i="9" s="1"/>
  <c r="T5042" i="9" s="1"/>
  <c r="P5041" i="9"/>
  <c r="S5041" i="9" s="1"/>
  <c r="T5041" i="9" s="1"/>
  <c r="P5040" i="9"/>
  <c r="S5040" i="9" s="1"/>
  <c r="T5040" i="9" s="1"/>
  <c r="P5039" i="9"/>
  <c r="S5039" i="9" s="1"/>
  <c r="T5039" i="9" s="1"/>
  <c r="P5038" i="9"/>
  <c r="S5038" i="9" s="1"/>
  <c r="T5038" i="9" s="1"/>
  <c r="P5037" i="9"/>
  <c r="S5037" i="9" s="1"/>
  <c r="T5037" i="9" s="1"/>
  <c r="P5036" i="9"/>
  <c r="S5036" i="9" s="1"/>
  <c r="T5036" i="9" s="1"/>
  <c r="P5035" i="9"/>
  <c r="S5035" i="9" s="1"/>
  <c r="T5035" i="9" s="1"/>
  <c r="P5034" i="9"/>
  <c r="S5034" i="9" s="1"/>
  <c r="T5034" i="9" s="1"/>
  <c r="P5033" i="9"/>
  <c r="S5033" i="9" s="1"/>
  <c r="T5033" i="9" s="1"/>
  <c r="P5032" i="9"/>
  <c r="S5032" i="9" s="1"/>
  <c r="T5032" i="9" s="1"/>
  <c r="P5031" i="9"/>
  <c r="S5031" i="9" s="1"/>
  <c r="T5031" i="9" s="1"/>
  <c r="P5030" i="9"/>
  <c r="S5030" i="9" s="1"/>
  <c r="T5030" i="9" s="1"/>
  <c r="P5029" i="9"/>
  <c r="S5029" i="9" s="1"/>
  <c r="T5029" i="9" s="1"/>
  <c r="P5028" i="9"/>
  <c r="S5028" i="9" s="1"/>
  <c r="T5028" i="9" s="1"/>
  <c r="P5027" i="9"/>
  <c r="S5027" i="9" s="1"/>
  <c r="T5027" i="9" s="1"/>
  <c r="P5026" i="9"/>
  <c r="S5026" i="9" s="1"/>
  <c r="T5026" i="9" s="1"/>
  <c r="P5025" i="9"/>
  <c r="S5025" i="9" s="1"/>
  <c r="T5025" i="9" s="1"/>
  <c r="P5024" i="9"/>
  <c r="S5024" i="9" s="1"/>
  <c r="T5024" i="9" s="1"/>
  <c r="P5023" i="9"/>
  <c r="S5023" i="9" s="1"/>
  <c r="T5023" i="9" s="1"/>
  <c r="P5022" i="9"/>
  <c r="S5022" i="9" s="1"/>
  <c r="T5022" i="9" s="1"/>
  <c r="P5021" i="9"/>
  <c r="S5021" i="9" s="1"/>
  <c r="T5021" i="9" s="1"/>
  <c r="P5020" i="9"/>
  <c r="S5020" i="9" s="1"/>
  <c r="T5020" i="9" s="1"/>
  <c r="P5019" i="9"/>
  <c r="S5019" i="9" s="1"/>
  <c r="T5019" i="9" s="1"/>
  <c r="P5018" i="9"/>
  <c r="S5018" i="9" s="1"/>
  <c r="T5018" i="9" s="1"/>
  <c r="P5017" i="9"/>
  <c r="S5017" i="9" s="1"/>
  <c r="T5017" i="9" s="1"/>
  <c r="P5016" i="9"/>
  <c r="S5016" i="9" s="1"/>
  <c r="T5016" i="9" s="1"/>
  <c r="P5015" i="9"/>
  <c r="S5015" i="9" s="1"/>
  <c r="T5015" i="9" s="1"/>
  <c r="P5014" i="9"/>
  <c r="S5014" i="9" s="1"/>
  <c r="T5014" i="9" s="1"/>
  <c r="P5013" i="9"/>
  <c r="S5013" i="9" s="1"/>
  <c r="T5013" i="9" s="1"/>
  <c r="P5012" i="9"/>
  <c r="S5012" i="9" s="1"/>
  <c r="T5012" i="9" s="1"/>
  <c r="P5011" i="9"/>
  <c r="P5010" i="9"/>
  <c r="P5009" i="9"/>
  <c r="P5008" i="9"/>
  <c r="P5007" i="9"/>
  <c r="P5006" i="9"/>
  <c r="P5005" i="9"/>
  <c r="P5004" i="9"/>
  <c r="P5003" i="9"/>
  <c r="P5002" i="9"/>
  <c r="P5001" i="9"/>
  <c r="P5000" i="9"/>
  <c r="P4999" i="9"/>
  <c r="P4998" i="9"/>
  <c r="P4997" i="9"/>
  <c r="P4996" i="9"/>
  <c r="P4995" i="9"/>
  <c r="P4994" i="9"/>
  <c r="P4993" i="9"/>
  <c r="P4992" i="9"/>
  <c r="P4991" i="9"/>
  <c r="P4990" i="9"/>
  <c r="P4989" i="9"/>
  <c r="P4988" i="9"/>
  <c r="P4987" i="9"/>
  <c r="P4986" i="9"/>
  <c r="P4985" i="9"/>
  <c r="P4984" i="9"/>
  <c r="P4983" i="9"/>
  <c r="P4982" i="9"/>
  <c r="P4981" i="9"/>
  <c r="P4980" i="9"/>
  <c r="S4980" i="9" s="1"/>
  <c r="T4980" i="9" s="1"/>
  <c r="P4979" i="9"/>
  <c r="S4979" i="9" s="1"/>
  <c r="T4979" i="9" s="1"/>
  <c r="P4978" i="9"/>
  <c r="S4978" i="9" s="1"/>
  <c r="T4978" i="9" s="1"/>
  <c r="P4977" i="9"/>
  <c r="S4977" i="9" s="1"/>
  <c r="T4977" i="9" s="1"/>
  <c r="P4976" i="9"/>
  <c r="S4976" i="9" s="1"/>
  <c r="T4976" i="9" s="1"/>
  <c r="P4975" i="9"/>
  <c r="S4975" i="9" s="1"/>
  <c r="T4975" i="9" s="1"/>
  <c r="P4974" i="9"/>
  <c r="S4974" i="9" s="1"/>
  <c r="T4974" i="9" s="1"/>
  <c r="P4973" i="9"/>
  <c r="S4973" i="9" s="1"/>
  <c r="T4973" i="9" s="1"/>
  <c r="P4972" i="9"/>
  <c r="S4972" i="9" s="1"/>
  <c r="T4972" i="9" s="1"/>
  <c r="P4971" i="9"/>
  <c r="S4971" i="9" s="1"/>
  <c r="T4971" i="9" s="1"/>
  <c r="P4970" i="9"/>
  <c r="S4970" i="9" s="1"/>
  <c r="T4970" i="9" s="1"/>
  <c r="P4969" i="9"/>
  <c r="S4969" i="9" s="1"/>
  <c r="T4969" i="9" s="1"/>
  <c r="P4968" i="9"/>
  <c r="S4968" i="9" s="1"/>
  <c r="T4968" i="9" s="1"/>
  <c r="P4967" i="9"/>
  <c r="S4967" i="9" s="1"/>
  <c r="T4967" i="9" s="1"/>
  <c r="P4966" i="9"/>
  <c r="S4966" i="9" s="1"/>
  <c r="T4966" i="9" s="1"/>
  <c r="P4965" i="9"/>
  <c r="S4965" i="9" s="1"/>
  <c r="T4965" i="9" s="1"/>
  <c r="P4964" i="9"/>
  <c r="S4964" i="9" s="1"/>
  <c r="T4964" i="9" s="1"/>
  <c r="P4963" i="9"/>
  <c r="S4963" i="9" s="1"/>
  <c r="T4963" i="9" s="1"/>
  <c r="P4962" i="9"/>
  <c r="S4962" i="9" s="1"/>
  <c r="T4962" i="9" s="1"/>
  <c r="P4961" i="9"/>
  <c r="S4961" i="9" s="1"/>
  <c r="T4961" i="9" s="1"/>
  <c r="P4960" i="9"/>
  <c r="S4960" i="9" s="1"/>
  <c r="T4960" i="9" s="1"/>
  <c r="P4959" i="9"/>
  <c r="S4959" i="9" s="1"/>
  <c r="T4959" i="9" s="1"/>
  <c r="P4958" i="9"/>
  <c r="S4958" i="9" s="1"/>
  <c r="T4958" i="9" s="1"/>
  <c r="P4957" i="9"/>
  <c r="S4957" i="9" s="1"/>
  <c r="T4957" i="9" s="1"/>
  <c r="P4956" i="9"/>
  <c r="S4956" i="9" s="1"/>
  <c r="T4956" i="9" s="1"/>
  <c r="P4955" i="9"/>
  <c r="S4955" i="9" s="1"/>
  <c r="T4955" i="9" s="1"/>
  <c r="P4954" i="9"/>
  <c r="S4954" i="9" s="1"/>
  <c r="T4954" i="9" s="1"/>
  <c r="P4953" i="9"/>
  <c r="S4953" i="9" s="1"/>
  <c r="T4953" i="9" s="1"/>
  <c r="P4952" i="9"/>
  <c r="S4952" i="9" s="1"/>
  <c r="T4952" i="9" s="1"/>
  <c r="P4951" i="9"/>
  <c r="S4951" i="9" s="1"/>
  <c r="T4951" i="9" s="1"/>
  <c r="P4950" i="9"/>
  <c r="S4950" i="9" s="1"/>
  <c r="T4950" i="9" s="1"/>
  <c r="P4949" i="9"/>
  <c r="S4949" i="9" s="1"/>
  <c r="T4949" i="9" s="1"/>
  <c r="P4948" i="9"/>
  <c r="S4948" i="9" s="1"/>
  <c r="T4948" i="9" s="1"/>
  <c r="P4947" i="9"/>
  <c r="S4947" i="9" s="1"/>
  <c r="T4947" i="9" s="1"/>
  <c r="P4946" i="9"/>
  <c r="S4946" i="9" s="1"/>
  <c r="T4946" i="9" s="1"/>
  <c r="P4945" i="9"/>
  <c r="S4945" i="9" s="1"/>
  <c r="T4945" i="9" s="1"/>
  <c r="P4944" i="9"/>
  <c r="S4944" i="9" s="1"/>
  <c r="T4944" i="9" s="1"/>
  <c r="P4943" i="9"/>
  <c r="S4943" i="9" s="1"/>
  <c r="T4943" i="9" s="1"/>
  <c r="P4942" i="9"/>
  <c r="S4942" i="9" s="1"/>
  <c r="T4942" i="9" s="1"/>
  <c r="P4941" i="9"/>
  <c r="S4941" i="9" s="1"/>
  <c r="T4941" i="9" s="1"/>
  <c r="P4940" i="9"/>
  <c r="S4940" i="9" s="1"/>
  <c r="T4940" i="9" s="1"/>
  <c r="P4939" i="9"/>
  <c r="S4939" i="9" s="1"/>
  <c r="T4939" i="9" s="1"/>
  <c r="P4938" i="9"/>
  <c r="S4938" i="9" s="1"/>
  <c r="T4938" i="9" s="1"/>
  <c r="P4937" i="9"/>
  <c r="S4937" i="9" s="1"/>
  <c r="T4937" i="9" s="1"/>
  <c r="P4936" i="9"/>
  <c r="S4936" i="9" s="1"/>
  <c r="T4936" i="9" s="1"/>
  <c r="P4935" i="9"/>
  <c r="S4935" i="9" s="1"/>
  <c r="T4935" i="9" s="1"/>
  <c r="P4934" i="9"/>
  <c r="S4934" i="9" s="1"/>
  <c r="T4934" i="9" s="1"/>
  <c r="P4933" i="9"/>
  <c r="S4933" i="9" s="1"/>
  <c r="T4933" i="9" s="1"/>
  <c r="P4932" i="9"/>
  <c r="S4932" i="9" s="1"/>
  <c r="T4932" i="9" s="1"/>
  <c r="P4931" i="9"/>
  <c r="S4931" i="9" s="1"/>
  <c r="T4931" i="9" s="1"/>
  <c r="P4930" i="9"/>
  <c r="S4930" i="9" s="1"/>
  <c r="T4930" i="9" s="1"/>
  <c r="P4929" i="9"/>
  <c r="S4929" i="9" s="1"/>
  <c r="T4929" i="9" s="1"/>
  <c r="P4928" i="9"/>
  <c r="S4928" i="9" s="1"/>
  <c r="T4928" i="9" s="1"/>
  <c r="P4927" i="9"/>
  <c r="S4927" i="9" s="1"/>
  <c r="T4927" i="9" s="1"/>
  <c r="P4926" i="9"/>
  <c r="S4926" i="9" s="1"/>
  <c r="T4926" i="9" s="1"/>
  <c r="P4925" i="9"/>
  <c r="S4925" i="9" s="1"/>
  <c r="T4925" i="9" s="1"/>
  <c r="P4924" i="9"/>
  <c r="S4924" i="9" s="1"/>
  <c r="T4924" i="9" s="1"/>
  <c r="P4923" i="9"/>
  <c r="S4923" i="9" s="1"/>
  <c r="T4923" i="9" s="1"/>
  <c r="P4922" i="9"/>
  <c r="S4922" i="9" s="1"/>
  <c r="T4922" i="9" s="1"/>
  <c r="P4921" i="9"/>
  <c r="S4921" i="9" s="1"/>
  <c r="T4921" i="9" s="1"/>
  <c r="P4920" i="9"/>
  <c r="S4920" i="9" s="1"/>
  <c r="T4920" i="9" s="1"/>
  <c r="P4919" i="9"/>
  <c r="S4919" i="9" s="1"/>
  <c r="T4919" i="9" s="1"/>
  <c r="P4918" i="9"/>
  <c r="S4918" i="9" s="1"/>
  <c r="T4918" i="9" s="1"/>
  <c r="P4917" i="9"/>
  <c r="S4917" i="9" s="1"/>
  <c r="T4917" i="9" s="1"/>
  <c r="P4916" i="9"/>
  <c r="S4916" i="9" s="1"/>
  <c r="T4916" i="9" s="1"/>
  <c r="P4915" i="9"/>
  <c r="S4915" i="9" s="1"/>
  <c r="T4915" i="9" s="1"/>
  <c r="P4914" i="9"/>
  <c r="S4914" i="9" s="1"/>
  <c r="T4914" i="9" s="1"/>
  <c r="P4913" i="9"/>
  <c r="S4913" i="9" s="1"/>
  <c r="T4913" i="9" s="1"/>
  <c r="P4912" i="9"/>
  <c r="S4912" i="9" s="1"/>
  <c r="T4912" i="9" s="1"/>
  <c r="P4911" i="9"/>
  <c r="S4911" i="9" s="1"/>
  <c r="T4911" i="9" s="1"/>
  <c r="P4910" i="9"/>
  <c r="S4910" i="9" s="1"/>
  <c r="T4910" i="9" s="1"/>
  <c r="P4909" i="9"/>
  <c r="S4909" i="9" s="1"/>
  <c r="T4909" i="9" s="1"/>
  <c r="P4908" i="9"/>
  <c r="S4908" i="9" s="1"/>
  <c r="T4908" i="9" s="1"/>
  <c r="P4907" i="9"/>
  <c r="S4907" i="9" s="1"/>
  <c r="T4907" i="9" s="1"/>
  <c r="P4906" i="9"/>
  <c r="S4906" i="9" s="1"/>
  <c r="T4906" i="9" s="1"/>
  <c r="P4905" i="9"/>
  <c r="S4905" i="9" s="1"/>
  <c r="T4905" i="9" s="1"/>
  <c r="P4904" i="9"/>
  <c r="S4904" i="9" s="1"/>
  <c r="T4904" i="9" s="1"/>
  <c r="P4903" i="9"/>
  <c r="S4903" i="9" s="1"/>
  <c r="T4903" i="9" s="1"/>
  <c r="P4902" i="9"/>
  <c r="S4902" i="9" s="1"/>
  <c r="T4902" i="9" s="1"/>
  <c r="P4901" i="9"/>
  <c r="S4901" i="9" s="1"/>
  <c r="T4901" i="9" s="1"/>
  <c r="P4900" i="9"/>
  <c r="S4900" i="9" s="1"/>
  <c r="T4900" i="9" s="1"/>
  <c r="P4899" i="9"/>
  <c r="S4899" i="9" s="1"/>
  <c r="T4899" i="9" s="1"/>
  <c r="P4898" i="9"/>
  <c r="S4898" i="9" s="1"/>
  <c r="T4898" i="9" s="1"/>
  <c r="P4897" i="9"/>
  <c r="S4897" i="9" s="1"/>
  <c r="T4897" i="9" s="1"/>
  <c r="P4896" i="9"/>
  <c r="S4896" i="9" s="1"/>
  <c r="T4896" i="9" s="1"/>
  <c r="P4895" i="9"/>
  <c r="S4895" i="9" s="1"/>
  <c r="T4895" i="9" s="1"/>
  <c r="P4894" i="9"/>
  <c r="S4894" i="9" s="1"/>
  <c r="T4894" i="9" s="1"/>
  <c r="P4893" i="9"/>
  <c r="S4893" i="9" s="1"/>
  <c r="T4893" i="9" s="1"/>
  <c r="P4892" i="9"/>
  <c r="S4892" i="9" s="1"/>
  <c r="T4892" i="9" s="1"/>
  <c r="P4891" i="9"/>
  <c r="S4891" i="9" s="1"/>
  <c r="T4891" i="9" s="1"/>
  <c r="P4890" i="9"/>
  <c r="S4890" i="9" s="1"/>
  <c r="T4890" i="9" s="1"/>
  <c r="P4889" i="9"/>
  <c r="S4889" i="9" s="1"/>
  <c r="T4889" i="9" s="1"/>
  <c r="P4888" i="9"/>
  <c r="S4888" i="9" s="1"/>
  <c r="T4888" i="9" s="1"/>
  <c r="P4887" i="9"/>
  <c r="S4887" i="9" s="1"/>
  <c r="T4887" i="9" s="1"/>
  <c r="P4886" i="9"/>
  <c r="S4886" i="9" s="1"/>
  <c r="T4886" i="9" s="1"/>
  <c r="P4885" i="9"/>
  <c r="S4885" i="9" s="1"/>
  <c r="T4885" i="9" s="1"/>
  <c r="P4884" i="9"/>
  <c r="S4884" i="9" s="1"/>
  <c r="T4884" i="9" s="1"/>
  <c r="P4883" i="9"/>
  <c r="S4883" i="9" s="1"/>
  <c r="T4883" i="9" s="1"/>
  <c r="P4882" i="9"/>
  <c r="S4882" i="9" s="1"/>
  <c r="T4882" i="9" s="1"/>
  <c r="P4881" i="9"/>
  <c r="S4881" i="9" s="1"/>
  <c r="T4881" i="9" s="1"/>
  <c r="P4880" i="9"/>
  <c r="S4880" i="9" s="1"/>
  <c r="T4880" i="9" s="1"/>
  <c r="P4879" i="9"/>
  <c r="S4879" i="9" s="1"/>
  <c r="T4879" i="9" s="1"/>
  <c r="P4878" i="9"/>
  <c r="S4878" i="9" s="1"/>
  <c r="T4878" i="9" s="1"/>
  <c r="P4877" i="9"/>
  <c r="S4877" i="9" s="1"/>
  <c r="T4877" i="9" s="1"/>
  <c r="P4876" i="9"/>
  <c r="S4876" i="9" s="1"/>
  <c r="T4876" i="9" s="1"/>
  <c r="P4875" i="9"/>
  <c r="S4875" i="9" s="1"/>
  <c r="T4875" i="9" s="1"/>
  <c r="P4874" i="9"/>
  <c r="S4874" i="9" s="1"/>
  <c r="T4874" i="9" s="1"/>
  <c r="P4873" i="9"/>
  <c r="S4873" i="9" s="1"/>
  <c r="T4873" i="9" s="1"/>
  <c r="P4872" i="9"/>
  <c r="S4872" i="9" s="1"/>
  <c r="T4872" i="9" s="1"/>
  <c r="P4871" i="9"/>
  <c r="S4871" i="9" s="1"/>
  <c r="T4871" i="9" s="1"/>
  <c r="P4870" i="9"/>
  <c r="S4870" i="9" s="1"/>
  <c r="T4870" i="9" s="1"/>
  <c r="P4869" i="9"/>
  <c r="S4869" i="9" s="1"/>
  <c r="T4869" i="9" s="1"/>
  <c r="P4868" i="9"/>
  <c r="S4868" i="9" s="1"/>
  <c r="T4868" i="9" s="1"/>
  <c r="P4867" i="9"/>
  <c r="S4867" i="9" s="1"/>
  <c r="T4867" i="9" s="1"/>
  <c r="P4866" i="9"/>
  <c r="S4866" i="9" s="1"/>
  <c r="T4866" i="9" s="1"/>
  <c r="P4865" i="9"/>
  <c r="S4865" i="9" s="1"/>
  <c r="T4865" i="9" s="1"/>
  <c r="P4864" i="9"/>
  <c r="S4864" i="9" s="1"/>
  <c r="T4864" i="9" s="1"/>
  <c r="P4863" i="9"/>
  <c r="S4863" i="9" s="1"/>
  <c r="T4863" i="9" s="1"/>
  <c r="P4862" i="9"/>
  <c r="S4862" i="9" s="1"/>
  <c r="T4862" i="9" s="1"/>
  <c r="P4861" i="9"/>
  <c r="S4861" i="9" s="1"/>
  <c r="T4861" i="9" s="1"/>
  <c r="P4860" i="9"/>
  <c r="S4860" i="9" s="1"/>
  <c r="T4860" i="9" s="1"/>
  <c r="P4859" i="9"/>
  <c r="S4859" i="9" s="1"/>
  <c r="T4859" i="9" s="1"/>
  <c r="P4858" i="9"/>
  <c r="S4858" i="9" s="1"/>
  <c r="T4858" i="9" s="1"/>
  <c r="P4857" i="9"/>
  <c r="S4857" i="9" s="1"/>
  <c r="T4857" i="9" s="1"/>
  <c r="P4856" i="9"/>
  <c r="S4856" i="9" s="1"/>
  <c r="T4856" i="9" s="1"/>
  <c r="P4855" i="9"/>
  <c r="S4855" i="9" s="1"/>
  <c r="T4855" i="9" s="1"/>
  <c r="P4854" i="9"/>
  <c r="S4854" i="9" s="1"/>
  <c r="T4854" i="9" s="1"/>
  <c r="P4853" i="9"/>
  <c r="S4853" i="9" s="1"/>
  <c r="T4853" i="9" s="1"/>
  <c r="P4852" i="9"/>
  <c r="S4852" i="9" s="1"/>
  <c r="T4852" i="9" s="1"/>
  <c r="P4851" i="9"/>
  <c r="S4851" i="9" s="1"/>
  <c r="T4851" i="9" s="1"/>
  <c r="P4850" i="9"/>
  <c r="S4850" i="9" s="1"/>
  <c r="T4850" i="9" s="1"/>
  <c r="P4849" i="9"/>
  <c r="S4849" i="9" s="1"/>
  <c r="T4849" i="9" s="1"/>
  <c r="P4848" i="9"/>
  <c r="S4848" i="9" s="1"/>
  <c r="T4848" i="9" s="1"/>
  <c r="P4847" i="9"/>
  <c r="S4847" i="9" s="1"/>
  <c r="T4847" i="9" s="1"/>
  <c r="P4846" i="9"/>
  <c r="S4846" i="9" s="1"/>
  <c r="T4846" i="9" s="1"/>
  <c r="P4845" i="9"/>
  <c r="S4845" i="9" s="1"/>
  <c r="T4845" i="9" s="1"/>
  <c r="P4844" i="9"/>
  <c r="S4844" i="9" s="1"/>
  <c r="T4844" i="9" s="1"/>
  <c r="P4843" i="9"/>
  <c r="S4843" i="9" s="1"/>
  <c r="T4843" i="9" s="1"/>
  <c r="P4842" i="9"/>
  <c r="S4842" i="9" s="1"/>
  <c r="T4842" i="9" s="1"/>
  <c r="P4841" i="9"/>
  <c r="S4841" i="9" s="1"/>
  <c r="T4841" i="9" s="1"/>
  <c r="P4840" i="9"/>
  <c r="S4840" i="9" s="1"/>
  <c r="T4840" i="9" s="1"/>
  <c r="P4839" i="9"/>
  <c r="S4839" i="9" s="1"/>
  <c r="T4839" i="9" s="1"/>
  <c r="P4838" i="9"/>
  <c r="S4838" i="9" s="1"/>
  <c r="T4838" i="9" s="1"/>
  <c r="P4837" i="9"/>
  <c r="S4837" i="9" s="1"/>
  <c r="T4837" i="9" s="1"/>
  <c r="P4836" i="9"/>
  <c r="S4836" i="9" s="1"/>
  <c r="T4836" i="9" s="1"/>
  <c r="P4835" i="9"/>
  <c r="S4835" i="9" s="1"/>
  <c r="T4835" i="9" s="1"/>
  <c r="P4834" i="9"/>
  <c r="S4834" i="9" s="1"/>
  <c r="T4834" i="9" s="1"/>
  <c r="P4833" i="9"/>
  <c r="S4833" i="9" s="1"/>
  <c r="T4833" i="9" s="1"/>
  <c r="P4832" i="9"/>
  <c r="S4832" i="9" s="1"/>
  <c r="T4832" i="9" s="1"/>
  <c r="P4831" i="9"/>
  <c r="S4831" i="9" s="1"/>
  <c r="T4831" i="9" s="1"/>
  <c r="P4830" i="9"/>
  <c r="S4830" i="9" s="1"/>
  <c r="T4830" i="9" s="1"/>
  <c r="P4829" i="9"/>
  <c r="S4829" i="9" s="1"/>
  <c r="T4829" i="9" s="1"/>
  <c r="P4828" i="9"/>
  <c r="S4828" i="9" s="1"/>
  <c r="T4828" i="9" s="1"/>
  <c r="P4827" i="9"/>
  <c r="S4827" i="9" s="1"/>
  <c r="T4827" i="9" s="1"/>
  <c r="P4826" i="9"/>
  <c r="S4826" i="9" s="1"/>
  <c r="T4826" i="9" s="1"/>
  <c r="P4825" i="9"/>
  <c r="S4825" i="9" s="1"/>
  <c r="T4825" i="9" s="1"/>
  <c r="P4824" i="9"/>
  <c r="S4824" i="9" s="1"/>
  <c r="T4824" i="9" s="1"/>
  <c r="P4823" i="9"/>
  <c r="S4823" i="9" s="1"/>
  <c r="T4823" i="9" s="1"/>
  <c r="P4822" i="9"/>
  <c r="S4822" i="9" s="1"/>
  <c r="T4822" i="9" s="1"/>
  <c r="P4821" i="9"/>
  <c r="S4821" i="9" s="1"/>
  <c r="T4821" i="9" s="1"/>
  <c r="P4820" i="9"/>
  <c r="S4820" i="9" s="1"/>
  <c r="T4820" i="9" s="1"/>
  <c r="P4819" i="9"/>
  <c r="S4819" i="9" s="1"/>
  <c r="T4819" i="9" s="1"/>
  <c r="P4818" i="9"/>
  <c r="S4818" i="9" s="1"/>
  <c r="T4818" i="9" s="1"/>
  <c r="P4817" i="9"/>
  <c r="S4817" i="9" s="1"/>
  <c r="T4817" i="9" s="1"/>
  <c r="P4816" i="9"/>
  <c r="S4816" i="9" s="1"/>
  <c r="T4816" i="9" s="1"/>
  <c r="P4815" i="9"/>
  <c r="S4815" i="9" s="1"/>
  <c r="T4815" i="9" s="1"/>
  <c r="P4814" i="9"/>
  <c r="S4814" i="9" s="1"/>
  <c r="T4814" i="9" s="1"/>
  <c r="P4813" i="9"/>
  <c r="S4813" i="9" s="1"/>
  <c r="T4813" i="9" s="1"/>
  <c r="P4812" i="9"/>
  <c r="S4812" i="9" s="1"/>
  <c r="T4812" i="9" s="1"/>
  <c r="P4811" i="9"/>
  <c r="S4811" i="9" s="1"/>
  <c r="T4811" i="9" s="1"/>
  <c r="P4810" i="9"/>
  <c r="S4810" i="9" s="1"/>
  <c r="T4810" i="9" s="1"/>
  <c r="P4809" i="9"/>
  <c r="S4809" i="9" s="1"/>
  <c r="T4809" i="9" s="1"/>
  <c r="P4808" i="9"/>
  <c r="S4808" i="9" s="1"/>
  <c r="T4808" i="9" s="1"/>
  <c r="P4807" i="9"/>
  <c r="S4807" i="9" s="1"/>
  <c r="T4807" i="9" s="1"/>
  <c r="P4806" i="9"/>
  <c r="S4806" i="9" s="1"/>
  <c r="T4806" i="9" s="1"/>
  <c r="P4805" i="9"/>
  <c r="S4805" i="9" s="1"/>
  <c r="T4805" i="9" s="1"/>
  <c r="P4804" i="9"/>
  <c r="S4804" i="9" s="1"/>
  <c r="T4804" i="9" s="1"/>
  <c r="P4803" i="9"/>
  <c r="S4803" i="9" s="1"/>
  <c r="T4803" i="9" s="1"/>
  <c r="P4802" i="9"/>
  <c r="S4802" i="9" s="1"/>
  <c r="T4802" i="9" s="1"/>
  <c r="P4801" i="9"/>
  <c r="S4801" i="9" s="1"/>
  <c r="T4801" i="9" s="1"/>
  <c r="P4800" i="9"/>
  <c r="S4800" i="9" s="1"/>
  <c r="T4800" i="9" s="1"/>
  <c r="P4799" i="9"/>
  <c r="S4799" i="9" s="1"/>
  <c r="T4799" i="9" s="1"/>
  <c r="P4798" i="9"/>
  <c r="S4798" i="9" s="1"/>
  <c r="T4798" i="9" s="1"/>
  <c r="P4797" i="9"/>
  <c r="S4797" i="9" s="1"/>
  <c r="T4797" i="9" s="1"/>
  <c r="P4796" i="9"/>
  <c r="S4796" i="9" s="1"/>
  <c r="T4796" i="9" s="1"/>
  <c r="P4795" i="9"/>
  <c r="S4795" i="9" s="1"/>
  <c r="T4795" i="9" s="1"/>
  <c r="P4794" i="9"/>
  <c r="S4794" i="9" s="1"/>
  <c r="T4794" i="9" s="1"/>
  <c r="P4793" i="9"/>
  <c r="S4793" i="9" s="1"/>
  <c r="T4793" i="9" s="1"/>
  <c r="P4792" i="9"/>
  <c r="S4792" i="9" s="1"/>
  <c r="T4792" i="9" s="1"/>
  <c r="P4791" i="9"/>
  <c r="S4791" i="9" s="1"/>
  <c r="T4791" i="9" s="1"/>
  <c r="P4790" i="9"/>
  <c r="S4790" i="9" s="1"/>
  <c r="T4790" i="9" s="1"/>
  <c r="P4789" i="9"/>
  <c r="S4789" i="9" s="1"/>
  <c r="T4789" i="9" s="1"/>
  <c r="P4788" i="9"/>
  <c r="S4788" i="9" s="1"/>
  <c r="T4788" i="9" s="1"/>
  <c r="P4787" i="9"/>
  <c r="S4787" i="9" s="1"/>
  <c r="T4787" i="9" s="1"/>
  <c r="P4786" i="9"/>
  <c r="S4786" i="9" s="1"/>
  <c r="T4786" i="9" s="1"/>
  <c r="P4785" i="9"/>
  <c r="S4785" i="9" s="1"/>
  <c r="T4785" i="9" s="1"/>
  <c r="P4784" i="9"/>
  <c r="S4784" i="9" s="1"/>
  <c r="T4784" i="9" s="1"/>
  <c r="P4783" i="9"/>
  <c r="S4783" i="9" s="1"/>
  <c r="T4783" i="9" s="1"/>
  <c r="P4782" i="9"/>
  <c r="S4782" i="9" s="1"/>
  <c r="T4782" i="9" s="1"/>
  <c r="P4781" i="9"/>
  <c r="S4781" i="9" s="1"/>
  <c r="T4781" i="9" s="1"/>
  <c r="P4780" i="9"/>
  <c r="S4780" i="9" s="1"/>
  <c r="T4780" i="9" s="1"/>
  <c r="P4779" i="9"/>
  <c r="S4779" i="9" s="1"/>
  <c r="T4779" i="9" s="1"/>
  <c r="P4778" i="9"/>
  <c r="S4778" i="9" s="1"/>
  <c r="T4778" i="9" s="1"/>
  <c r="P4777" i="9"/>
  <c r="S4777" i="9" s="1"/>
  <c r="T4777" i="9" s="1"/>
  <c r="P4776" i="9"/>
  <c r="S4776" i="9" s="1"/>
  <c r="T4776" i="9" s="1"/>
  <c r="P4775" i="9"/>
  <c r="S4775" i="9" s="1"/>
  <c r="T4775" i="9" s="1"/>
  <c r="P4774" i="9"/>
  <c r="S4774" i="9" s="1"/>
  <c r="T4774" i="9" s="1"/>
  <c r="P4773" i="9"/>
  <c r="S4773" i="9" s="1"/>
  <c r="T4773" i="9" s="1"/>
  <c r="P4772" i="9"/>
  <c r="S4772" i="9" s="1"/>
  <c r="T4772" i="9" s="1"/>
  <c r="P4771" i="9"/>
  <c r="S4771" i="9" s="1"/>
  <c r="T4771" i="9" s="1"/>
  <c r="P4770" i="9"/>
  <c r="S4770" i="9" s="1"/>
  <c r="T4770" i="9" s="1"/>
  <c r="P4769" i="9"/>
  <c r="S4769" i="9" s="1"/>
  <c r="T4769" i="9" s="1"/>
  <c r="P4768" i="9"/>
  <c r="S4768" i="9" s="1"/>
  <c r="T4768" i="9" s="1"/>
  <c r="P4767" i="9"/>
  <c r="S4767" i="9" s="1"/>
  <c r="T4767" i="9" s="1"/>
  <c r="P4766" i="9"/>
  <c r="S4766" i="9" s="1"/>
  <c r="T4766" i="9" s="1"/>
  <c r="P4765" i="9"/>
  <c r="S4765" i="9" s="1"/>
  <c r="T4765" i="9" s="1"/>
  <c r="P4764" i="9"/>
  <c r="S4764" i="9" s="1"/>
  <c r="T4764" i="9" s="1"/>
  <c r="P4763" i="9"/>
  <c r="S4763" i="9" s="1"/>
  <c r="T4763" i="9" s="1"/>
  <c r="P4762" i="9"/>
  <c r="S4762" i="9" s="1"/>
  <c r="T4762" i="9" s="1"/>
  <c r="P4761" i="9"/>
  <c r="S4761" i="9" s="1"/>
  <c r="T4761" i="9" s="1"/>
  <c r="P4760" i="9"/>
  <c r="S4760" i="9" s="1"/>
  <c r="T4760" i="9" s="1"/>
  <c r="P4759" i="9"/>
  <c r="S4759" i="9" s="1"/>
  <c r="T4759" i="9" s="1"/>
  <c r="P4758" i="9"/>
  <c r="S4758" i="9" s="1"/>
  <c r="T4758" i="9" s="1"/>
  <c r="P4757" i="9"/>
  <c r="S4757" i="9" s="1"/>
  <c r="T4757" i="9" s="1"/>
  <c r="P4756" i="9"/>
  <c r="S4756" i="9" s="1"/>
  <c r="T4756" i="9" s="1"/>
  <c r="P4755" i="9"/>
  <c r="S4755" i="9" s="1"/>
  <c r="T4755" i="9" s="1"/>
  <c r="P4754" i="9"/>
  <c r="S4754" i="9" s="1"/>
  <c r="T4754" i="9" s="1"/>
  <c r="P4753" i="9"/>
  <c r="S4753" i="9" s="1"/>
  <c r="T4753" i="9" s="1"/>
  <c r="P4752" i="9"/>
  <c r="S4752" i="9" s="1"/>
  <c r="T4752" i="9" s="1"/>
  <c r="P4751" i="9"/>
  <c r="S4751" i="9" s="1"/>
  <c r="T4751" i="9" s="1"/>
  <c r="P4750" i="9"/>
  <c r="S4750" i="9" s="1"/>
  <c r="T4750" i="9" s="1"/>
  <c r="P4749" i="9"/>
  <c r="S4749" i="9" s="1"/>
  <c r="T4749" i="9" s="1"/>
  <c r="P4748" i="9"/>
  <c r="S4748" i="9" s="1"/>
  <c r="T4748" i="9" s="1"/>
  <c r="P4747" i="9"/>
  <c r="S4747" i="9" s="1"/>
  <c r="T4747" i="9" s="1"/>
  <c r="P4746" i="9"/>
  <c r="S4746" i="9" s="1"/>
  <c r="T4746" i="9" s="1"/>
  <c r="P4745" i="9"/>
  <c r="S4745" i="9" s="1"/>
  <c r="T4745" i="9" s="1"/>
  <c r="P4744" i="9"/>
  <c r="S4744" i="9" s="1"/>
  <c r="T4744" i="9" s="1"/>
  <c r="P4743" i="9"/>
  <c r="S4743" i="9" s="1"/>
  <c r="T4743" i="9" s="1"/>
  <c r="P4742" i="9"/>
  <c r="S4742" i="9" s="1"/>
  <c r="T4742" i="9" s="1"/>
  <c r="P4741" i="9"/>
  <c r="S4741" i="9" s="1"/>
  <c r="T4741" i="9" s="1"/>
  <c r="P4740" i="9"/>
  <c r="S4740" i="9" s="1"/>
  <c r="T4740" i="9" s="1"/>
  <c r="P4739" i="9"/>
  <c r="S4739" i="9" s="1"/>
  <c r="T4739" i="9" s="1"/>
  <c r="P4738" i="9"/>
  <c r="S4738" i="9" s="1"/>
  <c r="T4738" i="9" s="1"/>
  <c r="P4737" i="9"/>
  <c r="S4737" i="9" s="1"/>
  <c r="T4737" i="9" s="1"/>
  <c r="P4736" i="9"/>
  <c r="S4736" i="9" s="1"/>
  <c r="T4736" i="9" s="1"/>
  <c r="P4735" i="9"/>
  <c r="S4735" i="9" s="1"/>
  <c r="T4735" i="9" s="1"/>
  <c r="P4734" i="9"/>
  <c r="S4734" i="9" s="1"/>
  <c r="T4734" i="9" s="1"/>
  <c r="P4733" i="9"/>
  <c r="S4733" i="9" s="1"/>
  <c r="T4733" i="9" s="1"/>
  <c r="P4732" i="9"/>
  <c r="S4732" i="9" s="1"/>
  <c r="T4732" i="9" s="1"/>
  <c r="P4731" i="9"/>
  <c r="S4731" i="9" s="1"/>
  <c r="T4731" i="9" s="1"/>
  <c r="P4730" i="9"/>
  <c r="S4730" i="9" s="1"/>
  <c r="T4730" i="9" s="1"/>
  <c r="P4729" i="9"/>
  <c r="S4729" i="9" s="1"/>
  <c r="T4729" i="9" s="1"/>
  <c r="P4728" i="9"/>
  <c r="S4728" i="9" s="1"/>
  <c r="T4728" i="9" s="1"/>
  <c r="P4727" i="9"/>
  <c r="S4727" i="9" s="1"/>
  <c r="T4727" i="9" s="1"/>
  <c r="P4726" i="9"/>
  <c r="S4726" i="9" s="1"/>
  <c r="T4726" i="9" s="1"/>
  <c r="P4725" i="9"/>
  <c r="S4725" i="9" s="1"/>
  <c r="T4725" i="9" s="1"/>
  <c r="P4724" i="9"/>
  <c r="S4724" i="9" s="1"/>
  <c r="T4724" i="9" s="1"/>
  <c r="P4723" i="9"/>
  <c r="S4723" i="9" s="1"/>
  <c r="T4723" i="9" s="1"/>
  <c r="P4722" i="9"/>
  <c r="S4722" i="9" s="1"/>
  <c r="T4722" i="9" s="1"/>
  <c r="P4721" i="9"/>
  <c r="S4721" i="9" s="1"/>
  <c r="T4721" i="9" s="1"/>
  <c r="P4720" i="9"/>
  <c r="S4720" i="9" s="1"/>
  <c r="T4720" i="9" s="1"/>
  <c r="P4719" i="9"/>
  <c r="S4719" i="9" s="1"/>
  <c r="T4719" i="9" s="1"/>
  <c r="P4718" i="9"/>
  <c r="S4718" i="9" s="1"/>
  <c r="T4718" i="9" s="1"/>
  <c r="P4717" i="9"/>
  <c r="S4717" i="9" s="1"/>
  <c r="T4717" i="9" s="1"/>
  <c r="P4716" i="9"/>
  <c r="S4716" i="9" s="1"/>
  <c r="T4716" i="9" s="1"/>
  <c r="P4715" i="9"/>
  <c r="S4715" i="9" s="1"/>
  <c r="T4715" i="9" s="1"/>
  <c r="P4714" i="9"/>
  <c r="S4714" i="9" s="1"/>
  <c r="T4714" i="9" s="1"/>
  <c r="P4713" i="9"/>
  <c r="S4713" i="9" s="1"/>
  <c r="T4713" i="9" s="1"/>
  <c r="P4712" i="9"/>
  <c r="S4712" i="9" s="1"/>
  <c r="T4712" i="9" s="1"/>
  <c r="P4711" i="9"/>
  <c r="S4711" i="9" s="1"/>
  <c r="T4711" i="9" s="1"/>
  <c r="P4710" i="9"/>
  <c r="S4710" i="9" s="1"/>
  <c r="T4710" i="9" s="1"/>
  <c r="P4709" i="9"/>
  <c r="S4709" i="9" s="1"/>
  <c r="T4709" i="9" s="1"/>
  <c r="P4708" i="9"/>
  <c r="S4708" i="9" s="1"/>
  <c r="T4708" i="9" s="1"/>
  <c r="P4707" i="9"/>
  <c r="S4707" i="9" s="1"/>
  <c r="T4707" i="9" s="1"/>
  <c r="P4706" i="9"/>
  <c r="S4706" i="9" s="1"/>
  <c r="T4706" i="9" s="1"/>
  <c r="P4705" i="9"/>
  <c r="S4705" i="9" s="1"/>
  <c r="T4705" i="9" s="1"/>
  <c r="P4704" i="9"/>
  <c r="S4704" i="9" s="1"/>
  <c r="T4704" i="9" s="1"/>
  <c r="P4703" i="9"/>
  <c r="S4703" i="9" s="1"/>
  <c r="T4703" i="9" s="1"/>
  <c r="P4702" i="9"/>
  <c r="S4702" i="9" s="1"/>
  <c r="T4702" i="9" s="1"/>
  <c r="P4701" i="9"/>
  <c r="S4701" i="9" s="1"/>
  <c r="T4701" i="9" s="1"/>
  <c r="P4700" i="9"/>
  <c r="S4700" i="9" s="1"/>
  <c r="T4700" i="9" s="1"/>
  <c r="P4699" i="9"/>
  <c r="S4699" i="9" s="1"/>
  <c r="T4699" i="9" s="1"/>
  <c r="P4698" i="9"/>
  <c r="S4698" i="9" s="1"/>
  <c r="T4698" i="9" s="1"/>
  <c r="P4697" i="9"/>
  <c r="S4697" i="9" s="1"/>
  <c r="T4697" i="9" s="1"/>
  <c r="P4696" i="9"/>
  <c r="S4696" i="9" s="1"/>
  <c r="T4696" i="9" s="1"/>
  <c r="P4695" i="9"/>
  <c r="S4695" i="9" s="1"/>
  <c r="T4695" i="9" s="1"/>
  <c r="P4694" i="9"/>
  <c r="S4694" i="9" s="1"/>
  <c r="T4694" i="9" s="1"/>
  <c r="P4693" i="9"/>
  <c r="S4693" i="9" s="1"/>
  <c r="T4693" i="9" s="1"/>
  <c r="P4692" i="9"/>
  <c r="S4692" i="9" s="1"/>
  <c r="T4692" i="9" s="1"/>
  <c r="P4691" i="9"/>
  <c r="S4691" i="9" s="1"/>
  <c r="T4691" i="9" s="1"/>
  <c r="P4690" i="9"/>
  <c r="S4690" i="9" s="1"/>
  <c r="T4690" i="9" s="1"/>
  <c r="P4689" i="9"/>
  <c r="S4689" i="9" s="1"/>
  <c r="T4689" i="9" s="1"/>
  <c r="P4688" i="9"/>
  <c r="S4688" i="9" s="1"/>
  <c r="T4688" i="9" s="1"/>
  <c r="P4687" i="9"/>
  <c r="S4687" i="9" s="1"/>
  <c r="T4687" i="9" s="1"/>
  <c r="P4686" i="9"/>
  <c r="S4686" i="9" s="1"/>
  <c r="T4686" i="9" s="1"/>
  <c r="P4685" i="9"/>
  <c r="S4685" i="9" s="1"/>
  <c r="T4685" i="9" s="1"/>
  <c r="P4684" i="9"/>
  <c r="S4684" i="9" s="1"/>
  <c r="T4684" i="9" s="1"/>
  <c r="P4683" i="9"/>
  <c r="S4683" i="9" s="1"/>
  <c r="T4683" i="9" s="1"/>
  <c r="P4682" i="9"/>
  <c r="S4682" i="9" s="1"/>
  <c r="T4682" i="9" s="1"/>
  <c r="P4681" i="9"/>
  <c r="S4681" i="9" s="1"/>
  <c r="T4681" i="9" s="1"/>
  <c r="P4680" i="9"/>
  <c r="S4680" i="9" s="1"/>
  <c r="T4680" i="9" s="1"/>
  <c r="P4679" i="9"/>
  <c r="S4679" i="9" s="1"/>
  <c r="T4679" i="9" s="1"/>
  <c r="P4678" i="9"/>
  <c r="S4678" i="9" s="1"/>
  <c r="T4678" i="9" s="1"/>
  <c r="P4677" i="9"/>
  <c r="S4677" i="9" s="1"/>
  <c r="T4677" i="9" s="1"/>
  <c r="P4676" i="9"/>
  <c r="S4676" i="9" s="1"/>
  <c r="T4676" i="9" s="1"/>
  <c r="P4675" i="9"/>
  <c r="S4675" i="9" s="1"/>
  <c r="T4675" i="9" s="1"/>
  <c r="P4674" i="9"/>
  <c r="S4674" i="9" s="1"/>
  <c r="T4674" i="9" s="1"/>
  <c r="P4673" i="9"/>
  <c r="S4673" i="9" s="1"/>
  <c r="T4673" i="9" s="1"/>
  <c r="P4672" i="9"/>
  <c r="S4672" i="9" s="1"/>
  <c r="T4672" i="9" s="1"/>
  <c r="P4671" i="9"/>
  <c r="S4671" i="9" s="1"/>
  <c r="T4671" i="9" s="1"/>
  <c r="P4670" i="9"/>
  <c r="S4670" i="9" s="1"/>
  <c r="T4670" i="9" s="1"/>
  <c r="P4669" i="9"/>
  <c r="S4669" i="9" s="1"/>
  <c r="T4669" i="9" s="1"/>
  <c r="P4668" i="9"/>
  <c r="S4668" i="9" s="1"/>
  <c r="T4668" i="9" s="1"/>
  <c r="P4667" i="9"/>
  <c r="S4667" i="9" s="1"/>
  <c r="T4667" i="9" s="1"/>
  <c r="P4666" i="9"/>
  <c r="S4666" i="9" s="1"/>
  <c r="T4666" i="9" s="1"/>
  <c r="P4665" i="9"/>
  <c r="S4665" i="9" s="1"/>
  <c r="T4665" i="9" s="1"/>
  <c r="P4664" i="9"/>
  <c r="S4664" i="9" s="1"/>
  <c r="T4664" i="9" s="1"/>
  <c r="P4663" i="9"/>
  <c r="S4663" i="9" s="1"/>
  <c r="T4663" i="9" s="1"/>
  <c r="P4662" i="9"/>
  <c r="S4662" i="9" s="1"/>
  <c r="T4662" i="9" s="1"/>
  <c r="P4661" i="9"/>
  <c r="S4661" i="9" s="1"/>
  <c r="T4661" i="9" s="1"/>
  <c r="P4660" i="9"/>
  <c r="S4660" i="9" s="1"/>
  <c r="T4660" i="9" s="1"/>
  <c r="P4659" i="9"/>
  <c r="S4659" i="9" s="1"/>
  <c r="T4659" i="9" s="1"/>
  <c r="P4658" i="9"/>
  <c r="S4658" i="9" s="1"/>
  <c r="T4658" i="9" s="1"/>
  <c r="P4657" i="9"/>
  <c r="S4657" i="9" s="1"/>
  <c r="T4657" i="9" s="1"/>
  <c r="P4656" i="9"/>
  <c r="S4656" i="9" s="1"/>
  <c r="T4656" i="9" s="1"/>
  <c r="P4655" i="9"/>
  <c r="S4655" i="9" s="1"/>
  <c r="T4655" i="9" s="1"/>
  <c r="P4654" i="9"/>
  <c r="S4654" i="9" s="1"/>
  <c r="T4654" i="9" s="1"/>
  <c r="P4653" i="9"/>
  <c r="S4653" i="9" s="1"/>
  <c r="T4653" i="9" s="1"/>
  <c r="P4652" i="9"/>
  <c r="S4652" i="9" s="1"/>
  <c r="T4652" i="9" s="1"/>
  <c r="P4651" i="9"/>
  <c r="S4651" i="9" s="1"/>
  <c r="T4651" i="9" s="1"/>
  <c r="P4650" i="9"/>
  <c r="S4650" i="9" s="1"/>
  <c r="T4650" i="9" s="1"/>
  <c r="P4649" i="9"/>
  <c r="S4649" i="9" s="1"/>
  <c r="T4649" i="9" s="1"/>
  <c r="P4648" i="9"/>
  <c r="S4648" i="9" s="1"/>
  <c r="T4648" i="9" s="1"/>
  <c r="P4647" i="9"/>
  <c r="P4646" i="9"/>
  <c r="P4645" i="9"/>
  <c r="P4644" i="9"/>
  <c r="S4644" i="9" s="1"/>
  <c r="T4644" i="9" s="1"/>
  <c r="P4643" i="9"/>
  <c r="P4642" i="9"/>
  <c r="P4641" i="9"/>
  <c r="P4640" i="9"/>
  <c r="S4640" i="9" s="1"/>
  <c r="T4640" i="9" s="1"/>
  <c r="P4639" i="9"/>
  <c r="P4638" i="9"/>
  <c r="P4637" i="9"/>
  <c r="P4636" i="9"/>
  <c r="S4636" i="9" s="1"/>
  <c r="T4636" i="9" s="1"/>
  <c r="P4635" i="9"/>
  <c r="P4634" i="9"/>
  <c r="P4633" i="9"/>
  <c r="P4632" i="9"/>
  <c r="S4632" i="9" s="1"/>
  <c r="T4632" i="9" s="1"/>
  <c r="P4631" i="9"/>
  <c r="P4630" i="9"/>
  <c r="P4629" i="9"/>
  <c r="P4628" i="9"/>
  <c r="S4628" i="9" s="1"/>
  <c r="T4628" i="9" s="1"/>
  <c r="P4627" i="9"/>
  <c r="P4626" i="9"/>
  <c r="P4625" i="9"/>
  <c r="P4624" i="9"/>
  <c r="S4624" i="9" s="1"/>
  <c r="T4624" i="9" s="1"/>
  <c r="P4623" i="9"/>
  <c r="P4622" i="9"/>
  <c r="P4621" i="9"/>
  <c r="P4620" i="9"/>
  <c r="S4620" i="9" s="1"/>
  <c r="T4620" i="9" s="1"/>
  <c r="P4619" i="9"/>
  <c r="P4618" i="9"/>
  <c r="P4617" i="9"/>
  <c r="P4616" i="9"/>
  <c r="S4616" i="9" s="1"/>
  <c r="T4616" i="9" s="1"/>
  <c r="P4615" i="9"/>
  <c r="S4615" i="9" s="1"/>
  <c r="T4615" i="9" s="1"/>
  <c r="P4614" i="9"/>
  <c r="S4614" i="9" s="1"/>
  <c r="T4614" i="9" s="1"/>
  <c r="P4613" i="9"/>
  <c r="S4613" i="9" s="1"/>
  <c r="T4613" i="9" s="1"/>
  <c r="P4612" i="9"/>
  <c r="S4612" i="9" s="1"/>
  <c r="T4612" i="9" s="1"/>
  <c r="P4611" i="9"/>
  <c r="S4611" i="9" s="1"/>
  <c r="T4611" i="9" s="1"/>
  <c r="P4610" i="9"/>
  <c r="S4610" i="9" s="1"/>
  <c r="T4610" i="9" s="1"/>
  <c r="P4609" i="9"/>
  <c r="S4609" i="9" s="1"/>
  <c r="T4609" i="9" s="1"/>
  <c r="P4608" i="9"/>
  <c r="S4608" i="9" s="1"/>
  <c r="T4608" i="9" s="1"/>
  <c r="P4607" i="9"/>
  <c r="S4607" i="9" s="1"/>
  <c r="T4607" i="9" s="1"/>
  <c r="P4606" i="9"/>
  <c r="S4606" i="9" s="1"/>
  <c r="T4606" i="9" s="1"/>
  <c r="P4605" i="9"/>
  <c r="S4605" i="9" s="1"/>
  <c r="T4605" i="9" s="1"/>
  <c r="P4604" i="9"/>
  <c r="S4604" i="9" s="1"/>
  <c r="T4604" i="9" s="1"/>
  <c r="P4603" i="9"/>
  <c r="S4603" i="9" s="1"/>
  <c r="T4603" i="9" s="1"/>
  <c r="P4602" i="9"/>
  <c r="S4602" i="9" s="1"/>
  <c r="T4602" i="9" s="1"/>
  <c r="P4601" i="9"/>
  <c r="S4601" i="9" s="1"/>
  <c r="T4601" i="9" s="1"/>
  <c r="P4600" i="9"/>
  <c r="S4600" i="9" s="1"/>
  <c r="T4600" i="9" s="1"/>
  <c r="P4599" i="9"/>
  <c r="S4599" i="9" s="1"/>
  <c r="T4599" i="9" s="1"/>
  <c r="P4598" i="9"/>
  <c r="S4598" i="9" s="1"/>
  <c r="T4598" i="9" s="1"/>
  <c r="P4597" i="9"/>
  <c r="S4597" i="9" s="1"/>
  <c r="T4597" i="9" s="1"/>
  <c r="P4596" i="9"/>
  <c r="S4596" i="9" s="1"/>
  <c r="T4596" i="9" s="1"/>
  <c r="P4595" i="9"/>
  <c r="S4595" i="9" s="1"/>
  <c r="T4595" i="9" s="1"/>
  <c r="P4594" i="9"/>
  <c r="S4594" i="9" s="1"/>
  <c r="T4594" i="9" s="1"/>
  <c r="P4593" i="9"/>
  <c r="S4593" i="9" s="1"/>
  <c r="T4593" i="9" s="1"/>
  <c r="P4592" i="9"/>
  <c r="S4592" i="9" s="1"/>
  <c r="T4592" i="9" s="1"/>
  <c r="P4591" i="9"/>
  <c r="S4591" i="9" s="1"/>
  <c r="T4591" i="9" s="1"/>
  <c r="P4590" i="9"/>
  <c r="S4590" i="9" s="1"/>
  <c r="T4590" i="9" s="1"/>
  <c r="P4589" i="9"/>
  <c r="S4589" i="9" s="1"/>
  <c r="T4589" i="9" s="1"/>
  <c r="P4588" i="9"/>
  <c r="S4588" i="9" s="1"/>
  <c r="T4588" i="9" s="1"/>
  <c r="P4587" i="9"/>
  <c r="S4587" i="9" s="1"/>
  <c r="T4587" i="9" s="1"/>
  <c r="P4586" i="9"/>
  <c r="S4586" i="9" s="1"/>
  <c r="T4586" i="9" s="1"/>
  <c r="P4585" i="9"/>
  <c r="S4585" i="9" s="1"/>
  <c r="T4585" i="9" s="1"/>
  <c r="P4584" i="9"/>
  <c r="S4584" i="9" s="1"/>
  <c r="T4584" i="9" s="1"/>
  <c r="P4583" i="9"/>
  <c r="S4583" i="9" s="1"/>
  <c r="T4583" i="9" s="1"/>
  <c r="P4582" i="9"/>
  <c r="S4582" i="9" s="1"/>
  <c r="T4582" i="9" s="1"/>
  <c r="P4581" i="9"/>
  <c r="S4581" i="9" s="1"/>
  <c r="T4581" i="9" s="1"/>
  <c r="P4580" i="9"/>
  <c r="S4580" i="9" s="1"/>
  <c r="T4580" i="9" s="1"/>
  <c r="P4579" i="9"/>
  <c r="S4579" i="9" s="1"/>
  <c r="T4579" i="9" s="1"/>
  <c r="P4578" i="9"/>
  <c r="S4578" i="9" s="1"/>
  <c r="T4578" i="9" s="1"/>
  <c r="P4577" i="9"/>
  <c r="S4577" i="9" s="1"/>
  <c r="T4577" i="9" s="1"/>
  <c r="P4576" i="9"/>
  <c r="S4576" i="9" s="1"/>
  <c r="T4576" i="9" s="1"/>
  <c r="P4575" i="9"/>
  <c r="S4575" i="9" s="1"/>
  <c r="T4575" i="9" s="1"/>
  <c r="P4574" i="9"/>
  <c r="S4574" i="9" s="1"/>
  <c r="T4574" i="9" s="1"/>
  <c r="P4573" i="9"/>
  <c r="S4573" i="9" s="1"/>
  <c r="T4573" i="9" s="1"/>
  <c r="P4572" i="9"/>
  <c r="S4572" i="9" s="1"/>
  <c r="T4572" i="9" s="1"/>
  <c r="P4571" i="9"/>
  <c r="S4571" i="9" s="1"/>
  <c r="T4571" i="9" s="1"/>
  <c r="P4570" i="9"/>
  <c r="S4570" i="9" s="1"/>
  <c r="T4570" i="9" s="1"/>
  <c r="P4569" i="9"/>
  <c r="S4569" i="9" s="1"/>
  <c r="T4569" i="9" s="1"/>
  <c r="P4568" i="9"/>
  <c r="S4568" i="9" s="1"/>
  <c r="T4568" i="9" s="1"/>
  <c r="P4567" i="9"/>
  <c r="S4567" i="9" s="1"/>
  <c r="T4567" i="9" s="1"/>
  <c r="P4566" i="9"/>
  <c r="S4566" i="9" s="1"/>
  <c r="T4566" i="9" s="1"/>
  <c r="P4565" i="9"/>
  <c r="S4565" i="9" s="1"/>
  <c r="T4565" i="9" s="1"/>
  <c r="P4564" i="9"/>
  <c r="S4564" i="9" s="1"/>
  <c r="T4564" i="9" s="1"/>
  <c r="P4563" i="9"/>
  <c r="S4563" i="9" s="1"/>
  <c r="T4563" i="9" s="1"/>
  <c r="P4562" i="9"/>
  <c r="S4562" i="9" s="1"/>
  <c r="T4562" i="9" s="1"/>
  <c r="P4561" i="9"/>
  <c r="S4561" i="9" s="1"/>
  <c r="T4561" i="9" s="1"/>
  <c r="P4560" i="9"/>
  <c r="S4560" i="9" s="1"/>
  <c r="T4560" i="9" s="1"/>
  <c r="P4559" i="9"/>
  <c r="S4559" i="9" s="1"/>
  <c r="T4559" i="9" s="1"/>
  <c r="P4558" i="9"/>
  <c r="S4558" i="9" s="1"/>
  <c r="T4558" i="9" s="1"/>
  <c r="P4557" i="9"/>
  <c r="S4557" i="9" s="1"/>
  <c r="T4557" i="9" s="1"/>
  <c r="P4556" i="9"/>
  <c r="S4556" i="9" s="1"/>
  <c r="T4556" i="9" s="1"/>
  <c r="P4555" i="9"/>
  <c r="S4555" i="9" s="1"/>
  <c r="T4555" i="9" s="1"/>
  <c r="P4554" i="9"/>
  <c r="S4554" i="9" s="1"/>
  <c r="T4554" i="9" s="1"/>
  <c r="P4553" i="9"/>
  <c r="S4553" i="9" s="1"/>
  <c r="T4553" i="9" s="1"/>
  <c r="P4552" i="9"/>
  <c r="S4552" i="9" s="1"/>
  <c r="T4552" i="9" s="1"/>
  <c r="P4551" i="9"/>
  <c r="S4551" i="9" s="1"/>
  <c r="T4551" i="9" s="1"/>
  <c r="P4550" i="9"/>
  <c r="S4550" i="9" s="1"/>
  <c r="T4550" i="9" s="1"/>
  <c r="P4549" i="9"/>
  <c r="S4549" i="9" s="1"/>
  <c r="T4549" i="9" s="1"/>
  <c r="P4548" i="9"/>
  <c r="S4548" i="9" s="1"/>
  <c r="T4548" i="9" s="1"/>
  <c r="P4547" i="9"/>
  <c r="S4547" i="9" s="1"/>
  <c r="T4547" i="9" s="1"/>
  <c r="P4546" i="9"/>
  <c r="S4546" i="9" s="1"/>
  <c r="T4546" i="9" s="1"/>
  <c r="P4545" i="9"/>
  <c r="S4545" i="9" s="1"/>
  <c r="T4545" i="9" s="1"/>
  <c r="P4544" i="9"/>
  <c r="S4544" i="9" s="1"/>
  <c r="T4544" i="9" s="1"/>
  <c r="P4543" i="9"/>
  <c r="S4543" i="9" s="1"/>
  <c r="T4543" i="9" s="1"/>
  <c r="P4542" i="9"/>
  <c r="S4542" i="9" s="1"/>
  <c r="T4542" i="9" s="1"/>
  <c r="P4541" i="9"/>
  <c r="S4541" i="9" s="1"/>
  <c r="T4541" i="9" s="1"/>
  <c r="P4540" i="9"/>
  <c r="S4540" i="9" s="1"/>
  <c r="T4540" i="9" s="1"/>
  <c r="P4539" i="9"/>
  <c r="S4539" i="9" s="1"/>
  <c r="T4539" i="9" s="1"/>
  <c r="P4538" i="9"/>
  <c r="S4538" i="9" s="1"/>
  <c r="T4538" i="9" s="1"/>
  <c r="P4537" i="9"/>
  <c r="S4537" i="9" s="1"/>
  <c r="T4537" i="9" s="1"/>
  <c r="P4536" i="9"/>
  <c r="S4536" i="9" s="1"/>
  <c r="T4536" i="9" s="1"/>
  <c r="P4535" i="9"/>
  <c r="S4535" i="9" s="1"/>
  <c r="T4535" i="9" s="1"/>
  <c r="P4534" i="9"/>
  <c r="S4534" i="9" s="1"/>
  <c r="T4534" i="9" s="1"/>
  <c r="P4533" i="9"/>
  <c r="S4533" i="9" s="1"/>
  <c r="T4533" i="9" s="1"/>
  <c r="P4532" i="9"/>
  <c r="S4532" i="9" s="1"/>
  <c r="T4532" i="9" s="1"/>
  <c r="P4531" i="9"/>
  <c r="S4531" i="9" s="1"/>
  <c r="T4531" i="9" s="1"/>
  <c r="P4530" i="9"/>
  <c r="S4530" i="9" s="1"/>
  <c r="T4530" i="9" s="1"/>
  <c r="P4529" i="9"/>
  <c r="S4529" i="9" s="1"/>
  <c r="T4529" i="9" s="1"/>
  <c r="P4528" i="9"/>
  <c r="S4528" i="9" s="1"/>
  <c r="T4528" i="9" s="1"/>
  <c r="P4527" i="9"/>
  <c r="S4527" i="9" s="1"/>
  <c r="T4527" i="9" s="1"/>
  <c r="P4526" i="9"/>
  <c r="S4526" i="9" s="1"/>
  <c r="T4526" i="9" s="1"/>
  <c r="P4525" i="9"/>
  <c r="S4525" i="9" s="1"/>
  <c r="T4525" i="9" s="1"/>
  <c r="P4524" i="9"/>
  <c r="S4524" i="9" s="1"/>
  <c r="T4524" i="9" s="1"/>
  <c r="P4523" i="9"/>
  <c r="S4523" i="9" s="1"/>
  <c r="T4523" i="9" s="1"/>
  <c r="P4522" i="9"/>
  <c r="S4522" i="9" s="1"/>
  <c r="T4522" i="9" s="1"/>
  <c r="P4521" i="9"/>
  <c r="S4521" i="9" s="1"/>
  <c r="T4521" i="9" s="1"/>
  <c r="P4520" i="9"/>
  <c r="S4520" i="9" s="1"/>
  <c r="T4520" i="9" s="1"/>
  <c r="P4519" i="9"/>
  <c r="S4519" i="9" s="1"/>
  <c r="T4519" i="9" s="1"/>
  <c r="P4518" i="9"/>
  <c r="S4518" i="9" s="1"/>
  <c r="T4518" i="9" s="1"/>
  <c r="P4517" i="9"/>
  <c r="S4517" i="9" s="1"/>
  <c r="T4517" i="9" s="1"/>
  <c r="P4516" i="9"/>
  <c r="S4516" i="9" s="1"/>
  <c r="T4516" i="9" s="1"/>
  <c r="P4515" i="9"/>
  <c r="S4515" i="9" s="1"/>
  <c r="T4515" i="9" s="1"/>
  <c r="P4514" i="9"/>
  <c r="S4514" i="9" s="1"/>
  <c r="T4514" i="9" s="1"/>
  <c r="P4513" i="9"/>
  <c r="S4513" i="9" s="1"/>
  <c r="T4513" i="9" s="1"/>
  <c r="P4512" i="9"/>
  <c r="S4512" i="9" s="1"/>
  <c r="T4512" i="9" s="1"/>
  <c r="P4511" i="9"/>
  <c r="S4511" i="9" s="1"/>
  <c r="T4511" i="9" s="1"/>
  <c r="P4510" i="9"/>
  <c r="S4510" i="9" s="1"/>
  <c r="T4510" i="9" s="1"/>
  <c r="P4509" i="9"/>
  <c r="S4509" i="9" s="1"/>
  <c r="T4509" i="9" s="1"/>
  <c r="P4508" i="9"/>
  <c r="S4508" i="9" s="1"/>
  <c r="T4508" i="9" s="1"/>
  <c r="P4507" i="9"/>
  <c r="S4507" i="9" s="1"/>
  <c r="T4507" i="9" s="1"/>
  <c r="P4506" i="9"/>
  <c r="S4506" i="9" s="1"/>
  <c r="T4506" i="9" s="1"/>
  <c r="P4505" i="9"/>
  <c r="S4505" i="9" s="1"/>
  <c r="T4505" i="9" s="1"/>
  <c r="P4504" i="9"/>
  <c r="S4504" i="9" s="1"/>
  <c r="T4504" i="9" s="1"/>
  <c r="P4503" i="9"/>
  <c r="S4503" i="9" s="1"/>
  <c r="T4503" i="9" s="1"/>
  <c r="P4502" i="9"/>
  <c r="S4502" i="9" s="1"/>
  <c r="T4502" i="9" s="1"/>
  <c r="P4501" i="9"/>
  <c r="S4501" i="9" s="1"/>
  <c r="T4501" i="9" s="1"/>
  <c r="P4500" i="9"/>
  <c r="S4500" i="9" s="1"/>
  <c r="T4500" i="9" s="1"/>
  <c r="P4499" i="9"/>
  <c r="S4499" i="9" s="1"/>
  <c r="T4499" i="9" s="1"/>
  <c r="P4498" i="9"/>
  <c r="S4498" i="9" s="1"/>
  <c r="T4498" i="9" s="1"/>
  <c r="P4497" i="9"/>
  <c r="S4497" i="9" s="1"/>
  <c r="T4497" i="9" s="1"/>
  <c r="P4496" i="9"/>
  <c r="S4496" i="9" s="1"/>
  <c r="T4496" i="9" s="1"/>
  <c r="P4495" i="9"/>
  <c r="S4495" i="9" s="1"/>
  <c r="T4495" i="9" s="1"/>
  <c r="P4494" i="9"/>
  <c r="S4494" i="9" s="1"/>
  <c r="T4494" i="9" s="1"/>
  <c r="P4493" i="9"/>
  <c r="S4493" i="9" s="1"/>
  <c r="T4493" i="9" s="1"/>
  <c r="P4492" i="9"/>
  <c r="S4492" i="9" s="1"/>
  <c r="T4492" i="9" s="1"/>
  <c r="P4491" i="9"/>
  <c r="S4491" i="9" s="1"/>
  <c r="T4491" i="9" s="1"/>
  <c r="P4490" i="9"/>
  <c r="S4490" i="9" s="1"/>
  <c r="T4490" i="9" s="1"/>
  <c r="P4489" i="9"/>
  <c r="S4489" i="9" s="1"/>
  <c r="T4489" i="9" s="1"/>
  <c r="P4488" i="9"/>
  <c r="S4488" i="9" s="1"/>
  <c r="T4488" i="9" s="1"/>
  <c r="P4487" i="9"/>
  <c r="S4487" i="9" s="1"/>
  <c r="T4487" i="9" s="1"/>
  <c r="P4486" i="9"/>
  <c r="S4486" i="9" s="1"/>
  <c r="T4486" i="9" s="1"/>
  <c r="P4485" i="9"/>
  <c r="S4485" i="9" s="1"/>
  <c r="T4485" i="9" s="1"/>
  <c r="P4484" i="9"/>
  <c r="S4484" i="9" s="1"/>
  <c r="T4484" i="9" s="1"/>
  <c r="P4483" i="9"/>
  <c r="S4483" i="9" s="1"/>
  <c r="T4483" i="9" s="1"/>
  <c r="P4482" i="9"/>
  <c r="S4482" i="9" s="1"/>
  <c r="T4482" i="9" s="1"/>
  <c r="P4481" i="9"/>
  <c r="S4481" i="9" s="1"/>
  <c r="T4481" i="9" s="1"/>
  <c r="P4480" i="9"/>
  <c r="S4480" i="9" s="1"/>
  <c r="T4480" i="9" s="1"/>
  <c r="P4479" i="9"/>
  <c r="S4479" i="9" s="1"/>
  <c r="T4479" i="9" s="1"/>
  <c r="P4478" i="9"/>
  <c r="S4478" i="9" s="1"/>
  <c r="T4478" i="9" s="1"/>
  <c r="P4477" i="9"/>
  <c r="S4477" i="9" s="1"/>
  <c r="T4477" i="9" s="1"/>
  <c r="P4476" i="9"/>
  <c r="S4476" i="9" s="1"/>
  <c r="T4476" i="9" s="1"/>
  <c r="P4475" i="9"/>
  <c r="S4475" i="9" s="1"/>
  <c r="T4475" i="9" s="1"/>
  <c r="P4474" i="9"/>
  <c r="S4474" i="9" s="1"/>
  <c r="T4474" i="9" s="1"/>
  <c r="P4473" i="9"/>
  <c r="S4473" i="9" s="1"/>
  <c r="T4473" i="9" s="1"/>
  <c r="P4472" i="9"/>
  <c r="S4472" i="9" s="1"/>
  <c r="T4472" i="9" s="1"/>
  <c r="P4471" i="9"/>
  <c r="S4471" i="9" s="1"/>
  <c r="T4471" i="9" s="1"/>
  <c r="P4470" i="9"/>
  <c r="S4470" i="9" s="1"/>
  <c r="T4470" i="9" s="1"/>
  <c r="P4469" i="9"/>
  <c r="S4469" i="9" s="1"/>
  <c r="T4469" i="9" s="1"/>
  <c r="P4468" i="9"/>
  <c r="S4468" i="9" s="1"/>
  <c r="T4468" i="9" s="1"/>
  <c r="P4467" i="9"/>
  <c r="S4467" i="9" s="1"/>
  <c r="T4467" i="9" s="1"/>
  <c r="P4466" i="9"/>
  <c r="S4466" i="9" s="1"/>
  <c r="T4466" i="9" s="1"/>
  <c r="P4465" i="9"/>
  <c r="S4465" i="9" s="1"/>
  <c r="T4465" i="9" s="1"/>
  <c r="P4464" i="9"/>
  <c r="S4464" i="9" s="1"/>
  <c r="T4464" i="9" s="1"/>
  <c r="P4463" i="9"/>
  <c r="S4463" i="9" s="1"/>
  <c r="T4463" i="9" s="1"/>
  <c r="P4462" i="9"/>
  <c r="S4462" i="9" s="1"/>
  <c r="T4462" i="9" s="1"/>
  <c r="P4461" i="9"/>
  <c r="S4461" i="9" s="1"/>
  <c r="T4461" i="9" s="1"/>
  <c r="P4460" i="9"/>
  <c r="S4460" i="9" s="1"/>
  <c r="T4460" i="9" s="1"/>
  <c r="P4459" i="9"/>
  <c r="S4459" i="9" s="1"/>
  <c r="T4459" i="9" s="1"/>
  <c r="P4458" i="9"/>
  <c r="S4458" i="9" s="1"/>
  <c r="T4458" i="9" s="1"/>
  <c r="P4457" i="9"/>
  <c r="S4457" i="9" s="1"/>
  <c r="T4457" i="9" s="1"/>
  <c r="P4456" i="9"/>
  <c r="S4456" i="9" s="1"/>
  <c r="T4456" i="9" s="1"/>
  <c r="P4455" i="9"/>
  <c r="S4455" i="9" s="1"/>
  <c r="T4455" i="9" s="1"/>
  <c r="P4454" i="9"/>
  <c r="S4454" i="9" s="1"/>
  <c r="T4454" i="9" s="1"/>
  <c r="P4453" i="9"/>
  <c r="S4453" i="9" s="1"/>
  <c r="T4453" i="9" s="1"/>
  <c r="P4452" i="9"/>
  <c r="S4452" i="9" s="1"/>
  <c r="T4452" i="9" s="1"/>
  <c r="P4451" i="9"/>
  <c r="S4451" i="9" s="1"/>
  <c r="T4451" i="9" s="1"/>
  <c r="P4450" i="9"/>
  <c r="S4450" i="9" s="1"/>
  <c r="T4450" i="9" s="1"/>
  <c r="P4449" i="9"/>
  <c r="S4449" i="9" s="1"/>
  <c r="T4449" i="9" s="1"/>
  <c r="P4448" i="9"/>
  <c r="S4448" i="9" s="1"/>
  <c r="T4448" i="9" s="1"/>
  <c r="P4447" i="9"/>
  <c r="S4447" i="9" s="1"/>
  <c r="T4447" i="9" s="1"/>
  <c r="P4446" i="9"/>
  <c r="S4446" i="9" s="1"/>
  <c r="T4446" i="9" s="1"/>
  <c r="P4445" i="9"/>
  <c r="S4445" i="9" s="1"/>
  <c r="T4445" i="9" s="1"/>
  <c r="P4444" i="9"/>
  <c r="S4444" i="9" s="1"/>
  <c r="T4444" i="9" s="1"/>
  <c r="P4443" i="9"/>
  <c r="S4443" i="9" s="1"/>
  <c r="T4443" i="9" s="1"/>
  <c r="P4442" i="9"/>
  <c r="S4442" i="9" s="1"/>
  <c r="T4442" i="9" s="1"/>
  <c r="P4441" i="9"/>
  <c r="S4441" i="9" s="1"/>
  <c r="T4441" i="9" s="1"/>
  <c r="P4440" i="9"/>
  <c r="S4440" i="9" s="1"/>
  <c r="T4440" i="9" s="1"/>
  <c r="P4439" i="9"/>
  <c r="S4439" i="9" s="1"/>
  <c r="T4439" i="9" s="1"/>
  <c r="P4438" i="9"/>
  <c r="S4438" i="9" s="1"/>
  <c r="T4438" i="9" s="1"/>
  <c r="P4437" i="9"/>
  <c r="S4437" i="9" s="1"/>
  <c r="T4437" i="9" s="1"/>
  <c r="P4436" i="9"/>
  <c r="S4436" i="9" s="1"/>
  <c r="T4436" i="9" s="1"/>
  <c r="P4435" i="9"/>
  <c r="S4435" i="9" s="1"/>
  <c r="T4435" i="9" s="1"/>
  <c r="P4434" i="9"/>
  <c r="S4434" i="9" s="1"/>
  <c r="T4434" i="9" s="1"/>
  <c r="P4433" i="9"/>
  <c r="S4433" i="9" s="1"/>
  <c r="T4433" i="9" s="1"/>
  <c r="P4432" i="9"/>
  <c r="S4432" i="9" s="1"/>
  <c r="T4432" i="9" s="1"/>
  <c r="P4431" i="9"/>
  <c r="S4431" i="9" s="1"/>
  <c r="T4431" i="9" s="1"/>
  <c r="P4430" i="9"/>
  <c r="S4430" i="9" s="1"/>
  <c r="T4430" i="9" s="1"/>
  <c r="P4429" i="9"/>
  <c r="S4429" i="9" s="1"/>
  <c r="T4429" i="9" s="1"/>
  <c r="P4428" i="9"/>
  <c r="S4428" i="9" s="1"/>
  <c r="T4428" i="9" s="1"/>
  <c r="P4427" i="9"/>
  <c r="S4427" i="9" s="1"/>
  <c r="T4427" i="9" s="1"/>
  <c r="P4426" i="9"/>
  <c r="S4426" i="9" s="1"/>
  <c r="T4426" i="9" s="1"/>
  <c r="P4425" i="9"/>
  <c r="S4425" i="9" s="1"/>
  <c r="T4425" i="9" s="1"/>
  <c r="P4424" i="9"/>
  <c r="S4424" i="9" s="1"/>
  <c r="T4424" i="9" s="1"/>
  <c r="P4423" i="9"/>
  <c r="S4423" i="9" s="1"/>
  <c r="T4423" i="9" s="1"/>
  <c r="P4422" i="9"/>
  <c r="S4422" i="9" s="1"/>
  <c r="T4422" i="9" s="1"/>
  <c r="P4421" i="9"/>
  <c r="S4421" i="9" s="1"/>
  <c r="T4421" i="9" s="1"/>
  <c r="P4420" i="9"/>
  <c r="S4420" i="9" s="1"/>
  <c r="T4420" i="9" s="1"/>
  <c r="P4419" i="9"/>
  <c r="S4419" i="9" s="1"/>
  <c r="T4419" i="9" s="1"/>
  <c r="P4418" i="9"/>
  <c r="S4418" i="9" s="1"/>
  <c r="T4418" i="9" s="1"/>
  <c r="P4417" i="9"/>
  <c r="S4417" i="9" s="1"/>
  <c r="T4417" i="9" s="1"/>
  <c r="P4416" i="9"/>
  <c r="S4416" i="9" s="1"/>
  <c r="T4416" i="9" s="1"/>
  <c r="P4415" i="9"/>
  <c r="S4415" i="9" s="1"/>
  <c r="T4415" i="9" s="1"/>
  <c r="P4414" i="9"/>
  <c r="S4414" i="9" s="1"/>
  <c r="T4414" i="9" s="1"/>
  <c r="P4413" i="9"/>
  <c r="S4413" i="9" s="1"/>
  <c r="T4413" i="9" s="1"/>
  <c r="P4412" i="9"/>
  <c r="S4412" i="9" s="1"/>
  <c r="T4412" i="9" s="1"/>
  <c r="P4411" i="9"/>
  <c r="S4411" i="9" s="1"/>
  <c r="T4411" i="9" s="1"/>
  <c r="P4410" i="9"/>
  <c r="S4410" i="9" s="1"/>
  <c r="T4410" i="9" s="1"/>
  <c r="P4409" i="9"/>
  <c r="S4409" i="9" s="1"/>
  <c r="T4409" i="9" s="1"/>
  <c r="P4408" i="9"/>
  <c r="S4408" i="9" s="1"/>
  <c r="T4408" i="9" s="1"/>
  <c r="P4407" i="9"/>
  <c r="S4407" i="9" s="1"/>
  <c r="T4407" i="9" s="1"/>
  <c r="P4406" i="9"/>
  <c r="S4406" i="9" s="1"/>
  <c r="T4406" i="9" s="1"/>
  <c r="P4405" i="9"/>
  <c r="S4405" i="9" s="1"/>
  <c r="T4405" i="9" s="1"/>
  <c r="P4404" i="9"/>
  <c r="S4404" i="9" s="1"/>
  <c r="T4404" i="9" s="1"/>
  <c r="P4403" i="9"/>
  <c r="S4403" i="9" s="1"/>
  <c r="T4403" i="9" s="1"/>
  <c r="P4402" i="9"/>
  <c r="S4402" i="9" s="1"/>
  <c r="T4402" i="9" s="1"/>
  <c r="P4401" i="9"/>
  <c r="S4401" i="9" s="1"/>
  <c r="T4401" i="9" s="1"/>
  <c r="P4400" i="9"/>
  <c r="S4400" i="9" s="1"/>
  <c r="T4400" i="9" s="1"/>
  <c r="P4399" i="9"/>
  <c r="S4399" i="9" s="1"/>
  <c r="T4399" i="9" s="1"/>
  <c r="P4398" i="9"/>
  <c r="S4398" i="9" s="1"/>
  <c r="T4398" i="9" s="1"/>
  <c r="P4397" i="9"/>
  <c r="S4397" i="9" s="1"/>
  <c r="T4397" i="9" s="1"/>
  <c r="P4396" i="9"/>
  <c r="S4396" i="9" s="1"/>
  <c r="T4396" i="9" s="1"/>
  <c r="P4395" i="9"/>
  <c r="S4395" i="9" s="1"/>
  <c r="T4395" i="9" s="1"/>
  <c r="P4394" i="9"/>
  <c r="S4394" i="9" s="1"/>
  <c r="T4394" i="9" s="1"/>
  <c r="P4393" i="9"/>
  <c r="S4393" i="9" s="1"/>
  <c r="T4393" i="9" s="1"/>
  <c r="P4392" i="9"/>
  <c r="S4392" i="9" s="1"/>
  <c r="T4392" i="9" s="1"/>
  <c r="P4391" i="9"/>
  <c r="S4391" i="9" s="1"/>
  <c r="T4391" i="9" s="1"/>
  <c r="P4390" i="9"/>
  <c r="S4390" i="9" s="1"/>
  <c r="T4390" i="9" s="1"/>
  <c r="P4389" i="9"/>
  <c r="S4389" i="9" s="1"/>
  <c r="T4389" i="9" s="1"/>
  <c r="P4388" i="9"/>
  <c r="S4388" i="9" s="1"/>
  <c r="T4388" i="9" s="1"/>
  <c r="P4387" i="9"/>
  <c r="S4387" i="9" s="1"/>
  <c r="T4387" i="9" s="1"/>
  <c r="P4386" i="9"/>
  <c r="S4386" i="9" s="1"/>
  <c r="T4386" i="9" s="1"/>
  <c r="P4385" i="9"/>
  <c r="S4385" i="9" s="1"/>
  <c r="T4385" i="9" s="1"/>
  <c r="P4384" i="9"/>
  <c r="S4384" i="9" s="1"/>
  <c r="T4384" i="9" s="1"/>
  <c r="P4383" i="9"/>
  <c r="S4383" i="9" s="1"/>
  <c r="T4383" i="9" s="1"/>
  <c r="P4382" i="9"/>
  <c r="S4382" i="9" s="1"/>
  <c r="T4382" i="9" s="1"/>
  <c r="P4381" i="9"/>
  <c r="S4381" i="9" s="1"/>
  <c r="T4381" i="9" s="1"/>
  <c r="P4380" i="9"/>
  <c r="S4380" i="9" s="1"/>
  <c r="T4380" i="9" s="1"/>
  <c r="P4379" i="9"/>
  <c r="S4379" i="9" s="1"/>
  <c r="T4379" i="9" s="1"/>
  <c r="P4378" i="9"/>
  <c r="S4378" i="9" s="1"/>
  <c r="T4378" i="9" s="1"/>
  <c r="P4377" i="9"/>
  <c r="S4377" i="9" s="1"/>
  <c r="T4377" i="9" s="1"/>
  <c r="P4376" i="9"/>
  <c r="S4376" i="9" s="1"/>
  <c r="T4376" i="9" s="1"/>
  <c r="P4375" i="9"/>
  <c r="S4375" i="9" s="1"/>
  <c r="T4375" i="9" s="1"/>
  <c r="P4374" i="9"/>
  <c r="S4374" i="9" s="1"/>
  <c r="T4374" i="9" s="1"/>
  <c r="P4373" i="9"/>
  <c r="S4373" i="9" s="1"/>
  <c r="T4373" i="9" s="1"/>
  <c r="P4372" i="9"/>
  <c r="S4372" i="9" s="1"/>
  <c r="T4372" i="9" s="1"/>
  <c r="P4371" i="9"/>
  <c r="S4371" i="9" s="1"/>
  <c r="T4371" i="9" s="1"/>
  <c r="P4370" i="9"/>
  <c r="S4370" i="9" s="1"/>
  <c r="T4370" i="9" s="1"/>
  <c r="P4369" i="9"/>
  <c r="S4369" i="9" s="1"/>
  <c r="T4369" i="9" s="1"/>
  <c r="P4368" i="9"/>
  <c r="S4368" i="9" s="1"/>
  <c r="T4368" i="9" s="1"/>
  <c r="P4367" i="9"/>
  <c r="S4367" i="9" s="1"/>
  <c r="T4367" i="9" s="1"/>
  <c r="P4366" i="9"/>
  <c r="S4366" i="9" s="1"/>
  <c r="T4366" i="9" s="1"/>
  <c r="P4365" i="9"/>
  <c r="S4365" i="9" s="1"/>
  <c r="T4365" i="9" s="1"/>
  <c r="P4364" i="9"/>
  <c r="S4364" i="9" s="1"/>
  <c r="T4364" i="9" s="1"/>
  <c r="P4363" i="9"/>
  <c r="S4363" i="9" s="1"/>
  <c r="T4363" i="9" s="1"/>
  <c r="P4362" i="9"/>
  <c r="S4362" i="9" s="1"/>
  <c r="T4362" i="9" s="1"/>
  <c r="P4361" i="9"/>
  <c r="S4361" i="9" s="1"/>
  <c r="T4361" i="9" s="1"/>
  <c r="P4360" i="9"/>
  <c r="S4360" i="9" s="1"/>
  <c r="T4360" i="9" s="1"/>
  <c r="P4359" i="9"/>
  <c r="S4359" i="9" s="1"/>
  <c r="T4359" i="9" s="1"/>
  <c r="P4358" i="9"/>
  <c r="S4358" i="9" s="1"/>
  <c r="T4358" i="9" s="1"/>
  <c r="P4357" i="9"/>
  <c r="S4357" i="9" s="1"/>
  <c r="T4357" i="9" s="1"/>
  <c r="P4356" i="9"/>
  <c r="S4356" i="9" s="1"/>
  <c r="T4356" i="9" s="1"/>
  <c r="P4355" i="9"/>
  <c r="S4355" i="9" s="1"/>
  <c r="T4355" i="9" s="1"/>
  <c r="P4354" i="9"/>
  <c r="S4354" i="9" s="1"/>
  <c r="T4354" i="9" s="1"/>
  <c r="P4353" i="9"/>
  <c r="S4353" i="9" s="1"/>
  <c r="T4353" i="9" s="1"/>
  <c r="P4352" i="9"/>
  <c r="S4352" i="9" s="1"/>
  <c r="T4352" i="9" s="1"/>
  <c r="P4351" i="9"/>
  <c r="S4351" i="9" s="1"/>
  <c r="T4351" i="9" s="1"/>
  <c r="P4350" i="9"/>
  <c r="S4350" i="9" s="1"/>
  <c r="T4350" i="9" s="1"/>
  <c r="P4349" i="9"/>
  <c r="S4349" i="9" s="1"/>
  <c r="T4349" i="9" s="1"/>
  <c r="P4348" i="9"/>
  <c r="S4348" i="9" s="1"/>
  <c r="T4348" i="9" s="1"/>
  <c r="P4347" i="9"/>
  <c r="S4347" i="9" s="1"/>
  <c r="T4347" i="9" s="1"/>
  <c r="P4346" i="9"/>
  <c r="S4346" i="9" s="1"/>
  <c r="T4346" i="9" s="1"/>
  <c r="P4345" i="9"/>
  <c r="S4345" i="9" s="1"/>
  <c r="T4345" i="9" s="1"/>
  <c r="P4344" i="9"/>
  <c r="S4344" i="9" s="1"/>
  <c r="T4344" i="9" s="1"/>
  <c r="P4343" i="9"/>
  <c r="S4343" i="9" s="1"/>
  <c r="T4343" i="9" s="1"/>
  <c r="P4342" i="9"/>
  <c r="S4342" i="9" s="1"/>
  <c r="T4342" i="9" s="1"/>
  <c r="P4341" i="9"/>
  <c r="S4341" i="9" s="1"/>
  <c r="T4341" i="9" s="1"/>
  <c r="P4340" i="9"/>
  <c r="S4340" i="9" s="1"/>
  <c r="T4340" i="9" s="1"/>
  <c r="P4339" i="9"/>
  <c r="S4339" i="9" s="1"/>
  <c r="T4339" i="9" s="1"/>
  <c r="P4338" i="9"/>
  <c r="S4338" i="9" s="1"/>
  <c r="T4338" i="9" s="1"/>
  <c r="P4337" i="9"/>
  <c r="S4337" i="9" s="1"/>
  <c r="T4337" i="9" s="1"/>
  <c r="P4336" i="9"/>
  <c r="S4336" i="9" s="1"/>
  <c r="T4336" i="9" s="1"/>
  <c r="P4335" i="9"/>
  <c r="S4335" i="9" s="1"/>
  <c r="T4335" i="9" s="1"/>
  <c r="P4334" i="9"/>
  <c r="S4334" i="9" s="1"/>
  <c r="T4334" i="9" s="1"/>
  <c r="P4333" i="9"/>
  <c r="S4333" i="9" s="1"/>
  <c r="T4333" i="9" s="1"/>
  <c r="P4332" i="9"/>
  <c r="S4332" i="9" s="1"/>
  <c r="T4332" i="9" s="1"/>
  <c r="P4331" i="9"/>
  <c r="S4331" i="9" s="1"/>
  <c r="T4331" i="9" s="1"/>
  <c r="P4330" i="9"/>
  <c r="S4330" i="9" s="1"/>
  <c r="T4330" i="9" s="1"/>
  <c r="P4329" i="9"/>
  <c r="S4329" i="9" s="1"/>
  <c r="T4329" i="9" s="1"/>
  <c r="P4328" i="9"/>
  <c r="S4328" i="9" s="1"/>
  <c r="T4328" i="9" s="1"/>
  <c r="P4327" i="9"/>
  <c r="S4327" i="9" s="1"/>
  <c r="T4327" i="9" s="1"/>
  <c r="P4326" i="9"/>
  <c r="S4326" i="9" s="1"/>
  <c r="T4326" i="9" s="1"/>
  <c r="P4325" i="9"/>
  <c r="S4325" i="9" s="1"/>
  <c r="T4325" i="9" s="1"/>
  <c r="P4324" i="9"/>
  <c r="S4324" i="9" s="1"/>
  <c r="T4324" i="9" s="1"/>
  <c r="P4323" i="9"/>
  <c r="S4323" i="9" s="1"/>
  <c r="T4323" i="9" s="1"/>
  <c r="P4322" i="9"/>
  <c r="S4322" i="9" s="1"/>
  <c r="T4322" i="9" s="1"/>
  <c r="P4321" i="9"/>
  <c r="S4321" i="9" s="1"/>
  <c r="T4321" i="9" s="1"/>
  <c r="P4320" i="9"/>
  <c r="S4320" i="9" s="1"/>
  <c r="T4320" i="9" s="1"/>
  <c r="P4319" i="9"/>
  <c r="S4319" i="9" s="1"/>
  <c r="T4319" i="9" s="1"/>
  <c r="P4318" i="9"/>
  <c r="S4318" i="9" s="1"/>
  <c r="T4318" i="9" s="1"/>
  <c r="P4317" i="9"/>
  <c r="S4317" i="9" s="1"/>
  <c r="T4317" i="9" s="1"/>
  <c r="P4316" i="9"/>
  <c r="S4316" i="9" s="1"/>
  <c r="T4316" i="9" s="1"/>
  <c r="P4315" i="9"/>
  <c r="S4315" i="9" s="1"/>
  <c r="T4315" i="9" s="1"/>
  <c r="P4314" i="9"/>
  <c r="S4314" i="9" s="1"/>
  <c r="T4314" i="9" s="1"/>
  <c r="P4313" i="9"/>
  <c r="S4313" i="9" s="1"/>
  <c r="T4313" i="9" s="1"/>
  <c r="P4312" i="9"/>
  <c r="S4312" i="9" s="1"/>
  <c r="T4312" i="9" s="1"/>
  <c r="P4311" i="9"/>
  <c r="S4311" i="9" s="1"/>
  <c r="T4311" i="9" s="1"/>
  <c r="P4310" i="9"/>
  <c r="S4310" i="9" s="1"/>
  <c r="T4310" i="9" s="1"/>
  <c r="P4309" i="9"/>
  <c r="S4309" i="9" s="1"/>
  <c r="T4309" i="9" s="1"/>
  <c r="P4308" i="9"/>
  <c r="S4308" i="9" s="1"/>
  <c r="T4308" i="9" s="1"/>
  <c r="P4307" i="9"/>
  <c r="S4307" i="9" s="1"/>
  <c r="T4307" i="9" s="1"/>
  <c r="P4306" i="9"/>
  <c r="S4306" i="9" s="1"/>
  <c r="T4306" i="9" s="1"/>
  <c r="P4305" i="9"/>
  <c r="S4305" i="9" s="1"/>
  <c r="T4305" i="9" s="1"/>
  <c r="P4304" i="9"/>
  <c r="S4304" i="9" s="1"/>
  <c r="T4304" i="9" s="1"/>
  <c r="P4303" i="9"/>
  <c r="S4303" i="9" s="1"/>
  <c r="T4303" i="9" s="1"/>
  <c r="P4302" i="9"/>
  <c r="S4302" i="9" s="1"/>
  <c r="T4302" i="9" s="1"/>
  <c r="P4301" i="9"/>
  <c r="S4301" i="9" s="1"/>
  <c r="T4301" i="9" s="1"/>
  <c r="P4300" i="9"/>
  <c r="S4300" i="9" s="1"/>
  <c r="T4300" i="9" s="1"/>
  <c r="P4299" i="9"/>
  <c r="S4299" i="9" s="1"/>
  <c r="T4299" i="9" s="1"/>
  <c r="P4298" i="9"/>
  <c r="S4298" i="9" s="1"/>
  <c r="T4298" i="9" s="1"/>
  <c r="P4297" i="9"/>
  <c r="S4297" i="9" s="1"/>
  <c r="T4297" i="9" s="1"/>
  <c r="P4296" i="9"/>
  <c r="S4296" i="9" s="1"/>
  <c r="T4296" i="9" s="1"/>
  <c r="P4295" i="9"/>
  <c r="S4295" i="9" s="1"/>
  <c r="T4295" i="9" s="1"/>
  <c r="P4294" i="9"/>
  <c r="S4294" i="9" s="1"/>
  <c r="T4294" i="9" s="1"/>
  <c r="P4293" i="9"/>
  <c r="S4293" i="9" s="1"/>
  <c r="T4293" i="9" s="1"/>
  <c r="P4292" i="9"/>
  <c r="S4292" i="9" s="1"/>
  <c r="T4292" i="9" s="1"/>
  <c r="P4291" i="9"/>
  <c r="S4291" i="9" s="1"/>
  <c r="T4291" i="9" s="1"/>
  <c r="P4290" i="9"/>
  <c r="S4290" i="9" s="1"/>
  <c r="T4290" i="9" s="1"/>
  <c r="P4289" i="9"/>
  <c r="S4289" i="9" s="1"/>
  <c r="T4289" i="9" s="1"/>
  <c r="P4288" i="9"/>
  <c r="S4288" i="9" s="1"/>
  <c r="T4288" i="9" s="1"/>
  <c r="P4287" i="9"/>
  <c r="S4287" i="9" s="1"/>
  <c r="T4287" i="9" s="1"/>
  <c r="P4286" i="9"/>
  <c r="S4286" i="9" s="1"/>
  <c r="T4286" i="9" s="1"/>
  <c r="P4285" i="9"/>
  <c r="S4285" i="9" s="1"/>
  <c r="T4285" i="9" s="1"/>
  <c r="P4284" i="9"/>
  <c r="S4284" i="9" s="1"/>
  <c r="T4284" i="9" s="1"/>
  <c r="P4283" i="9"/>
  <c r="S4283" i="9" s="1"/>
  <c r="T4283" i="9" s="1"/>
  <c r="P4282" i="9"/>
  <c r="S4282" i="9" s="1"/>
  <c r="T4282" i="9" s="1"/>
  <c r="P4281" i="9"/>
  <c r="S4281" i="9" s="1"/>
  <c r="T4281" i="9" s="1"/>
  <c r="P4280" i="9"/>
  <c r="S4280" i="9" s="1"/>
  <c r="T4280" i="9" s="1"/>
  <c r="P4279" i="9"/>
  <c r="S4279" i="9" s="1"/>
  <c r="T4279" i="9" s="1"/>
  <c r="P4278" i="9"/>
  <c r="S4278" i="9" s="1"/>
  <c r="T4278" i="9" s="1"/>
  <c r="P4277" i="9"/>
  <c r="S4277" i="9" s="1"/>
  <c r="T4277" i="9" s="1"/>
  <c r="P4276" i="9"/>
  <c r="S4276" i="9" s="1"/>
  <c r="T4276" i="9" s="1"/>
  <c r="P4275" i="9"/>
  <c r="S4275" i="9" s="1"/>
  <c r="T4275" i="9" s="1"/>
  <c r="P4274" i="9"/>
  <c r="S4274" i="9" s="1"/>
  <c r="T4274" i="9" s="1"/>
  <c r="P4273" i="9"/>
  <c r="S4273" i="9" s="1"/>
  <c r="T4273" i="9" s="1"/>
  <c r="P4272" i="9"/>
  <c r="S4272" i="9" s="1"/>
  <c r="T4272" i="9" s="1"/>
  <c r="P4271" i="9"/>
  <c r="S4271" i="9" s="1"/>
  <c r="T4271" i="9" s="1"/>
  <c r="P4270" i="9"/>
  <c r="S4270" i="9" s="1"/>
  <c r="T4270" i="9" s="1"/>
  <c r="P4269" i="9"/>
  <c r="S4269" i="9" s="1"/>
  <c r="T4269" i="9" s="1"/>
  <c r="P4268" i="9"/>
  <c r="S4268" i="9" s="1"/>
  <c r="T4268" i="9" s="1"/>
  <c r="P4267" i="9"/>
  <c r="S4267" i="9" s="1"/>
  <c r="T4267" i="9" s="1"/>
  <c r="P4266" i="9"/>
  <c r="S4266" i="9" s="1"/>
  <c r="T4266" i="9" s="1"/>
  <c r="P4265" i="9"/>
  <c r="S4265" i="9" s="1"/>
  <c r="T4265" i="9" s="1"/>
  <c r="P4264" i="9"/>
  <c r="S4264" i="9" s="1"/>
  <c r="T4264" i="9" s="1"/>
  <c r="P4263" i="9"/>
  <c r="S4263" i="9" s="1"/>
  <c r="T4263" i="9" s="1"/>
  <c r="P4262" i="9"/>
  <c r="S4262" i="9" s="1"/>
  <c r="T4262" i="9" s="1"/>
  <c r="P4261" i="9"/>
  <c r="S4261" i="9" s="1"/>
  <c r="T4261" i="9" s="1"/>
  <c r="P4260" i="9"/>
  <c r="S4260" i="9" s="1"/>
  <c r="T4260" i="9" s="1"/>
  <c r="P4259" i="9"/>
  <c r="S4259" i="9" s="1"/>
  <c r="T4259" i="9" s="1"/>
  <c r="P4258" i="9"/>
  <c r="S4258" i="9" s="1"/>
  <c r="T4258" i="9" s="1"/>
  <c r="P4257" i="9"/>
  <c r="S4257" i="9" s="1"/>
  <c r="T4257" i="9" s="1"/>
  <c r="P4256" i="9"/>
  <c r="S4256" i="9" s="1"/>
  <c r="T4256" i="9" s="1"/>
  <c r="P4255" i="9"/>
  <c r="S4255" i="9" s="1"/>
  <c r="T4255" i="9" s="1"/>
  <c r="P4254" i="9"/>
  <c r="S4254" i="9" s="1"/>
  <c r="T4254" i="9" s="1"/>
  <c r="P4253" i="9"/>
  <c r="S4253" i="9" s="1"/>
  <c r="T4253" i="9" s="1"/>
  <c r="P4252" i="9"/>
  <c r="S4252" i="9" s="1"/>
  <c r="T4252" i="9" s="1"/>
  <c r="P4251" i="9"/>
  <c r="S4251" i="9" s="1"/>
  <c r="T4251" i="9" s="1"/>
  <c r="P4250" i="9"/>
  <c r="S4250" i="9" s="1"/>
  <c r="T4250" i="9" s="1"/>
  <c r="P4249" i="9"/>
  <c r="S4249" i="9" s="1"/>
  <c r="T4249" i="9" s="1"/>
  <c r="P4248" i="9"/>
  <c r="S4248" i="9" s="1"/>
  <c r="T4248" i="9" s="1"/>
  <c r="P4247" i="9"/>
  <c r="S4247" i="9" s="1"/>
  <c r="T4247" i="9" s="1"/>
  <c r="P4246" i="9"/>
  <c r="S4246" i="9" s="1"/>
  <c r="T4246" i="9" s="1"/>
  <c r="P4245" i="9"/>
  <c r="S4245" i="9" s="1"/>
  <c r="T4245" i="9" s="1"/>
  <c r="P4244" i="9"/>
  <c r="S4244" i="9" s="1"/>
  <c r="T4244" i="9" s="1"/>
  <c r="P4243" i="9"/>
  <c r="S4243" i="9" s="1"/>
  <c r="T4243" i="9" s="1"/>
  <c r="P4242" i="9"/>
  <c r="S4242" i="9" s="1"/>
  <c r="T4242" i="9" s="1"/>
  <c r="P4241" i="9"/>
  <c r="S4241" i="9" s="1"/>
  <c r="T4241" i="9" s="1"/>
  <c r="P4240" i="9"/>
  <c r="S4240" i="9" s="1"/>
  <c r="T4240" i="9" s="1"/>
  <c r="P4239" i="9"/>
  <c r="S4239" i="9" s="1"/>
  <c r="T4239" i="9" s="1"/>
  <c r="P4238" i="9"/>
  <c r="S4238" i="9" s="1"/>
  <c r="T4238" i="9" s="1"/>
  <c r="P4237" i="9"/>
  <c r="S4237" i="9" s="1"/>
  <c r="T4237" i="9" s="1"/>
  <c r="P4236" i="9"/>
  <c r="S4236" i="9" s="1"/>
  <c r="T4236" i="9" s="1"/>
  <c r="P4235" i="9"/>
  <c r="S4235" i="9" s="1"/>
  <c r="T4235" i="9" s="1"/>
  <c r="P4234" i="9"/>
  <c r="S4234" i="9" s="1"/>
  <c r="T4234" i="9" s="1"/>
  <c r="P4233" i="9"/>
  <c r="S4233" i="9" s="1"/>
  <c r="T4233" i="9" s="1"/>
  <c r="P4232" i="9"/>
  <c r="S4232" i="9" s="1"/>
  <c r="T4232" i="9" s="1"/>
  <c r="P4231" i="9"/>
  <c r="S4231" i="9" s="1"/>
  <c r="T4231" i="9" s="1"/>
  <c r="P4230" i="9"/>
  <c r="S4230" i="9" s="1"/>
  <c r="T4230" i="9" s="1"/>
  <c r="P4229" i="9"/>
  <c r="S4229" i="9" s="1"/>
  <c r="T4229" i="9" s="1"/>
  <c r="P4228" i="9"/>
  <c r="S4228" i="9" s="1"/>
  <c r="T4228" i="9" s="1"/>
  <c r="P4227" i="9"/>
  <c r="S4227" i="9" s="1"/>
  <c r="T4227" i="9" s="1"/>
  <c r="P4226" i="9"/>
  <c r="S4226" i="9" s="1"/>
  <c r="T4226" i="9" s="1"/>
  <c r="P4225" i="9"/>
  <c r="S4225" i="9" s="1"/>
  <c r="T4225" i="9" s="1"/>
  <c r="P4224" i="9"/>
  <c r="S4224" i="9" s="1"/>
  <c r="T4224" i="9" s="1"/>
  <c r="P4223" i="9"/>
  <c r="S4223" i="9" s="1"/>
  <c r="T4223" i="9" s="1"/>
  <c r="P4222" i="9"/>
  <c r="S4222" i="9" s="1"/>
  <c r="T4222" i="9" s="1"/>
  <c r="P4221" i="9"/>
  <c r="S4221" i="9" s="1"/>
  <c r="T4221" i="9" s="1"/>
  <c r="P4220" i="9"/>
  <c r="S4220" i="9" s="1"/>
  <c r="T4220" i="9" s="1"/>
  <c r="P4219" i="9"/>
  <c r="S4219" i="9" s="1"/>
  <c r="T4219" i="9" s="1"/>
  <c r="P4218" i="9"/>
  <c r="S4218" i="9" s="1"/>
  <c r="T4218" i="9" s="1"/>
  <c r="P4217" i="9"/>
  <c r="S4217" i="9" s="1"/>
  <c r="T4217" i="9" s="1"/>
  <c r="P4216" i="9"/>
  <c r="S4216" i="9" s="1"/>
  <c r="T4216" i="9" s="1"/>
  <c r="P4215" i="9"/>
  <c r="S4215" i="9" s="1"/>
  <c r="T4215" i="9" s="1"/>
  <c r="P4214" i="9"/>
  <c r="S4214" i="9" s="1"/>
  <c r="T4214" i="9" s="1"/>
  <c r="P4213" i="9"/>
  <c r="S4213" i="9" s="1"/>
  <c r="T4213" i="9" s="1"/>
  <c r="P4212" i="9"/>
  <c r="S4212" i="9" s="1"/>
  <c r="T4212" i="9" s="1"/>
  <c r="P4211" i="9"/>
  <c r="S4211" i="9" s="1"/>
  <c r="T4211" i="9" s="1"/>
  <c r="P4210" i="9"/>
  <c r="S4210" i="9" s="1"/>
  <c r="T4210" i="9" s="1"/>
  <c r="P4209" i="9"/>
  <c r="S4209" i="9" s="1"/>
  <c r="T4209" i="9" s="1"/>
  <c r="P4208" i="9"/>
  <c r="S4208" i="9" s="1"/>
  <c r="T4208" i="9" s="1"/>
  <c r="P4207" i="9"/>
  <c r="S4207" i="9" s="1"/>
  <c r="T4207" i="9" s="1"/>
  <c r="P4206" i="9"/>
  <c r="S4206" i="9" s="1"/>
  <c r="T4206" i="9" s="1"/>
  <c r="P4205" i="9"/>
  <c r="S4205" i="9" s="1"/>
  <c r="T4205" i="9" s="1"/>
  <c r="P4204" i="9"/>
  <c r="S4204" i="9" s="1"/>
  <c r="T4204" i="9" s="1"/>
  <c r="P4203" i="9"/>
  <c r="S4203" i="9" s="1"/>
  <c r="T4203" i="9" s="1"/>
  <c r="P4202" i="9"/>
  <c r="S4202" i="9" s="1"/>
  <c r="T4202" i="9" s="1"/>
  <c r="P4201" i="9"/>
  <c r="S4201" i="9" s="1"/>
  <c r="T4201" i="9" s="1"/>
  <c r="P4200" i="9"/>
  <c r="S4200" i="9" s="1"/>
  <c r="T4200" i="9" s="1"/>
  <c r="P4199" i="9"/>
  <c r="S4199" i="9" s="1"/>
  <c r="T4199" i="9" s="1"/>
  <c r="P4198" i="9"/>
  <c r="S4198" i="9" s="1"/>
  <c r="T4198" i="9" s="1"/>
  <c r="P4197" i="9"/>
  <c r="S4197" i="9" s="1"/>
  <c r="T4197" i="9" s="1"/>
  <c r="P4196" i="9"/>
  <c r="S4196" i="9" s="1"/>
  <c r="T4196" i="9" s="1"/>
  <c r="P4195" i="9"/>
  <c r="S4195" i="9" s="1"/>
  <c r="T4195" i="9" s="1"/>
  <c r="P4194" i="9"/>
  <c r="S4194" i="9" s="1"/>
  <c r="T4194" i="9" s="1"/>
  <c r="P4193" i="9"/>
  <c r="S4193" i="9" s="1"/>
  <c r="T4193" i="9" s="1"/>
  <c r="P4192" i="9"/>
  <c r="S4192" i="9" s="1"/>
  <c r="T4192" i="9" s="1"/>
  <c r="P4191" i="9"/>
  <c r="S4191" i="9" s="1"/>
  <c r="T4191" i="9" s="1"/>
  <c r="P4190" i="9"/>
  <c r="S4190" i="9" s="1"/>
  <c r="T4190" i="9" s="1"/>
  <c r="P4189" i="9"/>
  <c r="S4189" i="9" s="1"/>
  <c r="T4189" i="9" s="1"/>
  <c r="P4188" i="9"/>
  <c r="S4188" i="9" s="1"/>
  <c r="T4188" i="9" s="1"/>
  <c r="P4187" i="9"/>
  <c r="S4187" i="9" s="1"/>
  <c r="T4187" i="9" s="1"/>
  <c r="P4186" i="9"/>
  <c r="S4186" i="9" s="1"/>
  <c r="T4186" i="9" s="1"/>
  <c r="P4185" i="9"/>
  <c r="S4185" i="9" s="1"/>
  <c r="T4185" i="9" s="1"/>
  <c r="P4184" i="9"/>
  <c r="S4184" i="9" s="1"/>
  <c r="T4184" i="9" s="1"/>
  <c r="P4183" i="9"/>
  <c r="S4183" i="9" s="1"/>
  <c r="T4183" i="9" s="1"/>
  <c r="P4182" i="9"/>
  <c r="S4182" i="9" s="1"/>
  <c r="T4182" i="9" s="1"/>
  <c r="P4181" i="9"/>
  <c r="S4181" i="9" s="1"/>
  <c r="T4181" i="9" s="1"/>
  <c r="P4180" i="9"/>
  <c r="S4180" i="9" s="1"/>
  <c r="T4180" i="9" s="1"/>
  <c r="P4179" i="9"/>
  <c r="S4179" i="9" s="1"/>
  <c r="T4179" i="9" s="1"/>
  <c r="P4178" i="9"/>
  <c r="S4178" i="9" s="1"/>
  <c r="T4178" i="9" s="1"/>
  <c r="P4177" i="9"/>
  <c r="S4177" i="9" s="1"/>
  <c r="T4177" i="9" s="1"/>
  <c r="P4176" i="9"/>
  <c r="S4176" i="9" s="1"/>
  <c r="T4176" i="9" s="1"/>
  <c r="P4175" i="9"/>
  <c r="S4175" i="9" s="1"/>
  <c r="T4175" i="9" s="1"/>
  <c r="P4174" i="9"/>
  <c r="S4174" i="9" s="1"/>
  <c r="T4174" i="9" s="1"/>
  <c r="P4173" i="9"/>
  <c r="S4173" i="9" s="1"/>
  <c r="T4173" i="9" s="1"/>
  <c r="P4172" i="9"/>
  <c r="S4172" i="9" s="1"/>
  <c r="T4172" i="9" s="1"/>
  <c r="P4171" i="9"/>
  <c r="S4171" i="9" s="1"/>
  <c r="T4171" i="9" s="1"/>
  <c r="P4170" i="9"/>
  <c r="S4170" i="9" s="1"/>
  <c r="T4170" i="9" s="1"/>
  <c r="P4169" i="9"/>
  <c r="S4169" i="9" s="1"/>
  <c r="T4169" i="9" s="1"/>
  <c r="P4168" i="9"/>
  <c r="S4168" i="9" s="1"/>
  <c r="T4168" i="9" s="1"/>
  <c r="P4167" i="9"/>
  <c r="S4167" i="9" s="1"/>
  <c r="T4167" i="9" s="1"/>
  <c r="P4166" i="9"/>
  <c r="S4166" i="9" s="1"/>
  <c r="T4166" i="9" s="1"/>
  <c r="P4165" i="9"/>
  <c r="S4165" i="9" s="1"/>
  <c r="T4165" i="9" s="1"/>
  <c r="P4164" i="9"/>
  <c r="S4164" i="9" s="1"/>
  <c r="T4164" i="9" s="1"/>
  <c r="P4163" i="9"/>
  <c r="S4163" i="9" s="1"/>
  <c r="T4163" i="9" s="1"/>
  <c r="P4162" i="9"/>
  <c r="S4162" i="9" s="1"/>
  <c r="T4162" i="9" s="1"/>
  <c r="P4161" i="9"/>
  <c r="S4161" i="9" s="1"/>
  <c r="T4161" i="9" s="1"/>
  <c r="P4160" i="9"/>
  <c r="S4160" i="9" s="1"/>
  <c r="T4160" i="9" s="1"/>
  <c r="P4159" i="9"/>
  <c r="S4159" i="9" s="1"/>
  <c r="T4159" i="9" s="1"/>
  <c r="P4158" i="9"/>
  <c r="S4158" i="9" s="1"/>
  <c r="T4158" i="9" s="1"/>
  <c r="P4157" i="9"/>
  <c r="S4157" i="9" s="1"/>
  <c r="T4157" i="9" s="1"/>
  <c r="P4156" i="9"/>
  <c r="S4156" i="9" s="1"/>
  <c r="T4156" i="9" s="1"/>
  <c r="P4155" i="9"/>
  <c r="S4155" i="9" s="1"/>
  <c r="T4155" i="9" s="1"/>
  <c r="P4154" i="9"/>
  <c r="S4154" i="9" s="1"/>
  <c r="T4154" i="9" s="1"/>
  <c r="P4153" i="9"/>
  <c r="S4153" i="9" s="1"/>
  <c r="T4153" i="9" s="1"/>
  <c r="P4152" i="9"/>
  <c r="S4152" i="9" s="1"/>
  <c r="T4152" i="9" s="1"/>
  <c r="P4151" i="9"/>
  <c r="S4151" i="9" s="1"/>
  <c r="T4151" i="9" s="1"/>
  <c r="P4150" i="9"/>
  <c r="S4150" i="9" s="1"/>
  <c r="T4150" i="9" s="1"/>
  <c r="P4149" i="9"/>
  <c r="S4149" i="9" s="1"/>
  <c r="T4149" i="9" s="1"/>
  <c r="P4148" i="9"/>
  <c r="S4148" i="9" s="1"/>
  <c r="T4148" i="9" s="1"/>
  <c r="P4147" i="9"/>
  <c r="S4147" i="9" s="1"/>
  <c r="T4147" i="9" s="1"/>
  <c r="P4146" i="9"/>
  <c r="S4146" i="9" s="1"/>
  <c r="T4146" i="9" s="1"/>
  <c r="P4145" i="9"/>
  <c r="S4145" i="9" s="1"/>
  <c r="T4145" i="9" s="1"/>
  <c r="P4144" i="9"/>
  <c r="S4144" i="9" s="1"/>
  <c r="T4144" i="9" s="1"/>
  <c r="P4143" i="9"/>
  <c r="S4143" i="9" s="1"/>
  <c r="T4143" i="9" s="1"/>
  <c r="P4142" i="9"/>
  <c r="S4142" i="9" s="1"/>
  <c r="T4142" i="9" s="1"/>
  <c r="P4141" i="9"/>
  <c r="S4141" i="9" s="1"/>
  <c r="T4141" i="9" s="1"/>
  <c r="P4140" i="9"/>
  <c r="S4140" i="9" s="1"/>
  <c r="T4140" i="9" s="1"/>
  <c r="P4139" i="9"/>
  <c r="S4139" i="9" s="1"/>
  <c r="T4139" i="9" s="1"/>
  <c r="P4138" i="9"/>
  <c r="S4138" i="9" s="1"/>
  <c r="T4138" i="9" s="1"/>
  <c r="P4137" i="9"/>
  <c r="S4137" i="9" s="1"/>
  <c r="T4137" i="9" s="1"/>
  <c r="P4136" i="9"/>
  <c r="S4136" i="9" s="1"/>
  <c r="T4136" i="9" s="1"/>
  <c r="P4135" i="9"/>
  <c r="S4135" i="9" s="1"/>
  <c r="T4135" i="9" s="1"/>
  <c r="P4134" i="9"/>
  <c r="S4134" i="9" s="1"/>
  <c r="T4134" i="9" s="1"/>
  <c r="P4133" i="9"/>
  <c r="S4133" i="9" s="1"/>
  <c r="T4133" i="9" s="1"/>
  <c r="P4132" i="9"/>
  <c r="S4132" i="9" s="1"/>
  <c r="T4132" i="9" s="1"/>
  <c r="P4131" i="9"/>
  <c r="S4131" i="9" s="1"/>
  <c r="T4131" i="9" s="1"/>
  <c r="P4130" i="9"/>
  <c r="S4130" i="9" s="1"/>
  <c r="T4130" i="9" s="1"/>
  <c r="P4129" i="9"/>
  <c r="S4129" i="9" s="1"/>
  <c r="T4129" i="9" s="1"/>
  <c r="P4128" i="9"/>
  <c r="S4128" i="9" s="1"/>
  <c r="T4128" i="9" s="1"/>
  <c r="P4127" i="9"/>
  <c r="S4127" i="9" s="1"/>
  <c r="T4127" i="9" s="1"/>
  <c r="P4126" i="9"/>
  <c r="S4126" i="9" s="1"/>
  <c r="T4126" i="9" s="1"/>
  <c r="P4125" i="9"/>
  <c r="S4125" i="9" s="1"/>
  <c r="T4125" i="9" s="1"/>
  <c r="P4124" i="9"/>
  <c r="S4124" i="9" s="1"/>
  <c r="T4124" i="9" s="1"/>
  <c r="P4123" i="9"/>
  <c r="S4123" i="9" s="1"/>
  <c r="T4123" i="9" s="1"/>
  <c r="P4122" i="9"/>
  <c r="S4122" i="9" s="1"/>
  <c r="T4122" i="9" s="1"/>
  <c r="P4121" i="9"/>
  <c r="S4121" i="9" s="1"/>
  <c r="T4121" i="9" s="1"/>
  <c r="P4120" i="9"/>
  <c r="S4120" i="9" s="1"/>
  <c r="T4120" i="9" s="1"/>
  <c r="P4119" i="9"/>
  <c r="S4119" i="9" s="1"/>
  <c r="T4119" i="9" s="1"/>
  <c r="P4118" i="9"/>
  <c r="S4118" i="9" s="1"/>
  <c r="T4118" i="9" s="1"/>
  <c r="P4117" i="9"/>
  <c r="S4117" i="9" s="1"/>
  <c r="T4117" i="9" s="1"/>
  <c r="P4116" i="9"/>
  <c r="S4116" i="9" s="1"/>
  <c r="T4116" i="9" s="1"/>
  <c r="P4115" i="9"/>
  <c r="S4115" i="9" s="1"/>
  <c r="T4115" i="9" s="1"/>
  <c r="P4114" i="9"/>
  <c r="S4114" i="9" s="1"/>
  <c r="T4114" i="9" s="1"/>
  <c r="P4113" i="9"/>
  <c r="S4113" i="9" s="1"/>
  <c r="T4113" i="9" s="1"/>
  <c r="P4112" i="9"/>
  <c r="S4112" i="9" s="1"/>
  <c r="T4112" i="9" s="1"/>
  <c r="P4111" i="9"/>
  <c r="S4111" i="9" s="1"/>
  <c r="T4111" i="9" s="1"/>
  <c r="P4110" i="9"/>
  <c r="S4110" i="9" s="1"/>
  <c r="T4110" i="9" s="1"/>
  <c r="P4109" i="9"/>
  <c r="S4109" i="9" s="1"/>
  <c r="T4109" i="9" s="1"/>
  <c r="P4108" i="9"/>
  <c r="S4108" i="9" s="1"/>
  <c r="T4108" i="9" s="1"/>
  <c r="P4107" i="9"/>
  <c r="S4107" i="9" s="1"/>
  <c r="T4107" i="9" s="1"/>
  <c r="P4106" i="9"/>
  <c r="S4106" i="9" s="1"/>
  <c r="T4106" i="9" s="1"/>
  <c r="P4105" i="9"/>
  <c r="S4105" i="9" s="1"/>
  <c r="T4105" i="9" s="1"/>
  <c r="P4104" i="9"/>
  <c r="S4104" i="9" s="1"/>
  <c r="T4104" i="9" s="1"/>
  <c r="P4103" i="9"/>
  <c r="S4103" i="9" s="1"/>
  <c r="T4103" i="9" s="1"/>
  <c r="P4102" i="9"/>
  <c r="S4102" i="9" s="1"/>
  <c r="T4102" i="9" s="1"/>
  <c r="P4101" i="9"/>
  <c r="S4101" i="9" s="1"/>
  <c r="T4101" i="9" s="1"/>
  <c r="P4100" i="9"/>
  <c r="S4100" i="9" s="1"/>
  <c r="T4100" i="9" s="1"/>
  <c r="P4099" i="9"/>
  <c r="S4099" i="9" s="1"/>
  <c r="T4099" i="9" s="1"/>
  <c r="P4098" i="9"/>
  <c r="S4098" i="9" s="1"/>
  <c r="T4098" i="9" s="1"/>
  <c r="P4097" i="9"/>
  <c r="S4097" i="9" s="1"/>
  <c r="T4097" i="9" s="1"/>
  <c r="P4096" i="9"/>
  <c r="S4096" i="9" s="1"/>
  <c r="T4096" i="9" s="1"/>
  <c r="P4095" i="9"/>
  <c r="S4095" i="9" s="1"/>
  <c r="T4095" i="9" s="1"/>
  <c r="P4094" i="9"/>
  <c r="S4094" i="9" s="1"/>
  <c r="T4094" i="9" s="1"/>
  <c r="P4093" i="9"/>
  <c r="S4093" i="9" s="1"/>
  <c r="T4093" i="9" s="1"/>
  <c r="P4092" i="9"/>
  <c r="S4092" i="9" s="1"/>
  <c r="T4092" i="9" s="1"/>
  <c r="P4091" i="9"/>
  <c r="S4091" i="9" s="1"/>
  <c r="T4091" i="9" s="1"/>
  <c r="P4090" i="9"/>
  <c r="S4090" i="9" s="1"/>
  <c r="T4090" i="9" s="1"/>
  <c r="P4089" i="9"/>
  <c r="S4089" i="9" s="1"/>
  <c r="T4089" i="9" s="1"/>
  <c r="P4088" i="9"/>
  <c r="S4088" i="9" s="1"/>
  <c r="T4088" i="9" s="1"/>
  <c r="P4087" i="9"/>
  <c r="S4087" i="9" s="1"/>
  <c r="T4087" i="9" s="1"/>
  <c r="P4086" i="9"/>
  <c r="S4086" i="9" s="1"/>
  <c r="T4086" i="9" s="1"/>
  <c r="P4085" i="9"/>
  <c r="S4085" i="9" s="1"/>
  <c r="T4085" i="9" s="1"/>
  <c r="P4084" i="9"/>
  <c r="S4084" i="9" s="1"/>
  <c r="T4084" i="9" s="1"/>
  <c r="P4083" i="9"/>
  <c r="S4083" i="9" s="1"/>
  <c r="T4083" i="9" s="1"/>
  <c r="P4082" i="9"/>
  <c r="S4082" i="9" s="1"/>
  <c r="T4082" i="9" s="1"/>
  <c r="P4081" i="9"/>
  <c r="S4081" i="9" s="1"/>
  <c r="T4081" i="9" s="1"/>
  <c r="P4080" i="9"/>
  <c r="S4080" i="9" s="1"/>
  <c r="T4080" i="9" s="1"/>
  <c r="P4079" i="9"/>
  <c r="S4079" i="9" s="1"/>
  <c r="T4079" i="9" s="1"/>
  <c r="P4078" i="9"/>
  <c r="S4078" i="9" s="1"/>
  <c r="T4078" i="9" s="1"/>
  <c r="P4077" i="9"/>
  <c r="S4077" i="9" s="1"/>
  <c r="T4077" i="9" s="1"/>
  <c r="P4076" i="9"/>
  <c r="S4076" i="9" s="1"/>
  <c r="T4076" i="9" s="1"/>
  <c r="P4075" i="9"/>
  <c r="S4075" i="9" s="1"/>
  <c r="T4075" i="9" s="1"/>
  <c r="P4074" i="9"/>
  <c r="S4074" i="9" s="1"/>
  <c r="T4074" i="9" s="1"/>
  <c r="P4073" i="9"/>
  <c r="S4073" i="9" s="1"/>
  <c r="T4073" i="9" s="1"/>
  <c r="P4072" i="9"/>
  <c r="S4072" i="9" s="1"/>
  <c r="T4072" i="9" s="1"/>
  <c r="P4071" i="9"/>
  <c r="S4071" i="9" s="1"/>
  <c r="T4071" i="9" s="1"/>
  <c r="P4070" i="9"/>
  <c r="S4070" i="9" s="1"/>
  <c r="T4070" i="9" s="1"/>
  <c r="P4069" i="9"/>
  <c r="S4069" i="9" s="1"/>
  <c r="T4069" i="9" s="1"/>
  <c r="P4068" i="9"/>
  <c r="S4068" i="9" s="1"/>
  <c r="T4068" i="9" s="1"/>
  <c r="P4067" i="9"/>
  <c r="S4067" i="9" s="1"/>
  <c r="T4067" i="9" s="1"/>
  <c r="P4066" i="9"/>
  <c r="S4066" i="9" s="1"/>
  <c r="T4066" i="9" s="1"/>
  <c r="P4065" i="9"/>
  <c r="S4065" i="9" s="1"/>
  <c r="T4065" i="9" s="1"/>
  <c r="P4064" i="9"/>
  <c r="S4064" i="9" s="1"/>
  <c r="T4064" i="9" s="1"/>
  <c r="P4063" i="9"/>
  <c r="S4063" i="9" s="1"/>
  <c r="T4063" i="9" s="1"/>
  <c r="P4062" i="9"/>
  <c r="S4062" i="9" s="1"/>
  <c r="T4062" i="9" s="1"/>
  <c r="P4061" i="9"/>
  <c r="S4061" i="9" s="1"/>
  <c r="T4061" i="9" s="1"/>
  <c r="P4060" i="9"/>
  <c r="S4060" i="9" s="1"/>
  <c r="T4060" i="9" s="1"/>
  <c r="P4059" i="9"/>
  <c r="S4059" i="9" s="1"/>
  <c r="T4059" i="9" s="1"/>
  <c r="P4058" i="9"/>
  <c r="S4058" i="9" s="1"/>
  <c r="T4058" i="9" s="1"/>
  <c r="P4057" i="9"/>
  <c r="S4057" i="9" s="1"/>
  <c r="T4057" i="9" s="1"/>
  <c r="P4056" i="9"/>
  <c r="S4056" i="9" s="1"/>
  <c r="T4056" i="9" s="1"/>
  <c r="P4055" i="9"/>
  <c r="S4055" i="9" s="1"/>
  <c r="T4055" i="9" s="1"/>
  <c r="P4054" i="9"/>
  <c r="S4054" i="9" s="1"/>
  <c r="T4054" i="9" s="1"/>
  <c r="P4053" i="9"/>
  <c r="S4053" i="9" s="1"/>
  <c r="T4053" i="9" s="1"/>
  <c r="P4052" i="9"/>
  <c r="S4052" i="9" s="1"/>
  <c r="T4052" i="9" s="1"/>
  <c r="P4051" i="9"/>
  <c r="S4051" i="9" s="1"/>
  <c r="T4051" i="9" s="1"/>
  <c r="P4050" i="9"/>
  <c r="S4050" i="9" s="1"/>
  <c r="T4050" i="9" s="1"/>
  <c r="P4049" i="9"/>
  <c r="S4049" i="9" s="1"/>
  <c r="T4049" i="9" s="1"/>
  <c r="P4048" i="9"/>
  <c r="S4048" i="9" s="1"/>
  <c r="T4048" i="9" s="1"/>
  <c r="P4047" i="9"/>
  <c r="S4047" i="9" s="1"/>
  <c r="T4047" i="9" s="1"/>
  <c r="P4046" i="9"/>
  <c r="S4046" i="9" s="1"/>
  <c r="T4046" i="9" s="1"/>
  <c r="P4045" i="9"/>
  <c r="S4045" i="9" s="1"/>
  <c r="T4045" i="9" s="1"/>
  <c r="P4044" i="9"/>
  <c r="S4044" i="9" s="1"/>
  <c r="T4044" i="9" s="1"/>
  <c r="P4043" i="9"/>
  <c r="S4043" i="9" s="1"/>
  <c r="T4043" i="9" s="1"/>
  <c r="P4042" i="9"/>
  <c r="S4042" i="9" s="1"/>
  <c r="T4042" i="9" s="1"/>
  <c r="P4041" i="9"/>
  <c r="S4041" i="9" s="1"/>
  <c r="T4041" i="9" s="1"/>
  <c r="P4040" i="9"/>
  <c r="S4040" i="9" s="1"/>
  <c r="T4040" i="9" s="1"/>
  <c r="P4039" i="9"/>
  <c r="S4039" i="9" s="1"/>
  <c r="T4039" i="9" s="1"/>
  <c r="P4038" i="9"/>
  <c r="S4038" i="9" s="1"/>
  <c r="T4038" i="9" s="1"/>
  <c r="P4037" i="9"/>
  <c r="S4037" i="9" s="1"/>
  <c r="T4037" i="9" s="1"/>
  <c r="P4036" i="9"/>
  <c r="S4036" i="9" s="1"/>
  <c r="T4036" i="9" s="1"/>
  <c r="P4035" i="9"/>
  <c r="S4035" i="9" s="1"/>
  <c r="T4035" i="9" s="1"/>
  <c r="P4034" i="9"/>
  <c r="S4034" i="9" s="1"/>
  <c r="T4034" i="9" s="1"/>
  <c r="P4033" i="9"/>
  <c r="S4033" i="9" s="1"/>
  <c r="T4033" i="9" s="1"/>
  <c r="P4032" i="9"/>
  <c r="S4032" i="9" s="1"/>
  <c r="T4032" i="9" s="1"/>
  <c r="P4031" i="9"/>
  <c r="S4031" i="9" s="1"/>
  <c r="T4031" i="9" s="1"/>
  <c r="P4030" i="9"/>
  <c r="S4030" i="9" s="1"/>
  <c r="T4030" i="9" s="1"/>
  <c r="P4029" i="9"/>
  <c r="S4029" i="9" s="1"/>
  <c r="T4029" i="9" s="1"/>
  <c r="P4028" i="9"/>
  <c r="S4028" i="9" s="1"/>
  <c r="T4028" i="9" s="1"/>
  <c r="P4027" i="9"/>
  <c r="S4027" i="9" s="1"/>
  <c r="T4027" i="9" s="1"/>
  <c r="P4026" i="9"/>
  <c r="S4026" i="9" s="1"/>
  <c r="T4026" i="9" s="1"/>
  <c r="P4025" i="9"/>
  <c r="S4025" i="9" s="1"/>
  <c r="T4025" i="9" s="1"/>
  <c r="P4024" i="9"/>
  <c r="S4024" i="9" s="1"/>
  <c r="T4024" i="9" s="1"/>
  <c r="P4023" i="9"/>
  <c r="S4023" i="9" s="1"/>
  <c r="T4023" i="9" s="1"/>
  <c r="P4022" i="9"/>
  <c r="S4022" i="9" s="1"/>
  <c r="T4022" i="9" s="1"/>
  <c r="P4021" i="9"/>
  <c r="S4021" i="9" s="1"/>
  <c r="T4021" i="9" s="1"/>
  <c r="P4020" i="9"/>
  <c r="S4020" i="9" s="1"/>
  <c r="T4020" i="9" s="1"/>
  <c r="P4019" i="9"/>
  <c r="S4019" i="9" s="1"/>
  <c r="T4019" i="9" s="1"/>
  <c r="P4018" i="9"/>
  <c r="S4018" i="9" s="1"/>
  <c r="T4018" i="9" s="1"/>
  <c r="P4017" i="9"/>
  <c r="S4017" i="9" s="1"/>
  <c r="T4017" i="9" s="1"/>
  <c r="P4016" i="9"/>
  <c r="S4016" i="9" s="1"/>
  <c r="T4016" i="9" s="1"/>
  <c r="P4015" i="9"/>
  <c r="S4015" i="9" s="1"/>
  <c r="T4015" i="9" s="1"/>
  <c r="P4014" i="9"/>
  <c r="S4014" i="9" s="1"/>
  <c r="T4014" i="9" s="1"/>
  <c r="P4013" i="9"/>
  <c r="S4013" i="9" s="1"/>
  <c r="T4013" i="9" s="1"/>
  <c r="P4012" i="9"/>
  <c r="S4012" i="9" s="1"/>
  <c r="T4012" i="9" s="1"/>
  <c r="P4011" i="9"/>
  <c r="S4011" i="9" s="1"/>
  <c r="T4011" i="9" s="1"/>
  <c r="P4010" i="9"/>
  <c r="S4010" i="9" s="1"/>
  <c r="T4010" i="9" s="1"/>
  <c r="P4009" i="9"/>
  <c r="S4009" i="9" s="1"/>
  <c r="T4009" i="9" s="1"/>
  <c r="P4008" i="9"/>
  <c r="S4008" i="9" s="1"/>
  <c r="T4008" i="9" s="1"/>
  <c r="P4007" i="9"/>
  <c r="S4007" i="9" s="1"/>
  <c r="T4007" i="9" s="1"/>
  <c r="P4006" i="9"/>
  <c r="S4006" i="9" s="1"/>
  <c r="T4006" i="9" s="1"/>
  <c r="P4005" i="9"/>
  <c r="S4005" i="9" s="1"/>
  <c r="T4005" i="9" s="1"/>
  <c r="P4004" i="9"/>
  <c r="S4004" i="9" s="1"/>
  <c r="T4004" i="9" s="1"/>
  <c r="P4003" i="9"/>
  <c r="S4003" i="9" s="1"/>
  <c r="T4003" i="9" s="1"/>
  <c r="P4002" i="9"/>
  <c r="S4002" i="9" s="1"/>
  <c r="T4002" i="9" s="1"/>
  <c r="P4001" i="9"/>
  <c r="S4001" i="9" s="1"/>
  <c r="T4001" i="9" s="1"/>
  <c r="P4000" i="9"/>
  <c r="S4000" i="9" s="1"/>
  <c r="T4000" i="9" s="1"/>
  <c r="P3999" i="9"/>
  <c r="S3999" i="9" s="1"/>
  <c r="T3999" i="9" s="1"/>
  <c r="P3998" i="9"/>
  <c r="S3998" i="9" s="1"/>
  <c r="T3998" i="9" s="1"/>
  <c r="P3997" i="9"/>
  <c r="S3997" i="9" s="1"/>
  <c r="T3997" i="9" s="1"/>
  <c r="P3996" i="9"/>
  <c r="S3996" i="9" s="1"/>
  <c r="T3996" i="9" s="1"/>
  <c r="P3995" i="9"/>
  <c r="S3995" i="9" s="1"/>
  <c r="T3995" i="9" s="1"/>
  <c r="P3994" i="9"/>
  <c r="S3994" i="9" s="1"/>
  <c r="T3994" i="9" s="1"/>
  <c r="P3993" i="9"/>
  <c r="S3993" i="9" s="1"/>
  <c r="T3993" i="9" s="1"/>
  <c r="P3992" i="9"/>
  <c r="S3992" i="9" s="1"/>
  <c r="T3992" i="9" s="1"/>
  <c r="P3991" i="9"/>
  <c r="S3991" i="9" s="1"/>
  <c r="T3991" i="9" s="1"/>
  <c r="P3990" i="9"/>
  <c r="S3990" i="9" s="1"/>
  <c r="T3990" i="9" s="1"/>
  <c r="P3989" i="9"/>
  <c r="S3989" i="9" s="1"/>
  <c r="T3989" i="9" s="1"/>
  <c r="P3988" i="9"/>
  <c r="S3988" i="9" s="1"/>
  <c r="T3988" i="9" s="1"/>
  <c r="P3987" i="9"/>
  <c r="S3987" i="9" s="1"/>
  <c r="T3987" i="9" s="1"/>
  <c r="P3986" i="9"/>
  <c r="S3986" i="9" s="1"/>
  <c r="T3986" i="9" s="1"/>
  <c r="P3985" i="9"/>
  <c r="S3985" i="9" s="1"/>
  <c r="T3985" i="9" s="1"/>
  <c r="P3984" i="9"/>
  <c r="S3984" i="9" s="1"/>
  <c r="T3984" i="9" s="1"/>
  <c r="P3983" i="9"/>
  <c r="S3983" i="9" s="1"/>
  <c r="T3983" i="9" s="1"/>
  <c r="P3982" i="9"/>
  <c r="S3982" i="9" s="1"/>
  <c r="T3982" i="9" s="1"/>
  <c r="P3981" i="9"/>
  <c r="S3981" i="9" s="1"/>
  <c r="T3981" i="9" s="1"/>
  <c r="P3980" i="9"/>
  <c r="S3980" i="9" s="1"/>
  <c r="T3980" i="9" s="1"/>
  <c r="P3979" i="9"/>
  <c r="S3979" i="9" s="1"/>
  <c r="T3979" i="9" s="1"/>
  <c r="P3978" i="9"/>
  <c r="S3978" i="9" s="1"/>
  <c r="T3978" i="9" s="1"/>
  <c r="P3977" i="9"/>
  <c r="S3977" i="9" s="1"/>
  <c r="T3977" i="9" s="1"/>
  <c r="P3976" i="9"/>
  <c r="S3976" i="9" s="1"/>
  <c r="T3976" i="9" s="1"/>
  <c r="P3975" i="9"/>
  <c r="S3975" i="9" s="1"/>
  <c r="T3975" i="9" s="1"/>
  <c r="P3974" i="9"/>
  <c r="S3974" i="9" s="1"/>
  <c r="T3974" i="9" s="1"/>
  <c r="P3973" i="9"/>
  <c r="S3973" i="9" s="1"/>
  <c r="T3973" i="9" s="1"/>
  <c r="P3972" i="9"/>
  <c r="S3972" i="9" s="1"/>
  <c r="T3972" i="9" s="1"/>
  <c r="P3971" i="9"/>
  <c r="S3971" i="9" s="1"/>
  <c r="T3971" i="9" s="1"/>
  <c r="P3970" i="9"/>
  <c r="S3970" i="9" s="1"/>
  <c r="T3970" i="9" s="1"/>
  <c r="P3969" i="9"/>
  <c r="S3969" i="9" s="1"/>
  <c r="T3969" i="9" s="1"/>
  <c r="P3968" i="9"/>
  <c r="S3968" i="9" s="1"/>
  <c r="T3968" i="9" s="1"/>
  <c r="P3967" i="9"/>
  <c r="S3967" i="9" s="1"/>
  <c r="T3967" i="9" s="1"/>
  <c r="P3966" i="9"/>
  <c r="S3966" i="9" s="1"/>
  <c r="T3966" i="9" s="1"/>
  <c r="P3965" i="9"/>
  <c r="S3965" i="9" s="1"/>
  <c r="T3965" i="9" s="1"/>
  <c r="P3964" i="9"/>
  <c r="S3964" i="9" s="1"/>
  <c r="T3964" i="9" s="1"/>
  <c r="P3963" i="9"/>
  <c r="S3963" i="9" s="1"/>
  <c r="T3963" i="9" s="1"/>
  <c r="P3962" i="9"/>
  <c r="S3962" i="9" s="1"/>
  <c r="T3962" i="9" s="1"/>
  <c r="P3961" i="9"/>
  <c r="S3961" i="9" s="1"/>
  <c r="T3961" i="9" s="1"/>
  <c r="P3960" i="9"/>
  <c r="S3960" i="9" s="1"/>
  <c r="T3960" i="9" s="1"/>
  <c r="P3959" i="9"/>
  <c r="S3959" i="9" s="1"/>
  <c r="T3959" i="9" s="1"/>
  <c r="P3958" i="9"/>
  <c r="S3958" i="9" s="1"/>
  <c r="T3958" i="9" s="1"/>
  <c r="P3957" i="9"/>
  <c r="S3957" i="9" s="1"/>
  <c r="T3957" i="9" s="1"/>
  <c r="P3956" i="9"/>
  <c r="S3956" i="9" s="1"/>
  <c r="T3956" i="9" s="1"/>
  <c r="P3955" i="9"/>
  <c r="S3955" i="9" s="1"/>
  <c r="T3955" i="9" s="1"/>
  <c r="P3954" i="9"/>
  <c r="S3954" i="9" s="1"/>
  <c r="T3954" i="9" s="1"/>
  <c r="P3953" i="9"/>
  <c r="S3953" i="9" s="1"/>
  <c r="T3953" i="9" s="1"/>
  <c r="P3952" i="9"/>
  <c r="S3952" i="9" s="1"/>
  <c r="T3952" i="9" s="1"/>
  <c r="P3951" i="9"/>
  <c r="S3951" i="9" s="1"/>
  <c r="T3951" i="9" s="1"/>
  <c r="P3950" i="9"/>
  <c r="S3950" i="9" s="1"/>
  <c r="T3950" i="9" s="1"/>
  <c r="P3949" i="9"/>
  <c r="S3949" i="9" s="1"/>
  <c r="T3949" i="9" s="1"/>
  <c r="P3948" i="9"/>
  <c r="S3948" i="9" s="1"/>
  <c r="T3948" i="9" s="1"/>
  <c r="P3947" i="9"/>
  <c r="S3947" i="9" s="1"/>
  <c r="T3947" i="9" s="1"/>
  <c r="P3946" i="9"/>
  <c r="S3946" i="9" s="1"/>
  <c r="T3946" i="9" s="1"/>
  <c r="P3945" i="9"/>
  <c r="S3945" i="9" s="1"/>
  <c r="T3945" i="9" s="1"/>
  <c r="P3944" i="9"/>
  <c r="S3944" i="9" s="1"/>
  <c r="T3944" i="9" s="1"/>
  <c r="P3943" i="9"/>
  <c r="S3943" i="9" s="1"/>
  <c r="T3943" i="9" s="1"/>
  <c r="P3942" i="9"/>
  <c r="S3942" i="9" s="1"/>
  <c r="T3942" i="9" s="1"/>
  <c r="P3941" i="9"/>
  <c r="S3941" i="9" s="1"/>
  <c r="T3941" i="9" s="1"/>
  <c r="P3940" i="9"/>
  <c r="S3940" i="9" s="1"/>
  <c r="T3940" i="9" s="1"/>
  <c r="P3939" i="9"/>
  <c r="S3939" i="9" s="1"/>
  <c r="T3939" i="9" s="1"/>
  <c r="P3938" i="9"/>
  <c r="S3938" i="9" s="1"/>
  <c r="T3938" i="9" s="1"/>
  <c r="P3937" i="9"/>
  <c r="S3937" i="9" s="1"/>
  <c r="T3937" i="9" s="1"/>
  <c r="P3936" i="9"/>
  <c r="S3936" i="9" s="1"/>
  <c r="T3936" i="9" s="1"/>
  <c r="P3935" i="9"/>
  <c r="S3935" i="9" s="1"/>
  <c r="T3935" i="9" s="1"/>
  <c r="P3934" i="9"/>
  <c r="S3934" i="9" s="1"/>
  <c r="T3934" i="9" s="1"/>
  <c r="P3933" i="9"/>
  <c r="S3933" i="9" s="1"/>
  <c r="T3933" i="9" s="1"/>
  <c r="P3932" i="9"/>
  <c r="S3932" i="9" s="1"/>
  <c r="T3932" i="9" s="1"/>
  <c r="P3931" i="9"/>
  <c r="S3931" i="9" s="1"/>
  <c r="T3931" i="9" s="1"/>
  <c r="P3930" i="9"/>
  <c r="S3930" i="9" s="1"/>
  <c r="T3930" i="9" s="1"/>
  <c r="P3929" i="9"/>
  <c r="S3929" i="9" s="1"/>
  <c r="T3929" i="9" s="1"/>
  <c r="P3928" i="9"/>
  <c r="S3928" i="9" s="1"/>
  <c r="T3928" i="9" s="1"/>
  <c r="P3927" i="9"/>
  <c r="S3927" i="9" s="1"/>
  <c r="T3927" i="9" s="1"/>
  <c r="P3926" i="9"/>
  <c r="S3926" i="9" s="1"/>
  <c r="T3926" i="9" s="1"/>
  <c r="P3925" i="9"/>
  <c r="S3925" i="9" s="1"/>
  <c r="T3925" i="9" s="1"/>
  <c r="P3924" i="9"/>
  <c r="S3924" i="9" s="1"/>
  <c r="T3924" i="9" s="1"/>
  <c r="P3923" i="9"/>
  <c r="S3923" i="9" s="1"/>
  <c r="T3923" i="9" s="1"/>
  <c r="P3922" i="9"/>
  <c r="S3922" i="9" s="1"/>
  <c r="T3922" i="9" s="1"/>
  <c r="P3921" i="9"/>
  <c r="S3921" i="9" s="1"/>
  <c r="T3921" i="9" s="1"/>
  <c r="P3920" i="9"/>
  <c r="S3920" i="9" s="1"/>
  <c r="T3920" i="9" s="1"/>
  <c r="P3919" i="9"/>
  <c r="S3919" i="9" s="1"/>
  <c r="T3919" i="9" s="1"/>
  <c r="P3918" i="9"/>
  <c r="S3918" i="9" s="1"/>
  <c r="T3918" i="9" s="1"/>
  <c r="P3917" i="9"/>
  <c r="S3917" i="9" s="1"/>
  <c r="T3917" i="9" s="1"/>
  <c r="P3916" i="9"/>
  <c r="S3916" i="9" s="1"/>
  <c r="T3916" i="9" s="1"/>
  <c r="P3915" i="9"/>
  <c r="S3915" i="9" s="1"/>
  <c r="T3915" i="9" s="1"/>
  <c r="P3914" i="9"/>
  <c r="S3914" i="9" s="1"/>
  <c r="T3914" i="9" s="1"/>
  <c r="P3913" i="9"/>
  <c r="S3913" i="9" s="1"/>
  <c r="T3913" i="9" s="1"/>
  <c r="P3912" i="9"/>
  <c r="S3912" i="9" s="1"/>
  <c r="T3912" i="9" s="1"/>
  <c r="P3911" i="9"/>
  <c r="S3911" i="9" s="1"/>
  <c r="T3911" i="9" s="1"/>
  <c r="P3910" i="9"/>
  <c r="S3910" i="9" s="1"/>
  <c r="T3910" i="9" s="1"/>
  <c r="P3909" i="9"/>
  <c r="S3909" i="9" s="1"/>
  <c r="T3909" i="9" s="1"/>
  <c r="P3908" i="9"/>
  <c r="S3908" i="9" s="1"/>
  <c r="T3908" i="9" s="1"/>
  <c r="P3907" i="9"/>
  <c r="S3907" i="9" s="1"/>
  <c r="T3907" i="9" s="1"/>
  <c r="P3906" i="9"/>
  <c r="S3906" i="9" s="1"/>
  <c r="T3906" i="9" s="1"/>
  <c r="P3905" i="9"/>
  <c r="S3905" i="9" s="1"/>
  <c r="T3905" i="9" s="1"/>
  <c r="P3904" i="9"/>
  <c r="S3904" i="9" s="1"/>
  <c r="T3904" i="9" s="1"/>
  <c r="P3903" i="9"/>
  <c r="S3903" i="9" s="1"/>
  <c r="T3903" i="9" s="1"/>
  <c r="P3902" i="9"/>
  <c r="S3902" i="9" s="1"/>
  <c r="T3902" i="9" s="1"/>
  <c r="P3901" i="9"/>
  <c r="S3901" i="9" s="1"/>
  <c r="T3901" i="9" s="1"/>
  <c r="P3900" i="9"/>
  <c r="S3900" i="9" s="1"/>
  <c r="T3900" i="9" s="1"/>
  <c r="P3899" i="9"/>
  <c r="S3899" i="9" s="1"/>
  <c r="T3899" i="9" s="1"/>
  <c r="P3898" i="9"/>
  <c r="S3898" i="9" s="1"/>
  <c r="T3898" i="9" s="1"/>
  <c r="P3897" i="9"/>
  <c r="S3897" i="9" s="1"/>
  <c r="T3897" i="9" s="1"/>
  <c r="P3896" i="9"/>
  <c r="S3896" i="9" s="1"/>
  <c r="T3896" i="9" s="1"/>
  <c r="P3895" i="9"/>
  <c r="S3895" i="9" s="1"/>
  <c r="T3895" i="9" s="1"/>
  <c r="P3894" i="9"/>
  <c r="S3894" i="9" s="1"/>
  <c r="T3894" i="9" s="1"/>
  <c r="P3893" i="9"/>
  <c r="S3893" i="9" s="1"/>
  <c r="T3893" i="9" s="1"/>
  <c r="P3892" i="9"/>
  <c r="S3892" i="9" s="1"/>
  <c r="T3892" i="9" s="1"/>
  <c r="P3891" i="9"/>
  <c r="S3891" i="9" s="1"/>
  <c r="T3891" i="9" s="1"/>
  <c r="P3890" i="9"/>
  <c r="S3890" i="9" s="1"/>
  <c r="T3890" i="9" s="1"/>
  <c r="P3889" i="9"/>
  <c r="S3889" i="9" s="1"/>
  <c r="T3889" i="9" s="1"/>
  <c r="P3888" i="9"/>
  <c r="S3888" i="9" s="1"/>
  <c r="T3888" i="9" s="1"/>
  <c r="P3887" i="9"/>
  <c r="S3887" i="9" s="1"/>
  <c r="T3887" i="9" s="1"/>
  <c r="P3886" i="9"/>
  <c r="S3886" i="9" s="1"/>
  <c r="T3886" i="9" s="1"/>
  <c r="P3885" i="9"/>
  <c r="S3885" i="9" s="1"/>
  <c r="T3885" i="9" s="1"/>
  <c r="P3884" i="9"/>
  <c r="S3884" i="9" s="1"/>
  <c r="T3884" i="9" s="1"/>
  <c r="P3883" i="9"/>
  <c r="S3883" i="9" s="1"/>
  <c r="T3883" i="9" s="1"/>
  <c r="P3882" i="9"/>
  <c r="S3882" i="9" s="1"/>
  <c r="T3882" i="9" s="1"/>
  <c r="P3881" i="9"/>
  <c r="S3881" i="9" s="1"/>
  <c r="T3881" i="9" s="1"/>
  <c r="P3880" i="9"/>
  <c r="S3880" i="9" s="1"/>
  <c r="T3880" i="9" s="1"/>
  <c r="P3879" i="9"/>
  <c r="S3879" i="9" s="1"/>
  <c r="T3879" i="9" s="1"/>
  <c r="P3878" i="9"/>
  <c r="S3878" i="9" s="1"/>
  <c r="T3878" i="9" s="1"/>
  <c r="P3877" i="9"/>
  <c r="S3877" i="9" s="1"/>
  <c r="T3877" i="9" s="1"/>
  <c r="P3876" i="9"/>
  <c r="S3876" i="9" s="1"/>
  <c r="T3876" i="9" s="1"/>
  <c r="P3875" i="9"/>
  <c r="S3875" i="9" s="1"/>
  <c r="T3875" i="9" s="1"/>
  <c r="P3874" i="9"/>
  <c r="S3874" i="9" s="1"/>
  <c r="T3874" i="9" s="1"/>
  <c r="P3873" i="9"/>
  <c r="S3873" i="9" s="1"/>
  <c r="T3873" i="9" s="1"/>
  <c r="P3872" i="9"/>
  <c r="S3872" i="9" s="1"/>
  <c r="T3872" i="9" s="1"/>
  <c r="P3871" i="9"/>
  <c r="S3871" i="9" s="1"/>
  <c r="T3871" i="9" s="1"/>
  <c r="P3870" i="9"/>
  <c r="S3870" i="9" s="1"/>
  <c r="T3870" i="9" s="1"/>
  <c r="P3869" i="9"/>
  <c r="S3869" i="9" s="1"/>
  <c r="T3869" i="9" s="1"/>
  <c r="P3868" i="9"/>
  <c r="S3868" i="9" s="1"/>
  <c r="T3868" i="9" s="1"/>
  <c r="P3867" i="9"/>
  <c r="S3867" i="9" s="1"/>
  <c r="T3867" i="9" s="1"/>
  <c r="P3866" i="9"/>
  <c r="S3866" i="9" s="1"/>
  <c r="T3866" i="9" s="1"/>
  <c r="P3865" i="9"/>
  <c r="S3865" i="9" s="1"/>
  <c r="T3865" i="9" s="1"/>
  <c r="P3864" i="9"/>
  <c r="S3864" i="9" s="1"/>
  <c r="T3864" i="9" s="1"/>
  <c r="P3863" i="9"/>
  <c r="S3863" i="9" s="1"/>
  <c r="T3863" i="9" s="1"/>
  <c r="P3862" i="9"/>
  <c r="S3862" i="9" s="1"/>
  <c r="T3862" i="9" s="1"/>
  <c r="P3861" i="9"/>
  <c r="S3861" i="9" s="1"/>
  <c r="T3861" i="9" s="1"/>
  <c r="P3860" i="9"/>
  <c r="S3860" i="9" s="1"/>
  <c r="T3860" i="9" s="1"/>
  <c r="P3859" i="9"/>
  <c r="S3859" i="9" s="1"/>
  <c r="T3859" i="9" s="1"/>
  <c r="P3858" i="9"/>
  <c r="S3858" i="9" s="1"/>
  <c r="T3858" i="9" s="1"/>
  <c r="P3857" i="9"/>
  <c r="S3857" i="9" s="1"/>
  <c r="T3857" i="9" s="1"/>
  <c r="P3856" i="9"/>
  <c r="S3856" i="9" s="1"/>
  <c r="T3856" i="9" s="1"/>
  <c r="P3855" i="9"/>
  <c r="S3855" i="9" s="1"/>
  <c r="T3855" i="9" s="1"/>
  <c r="P3854" i="9"/>
  <c r="S3854" i="9" s="1"/>
  <c r="T3854" i="9" s="1"/>
  <c r="P3853" i="9"/>
  <c r="S3853" i="9" s="1"/>
  <c r="T3853" i="9" s="1"/>
  <c r="P3852" i="9"/>
  <c r="S3852" i="9" s="1"/>
  <c r="T3852" i="9" s="1"/>
  <c r="P3851" i="9"/>
  <c r="S3851" i="9" s="1"/>
  <c r="T3851" i="9" s="1"/>
  <c r="P3850" i="9"/>
  <c r="S3850" i="9" s="1"/>
  <c r="T3850" i="9" s="1"/>
  <c r="P3849" i="9"/>
  <c r="S3849" i="9" s="1"/>
  <c r="T3849" i="9" s="1"/>
  <c r="P3848" i="9"/>
  <c r="S3848" i="9" s="1"/>
  <c r="T3848" i="9" s="1"/>
  <c r="P3847" i="9"/>
  <c r="S3847" i="9" s="1"/>
  <c r="T3847" i="9" s="1"/>
  <c r="P3846" i="9"/>
  <c r="S3846" i="9" s="1"/>
  <c r="T3846" i="9" s="1"/>
  <c r="P3845" i="9"/>
  <c r="S3845" i="9" s="1"/>
  <c r="T3845" i="9" s="1"/>
  <c r="P3844" i="9"/>
  <c r="S3844" i="9" s="1"/>
  <c r="T3844" i="9" s="1"/>
  <c r="P3843" i="9"/>
  <c r="S3843" i="9" s="1"/>
  <c r="T3843" i="9" s="1"/>
  <c r="P3842" i="9"/>
  <c r="S3842" i="9" s="1"/>
  <c r="T3842" i="9" s="1"/>
  <c r="P3841" i="9"/>
  <c r="S3841" i="9" s="1"/>
  <c r="T3841" i="9" s="1"/>
  <c r="P3840" i="9"/>
  <c r="S3840" i="9" s="1"/>
  <c r="T3840" i="9" s="1"/>
  <c r="P3839" i="9"/>
  <c r="S3839" i="9" s="1"/>
  <c r="T3839" i="9" s="1"/>
  <c r="P3838" i="9"/>
  <c r="S3838" i="9" s="1"/>
  <c r="T3838" i="9" s="1"/>
  <c r="P3837" i="9"/>
  <c r="S3837" i="9" s="1"/>
  <c r="T3837" i="9" s="1"/>
  <c r="P3836" i="9"/>
  <c r="S3836" i="9" s="1"/>
  <c r="T3836" i="9" s="1"/>
  <c r="P3835" i="9"/>
  <c r="S3835" i="9" s="1"/>
  <c r="T3835" i="9" s="1"/>
  <c r="P3834" i="9"/>
  <c r="S3834" i="9" s="1"/>
  <c r="T3834" i="9" s="1"/>
  <c r="P3833" i="9"/>
  <c r="S3833" i="9" s="1"/>
  <c r="T3833" i="9" s="1"/>
  <c r="P3832" i="9"/>
  <c r="S3832" i="9" s="1"/>
  <c r="T3832" i="9" s="1"/>
  <c r="P3831" i="9"/>
  <c r="S3831" i="9" s="1"/>
  <c r="T3831" i="9" s="1"/>
  <c r="P3830" i="9"/>
  <c r="S3830" i="9" s="1"/>
  <c r="T3830" i="9" s="1"/>
  <c r="P3829" i="9"/>
  <c r="S3829" i="9" s="1"/>
  <c r="T3829" i="9" s="1"/>
  <c r="P3828" i="9"/>
  <c r="S3828" i="9" s="1"/>
  <c r="T3828" i="9" s="1"/>
  <c r="P3827" i="9"/>
  <c r="S3827" i="9" s="1"/>
  <c r="T3827" i="9" s="1"/>
  <c r="P3826" i="9"/>
  <c r="S3826" i="9" s="1"/>
  <c r="T3826" i="9" s="1"/>
  <c r="P3825" i="9"/>
  <c r="S3825" i="9" s="1"/>
  <c r="T3825" i="9" s="1"/>
  <c r="P3824" i="9"/>
  <c r="S3824" i="9" s="1"/>
  <c r="T3824" i="9" s="1"/>
  <c r="P3823" i="9"/>
  <c r="S3823" i="9" s="1"/>
  <c r="T3823" i="9" s="1"/>
  <c r="P3822" i="9"/>
  <c r="S3822" i="9" s="1"/>
  <c r="T3822" i="9" s="1"/>
  <c r="P3821" i="9"/>
  <c r="S3821" i="9" s="1"/>
  <c r="T3821" i="9" s="1"/>
  <c r="P3820" i="9"/>
  <c r="S3820" i="9" s="1"/>
  <c r="T3820" i="9" s="1"/>
  <c r="P3819" i="9"/>
  <c r="S3819" i="9" s="1"/>
  <c r="T3819" i="9" s="1"/>
  <c r="P3818" i="9"/>
  <c r="S3818" i="9" s="1"/>
  <c r="T3818" i="9" s="1"/>
  <c r="P3817" i="9"/>
  <c r="S3817" i="9" s="1"/>
  <c r="T3817" i="9" s="1"/>
  <c r="P3816" i="9"/>
  <c r="S3816" i="9" s="1"/>
  <c r="T3816" i="9" s="1"/>
  <c r="P3815" i="9"/>
  <c r="S3815" i="9" s="1"/>
  <c r="T3815" i="9" s="1"/>
  <c r="P3814" i="9"/>
  <c r="S3814" i="9" s="1"/>
  <c r="T3814" i="9" s="1"/>
  <c r="P3813" i="9"/>
  <c r="S3813" i="9" s="1"/>
  <c r="T3813" i="9" s="1"/>
  <c r="P3812" i="9"/>
  <c r="S3812" i="9" s="1"/>
  <c r="T3812" i="9" s="1"/>
  <c r="P3811" i="9"/>
  <c r="S3811" i="9" s="1"/>
  <c r="T3811" i="9" s="1"/>
  <c r="P3810" i="9"/>
  <c r="S3810" i="9" s="1"/>
  <c r="T3810" i="9" s="1"/>
  <c r="P3809" i="9"/>
  <c r="S3809" i="9" s="1"/>
  <c r="T3809" i="9" s="1"/>
  <c r="P3808" i="9"/>
  <c r="S3808" i="9" s="1"/>
  <c r="T3808" i="9" s="1"/>
  <c r="P3807" i="9"/>
  <c r="S3807" i="9" s="1"/>
  <c r="T3807" i="9" s="1"/>
  <c r="P3806" i="9"/>
  <c r="S3806" i="9" s="1"/>
  <c r="T3806" i="9" s="1"/>
  <c r="P3805" i="9"/>
  <c r="S3805" i="9" s="1"/>
  <c r="T3805" i="9" s="1"/>
  <c r="P3804" i="9"/>
  <c r="S3804" i="9" s="1"/>
  <c r="T3804" i="9" s="1"/>
  <c r="P3803" i="9"/>
  <c r="S3803" i="9" s="1"/>
  <c r="T3803" i="9" s="1"/>
  <c r="P3802" i="9"/>
  <c r="S3802" i="9" s="1"/>
  <c r="T3802" i="9" s="1"/>
  <c r="P3801" i="9"/>
  <c r="S3801" i="9" s="1"/>
  <c r="T3801" i="9" s="1"/>
  <c r="P3800" i="9"/>
  <c r="S3800" i="9" s="1"/>
  <c r="T3800" i="9" s="1"/>
  <c r="P3799" i="9"/>
  <c r="S3799" i="9" s="1"/>
  <c r="T3799" i="9" s="1"/>
  <c r="P3798" i="9"/>
  <c r="S3798" i="9" s="1"/>
  <c r="T3798" i="9" s="1"/>
  <c r="P3797" i="9"/>
  <c r="S3797" i="9" s="1"/>
  <c r="T3797" i="9" s="1"/>
  <c r="P3796" i="9"/>
  <c r="S3796" i="9" s="1"/>
  <c r="T3796" i="9" s="1"/>
  <c r="P3795" i="9"/>
  <c r="S3795" i="9" s="1"/>
  <c r="T3795" i="9" s="1"/>
  <c r="P3794" i="9"/>
  <c r="S3794" i="9" s="1"/>
  <c r="T3794" i="9" s="1"/>
  <c r="P3793" i="9"/>
  <c r="S3793" i="9" s="1"/>
  <c r="T3793" i="9" s="1"/>
  <c r="P3792" i="9"/>
  <c r="S3792" i="9" s="1"/>
  <c r="T3792" i="9" s="1"/>
  <c r="P3791" i="9"/>
  <c r="S3791" i="9" s="1"/>
  <c r="T3791" i="9" s="1"/>
  <c r="P3790" i="9"/>
  <c r="S3790" i="9" s="1"/>
  <c r="T3790" i="9" s="1"/>
  <c r="P3789" i="9"/>
  <c r="S3789" i="9" s="1"/>
  <c r="T3789" i="9" s="1"/>
  <c r="P3788" i="9"/>
  <c r="S3788" i="9" s="1"/>
  <c r="T3788" i="9" s="1"/>
  <c r="P3787" i="9"/>
  <c r="S3787" i="9" s="1"/>
  <c r="T3787" i="9" s="1"/>
  <c r="P3786" i="9"/>
  <c r="S3786" i="9" s="1"/>
  <c r="T3786" i="9" s="1"/>
  <c r="P3785" i="9"/>
  <c r="S3785" i="9" s="1"/>
  <c r="T3785" i="9" s="1"/>
  <c r="P3784" i="9"/>
  <c r="S3784" i="9" s="1"/>
  <c r="T3784" i="9" s="1"/>
  <c r="P3783" i="9"/>
  <c r="S3783" i="9" s="1"/>
  <c r="T3783" i="9" s="1"/>
  <c r="P3782" i="9"/>
  <c r="S3782" i="9" s="1"/>
  <c r="T3782" i="9" s="1"/>
  <c r="P3781" i="9"/>
  <c r="S3781" i="9" s="1"/>
  <c r="T3781" i="9" s="1"/>
  <c r="P3780" i="9"/>
  <c r="S3780" i="9" s="1"/>
  <c r="T3780" i="9" s="1"/>
  <c r="P3779" i="9"/>
  <c r="S3779" i="9" s="1"/>
  <c r="T3779" i="9" s="1"/>
  <c r="P3778" i="9"/>
  <c r="S3778" i="9" s="1"/>
  <c r="T3778" i="9" s="1"/>
  <c r="P3777" i="9"/>
  <c r="S3777" i="9" s="1"/>
  <c r="T3777" i="9" s="1"/>
  <c r="P3776" i="9"/>
  <c r="S3776" i="9" s="1"/>
  <c r="T3776" i="9" s="1"/>
  <c r="P3775" i="9"/>
  <c r="S3775" i="9" s="1"/>
  <c r="T3775" i="9" s="1"/>
  <c r="P3774" i="9"/>
  <c r="S3774" i="9" s="1"/>
  <c r="T3774" i="9" s="1"/>
  <c r="P3773" i="9"/>
  <c r="S3773" i="9" s="1"/>
  <c r="T3773" i="9" s="1"/>
  <c r="P3772" i="9"/>
  <c r="S3772" i="9" s="1"/>
  <c r="T3772" i="9" s="1"/>
  <c r="P3771" i="9"/>
  <c r="S3771" i="9" s="1"/>
  <c r="T3771" i="9" s="1"/>
  <c r="P3770" i="9"/>
  <c r="S3770" i="9" s="1"/>
  <c r="T3770" i="9" s="1"/>
  <c r="P3769" i="9"/>
  <c r="S3769" i="9" s="1"/>
  <c r="T3769" i="9" s="1"/>
  <c r="P3768" i="9"/>
  <c r="S3768" i="9" s="1"/>
  <c r="T3768" i="9" s="1"/>
  <c r="P3767" i="9"/>
  <c r="S3767" i="9" s="1"/>
  <c r="T3767" i="9" s="1"/>
  <c r="P3766" i="9"/>
  <c r="S3766" i="9" s="1"/>
  <c r="T3766" i="9" s="1"/>
  <c r="P3765" i="9"/>
  <c r="S3765" i="9" s="1"/>
  <c r="T3765" i="9" s="1"/>
  <c r="P3764" i="9"/>
  <c r="S3764" i="9" s="1"/>
  <c r="T3764" i="9" s="1"/>
  <c r="P3763" i="9"/>
  <c r="S3763" i="9" s="1"/>
  <c r="T3763" i="9" s="1"/>
  <c r="P3762" i="9"/>
  <c r="S3762" i="9" s="1"/>
  <c r="T3762" i="9" s="1"/>
  <c r="P3761" i="9"/>
  <c r="S3761" i="9" s="1"/>
  <c r="T3761" i="9" s="1"/>
  <c r="P3760" i="9"/>
  <c r="S3760" i="9" s="1"/>
  <c r="T3760" i="9" s="1"/>
  <c r="P3759" i="9"/>
  <c r="S3759" i="9" s="1"/>
  <c r="T3759" i="9" s="1"/>
  <c r="P3758" i="9"/>
  <c r="S3758" i="9" s="1"/>
  <c r="T3758" i="9" s="1"/>
  <c r="P3757" i="9"/>
  <c r="S3757" i="9" s="1"/>
  <c r="T3757" i="9" s="1"/>
  <c r="P3756" i="9"/>
  <c r="S3756" i="9" s="1"/>
  <c r="T3756" i="9" s="1"/>
  <c r="P3755" i="9"/>
  <c r="S3755" i="9" s="1"/>
  <c r="T3755" i="9" s="1"/>
  <c r="P3754" i="9"/>
  <c r="S3754" i="9" s="1"/>
  <c r="T3754" i="9" s="1"/>
  <c r="P3753" i="9"/>
  <c r="S3753" i="9" s="1"/>
  <c r="T3753" i="9" s="1"/>
  <c r="P3752" i="9"/>
  <c r="S3752" i="9" s="1"/>
  <c r="T3752" i="9" s="1"/>
  <c r="P3751" i="9"/>
  <c r="S3751" i="9" s="1"/>
  <c r="T3751" i="9" s="1"/>
  <c r="P3750" i="9"/>
  <c r="S3750" i="9" s="1"/>
  <c r="T3750" i="9" s="1"/>
  <c r="P3749" i="9"/>
  <c r="S3749" i="9" s="1"/>
  <c r="T3749" i="9" s="1"/>
  <c r="P3748" i="9"/>
  <c r="S3748" i="9" s="1"/>
  <c r="T3748" i="9" s="1"/>
  <c r="P3747" i="9"/>
  <c r="S3747" i="9" s="1"/>
  <c r="T3747" i="9" s="1"/>
  <c r="P3746" i="9"/>
  <c r="S3746" i="9" s="1"/>
  <c r="T3746" i="9" s="1"/>
  <c r="P3745" i="9"/>
  <c r="S3745" i="9" s="1"/>
  <c r="T3745" i="9" s="1"/>
  <c r="P3744" i="9"/>
  <c r="S3744" i="9" s="1"/>
  <c r="T3744" i="9" s="1"/>
  <c r="P3743" i="9"/>
  <c r="S3743" i="9" s="1"/>
  <c r="T3743" i="9" s="1"/>
  <c r="P3742" i="9"/>
  <c r="S3742" i="9" s="1"/>
  <c r="T3742" i="9" s="1"/>
  <c r="P3741" i="9"/>
  <c r="S3741" i="9" s="1"/>
  <c r="T3741" i="9" s="1"/>
  <c r="P3740" i="9"/>
  <c r="S3740" i="9" s="1"/>
  <c r="T3740" i="9" s="1"/>
  <c r="P3739" i="9"/>
  <c r="S3739" i="9" s="1"/>
  <c r="T3739" i="9" s="1"/>
  <c r="P3738" i="9"/>
  <c r="S3738" i="9" s="1"/>
  <c r="T3738" i="9" s="1"/>
  <c r="P3737" i="9"/>
  <c r="S3737" i="9" s="1"/>
  <c r="T3737" i="9" s="1"/>
  <c r="P3736" i="9"/>
  <c r="S3736" i="9" s="1"/>
  <c r="T3736" i="9" s="1"/>
  <c r="P3735" i="9"/>
  <c r="S3735" i="9" s="1"/>
  <c r="T3735" i="9" s="1"/>
  <c r="P3734" i="9"/>
  <c r="S3734" i="9" s="1"/>
  <c r="T3734" i="9" s="1"/>
  <c r="P3733" i="9"/>
  <c r="S3733" i="9" s="1"/>
  <c r="T3733" i="9" s="1"/>
  <c r="P3732" i="9"/>
  <c r="S3732" i="9" s="1"/>
  <c r="T3732" i="9" s="1"/>
  <c r="P3731" i="9"/>
  <c r="S3731" i="9" s="1"/>
  <c r="T3731" i="9" s="1"/>
  <c r="P3730" i="9"/>
  <c r="S3730" i="9" s="1"/>
  <c r="T3730" i="9" s="1"/>
  <c r="P3729" i="9"/>
  <c r="S3729" i="9" s="1"/>
  <c r="T3729" i="9" s="1"/>
  <c r="P3728" i="9"/>
  <c r="S3728" i="9" s="1"/>
  <c r="T3728" i="9" s="1"/>
  <c r="P3727" i="9"/>
  <c r="S3727" i="9" s="1"/>
  <c r="T3727" i="9" s="1"/>
  <c r="P3726" i="9"/>
  <c r="S3726" i="9" s="1"/>
  <c r="T3726" i="9" s="1"/>
  <c r="P3725" i="9"/>
  <c r="S3725" i="9" s="1"/>
  <c r="T3725" i="9" s="1"/>
  <c r="P3724" i="9"/>
  <c r="S3724" i="9" s="1"/>
  <c r="T3724" i="9" s="1"/>
  <c r="P3723" i="9"/>
  <c r="S3723" i="9" s="1"/>
  <c r="T3723" i="9" s="1"/>
  <c r="P3722" i="9"/>
  <c r="S3722" i="9" s="1"/>
  <c r="T3722" i="9" s="1"/>
  <c r="P3721" i="9"/>
  <c r="S3721" i="9" s="1"/>
  <c r="T3721" i="9" s="1"/>
  <c r="P3720" i="9"/>
  <c r="S3720" i="9" s="1"/>
  <c r="T3720" i="9" s="1"/>
  <c r="P3719" i="9"/>
  <c r="S3719" i="9" s="1"/>
  <c r="T3719" i="9" s="1"/>
  <c r="P3718" i="9"/>
  <c r="S3718" i="9" s="1"/>
  <c r="T3718" i="9" s="1"/>
  <c r="P3717" i="9"/>
  <c r="S3717" i="9" s="1"/>
  <c r="T3717" i="9" s="1"/>
  <c r="P3716" i="9"/>
  <c r="S3716" i="9" s="1"/>
  <c r="T3716" i="9" s="1"/>
  <c r="P3715" i="9"/>
  <c r="S3715" i="9" s="1"/>
  <c r="T3715" i="9" s="1"/>
  <c r="P3714" i="9"/>
  <c r="S3714" i="9" s="1"/>
  <c r="T3714" i="9" s="1"/>
  <c r="P3713" i="9"/>
  <c r="S3713" i="9" s="1"/>
  <c r="T3713" i="9" s="1"/>
  <c r="P3712" i="9"/>
  <c r="S3712" i="9" s="1"/>
  <c r="T3712" i="9" s="1"/>
  <c r="P3711" i="9"/>
  <c r="S3711" i="9" s="1"/>
  <c r="T3711" i="9" s="1"/>
  <c r="P3710" i="9"/>
  <c r="S3710" i="9" s="1"/>
  <c r="T3710" i="9" s="1"/>
  <c r="P3709" i="9"/>
  <c r="S3709" i="9" s="1"/>
  <c r="T3709" i="9" s="1"/>
  <c r="P3708" i="9"/>
  <c r="S3708" i="9" s="1"/>
  <c r="T3708" i="9" s="1"/>
  <c r="P3707" i="9"/>
  <c r="S3707" i="9" s="1"/>
  <c r="T3707" i="9" s="1"/>
  <c r="P3706" i="9"/>
  <c r="S3706" i="9" s="1"/>
  <c r="T3706" i="9" s="1"/>
  <c r="P3705" i="9"/>
  <c r="S3705" i="9" s="1"/>
  <c r="T3705" i="9" s="1"/>
  <c r="P3704" i="9"/>
  <c r="S3704" i="9" s="1"/>
  <c r="T3704" i="9" s="1"/>
  <c r="P3703" i="9"/>
  <c r="S3703" i="9" s="1"/>
  <c r="T3703" i="9" s="1"/>
  <c r="P3702" i="9"/>
  <c r="S3702" i="9" s="1"/>
  <c r="T3702" i="9" s="1"/>
  <c r="P3701" i="9"/>
  <c r="S3701" i="9" s="1"/>
  <c r="T3701" i="9" s="1"/>
  <c r="P3700" i="9"/>
  <c r="S3700" i="9" s="1"/>
  <c r="T3700" i="9" s="1"/>
  <c r="P3699" i="9"/>
  <c r="S3699" i="9" s="1"/>
  <c r="T3699" i="9" s="1"/>
  <c r="P3698" i="9"/>
  <c r="S3698" i="9" s="1"/>
  <c r="T3698" i="9" s="1"/>
  <c r="P3697" i="9"/>
  <c r="S3697" i="9" s="1"/>
  <c r="T3697" i="9" s="1"/>
  <c r="P3696" i="9"/>
  <c r="S3696" i="9" s="1"/>
  <c r="T3696" i="9" s="1"/>
  <c r="P3695" i="9"/>
  <c r="S3695" i="9" s="1"/>
  <c r="T3695" i="9" s="1"/>
  <c r="P3694" i="9"/>
  <c r="S3694" i="9" s="1"/>
  <c r="T3694" i="9" s="1"/>
  <c r="P3693" i="9"/>
  <c r="S3693" i="9" s="1"/>
  <c r="T3693" i="9" s="1"/>
  <c r="P3692" i="9"/>
  <c r="S3692" i="9" s="1"/>
  <c r="T3692" i="9" s="1"/>
  <c r="P3691" i="9"/>
  <c r="S3691" i="9" s="1"/>
  <c r="T3691" i="9" s="1"/>
  <c r="P3690" i="9"/>
  <c r="S3690" i="9" s="1"/>
  <c r="T3690" i="9" s="1"/>
  <c r="P3689" i="9"/>
  <c r="S3689" i="9" s="1"/>
  <c r="T3689" i="9" s="1"/>
  <c r="P3688" i="9"/>
  <c r="S3688" i="9" s="1"/>
  <c r="T3688" i="9" s="1"/>
  <c r="P3687" i="9"/>
  <c r="S3687" i="9" s="1"/>
  <c r="T3687" i="9" s="1"/>
  <c r="P3686" i="9"/>
  <c r="S3686" i="9" s="1"/>
  <c r="T3686" i="9" s="1"/>
  <c r="P3685" i="9"/>
  <c r="S3685" i="9" s="1"/>
  <c r="T3685" i="9" s="1"/>
  <c r="P3684" i="9"/>
  <c r="S3684" i="9" s="1"/>
  <c r="T3684" i="9" s="1"/>
  <c r="P3683" i="9"/>
  <c r="S3683" i="9" s="1"/>
  <c r="T3683" i="9" s="1"/>
  <c r="P3682" i="9"/>
  <c r="S3682" i="9" s="1"/>
  <c r="T3682" i="9" s="1"/>
  <c r="P3681" i="9"/>
  <c r="S3681" i="9" s="1"/>
  <c r="T3681" i="9" s="1"/>
  <c r="P3680" i="9"/>
  <c r="S3680" i="9" s="1"/>
  <c r="T3680" i="9" s="1"/>
  <c r="P3679" i="9"/>
  <c r="S3679" i="9" s="1"/>
  <c r="T3679" i="9" s="1"/>
  <c r="P3678" i="9"/>
  <c r="S3678" i="9" s="1"/>
  <c r="T3678" i="9" s="1"/>
  <c r="P3677" i="9"/>
  <c r="S3677" i="9" s="1"/>
  <c r="T3677" i="9" s="1"/>
  <c r="P3676" i="9"/>
  <c r="S3676" i="9" s="1"/>
  <c r="T3676" i="9" s="1"/>
  <c r="P3675" i="9"/>
  <c r="S3675" i="9" s="1"/>
  <c r="T3675" i="9" s="1"/>
  <c r="P3674" i="9"/>
  <c r="S3674" i="9" s="1"/>
  <c r="T3674" i="9" s="1"/>
  <c r="P3673" i="9"/>
  <c r="S3673" i="9" s="1"/>
  <c r="T3673" i="9" s="1"/>
  <c r="P3672" i="9"/>
  <c r="S3672" i="9" s="1"/>
  <c r="T3672" i="9" s="1"/>
  <c r="P3671" i="9"/>
  <c r="S3671" i="9" s="1"/>
  <c r="T3671" i="9" s="1"/>
  <c r="P3670" i="9"/>
  <c r="S3670" i="9" s="1"/>
  <c r="T3670" i="9" s="1"/>
  <c r="P3669" i="9"/>
  <c r="S3669" i="9" s="1"/>
  <c r="T3669" i="9" s="1"/>
  <c r="P3668" i="9"/>
  <c r="S3668" i="9" s="1"/>
  <c r="T3668" i="9" s="1"/>
  <c r="P3667" i="9"/>
  <c r="S3667" i="9" s="1"/>
  <c r="T3667" i="9" s="1"/>
  <c r="P3666" i="9"/>
  <c r="S3666" i="9" s="1"/>
  <c r="T3666" i="9" s="1"/>
  <c r="P3665" i="9"/>
  <c r="S3665" i="9" s="1"/>
  <c r="T3665" i="9" s="1"/>
  <c r="P3664" i="9"/>
  <c r="S3664" i="9" s="1"/>
  <c r="T3664" i="9" s="1"/>
  <c r="P3663" i="9"/>
  <c r="S3663" i="9" s="1"/>
  <c r="T3663" i="9" s="1"/>
  <c r="P3662" i="9"/>
  <c r="S3662" i="9" s="1"/>
  <c r="T3662" i="9" s="1"/>
  <c r="P3661" i="9"/>
  <c r="S3661" i="9" s="1"/>
  <c r="T3661" i="9" s="1"/>
  <c r="P3660" i="9"/>
  <c r="S3660" i="9" s="1"/>
  <c r="T3660" i="9" s="1"/>
  <c r="P3659" i="9"/>
  <c r="S3659" i="9" s="1"/>
  <c r="T3659" i="9" s="1"/>
  <c r="P3658" i="9"/>
  <c r="S3658" i="9" s="1"/>
  <c r="T3658" i="9" s="1"/>
  <c r="P3657" i="9"/>
  <c r="S3657" i="9" s="1"/>
  <c r="T3657" i="9" s="1"/>
  <c r="P3656" i="9"/>
  <c r="S3656" i="9" s="1"/>
  <c r="T3656" i="9" s="1"/>
  <c r="P3655" i="9"/>
  <c r="S3655" i="9" s="1"/>
  <c r="T3655" i="9" s="1"/>
  <c r="P3654" i="9"/>
  <c r="S3654" i="9" s="1"/>
  <c r="T3654" i="9" s="1"/>
  <c r="P3653" i="9"/>
  <c r="S3653" i="9" s="1"/>
  <c r="T3653" i="9" s="1"/>
  <c r="P3652" i="9"/>
  <c r="S3652" i="9" s="1"/>
  <c r="T3652" i="9" s="1"/>
  <c r="P3651" i="9"/>
  <c r="S3651" i="9" s="1"/>
  <c r="T3651" i="9" s="1"/>
  <c r="P3650" i="9"/>
  <c r="S3650" i="9" s="1"/>
  <c r="T3650" i="9" s="1"/>
  <c r="P3649" i="9"/>
  <c r="S3649" i="9" s="1"/>
  <c r="T3649" i="9" s="1"/>
  <c r="P3648" i="9"/>
  <c r="S3648" i="9" s="1"/>
  <c r="T3648" i="9" s="1"/>
  <c r="P3647" i="9"/>
  <c r="S3647" i="9" s="1"/>
  <c r="T3647" i="9" s="1"/>
  <c r="P3646" i="9"/>
  <c r="S3646" i="9" s="1"/>
  <c r="T3646" i="9" s="1"/>
  <c r="P3645" i="9"/>
  <c r="S3645" i="9" s="1"/>
  <c r="T3645" i="9" s="1"/>
  <c r="P3644" i="9"/>
  <c r="S3644" i="9" s="1"/>
  <c r="T3644" i="9" s="1"/>
  <c r="P3643" i="9"/>
  <c r="S3643" i="9" s="1"/>
  <c r="T3643" i="9" s="1"/>
  <c r="P3642" i="9"/>
  <c r="S3642" i="9" s="1"/>
  <c r="T3642" i="9" s="1"/>
  <c r="P3641" i="9"/>
  <c r="S3641" i="9" s="1"/>
  <c r="T3641" i="9" s="1"/>
  <c r="P3640" i="9"/>
  <c r="S3640" i="9" s="1"/>
  <c r="T3640" i="9" s="1"/>
  <c r="P3639" i="9"/>
  <c r="S3639" i="9" s="1"/>
  <c r="T3639" i="9" s="1"/>
  <c r="P3638" i="9"/>
  <c r="S3638" i="9" s="1"/>
  <c r="T3638" i="9" s="1"/>
  <c r="P3637" i="9"/>
  <c r="S3637" i="9" s="1"/>
  <c r="T3637" i="9" s="1"/>
  <c r="P3636" i="9"/>
  <c r="S3636" i="9" s="1"/>
  <c r="T3636" i="9" s="1"/>
  <c r="P3635" i="9"/>
  <c r="S3635" i="9" s="1"/>
  <c r="T3635" i="9" s="1"/>
  <c r="P3634" i="9"/>
  <c r="S3634" i="9" s="1"/>
  <c r="T3634" i="9" s="1"/>
  <c r="P3633" i="9"/>
  <c r="S3633" i="9" s="1"/>
  <c r="T3633" i="9" s="1"/>
  <c r="P3632" i="9"/>
  <c r="S3632" i="9" s="1"/>
  <c r="T3632" i="9" s="1"/>
  <c r="P3631" i="9"/>
  <c r="S3631" i="9" s="1"/>
  <c r="T3631" i="9" s="1"/>
  <c r="P3630" i="9"/>
  <c r="S3630" i="9" s="1"/>
  <c r="T3630" i="9" s="1"/>
  <c r="P3629" i="9"/>
  <c r="S3629" i="9" s="1"/>
  <c r="T3629" i="9" s="1"/>
  <c r="P3628" i="9"/>
  <c r="S3628" i="9" s="1"/>
  <c r="T3628" i="9" s="1"/>
  <c r="P3627" i="9"/>
  <c r="S3627" i="9" s="1"/>
  <c r="T3627" i="9" s="1"/>
  <c r="P3626" i="9"/>
  <c r="S3626" i="9" s="1"/>
  <c r="T3626" i="9" s="1"/>
  <c r="P3625" i="9"/>
  <c r="S3625" i="9" s="1"/>
  <c r="T3625" i="9" s="1"/>
  <c r="P3624" i="9"/>
  <c r="S3624" i="9" s="1"/>
  <c r="T3624" i="9" s="1"/>
  <c r="P3623" i="9"/>
  <c r="S3623" i="9" s="1"/>
  <c r="T3623" i="9" s="1"/>
  <c r="P3622" i="9"/>
  <c r="S3622" i="9" s="1"/>
  <c r="T3622" i="9" s="1"/>
  <c r="P3621" i="9"/>
  <c r="S3621" i="9" s="1"/>
  <c r="T3621" i="9" s="1"/>
  <c r="P3620" i="9"/>
  <c r="S3620" i="9" s="1"/>
  <c r="T3620" i="9" s="1"/>
  <c r="P3619" i="9"/>
  <c r="S3619" i="9" s="1"/>
  <c r="T3619" i="9" s="1"/>
  <c r="P3618" i="9"/>
  <c r="S3618" i="9" s="1"/>
  <c r="T3618" i="9" s="1"/>
  <c r="P3617" i="9"/>
  <c r="S3617" i="9" s="1"/>
  <c r="T3617" i="9" s="1"/>
  <c r="P3616" i="9"/>
  <c r="S3616" i="9" s="1"/>
  <c r="T3616" i="9" s="1"/>
  <c r="P3615" i="9"/>
  <c r="S3615" i="9" s="1"/>
  <c r="T3615" i="9" s="1"/>
  <c r="P3614" i="9"/>
  <c r="S3614" i="9" s="1"/>
  <c r="T3614" i="9" s="1"/>
  <c r="P3613" i="9"/>
  <c r="S3613" i="9" s="1"/>
  <c r="T3613" i="9" s="1"/>
  <c r="P3612" i="9"/>
  <c r="S3612" i="9" s="1"/>
  <c r="T3612" i="9" s="1"/>
  <c r="P3611" i="9"/>
  <c r="S3611" i="9" s="1"/>
  <c r="T3611" i="9" s="1"/>
  <c r="P3610" i="9"/>
  <c r="S3610" i="9" s="1"/>
  <c r="T3610" i="9" s="1"/>
  <c r="P3609" i="9"/>
  <c r="S3609" i="9" s="1"/>
  <c r="T3609" i="9" s="1"/>
  <c r="P3608" i="9"/>
  <c r="S3608" i="9" s="1"/>
  <c r="T3608" i="9" s="1"/>
  <c r="P3607" i="9"/>
  <c r="S3607" i="9" s="1"/>
  <c r="T3607" i="9" s="1"/>
  <c r="P3606" i="9"/>
  <c r="S3606" i="9" s="1"/>
  <c r="T3606" i="9" s="1"/>
  <c r="P3605" i="9"/>
  <c r="S3605" i="9" s="1"/>
  <c r="T3605" i="9" s="1"/>
  <c r="P3604" i="9"/>
  <c r="S3604" i="9" s="1"/>
  <c r="T3604" i="9" s="1"/>
  <c r="P3603" i="9"/>
  <c r="S3603" i="9" s="1"/>
  <c r="T3603" i="9" s="1"/>
  <c r="P3602" i="9"/>
  <c r="S3602" i="9" s="1"/>
  <c r="T3602" i="9" s="1"/>
  <c r="P3601" i="9"/>
  <c r="S3601" i="9" s="1"/>
  <c r="T3601" i="9" s="1"/>
  <c r="P3600" i="9"/>
  <c r="S3600" i="9" s="1"/>
  <c r="T3600" i="9" s="1"/>
  <c r="P3599" i="9"/>
  <c r="S3599" i="9" s="1"/>
  <c r="T3599" i="9" s="1"/>
  <c r="P3598" i="9"/>
  <c r="S3598" i="9" s="1"/>
  <c r="T3598" i="9" s="1"/>
  <c r="P3597" i="9"/>
  <c r="S3597" i="9" s="1"/>
  <c r="T3597" i="9" s="1"/>
  <c r="P3596" i="9"/>
  <c r="S3596" i="9" s="1"/>
  <c r="T3596" i="9" s="1"/>
  <c r="P3595" i="9"/>
  <c r="S3595" i="9" s="1"/>
  <c r="T3595" i="9" s="1"/>
  <c r="P3594" i="9"/>
  <c r="S3594" i="9" s="1"/>
  <c r="T3594" i="9" s="1"/>
  <c r="P3593" i="9"/>
  <c r="S3593" i="9" s="1"/>
  <c r="T3593" i="9" s="1"/>
  <c r="P3592" i="9"/>
  <c r="S3592" i="9" s="1"/>
  <c r="T3592" i="9" s="1"/>
  <c r="P3591" i="9"/>
  <c r="S3591" i="9" s="1"/>
  <c r="T3591" i="9" s="1"/>
  <c r="P3590" i="9"/>
  <c r="S3590" i="9" s="1"/>
  <c r="T3590" i="9" s="1"/>
  <c r="P3589" i="9"/>
  <c r="S3589" i="9" s="1"/>
  <c r="T3589" i="9" s="1"/>
  <c r="P3588" i="9"/>
  <c r="S3588" i="9" s="1"/>
  <c r="T3588" i="9" s="1"/>
  <c r="P3587" i="9"/>
  <c r="S3587" i="9" s="1"/>
  <c r="T3587" i="9" s="1"/>
  <c r="P3586" i="9"/>
  <c r="S3586" i="9" s="1"/>
  <c r="T3586" i="9" s="1"/>
  <c r="P3585" i="9"/>
  <c r="S3585" i="9" s="1"/>
  <c r="T3585" i="9" s="1"/>
  <c r="P3584" i="9"/>
  <c r="S3584" i="9" s="1"/>
  <c r="T3584" i="9" s="1"/>
  <c r="P3583" i="9"/>
  <c r="S3583" i="9" s="1"/>
  <c r="T3583" i="9" s="1"/>
  <c r="P3582" i="9"/>
  <c r="S3582" i="9" s="1"/>
  <c r="T3582" i="9" s="1"/>
  <c r="P3581" i="9"/>
  <c r="S3581" i="9" s="1"/>
  <c r="T3581" i="9" s="1"/>
  <c r="P3580" i="9"/>
  <c r="S3580" i="9" s="1"/>
  <c r="T3580" i="9" s="1"/>
  <c r="P3579" i="9"/>
  <c r="S3579" i="9" s="1"/>
  <c r="T3579" i="9" s="1"/>
  <c r="P3578" i="9"/>
  <c r="S3578" i="9" s="1"/>
  <c r="T3578" i="9" s="1"/>
  <c r="P3577" i="9"/>
  <c r="S3577" i="9" s="1"/>
  <c r="T3577" i="9" s="1"/>
  <c r="P3576" i="9"/>
  <c r="S3576" i="9" s="1"/>
  <c r="T3576" i="9" s="1"/>
  <c r="P3575" i="9"/>
  <c r="S3575" i="9" s="1"/>
  <c r="T3575" i="9" s="1"/>
  <c r="P3574" i="9"/>
  <c r="S3574" i="9" s="1"/>
  <c r="T3574" i="9" s="1"/>
  <c r="P3573" i="9"/>
  <c r="S3573" i="9" s="1"/>
  <c r="T3573" i="9" s="1"/>
  <c r="P3572" i="9"/>
  <c r="S3572" i="9" s="1"/>
  <c r="T3572" i="9" s="1"/>
  <c r="P3571" i="9"/>
  <c r="S3571" i="9" s="1"/>
  <c r="T3571" i="9" s="1"/>
  <c r="P3570" i="9"/>
  <c r="S3570" i="9" s="1"/>
  <c r="T3570" i="9" s="1"/>
  <c r="P3569" i="9"/>
  <c r="S3569" i="9" s="1"/>
  <c r="T3569" i="9" s="1"/>
  <c r="P3568" i="9"/>
  <c r="S3568" i="9" s="1"/>
  <c r="T3568" i="9" s="1"/>
  <c r="P3567" i="9"/>
  <c r="S3567" i="9" s="1"/>
  <c r="T3567" i="9" s="1"/>
  <c r="P3566" i="9"/>
  <c r="S3566" i="9" s="1"/>
  <c r="T3566" i="9" s="1"/>
  <c r="P3565" i="9"/>
  <c r="S3565" i="9" s="1"/>
  <c r="T3565" i="9" s="1"/>
  <c r="P3564" i="9"/>
  <c r="S3564" i="9" s="1"/>
  <c r="T3564" i="9" s="1"/>
  <c r="P3563" i="9"/>
  <c r="S3563" i="9" s="1"/>
  <c r="T3563" i="9" s="1"/>
  <c r="P3562" i="9"/>
  <c r="S3562" i="9" s="1"/>
  <c r="T3562" i="9" s="1"/>
  <c r="P3561" i="9"/>
  <c r="S3561" i="9" s="1"/>
  <c r="T3561" i="9" s="1"/>
  <c r="P3560" i="9"/>
  <c r="S3560" i="9" s="1"/>
  <c r="T3560" i="9" s="1"/>
  <c r="P3559" i="9"/>
  <c r="S3559" i="9" s="1"/>
  <c r="T3559" i="9" s="1"/>
  <c r="P3558" i="9"/>
  <c r="S3558" i="9" s="1"/>
  <c r="T3558" i="9" s="1"/>
  <c r="P3557" i="9"/>
  <c r="S3557" i="9" s="1"/>
  <c r="T3557" i="9" s="1"/>
  <c r="P3556" i="9"/>
  <c r="S3556" i="9" s="1"/>
  <c r="T3556" i="9" s="1"/>
  <c r="P3555" i="9"/>
  <c r="S3555" i="9" s="1"/>
  <c r="T3555" i="9" s="1"/>
  <c r="P3554" i="9"/>
  <c r="S3554" i="9" s="1"/>
  <c r="T3554" i="9" s="1"/>
  <c r="P3553" i="9"/>
  <c r="S3553" i="9" s="1"/>
  <c r="T3553" i="9" s="1"/>
  <c r="P3552" i="9"/>
  <c r="S3552" i="9" s="1"/>
  <c r="T3552" i="9" s="1"/>
  <c r="P3551" i="9"/>
  <c r="S3551" i="9" s="1"/>
  <c r="T3551" i="9" s="1"/>
  <c r="P3550" i="9"/>
  <c r="S3550" i="9" s="1"/>
  <c r="T3550" i="9" s="1"/>
  <c r="P3549" i="9"/>
  <c r="S3549" i="9" s="1"/>
  <c r="T3549" i="9" s="1"/>
  <c r="P3548" i="9"/>
  <c r="S3548" i="9" s="1"/>
  <c r="T3548" i="9" s="1"/>
  <c r="P3547" i="9"/>
  <c r="S3547" i="9" s="1"/>
  <c r="T3547" i="9" s="1"/>
  <c r="P3546" i="9"/>
  <c r="S3546" i="9" s="1"/>
  <c r="T3546" i="9" s="1"/>
  <c r="P3545" i="9"/>
  <c r="S3545" i="9" s="1"/>
  <c r="T3545" i="9" s="1"/>
  <c r="P3544" i="9"/>
  <c r="S3544" i="9" s="1"/>
  <c r="T3544" i="9" s="1"/>
  <c r="P3543" i="9"/>
  <c r="S3543" i="9" s="1"/>
  <c r="T3543" i="9" s="1"/>
  <c r="P3542" i="9"/>
  <c r="S3542" i="9" s="1"/>
  <c r="T3542" i="9" s="1"/>
  <c r="P3541" i="9"/>
  <c r="S3541" i="9" s="1"/>
  <c r="T3541" i="9" s="1"/>
  <c r="P3540" i="9"/>
  <c r="S3540" i="9" s="1"/>
  <c r="T3540" i="9" s="1"/>
  <c r="P3539" i="9"/>
  <c r="S3539" i="9" s="1"/>
  <c r="T3539" i="9" s="1"/>
  <c r="P3538" i="9"/>
  <c r="S3538" i="9" s="1"/>
  <c r="T3538" i="9" s="1"/>
  <c r="P3537" i="9"/>
  <c r="S3537" i="9" s="1"/>
  <c r="T3537" i="9" s="1"/>
  <c r="P3536" i="9"/>
  <c r="S3536" i="9" s="1"/>
  <c r="T3536" i="9" s="1"/>
  <c r="P3535" i="9"/>
  <c r="S3535" i="9" s="1"/>
  <c r="T3535" i="9" s="1"/>
  <c r="P3534" i="9"/>
  <c r="S3534" i="9" s="1"/>
  <c r="T3534" i="9" s="1"/>
  <c r="P3533" i="9"/>
  <c r="S3533" i="9" s="1"/>
  <c r="T3533" i="9" s="1"/>
  <c r="P3532" i="9"/>
  <c r="S3532" i="9" s="1"/>
  <c r="T3532" i="9" s="1"/>
  <c r="P3531" i="9"/>
  <c r="S3531" i="9" s="1"/>
  <c r="T3531" i="9" s="1"/>
  <c r="P3530" i="9"/>
  <c r="S3530" i="9" s="1"/>
  <c r="T3530" i="9" s="1"/>
  <c r="P3529" i="9"/>
  <c r="S3529" i="9" s="1"/>
  <c r="T3529" i="9" s="1"/>
  <c r="P3528" i="9"/>
  <c r="S3528" i="9" s="1"/>
  <c r="T3528" i="9" s="1"/>
  <c r="P3527" i="9"/>
  <c r="S3527" i="9" s="1"/>
  <c r="T3527" i="9" s="1"/>
  <c r="P3526" i="9"/>
  <c r="S3526" i="9" s="1"/>
  <c r="T3526" i="9" s="1"/>
  <c r="P3525" i="9"/>
  <c r="S3525" i="9" s="1"/>
  <c r="T3525" i="9" s="1"/>
  <c r="P3524" i="9"/>
  <c r="S3524" i="9" s="1"/>
  <c r="T3524" i="9" s="1"/>
  <c r="P3523" i="9"/>
  <c r="S3523" i="9" s="1"/>
  <c r="T3523" i="9" s="1"/>
  <c r="P3522" i="9"/>
  <c r="S3522" i="9" s="1"/>
  <c r="T3522" i="9" s="1"/>
  <c r="P3521" i="9"/>
  <c r="S3521" i="9" s="1"/>
  <c r="T3521" i="9" s="1"/>
  <c r="P3520" i="9"/>
  <c r="S3520" i="9" s="1"/>
  <c r="T3520" i="9" s="1"/>
  <c r="P3519" i="9"/>
  <c r="S3519" i="9" s="1"/>
  <c r="T3519" i="9" s="1"/>
  <c r="P3518" i="9"/>
  <c r="S3518" i="9" s="1"/>
  <c r="T3518" i="9" s="1"/>
  <c r="P3517" i="9"/>
  <c r="S3517" i="9" s="1"/>
  <c r="T3517" i="9" s="1"/>
  <c r="P3516" i="9"/>
  <c r="S3516" i="9" s="1"/>
  <c r="T3516" i="9" s="1"/>
  <c r="P3515" i="9"/>
  <c r="S3515" i="9" s="1"/>
  <c r="T3515" i="9" s="1"/>
  <c r="P3514" i="9"/>
  <c r="S3514" i="9" s="1"/>
  <c r="T3514" i="9" s="1"/>
  <c r="P3513" i="9"/>
  <c r="S3513" i="9" s="1"/>
  <c r="T3513" i="9" s="1"/>
  <c r="P3512" i="9"/>
  <c r="S3512" i="9" s="1"/>
  <c r="T3512" i="9" s="1"/>
  <c r="P3511" i="9"/>
  <c r="S3511" i="9" s="1"/>
  <c r="T3511" i="9" s="1"/>
  <c r="P3510" i="9"/>
  <c r="S3510" i="9" s="1"/>
  <c r="T3510" i="9" s="1"/>
  <c r="P3509" i="9"/>
  <c r="S3509" i="9" s="1"/>
  <c r="T3509" i="9" s="1"/>
  <c r="P3508" i="9"/>
  <c r="S3508" i="9" s="1"/>
  <c r="T3508" i="9" s="1"/>
  <c r="P3507" i="9"/>
  <c r="S3507" i="9" s="1"/>
  <c r="T3507" i="9" s="1"/>
  <c r="P3506" i="9"/>
  <c r="S3506" i="9" s="1"/>
  <c r="T3506" i="9" s="1"/>
  <c r="P3505" i="9"/>
  <c r="S3505" i="9" s="1"/>
  <c r="T3505" i="9" s="1"/>
  <c r="P3504" i="9"/>
  <c r="S3504" i="9" s="1"/>
  <c r="T3504" i="9" s="1"/>
  <c r="P3503" i="9"/>
  <c r="S3503" i="9" s="1"/>
  <c r="T3503" i="9" s="1"/>
  <c r="P3502" i="9"/>
  <c r="S3502" i="9" s="1"/>
  <c r="T3502" i="9" s="1"/>
  <c r="P3501" i="9"/>
  <c r="S3501" i="9" s="1"/>
  <c r="T3501" i="9" s="1"/>
  <c r="P3500" i="9"/>
  <c r="S3500" i="9" s="1"/>
  <c r="T3500" i="9" s="1"/>
  <c r="P3499" i="9"/>
  <c r="S3499" i="9" s="1"/>
  <c r="T3499" i="9" s="1"/>
  <c r="P3498" i="9"/>
  <c r="S3498" i="9" s="1"/>
  <c r="T3498" i="9" s="1"/>
  <c r="P3497" i="9"/>
  <c r="S3497" i="9" s="1"/>
  <c r="T3497" i="9" s="1"/>
  <c r="P3496" i="9"/>
  <c r="S3496" i="9" s="1"/>
  <c r="T3496" i="9" s="1"/>
  <c r="P3495" i="9"/>
  <c r="S3495" i="9" s="1"/>
  <c r="T3495" i="9" s="1"/>
  <c r="P3494" i="9"/>
  <c r="S3494" i="9" s="1"/>
  <c r="T3494" i="9" s="1"/>
  <c r="P3493" i="9"/>
  <c r="S3493" i="9" s="1"/>
  <c r="T3493" i="9" s="1"/>
  <c r="P3492" i="9"/>
  <c r="S3492" i="9" s="1"/>
  <c r="T3492" i="9" s="1"/>
  <c r="P3491" i="9"/>
  <c r="S3491" i="9" s="1"/>
  <c r="T3491" i="9" s="1"/>
  <c r="P3490" i="9"/>
  <c r="S3490" i="9" s="1"/>
  <c r="T3490" i="9" s="1"/>
  <c r="P3489" i="9"/>
  <c r="S3489" i="9" s="1"/>
  <c r="T3489" i="9" s="1"/>
  <c r="P3488" i="9"/>
  <c r="S3488" i="9" s="1"/>
  <c r="T3488" i="9" s="1"/>
  <c r="P3487" i="9"/>
  <c r="S3487" i="9" s="1"/>
  <c r="T3487" i="9" s="1"/>
  <c r="P3486" i="9"/>
  <c r="S3486" i="9" s="1"/>
  <c r="T3486" i="9" s="1"/>
  <c r="P3485" i="9"/>
  <c r="S3485" i="9" s="1"/>
  <c r="T3485" i="9" s="1"/>
  <c r="P3484" i="9"/>
  <c r="S3484" i="9" s="1"/>
  <c r="T3484" i="9" s="1"/>
  <c r="P3483" i="9"/>
  <c r="S3483" i="9" s="1"/>
  <c r="T3483" i="9" s="1"/>
  <c r="P3482" i="9"/>
  <c r="S3482" i="9" s="1"/>
  <c r="T3482" i="9" s="1"/>
  <c r="P3481" i="9"/>
  <c r="S3481" i="9" s="1"/>
  <c r="T3481" i="9" s="1"/>
  <c r="P3480" i="9"/>
  <c r="S3480" i="9" s="1"/>
  <c r="T3480" i="9" s="1"/>
  <c r="P3479" i="9"/>
  <c r="S3479" i="9" s="1"/>
  <c r="T3479" i="9" s="1"/>
  <c r="P3478" i="9"/>
  <c r="S3478" i="9" s="1"/>
  <c r="T3478" i="9" s="1"/>
  <c r="P3477" i="9"/>
  <c r="S3477" i="9" s="1"/>
  <c r="T3477" i="9" s="1"/>
  <c r="P3476" i="9"/>
  <c r="S3476" i="9" s="1"/>
  <c r="T3476" i="9" s="1"/>
  <c r="P3475" i="9"/>
  <c r="S3475" i="9" s="1"/>
  <c r="T3475" i="9" s="1"/>
  <c r="P3474" i="9"/>
  <c r="S3474" i="9" s="1"/>
  <c r="T3474" i="9" s="1"/>
  <c r="P3473" i="9"/>
  <c r="S3473" i="9" s="1"/>
  <c r="T3473" i="9" s="1"/>
  <c r="P3472" i="9"/>
  <c r="S3472" i="9" s="1"/>
  <c r="T3472" i="9" s="1"/>
  <c r="P3471" i="9"/>
  <c r="S3471" i="9" s="1"/>
  <c r="T3471" i="9" s="1"/>
  <c r="P3470" i="9"/>
  <c r="S3470" i="9" s="1"/>
  <c r="T3470" i="9" s="1"/>
  <c r="P3469" i="9"/>
  <c r="S3469" i="9" s="1"/>
  <c r="T3469" i="9" s="1"/>
  <c r="P3468" i="9"/>
  <c r="S3468" i="9" s="1"/>
  <c r="T3468" i="9" s="1"/>
  <c r="P3467" i="9"/>
  <c r="S3467" i="9" s="1"/>
  <c r="T3467" i="9" s="1"/>
  <c r="P3466" i="9"/>
  <c r="S3466" i="9" s="1"/>
  <c r="T3466" i="9" s="1"/>
  <c r="P3465" i="9"/>
  <c r="S3465" i="9" s="1"/>
  <c r="T3465" i="9" s="1"/>
  <c r="P3464" i="9"/>
  <c r="S3464" i="9" s="1"/>
  <c r="T3464" i="9" s="1"/>
  <c r="P3463" i="9"/>
  <c r="S3463" i="9" s="1"/>
  <c r="T3463" i="9" s="1"/>
  <c r="P3462" i="9"/>
  <c r="S3462" i="9" s="1"/>
  <c r="T3462" i="9" s="1"/>
  <c r="P3461" i="9"/>
  <c r="S3461" i="9" s="1"/>
  <c r="T3461" i="9" s="1"/>
  <c r="P3460" i="9"/>
  <c r="S3460" i="9" s="1"/>
  <c r="T3460" i="9" s="1"/>
  <c r="P3459" i="9"/>
  <c r="S3459" i="9" s="1"/>
  <c r="T3459" i="9" s="1"/>
  <c r="P3458" i="9"/>
  <c r="S3458" i="9" s="1"/>
  <c r="T3458" i="9" s="1"/>
  <c r="P3457" i="9"/>
  <c r="S3457" i="9" s="1"/>
  <c r="T3457" i="9" s="1"/>
  <c r="P3456" i="9"/>
  <c r="S3456" i="9" s="1"/>
  <c r="T3456" i="9" s="1"/>
  <c r="P3455" i="9"/>
  <c r="S3455" i="9" s="1"/>
  <c r="T3455" i="9" s="1"/>
  <c r="P3454" i="9"/>
  <c r="S3454" i="9" s="1"/>
  <c r="T3454" i="9" s="1"/>
  <c r="P3453" i="9"/>
  <c r="S3453" i="9" s="1"/>
  <c r="T3453" i="9" s="1"/>
  <c r="P3452" i="9"/>
  <c r="S3452" i="9" s="1"/>
  <c r="T3452" i="9" s="1"/>
  <c r="P3451" i="9"/>
  <c r="S3451" i="9" s="1"/>
  <c r="T3451" i="9" s="1"/>
  <c r="P3450" i="9"/>
  <c r="S3450" i="9" s="1"/>
  <c r="T3450" i="9" s="1"/>
  <c r="P3449" i="9"/>
  <c r="S3449" i="9" s="1"/>
  <c r="T3449" i="9" s="1"/>
  <c r="P3448" i="9"/>
  <c r="S3448" i="9" s="1"/>
  <c r="T3448" i="9" s="1"/>
  <c r="P3447" i="9"/>
  <c r="S3447" i="9" s="1"/>
  <c r="T3447" i="9" s="1"/>
  <c r="P3446" i="9"/>
  <c r="S3446" i="9" s="1"/>
  <c r="T3446" i="9" s="1"/>
  <c r="P3445" i="9"/>
  <c r="S3445" i="9" s="1"/>
  <c r="T3445" i="9" s="1"/>
  <c r="P3444" i="9"/>
  <c r="S3444" i="9" s="1"/>
  <c r="T3444" i="9" s="1"/>
  <c r="P3443" i="9"/>
  <c r="S3443" i="9" s="1"/>
  <c r="T3443" i="9" s="1"/>
  <c r="P3442" i="9"/>
  <c r="S3442" i="9" s="1"/>
  <c r="T3442" i="9" s="1"/>
  <c r="P3441" i="9"/>
  <c r="S3441" i="9" s="1"/>
  <c r="T3441" i="9" s="1"/>
  <c r="P3440" i="9"/>
  <c r="S3440" i="9" s="1"/>
  <c r="T3440" i="9" s="1"/>
  <c r="P3439" i="9"/>
  <c r="S3439" i="9" s="1"/>
  <c r="T3439" i="9" s="1"/>
  <c r="P3438" i="9"/>
  <c r="S3438" i="9" s="1"/>
  <c r="T3438" i="9" s="1"/>
  <c r="P3437" i="9"/>
  <c r="S3437" i="9" s="1"/>
  <c r="T3437" i="9" s="1"/>
  <c r="P3436" i="9"/>
  <c r="S3436" i="9" s="1"/>
  <c r="T3436" i="9" s="1"/>
  <c r="P3435" i="9"/>
  <c r="S3435" i="9" s="1"/>
  <c r="T3435" i="9" s="1"/>
  <c r="P3434" i="9"/>
  <c r="S3434" i="9" s="1"/>
  <c r="T3434" i="9" s="1"/>
  <c r="P3433" i="9"/>
  <c r="S3433" i="9" s="1"/>
  <c r="T3433" i="9" s="1"/>
  <c r="P3432" i="9"/>
  <c r="S3432" i="9" s="1"/>
  <c r="T3432" i="9" s="1"/>
  <c r="P3431" i="9"/>
  <c r="S3431" i="9" s="1"/>
  <c r="T3431" i="9" s="1"/>
  <c r="P3430" i="9"/>
  <c r="S3430" i="9" s="1"/>
  <c r="T3430" i="9" s="1"/>
  <c r="P3429" i="9"/>
  <c r="S3429" i="9" s="1"/>
  <c r="T3429" i="9" s="1"/>
  <c r="P3428" i="9"/>
  <c r="S3428" i="9" s="1"/>
  <c r="T3428" i="9" s="1"/>
  <c r="P3427" i="9"/>
  <c r="S3427" i="9" s="1"/>
  <c r="T3427" i="9" s="1"/>
  <c r="P3426" i="9"/>
  <c r="S3426" i="9" s="1"/>
  <c r="T3426" i="9" s="1"/>
  <c r="P3425" i="9"/>
  <c r="S3425" i="9" s="1"/>
  <c r="T3425" i="9" s="1"/>
  <c r="P3424" i="9"/>
  <c r="S3424" i="9" s="1"/>
  <c r="T3424" i="9" s="1"/>
  <c r="P3423" i="9"/>
  <c r="S3423" i="9" s="1"/>
  <c r="T3423" i="9" s="1"/>
  <c r="P3422" i="9"/>
  <c r="S3422" i="9" s="1"/>
  <c r="T3422" i="9" s="1"/>
  <c r="P3421" i="9"/>
  <c r="S3421" i="9" s="1"/>
  <c r="T3421" i="9" s="1"/>
  <c r="P3420" i="9"/>
  <c r="S3420" i="9" s="1"/>
  <c r="T3420" i="9" s="1"/>
  <c r="P3419" i="9"/>
  <c r="S3419" i="9" s="1"/>
  <c r="T3419" i="9" s="1"/>
  <c r="P3418" i="9"/>
  <c r="S3418" i="9" s="1"/>
  <c r="T3418" i="9" s="1"/>
  <c r="P3417" i="9"/>
  <c r="S3417" i="9" s="1"/>
  <c r="T3417" i="9" s="1"/>
  <c r="P3416" i="9"/>
  <c r="S3416" i="9" s="1"/>
  <c r="T3416" i="9" s="1"/>
  <c r="P3415" i="9"/>
  <c r="S3415" i="9" s="1"/>
  <c r="T3415" i="9" s="1"/>
  <c r="P3414" i="9"/>
  <c r="S3414" i="9" s="1"/>
  <c r="T3414" i="9" s="1"/>
  <c r="P3413" i="9"/>
  <c r="S3413" i="9" s="1"/>
  <c r="T3413" i="9" s="1"/>
  <c r="P3412" i="9"/>
  <c r="S3412" i="9" s="1"/>
  <c r="T3412" i="9" s="1"/>
  <c r="P3411" i="9"/>
  <c r="S3411" i="9" s="1"/>
  <c r="T3411" i="9" s="1"/>
  <c r="P3410" i="9"/>
  <c r="S3410" i="9" s="1"/>
  <c r="T3410" i="9" s="1"/>
  <c r="P3409" i="9"/>
  <c r="S3409" i="9" s="1"/>
  <c r="T3409" i="9" s="1"/>
  <c r="P3408" i="9"/>
  <c r="S3408" i="9" s="1"/>
  <c r="T3408" i="9" s="1"/>
  <c r="P3407" i="9"/>
  <c r="S3407" i="9" s="1"/>
  <c r="T3407" i="9" s="1"/>
  <c r="P3406" i="9"/>
  <c r="S3406" i="9" s="1"/>
  <c r="T3406" i="9" s="1"/>
  <c r="P3405" i="9"/>
  <c r="S3405" i="9" s="1"/>
  <c r="T3405" i="9" s="1"/>
  <c r="P3404" i="9"/>
  <c r="S3404" i="9" s="1"/>
  <c r="T3404" i="9" s="1"/>
  <c r="P3403" i="9"/>
  <c r="S3403" i="9" s="1"/>
  <c r="T3403" i="9" s="1"/>
  <c r="P3402" i="9"/>
  <c r="S3402" i="9" s="1"/>
  <c r="T3402" i="9" s="1"/>
  <c r="P3401" i="9"/>
  <c r="S3401" i="9" s="1"/>
  <c r="T3401" i="9" s="1"/>
  <c r="P3400" i="9"/>
  <c r="S3400" i="9" s="1"/>
  <c r="T3400" i="9" s="1"/>
  <c r="P3399" i="9"/>
  <c r="S3399" i="9" s="1"/>
  <c r="T3399" i="9" s="1"/>
  <c r="P3398" i="9"/>
  <c r="S3398" i="9" s="1"/>
  <c r="T3398" i="9" s="1"/>
  <c r="P3397" i="9"/>
  <c r="S3397" i="9" s="1"/>
  <c r="T3397" i="9" s="1"/>
  <c r="P3396" i="9"/>
  <c r="S3396" i="9" s="1"/>
  <c r="T3396" i="9" s="1"/>
  <c r="P3395" i="9"/>
  <c r="S3395" i="9" s="1"/>
  <c r="T3395" i="9" s="1"/>
  <c r="P3394" i="9"/>
  <c r="S3394" i="9" s="1"/>
  <c r="T3394" i="9" s="1"/>
  <c r="P3393" i="9"/>
  <c r="S3393" i="9" s="1"/>
  <c r="T3393" i="9" s="1"/>
  <c r="P3392" i="9"/>
  <c r="S3392" i="9" s="1"/>
  <c r="T3392" i="9" s="1"/>
  <c r="P3391" i="9"/>
  <c r="S3391" i="9" s="1"/>
  <c r="T3391" i="9" s="1"/>
  <c r="P3390" i="9"/>
  <c r="S3390" i="9" s="1"/>
  <c r="T3390" i="9" s="1"/>
  <c r="P3389" i="9"/>
  <c r="S3389" i="9" s="1"/>
  <c r="T3389" i="9" s="1"/>
  <c r="P3388" i="9"/>
  <c r="S3388" i="9" s="1"/>
  <c r="T3388" i="9" s="1"/>
  <c r="P3387" i="9"/>
  <c r="S3387" i="9" s="1"/>
  <c r="T3387" i="9" s="1"/>
  <c r="P3386" i="9"/>
  <c r="S3386" i="9" s="1"/>
  <c r="T3386" i="9" s="1"/>
  <c r="P3385" i="9"/>
  <c r="S3385" i="9" s="1"/>
  <c r="T3385" i="9" s="1"/>
  <c r="P3384" i="9"/>
  <c r="S3384" i="9" s="1"/>
  <c r="T3384" i="9" s="1"/>
  <c r="P3383" i="9"/>
  <c r="S3383" i="9" s="1"/>
  <c r="T3383" i="9" s="1"/>
  <c r="P3382" i="9"/>
  <c r="S3382" i="9" s="1"/>
  <c r="T3382" i="9" s="1"/>
  <c r="P3381" i="9"/>
  <c r="S3381" i="9" s="1"/>
  <c r="T3381" i="9" s="1"/>
  <c r="P3380" i="9"/>
  <c r="S3380" i="9" s="1"/>
  <c r="T3380" i="9" s="1"/>
  <c r="P3379" i="9"/>
  <c r="S3379" i="9" s="1"/>
  <c r="T3379" i="9" s="1"/>
  <c r="P3378" i="9"/>
  <c r="S3378" i="9" s="1"/>
  <c r="T3378" i="9" s="1"/>
  <c r="P3377" i="9"/>
  <c r="S3377" i="9" s="1"/>
  <c r="T3377" i="9" s="1"/>
  <c r="P3376" i="9"/>
  <c r="S3376" i="9" s="1"/>
  <c r="T3376" i="9" s="1"/>
  <c r="P3375" i="9"/>
  <c r="S3375" i="9" s="1"/>
  <c r="T3375" i="9" s="1"/>
  <c r="P3374" i="9"/>
  <c r="S3374" i="9" s="1"/>
  <c r="T3374" i="9" s="1"/>
  <c r="P3373" i="9"/>
  <c r="S3373" i="9" s="1"/>
  <c r="T3373" i="9" s="1"/>
  <c r="P3372" i="9"/>
  <c r="S3372" i="9" s="1"/>
  <c r="T3372" i="9" s="1"/>
  <c r="P3371" i="9"/>
  <c r="S3371" i="9" s="1"/>
  <c r="T3371" i="9" s="1"/>
  <c r="P3370" i="9"/>
  <c r="S3370" i="9" s="1"/>
  <c r="T3370" i="9" s="1"/>
  <c r="P3369" i="9"/>
  <c r="S3369" i="9" s="1"/>
  <c r="T3369" i="9" s="1"/>
  <c r="P3368" i="9"/>
  <c r="S3368" i="9" s="1"/>
  <c r="T3368" i="9" s="1"/>
  <c r="P3367" i="9"/>
  <c r="S3367" i="9" s="1"/>
  <c r="T3367" i="9" s="1"/>
  <c r="P3366" i="9"/>
  <c r="S3366" i="9" s="1"/>
  <c r="T3366" i="9" s="1"/>
  <c r="P3365" i="9"/>
  <c r="S3365" i="9" s="1"/>
  <c r="T3365" i="9" s="1"/>
  <c r="P3364" i="9"/>
  <c r="S3364" i="9" s="1"/>
  <c r="T3364" i="9" s="1"/>
  <c r="P3363" i="9"/>
  <c r="S3363" i="9" s="1"/>
  <c r="T3363" i="9" s="1"/>
  <c r="P3362" i="9"/>
  <c r="S3362" i="9" s="1"/>
  <c r="T3362" i="9" s="1"/>
  <c r="P3361" i="9"/>
  <c r="S3361" i="9" s="1"/>
  <c r="T3361" i="9" s="1"/>
  <c r="P3360" i="9"/>
  <c r="S3360" i="9" s="1"/>
  <c r="T3360" i="9" s="1"/>
  <c r="P3359" i="9"/>
  <c r="S3359" i="9" s="1"/>
  <c r="T3359" i="9" s="1"/>
  <c r="P3358" i="9"/>
  <c r="S3358" i="9" s="1"/>
  <c r="T3358" i="9" s="1"/>
  <c r="P3357" i="9"/>
  <c r="S3357" i="9" s="1"/>
  <c r="T3357" i="9" s="1"/>
  <c r="P3356" i="9"/>
  <c r="S3356" i="9" s="1"/>
  <c r="T3356" i="9" s="1"/>
  <c r="P3355" i="9"/>
  <c r="S3355" i="9" s="1"/>
  <c r="T3355" i="9" s="1"/>
  <c r="P3354" i="9"/>
  <c r="S3354" i="9" s="1"/>
  <c r="T3354" i="9" s="1"/>
  <c r="P3353" i="9"/>
  <c r="S3353" i="9" s="1"/>
  <c r="T3353" i="9" s="1"/>
  <c r="P3352" i="9"/>
  <c r="S3352" i="9" s="1"/>
  <c r="T3352" i="9" s="1"/>
  <c r="P3351" i="9"/>
  <c r="S3351" i="9" s="1"/>
  <c r="T3351" i="9" s="1"/>
  <c r="P3350" i="9"/>
  <c r="S3350" i="9" s="1"/>
  <c r="T3350" i="9" s="1"/>
  <c r="P3349" i="9"/>
  <c r="S3349" i="9" s="1"/>
  <c r="T3349" i="9" s="1"/>
  <c r="P3348" i="9"/>
  <c r="S3348" i="9" s="1"/>
  <c r="T3348" i="9" s="1"/>
  <c r="P3347" i="9"/>
  <c r="S3347" i="9" s="1"/>
  <c r="T3347" i="9" s="1"/>
  <c r="P3346" i="9"/>
  <c r="S3346" i="9" s="1"/>
  <c r="T3346" i="9" s="1"/>
  <c r="P3345" i="9"/>
  <c r="S3345" i="9" s="1"/>
  <c r="T3345" i="9" s="1"/>
  <c r="P3344" i="9"/>
  <c r="S3344" i="9" s="1"/>
  <c r="T3344" i="9" s="1"/>
  <c r="P3343" i="9"/>
  <c r="S3343" i="9" s="1"/>
  <c r="T3343" i="9" s="1"/>
  <c r="P3342" i="9"/>
  <c r="S3342" i="9" s="1"/>
  <c r="T3342" i="9" s="1"/>
  <c r="P3341" i="9"/>
  <c r="S3341" i="9" s="1"/>
  <c r="T3341" i="9" s="1"/>
  <c r="P3340" i="9"/>
  <c r="S3340" i="9" s="1"/>
  <c r="T3340" i="9" s="1"/>
  <c r="P3339" i="9"/>
  <c r="S3339" i="9" s="1"/>
  <c r="T3339" i="9" s="1"/>
  <c r="P3338" i="9"/>
  <c r="S3338" i="9" s="1"/>
  <c r="T3338" i="9" s="1"/>
  <c r="P3337" i="9"/>
  <c r="S3337" i="9" s="1"/>
  <c r="T3337" i="9" s="1"/>
  <c r="P3336" i="9"/>
  <c r="S3336" i="9" s="1"/>
  <c r="T3336" i="9" s="1"/>
  <c r="P3335" i="9"/>
  <c r="S3335" i="9" s="1"/>
  <c r="T3335" i="9" s="1"/>
  <c r="P3334" i="9"/>
  <c r="S3334" i="9" s="1"/>
  <c r="T3334" i="9" s="1"/>
  <c r="P3333" i="9"/>
  <c r="S3333" i="9" s="1"/>
  <c r="T3333" i="9" s="1"/>
  <c r="P3332" i="9"/>
  <c r="S3332" i="9" s="1"/>
  <c r="T3332" i="9" s="1"/>
  <c r="P3331" i="9"/>
  <c r="S3331" i="9" s="1"/>
  <c r="T3331" i="9" s="1"/>
  <c r="P3330" i="9"/>
  <c r="S3330" i="9" s="1"/>
  <c r="T3330" i="9" s="1"/>
  <c r="P3329" i="9"/>
  <c r="S3329" i="9" s="1"/>
  <c r="T3329" i="9" s="1"/>
  <c r="P3328" i="9"/>
  <c r="S3328" i="9" s="1"/>
  <c r="T3328" i="9" s="1"/>
  <c r="P3327" i="9"/>
  <c r="S3327" i="9" s="1"/>
  <c r="T3327" i="9" s="1"/>
  <c r="P3326" i="9"/>
  <c r="S3326" i="9" s="1"/>
  <c r="T3326" i="9" s="1"/>
  <c r="P3325" i="9"/>
  <c r="S3325" i="9" s="1"/>
  <c r="T3325" i="9" s="1"/>
  <c r="P3324" i="9"/>
  <c r="S3324" i="9" s="1"/>
  <c r="T3324" i="9" s="1"/>
  <c r="P3323" i="9"/>
  <c r="S3323" i="9" s="1"/>
  <c r="T3323" i="9" s="1"/>
  <c r="P3322" i="9"/>
  <c r="S3322" i="9" s="1"/>
  <c r="T3322" i="9" s="1"/>
  <c r="P3321" i="9"/>
  <c r="S3321" i="9" s="1"/>
  <c r="T3321" i="9" s="1"/>
  <c r="P3320" i="9"/>
  <c r="S3320" i="9" s="1"/>
  <c r="T3320" i="9" s="1"/>
  <c r="P3319" i="9"/>
  <c r="S3319" i="9" s="1"/>
  <c r="T3319" i="9" s="1"/>
  <c r="P3318" i="9"/>
  <c r="S3318" i="9" s="1"/>
  <c r="T3318" i="9" s="1"/>
  <c r="P3317" i="9"/>
  <c r="S3317" i="9" s="1"/>
  <c r="T3317" i="9" s="1"/>
  <c r="P3316" i="9"/>
  <c r="S3316" i="9" s="1"/>
  <c r="T3316" i="9" s="1"/>
  <c r="P3315" i="9"/>
  <c r="S3315" i="9" s="1"/>
  <c r="T3315" i="9" s="1"/>
  <c r="P3314" i="9"/>
  <c r="S3314" i="9" s="1"/>
  <c r="T3314" i="9" s="1"/>
  <c r="P3313" i="9"/>
  <c r="S3313" i="9" s="1"/>
  <c r="T3313" i="9" s="1"/>
  <c r="P3312" i="9"/>
  <c r="S3312" i="9" s="1"/>
  <c r="T3312" i="9" s="1"/>
  <c r="P3311" i="9"/>
  <c r="S3311" i="9" s="1"/>
  <c r="T3311" i="9" s="1"/>
  <c r="P3310" i="9"/>
  <c r="S3310" i="9" s="1"/>
  <c r="T3310" i="9" s="1"/>
  <c r="P3309" i="9"/>
  <c r="S3309" i="9" s="1"/>
  <c r="T3309" i="9" s="1"/>
  <c r="P3308" i="9"/>
  <c r="S3308" i="9" s="1"/>
  <c r="T3308" i="9" s="1"/>
  <c r="P3307" i="9"/>
  <c r="S3307" i="9" s="1"/>
  <c r="T3307" i="9" s="1"/>
  <c r="P3306" i="9"/>
  <c r="S3306" i="9" s="1"/>
  <c r="T3306" i="9" s="1"/>
  <c r="P3305" i="9"/>
  <c r="S3305" i="9" s="1"/>
  <c r="T3305" i="9" s="1"/>
  <c r="P3304" i="9"/>
  <c r="S3304" i="9" s="1"/>
  <c r="T3304" i="9" s="1"/>
  <c r="P3303" i="9"/>
  <c r="S3303" i="9" s="1"/>
  <c r="T3303" i="9" s="1"/>
  <c r="P3302" i="9"/>
  <c r="S3302" i="9" s="1"/>
  <c r="T3302" i="9" s="1"/>
  <c r="P3301" i="9"/>
  <c r="S3301" i="9" s="1"/>
  <c r="T3301" i="9" s="1"/>
  <c r="P3300" i="9"/>
  <c r="S3300" i="9" s="1"/>
  <c r="T3300" i="9" s="1"/>
  <c r="P3299" i="9"/>
  <c r="S3299" i="9" s="1"/>
  <c r="T3299" i="9" s="1"/>
  <c r="P3298" i="9"/>
  <c r="S3298" i="9" s="1"/>
  <c r="T3298" i="9" s="1"/>
  <c r="P3297" i="9"/>
  <c r="S3297" i="9" s="1"/>
  <c r="T3297" i="9" s="1"/>
  <c r="P3296" i="9"/>
  <c r="S3296" i="9" s="1"/>
  <c r="T3296" i="9" s="1"/>
  <c r="P3295" i="9"/>
  <c r="S3295" i="9" s="1"/>
  <c r="T3295" i="9" s="1"/>
  <c r="P3294" i="9"/>
  <c r="S3294" i="9" s="1"/>
  <c r="T3294" i="9" s="1"/>
  <c r="P3293" i="9"/>
  <c r="S3293" i="9" s="1"/>
  <c r="T3293" i="9" s="1"/>
  <c r="P3292" i="9"/>
  <c r="S3292" i="9" s="1"/>
  <c r="T3292" i="9" s="1"/>
  <c r="P3291" i="9"/>
  <c r="S3291" i="9" s="1"/>
  <c r="T3291" i="9" s="1"/>
  <c r="P3290" i="9"/>
  <c r="S3290" i="9" s="1"/>
  <c r="T3290" i="9" s="1"/>
  <c r="P3289" i="9"/>
  <c r="S3289" i="9" s="1"/>
  <c r="T3289" i="9" s="1"/>
  <c r="P3288" i="9"/>
  <c r="S3288" i="9" s="1"/>
  <c r="T3288" i="9" s="1"/>
  <c r="P3287" i="9"/>
  <c r="S3287" i="9" s="1"/>
  <c r="T3287" i="9" s="1"/>
  <c r="P3286" i="9"/>
  <c r="S3286" i="9" s="1"/>
  <c r="T3286" i="9" s="1"/>
  <c r="P3285" i="9"/>
  <c r="S3285" i="9" s="1"/>
  <c r="T3285" i="9" s="1"/>
  <c r="P3284" i="9"/>
  <c r="S3284" i="9" s="1"/>
  <c r="T3284" i="9" s="1"/>
  <c r="P3283" i="9"/>
  <c r="S3283" i="9" s="1"/>
  <c r="T3283" i="9" s="1"/>
  <c r="P3282" i="9"/>
  <c r="S3282" i="9" s="1"/>
  <c r="T3282" i="9" s="1"/>
  <c r="P3281" i="9"/>
  <c r="S3281" i="9" s="1"/>
  <c r="T3281" i="9" s="1"/>
  <c r="P3280" i="9"/>
  <c r="S3280" i="9" s="1"/>
  <c r="T3280" i="9" s="1"/>
  <c r="P3279" i="9"/>
  <c r="S3279" i="9" s="1"/>
  <c r="T3279" i="9" s="1"/>
  <c r="P3278" i="9"/>
  <c r="S3278" i="9" s="1"/>
  <c r="T3278" i="9" s="1"/>
  <c r="P3277" i="9"/>
  <c r="S3277" i="9" s="1"/>
  <c r="T3277" i="9" s="1"/>
  <c r="P3276" i="9"/>
  <c r="S3276" i="9" s="1"/>
  <c r="T3276" i="9" s="1"/>
  <c r="P3275" i="9"/>
  <c r="S3275" i="9" s="1"/>
  <c r="T3275" i="9" s="1"/>
  <c r="P3274" i="9"/>
  <c r="S3274" i="9" s="1"/>
  <c r="T3274" i="9" s="1"/>
  <c r="P3273" i="9"/>
  <c r="S3273" i="9" s="1"/>
  <c r="T3273" i="9" s="1"/>
  <c r="P3272" i="9"/>
  <c r="S3272" i="9" s="1"/>
  <c r="T3272" i="9" s="1"/>
  <c r="P3271" i="9"/>
  <c r="S3271" i="9" s="1"/>
  <c r="T3271" i="9" s="1"/>
  <c r="P3270" i="9"/>
  <c r="S3270" i="9" s="1"/>
  <c r="T3270" i="9" s="1"/>
  <c r="P3269" i="9"/>
  <c r="S3269" i="9" s="1"/>
  <c r="T3269" i="9" s="1"/>
  <c r="P3268" i="9"/>
  <c r="S3268" i="9" s="1"/>
  <c r="T3268" i="9" s="1"/>
  <c r="P3267" i="9"/>
  <c r="S3267" i="9" s="1"/>
  <c r="T3267" i="9" s="1"/>
  <c r="P3266" i="9"/>
  <c r="S3266" i="9" s="1"/>
  <c r="T3266" i="9" s="1"/>
  <c r="P3265" i="9"/>
  <c r="S3265" i="9" s="1"/>
  <c r="T3265" i="9" s="1"/>
  <c r="P3264" i="9"/>
  <c r="S3264" i="9" s="1"/>
  <c r="T3264" i="9" s="1"/>
  <c r="P3263" i="9"/>
  <c r="S3263" i="9" s="1"/>
  <c r="T3263" i="9" s="1"/>
  <c r="P3262" i="9"/>
  <c r="S3262" i="9" s="1"/>
  <c r="T3262" i="9" s="1"/>
  <c r="P3261" i="9"/>
  <c r="S3261" i="9" s="1"/>
  <c r="T3261" i="9" s="1"/>
  <c r="P3260" i="9"/>
  <c r="S3260" i="9" s="1"/>
  <c r="T3260" i="9" s="1"/>
  <c r="P3259" i="9"/>
  <c r="S3259" i="9" s="1"/>
  <c r="T3259" i="9" s="1"/>
  <c r="P3258" i="9"/>
  <c r="S3258" i="9" s="1"/>
  <c r="T3258" i="9" s="1"/>
  <c r="P3257" i="9"/>
  <c r="S3257" i="9" s="1"/>
  <c r="T3257" i="9" s="1"/>
  <c r="P3256" i="9"/>
  <c r="S3256" i="9" s="1"/>
  <c r="T3256" i="9" s="1"/>
  <c r="P3255" i="9"/>
  <c r="S3255" i="9" s="1"/>
  <c r="T3255" i="9" s="1"/>
  <c r="P3254" i="9"/>
  <c r="S3254" i="9" s="1"/>
  <c r="T3254" i="9" s="1"/>
  <c r="P3253" i="9"/>
  <c r="S3253" i="9" s="1"/>
  <c r="T3253" i="9" s="1"/>
  <c r="P3252" i="9"/>
  <c r="S3252" i="9" s="1"/>
  <c r="T3252" i="9" s="1"/>
  <c r="P3251" i="9"/>
  <c r="S3251" i="9" s="1"/>
  <c r="T3251" i="9" s="1"/>
  <c r="P3250" i="9"/>
  <c r="S3250" i="9" s="1"/>
  <c r="T3250" i="9" s="1"/>
  <c r="P3249" i="9"/>
  <c r="S3249" i="9" s="1"/>
  <c r="T3249" i="9" s="1"/>
  <c r="P3248" i="9"/>
  <c r="S3248" i="9" s="1"/>
  <c r="T3248" i="9" s="1"/>
  <c r="P3247" i="9"/>
  <c r="S3247" i="9" s="1"/>
  <c r="T3247" i="9" s="1"/>
  <c r="P3246" i="9"/>
  <c r="S3246" i="9" s="1"/>
  <c r="T3246" i="9" s="1"/>
  <c r="P3245" i="9"/>
  <c r="S3245" i="9" s="1"/>
  <c r="T3245" i="9" s="1"/>
  <c r="P3244" i="9"/>
  <c r="S3244" i="9" s="1"/>
  <c r="T3244" i="9" s="1"/>
  <c r="P3243" i="9"/>
  <c r="S3243" i="9" s="1"/>
  <c r="T3243" i="9" s="1"/>
  <c r="P3242" i="9"/>
  <c r="S3242" i="9" s="1"/>
  <c r="T3242" i="9" s="1"/>
  <c r="P3241" i="9"/>
  <c r="S3241" i="9" s="1"/>
  <c r="T3241" i="9" s="1"/>
  <c r="P3240" i="9"/>
  <c r="S3240" i="9" s="1"/>
  <c r="T3240" i="9" s="1"/>
  <c r="P3239" i="9"/>
  <c r="S3239" i="9" s="1"/>
  <c r="T3239" i="9" s="1"/>
  <c r="P3238" i="9"/>
  <c r="S3238" i="9" s="1"/>
  <c r="T3238" i="9" s="1"/>
  <c r="P3237" i="9"/>
  <c r="S3237" i="9" s="1"/>
  <c r="T3237" i="9" s="1"/>
  <c r="P3236" i="9"/>
  <c r="S3236" i="9" s="1"/>
  <c r="T3236" i="9" s="1"/>
  <c r="P3235" i="9"/>
  <c r="S3235" i="9" s="1"/>
  <c r="T3235" i="9" s="1"/>
  <c r="P3234" i="9"/>
  <c r="S3234" i="9" s="1"/>
  <c r="T3234" i="9" s="1"/>
  <c r="P3233" i="9"/>
  <c r="S3233" i="9" s="1"/>
  <c r="T3233" i="9" s="1"/>
  <c r="P3232" i="9"/>
  <c r="S3232" i="9" s="1"/>
  <c r="T3232" i="9" s="1"/>
  <c r="P3231" i="9"/>
  <c r="S3231" i="9" s="1"/>
  <c r="T3231" i="9" s="1"/>
  <c r="P3230" i="9"/>
  <c r="S3230" i="9" s="1"/>
  <c r="T3230" i="9" s="1"/>
  <c r="P3229" i="9"/>
  <c r="S3229" i="9" s="1"/>
  <c r="T3229" i="9" s="1"/>
  <c r="P3228" i="9"/>
  <c r="S3228" i="9" s="1"/>
  <c r="T3228" i="9" s="1"/>
  <c r="P3227" i="9"/>
  <c r="S3227" i="9" s="1"/>
  <c r="T3227" i="9" s="1"/>
  <c r="P3226" i="9"/>
  <c r="S3226" i="9" s="1"/>
  <c r="T3226" i="9" s="1"/>
  <c r="P3225" i="9"/>
  <c r="S3225" i="9" s="1"/>
  <c r="T3225" i="9" s="1"/>
  <c r="P3224" i="9"/>
  <c r="S3224" i="9" s="1"/>
  <c r="T3224" i="9" s="1"/>
  <c r="P3223" i="9"/>
  <c r="S3223" i="9" s="1"/>
  <c r="T3223" i="9" s="1"/>
  <c r="P3222" i="9"/>
  <c r="S3222" i="9" s="1"/>
  <c r="T3222" i="9" s="1"/>
  <c r="P3221" i="9"/>
  <c r="S3221" i="9" s="1"/>
  <c r="T3221" i="9" s="1"/>
  <c r="P3220" i="9"/>
  <c r="S3220" i="9" s="1"/>
  <c r="T3220" i="9" s="1"/>
  <c r="P3219" i="9"/>
  <c r="S3219" i="9" s="1"/>
  <c r="T3219" i="9" s="1"/>
  <c r="P3218" i="9"/>
  <c r="S3218" i="9" s="1"/>
  <c r="T3218" i="9" s="1"/>
  <c r="P3217" i="9"/>
  <c r="S3217" i="9" s="1"/>
  <c r="T3217" i="9" s="1"/>
  <c r="P3216" i="9"/>
  <c r="S3216" i="9" s="1"/>
  <c r="T3216" i="9" s="1"/>
  <c r="P3215" i="9"/>
  <c r="S3215" i="9" s="1"/>
  <c r="T3215" i="9" s="1"/>
  <c r="P3214" i="9"/>
  <c r="S3214" i="9" s="1"/>
  <c r="T3214" i="9" s="1"/>
  <c r="P3213" i="9"/>
  <c r="S3213" i="9" s="1"/>
  <c r="T3213" i="9" s="1"/>
  <c r="P3212" i="9"/>
  <c r="S3212" i="9" s="1"/>
  <c r="T3212" i="9" s="1"/>
  <c r="P3211" i="9"/>
  <c r="S3211" i="9" s="1"/>
  <c r="T3211" i="9" s="1"/>
  <c r="P3210" i="9"/>
  <c r="S3210" i="9" s="1"/>
  <c r="T3210" i="9" s="1"/>
  <c r="P3209" i="9"/>
  <c r="S3209" i="9" s="1"/>
  <c r="T3209" i="9" s="1"/>
  <c r="P3208" i="9"/>
  <c r="S3208" i="9" s="1"/>
  <c r="T3208" i="9" s="1"/>
  <c r="P3207" i="9"/>
  <c r="S3207" i="9" s="1"/>
  <c r="T3207" i="9" s="1"/>
  <c r="P3206" i="9"/>
  <c r="S3206" i="9" s="1"/>
  <c r="T3206" i="9" s="1"/>
  <c r="P3205" i="9"/>
  <c r="S3205" i="9" s="1"/>
  <c r="T3205" i="9" s="1"/>
  <c r="P3204" i="9"/>
  <c r="S3204" i="9" s="1"/>
  <c r="T3204" i="9" s="1"/>
  <c r="P3203" i="9"/>
  <c r="S3203" i="9" s="1"/>
  <c r="T3203" i="9" s="1"/>
  <c r="P3202" i="9"/>
  <c r="S3202" i="9" s="1"/>
  <c r="T3202" i="9" s="1"/>
  <c r="P3201" i="9"/>
  <c r="S3201" i="9" s="1"/>
  <c r="T3201" i="9" s="1"/>
  <c r="P3200" i="9"/>
  <c r="S3200" i="9" s="1"/>
  <c r="T3200" i="9" s="1"/>
  <c r="P3199" i="9"/>
  <c r="S3199" i="9" s="1"/>
  <c r="T3199" i="9" s="1"/>
  <c r="P3198" i="9"/>
  <c r="S3198" i="9" s="1"/>
  <c r="T3198" i="9" s="1"/>
  <c r="P3197" i="9"/>
  <c r="S3197" i="9" s="1"/>
  <c r="T3197" i="9" s="1"/>
  <c r="P3196" i="9"/>
  <c r="S3196" i="9" s="1"/>
  <c r="T3196" i="9" s="1"/>
  <c r="P3195" i="9"/>
  <c r="S3195" i="9" s="1"/>
  <c r="T3195" i="9" s="1"/>
  <c r="P3194" i="9"/>
  <c r="S3194" i="9" s="1"/>
  <c r="T3194" i="9" s="1"/>
  <c r="P3193" i="9"/>
  <c r="S3193" i="9" s="1"/>
  <c r="T3193" i="9" s="1"/>
  <c r="P3192" i="9"/>
  <c r="S3192" i="9" s="1"/>
  <c r="T3192" i="9" s="1"/>
  <c r="P3191" i="9"/>
  <c r="S3191" i="9" s="1"/>
  <c r="T3191" i="9" s="1"/>
  <c r="P3190" i="9"/>
  <c r="S3190" i="9" s="1"/>
  <c r="T3190" i="9" s="1"/>
  <c r="P3189" i="9"/>
  <c r="S3189" i="9" s="1"/>
  <c r="T3189" i="9" s="1"/>
  <c r="P3188" i="9"/>
  <c r="S3188" i="9" s="1"/>
  <c r="T3188" i="9" s="1"/>
  <c r="P3187" i="9"/>
  <c r="S3187" i="9" s="1"/>
  <c r="T3187" i="9" s="1"/>
  <c r="P3186" i="9"/>
  <c r="S3186" i="9" s="1"/>
  <c r="T3186" i="9" s="1"/>
  <c r="P3185" i="9"/>
  <c r="S3185" i="9" s="1"/>
  <c r="T3185" i="9" s="1"/>
  <c r="P3184" i="9"/>
  <c r="S3184" i="9" s="1"/>
  <c r="T3184" i="9" s="1"/>
  <c r="P3183" i="9"/>
  <c r="S3183" i="9" s="1"/>
  <c r="T3183" i="9" s="1"/>
  <c r="P3182" i="9"/>
  <c r="S3182" i="9" s="1"/>
  <c r="T3182" i="9" s="1"/>
  <c r="P3181" i="9"/>
  <c r="S3181" i="9" s="1"/>
  <c r="T3181" i="9" s="1"/>
  <c r="P3180" i="9"/>
  <c r="S3180" i="9" s="1"/>
  <c r="T3180" i="9" s="1"/>
  <c r="P3179" i="9"/>
  <c r="S3179" i="9" s="1"/>
  <c r="T3179" i="9" s="1"/>
  <c r="P3178" i="9"/>
  <c r="S3178" i="9" s="1"/>
  <c r="T3178" i="9" s="1"/>
  <c r="P3177" i="9"/>
  <c r="S3177" i="9" s="1"/>
  <c r="T3177" i="9" s="1"/>
  <c r="P3176" i="9"/>
  <c r="S3176" i="9" s="1"/>
  <c r="T3176" i="9" s="1"/>
  <c r="P3175" i="9"/>
  <c r="S3175" i="9" s="1"/>
  <c r="T3175" i="9" s="1"/>
  <c r="P3174" i="9"/>
  <c r="S3174" i="9" s="1"/>
  <c r="T3174" i="9" s="1"/>
  <c r="P3173" i="9"/>
  <c r="S3173" i="9" s="1"/>
  <c r="T3173" i="9" s="1"/>
  <c r="P3172" i="9"/>
  <c r="S3172" i="9" s="1"/>
  <c r="T3172" i="9" s="1"/>
  <c r="P3171" i="9"/>
  <c r="S3171" i="9" s="1"/>
  <c r="T3171" i="9" s="1"/>
  <c r="P3170" i="9"/>
  <c r="S3170" i="9" s="1"/>
  <c r="T3170" i="9" s="1"/>
  <c r="P3169" i="9"/>
  <c r="S3169" i="9" s="1"/>
  <c r="T3169" i="9" s="1"/>
  <c r="P3168" i="9"/>
  <c r="S3168" i="9" s="1"/>
  <c r="T3168" i="9" s="1"/>
  <c r="P3167" i="9"/>
  <c r="S3167" i="9" s="1"/>
  <c r="T3167" i="9" s="1"/>
  <c r="P3166" i="9"/>
  <c r="S3166" i="9" s="1"/>
  <c r="T3166" i="9" s="1"/>
  <c r="P3165" i="9"/>
  <c r="S3165" i="9" s="1"/>
  <c r="T3165" i="9" s="1"/>
  <c r="P3164" i="9"/>
  <c r="S3164" i="9" s="1"/>
  <c r="T3164" i="9" s="1"/>
  <c r="P3163" i="9"/>
  <c r="S3163" i="9" s="1"/>
  <c r="T3163" i="9" s="1"/>
  <c r="P3162" i="9"/>
  <c r="S3162" i="9" s="1"/>
  <c r="T3162" i="9" s="1"/>
  <c r="P3161" i="9"/>
  <c r="S3161" i="9" s="1"/>
  <c r="T3161" i="9" s="1"/>
  <c r="P3160" i="9"/>
  <c r="S3160" i="9" s="1"/>
  <c r="T3160" i="9" s="1"/>
  <c r="P3159" i="9"/>
  <c r="S3159" i="9" s="1"/>
  <c r="T3159" i="9" s="1"/>
  <c r="P3158" i="9"/>
  <c r="S3158" i="9" s="1"/>
  <c r="T3158" i="9" s="1"/>
  <c r="P3157" i="9"/>
  <c r="S3157" i="9" s="1"/>
  <c r="T3157" i="9" s="1"/>
  <c r="P3156" i="9"/>
  <c r="S3156" i="9" s="1"/>
  <c r="T3156" i="9" s="1"/>
  <c r="P3155" i="9"/>
  <c r="S3155" i="9" s="1"/>
  <c r="T3155" i="9" s="1"/>
  <c r="P3154" i="9"/>
  <c r="S3154" i="9" s="1"/>
  <c r="T3154" i="9" s="1"/>
  <c r="P3153" i="9"/>
  <c r="S3153" i="9" s="1"/>
  <c r="T3153" i="9" s="1"/>
  <c r="P3152" i="9"/>
  <c r="S3152" i="9" s="1"/>
  <c r="T3152" i="9" s="1"/>
  <c r="P3151" i="9"/>
  <c r="S3151" i="9" s="1"/>
  <c r="T3151" i="9" s="1"/>
  <c r="P3150" i="9"/>
  <c r="S3150" i="9" s="1"/>
  <c r="T3150" i="9" s="1"/>
  <c r="P3149" i="9"/>
  <c r="S3149" i="9" s="1"/>
  <c r="T3149" i="9" s="1"/>
  <c r="P3148" i="9"/>
  <c r="S3148" i="9" s="1"/>
  <c r="T3148" i="9" s="1"/>
  <c r="P3147" i="9"/>
  <c r="S3147" i="9" s="1"/>
  <c r="T3147" i="9" s="1"/>
  <c r="P3146" i="9"/>
  <c r="S3146" i="9" s="1"/>
  <c r="T3146" i="9" s="1"/>
  <c r="P3145" i="9"/>
  <c r="S3145" i="9" s="1"/>
  <c r="T3145" i="9" s="1"/>
  <c r="P3144" i="9"/>
  <c r="S3144" i="9" s="1"/>
  <c r="T3144" i="9" s="1"/>
  <c r="P3143" i="9"/>
  <c r="S3143" i="9" s="1"/>
  <c r="T3143" i="9" s="1"/>
  <c r="P3142" i="9"/>
  <c r="S3142" i="9" s="1"/>
  <c r="T3142" i="9" s="1"/>
  <c r="P3141" i="9"/>
  <c r="S3141" i="9" s="1"/>
  <c r="T3141" i="9" s="1"/>
  <c r="P3140" i="9"/>
  <c r="S3140" i="9" s="1"/>
  <c r="T3140" i="9" s="1"/>
  <c r="P3139" i="9"/>
  <c r="S3139" i="9" s="1"/>
  <c r="T3139" i="9" s="1"/>
  <c r="P3138" i="9"/>
  <c r="S3138" i="9" s="1"/>
  <c r="T3138" i="9" s="1"/>
  <c r="P3137" i="9"/>
  <c r="S3137" i="9" s="1"/>
  <c r="T3137" i="9" s="1"/>
  <c r="P3136" i="9"/>
  <c r="S3136" i="9" s="1"/>
  <c r="T3136" i="9" s="1"/>
  <c r="P3135" i="9"/>
  <c r="S3135" i="9" s="1"/>
  <c r="T3135" i="9" s="1"/>
  <c r="P3134" i="9"/>
  <c r="S3134" i="9" s="1"/>
  <c r="T3134" i="9" s="1"/>
  <c r="P3133" i="9"/>
  <c r="S3133" i="9" s="1"/>
  <c r="T3133" i="9" s="1"/>
  <c r="P3132" i="9"/>
  <c r="S3132" i="9" s="1"/>
  <c r="T3132" i="9" s="1"/>
  <c r="P3131" i="9"/>
  <c r="S3131" i="9" s="1"/>
  <c r="T3131" i="9" s="1"/>
  <c r="P3130" i="9"/>
  <c r="S3130" i="9" s="1"/>
  <c r="T3130" i="9" s="1"/>
  <c r="P3129" i="9"/>
  <c r="S3129" i="9" s="1"/>
  <c r="T3129" i="9" s="1"/>
  <c r="P3128" i="9"/>
  <c r="S3128" i="9" s="1"/>
  <c r="T3128" i="9" s="1"/>
  <c r="P3127" i="9"/>
  <c r="S3127" i="9" s="1"/>
  <c r="T3127" i="9" s="1"/>
  <c r="P3126" i="9"/>
  <c r="S3126" i="9" s="1"/>
  <c r="T3126" i="9" s="1"/>
  <c r="P3125" i="9"/>
  <c r="S3125" i="9" s="1"/>
  <c r="T3125" i="9" s="1"/>
  <c r="P3124" i="9"/>
  <c r="S3124" i="9" s="1"/>
  <c r="T3124" i="9" s="1"/>
  <c r="P3123" i="9"/>
  <c r="S3123" i="9" s="1"/>
  <c r="T3123" i="9" s="1"/>
  <c r="P3122" i="9"/>
  <c r="S3122" i="9" s="1"/>
  <c r="T3122" i="9" s="1"/>
  <c r="P3121" i="9"/>
  <c r="S3121" i="9" s="1"/>
  <c r="T3121" i="9" s="1"/>
  <c r="P3120" i="9"/>
  <c r="S3120" i="9" s="1"/>
  <c r="T3120" i="9" s="1"/>
  <c r="P3119" i="9"/>
  <c r="S3119" i="9" s="1"/>
  <c r="T3119" i="9" s="1"/>
  <c r="P3118" i="9"/>
  <c r="S3118" i="9" s="1"/>
  <c r="T3118" i="9" s="1"/>
  <c r="P3117" i="9"/>
  <c r="S3117" i="9" s="1"/>
  <c r="T3117" i="9" s="1"/>
  <c r="P3116" i="9"/>
  <c r="S3116" i="9" s="1"/>
  <c r="T3116" i="9" s="1"/>
  <c r="P3115" i="9"/>
  <c r="S3115" i="9" s="1"/>
  <c r="T3115" i="9" s="1"/>
  <c r="P3114" i="9"/>
  <c r="S3114" i="9" s="1"/>
  <c r="T3114" i="9" s="1"/>
  <c r="P3113" i="9"/>
  <c r="S3113" i="9" s="1"/>
  <c r="T3113" i="9" s="1"/>
  <c r="P3112" i="9"/>
  <c r="S3112" i="9" s="1"/>
  <c r="T3112" i="9" s="1"/>
  <c r="P3111" i="9"/>
  <c r="S3111" i="9" s="1"/>
  <c r="T3111" i="9" s="1"/>
  <c r="P3110" i="9"/>
  <c r="S3110" i="9" s="1"/>
  <c r="T3110" i="9" s="1"/>
  <c r="P3109" i="9"/>
  <c r="S3109" i="9" s="1"/>
  <c r="T3109" i="9" s="1"/>
  <c r="P3108" i="9"/>
  <c r="S3108" i="9" s="1"/>
  <c r="T3108" i="9" s="1"/>
  <c r="P3107" i="9"/>
  <c r="S3107" i="9" s="1"/>
  <c r="T3107" i="9" s="1"/>
  <c r="P3106" i="9"/>
  <c r="S3106" i="9" s="1"/>
  <c r="T3106" i="9" s="1"/>
  <c r="P3105" i="9"/>
  <c r="S3105" i="9" s="1"/>
  <c r="T3105" i="9" s="1"/>
  <c r="P3104" i="9"/>
  <c r="S3104" i="9" s="1"/>
  <c r="T3104" i="9" s="1"/>
  <c r="P3103" i="9"/>
  <c r="S3103" i="9" s="1"/>
  <c r="T3103" i="9" s="1"/>
  <c r="P3102" i="9"/>
  <c r="S3102" i="9" s="1"/>
  <c r="T3102" i="9" s="1"/>
  <c r="P3101" i="9"/>
  <c r="S3101" i="9" s="1"/>
  <c r="T3101" i="9" s="1"/>
  <c r="P3100" i="9"/>
  <c r="S3100" i="9" s="1"/>
  <c r="T3100" i="9" s="1"/>
  <c r="P3099" i="9"/>
  <c r="S3099" i="9" s="1"/>
  <c r="T3099" i="9" s="1"/>
  <c r="P3098" i="9"/>
  <c r="S3098" i="9" s="1"/>
  <c r="T3098" i="9" s="1"/>
  <c r="P3097" i="9"/>
  <c r="S3097" i="9" s="1"/>
  <c r="T3097" i="9" s="1"/>
  <c r="P3096" i="9"/>
  <c r="S3096" i="9" s="1"/>
  <c r="T3096" i="9" s="1"/>
  <c r="P3095" i="9"/>
  <c r="S3095" i="9" s="1"/>
  <c r="T3095" i="9" s="1"/>
  <c r="P3094" i="9"/>
  <c r="S3094" i="9" s="1"/>
  <c r="T3094" i="9" s="1"/>
  <c r="P3093" i="9"/>
  <c r="S3093" i="9" s="1"/>
  <c r="T3093" i="9" s="1"/>
  <c r="P3092" i="9"/>
  <c r="S3092" i="9" s="1"/>
  <c r="T3092" i="9" s="1"/>
  <c r="P3091" i="9"/>
  <c r="S3091" i="9" s="1"/>
  <c r="T3091" i="9" s="1"/>
  <c r="P3090" i="9"/>
  <c r="S3090" i="9" s="1"/>
  <c r="T3090" i="9" s="1"/>
  <c r="P3089" i="9"/>
  <c r="S3089" i="9" s="1"/>
  <c r="T3089" i="9" s="1"/>
  <c r="P3088" i="9"/>
  <c r="S3088" i="9" s="1"/>
  <c r="T3088" i="9" s="1"/>
  <c r="P3087" i="9"/>
  <c r="S3087" i="9" s="1"/>
  <c r="T3087" i="9" s="1"/>
  <c r="P3086" i="9"/>
  <c r="S3086" i="9" s="1"/>
  <c r="T3086" i="9" s="1"/>
  <c r="P3085" i="9"/>
  <c r="S3085" i="9" s="1"/>
  <c r="T3085" i="9" s="1"/>
  <c r="P3084" i="9"/>
  <c r="S3084" i="9" s="1"/>
  <c r="T3084" i="9" s="1"/>
  <c r="P3083" i="9"/>
  <c r="S3083" i="9" s="1"/>
  <c r="T3083" i="9" s="1"/>
  <c r="P3082" i="9"/>
  <c r="S3082" i="9" s="1"/>
  <c r="T3082" i="9" s="1"/>
  <c r="P3081" i="9"/>
  <c r="S3081" i="9" s="1"/>
  <c r="T3081" i="9" s="1"/>
  <c r="P3080" i="9"/>
  <c r="S3080" i="9" s="1"/>
  <c r="T3080" i="9" s="1"/>
  <c r="P3079" i="9"/>
  <c r="S3079" i="9" s="1"/>
  <c r="T3079" i="9" s="1"/>
  <c r="P3078" i="9"/>
  <c r="S3078" i="9" s="1"/>
  <c r="T3078" i="9" s="1"/>
  <c r="P3077" i="9"/>
  <c r="S3077" i="9" s="1"/>
  <c r="T3077" i="9" s="1"/>
  <c r="P3076" i="9"/>
  <c r="S3076" i="9" s="1"/>
  <c r="T3076" i="9" s="1"/>
  <c r="P3075" i="9"/>
  <c r="S3075" i="9" s="1"/>
  <c r="T3075" i="9" s="1"/>
  <c r="P3074" i="9"/>
  <c r="S3074" i="9" s="1"/>
  <c r="T3074" i="9" s="1"/>
  <c r="P3073" i="9"/>
  <c r="S3073" i="9" s="1"/>
  <c r="T3073" i="9" s="1"/>
  <c r="P3072" i="9"/>
  <c r="S3072" i="9" s="1"/>
  <c r="T3072" i="9" s="1"/>
  <c r="P3071" i="9"/>
  <c r="S3071" i="9" s="1"/>
  <c r="T3071" i="9" s="1"/>
  <c r="P3070" i="9"/>
  <c r="S3070" i="9" s="1"/>
  <c r="T3070" i="9" s="1"/>
  <c r="P3069" i="9"/>
  <c r="S3069" i="9" s="1"/>
  <c r="T3069" i="9" s="1"/>
  <c r="P3068" i="9"/>
  <c r="S3068" i="9" s="1"/>
  <c r="T3068" i="9" s="1"/>
  <c r="P3067" i="9"/>
  <c r="S3067" i="9" s="1"/>
  <c r="T3067" i="9" s="1"/>
  <c r="P3066" i="9"/>
  <c r="S3066" i="9" s="1"/>
  <c r="T3066" i="9" s="1"/>
  <c r="P3065" i="9"/>
  <c r="S3065" i="9" s="1"/>
  <c r="T3065" i="9" s="1"/>
  <c r="P3064" i="9"/>
  <c r="S3064" i="9" s="1"/>
  <c r="T3064" i="9" s="1"/>
  <c r="P3063" i="9"/>
  <c r="S3063" i="9" s="1"/>
  <c r="T3063" i="9" s="1"/>
  <c r="P3062" i="9"/>
  <c r="S3062" i="9" s="1"/>
  <c r="T3062" i="9" s="1"/>
  <c r="P3061" i="9"/>
  <c r="S3061" i="9" s="1"/>
  <c r="T3061" i="9" s="1"/>
  <c r="P3060" i="9"/>
  <c r="S3060" i="9" s="1"/>
  <c r="T3060" i="9" s="1"/>
  <c r="P3059" i="9"/>
  <c r="S3059" i="9" s="1"/>
  <c r="T3059" i="9" s="1"/>
  <c r="P3058" i="9"/>
  <c r="S3058" i="9" s="1"/>
  <c r="T3058" i="9" s="1"/>
  <c r="P3057" i="9"/>
  <c r="S3057" i="9" s="1"/>
  <c r="T3057" i="9" s="1"/>
  <c r="P3056" i="9"/>
  <c r="S3056" i="9" s="1"/>
  <c r="T3056" i="9" s="1"/>
  <c r="P3055" i="9"/>
  <c r="S3055" i="9" s="1"/>
  <c r="T3055" i="9" s="1"/>
  <c r="P3054" i="9"/>
  <c r="S3054" i="9" s="1"/>
  <c r="T3054" i="9" s="1"/>
  <c r="P3053" i="9"/>
  <c r="S3053" i="9" s="1"/>
  <c r="T3053" i="9" s="1"/>
  <c r="P3052" i="9"/>
  <c r="S3052" i="9" s="1"/>
  <c r="T3052" i="9" s="1"/>
  <c r="P3051" i="9"/>
  <c r="S3051" i="9" s="1"/>
  <c r="T3051" i="9" s="1"/>
  <c r="P3050" i="9"/>
  <c r="S3050" i="9" s="1"/>
  <c r="T3050" i="9" s="1"/>
  <c r="P3049" i="9"/>
  <c r="S3049" i="9" s="1"/>
  <c r="T3049" i="9" s="1"/>
  <c r="P3048" i="9"/>
  <c r="S3048" i="9" s="1"/>
  <c r="T3048" i="9" s="1"/>
  <c r="P3047" i="9"/>
  <c r="S3047" i="9" s="1"/>
  <c r="T3047" i="9" s="1"/>
  <c r="P3046" i="9"/>
  <c r="S3046" i="9" s="1"/>
  <c r="T3046" i="9" s="1"/>
  <c r="P3045" i="9"/>
  <c r="S3045" i="9" s="1"/>
  <c r="T3045" i="9" s="1"/>
  <c r="P3044" i="9"/>
  <c r="S3044" i="9" s="1"/>
  <c r="T3044" i="9" s="1"/>
  <c r="P3043" i="9"/>
  <c r="S3043" i="9" s="1"/>
  <c r="T3043" i="9" s="1"/>
  <c r="P3042" i="9"/>
  <c r="S3042" i="9" s="1"/>
  <c r="T3042" i="9" s="1"/>
  <c r="P3041" i="9"/>
  <c r="S3041" i="9" s="1"/>
  <c r="T3041" i="9" s="1"/>
  <c r="P3040" i="9"/>
  <c r="S3040" i="9" s="1"/>
  <c r="T3040" i="9" s="1"/>
  <c r="P3039" i="9"/>
  <c r="S3039" i="9" s="1"/>
  <c r="T3039" i="9" s="1"/>
  <c r="P3038" i="9"/>
  <c r="S3038" i="9" s="1"/>
  <c r="T3038" i="9" s="1"/>
  <c r="P3037" i="9"/>
  <c r="S3037" i="9" s="1"/>
  <c r="T3037" i="9" s="1"/>
  <c r="P3036" i="9"/>
  <c r="S3036" i="9" s="1"/>
  <c r="T3036" i="9" s="1"/>
  <c r="P3035" i="9"/>
  <c r="S3035" i="9" s="1"/>
  <c r="T3035" i="9" s="1"/>
  <c r="P3034" i="9"/>
  <c r="S3034" i="9" s="1"/>
  <c r="T3034" i="9" s="1"/>
  <c r="P3033" i="9"/>
  <c r="S3033" i="9" s="1"/>
  <c r="T3033" i="9" s="1"/>
  <c r="P3032" i="9"/>
  <c r="S3032" i="9" s="1"/>
  <c r="T3032" i="9" s="1"/>
  <c r="P3031" i="9"/>
  <c r="S3031" i="9" s="1"/>
  <c r="T3031" i="9" s="1"/>
  <c r="P3030" i="9"/>
  <c r="S3030" i="9" s="1"/>
  <c r="T3030" i="9" s="1"/>
  <c r="P3029" i="9"/>
  <c r="S3029" i="9" s="1"/>
  <c r="T3029" i="9" s="1"/>
  <c r="P3028" i="9"/>
  <c r="S3028" i="9" s="1"/>
  <c r="T3028" i="9" s="1"/>
  <c r="P3027" i="9"/>
  <c r="S3027" i="9" s="1"/>
  <c r="T3027" i="9" s="1"/>
  <c r="P3026" i="9"/>
  <c r="S3026" i="9" s="1"/>
  <c r="T3026" i="9" s="1"/>
  <c r="P3025" i="9"/>
  <c r="S3025" i="9" s="1"/>
  <c r="T3025" i="9" s="1"/>
  <c r="P3024" i="9"/>
  <c r="S3024" i="9" s="1"/>
  <c r="T3024" i="9" s="1"/>
  <c r="P3023" i="9"/>
  <c r="S3023" i="9" s="1"/>
  <c r="T3023" i="9" s="1"/>
  <c r="P3022" i="9"/>
  <c r="S3022" i="9" s="1"/>
  <c r="T3022" i="9" s="1"/>
  <c r="P3021" i="9"/>
  <c r="S3021" i="9" s="1"/>
  <c r="T3021" i="9" s="1"/>
  <c r="P3020" i="9"/>
  <c r="S3020" i="9" s="1"/>
  <c r="T3020" i="9" s="1"/>
  <c r="P3019" i="9"/>
  <c r="S3019" i="9" s="1"/>
  <c r="T3019" i="9" s="1"/>
  <c r="P3018" i="9"/>
  <c r="S3018" i="9" s="1"/>
  <c r="T3018" i="9" s="1"/>
  <c r="P3017" i="9"/>
  <c r="S3017" i="9" s="1"/>
  <c r="T3017" i="9" s="1"/>
  <c r="P3016" i="9"/>
  <c r="S3016" i="9" s="1"/>
  <c r="T3016" i="9" s="1"/>
  <c r="P3015" i="9"/>
  <c r="S3015" i="9" s="1"/>
  <c r="T3015" i="9" s="1"/>
  <c r="P3014" i="9"/>
  <c r="S3014" i="9" s="1"/>
  <c r="T3014" i="9" s="1"/>
  <c r="P3013" i="9"/>
  <c r="S3013" i="9" s="1"/>
  <c r="T3013" i="9" s="1"/>
  <c r="P3012" i="9"/>
  <c r="S3012" i="9" s="1"/>
  <c r="T3012" i="9" s="1"/>
  <c r="P3011" i="9"/>
  <c r="S3011" i="9" s="1"/>
  <c r="T3011" i="9" s="1"/>
  <c r="P3010" i="9"/>
  <c r="S3010" i="9" s="1"/>
  <c r="T3010" i="9" s="1"/>
  <c r="P3009" i="9"/>
  <c r="S3009" i="9" s="1"/>
  <c r="T3009" i="9" s="1"/>
  <c r="P3008" i="9"/>
  <c r="S3008" i="9" s="1"/>
  <c r="T3008" i="9" s="1"/>
  <c r="P3007" i="9"/>
  <c r="S3007" i="9" s="1"/>
  <c r="T3007" i="9" s="1"/>
  <c r="P3006" i="9"/>
  <c r="S3006" i="9" s="1"/>
  <c r="T3006" i="9" s="1"/>
  <c r="P3005" i="9"/>
  <c r="S3005" i="9" s="1"/>
  <c r="T3005" i="9" s="1"/>
  <c r="P3004" i="9"/>
  <c r="S3004" i="9" s="1"/>
  <c r="T3004" i="9" s="1"/>
  <c r="P3003" i="9"/>
  <c r="S3003" i="9" s="1"/>
  <c r="T3003" i="9" s="1"/>
  <c r="P3002" i="9"/>
  <c r="S3002" i="9" s="1"/>
  <c r="T3002" i="9" s="1"/>
  <c r="P3001" i="9"/>
  <c r="S3001" i="9" s="1"/>
  <c r="T3001" i="9" s="1"/>
  <c r="P3000" i="9"/>
  <c r="S3000" i="9" s="1"/>
  <c r="T3000" i="9" s="1"/>
  <c r="P2999" i="9"/>
  <c r="S2999" i="9" s="1"/>
  <c r="T2999" i="9" s="1"/>
  <c r="P2998" i="9"/>
  <c r="S2998" i="9" s="1"/>
  <c r="T2998" i="9" s="1"/>
  <c r="P2997" i="9"/>
  <c r="S2997" i="9" s="1"/>
  <c r="T2997" i="9" s="1"/>
  <c r="P2996" i="9"/>
  <c r="S2996" i="9" s="1"/>
  <c r="T2996" i="9" s="1"/>
  <c r="P2995" i="9"/>
  <c r="S2995" i="9" s="1"/>
  <c r="T2995" i="9" s="1"/>
  <c r="P2994" i="9"/>
  <c r="S2994" i="9" s="1"/>
  <c r="T2994" i="9" s="1"/>
  <c r="P2993" i="9"/>
  <c r="S2993" i="9" s="1"/>
  <c r="T2993" i="9" s="1"/>
  <c r="P2992" i="9"/>
  <c r="S2992" i="9" s="1"/>
  <c r="T2992" i="9" s="1"/>
  <c r="P2991" i="9"/>
  <c r="S2991" i="9" s="1"/>
  <c r="T2991" i="9" s="1"/>
  <c r="P2990" i="9"/>
  <c r="S2990" i="9" s="1"/>
  <c r="T2990" i="9" s="1"/>
  <c r="P2989" i="9"/>
  <c r="S2989" i="9" s="1"/>
  <c r="T2989" i="9" s="1"/>
  <c r="P2988" i="9"/>
  <c r="S2988" i="9" s="1"/>
  <c r="T2988" i="9" s="1"/>
  <c r="P2987" i="9"/>
  <c r="S2987" i="9" s="1"/>
  <c r="T2987" i="9" s="1"/>
  <c r="P2986" i="9"/>
  <c r="S2986" i="9" s="1"/>
  <c r="T2986" i="9" s="1"/>
  <c r="P2985" i="9"/>
  <c r="S2985" i="9" s="1"/>
  <c r="T2985" i="9" s="1"/>
  <c r="P2984" i="9"/>
  <c r="S2984" i="9" s="1"/>
  <c r="T2984" i="9" s="1"/>
  <c r="P2983" i="9"/>
  <c r="S2983" i="9" s="1"/>
  <c r="T2983" i="9" s="1"/>
  <c r="P2982" i="9"/>
  <c r="S2982" i="9" s="1"/>
  <c r="T2982" i="9" s="1"/>
  <c r="P2981" i="9"/>
  <c r="S2981" i="9" s="1"/>
  <c r="T2981" i="9" s="1"/>
  <c r="P2980" i="9"/>
  <c r="S2980" i="9" s="1"/>
  <c r="T2980" i="9" s="1"/>
  <c r="P2979" i="9"/>
  <c r="S2979" i="9" s="1"/>
  <c r="T2979" i="9" s="1"/>
  <c r="P2978" i="9"/>
  <c r="S2978" i="9" s="1"/>
  <c r="T2978" i="9" s="1"/>
  <c r="P2977" i="9"/>
  <c r="S2977" i="9" s="1"/>
  <c r="T2977" i="9" s="1"/>
  <c r="P2976" i="9"/>
  <c r="S2976" i="9" s="1"/>
  <c r="T2976" i="9" s="1"/>
  <c r="P2975" i="9"/>
  <c r="S2975" i="9" s="1"/>
  <c r="T2975" i="9" s="1"/>
  <c r="P2974" i="9"/>
  <c r="S2974" i="9" s="1"/>
  <c r="T2974" i="9" s="1"/>
  <c r="P2973" i="9"/>
  <c r="S2973" i="9" s="1"/>
  <c r="T2973" i="9" s="1"/>
  <c r="P2972" i="9"/>
  <c r="S2972" i="9" s="1"/>
  <c r="T2972" i="9" s="1"/>
  <c r="P2971" i="9"/>
  <c r="S2971" i="9" s="1"/>
  <c r="T2971" i="9" s="1"/>
  <c r="P2970" i="9"/>
  <c r="S2970" i="9" s="1"/>
  <c r="T2970" i="9" s="1"/>
  <c r="P2969" i="9"/>
  <c r="S2969" i="9" s="1"/>
  <c r="T2969" i="9" s="1"/>
  <c r="P2968" i="9"/>
  <c r="S2968" i="9" s="1"/>
  <c r="T2968" i="9" s="1"/>
  <c r="P2967" i="9"/>
  <c r="S2967" i="9" s="1"/>
  <c r="T2967" i="9" s="1"/>
  <c r="P2966" i="9"/>
  <c r="S2966" i="9" s="1"/>
  <c r="T2966" i="9" s="1"/>
  <c r="P2965" i="9"/>
  <c r="S2965" i="9" s="1"/>
  <c r="T2965" i="9" s="1"/>
  <c r="P2964" i="9"/>
  <c r="S2964" i="9" s="1"/>
  <c r="T2964" i="9" s="1"/>
  <c r="P2963" i="9"/>
  <c r="S2963" i="9" s="1"/>
  <c r="T2963" i="9" s="1"/>
  <c r="P2962" i="9"/>
  <c r="S2962" i="9" s="1"/>
  <c r="T2962" i="9" s="1"/>
  <c r="P2961" i="9"/>
  <c r="S2961" i="9" s="1"/>
  <c r="T2961" i="9" s="1"/>
  <c r="P2960" i="9"/>
  <c r="S2960" i="9" s="1"/>
  <c r="T2960" i="9" s="1"/>
  <c r="P2959" i="9"/>
  <c r="S2959" i="9" s="1"/>
  <c r="T2959" i="9" s="1"/>
  <c r="P2958" i="9"/>
  <c r="S2958" i="9" s="1"/>
  <c r="T2958" i="9" s="1"/>
  <c r="P2957" i="9"/>
  <c r="S2957" i="9" s="1"/>
  <c r="T2957" i="9" s="1"/>
  <c r="P2956" i="9"/>
  <c r="S2956" i="9" s="1"/>
  <c r="T2956" i="9" s="1"/>
  <c r="P2955" i="9"/>
  <c r="S2955" i="9" s="1"/>
  <c r="T2955" i="9" s="1"/>
  <c r="P2954" i="9"/>
  <c r="S2954" i="9" s="1"/>
  <c r="T2954" i="9" s="1"/>
  <c r="P2953" i="9"/>
  <c r="S2953" i="9" s="1"/>
  <c r="T2953" i="9" s="1"/>
  <c r="P2952" i="9"/>
  <c r="S2952" i="9" s="1"/>
  <c r="T2952" i="9" s="1"/>
  <c r="P2951" i="9"/>
  <c r="S2951" i="9" s="1"/>
  <c r="T2951" i="9" s="1"/>
  <c r="P2950" i="9"/>
  <c r="S2950" i="9" s="1"/>
  <c r="T2950" i="9" s="1"/>
  <c r="P2949" i="9"/>
  <c r="S2949" i="9" s="1"/>
  <c r="T2949" i="9" s="1"/>
  <c r="P2948" i="9"/>
  <c r="S2948" i="9" s="1"/>
  <c r="T2948" i="9" s="1"/>
  <c r="P2947" i="9"/>
  <c r="S2947" i="9" s="1"/>
  <c r="T2947" i="9" s="1"/>
  <c r="P2946" i="9"/>
  <c r="S2946" i="9" s="1"/>
  <c r="T2946" i="9" s="1"/>
  <c r="P2945" i="9"/>
  <c r="S2945" i="9" s="1"/>
  <c r="T2945" i="9" s="1"/>
  <c r="P2944" i="9"/>
  <c r="S2944" i="9" s="1"/>
  <c r="T2944" i="9" s="1"/>
  <c r="P2943" i="9"/>
  <c r="S2943" i="9" s="1"/>
  <c r="T2943" i="9" s="1"/>
  <c r="P2942" i="9"/>
  <c r="S2942" i="9" s="1"/>
  <c r="T2942" i="9" s="1"/>
  <c r="P2941" i="9"/>
  <c r="S2941" i="9" s="1"/>
  <c r="T2941" i="9" s="1"/>
  <c r="P2940" i="9"/>
  <c r="S2940" i="9" s="1"/>
  <c r="T2940" i="9" s="1"/>
  <c r="P2939" i="9"/>
  <c r="S2939" i="9" s="1"/>
  <c r="T2939" i="9" s="1"/>
  <c r="P2938" i="9"/>
  <c r="S2938" i="9" s="1"/>
  <c r="T2938" i="9" s="1"/>
  <c r="P2937" i="9"/>
  <c r="S2937" i="9" s="1"/>
  <c r="T2937" i="9" s="1"/>
  <c r="P2936" i="9"/>
  <c r="S2936" i="9" s="1"/>
  <c r="T2936" i="9" s="1"/>
  <c r="P2935" i="9"/>
  <c r="S2935" i="9" s="1"/>
  <c r="T2935" i="9" s="1"/>
  <c r="P2934" i="9"/>
  <c r="S2934" i="9" s="1"/>
  <c r="T2934" i="9" s="1"/>
  <c r="P2933" i="9"/>
  <c r="S2933" i="9" s="1"/>
  <c r="T2933" i="9" s="1"/>
  <c r="P2932" i="9"/>
  <c r="S2932" i="9" s="1"/>
  <c r="T2932" i="9" s="1"/>
  <c r="P2931" i="9"/>
  <c r="S2931" i="9" s="1"/>
  <c r="T2931" i="9" s="1"/>
  <c r="P2930" i="9"/>
  <c r="S2930" i="9" s="1"/>
  <c r="T2930" i="9" s="1"/>
  <c r="P2929" i="9"/>
  <c r="S2929" i="9" s="1"/>
  <c r="T2929" i="9" s="1"/>
  <c r="P2928" i="9"/>
  <c r="S2928" i="9" s="1"/>
  <c r="T2928" i="9" s="1"/>
  <c r="P2927" i="9"/>
  <c r="S2927" i="9" s="1"/>
  <c r="T2927" i="9" s="1"/>
  <c r="P2926" i="9"/>
  <c r="S2926" i="9" s="1"/>
  <c r="T2926" i="9" s="1"/>
  <c r="P2925" i="9"/>
  <c r="S2925" i="9" s="1"/>
  <c r="T2925" i="9" s="1"/>
  <c r="P2924" i="9"/>
  <c r="S2924" i="9" s="1"/>
  <c r="T2924" i="9" s="1"/>
  <c r="P2923" i="9"/>
  <c r="S2923" i="9" s="1"/>
  <c r="T2923" i="9" s="1"/>
  <c r="P2922" i="9"/>
  <c r="S2922" i="9" s="1"/>
  <c r="T2922" i="9" s="1"/>
  <c r="P2921" i="9"/>
  <c r="S2921" i="9" s="1"/>
  <c r="T2921" i="9" s="1"/>
  <c r="P2920" i="9"/>
  <c r="S2920" i="9" s="1"/>
  <c r="T2920" i="9" s="1"/>
  <c r="P2919" i="9"/>
  <c r="S2919" i="9" s="1"/>
  <c r="T2919" i="9" s="1"/>
  <c r="P2918" i="9"/>
  <c r="S2918" i="9" s="1"/>
  <c r="T2918" i="9" s="1"/>
  <c r="P2917" i="9"/>
  <c r="S2917" i="9" s="1"/>
  <c r="T2917" i="9" s="1"/>
  <c r="P2916" i="9"/>
  <c r="S2916" i="9" s="1"/>
  <c r="T2916" i="9" s="1"/>
  <c r="P2915" i="9"/>
  <c r="S2915" i="9" s="1"/>
  <c r="T2915" i="9" s="1"/>
  <c r="P2914" i="9"/>
  <c r="S2914" i="9" s="1"/>
  <c r="T2914" i="9" s="1"/>
  <c r="P2913" i="9"/>
  <c r="S2913" i="9" s="1"/>
  <c r="T2913" i="9" s="1"/>
  <c r="P2912" i="9"/>
  <c r="S2912" i="9" s="1"/>
  <c r="T2912" i="9" s="1"/>
  <c r="P2911" i="9"/>
  <c r="S2911" i="9" s="1"/>
  <c r="T2911" i="9" s="1"/>
  <c r="P2910" i="9"/>
  <c r="S2910" i="9" s="1"/>
  <c r="T2910" i="9" s="1"/>
  <c r="P2909" i="9"/>
  <c r="S2909" i="9" s="1"/>
  <c r="T2909" i="9" s="1"/>
  <c r="P2908" i="9"/>
  <c r="S2908" i="9" s="1"/>
  <c r="T2908" i="9" s="1"/>
  <c r="P2907" i="9"/>
  <c r="S2907" i="9" s="1"/>
  <c r="T2907" i="9" s="1"/>
  <c r="P2906" i="9"/>
  <c r="S2906" i="9" s="1"/>
  <c r="T2906" i="9" s="1"/>
  <c r="P2905" i="9"/>
  <c r="S2905" i="9" s="1"/>
  <c r="T2905" i="9" s="1"/>
  <c r="P2904" i="9"/>
  <c r="S2904" i="9" s="1"/>
  <c r="T2904" i="9" s="1"/>
  <c r="P2903" i="9"/>
  <c r="S2903" i="9" s="1"/>
  <c r="T2903" i="9" s="1"/>
  <c r="P2902" i="9"/>
  <c r="S2902" i="9" s="1"/>
  <c r="T2902" i="9" s="1"/>
  <c r="P2901" i="9"/>
  <c r="S2901" i="9" s="1"/>
  <c r="T2901" i="9" s="1"/>
  <c r="P2900" i="9"/>
  <c r="S2900" i="9" s="1"/>
  <c r="T2900" i="9" s="1"/>
  <c r="P2899" i="9"/>
  <c r="S2899" i="9" s="1"/>
  <c r="T2899" i="9" s="1"/>
  <c r="P2898" i="9"/>
  <c r="S2898" i="9" s="1"/>
  <c r="T2898" i="9" s="1"/>
  <c r="P2897" i="9"/>
  <c r="S2897" i="9" s="1"/>
  <c r="T2897" i="9" s="1"/>
  <c r="P2896" i="9"/>
  <c r="S2896" i="9" s="1"/>
  <c r="T2896" i="9" s="1"/>
  <c r="P2895" i="9"/>
  <c r="S2895" i="9" s="1"/>
  <c r="T2895" i="9" s="1"/>
  <c r="P2894" i="9"/>
  <c r="S2894" i="9" s="1"/>
  <c r="T2894" i="9" s="1"/>
  <c r="P2893" i="9"/>
  <c r="S2893" i="9" s="1"/>
  <c r="T2893" i="9" s="1"/>
  <c r="P2892" i="9"/>
  <c r="S2892" i="9" s="1"/>
  <c r="T2892" i="9" s="1"/>
  <c r="P2891" i="9"/>
  <c r="S2891" i="9" s="1"/>
  <c r="T2891" i="9" s="1"/>
  <c r="P2890" i="9"/>
  <c r="S2890" i="9" s="1"/>
  <c r="T2890" i="9" s="1"/>
  <c r="P2889" i="9"/>
  <c r="S2889" i="9" s="1"/>
  <c r="T2889" i="9" s="1"/>
  <c r="P2888" i="9"/>
  <c r="S2888" i="9" s="1"/>
  <c r="T2888" i="9" s="1"/>
  <c r="P2887" i="9"/>
  <c r="S2887" i="9" s="1"/>
  <c r="T2887" i="9" s="1"/>
  <c r="P2886" i="9"/>
  <c r="S2886" i="9" s="1"/>
  <c r="T2886" i="9" s="1"/>
  <c r="P2885" i="9"/>
  <c r="S2885" i="9" s="1"/>
  <c r="T2885" i="9" s="1"/>
  <c r="P2884" i="9"/>
  <c r="S2884" i="9" s="1"/>
  <c r="T2884" i="9" s="1"/>
  <c r="P2883" i="9"/>
  <c r="S2883" i="9" s="1"/>
  <c r="T2883" i="9" s="1"/>
  <c r="P2882" i="9"/>
  <c r="S2882" i="9" s="1"/>
  <c r="T2882" i="9" s="1"/>
  <c r="P2881" i="9"/>
  <c r="S2881" i="9" s="1"/>
  <c r="T2881" i="9" s="1"/>
  <c r="P2880" i="9"/>
  <c r="S2880" i="9" s="1"/>
  <c r="T2880" i="9" s="1"/>
  <c r="P2879" i="9"/>
  <c r="S2879" i="9" s="1"/>
  <c r="T2879" i="9" s="1"/>
  <c r="P2878" i="9"/>
  <c r="S2878" i="9" s="1"/>
  <c r="T2878" i="9" s="1"/>
  <c r="P2877" i="9"/>
  <c r="S2877" i="9" s="1"/>
  <c r="T2877" i="9" s="1"/>
  <c r="P2876" i="9"/>
  <c r="S2876" i="9" s="1"/>
  <c r="T2876" i="9" s="1"/>
  <c r="P2875" i="9"/>
  <c r="S2875" i="9" s="1"/>
  <c r="T2875" i="9" s="1"/>
  <c r="P2874" i="9"/>
  <c r="S2874" i="9" s="1"/>
  <c r="T2874" i="9" s="1"/>
  <c r="P2873" i="9"/>
  <c r="S2873" i="9" s="1"/>
  <c r="T2873" i="9" s="1"/>
  <c r="P2872" i="9"/>
  <c r="S2872" i="9" s="1"/>
  <c r="T2872" i="9" s="1"/>
  <c r="P2871" i="9"/>
  <c r="S2871" i="9" s="1"/>
  <c r="T2871" i="9" s="1"/>
  <c r="P2870" i="9"/>
  <c r="S2870" i="9" s="1"/>
  <c r="T2870" i="9" s="1"/>
  <c r="P2869" i="9"/>
  <c r="S2869" i="9" s="1"/>
  <c r="T2869" i="9" s="1"/>
  <c r="P2868" i="9"/>
  <c r="S2868" i="9" s="1"/>
  <c r="T2868" i="9" s="1"/>
  <c r="P2867" i="9"/>
  <c r="S2867" i="9" s="1"/>
  <c r="T2867" i="9" s="1"/>
  <c r="P2866" i="9"/>
  <c r="S2866" i="9" s="1"/>
  <c r="T2866" i="9" s="1"/>
  <c r="P2865" i="9"/>
  <c r="S2865" i="9" s="1"/>
  <c r="T2865" i="9" s="1"/>
  <c r="P2864" i="9"/>
  <c r="S2864" i="9" s="1"/>
  <c r="T2864" i="9" s="1"/>
  <c r="P2863" i="9"/>
  <c r="S2863" i="9" s="1"/>
  <c r="T2863" i="9" s="1"/>
  <c r="P2862" i="9"/>
  <c r="S2862" i="9" s="1"/>
  <c r="T2862" i="9" s="1"/>
  <c r="P2861" i="9"/>
  <c r="S2861" i="9" s="1"/>
  <c r="T2861" i="9" s="1"/>
  <c r="P2860" i="9"/>
  <c r="S2860" i="9" s="1"/>
  <c r="T2860" i="9" s="1"/>
  <c r="P2859" i="9"/>
  <c r="S2859" i="9" s="1"/>
  <c r="T2859" i="9" s="1"/>
  <c r="P2858" i="9"/>
  <c r="S2858" i="9" s="1"/>
  <c r="T2858" i="9" s="1"/>
  <c r="P2857" i="9"/>
  <c r="S2857" i="9" s="1"/>
  <c r="T2857" i="9" s="1"/>
  <c r="P2856" i="9"/>
  <c r="S2856" i="9" s="1"/>
  <c r="T2856" i="9" s="1"/>
  <c r="P2855" i="9"/>
  <c r="S2855" i="9" s="1"/>
  <c r="T2855" i="9" s="1"/>
  <c r="P2854" i="9"/>
  <c r="S2854" i="9" s="1"/>
  <c r="T2854" i="9" s="1"/>
  <c r="P2853" i="9"/>
  <c r="S2853" i="9" s="1"/>
  <c r="T2853" i="9" s="1"/>
  <c r="P2852" i="9"/>
  <c r="S2852" i="9" s="1"/>
  <c r="T2852" i="9" s="1"/>
  <c r="P2851" i="9"/>
  <c r="S2851" i="9" s="1"/>
  <c r="T2851" i="9" s="1"/>
  <c r="P2850" i="9"/>
  <c r="S2850" i="9" s="1"/>
  <c r="T2850" i="9" s="1"/>
  <c r="P2849" i="9"/>
  <c r="S2849" i="9" s="1"/>
  <c r="T2849" i="9" s="1"/>
  <c r="P2848" i="9"/>
  <c r="S2848" i="9" s="1"/>
  <c r="T2848" i="9" s="1"/>
  <c r="P2847" i="9"/>
  <c r="S2847" i="9" s="1"/>
  <c r="T2847" i="9" s="1"/>
  <c r="P2846" i="9"/>
  <c r="S2846" i="9" s="1"/>
  <c r="T2846" i="9" s="1"/>
  <c r="P2845" i="9"/>
  <c r="S2845" i="9" s="1"/>
  <c r="T2845" i="9" s="1"/>
  <c r="P2844" i="9"/>
  <c r="S2844" i="9" s="1"/>
  <c r="T2844" i="9" s="1"/>
  <c r="P2843" i="9"/>
  <c r="S2843" i="9" s="1"/>
  <c r="T2843" i="9" s="1"/>
  <c r="P2842" i="9"/>
  <c r="S2842" i="9" s="1"/>
  <c r="T2842" i="9" s="1"/>
  <c r="P2841" i="9"/>
  <c r="S2841" i="9" s="1"/>
  <c r="T2841" i="9" s="1"/>
  <c r="P2840" i="9"/>
  <c r="S2840" i="9" s="1"/>
  <c r="T2840" i="9" s="1"/>
  <c r="P2839" i="9"/>
  <c r="S2839" i="9" s="1"/>
  <c r="T2839" i="9" s="1"/>
  <c r="P2838" i="9"/>
  <c r="S2838" i="9" s="1"/>
  <c r="T2838" i="9" s="1"/>
  <c r="P2837" i="9"/>
  <c r="S2837" i="9" s="1"/>
  <c r="T2837" i="9" s="1"/>
  <c r="P2836" i="9"/>
  <c r="S2836" i="9" s="1"/>
  <c r="T2836" i="9" s="1"/>
  <c r="P2835" i="9"/>
  <c r="S2835" i="9" s="1"/>
  <c r="T2835" i="9" s="1"/>
  <c r="P2834" i="9"/>
  <c r="S2834" i="9" s="1"/>
  <c r="T2834" i="9" s="1"/>
  <c r="P2833" i="9"/>
  <c r="S2833" i="9" s="1"/>
  <c r="T2833" i="9" s="1"/>
  <c r="P2832" i="9"/>
  <c r="S2832" i="9" s="1"/>
  <c r="T2832" i="9" s="1"/>
  <c r="P2831" i="9"/>
  <c r="S2831" i="9" s="1"/>
  <c r="T2831" i="9" s="1"/>
  <c r="P2830" i="9"/>
  <c r="S2830" i="9" s="1"/>
  <c r="T2830" i="9" s="1"/>
  <c r="P2829" i="9"/>
  <c r="S2829" i="9" s="1"/>
  <c r="T2829" i="9" s="1"/>
  <c r="P2828" i="9"/>
  <c r="S2828" i="9" s="1"/>
  <c r="T2828" i="9" s="1"/>
  <c r="P2827" i="9"/>
  <c r="S2827" i="9" s="1"/>
  <c r="T2827" i="9" s="1"/>
  <c r="P2826" i="9"/>
  <c r="S2826" i="9" s="1"/>
  <c r="T2826" i="9" s="1"/>
  <c r="P2825" i="9"/>
  <c r="S2825" i="9" s="1"/>
  <c r="T2825" i="9" s="1"/>
  <c r="P2824" i="9"/>
  <c r="S2824" i="9" s="1"/>
  <c r="T2824" i="9" s="1"/>
  <c r="P2823" i="9"/>
  <c r="S2823" i="9" s="1"/>
  <c r="T2823" i="9" s="1"/>
  <c r="P2822" i="9"/>
  <c r="S2822" i="9" s="1"/>
  <c r="T2822" i="9" s="1"/>
  <c r="P2821" i="9"/>
  <c r="S2821" i="9" s="1"/>
  <c r="T2821" i="9" s="1"/>
  <c r="P2820" i="9"/>
  <c r="S2820" i="9" s="1"/>
  <c r="T2820" i="9" s="1"/>
  <c r="P2819" i="9"/>
  <c r="S2819" i="9" s="1"/>
  <c r="T2819" i="9" s="1"/>
  <c r="P2818" i="9"/>
  <c r="S2818" i="9" s="1"/>
  <c r="T2818" i="9" s="1"/>
  <c r="P2817" i="9"/>
  <c r="S2817" i="9" s="1"/>
  <c r="T2817" i="9" s="1"/>
  <c r="P2816" i="9"/>
  <c r="S2816" i="9" s="1"/>
  <c r="T2816" i="9" s="1"/>
  <c r="P2815" i="9"/>
  <c r="S2815" i="9" s="1"/>
  <c r="T2815" i="9" s="1"/>
  <c r="P2814" i="9"/>
  <c r="S2814" i="9" s="1"/>
  <c r="T2814" i="9" s="1"/>
  <c r="P2813" i="9"/>
  <c r="S2813" i="9" s="1"/>
  <c r="T2813" i="9" s="1"/>
  <c r="P2812" i="9"/>
  <c r="S2812" i="9" s="1"/>
  <c r="T2812" i="9" s="1"/>
  <c r="P2811" i="9"/>
  <c r="S2811" i="9" s="1"/>
  <c r="T2811" i="9" s="1"/>
  <c r="P2810" i="9"/>
  <c r="S2810" i="9" s="1"/>
  <c r="T2810" i="9" s="1"/>
  <c r="P2809" i="9"/>
  <c r="S2809" i="9" s="1"/>
  <c r="T2809" i="9" s="1"/>
  <c r="P2808" i="9"/>
  <c r="S2808" i="9" s="1"/>
  <c r="T2808" i="9" s="1"/>
  <c r="P2807" i="9"/>
  <c r="S2807" i="9" s="1"/>
  <c r="T2807" i="9" s="1"/>
  <c r="P2806" i="9"/>
  <c r="S2806" i="9" s="1"/>
  <c r="T2806" i="9" s="1"/>
  <c r="P2805" i="9"/>
  <c r="S2805" i="9" s="1"/>
  <c r="T2805" i="9" s="1"/>
  <c r="P2804" i="9"/>
  <c r="S2804" i="9" s="1"/>
  <c r="T2804" i="9" s="1"/>
  <c r="P2803" i="9"/>
  <c r="S2803" i="9" s="1"/>
  <c r="T2803" i="9" s="1"/>
  <c r="P2802" i="9"/>
  <c r="S2802" i="9" s="1"/>
  <c r="T2802" i="9" s="1"/>
  <c r="P2801" i="9"/>
  <c r="S2801" i="9" s="1"/>
  <c r="T2801" i="9" s="1"/>
  <c r="P2800" i="9"/>
  <c r="S2800" i="9" s="1"/>
  <c r="T2800" i="9" s="1"/>
  <c r="P2799" i="9"/>
  <c r="S2799" i="9" s="1"/>
  <c r="T2799" i="9" s="1"/>
  <c r="P2798" i="9"/>
  <c r="S2798" i="9" s="1"/>
  <c r="T2798" i="9" s="1"/>
  <c r="P2797" i="9"/>
  <c r="S2797" i="9" s="1"/>
  <c r="T2797" i="9" s="1"/>
  <c r="P2796" i="9"/>
  <c r="S2796" i="9" s="1"/>
  <c r="T2796" i="9" s="1"/>
  <c r="P2795" i="9"/>
  <c r="S2795" i="9" s="1"/>
  <c r="T2795" i="9" s="1"/>
  <c r="P2794" i="9"/>
  <c r="S2794" i="9" s="1"/>
  <c r="T2794" i="9" s="1"/>
  <c r="P2793" i="9"/>
  <c r="S2793" i="9" s="1"/>
  <c r="T2793" i="9" s="1"/>
  <c r="P2792" i="9"/>
  <c r="S2792" i="9" s="1"/>
  <c r="T2792" i="9" s="1"/>
  <c r="P2791" i="9"/>
  <c r="S2791" i="9" s="1"/>
  <c r="T2791" i="9" s="1"/>
  <c r="P2790" i="9"/>
  <c r="S2790" i="9" s="1"/>
  <c r="T2790" i="9" s="1"/>
  <c r="P2789" i="9"/>
  <c r="S2789" i="9" s="1"/>
  <c r="T2789" i="9" s="1"/>
  <c r="P2788" i="9"/>
  <c r="S2788" i="9" s="1"/>
  <c r="T2788" i="9" s="1"/>
  <c r="P2787" i="9"/>
  <c r="S2787" i="9" s="1"/>
  <c r="T2787" i="9" s="1"/>
  <c r="P2786" i="9"/>
  <c r="S2786" i="9" s="1"/>
  <c r="T2786" i="9" s="1"/>
  <c r="P2785" i="9"/>
  <c r="S2785" i="9" s="1"/>
  <c r="T2785" i="9" s="1"/>
  <c r="P2784" i="9"/>
  <c r="S2784" i="9" s="1"/>
  <c r="T2784" i="9" s="1"/>
  <c r="P2783" i="9"/>
  <c r="S2783" i="9" s="1"/>
  <c r="T2783" i="9" s="1"/>
  <c r="P2782" i="9"/>
  <c r="S2782" i="9" s="1"/>
  <c r="T2782" i="9" s="1"/>
  <c r="P2781" i="9"/>
  <c r="S2781" i="9" s="1"/>
  <c r="T2781" i="9" s="1"/>
  <c r="P2780" i="9"/>
  <c r="S2780" i="9" s="1"/>
  <c r="T2780" i="9" s="1"/>
  <c r="P2779" i="9"/>
  <c r="S2779" i="9" s="1"/>
  <c r="T2779" i="9" s="1"/>
  <c r="P2778" i="9"/>
  <c r="S2778" i="9" s="1"/>
  <c r="T2778" i="9" s="1"/>
  <c r="P2777" i="9"/>
  <c r="S2777" i="9" s="1"/>
  <c r="T2777" i="9" s="1"/>
  <c r="P2776" i="9"/>
  <c r="S2776" i="9" s="1"/>
  <c r="T2776" i="9" s="1"/>
  <c r="P2775" i="9"/>
  <c r="S2775" i="9" s="1"/>
  <c r="T2775" i="9" s="1"/>
  <c r="P2774" i="9"/>
  <c r="S2774" i="9" s="1"/>
  <c r="T2774" i="9" s="1"/>
  <c r="P2773" i="9"/>
  <c r="S2773" i="9" s="1"/>
  <c r="T2773" i="9" s="1"/>
  <c r="P2772" i="9"/>
  <c r="S2772" i="9" s="1"/>
  <c r="T2772" i="9" s="1"/>
  <c r="P2771" i="9"/>
  <c r="S2771" i="9" s="1"/>
  <c r="T2771" i="9" s="1"/>
  <c r="P2770" i="9"/>
  <c r="S2770" i="9" s="1"/>
  <c r="T2770" i="9" s="1"/>
  <c r="P2769" i="9"/>
  <c r="S2769" i="9" s="1"/>
  <c r="T2769" i="9" s="1"/>
  <c r="P2768" i="9"/>
  <c r="S2768" i="9" s="1"/>
  <c r="T2768" i="9" s="1"/>
  <c r="P2767" i="9"/>
  <c r="S2767" i="9" s="1"/>
  <c r="T2767" i="9" s="1"/>
  <c r="P2766" i="9"/>
  <c r="S2766" i="9" s="1"/>
  <c r="T2766" i="9" s="1"/>
  <c r="P2765" i="9"/>
  <c r="S2765" i="9" s="1"/>
  <c r="T2765" i="9" s="1"/>
  <c r="P2764" i="9"/>
  <c r="S2764" i="9" s="1"/>
  <c r="T2764" i="9" s="1"/>
  <c r="P2763" i="9"/>
  <c r="S2763" i="9" s="1"/>
  <c r="T2763" i="9" s="1"/>
  <c r="P2762" i="9"/>
  <c r="S2762" i="9" s="1"/>
  <c r="T2762" i="9" s="1"/>
  <c r="P2761" i="9"/>
  <c r="S2761" i="9" s="1"/>
  <c r="T2761" i="9" s="1"/>
  <c r="P2760" i="9"/>
  <c r="S2760" i="9" s="1"/>
  <c r="T2760" i="9" s="1"/>
  <c r="P2759" i="9"/>
  <c r="S2759" i="9" s="1"/>
  <c r="T2759" i="9" s="1"/>
  <c r="P2758" i="9"/>
  <c r="S2758" i="9" s="1"/>
  <c r="T2758" i="9" s="1"/>
  <c r="P2757" i="9"/>
  <c r="S2757" i="9" s="1"/>
  <c r="T2757" i="9" s="1"/>
  <c r="P2756" i="9"/>
  <c r="S2756" i="9" s="1"/>
  <c r="T2756" i="9" s="1"/>
  <c r="P2755" i="9"/>
  <c r="S2755" i="9" s="1"/>
  <c r="T2755" i="9" s="1"/>
  <c r="P2754" i="9"/>
  <c r="S2754" i="9" s="1"/>
  <c r="T2754" i="9" s="1"/>
  <c r="P2753" i="9"/>
  <c r="S2753" i="9" s="1"/>
  <c r="T2753" i="9" s="1"/>
  <c r="P2752" i="9"/>
  <c r="S2752" i="9" s="1"/>
  <c r="T2752" i="9" s="1"/>
  <c r="P2751" i="9"/>
  <c r="S2751" i="9" s="1"/>
  <c r="T2751" i="9" s="1"/>
  <c r="P2750" i="9"/>
  <c r="S2750" i="9" s="1"/>
  <c r="T2750" i="9" s="1"/>
  <c r="P2749" i="9"/>
  <c r="S2749" i="9" s="1"/>
  <c r="T2749" i="9" s="1"/>
  <c r="P2748" i="9"/>
  <c r="S2748" i="9" s="1"/>
  <c r="T2748" i="9" s="1"/>
  <c r="P2747" i="9"/>
  <c r="S2747" i="9" s="1"/>
  <c r="T2747" i="9" s="1"/>
  <c r="P2746" i="9"/>
  <c r="S2746" i="9" s="1"/>
  <c r="T2746" i="9" s="1"/>
  <c r="P2745" i="9"/>
  <c r="S2745" i="9" s="1"/>
  <c r="T2745" i="9" s="1"/>
  <c r="P2744" i="9"/>
  <c r="S2744" i="9" s="1"/>
  <c r="T2744" i="9" s="1"/>
  <c r="P2743" i="9"/>
  <c r="S2743" i="9" s="1"/>
  <c r="T2743" i="9" s="1"/>
  <c r="P2742" i="9"/>
  <c r="S2742" i="9" s="1"/>
  <c r="T2742" i="9" s="1"/>
  <c r="P2741" i="9"/>
  <c r="S2741" i="9" s="1"/>
  <c r="T2741" i="9" s="1"/>
  <c r="P2740" i="9"/>
  <c r="S2740" i="9" s="1"/>
  <c r="T2740" i="9" s="1"/>
  <c r="P2739" i="9"/>
  <c r="S2739" i="9" s="1"/>
  <c r="T2739" i="9" s="1"/>
  <c r="P2738" i="9"/>
  <c r="S2738" i="9" s="1"/>
  <c r="T2738" i="9" s="1"/>
  <c r="P2737" i="9"/>
  <c r="S2737" i="9" s="1"/>
  <c r="T2737" i="9" s="1"/>
  <c r="P2736" i="9"/>
  <c r="S2736" i="9" s="1"/>
  <c r="T2736" i="9" s="1"/>
  <c r="P2735" i="9"/>
  <c r="S2735" i="9" s="1"/>
  <c r="T2735" i="9" s="1"/>
  <c r="P2734" i="9"/>
  <c r="S2734" i="9" s="1"/>
  <c r="T2734" i="9" s="1"/>
  <c r="P2733" i="9"/>
  <c r="S2733" i="9" s="1"/>
  <c r="T2733" i="9" s="1"/>
  <c r="P2732" i="9"/>
  <c r="S2732" i="9" s="1"/>
  <c r="T2732" i="9" s="1"/>
  <c r="P2731" i="9"/>
  <c r="S2731" i="9" s="1"/>
  <c r="T2731" i="9" s="1"/>
  <c r="P2730" i="9"/>
  <c r="S2730" i="9" s="1"/>
  <c r="T2730" i="9" s="1"/>
  <c r="P2729" i="9"/>
  <c r="S2729" i="9" s="1"/>
  <c r="T2729" i="9" s="1"/>
  <c r="P2728" i="9"/>
  <c r="S2728" i="9" s="1"/>
  <c r="T2728" i="9" s="1"/>
  <c r="P2727" i="9"/>
  <c r="S2727" i="9" s="1"/>
  <c r="T2727" i="9" s="1"/>
  <c r="P2726" i="9"/>
  <c r="S2726" i="9" s="1"/>
  <c r="T2726" i="9" s="1"/>
  <c r="P2725" i="9"/>
  <c r="S2725" i="9" s="1"/>
  <c r="T2725" i="9" s="1"/>
  <c r="P2724" i="9"/>
  <c r="S2724" i="9" s="1"/>
  <c r="T2724" i="9" s="1"/>
  <c r="P2723" i="9"/>
  <c r="S2723" i="9" s="1"/>
  <c r="T2723" i="9" s="1"/>
  <c r="P2722" i="9"/>
  <c r="S2722" i="9" s="1"/>
  <c r="T2722" i="9" s="1"/>
  <c r="P2721" i="9"/>
  <c r="S2721" i="9" s="1"/>
  <c r="T2721" i="9" s="1"/>
  <c r="P2720" i="9"/>
  <c r="S2720" i="9" s="1"/>
  <c r="T2720" i="9" s="1"/>
  <c r="P2719" i="9"/>
  <c r="S2719" i="9" s="1"/>
  <c r="T2719" i="9" s="1"/>
  <c r="P2718" i="9"/>
  <c r="S2718" i="9" s="1"/>
  <c r="T2718" i="9" s="1"/>
  <c r="P2717" i="9"/>
  <c r="S2717" i="9" s="1"/>
  <c r="T2717" i="9" s="1"/>
  <c r="P2716" i="9"/>
  <c r="S2716" i="9" s="1"/>
  <c r="T2716" i="9" s="1"/>
  <c r="P2715" i="9"/>
  <c r="S2715" i="9" s="1"/>
  <c r="T2715" i="9" s="1"/>
  <c r="P2714" i="9"/>
  <c r="S2714" i="9" s="1"/>
  <c r="T2714" i="9" s="1"/>
  <c r="P2713" i="9"/>
  <c r="S2713" i="9" s="1"/>
  <c r="T2713" i="9" s="1"/>
  <c r="P2712" i="9"/>
  <c r="S2712" i="9" s="1"/>
  <c r="T2712" i="9" s="1"/>
  <c r="P2711" i="9"/>
  <c r="S2711" i="9" s="1"/>
  <c r="T2711" i="9" s="1"/>
  <c r="P2710" i="9"/>
  <c r="S2710" i="9" s="1"/>
  <c r="T2710" i="9" s="1"/>
  <c r="P2709" i="9"/>
  <c r="S2709" i="9" s="1"/>
  <c r="T2709" i="9" s="1"/>
  <c r="P2708" i="9"/>
  <c r="S2708" i="9" s="1"/>
  <c r="T2708" i="9" s="1"/>
  <c r="P2707" i="9"/>
  <c r="S2707" i="9" s="1"/>
  <c r="T2707" i="9" s="1"/>
  <c r="P2706" i="9"/>
  <c r="S2706" i="9" s="1"/>
  <c r="T2706" i="9" s="1"/>
  <c r="P2705" i="9"/>
  <c r="S2705" i="9" s="1"/>
  <c r="T2705" i="9" s="1"/>
  <c r="P2704" i="9"/>
  <c r="S2704" i="9" s="1"/>
  <c r="T2704" i="9" s="1"/>
  <c r="P2703" i="9"/>
  <c r="S2703" i="9" s="1"/>
  <c r="T2703" i="9" s="1"/>
  <c r="P2702" i="9"/>
  <c r="S2702" i="9" s="1"/>
  <c r="T2702" i="9" s="1"/>
  <c r="P2701" i="9"/>
  <c r="S2701" i="9" s="1"/>
  <c r="T2701" i="9" s="1"/>
  <c r="P2700" i="9"/>
  <c r="S2700" i="9" s="1"/>
  <c r="T2700" i="9" s="1"/>
  <c r="P2699" i="9"/>
  <c r="S2699" i="9" s="1"/>
  <c r="T2699" i="9" s="1"/>
  <c r="P2698" i="9"/>
  <c r="S2698" i="9" s="1"/>
  <c r="T2698" i="9" s="1"/>
  <c r="P2697" i="9"/>
  <c r="S2697" i="9" s="1"/>
  <c r="T2697" i="9" s="1"/>
  <c r="P2696" i="9"/>
  <c r="S2696" i="9" s="1"/>
  <c r="T2696" i="9" s="1"/>
  <c r="P2695" i="9"/>
  <c r="S2695" i="9" s="1"/>
  <c r="T2695" i="9" s="1"/>
  <c r="P2694" i="9"/>
  <c r="S2694" i="9" s="1"/>
  <c r="T2694" i="9" s="1"/>
  <c r="P2693" i="9"/>
  <c r="S2693" i="9" s="1"/>
  <c r="T2693" i="9" s="1"/>
  <c r="P2692" i="9"/>
  <c r="S2692" i="9" s="1"/>
  <c r="T2692" i="9" s="1"/>
  <c r="P2691" i="9"/>
  <c r="S2691" i="9" s="1"/>
  <c r="T2691" i="9" s="1"/>
  <c r="P2690" i="9"/>
  <c r="S2690" i="9" s="1"/>
  <c r="T2690" i="9" s="1"/>
  <c r="P2689" i="9"/>
  <c r="S2689" i="9" s="1"/>
  <c r="T2689" i="9" s="1"/>
  <c r="P2688" i="9"/>
  <c r="S2688" i="9" s="1"/>
  <c r="T2688" i="9" s="1"/>
  <c r="P2687" i="9"/>
  <c r="S2687" i="9" s="1"/>
  <c r="T2687" i="9" s="1"/>
  <c r="P2686" i="9"/>
  <c r="S2686" i="9" s="1"/>
  <c r="T2686" i="9" s="1"/>
  <c r="P2685" i="9"/>
  <c r="S2685" i="9" s="1"/>
  <c r="T2685" i="9" s="1"/>
  <c r="P2684" i="9"/>
  <c r="S2684" i="9" s="1"/>
  <c r="T2684" i="9" s="1"/>
  <c r="P2683" i="9"/>
  <c r="S2683" i="9" s="1"/>
  <c r="T2683" i="9" s="1"/>
  <c r="P2682" i="9"/>
  <c r="S2682" i="9" s="1"/>
  <c r="T2682" i="9" s="1"/>
  <c r="P2681" i="9"/>
  <c r="S2681" i="9" s="1"/>
  <c r="T2681" i="9" s="1"/>
  <c r="P2680" i="9"/>
  <c r="S2680" i="9" s="1"/>
  <c r="T2680" i="9" s="1"/>
  <c r="P2679" i="9"/>
  <c r="S2679" i="9" s="1"/>
  <c r="T2679" i="9" s="1"/>
  <c r="P2678" i="9"/>
  <c r="S2678" i="9" s="1"/>
  <c r="T2678" i="9" s="1"/>
  <c r="P2677" i="9"/>
  <c r="S2677" i="9" s="1"/>
  <c r="T2677" i="9" s="1"/>
  <c r="P2676" i="9"/>
  <c r="S2676" i="9" s="1"/>
  <c r="T2676" i="9" s="1"/>
  <c r="P2675" i="9"/>
  <c r="S2675" i="9" s="1"/>
  <c r="T2675" i="9" s="1"/>
  <c r="P2674" i="9"/>
  <c r="S2674" i="9" s="1"/>
  <c r="T2674" i="9" s="1"/>
  <c r="P2673" i="9"/>
  <c r="S2673" i="9" s="1"/>
  <c r="T2673" i="9" s="1"/>
  <c r="P2672" i="9"/>
  <c r="S2672" i="9" s="1"/>
  <c r="T2672" i="9" s="1"/>
  <c r="P2671" i="9"/>
  <c r="S2671" i="9" s="1"/>
  <c r="T2671" i="9" s="1"/>
  <c r="P2670" i="9"/>
  <c r="S2670" i="9" s="1"/>
  <c r="T2670" i="9" s="1"/>
  <c r="P2669" i="9"/>
  <c r="S2669" i="9" s="1"/>
  <c r="T2669" i="9" s="1"/>
  <c r="P2668" i="9"/>
  <c r="S2668" i="9" s="1"/>
  <c r="T2668" i="9" s="1"/>
  <c r="P2667" i="9"/>
  <c r="S2667" i="9" s="1"/>
  <c r="T2667" i="9" s="1"/>
  <c r="P2666" i="9"/>
  <c r="S2666" i="9" s="1"/>
  <c r="T2666" i="9" s="1"/>
  <c r="P2665" i="9"/>
  <c r="S2665" i="9" s="1"/>
  <c r="T2665" i="9" s="1"/>
  <c r="P2664" i="9"/>
  <c r="S2664" i="9" s="1"/>
  <c r="T2664" i="9" s="1"/>
  <c r="P2663" i="9"/>
  <c r="S2663" i="9" s="1"/>
  <c r="T2663" i="9" s="1"/>
  <c r="P2662" i="9"/>
  <c r="S2662" i="9" s="1"/>
  <c r="T2662" i="9" s="1"/>
  <c r="P2661" i="9"/>
  <c r="S2661" i="9" s="1"/>
  <c r="T2661" i="9" s="1"/>
  <c r="P2660" i="9"/>
  <c r="S2660" i="9" s="1"/>
  <c r="T2660" i="9" s="1"/>
  <c r="P2659" i="9"/>
  <c r="S2659" i="9" s="1"/>
  <c r="T2659" i="9" s="1"/>
  <c r="P2658" i="9"/>
  <c r="S2658" i="9" s="1"/>
  <c r="T2658" i="9" s="1"/>
  <c r="P2657" i="9"/>
  <c r="S2657" i="9" s="1"/>
  <c r="T2657" i="9" s="1"/>
  <c r="P2656" i="9"/>
  <c r="S2656" i="9" s="1"/>
  <c r="T2656" i="9" s="1"/>
  <c r="P2655" i="9"/>
  <c r="S2655" i="9" s="1"/>
  <c r="T2655" i="9" s="1"/>
  <c r="P2654" i="9"/>
  <c r="S2654" i="9" s="1"/>
  <c r="T2654" i="9" s="1"/>
  <c r="P2653" i="9"/>
  <c r="S2653" i="9" s="1"/>
  <c r="T2653" i="9" s="1"/>
  <c r="P2652" i="9"/>
  <c r="S2652" i="9" s="1"/>
  <c r="T2652" i="9" s="1"/>
  <c r="P2651" i="9"/>
  <c r="S2651" i="9" s="1"/>
  <c r="T2651" i="9" s="1"/>
  <c r="P2650" i="9"/>
  <c r="S2650" i="9" s="1"/>
  <c r="T2650" i="9" s="1"/>
  <c r="P2649" i="9"/>
  <c r="S2649" i="9" s="1"/>
  <c r="T2649" i="9" s="1"/>
  <c r="P2648" i="9"/>
  <c r="S2648" i="9" s="1"/>
  <c r="T2648" i="9" s="1"/>
  <c r="P2647" i="9"/>
  <c r="S2647" i="9" s="1"/>
  <c r="T2647" i="9" s="1"/>
  <c r="P2646" i="9"/>
  <c r="S2646" i="9" s="1"/>
  <c r="T2646" i="9" s="1"/>
  <c r="P2645" i="9"/>
  <c r="S2645" i="9" s="1"/>
  <c r="T2645" i="9" s="1"/>
  <c r="P2644" i="9"/>
  <c r="S2644" i="9" s="1"/>
  <c r="T2644" i="9" s="1"/>
  <c r="P2643" i="9"/>
  <c r="S2643" i="9" s="1"/>
  <c r="T2643" i="9" s="1"/>
  <c r="P2642" i="9"/>
  <c r="S2642" i="9" s="1"/>
  <c r="T2642" i="9" s="1"/>
  <c r="P2641" i="9"/>
  <c r="S2641" i="9" s="1"/>
  <c r="T2641" i="9" s="1"/>
  <c r="P2640" i="9"/>
  <c r="S2640" i="9" s="1"/>
  <c r="T2640" i="9" s="1"/>
  <c r="P2639" i="9"/>
  <c r="S2639" i="9" s="1"/>
  <c r="T2639" i="9" s="1"/>
  <c r="P2638" i="9"/>
  <c r="S2638" i="9" s="1"/>
  <c r="T2638" i="9" s="1"/>
  <c r="P2637" i="9"/>
  <c r="S2637" i="9" s="1"/>
  <c r="T2637" i="9" s="1"/>
  <c r="P2636" i="9"/>
  <c r="S2636" i="9" s="1"/>
  <c r="T2636" i="9" s="1"/>
  <c r="P2635" i="9"/>
  <c r="S2635" i="9" s="1"/>
  <c r="T2635" i="9" s="1"/>
  <c r="P2634" i="9"/>
  <c r="S2634" i="9" s="1"/>
  <c r="T2634" i="9" s="1"/>
  <c r="P2633" i="9"/>
  <c r="S2633" i="9" s="1"/>
  <c r="T2633" i="9" s="1"/>
  <c r="P2632" i="9"/>
  <c r="S2632" i="9" s="1"/>
  <c r="T2632" i="9" s="1"/>
  <c r="P2631" i="9"/>
  <c r="S2631" i="9" s="1"/>
  <c r="T2631" i="9" s="1"/>
  <c r="P2630" i="9"/>
  <c r="S2630" i="9" s="1"/>
  <c r="T2630" i="9" s="1"/>
  <c r="P2629" i="9"/>
  <c r="S2629" i="9" s="1"/>
  <c r="T2629" i="9" s="1"/>
  <c r="P2628" i="9"/>
  <c r="S2628" i="9" s="1"/>
  <c r="T2628" i="9" s="1"/>
  <c r="P2627" i="9"/>
  <c r="S2627" i="9" s="1"/>
  <c r="T2627" i="9" s="1"/>
  <c r="P2626" i="9"/>
  <c r="S2626" i="9" s="1"/>
  <c r="T2626" i="9" s="1"/>
  <c r="P2625" i="9"/>
  <c r="S2625" i="9" s="1"/>
  <c r="T2625" i="9" s="1"/>
  <c r="P2624" i="9"/>
  <c r="S2624" i="9" s="1"/>
  <c r="T2624" i="9" s="1"/>
  <c r="P2623" i="9"/>
  <c r="S2623" i="9" s="1"/>
  <c r="T2623" i="9" s="1"/>
  <c r="P2622" i="9"/>
  <c r="S2622" i="9" s="1"/>
  <c r="T2622" i="9" s="1"/>
  <c r="P2621" i="9"/>
  <c r="S2621" i="9" s="1"/>
  <c r="T2621" i="9" s="1"/>
  <c r="P2620" i="9"/>
  <c r="S2620" i="9" s="1"/>
  <c r="T2620" i="9" s="1"/>
  <c r="P2619" i="9"/>
  <c r="S2619" i="9" s="1"/>
  <c r="T2619" i="9" s="1"/>
  <c r="P2618" i="9"/>
  <c r="S2618" i="9" s="1"/>
  <c r="T2618" i="9" s="1"/>
  <c r="P2617" i="9"/>
  <c r="S2617" i="9" s="1"/>
  <c r="T2617" i="9" s="1"/>
  <c r="P2616" i="9"/>
  <c r="S2616" i="9" s="1"/>
  <c r="T2616" i="9" s="1"/>
  <c r="P2615" i="9"/>
  <c r="S2615" i="9" s="1"/>
  <c r="T2615" i="9" s="1"/>
  <c r="P2614" i="9"/>
  <c r="S2614" i="9" s="1"/>
  <c r="T2614" i="9" s="1"/>
  <c r="P2613" i="9"/>
  <c r="S2613" i="9" s="1"/>
  <c r="T2613" i="9" s="1"/>
  <c r="P2612" i="9"/>
  <c r="S2612" i="9" s="1"/>
  <c r="T2612" i="9" s="1"/>
  <c r="P2611" i="9"/>
  <c r="S2611" i="9" s="1"/>
  <c r="T2611" i="9" s="1"/>
  <c r="P2610" i="9"/>
  <c r="S2610" i="9" s="1"/>
  <c r="T2610" i="9" s="1"/>
  <c r="P2609" i="9"/>
  <c r="S2609" i="9" s="1"/>
  <c r="T2609" i="9" s="1"/>
  <c r="P2608" i="9"/>
  <c r="S2608" i="9" s="1"/>
  <c r="T2608" i="9" s="1"/>
  <c r="P2607" i="9"/>
  <c r="S2607" i="9" s="1"/>
  <c r="T2607" i="9" s="1"/>
  <c r="P2606" i="9"/>
  <c r="S2606" i="9" s="1"/>
  <c r="T2606" i="9" s="1"/>
  <c r="P2605" i="9"/>
  <c r="S2605" i="9" s="1"/>
  <c r="T2605" i="9" s="1"/>
  <c r="P2604" i="9"/>
  <c r="S2604" i="9" s="1"/>
  <c r="T2604" i="9" s="1"/>
  <c r="P2603" i="9"/>
  <c r="S2603" i="9" s="1"/>
  <c r="T2603" i="9" s="1"/>
  <c r="P2602" i="9"/>
  <c r="S2602" i="9" s="1"/>
  <c r="T2602" i="9" s="1"/>
  <c r="P2601" i="9"/>
  <c r="S2601" i="9" s="1"/>
  <c r="T2601" i="9" s="1"/>
  <c r="P2600" i="9"/>
  <c r="S2600" i="9" s="1"/>
  <c r="T2600" i="9" s="1"/>
  <c r="P2599" i="9"/>
  <c r="S2599" i="9" s="1"/>
  <c r="T2599" i="9" s="1"/>
  <c r="P2598" i="9"/>
  <c r="S2598" i="9" s="1"/>
  <c r="T2598" i="9" s="1"/>
  <c r="P2597" i="9"/>
  <c r="S2597" i="9" s="1"/>
  <c r="T2597" i="9" s="1"/>
  <c r="P2596" i="9"/>
  <c r="S2596" i="9" s="1"/>
  <c r="T2596" i="9" s="1"/>
  <c r="P2595" i="9"/>
  <c r="S2595" i="9" s="1"/>
  <c r="T2595" i="9" s="1"/>
  <c r="P2594" i="9"/>
  <c r="S2594" i="9" s="1"/>
  <c r="T2594" i="9" s="1"/>
  <c r="P2593" i="9"/>
  <c r="S2593" i="9" s="1"/>
  <c r="T2593" i="9" s="1"/>
  <c r="P2592" i="9"/>
  <c r="S2592" i="9" s="1"/>
  <c r="T2592" i="9" s="1"/>
  <c r="P2591" i="9"/>
  <c r="S2591" i="9" s="1"/>
  <c r="T2591" i="9" s="1"/>
  <c r="P2590" i="9"/>
  <c r="S2590" i="9" s="1"/>
  <c r="T2590" i="9" s="1"/>
  <c r="P2589" i="9"/>
  <c r="S2589" i="9" s="1"/>
  <c r="T2589" i="9" s="1"/>
  <c r="P2588" i="9"/>
  <c r="S2588" i="9" s="1"/>
  <c r="T2588" i="9" s="1"/>
  <c r="P2587" i="9"/>
  <c r="S2587" i="9" s="1"/>
  <c r="T2587" i="9" s="1"/>
  <c r="P2586" i="9"/>
  <c r="S2586" i="9" s="1"/>
  <c r="T2586" i="9" s="1"/>
  <c r="P2585" i="9"/>
  <c r="S2585" i="9" s="1"/>
  <c r="T2585" i="9" s="1"/>
  <c r="P2584" i="9"/>
  <c r="S2584" i="9" s="1"/>
  <c r="T2584" i="9" s="1"/>
  <c r="P2583" i="9"/>
  <c r="S2583" i="9" s="1"/>
  <c r="T2583" i="9" s="1"/>
  <c r="P2582" i="9"/>
  <c r="S2582" i="9" s="1"/>
  <c r="T2582" i="9" s="1"/>
  <c r="P2581" i="9"/>
  <c r="S2581" i="9" s="1"/>
  <c r="T2581" i="9" s="1"/>
  <c r="P2580" i="9"/>
  <c r="S2580" i="9" s="1"/>
  <c r="T2580" i="9" s="1"/>
  <c r="P2579" i="9"/>
  <c r="S2579" i="9" s="1"/>
  <c r="T2579" i="9" s="1"/>
  <c r="P2578" i="9"/>
  <c r="S2578" i="9" s="1"/>
  <c r="T2578" i="9" s="1"/>
  <c r="P2577" i="9"/>
  <c r="S2577" i="9" s="1"/>
  <c r="T2577" i="9" s="1"/>
  <c r="P2576" i="9"/>
  <c r="S2576" i="9" s="1"/>
  <c r="T2576" i="9" s="1"/>
  <c r="P2575" i="9"/>
  <c r="S2575" i="9" s="1"/>
  <c r="T2575" i="9" s="1"/>
  <c r="P2574" i="9"/>
  <c r="S2574" i="9" s="1"/>
  <c r="T2574" i="9" s="1"/>
  <c r="P2573" i="9"/>
  <c r="S2573" i="9" s="1"/>
  <c r="T2573" i="9" s="1"/>
  <c r="P2572" i="9"/>
  <c r="S2572" i="9" s="1"/>
  <c r="T2572" i="9" s="1"/>
  <c r="P2571" i="9"/>
  <c r="S2571" i="9" s="1"/>
  <c r="T2571" i="9" s="1"/>
  <c r="P2570" i="9"/>
  <c r="S2570" i="9" s="1"/>
  <c r="T2570" i="9" s="1"/>
  <c r="P2569" i="9"/>
  <c r="S2569" i="9" s="1"/>
  <c r="T2569" i="9" s="1"/>
  <c r="P2568" i="9"/>
  <c r="S2568" i="9" s="1"/>
  <c r="T2568" i="9" s="1"/>
  <c r="P2567" i="9"/>
  <c r="S2567" i="9" s="1"/>
  <c r="T2567" i="9" s="1"/>
  <c r="P2566" i="9"/>
  <c r="S2566" i="9" s="1"/>
  <c r="T2566" i="9" s="1"/>
  <c r="P2565" i="9"/>
  <c r="S2565" i="9" s="1"/>
  <c r="T2565" i="9" s="1"/>
  <c r="P2564" i="9"/>
  <c r="S2564" i="9" s="1"/>
  <c r="T2564" i="9" s="1"/>
  <c r="P2563" i="9"/>
  <c r="S2563" i="9" s="1"/>
  <c r="T2563" i="9" s="1"/>
  <c r="P2562" i="9"/>
  <c r="S2562" i="9" s="1"/>
  <c r="T2562" i="9" s="1"/>
  <c r="P2561" i="9"/>
  <c r="S2561" i="9" s="1"/>
  <c r="T2561" i="9" s="1"/>
  <c r="P2560" i="9"/>
  <c r="S2560" i="9" s="1"/>
  <c r="T2560" i="9" s="1"/>
  <c r="P2559" i="9"/>
  <c r="S2559" i="9" s="1"/>
  <c r="T2559" i="9" s="1"/>
  <c r="P2558" i="9"/>
  <c r="S2558" i="9" s="1"/>
  <c r="T2558" i="9" s="1"/>
  <c r="P2557" i="9"/>
  <c r="S2557" i="9" s="1"/>
  <c r="T2557" i="9" s="1"/>
  <c r="P2556" i="9"/>
  <c r="S2556" i="9" s="1"/>
  <c r="T2556" i="9" s="1"/>
  <c r="P2555" i="9"/>
  <c r="S2555" i="9" s="1"/>
  <c r="T2555" i="9" s="1"/>
  <c r="P2554" i="9"/>
  <c r="S2554" i="9" s="1"/>
  <c r="T2554" i="9" s="1"/>
  <c r="P2553" i="9"/>
  <c r="S2553" i="9" s="1"/>
  <c r="T2553" i="9" s="1"/>
  <c r="P2552" i="9"/>
  <c r="S2552" i="9" s="1"/>
  <c r="T2552" i="9" s="1"/>
  <c r="P2551" i="9"/>
  <c r="S2551" i="9" s="1"/>
  <c r="T2551" i="9" s="1"/>
  <c r="P2550" i="9"/>
  <c r="S2550" i="9" s="1"/>
  <c r="T2550" i="9" s="1"/>
  <c r="P2549" i="9"/>
  <c r="S2549" i="9" s="1"/>
  <c r="T2549" i="9" s="1"/>
  <c r="P2548" i="9"/>
  <c r="S2548" i="9" s="1"/>
  <c r="T2548" i="9" s="1"/>
  <c r="P2547" i="9"/>
  <c r="S2547" i="9" s="1"/>
  <c r="T2547" i="9" s="1"/>
  <c r="P2546" i="9"/>
  <c r="S2546" i="9" s="1"/>
  <c r="T2546" i="9" s="1"/>
  <c r="P2545" i="9"/>
  <c r="S2545" i="9" s="1"/>
  <c r="T2545" i="9" s="1"/>
  <c r="P2544" i="9"/>
  <c r="S2544" i="9" s="1"/>
  <c r="T2544" i="9" s="1"/>
  <c r="P2543" i="9"/>
  <c r="S2543" i="9" s="1"/>
  <c r="T2543" i="9" s="1"/>
  <c r="P2542" i="9"/>
  <c r="S2542" i="9" s="1"/>
  <c r="T2542" i="9" s="1"/>
  <c r="P2541" i="9"/>
  <c r="S2541" i="9" s="1"/>
  <c r="T2541" i="9" s="1"/>
  <c r="P2540" i="9"/>
  <c r="S2540" i="9" s="1"/>
  <c r="T2540" i="9" s="1"/>
  <c r="P2539" i="9"/>
  <c r="S2539" i="9" s="1"/>
  <c r="T2539" i="9" s="1"/>
  <c r="P2538" i="9"/>
  <c r="S2538" i="9" s="1"/>
  <c r="T2538" i="9" s="1"/>
  <c r="P2537" i="9"/>
  <c r="S2537" i="9" s="1"/>
  <c r="T2537" i="9" s="1"/>
  <c r="P2536" i="9"/>
  <c r="S2536" i="9" s="1"/>
  <c r="T2536" i="9" s="1"/>
  <c r="P2535" i="9"/>
  <c r="S2535" i="9" s="1"/>
  <c r="T2535" i="9" s="1"/>
  <c r="P2534" i="9"/>
  <c r="S2534" i="9" s="1"/>
  <c r="T2534" i="9" s="1"/>
  <c r="P2533" i="9"/>
  <c r="S2533" i="9" s="1"/>
  <c r="T2533" i="9" s="1"/>
  <c r="P2532" i="9"/>
  <c r="S2532" i="9" s="1"/>
  <c r="T2532" i="9" s="1"/>
  <c r="P2531" i="9"/>
  <c r="S2531" i="9" s="1"/>
  <c r="T2531" i="9" s="1"/>
  <c r="P2530" i="9"/>
  <c r="S2530" i="9" s="1"/>
  <c r="T2530" i="9" s="1"/>
  <c r="P2529" i="9"/>
  <c r="S2529" i="9" s="1"/>
  <c r="T2529" i="9" s="1"/>
  <c r="P2528" i="9"/>
  <c r="S2528" i="9" s="1"/>
  <c r="T2528" i="9" s="1"/>
  <c r="P2527" i="9"/>
  <c r="S2527" i="9" s="1"/>
  <c r="T2527" i="9" s="1"/>
  <c r="P2526" i="9"/>
  <c r="S2526" i="9" s="1"/>
  <c r="T2526" i="9" s="1"/>
  <c r="P2525" i="9"/>
  <c r="S2525" i="9" s="1"/>
  <c r="T2525" i="9" s="1"/>
  <c r="P2524" i="9"/>
  <c r="S2524" i="9" s="1"/>
  <c r="T2524" i="9" s="1"/>
  <c r="P2523" i="9"/>
  <c r="S2523" i="9" s="1"/>
  <c r="T2523" i="9" s="1"/>
  <c r="P2522" i="9"/>
  <c r="S2522" i="9" s="1"/>
  <c r="T2522" i="9" s="1"/>
  <c r="P2521" i="9"/>
  <c r="S2521" i="9" s="1"/>
  <c r="T2521" i="9" s="1"/>
  <c r="P2520" i="9"/>
  <c r="S2520" i="9" s="1"/>
  <c r="T2520" i="9" s="1"/>
  <c r="P2519" i="9"/>
  <c r="S2519" i="9" s="1"/>
  <c r="T2519" i="9" s="1"/>
  <c r="P2518" i="9"/>
  <c r="S2518" i="9" s="1"/>
  <c r="T2518" i="9" s="1"/>
  <c r="P2517" i="9"/>
  <c r="S2517" i="9" s="1"/>
  <c r="T2517" i="9" s="1"/>
  <c r="P2516" i="9"/>
  <c r="S2516" i="9" s="1"/>
  <c r="T2516" i="9" s="1"/>
  <c r="P2515" i="9"/>
  <c r="S2515" i="9" s="1"/>
  <c r="T2515" i="9" s="1"/>
  <c r="P2514" i="9"/>
  <c r="S2514" i="9" s="1"/>
  <c r="T2514" i="9" s="1"/>
  <c r="P2513" i="9"/>
  <c r="S2513" i="9" s="1"/>
  <c r="T2513" i="9" s="1"/>
  <c r="P2512" i="9"/>
  <c r="S2512" i="9" s="1"/>
  <c r="T2512" i="9" s="1"/>
  <c r="P2511" i="9"/>
  <c r="S2511" i="9" s="1"/>
  <c r="T2511" i="9" s="1"/>
  <c r="P2510" i="9"/>
  <c r="S2510" i="9" s="1"/>
  <c r="T2510" i="9" s="1"/>
  <c r="P2509" i="9"/>
  <c r="S2509" i="9" s="1"/>
  <c r="T2509" i="9" s="1"/>
  <c r="P2508" i="9"/>
  <c r="S2508" i="9" s="1"/>
  <c r="T2508" i="9" s="1"/>
  <c r="P2507" i="9"/>
  <c r="S2507" i="9" s="1"/>
  <c r="T2507" i="9" s="1"/>
  <c r="P2506" i="9"/>
  <c r="S2506" i="9" s="1"/>
  <c r="T2506" i="9" s="1"/>
  <c r="P2505" i="9"/>
  <c r="S2505" i="9" s="1"/>
  <c r="T2505" i="9" s="1"/>
  <c r="P2504" i="9"/>
  <c r="S2504" i="9" s="1"/>
  <c r="T2504" i="9" s="1"/>
  <c r="P2503" i="9"/>
  <c r="S2503" i="9" s="1"/>
  <c r="T2503" i="9" s="1"/>
  <c r="P2502" i="9"/>
  <c r="S2502" i="9" s="1"/>
  <c r="T2502" i="9" s="1"/>
  <c r="P2501" i="9"/>
  <c r="S2501" i="9" s="1"/>
  <c r="T2501" i="9" s="1"/>
  <c r="P2500" i="9"/>
  <c r="S2500" i="9" s="1"/>
  <c r="T2500" i="9" s="1"/>
  <c r="P2499" i="9"/>
  <c r="S2499" i="9" s="1"/>
  <c r="T2499" i="9" s="1"/>
  <c r="P2498" i="9"/>
  <c r="S2498" i="9" s="1"/>
  <c r="T2498" i="9" s="1"/>
  <c r="P2497" i="9"/>
  <c r="S2497" i="9" s="1"/>
  <c r="T2497" i="9" s="1"/>
  <c r="P2496" i="9"/>
  <c r="S2496" i="9" s="1"/>
  <c r="T2496" i="9" s="1"/>
  <c r="P2495" i="9"/>
  <c r="S2495" i="9" s="1"/>
  <c r="T2495" i="9" s="1"/>
  <c r="P2494" i="9"/>
  <c r="S2494" i="9" s="1"/>
  <c r="T2494" i="9" s="1"/>
  <c r="P2493" i="9"/>
  <c r="S2493" i="9" s="1"/>
  <c r="T2493" i="9" s="1"/>
  <c r="P2492" i="9"/>
  <c r="S2492" i="9" s="1"/>
  <c r="T2492" i="9" s="1"/>
  <c r="P2491" i="9"/>
  <c r="S2491" i="9" s="1"/>
  <c r="T2491" i="9" s="1"/>
  <c r="P2490" i="9"/>
  <c r="S2490" i="9" s="1"/>
  <c r="T2490" i="9" s="1"/>
  <c r="P2489" i="9"/>
  <c r="S2489" i="9" s="1"/>
  <c r="T2489" i="9" s="1"/>
  <c r="P2488" i="9"/>
  <c r="S2488" i="9" s="1"/>
  <c r="T2488" i="9" s="1"/>
  <c r="P2487" i="9"/>
  <c r="S2487" i="9" s="1"/>
  <c r="T2487" i="9" s="1"/>
  <c r="P2486" i="9"/>
  <c r="S2486" i="9" s="1"/>
  <c r="T2486" i="9" s="1"/>
  <c r="P2485" i="9"/>
  <c r="S2485" i="9" s="1"/>
  <c r="T2485" i="9" s="1"/>
  <c r="P2484" i="9"/>
  <c r="S2484" i="9" s="1"/>
  <c r="T2484" i="9" s="1"/>
  <c r="P2483" i="9"/>
  <c r="S2483" i="9" s="1"/>
  <c r="T2483" i="9" s="1"/>
  <c r="P2482" i="9"/>
  <c r="S2482" i="9" s="1"/>
  <c r="T2482" i="9" s="1"/>
  <c r="P2481" i="9"/>
  <c r="S2481" i="9" s="1"/>
  <c r="T2481" i="9" s="1"/>
  <c r="P2480" i="9"/>
  <c r="S2480" i="9" s="1"/>
  <c r="T2480" i="9" s="1"/>
  <c r="P2479" i="9"/>
  <c r="S2479" i="9" s="1"/>
  <c r="T2479" i="9" s="1"/>
  <c r="P2478" i="9"/>
  <c r="S2478" i="9" s="1"/>
  <c r="T2478" i="9" s="1"/>
  <c r="P2477" i="9"/>
  <c r="S2477" i="9" s="1"/>
  <c r="T2477" i="9" s="1"/>
  <c r="P2476" i="9"/>
  <c r="S2476" i="9" s="1"/>
  <c r="T2476" i="9" s="1"/>
  <c r="P2475" i="9"/>
  <c r="S2475" i="9" s="1"/>
  <c r="T2475" i="9" s="1"/>
  <c r="P2474" i="9"/>
  <c r="S2474" i="9" s="1"/>
  <c r="T2474" i="9" s="1"/>
  <c r="P2473" i="9"/>
  <c r="S2473" i="9" s="1"/>
  <c r="T2473" i="9" s="1"/>
  <c r="P2472" i="9"/>
  <c r="S2472" i="9" s="1"/>
  <c r="T2472" i="9" s="1"/>
  <c r="P2471" i="9"/>
  <c r="S2471" i="9" s="1"/>
  <c r="T2471" i="9" s="1"/>
  <c r="P2470" i="9"/>
  <c r="S2470" i="9" s="1"/>
  <c r="T2470" i="9" s="1"/>
  <c r="P2469" i="9"/>
  <c r="S2469" i="9" s="1"/>
  <c r="T2469" i="9" s="1"/>
  <c r="P2468" i="9"/>
  <c r="S2468" i="9" s="1"/>
  <c r="T2468" i="9" s="1"/>
  <c r="P2467" i="9"/>
  <c r="S2467" i="9" s="1"/>
  <c r="T2467" i="9" s="1"/>
  <c r="P2466" i="9"/>
  <c r="S2466" i="9" s="1"/>
  <c r="T2466" i="9" s="1"/>
  <c r="P2465" i="9"/>
  <c r="S2465" i="9" s="1"/>
  <c r="T2465" i="9" s="1"/>
  <c r="P2464" i="9"/>
  <c r="S2464" i="9" s="1"/>
  <c r="T2464" i="9" s="1"/>
  <c r="P2463" i="9"/>
  <c r="S2463" i="9" s="1"/>
  <c r="T2463" i="9" s="1"/>
  <c r="P2462" i="9"/>
  <c r="S2462" i="9" s="1"/>
  <c r="T2462" i="9" s="1"/>
  <c r="P2461" i="9"/>
  <c r="S2461" i="9" s="1"/>
  <c r="T2461" i="9" s="1"/>
  <c r="P2460" i="9"/>
  <c r="S2460" i="9" s="1"/>
  <c r="T2460" i="9" s="1"/>
  <c r="P2459" i="9"/>
  <c r="S2459" i="9" s="1"/>
  <c r="T2459" i="9" s="1"/>
  <c r="P2458" i="9"/>
  <c r="S2458" i="9" s="1"/>
  <c r="T2458" i="9" s="1"/>
  <c r="P2457" i="9"/>
  <c r="S2457" i="9" s="1"/>
  <c r="T2457" i="9" s="1"/>
  <c r="P2456" i="9"/>
  <c r="S2456" i="9" s="1"/>
  <c r="T2456" i="9" s="1"/>
  <c r="P2455" i="9"/>
  <c r="S2455" i="9" s="1"/>
  <c r="T2455" i="9" s="1"/>
  <c r="P2454" i="9"/>
  <c r="S2454" i="9" s="1"/>
  <c r="T2454" i="9" s="1"/>
  <c r="P2453" i="9"/>
  <c r="S2453" i="9" s="1"/>
  <c r="T2453" i="9" s="1"/>
  <c r="P2452" i="9"/>
  <c r="S2452" i="9" s="1"/>
  <c r="T2452" i="9" s="1"/>
  <c r="P2451" i="9"/>
  <c r="S2451" i="9" s="1"/>
  <c r="T2451" i="9" s="1"/>
  <c r="P2450" i="9"/>
  <c r="S2450" i="9" s="1"/>
  <c r="T2450" i="9" s="1"/>
  <c r="P2449" i="9"/>
  <c r="S2449" i="9" s="1"/>
  <c r="T2449" i="9" s="1"/>
  <c r="P2448" i="9"/>
  <c r="S2448" i="9" s="1"/>
  <c r="T2448" i="9" s="1"/>
  <c r="P2447" i="9"/>
  <c r="S2447" i="9" s="1"/>
  <c r="T2447" i="9" s="1"/>
  <c r="P2446" i="9"/>
  <c r="S2446" i="9" s="1"/>
  <c r="T2446" i="9" s="1"/>
  <c r="P2445" i="9"/>
  <c r="S2445" i="9" s="1"/>
  <c r="T2445" i="9" s="1"/>
  <c r="P2444" i="9"/>
  <c r="S2444" i="9" s="1"/>
  <c r="T2444" i="9" s="1"/>
  <c r="P2443" i="9"/>
  <c r="S2443" i="9" s="1"/>
  <c r="T2443" i="9" s="1"/>
  <c r="P2442" i="9"/>
  <c r="S2442" i="9" s="1"/>
  <c r="T2442" i="9" s="1"/>
  <c r="P2441" i="9"/>
  <c r="S2441" i="9" s="1"/>
  <c r="T2441" i="9" s="1"/>
  <c r="P2440" i="9"/>
  <c r="S2440" i="9" s="1"/>
  <c r="T2440" i="9" s="1"/>
  <c r="P2439" i="9"/>
  <c r="S2439" i="9" s="1"/>
  <c r="T2439" i="9" s="1"/>
  <c r="P2438" i="9"/>
  <c r="S2438" i="9" s="1"/>
  <c r="T2438" i="9" s="1"/>
  <c r="P2437" i="9"/>
  <c r="S2437" i="9" s="1"/>
  <c r="T2437" i="9" s="1"/>
  <c r="P2436" i="9"/>
  <c r="S2436" i="9" s="1"/>
  <c r="T2436" i="9" s="1"/>
  <c r="P2435" i="9"/>
  <c r="S2435" i="9" s="1"/>
  <c r="T2435" i="9" s="1"/>
  <c r="P2434" i="9"/>
  <c r="S2434" i="9" s="1"/>
  <c r="T2434" i="9" s="1"/>
  <c r="P2433" i="9"/>
  <c r="S2433" i="9" s="1"/>
  <c r="T2433" i="9" s="1"/>
  <c r="P2432" i="9"/>
  <c r="S2432" i="9" s="1"/>
  <c r="T2432" i="9" s="1"/>
  <c r="P2431" i="9"/>
  <c r="S2431" i="9" s="1"/>
  <c r="T2431" i="9" s="1"/>
  <c r="P2430" i="9"/>
  <c r="S2430" i="9" s="1"/>
  <c r="T2430" i="9" s="1"/>
  <c r="P2429" i="9"/>
  <c r="S2429" i="9" s="1"/>
  <c r="T2429" i="9" s="1"/>
  <c r="P2428" i="9"/>
  <c r="S2428" i="9" s="1"/>
  <c r="T2428" i="9" s="1"/>
  <c r="P2427" i="9"/>
  <c r="S2427" i="9" s="1"/>
  <c r="T2427" i="9" s="1"/>
  <c r="P2426" i="9"/>
  <c r="S2426" i="9" s="1"/>
  <c r="T2426" i="9" s="1"/>
  <c r="P2425" i="9"/>
  <c r="S2425" i="9" s="1"/>
  <c r="T2425" i="9" s="1"/>
  <c r="P2424" i="9"/>
  <c r="S2424" i="9" s="1"/>
  <c r="T2424" i="9" s="1"/>
  <c r="P2423" i="9"/>
  <c r="S2423" i="9" s="1"/>
  <c r="T2423" i="9" s="1"/>
  <c r="P2422" i="9"/>
  <c r="S2422" i="9" s="1"/>
  <c r="T2422" i="9" s="1"/>
  <c r="P2421" i="9"/>
  <c r="S2421" i="9" s="1"/>
  <c r="T2421" i="9" s="1"/>
  <c r="P2420" i="9"/>
  <c r="S2420" i="9" s="1"/>
  <c r="T2420" i="9" s="1"/>
  <c r="P2419" i="9"/>
  <c r="S2419" i="9" s="1"/>
  <c r="T2419" i="9" s="1"/>
  <c r="P2418" i="9"/>
  <c r="S2418" i="9" s="1"/>
  <c r="T2418" i="9" s="1"/>
  <c r="P2417" i="9"/>
  <c r="S2417" i="9" s="1"/>
  <c r="T2417" i="9" s="1"/>
  <c r="P2416" i="9"/>
  <c r="S2416" i="9" s="1"/>
  <c r="T2416" i="9" s="1"/>
  <c r="P2415" i="9"/>
  <c r="S2415" i="9" s="1"/>
  <c r="T2415" i="9" s="1"/>
  <c r="P2414" i="9"/>
  <c r="S2414" i="9" s="1"/>
  <c r="T2414" i="9" s="1"/>
  <c r="P2413" i="9"/>
  <c r="S2413" i="9" s="1"/>
  <c r="T2413" i="9" s="1"/>
  <c r="P2412" i="9"/>
  <c r="S2412" i="9" s="1"/>
  <c r="T2412" i="9" s="1"/>
  <c r="P2411" i="9"/>
  <c r="S2411" i="9" s="1"/>
  <c r="T2411" i="9" s="1"/>
  <c r="P2410" i="9"/>
  <c r="S2410" i="9" s="1"/>
  <c r="T2410" i="9" s="1"/>
  <c r="P2409" i="9"/>
  <c r="S2409" i="9" s="1"/>
  <c r="T2409" i="9" s="1"/>
  <c r="P2408" i="9"/>
  <c r="S2408" i="9" s="1"/>
  <c r="T2408" i="9" s="1"/>
  <c r="P2407" i="9"/>
  <c r="S2407" i="9" s="1"/>
  <c r="T2407" i="9" s="1"/>
  <c r="P2406" i="9"/>
  <c r="S2406" i="9" s="1"/>
  <c r="T2406" i="9" s="1"/>
  <c r="P2405" i="9"/>
  <c r="S2405" i="9" s="1"/>
  <c r="T2405" i="9" s="1"/>
  <c r="P2404" i="9"/>
  <c r="S2404" i="9" s="1"/>
  <c r="T2404" i="9" s="1"/>
  <c r="P2403" i="9"/>
  <c r="S2403" i="9" s="1"/>
  <c r="T2403" i="9" s="1"/>
  <c r="P2402" i="9"/>
  <c r="S2402" i="9" s="1"/>
  <c r="T2402" i="9" s="1"/>
  <c r="P2401" i="9"/>
  <c r="S2401" i="9" s="1"/>
  <c r="T2401" i="9" s="1"/>
  <c r="P2400" i="9"/>
  <c r="S2400" i="9" s="1"/>
  <c r="T2400" i="9" s="1"/>
  <c r="P2399" i="9"/>
  <c r="S2399" i="9" s="1"/>
  <c r="T2399" i="9" s="1"/>
  <c r="P2398" i="9"/>
  <c r="S2398" i="9" s="1"/>
  <c r="T2398" i="9" s="1"/>
  <c r="P2397" i="9"/>
  <c r="S2397" i="9" s="1"/>
  <c r="T2397" i="9" s="1"/>
  <c r="P2396" i="9"/>
  <c r="S2396" i="9" s="1"/>
  <c r="T2396" i="9" s="1"/>
  <c r="P2395" i="9"/>
  <c r="S2395" i="9" s="1"/>
  <c r="T2395" i="9" s="1"/>
  <c r="P2394" i="9"/>
  <c r="S2394" i="9" s="1"/>
  <c r="T2394" i="9" s="1"/>
  <c r="P2393" i="9"/>
  <c r="S2393" i="9" s="1"/>
  <c r="T2393" i="9" s="1"/>
  <c r="P2392" i="9"/>
  <c r="S2392" i="9" s="1"/>
  <c r="T2392" i="9" s="1"/>
  <c r="P2391" i="9"/>
  <c r="S2391" i="9" s="1"/>
  <c r="T2391" i="9" s="1"/>
  <c r="P2390" i="9"/>
  <c r="S2390" i="9" s="1"/>
  <c r="T2390" i="9" s="1"/>
  <c r="P2389" i="9"/>
  <c r="S2389" i="9" s="1"/>
  <c r="T2389" i="9" s="1"/>
  <c r="P2388" i="9"/>
  <c r="S2388" i="9" s="1"/>
  <c r="T2388" i="9" s="1"/>
  <c r="P2387" i="9"/>
  <c r="S2387" i="9" s="1"/>
  <c r="T2387" i="9" s="1"/>
  <c r="P2386" i="9"/>
  <c r="S2386" i="9" s="1"/>
  <c r="T2386" i="9" s="1"/>
  <c r="P2385" i="9"/>
  <c r="S2385" i="9" s="1"/>
  <c r="T2385" i="9" s="1"/>
  <c r="P2384" i="9"/>
  <c r="S2384" i="9" s="1"/>
  <c r="T2384" i="9" s="1"/>
  <c r="P2383" i="9"/>
  <c r="S2383" i="9" s="1"/>
  <c r="T2383" i="9" s="1"/>
  <c r="P2382" i="9"/>
  <c r="S2382" i="9" s="1"/>
  <c r="T2382" i="9" s="1"/>
  <c r="P2381" i="9"/>
  <c r="S2381" i="9" s="1"/>
  <c r="T2381" i="9" s="1"/>
  <c r="P2380" i="9"/>
  <c r="S2380" i="9" s="1"/>
  <c r="T2380" i="9" s="1"/>
  <c r="P2379" i="9"/>
  <c r="S2379" i="9" s="1"/>
  <c r="T2379" i="9" s="1"/>
  <c r="P2378" i="9"/>
  <c r="S2378" i="9" s="1"/>
  <c r="T2378" i="9" s="1"/>
  <c r="P2377" i="9"/>
  <c r="S2377" i="9" s="1"/>
  <c r="T2377" i="9" s="1"/>
  <c r="P2376" i="9"/>
  <c r="S2376" i="9" s="1"/>
  <c r="T2376" i="9" s="1"/>
  <c r="P2375" i="9"/>
  <c r="S2375" i="9" s="1"/>
  <c r="T2375" i="9" s="1"/>
  <c r="P2374" i="9"/>
  <c r="S2374" i="9" s="1"/>
  <c r="T2374" i="9" s="1"/>
  <c r="P2373" i="9"/>
  <c r="S2373" i="9" s="1"/>
  <c r="T2373" i="9" s="1"/>
  <c r="P2372" i="9"/>
  <c r="S2372" i="9" s="1"/>
  <c r="T2372" i="9" s="1"/>
  <c r="P2371" i="9"/>
  <c r="S2371" i="9" s="1"/>
  <c r="T2371" i="9" s="1"/>
  <c r="P2370" i="9"/>
  <c r="S2370" i="9" s="1"/>
  <c r="T2370" i="9" s="1"/>
  <c r="P2369" i="9"/>
  <c r="S2369" i="9" s="1"/>
  <c r="T2369" i="9" s="1"/>
  <c r="P2368" i="9"/>
  <c r="S2368" i="9" s="1"/>
  <c r="T2368" i="9" s="1"/>
  <c r="P2367" i="9"/>
  <c r="S2367" i="9" s="1"/>
  <c r="T2367" i="9" s="1"/>
  <c r="P2366" i="9"/>
  <c r="S2366" i="9" s="1"/>
  <c r="T2366" i="9" s="1"/>
  <c r="P2365" i="9"/>
  <c r="S2365" i="9" s="1"/>
  <c r="T2365" i="9" s="1"/>
  <c r="P2364" i="9"/>
  <c r="S2364" i="9" s="1"/>
  <c r="T2364" i="9" s="1"/>
  <c r="P2363" i="9"/>
  <c r="S2363" i="9" s="1"/>
  <c r="T2363" i="9" s="1"/>
  <c r="P2362" i="9"/>
  <c r="S2362" i="9" s="1"/>
  <c r="T2362" i="9" s="1"/>
  <c r="P2361" i="9"/>
  <c r="S2361" i="9" s="1"/>
  <c r="T2361" i="9" s="1"/>
  <c r="P2360" i="9"/>
  <c r="S2360" i="9" s="1"/>
  <c r="T2360" i="9" s="1"/>
  <c r="P2359" i="9"/>
  <c r="S2359" i="9" s="1"/>
  <c r="T2359" i="9" s="1"/>
  <c r="P2358" i="9"/>
  <c r="S2358" i="9" s="1"/>
  <c r="T2358" i="9" s="1"/>
  <c r="P2357" i="9"/>
  <c r="S2357" i="9" s="1"/>
  <c r="T2357" i="9" s="1"/>
  <c r="P2356" i="9"/>
  <c r="S2356" i="9" s="1"/>
  <c r="T2356" i="9" s="1"/>
  <c r="P2355" i="9"/>
  <c r="S2355" i="9" s="1"/>
  <c r="T2355" i="9" s="1"/>
  <c r="P2354" i="9"/>
  <c r="S2354" i="9" s="1"/>
  <c r="T2354" i="9" s="1"/>
  <c r="P2353" i="9"/>
  <c r="S2353" i="9" s="1"/>
  <c r="T2353" i="9" s="1"/>
  <c r="P2352" i="9"/>
  <c r="S2352" i="9" s="1"/>
  <c r="T2352" i="9" s="1"/>
  <c r="P2351" i="9"/>
  <c r="S2351" i="9" s="1"/>
  <c r="T2351" i="9" s="1"/>
  <c r="P2350" i="9"/>
  <c r="S2350" i="9" s="1"/>
  <c r="T2350" i="9" s="1"/>
  <c r="P2349" i="9"/>
  <c r="S2349" i="9" s="1"/>
  <c r="T2349" i="9" s="1"/>
  <c r="P2348" i="9"/>
  <c r="S2348" i="9" s="1"/>
  <c r="T2348" i="9" s="1"/>
  <c r="P2347" i="9"/>
  <c r="S2347" i="9" s="1"/>
  <c r="T2347" i="9" s="1"/>
  <c r="P2346" i="9"/>
  <c r="S2346" i="9" s="1"/>
  <c r="T2346" i="9" s="1"/>
  <c r="P2345" i="9"/>
  <c r="S2345" i="9" s="1"/>
  <c r="T2345" i="9" s="1"/>
  <c r="P2344" i="9"/>
  <c r="S2344" i="9" s="1"/>
  <c r="T2344" i="9" s="1"/>
  <c r="P2343" i="9"/>
  <c r="S2343" i="9" s="1"/>
  <c r="T2343" i="9" s="1"/>
  <c r="P2342" i="9"/>
  <c r="S2342" i="9" s="1"/>
  <c r="T2342" i="9" s="1"/>
  <c r="P2341" i="9"/>
  <c r="S2341" i="9" s="1"/>
  <c r="T2341" i="9" s="1"/>
  <c r="P2340" i="9"/>
  <c r="S2340" i="9" s="1"/>
  <c r="T2340" i="9" s="1"/>
  <c r="P2339" i="9"/>
  <c r="S2339" i="9" s="1"/>
  <c r="T2339" i="9" s="1"/>
  <c r="P2338" i="9"/>
  <c r="S2338" i="9" s="1"/>
  <c r="T2338" i="9" s="1"/>
  <c r="P2337" i="9"/>
  <c r="S2337" i="9" s="1"/>
  <c r="T2337" i="9" s="1"/>
  <c r="P2336" i="9"/>
  <c r="S2336" i="9" s="1"/>
  <c r="T2336" i="9" s="1"/>
  <c r="P2335" i="9"/>
  <c r="S2335" i="9" s="1"/>
  <c r="T2335" i="9" s="1"/>
  <c r="P2334" i="9"/>
  <c r="S2334" i="9" s="1"/>
  <c r="T2334" i="9" s="1"/>
  <c r="P2333" i="9"/>
  <c r="S2333" i="9" s="1"/>
  <c r="T2333" i="9" s="1"/>
  <c r="P2332" i="9"/>
  <c r="S2332" i="9" s="1"/>
  <c r="T2332" i="9" s="1"/>
  <c r="P2331" i="9"/>
  <c r="S2331" i="9" s="1"/>
  <c r="T2331" i="9" s="1"/>
  <c r="P2330" i="9"/>
  <c r="S2330" i="9" s="1"/>
  <c r="T2330" i="9" s="1"/>
  <c r="P2329" i="9"/>
  <c r="S2329" i="9" s="1"/>
  <c r="T2329" i="9" s="1"/>
  <c r="P2328" i="9"/>
  <c r="S2328" i="9" s="1"/>
  <c r="T2328" i="9" s="1"/>
  <c r="P2327" i="9"/>
  <c r="S2327" i="9" s="1"/>
  <c r="T2327" i="9" s="1"/>
  <c r="P2326" i="9"/>
  <c r="S2326" i="9" s="1"/>
  <c r="T2326" i="9" s="1"/>
  <c r="P2325" i="9"/>
  <c r="S2325" i="9" s="1"/>
  <c r="T2325" i="9" s="1"/>
  <c r="P2324" i="9"/>
  <c r="S2324" i="9" s="1"/>
  <c r="T2324" i="9" s="1"/>
  <c r="P2323" i="9"/>
  <c r="S2323" i="9" s="1"/>
  <c r="T2323" i="9" s="1"/>
  <c r="P2322" i="9"/>
  <c r="S2322" i="9" s="1"/>
  <c r="T2322" i="9" s="1"/>
  <c r="P2321" i="9"/>
  <c r="S2321" i="9" s="1"/>
  <c r="T2321" i="9" s="1"/>
  <c r="P2320" i="9"/>
  <c r="S2320" i="9" s="1"/>
  <c r="T2320" i="9" s="1"/>
  <c r="P2319" i="9"/>
  <c r="S2319" i="9" s="1"/>
  <c r="T2319" i="9" s="1"/>
  <c r="P2318" i="9"/>
  <c r="S2318" i="9" s="1"/>
  <c r="T2318" i="9" s="1"/>
  <c r="P2317" i="9"/>
  <c r="S2317" i="9" s="1"/>
  <c r="T2317" i="9" s="1"/>
  <c r="P2316" i="9"/>
  <c r="S2316" i="9" s="1"/>
  <c r="T2316" i="9" s="1"/>
  <c r="P2315" i="9"/>
  <c r="S2315" i="9" s="1"/>
  <c r="T2315" i="9" s="1"/>
  <c r="P2314" i="9"/>
  <c r="S2314" i="9" s="1"/>
  <c r="T2314" i="9" s="1"/>
  <c r="P2313" i="9"/>
  <c r="S2313" i="9" s="1"/>
  <c r="T2313" i="9" s="1"/>
  <c r="P2312" i="9"/>
  <c r="S2312" i="9" s="1"/>
  <c r="T2312" i="9" s="1"/>
  <c r="P2311" i="9"/>
  <c r="S2311" i="9" s="1"/>
  <c r="T2311" i="9" s="1"/>
  <c r="P2310" i="9"/>
  <c r="S2310" i="9" s="1"/>
  <c r="T2310" i="9" s="1"/>
  <c r="P2309" i="9"/>
  <c r="S2309" i="9" s="1"/>
  <c r="T2309" i="9" s="1"/>
  <c r="P2308" i="9"/>
  <c r="S2308" i="9" s="1"/>
  <c r="T2308" i="9" s="1"/>
  <c r="P2307" i="9"/>
  <c r="S2307" i="9" s="1"/>
  <c r="T2307" i="9" s="1"/>
  <c r="P2306" i="9"/>
  <c r="S2306" i="9" s="1"/>
  <c r="T2306" i="9" s="1"/>
  <c r="P2305" i="9"/>
  <c r="S2305" i="9" s="1"/>
  <c r="T2305" i="9" s="1"/>
  <c r="P2304" i="9"/>
  <c r="S2304" i="9" s="1"/>
  <c r="T2304" i="9" s="1"/>
  <c r="P2303" i="9"/>
  <c r="S2303" i="9" s="1"/>
  <c r="T2303" i="9" s="1"/>
  <c r="P2302" i="9"/>
  <c r="S2302" i="9" s="1"/>
  <c r="T2302" i="9" s="1"/>
  <c r="P2301" i="9"/>
  <c r="S2301" i="9" s="1"/>
  <c r="T2301" i="9" s="1"/>
  <c r="P2300" i="9"/>
  <c r="S2300" i="9" s="1"/>
  <c r="T2300" i="9" s="1"/>
  <c r="P2299" i="9"/>
  <c r="S2299" i="9" s="1"/>
  <c r="T2299" i="9" s="1"/>
  <c r="P2298" i="9"/>
  <c r="S2298" i="9" s="1"/>
  <c r="T2298" i="9" s="1"/>
  <c r="P2297" i="9"/>
  <c r="S2297" i="9" s="1"/>
  <c r="T2297" i="9" s="1"/>
  <c r="P2296" i="9"/>
  <c r="S2296" i="9" s="1"/>
  <c r="T2296" i="9" s="1"/>
  <c r="P2295" i="9"/>
  <c r="S2295" i="9" s="1"/>
  <c r="T2295" i="9" s="1"/>
  <c r="P2294" i="9"/>
  <c r="S2294" i="9" s="1"/>
  <c r="T2294" i="9" s="1"/>
  <c r="P2293" i="9"/>
  <c r="S2293" i="9" s="1"/>
  <c r="T2293" i="9" s="1"/>
  <c r="P2292" i="9"/>
  <c r="S2292" i="9" s="1"/>
  <c r="T2292" i="9" s="1"/>
  <c r="P2291" i="9"/>
  <c r="S2291" i="9" s="1"/>
  <c r="T2291" i="9" s="1"/>
  <c r="P2290" i="9"/>
  <c r="S2290" i="9" s="1"/>
  <c r="T2290" i="9" s="1"/>
  <c r="P2289" i="9"/>
  <c r="S2289" i="9" s="1"/>
  <c r="T2289" i="9" s="1"/>
  <c r="P2288" i="9"/>
  <c r="S2288" i="9" s="1"/>
  <c r="T2288" i="9" s="1"/>
  <c r="P2287" i="9"/>
  <c r="S2287" i="9" s="1"/>
  <c r="T2287" i="9" s="1"/>
  <c r="P2286" i="9"/>
  <c r="S2286" i="9" s="1"/>
  <c r="T2286" i="9" s="1"/>
  <c r="P2285" i="9"/>
  <c r="S2285" i="9" s="1"/>
  <c r="T2285" i="9" s="1"/>
  <c r="P2284" i="9"/>
  <c r="S2284" i="9" s="1"/>
  <c r="T2284" i="9" s="1"/>
  <c r="P2283" i="9"/>
  <c r="S2283" i="9" s="1"/>
  <c r="T2283" i="9" s="1"/>
  <c r="P2282" i="9"/>
  <c r="S2282" i="9" s="1"/>
  <c r="T2282" i="9" s="1"/>
  <c r="P2281" i="9"/>
  <c r="S2281" i="9" s="1"/>
  <c r="T2281" i="9" s="1"/>
  <c r="P2280" i="9"/>
  <c r="S2280" i="9" s="1"/>
  <c r="T2280" i="9" s="1"/>
  <c r="P2279" i="9"/>
  <c r="S2279" i="9" s="1"/>
  <c r="T2279" i="9" s="1"/>
  <c r="P2278" i="9"/>
  <c r="S2278" i="9" s="1"/>
  <c r="T2278" i="9" s="1"/>
  <c r="P2277" i="9"/>
  <c r="S2277" i="9" s="1"/>
  <c r="T2277" i="9" s="1"/>
  <c r="P2276" i="9"/>
  <c r="S2276" i="9" s="1"/>
  <c r="T2276" i="9" s="1"/>
  <c r="P2275" i="9"/>
  <c r="S2275" i="9" s="1"/>
  <c r="T2275" i="9" s="1"/>
  <c r="P2274" i="9"/>
  <c r="S2274" i="9" s="1"/>
  <c r="T2274" i="9" s="1"/>
  <c r="P2273" i="9"/>
  <c r="S2273" i="9" s="1"/>
  <c r="T2273" i="9" s="1"/>
  <c r="P2272" i="9"/>
  <c r="S2272" i="9" s="1"/>
  <c r="T2272" i="9" s="1"/>
  <c r="P2271" i="9"/>
  <c r="S2271" i="9" s="1"/>
  <c r="T2271" i="9" s="1"/>
  <c r="P2270" i="9"/>
  <c r="S2270" i="9" s="1"/>
  <c r="T2270" i="9" s="1"/>
  <c r="P2269" i="9"/>
  <c r="S2269" i="9" s="1"/>
  <c r="T2269" i="9" s="1"/>
  <c r="P2268" i="9"/>
  <c r="S2268" i="9" s="1"/>
  <c r="T2268" i="9" s="1"/>
  <c r="P2267" i="9"/>
  <c r="S2267" i="9" s="1"/>
  <c r="T2267" i="9" s="1"/>
  <c r="P2266" i="9"/>
  <c r="S2266" i="9" s="1"/>
  <c r="T2266" i="9" s="1"/>
  <c r="P2265" i="9"/>
  <c r="S2265" i="9" s="1"/>
  <c r="T2265" i="9" s="1"/>
  <c r="P2264" i="9"/>
  <c r="S2264" i="9" s="1"/>
  <c r="T2264" i="9" s="1"/>
  <c r="P2263" i="9"/>
  <c r="S2263" i="9" s="1"/>
  <c r="T2263" i="9" s="1"/>
  <c r="P2262" i="9"/>
  <c r="S2262" i="9" s="1"/>
  <c r="T2262" i="9" s="1"/>
  <c r="P2261" i="9"/>
  <c r="S2261" i="9" s="1"/>
  <c r="T2261" i="9" s="1"/>
  <c r="P2260" i="9"/>
  <c r="S2260" i="9" s="1"/>
  <c r="T2260" i="9" s="1"/>
  <c r="P2259" i="9"/>
  <c r="S2259" i="9" s="1"/>
  <c r="T2259" i="9" s="1"/>
  <c r="P2258" i="9"/>
  <c r="S2258" i="9" s="1"/>
  <c r="T2258" i="9" s="1"/>
  <c r="P2257" i="9"/>
  <c r="S2257" i="9" s="1"/>
  <c r="T2257" i="9" s="1"/>
  <c r="P2256" i="9"/>
  <c r="S2256" i="9" s="1"/>
  <c r="T2256" i="9" s="1"/>
  <c r="P2255" i="9"/>
  <c r="S2255" i="9" s="1"/>
  <c r="T2255" i="9" s="1"/>
  <c r="P2254" i="9"/>
  <c r="S2254" i="9" s="1"/>
  <c r="T2254" i="9" s="1"/>
  <c r="P2253" i="9"/>
  <c r="S2253" i="9" s="1"/>
  <c r="T2253" i="9" s="1"/>
  <c r="P2252" i="9"/>
  <c r="S2252" i="9" s="1"/>
  <c r="T2252" i="9" s="1"/>
  <c r="P2251" i="9"/>
  <c r="S2251" i="9" s="1"/>
  <c r="T2251" i="9" s="1"/>
  <c r="P2250" i="9"/>
  <c r="S2250" i="9" s="1"/>
  <c r="T2250" i="9" s="1"/>
  <c r="P2249" i="9"/>
  <c r="S2249" i="9" s="1"/>
  <c r="T2249" i="9" s="1"/>
  <c r="P2248" i="9"/>
  <c r="S2248" i="9" s="1"/>
  <c r="T2248" i="9" s="1"/>
  <c r="P2247" i="9"/>
  <c r="S2247" i="9" s="1"/>
  <c r="T2247" i="9" s="1"/>
  <c r="P2246" i="9"/>
  <c r="S2246" i="9" s="1"/>
  <c r="T2246" i="9" s="1"/>
  <c r="P2245" i="9"/>
  <c r="S2245" i="9" s="1"/>
  <c r="T2245" i="9" s="1"/>
  <c r="P2244" i="9"/>
  <c r="S2244" i="9" s="1"/>
  <c r="T2244" i="9" s="1"/>
  <c r="P2243" i="9"/>
  <c r="S2243" i="9" s="1"/>
  <c r="T2243" i="9" s="1"/>
  <c r="P2242" i="9"/>
  <c r="S2242" i="9" s="1"/>
  <c r="T2242" i="9" s="1"/>
  <c r="P2241" i="9"/>
  <c r="S2241" i="9" s="1"/>
  <c r="T2241" i="9" s="1"/>
  <c r="P2240" i="9"/>
  <c r="S2240" i="9" s="1"/>
  <c r="T2240" i="9" s="1"/>
  <c r="P2239" i="9"/>
  <c r="S2239" i="9" s="1"/>
  <c r="T2239" i="9" s="1"/>
  <c r="P2238" i="9"/>
  <c r="S2238" i="9" s="1"/>
  <c r="T2238" i="9" s="1"/>
  <c r="P2237" i="9"/>
  <c r="S2237" i="9" s="1"/>
  <c r="T2237" i="9" s="1"/>
  <c r="P2236" i="9"/>
  <c r="S2236" i="9" s="1"/>
  <c r="T2236" i="9" s="1"/>
  <c r="P2235" i="9"/>
  <c r="S2235" i="9" s="1"/>
  <c r="T2235" i="9" s="1"/>
  <c r="P2234" i="9"/>
  <c r="S2234" i="9" s="1"/>
  <c r="T2234" i="9" s="1"/>
  <c r="P2233" i="9"/>
  <c r="S2233" i="9" s="1"/>
  <c r="T2233" i="9" s="1"/>
  <c r="P2232" i="9"/>
  <c r="S2232" i="9" s="1"/>
  <c r="T2232" i="9" s="1"/>
  <c r="P2231" i="9"/>
  <c r="S2231" i="9" s="1"/>
  <c r="T2231" i="9" s="1"/>
  <c r="P2230" i="9"/>
  <c r="S2230" i="9" s="1"/>
  <c r="T2230" i="9" s="1"/>
  <c r="P2229" i="9"/>
  <c r="S2229" i="9" s="1"/>
  <c r="T2229" i="9" s="1"/>
  <c r="P2228" i="9"/>
  <c r="S2228" i="9" s="1"/>
  <c r="T2228" i="9" s="1"/>
  <c r="P2227" i="9"/>
  <c r="S2227" i="9" s="1"/>
  <c r="T2227" i="9" s="1"/>
  <c r="P2226" i="9"/>
  <c r="S2226" i="9" s="1"/>
  <c r="T2226" i="9" s="1"/>
  <c r="P2225" i="9"/>
  <c r="S2225" i="9" s="1"/>
  <c r="T2225" i="9" s="1"/>
  <c r="P2224" i="9"/>
  <c r="S2224" i="9" s="1"/>
  <c r="T2224" i="9" s="1"/>
  <c r="P2223" i="9"/>
  <c r="S2223" i="9" s="1"/>
  <c r="T2223" i="9" s="1"/>
  <c r="P2222" i="9"/>
  <c r="S2222" i="9" s="1"/>
  <c r="T2222" i="9" s="1"/>
  <c r="P2221" i="9"/>
  <c r="S2221" i="9" s="1"/>
  <c r="T2221" i="9" s="1"/>
  <c r="P2220" i="9"/>
  <c r="S2220" i="9" s="1"/>
  <c r="T2220" i="9" s="1"/>
  <c r="P2219" i="9"/>
  <c r="S2219" i="9" s="1"/>
  <c r="T2219" i="9" s="1"/>
  <c r="P2218" i="9"/>
  <c r="S2218" i="9" s="1"/>
  <c r="T2218" i="9" s="1"/>
  <c r="P2217" i="9"/>
  <c r="S2217" i="9" s="1"/>
  <c r="T2217" i="9" s="1"/>
  <c r="P2216" i="9"/>
  <c r="S2216" i="9" s="1"/>
  <c r="T2216" i="9" s="1"/>
  <c r="P2215" i="9"/>
  <c r="S2215" i="9" s="1"/>
  <c r="T2215" i="9" s="1"/>
  <c r="P2214" i="9"/>
  <c r="S2214" i="9" s="1"/>
  <c r="T2214" i="9" s="1"/>
  <c r="P2213" i="9"/>
  <c r="S2213" i="9" s="1"/>
  <c r="T2213" i="9" s="1"/>
  <c r="P2212" i="9"/>
  <c r="S2212" i="9" s="1"/>
  <c r="T2212" i="9" s="1"/>
  <c r="P2211" i="9"/>
  <c r="S2211" i="9" s="1"/>
  <c r="T2211" i="9" s="1"/>
  <c r="P2210" i="9"/>
  <c r="S2210" i="9" s="1"/>
  <c r="T2210" i="9" s="1"/>
  <c r="P2209" i="9"/>
  <c r="S2209" i="9" s="1"/>
  <c r="T2209" i="9" s="1"/>
  <c r="P2208" i="9"/>
  <c r="S2208" i="9" s="1"/>
  <c r="T2208" i="9" s="1"/>
  <c r="P2207" i="9"/>
  <c r="S2207" i="9" s="1"/>
  <c r="T2207" i="9" s="1"/>
  <c r="P2206" i="9"/>
  <c r="S2206" i="9" s="1"/>
  <c r="T2206" i="9" s="1"/>
  <c r="P2205" i="9"/>
  <c r="S2205" i="9" s="1"/>
  <c r="T2205" i="9" s="1"/>
  <c r="P2204" i="9"/>
  <c r="S2204" i="9" s="1"/>
  <c r="T2204" i="9" s="1"/>
  <c r="P2203" i="9"/>
  <c r="S2203" i="9" s="1"/>
  <c r="T2203" i="9" s="1"/>
  <c r="P2202" i="9"/>
  <c r="S2202" i="9" s="1"/>
  <c r="T2202" i="9" s="1"/>
  <c r="P2201" i="9"/>
  <c r="S2201" i="9" s="1"/>
  <c r="T2201" i="9" s="1"/>
  <c r="P2200" i="9"/>
  <c r="S2200" i="9" s="1"/>
  <c r="T2200" i="9" s="1"/>
  <c r="P2199" i="9"/>
  <c r="S2199" i="9" s="1"/>
  <c r="T2199" i="9" s="1"/>
  <c r="P2198" i="9"/>
  <c r="S2198" i="9" s="1"/>
  <c r="T2198" i="9" s="1"/>
  <c r="P2197" i="9"/>
  <c r="S2197" i="9" s="1"/>
  <c r="T2197" i="9" s="1"/>
  <c r="P2196" i="9"/>
  <c r="S2196" i="9" s="1"/>
  <c r="T2196" i="9" s="1"/>
  <c r="P2195" i="9"/>
  <c r="S2195" i="9" s="1"/>
  <c r="T2195" i="9" s="1"/>
  <c r="P2194" i="9"/>
  <c r="S2194" i="9" s="1"/>
  <c r="T2194" i="9" s="1"/>
  <c r="P2193" i="9"/>
  <c r="S2193" i="9" s="1"/>
  <c r="T2193" i="9" s="1"/>
  <c r="P2192" i="9"/>
  <c r="S2192" i="9" s="1"/>
  <c r="T2192" i="9" s="1"/>
  <c r="P2191" i="9"/>
  <c r="S2191" i="9" s="1"/>
  <c r="T2191" i="9" s="1"/>
  <c r="P2190" i="9"/>
  <c r="S2190" i="9" s="1"/>
  <c r="T2190" i="9" s="1"/>
  <c r="P2189" i="9"/>
  <c r="S2189" i="9" s="1"/>
  <c r="T2189" i="9" s="1"/>
  <c r="P2188" i="9"/>
  <c r="S2188" i="9" s="1"/>
  <c r="T2188" i="9" s="1"/>
  <c r="P2187" i="9"/>
  <c r="S2187" i="9" s="1"/>
  <c r="T2187" i="9" s="1"/>
  <c r="P2186" i="9"/>
  <c r="S2186" i="9" s="1"/>
  <c r="T2186" i="9" s="1"/>
  <c r="P2185" i="9"/>
  <c r="S2185" i="9" s="1"/>
  <c r="T2185" i="9" s="1"/>
  <c r="P2184" i="9"/>
  <c r="S2184" i="9" s="1"/>
  <c r="T2184" i="9" s="1"/>
  <c r="P2183" i="9"/>
  <c r="S2183" i="9" s="1"/>
  <c r="T2183" i="9" s="1"/>
  <c r="P2182" i="9"/>
  <c r="S2182" i="9" s="1"/>
  <c r="T2182" i="9" s="1"/>
  <c r="P2181" i="9"/>
  <c r="S2181" i="9" s="1"/>
  <c r="T2181" i="9" s="1"/>
  <c r="P2180" i="9"/>
  <c r="S2180" i="9" s="1"/>
  <c r="T2180" i="9" s="1"/>
  <c r="P2179" i="9"/>
  <c r="S2179" i="9" s="1"/>
  <c r="T2179" i="9" s="1"/>
  <c r="P2178" i="9"/>
  <c r="S2178" i="9" s="1"/>
  <c r="T2178" i="9" s="1"/>
  <c r="P2177" i="9"/>
  <c r="S2177" i="9" s="1"/>
  <c r="T2177" i="9" s="1"/>
  <c r="P2176" i="9"/>
  <c r="S2176" i="9" s="1"/>
  <c r="T2176" i="9" s="1"/>
  <c r="P2175" i="9"/>
  <c r="S2175" i="9" s="1"/>
  <c r="T2175" i="9" s="1"/>
  <c r="P2174" i="9"/>
  <c r="S2174" i="9" s="1"/>
  <c r="T2174" i="9" s="1"/>
  <c r="P2173" i="9"/>
  <c r="S2173" i="9" s="1"/>
  <c r="T2173" i="9" s="1"/>
  <c r="P2172" i="9"/>
  <c r="S2172" i="9" s="1"/>
  <c r="T2172" i="9" s="1"/>
  <c r="P2171" i="9"/>
  <c r="S2171" i="9" s="1"/>
  <c r="T2171" i="9" s="1"/>
  <c r="P2170" i="9"/>
  <c r="S2170" i="9" s="1"/>
  <c r="T2170" i="9" s="1"/>
  <c r="P2169" i="9"/>
  <c r="S2169" i="9" s="1"/>
  <c r="T2169" i="9" s="1"/>
  <c r="P2168" i="9"/>
  <c r="S2168" i="9" s="1"/>
  <c r="T2168" i="9" s="1"/>
  <c r="P2167" i="9"/>
  <c r="S2167" i="9" s="1"/>
  <c r="T2167" i="9" s="1"/>
  <c r="P2166" i="9"/>
  <c r="S2166" i="9" s="1"/>
  <c r="T2166" i="9" s="1"/>
  <c r="P2165" i="9"/>
  <c r="S2165" i="9" s="1"/>
  <c r="T2165" i="9" s="1"/>
  <c r="P2164" i="9"/>
  <c r="S2164" i="9" s="1"/>
  <c r="T2164" i="9" s="1"/>
  <c r="P2163" i="9"/>
  <c r="S2163" i="9" s="1"/>
  <c r="T2163" i="9" s="1"/>
  <c r="P2162" i="9"/>
  <c r="S2162" i="9" s="1"/>
  <c r="T2162" i="9" s="1"/>
  <c r="P2161" i="9"/>
  <c r="S2161" i="9" s="1"/>
  <c r="T2161" i="9" s="1"/>
  <c r="P2160" i="9"/>
  <c r="S2160" i="9" s="1"/>
  <c r="T2160" i="9" s="1"/>
  <c r="P2159" i="9"/>
  <c r="S2159" i="9" s="1"/>
  <c r="T2159" i="9" s="1"/>
  <c r="P2158" i="9"/>
  <c r="S2158" i="9" s="1"/>
  <c r="T2158" i="9" s="1"/>
  <c r="P2157" i="9"/>
  <c r="S2157" i="9" s="1"/>
  <c r="T2157" i="9" s="1"/>
  <c r="P2156" i="9"/>
  <c r="S2156" i="9" s="1"/>
  <c r="T2156" i="9" s="1"/>
  <c r="P2155" i="9"/>
  <c r="S2155" i="9" s="1"/>
  <c r="T2155" i="9" s="1"/>
  <c r="P2154" i="9"/>
  <c r="S2154" i="9" s="1"/>
  <c r="T2154" i="9" s="1"/>
  <c r="P2153" i="9"/>
  <c r="S2153" i="9" s="1"/>
  <c r="T2153" i="9" s="1"/>
  <c r="P2152" i="9"/>
  <c r="S2152" i="9" s="1"/>
  <c r="T2152" i="9" s="1"/>
  <c r="P2151" i="9"/>
  <c r="S2151" i="9" s="1"/>
  <c r="T2151" i="9" s="1"/>
  <c r="P2150" i="9"/>
  <c r="S2150" i="9" s="1"/>
  <c r="T2150" i="9" s="1"/>
  <c r="P2149" i="9"/>
  <c r="S2149" i="9" s="1"/>
  <c r="T2149" i="9" s="1"/>
  <c r="P2148" i="9"/>
  <c r="S2148" i="9" s="1"/>
  <c r="T2148" i="9" s="1"/>
  <c r="P2147" i="9"/>
  <c r="S2147" i="9" s="1"/>
  <c r="T2147" i="9" s="1"/>
  <c r="P2146" i="9"/>
  <c r="S2146" i="9" s="1"/>
  <c r="T2146" i="9" s="1"/>
  <c r="P2145" i="9"/>
  <c r="S2145" i="9" s="1"/>
  <c r="T2145" i="9" s="1"/>
  <c r="P2144" i="9"/>
  <c r="S2144" i="9" s="1"/>
  <c r="T2144" i="9" s="1"/>
  <c r="P2143" i="9"/>
  <c r="S2143" i="9" s="1"/>
  <c r="T2143" i="9" s="1"/>
  <c r="P2142" i="9"/>
  <c r="S2142" i="9" s="1"/>
  <c r="T2142" i="9" s="1"/>
  <c r="P2141" i="9"/>
  <c r="S2141" i="9" s="1"/>
  <c r="T2141" i="9" s="1"/>
  <c r="P2140" i="9"/>
  <c r="S2140" i="9" s="1"/>
  <c r="T2140" i="9" s="1"/>
  <c r="P2139" i="9"/>
  <c r="S2139" i="9" s="1"/>
  <c r="T2139" i="9" s="1"/>
  <c r="P2138" i="9"/>
  <c r="S2138" i="9" s="1"/>
  <c r="T2138" i="9" s="1"/>
  <c r="P2137" i="9"/>
  <c r="S2137" i="9" s="1"/>
  <c r="T2137" i="9" s="1"/>
  <c r="P2136" i="9"/>
  <c r="S2136" i="9" s="1"/>
  <c r="T2136" i="9" s="1"/>
  <c r="P2135" i="9"/>
  <c r="S2135" i="9" s="1"/>
  <c r="T2135" i="9" s="1"/>
  <c r="P2134" i="9"/>
  <c r="S2134" i="9" s="1"/>
  <c r="T2134" i="9" s="1"/>
  <c r="P2133" i="9"/>
  <c r="S2133" i="9" s="1"/>
  <c r="T2133" i="9" s="1"/>
  <c r="P2132" i="9"/>
  <c r="S2132" i="9" s="1"/>
  <c r="T2132" i="9" s="1"/>
  <c r="P2131" i="9"/>
  <c r="S2131" i="9" s="1"/>
  <c r="T2131" i="9" s="1"/>
  <c r="P2130" i="9"/>
  <c r="S2130" i="9" s="1"/>
  <c r="T2130" i="9" s="1"/>
  <c r="P2129" i="9"/>
  <c r="S2129" i="9" s="1"/>
  <c r="T2129" i="9" s="1"/>
  <c r="P2128" i="9"/>
  <c r="S2128" i="9" s="1"/>
  <c r="T2128" i="9" s="1"/>
  <c r="P2127" i="9"/>
  <c r="S2127" i="9" s="1"/>
  <c r="T2127" i="9" s="1"/>
  <c r="P2126" i="9"/>
  <c r="S2126" i="9" s="1"/>
  <c r="T2126" i="9" s="1"/>
  <c r="P2125" i="9"/>
  <c r="S2125" i="9" s="1"/>
  <c r="T2125" i="9" s="1"/>
  <c r="P2124" i="9"/>
  <c r="S2124" i="9" s="1"/>
  <c r="T2124" i="9" s="1"/>
  <c r="P2123" i="9"/>
  <c r="S2123" i="9" s="1"/>
  <c r="T2123" i="9" s="1"/>
  <c r="P2122" i="9"/>
  <c r="S2122" i="9" s="1"/>
  <c r="T2122" i="9" s="1"/>
  <c r="P2121" i="9"/>
  <c r="S2121" i="9" s="1"/>
  <c r="T2121" i="9" s="1"/>
  <c r="P2120" i="9"/>
  <c r="S2120" i="9" s="1"/>
  <c r="T2120" i="9" s="1"/>
  <c r="P2119" i="9"/>
  <c r="S2119" i="9" s="1"/>
  <c r="T2119" i="9" s="1"/>
  <c r="P2118" i="9"/>
  <c r="S2118" i="9" s="1"/>
  <c r="T2118" i="9" s="1"/>
  <c r="P2117" i="9"/>
  <c r="S2117" i="9" s="1"/>
  <c r="T2117" i="9" s="1"/>
  <c r="P2116" i="9"/>
  <c r="S2116" i="9" s="1"/>
  <c r="T2116" i="9" s="1"/>
  <c r="P2115" i="9"/>
  <c r="S2115" i="9" s="1"/>
  <c r="T2115" i="9" s="1"/>
  <c r="P2114" i="9"/>
  <c r="S2114" i="9" s="1"/>
  <c r="T2114" i="9" s="1"/>
  <c r="P2113" i="9"/>
  <c r="S2113" i="9" s="1"/>
  <c r="T2113" i="9" s="1"/>
  <c r="P2112" i="9"/>
  <c r="S2112" i="9" s="1"/>
  <c r="T2112" i="9" s="1"/>
  <c r="P2111" i="9"/>
  <c r="S2111" i="9" s="1"/>
  <c r="T2111" i="9" s="1"/>
  <c r="P2110" i="9"/>
  <c r="S2110" i="9" s="1"/>
  <c r="T2110" i="9" s="1"/>
  <c r="P2109" i="9"/>
  <c r="S2109" i="9" s="1"/>
  <c r="T2109" i="9" s="1"/>
  <c r="P2108" i="9"/>
  <c r="S2108" i="9" s="1"/>
  <c r="T2108" i="9" s="1"/>
  <c r="P2107" i="9"/>
  <c r="S2107" i="9" s="1"/>
  <c r="T2107" i="9" s="1"/>
  <c r="P2106" i="9"/>
  <c r="S2106" i="9" s="1"/>
  <c r="T2106" i="9" s="1"/>
  <c r="P2105" i="9"/>
  <c r="S2105" i="9" s="1"/>
  <c r="T2105" i="9" s="1"/>
  <c r="P2104" i="9"/>
  <c r="S2104" i="9" s="1"/>
  <c r="T2104" i="9" s="1"/>
  <c r="P2103" i="9"/>
  <c r="S2103" i="9" s="1"/>
  <c r="T2103" i="9" s="1"/>
  <c r="P2102" i="9"/>
  <c r="S2102" i="9" s="1"/>
  <c r="T2102" i="9" s="1"/>
  <c r="P2101" i="9"/>
  <c r="S2101" i="9" s="1"/>
  <c r="T2101" i="9" s="1"/>
  <c r="P2100" i="9"/>
  <c r="S2100" i="9" s="1"/>
  <c r="T2100" i="9" s="1"/>
  <c r="P2099" i="9"/>
  <c r="S2099" i="9" s="1"/>
  <c r="T2099" i="9" s="1"/>
  <c r="P2098" i="9"/>
  <c r="S2098" i="9" s="1"/>
  <c r="T2098" i="9" s="1"/>
  <c r="P2097" i="9"/>
  <c r="S2097" i="9" s="1"/>
  <c r="T2097" i="9" s="1"/>
  <c r="P2096" i="9"/>
  <c r="S2096" i="9" s="1"/>
  <c r="T2096" i="9" s="1"/>
  <c r="P2095" i="9"/>
  <c r="S2095" i="9" s="1"/>
  <c r="T2095" i="9" s="1"/>
  <c r="P2094" i="9"/>
  <c r="S2094" i="9" s="1"/>
  <c r="T2094" i="9" s="1"/>
  <c r="P2093" i="9"/>
  <c r="S2093" i="9" s="1"/>
  <c r="T2093" i="9" s="1"/>
  <c r="P2092" i="9"/>
  <c r="S2092" i="9" s="1"/>
  <c r="T2092" i="9" s="1"/>
  <c r="P2091" i="9"/>
  <c r="S2091" i="9" s="1"/>
  <c r="T2091" i="9" s="1"/>
  <c r="P2090" i="9"/>
  <c r="S2090" i="9" s="1"/>
  <c r="T2090" i="9" s="1"/>
  <c r="P2089" i="9"/>
  <c r="S2089" i="9" s="1"/>
  <c r="T2089" i="9" s="1"/>
  <c r="P2088" i="9"/>
  <c r="S2088" i="9" s="1"/>
  <c r="T2088" i="9" s="1"/>
  <c r="P2087" i="9"/>
  <c r="S2087" i="9" s="1"/>
  <c r="T2087" i="9" s="1"/>
  <c r="P2086" i="9"/>
  <c r="S2086" i="9" s="1"/>
  <c r="T2086" i="9" s="1"/>
  <c r="P2085" i="9"/>
  <c r="S2085" i="9" s="1"/>
  <c r="T2085" i="9" s="1"/>
  <c r="P2084" i="9"/>
  <c r="S2084" i="9" s="1"/>
  <c r="T2084" i="9" s="1"/>
  <c r="P2083" i="9"/>
  <c r="S2083" i="9" s="1"/>
  <c r="T2083" i="9" s="1"/>
  <c r="P2082" i="9"/>
  <c r="S2082" i="9" s="1"/>
  <c r="T2082" i="9" s="1"/>
  <c r="P2081" i="9"/>
  <c r="S2081" i="9" s="1"/>
  <c r="T2081" i="9" s="1"/>
  <c r="P2080" i="9"/>
  <c r="S2080" i="9" s="1"/>
  <c r="T2080" i="9" s="1"/>
  <c r="P2079" i="9"/>
  <c r="S2079" i="9" s="1"/>
  <c r="T2079" i="9" s="1"/>
  <c r="P2078" i="9"/>
  <c r="S2078" i="9" s="1"/>
  <c r="T2078" i="9" s="1"/>
  <c r="P2077" i="9"/>
  <c r="S2077" i="9" s="1"/>
  <c r="T2077" i="9" s="1"/>
  <c r="P2076" i="9"/>
  <c r="S2076" i="9" s="1"/>
  <c r="T2076" i="9" s="1"/>
  <c r="P2075" i="9"/>
  <c r="S2075" i="9" s="1"/>
  <c r="T2075" i="9" s="1"/>
  <c r="P2074" i="9"/>
  <c r="S2074" i="9" s="1"/>
  <c r="T2074" i="9" s="1"/>
  <c r="P2073" i="9"/>
  <c r="S2073" i="9" s="1"/>
  <c r="T2073" i="9" s="1"/>
  <c r="P2072" i="9"/>
  <c r="S2072" i="9" s="1"/>
  <c r="T2072" i="9" s="1"/>
  <c r="P2071" i="9"/>
  <c r="S2071" i="9" s="1"/>
  <c r="T2071" i="9" s="1"/>
  <c r="P2070" i="9"/>
  <c r="S2070" i="9" s="1"/>
  <c r="T2070" i="9" s="1"/>
  <c r="P2069" i="9"/>
  <c r="S2069" i="9" s="1"/>
  <c r="T2069" i="9" s="1"/>
  <c r="P2068" i="9"/>
  <c r="S2068" i="9" s="1"/>
  <c r="T2068" i="9" s="1"/>
  <c r="P2067" i="9"/>
  <c r="S2067" i="9" s="1"/>
  <c r="T2067" i="9" s="1"/>
  <c r="P2066" i="9"/>
  <c r="S2066" i="9" s="1"/>
  <c r="T2066" i="9" s="1"/>
  <c r="P2065" i="9"/>
  <c r="S2065" i="9" s="1"/>
  <c r="T2065" i="9" s="1"/>
  <c r="P2064" i="9"/>
  <c r="S2064" i="9" s="1"/>
  <c r="T2064" i="9" s="1"/>
  <c r="P2063" i="9"/>
  <c r="S2063" i="9" s="1"/>
  <c r="T2063" i="9" s="1"/>
  <c r="P2062" i="9"/>
  <c r="S2062" i="9" s="1"/>
  <c r="T2062" i="9" s="1"/>
  <c r="P2061" i="9"/>
  <c r="S2061" i="9" s="1"/>
  <c r="T2061" i="9" s="1"/>
  <c r="P2060" i="9"/>
  <c r="S2060" i="9" s="1"/>
  <c r="T2060" i="9" s="1"/>
  <c r="P2059" i="9"/>
  <c r="S2059" i="9" s="1"/>
  <c r="T2059" i="9" s="1"/>
  <c r="P2058" i="9"/>
  <c r="S2058" i="9" s="1"/>
  <c r="T2058" i="9" s="1"/>
  <c r="P2057" i="9"/>
  <c r="S2057" i="9" s="1"/>
  <c r="T2057" i="9" s="1"/>
  <c r="P2056" i="9"/>
  <c r="S2056" i="9" s="1"/>
  <c r="T2056" i="9" s="1"/>
  <c r="P2055" i="9"/>
  <c r="S2055" i="9" s="1"/>
  <c r="T2055" i="9" s="1"/>
  <c r="P2054" i="9"/>
  <c r="S2054" i="9" s="1"/>
  <c r="T2054" i="9" s="1"/>
  <c r="P2053" i="9"/>
  <c r="S2053" i="9" s="1"/>
  <c r="T2053" i="9" s="1"/>
  <c r="P2052" i="9"/>
  <c r="S2052" i="9" s="1"/>
  <c r="T2052" i="9" s="1"/>
  <c r="P2051" i="9"/>
  <c r="S2051" i="9" s="1"/>
  <c r="T2051" i="9" s="1"/>
  <c r="P2050" i="9"/>
  <c r="S2050" i="9" s="1"/>
  <c r="T2050" i="9" s="1"/>
  <c r="P2049" i="9"/>
  <c r="S2049" i="9" s="1"/>
  <c r="T2049" i="9" s="1"/>
  <c r="P2048" i="9"/>
  <c r="S2048" i="9" s="1"/>
  <c r="T2048" i="9" s="1"/>
  <c r="P2047" i="9"/>
  <c r="S2047" i="9" s="1"/>
  <c r="T2047" i="9" s="1"/>
  <c r="P2046" i="9"/>
  <c r="S2046" i="9" s="1"/>
  <c r="T2046" i="9" s="1"/>
  <c r="P2045" i="9"/>
  <c r="S2045" i="9" s="1"/>
  <c r="T2045" i="9" s="1"/>
  <c r="P2044" i="9"/>
  <c r="S2044" i="9" s="1"/>
  <c r="T2044" i="9" s="1"/>
  <c r="P2043" i="9"/>
  <c r="S2043" i="9" s="1"/>
  <c r="T2043" i="9" s="1"/>
  <c r="P2042" i="9"/>
  <c r="S2042" i="9" s="1"/>
  <c r="T2042" i="9" s="1"/>
  <c r="P2041" i="9"/>
  <c r="S2041" i="9" s="1"/>
  <c r="T2041" i="9" s="1"/>
  <c r="P2040" i="9"/>
  <c r="S2040" i="9" s="1"/>
  <c r="T2040" i="9" s="1"/>
  <c r="P2039" i="9"/>
  <c r="S2039" i="9" s="1"/>
  <c r="T2039" i="9" s="1"/>
  <c r="P2038" i="9"/>
  <c r="S2038" i="9" s="1"/>
  <c r="T2038" i="9" s="1"/>
  <c r="P2037" i="9"/>
  <c r="S2037" i="9" s="1"/>
  <c r="T2037" i="9" s="1"/>
  <c r="P2036" i="9"/>
  <c r="S2036" i="9" s="1"/>
  <c r="T2036" i="9" s="1"/>
  <c r="P2035" i="9"/>
  <c r="S2035" i="9" s="1"/>
  <c r="T2035" i="9" s="1"/>
  <c r="P2034" i="9"/>
  <c r="S2034" i="9" s="1"/>
  <c r="T2034" i="9" s="1"/>
  <c r="P2033" i="9"/>
  <c r="S2033" i="9" s="1"/>
  <c r="T2033" i="9" s="1"/>
  <c r="P2032" i="9"/>
  <c r="S2032" i="9" s="1"/>
  <c r="T2032" i="9" s="1"/>
  <c r="P2031" i="9"/>
  <c r="S2031" i="9" s="1"/>
  <c r="T2031" i="9" s="1"/>
  <c r="P2030" i="9"/>
  <c r="S2030" i="9" s="1"/>
  <c r="T2030" i="9" s="1"/>
  <c r="P2029" i="9"/>
  <c r="S2029" i="9" s="1"/>
  <c r="T2029" i="9" s="1"/>
  <c r="P2028" i="9"/>
  <c r="S2028" i="9" s="1"/>
  <c r="T2028" i="9" s="1"/>
  <c r="P2027" i="9"/>
  <c r="S2027" i="9" s="1"/>
  <c r="T2027" i="9" s="1"/>
  <c r="P2026" i="9"/>
  <c r="S2026" i="9" s="1"/>
  <c r="T2026" i="9" s="1"/>
  <c r="P2025" i="9"/>
  <c r="S2025" i="9" s="1"/>
  <c r="T2025" i="9" s="1"/>
  <c r="P2024" i="9"/>
  <c r="S2024" i="9" s="1"/>
  <c r="T2024" i="9" s="1"/>
  <c r="P2023" i="9"/>
  <c r="S2023" i="9" s="1"/>
  <c r="T2023" i="9" s="1"/>
  <c r="P2022" i="9"/>
  <c r="S2022" i="9" s="1"/>
  <c r="T2022" i="9" s="1"/>
  <c r="P2021" i="9"/>
  <c r="S2021" i="9" s="1"/>
  <c r="T2021" i="9" s="1"/>
  <c r="P2020" i="9"/>
  <c r="S2020" i="9" s="1"/>
  <c r="T2020" i="9" s="1"/>
  <c r="P2019" i="9"/>
  <c r="S2019" i="9" s="1"/>
  <c r="T2019" i="9" s="1"/>
  <c r="P2018" i="9"/>
  <c r="S2018" i="9" s="1"/>
  <c r="T2018" i="9" s="1"/>
  <c r="P2017" i="9"/>
  <c r="S2017" i="9" s="1"/>
  <c r="T2017" i="9" s="1"/>
  <c r="P2016" i="9"/>
  <c r="S2016" i="9" s="1"/>
  <c r="T2016" i="9" s="1"/>
  <c r="P2015" i="9"/>
  <c r="S2015" i="9" s="1"/>
  <c r="T2015" i="9" s="1"/>
  <c r="P2014" i="9"/>
  <c r="S2014" i="9" s="1"/>
  <c r="T2014" i="9" s="1"/>
  <c r="P2013" i="9"/>
  <c r="S2013" i="9" s="1"/>
  <c r="T2013" i="9" s="1"/>
  <c r="P2012" i="9"/>
  <c r="S2012" i="9" s="1"/>
  <c r="T2012" i="9" s="1"/>
  <c r="P2011" i="9"/>
  <c r="S2011" i="9" s="1"/>
  <c r="T2011" i="9" s="1"/>
  <c r="P2010" i="9"/>
  <c r="S2010" i="9" s="1"/>
  <c r="T2010" i="9" s="1"/>
  <c r="P2009" i="9"/>
  <c r="S2009" i="9" s="1"/>
  <c r="T2009" i="9" s="1"/>
  <c r="P2008" i="9"/>
  <c r="S2008" i="9" s="1"/>
  <c r="T2008" i="9" s="1"/>
  <c r="P2007" i="9"/>
  <c r="S2007" i="9" s="1"/>
  <c r="T2007" i="9" s="1"/>
  <c r="P2006" i="9"/>
  <c r="S2006" i="9" s="1"/>
  <c r="T2006" i="9" s="1"/>
  <c r="P2005" i="9"/>
  <c r="S2005" i="9" s="1"/>
  <c r="T2005" i="9" s="1"/>
  <c r="P2004" i="9"/>
  <c r="S2004" i="9" s="1"/>
  <c r="T2004" i="9" s="1"/>
  <c r="P2003" i="9"/>
  <c r="S2003" i="9" s="1"/>
  <c r="T2003" i="9" s="1"/>
  <c r="P2002" i="9"/>
  <c r="S2002" i="9" s="1"/>
  <c r="T2002" i="9" s="1"/>
  <c r="P2001" i="9"/>
  <c r="S2001" i="9" s="1"/>
  <c r="T2001" i="9" s="1"/>
  <c r="P2000" i="9"/>
  <c r="S2000" i="9" s="1"/>
  <c r="T2000" i="9" s="1"/>
  <c r="P1999" i="9"/>
  <c r="S1999" i="9" s="1"/>
  <c r="T1999" i="9" s="1"/>
  <c r="P1998" i="9"/>
  <c r="S1998" i="9" s="1"/>
  <c r="T1998" i="9" s="1"/>
  <c r="P1997" i="9"/>
  <c r="S1997" i="9" s="1"/>
  <c r="T1997" i="9" s="1"/>
  <c r="P1996" i="9"/>
  <c r="S1996" i="9" s="1"/>
  <c r="T1996" i="9" s="1"/>
  <c r="P1995" i="9"/>
  <c r="S1995" i="9" s="1"/>
  <c r="T1995" i="9" s="1"/>
  <c r="P1994" i="9"/>
  <c r="S1994" i="9" s="1"/>
  <c r="T1994" i="9" s="1"/>
  <c r="P1993" i="9"/>
  <c r="S1993" i="9" s="1"/>
  <c r="T1993" i="9" s="1"/>
  <c r="P1992" i="9"/>
  <c r="S1992" i="9" s="1"/>
  <c r="T1992" i="9" s="1"/>
  <c r="P1991" i="9"/>
  <c r="S1991" i="9" s="1"/>
  <c r="T1991" i="9" s="1"/>
  <c r="P1990" i="9"/>
  <c r="S1990" i="9" s="1"/>
  <c r="T1990" i="9" s="1"/>
  <c r="P1989" i="9"/>
  <c r="S1989" i="9" s="1"/>
  <c r="T1989" i="9" s="1"/>
  <c r="P1988" i="9"/>
  <c r="S1988" i="9" s="1"/>
  <c r="T1988" i="9" s="1"/>
  <c r="P1987" i="9"/>
  <c r="S1987" i="9" s="1"/>
  <c r="T1987" i="9" s="1"/>
  <c r="P1986" i="9"/>
  <c r="S1986" i="9" s="1"/>
  <c r="T1986" i="9" s="1"/>
  <c r="P1985" i="9"/>
  <c r="S1985" i="9" s="1"/>
  <c r="T1985" i="9" s="1"/>
  <c r="P1984" i="9"/>
  <c r="S1984" i="9" s="1"/>
  <c r="T1984" i="9" s="1"/>
  <c r="P1983" i="9"/>
  <c r="S1983" i="9" s="1"/>
  <c r="T1983" i="9" s="1"/>
  <c r="P1982" i="9"/>
  <c r="S1982" i="9" s="1"/>
  <c r="T1982" i="9" s="1"/>
  <c r="P1981" i="9"/>
  <c r="S1981" i="9" s="1"/>
  <c r="T1981" i="9" s="1"/>
  <c r="P1980" i="9"/>
  <c r="S1980" i="9" s="1"/>
  <c r="T1980" i="9" s="1"/>
  <c r="P1979" i="9"/>
  <c r="S1979" i="9" s="1"/>
  <c r="T1979" i="9" s="1"/>
  <c r="P1978" i="9"/>
  <c r="S1978" i="9" s="1"/>
  <c r="T1978" i="9" s="1"/>
  <c r="P1977" i="9"/>
  <c r="S1977" i="9" s="1"/>
  <c r="T1977" i="9" s="1"/>
  <c r="P1976" i="9"/>
  <c r="S1976" i="9" s="1"/>
  <c r="T1976" i="9" s="1"/>
  <c r="P1975" i="9"/>
  <c r="S1975" i="9" s="1"/>
  <c r="T1975" i="9" s="1"/>
  <c r="P1974" i="9"/>
  <c r="S1974" i="9" s="1"/>
  <c r="T1974" i="9" s="1"/>
  <c r="P1973" i="9"/>
  <c r="S1973" i="9" s="1"/>
  <c r="T1973" i="9" s="1"/>
  <c r="P1972" i="9"/>
  <c r="S1972" i="9" s="1"/>
  <c r="T1972" i="9" s="1"/>
  <c r="P1971" i="9"/>
  <c r="S1971" i="9" s="1"/>
  <c r="T1971" i="9" s="1"/>
  <c r="P1970" i="9"/>
  <c r="S1970" i="9" s="1"/>
  <c r="T1970" i="9" s="1"/>
  <c r="P1969" i="9"/>
  <c r="S1969" i="9" s="1"/>
  <c r="T1969" i="9" s="1"/>
  <c r="P1968" i="9"/>
  <c r="S1968" i="9" s="1"/>
  <c r="T1968" i="9" s="1"/>
  <c r="P1967" i="9"/>
  <c r="S1967" i="9" s="1"/>
  <c r="T1967" i="9" s="1"/>
  <c r="P1966" i="9"/>
  <c r="S1966" i="9" s="1"/>
  <c r="T1966" i="9" s="1"/>
  <c r="P1965" i="9"/>
  <c r="S1965" i="9" s="1"/>
  <c r="T1965" i="9" s="1"/>
  <c r="P1964" i="9"/>
  <c r="S1964" i="9" s="1"/>
  <c r="T1964" i="9" s="1"/>
  <c r="P1963" i="9"/>
  <c r="S1963" i="9" s="1"/>
  <c r="T1963" i="9" s="1"/>
  <c r="P1962" i="9"/>
  <c r="S1962" i="9" s="1"/>
  <c r="T1962" i="9" s="1"/>
  <c r="P1961" i="9"/>
  <c r="S1961" i="9" s="1"/>
  <c r="T1961" i="9" s="1"/>
  <c r="P1960" i="9"/>
  <c r="S1960" i="9" s="1"/>
  <c r="T1960" i="9" s="1"/>
  <c r="P1959" i="9"/>
  <c r="S1959" i="9" s="1"/>
  <c r="T1959" i="9" s="1"/>
  <c r="P1958" i="9"/>
  <c r="S1958" i="9" s="1"/>
  <c r="T1958" i="9" s="1"/>
  <c r="P1957" i="9"/>
  <c r="S1957" i="9" s="1"/>
  <c r="T1957" i="9" s="1"/>
  <c r="P1956" i="9"/>
  <c r="S1956" i="9" s="1"/>
  <c r="T1956" i="9" s="1"/>
  <c r="P1955" i="9"/>
  <c r="S1955" i="9" s="1"/>
  <c r="T1955" i="9" s="1"/>
  <c r="P1954" i="9"/>
  <c r="S1954" i="9" s="1"/>
  <c r="T1954" i="9" s="1"/>
  <c r="P1953" i="9"/>
  <c r="S1953" i="9" s="1"/>
  <c r="T1953" i="9" s="1"/>
  <c r="P1952" i="9"/>
  <c r="S1952" i="9" s="1"/>
  <c r="T1952" i="9" s="1"/>
  <c r="P1951" i="9"/>
  <c r="S1951" i="9" s="1"/>
  <c r="T1951" i="9" s="1"/>
  <c r="P1950" i="9"/>
  <c r="S1950" i="9" s="1"/>
  <c r="T1950" i="9" s="1"/>
  <c r="P1949" i="9"/>
  <c r="S1949" i="9" s="1"/>
  <c r="T1949" i="9" s="1"/>
  <c r="P1948" i="9"/>
  <c r="S1948" i="9" s="1"/>
  <c r="T1948" i="9" s="1"/>
  <c r="P1947" i="9"/>
  <c r="S1947" i="9" s="1"/>
  <c r="T1947" i="9" s="1"/>
  <c r="P1946" i="9"/>
  <c r="S1946" i="9" s="1"/>
  <c r="T1946" i="9" s="1"/>
  <c r="P1945" i="9"/>
  <c r="S1945" i="9" s="1"/>
  <c r="T1945" i="9" s="1"/>
  <c r="P1944" i="9"/>
  <c r="S1944" i="9" s="1"/>
  <c r="T1944" i="9" s="1"/>
  <c r="P1943" i="9"/>
  <c r="S1943" i="9" s="1"/>
  <c r="T1943" i="9" s="1"/>
  <c r="P1942" i="9"/>
  <c r="S1942" i="9" s="1"/>
  <c r="T1942" i="9" s="1"/>
  <c r="P1941" i="9"/>
  <c r="S1941" i="9" s="1"/>
  <c r="T1941" i="9" s="1"/>
  <c r="P1940" i="9"/>
  <c r="S1940" i="9" s="1"/>
  <c r="T1940" i="9" s="1"/>
  <c r="P1939" i="9"/>
  <c r="S1939" i="9" s="1"/>
  <c r="T1939" i="9" s="1"/>
  <c r="P1938" i="9"/>
  <c r="S1938" i="9" s="1"/>
  <c r="T1938" i="9" s="1"/>
  <c r="P1937" i="9"/>
  <c r="S1937" i="9" s="1"/>
  <c r="T1937" i="9" s="1"/>
  <c r="P1936" i="9"/>
  <c r="S1936" i="9" s="1"/>
  <c r="T1936" i="9" s="1"/>
  <c r="P1935" i="9"/>
  <c r="S1935" i="9" s="1"/>
  <c r="T1935" i="9" s="1"/>
  <c r="P1934" i="9"/>
  <c r="S1934" i="9" s="1"/>
  <c r="T1934" i="9" s="1"/>
  <c r="P1933" i="9"/>
  <c r="S1933" i="9" s="1"/>
  <c r="T1933" i="9" s="1"/>
  <c r="P1932" i="9"/>
  <c r="S1932" i="9" s="1"/>
  <c r="T1932" i="9" s="1"/>
  <c r="P1931" i="9"/>
  <c r="S1931" i="9" s="1"/>
  <c r="T1931" i="9" s="1"/>
  <c r="P1930" i="9"/>
  <c r="S1930" i="9" s="1"/>
  <c r="T1930" i="9" s="1"/>
  <c r="P1929" i="9"/>
  <c r="S1929" i="9" s="1"/>
  <c r="T1929" i="9" s="1"/>
  <c r="P1928" i="9"/>
  <c r="S1928" i="9" s="1"/>
  <c r="T1928" i="9" s="1"/>
  <c r="P1927" i="9"/>
  <c r="S1927" i="9" s="1"/>
  <c r="T1927" i="9" s="1"/>
  <c r="P1926" i="9"/>
  <c r="S1926" i="9" s="1"/>
  <c r="T1926" i="9" s="1"/>
  <c r="P1925" i="9"/>
  <c r="S1925" i="9" s="1"/>
  <c r="T1925" i="9" s="1"/>
  <c r="P1924" i="9"/>
  <c r="S1924" i="9" s="1"/>
  <c r="T1924" i="9" s="1"/>
  <c r="P1923" i="9"/>
  <c r="S1923" i="9" s="1"/>
  <c r="T1923" i="9" s="1"/>
  <c r="P1922" i="9"/>
  <c r="S1922" i="9" s="1"/>
  <c r="T1922" i="9" s="1"/>
  <c r="P1921" i="9"/>
  <c r="S1921" i="9" s="1"/>
  <c r="T1921" i="9" s="1"/>
  <c r="P1920" i="9"/>
  <c r="S1920" i="9" s="1"/>
  <c r="T1920" i="9" s="1"/>
  <c r="P1919" i="9"/>
  <c r="S1919" i="9" s="1"/>
  <c r="T1919" i="9" s="1"/>
  <c r="P1918" i="9"/>
  <c r="S1918" i="9" s="1"/>
  <c r="T1918" i="9" s="1"/>
  <c r="P1917" i="9"/>
  <c r="S1917" i="9" s="1"/>
  <c r="T1917" i="9" s="1"/>
  <c r="P1916" i="9"/>
  <c r="S1916" i="9" s="1"/>
  <c r="T1916" i="9" s="1"/>
  <c r="P1915" i="9"/>
  <c r="S1915" i="9" s="1"/>
  <c r="T1915" i="9" s="1"/>
  <c r="P1914" i="9"/>
  <c r="S1914" i="9" s="1"/>
  <c r="T1914" i="9" s="1"/>
  <c r="P1913" i="9"/>
  <c r="S1913" i="9" s="1"/>
  <c r="T1913" i="9" s="1"/>
  <c r="P1912" i="9"/>
  <c r="S1912" i="9" s="1"/>
  <c r="T1912" i="9" s="1"/>
  <c r="P1911" i="9"/>
  <c r="S1911" i="9" s="1"/>
  <c r="T1911" i="9" s="1"/>
  <c r="P1910" i="9"/>
  <c r="S1910" i="9" s="1"/>
  <c r="T1910" i="9" s="1"/>
  <c r="P1909" i="9"/>
  <c r="S1909" i="9" s="1"/>
  <c r="T1909" i="9" s="1"/>
  <c r="P1908" i="9"/>
  <c r="S1908" i="9" s="1"/>
  <c r="T1908" i="9" s="1"/>
  <c r="P1907" i="9"/>
  <c r="S1907" i="9" s="1"/>
  <c r="T1907" i="9" s="1"/>
  <c r="P1906" i="9"/>
  <c r="S1906" i="9" s="1"/>
  <c r="T1906" i="9" s="1"/>
  <c r="P1905" i="9"/>
  <c r="S1905" i="9" s="1"/>
  <c r="T1905" i="9" s="1"/>
  <c r="P1904" i="9"/>
  <c r="S1904" i="9" s="1"/>
  <c r="T1904" i="9" s="1"/>
  <c r="P1903" i="9"/>
  <c r="S1903" i="9" s="1"/>
  <c r="T1903" i="9" s="1"/>
  <c r="P1902" i="9"/>
  <c r="S1902" i="9" s="1"/>
  <c r="T1902" i="9" s="1"/>
  <c r="P1901" i="9"/>
  <c r="S1901" i="9" s="1"/>
  <c r="T1901" i="9" s="1"/>
  <c r="P1900" i="9"/>
  <c r="S1900" i="9" s="1"/>
  <c r="T1900" i="9" s="1"/>
  <c r="P1899" i="9"/>
  <c r="S1899" i="9" s="1"/>
  <c r="T1899" i="9" s="1"/>
  <c r="P1898" i="9"/>
  <c r="S1898" i="9" s="1"/>
  <c r="T1898" i="9" s="1"/>
  <c r="P1897" i="9"/>
  <c r="S1897" i="9" s="1"/>
  <c r="T1897" i="9" s="1"/>
  <c r="P1896" i="9"/>
  <c r="S1896" i="9" s="1"/>
  <c r="T1896" i="9" s="1"/>
  <c r="P1895" i="9"/>
  <c r="S1895" i="9" s="1"/>
  <c r="T1895" i="9" s="1"/>
  <c r="P1894" i="9"/>
  <c r="S1894" i="9" s="1"/>
  <c r="T1894" i="9" s="1"/>
  <c r="P1893" i="9"/>
  <c r="S1893" i="9" s="1"/>
  <c r="T1893" i="9" s="1"/>
  <c r="P1892" i="9"/>
  <c r="S1892" i="9" s="1"/>
  <c r="T1892" i="9" s="1"/>
  <c r="P1891" i="9"/>
  <c r="S1891" i="9" s="1"/>
  <c r="T1891" i="9" s="1"/>
  <c r="P1890" i="9"/>
  <c r="S1890" i="9" s="1"/>
  <c r="T1890" i="9" s="1"/>
  <c r="P1889" i="9"/>
  <c r="S1889" i="9" s="1"/>
  <c r="T1889" i="9" s="1"/>
  <c r="P1888" i="9"/>
  <c r="S1888" i="9" s="1"/>
  <c r="T1888" i="9" s="1"/>
  <c r="P1887" i="9"/>
  <c r="S1887" i="9" s="1"/>
  <c r="T1887" i="9" s="1"/>
  <c r="P1886" i="9"/>
  <c r="S1886" i="9" s="1"/>
  <c r="T1886" i="9" s="1"/>
  <c r="P1885" i="9"/>
  <c r="S1885" i="9" s="1"/>
  <c r="T1885" i="9" s="1"/>
  <c r="P1884" i="9"/>
  <c r="S1884" i="9" s="1"/>
  <c r="T1884" i="9" s="1"/>
  <c r="P1883" i="9"/>
  <c r="S1883" i="9" s="1"/>
  <c r="T1883" i="9" s="1"/>
  <c r="P1882" i="9"/>
  <c r="S1882" i="9" s="1"/>
  <c r="T1882" i="9" s="1"/>
  <c r="P1881" i="9"/>
  <c r="S1881" i="9" s="1"/>
  <c r="T1881" i="9" s="1"/>
  <c r="P1880" i="9"/>
  <c r="S1880" i="9" s="1"/>
  <c r="T1880" i="9" s="1"/>
  <c r="P1879" i="9"/>
  <c r="S1879" i="9" s="1"/>
  <c r="T1879" i="9" s="1"/>
  <c r="P1878" i="9"/>
  <c r="S1878" i="9" s="1"/>
  <c r="T1878" i="9" s="1"/>
  <c r="P1877" i="9"/>
  <c r="S1877" i="9" s="1"/>
  <c r="T1877" i="9" s="1"/>
  <c r="P1876" i="9"/>
  <c r="S1876" i="9" s="1"/>
  <c r="T1876" i="9" s="1"/>
  <c r="P1875" i="9"/>
  <c r="S1875" i="9" s="1"/>
  <c r="T1875" i="9" s="1"/>
  <c r="P1874" i="9"/>
  <c r="S1874" i="9" s="1"/>
  <c r="T1874" i="9" s="1"/>
  <c r="P1873" i="9"/>
  <c r="S1873" i="9" s="1"/>
  <c r="T1873" i="9" s="1"/>
  <c r="P1872" i="9"/>
  <c r="S1872" i="9" s="1"/>
  <c r="T1872" i="9" s="1"/>
  <c r="P1871" i="9"/>
  <c r="S1871" i="9" s="1"/>
  <c r="T1871" i="9" s="1"/>
  <c r="P1870" i="9"/>
  <c r="S1870" i="9" s="1"/>
  <c r="T1870" i="9" s="1"/>
  <c r="P1869" i="9"/>
  <c r="S1869" i="9" s="1"/>
  <c r="T1869" i="9" s="1"/>
  <c r="P1868" i="9"/>
  <c r="S1868" i="9" s="1"/>
  <c r="T1868" i="9" s="1"/>
  <c r="P1867" i="9"/>
  <c r="S1867" i="9" s="1"/>
  <c r="T1867" i="9" s="1"/>
  <c r="P1866" i="9"/>
  <c r="S1866" i="9" s="1"/>
  <c r="T1866" i="9" s="1"/>
  <c r="P1865" i="9"/>
  <c r="S1865" i="9" s="1"/>
  <c r="T1865" i="9" s="1"/>
  <c r="P1864" i="9"/>
  <c r="S1864" i="9" s="1"/>
  <c r="T1864" i="9" s="1"/>
  <c r="P1863" i="9"/>
  <c r="S1863" i="9" s="1"/>
  <c r="T1863" i="9" s="1"/>
  <c r="P1862" i="9"/>
  <c r="S1862" i="9" s="1"/>
  <c r="T1862" i="9" s="1"/>
  <c r="P1861" i="9"/>
  <c r="S1861" i="9" s="1"/>
  <c r="T1861" i="9" s="1"/>
  <c r="P1860" i="9"/>
  <c r="S1860" i="9" s="1"/>
  <c r="T1860" i="9" s="1"/>
  <c r="P1859" i="9"/>
  <c r="S1859" i="9" s="1"/>
  <c r="T1859" i="9" s="1"/>
  <c r="P1858" i="9"/>
  <c r="S1858" i="9" s="1"/>
  <c r="T1858" i="9" s="1"/>
  <c r="P1857" i="9"/>
  <c r="S1857" i="9" s="1"/>
  <c r="T1857" i="9" s="1"/>
  <c r="P1856" i="9"/>
  <c r="S1856" i="9" s="1"/>
  <c r="T1856" i="9" s="1"/>
  <c r="P1855" i="9"/>
  <c r="S1855" i="9" s="1"/>
  <c r="T1855" i="9" s="1"/>
  <c r="P1854" i="9"/>
  <c r="S1854" i="9" s="1"/>
  <c r="T1854" i="9" s="1"/>
  <c r="P1853" i="9"/>
  <c r="S1853" i="9" s="1"/>
  <c r="T1853" i="9" s="1"/>
  <c r="P1852" i="9"/>
  <c r="S1852" i="9" s="1"/>
  <c r="T1852" i="9" s="1"/>
  <c r="P1851" i="9"/>
  <c r="S1851" i="9" s="1"/>
  <c r="T1851" i="9" s="1"/>
  <c r="P1850" i="9"/>
  <c r="S1850" i="9" s="1"/>
  <c r="T1850" i="9" s="1"/>
  <c r="P1849" i="9"/>
  <c r="S1849" i="9" s="1"/>
  <c r="T1849" i="9" s="1"/>
  <c r="P1848" i="9"/>
  <c r="S1848" i="9" s="1"/>
  <c r="T1848" i="9" s="1"/>
  <c r="P1847" i="9"/>
  <c r="S1847" i="9" s="1"/>
  <c r="T1847" i="9" s="1"/>
  <c r="P1846" i="9"/>
  <c r="S1846" i="9" s="1"/>
  <c r="T1846" i="9" s="1"/>
  <c r="P1845" i="9"/>
  <c r="S1845" i="9" s="1"/>
  <c r="T1845" i="9" s="1"/>
  <c r="P1844" i="9"/>
  <c r="S1844" i="9" s="1"/>
  <c r="T1844" i="9" s="1"/>
  <c r="P1843" i="9"/>
  <c r="S1843" i="9" s="1"/>
  <c r="T1843" i="9" s="1"/>
  <c r="P1842" i="9"/>
  <c r="S1842" i="9" s="1"/>
  <c r="T1842" i="9" s="1"/>
  <c r="P1841" i="9"/>
  <c r="S1841" i="9" s="1"/>
  <c r="T1841" i="9" s="1"/>
  <c r="P1840" i="9"/>
  <c r="S1840" i="9" s="1"/>
  <c r="T1840" i="9" s="1"/>
  <c r="P1839" i="9"/>
  <c r="S1839" i="9" s="1"/>
  <c r="T1839" i="9" s="1"/>
  <c r="P1838" i="9"/>
  <c r="S1838" i="9" s="1"/>
  <c r="T1838" i="9" s="1"/>
  <c r="P1837" i="9"/>
  <c r="S1837" i="9" s="1"/>
  <c r="T1837" i="9" s="1"/>
  <c r="P1836" i="9"/>
  <c r="S1836" i="9" s="1"/>
  <c r="T1836" i="9" s="1"/>
  <c r="P1835" i="9"/>
  <c r="S1835" i="9" s="1"/>
  <c r="T1835" i="9" s="1"/>
  <c r="P1834" i="9"/>
  <c r="S1834" i="9" s="1"/>
  <c r="T1834" i="9" s="1"/>
  <c r="P1833" i="9"/>
  <c r="S1833" i="9" s="1"/>
  <c r="T1833" i="9" s="1"/>
  <c r="P1832" i="9"/>
  <c r="S1832" i="9" s="1"/>
  <c r="T1832" i="9" s="1"/>
  <c r="P1831" i="9"/>
  <c r="S1831" i="9" s="1"/>
  <c r="T1831" i="9" s="1"/>
  <c r="P1830" i="9"/>
  <c r="S1830" i="9" s="1"/>
  <c r="T1830" i="9" s="1"/>
  <c r="P1829" i="9"/>
  <c r="S1829" i="9" s="1"/>
  <c r="T1829" i="9" s="1"/>
  <c r="P1828" i="9"/>
  <c r="S1828" i="9" s="1"/>
  <c r="T1828" i="9" s="1"/>
  <c r="P1827" i="9"/>
  <c r="S1827" i="9" s="1"/>
  <c r="T1827" i="9" s="1"/>
  <c r="P1826" i="9"/>
  <c r="S1826" i="9" s="1"/>
  <c r="T1826" i="9" s="1"/>
  <c r="P1825" i="9"/>
  <c r="S1825" i="9" s="1"/>
  <c r="T1825" i="9" s="1"/>
  <c r="P1824" i="9"/>
  <c r="S1824" i="9" s="1"/>
  <c r="T1824" i="9" s="1"/>
  <c r="P1823" i="9"/>
  <c r="S1823" i="9" s="1"/>
  <c r="T1823" i="9" s="1"/>
  <c r="P1822" i="9"/>
  <c r="S1822" i="9" s="1"/>
  <c r="T1822" i="9" s="1"/>
  <c r="P1821" i="9"/>
  <c r="S1821" i="9" s="1"/>
  <c r="T1821" i="9" s="1"/>
  <c r="P1820" i="9"/>
  <c r="S1820" i="9" s="1"/>
  <c r="T1820" i="9" s="1"/>
  <c r="P1819" i="9"/>
  <c r="S1819" i="9" s="1"/>
  <c r="T1819" i="9" s="1"/>
  <c r="P1818" i="9"/>
  <c r="S1818" i="9" s="1"/>
  <c r="T1818" i="9" s="1"/>
  <c r="P1817" i="9"/>
  <c r="S1817" i="9" s="1"/>
  <c r="T1817" i="9" s="1"/>
  <c r="P1816" i="9"/>
  <c r="S1816" i="9" s="1"/>
  <c r="T1816" i="9" s="1"/>
  <c r="P1815" i="9"/>
  <c r="S1815" i="9" s="1"/>
  <c r="T1815" i="9" s="1"/>
  <c r="P1814" i="9"/>
  <c r="S1814" i="9" s="1"/>
  <c r="T1814" i="9" s="1"/>
  <c r="P1813" i="9"/>
  <c r="S1813" i="9" s="1"/>
  <c r="T1813" i="9" s="1"/>
  <c r="P1812" i="9"/>
  <c r="S1812" i="9" s="1"/>
  <c r="T1812" i="9" s="1"/>
  <c r="P1811" i="9"/>
  <c r="S1811" i="9" s="1"/>
  <c r="T1811" i="9" s="1"/>
  <c r="P1810" i="9"/>
  <c r="S1810" i="9" s="1"/>
  <c r="T1810" i="9" s="1"/>
  <c r="P1809" i="9"/>
  <c r="S1809" i="9" s="1"/>
  <c r="T1809" i="9" s="1"/>
  <c r="P1808" i="9"/>
  <c r="S1808" i="9" s="1"/>
  <c r="T1808" i="9" s="1"/>
  <c r="P1807" i="9"/>
  <c r="S1807" i="9" s="1"/>
  <c r="T1807" i="9" s="1"/>
  <c r="P1806" i="9"/>
  <c r="S1806" i="9" s="1"/>
  <c r="T1806" i="9" s="1"/>
  <c r="P1805" i="9"/>
  <c r="S1805" i="9" s="1"/>
  <c r="T1805" i="9" s="1"/>
  <c r="P1804" i="9"/>
  <c r="S1804" i="9" s="1"/>
  <c r="T1804" i="9" s="1"/>
  <c r="P1803" i="9"/>
  <c r="S1803" i="9" s="1"/>
  <c r="T1803" i="9" s="1"/>
  <c r="P1802" i="9"/>
  <c r="S1802" i="9" s="1"/>
  <c r="T1802" i="9" s="1"/>
  <c r="P1801" i="9"/>
  <c r="S1801" i="9" s="1"/>
  <c r="T1801" i="9" s="1"/>
  <c r="P1800" i="9"/>
  <c r="S1800" i="9" s="1"/>
  <c r="T1800" i="9" s="1"/>
  <c r="P1799" i="9"/>
  <c r="S1799" i="9" s="1"/>
  <c r="T1799" i="9" s="1"/>
  <c r="P1798" i="9"/>
  <c r="S1798" i="9" s="1"/>
  <c r="T1798" i="9" s="1"/>
  <c r="P1797" i="9"/>
  <c r="S1797" i="9" s="1"/>
  <c r="T1797" i="9" s="1"/>
  <c r="P1796" i="9"/>
  <c r="S1796" i="9" s="1"/>
  <c r="T1796" i="9" s="1"/>
  <c r="P1795" i="9"/>
  <c r="S1795" i="9" s="1"/>
  <c r="T1795" i="9" s="1"/>
  <c r="P1794" i="9"/>
  <c r="S1794" i="9" s="1"/>
  <c r="T1794" i="9" s="1"/>
  <c r="P1793" i="9"/>
  <c r="S1793" i="9" s="1"/>
  <c r="T1793" i="9" s="1"/>
  <c r="P1792" i="9"/>
  <c r="S1792" i="9" s="1"/>
  <c r="T1792" i="9" s="1"/>
  <c r="P1791" i="9"/>
  <c r="S1791" i="9" s="1"/>
  <c r="T1791" i="9" s="1"/>
  <c r="P1790" i="9"/>
  <c r="S1790" i="9" s="1"/>
  <c r="T1790" i="9" s="1"/>
  <c r="P1789" i="9"/>
  <c r="S1789" i="9" s="1"/>
  <c r="T1789" i="9" s="1"/>
  <c r="P1788" i="9"/>
  <c r="S1788" i="9" s="1"/>
  <c r="T1788" i="9" s="1"/>
  <c r="P1787" i="9"/>
  <c r="S1787" i="9" s="1"/>
  <c r="T1787" i="9" s="1"/>
  <c r="P1786" i="9"/>
  <c r="S1786" i="9" s="1"/>
  <c r="T1786" i="9" s="1"/>
  <c r="P1785" i="9"/>
  <c r="S1785" i="9" s="1"/>
  <c r="T1785" i="9" s="1"/>
  <c r="P1784" i="9"/>
  <c r="S1784" i="9" s="1"/>
  <c r="T1784" i="9" s="1"/>
  <c r="P1783" i="9"/>
  <c r="S1783" i="9" s="1"/>
  <c r="T1783" i="9" s="1"/>
  <c r="P1782" i="9"/>
  <c r="S1782" i="9" s="1"/>
  <c r="T1782" i="9" s="1"/>
  <c r="P1781" i="9"/>
  <c r="S1781" i="9" s="1"/>
  <c r="T1781" i="9" s="1"/>
  <c r="P1780" i="9"/>
  <c r="S1780" i="9" s="1"/>
  <c r="T1780" i="9" s="1"/>
  <c r="P1779" i="9"/>
  <c r="S1779" i="9" s="1"/>
  <c r="T1779" i="9" s="1"/>
  <c r="P1778" i="9"/>
  <c r="S1778" i="9" s="1"/>
  <c r="T1778" i="9" s="1"/>
  <c r="P1777" i="9"/>
  <c r="S1777" i="9" s="1"/>
  <c r="T1777" i="9" s="1"/>
  <c r="P1776" i="9"/>
  <c r="S1776" i="9" s="1"/>
  <c r="T1776" i="9" s="1"/>
  <c r="P1775" i="9"/>
  <c r="S1775" i="9" s="1"/>
  <c r="T1775" i="9" s="1"/>
  <c r="P1774" i="9"/>
  <c r="S1774" i="9" s="1"/>
  <c r="T1774" i="9" s="1"/>
  <c r="P1773" i="9"/>
  <c r="S1773" i="9" s="1"/>
  <c r="T1773" i="9" s="1"/>
  <c r="P1772" i="9"/>
  <c r="S1772" i="9" s="1"/>
  <c r="T1772" i="9" s="1"/>
  <c r="P1771" i="9"/>
  <c r="S1771" i="9" s="1"/>
  <c r="T1771" i="9" s="1"/>
  <c r="P1770" i="9"/>
  <c r="S1770" i="9" s="1"/>
  <c r="T1770" i="9" s="1"/>
  <c r="P1769" i="9"/>
  <c r="S1769" i="9" s="1"/>
  <c r="T1769" i="9" s="1"/>
  <c r="P1768" i="9"/>
  <c r="S1768" i="9" s="1"/>
  <c r="T1768" i="9" s="1"/>
  <c r="P1767" i="9"/>
  <c r="S1767" i="9" s="1"/>
  <c r="T1767" i="9" s="1"/>
  <c r="P1766" i="9"/>
  <c r="S1766" i="9" s="1"/>
  <c r="T1766" i="9" s="1"/>
  <c r="P1765" i="9"/>
  <c r="S1765" i="9" s="1"/>
  <c r="T1765" i="9" s="1"/>
  <c r="P1764" i="9"/>
  <c r="S1764" i="9" s="1"/>
  <c r="T1764" i="9" s="1"/>
  <c r="P1763" i="9"/>
  <c r="S1763" i="9" s="1"/>
  <c r="T1763" i="9" s="1"/>
  <c r="P1762" i="9"/>
  <c r="S1762" i="9" s="1"/>
  <c r="T1762" i="9" s="1"/>
  <c r="P1761" i="9"/>
  <c r="S1761" i="9" s="1"/>
  <c r="T1761" i="9" s="1"/>
  <c r="P1760" i="9"/>
  <c r="S1760" i="9" s="1"/>
  <c r="T1760" i="9" s="1"/>
  <c r="P1759" i="9"/>
  <c r="S1759" i="9" s="1"/>
  <c r="T1759" i="9" s="1"/>
  <c r="P1758" i="9"/>
  <c r="S1758" i="9" s="1"/>
  <c r="T1758" i="9" s="1"/>
  <c r="P1757" i="9"/>
  <c r="S1757" i="9" s="1"/>
  <c r="T1757" i="9" s="1"/>
  <c r="P1756" i="9"/>
  <c r="S1756" i="9" s="1"/>
  <c r="T1756" i="9" s="1"/>
  <c r="P1755" i="9"/>
  <c r="S1755" i="9" s="1"/>
  <c r="T1755" i="9" s="1"/>
  <c r="P1754" i="9"/>
  <c r="S1754" i="9" s="1"/>
  <c r="T1754" i="9" s="1"/>
  <c r="P1753" i="9"/>
  <c r="S1753" i="9" s="1"/>
  <c r="T1753" i="9" s="1"/>
  <c r="P1752" i="9"/>
  <c r="S1752" i="9" s="1"/>
  <c r="T1752" i="9" s="1"/>
  <c r="P1751" i="9"/>
  <c r="S1751" i="9" s="1"/>
  <c r="T1751" i="9" s="1"/>
  <c r="P1750" i="9"/>
  <c r="S1750" i="9" s="1"/>
  <c r="T1750" i="9" s="1"/>
  <c r="P1749" i="9"/>
  <c r="S1749" i="9" s="1"/>
  <c r="T1749" i="9" s="1"/>
  <c r="P1748" i="9"/>
  <c r="S1748" i="9" s="1"/>
  <c r="T1748" i="9" s="1"/>
  <c r="P1747" i="9"/>
  <c r="S1747" i="9" s="1"/>
  <c r="T1747" i="9" s="1"/>
  <c r="P1746" i="9"/>
  <c r="S1746" i="9" s="1"/>
  <c r="T1746" i="9" s="1"/>
  <c r="P1745" i="9"/>
  <c r="S1745" i="9" s="1"/>
  <c r="T1745" i="9" s="1"/>
  <c r="P1744" i="9"/>
  <c r="S1744" i="9" s="1"/>
  <c r="T1744" i="9" s="1"/>
  <c r="P1743" i="9"/>
  <c r="S1743" i="9" s="1"/>
  <c r="T1743" i="9" s="1"/>
  <c r="P1742" i="9"/>
  <c r="S1742" i="9" s="1"/>
  <c r="T1742" i="9" s="1"/>
  <c r="P1741" i="9"/>
  <c r="S1741" i="9" s="1"/>
  <c r="T1741" i="9" s="1"/>
  <c r="P1740" i="9"/>
  <c r="S1740" i="9" s="1"/>
  <c r="T1740" i="9" s="1"/>
  <c r="P1739" i="9"/>
  <c r="S1739" i="9" s="1"/>
  <c r="T1739" i="9" s="1"/>
  <c r="P1738" i="9"/>
  <c r="S1738" i="9" s="1"/>
  <c r="T1738" i="9" s="1"/>
  <c r="P1737" i="9"/>
  <c r="S1737" i="9" s="1"/>
  <c r="T1737" i="9" s="1"/>
  <c r="P1736" i="9"/>
  <c r="S1736" i="9" s="1"/>
  <c r="T1736" i="9" s="1"/>
  <c r="P1735" i="9"/>
  <c r="S1735" i="9" s="1"/>
  <c r="T1735" i="9" s="1"/>
  <c r="P1734" i="9"/>
  <c r="S1734" i="9" s="1"/>
  <c r="T1734" i="9" s="1"/>
  <c r="P1733" i="9"/>
  <c r="S1733" i="9" s="1"/>
  <c r="T1733" i="9" s="1"/>
  <c r="P1732" i="9"/>
  <c r="S1732" i="9" s="1"/>
  <c r="T1732" i="9" s="1"/>
  <c r="P1731" i="9"/>
  <c r="S1731" i="9" s="1"/>
  <c r="T1731" i="9" s="1"/>
  <c r="P1730" i="9"/>
  <c r="S1730" i="9" s="1"/>
  <c r="T1730" i="9" s="1"/>
  <c r="P1729" i="9"/>
  <c r="S1729" i="9" s="1"/>
  <c r="T1729" i="9" s="1"/>
  <c r="P1728" i="9"/>
  <c r="S1728" i="9" s="1"/>
  <c r="T1728" i="9" s="1"/>
  <c r="P1727" i="9"/>
  <c r="S1727" i="9" s="1"/>
  <c r="T1727" i="9" s="1"/>
  <c r="P1726" i="9"/>
  <c r="S1726" i="9" s="1"/>
  <c r="T1726" i="9" s="1"/>
  <c r="P1725" i="9"/>
  <c r="S1725" i="9" s="1"/>
  <c r="T1725" i="9" s="1"/>
  <c r="P1724" i="9"/>
  <c r="S1724" i="9" s="1"/>
  <c r="T1724" i="9" s="1"/>
  <c r="P1723" i="9"/>
  <c r="S1723" i="9" s="1"/>
  <c r="T1723" i="9" s="1"/>
  <c r="P1722" i="9"/>
  <c r="S1722" i="9" s="1"/>
  <c r="T1722" i="9" s="1"/>
  <c r="P1721" i="9"/>
  <c r="S1721" i="9" s="1"/>
  <c r="T1721" i="9" s="1"/>
  <c r="P1720" i="9"/>
  <c r="S1720" i="9" s="1"/>
  <c r="T1720" i="9" s="1"/>
  <c r="P1719" i="9"/>
  <c r="S1719" i="9" s="1"/>
  <c r="T1719" i="9" s="1"/>
  <c r="P1718" i="9"/>
  <c r="S1718" i="9" s="1"/>
  <c r="T1718" i="9" s="1"/>
  <c r="P1717" i="9"/>
  <c r="S1717" i="9" s="1"/>
  <c r="T1717" i="9" s="1"/>
  <c r="P1716" i="9"/>
  <c r="S1716" i="9" s="1"/>
  <c r="T1716" i="9" s="1"/>
  <c r="P1715" i="9"/>
  <c r="S1715" i="9" s="1"/>
  <c r="T1715" i="9" s="1"/>
  <c r="P1714" i="9"/>
  <c r="S1714" i="9" s="1"/>
  <c r="T1714" i="9" s="1"/>
  <c r="P1713" i="9"/>
  <c r="S1713" i="9" s="1"/>
  <c r="T1713" i="9" s="1"/>
  <c r="P1712" i="9"/>
  <c r="S1712" i="9" s="1"/>
  <c r="T1712" i="9" s="1"/>
  <c r="P1711" i="9"/>
  <c r="S1711" i="9" s="1"/>
  <c r="T1711" i="9" s="1"/>
  <c r="P1710" i="9"/>
  <c r="S1710" i="9" s="1"/>
  <c r="T1710" i="9" s="1"/>
  <c r="P1709" i="9"/>
  <c r="S1709" i="9" s="1"/>
  <c r="T1709" i="9" s="1"/>
  <c r="P1708" i="9"/>
  <c r="S1708" i="9" s="1"/>
  <c r="T1708" i="9" s="1"/>
  <c r="P1707" i="9"/>
  <c r="S1707" i="9" s="1"/>
  <c r="T1707" i="9" s="1"/>
  <c r="P1706" i="9"/>
  <c r="S1706" i="9" s="1"/>
  <c r="T1706" i="9" s="1"/>
  <c r="P1705" i="9"/>
  <c r="S1705" i="9" s="1"/>
  <c r="T1705" i="9" s="1"/>
  <c r="P1704" i="9"/>
  <c r="S1704" i="9" s="1"/>
  <c r="T1704" i="9" s="1"/>
  <c r="P1703" i="9"/>
  <c r="S1703" i="9" s="1"/>
  <c r="T1703" i="9" s="1"/>
  <c r="P1702" i="9"/>
  <c r="S1702" i="9" s="1"/>
  <c r="T1702" i="9" s="1"/>
  <c r="P1701" i="9"/>
  <c r="S1701" i="9" s="1"/>
  <c r="T1701" i="9" s="1"/>
  <c r="P1700" i="9"/>
  <c r="S1700" i="9" s="1"/>
  <c r="T1700" i="9" s="1"/>
  <c r="P1699" i="9"/>
  <c r="S1699" i="9" s="1"/>
  <c r="T1699" i="9" s="1"/>
  <c r="P1698" i="9"/>
  <c r="S1698" i="9" s="1"/>
  <c r="T1698" i="9" s="1"/>
  <c r="P1697" i="9"/>
  <c r="S1697" i="9" s="1"/>
  <c r="T1697" i="9" s="1"/>
  <c r="P1696" i="9"/>
  <c r="S1696" i="9" s="1"/>
  <c r="T1696" i="9" s="1"/>
  <c r="P1695" i="9"/>
  <c r="S1695" i="9" s="1"/>
  <c r="T1695" i="9" s="1"/>
  <c r="P1694" i="9"/>
  <c r="S1694" i="9" s="1"/>
  <c r="T1694" i="9" s="1"/>
  <c r="P1693" i="9"/>
  <c r="S1693" i="9" s="1"/>
  <c r="T1693" i="9" s="1"/>
  <c r="P1692" i="9"/>
  <c r="S1692" i="9" s="1"/>
  <c r="T1692" i="9" s="1"/>
  <c r="P1691" i="9"/>
  <c r="S1691" i="9" s="1"/>
  <c r="T1691" i="9" s="1"/>
  <c r="P1690" i="9"/>
  <c r="S1690" i="9" s="1"/>
  <c r="T1690" i="9" s="1"/>
  <c r="P1689" i="9"/>
  <c r="S1689" i="9" s="1"/>
  <c r="T1689" i="9" s="1"/>
  <c r="P1688" i="9"/>
  <c r="S1688" i="9" s="1"/>
  <c r="T1688" i="9" s="1"/>
  <c r="P1687" i="9"/>
  <c r="S1687" i="9" s="1"/>
  <c r="T1687" i="9" s="1"/>
  <c r="P1686" i="9"/>
  <c r="S1686" i="9" s="1"/>
  <c r="T1686" i="9" s="1"/>
  <c r="P1685" i="9"/>
  <c r="S1685" i="9" s="1"/>
  <c r="T1685" i="9" s="1"/>
  <c r="P1684" i="9"/>
  <c r="S1684" i="9" s="1"/>
  <c r="T1684" i="9" s="1"/>
  <c r="P1683" i="9"/>
  <c r="S1683" i="9" s="1"/>
  <c r="T1683" i="9" s="1"/>
  <c r="P1682" i="9"/>
  <c r="S1682" i="9" s="1"/>
  <c r="T1682" i="9" s="1"/>
  <c r="P1681" i="9"/>
  <c r="S1681" i="9" s="1"/>
  <c r="T1681" i="9" s="1"/>
  <c r="P1680" i="9"/>
  <c r="S1680" i="9" s="1"/>
  <c r="T1680" i="9" s="1"/>
  <c r="P1679" i="9"/>
  <c r="S1679" i="9" s="1"/>
  <c r="T1679" i="9" s="1"/>
  <c r="P1678" i="9"/>
  <c r="S1678" i="9" s="1"/>
  <c r="T1678" i="9" s="1"/>
  <c r="P1677" i="9"/>
  <c r="S1677" i="9" s="1"/>
  <c r="T1677" i="9" s="1"/>
  <c r="P1676" i="9"/>
  <c r="S1676" i="9" s="1"/>
  <c r="T1676" i="9" s="1"/>
  <c r="P1675" i="9"/>
  <c r="S1675" i="9" s="1"/>
  <c r="T1675" i="9" s="1"/>
  <c r="P1674" i="9"/>
  <c r="S1674" i="9" s="1"/>
  <c r="T1674" i="9" s="1"/>
  <c r="P1673" i="9"/>
  <c r="S1673" i="9" s="1"/>
  <c r="T1673" i="9" s="1"/>
  <c r="P1672" i="9"/>
  <c r="S1672" i="9" s="1"/>
  <c r="T1672" i="9" s="1"/>
  <c r="P1671" i="9"/>
  <c r="S1671" i="9" s="1"/>
  <c r="T1671" i="9" s="1"/>
  <c r="P1670" i="9"/>
  <c r="S1670" i="9" s="1"/>
  <c r="T1670" i="9" s="1"/>
  <c r="P1669" i="9"/>
  <c r="S1669" i="9" s="1"/>
  <c r="T1669" i="9" s="1"/>
  <c r="P1668" i="9"/>
  <c r="S1668" i="9" s="1"/>
  <c r="T1668" i="9" s="1"/>
  <c r="P1667" i="9"/>
  <c r="S1667" i="9" s="1"/>
  <c r="T1667" i="9" s="1"/>
  <c r="P1666" i="9"/>
  <c r="S1666" i="9" s="1"/>
  <c r="T1666" i="9" s="1"/>
  <c r="P1665" i="9"/>
  <c r="S1665" i="9" s="1"/>
  <c r="T1665" i="9" s="1"/>
  <c r="P1664" i="9"/>
  <c r="S1664" i="9" s="1"/>
  <c r="T1664" i="9" s="1"/>
  <c r="P1663" i="9"/>
  <c r="S1663" i="9" s="1"/>
  <c r="T1663" i="9" s="1"/>
  <c r="P1662" i="9"/>
  <c r="S1662" i="9" s="1"/>
  <c r="T1662" i="9" s="1"/>
  <c r="P1661" i="9"/>
  <c r="S1661" i="9" s="1"/>
  <c r="T1661" i="9" s="1"/>
  <c r="P1660" i="9"/>
  <c r="S1660" i="9" s="1"/>
  <c r="T1660" i="9" s="1"/>
  <c r="P1659" i="9"/>
  <c r="S1659" i="9" s="1"/>
  <c r="T1659" i="9" s="1"/>
  <c r="P1658" i="9"/>
  <c r="S1658" i="9" s="1"/>
  <c r="T1658" i="9" s="1"/>
  <c r="P1657" i="9"/>
  <c r="S1657" i="9" s="1"/>
  <c r="T1657" i="9" s="1"/>
  <c r="P1656" i="9"/>
  <c r="S1656" i="9" s="1"/>
  <c r="T1656" i="9" s="1"/>
  <c r="P1655" i="9"/>
  <c r="S1655" i="9" s="1"/>
  <c r="T1655" i="9" s="1"/>
  <c r="P1654" i="9"/>
  <c r="S1654" i="9" s="1"/>
  <c r="T1654" i="9" s="1"/>
  <c r="P1653" i="9"/>
  <c r="S1653" i="9" s="1"/>
  <c r="T1653" i="9" s="1"/>
  <c r="P1652" i="9"/>
  <c r="S1652" i="9" s="1"/>
  <c r="T1652" i="9" s="1"/>
  <c r="P1651" i="9"/>
  <c r="S1651" i="9" s="1"/>
  <c r="T1651" i="9" s="1"/>
  <c r="P1650" i="9"/>
  <c r="S1650" i="9" s="1"/>
  <c r="T1650" i="9" s="1"/>
  <c r="P1649" i="9"/>
  <c r="S1649" i="9" s="1"/>
  <c r="T1649" i="9" s="1"/>
  <c r="P1648" i="9"/>
  <c r="S1648" i="9" s="1"/>
  <c r="T1648" i="9" s="1"/>
  <c r="P1647" i="9"/>
  <c r="S1647" i="9" s="1"/>
  <c r="T1647" i="9" s="1"/>
  <c r="P1646" i="9"/>
  <c r="S1646" i="9" s="1"/>
  <c r="T1646" i="9" s="1"/>
  <c r="P1645" i="9"/>
  <c r="S1645" i="9" s="1"/>
  <c r="T1645" i="9" s="1"/>
  <c r="P1644" i="9"/>
  <c r="S1644" i="9" s="1"/>
  <c r="T1644" i="9" s="1"/>
  <c r="P1643" i="9"/>
  <c r="S1643" i="9" s="1"/>
  <c r="T1643" i="9" s="1"/>
  <c r="P1642" i="9"/>
  <c r="S1642" i="9" s="1"/>
  <c r="T1642" i="9" s="1"/>
  <c r="P1641" i="9"/>
  <c r="S1641" i="9" s="1"/>
  <c r="T1641" i="9" s="1"/>
  <c r="P1640" i="9"/>
  <c r="S1640" i="9" s="1"/>
  <c r="T1640" i="9" s="1"/>
  <c r="P1639" i="9"/>
  <c r="S1639" i="9" s="1"/>
  <c r="T1639" i="9" s="1"/>
  <c r="P1638" i="9"/>
  <c r="S1638" i="9" s="1"/>
  <c r="T1638" i="9" s="1"/>
  <c r="P1637" i="9"/>
  <c r="S1637" i="9" s="1"/>
  <c r="T1637" i="9" s="1"/>
  <c r="P1636" i="9"/>
  <c r="S1636" i="9" s="1"/>
  <c r="T1636" i="9" s="1"/>
  <c r="P1635" i="9"/>
  <c r="S1635" i="9" s="1"/>
  <c r="T1635" i="9" s="1"/>
  <c r="P1634" i="9"/>
  <c r="S1634" i="9" s="1"/>
  <c r="T1634" i="9" s="1"/>
  <c r="P1633" i="9"/>
  <c r="S1633" i="9" s="1"/>
  <c r="T1633" i="9" s="1"/>
  <c r="P1632" i="9"/>
  <c r="S1632" i="9" s="1"/>
  <c r="T1632" i="9" s="1"/>
  <c r="P1631" i="9"/>
  <c r="S1631" i="9" s="1"/>
  <c r="T1631" i="9" s="1"/>
  <c r="P1630" i="9"/>
  <c r="S1630" i="9" s="1"/>
  <c r="T1630" i="9" s="1"/>
  <c r="P1629" i="9"/>
  <c r="S1629" i="9" s="1"/>
  <c r="T1629" i="9" s="1"/>
  <c r="P1628" i="9"/>
  <c r="S1628" i="9" s="1"/>
  <c r="T1628" i="9" s="1"/>
  <c r="P1627" i="9"/>
  <c r="S1627" i="9" s="1"/>
  <c r="T1627" i="9" s="1"/>
  <c r="P1626" i="9"/>
  <c r="S1626" i="9" s="1"/>
  <c r="T1626" i="9" s="1"/>
  <c r="P1625" i="9"/>
  <c r="S1625" i="9" s="1"/>
  <c r="T1625" i="9" s="1"/>
  <c r="P1624" i="9"/>
  <c r="S1624" i="9" s="1"/>
  <c r="T1624" i="9" s="1"/>
  <c r="P1623" i="9"/>
  <c r="S1623" i="9" s="1"/>
  <c r="T1623" i="9" s="1"/>
  <c r="P1622" i="9"/>
  <c r="S1622" i="9" s="1"/>
  <c r="T1622" i="9" s="1"/>
  <c r="P1621" i="9"/>
  <c r="S1621" i="9" s="1"/>
  <c r="T1621" i="9" s="1"/>
  <c r="P1620" i="9"/>
  <c r="S1620" i="9" s="1"/>
  <c r="T1620" i="9" s="1"/>
  <c r="P1619" i="9"/>
  <c r="S1619" i="9" s="1"/>
  <c r="T1619" i="9" s="1"/>
  <c r="P1618" i="9"/>
  <c r="S1618" i="9" s="1"/>
  <c r="T1618" i="9" s="1"/>
  <c r="P1617" i="9"/>
  <c r="S1617" i="9" s="1"/>
  <c r="T1617" i="9" s="1"/>
  <c r="P1616" i="9"/>
  <c r="S1616" i="9" s="1"/>
  <c r="T1616" i="9" s="1"/>
  <c r="P1615" i="9"/>
  <c r="S1615" i="9" s="1"/>
  <c r="T1615" i="9" s="1"/>
  <c r="P1614" i="9"/>
  <c r="S1614" i="9" s="1"/>
  <c r="T1614" i="9" s="1"/>
  <c r="P1613" i="9"/>
  <c r="S1613" i="9" s="1"/>
  <c r="T1613" i="9" s="1"/>
  <c r="P1612" i="9"/>
  <c r="S1612" i="9" s="1"/>
  <c r="T1612" i="9" s="1"/>
  <c r="P1611" i="9"/>
  <c r="S1611" i="9" s="1"/>
  <c r="T1611" i="9" s="1"/>
  <c r="P1610" i="9"/>
  <c r="S1610" i="9" s="1"/>
  <c r="T1610" i="9" s="1"/>
  <c r="P1609" i="9"/>
  <c r="S1609" i="9" s="1"/>
  <c r="T1609" i="9" s="1"/>
  <c r="P1608" i="9"/>
  <c r="S1608" i="9" s="1"/>
  <c r="T1608" i="9" s="1"/>
  <c r="P1607" i="9"/>
  <c r="S1607" i="9" s="1"/>
  <c r="T1607" i="9" s="1"/>
  <c r="P1606" i="9"/>
  <c r="S1606" i="9" s="1"/>
  <c r="T1606" i="9" s="1"/>
  <c r="P1605" i="9"/>
  <c r="S1605" i="9" s="1"/>
  <c r="T1605" i="9" s="1"/>
  <c r="P1604" i="9"/>
  <c r="S1604" i="9" s="1"/>
  <c r="T1604" i="9" s="1"/>
  <c r="P1603" i="9"/>
  <c r="S1603" i="9" s="1"/>
  <c r="T1603" i="9" s="1"/>
  <c r="P1602" i="9"/>
  <c r="S1602" i="9" s="1"/>
  <c r="T1602" i="9" s="1"/>
  <c r="P1601" i="9"/>
  <c r="S1601" i="9" s="1"/>
  <c r="T1601" i="9" s="1"/>
  <c r="P1600" i="9"/>
  <c r="S1600" i="9" s="1"/>
  <c r="T1600" i="9" s="1"/>
  <c r="P1599" i="9"/>
  <c r="S1599" i="9" s="1"/>
  <c r="T1599" i="9" s="1"/>
  <c r="P1598" i="9"/>
  <c r="S1598" i="9" s="1"/>
  <c r="T1598" i="9" s="1"/>
  <c r="P1597" i="9"/>
  <c r="S1597" i="9" s="1"/>
  <c r="T1597" i="9" s="1"/>
  <c r="P1596" i="9"/>
  <c r="S1596" i="9" s="1"/>
  <c r="T1596" i="9" s="1"/>
  <c r="P1595" i="9"/>
  <c r="S1595" i="9" s="1"/>
  <c r="T1595" i="9" s="1"/>
  <c r="P1594" i="9"/>
  <c r="S1594" i="9" s="1"/>
  <c r="T1594" i="9" s="1"/>
  <c r="P1593" i="9"/>
  <c r="S1593" i="9" s="1"/>
  <c r="T1593" i="9" s="1"/>
  <c r="P1592" i="9"/>
  <c r="S1592" i="9" s="1"/>
  <c r="T1592" i="9" s="1"/>
  <c r="P1591" i="9"/>
  <c r="S1591" i="9" s="1"/>
  <c r="T1591" i="9" s="1"/>
  <c r="P1590" i="9"/>
  <c r="S1590" i="9" s="1"/>
  <c r="T1590" i="9" s="1"/>
  <c r="P1589" i="9"/>
  <c r="S1589" i="9" s="1"/>
  <c r="T1589" i="9" s="1"/>
  <c r="P1588" i="9"/>
  <c r="S1588" i="9" s="1"/>
  <c r="T1588" i="9" s="1"/>
  <c r="P1587" i="9"/>
  <c r="S1587" i="9" s="1"/>
  <c r="T1587" i="9" s="1"/>
  <c r="P1586" i="9"/>
  <c r="S1586" i="9" s="1"/>
  <c r="T1586" i="9" s="1"/>
  <c r="P1585" i="9"/>
  <c r="S1585" i="9" s="1"/>
  <c r="T1585" i="9" s="1"/>
  <c r="P1584" i="9"/>
  <c r="S1584" i="9" s="1"/>
  <c r="T1584" i="9" s="1"/>
  <c r="P1583" i="9"/>
  <c r="S1583" i="9" s="1"/>
  <c r="T1583" i="9" s="1"/>
  <c r="P1582" i="9"/>
  <c r="S1582" i="9" s="1"/>
  <c r="T1582" i="9" s="1"/>
  <c r="P1581" i="9"/>
  <c r="S1581" i="9" s="1"/>
  <c r="T1581" i="9" s="1"/>
  <c r="P1580" i="9"/>
  <c r="S1580" i="9" s="1"/>
  <c r="T1580" i="9" s="1"/>
  <c r="P1579" i="9"/>
  <c r="S1579" i="9" s="1"/>
  <c r="T1579" i="9" s="1"/>
  <c r="P1578" i="9"/>
  <c r="S1578" i="9" s="1"/>
  <c r="T1578" i="9" s="1"/>
  <c r="P1577" i="9"/>
  <c r="S1577" i="9" s="1"/>
  <c r="T1577" i="9" s="1"/>
  <c r="P1576" i="9"/>
  <c r="S1576" i="9" s="1"/>
  <c r="T1576" i="9" s="1"/>
  <c r="P1575" i="9"/>
  <c r="S1575" i="9" s="1"/>
  <c r="T1575" i="9" s="1"/>
  <c r="P1574" i="9"/>
  <c r="S1574" i="9" s="1"/>
  <c r="T1574" i="9" s="1"/>
  <c r="P1573" i="9"/>
  <c r="S1573" i="9" s="1"/>
  <c r="T1573" i="9" s="1"/>
  <c r="P1572" i="9"/>
  <c r="S1572" i="9" s="1"/>
  <c r="T1572" i="9" s="1"/>
  <c r="P1571" i="9"/>
  <c r="S1571" i="9" s="1"/>
  <c r="T1571" i="9" s="1"/>
  <c r="P1570" i="9"/>
  <c r="S1570" i="9" s="1"/>
  <c r="T1570" i="9" s="1"/>
  <c r="P1569" i="9"/>
  <c r="S1569" i="9" s="1"/>
  <c r="T1569" i="9" s="1"/>
  <c r="P1568" i="9"/>
  <c r="S1568" i="9" s="1"/>
  <c r="T1568" i="9" s="1"/>
  <c r="P1567" i="9"/>
  <c r="S1567" i="9" s="1"/>
  <c r="T1567" i="9" s="1"/>
  <c r="P1566" i="9"/>
  <c r="S1566" i="9" s="1"/>
  <c r="T1566" i="9" s="1"/>
  <c r="P1565" i="9"/>
  <c r="S1565" i="9" s="1"/>
  <c r="T1565" i="9" s="1"/>
  <c r="P1564" i="9"/>
  <c r="S1564" i="9" s="1"/>
  <c r="T1564" i="9" s="1"/>
  <c r="P1563" i="9"/>
  <c r="S1563" i="9" s="1"/>
  <c r="T1563" i="9" s="1"/>
  <c r="P1562" i="9"/>
  <c r="S1562" i="9" s="1"/>
  <c r="T1562" i="9" s="1"/>
  <c r="P1561" i="9"/>
  <c r="S1561" i="9" s="1"/>
  <c r="T1561" i="9" s="1"/>
  <c r="P1560" i="9"/>
  <c r="S1560" i="9" s="1"/>
  <c r="T1560" i="9" s="1"/>
  <c r="P1559" i="9"/>
  <c r="S1559" i="9" s="1"/>
  <c r="T1559" i="9" s="1"/>
  <c r="P1558" i="9"/>
  <c r="S1558" i="9" s="1"/>
  <c r="T1558" i="9" s="1"/>
  <c r="P1557" i="9"/>
  <c r="S1557" i="9" s="1"/>
  <c r="T1557" i="9" s="1"/>
  <c r="P1556" i="9"/>
  <c r="S1556" i="9" s="1"/>
  <c r="T1556" i="9" s="1"/>
  <c r="P1555" i="9"/>
  <c r="S1555" i="9" s="1"/>
  <c r="T1555" i="9" s="1"/>
  <c r="P1554" i="9"/>
  <c r="S1554" i="9" s="1"/>
  <c r="T1554" i="9" s="1"/>
  <c r="P1553" i="9"/>
  <c r="S1553" i="9" s="1"/>
  <c r="T1553" i="9" s="1"/>
  <c r="P1552" i="9"/>
  <c r="S1552" i="9" s="1"/>
  <c r="T1552" i="9" s="1"/>
  <c r="P1551" i="9"/>
  <c r="S1551" i="9" s="1"/>
  <c r="T1551" i="9" s="1"/>
  <c r="P1550" i="9"/>
  <c r="S1550" i="9" s="1"/>
  <c r="T1550" i="9" s="1"/>
  <c r="P1549" i="9"/>
  <c r="S1549" i="9" s="1"/>
  <c r="T1549" i="9" s="1"/>
  <c r="P1548" i="9"/>
  <c r="S1548" i="9" s="1"/>
  <c r="T1548" i="9" s="1"/>
  <c r="P1547" i="9"/>
  <c r="S1547" i="9" s="1"/>
  <c r="T1547" i="9" s="1"/>
  <c r="P1546" i="9"/>
  <c r="S1546" i="9" s="1"/>
  <c r="T1546" i="9" s="1"/>
  <c r="P1545" i="9"/>
  <c r="S1545" i="9" s="1"/>
  <c r="T1545" i="9" s="1"/>
  <c r="P1544" i="9"/>
  <c r="S1544" i="9" s="1"/>
  <c r="T1544" i="9" s="1"/>
  <c r="P1543" i="9"/>
  <c r="S1543" i="9" s="1"/>
  <c r="T1543" i="9" s="1"/>
  <c r="P1542" i="9"/>
  <c r="S1542" i="9" s="1"/>
  <c r="T1542" i="9" s="1"/>
  <c r="P1541" i="9"/>
  <c r="S1541" i="9" s="1"/>
  <c r="T1541" i="9" s="1"/>
  <c r="P1540" i="9"/>
  <c r="S1540" i="9" s="1"/>
  <c r="T1540" i="9" s="1"/>
  <c r="P1539" i="9"/>
  <c r="S1539" i="9" s="1"/>
  <c r="T1539" i="9" s="1"/>
  <c r="P1538" i="9"/>
  <c r="S1538" i="9" s="1"/>
  <c r="T1538" i="9" s="1"/>
  <c r="P1537" i="9"/>
  <c r="S1537" i="9" s="1"/>
  <c r="T1537" i="9" s="1"/>
  <c r="P1536" i="9"/>
  <c r="S1536" i="9" s="1"/>
  <c r="T1536" i="9" s="1"/>
  <c r="P1535" i="9"/>
  <c r="S1535" i="9" s="1"/>
  <c r="T1535" i="9" s="1"/>
  <c r="P1534" i="9"/>
  <c r="S1534" i="9" s="1"/>
  <c r="T1534" i="9" s="1"/>
  <c r="P1533" i="9"/>
  <c r="S1533" i="9" s="1"/>
  <c r="T1533" i="9" s="1"/>
  <c r="P1532" i="9"/>
  <c r="S1532" i="9" s="1"/>
  <c r="T1532" i="9" s="1"/>
  <c r="P1531" i="9"/>
  <c r="S1531" i="9" s="1"/>
  <c r="T1531" i="9" s="1"/>
  <c r="P1530" i="9"/>
  <c r="S1530" i="9" s="1"/>
  <c r="T1530" i="9" s="1"/>
  <c r="P1529" i="9"/>
  <c r="S1529" i="9" s="1"/>
  <c r="T1529" i="9" s="1"/>
  <c r="P1528" i="9"/>
  <c r="S1528" i="9" s="1"/>
  <c r="T1528" i="9" s="1"/>
  <c r="P1527" i="9"/>
  <c r="S1527" i="9" s="1"/>
  <c r="T1527" i="9" s="1"/>
  <c r="P1526" i="9"/>
  <c r="S1526" i="9" s="1"/>
  <c r="T1526" i="9" s="1"/>
  <c r="P1525" i="9"/>
  <c r="S1525" i="9" s="1"/>
  <c r="T1525" i="9" s="1"/>
  <c r="P1524" i="9"/>
  <c r="S1524" i="9" s="1"/>
  <c r="T1524" i="9" s="1"/>
  <c r="P1523" i="9"/>
  <c r="S1523" i="9" s="1"/>
  <c r="T1523" i="9" s="1"/>
  <c r="P1522" i="9"/>
  <c r="S1522" i="9" s="1"/>
  <c r="T1522" i="9" s="1"/>
  <c r="P1521" i="9"/>
  <c r="S1521" i="9" s="1"/>
  <c r="T1521" i="9" s="1"/>
  <c r="P1520" i="9"/>
  <c r="S1520" i="9" s="1"/>
  <c r="T1520" i="9" s="1"/>
  <c r="P1519" i="9"/>
  <c r="S1519" i="9" s="1"/>
  <c r="T1519" i="9" s="1"/>
  <c r="P1518" i="9"/>
  <c r="S1518" i="9" s="1"/>
  <c r="T1518" i="9" s="1"/>
  <c r="P1517" i="9"/>
  <c r="S1517" i="9" s="1"/>
  <c r="T1517" i="9" s="1"/>
  <c r="P1516" i="9"/>
  <c r="S1516" i="9" s="1"/>
  <c r="T1516" i="9" s="1"/>
  <c r="P1515" i="9"/>
  <c r="S1515" i="9" s="1"/>
  <c r="T1515" i="9" s="1"/>
  <c r="P1514" i="9"/>
  <c r="S1514" i="9" s="1"/>
  <c r="T1514" i="9" s="1"/>
  <c r="P1513" i="9"/>
  <c r="S1513" i="9" s="1"/>
  <c r="T1513" i="9" s="1"/>
  <c r="P1512" i="9"/>
  <c r="S1512" i="9" s="1"/>
  <c r="T1512" i="9" s="1"/>
  <c r="P1511" i="9"/>
  <c r="S1511" i="9" s="1"/>
  <c r="T1511" i="9" s="1"/>
  <c r="P1510" i="9"/>
  <c r="S1510" i="9" s="1"/>
  <c r="T1510" i="9" s="1"/>
  <c r="P1509" i="9"/>
  <c r="S1509" i="9" s="1"/>
  <c r="T1509" i="9" s="1"/>
  <c r="P1508" i="9"/>
  <c r="S1508" i="9" s="1"/>
  <c r="T1508" i="9" s="1"/>
  <c r="P1507" i="9"/>
  <c r="S1507" i="9" s="1"/>
  <c r="T1507" i="9" s="1"/>
  <c r="P1506" i="9"/>
  <c r="S1506" i="9" s="1"/>
  <c r="T1506" i="9" s="1"/>
  <c r="P1505" i="9"/>
  <c r="S1505" i="9" s="1"/>
  <c r="T1505" i="9" s="1"/>
  <c r="P1504" i="9"/>
  <c r="S1504" i="9" s="1"/>
  <c r="T1504" i="9" s="1"/>
  <c r="P1503" i="9"/>
  <c r="S1503" i="9" s="1"/>
  <c r="T1503" i="9" s="1"/>
  <c r="P1502" i="9"/>
  <c r="S1502" i="9" s="1"/>
  <c r="T1502" i="9" s="1"/>
  <c r="P1501" i="9"/>
  <c r="S1501" i="9" s="1"/>
  <c r="T1501" i="9" s="1"/>
  <c r="P1500" i="9"/>
  <c r="S1500" i="9" s="1"/>
  <c r="T1500" i="9" s="1"/>
  <c r="P1499" i="9"/>
  <c r="S1499" i="9" s="1"/>
  <c r="T1499" i="9" s="1"/>
  <c r="P1498" i="9"/>
  <c r="S1498" i="9" s="1"/>
  <c r="T1498" i="9" s="1"/>
  <c r="P1497" i="9"/>
  <c r="S1497" i="9" s="1"/>
  <c r="T1497" i="9" s="1"/>
  <c r="P1496" i="9"/>
  <c r="S1496" i="9" s="1"/>
  <c r="T1496" i="9" s="1"/>
  <c r="P1495" i="9"/>
  <c r="S1495" i="9" s="1"/>
  <c r="T1495" i="9" s="1"/>
  <c r="P1494" i="9"/>
  <c r="S1494" i="9" s="1"/>
  <c r="T1494" i="9" s="1"/>
  <c r="P1493" i="9"/>
  <c r="S1493" i="9" s="1"/>
  <c r="T1493" i="9" s="1"/>
  <c r="P1492" i="9"/>
  <c r="S1492" i="9" s="1"/>
  <c r="T1492" i="9" s="1"/>
  <c r="P1491" i="9"/>
  <c r="S1491" i="9" s="1"/>
  <c r="T1491" i="9" s="1"/>
  <c r="P1490" i="9"/>
  <c r="S1490" i="9" s="1"/>
  <c r="T1490" i="9" s="1"/>
  <c r="P1489" i="9"/>
  <c r="S1489" i="9" s="1"/>
  <c r="T1489" i="9" s="1"/>
  <c r="P1488" i="9"/>
  <c r="S1488" i="9" s="1"/>
  <c r="T1488" i="9" s="1"/>
  <c r="P1487" i="9"/>
  <c r="S1487" i="9" s="1"/>
  <c r="T1487" i="9" s="1"/>
  <c r="P1486" i="9"/>
  <c r="S1486" i="9" s="1"/>
  <c r="T1486" i="9" s="1"/>
  <c r="P1485" i="9"/>
  <c r="S1485" i="9" s="1"/>
  <c r="T1485" i="9" s="1"/>
  <c r="P1484" i="9"/>
  <c r="S1484" i="9" s="1"/>
  <c r="T1484" i="9" s="1"/>
  <c r="P1483" i="9"/>
  <c r="S1483" i="9" s="1"/>
  <c r="T1483" i="9" s="1"/>
  <c r="P1482" i="9"/>
  <c r="S1482" i="9" s="1"/>
  <c r="T1482" i="9" s="1"/>
  <c r="P1481" i="9"/>
  <c r="S1481" i="9" s="1"/>
  <c r="T1481" i="9" s="1"/>
  <c r="P1480" i="9"/>
  <c r="S1480" i="9" s="1"/>
  <c r="T1480" i="9" s="1"/>
  <c r="P1479" i="9"/>
  <c r="S1479" i="9" s="1"/>
  <c r="T1479" i="9" s="1"/>
  <c r="P1478" i="9"/>
  <c r="S1478" i="9" s="1"/>
  <c r="T1478" i="9" s="1"/>
  <c r="P1477" i="9"/>
  <c r="S1477" i="9" s="1"/>
  <c r="T1477" i="9" s="1"/>
  <c r="P1476" i="9"/>
  <c r="S1476" i="9" s="1"/>
  <c r="T1476" i="9" s="1"/>
  <c r="P1475" i="9"/>
  <c r="S1475" i="9" s="1"/>
  <c r="T1475" i="9" s="1"/>
  <c r="P1474" i="9"/>
  <c r="S1474" i="9" s="1"/>
  <c r="T1474" i="9" s="1"/>
  <c r="P1473" i="9"/>
  <c r="S1473" i="9" s="1"/>
  <c r="T1473" i="9" s="1"/>
  <c r="P1472" i="9"/>
  <c r="S1472" i="9" s="1"/>
  <c r="T1472" i="9" s="1"/>
  <c r="P1471" i="9"/>
  <c r="S1471" i="9" s="1"/>
  <c r="T1471" i="9" s="1"/>
  <c r="P1470" i="9"/>
  <c r="S1470" i="9" s="1"/>
  <c r="T1470" i="9" s="1"/>
  <c r="P1469" i="9"/>
  <c r="S1469" i="9" s="1"/>
  <c r="T1469" i="9" s="1"/>
  <c r="P1468" i="9"/>
  <c r="S1468" i="9" s="1"/>
  <c r="T1468" i="9" s="1"/>
  <c r="P1467" i="9"/>
  <c r="S1467" i="9" s="1"/>
  <c r="T1467" i="9" s="1"/>
  <c r="P1466" i="9"/>
  <c r="S1466" i="9" s="1"/>
  <c r="T1466" i="9" s="1"/>
  <c r="P1465" i="9"/>
  <c r="S1465" i="9" s="1"/>
  <c r="T1465" i="9" s="1"/>
  <c r="P1464" i="9"/>
  <c r="S1464" i="9" s="1"/>
  <c r="T1464" i="9" s="1"/>
  <c r="P1463" i="9"/>
  <c r="S1463" i="9" s="1"/>
  <c r="T1463" i="9" s="1"/>
  <c r="P1462" i="9"/>
  <c r="S1462" i="9" s="1"/>
  <c r="T1462" i="9" s="1"/>
  <c r="P1461" i="9"/>
  <c r="S1461" i="9" s="1"/>
  <c r="T1461" i="9" s="1"/>
  <c r="P1460" i="9"/>
  <c r="S1460" i="9" s="1"/>
  <c r="T1460" i="9" s="1"/>
  <c r="P1459" i="9"/>
  <c r="S1459" i="9" s="1"/>
  <c r="T1459" i="9" s="1"/>
  <c r="P1458" i="9"/>
  <c r="S1458" i="9" s="1"/>
  <c r="T1458" i="9" s="1"/>
  <c r="P1457" i="9"/>
  <c r="S1457" i="9" s="1"/>
  <c r="T1457" i="9" s="1"/>
  <c r="P1456" i="9"/>
  <c r="S1456" i="9" s="1"/>
  <c r="T1456" i="9" s="1"/>
  <c r="P1455" i="9"/>
  <c r="S1455" i="9" s="1"/>
  <c r="T1455" i="9" s="1"/>
  <c r="P1454" i="9"/>
  <c r="S1454" i="9" s="1"/>
  <c r="T1454" i="9" s="1"/>
  <c r="P1453" i="9"/>
  <c r="S1453" i="9" s="1"/>
  <c r="T1453" i="9" s="1"/>
  <c r="P1452" i="9"/>
  <c r="S1452" i="9" s="1"/>
  <c r="T1452" i="9" s="1"/>
  <c r="P1451" i="9"/>
  <c r="S1451" i="9" s="1"/>
  <c r="T1451" i="9" s="1"/>
  <c r="P1450" i="9"/>
  <c r="S1450" i="9" s="1"/>
  <c r="T1450" i="9" s="1"/>
  <c r="P1449" i="9"/>
  <c r="S1449" i="9" s="1"/>
  <c r="T1449" i="9" s="1"/>
  <c r="P1448" i="9"/>
  <c r="S1448" i="9" s="1"/>
  <c r="T1448" i="9" s="1"/>
  <c r="P1447" i="9"/>
  <c r="S1447" i="9" s="1"/>
  <c r="T1447" i="9" s="1"/>
  <c r="P1446" i="9"/>
  <c r="S1446" i="9" s="1"/>
  <c r="T1446" i="9" s="1"/>
  <c r="P1445" i="9"/>
  <c r="S1445" i="9" s="1"/>
  <c r="T1445" i="9" s="1"/>
  <c r="P1444" i="9"/>
  <c r="S1444" i="9" s="1"/>
  <c r="T1444" i="9" s="1"/>
  <c r="P1443" i="9"/>
  <c r="S1443" i="9" s="1"/>
  <c r="T1443" i="9" s="1"/>
  <c r="P1442" i="9"/>
  <c r="S1442" i="9" s="1"/>
  <c r="T1442" i="9" s="1"/>
  <c r="P1441" i="9"/>
  <c r="S1441" i="9" s="1"/>
  <c r="T1441" i="9" s="1"/>
  <c r="P1440" i="9"/>
  <c r="S1440" i="9" s="1"/>
  <c r="T1440" i="9" s="1"/>
  <c r="P1439" i="9"/>
  <c r="S1439" i="9" s="1"/>
  <c r="T1439" i="9" s="1"/>
  <c r="P1438" i="9"/>
  <c r="S1438" i="9" s="1"/>
  <c r="T1438" i="9" s="1"/>
  <c r="P1437" i="9"/>
  <c r="S1437" i="9" s="1"/>
  <c r="T1437" i="9" s="1"/>
  <c r="P1436" i="9"/>
  <c r="S1436" i="9" s="1"/>
  <c r="T1436" i="9" s="1"/>
  <c r="P1435" i="9"/>
  <c r="S1435" i="9" s="1"/>
  <c r="T1435" i="9" s="1"/>
  <c r="P1434" i="9"/>
  <c r="S1434" i="9" s="1"/>
  <c r="T1434" i="9" s="1"/>
  <c r="P1433" i="9"/>
  <c r="S1433" i="9" s="1"/>
  <c r="T1433" i="9" s="1"/>
  <c r="P1432" i="9"/>
  <c r="S1432" i="9" s="1"/>
  <c r="T1432" i="9" s="1"/>
  <c r="P1431" i="9"/>
  <c r="S1431" i="9" s="1"/>
  <c r="T1431" i="9" s="1"/>
  <c r="P1430" i="9"/>
  <c r="S1430" i="9" s="1"/>
  <c r="T1430" i="9" s="1"/>
  <c r="P1429" i="9"/>
  <c r="S1429" i="9" s="1"/>
  <c r="T1429" i="9" s="1"/>
  <c r="P1428" i="9"/>
  <c r="S1428" i="9" s="1"/>
  <c r="T1428" i="9" s="1"/>
  <c r="P1427" i="9"/>
  <c r="S1427" i="9" s="1"/>
  <c r="T1427" i="9" s="1"/>
  <c r="P1426" i="9"/>
  <c r="S1426" i="9" s="1"/>
  <c r="T1426" i="9" s="1"/>
  <c r="P1425" i="9"/>
  <c r="S1425" i="9" s="1"/>
  <c r="T1425" i="9" s="1"/>
  <c r="P1424" i="9"/>
  <c r="S1424" i="9" s="1"/>
  <c r="T1424" i="9" s="1"/>
  <c r="P1423" i="9"/>
  <c r="S1423" i="9" s="1"/>
  <c r="T1423" i="9" s="1"/>
  <c r="P1422" i="9"/>
  <c r="S1422" i="9" s="1"/>
  <c r="T1422" i="9" s="1"/>
  <c r="P1421" i="9"/>
  <c r="S1421" i="9" s="1"/>
  <c r="T1421" i="9" s="1"/>
  <c r="P1420" i="9"/>
  <c r="S1420" i="9" s="1"/>
  <c r="T1420" i="9" s="1"/>
  <c r="P1419" i="9"/>
  <c r="S1419" i="9" s="1"/>
  <c r="T1419" i="9" s="1"/>
  <c r="P1418" i="9"/>
  <c r="S1418" i="9" s="1"/>
  <c r="T1418" i="9" s="1"/>
  <c r="P1417" i="9"/>
  <c r="S1417" i="9" s="1"/>
  <c r="T1417" i="9" s="1"/>
  <c r="P1416" i="9"/>
  <c r="S1416" i="9" s="1"/>
  <c r="T1416" i="9" s="1"/>
  <c r="P1415" i="9"/>
  <c r="S1415" i="9" s="1"/>
  <c r="T1415" i="9" s="1"/>
  <c r="P1414" i="9"/>
  <c r="S1414" i="9" s="1"/>
  <c r="T1414" i="9" s="1"/>
  <c r="P1413" i="9"/>
  <c r="S1413" i="9" s="1"/>
  <c r="T1413" i="9" s="1"/>
  <c r="P1412" i="9"/>
  <c r="S1412" i="9" s="1"/>
  <c r="T1412" i="9" s="1"/>
  <c r="P1411" i="9"/>
  <c r="S1411" i="9" s="1"/>
  <c r="T1411" i="9" s="1"/>
  <c r="P1410" i="9"/>
  <c r="S1410" i="9" s="1"/>
  <c r="T1410" i="9" s="1"/>
  <c r="P1409" i="9"/>
  <c r="S1409" i="9" s="1"/>
  <c r="T1409" i="9" s="1"/>
  <c r="P1408" i="9"/>
  <c r="S1408" i="9" s="1"/>
  <c r="T1408" i="9" s="1"/>
  <c r="P1407" i="9"/>
  <c r="S1407" i="9" s="1"/>
  <c r="T1407" i="9" s="1"/>
  <c r="P1406" i="9"/>
  <c r="S1406" i="9" s="1"/>
  <c r="T1406" i="9" s="1"/>
  <c r="P1405" i="9"/>
  <c r="S1405" i="9" s="1"/>
  <c r="T1405" i="9" s="1"/>
  <c r="P1404" i="9"/>
  <c r="S1404" i="9" s="1"/>
  <c r="T1404" i="9" s="1"/>
  <c r="P1403" i="9"/>
  <c r="S1403" i="9" s="1"/>
  <c r="T1403" i="9" s="1"/>
  <c r="P1402" i="9"/>
  <c r="S1402" i="9" s="1"/>
  <c r="T1402" i="9" s="1"/>
  <c r="P1401" i="9"/>
  <c r="S1401" i="9" s="1"/>
  <c r="T1401" i="9" s="1"/>
  <c r="P1400" i="9"/>
  <c r="S1400" i="9" s="1"/>
  <c r="T1400" i="9" s="1"/>
  <c r="P1399" i="9"/>
  <c r="S1399" i="9" s="1"/>
  <c r="T1399" i="9" s="1"/>
  <c r="P1398" i="9"/>
  <c r="S1398" i="9" s="1"/>
  <c r="T1398" i="9" s="1"/>
  <c r="P1397" i="9"/>
  <c r="S1397" i="9" s="1"/>
  <c r="T1397" i="9" s="1"/>
  <c r="P1396" i="9"/>
  <c r="S1396" i="9" s="1"/>
  <c r="T1396" i="9" s="1"/>
  <c r="P1395" i="9"/>
  <c r="S1395" i="9" s="1"/>
  <c r="T1395" i="9" s="1"/>
  <c r="P1394" i="9"/>
  <c r="S1394" i="9" s="1"/>
  <c r="T1394" i="9" s="1"/>
  <c r="P1393" i="9"/>
  <c r="S1393" i="9" s="1"/>
  <c r="T1393" i="9" s="1"/>
  <c r="P1392" i="9"/>
  <c r="S1392" i="9" s="1"/>
  <c r="T1392" i="9" s="1"/>
  <c r="P1391" i="9"/>
  <c r="S1391" i="9" s="1"/>
  <c r="T1391" i="9" s="1"/>
  <c r="P1390" i="9"/>
  <c r="S1390" i="9" s="1"/>
  <c r="T1390" i="9" s="1"/>
  <c r="P1389" i="9"/>
  <c r="S1389" i="9" s="1"/>
  <c r="T1389" i="9" s="1"/>
  <c r="P1388" i="9"/>
  <c r="S1388" i="9" s="1"/>
  <c r="T1388" i="9" s="1"/>
  <c r="P1387" i="9"/>
  <c r="S1387" i="9" s="1"/>
  <c r="T1387" i="9" s="1"/>
  <c r="P1386" i="9"/>
  <c r="S1386" i="9" s="1"/>
  <c r="T1386" i="9" s="1"/>
  <c r="P1385" i="9"/>
  <c r="S1385" i="9" s="1"/>
  <c r="T1385" i="9" s="1"/>
  <c r="P1384" i="9"/>
  <c r="S1384" i="9" s="1"/>
  <c r="T1384" i="9" s="1"/>
  <c r="P1383" i="9"/>
  <c r="S1383" i="9" s="1"/>
  <c r="T1383" i="9" s="1"/>
  <c r="P1382" i="9"/>
  <c r="S1382" i="9" s="1"/>
  <c r="T1382" i="9" s="1"/>
  <c r="P1381" i="9"/>
  <c r="S1381" i="9" s="1"/>
  <c r="T1381" i="9" s="1"/>
  <c r="P1380" i="9"/>
  <c r="S1380" i="9" s="1"/>
  <c r="T1380" i="9" s="1"/>
  <c r="P1379" i="9"/>
  <c r="S1379" i="9" s="1"/>
  <c r="T1379" i="9" s="1"/>
  <c r="P1378" i="9"/>
  <c r="S1378" i="9" s="1"/>
  <c r="T1378" i="9" s="1"/>
  <c r="P1377" i="9"/>
  <c r="S1377" i="9" s="1"/>
  <c r="T1377" i="9" s="1"/>
  <c r="P1376" i="9"/>
  <c r="S1376" i="9" s="1"/>
  <c r="T1376" i="9" s="1"/>
  <c r="P1375" i="9"/>
  <c r="S1375" i="9" s="1"/>
  <c r="T1375" i="9" s="1"/>
  <c r="P1374" i="9"/>
  <c r="S1374" i="9" s="1"/>
  <c r="T1374" i="9" s="1"/>
  <c r="P1373" i="9"/>
  <c r="S1373" i="9" s="1"/>
  <c r="T1373" i="9" s="1"/>
  <c r="P1372" i="9"/>
  <c r="S1372" i="9" s="1"/>
  <c r="T1372" i="9" s="1"/>
  <c r="P1371" i="9"/>
  <c r="S1371" i="9" s="1"/>
  <c r="T1371" i="9" s="1"/>
  <c r="P1370" i="9"/>
  <c r="S1370" i="9" s="1"/>
  <c r="T1370" i="9" s="1"/>
  <c r="P1369" i="9"/>
  <c r="S1369" i="9" s="1"/>
  <c r="T1369" i="9" s="1"/>
  <c r="P1368" i="9"/>
  <c r="S1368" i="9" s="1"/>
  <c r="T1368" i="9" s="1"/>
  <c r="P1367" i="9"/>
  <c r="S1367" i="9" s="1"/>
  <c r="T1367" i="9" s="1"/>
  <c r="P1366" i="9"/>
  <c r="S1366" i="9" s="1"/>
  <c r="T1366" i="9" s="1"/>
  <c r="P1365" i="9"/>
  <c r="S1365" i="9" s="1"/>
  <c r="T1365" i="9" s="1"/>
  <c r="P1364" i="9"/>
  <c r="S1364" i="9" s="1"/>
  <c r="T1364" i="9" s="1"/>
  <c r="P1363" i="9"/>
  <c r="S1363" i="9" s="1"/>
  <c r="T1363" i="9" s="1"/>
  <c r="P1362" i="9"/>
  <c r="S1362" i="9" s="1"/>
  <c r="T1362" i="9" s="1"/>
  <c r="P1361" i="9"/>
  <c r="S1361" i="9" s="1"/>
  <c r="T1361" i="9" s="1"/>
  <c r="P1360" i="9"/>
  <c r="S1360" i="9" s="1"/>
  <c r="T1360" i="9" s="1"/>
  <c r="P1359" i="9"/>
  <c r="S1359" i="9" s="1"/>
  <c r="T1359" i="9" s="1"/>
  <c r="P1358" i="9"/>
  <c r="S1358" i="9" s="1"/>
  <c r="T1358" i="9" s="1"/>
  <c r="P1357" i="9"/>
  <c r="S1357" i="9" s="1"/>
  <c r="T1357" i="9" s="1"/>
  <c r="P1356" i="9"/>
  <c r="S1356" i="9" s="1"/>
  <c r="T1356" i="9" s="1"/>
  <c r="P1355" i="9"/>
  <c r="S1355" i="9" s="1"/>
  <c r="T1355" i="9" s="1"/>
  <c r="P1354" i="9"/>
  <c r="S1354" i="9" s="1"/>
  <c r="T1354" i="9" s="1"/>
  <c r="P1353" i="9"/>
  <c r="S1353" i="9" s="1"/>
  <c r="T1353" i="9" s="1"/>
  <c r="P1352" i="9"/>
  <c r="S1352" i="9" s="1"/>
  <c r="T1352" i="9" s="1"/>
  <c r="P1351" i="9"/>
  <c r="S1351" i="9" s="1"/>
  <c r="T1351" i="9" s="1"/>
  <c r="P1350" i="9"/>
  <c r="S1350" i="9" s="1"/>
  <c r="T1350" i="9" s="1"/>
  <c r="P1349" i="9"/>
  <c r="S1349" i="9" s="1"/>
  <c r="T1349" i="9" s="1"/>
  <c r="P1348" i="9"/>
  <c r="S1348" i="9" s="1"/>
  <c r="T1348" i="9" s="1"/>
  <c r="P1347" i="9"/>
  <c r="S1347" i="9" s="1"/>
  <c r="T1347" i="9" s="1"/>
  <c r="P1346" i="9"/>
  <c r="S1346" i="9" s="1"/>
  <c r="T1346" i="9" s="1"/>
  <c r="P1345" i="9"/>
  <c r="S1345" i="9" s="1"/>
  <c r="T1345" i="9" s="1"/>
  <c r="P1344" i="9"/>
  <c r="S1344" i="9" s="1"/>
  <c r="T1344" i="9" s="1"/>
  <c r="P1343" i="9"/>
  <c r="S1343" i="9" s="1"/>
  <c r="T1343" i="9" s="1"/>
  <c r="P1342" i="9"/>
  <c r="S1342" i="9" s="1"/>
  <c r="T1342" i="9" s="1"/>
  <c r="P1341" i="9"/>
  <c r="S1341" i="9" s="1"/>
  <c r="T1341" i="9" s="1"/>
  <c r="P1340" i="9"/>
  <c r="S1340" i="9" s="1"/>
  <c r="T1340" i="9" s="1"/>
  <c r="P1339" i="9"/>
  <c r="S1339" i="9" s="1"/>
  <c r="T1339" i="9" s="1"/>
  <c r="P1338" i="9"/>
  <c r="S1338" i="9" s="1"/>
  <c r="T1338" i="9" s="1"/>
  <c r="P1337" i="9"/>
  <c r="S1337" i="9" s="1"/>
  <c r="T1337" i="9" s="1"/>
  <c r="P1336" i="9"/>
  <c r="S1336" i="9" s="1"/>
  <c r="T1336" i="9" s="1"/>
  <c r="P1335" i="9"/>
  <c r="S1335" i="9" s="1"/>
  <c r="T1335" i="9" s="1"/>
  <c r="P1334" i="9"/>
  <c r="S1334" i="9" s="1"/>
  <c r="T1334" i="9" s="1"/>
  <c r="P1333" i="9"/>
  <c r="S1333" i="9" s="1"/>
  <c r="T1333" i="9" s="1"/>
  <c r="P1332" i="9"/>
  <c r="S1332" i="9" s="1"/>
  <c r="T1332" i="9" s="1"/>
  <c r="P1331" i="9"/>
  <c r="S1331" i="9" s="1"/>
  <c r="T1331" i="9" s="1"/>
  <c r="P1330" i="9"/>
  <c r="S1330" i="9" s="1"/>
  <c r="T1330" i="9" s="1"/>
  <c r="P1329" i="9"/>
  <c r="S1329" i="9" s="1"/>
  <c r="T1329" i="9" s="1"/>
  <c r="P1328" i="9"/>
  <c r="S1328" i="9" s="1"/>
  <c r="T1328" i="9" s="1"/>
  <c r="P1327" i="9"/>
  <c r="S1327" i="9" s="1"/>
  <c r="T1327" i="9" s="1"/>
  <c r="P1326" i="9"/>
  <c r="S1326" i="9" s="1"/>
  <c r="T1326" i="9" s="1"/>
  <c r="P1325" i="9"/>
  <c r="S1325" i="9" s="1"/>
  <c r="T1325" i="9" s="1"/>
  <c r="P1324" i="9"/>
  <c r="S1324" i="9" s="1"/>
  <c r="T1324" i="9" s="1"/>
  <c r="P1323" i="9"/>
  <c r="S1323" i="9" s="1"/>
  <c r="T1323" i="9" s="1"/>
  <c r="P1322" i="9"/>
  <c r="S1322" i="9" s="1"/>
  <c r="T1322" i="9" s="1"/>
  <c r="P1321" i="9"/>
  <c r="S1321" i="9" s="1"/>
  <c r="T1321" i="9" s="1"/>
  <c r="P1320" i="9"/>
  <c r="S1320" i="9" s="1"/>
  <c r="T1320" i="9" s="1"/>
  <c r="P1319" i="9"/>
  <c r="S1319" i="9" s="1"/>
  <c r="T1319" i="9" s="1"/>
  <c r="P1318" i="9"/>
  <c r="S1318" i="9" s="1"/>
  <c r="T1318" i="9" s="1"/>
  <c r="P1317" i="9"/>
  <c r="S1317" i="9" s="1"/>
  <c r="T1317" i="9" s="1"/>
  <c r="P1316" i="9"/>
  <c r="S1316" i="9" s="1"/>
  <c r="T1316" i="9" s="1"/>
  <c r="P1315" i="9"/>
  <c r="S1315" i="9" s="1"/>
  <c r="T1315" i="9" s="1"/>
  <c r="P1314" i="9"/>
  <c r="S1314" i="9" s="1"/>
  <c r="T1314" i="9" s="1"/>
  <c r="P1313" i="9"/>
  <c r="S1313" i="9" s="1"/>
  <c r="T1313" i="9" s="1"/>
  <c r="P1312" i="9"/>
  <c r="S1312" i="9" s="1"/>
  <c r="T1312" i="9" s="1"/>
  <c r="P1311" i="9"/>
  <c r="S1311" i="9" s="1"/>
  <c r="T1311" i="9" s="1"/>
  <c r="P1310" i="9"/>
  <c r="S1310" i="9" s="1"/>
  <c r="T1310" i="9" s="1"/>
  <c r="P1309" i="9"/>
  <c r="S1309" i="9" s="1"/>
  <c r="T1309" i="9" s="1"/>
  <c r="P1308" i="9"/>
  <c r="S1308" i="9" s="1"/>
  <c r="T1308" i="9" s="1"/>
  <c r="P1307" i="9"/>
  <c r="S1307" i="9" s="1"/>
  <c r="T1307" i="9" s="1"/>
  <c r="P1306" i="9"/>
  <c r="S1306" i="9" s="1"/>
  <c r="T1306" i="9" s="1"/>
  <c r="P1305" i="9"/>
  <c r="S1305" i="9" s="1"/>
  <c r="T1305" i="9" s="1"/>
  <c r="P1304" i="9"/>
  <c r="S1304" i="9" s="1"/>
  <c r="T1304" i="9" s="1"/>
  <c r="P1303" i="9"/>
  <c r="S1303" i="9" s="1"/>
  <c r="T1303" i="9" s="1"/>
  <c r="P1302" i="9"/>
  <c r="S1302" i="9" s="1"/>
  <c r="T1302" i="9" s="1"/>
  <c r="P1301" i="9"/>
  <c r="S1301" i="9" s="1"/>
  <c r="T1301" i="9" s="1"/>
  <c r="P1300" i="9"/>
  <c r="S1300" i="9" s="1"/>
  <c r="T1300" i="9" s="1"/>
  <c r="P1299" i="9"/>
  <c r="S1299" i="9" s="1"/>
  <c r="T1299" i="9" s="1"/>
  <c r="P1298" i="9"/>
  <c r="S1298" i="9" s="1"/>
  <c r="T1298" i="9" s="1"/>
  <c r="P1297" i="9"/>
  <c r="S1297" i="9" s="1"/>
  <c r="T1297" i="9" s="1"/>
  <c r="P1296" i="9"/>
  <c r="S1296" i="9" s="1"/>
  <c r="T1296" i="9" s="1"/>
  <c r="P1295" i="9"/>
  <c r="S1295" i="9" s="1"/>
  <c r="T1295" i="9" s="1"/>
  <c r="P1294" i="9"/>
  <c r="S1294" i="9" s="1"/>
  <c r="T1294" i="9" s="1"/>
  <c r="P1293" i="9"/>
  <c r="S1293" i="9" s="1"/>
  <c r="T1293" i="9" s="1"/>
  <c r="P1292" i="9"/>
  <c r="S1292" i="9" s="1"/>
  <c r="T1292" i="9" s="1"/>
  <c r="P1291" i="9"/>
  <c r="S1291" i="9" s="1"/>
  <c r="T1291" i="9" s="1"/>
  <c r="P1290" i="9"/>
  <c r="S1290" i="9" s="1"/>
  <c r="T1290" i="9" s="1"/>
  <c r="P1289" i="9"/>
  <c r="S1289" i="9" s="1"/>
  <c r="T1289" i="9" s="1"/>
  <c r="P1288" i="9"/>
  <c r="S1288" i="9" s="1"/>
  <c r="T1288" i="9" s="1"/>
  <c r="P1287" i="9"/>
  <c r="S1287" i="9" s="1"/>
  <c r="T1287" i="9" s="1"/>
  <c r="P1286" i="9"/>
  <c r="S1286" i="9" s="1"/>
  <c r="T1286" i="9" s="1"/>
  <c r="P1285" i="9"/>
  <c r="S1285" i="9" s="1"/>
  <c r="T1285" i="9" s="1"/>
  <c r="P1284" i="9"/>
  <c r="S1284" i="9" s="1"/>
  <c r="T1284" i="9" s="1"/>
  <c r="P1283" i="9"/>
  <c r="S1283" i="9" s="1"/>
  <c r="T1283" i="9" s="1"/>
  <c r="P1282" i="9"/>
  <c r="S1282" i="9" s="1"/>
  <c r="T1282" i="9" s="1"/>
  <c r="P1281" i="9"/>
  <c r="S1281" i="9" s="1"/>
  <c r="T1281" i="9" s="1"/>
  <c r="P1280" i="9"/>
  <c r="S1280" i="9" s="1"/>
  <c r="T1280" i="9" s="1"/>
  <c r="P1279" i="9"/>
  <c r="S1279" i="9" s="1"/>
  <c r="T1279" i="9" s="1"/>
  <c r="P1278" i="9"/>
  <c r="S1278" i="9" s="1"/>
  <c r="T1278" i="9" s="1"/>
  <c r="P1277" i="9"/>
  <c r="S1277" i="9" s="1"/>
  <c r="T1277" i="9" s="1"/>
  <c r="P1276" i="9"/>
  <c r="S1276" i="9" s="1"/>
  <c r="T1276" i="9" s="1"/>
  <c r="P1275" i="9"/>
  <c r="S1275" i="9" s="1"/>
  <c r="T1275" i="9" s="1"/>
  <c r="P1274" i="9"/>
  <c r="S1274" i="9" s="1"/>
  <c r="T1274" i="9" s="1"/>
  <c r="P1273" i="9"/>
  <c r="S1273" i="9" s="1"/>
  <c r="T1273" i="9" s="1"/>
  <c r="P1272" i="9"/>
  <c r="S1272" i="9" s="1"/>
  <c r="T1272" i="9" s="1"/>
  <c r="P1271" i="9"/>
  <c r="S1271" i="9" s="1"/>
  <c r="T1271" i="9" s="1"/>
  <c r="P1270" i="9"/>
  <c r="S1270" i="9" s="1"/>
  <c r="T1270" i="9" s="1"/>
  <c r="P1269" i="9"/>
  <c r="S1269" i="9" s="1"/>
  <c r="T1269" i="9" s="1"/>
  <c r="P1268" i="9"/>
  <c r="S1268" i="9" s="1"/>
  <c r="T1268" i="9" s="1"/>
  <c r="P1267" i="9"/>
  <c r="S1267" i="9" s="1"/>
  <c r="T1267" i="9" s="1"/>
  <c r="P1266" i="9"/>
  <c r="S1266" i="9" s="1"/>
  <c r="T1266" i="9" s="1"/>
  <c r="P1265" i="9"/>
  <c r="S1265" i="9" s="1"/>
  <c r="T1265" i="9" s="1"/>
  <c r="P1264" i="9"/>
  <c r="S1264" i="9" s="1"/>
  <c r="T1264" i="9" s="1"/>
  <c r="P1263" i="9"/>
  <c r="S1263" i="9" s="1"/>
  <c r="T1263" i="9" s="1"/>
  <c r="P1262" i="9"/>
  <c r="S1262" i="9" s="1"/>
  <c r="T1262" i="9" s="1"/>
  <c r="P1261" i="9"/>
  <c r="S1261" i="9" s="1"/>
  <c r="T1261" i="9" s="1"/>
  <c r="P1260" i="9"/>
  <c r="S1260" i="9" s="1"/>
  <c r="T1260" i="9" s="1"/>
  <c r="P1259" i="9"/>
  <c r="S1259" i="9" s="1"/>
  <c r="T1259" i="9" s="1"/>
  <c r="P1258" i="9"/>
  <c r="S1258" i="9" s="1"/>
  <c r="T1258" i="9" s="1"/>
  <c r="P1257" i="9"/>
  <c r="S1257" i="9" s="1"/>
  <c r="T1257" i="9" s="1"/>
  <c r="P1256" i="9"/>
  <c r="S1256" i="9" s="1"/>
  <c r="T1256" i="9" s="1"/>
  <c r="P1255" i="9"/>
  <c r="S1255" i="9" s="1"/>
  <c r="T1255" i="9" s="1"/>
  <c r="P1254" i="9"/>
  <c r="S1254" i="9" s="1"/>
  <c r="T1254" i="9" s="1"/>
  <c r="P1253" i="9"/>
  <c r="S1253" i="9" s="1"/>
  <c r="T1253" i="9" s="1"/>
  <c r="P1252" i="9"/>
  <c r="S1252" i="9" s="1"/>
  <c r="T1252" i="9" s="1"/>
  <c r="P1251" i="9"/>
  <c r="S1251" i="9" s="1"/>
  <c r="T1251" i="9" s="1"/>
  <c r="P1250" i="9"/>
  <c r="S1250" i="9" s="1"/>
  <c r="T1250" i="9" s="1"/>
  <c r="P1249" i="9"/>
  <c r="S1249" i="9" s="1"/>
  <c r="T1249" i="9" s="1"/>
  <c r="P1248" i="9"/>
  <c r="S1248" i="9" s="1"/>
  <c r="T1248" i="9" s="1"/>
  <c r="P1247" i="9"/>
  <c r="S1247" i="9" s="1"/>
  <c r="T1247" i="9" s="1"/>
  <c r="P1246" i="9"/>
  <c r="S1246" i="9" s="1"/>
  <c r="T1246" i="9" s="1"/>
  <c r="P1245" i="9"/>
  <c r="S1245" i="9" s="1"/>
  <c r="T1245" i="9" s="1"/>
  <c r="P1244" i="9"/>
  <c r="S1244" i="9" s="1"/>
  <c r="T1244" i="9" s="1"/>
  <c r="P1243" i="9"/>
  <c r="S1243" i="9" s="1"/>
  <c r="T1243" i="9" s="1"/>
  <c r="P1242" i="9"/>
  <c r="S1242" i="9" s="1"/>
  <c r="T1242" i="9" s="1"/>
  <c r="P1241" i="9"/>
  <c r="S1241" i="9" s="1"/>
  <c r="T1241" i="9" s="1"/>
  <c r="P1240" i="9"/>
  <c r="S1240" i="9" s="1"/>
  <c r="T1240" i="9" s="1"/>
  <c r="P1239" i="9"/>
  <c r="S1239" i="9" s="1"/>
  <c r="T1239" i="9" s="1"/>
  <c r="P1238" i="9"/>
  <c r="S1238" i="9" s="1"/>
  <c r="T1238" i="9" s="1"/>
  <c r="P1237" i="9"/>
  <c r="S1237" i="9" s="1"/>
  <c r="T1237" i="9" s="1"/>
  <c r="P1236" i="9"/>
  <c r="S1236" i="9" s="1"/>
  <c r="T1236" i="9" s="1"/>
  <c r="P1235" i="9"/>
  <c r="S1235" i="9" s="1"/>
  <c r="T1235" i="9" s="1"/>
  <c r="P1234" i="9"/>
  <c r="S1234" i="9" s="1"/>
  <c r="T1234" i="9" s="1"/>
  <c r="P1233" i="9"/>
  <c r="S1233" i="9" s="1"/>
  <c r="T1233" i="9" s="1"/>
  <c r="P1232" i="9"/>
  <c r="S1232" i="9" s="1"/>
  <c r="T1232" i="9" s="1"/>
  <c r="P1231" i="9"/>
  <c r="S1231" i="9" s="1"/>
  <c r="T1231" i="9" s="1"/>
  <c r="P1230" i="9"/>
  <c r="S1230" i="9" s="1"/>
  <c r="T1230" i="9" s="1"/>
  <c r="P1229" i="9"/>
  <c r="S1229" i="9" s="1"/>
  <c r="T1229" i="9" s="1"/>
  <c r="P1228" i="9"/>
  <c r="S1228" i="9" s="1"/>
  <c r="T1228" i="9" s="1"/>
  <c r="P1227" i="9"/>
  <c r="S1227" i="9" s="1"/>
  <c r="T1227" i="9" s="1"/>
  <c r="P1226" i="9"/>
  <c r="S1226" i="9" s="1"/>
  <c r="T1226" i="9" s="1"/>
  <c r="P1225" i="9"/>
  <c r="S1225" i="9" s="1"/>
  <c r="T1225" i="9" s="1"/>
  <c r="P1224" i="9"/>
  <c r="S1224" i="9" s="1"/>
  <c r="T1224" i="9" s="1"/>
  <c r="P1223" i="9"/>
  <c r="S1223" i="9" s="1"/>
  <c r="T1223" i="9" s="1"/>
  <c r="P1222" i="9"/>
  <c r="S1222" i="9" s="1"/>
  <c r="T1222" i="9" s="1"/>
  <c r="P1221" i="9"/>
  <c r="S1221" i="9" s="1"/>
  <c r="T1221" i="9" s="1"/>
  <c r="P1220" i="9"/>
  <c r="S1220" i="9" s="1"/>
  <c r="T1220" i="9" s="1"/>
  <c r="P1219" i="9"/>
  <c r="S1219" i="9" s="1"/>
  <c r="T1219" i="9" s="1"/>
  <c r="P1218" i="9"/>
  <c r="S1218" i="9" s="1"/>
  <c r="T1218" i="9" s="1"/>
  <c r="P1217" i="9"/>
  <c r="S1217" i="9" s="1"/>
  <c r="T1217" i="9" s="1"/>
  <c r="P1216" i="9"/>
  <c r="S1216" i="9" s="1"/>
  <c r="T1216" i="9" s="1"/>
  <c r="P1215" i="9"/>
  <c r="S1215" i="9" s="1"/>
  <c r="T1215" i="9" s="1"/>
  <c r="P1214" i="9"/>
  <c r="S1214" i="9" s="1"/>
  <c r="T1214" i="9" s="1"/>
  <c r="P1213" i="9"/>
  <c r="S1213" i="9" s="1"/>
  <c r="T1213" i="9" s="1"/>
  <c r="P1212" i="9"/>
  <c r="S1212" i="9" s="1"/>
  <c r="T1212" i="9" s="1"/>
  <c r="P1211" i="9"/>
  <c r="S1211" i="9" s="1"/>
  <c r="T1211" i="9" s="1"/>
  <c r="P1210" i="9"/>
  <c r="S1210" i="9" s="1"/>
  <c r="T1210" i="9" s="1"/>
  <c r="P1209" i="9"/>
  <c r="S1209" i="9" s="1"/>
  <c r="T1209" i="9" s="1"/>
  <c r="P1208" i="9"/>
  <c r="S1208" i="9" s="1"/>
  <c r="T1208" i="9" s="1"/>
  <c r="P1207" i="9"/>
  <c r="S1207" i="9" s="1"/>
  <c r="T1207" i="9" s="1"/>
  <c r="P1206" i="9"/>
  <c r="S1206" i="9" s="1"/>
  <c r="T1206" i="9" s="1"/>
  <c r="P1205" i="9"/>
  <c r="S1205" i="9" s="1"/>
  <c r="T1205" i="9" s="1"/>
  <c r="P1204" i="9"/>
  <c r="S1204" i="9" s="1"/>
  <c r="T1204" i="9" s="1"/>
  <c r="P1203" i="9"/>
  <c r="S1203" i="9" s="1"/>
  <c r="T1203" i="9" s="1"/>
  <c r="P1202" i="9"/>
  <c r="S1202" i="9" s="1"/>
  <c r="T1202" i="9" s="1"/>
  <c r="P1201" i="9"/>
  <c r="S1201" i="9" s="1"/>
  <c r="T1201" i="9" s="1"/>
  <c r="P1200" i="9"/>
  <c r="S1200" i="9" s="1"/>
  <c r="T1200" i="9" s="1"/>
  <c r="P1199" i="9"/>
  <c r="S1199" i="9" s="1"/>
  <c r="T1199" i="9" s="1"/>
  <c r="P1198" i="9"/>
  <c r="S1198" i="9" s="1"/>
  <c r="T1198" i="9" s="1"/>
  <c r="P1197" i="9"/>
  <c r="S1197" i="9" s="1"/>
  <c r="T1197" i="9" s="1"/>
  <c r="P1196" i="9"/>
  <c r="S1196" i="9" s="1"/>
  <c r="T1196" i="9" s="1"/>
  <c r="P1195" i="9"/>
  <c r="S1195" i="9" s="1"/>
  <c r="T1195" i="9" s="1"/>
  <c r="P1194" i="9"/>
  <c r="S1194" i="9" s="1"/>
  <c r="T1194" i="9" s="1"/>
  <c r="P1193" i="9"/>
  <c r="S1193" i="9" s="1"/>
  <c r="T1193" i="9" s="1"/>
  <c r="P1192" i="9"/>
  <c r="S1192" i="9" s="1"/>
  <c r="T1192" i="9" s="1"/>
  <c r="P1191" i="9"/>
  <c r="S1191" i="9" s="1"/>
  <c r="T1191" i="9" s="1"/>
  <c r="P1190" i="9"/>
  <c r="S1190" i="9" s="1"/>
  <c r="T1190" i="9" s="1"/>
  <c r="P1189" i="9"/>
  <c r="S1189" i="9" s="1"/>
  <c r="T1189" i="9" s="1"/>
  <c r="P1188" i="9"/>
  <c r="S1188" i="9" s="1"/>
  <c r="T1188" i="9" s="1"/>
  <c r="P1187" i="9"/>
  <c r="S1187" i="9" s="1"/>
  <c r="T1187" i="9" s="1"/>
  <c r="P1186" i="9"/>
  <c r="S1186" i="9" s="1"/>
  <c r="T1186" i="9" s="1"/>
  <c r="P1185" i="9"/>
  <c r="S1185" i="9" s="1"/>
  <c r="T1185" i="9" s="1"/>
  <c r="P1184" i="9"/>
  <c r="S1184" i="9" s="1"/>
  <c r="T1184" i="9" s="1"/>
  <c r="P1183" i="9"/>
  <c r="S1183" i="9" s="1"/>
  <c r="T1183" i="9" s="1"/>
  <c r="P1182" i="9"/>
  <c r="S1182" i="9" s="1"/>
  <c r="T1182" i="9" s="1"/>
  <c r="P1181" i="9"/>
  <c r="S1181" i="9" s="1"/>
  <c r="T1181" i="9" s="1"/>
  <c r="P1180" i="9"/>
  <c r="S1180" i="9" s="1"/>
  <c r="T1180" i="9" s="1"/>
  <c r="P1179" i="9"/>
  <c r="S1179" i="9" s="1"/>
  <c r="T1179" i="9" s="1"/>
  <c r="P1178" i="9"/>
  <c r="S1178" i="9" s="1"/>
  <c r="T1178" i="9" s="1"/>
  <c r="P1177" i="9"/>
  <c r="S1177" i="9" s="1"/>
  <c r="T1177" i="9" s="1"/>
  <c r="P1176" i="9"/>
  <c r="S1176" i="9" s="1"/>
  <c r="T1176" i="9" s="1"/>
  <c r="P1175" i="9"/>
  <c r="S1175" i="9" s="1"/>
  <c r="T1175" i="9" s="1"/>
  <c r="P1174" i="9"/>
  <c r="S1174" i="9" s="1"/>
  <c r="T1174" i="9" s="1"/>
  <c r="P1173" i="9"/>
  <c r="S1173" i="9" s="1"/>
  <c r="T1173" i="9" s="1"/>
  <c r="P1172" i="9"/>
  <c r="S1172" i="9" s="1"/>
  <c r="T1172" i="9" s="1"/>
  <c r="P1171" i="9"/>
  <c r="S1171" i="9" s="1"/>
  <c r="T1171" i="9" s="1"/>
  <c r="P1170" i="9"/>
  <c r="S1170" i="9" s="1"/>
  <c r="T1170" i="9" s="1"/>
  <c r="P1169" i="9"/>
  <c r="S1169" i="9" s="1"/>
  <c r="T1169" i="9" s="1"/>
  <c r="P1168" i="9"/>
  <c r="S1168" i="9" s="1"/>
  <c r="T1168" i="9" s="1"/>
  <c r="P1167" i="9"/>
  <c r="S1167" i="9" s="1"/>
  <c r="T1167" i="9" s="1"/>
  <c r="P1166" i="9"/>
  <c r="S1166" i="9" s="1"/>
  <c r="T1166" i="9" s="1"/>
  <c r="P1165" i="9"/>
  <c r="S1165" i="9" s="1"/>
  <c r="T1165" i="9" s="1"/>
  <c r="P1164" i="9"/>
  <c r="S1164" i="9" s="1"/>
  <c r="T1164" i="9" s="1"/>
  <c r="P1163" i="9"/>
  <c r="S1163" i="9" s="1"/>
  <c r="T1163" i="9" s="1"/>
  <c r="P1162" i="9"/>
  <c r="S1162" i="9" s="1"/>
  <c r="T1162" i="9" s="1"/>
  <c r="P1161" i="9"/>
  <c r="S1161" i="9" s="1"/>
  <c r="T1161" i="9" s="1"/>
  <c r="P1160" i="9"/>
  <c r="S1160" i="9" s="1"/>
  <c r="T1160" i="9" s="1"/>
  <c r="P1159" i="9"/>
  <c r="S1159" i="9" s="1"/>
  <c r="T1159" i="9" s="1"/>
  <c r="P1158" i="9"/>
  <c r="S1158" i="9" s="1"/>
  <c r="T1158" i="9" s="1"/>
  <c r="P1157" i="9"/>
  <c r="S1157" i="9" s="1"/>
  <c r="T1157" i="9" s="1"/>
  <c r="P1156" i="9"/>
  <c r="S1156" i="9" s="1"/>
  <c r="T1156" i="9" s="1"/>
  <c r="P1155" i="9"/>
  <c r="S1155" i="9" s="1"/>
  <c r="T1155" i="9" s="1"/>
  <c r="P1154" i="9"/>
  <c r="S1154" i="9" s="1"/>
  <c r="T1154" i="9" s="1"/>
  <c r="P1153" i="9"/>
  <c r="S1153" i="9" s="1"/>
  <c r="T1153" i="9" s="1"/>
  <c r="P1152" i="9"/>
  <c r="S1152" i="9" s="1"/>
  <c r="T1152" i="9" s="1"/>
  <c r="P1151" i="9"/>
  <c r="S1151" i="9" s="1"/>
  <c r="T1151" i="9" s="1"/>
  <c r="P1150" i="9"/>
  <c r="S1150" i="9" s="1"/>
  <c r="T1150" i="9" s="1"/>
  <c r="P1149" i="9"/>
  <c r="S1149" i="9" s="1"/>
  <c r="T1149" i="9" s="1"/>
  <c r="P1148" i="9"/>
  <c r="S1148" i="9" s="1"/>
  <c r="T1148" i="9" s="1"/>
  <c r="P1147" i="9"/>
  <c r="S1147" i="9" s="1"/>
  <c r="T1147" i="9" s="1"/>
  <c r="P1146" i="9"/>
  <c r="S1146" i="9" s="1"/>
  <c r="T1146" i="9" s="1"/>
  <c r="P1145" i="9"/>
  <c r="S1145" i="9" s="1"/>
  <c r="T1145" i="9" s="1"/>
  <c r="P1144" i="9"/>
  <c r="S1144" i="9" s="1"/>
  <c r="T1144" i="9" s="1"/>
  <c r="P1143" i="9"/>
  <c r="S1143" i="9" s="1"/>
  <c r="T1143" i="9" s="1"/>
  <c r="P1142" i="9"/>
  <c r="S1142" i="9" s="1"/>
  <c r="T1142" i="9" s="1"/>
  <c r="P1141" i="9"/>
  <c r="S1141" i="9" s="1"/>
  <c r="T1141" i="9" s="1"/>
  <c r="P1140" i="9"/>
  <c r="S1140" i="9" s="1"/>
  <c r="T1140" i="9" s="1"/>
  <c r="P1139" i="9"/>
  <c r="S1139" i="9" s="1"/>
  <c r="T1139" i="9" s="1"/>
  <c r="P1138" i="9"/>
  <c r="S1138" i="9" s="1"/>
  <c r="T1138" i="9" s="1"/>
  <c r="P1137" i="9"/>
  <c r="S1137" i="9" s="1"/>
  <c r="T1137" i="9" s="1"/>
  <c r="P1136" i="9"/>
  <c r="S1136" i="9" s="1"/>
  <c r="T1136" i="9" s="1"/>
  <c r="P1135" i="9"/>
  <c r="S1135" i="9" s="1"/>
  <c r="T1135" i="9" s="1"/>
  <c r="P1134" i="9"/>
  <c r="S1134" i="9" s="1"/>
  <c r="T1134" i="9" s="1"/>
  <c r="P1133" i="9"/>
  <c r="S1133" i="9" s="1"/>
  <c r="T1133" i="9" s="1"/>
  <c r="P1132" i="9"/>
  <c r="S1132" i="9" s="1"/>
  <c r="T1132" i="9" s="1"/>
  <c r="P1131" i="9"/>
  <c r="S1131" i="9" s="1"/>
  <c r="T1131" i="9" s="1"/>
  <c r="P1130" i="9"/>
  <c r="S1130" i="9" s="1"/>
  <c r="T1130" i="9" s="1"/>
  <c r="P1129" i="9"/>
  <c r="S1129" i="9" s="1"/>
  <c r="T1129" i="9" s="1"/>
  <c r="P1128" i="9"/>
  <c r="S1128" i="9" s="1"/>
  <c r="T1128" i="9" s="1"/>
  <c r="P1127" i="9"/>
  <c r="S1127" i="9" s="1"/>
  <c r="T1127" i="9" s="1"/>
  <c r="P1126" i="9"/>
  <c r="S1126" i="9" s="1"/>
  <c r="T1126" i="9" s="1"/>
  <c r="P1125" i="9"/>
  <c r="S1125" i="9" s="1"/>
  <c r="T1125" i="9" s="1"/>
  <c r="P1124" i="9"/>
  <c r="S1124" i="9" s="1"/>
  <c r="T1124" i="9" s="1"/>
  <c r="P1123" i="9"/>
  <c r="S1123" i="9" s="1"/>
  <c r="T1123" i="9" s="1"/>
  <c r="P1122" i="9"/>
  <c r="S1122" i="9" s="1"/>
  <c r="T1122" i="9" s="1"/>
  <c r="P1121" i="9"/>
  <c r="S1121" i="9" s="1"/>
  <c r="T1121" i="9" s="1"/>
  <c r="P1120" i="9"/>
  <c r="S1120" i="9" s="1"/>
  <c r="T1120" i="9" s="1"/>
  <c r="P1119" i="9"/>
  <c r="S1119" i="9" s="1"/>
  <c r="T1119" i="9" s="1"/>
  <c r="P1118" i="9"/>
  <c r="S1118" i="9" s="1"/>
  <c r="T1118" i="9" s="1"/>
  <c r="P1117" i="9"/>
  <c r="S1117" i="9" s="1"/>
  <c r="T1117" i="9" s="1"/>
  <c r="P1116" i="9"/>
  <c r="S1116" i="9" s="1"/>
  <c r="T1116" i="9" s="1"/>
  <c r="P1115" i="9"/>
  <c r="S1115" i="9" s="1"/>
  <c r="T1115" i="9" s="1"/>
  <c r="P1114" i="9"/>
  <c r="S1114" i="9" s="1"/>
  <c r="T1114" i="9" s="1"/>
  <c r="P1113" i="9"/>
  <c r="S1113" i="9" s="1"/>
  <c r="T1113" i="9" s="1"/>
  <c r="P1112" i="9"/>
  <c r="S1112" i="9" s="1"/>
  <c r="T1112" i="9" s="1"/>
  <c r="P1111" i="9"/>
  <c r="S1111" i="9" s="1"/>
  <c r="T1111" i="9" s="1"/>
  <c r="P1110" i="9"/>
  <c r="S1110" i="9" s="1"/>
  <c r="T1110" i="9" s="1"/>
  <c r="P1109" i="9"/>
  <c r="S1109" i="9" s="1"/>
  <c r="T1109" i="9" s="1"/>
  <c r="P1108" i="9"/>
  <c r="S1108" i="9" s="1"/>
  <c r="T1108" i="9" s="1"/>
  <c r="P1107" i="9"/>
  <c r="S1107" i="9" s="1"/>
  <c r="T1107" i="9" s="1"/>
  <c r="P1106" i="9"/>
  <c r="S1106" i="9" s="1"/>
  <c r="T1106" i="9" s="1"/>
  <c r="P1105" i="9"/>
  <c r="S1105" i="9" s="1"/>
  <c r="T1105" i="9" s="1"/>
  <c r="P1104" i="9"/>
  <c r="S1104" i="9" s="1"/>
  <c r="T1104" i="9" s="1"/>
  <c r="P1103" i="9"/>
  <c r="S1103" i="9" s="1"/>
  <c r="T1103" i="9" s="1"/>
  <c r="P1102" i="9"/>
  <c r="S1102" i="9" s="1"/>
  <c r="T1102" i="9" s="1"/>
  <c r="P1101" i="9"/>
  <c r="S1101" i="9" s="1"/>
  <c r="T1101" i="9" s="1"/>
  <c r="P1100" i="9"/>
  <c r="S1100" i="9" s="1"/>
  <c r="T1100" i="9" s="1"/>
  <c r="P1099" i="9"/>
  <c r="S1099" i="9" s="1"/>
  <c r="T1099" i="9" s="1"/>
  <c r="P1098" i="9"/>
  <c r="S1098" i="9" s="1"/>
  <c r="T1098" i="9" s="1"/>
  <c r="P1097" i="9"/>
  <c r="S1097" i="9" s="1"/>
  <c r="T1097" i="9" s="1"/>
  <c r="P1096" i="9"/>
  <c r="S1096" i="9" s="1"/>
  <c r="T1096" i="9" s="1"/>
  <c r="P1095" i="9"/>
  <c r="S1095" i="9" s="1"/>
  <c r="T1095" i="9" s="1"/>
  <c r="P1094" i="9"/>
  <c r="S1094" i="9" s="1"/>
  <c r="T1094" i="9" s="1"/>
  <c r="P1093" i="9"/>
  <c r="S1093" i="9" s="1"/>
  <c r="T1093" i="9" s="1"/>
  <c r="P1092" i="9"/>
  <c r="S1092" i="9" s="1"/>
  <c r="T1092" i="9" s="1"/>
  <c r="P1091" i="9"/>
  <c r="S1091" i="9" s="1"/>
  <c r="T1091" i="9" s="1"/>
  <c r="P1090" i="9"/>
  <c r="S1090" i="9" s="1"/>
  <c r="T1090" i="9" s="1"/>
  <c r="P1089" i="9"/>
  <c r="S1089" i="9" s="1"/>
  <c r="T1089" i="9" s="1"/>
  <c r="P1088" i="9"/>
  <c r="S1088" i="9" s="1"/>
  <c r="T1088" i="9" s="1"/>
  <c r="P1087" i="9"/>
  <c r="S1087" i="9" s="1"/>
  <c r="T1087" i="9" s="1"/>
  <c r="P1086" i="9"/>
  <c r="S1086" i="9" s="1"/>
  <c r="T1086" i="9" s="1"/>
  <c r="P1085" i="9"/>
  <c r="S1085" i="9" s="1"/>
  <c r="T1085" i="9" s="1"/>
  <c r="P1084" i="9"/>
  <c r="S1084" i="9" s="1"/>
  <c r="T1084" i="9" s="1"/>
  <c r="P1083" i="9"/>
  <c r="S1083" i="9" s="1"/>
  <c r="T1083" i="9" s="1"/>
  <c r="P1082" i="9"/>
  <c r="S1082" i="9" s="1"/>
  <c r="T1082" i="9" s="1"/>
  <c r="P1081" i="9"/>
  <c r="S1081" i="9" s="1"/>
  <c r="T1081" i="9" s="1"/>
  <c r="P1080" i="9"/>
  <c r="S1080" i="9" s="1"/>
  <c r="T1080" i="9" s="1"/>
  <c r="P1079" i="9"/>
  <c r="S1079" i="9" s="1"/>
  <c r="T1079" i="9" s="1"/>
  <c r="P1078" i="9"/>
  <c r="S1078" i="9" s="1"/>
  <c r="T1078" i="9" s="1"/>
  <c r="P1077" i="9"/>
  <c r="S1077" i="9" s="1"/>
  <c r="T1077" i="9" s="1"/>
  <c r="P1076" i="9"/>
  <c r="S1076" i="9" s="1"/>
  <c r="T1076" i="9" s="1"/>
  <c r="P1075" i="9"/>
  <c r="S1075" i="9" s="1"/>
  <c r="T1075" i="9" s="1"/>
  <c r="P1074" i="9"/>
  <c r="S1074" i="9" s="1"/>
  <c r="T1074" i="9" s="1"/>
  <c r="P1073" i="9"/>
  <c r="S1073" i="9" s="1"/>
  <c r="T1073" i="9" s="1"/>
  <c r="P1072" i="9"/>
  <c r="S1072" i="9" s="1"/>
  <c r="T1072" i="9" s="1"/>
  <c r="P1071" i="9"/>
  <c r="S1071" i="9" s="1"/>
  <c r="T1071" i="9" s="1"/>
  <c r="P1070" i="9"/>
  <c r="S1070" i="9" s="1"/>
  <c r="T1070" i="9" s="1"/>
  <c r="P1069" i="9"/>
  <c r="S1069" i="9" s="1"/>
  <c r="T1069" i="9" s="1"/>
  <c r="P1068" i="9"/>
  <c r="S1068" i="9" s="1"/>
  <c r="T1068" i="9" s="1"/>
  <c r="P1067" i="9"/>
  <c r="S1067" i="9" s="1"/>
  <c r="T1067" i="9" s="1"/>
  <c r="P1066" i="9"/>
  <c r="S1066" i="9" s="1"/>
  <c r="T1066" i="9" s="1"/>
  <c r="P1065" i="9"/>
  <c r="S1065" i="9" s="1"/>
  <c r="T1065" i="9" s="1"/>
  <c r="P1064" i="9"/>
  <c r="S1064" i="9" s="1"/>
  <c r="T1064" i="9" s="1"/>
  <c r="P1063" i="9"/>
  <c r="S1063" i="9" s="1"/>
  <c r="T1063" i="9" s="1"/>
  <c r="P1062" i="9"/>
  <c r="S1062" i="9" s="1"/>
  <c r="T1062" i="9" s="1"/>
  <c r="P1061" i="9"/>
  <c r="S1061" i="9" s="1"/>
  <c r="T1061" i="9" s="1"/>
  <c r="P1060" i="9"/>
  <c r="S1060" i="9" s="1"/>
  <c r="T1060" i="9" s="1"/>
  <c r="P1059" i="9"/>
  <c r="S1059" i="9" s="1"/>
  <c r="T1059" i="9" s="1"/>
  <c r="P1058" i="9"/>
  <c r="S1058" i="9" s="1"/>
  <c r="T1058" i="9" s="1"/>
  <c r="P1057" i="9"/>
  <c r="S1057" i="9" s="1"/>
  <c r="T1057" i="9" s="1"/>
  <c r="P1056" i="9"/>
  <c r="S1056" i="9" s="1"/>
  <c r="T1056" i="9" s="1"/>
  <c r="P1055" i="9"/>
  <c r="S1055" i="9" s="1"/>
  <c r="T1055" i="9" s="1"/>
  <c r="P1054" i="9"/>
  <c r="S1054" i="9" s="1"/>
  <c r="T1054" i="9" s="1"/>
  <c r="P1053" i="9"/>
  <c r="S1053" i="9" s="1"/>
  <c r="T1053" i="9" s="1"/>
  <c r="P1052" i="9"/>
  <c r="S1052" i="9" s="1"/>
  <c r="T1052" i="9" s="1"/>
  <c r="P1051" i="9"/>
  <c r="S1051" i="9" s="1"/>
  <c r="T1051" i="9" s="1"/>
  <c r="P1050" i="9"/>
  <c r="S1050" i="9" s="1"/>
  <c r="T1050" i="9" s="1"/>
  <c r="P1049" i="9"/>
  <c r="S1049" i="9" s="1"/>
  <c r="T1049" i="9" s="1"/>
  <c r="P1048" i="9"/>
  <c r="S1048" i="9" s="1"/>
  <c r="T1048" i="9" s="1"/>
  <c r="P1047" i="9"/>
  <c r="S1047" i="9" s="1"/>
  <c r="T1047" i="9" s="1"/>
  <c r="P1046" i="9"/>
  <c r="S1046" i="9" s="1"/>
  <c r="T1046" i="9" s="1"/>
  <c r="P1045" i="9"/>
  <c r="S1045" i="9" s="1"/>
  <c r="T1045" i="9" s="1"/>
  <c r="P1044" i="9"/>
  <c r="S1044" i="9" s="1"/>
  <c r="T1044" i="9" s="1"/>
  <c r="P1043" i="9"/>
  <c r="S1043" i="9" s="1"/>
  <c r="T1043" i="9" s="1"/>
  <c r="P1042" i="9"/>
  <c r="S1042" i="9" s="1"/>
  <c r="T1042" i="9" s="1"/>
  <c r="P1041" i="9"/>
  <c r="S1041" i="9" s="1"/>
  <c r="T1041" i="9" s="1"/>
  <c r="P1040" i="9"/>
  <c r="S1040" i="9" s="1"/>
  <c r="T1040" i="9" s="1"/>
  <c r="P1039" i="9"/>
  <c r="S1039" i="9" s="1"/>
  <c r="T1039" i="9" s="1"/>
  <c r="P1038" i="9"/>
  <c r="S1038" i="9" s="1"/>
  <c r="T1038" i="9" s="1"/>
  <c r="P1037" i="9"/>
  <c r="S1037" i="9" s="1"/>
  <c r="T1037" i="9" s="1"/>
  <c r="P1036" i="9"/>
  <c r="S1036" i="9" s="1"/>
  <c r="T1036" i="9" s="1"/>
  <c r="P1035" i="9"/>
  <c r="S1035" i="9" s="1"/>
  <c r="T1035" i="9" s="1"/>
  <c r="P1034" i="9"/>
  <c r="S1034" i="9" s="1"/>
  <c r="T1034" i="9" s="1"/>
  <c r="P1033" i="9"/>
  <c r="S1033" i="9" s="1"/>
  <c r="T1033" i="9" s="1"/>
  <c r="P1032" i="9"/>
  <c r="S1032" i="9" s="1"/>
  <c r="T1032" i="9" s="1"/>
  <c r="P1031" i="9"/>
  <c r="S1031" i="9" s="1"/>
  <c r="T1031" i="9" s="1"/>
  <c r="P1030" i="9"/>
  <c r="S1030" i="9" s="1"/>
  <c r="T1030" i="9" s="1"/>
  <c r="P1029" i="9"/>
  <c r="S1029" i="9" s="1"/>
  <c r="T1029" i="9" s="1"/>
  <c r="P1028" i="9"/>
  <c r="S1028" i="9" s="1"/>
  <c r="T1028" i="9" s="1"/>
  <c r="P1027" i="9"/>
  <c r="S1027" i="9" s="1"/>
  <c r="T1027" i="9" s="1"/>
  <c r="P1026" i="9"/>
  <c r="S1026" i="9" s="1"/>
  <c r="T1026" i="9" s="1"/>
  <c r="P1025" i="9"/>
  <c r="S1025" i="9" s="1"/>
  <c r="T1025" i="9" s="1"/>
  <c r="P1024" i="9"/>
  <c r="S1024" i="9" s="1"/>
  <c r="T1024" i="9" s="1"/>
  <c r="P1023" i="9"/>
  <c r="S1023" i="9" s="1"/>
  <c r="T1023" i="9" s="1"/>
  <c r="P1022" i="9"/>
  <c r="S1022" i="9" s="1"/>
  <c r="T1022" i="9" s="1"/>
  <c r="P1021" i="9"/>
  <c r="S1021" i="9" s="1"/>
  <c r="T1021" i="9" s="1"/>
  <c r="P1020" i="9"/>
  <c r="S1020" i="9" s="1"/>
  <c r="T1020" i="9" s="1"/>
  <c r="P1019" i="9"/>
  <c r="S1019" i="9" s="1"/>
  <c r="T1019" i="9" s="1"/>
  <c r="P1018" i="9"/>
  <c r="S1018" i="9" s="1"/>
  <c r="T1018" i="9" s="1"/>
  <c r="P1017" i="9"/>
  <c r="S1017" i="9" s="1"/>
  <c r="T1017" i="9" s="1"/>
  <c r="P1016" i="9"/>
  <c r="S1016" i="9" s="1"/>
  <c r="T1016" i="9" s="1"/>
  <c r="P1015" i="9"/>
  <c r="S1015" i="9" s="1"/>
  <c r="T1015" i="9" s="1"/>
  <c r="P1014" i="9"/>
  <c r="S1014" i="9" s="1"/>
  <c r="T1014" i="9" s="1"/>
  <c r="P1013" i="9"/>
  <c r="S1013" i="9" s="1"/>
  <c r="T1013" i="9" s="1"/>
  <c r="P1012" i="9"/>
  <c r="S1012" i="9" s="1"/>
  <c r="T1012" i="9" s="1"/>
  <c r="P1011" i="9"/>
  <c r="S1011" i="9" s="1"/>
  <c r="T1011" i="9" s="1"/>
  <c r="P1010" i="9"/>
  <c r="S1010" i="9" s="1"/>
  <c r="T1010" i="9" s="1"/>
  <c r="P1009" i="9"/>
  <c r="S1009" i="9" s="1"/>
  <c r="T1009" i="9" s="1"/>
  <c r="P1008" i="9"/>
  <c r="S1008" i="9" s="1"/>
  <c r="T1008" i="9" s="1"/>
  <c r="P1007" i="9"/>
  <c r="S1007" i="9" s="1"/>
  <c r="T1007" i="9" s="1"/>
  <c r="P1006" i="9"/>
  <c r="S1006" i="9" s="1"/>
  <c r="T1006" i="9" s="1"/>
  <c r="P1005" i="9"/>
  <c r="S1005" i="9" s="1"/>
  <c r="T1005" i="9" s="1"/>
  <c r="P1004" i="9"/>
  <c r="S1004" i="9" s="1"/>
  <c r="T1004" i="9" s="1"/>
  <c r="P1003" i="9"/>
  <c r="S1003" i="9" s="1"/>
  <c r="T1003" i="9" s="1"/>
  <c r="P1002" i="9"/>
  <c r="S1002" i="9" s="1"/>
  <c r="T1002" i="9" s="1"/>
  <c r="P1001" i="9"/>
  <c r="S1001" i="9" s="1"/>
  <c r="T1001" i="9" s="1"/>
  <c r="P1000" i="9"/>
  <c r="S1000" i="9" s="1"/>
  <c r="T1000" i="9" s="1"/>
  <c r="P999" i="9"/>
  <c r="S999" i="9" s="1"/>
  <c r="T999" i="9" s="1"/>
  <c r="P998" i="9"/>
  <c r="S998" i="9" s="1"/>
  <c r="T998" i="9" s="1"/>
  <c r="P997" i="9"/>
  <c r="S997" i="9" s="1"/>
  <c r="T997" i="9" s="1"/>
  <c r="P996" i="9"/>
  <c r="S996" i="9" s="1"/>
  <c r="T996" i="9" s="1"/>
  <c r="P995" i="9"/>
  <c r="S995" i="9" s="1"/>
  <c r="T995" i="9" s="1"/>
  <c r="P994" i="9"/>
  <c r="S994" i="9" s="1"/>
  <c r="T994" i="9" s="1"/>
  <c r="P993" i="9"/>
  <c r="S993" i="9" s="1"/>
  <c r="T993" i="9" s="1"/>
  <c r="P992" i="9"/>
  <c r="S992" i="9" s="1"/>
  <c r="T992" i="9" s="1"/>
  <c r="P991" i="9"/>
  <c r="S991" i="9" s="1"/>
  <c r="T991" i="9" s="1"/>
  <c r="P990" i="9"/>
  <c r="S990" i="9" s="1"/>
  <c r="T990" i="9" s="1"/>
  <c r="P989" i="9"/>
  <c r="S989" i="9" s="1"/>
  <c r="T989" i="9" s="1"/>
  <c r="P988" i="9"/>
  <c r="S988" i="9" s="1"/>
  <c r="T988" i="9" s="1"/>
  <c r="P987" i="9"/>
  <c r="S987" i="9" s="1"/>
  <c r="T987" i="9" s="1"/>
  <c r="P986" i="9"/>
  <c r="S986" i="9" s="1"/>
  <c r="T986" i="9" s="1"/>
  <c r="P985" i="9"/>
  <c r="S985" i="9" s="1"/>
  <c r="T985" i="9" s="1"/>
  <c r="P984" i="9"/>
  <c r="S984" i="9" s="1"/>
  <c r="T984" i="9" s="1"/>
  <c r="P983" i="9"/>
  <c r="S983" i="9" s="1"/>
  <c r="T983" i="9" s="1"/>
  <c r="P982" i="9"/>
  <c r="S982" i="9" s="1"/>
  <c r="T982" i="9" s="1"/>
  <c r="P981" i="9"/>
  <c r="S981" i="9" s="1"/>
  <c r="T981" i="9" s="1"/>
  <c r="P980" i="9"/>
  <c r="S980" i="9" s="1"/>
  <c r="T980" i="9" s="1"/>
  <c r="P979" i="9"/>
  <c r="S979" i="9" s="1"/>
  <c r="T979" i="9" s="1"/>
  <c r="P978" i="9"/>
  <c r="S978" i="9" s="1"/>
  <c r="T978" i="9" s="1"/>
  <c r="P977" i="9"/>
  <c r="S977" i="9" s="1"/>
  <c r="T977" i="9" s="1"/>
  <c r="P976" i="9"/>
  <c r="S976" i="9" s="1"/>
  <c r="T976" i="9" s="1"/>
  <c r="P975" i="9"/>
  <c r="S975" i="9" s="1"/>
  <c r="T975" i="9" s="1"/>
  <c r="P974" i="9"/>
  <c r="S974" i="9" s="1"/>
  <c r="T974" i="9" s="1"/>
  <c r="P973" i="9"/>
  <c r="S973" i="9" s="1"/>
  <c r="T973" i="9" s="1"/>
  <c r="P972" i="9"/>
  <c r="S972" i="9" s="1"/>
  <c r="T972" i="9" s="1"/>
  <c r="P971" i="9"/>
  <c r="S971" i="9" s="1"/>
  <c r="T971" i="9" s="1"/>
  <c r="P970" i="9"/>
  <c r="S970" i="9" s="1"/>
  <c r="T970" i="9" s="1"/>
  <c r="P969" i="9"/>
  <c r="S969" i="9" s="1"/>
  <c r="T969" i="9" s="1"/>
  <c r="P968" i="9"/>
  <c r="S968" i="9" s="1"/>
  <c r="T968" i="9" s="1"/>
  <c r="P967" i="9"/>
  <c r="S967" i="9" s="1"/>
  <c r="T967" i="9" s="1"/>
  <c r="P966" i="9"/>
  <c r="S966" i="9" s="1"/>
  <c r="T966" i="9" s="1"/>
  <c r="P965" i="9"/>
  <c r="S965" i="9" s="1"/>
  <c r="T965" i="9" s="1"/>
  <c r="P964" i="9"/>
  <c r="S964" i="9" s="1"/>
  <c r="T964" i="9" s="1"/>
  <c r="P963" i="9"/>
  <c r="S963" i="9" s="1"/>
  <c r="T963" i="9" s="1"/>
  <c r="P962" i="9"/>
  <c r="S962" i="9" s="1"/>
  <c r="T962" i="9" s="1"/>
  <c r="P961" i="9"/>
  <c r="S961" i="9" s="1"/>
  <c r="T961" i="9" s="1"/>
  <c r="P960" i="9"/>
  <c r="S960" i="9" s="1"/>
  <c r="T960" i="9" s="1"/>
  <c r="P959" i="9"/>
  <c r="S959" i="9" s="1"/>
  <c r="T959" i="9" s="1"/>
  <c r="P958" i="9"/>
  <c r="S958" i="9" s="1"/>
  <c r="T958" i="9" s="1"/>
  <c r="P957" i="9"/>
  <c r="S957" i="9" s="1"/>
  <c r="T957" i="9" s="1"/>
  <c r="P956" i="9"/>
  <c r="S956" i="9" s="1"/>
  <c r="T956" i="9" s="1"/>
  <c r="P955" i="9"/>
  <c r="S955" i="9" s="1"/>
  <c r="T955" i="9" s="1"/>
  <c r="P954" i="9"/>
  <c r="S954" i="9" s="1"/>
  <c r="T954" i="9" s="1"/>
  <c r="P953" i="9"/>
  <c r="S953" i="9" s="1"/>
  <c r="T953" i="9" s="1"/>
  <c r="P952" i="9"/>
  <c r="S952" i="9" s="1"/>
  <c r="T952" i="9" s="1"/>
  <c r="P951" i="9"/>
  <c r="S951" i="9" s="1"/>
  <c r="T951" i="9" s="1"/>
  <c r="P950" i="9"/>
  <c r="S950" i="9" s="1"/>
  <c r="T950" i="9" s="1"/>
  <c r="P949" i="9"/>
  <c r="S949" i="9" s="1"/>
  <c r="T949" i="9" s="1"/>
  <c r="P948" i="9"/>
  <c r="S948" i="9" s="1"/>
  <c r="T948" i="9" s="1"/>
  <c r="P947" i="9"/>
  <c r="S947" i="9" s="1"/>
  <c r="T947" i="9" s="1"/>
  <c r="P946" i="9"/>
  <c r="S946" i="9" s="1"/>
  <c r="T946" i="9" s="1"/>
  <c r="P945" i="9"/>
  <c r="S945" i="9" s="1"/>
  <c r="T945" i="9" s="1"/>
  <c r="P944" i="9"/>
  <c r="S944" i="9" s="1"/>
  <c r="T944" i="9" s="1"/>
  <c r="P943" i="9"/>
  <c r="S943" i="9" s="1"/>
  <c r="T943" i="9" s="1"/>
  <c r="P942" i="9"/>
  <c r="S942" i="9" s="1"/>
  <c r="T942" i="9" s="1"/>
  <c r="P941" i="9"/>
  <c r="S941" i="9" s="1"/>
  <c r="T941" i="9" s="1"/>
  <c r="P940" i="9"/>
  <c r="S940" i="9" s="1"/>
  <c r="T940" i="9" s="1"/>
  <c r="P939" i="9"/>
  <c r="S939" i="9" s="1"/>
  <c r="T939" i="9" s="1"/>
  <c r="P938" i="9"/>
  <c r="S938" i="9" s="1"/>
  <c r="T938" i="9" s="1"/>
  <c r="P937" i="9"/>
  <c r="S937" i="9" s="1"/>
  <c r="T937" i="9" s="1"/>
  <c r="P936" i="9"/>
  <c r="S936" i="9" s="1"/>
  <c r="T936" i="9" s="1"/>
  <c r="P935" i="9"/>
  <c r="S935" i="9" s="1"/>
  <c r="T935" i="9" s="1"/>
  <c r="P934" i="9"/>
  <c r="S934" i="9" s="1"/>
  <c r="T934" i="9" s="1"/>
  <c r="P933" i="9"/>
  <c r="S933" i="9" s="1"/>
  <c r="T933" i="9" s="1"/>
  <c r="P932" i="9"/>
  <c r="S932" i="9" s="1"/>
  <c r="T932" i="9" s="1"/>
  <c r="P931" i="9"/>
  <c r="S931" i="9" s="1"/>
  <c r="T931" i="9" s="1"/>
  <c r="P930" i="9"/>
  <c r="S930" i="9" s="1"/>
  <c r="T930" i="9" s="1"/>
  <c r="P929" i="9"/>
  <c r="S929" i="9" s="1"/>
  <c r="T929" i="9" s="1"/>
  <c r="P928" i="9"/>
  <c r="S928" i="9" s="1"/>
  <c r="T928" i="9" s="1"/>
  <c r="P927" i="9"/>
  <c r="S927" i="9" s="1"/>
  <c r="T927" i="9" s="1"/>
  <c r="P926" i="9"/>
  <c r="S926" i="9" s="1"/>
  <c r="T926" i="9" s="1"/>
  <c r="P925" i="9"/>
  <c r="S925" i="9" s="1"/>
  <c r="T925" i="9" s="1"/>
  <c r="P924" i="9"/>
  <c r="S924" i="9" s="1"/>
  <c r="T924" i="9" s="1"/>
  <c r="P923" i="9"/>
  <c r="S923" i="9" s="1"/>
  <c r="T923" i="9" s="1"/>
  <c r="P922" i="9"/>
  <c r="S922" i="9" s="1"/>
  <c r="T922" i="9" s="1"/>
  <c r="P921" i="9"/>
  <c r="S921" i="9" s="1"/>
  <c r="T921" i="9" s="1"/>
  <c r="P920" i="9"/>
  <c r="S920" i="9" s="1"/>
  <c r="T920" i="9" s="1"/>
  <c r="P919" i="9"/>
  <c r="S919" i="9" s="1"/>
  <c r="T919" i="9" s="1"/>
  <c r="P918" i="9"/>
  <c r="S918" i="9" s="1"/>
  <c r="T918" i="9" s="1"/>
  <c r="P917" i="9"/>
  <c r="S917" i="9" s="1"/>
  <c r="T917" i="9" s="1"/>
  <c r="P916" i="9"/>
  <c r="S916" i="9" s="1"/>
  <c r="T916" i="9" s="1"/>
  <c r="P915" i="9"/>
  <c r="S915" i="9" s="1"/>
  <c r="T915" i="9" s="1"/>
  <c r="P914" i="9"/>
  <c r="S914" i="9" s="1"/>
  <c r="T914" i="9" s="1"/>
  <c r="P913" i="9"/>
  <c r="S913" i="9" s="1"/>
  <c r="T913" i="9" s="1"/>
  <c r="P912" i="9"/>
  <c r="S912" i="9" s="1"/>
  <c r="T912" i="9" s="1"/>
  <c r="P911" i="9"/>
  <c r="S911" i="9" s="1"/>
  <c r="T911" i="9" s="1"/>
  <c r="P910" i="9"/>
  <c r="S910" i="9" s="1"/>
  <c r="T910" i="9" s="1"/>
  <c r="P909" i="9"/>
  <c r="S909" i="9" s="1"/>
  <c r="T909" i="9" s="1"/>
  <c r="P908" i="9"/>
  <c r="S908" i="9" s="1"/>
  <c r="T908" i="9" s="1"/>
  <c r="P907" i="9"/>
  <c r="S907" i="9" s="1"/>
  <c r="T907" i="9" s="1"/>
  <c r="P906" i="9"/>
  <c r="S906" i="9" s="1"/>
  <c r="T906" i="9" s="1"/>
  <c r="P905" i="9"/>
  <c r="S905" i="9" s="1"/>
  <c r="T905" i="9" s="1"/>
  <c r="P904" i="9"/>
  <c r="S904" i="9" s="1"/>
  <c r="T904" i="9" s="1"/>
  <c r="P903" i="9"/>
  <c r="S903" i="9" s="1"/>
  <c r="T903" i="9" s="1"/>
  <c r="P902" i="9"/>
  <c r="S902" i="9" s="1"/>
  <c r="T902" i="9" s="1"/>
  <c r="P901" i="9"/>
  <c r="S901" i="9" s="1"/>
  <c r="T901" i="9" s="1"/>
  <c r="P900" i="9"/>
  <c r="S900" i="9" s="1"/>
  <c r="T900" i="9" s="1"/>
  <c r="P899" i="9"/>
  <c r="S899" i="9" s="1"/>
  <c r="T899" i="9" s="1"/>
  <c r="P898" i="9"/>
  <c r="S898" i="9" s="1"/>
  <c r="T898" i="9" s="1"/>
  <c r="P897" i="9"/>
  <c r="S897" i="9" s="1"/>
  <c r="T897" i="9" s="1"/>
  <c r="P896" i="9"/>
  <c r="S896" i="9" s="1"/>
  <c r="T896" i="9" s="1"/>
  <c r="P895" i="9"/>
  <c r="S895" i="9" s="1"/>
  <c r="T895" i="9" s="1"/>
  <c r="P894" i="9"/>
  <c r="S894" i="9" s="1"/>
  <c r="T894" i="9" s="1"/>
  <c r="P893" i="9"/>
  <c r="S893" i="9" s="1"/>
  <c r="T893" i="9" s="1"/>
  <c r="P892" i="9"/>
  <c r="S892" i="9" s="1"/>
  <c r="T892" i="9" s="1"/>
  <c r="P891" i="9"/>
  <c r="S891" i="9" s="1"/>
  <c r="T891" i="9" s="1"/>
  <c r="P890" i="9"/>
  <c r="S890" i="9" s="1"/>
  <c r="T890" i="9" s="1"/>
  <c r="P889" i="9"/>
  <c r="S889" i="9" s="1"/>
  <c r="T889" i="9" s="1"/>
  <c r="P888" i="9"/>
  <c r="S888" i="9" s="1"/>
  <c r="T888" i="9" s="1"/>
  <c r="P887" i="9"/>
  <c r="S887" i="9" s="1"/>
  <c r="T887" i="9" s="1"/>
  <c r="P886" i="9"/>
  <c r="S886" i="9" s="1"/>
  <c r="T886" i="9" s="1"/>
  <c r="P885" i="9"/>
  <c r="S885" i="9" s="1"/>
  <c r="T885" i="9" s="1"/>
  <c r="P884" i="9"/>
  <c r="S884" i="9" s="1"/>
  <c r="T884" i="9" s="1"/>
  <c r="P883" i="9"/>
  <c r="S883" i="9" s="1"/>
  <c r="T883" i="9" s="1"/>
  <c r="P882" i="9"/>
  <c r="S882" i="9" s="1"/>
  <c r="T882" i="9" s="1"/>
  <c r="P881" i="9"/>
  <c r="S881" i="9" s="1"/>
  <c r="T881" i="9" s="1"/>
  <c r="P880" i="9"/>
  <c r="S880" i="9" s="1"/>
  <c r="T880" i="9" s="1"/>
  <c r="P879" i="9"/>
  <c r="S879" i="9" s="1"/>
  <c r="T879" i="9" s="1"/>
  <c r="P878" i="9"/>
  <c r="S878" i="9" s="1"/>
  <c r="T878" i="9" s="1"/>
  <c r="P877" i="9"/>
  <c r="S877" i="9" s="1"/>
  <c r="T877" i="9" s="1"/>
  <c r="P876" i="9"/>
  <c r="S876" i="9" s="1"/>
  <c r="T876" i="9" s="1"/>
  <c r="P875" i="9"/>
  <c r="S875" i="9" s="1"/>
  <c r="T875" i="9" s="1"/>
  <c r="P874" i="9"/>
  <c r="S874" i="9" s="1"/>
  <c r="T874" i="9" s="1"/>
  <c r="P873" i="9"/>
  <c r="S873" i="9" s="1"/>
  <c r="T873" i="9" s="1"/>
  <c r="P872" i="9"/>
  <c r="S872" i="9" s="1"/>
  <c r="T872" i="9" s="1"/>
  <c r="P871" i="9"/>
  <c r="S871" i="9" s="1"/>
  <c r="T871" i="9" s="1"/>
  <c r="P870" i="9"/>
  <c r="S870" i="9" s="1"/>
  <c r="T870" i="9" s="1"/>
  <c r="P869" i="9"/>
  <c r="S869" i="9" s="1"/>
  <c r="T869" i="9" s="1"/>
  <c r="P868" i="9"/>
  <c r="S868" i="9" s="1"/>
  <c r="T868" i="9" s="1"/>
  <c r="P867" i="9"/>
  <c r="S867" i="9" s="1"/>
  <c r="T867" i="9" s="1"/>
  <c r="P866" i="9"/>
  <c r="S866" i="9" s="1"/>
  <c r="T866" i="9" s="1"/>
  <c r="P865" i="9"/>
  <c r="S865" i="9" s="1"/>
  <c r="T865" i="9" s="1"/>
  <c r="P864" i="9"/>
  <c r="S864" i="9" s="1"/>
  <c r="T864" i="9" s="1"/>
  <c r="P863" i="9"/>
  <c r="S863" i="9" s="1"/>
  <c r="T863" i="9" s="1"/>
  <c r="P862" i="9"/>
  <c r="S862" i="9" s="1"/>
  <c r="T862" i="9" s="1"/>
  <c r="P861" i="9"/>
  <c r="S861" i="9" s="1"/>
  <c r="T861" i="9" s="1"/>
  <c r="P860" i="9"/>
  <c r="S860" i="9" s="1"/>
  <c r="T860" i="9" s="1"/>
  <c r="P859" i="9"/>
  <c r="S859" i="9" s="1"/>
  <c r="T859" i="9" s="1"/>
  <c r="P858" i="9"/>
  <c r="S858" i="9" s="1"/>
  <c r="T858" i="9" s="1"/>
  <c r="P857" i="9"/>
  <c r="S857" i="9" s="1"/>
  <c r="T857" i="9" s="1"/>
  <c r="P856" i="9"/>
  <c r="S856" i="9" s="1"/>
  <c r="T856" i="9" s="1"/>
  <c r="P855" i="9"/>
  <c r="S855" i="9" s="1"/>
  <c r="T855" i="9" s="1"/>
  <c r="P854" i="9"/>
  <c r="S854" i="9" s="1"/>
  <c r="T854" i="9" s="1"/>
  <c r="P853" i="9"/>
  <c r="S853" i="9" s="1"/>
  <c r="T853" i="9" s="1"/>
  <c r="P852" i="9"/>
  <c r="S852" i="9" s="1"/>
  <c r="T852" i="9" s="1"/>
  <c r="P851" i="9"/>
  <c r="S851" i="9" s="1"/>
  <c r="T851" i="9" s="1"/>
  <c r="P850" i="9"/>
  <c r="S850" i="9" s="1"/>
  <c r="T850" i="9" s="1"/>
  <c r="P849" i="9"/>
  <c r="S849" i="9" s="1"/>
  <c r="T849" i="9" s="1"/>
  <c r="P848" i="9"/>
  <c r="S848" i="9" s="1"/>
  <c r="T848" i="9" s="1"/>
  <c r="P847" i="9"/>
  <c r="S847" i="9" s="1"/>
  <c r="T847" i="9" s="1"/>
  <c r="P846" i="9"/>
  <c r="S846" i="9" s="1"/>
  <c r="T846" i="9" s="1"/>
  <c r="P845" i="9"/>
  <c r="S845" i="9" s="1"/>
  <c r="T845" i="9" s="1"/>
  <c r="P844" i="9"/>
  <c r="S844" i="9" s="1"/>
  <c r="T844" i="9" s="1"/>
  <c r="P843" i="9"/>
  <c r="S843" i="9" s="1"/>
  <c r="T843" i="9" s="1"/>
  <c r="P842" i="9"/>
  <c r="S842" i="9" s="1"/>
  <c r="T842" i="9" s="1"/>
  <c r="P841" i="9"/>
  <c r="S841" i="9" s="1"/>
  <c r="T841" i="9" s="1"/>
  <c r="P840" i="9"/>
  <c r="S840" i="9" s="1"/>
  <c r="T840" i="9" s="1"/>
  <c r="P839" i="9"/>
  <c r="S839" i="9" s="1"/>
  <c r="T839" i="9" s="1"/>
  <c r="P838" i="9"/>
  <c r="S838" i="9" s="1"/>
  <c r="T838" i="9" s="1"/>
  <c r="P837" i="9"/>
  <c r="S837" i="9" s="1"/>
  <c r="T837" i="9" s="1"/>
  <c r="P836" i="9"/>
  <c r="S836" i="9" s="1"/>
  <c r="T836" i="9" s="1"/>
  <c r="P835" i="9"/>
  <c r="S835" i="9" s="1"/>
  <c r="T835" i="9" s="1"/>
  <c r="P834" i="9"/>
  <c r="S834" i="9" s="1"/>
  <c r="T834" i="9" s="1"/>
  <c r="P833" i="9"/>
  <c r="S833" i="9" s="1"/>
  <c r="T833" i="9" s="1"/>
  <c r="P832" i="9"/>
  <c r="S832" i="9" s="1"/>
  <c r="T832" i="9" s="1"/>
  <c r="P831" i="9"/>
  <c r="S831" i="9" s="1"/>
  <c r="T831" i="9" s="1"/>
  <c r="P830" i="9"/>
  <c r="S830" i="9" s="1"/>
  <c r="T830" i="9" s="1"/>
  <c r="P829" i="9"/>
  <c r="S829" i="9" s="1"/>
  <c r="T829" i="9" s="1"/>
  <c r="P828" i="9"/>
  <c r="S828" i="9" s="1"/>
  <c r="T828" i="9" s="1"/>
  <c r="P827" i="9"/>
  <c r="S827" i="9" s="1"/>
  <c r="T827" i="9" s="1"/>
  <c r="P826" i="9"/>
  <c r="S826" i="9" s="1"/>
  <c r="T826" i="9" s="1"/>
  <c r="P825" i="9"/>
  <c r="S825" i="9" s="1"/>
  <c r="T825" i="9" s="1"/>
  <c r="P824" i="9"/>
  <c r="S824" i="9" s="1"/>
  <c r="T824" i="9" s="1"/>
  <c r="P823" i="9"/>
  <c r="S823" i="9" s="1"/>
  <c r="T823" i="9" s="1"/>
  <c r="P822" i="9"/>
  <c r="S822" i="9" s="1"/>
  <c r="T822" i="9" s="1"/>
  <c r="P821" i="9"/>
  <c r="S821" i="9" s="1"/>
  <c r="T821" i="9" s="1"/>
  <c r="P820" i="9"/>
  <c r="S820" i="9" s="1"/>
  <c r="T820" i="9" s="1"/>
  <c r="P819" i="9"/>
  <c r="S819" i="9" s="1"/>
  <c r="T819" i="9" s="1"/>
  <c r="P818" i="9"/>
  <c r="S818" i="9" s="1"/>
  <c r="T818" i="9" s="1"/>
  <c r="P817" i="9"/>
  <c r="S817" i="9" s="1"/>
  <c r="T817" i="9" s="1"/>
  <c r="P816" i="9"/>
  <c r="S816" i="9" s="1"/>
  <c r="T816" i="9" s="1"/>
  <c r="P815" i="9"/>
  <c r="S815" i="9" s="1"/>
  <c r="T815" i="9" s="1"/>
  <c r="P814" i="9"/>
  <c r="S814" i="9" s="1"/>
  <c r="T814" i="9" s="1"/>
  <c r="P813" i="9"/>
  <c r="S813" i="9" s="1"/>
  <c r="T813" i="9" s="1"/>
  <c r="P812" i="9"/>
  <c r="S812" i="9" s="1"/>
  <c r="T812" i="9" s="1"/>
  <c r="P811" i="9"/>
  <c r="S811" i="9" s="1"/>
  <c r="T811" i="9" s="1"/>
  <c r="P810" i="9"/>
  <c r="S810" i="9" s="1"/>
  <c r="T810" i="9" s="1"/>
  <c r="P809" i="9"/>
  <c r="S809" i="9" s="1"/>
  <c r="T809" i="9" s="1"/>
  <c r="P808" i="9"/>
  <c r="S808" i="9" s="1"/>
  <c r="T808" i="9" s="1"/>
  <c r="P807" i="9"/>
  <c r="S807" i="9" s="1"/>
  <c r="T807" i="9" s="1"/>
  <c r="P806" i="9"/>
  <c r="S806" i="9" s="1"/>
  <c r="T806" i="9" s="1"/>
  <c r="P805" i="9"/>
  <c r="S805" i="9" s="1"/>
  <c r="T805" i="9" s="1"/>
  <c r="P804" i="9"/>
  <c r="S804" i="9" s="1"/>
  <c r="T804" i="9" s="1"/>
  <c r="P803" i="9"/>
  <c r="S803" i="9" s="1"/>
  <c r="T803" i="9" s="1"/>
  <c r="P802" i="9"/>
  <c r="S802" i="9" s="1"/>
  <c r="T802" i="9" s="1"/>
  <c r="P801" i="9"/>
  <c r="S801" i="9" s="1"/>
  <c r="T801" i="9" s="1"/>
  <c r="P800" i="9"/>
  <c r="S800" i="9" s="1"/>
  <c r="T800" i="9" s="1"/>
  <c r="P799" i="9"/>
  <c r="S799" i="9" s="1"/>
  <c r="T799" i="9" s="1"/>
  <c r="P798" i="9"/>
  <c r="S798" i="9" s="1"/>
  <c r="T798" i="9" s="1"/>
  <c r="P797" i="9"/>
  <c r="S797" i="9" s="1"/>
  <c r="T797" i="9" s="1"/>
  <c r="P796" i="9"/>
  <c r="S796" i="9" s="1"/>
  <c r="T796" i="9" s="1"/>
  <c r="P795" i="9"/>
  <c r="S795" i="9" s="1"/>
  <c r="T795" i="9" s="1"/>
  <c r="P794" i="9"/>
  <c r="S794" i="9" s="1"/>
  <c r="T794" i="9" s="1"/>
  <c r="P793" i="9"/>
  <c r="S793" i="9" s="1"/>
  <c r="T793" i="9" s="1"/>
  <c r="P792" i="9"/>
  <c r="S792" i="9" s="1"/>
  <c r="T792" i="9" s="1"/>
  <c r="P791" i="9"/>
  <c r="S791" i="9" s="1"/>
  <c r="T791" i="9" s="1"/>
  <c r="P790" i="9"/>
  <c r="S790" i="9" s="1"/>
  <c r="T790" i="9" s="1"/>
  <c r="P789" i="9"/>
  <c r="S789" i="9" s="1"/>
  <c r="T789" i="9" s="1"/>
  <c r="P788" i="9"/>
  <c r="S788" i="9" s="1"/>
  <c r="T788" i="9" s="1"/>
  <c r="P787" i="9"/>
  <c r="S787" i="9" s="1"/>
  <c r="T787" i="9" s="1"/>
  <c r="P786" i="9"/>
  <c r="S786" i="9" s="1"/>
  <c r="T786" i="9" s="1"/>
  <c r="P785" i="9"/>
  <c r="S785" i="9" s="1"/>
  <c r="T785" i="9" s="1"/>
  <c r="P784" i="9"/>
  <c r="S784" i="9" s="1"/>
  <c r="T784" i="9" s="1"/>
  <c r="P783" i="9"/>
  <c r="S783" i="9" s="1"/>
  <c r="T783" i="9" s="1"/>
  <c r="P782" i="9"/>
  <c r="S782" i="9" s="1"/>
  <c r="T782" i="9" s="1"/>
  <c r="P781" i="9"/>
  <c r="S781" i="9" s="1"/>
  <c r="T781" i="9" s="1"/>
  <c r="P780" i="9"/>
  <c r="S780" i="9" s="1"/>
  <c r="T780" i="9" s="1"/>
  <c r="P779" i="9"/>
  <c r="S779" i="9" s="1"/>
  <c r="T779" i="9" s="1"/>
  <c r="P778" i="9"/>
  <c r="S778" i="9" s="1"/>
  <c r="T778" i="9" s="1"/>
  <c r="P777" i="9"/>
  <c r="S777" i="9" s="1"/>
  <c r="T777" i="9" s="1"/>
  <c r="P776" i="9"/>
  <c r="S776" i="9" s="1"/>
  <c r="T776" i="9" s="1"/>
  <c r="P775" i="9"/>
  <c r="S775" i="9" s="1"/>
  <c r="T775" i="9" s="1"/>
  <c r="P774" i="9"/>
  <c r="S774" i="9" s="1"/>
  <c r="T774" i="9" s="1"/>
  <c r="P773" i="9"/>
  <c r="S773" i="9" s="1"/>
  <c r="T773" i="9" s="1"/>
  <c r="P772" i="9"/>
  <c r="S772" i="9" s="1"/>
  <c r="T772" i="9" s="1"/>
  <c r="P771" i="9"/>
  <c r="S771" i="9" s="1"/>
  <c r="T771" i="9" s="1"/>
  <c r="P770" i="9"/>
  <c r="S770" i="9" s="1"/>
  <c r="T770" i="9" s="1"/>
  <c r="P769" i="9"/>
  <c r="S769" i="9" s="1"/>
  <c r="T769" i="9" s="1"/>
  <c r="P768" i="9"/>
  <c r="S768" i="9" s="1"/>
  <c r="T768" i="9" s="1"/>
  <c r="P767" i="9"/>
  <c r="S767" i="9" s="1"/>
  <c r="T767" i="9" s="1"/>
  <c r="P766" i="9"/>
  <c r="S766" i="9" s="1"/>
  <c r="T766" i="9" s="1"/>
  <c r="P765" i="9"/>
  <c r="S765" i="9" s="1"/>
  <c r="T765" i="9" s="1"/>
  <c r="P764" i="9"/>
  <c r="S764" i="9" s="1"/>
  <c r="T764" i="9" s="1"/>
  <c r="P763" i="9"/>
  <c r="S763" i="9" s="1"/>
  <c r="T763" i="9" s="1"/>
  <c r="P762" i="9"/>
  <c r="S762" i="9" s="1"/>
  <c r="T762" i="9" s="1"/>
  <c r="P761" i="9"/>
  <c r="S761" i="9" s="1"/>
  <c r="T761" i="9" s="1"/>
  <c r="P760" i="9"/>
  <c r="S760" i="9" s="1"/>
  <c r="T760" i="9" s="1"/>
  <c r="P759" i="9"/>
  <c r="S759" i="9" s="1"/>
  <c r="T759" i="9" s="1"/>
  <c r="P758" i="9"/>
  <c r="S758" i="9" s="1"/>
  <c r="T758" i="9" s="1"/>
  <c r="P757" i="9"/>
  <c r="S757" i="9" s="1"/>
  <c r="T757" i="9" s="1"/>
  <c r="P756" i="9"/>
  <c r="S756" i="9" s="1"/>
  <c r="T756" i="9" s="1"/>
  <c r="P755" i="9"/>
  <c r="S755" i="9" s="1"/>
  <c r="T755" i="9" s="1"/>
  <c r="P754" i="9"/>
  <c r="S754" i="9" s="1"/>
  <c r="T754" i="9" s="1"/>
  <c r="P753" i="9"/>
  <c r="S753" i="9" s="1"/>
  <c r="T753" i="9" s="1"/>
  <c r="P752" i="9"/>
  <c r="S752" i="9" s="1"/>
  <c r="T752" i="9" s="1"/>
  <c r="P751" i="9"/>
  <c r="S751" i="9" s="1"/>
  <c r="T751" i="9" s="1"/>
  <c r="P750" i="9"/>
  <c r="S750" i="9" s="1"/>
  <c r="T750" i="9" s="1"/>
  <c r="P749" i="9"/>
  <c r="S749" i="9" s="1"/>
  <c r="T749" i="9" s="1"/>
  <c r="P748" i="9"/>
  <c r="S748" i="9" s="1"/>
  <c r="T748" i="9" s="1"/>
  <c r="P747" i="9"/>
  <c r="S747" i="9" s="1"/>
  <c r="T747" i="9" s="1"/>
  <c r="P746" i="9"/>
  <c r="S746" i="9" s="1"/>
  <c r="T746" i="9" s="1"/>
  <c r="P745" i="9"/>
  <c r="S745" i="9" s="1"/>
  <c r="T745" i="9" s="1"/>
  <c r="P744" i="9"/>
  <c r="S744" i="9" s="1"/>
  <c r="T744" i="9" s="1"/>
  <c r="P743" i="9"/>
  <c r="S743" i="9" s="1"/>
  <c r="T743" i="9" s="1"/>
  <c r="P742" i="9"/>
  <c r="S742" i="9" s="1"/>
  <c r="T742" i="9" s="1"/>
  <c r="P741" i="9"/>
  <c r="S741" i="9" s="1"/>
  <c r="T741" i="9" s="1"/>
  <c r="P740" i="9"/>
  <c r="S740" i="9" s="1"/>
  <c r="T740" i="9" s="1"/>
  <c r="P739" i="9"/>
  <c r="S739" i="9" s="1"/>
  <c r="T739" i="9" s="1"/>
  <c r="P738" i="9"/>
  <c r="S738" i="9" s="1"/>
  <c r="T738" i="9" s="1"/>
  <c r="P737" i="9"/>
  <c r="S737" i="9" s="1"/>
  <c r="T737" i="9" s="1"/>
  <c r="P736" i="9"/>
  <c r="S736" i="9" s="1"/>
  <c r="T736" i="9" s="1"/>
  <c r="P735" i="9"/>
  <c r="S735" i="9" s="1"/>
  <c r="T735" i="9" s="1"/>
  <c r="P734" i="9"/>
  <c r="S734" i="9" s="1"/>
  <c r="T734" i="9" s="1"/>
  <c r="P733" i="9"/>
  <c r="S733" i="9" s="1"/>
  <c r="T733" i="9" s="1"/>
  <c r="P732" i="9"/>
  <c r="S732" i="9" s="1"/>
  <c r="T732" i="9" s="1"/>
  <c r="P731" i="9"/>
  <c r="S731" i="9" s="1"/>
  <c r="T731" i="9" s="1"/>
  <c r="P730" i="9"/>
  <c r="S730" i="9" s="1"/>
  <c r="T730" i="9" s="1"/>
  <c r="P729" i="9"/>
  <c r="S729" i="9" s="1"/>
  <c r="T729" i="9" s="1"/>
  <c r="P728" i="9"/>
  <c r="S728" i="9" s="1"/>
  <c r="T728" i="9" s="1"/>
  <c r="P727" i="9"/>
  <c r="S727" i="9" s="1"/>
  <c r="T727" i="9" s="1"/>
  <c r="P726" i="9"/>
  <c r="S726" i="9" s="1"/>
  <c r="T726" i="9" s="1"/>
  <c r="P725" i="9"/>
  <c r="S725" i="9" s="1"/>
  <c r="T725" i="9" s="1"/>
  <c r="P724" i="9"/>
  <c r="S724" i="9" s="1"/>
  <c r="T724" i="9" s="1"/>
  <c r="P723" i="9"/>
  <c r="S723" i="9" s="1"/>
  <c r="T723" i="9" s="1"/>
  <c r="P722" i="9"/>
  <c r="S722" i="9" s="1"/>
  <c r="T722" i="9" s="1"/>
  <c r="P721" i="9"/>
  <c r="S721" i="9" s="1"/>
  <c r="T721" i="9" s="1"/>
  <c r="P720" i="9"/>
  <c r="S720" i="9" s="1"/>
  <c r="T720" i="9" s="1"/>
  <c r="P719" i="9"/>
  <c r="S719" i="9" s="1"/>
  <c r="T719" i="9" s="1"/>
  <c r="P718" i="9"/>
  <c r="S718" i="9" s="1"/>
  <c r="T718" i="9" s="1"/>
  <c r="P717" i="9"/>
  <c r="S717" i="9" s="1"/>
  <c r="T717" i="9" s="1"/>
  <c r="P716" i="9"/>
  <c r="S716" i="9" s="1"/>
  <c r="T716" i="9" s="1"/>
  <c r="P715" i="9"/>
  <c r="S715" i="9" s="1"/>
  <c r="T715" i="9" s="1"/>
  <c r="P714" i="9"/>
  <c r="S714" i="9" s="1"/>
  <c r="T714" i="9" s="1"/>
  <c r="P713" i="9"/>
  <c r="S713" i="9" s="1"/>
  <c r="T713" i="9" s="1"/>
  <c r="P712" i="9"/>
  <c r="S712" i="9" s="1"/>
  <c r="T712" i="9" s="1"/>
  <c r="P711" i="9"/>
  <c r="S711" i="9" s="1"/>
  <c r="T711" i="9" s="1"/>
  <c r="P710" i="9"/>
  <c r="S710" i="9" s="1"/>
  <c r="T710" i="9" s="1"/>
  <c r="P709" i="9"/>
  <c r="S709" i="9" s="1"/>
  <c r="T709" i="9" s="1"/>
  <c r="P708" i="9"/>
  <c r="S708" i="9" s="1"/>
  <c r="T708" i="9" s="1"/>
  <c r="P707" i="9"/>
  <c r="S707" i="9" s="1"/>
  <c r="T707" i="9" s="1"/>
  <c r="P706" i="9"/>
  <c r="S706" i="9" s="1"/>
  <c r="T706" i="9" s="1"/>
  <c r="P705" i="9"/>
  <c r="S705" i="9" s="1"/>
  <c r="T705" i="9" s="1"/>
  <c r="P704" i="9"/>
  <c r="S704" i="9" s="1"/>
  <c r="T704" i="9" s="1"/>
  <c r="P703" i="9"/>
  <c r="S703" i="9" s="1"/>
  <c r="T703" i="9" s="1"/>
  <c r="P702" i="9"/>
  <c r="S702" i="9" s="1"/>
  <c r="T702" i="9" s="1"/>
  <c r="P701" i="9"/>
  <c r="S701" i="9" s="1"/>
  <c r="T701" i="9" s="1"/>
  <c r="P700" i="9"/>
  <c r="S700" i="9" s="1"/>
  <c r="T700" i="9" s="1"/>
  <c r="P699" i="9"/>
  <c r="S699" i="9" s="1"/>
  <c r="T699" i="9" s="1"/>
  <c r="P698" i="9"/>
  <c r="S698" i="9" s="1"/>
  <c r="T698" i="9" s="1"/>
  <c r="P697" i="9"/>
  <c r="S697" i="9" s="1"/>
  <c r="T697" i="9" s="1"/>
  <c r="P696" i="9"/>
  <c r="S696" i="9" s="1"/>
  <c r="T696" i="9" s="1"/>
  <c r="P695" i="9"/>
  <c r="S695" i="9" s="1"/>
  <c r="T695" i="9" s="1"/>
  <c r="P694" i="9"/>
  <c r="S694" i="9" s="1"/>
  <c r="T694" i="9" s="1"/>
  <c r="P693" i="9"/>
  <c r="S693" i="9" s="1"/>
  <c r="T693" i="9" s="1"/>
  <c r="P692" i="9"/>
  <c r="S692" i="9" s="1"/>
  <c r="T692" i="9" s="1"/>
  <c r="P691" i="9"/>
  <c r="S691" i="9" s="1"/>
  <c r="T691" i="9" s="1"/>
  <c r="P690" i="9"/>
  <c r="S690" i="9" s="1"/>
  <c r="T690" i="9" s="1"/>
  <c r="P689" i="9"/>
  <c r="S689" i="9" s="1"/>
  <c r="T689" i="9" s="1"/>
  <c r="P688" i="9"/>
  <c r="S688" i="9" s="1"/>
  <c r="T688" i="9" s="1"/>
  <c r="P687" i="9"/>
  <c r="S687" i="9" s="1"/>
  <c r="T687" i="9" s="1"/>
  <c r="P686" i="9"/>
  <c r="S686" i="9" s="1"/>
  <c r="T686" i="9" s="1"/>
  <c r="P685" i="9"/>
  <c r="S685" i="9" s="1"/>
  <c r="T685" i="9" s="1"/>
  <c r="P684" i="9"/>
  <c r="S684" i="9" s="1"/>
  <c r="T684" i="9" s="1"/>
  <c r="P683" i="9"/>
  <c r="S683" i="9" s="1"/>
  <c r="T683" i="9" s="1"/>
  <c r="P682" i="9"/>
  <c r="S682" i="9" s="1"/>
  <c r="T682" i="9" s="1"/>
  <c r="P681" i="9"/>
  <c r="S681" i="9" s="1"/>
  <c r="T681" i="9" s="1"/>
  <c r="P680" i="9"/>
  <c r="S680" i="9" s="1"/>
  <c r="T680" i="9" s="1"/>
  <c r="P679" i="9"/>
  <c r="S679" i="9" s="1"/>
  <c r="T679" i="9" s="1"/>
  <c r="P678" i="9"/>
  <c r="S678" i="9" s="1"/>
  <c r="T678" i="9" s="1"/>
  <c r="P677" i="9"/>
  <c r="S677" i="9" s="1"/>
  <c r="T677" i="9" s="1"/>
  <c r="P676" i="9"/>
  <c r="S676" i="9" s="1"/>
  <c r="T676" i="9" s="1"/>
  <c r="P675" i="9"/>
  <c r="S675" i="9" s="1"/>
  <c r="T675" i="9" s="1"/>
  <c r="P674" i="9"/>
  <c r="S674" i="9" s="1"/>
  <c r="T674" i="9" s="1"/>
  <c r="P673" i="9"/>
  <c r="S673" i="9" s="1"/>
  <c r="T673" i="9" s="1"/>
  <c r="P672" i="9"/>
  <c r="S672" i="9" s="1"/>
  <c r="T672" i="9" s="1"/>
  <c r="P671" i="9"/>
  <c r="S671" i="9" s="1"/>
  <c r="T671" i="9" s="1"/>
  <c r="P670" i="9"/>
  <c r="S670" i="9" s="1"/>
  <c r="T670" i="9" s="1"/>
  <c r="P669" i="9"/>
  <c r="S669" i="9" s="1"/>
  <c r="T669" i="9" s="1"/>
  <c r="P668" i="9"/>
  <c r="S668" i="9" s="1"/>
  <c r="T668" i="9" s="1"/>
  <c r="P667" i="9"/>
  <c r="S667" i="9" s="1"/>
  <c r="T667" i="9" s="1"/>
  <c r="P666" i="9"/>
  <c r="S666" i="9" s="1"/>
  <c r="T666" i="9" s="1"/>
  <c r="P665" i="9"/>
  <c r="S665" i="9" s="1"/>
  <c r="T665" i="9" s="1"/>
  <c r="P664" i="9"/>
  <c r="S664" i="9" s="1"/>
  <c r="T664" i="9" s="1"/>
  <c r="P663" i="9"/>
  <c r="S663" i="9" s="1"/>
  <c r="T663" i="9" s="1"/>
  <c r="P662" i="9"/>
  <c r="S662" i="9" s="1"/>
  <c r="T662" i="9" s="1"/>
  <c r="P661" i="9"/>
  <c r="S661" i="9" s="1"/>
  <c r="T661" i="9" s="1"/>
  <c r="P660" i="9"/>
  <c r="S660" i="9" s="1"/>
  <c r="T660" i="9" s="1"/>
  <c r="P659" i="9"/>
  <c r="S659" i="9" s="1"/>
  <c r="T659" i="9" s="1"/>
  <c r="P658" i="9"/>
  <c r="S658" i="9" s="1"/>
  <c r="T658" i="9" s="1"/>
  <c r="P657" i="9"/>
  <c r="S657" i="9" s="1"/>
  <c r="T657" i="9" s="1"/>
  <c r="P656" i="9"/>
  <c r="S656" i="9" s="1"/>
  <c r="T656" i="9" s="1"/>
  <c r="P655" i="9"/>
  <c r="S655" i="9" s="1"/>
  <c r="T655" i="9" s="1"/>
  <c r="P654" i="9"/>
  <c r="S654" i="9" s="1"/>
  <c r="T654" i="9" s="1"/>
  <c r="P653" i="9"/>
  <c r="S653" i="9" s="1"/>
  <c r="T653" i="9" s="1"/>
  <c r="P652" i="9"/>
  <c r="S652" i="9" s="1"/>
  <c r="T652" i="9" s="1"/>
  <c r="P651" i="9"/>
  <c r="S651" i="9" s="1"/>
  <c r="T651" i="9" s="1"/>
  <c r="P650" i="9"/>
  <c r="S650" i="9" s="1"/>
  <c r="T650" i="9" s="1"/>
  <c r="P649" i="9"/>
  <c r="S649" i="9" s="1"/>
  <c r="T649" i="9" s="1"/>
  <c r="P648" i="9"/>
  <c r="S648" i="9" s="1"/>
  <c r="T648" i="9" s="1"/>
  <c r="P647" i="9"/>
  <c r="S647" i="9" s="1"/>
  <c r="T647" i="9" s="1"/>
  <c r="P646" i="9"/>
  <c r="S646" i="9" s="1"/>
  <c r="T646" i="9" s="1"/>
  <c r="P645" i="9"/>
  <c r="S645" i="9" s="1"/>
  <c r="T645" i="9" s="1"/>
  <c r="P644" i="9"/>
  <c r="S644" i="9" s="1"/>
  <c r="T644" i="9" s="1"/>
  <c r="P643" i="9"/>
  <c r="S643" i="9" s="1"/>
  <c r="T643" i="9" s="1"/>
  <c r="P642" i="9"/>
  <c r="S642" i="9" s="1"/>
  <c r="T642" i="9" s="1"/>
  <c r="P641" i="9"/>
  <c r="S641" i="9" s="1"/>
  <c r="T641" i="9" s="1"/>
  <c r="P640" i="9"/>
  <c r="S640" i="9" s="1"/>
  <c r="T640" i="9" s="1"/>
  <c r="P639" i="9"/>
  <c r="S639" i="9" s="1"/>
  <c r="T639" i="9" s="1"/>
  <c r="P638" i="9"/>
  <c r="S638" i="9" s="1"/>
  <c r="T638" i="9" s="1"/>
  <c r="P637" i="9"/>
  <c r="S637" i="9" s="1"/>
  <c r="T637" i="9" s="1"/>
  <c r="P636" i="9"/>
  <c r="S636" i="9" s="1"/>
  <c r="T636" i="9" s="1"/>
  <c r="P635" i="9"/>
  <c r="S635" i="9" s="1"/>
  <c r="T635" i="9" s="1"/>
  <c r="P634" i="9"/>
  <c r="S634" i="9" s="1"/>
  <c r="T634" i="9" s="1"/>
  <c r="P633" i="9"/>
  <c r="S633" i="9" s="1"/>
  <c r="T633" i="9" s="1"/>
  <c r="P632" i="9"/>
  <c r="S632" i="9" s="1"/>
  <c r="T632" i="9" s="1"/>
  <c r="P631" i="9"/>
  <c r="S631" i="9" s="1"/>
  <c r="T631" i="9" s="1"/>
  <c r="P630" i="9"/>
  <c r="S630" i="9" s="1"/>
  <c r="T630" i="9" s="1"/>
  <c r="P629" i="9"/>
  <c r="S629" i="9" s="1"/>
  <c r="T629" i="9" s="1"/>
  <c r="P628" i="9"/>
  <c r="S628" i="9" s="1"/>
  <c r="T628" i="9" s="1"/>
  <c r="P627" i="9"/>
  <c r="S627" i="9" s="1"/>
  <c r="T627" i="9" s="1"/>
  <c r="P626" i="9"/>
  <c r="S626" i="9" s="1"/>
  <c r="T626" i="9" s="1"/>
  <c r="P625" i="9"/>
  <c r="S625" i="9" s="1"/>
  <c r="T625" i="9" s="1"/>
  <c r="P624" i="9"/>
  <c r="S624" i="9" s="1"/>
  <c r="T624" i="9" s="1"/>
  <c r="P623" i="9"/>
  <c r="S623" i="9" s="1"/>
  <c r="T623" i="9" s="1"/>
  <c r="P622" i="9"/>
  <c r="S622" i="9" s="1"/>
  <c r="T622" i="9" s="1"/>
  <c r="P621" i="9"/>
  <c r="S621" i="9" s="1"/>
  <c r="T621" i="9" s="1"/>
  <c r="P620" i="9"/>
  <c r="S620" i="9" s="1"/>
  <c r="T620" i="9" s="1"/>
  <c r="P619" i="9"/>
  <c r="S619" i="9" s="1"/>
  <c r="T619" i="9" s="1"/>
  <c r="P618" i="9"/>
  <c r="S618" i="9" s="1"/>
  <c r="T618" i="9" s="1"/>
  <c r="P617" i="9"/>
  <c r="S617" i="9" s="1"/>
  <c r="T617" i="9" s="1"/>
  <c r="P616" i="9"/>
  <c r="S616" i="9" s="1"/>
  <c r="T616" i="9" s="1"/>
  <c r="P615" i="9"/>
  <c r="S615" i="9" s="1"/>
  <c r="T615" i="9" s="1"/>
  <c r="P614" i="9"/>
  <c r="S614" i="9" s="1"/>
  <c r="T614" i="9" s="1"/>
  <c r="P613" i="9"/>
  <c r="S613" i="9" s="1"/>
  <c r="T613" i="9" s="1"/>
  <c r="P612" i="9"/>
  <c r="S612" i="9" s="1"/>
  <c r="T612" i="9" s="1"/>
  <c r="P611" i="9"/>
  <c r="S611" i="9" s="1"/>
  <c r="T611" i="9" s="1"/>
  <c r="P610" i="9"/>
  <c r="S610" i="9" s="1"/>
  <c r="T610" i="9" s="1"/>
  <c r="P609" i="9"/>
  <c r="S609" i="9" s="1"/>
  <c r="T609" i="9" s="1"/>
  <c r="P608" i="9"/>
  <c r="S608" i="9" s="1"/>
  <c r="T608" i="9" s="1"/>
  <c r="P607" i="9"/>
  <c r="S607" i="9" s="1"/>
  <c r="T607" i="9" s="1"/>
  <c r="P606" i="9"/>
  <c r="S606" i="9" s="1"/>
  <c r="T606" i="9" s="1"/>
  <c r="P605" i="9"/>
  <c r="S605" i="9" s="1"/>
  <c r="T605" i="9" s="1"/>
  <c r="P604" i="9"/>
  <c r="S604" i="9" s="1"/>
  <c r="T604" i="9" s="1"/>
  <c r="P603" i="9"/>
  <c r="S603" i="9" s="1"/>
  <c r="T603" i="9" s="1"/>
  <c r="P602" i="9"/>
  <c r="S602" i="9" s="1"/>
  <c r="T602" i="9" s="1"/>
  <c r="P601" i="9"/>
  <c r="S601" i="9" s="1"/>
  <c r="T601" i="9" s="1"/>
  <c r="P600" i="9"/>
  <c r="S600" i="9" s="1"/>
  <c r="T600" i="9" s="1"/>
  <c r="P599" i="9"/>
  <c r="S599" i="9" s="1"/>
  <c r="T599" i="9" s="1"/>
  <c r="P598" i="9"/>
  <c r="S598" i="9" s="1"/>
  <c r="T598" i="9" s="1"/>
  <c r="P597" i="9"/>
  <c r="S597" i="9" s="1"/>
  <c r="T597" i="9" s="1"/>
  <c r="P596" i="9"/>
  <c r="S596" i="9" s="1"/>
  <c r="T596" i="9" s="1"/>
  <c r="P595" i="9"/>
  <c r="S595" i="9" s="1"/>
  <c r="T595" i="9" s="1"/>
  <c r="P594" i="9"/>
  <c r="S594" i="9" s="1"/>
  <c r="T594" i="9" s="1"/>
  <c r="P593" i="9"/>
  <c r="S593" i="9" s="1"/>
  <c r="T593" i="9" s="1"/>
  <c r="P592" i="9"/>
  <c r="S592" i="9" s="1"/>
  <c r="T592" i="9" s="1"/>
  <c r="P591" i="9"/>
  <c r="S591" i="9" s="1"/>
  <c r="T591" i="9" s="1"/>
  <c r="P590" i="9"/>
  <c r="S590" i="9" s="1"/>
  <c r="T590" i="9" s="1"/>
  <c r="P589" i="9"/>
  <c r="S589" i="9" s="1"/>
  <c r="T589" i="9" s="1"/>
  <c r="P588" i="9"/>
  <c r="S588" i="9" s="1"/>
  <c r="T588" i="9" s="1"/>
  <c r="P587" i="9"/>
  <c r="S587" i="9" s="1"/>
  <c r="T587" i="9" s="1"/>
  <c r="P586" i="9"/>
  <c r="S586" i="9" s="1"/>
  <c r="T586" i="9" s="1"/>
  <c r="P585" i="9"/>
  <c r="S585" i="9" s="1"/>
  <c r="T585" i="9" s="1"/>
  <c r="P584" i="9"/>
  <c r="S584" i="9" s="1"/>
  <c r="T584" i="9" s="1"/>
  <c r="P583" i="9"/>
  <c r="S583" i="9" s="1"/>
  <c r="T583" i="9" s="1"/>
  <c r="P582" i="9"/>
  <c r="S582" i="9" s="1"/>
  <c r="T582" i="9" s="1"/>
  <c r="P581" i="9"/>
  <c r="S581" i="9" s="1"/>
  <c r="T581" i="9" s="1"/>
  <c r="P580" i="9"/>
  <c r="S580" i="9" s="1"/>
  <c r="T580" i="9" s="1"/>
  <c r="P579" i="9"/>
  <c r="S579" i="9" s="1"/>
  <c r="T579" i="9" s="1"/>
  <c r="P578" i="9"/>
  <c r="S578" i="9" s="1"/>
  <c r="T578" i="9" s="1"/>
  <c r="P577" i="9"/>
  <c r="S577" i="9" s="1"/>
  <c r="T577" i="9" s="1"/>
  <c r="P576" i="9"/>
  <c r="S576" i="9" s="1"/>
  <c r="T576" i="9" s="1"/>
  <c r="P575" i="9"/>
  <c r="S575" i="9" s="1"/>
  <c r="T575" i="9" s="1"/>
  <c r="P574" i="9"/>
  <c r="S574" i="9" s="1"/>
  <c r="T574" i="9" s="1"/>
  <c r="P573" i="9"/>
  <c r="S573" i="9" s="1"/>
  <c r="T573" i="9" s="1"/>
  <c r="P572" i="9"/>
  <c r="S572" i="9" s="1"/>
  <c r="T572" i="9" s="1"/>
  <c r="P571" i="9"/>
  <c r="S571" i="9" s="1"/>
  <c r="T571" i="9" s="1"/>
  <c r="P570" i="9"/>
  <c r="S570" i="9" s="1"/>
  <c r="T570" i="9" s="1"/>
  <c r="P569" i="9"/>
  <c r="S569" i="9" s="1"/>
  <c r="T569" i="9" s="1"/>
  <c r="P568" i="9"/>
  <c r="S568" i="9" s="1"/>
  <c r="T568" i="9" s="1"/>
  <c r="P567" i="9"/>
  <c r="S567" i="9" s="1"/>
  <c r="T567" i="9" s="1"/>
  <c r="P566" i="9"/>
  <c r="S566" i="9" s="1"/>
  <c r="T566" i="9" s="1"/>
  <c r="P565" i="9"/>
  <c r="S565" i="9" s="1"/>
  <c r="T565" i="9" s="1"/>
  <c r="P564" i="9"/>
  <c r="S564" i="9" s="1"/>
  <c r="T564" i="9" s="1"/>
  <c r="P563" i="9"/>
  <c r="S563" i="9" s="1"/>
  <c r="T563" i="9" s="1"/>
  <c r="P562" i="9"/>
  <c r="S562" i="9" s="1"/>
  <c r="T562" i="9" s="1"/>
  <c r="P561" i="9"/>
  <c r="S561" i="9" s="1"/>
  <c r="T561" i="9" s="1"/>
  <c r="P560" i="9"/>
  <c r="S560" i="9" s="1"/>
  <c r="T560" i="9" s="1"/>
  <c r="P559" i="9"/>
  <c r="S559" i="9" s="1"/>
  <c r="T559" i="9" s="1"/>
  <c r="P558" i="9"/>
  <c r="S558" i="9" s="1"/>
  <c r="T558" i="9" s="1"/>
  <c r="P557" i="9"/>
  <c r="S557" i="9" s="1"/>
  <c r="T557" i="9" s="1"/>
  <c r="P556" i="9"/>
  <c r="S556" i="9" s="1"/>
  <c r="T556" i="9" s="1"/>
  <c r="P555" i="9"/>
  <c r="S555" i="9" s="1"/>
  <c r="T555" i="9" s="1"/>
  <c r="P554" i="9"/>
  <c r="S554" i="9" s="1"/>
  <c r="T554" i="9" s="1"/>
  <c r="P553" i="9"/>
  <c r="S553" i="9" s="1"/>
  <c r="T553" i="9" s="1"/>
  <c r="P552" i="9"/>
  <c r="S552" i="9" s="1"/>
  <c r="T552" i="9" s="1"/>
  <c r="P551" i="9"/>
  <c r="S551" i="9" s="1"/>
  <c r="T551" i="9" s="1"/>
  <c r="P550" i="9"/>
  <c r="S550" i="9" s="1"/>
  <c r="T550" i="9" s="1"/>
  <c r="P549" i="9"/>
  <c r="S549" i="9" s="1"/>
  <c r="T549" i="9" s="1"/>
  <c r="P548" i="9"/>
  <c r="S548" i="9" s="1"/>
  <c r="T548" i="9" s="1"/>
  <c r="P547" i="9"/>
  <c r="S547" i="9" s="1"/>
  <c r="T547" i="9" s="1"/>
  <c r="P546" i="9"/>
  <c r="S546" i="9" s="1"/>
  <c r="T546" i="9" s="1"/>
  <c r="P545" i="9"/>
  <c r="S545" i="9" s="1"/>
  <c r="T545" i="9" s="1"/>
  <c r="P544" i="9"/>
  <c r="S544" i="9" s="1"/>
  <c r="T544" i="9" s="1"/>
  <c r="P543" i="9"/>
  <c r="S543" i="9" s="1"/>
  <c r="T543" i="9" s="1"/>
  <c r="P542" i="9"/>
  <c r="S542" i="9" s="1"/>
  <c r="T542" i="9" s="1"/>
  <c r="P541" i="9"/>
  <c r="S541" i="9" s="1"/>
  <c r="T541" i="9" s="1"/>
  <c r="P540" i="9"/>
  <c r="S540" i="9" s="1"/>
  <c r="T540" i="9" s="1"/>
  <c r="P539" i="9"/>
  <c r="S539" i="9" s="1"/>
  <c r="T539" i="9" s="1"/>
  <c r="P538" i="9"/>
  <c r="S538" i="9" s="1"/>
  <c r="T538" i="9" s="1"/>
  <c r="P537" i="9"/>
  <c r="S537" i="9" s="1"/>
  <c r="T537" i="9" s="1"/>
  <c r="P536" i="9"/>
  <c r="S536" i="9" s="1"/>
  <c r="T536" i="9" s="1"/>
  <c r="P535" i="9"/>
  <c r="S535" i="9" s="1"/>
  <c r="T535" i="9" s="1"/>
  <c r="P534" i="9"/>
  <c r="S534" i="9" s="1"/>
  <c r="T534" i="9" s="1"/>
  <c r="P533" i="9"/>
  <c r="S533" i="9" s="1"/>
  <c r="T533" i="9" s="1"/>
  <c r="P532" i="9"/>
  <c r="S532" i="9" s="1"/>
  <c r="T532" i="9" s="1"/>
  <c r="P531" i="9"/>
  <c r="S531" i="9" s="1"/>
  <c r="T531" i="9" s="1"/>
  <c r="P530" i="9"/>
  <c r="S530" i="9" s="1"/>
  <c r="T530" i="9" s="1"/>
  <c r="P529" i="9"/>
  <c r="S529" i="9" s="1"/>
  <c r="T529" i="9" s="1"/>
  <c r="P528" i="9"/>
  <c r="S528" i="9" s="1"/>
  <c r="T528" i="9" s="1"/>
  <c r="P527" i="9"/>
  <c r="S527" i="9" s="1"/>
  <c r="T527" i="9" s="1"/>
  <c r="P526" i="9"/>
  <c r="S526" i="9" s="1"/>
  <c r="T526" i="9" s="1"/>
  <c r="P525" i="9"/>
  <c r="S525" i="9" s="1"/>
  <c r="T525" i="9" s="1"/>
  <c r="P524" i="9"/>
  <c r="S524" i="9" s="1"/>
  <c r="T524" i="9" s="1"/>
  <c r="P523" i="9"/>
  <c r="S523" i="9" s="1"/>
  <c r="T523" i="9" s="1"/>
  <c r="P522" i="9"/>
  <c r="S522" i="9" s="1"/>
  <c r="T522" i="9" s="1"/>
  <c r="P521" i="9"/>
  <c r="S521" i="9" s="1"/>
  <c r="T521" i="9" s="1"/>
  <c r="P520" i="9"/>
  <c r="S520" i="9" s="1"/>
  <c r="T520" i="9" s="1"/>
  <c r="P519" i="9"/>
  <c r="S519" i="9" s="1"/>
  <c r="T519" i="9" s="1"/>
  <c r="P518" i="9"/>
  <c r="S518" i="9" s="1"/>
  <c r="T518" i="9" s="1"/>
  <c r="P517" i="9"/>
  <c r="S517" i="9" s="1"/>
  <c r="T517" i="9" s="1"/>
  <c r="P516" i="9"/>
  <c r="S516" i="9" s="1"/>
  <c r="T516" i="9" s="1"/>
  <c r="P515" i="9"/>
  <c r="S515" i="9" s="1"/>
  <c r="T515" i="9" s="1"/>
  <c r="P514" i="9"/>
  <c r="S514" i="9" s="1"/>
  <c r="T514" i="9" s="1"/>
  <c r="P513" i="9"/>
  <c r="S513" i="9" s="1"/>
  <c r="T513" i="9" s="1"/>
  <c r="P512" i="9"/>
  <c r="S512" i="9" s="1"/>
  <c r="T512" i="9" s="1"/>
  <c r="P511" i="9"/>
  <c r="S511" i="9" s="1"/>
  <c r="T511" i="9" s="1"/>
  <c r="P510" i="9"/>
  <c r="S510" i="9" s="1"/>
  <c r="T510" i="9" s="1"/>
  <c r="P509" i="9"/>
  <c r="S509" i="9" s="1"/>
  <c r="T509" i="9" s="1"/>
  <c r="P508" i="9"/>
  <c r="S508" i="9" s="1"/>
  <c r="T508" i="9" s="1"/>
  <c r="P507" i="9"/>
  <c r="S507" i="9" s="1"/>
  <c r="T507" i="9" s="1"/>
  <c r="P506" i="9"/>
  <c r="S506" i="9" s="1"/>
  <c r="T506" i="9" s="1"/>
  <c r="P505" i="9"/>
  <c r="S505" i="9" s="1"/>
  <c r="T505" i="9" s="1"/>
  <c r="P504" i="9"/>
  <c r="S504" i="9" s="1"/>
  <c r="T504" i="9" s="1"/>
  <c r="P503" i="9"/>
  <c r="S503" i="9" s="1"/>
  <c r="T503" i="9" s="1"/>
  <c r="P502" i="9"/>
  <c r="S502" i="9" s="1"/>
  <c r="T502" i="9" s="1"/>
  <c r="P501" i="9"/>
  <c r="S501" i="9" s="1"/>
  <c r="T501" i="9" s="1"/>
  <c r="P500" i="9"/>
  <c r="S500" i="9" s="1"/>
  <c r="T500" i="9" s="1"/>
  <c r="P499" i="9"/>
  <c r="S499" i="9" s="1"/>
  <c r="T499" i="9" s="1"/>
  <c r="P498" i="9"/>
  <c r="S498" i="9" s="1"/>
  <c r="T498" i="9" s="1"/>
  <c r="P497" i="9"/>
  <c r="S497" i="9" s="1"/>
  <c r="T497" i="9" s="1"/>
  <c r="P496" i="9"/>
  <c r="S496" i="9" s="1"/>
  <c r="T496" i="9" s="1"/>
  <c r="P495" i="9"/>
  <c r="S495" i="9" s="1"/>
  <c r="T495" i="9" s="1"/>
  <c r="P494" i="9"/>
  <c r="S494" i="9" s="1"/>
  <c r="T494" i="9" s="1"/>
  <c r="P493" i="9"/>
  <c r="S493" i="9" s="1"/>
  <c r="T493" i="9" s="1"/>
  <c r="P492" i="9"/>
  <c r="S492" i="9" s="1"/>
  <c r="T492" i="9" s="1"/>
  <c r="P491" i="9"/>
  <c r="S491" i="9" s="1"/>
  <c r="T491" i="9" s="1"/>
  <c r="P490" i="9"/>
  <c r="S490" i="9" s="1"/>
  <c r="T490" i="9" s="1"/>
  <c r="P489" i="9"/>
  <c r="S489" i="9" s="1"/>
  <c r="T489" i="9" s="1"/>
  <c r="P488" i="9"/>
  <c r="S488" i="9" s="1"/>
  <c r="T488" i="9" s="1"/>
  <c r="P487" i="9"/>
  <c r="S487" i="9" s="1"/>
  <c r="T487" i="9" s="1"/>
  <c r="P486" i="9"/>
  <c r="S486" i="9" s="1"/>
  <c r="T486" i="9" s="1"/>
  <c r="P485" i="9"/>
  <c r="S485" i="9" s="1"/>
  <c r="T485" i="9" s="1"/>
  <c r="P484" i="9"/>
  <c r="S484" i="9" s="1"/>
  <c r="T484" i="9" s="1"/>
  <c r="P483" i="9"/>
  <c r="S483" i="9" s="1"/>
  <c r="T483" i="9" s="1"/>
  <c r="P482" i="9"/>
  <c r="S482" i="9" s="1"/>
  <c r="T482" i="9" s="1"/>
  <c r="P481" i="9"/>
  <c r="S481" i="9" s="1"/>
  <c r="T481" i="9" s="1"/>
  <c r="P480" i="9"/>
  <c r="S480" i="9" s="1"/>
  <c r="T480" i="9" s="1"/>
  <c r="P479" i="9"/>
  <c r="S479" i="9" s="1"/>
  <c r="T479" i="9" s="1"/>
  <c r="P478" i="9"/>
  <c r="S478" i="9" s="1"/>
  <c r="T478" i="9" s="1"/>
  <c r="P477" i="9"/>
  <c r="S477" i="9" s="1"/>
  <c r="T477" i="9" s="1"/>
  <c r="P476" i="9"/>
  <c r="S476" i="9" s="1"/>
  <c r="T476" i="9" s="1"/>
  <c r="P475" i="9"/>
  <c r="S475" i="9" s="1"/>
  <c r="T475" i="9" s="1"/>
  <c r="P474" i="9"/>
  <c r="S474" i="9" s="1"/>
  <c r="T474" i="9" s="1"/>
  <c r="P473" i="9"/>
  <c r="S473" i="9" s="1"/>
  <c r="T473" i="9" s="1"/>
  <c r="P472" i="9"/>
  <c r="S472" i="9" s="1"/>
  <c r="T472" i="9" s="1"/>
  <c r="P471" i="9"/>
  <c r="S471" i="9" s="1"/>
  <c r="T471" i="9" s="1"/>
  <c r="P470" i="9"/>
  <c r="S470" i="9" s="1"/>
  <c r="T470" i="9" s="1"/>
  <c r="P469" i="9"/>
  <c r="S469" i="9" s="1"/>
  <c r="T469" i="9" s="1"/>
  <c r="P468" i="9"/>
  <c r="S468" i="9" s="1"/>
  <c r="T468" i="9" s="1"/>
  <c r="P467" i="9"/>
  <c r="S467" i="9" s="1"/>
  <c r="T467" i="9" s="1"/>
  <c r="P466" i="9"/>
  <c r="S466" i="9" s="1"/>
  <c r="T466" i="9" s="1"/>
  <c r="P465" i="9"/>
  <c r="S465" i="9" s="1"/>
  <c r="T465" i="9" s="1"/>
  <c r="P464" i="9"/>
  <c r="S464" i="9" s="1"/>
  <c r="T464" i="9" s="1"/>
  <c r="P463" i="9"/>
  <c r="S463" i="9" s="1"/>
  <c r="T463" i="9" s="1"/>
  <c r="P462" i="9"/>
  <c r="S462" i="9" s="1"/>
  <c r="T462" i="9" s="1"/>
  <c r="P461" i="9"/>
  <c r="S461" i="9" s="1"/>
  <c r="T461" i="9" s="1"/>
  <c r="P460" i="9"/>
  <c r="S460" i="9" s="1"/>
  <c r="T460" i="9" s="1"/>
  <c r="P459" i="9"/>
  <c r="S459" i="9" s="1"/>
  <c r="T459" i="9" s="1"/>
  <c r="P458" i="9"/>
  <c r="S458" i="9" s="1"/>
  <c r="T458" i="9" s="1"/>
  <c r="P457" i="9"/>
  <c r="S457" i="9" s="1"/>
  <c r="T457" i="9" s="1"/>
  <c r="P456" i="9"/>
  <c r="S456" i="9" s="1"/>
  <c r="T456" i="9" s="1"/>
  <c r="P455" i="9"/>
  <c r="S455" i="9" s="1"/>
  <c r="T455" i="9" s="1"/>
  <c r="P454" i="9"/>
  <c r="S454" i="9" s="1"/>
  <c r="T454" i="9" s="1"/>
  <c r="P453" i="9"/>
  <c r="S453" i="9" s="1"/>
  <c r="T453" i="9" s="1"/>
  <c r="P452" i="9"/>
  <c r="S452" i="9" s="1"/>
  <c r="T452" i="9" s="1"/>
  <c r="P451" i="9"/>
  <c r="S451" i="9" s="1"/>
  <c r="T451" i="9" s="1"/>
  <c r="P450" i="9"/>
  <c r="S450" i="9" s="1"/>
  <c r="T450" i="9" s="1"/>
  <c r="P449" i="9"/>
  <c r="S449" i="9" s="1"/>
  <c r="T449" i="9" s="1"/>
  <c r="P448" i="9"/>
  <c r="S448" i="9" s="1"/>
  <c r="T448" i="9" s="1"/>
  <c r="P447" i="9"/>
  <c r="S447" i="9" s="1"/>
  <c r="T447" i="9" s="1"/>
  <c r="P446" i="9"/>
  <c r="S446" i="9" s="1"/>
  <c r="T446" i="9" s="1"/>
  <c r="P445" i="9"/>
  <c r="S445" i="9" s="1"/>
  <c r="T445" i="9" s="1"/>
  <c r="P444" i="9"/>
  <c r="S444" i="9" s="1"/>
  <c r="T444" i="9" s="1"/>
  <c r="P443" i="9"/>
  <c r="S443" i="9" s="1"/>
  <c r="T443" i="9" s="1"/>
  <c r="P442" i="9"/>
  <c r="S442" i="9" s="1"/>
  <c r="T442" i="9" s="1"/>
  <c r="P441" i="9"/>
  <c r="S441" i="9" s="1"/>
  <c r="T441" i="9" s="1"/>
  <c r="P440" i="9"/>
  <c r="S440" i="9" s="1"/>
  <c r="T440" i="9" s="1"/>
  <c r="P439" i="9"/>
  <c r="S439" i="9" s="1"/>
  <c r="T439" i="9" s="1"/>
  <c r="P438" i="9"/>
  <c r="S438" i="9" s="1"/>
  <c r="T438" i="9" s="1"/>
  <c r="P437" i="9"/>
  <c r="S437" i="9" s="1"/>
  <c r="T437" i="9" s="1"/>
  <c r="P436" i="9"/>
  <c r="S436" i="9" s="1"/>
  <c r="T436" i="9" s="1"/>
  <c r="P435" i="9"/>
  <c r="S435" i="9" s="1"/>
  <c r="T435" i="9" s="1"/>
  <c r="P434" i="9"/>
  <c r="S434" i="9" s="1"/>
  <c r="T434" i="9" s="1"/>
  <c r="P433" i="9"/>
  <c r="S433" i="9" s="1"/>
  <c r="T433" i="9" s="1"/>
  <c r="P432" i="9"/>
  <c r="S432" i="9" s="1"/>
  <c r="T432" i="9" s="1"/>
  <c r="P431" i="9"/>
  <c r="S431" i="9" s="1"/>
  <c r="T431" i="9" s="1"/>
  <c r="P430" i="9"/>
  <c r="S430" i="9" s="1"/>
  <c r="T430" i="9" s="1"/>
  <c r="P429" i="9"/>
  <c r="S429" i="9" s="1"/>
  <c r="T429" i="9" s="1"/>
  <c r="P428" i="9"/>
  <c r="S428" i="9" s="1"/>
  <c r="T428" i="9" s="1"/>
  <c r="P427" i="9"/>
  <c r="S427" i="9" s="1"/>
  <c r="T427" i="9" s="1"/>
  <c r="P426" i="9"/>
  <c r="S426" i="9" s="1"/>
  <c r="T426" i="9" s="1"/>
  <c r="P425" i="9"/>
  <c r="S425" i="9" s="1"/>
  <c r="T425" i="9" s="1"/>
  <c r="P424" i="9"/>
  <c r="S424" i="9" s="1"/>
  <c r="T424" i="9" s="1"/>
  <c r="P423" i="9"/>
  <c r="S423" i="9" s="1"/>
  <c r="T423" i="9" s="1"/>
  <c r="P422" i="9"/>
  <c r="S422" i="9" s="1"/>
  <c r="T422" i="9" s="1"/>
  <c r="P421" i="9"/>
  <c r="S421" i="9" s="1"/>
  <c r="T421" i="9" s="1"/>
  <c r="P420" i="9"/>
  <c r="S420" i="9" s="1"/>
  <c r="T420" i="9" s="1"/>
  <c r="P419" i="9"/>
  <c r="S419" i="9" s="1"/>
  <c r="T419" i="9" s="1"/>
  <c r="P418" i="9"/>
  <c r="S418" i="9" s="1"/>
  <c r="T418" i="9" s="1"/>
  <c r="P417" i="9"/>
  <c r="S417" i="9" s="1"/>
  <c r="T417" i="9" s="1"/>
  <c r="P416" i="9"/>
  <c r="S416" i="9" s="1"/>
  <c r="T416" i="9" s="1"/>
  <c r="P415" i="9"/>
  <c r="S415" i="9" s="1"/>
  <c r="T415" i="9" s="1"/>
  <c r="P414" i="9"/>
  <c r="S414" i="9" s="1"/>
  <c r="T414" i="9" s="1"/>
  <c r="P413" i="9"/>
  <c r="S413" i="9" s="1"/>
  <c r="T413" i="9" s="1"/>
  <c r="P412" i="9"/>
  <c r="S412" i="9" s="1"/>
  <c r="T412" i="9" s="1"/>
  <c r="P411" i="9"/>
  <c r="S411" i="9" s="1"/>
  <c r="T411" i="9" s="1"/>
  <c r="P410" i="9"/>
  <c r="S410" i="9" s="1"/>
  <c r="T410" i="9" s="1"/>
  <c r="P409" i="9"/>
  <c r="S409" i="9" s="1"/>
  <c r="T409" i="9" s="1"/>
  <c r="P408" i="9"/>
  <c r="S408" i="9" s="1"/>
  <c r="T408" i="9" s="1"/>
  <c r="P407" i="9"/>
  <c r="S407" i="9" s="1"/>
  <c r="T407" i="9" s="1"/>
  <c r="P406" i="9"/>
  <c r="S406" i="9" s="1"/>
  <c r="T406" i="9" s="1"/>
  <c r="P405" i="9"/>
  <c r="S405" i="9" s="1"/>
  <c r="T405" i="9" s="1"/>
  <c r="P404" i="9"/>
  <c r="S404" i="9" s="1"/>
  <c r="T404" i="9" s="1"/>
  <c r="P403" i="9"/>
  <c r="S403" i="9" s="1"/>
  <c r="T403" i="9" s="1"/>
  <c r="P402" i="9"/>
  <c r="S402" i="9" s="1"/>
  <c r="T402" i="9" s="1"/>
  <c r="P401" i="9"/>
  <c r="S401" i="9" s="1"/>
  <c r="T401" i="9" s="1"/>
  <c r="P400" i="9"/>
  <c r="S400" i="9" s="1"/>
  <c r="T400" i="9" s="1"/>
  <c r="P399" i="9"/>
  <c r="S399" i="9" s="1"/>
  <c r="T399" i="9" s="1"/>
  <c r="P398" i="9"/>
  <c r="S398" i="9" s="1"/>
  <c r="T398" i="9" s="1"/>
  <c r="P397" i="9"/>
  <c r="S397" i="9" s="1"/>
  <c r="T397" i="9" s="1"/>
  <c r="P396" i="9"/>
  <c r="S396" i="9" s="1"/>
  <c r="T396" i="9" s="1"/>
  <c r="P395" i="9"/>
  <c r="S395" i="9" s="1"/>
  <c r="T395" i="9" s="1"/>
  <c r="P394" i="9"/>
  <c r="S394" i="9" s="1"/>
  <c r="T394" i="9" s="1"/>
  <c r="P393" i="9"/>
  <c r="S393" i="9" s="1"/>
  <c r="T393" i="9" s="1"/>
  <c r="P392" i="9"/>
  <c r="S392" i="9" s="1"/>
  <c r="T392" i="9" s="1"/>
  <c r="P391" i="9"/>
  <c r="S391" i="9" s="1"/>
  <c r="T391" i="9" s="1"/>
  <c r="P390" i="9"/>
  <c r="S390" i="9" s="1"/>
  <c r="T390" i="9" s="1"/>
  <c r="P389" i="9"/>
  <c r="S389" i="9" s="1"/>
  <c r="T389" i="9" s="1"/>
  <c r="P388" i="9"/>
  <c r="S388" i="9" s="1"/>
  <c r="T388" i="9" s="1"/>
  <c r="P387" i="9"/>
  <c r="S387" i="9" s="1"/>
  <c r="T387" i="9" s="1"/>
  <c r="P386" i="9"/>
  <c r="S386" i="9" s="1"/>
  <c r="T386" i="9" s="1"/>
  <c r="P385" i="9"/>
  <c r="S385" i="9" s="1"/>
  <c r="T385" i="9" s="1"/>
  <c r="P384" i="9"/>
  <c r="S384" i="9" s="1"/>
  <c r="T384" i="9" s="1"/>
  <c r="P383" i="9"/>
  <c r="S383" i="9" s="1"/>
  <c r="T383" i="9" s="1"/>
  <c r="P382" i="9"/>
  <c r="S382" i="9" s="1"/>
  <c r="T382" i="9" s="1"/>
  <c r="P381" i="9"/>
  <c r="S381" i="9" s="1"/>
  <c r="T381" i="9" s="1"/>
  <c r="P380" i="9"/>
  <c r="S380" i="9" s="1"/>
  <c r="T380" i="9" s="1"/>
  <c r="P379" i="9"/>
  <c r="S379" i="9" s="1"/>
  <c r="T379" i="9" s="1"/>
  <c r="P378" i="9"/>
  <c r="S378" i="9" s="1"/>
  <c r="T378" i="9" s="1"/>
  <c r="P377" i="9"/>
  <c r="S377" i="9" s="1"/>
  <c r="T377" i="9" s="1"/>
  <c r="P376" i="9"/>
  <c r="S376" i="9" s="1"/>
  <c r="T376" i="9" s="1"/>
  <c r="P375" i="9"/>
  <c r="S375" i="9" s="1"/>
  <c r="T375" i="9" s="1"/>
  <c r="P374" i="9"/>
  <c r="S374" i="9" s="1"/>
  <c r="T374" i="9" s="1"/>
  <c r="P373" i="9"/>
  <c r="S373" i="9" s="1"/>
  <c r="T373" i="9" s="1"/>
  <c r="P372" i="9"/>
  <c r="S372" i="9" s="1"/>
  <c r="T372" i="9" s="1"/>
  <c r="P371" i="9"/>
  <c r="S371" i="9" s="1"/>
  <c r="T371" i="9" s="1"/>
  <c r="P370" i="9"/>
  <c r="S370" i="9" s="1"/>
  <c r="T370" i="9" s="1"/>
  <c r="P369" i="9"/>
  <c r="S369" i="9" s="1"/>
  <c r="T369" i="9" s="1"/>
  <c r="P368" i="9"/>
  <c r="S368" i="9" s="1"/>
  <c r="T368" i="9" s="1"/>
  <c r="P367" i="9"/>
  <c r="S367" i="9" s="1"/>
  <c r="T367" i="9" s="1"/>
  <c r="P366" i="9"/>
  <c r="S366" i="9" s="1"/>
  <c r="T366" i="9" s="1"/>
  <c r="P365" i="9"/>
  <c r="S365" i="9" s="1"/>
  <c r="T365" i="9" s="1"/>
  <c r="P364" i="9"/>
  <c r="S364" i="9" s="1"/>
  <c r="T364" i="9" s="1"/>
  <c r="P363" i="9"/>
  <c r="S363" i="9" s="1"/>
  <c r="T363" i="9" s="1"/>
  <c r="P362" i="9"/>
  <c r="S362" i="9" s="1"/>
  <c r="T362" i="9" s="1"/>
  <c r="P361" i="9"/>
  <c r="S361" i="9" s="1"/>
  <c r="T361" i="9" s="1"/>
  <c r="P360" i="9"/>
  <c r="S360" i="9" s="1"/>
  <c r="T360" i="9" s="1"/>
  <c r="P359" i="9"/>
  <c r="S359" i="9" s="1"/>
  <c r="T359" i="9" s="1"/>
  <c r="P358" i="9"/>
  <c r="S358" i="9" s="1"/>
  <c r="T358" i="9" s="1"/>
  <c r="P357" i="9"/>
  <c r="S357" i="9" s="1"/>
  <c r="T357" i="9" s="1"/>
  <c r="P356" i="9"/>
  <c r="S356" i="9" s="1"/>
  <c r="T356" i="9" s="1"/>
  <c r="P355" i="9"/>
  <c r="S355" i="9" s="1"/>
  <c r="T355" i="9" s="1"/>
  <c r="P354" i="9"/>
  <c r="S354" i="9" s="1"/>
  <c r="T354" i="9" s="1"/>
  <c r="P353" i="9"/>
  <c r="S353" i="9" s="1"/>
  <c r="T353" i="9" s="1"/>
  <c r="P352" i="9"/>
  <c r="S352" i="9" s="1"/>
  <c r="T352" i="9" s="1"/>
  <c r="P351" i="9"/>
  <c r="S351" i="9" s="1"/>
  <c r="T351" i="9" s="1"/>
  <c r="P350" i="9"/>
  <c r="S350" i="9" s="1"/>
  <c r="T350" i="9" s="1"/>
  <c r="P349" i="9"/>
  <c r="S349" i="9" s="1"/>
  <c r="T349" i="9" s="1"/>
  <c r="P348" i="9"/>
  <c r="S348" i="9" s="1"/>
  <c r="T348" i="9" s="1"/>
  <c r="P347" i="9"/>
  <c r="S347" i="9" s="1"/>
  <c r="T347" i="9" s="1"/>
  <c r="P346" i="9"/>
  <c r="S346" i="9" s="1"/>
  <c r="T346" i="9" s="1"/>
  <c r="P345" i="9"/>
  <c r="S345" i="9" s="1"/>
  <c r="T345" i="9" s="1"/>
  <c r="P344" i="9"/>
  <c r="S344" i="9" s="1"/>
  <c r="T344" i="9" s="1"/>
  <c r="P343" i="9"/>
  <c r="S343" i="9" s="1"/>
  <c r="T343" i="9" s="1"/>
  <c r="P342" i="9"/>
  <c r="S342" i="9" s="1"/>
  <c r="T342" i="9" s="1"/>
  <c r="P341" i="9"/>
  <c r="S341" i="9" s="1"/>
  <c r="T341" i="9" s="1"/>
  <c r="P340" i="9"/>
  <c r="S340" i="9" s="1"/>
  <c r="T340" i="9" s="1"/>
  <c r="P339" i="9"/>
  <c r="S339" i="9" s="1"/>
  <c r="T339" i="9" s="1"/>
  <c r="P338" i="9"/>
  <c r="S338" i="9" s="1"/>
  <c r="T338" i="9" s="1"/>
  <c r="P337" i="9"/>
  <c r="S337" i="9" s="1"/>
  <c r="T337" i="9" s="1"/>
  <c r="P336" i="9"/>
  <c r="S336" i="9" s="1"/>
  <c r="T336" i="9" s="1"/>
  <c r="P335" i="9"/>
  <c r="S335" i="9" s="1"/>
  <c r="T335" i="9" s="1"/>
  <c r="P334" i="9"/>
  <c r="S334" i="9" s="1"/>
  <c r="T334" i="9" s="1"/>
  <c r="P333" i="9"/>
  <c r="S333" i="9" s="1"/>
  <c r="T333" i="9" s="1"/>
  <c r="P332" i="9"/>
  <c r="S332" i="9" s="1"/>
  <c r="T332" i="9" s="1"/>
  <c r="P331" i="9"/>
  <c r="S331" i="9" s="1"/>
  <c r="T331" i="9" s="1"/>
  <c r="P330" i="9"/>
  <c r="S330" i="9" s="1"/>
  <c r="T330" i="9" s="1"/>
  <c r="P329" i="9"/>
  <c r="S329" i="9" s="1"/>
  <c r="T329" i="9" s="1"/>
  <c r="P328" i="9"/>
  <c r="S328" i="9" s="1"/>
  <c r="T328" i="9" s="1"/>
  <c r="P327" i="9"/>
  <c r="S327" i="9" s="1"/>
  <c r="T327" i="9" s="1"/>
  <c r="P326" i="9"/>
  <c r="S326" i="9" s="1"/>
  <c r="T326" i="9" s="1"/>
  <c r="P325" i="9"/>
  <c r="S325" i="9" s="1"/>
  <c r="T325" i="9" s="1"/>
  <c r="P324" i="9"/>
  <c r="S324" i="9" s="1"/>
  <c r="T324" i="9" s="1"/>
  <c r="P323" i="9"/>
  <c r="S323" i="9" s="1"/>
  <c r="T323" i="9" s="1"/>
  <c r="P322" i="9"/>
  <c r="S322" i="9" s="1"/>
  <c r="T322" i="9" s="1"/>
  <c r="P321" i="9"/>
  <c r="S321" i="9" s="1"/>
  <c r="T321" i="9" s="1"/>
  <c r="P320" i="9"/>
  <c r="S320" i="9" s="1"/>
  <c r="T320" i="9" s="1"/>
  <c r="P319" i="9"/>
  <c r="S319" i="9" s="1"/>
  <c r="T319" i="9" s="1"/>
  <c r="P318" i="9"/>
  <c r="S318" i="9" s="1"/>
  <c r="T318" i="9" s="1"/>
  <c r="P317" i="9"/>
  <c r="S317" i="9" s="1"/>
  <c r="T317" i="9" s="1"/>
  <c r="P316" i="9"/>
  <c r="S316" i="9" s="1"/>
  <c r="T316" i="9" s="1"/>
  <c r="P315" i="9"/>
  <c r="S315" i="9" s="1"/>
  <c r="T315" i="9" s="1"/>
  <c r="P314" i="9"/>
  <c r="S314" i="9" s="1"/>
  <c r="T314" i="9" s="1"/>
  <c r="P313" i="9"/>
  <c r="S313" i="9" s="1"/>
  <c r="T313" i="9" s="1"/>
  <c r="P312" i="9"/>
  <c r="S312" i="9" s="1"/>
  <c r="T312" i="9" s="1"/>
  <c r="P311" i="9"/>
  <c r="S311" i="9" s="1"/>
  <c r="T311" i="9" s="1"/>
  <c r="P310" i="9"/>
  <c r="S310" i="9" s="1"/>
  <c r="T310" i="9" s="1"/>
  <c r="P309" i="9"/>
  <c r="S309" i="9" s="1"/>
  <c r="T309" i="9" s="1"/>
  <c r="P308" i="9"/>
  <c r="S308" i="9" s="1"/>
  <c r="T308" i="9" s="1"/>
  <c r="P307" i="9"/>
  <c r="S307" i="9" s="1"/>
  <c r="T307" i="9" s="1"/>
  <c r="P306" i="9"/>
  <c r="S306" i="9" s="1"/>
  <c r="T306" i="9" s="1"/>
  <c r="P305" i="9"/>
  <c r="S305" i="9" s="1"/>
  <c r="T305" i="9" s="1"/>
  <c r="P304" i="9"/>
  <c r="S304" i="9" s="1"/>
  <c r="T304" i="9" s="1"/>
  <c r="P303" i="9"/>
  <c r="S303" i="9" s="1"/>
  <c r="T303" i="9" s="1"/>
  <c r="P302" i="9"/>
  <c r="S302" i="9" s="1"/>
  <c r="T302" i="9" s="1"/>
  <c r="P301" i="9"/>
  <c r="S301" i="9" s="1"/>
  <c r="T301" i="9" s="1"/>
  <c r="P300" i="9"/>
  <c r="S300" i="9" s="1"/>
  <c r="T300" i="9" s="1"/>
  <c r="P299" i="9"/>
  <c r="S299" i="9" s="1"/>
  <c r="T299" i="9" s="1"/>
  <c r="P298" i="9"/>
  <c r="S298" i="9" s="1"/>
  <c r="T298" i="9" s="1"/>
  <c r="P297" i="9"/>
  <c r="S297" i="9" s="1"/>
  <c r="T297" i="9" s="1"/>
  <c r="P296" i="9"/>
  <c r="S296" i="9" s="1"/>
  <c r="T296" i="9" s="1"/>
  <c r="P295" i="9"/>
  <c r="S295" i="9" s="1"/>
  <c r="T295" i="9" s="1"/>
  <c r="P294" i="9"/>
  <c r="S294" i="9" s="1"/>
  <c r="T294" i="9" s="1"/>
  <c r="P293" i="9"/>
  <c r="S293" i="9" s="1"/>
  <c r="T293" i="9" s="1"/>
  <c r="P292" i="9"/>
  <c r="S292" i="9" s="1"/>
  <c r="T292" i="9" s="1"/>
  <c r="P291" i="9"/>
  <c r="S291" i="9" s="1"/>
  <c r="T291" i="9" s="1"/>
  <c r="P290" i="9"/>
  <c r="S290" i="9" s="1"/>
  <c r="T290" i="9" s="1"/>
  <c r="P289" i="9"/>
  <c r="S289" i="9" s="1"/>
  <c r="T289" i="9" s="1"/>
  <c r="P288" i="9"/>
  <c r="S288" i="9" s="1"/>
  <c r="T288" i="9" s="1"/>
  <c r="P287" i="9"/>
  <c r="S287" i="9" s="1"/>
  <c r="T287" i="9" s="1"/>
  <c r="P286" i="9"/>
  <c r="S286" i="9" s="1"/>
  <c r="T286" i="9" s="1"/>
  <c r="P285" i="9"/>
  <c r="S285" i="9" s="1"/>
  <c r="T285" i="9" s="1"/>
  <c r="P284" i="9"/>
  <c r="S284" i="9" s="1"/>
  <c r="T284" i="9" s="1"/>
  <c r="P283" i="9"/>
  <c r="S283" i="9" s="1"/>
  <c r="T283" i="9" s="1"/>
  <c r="P282" i="9"/>
  <c r="S282" i="9" s="1"/>
  <c r="T282" i="9" s="1"/>
  <c r="P281" i="9"/>
  <c r="S281" i="9" s="1"/>
  <c r="T281" i="9" s="1"/>
  <c r="P280" i="9"/>
  <c r="S280" i="9" s="1"/>
  <c r="T280" i="9" s="1"/>
  <c r="P279" i="9"/>
  <c r="S279" i="9" s="1"/>
  <c r="T279" i="9" s="1"/>
  <c r="P278" i="9"/>
  <c r="S278" i="9" s="1"/>
  <c r="T278" i="9" s="1"/>
  <c r="P277" i="9"/>
  <c r="S277" i="9" s="1"/>
  <c r="T277" i="9" s="1"/>
  <c r="P276" i="9"/>
  <c r="S276" i="9" s="1"/>
  <c r="T276" i="9" s="1"/>
  <c r="P275" i="9"/>
  <c r="S275" i="9" s="1"/>
  <c r="T275" i="9" s="1"/>
  <c r="P274" i="9"/>
  <c r="S274" i="9" s="1"/>
  <c r="T274" i="9" s="1"/>
  <c r="P273" i="9"/>
  <c r="S273" i="9" s="1"/>
  <c r="T273" i="9" s="1"/>
  <c r="P272" i="9"/>
  <c r="S272" i="9" s="1"/>
  <c r="T272" i="9" s="1"/>
  <c r="P271" i="9"/>
  <c r="S271" i="9" s="1"/>
  <c r="T271" i="9" s="1"/>
  <c r="P270" i="9"/>
  <c r="S270" i="9" s="1"/>
  <c r="T270" i="9" s="1"/>
  <c r="P269" i="9"/>
  <c r="S269" i="9" s="1"/>
  <c r="T269" i="9" s="1"/>
  <c r="P268" i="9"/>
  <c r="S268" i="9" s="1"/>
  <c r="T268" i="9" s="1"/>
  <c r="P267" i="9"/>
  <c r="S267" i="9" s="1"/>
  <c r="T267" i="9" s="1"/>
  <c r="P266" i="9"/>
  <c r="S266" i="9" s="1"/>
  <c r="T266" i="9" s="1"/>
  <c r="P265" i="9"/>
  <c r="S265" i="9" s="1"/>
  <c r="T265" i="9" s="1"/>
  <c r="P264" i="9"/>
  <c r="S264" i="9" s="1"/>
  <c r="T264" i="9" s="1"/>
  <c r="P263" i="9"/>
  <c r="S263" i="9" s="1"/>
  <c r="T263" i="9" s="1"/>
  <c r="P262" i="9"/>
  <c r="S262" i="9" s="1"/>
  <c r="T262" i="9" s="1"/>
  <c r="P261" i="9"/>
  <c r="S261" i="9" s="1"/>
  <c r="T261" i="9" s="1"/>
  <c r="P260" i="9"/>
  <c r="S260" i="9" s="1"/>
  <c r="T260" i="9" s="1"/>
  <c r="P259" i="9"/>
  <c r="S259" i="9" s="1"/>
  <c r="T259" i="9" s="1"/>
  <c r="P258" i="9"/>
  <c r="S258" i="9" s="1"/>
  <c r="T258" i="9" s="1"/>
  <c r="P257" i="9"/>
  <c r="S257" i="9" s="1"/>
  <c r="T257" i="9" s="1"/>
  <c r="P256" i="9"/>
  <c r="S256" i="9" s="1"/>
  <c r="T256" i="9" s="1"/>
  <c r="P255" i="9"/>
  <c r="S255" i="9" s="1"/>
  <c r="T255" i="9" s="1"/>
  <c r="P254" i="9"/>
  <c r="S254" i="9" s="1"/>
  <c r="T254" i="9" s="1"/>
  <c r="P253" i="9"/>
  <c r="S253" i="9" s="1"/>
  <c r="T253" i="9" s="1"/>
  <c r="P252" i="9"/>
  <c r="S252" i="9" s="1"/>
  <c r="T252" i="9" s="1"/>
  <c r="P251" i="9"/>
  <c r="S251" i="9" s="1"/>
  <c r="T251" i="9" s="1"/>
  <c r="P250" i="9"/>
  <c r="S250" i="9" s="1"/>
  <c r="T250" i="9" s="1"/>
  <c r="P249" i="9"/>
  <c r="S249" i="9" s="1"/>
  <c r="T249" i="9" s="1"/>
  <c r="P248" i="9"/>
  <c r="S248" i="9" s="1"/>
  <c r="T248" i="9" s="1"/>
  <c r="P247" i="9"/>
  <c r="S247" i="9" s="1"/>
  <c r="T247" i="9" s="1"/>
  <c r="P246" i="9"/>
  <c r="S246" i="9" s="1"/>
  <c r="T246" i="9" s="1"/>
  <c r="P245" i="9"/>
  <c r="S245" i="9" s="1"/>
  <c r="T245" i="9" s="1"/>
  <c r="P244" i="9"/>
  <c r="S244" i="9" s="1"/>
  <c r="T244" i="9" s="1"/>
  <c r="P243" i="9"/>
  <c r="S243" i="9" s="1"/>
  <c r="T243" i="9" s="1"/>
  <c r="P242" i="9"/>
  <c r="S242" i="9" s="1"/>
  <c r="T242" i="9" s="1"/>
  <c r="P241" i="9"/>
  <c r="S241" i="9" s="1"/>
  <c r="T241" i="9" s="1"/>
  <c r="P240" i="9"/>
  <c r="S240" i="9" s="1"/>
  <c r="T240" i="9" s="1"/>
  <c r="P239" i="9"/>
  <c r="S239" i="9" s="1"/>
  <c r="T239" i="9" s="1"/>
  <c r="P238" i="9"/>
  <c r="S238" i="9" s="1"/>
  <c r="T238" i="9" s="1"/>
  <c r="P237" i="9"/>
  <c r="S237" i="9" s="1"/>
  <c r="T237" i="9" s="1"/>
  <c r="P236" i="9"/>
  <c r="S236" i="9" s="1"/>
  <c r="T236" i="9" s="1"/>
  <c r="P235" i="9"/>
  <c r="S235" i="9" s="1"/>
  <c r="T235" i="9" s="1"/>
  <c r="P234" i="9"/>
  <c r="S234" i="9" s="1"/>
  <c r="T234" i="9" s="1"/>
  <c r="P233" i="9"/>
  <c r="S233" i="9" s="1"/>
  <c r="T233" i="9" s="1"/>
  <c r="P232" i="9"/>
  <c r="S232" i="9" s="1"/>
  <c r="T232" i="9" s="1"/>
  <c r="P231" i="9"/>
  <c r="S231" i="9" s="1"/>
  <c r="T231" i="9" s="1"/>
  <c r="P230" i="9"/>
  <c r="S230" i="9" s="1"/>
  <c r="T230" i="9" s="1"/>
  <c r="P229" i="9"/>
  <c r="S229" i="9" s="1"/>
  <c r="T229" i="9" s="1"/>
  <c r="P228" i="9"/>
  <c r="S228" i="9" s="1"/>
  <c r="T228" i="9" s="1"/>
  <c r="P227" i="9"/>
  <c r="S227" i="9" s="1"/>
  <c r="T227" i="9" s="1"/>
  <c r="P226" i="9"/>
  <c r="S226" i="9" s="1"/>
  <c r="T226" i="9" s="1"/>
  <c r="P225" i="9"/>
  <c r="S225" i="9" s="1"/>
  <c r="T225" i="9" s="1"/>
  <c r="P224" i="9"/>
  <c r="S224" i="9" s="1"/>
  <c r="T224" i="9" s="1"/>
  <c r="P223" i="9"/>
  <c r="S223" i="9" s="1"/>
  <c r="T223" i="9" s="1"/>
  <c r="P222" i="9"/>
  <c r="S222" i="9" s="1"/>
  <c r="T222" i="9" s="1"/>
  <c r="P221" i="9"/>
  <c r="S221" i="9" s="1"/>
  <c r="T221" i="9" s="1"/>
  <c r="P220" i="9"/>
  <c r="S220" i="9" s="1"/>
  <c r="T220" i="9" s="1"/>
  <c r="P219" i="9"/>
  <c r="S219" i="9" s="1"/>
  <c r="T219" i="9" s="1"/>
  <c r="P218" i="9"/>
  <c r="S218" i="9" s="1"/>
  <c r="T218" i="9" s="1"/>
  <c r="P217" i="9"/>
  <c r="S217" i="9" s="1"/>
  <c r="T217" i="9" s="1"/>
  <c r="P216" i="9"/>
  <c r="S216" i="9" s="1"/>
  <c r="T216" i="9" s="1"/>
  <c r="P215" i="9"/>
  <c r="S215" i="9" s="1"/>
  <c r="T215" i="9" s="1"/>
  <c r="P214" i="9"/>
  <c r="S214" i="9" s="1"/>
  <c r="T214" i="9" s="1"/>
  <c r="P213" i="9"/>
  <c r="S213" i="9" s="1"/>
  <c r="T213" i="9" s="1"/>
  <c r="P212" i="9"/>
  <c r="S212" i="9" s="1"/>
  <c r="T212" i="9" s="1"/>
  <c r="P211" i="9"/>
  <c r="S211" i="9" s="1"/>
  <c r="T211" i="9" s="1"/>
  <c r="P210" i="9"/>
  <c r="S210" i="9" s="1"/>
  <c r="T210" i="9" s="1"/>
  <c r="P209" i="9"/>
  <c r="S209" i="9" s="1"/>
  <c r="T209" i="9" s="1"/>
  <c r="P208" i="9"/>
  <c r="S208" i="9" s="1"/>
  <c r="T208" i="9" s="1"/>
  <c r="P207" i="9"/>
  <c r="S207" i="9" s="1"/>
  <c r="T207" i="9" s="1"/>
  <c r="P206" i="9"/>
  <c r="S206" i="9" s="1"/>
  <c r="T206" i="9" s="1"/>
  <c r="P205" i="9"/>
  <c r="S205" i="9" s="1"/>
  <c r="T205" i="9" s="1"/>
  <c r="P204" i="9"/>
  <c r="S204" i="9" s="1"/>
  <c r="T204" i="9" s="1"/>
  <c r="P203" i="9"/>
  <c r="S203" i="9" s="1"/>
  <c r="T203" i="9" s="1"/>
  <c r="P202" i="9"/>
  <c r="S202" i="9" s="1"/>
  <c r="T202" i="9" s="1"/>
  <c r="P201" i="9"/>
  <c r="S201" i="9" s="1"/>
  <c r="T201" i="9" s="1"/>
  <c r="P200" i="9"/>
  <c r="S200" i="9" s="1"/>
  <c r="T200" i="9" s="1"/>
  <c r="P199" i="9"/>
  <c r="S199" i="9" s="1"/>
  <c r="T199" i="9" s="1"/>
  <c r="P198" i="9"/>
  <c r="S198" i="9" s="1"/>
  <c r="T198" i="9" s="1"/>
  <c r="P197" i="9"/>
  <c r="S197" i="9" s="1"/>
  <c r="T197" i="9" s="1"/>
  <c r="P196" i="9"/>
  <c r="S196" i="9" s="1"/>
  <c r="T196" i="9" s="1"/>
  <c r="P195" i="9"/>
  <c r="S195" i="9" s="1"/>
  <c r="T195" i="9" s="1"/>
  <c r="P194" i="9"/>
  <c r="S194" i="9" s="1"/>
  <c r="T194" i="9" s="1"/>
  <c r="P193" i="9"/>
  <c r="S193" i="9" s="1"/>
  <c r="T193" i="9" s="1"/>
  <c r="P192" i="9"/>
  <c r="S192" i="9" s="1"/>
  <c r="T192" i="9" s="1"/>
  <c r="P191" i="9"/>
  <c r="S191" i="9" s="1"/>
  <c r="T191" i="9" s="1"/>
  <c r="P190" i="9"/>
  <c r="S190" i="9" s="1"/>
  <c r="T190" i="9" s="1"/>
  <c r="P189" i="9"/>
  <c r="S189" i="9" s="1"/>
  <c r="T189" i="9" s="1"/>
  <c r="P188" i="9"/>
  <c r="S188" i="9" s="1"/>
  <c r="T188" i="9" s="1"/>
  <c r="P187" i="9"/>
  <c r="S187" i="9" s="1"/>
  <c r="T187" i="9" s="1"/>
  <c r="P186" i="9"/>
  <c r="S186" i="9" s="1"/>
  <c r="T186" i="9" s="1"/>
  <c r="P185" i="9"/>
  <c r="S185" i="9" s="1"/>
  <c r="T185" i="9" s="1"/>
  <c r="P184" i="9"/>
  <c r="S184" i="9" s="1"/>
  <c r="T184" i="9" s="1"/>
  <c r="P183" i="9"/>
  <c r="S183" i="9" s="1"/>
  <c r="T183" i="9" s="1"/>
  <c r="P182" i="9"/>
  <c r="S182" i="9" s="1"/>
  <c r="T182" i="9" s="1"/>
  <c r="P181" i="9"/>
  <c r="S181" i="9" s="1"/>
  <c r="T181" i="9" s="1"/>
  <c r="P180" i="9"/>
  <c r="S180" i="9" s="1"/>
  <c r="T180" i="9" s="1"/>
  <c r="P179" i="9"/>
  <c r="S179" i="9" s="1"/>
  <c r="T179" i="9" s="1"/>
  <c r="P178" i="9"/>
  <c r="S178" i="9" s="1"/>
  <c r="T178" i="9" s="1"/>
  <c r="P177" i="9"/>
  <c r="S177" i="9" s="1"/>
  <c r="T177" i="9" s="1"/>
  <c r="P176" i="9"/>
  <c r="S176" i="9" s="1"/>
  <c r="T176" i="9" s="1"/>
  <c r="P175" i="9"/>
  <c r="S175" i="9" s="1"/>
  <c r="T175" i="9" s="1"/>
  <c r="P174" i="9"/>
  <c r="S174" i="9" s="1"/>
  <c r="T174" i="9" s="1"/>
  <c r="P173" i="9"/>
  <c r="S173" i="9" s="1"/>
  <c r="T173" i="9" s="1"/>
  <c r="P172" i="9"/>
  <c r="S172" i="9" s="1"/>
  <c r="T172" i="9" s="1"/>
  <c r="P171" i="9"/>
  <c r="S171" i="9" s="1"/>
  <c r="T171" i="9" s="1"/>
  <c r="P170" i="9"/>
  <c r="S170" i="9" s="1"/>
  <c r="T170" i="9" s="1"/>
  <c r="P169" i="9"/>
  <c r="S169" i="9" s="1"/>
  <c r="T169" i="9" s="1"/>
  <c r="P168" i="9"/>
  <c r="S168" i="9" s="1"/>
  <c r="T168" i="9" s="1"/>
  <c r="P167" i="9"/>
  <c r="S167" i="9" s="1"/>
  <c r="T167" i="9" s="1"/>
  <c r="P166" i="9"/>
  <c r="S166" i="9" s="1"/>
  <c r="T166" i="9" s="1"/>
  <c r="P165" i="9"/>
  <c r="S165" i="9" s="1"/>
  <c r="T165" i="9" s="1"/>
  <c r="P164" i="9"/>
  <c r="S164" i="9" s="1"/>
  <c r="T164" i="9" s="1"/>
  <c r="P163" i="9"/>
  <c r="S163" i="9" s="1"/>
  <c r="T163" i="9" s="1"/>
  <c r="P162" i="9"/>
  <c r="S162" i="9" s="1"/>
  <c r="T162" i="9" s="1"/>
  <c r="P161" i="9"/>
  <c r="S161" i="9" s="1"/>
  <c r="T161" i="9" s="1"/>
  <c r="P160" i="9"/>
  <c r="S160" i="9" s="1"/>
  <c r="T160" i="9" s="1"/>
  <c r="P159" i="9"/>
  <c r="S159" i="9" s="1"/>
  <c r="T159" i="9" s="1"/>
  <c r="P158" i="9"/>
  <c r="S158" i="9" s="1"/>
  <c r="T158" i="9" s="1"/>
  <c r="P157" i="9"/>
  <c r="S157" i="9" s="1"/>
  <c r="T157" i="9" s="1"/>
  <c r="P156" i="9"/>
  <c r="S156" i="9" s="1"/>
  <c r="T156" i="9" s="1"/>
  <c r="P155" i="9"/>
  <c r="S155" i="9" s="1"/>
  <c r="T155" i="9" s="1"/>
  <c r="P154" i="9"/>
  <c r="S154" i="9" s="1"/>
  <c r="T154" i="9" s="1"/>
  <c r="P153" i="9"/>
  <c r="S153" i="9" s="1"/>
  <c r="T153" i="9" s="1"/>
  <c r="P152" i="9"/>
  <c r="S152" i="9" s="1"/>
  <c r="T152" i="9" s="1"/>
  <c r="P151" i="9"/>
  <c r="S151" i="9" s="1"/>
  <c r="T151" i="9" s="1"/>
  <c r="P150" i="9"/>
  <c r="S150" i="9" s="1"/>
  <c r="T150" i="9" s="1"/>
  <c r="P149" i="9"/>
  <c r="S149" i="9" s="1"/>
  <c r="T149" i="9" s="1"/>
  <c r="P148" i="9"/>
  <c r="S148" i="9" s="1"/>
  <c r="T148" i="9" s="1"/>
  <c r="P147" i="9"/>
  <c r="S147" i="9" s="1"/>
  <c r="T147" i="9" s="1"/>
  <c r="P146" i="9"/>
  <c r="S146" i="9" s="1"/>
  <c r="T146" i="9" s="1"/>
  <c r="P145" i="9"/>
  <c r="S145" i="9" s="1"/>
  <c r="T145" i="9" s="1"/>
  <c r="P144" i="9"/>
  <c r="S144" i="9" s="1"/>
  <c r="T144" i="9" s="1"/>
  <c r="P143" i="9"/>
  <c r="S143" i="9" s="1"/>
  <c r="T143" i="9" s="1"/>
  <c r="P142" i="9"/>
  <c r="S142" i="9" s="1"/>
  <c r="T142" i="9" s="1"/>
  <c r="P141" i="9"/>
  <c r="S141" i="9" s="1"/>
  <c r="T141" i="9" s="1"/>
  <c r="P140" i="9"/>
  <c r="S140" i="9" s="1"/>
  <c r="T140" i="9" s="1"/>
  <c r="P139" i="9"/>
  <c r="S139" i="9" s="1"/>
  <c r="T139" i="9" s="1"/>
  <c r="P138" i="9"/>
  <c r="S138" i="9" s="1"/>
  <c r="T138" i="9" s="1"/>
  <c r="P137" i="9"/>
  <c r="S137" i="9" s="1"/>
  <c r="T137" i="9" s="1"/>
  <c r="P136" i="9"/>
  <c r="S136" i="9" s="1"/>
  <c r="T136" i="9" s="1"/>
  <c r="P135" i="9"/>
  <c r="S135" i="9" s="1"/>
  <c r="T135" i="9" s="1"/>
  <c r="P134" i="9"/>
  <c r="S134" i="9" s="1"/>
  <c r="T134" i="9" s="1"/>
  <c r="P133" i="9"/>
  <c r="S133" i="9" s="1"/>
  <c r="T133" i="9" s="1"/>
  <c r="P132" i="9"/>
  <c r="S132" i="9" s="1"/>
  <c r="T132" i="9" s="1"/>
  <c r="P131" i="9"/>
  <c r="S131" i="9" s="1"/>
  <c r="T131" i="9" s="1"/>
  <c r="P130" i="9"/>
  <c r="S130" i="9" s="1"/>
  <c r="T130" i="9" s="1"/>
  <c r="P129" i="9"/>
  <c r="S129" i="9" s="1"/>
  <c r="T129" i="9" s="1"/>
  <c r="P128" i="9"/>
  <c r="S128" i="9" s="1"/>
  <c r="T128" i="9" s="1"/>
  <c r="P127" i="9"/>
  <c r="S127" i="9" s="1"/>
  <c r="T127" i="9" s="1"/>
  <c r="P126" i="9"/>
  <c r="S126" i="9" s="1"/>
  <c r="T126" i="9" s="1"/>
  <c r="P125" i="9"/>
  <c r="S125" i="9" s="1"/>
  <c r="T125" i="9" s="1"/>
  <c r="P124" i="9"/>
  <c r="S124" i="9" s="1"/>
  <c r="T124" i="9" s="1"/>
  <c r="P123" i="9"/>
  <c r="S123" i="9" s="1"/>
  <c r="T123" i="9" s="1"/>
  <c r="P122" i="9"/>
  <c r="S122" i="9" s="1"/>
  <c r="T122" i="9" s="1"/>
  <c r="P121" i="9"/>
  <c r="S121" i="9" s="1"/>
  <c r="T121" i="9" s="1"/>
  <c r="P120" i="9"/>
  <c r="S120" i="9" s="1"/>
  <c r="T120" i="9" s="1"/>
  <c r="P119" i="9"/>
  <c r="S119" i="9" s="1"/>
  <c r="T119" i="9" s="1"/>
  <c r="P118" i="9"/>
  <c r="S118" i="9" s="1"/>
  <c r="T118" i="9" s="1"/>
  <c r="P117" i="9"/>
  <c r="S117" i="9" s="1"/>
  <c r="T117" i="9" s="1"/>
  <c r="P116" i="9"/>
  <c r="S116" i="9" s="1"/>
  <c r="T116" i="9" s="1"/>
  <c r="P115" i="9"/>
  <c r="S115" i="9" s="1"/>
  <c r="T115" i="9" s="1"/>
  <c r="P114" i="9"/>
  <c r="S114" i="9" s="1"/>
  <c r="T114" i="9" s="1"/>
  <c r="P113" i="9"/>
  <c r="S113" i="9" s="1"/>
  <c r="T113" i="9" s="1"/>
  <c r="P112" i="9"/>
  <c r="S112" i="9" s="1"/>
  <c r="T112" i="9" s="1"/>
  <c r="P111" i="9"/>
  <c r="S111" i="9" s="1"/>
  <c r="T111" i="9" s="1"/>
  <c r="P110" i="9"/>
  <c r="S110" i="9" s="1"/>
  <c r="T110" i="9" s="1"/>
  <c r="P109" i="9"/>
  <c r="S109" i="9" s="1"/>
  <c r="T109" i="9" s="1"/>
  <c r="P108" i="9"/>
  <c r="S108" i="9" s="1"/>
  <c r="T108" i="9" s="1"/>
  <c r="P107" i="9"/>
  <c r="S107" i="9" s="1"/>
  <c r="T107" i="9" s="1"/>
  <c r="P106" i="9"/>
  <c r="S106" i="9" s="1"/>
  <c r="T106" i="9" s="1"/>
  <c r="P105" i="9"/>
  <c r="S105" i="9" s="1"/>
  <c r="T105" i="9" s="1"/>
  <c r="P104" i="9"/>
  <c r="S104" i="9" s="1"/>
  <c r="T104" i="9" s="1"/>
  <c r="P103" i="9"/>
  <c r="S103" i="9" s="1"/>
  <c r="T103" i="9" s="1"/>
  <c r="P102" i="9"/>
  <c r="S102" i="9" s="1"/>
  <c r="T102" i="9" s="1"/>
  <c r="P101" i="9"/>
  <c r="S101" i="9" s="1"/>
  <c r="T101" i="9" s="1"/>
  <c r="P100" i="9"/>
  <c r="S100" i="9" s="1"/>
  <c r="T100" i="9" s="1"/>
  <c r="P99" i="9"/>
  <c r="S99" i="9" s="1"/>
  <c r="T99" i="9" s="1"/>
  <c r="P98" i="9"/>
  <c r="S98" i="9" s="1"/>
  <c r="T98" i="9" s="1"/>
  <c r="P97" i="9"/>
  <c r="S97" i="9" s="1"/>
  <c r="T97" i="9" s="1"/>
  <c r="P96" i="9"/>
  <c r="S96" i="9" s="1"/>
  <c r="T96" i="9" s="1"/>
  <c r="P95" i="9"/>
  <c r="S95" i="9" s="1"/>
  <c r="T95" i="9" s="1"/>
  <c r="P94" i="9"/>
  <c r="S94" i="9" s="1"/>
  <c r="T94" i="9" s="1"/>
  <c r="P93" i="9"/>
  <c r="S93" i="9" s="1"/>
  <c r="T93" i="9" s="1"/>
  <c r="P92" i="9"/>
  <c r="S92" i="9" s="1"/>
  <c r="T92" i="9" s="1"/>
  <c r="P91" i="9"/>
  <c r="S91" i="9" s="1"/>
  <c r="T91" i="9" s="1"/>
  <c r="P90" i="9"/>
  <c r="S90" i="9" s="1"/>
  <c r="T90" i="9" s="1"/>
  <c r="P89" i="9"/>
  <c r="S89" i="9" s="1"/>
  <c r="T89" i="9" s="1"/>
  <c r="P88" i="9"/>
  <c r="S88" i="9" s="1"/>
  <c r="T88" i="9" s="1"/>
  <c r="P87" i="9"/>
  <c r="S87" i="9" s="1"/>
  <c r="T87" i="9" s="1"/>
  <c r="P86" i="9"/>
  <c r="S86" i="9" s="1"/>
  <c r="T86" i="9" s="1"/>
  <c r="P85" i="9"/>
  <c r="S85" i="9" s="1"/>
  <c r="T85" i="9" s="1"/>
  <c r="P84" i="9"/>
  <c r="S84" i="9" s="1"/>
  <c r="T84" i="9" s="1"/>
  <c r="P83" i="9"/>
  <c r="S83" i="9" s="1"/>
  <c r="T83" i="9" s="1"/>
  <c r="P82" i="9"/>
  <c r="S82" i="9" s="1"/>
  <c r="T82" i="9" s="1"/>
  <c r="P81" i="9"/>
  <c r="S81" i="9" s="1"/>
  <c r="T81" i="9" s="1"/>
  <c r="P80" i="9"/>
  <c r="S80" i="9" s="1"/>
  <c r="T80" i="9" s="1"/>
  <c r="P79" i="9"/>
  <c r="S79" i="9" s="1"/>
  <c r="T79" i="9" s="1"/>
  <c r="P78" i="9"/>
  <c r="S78" i="9" s="1"/>
  <c r="T78" i="9" s="1"/>
  <c r="P77" i="9"/>
  <c r="S77" i="9" s="1"/>
  <c r="T77" i="9" s="1"/>
  <c r="P76" i="9"/>
  <c r="S76" i="9" s="1"/>
  <c r="T76" i="9" s="1"/>
  <c r="P75" i="9"/>
  <c r="S75" i="9" s="1"/>
  <c r="T75" i="9" s="1"/>
  <c r="P74" i="9"/>
  <c r="S74" i="9" s="1"/>
  <c r="T74" i="9" s="1"/>
  <c r="P73" i="9"/>
  <c r="S73" i="9" s="1"/>
  <c r="T73" i="9" s="1"/>
  <c r="P72" i="9"/>
  <c r="S72" i="9" s="1"/>
  <c r="T72" i="9" s="1"/>
  <c r="P71" i="9"/>
  <c r="S71" i="9" s="1"/>
  <c r="T71" i="9" s="1"/>
  <c r="P70" i="9"/>
  <c r="S70" i="9" s="1"/>
  <c r="T70" i="9" s="1"/>
  <c r="P69" i="9"/>
  <c r="S69" i="9" s="1"/>
  <c r="T69" i="9" s="1"/>
  <c r="P68" i="9"/>
  <c r="S68" i="9" s="1"/>
  <c r="T68" i="9" s="1"/>
  <c r="P67" i="9"/>
  <c r="S67" i="9" s="1"/>
  <c r="T67" i="9" s="1"/>
  <c r="P66" i="9"/>
  <c r="S66" i="9" s="1"/>
  <c r="T66" i="9" s="1"/>
  <c r="P65" i="9"/>
  <c r="S65" i="9" s="1"/>
  <c r="T65" i="9" s="1"/>
  <c r="P64" i="9"/>
  <c r="S64" i="9" s="1"/>
  <c r="T64" i="9" s="1"/>
  <c r="P63" i="9"/>
  <c r="S63" i="9" s="1"/>
  <c r="T63" i="9" s="1"/>
  <c r="P62" i="9"/>
  <c r="S62" i="9" s="1"/>
  <c r="T62" i="9" s="1"/>
  <c r="P61" i="9"/>
  <c r="S61" i="9" s="1"/>
  <c r="T61" i="9" s="1"/>
  <c r="P60" i="9"/>
  <c r="S60" i="9" s="1"/>
  <c r="T60" i="9" s="1"/>
  <c r="P59" i="9"/>
  <c r="S59" i="9" s="1"/>
  <c r="T59" i="9" s="1"/>
  <c r="P58" i="9"/>
  <c r="S58" i="9" s="1"/>
  <c r="T58" i="9" s="1"/>
  <c r="P57" i="9"/>
  <c r="S57" i="9" s="1"/>
  <c r="T57" i="9" s="1"/>
  <c r="P56" i="9"/>
  <c r="S56" i="9" s="1"/>
  <c r="T56" i="9" s="1"/>
  <c r="P55" i="9"/>
  <c r="S55" i="9" s="1"/>
  <c r="T55" i="9" s="1"/>
  <c r="P54" i="9"/>
  <c r="S54" i="9" s="1"/>
  <c r="T54" i="9" s="1"/>
  <c r="P53" i="9"/>
  <c r="S53" i="9" s="1"/>
  <c r="T53" i="9" s="1"/>
  <c r="P52" i="9"/>
  <c r="S52" i="9" s="1"/>
  <c r="T52" i="9" s="1"/>
  <c r="P51" i="9"/>
  <c r="S51" i="9" s="1"/>
  <c r="T51" i="9" s="1"/>
  <c r="P50" i="9"/>
  <c r="S50" i="9" s="1"/>
  <c r="T50" i="9" s="1"/>
  <c r="P49" i="9"/>
  <c r="S49" i="9" s="1"/>
  <c r="T49" i="9" s="1"/>
  <c r="P48" i="9"/>
  <c r="S48" i="9" s="1"/>
  <c r="T48" i="9" s="1"/>
  <c r="P47" i="9"/>
  <c r="S47" i="9" s="1"/>
  <c r="T47" i="9" s="1"/>
  <c r="P46" i="9"/>
  <c r="S46" i="9" s="1"/>
  <c r="T46" i="9" s="1"/>
  <c r="P45" i="9"/>
  <c r="S45" i="9" s="1"/>
  <c r="T45" i="9" s="1"/>
  <c r="P44" i="9"/>
  <c r="S44" i="9" s="1"/>
  <c r="T44" i="9" s="1"/>
  <c r="P43" i="9"/>
  <c r="S43" i="9" s="1"/>
  <c r="T43" i="9" s="1"/>
  <c r="P42" i="9"/>
  <c r="S42" i="9" s="1"/>
  <c r="T42" i="9" s="1"/>
  <c r="P41" i="9"/>
  <c r="S41" i="9" s="1"/>
  <c r="T41" i="9" s="1"/>
  <c r="P40" i="9"/>
  <c r="S40" i="9" s="1"/>
  <c r="T40" i="9" s="1"/>
  <c r="P39" i="9"/>
  <c r="S39" i="9" s="1"/>
  <c r="T39" i="9" s="1"/>
  <c r="P38" i="9"/>
  <c r="S38" i="9" s="1"/>
  <c r="T38" i="9" s="1"/>
  <c r="P37" i="9"/>
  <c r="S37" i="9" s="1"/>
  <c r="T37" i="9" s="1"/>
  <c r="P36" i="9"/>
  <c r="S36" i="9" s="1"/>
  <c r="T36" i="9" s="1"/>
  <c r="P35" i="9"/>
  <c r="S35" i="9" s="1"/>
  <c r="T35" i="9" s="1"/>
  <c r="P34" i="9"/>
  <c r="S34" i="9" s="1"/>
  <c r="T34" i="9" s="1"/>
  <c r="P33" i="9"/>
  <c r="S33" i="9" s="1"/>
  <c r="T33" i="9" s="1"/>
  <c r="P32" i="9"/>
  <c r="S32" i="9" s="1"/>
  <c r="T32" i="9" s="1"/>
  <c r="P31" i="9"/>
  <c r="S31" i="9" s="1"/>
  <c r="T31" i="9" s="1"/>
  <c r="P30" i="9"/>
  <c r="S30" i="9" s="1"/>
  <c r="T30" i="9" s="1"/>
  <c r="P29" i="9"/>
  <c r="S29" i="9" s="1"/>
  <c r="T29" i="9" s="1"/>
  <c r="P28" i="9"/>
  <c r="S28" i="9" s="1"/>
  <c r="T28" i="9" s="1"/>
  <c r="P27" i="9"/>
  <c r="S27" i="9" s="1"/>
  <c r="T27" i="9" s="1"/>
  <c r="P26" i="9"/>
  <c r="S26" i="9" s="1"/>
  <c r="T26" i="9" s="1"/>
  <c r="P25" i="9"/>
  <c r="S25" i="9" s="1"/>
  <c r="T25" i="9" s="1"/>
  <c r="P24" i="9"/>
  <c r="S24" i="9" s="1"/>
  <c r="T24" i="9" s="1"/>
  <c r="P23" i="9"/>
  <c r="S23" i="9" s="1"/>
  <c r="T23" i="9" s="1"/>
  <c r="P22" i="9"/>
  <c r="S22" i="9" s="1"/>
  <c r="T22" i="9" s="1"/>
  <c r="P21" i="9"/>
  <c r="S21" i="9" s="1"/>
  <c r="T21" i="9" s="1"/>
  <c r="P20" i="9"/>
  <c r="S20" i="9" s="1"/>
  <c r="T20" i="9" s="1"/>
  <c r="P19" i="9"/>
  <c r="S19" i="9" s="1"/>
  <c r="T19" i="9" s="1"/>
  <c r="P18" i="9"/>
  <c r="S18" i="9" s="1"/>
  <c r="T18" i="9" s="1"/>
  <c r="P17" i="9"/>
  <c r="S17" i="9" s="1"/>
  <c r="T17" i="9" s="1"/>
  <c r="P16" i="9"/>
  <c r="S16" i="9" s="1"/>
  <c r="T16" i="9" s="1"/>
  <c r="P15" i="9"/>
  <c r="S15" i="9" s="1"/>
  <c r="T15" i="9" s="1"/>
  <c r="P14" i="9"/>
  <c r="S14" i="9" s="1"/>
  <c r="T14" i="9" s="1"/>
  <c r="P13" i="9"/>
  <c r="S13" i="9" s="1"/>
  <c r="T13" i="9" s="1"/>
  <c r="P12" i="9"/>
  <c r="S12" i="9" s="1"/>
  <c r="T12" i="9" s="1"/>
  <c r="P11" i="9"/>
  <c r="S11" i="9" s="1"/>
  <c r="T11" i="9" s="1"/>
  <c r="P10" i="9"/>
  <c r="S10" i="9" s="1"/>
  <c r="T10" i="9" s="1"/>
  <c r="P9" i="9"/>
  <c r="S9" i="9" s="1"/>
  <c r="T9" i="9" s="1"/>
  <c r="P8" i="9"/>
  <c r="S8" i="9" s="1"/>
  <c r="T8" i="9" s="1"/>
  <c r="P7" i="9"/>
  <c r="S7" i="9" s="1"/>
  <c r="T7" i="9" s="1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Y258" i="9"/>
  <c r="Y270" i="9"/>
  <c r="Y282" i="9"/>
  <c r="L2009" i="9" s="1"/>
  <c r="K1943" i="9"/>
  <c r="K1935" i="9"/>
  <c r="K1879" i="9"/>
  <c r="K1871" i="9"/>
  <c r="K1815" i="9"/>
  <c r="K1807" i="9"/>
  <c r="K1751" i="9"/>
  <c r="K1743" i="9"/>
  <c r="K1687" i="9"/>
  <c r="K1679" i="9"/>
  <c r="K1623" i="9"/>
  <c r="K1615" i="9"/>
  <c r="K1559" i="9"/>
  <c r="K1551" i="9"/>
  <c r="K1495" i="9"/>
  <c r="K1487" i="9"/>
  <c r="K1431" i="9"/>
  <c r="K1423" i="9"/>
  <c r="K1367" i="9"/>
  <c r="K1359" i="9"/>
  <c r="K1303" i="9"/>
  <c r="K1295" i="9"/>
  <c r="K1151" i="9"/>
  <c r="K1119" i="9"/>
  <c r="K895" i="9"/>
  <c r="K863" i="9"/>
  <c r="A1253" i="9"/>
  <c r="K1253" i="9" s="1"/>
  <c r="A1221" i="9"/>
  <c r="K1221" i="9" s="1"/>
  <c r="A1211" i="9"/>
  <c r="K1211" i="9" s="1"/>
  <c r="A1189" i="9"/>
  <c r="K1189" i="9" s="1"/>
  <c r="A1157" i="9"/>
  <c r="K1157" i="9" s="1"/>
  <c r="A1147" i="9"/>
  <c r="K1147" i="9" s="1"/>
  <c r="A1125" i="9"/>
  <c r="K1125" i="9" s="1"/>
  <c r="A1093" i="9"/>
  <c r="K1093" i="9" s="1"/>
  <c r="A1083" i="9"/>
  <c r="K1083" i="9" s="1"/>
  <c r="A1061" i="9"/>
  <c r="K1061" i="9" s="1"/>
  <c r="A1029" i="9"/>
  <c r="K1029" i="9" s="1"/>
  <c r="A1019" i="9"/>
  <c r="K1019" i="9" s="1"/>
  <c r="A997" i="9"/>
  <c r="K997" i="9" s="1"/>
  <c r="A965" i="9"/>
  <c r="K965" i="9" s="1"/>
  <c r="A955" i="9"/>
  <c r="K955" i="9" s="1"/>
  <c r="A933" i="9"/>
  <c r="K933" i="9" s="1"/>
  <c r="A901" i="9"/>
  <c r="K901" i="9" s="1"/>
  <c r="A891" i="9"/>
  <c r="K891" i="9" s="1"/>
  <c r="A869" i="9"/>
  <c r="K869" i="9" s="1"/>
  <c r="A822" i="9"/>
  <c r="K822" i="9" s="1"/>
  <c r="A806" i="9"/>
  <c r="K806" i="9" s="1"/>
  <c r="A694" i="9"/>
  <c r="A678" i="9"/>
  <c r="A566" i="9"/>
  <c r="A550" i="9"/>
  <c r="A438" i="9"/>
  <c r="A422" i="9"/>
  <c r="A310" i="9"/>
  <c r="A294" i="9"/>
  <c r="A182" i="9"/>
  <c r="A166" i="9"/>
  <c r="A54" i="9"/>
  <c r="A38" i="9"/>
  <c r="B2059" i="9"/>
  <c r="A2059" i="9" s="1"/>
  <c r="K2059" i="9" s="1"/>
  <c r="B2058" i="9"/>
  <c r="A2058" i="9" s="1"/>
  <c r="K2058" i="9" s="1"/>
  <c r="B2057" i="9"/>
  <c r="A2057" i="9" s="1"/>
  <c r="K2057" i="9" s="1"/>
  <c r="B2056" i="9"/>
  <c r="L2056" i="9" s="1"/>
  <c r="B2055" i="9"/>
  <c r="A2055" i="9" s="1"/>
  <c r="K2055" i="9" s="1"/>
  <c r="B2054" i="9"/>
  <c r="A2054" i="9" s="1"/>
  <c r="K2054" i="9" s="1"/>
  <c r="B2053" i="9"/>
  <c r="A2053" i="9" s="1"/>
  <c r="K2053" i="9" s="1"/>
  <c r="B2052" i="9"/>
  <c r="A2052" i="9" s="1"/>
  <c r="K2052" i="9" s="1"/>
  <c r="B2051" i="9"/>
  <c r="B2050" i="9"/>
  <c r="A2050" i="9" s="1"/>
  <c r="K2050" i="9" s="1"/>
  <c r="B2049" i="9"/>
  <c r="A2049" i="9" s="1"/>
  <c r="K2049" i="9" s="1"/>
  <c r="B2048" i="9"/>
  <c r="A2048" i="9" s="1"/>
  <c r="K2048" i="9" s="1"/>
  <c r="B2047" i="9"/>
  <c r="A2047" i="9" s="1"/>
  <c r="K2047" i="9" s="1"/>
  <c r="B2046" i="9"/>
  <c r="B2045" i="9"/>
  <c r="A2045" i="9" s="1"/>
  <c r="K2045" i="9" s="1"/>
  <c r="B2044" i="9"/>
  <c r="A2044" i="9" s="1"/>
  <c r="K2044" i="9" s="1"/>
  <c r="B2043" i="9"/>
  <c r="A2043" i="9" s="1"/>
  <c r="K2043" i="9" s="1"/>
  <c r="B2042" i="9"/>
  <c r="A2042" i="9" s="1"/>
  <c r="K2042" i="9" s="1"/>
  <c r="B2041" i="9"/>
  <c r="A2041" i="9" s="1"/>
  <c r="K2041" i="9" s="1"/>
  <c r="B2040" i="9"/>
  <c r="A2040" i="9" s="1"/>
  <c r="K2040" i="9" s="1"/>
  <c r="B2039" i="9"/>
  <c r="A2039" i="9" s="1"/>
  <c r="K2039" i="9" s="1"/>
  <c r="B2038" i="9"/>
  <c r="A2038" i="9" s="1"/>
  <c r="K2038" i="9" s="1"/>
  <c r="B2037" i="9"/>
  <c r="A2037" i="9" s="1"/>
  <c r="K2037" i="9" s="1"/>
  <c r="B2036" i="9"/>
  <c r="A2036" i="9" s="1"/>
  <c r="K2036" i="9" s="1"/>
  <c r="B2035" i="9"/>
  <c r="B2034" i="9"/>
  <c r="A2034" i="9" s="1"/>
  <c r="K2034" i="9" s="1"/>
  <c r="B2033" i="9"/>
  <c r="A2033" i="9" s="1"/>
  <c r="K2033" i="9" s="1"/>
  <c r="B2032" i="9"/>
  <c r="A2032" i="9" s="1"/>
  <c r="K2032" i="9" s="1"/>
  <c r="B2031" i="9"/>
  <c r="A2031" i="9" s="1"/>
  <c r="K2031" i="9" s="1"/>
  <c r="B2030" i="9"/>
  <c r="B2029" i="9"/>
  <c r="A2029" i="9" s="1"/>
  <c r="K2029" i="9" s="1"/>
  <c r="B2028" i="9"/>
  <c r="A2028" i="9" s="1"/>
  <c r="K2028" i="9" s="1"/>
  <c r="B2027" i="9"/>
  <c r="A2027" i="9" s="1"/>
  <c r="K2027" i="9" s="1"/>
  <c r="B2026" i="9"/>
  <c r="A2026" i="9" s="1"/>
  <c r="K2026" i="9" s="1"/>
  <c r="B2025" i="9"/>
  <c r="A2025" i="9" s="1"/>
  <c r="K2025" i="9" s="1"/>
  <c r="B2024" i="9"/>
  <c r="A2024" i="9" s="1"/>
  <c r="K2024" i="9" s="1"/>
  <c r="B2023" i="9"/>
  <c r="A2023" i="9" s="1"/>
  <c r="K2023" i="9" s="1"/>
  <c r="B2022" i="9"/>
  <c r="A2022" i="9" s="1"/>
  <c r="K2022" i="9" s="1"/>
  <c r="B2021" i="9"/>
  <c r="A2021" i="9" s="1"/>
  <c r="K2021" i="9" s="1"/>
  <c r="B2020" i="9"/>
  <c r="A2020" i="9" s="1"/>
  <c r="K2020" i="9" s="1"/>
  <c r="B2019" i="9"/>
  <c r="B2018" i="9"/>
  <c r="A2018" i="9" s="1"/>
  <c r="K2018" i="9" s="1"/>
  <c r="B2017" i="9"/>
  <c r="A2017" i="9" s="1"/>
  <c r="K2017" i="9" s="1"/>
  <c r="B2016" i="9"/>
  <c r="A2016" i="9" s="1"/>
  <c r="K2016" i="9" s="1"/>
  <c r="B2015" i="9"/>
  <c r="A2015" i="9" s="1"/>
  <c r="K2015" i="9" s="1"/>
  <c r="B2014" i="9"/>
  <c r="B2013" i="9"/>
  <c r="A2013" i="9" s="1"/>
  <c r="K2013" i="9" s="1"/>
  <c r="B2012" i="9"/>
  <c r="A2012" i="9" s="1"/>
  <c r="K2012" i="9" s="1"/>
  <c r="B2011" i="9"/>
  <c r="A2011" i="9" s="1"/>
  <c r="K2011" i="9" s="1"/>
  <c r="B2010" i="9"/>
  <c r="A2010" i="9" s="1"/>
  <c r="K2010" i="9" s="1"/>
  <c r="B2009" i="9"/>
  <c r="A2009" i="9" s="1"/>
  <c r="K2009" i="9" s="1"/>
  <c r="B2008" i="9"/>
  <c r="A2008" i="9" s="1"/>
  <c r="K2008" i="9" s="1"/>
  <c r="B2007" i="9"/>
  <c r="A2007" i="9" s="1"/>
  <c r="K2007" i="9" s="1"/>
  <c r="B2006" i="9"/>
  <c r="A2006" i="9" s="1"/>
  <c r="K2006" i="9" s="1"/>
  <c r="B2005" i="9"/>
  <c r="A2005" i="9" s="1"/>
  <c r="K2005" i="9" s="1"/>
  <c r="B2004" i="9"/>
  <c r="A2004" i="9" s="1"/>
  <c r="K2004" i="9" s="1"/>
  <c r="B2003" i="9"/>
  <c r="B2002" i="9"/>
  <c r="A2002" i="9" s="1"/>
  <c r="K2002" i="9" s="1"/>
  <c r="B2001" i="9"/>
  <c r="A2001" i="9" s="1"/>
  <c r="K2001" i="9" s="1"/>
  <c r="B2000" i="9"/>
  <c r="A2000" i="9" s="1"/>
  <c r="K2000" i="9" s="1"/>
  <c r="B1999" i="9"/>
  <c r="A1999" i="9" s="1"/>
  <c r="K1999" i="9" s="1"/>
  <c r="B1998" i="9"/>
  <c r="A1998" i="9" s="1"/>
  <c r="K1998" i="9" s="1"/>
  <c r="B1997" i="9"/>
  <c r="A1997" i="9" s="1"/>
  <c r="K1997" i="9" s="1"/>
  <c r="B1996" i="9"/>
  <c r="A1996" i="9" s="1"/>
  <c r="K1996" i="9" s="1"/>
  <c r="B1995" i="9"/>
  <c r="A1995" i="9" s="1"/>
  <c r="K1995" i="9" s="1"/>
  <c r="B1994" i="9"/>
  <c r="A1994" i="9" s="1"/>
  <c r="K1994" i="9" s="1"/>
  <c r="B1993" i="9"/>
  <c r="A1993" i="9" s="1"/>
  <c r="K1993" i="9" s="1"/>
  <c r="B1992" i="9"/>
  <c r="A1992" i="9" s="1"/>
  <c r="K1992" i="9" s="1"/>
  <c r="B1991" i="9"/>
  <c r="A1991" i="9" s="1"/>
  <c r="K1991" i="9" s="1"/>
  <c r="B1990" i="9"/>
  <c r="A1990" i="9" s="1"/>
  <c r="K1990" i="9" s="1"/>
  <c r="B1989" i="9"/>
  <c r="A1989" i="9" s="1"/>
  <c r="K1989" i="9" s="1"/>
  <c r="B1988" i="9"/>
  <c r="A1988" i="9" s="1"/>
  <c r="K1988" i="9" s="1"/>
  <c r="B1987" i="9"/>
  <c r="A1987" i="9" s="1"/>
  <c r="K1987" i="9" s="1"/>
  <c r="B1986" i="9"/>
  <c r="A1986" i="9" s="1"/>
  <c r="K1986" i="9" s="1"/>
  <c r="B1985" i="9"/>
  <c r="A1985" i="9" s="1"/>
  <c r="K1985" i="9" s="1"/>
  <c r="B1984" i="9"/>
  <c r="A1984" i="9" s="1"/>
  <c r="K1984" i="9" s="1"/>
  <c r="B1983" i="9"/>
  <c r="A1983" i="9" s="1"/>
  <c r="K1983" i="9" s="1"/>
  <c r="B1982" i="9"/>
  <c r="A1982" i="9" s="1"/>
  <c r="K1982" i="9" s="1"/>
  <c r="B1981" i="9"/>
  <c r="A1981" i="9" s="1"/>
  <c r="K1981" i="9" s="1"/>
  <c r="B1980" i="9"/>
  <c r="A1980" i="9" s="1"/>
  <c r="K1980" i="9" s="1"/>
  <c r="B1979" i="9"/>
  <c r="A1979" i="9" s="1"/>
  <c r="K1979" i="9" s="1"/>
  <c r="B1978" i="9"/>
  <c r="A1978" i="9" s="1"/>
  <c r="K1978" i="9" s="1"/>
  <c r="B1977" i="9"/>
  <c r="A1977" i="9" s="1"/>
  <c r="K1977" i="9" s="1"/>
  <c r="B1976" i="9"/>
  <c r="A1976" i="9" s="1"/>
  <c r="K1976" i="9" s="1"/>
  <c r="B1975" i="9"/>
  <c r="A1975" i="9" s="1"/>
  <c r="K1975" i="9" s="1"/>
  <c r="B1974" i="9"/>
  <c r="A1974" i="9" s="1"/>
  <c r="K1974" i="9" s="1"/>
  <c r="B1973" i="9"/>
  <c r="A1973" i="9" s="1"/>
  <c r="K1973" i="9" s="1"/>
  <c r="B1972" i="9"/>
  <c r="A1972" i="9" s="1"/>
  <c r="K1972" i="9" s="1"/>
  <c r="B1971" i="9"/>
  <c r="A1971" i="9" s="1"/>
  <c r="K1971" i="9" s="1"/>
  <c r="B1970" i="9"/>
  <c r="A1970" i="9" s="1"/>
  <c r="K1970" i="9" s="1"/>
  <c r="B1969" i="9"/>
  <c r="A1969" i="9" s="1"/>
  <c r="K1969" i="9" s="1"/>
  <c r="B1968" i="9"/>
  <c r="A1968" i="9" s="1"/>
  <c r="K1968" i="9" s="1"/>
  <c r="B1967" i="9"/>
  <c r="A1967" i="9" s="1"/>
  <c r="K1967" i="9" s="1"/>
  <c r="B1966" i="9"/>
  <c r="A1966" i="9" s="1"/>
  <c r="K1966" i="9" s="1"/>
  <c r="B1965" i="9"/>
  <c r="A1965" i="9" s="1"/>
  <c r="K1965" i="9" s="1"/>
  <c r="B1964" i="9"/>
  <c r="A1964" i="9" s="1"/>
  <c r="K1964" i="9" s="1"/>
  <c r="B1963" i="9"/>
  <c r="A1963" i="9" s="1"/>
  <c r="K1963" i="9" s="1"/>
  <c r="B1962" i="9"/>
  <c r="A1962" i="9" s="1"/>
  <c r="K1962" i="9" s="1"/>
  <c r="B1961" i="9"/>
  <c r="A1961" i="9" s="1"/>
  <c r="K1961" i="9" s="1"/>
  <c r="B1960" i="9"/>
  <c r="A1960" i="9" s="1"/>
  <c r="K1960" i="9" s="1"/>
  <c r="B1959" i="9"/>
  <c r="A1959" i="9" s="1"/>
  <c r="K1959" i="9" s="1"/>
  <c r="B1958" i="9"/>
  <c r="A1958" i="9" s="1"/>
  <c r="K1958" i="9" s="1"/>
  <c r="B1957" i="9"/>
  <c r="A1957" i="9" s="1"/>
  <c r="K1957" i="9" s="1"/>
  <c r="B1956" i="9"/>
  <c r="A1956" i="9" s="1"/>
  <c r="K1956" i="9" s="1"/>
  <c r="B1955" i="9"/>
  <c r="A1955" i="9" s="1"/>
  <c r="K1955" i="9" s="1"/>
  <c r="B1954" i="9"/>
  <c r="A1954" i="9" s="1"/>
  <c r="K1954" i="9" s="1"/>
  <c r="B1953" i="9"/>
  <c r="A1953" i="9" s="1"/>
  <c r="K1953" i="9" s="1"/>
  <c r="B1952" i="9"/>
  <c r="A1952" i="9" s="1"/>
  <c r="K1952" i="9" s="1"/>
  <c r="B1951" i="9"/>
  <c r="A1951" i="9" s="1"/>
  <c r="K1951" i="9" s="1"/>
  <c r="B1950" i="9"/>
  <c r="A1950" i="9" s="1"/>
  <c r="K1950" i="9" s="1"/>
  <c r="B1949" i="9"/>
  <c r="A1949" i="9" s="1"/>
  <c r="K1949" i="9" s="1"/>
  <c r="B1948" i="9"/>
  <c r="A1948" i="9" s="1"/>
  <c r="K1948" i="9" s="1"/>
  <c r="B1947" i="9"/>
  <c r="A1947" i="9" s="1"/>
  <c r="K1947" i="9" s="1"/>
  <c r="B1946" i="9"/>
  <c r="A1946" i="9" s="1"/>
  <c r="K1946" i="9" s="1"/>
  <c r="B1945" i="9"/>
  <c r="A1945" i="9" s="1"/>
  <c r="K1945" i="9" s="1"/>
  <c r="B1944" i="9"/>
  <c r="A1944" i="9" s="1"/>
  <c r="K1944" i="9" s="1"/>
  <c r="B1943" i="9"/>
  <c r="A1943" i="9" s="1"/>
  <c r="B1942" i="9"/>
  <c r="A1942" i="9" s="1"/>
  <c r="K1942" i="9" s="1"/>
  <c r="B1941" i="9"/>
  <c r="A1941" i="9" s="1"/>
  <c r="K1941" i="9" s="1"/>
  <c r="B1940" i="9"/>
  <c r="A1940" i="9" s="1"/>
  <c r="K1940" i="9" s="1"/>
  <c r="B1939" i="9"/>
  <c r="A1939" i="9" s="1"/>
  <c r="K1939" i="9" s="1"/>
  <c r="B1938" i="9"/>
  <c r="A1938" i="9" s="1"/>
  <c r="K1938" i="9" s="1"/>
  <c r="B1937" i="9"/>
  <c r="A1937" i="9" s="1"/>
  <c r="K1937" i="9" s="1"/>
  <c r="B1936" i="9"/>
  <c r="A1936" i="9" s="1"/>
  <c r="K1936" i="9" s="1"/>
  <c r="B1935" i="9"/>
  <c r="A1935" i="9" s="1"/>
  <c r="B1934" i="9"/>
  <c r="A1934" i="9" s="1"/>
  <c r="K1934" i="9" s="1"/>
  <c r="B1933" i="9"/>
  <c r="A1933" i="9" s="1"/>
  <c r="K1933" i="9" s="1"/>
  <c r="B1932" i="9"/>
  <c r="A1932" i="9" s="1"/>
  <c r="K1932" i="9" s="1"/>
  <c r="B1931" i="9"/>
  <c r="A1931" i="9" s="1"/>
  <c r="K1931" i="9" s="1"/>
  <c r="B1930" i="9"/>
  <c r="A1930" i="9" s="1"/>
  <c r="K1930" i="9" s="1"/>
  <c r="B1929" i="9"/>
  <c r="A1929" i="9" s="1"/>
  <c r="K1929" i="9" s="1"/>
  <c r="B1928" i="9"/>
  <c r="A1928" i="9" s="1"/>
  <c r="K1928" i="9" s="1"/>
  <c r="B1927" i="9"/>
  <c r="A1927" i="9" s="1"/>
  <c r="K1927" i="9" s="1"/>
  <c r="B1926" i="9"/>
  <c r="A1926" i="9" s="1"/>
  <c r="K1926" i="9" s="1"/>
  <c r="B1925" i="9"/>
  <c r="A1925" i="9" s="1"/>
  <c r="K1925" i="9" s="1"/>
  <c r="B1924" i="9"/>
  <c r="A1924" i="9" s="1"/>
  <c r="K1924" i="9" s="1"/>
  <c r="B1923" i="9"/>
  <c r="A1923" i="9" s="1"/>
  <c r="K1923" i="9" s="1"/>
  <c r="B1922" i="9"/>
  <c r="A1922" i="9" s="1"/>
  <c r="K1922" i="9" s="1"/>
  <c r="B1921" i="9"/>
  <c r="A1921" i="9" s="1"/>
  <c r="K1921" i="9" s="1"/>
  <c r="B1920" i="9"/>
  <c r="A1920" i="9" s="1"/>
  <c r="K1920" i="9" s="1"/>
  <c r="B1919" i="9"/>
  <c r="A1919" i="9" s="1"/>
  <c r="K1919" i="9" s="1"/>
  <c r="B1918" i="9"/>
  <c r="A1918" i="9" s="1"/>
  <c r="K1918" i="9" s="1"/>
  <c r="B1917" i="9"/>
  <c r="A1917" i="9" s="1"/>
  <c r="K1917" i="9" s="1"/>
  <c r="B1916" i="9"/>
  <c r="A1916" i="9" s="1"/>
  <c r="K1916" i="9" s="1"/>
  <c r="B1915" i="9"/>
  <c r="A1915" i="9" s="1"/>
  <c r="K1915" i="9" s="1"/>
  <c r="B1914" i="9"/>
  <c r="A1914" i="9" s="1"/>
  <c r="K1914" i="9" s="1"/>
  <c r="B1913" i="9"/>
  <c r="A1913" i="9" s="1"/>
  <c r="K1913" i="9" s="1"/>
  <c r="B1912" i="9"/>
  <c r="A1912" i="9" s="1"/>
  <c r="K1912" i="9" s="1"/>
  <c r="B1911" i="9"/>
  <c r="A1911" i="9" s="1"/>
  <c r="K1911" i="9" s="1"/>
  <c r="B1910" i="9"/>
  <c r="A1910" i="9" s="1"/>
  <c r="K1910" i="9" s="1"/>
  <c r="B1909" i="9"/>
  <c r="A1909" i="9" s="1"/>
  <c r="K1909" i="9" s="1"/>
  <c r="B1908" i="9"/>
  <c r="A1908" i="9" s="1"/>
  <c r="K1908" i="9" s="1"/>
  <c r="B1907" i="9"/>
  <c r="A1907" i="9" s="1"/>
  <c r="K1907" i="9" s="1"/>
  <c r="B1906" i="9"/>
  <c r="A1906" i="9" s="1"/>
  <c r="K1906" i="9" s="1"/>
  <c r="B1905" i="9"/>
  <c r="A1905" i="9" s="1"/>
  <c r="K1905" i="9" s="1"/>
  <c r="B1904" i="9"/>
  <c r="A1904" i="9" s="1"/>
  <c r="K1904" i="9" s="1"/>
  <c r="B1903" i="9"/>
  <c r="A1903" i="9" s="1"/>
  <c r="K1903" i="9" s="1"/>
  <c r="B1902" i="9"/>
  <c r="A1902" i="9" s="1"/>
  <c r="K1902" i="9" s="1"/>
  <c r="B1901" i="9"/>
  <c r="A1901" i="9" s="1"/>
  <c r="K1901" i="9" s="1"/>
  <c r="B1900" i="9"/>
  <c r="A1900" i="9" s="1"/>
  <c r="K1900" i="9" s="1"/>
  <c r="B1899" i="9"/>
  <c r="A1899" i="9" s="1"/>
  <c r="K1899" i="9" s="1"/>
  <c r="B1898" i="9"/>
  <c r="A1898" i="9" s="1"/>
  <c r="K1898" i="9" s="1"/>
  <c r="B1897" i="9"/>
  <c r="A1897" i="9" s="1"/>
  <c r="K1897" i="9" s="1"/>
  <c r="B1896" i="9"/>
  <c r="A1896" i="9" s="1"/>
  <c r="K1896" i="9" s="1"/>
  <c r="B1895" i="9"/>
  <c r="A1895" i="9" s="1"/>
  <c r="K1895" i="9" s="1"/>
  <c r="B1894" i="9"/>
  <c r="A1894" i="9" s="1"/>
  <c r="K1894" i="9" s="1"/>
  <c r="B1893" i="9"/>
  <c r="A1893" i="9" s="1"/>
  <c r="K1893" i="9" s="1"/>
  <c r="B1892" i="9"/>
  <c r="A1892" i="9" s="1"/>
  <c r="K1892" i="9" s="1"/>
  <c r="B1891" i="9"/>
  <c r="A1891" i="9" s="1"/>
  <c r="K1891" i="9" s="1"/>
  <c r="B1890" i="9"/>
  <c r="A1890" i="9" s="1"/>
  <c r="K1890" i="9" s="1"/>
  <c r="B1889" i="9"/>
  <c r="A1889" i="9" s="1"/>
  <c r="K1889" i="9" s="1"/>
  <c r="B1888" i="9"/>
  <c r="A1888" i="9" s="1"/>
  <c r="K1888" i="9" s="1"/>
  <c r="B1887" i="9"/>
  <c r="A1887" i="9" s="1"/>
  <c r="K1887" i="9" s="1"/>
  <c r="B1886" i="9"/>
  <c r="A1886" i="9" s="1"/>
  <c r="K1886" i="9" s="1"/>
  <c r="B1885" i="9"/>
  <c r="A1885" i="9" s="1"/>
  <c r="K1885" i="9" s="1"/>
  <c r="B1884" i="9"/>
  <c r="A1884" i="9" s="1"/>
  <c r="K1884" i="9" s="1"/>
  <c r="B1883" i="9"/>
  <c r="A1883" i="9" s="1"/>
  <c r="K1883" i="9" s="1"/>
  <c r="B1882" i="9"/>
  <c r="A1882" i="9" s="1"/>
  <c r="K1882" i="9" s="1"/>
  <c r="B1881" i="9"/>
  <c r="A1881" i="9" s="1"/>
  <c r="K1881" i="9" s="1"/>
  <c r="B1880" i="9"/>
  <c r="A1880" i="9" s="1"/>
  <c r="K1880" i="9" s="1"/>
  <c r="B1879" i="9"/>
  <c r="A1879" i="9" s="1"/>
  <c r="B1878" i="9"/>
  <c r="A1878" i="9" s="1"/>
  <c r="K1878" i="9" s="1"/>
  <c r="B1877" i="9"/>
  <c r="A1877" i="9" s="1"/>
  <c r="K1877" i="9" s="1"/>
  <c r="B1876" i="9"/>
  <c r="A1876" i="9" s="1"/>
  <c r="K1876" i="9" s="1"/>
  <c r="B1875" i="9"/>
  <c r="A1875" i="9" s="1"/>
  <c r="K1875" i="9" s="1"/>
  <c r="B1874" i="9"/>
  <c r="A1874" i="9" s="1"/>
  <c r="K1874" i="9" s="1"/>
  <c r="B1873" i="9"/>
  <c r="A1873" i="9" s="1"/>
  <c r="K1873" i="9" s="1"/>
  <c r="B1872" i="9"/>
  <c r="A1872" i="9" s="1"/>
  <c r="K1872" i="9" s="1"/>
  <c r="B1871" i="9"/>
  <c r="A1871" i="9" s="1"/>
  <c r="B1870" i="9"/>
  <c r="A1870" i="9" s="1"/>
  <c r="K1870" i="9" s="1"/>
  <c r="B1869" i="9"/>
  <c r="A1869" i="9" s="1"/>
  <c r="K1869" i="9" s="1"/>
  <c r="B1868" i="9"/>
  <c r="A1868" i="9" s="1"/>
  <c r="K1868" i="9" s="1"/>
  <c r="B1867" i="9"/>
  <c r="A1867" i="9" s="1"/>
  <c r="K1867" i="9" s="1"/>
  <c r="B1866" i="9"/>
  <c r="A1866" i="9" s="1"/>
  <c r="K1866" i="9" s="1"/>
  <c r="B1865" i="9"/>
  <c r="A1865" i="9" s="1"/>
  <c r="K1865" i="9" s="1"/>
  <c r="B1864" i="9"/>
  <c r="A1864" i="9" s="1"/>
  <c r="K1864" i="9" s="1"/>
  <c r="B1863" i="9"/>
  <c r="A1863" i="9" s="1"/>
  <c r="K1863" i="9" s="1"/>
  <c r="B1862" i="9"/>
  <c r="A1862" i="9" s="1"/>
  <c r="K1862" i="9" s="1"/>
  <c r="B1861" i="9"/>
  <c r="A1861" i="9" s="1"/>
  <c r="K1861" i="9" s="1"/>
  <c r="B1860" i="9"/>
  <c r="A1860" i="9" s="1"/>
  <c r="K1860" i="9" s="1"/>
  <c r="B1859" i="9"/>
  <c r="A1859" i="9" s="1"/>
  <c r="K1859" i="9" s="1"/>
  <c r="B1858" i="9"/>
  <c r="A1858" i="9" s="1"/>
  <c r="K1858" i="9" s="1"/>
  <c r="B1857" i="9"/>
  <c r="A1857" i="9" s="1"/>
  <c r="K1857" i="9" s="1"/>
  <c r="B1856" i="9"/>
  <c r="A1856" i="9" s="1"/>
  <c r="K1856" i="9" s="1"/>
  <c r="B1855" i="9"/>
  <c r="A1855" i="9" s="1"/>
  <c r="K1855" i="9" s="1"/>
  <c r="B1854" i="9"/>
  <c r="A1854" i="9" s="1"/>
  <c r="K1854" i="9" s="1"/>
  <c r="B1853" i="9"/>
  <c r="A1853" i="9" s="1"/>
  <c r="K1853" i="9" s="1"/>
  <c r="B1852" i="9"/>
  <c r="A1852" i="9" s="1"/>
  <c r="K1852" i="9" s="1"/>
  <c r="B1851" i="9"/>
  <c r="A1851" i="9" s="1"/>
  <c r="K1851" i="9" s="1"/>
  <c r="B1850" i="9"/>
  <c r="A1850" i="9" s="1"/>
  <c r="K1850" i="9" s="1"/>
  <c r="B1849" i="9"/>
  <c r="A1849" i="9" s="1"/>
  <c r="K1849" i="9" s="1"/>
  <c r="B1848" i="9"/>
  <c r="A1848" i="9" s="1"/>
  <c r="K1848" i="9" s="1"/>
  <c r="B1847" i="9"/>
  <c r="A1847" i="9" s="1"/>
  <c r="K1847" i="9" s="1"/>
  <c r="B1846" i="9"/>
  <c r="A1846" i="9" s="1"/>
  <c r="K1846" i="9" s="1"/>
  <c r="B1845" i="9"/>
  <c r="A1845" i="9" s="1"/>
  <c r="K1845" i="9" s="1"/>
  <c r="B1844" i="9"/>
  <c r="A1844" i="9" s="1"/>
  <c r="K1844" i="9" s="1"/>
  <c r="B1843" i="9"/>
  <c r="A1843" i="9" s="1"/>
  <c r="K1843" i="9" s="1"/>
  <c r="B1842" i="9"/>
  <c r="A1842" i="9" s="1"/>
  <c r="K1842" i="9" s="1"/>
  <c r="B1841" i="9"/>
  <c r="A1841" i="9" s="1"/>
  <c r="K1841" i="9" s="1"/>
  <c r="B1840" i="9"/>
  <c r="A1840" i="9" s="1"/>
  <c r="K1840" i="9" s="1"/>
  <c r="B1839" i="9"/>
  <c r="A1839" i="9" s="1"/>
  <c r="K1839" i="9" s="1"/>
  <c r="B1838" i="9"/>
  <c r="A1838" i="9" s="1"/>
  <c r="K1838" i="9" s="1"/>
  <c r="B1837" i="9"/>
  <c r="A1837" i="9" s="1"/>
  <c r="K1837" i="9" s="1"/>
  <c r="B1836" i="9"/>
  <c r="A1836" i="9" s="1"/>
  <c r="K1836" i="9" s="1"/>
  <c r="B1835" i="9"/>
  <c r="A1835" i="9" s="1"/>
  <c r="K1835" i="9" s="1"/>
  <c r="B1834" i="9"/>
  <c r="A1834" i="9" s="1"/>
  <c r="K1834" i="9" s="1"/>
  <c r="B1833" i="9"/>
  <c r="A1833" i="9" s="1"/>
  <c r="K1833" i="9" s="1"/>
  <c r="B1832" i="9"/>
  <c r="A1832" i="9" s="1"/>
  <c r="K1832" i="9" s="1"/>
  <c r="B1831" i="9"/>
  <c r="A1831" i="9" s="1"/>
  <c r="K1831" i="9" s="1"/>
  <c r="B1830" i="9"/>
  <c r="A1830" i="9" s="1"/>
  <c r="K1830" i="9" s="1"/>
  <c r="B1829" i="9"/>
  <c r="A1829" i="9" s="1"/>
  <c r="K1829" i="9" s="1"/>
  <c r="B1828" i="9"/>
  <c r="A1828" i="9" s="1"/>
  <c r="K1828" i="9" s="1"/>
  <c r="B1827" i="9"/>
  <c r="A1827" i="9" s="1"/>
  <c r="K1827" i="9" s="1"/>
  <c r="B1826" i="9"/>
  <c r="A1826" i="9" s="1"/>
  <c r="K1826" i="9" s="1"/>
  <c r="B1825" i="9"/>
  <c r="A1825" i="9" s="1"/>
  <c r="K1825" i="9" s="1"/>
  <c r="B1824" i="9"/>
  <c r="A1824" i="9" s="1"/>
  <c r="K1824" i="9" s="1"/>
  <c r="B1823" i="9"/>
  <c r="A1823" i="9" s="1"/>
  <c r="K1823" i="9" s="1"/>
  <c r="B1822" i="9"/>
  <c r="A1822" i="9" s="1"/>
  <c r="K1822" i="9" s="1"/>
  <c r="B1821" i="9"/>
  <c r="A1821" i="9" s="1"/>
  <c r="K1821" i="9" s="1"/>
  <c r="B1820" i="9"/>
  <c r="A1820" i="9" s="1"/>
  <c r="K1820" i="9" s="1"/>
  <c r="B1819" i="9"/>
  <c r="A1819" i="9" s="1"/>
  <c r="K1819" i="9" s="1"/>
  <c r="B1818" i="9"/>
  <c r="A1818" i="9" s="1"/>
  <c r="K1818" i="9" s="1"/>
  <c r="B1817" i="9"/>
  <c r="A1817" i="9" s="1"/>
  <c r="K1817" i="9" s="1"/>
  <c r="B1816" i="9"/>
  <c r="A1816" i="9" s="1"/>
  <c r="K1816" i="9" s="1"/>
  <c r="B1815" i="9"/>
  <c r="A1815" i="9" s="1"/>
  <c r="B1814" i="9"/>
  <c r="A1814" i="9" s="1"/>
  <c r="K1814" i="9" s="1"/>
  <c r="B1813" i="9"/>
  <c r="A1813" i="9" s="1"/>
  <c r="K1813" i="9" s="1"/>
  <c r="B1812" i="9"/>
  <c r="A1812" i="9" s="1"/>
  <c r="K1812" i="9" s="1"/>
  <c r="B1811" i="9"/>
  <c r="A1811" i="9" s="1"/>
  <c r="K1811" i="9" s="1"/>
  <c r="B1810" i="9"/>
  <c r="A1810" i="9" s="1"/>
  <c r="K1810" i="9" s="1"/>
  <c r="B1809" i="9"/>
  <c r="A1809" i="9" s="1"/>
  <c r="K1809" i="9" s="1"/>
  <c r="B1808" i="9"/>
  <c r="A1808" i="9" s="1"/>
  <c r="K1808" i="9" s="1"/>
  <c r="B1807" i="9"/>
  <c r="A1807" i="9" s="1"/>
  <c r="B1806" i="9"/>
  <c r="A1806" i="9" s="1"/>
  <c r="K1806" i="9" s="1"/>
  <c r="B1805" i="9"/>
  <c r="A1805" i="9" s="1"/>
  <c r="K1805" i="9" s="1"/>
  <c r="B1804" i="9"/>
  <c r="A1804" i="9" s="1"/>
  <c r="K1804" i="9" s="1"/>
  <c r="B1803" i="9"/>
  <c r="A1803" i="9" s="1"/>
  <c r="K1803" i="9" s="1"/>
  <c r="B1802" i="9"/>
  <c r="A1802" i="9" s="1"/>
  <c r="K1802" i="9" s="1"/>
  <c r="B1801" i="9"/>
  <c r="A1801" i="9" s="1"/>
  <c r="K1801" i="9" s="1"/>
  <c r="B1800" i="9"/>
  <c r="L1800" i="9" s="1"/>
  <c r="B1799" i="9"/>
  <c r="A1799" i="9" s="1"/>
  <c r="K1799" i="9" s="1"/>
  <c r="B1798" i="9"/>
  <c r="A1798" i="9" s="1"/>
  <c r="K1798" i="9" s="1"/>
  <c r="B1797" i="9"/>
  <c r="A1797" i="9" s="1"/>
  <c r="K1797" i="9" s="1"/>
  <c r="B1796" i="9"/>
  <c r="A1796" i="9" s="1"/>
  <c r="K1796" i="9" s="1"/>
  <c r="B1795" i="9"/>
  <c r="A1795" i="9" s="1"/>
  <c r="K1795" i="9" s="1"/>
  <c r="B1794" i="9"/>
  <c r="A1794" i="9" s="1"/>
  <c r="K1794" i="9" s="1"/>
  <c r="B1793" i="9"/>
  <c r="A1793" i="9" s="1"/>
  <c r="K1793" i="9" s="1"/>
  <c r="B1792" i="9"/>
  <c r="A1792" i="9" s="1"/>
  <c r="K1792" i="9" s="1"/>
  <c r="B1791" i="9"/>
  <c r="A1791" i="9" s="1"/>
  <c r="K1791" i="9" s="1"/>
  <c r="B1790" i="9"/>
  <c r="A1790" i="9" s="1"/>
  <c r="K1790" i="9" s="1"/>
  <c r="B1789" i="9"/>
  <c r="A1789" i="9" s="1"/>
  <c r="K1789" i="9" s="1"/>
  <c r="B1788" i="9"/>
  <c r="A1788" i="9" s="1"/>
  <c r="K1788" i="9" s="1"/>
  <c r="B1787" i="9"/>
  <c r="A1787" i="9" s="1"/>
  <c r="K1787" i="9" s="1"/>
  <c r="B1786" i="9"/>
  <c r="A1786" i="9" s="1"/>
  <c r="K1786" i="9" s="1"/>
  <c r="B1785" i="9"/>
  <c r="A1785" i="9" s="1"/>
  <c r="K1785" i="9" s="1"/>
  <c r="B1784" i="9"/>
  <c r="A1784" i="9" s="1"/>
  <c r="K1784" i="9" s="1"/>
  <c r="B1783" i="9"/>
  <c r="A1783" i="9" s="1"/>
  <c r="K1783" i="9" s="1"/>
  <c r="B1782" i="9"/>
  <c r="A1782" i="9" s="1"/>
  <c r="K1782" i="9" s="1"/>
  <c r="B1781" i="9"/>
  <c r="A1781" i="9" s="1"/>
  <c r="K1781" i="9" s="1"/>
  <c r="B1780" i="9"/>
  <c r="A1780" i="9" s="1"/>
  <c r="K1780" i="9" s="1"/>
  <c r="B1779" i="9"/>
  <c r="A1779" i="9" s="1"/>
  <c r="K1779" i="9" s="1"/>
  <c r="B1778" i="9"/>
  <c r="A1778" i="9" s="1"/>
  <c r="K1778" i="9" s="1"/>
  <c r="B1777" i="9"/>
  <c r="A1777" i="9" s="1"/>
  <c r="K1777" i="9" s="1"/>
  <c r="B1776" i="9"/>
  <c r="A1776" i="9" s="1"/>
  <c r="K1776" i="9" s="1"/>
  <c r="B1775" i="9"/>
  <c r="A1775" i="9" s="1"/>
  <c r="K1775" i="9" s="1"/>
  <c r="B1774" i="9"/>
  <c r="A1774" i="9" s="1"/>
  <c r="K1774" i="9" s="1"/>
  <c r="B1773" i="9"/>
  <c r="A1773" i="9" s="1"/>
  <c r="K1773" i="9" s="1"/>
  <c r="B1772" i="9"/>
  <c r="A1772" i="9" s="1"/>
  <c r="K1772" i="9" s="1"/>
  <c r="B1771" i="9"/>
  <c r="A1771" i="9" s="1"/>
  <c r="K1771" i="9" s="1"/>
  <c r="B1770" i="9"/>
  <c r="A1770" i="9" s="1"/>
  <c r="K1770" i="9" s="1"/>
  <c r="B1769" i="9"/>
  <c r="A1769" i="9" s="1"/>
  <c r="K1769" i="9" s="1"/>
  <c r="B1768" i="9"/>
  <c r="A1768" i="9" s="1"/>
  <c r="K1768" i="9" s="1"/>
  <c r="B1767" i="9"/>
  <c r="A1767" i="9" s="1"/>
  <c r="K1767" i="9" s="1"/>
  <c r="B1766" i="9"/>
  <c r="A1766" i="9" s="1"/>
  <c r="K1766" i="9" s="1"/>
  <c r="B1765" i="9"/>
  <c r="A1765" i="9" s="1"/>
  <c r="K1765" i="9" s="1"/>
  <c r="B1764" i="9"/>
  <c r="A1764" i="9" s="1"/>
  <c r="K1764" i="9" s="1"/>
  <c r="B1763" i="9"/>
  <c r="A1763" i="9" s="1"/>
  <c r="K1763" i="9" s="1"/>
  <c r="B1762" i="9"/>
  <c r="A1762" i="9" s="1"/>
  <c r="K1762" i="9" s="1"/>
  <c r="B1761" i="9"/>
  <c r="A1761" i="9" s="1"/>
  <c r="K1761" i="9" s="1"/>
  <c r="B1760" i="9"/>
  <c r="A1760" i="9" s="1"/>
  <c r="K1760" i="9" s="1"/>
  <c r="B1759" i="9"/>
  <c r="A1759" i="9" s="1"/>
  <c r="K1759" i="9" s="1"/>
  <c r="B1758" i="9"/>
  <c r="A1758" i="9" s="1"/>
  <c r="K1758" i="9" s="1"/>
  <c r="B1757" i="9"/>
  <c r="A1757" i="9" s="1"/>
  <c r="K1757" i="9" s="1"/>
  <c r="B1756" i="9"/>
  <c r="A1756" i="9" s="1"/>
  <c r="K1756" i="9" s="1"/>
  <c r="B1755" i="9"/>
  <c r="A1755" i="9" s="1"/>
  <c r="K1755" i="9" s="1"/>
  <c r="B1754" i="9"/>
  <c r="A1754" i="9" s="1"/>
  <c r="K1754" i="9" s="1"/>
  <c r="B1753" i="9"/>
  <c r="A1753" i="9" s="1"/>
  <c r="K1753" i="9" s="1"/>
  <c r="B1752" i="9"/>
  <c r="A1752" i="9" s="1"/>
  <c r="K1752" i="9" s="1"/>
  <c r="B1751" i="9"/>
  <c r="A1751" i="9" s="1"/>
  <c r="B1750" i="9"/>
  <c r="A1750" i="9" s="1"/>
  <c r="K1750" i="9" s="1"/>
  <c r="B1749" i="9"/>
  <c r="A1749" i="9" s="1"/>
  <c r="K1749" i="9" s="1"/>
  <c r="B1748" i="9"/>
  <c r="A1748" i="9" s="1"/>
  <c r="K1748" i="9" s="1"/>
  <c r="B1747" i="9"/>
  <c r="A1747" i="9" s="1"/>
  <c r="K1747" i="9" s="1"/>
  <c r="B1746" i="9"/>
  <c r="A1746" i="9" s="1"/>
  <c r="K1746" i="9" s="1"/>
  <c r="B1745" i="9"/>
  <c r="A1745" i="9" s="1"/>
  <c r="K1745" i="9" s="1"/>
  <c r="B1744" i="9"/>
  <c r="A1744" i="9" s="1"/>
  <c r="K1744" i="9" s="1"/>
  <c r="B1743" i="9"/>
  <c r="A1743" i="9" s="1"/>
  <c r="B1742" i="9"/>
  <c r="A1742" i="9" s="1"/>
  <c r="K1742" i="9" s="1"/>
  <c r="B1741" i="9"/>
  <c r="A1741" i="9" s="1"/>
  <c r="K1741" i="9" s="1"/>
  <c r="B1740" i="9"/>
  <c r="A1740" i="9" s="1"/>
  <c r="K1740" i="9" s="1"/>
  <c r="B1739" i="9"/>
  <c r="A1739" i="9" s="1"/>
  <c r="K1739" i="9" s="1"/>
  <c r="B1738" i="9"/>
  <c r="A1738" i="9" s="1"/>
  <c r="K1738" i="9" s="1"/>
  <c r="B1737" i="9"/>
  <c r="A1737" i="9" s="1"/>
  <c r="K1737" i="9" s="1"/>
  <c r="B1736" i="9"/>
  <c r="A1736" i="9" s="1"/>
  <c r="K1736" i="9" s="1"/>
  <c r="B1735" i="9"/>
  <c r="A1735" i="9" s="1"/>
  <c r="K1735" i="9" s="1"/>
  <c r="B1734" i="9"/>
  <c r="A1734" i="9" s="1"/>
  <c r="K1734" i="9" s="1"/>
  <c r="B1733" i="9"/>
  <c r="A1733" i="9" s="1"/>
  <c r="K1733" i="9" s="1"/>
  <c r="B1732" i="9"/>
  <c r="A1732" i="9" s="1"/>
  <c r="K1732" i="9" s="1"/>
  <c r="B1731" i="9"/>
  <c r="A1731" i="9" s="1"/>
  <c r="K1731" i="9" s="1"/>
  <c r="B1730" i="9"/>
  <c r="A1730" i="9" s="1"/>
  <c r="K1730" i="9" s="1"/>
  <c r="B1729" i="9"/>
  <c r="A1729" i="9" s="1"/>
  <c r="K1729" i="9" s="1"/>
  <c r="B1728" i="9"/>
  <c r="A1728" i="9" s="1"/>
  <c r="K1728" i="9" s="1"/>
  <c r="B1727" i="9"/>
  <c r="A1727" i="9" s="1"/>
  <c r="K1727" i="9" s="1"/>
  <c r="B1726" i="9"/>
  <c r="A1726" i="9" s="1"/>
  <c r="K1726" i="9" s="1"/>
  <c r="B1725" i="9"/>
  <c r="A1725" i="9" s="1"/>
  <c r="K1725" i="9" s="1"/>
  <c r="B1724" i="9"/>
  <c r="A1724" i="9" s="1"/>
  <c r="K1724" i="9" s="1"/>
  <c r="B1723" i="9"/>
  <c r="A1723" i="9" s="1"/>
  <c r="K1723" i="9" s="1"/>
  <c r="B1722" i="9"/>
  <c r="A1722" i="9" s="1"/>
  <c r="K1722" i="9" s="1"/>
  <c r="B1721" i="9"/>
  <c r="A1721" i="9" s="1"/>
  <c r="K1721" i="9" s="1"/>
  <c r="B1720" i="9"/>
  <c r="A1720" i="9" s="1"/>
  <c r="K1720" i="9" s="1"/>
  <c r="B1719" i="9"/>
  <c r="A1719" i="9" s="1"/>
  <c r="K1719" i="9" s="1"/>
  <c r="B1718" i="9"/>
  <c r="A1718" i="9" s="1"/>
  <c r="K1718" i="9" s="1"/>
  <c r="B1717" i="9"/>
  <c r="A1717" i="9" s="1"/>
  <c r="K1717" i="9" s="1"/>
  <c r="B1716" i="9"/>
  <c r="B1715" i="9"/>
  <c r="A1715" i="9" s="1"/>
  <c r="K1715" i="9" s="1"/>
  <c r="B1714" i="9"/>
  <c r="A1714" i="9" s="1"/>
  <c r="K1714" i="9" s="1"/>
  <c r="B1713" i="9"/>
  <c r="A1713" i="9" s="1"/>
  <c r="K1713" i="9" s="1"/>
  <c r="B1712" i="9"/>
  <c r="A1712" i="9" s="1"/>
  <c r="K1712" i="9" s="1"/>
  <c r="B1711" i="9"/>
  <c r="A1711" i="9" s="1"/>
  <c r="K1711" i="9" s="1"/>
  <c r="B1710" i="9"/>
  <c r="A1710" i="9" s="1"/>
  <c r="K1710" i="9" s="1"/>
  <c r="B1709" i="9"/>
  <c r="A1709" i="9" s="1"/>
  <c r="K1709" i="9" s="1"/>
  <c r="B1708" i="9"/>
  <c r="A1708" i="9" s="1"/>
  <c r="K1708" i="9" s="1"/>
  <c r="B1707" i="9"/>
  <c r="A1707" i="9" s="1"/>
  <c r="K1707" i="9" s="1"/>
  <c r="B1706" i="9"/>
  <c r="A1706" i="9" s="1"/>
  <c r="K1706" i="9" s="1"/>
  <c r="B1705" i="9"/>
  <c r="A1705" i="9" s="1"/>
  <c r="K1705" i="9" s="1"/>
  <c r="B1704" i="9"/>
  <c r="A1704" i="9" s="1"/>
  <c r="K1704" i="9" s="1"/>
  <c r="B1703" i="9"/>
  <c r="A1703" i="9" s="1"/>
  <c r="K1703" i="9" s="1"/>
  <c r="B1702" i="9"/>
  <c r="A1702" i="9" s="1"/>
  <c r="K1702" i="9" s="1"/>
  <c r="B1701" i="9"/>
  <c r="A1701" i="9" s="1"/>
  <c r="K1701" i="9" s="1"/>
  <c r="B1700" i="9"/>
  <c r="B1699" i="9"/>
  <c r="A1699" i="9" s="1"/>
  <c r="K1699" i="9" s="1"/>
  <c r="B1698" i="9"/>
  <c r="A1698" i="9" s="1"/>
  <c r="K1698" i="9" s="1"/>
  <c r="B1697" i="9"/>
  <c r="A1697" i="9" s="1"/>
  <c r="K1697" i="9" s="1"/>
  <c r="B1696" i="9"/>
  <c r="A1696" i="9" s="1"/>
  <c r="K1696" i="9" s="1"/>
  <c r="B1695" i="9"/>
  <c r="A1695" i="9" s="1"/>
  <c r="K1695" i="9" s="1"/>
  <c r="B1694" i="9"/>
  <c r="A1694" i="9" s="1"/>
  <c r="K1694" i="9" s="1"/>
  <c r="B1693" i="9"/>
  <c r="A1693" i="9" s="1"/>
  <c r="K1693" i="9" s="1"/>
  <c r="B1692" i="9"/>
  <c r="A1692" i="9" s="1"/>
  <c r="K1692" i="9" s="1"/>
  <c r="B1691" i="9"/>
  <c r="A1691" i="9" s="1"/>
  <c r="K1691" i="9" s="1"/>
  <c r="B1690" i="9"/>
  <c r="A1690" i="9" s="1"/>
  <c r="K1690" i="9" s="1"/>
  <c r="B1689" i="9"/>
  <c r="A1689" i="9" s="1"/>
  <c r="K1689" i="9" s="1"/>
  <c r="B1688" i="9"/>
  <c r="A1688" i="9" s="1"/>
  <c r="K1688" i="9" s="1"/>
  <c r="B1687" i="9"/>
  <c r="A1687" i="9" s="1"/>
  <c r="B1686" i="9"/>
  <c r="A1686" i="9" s="1"/>
  <c r="K1686" i="9" s="1"/>
  <c r="B1685" i="9"/>
  <c r="A1685" i="9" s="1"/>
  <c r="K1685" i="9" s="1"/>
  <c r="B1684" i="9"/>
  <c r="B1683" i="9"/>
  <c r="A1683" i="9" s="1"/>
  <c r="K1683" i="9" s="1"/>
  <c r="B1682" i="9"/>
  <c r="A1682" i="9" s="1"/>
  <c r="K1682" i="9" s="1"/>
  <c r="B1681" i="9"/>
  <c r="A1681" i="9" s="1"/>
  <c r="K1681" i="9" s="1"/>
  <c r="B1680" i="9"/>
  <c r="A1680" i="9" s="1"/>
  <c r="K1680" i="9" s="1"/>
  <c r="B1679" i="9"/>
  <c r="A1679" i="9" s="1"/>
  <c r="B1678" i="9"/>
  <c r="A1678" i="9" s="1"/>
  <c r="K1678" i="9" s="1"/>
  <c r="B1677" i="9"/>
  <c r="A1677" i="9" s="1"/>
  <c r="K1677" i="9" s="1"/>
  <c r="B1676" i="9"/>
  <c r="A1676" i="9" s="1"/>
  <c r="K1676" i="9" s="1"/>
  <c r="B1675" i="9"/>
  <c r="A1675" i="9" s="1"/>
  <c r="K1675" i="9" s="1"/>
  <c r="B1674" i="9"/>
  <c r="A1674" i="9" s="1"/>
  <c r="K1674" i="9" s="1"/>
  <c r="B1673" i="9"/>
  <c r="A1673" i="9" s="1"/>
  <c r="K1673" i="9" s="1"/>
  <c r="B1672" i="9"/>
  <c r="A1672" i="9" s="1"/>
  <c r="K1672" i="9" s="1"/>
  <c r="B1671" i="9"/>
  <c r="A1671" i="9" s="1"/>
  <c r="K1671" i="9" s="1"/>
  <c r="B1670" i="9"/>
  <c r="A1670" i="9" s="1"/>
  <c r="K1670" i="9" s="1"/>
  <c r="B1669" i="9"/>
  <c r="A1669" i="9" s="1"/>
  <c r="K1669" i="9" s="1"/>
  <c r="B1668" i="9"/>
  <c r="B1667" i="9"/>
  <c r="A1667" i="9" s="1"/>
  <c r="K1667" i="9" s="1"/>
  <c r="B1666" i="9"/>
  <c r="A1666" i="9" s="1"/>
  <c r="K1666" i="9" s="1"/>
  <c r="B1665" i="9"/>
  <c r="A1665" i="9" s="1"/>
  <c r="K1665" i="9" s="1"/>
  <c r="B1664" i="9"/>
  <c r="A1664" i="9" s="1"/>
  <c r="K1664" i="9" s="1"/>
  <c r="B1663" i="9"/>
  <c r="A1663" i="9" s="1"/>
  <c r="K1663" i="9" s="1"/>
  <c r="B1662" i="9"/>
  <c r="A1662" i="9" s="1"/>
  <c r="K1662" i="9" s="1"/>
  <c r="B1661" i="9"/>
  <c r="A1661" i="9" s="1"/>
  <c r="K1661" i="9" s="1"/>
  <c r="B1660" i="9"/>
  <c r="A1660" i="9" s="1"/>
  <c r="K1660" i="9" s="1"/>
  <c r="B1659" i="9"/>
  <c r="A1659" i="9" s="1"/>
  <c r="K1659" i="9" s="1"/>
  <c r="B1658" i="9"/>
  <c r="A1658" i="9" s="1"/>
  <c r="K1658" i="9" s="1"/>
  <c r="B1657" i="9"/>
  <c r="A1657" i="9" s="1"/>
  <c r="K1657" i="9" s="1"/>
  <c r="B1656" i="9"/>
  <c r="A1656" i="9" s="1"/>
  <c r="K1656" i="9" s="1"/>
  <c r="B1655" i="9"/>
  <c r="A1655" i="9" s="1"/>
  <c r="K1655" i="9" s="1"/>
  <c r="B1654" i="9"/>
  <c r="A1654" i="9" s="1"/>
  <c r="K1654" i="9" s="1"/>
  <c r="B1653" i="9"/>
  <c r="A1653" i="9" s="1"/>
  <c r="K1653" i="9" s="1"/>
  <c r="B1652" i="9"/>
  <c r="B1651" i="9"/>
  <c r="A1651" i="9" s="1"/>
  <c r="K1651" i="9" s="1"/>
  <c r="B1650" i="9"/>
  <c r="A1650" i="9" s="1"/>
  <c r="K1650" i="9" s="1"/>
  <c r="B1649" i="9"/>
  <c r="A1649" i="9" s="1"/>
  <c r="K1649" i="9" s="1"/>
  <c r="B1648" i="9"/>
  <c r="A1648" i="9" s="1"/>
  <c r="K1648" i="9" s="1"/>
  <c r="B1647" i="9"/>
  <c r="A1647" i="9" s="1"/>
  <c r="K1647" i="9" s="1"/>
  <c r="B1646" i="9"/>
  <c r="A1646" i="9" s="1"/>
  <c r="K1646" i="9" s="1"/>
  <c r="B1645" i="9"/>
  <c r="A1645" i="9" s="1"/>
  <c r="K1645" i="9" s="1"/>
  <c r="B1644" i="9"/>
  <c r="A1644" i="9" s="1"/>
  <c r="K1644" i="9" s="1"/>
  <c r="B1643" i="9"/>
  <c r="A1643" i="9" s="1"/>
  <c r="K1643" i="9" s="1"/>
  <c r="B1642" i="9"/>
  <c r="A1642" i="9" s="1"/>
  <c r="K1642" i="9" s="1"/>
  <c r="B1641" i="9"/>
  <c r="A1641" i="9" s="1"/>
  <c r="K1641" i="9" s="1"/>
  <c r="B1640" i="9"/>
  <c r="A1640" i="9" s="1"/>
  <c r="K1640" i="9" s="1"/>
  <c r="B1639" i="9"/>
  <c r="A1639" i="9" s="1"/>
  <c r="K1639" i="9" s="1"/>
  <c r="B1638" i="9"/>
  <c r="A1638" i="9" s="1"/>
  <c r="K1638" i="9" s="1"/>
  <c r="B1637" i="9"/>
  <c r="A1637" i="9" s="1"/>
  <c r="K1637" i="9" s="1"/>
  <c r="B1636" i="9"/>
  <c r="B1635" i="9"/>
  <c r="A1635" i="9" s="1"/>
  <c r="K1635" i="9" s="1"/>
  <c r="B1634" i="9"/>
  <c r="A1634" i="9" s="1"/>
  <c r="K1634" i="9" s="1"/>
  <c r="B1633" i="9"/>
  <c r="A1633" i="9" s="1"/>
  <c r="K1633" i="9" s="1"/>
  <c r="B1632" i="9"/>
  <c r="A1632" i="9" s="1"/>
  <c r="K1632" i="9" s="1"/>
  <c r="B1631" i="9"/>
  <c r="A1631" i="9" s="1"/>
  <c r="K1631" i="9" s="1"/>
  <c r="B1630" i="9"/>
  <c r="A1630" i="9" s="1"/>
  <c r="K1630" i="9" s="1"/>
  <c r="B1629" i="9"/>
  <c r="A1629" i="9" s="1"/>
  <c r="K1629" i="9" s="1"/>
  <c r="B1628" i="9"/>
  <c r="A1628" i="9" s="1"/>
  <c r="K1628" i="9" s="1"/>
  <c r="B1627" i="9"/>
  <c r="A1627" i="9" s="1"/>
  <c r="K1627" i="9" s="1"/>
  <c r="B1626" i="9"/>
  <c r="A1626" i="9" s="1"/>
  <c r="K1626" i="9" s="1"/>
  <c r="B1625" i="9"/>
  <c r="A1625" i="9" s="1"/>
  <c r="K1625" i="9" s="1"/>
  <c r="B1624" i="9"/>
  <c r="A1624" i="9" s="1"/>
  <c r="K1624" i="9" s="1"/>
  <c r="B1623" i="9"/>
  <c r="A1623" i="9" s="1"/>
  <c r="B1622" i="9"/>
  <c r="A1622" i="9" s="1"/>
  <c r="K1622" i="9" s="1"/>
  <c r="B1621" i="9"/>
  <c r="A1621" i="9" s="1"/>
  <c r="K1621" i="9" s="1"/>
  <c r="B1620" i="9"/>
  <c r="B1619" i="9"/>
  <c r="A1619" i="9" s="1"/>
  <c r="K1619" i="9" s="1"/>
  <c r="B1618" i="9"/>
  <c r="A1618" i="9" s="1"/>
  <c r="K1618" i="9" s="1"/>
  <c r="B1617" i="9"/>
  <c r="A1617" i="9" s="1"/>
  <c r="K1617" i="9" s="1"/>
  <c r="B1616" i="9"/>
  <c r="A1616" i="9" s="1"/>
  <c r="K1616" i="9" s="1"/>
  <c r="B1615" i="9"/>
  <c r="A1615" i="9" s="1"/>
  <c r="B1614" i="9"/>
  <c r="A1614" i="9" s="1"/>
  <c r="K1614" i="9" s="1"/>
  <c r="B1613" i="9"/>
  <c r="A1613" i="9" s="1"/>
  <c r="K1613" i="9" s="1"/>
  <c r="B1612" i="9"/>
  <c r="A1612" i="9" s="1"/>
  <c r="K1612" i="9" s="1"/>
  <c r="B1611" i="9"/>
  <c r="A1611" i="9" s="1"/>
  <c r="K1611" i="9" s="1"/>
  <c r="B1610" i="9"/>
  <c r="A1610" i="9" s="1"/>
  <c r="K1610" i="9" s="1"/>
  <c r="B1609" i="9"/>
  <c r="A1609" i="9" s="1"/>
  <c r="K1609" i="9" s="1"/>
  <c r="B1608" i="9"/>
  <c r="A1608" i="9" s="1"/>
  <c r="K1608" i="9" s="1"/>
  <c r="B1607" i="9"/>
  <c r="A1607" i="9" s="1"/>
  <c r="K1607" i="9" s="1"/>
  <c r="B1606" i="9"/>
  <c r="A1606" i="9" s="1"/>
  <c r="K1606" i="9" s="1"/>
  <c r="B1605" i="9"/>
  <c r="A1605" i="9" s="1"/>
  <c r="K1605" i="9" s="1"/>
  <c r="B1604" i="9"/>
  <c r="B1603" i="9"/>
  <c r="A1603" i="9" s="1"/>
  <c r="K1603" i="9" s="1"/>
  <c r="B1602" i="9"/>
  <c r="A1602" i="9" s="1"/>
  <c r="K1602" i="9" s="1"/>
  <c r="B1601" i="9"/>
  <c r="A1601" i="9" s="1"/>
  <c r="K1601" i="9" s="1"/>
  <c r="B1600" i="9"/>
  <c r="A1600" i="9" s="1"/>
  <c r="K1600" i="9" s="1"/>
  <c r="B1599" i="9"/>
  <c r="A1599" i="9" s="1"/>
  <c r="K1599" i="9" s="1"/>
  <c r="B1598" i="9"/>
  <c r="A1598" i="9" s="1"/>
  <c r="K1598" i="9" s="1"/>
  <c r="B1597" i="9"/>
  <c r="A1597" i="9" s="1"/>
  <c r="K1597" i="9" s="1"/>
  <c r="B1596" i="9"/>
  <c r="A1596" i="9" s="1"/>
  <c r="K1596" i="9" s="1"/>
  <c r="B1595" i="9"/>
  <c r="A1595" i="9" s="1"/>
  <c r="K1595" i="9" s="1"/>
  <c r="B1594" i="9"/>
  <c r="A1594" i="9" s="1"/>
  <c r="K1594" i="9" s="1"/>
  <c r="B1593" i="9"/>
  <c r="A1593" i="9" s="1"/>
  <c r="K1593" i="9" s="1"/>
  <c r="B1592" i="9"/>
  <c r="A1592" i="9" s="1"/>
  <c r="K1592" i="9" s="1"/>
  <c r="B1591" i="9"/>
  <c r="A1591" i="9" s="1"/>
  <c r="K1591" i="9" s="1"/>
  <c r="B1590" i="9"/>
  <c r="A1590" i="9" s="1"/>
  <c r="K1590" i="9" s="1"/>
  <c r="B1589" i="9"/>
  <c r="A1589" i="9" s="1"/>
  <c r="K1589" i="9" s="1"/>
  <c r="B1588" i="9"/>
  <c r="B1587" i="9"/>
  <c r="A1587" i="9" s="1"/>
  <c r="K1587" i="9" s="1"/>
  <c r="B1586" i="9"/>
  <c r="A1586" i="9" s="1"/>
  <c r="K1586" i="9" s="1"/>
  <c r="B1585" i="9"/>
  <c r="A1585" i="9" s="1"/>
  <c r="K1585" i="9" s="1"/>
  <c r="B1584" i="9"/>
  <c r="A1584" i="9" s="1"/>
  <c r="K1584" i="9" s="1"/>
  <c r="B1583" i="9"/>
  <c r="A1583" i="9" s="1"/>
  <c r="K1583" i="9" s="1"/>
  <c r="B1582" i="9"/>
  <c r="A1582" i="9" s="1"/>
  <c r="K1582" i="9" s="1"/>
  <c r="B1581" i="9"/>
  <c r="A1581" i="9" s="1"/>
  <c r="K1581" i="9" s="1"/>
  <c r="B1580" i="9"/>
  <c r="A1580" i="9" s="1"/>
  <c r="K1580" i="9" s="1"/>
  <c r="B1579" i="9"/>
  <c r="A1579" i="9" s="1"/>
  <c r="K1579" i="9" s="1"/>
  <c r="B1578" i="9"/>
  <c r="A1578" i="9" s="1"/>
  <c r="K1578" i="9" s="1"/>
  <c r="B1577" i="9"/>
  <c r="A1577" i="9" s="1"/>
  <c r="K1577" i="9" s="1"/>
  <c r="B1576" i="9"/>
  <c r="A1576" i="9" s="1"/>
  <c r="K1576" i="9" s="1"/>
  <c r="B1575" i="9"/>
  <c r="A1575" i="9" s="1"/>
  <c r="K1575" i="9" s="1"/>
  <c r="B1574" i="9"/>
  <c r="A1574" i="9" s="1"/>
  <c r="K1574" i="9" s="1"/>
  <c r="B1573" i="9"/>
  <c r="A1573" i="9" s="1"/>
  <c r="K1573" i="9" s="1"/>
  <c r="B1572" i="9"/>
  <c r="B1571" i="9"/>
  <c r="A1571" i="9" s="1"/>
  <c r="K1571" i="9" s="1"/>
  <c r="B1570" i="9"/>
  <c r="A1570" i="9" s="1"/>
  <c r="K1570" i="9" s="1"/>
  <c r="B1569" i="9"/>
  <c r="A1569" i="9" s="1"/>
  <c r="K1569" i="9" s="1"/>
  <c r="B1568" i="9"/>
  <c r="A1568" i="9" s="1"/>
  <c r="K1568" i="9" s="1"/>
  <c r="B1567" i="9"/>
  <c r="A1567" i="9" s="1"/>
  <c r="K1567" i="9" s="1"/>
  <c r="B1566" i="9"/>
  <c r="A1566" i="9" s="1"/>
  <c r="K1566" i="9" s="1"/>
  <c r="B1565" i="9"/>
  <c r="A1565" i="9" s="1"/>
  <c r="K1565" i="9" s="1"/>
  <c r="B1564" i="9"/>
  <c r="A1564" i="9" s="1"/>
  <c r="K1564" i="9" s="1"/>
  <c r="B1563" i="9"/>
  <c r="A1563" i="9" s="1"/>
  <c r="K1563" i="9" s="1"/>
  <c r="B1562" i="9"/>
  <c r="A1562" i="9" s="1"/>
  <c r="K1562" i="9" s="1"/>
  <c r="B1561" i="9"/>
  <c r="A1561" i="9" s="1"/>
  <c r="K1561" i="9" s="1"/>
  <c r="B1560" i="9"/>
  <c r="A1560" i="9" s="1"/>
  <c r="K1560" i="9" s="1"/>
  <c r="B1559" i="9"/>
  <c r="A1559" i="9" s="1"/>
  <c r="B1558" i="9"/>
  <c r="A1558" i="9" s="1"/>
  <c r="K1558" i="9" s="1"/>
  <c r="B1557" i="9"/>
  <c r="A1557" i="9" s="1"/>
  <c r="K1557" i="9" s="1"/>
  <c r="B1556" i="9"/>
  <c r="B1555" i="9"/>
  <c r="A1555" i="9" s="1"/>
  <c r="K1555" i="9" s="1"/>
  <c r="B1554" i="9"/>
  <c r="A1554" i="9" s="1"/>
  <c r="K1554" i="9" s="1"/>
  <c r="B1553" i="9"/>
  <c r="A1553" i="9" s="1"/>
  <c r="K1553" i="9" s="1"/>
  <c r="B1552" i="9"/>
  <c r="A1552" i="9" s="1"/>
  <c r="K1552" i="9" s="1"/>
  <c r="B1551" i="9"/>
  <c r="A1551" i="9" s="1"/>
  <c r="B1550" i="9"/>
  <c r="A1550" i="9" s="1"/>
  <c r="K1550" i="9" s="1"/>
  <c r="B1549" i="9"/>
  <c r="A1549" i="9" s="1"/>
  <c r="K1549" i="9" s="1"/>
  <c r="B1548" i="9"/>
  <c r="A1548" i="9" s="1"/>
  <c r="K1548" i="9" s="1"/>
  <c r="B1547" i="9"/>
  <c r="A1547" i="9" s="1"/>
  <c r="K1547" i="9" s="1"/>
  <c r="B1546" i="9"/>
  <c r="A1546" i="9" s="1"/>
  <c r="K1546" i="9" s="1"/>
  <c r="B1545" i="9"/>
  <c r="A1545" i="9" s="1"/>
  <c r="K1545" i="9" s="1"/>
  <c r="B1544" i="9"/>
  <c r="A1544" i="9" s="1"/>
  <c r="K1544" i="9" s="1"/>
  <c r="B1543" i="9"/>
  <c r="A1543" i="9" s="1"/>
  <c r="K1543" i="9" s="1"/>
  <c r="B1542" i="9"/>
  <c r="A1542" i="9" s="1"/>
  <c r="K1542" i="9" s="1"/>
  <c r="B1541" i="9"/>
  <c r="A1541" i="9" s="1"/>
  <c r="K1541" i="9" s="1"/>
  <c r="B1540" i="9"/>
  <c r="B1539" i="9"/>
  <c r="A1539" i="9" s="1"/>
  <c r="K1539" i="9" s="1"/>
  <c r="B1538" i="9"/>
  <c r="A1538" i="9" s="1"/>
  <c r="K1538" i="9" s="1"/>
  <c r="B1537" i="9"/>
  <c r="A1537" i="9" s="1"/>
  <c r="K1537" i="9" s="1"/>
  <c r="B1536" i="9"/>
  <c r="A1536" i="9" s="1"/>
  <c r="K1536" i="9" s="1"/>
  <c r="B1535" i="9"/>
  <c r="A1535" i="9" s="1"/>
  <c r="K1535" i="9" s="1"/>
  <c r="B1534" i="9"/>
  <c r="A1534" i="9" s="1"/>
  <c r="K1534" i="9" s="1"/>
  <c r="B1533" i="9"/>
  <c r="A1533" i="9" s="1"/>
  <c r="K1533" i="9" s="1"/>
  <c r="B1532" i="9"/>
  <c r="A1532" i="9" s="1"/>
  <c r="K1532" i="9" s="1"/>
  <c r="B1531" i="9"/>
  <c r="A1531" i="9" s="1"/>
  <c r="K1531" i="9" s="1"/>
  <c r="B1530" i="9"/>
  <c r="A1530" i="9" s="1"/>
  <c r="K1530" i="9" s="1"/>
  <c r="B1529" i="9"/>
  <c r="A1529" i="9" s="1"/>
  <c r="K1529" i="9" s="1"/>
  <c r="B1528" i="9"/>
  <c r="A1528" i="9" s="1"/>
  <c r="K1528" i="9" s="1"/>
  <c r="B1527" i="9"/>
  <c r="A1527" i="9" s="1"/>
  <c r="K1527" i="9" s="1"/>
  <c r="B1526" i="9"/>
  <c r="A1526" i="9" s="1"/>
  <c r="K1526" i="9" s="1"/>
  <c r="B1525" i="9"/>
  <c r="A1525" i="9" s="1"/>
  <c r="K1525" i="9" s="1"/>
  <c r="B1524" i="9"/>
  <c r="B1523" i="9"/>
  <c r="A1523" i="9" s="1"/>
  <c r="K1523" i="9" s="1"/>
  <c r="B1522" i="9"/>
  <c r="A1522" i="9" s="1"/>
  <c r="K1522" i="9" s="1"/>
  <c r="B1521" i="9"/>
  <c r="A1521" i="9" s="1"/>
  <c r="K1521" i="9" s="1"/>
  <c r="B1520" i="9"/>
  <c r="A1520" i="9" s="1"/>
  <c r="K1520" i="9" s="1"/>
  <c r="B1519" i="9"/>
  <c r="A1519" i="9" s="1"/>
  <c r="K1519" i="9" s="1"/>
  <c r="B1518" i="9"/>
  <c r="A1518" i="9" s="1"/>
  <c r="K1518" i="9" s="1"/>
  <c r="B1517" i="9"/>
  <c r="A1517" i="9" s="1"/>
  <c r="K1517" i="9" s="1"/>
  <c r="B1516" i="9"/>
  <c r="A1516" i="9" s="1"/>
  <c r="K1516" i="9" s="1"/>
  <c r="B1515" i="9"/>
  <c r="A1515" i="9" s="1"/>
  <c r="K1515" i="9" s="1"/>
  <c r="B1514" i="9"/>
  <c r="A1514" i="9" s="1"/>
  <c r="K1514" i="9" s="1"/>
  <c r="B1513" i="9"/>
  <c r="A1513" i="9" s="1"/>
  <c r="K1513" i="9" s="1"/>
  <c r="B1512" i="9"/>
  <c r="A1512" i="9" s="1"/>
  <c r="K1512" i="9" s="1"/>
  <c r="B1511" i="9"/>
  <c r="A1511" i="9" s="1"/>
  <c r="K1511" i="9" s="1"/>
  <c r="B1510" i="9"/>
  <c r="A1510" i="9" s="1"/>
  <c r="K1510" i="9" s="1"/>
  <c r="B1509" i="9"/>
  <c r="A1509" i="9" s="1"/>
  <c r="K1509" i="9" s="1"/>
  <c r="B1508" i="9"/>
  <c r="B1507" i="9"/>
  <c r="A1507" i="9" s="1"/>
  <c r="K1507" i="9" s="1"/>
  <c r="B1506" i="9"/>
  <c r="A1506" i="9" s="1"/>
  <c r="K1506" i="9" s="1"/>
  <c r="B1505" i="9"/>
  <c r="A1505" i="9" s="1"/>
  <c r="K1505" i="9" s="1"/>
  <c r="B1504" i="9"/>
  <c r="A1504" i="9" s="1"/>
  <c r="K1504" i="9" s="1"/>
  <c r="B1503" i="9"/>
  <c r="A1503" i="9" s="1"/>
  <c r="K1503" i="9" s="1"/>
  <c r="B1502" i="9"/>
  <c r="A1502" i="9" s="1"/>
  <c r="K1502" i="9" s="1"/>
  <c r="B1501" i="9"/>
  <c r="A1501" i="9" s="1"/>
  <c r="K1501" i="9" s="1"/>
  <c r="B1500" i="9"/>
  <c r="A1500" i="9" s="1"/>
  <c r="K1500" i="9" s="1"/>
  <c r="B1499" i="9"/>
  <c r="A1499" i="9" s="1"/>
  <c r="K1499" i="9" s="1"/>
  <c r="B1498" i="9"/>
  <c r="A1498" i="9" s="1"/>
  <c r="K1498" i="9" s="1"/>
  <c r="B1497" i="9"/>
  <c r="A1497" i="9" s="1"/>
  <c r="K1497" i="9" s="1"/>
  <c r="B1496" i="9"/>
  <c r="A1496" i="9" s="1"/>
  <c r="K1496" i="9" s="1"/>
  <c r="B1495" i="9"/>
  <c r="A1495" i="9" s="1"/>
  <c r="B1494" i="9"/>
  <c r="A1494" i="9" s="1"/>
  <c r="K1494" i="9" s="1"/>
  <c r="B1493" i="9"/>
  <c r="A1493" i="9" s="1"/>
  <c r="K1493" i="9" s="1"/>
  <c r="B1492" i="9"/>
  <c r="B1491" i="9"/>
  <c r="A1491" i="9" s="1"/>
  <c r="K1491" i="9" s="1"/>
  <c r="B1490" i="9"/>
  <c r="A1490" i="9" s="1"/>
  <c r="K1490" i="9" s="1"/>
  <c r="B1489" i="9"/>
  <c r="A1489" i="9" s="1"/>
  <c r="K1489" i="9" s="1"/>
  <c r="B1488" i="9"/>
  <c r="A1488" i="9" s="1"/>
  <c r="K1488" i="9" s="1"/>
  <c r="B1487" i="9"/>
  <c r="A1487" i="9" s="1"/>
  <c r="B1486" i="9"/>
  <c r="A1486" i="9" s="1"/>
  <c r="K1486" i="9" s="1"/>
  <c r="B1485" i="9"/>
  <c r="A1485" i="9" s="1"/>
  <c r="K1485" i="9" s="1"/>
  <c r="B1484" i="9"/>
  <c r="A1484" i="9" s="1"/>
  <c r="K1484" i="9" s="1"/>
  <c r="B1483" i="9"/>
  <c r="A1483" i="9" s="1"/>
  <c r="K1483" i="9" s="1"/>
  <c r="B1482" i="9"/>
  <c r="A1482" i="9" s="1"/>
  <c r="K1482" i="9" s="1"/>
  <c r="B1481" i="9"/>
  <c r="A1481" i="9" s="1"/>
  <c r="K1481" i="9" s="1"/>
  <c r="B1480" i="9"/>
  <c r="A1480" i="9" s="1"/>
  <c r="K1480" i="9" s="1"/>
  <c r="B1479" i="9"/>
  <c r="A1479" i="9" s="1"/>
  <c r="K1479" i="9" s="1"/>
  <c r="B1478" i="9"/>
  <c r="A1478" i="9" s="1"/>
  <c r="K1478" i="9" s="1"/>
  <c r="B1477" i="9"/>
  <c r="A1477" i="9" s="1"/>
  <c r="K1477" i="9" s="1"/>
  <c r="B1476" i="9"/>
  <c r="B1475" i="9"/>
  <c r="A1475" i="9" s="1"/>
  <c r="K1475" i="9" s="1"/>
  <c r="B1474" i="9"/>
  <c r="A1474" i="9" s="1"/>
  <c r="K1474" i="9" s="1"/>
  <c r="B1473" i="9"/>
  <c r="A1473" i="9" s="1"/>
  <c r="K1473" i="9" s="1"/>
  <c r="B1472" i="9"/>
  <c r="A1472" i="9" s="1"/>
  <c r="K1472" i="9" s="1"/>
  <c r="B1471" i="9"/>
  <c r="A1471" i="9" s="1"/>
  <c r="K1471" i="9" s="1"/>
  <c r="B1470" i="9"/>
  <c r="A1470" i="9" s="1"/>
  <c r="K1470" i="9" s="1"/>
  <c r="B1469" i="9"/>
  <c r="A1469" i="9" s="1"/>
  <c r="K1469" i="9" s="1"/>
  <c r="B1468" i="9"/>
  <c r="A1468" i="9" s="1"/>
  <c r="K1468" i="9" s="1"/>
  <c r="B1467" i="9"/>
  <c r="A1467" i="9" s="1"/>
  <c r="K1467" i="9" s="1"/>
  <c r="B1466" i="9"/>
  <c r="A1466" i="9" s="1"/>
  <c r="K1466" i="9" s="1"/>
  <c r="B1465" i="9"/>
  <c r="A1465" i="9" s="1"/>
  <c r="K1465" i="9" s="1"/>
  <c r="B1464" i="9"/>
  <c r="A1464" i="9" s="1"/>
  <c r="K1464" i="9" s="1"/>
  <c r="B1463" i="9"/>
  <c r="A1463" i="9" s="1"/>
  <c r="K1463" i="9" s="1"/>
  <c r="B1462" i="9"/>
  <c r="A1462" i="9" s="1"/>
  <c r="K1462" i="9" s="1"/>
  <c r="B1461" i="9"/>
  <c r="A1461" i="9" s="1"/>
  <c r="K1461" i="9" s="1"/>
  <c r="B1460" i="9"/>
  <c r="A1460" i="9" s="1"/>
  <c r="K1460" i="9" s="1"/>
  <c r="B1459" i="9"/>
  <c r="A1459" i="9" s="1"/>
  <c r="K1459" i="9" s="1"/>
  <c r="B1458" i="9"/>
  <c r="A1458" i="9" s="1"/>
  <c r="K1458" i="9" s="1"/>
  <c r="B1457" i="9"/>
  <c r="A1457" i="9" s="1"/>
  <c r="K1457" i="9" s="1"/>
  <c r="B1456" i="9"/>
  <c r="A1456" i="9" s="1"/>
  <c r="K1456" i="9" s="1"/>
  <c r="B1455" i="9"/>
  <c r="A1455" i="9" s="1"/>
  <c r="K1455" i="9" s="1"/>
  <c r="B1454" i="9"/>
  <c r="A1454" i="9" s="1"/>
  <c r="K1454" i="9" s="1"/>
  <c r="B1453" i="9"/>
  <c r="A1453" i="9" s="1"/>
  <c r="K1453" i="9" s="1"/>
  <c r="B1452" i="9"/>
  <c r="A1452" i="9" s="1"/>
  <c r="K1452" i="9" s="1"/>
  <c r="B1451" i="9"/>
  <c r="A1451" i="9" s="1"/>
  <c r="K1451" i="9" s="1"/>
  <c r="B1450" i="9"/>
  <c r="A1450" i="9" s="1"/>
  <c r="K1450" i="9" s="1"/>
  <c r="B1449" i="9"/>
  <c r="A1449" i="9" s="1"/>
  <c r="K1449" i="9" s="1"/>
  <c r="B1448" i="9"/>
  <c r="A1448" i="9" s="1"/>
  <c r="K1448" i="9" s="1"/>
  <c r="B1447" i="9"/>
  <c r="A1447" i="9" s="1"/>
  <c r="K1447" i="9" s="1"/>
  <c r="B1446" i="9"/>
  <c r="A1446" i="9" s="1"/>
  <c r="K1446" i="9" s="1"/>
  <c r="B1445" i="9"/>
  <c r="A1445" i="9" s="1"/>
  <c r="K1445" i="9" s="1"/>
  <c r="B1444" i="9"/>
  <c r="B1443" i="9"/>
  <c r="A1443" i="9" s="1"/>
  <c r="K1443" i="9" s="1"/>
  <c r="B1442" i="9"/>
  <c r="A1442" i="9" s="1"/>
  <c r="K1442" i="9" s="1"/>
  <c r="B1441" i="9"/>
  <c r="A1441" i="9" s="1"/>
  <c r="K1441" i="9" s="1"/>
  <c r="B1440" i="9"/>
  <c r="A1440" i="9" s="1"/>
  <c r="K1440" i="9" s="1"/>
  <c r="B1439" i="9"/>
  <c r="A1439" i="9" s="1"/>
  <c r="K1439" i="9" s="1"/>
  <c r="B1438" i="9"/>
  <c r="A1438" i="9" s="1"/>
  <c r="K1438" i="9" s="1"/>
  <c r="B1437" i="9"/>
  <c r="A1437" i="9" s="1"/>
  <c r="K1437" i="9" s="1"/>
  <c r="B1436" i="9"/>
  <c r="A1436" i="9" s="1"/>
  <c r="K1436" i="9" s="1"/>
  <c r="B1435" i="9"/>
  <c r="A1435" i="9" s="1"/>
  <c r="K1435" i="9" s="1"/>
  <c r="B1434" i="9"/>
  <c r="A1434" i="9" s="1"/>
  <c r="K1434" i="9" s="1"/>
  <c r="B1433" i="9"/>
  <c r="A1433" i="9" s="1"/>
  <c r="K1433" i="9" s="1"/>
  <c r="B1432" i="9"/>
  <c r="A1432" i="9" s="1"/>
  <c r="K1432" i="9" s="1"/>
  <c r="B1431" i="9"/>
  <c r="A1431" i="9" s="1"/>
  <c r="B1430" i="9"/>
  <c r="A1430" i="9" s="1"/>
  <c r="K1430" i="9" s="1"/>
  <c r="B1429" i="9"/>
  <c r="A1429" i="9" s="1"/>
  <c r="K1429" i="9" s="1"/>
  <c r="B1428" i="9"/>
  <c r="A1428" i="9" s="1"/>
  <c r="K1428" i="9" s="1"/>
  <c r="B1427" i="9"/>
  <c r="A1427" i="9" s="1"/>
  <c r="K1427" i="9" s="1"/>
  <c r="B1426" i="9"/>
  <c r="A1426" i="9" s="1"/>
  <c r="K1426" i="9" s="1"/>
  <c r="B1425" i="9"/>
  <c r="A1425" i="9" s="1"/>
  <c r="K1425" i="9" s="1"/>
  <c r="B1424" i="9"/>
  <c r="A1424" i="9" s="1"/>
  <c r="K1424" i="9" s="1"/>
  <c r="B1423" i="9"/>
  <c r="A1423" i="9" s="1"/>
  <c r="B1422" i="9"/>
  <c r="A1422" i="9" s="1"/>
  <c r="K1422" i="9" s="1"/>
  <c r="B1421" i="9"/>
  <c r="A1421" i="9" s="1"/>
  <c r="K1421" i="9" s="1"/>
  <c r="B1420" i="9"/>
  <c r="A1420" i="9" s="1"/>
  <c r="K1420" i="9" s="1"/>
  <c r="B1419" i="9"/>
  <c r="A1419" i="9" s="1"/>
  <c r="K1419" i="9" s="1"/>
  <c r="B1418" i="9"/>
  <c r="A1418" i="9" s="1"/>
  <c r="K1418" i="9" s="1"/>
  <c r="B1417" i="9"/>
  <c r="A1417" i="9" s="1"/>
  <c r="K1417" i="9" s="1"/>
  <c r="B1416" i="9"/>
  <c r="A1416" i="9" s="1"/>
  <c r="K1416" i="9" s="1"/>
  <c r="B1415" i="9"/>
  <c r="A1415" i="9" s="1"/>
  <c r="K1415" i="9" s="1"/>
  <c r="B1414" i="9"/>
  <c r="A1414" i="9" s="1"/>
  <c r="K1414" i="9" s="1"/>
  <c r="B1413" i="9"/>
  <c r="A1413" i="9" s="1"/>
  <c r="K1413" i="9" s="1"/>
  <c r="B1412" i="9"/>
  <c r="B1411" i="9"/>
  <c r="A1411" i="9" s="1"/>
  <c r="K1411" i="9" s="1"/>
  <c r="B1410" i="9"/>
  <c r="A1410" i="9" s="1"/>
  <c r="K1410" i="9" s="1"/>
  <c r="B1409" i="9"/>
  <c r="A1409" i="9" s="1"/>
  <c r="K1409" i="9" s="1"/>
  <c r="B1408" i="9"/>
  <c r="A1408" i="9" s="1"/>
  <c r="K1408" i="9" s="1"/>
  <c r="B1407" i="9"/>
  <c r="A1407" i="9" s="1"/>
  <c r="K1407" i="9" s="1"/>
  <c r="B1406" i="9"/>
  <c r="A1406" i="9" s="1"/>
  <c r="K1406" i="9" s="1"/>
  <c r="B1405" i="9"/>
  <c r="A1405" i="9" s="1"/>
  <c r="K1405" i="9" s="1"/>
  <c r="B1404" i="9"/>
  <c r="A1404" i="9" s="1"/>
  <c r="K1404" i="9" s="1"/>
  <c r="B1403" i="9"/>
  <c r="A1403" i="9" s="1"/>
  <c r="K1403" i="9" s="1"/>
  <c r="B1402" i="9"/>
  <c r="A1402" i="9" s="1"/>
  <c r="K1402" i="9" s="1"/>
  <c r="B1401" i="9"/>
  <c r="A1401" i="9" s="1"/>
  <c r="K1401" i="9" s="1"/>
  <c r="B1400" i="9"/>
  <c r="A1400" i="9" s="1"/>
  <c r="K1400" i="9" s="1"/>
  <c r="B1399" i="9"/>
  <c r="A1399" i="9" s="1"/>
  <c r="K1399" i="9" s="1"/>
  <c r="B1398" i="9"/>
  <c r="A1398" i="9" s="1"/>
  <c r="K1398" i="9" s="1"/>
  <c r="B1397" i="9"/>
  <c r="A1397" i="9" s="1"/>
  <c r="K1397" i="9" s="1"/>
  <c r="B1396" i="9"/>
  <c r="A1396" i="9" s="1"/>
  <c r="K1396" i="9" s="1"/>
  <c r="B1395" i="9"/>
  <c r="A1395" i="9" s="1"/>
  <c r="K1395" i="9" s="1"/>
  <c r="B1394" i="9"/>
  <c r="A1394" i="9" s="1"/>
  <c r="K1394" i="9" s="1"/>
  <c r="B1393" i="9"/>
  <c r="A1393" i="9" s="1"/>
  <c r="K1393" i="9" s="1"/>
  <c r="B1392" i="9"/>
  <c r="A1392" i="9" s="1"/>
  <c r="K1392" i="9" s="1"/>
  <c r="B1391" i="9"/>
  <c r="A1391" i="9" s="1"/>
  <c r="K1391" i="9" s="1"/>
  <c r="B1390" i="9"/>
  <c r="A1390" i="9" s="1"/>
  <c r="K1390" i="9" s="1"/>
  <c r="B1389" i="9"/>
  <c r="A1389" i="9" s="1"/>
  <c r="K1389" i="9" s="1"/>
  <c r="B1388" i="9"/>
  <c r="A1388" i="9" s="1"/>
  <c r="K1388" i="9" s="1"/>
  <c r="B1387" i="9"/>
  <c r="A1387" i="9" s="1"/>
  <c r="K1387" i="9" s="1"/>
  <c r="B1386" i="9"/>
  <c r="A1386" i="9" s="1"/>
  <c r="K1386" i="9" s="1"/>
  <c r="B1385" i="9"/>
  <c r="A1385" i="9" s="1"/>
  <c r="K1385" i="9" s="1"/>
  <c r="B1384" i="9"/>
  <c r="A1384" i="9" s="1"/>
  <c r="K1384" i="9" s="1"/>
  <c r="B1383" i="9"/>
  <c r="A1383" i="9" s="1"/>
  <c r="K1383" i="9" s="1"/>
  <c r="B1382" i="9"/>
  <c r="A1382" i="9" s="1"/>
  <c r="K1382" i="9" s="1"/>
  <c r="B1381" i="9"/>
  <c r="A1381" i="9" s="1"/>
  <c r="K1381" i="9" s="1"/>
  <c r="B1380" i="9"/>
  <c r="B1379" i="9"/>
  <c r="A1379" i="9" s="1"/>
  <c r="K1379" i="9" s="1"/>
  <c r="B1378" i="9"/>
  <c r="A1378" i="9" s="1"/>
  <c r="K1378" i="9" s="1"/>
  <c r="B1377" i="9"/>
  <c r="A1377" i="9" s="1"/>
  <c r="K1377" i="9" s="1"/>
  <c r="B1376" i="9"/>
  <c r="A1376" i="9" s="1"/>
  <c r="K1376" i="9" s="1"/>
  <c r="B1375" i="9"/>
  <c r="A1375" i="9" s="1"/>
  <c r="K1375" i="9" s="1"/>
  <c r="B1374" i="9"/>
  <c r="A1374" i="9" s="1"/>
  <c r="K1374" i="9" s="1"/>
  <c r="B1373" i="9"/>
  <c r="A1373" i="9" s="1"/>
  <c r="K1373" i="9" s="1"/>
  <c r="B1372" i="9"/>
  <c r="A1372" i="9" s="1"/>
  <c r="K1372" i="9" s="1"/>
  <c r="B1371" i="9"/>
  <c r="A1371" i="9" s="1"/>
  <c r="K1371" i="9" s="1"/>
  <c r="B1370" i="9"/>
  <c r="A1370" i="9" s="1"/>
  <c r="K1370" i="9" s="1"/>
  <c r="B1369" i="9"/>
  <c r="A1369" i="9" s="1"/>
  <c r="K1369" i="9" s="1"/>
  <c r="B1368" i="9"/>
  <c r="A1368" i="9" s="1"/>
  <c r="K1368" i="9" s="1"/>
  <c r="B1367" i="9"/>
  <c r="A1367" i="9" s="1"/>
  <c r="B1366" i="9"/>
  <c r="A1366" i="9" s="1"/>
  <c r="K1366" i="9" s="1"/>
  <c r="B1365" i="9"/>
  <c r="A1365" i="9" s="1"/>
  <c r="K1365" i="9" s="1"/>
  <c r="B1364" i="9"/>
  <c r="A1364" i="9" s="1"/>
  <c r="K1364" i="9" s="1"/>
  <c r="B1363" i="9"/>
  <c r="A1363" i="9" s="1"/>
  <c r="K1363" i="9" s="1"/>
  <c r="B1362" i="9"/>
  <c r="A1362" i="9" s="1"/>
  <c r="K1362" i="9" s="1"/>
  <c r="B1361" i="9"/>
  <c r="A1361" i="9" s="1"/>
  <c r="K1361" i="9" s="1"/>
  <c r="B1360" i="9"/>
  <c r="A1360" i="9" s="1"/>
  <c r="K1360" i="9" s="1"/>
  <c r="B1359" i="9"/>
  <c r="A1359" i="9" s="1"/>
  <c r="B1358" i="9"/>
  <c r="A1358" i="9" s="1"/>
  <c r="K1358" i="9" s="1"/>
  <c r="B1357" i="9"/>
  <c r="A1357" i="9" s="1"/>
  <c r="K1357" i="9" s="1"/>
  <c r="B1356" i="9"/>
  <c r="A1356" i="9" s="1"/>
  <c r="K1356" i="9" s="1"/>
  <c r="B1355" i="9"/>
  <c r="A1355" i="9" s="1"/>
  <c r="K1355" i="9" s="1"/>
  <c r="B1354" i="9"/>
  <c r="A1354" i="9" s="1"/>
  <c r="K1354" i="9" s="1"/>
  <c r="B1353" i="9"/>
  <c r="A1353" i="9" s="1"/>
  <c r="K1353" i="9" s="1"/>
  <c r="B1352" i="9"/>
  <c r="A1352" i="9" s="1"/>
  <c r="K1352" i="9" s="1"/>
  <c r="B1351" i="9"/>
  <c r="A1351" i="9" s="1"/>
  <c r="K1351" i="9" s="1"/>
  <c r="B1350" i="9"/>
  <c r="A1350" i="9" s="1"/>
  <c r="K1350" i="9" s="1"/>
  <c r="B1349" i="9"/>
  <c r="A1349" i="9" s="1"/>
  <c r="K1349" i="9" s="1"/>
  <c r="B1348" i="9"/>
  <c r="A1348" i="9" s="1"/>
  <c r="K1348" i="9" s="1"/>
  <c r="B1347" i="9"/>
  <c r="A1347" i="9" s="1"/>
  <c r="K1347" i="9" s="1"/>
  <c r="B1346" i="9"/>
  <c r="A1346" i="9" s="1"/>
  <c r="K1346" i="9" s="1"/>
  <c r="B1345" i="9"/>
  <c r="A1345" i="9" s="1"/>
  <c r="K1345" i="9" s="1"/>
  <c r="B1344" i="9"/>
  <c r="A1344" i="9" s="1"/>
  <c r="K1344" i="9" s="1"/>
  <c r="B1343" i="9"/>
  <c r="A1343" i="9" s="1"/>
  <c r="K1343" i="9" s="1"/>
  <c r="B1342" i="9"/>
  <c r="A1342" i="9" s="1"/>
  <c r="K1342" i="9" s="1"/>
  <c r="B1341" i="9"/>
  <c r="A1341" i="9" s="1"/>
  <c r="K1341" i="9" s="1"/>
  <c r="B1340" i="9"/>
  <c r="A1340" i="9" s="1"/>
  <c r="K1340" i="9" s="1"/>
  <c r="B1339" i="9"/>
  <c r="A1339" i="9" s="1"/>
  <c r="K1339" i="9" s="1"/>
  <c r="B1338" i="9"/>
  <c r="A1338" i="9" s="1"/>
  <c r="K1338" i="9" s="1"/>
  <c r="B1337" i="9"/>
  <c r="A1337" i="9" s="1"/>
  <c r="K1337" i="9" s="1"/>
  <c r="B1336" i="9"/>
  <c r="A1336" i="9" s="1"/>
  <c r="K1336" i="9" s="1"/>
  <c r="B1335" i="9"/>
  <c r="A1335" i="9" s="1"/>
  <c r="K1335" i="9" s="1"/>
  <c r="B1334" i="9"/>
  <c r="A1334" i="9" s="1"/>
  <c r="K1334" i="9" s="1"/>
  <c r="B1333" i="9"/>
  <c r="A1333" i="9" s="1"/>
  <c r="K1333" i="9" s="1"/>
  <c r="B1332" i="9"/>
  <c r="A1332" i="9" s="1"/>
  <c r="K1332" i="9" s="1"/>
  <c r="B1331" i="9"/>
  <c r="A1331" i="9" s="1"/>
  <c r="K1331" i="9" s="1"/>
  <c r="B1330" i="9"/>
  <c r="A1330" i="9" s="1"/>
  <c r="K1330" i="9" s="1"/>
  <c r="B1329" i="9"/>
  <c r="A1329" i="9" s="1"/>
  <c r="K1329" i="9" s="1"/>
  <c r="B1328" i="9"/>
  <c r="A1328" i="9" s="1"/>
  <c r="K1328" i="9" s="1"/>
  <c r="B1327" i="9"/>
  <c r="A1327" i="9" s="1"/>
  <c r="K1327" i="9" s="1"/>
  <c r="B1326" i="9"/>
  <c r="A1326" i="9" s="1"/>
  <c r="K1326" i="9" s="1"/>
  <c r="B1325" i="9"/>
  <c r="A1325" i="9" s="1"/>
  <c r="K1325" i="9" s="1"/>
  <c r="B1324" i="9"/>
  <c r="A1324" i="9" s="1"/>
  <c r="K1324" i="9" s="1"/>
  <c r="B1323" i="9"/>
  <c r="A1323" i="9" s="1"/>
  <c r="K1323" i="9" s="1"/>
  <c r="B1322" i="9"/>
  <c r="A1322" i="9" s="1"/>
  <c r="K1322" i="9" s="1"/>
  <c r="B1321" i="9"/>
  <c r="A1321" i="9" s="1"/>
  <c r="K1321" i="9" s="1"/>
  <c r="B1320" i="9"/>
  <c r="A1320" i="9" s="1"/>
  <c r="K1320" i="9" s="1"/>
  <c r="B1319" i="9"/>
  <c r="A1319" i="9" s="1"/>
  <c r="K1319" i="9" s="1"/>
  <c r="B1318" i="9"/>
  <c r="A1318" i="9" s="1"/>
  <c r="K1318" i="9" s="1"/>
  <c r="B1317" i="9"/>
  <c r="A1317" i="9" s="1"/>
  <c r="K1317" i="9" s="1"/>
  <c r="B1316" i="9"/>
  <c r="B1315" i="9"/>
  <c r="A1315" i="9" s="1"/>
  <c r="K1315" i="9" s="1"/>
  <c r="B1314" i="9"/>
  <c r="A1314" i="9" s="1"/>
  <c r="K1314" i="9" s="1"/>
  <c r="B1313" i="9"/>
  <c r="A1313" i="9" s="1"/>
  <c r="K1313" i="9" s="1"/>
  <c r="B1312" i="9"/>
  <c r="A1312" i="9" s="1"/>
  <c r="K1312" i="9" s="1"/>
  <c r="B1311" i="9"/>
  <c r="A1311" i="9" s="1"/>
  <c r="K1311" i="9" s="1"/>
  <c r="B1310" i="9"/>
  <c r="A1310" i="9" s="1"/>
  <c r="K1310" i="9" s="1"/>
  <c r="B1309" i="9"/>
  <c r="A1309" i="9" s="1"/>
  <c r="K1309" i="9" s="1"/>
  <c r="B1308" i="9"/>
  <c r="A1308" i="9" s="1"/>
  <c r="K1308" i="9" s="1"/>
  <c r="B1307" i="9"/>
  <c r="A1307" i="9" s="1"/>
  <c r="K1307" i="9" s="1"/>
  <c r="B1306" i="9"/>
  <c r="B1305" i="9"/>
  <c r="A1305" i="9" s="1"/>
  <c r="K1305" i="9" s="1"/>
  <c r="B1304" i="9"/>
  <c r="A1304" i="9" s="1"/>
  <c r="K1304" i="9" s="1"/>
  <c r="B1303" i="9"/>
  <c r="A1303" i="9" s="1"/>
  <c r="B1302" i="9"/>
  <c r="A1302" i="9" s="1"/>
  <c r="K1302" i="9" s="1"/>
  <c r="B1301" i="9"/>
  <c r="A1301" i="9" s="1"/>
  <c r="K1301" i="9" s="1"/>
  <c r="B1300" i="9"/>
  <c r="A1300" i="9" s="1"/>
  <c r="K1300" i="9" s="1"/>
  <c r="B1299" i="9"/>
  <c r="A1299" i="9" s="1"/>
  <c r="K1299" i="9" s="1"/>
  <c r="B1298" i="9"/>
  <c r="A1298" i="9" s="1"/>
  <c r="K1298" i="9" s="1"/>
  <c r="B1297" i="9"/>
  <c r="A1297" i="9" s="1"/>
  <c r="K1297" i="9" s="1"/>
  <c r="B1296" i="9"/>
  <c r="A1296" i="9" s="1"/>
  <c r="K1296" i="9" s="1"/>
  <c r="B1295" i="9"/>
  <c r="A1295" i="9" s="1"/>
  <c r="B1294" i="9"/>
  <c r="A1294" i="9" s="1"/>
  <c r="K1294" i="9" s="1"/>
  <c r="B1293" i="9"/>
  <c r="A1293" i="9" s="1"/>
  <c r="K1293" i="9" s="1"/>
  <c r="B1292" i="9"/>
  <c r="A1292" i="9" s="1"/>
  <c r="K1292" i="9" s="1"/>
  <c r="B1291" i="9"/>
  <c r="A1291" i="9" s="1"/>
  <c r="K1291" i="9" s="1"/>
  <c r="B1290" i="9"/>
  <c r="A1290" i="9" s="1"/>
  <c r="K1290" i="9" s="1"/>
  <c r="B1289" i="9"/>
  <c r="A1289" i="9" s="1"/>
  <c r="K1289" i="9" s="1"/>
  <c r="B1288" i="9"/>
  <c r="A1288" i="9" s="1"/>
  <c r="K1288" i="9" s="1"/>
  <c r="B1287" i="9"/>
  <c r="A1287" i="9" s="1"/>
  <c r="K1287" i="9" s="1"/>
  <c r="B1286" i="9"/>
  <c r="B1285" i="9"/>
  <c r="A1285" i="9" s="1"/>
  <c r="K1285" i="9" s="1"/>
  <c r="B1284" i="9"/>
  <c r="A1284" i="9" s="1"/>
  <c r="K1284" i="9" s="1"/>
  <c r="B1283" i="9"/>
  <c r="A1283" i="9" s="1"/>
  <c r="K1283" i="9" s="1"/>
  <c r="B1282" i="9"/>
  <c r="B1281" i="9"/>
  <c r="A1281" i="9" s="1"/>
  <c r="K1281" i="9" s="1"/>
  <c r="B1280" i="9"/>
  <c r="A1280" i="9" s="1"/>
  <c r="K1280" i="9" s="1"/>
  <c r="B1279" i="9"/>
  <c r="A1279" i="9" s="1"/>
  <c r="K1279" i="9" s="1"/>
  <c r="B1278" i="9"/>
  <c r="A1278" i="9" s="1"/>
  <c r="K1278" i="9" s="1"/>
  <c r="B1277" i="9"/>
  <c r="A1277" i="9" s="1"/>
  <c r="K1277" i="9" s="1"/>
  <c r="B1276" i="9"/>
  <c r="A1276" i="9" s="1"/>
  <c r="K1276" i="9" s="1"/>
  <c r="B1275" i="9"/>
  <c r="A1275" i="9" s="1"/>
  <c r="K1275" i="9" s="1"/>
  <c r="B1274" i="9"/>
  <c r="A1274" i="9" s="1"/>
  <c r="K1274" i="9" s="1"/>
  <c r="B1273" i="9"/>
  <c r="A1273" i="9" s="1"/>
  <c r="K1273" i="9" s="1"/>
  <c r="B1272" i="9"/>
  <c r="A1272" i="9" s="1"/>
  <c r="K1272" i="9" s="1"/>
  <c r="B1271" i="9"/>
  <c r="A1271" i="9" s="1"/>
  <c r="K1271" i="9" s="1"/>
  <c r="B1270" i="9"/>
  <c r="A1270" i="9" s="1"/>
  <c r="K1270" i="9" s="1"/>
  <c r="B1269" i="9"/>
  <c r="A1269" i="9" s="1"/>
  <c r="K1269" i="9" s="1"/>
  <c r="B1268" i="9"/>
  <c r="A1268" i="9" s="1"/>
  <c r="K1268" i="9" s="1"/>
  <c r="B1267" i="9"/>
  <c r="A1267" i="9" s="1"/>
  <c r="K1267" i="9" s="1"/>
  <c r="B1266" i="9"/>
  <c r="A1266" i="9" s="1"/>
  <c r="K1266" i="9" s="1"/>
  <c r="B1265" i="9"/>
  <c r="A1265" i="9" s="1"/>
  <c r="K1265" i="9" s="1"/>
  <c r="B1264" i="9"/>
  <c r="A1264" i="9" s="1"/>
  <c r="K1264" i="9" s="1"/>
  <c r="B1263" i="9"/>
  <c r="A1263" i="9" s="1"/>
  <c r="K1263" i="9" s="1"/>
  <c r="B1262" i="9"/>
  <c r="B1261" i="9"/>
  <c r="A1261" i="9" s="1"/>
  <c r="K1261" i="9" s="1"/>
  <c r="B1260" i="9"/>
  <c r="A1260" i="9" s="1"/>
  <c r="K1260" i="9" s="1"/>
  <c r="B1259" i="9"/>
  <c r="A1259" i="9" s="1"/>
  <c r="K1259" i="9" s="1"/>
  <c r="B1258" i="9"/>
  <c r="A1258" i="9" s="1"/>
  <c r="K1258" i="9" s="1"/>
  <c r="B1257" i="9"/>
  <c r="A1257" i="9" s="1"/>
  <c r="K1257" i="9" s="1"/>
  <c r="B1256" i="9"/>
  <c r="A1256" i="9" s="1"/>
  <c r="K1256" i="9" s="1"/>
  <c r="B1255" i="9"/>
  <c r="A1255" i="9" s="1"/>
  <c r="K1255" i="9" s="1"/>
  <c r="B1254" i="9"/>
  <c r="A1254" i="9" s="1"/>
  <c r="K1254" i="9" s="1"/>
  <c r="B1253" i="9"/>
  <c r="B1252" i="9"/>
  <c r="B1251" i="9"/>
  <c r="A1251" i="9" s="1"/>
  <c r="K1251" i="9" s="1"/>
  <c r="B1250" i="9"/>
  <c r="A1250" i="9" s="1"/>
  <c r="K1250" i="9" s="1"/>
  <c r="B1249" i="9"/>
  <c r="A1249" i="9" s="1"/>
  <c r="K1249" i="9" s="1"/>
  <c r="B1248" i="9"/>
  <c r="A1248" i="9" s="1"/>
  <c r="K1248" i="9" s="1"/>
  <c r="B1247" i="9"/>
  <c r="A1247" i="9" s="1"/>
  <c r="K1247" i="9" s="1"/>
  <c r="B1246" i="9"/>
  <c r="A1246" i="9" s="1"/>
  <c r="K1246" i="9" s="1"/>
  <c r="B1245" i="9"/>
  <c r="A1245" i="9" s="1"/>
  <c r="K1245" i="9" s="1"/>
  <c r="B1244" i="9"/>
  <c r="A1244" i="9" s="1"/>
  <c r="K1244" i="9" s="1"/>
  <c r="B1243" i="9"/>
  <c r="A1243" i="9" s="1"/>
  <c r="K1243" i="9" s="1"/>
  <c r="B1242" i="9"/>
  <c r="B1241" i="9"/>
  <c r="A1241" i="9" s="1"/>
  <c r="K1241" i="9" s="1"/>
  <c r="B1240" i="9"/>
  <c r="A1240" i="9" s="1"/>
  <c r="K1240" i="9" s="1"/>
  <c r="B1239" i="9"/>
  <c r="A1239" i="9" s="1"/>
  <c r="K1239" i="9" s="1"/>
  <c r="B1238" i="9"/>
  <c r="A1238" i="9" s="1"/>
  <c r="K1238" i="9" s="1"/>
  <c r="B1237" i="9"/>
  <c r="A1237" i="9" s="1"/>
  <c r="K1237" i="9" s="1"/>
  <c r="B1236" i="9"/>
  <c r="A1236" i="9" s="1"/>
  <c r="K1236" i="9" s="1"/>
  <c r="B1235" i="9"/>
  <c r="A1235" i="9" s="1"/>
  <c r="K1235" i="9" s="1"/>
  <c r="B1234" i="9"/>
  <c r="A1234" i="9" s="1"/>
  <c r="K1234" i="9" s="1"/>
  <c r="B1233" i="9"/>
  <c r="A1233" i="9" s="1"/>
  <c r="K1233" i="9" s="1"/>
  <c r="B1232" i="9"/>
  <c r="A1232" i="9" s="1"/>
  <c r="K1232" i="9" s="1"/>
  <c r="B1231" i="9"/>
  <c r="A1231" i="9" s="1"/>
  <c r="K1231" i="9" s="1"/>
  <c r="B1230" i="9"/>
  <c r="A1230" i="9" s="1"/>
  <c r="K1230" i="9" s="1"/>
  <c r="B1229" i="9"/>
  <c r="A1229" i="9" s="1"/>
  <c r="K1229" i="9" s="1"/>
  <c r="B1228" i="9"/>
  <c r="A1228" i="9" s="1"/>
  <c r="K1228" i="9" s="1"/>
  <c r="B1227" i="9"/>
  <c r="A1227" i="9" s="1"/>
  <c r="K1227" i="9" s="1"/>
  <c r="B1226" i="9"/>
  <c r="A1226" i="9" s="1"/>
  <c r="K1226" i="9" s="1"/>
  <c r="B1225" i="9"/>
  <c r="A1225" i="9" s="1"/>
  <c r="K1225" i="9" s="1"/>
  <c r="B1224" i="9"/>
  <c r="A1224" i="9" s="1"/>
  <c r="K1224" i="9" s="1"/>
  <c r="B1223" i="9"/>
  <c r="A1223" i="9" s="1"/>
  <c r="K1223" i="9" s="1"/>
  <c r="B1222" i="9"/>
  <c r="B1221" i="9"/>
  <c r="B1220" i="9"/>
  <c r="A1220" i="9" s="1"/>
  <c r="K1220" i="9" s="1"/>
  <c r="B1219" i="9"/>
  <c r="A1219" i="9" s="1"/>
  <c r="K1219" i="9" s="1"/>
  <c r="B1218" i="9"/>
  <c r="B1217" i="9"/>
  <c r="A1217" i="9" s="1"/>
  <c r="K1217" i="9" s="1"/>
  <c r="B1216" i="9"/>
  <c r="A1216" i="9" s="1"/>
  <c r="K1216" i="9" s="1"/>
  <c r="B1215" i="9"/>
  <c r="A1215" i="9" s="1"/>
  <c r="K1215" i="9" s="1"/>
  <c r="B1214" i="9"/>
  <c r="A1214" i="9" s="1"/>
  <c r="K1214" i="9" s="1"/>
  <c r="B1213" i="9"/>
  <c r="A1213" i="9" s="1"/>
  <c r="K1213" i="9" s="1"/>
  <c r="B1212" i="9"/>
  <c r="A1212" i="9" s="1"/>
  <c r="K1212" i="9" s="1"/>
  <c r="B1211" i="9"/>
  <c r="B1210" i="9"/>
  <c r="A1210" i="9" s="1"/>
  <c r="K1210" i="9" s="1"/>
  <c r="B1209" i="9"/>
  <c r="A1209" i="9" s="1"/>
  <c r="K1209" i="9" s="1"/>
  <c r="B1208" i="9"/>
  <c r="A1208" i="9" s="1"/>
  <c r="K1208" i="9" s="1"/>
  <c r="B1207" i="9"/>
  <c r="A1207" i="9" s="1"/>
  <c r="K1207" i="9" s="1"/>
  <c r="B1206" i="9"/>
  <c r="A1206" i="9" s="1"/>
  <c r="K1206" i="9" s="1"/>
  <c r="B1205" i="9"/>
  <c r="A1205" i="9" s="1"/>
  <c r="K1205" i="9" s="1"/>
  <c r="B1204" i="9"/>
  <c r="A1204" i="9" s="1"/>
  <c r="K1204" i="9" s="1"/>
  <c r="B1203" i="9"/>
  <c r="A1203" i="9" s="1"/>
  <c r="K1203" i="9" s="1"/>
  <c r="B1202" i="9"/>
  <c r="A1202" i="9" s="1"/>
  <c r="K1202" i="9" s="1"/>
  <c r="B1201" i="9"/>
  <c r="A1201" i="9" s="1"/>
  <c r="K1201" i="9" s="1"/>
  <c r="B1200" i="9"/>
  <c r="A1200" i="9" s="1"/>
  <c r="K1200" i="9" s="1"/>
  <c r="B1199" i="9"/>
  <c r="A1199" i="9" s="1"/>
  <c r="K1199" i="9" s="1"/>
  <c r="B1198" i="9"/>
  <c r="B1197" i="9"/>
  <c r="A1197" i="9" s="1"/>
  <c r="K1197" i="9" s="1"/>
  <c r="B1196" i="9"/>
  <c r="A1196" i="9" s="1"/>
  <c r="K1196" i="9" s="1"/>
  <c r="B1195" i="9"/>
  <c r="A1195" i="9" s="1"/>
  <c r="K1195" i="9" s="1"/>
  <c r="B1194" i="9"/>
  <c r="A1194" i="9" s="1"/>
  <c r="K1194" i="9" s="1"/>
  <c r="B1193" i="9"/>
  <c r="A1193" i="9" s="1"/>
  <c r="K1193" i="9" s="1"/>
  <c r="B1192" i="9"/>
  <c r="A1192" i="9" s="1"/>
  <c r="K1192" i="9" s="1"/>
  <c r="B1191" i="9"/>
  <c r="A1191" i="9" s="1"/>
  <c r="K1191" i="9" s="1"/>
  <c r="B1190" i="9"/>
  <c r="A1190" i="9" s="1"/>
  <c r="K1190" i="9" s="1"/>
  <c r="B1189" i="9"/>
  <c r="B1188" i="9"/>
  <c r="B1187" i="9"/>
  <c r="A1187" i="9" s="1"/>
  <c r="K1187" i="9" s="1"/>
  <c r="B1186" i="9"/>
  <c r="A1186" i="9" s="1"/>
  <c r="K1186" i="9" s="1"/>
  <c r="B1185" i="9"/>
  <c r="A1185" i="9" s="1"/>
  <c r="K1185" i="9" s="1"/>
  <c r="B1184" i="9"/>
  <c r="A1184" i="9" s="1"/>
  <c r="K1184" i="9" s="1"/>
  <c r="B1183" i="9"/>
  <c r="A1183" i="9" s="1"/>
  <c r="K1183" i="9" s="1"/>
  <c r="B1182" i="9"/>
  <c r="A1182" i="9" s="1"/>
  <c r="K1182" i="9" s="1"/>
  <c r="B1181" i="9"/>
  <c r="A1181" i="9" s="1"/>
  <c r="K1181" i="9" s="1"/>
  <c r="B1180" i="9"/>
  <c r="A1180" i="9" s="1"/>
  <c r="K1180" i="9" s="1"/>
  <c r="B1179" i="9"/>
  <c r="A1179" i="9" s="1"/>
  <c r="K1179" i="9" s="1"/>
  <c r="B1178" i="9"/>
  <c r="B1177" i="9"/>
  <c r="A1177" i="9" s="1"/>
  <c r="K1177" i="9" s="1"/>
  <c r="B1176" i="9"/>
  <c r="A1176" i="9" s="1"/>
  <c r="K1176" i="9" s="1"/>
  <c r="B1175" i="9"/>
  <c r="A1175" i="9" s="1"/>
  <c r="K1175" i="9" s="1"/>
  <c r="B1174" i="9"/>
  <c r="A1174" i="9" s="1"/>
  <c r="K1174" i="9" s="1"/>
  <c r="B1173" i="9"/>
  <c r="A1173" i="9" s="1"/>
  <c r="K1173" i="9" s="1"/>
  <c r="B1172" i="9"/>
  <c r="A1172" i="9" s="1"/>
  <c r="K1172" i="9" s="1"/>
  <c r="B1171" i="9"/>
  <c r="A1171" i="9" s="1"/>
  <c r="K1171" i="9" s="1"/>
  <c r="B1170" i="9"/>
  <c r="A1170" i="9" s="1"/>
  <c r="K1170" i="9" s="1"/>
  <c r="B1169" i="9"/>
  <c r="A1169" i="9" s="1"/>
  <c r="K1169" i="9" s="1"/>
  <c r="B1168" i="9"/>
  <c r="A1168" i="9" s="1"/>
  <c r="K1168" i="9" s="1"/>
  <c r="B1167" i="9"/>
  <c r="A1167" i="9" s="1"/>
  <c r="K1167" i="9" s="1"/>
  <c r="B1166" i="9"/>
  <c r="A1166" i="9" s="1"/>
  <c r="K1166" i="9" s="1"/>
  <c r="B1165" i="9"/>
  <c r="A1165" i="9" s="1"/>
  <c r="K1165" i="9" s="1"/>
  <c r="B1164" i="9"/>
  <c r="A1164" i="9" s="1"/>
  <c r="K1164" i="9" s="1"/>
  <c r="B1163" i="9"/>
  <c r="A1163" i="9" s="1"/>
  <c r="K1163" i="9" s="1"/>
  <c r="B1162" i="9"/>
  <c r="A1162" i="9" s="1"/>
  <c r="K1162" i="9" s="1"/>
  <c r="B1161" i="9"/>
  <c r="A1161" i="9" s="1"/>
  <c r="K1161" i="9" s="1"/>
  <c r="B1160" i="9"/>
  <c r="A1160" i="9" s="1"/>
  <c r="K1160" i="9" s="1"/>
  <c r="B1159" i="9"/>
  <c r="A1159" i="9" s="1"/>
  <c r="K1159" i="9" s="1"/>
  <c r="B1158" i="9"/>
  <c r="B1157" i="9"/>
  <c r="B1156" i="9"/>
  <c r="A1156" i="9" s="1"/>
  <c r="K1156" i="9" s="1"/>
  <c r="B1155" i="9"/>
  <c r="A1155" i="9" s="1"/>
  <c r="K1155" i="9" s="1"/>
  <c r="B1154" i="9"/>
  <c r="B1153" i="9"/>
  <c r="A1153" i="9" s="1"/>
  <c r="K1153" i="9" s="1"/>
  <c r="B1152" i="9"/>
  <c r="A1152" i="9" s="1"/>
  <c r="K1152" i="9" s="1"/>
  <c r="B1151" i="9"/>
  <c r="A1151" i="9" s="1"/>
  <c r="B1150" i="9"/>
  <c r="A1150" i="9" s="1"/>
  <c r="K1150" i="9" s="1"/>
  <c r="B1149" i="9"/>
  <c r="A1149" i="9" s="1"/>
  <c r="K1149" i="9" s="1"/>
  <c r="B1148" i="9"/>
  <c r="A1148" i="9" s="1"/>
  <c r="K1148" i="9" s="1"/>
  <c r="B1147" i="9"/>
  <c r="B1146" i="9"/>
  <c r="A1146" i="9" s="1"/>
  <c r="K1146" i="9" s="1"/>
  <c r="B1145" i="9"/>
  <c r="A1145" i="9" s="1"/>
  <c r="K1145" i="9" s="1"/>
  <c r="B1144" i="9"/>
  <c r="A1144" i="9" s="1"/>
  <c r="K1144" i="9" s="1"/>
  <c r="B1143" i="9"/>
  <c r="A1143" i="9" s="1"/>
  <c r="K1143" i="9" s="1"/>
  <c r="B1142" i="9"/>
  <c r="A1142" i="9" s="1"/>
  <c r="K1142" i="9" s="1"/>
  <c r="B1141" i="9"/>
  <c r="A1141" i="9" s="1"/>
  <c r="K1141" i="9" s="1"/>
  <c r="B1140" i="9"/>
  <c r="A1140" i="9" s="1"/>
  <c r="K1140" i="9" s="1"/>
  <c r="B1139" i="9"/>
  <c r="A1139" i="9" s="1"/>
  <c r="K1139" i="9" s="1"/>
  <c r="B1138" i="9"/>
  <c r="A1138" i="9" s="1"/>
  <c r="K1138" i="9" s="1"/>
  <c r="B1137" i="9"/>
  <c r="A1137" i="9" s="1"/>
  <c r="K1137" i="9" s="1"/>
  <c r="B1136" i="9"/>
  <c r="A1136" i="9" s="1"/>
  <c r="K1136" i="9" s="1"/>
  <c r="B1135" i="9"/>
  <c r="A1135" i="9" s="1"/>
  <c r="K1135" i="9" s="1"/>
  <c r="B1134" i="9"/>
  <c r="B1133" i="9"/>
  <c r="A1133" i="9" s="1"/>
  <c r="K1133" i="9" s="1"/>
  <c r="B1132" i="9"/>
  <c r="A1132" i="9" s="1"/>
  <c r="K1132" i="9" s="1"/>
  <c r="B1131" i="9"/>
  <c r="A1131" i="9" s="1"/>
  <c r="K1131" i="9" s="1"/>
  <c r="B1130" i="9"/>
  <c r="A1130" i="9" s="1"/>
  <c r="K1130" i="9" s="1"/>
  <c r="B1129" i="9"/>
  <c r="A1129" i="9" s="1"/>
  <c r="K1129" i="9" s="1"/>
  <c r="B1128" i="9"/>
  <c r="A1128" i="9" s="1"/>
  <c r="K1128" i="9" s="1"/>
  <c r="B1127" i="9"/>
  <c r="A1127" i="9" s="1"/>
  <c r="K1127" i="9" s="1"/>
  <c r="B1126" i="9"/>
  <c r="A1126" i="9" s="1"/>
  <c r="K1126" i="9" s="1"/>
  <c r="B1125" i="9"/>
  <c r="B1124" i="9"/>
  <c r="B1123" i="9"/>
  <c r="A1123" i="9" s="1"/>
  <c r="K1123" i="9" s="1"/>
  <c r="B1122" i="9"/>
  <c r="A1122" i="9" s="1"/>
  <c r="K1122" i="9" s="1"/>
  <c r="B1121" i="9"/>
  <c r="A1121" i="9" s="1"/>
  <c r="K1121" i="9" s="1"/>
  <c r="B1120" i="9"/>
  <c r="A1120" i="9" s="1"/>
  <c r="K1120" i="9" s="1"/>
  <c r="B1119" i="9"/>
  <c r="A1119" i="9" s="1"/>
  <c r="B1118" i="9"/>
  <c r="A1118" i="9" s="1"/>
  <c r="K1118" i="9" s="1"/>
  <c r="B1117" i="9"/>
  <c r="A1117" i="9" s="1"/>
  <c r="K1117" i="9" s="1"/>
  <c r="B1116" i="9"/>
  <c r="A1116" i="9" s="1"/>
  <c r="K1116" i="9" s="1"/>
  <c r="B1115" i="9"/>
  <c r="A1115" i="9" s="1"/>
  <c r="K1115" i="9" s="1"/>
  <c r="B1114" i="9"/>
  <c r="B1113" i="9"/>
  <c r="A1113" i="9" s="1"/>
  <c r="K1113" i="9" s="1"/>
  <c r="B1112" i="9"/>
  <c r="A1112" i="9" s="1"/>
  <c r="K1112" i="9" s="1"/>
  <c r="B1111" i="9"/>
  <c r="A1111" i="9" s="1"/>
  <c r="K1111" i="9" s="1"/>
  <c r="B1110" i="9"/>
  <c r="A1110" i="9" s="1"/>
  <c r="K1110" i="9" s="1"/>
  <c r="B1109" i="9"/>
  <c r="A1109" i="9" s="1"/>
  <c r="K1109" i="9" s="1"/>
  <c r="B1108" i="9"/>
  <c r="A1108" i="9" s="1"/>
  <c r="K1108" i="9" s="1"/>
  <c r="B1107" i="9"/>
  <c r="A1107" i="9" s="1"/>
  <c r="K1107" i="9" s="1"/>
  <c r="B1106" i="9"/>
  <c r="A1106" i="9" s="1"/>
  <c r="K1106" i="9" s="1"/>
  <c r="B1105" i="9"/>
  <c r="A1105" i="9" s="1"/>
  <c r="K1105" i="9" s="1"/>
  <c r="B1104" i="9"/>
  <c r="A1104" i="9" s="1"/>
  <c r="K1104" i="9" s="1"/>
  <c r="B1103" i="9"/>
  <c r="A1103" i="9" s="1"/>
  <c r="K1103" i="9" s="1"/>
  <c r="B1102" i="9"/>
  <c r="A1102" i="9" s="1"/>
  <c r="K1102" i="9" s="1"/>
  <c r="B1101" i="9"/>
  <c r="A1101" i="9" s="1"/>
  <c r="K1101" i="9" s="1"/>
  <c r="B1100" i="9"/>
  <c r="A1100" i="9" s="1"/>
  <c r="K1100" i="9" s="1"/>
  <c r="B1099" i="9"/>
  <c r="A1099" i="9" s="1"/>
  <c r="K1099" i="9" s="1"/>
  <c r="B1098" i="9"/>
  <c r="A1098" i="9" s="1"/>
  <c r="K1098" i="9" s="1"/>
  <c r="B1097" i="9"/>
  <c r="A1097" i="9" s="1"/>
  <c r="K1097" i="9" s="1"/>
  <c r="B1096" i="9"/>
  <c r="A1096" i="9" s="1"/>
  <c r="K1096" i="9" s="1"/>
  <c r="B1095" i="9"/>
  <c r="A1095" i="9" s="1"/>
  <c r="K1095" i="9" s="1"/>
  <c r="B1094" i="9"/>
  <c r="B1093" i="9"/>
  <c r="B1092" i="9"/>
  <c r="A1092" i="9" s="1"/>
  <c r="K1092" i="9" s="1"/>
  <c r="B1091" i="9"/>
  <c r="A1091" i="9" s="1"/>
  <c r="K1091" i="9" s="1"/>
  <c r="B1090" i="9"/>
  <c r="B1089" i="9"/>
  <c r="A1089" i="9" s="1"/>
  <c r="K1089" i="9" s="1"/>
  <c r="B1088" i="9"/>
  <c r="A1088" i="9" s="1"/>
  <c r="K1088" i="9" s="1"/>
  <c r="B1087" i="9"/>
  <c r="A1087" i="9" s="1"/>
  <c r="K1087" i="9" s="1"/>
  <c r="B1086" i="9"/>
  <c r="A1086" i="9" s="1"/>
  <c r="K1086" i="9" s="1"/>
  <c r="B1085" i="9"/>
  <c r="A1085" i="9" s="1"/>
  <c r="K1085" i="9" s="1"/>
  <c r="B1084" i="9"/>
  <c r="A1084" i="9" s="1"/>
  <c r="K1084" i="9" s="1"/>
  <c r="B1083" i="9"/>
  <c r="B1082" i="9"/>
  <c r="A1082" i="9" s="1"/>
  <c r="K1082" i="9" s="1"/>
  <c r="B1081" i="9"/>
  <c r="A1081" i="9" s="1"/>
  <c r="K1081" i="9" s="1"/>
  <c r="B1080" i="9"/>
  <c r="A1080" i="9" s="1"/>
  <c r="K1080" i="9" s="1"/>
  <c r="B1079" i="9"/>
  <c r="A1079" i="9" s="1"/>
  <c r="K1079" i="9" s="1"/>
  <c r="B1078" i="9"/>
  <c r="A1078" i="9" s="1"/>
  <c r="K1078" i="9" s="1"/>
  <c r="B1077" i="9"/>
  <c r="A1077" i="9" s="1"/>
  <c r="K1077" i="9" s="1"/>
  <c r="B1076" i="9"/>
  <c r="A1076" i="9" s="1"/>
  <c r="K1076" i="9" s="1"/>
  <c r="B1075" i="9"/>
  <c r="A1075" i="9" s="1"/>
  <c r="K1075" i="9" s="1"/>
  <c r="B1074" i="9"/>
  <c r="A1074" i="9" s="1"/>
  <c r="K1074" i="9" s="1"/>
  <c r="B1073" i="9"/>
  <c r="A1073" i="9" s="1"/>
  <c r="K1073" i="9" s="1"/>
  <c r="B1072" i="9"/>
  <c r="A1072" i="9" s="1"/>
  <c r="K1072" i="9" s="1"/>
  <c r="B1071" i="9"/>
  <c r="A1071" i="9" s="1"/>
  <c r="K1071" i="9" s="1"/>
  <c r="B1070" i="9"/>
  <c r="B1069" i="9"/>
  <c r="A1069" i="9" s="1"/>
  <c r="K1069" i="9" s="1"/>
  <c r="B1068" i="9"/>
  <c r="A1068" i="9" s="1"/>
  <c r="K1068" i="9" s="1"/>
  <c r="B1067" i="9"/>
  <c r="A1067" i="9" s="1"/>
  <c r="K1067" i="9" s="1"/>
  <c r="B1066" i="9"/>
  <c r="A1066" i="9" s="1"/>
  <c r="K1066" i="9" s="1"/>
  <c r="B1065" i="9"/>
  <c r="A1065" i="9" s="1"/>
  <c r="K1065" i="9" s="1"/>
  <c r="B1064" i="9"/>
  <c r="A1064" i="9" s="1"/>
  <c r="K1064" i="9" s="1"/>
  <c r="B1063" i="9"/>
  <c r="A1063" i="9" s="1"/>
  <c r="K1063" i="9" s="1"/>
  <c r="B1062" i="9"/>
  <c r="A1062" i="9" s="1"/>
  <c r="K1062" i="9" s="1"/>
  <c r="B1061" i="9"/>
  <c r="B1060" i="9"/>
  <c r="B1059" i="9"/>
  <c r="A1059" i="9" s="1"/>
  <c r="K1059" i="9" s="1"/>
  <c r="B1058" i="9"/>
  <c r="A1058" i="9" s="1"/>
  <c r="K1058" i="9" s="1"/>
  <c r="B1057" i="9"/>
  <c r="A1057" i="9" s="1"/>
  <c r="K1057" i="9" s="1"/>
  <c r="B1056" i="9"/>
  <c r="A1056" i="9" s="1"/>
  <c r="K1056" i="9" s="1"/>
  <c r="B1055" i="9"/>
  <c r="A1055" i="9" s="1"/>
  <c r="K1055" i="9" s="1"/>
  <c r="B1054" i="9"/>
  <c r="A1054" i="9" s="1"/>
  <c r="K1054" i="9" s="1"/>
  <c r="B1053" i="9"/>
  <c r="A1053" i="9" s="1"/>
  <c r="K1053" i="9" s="1"/>
  <c r="B1052" i="9"/>
  <c r="A1052" i="9" s="1"/>
  <c r="K1052" i="9" s="1"/>
  <c r="B1051" i="9"/>
  <c r="A1051" i="9" s="1"/>
  <c r="K1051" i="9" s="1"/>
  <c r="B1050" i="9"/>
  <c r="B1049" i="9"/>
  <c r="A1049" i="9" s="1"/>
  <c r="K1049" i="9" s="1"/>
  <c r="B1048" i="9"/>
  <c r="A1048" i="9" s="1"/>
  <c r="K1048" i="9" s="1"/>
  <c r="B1047" i="9"/>
  <c r="A1047" i="9" s="1"/>
  <c r="K1047" i="9" s="1"/>
  <c r="B1046" i="9"/>
  <c r="A1046" i="9" s="1"/>
  <c r="K1046" i="9" s="1"/>
  <c r="B1045" i="9"/>
  <c r="A1045" i="9" s="1"/>
  <c r="K1045" i="9" s="1"/>
  <c r="B1044" i="9"/>
  <c r="A1044" i="9" s="1"/>
  <c r="K1044" i="9" s="1"/>
  <c r="B1043" i="9"/>
  <c r="A1043" i="9" s="1"/>
  <c r="K1043" i="9" s="1"/>
  <c r="B1042" i="9"/>
  <c r="A1042" i="9" s="1"/>
  <c r="K1042" i="9" s="1"/>
  <c r="B1041" i="9"/>
  <c r="A1041" i="9" s="1"/>
  <c r="K1041" i="9" s="1"/>
  <c r="B1040" i="9"/>
  <c r="A1040" i="9" s="1"/>
  <c r="K1040" i="9" s="1"/>
  <c r="B1039" i="9"/>
  <c r="A1039" i="9" s="1"/>
  <c r="K1039" i="9" s="1"/>
  <c r="B1038" i="9"/>
  <c r="A1038" i="9" s="1"/>
  <c r="K1038" i="9" s="1"/>
  <c r="B1037" i="9"/>
  <c r="A1037" i="9" s="1"/>
  <c r="K1037" i="9" s="1"/>
  <c r="B1036" i="9"/>
  <c r="A1036" i="9" s="1"/>
  <c r="K1036" i="9" s="1"/>
  <c r="B1035" i="9"/>
  <c r="A1035" i="9" s="1"/>
  <c r="K1035" i="9" s="1"/>
  <c r="B1034" i="9"/>
  <c r="A1034" i="9" s="1"/>
  <c r="K1034" i="9" s="1"/>
  <c r="B1033" i="9"/>
  <c r="A1033" i="9" s="1"/>
  <c r="K1033" i="9" s="1"/>
  <c r="B1032" i="9"/>
  <c r="A1032" i="9" s="1"/>
  <c r="K1032" i="9" s="1"/>
  <c r="B1031" i="9"/>
  <c r="A1031" i="9" s="1"/>
  <c r="K1031" i="9" s="1"/>
  <c r="B1030" i="9"/>
  <c r="B1029" i="9"/>
  <c r="B1028" i="9"/>
  <c r="A1028" i="9" s="1"/>
  <c r="K1028" i="9" s="1"/>
  <c r="B1027" i="9"/>
  <c r="A1027" i="9" s="1"/>
  <c r="K1027" i="9" s="1"/>
  <c r="B1026" i="9"/>
  <c r="B1025" i="9"/>
  <c r="A1025" i="9" s="1"/>
  <c r="K1025" i="9" s="1"/>
  <c r="B1024" i="9"/>
  <c r="A1024" i="9" s="1"/>
  <c r="K1024" i="9" s="1"/>
  <c r="B1023" i="9"/>
  <c r="A1023" i="9" s="1"/>
  <c r="K1023" i="9" s="1"/>
  <c r="B1022" i="9"/>
  <c r="A1022" i="9" s="1"/>
  <c r="K1022" i="9" s="1"/>
  <c r="B1021" i="9"/>
  <c r="A1021" i="9" s="1"/>
  <c r="K1021" i="9" s="1"/>
  <c r="B1020" i="9"/>
  <c r="A1020" i="9" s="1"/>
  <c r="K1020" i="9" s="1"/>
  <c r="B1019" i="9"/>
  <c r="B1018" i="9"/>
  <c r="A1018" i="9" s="1"/>
  <c r="K1018" i="9" s="1"/>
  <c r="B1017" i="9"/>
  <c r="A1017" i="9" s="1"/>
  <c r="K1017" i="9" s="1"/>
  <c r="B1016" i="9"/>
  <c r="A1016" i="9" s="1"/>
  <c r="K1016" i="9" s="1"/>
  <c r="B1015" i="9"/>
  <c r="A1015" i="9" s="1"/>
  <c r="K1015" i="9" s="1"/>
  <c r="B1014" i="9"/>
  <c r="A1014" i="9" s="1"/>
  <c r="K1014" i="9" s="1"/>
  <c r="B1013" i="9"/>
  <c r="A1013" i="9" s="1"/>
  <c r="K1013" i="9" s="1"/>
  <c r="B1012" i="9"/>
  <c r="A1012" i="9" s="1"/>
  <c r="K1012" i="9" s="1"/>
  <c r="B1011" i="9"/>
  <c r="A1011" i="9" s="1"/>
  <c r="K1011" i="9" s="1"/>
  <c r="B1010" i="9"/>
  <c r="A1010" i="9" s="1"/>
  <c r="K1010" i="9" s="1"/>
  <c r="B1009" i="9"/>
  <c r="A1009" i="9" s="1"/>
  <c r="K1009" i="9" s="1"/>
  <c r="B1008" i="9"/>
  <c r="A1008" i="9" s="1"/>
  <c r="K1008" i="9" s="1"/>
  <c r="B1007" i="9"/>
  <c r="A1007" i="9" s="1"/>
  <c r="K1007" i="9" s="1"/>
  <c r="B1006" i="9"/>
  <c r="B1005" i="9"/>
  <c r="A1005" i="9" s="1"/>
  <c r="K1005" i="9" s="1"/>
  <c r="B1004" i="9"/>
  <c r="A1004" i="9" s="1"/>
  <c r="K1004" i="9" s="1"/>
  <c r="B1003" i="9"/>
  <c r="A1003" i="9" s="1"/>
  <c r="K1003" i="9" s="1"/>
  <c r="B1002" i="9"/>
  <c r="A1002" i="9" s="1"/>
  <c r="K1002" i="9" s="1"/>
  <c r="B1001" i="9"/>
  <c r="A1001" i="9" s="1"/>
  <c r="K1001" i="9" s="1"/>
  <c r="B1000" i="9"/>
  <c r="A1000" i="9" s="1"/>
  <c r="K1000" i="9" s="1"/>
  <c r="B999" i="9"/>
  <c r="A999" i="9" s="1"/>
  <c r="K999" i="9" s="1"/>
  <c r="B998" i="9"/>
  <c r="A998" i="9" s="1"/>
  <c r="K998" i="9" s="1"/>
  <c r="B997" i="9"/>
  <c r="B996" i="9"/>
  <c r="B995" i="9"/>
  <c r="A995" i="9" s="1"/>
  <c r="K995" i="9" s="1"/>
  <c r="B994" i="9"/>
  <c r="A994" i="9" s="1"/>
  <c r="K994" i="9" s="1"/>
  <c r="B993" i="9"/>
  <c r="A993" i="9" s="1"/>
  <c r="K993" i="9" s="1"/>
  <c r="B992" i="9"/>
  <c r="A992" i="9" s="1"/>
  <c r="K992" i="9" s="1"/>
  <c r="B991" i="9"/>
  <c r="A991" i="9" s="1"/>
  <c r="K991" i="9" s="1"/>
  <c r="B990" i="9"/>
  <c r="A990" i="9" s="1"/>
  <c r="K990" i="9" s="1"/>
  <c r="B989" i="9"/>
  <c r="A989" i="9" s="1"/>
  <c r="K989" i="9" s="1"/>
  <c r="B988" i="9"/>
  <c r="A988" i="9" s="1"/>
  <c r="K988" i="9" s="1"/>
  <c r="B987" i="9"/>
  <c r="A987" i="9" s="1"/>
  <c r="K987" i="9" s="1"/>
  <c r="B986" i="9"/>
  <c r="B985" i="9"/>
  <c r="A985" i="9" s="1"/>
  <c r="K985" i="9" s="1"/>
  <c r="B984" i="9"/>
  <c r="A984" i="9" s="1"/>
  <c r="K984" i="9" s="1"/>
  <c r="B983" i="9"/>
  <c r="A983" i="9" s="1"/>
  <c r="K983" i="9" s="1"/>
  <c r="B982" i="9"/>
  <c r="A982" i="9" s="1"/>
  <c r="K982" i="9" s="1"/>
  <c r="B981" i="9"/>
  <c r="A981" i="9" s="1"/>
  <c r="K981" i="9" s="1"/>
  <c r="B980" i="9"/>
  <c r="A980" i="9" s="1"/>
  <c r="K980" i="9" s="1"/>
  <c r="B979" i="9"/>
  <c r="A979" i="9" s="1"/>
  <c r="K979" i="9" s="1"/>
  <c r="B978" i="9"/>
  <c r="A978" i="9" s="1"/>
  <c r="K978" i="9" s="1"/>
  <c r="B977" i="9"/>
  <c r="A977" i="9" s="1"/>
  <c r="K977" i="9" s="1"/>
  <c r="B976" i="9"/>
  <c r="A976" i="9" s="1"/>
  <c r="K976" i="9" s="1"/>
  <c r="B975" i="9"/>
  <c r="A975" i="9" s="1"/>
  <c r="K975" i="9" s="1"/>
  <c r="B974" i="9"/>
  <c r="A974" i="9" s="1"/>
  <c r="K974" i="9" s="1"/>
  <c r="B973" i="9"/>
  <c r="A973" i="9" s="1"/>
  <c r="K973" i="9" s="1"/>
  <c r="B972" i="9"/>
  <c r="A972" i="9" s="1"/>
  <c r="K972" i="9" s="1"/>
  <c r="B971" i="9"/>
  <c r="A971" i="9" s="1"/>
  <c r="K971" i="9" s="1"/>
  <c r="B970" i="9"/>
  <c r="A970" i="9" s="1"/>
  <c r="K970" i="9" s="1"/>
  <c r="B969" i="9"/>
  <c r="A969" i="9" s="1"/>
  <c r="K969" i="9" s="1"/>
  <c r="B968" i="9"/>
  <c r="A968" i="9" s="1"/>
  <c r="K968" i="9" s="1"/>
  <c r="B967" i="9"/>
  <c r="A967" i="9" s="1"/>
  <c r="K967" i="9" s="1"/>
  <c r="B966" i="9"/>
  <c r="B965" i="9"/>
  <c r="B964" i="9"/>
  <c r="A964" i="9" s="1"/>
  <c r="K964" i="9" s="1"/>
  <c r="B963" i="9"/>
  <c r="A963" i="9" s="1"/>
  <c r="K963" i="9" s="1"/>
  <c r="B962" i="9"/>
  <c r="B961" i="9"/>
  <c r="A961" i="9" s="1"/>
  <c r="K961" i="9" s="1"/>
  <c r="B960" i="9"/>
  <c r="A960" i="9" s="1"/>
  <c r="K960" i="9" s="1"/>
  <c r="B959" i="9"/>
  <c r="A959" i="9" s="1"/>
  <c r="K959" i="9" s="1"/>
  <c r="B958" i="9"/>
  <c r="A958" i="9" s="1"/>
  <c r="K958" i="9" s="1"/>
  <c r="B957" i="9"/>
  <c r="A957" i="9" s="1"/>
  <c r="K957" i="9" s="1"/>
  <c r="B956" i="9"/>
  <c r="A956" i="9" s="1"/>
  <c r="K956" i="9" s="1"/>
  <c r="B955" i="9"/>
  <c r="B954" i="9"/>
  <c r="A954" i="9" s="1"/>
  <c r="K954" i="9" s="1"/>
  <c r="B953" i="9"/>
  <c r="A953" i="9" s="1"/>
  <c r="K953" i="9" s="1"/>
  <c r="B952" i="9"/>
  <c r="A952" i="9" s="1"/>
  <c r="K952" i="9" s="1"/>
  <c r="B951" i="9"/>
  <c r="A951" i="9" s="1"/>
  <c r="K951" i="9" s="1"/>
  <c r="B950" i="9"/>
  <c r="A950" i="9" s="1"/>
  <c r="K950" i="9" s="1"/>
  <c r="B949" i="9"/>
  <c r="A949" i="9" s="1"/>
  <c r="K949" i="9" s="1"/>
  <c r="B948" i="9"/>
  <c r="A948" i="9" s="1"/>
  <c r="K948" i="9" s="1"/>
  <c r="B947" i="9"/>
  <c r="A947" i="9" s="1"/>
  <c r="K947" i="9" s="1"/>
  <c r="B946" i="9"/>
  <c r="A946" i="9" s="1"/>
  <c r="K946" i="9" s="1"/>
  <c r="B945" i="9"/>
  <c r="A945" i="9" s="1"/>
  <c r="K945" i="9" s="1"/>
  <c r="B944" i="9"/>
  <c r="A944" i="9" s="1"/>
  <c r="K944" i="9" s="1"/>
  <c r="B943" i="9"/>
  <c r="A943" i="9" s="1"/>
  <c r="K943" i="9" s="1"/>
  <c r="B942" i="9"/>
  <c r="B941" i="9"/>
  <c r="A941" i="9" s="1"/>
  <c r="K941" i="9" s="1"/>
  <c r="B940" i="9"/>
  <c r="A940" i="9" s="1"/>
  <c r="K940" i="9" s="1"/>
  <c r="B939" i="9"/>
  <c r="A939" i="9" s="1"/>
  <c r="K939" i="9" s="1"/>
  <c r="B938" i="9"/>
  <c r="A938" i="9" s="1"/>
  <c r="K938" i="9" s="1"/>
  <c r="B937" i="9"/>
  <c r="A937" i="9" s="1"/>
  <c r="K937" i="9" s="1"/>
  <c r="B936" i="9"/>
  <c r="A936" i="9" s="1"/>
  <c r="K936" i="9" s="1"/>
  <c r="B935" i="9"/>
  <c r="A935" i="9" s="1"/>
  <c r="K935" i="9" s="1"/>
  <c r="B934" i="9"/>
  <c r="A934" i="9" s="1"/>
  <c r="K934" i="9" s="1"/>
  <c r="B933" i="9"/>
  <c r="B932" i="9"/>
  <c r="B931" i="9"/>
  <c r="A931" i="9" s="1"/>
  <c r="K931" i="9" s="1"/>
  <c r="B930" i="9"/>
  <c r="A930" i="9" s="1"/>
  <c r="K930" i="9" s="1"/>
  <c r="B929" i="9"/>
  <c r="A929" i="9" s="1"/>
  <c r="K929" i="9" s="1"/>
  <c r="B928" i="9"/>
  <c r="A928" i="9" s="1"/>
  <c r="K928" i="9" s="1"/>
  <c r="B927" i="9"/>
  <c r="A927" i="9" s="1"/>
  <c r="K927" i="9" s="1"/>
  <c r="B926" i="9"/>
  <c r="A926" i="9" s="1"/>
  <c r="K926" i="9" s="1"/>
  <c r="B925" i="9"/>
  <c r="A925" i="9" s="1"/>
  <c r="K925" i="9" s="1"/>
  <c r="B924" i="9"/>
  <c r="A924" i="9" s="1"/>
  <c r="K924" i="9" s="1"/>
  <c r="B923" i="9"/>
  <c r="A923" i="9" s="1"/>
  <c r="K923" i="9" s="1"/>
  <c r="B922" i="9"/>
  <c r="B921" i="9"/>
  <c r="A921" i="9" s="1"/>
  <c r="K921" i="9" s="1"/>
  <c r="B920" i="9"/>
  <c r="A920" i="9" s="1"/>
  <c r="K920" i="9" s="1"/>
  <c r="B919" i="9"/>
  <c r="A919" i="9" s="1"/>
  <c r="K919" i="9" s="1"/>
  <c r="B918" i="9"/>
  <c r="A918" i="9" s="1"/>
  <c r="K918" i="9" s="1"/>
  <c r="B917" i="9"/>
  <c r="A917" i="9" s="1"/>
  <c r="K917" i="9" s="1"/>
  <c r="B916" i="9"/>
  <c r="A916" i="9" s="1"/>
  <c r="K916" i="9" s="1"/>
  <c r="B915" i="9"/>
  <c r="A915" i="9" s="1"/>
  <c r="K915" i="9" s="1"/>
  <c r="B914" i="9"/>
  <c r="A914" i="9" s="1"/>
  <c r="K914" i="9" s="1"/>
  <c r="B913" i="9"/>
  <c r="A913" i="9" s="1"/>
  <c r="K913" i="9" s="1"/>
  <c r="B912" i="9"/>
  <c r="A912" i="9" s="1"/>
  <c r="K912" i="9" s="1"/>
  <c r="B911" i="9"/>
  <c r="A911" i="9" s="1"/>
  <c r="K911" i="9" s="1"/>
  <c r="B910" i="9"/>
  <c r="A910" i="9" s="1"/>
  <c r="K910" i="9" s="1"/>
  <c r="B909" i="9"/>
  <c r="A909" i="9" s="1"/>
  <c r="K909" i="9" s="1"/>
  <c r="B908" i="9"/>
  <c r="A908" i="9" s="1"/>
  <c r="K908" i="9" s="1"/>
  <c r="B907" i="9"/>
  <c r="A907" i="9" s="1"/>
  <c r="K907" i="9" s="1"/>
  <c r="B906" i="9"/>
  <c r="A906" i="9" s="1"/>
  <c r="K906" i="9" s="1"/>
  <c r="B905" i="9"/>
  <c r="A905" i="9" s="1"/>
  <c r="K905" i="9" s="1"/>
  <c r="B904" i="9"/>
  <c r="A904" i="9" s="1"/>
  <c r="K904" i="9" s="1"/>
  <c r="B903" i="9"/>
  <c r="A903" i="9" s="1"/>
  <c r="K903" i="9" s="1"/>
  <c r="B902" i="9"/>
  <c r="B901" i="9"/>
  <c r="B900" i="9"/>
  <c r="A900" i="9" s="1"/>
  <c r="K900" i="9" s="1"/>
  <c r="B899" i="9"/>
  <c r="A899" i="9" s="1"/>
  <c r="K899" i="9" s="1"/>
  <c r="B898" i="9"/>
  <c r="B897" i="9"/>
  <c r="A897" i="9" s="1"/>
  <c r="K897" i="9" s="1"/>
  <c r="B896" i="9"/>
  <c r="A896" i="9" s="1"/>
  <c r="K896" i="9" s="1"/>
  <c r="B895" i="9"/>
  <c r="A895" i="9" s="1"/>
  <c r="B894" i="9"/>
  <c r="A894" i="9" s="1"/>
  <c r="K894" i="9" s="1"/>
  <c r="B893" i="9"/>
  <c r="A893" i="9" s="1"/>
  <c r="K893" i="9" s="1"/>
  <c r="B892" i="9"/>
  <c r="A892" i="9" s="1"/>
  <c r="K892" i="9" s="1"/>
  <c r="B891" i="9"/>
  <c r="B890" i="9"/>
  <c r="A890" i="9" s="1"/>
  <c r="K890" i="9" s="1"/>
  <c r="B889" i="9"/>
  <c r="A889" i="9" s="1"/>
  <c r="K889" i="9" s="1"/>
  <c r="B888" i="9"/>
  <c r="A888" i="9" s="1"/>
  <c r="K888" i="9" s="1"/>
  <c r="B887" i="9"/>
  <c r="A887" i="9" s="1"/>
  <c r="K887" i="9" s="1"/>
  <c r="B886" i="9"/>
  <c r="A886" i="9" s="1"/>
  <c r="K886" i="9" s="1"/>
  <c r="B885" i="9"/>
  <c r="A885" i="9" s="1"/>
  <c r="K885" i="9" s="1"/>
  <c r="B884" i="9"/>
  <c r="A884" i="9" s="1"/>
  <c r="K884" i="9" s="1"/>
  <c r="B883" i="9"/>
  <c r="A883" i="9" s="1"/>
  <c r="K883" i="9" s="1"/>
  <c r="B882" i="9"/>
  <c r="A882" i="9" s="1"/>
  <c r="K882" i="9" s="1"/>
  <c r="B881" i="9"/>
  <c r="A881" i="9" s="1"/>
  <c r="K881" i="9" s="1"/>
  <c r="B880" i="9"/>
  <c r="A880" i="9" s="1"/>
  <c r="K880" i="9" s="1"/>
  <c r="B879" i="9"/>
  <c r="A879" i="9" s="1"/>
  <c r="K879" i="9" s="1"/>
  <c r="B878" i="9"/>
  <c r="B877" i="9"/>
  <c r="A877" i="9" s="1"/>
  <c r="K877" i="9" s="1"/>
  <c r="B876" i="9"/>
  <c r="A876" i="9" s="1"/>
  <c r="K876" i="9" s="1"/>
  <c r="B875" i="9"/>
  <c r="A875" i="9" s="1"/>
  <c r="K875" i="9" s="1"/>
  <c r="B874" i="9"/>
  <c r="A874" i="9" s="1"/>
  <c r="K874" i="9" s="1"/>
  <c r="B873" i="9"/>
  <c r="A873" i="9" s="1"/>
  <c r="K873" i="9" s="1"/>
  <c r="B872" i="9"/>
  <c r="A872" i="9" s="1"/>
  <c r="K872" i="9" s="1"/>
  <c r="B871" i="9"/>
  <c r="A871" i="9" s="1"/>
  <c r="K871" i="9" s="1"/>
  <c r="B870" i="9"/>
  <c r="A870" i="9" s="1"/>
  <c r="K870" i="9" s="1"/>
  <c r="B869" i="9"/>
  <c r="B868" i="9"/>
  <c r="B867" i="9"/>
  <c r="A867" i="9" s="1"/>
  <c r="K867" i="9" s="1"/>
  <c r="B866" i="9"/>
  <c r="A866" i="9" s="1"/>
  <c r="K866" i="9" s="1"/>
  <c r="B865" i="9"/>
  <c r="A865" i="9" s="1"/>
  <c r="K865" i="9" s="1"/>
  <c r="B864" i="9"/>
  <c r="L864" i="9" s="1"/>
  <c r="B863" i="9"/>
  <c r="A863" i="9" s="1"/>
  <c r="B862" i="9"/>
  <c r="A862" i="9" s="1"/>
  <c r="K862" i="9" s="1"/>
  <c r="B861" i="9"/>
  <c r="A861" i="9" s="1"/>
  <c r="K861" i="9" s="1"/>
  <c r="B860" i="9"/>
  <c r="B859" i="9"/>
  <c r="A859" i="9" s="1"/>
  <c r="K859" i="9" s="1"/>
  <c r="B858" i="9"/>
  <c r="A858" i="9" s="1"/>
  <c r="K858" i="9" s="1"/>
  <c r="B857" i="9"/>
  <c r="A857" i="9" s="1"/>
  <c r="K857" i="9" s="1"/>
  <c r="B856" i="9"/>
  <c r="B855" i="9"/>
  <c r="A855" i="9" s="1"/>
  <c r="K855" i="9" s="1"/>
  <c r="B854" i="9"/>
  <c r="A854" i="9" s="1"/>
  <c r="K854" i="9" s="1"/>
  <c r="B853" i="9"/>
  <c r="A853" i="9" s="1"/>
  <c r="K853" i="9" s="1"/>
  <c r="B852" i="9"/>
  <c r="B851" i="9"/>
  <c r="A851" i="9" s="1"/>
  <c r="K851" i="9" s="1"/>
  <c r="B850" i="9"/>
  <c r="A850" i="9" s="1"/>
  <c r="K850" i="9" s="1"/>
  <c r="B849" i="9"/>
  <c r="A849" i="9" s="1"/>
  <c r="K849" i="9" s="1"/>
  <c r="B848" i="9"/>
  <c r="B847" i="9"/>
  <c r="A847" i="9" s="1"/>
  <c r="K847" i="9" s="1"/>
  <c r="B846" i="9"/>
  <c r="A846" i="9" s="1"/>
  <c r="K846" i="9" s="1"/>
  <c r="B845" i="9"/>
  <c r="A845" i="9" s="1"/>
  <c r="K845" i="9" s="1"/>
  <c r="B844" i="9"/>
  <c r="B843" i="9"/>
  <c r="A843" i="9" s="1"/>
  <c r="K843" i="9" s="1"/>
  <c r="B842" i="9"/>
  <c r="A842" i="9" s="1"/>
  <c r="K842" i="9" s="1"/>
  <c r="B841" i="9"/>
  <c r="A841" i="9" s="1"/>
  <c r="K841" i="9" s="1"/>
  <c r="B840" i="9"/>
  <c r="B839" i="9"/>
  <c r="A839" i="9" s="1"/>
  <c r="K839" i="9" s="1"/>
  <c r="B838" i="9"/>
  <c r="A838" i="9" s="1"/>
  <c r="K838" i="9" s="1"/>
  <c r="B837" i="9"/>
  <c r="A837" i="9" s="1"/>
  <c r="K837" i="9" s="1"/>
  <c r="B836" i="9"/>
  <c r="B835" i="9"/>
  <c r="A835" i="9" s="1"/>
  <c r="K835" i="9" s="1"/>
  <c r="B834" i="9"/>
  <c r="A834" i="9" s="1"/>
  <c r="K834" i="9" s="1"/>
  <c r="B833" i="9"/>
  <c r="A833" i="9" s="1"/>
  <c r="K833" i="9" s="1"/>
  <c r="B832" i="9"/>
  <c r="B831" i="9"/>
  <c r="A831" i="9" s="1"/>
  <c r="K831" i="9" s="1"/>
  <c r="B830" i="9"/>
  <c r="A830" i="9" s="1"/>
  <c r="K830" i="9" s="1"/>
  <c r="B829" i="9"/>
  <c r="A829" i="9" s="1"/>
  <c r="K829" i="9" s="1"/>
  <c r="B828" i="9"/>
  <c r="B827" i="9"/>
  <c r="A827" i="9" s="1"/>
  <c r="K827" i="9" s="1"/>
  <c r="B826" i="9"/>
  <c r="A826" i="9" s="1"/>
  <c r="K826" i="9" s="1"/>
  <c r="B825" i="9"/>
  <c r="A825" i="9" s="1"/>
  <c r="K825" i="9" s="1"/>
  <c r="B824" i="9"/>
  <c r="B823" i="9"/>
  <c r="A823" i="9" s="1"/>
  <c r="K823" i="9" s="1"/>
  <c r="B822" i="9"/>
  <c r="B821" i="9"/>
  <c r="A821" i="9" s="1"/>
  <c r="K821" i="9" s="1"/>
  <c r="B820" i="9"/>
  <c r="B819" i="9"/>
  <c r="A819" i="9" s="1"/>
  <c r="K819" i="9" s="1"/>
  <c r="B818" i="9"/>
  <c r="A818" i="9" s="1"/>
  <c r="K818" i="9" s="1"/>
  <c r="B817" i="9"/>
  <c r="A817" i="9" s="1"/>
  <c r="K817" i="9" s="1"/>
  <c r="B816" i="9"/>
  <c r="B815" i="9"/>
  <c r="A815" i="9" s="1"/>
  <c r="K815" i="9" s="1"/>
  <c r="B814" i="9"/>
  <c r="A814" i="9" s="1"/>
  <c r="K814" i="9" s="1"/>
  <c r="B813" i="9"/>
  <c r="A813" i="9" s="1"/>
  <c r="K813" i="9" s="1"/>
  <c r="B812" i="9"/>
  <c r="B811" i="9"/>
  <c r="A811" i="9" s="1"/>
  <c r="K811" i="9" s="1"/>
  <c r="B810" i="9"/>
  <c r="A810" i="9" s="1"/>
  <c r="K810" i="9" s="1"/>
  <c r="B809" i="9"/>
  <c r="A809" i="9" s="1"/>
  <c r="K809" i="9" s="1"/>
  <c r="B808" i="9"/>
  <c r="B807" i="9"/>
  <c r="A807" i="9" s="1"/>
  <c r="K807" i="9" s="1"/>
  <c r="B806" i="9"/>
  <c r="B805" i="9"/>
  <c r="A805" i="9" s="1"/>
  <c r="K805" i="9" s="1"/>
  <c r="B804" i="9"/>
  <c r="B803" i="9"/>
  <c r="A803" i="9" s="1"/>
  <c r="K803" i="9" s="1"/>
  <c r="B802" i="9"/>
  <c r="A802" i="9" s="1"/>
  <c r="K802" i="9" s="1"/>
  <c r="B801" i="9"/>
  <c r="A801" i="9" s="1"/>
  <c r="B800" i="9"/>
  <c r="B799" i="9"/>
  <c r="A799" i="9" s="1"/>
  <c r="B798" i="9"/>
  <c r="A798" i="9" s="1"/>
  <c r="B797" i="9"/>
  <c r="A797" i="9" s="1"/>
  <c r="B796" i="9"/>
  <c r="B795" i="9"/>
  <c r="A795" i="9" s="1"/>
  <c r="B794" i="9"/>
  <c r="A794" i="9" s="1"/>
  <c r="B793" i="9"/>
  <c r="A793" i="9" s="1"/>
  <c r="B792" i="9"/>
  <c r="B791" i="9"/>
  <c r="A791" i="9" s="1"/>
  <c r="B790" i="9"/>
  <c r="A790" i="9" s="1"/>
  <c r="B789" i="9"/>
  <c r="A789" i="9" s="1"/>
  <c r="B788" i="9"/>
  <c r="B787" i="9"/>
  <c r="A787" i="9" s="1"/>
  <c r="B786" i="9"/>
  <c r="A786" i="9" s="1"/>
  <c r="B785" i="9"/>
  <c r="A785" i="9" s="1"/>
  <c r="B784" i="9"/>
  <c r="B783" i="9"/>
  <c r="A783" i="9" s="1"/>
  <c r="B782" i="9"/>
  <c r="A782" i="9" s="1"/>
  <c r="B781" i="9"/>
  <c r="A781" i="9" s="1"/>
  <c r="B780" i="9"/>
  <c r="B779" i="9"/>
  <c r="A779" i="9" s="1"/>
  <c r="B778" i="9"/>
  <c r="A778" i="9" s="1"/>
  <c r="B777" i="9"/>
  <c r="A777" i="9" s="1"/>
  <c r="B776" i="9"/>
  <c r="B775" i="9"/>
  <c r="A775" i="9" s="1"/>
  <c r="B774" i="9"/>
  <c r="A774" i="9" s="1"/>
  <c r="B773" i="9"/>
  <c r="A773" i="9" s="1"/>
  <c r="B772" i="9"/>
  <c r="B771" i="9"/>
  <c r="A771" i="9" s="1"/>
  <c r="B770" i="9"/>
  <c r="A770" i="9" s="1"/>
  <c r="B769" i="9"/>
  <c r="A769" i="9" s="1"/>
  <c r="B768" i="9"/>
  <c r="B767" i="9"/>
  <c r="A767" i="9" s="1"/>
  <c r="B766" i="9"/>
  <c r="A766" i="9" s="1"/>
  <c r="B765" i="9"/>
  <c r="A765" i="9" s="1"/>
  <c r="B764" i="9"/>
  <c r="B763" i="9"/>
  <c r="A763" i="9" s="1"/>
  <c r="B762" i="9"/>
  <c r="A762" i="9" s="1"/>
  <c r="B761" i="9"/>
  <c r="A761" i="9" s="1"/>
  <c r="B760" i="9"/>
  <c r="B759" i="9"/>
  <c r="A759" i="9" s="1"/>
  <c r="B758" i="9"/>
  <c r="A758" i="9" s="1"/>
  <c r="B757" i="9"/>
  <c r="A757" i="9" s="1"/>
  <c r="B756" i="9"/>
  <c r="B755" i="9"/>
  <c r="A755" i="9" s="1"/>
  <c r="B754" i="9"/>
  <c r="A754" i="9" s="1"/>
  <c r="B753" i="9"/>
  <c r="A753" i="9" s="1"/>
  <c r="B752" i="9"/>
  <c r="B751" i="9"/>
  <c r="A751" i="9" s="1"/>
  <c r="B750" i="9"/>
  <c r="A750" i="9" s="1"/>
  <c r="B749" i="9"/>
  <c r="A749" i="9" s="1"/>
  <c r="B748" i="9"/>
  <c r="B747" i="9"/>
  <c r="A747" i="9" s="1"/>
  <c r="B746" i="9"/>
  <c r="A746" i="9" s="1"/>
  <c r="B745" i="9"/>
  <c r="A745" i="9" s="1"/>
  <c r="B744" i="9"/>
  <c r="B743" i="9"/>
  <c r="A743" i="9" s="1"/>
  <c r="B742" i="9"/>
  <c r="A742" i="9" s="1"/>
  <c r="B741" i="9"/>
  <c r="A741" i="9" s="1"/>
  <c r="B740" i="9"/>
  <c r="B739" i="9"/>
  <c r="A739" i="9" s="1"/>
  <c r="B738" i="9"/>
  <c r="A738" i="9" s="1"/>
  <c r="B737" i="9"/>
  <c r="A737" i="9" s="1"/>
  <c r="B736" i="9"/>
  <c r="B735" i="9"/>
  <c r="A735" i="9" s="1"/>
  <c r="B734" i="9"/>
  <c r="A734" i="9" s="1"/>
  <c r="B733" i="9"/>
  <c r="A733" i="9" s="1"/>
  <c r="B732" i="9"/>
  <c r="B731" i="9"/>
  <c r="A731" i="9" s="1"/>
  <c r="B730" i="9"/>
  <c r="A730" i="9" s="1"/>
  <c r="B729" i="9"/>
  <c r="A729" i="9" s="1"/>
  <c r="B728" i="9"/>
  <c r="B727" i="9"/>
  <c r="A727" i="9" s="1"/>
  <c r="B726" i="9"/>
  <c r="A726" i="9" s="1"/>
  <c r="B725" i="9"/>
  <c r="A725" i="9" s="1"/>
  <c r="B724" i="9"/>
  <c r="B723" i="9"/>
  <c r="A723" i="9" s="1"/>
  <c r="B722" i="9"/>
  <c r="A722" i="9" s="1"/>
  <c r="B721" i="9"/>
  <c r="A721" i="9" s="1"/>
  <c r="B720" i="9"/>
  <c r="B719" i="9"/>
  <c r="A719" i="9" s="1"/>
  <c r="B718" i="9"/>
  <c r="A718" i="9" s="1"/>
  <c r="B717" i="9"/>
  <c r="A717" i="9" s="1"/>
  <c r="B716" i="9"/>
  <c r="B715" i="9"/>
  <c r="A715" i="9" s="1"/>
  <c r="B714" i="9"/>
  <c r="A714" i="9" s="1"/>
  <c r="B713" i="9"/>
  <c r="A713" i="9" s="1"/>
  <c r="B712" i="9"/>
  <c r="B711" i="9"/>
  <c r="A711" i="9" s="1"/>
  <c r="B710" i="9"/>
  <c r="A710" i="9" s="1"/>
  <c r="B709" i="9"/>
  <c r="A709" i="9" s="1"/>
  <c r="B708" i="9"/>
  <c r="B707" i="9"/>
  <c r="A707" i="9" s="1"/>
  <c r="B706" i="9"/>
  <c r="A706" i="9" s="1"/>
  <c r="B705" i="9"/>
  <c r="A705" i="9" s="1"/>
  <c r="B704" i="9"/>
  <c r="B703" i="9"/>
  <c r="A703" i="9" s="1"/>
  <c r="B702" i="9"/>
  <c r="A702" i="9" s="1"/>
  <c r="B701" i="9"/>
  <c r="A701" i="9" s="1"/>
  <c r="B700" i="9"/>
  <c r="B699" i="9"/>
  <c r="A699" i="9" s="1"/>
  <c r="B698" i="9"/>
  <c r="A698" i="9" s="1"/>
  <c r="B697" i="9"/>
  <c r="A697" i="9" s="1"/>
  <c r="B696" i="9"/>
  <c r="B695" i="9"/>
  <c r="A695" i="9" s="1"/>
  <c r="B694" i="9"/>
  <c r="B693" i="9"/>
  <c r="A693" i="9" s="1"/>
  <c r="B692" i="9"/>
  <c r="B691" i="9"/>
  <c r="A691" i="9" s="1"/>
  <c r="B690" i="9"/>
  <c r="A690" i="9" s="1"/>
  <c r="B689" i="9"/>
  <c r="A689" i="9" s="1"/>
  <c r="B688" i="9"/>
  <c r="B687" i="9"/>
  <c r="A687" i="9" s="1"/>
  <c r="B686" i="9"/>
  <c r="A686" i="9" s="1"/>
  <c r="B685" i="9"/>
  <c r="A685" i="9" s="1"/>
  <c r="B684" i="9"/>
  <c r="B683" i="9"/>
  <c r="A683" i="9" s="1"/>
  <c r="B682" i="9"/>
  <c r="A682" i="9" s="1"/>
  <c r="B681" i="9"/>
  <c r="A681" i="9" s="1"/>
  <c r="B680" i="9"/>
  <c r="B679" i="9"/>
  <c r="A679" i="9" s="1"/>
  <c r="B678" i="9"/>
  <c r="B677" i="9"/>
  <c r="A677" i="9" s="1"/>
  <c r="B676" i="9"/>
  <c r="B675" i="9"/>
  <c r="A675" i="9" s="1"/>
  <c r="B674" i="9"/>
  <c r="A674" i="9" s="1"/>
  <c r="B673" i="9"/>
  <c r="A673" i="9" s="1"/>
  <c r="B672" i="9"/>
  <c r="B671" i="9"/>
  <c r="A671" i="9" s="1"/>
  <c r="B670" i="9"/>
  <c r="A670" i="9" s="1"/>
  <c r="B669" i="9"/>
  <c r="A669" i="9" s="1"/>
  <c r="B668" i="9"/>
  <c r="A668" i="9" s="1"/>
  <c r="B667" i="9"/>
  <c r="A667" i="9" s="1"/>
  <c r="B666" i="9"/>
  <c r="A666" i="9" s="1"/>
  <c r="B665" i="9"/>
  <c r="A665" i="9" s="1"/>
  <c r="B664" i="9"/>
  <c r="A664" i="9" s="1"/>
  <c r="B663" i="9"/>
  <c r="A663" i="9" s="1"/>
  <c r="B662" i="9"/>
  <c r="A662" i="9" s="1"/>
  <c r="B661" i="9"/>
  <c r="A661" i="9" s="1"/>
  <c r="B660" i="9"/>
  <c r="A660" i="9" s="1"/>
  <c r="B659" i="9"/>
  <c r="A659" i="9" s="1"/>
  <c r="B658" i="9"/>
  <c r="A658" i="9" s="1"/>
  <c r="B657" i="9"/>
  <c r="A657" i="9" s="1"/>
  <c r="B656" i="9"/>
  <c r="A656" i="9" s="1"/>
  <c r="B655" i="9"/>
  <c r="A655" i="9" s="1"/>
  <c r="B654" i="9"/>
  <c r="A654" i="9" s="1"/>
  <c r="B653" i="9"/>
  <c r="A653" i="9" s="1"/>
  <c r="B652" i="9"/>
  <c r="A652" i="9" s="1"/>
  <c r="B651" i="9"/>
  <c r="A651" i="9" s="1"/>
  <c r="B650" i="9"/>
  <c r="A650" i="9" s="1"/>
  <c r="B649" i="9"/>
  <c r="A649" i="9" s="1"/>
  <c r="B648" i="9"/>
  <c r="A648" i="9" s="1"/>
  <c r="B647" i="9"/>
  <c r="A647" i="9" s="1"/>
  <c r="B646" i="9"/>
  <c r="A646" i="9" s="1"/>
  <c r="B645" i="9"/>
  <c r="A645" i="9" s="1"/>
  <c r="B644" i="9"/>
  <c r="A644" i="9" s="1"/>
  <c r="B643" i="9"/>
  <c r="A643" i="9" s="1"/>
  <c r="B642" i="9"/>
  <c r="A642" i="9" s="1"/>
  <c r="B641" i="9"/>
  <c r="A641" i="9" s="1"/>
  <c r="B640" i="9"/>
  <c r="A640" i="9" s="1"/>
  <c r="B639" i="9"/>
  <c r="A639" i="9" s="1"/>
  <c r="B638" i="9"/>
  <c r="A638" i="9" s="1"/>
  <c r="B637" i="9"/>
  <c r="A637" i="9" s="1"/>
  <c r="B636" i="9"/>
  <c r="A636" i="9" s="1"/>
  <c r="B635" i="9"/>
  <c r="A635" i="9" s="1"/>
  <c r="B634" i="9"/>
  <c r="A634" i="9" s="1"/>
  <c r="B633" i="9"/>
  <c r="A633" i="9" s="1"/>
  <c r="B632" i="9"/>
  <c r="A632" i="9" s="1"/>
  <c r="B631" i="9"/>
  <c r="A631" i="9" s="1"/>
  <c r="B630" i="9"/>
  <c r="A630" i="9" s="1"/>
  <c r="B629" i="9"/>
  <c r="A629" i="9" s="1"/>
  <c r="B628" i="9"/>
  <c r="A628" i="9" s="1"/>
  <c r="B627" i="9"/>
  <c r="A627" i="9" s="1"/>
  <c r="B626" i="9"/>
  <c r="A626" i="9" s="1"/>
  <c r="B625" i="9"/>
  <c r="A625" i="9" s="1"/>
  <c r="B624" i="9"/>
  <c r="A624" i="9" s="1"/>
  <c r="B623" i="9"/>
  <c r="A623" i="9" s="1"/>
  <c r="B622" i="9"/>
  <c r="A622" i="9" s="1"/>
  <c r="B621" i="9"/>
  <c r="A621" i="9" s="1"/>
  <c r="B620" i="9"/>
  <c r="A620" i="9" s="1"/>
  <c r="B619" i="9"/>
  <c r="A619" i="9" s="1"/>
  <c r="B618" i="9"/>
  <c r="A618" i="9" s="1"/>
  <c r="B617" i="9"/>
  <c r="A617" i="9" s="1"/>
  <c r="B616" i="9"/>
  <c r="A616" i="9" s="1"/>
  <c r="B615" i="9"/>
  <c r="A615" i="9" s="1"/>
  <c r="B614" i="9"/>
  <c r="A614" i="9" s="1"/>
  <c r="B613" i="9"/>
  <c r="A613" i="9" s="1"/>
  <c r="B612" i="9"/>
  <c r="A612" i="9" s="1"/>
  <c r="B611" i="9"/>
  <c r="A611" i="9" s="1"/>
  <c r="B610" i="9"/>
  <c r="A610" i="9" s="1"/>
  <c r="B609" i="9"/>
  <c r="A609" i="9" s="1"/>
  <c r="B608" i="9"/>
  <c r="A608" i="9" s="1"/>
  <c r="B607" i="9"/>
  <c r="A607" i="9" s="1"/>
  <c r="B606" i="9"/>
  <c r="A606" i="9" s="1"/>
  <c r="B605" i="9"/>
  <c r="A605" i="9" s="1"/>
  <c r="B604" i="9"/>
  <c r="A604" i="9" s="1"/>
  <c r="B603" i="9"/>
  <c r="A603" i="9" s="1"/>
  <c r="B602" i="9"/>
  <c r="A602" i="9" s="1"/>
  <c r="B601" i="9"/>
  <c r="A601" i="9" s="1"/>
  <c r="B600" i="9"/>
  <c r="A600" i="9" s="1"/>
  <c r="B599" i="9"/>
  <c r="A599" i="9" s="1"/>
  <c r="B598" i="9"/>
  <c r="A598" i="9" s="1"/>
  <c r="B597" i="9"/>
  <c r="A597" i="9" s="1"/>
  <c r="B596" i="9"/>
  <c r="A596" i="9" s="1"/>
  <c r="B595" i="9"/>
  <c r="A595" i="9" s="1"/>
  <c r="B594" i="9"/>
  <c r="A594" i="9" s="1"/>
  <c r="B593" i="9"/>
  <c r="A593" i="9" s="1"/>
  <c r="B592" i="9"/>
  <c r="A592" i="9" s="1"/>
  <c r="B591" i="9"/>
  <c r="A591" i="9" s="1"/>
  <c r="B590" i="9"/>
  <c r="A590" i="9" s="1"/>
  <c r="B589" i="9"/>
  <c r="A589" i="9" s="1"/>
  <c r="B588" i="9"/>
  <c r="A588" i="9" s="1"/>
  <c r="B587" i="9"/>
  <c r="A587" i="9" s="1"/>
  <c r="B586" i="9"/>
  <c r="A586" i="9" s="1"/>
  <c r="B585" i="9"/>
  <c r="A585" i="9" s="1"/>
  <c r="B584" i="9"/>
  <c r="A584" i="9" s="1"/>
  <c r="B583" i="9"/>
  <c r="A583" i="9" s="1"/>
  <c r="B582" i="9"/>
  <c r="A582" i="9" s="1"/>
  <c r="B581" i="9"/>
  <c r="A581" i="9" s="1"/>
  <c r="B580" i="9"/>
  <c r="A580" i="9" s="1"/>
  <c r="B579" i="9"/>
  <c r="A579" i="9" s="1"/>
  <c r="B578" i="9"/>
  <c r="A578" i="9" s="1"/>
  <c r="B577" i="9"/>
  <c r="A577" i="9" s="1"/>
  <c r="B576" i="9"/>
  <c r="A576" i="9" s="1"/>
  <c r="B575" i="9"/>
  <c r="A575" i="9" s="1"/>
  <c r="B574" i="9"/>
  <c r="A574" i="9" s="1"/>
  <c r="B573" i="9"/>
  <c r="A573" i="9" s="1"/>
  <c r="B572" i="9"/>
  <c r="A572" i="9" s="1"/>
  <c r="B571" i="9"/>
  <c r="A571" i="9" s="1"/>
  <c r="B570" i="9"/>
  <c r="A570" i="9" s="1"/>
  <c r="B569" i="9"/>
  <c r="A569" i="9" s="1"/>
  <c r="B568" i="9"/>
  <c r="A568" i="9" s="1"/>
  <c r="B567" i="9"/>
  <c r="A567" i="9" s="1"/>
  <c r="B566" i="9"/>
  <c r="B565" i="9"/>
  <c r="A565" i="9" s="1"/>
  <c r="B564" i="9"/>
  <c r="A564" i="9" s="1"/>
  <c r="B563" i="9"/>
  <c r="A563" i="9" s="1"/>
  <c r="B562" i="9"/>
  <c r="A562" i="9" s="1"/>
  <c r="B561" i="9"/>
  <c r="A561" i="9" s="1"/>
  <c r="B560" i="9"/>
  <c r="A560" i="9" s="1"/>
  <c r="B559" i="9"/>
  <c r="A559" i="9" s="1"/>
  <c r="B558" i="9"/>
  <c r="A558" i="9" s="1"/>
  <c r="B557" i="9"/>
  <c r="A557" i="9" s="1"/>
  <c r="B556" i="9"/>
  <c r="A556" i="9" s="1"/>
  <c r="B555" i="9"/>
  <c r="A555" i="9" s="1"/>
  <c r="B554" i="9"/>
  <c r="A554" i="9" s="1"/>
  <c r="B553" i="9"/>
  <c r="A553" i="9" s="1"/>
  <c r="B552" i="9"/>
  <c r="A552" i="9" s="1"/>
  <c r="B551" i="9"/>
  <c r="A551" i="9" s="1"/>
  <c r="B550" i="9"/>
  <c r="B549" i="9"/>
  <c r="A549" i="9" s="1"/>
  <c r="B548" i="9"/>
  <c r="A548" i="9" s="1"/>
  <c r="B547" i="9"/>
  <c r="A547" i="9" s="1"/>
  <c r="B546" i="9"/>
  <c r="A546" i="9" s="1"/>
  <c r="B545" i="9"/>
  <c r="A545" i="9" s="1"/>
  <c r="B544" i="9"/>
  <c r="A544" i="9" s="1"/>
  <c r="B543" i="9"/>
  <c r="A543" i="9" s="1"/>
  <c r="B542" i="9"/>
  <c r="A542" i="9" s="1"/>
  <c r="B541" i="9"/>
  <c r="A541" i="9" s="1"/>
  <c r="B540" i="9"/>
  <c r="A540" i="9" s="1"/>
  <c r="B539" i="9"/>
  <c r="A539" i="9" s="1"/>
  <c r="B538" i="9"/>
  <c r="A538" i="9" s="1"/>
  <c r="B537" i="9"/>
  <c r="A537" i="9" s="1"/>
  <c r="B536" i="9"/>
  <c r="A536" i="9" s="1"/>
  <c r="B535" i="9"/>
  <c r="A535" i="9" s="1"/>
  <c r="B534" i="9"/>
  <c r="A534" i="9" s="1"/>
  <c r="B533" i="9"/>
  <c r="A533" i="9" s="1"/>
  <c r="B532" i="9"/>
  <c r="A532" i="9" s="1"/>
  <c r="B531" i="9"/>
  <c r="A531" i="9" s="1"/>
  <c r="B530" i="9"/>
  <c r="A530" i="9" s="1"/>
  <c r="B529" i="9"/>
  <c r="A529" i="9" s="1"/>
  <c r="B528" i="9"/>
  <c r="A528" i="9" s="1"/>
  <c r="B527" i="9"/>
  <c r="A527" i="9" s="1"/>
  <c r="B526" i="9"/>
  <c r="A526" i="9" s="1"/>
  <c r="B525" i="9"/>
  <c r="A525" i="9" s="1"/>
  <c r="B524" i="9"/>
  <c r="A524" i="9" s="1"/>
  <c r="B523" i="9"/>
  <c r="A523" i="9" s="1"/>
  <c r="B522" i="9"/>
  <c r="A522" i="9" s="1"/>
  <c r="B521" i="9"/>
  <c r="A521" i="9" s="1"/>
  <c r="B520" i="9"/>
  <c r="A520" i="9" s="1"/>
  <c r="B519" i="9"/>
  <c r="A519" i="9" s="1"/>
  <c r="B518" i="9"/>
  <c r="A518" i="9" s="1"/>
  <c r="B517" i="9"/>
  <c r="A517" i="9" s="1"/>
  <c r="B516" i="9"/>
  <c r="A516" i="9" s="1"/>
  <c r="B515" i="9"/>
  <c r="A515" i="9" s="1"/>
  <c r="B514" i="9"/>
  <c r="A514" i="9" s="1"/>
  <c r="B513" i="9"/>
  <c r="A513" i="9" s="1"/>
  <c r="B512" i="9"/>
  <c r="A512" i="9" s="1"/>
  <c r="B511" i="9"/>
  <c r="A511" i="9" s="1"/>
  <c r="B510" i="9"/>
  <c r="A510" i="9" s="1"/>
  <c r="B509" i="9"/>
  <c r="A509" i="9" s="1"/>
  <c r="B508" i="9"/>
  <c r="A508" i="9" s="1"/>
  <c r="B507" i="9"/>
  <c r="A507" i="9" s="1"/>
  <c r="B506" i="9"/>
  <c r="A506" i="9" s="1"/>
  <c r="B505" i="9"/>
  <c r="A505" i="9" s="1"/>
  <c r="B504" i="9"/>
  <c r="A504" i="9" s="1"/>
  <c r="B503" i="9"/>
  <c r="A503" i="9" s="1"/>
  <c r="B502" i="9"/>
  <c r="A502" i="9" s="1"/>
  <c r="B501" i="9"/>
  <c r="A501" i="9" s="1"/>
  <c r="B500" i="9"/>
  <c r="A500" i="9" s="1"/>
  <c r="B499" i="9"/>
  <c r="A499" i="9" s="1"/>
  <c r="B498" i="9"/>
  <c r="A498" i="9" s="1"/>
  <c r="B497" i="9"/>
  <c r="A497" i="9" s="1"/>
  <c r="B496" i="9"/>
  <c r="A496" i="9" s="1"/>
  <c r="B495" i="9"/>
  <c r="A495" i="9" s="1"/>
  <c r="B494" i="9"/>
  <c r="A494" i="9" s="1"/>
  <c r="B493" i="9"/>
  <c r="A493" i="9" s="1"/>
  <c r="B492" i="9"/>
  <c r="A492" i="9" s="1"/>
  <c r="B491" i="9"/>
  <c r="A491" i="9" s="1"/>
  <c r="B490" i="9"/>
  <c r="A490" i="9" s="1"/>
  <c r="B489" i="9"/>
  <c r="A489" i="9" s="1"/>
  <c r="B488" i="9"/>
  <c r="A488" i="9" s="1"/>
  <c r="B487" i="9"/>
  <c r="A487" i="9" s="1"/>
  <c r="B486" i="9"/>
  <c r="A486" i="9" s="1"/>
  <c r="B485" i="9"/>
  <c r="A485" i="9" s="1"/>
  <c r="B484" i="9"/>
  <c r="A484" i="9" s="1"/>
  <c r="B483" i="9"/>
  <c r="A483" i="9" s="1"/>
  <c r="B482" i="9"/>
  <c r="A482" i="9" s="1"/>
  <c r="B481" i="9"/>
  <c r="A481" i="9" s="1"/>
  <c r="B480" i="9"/>
  <c r="A480" i="9" s="1"/>
  <c r="B479" i="9"/>
  <c r="A479" i="9" s="1"/>
  <c r="B478" i="9"/>
  <c r="A478" i="9" s="1"/>
  <c r="B477" i="9"/>
  <c r="A477" i="9" s="1"/>
  <c r="B476" i="9"/>
  <c r="A476" i="9" s="1"/>
  <c r="B475" i="9"/>
  <c r="A475" i="9" s="1"/>
  <c r="B474" i="9"/>
  <c r="A474" i="9" s="1"/>
  <c r="B473" i="9"/>
  <c r="A473" i="9" s="1"/>
  <c r="B472" i="9"/>
  <c r="A472" i="9" s="1"/>
  <c r="B471" i="9"/>
  <c r="A471" i="9" s="1"/>
  <c r="B470" i="9"/>
  <c r="A470" i="9" s="1"/>
  <c r="B469" i="9"/>
  <c r="A469" i="9" s="1"/>
  <c r="B468" i="9"/>
  <c r="A468" i="9" s="1"/>
  <c r="B467" i="9"/>
  <c r="A467" i="9" s="1"/>
  <c r="B466" i="9"/>
  <c r="A466" i="9" s="1"/>
  <c r="B465" i="9"/>
  <c r="A465" i="9" s="1"/>
  <c r="B464" i="9"/>
  <c r="A464" i="9" s="1"/>
  <c r="B463" i="9"/>
  <c r="A463" i="9" s="1"/>
  <c r="B462" i="9"/>
  <c r="A462" i="9" s="1"/>
  <c r="B461" i="9"/>
  <c r="A461" i="9" s="1"/>
  <c r="B460" i="9"/>
  <c r="A460" i="9" s="1"/>
  <c r="B459" i="9"/>
  <c r="A459" i="9" s="1"/>
  <c r="B458" i="9"/>
  <c r="A458" i="9" s="1"/>
  <c r="B457" i="9"/>
  <c r="A457" i="9" s="1"/>
  <c r="B456" i="9"/>
  <c r="A456" i="9" s="1"/>
  <c r="B455" i="9"/>
  <c r="A455" i="9" s="1"/>
  <c r="B454" i="9"/>
  <c r="A454" i="9" s="1"/>
  <c r="B453" i="9"/>
  <c r="A453" i="9" s="1"/>
  <c r="B452" i="9"/>
  <c r="A452" i="9" s="1"/>
  <c r="B451" i="9"/>
  <c r="A451" i="9" s="1"/>
  <c r="B450" i="9"/>
  <c r="A450" i="9" s="1"/>
  <c r="B449" i="9"/>
  <c r="A449" i="9" s="1"/>
  <c r="B448" i="9"/>
  <c r="A448" i="9" s="1"/>
  <c r="B447" i="9"/>
  <c r="A447" i="9" s="1"/>
  <c r="B446" i="9"/>
  <c r="A446" i="9" s="1"/>
  <c r="B445" i="9"/>
  <c r="A445" i="9" s="1"/>
  <c r="B444" i="9"/>
  <c r="A444" i="9" s="1"/>
  <c r="B443" i="9"/>
  <c r="A443" i="9" s="1"/>
  <c r="B442" i="9"/>
  <c r="A442" i="9" s="1"/>
  <c r="B441" i="9"/>
  <c r="A441" i="9" s="1"/>
  <c r="B440" i="9"/>
  <c r="A440" i="9" s="1"/>
  <c r="B439" i="9"/>
  <c r="A439" i="9" s="1"/>
  <c r="B438" i="9"/>
  <c r="B437" i="9"/>
  <c r="A437" i="9" s="1"/>
  <c r="B436" i="9"/>
  <c r="A436" i="9" s="1"/>
  <c r="B435" i="9"/>
  <c r="A435" i="9" s="1"/>
  <c r="B434" i="9"/>
  <c r="A434" i="9" s="1"/>
  <c r="B433" i="9"/>
  <c r="A433" i="9" s="1"/>
  <c r="B432" i="9"/>
  <c r="A432" i="9" s="1"/>
  <c r="B431" i="9"/>
  <c r="A431" i="9" s="1"/>
  <c r="B430" i="9"/>
  <c r="A430" i="9" s="1"/>
  <c r="B429" i="9"/>
  <c r="A429" i="9" s="1"/>
  <c r="B428" i="9"/>
  <c r="A428" i="9" s="1"/>
  <c r="B427" i="9"/>
  <c r="A427" i="9" s="1"/>
  <c r="B426" i="9"/>
  <c r="A426" i="9" s="1"/>
  <c r="B425" i="9"/>
  <c r="A425" i="9" s="1"/>
  <c r="B424" i="9"/>
  <c r="A424" i="9" s="1"/>
  <c r="B423" i="9"/>
  <c r="A423" i="9" s="1"/>
  <c r="B422" i="9"/>
  <c r="B421" i="9"/>
  <c r="A421" i="9" s="1"/>
  <c r="B420" i="9"/>
  <c r="A420" i="9" s="1"/>
  <c r="B419" i="9"/>
  <c r="A419" i="9" s="1"/>
  <c r="B418" i="9"/>
  <c r="A418" i="9" s="1"/>
  <c r="B417" i="9"/>
  <c r="A417" i="9" s="1"/>
  <c r="B416" i="9"/>
  <c r="A416" i="9" s="1"/>
  <c r="B415" i="9"/>
  <c r="A415" i="9" s="1"/>
  <c r="B414" i="9"/>
  <c r="A414" i="9" s="1"/>
  <c r="B413" i="9"/>
  <c r="A413" i="9" s="1"/>
  <c r="B412" i="9"/>
  <c r="A412" i="9" s="1"/>
  <c r="B411" i="9"/>
  <c r="A411" i="9" s="1"/>
  <c r="B410" i="9"/>
  <c r="A410" i="9" s="1"/>
  <c r="B409" i="9"/>
  <c r="A409" i="9" s="1"/>
  <c r="B408" i="9"/>
  <c r="A408" i="9" s="1"/>
  <c r="B407" i="9"/>
  <c r="A407" i="9" s="1"/>
  <c r="B406" i="9"/>
  <c r="A406" i="9" s="1"/>
  <c r="B405" i="9"/>
  <c r="A405" i="9" s="1"/>
  <c r="B404" i="9"/>
  <c r="A404" i="9" s="1"/>
  <c r="B403" i="9"/>
  <c r="A403" i="9" s="1"/>
  <c r="B402" i="9"/>
  <c r="A402" i="9" s="1"/>
  <c r="B401" i="9"/>
  <c r="A401" i="9" s="1"/>
  <c r="B400" i="9"/>
  <c r="A400" i="9" s="1"/>
  <c r="B399" i="9"/>
  <c r="A399" i="9" s="1"/>
  <c r="B398" i="9"/>
  <c r="A398" i="9" s="1"/>
  <c r="B397" i="9"/>
  <c r="A397" i="9" s="1"/>
  <c r="B396" i="9"/>
  <c r="A396" i="9" s="1"/>
  <c r="B395" i="9"/>
  <c r="A395" i="9" s="1"/>
  <c r="B394" i="9"/>
  <c r="A394" i="9" s="1"/>
  <c r="B393" i="9"/>
  <c r="A393" i="9" s="1"/>
  <c r="B392" i="9"/>
  <c r="A392" i="9" s="1"/>
  <c r="B391" i="9"/>
  <c r="A391" i="9" s="1"/>
  <c r="B390" i="9"/>
  <c r="A390" i="9" s="1"/>
  <c r="B389" i="9"/>
  <c r="A389" i="9" s="1"/>
  <c r="B388" i="9"/>
  <c r="A388" i="9" s="1"/>
  <c r="B387" i="9"/>
  <c r="A387" i="9" s="1"/>
  <c r="B386" i="9"/>
  <c r="A386" i="9" s="1"/>
  <c r="B385" i="9"/>
  <c r="A385" i="9" s="1"/>
  <c r="B384" i="9"/>
  <c r="A384" i="9" s="1"/>
  <c r="B383" i="9"/>
  <c r="A383" i="9" s="1"/>
  <c r="B382" i="9"/>
  <c r="A382" i="9" s="1"/>
  <c r="B381" i="9"/>
  <c r="A381" i="9" s="1"/>
  <c r="B380" i="9"/>
  <c r="A380" i="9" s="1"/>
  <c r="B379" i="9"/>
  <c r="A379" i="9" s="1"/>
  <c r="B378" i="9"/>
  <c r="A378" i="9" s="1"/>
  <c r="B377" i="9"/>
  <c r="A377" i="9" s="1"/>
  <c r="B376" i="9"/>
  <c r="A376" i="9" s="1"/>
  <c r="B375" i="9"/>
  <c r="A375" i="9" s="1"/>
  <c r="B374" i="9"/>
  <c r="A374" i="9" s="1"/>
  <c r="B373" i="9"/>
  <c r="A373" i="9" s="1"/>
  <c r="B372" i="9"/>
  <c r="A372" i="9" s="1"/>
  <c r="B371" i="9"/>
  <c r="A371" i="9" s="1"/>
  <c r="B370" i="9"/>
  <c r="A370" i="9" s="1"/>
  <c r="B369" i="9"/>
  <c r="A369" i="9" s="1"/>
  <c r="B368" i="9"/>
  <c r="A368" i="9" s="1"/>
  <c r="B367" i="9"/>
  <c r="A367" i="9" s="1"/>
  <c r="B366" i="9"/>
  <c r="A366" i="9" s="1"/>
  <c r="B365" i="9"/>
  <c r="A365" i="9" s="1"/>
  <c r="B364" i="9"/>
  <c r="A364" i="9" s="1"/>
  <c r="B363" i="9"/>
  <c r="A363" i="9" s="1"/>
  <c r="B362" i="9"/>
  <c r="A362" i="9" s="1"/>
  <c r="B361" i="9"/>
  <c r="A361" i="9" s="1"/>
  <c r="B360" i="9"/>
  <c r="A360" i="9" s="1"/>
  <c r="B359" i="9"/>
  <c r="A359" i="9" s="1"/>
  <c r="B358" i="9"/>
  <c r="A358" i="9" s="1"/>
  <c r="B357" i="9"/>
  <c r="A357" i="9" s="1"/>
  <c r="B356" i="9"/>
  <c r="A356" i="9" s="1"/>
  <c r="B355" i="9"/>
  <c r="A355" i="9" s="1"/>
  <c r="B354" i="9"/>
  <c r="A354" i="9" s="1"/>
  <c r="B353" i="9"/>
  <c r="A353" i="9" s="1"/>
  <c r="B352" i="9"/>
  <c r="A352" i="9" s="1"/>
  <c r="B351" i="9"/>
  <c r="A351" i="9" s="1"/>
  <c r="B350" i="9"/>
  <c r="A350" i="9" s="1"/>
  <c r="B349" i="9"/>
  <c r="A349" i="9" s="1"/>
  <c r="B348" i="9"/>
  <c r="A348" i="9" s="1"/>
  <c r="B347" i="9"/>
  <c r="A347" i="9" s="1"/>
  <c r="B346" i="9"/>
  <c r="A346" i="9" s="1"/>
  <c r="B345" i="9"/>
  <c r="A345" i="9" s="1"/>
  <c r="B344" i="9"/>
  <c r="A344" i="9" s="1"/>
  <c r="B343" i="9"/>
  <c r="A343" i="9" s="1"/>
  <c r="B342" i="9"/>
  <c r="A342" i="9" s="1"/>
  <c r="B341" i="9"/>
  <c r="A341" i="9" s="1"/>
  <c r="B340" i="9"/>
  <c r="A340" i="9" s="1"/>
  <c r="B339" i="9"/>
  <c r="A339" i="9" s="1"/>
  <c r="B338" i="9"/>
  <c r="A338" i="9" s="1"/>
  <c r="B337" i="9"/>
  <c r="A337" i="9" s="1"/>
  <c r="B336" i="9"/>
  <c r="A336" i="9" s="1"/>
  <c r="B335" i="9"/>
  <c r="A335" i="9" s="1"/>
  <c r="B334" i="9"/>
  <c r="A334" i="9" s="1"/>
  <c r="B333" i="9"/>
  <c r="A333" i="9" s="1"/>
  <c r="B332" i="9"/>
  <c r="A332" i="9" s="1"/>
  <c r="B331" i="9"/>
  <c r="A331" i="9" s="1"/>
  <c r="B330" i="9"/>
  <c r="A330" i="9" s="1"/>
  <c r="B329" i="9"/>
  <c r="A329" i="9" s="1"/>
  <c r="B328" i="9"/>
  <c r="A328" i="9" s="1"/>
  <c r="B327" i="9"/>
  <c r="A327" i="9" s="1"/>
  <c r="B326" i="9"/>
  <c r="A326" i="9" s="1"/>
  <c r="B325" i="9"/>
  <c r="A325" i="9" s="1"/>
  <c r="B324" i="9"/>
  <c r="A324" i="9" s="1"/>
  <c r="B323" i="9"/>
  <c r="A323" i="9" s="1"/>
  <c r="B322" i="9"/>
  <c r="A322" i="9" s="1"/>
  <c r="B321" i="9"/>
  <c r="A321" i="9" s="1"/>
  <c r="B320" i="9"/>
  <c r="A320" i="9" s="1"/>
  <c r="B319" i="9"/>
  <c r="A319" i="9" s="1"/>
  <c r="B318" i="9"/>
  <c r="A318" i="9" s="1"/>
  <c r="B317" i="9"/>
  <c r="A317" i="9" s="1"/>
  <c r="B316" i="9"/>
  <c r="A316" i="9" s="1"/>
  <c r="B315" i="9"/>
  <c r="A315" i="9" s="1"/>
  <c r="B314" i="9"/>
  <c r="A314" i="9" s="1"/>
  <c r="B313" i="9"/>
  <c r="A313" i="9" s="1"/>
  <c r="B312" i="9"/>
  <c r="A312" i="9" s="1"/>
  <c r="B311" i="9"/>
  <c r="A311" i="9" s="1"/>
  <c r="B310" i="9"/>
  <c r="B309" i="9"/>
  <c r="A309" i="9" s="1"/>
  <c r="B308" i="9"/>
  <c r="A308" i="9" s="1"/>
  <c r="B307" i="9"/>
  <c r="A307" i="9" s="1"/>
  <c r="B306" i="9"/>
  <c r="A306" i="9" s="1"/>
  <c r="B305" i="9"/>
  <c r="A305" i="9" s="1"/>
  <c r="B304" i="9"/>
  <c r="A304" i="9" s="1"/>
  <c r="B303" i="9"/>
  <c r="A303" i="9" s="1"/>
  <c r="B302" i="9"/>
  <c r="A302" i="9" s="1"/>
  <c r="B301" i="9"/>
  <c r="A301" i="9" s="1"/>
  <c r="B300" i="9"/>
  <c r="A300" i="9" s="1"/>
  <c r="B299" i="9"/>
  <c r="A299" i="9" s="1"/>
  <c r="B298" i="9"/>
  <c r="A298" i="9" s="1"/>
  <c r="B297" i="9"/>
  <c r="A297" i="9" s="1"/>
  <c r="B296" i="9"/>
  <c r="A296" i="9" s="1"/>
  <c r="B295" i="9"/>
  <c r="A295" i="9" s="1"/>
  <c r="B294" i="9"/>
  <c r="B293" i="9"/>
  <c r="A293" i="9" s="1"/>
  <c r="B292" i="9"/>
  <c r="A292" i="9" s="1"/>
  <c r="B291" i="9"/>
  <c r="A291" i="9" s="1"/>
  <c r="B290" i="9"/>
  <c r="A290" i="9" s="1"/>
  <c r="B289" i="9"/>
  <c r="A289" i="9" s="1"/>
  <c r="B288" i="9"/>
  <c r="A288" i="9" s="1"/>
  <c r="B287" i="9"/>
  <c r="A287" i="9" s="1"/>
  <c r="B286" i="9"/>
  <c r="A286" i="9" s="1"/>
  <c r="B285" i="9"/>
  <c r="A285" i="9" s="1"/>
  <c r="B284" i="9"/>
  <c r="A284" i="9" s="1"/>
  <c r="B283" i="9"/>
  <c r="A283" i="9" s="1"/>
  <c r="B282" i="9"/>
  <c r="A282" i="9" s="1"/>
  <c r="B281" i="9"/>
  <c r="A281" i="9" s="1"/>
  <c r="B280" i="9"/>
  <c r="A280" i="9" s="1"/>
  <c r="B279" i="9"/>
  <c r="A279" i="9" s="1"/>
  <c r="B278" i="9"/>
  <c r="A278" i="9" s="1"/>
  <c r="B277" i="9"/>
  <c r="A277" i="9" s="1"/>
  <c r="B276" i="9"/>
  <c r="A276" i="9" s="1"/>
  <c r="B275" i="9"/>
  <c r="A275" i="9" s="1"/>
  <c r="B274" i="9"/>
  <c r="A274" i="9" s="1"/>
  <c r="B273" i="9"/>
  <c r="A273" i="9" s="1"/>
  <c r="B272" i="9"/>
  <c r="A272" i="9" s="1"/>
  <c r="B271" i="9"/>
  <c r="A271" i="9" s="1"/>
  <c r="B270" i="9"/>
  <c r="A270" i="9" s="1"/>
  <c r="B269" i="9"/>
  <c r="A269" i="9" s="1"/>
  <c r="B268" i="9"/>
  <c r="A268" i="9" s="1"/>
  <c r="B267" i="9"/>
  <c r="A267" i="9" s="1"/>
  <c r="B266" i="9"/>
  <c r="A266" i="9" s="1"/>
  <c r="B265" i="9"/>
  <c r="A265" i="9" s="1"/>
  <c r="B264" i="9"/>
  <c r="A264" i="9" s="1"/>
  <c r="B263" i="9"/>
  <c r="A263" i="9" s="1"/>
  <c r="B262" i="9"/>
  <c r="A262" i="9" s="1"/>
  <c r="B261" i="9"/>
  <c r="A261" i="9" s="1"/>
  <c r="B260" i="9"/>
  <c r="A260" i="9" s="1"/>
  <c r="B259" i="9"/>
  <c r="A259" i="9" s="1"/>
  <c r="B258" i="9"/>
  <c r="A258" i="9" s="1"/>
  <c r="B257" i="9"/>
  <c r="A257" i="9" s="1"/>
  <c r="B256" i="9"/>
  <c r="A256" i="9" s="1"/>
  <c r="B255" i="9"/>
  <c r="A255" i="9" s="1"/>
  <c r="B254" i="9"/>
  <c r="A254" i="9" s="1"/>
  <c r="B253" i="9"/>
  <c r="A253" i="9" s="1"/>
  <c r="B252" i="9"/>
  <c r="A252" i="9" s="1"/>
  <c r="B251" i="9"/>
  <c r="A251" i="9" s="1"/>
  <c r="B250" i="9"/>
  <c r="A250" i="9" s="1"/>
  <c r="B249" i="9"/>
  <c r="A249" i="9" s="1"/>
  <c r="B248" i="9"/>
  <c r="A248" i="9" s="1"/>
  <c r="B247" i="9"/>
  <c r="A247" i="9" s="1"/>
  <c r="B246" i="9"/>
  <c r="A246" i="9" s="1"/>
  <c r="B245" i="9"/>
  <c r="A245" i="9" s="1"/>
  <c r="B244" i="9"/>
  <c r="A244" i="9" s="1"/>
  <c r="B243" i="9"/>
  <c r="A243" i="9" s="1"/>
  <c r="B242" i="9"/>
  <c r="A242" i="9" s="1"/>
  <c r="B241" i="9"/>
  <c r="A241" i="9" s="1"/>
  <c r="B240" i="9"/>
  <c r="A240" i="9" s="1"/>
  <c r="B239" i="9"/>
  <c r="A239" i="9" s="1"/>
  <c r="B238" i="9"/>
  <c r="A238" i="9" s="1"/>
  <c r="B237" i="9"/>
  <c r="A237" i="9" s="1"/>
  <c r="B236" i="9"/>
  <c r="A236" i="9" s="1"/>
  <c r="B235" i="9"/>
  <c r="A235" i="9" s="1"/>
  <c r="B234" i="9"/>
  <c r="A234" i="9" s="1"/>
  <c r="B233" i="9"/>
  <c r="A233" i="9" s="1"/>
  <c r="B232" i="9"/>
  <c r="A232" i="9" s="1"/>
  <c r="B231" i="9"/>
  <c r="A231" i="9" s="1"/>
  <c r="B230" i="9"/>
  <c r="A230" i="9" s="1"/>
  <c r="B229" i="9"/>
  <c r="A229" i="9" s="1"/>
  <c r="B228" i="9"/>
  <c r="A228" i="9" s="1"/>
  <c r="B227" i="9"/>
  <c r="A227" i="9" s="1"/>
  <c r="B226" i="9"/>
  <c r="A226" i="9" s="1"/>
  <c r="B225" i="9"/>
  <c r="A225" i="9" s="1"/>
  <c r="B224" i="9"/>
  <c r="A224" i="9" s="1"/>
  <c r="B223" i="9"/>
  <c r="A223" i="9" s="1"/>
  <c r="B222" i="9"/>
  <c r="A222" i="9" s="1"/>
  <c r="B221" i="9"/>
  <c r="A221" i="9" s="1"/>
  <c r="B220" i="9"/>
  <c r="A220" i="9" s="1"/>
  <c r="B219" i="9"/>
  <c r="A219" i="9" s="1"/>
  <c r="B218" i="9"/>
  <c r="A218" i="9" s="1"/>
  <c r="B217" i="9"/>
  <c r="A217" i="9" s="1"/>
  <c r="B216" i="9"/>
  <c r="A216" i="9" s="1"/>
  <c r="B215" i="9"/>
  <c r="A215" i="9" s="1"/>
  <c r="B214" i="9"/>
  <c r="A214" i="9" s="1"/>
  <c r="B213" i="9"/>
  <c r="A213" i="9" s="1"/>
  <c r="B212" i="9"/>
  <c r="A212" i="9" s="1"/>
  <c r="B211" i="9"/>
  <c r="A211" i="9" s="1"/>
  <c r="B210" i="9"/>
  <c r="A210" i="9" s="1"/>
  <c r="B209" i="9"/>
  <c r="A209" i="9" s="1"/>
  <c r="B208" i="9"/>
  <c r="A208" i="9" s="1"/>
  <c r="B207" i="9"/>
  <c r="A207" i="9" s="1"/>
  <c r="B206" i="9"/>
  <c r="A206" i="9" s="1"/>
  <c r="B205" i="9"/>
  <c r="A205" i="9" s="1"/>
  <c r="B204" i="9"/>
  <c r="A204" i="9" s="1"/>
  <c r="B203" i="9"/>
  <c r="A203" i="9" s="1"/>
  <c r="B202" i="9"/>
  <c r="A202" i="9" s="1"/>
  <c r="B201" i="9"/>
  <c r="A201" i="9" s="1"/>
  <c r="B200" i="9"/>
  <c r="A200" i="9" s="1"/>
  <c r="B199" i="9"/>
  <c r="A199" i="9" s="1"/>
  <c r="B198" i="9"/>
  <c r="A198" i="9" s="1"/>
  <c r="B197" i="9"/>
  <c r="A197" i="9" s="1"/>
  <c r="B196" i="9"/>
  <c r="A196" i="9" s="1"/>
  <c r="B195" i="9"/>
  <c r="A195" i="9" s="1"/>
  <c r="B194" i="9"/>
  <c r="A194" i="9" s="1"/>
  <c r="B193" i="9"/>
  <c r="A193" i="9" s="1"/>
  <c r="B192" i="9"/>
  <c r="A192" i="9" s="1"/>
  <c r="B191" i="9"/>
  <c r="A191" i="9" s="1"/>
  <c r="B190" i="9"/>
  <c r="A190" i="9" s="1"/>
  <c r="B189" i="9"/>
  <c r="A189" i="9" s="1"/>
  <c r="B188" i="9"/>
  <c r="A188" i="9" s="1"/>
  <c r="B187" i="9"/>
  <c r="A187" i="9" s="1"/>
  <c r="B186" i="9"/>
  <c r="A186" i="9" s="1"/>
  <c r="B185" i="9"/>
  <c r="A185" i="9" s="1"/>
  <c r="B184" i="9"/>
  <c r="A184" i="9" s="1"/>
  <c r="B183" i="9"/>
  <c r="A183" i="9" s="1"/>
  <c r="B182" i="9"/>
  <c r="B181" i="9"/>
  <c r="A181" i="9" s="1"/>
  <c r="B180" i="9"/>
  <c r="A180" i="9" s="1"/>
  <c r="B179" i="9"/>
  <c r="A179" i="9" s="1"/>
  <c r="B178" i="9"/>
  <c r="A178" i="9" s="1"/>
  <c r="B177" i="9"/>
  <c r="A177" i="9" s="1"/>
  <c r="B176" i="9"/>
  <c r="A176" i="9" s="1"/>
  <c r="B175" i="9"/>
  <c r="A175" i="9" s="1"/>
  <c r="B174" i="9"/>
  <c r="A174" i="9" s="1"/>
  <c r="B173" i="9"/>
  <c r="A173" i="9" s="1"/>
  <c r="B172" i="9"/>
  <c r="A172" i="9" s="1"/>
  <c r="B171" i="9"/>
  <c r="A171" i="9" s="1"/>
  <c r="B170" i="9"/>
  <c r="A170" i="9" s="1"/>
  <c r="B169" i="9"/>
  <c r="A169" i="9" s="1"/>
  <c r="B168" i="9"/>
  <c r="A168" i="9" s="1"/>
  <c r="B167" i="9"/>
  <c r="A167" i="9" s="1"/>
  <c r="B166" i="9"/>
  <c r="B165" i="9"/>
  <c r="A165" i="9" s="1"/>
  <c r="B164" i="9"/>
  <c r="A164" i="9" s="1"/>
  <c r="B163" i="9"/>
  <c r="A163" i="9" s="1"/>
  <c r="B162" i="9"/>
  <c r="A162" i="9" s="1"/>
  <c r="B161" i="9"/>
  <c r="A161" i="9" s="1"/>
  <c r="B160" i="9"/>
  <c r="A160" i="9" s="1"/>
  <c r="B159" i="9"/>
  <c r="A159" i="9" s="1"/>
  <c r="B158" i="9"/>
  <c r="A158" i="9" s="1"/>
  <c r="B157" i="9"/>
  <c r="A157" i="9" s="1"/>
  <c r="B156" i="9"/>
  <c r="A156" i="9" s="1"/>
  <c r="B155" i="9"/>
  <c r="A155" i="9" s="1"/>
  <c r="B154" i="9"/>
  <c r="A154" i="9" s="1"/>
  <c r="B153" i="9"/>
  <c r="A153" i="9" s="1"/>
  <c r="B152" i="9"/>
  <c r="A152" i="9" s="1"/>
  <c r="B151" i="9"/>
  <c r="A151" i="9" s="1"/>
  <c r="B150" i="9"/>
  <c r="A150" i="9" s="1"/>
  <c r="B149" i="9"/>
  <c r="A149" i="9" s="1"/>
  <c r="B148" i="9"/>
  <c r="A148" i="9" s="1"/>
  <c r="B147" i="9"/>
  <c r="A147" i="9" s="1"/>
  <c r="B146" i="9"/>
  <c r="A146" i="9" s="1"/>
  <c r="B145" i="9"/>
  <c r="A145" i="9" s="1"/>
  <c r="B144" i="9"/>
  <c r="A144" i="9" s="1"/>
  <c r="B143" i="9"/>
  <c r="A143" i="9" s="1"/>
  <c r="B142" i="9"/>
  <c r="A142" i="9" s="1"/>
  <c r="B141" i="9"/>
  <c r="A141" i="9" s="1"/>
  <c r="B140" i="9"/>
  <c r="A140" i="9" s="1"/>
  <c r="B139" i="9"/>
  <c r="A139" i="9" s="1"/>
  <c r="B138" i="9"/>
  <c r="A138" i="9" s="1"/>
  <c r="B137" i="9"/>
  <c r="A137" i="9" s="1"/>
  <c r="B136" i="9"/>
  <c r="A136" i="9" s="1"/>
  <c r="B135" i="9"/>
  <c r="A135" i="9" s="1"/>
  <c r="B134" i="9"/>
  <c r="A134" i="9" s="1"/>
  <c r="B133" i="9"/>
  <c r="A133" i="9" s="1"/>
  <c r="B132" i="9"/>
  <c r="A132" i="9" s="1"/>
  <c r="B131" i="9"/>
  <c r="A131" i="9" s="1"/>
  <c r="B130" i="9"/>
  <c r="A130" i="9" s="1"/>
  <c r="B129" i="9"/>
  <c r="A129" i="9" s="1"/>
  <c r="B128" i="9"/>
  <c r="A128" i="9" s="1"/>
  <c r="B127" i="9"/>
  <c r="A127" i="9" s="1"/>
  <c r="B126" i="9"/>
  <c r="A126" i="9" s="1"/>
  <c r="B125" i="9"/>
  <c r="A125" i="9" s="1"/>
  <c r="B124" i="9"/>
  <c r="A124" i="9" s="1"/>
  <c r="B123" i="9"/>
  <c r="A123" i="9" s="1"/>
  <c r="B122" i="9"/>
  <c r="A122" i="9" s="1"/>
  <c r="B121" i="9"/>
  <c r="A121" i="9" s="1"/>
  <c r="B120" i="9"/>
  <c r="A120" i="9" s="1"/>
  <c r="B119" i="9"/>
  <c r="A119" i="9" s="1"/>
  <c r="B118" i="9"/>
  <c r="A118" i="9" s="1"/>
  <c r="B117" i="9"/>
  <c r="A117" i="9" s="1"/>
  <c r="B116" i="9"/>
  <c r="A116" i="9" s="1"/>
  <c r="B115" i="9"/>
  <c r="A115" i="9" s="1"/>
  <c r="B114" i="9"/>
  <c r="A114" i="9" s="1"/>
  <c r="B113" i="9"/>
  <c r="A113" i="9" s="1"/>
  <c r="B112" i="9"/>
  <c r="A112" i="9" s="1"/>
  <c r="B111" i="9"/>
  <c r="A111" i="9" s="1"/>
  <c r="B110" i="9"/>
  <c r="A110" i="9" s="1"/>
  <c r="B109" i="9"/>
  <c r="A109" i="9" s="1"/>
  <c r="B108" i="9"/>
  <c r="A108" i="9" s="1"/>
  <c r="B107" i="9"/>
  <c r="A107" i="9" s="1"/>
  <c r="B106" i="9"/>
  <c r="A106" i="9" s="1"/>
  <c r="B105" i="9"/>
  <c r="A105" i="9" s="1"/>
  <c r="B104" i="9"/>
  <c r="A104" i="9" s="1"/>
  <c r="B103" i="9"/>
  <c r="A103" i="9" s="1"/>
  <c r="B102" i="9"/>
  <c r="A102" i="9" s="1"/>
  <c r="B101" i="9"/>
  <c r="A101" i="9" s="1"/>
  <c r="B100" i="9"/>
  <c r="A100" i="9" s="1"/>
  <c r="B99" i="9"/>
  <c r="A99" i="9" s="1"/>
  <c r="B98" i="9"/>
  <c r="A98" i="9" s="1"/>
  <c r="B97" i="9"/>
  <c r="A97" i="9" s="1"/>
  <c r="B96" i="9"/>
  <c r="A96" i="9" s="1"/>
  <c r="B95" i="9"/>
  <c r="A95" i="9" s="1"/>
  <c r="B94" i="9"/>
  <c r="A94" i="9" s="1"/>
  <c r="B93" i="9"/>
  <c r="A93" i="9" s="1"/>
  <c r="B92" i="9"/>
  <c r="A92" i="9" s="1"/>
  <c r="B91" i="9"/>
  <c r="A91" i="9" s="1"/>
  <c r="B90" i="9"/>
  <c r="A90" i="9" s="1"/>
  <c r="B89" i="9"/>
  <c r="A89" i="9" s="1"/>
  <c r="B88" i="9"/>
  <c r="A88" i="9" s="1"/>
  <c r="B87" i="9"/>
  <c r="A87" i="9" s="1"/>
  <c r="B86" i="9"/>
  <c r="A86" i="9" s="1"/>
  <c r="B85" i="9"/>
  <c r="A85" i="9" s="1"/>
  <c r="B84" i="9"/>
  <c r="A84" i="9" s="1"/>
  <c r="B83" i="9"/>
  <c r="A83" i="9" s="1"/>
  <c r="B82" i="9"/>
  <c r="A82" i="9" s="1"/>
  <c r="B81" i="9"/>
  <c r="A81" i="9" s="1"/>
  <c r="B80" i="9"/>
  <c r="A80" i="9" s="1"/>
  <c r="B79" i="9"/>
  <c r="A79" i="9" s="1"/>
  <c r="B78" i="9"/>
  <c r="A78" i="9" s="1"/>
  <c r="B77" i="9"/>
  <c r="A77" i="9" s="1"/>
  <c r="B76" i="9"/>
  <c r="A76" i="9" s="1"/>
  <c r="B75" i="9"/>
  <c r="A75" i="9" s="1"/>
  <c r="B74" i="9"/>
  <c r="A74" i="9" s="1"/>
  <c r="B73" i="9"/>
  <c r="A73" i="9" s="1"/>
  <c r="B72" i="9"/>
  <c r="A72" i="9" s="1"/>
  <c r="B71" i="9"/>
  <c r="A71" i="9" s="1"/>
  <c r="B70" i="9"/>
  <c r="A70" i="9" s="1"/>
  <c r="B69" i="9"/>
  <c r="A69" i="9" s="1"/>
  <c r="B68" i="9"/>
  <c r="A68" i="9" s="1"/>
  <c r="B67" i="9"/>
  <c r="A67" i="9" s="1"/>
  <c r="B66" i="9"/>
  <c r="A66" i="9" s="1"/>
  <c r="B65" i="9"/>
  <c r="A65" i="9" s="1"/>
  <c r="B64" i="9"/>
  <c r="A64" i="9" s="1"/>
  <c r="B63" i="9"/>
  <c r="A63" i="9" s="1"/>
  <c r="B62" i="9"/>
  <c r="A62" i="9" s="1"/>
  <c r="B61" i="9"/>
  <c r="A61" i="9" s="1"/>
  <c r="B60" i="9"/>
  <c r="A60" i="9" s="1"/>
  <c r="B59" i="9"/>
  <c r="A59" i="9" s="1"/>
  <c r="B58" i="9"/>
  <c r="A58" i="9" s="1"/>
  <c r="B57" i="9"/>
  <c r="A57" i="9" s="1"/>
  <c r="B56" i="9"/>
  <c r="A56" i="9" s="1"/>
  <c r="B55" i="9"/>
  <c r="A55" i="9" s="1"/>
  <c r="B54" i="9"/>
  <c r="B53" i="9"/>
  <c r="A53" i="9" s="1"/>
  <c r="B52" i="9"/>
  <c r="A52" i="9" s="1"/>
  <c r="B51" i="9"/>
  <c r="A51" i="9" s="1"/>
  <c r="B50" i="9"/>
  <c r="A50" i="9" s="1"/>
  <c r="B49" i="9"/>
  <c r="A49" i="9" s="1"/>
  <c r="B48" i="9"/>
  <c r="A48" i="9" s="1"/>
  <c r="B47" i="9"/>
  <c r="A47" i="9" s="1"/>
  <c r="B46" i="9"/>
  <c r="A46" i="9" s="1"/>
  <c r="B45" i="9"/>
  <c r="A45" i="9" s="1"/>
  <c r="B44" i="9"/>
  <c r="A44" i="9" s="1"/>
  <c r="B43" i="9"/>
  <c r="A43" i="9" s="1"/>
  <c r="B42" i="9"/>
  <c r="A42" i="9" s="1"/>
  <c r="B41" i="9"/>
  <c r="A41" i="9" s="1"/>
  <c r="B40" i="9"/>
  <c r="A40" i="9" s="1"/>
  <c r="B39" i="9"/>
  <c r="A39" i="9" s="1"/>
  <c r="B38" i="9"/>
  <c r="B37" i="9"/>
  <c r="A37" i="9" s="1"/>
  <c r="B36" i="9"/>
  <c r="A36" i="9" s="1"/>
  <c r="B35" i="9"/>
  <c r="A35" i="9" s="1"/>
  <c r="B34" i="9"/>
  <c r="A34" i="9" s="1"/>
  <c r="B33" i="9"/>
  <c r="A33" i="9" s="1"/>
  <c r="B32" i="9"/>
  <c r="A32" i="9" s="1"/>
  <c r="B31" i="9"/>
  <c r="A31" i="9" s="1"/>
  <c r="B30" i="9"/>
  <c r="A30" i="9" s="1"/>
  <c r="B29" i="9"/>
  <c r="A29" i="9" s="1"/>
  <c r="B28" i="9"/>
  <c r="A28" i="9" s="1"/>
  <c r="B27" i="9"/>
  <c r="A27" i="9" s="1"/>
  <c r="B26" i="9"/>
  <c r="A26" i="9" s="1"/>
  <c r="B25" i="9"/>
  <c r="A25" i="9" s="1"/>
  <c r="B24" i="9"/>
  <c r="A24" i="9" s="1"/>
  <c r="B23" i="9"/>
  <c r="A23" i="9" s="1"/>
  <c r="B22" i="9"/>
  <c r="A22" i="9" s="1"/>
  <c r="B21" i="9"/>
  <c r="A21" i="9" s="1"/>
  <c r="B20" i="9"/>
  <c r="A20" i="9" s="1"/>
  <c r="B19" i="9"/>
  <c r="A19" i="9" s="1"/>
  <c r="B18" i="9"/>
  <c r="A18" i="9" s="1"/>
  <c r="B17" i="9"/>
  <c r="A17" i="9" s="1"/>
  <c r="B16" i="9"/>
  <c r="A16" i="9" s="1"/>
  <c r="B15" i="9"/>
  <c r="A15" i="9" s="1"/>
  <c r="B14" i="9"/>
  <c r="A14" i="9" s="1"/>
  <c r="B13" i="9"/>
  <c r="A13" i="9" s="1"/>
  <c r="B12" i="9"/>
  <c r="A12" i="9" s="1"/>
  <c r="B11" i="9"/>
  <c r="A11" i="9" s="1"/>
  <c r="B10" i="9"/>
  <c r="A10" i="9" s="1"/>
  <c r="B9" i="9"/>
  <c r="A9" i="9" s="1"/>
  <c r="B8" i="9"/>
  <c r="A8" i="9" s="1"/>
  <c r="B7" i="9"/>
  <c r="A7" i="9" s="1"/>
  <c r="L2059" i="9"/>
  <c r="L2058" i="9"/>
  <c r="L2057" i="9"/>
  <c r="L2055" i="9"/>
  <c r="L2054" i="9"/>
  <c r="L2053" i="9"/>
  <c r="L2050" i="9"/>
  <c r="L2049" i="9"/>
  <c r="L2047" i="9"/>
  <c r="L2045" i="9"/>
  <c r="L2043" i="9"/>
  <c r="L2042" i="9"/>
  <c r="L2041" i="9"/>
  <c r="L2039" i="9"/>
  <c r="L2038" i="9"/>
  <c r="L2037" i="9"/>
  <c r="L2034" i="9"/>
  <c r="L2033" i="9"/>
  <c r="L2031" i="9"/>
  <c r="L2029" i="9"/>
  <c r="L2027" i="9"/>
  <c r="L2026" i="9"/>
  <c r="L2025" i="9"/>
  <c r="L2023" i="9"/>
  <c r="L2022" i="9"/>
  <c r="L2021" i="9"/>
  <c r="L2018" i="9"/>
  <c r="L2013" i="9"/>
  <c r="L2011" i="9"/>
  <c r="L2006" i="9"/>
  <c r="L2005" i="9"/>
  <c r="L1999" i="9"/>
  <c r="L1998" i="9"/>
  <c r="L1997" i="9"/>
  <c r="L1995" i="9"/>
  <c r="L1994" i="9"/>
  <c r="L1993" i="9"/>
  <c r="L1991" i="9"/>
  <c r="L1990" i="9"/>
  <c r="L1989" i="9"/>
  <c r="L1987" i="9"/>
  <c r="L1986" i="9"/>
  <c r="L1985" i="9"/>
  <c r="L1983" i="9"/>
  <c r="L1982" i="9"/>
  <c r="L1981" i="9"/>
  <c r="L1979" i="9"/>
  <c r="L1978" i="9"/>
  <c r="L1977" i="9"/>
  <c r="L1975" i="9"/>
  <c r="L1974" i="9"/>
  <c r="L1973" i="9"/>
  <c r="L1971" i="9"/>
  <c r="L1970" i="9"/>
  <c r="L1969" i="9"/>
  <c r="L1967" i="9"/>
  <c r="L1966" i="9"/>
  <c r="L1965" i="9"/>
  <c r="L1963" i="9"/>
  <c r="L1962" i="9"/>
  <c r="L1961" i="9"/>
  <c r="L1959" i="9"/>
  <c r="L1958" i="9"/>
  <c r="L1957" i="9"/>
  <c r="L1955" i="9"/>
  <c r="L1954" i="9"/>
  <c r="L1953" i="9"/>
  <c r="L1951" i="9"/>
  <c r="L1950" i="9"/>
  <c r="L1949" i="9"/>
  <c r="L1947" i="9"/>
  <c r="L1946" i="9"/>
  <c r="L1945" i="9"/>
  <c r="L1943" i="9"/>
  <c r="L1942" i="9"/>
  <c r="L1941" i="9"/>
  <c r="L1939" i="9"/>
  <c r="L1938" i="9"/>
  <c r="L1937" i="9"/>
  <c r="L1935" i="9"/>
  <c r="L1934" i="9"/>
  <c r="L1933" i="9"/>
  <c r="L1931" i="9"/>
  <c r="L1930" i="9"/>
  <c r="L1929" i="9"/>
  <c r="L1927" i="9"/>
  <c r="L1926" i="9"/>
  <c r="L1925" i="9"/>
  <c r="L1923" i="9"/>
  <c r="L1922" i="9"/>
  <c r="L1921" i="9"/>
  <c r="L1919" i="9"/>
  <c r="L1918" i="9"/>
  <c r="L1917" i="9"/>
  <c r="L1915" i="9"/>
  <c r="L1914" i="9"/>
  <c r="L1913" i="9"/>
  <c r="L1911" i="9"/>
  <c r="L1910" i="9"/>
  <c r="L1909" i="9"/>
  <c r="L1907" i="9"/>
  <c r="L1906" i="9"/>
  <c r="L1905" i="9"/>
  <c r="L1903" i="9"/>
  <c r="L1902" i="9"/>
  <c r="L1901" i="9"/>
  <c r="L1899" i="9"/>
  <c r="L1898" i="9"/>
  <c r="L1897" i="9"/>
  <c r="L1895" i="9"/>
  <c r="L1894" i="9"/>
  <c r="L1893" i="9"/>
  <c r="L1891" i="9"/>
  <c r="L1890" i="9"/>
  <c r="L1889" i="9"/>
  <c r="L1887" i="9"/>
  <c r="L1886" i="9"/>
  <c r="L1885" i="9"/>
  <c r="L1883" i="9"/>
  <c r="L1882" i="9"/>
  <c r="L1881" i="9"/>
  <c r="L1879" i="9"/>
  <c r="L1878" i="9"/>
  <c r="L1877" i="9"/>
  <c r="L1875" i="9"/>
  <c r="L1874" i="9"/>
  <c r="L1873" i="9"/>
  <c r="L1871" i="9"/>
  <c r="L1870" i="9"/>
  <c r="L1869" i="9"/>
  <c r="L1867" i="9"/>
  <c r="L1866" i="9"/>
  <c r="L1865" i="9"/>
  <c r="L1863" i="9"/>
  <c r="L1862" i="9"/>
  <c r="L1861" i="9"/>
  <c r="L1859" i="9"/>
  <c r="L1858" i="9"/>
  <c r="L1857" i="9"/>
  <c r="L1855" i="9"/>
  <c r="L1854" i="9"/>
  <c r="L1853" i="9"/>
  <c r="L1851" i="9"/>
  <c r="L1850" i="9"/>
  <c r="L1849" i="9"/>
  <c r="L1847" i="9"/>
  <c r="L1846" i="9"/>
  <c r="L1845" i="9"/>
  <c r="L1843" i="9"/>
  <c r="L1842" i="9"/>
  <c r="L1841" i="9"/>
  <c r="L1839" i="9"/>
  <c r="L1838" i="9"/>
  <c r="L1837" i="9"/>
  <c r="L1835" i="9"/>
  <c r="L1834" i="9"/>
  <c r="L1833" i="9"/>
  <c r="L1831" i="9"/>
  <c r="L1830" i="9"/>
  <c r="L1829" i="9"/>
  <c r="L1827" i="9"/>
  <c r="L1826" i="9"/>
  <c r="L1825" i="9"/>
  <c r="L1823" i="9"/>
  <c r="L1822" i="9"/>
  <c r="L1821" i="9"/>
  <c r="L1819" i="9"/>
  <c r="L1818" i="9"/>
  <c r="L1817" i="9"/>
  <c r="L1815" i="9"/>
  <c r="L1814" i="9"/>
  <c r="L1813" i="9"/>
  <c r="L1811" i="9"/>
  <c r="L1810" i="9"/>
  <c r="L1809" i="9"/>
  <c r="L1807" i="9"/>
  <c r="L1806" i="9"/>
  <c r="L1805" i="9"/>
  <c r="L1803" i="9"/>
  <c r="L1802" i="9"/>
  <c r="L1801" i="9"/>
  <c r="L1799" i="9"/>
  <c r="L1798" i="9"/>
  <c r="L1797" i="9"/>
  <c r="L1795" i="9"/>
  <c r="L1794" i="9"/>
  <c r="L1793" i="9"/>
  <c r="L1791" i="9"/>
  <c r="L1790" i="9"/>
  <c r="L1789" i="9"/>
  <c r="L1787" i="9"/>
  <c r="L1786" i="9"/>
  <c r="L1785" i="9"/>
  <c r="L1783" i="9"/>
  <c r="L1782" i="9"/>
  <c r="L1781" i="9"/>
  <c r="L1779" i="9"/>
  <c r="L1778" i="9"/>
  <c r="L1777" i="9"/>
  <c r="L1775" i="9"/>
  <c r="L1774" i="9"/>
  <c r="L1773" i="9"/>
  <c r="L1771" i="9"/>
  <c r="L1770" i="9"/>
  <c r="L1769" i="9"/>
  <c r="L1767" i="9"/>
  <c r="L1766" i="9"/>
  <c r="L1765" i="9"/>
  <c r="L1763" i="9"/>
  <c r="L1762" i="9"/>
  <c r="L1761" i="9"/>
  <c r="L1759" i="9"/>
  <c r="L1758" i="9"/>
  <c r="L1757" i="9"/>
  <c r="L1755" i="9"/>
  <c r="L1754" i="9"/>
  <c r="L1753" i="9"/>
  <c r="L1751" i="9"/>
  <c r="L1750" i="9"/>
  <c r="L1749" i="9"/>
  <c r="L1747" i="9"/>
  <c r="L1746" i="9"/>
  <c r="L1745" i="9"/>
  <c r="L1743" i="9"/>
  <c r="L1742" i="9"/>
  <c r="L1741" i="9"/>
  <c r="L1739" i="9"/>
  <c r="L1738" i="9"/>
  <c r="L1737" i="9"/>
  <c r="L1735" i="9"/>
  <c r="L1734" i="9"/>
  <c r="L1733" i="9"/>
  <c r="L1731" i="9"/>
  <c r="L1730" i="9"/>
  <c r="L1729" i="9"/>
  <c r="L1727" i="9"/>
  <c r="L1726" i="9"/>
  <c r="L1725" i="9"/>
  <c r="L1723" i="9"/>
  <c r="L1722" i="9"/>
  <c r="L1721" i="9"/>
  <c r="L1719" i="9"/>
  <c r="L1718" i="9"/>
  <c r="L1717" i="9"/>
  <c r="L1715" i="9"/>
  <c r="L1714" i="9"/>
  <c r="L1713" i="9"/>
  <c r="L1711" i="9"/>
  <c r="L1710" i="9"/>
  <c r="L1709" i="9"/>
  <c r="L1707" i="9"/>
  <c r="L1706" i="9"/>
  <c r="L1705" i="9"/>
  <c r="L1703" i="9"/>
  <c r="L1702" i="9"/>
  <c r="L1701" i="9"/>
  <c r="L1699" i="9"/>
  <c r="L1698" i="9"/>
  <c r="L1697" i="9"/>
  <c r="L1695" i="9"/>
  <c r="L1694" i="9"/>
  <c r="L1693" i="9"/>
  <c r="L1691" i="9"/>
  <c r="L1690" i="9"/>
  <c r="L1689" i="9"/>
  <c r="L1687" i="9"/>
  <c r="L1686" i="9"/>
  <c r="L1685" i="9"/>
  <c r="L1683" i="9"/>
  <c r="L1682" i="9"/>
  <c r="L1681" i="9"/>
  <c r="L1679" i="9"/>
  <c r="L1678" i="9"/>
  <c r="L1677" i="9"/>
  <c r="L1675" i="9"/>
  <c r="L1674" i="9"/>
  <c r="L1673" i="9"/>
  <c r="L1671" i="9"/>
  <c r="L1670" i="9"/>
  <c r="L1669" i="9"/>
  <c r="L1667" i="9"/>
  <c r="L1666" i="9"/>
  <c r="L1665" i="9"/>
  <c r="L1663" i="9"/>
  <c r="L1662" i="9"/>
  <c r="L1661" i="9"/>
  <c r="L1659" i="9"/>
  <c r="L1658" i="9"/>
  <c r="L1657" i="9"/>
  <c r="L1655" i="9"/>
  <c r="L1654" i="9"/>
  <c r="L1653" i="9"/>
  <c r="L1651" i="9"/>
  <c r="L1650" i="9"/>
  <c r="L1649" i="9"/>
  <c r="L1647" i="9"/>
  <c r="L1646" i="9"/>
  <c r="L1645" i="9"/>
  <c r="L1643" i="9"/>
  <c r="L1642" i="9"/>
  <c r="L1641" i="9"/>
  <c r="L1639" i="9"/>
  <c r="L1638" i="9"/>
  <c r="L1637" i="9"/>
  <c r="L1635" i="9"/>
  <c r="L1634" i="9"/>
  <c r="L1633" i="9"/>
  <c r="L1631" i="9"/>
  <c r="L1630" i="9"/>
  <c r="L1629" i="9"/>
  <c r="L1627" i="9"/>
  <c r="L1626" i="9"/>
  <c r="L1625" i="9"/>
  <c r="L1623" i="9"/>
  <c r="L1622" i="9"/>
  <c r="L1621" i="9"/>
  <c r="L1619" i="9"/>
  <c r="L1618" i="9"/>
  <c r="L1617" i="9"/>
  <c r="L1615" i="9"/>
  <c r="L1614" i="9"/>
  <c r="L1613" i="9"/>
  <c r="L1611" i="9"/>
  <c r="L1610" i="9"/>
  <c r="L1609" i="9"/>
  <c r="L1607" i="9"/>
  <c r="L1606" i="9"/>
  <c r="L1605" i="9"/>
  <c r="L1603" i="9"/>
  <c r="L1602" i="9"/>
  <c r="L1601" i="9"/>
  <c r="L1599" i="9"/>
  <c r="L1598" i="9"/>
  <c r="L1597" i="9"/>
  <c r="L1595" i="9"/>
  <c r="L1594" i="9"/>
  <c r="L1593" i="9"/>
  <c r="L1591" i="9"/>
  <c r="L1590" i="9"/>
  <c r="L1589" i="9"/>
  <c r="L1587" i="9"/>
  <c r="L1586" i="9"/>
  <c r="L1585" i="9"/>
  <c r="L1583" i="9"/>
  <c r="L1582" i="9"/>
  <c r="L1581" i="9"/>
  <c r="L1579" i="9"/>
  <c r="L1578" i="9"/>
  <c r="L1577" i="9"/>
  <c r="L1575" i="9"/>
  <c r="L1574" i="9"/>
  <c r="L1573" i="9"/>
  <c r="L1571" i="9"/>
  <c r="L1569" i="9"/>
  <c r="L1567" i="9"/>
  <c r="L1566" i="9"/>
  <c r="L1565" i="9"/>
  <c r="L1563" i="9"/>
  <c r="L1562" i="9"/>
  <c r="L1561" i="9"/>
  <c r="L1559" i="9"/>
  <c r="L1558" i="9"/>
  <c r="L1557" i="9"/>
  <c r="L1555" i="9"/>
  <c r="L1553" i="9"/>
  <c r="L1551" i="9"/>
  <c r="L1550" i="9"/>
  <c r="L1549" i="9"/>
  <c r="L1547" i="9"/>
  <c r="L1546" i="9"/>
  <c r="L1545" i="9"/>
  <c r="L1543" i="9"/>
  <c r="L1542" i="9"/>
  <c r="L1541" i="9"/>
  <c r="L1539" i="9"/>
  <c r="L1537" i="9"/>
  <c r="L1535" i="9"/>
  <c r="L1534" i="9"/>
  <c r="L1533" i="9"/>
  <c r="L1531" i="9"/>
  <c r="L1530" i="9"/>
  <c r="L1529" i="9"/>
  <c r="L1527" i="9"/>
  <c r="L1526" i="9"/>
  <c r="L1525" i="9"/>
  <c r="L1523" i="9"/>
  <c r="L1521" i="9"/>
  <c r="L1519" i="9"/>
  <c r="L1518" i="9"/>
  <c r="L1517" i="9"/>
  <c r="L1515" i="9"/>
  <c r="L1514" i="9"/>
  <c r="L1513" i="9"/>
  <c r="L1511" i="9"/>
  <c r="L1510" i="9"/>
  <c r="L1509" i="9"/>
  <c r="L1507" i="9"/>
  <c r="L1505" i="9"/>
  <c r="L1503" i="9"/>
  <c r="L1502" i="9"/>
  <c r="L1501" i="9"/>
  <c r="L1499" i="9"/>
  <c r="L1498" i="9"/>
  <c r="L1497" i="9"/>
  <c r="L1495" i="9"/>
  <c r="L1494" i="9"/>
  <c r="L1493" i="9"/>
  <c r="L1491" i="9"/>
  <c r="L1489" i="9"/>
  <c r="L1487" i="9"/>
  <c r="L1486" i="9"/>
  <c r="L1485" i="9"/>
  <c r="L1483" i="9"/>
  <c r="L1482" i="9"/>
  <c r="L1481" i="9"/>
  <c r="L1479" i="9"/>
  <c r="L1478" i="9"/>
  <c r="L1477" i="9"/>
  <c r="L1475" i="9"/>
  <c r="L1473" i="9"/>
  <c r="L1471" i="9"/>
  <c r="L1470" i="9"/>
  <c r="L1469" i="9"/>
  <c r="L1467" i="9"/>
  <c r="L1466" i="9"/>
  <c r="L1465" i="9"/>
  <c r="L1463" i="9"/>
  <c r="L1462" i="9"/>
  <c r="L1461" i="9"/>
  <c r="L1459" i="9"/>
  <c r="L1458" i="9"/>
  <c r="L1457" i="9"/>
  <c r="L1455" i="9"/>
  <c r="L1453" i="9"/>
  <c r="L1451" i="9"/>
  <c r="L1450" i="9"/>
  <c r="L1449" i="9"/>
  <c r="L1447" i="9"/>
  <c r="L1446" i="9"/>
  <c r="L1445" i="9"/>
  <c r="L1443" i="9"/>
  <c r="L1442" i="9"/>
  <c r="L1441" i="9"/>
  <c r="L1439" i="9"/>
  <c r="L1438" i="9"/>
  <c r="L1437" i="9"/>
  <c r="L1435" i="9"/>
  <c r="L1433" i="9"/>
  <c r="L1431" i="9"/>
  <c r="L1430" i="9"/>
  <c r="L1429" i="9"/>
  <c r="L1427" i="9"/>
  <c r="L1426" i="9"/>
  <c r="L1425" i="9"/>
  <c r="L1423" i="9"/>
  <c r="L1422" i="9"/>
  <c r="L1421" i="9"/>
  <c r="L1419" i="9"/>
  <c r="L1418" i="9"/>
  <c r="L1417" i="9"/>
  <c r="L1415" i="9"/>
  <c r="L1413" i="9"/>
  <c r="L1411" i="9"/>
  <c r="L1409" i="9"/>
  <c r="L1407" i="9"/>
  <c r="L1406" i="9"/>
  <c r="L1405" i="9"/>
  <c r="L1403" i="9"/>
  <c r="L1402" i="9"/>
  <c r="L1401" i="9"/>
  <c r="L1399" i="9"/>
  <c r="L1398" i="9"/>
  <c r="L1397" i="9"/>
  <c r="L1396" i="9"/>
  <c r="L1395" i="9"/>
  <c r="L1394" i="9"/>
  <c r="L1393" i="9"/>
  <c r="L1391" i="9"/>
  <c r="L1389" i="9"/>
  <c r="L1387" i="9"/>
  <c r="L1386" i="9"/>
  <c r="L1385" i="9"/>
  <c r="L1383" i="9"/>
  <c r="L1382" i="9"/>
  <c r="L1381" i="9"/>
  <c r="L1379" i="9"/>
  <c r="L1378" i="9"/>
  <c r="L1377" i="9"/>
  <c r="L1375" i="9"/>
  <c r="L1374" i="9"/>
  <c r="L1373" i="9"/>
  <c r="L1371" i="9"/>
  <c r="L1369" i="9"/>
  <c r="L1367" i="9"/>
  <c r="L1366" i="9"/>
  <c r="L1365" i="9"/>
  <c r="L1363" i="9"/>
  <c r="L1362" i="9"/>
  <c r="L1361" i="9"/>
  <c r="L1359" i="9"/>
  <c r="L1358" i="9"/>
  <c r="L1357" i="9"/>
  <c r="L1355" i="9"/>
  <c r="L1354" i="9"/>
  <c r="L1353" i="9"/>
  <c r="L1351" i="9"/>
  <c r="L1349" i="9"/>
  <c r="L1347" i="9"/>
  <c r="L1345" i="9"/>
  <c r="L1343" i="9"/>
  <c r="L1342" i="9"/>
  <c r="L1341" i="9"/>
  <c r="L1339" i="9"/>
  <c r="L1338" i="9"/>
  <c r="L1337" i="9"/>
  <c r="L1335" i="9"/>
  <c r="L1334" i="9"/>
  <c r="L1333" i="9"/>
  <c r="L1331" i="9"/>
  <c r="L1330" i="9"/>
  <c r="L1329" i="9"/>
  <c r="L1327" i="9"/>
  <c r="L1325" i="9"/>
  <c r="L1323" i="9"/>
  <c r="L1322" i="9"/>
  <c r="L1321" i="9"/>
  <c r="L1319" i="9"/>
  <c r="L1318" i="9"/>
  <c r="L1317" i="9"/>
  <c r="L1315" i="9"/>
  <c r="L1314" i="9"/>
  <c r="L1313" i="9"/>
  <c r="L1311" i="9"/>
  <c r="L1310" i="9"/>
  <c r="L1309" i="9"/>
  <c r="L1307" i="9"/>
  <c r="L1305" i="9"/>
  <c r="L1303" i="9"/>
  <c r="L1302" i="9"/>
  <c r="L1301" i="9"/>
  <c r="L1299" i="9"/>
  <c r="L1298" i="9"/>
  <c r="L1297" i="9"/>
  <c r="L1295" i="9"/>
  <c r="L1294" i="9"/>
  <c r="L1293" i="9"/>
  <c r="L1291" i="9"/>
  <c r="L1290" i="9"/>
  <c r="L1289" i="9"/>
  <c r="L1287" i="9"/>
  <c r="L1285" i="9"/>
  <c r="L1283" i="9"/>
  <c r="L1281" i="9"/>
  <c r="L1279" i="9"/>
  <c r="L1278" i="9"/>
  <c r="L1277" i="9"/>
  <c r="L1275" i="9"/>
  <c r="L1274" i="9"/>
  <c r="L1273" i="9"/>
  <c r="L1271" i="9"/>
  <c r="L1270" i="9"/>
  <c r="L1269" i="9"/>
  <c r="L1267" i="9"/>
  <c r="L1266" i="9"/>
  <c r="L1265" i="9"/>
  <c r="L1263" i="9"/>
  <c r="L1261" i="9"/>
  <c r="L1259" i="9"/>
  <c r="L1258" i="9"/>
  <c r="L1257" i="9"/>
  <c r="L1255" i="9"/>
  <c r="L1254" i="9"/>
  <c r="L1253" i="9"/>
  <c r="L1251" i="9"/>
  <c r="L1250" i="9"/>
  <c r="L1249" i="9"/>
  <c r="L1247" i="9"/>
  <c r="L1246" i="9"/>
  <c r="L1245" i="9"/>
  <c r="L1243" i="9"/>
  <c r="L1241" i="9"/>
  <c r="L1239" i="9"/>
  <c r="L1238" i="9"/>
  <c r="L1237" i="9"/>
  <c r="L1235" i="9"/>
  <c r="L1234" i="9"/>
  <c r="L1233" i="9"/>
  <c r="L1231" i="9"/>
  <c r="L1230" i="9"/>
  <c r="L1229" i="9"/>
  <c r="L1227" i="9"/>
  <c r="L1226" i="9"/>
  <c r="L1225" i="9"/>
  <c r="L1223" i="9"/>
  <c r="L1221" i="9"/>
  <c r="L1219" i="9"/>
  <c r="L1217" i="9"/>
  <c r="L1215" i="9"/>
  <c r="L1214" i="9"/>
  <c r="L1213" i="9"/>
  <c r="L1211" i="9"/>
  <c r="L1210" i="9"/>
  <c r="L1209" i="9"/>
  <c r="L1207" i="9"/>
  <c r="L1206" i="9"/>
  <c r="L1205" i="9"/>
  <c r="L1203" i="9"/>
  <c r="L1202" i="9"/>
  <c r="L1201" i="9"/>
  <c r="L1199" i="9"/>
  <c r="L1197" i="9"/>
  <c r="L1195" i="9"/>
  <c r="L1194" i="9"/>
  <c r="L1193" i="9"/>
  <c r="L1191" i="9"/>
  <c r="L1190" i="9"/>
  <c r="L1189" i="9"/>
  <c r="L1187" i="9"/>
  <c r="L1186" i="9"/>
  <c r="L1185" i="9"/>
  <c r="L1183" i="9"/>
  <c r="L1182" i="9"/>
  <c r="L1181" i="9"/>
  <c r="L1179" i="9"/>
  <c r="L1177" i="9"/>
  <c r="L1175" i="9"/>
  <c r="L1174" i="9"/>
  <c r="L1173" i="9"/>
  <c r="L1172" i="9"/>
  <c r="L1171" i="9"/>
  <c r="L1170" i="9"/>
  <c r="L1169" i="9"/>
  <c r="L1167" i="9"/>
  <c r="L1166" i="9"/>
  <c r="L1165" i="9"/>
  <c r="L1163" i="9"/>
  <c r="L1162" i="9"/>
  <c r="L1161" i="9"/>
  <c r="L1159" i="9"/>
  <c r="L1157" i="9"/>
  <c r="L1156" i="9"/>
  <c r="L1155" i="9"/>
  <c r="L1153" i="9"/>
  <c r="L1151" i="9"/>
  <c r="L1150" i="9"/>
  <c r="L1149" i="9"/>
  <c r="L1147" i="9"/>
  <c r="L1146" i="9"/>
  <c r="L1145" i="9"/>
  <c r="L1143" i="9"/>
  <c r="L1142" i="9"/>
  <c r="L1141" i="9"/>
  <c r="L1140" i="9"/>
  <c r="L1139" i="9"/>
  <c r="L1138" i="9"/>
  <c r="L1137" i="9"/>
  <c r="L1135" i="9"/>
  <c r="L1133" i="9"/>
  <c r="L1131" i="9"/>
  <c r="L1130" i="9"/>
  <c r="L1129" i="9"/>
  <c r="L1127" i="9"/>
  <c r="L1126" i="9"/>
  <c r="L1125" i="9"/>
  <c r="L1123" i="9"/>
  <c r="L1122" i="9"/>
  <c r="L1121" i="9"/>
  <c r="L1119" i="9"/>
  <c r="L1118" i="9"/>
  <c r="L1117" i="9"/>
  <c r="L1115" i="9"/>
  <c r="L1113" i="9"/>
  <c r="L1111" i="9"/>
  <c r="L1110" i="9"/>
  <c r="L1109" i="9"/>
  <c r="L1107" i="9"/>
  <c r="L1106" i="9"/>
  <c r="L1105" i="9"/>
  <c r="L1103" i="9"/>
  <c r="L1102" i="9"/>
  <c r="L1101" i="9"/>
  <c r="L1099" i="9"/>
  <c r="L1098" i="9"/>
  <c r="L1097" i="9"/>
  <c r="L1095" i="9"/>
  <c r="L1093" i="9"/>
  <c r="L1091" i="9"/>
  <c r="L1089" i="9"/>
  <c r="L1087" i="9"/>
  <c r="L1086" i="9"/>
  <c r="L1085" i="9"/>
  <c r="L1083" i="9"/>
  <c r="L1082" i="9"/>
  <c r="L1081" i="9"/>
  <c r="L1079" i="9"/>
  <c r="L1078" i="9"/>
  <c r="L1077" i="9"/>
  <c r="L1075" i="9"/>
  <c r="L1074" i="9"/>
  <c r="L1073" i="9"/>
  <c r="L1071" i="9"/>
  <c r="L1069" i="9"/>
  <c r="L1067" i="9"/>
  <c r="L1066" i="9"/>
  <c r="L1065" i="9"/>
  <c r="L1063" i="9"/>
  <c r="L1062" i="9"/>
  <c r="L1061" i="9"/>
  <c r="L1059" i="9"/>
  <c r="L1058" i="9"/>
  <c r="L1057" i="9"/>
  <c r="L1055" i="9"/>
  <c r="L1054" i="9"/>
  <c r="L1053" i="9"/>
  <c r="L1051" i="9"/>
  <c r="L1049" i="9"/>
  <c r="L1047" i="9"/>
  <c r="L1046" i="9"/>
  <c r="L1045" i="9"/>
  <c r="L1043" i="9"/>
  <c r="L1042" i="9"/>
  <c r="L1041" i="9"/>
  <c r="L1039" i="9"/>
  <c r="L1038" i="9"/>
  <c r="L1037" i="9"/>
  <c r="L1035" i="9"/>
  <c r="L1034" i="9"/>
  <c r="L1033" i="9"/>
  <c r="L1031" i="9"/>
  <c r="L1029" i="9"/>
  <c r="L1027" i="9"/>
  <c r="L1025" i="9"/>
  <c r="L1023" i="9"/>
  <c r="L1022" i="9"/>
  <c r="L1021" i="9"/>
  <c r="L1019" i="9"/>
  <c r="L1018" i="9"/>
  <c r="L1017" i="9"/>
  <c r="L1015" i="9"/>
  <c r="L1014" i="9"/>
  <c r="L1013" i="9"/>
  <c r="L1011" i="9"/>
  <c r="L1010" i="9"/>
  <c r="L1009" i="9"/>
  <c r="L1007" i="9"/>
  <c r="L1005" i="9"/>
  <c r="L1003" i="9"/>
  <c r="L1002" i="9"/>
  <c r="L1001" i="9"/>
  <c r="L999" i="9"/>
  <c r="L998" i="9"/>
  <c r="L997" i="9"/>
  <c r="L995" i="9"/>
  <c r="L994" i="9"/>
  <c r="L993" i="9"/>
  <c r="L991" i="9"/>
  <c r="L990" i="9"/>
  <c r="L989" i="9"/>
  <c r="L987" i="9"/>
  <c r="L985" i="9"/>
  <c r="L983" i="9"/>
  <c r="L982" i="9"/>
  <c r="L981" i="9"/>
  <c r="L979" i="9"/>
  <c r="L978" i="9"/>
  <c r="L977" i="9"/>
  <c r="L975" i="9"/>
  <c r="L974" i="9"/>
  <c r="L973" i="9"/>
  <c r="L971" i="9"/>
  <c r="L970" i="9"/>
  <c r="L969" i="9"/>
  <c r="L967" i="9"/>
  <c r="L965" i="9"/>
  <c r="L963" i="9"/>
  <c r="L961" i="9"/>
  <c r="L959" i="9"/>
  <c r="L958" i="9"/>
  <c r="L957" i="9"/>
  <c r="L955" i="9"/>
  <c r="L954" i="9"/>
  <c r="L953" i="9"/>
  <c r="L951" i="9"/>
  <c r="L950" i="9"/>
  <c r="L949" i="9"/>
  <c r="L947" i="9"/>
  <c r="L946" i="9"/>
  <c r="L945" i="9"/>
  <c r="L943" i="9"/>
  <c r="L941" i="9"/>
  <c r="L939" i="9"/>
  <c r="L938" i="9"/>
  <c r="L937" i="9"/>
  <c r="L935" i="9"/>
  <c r="L934" i="9"/>
  <c r="L933" i="9"/>
  <c r="L931" i="9"/>
  <c r="L930" i="9"/>
  <c r="L929" i="9"/>
  <c r="L927" i="9"/>
  <c r="L926" i="9"/>
  <c r="L925" i="9"/>
  <c r="L923" i="9"/>
  <c r="L921" i="9"/>
  <c r="L919" i="9"/>
  <c r="L918" i="9"/>
  <c r="L917" i="9"/>
  <c r="L916" i="9"/>
  <c r="L915" i="9"/>
  <c r="L914" i="9"/>
  <c r="L913" i="9"/>
  <c r="L911" i="9"/>
  <c r="L910" i="9"/>
  <c r="L909" i="9"/>
  <c r="L907" i="9"/>
  <c r="L906" i="9"/>
  <c r="L905" i="9"/>
  <c r="L903" i="9"/>
  <c r="L901" i="9"/>
  <c r="L900" i="9"/>
  <c r="L899" i="9"/>
  <c r="L897" i="9"/>
  <c r="L895" i="9"/>
  <c r="L894" i="9"/>
  <c r="L893" i="9"/>
  <c r="L891" i="9"/>
  <c r="L890" i="9"/>
  <c r="L889" i="9"/>
  <c r="L887" i="9"/>
  <c r="L886" i="9"/>
  <c r="L885" i="9"/>
  <c r="L884" i="9"/>
  <c r="L883" i="9"/>
  <c r="L882" i="9"/>
  <c r="L881" i="9"/>
  <c r="L879" i="9"/>
  <c r="L877" i="9"/>
  <c r="L875" i="9"/>
  <c r="L874" i="9"/>
  <c r="L873" i="9"/>
  <c r="L871" i="9"/>
  <c r="L870" i="9"/>
  <c r="L869" i="9"/>
  <c r="L867" i="9"/>
  <c r="L866" i="9"/>
  <c r="L865" i="9"/>
  <c r="L863" i="9"/>
  <c r="L862" i="9"/>
  <c r="L861" i="9"/>
  <c r="L859" i="9"/>
  <c r="L858" i="9"/>
  <c r="L857" i="9"/>
  <c r="L855" i="9"/>
  <c r="L854" i="9"/>
  <c r="L853" i="9"/>
  <c r="L851" i="9"/>
  <c r="L850" i="9"/>
  <c r="L849" i="9"/>
  <c r="L847" i="9"/>
  <c r="L846" i="9"/>
  <c r="L845" i="9"/>
  <c r="L843" i="9"/>
  <c r="L842" i="9"/>
  <c r="L841" i="9"/>
  <c r="L839" i="9"/>
  <c r="L838" i="9"/>
  <c r="L837" i="9"/>
  <c r="L835" i="9"/>
  <c r="L834" i="9"/>
  <c r="L833" i="9"/>
  <c r="L831" i="9"/>
  <c r="L830" i="9"/>
  <c r="L829" i="9"/>
  <c r="L827" i="9"/>
  <c r="L826" i="9"/>
  <c r="L825" i="9"/>
  <c r="L823" i="9"/>
  <c r="L822" i="9"/>
  <c r="L821" i="9"/>
  <c r="L819" i="9"/>
  <c r="L818" i="9"/>
  <c r="L817" i="9"/>
  <c r="L815" i="9"/>
  <c r="L814" i="9"/>
  <c r="L813" i="9"/>
  <c r="L811" i="9"/>
  <c r="L810" i="9"/>
  <c r="L809" i="9"/>
  <c r="L807" i="9"/>
  <c r="L806" i="9"/>
  <c r="L805" i="9"/>
  <c r="L803" i="9"/>
  <c r="L802" i="9"/>
  <c r="L801" i="9"/>
  <c r="L799" i="9"/>
  <c r="L798" i="9"/>
  <c r="L797" i="9"/>
  <c r="L795" i="9"/>
  <c r="L794" i="9"/>
  <c r="L793" i="9"/>
  <c r="L791" i="9"/>
  <c r="L790" i="9"/>
  <c r="L789" i="9"/>
  <c r="L787" i="9"/>
  <c r="L786" i="9"/>
  <c r="L785" i="9"/>
  <c r="L783" i="9"/>
  <c r="L782" i="9"/>
  <c r="L781" i="9"/>
  <c r="L779" i="9"/>
  <c r="L778" i="9"/>
  <c r="L777" i="9"/>
  <c r="L775" i="9"/>
  <c r="L774" i="9"/>
  <c r="L773" i="9"/>
  <c r="L771" i="9"/>
  <c r="L770" i="9"/>
  <c r="L769" i="9"/>
  <c r="L767" i="9"/>
  <c r="L766" i="9"/>
  <c r="L765" i="9"/>
  <c r="L763" i="9"/>
  <c r="L762" i="9"/>
  <c r="L761" i="9"/>
  <c r="L759" i="9"/>
  <c r="L758" i="9"/>
  <c r="L757" i="9"/>
  <c r="L755" i="9"/>
  <c r="L754" i="9"/>
  <c r="L753" i="9"/>
  <c r="L751" i="9"/>
  <c r="L750" i="9"/>
  <c r="L749" i="9"/>
  <c r="L747" i="9"/>
  <c r="L746" i="9"/>
  <c r="L745" i="9"/>
  <c r="L743" i="9"/>
  <c r="L742" i="9"/>
  <c r="L741" i="9"/>
  <c r="L739" i="9"/>
  <c r="L738" i="9"/>
  <c r="L737" i="9"/>
  <c r="L735" i="9"/>
  <c r="L734" i="9"/>
  <c r="L733" i="9"/>
  <c r="L731" i="9"/>
  <c r="L730" i="9"/>
  <c r="L729" i="9"/>
  <c r="L727" i="9"/>
  <c r="L726" i="9"/>
  <c r="L725" i="9"/>
  <c r="L723" i="9"/>
  <c r="L722" i="9"/>
  <c r="L721" i="9"/>
  <c r="L719" i="9"/>
  <c r="L718" i="9"/>
  <c r="L717" i="9"/>
  <c r="L715" i="9"/>
  <c r="L714" i="9"/>
  <c r="L713" i="9"/>
  <c r="L711" i="9"/>
  <c r="L710" i="9"/>
  <c r="L709" i="9"/>
  <c r="L707" i="9"/>
  <c r="L706" i="9"/>
  <c r="L705" i="9"/>
  <c r="L703" i="9"/>
  <c r="L702" i="9"/>
  <c r="L701" i="9"/>
  <c r="L699" i="9"/>
  <c r="L698" i="9"/>
  <c r="L697" i="9"/>
  <c r="L695" i="9"/>
  <c r="L694" i="9"/>
  <c r="L693" i="9"/>
  <c r="L691" i="9"/>
  <c r="L690" i="9"/>
  <c r="L689" i="9"/>
  <c r="L687" i="9"/>
  <c r="L686" i="9"/>
  <c r="L685" i="9"/>
  <c r="L683" i="9"/>
  <c r="L682" i="9"/>
  <c r="L681" i="9"/>
  <c r="L679" i="9"/>
  <c r="L678" i="9"/>
  <c r="L677" i="9"/>
  <c r="L675" i="9"/>
  <c r="L674" i="9"/>
  <c r="L673" i="9"/>
  <c r="L671" i="9"/>
  <c r="L670" i="9"/>
  <c r="L669" i="9"/>
  <c r="L667" i="9"/>
  <c r="L666" i="9"/>
  <c r="L665" i="9"/>
  <c r="L663" i="9"/>
  <c r="L662" i="9"/>
  <c r="L661" i="9"/>
  <c r="L659" i="9"/>
  <c r="L658" i="9"/>
  <c r="L657" i="9"/>
  <c r="L655" i="9"/>
  <c r="L654" i="9"/>
  <c r="L653" i="9"/>
  <c r="L651" i="9"/>
  <c r="L650" i="9"/>
  <c r="L649" i="9"/>
  <c r="L647" i="9"/>
  <c r="L646" i="9"/>
  <c r="L645" i="9"/>
  <c r="L643" i="9"/>
  <c r="L642" i="9"/>
  <c r="L641" i="9"/>
  <c r="L639" i="9"/>
  <c r="L638" i="9"/>
  <c r="L637" i="9"/>
  <c r="L635" i="9"/>
  <c r="L634" i="9"/>
  <c r="L633" i="9"/>
  <c r="L631" i="9"/>
  <c r="L630" i="9"/>
  <c r="L629" i="9"/>
  <c r="L627" i="9"/>
  <c r="L626" i="9"/>
  <c r="L625" i="9"/>
  <c r="L623" i="9"/>
  <c r="L622" i="9"/>
  <c r="L621" i="9"/>
  <c r="L619" i="9"/>
  <c r="L618" i="9"/>
  <c r="L617" i="9"/>
  <c r="L615" i="9"/>
  <c r="L614" i="9"/>
  <c r="L613" i="9"/>
  <c r="L611" i="9"/>
  <c r="L610" i="9"/>
  <c r="L609" i="9"/>
  <c r="L607" i="9"/>
  <c r="L606" i="9"/>
  <c r="L605" i="9"/>
  <c r="L603" i="9"/>
  <c r="L602" i="9"/>
  <c r="L601" i="9"/>
  <c r="L599" i="9"/>
  <c r="L598" i="9"/>
  <c r="L597" i="9"/>
  <c r="L595" i="9"/>
  <c r="L594" i="9"/>
  <c r="L593" i="9"/>
  <c r="L591" i="9"/>
  <c r="L590" i="9"/>
  <c r="L589" i="9"/>
  <c r="L587" i="9"/>
  <c r="L586" i="9"/>
  <c r="L585" i="9"/>
  <c r="L583" i="9"/>
  <c r="L582" i="9"/>
  <c r="L581" i="9"/>
  <c r="L579" i="9"/>
  <c r="L578" i="9"/>
  <c r="L577" i="9"/>
  <c r="L575" i="9"/>
  <c r="L574" i="9"/>
  <c r="L573" i="9"/>
  <c r="L571" i="9"/>
  <c r="L570" i="9"/>
  <c r="L569" i="9"/>
  <c r="L567" i="9"/>
  <c r="L566" i="9"/>
  <c r="L565" i="9"/>
  <c r="L563" i="9"/>
  <c r="L562" i="9"/>
  <c r="L561" i="9"/>
  <c r="L559" i="9"/>
  <c r="L558" i="9"/>
  <c r="L557" i="9"/>
  <c r="L555" i="9"/>
  <c r="L554" i="9"/>
  <c r="L553" i="9"/>
  <c r="L551" i="9"/>
  <c r="L550" i="9"/>
  <c r="L549" i="9"/>
  <c r="L547" i="9"/>
  <c r="L546" i="9"/>
  <c r="L545" i="9"/>
  <c r="L543" i="9"/>
  <c r="L542" i="9"/>
  <c r="L541" i="9"/>
  <c r="L539" i="9"/>
  <c r="L538" i="9"/>
  <c r="L537" i="9"/>
  <c r="L535" i="9"/>
  <c r="L534" i="9"/>
  <c r="L533" i="9"/>
  <c r="L531" i="9"/>
  <c r="L530" i="9"/>
  <c r="L529" i="9"/>
  <c r="L527" i="9"/>
  <c r="L526" i="9"/>
  <c r="L525" i="9"/>
  <c r="L523" i="9"/>
  <c r="L522" i="9"/>
  <c r="L521" i="9"/>
  <c r="L519" i="9"/>
  <c r="L518" i="9"/>
  <c r="L517" i="9"/>
  <c r="L515" i="9"/>
  <c r="L514" i="9"/>
  <c r="L513" i="9"/>
  <c r="L511" i="9"/>
  <c r="L510" i="9"/>
  <c r="L509" i="9"/>
  <c r="L507" i="9"/>
  <c r="L506" i="9"/>
  <c r="L505" i="9"/>
  <c r="L503" i="9"/>
  <c r="L502" i="9"/>
  <c r="L501" i="9"/>
  <c r="L499" i="9"/>
  <c r="L498" i="9"/>
  <c r="L497" i="9"/>
  <c r="L495" i="9"/>
  <c r="L494" i="9"/>
  <c r="L493" i="9"/>
  <c r="L491" i="9"/>
  <c r="L490" i="9"/>
  <c r="L489" i="9"/>
  <c r="L487" i="9"/>
  <c r="L486" i="9"/>
  <c r="L485" i="9"/>
  <c r="L483" i="9"/>
  <c r="L482" i="9"/>
  <c r="L481" i="9"/>
  <c r="L479" i="9"/>
  <c r="L478" i="9"/>
  <c r="L477" i="9"/>
  <c r="L475" i="9"/>
  <c r="L474" i="9"/>
  <c r="L473" i="9"/>
  <c r="L471" i="9"/>
  <c r="L470" i="9"/>
  <c r="L469" i="9"/>
  <c r="L467" i="9"/>
  <c r="L466" i="9"/>
  <c r="L465" i="9"/>
  <c r="L463" i="9"/>
  <c r="L462" i="9"/>
  <c r="L461" i="9"/>
  <c r="L459" i="9"/>
  <c r="L458" i="9"/>
  <c r="L457" i="9"/>
  <c r="L455" i="9"/>
  <c r="L454" i="9"/>
  <c r="L453" i="9"/>
  <c r="L451" i="9"/>
  <c r="L450" i="9"/>
  <c r="L449" i="9"/>
  <c r="L447" i="9"/>
  <c r="L446" i="9"/>
  <c r="L445" i="9"/>
  <c r="L443" i="9"/>
  <c r="L442" i="9"/>
  <c r="L441" i="9"/>
  <c r="L439" i="9"/>
  <c r="L438" i="9"/>
  <c r="L437" i="9"/>
  <c r="L435" i="9"/>
  <c r="L434" i="9"/>
  <c r="L433" i="9"/>
  <c r="L431" i="9"/>
  <c r="L430" i="9"/>
  <c r="L429" i="9"/>
  <c r="L427" i="9"/>
  <c r="L426" i="9"/>
  <c r="L425" i="9"/>
  <c r="L423" i="9"/>
  <c r="L422" i="9"/>
  <c r="L421" i="9"/>
  <c r="L419" i="9"/>
  <c r="L418" i="9"/>
  <c r="L417" i="9"/>
  <c r="L415" i="9"/>
  <c r="L414" i="9"/>
  <c r="L413" i="9"/>
  <c r="L411" i="9"/>
  <c r="L410" i="9"/>
  <c r="L409" i="9"/>
  <c r="L407" i="9"/>
  <c r="L406" i="9"/>
  <c r="L405" i="9"/>
  <c r="L403" i="9"/>
  <c r="L402" i="9"/>
  <c r="L401" i="9"/>
  <c r="L399" i="9"/>
  <c r="L398" i="9"/>
  <c r="L397" i="9"/>
  <c r="L395" i="9"/>
  <c r="L394" i="9"/>
  <c r="L393" i="9"/>
  <c r="L391" i="9"/>
  <c r="L390" i="9"/>
  <c r="L389" i="9"/>
  <c r="L387" i="9"/>
  <c r="L386" i="9"/>
  <c r="L385" i="9"/>
  <c r="L383" i="9"/>
  <c r="L382" i="9"/>
  <c r="L381" i="9"/>
  <c r="L379" i="9"/>
  <c r="L378" i="9"/>
  <c r="L377" i="9"/>
  <c r="L375" i="9"/>
  <c r="L374" i="9"/>
  <c r="L373" i="9"/>
  <c r="L371" i="9"/>
  <c r="L370" i="9"/>
  <c r="L369" i="9"/>
  <c r="L367" i="9"/>
  <c r="L366" i="9"/>
  <c r="L365" i="9"/>
  <c r="L363" i="9"/>
  <c r="L362" i="9"/>
  <c r="L361" i="9"/>
  <c r="L359" i="9"/>
  <c r="L358" i="9"/>
  <c r="L357" i="9"/>
  <c r="L355" i="9"/>
  <c r="L354" i="9"/>
  <c r="L353" i="9"/>
  <c r="L350" i="9"/>
  <c r="L349" i="9"/>
  <c r="L347" i="9"/>
  <c r="L346" i="9"/>
  <c r="L345" i="9"/>
  <c r="L343" i="9"/>
  <c r="L342" i="9"/>
  <c r="L341" i="9"/>
  <c r="L339" i="9"/>
  <c r="L338" i="9"/>
  <c r="L337" i="9"/>
  <c r="L334" i="9"/>
  <c r="L333" i="9"/>
  <c r="L331" i="9"/>
  <c r="L330" i="9"/>
  <c r="L329" i="9"/>
  <c r="L327" i="9"/>
  <c r="L326" i="9"/>
  <c r="L325" i="9"/>
  <c r="L323" i="9"/>
  <c r="L322" i="9"/>
  <c r="L321" i="9"/>
  <c r="L318" i="9"/>
  <c r="L317" i="9"/>
  <c r="L315" i="9"/>
  <c r="L314" i="9"/>
  <c r="L313" i="9"/>
  <c r="L311" i="9"/>
  <c r="L310" i="9"/>
  <c r="L309" i="9"/>
  <c r="L307" i="9"/>
  <c r="L306" i="9"/>
  <c r="L305" i="9"/>
  <c r="L302" i="9"/>
  <c r="L301" i="9"/>
  <c r="L299" i="9"/>
  <c r="L298" i="9"/>
  <c r="L297" i="9"/>
  <c r="L295" i="9"/>
  <c r="L294" i="9"/>
  <c r="L293" i="9"/>
  <c r="L291" i="9"/>
  <c r="L290" i="9"/>
  <c r="L289" i="9"/>
  <c r="L286" i="9"/>
  <c r="L285" i="9"/>
  <c r="L283" i="9"/>
  <c r="L282" i="9"/>
  <c r="L281" i="9"/>
  <c r="L279" i="9"/>
  <c r="L278" i="9"/>
  <c r="L277" i="9"/>
  <c r="L275" i="9"/>
  <c r="L274" i="9"/>
  <c r="L273" i="9"/>
  <c r="L270" i="9"/>
  <c r="L269" i="9"/>
  <c r="L267" i="9"/>
  <c r="L266" i="9"/>
  <c r="L265" i="9"/>
  <c r="L263" i="9"/>
  <c r="L262" i="9"/>
  <c r="L261" i="9"/>
  <c r="L259" i="9"/>
  <c r="L258" i="9"/>
  <c r="L257" i="9"/>
  <c r="L254" i="9"/>
  <c r="L253" i="9"/>
  <c r="L251" i="9"/>
  <c r="L250" i="9"/>
  <c r="L249" i="9"/>
  <c r="L247" i="9"/>
  <c r="L246" i="9"/>
  <c r="L245" i="9"/>
  <c r="L243" i="9"/>
  <c r="L242" i="9"/>
  <c r="L241" i="9"/>
  <c r="L238" i="9"/>
  <c r="L237" i="9"/>
  <c r="L235" i="9"/>
  <c r="L234" i="9"/>
  <c r="L233" i="9"/>
  <c r="L231" i="9"/>
  <c r="L230" i="9"/>
  <c r="L229" i="9"/>
  <c r="L227" i="9"/>
  <c r="L226" i="9"/>
  <c r="L225" i="9"/>
  <c r="L222" i="9"/>
  <c r="L221" i="9"/>
  <c r="L219" i="9"/>
  <c r="L218" i="9"/>
  <c r="L217" i="9"/>
  <c r="L215" i="9"/>
  <c r="L214" i="9"/>
  <c r="L213" i="9"/>
  <c r="L211" i="9"/>
  <c r="L210" i="9"/>
  <c r="L209" i="9"/>
  <c r="L206" i="9"/>
  <c r="L205" i="9"/>
  <c r="L203" i="9"/>
  <c r="L202" i="9"/>
  <c r="L201" i="9"/>
  <c r="L199" i="9"/>
  <c r="L198" i="9"/>
  <c r="L197" i="9"/>
  <c r="L195" i="9"/>
  <c r="L194" i="9"/>
  <c r="L193" i="9"/>
  <c r="L190" i="9"/>
  <c r="L189" i="9"/>
  <c r="L187" i="9"/>
  <c r="L186" i="9"/>
  <c r="L185" i="9"/>
  <c r="L183" i="9"/>
  <c r="L182" i="9"/>
  <c r="L181" i="9"/>
  <c r="L179" i="9"/>
  <c r="L178" i="9"/>
  <c r="L177" i="9"/>
  <c r="L174" i="9"/>
  <c r="L173" i="9"/>
  <c r="L171" i="9"/>
  <c r="L170" i="9"/>
  <c r="L169" i="9"/>
  <c r="L167" i="9"/>
  <c r="L166" i="9"/>
  <c r="L165" i="9"/>
  <c r="L163" i="9"/>
  <c r="L162" i="9"/>
  <c r="L161" i="9"/>
  <c r="L158" i="9"/>
  <c r="L157" i="9"/>
  <c r="L155" i="9"/>
  <c r="L154" i="9"/>
  <c r="L153" i="9"/>
  <c r="L151" i="9"/>
  <c r="L150" i="9"/>
  <c r="L149" i="9"/>
  <c r="L147" i="9"/>
  <c r="L146" i="9"/>
  <c r="L145" i="9"/>
  <c r="L142" i="9"/>
  <c r="L141" i="9"/>
  <c r="L139" i="9"/>
  <c r="L138" i="9"/>
  <c r="L137" i="9"/>
  <c r="L135" i="9"/>
  <c r="L134" i="9"/>
  <c r="L133" i="9"/>
  <c r="L131" i="9"/>
  <c r="L130" i="9"/>
  <c r="L129" i="9"/>
  <c r="L126" i="9"/>
  <c r="L125" i="9"/>
  <c r="L123" i="9"/>
  <c r="L122" i="9"/>
  <c r="L121" i="9"/>
  <c r="L119" i="9"/>
  <c r="L118" i="9"/>
  <c r="L117" i="9"/>
  <c r="L115" i="9"/>
  <c r="L114" i="9"/>
  <c r="L113" i="9"/>
  <c r="L110" i="9"/>
  <c r="L109" i="9"/>
  <c r="L107" i="9"/>
  <c r="L106" i="9"/>
  <c r="L105" i="9"/>
  <c r="L103" i="9"/>
  <c r="L102" i="9"/>
  <c r="L101" i="9"/>
  <c r="L99" i="9"/>
  <c r="L98" i="9"/>
  <c r="L97" i="9"/>
  <c r="L94" i="9"/>
  <c r="L93" i="9"/>
  <c r="L91" i="9"/>
  <c r="L90" i="9"/>
  <c r="L89" i="9"/>
  <c r="L87" i="9"/>
  <c r="L86" i="9"/>
  <c r="L85" i="9"/>
  <c r="L83" i="9"/>
  <c r="L82" i="9"/>
  <c r="L81" i="9"/>
  <c r="L78" i="9"/>
  <c r="L77" i="9"/>
  <c r="L75" i="9"/>
  <c r="L74" i="9"/>
  <c r="L73" i="9"/>
  <c r="L71" i="9"/>
  <c r="L70" i="9"/>
  <c r="L69" i="9"/>
  <c r="L67" i="9"/>
  <c r="L66" i="9"/>
  <c r="L65" i="9"/>
  <c r="L62" i="9"/>
  <c r="L61" i="9"/>
  <c r="L59" i="9"/>
  <c r="L58" i="9"/>
  <c r="L57" i="9"/>
  <c r="L55" i="9"/>
  <c r="L54" i="9"/>
  <c r="L53" i="9"/>
  <c r="L51" i="9"/>
  <c r="L50" i="9"/>
  <c r="L49" i="9"/>
  <c r="L46" i="9"/>
  <c r="L45" i="9"/>
  <c r="L43" i="9"/>
  <c r="L42" i="9"/>
  <c r="L41" i="9"/>
  <c r="L39" i="9"/>
  <c r="L38" i="9"/>
  <c r="L37" i="9"/>
  <c r="L35" i="9"/>
  <c r="L34" i="9"/>
  <c r="L33" i="9"/>
  <c r="L30" i="9"/>
  <c r="L29" i="9"/>
  <c r="L27" i="9"/>
  <c r="L26" i="9"/>
  <c r="L25" i="9"/>
  <c r="L23" i="9"/>
  <c r="L22" i="9"/>
  <c r="L19" i="9"/>
  <c r="L18" i="9"/>
  <c r="L17" i="9"/>
  <c r="L14" i="9"/>
  <c r="L13" i="9"/>
  <c r="L11" i="9"/>
  <c r="L10" i="9"/>
  <c r="L9" i="9"/>
  <c r="L7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J1549" i="9" s="1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J1421" i="9" s="1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J1293" i="9" s="1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J1165" i="9" s="1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J1103" i="9" s="1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J1071" i="9" s="1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J1039" i="9" s="1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J1007" i="9" s="1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J975" i="9" s="1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J943" i="9" s="1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J911" i="9" s="1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J879" i="9" s="1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J847" i="9" s="1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J815" i="9" s="1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J783" i="9" s="1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J751" i="9" s="1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J719" i="9" s="1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J687" i="9" s="1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J655" i="9" s="1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J623" i="9" s="1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J591" i="9" s="1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J559" i="9" s="1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J527" i="9" s="1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J495" i="9" s="1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J463" i="9" s="1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J431" i="9" s="1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J399" i="9" s="1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J367" i="9" s="1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J335" i="9" s="1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J303" i="9" s="1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J271" i="9" s="1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J239" i="9" s="1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J207" i="9" s="1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J175" i="9" s="1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J143" i="9" s="1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J111" i="9" s="1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J79" i="9" s="1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J47" i="9" s="1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J15" i="9" s="1"/>
  <c r="H14" i="9"/>
  <c r="H13" i="9"/>
  <c r="H12" i="9"/>
  <c r="H11" i="9"/>
  <c r="H10" i="9"/>
  <c r="H9" i="9"/>
  <c r="H8" i="9"/>
  <c r="H7" i="9"/>
  <c r="CQ43" i="3"/>
  <c r="CQ127" i="3"/>
  <c r="CQ198" i="3"/>
  <c r="CP198" i="3"/>
  <c r="CQ234" i="3"/>
  <c r="CP234" i="3"/>
  <c r="CQ246" i="3"/>
  <c r="CP246" i="3"/>
  <c r="CQ258" i="3"/>
  <c r="CP258" i="3"/>
  <c r="CQ259" i="3"/>
  <c r="CP259" i="3"/>
  <c r="CQ257" i="3"/>
  <c r="CP257" i="3"/>
  <c r="CQ256" i="3"/>
  <c r="CP256" i="3"/>
  <c r="CQ255" i="3"/>
  <c r="CP255" i="3"/>
  <c r="CQ254" i="3"/>
  <c r="CP254" i="3"/>
  <c r="CQ253" i="3"/>
  <c r="CP253" i="3"/>
  <c r="CQ252" i="3"/>
  <c r="CP252" i="3"/>
  <c r="CQ251" i="3"/>
  <c r="CP251" i="3"/>
  <c r="CQ250" i="3"/>
  <c r="CP250" i="3"/>
  <c r="CQ249" i="3"/>
  <c r="CP249" i="3"/>
  <c r="CQ248" i="3"/>
  <c r="CP248" i="3"/>
  <c r="CQ247" i="3"/>
  <c r="CP247" i="3"/>
  <c r="CQ245" i="3"/>
  <c r="CP245" i="3"/>
  <c r="CQ244" i="3"/>
  <c r="CP244" i="3"/>
  <c r="CQ243" i="3"/>
  <c r="CP243" i="3"/>
  <c r="CQ242" i="3"/>
  <c r="CP242" i="3"/>
  <c r="CQ241" i="3"/>
  <c r="CP241" i="3"/>
  <c r="CQ240" i="3"/>
  <c r="CP240" i="3"/>
  <c r="CQ239" i="3"/>
  <c r="CP239" i="3"/>
  <c r="CQ238" i="3"/>
  <c r="CP238" i="3"/>
  <c r="CQ237" i="3"/>
  <c r="CP237" i="3"/>
  <c r="CQ236" i="3"/>
  <c r="CP236" i="3"/>
  <c r="CQ235" i="3"/>
  <c r="CP235" i="3"/>
  <c r="CQ233" i="3"/>
  <c r="CP233" i="3"/>
  <c r="CQ232" i="3"/>
  <c r="CP232" i="3"/>
  <c r="CQ231" i="3"/>
  <c r="CP231" i="3"/>
  <c r="CQ230" i="3"/>
  <c r="CP230" i="3"/>
  <c r="CQ229" i="3"/>
  <c r="CP229" i="3"/>
  <c r="CQ228" i="3"/>
  <c r="CP228" i="3"/>
  <c r="CQ227" i="3"/>
  <c r="CP227" i="3"/>
  <c r="CQ226" i="3"/>
  <c r="CP226" i="3"/>
  <c r="CQ225" i="3"/>
  <c r="CP225" i="3"/>
  <c r="CQ224" i="3"/>
  <c r="CP224" i="3"/>
  <c r="CQ223" i="3"/>
  <c r="CP223" i="3"/>
  <c r="CQ222" i="3"/>
  <c r="CP222" i="3"/>
  <c r="CQ221" i="3"/>
  <c r="CP221" i="3"/>
  <c r="CQ220" i="3"/>
  <c r="CP220" i="3"/>
  <c r="CQ219" i="3"/>
  <c r="CP219" i="3"/>
  <c r="CQ218" i="3"/>
  <c r="CP218" i="3"/>
  <c r="CQ217" i="3"/>
  <c r="CP217" i="3"/>
  <c r="CQ216" i="3"/>
  <c r="CP216" i="3"/>
  <c r="CQ215" i="3"/>
  <c r="CP215" i="3"/>
  <c r="CQ214" i="3"/>
  <c r="CP214" i="3"/>
  <c r="CQ213" i="3"/>
  <c r="CP213" i="3"/>
  <c r="CQ212" i="3"/>
  <c r="CP212" i="3"/>
  <c r="CQ211" i="3"/>
  <c r="CP211" i="3"/>
  <c r="CQ210" i="3"/>
  <c r="CP210" i="3"/>
  <c r="CQ209" i="3"/>
  <c r="CP209" i="3"/>
  <c r="CQ208" i="3"/>
  <c r="CP208" i="3"/>
  <c r="CQ207" i="3"/>
  <c r="CP207" i="3"/>
  <c r="CQ206" i="3"/>
  <c r="CP206" i="3"/>
  <c r="CQ205" i="3"/>
  <c r="CP205" i="3"/>
  <c r="CQ204" i="3"/>
  <c r="CP204" i="3"/>
  <c r="CQ203" i="3"/>
  <c r="CP203" i="3"/>
  <c r="CQ202" i="3"/>
  <c r="CP202" i="3"/>
  <c r="CQ201" i="3"/>
  <c r="CP201" i="3"/>
  <c r="CQ200" i="3"/>
  <c r="CP200" i="3"/>
  <c r="CQ199" i="3"/>
  <c r="CP199" i="3"/>
  <c r="CQ197" i="3"/>
  <c r="CP197" i="3"/>
  <c r="CQ196" i="3"/>
  <c r="CP196" i="3"/>
  <c r="CQ195" i="3"/>
  <c r="CP195" i="3"/>
  <c r="CQ194" i="3"/>
  <c r="CP194" i="3"/>
  <c r="CQ193" i="3"/>
  <c r="CP193" i="3"/>
  <c r="CQ192" i="3"/>
  <c r="CP192" i="3"/>
  <c r="CQ191" i="3"/>
  <c r="CP191" i="3"/>
  <c r="CQ190" i="3"/>
  <c r="CP190" i="3"/>
  <c r="CQ189" i="3"/>
  <c r="CP189" i="3"/>
  <c r="CQ188" i="3"/>
  <c r="CP188" i="3"/>
  <c r="CQ187" i="3"/>
  <c r="CP187" i="3"/>
  <c r="CQ186" i="3"/>
  <c r="CP186" i="3"/>
  <c r="CQ185" i="3"/>
  <c r="CP185" i="3"/>
  <c r="CQ184" i="3"/>
  <c r="CP184" i="3"/>
  <c r="CQ183" i="3"/>
  <c r="CP183" i="3"/>
  <c r="CQ182" i="3"/>
  <c r="CP182" i="3"/>
  <c r="CQ181" i="3"/>
  <c r="CP181" i="3"/>
  <c r="CQ180" i="3"/>
  <c r="CP180" i="3"/>
  <c r="CQ179" i="3"/>
  <c r="CP179" i="3"/>
  <c r="CQ178" i="3"/>
  <c r="CP178" i="3"/>
  <c r="CQ177" i="3"/>
  <c r="CP177" i="3"/>
  <c r="CQ176" i="3"/>
  <c r="CP176" i="3"/>
  <c r="CQ175" i="3"/>
  <c r="CP175" i="3"/>
  <c r="CQ174" i="3"/>
  <c r="CP174" i="3"/>
  <c r="CQ173" i="3"/>
  <c r="CP173" i="3"/>
  <c r="CQ172" i="3"/>
  <c r="CP172" i="3"/>
  <c r="CQ171" i="3"/>
  <c r="CP171" i="3"/>
  <c r="CQ170" i="3"/>
  <c r="CP170" i="3"/>
  <c r="CQ169" i="3"/>
  <c r="CP169" i="3"/>
  <c r="CQ168" i="3"/>
  <c r="CP168" i="3"/>
  <c r="CQ167" i="3"/>
  <c r="CP167" i="3"/>
  <c r="CQ166" i="3"/>
  <c r="CP166" i="3"/>
  <c r="CQ165" i="3"/>
  <c r="CP165" i="3"/>
  <c r="CQ164" i="3"/>
  <c r="CP164" i="3"/>
  <c r="CQ163" i="3"/>
  <c r="CP163" i="3"/>
  <c r="CQ162" i="3"/>
  <c r="CP162" i="3"/>
  <c r="CQ161" i="3"/>
  <c r="CP161" i="3"/>
  <c r="CQ160" i="3"/>
  <c r="CP160" i="3"/>
  <c r="CQ159" i="3"/>
  <c r="CP159" i="3"/>
  <c r="CQ158" i="3"/>
  <c r="CP158" i="3"/>
  <c r="CQ157" i="3"/>
  <c r="CP157" i="3"/>
  <c r="CQ156" i="3"/>
  <c r="CP156" i="3"/>
  <c r="CQ155" i="3"/>
  <c r="CP155" i="3"/>
  <c r="CQ154" i="3"/>
  <c r="CP154" i="3"/>
  <c r="CQ153" i="3"/>
  <c r="CP153" i="3"/>
  <c r="CQ152" i="3"/>
  <c r="CP152" i="3"/>
  <c r="CQ151" i="3"/>
  <c r="CP151" i="3"/>
  <c r="CQ150" i="3"/>
  <c r="CP150" i="3"/>
  <c r="CQ149" i="3"/>
  <c r="CP149" i="3"/>
  <c r="CQ148" i="3"/>
  <c r="CP148" i="3"/>
  <c r="CQ147" i="3"/>
  <c r="CP147" i="3"/>
  <c r="CQ146" i="3"/>
  <c r="CP146" i="3"/>
  <c r="CQ145" i="3"/>
  <c r="CP145" i="3"/>
  <c r="CQ144" i="3"/>
  <c r="CP144" i="3"/>
  <c r="CQ143" i="3"/>
  <c r="CP143" i="3"/>
  <c r="CQ142" i="3"/>
  <c r="CP142" i="3"/>
  <c r="CQ141" i="3"/>
  <c r="CP141" i="3"/>
  <c r="CQ140" i="3"/>
  <c r="CP140" i="3"/>
  <c r="CQ139" i="3"/>
  <c r="CP139" i="3"/>
  <c r="CQ138" i="3"/>
  <c r="CP138" i="3"/>
  <c r="CQ137" i="3"/>
  <c r="CP137" i="3"/>
  <c r="CQ136" i="3"/>
  <c r="CP136" i="3"/>
  <c r="CQ135" i="3"/>
  <c r="CP135" i="3"/>
  <c r="CQ134" i="3"/>
  <c r="CP134" i="3"/>
  <c r="CQ133" i="3"/>
  <c r="CP133" i="3"/>
  <c r="CQ132" i="3"/>
  <c r="CP132" i="3"/>
  <c r="CQ131" i="3"/>
  <c r="CP131" i="3"/>
  <c r="CQ130" i="3"/>
  <c r="CP130" i="3"/>
  <c r="CQ129" i="3"/>
  <c r="CP129" i="3"/>
  <c r="CQ128" i="3"/>
  <c r="CP128" i="3"/>
  <c r="CP127" i="3"/>
  <c r="CQ126" i="3"/>
  <c r="CP126" i="3"/>
  <c r="CQ125" i="3"/>
  <c r="CP125" i="3"/>
  <c r="CQ124" i="3"/>
  <c r="CP124" i="3"/>
  <c r="CQ123" i="3"/>
  <c r="CP123" i="3"/>
  <c r="CQ122" i="3"/>
  <c r="CP122" i="3"/>
  <c r="CQ121" i="3"/>
  <c r="CP121" i="3"/>
  <c r="CQ120" i="3"/>
  <c r="CP120" i="3"/>
  <c r="CQ119" i="3"/>
  <c r="CP119" i="3"/>
  <c r="CQ118" i="3"/>
  <c r="CP118" i="3"/>
  <c r="CQ117" i="3"/>
  <c r="CP117" i="3"/>
  <c r="CQ116" i="3"/>
  <c r="CP116" i="3"/>
  <c r="CQ115" i="3"/>
  <c r="CP115" i="3"/>
  <c r="CQ114" i="3"/>
  <c r="CP114" i="3"/>
  <c r="CQ113" i="3"/>
  <c r="CP113" i="3"/>
  <c r="CQ112" i="3"/>
  <c r="CP112" i="3"/>
  <c r="CQ111" i="3"/>
  <c r="CP111" i="3"/>
  <c r="CQ110" i="3"/>
  <c r="CP110" i="3"/>
  <c r="CQ109" i="3"/>
  <c r="CP109" i="3"/>
  <c r="CQ108" i="3"/>
  <c r="CP108" i="3"/>
  <c r="CQ107" i="3"/>
  <c r="CP107" i="3"/>
  <c r="CQ106" i="3"/>
  <c r="CP106" i="3"/>
  <c r="CQ105" i="3"/>
  <c r="CP105" i="3"/>
  <c r="CQ104" i="3"/>
  <c r="CP104" i="3"/>
  <c r="CQ103" i="3"/>
  <c r="CP103" i="3"/>
  <c r="CQ102" i="3"/>
  <c r="CP102" i="3"/>
  <c r="CQ101" i="3"/>
  <c r="CP101" i="3"/>
  <c r="CQ100" i="3"/>
  <c r="CP100" i="3"/>
  <c r="CQ99" i="3"/>
  <c r="CP99" i="3"/>
  <c r="CQ98" i="3"/>
  <c r="CP98" i="3"/>
  <c r="CQ97" i="3"/>
  <c r="CP97" i="3"/>
  <c r="CQ96" i="3"/>
  <c r="CP96" i="3"/>
  <c r="CQ95" i="3"/>
  <c r="CP95" i="3"/>
  <c r="CQ94" i="3"/>
  <c r="CP94" i="3"/>
  <c r="CQ93" i="3"/>
  <c r="CP93" i="3"/>
  <c r="CQ92" i="3"/>
  <c r="CP92" i="3"/>
  <c r="CQ91" i="3"/>
  <c r="CP91" i="3"/>
  <c r="CQ90" i="3"/>
  <c r="CP90" i="3"/>
  <c r="CQ89" i="3"/>
  <c r="CP89" i="3"/>
  <c r="CQ88" i="3"/>
  <c r="CP88" i="3"/>
  <c r="CQ87" i="3"/>
  <c r="CP87" i="3"/>
  <c r="CQ86" i="3"/>
  <c r="CP86" i="3"/>
  <c r="CQ85" i="3"/>
  <c r="CP85" i="3"/>
  <c r="CQ84" i="3"/>
  <c r="CP84" i="3"/>
  <c r="CQ83" i="3"/>
  <c r="CP83" i="3"/>
  <c r="CQ82" i="3"/>
  <c r="CP82" i="3"/>
  <c r="CQ81" i="3"/>
  <c r="CP81" i="3"/>
  <c r="CQ80" i="3"/>
  <c r="CP80" i="3"/>
  <c r="CQ79" i="3"/>
  <c r="CP79" i="3"/>
  <c r="CQ78" i="3"/>
  <c r="CP78" i="3"/>
  <c r="CQ77" i="3"/>
  <c r="CP77" i="3"/>
  <c r="CQ76" i="3"/>
  <c r="CP76" i="3"/>
  <c r="CQ75" i="3"/>
  <c r="CP75" i="3"/>
  <c r="CQ74" i="3"/>
  <c r="CP74" i="3"/>
  <c r="CQ73" i="3"/>
  <c r="CP73" i="3"/>
  <c r="CQ72" i="3"/>
  <c r="CP72" i="3"/>
  <c r="CQ71" i="3"/>
  <c r="CP71" i="3"/>
  <c r="CQ70" i="3"/>
  <c r="CP70" i="3"/>
  <c r="CQ69" i="3"/>
  <c r="CP69" i="3"/>
  <c r="CQ68" i="3"/>
  <c r="CP68" i="3"/>
  <c r="CQ67" i="3"/>
  <c r="CP67" i="3"/>
  <c r="CQ66" i="3"/>
  <c r="CP66" i="3"/>
  <c r="CQ65" i="3"/>
  <c r="CP65" i="3"/>
  <c r="CQ64" i="3"/>
  <c r="CP64" i="3"/>
  <c r="CQ63" i="3"/>
  <c r="CP63" i="3"/>
  <c r="CQ62" i="3"/>
  <c r="CP62" i="3"/>
  <c r="CQ61" i="3"/>
  <c r="CP61" i="3"/>
  <c r="CQ60" i="3"/>
  <c r="CP60" i="3"/>
  <c r="CQ59" i="3"/>
  <c r="CP59" i="3"/>
  <c r="CQ58" i="3"/>
  <c r="CP58" i="3"/>
  <c r="CQ57" i="3"/>
  <c r="CP57" i="3"/>
  <c r="CQ56" i="3"/>
  <c r="CP56" i="3"/>
  <c r="CQ55" i="3"/>
  <c r="CP55" i="3"/>
  <c r="CQ54" i="3"/>
  <c r="CP54" i="3"/>
  <c r="CQ53" i="3"/>
  <c r="CP53" i="3"/>
  <c r="CQ52" i="3"/>
  <c r="CP52" i="3"/>
  <c r="CQ51" i="3"/>
  <c r="CP51" i="3"/>
  <c r="CQ50" i="3"/>
  <c r="CP50" i="3"/>
  <c r="CQ49" i="3"/>
  <c r="CP49" i="3"/>
  <c r="CQ48" i="3"/>
  <c r="CP48" i="3"/>
  <c r="CQ47" i="3"/>
  <c r="CP47" i="3"/>
  <c r="CQ46" i="3"/>
  <c r="CP46" i="3"/>
  <c r="CQ45" i="3"/>
  <c r="CP45" i="3"/>
  <c r="CQ44" i="3"/>
  <c r="CP44" i="3"/>
  <c r="CP43" i="3"/>
  <c r="CQ42" i="3"/>
  <c r="CP42" i="3"/>
  <c r="CQ41" i="3"/>
  <c r="CP41" i="3"/>
  <c r="CQ40" i="3"/>
  <c r="CP40" i="3"/>
  <c r="CQ39" i="3"/>
  <c r="CP39" i="3"/>
  <c r="CQ38" i="3"/>
  <c r="CP38" i="3"/>
  <c r="CQ37" i="3"/>
  <c r="CP37" i="3"/>
  <c r="CQ36" i="3"/>
  <c r="CP36" i="3"/>
  <c r="CQ35" i="3"/>
  <c r="CP35" i="3"/>
  <c r="CQ34" i="3"/>
  <c r="CP34" i="3"/>
  <c r="CQ33" i="3"/>
  <c r="CP33" i="3"/>
  <c r="CQ32" i="3"/>
  <c r="CP32" i="3"/>
  <c r="CQ31" i="3"/>
  <c r="CP31" i="3"/>
  <c r="CP30" i="3"/>
  <c r="CP29" i="3"/>
  <c r="CP28" i="3"/>
  <c r="CP27" i="3"/>
  <c r="CP26" i="3"/>
  <c r="CP25" i="3"/>
  <c r="CP24" i="3"/>
  <c r="CP23" i="3"/>
  <c r="CP22" i="3"/>
  <c r="CP21" i="3"/>
  <c r="CP20" i="3"/>
  <c r="CP19" i="3"/>
  <c r="CP18" i="3"/>
  <c r="CP17" i="3"/>
  <c r="CP16" i="3"/>
  <c r="CP15" i="3"/>
  <c r="CP14" i="3"/>
  <c r="CP13" i="3"/>
  <c r="CP12" i="3"/>
  <c r="CP11" i="3"/>
  <c r="CP10" i="3"/>
  <c r="CP9" i="3"/>
  <c r="CP8" i="3"/>
  <c r="CP7" i="3"/>
  <c r="CQ260" i="3"/>
  <c r="CP260" i="3"/>
  <c r="CN43" i="3"/>
  <c r="CN127" i="3"/>
  <c r="CL260" i="3"/>
  <c r="CN260" i="3" s="1"/>
  <c r="CN259" i="3"/>
  <c r="CN258" i="3" s="1"/>
  <c r="CM259" i="3"/>
  <c r="CM258" i="3" s="1"/>
  <c r="CN246" i="3"/>
  <c r="CM246" i="3"/>
  <c r="CN234" i="3"/>
  <c r="CM234" i="3"/>
  <c r="CL12" i="3"/>
  <c r="CL13" i="3" s="1"/>
  <c r="CL14" i="3" s="1"/>
  <c r="CL15" i="3" s="1"/>
  <c r="CL16" i="3" s="1"/>
  <c r="CL17" i="3" s="1"/>
  <c r="CL18" i="3" s="1"/>
  <c r="CL19" i="3" s="1"/>
  <c r="CL20" i="3" s="1"/>
  <c r="CL21" i="3" s="1"/>
  <c r="CL22" i="3" s="1"/>
  <c r="CL23" i="3" s="1"/>
  <c r="CL24" i="3" s="1"/>
  <c r="CL25" i="3" s="1"/>
  <c r="CL26" i="3" s="1"/>
  <c r="CL27" i="3" s="1"/>
  <c r="CL28" i="3" s="1"/>
  <c r="CL29" i="3" s="1"/>
  <c r="CL30" i="3" s="1"/>
  <c r="CL31" i="3" s="1"/>
  <c r="CL32" i="3" s="1"/>
  <c r="CL33" i="3" s="1"/>
  <c r="CL34" i="3" s="1"/>
  <c r="CL35" i="3" s="1"/>
  <c r="CL36" i="3" s="1"/>
  <c r="CL37" i="3" s="1"/>
  <c r="CL38" i="3" s="1"/>
  <c r="CL39" i="3" s="1"/>
  <c r="CL40" i="3" s="1"/>
  <c r="CL41" i="3" s="1"/>
  <c r="CL42" i="3" s="1"/>
  <c r="CL43" i="3" s="1"/>
  <c r="CL44" i="3" s="1"/>
  <c r="CL45" i="3" s="1"/>
  <c r="CL46" i="3" s="1"/>
  <c r="CL47" i="3" s="1"/>
  <c r="CL48" i="3" s="1"/>
  <c r="CL49" i="3" s="1"/>
  <c r="CL50" i="3" s="1"/>
  <c r="CL51" i="3" s="1"/>
  <c r="CL52" i="3" s="1"/>
  <c r="CL53" i="3" s="1"/>
  <c r="CL54" i="3" s="1"/>
  <c r="CL55" i="3" s="1"/>
  <c r="CL56" i="3" s="1"/>
  <c r="CL57" i="3" s="1"/>
  <c r="CL58" i="3" s="1"/>
  <c r="CL59" i="3" s="1"/>
  <c r="CL60" i="3" s="1"/>
  <c r="CL61" i="3" s="1"/>
  <c r="CL62" i="3" s="1"/>
  <c r="CL63" i="3" s="1"/>
  <c r="CL64" i="3" s="1"/>
  <c r="CL65" i="3" s="1"/>
  <c r="CL66" i="3" s="1"/>
  <c r="CL67" i="3" s="1"/>
  <c r="CL68" i="3" s="1"/>
  <c r="CL69" i="3" s="1"/>
  <c r="CL70" i="3" s="1"/>
  <c r="CL71" i="3" s="1"/>
  <c r="CL72" i="3" s="1"/>
  <c r="CL73" i="3" s="1"/>
  <c r="CL74" i="3" s="1"/>
  <c r="CL75" i="3" s="1"/>
  <c r="CL76" i="3" s="1"/>
  <c r="CL77" i="3" s="1"/>
  <c r="CL78" i="3" s="1"/>
  <c r="CL79" i="3" s="1"/>
  <c r="CL80" i="3" s="1"/>
  <c r="CL81" i="3" s="1"/>
  <c r="CL82" i="3" s="1"/>
  <c r="CL83" i="3" s="1"/>
  <c r="CL84" i="3" s="1"/>
  <c r="CL85" i="3" s="1"/>
  <c r="CL86" i="3" s="1"/>
  <c r="CL87" i="3" s="1"/>
  <c r="CL88" i="3" s="1"/>
  <c r="CL89" i="3" s="1"/>
  <c r="CL90" i="3" s="1"/>
  <c r="CL91" i="3" s="1"/>
  <c r="CL92" i="3" s="1"/>
  <c r="CL93" i="3" s="1"/>
  <c r="CL94" i="3" s="1"/>
  <c r="CL95" i="3" s="1"/>
  <c r="CL96" i="3" s="1"/>
  <c r="CL97" i="3" s="1"/>
  <c r="CL98" i="3" s="1"/>
  <c r="CL99" i="3" s="1"/>
  <c r="CL100" i="3" s="1"/>
  <c r="CL101" i="3" s="1"/>
  <c r="CL102" i="3" s="1"/>
  <c r="CL103" i="3" s="1"/>
  <c r="CL104" i="3" s="1"/>
  <c r="CL105" i="3" s="1"/>
  <c r="CL106" i="3" s="1"/>
  <c r="CL107" i="3" s="1"/>
  <c r="CL108" i="3" s="1"/>
  <c r="CL109" i="3" s="1"/>
  <c r="CL110" i="3" s="1"/>
  <c r="CL111" i="3" s="1"/>
  <c r="CL112" i="3" s="1"/>
  <c r="CL113" i="3" s="1"/>
  <c r="CL114" i="3" s="1"/>
  <c r="CL115" i="3" s="1"/>
  <c r="CL116" i="3" s="1"/>
  <c r="CL117" i="3" s="1"/>
  <c r="CL118" i="3" s="1"/>
  <c r="CL119" i="3" s="1"/>
  <c r="CL120" i="3" s="1"/>
  <c r="CL121" i="3" s="1"/>
  <c r="CL122" i="3" s="1"/>
  <c r="CL123" i="3" s="1"/>
  <c r="CL124" i="3" s="1"/>
  <c r="CL125" i="3" s="1"/>
  <c r="CL126" i="3" s="1"/>
  <c r="CL127" i="3" s="1"/>
  <c r="CL128" i="3" s="1"/>
  <c r="CL129" i="3" s="1"/>
  <c r="CL130" i="3" s="1"/>
  <c r="CL131" i="3" s="1"/>
  <c r="CL132" i="3" s="1"/>
  <c r="CL133" i="3" s="1"/>
  <c r="CL134" i="3" s="1"/>
  <c r="CL135" i="3" s="1"/>
  <c r="CL136" i="3" s="1"/>
  <c r="CL137" i="3" s="1"/>
  <c r="CL138" i="3" s="1"/>
  <c r="CL139" i="3" s="1"/>
  <c r="CL140" i="3" s="1"/>
  <c r="CL141" i="3" s="1"/>
  <c r="CL142" i="3" s="1"/>
  <c r="CL143" i="3" s="1"/>
  <c r="CL144" i="3" s="1"/>
  <c r="CL145" i="3" s="1"/>
  <c r="CL146" i="3" s="1"/>
  <c r="CL147" i="3" s="1"/>
  <c r="CL148" i="3" s="1"/>
  <c r="CL149" i="3" s="1"/>
  <c r="CL150" i="3" s="1"/>
  <c r="CL151" i="3" s="1"/>
  <c r="CL152" i="3" s="1"/>
  <c r="CL153" i="3" s="1"/>
  <c r="CL154" i="3" s="1"/>
  <c r="CL155" i="3" s="1"/>
  <c r="CL156" i="3" s="1"/>
  <c r="CL157" i="3" s="1"/>
  <c r="CL158" i="3" s="1"/>
  <c r="CL159" i="3" s="1"/>
  <c r="CL160" i="3" s="1"/>
  <c r="CL161" i="3" s="1"/>
  <c r="CL162" i="3" s="1"/>
  <c r="CL163" i="3" s="1"/>
  <c r="CL164" i="3" s="1"/>
  <c r="CL165" i="3" s="1"/>
  <c r="CL166" i="3" s="1"/>
  <c r="CL167" i="3" s="1"/>
  <c r="CL168" i="3" s="1"/>
  <c r="CL169" i="3" s="1"/>
  <c r="CL170" i="3" s="1"/>
  <c r="CL171" i="3" s="1"/>
  <c r="CL172" i="3" s="1"/>
  <c r="CL173" i="3" s="1"/>
  <c r="CL174" i="3" s="1"/>
  <c r="CL175" i="3" s="1"/>
  <c r="CL176" i="3" s="1"/>
  <c r="CL177" i="3" s="1"/>
  <c r="CL178" i="3" s="1"/>
  <c r="CL179" i="3" s="1"/>
  <c r="CL180" i="3" s="1"/>
  <c r="CL181" i="3" s="1"/>
  <c r="CL182" i="3" s="1"/>
  <c r="CL183" i="3" s="1"/>
  <c r="CL184" i="3" s="1"/>
  <c r="CL185" i="3" s="1"/>
  <c r="CL186" i="3" s="1"/>
  <c r="CL187" i="3" s="1"/>
  <c r="CL188" i="3" s="1"/>
  <c r="CL189" i="3" s="1"/>
  <c r="CL190" i="3" s="1"/>
  <c r="CL191" i="3" s="1"/>
  <c r="CL192" i="3" s="1"/>
  <c r="CL193" i="3" s="1"/>
  <c r="CL194" i="3" s="1"/>
  <c r="CL195" i="3" s="1"/>
  <c r="CL196" i="3" s="1"/>
  <c r="CL197" i="3" s="1"/>
  <c r="CL198" i="3" s="1"/>
  <c r="CL199" i="3" s="1"/>
  <c r="CL200" i="3" s="1"/>
  <c r="CL201" i="3" s="1"/>
  <c r="CL202" i="3" s="1"/>
  <c r="CL203" i="3" s="1"/>
  <c r="CL204" i="3" s="1"/>
  <c r="CL205" i="3" s="1"/>
  <c r="CL206" i="3" s="1"/>
  <c r="CL207" i="3" s="1"/>
  <c r="CL208" i="3" s="1"/>
  <c r="CL209" i="3" s="1"/>
  <c r="CL210" i="3" s="1"/>
  <c r="CL211" i="3" s="1"/>
  <c r="CL212" i="3" s="1"/>
  <c r="CL213" i="3" s="1"/>
  <c r="CL214" i="3" s="1"/>
  <c r="CL215" i="3" s="1"/>
  <c r="CL216" i="3" s="1"/>
  <c r="CL217" i="3" s="1"/>
  <c r="CL218" i="3" s="1"/>
  <c r="CL219" i="3" s="1"/>
  <c r="CL220" i="3" s="1"/>
  <c r="CL221" i="3" s="1"/>
  <c r="CL222" i="3" s="1"/>
  <c r="CL223" i="3" s="1"/>
  <c r="CL224" i="3" s="1"/>
  <c r="CL225" i="3" s="1"/>
  <c r="CL226" i="3" s="1"/>
  <c r="CL227" i="3" s="1"/>
  <c r="CL228" i="3" s="1"/>
  <c r="CL229" i="3" s="1"/>
  <c r="CL230" i="3" s="1"/>
  <c r="CL231" i="3" s="1"/>
  <c r="CL232" i="3" s="1"/>
  <c r="CL233" i="3" s="1"/>
  <c r="CL234" i="3" s="1"/>
  <c r="CL235" i="3" s="1"/>
  <c r="CL236" i="3" s="1"/>
  <c r="CL237" i="3" s="1"/>
  <c r="CL238" i="3" s="1"/>
  <c r="CL239" i="3" s="1"/>
  <c r="CL240" i="3" s="1"/>
  <c r="CL241" i="3" s="1"/>
  <c r="CL242" i="3" s="1"/>
  <c r="CL243" i="3" s="1"/>
  <c r="CL244" i="3" s="1"/>
  <c r="CL245" i="3" s="1"/>
  <c r="CL246" i="3" s="1"/>
  <c r="CL247" i="3" s="1"/>
  <c r="CL248" i="3" s="1"/>
  <c r="CL249" i="3" s="1"/>
  <c r="CL250" i="3" s="1"/>
  <c r="CL251" i="3" s="1"/>
  <c r="CL252" i="3" s="1"/>
  <c r="CL253" i="3" s="1"/>
  <c r="CL254" i="3" s="1"/>
  <c r="CL255" i="3" s="1"/>
  <c r="CL256" i="3" s="1"/>
  <c r="CL257" i="3" s="1"/>
  <c r="CL258" i="3" s="1"/>
  <c r="CL259" i="3" s="1"/>
  <c r="CL9" i="3"/>
  <c r="CL10" i="3" s="1"/>
  <c r="CL11" i="3" s="1"/>
  <c r="CL8" i="3"/>
  <c r="C10" i="12"/>
  <c r="S17" i="12"/>
  <c r="R17" i="12"/>
  <c r="S16" i="12"/>
  <c r="R16" i="12"/>
  <c r="S15" i="12"/>
  <c r="R15" i="12"/>
  <c r="S14" i="12"/>
  <c r="R14" i="12"/>
  <c r="S13" i="12"/>
  <c r="R13" i="12"/>
  <c r="S12" i="12"/>
  <c r="R12" i="12"/>
  <c r="S11" i="12"/>
  <c r="R11" i="12"/>
  <c r="S10" i="12"/>
  <c r="R10" i="12"/>
  <c r="S9" i="12"/>
  <c r="R9" i="12"/>
  <c r="S8" i="12"/>
  <c r="R8" i="12"/>
  <c r="S7" i="12"/>
  <c r="R7" i="12"/>
  <c r="S6" i="12"/>
  <c r="R6" i="12"/>
  <c r="M17" i="12"/>
  <c r="L17" i="12"/>
  <c r="M16" i="12"/>
  <c r="L16" i="12"/>
  <c r="M15" i="12"/>
  <c r="L15" i="12"/>
  <c r="M11" i="12"/>
  <c r="L11" i="12"/>
  <c r="M10" i="12"/>
  <c r="L10" i="12"/>
  <c r="M9" i="12"/>
  <c r="L9" i="12"/>
  <c r="M14" i="12"/>
  <c r="L14" i="12"/>
  <c r="M13" i="12"/>
  <c r="L13" i="12"/>
  <c r="M12" i="12"/>
  <c r="L12" i="12"/>
  <c r="M8" i="12"/>
  <c r="L8" i="12"/>
  <c r="M7" i="12"/>
  <c r="L7" i="12"/>
  <c r="M6" i="12"/>
  <c r="L6" i="12"/>
  <c r="L15" i="9" l="1"/>
  <c r="L21" i="9"/>
  <c r="L31" i="9"/>
  <c r="L47" i="9"/>
  <c r="M47" i="9" s="1"/>
  <c r="L63" i="9"/>
  <c r="L79" i="9"/>
  <c r="L95" i="9"/>
  <c r="L111" i="9"/>
  <c r="M111" i="9" s="1"/>
  <c r="L127" i="9"/>
  <c r="L143" i="9"/>
  <c r="L159" i="9"/>
  <c r="L175" i="9"/>
  <c r="M175" i="9" s="1"/>
  <c r="L191" i="9"/>
  <c r="L207" i="9"/>
  <c r="L223" i="9"/>
  <c r="L239" i="9"/>
  <c r="M239" i="9" s="1"/>
  <c r="L255" i="9"/>
  <c r="L271" i="9"/>
  <c r="L287" i="9"/>
  <c r="L303" i="9"/>
  <c r="M303" i="9" s="1"/>
  <c r="L319" i="9"/>
  <c r="L335" i="9"/>
  <c r="L351" i="9"/>
  <c r="L2001" i="9"/>
  <c r="L2007" i="9"/>
  <c r="L2015" i="9"/>
  <c r="A2014" i="9"/>
  <c r="K2014" i="9" s="1"/>
  <c r="L2014" i="9"/>
  <c r="A2030" i="9"/>
  <c r="K2030" i="9" s="1"/>
  <c r="L2030" i="9"/>
  <c r="A2046" i="9"/>
  <c r="K2046" i="9" s="1"/>
  <c r="L2046" i="9"/>
  <c r="M1363" i="9"/>
  <c r="L2002" i="9"/>
  <c r="L2010" i="9"/>
  <c r="M2010" i="9" s="1"/>
  <c r="L2017" i="9"/>
  <c r="A2003" i="9"/>
  <c r="K2003" i="9" s="1"/>
  <c r="L2003" i="9"/>
  <c r="A2019" i="9"/>
  <c r="K2019" i="9" s="1"/>
  <c r="L2019" i="9"/>
  <c r="M2019" i="9" s="1"/>
  <c r="A2035" i="9"/>
  <c r="K2035" i="9" s="1"/>
  <c r="L2035" i="9"/>
  <c r="A2051" i="9"/>
  <c r="K2051" i="9" s="1"/>
  <c r="L2051" i="9"/>
  <c r="S4984" i="9"/>
  <c r="T4984" i="9" s="1"/>
  <c r="S4988" i="9"/>
  <c r="T4988" i="9" s="1"/>
  <c r="S4992" i="9"/>
  <c r="T4992" i="9" s="1"/>
  <c r="S4996" i="9"/>
  <c r="T4996" i="9" s="1"/>
  <c r="S5000" i="9"/>
  <c r="T5000" i="9" s="1"/>
  <c r="S5004" i="9"/>
  <c r="T5004" i="9" s="1"/>
  <c r="S5008" i="9"/>
  <c r="T5008" i="9" s="1"/>
  <c r="S5344" i="9"/>
  <c r="T5344" i="9" s="1"/>
  <c r="S5348" i="9"/>
  <c r="T5348" i="9" s="1"/>
  <c r="S5352" i="9"/>
  <c r="T5352" i="9" s="1"/>
  <c r="S5356" i="9"/>
  <c r="T5356" i="9" s="1"/>
  <c r="S5360" i="9"/>
  <c r="T5360" i="9" s="1"/>
  <c r="S5364" i="9"/>
  <c r="T5364" i="9" s="1"/>
  <c r="S5368" i="9"/>
  <c r="T5368" i="9" s="1"/>
  <c r="S5372" i="9"/>
  <c r="T5372" i="9" s="1"/>
  <c r="S4617" i="9"/>
  <c r="T4617" i="9" s="1"/>
  <c r="S4621" i="9"/>
  <c r="T4621" i="9" s="1"/>
  <c r="S4625" i="9"/>
  <c r="T4625" i="9" s="1"/>
  <c r="S4629" i="9"/>
  <c r="T4629" i="9" s="1"/>
  <c r="S4633" i="9"/>
  <c r="T4633" i="9" s="1"/>
  <c r="S4637" i="9"/>
  <c r="T4637" i="9" s="1"/>
  <c r="S4641" i="9"/>
  <c r="T4641" i="9" s="1"/>
  <c r="S4645" i="9"/>
  <c r="T4645" i="9" s="1"/>
  <c r="S4981" i="9"/>
  <c r="T4981" i="9" s="1"/>
  <c r="S4985" i="9"/>
  <c r="T4985" i="9" s="1"/>
  <c r="S4989" i="9"/>
  <c r="T4989" i="9" s="1"/>
  <c r="S4993" i="9"/>
  <c r="T4993" i="9" s="1"/>
  <c r="S4997" i="9"/>
  <c r="T4997" i="9" s="1"/>
  <c r="S5001" i="9"/>
  <c r="T5001" i="9" s="1"/>
  <c r="S5005" i="9"/>
  <c r="T5005" i="9" s="1"/>
  <c r="S5009" i="9"/>
  <c r="T5009" i="9" s="1"/>
  <c r="S5345" i="9"/>
  <c r="T5345" i="9" s="1"/>
  <c r="S5349" i="9"/>
  <c r="T5349" i="9" s="1"/>
  <c r="S5353" i="9"/>
  <c r="T5353" i="9" s="1"/>
  <c r="S5357" i="9"/>
  <c r="T5357" i="9" s="1"/>
  <c r="S5361" i="9"/>
  <c r="T5361" i="9" s="1"/>
  <c r="S5365" i="9"/>
  <c r="T5365" i="9" s="1"/>
  <c r="S5369" i="9"/>
  <c r="T5369" i="9" s="1"/>
  <c r="S5373" i="9"/>
  <c r="T5373" i="9" s="1"/>
  <c r="S4618" i="9"/>
  <c r="T4618" i="9" s="1"/>
  <c r="S4622" i="9"/>
  <c r="T4622" i="9" s="1"/>
  <c r="S4626" i="9"/>
  <c r="T4626" i="9" s="1"/>
  <c r="S4630" i="9"/>
  <c r="T4630" i="9" s="1"/>
  <c r="S4634" i="9"/>
  <c r="T4634" i="9" s="1"/>
  <c r="S4638" i="9"/>
  <c r="T4638" i="9" s="1"/>
  <c r="S4642" i="9"/>
  <c r="T4642" i="9" s="1"/>
  <c r="S4646" i="9"/>
  <c r="T4646" i="9" s="1"/>
  <c r="S4982" i="9"/>
  <c r="T4982" i="9" s="1"/>
  <c r="S4986" i="9"/>
  <c r="T4986" i="9" s="1"/>
  <c r="S4990" i="9"/>
  <c r="T4990" i="9" s="1"/>
  <c r="S4994" i="9"/>
  <c r="T4994" i="9" s="1"/>
  <c r="S4998" i="9"/>
  <c r="T4998" i="9" s="1"/>
  <c r="S5002" i="9"/>
  <c r="T5002" i="9" s="1"/>
  <c r="S5006" i="9"/>
  <c r="T5006" i="9" s="1"/>
  <c r="S5010" i="9"/>
  <c r="T5010" i="9" s="1"/>
  <c r="S5346" i="9"/>
  <c r="T5346" i="9" s="1"/>
  <c r="S5350" i="9"/>
  <c r="T5350" i="9" s="1"/>
  <c r="S5354" i="9"/>
  <c r="T5354" i="9" s="1"/>
  <c r="S5358" i="9"/>
  <c r="T5358" i="9" s="1"/>
  <c r="S5362" i="9"/>
  <c r="T5362" i="9" s="1"/>
  <c r="S5366" i="9"/>
  <c r="T5366" i="9" s="1"/>
  <c r="S5370" i="9"/>
  <c r="T5370" i="9" s="1"/>
  <c r="S5374" i="9"/>
  <c r="T5374" i="9" s="1"/>
  <c r="S4619" i="9"/>
  <c r="T4619" i="9" s="1"/>
  <c r="S4623" i="9"/>
  <c r="T4623" i="9" s="1"/>
  <c r="S4627" i="9"/>
  <c r="T4627" i="9" s="1"/>
  <c r="S4631" i="9"/>
  <c r="T4631" i="9" s="1"/>
  <c r="S4635" i="9"/>
  <c r="T4635" i="9" s="1"/>
  <c r="S4639" i="9"/>
  <c r="T4639" i="9" s="1"/>
  <c r="S4643" i="9"/>
  <c r="T4643" i="9" s="1"/>
  <c r="S4647" i="9"/>
  <c r="T4647" i="9" s="1"/>
  <c r="S4983" i="9"/>
  <c r="T4983" i="9" s="1"/>
  <c r="S4987" i="9"/>
  <c r="T4987" i="9" s="1"/>
  <c r="S4991" i="9"/>
  <c r="T4991" i="9" s="1"/>
  <c r="S4995" i="9"/>
  <c r="T4995" i="9" s="1"/>
  <c r="S4999" i="9"/>
  <c r="T4999" i="9" s="1"/>
  <c r="S5003" i="9"/>
  <c r="T5003" i="9" s="1"/>
  <c r="S5007" i="9"/>
  <c r="T5007" i="9" s="1"/>
  <c r="S5011" i="9"/>
  <c r="T5011" i="9" s="1"/>
  <c r="S5347" i="9"/>
  <c r="T5347" i="9" s="1"/>
  <c r="S5351" i="9"/>
  <c r="T5351" i="9" s="1"/>
  <c r="S5355" i="9"/>
  <c r="T5355" i="9" s="1"/>
  <c r="S5359" i="9"/>
  <c r="T5359" i="9" s="1"/>
  <c r="S5363" i="9"/>
  <c r="T5363" i="9" s="1"/>
  <c r="S5367" i="9"/>
  <c r="T5367" i="9" s="1"/>
  <c r="S5371" i="9"/>
  <c r="T5371" i="9" s="1"/>
  <c r="M751" i="9"/>
  <c r="J1363" i="9"/>
  <c r="M367" i="9"/>
  <c r="M1007" i="9"/>
  <c r="M495" i="9"/>
  <c r="M879" i="9"/>
  <c r="M623" i="9"/>
  <c r="M1165" i="9"/>
  <c r="J10" i="9"/>
  <c r="M10" i="9"/>
  <c r="J14" i="9"/>
  <c r="M14" i="9"/>
  <c r="J18" i="9"/>
  <c r="M18" i="9"/>
  <c r="J22" i="9"/>
  <c r="M22" i="9"/>
  <c r="J26" i="9"/>
  <c r="M26" i="9"/>
  <c r="J30" i="9"/>
  <c r="M30" i="9"/>
  <c r="J34" i="9"/>
  <c r="M34" i="9"/>
  <c r="J38" i="9"/>
  <c r="M38" i="9"/>
  <c r="J42" i="9"/>
  <c r="M42" i="9"/>
  <c r="J46" i="9"/>
  <c r="M46" i="9"/>
  <c r="J50" i="9"/>
  <c r="M50" i="9"/>
  <c r="J54" i="9"/>
  <c r="M54" i="9"/>
  <c r="J58" i="9"/>
  <c r="M58" i="9"/>
  <c r="J62" i="9"/>
  <c r="M62" i="9"/>
  <c r="J66" i="9"/>
  <c r="M66" i="9"/>
  <c r="J70" i="9"/>
  <c r="M70" i="9"/>
  <c r="J74" i="9"/>
  <c r="M74" i="9"/>
  <c r="J78" i="9"/>
  <c r="M78" i="9"/>
  <c r="J82" i="9"/>
  <c r="M82" i="9"/>
  <c r="J86" i="9"/>
  <c r="M86" i="9"/>
  <c r="J90" i="9"/>
  <c r="M90" i="9"/>
  <c r="J94" i="9"/>
  <c r="M94" i="9"/>
  <c r="J98" i="9"/>
  <c r="M98" i="9"/>
  <c r="J102" i="9"/>
  <c r="M102" i="9"/>
  <c r="J106" i="9"/>
  <c r="M106" i="9"/>
  <c r="J110" i="9"/>
  <c r="M110" i="9"/>
  <c r="J114" i="9"/>
  <c r="M114" i="9"/>
  <c r="J118" i="9"/>
  <c r="M118" i="9"/>
  <c r="J122" i="9"/>
  <c r="M122" i="9"/>
  <c r="J126" i="9"/>
  <c r="M126" i="9"/>
  <c r="J130" i="9"/>
  <c r="M130" i="9"/>
  <c r="J134" i="9"/>
  <c r="M134" i="9"/>
  <c r="J138" i="9"/>
  <c r="M138" i="9"/>
  <c r="J142" i="9"/>
  <c r="M142" i="9"/>
  <c r="J146" i="9"/>
  <c r="M146" i="9"/>
  <c r="J150" i="9"/>
  <c r="M150" i="9"/>
  <c r="J154" i="9"/>
  <c r="M154" i="9"/>
  <c r="J158" i="9"/>
  <c r="M158" i="9"/>
  <c r="J162" i="9"/>
  <c r="M162" i="9"/>
  <c r="J166" i="9"/>
  <c r="M166" i="9"/>
  <c r="J170" i="9"/>
  <c r="M170" i="9"/>
  <c r="J174" i="9"/>
  <c r="M174" i="9"/>
  <c r="J178" i="9"/>
  <c r="M178" i="9"/>
  <c r="J182" i="9"/>
  <c r="M182" i="9"/>
  <c r="J186" i="9"/>
  <c r="M186" i="9"/>
  <c r="J190" i="9"/>
  <c r="M190" i="9"/>
  <c r="J194" i="9"/>
  <c r="M194" i="9"/>
  <c r="J198" i="9"/>
  <c r="M198" i="9"/>
  <c r="J202" i="9"/>
  <c r="M202" i="9"/>
  <c r="J206" i="9"/>
  <c r="M206" i="9"/>
  <c r="J210" i="9"/>
  <c r="M210" i="9"/>
  <c r="J214" i="9"/>
  <c r="M214" i="9"/>
  <c r="J218" i="9"/>
  <c r="M218" i="9"/>
  <c r="J222" i="9"/>
  <c r="M222" i="9"/>
  <c r="J226" i="9"/>
  <c r="M226" i="9"/>
  <c r="J230" i="9"/>
  <c r="M230" i="9"/>
  <c r="J234" i="9"/>
  <c r="M234" i="9"/>
  <c r="J238" i="9"/>
  <c r="M238" i="9"/>
  <c r="J242" i="9"/>
  <c r="M242" i="9"/>
  <c r="J246" i="9"/>
  <c r="M246" i="9"/>
  <c r="J250" i="9"/>
  <c r="M250" i="9"/>
  <c r="J254" i="9"/>
  <c r="M254" i="9"/>
  <c r="J258" i="9"/>
  <c r="M258" i="9"/>
  <c r="J262" i="9"/>
  <c r="M262" i="9"/>
  <c r="J266" i="9"/>
  <c r="M266" i="9"/>
  <c r="J270" i="9"/>
  <c r="M270" i="9"/>
  <c r="J274" i="9"/>
  <c r="M274" i="9"/>
  <c r="J278" i="9"/>
  <c r="M278" i="9"/>
  <c r="J282" i="9"/>
  <c r="M282" i="9"/>
  <c r="J286" i="9"/>
  <c r="M286" i="9"/>
  <c r="J290" i="9"/>
  <c r="M290" i="9"/>
  <c r="J294" i="9"/>
  <c r="M294" i="9"/>
  <c r="J298" i="9"/>
  <c r="M298" i="9"/>
  <c r="J302" i="9"/>
  <c r="M302" i="9"/>
  <c r="J306" i="9"/>
  <c r="M306" i="9"/>
  <c r="J310" i="9"/>
  <c r="M310" i="9"/>
  <c r="J314" i="9"/>
  <c r="M314" i="9"/>
  <c r="J318" i="9"/>
  <c r="M318" i="9"/>
  <c r="J322" i="9"/>
  <c r="M322" i="9"/>
  <c r="J326" i="9"/>
  <c r="M326" i="9"/>
  <c r="J330" i="9"/>
  <c r="M330" i="9"/>
  <c r="J334" i="9"/>
  <c r="M334" i="9"/>
  <c r="J338" i="9"/>
  <c r="M338" i="9"/>
  <c r="J342" i="9"/>
  <c r="M342" i="9"/>
  <c r="J346" i="9"/>
  <c r="M346" i="9"/>
  <c r="J350" i="9"/>
  <c r="M350" i="9"/>
  <c r="J354" i="9"/>
  <c r="M354" i="9"/>
  <c r="J358" i="9"/>
  <c r="M358" i="9"/>
  <c r="J362" i="9"/>
  <c r="M362" i="9"/>
  <c r="J366" i="9"/>
  <c r="M366" i="9"/>
  <c r="J370" i="9"/>
  <c r="M370" i="9"/>
  <c r="J374" i="9"/>
  <c r="M374" i="9"/>
  <c r="J378" i="9"/>
  <c r="M378" i="9"/>
  <c r="J382" i="9"/>
  <c r="M382" i="9"/>
  <c r="J386" i="9"/>
  <c r="M386" i="9"/>
  <c r="J390" i="9"/>
  <c r="M390" i="9"/>
  <c r="J394" i="9"/>
  <c r="M394" i="9"/>
  <c r="J398" i="9"/>
  <c r="M398" i="9"/>
  <c r="J402" i="9"/>
  <c r="M402" i="9"/>
  <c r="J406" i="9"/>
  <c r="M406" i="9"/>
  <c r="J410" i="9"/>
  <c r="M410" i="9"/>
  <c r="J414" i="9"/>
  <c r="M414" i="9"/>
  <c r="J418" i="9"/>
  <c r="M418" i="9"/>
  <c r="J422" i="9"/>
  <c r="M422" i="9"/>
  <c r="J426" i="9"/>
  <c r="M426" i="9"/>
  <c r="J430" i="9"/>
  <c r="M430" i="9"/>
  <c r="J434" i="9"/>
  <c r="M434" i="9"/>
  <c r="J438" i="9"/>
  <c r="M438" i="9"/>
  <c r="J442" i="9"/>
  <c r="M442" i="9"/>
  <c r="J446" i="9"/>
  <c r="M446" i="9"/>
  <c r="J450" i="9"/>
  <c r="M450" i="9"/>
  <c r="J454" i="9"/>
  <c r="M454" i="9"/>
  <c r="J458" i="9"/>
  <c r="M458" i="9"/>
  <c r="J462" i="9"/>
  <c r="M462" i="9"/>
  <c r="J466" i="9"/>
  <c r="M466" i="9"/>
  <c r="J470" i="9"/>
  <c r="M470" i="9"/>
  <c r="J474" i="9"/>
  <c r="M474" i="9"/>
  <c r="J478" i="9"/>
  <c r="M478" i="9"/>
  <c r="J482" i="9"/>
  <c r="M482" i="9"/>
  <c r="J486" i="9"/>
  <c r="M486" i="9"/>
  <c r="J490" i="9"/>
  <c r="M490" i="9"/>
  <c r="J494" i="9"/>
  <c r="M494" i="9"/>
  <c r="J498" i="9"/>
  <c r="M498" i="9"/>
  <c r="J502" i="9"/>
  <c r="M502" i="9"/>
  <c r="J506" i="9"/>
  <c r="M506" i="9"/>
  <c r="J510" i="9"/>
  <c r="M510" i="9"/>
  <c r="J514" i="9"/>
  <c r="M514" i="9"/>
  <c r="J518" i="9"/>
  <c r="M518" i="9"/>
  <c r="J522" i="9"/>
  <c r="M522" i="9"/>
  <c r="J526" i="9"/>
  <c r="M526" i="9"/>
  <c r="J530" i="9"/>
  <c r="M530" i="9"/>
  <c r="J534" i="9"/>
  <c r="M534" i="9"/>
  <c r="J538" i="9"/>
  <c r="M538" i="9"/>
  <c r="J542" i="9"/>
  <c r="M542" i="9"/>
  <c r="J546" i="9"/>
  <c r="M546" i="9"/>
  <c r="J550" i="9"/>
  <c r="M550" i="9"/>
  <c r="J554" i="9"/>
  <c r="M554" i="9"/>
  <c r="J558" i="9"/>
  <c r="M558" i="9"/>
  <c r="J562" i="9"/>
  <c r="M562" i="9"/>
  <c r="J566" i="9"/>
  <c r="M566" i="9"/>
  <c r="J570" i="9"/>
  <c r="M570" i="9"/>
  <c r="J574" i="9"/>
  <c r="M574" i="9"/>
  <c r="J578" i="9"/>
  <c r="M578" i="9"/>
  <c r="J582" i="9"/>
  <c r="M582" i="9"/>
  <c r="J586" i="9"/>
  <c r="M586" i="9"/>
  <c r="J590" i="9"/>
  <c r="M590" i="9"/>
  <c r="J594" i="9"/>
  <c r="M594" i="9"/>
  <c r="J598" i="9"/>
  <c r="M598" i="9"/>
  <c r="J602" i="9"/>
  <c r="M602" i="9"/>
  <c r="J606" i="9"/>
  <c r="M606" i="9"/>
  <c r="J610" i="9"/>
  <c r="M610" i="9"/>
  <c r="J614" i="9"/>
  <c r="M614" i="9"/>
  <c r="J618" i="9"/>
  <c r="M618" i="9"/>
  <c r="J622" i="9"/>
  <c r="M622" i="9"/>
  <c r="J626" i="9"/>
  <c r="M626" i="9"/>
  <c r="J630" i="9"/>
  <c r="M630" i="9"/>
  <c r="J634" i="9"/>
  <c r="M634" i="9"/>
  <c r="J638" i="9"/>
  <c r="M638" i="9"/>
  <c r="J642" i="9"/>
  <c r="M642" i="9"/>
  <c r="J646" i="9"/>
  <c r="M646" i="9"/>
  <c r="J650" i="9"/>
  <c r="M650" i="9"/>
  <c r="J654" i="9"/>
  <c r="M654" i="9"/>
  <c r="J658" i="9"/>
  <c r="M658" i="9"/>
  <c r="J662" i="9"/>
  <c r="M662" i="9"/>
  <c r="J666" i="9"/>
  <c r="M666" i="9"/>
  <c r="J670" i="9"/>
  <c r="M670" i="9"/>
  <c r="J674" i="9"/>
  <c r="M674" i="9"/>
  <c r="J678" i="9"/>
  <c r="M678" i="9"/>
  <c r="J682" i="9"/>
  <c r="M682" i="9"/>
  <c r="J686" i="9"/>
  <c r="M686" i="9"/>
  <c r="J690" i="9"/>
  <c r="M690" i="9"/>
  <c r="J694" i="9"/>
  <c r="M694" i="9"/>
  <c r="J698" i="9"/>
  <c r="M698" i="9"/>
  <c r="J702" i="9"/>
  <c r="M702" i="9"/>
  <c r="J706" i="9"/>
  <c r="M706" i="9"/>
  <c r="J710" i="9"/>
  <c r="M710" i="9"/>
  <c r="J714" i="9"/>
  <c r="M714" i="9"/>
  <c r="J718" i="9"/>
  <c r="M718" i="9"/>
  <c r="J722" i="9"/>
  <c r="M722" i="9"/>
  <c r="J726" i="9"/>
  <c r="M726" i="9"/>
  <c r="J730" i="9"/>
  <c r="M730" i="9"/>
  <c r="J734" i="9"/>
  <c r="M734" i="9"/>
  <c r="J738" i="9"/>
  <c r="M738" i="9"/>
  <c r="J742" i="9"/>
  <c r="M742" i="9"/>
  <c r="J746" i="9"/>
  <c r="M746" i="9"/>
  <c r="J750" i="9"/>
  <c r="M750" i="9"/>
  <c r="J754" i="9"/>
  <c r="M754" i="9"/>
  <c r="J758" i="9"/>
  <c r="M758" i="9"/>
  <c r="J762" i="9"/>
  <c r="M762" i="9"/>
  <c r="J766" i="9"/>
  <c r="M766" i="9"/>
  <c r="J770" i="9"/>
  <c r="M770" i="9"/>
  <c r="J774" i="9"/>
  <c r="M774" i="9"/>
  <c r="J778" i="9"/>
  <c r="M778" i="9"/>
  <c r="J782" i="9"/>
  <c r="M782" i="9"/>
  <c r="J786" i="9"/>
  <c r="M786" i="9"/>
  <c r="J790" i="9"/>
  <c r="M790" i="9"/>
  <c r="J794" i="9"/>
  <c r="M794" i="9"/>
  <c r="J798" i="9"/>
  <c r="M798" i="9"/>
  <c r="J802" i="9"/>
  <c r="M802" i="9"/>
  <c r="J806" i="9"/>
  <c r="M806" i="9"/>
  <c r="J810" i="9"/>
  <c r="M810" i="9"/>
  <c r="J814" i="9"/>
  <c r="M814" i="9"/>
  <c r="J818" i="9"/>
  <c r="M818" i="9"/>
  <c r="J822" i="9"/>
  <c r="M822" i="9"/>
  <c r="J826" i="9"/>
  <c r="M826" i="9"/>
  <c r="J830" i="9"/>
  <c r="M830" i="9"/>
  <c r="J834" i="9"/>
  <c r="M834" i="9"/>
  <c r="J838" i="9"/>
  <c r="M838" i="9"/>
  <c r="J842" i="9"/>
  <c r="M842" i="9"/>
  <c r="J846" i="9"/>
  <c r="M846" i="9"/>
  <c r="J850" i="9"/>
  <c r="M850" i="9"/>
  <c r="J854" i="9"/>
  <c r="M854" i="9"/>
  <c r="J858" i="9"/>
  <c r="M858" i="9"/>
  <c r="J862" i="9"/>
  <c r="M862" i="9"/>
  <c r="J866" i="9"/>
  <c r="M866" i="9"/>
  <c r="J870" i="9"/>
  <c r="M870" i="9"/>
  <c r="J874" i="9"/>
  <c r="M874" i="9"/>
  <c r="J878" i="9"/>
  <c r="J882" i="9"/>
  <c r="M882" i="9"/>
  <c r="J886" i="9"/>
  <c r="M886" i="9"/>
  <c r="J890" i="9"/>
  <c r="M890" i="9"/>
  <c r="J894" i="9"/>
  <c r="M894" i="9"/>
  <c r="J898" i="9"/>
  <c r="J902" i="9"/>
  <c r="J906" i="9"/>
  <c r="M906" i="9"/>
  <c r="J910" i="9"/>
  <c r="M910" i="9"/>
  <c r="J914" i="9"/>
  <c r="M914" i="9"/>
  <c r="J918" i="9"/>
  <c r="M918" i="9"/>
  <c r="J922" i="9"/>
  <c r="J926" i="9"/>
  <c r="M926" i="9"/>
  <c r="J930" i="9"/>
  <c r="M930" i="9"/>
  <c r="J934" i="9"/>
  <c r="M934" i="9"/>
  <c r="J938" i="9"/>
  <c r="M938" i="9"/>
  <c r="J942" i="9"/>
  <c r="J946" i="9"/>
  <c r="M946" i="9"/>
  <c r="J950" i="9"/>
  <c r="M950" i="9"/>
  <c r="J954" i="9"/>
  <c r="M954" i="9"/>
  <c r="J958" i="9"/>
  <c r="M958" i="9"/>
  <c r="J962" i="9"/>
  <c r="J966" i="9"/>
  <c r="J970" i="9"/>
  <c r="M970" i="9"/>
  <c r="J974" i="9"/>
  <c r="M974" i="9"/>
  <c r="J978" i="9"/>
  <c r="M978" i="9"/>
  <c r="J982" i="9"/>
  <c r="M982" i="9"/>
  <c r="J986" i="9"/>
  <c r="J990" i="9"/>
  <c r="M990" i="9"/>
  <c r="J994" i="9"/>
  <c r="M994" i="9"/>
  <c r="J998" i="9"/>
  <c r="M998" i="9"/>
  <c r="J1002" i="9"/>
  <c r="M1002" i="9"/>
  <c r="J1006" i="9"/>
  <c r="J1010" i="9"/>
  <c r="M1010" i="9"/>
  <c r="J1014" i="9"/>
  <c r="M1014" i="9"/>
  <c r="J1018" i="9"/>
  <c r="M1018" i="9"/>
  <c r="J1022" i="9"/>
  <c r="M1022" i="9"/>
  <c r="J1026" i="9"/>
  <c r="J1030" i="9"/>
  <c r="J1034" i="9"/>
  <c r="M1034" i="9"/>
  <c r="J1038" i="9"/>
  <c r="M1038" i="9"/>
  <c r="J1042" i="9"/>
  <c r="M1042" i="9"/>
  <c r="J1046" i="9"/>
  <c r="M1046" i="9"/>
  <c r="J1050" i="9"/>
  <c r="J1054" i="9"/>
  <c r="M1054" i="9"/>
  <c r="J1058" i="9"/>
  <c r="M1058" i="9"/>
  <c r="J1062" i="9"/>
  <c r="M1062" i="9"/>
  <c r="J1066" i="9"/>
  <c r="M1066" i="9"/>
  <c r="J1070" i="9"/>
  <c r="J1074" i="9"/>
  <c r="M1074" i="9"/>
  <c r="J1078" i="9"/>
  <c r="M1078" i="9"/>
  <c r="J1082" i="9"/>
  <c r="M1082" i="9"/>
  <c r="J1086" i="9"/>
  <c r="M1086" i="9"/>
  <c r="J1090" i="9"/>
  <c r="J1094" i="9"/>
  <c r="J1098" i="9"/>
  <c r="M1098" i="9"/>
  <c r="J1102" i="9"/>
  <c r="M1102" i="9"/>
  <c r="J1106" i="9"/>
  <c r="M1106" i="9"/>
  <c r="J1110" i="9"/>
  <c r="M1110" i="9"/>
  <c r="J1114" i="9"/>
  <c r="J1118" i="9"/>
  <c r="M1118" i="9"/>
  <c r="J1122" i="9"/>
  <c r="M1122" i="9"/>
  <c r="J1126" i="9"/>
  <c r="M1126" i="9"/>
  <c r="J1130" i="9"/>
  <c r="M1130" i="9"/>
  <c r="J1134" i="9"/>
  <c r="J1138" i="9"/>
  <c r="M1138" i="9"/>
  <c r="J1142" i="9"/>
  <c r="M1142" i="9"/>
  <c r="J1146" i="9"/>
  <c r="M1146" i="9"/>
  <c r="J1150" i="9"/>
  <c r="M1150" i="9"/>
  <c r="J1154" i="9"/>
  <c r="J1158" i="9"/>
  <c r="J1162" i="9"/>
  <c r="M1162" i="9"/>
  <c r="J1166" i="9"/>
  <c r="M1166" i="9"/>
  <c r="J1170" i="9"/>
  <c r="M1170" i="9"/>
  <c r="J1174" i="9"/>
  <c r="M1174" i="9"/>
  <c r="J1178" i="9"/>
  <c r="J1182" i="9"/>
  <c r="M1182" i="9"/>
  <c r="J1186" i="9"/>
  <c r="M1186" i="9"/>
  <c r="J1190" i="9"/>
  <c r="M1190" i="9"/>
  <c r="J1194" i="9"/>
  <c r="M1194" i="9"/>
  <c r="J1198" i="9"/>
  <c r="J1202" i="9"/>
  <c r="M1202" i="9"/>
  <c r="J1206" i="9"/>
  <c r="M1206" i="9"/>
  <c r="J1210" i="9"/>
  <c r="M1210" i="9"/>
  <c r="J1214" i="9"/>
  <c r="M1214" i="9"/>
  <c r="J1218" i="9"/>
  <c r="J1222" i="9"/>
  <c r="J1226" i="9"/>
  <c r="M1226" i="9"/>
  <c r="J1230" i="9"/>
  <c r="M1230" i="9"/>
  <c r="J1234" i="9"/>
  <c r="M1234" i="9"/>
  <c r="J1238" i="9"/>
  <c r="M1238" i="9"/>
  <c r="J1242" i="9"/>
  <c r="J1246" i="9"/>
  <c r="M1246" i="9"/>
  <c r="J1250" i="9"/>
  <c r="M1250" i="9"/>
  <c r="J1254" i="9"/>
  <c r="M1254" i="9"/>
  <c r="J1258" i="9"/>
  <c r="M1258" i="9"/>
  <c r="J1262" i="9"/>
  <c r="J1266" i="9"/>
  <c r="M1266" i="9"/>
  <c r="J1270" i="9"/>
  <c r="M1270" i="9"/>
  <c r="J1274" i="9"/>
  <c r="M1274" i="9"/>
  <c r="J1278" i="9"/>
  <c r="M1278" i="9"/>
  <c r="J1282" i="9"/>
  <c r="J1286" i="9"/>
  <c r="J1290" i="9"/>
  <c r="M1290" i="9"/>
  <c r="J1294" i="9"/>
  <c r="M1294" i="9"/>
  <c r="J1298" i="9"/>
  <c r="M1298" i="9"/>
  <c r="J1302" i="9"/>
  <c r="M1302" i="9"/>
  <c r="J1306" i="9"/>
  <c r="J1310" i="9"/>
  <c r="M1310" i="9"/>
  <c r="J1314" i="9"/>
  <c r="M1314" i="9"/>
  <c r="J1318" i="9"/>
  <c r="M1318" i="9"/>
  <c r="J1322" i="9"/>
  <c r="M1322" i="9"/>
  <c r="J1326" i="9"/>
  <c r="J1330" i="9"/>
  <c r="M1330" i="9"/>
  <c r="J1334" i="9"/>
  <c r="M1334" i="9"/>
  <c r="J1338" i="9"/>
  <c r="M1338" i="9"/>
  <c r="J1342" i="9"/>
  <c r="M1342" i="9"/>
  <c r="J1346" i="9"/>
  <c r="J1350" i="9"/>
  <c r="J1354" i="9"/>
  <c r="M1354" i="9"/>
  <c r="J1358" i="9"/>
  <c r="M1358" i="9"/>
  <c r="J1362" i="9"/>
  <c r="M1362" i="9"/>
  <c r="J1366" i="9"/>
  <c r="M1366" i="9"/>
  <c r="J1370" i="9"/>
  <c r="J1374" i="9"/>
  <c r="M1374" i="9"/>
  <c r="J1378" i="9"/>
  <c r="M1378" i="9"/>
  <c r="J1382" i="9"/>
  <c r="M1382" i="9"/>
  <c r="J1386" i="9"/>
  <c r="M1386" i="9"/>
  <c r="J1390" i="9"/>
  <c r="J1394" i="9"/>
  <c r="M1394" i="9"/>
  <c r="J1398" i="9"/>
  <c r="M1398" i="9"/>
  <c r="J1402" i="9"/>
  <c r="M1402" i="9"/>
  <c r="J1406" i="9"/>
  <c r="M1406" i="9"/>
  <c r="J1410" i="9"/>
  <c r="J1414" i="9"/>
  <c r="J1418" i="9"/>
  <c r="M1418" i="9"/>
  <c r="J1422" i="9"/>
  <c r="M1422" i="9"/>
  <c r="J1426" i="9"/>
  <c r="M1426" i="9"/>
  <c r="J1430" i="9"/>
  <c r="M1430" i="9"/>
  <c r="J1434" i="9"/>
  <c r="J1438" i="9"/>
  <c r="M1438" i="9"/>
  <c r="J1442" i="9"/>
  <c r="M1442" i="9"/>
  <c r="J1446" i="9"/>
  <c r="M1446" i="9"/>
  <c r="J1450" i="9"/>
  <c r="M1450" i="9"/>
  <c r="J1454" i="9"/>
  <c r="J1458" i="9"/>
  <c r="M1458" i="9"/>
  <c r="J1462" i="9"/>
  <c r="M1462" i="9"/>
  <c r="J1466" i="9"/>
  <c r="M1466" i="9"/>
  <c r="J1470" i="9"/>
  <c r="M1470" i="9"/>
  <c r="J1474" i="9"/>
  <c r="J1478" i="9"/>
  <c r="M1478" i="9"/>
  <c r="J1482" i="9"/>
  <c r="M1482" i="9"/>
  <c r="J1486" i="9"/>
  <c r="M1486" i="9"/>
  <c r="J1490" i="9"/>
  <c r="J1494" i="9"/>
  <c r="M1494" i="9"/>
  <c r="J1498" i="9"/>
  <c r="M1498" i="9"/>
  <c r="J1502" i="9"/>
  <c r="M1502" i="9"/>
  <c r="J1506" i="9"/>
  <c r="J1510" i="9"/>
  <c r="M1510" i="9"/>
  <c r="J1514" i="9"/>
  <c r="M1514" i="9"/>
  <c r="J1518" i="9"/>
  <c r="M1518" i="9"/>
  <c r="J1522" i="9"/>
  <c r="J1526" i="9"/>
  <c r="M1526" i="9"/>
  <c r="J1530" i="9"/>
  <c r="M1530" i="9"/>
  <c r="J1534" i="9"/>
  <c r="M1534" i="9"/>
  <c r="J1538" i="9"/>
  <c r="J1542" i="9"/>
  <c r="M1542" i="9"/>
  <c r="J1546" i="9"/>
  <c r="M1546" i="9"/>
  <c r="J1550" i="9"/>
  <c r="M1550" i="9"/>
  <c r="J1554" i="9"/>
  <c r="J1558" i="9"/>
  <c r="M1558" i="9"/>
  <c r="J1562" i="9"/>
  <c r="M1562" i="9"/>
  <c r="J1566" i="9"/>
  <c r="M1566" i="9"/>
  <c r="J1570" i="9"/>
  <c r="J1574" i="9"/>
  <c r="M1574" i="9"/>
  <c r="J1578" i="9"/>
  <c r="M1578" i="9"/>
  <c r="J1582" i="9"/>
  <c r="M1582" i="9"/>
  <c r="J1586" i="9"/>
  <c r="M1586" i="9"/>
  <c r="J1590" i="9"/>
  <c r="M1590" i="9"/>
  <c r="J1594" i="9"/>
  <c r="M1594" i="9"/>
  <c r="J1598" i="9"/>
  <c r="M1598" i="9"/>
  <c r="J1602" i="9"/>
  <c r="M1602" i="9"/>
  <c r="J1606" i="9"/>
  <c r="M1606" i="9"/>
  <c r="J1610" i="9"/>
  <c r="M1610" i="9"/>
  <c r="J1614" i="9"/>
  <c r="M1614" i="9"/>
  <c r="J1618" i="9"/>
  <c r="M1618" i="9"/>
  <c r="J1622" i="9"/>
  <c r="M1622" i="9"/>
  <c r="J1626" i="9"/>
  <c r="M1626" i="9"/>
  <c r="J1630" i="9"/>
  <c r="M1630" i="9"/>
  <c r="J1634" i="9"/>
  <c r="M1634" i="9"/>
  <c r="J1638" i="9"/>
  <c r="M1638" i="9"/>
  <c r="J1642" i="9"/>
  <c r="M1642" i="9"/>
  <c r="J1646" i="9"/>
  <c r="M1646" i="9"/>
  <c r="J1650" i="9"/>
  <c r="M1650" i="9"/>
  <c r="J1654" i="9"/>
  <c r="M1654" i="9"/>
  <c r="J1658" i="9"/>
  <c r="M1658" i="9"/>
  <c r="J1662" i="9"/>
  <c r="M1662" i="9"/>
  <c r="J1666" i="9"/>
  <c r="M1666" i="9"/>
  <c r="J1670" i="9"/>
  <c r="M1670" i="9"/>
  <c r="J1674" i="9"/>
  <c r="M1674" i="9"/>
  <c r="J1678" i="9"/>
  <c r="M1678" i="9"/>
  <c r="J1682" i="9"/>
  <c r="M1682" i="9"/>
  <c r="J1686" i="9"/>
  <c r="M1686" i="9"/>
  <c r="J1690" i="9"/>
  <c r="M1690" i="9"/>
  <c r="J1694" i="9"/>
  <c r="M1694" i="9"/>
  <c r="J1698" i="9"/>
  <c r="M1698" i="9"/>
  <c r="J1702" i="9"/>
  <c r="M1702" i="9"/>
  <c r="J1706" i="9"/>
  <c r="M1706" i="9"/>
  <c r="J1710" i="9"/>
  <c r="M1710" i="9"/>
  <c r="J1714" i="9"/>
  <c r="M1714" i="9"/>
  <c r="J1718" i="9"/>
  <c r="M1718" i="9"/>
  <c r="J1722" i="9"/>
  <c r="M1722" i="9"/>
  <c r="J1726" i="9"/>
  <c r="M1726" i="9"/>
  <c r="J1730" i="9"/>
  <c r="M1730" i="9"/>
  <c r="J1734" i="9"/>
  <c r="M1734" i="9"/>
  <c r="J1738" i="9"/>
  <c r="M1738" i="9"/>
  <c r="J1742" i="9"/>
  <c r="M1742" i="9"/>
  <c r="J1746" i="9"/>
  <c r="M1746" i="9"/>
  <c r="J1750" i="9"/>
  <c r="M1750" i="9"/>
  <c r="J1754" i="9"/>
  <c r="M1754" i="9"/>
  <c r="J1758" i="9"/>
  <c r="M1758" i="9"/>
  <c r="J1762" i="9"/>
  <c r="M1762" i="9"/>
  <c r="J1766" i="9"/>
  <c r="M1766" i="9"/>
  <c r="J1770" i="9"/>
  <c r="M1770" i="9"/>
  <c r="J1774" i="9"/>
  <c r="M1774" i="9"/>
  <c r="J1778" i="9"/>
  <c r="M1778" i="9"/>
  <c r="J1782" i="9"/>
  <c r="M1782" i="9"/>
  <c r="J1786" i="9"/>
  <c r="M1786" i="9"/>
  <c r="J1790" i="9"/>
  <c r="M1790" i="9"/>
  <c r="J1794" i="9"/>
  <c r="M1794" i="9"/>
  <c r="J1798" i="9"/>
  <c r="M1798" i="9"/>
  <c r="J1802" i="9"/>
  <c r="M1802" i="9"/>
  <c r="J1806" i="9"/>
  <c r="M1806" i="9"/>
  <c r="J1810" i="9"/>
  <c r="M1810" i="9"/>
  <c r="J1814" i="9"/>
  <c r="M1814" i="9"/>
  <c r="J1818" i="9"/>
  <c r="M1818" i="9"/>
  <c r="J1822" i="9"/>
  <c r="M1822" i="9"/>
  <c r="J1826" i="9"/>
  <c r="M1826" i="9"/>
  <c r="J1830" i="9"/>
  <c r="M1830" i="9"/>
  <c r="J1834" i="9"/>
  <c r="M1834" i="9"/>
  <c r="J1838" i="9"/>
  <c r="M1838" i="9"/>
  <c r="J1842" i="9"/>
  <c r="M1842" i="9"/>
  <c r="J1846" i="9"/>
  <c r="M1846" i="9"/>
  <c r="J1850" i="9"/>
  <c r="M1850" i="9"/>
  <c r="J1854" i="9"/>
  <c r="M1854" i="9"/>
  <c r="J1858" i="9"/>
  <c r="M1858" i="9"/>
  <c r="J1862" i="9"/>
  <c r="M1862" i="9"/>
  <c r="J1866" i="9"/>
  <c r="M1866" i="9"/>
  <c r="J1870" i="9"/>
  <c r="M1870" i="9"/>
  <c r="J1874" i="9"/>
  <c r="M1874" i="9"/>
  <c r="J1878" i="9"/>
  <c r="M1878" i="9"/>
  <c r="J1882" i="9"/>
  <c r="M1882" i="9"/>
  <c r="J1886" i="9"/>
  <c r="M1886" i="9"/>
  <c r="J1890" i="9"/>
  <c r="M1890" i="9"/>
  <c r="J1894" i="9"/>
  <c r="M1894" i="9"/>
  <c r="J1898" i="9"/>
  <c r="M1898" i="9"/>
  <c r="J1902" i="9"/>
  <c r="M1902" i="9"/>
  <c r="J1906" i="9"/>
  <c r="M1906" i="9"/>
  <c r="J1910" i="9"/>
  <c r="M1910" i="9"/>
  <c r="J1914" i="9"/>
  <c r="M1914" i="9"/>
  <c r="J1918" i="9"/>
  <c r="M1918" i="9"/>
  <c r="J1922" i="9"/>
  <c r="M1922" i="9"/>
  <c r="J1926" i="9"/>
  <c r="M1926" i="9"/>
  <c r="J1930" i="9"/>
  <c r="M1930" i="9"/>
  <c r="J1934" i="9"/>
  <c r="M1934" i="9"/>
  <c r="J1938" i="9"/>
  <c r="M1938" i="9"/>
  <c r="J1942" i="9"/>
  <c r="M1942" i="9"/>
  <c r="J1946" i="9"/>
  <c r="M1946" i="9"/>
  <c r="J1950" i="9"/>
  <c r="M1950" i="9"/>
  <c r="J1954" i="9"/>
  <c r="M1954" i="9"/>
  <c r="J1958" i="9"/>
  <c r="M1958" i="9"/>
  <c r="J1962" i="9"/>
  <c r="M1962" i="9"/>
  <c r="J1966" i="9"/>
  <c r="M1966" i="9"/>
  <c r="J1970" i="9"/>
  <c r="M1970" i="9"/>
  <c r="J1974" i="9"/>
  <c r="M1974" i="9"/>
  <c r="J1978" i="9"/>
  <c r="M1978" i="9"/>
  <c r="J1982" i="9"/>
  <c r="M1982" i="9"/>
  <c r="J1986" i="9"/>
  <c r="M1986" i="9"/>
  <c r="J1990" i="9"/>
  <c r="M1990" i="9"/>
  <c r="J1994" i="9"/>
  <c r="M1994" i="9"/>
  <c r="J1998" i="9"/>
  <c r="M1998" i="9"/>
  <c r="J2002" i="9"/>
  <c r="M2002" i="9"/>
  <c r="J2006" i="9"/>
  <c r="M2006" i="9"/>
  <c r="J2010" i="9"/>
  <c r="J2014" i="9"/>
  <c r="M2014" i="9"/>
  <c r="J2018" i="9"/>
  <c r="M2018" i="9"/>
  <c r="J2022" i="9"/>
  <c r="M2022" i="9"/>
  <c r="J2026" i="9"/>
  <c r="M2026" i="9"/>
  <c r="J2030" i="9"/>
  <c r="M2030" i="9"/>
  <c r="J2034" i="9"/>
  <c r="M2034" i="9"/>
  <c r="J2038" i="9"/>
  <c r="M2038" i="9"/>
  <c r="J2042" i="9"/>
  <c r="M2042" i="9"/>
  <c r="J2046" i="9"/>
  <c r="M2046" i="9"/>
  <c r="J2050" i="9"/>
  <c r="M2050" i="9"/>
  <c r="J2054" i="9"/>
  <c r="M2054" i="9"/>
  <c r="J2058" i="9"/>
  <c r="M2058" i="9"/>
  <c r="L1076" i="9"/>
  <c r="L1092" i="9"/>
  <c r="M1092" i="9" s="1"/>
  <c r="L1108" i="9"/>
  <c r="L1332" i="9"/>
  <c r="L1348" i="9"/>
  <c r="L1364" i="9"/>
  <c r="M15" i="9"/>
  <c r="M143" i="9"/>
  <c r="M271" i="9"/>
  <c r="M399" i="9"/>
  <c r="M527" i="9"/>
  <c r="M655" i="9"/>
  <c r="M783" i="9"/>
  <c r="M911" i="9"/>
  <c r="M1039" i="9"/>
  <c r="M1293" i="9"/>
  <c r="J13" i="9"/>
  <c r="M13" i="9"/>
  <c r="J21" i="9"/>
  <c r="M21" i="9"/>
  <c r="J29" i="9"/>
  <c r="M29" i="9"/>
  <c r="J37" i="9"/>
  <c r="M37" i="9"/>
  <c r="J45" i="9"/>
  <c r="M45" i="9"/>
  <c r="J53" i="9"/>
  <c r="M53" i="9"/>
  <c r="J61" i="9"/>
  <c r="M61" i="9"/>
  <c r="J69" i="9"/>
  <c r="M69" i="9"/>
  <c r="J77" i="9"/>
  <c r="M77" i="9"/>
  <c r="J85" i="9"/>
  <c r="M85" i="9"/>
  <c r="J93" i="9"/>
  <c r="M93" i="9"/>
  <c r="J105" i="9"/>
  <c r="M105" i="9"/>
  <c r="J113" i="9"/>
  <c r="M113" i="9"/>
  <c r="J117" i="9"/>
  <c r="M117" i="9"/>
  <c r="J129" i="9"/>
  <c r="M129" i="9"/>
  <c r="J137" i="9"/>
  <c r="M137" i="9"/>
  <c r="J145" i="9"/>
  <c r="M145" i="9"/>
  <c r="J149" i="9"/>
  <c r="M149" i="9"/>
  <c r="J157" i="9"/>
  <c r="M157" i="9"/>
  <c r="J165" i="9"/>
  <c r="M165" i="9"/>
  <c r="J173" i="9"/>
  <c r="M173" i="9"/>
  <c r="J181" i="9"/>
  <c r="M181" i="9"/>
  <c r="J189" i="9"/>
  <c r="M189" i="9"/>
  <c r="J197" i="9"/>
  <c r="M197" i="9"/>
  <c r="J205" i="9"/>
  <c r="M205" i="9"/>
  <c r="J213" i="9"/>
  <c r="M213" i="9"/>
  <c r="J221" i="9"/>
  <c r="M221" i="9"/>
  <c r="J229" i="9"/>
  <c r="M229" i="9"/>
  <c r="J237" i="9"/>
  <c r="M237" i="9"/>
  <c r="J245" i="9"/>
  <c r="M245" i="9"/>
  <c r="J253" i="9"/>
  <c r="M253" i="9"/>
  <c r="J261" i="9"/>
  <c r="M261" i="9"/>
  <c r="J269" i="9"/>
  <c r="M269" i="9"/>
  <c r="J277" i="9"/>
  <c r="M277" i="9"/>
  <c r="J285" i="9"/>
  <c r="M285" i="9"/>
  <c r="J293" i="9"/>
  <c r="M293" i="9"/>
  <c r="J301" i="9"/>
  <c r="M301" i="9"/>
  <c r="J309" i="9"/>
  <c r="M309" i="9"/>
  <c r="J317" i="9"/>
  <c r="M317" i="9"/>
  <c r="J325" i="9"/>
  <c r="M325" i="9"/>
  <c r="J337" i="9"/>
  <c r="M337" i="9"/>
  <c r="J341" i="9"/>
  <c r="M341" i="9"/>
  <c r="J349" i="9"/>
  <c r="M349" i="9"/>
  <c r="J357" i="9"/>
  <c r="M357" i="9"/>
  <c r="J365" i="9"/>
  <c r="M365" i="9"/>
  <c r="J373" i="9"/>
  <c r="M373" i="9"/>
  <c r="J381" i="9"/>
  <c r="M381" i="9"/>
  <c r="J389" i="9"/>
  <c r="M389" i="9"/>
  <c r="J397" i="9"/>
  <c r="M397" i="9"/>
  <c r="J405" i="9"/>
  <c r="M405" i="9"/>
  <c r="J417" i="9"/>
  <c r="M417" i="9"/>
  <c r="J421" i="9"/>
  <c r="M421" i="9"/>
  <c r="J425" i="9"/>
  <c r="M425" i="9"/>
  <c r="J433" i="9"/>
  <c r="M433" i="9"/>
  <c r="J445" i="9"/>
  <c r="M445" i="9"/>
  <c r="J453" i="9"/>
  <c r="M453" i="9"/>
  <c r="J457" i="9"/>
  <c r="M457" i="9"/>
  <c r="J465" i="9"/>
  <c r="M465" i="9"/>
  <c r="J477" i="9"/>
  <c r="M477" i="9"/>
  <c r="J485" i="9"/>
  <c r="M485" i="9"/>
  <c r="J493" i="9"/>
  <c r="M493" i="9"/>
  <c r="J497" i="9"/>
  <c r="M497" i="9"/>
  <c r="J509" i="9"/>
  <c r="M509" i="9"/>
  <c r="J517" i="9"/>
  <c r="M517" i="9"/>
  <c r="J525" i="9"/>
  <c r="M525" i="9"/>
  <c r="J533" i="9"/>
  <c r="M533" i="9"/>
  <c r="J541" i="9"/>
  <c r="M541" i="9"/>
  <c r="J549" i="9"/>
  <c r="M549" i="9"/>
  <c r="J557" i="9"/>
  <c r="M557" i="9"/>
  <c r="J565" i="9"/>
  <c r="M565" i="9"/>
  <c r="J573" i="9"/>
  <c r="M573" i="9"/>
  <c r="J581" i="9"/>
  <c r="M581" i="9"/>
  <c r="J589" i="9"/>
  <c r="M589" i="9"/>
  <c r="J597" i="9"/>
  <c r="M597" i="9"/>
  <c r="J605" i="9"/>
  <c r="M605" i="9"/>
  <c r="J613" i="9"/>
  <c r="M613" i="9"/>
  <c r="J621" i="9"/>
  <c r="M621" i="9"/>
  <c r="J629" i="9"/>
  <c r="M629" i="9"/>
  <c r="J637" i="9"/>
  <c r="M637" i="9"/>
  <c r="J645" i="9"/>
  <c r="M645" i="9"/>
  <c r="J653" i="9"/>
  <c r="M653" i="9"/>
  <c r="J661" i="9"/>
  <c r="M661" i="9"/>
  <c r="J669" i="9"/>
  <c r="M669" i="9"/>
  <c r="J677" i="9"/>
  <c r="M677" i="9"/>
  <c r="J685" i="9"/>
  <c r="M685" i="9"/>
  <c r="J693" i="9"/>
  <c r="M693" i="9"/>
  <c r="J701" i="9"/>
  <c r="M701" i="9"/>
  <c r="J709" i="9"/>
  <c r="M709" i="9"/>
  <c r="J721" i="9"/>
  <c r="M721" i="9"/>
  <c r="J729" i="9"/>
  <c r="M729" i="9"/>
  <c r="J737" i="9"/>
  <c r="M737" i="9"/>
  <c r="J745" i="9"/>
  <c r="M745" i="9"/>
  <c r="J753" i="9"/>
  <c r="M753" i="9"/>
  <c r="J761" i="9"/>
  <c r="M761" i="9"/>
  <c r="J769" i="9"/>
  <c r="M769" i="9"/>
  <c r="J777" i="9"/>
  <c r="M777" i="9"/>
  <c r="J785" i="9"/>
  <c r="M785" i="9"/>
  <c r="J793" i="9"/>
  <c r="M793" i="9"/>
  <c r="J801" i="9"/>
  <c r="M801" i="9"/>
  <c r="J809" i="9"/>
  <c r="M809" i="9"/>
  <c r="J817" i="9"/>
  <c r="M817" i="9"/>
  <c r="J825" i="9"/>
  <c r="M825" i="9"/>
  <c r="J833" i="9"/>
  <c r="M833" i="9"/>
  <c r="J841" i="9"/>
  <c r="M841" i="9"/>
  <c r="J849" i="9"/>
  <c r="M849" i="9"/>
  <c r="J857" i="9"/>
  <c r="M857" i="9"/>
  <c r="J861" i="9"/>
  <c r="M861" i="9"/>
  <c r="J873" i="9"/>
  <c r="M873" i="9"/>
  <c r="J877" i="9"/>
  <c r="M877" i="9"/>
  <c r="J885" i="9"/>
  <c r="M885" i="9"/>
  <c r="J893" i="9"/>
  <c r="M893" i="9"/>
  <c r="J901" i="9"/>
  <c r="M901" i="9"/>
  <c r="J909" i="9"/>
  <c r="M909" i="9"/>
  <c r="J917" i="9"/>
  <c r="M917" i="9"/>
  <c r="J925" i="9"/>
  <c r="M925" i="9"/>
  <c r="J933" i="9"/>
  <c r="M933" i="9"/>
  <c r="J941" i="9"/>
  <c r="M941" i="9"/>
  <c r="J949" i="9"/>
  <c r="M949" i="9"/>
  <c r="J953" i="9"/>
  <c r="M953" i="9"/>
  <c r="J957" i="9"/>
  <c r="M957" i="9"/>
  <c r="J961" i="9"/>
  <c r="M961" i="9"/>
  <c r="J969" i="9"/>
  <c r="M969" i="9"/>
  <c r="J977" i="9"/>
  <c r="M977" i="9"/>
  <c r="J985" i="9"/>
  <c r="M985" i="9"/>
  <c r="J993" i="9"/>
  <c r="M993" i="9"/>
  <c r="J1001" i="9"/>
  <c r="M1001" i="9"/>
  <c r="J1009" i="9"/>
  <c r="M1009" i="9"/>
  <c r="J1017" i="9"/>
  <c r="M1017" i="9"/>
  <c r="J1025" i="9"/>
  <c r="M1025" i="9"/>
  <c r="J1033" i="9"/>
  <c r="M1033" i="9"/>
  <c r="J1041" i="9"/>
  <c r="M1041" i="9"/>
  <c r="J1049" i="9"/>
  <c r="M1049" i="9"/>
  <c r="J1057" i="9"/>
  <c r="M1057" i="9"/>
  <c r="J1065" i="9"/>
  <c r="M1065" i="9"/>
  <c r="J1073" i="9"/>
  <c r="M1073" i="9"/>
  <c r="J1081" i="9"/>
  <c r="M1081" i="9"/>
  <c r="J1089" i="9"/>
  <c r="M1089" i="9"/>
  <c r="J1097" i="9"/>
  <c r="M1097" i="9"/>
  <c r="J1101" i="9"/>
  <c r="M1101" i="9"/>
  <c r="J1113" i="9"/>
  <c r="M1113" i="9"/>
  <c r="J1121" i="9"/>
  <c r="M1121" i="9"/>
  <c r="J1129" i="9"/>
  <c r="M1129" i="9"/>
  <c r="J1137" i="9"/>
  <c r="M1137" i="9"/>
  <c r="J1145" i="9"/>
  <c r="M1145" i="9"/>
  <c r="J1153" i="9"/>
  <c r="M1153" i="9"/>
  <c r="J1169" i="9"/>
  <c r="M1169" i="9"/>
  <c r="J1181" i="9"/>
  <c r="M1181" i="9"/>
  <c r="J1189" i="9"/>
  <c r="M1189" i="9"/>
  <c r="J1197" i="9"/>
  <c r="M1197" i="9"/>
  <c r="J1205" i="9"/>
  <c r="M1205" i="9"/>
  <c r="J1209" i="9"/>
  <c r="M1209" i="9"/>
  <c r="J1217" i="9"/>
  <c r="M1217" i="9"/>
  <c r="J1225" i="9"/>
  <c r="M1225" i="9"/>
  <c r="J1233" i="9"/>
  <c r="M1233" i="9"/>
  <c r="J1241" i="9"/>
  <c r="M1241" i="9"/>
  <c r="J1253" i="9"/>
  <c r="M1253" i="9"/>
  <c r="J1257" i="9"/>
  <c r="M1257" i="9"/>
  <c r="J1265" i="9"/>
  <c r="M1265" i="9"/>
  <c r="J1273" i="9"/>
  <c r="M1273" i="9"/>
  <c r="J1281" i="9"/>
  <c r="M1281" i="9"/>
  <c r="J1301" i="9"/>
  <c r="M1301" i="9"/>
  <c r="J1309" i="9"/>
  <c r="M1309" i="9"/>
  <c r="J1317" i="9"/>
  <c r="M1317" i="9"/>
  <c r="J1325" i="9"/>
  <c r="M1325" i="9"/>
  <c r="J1333" i="9"/>
  <c r="M1333" i="9"/>
  <c r="J1341" i="9"/>
  <c r="M1341" i="9"/>
  <c r="J1349" i="9"/>
  <c r="M1349" i="9"/>
  <c r="J1357" i="9"/>
  <c r="M1357" i="9"/>
  <c r="J1365" i="9"/>
  <c r="M1365" i="9"/>
  <c r="J1373" i="9"/>
  <c r="M1373" i="9"/>
  <c r="J1381" i="9"/>
  <c r="M1381" i="9"/>
  <c r="J1389" i="9"/>
  <c r="M1389" i="9"/>
  <c r="J1397" i="9"/>
  <c r="M1397" i="9"/>
  <c r="J1405" i="9"/>
  <c r="M1405" i="9"/>
  <c r="J1413" i="9"/>
  <c r="M1413" i="9"/>
  <c r="J1417" i="9"/>
  <c r="M1417" i="9"/>
  <c r="J1425" i="9"/>
  <c r="M1425" i="9"/>
  <c r="J1433" i="9"/>
  <c r="M1433" i="9"/>
  <c r="J1441" i="9"/>
  <c r="M1441" i="9"/>
  <c r="J1449" i="9"/>
  <c r="M1449" i="9"/>
  <c r="J1457" i="9"/>
  <c r="M1457" i="9"/>
  <c r="J1465" i="9"/>
  <c r="M1465" i="9"/>
  <c r="J1473" i="9"/>
  <c r="M1473" i="9"/>
  <c r="J1481" i="9"/>
  <c r="M1481" i="9"/>
  <c r="J1489" i="9"/>
  <c r="M1489" i="9"/>
  <c r="J1497" i="9"/>
  <c r="M1497" i="9"/>
  <c r="J1505" i="9"/>
  <c r="M1505" i="9"/>
  <c r="J1513" i="9"/>
  <c r="M1513" i="9"/>
  <c r="J1521" i="9"/>
  <c r="M1521" i="9"/>
  <c r="J1529" i="9"/>
  <c r="M1529" i="9"/>
  <c r="J1537" i="9"/>
  <c r="M1537" i="9"/>
  <c r="J1545" i="9"/>
  <c r="M1545" i="9"/>
  <c r="J1553" i="9"/>
  <c r="M1553" i="9"/>
  <c r="J1561" i="9"/>
  <c r="M1561" i="9"/>
  <c r="J1569" i="9"/>
  <c r="M1569" i="9"/>
  <c r="J1577" i="9"/>
  <c r="M1577" i="9"/>
  <c r="J1585" i="9"/>
  <c r="M1585" i="9"/>
  <c r="J1593" i="9"/>
  <c r="M1593" i="9"/>
  <c r="J1601" i="9"/>
  <c r="M1601" i="9"/>
  <c r="J1609" i="9"/>
  <c r="M1609" i="9"/>
  <c r="J1617" i="9"/>
  <c r="M1617" i="9"/>
  <c r="J1625" i="9"/>
  <c r="M1625" i="9"/>
  <c r="J1633" i="9"/>
  <c r="M1633" i="9"/>
  <c r="J1641" i="9"/>
  <c r="M1641" i="9"/>
  <c r="J1649" i="9"/>
  <c r="M1649" i="9"/>
  <c r="J1657" i="9"/>
  <c r="M1657" i="9"/>
  <c r="J1665" i="9"/>
  <c r="M1665" i="9"/>
  <c r="J1673" i="9"/>
  <c r="M1673" i="9"/>
  <c r="J1681" i="9"/>
  <c r="M1681" i="9"/>
  <c r="J1689" i="9"/>
  <c r="M1689" i="9"/>
  <c r="J1697" i="9"/>
  <c r="M1697" i="9"/>
  <c r="J1705" i="9"/>
  <c r="M1705" i="9"/>
  <c r="J1713" i="9"/>
  <c r="M1713" i="9"/>
  <c r="J1721" i="9"/>
  <c r="M1721" i="9"/>
  <c r="J1733" i="9"/>
  <c r="M1733" i="9"/>
  <c r="J1741" i="9"/>
  <c r="M1741" i="9"/>
  <c r="J1749" i="9"/>
  <c r="M1749" i="9"/>
  <c r="J1757" i="9"/>
  <c r="M1757" i="9"/>
  <c r="J1765" i="9"/>
  <c r="M1765" i="9"/>
  <c r="J1773" i="9"/>
  <c r="M1773" i="9"/>
  <c r="J1781" i="9"/>
  <c r="M1781" i="9"/>
  <c r="J1789" i="9"/>
  <c r="M1789" i="9"/>
  <c r="J1797" i="9"/>
  <c r="M1797" i="9"/>
  <c r="J1805" i="9"/>
  <c r="M1805" i="9"/>
  <c r="J1813" i="9"/>
  <c r="M1813" i="9"/>
  <c r="J1821" i="9"/>
  <c r="M1821" i="9"/>
  <c r="J1825" i="9"/>
  <c r="M1825" i="9"/>
  <c r="J1833" i="9"/>
  <c r="M1833" i="9"/>
  <c r="J1841" i="9"/>
  <c r="M1841" i="9"/>
  <c r="J1849" i="9"/>
  <c r="M1849" i="9"/>
  <c r="J1857" i="9"/>
  <c r="M1857" i="9"/>
  <c r="J1865" i="9"/>
  <c r="M1865" i="9"/>
  <c r="J1873" i="9"/>
  <c r="M1873" i="9"/>
  <c r="J1881" i="9"/>
  <c r="M1881" i="9"/>
  <c r="J1889" i="9"/>
  <c r="M1889" i="9"/>
  <c r="J1897" i="9"/>
  <c r="M1897" i="9"/>
  <c r="J1905" i="9"/>
  <c r="M1905" i="9"/>
  <c r="J1913" i="9"/>
  <c r="M1913" i="9"/>
  <c r="J1921" i="9"/>
  <c r="M1921" i="9"/>
  <c r="J1929" i="9"/>
  <c r="M1929" i="9"/>
  <c r="J1937" i="9"/>
  <c r="M1937" i="9"/>
  <c r="J1945" i="9"/>
  <c r="M1945" i="9"/>
  <c r="J1953" i="9"/>
  <c r="M1953" i="9"/>
  <c r="J1961" i="9"/>
  <c r="M1961" i="9"/>
  <c r="J1969" i="9"/>
  <c r="M1969" i="9"/>
  <c r="J1977" i="9"/>
  <c r="M1977" i="9"/>
  <c r="J1985" i="9"/>
  <c r="M1985" i="9"/>
  <c r="J1993" i="9"/>
  <c r="M1993" i="9"/>
  <c r="J2001" i="9"/>
  <c r="M2001" i="9"/>
  <c r="J2009" i="9"/>
  <c r="M2009" i="9"/>
  <c r="J2017" i="9"/>
  <c r="M2017" i="9"/>
  <c r="J2021" i="9"/>
  <c r="M2021" i="9"/>
  <c r="J2033" i="9"/>
  <c r="M2033" i="9"/>
  <c r="J2041" i="9"/>
  <c r="M2041" i="9"/>
  <c r="J2049" i="9"/>
  <c r="M2049" i="9"/>
  <c r="J2057" i="9"/>
  <c r="M2057" i="9"/>
  <c r="A1380" i="9"/>
  <c r="K1380" i="9" s="1"/>
  <c r="L1380" i="9"/>
  <c r="M1380" i="9" s="1"/>
  <c r="A1444" i="9"/>
  <c r="K1444" i="9" s="1"/>
  <c r="L1444" i="9"/>
  <c r="L1492" i="9"/>
  <c r="A1492" i="9"/>
  <c r="K1492" i="9" s="1"/>
  <c r="L1524" i="9"/>
  <c r="A1524" i="9"/>
  <c r="K1524" i="9" s="1"/>
  <c r="L1556" i="9"/>
  <c r="A1556" i="9"/>
  <c r="K1556" i="9" s="1"/>
  <c r="L1588" i="9"/>
  <c r="A1588" i="9"/>
  <c r="K1588" i="9" s="1"/>
  <c r="L1620" i="9"/>
  <c r="M1620" i="9" s="1"/>
  <c r="A1620" i="9"/>
  <c r="K1620" i="9" s="1"/>
  <c r="L1652" i="9"/>
  <c r="A1652" i="9"/>
  <c r="K1652" i="9" s="1"/>
  <c r="L1684" i="9"/>
  <c r="M1684" i="9" s="1"/>
  <c r="A1684" i="9"/>
  <c r="K1684" i="9" s="1"/>
  <c r="L1716" i="9"/>
  <c r="A1716" i="9"/>
  <c r="K1716" i="9" s="1"/>
  <c r="A1800" i="9"/>
  <c r="K1800" i="9" s="1"/>
  <c r="J7" i="9"/>
  <c r="M7" i="9"/>
  <c r="J11" i="9"/>
  <c r="M11" i="9"/>
  <c r="J19" i="9"/>
  <c r="M19" i="9"/>
  <c r="J23" i="9"/>
  <c r="M23" i="9"/>
  <c r="J27" i="9"/>
  <c r="M27" i="9"/>
  <c r="J31" i="9"/>
  <c r="M31" i="9"/>
  <c r="J35" i="9"/>
  <c r="M35" i="9"/>
  <c r="J39" i="9"/>
  <c r="M39" i="9"/>
  <c r="J43" i="9"/>
  <c r="M43" i="9"/>
  <c r="J51" i="9"/>
  <c r="M51" i="9"/>
  <c r="J55" i="9"/>
  <c r="M55" i="9"/>
  <c r="J59" i="9"/>
  <c r="M59" i="9"/>
  <c r="J63" i="9"/>
  <c r="M63" i="9"/>
  <c r="J67" i="9"/>
  <c r="M67" i="9"/>
  <c r="J71" i="9"/>
  <c r="M71" i="9"/>
  <c r="J75" i="9"/>
  <c r="M75" i="9"/>
  <c r="J83" i="9"/>
  <c r="M83" i="9"/>
  <c r="J87" i="9"/>
  <c r="M87" i="9"/>
  <c r="J91" i="9"/>
  <c r="M91" i="9"/>
  <c r="J95" i="9"/>
  <c r="M95" i="9"/>
  <c r="J99" i="9"/>
  <c r="M99" i="9"/>
  <c r="J103" i="9"/>
  <c r="M103" i="9"/>
  <c r="J107" i="9"/>
  <c r="M107" i="9"/>
  <c r="J115" i="9"/>
  <c r="M115" i="9"/>
  <c r="J119" i="9"/>
  <c r="M119" i="9"/>
  <c r="J123" i="9"/>
  <c r="M123" i="9"/>
  <c r="J127" i="9"/>
  <c r="M127" i="9"/>
  <c r="J131" i="9"/>
  <c r="M131" i="9"/>
  <c r="J135" i="9"/>
  <c r="M135" i="9"/>
  <c r="J139" i="9"/>
  <c r="M139" i="9"/>
  <c r="J147" i="9"/>
  <c r="M147" i="9"/>
  <c r="J151" i="9"/>
  <c r="M151" i="9"/>
  <c r="J155" i="9"/>
  <c r="M155" i="9"/>
  <c r="J159" i="9"/>
  <c r="M159" i="9"/>
  <c r="J163" i="9"/>
  <c r="M163" i="9"/>
  <c r="J167" i="9"/>
  <c r="M167" i="9"/>
  <c r="J171" i="9"/>
  <c r="M171" i="9"/>
  <c r="J179" i="9"/>
  <c r="M179" i="9"/>
  <c r="J183" i="9"/>
  <c r="M183" i="9"/>
  <c r="J187" i="9"/>
  <c r="M187" i="9"/>
  <c r="J191" i="9"/>
  <c r="M191" i="9"/>
  <c r="J195" i="9"/>
  <c r="M195" i="9"/>
  <c r="J199" i="9"/>
  <c r="M199" i="9"/>
  <c r="J203" i="9"/>
  <c r="M203" i="9"/>
  <c r="J211" i="9"/>
  <c r="M211" i="9"/>
  <c r="J215" i="9"/>
  <c r="M215" i="9"/>
  <c r="J219" i="9"/>
  <c r="M219" i="9"/>
  <c r="J223" i="9"/>
  <c r="M223" i="9"/>
  <c r="J227" i="9"/>
  <c r="M227" i="9"/>
  <c r="J231" i="9"/>
  <c r="M231" i="9"/>
  <c r="J235" i="9"/>
  <c r="M235" i="9"/>
  <c r="J243" i="9"/>
  <c r="M243" i="9"/>
  <c r="J247" i="9"/>
  <c r="M247" i="9"/>
  <c r="J251" i="9"/>
  <c r="M251" i="9"/>
  <c r="J255" i="9"/>
  <c r="M255" i="9"/>
  <c r="J259" i="9"/>
  <c r="M259" i="9"/>
  <c r="J263" i="9"/>
  <c r="M263" i="9"/>
  <c r="J267" i="9"/>
  <c r="M267" i="9"/>
  <c r="J275" i="9"/>
  <c r="M275" i="9"/>
  <c r="J279" i="9"/>
  <c r="M279" i="9"/>
  <c r="J283" i="9"/>
  <c r="M283" i="9"/>
  <c r="J287" i="9"/>
  <c r="M287" i="9"/>
  <c r="J291" i="9"/>
  <c r="M291" i="9"/>
  <c r="J295" i="9"/>
  <c r="M295" i="9"/>
  <c r="J299" i="9"/>
  <c r="M299" i="9"/>
  <c r="J307" i="9"/>
  <c r="M307" i="9"/>
  <c r="J311" i="9"/>
  <c r="M311" i="9"/>
  <c r="J315" i="9"/>
  <c r="M315" i="9"/>
  <c r="J319" i="9"/>
  <c r="M319" i="9"/>
  <c r="J323" i="9"/>
  <c r="M323" i="9"/>
  <c r="J327" i="9"/>
  <c r="M327" i="9"/>
  <c r="J331" i="9"/>
  <c r="M331" i="9"/>
  <c r="J339" i="9"/>
  <c r="M339" i="9"/>
  <c r="J343" i="9"/>
  <c r="M343" i="9"/>
  <c r="J347" i="9"/>
  <c r="M347" i="9"/>
  <c r="J351" i="9"/>
  <c r="M351" i="9"/>
  <c r="J355" i="9"/>
  <c r="M355" i="9"/>
  <c r="J359" i="9"/>
  <c r="M359" i="9"/>
  <c r="J363" i="9"/>
  <c r="M363" i="9"/>
  <c r="J371" i="9"/>
  <c r="M371" i="9"/>
  <c r="J375" i="9"/>
  <c r="M375" i="9"/>
  <c r="J379" i="9"/>
  <c r="M379" i="9"/>
  <c r="J383" i="9"/>
  <c r="M383" i="9"/>
  <c r="J387" i="9"/>
  <c r="M387" i="9"/>
  <c r="J391" i="9"/>
  <c r="M391" i="9"/>
  <c r="J395" i="9"/>
  <c r="M395" i="9"/>
  <c r="J403" i="9"/>
  <c r="M403" i="9"/>
  <c r="J407" i="9"/>
  <c r="M407" i="9"/>
  <c r="J411" i="9"/>
  <c r="M411" i="9"/>
  <c r="J415" i="9"/>
  <c r="M415" i="9"/>
  <c r="J419" i="9"/>
  <c r="M419" i="9"/>
  <c r="J423" i="9"/>
  <c r="M423" i="9"/>
  <c r="J427" i="9"/>
  <c r="M427" i="9"/>
  <c r="J435" i="9"/>
  <c r="M435" i="9"/>
  <c r="J439" i="9"/>
  <c r="M439" i="9"/>
  <c r="J443" i="9"/>
  <c r="M443" i="9"/>
  <c r="J447" i="9"/>
  <c r="M447" i="9"/>
  <c r="J451" i="9"/>
  <c r="M451" i="9"/>
  <c r="J455" i="9"/>
  <c r="M455" i="9"/>
  <c r="J459" i="9"/>
  <c r="M459" i="9"/>
  <c r="J467" i="9"/>
  <c r="M467" i="9"/>
  <c r="J471" i="9"/>
  <c r="M471" i="9"/>
  <c r="J475" i="9"/>
  <c r="M475" i="9"/>
  <c r="J479" i="9"/>
  <c r="M479" i="9"/>
  <c r="J483" i="9"/>
  <c r="M483" i="9"/>
  <c r="J487" i="9"/>
  <c r="M487" i="9"/>
  <c r="J491" i="9"/>
  <c r="M491" i="9"/>
  <c r="J499" i="9"/>
  <c r="M499" i="9"/>
  <c r="J503" i="9"/>
  <c r="M503" i="9"/>
  <c r="J507" i="9"/>
  <c r="M507" i="9"/>
  <c r="J511" i="9"/>
  <c r="M511" i="9"/>
  <c r="J515" i="9"/>
  <c r="M515" i="9"/>
  <c r="J519" i="9"/>
  <c r="M519" i="9"/>
  <c r="J523" i="9"/>
  <c r="M523" i="9"/>
  <c r="J531" i="9"/>
  <c r="M531" i="9"/>
  <c r="J535" i="9"/>
  <c r="M535" i="9"/>
  <c r="J539" i="9"/>
  <c r="M539" i="9"/>
  <c r="J543" i="9"/>
  <c r="M543" i="9"/>
  <c r="J547" i="9"/>
  <c r="M547" i="9"/>
  <c r="J551" i="9"/>
  <c r="M551" i="9"/>
  <c r="J555" i="9"/>
  <c r="M555" i="9"/>
  <c r="J563" i="9"/>
  <c r="M563" i="9"/>
  <c r="J567" i="9"/>
  <c r="M567" i="9"/>
  <c r="J571" i="9"/>
  <c r="M571" i="9"/>
  <c r="J575" i="9"/>
  <c r="M575" i="9"/>
  <c r="J579" i="9"/>
  <c r="M579" i="9"/>
  <c r="J583" i="9"/>
  <c r="M583" i="9"/>
  <c r="J587" i="9"/>
  <c r="M587" i="9"/>
  <c r="J595" i="9"/>
  <c r="M595" i="9"/>
  <c r="J599" i="9"/>
  <c r="M599" i="9"/>
  <c r="J603" i="9"/>
  <c r="M603" i="9"/>
  <c r="J607" i="9"/>
  <c r="M607" i="9"/>
  <c r="J611" i="9"/>
  <c r="M611" i="9"/>
  <c r="J615" i="9"/>
  <c r="M615" i="9"/>
  <c r="J619" i="9"/>
  <c r="M619" i="9"/>
  <c r="J627" i="9"/>
  <c r="M627" i="9"/>
  <c r="J631" i="9"/>
  <c r="M631" i="9"/>
  <c r="J635" i="9"/>
  <c r="M635" i="9"/>
  <c r="J639" i="9"/>
  <c r="M639" i="9"/>
  <c r="J643" i="9"/>
  <c r="M643" i="9"/>
  <c r="J647" i="9"/>
  <c r="M647" i="9"/>
  <c r="J651" i="9"/>
  <c r="M651" i="9"/>
  <c r="J659" i="9"/>
  <c r="M659" i="9"/>
  <c r="J663" i="9"/>
  <c r="M663" i="9"/>
  <c r="J667" i="9"/>
  <c r="M667" i="9"/>
  <c r="J671" i="9"/>
  <c r="M671" i="9"/>
  <c r="J675" i="9"/>
  <c r="M675" i="9"/>
  <c r="J679" i="9"/>
  <c r="M679" i="9"/>
  <c r="J683" i="9"/>
  <c r="M683" i="9"/>
  <c r="J691" i="9"/>
  <c r="M691" i="9"/>
  <c r="J695" i="9"/>
  <c r="M695" i="9"/>
  <c r="J699" i="9"/>
  <c r="M699" i="9"/>
  <c r="J703" i="9"/>
  <c r="M703" i="9"/>
  <c r="J707" i="9"/>
  <c r="M707" i="9"/>
  <c r="J711" i="9"/>
  <c r="M711" i="9"/>
  <c r="J715" i="9"/>
  <c r="M715" i="9"/>
  <c r="J723" i="9"/>
  <c r="M723" i="9"/>
  <c r="J727" i="9"/>
  <c r="M727" i="9"/>
  <c r="J731" i="9"/>
  <c r="M731" i="9"/>
  <c r="J735" i="9"/>
  <c r="M735" i="9"/>
  <c r="J739" i="9"/>
  <c r="M739" i="9"/>
  <c r="J743" i="9"/>
  <c r="M743" i="9"/>
  <c r="J747" i="9"/>
  <c r="M747" i="9"/>
  <c r="J755" i="9"/>
  <c r="M755" i="9"/>
  <c r="J759" i="9"/>
  <c r="M759" i="9"/>
  <c r="J763" i="9"/>
  <c r="M763" i="9"/>
  <c r="J767" i="9"/>
  <c r="M767" i="9"/>
  <c r="J771" i="9"/>
  <c r="M771" i="9"/>
  <c r="J775" i="9"/>
  <c r="M775" i="9"/>
  <c r="J779" i="9"/>
  <c r="M779" i="9"/>
  <c r="J787" i="9"/>
  <c r="M787" i="9"/>
  <c r="J791" i="9"/>
  <c r="M791" i="9"/>
  <c r="J795" i="9"/>
  <c r="M795" i="9"/>
  <c r="J799" i="9"/>
  <c r="M799" i="9"/>
  <c r="J803" i="9"/>
  <c r="M803" i="9"/>
  <c r="J807" i="9"/>
  <c r="M807" i="9"/>
  <c r="J811" i="9"/>
  <c r="M811" i="9"/>
  <c r="J819" i="9"/>
  <c r="M819" i="9"/>
  <c r="J823" i="9"/>
  <c r="M823" i="9"/>
  <c r="J827" i="9"/>
  <c r="M827" i="9"/>
  <c r="J831" i="9"/>
  <c r="M831" i="9"/>
  <c r="J835" i="9"/>
  <c r="M835" i="9"/>
  <c r="J839" i="9"/>
  <c r="M839" i="9"/>
  <c r="J843" i="9"/>
  <c r="M843" i="9"/>
  <c r="J851" i="9"/>
  <c r="M851" i="9"/>
  <c r="J855" i="9"/>
  <c r="M855" i="9"/>
  <c r="J859" i="9"/>
  <c r="M859" i="9"/>
  <c r="J863" i="9"/>
  <c r="M863" i="9"/>
  <c r="J867" i="9"/>
  <c r="M867" i="9"/>
  <c r="J871" i="9"/>
  <c r="M871" i="9"/>
  <c r="J875" i="9"/>
  <c r="M875" i="9"/>
  <c r="J883" i="9"/>
  <c r="M883" i="9"/>
  <c r="J887" i="9"/>
  <c r="M887" i="9"/>
  <c r="J891" i="9"/>
  <c r="M891" i="9"/>
  <c r="J895" i="9"/>
  <c r="M895" i="9"/>
  <c r="J899" i="9"/>
  <c r="M899" i="9"/>
  <c r="J903" i="9"/>
  <c r="M903" i="9"/>
  <c r="J907" i="9"/>
  <c r="M907" i="9"/>
  <c r="J915" i="9"/>
  <c r="M915" i="9"/>
  <c r="J919" i="9"/>
  <c r="M919" i="9"/>
  <c r="J923" i="9"/>
  <c r="M923" i="9"/>
  <c r="J927" i="9"/>
  <c r="M927" i="9"/>
  <c r="J931" i="9"/>
  <c r="M931" i="9"/>
  <c r="J935" i="9"/>
  <c r="M935" i="9"/>
  <c r="J939" i="9"/>
  <c r="M939" i="9"/>
  <c r="J947" i="9"/>
  <c r="M947" i="9"/>
  <c r="J951" i="9"/>
  <c r="M951" i="9"/>
  <c r="J955" i="9"/>
  <c r="M955" i="9"/>
  <c r="J959" i="9"/>
  <c r="M959" i="9"/>
  <c r="J963" i="9"/>
  <c r="M963" i="9"/>
  <c r="J967" i="9"/>
  <c r="M967" i="9"/>
  <c r="J971" i="9"/>
  <c r="M971" i="9"/>
  <c r="J979" i="9"/>
  <c r="M979" i="9"/>
  <c r="J983" i="9"/>
  <c r="M983" i="9"/>
  <c r="J987" i="9"/>
  <c r="M987" i="9"/>
  <c r="J991" i="9"/>
  <c r="M991" i="9"/>
  <c r="J995" i="9"/>
  <c r="M995" i="9"/>
  <c r="J999" i="9"/>
  <c r="M999" i="9"/>
  <c r="J1003" i="9"/>
  <c r="M1003" i="9"/>
  <c r="J1011" i="9"/>
  <c r="M1011" i="9"/>
  <c r="J1015" i="9"/>
  <c r="M1015" i="9"/>
  <c r="J1019" i="9"/>
  <c r="M1019" i="9"/>
  <c r="J1023" i="9"/>
  <c r="M1023" i="9"/>
  <c r="J1027" i="9"/>
  <c r="M1027" i="9"/>
  <c r="J1031" i="9"/>
  <c r="M1031" i="9"/>
  <c r="J1035" i="9"/>
  <c r="M1035" i="9"/>
  <c r="J1043" i="9"/>
  <c r="M1043" i="9"/>
  <c r="J1047" i="9"/>
  <c r="M1047" i="9"/>
  <c r="J1051" i="9"/>
  <c r="M1051" i="9"/>
  <c r="J1055" i="9"/>
  <c r="M1055" i="9"/>
  <c r="J1059" i="9"/>
  <c r="M1059" i="9"/>
  <c r="J1063" i="9"/>
  <c r="M1063" i="9"/>
  <c r="J1067" i="9"/>
  <c r="M1067" i="9"/>
  <c r="J1075" i="9"/>
  <c r="M1075" i="9"/>
  <c r="J1079" i="9"/>
  <c r="M1079" i="9"/>
  <c r="J1083" i="9"/>
  <c r="M1083" i="9"/>
  <c r="J1087" i="9"/>
  <c r="M1087" i="9"/>
  <c r="J1091" i="9"/>
  <c r="M1091" i="9"/>
  <c r="J1095" i="9"/>
  <c r="M1095" i="9"/>
  <c r="J1099" i="9"/>
  <c r="M1099" i="9"/>
  <c r="M1107" i="9"/>
  <c r="J1111" i="9"/>
  <c r="M1111" i="9"/>
  <c r="J1115" i="9"/>
  <c r="M1115" i="9"/>
  <c r="J1119" i="9"/>
  <c r="M1119" i="9"/>
  <c r="J1123" i="9"/>
  <c r="M1123" i="9"/>
  <c r="J1127" i="9"/>
  <c r="M1127" i="9"/>
  <c r="J1131" i="9"/>
  <c r="M1131" i="9"/>
  <c r="J1135" i="9"/>
  <c r="M1135" i="9"/>
  <c r="J1139" i="9"/>
  <c r="M1139" i="9"/>
  <c r="J1143" i="9"/>
  <c r="M1143" i="9"/>
  <c r="J1147" i="9"/>
  <c r="M1147" i="9"/>
  <c r="J1151" i="9"/>
  <c r="M1151" i="9"/>
  <c r="J1155" i="9"/>
  <c r="M1155" i="9"/>
  <c r="J1159" i="9"/>
  <c r="M1159" i="9"/>
  <c r="J1163" i="9"/>
  <c r="M1163" i="9"/>
  <c r="J1167" i="9"/>
  <c r="M1167" i="9"/>
  <c r="J1171" i="9"/>
  <c r="M1171" i="9"/>
  <c r="J1175" i="9"/>
  <c r="M1175" i="9"/>
  <c r="J1179" i="9"/>
  <c r="M1179" i="9"/>
  <c r="J1183" i="9"/>
  <c r="M1183" i="9"/>
  <c r="J1187" i="9"/>
  <c r="M1187" i="9"/>
  <c r="J1191" i="9"/>
  <c r="M1191" i="9"/>
  <c r="J1195" i="9"/>
  <c r="M1195" i="9"/>
  <c r="J1199" i="9"/>
  <c r="M1199" i="9"/>
  <c r="J1203" i="9"/>
  <c r="M1203" i="9"/>
  <c r="J1207" i="9"/>
  <c r="M1207" i="9"/>
  <c r="J1211" i="9"/>
  <c r="M1211" i="9"/>
  <c r="J1215" i="9"/>
  <c r="M1215" i="9"/>
  <c r="J1219" i="9"/>
  <c r="M1219" i="9"/>
  <c r="J1223" i="9"/>
  <c r="M1223" i="9"/>
  <c r="J1227" i="9"/>
  <c r="M1227" i="9"/>
  <c r="J1231" i="9"/>
  <c r="M1231" i="9"/>
  <c r="J1235" i="9"/>
  <c r="M1235" i="9"/>
  <c r="J1239" i="9"/>
  <c r="M1239" i="9"/>
  <c r="J1243" i="9"/>
  <c r="M1243" i="9"/>
  <c r="J1247" i="9"/>
  <c r="M1247" i="9"/>
  <c r="J1251" i="9"/>
  <c r="M1251" i="9"/>
  <c r="J1255" i="9"/>
  <c r="M1255" i="9"/>
  <c r="J1259" i="9"/>
  <c r="M1259" i="9"/>
  <c r="J1263" i="9"/>
  <c r="M1263" i="9"/>
  <c r="J1267" i="9"/>
  <c r="M1267" i="9"/>
  <c r="J1271" i="9"/>
  <c r="M1271" i="9"/>
  <c r="J1275" i="9"/>
  <c r="M1275" i="9"/>
  <c r="J1279" i="9"/>
  <c r="M1279" i="9"/>
  <c r="J1283" i="9"/>
  <c r="M1283" i="9"/>
  <c r="J1287" i="9"/>
  <c r="M1287" i="9"/>
  <c r="J1291" i="9"/>
  <c r="M1291" i="9"/>
  <c r="J1295" i="9"/>
  <c r="M1295" i="9"/>
  <c r="J1299" i="9"/>
  <c r="M1299" i="9"/>
  <c r="J1303" i="9"/>
  <c r="M1303" i="9"/>
  <c r="J1307" i="9"/>
  <c r="M1307" i="9"/>
  <c r="J1311" i="9"/>
  <c r="M1311" i="9"/>
  <c r="J1315" i="9"/>
  <c r="M1315" i="9"/>
  <c r="J1319" i="9"/>
  <c r="M1319" i="9"/>
  <c r="J1323" i="9"/>
  <c r="M1323" i="9"/>
  <c r="J1327" i="9"/>
  <c r="M1327" i="9"/>
  <c r="J1331" i="9"/>
  <c r="M1331" i="9"/>
  <c r="J1335" i="9"/>
  <c r="M1335" i="9"/>
  <c r="J1339" i="9"/>
  <c r="M1339" i="9"/>
  <c r="J1343" i="9"/>
  <c r="M1343" i="9"/>
  <c r="J1347" i="9"/>
  <c r="M1347" i="9"/>
  <c r="J1351" i="9"/>
  <c r="M1351" i="9"/>
  <c r="J1355" i="9"/>
  <c r="M1355" i="9"/>
  <c r="J1359" i="9"/>
  <c r="M1359" i="9"/>
  <c r="J1367" i="9"/>
  <c r="M1367" i="9"/>
  <c r="J1371" i="9"/>
  <c r="M1371" i="9"/>
  <c r="J1375" i="9"/>
  <c r="M1375" i="9"/>
  <c r="J1379" i="9"/>
  <c r="M1379" i="9"/>
  <c r="J1383" i="9"/>
  <c r="M1383" i="9"/>
  <c r="J1387" i="9"/>
  <c r="M1387" i="9"/>
  <c r="J1391" i="9"/>
  <c r="M1391" i="9"/>
  <c r="J1395" i="9"/>
  <c r="M1395" i="9"/>
  <c r="J1399" i="9"/>
  <c r="M1399" i="9"/>
  <c r="J1403" i="9"/>
  <c r="M1403" i="9"/>
  <c r="J1407" i="9"/>
  <c r="M1407" i="9"/>
  <c r="J1411" i="9"/>
  <c r="M1411" i="9"/>
  <c r="J1415" i="9"/>
  <c r="M1415" i="9"/>
  <c r="J1419" i="9"/>
  <c r="M1419" i="9"/>
  <c r="J1423" i="9"/>
  <c r="M1423" i="9"/>
  <c r="J1427" i="9"/>
  <c r="M1427" i="9"/>
  <c r="J1431" i="9"/>
  <c r="M1431" i="9"/>
  <c r="J1435" i="9"/>
  <c r="M1435" i="9"/>
  <c r="J1439" i="9"/>
  <c r="M1439" i="9"/>
  <c r="J1443" i="9"/>
  <c r="M1443" i="9"/>
  <c r="J1447" i="9"/>
  <c r="M1447" i="9"/>
  <c r="J1451" i="9"/>
  <c r="M1451" i="9"/>
  <c r="J1455" i="9"/>
  <c r="M1455" i="9"/>
  <c r="J1459" i="9"/>
  <c r="M1459" i="9"/>
  <c r="J1463" i="9"/>
  <c r="M1463" i="9"/>
  <c r="J1467" i="9"/>
  <c r="M1467" i="9"/>
  <c r="J1471" i="9"/>
  <c r="M1471" i="9"/>
  <c r="J1475" i="9"/>
  <c r="M1475" i="9"/>
  <c r="J1479" i="9"/>
  <c r="M1479" i="9"/>
  <c r="J1483" i="9"/>
  <c r="M1483" i="9"/>
  <c r="J1487" i="9"/>
  <c r="M1487" i="9"/>
  <c r="J1491" i="9"/>
  <c r="M1491" i="9"/>
  <c r="J1495" i="9"/>
  <c r="M1495" i="9"/>
  <c r="J1499" i="9"/>
  <c r="M1499" i="9"/>
  <c r="J1503" i="9"/>
  <c r="M1503" i="9"/>
  <c r="J1507" i="9"/>
  <c r="M1507" i="9"/>
  <c r="J1511" i="9"/>
  <c r="M1511" i="9"/>
  <c r="J1515" i="9"/>
  <c r="M1515" i="9"/>
  <c r="J1519" i="9"/>
  <c r="M1519" i="9"/>
  <c r="J1523" i="9"/>
  <c r="M1523" i="9"/>
  <c r="J1527" i="9"/>
  <c r="M1527" i="9"/>
  <c r="J1531" i="9"/>
  <c r="M1531" i="9"/>
  <c r="J1535" i="9"/>
  <c r="M1535" i="9"/>
  <c r="J1539" i="9"/>
  <c r="M1539" i="9"/>
  <c r="J1543" i="9"/>
  <c r="M1543" i="9"/>
  <c r="J1547" i="9"/>
  <c r="M1547" i="9"/>
  <c r="J1551" i="9"/>
  <c r="M1551" i="9"/>
  <c r="J1555" i="9"/>
  <c r="M1555" i="9"/>
  <c r="J1559" i="9"/>
  <c r="M1559" i="9"/>
  <c r="J1563" i="9"/>
  <c r="M1563" i="9"/>
  <c r="J1567" i="9"/>
  <c r="M1567" i="9"/>
  <c r="J1571" i="9"/>
  <c r="M1571" i="9"/>
  <c r="J1575" i="9"/>
  <c r="M1575" i="9"/>
  <c r="J1579" i="9"/>
  <c r="M1579" i="9"/>
  <c r="J1583" i="9"/>
  <c r="M1583" i="9"/>
  <c r="J1587" i="9"/>
  <c r="M1587" i="9"/>
  <c r="J1591" i="9"/>
  <c r="M1591" i="9"/>
  <c r="J1595" i="9"/>
  <c r="M1595" i="9"/>
  <c r="J1599" i="9"/>
  <c r="M1599" i="9"/>
  <c r="J1603" i="9"/>
  <c r="M1603" i="9"/>
  <c r="J1607" i="9"/>
  <c r="M1607" i="9"/>
  <c r="J1611" i="9"/>
  <c r="M1611" i="9"/>
  <c r="J1615" i="9"/>
  <c r="M1615" i="9"/>
  <c r="J1619" i="9"/>
  <c r="M1619" i="9"/>
  <c r="J1623" i="9"/>
  <c r="M1623" i="9"/>
  <c r="J1627" i="9"/>
  <c r="M1627" i="9"/>
  <c r="J1631" i="9"/>
  <c r="M1631" i="9"/>
  <c r="J1635" i="9"/>
  <c r="M1635" i="9"/>
  <c r="J1639" i="9"/>
  <c r="M1639" i="9"/>
  <c r="J1643" i="9"/>
  <c r="M1643" i="9"/>
  <c r="J1647" i="9"/>
  <c r="M1647" i="9"/>
  <c r="J1651" i="9"/>
  <c r="M1651" i="9"/>
  <c r="J1655" i="9"/>
  <c r="M1655" i="9"/>
  <c r="J1659" i="9"/>
  <c r="M1659" i="9"/>
  <c r="J1663" i="9"/>
  <c r="M1663" i="9"/>
  <c r="J1667" i="9"/>
  <c r="M1667" i="9"/>
  <c r="J1671" i="9"/>
  <c r="M1671" i="9"/>
  <c r="J1675" i="9"/>
  <c r="M1675" i="9"/>
  <c r="J1679" i="9"/>
  <c r="M1679" i="9"/>
  <c r="J1683" i="9"/>
  <c r="M1683" i="9"/>
  <c r="J1687" i="9"/>
  <c r="M1687" i="9"/>
  <c r="J1691" i="9"/>
  <c r="M1691" i="9"/>
  <c r="J1695" i="9"/>
  <c r="M1695" i="9"/>
  <c r="J1699" i="9"/>
  <c r="M1699" i="9"/>
  <c r="J1703" i="9"/>
  <c r="M1703" i="9"/>
  <c r="J1707" i="9"/>
  <c r="M1707" i="9"/>
  <c r="J1711" i="9"/>
  <c r="M1711" i="9"/>
  <c r="J1715" i="9"/>
  <c r="M1715" i="9"/>
  <c r="J1719" i="9"/>
  <c r="M1719" i="9"/>
  <c r="J1723" i="9"/>
  <c r="M1723" i="9"/>
  <c r="J1727" i="9"/>
  <c r="M1727" i="9"/>
  <c r="J1731" i="9"/>
  <c r="M1731" i="9"/>
  <c r="J1735" i="9"/>
  <c r="M1735" i="9"/>
  <c r="J1739" i="9"/>
  <c r="M1739" i="9"/>
  <c r="J1743" i="9"/>
  <c r="M1743" i="9"/>
  <c r="J1747" i="9"/>
  <c r="M1747" i="9"/>
  <c r="J1751" i="9"/>
  <c r="M1751" i="9"/>
  <c r="J1755" i="9"/>
  <c r="M1755" i="9"/>
  <c r="J1759" i="9"/>
  <c r="M1759" i="9"/>
  <c r="J1763" i="9"/>
  <c r="M1763" i="9"/>
  <c r="J1767" i="9"/>
  <c r="M1767" i="9"/>
  <c r="J1771" i="9"/>
  <c r="M1771" i="9"/>
  <c r="J1775" i="9"/>
  <c r="M1775" i="9"/>
  <c r="J1779" i="9"/>
  <c r="M1779" i="9"/>
  <c r="J1783" i="9"/>
  <c r="M1783" i="9"/>
  <c r="J1787" i="9"/>
  <c r="M1787" i="9"/>
  <c r="J1791" i="9"/>
  <c r="M1791" i="9"/>
  <c r="J1795" i="9"/>
  <c r="M1795" i="9"/>
  <c r="J1799" i="9"/>
  <c r="M1799" i="9"/>
  <c r="J1803" i="9"/>
  <c r="M1803" i="9"/>
  <c r="J1807" i="9"/>
  <c r="M1807" i="9"/>
  <c r="J1811" i="9"/>
  <c r="M1811" i="9"/>
  <c r="J1815" i="9"/>
  <c r="M1815" i="9"/>
  <c r="J1819" i="9"/>
  <c r="M1819" i="9"/>
  <c r="J1823" i="9"/>
  <c r="M1823" i="9"/>
  <c r="J1827" i="9"/>
  <c r="M1827" i="9"/>
  <c r="J1831" i="9"/>
  <c r="M1831" i="9"/>
  <c r="J1835" i="9"/>
  <c r="M1835" i="9"/>
  <c r="J1839" i="9"/>
  <c r="M1839" i="9"/>
  <c r="J1843" i="9"/>
  <c r="M1843" i="9"/>
  <c r="J1847" i="9"/>
  <c r="M1847" i="9"/>
  <c r="J1851" i="9"/>
  <c r="M1851" i="9"/>
  <c r="J1855" i="9"/>
  <c r="M1855" i="9"/>
  <c r="J1859" i="9"/>
  <c r="M1859" i="9"/>
  <c r="J1863" i="9"/>
  <c r="M1863" i="9"/>
  <c r="J1867" i="9"/>
  <c r="M1867" i="9"/>
  <c r="J1871" i="9"/>
  <c r="M1871" i="9"/>
  <c r="J1875" i="9"/>
  <c r="M1875" i="9"/>
  <c r="J1879" i="9"/>
  <c r="M1879" i="9"/>
  <c r="J1883" i="9"/>
  <c r="M1883" i="9"/>
  <c r="J1887" i="9"/>
  <c r="M1887" i="9"/>
  <c r="J1891" i="9"/>
  <c r="M1891" i="9"/>
  <c r="J1895" i="9"/>
  <c r="M1895" i="9"/>
  <c r="J1899" i="9"/>
  <c r="M1899" i="9"/>
  <c r="J1903" i="9"/>
  <c r="M1903" i="9"/>
  <c r="J1907" i="9"/>
  <c r="M1907" i="9"/>
  <c r="J1911" i="9"/>
  <c r="M1911" i="9"/>
  <c r="J1915" i="9"/>
  <c r="M1915" i="9"/>
  <c r="J1919" i="9"/>
  <c r="M1919" i="9"/>
  <c r="J1923" i="9"/>
  <c r="M1923" i="9"/>
  <c r="J1927" i="9"/>
  <c r="M1927" i="9"/>
  <c r="J1931" i="9"/>
  <c r="M1931" i="9"/>
  <c r="J1935" i="9"/>
  <c r="M1935" i="9"/>
  <c r="J1939" i="9"/>
  <c r="M1939" i="9"/>
  <c r="J1943" i="9"/>
  <c r="M1943" i="9"/>
  <c r="J1947" i="9"/>
  <c r="M1947" i="9"/>
  <c r="J1951" i="9"/>
  <c r="M1951" i="9"/>
  <c r="J1955" i="9"/>
  <c r="M1955" i="9"/>
  <c r="J1959" i="9"/>
  <c r="M1959" i="9"/>
  <c r="J1963" i="9"/>
  <c r="M1963" i="9"/>
  <c r="J1967" i="9"/>
  <c r="M1967" i="9"/>
  <c r="J1971" i="9"/>
  <c r="M1971" i="9"/>
  <c r="J1975" i="9"/>
  <c r="M1975" i="9"/>
  <c r="J1979" i="9"/>
  <c r="M1979" i="9"/>
  <c r="J1983" i="9"/>
  <c r="M1983" i="9"/>
  <c r="J1987" i="9"/>
  <c r="M1987" i="9"/>
  <c r="J1991" i="9"/>
  <c r="M1991" i="9"/>
  <c r="J1995" i="9"/>
  <c r="M1995" i="9"/>
  <c r="J1999" i="9"/>
  <c r="M1999" i="9"/>
  <c r="J2003" i="9"/>
  <c r="M2003" i="9"/>
  <c r="J2007" i="9"/>
  <c r="M2007" i="9"/>
  <c r="J2011" i="9"/>
  <c r="M2011" i="9"/>
  <c r="J2015" i="9"/>
  <c r="M2015" i="9"/>
  <c r="J2019" i="9"/>
  <c r="J2023" i="9"/>
  <c r="M2023" i="9"/>
  <c r="J2027" i="9"/>
  <c r="M2027" i="9"/>
  <c r="J2031" i="9"/>
  <c r="M2031" i="9"/>
  <c r="J2035" i="9"/>
  <c r="M2035" i="9"/>
  <c r="J2039" i="9"/>
  <c r="M2039" i="9"/>
  <c r="J2043" i="9"/>
  <c r="M2043" i="9"/>
  <c r="J2047" i="9"/>
  <c r="M2047" i="9"/>
  <c r="J2051" i="9"/>
  <c r="M2051" i="9"/>
  <c r="J2055" i="9"/>
  <c r="M2055" i="9"/>
  <c r="J2059" i="9"/>
  <c r="M2059" i="9"/>
  <c r="L8" i="9"/>
  <c r="M8" i="9" s="1"/>
  <c r="L12" i="9"/>
  <c r="M12" i="9" s="1"/>
  <c r="L16" i="9"/>
  <c r="L20" i="9"/>
  <c r="L24" i="9"/>
  <c r="M24" i="9" s="1"/>
  <c r="L28" i="9"/>
  <c r="M28" i="9" s="1"/>
  <c r="L32" i="9"/>
  <c r="L36" i="9"/>
  <c r="L40" i="9"/>
  <c r="M40" i="9" s="1"/>
  <c r="L44" i="9"/>
  <c r="L48" i="9"/>
  <c r="L52" i="9"/>
  <c r="L56" i="9"/>
  <c r="M56" i="9" s="1"/>
  <c r="L60" i="9"/>
  <c r="M60" i="9" s="1"/>
  <c r="L64" i="9"/>
  <c r="L68" i="9"/>
  <c r="L72" i="9"/>
  <c r="M72" i="9" s="1"/>
  <c r="L76" i="9"/>
  <c r="M76" i="9" s="1"/>
  <c r="L80" i="9"/>
  <c r="L84" i="9"/>
  <c r="L88" i="9"/>
  <c r="M88" i="9" s="1"/>
  <c r="L92" i="9"/>
  <c r="M92" i="9" s="1"/>
  <c r="L96" i="9"/>
  <c r="L100" i="9"/>
  <c r="L104" i="9"/>
  <c r="M104" i="9" s="1"/>
  <c r="L108" i="9"/>
  <c r="L112" i="9"/>
  <c r="L116" i="9"/>
  <c r="L120" i="9"/>
  <c r="M120" i="9" s="1"/>
  <c r="L124" i="9"/>
  <c r="M124" i="9" s="1"/>
  <c r="L128" i="9"/>
  <c r="L132" i="9"/>
  <c r="L136" i="9"/>
  <c r="M136" i="9" s="1"/>
  <c r="L140" i="9"/>
  <c r="M140" i="9" s="1"/>
  <c r="L144" i="9"/>
  <c r="L148" i="9"/>
  <c r="L152" i="9"/>
  <c r="M152" i="9" s="1"/>
  <c r="L156" i="9"/>
  <c r="M156" i="9" s="1"/>
  <c r="L160" i="9"/>
  <c r="L164" i="9"/>
  <c r="L168" i="9"/>
  <c r="M168" i="9" s="1"/>
  <c r="L172" i="9"/>
  <c r="L176" i="9"/>
  <c r="L180" i="9"/>
  <c r="L184" i="9"/>
  <c r="M184" i="9" s="1"/>
  <c r="L188" i="9"/>
  <c r="M188" i="9" s="1"/>
  <c r="L192" i="9"/>
  <c r="L196" i="9"/>
  <c r="L200" i="9"/>
  <c r="M200" i="9" s="1"/>
  <c r="L204" i="9"/>
  <c r="M204" i="9" s="1"/>
  <c r="L208" i="9"/>
  <c r="L212" i="9"/>
  <c r="L216" i="9"/>
  <c r="M216" i="9" s="1"/>
  <c r="L220" i="9"/>
  <c r="M220" i="9" s="1"/>
  <c r="L224" i="9"/>
  <c r="L228" i="9"/>
  <c r="L232" i="9"/>
  <c r="M232" i="9" s="1"/>
  <c r="L236" i="9"/>
  <c r="L240" i="9"/>
  <c r="L244" i="9"/>
  <c r="L248" i="9"/>
  <c r="M248" i="9" s="1"/>
  <c r="L252" i="9"/>
  <c r="M252" i="9" s="1"/>
  <c r="L256" i="9"/>
  <c r="L260" i="9"/>
  <c r="L264" i="9"/>
  <c r="M264" i="9" s="1"/>
  <c r="L268" i="9"/>
  <c r="M268" i="9" s="1"/>
  <c r="L272" i="9"/>
  <c r="L276" i="9"/>
  <c r="L280" i="9"/>
  <c r="M280" i="9" s="1"/>
  <c r="L284" i="9"/>
  <c r="M284" i="9" s="1"/>
  <c r="L288" i="9"/>
  <c r="L292" i="9"/>
  <c r="L296" i="9"/>
  <c r="M296" i="9" s="1"/>
  <c r="L300" i="9"/>
  <c r="L304" i="9"/>
  <c r="L308" i="9"/>
  <c r="L312" i="9"/>
  <c r="M312" i="9" s="1"/>
  <c r="L316" i="9"/>
  <c r="M316" i="9" s="1"/>
  <c r="L320" i="9"/>
  <c r="L324" i="9"/>
  <c r="L328" i="9"/>
  <c r="M328" i="9" s="1"/>
  <c r="L332" i="9"/>
  <c r="M332" i="9" s="1"/>
  <c r="L336" i="9"/>
  <c r="L340" i="9"/>
  <c r="L344" i="9"/>
  <c r="M344" i="9" s="1"/>
  <c r="L348" i="9"/>
  <c r="L352" i="9"/>
  <c r="L356" i="9"/>
  <c r="L360" i="9"/>
  <c r="M360" i="9" s="1"/>
  <c r="L364" i="9"/>
  <c r="M364" i="9" s="1"/>
  <c r="L368" i="9"/>
  <c r="L372" i="9"/>
  <c r="L376" i="9"/>
  <c r="M376" i="9" s="1"/>
  <c r="L380" i="9"/>
  <c r="M380" i="9" s="1"/>
  <c r="L384" i="9"/>
  <c r="L388" i="9"/>
  <c r="L392" i="9"/>
  <c r="M392" i="9" s="1"/>
  <c r="L396" i="9"/>
  <c r="M396" i="9" s="1"/>
  <c r="L400" i="9"/>
  <c r="L404" i="9"/>
  <c r="L408" i="9"/>
  <c r="M408" i="9" s="1"/>
  <c r="L412" i="9"/>
  <c r="M412" i="9" s="1"/>
  <c r="L416" i="9"/>
  <c r="L420" i="9"/>
  <c r="L424" i="9"/>
  <c r="M424" i="9" s="1"/>
  <c r="L428" i="9"/>
  <c r="M428" i="9" s="1"/>
  <c r="L432" i="9"/>
  <c r="L436" i="9"/>
  <c r="L440" i="9"/>
  <c r="M440" i="9" s="1"/>
  <c r="L444" i="9"/>
  <c r="M444" i="9" s="1"/>
  <c r="L448" i="9"/>
  <c r="L452" i="9"/>
  <c r="L456" i="9"/>
  <c r="M456" i="9" s="1"/>
  <c r="L460" i="9"/>
  <c r="M460" i="9" s="1"/>
  <c r="L464" i="9"/>
  <c r="L468" i="9"/>
  <c r="L472" i="9"/>
  <c r="M472" i="9" s="1"/>
  <c r="L476" i="9"/>
  <c r="M476" i="9" s="1"/>
  <c r="L480" i="9"/>
  <c r="L484" i="9"/>
  <c r="L488" i="9"/>
  <c r="M488" i="9" s="1"/>
  <c r="L492" i="9"/>
  <c r="M492" i="9" s="1"/>
  <c r="L496" i="9"/>
  <c r="L500" i="9"/>
  <c r="L504" i="9"/>
  <c r="M504" i="9" s="1"/>
  <c r="L508" i="9"/>
  <c r="M508" i="9" s="1"/>
  <c r="L512" i="9"/>
  <c r="L516" i="9"/>
  <c r="L520" i="9"/>
  <c r="M520" i="9" s="1"/>
  <c r="L524" i="9"/>
  <c r="M524" i="9" s="1"/>
  <c r="L528" i="9"/>
  <c r="L532" i="9"/>
  <c r="L536" i="9"/>
  <c r="M536" i="9" s="1"/>
  <c r="L540" i="9"/>
  <c r="L544" i="9"/>
  <c r="L548" i="9"/>
  <c r="L552" i="9"/>
  <c r="M552" i="9" s="1"/>
  <c r="L556" i="9"/>
  <c r="M556" i="9" s="1"/>
  <c r="L560" i="9"/>
  <c r="M560" i="9" s="1"/>
  <c r="L564" i="9"/>
  <c r="L568" i="9"/>
  <c r="M568" i="9" s="1"/>
  <c r="L572" i="9"/>
  <c r="M572" i="9" s="1"/>
  <c r="L576" i="9"/>
  <c r="L580" i="9"/>
  <c r="L584" i="9"/>
  <c r="M584" i="9" s="1"/>
  <c r="L588" i="9"/>
  <c r="M588" i="9" s="1"/>
  <c r="L592" i="9"/>
  <c r="L596" i="9"/>
  <c r="L600" i="9"/>
  <c r="M600" i="9" s="1"/>
  <c r="L604" i="9"/>
  <c r="M604" i="9" s="1"/>
  <c r="L608" i="9"/>
  <c r="L612" i="9"/>
  <c r="L616" i="9"/>
  <c r="M616" i="9" s="1"/>
  <c r="L620" i="9"/>
  <c r="L624" i="9"/>
  <c r="M624" i="9" s="1"/>
  <c r="L628" i="9"/>
  <c r="L632" i="9"/>
  <c r="M632" i="9" s="1"/>
  <c r="L636" i="9"/>
  <c r="M636" i="9" s="1"/>
  <c r="L640" i="9"/>
  <c r="L644" i="9"/>
  <c r="L648" i="9"/>
  <c r="M648" i="9" s="1"/>
  <c r="L652" i="9"/>
  <c r="M652" i="9" s="1"/>
  <c r="L656" i="9"/>
  <c r="L660" i="9"/>
  <c r="L664" i="9"/>
  <c r="M664" i="9" s="1"/>
  <c r="L668" i="9"/>
  <c r="M668" i="9" s="1"/>
  <c r="L1012" i="9"/>
  <c r="L1028" i="9"/>
  <c r="L1044" i="9"/>
  <c r="L1268" i="9"/>
  <c r="M1268" i="9" s="1"/>
  <c r="L1284" i="9"/>
  <c r="L1300" i="9"/>
  <c r="L1460" i="9"/>
  <c r="A878" i="9"/>
  <c r="K878" i="9" s="1"/>
  <c r="L878" i="9"/>
  <c r="M878" i="9" s="1"/>
  <c r="A898" i="9"/>
  <c r="K898" i="9" s="1"/>
  <c r="L898" i="9"/>
  <c r="M898" i="9" s="1"/>
  <c r="A902" i="9"/>
  <c r="K902" i="9" s="1"/>
  <c r="L902" i="9"/>
  <c r="M902" i="9" s="1"/>
  <c r="A922" i="9"/>
  <c r="K922" i="9" s="1"/>
  <c r="L922" i="9"/>
  <c r="M922" i="9" s="1"/>
  <c r="A942" i="9"/>
  <c r="K942" i="9" s="1"/>
  <c r="L942" i="9"/>
  <c r="M942" i="9" s="1"/>
  <c r="A962" i="9"/>
  <c r="K962" i="9" s="1"/>
  <c r="L962" i="9"/>
  <c r="M962" i="9" s="1"/>
  <c r="A966" i="9"/>
  <c r="K966" i="9" s="1"/>
  <c r="L966" i="9"/>
  <c r="M966" i="9" s="1"/>
  <c r="A986" i="9"/>
  <c r="K986" i="9" s="1"/>
  <c r="L986" i="9"/>
  <c r="M986" i="9" s="1"/>
  <c r="A1006" i="9"/>
  <c r="K1006" i="9" s="1"/>
  <c r="L1006" i="9"/>
  <c r="M1006" i="9" s="1"/>
  <c r="A1026" i="9"/>
  <c r="K1026" i="9" s="1"/>
  <c r="L1026" i="9"/>
  <c r="M1026" i="9" s="1"/>
  <c r="A1030" i="9"/>
  <c r="K1030" i="9" s="1"/>
  <c r="L1030" i="9"/>
  <c r="M1030" i="9" s="1"/>
  <c r="A1050" i="9"/>
  <c r="K1050" i="9" s="1"/>
  <c r="L1050" i="9"/>
  <c r="M1050" i="9" s="1"/>
  <c r="A1070" i="9"/>
  <c r="K1070" i="9" s="1"/>
  <c r="L1070" i="9"/>
  <c r="M1070" i="9" s="1"/>
  <c r="A1090" i="9"/>
  <c r="K1090" i="9" s="1"/>
  <c r="L1090" i="9"/>
  <c r="M1090" i="9" s="1"/>
  <c r="A1094" i="9"/>
  <c r="K1094" i="9" s="1"/>
  <c r="L1094" i="9"/>
  <c r="M1094" i="9" s="1"/>
  <c r="A1114" i="9"/>
  <c r="K1114" i="9" s="1"/>
  <c r="L1114" i="9"/>
  <c r="M1114" i="9" s="1"/>
  <c r="A1134" i="9"/>
  <c r="K1134" i="9" s="1"/>
  <c r="L1134" i="9"/>
  <c r="M1134" i="9" s="1"/>
  <c r="A1154" i="9"/>
  <c r="K1154" i="9" s="1"/>
  <c r="L1154" i="9"/>
  <c r="M1154" i="9" s="1"/>
  <c r="A1158" i="9"/>
  <c r="K1158" i="9" s="1"/>
  <c r="L1158" i="9"/>
  <c r="M1158" i="9" s="1"/>
  <c r="A1178" i="9"/>
  <c r="K1178" i="9" s="1"/>
  <c r="L1178" i="9"/>
  <c r="M1178" i="9" s="1"/>
  <c r="A1198" i="9"/>
  <c r="K1198" i="9" s="1"/>
  <c r="L1198" i="9"/>
  <c r="M1198" i="9" s="1"/>
  <c r="A1218" i="9"/>
  <c r="K1218" i="9" s="1"/>
  <c r="L1218" i="9"/>
  <c r="M1218" i="9" s="1"/>
  <c r="A1222" i="9"/>
  <c r="K1222" i="9" s="1"/>
  <c r="L1222" i="9"/>
  <c r="M1222" i="9" s="1"/>
  <c r="A1242" i="9"/>
  <c r="K1242" i="9" s="1"/>
  <c r="L1242" i="9"/>
  <c r="M1242" i="9" s="1"/>
  <c r="A1262" i="9"/>
  <c r="K1262" i="9" s="1"/>
  <c r="L1262" i="9"/>
  <c r="M1262" i="9" s="1"/>
  <c r="A1282" i="9"/>
  <c r="K1282" i="9" s="1"/>
  <c r="L1282" i="9"/>
  <c r="M1282" i="9" s="1"/>
  <c r="A1286" i="9"/>
  <c r="K1286" i="9" s="1"/>
  <c r="L1286" i="9"/>
  <c r="M1286" i="9" s="1"/>
  <c r="A1306" i="9"/>
  <c r="K1306" i="9" s="1"/>
  <c r="L1306" i="9"/>
  <c r="M1306" i="9" s="1"/>
  <c r="A864" i="9"/>
  <c r="K864" i="9" s="1"/>
  <c r="M431" i="9"/>
  <c r="M559" i="9"/>
  <c r="M687" i="9"/>
  <c r="M815" i="9"/>
  <c r="M943" i="9"/>
  <c r="M1071" i="9"/>
  <c r="M1421" i="9"/>
  <c r="J9" i="9"/>
  <c r="M9" i="9"/>
  <c r="J17" i="9"/>
  <c r="M17" i="9"/>
  <c r="J25" i="9"/>
  <c r="M25" i="9"/>
  <c r="J33" i="9"/>
  <c r="M33" i="9"/>
  <c r="J41" i="9"/>
  <c r="M41" i="9"/>
  <c r="J49" i="9"/>
  <c r="M49" i="9"/>
  <c r="J57" i="9"/>
  <c r="M57" i="9"/>
  <c r="J65" i="9"/>
  <c r="M65" i="9"/>
  <c r="J73" i="9"/>
  <c r="M73" i="9"/>
  <c r="J81" i="9"/>
  <c r="M81" i="9"/>
  <c r="J89" i="9"/>
  <c r="M89" i="9"/>
  <c r="J97" i="9"/>
  <c r="M97" i="9"/>
  <c r="J101" i="9"/>
  <c r="M101" i="9"/>
  <c r="J109" i="9"/>
  <c r="M109" i="9"/>
  <c r="J121" i="9"/>
  <c r="M121" i="9"/>
  <c r="J125" i="9"/>
  <c r="M125" i="9"/>
  <c r="J133" i="9"/>
  <c r="M133" i="9"/>
  <c r="J141" i="9"/>
  <c r="M141" i="9"/>
  <c r="J153" i="9"/>
  <c r="M153" i="9"/>
  <c r="J161" i="9"/>
  <c r="M161" i="9"/>
  <c r="J169" i="9"/>
  <c r="M169" i="9"/>
  <c r="J177" i="9"/>
  <c r="M177" i="9"/>
  <c r="J185" i="9"/>
  <c r="M185" i="9"/>
  <c r="J193" i="9"/>
  <c r="M193" i="9"/>
  <c r="J201" i="9"/>
  <c r="M201" i="9"/>
  <c r="J209" i="9"/>
  <c r="M209" i="9"/>
  <c r="J217" i="9"/>
  <c r="M217" i="9"/>
  <c r="J225" i="9"/>
  <c r="M225" i="9"/>
  <c r="J233" i="9"/>
  <c r="M233" i="9"/>
  <c r="J241" i="9"/>
  <c r="M241" i="9"/>
  <c r="J249" i="9"/>
  <c r="M249" i="9"/>
  <c r="J257" i="9"/>
  <c r="M257" i="9"/>
  <c r="J265" i="9"/>
  <c r="M265" i="9"/>
  <c r="J273" i="9"/>
  <c r="M273" i="9"/>
  <c r="J281" i="9"/>
  <c r="M281" i="9"/>
  <c r="J289" i="9"/>
  <c r="M289" i="9"/>
  <c r="J297" i="9"/>
  <c r="M297" i="9"/>
  <c r="J305" i="9"/>
  <c r="M305" i="9"/>
  <c r="J313" i="9"/>
  <c r="M313" i="9"/>
  <c r="J321" i="9"/>
  <c r="M321" i="9"/>
  <c r="J329" i="9"/>
  <c r="M329" i="9"/>
  <c r="J333" i="9"/>
  <c r="M333" i="9"/>
  <c r="J345" i="9"/>
  <c r="M345" i="9"/>
  <c r="J353" i="9"/>
  <c r="M353" i="9"/>
  <c r="J361" i="9"/>
  <c r="M361" i="9"/>
  <c r="J369" i="9"/>
  <c r="M369" i="9"/>
  <c r="J377" i="9"/>
  <c r="M377" i="9"/>
  <c r="J385" i="9"/>
  <c r="M385" i="9"/>
  <c r="J393" i="9"/>
  <c r="M393" i="9"/>
  <c r="J401" i="9"/>
  <c r="M401" i="9"/>
  <c r="J409" i="9"/>
  <c r="M409" i="9"/>
  <c r="J413" i="9"/>
  <c r="M413" i="9"/>
  <c r="J429" i="9"/>
  <c r="M429" i="9"/>
  <c r="J437" i="9"/>
  <c r="M437" i="9"/>
  <c r="J441" i="9"/>
  <c r="M441" i="9"/>
  <c r="J449" i="9"/>
  <c r="M449" i="9"/>
  <c r="J461" i="9"/>
  <c r="M461" i="9"/>
  <c r="J469" i="9"/>
  <c r="M469" i="9"/>
  <c r="J473" i="9"/>
  <c r="M473" i="9"/>
  <c r="J481" i="9"/>
  <c r="M481" i="9"/>
  <c r="J489" i="9"/>
  <c r="M489" i="9"/>
  <c r="J501" i="9"/>
  <c r="M501" i="9"/>
  <c r="J505" i="9"/>
  <c r="M505" i="9"/>
  <c r="J513" i="9"/>
  <c r="M513" i="9"/>
  <c r="J521" i="9"/>
  <c r="M521" i="9"/>
  <c r="J529" i="9"/>
  <c r="M529" i="9"/>
  <c r="J537" i="9"/>
  <c r="M537" i="9"/>
  <c r="J545" i="9"/>
  <c r="M545" i="9"/>
  <c r="J553" i="9"/>
  <c r="M553" i="9"/>
  <c r="J561" i="9"/>
  <c r="M561" i="9"/>
  <c r="J569" i="9"/>
  <c r="M569" i="9"/>
  <c r="J577" i="9"/>
  <c r="M577" i="9"/>
  <c r="J585" i="9"/>
  <c r="M585" i="9"/>
  <c r="J593" i="9"/>
  <c r="M593" i="9"/>
  <c r="J601" i="9"/>
  <c r="M601" i="9"/>
  <c r="J609" i="9"/>
  <c r="M609" i="9"/>
  <c r="J617" i="9"/>
  <c r="M617" i="9"/>
  <c r="J625" i="9"/>
  <c r="M625" i="9"/>
  <c r="J633" i="9"/>
  <c r="M633" i="9"/>
  <c r="J641" i="9"/>
  <c r="M641" i="9"/>
  <c r="J649" i="9"/>
  <c r="M649" i="9"/>
  <c r="J657" i="9"/>
  <c r="M657" i="9"/>
  <c r="J665" i="9"/>
  <c r="M665" i="9"/>
  <c r="J673" i="9"/>
  <c r="M673" i="9"/>
  <c r="J681" i="9"/>
  <c r="M681" i="9"/>
  <c r="J689" i="9"/>
  <c r="M689" i="9"/>
  <c r="J697" i="9"/>
  <c r="M697" i="9"/>
  <c r="J705" i="9"/>
  <c r="M705" i="9"/>
  <c r="J713" i="9"/>
  <c r="M713" i="9"/>
  <c r="J717" i="9"/>
  <c r="M717" i="9"/>
  <c r="J725" i="9"/>
  <c r="M725" i="9"/>
  <c r="J733" i="9"/>
  <c r="M733" i="9"/>
  <c r="J741" i="9"/>
  <c r="M741" i="9"/>
  <c r="J749" i="9"/>
  <c r="M749" i="9"/>
  <c r="J757" i="9"/>
  <c r="M757" i="9"/>
  <c r="J765" i="9"/>
  <c r="M765" i="9"/>
  <c r="J773" i="9"/>
  <c r="M773" i="9"/>
  <c r="J781" i="9"/>
  <c r="M781" i="9"/>
  <c r="J789" i="9"/>
  <c r="M789" i="9"/>
  <c r="J797" i="9"/>
  <c r="M797" i="9"/>
  <c r="J805" i="9"/>
  <c r="M805" i="9"/>
  <c r="J813" i="9"/>
  <c r="M813" i="9"/>
  <c r="J821" i="9"/>
  <c r="M821" i="9"/>
  <c r="J829" i="9"/>
  <c r="M829" i="9"/>
  <c r="J837" i="9"/>
  <c r="M837" i="9"/>
  <c r="J845" i="9"/>
  <c r="M845" i="9"/>
  <c r="J853" i="9"/>
  <c r="M853" i="9"/>
  <c r="J865" i="9"/>
  <c r="M865" i="9"/>
  <c r="J869" i="9"/>
  <c r="M869" i="9"/>
  <c r="J881" i="9"/>
  <c r="M881" i="9"/>
  <c r="J889" i="9"/>
  <c r="M889" i="9"/>
  <c r="J897" i="9"/>
  <c r="M897" i="9"/>
  <c r="J905" i="9"/>
  <c r="M905" i="9"/>
  <c r="J913" i="9"/>
  <c r="M913" i="9"/>
  <c r="J921" i="9"/>
  <c r="M921" i="9"/>
  <c r="J929" i="9"/>
  <c r="M929" i="9"/>
  <c r="J937" i="9"/>
  <c r="M937" i="9"/>
  <c r="J945" i="9"/>
  <c r="M945" i="9"/>
  <c r="J965" i="9"/>
  <c r="M965" i="9"/>
  <c r="J973" i="9"/>
  <c r="M973" i="9"/>
  <c r="J981" i="9"/>
  <c r="M981" i="9"/>
  <c r="J989" i="9"/>
  <c r="M989" i="9"/>
  <c r="J997" i="9"/>
  <c r="M997" i="9"/>
  <c r="J1005" i="9"/>
  <c r="M1005" i="9"/>
  <c r="J1013" i="9"/>
  <c r="M1013" i="9"/>
  <c r="J1021" i="9"/>
  <c r="M1021" i="9"/>
  <c r="J1029" i="9"/>
  <c r="M1029" i="9"/>
  <c r="J1037" i="9"/>
  <c r="M1037" i="9"/>
  <c r="J1045" i="9"/>
  <c r="M1045" i="9"/>
  <c r="J1053" i="9"/>
  <c r="M1053" i="9"/>
  <c r="J1061" i="9"/>
  <c r="M1061" i="9"/>
  <c r="J1069" i="9"/>
  <c r="M1069" i="9"/>
  <c r="J1077" i="9"/>
  <c r="M1077" i="9"/>
  <c r="J1085" i="9"/>
  <c r="M1085" i="9"/>
  <c r="J1093" i="9"/>
  <c r="M1093" i="9"/>
  <c r="J1105" i="9"/>
  <c r="M1105" i="9"/>
  <c r="J1109" i="9"/>
  <c r="M1109" i="9"/>
  <c r="J1117" i="9"/>
  <c r="M1117" i="9"/>
  <c r="J1125" i="9"/>
  <c r="M1125" i="9"/>
  <c r="J1133" i="9"/>
  <c r="M1133" i="9"/>
  <c r="J1141" i="9"/>
  <c r="M1141" i="9"/>
  <c r="J1149" i="9"/>
  <c r="M1149" i="9"/>
  <c r="J1157" i="9"/>
  <c r="M1157" i="9"/>
  <c r="J1161" i="9"/>
  <c r="M1161" i="9"/>
  <c r="J1173" i="9"/>
  <c r="M1173" i="9"/>
  <c r="J1177" i="9"/>
  <c r="M1177" i="9"/>
  <c r="J1185" i="9"/>
  <c r="M1185" i="9"/>
  <c r="J1193" i="9"/>
  <c r="M1193" i="9"/>
  <c r="J1201" i="9"/>
  <c r="M1201" i="9"/>
  <c r="J1213" i="9"/>
  <c r="M1213" i="9"/>
  <c r="J1221" i="9"/>
  <c r="M1221" i="9"/>
  <c r="J1229" i="9"/>
  <c r="M1229" i="9"/>
  <c r="J1237" i="9"/>
  <c r="M1237" i="9"/>
  <c r="J1245" i="9"/>
  <c r="M1245" i="9"/>
  <c r="J1249" i="9"/>
  <c r="M1249" i="9"/>
  <c r="J1261" i="9"/>
  <c r="M1261" i="9"/>
  <c r="J1269" i="9"/>
  <c r="M1269" i="9"/>
  <c r="J1277" i="9"/>
  <c r="M1277" i="9"/>
  <c r="J1285" i="9"/>
  <c r="M1285" i="9"/>
  <c r="J1289" i="9"/>
  <c r="M1289" i="9"/>
  <c r="J1297" i="9"/>
  <c r="M1297" i="9"/>
  <c r="J1305" i="9"/>
  <c r="M1305" i="9"/>
  <c r="J1313" i="9"/>
  <c r="M1313" i="9"/>
  <c r="J1321" i="9"/>
  <c r="M1321" i="9"/>
  <c r="J1329" i="9"/>
  <c r="M1329" i="9"/>
  <c r="J1337" i="9"/>
  <c r="M1337" i="9"/>
  <c r="J1345" i="9"/>
  <c r="M1345" i="9"/>
  <c r="J1353" i="9"/>
  <c r="M1353" i="9"/>
  <c r="J1361" i="9"/>
  <c r="M1361" i="9"/>
  <c r="J1369" i="9"/>
  <c r="M1369" i="9"/>
  <c r="J1377" i="9"/>
  <c r="M1377" i="9"/>
  <c r="J1385" i="9"/>
  <c r="M1385" i="9"/>
  <c r="J1393" i="9"/>
  <c r="M1393" i="9"/>
  <c r="J1401" i="9"/>
  <c r="M1401" i="9"/>
  <c r="J1409" i="9"/>
  <c r="M1409" i="9"/>
  <c r="J1429" i="9"/>
  <c r="M1429" i="9"/>
  <c r="J1437" i="9"/>
  <c r="M1437" i="9"/>
  <c r="J1445" i="9"/>
  <c r="M1445" i="9"/>
  <c r="J1453" i="9"/>
  <c r="M1453" i="9"/>
  <c r="J1461" i="9"/>
  <c r="M1461" i="9"/>
  <c r="J1469" i="9"/>
  <c r="M1469" i="9"/>
  <c r="J1477" i="9"/>
  <c r="M1477" i="9"/>
  <c r="J1485" i="9"/>
  <c r="M1485" i="9"/>
  <c r="J1493" i="9"/>
  <c r="M1493" i="9"/>
  <c r="J1501" i="9"/>
  <c r="M1501" i="9"/>
  <c r="J1509" i="9"/>
  <c r="M1509" i="9"/>
  <c r="J1517" i="9"/>
  <c r="M1517" i="9"/>
  <c r="J1525" i="9"/>
  <c r="M1525" i="9"/>
  <c r="J1533" i="9"/>
  <c r="M1533" i="9"/>
  <c r="J1541" i="9"/>
  <c r="M1541" i="9"/>
  <c r="J1557" i="9"/>
  <c r="M1557" i="9"/>
  <c r="J1565" i="9"/>
  <c r="M1565" i="9"/>
  <c r="J1573" i="9"/>
  <c r="M1573" i="9"/>
  <c r="J1581" i="9"/>
  <c r="M1581" i="9"/>
  <c r="J1589" i="9"/>
  <c r="M1589" i="9"/>
  <c r="J1597" i="9"/>
  <c r="M1597" i="9"/>
  <c r="J1605" i="9"/>
  <c r="M1605" i="9"/>
  <c r="J1613" i="9"/>
  <c r="M1613" i="9"/>
  <c r="J1621" i="9"/>
  <c r="M1621" i="9"/>
  <c r="J1629" i="9"/>
  <c r="M1629" i="9"/>
  <c r="J1637" i="9"/>
  <c r="M1637" i="9"/>
  <c r="J1645" i="9"/>
  <c r="M1645" i="9"/>
  <c r="J1653" i="9"/>
  <c r="M1653" i="9"/>
  <c r="J1661" i="9"/>
  <c r="M1661" i="9"/>
  <c r="J1669" i="9"/>
  <c r="M1669" i="9"/>
  <c r="J1677" i="9"/>
  <c r="M1677" i="9"/>
  <c r="J1685" i="9"/>
  <c r="M1685" i="9"/>
  <c r="J1693" i="9"/>
  <c r="M1693" i="9"/>
  <c r="J1701" i="9"/>
  <c r="M1701" i="9"/>
  <c r="J1709" i="9"/>
  <c r="M1709" i="9"/>
  <c r="J1717" i="9"/>
  <c r="M1717" i="9"/>
  <c r="J1725" i="9"/>
  <c r="M1725" i="9"/>
  <c r="J1729" i="9"/>
  <c r="M1729" i="9"/>
  <c r="J1737" i="9"/>
  <c r="M1737" i="9"/>
  <c r="J1745" i="9"/>
  <c r="M1745" i="9"/>
  <c r="J1753" i="9"/>
  <c r="M1753" i="9"/>
  <c r="J1761" i="9"/>
  <c r="M1761" i="9"/>
  <c r="J1769" i="9"/>
  <c r="M1769" i="9"/>
  <c r="J1777" i="9"/>
  <c r="M1777" i="9"/>
  <c r="J1785" i="9"/>
  <c r="M1785" i="9"/>
  <c r="J1793" i="9"/>
  <c r="M1793" i="9"/>
  <c r="J1801" i="9"/>
  <c r="M1801" i="9"/>
  <c r="J1809" i="9"/>
  <c r="M1809" i="9"/>
  <c r="J1817" i="9"/>
  <c r="M1817" i="9"/>
  <c r="J1829" i="9"/>
  <c r="M1829" i="9"/>
  <c r="J1837" i="9"/>
  <c r="M1837" i="9"/>
  <c r="J1845" i="9"/>
  <c r="M1845" i="9"/>
  <c r="J1853" i="9"/>
  <c r="M1853" i="9"/>
  <c r="J1861" i="9"/>
  <c r="M1861" i="9"/>
  <c r="J1869" i="9"/>
  <c r="M1869" i="9"/>
  <c r="J1877" i="9"/>
  <c r="M1877" i="9"/>
  <c r="J1885" i="9"/>
  <c r="M1885" i="9"/>
  <c r="J1893" i="9"/>
  <c r="M1893" i="9"/>
  <c r="J1901" i="9"/>
  <c r="M1901" i="9"/>
  <c r="J1909" i="9"/>
  <c r="M1909" i="9"/>
  <c r="J1917" i="9"/>
  <c r="M1917" i="9"/>
  <c r="J1925" i="9"/>
  <c r="M1925" i="9"/>
  <c r="J1933" i="9"/>
  <c r="M1933" i="9"/>
  <c r="J1941" i="9"/>
  <c r="M1941" i="9"/>
  <c r="J1949" i="9"/>
  <c r="M1949" i="9"/>
  <c r="J1957" i="9"/>
  <c r="M1957" i="9"/>
  <c r="J1965" i="9"/>
  <c r="M1965" i="9"/>
  <c r="J1973" i="9"/>
  <c r="M1973" i="9"/>
  <c r="J1981" i="9"/>
  <c r="M1981" i="9"/>
  <c r="J1989" i="9"/>
  <c r="M1989" i="9"/>
  <c r="J1997" i="9"/>
  <c r="M1997" i="9"/>
  <c r="J2005" i="9"/>
  <c r="M2005" i="9"/>
  <c r="J2013" i="9"/>
  <c r="M2013" i="9"/>
  <c r="J2025" i="9"/>
  <c r="M2025" i="9"/>
  <c r="J2029" i="9"/>
  <c r="M2029" i="9"/>
  <c r="J2037" i="9"/>
  <c r="M2037" i="9"/>
  <c r="J2045" i="9"/>
  <c r="M2045" i="9"/>
  <c r="J2053" i="9"/>
  <c r="M2053" i="9"/>
  <c r="A672" i="9"/>
  <c r="L672" i="9"/>
  <c r="A676" i="9"/>
  <c r="L676" i="9"/>
  <c r="M676" i="9" s="1"/>
  <c r="A680" i="9"/>
  <c r="L680" i="9"/>
  <c r="A684" i="9"/>
  <c r="L684" i="9"/>
  <c r="M684" i="9" s="1"/>
  <c r="A688" i="9"/>
  <c r="L688" i="9"/>
  <c r="A692" i="9"/>
  <c r="L692" i="9"/>
  <c r="M692" i="9" s="1"/>
  <c r="A696" i="9"/>
  <c r="L696" i="9"/>
  <c r="A700" i="9"/>
  <c r="L700" i="9"/>
  <c r="M700" i="9" s="1"/>
  <c r="A704" i="9"/>
  <c r="L704" i="9"/>
  <c r="A708" i="9"/>
  <c r="L708" i="9"/>
  <c r="M708" i="9" s="1"/>
  <c r="A712" i="9"/>
  <c r="L712" i="9"/>
  <c r="A716" i="9"/>
  <c r="L716" i="9"/>
  <c r="M716" i="9" s="1"/>
  <c r="A720" i="9"/>
  <c r="L720" i="9"/>
  <c r="A724" i="9"/>
  <c r="L724" i="9"/>
  <c r="M724" i="9" s="1"/>
  <c r="A728" i="9"/>
  <c r="L728" i="9"/>
  <c r="A732" i="9"/>
  <c r="L732" i="9"/>
  <c r="M732" i="9" s="1"/>
  <c r="A736" i="9"/>
  <c r="L736" i="9"/>
  <c r="M736" i="9" s="1"/>
  <c r="A740" i="9"/>
  <c r="L740" i="9"/>
  <c r="M740" i="9" s="1"/>
  <c r="A744" i="9"/>
  <c r="L744" i="9"/>
  <c r="M744" i="9" s="1"/>
  <c r="A748" i="9"/>
  <c r="L748" i="9"/>
  <c r="M748" i="9" s="1"/>
  <c r="A752" i="9"/>
  <c r="L752" i="9"/>
  <c r="M752" i="9" s="1"/>
  <c r="A756" i="9"/>
  <c r="L756" i="9"/>
  <c r="M756" i="9" s="1"/>
  <c r="A760" i="9"/>
  <c r="L760" i="9"/>
  <c r="M760" i="9" s="1"/>
  <c r="A764" i="9"/>
  <c r="L764" i="9"/>
  <c r="A768" i="9"/>
  <c r="L768" i="9"/>
  <c r="M768" i="9" s="1"/>
  <c r="A772" i="9"/>
  <c r="L772" i="9"/>
  <c r="M772" i="9" s="1"/>
  <c r="A776" i="9"/>
  <c r="L776" i="9"/>
  <c r="M776" i="9" s="1"/>
  <c r="A780" i="9"/>
  <c r="L780" i="9"/>
  <c r="M780" i="9" s="1"/>
  <c r="A784" i="9"/>
  <c r="L784" i="9"/>
  <c r="M784" i="9" s="1"/>
  <c r="A788" i="9"/>
  <c r="L788" i="9"/>
  <c r="M788" i="9" s="1"/>
  <c r="A792" i="9"/>
  <c r="L792" i="9"/>
  <c r="M792" i="9" s="1"/>
  <c r="A796" i="9"/>
  <c r="L796" i="9"/>
  <c r="M796" i="9" s="1"/>
  <c r="A800" i="9"/>
  <c r="L800" i="9"/>
  <c r="M800" i="9" s="1"/>
  <c r="A804" i="9"/>
  <c r="K804" i="9" s="1"/>
  <c r="L804" i="9"/>
  <c r="M804" i="9" s="1"/>
  <c r="A808" i="9"/>
  <c r="K808" i="9" s="1"/>
  <c r="L808" i="9"/>
  <c r="M808" i="9" s="1"/>
  <c r="A812" i="9"/>
  <c r="K812" i="9" s="1"/>
  <c r="L812" i="9"/>
  <c r="M812" i="9" s="1"/>
  <c r="A816" i="9"/>
  <c r="K816" i="9" s="1"/>
  <c r="L816" i="9"/>
  <c r="M816" i="9" s="1"/>
  <c r="A820" i="9"/>
  <c r="K820" i="9" s="1"/>
  <c r="L820" i="9"/>
  <c r="M820" i="9" s="1"/>
  <c r="A824" i="9"/>
  <c r="K824" i="9" s="1"/>
  <c r="L824" i="9"/>
  <c r="M824" i="9" s="1"/>
  <c r="A828" i="9"/>
  <c r="K828" i="9" s="1"/>
  <c r="L828" i="9"/>
  <c r="A832" i="9"/>
  <c r="K832" i="9" s="1"/>
  <c r="L832" i="9"/>
  <c r="M832" i="9" s="1"/>
  <c r="A836" i="9"/>
  <c r="K836" i="9" s="1"/>
  <c r="L836" i="9"/>
  <c r="M836" i="9" s="1"/>
  <c r="A840" i="9"/>
  <c r="K840" i="9" s="1"/>
  <c r="L840" i="9"/>
  <c r="M840" i="9" s="1"/>
  <c r="A844" i="9"/>
  <c r="K844" i="9" s="1"/>
  <c r="L844" i="9"/>
  <c r="M844" i="9" s="1"/>
  <c r="A848" i="9"/>
  <c r="K848" i="9" s="1"/>
  <c r="L848" i="9"/>
  <c r="M848" i="9" s="1"/>
  <c r="A852" i="9"/>
  <c r="K852" i="9" s="1"/>
  <c r="L852" i="9"/>
  <c r="M852" i="9" s="1"/>
  <c r="A856" i="9"/>
  <c r="K856" i="9" s="1"/>
  <c r="L856" i="9"/>
  <c r="M856" i="9" s="1"/>
  <c r="A860" i="9"/>
  <c r="K860" i="9" s="1"/>
  <c r="L860" i="9"/>
  <c r="M860" i="9" s="1"/>
  <c r="A868" i="9"/>
  <c r="K868" i="9" s="1"/>
  <c r="L868" i="9"/>
  <c r="A932" i="9"/>
  <c r="K932" i="9" s="1"/>
  <c r="L932" i="9"/>
  <c r="A996" i="9"/>
  <c r="K996" i="9" s="1"/>
  <c r="L996" i="9"/>
  <c r="A1060" i="9"/>
  <c r="K1060" i="9" s="1"/>
  <c r="L1060" i="9"/>
  <c r="A1124" i="9"/>
  <c r="K1124" i="9" s="1"/>
  <c r="L1124" i="9"/>
  <c r="A1188" i="9"/>
  <c r="K1188" i="9" s="1"/>
  <c r="L1188" i="9"/>
  <c r="M1188" i="9" s="1"/>
  <c r="A1252" i="9"/>
  <c r="K1252" i="9" s="1"/>
  <c r="L1252" i="9"/>
  <c r="A1316" i="9"/>
  <c r="K1316" i="9" s="1"/>
  <c r="L1316" i="9"/>
  <c r="M1316" i="9" s="1"/>
  <c r="L1412" i="9"/>
  <c r="M1412" i="9" s="1"/>
  <c r="A1412" i="9"/>
  <c r="K1412" i="9" s="1"/>
  <c r="L1476" i="9"/>
  <c r="A1476" i="9"/>
  <c r="K1476" i="9" s="1"/>
  <c r="L1508" i="9"/>
  <c r="A1508" i="9"/>
  <c r="K1508" i="9" s="1"/>
  <c r="L1540" i="9"/>
  <c r="M1540" i="9" s="1"/>
  <c r="A1540" i="9"/>
  <c r="K1540" i="9" s="1"/>
  <c r="L1572" i="9"/>
  <c r="A1572" i="9"/>
  <c r="K1572" i="9" s="1"/>
  <c r="L1604" i="9"/>
  <c r="A1604" i="9"/>
  <c r="K1604" i="9" s="1"/>
  <c r="L1636" i="9"/>
  <c r="M1636" i="9" s="1"/>
  <c r="A1636" i="9"/>
  <c r="K1636" i="9" s="1"/>
  <c r="L1668" i="9"/>
  <c r="M1668" i="9" s="1"/>
  <c r="A1668" i="9"/>
  <c r="K1668" i="9" s="1"/>
  <c r="L1700" i="9"/>
  <c r="A1700" i="9"/>
  <c r="K1700" i="9" s="1"/>
  <c r="A2056" i="9"/>
  <c r="K2056" i="9" s="1"/>
  <c r="M2056" i="9" s="1"/>
  <c r="J8" i="9"/>
  <c r="J12" i="9"/>
  <c r="J16" i="9"/>
  <c r="M16" i="9"/>
  <c r="J20" i="9"/>
  <c r="M20" i="9"/>
  <c r="J24" i="9"/>
  <c r="J28" i="9"/>
  <c r="J32" i="9"/>
  <c r="M32" i="9"/>
  <c r="J36" i="9"/>
  <c r="M36" i="9"/>
  <c r="J40" i="9"/>
  <c r="J44" i="9"/>
  <c r="M44" i="9"/>
  <c r="J48" i="9"/>
  <c r="M48" i="9"/>
  <c r="J52" i="9"/>
  <c r="M52" i="9"/>
  <c r="J56" i="9"/>
  <c r="J60" i="9"/>
  <c r="J64" i="9"/>
  <c r="M64" i="9"/>
  <c r="J68" i="9"/>
  <c r="M68" i="9"/>
  <c r="J72" i="9"/>
  <c r="J76" i="9"/>
  <c r="J80" i="9"/>
  <c r="M80" i="9"/>
  <c r="J84" i="9"/>
  <c r="M84" i="9"/>
  <c r="J88" i="9"/>
  <c r="J92" i="9"/>
  <c r="J96" i="9"/>
  <c r="M96" i="9"/>
  <c r="J100" i="9"/>
  <c r="M100" i="9"/>
  <c r="J104" i="9"/>
  <c r="J108" i="9"/>
  <c r="M108" i="9"/>
  <c r="J112" i="9"/>
  <c r="M112" i="9"/>
  <c r="J116" i="9"/>
  <c r="M116" i="9"/>
  <c r="J120" i="9"/>
  <c r="J124" i="9"/>
  <c r="J128" i="9"/>
  <c r="M128" i="9"/>
  <c r="J132" i="9"/>
  <c r="M132" i="9"/>
  <c r="J136" i="9"/>
  <c r="J140" i="9"/>
  <c r="J144" i="9"/>
  <c r="M144" i="9"/>
  <c r="J148" i="9"/>
  <c r="M148" i="9"/>
  <c r="J152" i="9"/>
  <c r="J156" i="9"/>
  <c r="J160" i="9"/>
  <c r="M160" i="9"/>
  <c r="J164" i="9"/>
  <c r="M164" i="9"/>
  <c r="J168" i="9"/>
  <c r="J172" i="9"/>
  <c r="M172" i="9"/>
  <c r="J176" i="9"/>
  <c r="M176" i="9"/>
  <c r="J180" i="9"/>
  <c r="M180" i="9"/>
  <c r="J184" i="9"/>
  <c r="J188" i="9"/>
  <c r="J192" i="9"/>
  <c r="M192" i="9"/>
  <c r="J196" i="9"/>
  <c r="M196" i="9"/>
  <c r="J200" i="9"/>
  <c r="J204" i="9"/>
  <c r="J208" i="9"/>
  <c r="M208" i="9"/>
  <c r="J212" i="9"/>
  <c r="M212" i="9"/>
  <c r="J216" i="9"/>
  <c r="J220" i="9"/>
  <c r="J224" i="9"/>
  <c r="M224" i="9"/>
  <c r="J228" i="9"/>
  <c r="M228" i="9"/>
  <c r="J232" i="9"/>
  <c r="J236" i="9"/>
  <c r="M236" i="9"/>
  <c r="J240" i="9"/>
  <c r="M240" i="9"/>
  <c r="J244" i="9"/>
  <c r="M244" i="9"/>
  <c r="J248" i="9"/>
  <c r="J252" i="9"/>
  <c r="J256" i="9"/>
  <c r="M256" i="9"/>
  <c r="J260" i="9"/>
  <c r="M260" i="9"/>
  <c r="J264" i="9"/>
  <c r="J268" i="9"/>
  <c r="J272" i="9"/>
  <c r="M272" i="9"/>
  <c r="J276" i="9"/>
  <c r="M276" i="9"/>
  <c r="J280" i="9"/>
  <c r="J284" i="9"/>
  <c r="J288" i="9"/>
  <c r="M288" i="9"/>
  <c r="J292" i="9"/>
  <c r="M292" i="9"/>
  <c r="J296" i="9"/>
  <c r="J300" i="9"/>
  <c r="M300" i="9"/>
  <c r="J304" i="9"/>
  <c r="M304" i="9"/>
  <c r="J308" i="9"/>
  <c r="M308" i="9"/>
  <c r="J312" i="9"/>
  <c r="J316" i="9"/>
  <c r="J320" i="9"/>
  <c r="M320" i="9"/>
  <c r="J324" i="9"/>
  <c r="M324" i="9"/>
  <c r="J328" i="9"/>
  <c r="J332" i="9"/>
  <c r="J336" i="9"/>
  <c r="M336" i="9"/>
  <c r="J340" i="9"/>
  <c r="M340" i="9"/>
  <c r="J344" i="9"/>
  <c r="J348" i="9"/>
  <c r="M348" i="9"/>
  <c r="J352" i="9"/>
  <c r="M352" i="9"/>
  <c r="J356" i="9"/>
  <c r="M356" i="9"/>
  <c r="J360" i="9"/>
  <c r="J364" i="9"/>
  <c r="J368" i="9"/>
  <c r="M368" i="9"/>
  <c r="J372" i="9"/>
  <c r="M372" i="9"/>
  <c r="J376" i="9"/>
  <c r="J380" i="9"/>
  <c r="J384" i="9"/>
  <c r="M384" i="9"/>
  <c r="J388" i="9"/>
  <c r="M388" i="9"/>
  <c r="J392" i="9"/>
  <c r="J396" i="9"/>
  <c r="J400" i="9"/>
  <c r="M400" i="9"/>
  <c r="J404" i="9"/>
  <c r="M404" i="9"/>
  <c r="J408" i="9"/>
  <c r="J412" i="9"/>
  <c r="J416" i="9"/>
  <c r="M416" i="9"/>
  <c r="J420" i="9"/>
  <c r="M420" i="9"/>
  <c r="J424" i="9"/>
  <c r="J428" i="9"/>
  <c r="J432" i="9"/>
  <c r="M432" i="9"/>
  <c r="J436" i="9"/>
  <c r="M436" i="9"/>
  <c r="J440" i="9"/>
  <c r="J444" i="9"/>
  <c r="J448" i="9"/>
  <c r="M448" i="9"/>
  <c r="J452" i="9"/>
  <c r="M452" i="9"/>
  <c r="J456" i="9"/>
  <c r="J460" i="9"/>
  <c r="J464" i="9"/>
  <c r="M464" i="9"/>
  <c r="J468" i="9"/>
  <c r="M468" i="9"/>
  <c r="J472" i="9"/>
  <c r="J476" i="9"/>
  <c r="J480" i="9"/>
  <c r="M480" i="9"/>
  <c r="J484" i="9"/>
  <c r="M484" i="9"/>
  <c r="J488" i="9"/>
  <c r="J492" i="9"/>
  <c r="J496" i="9"/>
  <c r="M496" i="9"/>
  <c r="J500" i="9"/>
  <c r="M500" i="9"/>
  <c r="J504" i="9"/>
  <c r="J508" i="9"/>
  <c r="J512" i="9"/>
  <c r="M512" i="9"/>
  <c r="J516" i="9"/>
  <c r="M516" i="9"/>
  <c r="J520" i="9"/>
  <c r="J524" i="9"/>
  <c r="J528" i="9"/>
  <c r="M528" i="9"/>
  <c r="J532" i="9"/>
  <c r="M532" i="9"/>
  <c r="J536" i="9"/>
  <c r="J540" i="9"/>
  <c r="M540" i="9"/>
  <c r="J544" i="9"/>
  <c r="M544" i="9"/>
  <c r="J548" i="9"/>
  <c r="M548" i="9"/>
  <c r="J552" i="9"/>
  <c r="J556" i="9"/>
  <c r="J560" i="9"/>
  <c r="J564" i="9"/>
  <c r="M564" i="9"/>
  <c r="J568" i="9"/>
  <c r="J572" i="9"/>
  <c r="J576" i="9"/>
  <c r="M576" i="9"/>
  <c r="J580" i="9"/>
  <c r="M580" i="9"/>
  <c r="J584" i="9"/>
  <c r="J588" i="9"/>
  <c r="J592" i="9"/>
  <c r="M592" i="9"/>
  <c r="J596" i="9"/>
  <c r="M596" i="9"/>
  <c r="J600" i="9"/>
  <c r="J604" i="9"/>
  <c r="J608" i="9"/>
  <c r="M608" i="9"/>
  <c r="J612" i="9"/>
  <c r="M612" i="9"/>
  <c r="J616" i="9"/>
  <c r="J620" i="9"/>
  <c r="M620" i="9"/>
  <c r="J624" i="9"/>
  <c r="J628" i="9"/>
  <c r="M628" i="9"/>
  <c r="J632" i="9"/>
  <c r="J636" i="9"/>
  <c r="J640" i="9"/>
  <c r="M640" i="9"/>
  <c r="J644" i="9"/>
  <c r="M644" i="9"/>
  <c r="J648" i="9"/>
  <c r="J652" i="9"/>
  <c r="J656" i="9"/>
  <c r="M656" i="9"/>
  <c r="J660" i="9"/>
  <c r="M660" i="9"/>
  <c r="J664" i="9"/>
  <c r="J668" i="9"/>
  <c r="J672" i="9"/>
  <c r="M672" i="9"/>
  <c r="J676" i="9"/>
  <c r="J680" i="9"/>
  <c r="M680" i="9"/>
  <c r="J684" i="9"/>
  <c r="J688" i="9"/>
  <c r="M688" i="9"/>
  <c r="J692" i="9"/>
  <c r="J696" i="9"/>
  <c r="M696" i="9"/>
  <c r="J700" i="9"/>
  <c r="J704" i="9"/>
  <c r="M704" i="9"/>
  <c r="J708" i="9"/>
  <c r="J712" i="9"/>
  <c r="M712" i="9"/>
  <c r="J716" i="9"/>
  <c r="J720" i="9"/>
  <c r="M720" i="9"/>
  <c r="J724" i="9"/>
  <c r="J728" i="9"/>
  <c r="M728" i="9"/>
  <c r="J732" i="9"/>
  <c r="J736" i="9"/>
  <c r="J740" i="9"/>
  <c r="J744" i="9"/>
  <c r="J748" i="9"/>
  <c r="J752" i="9"/>
  <c r="J756" i="9"/>
  <c r="J760" i="9"/>
  <c r="J764" i="9"/>
  <c r="M764" i="9"/>
  <c r="J768" i="9"/>
  <c r="J772" i="9"/>
  <c r="J776" i="9"/>
  <c r="J780" i="9"/>
  <c r="J784" i="9"/>
  <c r="J788" i="9"/>
  <c r="J792" i="9"/>
  <c r="J796" i="9"/>
  <c r="J800" i="9"/>
  <c r="J804" i="9"/>
  <c r="J808" i="9"/>
  <c r="J812" i="9"/>
  <c r="J816" i="9"/>
  <c r="J820" i="9"/>
  <c r="J824" i="9"/>
  <c r="J828" i="9"/>
  <c r="M828" i="9"/>
  <c r="J832" i="9"/>
  <c r="J836" i="9"/>
  <c r="J840" i="9"/>
  <c r="J844" i="9"/>
  <c r="J848" i="9"/>
  <c r="J852" i="9"/>
  <c r="J856" i="9"/>
  <c r="J860" i="9"/>
  <c r="J864" i="9"/>
  <c r="M864" i="9"/>
  <c r="J868" i="9"/>
  <c r="M868" i="9"/>
  <c r="J872" i="9"/>
  <c r="J876" i="9"/>
  <c r="J880" i="9"/>
  <c r="J884" i="9"/>
  <c r="M884" i="9"/>
  <c r="J888" i="9"/>
  <c r="J892" i="9"/>
  <c r="J896" i="9"/>
  <c r="J900" i="9"/>
  <c r="M900" i="9"/>
  <c r="J904" i="9"/>
  <c r="J908" i="9"/>
  <c r="J912" i="9"/>
  <c r="J916" i="9"/>
  <c r="M916" i="9"/>
  <c r="J920" i="9"/>
  <c r="J924" i="9"/>
  <c r="J928" i="9"/>
  <c r="J932" i="9"/>
  <c r="M932" i="9"/>
  <c r="J936" i="9"/>
  <c r="J940" i="9"/>
  <c r="J944" i="9"/>
  <c r="J948" i="9"/>
  <c r="J952" i="9"/>
  <c r="J956" i="9"/>
  <c r="J960" i="9"/>
  <c r="J964" i="9"/>
  <c r="J968" i="9"/>
  <c r="J972" i="9"/>
  <c r="J976" i="9"/>
  <c r="J980" i="9"/>
  <c r="J984" i="9"/>
  <c r="J988" i="9"/>
  <c r="J992" i="9"/>
  <c r="J996" i="9"/>
  <c r="M996" i="9"/>
  <c r="J1000" i="9"/>
  <c r="J1004" i="9"/>
  <c r="J1008" i="9"/>
  <c r="J1012" i="9"/>
  <c r="M1012" i="9"/>
  <c r="J1016" i="9"/>
  <c r="J1020" i="9"/>
  <c r="J1024" i="9"/>
  <c r="J1028" i="9"/>
  <c r="M1028" i="9"/>
  <c r="J1032" i="9"/>
  <c r="J1036" i="9"/>
  <c r="J1040" i="9"/>
  <c r="J1044" i="9"/>
  <c r="M1044" i="9"/>
  <c r="J1048" i="9"/>
  <c r="J1052" i="9"/>
  <c r="J1056" i="9"/>
  <c r="J1060" i="9"/>
  <c r="M1060" i="9"/>
  <c r="J1064" i="9"/>
  <c r="J1068" i="9"/>
  <c r="J1072" i="9"/>
  <c r="J1076" i="9"/>
  <c r="M1076" i="9"/>
  <c r="J1080" i="9"/>
  <c r="J1084" i="9"/>
  <c r="J1088" i="9"/>
  <c r="J1092" i="9"/>
  <c r="J1096" i="9"/>
  <c r="J1100" i="9"/>
  <c r="J1104" i="9"/>
  <c r="J1108" i="9"/>
  <c r="M1108" i="9"/>
  <c r="J1112" i="9"/>
  <c r="J1116" i="9"/>
  <c r="M1116" i="9"/>
  <c r="J1120" i="9"/>
  <c r="J1124" i="9"/>
  <c r="M1124" i="9"/>
  <c r="J1128" i="9"/>
  <c r="J1132" i="9"/>
  <c r="J1136" i="9"/>
  <c r="J1140" i="9"/>
  <c r="M1140" i="9"/>
  <c r="J1144" i="9"/>
  <c r="J1148" i="9"/>
  <c r="J1152" i="9"/>
  <c r="J1156" i="9"/>
  <c r="M1156" i="9"/>
  <c r="J1160" i="9"/>
  <c r="J1164" i="9"/>
  <c r="J1168" i="9"/>
  <c r="J1172" i="9"/>
  <c r="M1172" i="9"/>
  <c r="J1176" i="9"/>
  <c r="J1180" i="9"/>
  <c r="M1180" i="9"/>
  <c r="J1184" i="9"/>
  <c r="J1188" i="9"/>
  <c r="J1192" i="9"/>
  <c r="J1196" i="9"/>
  <c r="J1200" i="9"/>
  <c r="J1204" i="9"/>
  <c r="J1208" i="9"/>
  <c r="J1212" i="9"/>
  <c r="J1216" i="9"/>
  <c r="J1220" i="9"/>
  <c r="J1224" i="9"/>
  <c r="J1228" i="9"/>
  <c r="J1232" i="9"/>
  <c r="J1236" i="9"/>
  <c r="M1236" i="9"/>
  <c r="J1240" i="9"/>
  <c r="J1244" i="9"/>
  <c r="J1248" i="9"/>
  <c r="J1252" i="9"/>
  <c r="M1252" i="9"/>
  <c r="J1256" i="9"/>
  <c r="J1260" i="9"/>
  <c r="J1264" i="9"/>
  <c r="J1268" i="9"/>
  <c r="J1272" i="9"/>
  <c r="J1276" i="9"/>
  <c r="J1280" i="9"/>
  <c r="J1284" i="9"/>
  <c r="M1284" i="9"/>
  <c r="J1288" i="9"/>
  <c r="J1292" i="9"/>
  <c r="J1296" i="9"/>
  <c r="J1300" i="9"/>
  <c r="M1300" i="9"/>
  <c r="J1304" i="9"/>
  <c r="J1308" i="9"/>
  <c r="J1312" i="9"/>
  <c r="J1316" i="9"/>
  <c r="J1320" i="9"/>
  <c r="J1324" i="9"/>
  <c r="J1328" i="9"/>
  <c r="J1332" i="9"/>
  <c r="M1332" i="9"/>
  <c r="J1336" i="9"/>
  <c r="J1340" i="9"/>
  <c r="J1344" i="9"/>
  <c r="J1348" i="9"/>
  <c r="M1348" i="9"/>
  <c r="J1352" i="9"/>
  <c r="J1356" i="9"/>
  <c r="J1360" i="9"/>
  <c r="J1364" i="9"/>
  <c r="M1364" i="9"/>
  <c r="J1368" i="9"/>
  <c r="J1372" i="9"/>
  <c r="M1372" i="9"/>
  <c r="J1376" i="9"/>
  <c r="J1380" i="9"/>
  <c r="J1384" i="9"/>
  <c r="J1388" i="9"/>
  <c r="J1392" i="9"/>
  <c r="J1396" i="9"/>
  <c r="M1396" i="9"/>
  <c r="J1400" i="9"/>
  <c r="J1404" i="9"/>
  <c r="J1408" i="9"/>
  <c r="J1412" i="9"/>
  <c r="J1416" i="9"/>
  <c r="J1420" i="9"/>
  <c r="J1424" i="9"/>
  <c r="J1428" i="9"/>
  <c r="M1428" i="9"/>
  <c r="J1432" i="9"/>
  <c r="J1436" i="9"/>
  <c r="J1440" i="9"/>
  <c r="J1444" i="9"/>
  <c r="M1444" i="9"/>
  <c r="J1448" i="9"/>
  <c r="J1452" i="9"/>
  <c r="M1452" i="9"/>
  <c r="J1456" i="9"/>
  <c r="J1460" i="9"/>
  <c r="M1460" i="9"/>
  <c r="J1464" i="9"/>
  <c r="J1468" i="9"/>
  <c r="J1472" i="9"/>
  <c r="J1476" i="9"/>
  <c r="M1476" i="9"/>
  <c r="J1480" i="9"/>
  <c r="J1484" i="9"/>
  <c r="J1488" i="9"/>
  <c r="J1492" i="9"/>
  <c r="M1492" i="9"/>
  <c r="J1496" i="9"/>
  <c r="J1500" i="9"/>
  <c r="J1504" i="9"/>
  <c r="J1508" i="9"/>
  <c r="M1508" i="9"/>
  <c r="J1512" i="9"/>
  <c r="J1516" i="9"/>
  <c r="J1520" i="9"/>
  <c r="J1524" i="9"/>
  <c r="M1524" i="9"/>
  <c r="J1528" i="9"/>
  <c r="J1532" i="9"/>
  <c r="J1536" i="9"/>
  <c r="J1540" i="9"/>
  <c r="J1544" i="9"/>
  <c r="J1548" i="9"/>
  <c r="J1552" i="9"/>
  <c r="J1556" i="9"/>
  <c r="M1556" i="9"/>
  <c r="J1560" i="9"/>
  <c r="J1564" i="9"/>
  <c r="J1568" i="9"/>
  <c r="J1572" i="9"/>
  <c r="M1572" i="9"/>
  <c r="J1576" i="9"/>
  <c r="J1580" i="9"/>
  <c r="M1580" i="9"/>
  <c r="J1584" i="9"/>
  <c r="J1588" i="9"/>
  <c r="M1588" i="9"/>
  <c r="J1592" i="9"/>
  <c r="J1596" i="9"/>
  <c r="J1600" i="9"/>
  <c r="J1604" i="9"/>
  <c r="M1604" i="9"/>
  <c r="J1608" i="9"/>
  <c r="J1612" i="9"/>
  <c r="J1616" i="9"/>
  <c r="J1620" i="9"/>
  <c r="J1624" i="9"/>
  <c r="J1628" i="9"/>
  <c r="J1632" i="9"/>
  <c r="J1636" i="9"/>
  <c r="J1640" i="9"/>
  <c r="J1644" i="9"/>
  <c r="M1644" i="9"/>
  <c r="J1648" i="9"/>
  <c r="J1652" i="9"/>
  <c r="M1652" i="9"/>
  <c r="J1656" i="9"/>
  <c r="J1660" i="9"/>
  <c r="J1664" i="9"/>
  <c r="J1668" i="9"/>
  <c r="J1672" i="9"/>
  <c r="J1676" i="9"/>
  <c r="J1680" i="9"/>
  <c r="J1684" i="9"/>
  <c r="J1688" i="9"/>
  <c r="J1692" i="9"/>
  <c r="J1696" i="9"/>
  <c r="J1700" i="9"/>
  <c r="M1700" i="9"/>
  <c r="J1704" i="9"/>
  <c r="J1708" i="9"/>
  <c r="J1712" i="9"/>
  <c r="J1716" i="9"/>
  <c r="M1716" i="9"/>
  <c r="J1720" i="9"/>
  <c r="J1724" i="9"/>
  <c r="J1728" i="9"/>
  <c r="J1732" i="9"/>
  <c r="M1732" i="9"/>
  <c r="J1736" i="9"/>
  <c r="J1740" i="9"/>
  <c r="J1744" i="9"/>
  <c r="J1748" i="9"/>
  <c r="J1752" i="9"/>
  <c r="J1756" i="9"/>
  <c r="M1756" i="9"/>
  <c r="J1760" i="9"/>
  <c r="J1764" i="9"/>
  <c r="J1768" i="9"/>
  <c r="J1772" i="9"/>
  <c r="J1776" i="9"/>
  <c r="J1780" i="9"/>
  <c r="J1784" i="9"/>
  <c r="J1788" i="9"/>
  <c r="J1792" i="9"/>
  <c r="J1796" i="9"/>
  <c r="J1800" i="9"/>
  <c r="M1800" i="9"/>
  <c r="J1804" i="9"/>
  <c r="J1808" i="9"/>
  <c r="J1812" i="9"/>
  <c r="J1816" i="9"/>
  <c r="J1820" i="9"/>
  <c r="J1824" i="9"/>
  <c r="J1828" i="9"/>
  <c r="J1832" i="9"/>
  <c r="J1836" i="9"/>
  <c r="J1840" i="9"/>
  <c r="J1844" i="9"/>
  <c r="J1848" i="9"/>
  <c r="J1852" i="9"/>
  <c r="J1856" i="9"/>
  <c r="J1860" i="9"/>
  <c r="J1864" i="9"/>
  <c r="J1868" i="9"/>
  <c r="M1868" i="9"/>
  <c r="J1872" i="9"/>
  <c r="J1876" i="9"/>
  <c r="J1880" i="9"/>
  <c r="J1884" i="9"/>
  <c r="J1888" i="9"/>
  <c r="J1892" i="9"/>
  <c r="M1892" i="9"/>
  <c r="J1896" i="9"/>
  <c r="J1900" i="9"/>
  <c r="J1904" i="9"/>
  <c r="J1908" i="9"/>
  <c r="J1912" i="9"/>
  <c r="J1916" i="9"/>
  <c r="J1920" i="9"/>
  <c r="J1924" i="9"/>
  <c r="J1928" i="9"/>
  <c r="J1932" i="9"/>
  <c r="J1936" i="9"/>
  <c r="J1940" i="9"/>
  <c r="J1944" i="9"/>
  <c r="J1948" i="9"/>
  <c r="J1952" i="9"/>
  <c r="J1956" i="9"/>
  <c r="J1960" i="9"/>
  <c r="J1964" i="9"/>
  <c r="J1968" i="9"/>
  <c r="J1972" i="9"/>
  <c r="J1976" i="9"/>
  <c r="J1980" i="9"/>
  <c r="M1980" i="9"/>
  <c r="J1984" i="9"/>
  <c r="J1988" i="9"/>
  <c r="J1992" i="9"/>
  <c r="J1996" i="9"/>
  <c r="J2000" i="9"/>
  <c r="J2004" i="9"/>
  <c r="J2008" i="9"/>
  <c r="J2012" i="9"/>
  <c r="J2016" i="9"/>
  <c r="J2020" i="9"/>
  <c r="J2024" i="9"/>
  <c r="J2028" i="9"/>
  <c r="J2032" i="9"/>
  <c r="J2036" i="9"/>
  <c r="J2040" i="9"/>
  <c r="J2044" i="9"/>
  <c r="M2044" i="9"/>
  <c r="J2048" i="9"/>
  <c r="M2048" i="9"/>
  <c r="J2052" i="9"/>
  <c r="M2052" i="9"/>
  <c r="J2056" i="9"/>
  <c r="J1107" i="9"/>
  <c r="L948" i="9"/>
  <c r="M948" i="9" s="1"/>
  <c r="L964" i="9"/>
  <c r="M964" i="9" s="1"/>
  <c r="L980" i="9"/>
  <c r="M980" i="9" s="1"/>
  <c r="L1204" i="9"/>
  <c r="M1204" i="9" s="1"/>
  <c r="L1220" i="9"/>
  <c r="M1220" i="9" s="1"/>
  <c r="L1236" i="9"/>
  <c r="L1428" i="9"/>
  <c r="M79" i="9"/>
  <c r="M207" i="9"/>
  <c r="M335" i="9"/>
  <c r="M463" i="9"/>
  <c r="M591" i="9"/>
  <c r="M719" i="9"/>
  <c r="M847" i="9"/>
  <c r="M975" i="9"/>
  <c r="M1103" i="9"/>
  <c r="M1549" i="9"/>
  <c r="L1326" i="9"/>
  <c r="M1326" i="9" s="1"/>
  <c r="L1346" i="9"/>
  <c r="M1346" i="9" s="1"/>
  <c r="L1350" i="9"/>
  <c r="M1350" i="9" s="1"/>
  <c r="L1370" i="9"/>
  <c r="M1370" i="9" s="1"/>
  <c r="L1390" i="9"/>
  <c r="M1390" i="9" s="1"/>
  <c r="L1410" i="9"/>
  <c r="M1410" i="9" s="1"/>
  <c r="L1414" i="9"/>
  <c r="M1414" i="9" s="1"/>
  <c r="L1434" i="9"/>
  <c r="M1434" i="9" s="1"/>
  <c r="L1454" i="9"/>
  <c r="M1454" i="9" s="1"/>
  <c r="L1474" i="9"/>
  <c r="M1474" i="9" s="1"/>
  <c r="L1490" i="9"/>
  <c r="M1490" i="9" s="1"/>
  <c r="L1506" i="9"/>
  <c r="M1506" i="9" s="1"/>
  <c r="L1522" i="9"/>
  <c r="M1522" i="9" s="1"/>
  <c r="L1538" i="9"/>
  <c r="M1538" i="9" s="1"/>
  <c r="L1554" i="9"/>
  <c r="M1554" i="9" s="1"/>
  <c r="L1570" i="9"/>
  <c r="M1570" i="9" s="1"/>
  <c r="L1480" i="9"/>
  <c r="M1480" i="9" s="1"/>
  <c r="L1484" i="9"/>
  <c r="M1484" i="9" s="1"/>
  <c r="L1488" i="9"/>
  <c r="M1488" i="9" s="1"/>
  <c r="L1512" i="9"/>
  <c r="M1512" i="9" s="1"/>
  <c r="L1516" i="9"/>
  <c r="M1516" i="9" s="1"/>
  <c r="L1520" i="9"/>
  <c r="M1520" i="9" s="1"/>
  <c r="L1544" i="9"/>
  <c r="M1544" i="9" s="1"/>
  <c r="L1548" i="9"/>
  <c r="M1548" i="9" s="1"/>
  <c r="L1552" i="9"/>
  <c r="M1552" i="9" s="1"/>
  <c r="L1560" i="9"/>
  <c r="M1560" i="9" s="1"/>
  <c r="L1564" i="9"/>
  <c r="M1564" i="9" s="1"/>
  <c r="L1568" i="9"/>
  <c r="M1568" i="9" s="1"/>
  <c r="L1592" i="9"/>
  <c r="M1592" i="9" s="1"/>
  <c r="L1596" i="9"/>
  <c r="M1596" i="9" s="1"/>
  <c r="L1600" i="9"/>
  <c r="M1600" i="9" s="1"/>
  <c r="L1628" i="9"/>
  <c r="M1628" i="9" s="1"/>
  <c r="L1640" i="9"/>
  <c r="M1640" i="9" s="1"/>
  <c r="L1644" i="9"/>
  <c r="L1648" i="9"/>
  <c r="M1648" i="9" s="1"/>
  <c r="L1688" i="9"/>
  <c r="M1688" i="9" s="1"/>
  <c r="L1692" i="9"/>
  <c r="M1692" i="9" s="1"/>
  <c r="L1696" i="9"/>
  <c r="M1696" i="9" s="1"/>
  <c r="L1720" i="9"/>
  <c r="M1720" i="9" s="1"/>
  <c r="L1724" i="9"/>
  <c r="M1724" i="9" s="1"/>
  <c r="L1728" i="9"/>
  <c r="M1728" i="9" s="1"/>
  <c r="L1732" i="9"/>
  <c r="L1740" i="9"/>
  <c r="M1740" i="9" s="1"/>
  <c r="L1748" i="9"/>
  <c r="M1748" i="9" s="1"/>
  <c r="L1756" i="9"/>
  <c r="L1764" i="9"/>
  <c r="M1764" i="9" s="1"/>
  <c r="L1772" i="9"/>
  <c r="M1772" i="9" s="1"/>
  <c r="L1808" i="9"/>
  <c r="M1808" i="9" s="1"/>
  <c r="L1820" i="9"/>
  <c r="M1820" i="9" s="1"/>
  <c r="L1828" i="9"/>
  <c r="M1828" i="9" s="1"/>
  <c r="L1836" i="9"/>
  <c r="M1836" i="9" s="1"/>
  <c r="L1872" i="9"/>
  <c r="M1872" i="9" s="1"/>
  <c r="L1880" i="9"/>
  <c r="M1880" i="9" s="1"/>
  <c r="L1888" i="9"/>
  <c r="M1888" i="9" s="1"/>
  <c r="L1896" i="9"/>
  <c r="M1896" i="9" s="1"/>
  <c r="L1900" i="9"/>
  <c r="M1900" i="9" s="1"/>
  <c r="L1904" i="9"/>
  <c r="M1904" i="9" s="1"/>
  <c r="L1908" i="9"/>
  <c r="M1908" i="9" s="1"/>
  <c r="L1912" i="9"/>
  <c r="M1912" i="9" s="1"/>
  <c r="L1916" i="9"/>
  <c r="M1916" i="9" s="1"/>
  <c r="L1920" i="9"/>
  <c r="M1920" i="9" s="1"/>
  <c r="L1924" i="9"/>
  <c r="M1924" i="9" s="1"/>
  <c r="L1932" i="9"/>
  <c r="M1932" i="9" s="1"/>
  <c r="L1940" i="9"/>
  <c r="M1940" i="9" s="1"/>
  <c r="L1948" i="9"/>
  <c r="M1948" i="9" s="1"/>
  <c r="L1956" i="9"/>
  <c r="M1956" i="9" s="1"/>
  <c r="L1964" i="9"/>
  <c r="M1964" i="9" s="1"/>
  <c r="L2000" i="9"/>
  <c r="M2000" i="9" s="1"/>
  <c r="L2012" i="9"/>
  <c r="M2012" i="9" s="1"/>
  <c r="L2020" i="9"/>
  <c r="M2020" i="9" s="1"/>
  <c r="L2028" i="9"/>
  <c r="M2028" i="9" s="1"/>
  <c r="L2040" i="9"/>
  <c r="M2040" i="9" s="1"/>
  <c r="L880" i="9"/>
  <c r="M880" i="9" s="1"/>
  <c r="L896" i="9"/>
  <c r="M896" i="9" s="1"/>
  <c r="L912" i="9"/>
  <c r="M912" i="9" s="1"/>
  <c r="L928" i="9"/>
  <c r="M928" i="9" s="1"/>
  <c r="L944" i="9"/>
  <c r="M944" i="9" s="1"/>
  <c r="L960" i="9"/>
  <c r="M960" i="9" s="1"/>
  <c r="L976" i="9"/>
  <c r="M976" i="9" s="1"/>
  <c r="L992" i="9"/>
  <c r="M992" i="9" s="1"/>
  <c r="L1008" i="9"/>
  <c r="M1008" i="9" s="1"/>
  <c r="L1024" i="9"/>
  <c r="M1024" i="9" s="1"/>
  <c r="L1040" i="9"/>
  <c r="M1040" i="9" s="1"/>
  <c r="L1056" i="9"/>
  <c r="M1056" i="9" s="1"/>
  <c r="L1072" i="9"/>
  <c r="M1072" i="9" s="1"/>
  <c r="L1088" i="9"/>
  <c r="M1088" i="9" s="1"/>
  <c r="L1104" i="9"/>
  <c r="M1104" i="9" s="1"/>
  <c r="L1120" i="9"/>
  <c r="M1120" i="9" s="1"/>
  <c r="L1136" i="9"/>
  <c r="M1136" i="9" s="1"/>
  <c r="L1152" i="9"/>
  <c r="M1152" i="9" s="1"/>
  <c r="L1168" i="9"/>
  <c r="M1168" i="9" s="1"/>
  <c r="L1184" i="9"/>
  <c r="M1184" i="9" s="1"/>
  <c r="L1200" i="9"/>
  <c r="M1200" i="9" s="1"/>
  <c r="L1216" i="9"/>
  <c r="M1216" i="9" s="1"/>
  <c r="L1232" i="9"/>
  <c r="M1232" i="9" s="1"/>
  <c r="L1248" i="9"/>
  <c r="M1248" i="9" s="1"/>
  <c r="L1264" i="9"/>
  <c r="M1264" i="9" s="1"/>
  <c r="L1280" i="9"/>
  <c r="M1280" i="9" s="1"/>
  <c r="L1296" i="9"/>
  <c r="M1296" i="9" s="1"/>
  <c r="L1312" i="9"/>
  <c r="M1312" i="9" s="1"/>
  <c r="L1328" i="9"/>
  <c r="M1328" i="9" s="1"/>
  <c r="L1344" i="9"/>
  <c r="M1344" i="9" s="1"/>
  <c r="L1360" i="9"/>
  <c r="M1360" i="9" s="1"/>
  <c r="L1376" i="9"/>
  <c r="M1376" i="9" s="1"/>
  <c r="L1392" i="9"/>
  <c r="M1392" i="9" s="1"/>
  <c r="L1408" i="9"/>
  <c r="M1408" i="9" s="1"/>
  <c r="L1424" i="9"/>
  <c r="M1424" i="9" s="1"/>
  <c r="L1440" i="9"/>
  <c r="M1440" i="9" s="1"/>
  <c r="L1456" i="9"/>
  <c r="M1456" i="9" s="1"/>
  <c r="L1864" i="9"/>
  <c r="M1864" i="9" s="1"/>
  <c r="L1464" i="9"/>
  <c r="M1464" i="9" s="1"/>
  <c r="L1468" i="9"/>
  <c r="M1468" i="9" s="1"/>
  <c r="L1472" i="9"/>
  <c r="M1472" i="9" s="1"/>
  <c r="L1496" i="9"/>
  <c r="M1496" i="9" s="1"/>
  <c r="L1500" i="9"/>
  <c r="M1500" i="9" s="1"/>
  <c r="L1504" i="9"/>
  <c r="M1504" i="9" s="1"/>
  <c r="L1528" i="9"/>
  <c r="M1528" i="9" s="1"/>
  <c r="L1532" i="9"/>
  <c r="M1532" i="9" s="1"/>
  <c r="L1536" i="9"/>
  <c r="M1536" i="9" s="1"/>
  <c r="L1576" i="9"/>
  <c r="M1576" i="9" s="1"/>
  <c r="L1580" i="9"/>
  <c r="L1584" i="9"/>
  <c r="M1584" i="9" s="1"/>
  <c r="L1608" i="9"/>
  <c r="M1608" i="9" s="1"/>
  <c r="L1612" i="9"/>
  <c r="M1612" i="9" s="1"/>
  <c r="L1616" i="9"/>
  <c r="M1616" i="9" s="1"/>
  <c r="L1624" i="9"/>
  <c r="M1624" i="9" s="1"/>
  <c r="L1632" i="9"/>
  <c r="M1632" i="9" s="1"/>
  <c r="L1656" i="9"/>
  <c r="M1656" i="9" s="1"/>
  <c r="L1660" i="9"/>
  <c r="M1660" i="9" s="1"/>
  <c r="L1664" i="9"/>
  <c r="M1664" i="9" s="1"/>
  <c r="L1672" i="9"/>
  <c r="M1672" i="9" s="1"/>
  <c r="L1676" i="9"/>
  <c r="M1676" i="9" s="1"/>
  <c r="L1680" i="9"/>
  <c r="M1680" i="9" s="1"/>
  <c r="L1704" i="9"/>
  <c r="M1704" i="9" s="1"/>
  <c r="L1708" i="9"/>
  <c r="M1708" i="9" s="1"/>
  <c r="L1712" i="9"/>
  <c r="M1712" i="9" s="1"/>
  <c r="L1744" i="9"/>
  <c r="M1744" i="9" s="1"/>
  <c r="L1752" i="9"/>
  <c r="M1752" i="9" s="1"/>
  <c r="L1760" i="9"/>
  <c r="M1760" i="9" s="1"/>
  <c r="L1768" i="9"/>
  <c r="M1768" i="9" s="1"/>
  <c r="L1776" i="9"/>
  <c r="M1776" i="9" s="1"/>
  <c r="L1780" i="9"/>
  <c r="M1780" i="9" s="1"/>
  <c r="L1784" i="9"/>
  <c r="M1784" i="9" s="1"/>
  <c r="L1788" i="9"/>
  <c r="M1788" i="9" s="1"/>
  <c r="L1792" i="9"/>
  <c r="M1792" i="9" s="1"/>
  <c r="L1796" i="9"/>
  <c r="M1796" i="9" s="1"/>
  <c r="L1804" i="9"/>
  <c r="M1804" i="9" s="1"/>
  <c r="L1812" i="9"/>
  <c r="M1812" i="9" s="1"/>
  <c r="L1816" i="9"/>
  <c r="M1816" i="9" s="1"/>
  <c r="L1824" i="9"/>
  <c r="M1824" i="9" s="1"/>
  <c r="L1832" i="9"/>
  <c r="M1832" i="9" s="1"/>
  <c r="L1840" i="9"/>
  <c r="M1840" i="9" s="1"/>
  <c r="L1844" i="9"/>
  <c r="M1844" i="9" s="1"/>
  <c r="L1848" i="9"/>
  <c r="M1848" i="9" s="1"/>
  <c r="L1852" i="9"/>
  <c r="M1852" i="9" s="1"/>
  <c r="L1856" i="9"/>
  <c r="M1856" i="9" s="1"/>
  <c r="L1860" i="9"/>
  <c r="M1860" i="9" s="1"/>
  <c r="L1868" i="9"/>
  <c r="L1876" i="9"/>
  <c r="M1876" i="9" s="1"/>
  <c r="L1884" i="9"/>
  <c r="M1884" i="9" s="1"/>
  <c r="L1892" i="9"/>
  <c r="L1936" i="9"/>
  <c r="M1936" i="9" s="1"/>
  <c r="L1944" i="9"/>
  <c r="M1944" i="9" s="1"/>
  <c r="L1952" i="9"/>
  <c r="M1952" i="9" s="1"/>
  <c r="L1960" i="9"/>
  <c r="M1960" i="9" s="1"/>
  <c r="L1968" i="9"/>
  <c r="M1968" i="9" s="1"/>
  <c r="L1972" i="9"/>
  <c r="M1972" i="9" s="1"/>
  <c r="L1976" i="9"/>
  <c r="M1976" i="9" s="1"/>
  <c r="L1980" i="9"/>
  <c r="L1984" i="9"/>
  <c r="M1984" i="9" s="1"/>
  <c r="L1988" i="9"/>
  <c r="M1988" i="9" s="1"/>
  <c r="L1996" i="9"/>
  <c r="M1996" i="9" s="1"/>
  <c r="L2004" i="9"/>
  <c r="M2004" i="9" s="1"/>
  <c r="L2008" i="9"/>
  <c r="M2008" i="9" s="1"/>
  <c r="L2016" i="9"/>
  <c r="M2016" i="9" s="1"/>
  <c r="L2024" i="9"/>
  <c r="M2024" i="9" s="1"/>
  <c r="L2032" i="9"/>
  <c r="M2032" i="9" s="1"/>
  <c r="L2036" i="9"/>
  <c r="M2036" i="9" s="1"/>
  <c r="L2044" i="9"/>
  <c r="L2048" i="9"/>
  <c r="L2052" i="9"/>
  <c r="L876" i="9"/>
  <c r="M876" i="9" s="1"/>
  <c r="L892" i="9"/>
  <c r="M892" i="9" s="1"/>
  <c r="L908" i="9"/>
  <c r="M908" i="9" s="1"/>
  <c r="L924" i="9"/>
  <c r="M924" i="9" s="1"/>
  <c r="L940" i="9"/>
  <c r="M940" i="9" s="1"/>
  <c r="L956" i="9"/>
  <c r="M956" i="9" s="1"/>
  <c r="L972" i="9"/>
  <c r="M972" i="9" s="1"/>
  <c r="L988" i="9"/>
  <c r="M988" i="9" s="1"/>
  <c r="L1004" i="9"/>
  <c r="M1004" i="9" s="1"/>
  <c r="L1020" i="9"/>
  <c r="M1020" i="9" s="1"/>
  <c r="L1036" i="9"/>
  <c r="M1036" i="9" s="1"/>
  <c r="L1052" i="9"/>
  <c r="M1052" i="9" s="1"/>
  <c r="L1068" i="9"/>
  <c r="M1068" i="9" s="1"/>
  <c r="L1084" i="9"/>
  <c r="M1084" i="9" s="1"/>
  <c r="L1100" i="9"/>
  <c r="M1100" i="9" s="1"/>
  <c r="L1116" i="9"/>
  <c r="L1132" i="9"/>
  <c r="M1132" i="9" s="1"/>
  <c r="L1148" i="9"/>
  <c r="M1148" i="9" s="1"/>
  <c r="L1164" i="9"/>
  <c r="M1164" i="9" s="1"/>
  <c r="L1180" i="9"/>
  <c r="L1196" i="9"/>
  <c r="M1196" i="9" s="1"/>
  <c r="L1212" i="9"/>
  <c r="M1212" i="9" s="1"/>
  <c r="L1228" i="9"/>
  <c r="M1228" i="9" s="1"/>
  <c r="L1244" i="9"/>
  <c r="M1244" i="9" s="1"/>
  <c r="L1260" i="9"/>
  <c r="M1260" i="9" s="1"/>
  <c r="L1276" i="9"/>
  <c r="M1276" i="9" s="1"/>
  <c r="L1292" i="9"/>
  <c r="M1292" i="9" s="1"/>
  <c r="L1308" i="9"/>
  <c r="M1308" i="9" s="1"/>
  <c r="L1324" i="9"/>
  <c r="M1324" i="9" s="1"/>
  <c r="L1340" i="9"/>
  <c r="M1340" i="9" s="1"/>
  <c r="L1356" i="9"/>
  <c r="M1356" i="9" s="1"/>
  <c r="L1372" i="9"/>
  <c r="L1388" i="9"/>
  <c r="M1388" i="9" s="1"/>
  <c r="L1404" i="9"/>
  <c r="M1404" i="9" s="1"/>
  <c r="L1420" i="9"/>
  <c r="M1420" i="9" s="1"/>
  <c r="L1436" i="9"/>
  <c r="M1436" i="9" s="1"/>
  <c r="L1452" i="9"/>
  <c r="L1928" i="9"/>
  <c r="M1928" i="9" s="1"/>
  <c r="L872" i="9"/>
  <c r="M872" i="9" s="1"/>
  <c r="L888" i="9"/>
  <c r="M888" i="9" s="1"/>
  <c r="L904" i="9"/>
  <c r="M904" i="9" s="1"/>
  <c r="L920" i="9"/>
  <c r="M920" i="9" s="1"/>
  <c r="L936" i="9"/>
  <c r="M936" i="9" s="1"/>
  <c r="L952" i="9"/>
  <c r="M952" i="9" s="1"/>
  <c r="L968" i="9"/>
  <c r="M968" i="9" s="1"/>
  <c r="L984" i="9"/>
  <c r="M984" i="9" s="1"/>
  <c r="L1000" i="9"/>
  <c r="M1000" i="9" s="1"/>
  <c r="L1016" i="9"/>
  <c r="M1016" i="9" s="1"/>
  <c r="L1032" i="9"/>
  <c r="M1032" i="9" s="1"/>
  <c r="L1048" i="9"/>
  <c r="M1048" i="9" s="1"/>
  <c r="L1064" i="9"/>
  <c r="M1064" i="9" s="1"/>
  <c r="L1080" i="9"/>
  <c r="M1080" i="9" s="1"/>
  <c r="L1096" i="9"/>
  <c r="M1096" i="9" s="1"/>
  <c r="L1112" i="9"/>
  <c r="M1112" i="9" s="1"/>
  <c r="L1128" i="9"/>
  <c r="M1128" i="9" s="1"/>
  <c r="L1144" i="9"/>
  <c r="M1144" i="9" s="1"/>
  <c r="L1160" i="9"/>
  <c r="M1160" i="9" s="1"/>
  <c r="L1176" i="9"/>
  <c r="M1176" i="9" s="1"/>
  <c r="L1192" i="9"/>
  <c r="M1192" i="9" s="1"/>
  <c r="L1208" i="9"/>
  <c r="M1208" i="9" s="1"/>
  <c r="L1224" i="9"/>
  <c r="M1224" i="9" s="1"/>
  <c r="L1240" i="9"/>
  <c r="M1240" i="9" s="1"/>
  <c r="L1256" i="9"/>
  <c r="M1256" i="9" s="1"/>
  <c r="L1272" i="9"/>
  <c r="M1272" i="9" s="1"/>
  <c r="L1288" i="9"/>
  <c r="M1288" i="9" s="1"/>
  <c r="L1304" i="9"/>
  <c r="M1304" i="9" s="1"/>
  <c r="L1320" i="9"/>
  <c r="M1320" i="9" s="1"/>
  <c r="L1336" i="9"/>
  <c r="M1336" i="9" s="1"/>
  <c r="L1352" i="9"/>
  <c r="M1352" i="9" s="1"/>
  <c r="L1368" i="9"/>
  <c r="M1368" i="9" s="1"/>
  <c r="L1384" i="9"/>
  <c r="M1384" i="9" s="1"/>
  <c r="L1400" i="9"/>
  <c r="M1400" i="9" s="1"/>
  <c r="L1416" i="9"/>
  <c r="M1416" i="9" s="1"/>
  <c r="L1432" i="9"/>
  <c r="M1432" i="9" s="1"/>
  <c r="L1448" i="9"/>
  <c r="M1448" i="9" s="1"/>
  <c r="L1736" i="9"/>
  <c r="M1736" i="9" s="1"/>
  <c r="L1992" i="9"/>
  <c r="M1992" i="9" s="1"/>
  <c r="CM260" i="3"/>
  <c r="B3" i="12"/>
  <c r="DD104" i="4"/>
  <c r="DC104" i="4"/>
  <c r="DD103" i="4"/>
  <c r="DC103" i="4"/>
  <c r="DD102" i="4"/>
  <c r="DC102" i="4"/>
  <c r="DD101" i="4"/>
  <c r="DC101" i="4"/>
  <c r="DD100" i="4"/>
  <c r="DC100" i="4"/>
  <c r="DD99" i="4"/>
  <c r="DC99" i="4"/>
  <c r="DD98" i="4"/>
  <c r="DC98" i="4"/>
  <c r="DD97" i="4"/>
  <c r="DC97" i="4"/>
  <c r="DD96" i="4"/>
  <c r="DC96" i="4"/>
  <c r="DD95" i="4"/>
  <c r="DC95" i="4"/>
  <c r="DD94" i="4"/>
  <c r="DC94" i="4"/>
  <c r="DD93" i="4"/>
  <c r="DC93" i="4"/>
  <c r="DD92" i="4"/>
  <c r="DC92" i="4"/>
  <c r="DD91" i="4"/>
  <c r="DC91" i="4"/>
  <c r="DD90" i="4"/>
  <c r="DC90" i="4"/>
  <c r="DD89" i="4"/>
  <c r="DC89" i="4"/>
  <c r="DD88" i="4"/>
  <c r="DC88" i="4"/>
  <c r="DD87" i="4"/>
  <c r="DC87" i="4"/>
  <c r="DD86" i="4"/>
  <c r="DC86" i="4"/>
  <c r="DD85" i="4"/>
  <c r="DC85" i="4"/>
  <c r="DD84" i="4"/>
  <c r="DC84" i="4"/>
  <c r="DD83" i="4"/>
  <c r="DC83" i="4"/>
  <c r="DD82" i="4"/>
  <c r="DC82" i="4"/>
  <c r="DD81" i="4"/>
  <c r="DC81" i="4"/>
  <c r="DD80" i="4"/>
  <c r="DC80" i="4"/>
  <c r="DD79" i="4"/>
  <c r="DC79" i="4"/>
  <c r="DD78" i="4"/>
  <c r="DC78" i="4"/>
  <c r="DD77" i="4"/>
  <c r="DC77" i="4"/>
  <c r="DD76" i="4"/>
  <c r="DC76" i="4"/>
  <c r="DD75" i="4"/>
  <c r="DC75" i="4"/>
  <c r="DD74" i="4"/>
  <c r="DC74" i="4"/>
  <c r="DD73" i="4"/>
  <c r="DC73" i="4"/>
  <c r="DD72" i="4"/>
  <c r="DC72" i="4"/>
  <c r="DD71" i="4"/>
  <c r="DC71" i="4"/>
  <c r="DD70" i="4"/>
  <c r="DC70" i="4"/>
  <c r="DD69" i="4"/>
  <c r="DC69" i="4"/>
  <c r="DD68" i="4"/>
  <c r="DC68" i="4"/>
  <c r="DD67" i="4"/>
  <c r="DC67" i="4"/>
  <c r="DD66" i="4"/>
  <c r="DC66" i="4"/>
  <c r="DD65" i="4"/>
  <c r="DC65" i="4"/>
  <c r="DD64" i="4"/>
  <c r="DC64" i="4"/>
  <c r="DD63" i="4"/>
  <c r="DC63" i="4"/>
  <c r="DD62" i="4"/>
  <c r="DC62" i="4"/>
  <c r="DD61" i="4"/>
  <c r="DC61" i="4"/>
  <c r="DD60" i="4"/>
  <c r="DC60" i="4"/>
  <c r="DD59" i="4"/>
  <c r="DC59" i="4"/>
  <c r="DD58" i="4"/>
  <c r="DC58" i="4"/>
  <c r="DD57" i="4"/>
  <c r="DC57" i="4"/>
  <c r="DD56" i="4"/>
  <c r="DC56" i="4"/>
  <c r="DD55" i="4"/>
  <c r="DC55" i="4"/>
  <c r="DD54" i="4"/>
  <c r="DC54" i="4"/>
  <c r="DD53" i="4"/>
  <c r="DC53" i="4"/>
  <c r="DD52" i="4"/>
  <c r="DC52" i="4"/>
  <c r="DD51" i="4"/>
  <c r="DC51" i="4"/>
  <c r="DD50" i="4"/>
  <c r="DC50" i="4"/>
  <c r="DD49" i="4"/>
  <c r="DC49" i="4"/>
  <c r="DD48" i="4"/>
  <c r="DC48" i="4"/>
  <c r="DD47" i="4"/>
  <c r="DC47" i="4"/>
  <c r="DD46" i="4"/>
  <c r="DC46" i="4"/>
  <c r="DD45" i="4"/>
  <c r="DC45" i="4"/>
  <c r="DD44" i="4"/>
  <c r="DC44" i="4"/>
  <c r="DD43" i="4"/>
  <c r="DC43" i="4"/>
  <c r="DD42" i="4"/>
  <c r="DC42" i="4"/>
  <c r="DD41" i="4"/>
  <c r="DC41" i="4"/>
  <c r="DD40" i="4"/>
  <c r="DC40" i="4"/>
  <c r="DD39" i="4"/>
  <c r="DC39" i="4"/>
  <c r="DD38" i="4"/>
  <c r="DC38" i="4"/>
  <c r="DD37" i="4"/>
  <c r="DC37" i="4"/>
  <c r="DD36" i="4"/>
  <c r="DC36" i="4"/>
  <c r="DD35" i="4"/>
  <c r="DC35" i="4"/>
  <c r="DD34" i="4"/>
  <c r="DC34" i="4"/>
  <c r="DD33" i="4"/>
  <c r="DC33" i="4"/>
  <c r="DD32" i="4"/>
  <c r="DC32" i="4"/>
  <c r="DD31" i="4"/>
  <c r="DC31" i="4"/>
  <c r="DD30" i="4"/>
  <c r="DC30" i="4"/>
  <c r="DD29" i="4"/>
  <c r="DC29" i="4"/>
  <c r="DD28" i="4"/>
  <c r="DC28" i="4"/>
  <c r="DD27" i="4"/>
  <c r="DC27" i="4"/>
  <c r="DD26" i="4"/>
  <c r="DC26" i="4"/>
  <c r="DD25" i="4"/>
  <c r="DC25" i="4"/>
  <c r="DD24" i="4"/>
  <c r="DC24" i="4"/>
  <c r="DD23" i="4"/>
  <c r="DC23" i="4"/>
  <c r="DD22" i="4"/>
  <c r="DC22" i="4"/>
  <c r="DD21" i="4"/>
  <c r="DC21" i="4"/>
  <c r="DD20" i="4"/>
  <c r="DC20" i="4"/>
  <c r="DD19" i="4"/>
  <c r="DC19" i="4"/>
  <c r="DD18" i="4"/>
  <c r="DC18" i="4"/>
  <c r="DD17" i="4"/>
  <c r="DC17" i="4"/>
  <c r="DD16" i="4"/>
  <c r="DC16" i="4"/>
  <c r="DD15" i="4"/>
  <c r="DC15" i="4"/>
  <c r="DD14" i="4"/>
  <c r="DC14" i="4"/>
  <c r="DD13" i="4"/>
  <c r="DC13" i="4"/>
  <c r="DD12" i="4"/>
  <c r="DC12" i="4"/>
  <c r="DD11" i="4"/>
  <c r="DC11" i="4"/>
  <c r="DD10" i="4"/>
  <c r="DC10" i="4"/>
  <c r="DD9" i="4"/>
  <c r="DC9" i="4"/>
  <c r="DD8" i="4"/>
  <c r="DC8" i="4"/>
  <c r="DD7" i="4"/>
  <c r="DC7" i="4"/>
  <c r="DD6" i="4"/>
  <c r="DC6" i="4"/>
  <c r="DD5" i="4"/>
  <c r="DC5" i="4"/>
  <c r="CM5" i="4"/>
  <c r="CN5" i="4"/>
  <c r="CM6" i="4"/>
  <c r="CN6" i="4"/>
  <c r="CM7" i="4"/>
  <c r="CN7" i="4"/>
  <c r="CM8" i="4"/>
  <c r="CN8" i="4"/>
  <c r="CM9" i="4"/>
  <c r="CN9" i="4"/>
  <c r="CM10" i="4"/>
  <c r="CN10" i="4"/>
  <c r="CM11" i="4"/>
  <c r="CN11" i="4"/>
  <c r="CM12" i="4"/>
  <c r="CN12" i="4"/>
  <c r="CM13" i="4"/>
  <c r="CN13" i="4"/>
  <c r="CM14" i="4"/>
  <c r="CN14" i="4"/>
  <c r="CM15" i="4"/>
  <c r="CN15" i="4"/>
  <c r="CM16" i="4"/>
  <c r="CN16" i="4"/>
  <c r="CM17" i="4"/>
  <c r="CN17" i="4"/>
  <c r="CM18" i="4"/>
  <c r="CN18" i="4"/>
  <c r="CM19" i="4"/>
  <c r="CN19" i="4"/>
  <c r="CM20" i="4"/>
  <c r="CN20" i="4"/>
  <c r="CM21" i="4"/>
  <c r="CN21" i="4"/>
  <c r="CM22" i="4"/>
  <c r="CN22" i="4"/>
  <c r="CM23" i="4"/>
  <c r="CN23" i="4"/>
  <c r="CM24" i="4"/>
  <c r="CN24" i="4"/>
  <c r="CM25" i="4"/>
  <c r="CN25" i="4"/>
  <c r="CM26" i="4"/>
  <c r="CN26" i="4"/>
  <c r="CM27" i="4"/>
  <c r="CN27" i="4"/>
  <c r="CM28" i="4"/>
  <c r="CN28" i="4"/>
  <c r="CM29" i="4"/>
  <c r="CN29" i="4"/>
  <c r="CM30" i="4"/>
  <c r="CN30" i="4"/>
  <c r="CM31" i="4"/>
  <c r="CN31" i="4"/>
  <c r="CM32" i="4"/>
  <c r="CN32" i="4"/>
  <c r="CM33" i="4"/>
  <c r="CN33" i="4"/>
  <c r="CM34" i="4"/>
  <c r="CN34" i="4"/>
  <c r="CM35" i="4"/>
  <c r="CN35" i="4"/>
  <c r="CM36" i="4"/>
  <c r="CN36" i="4"/>
  <c r="CM37" i="4"/>
  <c r="CN37" i="4"/>
  <c r="CM38" i="4"/>
  <c r="CN38" i="4"/>
  <c r="CM39" i="4"/>
  <c r="CN39" i="4"/>
  <c r="CM40" i="4"/>
  <c r="CN40" i="4"/>
  <c r="CM41" i="4"/>
  <c r="CN41" i="4"/>
  <c r="CM42" i="4"/>
  <c r="CN42" i="4"/>
  <c r="CM43" i="4"/>
  <c r="CN43" i="4"/>
  <c r="CM44" i="4"/>
  <c r="CN44" i="4"/>
  <c r="CM45" i="4"/>
  <c r="CN45" i="4"/>
  <c r="CM46" i="4"/>
  <c r="CN46" i="4"/>
  <c r="CM47" i="4"/>
  <c r="CN47" i="4"/>
  <c r="CM48" i="4"/>
  <c r="CN48" i="4"/>
  <c r="CM49" i="4"/>
  <c r="CN49" i="4"/>
  <c r="CM50" i="4"/>
  <c r="CN50" i="4"/>
  <c r="CM51" i="4"/>
  <c r="CN51" i="4"/>
  <c r="CM52" i="4"/>
  <c r="CN52" i="4"/>
  <c r="CM53" i="4"/>
  <c r="CN53" i="4"/>
  <c r="CM54" i="4"/>
  <c r="CN54" i="4"/>
  <c r="CM55" i="4"/>
  <c r="CN55" i="4"/>
  <c r="CM56" i="4"/>
  <c r="CN56" i="4"/>
  <c r="CM57" i="4"/>
  <c r="CN57" i="4"/>
  <c r="CM58" i="4"/>
  <c r="CN58" i="4"/>
  <c r="CM59" i="4"/>
  <c r="CN59" i="4"/>
  <c r="CM60" i="4"/>
  <c r="CN60" i="4"/>
  <c r="CM61" i="4"/>
  <c r="CN61" i="4"/>
  <c r="CM62" i="4"/>
  <c r="CN62" i="4"/>
  <c r="CM63" i="4"/>
  <c r="CN63" i="4"/>
  <c r="CM64" i="4"/>
  <c r="CN64" i="4"/>
  <c r="CM65" i="4"/>
  <c r="CN65" i="4"/>
  <c r="CM66" i="4"/>
  <c r="CN66" i="4"/>
  <c r="CM67" i="4"/>
  <c r="CN67" i="4"/>
  <c r="CM68" i="4"/>
  <c r="CN68" i="4"/>
  <c r="CM69" i="4"/>
  <c r="CN69" i="4"/>
  <c r="CM70" i="4"/>
  <c r="CN70" i="4"/>
  <c r="CM71" i="4"/>
  <c r="CN71" i="4"/>
  <c r="CM72" i="4"/>
  <c r="CN72" i="4"/>
  <c r="CM73" i="4"/>
  <c r="CN73" i="4"/>
  <c r="CM74" i="4"/>
  <c r="CN74" i="4"/>
  <c r="CM75" i="4"/>
  <c r="CN75" i="4"/>
  <c r="CM76" i="4"/>
  <c r="CN76" i="4"/>
  <c r="CM77" i="4"/>
  <c r="CN77" i="4"/>
  <c r="CM78" i="4"/>
  <c r="CN78" i="4"/>
  <c r="CM79" i="4"/>
  <c r="CN79" i="4"/>
  <c r="CM80" i="4"/>
  <c r="CN80" i="4"/>
  <c r="CM81" i="4"/>
  <c r="CN81" i="4"/>
  <c r="CM82" i="4"/>
  <c r="CN82" i="4"/>
  <c r="CM83" i="4"/>
  <c r="CN83" i="4"/>
  <c r="CM84" i="4"/>
  <c r="CN84" i="4"/>
  <c r="CM85" i="4"/>
  <c r="CN85" i="4"/>
  <c r="CM86" i="4"/>
  <c r="CN86" i="4"/>
  <c r="CM87" i="4"/>
  <c r="CN87" i="4"/>
  <c r="CM88" i="4"/>
  <c r="CN88" i="4"/>
  <c r="CM89" i="4"/>
  <c r="CN89" i="4"/>
  <c r="CM90" i="4"/>
  <c r="CN90" i="4"/>
  <c r="CM91" i="4"/>
  <c r="CN91" i="4"/>
  <c r="CM92" i="4"/>
  <c r="CN92" i="4"/>
  <c r="CM93" i="4"/>
  <c r="CN93" i="4"/>
  <c r="CM94" i="4"/>
  <c r="CN94" i="4"/>
  <c r="CM95" i="4"/>
  <c r="CN95" i="4"/>
  <c r="CM96" i="4"/>
  <c r="CN96" i="4"/>
  <c r="CM97" i="4"/>
  <c r="CN97" i="4"/>
  <c r="CM98" i="4"/>
  <c r="CN98" i="4"/>
  <c r="CM99" i="4"/>
  <c r="CN99" i="4"/>
  <c r="CM100" i="4"/>
  <c r="CN100" i="4"/>
  <c r="CM101" i="4"/>
  <c r="CN101" i="4"/>
  <c r="CM102" i="4"/>
  <c r="CN102" i="4"/>
  <c r="CM103" i="4"/>
  <c r="CN103" i="4"/>
  <c r="CM104" i="4"/>
  <c r="CN104" i="4"/>
  <c r="BM24" i="4"/>
  <c r="BM8" i="4"/>
  <c r="BM25" i="4" s="1"/>
  <c r="BN7" i="4"/>
  <c r="BN24" i="4" s="1"/>
  <c r="AY24" i="4"/>
  <c r="AZ7" i="4"/>
  <c r="AZ24" i="4" s="1"/>
  <c r="AY8" i="4"/>
  <c r="AY9" i="4" s="1"/>
  <c r="AI2" i="4"/>
  <c r="AR7" i="4" s="1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80" i="4"/>
  <c r="H80" i="4"/>
  <c r="I79" i="4"/>
  <c r="H79" i="4"/>
  <c r="I78" i="4"/>
  <c r="H78" i="4"/>
  <c r="I77" i="4"/>
  <c r="H77" i="4"/>
  <c r="I76" i="4"/>
  <c r="H76" i="4"/>
  <c r="I75" i="4"/>
  <c r="H75" i="4"/>
  <c r="I74" i="4"/>
  <c r="H74" i="4"/>
  <c r="I73" i="4"/>
  <c r="H73" i="4"/>
  <c r="I72" i="4"/>
  <c r="H72" i="4"/>
  <c r="I71" i="4"/>
  <c r="H71" i="4"/>
  <c r="I70" i="4"/>
  <c r="H70" i="4"/>
  <c r="I69" i="4"/>
  <c r="H69" i="4"/>
  <c r="I68" i="4"/>
  <c r="H68" i="4"/>
  <c r="I67" i="4"/>
  <c r="H67" i="4"/>
  <c r="I66" i="4"/>
  <c r="H66" i="4"/>
  <c r="I65" i="4"/>
  <c r="H65" i="4"/>
  <c r="I64" i="4"/>
  <c r="H64" i="4"/>
  <c r="I63" i="4"/>
  <c r="H63" i="4"/>
  <c r="I62" i="4"/>
  <c r="H62" i="4"/>
  <c r="I61" i="4"/>
  <c r="H61" i="4"/>
  <c r="I60" i="4"/>
  <c r="H60" i="4"/>
  <c r="I59" i="4"/>
  <c r="H59" i="4"/>
  <c r="I58" i="4"/>
  <c r="H58" i="4"/>
  <c r="I57" i="4"/>
  <c r="H57" i="4"/>
  <c r="I56" i="4"/>
  <c r="H56" i="4"/>
  <c r="I55" i="4"/>
  <c r="H55" i="4"/>
  <c r="I54" i="4"/>
  <c r="H54" i="4"/>
  <c r="I53" i="4"/>
  <c r="H53" i="4"/>
  <c r="I52" i="4"/>
  <c r="H52" i="4"/>
  <c r="I51" i="4"/>
  <c r="H51" i="4"/>
  <c r="I50" i="4"/>
  <c r="H50" i="4"/>
  <c r="I49" i="4"/>
  <c r="H49" i="4"/>
  <c r="I48" i="4"/>
  <c r="H48" i="4"/>
  <c r="I47" i="4"/>
  <c r="H47" i="4"/>
  <c r="I46" i="4"/>
  <c r="H46" i="4"/>
  <c r="I45" i="4"/>
  <c r="H45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I14" i="4"/>
  <c r="H14" i="4"/>
  <c r="I13" i="4"/>
  <c r="H13" i="4"/>
  <c r="I12" i="4"/>
  <c r="H12" i="4"/>
  <c r="I11" i="4"/>
  <c r="H11" i="4"/>
  <c r="I10" i="4"/>
  <c r="H10" i="4"/>
  <c r="I9" i="4"/>
  <c r="H9" i="4"/>
  <c r="I8" i="4"/>
  <c r="H8" i="4"/>
  <c r="I7" i="4"/>
  <c r="H7" i="4"/>
  <c r="I6" i="4"/>
  <c r="H6" i="4"/>
  <c r="I5" i="4"/>
  <c r="H5" i="4"/>
  <c r="N5" i="4"/>
  <c r="N6" i="4" s="1"/>
  <c r="N7" i="4" s="1"/>
  <c r="N8" i="4" s="1"/>
  <c r="M5" i="4"/>
  <c r="M6" i="4" s="1"/>
  <c r="M7" i="4" s="1"/>
  <c r="M8" i="4" s="1"/>
  <c r="L5" i="4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K5" i="4"/>
  <c r="K6" i="4" s="1"/>
  <c r="K7" i="4" s="1"/>
  <c r="K8" i="4" s="1"/>
  <c r="K9" i="4" s="1"/>
  <c r="K10" i="4" s="1"/>
  <c r="K11" i="4" s="1"/>
  <c r="K12" i="4" s="1"/>
  <c r="K13" i="4" s="1"/>
  <c r="K14" i="4" s="1"/>
  <c r="K15" i="4" s="1"/>
  <c r="K16" i="4" s="1"/>
  <c r="K17" i="4" s="1"/>
  <c r="F7" i="1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F2" i="5"/>
  <c r="B4" i="5"/>
  <c r="E11" i="5" s="1"/>
  <c r="E10" i="5" s="1"/>
  <c r="E9" i="5" s="1"/>
  <c r="AO8" i="3"/>
  <c r="AO9" i="3" s="1"/>
  <c r="BL7" i="3"/>
  <c r="BL27" i="3" s="1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28" i="3"/>
  <c r="BK29" i="3" s="1"/>
  <c r="BK30" i="3" s="1"/>
  <c r="BK31" i="3" s="1"/>
  <c r="BK32" i="3" s="1"/>
  <c r="BK33" i="3" s="1"/>
  <c r="BK34" i="3" s="1"/>
  <c r="BK35" i="3" s="1"/>
  <c r="BK36" i="3" s="1"/>
  <c r="BK37" i="3" s="1"/>
  <c r="BK38" i="3" s="1"/>
  <c r="BK39" i="3" s="1"/>
  <c r="BK40" i="3" s="1"/>
  <c r="BK41" i="3" s="1"/>
  <c r="BK42" i="3" s="1"/>
  <c r="BK43" i="3" s="1"/>
  <c r="BK44" i="3" s="1"/>
  <c r="BK8" i="3"/>
  <c r="BL8" i="3" s="1"/>
  <c r="E6" i="12" l="1"/>
  <c r="E26" i="12"/>
  <c r="E25" i="12"/>
  <c r="E14" i="12"/>
  <c r="E24" i="12"/>
  <c r="E13" i="12"/>
  <c r="E27" i="12"/>
  <c r="E12" i="12"/>
  <c r="I26" i="12"/>
  <c r="I27" i="12" s="1"/>
  <c r="E8" i="12"/>
  <c r="E7" i="12"/>
  <c r="E23" i="12"/>
  <c r="M5" i="12"/>
  <c r="S5" i="12" s="1"/>
  <c r="I23" i="12"/>
  <c r="I24" i="12" s="1"/>
  <c r="I25" i="12" s="1"/>
  <c r="I6" i="12"/>
  <c r="I7" i="12" s="1"/>
  <c r="I8" i="12" s="1"/>
  <c r="I12" i="12"/>
  <c r="I13" i="12" s="1"/>
  <c r="I14" i="12" s="1"/>
  <c r="M26" i="12"/>
  <c r="N16" i="5"/>
  <c r="J16" i="5"/>
  <c r="Q16" i="5"/>
  <c r="M16" i="5"/>
  <c r="I16" i="5"/>
  <c r="P16" i="5"/>
  <c r="L16" i="5"/>
  <c r="H16" i="5"/>
  <c r="O16" i="5"/>
  <c r="K16" i="5"/>
  <c r="G16" i="5"/>
  <c r="S188" i="5"/>
  <c r="AN7" i="4"/>
  <c r="BA7" i="4"/>
  <c r="AZ8" i="4"/>
  <c r="AY10" i="4"/>
  <c r="AY26" i="4"/>
  <c r="AR19" i="4"/>
  <c r="CC5" i="4"/>
  <c r="AZ9" i="4"/>
  <c r="AZ25" i="4"/>
  <c r="AY25" i="4"/>
  <c r="BM9" i="4"/>
  <c r="BM26" i="4" s="1"/>
  <c r="BN8" i="4"/>
  <c r="BN25" i="4" s="1"/>
  <c r="BO7" i="4"/>
  <c r="BO24" i="4" s="1"/>
  <c r="AN11" i="4"/>
  <c r="AN15" i="4"/>
  <c r="AN19" i="4"/>
  <c r="AR8" i="4"/>
  <c r="AR12" i="4"/>
  <c r="AR16" i="4"/>
  <c r="AN8" i="4"/>
  <c r="AN12" i="4"/>
  <c r="AN16" i="4"/>
  <c r="AL8" i="4"/>
  <c r="AL9" i="4" s="1"/>
  <c r="AL10" i="4" s="1"/>
  <c r="AL11" i="4" s="1"/>
  <c r="AL12" i="4" s="1"/>
  <c r="AL13" i="4" s="1"/>
  <c r="AL14" i="4" s="1"/>
  <c r="AL15" i="4" s="1"/>
  <c r="AL16" i="4" s="1"/>
  <c r="AL17" i="4" s="1"/>
  <c r="AL18" i="4" s="1"/>
  <c r="AL19" i="4" s="1"/>
  <c r="AR9" i="4"/>
  <c r="AR13" i="4"/>
  <c r="AR17" i="4"/>
  <c r="AN9" i="4"/>
  <c r="AN13" i="4"/>
  <c r="AN17" i="4"/>
  <c r="AR10" i="4"/>
  <c r="AR14" i="4"/>
  <c r="AR18" i="4"/>
  <c r="AN10" i="4"/>
  <c r="AN14" i="4"/>
  <c r="AN18" i="4"/>
  <c r="AI4" i="4"/>
  <c r="AR11" i="4"/>
  <c r="AR15" i="4"/>
  <c r="K18" i="4"/>
  <c r="K19" i="4" s="1"/>
  <c r="K20" i="4" s="1"/>
  <c r="K21" i="4" s="1"/>
  <c r="U17" i="4"/>
  <c r="L18" i="4"/>
  <c r="V17" i="4"/>
  <c r="R8" i="4"/>
  <c r="N9" i="4"/>
  <c r="M9" i="4"/>
  <c r="Q8" i="4"/>
  <c r="Q9" i="5"/>
  <c r="M9" i="5"/>
  <c r="I9" i="5"/>
  <c r="P9" i="5"/>
  <c r="H9" i="5"/>
  <c r="O9" i="5"/>
  <c r="G9" i="5"/>
  <c r="N9" i="5"/>
  <c r="L9" i="5"/>
  <c r="K9" i="5"/>
  <c r="J9" i="5"/>
  <c r="F9" i="5"/>
  <c r="AO10" i="3"/>
  <c r="AO11" i="3" s="1"/>
  <c r="BL28" i="3"/>
  <c r="BK9" i="3"/>
  <c r="BM8" i="3"/>
  <c r="BM7" i="3"/>
  <c r="B3" i="3"/>
  <c r="AP9" i="3" s="1"/>
  <c r="C8" i="3"/>
  <c r="C9" i="3" s="1"/>
  <c r="S27" i="12" l="1"/>
  <c r="S23" i="12"/>
  <c r="S19" i="12"/>
  <c r="S25" i="12"/>
  <c r="S22" i="12"/>
  <c r="S18" i="12"/>
  <c r="S24" i="12"/>
  <c r="S20" i="12"/>
  <c r="S21" i="12"/>
  <c r="S26" i="12"/>
  <c r="M21" i="12"/>
  <c r="M19" i="12"/>
  <c r="R5" i="12"/>
  <c r="L5" i="12"/>
  <c r="C6" i="12"/>
  <c r="M23" i="12"/>
  <c r="M24" i="12"/>
  <c r="M25" i="12"/>
  <c r="M18" i="12"/>
  <c r="M20" i="12"/>
  <c r="M27" i="12"/>
  <c r="M22" i="12"/>
  <c r="CX5" i="4"/>
  <c r="CT5" i="4"/>
  <c r="CU5" i="4" s="1"/>
  <c r="CS5" i="4"/>
  <c r="CS6" i="4" s="1"/>
  <c r="CS7" i="4" s="1"/>
  <c r="CS8" i="4" s="1"/>
  <c r="CS9" i="4" s="1"/>
  <c r="CS10" i="4" s="1"/>
  <c r="CS11" i="4" s="1"/>
  <c r="CS12" i="4" s="1"/>
  <c r="CS13" i="4" s="1"/>
  <c r="CS14" i="4" s="1"/>
  <c r="CS15" i="4" s="1"/>
  <c r="CS16" i="4" s="1"/>
  <c r="CS17" i="4" s="1"/>
  <c r="CS18" i="4" s="1"/>
  <c r="CS19" i="4" s="1"/>
  <c r="CS20" i="4" s="1"/>
  <c r="CS21" i="4" s="1"/>
  <c r="CS22" i="4" s="1"/>
  <c r="CS23" i="4" s="1"/>
  <c r="CS24" i="4" s="1"/>
  <c r="CS25" i="4" s="1"/>
  <c r="CS26" i="4" s="1"/>
  <c r="CS27" i="4" s="1"/>
  <c r="CS28" i="4" s="1"/>
  <c r="CS29" i="4" s="1"/>
  <c r="CS30" i="4" s="1"/>
  <c r="CS31" i="4" s="1"/>
  <c r="CS32" i="4" s="1"/>
  <c r="CS33" i="4" s="1"/>
  <c r="CS34" i="4" s="1"/>
  <c r="CS35" i="4" s="1"/>
  <c r="CS36" i="4" s="1"/>
  <c r="CS37" i="4" s="1"/>
  <c r="CS38" i="4" s="1"/>
  <c r="CS39" i="4" s="1"/>
  <c r="CS40" i="4" s="1"/>
  <c r="CS41" i="4" s="1"/>
  <c r="CS42" i="4" s="1"/>
  <c r="CS43" i="4" s="1"/>
  <c r="CS44" i="4" s="1"/>
  <c r="CS45" i="4" s="1"/>
  <c r="CS46" i="4" s="1"/>
  <c r="CS47" i="4" s="1"/>
  <c r="CS48" i="4" s="1"/>
  <c r="CS49" i="4" s="1"/>
  <c r="CS50" i="4" s="1"/>
  <c r="CS51" i="4" s="1"/>
  <c r="CS52" i="4" s="1"/>
  <c r="CS53" i="4" s="1"/>
  <c r="CS54" i="4" s="1"/>
  <c r="CS55" i="4" s="1"/>
  <c r="CS56" i="4" s="1"/>
  <c r="CS57" i="4" s="1"/>
  <c r="CS58" i="4" s="1"/>
  <c r="CS59" i="4" s="1"/>
  <c r="CS60" i="4" s="1"/>
  <c r="CS61" i="4" s="1"/>
  <c r="CS62" i="4" s="1"/>
  <c r="CS63" i="4" s="1"/>
  <c r="CS64" i="4" s="1"/>
  <c r="CS65" i="4" s="1"/>
  <c r="CS66" i="4" s="1"/>
  <c r="CS67" i="4" s="1"/>
  <c r="CS68" i="4" s="1"/>
  <c r="CS69" i="4" s="1"/>
  <c r="CS70" i="4" s="1"/>
  <c r="CS71" i="4" s="1"/>
  <c r="CS72" i="4" s="1"/>
  <c r="CS73" i="4" s="1"/>
  <c r="CS74" i="4" s="1"/>
  <c r="CS75" i="4" s="1"/>
  <c r="CS76" i="4" s="1"/>
  <c r="CS77" i="4" s="1"/>
  <c r="CS78" i="4" s="1"/>
  <c r="CS79" i="4" s="1"/>
  <c r="CS80" i="4" s="1"/>
  <c r="CS81" i="4" s="1"/>
  <c r="CS82" i="4" s="1"/>
  <c r="CS83" i="4" s="1"/>
  <c r="CS84" i="4" s="1"/>
  <c r="CS85" i="4" s="1"/>
  <c r="CS86" i="4" s="1"/>
  <c r="CS87" i="4" s="1"/>
  <c r="CS88" i="4" s="1"/>
  <c r="CS89" i="4" s="1"/>
  <c r="CS90" i="4" s="1"/>
  <c r="CS91" i="4" s="1"/>
  <c r="CS92" i="4" s="1"/>
  <c r="CS93" i="4" s="1"/>
  <c r="CS94" i="4" s="1"/>
  <c r="CS95" i="4" s="1"/>
  <c r="CS96" i="4" s="1"/>
  <c r="CS97" i="4" s="1"/>
  <c r="CS98" i="4" s="1"/>
  <c r="CS99" i="4" s="1"/>
  <c r="CS100" i="4" s="1"/>
  <c r="CS101" i="4" s="1"/>
  <c r="CS102" i="4" s="1"/>
  <c r="CS103" i="4" s="1"/>
  <c r="CS104" i="4" s="1"/>
  <c r="CS105" i="4" s="1"/>
  <c r="CS106" i="4" s="1"/>
  <c r="CS107" i="4" s="1"/>
  <c r="CS108" i="4" s="1"/>
  <c r="CS109" i="4" s="1"/>
  <c r="CS110" i="4" s="1"/>
  <c r="CS111" i="4" s="1"/>
  <c r="CS112" i="4" s="1"/>
  <c r="CS113" i="4" s="1"/>
  <c r="CS114" i="4" s="1"/>
  <c r="CS115" i="4" s="1"/>
  <c r="CS116" i="4" s="1"/>
  <c r="CS117" i="4" s="1"/>
  <c r="CS118" i="4" s="1"/>
  <c r="CS119" i="4" s="1"/>
  <c r="CS120" i="4" s="1"/>
  <c r="CS121" i="4" s="1"/>
  <c r="CS122" i="4" s="1"/>
  <c r="CS123" i="4" s="1"/>
  <c r="CS124" i="4" s="1"/>
  <c r="CS125" i="4" s="1"/>
  <c r="CS126" i="4" s="1"/>
  <c r="CS127" i="4" s="1"/>
  <c r="CS128" i="4" s="1"/>
  <c r="CS129" i="4" s="1"/>
  <c r="CS130" i="4" s="1"/>
  <c r="CV5" i="4"/>
  <c r="AM188" i="5"/>
  <c r="AK188" i="5"/>
  <c r="AG188" i="5"/>
  <c r="AC188" i="5"/>
  <c r="Y188" i="5"/>
  <c r="AJ188" i="5"/>
  <c r="AF188" i="5"/>
  <c r="AB188" i="5"/>
  <c r="X188" i="5"/>
  <c r="T188" i="5"/>
  <c r="AI188" i="5"/>
  <c r="AE188" i="5"/>
  <c r="AA188" i="5"/>
  <c r="W188" i="5"/>
  <c r="U188" i="5"/>
  <c r="AD188" i="5"/>
  <c r="Z188" i="5"/>
  <c r="AL188" i="5"/>
  <c r="V188" i="5"/>
  <c r="AH188" i="5"/>
  <c r="S187" i="5"/>
  <c r="CH5" i="4"/>
  <c r="BB7" i="4"/>
  <c r="BA24" i="4"/>
  <c r="BA8" i="4"/>
  <c r="CC6" i="4"/>
  <c r="AZ10" i="4"/>
  <c r="AZ26" i="4"/>
  <c r="AY11" i="4"/>
  <c r="AY27" i="4"/>
  <c r="BN9" i="4"/>
  <c r="BN26" i="4" s="1"/>
  <c r="BM10" i="4"/>
  <c r="BM27" i="4" s="1"/>
  <c r="BO8" i="4"/>
  <c r="BO25" i="4" s="1"/>
  <c r="BP7" i="4"/>
  <c r="BP24" i="4" s="1"/>
  <c r="AQ7" i="4"/>
  <c r="AQ16" i="4"/>
  <c r="AS16" i="4" s="1"/>
  <c r="AQ12" i="4"/>
  <c r="AS12" i="4" s="1"/>
  <c r="AQ8" i="4"/>
  <c r="AS8" i="4" s="1"/>
  <c r="AM15" i="4"/>
  <c r="AO15" i="4" s="1"/>
  <c r="AM11" i="4"/>
  <c r="AO11" i="4" s="1"/>
  <c r="AM7" i="4"/>
  <c r="AO7" i="4" s="1"/>
  <c r="AQ15" i="4"/>
  <c r="AS15" i="4" s="1"/>
  <c r="AQ11" i="4"/>
  <c r="AT11" i="4" s="1"/>
  <c r="AM18" i="4"/>
  <c r="AO18" i="4" s="1"/>
  <c r="AM14" i="4"/>
  <c r="AO14" i="4" s="1"/>
  <c r="AM10" i="4"/>
  <c r="AO10" i="4" s="1"/>
  <c r="AQ18" i="4"/>
  <c r="AS18" i="4" s="1"/>
  <c r="AQ14" i="4"/>
  <c r="AS14" i="4" s="1"/>
  <c r="AQ10" i="4"/>
  <c r="AS10" i="4" s="1"/>
  <c r="AM17" i="4"/>
  <c r="AO17" i="4" s="1"/>
  <c r="AM13" i="4"/>
  <c r="AO13" i="4" s="1"/>
  <c r="AM9" i="4"/>
  <c r="AP9" i="4" s="1"/>
  <c r="AQ17" i="4"/>
  <c r="AT17" i="4" s="1"/>
  <c r="AQ13" i="4"/>
  <c r="AT13" i="4" s="1"/>
  <c r="AQ9" i="4"/>
  <c r="AS9" i="4" s="1"/>
  <c r="AM16" i="4"/>
  <c r="AO16" i="4" s="1"/>
  <c r="AM12" i="4"/>
  <c r="AO12" i="4" s="1"/>
  <c r="AM8" i="4"/>
  <c r="AO8" i="4" s="1"/>
  <c r="AL7" i="4"/>
  <c r="Z17" i="4"/>
  <c r="AA17" i="4"/>
  <c r="U20" i="4"/>
  <c r="U18" i="4"/>
  <c r="U19" i="4"/>
  <c r="L19" i="4"/>
  <c r="V18" i="4"/>
  <c r="K22" i="4"/>
  <c r="U21" i="4"/>
  <c r="Q9" i="4"/>
  <c r="M10" i="4"/>
  <c r="N10" i="4"/>
  <c r="R9" i="4"/>
  <c r="Q10" i="5"/>
  <c r="M10" i="5"/>
  <c r="I10" i="5"/>
  <c r="L10" i="5"/>
  <c r="K10" i="5"/>
  <c r="J10" i="5"/>
  <c r="P10" i="5"/>
  <c r="H10" i="5"/>
  <c r="O10" i="5"/>
  <c r="G10" i="5"/>
  <c r="N10" i="5"/>
  <c r="F10" i="5"/>
  <c r="F15" i="5" s="1"/>
  <c r="AY9" i="3"/>
  <c r="BA9" i="3"/>
  <c r="BB9" i="3"/>
  <c r="AZ9" i="3"/>
  <c r="AS9" i="3"/>
  <c r="AR9" i="3"/>
  <c r="AQ9" i="3"/>
  <c r="AT9" i="3"/>
  <c r="D7" i="3"/>
  <c r="AH7" i="3" s="1"/>
  <c r="AP7" i="3"/>
  <c r="AP11" i="3"/>
  <c r="AP8" i="3"/>
  <c r="AO12" i="3"/>
  <c r="AP12" i="3" s="1"/>
  <c r="AP10" i="3"/>
  <c r="BK10" i="3"/>
  <c r="BL10" i="3" s="1"/>
  <c r="BL9" i="3"/>
  <c r="BL29" i="3" s="1"/>
  <c r="D9" i="3"/>
  <c r="O7" i="3"/>
  <c r="D8" i="3"/>
  <c r="BN7" i="3"/>
  <c r="BM27" i="3"/>
  <c r="BN8" i="3"/>
  <c r="BM28" i="3"/>
  <c r="BM9" i="3"/>
  <c r="BK11" i="3"/>
  <c r="BL11" i="3" s="1"/>
  <c r="C10" i="3"/>
  <c r="D10" i="3" s="1"/>
  <c r="R26" i="12" l="1"/>
  <c r="R25" i="12"/>
  <c r="U25" i="12" s="1"/>
  <c r="R27" i="12"/>
  <c r="R23" i="12"/>
  <c r="T23" i="12" s="1"/>
  <c r="T15" i="12"/>
  <c r="R24" i="12"/>
  <c r="T24" i="12" s="1"/>
  <c r="U16" i="12"/>
  <c r="T17" i="12"/>
  <c r="U9" i="12"/>
  <c r="T26" i="12"/>
  <c r="T10" i="12"/>
  <c r="T12" i="12"/>
  <c r="Q5" i="12"/>
  <c r="T7" i="12"/>
  <c r="U6" i="12"/>
  <c r="U14" i="12"/>
  <c r="U13" i="12"/>
  <c r="T11" i="12"/>
  <c r="U27" i="12"/>
  <c r="T27" i="12"/>
  <c r="T8" i="12"/>
  <c r="U8" i="12"/>
  <c r="T6" i="12"/>
  <c r="U7" i="12"/>
  <c r="T14" i="12"/>
  <c r="K5" i="12"/>
  <c r="L25" i="12"/>
  <c r="L23" i="12"/>
  <c r="N13" i="12"/>
  <c r="L24" i="12"/>
  <c r="C5" i="12"/>
  <c r="I18" i="12" s="1"/>
  <c r="L27" i="12"/>
  <c r="O27" i="12" s="1"/>
  <c r="N17" i="12"/>
  <c r="O15" i="12"/>
  <c r="L26" i="12"/>
  <c r="R7" i="3"/>
  <c r="AB7" i="3"/>
  <c r="Z7" i="3"/>
  <c r="F7" i="3"/>
  <c r="AI7" i="3"/>
  <c r="N15" i="5"/>
  <c r="P15" i="5"/>
  <c r="I15" i="5"/>
  <c r="CX6" i="4"/>
  <c r="CV6" i="4"/>
  <c r="CT6" i="4"/>
  <c r="CU6" i="4" s="1"/>
  <c r="T187" i="5"/>
  <c r="AL187" i="5"/>
  <c r="AH187" i="5"/>
  <c r="AD187" i="5"/>
  <c r="Z187" i="5"/>
  <c r="V187" i="5"/>
  <c r="U187" i="5"/>
  <c r="AM187" i="5"/>
  <c r="AK187" i="5"/>
  <c r="AG187" i="5"/>
  <c r="AC187" i="5"/>
  <c r="Y187" i="5"/>
  <c r="AJ187" i="5"/>
  <c r="AF187" i="5"/>
  <c r="AB187" i="5"/>
  <c r="X187" i="5"/>
  <c r="AE187" i="5"/>
  <c r="AA187" i="5"/>
  <c r="W187" i="5"/>
  <c r="AI187" i="5"/>
  <c r="S186" i="5"/>
  <c r="CH6" i="4"/>
  <c r="AT7" i="4"/>
  <c r="AS7" i="4"/>
  <c r="AP7" i="4"/>
  <c r="BA9" i="4"/>
  <c r="BA25" i="4"/>
  <c r="AP8" i="4"/>
  <c r="AT15" i="4"/>
  <c r="BC7" i="4"/>
  <c r="BB24" i="4"/>
  <c r="BB8" i="4"/>
  <c r="AT8" i="4"/>
  <c r="AT18" i="4"/>
  <c r="AY12" i="4"/>
  <c r="AY28" i="4"/>
  <c r="AZ11" i="4"/>
  <c r="AZ27" i="4"/>
  <c r="AT9" i="4"/>
  <c r="CC7" i="4"/>
  <c r="AP16" i="4"/>
  <c r="AP14" i="4"/>
  <c r="AP12" i="4"/>
  <c r="AT10" i="4"/>
  <c r="AO9" i="4"/>
  <c r="AT14" i="4"/>
  <c r="AS17" i="4"/>
  <c r="AS13" i="4"/>
  <c r="AP17" i="4"/>
  <c r="AS11" i="4"/>
  <c r="AT16" i="4"/>
  <c r="AP18" i="4"/>
  <c r="AT12" i="4"/>
  <c r="AP15" i="4"/>
  <c r="AP13" i="4"/>
  <c r="AP11" i="4"/>
  <c r="AP10" i="4"/>
  <c r="BP8" i="4"/>
  <c r="BP25" i="4" s="1"/>
  <c r="BQ7" i="4"/>
  <c r="BQ24" i="4" s="1"/>
  <c r="BM11" i="4"/>
  <c r="BM28" i="4" s="1"/>
  <c r="BO9" i="4"/>
  <c r="BO26" i="4" s="1"/>
  <c r="BN10" i="4"/>
  <c r="BN27" i="4" s="1"/>
  <c r="G15" i="5"/>
  <c r="J15" i="5"/>
  <c r="M15" i="5"/>
  <c r="O15" i="5"/>
  <c r="K15" i="5"/>
  <c r="Q15" i="5"/>
  <c r="H15" i="5"/>
  <c r="L15" i="5"/>
  <c r="Z19" i="4"/>
  <c r="Z18" i="4"/>
  <c r="Z21" i="4"/>
  <c r="AA18" i="4"/>
  <c r="Z20" i="4"/>
  <c r="K23" i="4"/>
  <c r="U22" i="4"/>
  <c r="Z22" i="4" s="1"/>
  <c r="L20" i="4"/>
  <c r="V19" i="4"/>
  <c r="AA19" i="4" s="1"/>
  <c r="Q10" i="4"/>
  <c r="M11" i="4"/>
  <c r="R10" i="4"/>
  <c r="N11" i="4"/>
  <c r="Q11" i="5"/>
  <c r="M11" i="5"/>
  <c r="I11" i="5"/>
  <c r="L11" i="5"/>
  <c r="K11" i="5"/>
  <c r="N11" i="5"/>
  <c r="J11" i="5"/>
  <c r="F11" i="5"/>
  <c r="P11" i="5"/>
  <c r="H11" i="5"/>
  <c r="O11" i="5"/>
  <c r="G11" i="5"/>
  <c r="E7" i="3"/>
  <c r="AJ7" i="3"/>
  <c r="G7" i="3"/>
  <c r="Q7" i="3"/>
  <c r="AA7" i="3"/>
  <c r="AY10" i="3"/>
  <c r="BA10" i="3"/>
  <c r="AZ10" i="3"/>
  <c r="AS10" i="3"/>
  <c r="AR10" i="3"/>
  <c r="AQ10" i="3"/>
  <c r="BB10" i="3"/>
  <c r="AT10" i="3"/>
  <c r="AY11" i="3"/>
  <c r="BA11" i="3"/>
  <c r="BB11" i="3"/>
  <c r="AZ11" i="3"/>
  <c r="AS11" i="3"/>
  <c r="AR11" i="3"/>
  <c r="AQ11" i="3"/>
  <c r="AT11" i="3"/>
  <c r="H7" i="3"/>
  <c r="P7" i="3"/>
  <c r="AY12" i="3"/>
  <c r="BA12" i="3"/>
  <c r="AZ12" i="3"/>
  <c r="AS12" i="3"/>
  <c r="AR12" i="3"/>
  <c r="BB12" i="3"/>
  <c r="AQ12" i="3"/>
  <c r="AT12" i="3"/>
  <c r="AQ7" i="3"/>
  <c r="AY7" i="3"/>
  <c r="BA7" i="3"/>
  <c r="BB7" i="3"/>
  <c r="AZ7" i="3"/>
  <c r="AS7" i="3"/>
  <c r="AT7" i="3"/>
  <c r="AR7" i="3"/>
  <c r="AY8" i="3"/>
  <c r="BA8" i="3"/>
  <c r="AZ8" i="3"/>
  <c r="BB8" i="3"/>
  <c r="AS8" i="3"/>
  <c r="AR8" i="3"/>
  <c r="AQ8" i="3"/>
  <c r="AT8" i="3"/>
  <c r="AO13" i="3"/>
  <c r="AP13" i="3" s="1"/>
  <c r="F9" i="3"/>
  <c r="G9" i="3"/>
  <c r="AI9" i="3"/>
  <c r="O9" i="3"/>
  <c r="E9" i="3"/>
  <c r="H9" i="3"/>
  <c r="Q9" i="3"/>
  <c r="Z9" i="3"/>
  <c r="P9" i="3"/>
  <c r="AB9" i="3"/>
  <c r="AA9" i="3"/>
  <c r="R9" i="3"/>
  <c r="AH9" i="3"/>
  <c r="AJ9" i="3"/>
  <c r="AI10" i="3"/>
  <c r="Z10" i="3"/>
  <c r="AH10" i="3"/>
  <c r="AB10" i="3"/>
  <c r="R10" i="3"/>
  <c r="Q10" i="3"/>
  <c r="AJ10" i="3"/>
  <c r="P10" i="3"/>
  <c r="O10" i="3"/>
  <c r="E10" i="3"/>
  <c r="AA10" i="3"/>
  <c r="H10" i="3"/>
  <c r="G10" i="3"/>
  <c r="F10" i="3"/>
  <c r="BK12" i="3"/>
  <c r="BL12" i="3" s="1"/>
  <c r="BO8" i="3"/>
  <c r="BN28" i="3"/>
  <c r="BO7" i="3"/>
  <c r="BN27" i="3"/>
  <c r="BN9" i="3"/>
  <c r="BM29" i="3"/>
  <c r="BL30" i="3"/>
  <c r="BM10" i="3"/>
  <c r="AB8" i="3"/>
  <c r="AJ8" i="3"/>
  <c r="AI8" i="3"/>
  <c r="Z8" i="3"/>
  <c r="AH8" i="3"/>
  <c r="R8" i="3"/>
  <c r="Q8" i="3"/>
  <c r="AA8" i="3"/>
  <c r="P8" i="3"/>
  <c r="E8" i="3"/>
  <c r="G8" i="3"/>
  <c r="H8" i="3"/>
  <c r="F8" i="3"/>
  <c r="O8" i="3"/>
  <c r="C11" i="3"/>
  <c r="D11" i="3" s="1"/>
  <c r="T25" i="12" l="1"/>
  <c r="T16" i="12"/>
  <c r="U17" i="12"/>
  <c r="T9" i="12"/>
  <c r="U23" i="12"/>
  <c r="Q25" i="12"/>
  <c r="Q17" i="12"/>
  <c r="Q13" i="12"/>
  <c r="Q9" i="12"/>
  <c r="Q23" i="12"/>
  <c r="Q15" i="12"/>
  <c r="Q7" i="12"/>
  <c r="Q16" i="12"/>
  <c r="Q8" i="12"/>
  <c r="Q26" i="12"/>
  <c r="Q14" i="12"/>
  <c r="Q10" i="12"/>
  <c r="Q6" i="12"/>
  <c r="Q27" i="12"/>
  <c r="Q11" i="12"/>
  <c r="Q24" i="12"/>
  <c r="Q12" i="12"/>
  <c r="C9" i="12"/>
  <c r="T13" i="12"/>
  <c r="U15" i="12"/>
  <c r="U12" i="12"/>
  <c r="C7" i="12"/>
  <c r="K24" i="12"/>
  <c r="K15" i="12"/>
  <c r="K11" i="12"/>
  <c r="K7" i="12"/>
  <c r="K26" i="12"/>
  <c r="K9" i="12"/>
  <c r="K16" i="12"/>
  <c r="K8" i="12"/>
  <c r="K27" i="12"/>
  <c r="K23" i="12"/>
  <c r="K14" i="12"/>
  <c r="K10" i="12"/>
  <c r="K6" i="12"/>
  <c r="K17" i="12"/>
  <c r="K13" i="12"/>
  <c r="K25" i="12"/>
  <c r="K12" i="12"/>
  <c r="U24" i="12"/>
  <c r="U26" i="12"/>
  <c r="U10" i="12"/>
  <c r="U11" i="12"/>
  <c r="N8" i="12"/>
  <c r="O8" i="12"/>
  <c r="N27" i="12"/>
  <c r="O13" i="12"/>
  <c r="N14" i="12"/>
  <c r="O14" i="12"/>
  <c r="O24" i="12"/>
  <c r="N24" i="12"/>
  <c r="N23" i="12"/>
  <c r="O23" i="12"/>
  <c r="N15" i="12"/>
  <c r="O11" i="12"/>
  <c r="N11" i="12"/>
  <c r="O7" i="12"/>
  <c r="N7" i="12"/>
  <c r="N9" i="12"/>
  <c r="O9" i="12"/>
  <c r="O25" i="12"/>
  <c r="N25" i="12"/>
  <c r="O26" i="12"/>
  <c r="N26" i="12"/>
  <c r="O16" i="12"/>
  <c r="N16" i="12"/>
  <c r="O10" i="12"/>
  <c r="N10" i="12"/>
  <c r="O12" i="12"/>
  <c r="N12" i="12"/>
  <c r="O6" i="12"/>
  <c r="N6" i="12"/>
  <c r="O17" i="12"/>
  <c r="M8" i="3"/>
  <c r="L8" i="3"/>
  <c r="W8" i="3"/>
  <c r="V8" i="3"/>
  <c r="W10" i="3"/>
  <c r="V10" i="3"/>
  <c r="AI186" i="5"/>
  <c r="AE186" i="5"/>
  <c r="AA186" i="5"/>
  <c r="W186" i="5"/>
  <c r="AL186" i="5"/>
  <c r="AH186" i="5"/>
  <c r="AD186" i="5"/>
  <c r="Z186" i="5"/>
  <c r="V186" i="5"/>
  <c r="T186" i="5"/>
  <c r="AM186" i="5"/>
  <c r="AK186" i="5"/>
  <c r="AG186" i="5"/>
  <c r="AC186" i="5"/>
  <c r="Y186" i="5"/>
  <c r="AF186" i="5"/>
  <c r="AB186" i="5"/>
  <c r="X186" i="5"/>
  <c r="U186" i="5"/>
  <c r="AJ186" i="5"/>
  <c r="S185" i="5"/>
  <c r="V9" i="3"/>
  <c r="W9" i="3"/>
  <c r="L9" i="3"/>
  <c r="M9" i="3"/>
  <c r="CX7" i="4"/>
  <c r="CV7" i="4"/>
  <c r="CT7" i="4"/>
  <c r="CU7" i="4" s="1"/>
  <c r="M10" i="3"/>
  <c r="L10" i="3"/>
  <c r="CH7" i="4"/>
  <c r="AP20" i="4"/>
  <c r="AT20" i="4"/>
  <c r="BD7" i="4"/>
  <c r="BC24" i="4"/>
  <c r="BC8" i="4"/>
  <c r="BB25" i="4"/>
  <c r="BB9" i="4"/>
  <c r="BA10" i="4"/>
  <c r="BA26" i="4"/>
  <c r="AY13" i="4"/>
  <c r="AY29" i="4"/>
  <c r="CC8" i="4"/>
  <c r="AZ12" i="4"/>
  <c r="AZ28" i="4"/>
  <c r="BN11" i="4"/>
  <c r="BN28" i="4" s="1"/>
  <c r="BM12" i="4"/>
  <c r="BM29" i="4" s="1"/>
  <c r="BR7" i="4"/>
  <c r="BR24" i="4" s="1"/>
  <c r="BQ8" i="4"/>
  <c r="BQ25" i="4" s="1"/>
  <c r="BO10" i="4"/>
  <c r="BO27" i="4" s="1"/>
  <c r="BP9" i="4"/>
  <c r="BP26" i="4" s="1"/>
  <c r="O13" i="5"/>
  <c r="J13" i="5"/>
  <c r="I13" i="5"/>
  <c r="H13" i="5"/>
  <c r="N13" i="5"/>
  <c r="M13" i="5"/>
  <c r="P13" i="5"/>
  <c r="K13" i="5"/>
  <c r="Q13" i="5"/>
  <c r="G13" i="5"/>
  <c r="F13" i="5"/>
  <c r="F16" i="5"/>
  <c r="L13" i="5"/>
  <c r="L21" i="4"/>
  <c r="V20" i="4"/>
  <c r="K24" i="4"/>
  <c r="U23" i="4"/>
  <c r="Q11" i="4"/>
  <c r="M12" i="4"/>
  <c r="N12" i="4"/>
  <c r="R11" i="4"/>
  <c r="AO14" i="3"/>
  <c r="AY13" i="3"/>
  <c r="BA13" i="3"/>
  <c r="BB13" i="3"/>
  <c r="AZ13" i="3"/>
  <c r="AS13" i="3"/>
  <c r="AR13" i="3"/>
  <c r="AQ13" i="3"/>
  <c r="AT13" i="3"/>
  <c r="AO15" i="3"/>
  <c r="AP14" i="3"/>
  <c r="BN10" i="3"/>
  <c r="BM30" i="3"/>
  <c r="BM11" i="3"/>
  <c r="BL31" i="3"/>
  <c r="AJ11" i="3"/>
  <c r="AA11" i="3"/>
  <c r="AI11" i="3"/>
  <c r="AH11" i="3"/>
  <c r="R11" i="3"/>
  <c r="AB11" i="3"/>
  <c r="Q11" i="3"/>
  <c r="Z11" i="3"/>
  <c r="P11" i="3"/>
  <c r="E11" i="3"/>
  <c r="G11" i="3"/>
  <c r="F11" i="3"/>
  <c r="H11" i="3"/>
  <c r="O11" i="3"/>
  <c r="BP7" i="3"/>
  <c r="BO27" i="3"/>
  <c r="BK13" i="3"/>
  <c r="BL13" i="3" s="1"/>
  <c r="BO9" i="3"/>
  <c r="BN29" i="3"/>
  <c r="BP8" i="3"/>
  <c r="BO28" i="3"/>
  <c r="C12" i="3"/>
  <c r="D12" i="3" s="1"/>
  <c r="Q21" i="12" l="1"/>
  <c r="Q22" i="12"/>
  <c r="Q18" i="12"/>
  <c r="Q19" i="12"/>
  <c r="Q20" i="12"/>
  <c r="R22" i="12"/>
  <c r="R18" i="12"/>
  <c r="R20" i="12"/>
  <c r="R19" i="12"/>
  <c r="R21" i="12"/>
  <c r="K20" i="12"/>
  <c r="K19" i="12"/>
  <c r="K22" i="12"/>
  <c r="K18" i="12"/>
  <c r="K21" i="12"/>
  <c r="L21" i="12"/>
  <c r="L18" i="12"/>
  <c r="L22" i="12"/>
  <c r="L19" i="12"/>
  <c r="L20" i="12"/>
  <c r="V11" i="3"/>
  <c r="W11" i="3"/>
  <c r="CT8" i="4"/>
  <c r="CU8" i="4" s="1"/>
  <c r="CX8" i="4"/>
  <c r="CV8" i="4"/>
  <c r="CY8" i="4" s="1"/>
  <c r="T185" i="5"/>
  <c r="AJ185" i="5"/>
  <c r="AF185" i="5"/>
  <c r="AB185" i="5"/>
  <c r="X185" i="5"/>
  <c r="U185" i="5"/>
  <c r="AI185" i="5"/>
  <c r="AE185" i="5"/>
  <c r="AA185" i="5"/>
  <c r="W185" i="5"/>
  <c r="AL185" i="5"/>
  <c r="AH185" i="5"/>
  <c r="AD185" i="5"/>
  <c r="Z185" i="5"/>
  <c r="V185" i="5"/>
  <c r="AG185" i="5"/>
  <c r="AM185" i="5"/>
  <c r="AC185" i="5"/>
  <c r="Y185" i="5"/>
  <c r="AK185" i="5"/>
  <c r="S184" i="5"/>
  <c r="L11" i="3"/>
  <c r="M11" i="3"/>
  <c r="CH8" i="4"/>
  <c r="BC9" i="4"/>
  <c r="BC25" i="4"/>
  <c r="BE7" i="4"/>
  <c r="BD8" i="4"/>
  <c r="BD24" i="4"/>
  <c r="BB26" i="4"/>
  <c r="BB10" i="4"/>
  <c r="BA11" i="4"/>
  <c r="BA27" i="4"/>
  <c r="AZ13" i="4"/>
  <c r="AZ29" i="4"/>
  <c r="CC9" i="4"/>
  <c r="AY14" i="4"/>
  <c r="AY30" i="4"/>
  <c r="BS7" i="4"/>
  <c r="BS24" i="4" s="1"/>
  <c r="BR8" i="4"/>
  <c r="BR25" i="4" s="1"/>
  <c r="BM13" i="4"/>
  <c r="BM30" i="4" s="1"/>
  <c r="BO11" i="4"/>
  <c r="BO28" i="4" s="1"/>
  <c r="BP10" i="4"/>
  <c r="BP27" i="4" s="1"/>
  <c r="BQ9" i="4"/>
  <c r="BQ26" i="4" s="1"/>
  <c r="BN12" i="4"/>
  <c r="BN29" i="4" s="1"/>
  <c r="Z23" i="4"/>
  <c r="AA20" i="4"/>
  <c r="K25" i="4"/>
  <c r="U24" i="4"/>
  <c r="L22" i="4"/>
  <c r="V21" i="4"/>
  <c r="Q12" i="4"/>
  <c r="M13" i="4"/>
  <c r="R12" i="4"/>
  <c r="N13" i="4"/>
  <c r="AY14" i="3"/>
  <c r="BA14" i="3"/>
  <c r="AZ14" i="3"/>
  <c r="AS14" i="3"/>
  <c r="BB14" i="3"/>
  <c r="AR14" i="3"/>
  <c r="AQ14" i="3"/>
  <c r="AT14" i="3"/>
  <c r="AP15" i="3"/>
  <c r="AO16" i="3"/>
  <c r="AB12" i="3"/>
  <c r="AJ12" i="3"/>
  <c r="AA12" i="3"/>
  <c r="AI12" i="3"/>
  <c r="Z12" i="3"/>
  <c r="R12" i="3"/>
  <c r="AH12" i="3"/>
  <c r="Q12" i="3"/>
  <c r="P12" i="3"/>
  <c r="E12" i="3"/>
  <c r="H12" i="3"/>
  <c r="O12" i="3"/>
  <c r="G12" i="3"/>
  <c r="F12" i="3"/>
  <c r="BP9" i="3"/>
  <c r="BO29" i="3"/>
  <c r="BQ7" i="3"/>
  <c r="BP27" i="3"/>
  <c r="BN11" i="3"/>
  <c r="BM31" i="3"/>
  <c r="BL32" i="3"/>
  <c r="BM12" i="3"/>
  <c r="BQ8" i="3"/>
  <c r="BP28" i="3"/>
  <c r="BK14" i="3"/>
  <c r="BL14" i="3" s="1"/>
  <c r="BO10" i="3"/>
  <c r="BN30" i="3"/>
  <c r="C13" i="3"/>
  <c r="D13" i="3" s="1"/>
  <c r="O20" i="12" l="1"/>
  <c r="N20" i="12"/>
  <c r="O22" i="12"/>
  <c r="N22" i="12"/>
  <c r="U20" i="12"/>
  <c r="T20" i="12"/>
  <c r="T21" i="12"/>
  <c r="U21" i="12"/>
  <c r="U19" i="12"/>
  <c r="T19" i="12"/>
  <c r="O21" i="12"/>
  <c r="N21" i="12"/>
  <c r="N19" i="12"/>
  <c r="O19" i="12"/>
  <c r="O18" i="12"/>
  <c r="N18" i="12"/>
  <c r="U22" i="12"/>
  <c r="T22" i="12"/>
  <c r="T18" i="12"/>
  <c r="U18" i="12"/>
  <c r="CX9" i="4"/>
  <c r="CV9" i="4"/>
  <c r="CY9" i="4" s="1"/>
  <c r="CT9" i="4"/>
  <c r="CU9" i="4" s="1"/>
  <c r="M12" i="3"/>
  <c r="L12" i="3"/>
  <c r="W12" i="3"/>
  <c r="V12" i="3"/>
  <c r="S183" i="5"/>
  <c r="AM184" i="5"/>
  <c r="AK184" i="5"/>
  <c r="AG184" i="5"/>
  <c r="AC184" i="5"/>
  <c r="Y184" i="5"/>
  <c r="AJ184" i="5"/>
  <c r="AF184" i="5"/>
  <c r="AB184" i="5"/>
  <c r="X184" i="5"/>
  <c r="T184" i="5"/>
  <c r="AI184" i="5"/>
  <c r="AE184" i="5"/>
  <c r="AA184" i="5"/>
  <c r="W184" i="5"/>
  <c r="AH184" i="5"/>
  <c r="AD184" i="5"/>
  <c r="U184" i="5"/>
  <c r="Z184" i="5"/>
  <c r="AL184" i="5"/>
  <c r="V184" i="5"/>
  <c r="CH9" i="4"/>
  <c r="BA12" i="4"/>
  <c r="BA28" i="4"/>
  <c r="BD9" i="4"/>
  <c r="BD25" i="4"/>
  <c r="BC26" i="4"/>
  <c r="BC10" i="4"/>
  <c r="BB11" i="4"/>
  <c r="BB27" i="4"/>
  <c r="BF7" i="4"/>
  <c r="BE24" i="4"/>
  <c r="BE8" i="4"/>
  <c r="CC10" i="4"/>
  <c r="AY15" i="4"/>
  <c r="AY31" i="4"/>
  <c r="AZ14" i="4"/>
  <c r="AZ30" i="4"/>
  <c r="BO12" i="4"/>
  <c r="BO29" i="4" s="1"/>
  <c r="BR9" i="4"/>
  <c r="BR26" i="4" s="1"/>
  <c r="BN13" i="4"/>
  <c r="BN30" i="4" s="1"/>
  <c r="BP11" i="4"/>
  <c r="BP28" i="4" s="1"/>
  <c r="BS8" i="4"/>
  <c r="BS25" i="4" s="1"/>
  <c r="BT7" i="4"/>
  <c r="BT24" i="4" s="1"/>
  <c r="BQ10" i="4"/>
  <c r="BQ27" i="4" s="1"/>
  <c r="BM14" i="4"/>
  <c r="BM31" i="4" s="1"/>
  <c r="AA21" i="4"/>
  <c r="Z24" i="4"/>
  <c r="L23" i="4"/>
  <c r="V22" i="4"/>
  <c r="K26" i="4"/>
  <c r="U25" i="4"/>
  <c r="N14" i="4"/>
  <c r="R13" i="4"/>
  <c r="Q13" i="4"/>
  <c r="M14" i="4"/>
  <c r="AY15" i="3"/>
  <c r="BA15" i="3"/>
  <c r="BB15" i="3"/>
  <c r="AZ15" i="3"/>
  <c r="AS15" i="3"/>
  <c r="AR15" i="3"/>
  <c r="AQ15" i="3"/>
  <c r="AT15" i="3"/>
  <c r="AO17" i="3"/>
  <c r="AP16" i="3"/>
  <c r="BP10" i="3"/>
  <c r="BO30" i="3"/>
  <c r="BR8" i="3"/>
  <c r="BQ28" i="3"/>
  <c r="BO11" i="3"/>
  <c r="BN31" i="3"/>
  <c r="BQ9" i="3"/>
  <c r="BP29" i="3"/>
  <c r="AH13" i="3"/>
  <c r="AB13" i="3"/>
  <c r="AJ13" i="3"/>
  <c r="AA13" i="3"/>
  <c r="AI13" i="3"/>
  <c r="Z13" i="3"/>
  <c r="R13" i="3"/>
  <c r="Q13" i="3"/>
  <c r="P13" i="3"/>
  <c r="E13" i="3"/>
  <c r="O13" i="3"/>
  <c r="H13" i="3"/>
  <c r="G13" i="3"/>
  <c r="F13" i="3"/>
  <c r="BK15" i="3"/>
  <c r="BL15" i="3" s="1"/>
  <c r="BM13" i="3"/>
  <c r="BL33" i="3"/>
  <c r="BN12" i="3"/>
  <c r="BM32" i="3"/>
  <c r="BR7" i="3"/>
  <c r="BQ27" i="3"/>
  <c r="C14" i="3"/>
  <c r="D14" i="3" s="1"/>
  <c r="CX10" i="4" l="1"/>
  <c r="CT10" i="4"/>
  <c r="CU10" i="4" s="1"/>
  <c r="CV10" i="4"/>
  <c r="CY10" i="4" s="1"/>
  <c r="L13" i="3"/>
  <c r="M13" i="3"/>
  <c r="V13" i="3"/>
  <c r="W13" i="3"/>
  <c r="S182" i="5"/>
  <c r="T183" i="5"/>
  <c r="AL183" i="5"/>
  <c r="AH183" i="5"/>
  <c r="AD183" i="5"/>
  <c r="Z183" i="5"/>
  <c r="V183" i="5"/>
  <c r="U183" i="5"/>
  <c r="AM183" i="5"/>
  <c r="AK183" i="5"/>
  <c r="AG183" i="5"/>
  <c r="AC183" i="5"/>
  <c r="Y183" i="5"/>
  <c r="AJ183" i="5"/>
  <c r="AF183" i="5"/>
  <c r="AB183" i="5"/>
  <c r="X183" i="5"/>
  <c r="AI183" i="5"/>
  <c r="AE183" i="5"/>
  <c r="AA183" i="5"/>
  <c r="W183" i="5"/>
  <c r="CH10" i="4"/>
  <c r="BC11" i="4"/>
  <c r="BC27" i="4"/>
  <c r="BG7" i="4"/>
  <c r="BF8" i="4"/>
  <c r="BF24" i="4"/>
  <c r="BA13" i="4"/>
  <c r="BA29" i="4"/>
  <c r="BE9" i="4"/>
  <c r="BE25" i="4"/>
  <c r="BB28" i="4"/>
  <c r="BB12" i="4"/>
  <c r="BD10" i="4"/>
  <c r="BD26" i="4"/>
  <c r="AZ15" i="4"/>
  <c r="AZ31" i="4"/>
  <c r="AY16" i="4"/>
  <c r="AY32" i="4"/>
  <c r="CC11" i="4"/>
  <c r="BM15" i="4"/>
  <c r="BM32" i="4" s="1"/>
  <c r="BN14" i="4"/>
  <c r="BN31" i="4" s="1"/>
  <c r="BO13" i="4"/>
  <c r="BO30" i="4" s="1"/>
  <c r="BU7" i="4"/>
  <c r="BU24" i="4" s="1"/>
  <c r="BT8" i="4"/>
  <c r="BT25" i="4" s="1"/>
  <c r="BQ11" i="4"/>
  <c r="BQ28" i="4" s="1"/>
  <c r="BS9" i="4"/>
  <c r="BS26" i="4" s="1"/>
  <c r="BP12" i="4"/>
  <c r="BP29" i="4" s="1"/>
  <c r="BR10" i="4"/>
  <c r="BR27" i="4" s="1"/>
  <c r="Z25" i="4"/>
  <c r="AA22" i="4"/>
  <c r="K27" i="4"/>
  <c r="U26" i="4"/>
  <c r="L24" i="4"/>
  <c r="V23" i="4"/>
  <c r="Q14" i="4"/>
  <c r="M15" i="4"/>
  <c r="R14" i="4"/>
  <c r="N15" i="4"/>
  <c r="AY16" i="3"/>
  <c r="BA16" i="3"/>
  <c r="AZ16" i="3"/>
  <c r="BB16" i="3"/>
  <c r="AS16" i="3"/>
  <c r="AR16" i="3"/>
  <c r="AQ16" i="3"/>
  <c r="AT16" i="3"/>
  <c r="AP17" i="3"/>
  <c r="AO18" i="3"/>
  <c r="BL34" i="3"/>
  <c r="BM14" i="3"/>
  <c r="AI14" i="3"/>
  <c r="Z14" i="3"/>
  <c r="AH14" i="3"/>
  <c r="AB14" i="3"/>
  <c r="R14" i="3"/>
  <c r="Q14" i="3"/>
  <c r="P14" i="3"/>
  <c r="AA14" i="3"/>
  <c r="O14" i="3"/>
  <c r="E14" i="3"/>
  <c r="G14" i="3"/>
  <c r="F14" i="3"/>
  <c r="AJ14" i="3"/>
  <c r="H14" i="3"/>
  <c r="BO12" i="3"/>
  <c r="BN32" i="3"/>
  <c r="BK16" i="3"/>
  <c r="BL16" i="3" s="1"/>
  <c r="BR9" i="3"/>
  <c r="BQ29" i="3"/>
  <c r="BS8" i="3"/>
  <c r="BR28" i="3"/>
  <c r="BS7" i="3"/>
  <c r="BR27" i="3"/>
  <c r="BN13" i="3"/>
  <c r="BM33" i="3"/>
  <c r="BP11" i="3"/>
  <c r="BO31" i="3"/>
  <c r="BQ10" i="3"/>
  <c r="BP30" i="3"/>
  <c r="C15" i="3"/>
  <c r="D15" i="3" s="1"/>
  <c r="W14" i="3" l="1"/>
  <c r="V14" i="3"/>
  <c r="DA10" i="4"/>
  <c r="CX11" i="4"/>
  <c r="CV11" i="4"/>
  <c r="CY11" i="4" s="1"/>
  <c r="CT11" i="4"/>
  <c r="CU11" i="4" s="1"/>
  <c r="M14" i="3"/>
  <c r="L14" i="3"/>
  <c r="S181" i="5"/>
  <c r="AI182" i="5"/>
  <c r="AE182" i="5"/>
  <c r="AA182" i="5"/>
  <c r="W182" i="5"/>
  <c r="AL182" i="5"/>
  <c r="AH182" i="5"/>
  <c r="AD182" i="5"/>
  <c r="Z182" i="5"/>
  <c r="V182" i="5"/>
  <c r="T182" i="5"/>
  <c r="AM182" i="5"/>
  <c r="AK182" i="5"/>
  <c r="AG182" i="5"/>
  <c r="AC182" i="5"/>
  <c r="Y182" i="5"/>
  <c r="AJ182" i="5"/>
  <c r="U182" i="5"/>
  <c r="AF182" i="5"/>
  <c r="AB182" i="5"/>
  <c r="X182" i="5"/>
  <c r="CH11" i="4"/>
  <c r="BC28" i="4"/>
  <c r="BC12" i="4"/>
  <c r="BD11" i="4"/>
  <c r="BD27" i="4"/>
  <c r="BE26" i="4"/>
  <c r="BE10" i="4"/>
  <c r="BF9" i="4"/>
  <c r="BF25" i="4"/>
  <c r="BB29" i="4"/>
  <c r="BB13" i="4"/>
  <c r="BH7" i="4"/>
  <c r="BG24" i="4"/>
  <c r="BG8" i="4"/>
  <c r="BA14" i="4"/>
  <c r="BA30" i="4"/>
  <c r="AY17" i="4"/>
  <c r="AY33" i="4"/>
  <c r="CC12" i="4"/>
  <c r="AZ16" i="4"/>
  <c r="AZ32" i="4"/>
  <c r="BQ12" i="4"/>
  <c r="BQ29" i="4" s="1"/>
  <c r="BN15" i="4"/>
  <c r="BN32" i="4" s="1"/>
  <c r="BP13" i="4"/>
  <c r="BP30" i="4" s="1"/>
  <c r="BR11" i="4"/>
  <c r="BR28" i="4" s="1"/>
  <c r="BS10" i="4"/>
  <c r="BS27" i="4" s="1"/>
  <c r="BT9" i="4"/>
  <c r="BT26" i="4" s="1"/>
  <c r="BM16" i="4"/>
  <c r="BM33" i="4" s="1"/>
  <c r="BV7" i="4"/>
  <c r="BV24" i="4" s="1"/>
  <c r="BU8" i="4"/>
  <c r="BU25" i="4" s="1"/>
  <c r="BO14" i="4"/>
  <c r="BO31" i="4" s="1"/>
  <c r="AA23" i="4"/>
  <c r="Z26" i="4"/>
  <c r="L25" i="4"/>
  <c r="V24" i="4"/>
  <c r="AA24" i="4" s="1"/>
  <c r="K28" i="4"/>
  <c r="U27" i="4"/>
  <c r="N16" i="4"/>
  <c r="R15" i="4"/>
  <c r="Q15" i="4"/>
  <c r="M16" i="4"/>
  <c r="AY17" i="3"/>
  <c r="BA17" i="3"/>
  <c r="BB17" i="3"/>
  <c r="AZ17" i="3"/>
  <c r="AS17" i="3"/>
  <c r="AR17" i="3"/>
  <c r="AQ17" i="3"/>
  <c r="AT17" i="3"/>
  <c r="AO19" i="3"/>
  <c r="AP18" i="3"/>
  <c r="BM15" i="3"/>
  <c r="BL35" i="3"/>
  <c r="BR10" i="3"/>
  <c r="BQ30" i="3"/>
  <c r="BO13" i="3"/>
  <c r="BN33" i="3"/>
  <c r="BT8" i="3"/>
  <c r="BS28" i="3"/>
  <c r="BK17" i="3"/>
  <c r="BL17" i="3" s="1"/>
  <c r="BN14" i="3"/>
  <c r="BM34" i="3"/>
  <c r="AJ15" i="3"/>
  <c r="AA15" i="3"/>
  <c r="AI15" i="3"/>
  <c r="Z15" i="3"/>
  <c r="AH15" i="3"/>
  <c r="R15" i="3"/>
  <c r="Q15" i="3"/>
  <c r="AB15" i="3"/>
  <c r="P15" i="3"/>
  <c r="E15" i="3"/>
  <c r="H15" i="3"/>
  <c r="G15" i="3"/>
  <c r="F15" i="3"/>
  <c r="O15" i="3"/>
  <c r="BQ11" i="3"/>
  <c r="BP31" i="3"/>
  <c r="BT7" i="3"/>
  <c r="BS27" i="3"/>
  <c r="BS9" i="3"/>
  <c r="BR29" i="3"/>
  <c r="BP12" i="3"/>
  <c r="BO32" i="3"/>
  <c r="C16" i="3"/>
  <c r="D16" i="3" s="1"/>
  <c r="S180" i="5" l="1"/>
  <c r="T181" i="5"/>
  <c r="AJ181" i="5"/>
  <c r="AF181" i="5"/>
  <c r="AB181" i="5"/>
  <c r="X181" i="5"/>
  <c r="U181" i="5"/>
  <c r="AI181" i="5"/>
  <c r="AE181" i="5"/>
  <c r="AA181" i="5"/>
  <c r="W181" i="5"/>
  <c r="AL181" i="5"/>
  <c r="AH181" i="5"/>
  <c r="AD181" i="5"/>
  <c r="Z181" i="5"/>
  <c r="V181" i="5"/>
  <c r="AK181" i="5"/>
  <c r="AG181" i="5"/>
  <c r="AM181" i="5"/>
  <c r="AC181" i="5"/>
  <c r="Y181" i="5"/>
  <c r="DA11" i="4"/>
  <c r="L15" i="3"/>
  <c r="M15" i="3"/>
  <c r="V15" i="3"/>
  <c r="W15" i="3"/>
  <c r="CX12" i="4"/>
  <c r="CT12" i="4"/>
  <c r="CU12" i="4" s="1"/>
  <c r="CV12" i="4"/>
  <c r="CY12" i="4" s="1"/>
  <c r="CH12" i="4"/>
  <c r="BA15" i="4"/>
  <c r="BA31" i="4"/>
  <c r="BB14" i="4"/>
  <c r="BB30" i="4"/>
  <c r="BF10" i="4"/>
  <c r="BF26" i="4"/>
  <c r="BD12" i="4"/>
  <c r="BD28" i="4"/>
  <c r="BG25" i="4"/>
  <c r="BG9" i="4"/>
  <c r="BE27" i="4"/>
  <c r="BE11" i="4"/>
  <c r="BC29" i="4"/>
  <c r="BC13" i="4"/>
  <c r="BI7" i="4"/>
  <c r="BH8" i="4"/>
  <c r="BH24" i="4"/>
  <c r="AZ17" i="4"/>
  <c r="AZ33" i="4"/>
  <c r="AY18" i="4"/>
  <c r="AY34" i="4"/>
  <c r="CC13" i="4"/>
  <c r="BU9" i="4"/>
  <c r="BU26" i="4" s="1"/>
  <c r="BM17" i="4"/>
  <c r="BM34" i="4" s="1"/>
  <c r="BS11" i="4"/>
  <c r="BS28" i="4" s="1"/>
  <c r="BP14" i="4"/>
  <c r="BP31" i="4" s="1"/>
  <c r="BO15" i="4"/>
  <c r="BO32" i="4" s="1"/>
  <c r="BW7" i="4"/>
  <c r="BW24" i="4" s="1"/>
  <c r="BV8" i="4"/>
  <c r="BV25" i="4" s="1"/>
  <c r="BT10" i="4"/>
  <c r="BT27" i="4" s="1"/>
  <c r="BR12" i="4"/>
  <c r="BR29" i="4" s="1"/>
  <c r="BN16" i="4"/>
  <c r="BN33" i="4" s="1"/>
  <c r="BQ13" i="4"/>
  <c r="BQ30" i="4" s="1"/>
  <c r="Z27" i="4"/>
  <c r="K29" i="4"/>
  <c r="U28" i="4"/>
  <c r="L26" i="4"/>
  <c r="V25" i="4"/>
  <c r="Q16" i="4"/>
  <c r="M17" i="4"/>
  <c r="W17" i="4" s="1"/>
  <c r="R16" i="4"/>
  <c r="N17" i="4"/>
  <c r="X17" i="4" s="1"/>
  <c r="AY18" i="3"/>
  <c r="BA18" i="3"/>
  <c r="AZ18" i="3"/>
  <c r="AS18" i="3"/>
  <c r="AR18" i="3"/>
  <c r="AQ18" i="3"/>
  <c r="BB18" i="3"/>
  <c r="AT18" i="3"/>
  <c r="AP19" i="3"/>
  <c r="AO20" i="3"/>
  <c r="AB16" i="3"/>
  <c r="AJ16" i="3"/>
  <c r="AA16" i="3"/>
  <c r="AI16" i="3"/>
  <c r="Z16" i="3"/>
  <c r="R16" i="3"/>
  <c r="Q16" i="3"/>
  <c r="AH16" i="3"/>
  <c r="P16" i="3"/>
  <c r="E16" i="3"/>
  <c r="F16" i="3"/>
  <c r="H16" i="3"/>
  <c r="O16" i="3"/>
  <c r="G16" i="3"/>
  <c r="BT9" i="3"/>
  <c r="BS29" i="3"/>
  <c r="BR11" i="3"/>
  <c r="BQ31" i="3"/>
  <c r="BN34" i="3"/>
  <c r="BO14" i="3"/>
  <c r="BU8" i="3"/>
  <c r="BT28" i="3"/>
  <c r="BS10" i="3"/>
  <c r="BR30" i="3"/>
  <c r="BM16" i="3"/>
  <c r="BL36" i="3"/>
  <c r="BQ12" i="3"/>
  <c r="BP32" i="3"/>
  <c r="BU7" i="3"/>
  <c r="BT27" i="3"/>
  <c r="BK18" i="3"/>
  <c r="BL18" i="3" s="1"/>
  <c r="BP13" i="3"/>
  <c r="BO33" i="3"/>
  <c r="BM35" i="3"/>
  <c r="BN15" i="3"/>
  <c r="C17" i="3"/>
  <c r="D17" i="3" s="1"/>
  <c r="M16" i="3" l="1"/>
  <c r="L16" i="3"/>
  <c r="CX13" i="4"/>
  <c r="CV13" i="4"/>
  <c r="CY13" i="4" s="1"/>
  <c r="DA13" i="4" s="1"/>
  <c r="CT13" i="4"/>
  <c r="CU13" i="4" s="1"/>
  <c r="DA12" i="4"/>
  <c r="W16" i="3"/>
  <c r="V16" i="3"/>
  <c r="S179" i="5"/>
  <c r="AM180" i="5"/>
  <c r="AK180" i="5"/>
  <c r="AG180" i="5"/>
  <c r="AC180" i="5"/>
  <c r="Y180" i="5"/>
  <c r="AJ180" i="5"/>
  <c r="AF180" i="5"/>
  <c r="AB180" i="5"/>
  <c r="X180" i="5"/>
  <c r="T180" i="5"/>
  <c r="AI180" i="5"/>
  <c r="AE180" i="5"/>
  <c r="AA180" i="5"/>
  <c r="W180" i="5"/>
  <c r="U180" i="5"/>
  <c r="AL180" i="5"/>
  <c r="V180" i="5"/>
  <c r="AH180" i="5"/>
  <c r="AD180" i="5"/>
  <c r="Z180" i="5"/>
  <c r="CH13" i="4"/>
  <c r="BH9" i="4"/>
  <c r="BH25" i="4"/>
  <c r="BE28" i="4"/>
  <c r="BE12" i="4"/>
  <c r="BJ7" i="4"/>
  <c r="BI24" i="4"/>
  <c r="BI8" i="4"/>
  <c r="BD13" i="4"/>
  <c r="BD29" i="4"/>
  <c r="BB15" i="4"/>
  <c r="BB31" i="4"/>
  <c r="BC14" i="4"/>
  <c r="BC30" i="4"/>
  <c r="BG10" i="4"/>
  <c r="BG26" i="4"/>
  <c r="BF11" i="4"/>
  <c r="BF27" i="4"/>
  <c r="BA16" i="4"/>
  <c r="BA32" i="4"/>
  <c r="CC14" i="4"/>
  <c r="AZ18" i="4"/>
  <c r="AZ34" i="4"/>
  <c r="AY19" i="4"/>
  <c r="AY35" i="4"/>
  <c r="BO16" i="4"/>
  <c r="BO33" i="4" s="1"/>
  <c r="BR13" i="4"/>
  <c r="BR30" i="4" s="1"/>
  <c r="BV9" i="4"/>
  <c r="BV26" i="4" s="1"/>
  <c r="BS12" i="4"/>
  <c r="BS29" i="4" s="1"/>
  <c r="BU10" i="4"/>
  <c r="BU27" i="4" s="1"/>
  <c r="BM18" i="4"/>
  <c r="BM35" i="4" s="1"/>
  <c r="BW8" i="4"/>
  <c r="BW25" i="4" s="1"/>
  <c r="BX7" i="4"/>
  <c r="BX24" i="4" s="1"/>
  <c r="BQ14" i="4"/>
  <c r="BQ31" i="4" s="1"/>
  <c r="BN17" i="4"/>
  <c r="BN34" i="4" s="1"/>
  <c r="BT11" i="4"/>
  <c r="BT28" i="4" s="1"/>
  <c r="BP15" i="4"/>
  <c r="BP32" i="4" s="1"/>
  <c r="AC17" i="4"/>
  <c r="AB17" i="4"/>
  <c r="Z28" i="4"/>
  <c r="AA25" i="4"/>
  <c r="L27" i="4"/>
  <c r="V26" i="4"/>
  <c r="K30" i="4"/>
  <c r="U29" i="4"/>
  <c r="Q17" i="4"/>
  <c r="AE17" i="4" s="1"/>
  <c r="M18" i="4"/>
  <c r="W18" i="4" s="1"/>
  <c r="N18" i="4"/>
  <c r="X18" i="4" s="1"/>
  <c r="R17" i="4"/>
  <c r="AY19" i="3"/>
  <c r="BA19" i="3"/>
  <c r="BB19" i="3"/>
  <c r="AZ19" i="3"/>
  <c r="AS19" i="3"/>
  <c r="AR19" i="3"/>
  <c r="AQ19" i="3"/>
  <c r="AT19" i="3"/>
  <c r="AO21" i="3"/>
  <c r="AP20" i="3"/>
  <c r="BP14" i="3"/>
  <c r="BO34" i="3"/>
  <c r="AH17" i="3"/>
  <c r="AB17" i="3"/>
  <c r="AJ17" i="3"/>
  <c r="AA17" i="3"/>
  <c r="R17" i="3"/>
  <c r="AI17" i="3"/>
  <c r="Z17" i="3"/>
  <c r="Q17" i="3"/>
  <c r="P17" i="3"/>
  <c r="E17" i="3"/>
  <c r="G17" i="3"/>
  <c r="O17" i="3"/>
  <c r="H17" i="3"/>
  <c r="F17" i="3"/>
  <c r="BQ13" i="3"/>
  <c r="BP33" i="3"/>
  <c r="BV7" i="3"/>
  <c r="BU27" i="3"/>
  <c r="BN16" i="3"/>
  <c r="BM36" i="3"/>
  <c r="BV8" i="3"/>
  <c r="BU28" i="3"/>
  <c r="BS11" i="3"/>
  <c r="BR31" i="3"/>
  <c r="BO15" i="3"/>
  <c r="BN35" i="3"/>
  <c r="BM17" i="3"/>
  <c r="BL37" i="3"/>
  <c r="BK19" i="3"/>
  <c r="BL19" i="3" s="1"/>
  <c r="BR12" i="3"/>
  <c r="BQ32" i="3"/>
  <c r="BT10" i="3"/>
  <c r="BS30" i="3"/>
  <c r="BU9" i="3"/>
  <c r="BT29" i="3"/>
  <c r="C18" i="3"/>
  <c r="D18" i="3" s="1"/>
  <c r="L17" i="3" l="1"/>
  <c r="M17" i="3"/>
  <c r="V17" i="3"/>
  <c r="W17" i="3"/>
  <c r="S178" i="5"/>
  <c r="T179" i="5"/>
  <c r="AL179" i="5"/>
  <c r="AH179" i="5"/>
  <c r="AD179" i="5"/>
  <c r="Z179" i="5"/>
  <c r="V179" i="5"/>
  <c r="U179" i="5"/>
  <c r="AM179" i="5"/>
  <c r="AK179" i="5"/>
  <c r="AG179" i="5"/>
  <c r="AC179" i="5"/>
  <c r="Y179" i="5"/>
  <c r="AJ179" i="5"/>
  <c r="AF179" i="5"/>
  <c r="AB179" i="5"/>
  <c r="X179" i="5"/>
  <c r="W179" i="5"/>
  <c r="AI179" i="5"/>
  <c r="AE179" i="5"/>
  <c r="AA179" i="5"/>
  <c r="CX14" i="4"/>
  <c r="CT14" i="4"/>
  <c r="CU14" i="4" s="1"/>
  <c r="CV14" i="4"/>
  <c r="CY14" i="4" s="1"/>
  <c r="DA14" i="4" s="1"/>
  <c r="CH14" i="4"/>
  <c r="BI9" i="4"/>
  <c r="BI25" i="4"/>
  <c r="BE29" i="4"/>
  <c r="BE13" i="4"/>
  <c r="BF12" i="4"/>
  <c r="BF28" i="4"/>
  <c r="BG27" i="4"/>
  <c r="BG11" i="4"/>
  <c r="BB32" i="4"/>
  <c r="BB16" i="4"/>
  <c r="BJ8" i="4"/>
  <c r="BJ24" i="4"/>
  <c r="BA17" i="4"/>
  <c r="BA33" i="4"/>
  <c r="BC15" i="4"/>
  <c r="BC31" i="4"/>
  <c r="BD14" i="4"/>
  <c r="BD30" i="4"/>
  <c r="BH10" i="4"/>
  <c r="BH26" i="4"/>
  <c r="AY20" i="4"/>
  <c r="AY37" i="4" s="1"/>
  <c r="AY36" i="4"/>
  <c r="AZ19" i="4"/>
  <c r="AZ35" i="4"/>
  <c r="CC15" i="4"/>
  <c r="BV10" i="4"/>
  <c r="BV27" i="4" s="1"/>
  <c r="BN18" i="4"/>
  <c r="BN35" i="4" s="1"/>
  <c r="BX8" i="4"/>
  <c r="BX25" i="4" s="1"/>
  <c r="BS13" i="4"/>
  <c r="BS30" i="4" s="1"/>
  <c r="BO17" i="4"/>
  <c r="BO34" i="4" s="1"/>
  <c r="BQ15" i="4"/>
  <c r="BQ32" i="4" s="1"/>
  <c r="BP16" i="4"/>
  <c r="BP33" i="4" s="1"/>
  <c r="BW9" i="4"/>
  <c r="BW26" i="4" s="1"/>
  <c r="BM19" i="4"/>
  <c r="BM36" i="4" s="1"/>
  <c r="BR14" i="4"/>
  <c r="BR31" i="4" s="1"/>
  <c r="BT12" i="4"/>
  <c r="BT29" i="4" s="1"/>
  <c r="BU11" i="4"/>
  <c r="BU28" i="4" s="1"/>
  <c r="AF17" i="4"/>
  <c r="Z29" i="4"/>
  <c r="AA26" i="4"/>
  <c r="AB18" i="4"/>
  <c r="AC18" i="4"/>
  <c r="L28" i="4"/>
  <c r="V27" i="4"/>
  <c r="K31" i="4"/>
  <c r="U30" i="4"/>
  <c r="R18" i="4"/>
  <c r="AF18" i="4" s="1"/>
  <c r="N19" i="4"/>
  <c r="X19" i="4" s="1"/>
  <c r="Q18" i="4"/>
  <c r="M19" i="4"/>
  <c r="W19" i="4" s="1"/>
  <c r="BL47" i="3"/>
  <c r="BL46" i="3"/>
  <c r="AY20" i="3"/>
  <c r="BA20" i="3"/>
  <c r="AZ20" i="3"/>
  <c r="AS20" i="3"/>
  <c r="AR20" i="3"/>
  <c r="BB20" i="3"/>
  <c r="AQ20" i="3"/>
  <c r="AT20" i="3"/>
  <c r="AP21" i="3"/>
  <c r="AO22" i="3"/>
  <c r="BL38" i="3"/>
  <c r="BM18" i="3"/>
  <c r="AI18" i="3"/>
  <c r="Z18" i="3"/>
  <c r="AH18" i="3"/>
  <c r="AB18" i="3"/>
  <c r="AJ18" i="3"/>
  <c r="AA18" i="3"/>
  <c r="R18" i="3"/>
  <c r="Q18" i="3"/>
  <c r="P18" i="3"/>
  <c r="O18" i="3"/>
  <c r="E18" i="3"/>
  <c r="F18" i="3"/>
  <c r="H18" i="3"/>
  <c r="G18" i="3"/>
  <c r="BU10" i="3"/>
  <c r="BT30" i="3"/>
  <c r="BK20" i="3"/>
  <c r="BL20" i="3" s="1"/>
  <c r="BP15" i="3"/>
  <c r="BO35" i="3"/>
  <c r="BW8" i="3"/>
  <c r="BV28" i="3"/>
  <c r="BW7" i="3"/>
  <c r="BV27" i="3"/>
  <c r="BV9" i="3"/>
  <c r="BU29" i="3"/>
  <c r="BS12" i="3"/>
  <c r="BR32" i="3"/>
  <c r="BN17" i="3"/>
  <c r="BM37" i="3"/>
  <c r="BT11" i="3"/>
  <c r="BS31" i="3"/>
  <c r="BO16" i="3"/>
  <c r="BN36" i="3"/>
  <c r="BR13" i="3"/>
  <c r="BQ33" i="3"/>
  <c r="BQ14" i="3"/>
  <c r="BP34" i="3"/>
  <c r="C19" i="3"/>
  <c r="D19" i="3" s="1"/>
  <c r="W18" i="3" l="1"/>
  <c r="V18" i="3"/>
  <c r="CX15" i="4"/>
  <c r="CT15" i="4"/>
  <c r="CU15" i="4" s="1"/>
  <c r="CV15" i="4"/>
  <c r="CY15" i="4" s="1"/>
  <c r="S177" i="5"/>
  <c r="AI178" i="5"/>
  <c r="AE178" i="5"/>
  <c r="AA178" i="5"/>
  <c r="W178" i="5"/>
  <c r="AL178" i="5"/>
  <c r="AH178" i="5"/>
  <c r="AD178" i="5"/>
  <c r="Z178" i="5"/>
  <c r="V178" i="5"/>
  <c r="T178" i="5"/>
  <c r="AM178" i="5"/>
  <c r="AK178" i="5"/>
  <c r="AG178" i="5"/>
  <c r="AC178" i="5"/>
  <c r="Y178" i="5"/>
  <c r="X178" i="5"/>
  <c r="AJ178" i="5"/>
  <c r="AF178" i="5"/>
  <c r="U178" i="5"/>
  <c r="AB178" i="5"/>
  <c r="M18" i="3"/>
  <c r="L18" i="3"/>
  <c r="CH15" i="4"/>
  <c r="BD15" i="4"/>
  <c r="BD31" i="4"/>
  <c r="BA18" i="4"/>
  <c r="BA34" i="4"/>
  <c r="BF29" i="4"/>
  <c r="BF13" i="4"/>
  <c r="BG12" i="4"/>
  <c r="BG28" i="4"/>
  <c r="BE14" i="4"/>
  <c r="BE30" i="4"/>
  <c r="BH11" i="4"/>
  <c r="BH27" i="4"/>
  <c r="BC32" i="4"/>
  <c r="BC16" i="4"/>
  <c r="BJ9" i="4"/>
  <c r="BJ25" i="4"/>
  <c r="BB17" i="4"/>
  <c r="BB33" i="4"/>
  <c r="BI10" i="4"/>
  <c r="BI26" i="4"/>
  <c r="CC16" i="4"/>
  <c r="AY40" i="4"/>
  <c r="AY42" i="4"/>
  <c r="AY41" i="4"/>
  <c r="AZ20" i="4"/>
  <c r="AZ37" i="4" s="1"/>
  <c r="AZ36" i="4"/>
  <c r="AY21" i="4"/>
  <c r="AY38" i="4" s="1"/>
  <c r="BQ16" i="4"/>
  <c r="BQ33" i="4" s="1"/>
  <c r="BR15" i="4"/>
  <c r="BR32" i="4" s="1"/>
  <c r="BM20" i="4"/>
  <c r="BM37" i="4" s="1"/>
  <c r="BP17" i="4"/>
  <c r="BP34" i="4" s="1"/>
  <c r="BO18" i="4"/>
  <c r="BO35" i="4" s="1"/>
  <c r="BX9" i="4"/>
  <c r="BX26" i="4" s="1"/>
  <c r="BU12" i="4"/>
  <c r="BU29" i="4" s="1"/>
  <c r="BV11" i="4"/>
  <c r="BV28" i="4" s="1"/>
  <c r="BT13" i="4"/>
  <c r="BT30" i="4" s="1"/>
  <c r="BW10" i="4"/>
  <c r="BW27" i="4" s="1"/>
  <c r="BS14" i="4"/>
  <c r="BS31" i="4" s="1"/>
  <c r="BN19" i="4"/>
  <c r="BN36" i="4" s="1"/>
  <c r="AE18" i="4"/>
  <c r="AC19" i="4"/>
  <c r="Z30" i="4"/>
  <c r="AA27" i="4"/>
  <c r="AB19" i="4"/>
  <c r="K32" i="4"/>
  <c r="U31" i="4"/>
  <c r="Z31" i="4" s="1"/>
  <c r="L29" i="4"/>
  <c r="V28" i="4"/>
  <c r="N20" i="4"/>
  <c r="X20" i="4" s="1"/>
  <c r="R19" i="4"/>
  <c r="Q19" i="4"/>
  <c r="M20" i="4"/>
  <c r="W20" i="4" s="1"/>
  <c r="BM46" i="3"/>
  <c r="BM47" i="3"/>
  <c r="AY21" i="3"/>
  <c r="BA21" i="3"/>
  <c r="BB21" i="3"/>
  <c r="AZ21" i="3"/>
  <c r="AS21" i="3"/>
  <c r="AR21" i="3"/>
  <c r="AQ21" i="3"/>
  <c r="AT21" i="3"/>
  <c r="AO23" i="3"/>
  <c r="AP22" i="3"/>
  <c r="BM19" i="3"/>
  <c r="BL39" i="3"/>
  <c r="BR14" i="3"/>
  <c r="BQ34" i="3"/>
  <c r="BP16" i="3"/>
  <c r="BO36" i="3"/>
  <c r="BO17" i="3"/>
  <c r="BN37" i="3"/>
  <c r="BW9" i="3"/>
  <c r="BV29" i="3"/>
  <c r="BX8" i="3"/>
  <c r="BW28" i="3"/>
  <c r="BK21" i="3"/>
  <c r="BL21" i="3" s="1"/>
  <c r="BN18" i="3"/>
  <c r="BM38" i="3"/>
  <c r="AJ19" i="3"/>
  <c r="AA19" i="3"/>
  <c r="AI19" i="3"/>
  <c r="Z19" i="3"/>
  <c r="AH19" i="3"/>
  <c r="R19" i="3"/>
  <c r="Q19" i="3"/>
  <c r="P19" i="3"/>
  <c r="E19" i="3"/>
  <c r="G19" i="3"/>
  <c r="H19" i="3"/>
  <c r="AB19" i="3"/>
  <c r="O19" i="3"/>
  <c r="F19" i="3"/>
  <c r="BS13" i="3"/>
  <c r="BR33" i="3"/>
  <c r="BU11" i="3"/>
  <c r="BT31" i="3"/>
  <c r="BT12" i="3"/>
  <c r="BS32" i="3"/>
  <c r="BX7" i="3"/>
  <c r="BW27" i="3"/>
  <c r="BQ15" i="3"/>
  <c r="BP35" i="3"/>
  <c r="BV10" i="3"/>
  <c r="BU30" i="3"/>
  <c r="C20" i="3"/>
  <c r="D20" i="3" s="1"/>
  <c r="L19" i="3" l="1"/>
  <c r="M19" i="3"/>
  <c r="CV16" i="4"/>
  <c r="CY16" i="4" s="1"/>
  <c r="CX16" i="4"/>
  <c r="CT16" i="4"/>
  <c r="CU16" i="4" s="1"/>
  <c r="S176" i="5"/>
  <c r="T177" i="5"/>
  <c r="AJ177" i="5"/>
  <c r="AF177" i="5"/>
  <c r="AB177" i="5"/>
  <c r="X177" i="5"/>
  <c r="U177" i="5"/>
  <c r="AI177" i="5"/>
  <c r="AE177" i="5"/>
  <c r="AA177" i="5"/>
  <c r="W177" i="5"/>
  <c r="AL177" i="5"/>
  <c r="AH177" i="5"/>
  <c r="AD177" i="5"/>
  <c r="Z177" i="5"/>
  <c r="V177" i="5"/>
  <c r="Y177" i="5"/>
  <c r="AK177" i="5"/>
  <c r="AG177" i="5"/>
  <c r="AM177" i="5"/>
  <c r="AC177" i="5"/>
  <c r="V19" i="3"/>
  <c r="W19" i="3"/>
  <c r="DA15" i="4"/>
  <c r="CH16" i="4"/>
  <c r="BC17" i="4"/>
  <c r="BC33" i="4"/>
  <c r="BB18" i="4"/>
  <c r="BB34" i="4"/>
  <c r="BE15" i="4"/>
  <c r="BE31" i="4"/>
  <c r="BA19" i="4"/>
  <c r="BA35" i="4"/>
  <c r="BF14" i="4"/>
  <c r="BF30" i="4"/>
  <c r="BI11" i="4"/>
  <c r="BI27" i="4"/>
  <c r="BJ10" i="4"/>
  <c r="BJ26" i="4"/>
  <c r="BH12" i="4"/>
  <c r="BH28" i="4"/>
  <c r="BG29" i="4"/>
  <c r="BG13" i="4"/>
  <c r="BD16" i="4"/>
  <c r="BD32" i="4"/>
  <c r="AZ41" i="4"/>
  <c r="AZ40" i="4"/>
  <c r="AZ42" i="4"/>
  <c r="AZ21" i="4"/>
  <c r="AZ38" i="4" s="1"/>
  <c r="CC17" i="4"/>
  <c r="BO19" i="4"/>
  <c r="BO36" i="4" s="1"/>
  <c r="BN20" i="4"/>
  <c r="BN37" i="4" s="1"/>
  <c r="BW11" i="4"/>
  <c r="BW28" i="4" s="1"/>
  <c r="BV12" i="4"/>
  <c r="BV29" i="4" s="1"/>
  <c r="BM40" i="4"/>
  <c r="BM41" i="4"/>
  <c r="BM42" i="4"/>
  <c r="BU13" i="4"/>
  <c r="BU30" i="4" s="1"/>
  <c r="BM21" i="4"/>
  <c r="BM38" i="4" s="1"/>
  <c r="BX10" i="4"/>
  <c r="BX27" i="4" s="1"/>
  <c r="BP18" i="4"/>
  <c r="BP35" i="4" s="1"/>
  <c r="BR16" i="4"/>
  <c r="BR33" i="4" s="1"/>
  <c r="BQ17" i="4"/>
  <c r="BQ34" i="4" s="1"/>
  <c r="BS15" i="4"/>
  <c r="BS32" i="4" s="1"/>
  <c r="BT14" i="4"/>
  <c r="BT31" i="4" s="1"/>
  <c r="AE19" i="4"/>
  <c r="AF19" i="4"/>
  <c r="AB20" i="4"/>
  <c r="AA28" i="4"/>
  <c r="AC20" i="4"/>
  <c r="K33" i="4"/>
  <c r="U32" i="4"/>
  <c r="L30" i="4"/>
  <c r="V29" i="4"/>
  <c r="Q20" i="4"/>
  <c r="M21" i="4"/>
  <c r="W21" i="4" s="1"/>
  <c r="R20" i="4"/>
  <c r="N21" i="4"/>
  <c r="X21" i="4" s="1"/>
  <c r="BN47" i="3"/>
  <c r="BN46" i="3"/>
  <c r="AY22" i="3"/>
  <c r="BA22" i="3"/>
  <c r="AZ22" i="3"/>
  <c r="AS22" i="3"/>
  <c r="BB22" i="3"/>
  <c r="AR22" i="3"/>
  <c r="AQ22" i="3"/>
  <c r="AT22" i="3"/>
  <c r="AP23" i="3"/>
  <c r="AO24" i="3"/>
  <c r="AB20" i="3"/>
  <c r="AJ20" i="3"/>
  <c r="AA20" i="3"/>
  <c r="AI20" i="3"/>
  <c r="Z20" i="3"/>
  <c r="R20" i="3"/>
  <c r="Q20" i="3"/>
  <c r="P20" i="3"/>
  <c r="AH20" i="3"/>
  <c r="E20" i="3"/>
  <c r="H20" i="3"/>
  <c r="O20" i="3"/>
  <c r="G20" i="3"/>
  <c r="F20" i="3"/>
  <c r="BR15" i="3"/>
  <c r="BQ35" i="3"/>
  <c r="BU12" i="3"/>
  <c r="BT32" i="3"/>
  <c r="BT13" i="3"/>
  <c r="BS33" i="3"/>
  <c r="BO18" i="3"/>
  <c r="BN38" i="3"/>
  <c r="BX28" i="3"/>
  <c r="BY8" i="3"/>
  <c r="BP17" i="3"/>
  <c r="BO37" i="3"/>
  <c r="BS14" i="3"/>
  <c r="BR34" i="3"/>
  <c r="BM20" i="3"/>
  <c r="BL40" i="3"/>
  <c r="BW10" i="3"/>
  <c r="BV30" i="3"/>
  <c r="BX27" i="3"/>
  <c r="BY7" i="3"/>
  <c r="BV11" i="3"/>
  <c r="BU31" i="3"/>
  <c r="BK22" i="3"/>
  <c r="BL22" i="3" s="1"/>
  <c r="BX9" i="3"/>
  <c r="BW29" i="3"/>
  <c r="BQ16" i="3"/>
  <c r="BP36" i="3"/>
  <c r="BN19" i="3"/>
  <c r="BM39" i="3"/>
  <c r="C21" i="3"/>
  <c r="D21" i="3" s="1"/>
  <c r="DA16" i="4" l="1"/>
  <c r="M20" i="3"/>
  <c r="L20" i="3"/>
  <c r="S175" i="5"/>
  <c r="AM176" i="5"/>
  <c r="AK176" i="5"/>
  <c r="AG176" i="5"/>
  <c r="AC176" i="5"/>
  <c r="Y176" i="5"/>
  <c r="AJ176" i="5"/>
  <c r="AF176" i="5"/>
  <c r="AB176" i="5"/>
  <c r="X176" i="5"/>
  <c r="T176" i="5"/>
  <c r="AI176" i="5"/>
  <c r="AE176" i="5"/>
  <c r="AA176" i="5"/>
  <c r="W176" i="5"/>
  <c r="Z176" i="5"/>
  <c r="AL176" i="5"/>
  <c r="V176" i="5"/>
  <c r="U176" i="5"/>
  <c r="AH176" i="5"/>
  <c r="AD176" i="5"/>
  <c r="W20" i="3"/>
  <c r="V20" i="3"/>
  <c r="CX17" i="4"/>
  <c r="CT17" i="4"/>
  <c r="CU17" i="4" s="1"/>
  <c r="CZ17" i="4" s="1"/>
  <c r="CV17" i="4"/>
  <c r="CY17" i="4" s="1"/>
  <c r="CH17" i="4"/>
  <c r="BG14" i="4"/>
  <c r="BG30" i="4"/>
  <c r="BJ11" i="4"/>
  <c r="BJ27" i="4"/>
  <c r="BF15" i="4"/>
  <c r="BF31" i="4"/>
  <c r="BE16" i="4"/>
  <c r="BE32" i="4"/>
  <c r="BC18" i="4"/>
  <c r="BC34" i="4"/>
  <c r="BD17" i="4"/>
  <c r="BD33" i="4"/>
  <c r="BH13" i="4"/>
  <c r="BH29" i="4"/>
  <c r="BI28" i="4"/>
  <c r="BI12" i="4"/>
  <c r="BA20" i="4"/>
  <c r="BA36" i="4"/>
  <c r="BB35" i="4"/>
  <c r="BB19" i="4"/>
  <c r="CC18" i="4"/>
  <c r="BS16" i="4"/>
  <c r="BS33" i="4" s="1"/>
  <c r="BR17" i="4"/>
  <c r="BR34" i="4" s="1"/>
  <c r="BX11" i="4"/>
  <c r="BX28" i="4" s="1"/>
  <c r="BU14" i="4"/>
  <c r="BU31" i="4" s="1"/>
  <c r="BV13" i="4"/>
  <c r="BV30" i="4" s="1"/>
  <c r="BN21" i="4"/>
  <c r="BN38" i="4" s="1"/>
  <c r="BT15" i="4"/>
  <c r="BT32" i="4" s="1"/>
  <c r="BQ18" i="4"/>
  <c r="BQ35" i="4" s="1"/>
  <c r="BP19" i="4"/>
  <c r="BP36" i="4" s="1"/>
  <c r="BN40" i="4"/>
  <c r="BN42" i="4"/>
  <c r="BN41" i="4"/>
  <c r="BW12" i="4"/>
  <c r="BW29" i="4" s="1"/>
  <c r="BO20" i="4"/>
  <c r="BO37" i="4" s="1"/>
  <c r="AF20" i="4"/>
  <c r="AE20" i="4"/>
  <c r="Z32" i="4"/>
  <c r="AC21" i="4"/>
  <c r="AB21" i="4"/>
  <c r="AA29" i="4"/>
  <c r="L31" i="4"/>
  <c r="V30" i="4"/>
  <c r="AA30" i="4" s="1"/>
  <c r="K34" i="4"/>
  <c r="U33" i="4"/>
  <c r="N22" i="4"/>
  <c r="X22" i="4" s="1"/>
  <c r="R21" i="4"/>
  <c r="Q21" i="4"/>
  <c r="M22" i="4"/>
  <c r="W22" i="4" s="1"/>
  <c r="AB22" i="4" s="1"/>
  <c r="AY23" i="3"/>
  <c r="BA23" i="3"/>
  <c r="BB23" i="3"/>
  <c r="AZ23" i="3"/>
  <c r="AS23" i="3"/>
  <c r="AR23" i="3"/>
  <c r="AQ23" i="3"/>
  <c r="AT23" i="3"/>
  <c r="BO47" i="3"/>
  <c r="BO46" i="3"/>
  <c r="AO25" i="3"/>
  <c r="AP24" i="3"/>
  <c r="BY28" i="3"/>
  <c r="BZ8" i="3"/>
  <c r="BO19" i="3"/>
  <c r="BN39" i="3"/>
  <c r="BX29" i="3"/>
  <c r="BY9" i="3"/>
  <c r="BW11" i="3"/>
  <c r="BV31" i="3"/>
  <c r="BX10" i="3"/>
  <c r="BW30" i="3"/>
  <c r="BT14" i="3"/>
  <c r="BS34" i="3"/>
  <c r="BU13" i="3"/>
  <c r="BT33" i="3"/>
  <c r="BS15" i="3"/>
  <c r="BR35" i="3"/>
  <c r="BL41" i="3"/>
  <c r="BM21" i="3"/>
  <c r="BY27" i="3"/>
  <c r="BZ7" i="3"/>
  <c r="AH21" i="3"/>
  <c r="AB21" i="3"/>
  <c r="AJ21" i="3"/>
  <c r="AA21" i="3"/>
  <c r="R21" i="3"/>
  <c r="Q21" i="3"/>
  <c r="AI21" i="3"/>
  <c r="Z21" i="3"/>
  <c r="P21" i="3"/>
  <c r="E21" i="3"/>
  <c r="F21" i="3"/>
  <c r="O21" i="3"/>
  <c r="H21" i="3"/>
  <c r="G21" i="3"/>
  <c r="BR16" i="3"/>
  <c r="BQ36" i="3"/>
  <c r="BK23" i="3"/>
  <c r="BL23" i="3" s="1"/>
  <c r="BN20" i="3"/>
  <c r="BM40" i="3"/>
  <c r="BQ17" i="3"/>
  <c r="BP37" i="3"/>
  <c r="BP18" i="3"/>
  <c r="BO38" i="3"/>
  <c r="BV12" i="3"/>
  <c r="BU32" i="3"/>
  <c r="C22" i="3"/>
  <c r="D22" i="3" s="1"/>
  <c r="V21" i="3" l="1"/>
  <c r="W21" i="3"/>
  <c r="DA17" i="4"/>
  <c r="L21" i="3"/>
  <c r="M21" i="3"/>
  <c r="CX18" i="4"/>
  <c r="CV18" i="4"/>
  <c r="CY18" i="4" s="1"/>
  <c r="CT18" i="4"/>
  <c r="CU18" i="4" s="1"/>
  <c r="CZ18" i="4" s="1"/>
  <c r="S174" i="5"/>
  <c r="T175" i="5"/>
  <c r="AL175" i="5"/>
  <c r="AH175" i="5"/>
  <c r="AD175" i="5"/>
  <c r="Z175" i="5"/>
  <c r="V175" i="5"/>
  <c r="U175" i="5"/>
  <c r="AM175" i="5"/>
  <c r="AK175" i="5"/>
  <c r="AG175" i="5"/>
  <c r="AC175" i="5"/>
  <c r="Y175" i="5"/>
  <c r="AJ175" i="5"/>
  <c r="AF175" i="5"/>
  <c r="AB175" i="5"/>
  <c r="X175" i="5"/>
  <c r="AA175" i="5"/>
  <c r="W175" i="5"/>
  <c r="AI175" i="5"/>
  <c r="AE175" i="5"/>
  <c r="DA18" i="4"/>
  <c r="CH18" i="4"/>
  <c r="BA21" i="4"/>
  <c r="BA38" i="4" s="1"/>
  <c r="BA37" i="4"/>
  <c r="BH14" i="4"/>
  <c r="BH30" i="4"/>
  <c r="BC35" i="4"/>
  <c r="BC19" i="4"/>
  <c r="BF16" i="4"/>
  <c r="BF32" i="4"/>
  <c r="BB20" i="4"/>
  <c r="BB36" i="4"/>
  <c r="BI29" i="4"/>
  <c r="BI13" i="4"/>
  <c r="BG15" i="4"/>
  <c r="BG31" i="4"/>
  <c r="BD34" i="4"/>
  <c r="BD18" i="4"/>
  <c r="BE17" i="4"/>
  <c r="BE33" i="4"/>
  <c r="BJ12" i="4"/>
  <c r="BJ28" i="4"/>
  <c r="BA40" i="4"/>
  <c r="BA42" i="4"/>
  <c r="BA41" i="4"/>
  <c r="CC19" i="4"/>
  <c r="BO42" i="4"/>
  <c r="BO40" i="4"/>
  <c r="BO41" i="4"/>
  <c r="BV14" i="4"/>
  <c r="BV31" i="4" s="1"/>
  <c r="BR18" i="4"/>
  <c r="BR35" i="4" s="1"/>
  <c r="BW13" i="4"/>
  <c r="BW30" i="4" s="1"/>
  <c r="BQ19" i="4"/>
  <c r="BQ36" i="4" s="1"/>
  <c r="BP20" i="4"/>
  <c r="BP37" i="4" s="1"/>
  <c r="BT16" i="4"/>
  <c r="BT33" i="4" s="1"/>
  <c r="BU15" i="4"/>
  <c r="BU32" i="4" s="1"/>
  <c r="BX12" i="4"/>
  <c r="BX29" i="4" s="1"/>
  <c r="BS17" i="4"/>
  <c r="BS34" i="4" s="1"/>
  <c r="BO21" i="4"/>
  <c r="BO38" i="4" s="1"/>
  <c r="AE21" i="4"/>
  <c r="AF21" i="4"/>
  <c r="AC22" i="4"/>
  <c r="Z33" i="4"/>
  <c r="K35" i="4"/>
  <c r="U34" i="4"/>
  <c r="L32" i="4"/>
  <c r="V31" i="4"/>
  <c r="Q22" i="4"/>
  <c r="AE22" i="4" s="1"/>
  <c r="M23" i="4"/>
  <c r="W23" i="4" s="1"/>
  <c r="R22" i="4"/>
  <c r="N23" i="4"/>
  <c r="X23" i="4" s="1"/>
  <c r="BP47" i="3"/>
  <c r="BP46" i="3"/>
  <c r="AY24" i="3"/>
  <c r="BA24" i="3"/>
  <c r="AZ24" i="3"/>
  <c r="BB24" i="3"/>
  <c r="AS24" i="3"/>
  <c r="AR24" i="3"/>
  <c r="AQ24" i="3"/>
  <c r="AT24" i="3"/>
  <c r="AP25" i="3"/>
  <c r="AO26" i="3"/>
  <c r="CA7" i="3"/>
  <c r="BZ27" i="3"/>
  <c r="AI22" i="3"/>
  <c r="Z22" i="3"/>
  <c r="AH22" i="3"/>
  <c r="AB22" i="3"/>
  <c r="R22" i="3"/>
  <c r="AJ22" i="3"/>
  <c r="AA22" i="3"/>
  <c r="Q22" i="3"/>
  <c r="P22" i="3"/>
  <c r="O22" i="3"/>
  <c r="E22" i="3"/>
  <c r="G22" i="3"/>
  <c r="H22" i="3"/>
  <c r="F22" i="3"/>
  <c r="BQ18" i="3"/>
  <c r="BP38" i="3"/>
  <c r="BO20" i="3"/>
  <c r="BN40" i="3"/>
  <c r="BS16" i="3"/>
  <c r="BR36" i="3"/>
  <c r="BT15" i="3"/>
  <c r="BS35" i="3"/>
  <c r="BU14" i="3"/>
  <c r="BT34" i="3"/>
  <c r="BX11" i="3"/>
  <c r="BW31" i="3"/>
  <c r="BP19" i="3"/>
  <c r="BO39" i="3"/>
  <c r="BN21" i="3"/>
  <c r="BM41" i="3"/>
  <c r="BY29" i="3"/>
  <c r="BZ9" i="3"/>
  <c r="CA8" i="3"/>
  <c r="BZ28" i="3"/>
  <c r="BL42" i="3"/>
  <c r="BM22" i="3"/>
  <c r="BW12" i="3"/>
  <c r="BV32" i="3"/>
  <c r="BR17" i="3"/>
  <c r="BQ37" i="3"/>
  <c r="BM23" i="3"/>
  <c r="BL43" i="3"/>
  <c r="BV13" i="3"/>
  <c r="BU33" i="3"/>
  <c r="BX30" i="3"/>
  <c r="BY10" i="3"/>
  <c r="C23" i="3"/>
  <c r="D23" i="3" s="1"/>
  <c r="M22" i="3" l="1"/>
  <c r="L22" i="3"/>
  <c r="W22" i="3"/>
  <c r="V22" i="3"/>
  <c r="CT19" i="4"/>
  <c r="CU19" i="4" s="1"/>
  <c r="CZ19" i="4" s="1"/>
  <c r="CX19" i="4"/>
  <c r="CV19" i="4"/>
  <c r="CY19" i="4" s="1"/>
  <c r="DA19" i="4" s="1"/>
  <c r="S173" i="5"/>
  <c r="AI174" i="5"/>
  <c r="AE174" i="5"/>
  <c r="AA174" i="5"/>
  <c r="W174" i="5"/>
  <c r="AL174" i="5"/>
  <c r="AH174" i="5"/>
  <c r="AD174" i="5"/>
  <c r="Z174" i="5"/>
  <c r="V174" i="5"/>
  <c r="T174" i="5"/>
  <c r="AM174" i="5"/>
  <c r="AK174" i="5"/>
  <c r="AG174" i="5"/>
  <c r="AC174" i="5"/>
  <c r="Y174" i="5"/>
  <c r="AB174" i="5"/>
  <c r="U174" i="5"/>
  <c r="X174" i="5"/>
  <c r="AJ174" i="5"/>
  <c r="AF174" i="5"/>
  <c r="CH19" i="4"/>
  <c r="BJ13" i="4"/>
  <c r="BJ29" i="4"/>
  <c r="BB21" i="4"/>
  <c r="BB38" i="4" s="1"/>
  <c r="BB37" i="4"/>
  <c r="BI14" i="4"/>
  <c r="BI30" i="4"/>
  <c r="BE18" i="4"/>
  <c r="BE34" i="4"/>
  <c r="BG16" i="4"/>
  <c r="BG32" i="4"/>
  <c r="BF17" i="4"/>
  <c r="BF33" i="4"/>
  <c r="BH15" i="4"/>
  <c r="BH31" i="4"/>
  <c r="BD19" i="4"/>
  <c r="BD35" i="4"/>
  <c r="BB41" i="4"/>
  <c r="BB42" i="4"/>
  <c r="BB40" i="4"/>
  <c r="BC20" i="4"/>
  <c r="BC36" i="4"/>
  <c r="BC40" i="4" s="1"/>
  <c r="CC20" i="4"/>
  <c r="BR19" i="4"/>
  <c r="BR36" i="4" s="1"/>
  <c r="BS18" i="4"/>
  <c r="BS35" i="4" s="1"/>
  <c r="BP21" i="4"/>
  <c r="BP38" i="4" s="1"/>
  <c r="BQ20" i="4"/>
  <c r="BQ37" i="4" s="1"/>
  <c r="BU16" i="4"/>
  <c r="BU33" i="4" s="1"/>
  <c r="BP42" i="4"/>
  <c r="BP41" i="4"/>
  <c r="BP40" i="4"/>
  <c r="BW14" i="4"/>
  <c r="BW31" i="4" s="1"/>
  <c r="BX13" i="4"/>
  <c r="BX30" i="4" s="1"/>
  <c r="BT17" i="4"/>
  <c r="BT34" i="4" s="1"/>
  <c r="BV15" i="4"/>
  <c r="BV32" i="4" s="1"/>
  <c r="AF22" i="4"/>
  <c r="AC23" i="4"/>
  <c r="AA31" i="4"/>
  <c r="AB23" i="4"/>
  <c r="Z34" i="4"/>
  <c r="L33" i="4"/>
  <c r="V32" i="4"/>
  <c r="AA32" i="4" s="1"/>
  <c r="K36" i="4"/>
  <c r="U35" i="4"/>
  <c r="N24" i="4"/>
  <c r="X24" i="4" s="1"/>
  <c r="R23" i="4"/>
  <c r="Q23" i="4"/>
  <c r="M24" i="4"/>
  <c r="W24" i="4" s="1"/>
  <c r="AB24" i="4" s="1"/>
  <c r="AY25" i="3"/>
  <c r="BA25" i="3"/>
  <c r="BB25" i="3"/>
  <c r="AZ25" i="3"/>
  <c r="AS25" i="3"/>
  <c r="AR25" i="3"/>
  <c r="AQ25" i="3"/>
  <c r="AT25" i="3"/>
  <c r="BQ47" i="3"/>
  <c r="BQ46" i="3"/>
  <c r="AO27" i="3"/>
  <c r="AP26" i="3"/>
  <c r="BY30" i="3"/>
  <c r="BZ10" i="3"/>
  <c r="BN23" i="3"/>
  <c r="BM43" i="3"/>
  <c r="BX12" i="3"/>
  <c r="BW32" i="3"/>
  <c r="CB8" i="3"/>
  <c r="CA28" i="3"/>
  <c r="BO21" i="3"/>
  <c r="BN41" i="3"/>
  <c r="BX31" i="3"/>
  <c r="BY11" i="3"/>
  <c r="BU15" i="3"/>
  <c r="BT35" i="3"/>
  <c r="BP20" i="3"/>
  <c r="BO40" i="3"/>
  <c r="BN22" i="3"/>
  <c r="BM42" i="3"/>
  <c r="CA9" i="3"/>
  <c r="BZ29" i="3"/>
  <c r="AJ23" i="3"/>
  <c r="AA23" i="3"/>
  <c r="AI23" i="3"/>
  <c r="Z23" i="3"/>
  <c r="AH23" i="3"/>
  <c r="AB23" i="3"/>
  <c r="R23" i="3"/>
  <c r="Q23" i="3"/>
  <c r="P23" i="3"/>
  <c r="E23" i="3"/>
  <c r="O23" i="3"/>
  <c r="F23" i="3"/>
  <c r="H23" i="3"/>
  <c r="G23" i="3"/>
  <c r="BW13" i="3"/>
  <c r="BV33" i="3"/>
  <c r="BS17" i="3"/>
  <c r="BR37" i="3"/>
  <c r="BQ19" i="3"/>
  <c r="BP39" i="3"/>
  <c r="BV14" i="3"/>
  <c r="BU34" i="3"/>
  <c r="BT16" i="3"/>
  <c r="BS36" i="3"/>
  <c r="BR18" i="3"/>
  <c r="BQ38" i="3"/>
  <c r="CB7" i="3"/>
  <c r="CA27" i="3"/>
  <c r="C24" i="3"/>
  <c r="D24" i="3" s="1"/>
  <c r="V23" i="3" l="1"/>
  <c r="W23" i="3"/>
  <c r="L23" i="3"/>
  <c r="M23" i="3"/>
  <c r="CX20" i="4"/>
  <c r="CV20" i="4"/>
  <c r="CY20" i="4" s="1"/>
  <c r="CT20" i="4"/>
  <c r="CU20" i="4" s="1"/>
  <c r="CZ20" i="4" s="1"/>
  <c r="DB20" i="4" s="1"/>
  <c r="S172" i="5"/>
  <c r="T173" i="5"/>
  <c r="AJ173" i="5"/>
  <c r="U173" i="5"/>
  <c r="AI173" i="5"/>
  <c r="AE173" i="5"/>
  <c r="AA173" i="5"/>
  <c r="W173" i="5"/>
  <c r="AL173" i="5"/>
  <c r="AH173" i="5"/>
  <c r="AD173" i="5"/>
  <c r="Z173" i="5"/>
  <c r="V173" i="5"/>
  <c r="AM173" i="5"/>
  <c r="AF173" i="5"/>
  <c r="X173" i="5"/>
  <c r="AC173" i="5"/>
  <c r="AK173" i="5"/>
  <c r="AB173" i="5"/>
  <c r="AG173" i="5"/>
  <c r="Y173" i="5"/>
  <c r="CH20" i="4"/>
  <c r="BC42" i="4"/>
  <c r="BC41" i="4"/>
  <c r="BD20" i="4"/>
  <c r="BD36" i="4"/>
  <c r="BE19" i="4"/>
  <c r="BE35" i="4"/>
  <c r="BJ14" i="4"/>
  <c r="BJ30" i="4"/>
  <c r="BH16" i="4"/>
  <c r="BH32" i="4"/>
  <c r="BF18" i="4"/>
  <c r="BF34" i="4"/>
  <c r="BC21" i="4"/>
  <c r="BC38" i="4" s="1"/>
  <c r="BC37" i="4"/>
  <c r="BG33" i="4"/>
  <c r="BG17" i="4"/>
  <c r="BI31" i="4"/>
  <c r="BI15" i="4"/>
  <c r="CC21" i="4"/>
  <c r="BT18" i="4"/>
  <c r="BT35" i="4" s="1"/>
  <c r="BW15" i="4"/>
  <c r="BW32" i="4" s="1"/>
  <c r="BQ41" i="4"/>
  <c r="BQ42" i="4"/>
  <c r="BQ40" i="4"/>
  <c r="BR20" i="4"/>
  <c r="BR37" i="4" s="1"/>
  <c r="BV16" i="4"/>
  <c r="BV33" i="4" s="1"/>
  <c r="BX14" i="4"/>
  <c r="BX31" i="4" s="1"/>
  <c r="BU17" i="4"/>
  <c r="BU34" i="4" s="1"/>
  <c r="BQ21" i="4"/>
  <c r="BQ38" i="4" s="1"/>
  <c r="BS19" i="4"/>
  <c r="BS36" i="4" s="1"/>
  <c r="AF23" i="4"/>
  <c r="AE23" i="4"/>
  <c r="Z35" i="4"/>
  <c r="AC24" i="4"/>
  <c r="L34" i="4"/>
  <c r="V33" i="4"/>
  <c r="K37" i="4"/>
  <c r="U36" i="4"/>
  <c r="Q24" i="4"/>
  <c r="M25" i="4"/>
  <c r="W25" i="4" s="1"/>
  <c r="R24" i="4"/>
  <c r="N25" i="4"/>
  <c r="X25" i="4" s="1"/>
  <c r="AC25" i="4" s="1"/>
  <c r="AY26" i="3"/>
  <c r="BA26" i="3"/>
  <c r="AZ26" i="3"/>
  <c r="AS26" i="3"/>
  <c r="AR26" i="3"/>
  <c r="AQ26" i="3"/>
  <c r="BB26" i="3"/>
  <c r="AT26" i="3"/>
  <c r="BR47" i="3"/>
  <c r="BR46" i="3"/>
  <c r="AP27" i="3"/>
  <c r="AO28" i="3"/>
  <c r="BY31" i="3"/>
  <c r="BZ11" i="3"/>
  <c r="CC7" i="3"/>
  <c r="CB27" i="3"/>
  <c r="BU16" i="3"/>
  <c r="BT36" i="3"/>
  <c r="BR19" i="3"/>
  <c r="BQ39" i="3"/>
  <c r="BX13" i="3"/>
  <c r="BW33" i="3"/>
  <c r="CB9" i="3"/>
  <c r="CA29" i="3"/>
  <c r="BQ20" i="3"/>
  <c r="BP40" i="3"/>
  <c r="CC8" i="3"/>
  <c r="CB28" i="3"/>
  <c r="BO23" i="3"/>
  <c r="BN43" i="3"/>
  <c r="CA10" i="3"/>
  <c r="BZ30" i="3"/>
  <c r="AB24" i="3"/>
  <c r="AJ24" i="3"/>
  <c r="AA24" i="3"/>
  <c r="AI24" i="3"/>
  <c r="Z24" i="3"/>
  <c r="AH24" i="3"/>
  <c r="R24" i="3"/>
  <c r="Q24" i="3"/>
  <c r="P24" i="3"/>
  <c r="E24" i="3"/>
  <c r="H24" i="3"/>
  <c r="F24" i="3"/>
  <c r="O24" i="3"/>
  <c r="G24" i="3"/>
  <c r="BS18" i="3"/>
  <c r="BR38" i="3"/>
  <c r="BW14" i="3"/>
  <c r="BV34" i="3"/>
  <c r="BT17" i="3"/>
  <c r="BS37" i="3"/>
  <c r="BO22" i="3"/>
  <c r="BN42" i="3"/>
  <c r="BV15" i="3"/>
  <c r="BU35" i="3"/>
  <c r="BP21" i="3"/>
  <c r="BO41" i="3"/>
  <c r="BX32" i="3"/>
  <c r="BY12" i="3"/>
  <c r="C25" i="3"/>
  <c r="D25" i="3" s="1"/>
  <c r="W24" i="3" l="1"/>
  <c r="V24" i="3"/>
  <c r="CX21" i="4"/>
  <c r="CV21" i="4"/>
  <c r="CY21" i="4" s="1"/>
  <c r="CT21" i="4"/>
  <c r="CU21" i="4" s="1"/>
  <c r="CZ21" i="4" s="1"/>
  <c r="S171" i="5"/>
  <c r="AM172" i="5"/>
  <c r="AJ172" i="5"/>
  <c r="AF172" i="5"/>
  <c r="AB172" i="5"/>
  <c r="X172" i="5"/>
  <c r="T172" i="5"/>
  <c r="AI172" i="5"/>
  <c r="AE172" i="5"/>
  <c r="AA172" i="5"/>
  <c r="U172" i="5"/>
  <c r="AG172" i="5"/>
  <c r="Y172" i="5"/>
  <c r="AL172" i="5"/>
  <c r="AD172" i="5"/>
  <c r="W172" i="5"/>
  <c r="AK172" i="5"/>
  <c r="AC172" i="5"/>
  <c r="V172" i="5"/>
  <c r="AH172" i="5"/>
  <c r="Z172" i="5"/>
  <c r="DA21" i="4"/>
  <c r="M24" i="3"/>
  <c r="L24" i="3"/>
  <c r="DA20" i="4"/>
  <c r="CH21" i="4"/>
  <c r="BE20" i="4"/>
  <c r="BE36" i="4"/>
  <c r="BH17" i="4"/>
  <c r="BH33" i="4"/>
  <c r="BD41" i="4"/>
  <c r="BD40" i="4"/>
  <c r="BD42" i="4"/>
  <c r="BI16" i="4"/>
  <c r="BI32" i="4"/>
  <c r="BF19" i="4"/>
  <c r="BF35" i="4"/>
  <c r="BD21" i="4"/>
  <c r="BD38" i="4" s="1"/>
  <c r="BD37" i="4"/>
  <c r="BG18" i="4"/>
  <c r="BG34" i="4"/>
  <c r="BJ15" i="4"/>
  <c r="BJ31" i="4"/>
  <c r="CC22" i="4"/>
  <c r="BS20" i="4"/>
  <c r="BS37" i="4" s="1"/>
  <c r="BR41" i="4"/>
  <c r="BR40" i="4"/>
  <c r="BR42" i="4"/>
  <c r="BU18" i="4"/>
  <c r="BU35" i="4" s="1"/>
  <c r="BV17" i="4"/>
  <c r="BV34" i="4" s="1"/>
  <c r="BX15" i="4"/>
  <c r="BX32" i="4" s="1"/>
  <c r="BR21" i="4"/>
  <c r="BR38" i="4" s="1"/>
  <c r="BT19" i="4"/>
  <c r="BT36" i="4" s="1"/>
  <c r="BW16" i="4"/>
  <c r="BW33" i="4" s="1"/>
  <c r="AF24" i="4"/>
  <c r="AE24" i="4"/>
  <c r="Z36" i="4"/>
  <c r="AB25" i="4"/>
  <c r="AA33" i="4"/>
  <c r="K38" i="4"/>
  <c r="U37" i="4"/>
  <c r="L35" i="4"/>
  <c r="V34" i="4"/>
  <c r="Q25" i="4"/>
  <c r="M26" i="4"/>
  <c r="W26" i="4" s="1"/>
  <c r="N26" i="4"/>
  <c r="X26" i="4" s="1"/>
  <c r="R25" i="4"/>
  <c r="BS47" i="3"/>
  <c r="BS46" i="3"/>
  <c r="AY27" i="3"/>
  <c r="BA27" i="3"/>
  <c r="BB27" i="3"/>
  <c r="AZ27" i="3"/>
  <c r="AS27" i="3"/>
  <c r="AR27" i="3"/>
  <c r="AQ27" i="3"/>
  <c r="AT27" i="3"/>
  <c r="AO29" i="3"/>
  <c r="AP28" i="3"/>
  <c r="BW15" i="3"/>
  <c r="BV35" i="3"/>
  <c r="BU17" i="3"/>
  <c r="BT37" i="3"/>
  <c r="BT18" i="3"/>
  <c r="BS38" i="3"/>
  <c r="CB10" i="3"/>
  <c r="CA30" i="3"/>
  <c r="CD8" i="3"/>
  <c r="CC28" i="3"/>
  <c r="CC9" i="3"/>
  <c r="CB29" i="3"/>
  <c r="BS19" i="3"/>
  <c r="BR39" i="3"/>
  <c r="CD7" i="3"/>
  <c r="CC27" i="3"/>
  <c r="BY32" i="3"/>
  <c r="BZ12" i="3"/>
  <c r="CA11" i="3"/>
  <c r="BZ31" i="3"/>
  <c r="AH25" i="3"/>
  <c r="AB25" i="3"/>
  <c r="AJ25" i="3"/>
  <c r="AA25" i="3"/>
  <c r="R25" i="3"/>
  <c r="Q25" i="3"/>
  <c r="P25" i="3"/>
  <c r="E25" i="3"/>
  <c r="G25" i="3"/>
  <c r="AI25" i="3"/>
  <c r="O25" i="3"/>
  <c r="H25" i="3"/>
  <c r="Z25" i="3"/>
  <c r="F25" i="3"/>
  <c r="BQ21" i="3"/>
  <c r="BP41" i="3"/>
  <c r="BP22" i="3"/>
  <c r="BO42" i="3"/>
  <c r="BX14" i="3"/>
  <c r="BW34" i="3"/>
  <c r="BP23" i="3"/>
  <c r="BO43" i="3"/>
  <c r="BR20" i="3"/>
  <c r="BQ40" i="3"/>
  <c r="BX33" i="3"/>
  <c r="BY13" i="3"/>
  <c r="BV16" i="3"/>
  <c r="BU36" i="3"/>
  <c r="C26" i="3"/>
  <c r="D26" i="3" s="1"/>
  <c r="V25" i="3" l="1"/>
  <c r="W25" i="3"/>
  <c r="L25" i="3"/>
  <c r="M25" i="3"/>
  <c r="S170" i="5"/>
  <c r="T171" i="5"/>
  <c r="U171" i="5"/>
  <c r="AM171" i="5"/>
  <c r="AK171" i="5"/>
  <c r="AG171" i="5"/>
  <c r="AC171" i="5"/>
  <c r="Y171" i="5"/>
  <c r="AJ171" i="5"/>
  <c r="AE171" i="5"/>
  <c r="Z171" i="5"/>
  <c r="AI171" i="5"/>
  <c r="AD171" i="5"/>
  <c r="X171" i="5"/>
  <c r="AH171" i="5"/>
  <c r="AB171" i="5"/>
  <c r="W171" i="5"/>
  <c r="AL171" i="5"/>
  <c r="AF171" i="5"/>
  <c r="AA171" i="5"/>
  <c r="V171" i="5"/>
  <c r="CX22" i="4"/>
  <c r="CT22" i="4"/>
  <c r="CU22" i="4" s="1"/>
  <c r="CZ22" i="4" s="1"/>
  <c r="CV22" i="4"/>
  <c r="CY22" i="4" s="1"/>
  <c r="DA22" i="4" s="1"/>
  <c r="DB21" i="4"/>
  <c r="CH22" i="4"/>
  <c r="BJ32" i="4"/>
  <c r="BJ16" i="4"/>
  <c r="BF20" i="4"/>
  <c r="BF36" i="4"/>
  <c r="BF41" i="4" s="1"/>
  <c r="BH18" i="4"/>
  <c r="BH34" i="4"/>
  <c r="BE21" i="4"/>
  <c r="BE38" i="4" s="1"/>
  <c r="BE37" i="4"/>
  <c r="BG19" i="4"/>
  <c r="BG35" i="4"/>
  <c r="BE40" i="4"/>
  <c r="BE41" i="4"/>
  <c r="BE42" i="4"/>
  <c r="BI17" i="4"/>
  <c r="BI33" i="4"/>
  <c r="CC23" i="4"/>
  <c r="BU19" i="4"/>
  <c r="BU36" i="4" s="1"/>
  <c r="BS21" i="4"/>
  <c r="BS38" i="4" s="1"/>
  <c r="BW17" i="4"/>
  <c r="BW34" i="4" s="1"/>
  <c r="BV18" i="4"/>
  <c r="BV35" i="4" s="1"/>
  <c r="BS42" i="4"/>
  <c r="BS40" i="4"/>
  <c r="BS41" i="4"/>
  <c r="BT20" i="4"/>
  <c r="BT37" i="4" s="1"/>
  <c r="BX16" i="4"/>
  <c r="BX33" i="4" s="1"/>
  <c r="AF25" i="4"/>
  <c r="AE25" i="4"/>
  <c r="AC26" i="4"/>
  <c r="AB26" i="4"/>
  <c r="AA34" i="4"/>
  <c r="Z37" i="4"/>
  <c r="K39" i="4"/>
  <c r="U38" i="4"/>
  <c r="Z38" i="4" s="1"/>
  <c r="L36" i="4"/>
  <c r="V35" i="4"/>
  <c r="R26" i="4"/>
  <c r="N27" i="4"/>
  <c r="X27" i="4" s="1"/>
  <c r="Q26" i="4"/>
  <c r="M27" i="4"/>
  <c r="W27" i="4" s="1"/>
  <c r="AB27" i="4" s="1"/>
  <c r="BT46" i="3"/>
  <c r="BT47" i="3"/>
  <c r="AY28" i="3"/>
  <c r="BB28" i="3"/>
  <c r="BA28" i="3"/>
  <c r="AZ28" i="3"/>
  <c r="AS28" i="3"/>
  <c r="AR28" i="3"/>
  <c r="AQ28" i="3"/>
  <c r="AT28" i="3"/>
  <c r="AP29" i="3"/>
  <c r="AO30" i="3"/>
  <c r="BW16" i="3"/>
  <c r="BV36" i="3"/>
  <c r="BS20" i="3"/>
  <c r="BR40" i="3"/>
  <c r="BX34" i="3"/>
  <c r="BY14" i="3"/>
  <c r="BR21" i="3"/>
  <c r="BQ41" i="3"/>
  <c r="CB11" i="3"/>
  <c r="CA31" i="3"/>
  <c r="CE7" i="3"/>
  <c r="CD27" i="3"/>
  <c r="CD9" i="3"/>
  <c r="CC29" i="3"/>
  <c r="CC10" i="3"/>
  <c r="CB30" i="3"/>
  <c r="BV17" i="3"/>
  <c r="BU37" i="3"/>
  <c r="CA12" i="3"/>
  <c r="BZ32" i="3"/>
  <c r="BZ13" i="3"/>
  <c r="BY33" i="3"/>
  <c r="AI26" i="3"/>
  <c r="Z26" i="3"/>
  <c r="AH26" i="3"/>
  <c r="AB26" i="3"/>
  <c r="R26" i="3"/>
  <c r="Q26" i="3"/>
  <c r="AJ26" i="3"/>
  <c r="AA26" i="3"/>
  <c r="P26" i="3"/>
  <c r="O26" i="3"/>
  <c r="E26" i="3"/>
  <c r="H26" i="3"/>
  <c r="F26" i="3"/>
  <c r="G26" i="3"/>
  <c r="BQ23" i="3"/>
  <c r="BP43" i="3"/>
  <c r="BQ22" i="3"/>
  <c r="BP42" i="3"/>
  <c r="BT19" i="3"/>
  <c r="BS39" i="3"/>
  <c r="CE8" i="3"/>
  <c r="CD28" i="3"/>
  <c r="BU18" i="3"/>
  <c r="BT38" i="3"/>
  <c r="BX15" i="3"/>
  <c r="BW35" i="3"/>
  <c r="C27" i="3"/>
  <c r="D27" i="3" s="1"/>
  <c r="M26" i="3" l="1"/>
  <c r="L26" i="3"/>
  <c r="W26" i="3"/>
  <c r="V26" i="3"/>
  <c r="DB22" i="4"/>
  <c r="CX23" i="4"/>
  <c r="CV23" i="4"/>
  <c r="CT23" i="4"/>
  <c r="CU23" i="4" s="1"/>
  <c r="CZ23" i="4" s="1"/>
  <c r="S169" i="5"/>
  <c r="AL170" i="5"/>
  <c r="AH170" i="5"/>
  <c r="AD170" i="5"/>
  <c r="Z170" i="5"/>
  <c r="V170" i="5"/>
  <c r="T170" i="5"/>
  <c r="AM170" i="5"/>
  <c r="AK170" i="5"/>
  <c r="AF170" i="5"/>
  <c r="AA170" i="5"/>
  <c r="AJ170" i="5"/>
  <c r="AE170" i="5"/>
  <c r="Y170" i="5"/>
  <c r="AI170" i="5"/>
  <c r="AC170" i="5"/>
  <c r="X170" i="5"/>
  <c r="U170" i="5"/>
  <c r="AG170" i="5"/>
  <c r="AB170" i="5"/>
  <c r="W170" i="5"/>
  <c r="CH23" i="4"/>
  <c r="BF42" i="4"/>
  <c r="BJ33" i="4"/>
  <c r="BJ17" i="4"/>
  <c r="BG20" i="4"/>
  <c r="BG36" i="4"/>
  <c r="BH19" i="4"/>
  <c r="BH35" i="4"/>
  <c r="BF40" i="4"/>
  <c r="BI18" i="4"/>
  <c r="BI34" i="4"/>
  <c r="BF21" i="4"/>
  <c r="BF38" i="4" s="1"/>
  <c r="BF37" i="4"/>
  <c r="CC24" i="4"/>
  <c r="BT21" i="4"/>
  <c r="BT38" i="4" s="1"/>
  <c r="BU20" i="4"/>
  <c r="BU37" i="4" s="1"/>
  <c r="BT42" i="4"/>
  <c r="BT41" i="4"/>
  <c r="BT40" i="4"/>
  <c r="BV19" i="4"/>
  <c r="BV36" i="4" s="1"/>
  <c r="BX17" i="4"/>
  <c r="BX34" i="4" s="1"/>
  <c r="BW18" i="4"/>
  <c r="BW35" i="4" s="1"/>
  <c r="AE26" i="4"/>
  <c r="AF26" i="4"/>
  <c r="AC27" i="4"/>
  <c r="AA35" i="4"/>
  <c r="L37" i="4"/>
  <c r="V36" i="4"/>
  <c r="K40" i="4"/>
  <c r="U39" i="4"/>
  <c r="Z39" i="4" s="1"/>
  <c r="N28" i="4"/>
  <c r="X28" i="4" s="1"/>
  <c r="AC28" i="4" s="1"/>
  <c r="R27" i="4"/>
  <c r="Q27" i="4"/>
  <c r="M28" i="4"/>
  <c r="W28" i="4" s="1"/>
  <c r="BU46" i="3"/>
  <c r="BU47" i="3"/>
  <c r="AY29" i="3"/>
  <c r="BB29" i="3"/>
  <c r="BA29" i="3"/>
  <c r="AS29" i="3"/>
  <c r="AR29" i="3"/>
  <c r="AZ29" i="3"/>
  <c r="AQ29" i="3"/>
  <c r="AT29" i="3"/>
  <c r="AO31" i="3"/>
  <c r="AP30" i="3"/>
  <c r="AJ27" i="3"/>
  <c r="AA27" i="3"/>
  <c r="AI27" i="3"/>
  <c r="Z27" i="3"/>
  <c r="AH27" i="3"/>
  <c r="R27" i="3"/>
  <c r="AB27" i="3"/>
  <c r="Q27" i="3"/>
  <c r="P27" i="3"/>
  <c r="E27" i="3"/>
  <c r="F27" i="3"/>
  <c r="H27" i="3"/>
  <c r="G27" i="3"/>
  <c r="O27" i="3"/>
  <c r="BV18" i="3"/>
  <c r="BU38" i="3"/>
  <c r="BU19" i="3"/>
  <c r="BT39" i="3"/>
  <c r="BR23" i="3"/>
  <c r="BQ43" i="3"/>
  <c r="BX35" i="3"/>
  <c r="BY15" i="3"/>
  <c r="CF8" i="3"/>
  <c r="CE28" i="3"/>
  <c r="BR22" i="3"/>
  <c r="BQ42" i="3"/>
  <c r="CB12" i="3"/>
  <c r="CA32" i="3"/>
  <c r="CD10" i="3"/>
  <c r="CC30" i="3"/>
  <c r="CF7" i="3"/>
  <c r="CE27" i="3"/>
  <c r="BS21" i="3"/>
  <c r="BR41" i="3"/>
  <c r="BT20" i="3"/>
  <c r="BS40" i="3"/>
  <c r="BZ14" i="3"/>
  <c r="BY34" i="3"/>
  <c r="CA13" i="3"/>
  <c r="BZ33" i="3"/>
  <c r="BW17" i="3"/>
  <c r="BV37" i="3"/>
  <c r="CE9" i="3"/>
  <c r="CD29" i="3"/>
  <c r="CC11" i="3"/>
  <c r="CB31" i="3"/>
  <c r="BX16" i="3"/>
  <c r="BW36" i="3"/>
  <c r="C28" i="3"/>
  <c r="D28" i="3" s="1"/>
  <c r="S168" i="5" l="1"/>
  <c r="T169" i="5"/>
  <c r="U169" i="5"/>
  <c r="AI169" i="5"/>
  <c r="AE169" i="5"/>
  <c r="AL169" i="5"/>
  <c r="AG169" i="5"/>
  <c r="AB169" i="5"/>
  <c r="X169" i="5"/>
  <c r="AM169" i="5"/>
  <c r="AK169" i="5"/>
  <c r="AF169" i="5"/>
  <c r="AA169" i="5"/>
  <c r="W169" i="5"/>
  <c r="AJ169" i="5"/>
  <c r="AD169" i="5"/>
  <c r="Z169" i="5"/>
  <c r="V169" i="5"/>
  <c r="AH169" i="5"/>
  <c r="AC169" i="5"/>
  <c r="Y169" i="5"/>
  <c r="V27" i="3"/>
  <c r="W27" i="3"/>
  <c r="DB23" i="4"/>
  <c r="CX24" i="4"/>
  <c r="CV24" i="4"/>
  <c r="CY24" i="4" s="1"/>
  <c r="CT24" i="4"/>
  <c r="CU24" i="4" s="1"/>
  <c r="L27" i="3"/>
  <c r="M27" i="3"/>
  <c r="CY23" i="4"/>
  <c r="CH24" i="4"/>
  <c r="BH20" i="4"/>
  <c r="BH36" i="4"/>
  <c r="BI19" i="4"/>
  <c r="BI35" i="4"/>
  <c r="BG41" i="4"/>
  <c r="BG40" i="4"/>
  <c r="BJ18" i="4"/>
  <c r="BJ34" i="4"/>
  <c r="BG21" i="4"/>
  <c r="BG38" i="4" s="1"/>
  <c r="BG37" i="4"/>
  <c r="BG42" i="4"/>
  <c r="CC25" i="4"/>
  <c r="BW19" i="4"/>
  <c r="BW36" i="4" s="1"/>
  <c r="BV20" i="4"/>
  <c r="BV37" i="4" s="1"/>
  <c r="BU40" i="4"/>
  <c r="BU41" i="4"/>
  <c r="BU42" i="4"/>
  <c r="BX18" i="4"/>
  <c r="BX35" i="4" s="1"/>
  <c r="BU21" i="4"/>
  <c r="BU38" i="4" s="1"/>
  <c r="AE27" i="4"/>
  <c r="AF27" i="4"/>
  <c r="AA36" i="4"/>
  <c r="AB28" i="4"/>
  <c r="L38" i="4"/>
  <c r="V37" i="4"/>
  <c r="AA37" i="4" s="1"/>
  <c r="K41" i="4"/>
  <c r="U40" i="4"/>
  <c r="Q28" i="4"/>
  <c r="AE28" i="4" s="1"/>
  <c r="M29" i="4"/>
  <c r="W29" i="4" s="1"/>
  <c r="R28" i="4"/>
  <c r="AF28" i="4" s="1"/>
  <c r="N29" i="4"/>
  <c r="X29" i="4" s="1"/>
  <c r="AY30" i="3"/>
  <c r="BB30" i="3"/>
  <c r="BA30" i="3"/>
  <c r="AZ30" i="3"/>
  <c r="AS30" i="3"/>
  <c r="AR30" i="3"/>
  <c r="AQ30" i="3"/>
  <c r="AT30" i="3"/>
  <c r="BV47" i="3"/>
  <c r="BV46" i="3"/>
  <c r="AP31" i="3"/>
  <c r="AO32" i="3"/>
  <c r="BX36" i="3"/>
  <c r="BY16" i="3"/>
  <c r="CF9" i="3"/>
  <c r="CE29" i="3"/>
  <c r="CB13" i="3"/>
  <c r="CA33" i="3"/>
  <c r="BU20" i="3"/>
  <c r="BT40" i="3"/>
  <c r="CG7" i="3"/>
  <c r="CF27" i="3"/>
  <c r="CC12" i="3"/>
  <c r="CB32" i="3"/>
  <c r="CG8" i="3"/>
  <c r="CF28" i="3"/>
  <c r="BS23" i="3"/>
  <c r="BR43" i="3"/>
  <c r="BW18" i="3"/>
  <c r="BV38" i="3"/>
  <c r="BZ15" i="3"/>
  <c r="BY35" i="3"/>
  <c r="AB28" i="3"/>
  <c r="AJ28" i="3"/>
  <c r="AA28" i="3"/>
  <c r="AI28" i="3"/>
  <c r="Z28" i="3"/>
  <c r="R28" i="3"/>
  <c r="AH28" i="3"/>
  <c r="Q28" i="3"/>
  <c r="P28" i="3"/>
  <c r="E28" i="3"/>
  <c r="H28" i="3"/>
  <c r="O28" i="3"/>
  <c r="G28" i="3"/>
  <c r="F28" i="3"/>
  <c r="CD11" i="3"/>
  <c r="CC31" i="3"/>
  <c r="BX17" i="3"/>
  <c r="BW37" i="3"/>
  <c r="CA14" i="3"/>
  <c r="BZ34" i="3"/>
  <c r="BT21" i="3"/>
  <c r="BS41" i="3"/>
  <c r="CE10" i="3"/>
  <c r="CD30" i="3"/>
  <c r="BS22" i="3"/>
  <c r="BR42" i="3"/>
  <c r="BV19" i="3"/>
  <c r="BU39" i="3"/>
  <c r="C29" i="3"/>
  <c r="D29" i="3" s="1"/>
  <c r="CZ24" i="4" l="1"/>
  <c r="M28" i="3"/>
  <c r="L28" i="3"/>
  <c r="W28" i="3"/>
  <c r="V28" i="3"/>
  <c r="CX25" i="4"/>
  <c r="CV25" i="4"/>
  <c r="CY25" i="4" s="1"/>
  <c r="CT25" i="4"/>
  <c r="CU25" i="4" s="1"/>
  <c r="CZ25" i="4" s="1"/>
  <c r="S167" i="5"/>
  <c r="AM168" i="5"/>
  <c r="T168" i="5"/>
  <c r="AK168" i="5"/>
  <c r="AG168" i="5"/>
  <c r="AC168" i="5"/>
  <c r="Y168" i="5"/>
  <c r="AJ168" i="5"/>
  <c r="AF168" i="5"/>
  <c r="AB168" i="5"/>
  <c r="X168" i="5"/>
  <c r="U168" i="5"/>
  <c r="AI168" i="5"/>
  <c r="AE168" i="5"/>
  <c r="AA168" i="5"/>
  <c r="W168" i="5"/>
  <c r="AL168" i="5"/>
  <c r="AH168" i="5"/>
  <c r="AD168" i="5"/>
  <c r="Z168" i="5"/>
  <c r="V168" i="5"/>
  <c r="DA25" i="4"/>
  <c r="DA23" i="4"/>
  <c r="DA24" i="4"/>
  <c r="CH25" i="4"/>
  <c r="BH42" i="4"/>
  <c r="BH41" i="4"/>
  <c r="BH40" i="4"/>
  <c r="BJ19" i="4"/>
  <c r="BJ35" i="4"/>
  <c r="BH21" i="4"/>
  <c r="BH38" i="4" s="1"/>
  <c r="BH37" i="4"/>
  <c r="BI20" i="4"/>
  <c r="BI36" i="4"/>
  <c r="CC26" i="4"/>
  <c r="BX19" i="4"/>
  <c r="BX36" i="4" s="1"/>
  <c r="BV21" i="4"/>
  <c r="BV38" i="4" s="1"/>
  <c r="BV41" i="4"/>
  <c r="BV42" i="4"/>
  <c r="BV40" i="4"/>
  <c r="BW20" i="4"/>
  <c r="BW37" i="4" s="1"/>
  <c r="AB29" i="4"/>
  <c r="Z40" i="4"/>
  <c r="AC29" i="4"/>
  <c r="K42" i="4"/>
  <c r="U41" i="4"/>
  <c r="L39" i="4"/>
  <c r="V38" i="4"/>
  <c r="AA38" i="4" s="1"/>
  <c r="Q29" i="4"/>
  <c r="M30" i="4"/>
  <c r="W30" i="4" s="1"/>
  <c r="N30" i="4"/>
  <c r="X30" i="4" s="1"/>
  <c r="R29" i="4"/>
  <c r="AY31" i="3"/>
  <c r="BB31" i="3"/>
  <c r="BA31" i="3"/>
  <c r="AZ31" i="3"/>
  <c r="AS31" i="3"/>
  <c r="AR31" i="3"/>
  <c r="AQ31" i="3"/>
  <c r="AT31" i="3"/>
  <c r="BW46" i="3"/>
  <c r="BW47" i="3"/>
  <c r="AO33" i="3"/>
  <c r="AP32" i="3"/>
  <c r="BW19" i="3"/>
  <c r="BV39" i="3"/>
  <c r="CF10" i="3"/>
  <c r="CE30" i="3"/>
  <c r="CB14" i="3"/>
  <c r="CA34" i="3"/>
  <c r="CE11" i="3"/>
  <c r="CD31" i="3"/>
  <c r="CA15" i="3"/>
  <c r="BZ35" i="3"/>
  <c r="BT23" i="3"/>
  <c r="BS43" i="3"/>
  <c r="CD12" i="3"/>
  <c r="CC32" i="3"/>
  <c r="BV20" i="3"/>
  <c r="BU40" i="3"/>
  <c r="CG9" i="3"/>
  <c r="CF29" i="3"/>
  <c r="BZ16" i="3"/>
  <c r="BY36" i="3"/>
  <c r="AH29" i="3"/>
  <c r="AB29" i="3"/>
  <c r="AJ29" i="3"/>
  <c r="AA29" i="3"/>
  <c r="AI29" i="3"/>
  <c r="Z29" i="3"/>
  <c r="R29" i="3"/>
  <c r="Q29" i="3"/>
  <c r="P29" i="3"/>
  <c r="E29" i="3"/>
  <c r="O29" i="3"/>
  <c r="H29" i="3"/>
  <c r="F29" i="3"/>
  <c r="G29" i="3"/>
  <c r="BT22" i="3"/>
  <c r="BS42" i="3"/>
  <c r="BU21" i="3"/>
  <c r="BT41" i="3"/>
  <c r="BX37" i="3"/>
  <c r="BY17" i="3"/>
  <c r="BX18" i="3"/>
  <c r="BW38" i="3"/>
  <c r="CH8" i="3"/>
  <c r="CG28" i="3"/>
  <c r="CH7" i="3"/>
  <c r="CG27" i="3"/>
  <c r="CC13" i="3"/>
  <c r="CB33" i="3"/>
  <c r="C30" i="3"/>
  <c r="D30" i="3" s="1"/>
  <c r="L29" i="3" l="1"/>
  <c r="M29" i="3"/>
  <c r="V29" i="3"/>
  <c r="W29" i="3"/>
  <c r="S166" i="5"/>
  <c r="T167" i="5"/>
  <c r="U167" i="5"/>
  <c r="AM167" i="5"/>
  <c r="AL167" i="5"/>
  <c r="AH167" i="5"/>
  <c r="AD167" i="5"/>
  <c r="Z167" i="5"/>
  <c r="V167" i="5"/>
  <c r="AK167" i="5"/>
  <c r="AG167" i="5"/>
  <c r="AC167" i="5"/>
  <c r="Y167" i="5"/>
  <c r="AJ167" i="5"/>
  <c r="AF167" i="5"/>
  <c r="AB167" i="5"/>
  <c r="X167" i="5"/>
  <c r="AI167" i="5"/>
  <c r="AE167" i="5"/>
  <c r="AA167" i="5"/>
  <c r="W167" i="5"/>
  <c r="DB26" i="4"/>
  <c r="DB24" i="4"/>
  <c r="DB25" i="4"/>
  <c r="CX26" i="4"/>
  <c r="CV26" i="4"/>
  <c r="CY26" i="4" s="1"/>
  <c r="CT26" i="4"/>
  <c r="CU26" i="4" s="1"/>
  <c r="CZ26" i="4" s="1"/>
  <c r="CH26" i="4"/>
  <c r="BI37" i="4"/>
  <c r="BI21" i="4"/>
  <c r="BI38" i="4" s="1"/>
  <c r="BJ20" i="4"/>
  <c r="BJ36" i="4"/>
  <c r="BI40" i="4"/>
  <c r="BI41" i="4"/>
  <c r="BI42" i="4"/>
  <c r="CC27" i="4"/>
  <c r="BW21" i="4"/>
  <c r="BW38" i="4" s="1"/>
  <c r="BW40" i="4"/>
  <c r="BW42" i="4"/>
  <c r="BW41" i="4"/>
  <c r="BX20" i="4"/>
  <c r="BX37" i="4" s="1"/>
  <c r="AE29" i="4"/>
  <c r="AF29" i="4"/>
  <c r="AB30" i="4"/>
  <c r="Z41" i="4"/>
  <c r="AC30" i="4"/>
  <c r="K43" i="4"/>
  <c r="U42" i="4"/>
  <c r="L40" i="4"/>
  <c r="V39" i="4"/>
  <c r="AA39" i="4" s="1"/>
  <c r="R30" i="4"/>
  <c r="N31" i="4"/>
  <c r="X31" i="4" s="1"/>
  <c r="Q30" i="4"/>
  <c r="M31" i="4"/>
  <c r="W31" i="4" s="1"/>
  <c r="AY32" i="3"/>
  <c r="BB32" i="3"/>
  <c r="BA32" i="3"/>
  <c r="AZ32" i="3"/>
  <c r="AS32" i="3"/>
  <c r="AR32" i="3"/>
  <c r="AQ32" i="3"/>
  <c r="AT32" i="3"/>
  <c r="BX46" i="3"/>
  <c r="BX47" i="3"/>
  <c r="AP33" i="3"/>
  <c r="AO34" i="3"/>
  <c r="BZ17" i="3"/>
  <c r="BY37" i="3"/>
  <c r="CD13" i="3"/>
  <c r="CC33" i="3"/>
  <c r="CI8" i="3"/>
  <c r="CI28" i="3" s="1"/>
  <c r="CH28" i="3"/>
  <c r="BU22" i="3"/>
  <c r="BT42" i="3"/>
  <c r="CA16" i="3"/>
  <c r="BZ36" i="3"/>
  <c r="BW20" i="3"/>
  <c r="BV40" i="3"/>
  <c r="BU23" i="3"/>
  <c r="BT43" i="3"/>
  <c r="CF11" i="3"/>
  <c r="CE31" i="3"/>
  <c r="CG10" i="3"/>
  <c r="CF30" i="3"/>
  <c r="AI30" i="3"/>
  <c r="Z30" i="3"/>
  <c r="AH30" i="3"/>
  <c r="AB30" i="3"/>
  <c r="R30" i="3"/>
  <c r="Q30" i="3"/>
  <c r="P30" i="3"/>
  <c r="O30" i="3"/>
  <c r="E30" i="3"/>
  <c r="F30" i="3"/>
  <c r="AA30" i="3"/>
  <c r="H30" i="3"/>
  <c r="AJ30" i="3"/>
  <c r="G30" i="3"/>
  <c r="CI7" i="3"/>
  <c r="CI27" i="3" s="1"/>
  <c r="CH27" i="3"/>
  <c r="BX38" i="3"/>
  <c r="BY18" i="3"/>
  <c r="BV21" i="3"/>
  <c r="BU41" i="3"/>
  <c r="CH9" i="3"/>
  <c r="CG29" i="3"/>
  <c r="CE12" i="3"/>
  <c r="CD32" i="3"/>
  <c r="CB15" i="3"/>
  <c r="CA35" i="3"/>
  <c r="CC14" i="3"/>
  <c r="CB34" i="3"/>
  <c r="BX19" i="3"/>
  <c r="BW39" i="3"/>
  <c r="C31" i="3"/>
  <c r="D31" i="3" s="1"/>
  <c r="CX27" i="4" l="1"/>
  <c r="CT27" i="4"/>
  <c r="CU27" i="4" s="1"/>
  <c r="CV27" i="4"/>
  <c r="CY27" i="4" s="1"/>
  <c r="DA27" i="4" s="1"/>
  <c r="W30" i="3"/>
  <c r="V30" i="3"/>
  <c r="S165" i="5"/>
  <c r="T166" i="5"/>
  <c r="AM166" i="5"/>
  <c r="AI166" i="5"/>
  <c r="AE166" i="5"/>
  <c r="AA166" i="5"/>
  <c r="W166" i="5"/>
  <c r="U166" i="5"/>
  <c r="AL166" i="5"/>
  <c r="AH166" i="5"/>
  <c r="AD166" i="5"/>
  <c r="Z166" i="5"/>
  <c r="V166" i="5"/>
  <c r="AK166" i="5"/>
  <c r="AG166" i="5"/>
  <c r="AC166" i="5"/>
  <c r="Y166" i="5"/>
  <c r="AJ166" i="5"/>
  <c r="AF166" i="5"/>
  <c r="AB166" i="5"/>
  <c r="X166" i="5"/>
  <c r="M30" i="3"/>
  <c r="L30" i="3"/>
  <c r="DA26" i="4"/>
  <c r="CH27" i="4"/>
  <c r="BJ42" i="4"/>
  <c r="BJ40" i="4"/>
  <c r="BJ41" i="4"/>
  <c r="BJ21" i="4"/>
  <c r="BJ38" i="4" s="1"/>
  <c r="BJ37" i="4"/>
  <c r="CC28" i="4"/>
  <c r="BX21" i="4"/>
  <c r="BX38" i="4" s="1"/>
  <c r="BX42" i="4"/>
  <c r="BX41" i="4"/>
  <c r="BX40" i="4"/>
  <c r="AE30" i="4"/>
  <c r="AF30" i="4"/>
  <c r="AC31" i="4"/>
  <c r="Z42" i="4"/>
  <c r="AB31" i="4"/>
  <c r="L41" i="4"/>
  <c r="V40" i="4"/>
  <c r="K44" i="4"/>
  <c r="U43" i="4"/>
  <c r="N32" i="4"/>
  <c r="X32" i="4" s="1"/>
  <c r="R31" i="4"/>
  <c r="Q31" i="4"/>
  <c r="M32" i="4"/>
  <c r="W32" i="4" s="1"/>
  <c r="AY33" i="3"/>
  <c r="BB33" i="3"/>
  <c r="BA33" i="3"/>
  <c r="AR33" i="3"/>
  <c r="AQ33" i="3"/>
  <c r="AZ33" i="3"/>
  <c r="AT33" i="3"/>
  <c r="AS33" i="3"/>
  <c r="BY46" i="3"/>
  <c r="BY47" i="3"/>
  <c r="AO35" i="3"/>
  <c r="AP34" i="3"/>
  <c r="BZ18" i="3"/>
  <c r="BY38" i="3"/>
  <c r="BX39" i="3"/>
  <c r="BY19" i="3"/>
  <c r="CC15" i="3"/>
  <c r="CB35" i="3"/>
  <c r="CI9" i="3"/>
  <c r="CI29" i="3" s="1"/>
  <c r="CH29" i="3"/>
  <c r="CG11" i="3"/>
  <c r="CF31" i="3"/>
  <c r="BX20" i="3"/>
  <c r="BW40" i="3"/>
  <c r="BV22" i="3"/>
  <c r="BU42" i="3"/>
  <c r="CE13" i="3"/>
  <c r="CD33" i="3"/>
  <c r="AJ31" i="3"/>
  <c r="AA31" i="3"/>
  <c r="AI31" i="3"/>
  <c r="Z31" i="3"/>
  <c r="AH31" i="3"/>
  <c r="R31" i="3"/>
  <c r="Q31" i="3"/>
  <c r="AB31" i="3"/>
  <c r="P31" i="3"/>
  <c r="E31" i="3"/>
  <c r="O31" i="3"/>
  <c r="H31" i="3"/>
  <c r="F31" i="3"/>
  <c r="G31" i="3"/>
  <c r="CD14" i="3"/>
  <c r="CC34" i="3"/>
  <c r="CF12" i="3"/>
  <c r="CE32" i="3"/>
  <c r="BW21" i="3"/>
  <c r="BV41" i="3"/>
  <c r="CH10" i="3"/>
  <c r="CG30" i="3"/>
  <c r="BV23" i="3"/>
  <c r="BU43" i="3"/>
  <c r="CB16" i="3"/>
  <c r="CA36" i="3"/>
  <c r="CA17" i="3"/>
  <c r="BZ37" i="3"/>
  <c r="C32" i="3"/>
  <c r="D32" i="3" s="1"/>
  <c r="S164" i="5" l="1"/>
  <c r="T165" i="5"/>
  <c r="U165" i="5"/>
  <c r="AJ165" i="5"/>
  <c r="AF165" i="5"/>
  <c r="AB165" i="5"/>
  <c r="X165" i="5"/>
  <c r="AI165" i="5"/>
  <c r="AE165" i="5"/>
  <c r="AA165" i="5"/>
  <c r="W165" i="5"/>
  <c r="AM165" i="5"/>
  <c r="AL165" i="5"/>
  <c r="AH165" i="5"/>
  <c r="AD165" i="5"/>
  <c r="Z165" i="5"/>
  <c r="V165" i="5"/>
  <c r="AK165" i="5"/>
  <c r="AG165" i="5"/>
  <c r="AC165" i="5"/>
  <c r="Y165" i="5"/>
  <c r="CX28" i="4"/>
  <c r="CV28" i="4"/>
  <c r="CY28" i="4" s="1"/>
  <c r="CT28" i="4"/>
  <c r="CU28" i="4" s="1"/>
  <c r="CZ28" i="4" s="1"/>
  <c r="CZ27" i="4"/>
  <c r="L31" i="3"/>
  <c r="M31" i="3"/>
  <c r="V31" i="3"/>
  <c r="W31" i="3"/>
  <c r="DA28" i="4"/>
  <c r="CH28" i="4"/>
  <c r="CC29" i="4"/>
  <c r="AE31" i="4"/>
  <c r="AF31" i="4"/>
  <c r="AA40" i="4"/>
  <c r="AC32" i="4"/>
  <c r="Z43" i="4"/>
  <c r="AB32" i="4"/>
  <c r="L42" i="4"/>
  <c r="V41" i="4"/>
  <c r="K45" i="4"/>
  <c r="U44" i="4"/>
  <c r="Q32" i="4"/>
  <c r="M33" i="4"/>
  <c r="W33" i="4" s="1"/>
  <c r="AB33" i="4" s="1"/>
  <c r="R32" i="4"/>
  <c r="N33" i="4"/>
  <c r="X33" i="4" s="1"/>
  <c r="BZ47" i="3"/>
  <c r="BZ46" i="3"/>
  <c r="AY34" i="3"/>
  <c r="BB34" i="3"/>
  <c r="BA34" i="3"/>
  <c r="AR34" i="3"/>
  <c r="AQ34" i="3"/>
  <c r="AZ34" i="3"/>
  <c r="AS34" i="3"/>
  <c r="AT34" i="3"/>
  <c r="AP35" i="3"/>
  <c r="AO36" i="3"/>
  <c r="BZ19" i="3"/>
  <c r="BY39" i="3"/>
  <c r="CB17" i="3"/>
  <c r="CA37" i="3"/>
  <c r="BW23" i="3"/>
  <c r="BV43" i="3"/>
  <c r="BX21" i="3"/>
  <c r="BW41" i="3"/>
  <c r="CE14" i="3"/>
  <c r="CD34" i="3"/>
  <c r="CF13" i="3"/>
  <c r="CE33" i="3"/>
  <c r="BY20" i="3"/>
  <c r="BX40" i="3"/>
  <c r="AB32" i="3"/>
  <c r="AJ32" i="3"/>
  <c r="AA32" i="3"/>
  <c r="AI32" i="3"/>
  <c r="Z32" i="3"/>
  <c r="R32" i="3"/>
  <c r="Q32" i="3"/>
  <c r="AH32" i="3"/>
  <c r="P32" i="3"/>
  <c r="E32" i="3"/>
  <c r="H32" i="3"/>
  <c r="O32" i="3"/>
  <c r="G32" i="3"/>
  <c r="F32" i="3"/>
  <c r="CC16" i="3"/>
  <c r="CB36" i="3"/>
  <c r="CI10" i="3"/>
  <c r="CI30" i="3" s="1"/>
  <c r="CH30" i="3"/>
  <c r="CG12" i="3"/>
  <c r="CF32" i="3"/>
  <c r="BW22" i="3"/>
  <c r="BV42" i="3"/>
  <c r="CH11" i="3"/>
  <c r="CG31" i="3"/>
  <c r="CD15" i="3"/>
  <c r="CC35" i="3"/>
  <c r="CA18" i="3"/>
  <c r="BZ38" i="3"/>
  <c r="C33" i="3"/>
  <c r="D33" i="3" s="1"/>
  <c r="M32" i="3" l="1"/>
  <c r="L32" i="3"/>
  <c r="W32" i="3"/>
  <c r="V32" i="3"/>
  <c r="DB27" i="4"/>
  <c r="DB28" i="4"/>
  <c r="CX29" i="4"/>
  <c r="CT29" i="4"/>
  <c r="CU29" i="4" s="1"/>
  <c r="CZ29" i="4" s="1"/>
  <c r="CV29" i="4"/>
  <c r="CY29" i="4" s="1"/>
  <c r="DA29" i="4" s="1"/>
  <c r="S163" i="5"/>
  <c r="AM164" i="5"/>
  <c r="T164" i="5"/>
  <c r="U164" i="5"/>
  <c r="AK164" i="5"/>
  <c r="AG164" i="5"/>
  <c r="AC164" i="5"/>
  <c r="Y164" i="5"/>
  <c r="AJ164" i="5"/>
  <c r="AF164" i="5"/>
  <c r="AB164" i="5"/>
  <c r="X164" i="5"/>
  <c r="AI164" i="5"/>
  <c r="AE164" i="5"/>
  <c r="AA164" i="5"/>
  <c r="W164" i="5"/>
  <c r="AL164" i="5"/>
  <c r="AH164" i="5"/>
  <c r="AD164" i="5"/>
  <c r="Z164" i="5"/>
  <c r="V164" i="5"/>
  <c r="CH29" i="4"/>
  <c r="CC30" i="4"/>
  <c r="AE32" i="4"/>
  <c r="AF32" i="4"/>
  <c r="Z44" i="4"/>
  <c r="AA41" i="4"/>
  <c r="AC33" i="4"/>
  <c r="K46" i="4"/>
  <c r="U45" i="4"/>
  <c r="Z45" i="4" s="1"/>
  <c r="L43" i="4"/>
  <c r="V42" i="4"/>
  <c r="AA42" i="4" s="1"/>
  <c r="Q33" i="4"/>
  <c r="AE33" i="4" s="1"/>
  <c r="M34" i="4"/>
  <c r="W34" i="4" s="1"/>
  <c r="N34" i="4"/>
  <c r="X34" i="4" s="1"/>
  <c r="R33" i="4"/>
  <c r="CA46" i="3"/>
  <c r="CA47" i="3"/>
  <c r="AY35" i="3"/>
  <c r="BB35" i="3"/>
  <c r="BA35" i="3"/>
  <c r="AR35" i="3"/>
  <c r="AZ35" i="3"/>
  <c r="AQ35" i="3"/>
  <c r="AT35" i="3"/>
  <c r="AS35" i="3"/>
  <c r="AO37" i="3"/>
  <c r="AP36" i="3"/>
  <c r="AH33" i="3"/>
  <c r="AB33" i="3"/>
  <c r="AJ33" i="3"/>
  <c r="AA33" i="3"/>
  <c r="R33" i="3"/>
  <c r="AI33" i="3"/>
  <c r="Z33" i="3"/>
  <c r="Q33" i="3"/>
  <c r="P33" i="3"/>
  <c r="E33" i="3"/>
  <c r="F33" i="3"/>
  <c r="O33" i="3"/>
  <c r="H33" i="3"/>
  <c r="G33" i="3"/>
  <c r="CE15" i="3"/>
  <c r="CD35" i="3"/>
  <c r="BX22" i="3"/>
  <c r="BW42" i="3"/>
  <c r="CG13" i="3"/>
  <c r="CF33" i="3"/>
  <c r="BX41" i="3"/>
  <c r="BY21" i="3"/>
  <c r="CC17" i="3"/>
  <c r="CB37" i="3"/>
  <c r="CB18" i="3"/>
  <c r="CA38" i="3"/>
  <c r="CI11" i="3"/>
  <c r="CI31" i="3" s="1"/>
  <c r="CH31" i="3"/>
  <c r="CH12" i="3"/>
  <c r="CG32" i="3"/>
  <c r="CD16" i="3"/>
  <c r="CC36" i="3"/>
  <c r="BZ20" i="3"/>
  <c r="BY40" i="3"/>
  <c r="CF14" i="3"/>
  <c r="CE34" i="3"/>
  <c r="BX23" i="3"/>
  <c r="BW43" i="3"/>
  <c r="CA19" i="3"/>
  <c r="BZ39" i="3"/>
  <c r="C34" i="3"/>
  <c r="D34" i="3" s="1"/>
  <c r="L33" i="3" l="1"/>
  <c r="M33" i="3"/>
  <c r="CX30" i="4"/>
  <c r="CV30" i="4"/>
  <c r="CY30" i="4" s="1"/>
  <c r="CT30" i="4"/>
  <c r="CU30" i="4" s="1"/>
  <c r="CZ30" i="4" s="1"/>
  <c r="V33" i="3"/>
  <c r="W33" i="3"/>
  <c r="S162" i="5"/>
  <c r="T163" i="5"/>
  <c r="U163" i="5"/>
  <c r="AM163" i="5"/>
  <c r="AL163" i="5"/>
  <c r="AH163" i="5"/>
  <c r="AD163" i="5"/>
  <c r="Z163" i="5"/>
  <c r="V163" i="5"/>
  <c r="AK163" i="5"/>
  <c r="AG163" i="5"/>
  <c r="AC163" i="5"/>
  <c r="Y163" i="5"/>
  <c r="AJ163" i="5"/>
  <c r="AF163" i="5"/>
  <c r="AB163" i="5"/>
  <c r="X163" i="5"/>
  <c r="AI163" i="5"/>
  <c r="AE163" i="5"/>
  <c r="AA163" i="5"/>
  <c r="W163" i="5"/>
  <c r="DB29" i="4"/>
  <c r="DB30" i="4"/>
  <c r="CH30" i="4"/>
  <c r="CC31" i="4"/>
  <c r="AF33" i="4"/>
  <c r="AB34" i="4"/>
  <c r="AC34" i="4"/>
  <c r="K47" i="4"/>
  <c r="U46" i="4"/>
  <c r="L44" i="4"/>
  <c r="V43" i="4"/>
  <c r="Q34" i="4"/>
  <c r="M35" i="4"/>
  <c r="W35" i="4" s="1"/>
  <c r="R34" i="4"/>
  <c r="N35" i="4"/>
  <c r="X35" i="4" s="1"/>
  <c r="CB46" i="3"/>
  <c r="CB47" i="3"/>
  <c r="AY36" i="3"/>
  <c r="BB36" i="3"/>
  <c r="BA36" i="3"/>
  <c r="AZ36" i="3"/>
  <c r="AR36" i="3"/>
  <c r="AQ36" i="3"/>
  <c r="AT36" i="3"/>
  <c r="AS36" i="3"/>
  <c r="AP37" i="3"/>
  <c r="AO38" i="3"/>
  <c r="CB19" i="3"/>
  <c r="CA39" i="3"/>
  <c r="CG14" i="3"/>
  <c r="CF34" i="3"/>
  <c r="CE16" i="3"/>
  <c r="CD36" i="3"/>
  <c r="CD17" i="3"/>
  <c r="CC37" i="3"/>
  <c r="CH13" i="3"/>
  <c r="CG33" i="3"/>
  <c r="CF15" i="3"/>
  <c r="CE35" i="3"/>
  <c r="BZ21" i="3"/>
  <c r="BY41" i="3"/>
  <c r="AI34" i="3"/>
  <c r="Z34" i="3"/>
  <c r="AH34" i="3"/>
  <c r="AB34" i="3"/>
  <c r="AJ34" i="3"/>
  <c r="AA34" i="3"/>
  <c r="R34" i="3"/>
  <c r="Q34" i="3"/>
  <c r="P34" i="3"/>
  <c r="O34" i="3"/>
  <c r="E34" i="3"/>
  <c r="H34" i="3"/>
  <c r="F34" i="3"/>
  <c r="G34" i="3"/>
  <c r="BX43" i="3"/>
  <c r="BY23" i="3"/>
  <c r="CA20" i="3"/>
  <c r="BZ40" i="3"/>
  <c r="CI12" i="3"/>
  <c r="CI32" i="3" s="1"/>
  <c r="CH32" i="3"/>
  <c r="CC18" i="3"/>
  <c r="CB38" i="3"/>
  <c r="BX42" i="3"/>
  <c r="BY22" i="3"/>
  <c r="C35" i="3"/>
  <c r="D35" i="3" s="1"/>
  <c r="CX31" i="4" l="1"/>
  <c r="CV31" i="4"/>
  <c r="CY31" i="4" s="1"/>
  <c r="CT31" i="4"/>
  <c r="CU31" i="4" s="1"/>
  <c r="CZ31" i="4" s="1"/>
  <c r="DA30" i="4"/>
  <c r="S161" i="5"/>
  <c r="T162" i="5"/>
  <c r="AM162" i="5"/>
  <c r="AI162" i="5"/>
  <c r="AE162" i="5"/>
  <c r="AA162" i="5"/>
  <c r="W162" i="5"/>
  <c r="AL162" i="5"/>
  <c r="AH162" i="5"/>
  <c r="AD162" i="5"/>
  <c r="Z162" i="5"/>
  <c r="V162" i="5"/>
  <c r="AK162" i="5"/>
  <c r="AG162" i="5"/>
  <c r="AC162" i="5"/>
  <c r="Y162" i="5"/>
  <c r="U162" i="5"/>
  <c r="AJ162" i="5"/>
  <c r="AF162" i="5"/>
  <c r="AB162" i="5"/>
  <c r="X162" i="5"/>
  <c r="M34" i="3"/>
  <c r="L34" i="3"/>
  <c r="W34" i="3"/>
  <c r="V34" i="3"/>
  <c r="CH31" i="4"/>
  <c r="CC32" i="4"/>
  <c r="AE34" i="4"/>
  <c r="AF34" i="4"/>
  <c r="AA43" i="4"/>
  <c r="AB35" i="4"/>
  <c r="Z46" i="4"/>
  <c r="AC35" i="4"/>
  <c r="L45" i="4"/>
  <c r="V44" i="4"/>
  <c r="K48" i="4"/>
  <c r="U47" i="4"/>
  <c r="N36" i="4"/>
  <c r="X36" i="4" s="1"/>
  <c r="R35" i="4"/>
  <c r="Q35" i="4"/>
  <c r="M36" i="4"/>
  <c r="W36" i="4" s="1"/>
  <c r="CC46" i="3"/>
  <c r="CC47" i="3"/>
  <c r="AY37" i="3"/>
  <c r="BB37" i="3"/>
  <c r="BA37" i="3"/>
  <c r="AR37" i="3"/>
  <c r="AQ37" i="3"/>
  <c r="AT37" i="3"/>
  <c r="AZ37" i="3"/>
  <c r="AS37" i="3"/>
  <c r="AO39" i="3"/>
  <c r="AP38" i="3"/>
  <c r="AJ35" i="3"/>
  <c r="AA35" i="3"/>
  <c r="AI35" i="3"/>
  <c r="Z35" i="3"/>
  <c r="AH35" i="3"/>
  <c r="R35" i="3"/>
  <c r="Q35" i="3"/>
  <c r="P35" i="3"/>
  <c r="AB35" i="3"/>
  <c r="E35" i="3"/>
  <c r="F35" i="3"/>
  <c r="H35" i="3"/>
  <c r="G35" i="3"/>
  <c r="O35" i="3"/>
  <c r="CD18" i="3"/>
  <c r="CC38" i="3"/>
  <c r="CB20" i="3"/>
  <c r="CA40" i="3"/>
  <c r="CG15" i="3"/>
  <c r="CF35" i="3"/>
  <c r="CE17" i="3"/>
  <c r="CD37" i="3"/>
  <c r="CH14" i="3"/>
  <c r="CG34" i="3"/>
  <c r="BZ23" i="3"/>
  <c r="BY43" i="3"/>
  <c r="BZ22" i="3"/>
  <c r="BY42" i="3"/>
  <c r="CA21" i="3"/>
  <c r="BZ41" i="3"/>
  <c r="CI13" i="3"/>
  <c r="CI33" i="3" s="1"/>
  <c r="CH33" i="3"/>
  <c r="CF16" i="3"/>
  <c r="CE36" i="3"/>
  <c r="CC19" i="3"/>
  <c r="CB39" i="3"/>
  <c r="C36" i="3"/>
  <c r="D36" i="3" s="1"/>
  <c r="DB31" i="4" l="1"/>
  <c r="V35" i="3"/>
  <c r="W35" i="3"/>
  <c r="L35" i="3"/>
  <c r="M35" i="3"/>
  <c r="S160" i="5"/>
  <c r="T161" i="5"/>
  <c r="U161" i="5"/>
  <c r="AJ161" i="5"/>
  <c r="AF161" i="5"/>
  <c r="AB161" i="5"/>
  <c r="X161" i="5"/>
  <c r="AI161" i="5"/>
  <c r="AE161" i="5"/>
  <c r="AA161" i="5"/>
  <c r="W161" i="5"/>
  <c r="AL161" i="5"/>
  <c r="AH161" i="5"/>
  <c r="AD161" i="5"/>
  <c r="Z161" i="5"/>
  <c r="V161" i="5"/>
  <c r="AM161" i="5"/>
  <c r="AK161" i="5"/>
  <c r="AG161" i="5"/>
  <c r="AC161" i="5"/>
  <c r="Y161" i="5"/>
  <c r="CT32" i="4"/>
  <c r="CU32" i="4" s="1"/>
  <c r="CZ32" i="4" s="1"/>
  <c r="CX32" i="4"/>
  <c r="CV32" i="4"/>
  <c r="CY32" i="4" s="1"/>
  <c r="DA31" i="4"/>
  <c r="CH32" i="4"/>
  <c r="CC33" i="4"/>
  <c r="AE35" i="4"/>
  <c r="AF35" i="4"/>
  <c r="AC36" i="4"/>
  <c r="AB36" i="4"/>
  <c r="AA44" i="4"/>
  <c r="Z47" i="4"/>
  <c r="L46" i="4"/>
  <c r="V45" i="4"/>
  <c r="K49" i="4"/>
  <c r="U48" i="4"/>
  <c r="Q36" i="4"/>
  <c r="M37" i="4"/>
  <c r="W37" i="4" s="1"/>
  <c r="R36" i="4"/>
  <c r="N37" i="4"/>
  <c r="X37" i="4" s="1"/>
  <c r="AC37" i="4" s="1"/>
  <c r="AY38" i="3"/>
  <c r="BB38" i="3"/>
  <c r="BA38" i="3"/>
  <c r="AR38" i="3"/>
  <c r="AQ38" i="3"/>
  <c r="AZ38" i="3"/>
  <c r="AT38" i="3"/>
  <c r="AS38" i="3"/>
  <c r="CD46" i="3"/>
  <c r="CD47" i="3"/>
  <c r="AP39" i="3"/>
  <c r="AO40" i="3"/>
  <c r="CD19" i="3"/>
  <c r="CC39" i="3"/>
  <c r="CA22" i="3"/>
  <c r="BZ42" i="3"/>
  <c r="CI14" i="3"/>
  <c r="CI34" i="3" s="1"/>
  <c r="CH34" i="3"/>
  <c r="CH15" i="3"/>
  <c r="CG35" i="3"/>
  <c r="CE18" i="3"/>
  <c r="CD38" i="3"/>
  <c r="AB36" i="3"/>
  <c r="AJ36" i="3"/>
  <c r="AA36" i="3"/>
  <c r="AI36" i="3"/>
  <c r="Z36" i="3"/>
  <c r="R36" i="3"/>
  <c r="Q36" i="3"/>
  <c r="P36" i="3"/>
  <c r="E36" i="3"/>
  <c r="AH36" i="3"/>
  <c r="H36" i="3"/>
  <c r="O36" i="3"/>
  <c r="G36" i="3"/>
  <c r="F36" i="3"/>
  <c r="CG16" i="3"/>
  <c r="CF36" i="3"/>
  <c r="CB21" i="3"/>
  <c r="CA41" i="3"/>
  <c r="CA23" i="3"/>
  <c r="BZ43" i="3"/>
  <c r="CF17" i="3"/>
  <c r="CE37" i="3"/>
  <c r="CC20" i="3"/>
  <c r="CB40" i="3"/>
  <c r="C37" i="3"/>
  <c r="D37" i="3" s="1"/>
  <c r="M36" i="3" l="1"/>
  <c r="L36" i="3"/>
  <c r="S159" i="5"/>
  <c r="U160" i="5"/>
  <c r="AM160" i="5"/>
  <c r="AK160" i="5"/>
  <c r="AG160" i="5"/>
  <c r="AC160" i="5"/>
  <c r="Y160" i="5"/>
  <c r="AJ160" i="5"/>
  <c r="AF160" i="5"/>
  <c r="AB160" i="5"/>
  <c r="X160" i="5"/>
  <c r="T160" i="5"/>
  <c r="AI160" i="5"/>
  <c r="AE160" i="5"/>
  <c r="AA160" i="5"/>
  <c r="W160" i="5"/>
  <c r="AL160" i="5"/>
  <c r="AH160" i="5"/>
  <c r="AD160" i="5"/>
  <c r="Z160" i="5"/>
  <c r="V160" i="5"/>
  <c r="DA32" i="4"/>
  <c r="CX33" i="4"/>
  <c r="CV33" i="4"/>
  <c r="CY33" i="4" s="1"/>
  <c r="CT33" i="4"/>
  <c r="CU33" i="4" s="1"/>
  <c r="CZ33" i="4" s="1"/>
  <c r="W36" i="3"/>
  <c r="V36" i="3"/>
  <c r="DB32" i="4"/>
  <c r="CH33" i="4"/>
  <c r="CC34" i="4"/>
  <c r="AF36" i="4"/>
  <c r="AE36" i="4"/>
  <c r="Z48" i="4"/>
  <c r="AB37" i="4"/>
  <c r="AA45" i="4"/>
  <c r="K50" i="4"/>
  <c r="U49" i="4"/>
  <c r="Z49" i="4" s="1"/>
  <c r="L47" i="4"/>
  <c r="V46" i="4"/>
  <c r="Q37" i="4"/>
  <c r="M38" i="4"/>
  <c r="W38" i="4" s="1"/>
  <c r="N38" i="4"/>
  <c r="X38" i="4" s="1"/>
  <c r="AC38" i="4" s="1"/>
  <c r="R37" i="4"/>
  <c r="AF37" i="4" s="1"/>
  <c r="CE47" i="3"/>
  <c r="CE46" i="3"/>
  <c r="AY39" i="3"/>
  <c r="BB39" i="3"/>
  <c r="BA39" i="3"/>
  <c r="AR39" i="3"/>
  <c r="AZ39" i="3"/>
  <c r="AQ39" i="3"/>
  <c r="AT39" i="3"/>
  <c r="AS39" i="3"/>
  <c r="AO41" i="3"/>
  <c r="AP40" i="3"/>
  <c r="AH37" i="3"/>
  <c r="AB37" i="3"/>
  <c r="AJ37" i="3"/>
  <c r="AA37" i="3"/>
  <c r="R37" i="3"/>
  <c r="Q37" i="3"/>
  <c r="AI37" i="3"/>
  <c r="Z37" i="3"/>
  <c r="P37" i="3"/>
  <c r="E37" i="3"/>
  <c r="O37" i="3"/>
  <c r="H37" i="3"/>
  <c r="F37" i="3"/>
  <c r="G37" i="3"/>
  <c r="CG17" i="3"/>
  <c r="CF37" i="3"/>
  <c r="CC21" i="3"/>
  <c r="CB41" i="3"/>
  <c r="CI15" i="3"/>
  <c r="CI35" i="3" s="1"/>
  <c r="CH35" i="3"/>
  <c r="CB22" i="3"/>
  <c r="CA42" i="3"/>
  <c r="CD20" i="3"/>
  <c r="CC40" i="3"/>
  <c r="CB23" i="3"/>
  <c r="CA43" i="3"/>
  <c r="CH16" i="3"/>
  <c r="CG36" i="3"/>
  <c r="CF18" i="3"/>
  <c r="CE38" i="3"/>
  <c r="CE19" i="3"/>
  <c r="CD39" i="3"/>
  <c r="C38" i="3"/>
  <c r="D38" i="3" s="1"/>
  <c r="CX34" i="4" l="1"/>
  <c r="CT34" i="4"/>
  <c r="CU34" i="4" s="1"/>
  <c r="CZ34" i="4" s="1"/>
  <c r="CV34" i="4"/>
  <c r="CY34" i="4" s="1"/>
  <c r="S158" i="5"/>
  <c r="T159" i="5"/>
  <c r="AM159" i="5"/>
  <c r="U159" i="5"/>
  <c r="AL159" i="5"/>
  <c r="AH159" i="5"/>
  <c r="AD159" i="5"/>
  <c r="Z159" i="5"/>
  <c r="V159" i="5"/>
  <c r="AK159" i="5"/>
  <c r="AG159" i="5"/>
  <c r="AC159" i="5"/>
  <c r="Y159" i="5"/>
  <c r="AJ159" i="5"/>
  <c r="AF159" i="5"/>
  <c r="AB159" i="5"/>
  <c r="X159" i="5"/>
  <c r="AI159" i="5"/>
  <c r="AE159" i="5"/>
  <c r="AA159" i="5"/>
  <c r="W159" i="5"/>
  <c r="L37" i="3"/>
  <c r="M37" i="3"/>
  <c r="V37" i="3"/>
  <c r="W37" i="3"/>
  <c r="DB33" i="4"/>
  <c r="DA33" i="4"/>
  <c r="DA34" i="4"/>
  <c r="CH34" i="4"/>
  <c r="CC35" i="4"/>
  <c r="AE37" i="4"/>
  <c r="AA46" i="4"/>
  <c r="AB38" i="4"/>
  <c r="K51" i="4"/>
  <c r="U50" i="4"/>
  <c r="L48" i="4"/>
  <c r="V47" i="4"/>
  <c r="AA47" i="4" s="1"/>
  <c r="R38" i="4"/>
  <c r="N39" i="4"/>
  <c r="X39" i="4" s="1"/>
  <c r="AC39" i="4" s="1"/>
  <c r="Q38" i="4"/>
  <c r="M39" i="4"/>
  <c r="W39" i="4" s="1"/>
  <c r="CF46" i="3"/>
  <c r="CF47" i="3"/>
  <c r="AY40" i="3"/>
  <c r="BB40" i="3"/>
  <c r="BA40" i="3"/>
  <c r="AZ40" i="3"/>
  <c r="AR40" i="3"/>
  <c r="AQ40" i="3"/>
  <c r="AT40" i="3"/>
  <c r="AS40" i="3"/>
  <c r="AP41" i="3"/>
  <c r="AO42" i="3"/>
  <c r="CF19" i="3"/>
  <c r="CE39" i="3"/>
  <c r="CI16" i="3"/>
  <c r="CI36" i="3" s="1"/>
  <c r="CH36" i="3"/>
  <c r="CE20" i="3"/>
  <c r="CD40" i="3"/>
  <c r="CH17" i="3"/>
  <c r="CG37" i="3"/>
  <c r="AI38" i="3"/>
  <c r="Z38" i="3"/>
  <c r="AH38" i="3"/>
  <c r="AB38" i="3"/>
  <c r="R38" i="3"/>
  <c r="AJ38" i="3"/>
  <c r="AA38" i="3"/>
  <c r="Q38" i="3"/>
  <c r="P38" i="3"/>
  <c r="O38" i="3"/>
  <c r="E38" i="3"/>
  <c r="F38" i="3"/>
  <c r="H38" i="3"/>
  <c r="G38" i="3"/>
  <c r="CG18" i="3"/>
  <c r="CF38" i="3"/>
  <c r="CC23" i="3"/>
  <c r="CB43" i="3"/>
  <c r="CC22" i="3"/>
  <c r="CB42" i="3"/>
  <c r="CD21" i="3"/>
  <c r="CC41" i="3"/>
  <c r="C39" i="3"/>
  <c r="D39" i="3" s="1"/>
  <c r="W38" i="3" l="1"/>
  <c r="V38" i="3"/>
  <c r="CV35" i="4"/>
  <c r="CY35" i="4" s="1"/>
  <c r="CX35" i="4"/>
  <c r="CT35" i="4"/>
  <c r="CU35" i="4" s="1"/>
  <c r="CZ35" i="4" s="1"/>
  <c r="M38" i="3"/>
  <c r="L38" i="3"/>
  <c r="S157" i="5"/>
  <c r="T158" i="5"/>
  <c r="U158" i="5"/>
  <c r="AM158" i="5"/>
  <c r="AI158" i="5"/>
  <c r="AE158" i="5"/>
  <c r="AA158" i="5"/>
  <c r="W158" i="5"/>
  <c r="AL158" i="5"/>
  <c r="AH158" i="5"/>
  <c r="AD158" i="5"/>
  <c r="Z158" i="5"/>
  <c r="V158" i="5"/>
  <c r="AK158" i="5"/>
  <c r="AG158" i="5"/>
  <c r="AC158" i="5"/>
  <c r="Y158" i="5"/>
  <c r="AJ158" i="5"/>
  <c r="AF158" i="5"/>
  <c r="AB158" i="5"/>
  <c r="X158" i="5"/>
  <c r="DB34" i="4"/>
  <c r="DA35" i="4"/>
  <c r="CH35" i="4"/>
  <c r="CC36" i="4"/>
  <c r="AF38" i="4"/>
  <c r="AE38" i="4"/>
  <c r="AB39" i="4"/>
  <c r="Z50" i="4"/>
  <c r="L49" i="4"/>
  <c r="V48" i="4"/>
  <c r="K52" i="4"/>
  <c r="U51" i="4"/>
  <c r="Z51" i="4" s="1"/>
  <c r="N40" i="4"/>
  <c r="X40" i="4" s="1"/>
  <c r="R39" i="4"/>
  <c r="AF39" i="4" s="1"/>
  <c r="Q39" i="4"/>
  <c r="M40" i="4"/>
  <c r="W40" i="4" s="1"/>
  <c r="AY41" i="3"/>
  <c r="BB41" i="3"/>
  <c r="BA41" i="3"/>
  <c r="AR41" i="3"/>
  <c r="AQ41" i="3"/>
  <c r="AT41" i="3"/>
  <c r="AS41" i="3"/>
  <c r="AZ41" i="3"/>
  <c r="CG46" i="3"/>
  <c r="CG47" i="3"/>
  <c r="AO43" i="3"/>
  <c r="AP42" i="3"/>
  <c r="AJ39" i="3"/>
  <c r="AA39" i="3"/>
  <c r="AI39" i="3"/>
  <c r="Z39" i="3"/>
  <c r="AH39" i="3"/>
  <c r="AB39" i="3"/>
  <c r="R39" i="3"/>
  <c r="Q39" i="3"/>
  <c r="P39" i="3"/>
  <c r="E39" i="3"/>
  <c r="H39" i="3"/>
  <c r="O39" i="3"/>
  <c r="G39" i="3"/>
  <c r="F39" i="3"/>
  <c r="CD22" i="3"/>
  <c r="CC42" i="3"/>
  <c r="CH18" i="3"/>
  <c r="CG38" i="3"/>
  <c r="CI17" i="3"/>
  <c r="CI37" i="3" s="1"/>
  <c r="CH37" i="3"/>
  <c r="CE21" i="3"/>
  <c r="CD41" i="3"/>
  <c r="CD23" i="3"/>
  <c r="CC43" i="3"/>
  <c r="CF20" i="3"/>
  <c r="CE40" i="3"/>
  <c r="CG19" i="3"/>
  <c r="CF39" i="3"/>
  <c r="C40" i="3"/>
  <c r="D40" i="3" s="1"/>
  <c r="V39" i="3" l="1"/>
  <c r="W39" i="3"/>
  <c r="CX36" i="4"/>
  <c r="CT36" i="4"/>
  <c r="CU36" i="4" s="1"/>
  <c r="CZ36" i="4" s="1"/>
  <c r="CV36" i="4"/>
  <c r="CY36" i="4" s="1"/>
  <c r="S156" i="5"/>
  <c r="T157" i="5"/>
  <c r="AM157" i="5"/>
  <c r="AJ157" i="5"/>
  <c r="AF157" i="5"/>
  <c r="AB157" i="5"/>
  <c r="X157" i="5"/>
  <c r="U157" i="5"/>
  <c r="AI157" i="5"/>
  <c r="AE157" i="5"/>
  <c r="AA157" i="5"/>
  <c r="W157" i="5"/>
  <c r="AL157" i="5"/>
  <c r="AH157" i="5"/>
  <c r="AD157" i="5"/>
  <c r="Z157" i="5"/>
  <c r="V157" i="5"/>
  <c r="AK157" i="5"/>
  <c r="AG157" i="5"/>
  <c r="AC157" i="5"/>
  <c r="Y157" i="5"/>
  <c r="L39" i="3"/>
  <c r="M39" i="3"/>
  <c r="DB35" i="4"/>
  <c r="CH36" i="4"/>
  <c r="CC37" i="4"/>
  <c r="AE39" i="4"/>
  <c r="AA48" i="4"/>
  <c r="AC40" i="4"/>
  <c r="AB40" i="4"/>
  <c r="L50" i="4"/>
  <c r="V49" i="4"/>
  <c r="AA49" i="4" s="1"/>
  <c r="K53" i="4"/>
  <c r="U52" i="4"/>
  <c r="Q40" i="4"/>
  <c r="M41" i="4"/>
  <c r="W41" i="4" s="1"/>
  <c r="R40" i="4"/>
  <c r="AF40" i="4" s="1"/>
  <c r="N41" i="4"/>
  <c r="X41" i="4" s="1"/>
  <c r="CH47" i="3"/>
  <c r="CH46" i="3"/>
  <c r="AY42" i="3"/>
  <c r="BB42" i="3"/>
  <c r="BA42" i="3"/>
  <c r="AR42" i="3"/>
  <c r="AQ42" i="3"/>
  <c r="AZ42" i="3"/>
  <c r="AT42" i="3"/>
  <c r="AS42" i="3"/>
  <c r="CI47" i="3"/>
  <c r="CI46" i="3"/>
  <c r="AP43" i="3"/>
  <c r="AO44" i="3"/>
  <c r="AB40" i="3"/>
  <c r="AJ40" i="3"/>
  <c r="AA40" i="3"/>
  <c r="AI40" i="3"/>
  <c r="Z40" i="3"/>
  <c r="AH40" i="3"/>
  <c r="R40" i="3"/>
  <c r="Q40" i="3"/>
  <c r="P40" i="3"/>
  <c r="E40" i="3"/>
  <c r="F40" i="3"/>
  <c r="H40" i="3"/>
  <c r="O40" i="3"/>
  <c r="G40" i="3"/>
  <c r="CG20" i="3"/>
  <c r="CF40" i="3"/>
  <c r="CF21" i="3"/>
  <c r="CE41" i="3"/>
  <c r="CI18" i="3"/>
  <c r="CI38" i="3" s="1"/>
  <c r="CH38" i="3"/>
  <c r="CH19" i="3"/>
  <c r="CG39" i="3"/>
  <c r="CE23" i="3"/>
  <c r="CD43" i="3"/>
  <c r="CE22" i="3"/>
  <c r="CD42" i="3"/>
  <c r="C41" i="3"/>
  <c r="D41" i="3" s="1"/>
  <c r="S155" i="5" l="1"/>
  <c r="AM156" i="5"/>
  <c r="T156" i="5"/>
  <c r="U156" i="5"/>
  <c r="AK156" i="5"/>
  <c r="AG156" i="5"/>
  <c r="AC156" i="5"/>
  <c r="Y156" i="5"/>
  <c r="AJ156" i="5"/>
  <c r="AF156" i="5"/>
  <c r="AB156" i="5"/>
  <c r="X156" i="5"/>
  <c r="AI156" i="5"/>
  <c r="AE156" i="5"/>
  <c r="AA156" i="5"/>
  <c r="W156" i="5"/>
  <c r="AL156" i="5"/>
  <c r="AH156" i="5"/>
  <c r="AD156" i="5"/>
  <c r="Z156" i="5"/>
  <c r="V156" i="5"/>
  <c r="M40" i="3"/>
  <c r="L40" i="3"/>
  <c r="DA36" i="4"/>
  <c r="CX37" i="4"/>
  <c r="CV37" i="4"/>
  <c r="CY37" i="4" s="1"/>
  <c r="CT37" i="4"/>
  <c r="CU37" i="4" s="1"/>
  <c r="CZ37" i="4" s="1"/>
  <c r="W40" i="3"/>
  <c r="V40" i="3"/>
  <c r="DB36" i="4"/>
  <c r="CH37" i="4"/>
  <c r="CC38" i="4"/>
  <c r="AE40" i="4"/>
  <c r="Z52" i="4"/>
  <c r="AC41" i="4"/>
  <c r="AB41" i="4"/>
  <c r="K54" i="4"/>
  <c r="U53" i="4"/>
  <c r="L51" i="4"/>
  <c r="V50" i="4"/>
  <c r="N42" i="4"/>
  <c r="X42" i="4" s="1"/>
  <c r="R41" i="4"/>
  <c r="AF41" i="4" s="1"/>
  <c r="Q41" i="4"/>
  <c r="M42" i="4"/>
  <c r="W42" i="4" s="1"/>
  <c r="AY43" i="3"/>
  <c r="BB43" i="3"/>
  <c r="BA43" i="3"/>
  <c r="AR43" i="3"/>
  <c r="AZ43" i="3"/>
  <c r="AQ43" i="3"/>
  <c r="AT43" i="3"/>
  <c r="AS43" i="3"/>
  <c r="AO45" i="3"/>
  <c r="AP44" i="3"/>
  <c r="CH20" i="3"/>
  <c r="CG40" i="3"/>
  <c r="AH41" i="3"/>
  <c r="AB41" i="3"/>
  <c r="AJ41" i="3"/>
  <c r="AA41" i="3"/>
  <c r="R41" i="3"/>
  <c r="Q41" i="3"/>
  <c r="P41" i="3"/>
  <c r="AI41" i="3"/>
  <c r="E41" i="3"/>
  <c r="O41" i="3"/>
  <c r="H41" i="3"/>
  <c r="F41" i="3"/>
  <c r="G41" i="3"/>
  <c r="Z41" i="3"/>
  <c r="CF23" i="3"/>
  <c r="CE43" i="3"/>
  <c r="CF22" i="3"/>
  <c r="CE42" i="3"/>
  <c r="CI19" i="3"/>
  <c r="CI39" i="3" s="1"/>
  <c r="CH39" i="3"/>
  <c r="CG21" i="3"/>
  <c r="CF41" i="3"/>
  <c r="C42" i="3"/>
  <c r="D42" i="3" s="1"/>
  <c r="L41" i="3" l="1"/>
  <c r="M41" i="3"/>
  <c r="DB37" i="4"/>
  <c r="CX38" i="4"/>
  <c r="CT38" i="4"/>
  <c r="CU38" i="4" s="1"/>
  <c r="CZ38" i="4" s="1"/>
  <c r="CV38" i="4"/>
  <c r="CY38" i="4" s="1"/>
  <c r="V41" i="3"/>
  <c r="W41" i="3"/>
  <c r="S154" i="5"/>
  <c r="T155" i="5"/>
  <c r="U155" i="5"/>
  <c r="AM155" i="5"/>
  <c r="AL155" i="5"/>
  <c r="AH155" i="5"/>
  <c r="AD155" i="5"/>
  <c r="Z155" i="5"/>
  <c r="V155" i="5"/>
  <c r="AK155" i="5"/>
  <c r="AG155" i="5"/>
  <c r="AC155" i="5"/>
  <c r="Y155" i="5"/>
  <c r="AJ155" i="5"/>
  <c r="AF155" i="5"/>
  <c r="AB155" i="5"/>
  <c r="X155" i="5"/>
  <c r="AI155" i="5"/>
  <c r="AE155" i="5"/>
  <c r="AA155" i="5"/>
  <c r="W155" i="5"/>
  <c r="DA38" i="4"/>
  <c r="DA37" i="4"/>
  <c r="CH38" i="4"/>
  <c r="CC39" i="4"/>
  <c r="AE41" i="4"/>
  <c r="AC42" i="4"/>
  <c r="AA50" i="4"/>
  <c r="Z53" i="4"/>
  <c r="AB42" i="4"/>
  <c r="L52" i="4"/>
  <c r="V51" i="4"/>
  <c r="K55" i="4"/>
  <c r="U54" i="4"/>
  <c r="Q42" i="4"/>
  <c r="M43" i="4"/>
  <c r="W43" i="4" s="1"/>
  <c r="R42" i="4"/>
  <c r="N43" i="4"/>
  <c r="X43" i="4" s="1"/>
  <c r="AY44" i="3"/>
  <c r="BB44" i="3"/>
  <c r="BA44" i="3"/>
  <c r="AZ44" i="3"/>
  <c r="AR44" i="3"/>
  <c r="AQ44" i="3"/>
  <c r="AT44" i="3"/>
  <c r="AS44" i="3"/>
  <c r="AP45" i="3"/>
  <c r="AO46" i="3"/>
  <c r="CH21" i="3"/>
  <c r="CG41" i="3"/>
  <c r="CG22" i="3"/>
  <c r="CF42" i="3"/>
  <c r="AI42" i="3"/>
  <c r="Z42" i="3"/>
  <c r="AH42" i="3"/>
  <c r="AB42" i="3"/>
  <c r="R42" i="3"/>
  <c r="Q42" i="3"/>
  <c r="AJ42" i="3"/>
  <c r="AA42" i="3"/>
  <c r="P42" i="3"/>
  <c r="O42" i="3"/>
  <c r="E42" i="3"/>
  <c r="F42" i="3"/>
  <c r="H42" i="3"/>
  <c r="G42" i="3"/>
  <c r="CG23" i="3"/>
  <c r="CF43" i="3"/>
  <c r="CI20" i="3"/>
  <c r="CI40" i="3" s="1"/>
  <c r="CH40" i="3"/>
  <c r="C43" i="3"/>
  <c r="D43" i="3" s="1"/>
  <c r="W42" i="3" l="1"/>
  <c r="V42" i="3"/>
  <c r="CT39" i="4"/>
  <c r="CU39" i="4" s="1"/>
  <c r="CZ39" i="4" s="1"/>
  <c r="DB39" i="4" s="1"/>
  <c r="CX39" i="4"/>
  <c r="CV39" i="4"/>
  <c r="CY39" i="4" s="1"/>
  <c r="S153" i="5"/>
  <c r="T154" i="5"/>
  <c r="AM154" i="5"/>
  <c r="U154" i="5"/>
  <c r="AI154" i="5"/>
  <c r="AE154" i="5"/>
  <c r="AA154" i="5"/>
  <c r="W154" i="5"/>
  <c r="AL154" i="5"/>
  <c r="AH154" i="5"/>
  <c r="AD154" i="5"/>
  <c r="Z154" i="5"/>
  <c r="V154" i="5"/>
  <c r="AK154" i="5"/>
  <c r="AG154" i="5"/>
  <c r="AC154" i="5"/>
  <c r="Y154" i="5"/>
  <c r="AJ154" i="5"/>
  <c r="AF154" i="5"/>
  <c r="AB154" i="5"/>
  <c r="X154" i="5"/>
  <c r="M42" i="3"/>
  <c r="L42" i="3"/>
  <c r="DB38" i="4"/>
  <c r="CH39" i="4"/>
  <c r="CC40" i="4"/>
  <c r="AE42" i="4"/>
  <c r="AF42" i="4"/>
  <c r="AA51" i="4"/>
  <c r="Z54" i="4"/>
  <c r="AC43" i="4"/>
  <c r="AB43" i="4"/>
  <c r="K56" i="4"/>
  <c r="U55" i="4"/>
  <c r="L53" i="4"/>
  <c r="V52" i="4"/>
  <c r="N44" i="4"/>
  <c r="X44" i="4" s="1"/>
  <c r="AC44" i="4" s="1"/>
  <c r="R43" i="4"/>
  <c r="Q43" i="4"/>
  <c r="M44" i="4"/>
  <c r="W44" i="4" s="1"/>
  <c r="AY45" i="3"/>
  <c r="BB45" i="3"/>
  <c r="BA45" i="3"/>
  <c r="AR45" i="3"/>
  <c r="AQ45" i="3"/>
  <c r="AT45" i="3"/>
  <c r="AS45" i="3"/>
  <c r="AZ45" i="3"/>
  <c r="AO47" i="3"/>
  <c r="AP46" i="3"/>
  <c r="AJ43" i="3"/>
  <c r="AA43" i="3"/>
  <c r="AI43" i="3"/>
  <c r="Z43" i="3"/>
  <c r="AH43" i="3"/>
  <c r="R43" i="3"/>
  <c r="AB43" i="3"/>
  <c r="Q43" i="3"/>
  <c r="P43" i="3"/>
  <c r="E43" i="3"/>
  <c r="O43" i="3"/>
  <c r="H43" i="3"/>
  <c r="F43" i="3"/>
  <c r="G43" i="3"/>
  <c r="CH23" i="3"/>
  <c r="CG43" i="3"/>
  <c r="CH22" i="3"/>
  <c r="CG42" i="3"/>
  <c r="CI21" i="3"/>
  <c r="CI41" i="3" s="1"/>
  <c r="CH41" i="3"/>
  <c r="C44" i="3"/>
  <c r="D44" i="3" s="1"/>
  <c r="L43" i="3" l="1"/>
  <c r="M43" i="3"/>
  <c r="V43" i="3"/>
  <c r="W43" i="3"/>
  <c r="S152" i="5"/>
  <c r="T153" i="5"/>
  <c r="U153" i="5"/>
  <c r="AJ153" i="5"/>
  <c r="AF153" i="5"/>
  <c r="AB153" i="5"/>
  <c r="X153" i="5"/>
  <c r="AM153" i="5"/>
  <c r="AI153" i="5"/>
  <c r="AE153" i="5"/>
  <c r="AA153" i="5"/>
  <c r="W153" i="5"/>
  <c r="AL153" i="5"/>
  <c r="AH153" i="5"/>
  <c r="AD153" i="5"/>
  <c r="Z153" i="5"/>
  <c r="V153" i="5"/>
  <c r="AK153" i="5"/>
  <c r="AG153" i="5"/>
  <c r="AC153" i="5"/>
  <c r="Y153" i="5"/>
  <c r="CV40" i="4"/>
  <c r="CY40" i="4" s="1"/>
  <c r="CT40" i="4"/>
  <c r="CU40" i="4" s="1"/>
  <c r="CZ40" i="4" s="1"/>
  <c r="CX40" i="4"/>
  <c r="DA39" i="4"/>
  <c r="CH40" i="4"/>
  <c r="CC41" i="4"/>
  <c r="AE43" i="4"/>
  <c r="AF43" i="4"/>
  <c r="AB44" i="4"/>
  <c r="Z55" i="4"/>
  <c r="AA52" i="4"/>
  <c r="L54" i="4"/>
  <c r="V53" i="4"/>
  <c r="K57" i="4"/>
  <c r="U56" i="4"/>
  <c r="Q44" i="4"/>
  <c r="M45" i="4"/>
  <c r="W45" i="4" s="1"/>
  <c r="R44" i="4"/>
  <c r="N45" i="4"/>
  <c r="X45" i="4" s="1"/>
  <c r="AY46" i="3"/>
  <c r="BB46" i="3"/>
  <c r="BA46" i="3"/>
  <c r="AR46" i="3"/>
  <c r="AQ46" i="3"/>
  <c r="AZ46" i="3"/>
  <c r="AT46" i="3"/>
  <c r="AS46" i="3"/>
  <c r="AP47" i="3"/>
  <c r="AO48" i="3"/>
  <c r="AB44" i="3"/>
  <c r="AJ44" i="3"/>
  <c r="AA44" i="3"/>
  <c r="AI44" i="3"/>
  <c r="Z44" i="3"/>
  <c r="R44" i="3"/>
  <c r="AH44" i="3"/>
  <c r="Q44" i="3"/>
  <c r="P44" i="3"/>
  <c r="E44" i="3"/>
  <c r="H44" i="3"/>
  <c r="O44" i="3"/>
  <c r="G44" i="3"/>
  <c r="F44" i="3"/>
  <c r="CI22" i="3"/>
  <c r="CI42" i="3" s="1"/>
  <c r="CH42" i="3"/>
  <c r="CI23" i="3"/>
  <c r="CI43" i="3" s="1"/>
  <c r="CH43" i="3"/>
  <c r="C45" i="3"/>
  <c r="D45" i="3" s="1"/>
  <c r="DB40" i="4" l="1"/>
  <c r="DA40" i="4"/>
  <c r="M44" i="3"/>
  <c r="L44" i="3"/>
  <c r="W44" i="3"/>
  <c r="V44" i="3"/>
  <c r="CX41" i="4"/>
  <c r="CV41" i="4"/>
  <c r="CY41" i="4" s="1"/>
  <c r="DA41" i="4" s="1"/>
  <c r="CT41" i="4"/>
  <c r="CU41" i="4" s="1"/>
  <c r="CZ41" i="4" s="1"/>
  <c r="S151" i="5"/>
  <c r="U152" i="5"/>
  <c r="AM152" i="5"/>
  <c r="AK152" i="5"/>
  <c r="AG152" i="5"/>
  <c r="AC152" i="5"/>
  <c r="Y152" i="5"/>
  <c r="AJ152" i="5"/>
  <c r="AF152" i="5"/>
  <c r="AB152" i="5"/>
  <c r="X152" i="5"/>
  <c r="AI152" i="5"/>
  <c r="AE152" i="5"/>
  <c r="AA152" i="5"/>
  <c r="W152" i="5"/>
  <c r="T152" i="5"/>
  <c r="AL152" i="5"/>
  <c r="AH152" i="5"/>
  <c r="AD152" i="5"/>
  <c r="Z152" i="5"/>
  <c r="V152" i="5"/>
  <c r="CH41" i="4"/>
  <c r="CC42" i="4"/>
  <c r="AF44" i="4"/>
  <c r="AE44" i="4"/>
  <c r="Z56" i="4"/>
  <c r="AC45" i="4"/>
  <c r="AB45" i="4"/>
  <c r="AA53" i="4"/>
  <c r="K58" i="4"/>
  <c r="U57" i="4"/>
  <c r="Z57" i="4" s="1"/>
  <c r="L55" i="4"/>
  <c r="V54" i="4"/>
  <c r="N46" i="4"/>
  <c r="X46" i="4" s="1"/>
  <c r="AC46" i="4" s="1"/>
  <c r="R45" i="4"/>
  <c r="Q45" i="4"/>
  <c r="M46" i="4"/>
  <c r="W46" i="4" s="1"/>
  <c r="AY47" i="3"/>
  <c r="BB47" i="3"/>
  <c r="BA47" i="3"/>
  <c r="AR47" i="3"/>
  <c r="AZ47" i="3"/>
  <c r="AQ47" i="3"/>
  <c r="AT47" i="3"/>
  <c r="AS47" i="3"/>
  <c r="AO49" i="3"/>
  <c r="AP48" i="3"/>
  <c r="AH45" i="3"/>
  <c r="AB45" i="3"/>
  <c r="AJ45" i="3"/>
  <c r="AA45" i="3"/>
  <c r="AI45" i="3"/>
  <c r="Z45" i="3"/>
  <c r="R45" i="3"/>
  <c r="Q45" i="3"/>
  <c r="P45" i="3"/>
  <c r="E45" i="3"/>
  <c r="F45" i="3"/>
  <c r="O45" i="3"/>
  <c r="H45" i="3"/>
  <c r="G45" i="3"/>
  <c r="C46" i="3"/>
  <c r="D46" i="3" s="1"/>
  <c r="V45" i="3" l="1"/>
  <c r="W45" i="3"/>
  <c r="CX42" i="4"/>
  <c r="CV42" i="4"/>
  <c r="CY42" i="4" s="1"/>
  <c r="CT42" i="4"/>
  <c r="CU42" i="4" s="1"/>
  <c r="CZ42" i="4" s="1"/>
  <c r="DB41" i="4"/>
  <c r="L45" i="3"/>
  <c r="M45" i="3"/>
  <c r="S150" i="5"/>
  <c r="T151" i="5"/>
  <c r="AM151" i="5"/>
  <c r="U151" i="5"/>
  <c r="AL151" i="5"/>
  <c r="AH151" i="5"/>
  <c r="AD151" i="5"/>
  <c r="Z151" i="5"/>
  <c r="V151" i="5"/>
  <c r="AK151" i="5"/>
  <c r="AG151" i="5"/>
  <c r="AC151" i="5"/>
  <c r="Y151" i="5"/>
  <c r="AJ151" i="5"/>
  <c r="AF151" i="5"/>
  <c r="AB151" i="5"/>
  <c r="X151" i="5"/>
  <c r="AI151" i="5"/>
  <c r="AE151" i="5"/>
  <c r="AA151" i="5"/>
  <c r="W151" i="5"/>
  <c r="DB42" i="4"/>
  <c r="CH42" i="4"/>
  <c r="CC43" i="4"/>
  <c r="AF45" i="4"/>
  <c r="AE45" i="4"/>
  <c r="AA54" i="4"/>
  <c r="AB46" i="4"/>
  <c r="L56" i="4"/>
  <c r="V55" i="4"/>
  <c r="AA55" i="4" s="1"/>
  <c r="K59" i="4"/>
  <c r="U58" i="4"/>
  <c r="Q46" i="4"/>
  <c r="M47" i="4"/>
  <c r="W47" i="4" s="1"/>
  <c r="R46" i="4"/>
  <c r="N47" i="4"/>
  <c r="X47" i="4" s="1"/>
  <c r="AY48" i="3"/>
  <c r="BB48" i="3"/>
  <c r="BA48" i="3"/>
  <c r="AZ48" i="3"/>
  <c r="AR48" i="3"/>
  <c r="AQ48" i="3"/>
  <c r="AT48" i="3"/>
  <c r="AS48" i="3"/>
  <c r="AP49" i="3"/>
  <c r="AO50" i="3"/>
  <c r="AI46" i="3"/>
  <c r="Z46" i="3"/>
  <c r="AH46" i="3"/>
  <c r="AB46" i="3"/>
  <c r="R46" i="3"/>
  <c r="Q46" i="3"/>
  <c r="P46" i="3"/>
  <c r="O46" i="3"/>
  <c r="E46" i="3"/>
  <c r="H46" i="3"/>
  <c r="AJ46" i="3"/>
  <c r="F46" i="3"/>
  <c r="AA46" i="3"/>
  <c r="G46" i="3"/>
  <c r="C47" i="3"/>
  <c r="D47" i="3" s="1"/>
  <c r="W46" i="3" l="1"/>
  <c r="V46" i="3"/>
  <c r="S149" i="5"/>
  <c r="T150" i="5"/>
  <c r="U150" i="5"/>
  <c r="AM150" i="5"/>
  <c r="AI150" i="5"/>
  <c r="AE150" i="5"/>
  <c r="AA150" i="5"/>
  <c r="W150" i="5"/>
  <c r="AL150" i="5"/>
  <c r="AH150" i="5"/>
  <c r="AD150" i="5"/>
  <c r="Z150" i="5"/>
  <c r="V150" i="5"/>
  <c r="AK150" i="5"/>
  <c r="AG150" i="5"/>
  <c r="AC150" i="5"/>
  <c r="Y150" i="5"/>
  <c r="AJ150" i="5"/>
  <c r="AF150" i="5"/>
  <c r="AB150" i="5"/>
  <c r="X150" i="5"/>
  <c r="CT43" i="4"/>
  <c r="CU43" i="4" s="1"/>
  <c r="CZ43" i="4" s="1"/>
  <c r="CX43" i="4"/>
  <c r="CV43" i="4"/>
  <c r="CY43" i="4" s="1"/>
  <c r="M46" i="3"/>
  <c r="L46" i="3"/>
  <c r="DA42" i="4"/>
  <c r="CH43" i="4"/>
  <c r="CC44" i="4"/>
  <c r="AF46" i="4"/>
  <c r="AE46" i="4"/>
  <c r="AB47" i="4"/>
  <c r="AC47" i="4"/>
  <c r="Z58" i="4"/>
  <c r="K60" i="4"/>
  <c r="U59" i="4"/>
  <c r="L57" i="4"/>
  <c r="V56" i="4"/>
  <c r="N48" i="4"/>
  <c r="X48" i="4" s="1"/>
  <c r="R47" i="4"/>
  <c r="AF47" i="4" s="1"/>
  <c r="Q47" i="4"/>
  <c r="M48" i="4"/>
  <c r="W48" i="4" s="1"/>
  <c r="AY49" i="3"/>
  <c r="BB49" i="3"/>
  <c r="BA49" i="3"/>
  <c r="AR49" i="3"/>
  <c r="AQ49" i="3"/>
  <c r="AT49" i="3"/>
  <c r="AS49" i="3"/>
  <c r="AZ49" i="3"/>
  <c r="AO51" i="3"/>
  <c r="AP50" i="3"/>
  <c r="AJ47" i="3"/>
  <c r="AA47" i="3"/>
  <c r="AI47" i="3"/>
  <c r="Z47" i="3"/>
  <c r="AH47" i="3"/>
  <c r="R47" i="3"/>
  <c r="Q47" i="3"/>
  <c r="AB47" i="3"/>
  <c r="P47" i="3"/>
  <c r="E47" i="3"/>
  <c r="H47" i="3"/>
  <c r="G47" i="3"/>
  <c r="O47" i="3"/>
  <c r="F47" i="3"/>
  <c r="C48" i="3"/>
  <c r="D48" i="3" s="1"/>
  <c r="V47" i="3" l="1"/>
  <c r="W47" i="3"/>
  <c r="L47" i="3"/>
  <c r="M47" i="3"/>
  <c r="CV44" i="4"/>
  <c r="CY44" i="4" s="1"/>
  <c r="CT44" i="4"/>
  <c r="CU44" i="4" s="1"/>
  <c r="CZ44" i="4" s="1"/>
  <c r="DB44" i="4" s="1"/>
  <c r="CX44" i="4"/>
  <c r="DB43" i="4"/>
  <c r="S148" i="5"/>
  <c r="T149" i="5"/>
  <c r="AJ149" i="5"/>
  <c r="AF149" i="5"/>
  <c r="AB149" i="5"/>
  <c r="X149" i="5"/>
  <c r="AI149" i="5"/>
  <c r="AE149" i="5"/>
  <c r="AA149" i="5"/>
  <c r="W149" i="5"/>
  <c r="U149" i="5"/>
  <c r="AM149" i="5"/>
  <c r="AL149" i="5"/>
  <c r="AH149" i="5"/>
  <c r="AD149" i="5"/>
  <c r="Z149" i="5"/>
  <c r="V149" i="5"/>
  <c r="AK149" i="5"/>
  <c r="AG149" i="5"/>
  <c r="AC149" i="5"/>
  <c r="Y149" i="5"/>
  <c r="DA43" i="4"/>
  <c r="CH44" i="4"/>
  <c r="CC45" i="4"/>
  <c r="AE47" i="4"/>
  <c r="Z59" i="4"/>
  <c r="AA56" i="4"/>
  <c r="AB48" i="4"/>
  <c r="AC48" i="4"/>
  <c r="L58" i="4"/>
  <c r="V57" i="4"/>
  <c r="AA57" i="4" s="1"/>
  <c r="K61" i="4"/>
  <c r="U60" i="4"/>
  <c r="Q48" i="4"/>
  <c r="M49" i="4"/>
  <c r="W49" i="4" s="1"/>
  <c r="R48" i="4"/>
  <c r="N49" i="4"/>
  <c r="X49" i="4" s="1"/>
  <c r="AC49" i="4" s="1"/>
  <c r="AY50" i="3"/>
  <c r="BB50" i="3"/>
  <c r="BA50" i="3"/>
  <c r="AR50" i="3"/>
  <c r="AQ50" i="3"/>
  <c r="AZ50" i="3"/>
  <c r="AT50" i="3"/>
  <c r="AS50" i="3"/>
  <c r="AP51" i="3"/>
  <c r="AO52" i="3"/>
  <c r="AB48" i="3"/>
  <c r="AJ48" i="3"/>
  <c r="AA48" i="3"/>
  <c r="AI48" i="3"/>
  <c r="Z48" i="3"/>
  <c r="R48" i="3"/>
  <c r="Q48" i="3"/>
  <c r="AH48" i="3"/>
  <c r="P48" i="3"/>
  <c r="E48" i="3"/>
  <c r="F48" i="3"/>
  <c r="H48" i="3"/>
  <c r="O48" i="3"/>
  <c r="G48" i="3"/>
  <c r="C49" i="3"/>
  <c r="D49" i="3" s="1"/>
  <c r="S147" i="5" l="1"/>
  <c r="AM148" i="5"/>
  <c r="T148" i="5"/>
  <c r="U148" i="5"/>
  <c r="AK148" i="5"/>
  <c r="AG148" i="5"/>
  <c r="AC148" i="5"/>
  <c r="Y148" i="5"/>
  <c r="AI148" i="5"/>
  <c r="AE148" i="5"/>
  <c r="AA148" i="5"/>
  <c r="W148" i="5"/>
  <c r="AL148" i="5"/>
  <c r="AH148" i="5"/>
  <c r="AD148" i="5"/>
  <c r="Z148" i="5"/>
  <c r="V148" i="5"/>
  <c r="AJ148" i="5"/>
  <c r="AF148" i="5"/>
  <c r="AB148" i="5"/>
  <c r="X148" i="5"/>
  <c r="W48" i="3"/>
  <c r="V48" i="3"/>
  <c r="CX45" i="4"/>
  <c r="CV45" i="4"/>
  <c r="CY45" i="4" s="1"/>
  <c r="DA45" i="4" s="1"/>
  <c r="CT45" i="4"/>
  <c r="CU45" i="4" s="1"/>
  <c r="CZ45" i="4" s="1"/>
  <c r="DA44" i="4"/>
  <c r="M48" i="3"/>
  <c r="L48" i="3"/>
  <c r="CH45" i="4"/>
  <c r="CC46" i="4"/>
  <c r="AF48" i="4"/>
  <c r="AE48" i="4"/>
  <c r="AB49" i="4"/>
  <c r="Z60" i="4"/>
  <c r="K62" i="4"/>
  <c r="U61" i="4"/>
  <c r="L59" i="4"/>
  <c r="V58" i="4"/>
  <c r="AA58" i="4" s="1"/>
  <c r="N50" i="4"/>
  <c r="X50" i="4" s="1"/>
  <c r="AC50" i="4" s="1"/>
  <c r="R49" i="4"/>
  <c r="Q49" i="4"/>
  <c r="AE49" i="4" s="1"/>
  <c r="M50" i="4"/>
  <c r="W50" i="4" s="1"/>
  <c r="AY51" i="3"/>
  <c r="BB51" i="3"/>
  <c r="BA51" i="3"/>
  <c r="AR51" i="3"/>
  <c r="AZ51" i="3"/>
  <c r="AQ51" i="3"/>
  <c r="AT51" i="3"/>
  <c r="AS51" i="3"/>
  <c r="AO53" i="3"/>
  <c r="AP52" i="3"/>
  <c r="AH49" i="3"/>
  <c r="AB49" i="3"/>
  <c r="AJ49" i="3"/>
  <c r="AA49" i="3"/>
  <c r="R49" i="3"/>
  <c r="AI49" i="3"/>
  <c r="Z49" i="3"/>
  <c r="Q49" i="3"/>
  <c r="P49" i="3"/>
  <c r="E49" i="3"/>
  <c r="O49" i="3"/>
  <c r="H49" i="3"/>
  <c r="F49" i="3"/>
  <c r="G49" i="3"/>
  <c r="C50" i="3"/>
  <c r="D50" i="3" s="1"/>
  <c r="V49" i="3" l="1"/>
  <c r="W49" i="3"/>
  <c r="DB45" i="4"/>
  <c r="CX46" i="4"/>
  <c r="CT46" i="4"/>
  <c r="CU46" i="4" s="1"/>
  <c r="CZ46" i="4" s="1"/>
  <c r="CV46" i="4"/>
  <c r="CY46" i="4" s="1"/>
  <c r="L49" i="3"/>
  <c r="M49" i="3"/>
  <c r="S146" i="5"/>
  <c r="T147" i="5"/>
  <c r="U147" i="5"/>
  <c r="AM147" i="5"/>
  <c r="AJ147" i="5"/>
  <c r="AF147" i="5"/>
  <c r="AB147" i="5"/>
  <c r="X147" i="5"/>
  <c r="AI147" i="5"/>
  <c r="AE147" i="5"/>
  <c r="AA147" i="5"/>
  <c r="W147" i="5"/>
  <c r="AL147" i="5"/>
  <c r="AD147" i="5"/>
  <c r="V147" i="5"/>
  <c r="AK147" i="5"/>
  <c r="AC147" i="5"/>
  <c r="AH147" i="5"/>
  <c r="Z147" i="5"/>
  <c r="AG147" i="5"/>
  <c r="Y147" i="5"/>
  <c r="CH46" i="4"/>
  <c r="CC47" i="4"/>
  <c r="AF49" i="4"/>
  <c r="AB50" i="4"/>
  <c r="Z61" i="4"/>
  <c r="L60" i="4"/>
  <c r="V59" i="4"/>
  <c r="K63" i="4"/>
  <c r="U62" i="4"/>
  <c r="Q50" i="4"/>
  <c r="M51" i="4"/>
  <c r="W51" i="4" s="1"/>
  <c r="R50" i="4"/>
  <c r="N51" i="4"/>
  <c r="X51" i="4" s="1"/>
  <c r="AY52" i="3"/>
  <c r="BB52" i="3"/>
  <c r="BA52" i="3"/>
  <c r="AZ52" i="3"/>
  <c r="AR52" i="3"/>
  <c r="AQ52" i="3"/>
  <c r="AT52" i="3"/>
  <c r="AS52" i="3"/>
  <c r="AP53" i="3"/>
  <c r="AO54" i="3"/>
  <c r="AI50" i="3"/>
  <c r="Z50" i="3"/>
  <c r="AH50" i="3"/>
  <c r="AB50" i="3"/>
  <c r="AJ50" i="3"/>
  <c r="AA50" i="3"/>
  <c r="R50" i="3"/>
  <c r="Q50" i="3"/>
  <c r="P50" i="3"/>
  <c r="O50" i="3"/>
  <c r="E50" i="3"/>
  <c r="H50" i="3"/>
  <c r="G50" i="3"/>
  <c r="F50" i="3"/>
  <c r="C51" i="3"/>
  <c r="D51" i="3" s="1"/>
  <c r="W50" i="3" l="1"/>
  <c r="V50" i="3"/>
  <c r="S145" i="5"/>
  <c r="T146" i="5"/>
  <c r="AM146" i="5"/>
  <c r="U146" i="5"/>
  <c r="AK146" i="5"/>
  <c r="AG146" i="5"/>
  <c r="AC146" i="5"/>
  <c r="Y146" i="5"/>
  <c r="AJ146" i="5"/>
  <c r="AF146" i="5"/>
  <c r="AB146" i="5"/>
  <c r="X146" i="5"/>
  <c r="AE146" i="5"/>
  <c r="W146" i="5"/>
  <c r="AL146" i="5"/>
  <c r="AD146" i="5"/>
  <c r="V146" i="5"/>
  <c r="AI146" i="5"/>
  <c r="AA146" i="5"/>
  <c r="AH146" i="5"/>
  <c r="Z146" i="5"/>
  <c r="DA46" i="4"/>
  <c r="M50" i="3"/>
  <c r="L50" i="3"/>
  <c r="CV47" i="4"/>
  <c r="CX47" i="4"/>
  <c r="CT47" i="4"/>
  <c r="CU47" i="4" s="1"/>
  <c r="CZ47" i="4" s="1"/>
  <c r="DB46" i="4"/>
  <c r="CH47" i="4"/>
  <c r="CC48" i="4"/>
  <c r="AF50" i="4"/>
  <c r="AE50" i="4"/>
  <c r="AC51" i="4"/>
  <c r="AB51" i="4"/>
  <c r="Z62" i="4"/>
  <c r="AA59" i="4"/>
  <c r="K64" i="4"/>
  <c r="U63" i="4"/>
  <c r="L61" i="4"/>
  <c r="V60" i="4"/>
  <c r="N52" i="4"/>
  <c r="X52" i="4" s="1"/>
  <c r="AC52" i="4" s="1"/>
  <c r="R51" i="4"/>
  <c r="Q51" i="4"/>
  <c r="M52" i="4"/>
  <c r="W52" i="4" s="1"/>
  <c r="AB52" i="4" s="1"/>
  <c r="AY53" i="3"/>
  <c r="BB53" i="3"/>
  <c r="BA53" i="3"/>
  <c r="AR53" i="3"/>
  <c r="AQ53" i="3"/>
  <c r="AT53" i="3"/>
  <c r="AZ53" i="3"/>
  <c r="AS53" i="3"/>
  <c r="AO55" i="3"/>
  <c r="AP54" i="3"/>
  <c r="AJ51" i="3"/>
  <c r="AA51" i="3"/>
  <c r="AI51" i="3"/>
  <c r="Z51" i="3"/>
  <c r="AH51" i="3"/>
  <c r="R51" i="3"/>
  <c r="Q51" i="3"/>
  <c r="P51" i="3"/>
  <c r="E51" i="3"/>
  <c r="O51" i="3"/>
  <c r="F51" i="3"/>
  <c r="AB51" i="3"/>
  <c r="H51" i="3"/>
  <c r="G51" i="3"/>
  <c r="C52" i="3"/>
  <c r="D52" i="3" s="1"/>
  <c r="CY47" i="4" l="1"/>
  <c r="S144" i="5"/>
  <c r="T145" i="5"/>
  <c r="U145" i="5"/>
  <c r="AL145" i="5"/>
  <c r="AH145" i="5"/>
  <c r="AD145" i="5"/>
  <c r="Z145" i="5"/>
  <c r="V145" i="5"/>
  <c r="AM145" i="5"/>
  <c r="AK145" i="5"/>
  <c r="AG145" i="5"/>
  <c r="AC145" i="5"/>
  <c r="Y145" i="5"/>
  <c r="AF145" i="5"/>
  <c r="X145" i="5"/>
  <c r="AE145" i="5"/>
  <c r="W145" i="5"/>
  <c r="AJ145" i="5"/>
  <c r="AB145" i="5"/>
  <c r="AI145" i="5"/>
  <c r="AA145" i="5"/>
  <c r="V51" i="3"/>
  <c r="W51" i="3"/>
  <c r="CV48" i="4"/>
  <c r="CY48" i="4" s="1"/>
  <c r="CT48" i="4"/>
  <c r="CU48" i="4" s="1"/>
  <c r="CZ48" i="4" s="1"/>
  <c r="CX48" i="4"/>
  <c r="DB47" i="4"/>
  <c r="L51" i="3"/>
  <c r="M51" i="3"/>
  <c r="CH48" i="4"/>
  <c r="CC49" i="4"/>
  <c r="AE51" i="4"/>
  <c r="AF51" i="4"/>
  <c r="AA60" i="4"/>
  <c r="Z63" i="4"/>
  <c r="L62" i="4"/>
  <c r="V61" i="4"/>
  <c r="K65" i="4"/>
  <c r="U64" i="4"/>
  <c r="Q52" i="4"/>
  <c r="M53" i="4"/>
  <c r="W53" i="4" s="1"/>
  <c r="AB53" i="4" s="1"/>
  <c r="R52" i="4"/>
  <c r="N53" i="4"/>
  <c r="X53" i="4" s="1"/>
  <c r="AY54" i="3"/>
  <c r="BB54" i="3"/>
  <c r="BA54" i="3"/>
  <c r="AR54" i="3"/>
  <c r="AQ54" i="3"/>
  <c r="AZ54" i="3"/>
  <c r="AT54" i="3"/>
  <c r="AS54" i="3"/>
  <c r="AP55" i="3"/>
  <c r="AO56" i="3"/>
  <c r="AB52" i="3"/>
  <c r="AJ52" i="3"/>
  <c r="AA52" i="3"/>
  <c r="AI52" i="3"/>
  <c r="Z52" i="3"/>
  <c r="R52" i="3"/>
  <c r="Q52" i="3"/>
  <c r="P52" i="3"/>
  <c r="E52" i="3"/>
  <c r="H52" i="3"/>
  <c r="F52" i="3"/>
  <c r="AH52" i="3"/>
  <c r="O52" i="3"/>
  <c r="G52" i="3"/>
  <c r="C53" i="3"/>
  <c r="D53" i="3" s="1"/>
  <c r="M52" i="3" l="1"/>
  <c r="L52" i="3"/>
  <c r="S143" i="5"/>
  <c r="U144" i="5"/>
  <c r="AM144" i="5"/>
  <c r="T144" i="5"/>
  <c r="AI144" i="5"/>
  <c r="AE144" i="5"/>
  <c r="AA144" i="5"/>
  <c r="W144" i="5"/>
  <c r="AL144" i="5"/>
  <c r="AH144" i="5"/>
  <c r="AD144" i="5"/>
  <c r="Z144" i="5"/>
  <c r="V144" i="5"/>
  <c r="AG144" i="5"/>
  <c r="Y144" i="5"/>
  <c r="AF144" i="5"/>
  <c r="X144" i="5"/>
  <c r="AK144" i="5"/>
  <c r="AC144" i="5"/>
  <c r="AJ144" i="5"/>
  <c r="AB144" i="5"/>
  <c r="CV49" i="4"/>
  <c r="CY49" i="4" s="1"/>
  <c r="DA49" i="4" s="1"/>
  <c r="CX49" i="4"/>
  <c r="CT49" i="4"/>
  <c r="CU49" i="4" s="1"/>
  <c r="CZ49" i="4" s="1"/>
  <c r="DA47" i="4"/>
  <c r="DA48" i="4"/>
  <c r="W52" i="3"/>
  <c r="V52" i="3"/>
  <c r="DB48" i="4"/>
  <c r="CH49" i="4"/>
  <c r="CC50" i="4"/>
  <c r="AF52" i="4"/>
  <c r="AE52" i="4"/>
  <c r="Z64" i="4"/>
  <c r="AC53" i="4"/>
  <c r="AA61" i="4"/>
  <c r="K66" i="4"/>
  <c r="U65" i="4"/>
  <c r="L63" i="4"/>
  <c r="V62" i="4"/>
  <c r="N54" i="4"/>
  <c r="X54" i="4" s="1"/>
  <c r="R53" i="4"/>
  <c r="Q53" i="4"/>
  <c r="M54" i="4"/>
  <c r="W54" i="4" s="1"/>
  <c r="AY55" i="3"/>
  <c r="BB55" i="3"/>
  <c r="BA55" i="3"/>
  <c r="AR55" i="3"/>
  <c r="AZ55" i="3"/>
  <c r="AQ55" i="3"/>
  <c r="AT55" i="3"/>
  <c r="AS55" i="3"/>
  <c r="AO57" i="3"/>
  <c r="AP56" i="3"/>
  <c r="AH53" i="3"/>
  <c r="AB53" i="3"/>
  <c r="AJ53" i="3"/>
  <c r="AA53" i="3"/>
  <c r="R53" i="3"/>
  <c r="Q53" i="3"/>
  <c r="AI53" i="3"/>
  <c r="Z53" i="3"/>
  <c r="P53" i="3"/>
  <c r="E53" i="3"/>
  <c r="F53" i="3"/>
  <c r="O53" i="3"/>
  <c r="H53" i="3"/>
  <c r="G53" i="3"/>
  <c r="C54" i="3"/>
  <c r="D54" i="3" s="1"/>
  <c r="CX50" i="4" l="1"/>
  <c r="CV50" i="4"/>
  <c r="CY50" i="4" s="1"/>
  <c r="CT50" i="4"/>
  <c r="CU50" i="4" s="1"/>
  <c r="CZ50" i="4" s="1"/>
  <c r="S142" i="5"/>
  <c r="T143" i="5"/>
  <c r="AM143" i="5"/>
  <c r="U143" i="5"/>
  <c r="AJ143" i="5"/>
  <c r="AF143" i="5"/>
  <c r="AB143" i="5"/>
  <c r="X143" i="5"/>
  <c r="AI143" i="5"/>
  <c r="AE143" i="5"/>
  <c r="AA143" i="5"/>
  <c r="W143" i="5"/>
  <c r="AH143" i="5"/>
  <c r="Z143" i="5"/>
  <c r="AG143" i="5"/>
  <c r="Y143" i="5"/>
  <c r="AL143" i="5"/>
  <c r="AD143" i="5"/>
  <c r="V143" i="5"/>
  <c r="AK143" i="5"/>
  <c r="AC143" i="5"/>
  <c r="V53" i="3"/>
  <c r="W53" i="3"/>
  <c r="DB49" i="4"/>
  <c r="DB50" i="4"/>
  <c r="L53" i="3"/>
  <c r="M53" i="3"/>
  <c r="CH50" i="4"/>
  <c r="CC51" i="4"/>
  <c r="AF53" i="4"/>
  <c r="AE53" i="4"/>
  <c r="AA62" i="4"/>
  <c r="AB54" i="4"/>
  <c r="Z65" i="4"/>
  <c r="AC54" i="4"/>
  <c r="L64" i="4"/>
  <c r="V63" i="4"/>
  <c r="K67" i="4"/>
  <c r="U66" i="4"/>
  <c r="Q54" i="4"/>
  <c r="M55" i="4"/>
  <c r="W55" i="4" s="1"/>
  <c r="R54" i="4"/>
  <c r="N55" i="4"/>
  <c r="X55" i="4" s="1"/>
  <c r="AC55" i="4" s="1"/>
  <c r="AZ56" i="3"/>
  <c r="AY56" i="3"/>
  <c r="BB56" i="3"/>
  <c r="BA56" i="3"/>
  <c r="AR56" i="3"/>
  <c r="AQ56" i="3"/>
  <c r="AT56" i="3"/>
  <c r="AS56" i="3"/>
  <c r="AP57" i="3"/>
  <c r="AO58" i="3"/>
  <c r="AI54" i="3"/>
  <c r="Z54" i="3"/>
  <c r="AH54" i="3"/>
  <c r="AB54" i="3"/>
  <c r="R54" i="3"/>
  <c r="AJ54" i="3"/>
  <c r="AA54" i="3"/>
  <c r="Q54" i="3"/>
  <c r="P54" i="3"/>
  <c r="O54" i="3"/>
  <c r="E54" i="3"/>
  <c r="H54" i="3"/>
  <c r="G54" i="3"/>
  <c r="F54" i="3"/>
  <c r="C55" i="3"/>
  <c r="D55" i="3" s="1"/>
  <c r="CT51" i="4" l="1"/>
  <c r="CU51" i="4" s="1"/>
  <c r="CZ51" i="4" s="1"/>
  <c r="CX51" i="4"/>
  <c r="CV51" i="4"/>
  <c r="CY51" i="4" s="1"/>
  <c r="W54" i="3"/>
  <c r="V54" i="3"/>
  <c r="M54" i="3"/>
  <c r="L54" i="3"/>
  <c r="S141" i="5"/>
  <c r="T142" i="5"/>
  <c r="U142" i="5"/>
  <c r="AM142" i="5"/>
  <c r="AK142" i="5"/>
  <c r="AG142" i="5"/>
  <c r="AC142" i="5"/>
  <c r="Y142" i="5"/>
  <c r="AJ142" i="5"/>
  <c r="AI142" i="5"/>
  <c r="AD142" i="5"/>
  <c r="X142" i="5"/>
  <c r="AH142" i="5"/>
  <c r="AB142" i="5"/>
  <c r="W142" i="5"/>
  <c r="AF142" i="5"/>
  <c r="AA142" i="5"/>
  <c r="V142" i="5"/>
  <c r="AL142" i="5"/>
  <c r="AE142" i="5"/>
  <c r="Z142" i="5"/>
  <c r="DA50" i="4"/>
  <c r="CH51" i="4"/>
  <c r="CC52" i="4"/>
  <c r="AF54" i="4"/>
  <c r="AE54" i="4"/>
  <c r="AB55" i="4"/>
  <c r="Z66" i="4"/>
  <c r="AA63" i="4"/>
  <c r="K68" i="4"/>
  <c r="U67" i="4"/>
  <c r="L65" i="4"/>
  <c r="V64" i="4"/>
  <c r="AA64" i="4" s="1"/>
  <c r="N56" i="4"/>
  <c r="X56" i="4" s="1"/>
  <c r="R55" i="4"/>
  <c r="Q55" i="4"/>
  <c r="M56" i="4"/>
  <c r="W56" i="4" s="1"/>
  <c r="AB56" i="4" s="1"/>
  <c r="AZ57" i="3"/>
  <c r="BA57" i="3"/>
  <c r="AY57" i="3"/>
  <c r="AR57" i="3"/>
  <c r="AQ57" i="3"/>
  <c r="AT57" i="3"/>
  <c r="AS57" i="3"/>
  <c r="BB57" i="3"/>
  <c r="AO59" i="3"/>
  <c r="AP58" i="3"/>
  <c r="AJ55" i="3"/>
  <c r="AA55" i="3"/>
  <c r="AI55" i="3"/>
  <c r="Z55" i="3"/>
  <c r="AH55" i="3"/>
  <c r="AB55" i="3"/>
  <c r="R55" i="3"/>
  <c r="Q55" i="3"/>
  <c r="P55" i="3"/>
  <c r="E55" i="3"/>
  <c r="H55" i="3"/>
  <c r="O55" i="3"/>
  <c r="F55" i="3"/>
  <c r="G55" i="3"/>
  <c r="C56" i="3"/>
  <c r="D56" i="3" s="1"/>
  <c r="DA51" i="4" l="1"/>
  <c r="S140" i="5"/>
  <c r="T141" i="5"/>
  <c r="AM141" i="5"/>
  <c r="AL141" i="5"/>
  <c r="AH141" i="5"/>
  <c r="AD141" i="5"/>
  <c r="Z141" i="5"/>
  <c r="U141" i="5"/>
  <c r="AJ141" i="5"/>
  <c r="AE141" i="5"/>
  <c r="Y141" i="5"/>
  <c r="AI141" i="5"/>
  <c r="AC141" i="5"/>
  <c r="X141" i="5"/>
  <c r="AG141" i="5"/>
  <c r="AB141" i="5"/>
  <c r="W141" i="5"/>
  <c r="AK141" i="5"/>
  <c r="AF141" i="5"/>
  <c r="AA141" i="5"/>
  <c r="V141" i="5"/>
  <c r="DB51" i="4"/>
  <c r="L55" i="3"/>
  <c r="M55" i="3"/>
  <c r="V55" i="3"/>
  <c r="W55" i="3"/>
  <c r="CV52" i="4"/>
  <c r="CY52" i="4" s="1"/>
  <c r="DA52" i="4" s="1"/>
  <c r="CX52" i="4"/>
  <c r="CT52" i="4"/>
  <c r="CU52" i="4" s="1"/>
  <c r="CZ52" i="4" s="1"/>
  <c r="DB52" i="4" s="1"/>
  <c r="CH52" i="4"/>
  <c r="CC53" i="4"/>
  <c r="AF55" i="4"/>
  <c r="AE55" i="4"/>
  <c r="AC56" i="4"/>
  <c r="Z67" i="4"/>
  <c r="L66" i="4"/>
  <c r="V65" i="4"/>
  <c r="K69" i="4"/>
  <c r="U68" i="4"/>
  <c r="Z68" i="4" s="1"/>
  <c r="Q56" i="4"/>
  <c r="M57" i="4"/>
  <c r="W57" i="4" s="1"/>
  <c r="R56" i="4"/>
  <c r="N57" i="4"/>
  <c r="X57" i="4" s="1"/>
  <c r="AC57" i="4" s="1"/>
  <c r="AZ58" i="3"/>
  <c r="BB58" i="3"/>
  <c r="BA58" i="3"/>
  <c r="AY58" i="3"/>
  <c r="AR58" i="3"/>
  <c r="AQ58" i="3"/>
  <c r="AT58" i="3"/>
  <c r="AS58" i="3"/>
  <c r="AP59" i="3"/>
  <c r="AO60" i="3"/>
  <c r="AB56" i="3"/>
  <c r="AJ56" i="3"/>
  <c r="AA56" i="3"/>
  <c r="AI56" i="3"/>
  <c r="Z56" i="3"/>
  <c r="AH56" i="3"/>
  <c r="R56" i="3"/>
  <c r="Q56" i="3"/>
  <c r="P56" i="3"/>
  <c r="E56" i="3"/>
  <c r="F56" i="3"/>
  <c r="H56" i="3"/>
  <c r="O56" i="3"/>
  <c r="G56" i="3"/>
  <c r="C57" i="3"/>
  <c r="D57" i="3" s="1"/>
  <c r="CT53" i="4" l="1"/>
  <c r="CU53" i="4" s="1"/>
  <c r="CZ53" i="4" s="1"/>
  <c r="DB53" i="4" s="1"/>
  <c r="CX53" i="4"/>
  <c r="CV53" i="4"/>
  <c r="CY53" i="4" s="1"/>
  <c r="DA53" i="4" s="1"/>
  <c r="M56" i="3"/>
  <c r="L56" i="3"/>
  <c r="W56" i="3"/>
  <c r="V56" i="3"/>
  <c r="S139" i="5"/>
  <c r="AM140" i="5"/>
  <c r="T140" i="5"/>
  <c r="U140" i="5"/>
  <c r="AL140" i="5"/>
  <c r="AH140" i="5"/>
  <c r="AD140" i="5"/>
  <c r="Z140" i="5"/>
  <c r="V140" i="5"/>
  <c r="AK140" i="5"/>
  <c r="AG140" i="5"/>
  <c r="AC140" i="5"/>
  <c r="Y140" i="5"/>
  <c r="AJ140" i="5"/>
  <c r="AF140" i="5"/>
  <c r="AB140" i="5"/>
  <c r="X140" i="5"/>
  <c r="AI140" i="5"/>
  <c r="AE140" i="5"/>
  <c r="AA140" i="5"/>
  <c r="W140" i="5"/>
  <c r="CH53" i="4"/>
  <c r="CC54" i="4"/>
  <c r="AF56" i="4"/>
  <c r="AE56" i="4"/>
  <c r="AA65" i="4"/>
  <c r="AB57" i="4"/>
  <c r="K70" i="4"/>
  <c r="U69" i="4"/>
  <c r="L67" i="4"/>
  <c r="V66" i="4"/>
  <c r="AA66" i="4" s="1"/>
  <c r="N58" i="4"/>
  <c r="X58" i="4" s="1"/>
  <c r="R57" i="4"/>
  <c r="AF57" i="4" s="1"/>
  <c r="Q57" i="4"/>
  <c r="AE57" i="4" s="1"/>
  <c r="M58" i="4"/>
  <c r="W58" i="4" s="1"/>
  <c r="AZ59" i="3"/>
  <c r="BB59" i="3"/>
  <c r="BA59" i="3"/>
  <c r="AR59" i="3"/>
  <c r="AQ59" i="3"/>
  <c r="AY59" i="3"/>
  <c r="AT59" i="3"/>
  <c r="AS59" i="3"/>
  <c r="AO61" i="3"/>
  <c r="AP60" i="3"/>
  <c r="AH57" i="3"/>
  <c r="AB57" i="3"/>
  <c r="AJ57" i="3"/>
  <c r="AA57" i="3"/>
  <c r="R57" i="3"/>
  <c r="Q57" i="3"/>
  <c r="P57" i="3"/>
  <c r="Z57" i="3"/>
  <c r="E57" i="3"/>
  <c r="AI57" i="3"/>
  <c r="O57" i="3"/>
  <c r="H57" i="3"/>
  <c r="G57" i="3"/>
  <c r="F57" i="3"/>
  <c r="C58" i="3"/>
  <c r="D58" i="3" s="1"/>
  <c r="V57" i="3" l="1"/>
  <c r="W57" i="3"/>
  <c r="L57" i="3"/>
  <c r="M57" i="3"/>
  <c r="CX54" i="4"/>
  <c r="CV54" i="4"/>
  <c r="CY54" i="4" s="1"/>
  <c r="CT54" i="4"/>
  <c r="CU54" i="4" s="1"/>
  <c r="CZ54" i="4" s="1"/>
  <c r="S138" i="5"/>
  <c r="T139" i="5"/>
  <c r="U139" i="5"/>
  <c r="AM139" i="5"/>
  <c r="AI139" i="5"/>
  <c r="AE139" i="5"/>
  <c r="AA139" i="5"/>
  <c r="W139" i="5"/>
  <c r="AL139" i="5"/>
  <c r="AH139" i="5"/>
  <c r="AD139" i="5"/>
  <c r="Z139" i="5"/>
  <c r="V139" i="5"/>
  <c r="AK139" i="5"/>
  <c r="AG139" i="5"/>
  <c r="AC139" i="5"/>
  <c r="Y139" i="5"/>
  <c r="AJ139" i="5"/>
  <c r="AF139" i="5"/>
  <c r="AB139" i="5"/>
  <c r="X139" i="5"/>
  <c r="CH54" i="4"/>
  <c r="CC55" i="4"/>
  <c r="AB58" i="4"/>
  <c r="Z69" i="4"/>
  <c r="AC58" i="4"/>
  <c r="L68" i="4"/>
  <c r="V67" i="4"/>
  <c r="K71" i="4"/>
  <c r="U70" i="4"/>
  <c r="Z70" i="4" s="1"/>
  <c r="Q58" i="4"/>
  <c r="M59" i="4"/>
  <c r="W59" i="4" s="1"/>
  <c r="R58" i="4"/>
  <c r="N59" i="4"/>
  <c r="X59" i="4" s="1"/>
  <c r="AZ60" i="3"/>
  <c r="AY60" i="3"/>
  <c r="BB60" i="3"/>
  <c r="AR60" i="3"/>
  <c r="BA60" i="3"/>
  <c r="AQ60" i="3"/>
  <c r="AT60" i="3"/>
  <c r="AS60" i="3"/>
  <c r="AP61" i="3"/>
  <c r="AO62" i="3"/>
  <c r="AI58" i="3"/>
  <c r="Z58" i="3"/>
  <c r="AH58" i="3"/>
  <c r="AB58" i="3"/>
  <c r="R58" i="3"/>
  <c r="Q58" i="3"/>
  <c r="AJ58" i="3"/>
  <c r="AA58" i="3"/>
  <c r="P58" i="3"/>
  <c r="O58" i="3"/>
  <c r="E58" i="3"/>
  <c r="H58" i="3"/>
  <c r="F58" i="3"/>
  <c r="G58" i="3"/>
  <c r="C59" i="3"/>
  <c r="D59" i="3" s="1"/>
  <c r="DA54" i="4" l="1"/>
  <c r="M58" i="3"/>
  <c r="L58" i="3"/>
  <c r="W58" i="3"/>
  <c r="V58" i="3"/>
  <c r="S137" i="5"/>
  <c r="T138" i="5"/>
  <c r="AM138" i="5"/>
  <c r="U138" i="5"/>
  <c r="AJ138" i="5"/>
  <c r="AF138" i="5"/>
  <c r="AB138" i="5"/>
  <c r="X138" i="5"/>
  <c r="AI138" i="5"/>
  <c r="AE138" i="5"/>
  <c r="AA138" i="5"/>
  <c r="W138" i="5"/>
  <c r="AL138" i="5"/>
  <c r="AH138" i="5"/>
  <c r="AD138" i="5"/>
  <c r="Z138" i="5"/>
  <c r="V138" i="5"/>
  <c r="AK138" i="5"/>
  <c r="AG138" i="5"/>
  <c r="AC138" i="5"/>
  <c r="Y138" i="5"/>
  <c r="CV55" i="4"/>
  <c r="CX55" i="4"/>
  <c r="CT55" i="4"/>
  <c r="CU55" i="4" s="1"/>
  <c r="CZ55" i="4" s="1"/>
  <c r="DB54" i="4"/>
  <c r="CH55" i="4"/>
  <c r="CC56" i="4"/>
  <c r="AF58" i="4"/>
  <c r="AE58" i="4"/>
  <c r="AB59" i="4"/>
  <c r="AC59" i="4"/>
  <c r="AA67" i="4"/>
  <c r="K72" i="4"/>
  <c r="U71" i="4"/>
  <c r="Z71" i="4" s="1"/>
  <c r="L69" i="4"/>
  <c r="V68" i="4"/>
  <c r="N60" i="4"/>
  <c r="X60" i="4" s="1"/>
  <c r="R59" i="4"/>
  <c r="Q59" i="4"/>
  <c r="M60" i="4"/>
  <c r="W60" i="4" s="1"/>
  <c r="AZ61" i="3"/>
  <c r="BA61" i="3"/>
  <c r="AY61" i="3"/>
  <c r="BB61" i="3"/>
  <c r="AR61" i="3"/>
  <c r="AQ61" i="3"/>
  <c r="AT61" i="3"/>
  <c r="AS61" i="3"/>
  <c r="AO63" i="3"/>
  <c r="AP62" i="3"/>
  <c r="AJ59" i="3"/>
  <c r="AA59" i="3"/>
  <c r="AI59" i="3"/>
  <c r="Z59" i="3"/>
  <c r="AH59" i="3"/>
  <c r="R59" i="3"/>
  <c r="AB59" i="3"/>
  <c r="Q59" i="3"/>
  <c r="P59" i="3"/>
  <c r="E59" i="3"/>
  <c r="F59" i="3"/>
  <c r="H59" i="3"/>
  <c r="G59" i="3"/>
  <c r="O59" i="3"/>
  <c r="C60" i="3"/>
  <c r="D60" i="3" s="1"/>
  <c r="S136" i="5" l="1"/>
  <c r="T137" i="5"/>
  <c r="U137" i="5"/>
  <c r="AM137" i="5"/>
  <c r="AK137" i="5"/>
  <c r="AG137" i="5"/>
  <c r="AC137" i="5"/>
  <c r="Y137" i="5"/>
  <c r="AJ137" i="5"/>
  <c r="AF137" i="5"/>
  <c r="AB137" i="5"/>
  <c r="X137" i="5"/>
  <c r="AI137" i="5"/>
  <c r="AE137" i="5"/>
  <c r="AA137" i="5"/>
  <c r="W137" i="5"/>
  <c r="AL137" i="5"/>
  <c r="AH137" i="5"/>
  <c r="AD137" i="5"/>
  <c r="Z137" i="5"/>
  <c r="V137" i="5"/>
  <c r="V59" i="3"/>
  <c r="W59" i="3"/>
  <c r="CT56" i="4"/>
  <c r="CU56" i="4" s="1"/>
  <c r="CZ56" i="4" s="1"/>
  <c r="CX56" i="4"/>
  <c r="CV56" i="4"/>
  <c r="CY56" i="4" s="1"/>
  <c r="DB55" i="4"/>
  <c r="L59" i="3"/>
  <c r="M59" i="3"/>
  <c r="CY55" i="4"/>
  <c r="CH56" i="4"/>
  <c r="CC57" i="4"/>
  <c r="AE59" i="4"/>
  <c r="AF59" i="4"/>
  <c r="AB60" i="4"/>
  <c r="AC60" i="4"/>
  <c r="AA68" i="4"/>
  <c r="L70" i="4"/>
  <c r="V69" i="4"/>
  <c r="AA69" i="4" s="1"/>
  <c r="K73" i="4"/>
  <c r="U72" i="4"/>
  <c r="Q60" i="4"/>
  <c r="AE60" i="4" s="1"/>
  <c r="M61" i="4"/>
  <c r="W61" i="4" s="1"/>
  <c r="AB61" i="4" s="1"/>
  <c r="R60" i="4"/>
  <c r="N61" i="4"/>
  <c r="X61" i="4" s="1"/>
  <c r="AC61" i="4" s="1"/>
  <c r="AZ62" i="3"/>
  <c r="BB62" i="3"/>
  <c r="BA62" i="3"/>
  <c r="AY62" i="3"/>
  <c r="AR62" i="3"/>
  <c r="AQ62" i="3"/>
  <c r="AT62" i="3"/>
  <c r="AS62" i="3"/>
  <c r="AP63" i="3"/>
  <c r="AO64" i="3"/>
  <c r="AB60" i="3"/>
  <c r="AJ60" i="3"/>
  <c r="AA60" i="3"/>
  <c r="AI60" i="3"/>
  <c r="Z60" i="3"/>
  <c r="R60" i="3"/>
  <c r="AH60" i="3"/>
  <c r="Q60" i="3"/>
  <c r="P60" i="3"/>
  <c r="E60" i="3"/>
  <c r="H60" i="3"/>
  <c r="F60" i="3"/>
  <c r="O60" i="3"/>
  <c r="G60" i="3"/>
  <c r="C61" i="3"/>
  <c r="D61" i="3" s="1"/>
  <c r="W60" i="3" l="1"/>
  <c r="V60" i="3"/>
  <c r="DA56" i="4"/>
  <c r="DA55" i="4"/>
  <c r="DB56" i="4"/>
  <c r="CX57" i="4"/>
  <c r="CV57" i="4"/>
  <c r="CY57" i="4" s="1"/>
  <c r="DA57" i="4" s="1"/>
  <c r="CT57" i="4"/>
  <c r="CU57" i="4" s="1"/>
  <c r="CZ57" i="4" s="1"/>
  <c r="M60" i="3"/>
  <c r="L60" i="3"/>
  <c r="S135" i="5"/>
  <c r="U136" i="5"/>
  <c r="AM136" i="5"/>
  <c r="T136" i="5"/>
  <c r="AL136" i="5"/>
  <c r="AH136" i="5"/>
  <c r="AD136" i="5"/>
  <c r="Z136" i="5"/>
  <c r="V136" i="5"/>
  <c r="AK136" i="5"/>
  <c r="AG136" i="5"/>
  <c r="AC136" i="5"/>
  <c r="Y136" i="5"/>
  <c r="AJ136" i="5"/>
  <c r="AF136" i="5"/>
  <c r="AB136" i="5"/>
  <c r="X136" i="5"/>
  <c r="AI136" i="5"/>
  <c r="AE136" i="5"/>
  <c r="AA136" i="5"/>
  <c r="W136" i="5"/>
  <c r="CH57" i="4"/>
  <c r="CC58" i="4"/>
  <c r="AF60" i="4"/>
  <c r="Z72" i="4"/>
  <c r="K74" i="4"/>
  <c r="U73" i="4"/>
  <c r="L71" i="4"/>
  <c r="V70" i="4"/>
  <c r="AA70" i="4" s="1"/>
  <c r="N62" i="4"/>
  <c r="X62" i="4" s="1"/>
  <c r="AC62" i="4" s="1"/>
  <c r="R61" i="4"/>
  <c r="Q61" i="4"/>
  <c r="AE61" i="4" s="1"/>
  <c r="M62" i="4"/>
  <c r="W62" i="4" s="1"/>
  <c r="AB62" i="4" s="1"/>
  <c r="AZ63" i="3"/>
  <c r="BB63" i="3"/>
  <c r="BA63" i="3"/>
  <c r="AR63" i="3"/>
  <c r="AQ63" i="3"/>
  <c r="AT63" i="3"/>
  <c r="AY63" i="3"/>
  <c r="AS63" i="3"/>
  <c r="AO65" i="3"/>
  <c r="AP64" i="3"/>
  <c r="AH61" i="3"/>
  <c r="AB61" i="3"/>
  <c r="AJ61" i="3"/>
  <c r="AA61" i="3"/>
  <c r="AI61" i="3"/>
  <c r="Z61" i="3"/>
  <c r="R61" i="3"/>
  <c r="Q61" i="3"/>
  <c r="P61" i="3"/>
  <c r="E61" i="3"/>
  <c r="O61" i="3"/>
  <c r="H61" i="3"/>
  <c r="G61" i="3"/>
  <c r="F61" i="3"/>
  <c r="C62" i="3"/>
  <c r="D62" i="3" s="1"/>
  <c r="CX58" i="4" l="1"/>
  <c r="CT58" i="4"/>
  <c r="CU58" i="4" s="1"/>
  <c r="CV58" i="4"/>
  <c r="CY58" i="4" s="1"/>
  <c r="DA58" i="4" s="1"/>
  <c r="L61" i="3"/>
  <c r="M61" i="3"/>
  <c r="S134" i="5"/>
  <c r="T135" i="5"/>
  <c r="AM135" i="5"/>
  <c r="U135" i="5"/>
  <c r="AI135" i="5"/>
  <c r="AE135" i="5"/>
  <c r="AA135" i="5"/>
  <c r="W135" i="5"/>
  <c r="AL135" i="5"/>
  <c r="AH135" i="5"/>
  <c r="AD135" i="5"/>
  <c r="Z135" i="5"/>
  <c r="V135" i="5"/>
  <c r="AK135" i="5"/>
  <c r="AG135" i="5"/>
  <c r="AC135" i="5"/>
  <c r="Y135" i="5"/>
  <c r="AJ135" i="5"/>
  <c r="AF135" i="5"/>
  <c r="AB135" i="5"/>
  <c r="X135" i="5"/>
  <c r="DB57" i="4"/>
  <c r="V61" i="3"/>
  <c r="W61" i="3"/>
  <c r="CH58" i="4"/>
  <c r="CC59" i="4"/>
  <c r="AF61" i="4"/>
  <c r="Z73" i="4"/>
  <c r="L72" i="4"/>
  <c r="V71" i="4"/>
  <c r="AA71" i="4" s="1"/>
  <c r="K75" i="4"/>
  <c r="U74" i="4"/>
  <c r="Q62" i="4"/>
  <c r="M63" i="4"/>
  <c r="W63" i="4" s="1"/>
  <c r="AB63" i="4" s="1"/>
  <c r="R62" i="4"/>
  <c r="N63" i="4"/>
  <c r="X63" i="4" s="1"/>
  <c r="AZ64" i="3"/>
  <c r="AY64" i="3"/>
  <c r="BB64" i="3"/>
  <c r="AR64" i="3"/>
  <c r="AQ64" i="3"/>
  <c r="BA64" i="3"/>
  <c r="AT64" i="3"/>
  <c r="AS64" i="3"/>
  <c r="AP65" i="3"/>
  <c r="AO66" i="3"/>
  <c r="AI62" i="3"/>
  <c r="Z62" i="3"/>
  <c r="AH62" i="3"/>
  <c r="AB62" i="3"/>
  <c r="R62" i="3"/>
  <c r="Q62" i="3"/>
  <c r="P62" i="3"/>
  <c r="AJ62" i="3"/>
  <c r="O62" i="3"/>
  <c r="E62" i="3"/>
  <c r="AA62" i="3"/>
  <c r="F62" i="3"/>
  <c r="H62" i="3"/>
  <c r="G62" i="3"/>
  <c r="C63" i="3"/>
  <c r="D63" i="3" s="1"/>
  <c r="M62" i="3" l="1"/>
  <c r="L62" i="3"/>
  <c r="CV59" i="4"/>
  <c r="CY59" i="4" s="1"/>
  <c r="CT59" i="4"/>
  <c r="CU59" i="4" s="1"/>
  <c r="CZ59" i="4" s="1"/>
  <c r="CX59" i="4"/>
  <c r="S133" i="5"/>
  <c r="T134" i="5"/>
  <c r="U134" i="5"/>
  <c r="AM134" i="5"/>
  <c r="AJ134" i="5"/>
  <c r="AF134" i="5"/>
  <c r="AB134" i="5"/>
  <c r="X134" i="5"/>
  <c r="AI134" i="5"/>
  <c r="AE134" i="5"/>
  <c r="AA134" i="5"/>
  <c r="W134" i="5"/>
  <c r="AL134" i="5"/>
  <c r="AH134" i="5"/>
  <c r="AD134" i="5"/>
  <c r="Z134" i="5"/>
  <c r="V134" i="5"/>
  <c r="AK134" i="5"/>
  <c r="AG134" i="5"/>
  <c r="AC134" i="5"/>
  <c r="Y134" i="5"/>
  <c r="W62" i="3"/>
  <c r="V62" i="3"/>
  <c r="CZ58" i="4"/>
  <c r="CH59" i="4"/>
  <c r="CC60" i="4"/>
  <c r="AF62" i="4"/>
  <c r="AE62" i="4"/>
  <c r="AC63" i="4"/>
  <c r="Z74" i="4"/>
  <c r="K76" i="4"/>
  <c r="U75" i="4"/>
  <c r="L73" i="4"/>
  <c r="V72" i="4"/>
  <c r="AA72" i="4" s="1"/>
  <c r="Q63" i="4"/>
  <c r="M64" i="4"/>
  <c r="W64" i="4" s="1"/>
  <c r="N64" i="4"/>
  <c r="X64" i="4" s="1"/>
  <c r="R63" i="4"/>
  <c r="AZ65" i="3"/>
  <c r="BA65" i="3"/>
  <c r="AY65" i="3"/>
  <c r="AR65" i="3"/>
  <c r="BB65" i="3"/>
  <c r="AQ65" i="3"/>
  <c r="AT65" i="3"/>
  <c r="AS65" i="3"/>
  <c r="AO67" i="3"/>
  <c r="AP66" i="3"/>
  <c r="AJ63" i="3"/>
  <c r="AA63" i="3"/>
  <c r="AI63" i="3"/>
  <c r="Z63" i="3"/>
  <c r="AH63" i="3"/>
  <c r="R63" i="3"/>
  <c r="Q63" i="3"/>
  <c r="AB63" i="3"/>
  <c r="P63" i="3"/>
  <c r="E63" i="3"/>
  <c r="O63" i="3"/>
  <c r="H63" i="3"/>
  <c r="F63" i="3"/>
  <c r="G63" i="3"/>
  <c r="C64" i="3"/>
  <c r="D64" i="3" s="1"/>
  <c r="L63" i="3" l="1"/>
  <c r="M63" i="3"/>
  <c r="V63" i="3"/>
  <c r="W63" i="3"/>
  <c r="DB58" i="4"/>
  <c r="DB59" i="4"/>
  <c r="DA59" i="4"/>
  <c r="S132" i="5"/>
  <c r="T133" i="5"/>
  <c r="U133" i="5"/>
  <c r="AM133" i="5"/>
  <c r="AK133" i="5"/>
  <c r="AG133" i="5"/>
  <c r="AC133" i="5"/>
  <c r="Y133" i="5"/>
  <c r="AJ133" i="5"/>
  <c r="AF133" i="5"/>
  <c r="AB133" i="5"/>
  <c r="X133" i="5"/>
  <c r="AI133" i="5"/>
  <c r="AE133" i="5"/>
  <c r="AA133" i="5"/>
  <c r="W133" i="5"/>
  <c r="AL133" i="5"/>
  <c r="AH133" i="5"/>
  <c r="AD133" i="5"/>
  <c r="Z133" i="5"/>
  <c r="V133" i="5"/>
  <c r="CX60" i="4"/>
  <c r="CV60" i="4"/>
  <c r="CY60" i="4" s="1"/>
  <c r="CT60" i="4"/>
  <c r="CU60" i="4" s="1"/>
  <c r="CZ60" i="4" s="1"/>
  <c r="CH60" i="4"/>
  <c r="CC61" i="4"/>
  <c r="AE63" i="4"/>
  <c r="AF63" i="4"/>
  <c r="Z75" i="4"/>
  <c r="AB64" i="4"/>
  <c r="AC64" i="4"/>
  <c r="L74" i="4"/>
  <c r="V73" i="4"/>
  <c r="K77" i="4"/>
  <c r="U76" i="4"/>
  <c r="R64" i="4"/>
  <c r="N65" i="4"/>
  <c r="X65" i="4" s="1"/>
  <c r="Q64" i="4"/>
  <c r="M65" i="4"/>
  <c r="W65" i="4" s="1"/>
  <c r="AZ66" i="3"/>
  <c r="BB66" i="3"/>
  <c r="BA66" i="3"/>
  <c r="AY66" i="3"/>
  <c r="AR66" i="3"/>
  <c r="AQ66" i="3"/>
  <c r="AT66" i="3"/>
  <c r="AS66" i="3"/>
  <c r="AP67" i="3"/>
  <c r="AO68" i="3"/>
  <c r="AB64" i="3"/>
  <c r="AJ64" i="3"/>
  <c r="AA64" i="3"/>
  <c r="AI64" i="3"/>
  <c r="Z64" i="3"/>
  <c r="R64" i="3"/>
  <c r="Q64" i="3"/>
  <c r="AH64" i="3"/>
  <c r="P64" i="3"/>
  <c r="E64" i="3"/>
  <c r="H64" i="3"/>
  <c r="O64" i="3"/>
  <c r="G64" i="3"/>
  <c r="F64" i="3"/>
  <c r="C65" i="3"/>
  <c r="D65" i="3" s="1"/>
  <c r="CV61" i="4" l="1"/>
  <c r="CY61" i="4" s="1"/>
  <c r="CX61" i="4"/>
  <c r="CT61" i="4"/>
  <c r="CU61" i="4" s="1"/>
  <c r="CZ61" i="4" s="1"/>
  <c r="S131" i="5"/>
  <c r="AM132" i="5"/>
  <c r="T132" i="5"/>
  <c r="U132" i="5"/>
  <c r="AL132" i="5"/>
  <c r="AH132" i="5"/>
  <c r="AD132" i="5"/>
  <c r="Z132" i="5"/>
  <c r="V132" i="5"/>
  <c r="AK132" i="5"/>
  <c r="AG132" i="5"/>
  <c r="AC132" i="5"/>
  <c r="Y132" i="5"/>
  <c r="AJ132" i="5"/>
  <c r="AF132" i="5"/>
  <c r="AB132" i="5"/>
  <c r="X132" i="5"/>
  <c r="AI132" i="5"/>
  <c r="AE132" i="5"/>
  <c r="AA132" i="5"/>
  <c r="W132" i="5"/>
  <c r="W64" i="3"/>
  <c r="V64" i="3"/>
  <c r="DB60" i="4"/>
  <c r="M64" i="3"/>
  <c r="L64" i="3"/>
  <c r="DA60" i="4"/>
  <c r="DA61" i="4"/>
  <c r="DB61" i="4"/>
  <c r="CH61" i="4"/>
  <c r="CC62" i="4"/>
  <c r="AF64" i="4"/>
  <c r="AE64" i="4"/>
  <c r="AA73" i="4"/>
  <c r="AB65" i="4"/>
  <c r="Z76" i="4"/>
  <c r="AC65" i="4"/>
  <c r="K78" i="4"/>
  <c r="U77" i="4"/>
  <c r="L75" i="4"/>
  <c r="V74" i="4"/>
  <c r="N66" i="4"/>
  <c r="X66" i="4" s="1"/>
  <c r="AC66" i="4" s="1"/>
  <c r="R65" i="4"/>
  <c r="Q65" i="4"/>
  <c r="M66" i="4"/>
  <c r="W66" i="4" s="1"/>
  <c r="AZ67" i="3"/>
  <c r="BB67" i="3"/>
  <c r="BA67" i="3"/>
  <c r="AY67" i="3"/>
  <c r="AR67" i="3"/>
  <c r="AQ67" i="3"/>
  <c r="AT67" i="3"/>
  <c r="AS67" i="3"/>
  <c r="AO69" i="3"/>
  <c r="AP68" i="3"/>
  <c r="AH65" i="3"/>
  <c r="AB65" i="3"/>
  <c r="AJ65" i="3"/>
  <c r="AA65" i="3"/>
  <c r="R65" i="3"/>
  <c r="AI65" i="3"/>
  <c r="Z65" i="3"/>
  <c r="Q65" i="3"/>
  <c r="P65" i="3"/>
  <c r="E65" i="3"/>
  <c r="F65" i="3"/>
  <c r="O65" i="3"/>
  <c r="H65" i="3"/>
  <c r="G65" i="3"/>
  <c r="C66" i="3"/>
  <c r="D66" i="3" s="1"/>
  <c r="CX62" i="4" l="1"/>
  <c r="CV62" i="4"/>
  <c r="CY62" i="4" s="1"/>
  <c r="CT62" i="4"/>
  <c r="CU62" i="4" s="1"/>
  <c r="CZ62" i="4" s="1"/>
  <c r="S130" i="5"/>
  <c r="T131" i="5"/>
  <c r="U131" i="5"/>
  <c r="AM131" i="5"/>
  <c r="AI131" i="5"/>
  <c r="AE131" i="5"/>
  <c r="AA131" i="5"/>
  <c r="W131" i="5"/>
  <c r="AL131" i="5"/>
  <c r="AH131" i="5"/>
  <c r="AD131" i="5"/>
  <c r="Z131" i="5"/>
  <c r="V131" i="5"/>
  <c r="AK131" i="5"/>
  <c r="AG131" i="5"/>
  <c r="AC131" i="5"/>
  <c r="Y131" i="5"/>
  <c r="AJ131" i="5"/>
  <c r="AF131" i="5"/>
  <c r="AB131" i="5"/>
  <c r="X131" i="5"/>
  <c r="L65" i="3"/>
  <c r="M65" i="3"/>
  <c r="V65" i="3"/>
  <c r="W65" i="3"/>
  <c r="CH62" i="4"/>
  <c r="CC63" i="4"/>
  <c r="AE65" i="4"/>
  <c r="AF65" i="4"/>
  <c r="Z77" i="4"/>
  <c r="AA74" i="4"/>
  <c r="AB66" i="4"/>
  <c r="L76" i="4"/>
  <c r="V75" i="4"/>
  <c r="K79" i="4"/>
  <c r="U78" i="4"/>
  <c r="Q66" i="4"/>
  <c r="M67" i="4"/>
  <c r="W67" i="4" s="1"/>
  <c r="AB67" i="4" s="1"/>
  <c r="R66" i="4"/>
  <c r="N67" i="4"/>
  <c r="X67" i="4" s="1"/>
  <c r="AZ68" i="3"/>
  <c r="AY68" i="3"/>
  <c r="BB68" i="3"/>
  <c r="AR68" i="3"/>
  <c r="AQ68" i="3"/>
  <c r="AT68" i="3"/>
  <c r="BA68" i="3"/>
  <c r="AS68" i="3"/>
  <c r="AP69" i="3"/>
  <c r="AO70" i="3"/>
  <c r="AI66" i="3"/>
  <c r="Z66" i="3"/>
  <c r="AH66" i="3"/>
  <c r="AB66" i="3"/>
  <c r="AJ66" i="3"/>
  <c r="AA66" i="3"/>
  <c r="R66" i="3"/>
  <c r="Q66" i="3"/>
  <c r="P66" i="3"/>
  <c r="O66" i="3"/>
  <c r="E66" i="3"/>
  <c r="H66" i="3"/>
  <c r="F66" i="3"/>
  <c r="G66" i="3"/>
  <c r="C67" i="3"/>
  <c r="D67" i="3" s="1"/>
  <c r="M66" i="3" l="1"/>
  <c r="L66" i="3"/>
  <c r="W66" i="3"/>
  <c r="V66" i="3"/>
  <c r="CT63" i="4"/>
  <c r="CU63" i="4" s="1"/>
  <c r="CZ63" i="4" s="1"/>
  <c r="CX63" i="4"/>
  <c r="CV63" i="4"/>
  <c r="CY63" i="4" s="1"/>
  <c r="S129" i="5"/>
  <c r="T130" i="5"/>
  <c r="AM130" i="5"/>
  <c r="U130" i="5"/>
  <c r="AJ130" i="5"/>
  <c r="AF130" i="5"/>
  <c r="AB130" i="5"/>
  <c r="X130" i="5"/>
  <c r="AI130" i="5"/>
  <c r="AE130" i="5"/>
  <c r="AA130" i="5"/>
  <c r="W130" i="5"/>
  <c r="AL130" i="5"/>
  <c r="AH130" i="5"/>
  <c r="AD130" i="5"/>
  <c r="Z130" i="5"/>
  <c r="V130" i="5"/>
  <c r="AK130" i="5"/>
  <c r="AG130" i="5"/>
  <c r="AC130" i="5"/>
  <c r="Y130" i="5"/>
  <c r="DB62" i="4"/>
  <c r="DA62" i="4"/>
  <c r="CH63" i="4"/>
  <c r="CC64" i="4"/>
  <c r="AE66" i="4"/>
  <c r="AF66" i="4"/>
  <c r="AC67" i="4"/>
  <c r="AA75" i="4"/>
  <c r="Z78" i="4"/>
  <c r="K80" i="4"/>
  <c r="U79" i="4"/>
  <c r="L77" i="4"/>
  <c r="V76" i="4"/>
  <c r="Q67" i="4"/>
  <c r="M68" i="4"/>
  <c r="W68" i="4" s="1"/>
  <c r="N68" i="4"/>
  <c r="X68" i="4" s="1"/>
  <c r="AC68" i="4" s="1"/>
  <c r="R67" i="4"/>
  <c r="AZ69" i="3"/>
  <c r="BA69" i="3"/>
  <c r="AY69" i="3"/>
  <c r="AR69" i="3"/>
  <c r="AQ69" i="3"/>
  <c r="BB69" i="3"/>
  <c r="AT69" i="3"/>
  <c r="AS69" i="3"/>
  <c r="AO71" i="3"/>
  <c r="AP70" i="3"/>
  <c r="AJ67" i="3"/>
  <c r="AA67" i="3"/>
  <c r="AI67" i="3"/>
  <c r="Z67" i="3"/>
  <c r="AH67" i="3"/>
  <c r="R67" i="3"/>
  <c r="Q67" i="3"/>
  <c r="P67" i="3"/>
  <c r="E67" i="3"/>
  <c r="H67" i="3"/>
  <c r="O67" i="3"/>
  <c r="AB67" i="3"/>
  <c r="G67" i="3"/>
  <c r="F67" i="3"/>
  <c r="C68" i="3"/>
  <c r="D68" i="3" s="1"/>
  <c r="S128" i="5" l="1"/>
  <c r="T129" i="5"/>
  <c r="U129" i="5"/>
  <c r="AM129" i="5"/>
  <c r="AK129" i="5"/>
  <c r="AG129" i="5"/>
  <c r="AC129" i="5"/>
  <c r="Y129" i="5"/>
  <c r="AJ129" i="5"/>
  <c r="AF129" i="5"/>
  <c r="AB129" i="5"/>
  <c r="X129" i="5"/>
  <c r="AI129" i="5"/>
  <c r="AE129" i="5"/>
  <c r="AA129" i="5"/>
  <c r="W129" i="5"/>
  <c r="AL129" i="5"/>
  <c r="AH129" i="5"/>
  <c r="AD129" i="5"/>
  <c r="Z129" i="5"/>
  <c r="V129" i="5"/>
  <c r="DA63" i="4"/>
  <c r="CV64" i="4"/>
  <c r="CY64" i="4" s="1"/>
  <c r="CT64" i="4"/>
  <c r="CU64" i="4" s="1"/>
  <c r="CZ64" i="4" s="1"/>
  <c r="CX64" i="4"/>
  <c r="L67" i="3"/>
  <c r="M67" i="3"/>
  <c r="V67" i="3"/>
  <c r="W67" i="3"/>
  <c r="DB63" i="4"/>
  <c r="CH64" i="4"/>
  <c r="CC65" i="4"/>
  <c r="AE67" i="4"/>
  <c r="AF67" i="4"/>
  <c r="Z79" i="4"/>
  <c r="AB68" i="4"/>
  <c r="AA76" i="4"/>
  <c r="L78" i="4"/>
  <c r="V77" i="4"/>
  <c r="K81" i="4"/>
  <c r="U80" i="4"/>
  <c r="Q68" i="4"/>
  <c r="AE68" i="4" s="1"/>
  <c r="M69" i="4"/>
  <c r="W69" i="4" s="1"/>
  <c r="R68" i="4"/>
  <c r="N69" i="4"/>
  <c r="X69" i="4" s="1"/>
  <c r="AC69" i="4" s="1"/>
  <c r="AZ70" i="3"/>
  <c r="BB70" i="3"/>
  <c r="BA70" i="3"/>
  <c r="AY70" i="3"/>
  <c r="AR70" i="3"/>
  <c r="AQ70" i="3"/>
  <c r="AT70" i="3"/>
  <c r="AS70" i="3"/>
  <c r="AP71" i="3"/>
  <c r="AO72" i="3"/>
  <c r="AB68" i="3"/>
  <c r="AJ68" i="3"/>
  <c r="AA68" i="3"/>
  <c r="AI68" i="3"/>
  <c r="Z68" i="3"/>
  <c r="R68" i="3"/>
  <c r="Q68" i="3"/>
  <c r="P68" i="3"/>
  <c r="E68" i="3"/>
  <c r="AH68" i="3"/>
  <c r="F68" i="3"/>
  <c r="H68" i="3"/>
  <c r="O68" i="3"/>
  <c r="G68" i="3"/>
  <c r="C69" i="3"/>
  <c r="D69" i="3" s="1"/>
  <c r="M68" i="3" l="1"/>
  <c r="L68" i="3"/>
  <c r="DA64" i="4"/>
  <c r="CX65" i="4"/>
  <c r="CV65" i="4"/>
  <c r="CY65" i="4" s="1"/>
  <c r="CT65" i="4"/>
  <c r="CU65" i="4" s="1"/>
  <c r="CZ65" i="4" s="1"/>
  <c r="W68" i="3"/>
  <c r="V68" i="3"/>
  <c r="DB64" i="4"/>
  <c r="S127" i="5"/>
  <c r="T128" i="5"/>
  <c r="U128" i="5"/>
  <c r="AM128" i="5"/>
  <c r="AL128" i="5"/>
  <c r="AH128" i="5"/>
  <c r="AD128" i="5"/>
  <c r="Z128" i="5"/>
  <c r="V128" i="5"/>
  <c r="AK128" i="5"/>
  <c r="AG128" i="5"/>
  <c r="AC128" i="5"/>
  <c r="Y128" i="5"/>
  <c r="AJ128" i="5"/>
  <c r="AF128" i="5"/>
  <c r="AB128" i="5"/>
  <c r="X128" i="5"/>
  <c r="AI128" i="5"/>
  <c r="AE128" i="5"/>
  <c r="AA128" i="5"/>
  <c r="W128" i="5"/>
  <c r="CH65" i="4"/>
  <c r="CC66" i="4"/>
  <c r="AF68" i="4"/>
  <c r="AA77" i="4"/>
  <c r="Z80" i="4"/>
  <c r="AB69" i="4"/>
  <c r="K82" i="4"/>
  <c r="U81" i="4"/>
  <c r="L79" i="4"/>
  <c r="V78" i="4"/>
  <c r="Q69" i="4"/>
  <c r="M70" i="4"/>
  <c r="W70" i="4" s="1"/>
  <c r="N70" i="4"/>
  <c r="X70" i="4" s="1"/>
  <c r="R69" i="4"/>
  <c r="AZ71" i="3"/>
  <c r="BB71" i="3"/>
  <c r="BA71" i="3"/>
  <c r="AR71" i="3"/>
  <c r="AY71" i="3"/>
  <c r="AQ71" i="3"/>
  <c r="AT71" i="3"/>
  <c r="AS71" i="3"/>
  <c r="AO73" i="3"/>
  <c r="AP72" i="3"/>
  <c r="AH69" i="3"/>
  <c r="AB69" i="3"/>
  <c r="AJ69" i="3"/>
  <c r="AA69" i="3"/>
  <c r="R69" i="3"/>
  <c r="Q69" i="3"/>
  <c r="AI69" i="3"/>
  <c r="Z69" i="3"/>
  <c r="P69" i="3"/>
  <c r="E69" i="3"/>
  <c r="O69" i="3"/>
  <c r="H69" i="3"/>
  <c r="F69" i="3"/>
  <c r="G69" i="3"/>
  <c r="C70" i="3"/>
  <c r="D70" i="3" s="1"/>
  <c r="V69" i="3" l="1"/>
  <c r="W69" i="3"/>
  <c r="CX66" i="4"/>
  <c r="CV66" i="4"/>
  <c r="CY66" i="4" s="1"/>
  <c r="CT66" i="4"/>
  <c r="CU66" i="4" s="1"/>
  <c r="CZ66" i="4" s="1"/>
  <c r="DA65" i="4"/>
  <c r="L69" i="3"/>
  <c r="M69" i="3"/>
  <c r="S126" i="5"/>
  <c r="T127" i="5"/>
  <c r="U127" i="5"/>
  <c r="AM127" i="5"/>
  <c r="AI127" i="5"/>
  <c r="AE127" i="5"/>
  <c r="AA127" i="5"/>
  <c r="W127" i="5"/>
  <c r="AL127" i="5"/>
  <c r="AH127" i="5"/>
  <c r="AD127" i="5"/>
  <c r="Z127" i="5"/>
  <c r="V127" i="5"/>
  <c r="AK127" i="5"/>
  <c r="AG127" i="5"/>
  <c r="AC127" i="5"/>
  <c r="Y127" i="5"/>
  <c r="AJ127" i="5"/>
  <c r="AF127" i="5"/>
  <c r="AB127" i="5"/>
  <c r="X127" i="5"/>
  <c r="DB65" i="4"/>
  <c r="CH66" i="4"/>
  <c r="CC67" i="4"/>
  <c r="AE69" i="4"/>
  <c r="AF69" i="4"/>
  <c r="AC70" i="4"/>
  <c r="AB70" i="4"/>
  <c r="Z81" i="4"/>
  <c r="AA78" i="4"/>
  <c r="L80" i="4"/>
  <c r="V79" i="4"/>
  <c r="K83" i="4"/>
  <c r="U82" i="4"/>
  <c r="Q70" i="4"/>
  <c r="M71" i="4"/>
  <c r="W71" i="4" s="1"/>
  <c r="AB71" i="4" s="1"/>
  <c r="R70" i="4"/>
  <c r="AF70" i="4" s="1"/>
  <c r="N71" i="4"/>
  <c r="X71" i="4" s="1"/>
  <c r="AZ72" i="3"/>
  <c r="AY72" i="3"/>
  <c r="BB72" i="3"/>
  <c r="BA72" i="3"/>
  <c r="AR72" i="3"/>
  <c r="AQ72" i="3"/>
  <c r="AT72" i="3"/>
  <c r="AS72" i="3"/>
  <c r="AP73" i="3"/>
  <c r="AO74" i="3"/>
  <c r="AI70" i="3"/>
  <c r="Z70" i="3"/>
  <c r="AH70" i="3"/>
  <c r="AB70" i="3"/>
  <c r="R70" i="3"/>
  <c r="AJ70" i="3"/>
  <c r="AA70" i="3"/>
  <c r="Q70" i="3"/>
  <c r="P70" i="3"/>
  <c r="O70" i="3"/>
  <c r="E70" i="3"/>
  <c r="F70" i="3"/>
  <c r="H70" i="3"/>
  <c r="G70" i="3"/>
  <c r="C71" i="3"/>
  <c r="D71" i="3" s="1"/>
  <c r="W70" i="3" l="1"/>
  <c r="V70" i="3"/>
  <c r="S125" i="5"/>
  <c r="T126" i="5"/>
  <c r="U126" i="5"/>
  <c r="AM126" i="5"/>
  <c r="AJ126" i="5"/>
  <c r="AF126" i="5"/>
  <c r="AB126" i="5"/>
  <c r="X126" i="5"/>
  <c r="AI126" i="5"/>
  <c r="AE126" i="5"/>
  <c r="AA126" i="5"/>
  <c r="W126" i="5"/>
  <c r="AL126" i="5"/>
  <c r="AH126" i="5"/>
  <c r="AD126" i="5"/>
  <c r="Z126" i="5"/>
  <c r="V126" i="5"/>
  <c r="AK126" i="5"/>
  <c r="AG126" i="5"/>
  <c r="AC126" i="5"/>
  <c r="Y126" i="5"/>
  <c r="M70" i="3"/>
  <c r="L70" i="3"/>
  <c r="CV67" i="4"/>
  <c r="CY67" i="4" s="1"/>
  <c r="CX67" i="4"/>
  <c r="CT67" i="4"/>
  <c r="CU67" i="4" s="1"/>
  <c r="CZ67" i="4" s="1"/>
  <c r="DB66" i="4"/>
  <c r="DA66" i="4"/>
  <c r="CH67" i="4"/>
  <c r="CC68" i="4"/>
  <c r="AE70" i="4"/>
  <c r="Z82" i="4"/>
  <c r="AA79" i="4"/>
  <c r="AC71" i="4"/>
  <c r="K84" i="4"/>
  <c r="U83" i="4"/>
  <c r="L81" i="4"/>
  <c r="V80" i="4"/>
  <c r="Q71" i="4"/>
  <c r="M72" i="4"/>
  <c r="W72" i="4" s="1"/>
  <c r="N72" i="4"/>
  <c r="X72" i="4" s="1"/>
  <c r="R71" i="4"/>
  <c r="AF71" i="4" s="1"/>
  <c r="AZ73" i="3"/>
  <c r="BA73" i="3"/>
  <c r="AY73" i="3"/>
  <c r="AR73" i="3"/>
  <c r="AQ73" i="3"/>
  <c r="AT73" i="3"/>
  <c r="BB73" i="3"/>
  <c r="AS73" i="3"/>
  <c r="AO75" i="3"/>
  <c r="AP74" i="3"/>
  <c r="AJ71" i="3"/>
  <c r="AA71" i="3"/>
  <c r="AI71" i="3"/>
  <c r="Z71" i="3"/>
  <c r="AH71" i="3"/>
  <c r="AB71" i="3"/>
  <c r="R71" i="3"/>
  <c r="Q71" i="3"/>
  <c r="P71" i="3"/>
  <c r="E71" i="3"/>
  <c r="H71" i="3"/>
  <c r="G71" i="3"/>
  <c r="O71" i="3"/>
  <c r="F71" i="3"/>
  <c r="C72" i="3"/>
  <c r="D72" i="3" s="1"/>
  <c r="L71" i="3" l="1"/>
  <c r="M71" i="3"/>
  <c r="CT68" i="4"/>
  <c r="CU68" i="4" s="1"/>
  <c r="CZ68" i="4" s="1"/>
  <c r="CX68" i="4"/>
  <c r="CV68" i="4"/>
  <c r="CY68" i="4" s="1"/>
  <c r="V71" i="3"/>
  <c r="W71" i="3"/>
  <c r="DB67" i="4"/>
  <c r="S124" i="5"/>
  <c r="T125" i="5"/>
  <c r="AM125" i="5"/>
  <c r="U125" i="5"/>
  <c r="AK125" i="5"/>
  <c r="AG125" i="5"/>
  <c r="AC125" i="5"/>
  <c r="Y125" i="5"/>
  <c r="AJ125" i="5"/>
  <c r="AF125" i="5"/>
  <c r="AB125" i="5"/>
  <c r="X125" i="5"/>
  <c r="AI125" i="5"/>
  <c r="AE125" i="5"/>
  <c r="AA125" i="5"/>
  <c r="W125" i="5"/>
  <c r="AL125" i="5"/>
  <c r="AH125" i="5"/>
  <c r="AD125" i="5"/>
  <c r="Z125" i="5"/>
  <c r="V125" i="5"/>
  <c r="DA67" i="4"/>
  <c r="CH68" i="4"/>
  <c r="CC69" i="4"/>
  <c r="AE71" i="4"/>
  <c r="AB72" i="4"/>
  <c r="AA80" i="4"/>
  <c r="Z83" i="4"/>
  <c r="AC72" i="4"/>
  <c r="L82" i="4"/>
  <c r="V81" i="4"/>
  <c r="K85" i="4"/>
  <c r="U84" i="4"/>
  <c r="R72" i="4"/>
  <c r="N73" i="4"/>
  <c r="X73" i="4" s="1"/>
  <c r="AC73" i="4" s="1"/>
  <c r="Q72" i="4"/>
  <c r="M73" i="4"/>
  <c r="W73" i="4" s="1"/>
  <c r="AZ74" i="3"/>
  <c r="BB74" i="3"/>
  <c r="BA74" i="3"/>
  <c r="AY74" i="3"/>
  <c r="AR74" i="3"/>
  <c r="AQ74" i="3"/>
  <c r="AT74" i="3"/>
  <c r="AS74" i="3"/>
  <c r="AP75" i="3"/>
  <c r="AO76" i="3"/>
  <c r="AB72" i="3"/>
  <c r="AJ72" i="3"/>
  <c r="AA72" i="3"/>
  <c r="AI72" i="3"/>
  <c r="Z72" i="3"/>
  <c r="AH72" i="3"/>
  <c r="R72" i="3"/>
  <c r="Q72" i="3"/>
  <c r="P72" i="3"/>
  <c r="E72" i="3"/>
  <c r="H72" i="3"/>
  <c r="F72" i="3"/>
  <c r="O72" i="3"/>
  <c r="G72" i="3"/>
  <c r="C73" i="3"/>
  <c r="D73" i="3" s="1"/>
  <c r="S123" i="5" l="1"/>
  <c r="T124" i="5"/>
  <c r="U124" i="5"/>
  <c r="AM124" i="5"/>
  <c r="AL124" i="5"/>
  <c r="AH124" i="5"/>
  <c r="AD124" i="5"/>
  <c r="Z124" i="5"/>
  <c r="V124" i="5"/>
  <c r="AK124" i="5"/>
  <c r="AG124" i="5"/>
  <c r="AC124" i="5"/>
  <c r="Y124" i="5"/>
  <c r="AJ124" i="5"/>
  <c r="AF124" i="5"/>
  <c r="AB124" i="5"/>
  <c r="X124" i="5"/>
  <c r="AI124" i="5"/>
  <c r="AE124" i="5"/>
  <c r="AA124" i="5"/>
  <c r="W124" i="5"/>
  <c r="W72" i="3"/>
  <c r="V72" i="3"/>
  <c r="CX69" i="4"/>
  <c r="CV69" i="4"/>
  <c r="CY69" i="4" s="1"/>
  <c r="CT69" i="4"/>
  <c r="CU69" i="4" s="1"/>
  <c r="M72" i="3"/>
  <c r="L72" i="3"/>
  <c r="DA68" i="4"/>
  <c r="DB68" i="4"/>
  <c r="CH69" i="4"/>
  <c r="CC70" i="4"/>
  <c r="AE72" i="4"/>
  <c r="AF72" i="4"/>
  <c r="AB73" i="4"/>
  <c r="Z84" i="4"/>
  <c r="AA81" i="4"/>
  <c r="K86" i="4"/>
  <c r="U85" i="4"/>
  <c r="Z85" i="4" s="1"/>
  <c r="L83" i="4"/>
  <c r="V82" i="4"/>
  <c r="N74" i="4"/>
  <c r="X74" i="4" s="1"/>
  <c r="R73" i="4"/>
  <c r="Q73" i="4"/>
  <c r="AE73" i="4" s="1"/>
  <c r="M74" i="4"/>
  <c r="W74" i="4" s="1"/>
  <c r="AZ75" i="3"/>
  <c r="BB75" i="3"/>
  <c r="BA75" i="3"/>
  <c r="AR75" i="3"/>
  <c r="AQ75" i="3"/>
  <c r="AY75" i="3"/>
  <c r="AT75" i="3"/>
  <c r="AS75" i="3"/>
  <c r="AO77" i="3"/>
  <c r="AP76" i="3"/>
  <c r="AH73" i="3"/>
  <c r="AB73" i="3"/>
  <c r="AJ73" i="3"/>
  <c r="AA73" i="3"/>
  <c r="R73" i="3"/>
  <c r="Q73" i="3"/>
  <c r="P73" i="3"/>
  <c r="E73" i="3"/>
  <c r="F73" i="3"/>
  <c r="Z73" i="3"/>
  <c r="O73" i="3"/>
  <c r="H73" i="3"/>
  <c r="AI73" i="3"/>
  <c r="G73" i="3"/>
  <c r="C74" i="3"/>
  <c r="D74" i="3" s="1"/>
  <c r="L73" i="3" l="1"/>
  <c r="M73" i="3"/>
  <c r="CX70" i="4"/>
  <c r="CT70" i="4"/>
  <c r="CU70" i="4" s="1"/>
  <c r="CZ70" i="4" s="1"/>
  <c r="CV70" i="4"/>
  <c r="CY70" i="4" s="1"/>
  <c r="CZ69" i="4"/>
  <c r="V73" i="3"/>
  <c r="W73" i="3"/>
  <c r="S122" i="5"/>
  <c r="T123" i="5"/>
  <c r="AM123" i="5"/>
  <c r="U123" i="5"/>
  <c r="AI123" i="5"/>
  <c r="AE123" i="5"/>
  <c r="AA123" i="5"/>
  <c r="W123" i="5"/>
  <c r="AL123" i="5"/>
  <c r="AH123" i="5"/>
  <c r="AD123" i="5"/>
  <c r="Z123" i="5"/>
  <c r="V123" i="5"/>
  <c r="AK123" i="5"/>
  <c r="AG123" i="5"/>
  <c r="AC123" i="5"/>
  <c r="Y123" i="5"/>
  <c r="AJ123" i="5"/>
  <c r="AF123" i="5"/>
  <c r="AB123" i="5"/>
  <c r="X123" i="5"/>
  <c r="DA69" i="4"/>
  <c r="CH70" i="4"/>
  <c r="CC71" i="4"/>
  <c r="AF73" i="4"/>
  <c r="AC74" i="4"/>
  <c r="AA82" i="4"/>
  <c r="AB74" i="4"/>
  <c r="L84" i="4"/>
  <c r="V83" i="4"/>
  <c r="K87" i="4"/>
  <c r="U86" i="4"/>
  <c r="Q74" i="4"/>
  <c r="M75" i="4"/>
  <c r="W75" i="4" s="1"/>
  <c r="R74" i="4"/>
  <c r="AF74" i="4" s="1"/>
  <c r="N75" i="4"/>
  <c r="X75" i="4" s="1"/>
  <c r="AZ76" i="3"/>
  <c r="AY76" i="3"/>
  <c r="BB76" i="3"/>
  <c r="AR76" i="3"/>
  <c r="BA76" i="3"/>
  <c r="AQ76" i="3"/>
  <c r="AT76" i="3"/>
  <c r="AS76" i="3"/>
  <c r="AP77" i="3"/>
  <c r="AO78" i="3"/>
  <c r="AI74" i="3"/>
  <c r="Z74" i="3"/>
  <c r="AH74" i="3"/>
  <c r="AB74" i="3"/>
  <c r="R74" i="3"/>
  <c r="Q74" i="3"/>
  <c r="AJ74" i="3"/>
  <c r="AA74" i="3"/>
  <c r="P74" i="3"/>
  <c r="O74" i="3"/>
  <c r="E74" i="3"/>
  <c r="H74" i="3"/>
  <c r="G74" i="3"/>
  <c r="F74" i="3"/>
  <c r="C75" i="3"/>
  <c r="D75" i="3" s="1"/>
  <c r="W74" i="3" l="1"/>
  <c r="V74" i="3"/>
  <c r="S121" i="5"/>
  <c r="T122" i="5"/>
  <c r="U122" i="5"/>
  <c r="AM122" i="5"/>
  <c r="AJ122" i="5"/>
  <c r="AF122" i="5"/>
  <c r="AB122" i="5"/>
  <c r="X122" i="5"/>
  <c r="AI122" i="5"/>
  <c r="AE122" i="5"/>
  <c r="AA122" i="5"/>
  <c r="W122" i="5"/>
  <c r="AL122" i="5"/>
  <c r="AH122" i="5"/>
  <c r="AD122" i="5"/>
  <c r="Z122" i="5"/>
  <c r="V122" i="5"/>
  <c r="AK122" i="5"/>
  <c r="AG122" i="5"/>
  <c r="AC122" i="5"/>
  <c r="Y122" i="5"/>
  <c r="DB70" i="4"/>
  <c r="DB69" i="4"/>
  <c r="M74" i="3"/>
  <c r="L74" i="3"/>
  <c r="CT71" i="4"/>
  <c r="CU71" i="4" s="1"/>
  <c r="CZ71" i="4" s="1"/>
  <c r="DB71" i="4" s="1"/>
  <c r="CX71" i="4"/>
  <c r="CV71" i="4"/>
  <c r="CY71" i="4" s="1"/>
  <c r="DA70" i="4"/>
  <c r="CH71" i="4"/>
  <c r="CC72" i="4"/>
  <c r="AE74" i="4"/>
  <c r="AA83" i="4"/>
  <c r="AB75" i="4"/>
  <c r="Z86" i="4"/>
  <c r="AC75" i="4"/>
  <c r="K88" i="4"/>
  <c r="U87" i="4"/>
  <c r="Z87" i="4" s="1"/>
  <c r="L85" i="4"/>
  <c r="V84" i="4"/>
  <c r="AA84" i="4" s="1"/>
  <c r="Q75" i="4"/>
  <c r="M76" i="4"/>
  <c r="W76" i="4" s="1"/>
  <c r="AB76" i="4" s="1"/>
  <c r="N76" i="4"/>
  <c r="X76" i="4" s="1"/>
  <c r="R75" i="4"/>
  <c r="AF75" i="4" s="1"/>
  <c r="BA77" i="3"/>
  <c r="AZ77" i="3"/>
  <c r="BB77" i="3"/>
  <c r="AY77" i="3"/>
  <c r="AR77" i="3"/>
  <c r="AQ77" i="3"/>
  <c r="AT77" i="3"/>
  <c r="AS77" i="3"/>
  <c r="AO79" i="3"/>
  <c r="AP78" i="3"/>
  <c r="AJ75" i="3"/>
  <c r="AA75" i="3"/>
  <c r="AI75" i="3"/>
  <c r="Z75" i="3"/>
  <c r="AH75" i="3"/>
  <c r="R75" i="3"/>
  <c r="AB75" i="3"/>
  <c r="Q75" i="3"/>
  <c r="P75" i="3"/>
  <c r="E75" i="3"/>
  <c r="O75" i="3"/>
  <c r="H75" i="3"/>
  <c r="F75" i="3"/>
  <c r="G75" i="3"/>
  <c r="C76" i="3"/>
  <c r="D76" i="3" s="1"/>
  <c r="L75" i="3" l="1"/>
  <c r="M75" i="3"/>
  <c r="V75" i="3"/>
  <c r="W75" i="3"/>
  <c r="CV72" i="4"/>
  <c r="CY72" i="4" s="1"/>
  <c r="CT72" i="4"/>
  <c r="CU72" i="4" s="1"/>
  <c r="CZ72" i="4" s="1"/>
  <c r="CX72" i="4"/>
  <c r="DA71" i="4"/>
  <c r="S120" i="5"/>
  <c r="T121" i="5"/>
  <c r="U121" i="5"/>
  <c r="AM121" i="5"/>
  <c r="AK121" i="5"/>
  <c r="AG121" i="5"/>
  <c r="AC121" i="5"/>
  <c r="Y121" i="5"/>
  <c r="AJ121" i="5"/>
  <c r="AF121" i="5"/>
  <c r="AB121" i="5"/>
  <c r="X121" i="5"/>
  <c r="AI121" i="5"/>
  <c r="AE121" i="5"/>
  <c r="AA121" i="5"/>
  <c r="W121" i="5"/>
  <c r="AL121" i="5"/>
  <c r="AH121" i="5"/>
  <c r="AD121" i="5"/>
  <c r="Z121" i="5"/>
  <c r="V121" i="5"/>
  <c r="DB72" i="4"/>
  <c r="CH72" i="4"/>
  <c r="CC73" i="4"/>
  <c r="AE75" i="4"/>
  <c r="AC76" i="4"/>
  <c r="L86" i="4"/>
  <c r="V85" i="4"/>
  <c r="AA85" i="4" s="1"/>
  <c r="K89" i="4"/>
  <c r="U88" i="4"/>
  <c r="R76" i="4"/>
  <c r="N77" i="4"/>
  <c r="X77" i="4" s="1"/>
  <c r="AC77" i="4" s="1"/>
  <c r="Q76" i="4"/>
  <c r="M77" i="4"/>
  <c r="W77" i="4" s="1"/>
  <c r="BA78" i="3"/>
  <c r="AZ78" i="3"/>
  <c r="BB78" i="3"/>
  <c r="AY78" i="3"/>
  <c r="AR78" i="3"/>
  <c r="AQ78" i="3"/>
  <c r="AT78" i="3"/>
  <c r="AS78" i="3"/>
  <c r="AP79" i="3"/>
  <c r="AO80" i="3"/>
  <c r="AB76" i="3"/>
  <c r="AJ76" i="3"/>
  <c r="AA76" i="3"/>
  <c r="AI76" i="3"/>
  <c r="Z76" i="3"/>
  <c r="R76" i="3"/>
  <c r="AH76" i="3"/>
  <c r="Q76" i="3"/>
  <c r="P76" i="3"/>
  <c r="E76" i="3"/>
  <c r="F76" i="3"/>
  <c r="H76" i="3"/>
  <c r="O76" i="3"/>
  <c r="G76" i="3"/>
  <c r="C77" i="3"/>
  <c r="D77" i="3" s="1"/>
  <c r="W76" i="3" l="1"/>
  <c r="V76" i="3"/>
  <c r="CT73" i="4"/>
  <c r="CU73" i="4" s="1"/>
  <c r="CZ73" i="4" s="1"/>
  <c r="CX73" i="4"/>
  <c r="CV73" i="4"/>
  <c r="CY73" i="4" s="1"/>
  <c r="S119" i="5"/>
  <c r="T120" i="5"/>
  <c r="U120" i="5"/>
  <c r="AM120" i="5"/>
  <c r="AL120" i="5"/>
  <c r="AH120" i="5"/>
  <c r="AD120" i="5"/>
  <c r="Z120" i="5"/>
  <c r="V120" i="5"/>
  <c r="AK120" i="5"/>
  <c r="AG120" i="5"/>
  <c r="AC120" i="5"/>
  <c r="Y120" i="5"/>
  <c r="AJ120" i="5"/>
  <c r="AF120" i="5"/>
  <c r="AB120" i="5"/>
  <c r="X120" i="5"/>
  <c r="AI120" i="5"/>
  <c r="AE120" i="5"/>
  <c r="AA120" i="5"/>
  <c r="W120" i="5"/>
  <c r="M76" i="3"/>
  <c r="L76" i="3"/>
  <c r="DA72" i="4"/>
  <c r="CH73" i="4"/>
  <c r="CC74" i="4"/>
  <c r="AF76" i="4"/>
  <c r="AE76" i="4"/>
  <c r="Z88" i="4"/>
  <c r="AB77" i="4"/>
  <c r="K90" i="4"/>
  <c r="U89" i="4"/>
  <c r="Z89" i="4" s="1"/>
  <c r="L87" i="4"/>
  <c r="V86" i="4"/>
  <c r="AA86" i="4" s="1"/>
  <c r="Q77" i="4"/>
  <c r="M78" i="4"/>
  <c r="W78" i="4" s="1"/>
  <c r="N78" i="4"/>
  <c r="X78" i="4" s="1"/>
  <c r="R77" i="4"/>
  <c r="BA79" i="3"/>
  <c r="AZ79" i="3"/>
  <c r="BB79" i="3"/>
  <c r="AY79" i="3"/>
  <c r="AR79" i="3"/>
  <c r="AQ79" i="3"/>
  <c r="AT79" i="3"/>
  <c r="AS79" i="3"/>
  <c r="AO81" i="3"/>
  <c r="AP80" i="3"/>
  <c r="AH77" i="3"/>
  <c r="AB77" i="3"/>
  <c r="AJ77" i="3"/>
  <c r="AA77" i="3"/>
  <c r="AI77" i="3"/>
  <c r="Z77" i="3"/>
  <c r="R77" i="3"/>
  <c r="Q77" i="3"/>
  <c r="P77" i="3"/>
  <c r="E77" i="3"/>
  <c r="O77" i="3"/>
  <c r="H77" i="3"/>
  <c r="F77" i="3"/>
  <c r="G77" i="3"/>
  <c r="C78" i="3"/>
  <c r="D78" i="3" s="1"/>
  <c r="DB73" i="4" l="1"/>
  <c r="L77" i="3"/>
  <c r="M77" i="3"/>
  <c r="S118" i="5"/>
  <c r="T119" i="5"/>
  <c r="U119" i="5"/>
  <c r="AM119" i="5"/>
  <c r="AI119" i="5"/>
  <c r="AE119" i="5"/>
  <c r="AA119" i="5"/>
  <c r="W119" i="5"/>
  <c r="AL119" i="5"/>
  <c r="AH119" i="5"/>
  <c r="AD119" i="5"/>
  <c r="Z119" i="5"/>
  <c r="V119" i="5"/>
  <c r="AK119" i="5"/>
  <c r="AG119" i="5"/>
  <c r="AC119" i="5"/>
  <c r="Y119" i="5"/>
  <c r="AJ119" i="5"/>
  <c r="AF119" i="5"/>
  <c r="AB119" i="5"/>
  <c r="X119" i="5"/>
  <c r="CX74" i="4"/>
  <c r="CV74" i="4"/>
  <c r="CY74" i="4" s="1"/>
  <c r="CT74" i="4"/>
  <c r="CU74" i="4" s="1"/>
  <c r="V77" i="3"/>
  <c r="W77" i="3"/>
  <c r="DA73" i="4"/>
  <c r="CH74" i="4"/>
  <c r="CC75" i="4"/>
  <c r="AF77" i="4"/>
  <c r="AE77" i="4"/>
  <c r="AC78" i="4"/>
  <c r="AB78" i="4"/>
  <c r="L88" i="4"/>
  <c r="V87" i="4"/>
  <c r="K91" i="4"/>
  <c r="U90" i="4"/>
  <c r="Q78" i="4"/>
  <c r="M79" i="4"/>
  <c r="W79" i="4" s="1"/>
  <c r="R78" i="4"/>
  <c r="N79" i="4"/>
  <c r="X79" i="4" s="1"/>
  <c r="AC79" i="4" s="1"/>
  <c r="BA80" i="3"/>
  <c r="AZ80" i="3"/>
  <c r="BB80" i="3"/>
  <c r="AR80" i="3"/>
  <c r="AQ80" i="3"/>
  <c r="AT80" i="3"/>
  <c r="AS80" i="3"/>
  <c r="AY80" i="3"/>
  <c r="AP81" i="3"/>
  <c r="AO82" i="3"/>
  <c r="AI78" i="3"/>
  <c r="Z78" i="3"/>
  <c r="AH78" i="3"/>
  <c r="AB78" i="3"/>
  <c r="R78" i="3"/>
  <c r="Q78" i="3"/>
  <c r="P78" i="3"/>
  <c r="AA78" i="3"/>
  <c r="O78" i="3"/>
  <c r="E78" i="3"/>
  <c r="AJ78" i="3"/>
  <c r="H78" i="3"/>
  <c r="G78" i="3"/>
  <c r="F78" i="3"/>
  <c r="C79" i="3"/>
  <c r="D79" i="3" s="1"/>
  <c r="CZ74" i="4" l="1"/>
  <c r="W78" i="3"/>
  <c r="V78" i="3"/>
  <c r="DA74" i="4"/>
  <c r="CT75" i="4"/>
  <c r="CU75" i="4" s="1"/>
  <c r="CZ75" i="4" s="1"/>
  <c r="CV75" i="4"/>
  <c r="CY75" i="4" s="1"/>
  <c r="CX75" i="4"/>
  <c r="M78" i="3"/>
  <c r="L78" i="3"/>
  <c r="DA75" i="4"/>
  <c r="S117" i="5"/>
  <c r="T118" i="5"/>
  <c r="U118" i="5"/>
  <c r="AM118" i="5"/>
  <c r="AJ118" i="5"/>
  <c r="AF118" i="5"/>
  <c r="AB118" i="5"/>
  <c r="X118" i="5"/>
  <c r="AI118" i="5"/>
  <c r="AE118" i="5"/>
  <c r="AA118" i="5"/>
  <c r="W118" i="5"/>
  <c r="AL118" i="5"/>
  <c r="AH118" i="5"/>
  <c r="AD118" i="5"/>
  <c r="Z118" i="5"/>
  <c r="V118" i="5"/>
  <c r="AK118" i="5"/>
  <c r="AG118" i="5"/>
  <c r="AC118" i="5"/>
  <c r="Y118" i="5"/>
  <c r="CH75" i="4"/>
  <c r="CC76" i="4"/>
  <c r="AE78" i="4"/>
  <c r="AF78" i="4"/>
  <c r="AA87" i="4"/>
  <c r="AB79" i="4"/>
  <c r="Z90" i="4"/>
  <c r="L89" i="4"/>
  <c r="V88" i="4"/>
  <c r="AA88" i="4" s="1"/>
  <c r="K92" i="4"/>
  <c r="U91" i="4"/>
  <c r="N80" i="4"/>
  <c r="X80" i="4" s="1"/>
  <c r="AC80" i="4" s="1"/>
  <c r="R79" i="4"/>
  <c r="Q79" i="4"/>
  <c r="M80" i="4"/>
  <c r="W80" i="4" s="1"/>
  <c r="BA81" i="3"/>
  <c r="AZ81" i="3"/>
  <c r="BB81" i="3"/>
  <c r="AY81" i="3"/>
  <c r="AR81" i="3"/>
  <c r="AQ81" i="3"/>
  <c r="AT81" i="3"/>
  <c r="AS81" i="3"/>
  <c r="AO83" i="3"/>
  <c r="AP82" i="3"/>
  <c r="AJ79" i="3"/>
  <c r="AA79" i="3"/>
  <c r="AI79" i="3"/>
  <c r="Z79" i="3"/>
  <c r="AH79" i="3"/>
  <c r="R79" i="3"/>
  <c r="Q79" i="3"/>
  <c r="AB79" i="3"/>
  <c r="P79" i="3"/>
  <c r="E79" i="3"/>
  <c r="F79" i="3"/>
  <c r="H79" i="3"/>
  <c r="O79" i="3"/>
  <c r="G79" i="3"/>
  <c r="C80" i="3"/>
  <c r="D80" i="3" s="1"/>
  <c r="V79" i="3" l="1"/>
  <c r="W79" i="3"/>
  <c r="CV76" i="4"/>
  <c r="CY76" i="4" s="1"/>
  <c r="CT76" i="4"/>
  <c r="CU76" i="4" s="1"/>
  <c r="CZ76" i="4" s="1"/>
  <c r="DB76" i="4" s="1"/>
  <c r="CX76" i="4"/>
  <c r="DB74" i="4"/>
  <c r="DB75" i="4"/>
  <c r="L79" i="3"/>
  <c r="M79" i="3"/>
  <c r="S116" i="5"/>
  <c r="T117" i="5"/>
  <c r="U117" i="5"/>
  <c r="AM117" i="5"/>
  <c r="AK117" i="5"/>
  <c r="AG117" i="5"/>
  <c r="AC117" i="5"/>
  <c r="Y117" i="5"/>
  <c r="AJ117" i="5"/>
  <c r="AF117" i="5"/>
  <c r="AB117" i="5"/>
  <c r="X117" i="5"/>
  <c r="AI117" i="5"/>
  <c r="AE117" i="5"/>
  <c r="AA117" i="5"/>
  <c r="W117" i="5"/>
  <c r="AL117" i="5"/>
  <c r="AH117" i="5"/>
  <c r="AD117" i="5"/>
  <c r="Z117" i="5"/>
  <c r="V117" i="5"/>
  <c r="DA76" i="4"/>
  <c r="CH76" i="4"/>
  <c r="CC77" i="4"/>
  <c r="AF79" i="4"/>
  <c r="AE79" i="4"/>
  <c r="Z91" i="4"/>
  <c r="AB80" i="4"/>
  <c r="K93" i="4"/>
  <c r="U92" i="4"/>
  <c r="L90" i="4"/>
  <c r="V89" i="4"/>
  <c r="AA89" i="4" s="1"/>
  <c r="Q80" i="4"/>
  <c r="M81" i="4"/>
  <c r="W81" i="4" s="1"/>
  <c r="R80" i="4"/>
  <c r="N81" i="4"/>
  <c r="X81" i="4" s="1"/>
  <c r="AC81" i="4" s="1"/>
  <c r="BA82" i="3"/>
  <c r="AZ82" i="3"/>
  <c r="BB82" i="3"/>
  <c r="AR82" i="3"/>
  <c r="AQ82" i="3"/>
  <c r="AY82" i="3"/>
  <c r="AT82" i="3"/>
  <c r="AS82" i="3"/>
  <c r="AP83" i="3"/>
  <c r="AO84" i="3"/>
  <c r="AB80" i="3"/>
  <c r="AJ80" i="3"/>
  <c r="AA80" i="3"/>
  <c r="AI80" i="3"/>
  <c r="Z80" i="3"/>
  <c r="R80" i="3"/>
  <c r="Q80" i="3"/>
  <c r="AH80" i="3"/>
  <c r="P80" i="3"/>
  <c r="E80" i="3"/>
  <c r="H80" i="3"/>
  <c r="F80" i="3"/>
  <c r="O80" i="3"/>
  <c r="G80" i="3"/>
  <c r="C81" i="3"/>
  <c r="D81" i="3" s="1"/>
  <c r="CX77" i="4" l="1"/>
  <c r="CV77" i="4"/>
  <c r="CY77" i="4" s="1"/>
  <c r="CT77" i="4"/>
  <c r="CU77" i="4" s="1"/>
  <c r="CZ77" i="4" s="1"/>
  <c r="W80" i="3"/>
  <c r="V80" i="3"/>
  <c r="M80" i="3"/>
  <c r="L80" i="3"/>
  <c r="S115" i="5"/>
  <c r="T116" i="5"/>
  <c r="U116" i="5"/>
  <c r="AM116" i="5"/>
  <c r="AL116" i="5"/>
  <c r="AH116" i="5"/>
  <c r="AD116" i="5"/>
  <c r="Z116" i="5"/>
  <c r="V116" i="5"/>
  <c r="AK116" i="5"/>
  <c r="AG116" i="5"/>
  <c r="AC116" i="5"/>
  <c r="Y116" i="5"/>
  <c r="AJ116" i="5"/>
  <c r="AF116" i="5"/>
  <c r="AB116" i="5"/>
  <c r="X116" i="5"/>
  <c r="AI116" i="5"/>
  <c r="AE116" i="5"/>
  <c r="AA116" i="5"/>
  <c r="W116" i="5"/>
  <c r="DA77" i="4"/>
  <c r="CH77" i="4"/>
  <c r="CC78" i="4"/>
  <c r="AF80" i="4"/>
  <c r="AE80" i="4"/>
  <c r="Z92" i="4"/>
  <c r="AB81" i="4"/>
  <c r="K94" i="4"/>
  <c r="U93" i="4"/>
  <c r="L91" i="4"/>
  <c r="V90" i="4"/>
  <c r="N82" i="4"/>
  <c r="X82" i="4" s="1"/>
  <c r="R81" i="4"/>
  <c r="AF81" i="4" s="1"/>
  <c r="Q81" i="4"/>
  <c r="M82" i="4"/>
  <c r="W82" i="4" s="1"/>
  <c r="BB83" i="3"/>
  <c r="BA83" i="3"/>
  <c r="AZ83" i="3"/>
  <c r="AY83" i="3"/>
  <c r="AR83" i="3"/>
  <c r="AQ83" i="3"/>
  <c r="AT83" i="3"/>
  <c r="AS83" i="3"/>
  <c r="AO85" i="3"/>
  <c r="AP84" i="3"/>
  <c r="AH81" i="3"/>
  <c r="AB81" i="3"/>
  <c r="AJ81" i="3"/>
  <c r="AA81" i="3"/>
  <c r="R81" i="3"/>
  <c r="AI81" i="3"/>
  <c r="Z81" i="3"/>
  <c r="Q81" i="3"/>
  <c r="P81" i="3"/>
  <c r="E81" i="3"/>
  <c r="O81" i="3"/>
  <c r="H81" i="3"/>
  <c r="G81" i="3"/>
  <c r="F81" i="3"/>
  <c r="C82" i="3"/>
  <c r="D82" i="3" s="1"/>
  <c r="L81" i="3" l="1"/>
  <c r="M81" i="3"/>
  <c r="CX78" i="4"/>
  <c r="CT78" i="4"/>
  <c r="CU78" i="4" s="1"/>
  <c r="CZ78" i="4" s="1"/>
  <c r="CV78" i="4"/>
  <c r="CY78" i="4" s="1"/>
  <c r="S114" i="5"/>
  <c r="T115" i="5"/>
  <c r="AM115" i="5"/>
  <c r="U115" i="5"/>
  <c r="AI115" i="5"/>
  <c r="AE115" i="5"/>
  <c r="AA115" i="5"/>
  <c r="W115" i="5"/>
  <c r="AL115" i="5"/>
  <c r="AH115" i="5"/>
  <c r="AD115" i="5"/>
  <c r="Z115" i="5"/>
  <c r="V115" i="5"/>
  <c r="AK115" i="5"/>
  <c r="AG115" i="5"/>
  <c r="AC115" i="5"/>
  <c r="Y115" i="5"/>
  <c r="AJ115" i="5"/>
  <c r="AF115" i="5"/>
  <c r="AB115" i="5"/>
  <c r="X115" i="5"/>
  <c r="V81" i="3"/>
  <c r="W81" i="3"/>
  <c r="DA78" i="4"/>
  <c r="DB77" i="4"/>
  <c r="CH78" i="4"/>
  <c r="CC79" i="4"/>
  <c r="AE81" i="4"/>
  <c r="AC82" i="4"/>
  <c r="AA90" i="4"/>
  <c r="AB82" i="4"/>
  <c r="Z93" i="4"/>
  <c r="L92" i="4"/>
  <c r="V91" i="4"/>
  <c r="AA91" i="4" s="1"/>
  <c r="K95" i="4"/>
  <c r="U94" i="4"/>
  <c r="Q82" i="4"/>
  <c r="M83" i="4"/>
  <c r="W83" i="4" s="1"/>
  <c r="AB83" i="4" s="1"/>
  <c r="R82" i="4"/>
  <c r="AF82" i="4" s="1"/>
  <c r="N83" i="4"/>
  <c r="X83" i="4" s="1"/>
  <c r="BB84" i="3"/>
  <c r="BA84" i="3"/>
  <c r="AZ84" i="3"/>
  <c r="AY84" i="3"/>
  <c r="AR84" i="3"/>
  <c r="AQ84" i="3"/>
  <c r="AT84" i="3"/>
  <c r="AS84" i="3"/>
  <c r="AP85" i="3"/>
  <c r="AO86" i="3"/>
  <c r="AI82" i="3"/>
  <c r="Z82" i="3"/>
  <c r="AH82" i="3"/>
  <c r="AB82" i="3"/>
  <c r="AJ82" i="3"/>
  <c r="AA82" i="3"/>
  <c r="R82" i="3"/>
  <c r="Q82" i="3"/>
  <c r="G82" i="3"/>
  <c r="P82" i="3"/>
  <c r="F82" i="3"/>
  <c r="O82" i="3"/>
  <c r="E82" i="3"/>
  <c r="H82" i="3"/>
  <c r="C83" i="3"/>
  <c r="D83" i="3" s="1"/>
  <c r="M82" i="3" l="1"/>
  <c r="L82" i="3"/>
  <c r="S113" i="5"/>
  <c r="T114" i="5"/>
  <c r="U114" i="5"/>
  <c r="AM114" i="5"/>
  <c r="AJ114" i="5"/>
  <c r="AF114" i="5"/>
  <c r="AB114" i="5"/>
  <c r="X114" i="5"/>
  <c r="AI114" i="5"/>
  <c r="AE114" i="5"/>
  <c r="AA114" i="5"/>
  <c r="W114" i="5"/>
  <c r="AL114" i="5"/>
  <c r="AH114" i="5"/>
  <c r="AD114" i="5"/>
  <c r="Z114" i="5"/>
  <c r="V114" i="5"/>
  <c r="AK114" i="5"/>
  <c r="AG114" i="5"/>
  <c r="AC114" i="5"/>
  <c r="Y114" i="5"/>
  <c r="W82" i="3"/>
  <c r="V82" i="3"/>
  <c r="CV79" i="4"/>
  <c r="CY79" i="4" s="1"/>
  <c r="CX79" i="4"/>
  <c r="CT79" i="4"/>
  <c r="CU79" i="4" s="1"/>
  <c r="CZ79" i="4" s="1"/>
  <c r="DB79" i="4" s="1"/>
  <c r="DB78" i="4"/>
  <c r="DA79" i="4"/>
  <c r="CH79" i="4"/>
  <c r="CC80" i="4"/>
  <c r="AE82" i="4"/>
  <c r="AC83" i="4"/>
  <c r="Z94" i="4"/>
  <c r="L93" i="4"/>
  <c r="V92" i="4"/>
  <c r="AA92" i="4" s="1"/>
  <c r="K96" i="4"/>
  <c r="U95" i="4"/>
  <c r="Z95" i="4" s="1"/>
  <c r="Q83" i="4"/>
  <c r="M84" i="4"/>
  <c r="W84" i="4" s="1"/>
  <c r="N84" i="4"/>
  <c r="X84" i="4" s="1"/>
  <c r="R83" i="4"/>
  <c r="AF83" i="4" s="1"/>
  <c r="BB85" i="3"/>
  <c r="BA85" i="3"/>
  <c r="AZ85" i="3"/>
  <c r="AR85" i="3"/>
  <c r="AY85" i="3"/>
  <c r="AQ85" i="3"/>
  <c r="AT85" i="3"/>
  <c r="AS85" i="3"/>
  <c r="AO87" i="3"/>
  <c r="AP86" i="3"/>
  <c r="AJ83" i="3"/>
  <c r="AA83" i="3"/>
  <c r="AI83" i="3"/>
  <c r="Z83" i="3"/>
  <c r="AH83" i="3"/>
  <c r="R83" i="3"/>
  <c r="Q83" i="3"/>
  <c r="G83" i="3"/>
  <c r="P83" i="3"/>
  <c r="F83" i="3"/>
  <c r="O83" i="3"/>
  <c r="H83" i="3"/>
  <c r="AB83" i="3"/>
  <c r="E83" i="3"/>
  <c r="C84" i="3"/>
  <c r="D84" i="3" s="1"/>
  <c r="CX80" i="4" l="1"/>
  <c r="CV80" i="4"/>
  <c r="CY80" i="4" s="1"/>
  <c r="CT80" i="4"/>
  <c r="CU80" i="4" s="1"/>
  <c r="CZ80" i="4" s="1"/>
  <c r="S112" i="5"/>
  <c r="T113" i="5"/>
  <c r="U113" i="5"/>
  <c r="AM113" i="5"/>
  <c r="AK113" i="5"/>
  <c r="AG113" i="5"/>
  <c r="AC113" i="5"/>
  <c r="Y113" i="5"/>
  <c r="AJ113" i="5"/>
  <c r="AF113" i="5"/>
  <c r="AB113" i="5"/>
  <c r="X113" i="5"/>
  <c r="AI113" i="5"/>
  <c r="AE113" i="5"/>
  <c r="AA113" i="5"/>
  <c r="W113" i="5"/>
  <c r="AL113" i="5"/>
  <c r="AH113" i="5"/>
  <c r="AD113" i="5"/>
  <c r="Z113" i="5"/>
  <c r="V113" i="5"/>
  <c r="L83" i="3"/>
  <c r="M83" i="3"/>
  <c r="V83" i="3"/>
  <c r="W83" i="3"/>
  <c r="CH80" i="4"/>
  <c r="CC81" i="4"/>
  <c r="AE83" i="4"/>
  <c r="AB84" i="4"/>
  <c r="AC84" i="4"/>
  <c r="K97" i="4"/>
  <c r="U96" i="4"/>
  <c r="L94" i="4"/>
  <c r="V93" i="4"/>
  <c r="N85" i="4"/>
  <c r="X85" i="4" s="1"/>
  <c r="R84" i="4"/>
  <c r="Q84" i="4"/>
  <c r="M85" i="4"/>
  <c r="W85" i="4" s="1"/>
  <c r="AB85" i="4" s="1"/>
  <c r="BB86" i="3"/>
  <c r="BA86" i="3"/>
  <c r="AZ86" i="3"/>
  <c r="AY86" i="3"/>
  <c r="AR86" i="3"/>
  <c r="AQ86" i="3"/>
  <c r="AT86" i="3"/>
  <c r="AS86" i="3"/>
  <c r="AP87" i="3"/>
  <c r="AO88" i="3"/>
  <c r="AB84" i="3"/>
  <c r="AJ84" i="3"/>
  <c r="AA84" i="3"/>
  <c r="AI84" i="3"/>
  <c r="Z84" i="3"/>
  <c r="R84" i="3"/>
  <c r="Q84" i="3"/>
  <c r="G84" i="3"/>
  <c r="P84" i="3"/>
  <c r="F84" i="3"/>
  <c r="AH84" i="3"/>
  <c r="E84" i="3"/>
  <c r="H84" i="3"/>
  <c r="O84" i="3"/>
  <c r="C85" i="3"/>
  <c r="D85" i="3" s="1"/>
  <c r="M84" i="3" l="1"/>
  <c r="L84" i="3"/>
  <c r="W84" i="3"/>
  <c r="V84" i="3"/>
  <c r="DA80" i="4"/>
  <c r="S111" i="5"/>
  <c r="T112" i="5"/>
  <c r="U112" i="5"/>
  <c r="AM112" i="5"/>
  <c r="AL112" i="5"/>
  <c r="AH112" i="5"/>
  <c r="AD112" i="5"/>
  <c r="Z112" i="5"/>
  <c r="V112" i="5"/>
  <c r="AK112" i="5"/>
  <c r="AG112" i="5"/>
  <c r="AC112" i="5"/>
  <c r="Y112" i="5"/>
  <c r="AJ112" i="5"/>
  <c r="AF112" i="5"/>
  <c r="AB112" i="5"/>
  <c r="X112" i="5"/>
  <c r="AI112" i="5"/>
  <c r="AE112" i="5"/>
  <c r="AA112" i="5"/>
  <c r="W112" i="5"/>
  <c r="CV81" i="4"/>
  <c r="CY81" i="4" s="1"/>
  <c r="CX81" i="4"/>
  <c r="CT81" i="4"/>
  <c r="CU81" i="4" s="1"/>
  <c r="CZ81" i="4" s="1"/>
  <c r="DB81" i="4" s="1"/>
  <c r="DB80" i="4"/>
  <c r="CH81" i="4"/>
  <c r="CC82" i="4"/>
  <c r="AF84" i="4"/>
  <c r="AE84" i="4"/>
  <c r="Z96" i="4"/>
  <c r="AC85" i="4"/>
  <c r="AA93" i="4"/>
  <c r="K98" i="4"/>
  <c r="U97" i="4"/>
  <c r="L95" i="4"/>
  <c r="V94" i="4"/>
  <c r="Q85" i="4"/>
  <c r="M86" i="4"/>
  <c r="W86" i="4" s="1"/>
  <c r="N86" i="4"/>
  <c r="X86" i="4" s="1"/>
  <c r="R85" i="4"/>
  <c r="AF85" i="4" s="1"/>
  <c r="BB87" i="3"/>
  <c r="BA87" i="3"/>
  <c r="AZ87" i="3"/>
  <c r="AY87" i="3"/>
  <c r="AR87" i="3"/>
  <c r="AQ87" i="3"/>
  <c r="AT87" i="3"/>
  <c r="AS87" i="3"/>
  <c r="AO89" i="3"/>
  <c r="AP88" i="3"/>
  <c r="AH85" i="3"/>
  <c r="AB85" i="3"/>
  <c r="AJ85" i="3"/>
  <c r="AA85" i="3"/>
  <c r="R85" i="3"/>
  <c r="Q85" i="3"/>
  <c r="G85" i="3"/>
  <c r="AI85" i="3"/>
  <c r="Z85" i="3"/>
  <c r="P85" i="3"/>
  <c r="F85" i="3"/>
  <c r="O85" i="3"/>
  <c r="H85" i="3"/>
  <c r="E85" i="3"/>
  <c r="C86" i="3"/>
  <c r="D86" i="3" s="1"/>
  <c r="V85" i="3" l="1"/>
  <c r="W85" i="3"/>
  <c r="DA81" i="4"/>
  <c r="S110" i="5"/>
  <c r="T111" i="5"/>
  <c r="U111" i="5"/>
  <c r="AM111" i="5"/>
  <c r="AI111" i="5"/>
  <c r="AE111" i="5"/>
  <c r="AA111" i="5"/>
  <c r="W111" i="5"/>
  <c r="AL111" i="5"/>
  <c r="AH111" i="5"/>
  <c r="AD111" i="5"/>
  <c r="Z111" i="5"/>
  <c r="V111" i="5"/>
  <c r="AK111" i="5"/>
  <c r="AG111" i="5"/>
  <c r="AC111" i="5"/>
  <c r="Y111" i="5"/>
  <c r="AJ111" i="5"/>
  <c r="AF111" i="5"/>
  <c r="AB111" i="5"/>
  <c r="X111" i="5"/>
  <c r="CX82" i="4"/>
  <c r="CV82" i="4"/>
  <c r="CY82" i="4" s="1"/>
  <c r="CT82" i="4"/>
  <c r="CU82" i="4" s="1"/>
  <c r="CZ82" i="4" s="1"/>
  <c r="DB82" i="4" s="1"/>
  <c r="L85" i="3"/>
  <c r="M85" i="3"/>
  <c r="CH82" i="4"/>
  <c r="CC83" i="4"/>
  <c r="AE85" i="4"/>
  <c r="AC86" i="4"/>
  <c r="AA94" i="4"/>
  <c r="Z97" i="4"/>
  <c r="AB86" i="4"/>
  <c r="L96" i="4"/>
  <c r="V95" i="4"/>
  <c r="K99" i="4"/>
  <c r="U98" i="4"/>
  <c r="Z98" i="4" s="1"/>
  <c r="Q86" i="4"/>
  <c r="M87" i="4"/>
  <c r="W87" i="4" s="1"/>
  <c r="N87" i="4"/>
  <c r="X87" i="4" s="1"/>
  <c r="R86" i="4"/>
  <c r="BB88" i="3"/>
  <c r="BA88" i="3"/>
  <c r="AZ88" i="3"/>
  <c r="AY88" i="3"/>
  <c r="AR88" i="3"/>
  <c r="AQ88" i="3"/>
  <c r="AT88" i="3"/>
  <c r="AS88" i="3"/>
  <c r="AP89" i="3"/>
  <c r="AO90" i="3"/>
  <c r="AI86" i="3"/>
  <c r="Z86" i="3"/>
  <c r="AH86" i="3"/>
  <c r="AB86" i="3"/>
  <c r="R86" i="3"/>
  <c r="AJ86" i="3"/>
  <c r="AA86" i="3"/>
  <c r="Q86" i="3"/>
  <c r="G86" i="3"/>
  <c r="P86" i="3"/>
  <c r="F86" i="3"/>
  <c r="O86" i="3"/>
  <c r="E86" i="3"/>
  <c r="H86" i="3"/>
  <c r="C87" i="3"/>
  <c r="D87" i="3" s="1"/>
  <c r="M86" i="3" l="1"/>
  <c r="L86" i="3"/>
  <c r="W86" i="3"/>
  <c r="V86" i="3"/>
  <c r="CT83" i="4"/>
  <c r="CU83" i="4" s="1"/>
  <c r="CZ83" i="4" s="1"/>
  <c r="CX83" i="4"/>
  <c r="CV83" i="4"/>
  <c r="CY83" i="4" s="1"/>
  <c r="S109" i="5"/>
  <c r="T110" i="5"/>
  <c r="U110" i="5"/>
  <c r="AM110" i="5"/>
  <c r="AJ110" i="5"/>
  <c r="AF110" i="5"/>
  <c r="AB110" i="5"/>
  <c r="X110" i="5"/>
  <c r="AI110" i="5"/>
  <c r="AE110" i="5"/>
  <c r="AA110" i="5"/>
  <c r="AL110" i="5"/>
  <c r="AH110" i="5"/>
  <c r="AD110" i="5"/>
  <c r="Z110" i="5"/>
  <c r="V110" i="5"/>
  <c r="AK110" i="5"/>
  <c r="AG110" i="5"/>
  <c r="AC110" i="5"/>
  <c r="Y110" i="5"/>
  <c r="W110" i="5"/>
  <c r="DA82" i="4"/>
  <c r="CH83" i="4"/>
  <c r="CC84" i="4"/>
  <c r="AF86" i="4"/>
  <c r="AE86" i="4"/>
  <c r="AA95" i="4"/>
  <c r="AC87" i="4"/>
  <c r="AB87" i="4"/>
  <c r="L97" i="4"/>
  <c r="V96" i="4"/>
  <c r="K100" i="4"/>
  <c r="U99" i="4"/>
  <c r="Z99" i="4" s="1"/>
  <c r="N88" i="4"/>
  <c r="X88" i="4" s="1"/>
  <c r="R87" i="4"/>
  <c r="AF87" i="4" s="1"/>
  <c r="Q87" i="4"/>
  <c r="M88" i="4"/>
  <c r="W88" i="4" s="1"/>
  <c r="BB89" i="3"/>
  <c r="BA89" i="3"/>
  <c r="AZ89" i="3"/>
  <c r="AY89" i="3"/>
  <c r="AR89" i="3"/>
  <c r="AQ89" i="3"/>
  <c r="AT89" i="3"/>
  <c r="AS89" i="3"/>
  <c r="AO91" i="3"/>
  <c r="AP90" i="3"/>
  <c r="AJ87" i="3"/>
  <c r="AA87" i="3"/>
  <c r="AI87" i="3"/>
  <c r="Z87" i="3"/>
  <c r="AH87" i="3"/>
  <c r="AB87" i="3"/>
  <c r="R87" i="3"/>
  <c r="Q87" i="3"/>
  <c r="G87" i="3"/>
  <c r="P87" i="3"/>
  <c r="F87" i="3"/>
  <c r="H87" i="3"/>
  <c r="E87" i="3"/>
  <c r="O87" i="3"/>
  <c r="C88" i="3"/>
  <c r="D88" i="3" s="1"/>
  <c r="L87" i="3" l="1"/>
  <c r="M87" i="3"/>
  <c r="DB83" i="4"/>
  <c r="V87" i="3"/>
  <c r="W87" i="3"/>
  <c r="S108" i="5"/>
  <c r="T109" i="5"/>
  <c r="U109" i="5"/>
  <c r="AM109" i="5"/>
  <c r="AK109" i="5"/>
  <c r="AG109" i="5"/>
  <c r="AC109" i="5"/>
  <c r="Y109" i="5"/>
  <c r="AI109" i="5"/>
  <c r="AE109" i="5"/>
  <c r="AA109" i="5"/>
  <c r="W109" i="5"/>
  <c r="AL109" i="5"/>
  <c r="AH109" i="5"/>
  <c r="AD109" i="5"/>
  <c r="Z109" i="5"/>
  <c r="V109" i="5"/>
  <c r="X109" i="5"/>
  <c r="AJ109" i="5"/>
  <c r="AF109" i="5"/>
  <c r="AB109" i="5"/>
  <c r="CV84" i="4"/>
  <c r="CY84" i="4" s="1"/>
  <c r="DA84" i="4" s="1"/>
  <c r="CX84" i="4"/>
  <c r="CT84" i="4"/>
  <c r="CU84" i="4" s="1"/>
  <c r="CZ84" i="4" s="1"/>
  <c r="DA83" i="4"/>
  <c r="DB84" i="4"/>
  <c r="CH84" i="4"/>
  <c r="CC85" i="4"/>
  <c r="AE87" i="4"/>
  <c r="AC88" i="4"/>
  <c r="AA96" i="4"/>
  <c r="AB88" i="4"/>
  <c r="K101" i="4"/>
  <c r="U100" i="4"/>
  <c r="Z100" i="4" s="1"/>
  <c r="L98" i="4"/>
  <c r="V97" i="4"/>
  <c r="Q88" i="4"/>
  <c r="AE88" i="4" s="1"/>
  <c r="M89" i="4"/>
  <c r="W89" i="4" s="1"/>
  <c r="AB89" i="4" s="1"/>
  <c r="N89" i="4"/>
  <c r="X89" i="4" s="1"/>
  <c r="AC89" i="4" s="1"/>
  <c r="R88" i="4"/>
  <c r="BB90" i="3"/>
  <c r="BA90" i="3"/>
  <c r="AZ90" i="3"/>
  <c r="AY90" i="3"/>
  <c r="AR90" i="3"/>
  <c r="AQ90" i="3"/>
  <c r="AT90" i="3"/>
  <c r="AS90" i="3"/>
  <c r="AP91" i="3"/>
  <c r="AO92" i="3"/>
  <c r="AB88" i="3"/>
  <c r="AJ88" i="3"/>
  <c r="AA88" i="3"/>
  <c r="AI88" i="3"/>
  <c r="Z88" i="3"/>
  <c r="AH88" i="3"/>
  <c r="R88" i="3"/>
  <c r="Q88" i="3"/>
  <c r="G88" i="3"/>
  <c r="P88" i="3"/>
  <c r="F88" i="3"/>
  <c r="E88" i="3"/>
  <c r="O88" i="3"/>
  <c r="H88" i="3"/>
  <c r="C89" i="3"/>
  <c r="D89" i="3" s="1"/>
  <c r="CT85" i="4" l="1"/>
  <c r="CU85" i="4" s="1"/>
  <c r="CX85" i="4"/>
  <c r="CV85" i="4"/>
  <c r="CY85" i="4" s="1"/>
  <c r="S107" i="5"/>
  <c r="T108" i="5"/>
  <c r="U108" i="5"/>
  <c r="AM108" i="5"/>
  <c r="AL108" i="5"/>
  <c r="AH108" i="5"/>
  <c r="AD108" i="5"/>
  <c r="AJ108" i="5"/>
  <c r="AF108" i="5"/>
  <c r="AB108" i="5"/>
  <c r="X108" i="5"/>
  <c r="AI108" i="5"/>
  <c r="AE108" i="5"/>
  <c r="AA108" i="5"/>
  <c r="W108" i="5"/>
  <c r="Z108" i="5"/>
  <c r="AK108" i="5"/>
  <c r="Y108" i="5"/>
  <c r="AG108" i="5"/>
  <c r="V108" i="5"/>
  <c r="AC108" i="5"/>
  <c r="W88" i="3"/>
  <c r="V88" i="3"/>
  <c r="M88" i="3"/>
  <c r="L88" i="3"/>
  <c r="CH85" i="4"/>
  <c r="CC86" i="4"/>
  <c r="AF88" i="4"/>
  <c r="AA97" i="4"/>
  <c r="K102" i="4"/>
  <c r="U101" i="4"/>
  <c r="L99" i="4"/>
  <c r="V98" i="4"/>
  <c r="N90" i="4"/>
  <c r="X90" i="4" s="1"/>
  <c r="AC90" i="4" s="1"/>
  <c r="R89" i="4"/>
  <c r="Q89" i="4"/>
  <c r="M90" i="4"/>
  <c r="W90" i="4" s="1"/>
  <c r="BB91" i="3"/>
  <c r="BA91" i="3"/>
  <c r="AZ91" i="3"/>
  <c r="AY91" i="3"/>
  <c r="AR91" i="3"/>
  <c r="AQ91" i="3"/>
  <c r="AT91" i="3"/>
  <c r="AS91" i="3"/>
  <c r="AO93" i="3"/>
  <c r="AP92" i="3"/>
  <c r="AH89" i="3"/>
  <c r="AB89" i="3"/>
  <c r="AJ89" i="3"/>
  <c r="AA89" i="3"/>
  <c r="R89" i="3"/>
  <c r="H89" i="3"/>
  <c r="Q89" i="3"/>
  <c r="G89" i="3"/>
  <c r="P89" i="3"/>
  <c r="F89" i="3"/>
  <c r="O89" i="3"/>
  <c r="Z89" i="3"/>
  <c r="E89" i="3"/>
  <c r="AI89" i="3"/>
  <c r="C90" i="3"/>
  <c r="D90" i="3" s="1"/>
  <c r="CX86" i="4" l="1"/>
  <c r="CV86" i="4"/>
  <c r="CY86" i="4" s="1"/>
  <c r="CT86" i="4"/>
  <c r="CU86" i="4" s="1"/>
  <c r="CZ86" i="4" s="1"/>
  <c r="S106" i="5"/>
  <c r="T107" i="5"/>
  <c r="AM107" i="5"/>
  <c r="U107" i="5"/>
  <c r="AK107" i="5"/>
  <c r="AG107" i="5"/>
  <c r="AC107" i="5"/>
  <c r="Y107" i="5"/>
  <c r="AJ107" i="5"/>
  <c r="AF107" i="5"/>
  <c r="AB107" i="5"/>
  <c r="X107" i="5"/>
  <c r="AI107" i="5"/>
  <c r="AA107" i="5"/>
  <c r="AH107" i="5"/>
  <c r="Z107" i="5"/>
  <c r="AE107" i="5"/>
  <c r="W107" i="5"/>
  <c r="AL107" i="5"/>
  <c r="AD107" i="5"/>
  <c r="V107" i="5"/>
  <c r="DA85" i="4"/>
  <c r="L89" i="3"/>
  <c r="M89" i="3"/>
  <c r="V89" i="3"/>
  <c r="W89" i="3"/>
  <c r="CZ85" i="4"/>
  <c r="CH86" i="4"/>
  <c r="CC87" i="4"/>
  <c r="AE89" i="4"/>
  <c r="AF89" i="4"/>
  <c r="AB90" i="4"/>
  <c r="AA98" i="4"/>
  <c r="Z101" i="4"/>
  <c r="L100" i="4"/>
  <c r="V99" i="4"/>
  <c r="K103" i="4"/>
  <c r="U102" i="4"/>
  <c r="Q90" i="4"/>
  <c r="M91" i="4"/>
  <c r="W91" i="4" s="1"/>
  <c r="N91" i="4"/>
  <c r="X91" i="4" s="1"/>
  <c r="R90" i="4"/>
  <c r="BB92" i="3"/>
  <c r="BA92" i="3"/>
  <c r="AZ92" i="3"/>
  <c r="AY92" i="3"/>
  <c r="AR92" i="3"/>
  <c r="AQ92" i="3"/>
  <c r="AT92" i="3"/>
  <c r="AS92" i="3"/>
  <c r="AP93" i="3"/>
  <c r="AO94" i="3"/>
  <c r="AI90" i="3"/>
  <c r="Z90" i="3"/>
  <c r="AH90" i="3"/>
  <c r="AB90" i="3"/>
  <c r="R90" i="3"/>
  <c r="H90" i="3"/>
  <c r="Q90" i="3"/>
  <c r="G90" i="3"/>
  <c r="AJ90" i="3"/>
  <c r="AA90" i="3"/>
  <c r="P90" i="3"/>
  <c r="F90" i="3"/>
  <c r="O90" i="3"/>
  <c r="E90" i="3"/>
  <c r="C91" i="3"/>
  <c r="D91" i="3" s="1"/>
  <c r="DB85" i="4" l="1"/>
  <c r="DB86" i="4"/>
  <c r="S105" i="5"/>
  <c r="T106" i="5"/>
  <c r="U106" i="5"/>
  <c r="AM106" i="5"/>
  <c r="AL106" i="5"/>
  <c r="AH106" i="5"/>
  <c r="AD106" i="5"/>
  <c r="Z106" i="5"/>
  <c r="V106" i="5"/>
  <c r="AK106" i="5"/>
  <c r="AG106" i="5"/>
  <c r="AC106" i="5"/>
  <c r="Y106" i="5"/>
  <c r="AJ106" i="5"/>
  <c r="AB106" i="5"/>
  <c r="AI106" i="5"/>
  <c r="AA106" i="5"/>
  <c r="AF106" i="5"/>
  <c r="X106" i="5"/>
  <c r="AE106" i="5"/>
  <c r="W106" i="5"/>
  <c r="CV87" i="4"/>
  <c r="CY87" i="4" s="1"/>
  <c r="CX87" i="4"/>
  <c r="CT87" i="4"/>
  <c r="CU87" i="4" s="1"/>
  <c r="CZ87" i="4" s="1"/>
  <c r="DA86" i="4"/>
  <c r="W90" i="3"/>
  <c r="V90" i="3"/>
  <c r="M90" i="3"/>
  <c r="L90" i="3"/>
  <c r="CH87" i="4"/>
  <c r="CC88" i="4"/>
  <c r="AF90" i="4"/>
  <c r="AE90" i="4"/>
  <c r="AA99" i="4"/>
  <c r="AC91" i="4"/>
  <c r="AB91" i="4"/>
  <c r="Z102" i="4"/>
  <c r="L101" i="4"/>
  <c r="V100" i="4"/>
  <c r="AA100" i="4" s="1"/>
  <c r="K104" i="4"/>
  <c r="U103" i="4"/>
  <c r="N92" i="4"/>
  <c r="X92" i="4" s="1"/>
  <c r="R91" i="4"/>
  <c r="Q91" i="4"/>
  <c r="M92" i="4"/>
  <c r="W92" i="4" s="1"/>
  <c r="BB93" i="3"/>
  <c r="BA93" i="3"/>
  <c r="AZ93" i="3"/>
  <c r="AR93" i="3"/>
  <c r="AQ93" i="3"/>
  <c r="AT93" i="3"/>
  <c r="AS93" i="3"/>
  <c r="AY93" i="3"/>
  <c r="AO95" i="3"/>
  <c r="AP94" i="3"/>
  <c r="AJ91" i="3"/>
  <c r="AA91" i="3"/>
  <c r="AI91" i="3"/>
  <c r="Z91" i="3"/>
  <c r="AH91" i="3"/>
  <c r="R91" i="3"/>
  <c r="H91" i="3"/>
  <c r="AB91" i="3"/>
  <c r="Q91" i="3"/>
  <c r="G91" i="3"/>
  <c r="P91" i="3"/>
  <c r="F91" i="3"/>
  <c r="E91" i="3"/>
  <c r="O91" i="3"/>
  <c r="C92" i="3"/>
  <c r="D92" i="3" s="1"/>
  <c r="L91" i="3" l="1"/>
  <c r="M91" i="3"/>
  <c r="CT88" i="4"/>
  <c r="CU88" i="4" s="1"/>
  <c r="CZ88" i="4" s="1"/>
  <c r="CV88" i="4"/>
  <c r="CY88" i="4" s="1"/>
  <c r="CX88" i="4"/>
  <c r="S104" i="5"/>
  <c r="T105" i="5"/>
  <c r="U105" i="5"/>
  <c r="AM105" i="5"/>
  <c r="AI105" i="5"/>
  <c r="AE105" i="5"/>
  <c r="AA105" i="5"/>
  <c r="W105" i="5"/>
  <c r="AL105" i="5"/>
  <c r="AH105" i="5"/>
  <c r="AD105" i="5"/>
  <c r="Z105" i="5"/>
  <c r="AK105" i="5"/>
  <c r="AC105" i="5"/>
  <c r="V105" i="5"/>
  <c r="AJ105" i="5"/>
  <c r="AB105" i="5"/>
  <c r="AG105" i="5"/>
  <c r="Y105" i="5"/>
  <c r="AF105" i="5"/>
  <c r="X105" i="5"/>
  <c r="V91" i="3"/>
  <c r="W91" i="3"/>
  <c r="DA87" i="4"/>
  <c r="DB87" i="4"/>
  <c r="CH88" i="4"/>
  <c r="CC89" i="4"/>
  <c r="AE91" i="4"/>
  <c r="AF91" i="4"/>
  <c r="AC92" i="4"/>
  <c r="Z103" i="4"/>
  <c r="AB92" i="4"/>
  <c r="K105" i="4"/>
  <c r="U104" i="4"/>
  <c r="Z104" i="4" s="1"/>
  <c r="L102" i="4"/>
  <c r="V101" i="4"/>
  <c r="Q92" i="4"/>
  <c r="AE92" i="4" s="1"/>
  <c r="M93" i="4"/>
  <c r="W93" i="4" s="1"/>
  <c r="AB93" i="4" s="1"/>
  <c r="N93" i="4"/>
  <c r="X93" i="4" s="1"/>
  <c r="AC93" i="4" s="1"/>
  <c r="R92" i="4"/>
  <c r="AF92" i="4" s="1"/>
  <c r="BB94" i="3"/>
  <c r="BA94" i="3"/>
  <c r="AZ94" i="3"/>
  <c r="AY94" i="3"/>
  <c r="AR94" i="3"/>
  <c r="AQ94" i="3"/>
  <c r="AT94" i="3"/>
  <c r="AS94" i="3"/>
  <c r="AP95" i="3"/>
  <c r="AO96" i="3"/>
  <c r="AB92" i="3"/>
  <c r="AJ92" i="3"/>
  <c r="AA92" i="3"/>
  <c r="AI92" i="3"/>
  <c r="Z92" i="3"/>
  <c r="R92" i="3"/>
  <c r="H92" i="3"/>
  <c r="AH92" i="3"/>
  <c r="Q92" i="3"/>
  <c r="G92" i="3"/>
  <c r="P92" i="3"/>
  <c r="F92" i="3"/>
  <c r="E92" i="3"/>
  <c r="O92" i="3"/>
  <c r="C93" i="3"/>
  <c r="D93" i="3" s="1"/>
  <c r="W92" i="3" l="1"/>
  <c r="V92" i="3"/>
  <c r="DA88" i="4"/>
  <c r="S103" i="5"/>
  <c r="T104" i="5"/>
  <c r="U104" i="5"/>
  <c r="AM104" i="5"/>
  <c r="AJ104" i="5"/>
  <c r="AF104" i="5"/>
  <c r="AB104" i="5"/>
  <c r="X104" i="5"/>
  <c r="AH104" i="5"/>
  <c r="AC104" i="5"/>
  <c r="W104" i="5"/>
  <c r="AL104" i="5"/>
  <c r="AG104" i="5"/>
  <c r="AA104" i="5"/>
  <c r="V104" i="5"/>
  <c r="AK104" i="5"/>
  <c r="AE104" i="5"/>
  <c r="Z104" i="5"/>
  <c r="AI104" i="5"/>
  <c r="AD104" i="5"/>
  <c r="Y104" i="5"/>
  <c r="DB88" i="4"/>
  <c r="CX89" i="4"/>
  <c r="CV89" i="4"/>
  <c r="CY89" i="4" s="1"/>
  <c r="CT89" i="4"/>
  <c r="CU89" i="4" s="1"/>
  <c r="CZ89" i="4" s="1"/>
  <c r="DB89" i="4" s="1"/>
  <c r="M92" i="3"/>
  <c r="L92" i="3"/>
  <c r="CH89" i="4"/>
  <c r="CC90" i="4"/>
  <c r="AA101" i="4"/>
  <c r="K106" i="4"/>
  <c r="U105" i="4"/>
  <c r="Z105" i="4" s="1"/>
  <c r="L103" i="4"/>
  <c r="V102" i="4"/>
  <c r="Q93" i="4"/>
  <c r="AE93" i="4" s="1"/>
  <c r="M94" i="4"/>
  <c r="W94" i="4" s="1"/>
  <c r="N94" i="4"/>
  <c r="X94" i="4" s="1"/>
  <c r="R93" i="4"/>
  <c r="BB95" i="3"/>
  <c r="BA95" i="3"/>
  <c r="AZ95" i="3"/>
  <c r="AY95" i="3"/>
  <c r="AR95" i="3"/>
  <c r="AQ95" i="3"/>
  <c r="AT95" i="3"/>
  <c r="AS95" i="3"/>
  <c r="AO97" i="3"/>
  <c r="AP96" i="3"/>
  <c r="AH93" i="3"/>
  <c r="AB93" i="3"/>
  <c r="AJ93" i="3"/>
  <c r="AA93" i="3"/>
  <c r="AI93" i="3"/>
  <c r="Z93" i="3"/>
  <c r="R93" i="3"/>
  <c r="H93" i="3"/>
  <c r="Q93" i="3"/>
  <c r="G93" i="3"/>
  <c r="P93" i="3"/>
  <c r="F93" i="3"/>
  <c r="O93" i="3"/>
  <c r="E93" i="3"/>
  <c r="C94" i="3"/>
  <c r="D94" i="3" s="1"/>
  <c r="CX90" i="4" l="1"/>
  <c r="CT90" i="4"/>
  <c r="CU90" i="4" s="1"/>
  <c r="CZ90" i="4" s="1"/>
  <c r="CV90" i="4"/>
  <c r="CY90" i="4" s="1"/>
  <c r="L93" i="3"/>
  <c r="M93" i="3"/>
  <c r="DB90" i="4"/>
  <c r="V93" i="3"/>
  <c r="W93" i="3"/>
  <c r="DA89" i="4"/>
  <c r="S102" i="5"/>
  <c r="T103" i="5"/>
  <c r="U103" i="5"/>
  <c r="AM103" i="5"/>
  <c r="AK103" i="5"/>
  <c r="AG103" i="5"/>
  <c r="AC103" i="5"/>
  <c r="Y103" i="5"/>
  <c r="AI103" i="5"/>
  <c r="AD103" i="5"/>
  <c r="X103" i="5"/>
  <c r="AH103" i="5"/>
  <c r="AB103" i="5"/>
  <c r="W103" i="5"/>
  <c r="AL103" i="5"/>
  <c r="AF103" i="5"/>
  <c r="AA103" i="5"/>
  <c r="V103" i="5"/>
  <c r="AJ103" i="5"/>
  <c r="AE103" i="5"/>
  <c r="Z103" i="5"/>
  <c r="CH90" i="4"/>
  <c r="CC91" i="4"/>
  <c r="AF93" i="4"/>
  <c r="AB94" i="4"/>
  <c r="AA102" i="4"/>
  <c r="AC94" i="4"/>
  <c r="L104" i="4"/>
  <c r="V103" i="4"/>
  <c r="K107" i="4"/>
  <c r="U106" i="4"/>
  <c r="Q94" i="4"/>
  <c r="M95" i="4"/>
  <c r="W95" i="4" s="1"/>
  <c r="N95" i="4"/>
  <c r="X95" i="4" s="1"/>
  <c r="AC95" i="4" s="1"/>
  <c r="R94" i="4"/>
  <c r="AF94" i="4" s="1"/>
  <c r="BB96" i="3"/>
  <c r="BA96" i="3"/>
  <c r="AZ96" i="3"/>
  <c r="AY96" i="3"/>
  <c r="AR96" i="3"/>
  <c r="AQ96" i="3"/>
  <c r="AT96" i="3"/>
  <c r="AS96" i="3"/>
  <c r="AP97" i="3"/>
  <c r="AO98" i="3"/>
  <c r="AI94" i="3"/>
  <c r="Z94" i="3"/>
  <c r="AH94" i="3"/>
  <c r="AB94" i="3"/>
  <c r="R94" i="3"/>
  <c r="H94" i="3"/>
  <c r="Q94" i="3"/>
  <c r="G94" i="3"/>
  <c r="P94" i="3"/>
  <c r="F94" i="3"/>
  <c r="O94" i="3"/>
  <c r="AA94" i="3"/>
  <c r="E94" i="3"/>
  <c r="AJ94" i="3"/>
  <c r="C95" i="3"/>
  <c r="D95" i="3" s="1"/>
  <c r="M94" i="3" l="1"/>
  <c r="L94" i="3"/>
  <c r="CV91" i="4"/>
  <c r="CY91" i="4" s="1"/>
  <c r="CX91" i="4"/>
  <c r="CT91" i="4"/>
  <c r="CU91" i="4" s="1"/>
  <c r="CZ91" i="4" s="1"/>
  <c r="W94" i="3"/>
  <c r="V94" i="3"/>
  <c r="S101" i="5"/>
  <c r="T102" i="5"/>
  <c r="U102" i="5"/>
  <c r="AM102" i="5"/>
  <c r="AL102" i="5"/>
  <c r="AH102" i="5"/>
  <c r="AD102" i="5"/>
  <c r="Z102" i="5"/>
  <c r="V102" i="5"/>
  <c r="AJ102" i="5"/>
  <c r="AE102" i="5"/>
  <c r="Y102" i="5"/>
  <c r="AI102" i="5"/>
  <c r="AC102" i="5"/>
  <c r="X102" i="5"/>
  <c r="AG102" i="5"/>
  <c r="AB102" i="5"/>
  <c r="W102" i="5"/>
  <c r="AK102" i="5"/>
  <c r="AF102" i="5"/>
  <c r="AA102" i="5"/>
  <c r="DA90" i="4"/>
  <c r="CH91" i="4"/>
  <c r="CC92" i="4"/>
  <c r="AE94" i="4"/>
  <c r="AA103" i="4"/>
  <c r="AB95" i="4"/>
  <c r="Z106" i="4"/>
  <c r="L105" i="4"/>
  <c r="V104" i="4"/>
  <c r="K108" i="4"/>
  <c r="U107" i="4"/>
  <c r="Q95" i="4"/>
  <c r="M96" i="4"/>
  <c r="W96" i="4" s="1"/>
  <c r="N96" i="4"/>
  <c r="X96" i="4" s="1"/>
  <c r="R95" i="4"/>
  <c r="AF95" i="4" s="1"/>
  <c r="BB97" i="3"/>
  <c r="BA97" i="3"/>
  <c r="AZ97" i="3"/>
  <c r="AR97" i="3"/>
  <c r="AQ97" i="3"/>
  <c r="AY97" i="3"/>
  <c r="AT97" i="3"/>
  <c r="AS97" i="3"/>
  <c r="AO99" i="3"/>
  <c r="AP98" i="3"/>
  <c r="AJ95" i="3"/>
  <c r="AA95" i="3"/>
  <c r="AI95" i="3"/>
  <c r="Z95" i="3"/>
  <c r="AH95" i="3"/>
  <c r="R95" i="3"/>
  <c r="H95" i="3"/>
  <c r="Q95" i="3"/>
  <c r="G95" i="3"/>
  <c r="AB95" i="3"/>
  <c r="P95" i="3"/>
  <c r="F95" i="3"/>
  <c r="E95" i="3"/>
  <c r="O95" i="3"/>
  <c r="C96" i="3"/>
  <c r="D96" i="3" s="1"/>
  <c r="DA91" i="4" l="1"/>
  <c r="L95" i="3"/>
  <c r="M95" i="3"/>
  <c r="V95" i="3"/>
  <c r="W95" i="3"/>
  <c r="S100" i="5"/>
  <c r="T101" i="5"/>
  <c r="AM101" i="5"/>
  <c r="U101" i="5"/>
  <c r="AI101" i="5"/>
  <c r="AK101" i="5"/>
  <c r="AF101" i="5"/>
  <c r="AB101" i="5"/>
  <c r="X101" i="5"/>
  <c r="AJ101" i="5"/>
  <c r="AE101" i="5"/>
  <c r="AA101" i="5"/>
  <c r="W101" i="5"/>
  <c r="AH101" i="5"/>
  <c r="AD101" i="5"/>
  <c r="Z101" i="5"/>
  <c r="V101" i="5"/>
  <c r="AL101" i="5"/>
  <c r="AG101" i="5"/>
  <c r="AC101" i="5"/>
  <c r="Y101" i="5"/>
  <c r="DB91" i="4"/>
  <c r="CX92" i="4"/>
  <c r="CV92" i="4"/>
  <c r="CY92" i="4" s="1"/>
  <c r="DA92" i="4" s="1"/>
  <c r="CT92" i="4"/>
  <c r="CU92" i="4" s="1"/>
  <c r="CZ92" i="4" s="1"/>
  <c r="DB92" i="4" s="1"/>
  <c r="CH92" i="4"/>
  <c r="CC93" i="4"/>
  <c r="AE95" i="4"/>
  <c r="AC96" i="4"/>
  <c r="Z107" i="4"/>
  <c r="AA104" i="4"/>
  <c r="AB96" i="4"/>
  <c r="K109" i="4"/>
  <c r="U108" i="4"/>
  <c r="L106" i="4"/>
  <c r="V105" i="4"/>
  <c r="N97" i="4"/>
  <c r="X97" i="4" s="1"/>
  <c r="R96" i="4"/>
  <c r="Q96" i="4"/>
  <c r="M97" i="4"/>
  <c r="W97" i="4" s="1"/>
  <c r="AB97" i="4" s="1"/>
  <c r="BB98" i="3"/>
  <c r="BA98" i="3"/>
  <c r="AZ98" i="3"/>
  <c r="AY98" i="3"/>
  <c r="AR98" i="3"/>
  <c r="AQ98" i="3"/>
  <c r="AT98" i="3"/>
  <c r="AS98" i="3"/>
  <c r="AP99" i="3"/>
  <c r="AO100" i="3"/>
  <c r="AB96" i="3"/>
  <c r="AJ96" i="3"/>
  <c r="AA96" i="3"/>
  <c r="AI96" i="3"/>
  <c r="Z96" i="3"/>
  <c r="R96" i="3"/>
  <c r="H96" i="3"/>
  <c r="Q96" i="3"/>
  <c r="G96" i="3"/>
  <c r="AH96" i="3"/>
  <c r="P96" i="3"/>
  <c r="F96" i="3"/>
  <c r="E96" i="3"/>
  <c r="O96" i="3"/>
  <c r="C97" i="3"/>
  <c r="D97" i="3" s="1"/>
  <c r="CV93" i="4" l="1"/>
  <c r="CY93" i="4" s="1"/>
  <c r="CX93" i="4"/>
  <c r="CX105" i="4" s="1"/>
  <c r="CX117" i="4" s="1"/>
  <c r="CT93" i="4"/>
  <c r="CU93" i="4" s="1"/>
  <c r="CZ93" i="4" s="1"/>
  <c r="DB93" i="4" s="1"/>
  <c r="S99" i="5"/>
  <c r="T100" i="5"/>
  <c r="U100" i="5"/>
  <c r="AM100" i="5"/>
  <c r="AK100" i="5"/>
  <c r="AG100" i="5"/>
  <c r="AC100" i="5"/>
  <c r="Y100" i="5"/>
  <c r="AJ100" i="5"/>
  <c r="AF100" i="5"/>
  <c r="AB100" i="5"/>
  <c r="X100" i="5"/>
  <c r="AI100" i="5"/>
  <c r="AE100" i="5"/>
  <c r="AA100" i="5"/>
  <c r="W100" i="5"/>
  <c r="AL100" i="5"/>
  <c r="AH100" i="5"/>
  <c r="AD100" i="5"/>
  <c r="Z100" i="5"/>
  <c r="V100" i="5"/>
  <c r="M96" i="3"/>
  <c r="L96" i="3"/>
  <c r="W96" i="3"/>
  <c r="V96" i="3"/>
  <c r="CH93" i="4"/>
  <c r="CH105" i="4" s="1"/>
  <c r="CC94" i="4"/>
  <c r="AE96" i="4"/>
  <c r="AF96" i="4"/>
  <c r="AC97" i="4"/>
  <c r="AA105" i="4"/>
  <c r="Z108" i="4"/>
  <c r="K110" i="4"/>
  <c r="U109" i="4"/>
  <c r="L107" i="4"/>
  <c r="V106" i="4"/>
  <c r="Q97" i="4"/>
  <c r="M98" i="4"/>
  <c r="W98" i="4" s="1"/>
  <c r="AB98" i="4" s="1"/>
  <c r="N98" i="4"/>
  <c r="X98" i="4" s="1"/>
  <c r="AC98" i="4" s="1"/>
  <c r="R97" i="4"/>
  <c r="BB99" i="3"/>
  <c r="BA99" i="3"/>
  <c r="AZ99" i="3"/>
  <c r="AY99" i="3"/>
  <c r="AR99" i="3"/>
  <c r="AQ99" i="3"/>
  <c r="AT99" i="3"/>
  <c r="AS99" i="3"/>
  <c r="AO101" i="3"/>
  <c r="AP100" i="3"/>
  <c r="AH97" i="3"/>
  <c r="AB97" i="3"/>
  <c r="AJ97" i="3"/>
  <c r="AA97" i="3"/>
  <c r="R97" i="3"/>
  <c r="H97" i="3"/>
  <c r="AI97" i="3"/>
  <c r="Z97" i="3"/>
  <c r="Q97" i="3"/>
  <c r="G97" i="3"/>
  <c r="P97" i="3"/>
  <c r="F97" i="3"/>
  <c r="O97" i="3"/>
  <c r="E97" i="3"/>
  <c r="C98" i="3"/>
  <c r="D98" i="3" s="1"/>
  <c r="CX94" i="4" l="1"/>
  <c r="CX106" i="4" s="1"/>
  <c r="CT94" i="4"/>
  <c r="CU94" i="4" s="1"/>
  <c r="CZ94" i="4" s="1"/>
  <c r="DB94" i="4" s="1"/>
  <c r="CV94" i="4"/>
  <c r="CY94" i="4" s="1"/>
  <c r="L97" i="3"/>
  <c r="M97" i="3"/>
  <c r="V97" i="3"/>
  <c r="W97" i="3"/>
  <c r="S98" i="5"/>
  <c r="T99" i="5"/>
  <c r="AM99" i="5"/>
  <c r="U99" i="5"/>
  <c r="AL99" i="5"/>
  <c r="AH99" i="5"/>
  <c r="AD99" i="5"/>
  <c r="Z99" i="5"/>
  <c r="V99" i="5"/>
  <c r="AK99" i="5"/>
  <c r="AG99" i="5"/>
  <c r="AC99" i="5"/>
  <c r="Y99" i="5"/>
  <c r="AJ99" i="5"/>
  <c r="AF99" i="5"/>
  <c r="AB99" i="5"/>
  <c r="X99" i="5"/>
  <c r="AI99" i="5"/>
  <c r="AE99" i="5"/>
  <c r="AA99" i="5"/>
  <c r="W99" i="5"/>
  <c r="DA93" i="4"/>
  <c r="CH94" i="4"/>
  <c r="CH106" i="4" s="1"/>
  <c r="CC95" i="4"/>
  <c r="AF97" i="4"/>
  <c r="AE97" i="4"/>
  <c r="Z109" i="4"/>
  <c r="AA106" i="4"/>
  <c r="L108" i="4"/>
  <c r="V107" i="4"/>
  <c r="K111" i="4"/>
  <c r="U110" i="4"/>
  <c r="Z110" i="4" s="1"/>
  <c r="N99" i="4"/>
  <c r="X99" i="4" s="1"/>
  <c r="R98" i="4"/>
  <c r="AF98" i="4" s="1"/>
  <c r="Q98" i="4"/>
  <c r="AE98" i="4" s="1"/>
  <c r="M99" i="4"/>
  <c r="W99" i="4" s="1"/>
  <c r="AB99" i="4" s="1"/>
  <c r="BB100" i="3"/>
  <c r="BA100" i="3"/>
  <c r="AZ100" i="3"/>
  <c r="AY100" i="3"/>
  <c r="AR100" i="3"/>
  <c r="AQ100" i="3"/>
  <c r="AT100" i="3"/>
  <c r="AS100" i="3"/>
  <c r="AP101" i="3"/>
  <c r="AO102" i="3"/>
  <c r="AI98" i="3"/>
  <c r="Z98" i="3"/>
  <c r="AH98" i="3"/>
  <c r="AB98" i="3"/>
  <c r="AJ98" i="3"/>
  <c r="AA98" i="3"/>
  <c r="R98" i="3"/>
  <c r="H98" i="3"/>
  <c r="Q98" i="3"/>
  <c r="G98" i="3"/>
  <c r="P98" i="3"/>
  <c r="F98" i="3"/>
  <c r="O98" i="3"/>
  <c r="E98" i="3"/>
  <c r="C99" i="3"/>
  <c r="D99" i="3" s="1"/>
  <c r="W98" i="3" l="1"/>
  <c r="V98" i="3"/>
  <c r="S97" i="5"/>
  <c r="T98" i="5"/>
  <c r="U98" i="5"/>
  <c r="AM98" i="5"/>
  <c r="AI98" i="5"/>
  <c r="AE98" i="5"/>
  <c r="AA98" i="5"/>
  <c r="W98" i="5"/>
  <c r="AL98" i="5"/>
  <c r="AH98" i="5"/>
  <c r="AD98" i="5"/>
  <c r="Z98" i="5"/>
  <c r="V98" i="5"/>
  <c r="AK98" i="5"/>
  <c r="AG98" i="5"/>
  <c r="AC98" i="5"/>
  <c r="Y98" i="5"/>
  <c r="AJ98" i="5"/>
  <c r="AF98" i="5"/>
  <c r="AB98" i="5"/>
  <c r="X98" i="5"/>
  <c r="CT95" i="4"/>
  <c r="CU95" i="4" s="1"/>
  <c r="CZ95" i="4" s="1"/>
  <c r="CX95" i="4"/>
  <c r="CX107" i="4" s="1"/>
  <c r="CV95" i="4"/>
  <c r="CY95" i="4" s="1"/>
  <c r="DA94" i="4"/>
  <c r="M98" i="3"/>
  <c r="L98" i="3"/>
  <c r="CH95" i="4"/>
  <c r="CH107" i="4" s="1"/>
  <c r="CC96" i="4"/>
  <c r="AA107" i="4"/>
  <c r="AC99" i="4"/>
  <c r="L109" i="4"/>
  <c r="V108" i="4"/>
  <c r="K112" i="4"/>
  <c r="U111" i="4"/>
  <c r="Q99" i="4"/>
  <c r="M100" i="4"/>
  <c r="W100" i="4" s="1"/>
  <c r="AB100" i="4" s="1"/>
  <c r="N100" i="4"/>
  <c r="X100" i="4" s="1"/>
  <c r="R99" i="4"/>
  <c r="AF99" i="4" s="1"/>
  <c r="BB101" i="3"/>
  <c r="BA101" i="3"/>
  <c r="AZ101" i="3"/>
  <c r="AR101" i="3"/>
  <c r="AY101" i="3"/>
  <c r="AQ101" i="3"/>
  <c r="AT101" i="3"/>
  <c r="AS101" i="3"/>
  <c r="AO103" i="3"/>
  <c r="AP102" i="3"/>
  <c r="AJ99" i="3"/>
  <c r="AA99" i="3"/>
  <c r="AI99" i="3"/>
  <c r="Z99" i="3"/>
  <c r="AH99" i="3"/>
  <c r="R99" i="3"/>
  <c r="H99" i="3"/>
  <c r="Q99" i="3"/>
  <c r="G99" i="3"/>
  <c r="P99" i="3"/>
  <c r="F99" i="3"/>
  <c r="AB99" i="3"/>
  <c r="E99" i="3"/>
  <c r="O99" i="3"/>
  <c r="C100" i="3"/>
  <c r="D100" i="3" s="1"/>
  <c r="L99" i="3" l="1"/>
  <c r="M99" i="3"/>
  <c r="DB95" i="4"/>
  <c r="V99" i="3"/>
  <c r="W99" i="3"/>
  <c r="S96" i="5"/>
  <c r="T97" i="5"/>
  <c r="U97" i="5"/>
  <c r="AM97" i="5"/>
  <c r="AJ97" i="5"/>
  <c r="AF97" i="5"/>
  <c r="AB97" i="5"/>
  <c r="X97" i="5"/>
  <c r="AI97" i="5"/>
  <c r="AE97" i="5"/>
  <c r="AA97" i="5"/>
  <c r="W97" i="5"/>
  <c r="AL97" i="5"/>
  <c r="AH97" i="5"/>
  <c r="AD97" i="5"/>
  <c r="Z97" i="5"/>
  <c r="V97" i="5"/>
  <c r="AK97" i="5"/>
  <c r="AG97" i="5"/>
  <c r="AC97" i="5"/>
  <c r="Y97" i="5"/>
  <c r="DA95" i="4"/>
  <c r="CV96" i="4"/>
  <c r="CY96" i="4" s="1"/>
  <c r="CT96" i="4"/>
  <c r="CU96" i="4" s="1"/>
  <c r="CZ96" i="4" s="1"/>
  <c r="CX96" i="4"/>
  <c r="CX108" i="4" s="1"/>
  <c r="CH96" i="4"/>
  <c r="CH108" i="4" s="1"/>
  <c r="CC97" i="4"/>
  <c r="AE99" i="4"/>
  <c r="AC100" i="4"/>
  <c r="AA108" i="4"/>
  <c r="Z111" i="4"/>
  <c r="K113" i="4"/>
  <c r="U112" i="4"/>
  <c r="L110" i="4"/>
  <c r="V109" i="4"/>
  <c r="AA109" i="4" s="1"/>
  <c r="N101" i="4"/>
  <c r="X101" i="4" s="1"/>
  <c r="AC101" i="4" s="1"/>
  <c r="R100" i="4"/>
  <c r="Q100" i="4"/>
  <c r="AE100" i="4" s="1"/>
  <c r="M101" i="4"/>
  <c r="W101" i="4" s="1"/>
  <c r="BB102" i="3"/>
  <c r="BA102" i="3"/>
  <c r="AZ102" i="3"/>
  <c r="AY102" i="3"/>
  <c r="AR102" i="3"/>
  <c r="AQ102" i="3"/>
  <c r="AT102" i="3"/>
  <c r="AS102" i="3"/>
  <c r="AP103" i="3"/>
  <c r="AO104" i="3"/>
  <c r="AB100" i="3"/>
  <c r="AJ100" i="3"/>
  <c r="AA100" i="3"/>
  <c r="AI100" i="3"/>
  <c r="Z100" i="3"/>
  <c r="R100" i="3"/>
  <c r="H100" i="3"/>
  <c r="Q100" i="3"/>
  <c r="G100" i="3"/>
  <c r="P100" i="3"/>
  <c r="F100" i="3"/>
  <c r="AH100" i="3"/>
  <c r="E100" i="3"/>
  <c r="O100" i="3"/>
  <c r="C101" i="3"/>
  <c r="D101" i="3" s="1"/>
  <c r="M100" i="3" l="1"/>
  <c r="L100" i="3"/>
  <c r="DB96" i="4"/>
  <c r="S95" i="5"/>
  <c r="T96" i="5"/>
  <c r="U96" i="5"/>
  <c r="AM96" i="5"/>
  <c r="AK96" i="5"/>
  <c r="AG96" i="5"/>
  <c r="AC96" i="5"/>
  <c r="Y96" i="5"/>
  <c r="AJ96" i="5"/>
  <c r="AF96" i="5"/>
  <c r="AB96" i="5"/>
  <c r="X96" i="5"/>
  <c r="AI96" i="5"/>
  <c r="AE96" i="5"/>
  <c r="AA96" i="5"/>
  <c r="W96" i="5"/>
  <c r="AL96" i="5"/>
  <c r="AH96" i="5"/>
  <c r="AD96" i="5"/>
  <c r="Z96" i="5"/>
  <c r="V96" i="5"/>
  <c r="W100" i="3"/>
  <c r="V100" i="3"/>
  <c r="CT97" i="4"/>
  <c r="CU97" i="4" s="1"/>
  <c r="CZ97" i="4" s="1"/>
  <c r="DB97" i="4" s="1"/>
  <c r="CX97" i="4"/>
  <c r="CX109" i="4" s="1"/>
  <c r="CV97" i="4"/>
  <c r="CY97" i="4" s="1"/>
  <c r="DA97" i="4" s="1"/>
  <c r="DA96" i="4"/>
  <c r="CH97" i="4"/>
  <c r="CH109" i="4" s="1"/>
  <c r="CC98" i="4"/>
  <c r="AF100" i="4"/>
  <c r="AB101" i="4"/>
  <c r="Z112" i="4"/>
  <c r="K114" i="4"/>
  <c r="U113" i="4"/>
  <c r="L111" i="4"/>
  <c r="V110" i="4"/>
  <c r="AA110" i="4" s="1"/>
  <c r="Q101" i="4"/>
  <c r="AE101" i="4" s="1"/>
  <c r="M102" i="4"/>
  <c r="W102" i="4" s="1"/>
  <c r="N102" i="4"/>
  <c r="X102" i="4" s="1"/>
  <c r="AC102" i="4" s="1"/>
  <c r="R101" i="4"/>
  <c r="BB103" i="3"/>
  <c r="BA103" i="3"/>
  <c r="AZ103" i="3"/>
  <c r="AY103" i="3"/>
  <c r="AR103" i="3"/>
  <c r="AQ103" i="3"/>
  <c r="AT103" i="3"/>
  <c r="AS103" i="3"/>
  <c r="AO105" i="3"/>
  <c r="AP104" i="3"/>
  <c r="AH101" i="3"/>
  <c r="AB101" i="3"/>
  <c r="AJ101" i="3"/>
  <c r="AA101" i="3"/>
  <c r="R101" i="3"/>
  <c r="H101" i="3"/>
  <c r="Q101" i="3"/>
  <c r="G101" i="3"/>
  <c r="AI101" i="3"/>
  <c r="Z101" i="3"/>
  <c r="P101" i="3"/>
  <c r="F101" i="3"/>
  <c r="O101" i="3"/>
  <c r="E101" i="3"/>
  <c r="C102" i="3"/>
  <c r="D102" i="3" s="1"/>
  <c r="V101" i="3" l="1"/>
  <c r="W101" i="3"/>
  <c r="CX98" i="4"/>
  <c r="CX110" i="4" s="1"/>
  <c r="CV98" i="4"/>
  <c r="CY98" i="4" s="1"/>
  <c r="DA98" i="4" s="1"/>
  <c r="CT98" i="4"/>
  <c r="CU98" i="4" s="1"/>
  <c r="CZ98" i="4" s="1"/>
  <c r="L101" i="3"/>
  <c r="M101" i="3"/>
  <c r="S94" i="5"/>
  <c r="T95" i="5"/>
  <c r="U95" i="5"/>
  <c r="AM95" i="5"/>
  <c r="AL95" i="5"/>
  <c r="AH95" i="5"/>
  <c r="AD95" i="5"/>
  <c r="Z95" i="5"/>
  <c r="V95" i="5"/>
  <c r="AK95" i="5"/>
  <c r="AG95" i="5"/>
  <c r="AC95" i="5"/>
  <c r="Y95" i="5"/>
  <c r="AJ95" i="5"/>
  <c r="AF95" i="5"/>
  <c r="AB95" i="5"/>
  <c r="X95" i="5"/>
  <c r="AI95" i="5"/>
  <c r="AE95" i="5"/>
  <c r="AA95" i="5"/>
  <c r="W95" i="5"/>
  <c r="CH98" i="4"/>
  <c r="CH110" i="4" s="1"/>
  <c r="CC99" i="4"/>
  <c r="AF101" i="4"/>
  <c r="AB102" i="4"/>
  <c r="Z113" i="4"/>
  <c r="L112" i="4"/>
  <c r="V111" i="4"/>
  <c r="K115" i="4"/>
  <c r="U114" i="4"/>
  <c r="Z114" i="4" s="1"/>
  <c r="N103" i="4"/>
  <c r="X103" i="4" s="1"/>
  <c r="R102" i="4"/>
  <c r="AF102" i="4" s="1"/>
  <c r="Q102" i="4"/>
  <c r="M103" i="4"/>
  <c r="W103" i="4" s="1"/>
  <c r="BB104" i="3"/>
  <c r="BA104" i="3"/>
  <c r="AZ104" i="3"/>
  <c r="AY104" i="3"/>
  <c r="AR104" i="3"/>
  <c r="AQ104" i="3"/>
  <c r="AT104" i="3"/>
  <c r="AS104" i="3"/>
  <c r="AP105" i="3"/>
  <c r="AO106" i="3"/>
  <c r="AI102" i="3"/>
  <c r="Z102" i="3"/>
  <c r="AH102" i="3"/>
  <c r="AB102" i="3"/>
  <c r="R102" i="3"/>
  <c r="H102" i="3"/>
  <c r="AJ102" i="3"/>
  <c r="AA102" i="3"/>
  <c r="Q102" i="3"/>
  <c r="G102" i="3"/>
  <c r="P102" i="3"/>
  <c r="F102" i="3"/>
  <c r="O102" i="3"/>
  <c r="E102" i="3"/>
  <c r="C103" i="3"/>
  <c r="D103" i="3" s="1"/>
  <c r="S93" i="5" l="1"/>
  <c r="T94" i="5"/>
  <c r="U94" i="5"/>
  <c r="AM94" i="5"/>
  <c r="AI94" i="5"/>
  <c r="AE94" i="5"/>
  <c r="AA94" i="5"/>
  <c r="W94" i="5"/>
  <c r="AL94" i="5"/>
  <c r="AH94" i="5"/>
  <c r="AD94" i="5"/>
  <c r="Z94" i="5"/>
  <c r="V94" i="5"/>
  <c r="AK94" i="5"/>
  <c r="AG94" i="5"/>
  <c r="AC94" i="5"/>
  <c r="Y94" i="5"/>
  <c r="AJ94" i="5"/>
  <c r="AF94" i="5"/>
  <c r="AB94" i="5"/>
  <c r="X94" i="5"/>
  <c r="M102" i="3"/>
  <c r="L102" i="3"/>
  <c r="W102" i="3"/>
  <c r="V102" i="3"/>
  <c r="CT99" i="4"/>
  <c r="CU99" i="4" s="1"/>
  <c r="CZ99" i="4" s="1"/>
  <c r="CV99" i="4"/>
  <c r="CY99" i="4" s="1"/>
  <c r="CX99" i="4"/>
  <c r="CX111" i="4" s="1"/>
  <c r="DB98" i="4"/>
  <c r="CH99" i="4"/>
  <c r="CH111" i="4" s="1"/>
  <c r="CC100" i="4"/>
  <c r="AE102" i="4"/>
  <c r="AA111" i="4"/>
  <c r="AC103" i="4"/>
  <c r="AB103" i="4"/>
  <c r="L113" i="4"/>
  <c r="V112" i="4"/>
  <c r="AA112" i="4" s="1"/>
  <c r="K116" i="4"/>
  <c r="U115" i="4"/>
  <c r="Q103" i="4"/>
  <c r="M104" i="4"/>
  <c r="W104" i="4" s="1"/>
  <c r="N104" i="4"/>
  <c r="X104" i="4" s="1"/>
  <c r="R103" i="4"/>
  <c r="BA105" i="3"/>
  <c r="BB105" i="3"/>
  <c r="AZ105" i="3"/>
  <c r="AY105" i="3"/>
  <c r="AR105" i="3"/>
  <c r="AQ105" i="3"/>
  <c r="AT105" i="3"/>
  <c r="AS105" i="3"/>
  <c r="AO107" i="3"/>
  <c r="AP106" i="3"/>
  <c r="AI103" i="3"/>
  <c r="AA103" i="3"/>
  <c r="AJ103" i="3"/>
  <c r="Z103" i="3"/>
  <c r="AH103" i="3"/>
  <c r="AB103" i="3"/>
  <c r="R103" i="3"/>
  <c r="H103" i="3"/>
  <c r="Q103" i="3"/>
  <c r="G103" i="3"/>
  <c r="P103" i="3"/>
  <c r="F103" i="3"/>
  <c r="E103" i="3"/>
  <c r="O103" i="3"/>
  <c r="C104" i="3"/>
  <c r="D104" i="3" s="1"/>
  <c r="L103" i="3" l="1"/>
  <c r="M103" i="3"/>
  <c r="V103" i="3"/>
  <c r="W103" i="3"/>
  <c r="DB99" i="4"/>
  <c r="CV100" i="4"/>
  <c r="CY100" i="4" s="1"/>
  <c r="DA100" i="4" s="1"/>
  <c r="CT100" i="4"/>
  <c r="CU100" i="4" s="1"/>
  <c r="CZ100" i="4" s="1"/>
  <c r="CX100" i="4"/>
  <c r="CX112" i="4" s="1"/>
  <c r="DA99" i="4"/>
  <c r="S92" i="5"/>
  <c r="T93" i="5"/>
  <c r="AM93" i="5"/>
  <c r="U93" i="5"/>
  <c r="AJ93" i="5"/>
  <c r="AF93" i="5"/>
  <c r="AB93" i="5"/>
  <c r="X93" i="5"/>
  <c r="AI93" i="5"/>
  <c r="AE93" i="5"/>
  <c r="AA93" i="5"/>
  <c r="W93" i="5"/>
  <c r="AL93" i="5"/>
  <c r="AH93" i="5"/>
  <c r="AD93" i="5"/>
  <c r="Z93" i="5"/>
  <c r="V93" i="5"/>
  <c r="AK93" i="5"/>
  <c r="AG93" i="5"/>
  <c r="AC93" i="5"/>
  <c r="Y93" i="5"/>
  <c r="CH100" i="4"/>
  <c r="CH112" i="4" s="1"/>
  <c r="CC101" i="4"/>
  <c r="AE103" i="4"/>
  <c r="AF103" i="4"/>
  <c r="AB104" i="4"/>
  <c r="AC104" i="4"/>
  <c r="Z115" i="4"/>
  <c r="K117" i="4"/>
  <c r="U116" i="4"/>
  <c r="L114" i="4"/>
  <c r="V113" i="4"/>
  <c r="N105" i="4"/>
  <c r="X105" i="4" s="1"/>
  <c r="AC105" i="4" s="1"/>
  <c r="R104" i="4"/>
  <c r="Q104" i="4"/>
  <c r="AE104" i="4" s="1"/>
  <c r="M105" i="4"/>
  <c r="W105" i="4" s="1"/>
  <c r="AB105" i="4" s="1"/>
  <c r="BA106" i="3"/>
  <c r="AY106" i="3"/>
  <c r="BB106" i="3"/>
  <c r="AZ106" i="3"/>
  <c r="AR106" i="3"/>
  <c r="AQ106" i="3"/>
  <c r="AT106" i="3"/>
  <c r="AS106" i="3"/>
  <c r="AP107" i="3"/>
  <c r="AO108" i="3"/>
  <c r="AH104" i="3"/>
  <c r="AJ104" i="3"/>
  <c r="AI104" i="3"/>
  <c r="AB104" i="3"/>
  <c r="AA104" i="3"/>
  <c r="Z104" i="3"/>
  <c r="R104" i="3"/>
  <c r="H104" i="3"/>
  <c r="Q104" i="3"/>
  <c r="G104" i="3"/>
  <c r="P104" i="3"/>
  <c r="F104" i="3"/>
  <c r="O104" i="3"/>
  <c r="E104" i="3"/>
  <c r="C105" i="3"/>
  <c r="D105" i="3" s="1"/>
  <c r="CX101" i="4" l="1"/>
  <c r="CX113" i="4" s="1"/>
  <c r="CT101" i="4"/>
  <c r="CU101" i="4" s="1"/>
  <c r="CZ101" i="4" s="1"/>
  <c r="CV101" i="4"/>
  <c r="CY101" i="4" s="1"/>
  <c r="DB100" i="4"/>
  <c r="M104" i="3"/>
  <c r="L104" i="3"/>
  <c r="W104" i="3"/>
  <c r="V104" i="3"/>
  <c r="S91" i="5"/>
  <c r="T92" i="5"/>
  <c r="U92" i="5"/>
  <c r="AM92" i="5"/>
  <c r="AK92" i="5"/>
  <c r="AG92" i="5"/>
  <c r="AC92" i="5"/>
  <c r="Y92" i="5"/>
  <c r="AJ92" i="5"/>
  <c r="AF92" i="5"/>
  <c r="AB92" i="5"/>
  <c r="X92" i="5"/>
  <c r="AI92" i="5"/>
  <c r="AE92" i="5"/>
  <c r="AA92" i="5"/>
  <c r="W92" i="5"/>
  <c r="AL92" i="5"/>
  <c r="AH92" i="5"/>
  <c r="AD92" i="5"/>
  <c r="Z92" i="5"/>
  <c r="V92" i="5"/>
  <c r="DA101" i="4"/>
  <c r="CH101" i="4"/>
  <c r="CH113" i="4" s="1"/>
  <c r="CC102" i="4"/>
  <c r="AF104" i="4"/>
  <c r="Z116" i="4"/>
  <c r="AA113" i="4"/>
  <c r="K118" i="4"/>
  <c r="U117" i="4"/>
  <c r="L115" i="4"/>
  <c r="V114" i="4"/>
  <c r="Q105" i="4"/>
  <c r="M106" i="4"/>
  <c r="W106" i="4" s="1"/>
  <c r="AB106" i="4" s="1"/>
  <c r="N106" i="4"/>
  <c r="X106" i="4" s="1"/>
  <c r="R105" i="4"/>
  <c r="BA107" i="3"/>
  <c r="AZ107" i="3"/>
  <c r="AY107" i="3"/>
  <c r="BB107" i="3"/>
  <c r="AR107" i="3"/>
  <c r="AQ107" i="3"/>
  <c r="AT107" i="3"/>
  <c r="AS107" i="3"/>
  <c r="AP108" i="3"/>
  <c r="AO109" i="3"/>
  <c r="AI105" i="3"/>
  <c r="AH105" i="3"/>
  <c r="AB105" i="3"/>
  <c r="AA105" i="3"/>
  <c r="AJ105" i="3"/>
  <c r="R105" i="3"/>
  <c r="H105" i="3"/>
  <c r="Q105" i="3"/>
  <c r="G105" i="3"/>
  <c r="P105" i="3"/>
  <c r="F105" i="3"/>
  <c r="O105" i="3"/>
  <c r="E105" i="3"/>
  <c r="Z105" i="3"/>
  <c r="C106" i="3"/>
  <c r="D106" i="3" s="1"/>
  <c r="L105" i="3" l="1"/>
  <c r="M105" i="3"/>
  <c r="CX102" i="4"/>
  <c r="CX114" i="4" s="1"/>
  <c r="CV102" i="4"/>
  <c r="CY102" i="4" s="1"/>
  <c r="CT102" i="4"/>
  <c r="CU102" i="4" s="1"/>
  <c r="CZ102" i="4" s="1"/>
  <c r="S90" i="5"/>
  <c r="T91" i="5"/>
  <c r="AM91" i="5"/>
  <c r="U91" i="5"/>
  <c r="AL91" i="5"/>
  <c r="AH91" i="5"/>
  <c r="AD91" i="5"/>
  <c r="Z91" i="5"/>
  <c r="V91" i="5"/>
  <c r="AK91" i="5"/>
  <c r="AG91" i="5"/>
  <c r="AC91" i="5"/>
  <c r="Y91" i="5"/>
  <c r="AJ91" i="5"/>
  <c r="AF91" i="5"/>
  <c r="AB91" i="5"/>
  <c r="X91" i="5"/>
  <c r="AI91" i="5"/>
  <c r="AE91" i="5"/>
  <c r="AA91" i="5"/>
  <c r="W91" i="5"/>
  <c r="V105" i="3"/>
  <c r="W105" i="3"/>
  <c r="DB102" i="4"/>
  <c r="DB101" i="4"/>
  <c r="CH102" i="4"/>
  <c r="CH114" i="4" s="1"/>
  <c r="CC103" i="4"/>
  <c r="AE105" i="4"/>
  <c r="AF105" i="4"/>
  <c r="AA114" i="4"/>
  <c r="AC106" i="4"/>
  <c r="Z117" i="4"/>
  <c r="L116" i="4"/>
  <c r="V115" i="4"/>
  <c r="AA115" i="4" s="1"/>
  <c r="K119" i="4"/>
  <c r="U118" i="4"/>
  <c r="N107" i="4"/>
  <c r="X107" i="4" s="1"/>
  <c r="R106" i="4"/>
  <c r="Q106" i="4"/>
  <c r="M107" i="4"/>
  <c r="W107" i="4" s="1"/>
  <c r="AY108" i="3"/>
  <c r="AZ108" i="3"/>
  <c r="BB108" i="3"/>
  <c r="BA108" i="3"/>
  <c r="AT108" i="3"/>
  <c r="AR108" i="3"/>
  <c r="AS108" i="3"/>
  <c r="AQ108" i="3"/>
  <c r="AO110" i="3"/>
  <c r="AP109" i="3"/>
  <c r="AJ106" i="3"/>
  <c r="AI106" i="3"/>
  <c r="AH106" i="3"/>
  <c r="Z106" i="3"/>
  <c r="AB106" i="3"/>
  <c r="R106" i="3"/>
  <c r="H106" i="3"/>
  <c r="Q106" i="3"/>
  <c r="G106" i="3"/>
  <c r="AA106" i="3"/>
  <c r="P106" i="3"/>
  <c r="F106" i="3"/>
  <c r="O106" i="3"/>
  <c r="E106" i="3"/>
  <c r="C107" i="3"/>
  <c r="D107" i="3" s="1"/>
  <c r="W106" i="3" l="1"/>
  <c r="V106" i="3"/>
  <c r="S89" i="5"/>
  <c r="T90" i="5"/>
  <c r="U90" i="5"/>
  <c r="AM90" i="5"/>
  <c r="AI90" i="5"/>
  <c r="AE90" i="5"/>
  <c r="AA90" i="5"/>
  <c r="W90" i="5"/>
  <c r="AL90" i="5"/>
  <c r="AH90" i="5"/>
  <c r="AD90" i="5"/>
  <c r="Z90" i="5"/>
  <c r="V90" i="5"/>
  <c r="AK90" i="5"/>
  <c r="AG90" i="5"/>
  <c r="AC90" i="5"/>
  <c r="Y90" i="5"/>
  <c r="AJ90" i="5"/>
  <c r="AF90" i="5"/>
  <c r="AB90" i="5"/>
  <c r="X90" i="5"/>
  <c r="CV103" i="4"/>
  <c r="CY103" i="4" s="1"/>
  <c r="CX103" i="4"/>
  <c r="CX115" i="4" s="1"/>
  <c r="CT103" i="4"/>
  <c r="CU103" i="4" s="1"/>
  <c r="CZ103" i="4" s="1"/>
  <c r="M106" i="3"/>
  <c r="L106" i="3"/>
  <c r="DA102" i="4"/>
  <c r="CH103" i="4"/>
  <c r="CH115" i="4" s="1"/>
  <c r="CC104" i="4"/>
  <c r="AF106" i="4"/>
  <c r="AE106" i="4"/>
  <c r="AC107" i="4"/>
  <c r="AB107" i="4"/>
  <c r="Z118" i="4"/>
  <c r="L117" i="4"/>
  <c r="V116" i="4"/>
  <c r="K120" i="4"/>
  <c r="U119" i="4"/>
  <c r="Q107" i="4"/>
  <c r="M108" i="4"/>
  <c r="W108" i="4" s="1"/>
  <c r="AB108" i="4" s="1"/>
  <c r="N108" i="4"/>
  <c r="X108" i="4" s="1"/>
  <c r="R107" i="4"/>
  <c r="AY109" i="3"/>
  <c r="AZ109" i="3"/>
  <c r="BB109" i="3"/>
  <c r="BA109" i="3"/>
  <c r="AT109" i="3"/>
  <c r="AR109" i="3"/>
  <c r="AQ109" i="3"/>
  <c r="AS109" i="3"/>
  <c r="AP110" i="3"/>
  <c r="AO111" i="3"/>
  <c r="AJ107" i="3"/>
  <c r="AI107" i="3"/>
  <c r="AA107" i="3"/>
  <c r="Z107" i="3"/>
  <c r="AH107" i="3"/>
  <c r="R107" i="3"/>
  <c r="H107" i="3"/>
  <c r="AB107" i="3"/>
  <c r="Q107" i="3"/>
  <c r="G107" i="3"/>
  <c r="P107" i="3"/>
  <c r="F107" i="3"/>
  <c r="E107" i="3"/>
  <c r="O107" i="3"/>
  <c r="L107" i="3" l="1"/>
  <c r="M107" i="3"/>
  <c r="V107" i="3"/>
  <c r="W107" i="3"/>
  <c r="DA103" i="4"/>
  <c r="S88" i="5"/>
  <c r="T89" i="5"/>
  <c r="U89" i="5"/>
  <c r="AM89" i="5"/>
  <c r="AJ89" i="5"/>
  <c r="AF89" i="5"/>
  <c r="AB89" i="5"/>
  <c r="X89" i="5"/>
  <c r="AI89" i="5"/>
  <c r="AE89" i="5"/>
  <c r="AA89" i="5"/>
  <c r="W89" i="5"/>
  <c r="AL89" i="5"/>
  <c r="AH89" i="5"/>
  <c r="AD89" i="5"/>
  <c r="Z89" i="5"/>
  <c r="V89" i="5"/>
  <c r="AK89" i="5"/>
  <c r="AG89" i="5"/>
  <c r="AC89" i="5"/>
  <c r="Y89" i="5"/>
  <c r="DB103" i="4"/>
  <c r="CT104" i="4"/>
  <c r="CU104" i="4" s="1"/>
  <c r="CV104" i="4"/>
  <c r="CX104" i="4"/>
  <c r="CX116" i="4" s="1"/>
  <c r="CH104" i="4"/>
  <c r="CH116" i="4" s="1"/>
  <c r="CC105" i="4"/>
  <c r="AE107" i="4"/>
  <c r="AF107" i="4"/>
  <c r="AC108" i="4"/>
  <c r="Z119" i="4"/>
  <c r="AA116" i="4"/>
  <c r="K121" i="4"/>
  <c r="U120" i="4"/>
  <c r="L118" i="4"/>
  <c r="V117" i="4"/>
  <c r="N109" i="4"/>
  <c r="X109" i="4" s="1"/>
  <c r="AC109" i="4" s="1"/>
  <c r="R108" i="4"/>
  <c r="Q108" i="4"/>
  <c r="M109" i="4"/>
  <c r="W109" i="4" s="1"/>
  <c r="AY110" i="3"/>
  <c r="AZ110" i="3"/>
  <c r="BB110" i="3"/>
  <c r="BA110" i="3"/>
  <c r="AR110" i="3"/>
  <c r="AS110" i="3"/>
  <c r="AT110" i="3"/>
  <c r="AQ110" i="3"/>
  <c r="AO112" i="3"/>
  <c r="AP111" i="3"/>
  <c r="CY104" i="4" l="1"/>
  <c r="S87" i="5"/>
  <c r="T88" i="5"/>
  <c r="U88" i="5"/>
  <c r="AM88" i="5"/>
  <c r="AK88" i="5"/>
  <c r="AG88" i="5"/>
  <c r="AC88" i="5"/>
  <c r="Y88" i="5"/>
  <c r="AJ88" i="5"/>
  <c r="AF88" i="5"/>
  <c r="AB88" i="5"/>
  <c r="X88" i="5"/>
  <c r="AI88" i="5"/>
  <c r="AE88" i="5"/>
  <c r="AA88" i="5"/>
  <c r="W88" i="5"/>
  <c r="AL88" i="5"/>
  <c r="AH88" i="5"/>
  <c r="AD88" i="5"/>
  <c r="Z88" i="5"/>
  <c r="V88" i="5"/>
  <c r="DD105" i="4"/>
  <c r="DC105" i="4"/>
  <c r="CW105" i="4"/>
  <c r="CV105" i="4" s="1"/>
  <c r="CN105" i="4"/>
  <c r="CM105" i="4"/>
  <c r="CU105" i="4"/>
  <c r="CZ104" i="4"/>
  <c r="CH117" i="4"/>
  <c r="CG105" i="4"/>
  <c r="CC106" i="4"/>
  <c r="AE108" i="4"/>
  <c r="AF108" i="4"/>
  <c r="Z120" i="4"/>
  <c r="AB109" i="4"/>
  <c r="AA117" i="4"/>
  <c r="K122" i="4"/>
  <c r="U121" i="4"/>
  <c r="L119" i="4"/>
  <c r="V118" i="4"/>
  <c r="Q109" i="4"/>
  <c r="AE109" i="4" s="1"/>
  <c r="M110" i="4"/>
  <c r="W110" i="4" s="1"/>
  <c r="N110" i="4"/>
  <c r="X110" i="4" s="1"/>
  <c r="AC110" i="4" s="1"/>
  <c r="R109" i="4"/>
  <c r="AY111" i="3"/>
  <c r="AZ111" i="3"/>
  <c r="BB111" i="3"/>
  <c r="BA111" i="3"/>
  <c r="AS111" i="3"/>
  <c r="AT111" i="3"/>
  <c r="AQ111" i="3"/>
  <c r="AR111" i="3"/>
  <c r="AP112" i="3"/>
  <c r="AO113" i="3"/>
  <c r="CY105" i="4" l="1"/>
  <c r="DA105" i="4" s="1"/>
  <c r="S86" i="5"/>
  <c r="T87" i="5"/>
  <c r="U87" i="5"/>
  <c r="AM87" i="5"/>
  <c r="AL87" i="5"/>
  <c r="AH87" i="5"/>
  <c r="AD87" i="5"/>
  <c r="Z87" i="5"/>
  <c r="V87" i="5"/>
  <c r="AK87" i="5"/>
  <c r="AG87" i="5"/>
  <c r="AC87" i="5"/>
  <c r="Y87" i="5"/>
  <c r="AJ87" i="5"/>
  <c r="AF87" i="5"/>
  <c r="AB87" i="5"/>
  <c r="X87" i="5"/>
  <c r="AI87" i="5"/>
  <c r="AE87" i="5"/>
  <c r="AA87" i="5"/>
  <c r="W87" i="5"/>
  <c r="DC106" i="4"/>
  <c r="CW106" i="4"/>
  <c r="CV106" i="4" s="1"/>
  <c r="DD106" i="4"/>
  <c r="CM106" i="4"/>
  <c r="CN106" i="4"/>
  <c r="CZ105" i="4"/>
  <c r="CU106" i="4"/>
  <c r="DB104" i="4"/>
  <c r="DB105" i="4"/>
  <c r="DA104" i="4"/>
  <c r="CC107" i="4"/>
  <c r="CG106" i="4"/>
  <c r="AF109" i="4"/>
  <c r="AB110" i="4"/>
  <c r="AA118" i="4"/>
  <c r="Z121" i="4"/>
  <c r="L120" i="4"/>
  <c r="V119" i="4"/>
  <c r="K123" i="4"/>
  <c r="U122" i="4"/>
  <c r="Q110" i="4"/>
  <c r="M111" i="4"/>
  <c r="W111" i="4" s="1"/>
  <c r="AB111" i="4" s="1"/>
  <c r="N111" i="4"/>
  <c r="X111" i="4" s="1"/>
  <c r="R110" i="4"/>
  <c r="AY112" i="3"/>
  <c r="AZ112" i="3"/>
  <c r="BB112" i="3"/>
  <c r="BA112" i="3"/>
  <c r="AS112" i="3"/>
  <c r="AT112" i="3"/>
  <c r="AQ112" i="3"/>
  <c r="AR112" i="3"/>
  <c r="AP113" i="3"/>
  <c r="AO114" i="3"/>
  <c r="CY106" i="4" l="1"/>
  <c r="DC107" i="4"/>
  <c r="CW107" i="4"/>
  <c r="CV107" i="4" s="1"/>
  <c r="DD107" i="4"/>
  <c r="CN107" i="4"/>
  <c r="CM107" i="4"/>
  <c r="CU107" i="4"/>
  <c r="CZ106" i="4"/>
  <c r="S85" i="5"/>
  <c r="T86" i="5"/>
  <c r="U86" i="5"/>
  <c r="AM86" i="5"/>
  <c r="AI86" i="5"/>
  <c r="AE86" i="5"/>
  <c r="AA86" i="5"/>
  <c r="W86" i="5"/>
  <c r="AL86" i="5"/>
  <c r="AH86" i="5"/>
  <c r="AD86" i="5"/>
  <c r="Z86" i="5"/>
  <c r="V86" i="5"/>
  <c r="AK86" i="5"/>
  <c r="AG86" i="5"/>
  <c r="AC86" i="5"/>
  <c r="Y86" i="5"/>
  <c r="AJ86" i="5"/>
  <c r="AF86" i="5"/>
  <c r="AB86" i="5"/>
  <c r="X86" i="5"/>
  <c r="CC108" i="4"/>
  <c r="CG107" i="4"/>
  <c r="AF110" i="4"/>
  <c r="AE110" i="4"/>
  <c r="AC111" i="4"/>
  <c r="AA119" i="4"/>
  <c r="Z122" i="4"/>
  <c r="L121" i="4"/>
  <c r="V120" i="4"/>
  <c r="K124" i="4"/>
  <c r="U123" i="4"/>
  <c r="N112" i="4"/>
  <c r="X112" i="4" s="1"/>
  <c r="R111" i="4"/>
  <c r="Q111" i="4"/>
  <c r="M112" i="4"/>
  <c r="W112" i="4" s="1"/>
  <c r="AY113" i="3"/>
  <c r="AZ113" i="3"/>
  <c r="BB113" i="3"/>
  <c r="BA113" i="3"/>
  <c r="AS113" i="3"/>
  <c r="AT113" i="3"/>
  <c r="AQ113" i="3"/>
  <c r="AR113" i="3"/>
  <c r="AO115" i="3"/>
  <c r="AP114" i="3"/>
  <c r="CY107" i="4" l="1"/>
  <c r="DD108" i="4"/>
  <c r="CW108" i="4"/>
  <c r="CV108" i="4" s="1"/>
  <c r="CM108" i="4"/>
  <c r="DC108" i="4"/>
  <c r="CN108" i="4"/>
  <c r="CU108" i="4"/>
  <c r="CZ107" i="4"/>
  <c r="S84" i="5"/>
  <c r="T85" i="5"/>
  <c r="U85" i="5"/>
  <c r="AM85" i="5"/>
  <c r="AJ85" i="5"/>
  <c r="AF85" i="5"/>
  <c r="AB85" i="5"/>
  <c r="X85" i="5"/>
  <c r="AI85" i="5"/>
  <c r="AE85" i="5"/>
  <c r="AA85" i="5"/>
  <c r="W85" i="5"/>
  <c r="AL85" i="5"/>
  <c r="AH85" i="5"/>
  <c r="AD85" i="5"/>
  <c r="Z85" i="5"/>
  <c r="V85" i="5"/>
  <c r="AK85" i="5"/>
  <c r="AG85" i="5"/>
  <c r="AC85" i="5"/>
  <c r="Y85" i="5"/>
  <c r="DB106" i="4"/>
  <c r="DA106" i="4"/>
  <c r="CC109" i="4"/>
  <c r="CG108" i="4"/>
  <c r="AE111" i="4"/>
  <c r="AF111" i="4"/>
  <c r="AA120" i="4"/>
  <c r="Z123" i="4"/>
  <c r="AB112" i="4"/>
  <c r="AC112" i="4"/>
  <c r="K125" i="4"/>
  <c r="U124" i="4"/>
  <c r="L122" i="4"/>
  <c r="V121" i="4"/>
  <c r="Q112" i="4"/>
  <c r="M113" i="4"/>
  <c r="W113" i="4" s="1"/>
  <c r="N113" i="4"/>
  <c r="X113" i="4" s="1"/>
  <c r="AC113" i="4" s="1"/>
  <c r="R112" i="4"/>
  <c r="AY114" i="3"/>
  <c r="AZ114" i="3"/>
  <c r="BB114" i="3"/>
  <c r="BA114" i="3"/>
  <c r="AS114" i="3"/>
  <c r="AT114" i="3"/>
  <c r="AQ114" i="3"/>
  <c r="AR114" i="3"/>
  <c r="AP115" i="3"/>
  <c r="AO116" i="3"/>
  <c r="CY108" i="4" l="1"/>
  <c r="CZ108" i="4"/>
  <c r="DD109" i="4"/>
  <c r="DC109" i="4"/>
  <c r="CW109" i="4"/>
  <c r="CV109" i="4" s="1"/>
  <c r="CN109" i="4"/>
  <c r="CM109" i="4"/>
  <c r="S83" i="5"/>
  <c r="T84" i="5"/>
  <c r="U84" i="5"/>
  <c r="AM84" i="5"/>
  <c r="AK84" i="5"/>
  <c r="AG84" i="5"/>
  <c r="AC84" i="5"/>
  <c r="Y84" i="5"/>
  <c r="AJ84" i="5"/>
  <c r="AF84" i="5"/>
  <c r="AB84" i="5"/>
  <c r="X84" i="5"/>
  <c r="AI84" i="5"/>
  <c r="AE84" i="5"/>
  <c r="AA84" i="5"/>
  <c r="W84" i="5"/>
  <c r="AL84" i="5"/>
  <c r="AH84" i="5"/>
  <c r="AD84" i="5"/>
  <c r="Z84" i="5"/>
  <c r="V84" i="5"/>
  <c r="DA107" i="4"/>
  <c r="DB107" i="4"/>
  <c r="CC110" i="4"/>
  <c r="CG109" i="4"/>
  <c r="AF112" i="4"/>
  <c r="AE112" i="4"/>
  <c r="AA121" i="4"/>
  <c r="Z124" i="4"/>
  <c r="AB113" i="4"/>
  <c r="K126" i="4"/>
  <c r="U125" i="4"/>
  <c r="L123" i="4"/>
  <c r="V122" i="4"/>
  <c r="Q113" i="4"/>
  <c r="M114" i="4"/>
  <c r="W114" i="4" s="1"/>
  <c r="N114" i="4"/>
  <c r="X114" i="4" s="1"/>
  <c r="AC114" i="4" s="1"/>
  <c r="R113" i="4"/>
  <c r="AY115" i="3"/>
  <c r="AZ115" i="3"/>
  <c r="BB115" i="3"/>
  <c r="BA115" i="3"/>
  <c r="AS115" i="3"/>
  <c r="AT115" i="3"/>
  <c r="AQ115" i="3"/>
  <c r="AR115" i="3"/>
  <c r="AP116" i="3"/>
  <c r="AO117" i="3"/>
  <c r="CY109" i="4" l="1"/>
  <c r="DB108" i="4"/>
  <c r="DC110" i="4"/>
  <c r="CW110" i="4"/>
  <c r="CV110" i="4" s="1"/>
  <c r="DD110" i="4"/>
  <c r="CM110" i="4"/>
  <c r="CN110" i="4"/>
  <c r="CU109" i="4"/>
  <c r="S82" i="5"/>
  <c r="T83" i="5"/>
  <c r="AM83" i="5"/>
  <c r="U83" i="5"/>
  <c r="AL83" i="5"/>
  <c r="AH83" i="5"/>
  <c r="AD83" i="5"/>
  <c r="Z83" i="5"/>
  <c r="V83" i="5"/>
  <c r="AK83" i="5"/>
  <c r="AG83" i="5"/>
  <c r="AC83" i="5"/>
  <c r="Y83" i="5"/>
  <c r="AJ83" i="5"/>
  <c r="AF83" i="5"/>
  <c r="AB83" i="5"/>
  <c r="X83" i="5"/>
  <c r="AI83" i="5"/>
  <c r="AE83" i="5"/>
  <c r="AA83" i="5"/>
  <c r="W83" i="5"/>
  <c r="DA108" i="4"/>
  <c r="CC111" i="4"/>
  <c r="CG110" i="4"/>
  <c r="AF113" i="4"/>
  <c r="AE113" i="4"/>
  <c r="Z125" i="4"/>
  <c r="AA122" i="4"/>
  <c r="AB114" i="4"/>
  <c r="L124" i="4"/>
  <c r="V123" i="4"/>
  <c r="K127" i="4"/>
  <c r="U126" i="4"/>
  <c r="N115" i="4"/>
  <c r="X115" i="4" s="1"/>
  <c r="R114" i="4"/>
  <c r="Q114" i="4"/>
  <c r="M115" i="4"/>
  <c r="W115" i="4" s="1"/>
  <c r="AY116" i="3"/>
  <c r="AZ116" i="3"/>
  <c r="BB116" i="3"/>
  <c r="BA116" i="3"/>
  <c r="AS116" i="3"/>
  <c r="AT116" i="3"/>
  <c r="AQ116" i="3"/>
  <c r="AR116" i="3"/>
  <c r="AP117" i="3"/>
  <c r="AO118" i="3"/>
  <c r="CY110" i="4" l="1"/>
  <c r="S81" i="5"/>
  <c r="T82" i="5"/>
  <c r="U82" i="5"/>
  <c r="AM82" i="5"/>
  <c r="AI82" i="5"/>
  <c r="AE82" i="5"/>
  <c r="AA82" i="5"/>
  <c r="W82" i="5"/>
  <c r="AL82" i="5"/>
  <c r="AH82" i="5"/>
  <c r="AD82" i="5"/>
  <c r="Z82" i="5"/>
  <c r="V82" i="5"/>
  <c r="AK82" i="5"/>
  <c r="AG82" i="5"/>
  <c r="AC82" i="5"/>
  <c r="Y82" i="5"/>
  <c r="AJ82" i="5"/>
  <c r="AF82" i="5"/>
  <c r="AB82" i="5"/>
  <c r="X82" i="5"/>
  <c r="CZ109" i="4"/>
  <c r="CU110" i="4"/>
  <c r="CW111" i="4"/>
  <c r="CV111" i="4" s="1"/>
  <c r="DD111" i="4"/>
  <c r="DC111" i="4"/>
  <c r="CM111" i="4"/>
  <c r="CN111" i="4"/>
  <c r="DA109" i="4"/>
  <c r="CC112" i="4"/>
  <c r="CG111" i="4"/>
  <c r="AE114" i="4"/>
  <c r="AF114" i="4"/>
  <c r="AA123" i="4"/>
  <c r="Z126" i="4"/>
  <c r="AC115" i="4"/>
  <c r="AB115" i="4"/>
  <c r="L125" i="4"/>
  <c r="V124" i="4"/>
  <c r="K128" i="4"/>
  <c r="U127" i="4"/>
  <c r="Q115" i="4"/>
  <c r="AE115" i="4" s="1"/>
  <c r="M116" i="4"/>
  <c r="W116" i="4" s="1"/>
  <c r="AB116" i="4" s="1"/>
  <c r="N116" i="4"/>
  <c r="X116" i="4" s="1"/>
  <c r="R115" i="4"/>
  <c r="AY117" i="3"/>
  <c r="AZ117" i="3"/>
  <c r="BB117" i="3"/>
  <c r="BA117" i="3"/>
  <c r="AS117" i="3"/>
  <c r="AT117" i="3"/>
  <c r="AQ117" i="3"/>
  <c r="AR117" i="3"/>
  <c r="AP118" i="3"/>
  <c r="AO119" i="3"/>
  <c r="CY111" i="4" l="1"/>
  <c r="DB109" i="4"/>
  <c r="S80" i="5"/>
  <c r="T81" i="5"/>
  <c r="U81" i="5"/>
  <c r="AM81" i="5"/>
  <c r="AJ81" i="5"/>
  <c r="AF81" i="5"/>
  <c r="AB81" i="5"/>
  <c r="X81" i="5"/>
  <c r="AI81" i="5"/>
  <c r="AE81" i="5"/>
  <c r="AA81" i="5"/>
  <c r="W81" i="5"/>
  <c r="AL81" i="5"/>
  <c r="AH81" i="5"/>
  <c r="AD81" i="5"/>
  <c r="Z81" i="5"/>
  <c r="V81" i="5"/>
  <c r="AK81" i="5"/>
  <c r="AG81" i="5"/>
  <c r="AC81" i="5"/>
  <c r="Y81" i="5"/>
  <c r="DD112" i="4"/>
  <c r="DC112" i="4"/>
  <c r="CM112" i="4"/>
  <c r="CW112" i="4"/>
  <c r="CV112" i="4" s="1"/>
  <c r="CN112" i="4"/>
  <c r="CU111" i="4"/>
  <c r="CZ110" i="4"/>
  <c r="DA110" i="4"/>
  <c r="CC113" i="4"/>
  <c r="CG112" i="4"/>
  <c r="AF115" i="4"/>
  <c r="Z127" i="4"/>
  <c r="AA124" i="4"/>
  <c r="AC116" i="4"/>
  <c r="K129" i="4"/>
  <c r="U128" i="4"/>
  <c r="L126" i="4"/>
  <c r="V125" i="4"/>
  <c r="Q116" i="4"/>
  <c r="M117" i="4"/>
  <c r="W117" i="4" s="1"/>
  <c r="AB117" i="4" s="1"/>
  <c r="N117" i="4"/>
  <c r="X117" i="4" s="1"/>
  <c r="R116" i="4"/>
  <c r="AY118" i="3"/>
  <c r="AZ118" i="3"/>
  <c r="BB118" i="3"/>
  <c r="BA118" i="3"/>
  <c r="AS118" i="3"/>
  <c r="AT118" i="3"/>
  <c r="AQ118" i="3"/>
  <c r="AR118" i="3"/>
  <c r="AP119" i="3"/>
  <c r="AO120" i="3"/>
  <c r="CY112" i="4" l="1"/>
  <c r="DD113" i="4"/>
  <c r="DC113" i="4"/>
  <c r="CW113" i="4"/>
  <c r="CV113" i="4" s="1"/>
  <c r="CM113" i="4"/>
  <c r="CN113" i="4"/>
  <c r="CU112" i="4"/>
  <c r="CZ111" i="4"/>
  <c r="DB111" i="4" s="1"/>
  <c r="S79" i="5"/>
  <c r="T80" i="5"/>
  <c r="U80" i="5"/>
  <c r="AM80" i="5"/>
  <c r="AK80" i="5"/>
  <c r="AG80" i="5"/>
  <c r="AC80" i="5"/>
  <c r="Y80" i="5"/>
  <c r="AJ80" i="5"/>
  <c r="AF80" i="5"/>
  <c r="AB80" i="5"/>
  <c r="X80" i="5"/>
  <c r="AI80" i="5"/>
  <c r="AE80" i="5"/>
  <c r="AA80" i="5"/>
  <c r="W80" i="5"/>
  <c r="AL80" i="5"/>
  <c r="AH80" i="5"/>
  <c r="AD80" i="5"/>
  <c r="Z80" i="5"/>
  <c r="V80" i="5"/>
  <c r="DB110" i="4"/>
  <c r="DA111" i="4"/>
  <c r="CC114" i="4"/>
  <c r="CG113" i="4"/>
  <c r="AE116" i="4"/>
  <c r="AF116" i="4"/>
  <c r="AA125" i="4"/>
  <c r="Z128" i="4"/>
  <c r="AC117" i="4"/>
  <c r="K130" i="4"/>
  <c r="U129" i="4"/>
  <c r="L127" i="4"/>
  <c r="V126" i="4"/>
  <c r="M118" i="4"/>
  <c r="W118" i="4" s="1"/>
  <c r="Q117" i="4"/>
  <c r="N118" i="4"/>
  <c r="X118" i="4" s="1"/>
  <c r="R117" i="4"/>
  <c r="AY119" i="3"/>
  <c r="AZ119" i="3"/>
  <c r="BB119" i="3"/>
  <c r="BA119" i="3"/>
  <c r="AS119" i="3"/>
  <c r="AT119" i="3"/>
  <c r="AQ119" i="3"/>
  <c r="AR119" i="3"/>
  <c r="AP120" i="3"/>
  <c r="AO121" i="3"/>
  <c r="CY113" i="4" l="1"/>
  <c r="DC114" i="4"/>
  <c r="CW114" i="4"/>
  <c r="CV114" i="4" s="1"/>
  <c r="DD114" i="4"/>
  <c r="CM114" i="4"/>
  <c r="CN114" i="4"/>
  <c r="S78" i="5"/>
  <c r="T79" i="5"/>
  <c r="U79" i="5"/>
  <c r="AM79" i="5"/>
  <c r="AL79" i="5"/>
  <c r="AH79" i="5"/>
  <c r="AD79" i="5"/>
  <c r="Z79" i="5"/>
  <c r="V79" i="5"/>
  <c r="AK79" i="5"/>
  <c r="AG79" i="5"/>
  <c r="AC79" i="5"/>
  <c r="Y79" i="5"/>
  <c r="AJ79" i="5"/>
  <c r="AF79" i="5"/>
  <c r="AB79" i="5"/>
  <c r="X79" i="5"/>
  <c r="AI79" i="5"/>
  <c r="AE79" i="5"/>
  <c r="AA79" i="5"/>
  <c r="W79" i="5"/>
  <c r="DA112" i="4"/>
  <c r="CU113" i="4"/>
  <c r="CZ112" i="4"/>
  <c r="CC115" i="4"/>
  <c r="CG114" i="4"/>
  <c r="AE117" i="4"/>
  <c r="AF117" i="4"/>
  <c r="AC118" i="4"/>
  <c r="AA126" i="4"/>
  <c r="Z129" i="4"/>
  <c r="AB118" i="4"/>
  <c r="L128" i="4"/>
  <c r="V127" i="4"/>
  <c r="AA127" i="4" s="1"/>
  <c r="K131" i="4"/>
  <c r="U130" i="4"/>
  <c r="N119" i="4"/>
  <c r="X119" i="4" s="1"/>
  <c r="R118" i="4"/>
  <c r="Q118" i="4"/>
  <c r="M119" i="4"/>
  <c r="W119" i="4" s="1"/>
  <c r="AY120" i="3"/>
  <c r="AZ120" i="3"/>
  <c r="BB120" i="3"/>
  <c r="BA120" i="3"/>
  <c r="AS120" i="3"/>
  <c r="AT120" i="3"/>
  <c r="AQ120" i="3"/>
  <c r="AR120" i="3"/>
  <c r="AP121" i="3"/>
  <c r="AO122" i="3"/>
  <c r="CY114" i="4" l="1"/>
  <c r="DA114" i="4" s="1"/>
  <c r="CZ113" i="4"/>
  <c r="DB113" i="4" s="1"/>
  <c r="CU114" i="4"/>
  <c r="S77" i="5"/>
  <c r="T78" i="5"/>
  <c r="U78" i="5"/>
  <c r="AM78" i="5"/>
  <c r="AI78" i="5"/>
  <c r="AE78" i="5"/>
  <c r="AA78" i="5"/>
  <c r="W78" i="5"/>
  <c r="AL78" i="5"/>
  <c r="AH78" i="5"/>
  <c r="AD78" i="5"/>
  <c r="Z78" i="5"/>
  <c r="V78" i="5"/>
  <c r="AK78" i="5"/>
  <c r="AG78" i="5"/>
  <c r="AC78" i="5"/>
  <c r="Y78" i="5"/>
  <c r="AJ78" i="5"/>
  <c r="AF78" i="5"/>
  <c r="AB78" i="5"/>
  <c r="X78" i="5"/>
  <c r="DC115" i="4"/>
  <c r="CW115" i="4"/>
  <c r="CV115" i="4" s="1"/>
  <c r="DD115" i="4"/>
  <c r="CM115" i="4"/>
  <c r="CN115" i="4"/>
  <c r="DA113" i="4"/>
  <c r="DB112" i="4"/>
  <c r="CC116" i="4"/>
  <c r="CG115" i="4"/>
  <c r="AE118" i="4"/>
  <c r="AF118" i="4"/>
  <c r="Z130" i="4"/>
  <c r="AB119" i="4"/>
  <c r="AC119" i="4"/>
  <c r="K132" i="4"/>
  <c r="U131" i="4"/>
  <c r="L129" i="4"/>
  <c r="V128" i="4"/>
  <c r="Q119" i="4"/>
  <c r="M120" i="4"/>
  <c r="W120" i="4" s="1"/>
  <c r="N120" i="4"/>
  <c r="X120" i="4" s="1"/>
  <c r="R119" i="4"/>
  <c r="AF119" i="4" s="1"/>
  <c r="AY121" i="3"/>
  <c r="AZ121" i="3"/>
  <c r="BB121" i="3"/>
  <c r="BA121" i="3"/>
  <c r="AS121" i="3"/>
  <c r="AT121" i="3"/>
  <c r="AQ121" i="3"/>
  <c r="AR121" i="3"/>
  <c r="AP122" i="3"/>
  <c r="AO123" i="3"/>
  <c r="CY115" i="4" l="1"/>
  <c r="DD116" i="4"/>
  <c r="CW116" i="4"/>
  <c r="CV116" i="4" s="1"/>
  <c r="CM116" i="4"/>
  <c r="DC116" i="4"/>
  <c r="CN116" i="4"/>
  <c r="CU115" i="4"/>
  <c r="CZ114" i="4"/>
  <c r="DB114" i="4" s="1"/>
  <c r="S76" i="5"/>
  <c r="T77" i="5"/>
  <c r="U77" i="5"/>
  <c r="AM77" i="5"/>
  <c r="AJ77" i="5"/>
  <c r="AF77" i="5"/>
  <c r="AB77" i="5"/>
  <c r="X77" i="5"/>
  <c r="AI77" i="5"/>
  <c r="AE77" i="5"/>
  <c r="AA77" i="5"/>
  <c r="W77" i="5"/>
  <c r="AL77" i="5"/>
  <c r="AH77" i="5"/>
  <c r="AD77" i="5"/>
  <c r="Z77" i="5"/>
  <c r="V77" i="5"/>
  <c r="AK77" i="5"/>
  <c r="AG77" i="5"/>
  <c r="AC77" i="5"/>
  <c r="Y77" i="5"/>
  <c r="CG116" i="4"/>
  <c r="CC117" i="4"/>
  <c r="AE119" i="4"/>
  <c r="Z131" i="4"/>
  <c r="AC120" i="4"/>
  <c r="AB120" i="4"/>
  <c r="AA128" i="4"/>
  <c r="L130" i="4"/>
  <c r="V129" i="4"/>
  <c r="AA129" i="4" s="1"/>
  <c r="K133" i="4"/>
  <c r="U132" i="4"/>
  <c r="Q120" i="4"/>
  <c r="M121" i="4"/>
  <c r="W121" i="4" s="1"/>
  <c r="AB121" i="4" s="1"/>
  <c r="N121" i="4"/>
  <c r="X121" i="4" s="1"/>
  <c r="R120" i="4"/>
  <c r="AY122" i="3"/>
  <c r="AZ122" i="3"/>
  <c r="BB122" i="3"/>
  <c r="BA122" i="3"/>
  <c r="AS122" i="3"/>
  <c r="AT122" i="3"/>
  <c r="AQ122" i="3"/>
  <c r="AR122" i="3"/>
  <c r="AO124" i="3"/>
  <c r="AP123" i="3"/>
  <c r="CY116" i="4" l="1"/>
  <c r="DA116" i="4" s="1"/>
  <c r="CU116" i="4"/>
  <c r="CZ115" i="4"/>
  <c r="S75" i="5"/>
  <c r="T76" i="5"/>
  <c r="U76" i="5"/>
  <c r="AM76" i="5"/>
  <c r="AK76" i="5"/>
  <c r="AG76" i="5"/>
  <c r="AC76" i="5"/>
  <c r="Y76" i="5"/>
  <c r="AJ76" i="5"/>
  <c r="AF76" i="5"/>
  <c r="AB76" i="5"/>
  <c r="X76" i="5"/>
  <c r="AI76" i="5"/>
  <c r="AE76" i="5"/>
  <c r="AA76" i="5"/>
  <c r="W76" i="5"/>
  <c r="AL76" i="5"/>
  <c r="AH76" i="5"/>
  <c r="AD76" i="5"/>
  <c r="Z76" i="5"/>
  <c r="V76" i="5"/>
  <c r="DB115" i="4"/>
  <c r="DA115" i="4"/>
  <c r="DD117" i="4"/>
  <c r="DC117" i="4"/>
  <c r="CW117" i="4"/>
  <c r="CV117" i="4" s="1"/>
  <c r="CY117" i="4" s="1"/>
  <c r="DA117" i="4" s="1"/>
  <c r="CN117" i="4"/>
  <c r="CC118" i="4"/>
  <c r="CM117" i="4"/>
  <c r="CG117" i="4"/>
  <c r="AE120" i="4"/>
  <c r="AF120" i="4"/>
  <c r="AC121" i="4"/>
  <c r="Z132" i="4"/>
  <c r="K134" i="4"/>
  <c r="U133" i="4"/>
  <c r="Z133" i="4" s="1"/>
  <c r="L131" i="4"/>
  <c r="V130" i="4"/>
  <c r="Q121" i="4"/>
  <c r="M122" i="4"/>
  <c r="W122" i="4" s="1"/>
  <c r="N122" i="4"/>
  <c r="X122" i="4" s="1"/>
  <c r="R121" i="4"/>
  <c r="AY123" i="3"/>
  <c r="AZ123" i="3"/>
  <c r="BB123" i="3"/>
  <c r="BA123" i="3"/>
  <c r="AS123" i="3"/>
  <c r="AT123" i="3"/>
  <c r="AQ123" i="3"/>
  <c r="AR123" i="3"/>
  <c r="AO125" i="3"/>
  <c r="AP124" i="3"/>
  <c r="CU117" i="4" l="1"/>
  <c r="CZ117" i="4" s="1"/>
  <c r="CZ116" i="4"/>
  <c r="DB116" i="4" s="1"/>
  <c r="CC119" i="4"/>
  <c r="DC118" i="4"/>
  <c r="DD118" i="4"/>
  <c r="CN118" i="4"/>
  <c r="CM118" i="4"/>
  <c r="S74" i="5"/>
  <c r="T75" i="5"/>
  <c r="AM75" i="5"/>
  <c r="U75" i="5"/>
  <c r="AL75" i="5"/>
  <c r="AH75" i="5"/>
  <c r="AD75" i="5"/>
  <c r="Z75" i="5"/>
  <c r="V75" i="5"/>
  <c r="AK75" i="5"/>
  <c r="AG75" i="5"/>
  <c r="AC75" i="5"/>
  <c r="Y75" i="5"/>
  <c r="AJ75" i="5"/>
  <c r="AF75" i="5"/>
  <c r="AB75" i="5"/>
  <c r="X75" i="5"/>
  <c r="AI75" i="5"/>
  <c r="AE75" i="5"/>
  <c r="AA75" i="5"/>
  <c r="W75" i="5"/>
  <c r="AE121" i="4"/>
  <c r="AF121" i="4"/>
  <c r="AA130" i="4"/>
  <c r="AC122" i="4"/>
  <c r="AB122" i="4"/>
  <c r="L132" i="4"/>
  <c r="V131" i="4"/>
  <c r="AA131" i="4" s="1"/>
  <c r="K135" i="4"/>
  <c r="U134" i="4"/>
  <c r="N123" i="4"/>
  <c r="X123" i="4" s="1"/>
  <c r="R122" i="4"/>
  <c r="M123" i="4"/>
  <c r="W123" i="4" s="1"/>
  <c r="Q122" i="4"/>
  <c r="AE122" i="4" s="1"/>
  <c r="AY124" i="3"/>
  <c r="AZ124" i="3"/>
  <c r="BB124" i="3"/>
  <c r="BA124" i="3"/>
  <c r="AS124" i="3"/>
  <c r="AT124" i="3"/>
  <c r="AQ124" i="3"/>
  <c r="AR124" i="3"/>
  <c r="AO126" i="3"/>
  <c r="AP125" i="3"/>
  <c r="CC120" i="4" l="1"/>
  <c r="DD119" i="4"/>
  <c r="DC119" i="4"/>
  <c r="CM119" i="4"/>
  <c r="CN119" i="4"/>
  <c r="S73" i="5"/>
  <c r="T74" i="5"/>
  <c r="U74" i="5"/>
  <c r="AM74" i="5"/>
  <c r="AI74" i="5"/>
  <c r="AE74" i="5"/>
  <c r="AA74" i="5"/>
  <c r="W74" i="5"/>
  <c r="AL74" i="5"/>
  <c r="AH74" i="5"/>
  <c r="AD74" i="5"/>
  <c r="Z74" i="5"/>
  <c r="V74" i="5"/>
  <c r="AK74" i="5"/>
  <c r="AG74" i="5"/>
  <c r="AC74" i="5"/>
  <c r="Y74" i="5"/>
  <c r="AJ74" i="5"/>
  <c r="AF74" i="5"/>
  <c r="AB74" i="5"/>
  <c r="X74" i="5"/>
  <c r="DB117" i="4"/>
  <c r="AF122" i="4"/>
  <c r="AB123" i="4"/>
  <c r="Z134" i="4"/>
  <c r="AC123" i="4"/>
  <c r="K136" i="4"/>
  <c r="U135" i="4"/>
  <c r="L133" i="4"/>
  <c r="V132" i="4"/>
  <c r="M124" i="4"/>
  <c r="W124" i="4" s="1"/>
  <c r="AB124" i="4" s="1"/>
  <c r="Q123" i="4"/>
  <c r="AE123" i="4" s="1"/>
  <c r="N124" i="4"/>
  <c r="X124" i="4" s="1"/>
  <c r="R123" i="4"/>
  <c r="AY125" i="3"/>
  <c r="AZ125" i="3"/>
  <c r="BB125" i="3"/>
  <c r="BA125" i="3"/>
  <c r="AS125" i="3"/>
  <c r="AT125" i="3"/>
  <c r="AQ125" i="3"/>
  <c r="AR125" i="3"/>
  <c r="AO127" i="3"/>
  <c r="AP126" i="3"/>
  <c r="S72" i="5" l="1"/>
  <c r="T73" i="5"/>
  <c r="U73" i="5"/>
  <c r="AM73" i="5"/>
  <c r="AJ73" i="5"/>
  <c r="AF73" i="5"/>
  <c r="AB73" i="5"/>
  <c r="X73" i="5"/>
  <c r="AI73" i="5"/>
  <c r="AE73" i="5"/>
  <c r="AA73" i="5"/>
  <c r="W73" i="5"/>
  <c r="AL73" i="5"/>
  <c r="AH73" i="5"/>
  <c r="AD73" i="5"/>
  <c r="Z73" i="5"/>
  <c r="V73" i="5"/>
  <c r="AK73" i="5"/>
  <c r="AG73" i="5"/>
  <c r="AC73" i="5"/>
  <c r="Y73" i="5"/>
  <c r="CC121" i="4"/>
  <c r="DD120" i="4"/>
  <c r="DC120" i="4"/>
  <c r="CN120" i="4"/>
  <c r="CM120" i="4"/>
  <c r="AF123" i="4"/>
  <c r="AC124" i="4"/>
  <c r="Z135" i="4"/>
  <c r="AA132" i="4"/>
  <c r="L134" i="4"/>
  <c r="V133" i="4"/>
  <c r="K137" i="4"/>
  <c r="U136" i="4"/>
  <c r="N125" i="4"/>
  <c r="X125" i="4" s="1"/>
  <c r="AC125" i="4" s="1"/>
  <c r="R124" i="4"/>
  <c r="Q124" i="4"/>
  <c r="M125" i="4"/>
  <c r="W125" i="4" s="1"/>
  <c r="AY126" i="3"/>
  <c r="AZ126" i="3"/>
  <c r="BB126" i="3"/>
  <c r="BA126" i="3"/>
  <c r="AS126" i="3"/>
  <c r="AT126" i="3"/>
  <c r="AQ126" i="3"/>
  <c r="AR126" i="3"/>
  <c r="AO128" i="3"/>
  <c r="AP127" i="3"/>
  <c r="CC122" i="4" l="1"/>
  <c r="DD121" i="4"/>
  <c r="DC121" i="4"/>
  <c r="CN121" i="4"/>
  <c r="CM121" i="4"/>
  <c r="S71" i="5"/>
  <c r="T72" i="5"/>
  <c r="U72" i="5"/>
  <c r="AM72" i="5"/>
  <c r="AK72" i="5"/>
  <c r="AG72" i="5"/>
  <c r="AC72" i="5"/>
  <c r="Y72" i="5"/>
  <c r="AJ72" i="5"/>
  <c r="AF72" i="5"/>
  <c r="AB72" i="5"/>
  <c r="X72" i="5"/>
  <c r="AI72" i="5"/>
  <c r="AE72" i="5"/>
  <c r="AA72" i="5"/>
  <c r="W72" i="5"/>
  <c r="AL72" i="5"/>
  <c r="AH72" i="5"/>
  <c r="AD72" i="5"/>
  <c r="Z72" i="5"/>
  <c r="V72" i="5"/>
  <c r="AF124" i="4"/>
  <c r="AE124" i="4"/>
  <c r="AA133" i="4"/>
  <c r="AB125" i="4"/>
  <c r="Z136" i="4"/>
  <c r="K138" i="4"/>
  <c r="U137" i="4"/>
  <c r="Z137" i="4" s="1"/>
  <c r="L135" i="4"/>
  <c r="V134" i="4"/>
  <c r="AA134" i="4" s="1"/>
  <c r="Q125" i="4"/>
  <c r="M126" i="4"/>
  <c r="W126" i="4" s="1"/>
  <c r="AB126" i="4" s="1"/>
  <c r="N126" i="4"/>
  <c r="X126" i="4" s="1"/>
  <c r="AC126" i="4" s="1"/>
  <c r="R125" i="4"/>
  <c r="AY127" i="3"/>
  <c r="AZ127" i="3"/>
  <c r="BB127" i="3"/>
  <c r="AS127" i="3"/>
  <c r="BA127" i="3"/>
  <c r="AT127" i="3"/>
  <c r="AQ127" i="3"/>
  <c r="AR127" i="3"/>
  <c r="AP128" i="3"/>
  <c r="AO129" i="3"/>
  <c r="S70" i="5" l="1"/>
  <c r="T71" i="5"/>
  <c r="U71" i="5"/>
  <c r="AM71" i="5"/>
  <c r="AL71" i="5"/>
  <c r="AH71" i="5"/>
  <c r="AD71" i="5"/>
  <c r="Z71" i="5"/>
  <c r="V71" i="5"/>
  <c r="AK71" i="5"/>
  <c r="AG71" i="5"/>
  <c r="AC71" i="5"/>
  <c r="Y71" i="5"/>
  <c r="AJ71" i="5"/>
  <c r="AF71" i="5"/>
  <c r="AB71" i="5"/>
  <c r="X71" i="5"/>
  <c r="AI71" i="5"/>
  <c r="AE71" i="5"/>
  <c r="AA71" i="5"/>
  <c r="W71" i="5"/>
  <c r="CC123" i="4"/>
  <c r="DC122" i="4"/>
  <c r="DD122" i="4"/>
  <c r="CN122" i="4"/>
  <c r="CM122" i="4"/>
  <c r="AF125" i="4"/>
  <c r="AE125" i="4"/>
  <c r="K139" i="4"/>
  <c r="U138" i="4"/>
  <c r="L136" i="4"/>
  <c r="V135" i="4"/>
  <c r="Q126" i="4"/>
  <c r="M127" i="4"/>
  <c r="W127" i="4" s="1"/>
  <c r="AB127" i="4" s="1"/>
  <c r="N127" i="4"/>
  <c r="X127" i="4" s="1"/>
  <c r="AC127" i="4" s="1"/>
  <c r="R126" i="4"/>
  <c r="AY128" i="3"/>
  <c r="AZ128" i="3"/>
  <c r="BB128" i="3"/>
  <c r="BA128" i="3"/>
  <c r="AS128" i="3"/>
  <c r="AT128" i="3"/>
  <c r="AQ128" i="3"/>
  <c r="AR128" i="3"/>
  <c r="AO130" i="3"/>
  <c r="AP129" i="3"/>
  <c r="CC124" i="4" l="1"/>
  <c r="DC123" i="4"/>
  <c r="DD123" i="4"/>
  <c r="CM123" i="4"/>
  <c r="CN123" i="4"/>
  <c r="S69" i="5"/>
  <c r="T70" i="5"/>
  <c r="U70" i="5"/>
  <c r="AM70" i="5"/>
  <c r="AI70" i="5"/>
  <c r="AE70" i="5"/>
  <c r="AA70" i="5"/>
  <c r="W70" i="5"/>
  <c r="AL70" i="5"/>
  <c r="AH70" i="5"/>
  <c r="AD70" i="5"/>
  <c r="Z70" i="5"/>
  <c r="V70" i="5"/>
  <c r="AK70" i="5"/>
  <c r="AG70" i="5"/>
  <c r="AC70" i="5"/>
  <c r="Y70" i="5"/>
  <c r="AJ70" i="5"/>
  <c r="AF70" i="5"/>
  <c r="AB70" i="5"/>
  <c r="X70" i="5"/>
  <c r="AE126" i="4"/>
  <c r="AF126" i="4"/>
  <c r="AA135" i="4"/>
  <c r="Z138" i="4"/>
  <c r="L137" i="4"/>
  <c r="V136" i="4"/>
  <c r="AA136" i="4" s="1"/>
  <c r="K140" i="4"/>
  <c r="U139" i="4"/>
  <c r="Z139" i="4" s="1"/>
  <c r="N128" i="4"/>
  <c r="X128" i="4" s="1"/>
  <c r="R127" i="4"/>
  <c r="Q127" i="4"/>
  <c r="M128" i="4"/>
  <c r="W128" i="4" s="1"/>
  <c r="AY129" i="3"/>
  <c r="AZ129" i="3"/>
  <c r="BB129" i="3"/>
  <c r="BA129" i="3"/>
  <c r="AS129" i="3"/>
  <c r="AT129" i="3"/>
  <c r="AQ129" i="3"/>
  <c r="AR129" i="3"/>
  <c r="AP130" i="3"/>
  <c r="AO131" i="3"/>
  <c r="S68" i="5" l="1"/>
  <c r="T69" i="5"/>
  <c r="AM69" i="5"/>
  <c r="U69" i="5"/>
  <c r="AJ69" i="5"/>
  <c r="AF69" i="5"/>
  <c r="AB69" i="5"/>
  <c r="X69" i="5"/>
  <c r="AI69" i="5"/>
  <c r="AE69" i="5"/>
  <c r="AA69" i="5"/>
  <c r="W69" i="5"/>
  <c r="AL69" i="5"/>
  <c r="AH69" i="5"/>
  <c r="AD69" i="5"/>
  <c r="Z69" i="5"/>
  <c r="V69" i="5"/>
  <c r="AK69" i="5"/>
  <c r="AG69" i="5"/>
  <c r="AC69" i="5"/>
  <c r="Y69" i="5"/>
  <c r="CC125" i="4"/>
  <c r="DD124" i="4"/>
  <c r="CN124" i="4"/>
  <c r="DC124" i="4"/>
  <c r="CM124" i="4"/>
  <c r="AE127" i="4"/>
  <c r="AF127" i="4"/>
  <c r="AB128" i="4"/>
  <c r="AC128" i="4"/>
  <c r="K141" i="4"/>
  <c r="U140" i="4"/>
  <c r="L138" i="4"/>
  <c r="V137" i="4"/>
  <c r="M129" i="4"/>
  <c r="W129" i="4" s="1"/>
  <c r="Q128" i="4"/>
  <c r="N129" i="4"/>
  <c r="X129" i="4" s="1"/>
  <c r="R128" i="4"/>
  <c r="AY130" i="3"/>
  <c r="AZ130" i="3"/>
  <c r="BB130" i="3"/>
  <c r="BA130" i="3"/>
  <c r="AS130" i="3"/>
  <c r="AT130" i="3"/>
  <c r="AQ130" i="3"/>
  <c r="AR130" i="3"/>
  <c r="AP131" i="3"/>
  <c r="AO132" i="3"/>
  <c r="CC126" i="4" l="1"/>
  <c r="DD125" i="4"/>
  <c r="DC125" i="4"/>
  <c r="CN125" i="4"/>
  <c r="CM125" i="4"/>
  <c r="S67" i="5"/>
  <c r="T68" i="5"/>
  <c r="U68" i="5"/>
  <c r="AM68" i="5"/>
  <c r="AK68" i="5"/>
  <c r="AG68" i="5"/>
  <c r="AC68" i="5"/>
  <c r="Y68" i="5"/>
  <c r="AJ68" i="5"/>
  <c r="AF68" i="5"/>
  <c r="AB68" i="5"/>
  <c r="X68" i="5"/>
  <c r="AI68" i="5"/>
  <c r="AE68" i="5"/>
  <c r="AA68" i="5"/>
  <c r="W68" i="5"/>
  <c r="AL68" i="5"/>
  <c r="AH68" i="5"/>
  <c r="AD68" i="5"/>
  <c r="Z68" i="5"/>
  <c r="V68" i="5"/>
  <c r="AE128" i="4"/>
  <c r="AF128" i="4"/>
  <c r="AB129" i="4"/>
  <c r="Z140" i="4"/>
  <c r="AA137" i="4"/>
  <c r="AC129" i="4"/>
  <c r="L139" i="4"/>
  <c r="V138" i="4"/>
  <c r="K142" i="4"/>
  <c r="U141" i="4"/>
  <c r="N130" i="4"/>
  <c r="X130" i="4" s="1"/>
  <c r="R129" i="4"/>
  <c r="Q129" i="4"/>
  <c r="M130" i="4"/>
  <c r="W130" i="4" s="1"/>
  <c r="AY131" i="3"/>
  <c r="AZ131" i="3"/>
  <c r="BB131" i="3"/>
  <c r="BA131" i="3"/>
  <c r="AS131" i="3"/>
  <c r="AT131" i="3"/>
  <c r="AQ131" i="3"/>
  <c r="AR131" i="3"/>
  <c r="AO133" i="3"/>
  <c r="AP132" i="3"/>
  <c r="S66" i="5" l="1"/>
  <c r="T67" i="5"/>
  <c r="AM67" i="5"/>
  <c r="U67" i="5"/>
  <c r="AL67" i="5"/>
  <c r="AH67" i="5"/>
  <c r="AD67" i="5"/>
  <c r="Z67" i="5"/>
  <c r="V67" i="5"/>
  <c r="AJ67" i="5"/>
  <c r="AF67" i="5"/>
  <c r="AB67" i="5"/>
  <c r="X67" i="5"/>
  <c r="AI67" i="5"/>
  <c r="AE67" i="5"/>
  <c r="AA67" i="5"/>
  <c r="W67" i="5"/>
  <c r="AK67" i="5"/>
  <c r="AG67" i="5"/>
  <c r="AC67" i="5"/>
  <c r="Y67" i="5"/>
  <c r="CC127" i="4"/>
  <c r="DC126" i="4"/>
  <c r="DD126" i="4"/>
  <c r="CN126" i="4"/>
  <c r="CM126" i="4"/>
  <c r="AE129" i="4"/>
  <c r="AF129" i="4"/>
  <c r="AA138" i="4"/>
  <c r="Z141" i="4"/>
  <c r="AC130" i="4"/>
  <c r="AB130" i="4"/>
  <c r="K143" i="4"/>
  <c r="U142" i="4"/>
  <c r="L140" i="4"/>
  <c r="V139" i="4"/>
  <c r="Q130" i="4"/>
  <c r="M131" i="4"/>
  <c r="W131" i="4" s="1"/>
  <c r="N131" i="4"/>
  <c r="X131" i="4" s="1"/>
  <c r="R130" i="4"/>
  <c r="AF130" i="4" s="1"/>
  <c r="AY132" i="3"/>
  <c r="AZ132" i="3"/>
  <c r="BB132" i="3"/>
  <c r="BA132" i="3"/>
  <c r="AS132" i="3"/>
  <c r="AT132" i="3"/>
  <c r="AQ132" i="3"/>
  <c r="AR132" i="3"/>
  <c r="AP133" i="3"/>
  <c r="AO134" i="3"/>
  <c r="CC128" i="4" l="1"/>
  <c r="DD127" i="4"/>
  <c r="DC127" i="4"/>
  <c r="CM127" i="4"/>
  <c r="CN127" i="4"/>
  <c r="S65" i="5"/>
  <c r="T66" i="5"/>
  <c r="U66" i="5"/>
  <c r="AM66" i="5"/>
  <c r="AI66" i="5"/>
  <c r="AE66" i="5"/>
  <c r="AK66" i="5"/>
  <c r="AG66" i="5"/>
  <c r="AC66" i="5"/>
  <c r="Y66" i="5"/>
  <c r="AJ66" i="5"/>
  <c r="AF66" i="5"/>
  <c r="AB66" i="5"/>
  <c r="X66" i="5"/>
  <c r="AL66" i="5"/>
  <c r="Z66" i="5"/>
  <c r="AH66" i="5"/>
  <c r="W66" i="5"/>
  <c r="AD66" i="5"/>
  <c r="V66" i="5"/>
  <c r="AA66" i="5"/>
  <c r="AE130" i="4"/>
  <c r="Z142" i="4"/>
  <c r="AA139" i="4"/>
  <c r="AC131" i="4"/>
  <c r="AB131" i="4"/>
  <c r="L141" i="4"/>
  <c r="V140" i="4"/>
  <c r="AA140" i="4" s="1"/>
  <c r="K144" i="4"/>
  <c r="U143" i="4"/>
  <c r="N132" i="4"/>
  <c r="X132" i="4" s="1"/>
  <c r="AC132" i="4" s="1"/>
  <c r="R131" i="4"/>
  <c r="AF131" i="4" s="1"/>
  <c r="Q131" i="4"/>
  <c r="M132" i="4"/>
  <c r="W132" i="4" s="1"/>
  <c r="AY133" i="3"/>
  <c r="AZ133" i="3"/>
  <c r="BB133" i="3"/>
  <c r="BA133" i="3"/>
  <c r="AS133" i="3"/>
  <c r="AT133" i="3"/>
  <c r="AQ133" i="3"/>
  <c r="AR133" i="3"/>
  <c r="AP134" i="3"/>
  <c r="AO135" i="3"/>
  <c r="S64" i="5" l="1"/>
  <c r="T65" i="5"/>
  <c r="U65" i="5"/>
  <c r="AM65" i="5"/>
  <c r="AL65" i="5"/>
  <c r="AH65" i="5"/>
  <c r="AD65" i="5"/>
  <c r="Z65" i="5"/>
  <c r="V65" i="5"/>
  <c r="AK65" i="5"/>
  <c r="AG65" i="5"/>
  <c r="AC65" i="5"/>
  <c r="Y65" i="5"/>
  <c r="AI65" i="5"/>
  <c r="AA65" i="5"/>
  <c r="AF65" i="5"/>
  <c r="X65" i="5"/>
  <c r="AE65" i="5"/>
  <c r="W65" i="5"/>
  <c r="AJ65" i="5"/>
  <c r="AB65" i="5"/>
  <c r="CC129" i="4"/>
  <c r="DD128" i="4"/>
  <c r="DC128" i="4"/>
  <c r="CN128" i="4"/>
  <c r="CM128" i="4"/>
  <c r="AE131" i="4"/>
  <c r="Z143" i="4"/>
  <c r="AB132" i="4"/>
  <c r="K145" i="4"/>
  <c r="U144" i="4"/>
  <c r="Z144" i="4" s="1"/>
  <c r="L142" i="4"/>
  <c r="V141" i="4"/>
  <c r="Q132" i="4"/>
  <c r="M133" i="4"/>
  <c r="W133" i="4" s="1"/>
  <c r="N133" i="4"/>
  <c r="X133" i="4" s="1"/>
  <c r="AC133" i="4" s="1"/>
  <c r="R132" i="4"/>
  <c r="AF132" i="4" s="1"/>
  <c r="AY134" i="3"/>
  <c r="AZ134" i="3"/>
  <c r="BB134" i="3"/>
  <c r="BA134" i="3"/>
  <c r="AS134" i="3"/>
  <c r="AT134" i="3"/>
  <c r="AQ134" i="3"/>
  <c r="AR134" i="3"/>
  <c r="AP135" i="3"/>
  <c r="AO136" i="3"/>
  <c r="CC130" i="4" l="1"/>
  <c r="DD129" i="4"/>
  <c r="DC129" i="4"/>
  <c r="CN129" i="4"/>
  <c r="CM129" i="4"/>
  <c r="S63" i="5"/>
  <c r="T64" i="5"/>
  <c r="U64" i="5"/>
  <c r="AM64" i="5"/>
  <c r="AI64" i="5"/>
  <c r="AE64" i="5"/>
  <c r="AA64" i="5"/>
  <c r="W64" i="5"/>
  <c r="AL64" i="5"/>
  <c r="AH64" i="5"/>
  <c r="AD64" i="5"/>
  <c r="Z64" i="5"/>
  <c r="V64" i="5"/>
  <c r="AJ64" i="5"/>
  <c r="AB64" i="5"/>
  <c r="AG64" i="5"/>
  <c r="Y64" i="5"/>
  <c r="AF64" i="5"/>
  <c r="X64" i="5"/>
  <c r="AK64" i="5"/>
  <c r="AC64" i="5"/>
  <c r="AE132" i="4"/>
  <c r="AB133" i="4"/>
  <c r="AA141" i="4"/>
  <c r="L143" i="4"/>
  <c r="V142" i="4"/>
  <c r="K146" i="4"/>
  <c r="U145" i="4"/>
  <c r="M134" i="4"/>
  <c r="W134" i="4" s="1"/>
  <c r="Q133" i="4"/>
  <c r="N134" i="4"/>
  <c r="X134" i="4" s="1"/>
  <c r="R133" i="4"/>
  <c r="AY135" i="3"/>
  <c r="AZ135" i="3"/>
  <c r="BB135" i="3"/>
  <c r="BA135" i="3"/>
  <c r="AS135" i="3"/>
  <c r="AT135" i="3"/>
  <c r="AQ135" i="3"/>
  <c r="AR135" i="3"/>
  <c r="AP136" i="3"/>
  <c r="AO137" i="3"/>
  <c r="S62" i="5" l="1"/>
  <c r="T63" i="5"/>
  <c r="U63" i="5"/>
  <c r="AM63" i="5"/>
  <c r="AJ63" i="5"/>
  <c r="AF63" i="5"/>
  <c r="AB63" i="5"/>
  <c r="X63" i="5"/>
  <c r="AI63" i="5"/>
  <c r="AE63" i="5"/>
  <c r="AA63" i="5"/>
  <c r="W63" i="5"/>
  <c r="AK63" i="5"/>
  <c r="AC63" i="5"/>
  <c r="AH63" i="5"/>
  <c r="Z63" i="5"/>
  <c r="AG63" i="5"/>
  <c r="Y63" i="5"/>
  <c r="AL63" i="5"/>
  <c r="AD63" i="5"/>
  <c r="V63" i="5"/>
  <c r="AE133" i="4"/>
  <c r="AF133" i="4"/>
  <c r="AB134" i="4"/>
  <c r="Z145" i="4"/>
  <c r="AC134" i="4"/>
  <c r="AA142" i="4"/>
  <c r="K147" i="4"/>
  <c r="U146" i="4"/>
  <c r="L144" i="4"/>
  <c r="V143" i="4"/>
  <c r="N135" i="4"/>
  <c r="X135" i="4" s="1"/>
  <c r="R134" i="4"/>
  <c r="Q134" i="4"/>
  <c r="M135" i="4"/>
  <c r="W135" i="4" s="1"/>
  <c r="AY136" i="3"/>
  <c r="AZ136" i="3"/>
  <c r="BB136" i="3"/>
  <c r="BA136" i="3"/>
  <c r="AS136" i="3"/>
  <c r="AT136" i="3"/>
  <c r="AQ136" i="3"/>
  <c r="AR136" i="3"/>
  <c r="AO138" i="3"/>
  <c r="AP137" i="3"/>
  <c r="S61" i="5" l="1"/>
  <c r="T62" i="5"/>
  <c r="U62" i="5"/>
  <c r="AM62" i="5"/>
  <c r="AK62" i="5"/>
  <c r="AG62" i="5"/>
  <c r="AC62" i="5"/>
  <c r="Y62" i="5"/>
  <c r="AJ62" i="5"/>
  <c r="AF62" i="5"/>
  <c r="AB62" i="5"/>
  <c r="X62" i="5"/>
  <c r="AL62" i="5"/>
  <c r="AD62" i="5"/>
  <c r="V62" i="5"/>
  <c r="AI62" i="5"/>
  <c r="AA62" i="5"/>
  <c r="AH62" i="5"/>
  <c r="Z62" i="5"/>
  <c r="AE62" i="5"/>
  <c r="W62" i="5"/>
  <c r="AE134" i="4"/>
  <c r="AF134" i="4"/>
  <c r="AB135" i="4"/>
  <c r="AA143" i="4"/>
  <c r="Z146" i="4"/>
  <c r="AC135" i="4"/>
  <c r="L145" i="4"/>
  <c r="V144" i="4"/>
  <c r="AA144" i="4" s="1"/>
  <c r="K148" i="4"/>
  <c r="U147" i="4"/>
  <c r="Z147" i="4" s="1"/>
  <c r="Q135" i="4"/>
  <c r="AE135" i="4" s="1"/>
  <c r="M136" i="4"/>
  <c r="W136" i="4" s="1"/>
  <c r="N136" i="4"/>
  <c r="X136" i="4" s="1"/>
  <c r="R135" i="4"/>
  <c r="AY137" i="3"/>
  <c r="AZ137" i="3"/>
  <c r="BB137" i="3"/>
  <c r="BA137" i="3"/>
  <c r="AS137" i="3"/>
  <c r="AT137" i="3"/>
  <c r="AQ137" i="3"/>
  <c r="AR137" i="3"/>
  <c r="AP138" i="3"/>
  <c r="AO139" i="3"/>
  <c r="S60" i="5" l="1"/>
  <c r="T61" i="5"/>
  <c r="AM61" i="5"/>
  <c r="U61" i="5"/>
  <c r="AL61" i="5"/>
  <c r="AH61" i="5"/>
  <c r="AD61" i="5"/>
  <c r="Z61" i="5"/>
  <c r="V61" i="5"/>
  <c r="AK61" i="5"/>
  <c r="AG61" i="5"/>
  <c r="AC61" i="5"/>
  <c r="Y61" i="5"/>
  <c r="AE61" i="5"/>
  <c r="W61" i="5"/>
  <c r="AJ61" i="5"/>
  <c r="AB61" i="5"/>
  <c r="AI61" i="5"/>
  <c r="AA61" i="5"/>
  <c r="AF61" i="5"/>
  <c r="X61" i="5"/>
  <c r="AF135" i="4"/>
  <c r="AC136" i="4"/>
  <c r="AB136" i="4"/>
  <c r="K149" i="4"/>
  <c r="U148" i="4"/>
  <c r="Z148" i="4" s="1"/>
  <c r="L146" i="4"/>
  <c r="V145" i="4"/>
  <c r="AA145" i="4" s="1"/>
  <c r="N137" i="4"/>
  <c r="X137" i="4" s="1"/>
  <c r="R136" i="4"/>
  <c r="AF136" i="4" s="1"/>
  <c r="Q136" i="4"/>
  <c r="M137" i="4"/>
  <c r="W137" i="4" s="1"/>
  <c r="AY138" i="3"/>
  <c r="AZ138" i="3"/>
  <c r="BB138" i="3"/>
  <c r="BA138" i="3"/>
  <c r="AS138" i="3"/>
  <c r="AT138" i="3"/>
  <c r="AQ138" i="3"/>
  <c r="AR138" i="3"/>
  <c r="AP139" i="3"/>
  <c r="AO140" i="3"/>
  <c r="S59" i="5" l="1"/>
  <c r="T60" i="5"/>
  <c r="U60" i="5"/>
  <c r="AM60" i="5"/>
  <c r="AI60" i="5"/>
  <c r="AE60" i="5"/>
  <c r="AA60" i="5"/>
  <c r="W60" i="5"/>
  <c r="AL60" i="5"/>
  <c r="AH60" i="5"/>
  <c r="AD60" i="5"/>
  <c r="Z60" i="5"/>
  <c r="V60" i="5"/>
  <c r="AF60" i="5"/>
  <c r="X60" i="5"/>
  <c r="AK60" i="5"/>
  <c r="AC60" i="5"/>
  <c r="AJ60" i="5"/>
  <c r="AB60" i="5"/>
  <c r="AG60" i="5"/>
  <c r="Y60" i="5"/>
  <c r="AE136" i="4"/>
  <c r="AC137" i="4"/>
  <c r="AB137" i="4"/>
  <c r="L147" i="4"/>
  <c r="V146" i="4"/>
  <c r="K150" i="4"/>
  <c r="U149" i="4"/>
  <c r="Z149" i="4" s="1"/>
  <c r="Q137" i="4"/>
  <c r="M138" i="4"/>
  <c r="W138" i="4" s="1"/>
  <c r="N138" i="4"/>
  <c r="X138" i="4" s="1"/>
  <c r="AC138" i="4" s="1"/>
  <c r="R137" i="4"/>
  <c r="AY139" i="3"/>
  <c r="AZ139" i="3"/>
  <c r="BB139" i="3"/>
  <c r="BA139" i="3"/>
  <c r="AS139" i="3"/>
  <c r="AT139" i="3"/>
  <c r="AQ139" i="3"/>
  <c r="AR139" i="3"/>
  <c r="AP140" i="3"/>
  <c r="AO141" i="3"/>
  <c r="S58" i="5" l="1"/>
  <c r="T59" i="5"/>
  <c r="AM59" i="5"/>
  <c r="U59" i="5"/>
  <c r="AJ59" i="5"/>
  <c r="AF59" i="5"/>
  <c r="AB59" i="5"/>
  <c r="X59" i="5"/>
  <c r="AI59" i="5"/>
  <c r="AG59" i="5"/>
  <c r="AA59" i="5"/>
  <c r="V59" i="5"/>
  <c r="AL59" i="5"/>
  <c r="AE59" i="5"/>
  <c r="Z59" i="5"/>
  <c r="AK59" i="5"/>
  <c r="AD59" i="5"/>
  <c r="Y59" i="5"/>
  <c r="AH59" i="5"/>
  <c r="AC59" i="5"/>
  <c r="W59" i="5"/>
  <c r="AE137" i="4"/>
  <c r="AF137" i="4"/>
  <c r="AB138" i="4"/>
  <c r="AA146" i="4"/>
  <c r="K151" i="4"/>
  <c r="U150" i="4"/>
  <c r="L148" i="4"/>
  <c r="V147" i="4"/>
  <c r="AA147" i="4" s="1"/>
  <c r="M139" i="4"/>
  <c r="W139" i="4" s="1"/>
  <c r="Q138" i="4"/>
  <c r="N139" i="4"/>
  <c r="X139" i="4" s="1"/>
  <c r="AC139" i="4" s="1"/>
  <c r="R138" i="4"/>
  <c r="AZ140" i="3"/>
  <c r="BB140" i="3"/>
  <c r="AY140" i="3"/>
  <c r="BA140" i="3"/>
  <c r="AS140" i="3"/>
  <c r="AT140" i="3"/>
  <c r="AQ140" i="3"/>
  <c r="AR140" i="3"/>
  <c r="AO142" i="3"/>
  <c r="AP141" i="3"/>
  <c r="S57" i="5" l="1"/>
  <c r="T58" i="5"/>
  <c r="U58" i="5"/>
  <c r="AM58" i="5"/>
  <c r="AK58" i="5"/>
  <c r="AG58" i="5"/>
  <c r="AC58" i="5"/>
  <c r="Y58" i="5"/>
  <c r="AH58" i="5"/>
  <c r="AB58" i="5"/>
  <c r="W58" i="5"/>
  <c r="AL58" i="5"/>
  <c r="AF58" i="5"/>
  <c r="AA58" i="5"/>
  <c r="V58" i="5"/>
  <c r="AJ58" i="5"/>
  <c r="AE58" i="5"/>
  <c r="Z58" i="5"/>
  <c r="AI58" i="5"/>
  <c r="AD58" i="5"/>
  <c r="X58" i="5"/>
  <c r="AE138" i="4"/>
  <c r="AF138" i="4"/>
  <c r="Z150" i="4"/>
  <c r="AB139" i="4"/>
  <c r="L149" i="4"/>
  <c r="V148" i="4"/>
  <c r="K152" i="4"/>
  <c r="U151" i="4"/>
  <c r="N140" i="4"/>
  <c r="X140" i="4" s="1"/>
  <c r="AC140" i="4" s="1"/>
  <c r="R139" i="4"/>
  <c r="AF139" i="4" s="1"/>
  <c r="Q139" i="4"/>
  <c r="M140" i="4"/>
  <c r="W140" i="4" s="1"/>
  <c r="AB140" i="4" s="1"/>
  <c r="AZ141" i="3"/>
  <c r="BB141" i="3"/>
  <c r="AY141" i="3"/>
  <c r="AS141" i="3"/>
  <c r="AT141" i="3"/>
  <c r="BA141" i="3"/>
  <c r="AQ141" i="3"/>
  <c r="AR141" i="3"/>
  <c r="AP142" i="3"/>
  <c r="AO143" i="3"/>
  <c r="S56" i="5" l="1"/>
  <c r="T57" i="5"/>
  <c r="U57" i="5"/>
  <c r="AM57" i="5"/>
  <c r="AL57" i="5"/>
  <c r="AH57" i="5"/>
  <c r="AD57" i="5"/>
  <c r="Z57" i="5"/>
  <c r="V57" i="5"/>
  <c r="AI57" i="5"/>
  <c r="AC57" i="5"/>
  <c r="X57" i="5"/>
  <c r="AG57" i="5"/>
  <c r="AB57" i="5"/>
  <c r="W57" i="5"/>
  <c r="AK57" i="5"/>
  <c r="AF57" i="5"/>
  <c r="AA57" i="5"/>
  <c r="AJ57" i="5"/>
  <c r="AE57" i="5"/>
  <c r="Y57" i="5"/>
  <c r="AE139" i="4"/>
  <c r="AA148" i="4"/>
  <c r="Z151" i="4"/>
  <c r="K153" i="4"/>
  <c r="U152" i="4"/>
  <c r="Z152" i="4" s="1"/>
  <c r="L150" i="4"/>
  <c r="V149" i="4"/>
  <c r="AA149" i="4" s="1"/>
  <c r="Q140" i="4"/>
  <c r="M141" i="4"/>
  <c r="W141" i="4" s="1"/>
  <c r="N141" i="4"/>
  <c r="X141" i="4" s="1"/>
  <c r="R140" i="4"/>
  <c r="AZ142" i="3"/>
  <c r="BB142" i="3"/>
  <c r="AY142" i="3"/>
  <c r="BA142" i="3"/>
  <c r="AS142" i="3"/>
  <c r="AT142" i="3"/>
  <c r="AQ142" i="3"/>
  <c r="AR142" i="3"/>
  <c r="AP143" i="3"/>
  <c r="AO144" i="3"/>
  <c r="S55" i="5" l="1"/>
  <c r="T56" i="5"/>
  <c r="U56" i="5"/>
  <c r="AM56" i="5"/>
  <c r="AI56" i="5"/>
  <c r="AE56" i="5"/>
  <c r="AA56" i="5"/>
  <c r="W56" i="5"/>
  <c r="AJ56" i="5"/>
  <c r="AD56" i="5"/>
  <c r="Y56" i="5"/>
  <c r="AH56" i="5"/>
  <c r="AC56" i="5"/>
  <c r="X56" i="5"/>
  <c r="AL56" i="5"/>
  <c r="AG56" i="5"/>
  <c r="AB56" i="5"/>
  <c r="V56" i="5"/>
  <c r="AK56" i="5"/>
  <c r="AF56" i="5"/>
  <c r="Z56" i="5"/>
  <c r="AE140" i="4"/>
  <c r="AF140" i="4"/>
  <c r="AC141" i="4"/>
  <c r="AB141" i="4"/>
  <c r="L151" i="4"/>
  <c r="V150" i="4"/>
  <c r="K154" i="4"/>
  <c r="U153" i="4"/>
  <c r="Q141" i="4"/>
  <c r="AE141" i="4" s="1"/>
  <c r="M142" i="4"/>
  <c r="W142" i="4" s="1"/>
  <c r="N142" i="4"/>
  <c r="X142" i="4" s="1"/>
  <c r="R141" i="4"/>
  <c r="AF141" i="4" s="1"/>
  <c r="AZ143" i="3"/>
  <c r="BB143" i="3"/>
  <c r="AY143" i="3"/>
  <c r="BA143" i="3"/>
  <c r="AS143" i="3"/>
  <c r="AT143" i="3"/>
  <c r="AQ143" i="3"/>
  <c r="AR143" i="3"/>
  <c r="AP144" i="3"/>
  <c r="AO145" i="3"/>
  <c r="S54" i="5" l="1"/>
  <c r="T55" i="5"/>
  <c r="U55" i="5"/>
  <c r="AM55" i="5"/>
  <c r="AJ55" i="5"/>
  <c r="AF55" i="5"/>
  <c r="AB55" i="5"/>
  <c r="X55" i="5"/>
  <c r="AK55" i="5"/>
  <c r="AE55" i="5"/>
  <c r="Z55" i="5"/>
  <c r="AI55" i="5"/>
  <c r="AD55" i="5"/>
  <c r="Y55" i="5"/>
  <c r="AH55" i="5"/>
  <c r="AC55" i="5"/>
  <c r="W55" i="5"/>
  <c r="AL55" i="5"/>
  <c r="AG55" i="5"/>
  <c r="AA55" i="5"/>
  <c r="V55" i="5"/>
  <c r="AA150" i="4"/>
  <c r="Z153" i="4"/>
  <c r="AB142" i="4"/>
  <c r="AC142" i="4"/>
  <c r="K155" i="4"/>
  <c r="U154" i="4"/>
  <c r="L152" i="4"/>
  <c r="V151" i="4"/>
  <c r="N143" i="4"/>
  <c r="X143" i="4" s="1"/>
  <c r="R142" i="4"/>
  <c r="AF142" i="4" s="1"/>
  <c r="Q142" i="4"/>
  <c r="M143" i="4"/>
  <c r="W143" i="4" s="1"/>
  <c r="AB143" i="4" s="1"/>
  <c r="AZ144" i="3"/>
  <c r="BB144" i="3"/>
  <c r="AY144" i="3"/>
  <c r="BA144" i="3"/>
  <c r="AS144" i="3"/>
  <c r="AT144" i="3"/>
  <c r="AQ144" i="3"/>
  <c r="AR144" i="3"/>
  <c r="AO146" i="3"/>
  <c r="AP145" i="3"/>
  <c r="S53" i="5" l="1"/>
  <c r="T54" i="5"/>
  <c r="U54" i="5"/>
  <c r="AM54" i="5"/>
  <c r="AK54" i="5"/>
  <c r="AG54" i="5"/>
  <c r="AC54" i="5"/>
  <c r="Y54" i="5"/>
  <c r="AL54" i="5"/>
  <c r="AF54" i="5"/>
  <c r="AA54" i="5"/>
  <c r="V54" i="5"/>
  <c r="AJ54" i="5"/>
  <c r="AE54" i="5"/>
  <c r="Z54" i="5"/>
  <c r="AI54" i="5"/>
  <c r="AD54" i="5"/>
  <c r="X54" i="5"/>
  <c r="AH54" i="5"/>
  <c r="AB54" i="5"/>
  <c r="W54" i="5"/>
  <c r="AE142" i="4"/>
  <c r="AA151" i="4"/>
  <c r="AC143" i="4"/>
  <c r="Z154" i="4"/>
  <c r="L153" i="4"/>
  <c r="V152" i="4"/>
  <c r="AA152" i="4" s="1"/>
  <c r="K156" i="4"/>
  <c r="U155" i="4"/>
  <c r="Q143" i="4"/>
  <c r="AE143" i="4" s="1"/>
  <c r="M144" i="4"/>
  <c r="W144" i="4" s="1"/>
  <c r="AB144" i="4" s="1"/>
  <c r="N144" i="4"/>
  <c r="X144" i="4" s="1"/>
  <c r="R143" i="4"/>
  <c r="AZ145" i="3"/>
  <c r="BB145" i="3"/>
  <c r="AY145" i="3"/>
  <c r="BA145" i="3"/>
  <c r="AS145" i="3"/>
  <c r="AT145" i="3"/>
  <c r="AQ145" i="3"/>
  <c r="AR145" i="3"/>
  <c r="AP146" i="3"/>
  <c r="AO147" i="3"/>
  <c r="S52" i="5" l="1"/>
  <c r="T53" i="5"/>
  <c r="U53" i="5"/>
  <c r="AM53" i="5"/>
  <c r="AL53" i="5"/>
  <c r="AH53" i="5"/>
  <c r="AD53" i="5"/>
  <c r="AG53" i="5"/>
  <c r="AB53" i="5"/>
  <c r="X53" i="5"/>
  <c r="AK53" i="5"/>
  <c r="AF53" i="5"/>
  <c r="AA53" i="5"/>
  <c r="W53" i="5"/>
  <c r="AJ53" i="5"/>
  <c r="AE53" i="5"/>
  <c r="Z53" i="5"/>
  <c r="V53" i="5"/>
  <c r="AI53" i="5"/>
  <c r="AC53" i="5"/>
  <c r="Y53" i="5"/>
  <c r="AF143" i="4"/>
  <c r="AC144" i="4"/>
  <c r="Z155" i="4"/>
  <c r="K157" i="4"/>
  <c r="U156" i="4"/>
  <c r="L154" i="4"/>
  <c r="V153" i="4"/>
  <c r="N145" i="4"/>
  <c r="X145" i="4" s="1"/>
  <c r="R144" i="4"/>
  <c r="AF144" i="4" s="1"/>
  <c r="Q144" i="4"/>
  <c r="M145" i="4"/>
  <c r="W145" i="4" s="1"/>
  <c r="AZ146" i="3"/>
  <c r="BB146" i="3"/>
  <c r="AY146" i="3"/>
  <c r="BA146" i="3"/>
  <c r="AS146" i="3"/>
  <c r="AT146" i="3"/>
  <c r="AQ146" i="3"/>
  <c r="AR146" i="3"/>
  <c r="AP147" i="3"/>
  <c r="AO148" i="3"/>
  <c r="S51" i="5" l="1"/>
  <c r="T52" i="5"/>
  <c r="U52" i="5"/>
  <c r="AM52" i="5"/>
  <c r="AK52" i="5"/>
  <c r="AG52" i="5"/>
  <c r="AC52" i="5"/>
  <c r="Y52" i="5"/>
  <c r="AJ52" i="5"/>
  <c r="AF52" i="5"/>
  <c r="AB52" i="5"/>
  <c r="X52" i="5"/>
  <c r="AI52" i="5"/>
  <c r="AE52" i="5"/>
  <c r="AA52" i="5"/>
  <c r="W52" i="5"/>
  <c r="AL52" i="5"/>
  <c r="AH52" i="5"/>
  <c r="AD52" i="5"/>
  <c r="Z52" i="5"/>
  <c r="V52" i="5"/>
  <c r="AE144" i="4"/>
  <c r="Z156" i="4"/>
  <c r="AB145" i="4"/>
  <c r="AA153" i="4"/>
  <c r="AC145" i="4"/>
  <c r="L155" i="4"/>
  <c r="V154" i="4"/>
  <c r="K158" i="4"/>
  <c r="U157" i="4"/>
  <c r="Q145" i="4"/>
  <c r="M146" i="4"/>
  <c r="W146" i="4" s="1"/>
  <c r="AB146" i="4" s="1"/>
  <c r="N146" i="4"/>
  <c r="X146" i="4" s="1"/>
  <c r="R145" i="4"/>
  <c r="AZ147" i="3"/>
  <c r="BB147" i="3"/>
  <c r="AY147" i="3"/>
  <c r="BA147" i="3"/>
  <c r="AS147" i="3"/>
  <c r="AT147" i="3"/>
  <c r="AQ147" i="3"/>
  <c r="AR147" i="3"/>
  <c r="AP148" i="3"/>
  <c r="AO149" i="3"/>
  <c r="S50" i="5" l="1"/>
  <c r="T51" i="5"/>
  <c r="AM51" i="5"/>
  <c r="U51" i="5"/>
  <c r="AL51" i="5"/>
  <c r="AH51" i="5"/>
  <c r="AD51" i="5"/>
  <c r="Z51" i="5"/>
  <c r="V51" i="5"/>
  <c r="AK51" i="5"/>
  <c r="AG51" i="5"/>
  <c r="AC51" i="5"/>
  <c r="Y51" i="5"/>
  <c r="AJ51" i="5"/>
  <c r="AF51" i="5"/>
  <c r="AB51" i="5"/>
  <c r="X51" i="5"/>
  <c r="AI51" i="5"/>
  <c r="AE51" i="5"/>
  <c r="AA51" i="5"/>
  <c r="W51" i="5"/>
  <c r="AE145" i="4"/>
  <c r="AF145" i="4"/>
  <c r="AC146" i="4"/>
  <c r="Z157" i="4"/>
  <c r="AA154" i="4"/>
  <c r="K159" i="4"/>
  <c r="U158" i="4"/>
  <c r="L156" i="4"/>
  <c r="V155" i="4"/>
  <c r="N147" i="4"/>
  <c r="X147" i="4" s="1"/>
  <c r="R146" i="4"/>
  <c r="Q146" i="4"/>
  <c r="M147" i="4"/>
  <c r="W147" i="4" s="1"/>
  <c r="AB147" i="4" s="1"/>
  <c r="AZ148" i="3"/>
  <c r="BB148" i="3"/>
  <c r="AY148" i="3"/>
  <c r="BA148" i="3"/>
  <c r="AS148" i="3"/>
  <c r="AT148" i="3"/>
  <c r="AQ148" i="3"/>
  <c r="AR148" i="3"/>
  <c r="AO150" i="3"/>
  <c r="AP149" i="3"/>
  <c r="S49" i="5" l="1"/>
  <c r="T50" i="5"/>
  <c r="U50" i="5"/>
  <c r="AM50" i="5"/>
  <c r="AI50" i="5"/>
  <c r="AE50" i="5"/>
  <c r="AA50" i="5"/>
  <c r="W50" i="5"/>
  <c r="AL50" i="5"/>
  <c r="AH50" i="5"/>
  <c r="AD50" i="5"/>
  <c r="Z50" i="5"/>
  <c r="V50" i="5"/>
  <c r="AK50" i="5"/>
  <c r="AG50" i="5"/>
  <c r="AC50" i="5"/>
  <c r="Y50" i="5"/>
  <c r="AJ50" i="5"/>
  <c r="AF50" i="5"/>
  <c r="AB50" i="5"/>
  <c r="X50" i="5"/>
  <c r="AF146" i="4"/>
  <c r="AE146" i="4"/>
  <c r="Z158" i="4"/>
  <c r="AC147" i="4"/>
  <c r="AA155" i="4"/>
  <c r="L157" i="4"/>
  <c r="V156" i="4"/>
  <c r="K160" i="4"/>
  <c r="U159" i="4"/>
  <c r="Q147" i="4"/>
  <c r="AE147" i="4" s="1"/>
  <c r="M148" i="4"/>
  <c r="W148" i="4" s="1"/>
  <c r="N148" i="4"/>
  <c r="X148" i="4" s="1"/>
  <c r="R147" i="4"/>
  <c r="AF147" i="4" s="1"/>
  <c r="AZ149" i="3"/>
  <c r="BB149" i="3"/>
  <c r="AY149" i="3"/>
  <c r="AS149" i="3"/>
  <c r="AT149" i="3"/>
  <c r="AQ149" i="3"/>
  <c r="BA149" i="3"/>
  <c r="AR149" i="3"/>
  <c r="AP150" i="3"/>
  <c r="AO151" i="3"/>
  <c r="S48" i="5" l="1"/>
  <c r="T49" i="5"/>
  <c r="U49" i="5"/>
  <c r="AM49" i="5"/>
  <c r="AJ49" i="5"/>
  <c r="AF49" i="5"/>
  <c r="AB49" i="5"/>
  <c r="X49" i="5"/>
  <c r="AI49" i="5"/>
  <c r="AE49" i="5"/>
  <c r="AA49" i="5"/>
  <c r="W49" i="5"/>
  <c r="AL49" i="5"/>
  <c r="AH49" i="5"/>
  <c r="AD49" i="5"/>
  <c r="Z49" i="5"/>
  <c r="V49" i="5"/>
  <c r="AK49" i="5"/>
  <c r="AG49" i="5"/>
  <c r="AC49" i="5"/>
  <c r="Y49" i="5"/>
  <c r="AB148" i="4"/>
  <c r="Z159" i="4"/>
  <c r="AA156" i="4"/>
  <c r="AC148" i="4"/>
  <c r="K161" i="4"/>
  <c r="U160" i="4"/>
  <c r="Z160" i="4" s="1"/>
  <c r="L158" i="4"/>
  <c r="V157" i="4"/>
  <c r="N149" i="4"/>
  <c r="X149" i="4" s="1"/>
  <c r="R148" i="4"/>
  <c r="AF148" i="4" s="1"/>
  <c r="Q148" i="4"/>
  <c r="M149" i="4"/>
  <c r="W149" i="4" s="1"/>
  <c r="AZ150" i="3"/>
  <c r="BB150" i="3"/>
  <c r="AY150" i="3"/>
  <c r="BA150" i="3"/>
  <c r="AS150" i="3"/>
  <c r="AT150" i="3"/>
  <c r="AQ150" i="3"/>
  <c r="AR150" i="3"/>
  <c r="AO152" i="3"/>
  <c r="AP151" i="3"/>
  <c r="S47" i="5" l="1"/>
  <c r="T48" i="5"/>
  <c r="U48" i="5"/>
  <c r="AM48" i="5"/>
  <c r="AK48" i="5"/>
  <c r="AG48" i="5"/>
  <c r="AC48" i="5"/>
  <c r="Y48" i="5"/>
  <c r="AJ48" i="5"/>
  <c r="AF48" i="5"/>
  <c r="AB48" i="5"/>
  <c r="X48" i="5"/>
  <c r="AI48" i="5"/>
  <c r="AE48" i="5"/>
  <c r="AA48" i="5"/>
  <c r="W48" i="5"/>
  <c r="AL48" i="5"/>
  <c r="AH48" i="5"/>
  <c r="AD48" i="5"/>
  <c r="Z48" i="5"/>
  <c r="V48" i="5"/>
  <c r="AE148" i="4"/>
  <c r="AB149" i="4"/>
  <c r="AA157" i="4"/>
  <c r="AC149" i="4"/>
  <c r="L159" i="4"/>
  <c r="V158" i="4"/>
  <c r="AA158" i="4" s="1"/>
  <c r="K162" i="4"/>
  <c r="U161" i="4"/>
  <c r="Q149" i="4"/>
  <c r="M150" i="4"/>
  <c r="W150" i="4" s="1"/>
  <c r="AB150" i="4" s="1"/>
  <c r="N150" i="4"/>
  <c r="X150" i="4" s="1"/>
  <c r="R149" i="4"/>
  <c r="AZ151" i="3"/>
  <c r="BB151" i="3"/>
  <c r="AY151" i="3"/>
  <c r="BA151" i="3"/>
  <c r="AS151" i="3"/>
  <c r="AT151" i="3"/>
  <c r="AQ151" i="3"/>
  <c r="AR151" i="3"/>
  <c r="AP152" i="3"/>
  <c r="AO153" i="3"/>
  <c r="S46" i="5" l="1"/>
  <c r="T47" i="5"/>
  <c r="U47" i="5"/>
  <c r="AM47" i="5"/>
  <c r="AL47" i="5"/>
  <c r="AH47" i="5"/>
  <c r="AD47" i="5"/>
  <c r="Z47" i="5"/>
  <c r="V47" i="5"/>
  <c r="AK47" i="5"/>
  <c r="AG47" i="5"/>
  <c r="AC47" i="5"/>
  <c r="Y47" i="5"/>
  <c r="AJ47" i="5"/>
  <c r="AF47" i="5"/>
  <c r="AB47" i="5"/>
  <c r="X47" i="5"/>
  <c r="AI47" i="5"/>
  <c r="AE47" i="5"/>
  <c r="AA47" i="5"/>
  <c r="W47" i="5"/>
  <c r="AF149" i="4"/>
  <c r="AE149" i="4"/>
  <c r="Z161" i="4"/>
  <c r="AC150" i="4"/>
  <c r="K163" i="4"/>
  <c r="U162" i="4"/>
  <c r="L160" i="4"/>
  <c r="V159" i="4"/>
  <c r="N151" i="4"/>
  <c r="X151" i="4" s="1"/>
  <c r="R150" i="4"/>
  <c r="Q150" i="4"/>
  <c r="M151" i="4"/>
  <c r="W151" i="4" s="1"/>
  <c r="AZ152" i="3"/>
  <c r="BB152" i="3"/>
  <c r="AY152" i="3"/>
  <c r="BA152" i="3"/>
  <c r="AS152" i="3"/>
  <c r="AT152" i="3"/>
  <c r="AQ152" i="3"/>
  <c r="AR152" i="3"/>
  <c r="AO154" i="3"/>
  <c r="AP153" i="3"/>
  <c r="S45" i="5" l="1"/>
  <c r="T46" i="5"/>
  <c r="U46" i="5"/>
  <c r="AM46" i="5"/>
  <c r="AI46" i="5"/>
  <c r="AE46" i="5"/>
  <c r="AA46" i="5"/>
  <c r="W46" i="5"/>
  <c r="AL46" i="5"/>
  <c r="AH46" i="5"/>
  <c r="AD46" i="5"/>
  <c r="Z46" i="5"/>
  <c r="V46" i="5"/>
  <c r="AK46" i="5"/>
  <c r="AG46" i="5"/>
  <c r="AC46" i="5"/>
  <c r="Y46" i="5"/>
  <c r="AJ46" i="5"/>
  <c r="AF46" i="5"/>
  <c r="AB46" i="5"/>
  <c r="X46" i="5"/>
  <c r="AE150" i="4"/>
  <c r="AF150" i="4"/>
  <c r="AB151" i="4"/>
  <c r="AA159" i="4"/>
  <c r="Z162" i="4"/>
  <c r="AC151" i="4"/>
  <c r="L161" i="4"/>
  <c r="V160" i="4"/>
  <c r="K164" i="4"/>
  <c r="U163" i="4"/>
  <c r="Q151" i="4"/>
  <c r="M152" i="4"/>
  <c r="W152" i="4" s="1"/>
  <c r="N152" i="4"/>
  <c r="X152" i="4" s="1"/>
  <c r="R151" i="4"/>
  <c r="AF151" i="4" s="1"/>
  <c r="AZ153" i="3"/>
  <c r="BB153" i="3"/>
  <c r="AY153" i="3"/>
  <c r="BA153" i="3"/>
  <c r="AS153" i="3"/>
  <c r="AT153" i="3"/>
  <c r="AQ153" i="3"/>
  <c r="AR153" i="3"/>
  <c r="AP154" i="3"/>
  <c r="AO155" i="3"/>
  <c r="S44" i="5" l="1"/>
  <c r="T45" i="5"/>
  <c r="U45" i="5"/>
  <c r="AM45" i="5"/>
  <c r="AJ45" i="5"/>
  <c r="AF45" i="5"/>
  <c r="AB45" i="5"/>
  <c r="X45" i="5"/>
  <c r="AI45" i="5"/>
  <c r="AE45" i="5"/>
  <c r="AA45" i="5"/>
  <c r="W45" i="5"/>
  <c r="AL45" i="5"/>
  <c r="AH45" i="5"/>
  <c r="AD45" i="5"/>
  <c r="Z45" i="5"/>
  <c r="V45" i="5"/>
  <c r="AK45" i="5"/>
  <c r="AG45" i="5"/>
  <c r="AC45" i="5"/>
  <c r="Y45" i="5"/>
  <c r="AE151" i="4"/>
  <c r="AA160" i="4"/>
  <c r="AB152" i="4"/>
  <c r="Z163" i="4"/>
  <c r="AC152" i="4"/>
  <c r="K165" i="4"/>
  <c r="U164" i="4"/>
  <c r="L162" i="4"/>
  <c r="V161" i="4"/>
  <c r="N153" i="4"/>
  <c r="X153" i="4" s="1"/>
  <c r="R152" i="4"/>
  <c r="AF152" i="4" s="1"/>
  <c r="Q152" i="4"/>
  <c r="M153" i="4"/>
  <c r="W153" i="4" s="1"/>
  <c r="AZ154" i="3"/>
  <c r="BB154" i="3"/>
  <c r="AY154" i="3"/>
  <c r="BA154" i="3"/>
  <c r="AS154" i="3"/>
  <c r="AT154" i="3"/>
  <c r="AQ154" i="3"/>
  <c r="AR154" i="3"/>
  <c r="AO156" i="3"/>
  <c r="AP155" i="3"/>
  <c r="S43" i="5" l="1"/>
  <c r="T44" i="5"/>
  <c r="U44" i="5"/>
  <c r="AM44" i="5"/>
  <c r="AK44" i="5"/>
  <c r="AG44" i="5"/>
  <c r="AC44" i="5"/>
  <c r="Y44" i="5"/>
  <c r="AJ44" i="5"/>
  <c r="AF44" i="5"/>
  <c r="AB44" i="5"/>
  <c r="X44" i="5"/>
  <c r="AI44" i="5"/>
  <c r="AE44" i="5"/>
  <c r="AA44" i="5"/>
  <c r="W44" i="5"/>
  <c r="AL44" i="5"/>
  <c r="AH44" i="5"/>
  <c r="AD44" i="5"/>
  <c r="Z44" i="5"/>
  <c r="V44" i="5"/>
  <c r="AE152" i="4"/>
  <c r="AB153" i="4"/>
  <c r="AA161" i="4"/>
  <c r="Z164" i="4"/>
  <c r="AC153" i="4"/>
  <c r="L163" i="4"/>
  <c r="V162" i="4"/>
  <c r="K166" i="4"/>
  <c r="U165" i="4"/>
  <c r="Q153" i="4"/>
  <c r="AE153" i="4" s="1"/>
  <c r="M154" i="4"/>
  <c r="W154" i="4" s="1"/>
  <c r="N154" i="4"/>
  <c r="X154" i="4" s="1"/>
  <c r="R153" i="4"/>
  <c r="AZ155" i="3"/>
  <c r="BB155" i="3"/>
  <c r="AY155" i="3"/>
  <c r="BA155" i="3"/>
  <c r="AS155" i="3"/>
  <c r="AT155" i="3"/>
  <c r="AQ155" i="3"/>
  <c r="AR155" i="3"/>
  <c r="AO157" i="3"/>
  <c r="AP156" i="3"/>
  <c r="S42" i="5" l="1"/>
  <c r="T43" i="5"/>
  <c r="AM43" i="5"/>
  <c r="U43" i="5"/>
  <c r="AL43" i="5"/>
  <c r="AH43" i="5"/>
  <c r="AD43" i="5"/>
  <c r="Z43" i="5"/>
  <c r="V43" i="5"/>
  <c r="AK43" i="5"/>
  <c r="AG43" i="5"/>
  <c r="AC43" i="5"/>
  <c r="Y43" i="5"/>
  <c r="AJ43" i="5"/>
  <c r="AF43" i="5"/>
  <c r="AB43" i="5"/>
  <c r="X43" i="5"/>
  <c r="AI43" i="5"/>
  <c r="AE43" i="5"/>
  <c r="AA43" i="5"/>
  <c r="W43" i="5"/>
  <c r="AF153" i="4"/>
  <c r="AB154" i="4"/>
  <c r="AC154" i="4"/>
  <c r="AA162" i="4"/>
  <c r="Z165" i="4"/>
  <c r="K167" i="4"/>
  <c r="U166" i="4"/>
  <c r="Z166" i="4" s="1"/>
  <c r="L164" i="4"/>
  <c r="V163" i="4"/>
  <c r="N155" i="4"/>
  <c r="X155" i="4" s="1"/>
  <c r="R154" i="4"/>
  <c r="AF154" i="4" s="1"/>
  <c r="M155" i="4"/>
  <c r="W155" i="4" s="1"/>
  <c r="AB155" i="4" s="1"/>
  <c r="Q154" i="4"/>
  <c r="AZ156" i="3"/>
  <c r="BB156" i="3"/>
  <c r="AY156" i="3"/>
  <c r="BA156" i="3"/>
  <c r="AS156" i="3"/>
  <c r="AT156" i="3"/>
  <c r="AQ156" i="3"/>
  <c r="AR156" i="3"/>
  <c r="AO158" i="3"/>
  <c r="AP157" i="3"/>
  <c r="S41" i="5" l="1"/>
  <c r="T42" i="5"/>
  <c r="U42" i="5"/>
  <c r="AM42" i="5"/>
  <c r="AI42" i="5"/>
  <c r="AE42" i="5"/>
  <c r="AA42" i="5"/>
  <c r="W42" i="5"/>
  <c r="AL42" i="5"/>
  <c r="AH42" i="5"/>
  <c r="AD42" i="5"/>
  <c r="Z42" i="5"/>
  <c r="V42" i="5"/>
  <c r="AK42" i="5"/>
  <c r="AG42" i="5"/>
  <c r="AC42" i="5"/>
  <c r="Y42" i="5"/>
  <c r="AJ42" i="5"/>
  <c r="AF42" i="5"/>
  <c r="AB42" i="5"/>
  <c r="X42" i="5"/>
  <c r="AE154" i="4"/>
  <c r="AC155" i="4"/>
  <c r="AA163" i="4"/>
  <c r="L165" i="4"/>
  <c r="V164" i="4"/>
  <c r="K168" i="4"/>
  <c r="U167" i="4"/>
  <c r="Q155" i="4"/>
  <c r="AE155" i="4" s="1"/>
  <c r="M156" i="4"/>
  <c r="W156" i="4" s="1"/>
  <c r="N156" i="4"/>
  <c r="X156" i="4" s="1"/>
  <c r="R155" i="4"/>
  <c r="AF155" i="4" s="1"/>
  <c r="AZ157" i="3"/>
  <c r="BB157" i="3"/>
  <c r="AY157" i="3"/>
  <c r="BA157" i="3"/>
  <c r="AS157" i="3"/>
  <c r="AT157" i="3"/>
  <c r="AQ157" i="3"/>
  <c r="AR157" i="3"/>
  <c r="AO159" i="3"/>
  <c r="AP158" i="3"/>
  <c r="S40" i="5" l="1"/>
  <c r="T41" i="5"/>
  <c r="U41" i="5"/>
  <c r="AM41" i="5"/>
  <c r="AJ41" i="5"/>
  <c r="AF41" i="5"/>
  <c r="AB41" i="5"/>
  <c r="X41" i="5"/>
  <c r="AI41" i="5"/>
  <c r="AE41" i="5"/>
  <c r="AA41" i="5"/>
  <c r="W41" i="5"/>
  <c r="AL41" i="5"/>
  <c r="AH41" i="5"/>
  <c r="AD41" i="5"/>
  <c r="Z41" i="5"/>
  <c r="V41" i="5"/>
  <c r="AK41" i="5"/>
  <c r="AG41" i="5"/>
  <c r="AC41" i="5"/>
  <c r="Y41" i="5"/>
  <c r="AC156" i="4"/>
  <c r="AA164" i="4"/>
  <c r="Z167" i="4"/>
  <c r="AB156" i="4"/>
  <c r="K169" i="4"/>
  <c r="U168" i="4"/>
  <c r="L166" i="4"/>
  <c r="V165" i="4"/>
  <c r="N157" i="4"/>
  <c r="X157" i="4" s="1"/>
  <c r="R156" i="4"/>
  <c r="M157" i="4"/>
  <c r="W157" i="4" s="1"/>
  <c r="Q156" i="4"/>
  <c r="AZ158" i="3"/>
  <c r="BB158" i="3"/>
  <c r="AY158" i="3"/>
  <c r="BA158" i="3"/>
  <c r="AS158" i="3"/>
  <c r="AT158" i="3"/>
  <c r="AQ158" i="3"/>
  <c r="AR158" i="3"/>
  <c r="AP159" i="3"/>
  <c r="AO160" i="3"/>
  <c r="S39" i="5" l="1"/>
  <c r="T40" i="5"/>
  <c r="U40" i="5"/>
  <c r="AM40" i="5"/>
  <c r="AK40" i="5"/>
  <c r="AG40" i="5"/>
  <c r="AC40" i="5"/>
  <c r="Y40" i="5"/>
  <c r="AJ40" i="5"/>
  <c r="AF40" i="5"/>
  <c r="AB40" i="5"/>
  <c r="X40" i="5"/>
  <c r="AI40" i="5"/>
  <c r="AE40" i="5"/>
  <c r="AA40" i="5"/>
  <c r="W40" i="5"/>
  <c r="AL40" i="5"/>
  <c r="AH40" i="5"/>
  <c r="AD40" i="5"/>
  <c r="Z40" i="5"/>
  <c r="V40" i="5"/>
  <c r="AE156" i="4"/>
  <c r="AF156" i="4"/>
  <c r="AC157" i="4"/>
  <c r="AA165" i="4"/>
  <c r="Z168" i="4"/>
  <c r="AB157" i="4"/>
  <c r="L167" i="4"/>
  <c r="V166" i="4"/>
  <c r="K170" i="4"/>
  <c r="U169" i="4"/>
  <c r="Q157" i="4"/>
  <c r="M158" i="4"/>
  <c r="W158" i="4" s="1"/>
  <c r="AB158" i="4" s="1"/>
  <c r="N158" i="4"/>
  <c r="X158" i="4" s="1"/>
  <c r="R157" i="4"/>
  <c r="AZ159" i="3"/>
  <c r="BB159" i="3"/>
  <c r="AY159" i="3"/>
  <c r="BA159" i="3"/>
  <c r="AS159" i="3"/>
  <c r="AT159" i="3"/>
  <c r="AQ159" i="3"/>
  <c r="AR159" i="3"/>
  <c r="AO161" i="3"/>
  <c r="AP160" i="3"/>
  <c r="S38" i="5" l="1"/>
  <c r="T39" i="5"/>
  <c r="U39" i="5"/>
  <c r="AM39" i="5"/>
  <c r="AL39" i="5"/>
  <c r="AH39" i="5"/>
  <c r="AD39" i="5"/>
  <c r="Z39" i="5"/>
  <c r="V39" i="5"/>
  <c r="AK39" i="5"/>
  <c r="AG39" i="5"/>
  <c r="AC39" i="5"/>
  <c r="Y39" i="5"/>
  <c r="AJ39" i="5"/>
  <c r="AF39" i="5"/>
  <c r="AB39" i="5"/>
  <c r="X39" i="5"/>
  <c r="AI39" i="5"/>
  <c r="AE39" i="5"/>
  <c r="AA39" i="5"/>
  <c r="W39" i="5"/>
  <c r="AE157" i="4"/>
  <c r="AF157" i="4"/>
  <c r="AC158" i="4"/>
  <c r="Z169" i="4"/>
  <c r="AA166" i="4"/>
  <c r="K171" i="4"/>
  <c r="U170" i="4"/>
  <c r="Z170" i="4" s="1"/>
  <c r="L168" i="4"/>
  <c r="V167" i="4"/>
  <c r="N159" i="4"/>
  <c r="X159" i="4" s="1"/>
  <c r="R158" i="4"/>
  <c r="AF158" i="4" s="1"/>
  <c r="Q158" i="4"/>
  <c r="M159" i="4"/>
  <c r="W159" i="4" s="1"/>
  <c r="AZ160" i="3"/>
  <c r="BB160" i="3"/>
  <c r="AY160" i="3"/>
  <c r="BA160" i="3"/>
  <c r="AS160" i="3"/>
  <c r="AT160" i="3"/>
  <c r="AQ160" i="3"/>
  <c r="AR160" i="3"/>
  <c r="AP161" i="3"/>
  <c r="AO162" i="3"/>
  <c r="S37" i="5" l="1"/>
  <c r="T38" i="5"/>
  <c r="U38" i="5"/>
  <c r="AM38" i="5"/>
  <c r="AI38" i="5"/>
  <c r="AE38" i="5"/>
  <c r="AA38" i="5"/>
  <c r="W38" i="5"/>
  <c r="AL38" i="5"/>
  <c r="AH38" i="5"/>
  <c r="AD38" i="5"/>
  <c r="Z38" i="5"/>
  <c r="V38" i="5"/>
  <c r="AK38" i="5"/>
  <c r="AG38" i="5"/>
  <c r="AC38" i="5"/>
  <c r="Y38" i="5"/>
  <c r="AJ38" i="5"/>
  <c r="AF38" i="5"/>
  <c r="AB38" i="5"/>
  <c r="X38" i="5"/>
  <c r="AE158" i="4"/>
  <c r="AB159" i="4"/>
  <c r="AA167" i="4"/>
  <c r="AC159" i="4"/>
  <c r="L169" i="4"/>
  <c r="V168" i="4"/>
  <c r="AA168" i="4" s="1"/>
  <c r="K172" i="4"/>
  <c r="U171" i="4"/>
  <c r="Q159" i="4"/>
  <c r="M160" i="4"/>
  <c r="W160" i="4" s="1"/>
  <c r="N160" i="4"/>
  <c r="X160" i="4" s="1"/>
  <c r="R159" i="4"/>
  <c r="AZ161" i="3"/>
  <c r="BB161" i="3"/>
  <c r="AY161" i="3"/>
  <c r="BA161" i="3"/>
  <c r="AS161" i="3"/>
  <c r="AT161" i="3"/>
  <c r="AQ161" i="3"/>
  <c r="AR161" i="3"/>
  <c r="AO163" i="3"/>
  <c r="AP162" i="3"/>
  <c r="S36" i="5" l="1"/>
  <c r="T37" i="5"/>
  <c r="AM37" i="5"/>
  <c r="U37" i="5"/>
  <c r="AJ37" i="5"/>
  <c r="AF37" i="5"/>
  <c r="AB37" i="5"/>
  <c r="X37" i="5"/>
  <c r="AI37" i="5"/>
  <c r="AE37" i="5"/>
  <c r="AA37" i="5"/>
  <c r="W37" i="5"/>
  <c r="AL37" i="5"/>
  <c r="AH37" i="5"/>
  <c r="AD37" i="5"/>
  <c r="Z37" i="5"/>
  <c r="V37" i="5"/>
  <c r="AK37" i="5"/>
  <c r="AG37" i="5"/>
  <c r="AC37" i="5"/>
  <c r="Y37" i="5"/>
  <c r="AE159" i="4"/>
  <c r="AF159" i="4"/>
  <c r="AB160" i="4"/>
  <c r="Z171" i="4"/>
  <c r="AC160" i="4"/>
  <c r="K173" i="4"/>
  <c r="U172" i="4"/>
  <c r="L170" i="4"/>
  <c r="V169" i="4"/>
  <c r="AA169" i="4" s="1"/>
  <c r="Q160" i="4"/>
  <c r="M161" i="4"/>
  <c r="W161" i="4" s="1"/>
  <c r="AB161" i="4" s="1"/>
  <c r="N161" i="4"/>
  <c r="X161" i="4" s="1"/>
  <c r="R160" i="4"/>
  <c r="AZ162" i="3"/>
  <c r="BB162" i="3"/>
  <c r="AY162" i="3"/>
  <c r="BA162" i="3"/>
  <c r="AS162" i="3"/>
  <c r="AT162" i="3"/>
  <c r="AQ162" i="3"/>
  <c r="AR162" i="3"/>
  <c r="AP163" i="3"/>
  <c r="AO164" i="3"/>
  <c r="S35" i="5" l="1"/>
  <c r="T36" i="5"/>
  <c r="U36" i="5"/>
  <c r="AM36" i="5"/>
  <c r="AK36" i="5"/>
  <c r="AG36" i="5"/>
  <c r="AC36" i="5"/>
  <c r="Y36" i="5"/>
  <c r="AJ36" i="5"/>
  <c r="AF36" i="5"/>
  <c r="AB36" i="5"/>
  <c r="X36" i="5"/>
  <c r="AI36" i="5"/>
  <c r="AE36" i="5"/>
  <c r="AA36" i="5"/>
  <c r="W36" i="5"/>
  <c r="AL36" i="5"/>
  <c r="AH36" i="5"/>
  <c r="AD36" i="5"/>
  <c r="Z36" i="5"/>
  <c r="V36" i="5"/>
  <c r="AE160" i="4"/>
  <c r="AF160" i="4"/>
  <c r="AC161" i="4"/>
  <c r="Z172" i="4"/>
  <c r="L171" i="4"/>
  <c r="V170" i="4"/>
  <c r="K174" i="4"/>
  <c r="U173" i="4"/>
  <c r="Q161" i="4"/>
  <c r="M162" i="4"/>
  <c r="W162" i="4" s="1"/>
  <c r="N162" i="4"/>
  <c r="X162" i="4" s="1"/>
  <c r="R161" i="4"/>
  <c r="AZ163" i="3"/>
  <c r="BB163" i="3"/>
  <c r="AY163" i="3"/>
  <c r="BA163" i="3"/>
  <c r="AS163" i="3"/>
  <c r="AT163" i="3"/>
  <c r="AQ163" i="3"/>
  <c r="AR163" i="3"/>
  <c r="AP164" i="3"/>
  <c r="AO165" i="3"/>
  <c r="S34" i="5" l="1"/>
  <c r="T35" i="5"/>
  <c r="AM35" i="5"/>
  <c r="U35" i="5"/>
  <c r="AL35" i="5"/>
  <c r="AH35" i="5"/>
  <c r="AD35" i="5"/>
  <c r="Z35" i="5"/>
  <c r="V35" i="5"/>
  <c r="AK35" i="5"/>
  <c r="AG35" i="5"/>
  <c r="AC35" i="5"/>
  <c r="Y35" i="5"/>
  <c r="AJ35" i="5"/>
  <c r="AF35" i="5"/>
  <c r="AB35" i="5"/>
  <c r="X35" i="5"/>
  <c r="AI35" i="5"/>
  <c r="AE35" i="5"/>
  <c r="AA35" i="5"/>
  <c r="W35" i="5"/>
  <c r="AE161" i="4"/>
  <c r="AF161" i="4"/>
  <c r="Z173" i="4"/>
  <c r="AB162" i="4"/>
  <c r="AA170" i="4"/>
  <c r="AC162" i="4"/>
  <c r="K175" i="4"/>
  <c r="U174" i="4"/>
  <c r="L172" i="4"/>
  <c r="V171" i="4"/>
  <c r="Q162" i="4"/>
  <c r="M163" i="4"/>
  <c r="W163" i="4" s="1"/>
  <c r="N163" i="4"/>
  <c r="X163" i="4" s="1"/>
  <c r="R162" i="4"/>
  <c r="AZ164" i="3"/>
  <c r="AY164" i="3"/>
  <c r="BA164" i="3"/>
  <c r="AS164" i="3"/>
  <c r="BB164" i="3"/>
  <c r="AT164" i="3"/>
  <c r="AQ164" i="3"/>
  <c r="AR164" i="3"/>
  <c r="AO166" i="3"/>
  <c r="AP165" i="3"/>
  <c r="S33" i="5" l="1"/>
  <c r="T34" i="5"/>
  <c r="U34" i="5"/>
  <c r="AM34" i="5"/>
  <c r="AI34" i="5"/>
  <c r="AE34" i="5"/>
  <c r="AA34" i="5"/>
  <c r="W34" i="5"/>
  <c r="AL34" i="5"/>
  <c r="AH34" i="5"/>
  <c r="AD34" i="5"/>
  <c r="Z34" i="5"/>
  <c r="V34" i="5"/>
  <c r="AK34" i="5"/>
  <c r="AG34" i="5"/>
  <c r="AC34" i="5"/>
  <c r="Y34" i="5"/>
  <c r="AJ34" i="5"/>
  <c r="AF34" i="5"/>
  <c r="AB34" i="5"/>
  <c r="X34" i="5"/>
  <c r="AF162" i="4"/>
  <c r="AE162" i="4"/>
  <c r="AC163" i="4"/>
  <c r="AB163" i="4"/>
  <c r="AA171" i="4"/>
  <c r="Z174" i="4"/>
  <c r="L173" i="4"/>
  <c r="V172" i="4"/>
  <c r="K176" i="4"/>
  <c r="U175" i="4"/>
  <c r="N164" i="4"/>
  <c r="X164" i="4" s="1"/>
  <c r="AC164" i="4" s="1"/>
  <c r="R163" i="4"/>
  <c r="Q163" i="4"/>
  <c r="M164" i="4"/>
  <c r="W164" i="4" s="1"/>
  <c r="AZ165" i="3"/>
  <c r="AY165" i="3"/>
  <c r="BA165" i="3"/>
  <c r="BB165" i="3"/>
  <c r="AS165" i="3"/>
  <c r="AT165" i="3"/>
  <c r="AQ165" i="3"/>
  <c r="AR165" i="3"/>
  <c r="AP166" i="3"/>
  <c r="AO167" i="3"/>
  <c r="S32" i="5" l="1"/>
  <c r="T33" i="5"/>
  <c r="U33" i="5"/>
  <c r="AM33" i="5"/>
  <c r="AJ33" i="5"/>
  <c r="AF33" i="5"/>
  <c r="AB33" i="5"/>
  <c r="X33" i="5"/>
  <c r="AI33" i="5"/>
  <c r="AE33" i="5"/>
  <c r="AA33" i="5"/>
  <c r="W33" i="5"/>
  <c r="AL33" i="5"/>
  <c r="AH33" i="5"/>
  <c r="AD33" i="5"/>
  <c r="Z33" i="5"/>
  <c r="V33" i="5"/>
  <c r="AK33" i="5"/>
  <c r="AG33" i="5"/>
  <c r="AC33" i="5"/>
  <c r="Y33" i="5"/>
  <c r="AF163" i="4"/>
  <c r="AE163" i="4"/>
  <c r="Z175" i="4"/>
  <c r="AB164" i="4"/>
  <c r="AA172" i="4"/>
  <c r="K177" i="4"/>
  <c r="U176" i="4"/>
  <c r="Z176" i="4" s="1"/>
  <c r="L174" i="4"/>
  <c r="V173" i="4"/>
  <c r="Q164" i="4"/>
  <c r="M165" i="4"/>
  <c r="W165" i="4" s="1"/>
  <c r="N165" i="4"/>
  <c r="X165" i="4" s="1"/>
  <c r="R164" i="4"/>
  <c r="AF164" i="4" s="1"/>
  <c r="AZ166" i="3"/>
  <c r="BA166" i="3"/>
  <c r="BB166" i="3"/>
  <c r="AY166" i="3"/>
  <c r="AS166" i="3"/>
  <c r="AT166" i="3"/>
  <c r="AQ166" i="3"/>
  <c r="AR166" i="3"/>
  <c r="AO168" i="3"/>
  <c r="AP167" i="3"/>
  <c r="S31" i="5" l="1"/>
  <c r="T32" i="5"/>
  <c r="U32" i="5"/>
  <c r="AM32" i="5"/>
  <c r="AK32" i="5"/>
  <c r="AG32" i="5"/>
  <c r="AC32" i="5"/>
  <c r="Y32" i="5"/>
  <c r="AJ32" i="5"/>
  <c r="AF32" i="5"/>
  <c r="AB32" i="5"/>
  <c r="X32" i="5"/>
  <c r="AI32" i="5"/>
  <c r="AE32" i="5"/>
  <c r="AA32" i="5"/>
  <c r="W32" i="5"/>
  <c r="AL32" i="5"/>
  <c r="AH32" i="5"/>
  <c r="AD32" i="5"/>
  <c r="Z32" i="5"/>
  <c r="V32" i="5"/>
  <c r="AE164" i="4"/>
  <c r="AB165" i="4"/>
  <c r="AC165" i="4"/>
  <c r="AA173" i="4"/>
  <c r="L175" i="4"/>
  <c r="V174" i="4"/>
  <c r="K178" i="4"/>
  <c r="U177" i="4"/>
  <c r="Z177" i="4" s="1"/>
  <c r="N166" i="4"/>
  <c r="X166" i="4" s="1"/>
  <c r="R165" i="4"/>
  <c r="Q165" i="4"/>
  <c r="M166" i="4"/>
  <c r="W166" i="4" s="1"/>
  <c r="AZ167" i="3"/>
  <c r="BB167" i="3"/>
  <c r="AY167" i="3"/>
  <c r="BA167" i="3"/>
  <c r="AS167" i="3"/>
  <c r="AT167" i="3"/>
  <c r="AQ167" i="3"/>
  <c r="AR167" i="3"/>
  <c r="AP168" i="3"/>
  <c r="AO169" i="3"/>
  <c r="S30" i="5" l="1"/>
  <c r="T31" i="5"/>
  <c r="U31" i="5"/>
  <c r="AM31" i="5"/>
  <c r="AL31" i="5"/>
  <c r="AH31" i="5"/>
  <c r="AD31" i="5"/>
  <c r="Z31" i="5"/>
  <c r="V31" i="5"/>
  <c r="AK31" i="5"/>
  <c r="AG31" i="5"/>
  <c r="AC31" i="5"/>
  <c r="Y31" i="5"/>
  <c r="AJ31" i="5"/>
  <c r="AF31" i="5"/>
  <c r="AB31" i="5"/>
  <c r="X31" i="5"/>
  <c r="AI31" i="5"/>
  <c r="AE31" i="5"/>
  <c r="AA31" i="5"/>
  <c r="W31" i="5"/>
  <c r="AE165" i="4"/>
  <c r="AF165" i="4"/>
  <c r="AA174" i="4"/>
  <c r="AC166" i="4"/>
  <c r="AB166" i="4"/>
  <c r="K179" i="4"/>
  <c r="U178" i="4"/>
  <c r="Z178" i="4" s="1"/>
  <c r="L176" i="4"/>
  <c r="V175" i="4"/>
  <c r="Q166" i="4"/>
  <c r="M167" i="4"/>
  <c r="W167" i="4" s="1"/>
  <c r="N167" i="4"/>
  <c r="X167" i="4" s="1"/>
  <c r="R166" i="4"/>
  <c r="AZ168" i="3"/>
  <c r="AY168" i="3"/>
  <c r="BA168" i="3"/>
  <c r="BB168" i="3"/>
  <c r="AS168" i="3"/>
  <c r="AT168" i="3"/>
  <c r="AQ168" i="3"/>
  <c r="AR168" i="3"/>
  <c r="AO170" i="3"/>
  <c r="AP169" i="3"/>
  <c r="S29" i="5" l="1"/>
  <c r="T30" i="5"/>
  <c r="U30" i="5"/>
  <c r="AM30" i="5"/>
  <c r="AI30" i="5"/>
  <c r="AE30" i="5"/>
  <c r="AA30" i="5"/>
  <c r="W30" i="5"/>
  <c r="AL30" i="5"/>
  <c r="AH30" i="5"/>
  <c r="AD30" i="5"/>
  <c r="Z30" i="5"/>
  <c r="V30" i="5"/>
  <c r="AK30" i="5"/>
  <c r="AG30" i="5"/>
  <c r="AC30" i="5"/>
  <c r="Y30" i="5"/>
  <c r="AJ30" i="5"/>
  <c r="AF30" i="5"/>
  <c r="AB30" i="5"/>
  <c r="X30" i="5"/>
  <c r="AE166" i="4"/>
  <c r="AF166" i="4"/>
  <c r="AC167" i="4"/>
  <c r="AA175" i="4"/>
  <c r="AB167" i="4"/>
  <c r="L177" i="4"/>
  <c r="V176" i="4"/>
  <c r="K180" i="4"/>
  <c r="U179" i="4"/>
  <c r="Z179" i="4" s="1"/>
  <c r="N168" i="4"/>
  <c r="X168" i="4" s="1"/>
  <c r="AC168" i="4" s="1"/>
  <c r="R167" i="4"/>
  <c r="Q167" i="4"/>
  <c r="M168" i="4"/>
  <c r="W168" i="4" s="1"/>
  <c r="AZ169" i="3"/>
  <c r="AY169" i="3"/>
  <c r="BA169" i="3"/>
  <c r="BB169" i="3"/>
  <c r="AS169" i="3"/>
  <c r="AT169" i="3"/>
  <c r="AQ169" i="3"/>
  <c r="AR169" i="3"/>
  <c r="AP170" i="3"/>
  <c r="AO171" i="3"/>
  <c r="S28" i="5" l="1"/>
  <c r="T29" i="5"/>
  <c r="AM29" i="5"/>
  <c r="U29" i="5"/>
  <c r="AJ29" i="5"/>
  <c r="AF29" i="5"/>
  <c r="AB29" i="5"/>
  <c r="X29" i="5"/>
  <c r="AI29" i="5"/>
  <c r="AE29" i="5"/>
  <c r="AA29" i="5"/>
  <c r="W29" i="5"/>
  <c r="AL29" i="5"/>
  <c r="AH29" i="5"/>
  <c r="AD29" i="5"/>
  <c r="Z29" i="5"/>
  <c r="V29" i="5"/>
  <c r="AK29" i="5"/>
  <c r="AG29" i="5"/>
  <c r="AC29" i="5"/>
  <c r="Y29" i="5"/>
  <c r="AE167" i="4"/>
  <c r="AF167" i="4"/>
  <c r="AB168" i="4"/>
  <c r="AA176" i="4"/>
  <c r="K181" i="4"/>
  <c r="CD5" i="4" s="1"/>
  <c r="CE5" i="4" s="1"/>
  <c r="U180" i="4"/>
  <c r="L178" i="4"/>
  <c r="V177" i="4"/>
  <c r="N169" i="4"/>
  <c r="X169" i="4" s="1"/>
  <c r="AC169" i="4" s="1"/>
  <c r="R168" i="4"/>
  <c r="Q168" i="4"/>
  <c r="AE168" i="4" s="1"/>
  <c r="M169" i="4"/>
  <c r="W169" i="4" s="1"/>
  <c r="AB169" i="4" s="1"/>
  <c r="AZ170" i="3"/>
  <c r="BA170" i="3"/>
  <c r="BB170" i="3"/>
  <c r="AS170" i="3"/>
  <c r="AT170" i="3"/>
  <c r="AY170" i="3"/>
  <c r="AQ170" i="3"/>
  <c r="AR170" i="3"/>
  <c r="AO172" i="3"/>
  <c r="AP171" i="3"/>
  <c r="S27" i="5" l="1"/>
  <c r="T28" i="5"/>
  <c r="U28" i="5"/>
  <c r="AM28" i="5"/>
  <c r="AK28" i="5"/>
  <c r="AG28" i="5"/>
  <c r="AC28" i="5"/>
  <c r="Y28" i="5"/>
  <c r="AJ28" i="5"/>
  <c r="AF28" i="5"/>
  <c r="AB28" i="5"/>
  <c r="X28" i="5"/>
  <c r="AI28" i="5"/>
  <c r="AE28" i="5"/>
  <c r="AA28" i="5"/>
  <c r="W28" i="5"/>
  <c r="AL28" i="5"/>
  <c r="AH28" i="5"/>
  <c r="AD28" i="5"/>
  <c r="Z28" i="5"/>
  <c r="V28" i="5"/>
  <c r="AF168" i="4"/>
  <c r="Z180" i="4"/>
  <c r="AA177" i="4"/>
  <c r="L179" i="4"/>
  <c r="V178" i="4"/>
  <c r="K182" i="4"/>
  <c r="CD6" i="4" s="1"/>
  <c r="CE6" i="4" s="1"/>
  <c r="U181" i="4"/>
  <c r="N170" i="4"/>
  <c r="X170" i="4" s="1"/>
  <c r="AC170" i="4" s="1"/>
  <c r="R169" i="4"/>
  <c r="Q169" i="4"/>
  <c r="M170" i="4"/>
  <c r="W170" i="4" s="1"/>
  <c r="AZ171" i="3"/>
  <c r="BB171" i="3"/>
  <c r="AY171" i="3"/>
  <c r="BA171" i="3"/>
  <c r="AS171" i="3"/>
  <c r="AT171" i="3"/>
  <c r="AQ171" i="3"/>
  <c r="AR171" i="3"/>
  <c r="AP172" i="3"/>
  <c r="AO173" i="3"/>
  <c r="S26" i="5" l="1"/>
  <c r="T27" i="5"/>
  <c r="AM27" i="5"/>
  <c r="U27" i="5"/>
  <c r="AL27" i="5"/>
  <c r="AH27" i="5"/>
  <c r="AD27" i="5"/>
  <c r="Z27" i="5"/>
  <c r="V27" i="5"/>
  <c r="AK27" i="5"/>
  <c r="AG27" i="5"/>
  <c r="AC27" i="5"/>
  <c r="Y27" i="5"/>
  <c r="AJ27" i="5"/>
  <c r="AF27" i="5"/>
  <c r="AB27" i="5"/>
  <c r="X27" i="5"/>
  <c r="AI27" i="5"/>
  <c r="AE27" i="5"/>
  <c r="AA27" i="5"/>
  <c r="W27" i="5"/>
  <c r="AE169" i="4"/>
  <c r="AF169" i="4"/>
  <c r="Z181" i="4"/>
  <c r="AB170" i="4"/>
  <c r="AA178" i="4"/>
  <c r="K183" i="4"/>
  <c r="CD7" i="4" s="1"/>
  <c r="CE7" i="4" s="1"/>
  <c r="U182" i="4"/>
  <c r="L180" i="4"/>
  <c r="V179" i="4"/>
  <c r="M171" i="4"/>
  <c r="W171" i="4" s="1"/>
  <c r="Q170" i="4"/>
  <c r="N171" i="4"/>
  <c r="X171" i="4" s="1"/>
  <c r="R170" i="4"/>
  <c r="AZ172" i="3"/>
  <c r="AY172" i="3"/>
  <c r="BA172" i="3"/>
  <c r="BB172" i="3"/>
  <c r="AS172" i="3"/>
  <c r="AT172" i="3"/>
  <c r="AQ172" i="3"/>
  <c r="AR172" i="3"/>
  <c r="AP173" i="3"/>
  <c r="AO174" i="3"/>
  <c r="S25" i="5" l="1"/>
  <c r="T26" i="5"/>
  <c r="U26" i="5"/>
  <c r="AM26" i="5"/>
  <c r="AI26" i="5"/>
  <c r="AE26" i="5"/>
  <c r="AA26" i="5"/>
  <c r="W26" i="5"/>
  <c r="AL26" i="5"/>
  <c r="AH26" i="5"/>
  <c r="AD26" i="5"/>
  <c r="Z26" i="5"/>
  <c r="V26" i="5"/>
  <c r="AK26" i="5"/>
  <c r="AG26" i="5"/>
  <c r="AC26" i="5"/>
  <c r="Y26" i="5"/>
  <c r="AJ26" i="5"/>
  <c r="AF26" i="5"/>
  <c r="AB26" i="5"/>
  <c r="X26" i="5"/>
  <c r="AE170" i="4"/>
  <c r="AF170" i="4"/>
  <c r="AA179" i="4"/>
  <c r="Z182" i="4"/>
  <c r="AB171" i="4"/>
  <c r="AC171" i="4"/>
  <c r="L181" i="4"/>
  <c r="V180" i="4"/>
  <c r="K184" i="4"/>
  <c r="CD8" i="4" s="1"/>
  <c r="CE8" i="4" s="1"/>
  <c r="U183" i="4"/>
  <c r="N172" i="4"/>
  <c r="X172" i="4" s="1"/>
  <c r="AC172" i="4" s="1"/>
  <c r="R171" i="4"/>
  <c r="Q171" i="4"/>
  <c r="M172" i="4"/>
  <c r="W172" i="4" s="1"/>
  <c r="AB172" i="4" s="1"/>
  <c r="AZ173" i="3"/>
  <c r="AY173" i="3"/>
  <c r="BA173" i="3"/>
  <c r="BB173" i="3"/>
  <c r="AS173" i="3"/>
  <c r="AT173" i="3"/>
  <c r="AQ173" i="3"/>
  <c r="AR173" i="3"/>
  <c r="AP174" i="3"/>
  <c r="AO175" i="3"/>
  <c r="S24" i="5" l="1"/>
  <c r="T25" i="5"/>
  <c r="U25" i="5"/>
  <c r="AM25" i="5"/>
  <c r="AJ25" i="5"/>
  <c r="AF25" i="5"/>
  <c r="AB25" i="5"/>
  <c r="X25" i="5"/>
  <c r="AI25" i="5"/>
  <c r="AE25" i="5"/>
  <c r="AA25" i="5"/>
  <c r="W25" i="5"/>
  <c r="AL25" i="5"/>
  <c r="AH25" i="5"/>
  <c r="AD25" i="5"/>
  <c r="Z25" i="5"/>
  <c r="V25" i="5"/>
  <c r="AK25" i="5"/>
  <c r="AG25" i="5"/>
  <c r="AC25" i="5"/>
  <c r="Y25" i="5"/>
  <c r="AE171" i="4"/>
  <c r="AF171" i="4"/>
  <c r="Z183" i="4"/>
  <c r="AA180" i="4"/>
  <c r="K185" i="4"/>
  <c r="CD9" i="4" s="1"/>
  <c r="CE9" i="4" s="1"/>
  <c r="U184" i="4"/>
  <c r="L182" i="4"/>
  <c r="V181" i="4"/>
  <c r="Q172" i="4"/>
  <c r="M173" i="4"/>
  <c r="W173" i="4" s="1"/>
  <c r="N173" i="4"/>
  <c r="X173" i="4" s="1"/>
  <c r="AC173" i="4" s="1"/>
  <c r="R172" i="4"/>
  <c r="AZ174" i="3"/>
  <c r="BA174" i="3"/>
  <c r="BB174" i="3"/>
  <c r="AY174" i="3"/>
  <c r="AS174" i="3"/>
  <c r="AT174" i="3"/>
  <c r="AQ174" i="3"/>
  <c r="AR174" i="3"/>
  <c r="AO176" i="3"/>
  <c r="AP175" i="3"/>
  <c r="S23" i="5" l="1"/>
  <c r="T24" i="5"/>
  <c r="U24" i="5"/>
  <c r="AM24" i="5"/>
  <c r="AK24" i="5"/>
  <c r="AG24" i="5"/>
  <c r="AC24" i="5"/>
  <c r="Y24" i="5"/>
  <c r="AJ24" i="5"/>
  <c r="AF24" i="5"/>
  <c r="AB24" i="5"/>
  <c r="X24" i="5"/>
  <c r="AI24" i="5"/>
  <c r="AE24" i="5"/>
  <c r="AA24" i="5"/>
  <c r="W24" i="5"/>
  <c r="AL24" i="5"/>
  <c r="AH24" i="5"/>
  <c r="AD24" i="5"/>
  <c r="Z24" i="5"/>
  <c r="V24" i="5"/>
  <c r="AF172" i="4"/>
  <c r="AE172" i="4"/>
  <c r="Z184" i="4"/>
  <c r="AB173" i="4"/>
  <c r="AA181" i="4"/>
  <c r="L183" i="4"/>
  <c r="V182" i="4"/>
  <c r="K186" i="4"/>
  <c r="CD10" i="4" s="1"/>
  <c r="CE10" i="4" s="1"/>
  <c r="U185" i="4"/>
  <c r="Z185" i="4" s="1"/>
  <c r="Q173" i="4"/>
  <c r="M174" i="4"/>
  <c r="W174" i="4" s="1"/>
  <c r="N174" i="4"/>
  <c r="X174" i="4" s="1"/>
  <c r="R173" i="4"/>
  <c r="AZ175" i="3"/>
  <c r="BB175" i="3"/>
  <c r="AY175" i="3"/>
  <c r="AS175" i="3"/>
  <c r="AT175" i="3"/>
  <c r="AQ175" i="3"/>
  <c r="BA175" i="3"/>
  <c r="AR175" i="3"/>
  <c r="AP176" i="3"/>
  <c r="AO177" i="3"/>
  <c r="S22" i="5" l="1"/>
  <c r="T23" i="5"/>
  <c r="U23" i="5"/>
  <c r="AM23" i="5"/>
  <c r="AL23" i="5"/>
  <c r="AH23" i="5"/>
  <c r="AD23" i="5"/>
  <c r="Z23" i="5"/>
  <c r="V23" i="5"/>
  <c r="AK23" i="5"/>
  <c r="AG23" i="5"/>
  <c r="AC23" i="5"/>
  <c r="Y23" i="5"/>
  <c r="AJ23" i="5"/>
  <c r="AF23" i="5"/>
  <c r="AB23" i="5"/>
  <c r="X23" i="5"/>
  <c r="AI23" i="5"/>
  <c r="AE23" i="5"/>
  <c r="AA23" i="5"/>
  <c r="W23" i="5"/>
  <c r="AF173" i="4"/>
  <c r="AE173" i="4"/>
  <c r="AC174" i="4"/>
  <c r="AB174" i="4"/>
  <c r="AA182" i="4"/>
  <c r="K187" i="4"/>
  <c r="CD11" i="4" s="1"/>
  <c r="CE11" i="4" s="1"/>
  <c r="U186" i="4"/>
  <c r="Z186" i="4" s="1"/>
  <c r="L184" i="4"/>
  <c r="V183" i="4"/>
  <c r="N175" i="4"/>
  <c r="X175" i="4" s="1"/>
  <c r="R174" i="4"/>
  <c r="Q174" i="4"/>
  <c r="M175" i="4"/>
  <c r="W175" i="4" s="1"/>
  <c r="AB175" i="4" s="1"/>
  <c r="AZ176" i="3"/>
  <c r="AY176" i="3"/>
  <c r="BA176" i="3"/>
  <c r="BB176" i="3"/>
  <c r="AS176" i="3"/>
  <c r="AT176" i="3"/>
  <c r="AQ176" i="3"/>
  <c r="AR176" i="3"/>
  <c r="AP177" i="3"/>
  <c r="S21" i="5" l="1"/>
  <c r="T22" i="5"/>
  <c r="U22" i="5"/>
  <c r="AM22" i="5"/>
  <c r="AI22" i="5"/>
  <c r="AE22" i="5"/>
  <c r="AA22" i="5"/>
  <c r="W22" i="5"/>
  <c r="AL22" i="5"/>
  <c r="AH22" i="5"/>
  <c r="AD22" i="5"/>
  <c r="Z22" i="5"/>
  <c r="V22" i="5"/>
  <c r="AK22" i="5"/>
  <c r="AG22" i="5"/>
  <c r="AC22" i="5"/>
  <c r="Y22" i="5"/>
  <c r="AJ22" i="5"/>
  <c r="AF22" i="5"/>
  <c r="AB22" i="5"/>
  <c r="X22" i="5"/>
  <c r="AF174" i="4"/>
  <c r="AE174" i="4"/>
  <c r="AA183" i="4"/>
  <c r="AC175" i="4"/>
  <c r="L185" i="4"/>
  <c r="V184" i="4"/>
  <c r="AA184" i="4" s="1"/>
  <c r="K188" i="4"/>
  <c r="CD12" i="4" s="1"/>
  <c r="CE12" i="4" s="1"/>
  <c r="U187" i="4"/>
  <c r="Q175" i="4"/>
  <c r="AE175" i="4" s="1"/>
  <c r="M176" i="4"/>
  <c r="W176" i="4" s="1"/>
  <c r="N176" i="4"/>
  <c r="X176" i="4" s="1"/>
  <c r="AC176" i="4" s="1"/>
  <c r="R175" i="4"/>
  <c r="AZ177" i="3"/>
  <c r="AY177" i="3"/>
  <c r="BA177" i="3"/>
  <c r="BB177" i="3"/>
  <c r="AS177" i="3"/>
  <c r="AT177" i="3"/>
  <c r="AQ177" i="3"/>
  <c r="AR177" i="3"/>
  <c r="S20" i="5" l="1"/>
  <c r="T21" i="5"/>
  <c r="U21" i="5"/>
  <c r="AM21" i="5"/>
  <c r="AJ21" i="5"/>
  <c r="AF21" i="5"/>
  <c r="AB21" i="5"/>
  <c r="X21" i="5"/>
  <c r="AI21" i="5"/>
  <c r="AE21" i="5"/>
  <c r="AA21" i="5"/>
  <c r="W21" i="5"/>
  <c r="AL21" i="5"/>
  <c r="AH21" i="5"/>
  <c r="AD21" i="5"/>
  <c r="Z21" i="5"/>
  <c r="V21" i="5"/>
  <c r="AK21" i="5"/>
  <c r="AG21" i="5"/>
  <c r="AC21" i="5"/>
  <c r="Y21" i="5"/>
  <c r="AF175" i="4"/>
  <c r="Z187" i="4"/>
  <c r="AB176" i="4"/>
  <c r="K189" i="4"/>
  <c r="CD13" i="4" s="1"/>
  <c r="CE13" i="4" s="1"/>
  <c r="U188" i="4"/>
  <c r="L186" i="4"/>
  <c r="V185" i="4"/>
  <c r="AA185" i="4" s="1"/>
  <c r="N177" i="4"/>
  <c r="X177" i="4" s="1"/>
  <c r="AC177" i="4" s="1"/>
  <c r="R176" i="4"/>
  <c r="AF176" i="4" s="1"/>
  <c r="Q176" i="4"/>
  <c r="M177" i="4"/>
  <c r="W177" i="4" s="1"/>
  <c r="T20" i="5" l="1"/>
  <c r="U20" i="5"/>
  <c r="AM20" i="5"/>
  <c r="AK20" i="5"/>
  <c r="AG20" i="5"/>
  <c r="AC20" i="5"/>
  <c r="Y20" i="5"/>
  <c r="AJ20" i="5"/>
  <c r="AF20" i="5"/>
  <c r="AB20" i="5"/>
  <c r="X20" i="5"/>
  <c r="AI20" i="5"/>
  <c r="AE20" i="5"/>
  <c r="AA20" i="5"/>
  <c r="W20" i="5"/>
  <c r="AL20" i="5"/>
  <c r="AH20" i="5"/>
  <c r="AD20" i="5"/>
  <c r="Z20" i="5"/>
  <c r="V20" i="5"/>
  <c r="S19" i="5"/>
  <c r="AE176" i="4"/>
  <c r="Z188" i="4"/>
  <c r="AB177" i="4"/>
  <c r="L187" i="4"/>
  <c r="V186" i="4"/>
  <c r="K190" i="4"/>
  <c r="CD14" i="4" s="1"/>
  <c r="CE14" i="4" s="1"/>
  <c r="U189" i="4"/>
  <c r="Z189" i="4" s="1"/>
  <c r="Q177" i="4"/>
  <c r="M178" i="4"/>
  <c r="W178" i="4" s="1"/>
  <c r="N178" i="4"/>
  <c r="X178" i="4" s="1"/>
  <c r="R177" i="4"/>
  <c r="S18" i="5" l="1"/>
  <c r="T19" i="5"/>
  <c r="AM19" i="5"/>
  <c r="U19" i="5"/>
  <c r="AL19" i="5"/>
  <c r="AH19" i="5"/>
  <c r="AD19" i="5"/>
  <c r="Z19" i="5"/>
  <c r="V19" i="5"/>
  <c r="AK19" i="5"/>
  <c r="AG19" i="5"/>
  <c r="AC19" i="5"/>
  <c r="Y19" i="5"/>
  <c r="AJ19" i="5"/>
  <c r="AF19" i="5"/>
  <c r="AB19" i="5"/>
  <c r="X19" i="5"/>
  <c r="AI19" i="5"/>
  <c r="AE19" i="5"/>
  <c r="AA19" i="5"/>
  <c r="W19" i="5"/>
  <c r="AF177" i="4"/>
  <c r="AE177" i="4"/>
  <c r="AC178" i="4"/>
  <c r="AB178" i="4"/>
  <c r="AA186" i="4"/>
  <c r="K191" i="4"/>
  <c r="CD15" i="4" s="1"/>
  <c r="CE15" i="4" s="1"/>
  <c r="U190" i="4"/>
  <c r="Z190" i="4" s="1"/>
  <c r="L188" i="4"/>
  <c r="V187" i="4"/>
  <c r="N179" i="4"/>
  <c r="X179" i="4" s="1"/>
  <c r="R178" i="4"/>
  <c r="Q178" i="4"/>
  <c r="M179" i="4"/>
  <c r="W179" i="4" s="1"/>
  <c r="S17" i="5" l="1"/>
  <c r="T18" i="5"/>
  <c r="U18" i="5"/>
  <c r="AM18" i="5"/>
  <c r="AI18" i="5"/>
  <c r="AE18" i="5"/>
  <c r="AA18" i="5"/>
  <c r="W18" i="5"/>
  <c r="AL18" i="5"/>
  <c r="AH18" i="5"/>
  <c r="AD18" i="5"/>
  <c r="Z18" i="5"/>
  <c r="V18" i="5"/>
  <c r="AK18" i="5"/>
  <c r="AG18" i="5"/>
  <c r="AC18" i="5"/>
  <c r="Y18" i="5"/>
  <c r="AJ18" i="5"/>
  <c r="AF18" i="5"/>
  <c r="AB18" i="5"/>
  <c r="X18" i="5"/>
  <c r="AE178" i="4"/>
  <c r="AF178" i="4"/>
  <c r="AC179" i="4"/>
  <c r="AB179" i="4"/>
  <c r="AA187" i="4"/>
  <c r="L189" i="4"/>
  <c r="V188" i="4"/>
  <c r="AA188" i="4" s="1"/>
  <c r="K192" i="4"/>
  <c r="CD16" i="4" s="1"/>
  <c r="CE16" i="4" s="1"/>
  <c r="U191" i="4"/>
  <c r="Q179" i="4"/>
  <c r="M180" i="4"/>
  <c r="W180" i="4" s="1"/>
  <c r="AB180" i="4" s="1"/>
  <c r="N180" i="4"/>
  <c r="X180" i="4" s="1"/>
  <c r="R179" i="4"/>
  <c r="S16" i="5" l="1"/>
  <c r="T17" i="5"/>
  <c r="U17" i="5"/>
  <c r="AM17" i="5"/>
  <c r="AJ17" i="5"/>
  <c r="AF17" i="5"/>
  <c r="AB17" i="5"/>
  <c r="X17" i="5"/>
  <c r="AI17" i="5"/>
  <c r="AE17" i="5"/>
  <c r="AA17" i="5"/>
  <c r="W17" i="5"/>
  <c r="AL17" i="5"/>
  <c r="AH17" i="5"/>
  <c r="AD17" i="5"/>
  <c r="Z17" i="5"/>
  <c r="V17" i="5"/>
  <c r="AK17" i="5"/>
  <c r="AG17" i="5"/>
  <c r="AC17" i="5"/>
  <c r="Y17" i="5"/>
  <c r="AE179" i="4"/>
  <c r="AF179" i="4"/>
  <c r="Z191" i="4"/>
  <c r="AC180" i="4"/>
  <c r="K193" i="4"/>
  <c r="CD17" i="4" s="1"/>
  <c r="CE17" i="4" s="1"/>
  <c r="U192" i="4"/>
  <c r="L190" i="4"/>
  <c r="V189" i="4"/>
  <c r="Q180" i="4"/>
  <c r="M181" i="4"/>
  <c r="N181" i="4"/>
  <c r="X181" i="4" s="1"/>
  <c r="R180" i="4"/>
  <c r="S15" i="5" l="1"/>
  <c r="T16" i="5"/>
  <c r="U16" i="5"/>
  <c r="AM16" i="5"/>
  <c r="AK16" i="5"/>
  <c r="AG16" i="5"/>
  <c r="AC16" i="5"/>
  <c r="Y16" i="5"/>
  <c r="AJ16" i="5"/>
  <c r="AF16" i="5"/>
  <c r="AB16" i="5"/>
  <c r="X16" i="5"/>
  <c r="AI16" i="5"/>
  <c r="AE16" i="5"/>
  <c r="AA16" i="5"/>
  <c r="W16" i="5"/>
  <c r="AL16" i="5"/>
  <c r="AH16" i="5"/>
  <c r="AD16" i="5"/>
  <c r="Z16" i="5"/>
  <c r="V16" i="5"/>
  <c r="W181" i="4"/>
  <c r="CF5" i="4"/>
  <c r="CJ17" i="4"/>
  <c r="AF180" i="4"/>
  <c r="AE180" i="4"/>
  <c r="AC181" i="4"/>
  <c r="Z192" i="4"/>
  <c r="AA189" i="4"/>
  <c r="AB181" i="4"/>
  <c r="L191" i="4"/>
  <c r="V190" i="4"/>
  <c r="K194" i="4"/>
  <c r="CD18" i="4" s="1"/>
  <c r="CE18" i="4" s="1"/>
  <c r="U193" i="4"/>
  <c r="Q181" i="4"/>
  <c r="M182" i="4"/>
  <c r="N182" i="4"/>
  <c r="X182" i="4" s="1"/>
  <c r="AC182" i="4" s="1"/>
  <c r="R181" i="4"/>
  <c r="S14" i="5" l="1"/>
  <c r="T15" i="5"/>
  <c r="U15" i="5"/>
  <c r="AM15" i="5"/>
  <c r="AL15" i="5"/>
  <c r="AH15" i="5"/>
  <c r="AD15" i="5"/>
  <c r="Z15" i="5"/>
  <c r="V15" i="5"/>
  <c r="AK15" i="5"/>
  <c r="AG15" i="5"/>
  <c r="AC15" i="5"/>
  <c r="Y15" i="5"/>
  <c r="AJ15" i="5"/>
  <c r="AF15" i="5"/>
  <c r="AB15" i="5"/>
  <c r="X15" i="5"/>
  <c r="AI15" i="5"/>
  <c r="AE15" i="5"/>
  <c r="AA15" i="5"/>
  <c r="W15" i="5"/>
  <c r="W182" i="4"/>
  <c r="CF6" i="4"/>
  <c r="CJ18" i="4"/>
  <c r="AF181" i="4"/>
  <c r="AE181" i="4"/>
  <c r="AA190" i="4"/>
  <c r="AB182" i="4"/>
  <c r="Z193" i="4"/>
  <c r="K195" i="4"/>
  <c r="CD19" i="4" s="1"/>
  <c r="CE19" i="4" s="1"/>
  <c r="U194" i="4"/>
  <c r="Z194" i="4" s="1"/>
  <c r="L192" i="4"/>
  <c r="V191" i="4"/>
  <c r="Q182" i="4"/>
  <c r="M183" i="4"/>
  <c r="N183" i="4"/>
  <c r="X183" i="4" s="1"/>
  <c r="AC183" i="4" s="1"/>
  <c r="R182" i="4"/>
  <c r="S13" i="5" l="1"/>
  <c r="T14" i="5"/>
  <c r="U14" i="5"/>
  <c r="AM14" i="5"/>
  <c r="AI14" i="5"/>
  <c r="AE14" i="5"/>
  <c r="AA14" i="5"/>
  <c r="W14" i="5"/>
  <c r="AL14" i="5"/>
  <c r="AH14" i="5"/>
  <c r="AD14" i="5"/>
  <c r="Z14" i="5"/>
  <c r="V14" i="5"/>
  <c r="AK14" i="5"/>
  <c r="AG14" i="5"/>
  <c r="AC14" i="5"/>
  <c r="Y14" i="5"/>
  <c r="AJ14" i="5"/>
  <c r="AF14" i="5"/>
  <c r="AB14" i="5"/>
  <c r="X14" i="5"/>
  <c r="W183" i="4"/>
  <c r="CF7" i="4"/>
  <c r="CJ19" i="4"/>
  <c r="AE182" i="4"/>
  <c r="AF182" i="4"/>
  <c r="AB183" i="4"/>
  <c r="AA191" i="4"/>
  <c r="L193" i="4"/>
  <c r="V192" i="4"/>
  <c r="K196" i="4"/>
  <c r="CD20" i="4" s="1"/>
  <c r="CE20" i="4" s="1"/>
  <c r="U195" i="4"/>
  <c r="N184" i="4"/>
  <c r="X184" i="4" s="1"/>
  <c r="R183" i="4"/>
  <c r="Q183" i="4"/>
  <c r="M184" i="4"/>
  <c r="S12" i="5" l="1"/>
  <c r="T13" i="5"/>
  <c r="U13" i="5"/>
  <c r="AM13" i="5"/>
  <c r="AJ13" i="5"/>
  <c r="AF13" i="5"/>
  <c r="AB13" i="5"/>
  <c r="X13" i="5"/>
  <c r="AI13" i="5"/>
  <c r="AE13" i="5"/>
  <c r="AA13" i="5"/>
  <c r="W13" i="5"/>
  <c r="AL13" i="5"/>
  <c r="AH13" i="5"/>
  <c r="AD13" i="5"/>
  <c r="Z13" i="5"/>
  <c r="V13" i="5"/>
  <c r="AK13" i="5"/>
  <c r="AG13" i="5"/>
  <c r="AC13" i="5"/>
  <c r="Y13" i="5"/>
  <c r="W184" i="4"/>
  <c r="CF8" i="4"/>
  <c r="CI8" i="4" s="1"/>
  <c r="CJ20" i="4"/>
  <c r="CL20" i="4" s="1"/>
  <c r="AE183" i="4"/>
  <c r="AF183" i="4"/>
  <c r="AA192" i="4"/>
  <c r="Z195" i="4"/>
  <c r="AC184" i="4"/>
  <c r="AB184" i="4"/>
  <c r="K197" i="4"/>
  <c r="CD21" i="4" s="1"/>
  <c r="CE21" i="4" s="1"/>
  <c r="U196" i="4"/>
  <c r="L194" i="4"/>
  <c r="V193" i="4"/>
  <c r="Q184" i="4"/>
  <c r="M185" i="4"/>
  <c r="N185" i="4"/>
  <c r="X185" i="4" s="1"/>
  <c r="R184" i="4"/>
  <c r="S11" i="5" l="1"/>
  <c r="T12" i="5"/>
  <c r="U12" i="5"/>
  <c r="AM12" i="5"/>
  <c r="AK12" i="5"/>
  <c r="AG12" i="5"/>
  <c r="AC12" i="5"/>
  <c r="Y12" i="5"/>
  <c r="AJ12" i="5"/>
  <c r="AF12" i="5"/>
  <c r="AB12" i="5"/>
  <c r="X12" i="5"/>
  <c r="AI12" i="5"/>
  <c r="AE12" i="5"/>
  <c r="AA12" i="5"/>
  <c r="W12" i="5"/>
  <c r="AL12" i="5"/>
  <c r="AH12" i="5"/>
  <c r="AD12" i="5"/>
  <c r="Z12" i="5"/>
  <c r="V12" i="5"/>
  <c r="W185" i="4"/>
  <c r="AB185" i="4" s="1"/>
  <c r="CF9" i="4"/>
  <c r="CI9" i="4" s="1"/>
  <c r="CJ21" i="4"/>
  <c r="AE184" i="4"/>
  <c r="AF184" i="4"/>
  <c r="AA193" i="4"/>
  <c r="AC185" i="4"/>
  <c r="Z196" i="4"/>
  <c r="L195" i="4"/>
  <c r="V194" i="4"/>
  <c r="K198" i="4"/>
  <c r="CD22" i="4" s="1"/>
  <c r="CE22" i="4" s="1"/>
  <c r="U197" i="4"/>
  <c r="N186" i="4"/>
  <c r="X186" i="4" s="1"/>
  <c r="R185" i="4"/>
  <c r="Q185" i="4"/>
  <c r="M186" i="4"/>
  <c r="S10" i="5" l="1"/>
  <c r="T11" i="5"/>
  <c r="AM11" i="5"/>
  <c r="U11" i="5"/>
  <c r="AL11" i="5"/>
  <c r="AH11" i="5"/>
  <c r="AD11" i="5"/>
  <c r="Z11" i="5"/>
  <c r="V11" i="5"/>
  <c r="AK11" i="5"/>
  <c r="AG11" i="5"/>
  <c r="AC11" i="5"/>
  <c r="Y11" i="5"/>
  <c r="AJ11" i="5"/>
  <c r="AF11" i="5"/>
  <c r="AB11" i="5"/>
  <c r="X11" i="5"/>
  <c r="AI11" i="5"/>
  <c r="AE11" i="5"/>
  <c r="AA11" i="5"/>
  <c r="W11" i="5"/>
  <c r="W186" i="4"/>
  <c r="AB186" i="4" s="1"/>
  <c r="CF10" i="4"/>
  <c r="CI10" i="4" s="1"/>
  <c r="CL21" i="4"/>
  <c r="CJ22" i="4"/>
  <c r="AE185" i="4"/>
  <c r="AF185" i="4"/>
  <c r="AA194" i="4"/>
  <c r="AC186" i="4"/>
  <c r="Z197" i="4"/>
  <c r="K199" i="4"/>
  <c r="CD23" i="4" s="1"/>
  <c r="CE23" i="4" s="1"/>
  <c r="U198" i="4"/>
  <c r="Z198" i="4" s="1"/>
  <c r="L196" i="4"/>
  <c r="V195" i="4"/>
  <c r="M187" i="4"/>
  <c r="Q186" i="4"/>
  <c r="N187" i="4"/>
  <c r="X187" i="4" s="1"/>
  <c r="R186" i="4"/>
  <c r="S9" i="5" l="1"/>
  <c r="T10" i="5"/>
  <c r="U10" i="5"/>
  <c r="AM10" i="5"/>
  <c r="AI10" i="5"/>
  <c r="AE10" i="5"/>
  <c r="AA10" i="5"/>
  <c r="W10" i="5"/>
  <c r="AL10" i="5"/>
  <c r="AH10" i="5"/>
  <c r="AD10" i="5"/>
  <c r="Z10" i="5"/>
  <c r="V10" i="5"/>
  <c r="AK10" i="5"/>
  <c r="AG10" i="5"/>
  <c r="AC10" i="5"/>
  <c r="Y10" i="5"/>
  <c r="AJ10" i="5"/>
  <c r="AF10" i="5"/>
  <c r="AB10" i="5"/>
  <c r="X10" i="5"/>
  <c r="W187" i="4"/>
  <c r="AB187" i="4" s="1"/>
  <c r="CF11" i="4"/>
  <c r="CI11" i="4" s="1"/>
  <c r="CK11" i="4" s="1"/>
  <c r="CK10" i="4"/>
  <c r="CL22" i="4"/>
  <c r="CJ23" i="4"/>
  <c r="AF186" i="4"/>
  <c r="AE186" i="4"/>
  <c r="AC187" i="4"/>
  <c r="AA195" i="4"/>
  <c r="L197" i="4"/>
  <c r="V196" i="4"/>
  <c r="K200" i="4"/>
  <c r="CD24" i="4" s="1"/>
  <c r="CE24" i="4" s="1"/>
  <c r="U199" i="4"/>
  <c r="N188" i="4"/>
  <c r="X188" i="4" s="1"/>
  <c r="R187" i="4"/>
  <c r="Q187" i="4"/>
  <c r="M188" i="4"/>
  <c r="S8" i="5" l="1"/>
  <c r="T9" i="5"/>
  <c r="U9" i="5"/>
  <c r="AM9" i="5"/>
  <c r="AJ9" i="5"/>
  <c r="AF9" i="5"/>
  <c r="AB9" i="5"/>
  <c r="X9" i="5"/>
  <c r="AI9" i="5"/>
  <c r="AE9" i="5"/>
  <c r="AA9" i="5"/>
  <c r="W9" i="5"/>
  <c r="AL9" i="5"/>
  <c r="AH9" i="5"/>
  <c r="AD9" i="5"/>
  <c r="Z9" i="5"/>
  <c r="V9" i="5"/>
  <c r="AK9" i="5"/>
  <c r="AG9" i="5"/>
  <c r="AC9" i="5"/>
  <c r="Y9" i="5"/>
  <c r="W188" i="4"/>
  <c r="AB188" i="4" s="1"/>
  <c r="CF12" i="4"/>
  <c r="CI12" i="4" s="1"/>
  <c r="CK12" i="4" s="1"/>
  <c r="CL23" i="4"/>
  <c r="CJ24" i="4"/>
  <c r="AE187" i="4"/>
  <c r="AF187" i="4"/>
  <c r="AC188" i="4"/>
  <c r="AA196" i="4"/>
  <c r="Z199" i="4"/>
  <c r="K201" i="4"/>
  <c r="CD25" i="4" s="1"/>
  <c r="CE25" i="4" s="1"/>
  <c r="U200" i="4"/>
  <c r="L198" i="4"/>
  <c r="V197" i="4"/>
  <c r="AA197" i="4" s="1"/>
  <c r="M189" i="4"/>
  <c r="Q188" i="4"/>
  <c r="AE188" i="4" s="1"/>
  <c r="N189" i="4"/>
  <c r="X189" i="4" s="1"/>
  <c r="R188" i="4"/>
  <c r="S7" i="5" l="1"/>
  <c r="T8" i="5"/>
  <c r="U8" i="5"/>
  <c r="AM8" i="5"/>
  <c r="AK8" i="5"/>
  <c r="AG8" i="5"/>
  <c r="AC8" i="5"/>
  <c r="Y8" i="5"/>
  <c r="AJ8" i="5"/>
  <c r="AF8" i="5"/>
  <c r="AB8" i="5"/>
  <c r="X8" i="5"/>
  <c r="AI8" i="5"/>
  <c r="AE8" i="5"/>
  <c r="AA8" i="5"/>
  <c r="W8" i="5"/>
  <c r="AL8" i="5"/>
  <c r="AH8" i="5"/>
  <c r="AD8" i="5"/>
  <c r="Z8" i="5"/>
  <c r="V8" i="5"/>
  <c r="W189" i="4"/>
  <c r="AB189" i="4" s="1"/>
  <c r="CF13" i="4"/>
  <c r="CI13" i="4" s="1"/>
  <c r="CL24" i="4"/>
  <c r="CJ25" i="4"/>
  <c r="AF188" i="4"/>
  <c r="Z200" i="4"/>
  <c r="AC189" i="4"/>
  <c r="L199" i="4"/>
  <c r="V198" i="4"/>
  <c r="AA198" i="4" s="1"/>
  <c r="K202" i="4"/>
  <c r="CD26" i="4" s="1"/>
  <c r="CE26" i="4" s="1"/>
  <c r="U201" i="4"/>
  <c r="N190" i="4"/>
  <c r="X190" i="4" s="1"/>
  <c r="R189" i="4"/>
  <c r="AF189" i="4" s="1"/>
  <c r="Q189" i="4"/>
  <c r="M190" i="4"/>
  <c r="S6" i="5" l="1"/>
  <c r="T7" i="5"/>
  <c r="U7" i="5"/>
  <c r="AM7" i="5"/>
  <c r="AL7" i="5"/>
  <c r="AH7" i="5"/>
  <c r="AD7" i="5"/>
  <c r="Z7" i="5"/>
  <c r="V7" i="5"/>
  <c r="AK7" i="5"/>
  <c r="AG7" i="5"/>
  <c r="AC7" i="5"/>
  <c r="Y7" i="5"/>
  <c r="AJ7" i="5"/>
  <c r="AF7" i="5"/>
  <c r="AB7" i="5"/>
  <c r="X7" i="5"/>
  <c r="AI7" i="5"/>
  <c r="AE7" i="5"/>
  <c r="AA7" i="5"/>
  <c r="W7" i="5"/>
  <c r="CK13" i="4"/>
  <c r="CL25" i="4"/>
  <c r="W190" i="4"/>
  <c r="AB190" i="4" s="1"/>
  <c r="CF14" i="4"/>
  <c r="CI14" i="4" s="1"/>
  <c r="CJ26" i="4"/>
  <c r="CL26" i="4" s="1"/>
  <c r="AE189" i="4"/>
  <c r="AC190" i="4"/>
  <c r="Z201" i="4"/>
  <c r="K203" i="4"/>
  <c r="CD27" i="4" s="1"/>
  <c r="CE27" i="4" s="1"/>
  <c r="U202" i="4"/>
  <c r="L200" i="4"/>
  <c r="V199" i="4"/>
  <c r="Q190" i="4"/>
  <c r="M191" i="4"/>
  <c r="N191" i="4"/>
  <c r="X191" i="4" s="1"/>
  <c r="R190" i="4"/>
  <c r="T6" i="5" l="1"/>
  <c r="U6" i="5"/>
  <c r="AM6" i="5"/>
  <c r="AI6" i="5"/>
  <c r="AE6" i="5"/>
  <c r="AA6" i="5"/>
  <c r="W6" i="5"/>
  <c r="AL6" i="5"/>
  <c r="AH6" i="5"/>
  <c r="AD6" i="5"/>
  <c r="Z6" i="5"/>
  <c r="V6" i="5"/>
  <c r="AK6" i="5"/>
  <c r="AG6" i="5"/>
  <c r="AC6" i="5"/>
  <c r="Y6" i="5"/>
  <c r="AJ6" i="5"/>
  <c r="AF6" i="5"/>
  <c r="AB6" i="5"/>
  <c r="X6" i="5"/>
  <c r="W191" i="4"/>
  <c r="AB191" i="4" s="1"/>
  <c r="CF15" i="4"/>
  <c r="CI15" i="4" s="1"/>
  <c r="CK14" i="4"/>
  <c r="CJ27" i="4"/>
  <c r="CL27" i="4" s="1"/>
  <c r="AF190" i="4"/>
  <c r="AE190" i="4"/>
  <c r="AA199" i="4"/>
  <c r="Z202" i="4"/>
  <c r="AC191" i="4"/>
  <c r="L201" i="4"/>
  <c r="V200" i="4"/>
  <c r="K204" i="4"/>
  <c r="CD28" i="4" s="1"/>
  <c r="CE28" i="4" s="1"/>
  <c r="U203" i="4"/>
  <c r="N192" i="4"/>
  <c r="X192" i="4" s="1"/>
  <c r="R191" i="4"/>
  <c r="Q191" i="4"/>
  <c r="M192" i="4"/>
  <c r="W192" i="4" l="1"/>
  <c r="CF16" i="4"/>
  <c r="CI16" i="4" s="1"/>
  <c r="CK16" i="4" s="1"/>
  <c r="CK15" i="4"/>
  <c r="CJ28" i="4"/>
  <c r="AE191" i="4"/>
  <c r="AF191" i="4"/>
  <c r="AC192" i="4"/>
  <c r="AB192" i="4"/>
  <c r="Z203" i="4"/>
  <c r="AA200" i="4"/>
  <c r="K205" i="4"/>
  <c r="CD29" i="4" s="1"/>
  <c r="CE29" i="4" s="1"/>
  <c r="U204" i="4"/>
  <c r="L202" i="4"/>
  <c r="V201" i="4"/>
  <c r="Q192" i="4"/>
  <c r="M193" i="4"/>
  <c r="N193" i="4"/>
  <c r="X193" i="4" s="1"/>
  <c r="R192" i="4"/>
  <c r="CL28" i="4" l="1"/>
  <c r="W193" i="4"/>
  <c r="CF17" i="4"/>
  <c r="CI17" i="4" s="1"/>
  <c r="CJ29" i="4"/>
  <c r="AF192" i="4"/>
  <c r="AE192" i="4"/>
  <c r="AC193" i="4"/>
  <c r="AA201" i="4"/>
  <c r="AB193" i="4"/>
  <c r="Z204" i="4"/>
  <c r="L203" i="4"/>
  <c r="V202" i="4"/>
  <c r="AA202" i="4" s="1"/>
  <c r="K206" i="4"/>
  <c r="CD30" i="4" s="1"/>
  <c r="CE30" i="4" s="1"/>
  <c r="U205" i="4"/>
  <c r="N194" i="4"/>
  <c r="X194" i="4" s="1"/>
  <c r="R193" i="4"/>
  <c r="Q193" i="4"/>
  <c r="M194" i="4"/>
  <c r="CK17" i="4" l="1"/>
  <c r="W194" i="4"/>
  <c r="CF18" i="4"/>
  <c r="CI18" i="4" s="1"/>
  <c r="CL29" i="4"/>
  <c r="CJ30" i="4"/>
  <c r="CL30" i="4" s="1"/>
  <c r="AE193" i="4"/>
  <c r="AF193" i="4"/>
  <c r="AB194" i="4"/>
  <c r="Z205" i="4"/>
  <c r="AC194" i="4"/>
  <c r="K207" i="4"/>
  <c r="CD31" i="4" s="1"/>
  <c r="CE31" i="4" s="1"/>
  <c r="U206" i="4"/>
  <c r="L204" i="4"/>
  <c r="V203" i="4"/>
  <c r="Q194" i="4"/>
  <c r="M195" i="4"/>
  <c r="N195" i="4"/>
  <c r="X195" i="4" s="1"/>
  <c r="R194" i="4"/>
  <c r="W195" i="4" l="1"/>
  <c r="AB195" i="4" s="1"/>
  <c r="CF19" i="4"/>
  <c r="CI19" i="4" s="1"/>
  <c r="CK18" i="4"/>
  <c r="CJ31" i="4"/>
  <c r="AF194" i="4"/>
  <c r="AE194" i="4"/>
  <c r="AC195" i="4"/>
  <c r="Z206" i="4"/>
  <c r="AA203" i="4"/>
  <c r="L205" i="4"/>
  <c r="V204" i="4"/>
  <c r="K208" i="4"/>
  <c r="CD32" i="4" s="1"/>
  <c r="CE32" i="4" s="1"/>
  <c r="U207" i="4"/>
  <c r="N196" i="4"/>
  <c r="X196" i="4" s="1"/>
  <c r="R195" i="4"/>
  <c r="Q195" i="4"/>
  <c r="M196" i="4"/>
  <c r="W196" i="4" l="1"/>
  <c r="CF20" i="4"/>
  <c r="CI20" i="4" s="1"/>
  <c r="CL31" i="4"/>
  <c r="CK19" i="4"/>
  <c r="CJ32" i="4"/>
  <c r="CL32" i="4" s="1"/>
  <c r="AF195" i="4"/>
  <c r="AE195" i="4"/>
  <c r="AB196" i="4"/>
  <c r="Z207" i="4"/>
  <c r="AC196" i="4"/>
  <c r="AA204" i="4"/>
  <c r="K209" i="4"/>
  <c r="CD33" i="4" s="1"/>
  <c r="CE33" i="4" s="1"/>
  <c r="U208" i="4"/>
  <c r="Z208" i="4" s="1"/>
  <c r="L206" i="4"/>
  <c r="V205" i="4"/>
  <c r="Q196" i="4"/>
  <c r="M197" i="4"/>
  <c r="N197" i="4"/>
  <c r="X197" i="4" s="1"/>
  <c r="AC197" i="4" s="1"/>
  <c r="R196" i="4"/>
  <c r="W197" i="4" l="1"/>
  <c r="AB197" i="4" s="1"/>
  <c r="CF21" i="4"/>
  <c r="CI21" i="4" s="1"/>
  <c r="CK20" i="4"/>
  <c r="CJ33" i="4"/>
  <c r="AF196" i="4"/>
  <c r="AE196" i="4"/>
  <c r="AA205" i="4"/>
  <c r="L207" i="4"/>
  <c r="V206" i="4"/>
  <c r="K210" i="4"/>
  <c r="CD34" i="4" s="1"/>
  <c r="CE34" i="4" s="1"/>
  <c r="U209" i="4"/>
  <c r="N198" i="4"/>
  <c r="X198" i="4" s="1"/>
  <c r="R197" i="4"/>
  <c r="AF197" i="4" s="1"/>
  <c r="Q197" i="4"/>
  <c r="M198" i="4"/>
  <c r="CL33" i="4" l="1"/>
  <c r="W198" i="4"/>
  <c r="CF22" i="4"/>
  <c r="CI22" i="4" s="1"/>
  <c r="CK22" i="4" s="1"/>
  <c r="CK21" i="4"/>
  <c r="CJ34" i="4"/>
  <c r="AE197" i="4"/>
  <c r="AC198" i="4"/>
  <c r="Z209" i="4"/>
  <c r="AA206" i="4"/>
  <c r="AB198" i="4"/>
  <c r="K211" i="4"/>
  <c r="CD35" i="4" s="1"/>
  <c r="CE35" i="4" s="1"/>
  <c r="U210" i="4"/>
  <c r="Z210" i="4" s="1"/>
  <c r="L208" i="4"/>
  <c r="V207" i="4"/>
  <c r="Q198" i="4"/>
  <c r="M199" i="4"/>
  <c r="N199" i="4"/>
  <c r="X199" i="4" s="1"/>
  <c r="R198" i="4"/>
  <c r="AF198" i="4" s="1"/>
  <c r="W199" i="4" l="1"/>
  <c r="AB199" i="4" s="1"/>
  <c r="CF23" i="4"/>
  <c r="CI23" i="4" s="1"/>
  <c r="CL34" i="4"/>
  <c r="CJ35" i="4"/>
  <c r="AE198" i="4"/>
  <c r="AC199" i="4"/>
  <c r="AA207" i="4"/>
  <c r="L209" i="4"/>
  <c r="V208" i="4"/>
  <c r="K212" i="4"/>
  <c r="CD36" i="4" s="1"/>
  <c r="CE36" i="4" s="1"/>
  <c r="U211" i="4"/>
  <c r="Z211" i="4" s="1"/>
  <c r="N200" i="4"/>
  <c r="X200" i="4" s="1"/>
  <c r="AC200" i="4" s="1"/>
  <c r="R199" i="4"/>
  <c r="Q199" i="4"/>
  <c r="M200" i="4"/>
  <c r="W200" i="4" l="1"/>
  <c r="CF24" i="4"/>
  <c r="CI24" i="4" s="1"/>
  <c r="CK23" i="4"/>
  <c r="CL35" i="4"/>
  <c r="CJ36" i="4"/>
  <c r="AF199" i="4"/>
  <c r="AE199" i="4"/>
  <c r="AA208" i="4"/>
  <c r="AB200" i="4"/>
  <c r="K213" i="4"/>
  <c r="CD37" i="4" s="1"/>
  <c r="CE37" i="4" s="1"/>
  <c r="U212" i="4"/>
  <c r="L210" i="4"/>
  <c r="V209" i="4"/>
  <c r="Q200" i="4"/>
  <c r="M201" i="4"/>
  <c r="N201" i="4"/>
  <c r="X201" i="4" s="1"/>
  <c r="AC201" i="4" s="1"/>
  <c r="R200" i="4"/>
  <c r="W201" i="4" l="1"/>
  <c r="CF25" i="4"/>
  <c r="CI25" i="4" s="1"/>
  <c r="CL36" i="4"/>
  <c r="CK24" i="4"/>
  <c r="CJ37" i="4"/>
  <c r="AE200" i="4"/>
  <c r="AF200" i="4"/>
  <c r="AA209" i="4"/>
  <c r="Z212" i="4"/>
  <c r="AB201" i="4"/>
  <c r="L211" i="4"/>
  <c r="V210" i="4"/>
  <c r="AA210" i="4" s="1"/>
  <c r="K214" i="4"/>
  <c r="CD38" i="4" s="1"/>
  <c r="CE38" i="4" s="1"/>
  <c r="U213" i="4"/>
  <c r="N202" i="4"/>
  <c r="X202" i="4" s="1"/>
  <c r="R201" i="4"/>
  <c r="Q201" i="4"/>
  <c r="AE201" i="4" s="1"/>
  <c r="M202" i="4"/>
  <c r="CK25" i="4" l="1"/>
  <c r="W202" i="4"/>
  <c r="CF26" i="4"/>
  <c r="CI26" i="4" s="1"/>
  <c r="CL37" i="4"/>
  <c r="CJ38" i="4"/>
  <c r="AF201" i="4"/>
  <c r="AB202" i="4"/>
  <c r="AC202" i="4"/>
  <c r="Z213" i="4"/>
  <c r="K215" i="4"/>
  <c r="CD39" i="4" s="1"/>
  <c r="CE39" i="4" s="1"/>
  <c r="U214" i="4"/>
  <c r="L212" i="4"/>
  <c r="V211" i="4"/>
  <c r="M203" i="4"/>
  <c r="Q202" i="4"/>
  <c r="AE202" i="4" s="1"/>
  <c r="N203" i="4"/>
  <c r="X203" i="4" s="1"/>
  <c r="R202" i="4"/>
  <c r="W203" i="4" l="1"/>
  <c r="CF27" i="4"/>
  <c r="CI27" i="4" s="1"/>
  <c r="CK26" i="4"/>
  <c r="CL38" i="4"/>
  <c r="CJ39" i="4"/>
  <c r="CL39" i="4" s="1"/>
  <c r="AF202" i="4"/>
  <c r="AB203" i="4"/>
  <c r="AA211" i="4"/>
  <c r="Z214" i="4"/>
  <c r="AC203" i="4"/>
  <c r="L213" i="4"/>
  <c r="V212" i="4"/>
  <c r="K216" i="4"/>
  <c r="CD40" i="4" s="1"/>
  <c r="CE40" i="4" s="1"/>
  <c r="U215" i="4"/>
  <c r="N204" i="4"/>
  <c r="X204" i="4" s="1"/>
  <c r="R203" i="4"/>
  <c r="Q203" i="4"/>
  <c r="M204" i="4"/>
  <c r="W204" i="4" l="1"/>
  <c r="CF28" i="4"/>
  <c r="CI28" i="4" s="1"/>
  <c r="CK27" i="4"/>
  <c r="CJ40" i="4"/>
  <c r="AF203" i="4"/>
  <c r="AE203" i="4"/>
  <c r="AC204" i="4"/>
  <c r="AA212" i="4"/>
  <c r="AB204" i="4"/>
  <c r="Z215" i="4"/>
  <c r="K217" i="4"/>
  <c r="CD41" i="4" s="1"/>
  <c r="CE41" i="4" s="1"/>
  <c r="U216" i="4"/>
  <c r="L214" i="4"/>
  <c r="V213" i="4"/>
  <c r="AA213" i="4" s="1"/>
  <c r="Q204" i="4"/>
  <c r="M205" i="4"/>
  <c r="N205" i="4"/>
  <c r="X205" i="4" s="1"/>
  <c r="AC205" i="4" s="1"/>
  <c r="R204" i="4"/>
  <c r="W205" i="4" l="1"/>
  <c r="CF29" i="4"/>
  <c r="CI29" i="4" s="1"/>
  <c r="CK29" i="4" s="1"/>
  <c r="CK28" i="4"/>
  <c r="CL40" i="4"/>
  <c r="CJ41" i="4"/>
  <c r="AF204" i="4"/>
  <c r="AE204" i="4"/>
  <c r="AB205" i="4"/>
  <c r="Z216" i="4"/>
  <c r="L215" i="4"/>
  <c r="V214" i="4"/>
  <c r="AA214" i="4" s="1"/>
  <c r="K218" i="4"/>
  <c r="CD42" i="4" s="1"/>
  <c r="CE42" i="4" s="1"/>
  <c r="U217" i="4"/>
  <c r="N206" i="4"/>
  <c r="X206" i="4" s="1"/>
  <c r="R205" i="4"/>
  <c r="Q205" i="4"/>
  <c r="M206" i="4"/>
  <c r="W206" i="4" l="1"/>
  <c r="CF30" i="4"/>
  <c r="CI30" i="4" s="1"/>
  <c r="CL41" i="4"/>
  <c r="CJ42" i="4"/>
  <c r="AE205" i="4"/>
  <c r="AF205" i="4"/>
  <c r="AC206" i="4"/>
  <c r="AB206" i="4"/>
  <c r="Z217" i="4"/>
  <c r="K219" i="4"/>
  <c r="CD43" i="4" s="1"/>
  <c r="CE43" i="4" s="1"/>
  <c r="U218" i="4"/>
  <c r="L216" i="4"/>
  <c r="V215" i="4"/>
  <c r="AA215" i="4" s="1"/>
  <c r="Q206" i="4"/>
  <c r="AE206" i="4" s="1"/>
  <c r="M207" i="4"/>
  <c r="N207" i="4"/>
  <c r="X207" i="4" s="1"/>
  <c r="R206" i="4"/>
  <c r="W207" i="4" l="1"/>
  <c r="CF31" i="4"/>
  <c r="CI31" i="4" s="1"/>
  <c r="CK30" i="4"/>
  <c r="CL42" i="4"/>
  <c r="CJ43" i="4"/>
  <c r="AF206" i="4"/>
  <c r="AB207" i="4"/>
  <c r="AC207" i="4"/>
  <c r="Z218" i="4"/>
  <c r="L217" i="4"/>
  <c r="V216" i="4"/>
  <c r="K220" i="4"/>
  <c r="CD44" i="4" s="1"/>
  <c r="CE44" i="4" s="1"/>
  <c r="U219" i="4"/>
  <c r="Z219" i="4" s="1"/>
  <c r="N208" i="4"/>
  <c r="X208" i="4" s="1"/>
  <c r="AC208" i="4" s="1"/>
  <c r="R207" i="4"/>
  <c r="Q207" i="4"/>
  <c r="M208" i="4"/>
  <c r="CL43" i="4" l="1"/>
  <c r="CK31" i="4"/>
  <c r="W208" i="4"/>
  <c r="AB208" i="4" s="1"/>
  <c r="CF32" i="4"/>
  <c r="CI32" i="4" s="1"/>
  <c r="CK32" i="4" s="1"/>
  <c r="CJ44" i="4"/>
  <c r="AE207" i="4"/>
  <c r="AF207" i="4"/>
  <c r="AA216" i="4"/>
  <c r="K221" i="4"/>
  <c r="CD45" i="4" s="1"/>
  <c r="CE45" i="4" s="1"/>
  <c r="U220" i="4"/>
  <c r="L218" i="4"/>
  <c r="V217" i="4"/>
  <c r="Q208" i="4"/>
  <c r="M209" i="4"/>
  <c r="N209" i="4"/>
  <c r="X209" i="4" s="1"/>
  <c r="R208" i="4"/>
  <c r="W209" i="4" l="1"/>
  <c r="CF33" i="4"/>
  <c r="CI33" i="4" s="1"/>
  <c r="CL44" i="4"/>
  <c r="CJ45" i="4"/>
  <c r="AE208" i="4"/>
  <c r="AF208" i="4"/>
  <c r="Z220" i="4"/>
  <c r="AB209" i="4"/>
  <c r="AA217" i="4"/>
  <c r="AC209" i="4"/>
  <c r="L219" i="4"/>
  <c r="V218" i="4"/>
  <c r="K222" i="4"/>
  <c r="CD46" i="4" s="1"/>
  <c r="CE46" i="4" s="1"/>
  <c r="U221" i="4"/>
  <c r="N210" i="4"/>
  <c r="X210" i="4" s="1"/>
  <c r="R209" i="4"/>
  <c r="Q209" i="4"/>
  <c r="M210" i="4"/>
  <c r="W210" i="4" l="1"/>
  <c r="CF34" i="4"/>
  <c r="CI34" i="4" s="1"/>
  <c r="CK33" i="4"/>
  <c r="CL45" i="4"/>
  <c r="CJ46" i="4"/>
  <c r="AE209" i="4"/>
  <c r="AF209" i="4"/>
  <c r="AC210" i="4"/>
  <c r="AB210" i="4"/>
  <c r="Z221" i="4"/>
  <c r="AA218" i="4"/>
  <c r="K223" i="4"/>
  <c r="CD47" i="4" s="1"/>
  <c r="CE47" i="4" s="1"/>
  <c r="U222" i="4"/>
  <c r="Z222" i="4" s="1"/>
  <c r="L220" i="4"/>
  <c r="V219" i="4"/>
  <c r="Q210" i="4"/>
  <c r="M211" i="4"/>
  <c r="N211" i="4"/>
  <c r="X211" i="4" s="1"/>
  <c r="AC211" i="4" s="1"/>
  <c r="R210" i="4"/>
  <c r="AF210" i="4" s="1"/>
  <c r="W211" i="4" l="1"/>
  <c r="CF35" i="4"/>
  <c r="CI35" i="4" s="1"/>
  <c r="CL46" i="4"/>
  <c r="CK34" i="4"/>
  <c r="CJ47" i="4"/>
  <c r="CL47" i="4" s="1"/>
  <c r="AE210" i="4"/>
  <c r="AB211" i="4"/>
  <c r="AA219" i="4"/>
  <c r="L221" i="4"/>
  <c r="V220" i="4"/>
  <c r="K224" i="4"/>
  <c r="CD48" i="4" s="1"/>
  <c r="CE48" i="4" s="1"/>
  <c r="U223" i="4"/>
  <c r="N212" i="4"/>
  <c r="X212" i="4" s="1"/>
  <c r="R211" i="4"/>
  <c r="Q211" i="4"/>
  <c r="M212" i="4"/>
  <c r="W212" i="4" l="1"/>
  <c r="CF36" i="4"/>
  <c r="CI36" i="4" s="1"/>
  <c r="CK35" i="4"/>
  <c r="CJ48" i="4"/>
  <c r="AF211" i="4"/>
  <c r="AE211" i="4"/>
  <c r="AA220" i="4"/>
  <c r="AC212" i="4"/>
  <c r="Z223" i="4"/>
  <c r="AB212" i="4"/>
  <c r="K225" i="4"/>
  <c r="CD49" i="4" s="1"/>
  <c r="CE49" i="4" s="1"/>
  <c r="U224" i="4"/>
  <c r="Z224" i="4" s="1"/>
  <c r="L222" i="4"/>
  <c r="V221" i="4"/>
  <c r="Q212" i="4"/>
  <c r="AE212" i="4" s="1"/>
  <c r="M213" i="4"/>
  <c r="N213" i="4"/>
  <c r="X213" i="4" s="1"/>
  <c r="R212" i="4"/>
  <c r="W213" i="4" l="1"/>
  <c r="CF37" i="4"/>
  <c r="CI37" i="4" s="1"/>
  <c r="CL48" i="4"/>
  <c r="CK36" i="4"/>
  <c r="CJ49" i="4"/>
  <c r="AF212" i="4"/>
  <c r="AB213" i="4"/>
  <c r="AA221" i="4"/>
  <c r="AC213" i="4"/>
  <c r="L223" i="4"/>
  <c r="V222" i="4"/>
  <c r="K226" i="4"/>
  <c r="CD50" i="4" s="1"/>
  <c r="CE50" i="4" s="1"/>
  <c r="U225" i="4"/>
  <c r="N214" i="4"/>
  <c r="X214" i="4" s="1"/>
  <c r="R213" i="4"/>
  <c r="Q213" i="4"/>
  <c r="M214" i="4"/>
  <c r="W214" i="4" l="1"/>
  <c r="CF38" i="4"/>
  <c r="CI38" i="4" s="1"/>
  <c r="CK38" i="4" s="1"/>
  <c r="CL49" i="4"/>
  <c r="CK37" i="4"/>
  <c r="CJ50" i="4"/>
  <c r="AF213" i="4"/>
  <c r="AE213" i="4"/>
  <c r="AC214" i="4"/>
  <c r="AA222" i="4"/>
  <c r="Z225" i="4"/>
  <c r="AB214" i="4"/>
  <c r="K227" i="4"/>
  <c r="CD51" i="4" s="1"/>
  <c r="CE51" i="4" s="1"/>
  <c r="U226" i="4"/>
  <c r="L224" i="4"/>
  <c r="V223" i="4"/>
  <c r="Q214" i="4"/>
  <c r="M215" i="4"/>
  <c r="N215" i="4"/>
  <c r="X215" i="4" s="1"/>
  <c r="R214" i="4"/>
  <c r="W215" i="4" l="1"/>
  <c r="CF39" i="4"/>
  <c r="CI39" i="4" s="1"/>
  <c r="CL50" i="4"/>
  <c r="CJ51" i="4"/>
  <c r="CL51" i="4" s="1"/>
  <c r="AE214" i="4"/>
  <c r="AF214" i="4"/>
  <c r="AC215" i="4"/>
  <c r="AB215" i="4"/>
  <c r="AA223" i="4"/>
  <c r="Z226" i="4"/>
  <c r="L225" i="4"/>
  <c r="V224" i="4"/>
  <c r="K228" i="4"/>
  <c r="CD52" i="4" s="1"/>
  <c r="CE52" i="4" s="1"/>
  <c r="U227" i="4"/>
  <c r="Q215" i="4"/>
  <c r="M216" i="4"/>
  <c r="N216" i="4"/>
  <c r="X216" i="4" s="1"/>
  <c r="R215" i="4"/>
  <c r="CK39" i="4" l="1"/>
  <c r="W216" i="4"/>
  <c r="CF40" i="4"/>
  <c r="CI40" i="4" s="1"/>
  <c r="CK40" i="4" s="1"/>
  <c r="CJ52" i="4"/>
  <c r="AE215" i="4"/>
  <c r="AF215" i="4"/>
  <c r="AA224" i="4"/>
  <c r="Z227" i="4"/>
  <c r="AC216" i="4"/>
  <c r="AB216" i="4"/>
  <c r="K229" i="4"/>
  <c r="CD53" i="4" s="1"/>
  <c r="CE53" i="4" s="1"/>
  <c r="U228" i="4"/>
  <c r="Z228" i="4" s="1"/>
  <c r="L226" i="4"/>
  <c r="V225" i="4"/>
  <c r="N217" i="4"/>
  <c r="X217" i="4" s="1"/>
  <c r="AC217" i="4" s="1"/>
  <c r="R216" i="4"/>
  <c r="Q216" i="4"/>
  <c r="M217" i="4"/>
  <c r="CL52" i="4" l="1"/>
  <c r="W217" i="4"/>
  <c r="CF41" i="4"/>
  <c r="CI41" i="4" s="1"/>
  <c r="CJ53" i="4"/>
  <c r="CL53" i="4" s="1"/>
  <c r="AF216" i="4"/>
  <c r="AE216" i="4"/>
  <c r="AA225" i="4"/>
  <c r="AB217" i="4"/>
  <c r="L227" i="4"/>
  <c r="V226" i="4"/>
  <c r="K230" i="4"/>
  <c r="CD54" i="4" s="1"/>
  <c r="CE54" i="4" s="1"/>
  <c r="U229" i="4"/>
  <c r="Q217" i="4"/>
  <c r="M218" i="4"/>
  <c r="N218" i="4"/>
  <c r="X218" i="4" s="1"/>
  <c r="R217" i="4"/>
  <c r="CK41" i="4" l="1"/>
  <c r="W218" i="4"/>
  <c r="CF42" i="4"/>
  <c r="CI42" i="4" s="1"/>
  <c r="CJ54" i="4"/>
  <c r="CL54" i="4" s="1"/>
  <c r="AF217" i="4"/>
  <c r="AE217" i="4"/>
  <c r="AB218" i="4"/>
  <c r="Z229" i="4"/>
  <c r="AC218" i="4"/>
  <c r="AA226" i="4"/>
  <c r="K231" i="4"/>
  <c r="CD55" i="4" s="1"/>
  <c r="CE55" i="4" s="1"/>
  <c r="U230" i="4"/>
  <c r="L228" i="4"/>
  <c r="V227" i="4"/>
  <c r="N219" i="4"/>
  <c r="X219" i="4" s="1"/>
  <c r="AC219" i="4" s="1"/>
  <c r="R218" i="4"/>
  <c r="M219" i="4"/>
  <c r="Q218" i="4"/>
  <c r="W219" i="4" l="1"/>
  <c r="AB219" i="4" s="1"/>
  <c r="CF43" i="4"/>
  <c r="CI43" i="4" s="1"/>
  <c r="CK43" i="4" s="1"/>
  <c r="CK42" i="4"/>
  <c r="CJ55" i="4"/>
  <c r="AE218" i="4"/>
  <c r="AF218" i="4"/>
  <c r="AA227" i="4"/>
  <c r="Z230" i="4"/>
  <c r="L229" i="4"/>
  <c r="V228" i="4"/>
  <c r="AA228" i="4" s="1"/>
  <c r="K232" i="4"/>
  <c r="CD56" i="4" s="1"/>
  <c r="CE56" i="4" s="1"/>
  <c r="U231" i="4"/>
  <c r="Z231" i="4" s="1"/>
  <c r="Q219" i="4"/>
  <c r="M220" i="4"/>
  <c r="N220" i="4"/>
  <c r="X220" i="4" s="1"/>
  <c r="R219" i="4"/>
  <c r="W220" i="4" l="1"/>
  <c r="CF44" i="4"/>
  <c r="CI44" i="4" s="1"/>
  <c r="CL55" i="4"/>
  <c r="CJ56" i="4"/>
  <c r="AF219" i="4"/>
  <c r="AE219" i="4"/>
  <c r="AC220" i="4"/>
  <c r="AB220" i="4"/>
  <c r="K233" i="4"/>
  <c r="CD57" i="4" s="1"/>
  <c r="CE57" i="4" s="1"/>
  <c r="U232" i="4"/>
  <c r="L230" i="4"/>
  <c r="V229" i="4"/>
  <c r="M221" i="4"/>
  <c r="Q220" i="4"/>
  <c r="N221" i="4"/>
  <c r="X221" i="4" s="1"/>
  <c r="AC221" i="4" s="1"/>
  <c r="R220" i="4"/>
  <c r="AF220" i="4" s="1"/>
  <c r="CK44" i="4" l="1"/>
  <c r="W221" i="4"/>
  <c r="AB221" i="4" s="1"/>
  <c r="CF45" i="4"/>
  <c r="CI45" i="4" s="1"/>
  <c r="CK45" i="4" s="1"/>
  <c r="CL56" i="4"/>
  <c r="CJ57" i="4"/>
  <c r="CL57" i="4" s="1"/>
  <c r="AE220" i="4"/>
  <c r="AA229" i="4"/>
  <c r="Z232" i="4"/>
  <c r="L231" i="4"/>
  <c r="V230" i="4"/>
  <c r="AA230" i="4" s="1"/>
  <c r="K234" i="4"/>
  <c r="CD58" i="4" s="1"/>
  <c r="CE58" i="4" s="1"/>
  <c r="U233" i="4"/>
  <c r="N222" i="4"/>
  <c r="X222" i="4" s="1"/>
  <c r="R221" i="4"/>
  <c r="AF221" i="4" s="1"/>
  <c r="Q221" i="4"/>
  <c r="M222" i="4"/>
  <c r="W222" i="4" l="1"/>
  <c r="CF46" i="4"/>
  <c r="CI46" i="4" s="1"/>
  <c r="CJ58" i="4"/>
  <c r="AE221" i="4"/>
  <c r="Z233" i="4"/>
  <c r="AC222" i="4"/>
  <c r="AB222" i="4"/>
  <c r="K235" i="4"/>
  <c r="CD59" i="4" s="1"/>
  <c r="CE59" i="4" s="1"/>
  <c r="U234" i="4"/>
  <c r="L232" i="4"/>
  <c r="V231" i="4"/>
  <c r="Q222" i="4"/>
  <c r="M223" i="4"/>
  <c r="N223" i="4"/>
  <c r="X223" i="4" s="1"/>
  <c r="R222" i="4"/>
  <c r="CK46" i="4" l="1"/>
  <c r="W223" i="4"/>
  <c r="AB223" i="4" s="1"/>
  <c r="CF47" i="4"/>
  <c r="CI47" i="4" s="1"/>
  <c r="CL58" i="4"/>
  <c r="CJ59" i="4"/>
  <c r="CL59" i="4" s="1"/>
  <c r="AF222" i="4"/>
  <c r="AE222" i="4"/>
  <c r="Z234" i="4"/>
  <c r="AA231" i="4"/>
  <c r="AC223" i="4"/>
  <c r="L233" i="4"/>
  <c r="V232" i="4"/>
  <c r="AA232" i="4" s="1"/>
  <c r="K236" i="4"/>
  <c r="CD60" i="4" s="1"/>
  <c r="CE60" i="4" s="1"/>
  <c r="U235" i="4"/>
  <c r="N224" i="4"/>
  <c r="X224" i="4" s="1"/>
  <c r="AC224" i="4" s="1"/>
  <c r="R223" i="4"/>
  <c r="Q223" i="4"/>
  <c r="M224" i="4"/>
  <c r="W224" i="4" l="1"/>
  <c r="CF48" i="4"/>
  <c r="CI48" i="4" s="1"/>
  <c r="CK48" i="4" s="1"/>
  <c r="CK47" i="4"/>
  <c r="CJ60" i="4"/>
  <c r="AE223" i="4"/>
  <c r="AF223" i="4"/>
  <c r="AB224" i="4"/>
  <c r="Z235" i="4"/>
  <c r="K237" i="4"/>
  <c r="CD61" i="4" s="1"/>
  <c r="CE61" i="4" s="1"/>
  <c r="U236" i="4"/>
  <c r="L234" i="4"/>
  <c r="V233" i="4"/>
  <c r="Q224" i="4"/>
  <c r="AE224" i="4" s="1"/>
  <c r="M225" i="4"/>
  <c r="N225" i="4"/>
  <c r="X225" i="4" s="1"/>
  <c r="R224" i="4"/>
  <c r="CL60" i="4" l="1"/>
  <c r="W225" i="4"/>
  <c r="CF49" i="4"/>
  <c r="CI49" i="4" s="1"/>
  <c r="CJ61" i="4"/>
  <c r="AF224" i="4"/>
  <c r="AC225" i="4"/>
  <c r="AA233" i="4"/>
  <c r="AB225" i="4"/>
  <c r="Z236" i="4"/>
  <c r="L235" i="4"/>
  <c r="V234" i="4"/>
  <c r="K238" i="4"/>
  <c r="CD62" i="4" s="1"/>
  <c r="CE62" i="4" s="1"/>
  <c r="U237" i="4"/>
  <c r="N226" i="4"/>
  <c r="X226" i="4" s="1"/>
  <c r="AC226" i="4" s="1"/>
  <c r="R225" i="4"/>
  <c r="Q225" i="4"/>
  <c r="M226" i="4"/>
  <c r="CL61" i="4" l="1"/>
  <c r="W226" i="4"/>
  <c r="AB226" i="4" s="1"/>
  <c r="CF50" i="4"/>
  <c r="CI50" i="4" s="1"/>
  <c r="CK49" i="4"/>
  <c r="CJ62" i="4"/>
  <c r="AE225" i="4"/>
  <c r="AF225" i="4"/>
  <c r="Z237" i="4"/>
  <c r="AA234" i="4"/>
  <c r="K239" i="4"/>
  <c r="CD63" i="4" s="1"/>
  <c r="CE63" i="4" s="1"/>
  <c r="U238" i="4"/>
  <c r="L236" i="4"/>
  <c r="V235" i="4"/>
  <c r="Q226" i="4"/>
  <c r="M227" i="4"/>
  <c r="N227" i="4"/>
  <c r="X227" i="4" s="1"/>
  <c r="AC227" i="4" s="1"/>
  <c r="R226" i="4"/>
  <c r="CL62" i="4" l="1"/>
  <c r="W227" i="4"/>
  <c r="CF51" i="4"/>
  <c r="CI51" i="4" s="1"/>
  <c r="CK50" i="4"/>
  <c r="CJ63" i="4"/>
  <c r="AF226" i="4"/>
  <c r="AE226" i="4"/>
  <c r="AB227" i="4"/>
  <c r="Z238" i="4"/>
  <c r="AA235" i="4"/>
  <c r="L237" i="4"/>
  <c r="V236" i="4"/>
  <c r="K240" i="4"/>
  <c r="CD64" i="4" s="1"/>
  <c r="CE64" i="4" s="1"/>
  <c r="U239" i="4"/>
  <c r="Z239" i="4" s="1"/>
  <c r="N228" i="4"/>
  <c r="X228" i="4" s="1"/>
  <c r="R227" i="4"/>
  <c r="AF227" i="4" s="1"/>
  <c r="Q227" i="4"/>
  <c r="M228" i="4"/>
  <c r="CL63" i="4" l="1"/>
  <c r="W228" i="4"/>
  <c r="AB228" i="4" s="1"/>
  <c r="CF52" i="4"/>
  <c r="CI52" i="4" s="1"/>
  <c r="CK51" i="4"/>
  <c r="CJ64" i="4"/>
  <c r="CL64" i="4" s="1"/>
  <c r="AE227" i="4"/>
  <c r="AC228" i="4"/>
  <c r="AA236" i="4"/>
  <c r="K241" i="4"/>
  <c r="CD65" i="4" s="1"/>
  <c r="CE65" i="4" s="1"/>
  <c r="U240" i="4"/>
  <c r="L238" i="4"/>
  <c r="V237" i="4"/>
  <c r="AA237" i="4" s="1"/>
  <c r="Q228" i="4"/>
  <c r="AE228" i="4" s="1"/>
  <c r="M229" i="4"/>
  <c r="N229" i="4"/>
  <c r="X229" i="4" s="1"/>
  <c r="R228" i="4"/>
  <c r="W229" i="4" l="1"/>
  <c r="CF53" i="4"/>
  <c r="CI53" i="4" s="1"/>
  <c r="CK52" i="4"/>
  <c r="CJ65" i="4"/>
  <c r="AF228" i="4"/>
  <c r="AC229" i="4"/>
  <c r="AB229" i="4"/>
  <c r="Z240" i="4"/>
  <c r="L239" i="4"/>
  <c r="V238" i="4"/>
  <c r="AA238" i="4" s="1"/>
  <c r="K242" i="4"/>
  <c r="CD66" i="4" s="1"/>
  <c r="CE66" i="4" s="1"/>
  <c r="U241" i="4"/>
  <c r="N230" i="4"/>
  <c r="X230" i="4" s="1"/>
  <c r="R229" i="4"/>
  <c r="AF229" i="4" s="1"/>
  <c r="Q229" i="4"/>
  <c r="M230" i="4"/>
  <c r="W230" i="4" l="1"/>
  <c r="CF54" i="4"/>
  <c r="CI54" i="4" s="1"/>
  <c r="CL65" i="4"/>
  <c r="CK53" i="4"/>
  <c r="CJ66" i="4"/>
  <c r="CL66" i="4" s="1"/>
  <c r="AE229" i="4"/>
  <c r="Z241" i="4"/>
  <c r="AB230" i="4"/>
  <c r="AC230" i="4"/>
  <c r="L240" i="4"/>
  <c r="V239" i="4"/>
  <c r="K243" i="4"/>
  <c r="CD67" i="4" s="1"/>
  <c r="CE67" i="4" s="1"/>
  <c r="U242" i="4"/>
  <c r="Q230" i="4"/>
  <c r="M231" i="4"/>
  <c r="N231" i="4"/>
  <c r="X231" i="4" s="1"/>
  <c r="R230" i="4"/>
  <c r="W231" i="4" l="1"/>
  <c r="CF55" i="4"/>
  <c r="CI55" i="4" s="1"/>
  <c r="CK54" i="4"/>
  <c r="CJ67" i="4"/>
  <c r="AF230" i="4"/>
  <c r="AE230" i="4"/>
  <c r="Z242" i="4"/>
  <c r="AA239" i="4"/>
  <c r="AB231" i="4"/>
  <c r="AC231" i="4"/>
  <c r="K244" i="4"/>
  <c r="CD68" i="4" s="1"/>
  <c r="CE68" i="4" s="1"/>
  <c r="U243" i="4"/>
  <c r="L241" i="4"/>
  <c r="V240" i="4"/>
  <c r="N232" i="4"/>
  <c r="X232" i="4" s="1"/>
  <c r="R231" i="4"/>
  <c r="Q231" i="4"/>
  <c r="M232" i="4"/>
  <c r="CL67" i="4" l="1"/>
  <c r="W232" i="4"/>
  <c r="AB232" i="4" s="1"/>
  <c r="CF56" i="4"/>
  <c r="CI56" i="4" s="1"/>
  <c r="CK56" i="4" s="1"/>
  <c r="CK55" i="4"/>
  <c r="CJ68" i="4"/>
  <c r="AF231" i="4"/>
  <c r="AE231" i="4"/>
  <c r="AC232" i="4"/>
  <c r="AA240" i="4"/>
  <c r="Z243" i="4"/>
  <c r="L242" i="4"/>
  <c r="V241" i="4"/>
  <c r="K245" i="4"/>
  <c r="CD69" i="4" s="1"/>
  <c r="CE69" i="4" s="1"/>
  <c r="U244" i="4"/>
  <c r="Q232" i="4"/>
  <c r="M233" i="4"/>
  <c r="N233" i="4"/>
  <c r="X233" i="4" s="1"/>
  <c r="R232" i="4"/>
  <c r="AF232" i="4" s="1"/>
  <c r="W233" i="4" l="1"/>
  <c r="CF57" i="4"/>
  <c r="CI57" i="4" s="1"/>
  <c r="CL68" i="4"/>
  <c r="CJ69" i="4"/>
  <c r="AE232" i="4"/>
  <c r="Z244" i="4"/>
  <c r="AA241" i="4"/>
  <c r="AB233" i="4"/>
  <c r="AC233" i="4"/>
  <c r="K246" i="4"/>
  <c r="CD70" i="4" s="1"/>
  <c r="CE70" i="4" s="1"/>
  <c r="U245" i="4"/>
  <c r="L243" i="4"/>
  <c r="V242" i="4"/>
  <c r="N234" i="4"/>
  <c r="X234" i="4" s="1"/>
  <c r="AC234" i="4" s="1"/>
  <c r="R233" i="4"/>
  <c r="Q233" i="4"/>
  <c r="M234" i="4"/>
  <c r="CK57" i="4" l="1"/>
  <c r="W234" i="4"/>
  <c r="CF58" i="4"/>
  <c r="CI58" i="4" s="1"/>
  <c r="CL70" i="4"/>
  <c r="CL69" i="4"/>
  <c r="CJ70" i="4"/>
  <c r="AF233" i="4"/>
  <c r="AE233" i="4"/>
  <c r="AB234" i="4"/>
  <c r="Z245" i="4"/>
  <c r="AA242" i="4"/>
  <c r="L244" i="4"/>
  <c r="V243" i="4"/>
  <c r="K247" i="4"/>
  <c r="CD71" i="4" s="1"/>
  <c r="CE71" i="4" s="1"/>
  <c r="U246" i="4"/>
  <c r="M235" i="4"/>
  <c r="Q234" i="4"/>
  <c r="N235" i="4"/>
  <c r="X235" i="4" s="1"/>
  <c r="AC235" i="4" s="1"/>
  <c r="R234" i="4"/>
  <c r="AF234" i="4" s="1"/>
  <c r="W235" i="4" l="1"/>
  <c r="CF59" i="4"/>
  <c r="CI59" i="4" s="1"/>
  <c r="CK59" i="4" s="1"/>
  <c r="CK58" i="4"/>
  <c r="CJ71" i="4"/>
  <c r="AE234" i="4"/>
  <c r="AA243" i="4"/>
  <c r="AB235" i="4"/>
  <c r="Z246" i="4"/>
  <c r="K248" i="4"/>
  <c r="CD72" i="4" s="1"/>
  <c r="CE72" i="4" s="1"/>
  <c r="U247" i="4"/>
  <c r="Z247" i="4" s="1"/>
  <c r="L245" i="4"/>
  <c r="V244" i="4"/>
  <c r="N236" i="4"/>
  <c r="X236" i="4" s="1"/>
  <c r="R235" i="4"/>
  <c r="AF235" i="4" s="1"/>
  <c r="Q235" i="4"/>
  <c r="M236" i="4"/>
  <c r="W236" i="4" l="1"/>
  <c r="CF60" i="4"/>
  <c r="CI60" i="4" s="1"/>
  <c r="CL71" i="4"/>
  <c r="CJ72" i="4"/>
  <c r="AE235" i="4"/>
  <c r="AA244" i="4"/>
  <c r="AB236" i="4"/>
  <c r="AC236" i="4"/>
  <c r="L246" i="4"/>
  <c r="V245" i="4"/>
  <c r="AA245" i="4" s="1"/>
  <c r="K249" i="4"/>
  <c r="CD73" i="4" s="1"/>
  <c r="CE73" i="4" s="1"/>
  <c r="U248" i="4"/>
  <c r="Q236" i="4"/>
  <c r="M237" i="4"/>
  <c r="N237" i="4"/>
  <c r="X237" i="4" s="1"/>
  <c r="R236" i="4"/>
  <c r="CL72" i="4" l="1"/>
  <c r="W237" i="4"/>
  <c r="CF61" i="4"/>
  <c r="CI61" i="4" s="1"/>
  <c r="CK61" i="4" s="1"/>
  <c r="CK60" i="4"/>
  <c r="CJ73" i="4"/>
  <c r="CL73" i="4" s="1"/>
  <c r="AE236" i="4"/>
  <c r="AF236" i="4"/>
  <c r="Z248" i="4"/>
  <c r="AC237" i="4"/>
  <c r="AB237" i="4"/>
  <c r="K250" i="4"/>
  <c r="CD74" i="4" s="1"/>
  <c r="CE74" i="4" s="1"/>
  <c r="U249" i="4"/>
  <c r="Z249" i="4" s="1"/>
  <c r="L247" i="4"/>
  <c r="V246" i="4"/>
  <c r="N238" i="4"/>
  <c r="X238" i="4" s="1"/>
  <c r="R237" i="4"/>
  <c r="Q237" i="4"/>
  <c r="M238" i="4"/>
  <c r="W238" i="4" l="1"/>
  <c r="AB238" i="4" s="1"/>
  <c r="CF62" i="4"/>
  <c r="CI62" i="4" s="1"/>
  <c r="CJ74" i="4"/>
  <c r="AF237" i="4"/>
  <c r="AE237" i="4"/>
  <c r="AA246" i="4"/>
  <c r="AC238" i="4"/>
  <c r="L248" i="4"/>
  <c r="V247" i="4"/>
  <c r="K251" i="4"/>
  <c r="CD75" i="4" s="1"/>
  <c r="CE75" i="4" s="1"/>
  <c r="U250" i="4"/>
  <c r="Q238" i="4"/>
  <c r="M239" i="4"/>
  <c r="N239" i="4"/>
  <c r="X239" i="4" s="1"/>
  <c r="R238" i="4"/>
  <c r="CK62" i="4" l="1"/>
  <c r="W239" i="4"/>
  <c r="CF63" i="4"/>
  <c r="CI63" i="4" s="1"/>
  <c r="CL74" i="4"/>
  <c r="CJ75" i="4"/>
  <c r="CL75" i="4" s="1"/>
  <c r="AE238" i="4"/>
  <c r="AF238" i="4"/>
  <c r="Z250" i="4"/>
  <c r="AA247" i="4"/>
  <c r="AB239" i="4"/>
  <c r="AC239" i="4"/>
  <c r="K252" i="4"/>
  <c r="CD76" i="4" s="1"/>
  <c r="CE76" i="4" s="1"/>
  <c r="U251" i="4"/>
  <c r="L249" i="4"/>
  <c r="V248" i="4"/>
  <c r="N240" i="4"/>
  <c r="X240" i="4" s="1"/>
  <c r="AC240" i="4" s="1"/>
  <c r="R239" i="4"/>
  <c r="Q239" i="4"/>
  <c r="AE239" i="4" s="1"/>
  <c r="M240" i="4"/>
  <c r="W240" i="4" l="1"/>
  <c r="AB240" i="4" s="1"/>
  <c r="CF64" i="4"/>
  <c r="CI64" i="4" s="1"/>
  <c r="CK63" i="4"/>
  <c r="CJ76" i="4"/>
  <c r="AF239" i="4"/>
  <c r="Z251" i="4"/>
  <c r="AA248" i="4"/>
  <c r="L250" i="4"/>
  <c r="V249" i="4"/>
  <c r="K253" i="4"/>
  <c r="CD77" i="4" s="1"/>
  <c r="CE77" i="4" s="1"/>
  <c r="U252" i="4"/>
  <c r="Q240" i="4"/>
  <c r="AE240" i="4" s="1"/>
  <c r="M241" i="4"/>
  <c r="N241" i="4"/>
  <c r="X241" i="4" s="1"/>
  <c r="R240" i="4"/>
  <c r="W241" i="4" l="1"/>
  <c r="CF65" i="4"/>
  <c r="CI65" i="4" s="1"/>
  <c r="CL76" i="4"/>
  <c r="CK64" i="4"/>
  <c r="CJ77" i="4"/>
  <c r="CL77" i="4" s="1"/>
  <c r="AF240" i="4"/>
  <c r="Z252" i="4"/>
  <c r="AC241" i="4"/>
  <c r="AB241" i="4"/>
  <c r="AA249" i="4"/>
  <c r="K254" i="4"/>
  <c r="CD78" i="4" s="1"/>
  <c r="CE78" i="4" s="1"/>
  <c r="U253" i="4"/>
  <c r="L251" i="4"/>
  <c r="V250" i="4"/>
  <c r="N242" i="4"/>
  <c r="X242" i="4" s="1"/>
  <c r="AC242" i="4" s="1"/>
  <c r="R241" i="4"/>
  <c r="Q241" i="4"/>
  <c r="M242" i="4"/>
  <c r="CK65" i="4" l="1"/>
  <c r="W242" i="4"/>
  <c r="CF66" i="4"/>
  <c r="CI66" i="4" s="1"/>
  <c r="CJ78" i="4"/>
  <c r="CL78" i="4" s="1"/>
  <c r="AF241" i="4"/>
  <c r="AE241" i="4"/>
  <c r="AA250" i="4"/>
  <c r="AB242" i="4"/>
  <c r="Z253" i="4"/>
  <c r="L252" i="4"/>
  <c r="V251" i="4"/>
  <c r="K255" i="4"/>
  <c r="CD79" i="4" s="1"/>
  <c r="CE79" i="4" s="1"/>
  <c r="U254" i="4"/>
  <c r="Q242" i="4"/>
  <c r="M243" i="4"/>
  <c r="N243" i="4"/>
  <c r="X243" i="4" s="1"/>
  <c r="AC243" i="4" s="1"/>
  <c r="R242" i="4"/>
  <c r="AF242" i="4" s="1"/>
  <c r="W243" i="4" l="1"/>
  <c r="CF67" i="4"/>
  <c r="CI67" i="4" s="1"/>
  <c r="CK67" i="4" s="1"/>
  <c r="CK66" i="4"/>
  <c r="CJ79" i="4"/>
  <c r="AE242" i="4"/>
  <c r="AA251" i="4"/>
  <c r="Z254" i="4"/>
  <c r="AB243" i="4"/>
  <c r="K256" i="4"/>
  <c r="CD80" i="4" s="1"/>
  <c r="CE80" i="4" s="1"/>
  <c r="U255" i="4"/>
  <c r="Z255" i="4" s="1"/>
  <c r="L253" i="4"/>
  <c r="V252" i="4"/>
  <c r="AA252" i="4" s="1"/>
  <c r="N244" i="4"/>
  <c r="X244" i="4" s="1"/>
  <c r="AC244" i="4" s="1"/>
  <c r="R243" i="4"/>
  <c r="Q243" i="4"/>
  <c r="AE243" i="4" s="1"/>
  <c r="M244" i="4"/>
  <c r="CL79" i="4" l="1"/>
  <c r="W244" i="4"/>
  <c r="AB244" i="4" s="1"/>
  <c r="CF68" i="4"/>
  <c r="CI68" i="4" s="1"/>
  <c r="CK68" i="4" s="1"/>
  <c r="CJ80" i="4"/>
  <c r="AF243" i="4"/>
  <c r="L254" i="4"/>
  <c r="V253" i="4"/>
  <c r="AA253" i="4" s="1"/>
  <c r="K257" i="4"/>
  <c r="CD81" i="4" s="1"/>
  <c r="CE81" i="4" s="1"/>
  <c r="U256" i="4"/>
  <c r="Q244" i="4"/>
  <c r="M245" i="4"/>
  <c r="N245" i="4"/>
  <c r="X245" i="4" s="1"/>
  <c r="R244" i="4"/>
  <c r="W245" i="4" l="1"/>
  <c r="CF69" i="4"/>
  <c r="CI69" i="4" s="1"/>
  <c r="CL80" i="4"/>
  <c r="CJ81" i="4"/>
  <c r="AE244" i="4"/>
  <c r="AF244" i="4"/>
  <c r="AC245" i="4"/>
  <c r="Z256" i="4"/>
  <c r="AB245" i="4"/>
  <c r="K258" i="4"/>
  <c r="CD82" i="4" s="1"/>
  <c r="CE82" i="4" s="1"/>
  <c r="U257" i="4"/>
  <c r="L255" i="4"/>
  <c r="V254" i="4"/>
  <c r="N246" i="4"/>
  <c r="X246" i="4" s="1"/>
  <c r="R245" i="4"/>
  <c r="Q245" i="4"/>
  <c r="M246" i="4"/>
  <c r="CK69" i="4" l="1"/>
  <c r="CL81" i="4"/>
  <c r="W246" i="4"/>
  <c r="CF70" i="4"/>
  <c r="CI70" i="4" s="1"/>
  <c r="CK70" i="4" s="1"/>
  <c r="CJ82" i="4"/>
  <c r="CL82" i="4" s="1"/>
  <c r="AE245" i="4"/>
  <c r="AF245" i="4"/>
  <c r="Z257" i="4"/>
  <c r="AA254" i="4"/>
  <c r="AC246" i="4"/>
  <c r="AB246" i="4"/>
  <c r="L256" i="4"/>
  <c r="V255" i="4"/>
  <c r="K259" i="4"/>
  <c r="CD83" i="4" s="1"/>
  <c r="CE83" i="4" s="1"/>
  <c r="U258" i="4"/>
  <c r="Z258" i="4" s="1"/>
  <c r="Q246" i="4"/>
  <c r="M247" i="4"/>
  <c r="N247" i="4"/>
  <c r="X247" i="4" s="1"/>
  <c r="R246" i="4"/>
  <c r="W247" i="4" l="1"/>
  <c r="CF71" i="4"/>
  <c r="CI71" i="4" s="1"/>
  <c r="CJ83" i="4"/>
  <c r="AF246" i="4"/>
  <c r="AE246" i="4"/>
  <c r="AC247" i="4"/>
  <c r="AB247" i="4"/>
  <c r="AA255" i="4"/>
  <c r="K260" i="4"/>
  <c r="CD84" i="4" s="1"/>
  <c r="CE84" i="4" s="1"/>
  <c r="U259" i="4"/>
  <c r="L257" i="4"/>
  <c r="V256" i="4"/>
  <c r="N248" i="4"/>
  <c r="X248" i="4" s="1"/>
  <c r="R247" i="4"/>
  <c r="Q247" i="4"/>
  <c r="M248" i="4"/>
  <c r="W248" i="4" l="1"/>
  <c r="AB248" i="4" s="1"/>
  <c r="CF72" i="4"/>
  <c r="CI72" i="4" s="1"/>
  <c r="CL83" i="4"/>
  <c r="CK71" i="4"/>
  <c r="CJ84" i="4"/>
  <c r="AE247" i="4"/>
  <c r="AF247" i="4"/>
  <c r="Z259" i="4"/>
  <c r="AA256" i="4"/>
  <c r="AC248" i="4"/>
  <c r="L258" i="4"/>
  <c r="V257" i="4"/>
  <c r="K261" i="4"/>
  <c r="CD85" i="4" s="1"/>
  <c r="CE85" i="4" s="1"/>
  <c r="U260" i="4"/>
  <c r="Q248" i="4"/>
  <c r="M249" i="4"/>
  <c r="N249" i="4"/>
  <c r="X249" i="4" s="1"/>
  <c r="AC249" i="4" s="1"/>
  <c r="R248" i="4"/>
  <c r="CL84" i="4" l="1"/>
  <c r="W249" i="4"/>
  <c r="CF73" i="4"/>
  <c r="CI73" i="4" s="1"/>
  <c r="CK73" i="4" s="1"/>
  <c r="CK72" i="4"/>
  <c r="CJ85" i="4"/>
  <c r="AE248" i="4"/>
  <c r="AF248" i="4"/>
  <c r="AB249" i="4"/>
  <c r="Z260" i="4"/>
  <c r="AA257" i="4"/>
  <c r="K262" i="4"/>
  <c r="CD86" i="4" s="1"/>
  <c r="CE86" i="4" s="1"/>
  <c r="U261" i="4"/>
  <c r="L259" i="4"/>
  <c r="V258" i="4"/>
  <c r="N250" i="4"/>
  <c r="X250" i="4" s="1"/>
  <c r="AC250" i="4" s="1"/>
  <c r="R249" i="4"/>
  <c r="Q249" i="4"/>
  <c r="M250" i="4"/>
  <c r="W250" i="4" l="1"/>
  <c r="CF74" i="4"/>
  <c r="CI74" i="4" s="1"/>
  <c r="CL85" i="4"/>
  <c r="CJ86" i="4"/>
  <c r="AE249" i="4"/>
  <c r="AF249" i="4"/>
  <c r="AA258" i="4"/>
  <c r="Z261" i="4"/>
  <c r="AB250" i="4"/>
  <c r="L260" i="4"/>
  <c r="V259" i="4"/>
  <c r="AA259" i="4" s="1"/>
  <c r="K263" i="4"/>
  <c r="CD87" i="4" s="1"/>
  <c r="CE87" i="4" s="1"/>
  <c r="U262" i="4"/>
  <c r="Q250" i="4"/>
  <c r="AE250" i="4" s="1"/>
  <c r="M251" i="4"/>
  <c r="N251" i="4"/>
  <c r="X251" i="4" s="1"/>
  <c r="R250" i="4"/>
  <c r="W251" i="4" l="1"/>
  <c r="CF75" i="4"/>
  <c r="CI75" i="4" s="1"/>
  <c r="CK75" i="4" s="1"/>
  <c r="CK74" i="4"/>
  <c r="CL86" i="4"/>
  <c r="CJ87" i="4"/>
  <c r="CL87" i="4" s="1"/>
  <c r="AF250" i="4"/>
  <c r="Z262" i="4"/>
  <c r="AC251" i="4"/>
  <c r="AB251" i="4"/>
  <c r="K264" i="4"/>
  <c r="CD88" i="4" s="1"/>
  <c r="CE88" i="4" s="1"/>
  <c r="U263" i="4"/>
  <c r="L261" i="4"/>
  <c r="V260" i="4"/>
  <c r="N252" i="4"/>
  <c r="X252" i="4" s="1"/>
  <c r="R251" i="4"/>
  <c r="Q251" i="4"/>
  <c r="M252" i="4"/>
  <c r="W252" i="4" l="1"/>
  <c r="CF76" i="4"/>
  <c r="CI76" i="4" s="1"/>
  <c r="CJ88" i="4"/>
  <c r="AE251" i="4"/>
  <c r="AF251" i="4"/>
  <c r="Z263" i="4"/>
  <c r="AA260" i="4"/>
  <c r="AC252" i="4"/>
  <c r="AB252" i="4"/>
  <c r="L262" i="4"/>
  <c r="V261" i="4"/>
  <c r="K265" i="4"/>
  <c r="CD89" i="4" s="1"/>
  <c r="CE89" i="4" s="1"/>
  <c r="U264" i="4"/>
  <c r="Z264" i="4" s="1"/>
  <c r="M253" i="4"/>
  <c r="Q252" i="4"/>
  <c r="N253" i="4"/>
  <c r="X253" i="4" s="1"/>
  <c r="R252" i="4"/>
  <c r="AF252" i="4" s="1"/>
  <c r="W253" i="4" l="1"/>
  <c r="AB253" i="4" s="1"/>
  <c r="CF77" i="4"/>
  <c r="CI77" i="4" s="1"/>
  <c r="CK77" i="4" s="1"/>
  <c r="CK76" i="4"/>
  <c r="CL88" i="4"/>
  <c r="CJ89" i="4"/>
  <c r="AE252" i="4"/>
  <c r="AC253" i="4"/>
  <c r="AA261" i="4"/>
  <c r="K266" i="4"/>
  <c r="CD90" i="4" s="1"/>
  <c r="CE90" i="4" s="1"/>
  <c r="U265" i="4"/>
  <c r="L263" i="4"/>
  <c r="V262" i="4"/>
  <c r="N254" i="4"/>
  <c r="X254" i="4" s="1"/>
  <c r="R253" i="4"/>
  <c r="AF253" i="4" s="1"/>
  <c r="Q253" i="4"/>
  <c r="M254" i="4"/>
  <c r="W254" i="4" l="1"/>
  <c r="CF78" i="4"/>
  <c r="CI78" i="4" s="1"/>
  <c r="CL89" i="4"/>
  <c r="CJ90" i="4"/>
  <c r="AE253" i="4"/>
  <c r="Z265" i="4"/>
  <c r="AB254" i="4"/>
  <c r="AC254" i="4"/>
  <c r="AA262" i="4"/>
  <c r="L264" i="4"/>
  <c r="V263" i="4"/>
  <c r="AA263" i="4" s="1"/>
  <c r="K267" i="4"/>
  <c r="CD91" i="4" s="1"/>
  <c r="CE91" i="4" s="1"/>
  <c r="U266" i="4"/>
  <c r="Q254" i="4"/>
  <c r="AE254" i="4" s="1"/>
  <c r="M255" i="4"/>
  <c r="N255" i="4"/>
  <c r="X255" i="4" s="1"/>
  <c r="R254" i="4"/>
  <c r="W255" i="4" l="1"/>
  <c r="AB255" i="4" s="1"/>
  <c r="CF79" i="4"/>
  <c r="CI79" i="4" s="1"/>
  <c r="CK79" i="4" s="1"/>
  <c r="CK78" i="4"/>
  <c r="CL90" i="4"/>
  <c r="CJ91" i="4"/>
  <c r="CL91" i="4" s="1"/>
  <c r="AF254" i="4"/>
  <c r="Z266" i="4"/>
  <c r="AC255" i="4"/>
  <c r="K268" i="4"/>
  <c r="CD92" i="4" s="1"/>
  <c r="CE92" i="4" s="1"/>
  <c r="U267" i="4"/>
  <c r="L265" i="4"/>
  <c r="V264" i="4"/>
  <c r="N256" i="4"/>
  <c r="X256" i="4" s="1"/>
  <c r="R255" i="4"/>
  <c r="Q255" i="4"/>
  <c r="AE255" i="4" s="1"/>
  <c r="M256" i="4"/>
  <c r="W256" i="4" l="1"/>
  <c r="CF80" i="4"/>
  <c r="CI80" i="4" s="1"/>
  <c r="CJ92" i="4"/>
  <c r="AF255" i="4"/>
  <c r="AA264" i="4"/>
  <c r="AC256" i="4"/>
  <c r="Z267" i="4"/>
  <c r="AB256" i="4"/>
  <c r="L266" i="4"/>
  <c r="V265" i="4"/>
  <c r="K269" i="4"/>
  <c r="CD93" i="4" s="1"/>
  <c r="CE93" i="4" s="1"/>
  <c r="U268" i="4"/>
  <c r="Q256" i="4"/>
  <c r="M257" i="4"/>
  <c r="N257" i="4"/>
  <c r="X257" i="4" s="1"/>
  <c r="R256" i="4"/>
  <c r="W257" i="4" l="1"/>
  <c r="CF81" i="4"/>
  <c r="CI81" i="4" s="1"/>
  <c r="CK80" i="4"/>
  <c r="CL92" i="4"/>
  <c r="CJ93" i="4"/>
  <c r="AE256" i="4"/>
  <c r="AF256" i="4"/>
  <c r="AC257" i="4"/>
  <c r="Z268" i="4"/>
  <c r="AB257" i="4"/>
  <c r="AA265" i="4"/>
  <c r="K270" i="4"/>
  <c r="CD94" i="4" s="1"/>
  <c r="CE94" i="4" s="1"/>
  <c r="U269" i="4"/>
  <c r="L267" i="4"/>
  <c r="V266" i="4"/>
  <c r="AA266" i="4" s="1"/>
  <c r="N258" i="4"/>
  <c r="X258" i="4" s="1"/>
  <c r="R257" i="4"/>
  <c r="Q257" i="4"/>
  <c r="M258" i="4"/>
  <c r="CL93" i="4" l="1"/>
  <c r="CK81" i="4"/>
  <c r="W258" i="4"/>
  <c r="CF82" i="4"/>
  <c r="CI82" i="4" s="1"/>
  <c r="CK82" i="4" s="1"/>
  <c r="CJ94" i="4"/>
  <c r="CL94" i="4" s="1"/>
  <c r="AE257" i="4"/>
  <c r="AF257" i="4"/>
  <c r="AB258" i="4"/>
  <c r="Z269" i="4"/>
  <c r="AC258" i="4"/>
  <c r="L268" i="4"/>
  <c r="V267" i="4"/>
  <c r="K271" i="4"/>
  <c r="CD95" i="4" s="1"/>
  <c r="CE95" i="4" s="1"/>
  <c r="U270" i="4"/>
  <c r="Q258" i="4"/>
  <c r="M259" i="4"/>
  <c r="N259" i="4"/>
  <c r="X259" i="4" s="1"/>
  <c r="R258" i="4"/>
  <c r="W259" i="4" l="1"/>
  <c r="CF83" i="4"/>
  <c r="CI83" i="4" s="1"/>
  <c r="CJ95" i="4"/>
  <c r="AF258" i="4"/>
  <c r="AE258" i="4"/>
  <c r="AC259" i="4"/>
  <c r="Z270" i="4"/>
  <c r="AA267" i="4"/>
  <c r="AB259" i="4"/>
  <c r="K272" i="4"/>
  <c r="CD96" i="4" s="1"/>
  <c r="CE96" i="4" s="1"/>
  <c r="U271" i="4"/>
  <c r="L269" i="4"/>
  <c r="V268" i="4"/>
  <c r="N260" i="4"/>
  <c r="X260" i="4" s="1"/>
  <c r="AC260" i="4" s="1"/>
  <c r="R259" i="4"/>
  <c r="Q259" i="4"/>
  <c r="M260" i="4"/>
  <c r="CK83" i="4" l="1"/>
  <c r="W260" i="4"/>
  <c r="AB260" i="4" s="1"/>
  <c r="CF84" i="4"/>
  <c r="CI84" i="4" s="1"/>
  <c r="CL95" i="4"/>
  <c r="CJ96" i="4"/>
  <c r="AE259" i="4"/>
  <c r="AF259" i="4"/>
  <c r="AA268" i="4"/>
  <c r="Z271" i="4"/>
  <c r="L270" i="4"/>
  <c r="V269" i="4"/>
  <c r="K273" i="4"/>
  <c r="CD97" i="4" s="1"/>
  <c r="CE97" i="4" s="1"/>
  <c r="U272" i="4"/>
  <c r="Q260" i="4"/>
  <c r="M261" i="4"/>
  <c r="N261" i="4"/>
  <c r="X261" i="4" s="1"/>
  <c r="R260" i="4"/>
  <c r="AF260" i="4" s="1"/>
  <c r="W261" i="4" l="1"/>
  <c r="CF85" i="4"/>
  <c r="CI85" i="4" s="1"/>
  <c r="CK85" i="4" s="1"/>
  <c r="CL96" i="4"/>
  <c r="CK84" i="4"/>
  <c r="CJ97" i="4"/>
  <c r="CL97" i="4" s="1"/>
  <c r="AE260" i="4"/>
  <c r="AC261" i="4"/>
  <c r="AA269" i="4"/>
  <c r="AB261" i="4"/>
  <c r="Z272" i="4"/>
  <c r="K274" i="4"/>
  <c r="CD98" i="4" s="1"/>
  <c r="CE98" i="4" s="1"/>
  <c r="U273" i="4"/>
  <c r="Z273" i="4" s="1"/>
  <c r="L271" i="4"/>
  <c r="V270" i="4"/>
  <c r="N262" i="4"/>
  <c r="X262" i="4" s="1"/>
  <c r="AC262" i="4" s="1"/>
  <c r="R261" i="4"/>
  <c r="Q261" i="4"/>
  <c r="M262" i="4"/>
  <c r="W262" i="4" l="1"/>
  <c r="CF86" i="4"/>
  <c r="CI86" i="4" s="1"/>
  <c r="CK86" i="4" s="1"/>
  <c r="CJ98" i="4"/>
  <c r="AE261" i="4"/>
  <c r="AF261" i="4"/>
  <c r="AA270" i="4"/>
  <c r="AB262" i="4"/>
  <c r="L272" i="4"/>
  <c r="V271" i="4"/>
  <c r="K275" i="4"/>
  <c r="CD99" i="4" s="1"/>
  <c r="CE99" i="4" s="1"/>
  <c r="U274" i="4"/>
  <c r="Z274" i="4" s="1"/>
  <c r="Q262" i="4"/>
  <c r="M263" i="4"/>
  <c r="N263" i="4"/>
  <c r="X263" i="4" s="1"/>
  <c r="AC263" i="4" s="1"/>
  <c r="R262" i="4"/>
  <c r="CL98" i="4" l="1"/>
  <c r="W263" i="4"/>
  <c r="CF87" i="4"/>
  <c r="CI87" i="4" s="1"/>
  <c r="CJ99" i="4"/>
  <c r="AF262" i="4"/>
  <c r="AE262" i="4"/>
  <c r="AA271" i="4"/>
  <c r="AB263" i="4"/>
  <c r="K276" i="4"/>
  <c r="CD100" i="4" s="1"/>
  <c r="CE100" i="4" s="1"/>
  <c r="U275" i="4"/>
  <c r="L273" i="4"/>
  <c r="V272" i="4"/>
  <c r="N264" i="4"/>
  <c r="X264" i="4" s="1"/>
  <c r="R263" i="4"/>
  <c r="Q263" i="4"/>
  <c r="AE263" i="4" s="1"/>
  <c r="M264" i="4"/>
  <c r="W264" i="4" l="1"/>
  <c r="AB264" i="4" s="1"/>
  <c r="CF88" i="4"/>
  <c r="CI88" i="4" s="1"/>
  <c r="CK87" i="4"/>
  <c r="CL99" i="4"/>
  <c r="CJ100" i="4"/>
  <c r="CL100" i="4" s="1"/>
  <c r="AF263" i="4"/>
  <c r="AC264" i="4"/>
  <c r="AA272" i="4"/>
  <c r="Z275" i="4"/>
  <c r="L274" i="4"/>
  <c r="V273" i="4"/>
  <c r="AA273" i="4" s="1"/>
  <c r="K277" i="4"/>
  <c r="CD101" i="4" s="1"/>
  <c r="CE101" i="4" s="1"/>
  <c r="U276" i="4"/>
  <c r="Q264" i="4"/>
  <c r="M265" i="4"/>
  <c r="N265" i="4"/>
  <c r="X265" i="4" s="1"/>
  <c r="R264" i="4"/>
  <c r="W265" i="4" l="1"/>
  <c r="AB265" i="4" s="1"/>
  <c r="CF89" i="4"/>
  <c r="CI89" i="4" s="1"/>
  <c r="CK88" i="4"/>
  <c r="CJ101" i="4"/>
  <c r="AF264" i="4"/>
  <c r="AE264" i="4"/>
  <c r="Z276" i="4"/>
  <c r="AC265" i="4"/>
  <c r="K278" i="4"/>
  <c r="CD102" i="4" s="1"/>
  <c r="CE102" i="4" s="1"/>
  <c r="U277" i="4"/>
  <c r="L275" i="4"/>
  <c r="V274" i="4"/>
  <c r="N266" i="4"/>
  <c r="X266" i="4" s="1"/>
  <c r="R265" i="4"/>
  <c r="AF265" i="4" s="1"/>
  <c r="Q265" i="4"/>
  <c r="M266" i="4"/>
  <c r="W266" i="4" l="1"/>
  <c r="CF90" i="4"/>
  <c r="CI90" i="4" s="1"/>
  <c r="CK90" i="4" s="1"/>
  <c r="CL101" i="4"/>
  <c r="CK89" i="4"/>
  <c r="CJ102" i="4"/>
  <c r="CL102" i="4" s="1"/>
  <c r="AE265" i="4"/>
  <c r="AA274" i="4"/>
  <c r="AB266" i="4"/>
  <c r="AC266" i="4"/>
  <c r="Z277" i="4"/>
  <c r="L276" i="4"/>
  <c r="V275" i="4"/>
  <c r="K279" i="4"/>
  <c r="CD103" i="4" s="1"/>
  <c r="CE103" i="4" s="1"/>
  <c r="U278" i="4"/>
  <c r="Q266" i="4"/>
  <c r="AE266" i="4" s="1"/>
  <c r="M267" i="4"/>
  <c r="N267" i="4"/>
  <c r="X267" i="4" s="1"/>
  <c r="R266" i="4"/>
  <c r="W267" i="4" l="1"/>
  <c r="CF91" i="4"/>
  <c r="CI91" i="4" s="1"/>
  <c r="CJ103" i="4"/>
  <c r="AF266" i="4"/>
  <c r="Z278" i="4"/>
  <c r="AA275" i="4"/>
  <c r="AB267" i="4"/>
  <c r="AC267" i="4"/>
  <c r="K280" i="4"/>
  <c r="CD104" i="4" s="1"/>
  <c r="CE104" i="4" s="1"/>
  <c r="U279" i="4"/>
  <c r="L277" i="4"/>
  <c r="V276" i="4"/>
  <c r="N268" i="4"/>
  <c r="X268" i="4" s="1"/>
  <c r="R267" i="4"/>
  <c r="Q267" i="4"/>
  <c r="M268" i="4"/>
  <c r="CL103" i="4" l="1"/>
  <c r="W268" i="4"/>
  <c r="AB268" i="4" s="1"/>
  <c r="CF92" i="4"/>
  <c r="CI92" i="4" s="1"/>
  <c r="CK92" i="4" s="1"/>
  <c r="CK91" i="4"/>
  <c r="CE105" i="4"/>
  <c r="CJ104" i="4"/>
  <c r="AE267" i="4"/>
  <c r="AF267" i="4"/>
  <c r="Z279" i="4"/>
  <c r="AA276" i="4"/>
  <c r="AC268" i="4"/>
  <c r="L278" i="4"/>
  <c r="V277" i="4"/>
  <c r="AA277" i="4" s="1"/>
  <c r="K281" i="4"/>
  <c r="U280" i="4"/>
  <c r="Z280" i="4" s="1"/>
  <c r="Q268" i="4"/>
  <c r="M269" i="4"/>
  <c r="N269" i="4"/>
  <c r="X269" i="4" s="1"/>
  <c r="AC269" i="4" s="1"/>
  <c r="R268" i="4"/>
  <c r="W269" i="4" l="1"/>
  <c r="CF93" i="4"/>
  <c r="CI93" i="4" s="1"/>
  <c r="CL104" i="4"/>
  <c r="CE106" i="4"/>
  <c r="CJ105" i="4"/>
  <c r="U281" i="4"/>
  <c r="Z281" i="4" s="1"/>
  <c r="AE268" i="4"/>
  <c r="AF268" i="4"/>
  <c r="AB269" i="4"/>
  <c r="L279" i="4"/>
  <c r="V278" i="4"/>
  <c r="N270" i="4"/>
  <c r="X270" i="4" s="1"/>
  <c r="R269" i="4"/>
  <c r="Q269" i="4"/>
  <c r="M270" i="4"/>
  <c r="W270" i="4" l="1"/>
  <c r="CF94" i="4"/>
  <c r="CI94" i="4" s="1"/>
  <c r="CK94" i="4" s="1"/>
  <c r="CK93" i="4"/>
  <c r="CL105" i="4"/>
  <c r="CE107" i="4"/>
  <c r="CJ106" i="4"/>
  <c r="AF269" i="4"/>
  <c r="AE269" i="4"/>
  <c r="AB270" i="4"/>
  <c r="AA278" i="4"/>
  <c r="AC270" i="4"/>
  <c r="L280" i="4"/>
  <c r="V279" i="4"/>
  <c r="Q270" i="4"/>
  <c r="AE270" i="4" s="1"/>
  <c r="M271" i="4"/>
  <c r="N271" i="4"/>
  <c r="X271" i="4" s="1"/>
  <c r="R270" i="4"/>
  <c r="W271" i="4" l="1"/>
  <c r="AB271" i="4" s="1"/>
  <c r="CF95" i="4"/>
  <c r="CI95" i="4" s="1"/>
  <c r="CL106" i="4"/>
  <c r="CE108" i="4"/>
  <c r="CJ107" i="4"/>
  <c r="AF270" i="4"/>
  <c r="AC271" i="4"/>
  <c r="AA279" i="4"/>
  <c r="L281" i="4"/>
  <c r="V281" i="4" s="1"/>
  <c r="V280" i="4"/>
  <c r="AA280" i="4" s="1"/>
  <c r="N272" i="4"/>
  <c r="X272" i="4" s="1"/>
  <c r="R271" i="4"/>
  <c r="Q271" i="4"/>
  <c r="M272" i="4"/>
  <c r="CK95" i="4" l="1"/>
  <c r="CL107" i="4"/>
  <c r="W272" i="4"/>
  <c r="AB272" i="4" s="1"/>
  <c r="CF96" i="4"/>
  <c r="CI96" i="4" s="1"/>
  <c r="CE109" i="4"/>
  <c r="CJ108" i="4"/>
  <c r="AF271" i="4"/>
  <c r="AE271" i="4"/>
  <c r="AA281" i="4"/>
  <c r="AC272" i="4"/>
  <c r="Q272" i="4"/>
  <c r="M273" i="4"/>
  <c r="N273" i="4"/>
  <c r="X273" i="4" s="1"/>
  <c r="R272" i="4"/>
  <c r="W273" i="4" l="1"/>
  <c r="CF97" i="4"/>
  <c r="CI97" i="4" s="1"/>
  <c r="CK97" i="4" s="1"/>
  <c r="CK96" i="4"/>
  <c r="CL108" i="4"/>
  <c r="CE110" i="4"/>
  <c r="CJ109" i="4"/>
  <c r="AF272" i="4"/>
  <c r="AE272" i="4"/>
  <c r="AB273" i="4"/>
  <c r="AC273" i="4"/>
  <c r="N274" i="4"/>
  <c r="X274" i="4" s="1"/>
  <c r="R273" i="4"/>
  <c r="Q273" i="4"/>
  <c r="M274" i="4"/>
  <c r="W274" i="4" l="1"/>
  <c r="CF98" i="4"/>
  <c r="CI98" i="4" s="1"/>
  <c r="CK98" i="4" s="1"/>
  <c r="CL109" i="4"/>
  <c r="CE111" i="4"/>
  <c r="CJ110" i="4"/>
  <c r="AE273" i="4"/>
  <c r="AF273" i="4"/>
  <c r="AB274" i="4"/>
  <c r="AC274" i="4"/>
  <c r="Q274" i="4"/>
  <c r="M275" i="4"/>
  <c r="N275" i="4"/>
  <c r="X275" i="4" s="1"/>
  <c r="AC275" i="4" s="1"/>
  <c r="R274" i="4"/>
  <c r="W275" i="4" l="1"/>
  <c r="CF99" i="4"/>
  <c r="CI99" i="4" s="1"/>
  <c r="CL110" i="4"/>
  <c r="CE112" i="4"/>
  <c r="CJ111" i="4"/>
  <c r="AF274" i="4"/>
  <c r="AE274" i="4"/>
  <c r="AB275" i="4"/>
  <c r="N276" i="4"/>
  <c r="X276" i="4" s="1"/>
  <c r="R275" i="4"/>
  <c r="AF275" i="4" s="1"/>
  <c r="Q275" i="4"/>
  <c r="M276" i="4"/>
  <c r="W276" i="4" l="1"/>
  <c r="AB276" i="4" s="1"/>
  <c r="CF100" i="4"/>
  <c r="CI100" i="4" s="1"/>
  <c r="CK99" i="4"/>
  <c r="CL111" i="4"/>
  <c r="CE113" i="4"/>
  <c r="CJ112" i="4"/>
  <c r="AE275" i="4"/>
  <c r="AC276" i="4"/>
  <c r="Q276" i="4"/>
  <c r="M277" i="4"/>
  <c r="N277" i="4"/>
  <c r="X277" i="4" s="1"/>
  <c r="R276" i="4"/>
  <c r="CK100" i="4" l="1"/>
  <c r="W277" i="4"/>
  <c r="AB277" i="4" s="1"/>
  <c r="CF101" i="4"/>
  <c r="CI101" i="4" s="1"/>
  <c r="CK101" i="4" s="1"/>
  <c r="CL112" i="4"/>
  <c r="CE114" i="4"/>
  <c r="CJ113" i="4"/>
  <c r="CL113" i="4" s="1"/>
  <c r="AE276" i="4"/>
  <c r="AF276" i="4"/>
  <c r="AC277" i="4"/>
  <c r="N278" i="4"/>
  <c r="X278" i="4" s="1"/>
  <c r="R277" i="4"/>
  <c r="Q277" i="4"/>
  <c r="AE277" i="4" s="1"/>
  <c r="M278" i="4"/>
  <c r="W278" i="4" l="1"/>
  <c r="AB278" i="4" s="1"/>
  <c r="CF102" i="4"/>
  <c r="CI102" i="4" s="1"/>
  <c r="CE115" i="4"/>
  <c r="CJ114" i="4"/>
  <c r="AF277" i="4"/>
  <c r="AC278" i="4"/>
  <c r="Q278" i="4"/>
  <c r="M279" i="4"/>
  <c r="N279" i="4"/>
  <c r="X279" i="4" s="1"/>
  <c r="R278" i="4"/>
  <c r="CK102" i="4" l="1"/>
  <c r="W279" i="4"/>
  <c r="CF103" i="4"/>
  <c r="CI103" i="4" s="1"/>
  <c r="CK103" i="4" s="1"/>
  <c r="CL114" i="4"/>
  <c r="CE116" i="4"/>
  <c r="CJ115" i="4"/>
  <c r="CL115" i="4" s="1"/>
  <c r="AE278" i="4"/>
  <c r="AF278" i="4"/>
  <c r="AB279" i="4"/>
  <c r="AC279" i="4"/>
  <c r="N280" i="4"/>
  <c r="X280" i="4" s="1"/>
  <c r="AC280" i="4" s="1"/>
  <c r="R279" i="4"/>
  <c r="Q279" i="4"/>
  <c r="M280" i="4"/>
  <c r="W280" i="4" l="1"/>
  <c r="CF104" i="4"/>
  <c r="CE117" i="4"/>
  <c r="CJ116" i="4"/>
  <c r="CL116" i="4" s="1"/>
  <c r="AE279" i="4"/>
  <c r="AF279" i="4"/>
  <c r="AB280" i="4"/>
  <c r="Q280" i="4"/>
  <c r="AE280" i="4" s="1"/>
  <c r="M281" i="4"/>
  <c r="N281" i="4"/>
  <c r="R280" i="4"/>
  <c r="AF280" i="4" s="1"/>
  <c r="CI104" i="4" l="1"/>
  <c r="CF105" i="4"/>
  <c r="CI105" i="4" s="1"/>
  <c r="CK104" i="4"/>
  <c r="CJ117" i="4"/>
  <c r="CL117" i="4" s="1"/>
  <c r="R281" i="4"/>
  <c r="AF281" i="4" s="1"/>
  <c r="X281" i="4"/>
  <c r="AC281" i="4" s="1"/>
  <c r="Q281" i="4"/>
  <c r="AE281" i="4" s="1"/>
  <c r="W281" i="4"/>
  <c r="AB281" i="4" s="1"/>
  <c r="CF106" i="4" l="1"/>
  <c r="CI106" i="4" s="1"/>
  <c r="CK105" i="4"/>
  <c r="CF107" i="4" l="1"/>
  <c r="CF108" i="4" s="1"/>
  <c r="CK106" i="4"/>
  <c r="CI107" i="4" l="1"/>
  <c r="CK107" i="4" s="1"/>
  <c r="CF109" i="4"/>
  <c r="CI108" i="4"/>
  <c r="CK108" i="4" l="1"/>
  <c r="CF110" i="4"/>
  <c r="CI109" i="4"/>
  <c r="CF111" i="4" l="1"/>
  <c r="CI110" i="4"/>
  <c r="CK110" i="4" s="1"/>
  <c r="CK109" i="4"/>
  <c r="CF112" i="4" l="1"/>
  <c r="CI111" i="4"/>
  <c r="CF113" i="4" l="1"/>
  <c r="CI112" i="4"/>
  <c r="CK111" i="4"/>
  <c r="CK112" i="4"/>
  <c r="CF114" i="4" l="1"/>
  <c r="CI113" i="4"/>
  <c r="CF115" i="4" l="1"/>
  <c r="CI114" i="4"/>
  <c r="CK114" i="4" s="1"/>
  <c r="CK113" i="4"/>
  <c r="CF116" i="4" l="1"/>
  <c r="CI115" i="4"/>
  <c r="CK115" i="4" l="1"/>
  <c r="CF117" i="4"/>
  <c r="CI117" i="4" s="1"/>
  <c r="CI116" i="4"/>
  <c r="CK117" i="4" l="1"/>
  <c r="CK116" i="4"/>
</calcChain>
</file>

<file path=xl/sharedStrings.xml><?xml version="1.0" encoding="utf-8"?>
<sst xmlns="http://schemas.openxmlformats.org/spreadsheetml/2006/main" count="69381" uniqueCount="10362">
  <si>
    <t>NombreAbsolutoLargo</t>
  </si>
  <si>
    <t>Inflación general al cierre de 2020</t>
  </si>
  <si>
    <t>Inflación general al cierre de 2021</t>
  </si>
  <si>
    <t>Inflación general al cierre de 2022</t>
  </si>
  <si>
    <t>Inflación entre enero de 2020 y enero de 2021</t>
  </si>
  <si>
    <t>Inflación entre febrero de 2020 y febrero de 2021</t>
  </si>
  <si>
    <t>Inflación subyacente al cierre de 2020</t>
  </si>
  <si>
    <t>Inflación subyacente al cierre de 2021</t>
  </si>
  <si>
    <t>Inflación subyacente al cierre de 2022</t>
  </si>
  <si>
    <t>Inflación subyacente entre enero de 2020 y enero de 2021</t>
  </si>
  <si>
    <t>Inflación subyacente entre febrero de 2020 y febrero de 2021</t>
  </si>
  <si>
    <t>Inflación promedio anual para el periodo 2021 - 2024</t>
  </si>
  <si>
    <t>Inflación promedio anual para el periodo 2025 - 2028</t>
  </si>
  <si>
    <t>Inflación subyacente promedio anual para el periodo 2021 - 2024</t>
  </si>
  <si>
    <t>Inflación subyacente promedio anual para el periodo 2025 - 2028</t>
  </si>
  <si>
    <t>Inflación general para enero de 2020</t>
  </si>
  <si>
    <t>Inflación general para febrero de 2020</t>
  </si>
  <si>
    <t>Inflación general para marzo de 2020</t>
  </si>
  <si>
    <t>Inflación general para abril de 2020</t>
  </si>
  <si>
    <t>Inflación general para mayo de 2020</t>
  </si>
  <si>
    <t>Inflación general para junio de 2020</t>
  </si>
  <si>
    <t>Inflación general para julio de 2020</t>
  </si>
  <si>
    <t>Inflación general para agosto de 2020</t>
  </si>
  <si>
    <t>Inflación general para septiembre de 2020</t>
  </si>
  <si>
    <t>Inflación general para octubre de 2020</t>
  </si>
  <si>
    <t>Inflación general para noviembre de 2020</t>
  </si>
  <si>
    <t>Inflación general para diciembre de 2020</t>
  </si>
  <si>
    <t>Inflación general para enero de 2021</t>
  </si>
  <si>
    <t>Inflación subyacente para enero de 2020</t>
  </si>
  <si>
    <t>Inflación general al cierre de 2020, probabilidad de que se encuentre en rango (menor a 0.0)</t>
  </si>
  <si>
    <t>Inflación general al cierre de 2020, probabilidad de que se encuentre en rango (0.0 a 0.5 %)</t>
  </si>
  <si>
    <t>Inflación general al cierre de 2020, probabilidad de que se encuentre en rango (0.6 a 1.0 %)</t>
  </si>
  <si>
    <t>Inflación general al cierre de 2020, probabilidad de que se encuentre en rango (1.1 a 1.5 %)</t>
  </si>
  <si>
    <t>Inflación general al cierre de 2020, probabilidad de que se encuentre en rango (1.6 a 2.0 %)</t>
  </si>
  <si>
    <t>Inflación general al cierre de 2020, probabilidad de que se encuentre en rango (2.1 a 2.5 %)</t>
  </si>
  <si>
    <t>Inflación general al cierre de 2020, probabilidad de que se encuentre en rango (2.6 a 3.0 %)</t>
  </si>
  <si>
    <t>Inflación general al cierre de 2020, probabilidad de que se encuentre en rango (3.1 a 3.5 %)</t>
  </si>
  <si>
    <t>Inflación general al cierre de 2020, probabilidad de que se encuentre en rango (3.6 a 4.0 %)</t>
  </si>
  <si>
    <t>Inflación general al cierre de 2020, probabilidad de que se encuentre en rango (4.1 a 4.5 %)</t>
  </si>
  <si>
    <t>Inflación general al cierre de 2020, probabilidad de que se encuentre en rango (4.6 a 5.0 %)</t>
  </si>
  <si>
    <t>Inflación general al cierre de 2020, probabilidad de que se encuentre en rango (5.1 a 5.5 %)</t>
  </si>
  <si>
    <t>Inflación general al cierre de 2020, probabilidad de que se encuentre en rango (5.6 a 6.0 %)</t>
  </si>
  <si>
    <t>Inflación general al cierre de 2020, probabilidad de que se encuentre en rango (mayor a 6%)</t>
  </si>
  <si>
    <t>Inflación general al cierre de 2021, probabilidad de que se encuentre en rango (menor a 0.0)</t>
  </si>
  <si>
    <t>Inflación general al cierre de 2021, probabilidad de que se encuentre en rango (0.0 a 0.5 %)</t>
  </si>
  <si>
    <t>Inflación general al cierre de 2021, probabilidad de que se encuentre en rango (0.6 a 1.0 %)</t>
  </si>
  <si>
    <t>Inflación general al cierre de 2021, probabilidad de que se encuentre en rango (1.1 a 1.5 %)</t>
  </si>
  <si>
    <t>Inflación general al cierre de 2021, probabilidad de que se encuentre en rango (1.6 a 2.0 %)</t>
  </si>
  <si>
    <t>Inflación general al cierre de 2021, probabilidad de que se encuentre en rango (2.1 a 2.5 %)</t>
  </si>
  <si>
    <t>Inflación general al cierre de 2021, probabilidad de que se encuentre en rango (2.6 a 3.0 %)</t>
  </si>
  <si>
    <t>Inflación general al cierre de 2021, probabilidad de que se encuentre en rango (3.1 a 3.5 %)</t>
  </si>
  <si>
    <t>Inflación general al cierre de 2021, probabilidad de que se encuentre en rango (3.6 a 4.0 %)</t>
  </si>
  <si>
    <t>Inflación general al cierre de 2021, probabilidad de que se encuentre en rango (4.1 a 4.5 %)</t>
  </si>
  <si>
    <t>Inflación general al cierre de 2021, probabilidad de que se encuentre en rango (4.6 a 5.0 %)</t>
  </si>
  <si>
    <t>Inflación general al cierre de 2021, probabilidad de que se encuentre en rango (5.1 a 5.5 %)</t>
  </si>
  <si>
    <t>Inflación general al cierre de 2021, probabilidad de que se encuentre en rango (5.6 a 6.0 %)</t>
  </si>
  <si>
    <t>Inflación general al cierre de 2021, probabilidad de que se encuentre en rango (mayor a 6%)</t>
  </si>
  <si>
    <t>Inflación general al cierre de 2022, probabilidad de que se encuentre en rango (menor a 0.0)</t>
  </si>
  <si>
    <t>Inflación general al cierre de 2022, probabilidad de que se encuentre en rango (0.0 a 0.5 %)</t>
  </si>
  <si>
    <t>Inflación general al cierre de 2022, probabilidad de que se encuentre en rango (0.6 a 1.0 %)</t>
  </si>
  <si>
    <t>Inflación general al cierre de 2022, probabilidad de que se encuentre en rango (1.1 a 1.5 %)</t>
  </si>
  <si>
    <t>Inflación general al cierre de 2022, probabilidad de que se encuentre en rango (1.6 a 2.0 %)</t>
  </si>
  <si>
    <t>Inflación general al cierre de 2022, probabilidad de que se encuentre en rango (2.1 a 2.5 %)</t>
  </si>
  <si>
    <t>Inflación general al cierre de 2022, probabilidad de que se encuentre en rango (2.6 a 3.0 %)</t>
  </si>
  <si>
    <t>Inflación general al cierre de 2022, probabilidad de que se encuentre en rango (3.1 a 3.5 %)</t>
  </si>
  <si>
    <t>Inflación general al cierre de 2022, probabilidad de que se encuentre en rango (3.6 a 4.0 %)</t>
  </si>
  <si>
    <t>Inflación general al cierre de 2022, probabilidad de que se encuentre en rango (4.1 a 4.5 %)</t>
  </si>
  <si>
    <t>Inflación general al cierre de 2022, probabilidad de que se encuentre en rango (4.6 a 5.0 %)</t>
  </si>
  <si>
    <t>Inflación general al cierre de 2022, probabilidad de que se encuentre en rango (5.1 a 5.5 %)</t>
  </si>
  <si>
    <t>Inflación general al cierre de 2022, probabilidad de que se encuentre en rango (5.6 a 6.0 %)</t>
  </si>
  <si>
    <t>Inflación general al cierre de 2022, probabilidad de que se encuentre en rango (mayor a 6%)</t>
  </si>
  <si>
    <t>Inflación general a 12 meses, prob. de que se encuentre en rango (menor a 0.0)</t>
  </si>
  <si>
    <t>Inflación general a 12 meses, prob. de que se encuentre en rango (0.0 a 0.5 %)</t>
  </si>
  <si>
    <t>Inflación general a 12 meses, prob. de que se encuentre en rango (0.6 a 1.0 %)</t>
  </si>
  <si>
    <t>Inflación general a 12 meses, prob. de que se encuentre en rango (1.1 a 1.5 %)</t>
  </si>
  <si>
    <t>Inflación general a 12 meses, prob. de que se encuentre en rango (1.6 a 2.0 %)</t>
  </si>
  <si>
    <t>Inflación general a 12 meses, prob. de que se encuentre en rango (2.1 a 2.5 %)</t>
  </si>
  <si>
    <t>Inflación general a 12 meses, prob. de que se encuentre en rango (2.6 a 3.0 %)</t>
  </si>
  <si>
    <t>Inflación general a 12 meses, prob. de que se encuentre en rango (3.1 a 3.5 %)</t>
  </si>
  <si>
    <t>Inflación general a 12 meses, prob. de que se encuentre en rango (3.6 a 4.0 %)</t>
  </si>
  <si>
    <t>Inflación general a 12 meses, prob. de que se encuentre en rango (4.1 a 4.5 %)</t>
  </si>
  <si>
    <t>Inflación general a 12 meses, prob. de que se encuentre en rango (4.6 a 5.0 %)</t>
  </si>
  <si>
    <t>Inflación general a 12 meses, prob. de que se encuentre en rango (5.1 a 5.5 %)</t>
  </si>
  <si>
    <t>Inflación general a 12 meses, prob. de que se encuentre en rango (5.6 a 6.0 %)</t>
  </si>
  <si>
    <t>Inflación general a 12 meses, prob. de que se encuentre en rango (mayor a 6%)</t>
  </si>
  <si>
    <t>Inflación general a 12 meses (entre febrero de 2020 y febrero de 2021), prob. de que se encuentre en rango (menor a 0.0)</t>
  </si>
  <si>
    <t>Inflación general a 12 meses (entre febrero de 2020 y febrero de 2021), prob. de que se encuentre en rango (0.0 a 0.5 %)</t>
  </si>
  <si>
    <t>Inflación general a 12 meses (entre febrero de 2020 y febrero de 2021), prob. de que se encuentre en rango (0.6 a 1.0 %)</t>
  </si>
  <si>
    <t>Inflación general a 12 meses (entre febrero de 2020 y febrero de 2021), prob. de que se encuentre en rango (1.1 a 1.5 %)</t>
  </si>
  <si>
    <t>Inflación general a 12 meses (entre febrero de 2020 y febrero de 2021), prob. de que se encuentre en rango (1.6 a 2.0 %)</t>
  </si>
  <si>
    <t>Inflación general a 12 meses (entre febrero de 2020 y febrero de 2021), prob. de que se encuentre en rango (2.1 a 2.5 %)</t>
  </si>
  <si>
    <t>Inflación general a 12 meses (entre febrero de 2020 y febrero de 2021), prob. de que se encuentre en rango (2.6 a 3.0 %)</t>
  </si>
  <si>
    <t>Inflación general a 12 meses (entre febrero de 2020 y febrero de 2021), prob. de que se encuentre en rango (3.1 a 3.5 %)</t>
  </si>
  <si>
    <t>Inflación general a 12 meses (entre febrero de 2020 y febrero de 2021), prob. de que se encuentre en rango (3.6 a 4.0 %)</t>
  </si>
  <si>
    <t>Inflación general a 12 meses (entre febrero de 2020 y febrero de 2021), prob. de que se encuentre en rango (4.1 a 4.5 %)</t>
  </si>
  <si>
    <t>Inflación general a 12 meses (entre febrero de 2020 y febrero de 2021), prob. de que se encuentre en rango (4.6 a 5.0 %)</t>
  </si>
  <si>
    <t>Inflación general a 12 meses (entre febrero de 2020 y febrero de 2021), prob. de que se encuentre en rango (5.1 a 5.5 %)</t>
  </si>
  <si>
    <t>Inflación general a 12 meses (entre febrero de 2020 y febrero de 2021), prob. de que se encuentre en rango (5.6 a 6.0 %)</t>
  </si>
  <si>
    <t>Inflación general a 12 meses (entre febrero de 2020 y febrero de 2021), prob. de que se encuentre en rango (mayor a 6%)</t>
  </si>
  <si>
    <t>Inflación subyacente al cierre de 2020, probabilidad de que se encuentre en rango (menor a 0.0)</t>
  </si>
  <si>
    <t>Inflación subyacente al cierre de 2020, probabilidad de que se encuentre en rango (0.0 a 0.5 %)</t>
  </si>
  <si>
    <t>Inflación subyacente al cierre de 2020, probabilidad de que se encuentre en rango (0.6 a 1.0 %)</t>
  </si>
  <si>
    <t>Inflación subyacente al cierre de 2020, probabilidad de que se encuentre en rango (1.1 a 1.5 %)</t>
  </si>
  <si>
    <t>Inflación subyacente al cierre de 2020, probabilidad de que se encuentre en rango (1.6 a 2.0 %)</t>
  </si>
  <si>
    <t>Inflación subyacente al cierre de 2020, probabilidad de que se encuentre en rango (2.1 a 2.5 %)</t>
  </si>
  <si>
    <t>Inflación subyacente al cierre de 2020, probabilidad de que se encuentre en rango (2.6 a 3.0 %)</t>
  </si>
  <si>
    <t>Inflación subyacente al cierre de 2020, probabilidad de que se encuentre en rango (3.1 a 3.5 %)</t>
  </si>
  <si>
    <t>Inflación subyacente al cierre de 2020, probabilidad de que se encuentre en rango (3.6 a 4.0 %)</t>
  </si>
  <si>
    <t>Inflación subyacente al cierre de 2020, probabilidad de que se encuentre en rango (4.1 a 4.5 %)</t>
  </si>
  <si>
    <t>Inflación subyacente al cierre de 2020, probabilidad de que se encuentre en rango (4.6 a 5.0 %)</t>
  </si>
  <si>
    <t>Inflación subyacente al cierre de 2020, probabilidad de que se encuentre en rango (5.1 a 5.5 %)</t>
  </si>
  <si>
    <t>Inflación subyacente al cierre de 2020, probabilidad de que se encuentre en rango (5.6 a 6.0 %)</t>
  </si>
  <si>
    <t>Inflación subyacente al cierre de 2020, probabilidad de que se encuentre en rango (mayor a 6%)</t>
  </si>
  <si>
    <t>Inflación subyacente al cierre de 2021, probabilidad de que se encuentre en rango (menor a 0.0)</t>
  </si>
  <si>
    <t>Inflación subyacente al cierre de 2021, probabilidad de que se encuentre en rango (0.0 a 0.5 %)</t>
  </si>
  <si>
    <t>Inflación subyacente al cierre de 2021, probabilidad de que se encuentre en rango (0.6 a 1.0 %)</t>
  </si>
  <si>
    <t>Inflación subyacente al cierre de 2021, probabilidad de que se encuentre en rango (1.1 a 1.5 %)</t>
  </si>
  <si>
    <t>Inflación subyacente al cierre de 2021, probabilidad de que se encuentre en rango (1.6 a 2.0 %)</t>
  </si>
  <si>
    <t>Inflación subyacente al cierre de 2021, probabilidad de que se encuentre en rango (2.1 a 2.5 %)</t>
  </si>
  <si>
    <t>Inflación subyacente al cierre de 2021, probabilidad de que se encuentre en rango (2.6 a 3.0 %)</t>
  </si>
  <si>
    <t>Inflación subyacente al cierre de 2021, probabilidad de que se encuentre en rango (3.1 a 3.5 %)</t>
  </si>
  <si>
    <t>Inflación subyacente al cierre de 2021, probabilidad de que se encuentre en rango (3.6 a 4.0 %)</t>
  </si>
  <si>
    <t>Inflación subyacente al cierre de 2021, probabilidad de que se encuentre en rango (4.1 a 4.5 %)</t>
  </si>
  <si>
    <t>Inflación subyacente al cierre de 2021, probabilidad de que se encuentre en rango (4.6 a 5.0 %)</t>
  </si>
  <si>
    <t>Inflación subyacente al cierre de 2021, probabilidad de que se encuentre en rango (5.1 a 5.5 %)</t>
  </si>
  <si>
    <t>Inflación subyacente al cierre de 2021, probabilidad de que se encuentre en rango (5.6 a 6.0 %)</t>
  </si>
  <si>
    <t>Inflación subyacente al cierre de 2021, probabilidad de que se encuentre en rango (mayor a 6%)</t>
  </si>
  <si>
    <t>Inflación subyacente al cierre de 2022, probabilidad de que se encuentre en rango (menor a 0.0)</t>
  </si>
  <si>
    <t>Inflación subyacente al cierre de 2022, probabilidad de que se encuentre en rango (0.0 a 0.5 %)</t>
  </si>
  <si>
    <t>Inflación subyacente al cierre de 2022, probabilidad de que se encuentre en rango (0.6 a 1.0 %)</t>
  </si>
  <si>
    <t>Inflación subyacente al cierre de 2022, probabilidad de que se encuentre en rango (1.1 a 1.5 %)</t>
  </si>
  <si>
    <t>Inflación subyacente al cierre de 2022, probabilidad de que se encuentre en rango (1.6 a 2.0 %)</t>
  </si>
  <si>
    <t>Inflación subyacente al cierre de 2022, probabilidad de que se encuentre en rango (2.1 a 2.5 %)</t>
  </si>
  <si>
    <t>Inflación subyacente al cierre de 2022, probabilidad de que se encuentre en rango (2.6 a 3.0 %)</t>
  </si>
  <si>
    <t>Inflación subyacente al cierre de 2022, probabilidad de que se encuentre en rango (3.1 a 3.5 %)</t>
  </si>
  <si>
    <t>Inflación subyacente al cierre de 2022, probabilidad de que se encuentre en rango (3.6 a 4.0 %)</t>
  </si>
  <si>
    <t>Inflación subyacente al cierre de 2022, probabilidad de que se encuentre en rango (4.1 a 4.5 %)</t>
  </si>
  <si>
    <t>Inflación subyacente al cierre de 2022, probabilidad de que se encuentre en rango (4.6 a 5.0 %)</t>
  </si>
  <si>
    <t>Inflación subyacente al cierre de 2022, probabilidad de que se encuentre en rango (5.1 a 5.5 %)</t>
  </si>
  <si>
    <t>Inflación subyacente al cierre de 2022, probabilidad de que se encuentre en rango (5.6 a 6.0 %)</t>
  </si>
  <si>
    <t>Inflación subyacente al cierre de 2022, probabilidad de que se encuentre en rango (mayor a 6%)</t>
  </si>
  <si>
    <t>Inflación subyacente a 12 meses, prob. de que se encuentre en rango (menor a 0.0)</t>
  </si>
  <si>
    <t>Inflación subyacente a 12 meses, prob. de que se encuentre en rango (0.0 a 0.5 %)</t>
  </si>
  <si>
    <t>Inflación subyacente a 12 meses, prob. de que se encuentre en rango (0.6 a 1.0 %)</t>
  </si>
  <si>
    <t>Inflación subyacente a 12 meses, prob. de que se encuentre en rango (1.1 a 1.5 %)</t>
  </si>
  <si>
    <t>Inflación subyacente a 12 meses, prob. de que se encuentre en rango (1.6 a 2.0 %)</t>
  </si>
  <si>
    <t>Inflación subyacente a 12 meses, prob. de que se encuentre en rango (2.1 a 2.5 %)</t>
  </si>
  <si>
    <t>Inflación subyacente a 12 meses, prob. de que se encuentre en rango (2.6 a 3.0 %)</t>
  </si>
  <si>
    <t>Inflación subyacente a 12 meses, prob. de que se encuentre en rango (3.1 a 3.5 %)</t>
  </si>
  <si>
    <t>Inflación subyacente a 12 meses, prob. de que se encuentre en rango (3.6 a 4.0 %)</t>
  </si>
  <si>
    <t>Inflación subyacente a 12 meses, prob. de que se encuentre en rango (4.1 a 4.5 %)</t>
  </si>
  <si>
    <t>Inflación subyacente a 12 meses, prob. de que se encuentre en rango (4.6 a 5.0 %)</t>
  </si>
  <si>
    <t>Inflación subyacente a 12 meses, prob. de que se encuentre en rango (5.1 a 5.5 %)</t>
  </si>
  <si>
    <t>Inflación subyacente a 12 meses, prob. de que se encuentre en rango (5.6 a 6.0 %)</t>
  </si>
  <si>
    <t>Inflación subyacente a 12 meses, prob. de que se encuentre en rango (mayor a 6%)</t>
  </si>
  <si>
    <t>Inflación subyacente a 12 meses (entre febrero de 2020 y febrero de 2021), prob. de que se encuentre en rango (menor a 0.0)</t>
  </si>
  <si>
    <t>Inflación subyacente a 12 meses (entre febrero de 2020 y febrero de 2021), prob. de que se encuentre en rango (0.0 a 0.5 %)</t>
  </si>
  <si>
    <t>Inflación subyacente a 12 meses (entre febrero de 2020 y febrero de 2021), prob. de que se encuentre en rango (0.6 a 1.0 %)</t>
  </si>
  <si>
    <t>Inflación subyacente a 12 meses (entre febrero de 2020 y febrero de 2021), prob. de que se encuentre en rango (1.1 a 1.5 %)</t>
  </si>
  <si>
    <t>Inflación subyacente a 12 meses (entre febrero de 2020 y febrero de 2021), prob. de que se encuentre en rango (1.6 a 2.0 %)</t>
  </si>
  <si>
    <t>Inflación subyacente a 12 meses (entre febrero de 2020 y febrero de 2021), prob. de que se encuentre en rango (2.1 a 2.5 %)</t>
  </si>
  <si>
    <t>Inflación subyacente a 12 meses (entre febrero de 2020 y febrero de 2021), prob. de que se encuentre en rango (2.6 a 3.0 %)</t>
  </si>
  <si>
    <t>Inflación subyacente a 12 meses (entre febrero de 2020 y febrero de 2021), prob. de que se encuentre en rango (3.1 a 3.5 %)</t>
  </si>
  <si>
    <t>Inflación subyacente a 12 meses (entre febrero de 2020 y febrero de 2021), prob. de que se encuentre en rango (3.6 a 4.0 %)</t>
  </si>
  <si>
    <t>Inflación subyacente a 12 meses (entre febrero de 2020 y febrero de 2021), prob. de que se encuentre en rango (4.1 a 4.5 %)</t>
  </si>
  <si>
    <t>Inflación subyacente a 12 meses (entre febrero de 2020 y febrero de 2021), prob. de que se encuentre en rango (4.6 a 5.0 %)</t>
  </si>
  <si>
    <t>Inflación subyacente a 12 meses (entre febrero de 2020 y febrero de 2021), prob. de que se encuentre en rango (5.1 a 5.5 %)</t>
  </si>
  <si>
    <t>Inflación subyacente a 12 meses (entre febrero de 2020 y febrero de 2021), prob. de que se encuentre en rango (5.6 a 6.0 %)</t>
  </si>
  <si>
    <t>Inflación subyacente a 12 meses (entre febrero de 2020 y febrero de 2021), prob. de que se encuentre en rango (mayor a 6%)</t>
  </si>
  <si>
    <t>Variación porcentual anual del PIB, 2019</t>
  </si>
  <si>
    <t>Variación porcentual anual del PIB, 2020</t>
  </si>
  <si>
    <t>Variación porcentual anual del PIB, 2021</t>
  </si>
  <si>
    <t>Variación porcentual anual del PIB, 2022</t>
  </si>
  <si>
    <t>Variación PIB promedio para el periodo 2021 - 2030</t>
  </si>
  <si>
    <t>Variación porcentual anual del PIB en el trimestre 2019-IV</t>
  </si>
  <si>
    <t>Variación porcentual anual del PIB en el trimestre 2020-I</t>
  </si>
  <si>
    <t>Variación porcentual anual del PIB en el trimestre 2020-II</t>
  </si>
  <si>
    <t>Variación porcentual anual del PIB en el trimestre 2020-III</t>
  </si>
  <si>
    <t>Variación porcentual anual del PIB en el trimestre 2020-IV</t>
  </si>
  <si>
    <t>Variación porcentual anual del PIB en el trimestre 2021-I</t>
  </si>
  <si>
    <t>Variación porcentual anual del PIB en el trimestre 2021-II</t>
  </si>
  <si>
    <t>Variación porcentual anual del PIB en el trimestre 2021-III</t>
  </si>
  <si>
    <t>Variación porcentual anual del PIB en el trimestre 2021-IV</t>
  </si>
  <si>
    <t>Probabilidad de reducción en el PIB trimestral (2019-IV respecto a 2019-III)</t>
  </si>
  <si>
    <t>Probabilidad de reducción en el PIB trimestral (2020-I respecto a 2019-IV)</t>
  </si>
  <si>
    <t>Probabilidad de reducción en el PIB trimestral (2020-II respecto a 2020-I)</t>
  </si>
  <si>
    <t>Probabilidad de reducción en el PIB trimestral (2020-III respecto a 2020-II)</t>
  </si>
  <si>
    <t>Probabilidad de reducción en el PIB trimestral (2020-IV respecto a 2020-III)</t>
  </si>
  <si>
    <t>Variación porcentual anual del PIB en 2019, probabilidad de que se encuentre en rango (6 % o más)</t>
  </si>
  <si>
    <t>Variación porcentual anual del PIB en 2019, probabilidad de que se encuentre en rango (5.5 a 5.9 %)</t>
  </si>
  <si>
    <t>Variación porcentual anual del PIB en 2019, probabilidad de que se encuentre en rango (5.0 a 5.4 %)</t>
  </si>
  <si>
    <t>Variación porcentual anual del PIB en 2019, probabilidad de que se encuentre en rango (4.5 a 4.9 %)</t>
  </si>
  <si>
    <t>Variación porcentual anual del PIB en 2019, probabilidad de que se encuentre en rango (4.0 a 4.4 %)</t>
  </si>
  <si>
    <t>Variación porcentual anual del PIB en 2019, probabilidad de que se encuentre en rango (3.5 a 3.9 %)</t>
  </si>
  <si>
    <t>Variación porcentual anual del PIB en 2019, probabilidad de que se encuentre en rango (3.0 a 3.4 %)</t>
  </si>
  <si>
    <t>Variación porcentual anual del PIB en 2019, probabilidad de que se encuentre en rango (2.5 a 2.9 %)</t>
  </si>
  <si>
    <t>Variación porcentual anual del PIB en 2019, probabilidad de que se encuentre en rango (2.0 a 2.4 %)</t>
  </si>
  <si>
    <t>Variación porcentual anual del PIB en 2019, probabilidad de que se encuentre en rango (1.5 a 1.9 %)</t>
  </si>
  <si>
    <t>Variación porcentual anual del PIB en 2019, probabilidad de que se encuentre en rango (1.0 a 1.4 %)</t>
  </si>
  <si>
    <t>Variación porcentual anual del PIB en 2019, probabilidad de que se encuentre en rango (0.5 a 0.9 %)</t>
  </si>
  <si>
    <t>Variación porcentual anual del PIB en 2019, probabilidad de que se encuentre en rango (0.0 a 0.4 %)</t>
  </si>
  <si>
    <t>Variación porcentual anual del PIB en 2019, probabilidad de que se encuentre en rango ( - 0.1 a - 0.4 %)</t>
  </si>
  <si>
    <t>Variación porcentual anual del PIB en 2019, probabilidad de que se encuentre en rango ( - 0.5 a - 0.9 %)</t>
  </si>
  <si>
    <t>Variación porcentual anual del PIB en 2019, probabilidad de que se encuentre en rango ( - 1.0 a - 1.4 %)</t>
  </si>
  <si>
    <t>Variación porcentual anual del PIB en 2019, probabilidad de que se encuentre en rango ( - 1.5 a - 1.9 %)</t>
  </si>
  <si>
    <t>Variación porcentual anual del PIB en 2019, probabilidad de que se encuentre en rango ( - 2.0 a - 2.4 %)</t>
  </si>
  <si>
    <t>Variación porcentual anual del PIB en 2019, probabilidad de que se encuentre en rango ( - 2.5 a - 2.9 %)</t>
  </si>
  <si>
    <t>Variación porcentual anual del PIB en 2019, probabilidad de que se encuentre en rango ( - 3.0 a - 3.4 %)</t>
  </si>
  <si>
    <t>Variación porcentual anual del PIB en 2019, probabilidad de que se encuentre en rango ( - 3.5 a - 3.9 %)</t>
  </si>
  <si>
    <t>Variación porcentual anual del PIB en 2019, probabilidad de que se encuentre en rango ( - 4.0 a - 4.4 %)</t>
  </si>
  <si>
    <t>Variación porcentual anual del PIB en 2019, probabilidad de que se encuentre en rango ( - 4.5 a - 4.9 %)</t>
  </si>
  <si>
    <t>Variación porcentual anual del PIB en 2019, probabilidad de que se encuentre en rango ( - 5.0 a - 5.4 %)</t>
  </si>
  <si>
    <t>Variación porcentual anual del PIB en 2019, probabilidad de que se encuentre en rango ( - 5.5 a - 5.9 %)</t>
  </si>
  <si>
    <t>Variación porcentual anual del PIB en 2019, probabilidad de que se encuentre en rango (menor a - 6 %)</t>
  </si>
  <si>
    <t>Variación porcentual anual del PIB en 2020, probabilidad de que se encuentre en rango (6 % o más)</t>
  </si>
  <si>
    <t>Variación porcentual anual del PIB en 2020, probabilidad de que se encuentre en rango (5.5 a 5.9 %)</t>
  </si>
  <si>
    <t>Variación porcentual anual del PIB en 2020, probabilidad de que se encuentre en rango (5.0 a 5.4 %)</t>
  </si>
  <si>
    <t>Variación porcentual anual del PIB en 2020, probabilidad de que se encuentre en rango (4.5 a 4.9 %)</t>
  </si>
  <si>
    <t>Variación porcentual anual del PIB en 2020, probabilidad de que se encuentre en rango (4.0 a 4.4 %)</t>
  </si>
  <si>
    <t>Variación porcentual anual del PIB en 2020, probabilidad de que se encuentre en rango (3.5 a 3.9 %)</t>
  </si>
  <si>
    <t>Variación porcentual anual del PIB en 2020, probabilidad de que se encuentre en rango (3.0 a 3.4 %)</t>
  </si>
  <si>
    <t>Variación porcentual anual del PIB en 2020, probabilidad de que se encuentre en rango (2.5 a 2.9 %)</t>
  </si>
  <si>
    <t>Variación porcentual anual del PIB en 2020, probabilidad de que se encuentre en rango (2.0 a 2.4 %)</t>
  </si>
  <si>
    <t>Variación porcentual anual del PIB en 2020, probabilidad de que se encuentre en rango (1.5 a 1.9 %)</t>
  </si>
  <si>
    <t>Variación porcentual anual del PIB en 2020, probabilidad de que se encuentre en rango (1.0 a 1.4 %)</t>
  </si>
  <si>
    <t>Variación porcentual anual del PIB en 2020, probabilidad de que se encuentre en rango (0.5 a 0.9 %)</t>
  </si>
  <si>
    <t>Variación porcentual anual del PIB en 2020, probabilidad de que se encuentre en rango (0.0 a 0.4 %)</t>
  </si>
  <si>
    <t>Variación porcentual anual del PIB en 2020, probabilidad de que se encuentre en rango ( - 0.1 a - 0.4 %)</t>
  </si>
  <si>
    <t>Variación porcentual anual del PIB en 2020, probabilidad de que se encuentre en rango ( - 0.5 a - 0.9 %)</t>
  </si>
  <si>
    <t>Variación porcentual anual del PIB en 2020, probabilidad de que se encuentre en rango ( - 1.0 a - 1.4 %)</t>
  </si>
  <si>
    <t>Variación porcentual anual del PIB en 2020, probabilidad de que se encuentre en rango ( - 1.5 a - 1.9 %)</t>
  </si>
  <si>
    <t>Variación porcentual anual del PIB en 2020, probabilidad de que se encuentre en rango ( - 2.0 a - 2.4 %)</t>
  </si>
  <si>
    <t>Variación porcentual anual del PIB en 2020, probabilidad de que se encuentre en rango ( - 2.5 a - 2.9 %)</t>
  </si>
  <si>
    <t>Variación porcentual anual del PIB en 2020, probabilidad de que se encuentre en rango ( - 3.0 a - 3.4 %)</t>
  </si>
  <si>
    <t>Variación porcentual anual del PIB en 2020, probabilidad de que se encuentre en rango ( - 3.5 a - 3.9 %)</t>
  </si>
  <si>
    <t>Variación porcentual anual del PIB en 2020, probabilidad de que se encuentre en rango ( - 4.0 a - 4.4 %)</t>
  </si>
  <si>
    <t>Variación porcentual anual del PIB en 2020, probabilidad de que se encuentre en rango ( - 4.5 a - 4.9 %)</t>
  </si>
  <si>
    <t>Variación porcentual anual del PIB en 2020, probabilidad de que se encuentre en rango ( - 5.0 a - 5.4 %)</t>
  </si>
  <si>
    <t>Variación porcentual anual del PIB en 2020, probabilidad de que se encuentre en rango ( - 5.5 a - 5.9 %)</t>
  </si>
  <si>
    <t>Variación porcentual anual del PIB en 2020, probabilidad de que se encuentre en rango (menor a - 6 %)</t>
  </si>
  <si>
    <t>Variación porcentual anual del PIB en 2021, probabilidad de que se encuentre en rango (6 % o más)</t>
  </si>
  <si>
    <t>Variación porcentual anual del PIB en 2021, probabilidad de que se encuentre en rango (5.5 a 5.9 %)</t>
  </si>
  <si>
    <t>Variación porcentual anual del PIB en 2021, probabilidad de que se encuentre en rango (5.0 a 5.4 %)</t>
  </si>
  <si>
    <t>Variación porcentual anual del PIB en 2021, probabilidad de que se encuentre en rango (4.5 a 4.9 %)</t>
  </si>
  <si>
    <t>Variación porcentual anual del PIB en 2021, probabilidad de que se encuentre en rango (4.0 a 4.4 %)</t>
  </si>
  <si>
    <t>Variación porcentual anual del PIB en 2021, probabilidad de que se encuentre en rango (3.5 a 3.9 %)</t>
  </si>
  <si>
    <t>Variación porcentual anual del PIB en 2021, probabilidad de que se encuentre en rango (3.0 a 3.4 %)</t>
  </si>
  <si>
    <t>Variación porcentual anual del PIB en 2021, probabilidad de que se encuentre en rango (2.5 a 2.9 %)</t>
  </si>
  <si>
    <t>Variación porcentual anual del PIB en 2021, probabilidad de que se encuentre en rango (2.0 a 2.4 %)</t>
  </si>
  <si>
    <t>Variación porcentual anual del PIB en 2021, probabilidad de que se encuentre en rango (1.5 a 1.9 %)</t>
  </si>
  <si>
    <t>Variación porcentual anual del PIB en 2021, probabilidad de que se encuentre en rango (1.0 a 1.4 %)</t>
  </si>
  <si>
    <t>Variación porcentual anual del PIB en 2021, probabilidad de que se encuentre en rango (0.5 a 0.9 %)</t>
  </si>
  <si>
    <t>Variación porcentual anual del PIB en 2021, probabilidad de que se encuentre en rango (0.0 a 0.4 %)</t>
  </si>
  <si>
    <t>Variación porcentual anual del PIB en 2021, probabilidad de que se encuentre en rango ( - 0.1 a - 0.4 %)</t>
  </si>
  <si>
    <t>Variación porcentual anual del PIB en 2021, probabilidad de que se encuentre en rango ( - 0.5 a - 0.9 %)</t>
  </si>
  <si>
    <t>Variación porcentual anual del PIB en 2021, probabilidad de que se encuentre en rango ( - 1.0 a - 1.4 %)</t>
  </si>
  <si>
    <t>Variación porcentual anual del PIB en 2021, probabilidad de que se encuentre en rango ( - 1.5 a - 1.9 %)</t>
  </si>
  <si>
    <t>Variación porcentual anual del PIB en 2021, probabilidad de que se encuentre en rango ( - 2.0 a - 2.4 %)</t>
  </si>
  <si>
    <t>Variación porcentual anual del PIB en 2021, probabilidad de que se encuentre en rango ( - 2.5 a - 2.9 %)</t>
  </si>
  <si>
    <t>Variación porcentual anual del PIB en 2021, probabilidad de que se encuentre en rango ( - 3.0 a - 3.4 %)</t>
  </si>
  <si>
    <t>Variación porcentual anual del PIB en 2021, probabilidad de que se encuentre en rango ( - 3.5 a - 3.9 %)</t>
  </si>
  <si>
    <t>Variación porcentual anual del PIB en 2021, probabilidad de que se encuentre en rango ( - 4.0 a - 4.4 %)</t>
  </si>
  <si>
    <t>Variación porcentual anual del PIB en 2021, probabilidad de que se encuentre en rango ( - 4.5 a - 4.9 %)</t>
  </si>
  <si>
    <t>Variación porcentual anual del PIB en 2021, probabilidad de que se encuentre en rango ( - 5.0 a - 5.4 %)</t>
  </si>
  <si>
    <t>Variación porcentual anual del PIB en 2021, probabilidad de que se encuentre en rango ( - 5.5 a - 5.9 %)</t>
  </si>
  <si>
    <t>Variación porcentual anual del PIB en 2021, probabilidad de que se encuentre en rango (menor a - 6 %)</t>
  </si>
  <si>
    <t>Variación desestacionalizada del PIB en el trimestre 2019-IV</t>
  </si>
  <si>
    <t>Variación desestacionalizada del PIB en el trimestre 2020-I</t>
  </si>
  <si>
    <t>Variación desestacionalizada del PIB en el trimestre 2020-II</t>
  </si>
  <si>
    <t>Variación desestacionalizada del PIB en el trimestre 2020-III</t>
  </si>
  <si>
    <t>Variación desestacionalizada del PIB en el trimestre 2020-IV</t>
  </si>
  <si>
    <t>Variación desestacionalizada del PIB en el trimestre 2021-I</t>
  </si>
  <si>
    <t>Variación desestacionalizada del PIB en el trimestre 2021-II</t>
  </si>
  <si>
    <t>Variación desestacionalizada del PIB en el trimestre 2021-III</t>
  </si>
  <si>
    <t>Variación desestacionalizada del PIB en el trimestre 2021-IV</t>
  </si>
  <si>
    <t>Nivel de la tasa de fondeo interbancaria al cierre del trimestre 2020-I</t>
  </si>
  <si>
    <t>Nivel de la tasa de fondeo interbancaria al cierre del trimestre 2020-II</t>
  </si>
  <si>
    <t>Nivel de la tasa de fondeo interbancaria al cierre del trimestre 2020-III</t>
  </si>
  <si>
    <t>Nivel de la tasa de fondeo interbancaria al cierre del trimestre 2020-IV</t>
  </si>
  <si>
    <t>Nivel de la tasa de fondeo interbancaria al cierre del trimestre 2021-I</t>
  </si>
  <si>
    <t>Nivel de la tasa de fondeo interbancaria al cierre del trimestre 2021-II</t>
  </si>
  <si>
    <t>Nivel de la tasa de fondeo interbancaria al cierre del trimestre 2021-III</t>
  </si>
  <si>
    <t>Nivel de la tasa de fondeo interbancaria al cierre del trimestre 2021-IV</t>
  </si>
  <si>
    <t>Nivel de la tasa de interés del cete a 28 días al cierre de 2020</t>
  </si>
  <si>
    <t>Nivel de la tasa de interés del cete a 28 días al cierre de 2021</t>
  </si>
  <si>
    <t>Nivel de la tasa de interés del cete a 28 días al cierre de 2022</t>
  </si>
  <si>
    <t>Nivel de la tasa de interés de los Bonos M a 10 años al cierre de 2020</t>
  </si>
  <si>
    <t>Nivel de la tasa de interés de los Bonos M a 10 años al cierre de 2021</t>
  </si>
  <si>
    <t>Nivel de la tasa de interés de los Bonos M a 10 años al cierre de 2022</t>
  </si>
  <si>
    <t>Valor del tipo de cambio al cierre de 2020</t>
  </si>
  <si>
    <t>Valor del tipo de cambio al cierre de 2021</t>
  </si>
  <si>
    <t>Valor del tipo de cambio al cierre de 2022</t>
  </si>
  <si>
    <t>Valor del tipo de cambio promedio durante enero de 2020</t>
  </si>
  <si>
    <t>Valor del tipo de cambio promedio durante febrero de 2020</t>
  </si>
  <si>
    <t>Valor del tipo de cambio promedio durante marzo de 2020</t>
  </si>
  <si>
    <t>Valor del tipo de cambio promedio durante abril de 2020</t>
  </si>
  <si>
    <t>Valor del tipo de cambio promedio durante mayo de 2020</t>
  </si>
  <si>
    <t>Valor del tipo de cambio promedio durante junio de 2020</t>
  </si>
  <si>
    <t>Valor del tipo de cambio promedio durante julio de 2020</t>
  </si>
  <si>
    <t>Valor del tipo de cambio promedio durante agosto de 2020</t>
  </si>
  <si>
    <t>Valor del tipo de cambio promedio durante septiembre de 2020</t>
  </si>
  <si>
    <t>Valor del tipo de cambio promedio durante octubre de 2020</t>
  </si>
  <si>
    <t>Valor del tipo de cambio promedio durante noviembre de 2020</t>
  </si>
  <si>
    <t>Valor del tipo de cambio promedio durante diciembre de 2020</t>
  </si>
  <si>
    <t>Valor del tipo de cambio promedio durante enero de 2021</t>
  </si>
  <si>
    <t>Variación en el número de trabajadores asegurados (permanentes y eventuales urbanos) en el IMSS al cierre de 2020</t>
  </si>
  <si>
    <t>Variación en el número de trabajadores asegurados (permanentes y eventuales urbanos) en el IMSS al cierre de 2021</t>
  </si>
  <si>
    <t>Tasa nacional de desocupación al cierre de 2020</t>
  </si>
  <si>
    <t>Tasa nacional de desocupación al cierre de 2021</t>
  </si>
  <si>
    <t>Tasa nacional de desocupación promedio en 2020</t>
  </si>
  <si>
    <t>Tasa nacional de desocupación promedio en 2021</t>
  </si>
  <si>
    <t>Balance económico del sector público al cierre de 2019</t>
  </si>
  <si>
    <t>Balance económico del sector público al cierre de 2020</t>
  </si>
  <si>
    <t>Balance económico del sector público al cierre de 2021</t>
  </si>
  <si>
    <t>Saldo de requerimientos financieros del sector público al cierre de 2019</t>
  </si>
  <si>
    <t>Saldo de requerimientos financieros del sector público al cierre de 2020</t>
  </si>
  <si>
    <t>Saldo de requerimientos financieros del sector público al cierre de 2021</t>
  </si>
  <si>
    <t>Balanza Comercial, saldo anual al cierre de 2020</t>
  </si>
  <si>
    <t>Balanza Comercial, saldo anual al cierre de 2021</t>
  </si>
  <si>
    <t>Cuenta Corriente, saldo anual al cierre de 2019</t>
  </si>
  <si>
    <t>Cuenta Corriente, saldo anual al cierre de 2020</t>
  </si>
  <si>
    <t>Cuenta Corriente, saldo anual al cierre de 2021</t>
  </si>
  <si>
    <t>Inversión Extranjera Directa, monto al cierre de 2019</t>
  </si>
  <si>
    <t>Inversión Extranjera Directa, monto al cierre de 2020</t>
  </si>
  <si>
    <t>Inversión Extranjera Directa, monto al cierre de 2021</t>
  </si>
  <si>
    <t>Percepción - clima de negocios - mejor</t>
  </si>
  <si>
    <t>Percepción - clima de negocios - permanecerá igual</t>
  </si>
  <si>
    <t>Percepción - clima de negocios - empeorará</t>
  </si>
  <si>
    <t>Percepción - economía del país - mejor - sí</t>
  </si>
  <si>
    <t>Percepción - economía del país - mejor - no</t>
  </si>
  <si>
    <t>Percepción - coyuntura actual de empresas para invertir - buen momento</t>
  </si>
  <si>
    <t>Percepción - coyuntura actual de empresas para invertir - mal momento</t>
  </si>
  <si>
    <t>Percepción - coyuntura actual de empresas para invertir - no está seguro</t>
  </si>
  <si>
    <t>Percepción - actual política monetaria</t>
  </si>
  <si>
    <t>Percepción - ausencia de cambio estructural en México</t>
  </si>
  <si>
    <t>Percepción - debilidad en el mercado interno</t>
  </si>
  <si>
    <t>Percepción - debilidad mundial</t>
  </si>
  <si>
    <t>Percepción - elevado costo de financiamiento interno</t>
  </si>
  <si>
    <t>Percepción - incertidumbre política interna</t>
  </si>
  <si>
    <t>Percepción - incertidumbre situación economía interna</t>
  </si>
  <si>
    <t>Percepción - inestabilidad financiera internacional</t>
  </si>
  <si>
    <t>Percepción - inestabilidad política internacional</t>
  </si>
  <si>
    <t>Percepción - plataforma de producción petrolera</t>
  </si>
  <si>
    <t>Percepción - precio del petróleo</t>
  </si>
  <si>
    <t>Percepción - problemas de inseguridad pública</t>
  </si>
  <si>
    <t>Percepción - tipo de cambio real</t>
  </si>
  <si>
    <t>Percepción - política tributaria</t>
  </si>
  <si>
    <t>Percepción - política de gasto público</t>
  </si>
  <si>
    <t>Percepción - nivel de endeudamiento del sector público</t>
  </si>
  <si>
    <t>Percepción - factores coyunturales: política sobre comercio exterior (TLCAN, CPTPP, entre otros)</t>
  </si>
  <si>
    <t>Percepción - otros problemas de falta de estado de derecho</t>
  </si>
  <si>
    <t>Percepción - impunidad</t>
  </si>
  <si>
    <t>Percepción - corrupción</t>
  </si>
  <si>
    <t>Percepción - actual política monetaria - nivel de preocupación</t>
  </si>
  <si>
    <t>Percepción - aumento en los costos salariales - nivel de preocupación</t>
  </si>
  <si>
    <t>Percepción - aumento en precios de insumos y materias primas - nivel de preocupación</t>
  </si>
  <si>
    <t>Percepción - ausencia de cambio estructural en México - nivel de preocupación</t>
  </si>
  <si>
    <t>Percepción - contracción de la oferta de recursos del exterior - nivel de preocupación</t>
  </si>
  <si>
    <t>Percepción - debilidad en el mercado interno - nivel de preocupación</t>
  </si>
  <si>
    <t>Percepción - debilidad mundial - nivel de preocupación</t>
  </si>
  <si>
    <t>Percepción - disponibilidad de financiamiento interno en México - nivel de preocupación</t>
  </si>
  <si>
    <t>Percepción - elevado costo de financiamiento interno - nivel de preocupación</t>
  </si>
  <si>
    <t>Percepción - endeudamiento de las empresas - nivel de preocupación</t>
  </si>
  <si>
    <t>Percepción - endeudamiento de las familias - nivel de preocupación</t>
  </si>
  <si>
    <t>Percepción - incertidumbre cambiaria - nivel de preocupación</t>
  </si>
  <si>
    <t>Percepción - incertidumbre política interna - nivel de preocupación</t>
  </si>
  <si>
    <t>Percepción - incertidumbre situación economía interna - nivel de preocupación</t>
  </si>
  <si>
    <t>Percepción - inestabilidad financiera internacional - nivel de preocupación</t>
  </si>
  <si>
    <t>Percepción - inestabilidad política internacional - nivel de preocupación</t>
  </si>
  <si>
    <t>Percepción - niveles de las tasas de interés externas - nivel de preocupación</t>
  </si>
  <si>
    <t>Percepción - otros - nivel de preocupación</t>
  </si>
  <si>
    <t>Percepción - plataforma de producción petrolera - nivel de preocupación</t>
  </si>
  <si>
    <t>Percepción - precio del petróleo - nivel de preocupación</t>
  </si>
  <si>
    <t>Percepción - presiones inflacionarias en México - nivel de preocupación</t>
  </si>
  <si>
    <t>Percepción - problemas de inseguridad pública - nivel de preocupación</t>
  </si>
  <si>
    <t>Percepción - tipo de cambio real - nivel de preocupación</t>
  </si>
  <si>
    <t>Percepción - falta de competencia de mercado - nivel de preocupación</t>
  </si>
  <si>
    <t>Percepción - política tributaria - nivel de preocupación</t>
  </si>
  <si>
    <t>Percepción - política de gasto público - nivel de preocupación</t>
  </si>
  <si>
    <t>Percepción - nivel de endeudamiento del sector público - nivel de preocupación</t>
  </si>
  <si>
    <t>Percepción - factores coyunturales: política sobre comercio exterior (TLCAN, CPTPP, entre otros) - nivel de preocupación</t>
  </si>
  <si>
    <t>Percepción - factores coyunturales: política monetaria en Estados Unidos - nivel de preocupación</t>
  </si>
  <si>
    <t>Percepción - factores coyunturales: política fiscal en Estados Unidos - nivel de preocupación</t>
  </si>
  <si>
    <t>Percepción - otros problemas de falta de estado de derecho - nivel de preocupación</t>
  </si>
  <si>
    <t>Percepción - impunidad - nivel de preocupación</t>
  </si>
  <si>
    <t>Percepción - corrupción - nivel de preocupación</t>
  </si>
  <si>
    <t>Competencia y Crecimiento - 1, enero de 2020</t>
  </si>
  <si>
    <t>Competencia y Crecimiento - 2, enero de 2020</t>
  </si>
  <si>
    <t>Competencia y Crecimiento - 3, enero de 2020</t>
  </si>
  <si>
    <t>Competencia y Crecimiento - 4, enero de 2020</t>
  </si>
  <si>
    <t>Competencia y Crecimiento - 5, enero de 2020</t>
  </si>
  <si>
    <t>Competencia y Crecimiento - 6, enero de 2020</t>
  </si>
  <si>
    <t>Intensidad Competencia - 1, enero de 2020</t>
  </si>
  <si>
    <t>Intensidad Competencia - 2, enero de 2020</t>
  </si>
  <si>
    <t>Intensidad Competencia - 3, enero de 2020</t>
  </si>
  <si>
    <t>Intensidad Competencia - 4, enero de 2020</t>
  </si>
  <si>
    <t>Intensidad Competencia - 5, enero de 2020</t>
  </si>
  <si>
    <t>Sectores Problemas Competencia - energía, enero de 2020</t>
  </si>
  <si>
    <t>Sectores Problemas Competencia - electricidad, enero de 2020</t>
  </si>
  <si>
    <t>Sectores Problemas Competencia - telecomunicación e internet, enero de 2020</t>
  </si>
  <si>
    <t>Sectores Problemas Competencia - mercado de crédito bancario, enero de 2020</t>
  </si>
  <si>
    <t>Sectores Problemas Competencia - productos financieros distinto crédito bancario, enero de 2020</t>
  </si>
  <si>
    <t>Sectores Problemas Competencia - servicios de transporte, enero de 2020</t>
  </si>
  <si>
    <t>Sectores Problemas Competencia - servicios de salud, enero de 2020</t>
  </si>
  <si>
    <t>Sectores Problemas Competencia - sector agropecuario, enero de 2020</t>
  </si>
  <si>
    <t>Sectores Problemas Competencia - intermediación y comercialización de bienes, enero de 2020</t>
  </si>
  <si>
    <t>Obstáculos Enfrentan Empresarios - corrupción, enero de 2020</t>
  </si>
  <si>
    <t>Obstáculos Enfrentan Empresarios - crimen, enero de 2020</t>
  </si>
  <si>
    <t>Obstáculos Enfrentan Empresarios - burocracia, enero de 2020</t>
  </si>
  <si>
    <t>Obstáculos Enfrentan Empresarios - acceso a financiamiento, enero de 2020</t>
  </si>
  <si>
    <t>Obstáculos Enfrentan Empresarios - regulaciones laborales, enero de 2020</t>
  </si>
  <si>
    <t>Obstáculos Enfrentan Empresarios - oferta infraestructura inadecuada, enero de 2020</t>
  </si>
  <si>
    <t>Obstáculos Enfrentan Empresarios - impuestos, enero de 2020</t>
  </si>
  <si>
    <t>Obstáculos Enfrentan Empresarios - facilidades limitadas para innovar, enero de 2020</t>
  </si>
  <si>
    <t>Obstáculos Enfrentan Empresarios - bajo nivel educativo trabajadores, enero de 2020</t>
  </si>
  <si>
    <t>Obstáculos Enfrentan Empresarios - dominancia de las empresas existentes/falta de competencia, enero de 2020</t>
  </si>
  <si>
    <t>Obstáculos Enfrentan Empresarios - estado de derecho, enero de 2020</t>
  </si>
  <si>
    <t>Obstáculos Enfrentan Empresarios - incumplimiento de contratos, enero de 2020</t>
  </si>
  <si>
    <t>Obstáculos Enfrentan Empresarios - otro, enero de 2020</t>
  </si>
  <si>
    <t>Tasa de crecimiento de Estados Unidos en 2019</t>
  </si>
  <si>
    <t>Tasa de crecimiento de Estados Unidos en 2020</t>
  </si>
  <si>
    <t>Tasa de crecimiento de Estados Unidos en 2021</t>
  </si>
  <si>
    <t>Inflación entre marzo de 2020 y marzo de 2021</t>
  </si>
  <si>
    <t>Inflación subyacente entre marzo de 2020 y marzo de 2021</t>
  </si>
  <si>
    <t>Inflación general para febrero de 2021</t>
  </si>
  <si>
    <t>Inflación subyacente para febrero de 2020</t>
  </si>
  <si>
    <t>Inflación general a 12 meses (entre marzo de 2020 y marzo de 2021), prob. de que se encuentre en rango (menor a 0.0)</t>
  </si>
  <si>
    <t>Inflación general a 12 meses (entre marzo de 2020 y marzo de 2021), prob. de que se encuentre en rango (0.0 a 0.5 %)</t>
  </si>
  <si>
    <t>Inflación general a 12 meses (entre marzo de 2020 y marzo de 2021), prob. de que se encuentre en rango (0.6 a 1.0 %)</t>
  </si>
  <si>
    <t>Inflación general a 12 meses (entre marzo de 2020 y marzo de 2021), prob. de que se encuentre en rango (1.1 a 1.5 %)</t>
  </si>
  <si>
    <t>Inflación general a 12 meses (entre marzo de 2020 y marzo de 2021), prob. de que se encuentre en rango (1.6 a 2.0 %)</t>
  </si>
  <si>
    <t>Inflación general a 12 meses (entre marzo de 2020 y marzo de 2021), prob. de que se encuentre en rango (2.1 a 2.5 %)</t>
  </si>
  <si>
    <t>Inflación general a 12 meses (entre marzo de 2020 y marzo de 2021), prob. de que se encuentre en rango (2.6 a 3.0 %)</t>
  </si>
  <si>
    <t>Inflación general a 12 meses (entre marzo de 2020 y marzo de 2021), prob. de que se encuentre en rango (3.1 a 3.5 %)</t>
  </si>
  <si>
    <t>Inflación general a 12 meses (entre marzo de 2020 y marzo de 2021), prob. de que se encuentre en rango (3.6 a 4.0 %)</t>
  </si>
  <si>
    <t>Inflación general a 12 meses (entre marzo de 2020 y marzo de 2021), prob. de que se encuentre en rango (4.1 a 4.5 %)</t>
  </si>
  <si>
    <t>Inflación general a 12 meses (entre marzo de 2020 y marzo de 2021), prob. de que se encuentre en rango (4.6 a 5.0 %)</t>
  </si>
  <si>
    <t>Inflación general a 12 meses (entre marzo de 2020 y marzo de 2021), prob. de que se encuentre en rango (5.1 a 5.5 %)</t>
  </si>
  <si>
    <t>Inflación general a 12 meses (entre marzo de 2020 y marzo de 2021), prob. de que se encuentre en rango (5.6 a 6.0 %)</t>
  </si>
  <si>
    <t>Inflación general a 12 meses (entre marzo de 2020 y marzo de 2021), prob. de que se encuentre en rango (mayor a 6%)</t>
  </si>
  <si>
    <t>Inflación subyacente a 12 meses (entre marzo de 2020 y marzo de 2021), prob. de que se encuentre en rango (menor a 0.0)</t>
  </si>
  <si>
    <t>Inflación subyacente a 12 meses (entre marzo de 2020 y marzo de 2021), prob. de que se encuentre en rango (0.0 a 0.5 %)</t>
  </si>
  <si>
    <t>Inflación subyacente a 12 meses (entre marzo de 2020 y marzo de 2021), prob. de que se encuentre en rango (0.6 a 1.0 %)</t>
  </si>
  <si>
    <t>Inflación subyacente a 12 meses (entre marzo de 2020 y marzo de 2021), prob. de que se encuentre en rango (1.1 a 1.5 %)</t>
  </si>
  <si>
    <t>Inflación subyacente a 12 meses (entre marzo de 2020 y marzo de 2021), prob. de que se encuentre en rango (1.6 a 2.0 %)</t>
  </si>
  <si>
    <t>Inflación subyacente a 12 meses (entre marzo de 2020 y marzo de 2021), prob. de que se encuentre en rango (2.1 a 2.5 %)</t>
  </si>
  <si>
    <t>Inflación subyacente a 12 meses (entre marzo de 2020 y marzo de 2021), prob. de que se encuentre en rango (2.6 a 3.0 %)</t>
  </si>
  <si>
    <t>Inflación subyacente a 12 meses (entre marzo de 2020 y marzo de 2021), prob. de que se encuentre en rango (3.1 a 3.5 %)</t>
  </si>
  <si>
    <t>Inflación subyacente a 12 meses (entre marzo de 2020 y marzo de 2021), prob. de que se encuentre en rango (3.6 a 4.0 %)</t>
  </si>
  <si>
    <t>Inflación subyacente a 12 meses (entre marzo de 2020 y marzo de 2021), prob. de que se encuentre en rango (4.1 a 4.5 %)</t>
  </si>
  <si>
    <t>Inflación subyacente a 12 meses (entre marzo de 2020 y marzo de 2021), prob. de que se encuentre en rango (4.6 a 5.0 %)</t>
  </si>
  <si>
    <t>Inflación subyacente a 12 meses (entre marzo de 2020 y marzo de 2021), prob. de que se encuentre en rango (5.1 a 5.5 %)</t>
  </si>
  <si>
    <t>Inflación subyacente a 12 meses (entre marzo de 2020 y marzo de 2021), prob. de que se encuentre en rango (5.6 a 6.0 %)</t>
  </si>
  <si>
    <t>Inflación subyacente a 12 meses (entre marzo de 2020 y marzo de 2021), prob. de que se encuentre en rango (mayor a 6%)</t>
  </si>
  <si>
    <t>Probabilidad de reducción en el PIB trimestral (2021-I respecto a 2020-IV)</t>
  </si>
  <si>
    <t>Valor del tipo de cambio promedio durante febrero de 2021</t>
  </si>
  <si>
    <t>Competencia y Crecimiento - 1, febrero de 2020</t>
  </si>
  <si>
    <t>Competencia y Crecimiento - 2, febrero de 2020</t>
  </si>
  <si>
    <t>Competencia y Crecimiento - 3, febrero de 2020</t>
  </si>
  <si>
    <t>Competencia y Crecimiento - 4, febrero de 2020</t>
  </si>
  <si>
    <t>Competencia y Crecimiento - 5, febrero de 2020</t>
  </si>
  <si>
    <t>Competencia y Crecimiento - 6, febrero de 2020</t>
  </si>
  <si>
    <t>Competencia y Crecimiento - 7, febrero de 2020</t>
  </si>
  <si>
    <t>Intensidad Competencia - 1, febrero de 2020</t>
  </si>
  <si>
    <t>Intensidad Competencia - 2, febrero de 2020</t>
  </si>
  <si>
    <t>Intensidad Competencia - 3, febrero de 2020</t>
  </si>
  <si>
    <t>Intensidad Competencia - 4, febrero de 2020</t>
  </si>
  <si>
    <t>Intensidad Competencia - 5, febrero de 2020</t>
  </si>
  <si>
    <t>Intensidad Competencia - 6, febrero de 2020</t>
  </si>
  <si>
    <t>Sectores Problemas Competencia - energía, febrero de 2020</t>
  </si>
  <si>
    <t>Sectores Problemas Competencia - electricidad, febrero de 2020</t>
  </si>
  <si>
    <t>Sectores Problemas Competencia - telecomunicación e internet, febrero de 2020</t>
  </si>
  <si>
    <t>Sectores Problemas Competencia - mercado de crédito bancario, febrero de 2020</t>
  </si>
  <si>
    <t>Sectores Problemas Competencia - productos financieros distinto crédito bancario, febrero de 2020</t>
  </si>
  <si>
    <t>Sectores Problemas Competencia - servicios de transporte, febrero de 2020</t>
  </si>
  <si>
    <t>Sectores Problemas Competencia - servicios de salud, febrero de 2020</t>
  </si>
  <si>
    <t>Sectores Problemas Competencia - sector agropecuario, febrero de 2020</t>
  </si>
  <si>
    <t>Sectores Problemas Competencia - intermediación y comercialización de bienes, febrero de 2020</t>
  </si>
  <si>
    <t>Obstáculos Enfrentan Empresarios - corrupción, febrero de 2020</t>
  </si>
  <si>
    <t>Obstáculos Enfrentan Empresarios - crimen, febrero de 2020</t>
  </si>
  <si>
    <t>Obstáculos Enfrentan Empresarios - burocracia, febrero de 2020</t>
  </si>
  <si>
    <t>Obstáculos Enfrentan Empresarios - acceso a financiamiento, febrero de 2020</t>
  </si>
  <si>
    <t>Obstáculos Enfrentan Empresarios - regulaciones laborales, febrero de 2020</t>
  </si>
  <si>
    <t>Obstáculos Enfrentan Empresarios - oferta infraestructura inadecuada, febrero de 2020</t>
  </si>
  <si>
    <t>Obstáculos Enfrentan Empresarios - impuestos, febrero de 2020</t>
  </si>
  <si>
    <t>Obstáculos Enfrentan Empresarios - bajo nivel educativo trabajadores, febrero de 2020</t>
  </si>
  <si>
    <t>Obstáculos Enfrentan Empresarios - dominancia de las empresas existentes/falta de competencia, febrero de 2020</t>
  </si>
  <si>
    <t>Obstáculos Enfrentan Empresarios - estado de derecho, febrero de 2020</t>
  </si>
  <si>
    <t>Obstáculos Enfrentan Empresarios - incumplimiento de contratos, febrero de 2020</t>
  </si>
  <si>
    <t>Obstáculos Enfrentan Empresarios - otro, febrero de 2020</t>
  </si>
  <si>
    <t>Inflación entre abril de 2020 y abril de 2021</t>
  </si>
  <si>
    <t>Inflación subyacente entre abril de 2020 y abril de 2021</t>
  </si>
  <si>
    <t>Inflación general para marzo de 2021</t>
  </si>
  <si>
    <t>Inflación subyacente para marzo de 2020</t>
  </si>
  <si>
    <t>Inflación general a 12 meses (entre abril de 2020 y abril de 2021), prob. de que se encuentre en rango (menor a 0.0)</t>
  </si>
  <si>
    <t>Inflación general a 12 meses (entre abril de 2020 y abril de 2021), prob. de que se encuentre en rango (0.0 a 0.5 %)</t>
  </si>
  <si>
    <t>Inflación general a 12 meses (entre abril de 2020 y abril de 2021), prob. de que se encuentre en rango (0.6 a 1.0 %)</t>
  </si>
  <si>
    <t>Inflación general a 12 meses (entre abril de 2020 y abril de 2021), prob. de que se encuentre en rango (1.1 a 1.5 %)</t>
  </si>
  <si>
    <t>Inflación general a 12 meses (entre abril de 2020 y abril de 2021), prob. de que se encuentre en rango (1.6 a 2.0 %)</t>
  </si>
  <si>
    <t>Inflación general a 12 meses (entre abril de 2020 y abril de 2021), prob. de que se encuentre en rango (2.1 a 2.5 %)</t>
  </si>
  <si>
    <t>Inflación general a 12 meses (entre abril de 2020 y abril de 2021), prob. de que se encuentre en rango (2.6 a 3.0 %)</t>
  </si>
  <si>
    <t>Inflación general a 12 meses (entre abril de 2020 y abril de 2021), prob. de que se encuentre en rango (3.1 a 3.5 %)</t>
  </si>
  <si>
    <t>Inflación general a 12 meses (entre abril de 2020 y abril de 2021), prob. de que se encuentre en rango (3.6 a 4.0 %)</t>
  </si>
  <si>
    <t>Inflación general a 12 meses (entre abril de 2020 y abril de 2021), prob. de que se encuentre en rango (4.1 a 4.5 %)</t>
  </si>
  <si>
    <t>Inflación general a 12 meses (entre abril de 2020 y abril de 2021), prob. de que se encuentre en rango (4.6 a 5.0 %)</t>
  </si>
  <si>
    <t>Inflación general a 12 meses (entre abril de 2020 y abril de 2021), prob. de que se encuentre en rango (5.1 a 5.5 %)</t>
  </si>
  <si>
    <t>Inflación general a 12 meses (entre abril de 2020 y abril de 2021), prob. de que se encuentre en rango (5.6 a 6.0 %)</t>
  </si>
  <si>
    <t>Inflación general a 12 meses (entre abril de 2020 y abril de 2021), prob. de que se encuentre en rango (mayor a 6%)</t>
  </si>
  <si>
    <t>Inflación subyacente a 12 meses (entre abril de 2020 y abril de 2021), prob. de que se encuentre en rango (menor a 0.0)</t>
  </si>
  <si>
    <t>Inflación subyacente a 12 meses (entre abril de 2020 y abril de 2021), prob. de que se encuentre en rango (0.0 a 0.5 %)</t>
  </si>
  <si>
    <t>Inflación subyacente a 12 meses (entre abril de 2020 y abril de 2021), prob. de que se encuentre en rango (0.6 a 1.0 %)</t>
  </si>
  <si>
    <t>Inflación subyacente a 12 meses (entre abril de 2020 y abril de 2021), prob. de que se encuentre en rango (1.1 a 1.5 %)</t>
  </si>
  <si>
    <t>Inflación subyacente a 12 meses (entre abril de 2020 y abril de 2021), prob. de que se encuentre en rango (1.6 a 2.0 %)</t>
  </si>
  <si>
    <t>Inflación subyacente a 12 meses (entre abril de 2020 y abril de 2021), prob. de que se encuentre en rango (2.1 a 2.5 %)</t>
  </si>
  <si>
    <t>Inflación subyacente a 12 meses (entre abril de 2020 y abril de 2021), prob. de que se encuentre en rango (2.6 a 3.0 %)</t>
  </si>
  <si>
    <t>Inflación subyacente a 12 meses (entre abril de 2020 y abril de 2021), prob. de que se encuentre en rango (3.1 a 3.5 %)</t>
  </si>
  <si>
    <t>Inflación subyacente a 12 meses (entre abril de 2020 y abril de 2021), prob. de que se encuentre en rango (3.6 a 4.0 %)</t>
  </si>
  <si>
    <t>Inflación subyacente a 12 meses (entre abril de 2020 y abril de 2021), prob. de que se encuentre en rango (4.1 a 4.5 %)</t>
  </si>
  <si>
    <t>Inflación subyacente a 12 meses (entre abril de 2020 y abril de 2021), prob. de que se encuentre en rango (4.6 a 5.0 %)</t>
  </si>
  <si>
    <t>Inflación subyacente a 12 meses (entre abril de 2020 y abril de 2021), prob. de que se encuentre en rango (5.1 a 5.5 %)</t>
  </si>
  <si>
    <t>Inflación subyacente a 12 meses (entre abril de 2020 y abril de 2021), prob. de que se encuentre en rango (5.6 a 6.0 %)</t>
  </si>
  <si>
    <t>Inflación subyacente a 12 meses (entre abril de 2020 y abril de 2021), prob. de que se encuentre en rango (mayor a 6%)</t>
  </si>
  <si>
    <t>Nivel de la tasa de fondeo interbancaria al cierre del trimestre 2022-I</t>
  </si>
  <si>
    <t>Valor del tipo de cambio promedio durante marzo de 2021</t>
  </si>
  <si>
    <t>Percepción - incertidumbre cambiaria</t>
  </si>
  <si>
    <t>Percepción - otros</t>
  </si>
  <si>
    <t>Competencia y Crecimiento - 1, marzo de 2020</t>
  </si>
  <si>
    <t>Competencia y Crecimiento - 2, marzo de 2020</t>
  </si>
  <si>
    <t>Competencia y Crecimiento - 3, marzo de 2020</t>
  </si>
  <si>
    <t>Competencia y Crecimiento - 4, marzo de 2020</t>
  </si>
  <si>
    <t>Competencia y Crecimiento - 5, marzo de 2020</t>
  </si>
  <si>
    <t>Intensidad Competencia - 1, marzo de 2020</t>
  </si>
  <si>
    <t>Intensidad Competencia - 2, marzo de 2020</t>
  </si>
  <si>
    <t>Intensidad Competencia - 3, marzo de 2020</t>
  </si>
  <si>
    <t>Intensidad Competencia - 4, marzo de 2020</t>
  </si>
  <si>
    <t>Intensidad Competencia - 5, marzo de 2020</t>
  </si>
  <si>
    <t>Sectores Problemas Competencia - energía, marzo de 2020</t>
  </si>
  <si>
    <t>Sectores Problemas Competencia - electricidad, marzo de 2020</t>
  </si>
  <si>
    <t>Sectores Problemas Competencia - telecomunicación e internet, marzo de 2020</t>
  </si>
  <si>
    <t>Sectores Problemas Competencia - mercado de crédito bancario, marzo de 2020</t>
  </si>
  <si>
    <t>Sectores Problemas Competencia - productos financieros distinto crédito bancario, marzo de 2020</t>
  </si>
  <si>
    <t>Sectores Problemas Competencia - servicios de transporte, marzo de 2020</t>
  </si>
  <si>
    <t>Sectores Problemas Competencia - servicios de salud, marzo de 2020</t>
  </si>
  <si>
    <t>Sectores Problemas Competencia - sector agropecuario, marzo de 2020</t>
  </si>
  <si>
    <t>Sectores Problemas Competencia - intermediación y comercialización de bienes, marzo de 2020</t>
  </si>
  <si>
    <t>Obstáculos Enfrentan Empresarios - corrupción, marzo de 2020</t>
  </si>
  <si>
    <t>Obstáculos Enfrentan Empresarios - crimen, marzo de 2020</t>
  </si>
  <si>
    <t>Obstáculos Enfrentan Empresarios - burocracia, marzo de 2020</t>
  </si>
  <si>
    <t>Obstáculos Enfrentan Empresarios - acceso a financiamiento, marzo de 2020</t>
  </si>
  <si>
    <t>Obstáculos Enfrentan Empresarios - regulaciones laborales, marzo de 2020</t>
  </si>
  <si>
    <t>Obstáculos Enfrentan Empresarios - oferta infraestructura inadecuada, marzo de 2020</t>
  </si>
  <si>
    <t>Obstáculos Enfrentan Empresarios - impuestos, marzo de 2020</t>
  </si>
  <si>
    <t>Obstáculos Enfrentan Empresarios - facilidades limitadas para innovar, marzo de 2020</t>
  </si>
  <si>
    <t>Obstáculos Enfrentan Empresarios - bajo nivel educativo trabajadores, marzo de 2020</t>
  </si>
  <si>
    <t>Obstáculos Enfrentan Empresarios - dominancia de las empresas existentes/falta de competencia, marzo de 2020</t>
  </si>
  <si>
    <t>Obstáculos Enfrentan Empresarios - estado de derecho, marzo de 2020</t>
  </si>
  <si>
    <t>Obstáculos Enfrentan Empresarios - incumplimiento de contratos, marzo de 2020</t>
  </si>
  <si>
    <t>Obstáculos Enfrentan Empresarios - otro, marzo de 2020</t>
  </si>
  <si>
    <t>Inflación entre mayo de 2020 y mayo de 2021</t>
  </si>
  <si>
    <t>Inflación subyacente entre mayo de 2020 y mayo de 2021</t>
  </si>
  <si>
    <t>Inflación general para abril de 2021</t>
  </si>
  <si>
    <t>Inflación subyacente para abril de 2020</t>
  </si>
  <si>
    <t>Inflación general a 12 meses (entre mayo de 2020 y mayo de 2021), prob. de que se encuentre en rango (menor a 0.0)</t>
  </si>
  <si>
    <t>Inflación general a 12 meses (entre mayo de 2020 y mayo de 2021), prob. de que se encuentre en rango (0.0 a 0.5 %)</t>
  </si>
  <si>
    <t>Inflación general a 12 meses (entre mayo de 2020 y mayo de 2021), prob. de que se encuentre en rango (0.6 a 1.0 %)</t>
  </si>
  <si>
    <t>Inflación general a 12 meses (entre mayo de 2020 y mayo de 2021), prob. de que se encuentre en rango (1.1 a 1.5 %)</t>
  </si>
  <si>
    <t>Inflación general a 12 meses (entre mayo de 2020 y mayo de 2021), prob. de que se encuentre en rango (1.6 a 2.0 %)</t>
  </si>
  <si>
    <t>Inflación general a 12 meses (entre mayo de 2020 y mayo de 2021), prob. de que se encuentre en rango (2.1 a 2.5 %)</t>
  </si>
  <si>
    <t>Inflación general a 12 meses (entre mayo de 2020 y mayo de 2021), prob. de que se encuentre en rango (2.6 a 3.0 %)</t>
  </si>
  <si>
    <t>Inflación general a 12 meses (entre mayo de 2020 y mayo de 2021), prob. de que se encuentre en rango (3.1 a 3.5 %)</t>
  </si>
  <si>
    <t>Inflación general a 12 meses (entre mayo de 2020 y mayo de 2021), prob. de que se encuentre en rango (3.6 a 4.0 %)</t>
  </si>
  <si>
    <t>Inflación general a 12 meses (entre mayo de 2020 y mayo de 2021), prob. de que se encuentre en rango (4.1 a 4.5 %)</t>
  </si>
  <si>
    <t>Inflación general a 12 meses (entre mayo de 2020 y mayo de 2021), prob. de que se encuentre en rango (4.6 a 5.0 %)</t>
  </si>
  <si>
    <t>Inflación general a 12 meses (entre mayo de 2020 y mayo de 2021), prob. de que se encuentre en rango (5.1 a 5.5 %)</t>
  </si>
  <si>
    <t>Inflación general a 12 meses (entre mayo de 2020 y mayo de 2021), prob. de que se encuentre en rango (5.6 a 6.0 %)</t>
  </si>
  <si>
    <t>Inflación general a 12 meses (entre mayo de 2020 y mayo de 2021), prob. de que se encuentre en rango (mayor a 6%)</t>
  </si>
  <si>
    <t>Inflación subyacente a 12 meses (entre mayo de 2020 y mayo de 2021), prob. de que se encuentre en rango (menor a 0.0)</t>
  </si>
  <si>
    <t>Inflación subyacente a 12 meses (entre mayo de 2020 y mayo de 2021), prob. de que se encuentre en rango (0.0 a 0.5 %)</t>
  </si>
  <si>
    <t>Inflación subyacente a 12 meses (entre mayo de 2020 y mayo de 2021), prob. de que se encuentre en rango (0.6 a 1.0 %)</t>
  </si>
  <si>
    <t>Inflación subyacente a 12 meses (entre mayo de 2020 y mayo de 2021), prob. de que se encuentre en rango (1.1 a 1.5 %)</t>
  </si>
  <si>
    <t>Inflación subyacente a 12 meses (entre mayo de 2020 y mayo de 2021), prob. de que se encuentre en rango (1.6 a 2.0 %)</t>
  </si>
  <si>
    <t>Inflación subyacente a 12 meses (entre mayo de 2020 y mayo de 2021), prob. de que se encuentre en rango (2.1 a 2.5 %)</t>
  </si>
  <si>
    <t>Inflación subyacente a 12 meses (entre mayo de 2020 y mayo de 2021), prob. de que se encuentre en rango (2.6 a 3.0 %)</t>
  </si>
  <si>
    <t>Inflación subyacente a 12 meses (entre mayo de 2020 y mayo de 2021), prob. de que se encuentre en rango (3.1 a 3.5 %)</t>
  </si>
  <si>
    <t>Inflación subyacente a 12 meses (entre mayo de 2020 y mayo de 2021), prob. de que se encuentre en rango (3.6 a 4.0 %)</t>
  </si>
  <si>
    <t>Inflación subyacente a 12 meses (entre mayo de 2020 y mayo de 2021), prob. de que se encuentre en rango (4.1 a 4.5 %)</t>
  </si>
  <si>
    <t>Inflación subyacente a 12 meses (entre mayo de 2020 y mayo de 2021), prob. de que se encuentre en rango (4.6 a 5.0 %)</t>
  </si>
  <si>
    <t>Inflación subyacente a 12 meses (entre mayo de 2020 y mayo de 2021), prob. de que se encuentre en rango (5.1 a 5.5 %)</t>
  </si>
  <si>
    <t>Inflación subyacente a 12 meses (entre mayo de 2020 y mayo de 2021), prob. de que se encuentre en rango (5.6 a 6.0 %)</t>
  </si>
  <si>
    <t>Inflación subyacente a 12 meses (entre mayo de 2020 y mayo de 2021), prob. de que se encuentre en rango (mayor a 6%)</t>
  </si>
  <si>
    <t>Variación porcentual anual del PIB en 2020, probabilidad de que se encuentre en rango ( - 6.0 a - 6.4 %)</t>
  </si>
  <si>
    <t>Variación porcentual anual del PIB en 2020, probabilidad de que se encuentre en rango ( - 6.5 a - 6.9 %)</t>
  </si>
  <si>
    <t>Variación porcentual anual del PIB en 2020, probabilidad de que se encuentre en rango ( - 7.0 a - 7.4 %)</t>
  </si>
  <si>
    <t>Variación porcentual anual del PIB en 2020, probabilidad de que se encuentre en rango ( - 7.5 a - 7.9 %)</t>
  </si>
  <si>
    <t>Variación porcentual anual del PIB en 2020, probabilidad de que se encuentre en rango ( - 8.0 a - 8.4 %)</t>
  </si>
  <si>
    <t>Variación porcentual anual del PIB en 2020, probabilidad de que se encuentre en rango ( - 8.5 a - 8.9 %)</t>
  </si>
  <si>
    <t>Variación porcentual anual del PIB en 2020, probabilidad de que se encuentre en rango ( - 9.0 a - 9.4 %)</t>
  </si>
  <si>
    <t>Variación porcentual anual del PIB en 2020, probabilidad de que se encuentre en rango ( - 9.5 a - 9.9 %)</t>
  </si>
  <si>
    <t>Variación porcentual anual del PIB en 2020, probabilidad de que se encuentre en rango ( - 10.0 a - 10.4 %)</t>
  </si>
  <si>
    <t>Variación porcentual anual del PIB en 2020, probabilidad de que se encuentre en rango ( - 10.5 a - 10.9 %)</t>
  </si>
  <si>
    <t>Variación porcentual anual del PIB en 2020, probabilidad de que se encuentre en rango ( - 11.0 a - 11.4 %)</t>
  </si>
  <si>
    <t>Variación porcentual anual del PIB en 2020, probabilidad de que se encuentre en rango ( - 11.5 a - 11.9 %)</t>
  </si>
  <si>
    <t>Variación porcentual anual del PIB en 2020, probabilidad de que se encuentre en rango (menor a - 12 %)</t>
  </si>
  <si>
    <t>Variación porcentual anual del PIB en 2021, probabilidad de que se encuentre en rango ( - 6.0 a - 6.4 %)</t>
  </si>
  <si>
    <t>Variación porcentual anual del PIB en 2021, probabilidad de que se encuentre en rango ( - 6.5 a - 6.9 %)</t>
  </si>
  <si>
    <t>Variación porcentual anual del PIB en 2021, probabilidad de que se encuentre en rango ( - 7.0 a - 7.4 %)</t>
  </si>
  <si>
    <t>Variación porcentual anual del PIB en 2021, probabilidad de que se encuentre en rango ( - 7.5 a - 7.9 %)</t>
  </si>
  <si>
    <t>Variación porcentual anual del PIB en 2021, probabilidad de que se encuentre en rango ( - 8.0 a - 8.4 %)</t>
  </si>
  <si>
    <t>Variación porcentual anual del PIB en 2021, probabilidad de que se encuentre en rango ( - 8.5 a - 8.9 %)</t>
  </si>
  <si>
    <t>Variación porcentual anual del PIB en 2021, probabilidad de que se encuentre en rango ( - 9.0 a - 9.4 %)</t>
  </si>
  <si>
    <t>Variación porcentual anual del PIB en 2021, probabilidad de que se encuentre en rango ( - 9.5 a - 9.9 %)</t>
  </si>
  <si>
    <t>Variación porcentual anual del PIB en 2021, probabilidad de que se encuentre en rango ( - 10.0 a - 10.4 %)</t>
  </si>
  <si>
    <t>Variación porcentual anual del PIB en 2021, probabilidad de que se encuentre en rango ( - 10.5 a - 10.9 %)</t>
  </si>
  <si>
    <t>Variación porcentual anual del PIB en 2021, probabilidad de que se encuentre en rango ( - 11.0 a - 11.4 %)</t>
  </si>
  <si>
    <t>Variación porcentual anual del PIB en 2021, probabilidad de que se encuentre en rango ( - 11.5 a - 11.9 %)</t>
  </si>
  <si>
    <t>Variación porcentual anual del PIB en 2021, probabilidad de que se encuentre en rango (menor a - 12 %)</t>
  </si>
  <si>
    <t>Nivel de la tasa de fondeo interbancaria al cierre del trimestre 2022-II</t>
  </si>
  <si>
    <t>Valor del tipo de cambio promedio durante abril de 2021</t>
  </si>
  <si>
    <t>Percepción - contracción de la oferta de recursos del exterior</t>
  </si>
  <si>
    <t>Competencia y Crecimiento - 1, abril de 2020</t>
  </si>
  <si>
    <t>Competencia y Crecimiento - 2, abril de 2020</t>
  </si>
  <si>
    <t>Competencia y Crecimiento - 3, abril de 2020</t>
  </si>
  <si>
    <t>Competencia y Crecimiento - 4, abril de 2020</t>
  </si>
  <si>
    <t>Competencia y Crecimiento - 5, abril de 2020</t>
  </si>
  <si>
    <t>Competencia y Crecimiento - 7, abril de 2020</t>
  </si>
  <si>
    <t>Intensidad Competencia - 1, abril de 2020</t>
  </si>
  <si>
    <t>Intensidad Competencia - 2, abril de 2020</t>
  </si>
  <si>
    <t>Intensidad Competencia - 3, abril de 2020</t>
  </si>
  <si>
    <t>Intensidad Competencia - 4, abril de 2020</t>
  </si>
  <si>
    <t>Intensidad Competencia - 5, abril de 2020</t>
  </si>
  <si>
    <t>Sectores Problemas Competencia - energía, abril de 2020</t>
  </si>
  <si>
    <t>Sectores Problemas Competencia - electricidad, abril de 2020</t>
  </si>
  <si>
    <t>Sectores Problemas Competencia - telecomunicación e internet, abril de 2020</t>
  </si>
  <si>
    <t>Sectores Problemas Competencia - mercado de crédito bancario, abril de 2020</t>
  </si>
  <si>
    <t>Sectores Problemas Competencia - productos financieros distinto crédito bancario, abril de 2020</t>
  </si>
  <si>
    <t>Sectores Problemas Competencia - servicios de transporte, abril de 2020</t>
  </si>
  <si>
    <t>Sectores Problemas Competencia - servicios de salud, abril de 2020</t>
  </si>
  <si>
    <t>Sectores Problemas Competencia - servicios educativos, abril de 2020</t>
  </si>
  <si>
    <t>Sectores Problemas Competencia - intermediación y comercialización de bienes, abril de 2020</t>
  </si>
  <si>
    <t>Obstáculos Enfrentan Empresarios - corrupción, abril de 2020</t>
  </si>
  <si>
    <t>Obstáculos Enfrentan Empresarios - crimen, abril de 2020</t>
  </si>
  <si>
    <t>Obstáculos Enfrentan Empresarios - burocracia, abril de 2020</t>
  </si>
  <si>
    <t>Obstáculos Enfrentan Empresarios - acceso a financiamiento, abril de 2020</t>
  </si>
  <si>
    <t>Obstáculos Enfrentan Empresarios - regulaciones laborales, abril de 2020</t>
  </si>
  <si>
    <t>Obstáculos Enfrentan Empresarios - oferta infraestructura inadecuada, abril de 2020</t>
  </si>
  <si>
    <t>Obstáculos Enfrentan Empresarios - impuestos, abril de 2020</t>
  </si>
  <si>
    <t>Obstáculos Enfrentan Empresarios - bajo nivel educativo trabajadores, abril de 2020</t>
  </si>
  <si>
    <t>Obstáculos Enfrentan Empresarios - dominancia de las empresas existentes/falta de competencia, abril de 2020</t>
  </si>
  <si>
    <t>Obstáculos Enfrentan Empresarios - estado de derecho, abril de 2020</t>
  </si>
  <si>
    <t>Obstáculos Enfrentan Empresarios - incumplimiento de contratos, abril de 2020</t>
  </si>
  <si>
    <t>Obstáculos Enfrentan Empresarios - otro, abril de 2020</t>
  </si>
  <si>
    <t>Inflación entre junio de 2020 y junio de 2021</t>
  </si>
  <si>
    <t>Inflación subyacente entre junio de 2020 y junio de 2021</t>
  </si>
  <si>
    <t>Inflación general para mayo de 2021</t>
  </si>
  <si>
    <t>Inflación subyacente para mayo de 2020</t>
  </si>
  <si>
    <t>Inflación general a 12 meses (entre junio de 2020 y junio de 2021), prob. de que se encuentre en rango (menor a 0.0)</t>
  </si>
  <si>
    <t>Inflación general a 12 meses (entre junio de 2020 y junio de 2021), prob. de que se encuentre en rango (0.0 a 0.5 %)</t>
  </si>
  <si>
    <t>Inflación general a 12 meses (entre junio de 2020 y junio de 2021), prob. de que se encuentre en rango (0.6 a 1.0 %)</t>
  </si>
  <si>
    <t>Inflación general a 12 meses (entre junio de 2020 y junio de 2021), prob. de que se encuentre en rango (1.1 a 1.5 %)</t>
  </si>
  <si>
    <t>Inflación general a 12 meses (entre junio de 2020 y junio de 2021), prob. de que se encuentre en rango (1.6 a 2.0 %)</t>
  </si>
  <si>
    <t>Inflación general a 12 meses (entre junio de 2020 y junio de 2021), prob. de que se encuentre en rango (2.1 a 2.5 %)</t>
  </si>
  <si>
    <t>Inflación general a 12 meses (entre junio de 2020 y junio de 2021), prob. de que se encuentre en rango (2.6 a 3.0 %)</t>
  </si>
  <si>
    <t>Inflación general a 12 meses (entre junio de 2020 y junio de 2021), prob. de que se encuentre en rango (3.1 a 3.5 %)</t>
  </si>
  <si>
    <t>Inflación general a 12 meses (entre junio de 2020 y junio de 2021), prob. de que se encuentre en rango (3.6 a 4.0 %)</t>
  </si>
  <si>
    <t>Inflación general a 12 meses (entre junio de 2020 y junio de 2021), prob. de que se encuentre en rango (4.1 a 4.5 %)</t>
  </si>
  <si>
    <t>Inflación general a 12 meses (entre junio de 2020 y junio de 2021), prob. de que se encuentre en rango (4.6 a 5.0 %)</t>
  </si>
  <si>
    <t>Inflación general a 12 meses (entre junio de 2020 y junio de 2021), prob. de que se encuentre en rango (5.1 a 5.5 %)</t>
  </si>
  <si>
    <t>Inflación general a 12 meses (entre junio de 2020 y junio de 2021), prob. de que se encuentre en rango (5.6 a 6.0 %)</t>
  </si>
  <si>
    <t>Inflación general a 12 meses (entre junio de 2020 y junio de 2021), prob. de que se encuentre en rango (mayor a 6%)</t>
  </si>
  <si>
    <t>Inflación subyacente a 12 meses (entre junio de 2020 y junio de 2021), prob. de que se encuentre en rango (menor a 0.0)</t>
  </si>
  <si>
    <t>Inflación subyacente a 12 meses (entre junio de 2020 y junio de 2021), prob. de que se encuentre en rango (0.0 a 0.5 %)</t>
  </si>
  <si>
    <t>Inflación subyacente a 12 meses (entre junio de 2020 y junio de 2021), prob. de que se encuentre en rango (0.6 a 1.0 %)</t>
  </si>
  <si>
    <t>Inflación subyacente a 12 meses (entre junio de 2020 y junio de 2021), prob. de que se encuentre en rango (1.1 a 1.5 %)</t>
  </si>
  <si>
    <t>Inflación subyacente a 12 meses (entre junio de 2020 y junio de 2021), prob. de que se encuentre en rango (1.6 a 2.0 %)</t>
  </si>
  <si>
    <t>Inflación subyacente a 12 meses (entre junio de 2020 y junio de 2021), prob. de que se encuentre en rango (2.1 a 2.5 %)</t>
  </si>
  <si>
    <t>Inflación subyacente a 12 meses (entre junio de 2020 y junio de 2021), prob. de que se encuentre en rango (2.6 a 3.0 %)</t>
  </si>
  <si>
    <t>Inflación subyacente a 12 meses (entre junio de 2020 y junio de 2021), prob. de que se encuentre en rango (3.1 a 3.5 %)</t>
  </si>
  <si>
    <t>Inflación subyacente a 12 meses (entre junio de 2020 y junio de 2021), prob. de que se encuentre en rango (3.6 a 4.0 %)</t>
  </si>
  <si>
    <t>Inflación subyacente a 12 meses (entre junio de 2020 y junio de 2021), prob. de que se encuentre en rango (4.1 a 4.5 %)</t>
  </si>
  <si>
    <t>Inflación subyacente a 12 meses (entre junio de 2020 y junio de 2021), prob. de que se encuentre en rango (4.6 a 5.0 %)</t>
  </si>
  <si>
    <t>Inflación subyacente a 12 meses (entre junio de 2020 y junio de 2021), prob. de que se encuentre en rango (5.1 a 5.5 %)</t>
  </si>
  <si>
    <t>Inflación subyacente a 12 meses (entre junio de 2020 y junio de 2021), prob. de que se encuentre en rango (5.6 a 6.0 %)</t>
  </si>
  <si>
    <t>Inflación subyacente a 12 meses (entre junio de 2020 y junio de 2021), prob. de que se encuentre en rango (mayor a 6%)</t>
  </si>
  <si>
    <t>Probabilidad de reducción en el PIB trimestral (2021-II respecto a 2021-I)</t>
  </si>
  <si>
    <t>Valor del tipo de cambio promedio durante mayo de 2021</t>
  </si>
  <si>
    <t>Percepción - endeudamiento de las empresas</t>
  </si>
  <si>
    <t>Competencia y Crecimiento - 1, mayo de 2020</t>
  </si>
  <si>
    <t>Competencia y Crecimiento - 2, mayo de 2020</t>
  </si>
  <si>
    <t>Competencia y Crecimiento - 3, mayo de 2020</t>
  </si>
  <si>
    <t>Competencia y Crecimiento - 4, mayo de 2020</t>
  </si>
  <si>
    <t>Competencia y Crecimiento - 5, mayo de 2020</t>
  </si>
  <si>
    <t>Competencia y Crecimiento - 6, mayo de 2020</t>
  </si>
  <si>
    <t>Competencia y Crecimiento - 7, mayo de 2020</t>
  </si>
  <si>
    <t>Intensidad Competencia - 1, mayo de 2020</t>
  </si>
  <si>
    <t>Intensidad Competencia - 2, mayo de 2020</t>
  </si>
  <si>
    <t>Intensidad Competencia - 3, mayo de 2020</t>
  </si>
  <si>
    <t>Intensidad Competencia - 4, mayo de 2020</t>
  </si>
  <si>
    <t>Intensidad Competencia - 5, mayo de 2020</t>
  </si>
  <si>
    <t>Sectores Problemas Competencia - energía, mayo de 2020</t>
  </si>
  <si>
    <t>Sectores Problemas Competencia - electricidad, mayo de 2020</t>
  </si>
  <si>
    <t>Sectores Problemas Competencia - telecomunicación e internet, mayo de 2020</t>
  </si>
  <si>
    <t>Sectores Problemas Competencia - mercado de crédito bancario, mayo de 2020</t>
  </si>
  <si>
    <t>Sectores Problemas Competencia - productos financieros distinto crédito bancario, mayo de 2020</t>
  </si>
  <si>
    <t>Sectores Problemas Competencia - servicios de transporte, mayo de 2020</t>
  </si>
  <si>
    <t>Sectores Problemas Competencia - servicios de salud, mayo de 2020</t>
  </si>
  <si>
    <t>Sectores Problemas Competencia - intermediación y comercialización de bienes, mayo de 2020</t>
  </si>
  <si>
    <t>Obstáculos Enfrentan Empresarios - corrupción, mayo de 2020</t>
  </si>
  <si>
    <t>Obstáculos Enfrentan Empresarios - crimen, mayo de 2020</t>
  </si>
  <si>
    <t>Obstáculos Enfrentan Empresarios - burocracia, mayo de 2020</t>
  </si>
  <si>
    <t>Obstáculos Enfrentan Empresarios - acceso a financiamiento, mayo de 2020</t>
  </si>
  <si>
    <t>Obstáculos Enfrentan Empresarios - regulaciones laborales, mayo de 2020</t>
  </si>
  <si>
    <t>Obstáculos Enfrentan Empresarios - oferta infraestructura inadecuada, mayo de 2020</t>
  </si>
  <si>
    <t>Obstáculos Enfrentan Empresarios - impuestos, mayo de 2020</t>
  </si>
  <si>
    <t>Obstáculos Enfrentan Empresarios - bajo nivel educativo trabajadores, mayo de 2020</t>
  </si>
  <si>
    <t>Obstáculos Enfrentan Empresarios - dominancia de las empresas existentes/falta de competencia, mayo de 2020</t>
  </si>
  <si>
    <t>Obstáculos Enfrentan Empresarios - estado de derecho, mayo de 2020</t>
  </si>
  <si>
    <t>Obstáculos Enfrentan Empresarios - incumplimiento de contratos, mayo de 2020</t>
  </si>
  <si>
    <t>Inflación entre julio de 2020 y julio de 2021</t>
  </si>
  <si>
    <t>Inflación subyacente entre julio de 2020 y julio de 2021</t>
  </si>
  <si>
    <t>Inflación general para junio de 2021</t>
  </si>
  <si>
    <t>Inflación subyacente para junio de 2020</t>
  </si>
  <si>
    <t>Inflación general a 12 meses (entre julio de 2020 y julio de 2021), prob. de que se encuentre en rango (menor a 0.0)</t>
  </si>
  <si>
    <t>Inflación general a 12 meses (entre julio de 2020 y julio de 2021), prob. de que se encuentre en rango (0.0 a 0.5 %)</t>
  </si>
  <si>
    <t>Inflación general a 12 meses (entre julio de 2020 y julio de 2021), prob. de que se encuentre en rango (0.6 a 1.0 %)</t>
  </si>
  <si>
    <t>Inflación general a 12 meses (entre julio de 2020 y julio de 2021), prob. de que se encuentre en rango (1.1 a 1.5 %)</t>
  </si>
  <si>
    <t>Inflación general a 12 meses (entre julio de 2020 y julio de 2021), prob. de que se encuentre en rango (1.6 a 2.0 %)</t>
  </si>
  <si>
    <t>Inflación general a 12 meses (entre julio de 2020 y julio de 2021), prob. de que se encuentre en rango (2.1 a 2.5 %)</t>
  </si>
  <si>
    <t>Inflación general a 12 meses (entre julio de 2020 y julio de 2021), prob. de que se encuentre en rango (2.6 a 3.0 %)</t>
  </si>
  <si>
    <t>Inflación general a 12 meses (entre julio de 2020 y julio de 2021), prob. de que se encuentre en rango (3.1 a 3.5 %)</t>
  </si>
  <si>
    <t>Inflación general a 12 meses (entre julio de 2020 y julio de 2021), prob. de que se encuentre en rango (3.6 a 4.0 %)</t>
  </si>
  <si>
    <t>Inflación general a 12 meses (entre julio de 2020 y julio de 2021), prob. de que se encuentre en rango (4.1 a 4.5 %)</t>
  </si>
  <si>
    <t>Inflación general a 12 meses (entre julio de 2020 y julio de 2021), prob. de que se encuentre en rango (4.6 a 5.0 %)</t>
  </si>
  <si>
    <t>Inflación general a 12 meses (entre julio de 2020 y julio de 2021), prob. de que se encuentre en rango (5.1 a 5.5 %)</t>
  </si>
  <si>
    <t>Inflación general a 12 meses (entre julio de 2020 y julio de 2021), prob. de que se encuentre en rango (5.6 a 6.0 %)</t>
  </si>
  <si>
    <t>Inflación general a 12 meses (entre julio de 2020 y julio de 2021), prob. de que se encuentre en rango (mayor a 6%)</t>
  </si>
  <si>
    <t>Inflación subyacente a 12 meses (entre julio de 2020 y julio de 2021), prob. de que se encuentre en rango (menor a 0.0)</t>
  </si>
  <si>
    <t>Inflación subyacente a 12 meses (entre julio de 2020 y julio de 2021), prob. de que se encuentre en rango (0.0 a 0.5 %)</t>
  </si>
  <si>
    <t>Inflación subyacente a 12 meses (entre julio de 2020 y julio de 2021), prob. de que se encuentre en rango (0.6 a 1.0 %)</t>
  </si>
  <si>
    <t>Inflación subyacente a 12 meses (entre julio de 2020 y julio de 2021), prob. de que se encuentre en rango (1.1 a 1.5 %)</t>
  </si>
  <si>
    <t>Inflación subyacente a 12 meses (entre julio de 2020 y julio de 2021), prob. de que se encuentre en rango (1.6 a 2.0 %)</t>
  </si>
  <si>
    <t>Inflación subyacente a 12 meses (entre julio de 2020 y julio de 2021), prob. de que se encuentre en rango (2.1 a 2.5 %)</t>
  </si>
  <si>
    <t>Inflación subyacente a 12 meses (entre julio de 2020 y julio de 2021), prob. de que se encuentre en rango (2.6 a 3.0 %)</t>
  </si>
  <si>
    <t>Inflación subyacente a 12 meses (entre julio de 2020 y julio de 2021), prob. de que se encuentre en rango (3.1 a 3.5 %)</t>
  </si>
  <si>
    <t>Inflación subyacente a 12 meses (entre julio de 2020 y julio de 2021), prob. de que se encuentre en rango (3.6 a 4.0 %)</t>
  </si>
  <si>
    <t>Inflación subyacente a 12 meses (entre julio de 2020 y julio de 2021), prob. de que se encuentre en rango (4.1 a 4.5 %)</t>
  </si>
  <si>
    <t>Inflación subyacente a 12 meses (entre julio de 2020 y julio de 2021), prob. de que se encuentre en rango (4.6 a 5.0 %)</t>
  </si>
  <si>
    <t>Inflación subyacente a 12 meses (entre julio de 2020 y julio de 2021), prob. de que se encuentre en rango (5.1 a 5.5 %)</t>
  </si>
  <si>
    <t>Inflación subyacente a 12 meses (entre julio de 2020 y julio de 2021), prob. de que se encuentre en rango (5.6 a 6.0 %)</t>
  </si>
  <si>
    <t>Inflación subyacente a 12 meses (entre julio de 2020 y julio de 2021), prob. de que se encuentre en rango (mayor a 6%)</t>
  </si>
  <si>
    <t>Valor del tipo de cambio promedio durante junio de 2021</t>
  </si>
  <si>
    <t>Percepción - falta de competencia de mercado</t>
  </si>
  <si>
    <t>Competencia y Crecimiento - 1, junio de 2020</t>
  </si>
  <si>
    <t>Competencia y Crecimiento - 2, junio de 2020</t>
  </si>
  <si>
    <t>Competencia y Crecimiento - 3, junio de 2020</t>
  </si>
  <si>
    <t>Competencia y Crecimiento - 4, junio de 2020</t>
  </si>
  <si>
    <t>Competencia y Crecimiento - 5, junio de 2020</t>
  </si>
  <si>
    <t>Intensidad Competencia - 1, junio de 2020</t>
  </si>
  <si>
    <t>Intensidad Competencia - 2, junio de 2020</t>
  </si>
  <si>
    <t>Intensidad Competencia - 3, junio de 2020</t>
  </si>
  <si>
    <t>Intensidad Competencia - 4, junio de 2020</t>
  </si>
  <si>
    <t>Intensidad Competencia - 5, junio de 2020</t>
  </si>
  <si>
    <t>Sectores Problemas Competencia - energía, junio de 2020</t>
  </si>
  <si>
    <t>Sectores Problemas Competencia - electricidad, junio de 2020</t>
  </si>
  <si>
    <t>Sectores Problemas Competencia - telecomunicación e internet, junio de 2020</t>
  </si>
  <si>
    <t>Sectores Problemas Competencia - mercado de crédito bancario, junio de 2020</t>
  </si>
  <si>
    <t>Sectores Problemas Competencia - productos financieros distinto crédito bancario, junio de 2020</t>
  </si>
  <si>
    <t>Sectores Problemas Competencia - servicios de transporte, junio de 2020</t>
  </si>
  <si>
    <t>Sectores Problemas Competencia - servicios de salud, junio de 2020</t>
  </si>
  <si>
    <t>Sectores Problemas Competencia - sector agropecuario, junio de 2020</t>
  </si>
  <si>
    <t>Sectores Problemas Competencia - intermediación y comercialización de bienes, junio de 2020</t>
  </si>
  <si>
    <t>Obstáculos Enfrentan Empresarios - corrupción, junio de 2020</t>
  </si>
  <si>
    <t>Obstáculos Enfrentan Empresarios - crimen, junio de 2020</t>
  </si>
  <si>
    <t>Obstáculos Enfrentan Empresarios - burocracia, junio de 2020</t>
  </si>
  <si>
    <t>Obstáculos Enfrentan Empresarios - acceso a financiamiento, junio de 2020</t>
  </si>
  <si>
    <t>Obstáculos Enfrentan Empresarios - regulaciones laborales, junio de 2020</t>
  </si>
  <si>
    <t>Obstáculos Enfrentan Empresarios - oferta infraestructura inadecuada, junio de 2020</t>
  </si>
  <si>
    <t>Obstáculos Enfrentan Empresarios - impuestos, junio de 2020</t>
  </si>
  <si>
    <t>Obstáculos Enfrentan Empresarios - dominancia de las empresas existentes/falta de competencia, junio de 2020</t>
  </si>
  <si>
    <t>Obstáculos Enfrentan Empresarios - estado de derecho, junio de 2020</t>
  </si>
  <si>
    <t>Obstáculos Enfrentan Empresarios - incumplimiento de contratos, junio de 2020</t>
  </si>
  <si>
    <t>Inflación entre agosto de 2020 y agosto de 2021</t>
  </si>
  <si>
    <t>Inflación subyacente entre agosto de 2020 y agosto de 2021</t>
  </si>
  <si>
    <t>Inflación general para julio de 2021</t>
  </si>
  <si>
    <t>Inflación subyacente para julio de 2020</t>
  </si>
  <si>
    <t>Inflación general a 12 meses (entre agosto de 2020 y agosto de 2021), prob. de que se encuentre en rango (menor a 0.0)</t>
  </si>
  <si>
    <t>Inflación general a 12 meses (entre agosto de 2020 y agosto de 2021), prob. de que se encuentre en rango (0.0 a 0.5 %)</t>
  </si>
  <si>
    <t>Inflación general a 12 meses (entre agosto de 2020 y agosto de 2021), prob. de que se encuentre en rango (0.6 a 1.0 %)</t>
  </si>
  <si>
    <t>Inflación general a 12 meses (entre agosto de 2020 y agosto de 2021), prob. de que se encuentre en rango (1.1 a 1.5 %)</t>
  </si>
  <si>
    <t>Inflación general a 12 meses (entre agosto de 2020 y agosto de 2021), prob. de que se encuentre en rango (1.6 a 2.0 %)</t>
  </si>
  <si>
    <t>Inflación general a 12 meses (entre agosto de 2020 y agosto de 2021), prob. de que se encuentre en rango (2.1 a 2.5 %)</t>
  </si>
  <si>
    <t>Inflación general a 12 meses (entre agosto de 2020 y agosto de 2021), prob. de que se encuentre en rango (2.6 a 3.0 %)</t>
  </si>
  <si>
    <t>Inflación general a 12 meses (entre agosto de 2020 y agosto de 2021), prob. de que se encuentre en rango (3.1 a 3.5 %)</t>
  </si>
  <si>
    <t>Inflación general a 12 meses (entre agosto de 2020 y agosto de 2021), prob. de que se encuentre en rango (3.6 a 4.0 %)</t>
  </si>
  <si>
    <t>Inflación general a 12 meses (entre agosto de 2020 y agosto de 2021), prob. de que se encuentre en rango (4.1 a 4.5 %)</t>
  </si>
  <si>
    <t>Inflación general a 12 meses (entre agosto de 2020 y agosto de 2021), prob. de que se encuentre en rango (4.6 a 5.0 %)</t>
  </si>
  <si>
    <t>Inflación general a 12 meses (entre agosto de 2020 y agosto de 2021), prob. de que se encuentre en rango (5.1 a 5.5 %)</t>
  </si>
  <si>
    <t>Inflación general a 12 meses (entre agosto de 2020 y agosto de 2021), prob. de que se encuentre en rango (5.6 a 6.0 %)</t>
  </si>
  <si>
    <t>Inflación general a 12 meses (entre agosto de 2020 y agosto de 2021), prob. de que se encuentre en rango (mayor a 6%)</t>
  </si>
  <si>
    <t>Inflación subyacente a 12 meses (entre agosto de 2020 y agosto de 2021), prob. de que se encuentre en rango (menor a 0.0)</t>
  </si>
  <si>
    <t>Inflación subyacente a 12 meses (entre agosto de 2020 y agosto de 2021), prob. de que se encuentre en rango (0.0 a 0.5 %)</t>
  </si>
  <si>
    <t>Inflación subyacente a 12 meses (entre agosto de 2020 y agosto de 2021), prob. de que se encuentre en rango (0.6 a 1.0 %)</t>
  </si>
  <si>
    <t>Inflación subyacente a 12 meses (entre agosto de 2020 y agosto de 2021), prob. de que se encuentre en rango (1.1 a 1.5 %)</t>
  </si>
  <si>
    <t>Inflación subyacente a 12 meses (entre agosto de 2020 y agosto de 2021), prob. de que se encuentre en rango (1.6 a 2.0 %)</t>
  </si>
  <si>
    <t>Inflación subyacente a 12 meses (entre agosto de 2020 y agosto de 2021), prob. de que se encuentre en rango (2.1 a 2.5 %)</t>
  </si>
  <si>
    <t>Inflación subyacente a 12 meses (entre agosto de 2020 y agosto de 2021), prob. de que se encuentre en rango (2.6 a 3.0 %)</t>
  </si>
  <si>
    <t>Inflación subyacente a 12 meses (entre agosto de 2020 y agosto de 2021), prob. de que se encuentre en rango (3.1 a 3.5 %)</t>
  </si>
  <si>
    <t>Inflación subyacente a 12 meses (entre agosto de 2020 y agosto de 2021), prob. de que se encuentre en rango (3.6 a 4.0 %)</t>
  </si>
  <si>
    <t>Inflación subyacente a 12 meses (entre agosto de 2020 y agosto de 2021), prob. de que se encuentre en rango (4.1 a 4.5 %)</t>
  </si>
  <si>
    <t>Inflación subyacente a 12 meses (entre agosto de 2020 y agosto de 2021), prob. de que se encuentre en rango (4.6 a 5.0 %)</t>
  </si>
  <si>
    <t>Inflación subyacente a 12 meses (entre agosto de 2020 y agosto de 2021), prob. de que se encuentre en rango (5.1 a 5.5 %)</t>
  </si>
  <si>
    <t>Inflación subyacente a 12 meses (entre agosto de 2020 y agosto de 2021), prob. de que se encuentre en rango (5.6 a 6.0 %)</t>
  </si>
  <si>
    <t>Inflación subyacente a 12 meses (entre agosto de 2020 y agosto de 2021), prob. de que se encuentre en rango (mayor a 6%)</t>
  </si>
  <si>
    <t>Nivel de la tasa de fondeo interbancaria al cierre del trimestre 2022-III</t>
  </si>
  <si>
    <t>Valor del tipo de cambio promedio durante julio de 2021</t>
  </si>
  <si>
    <t>Competencia y Crecimiento - 1, julio de 2020</t>
  </si>
  <si>
    <t>Competencia y Crecimiento - 2, julio de 2020</t>
  </si>
  <si>
    <t>Competencia y Crecimiento - 3, julio de 2020</t>
  </si>
  <si>
    <t>Competencia y Crecimiento - 4, julio de 2020</t>
  </si>
  <si>
    <t>Competencia y Crecimiento - 5, julio de 2020</t>
  </si>
  <si>
    <t>Competencia y Crecimiento - 7, julio de 2020</t>
  </si>
  <si>
    <t>Intensidad Competencia - 1, julio de 2020</t>
  </si>
  <si>
    <t>Intensidad Competencia - 2, julio de 2020</t>
  </si>
  <si>
    <t>Intensidad Competencia - 3, julio de 2020</t>
  </si>
  <si>
    <t>Intensidad Competencia - 4, julio de 2020</t>
  </si>
  <si>
    <t>Intensidad Competencia - 5, julio de 2020</t>
  </si>
  <si>
    <t>Sectores Problemas Competencia - energía, julio de 2020</t>
  </si>
  <si>
    <t>Sectores Problemas Competencia - electricidad, julio de 2020</t>
  </si>
  <si>
    <t>Sectores Problemas Competencia - telecomunicación e internet, julio de 2020</t>
  </si>
  <si>
    <t>Sectores Problemas Competencia - mercado de crédito bancario, julio de 2020</t>
  </si>
  <si>
    <t>Sectores Problemas Competencia - productos financieros distinto crédito bancario, julio de 2020</t>
  </si>
  <si>
    <t>Sectores Problemas Competencia - servicios de transporte, julio de 2020</t>
  </si>
  <si>
    <t>Sectores Problemas Competencia - servicios de salud, julio de 2020</t>
  </si>
  <si>
    <t>Sectores Problemas Competencia - servicios educativos, julio de 2020</t>
  </si>
  <si>
    <t>Sectores Problemas Competencia - sector agropecuario, julio de 2020</t>
  </si>
  <si>
    <t>Sectores Problemas Competencia - intermediación y comercialización de bienes, julio de 2020</t>
  </si>
  <si>
    <t>Obstáculos Enfrentan Empresarios - corrupción, julio de 2020</t>
  </si>
  <si>
    <t>Obstáculos Enfrentan Empresarios - crimen, julio de 2020</t>
  </si>
  <si>
    <t>Obstáculos Enfrentan Empresarios - burocracia, julio de 2020</t>
  </si>
  <si>
    <t>Obstáculos Enfrentan Empresarios - acceso a financiamiento, julio de 2020</t>
  </si>
  <si>
    <t>Obstáculos Enfrentan Empresarios - regulaciones laborales, julio de 2020</t>
  </si>
  <si>
    <t>Obstáculos Enfrentan Empresarios - oferta infraestructura inadecuada, julio de 2020</t>
  </si>
  <si>
    <t>Obstáculos Enfrentan Empresarios - impuestos, julio de 2020</t>
  </si>
  <si>
    <t>Obstáculos Enfrentan Empresarios - bajo nivel educativo trabajadores, julio de 2020</t>
  </si>
  <si>
    <t>Obstáculos Enfrentan Empresarios - dominancia de las empresas existentes/falta de competencia, julio de 2020</t>
  </si>
  <si>
    <t>Obstáculos Enfrentan Empresarios - estado de derecho, julio de 2020</t>
  </si>
  <si>
    <t>Obstáculos Enfrentan Empresarios - incumplimiento de contratos, julio de 2020</t>
  </si>
  <si>
    <t>Inflación entre septiembre de 2020 y septiembre de 2021</t>
  </si>
  <si>
    <t>Inflación subyacente entre septiembre de 2020 y septiembre de 2021</t>
  </si>
  <si>
    <t>Inflación general para agosto de 2021</t>
  </si>
  <si>
    <t>Inflación subyacente para agosto de 2020</t>
  </si>
  <si>
    <t>Inflación general a 12 meses (entre septiembre de 2020 y septiembre de 2021), prob. de que se encuentre en rango (menor a 0.0)</t>
  </si>
  <si>
    <t>Inflación general a 12 meses (entre septiembre de 2020 y septiembre de 2021), prob. de que se encuentre en rango (0.0 a 0.5 %)</t>
  </si>
  <si>
    <t>Inflación general a 12 meses (entre septiembre de 2020 y septiembre de 2021), prob. de que se encuentre en rango (0.6 a 1.0 %)</t>
  </si>
  <si>
    <t>Inflación general a 12 meses (entre septiembre de 2020 y septiembre de 2021), prob. de que se encuentre en rango (1.1 a 1.5 %)</t>
  </si>
  <si>
    <t>Inflación general a 12 meses (entre septiembre de 2020 y septiembre de 2021), prob. de que se encuentre en rango (1.6 a 2.0 %)</t>
  </si>
  <si>
    <t>Inflación general a 12 meses (entre septiembre de 2020 y septiembre de 2021), prob. de que se encuentre en rango (2.1 a 2.5 %)</t>
  </si>
  <si>
    <t>Inflación general a 12 meses (entre septiembre de 2020 y septiembre de 2021), prob. de que se encuentre en rango (2.6 a 3.0 %)</t>
  </si>
  <si>
    <t>Inflación general a 12 meses (entre septiembre de 2020 y septiembre de 2021), prob. de que se encuentre en rango (3.1 a 3.5 %)</t>
  </si>
  <si>
    <t>Inflación general a 12 meses (entre septiembre de 2020 y septiembre de 2021), prob. de que se encuentre en rango (3.6 a 4.0 %)</t>
  </si>
  <si>
    <t>Inflación general a 12 meses (entre septiembre de 2020 y septiembre de 2021), prob. de que se encuentre en rango (4.1 a 4.5 %)</t>
  </si>
  <si>
    <t>Inflación general a 12 meses (entre septiembre de 2020 y septiembre de 2021), prob. de que se encuentre en rango (4.6 a 5.0 %)</t>
  </si>
  <si>
    <t>Inflación general a 12 meses (entre septiembre de 2020 y septiembre de 2021), prob. de que se encuentre en rango (5.1 a 5.5 %)</t>
  </si>
  <si>
    <t>Inflación general a 12 meses (entre septiembre de 2020 y septiembre de 2021), prob. de que se encuentre en rango (5.6 a 6.0 %)</t>
  </si>
  <si>
    <t>Inflación general a 12 meses (entre septiembre de 2020 y septiembre de 2021), prob. de que se encuentre en rango (mayor a 6%)</t>
  </si>
  <si>
    <t>Inflación subyacente a 12 meses (entre septiembre de 2020 y septiembre de 2021), prob. de que se encuentre en rango (menor a 0.0)</t>
  </si>
  <si>
    <t>Inflación subyacente a 12 meses (entre septiembre de 2020 y septiembre de 2021), prob. de que se encuentre en rango (0.0 a 0.5 %)</t>
  </si>
  <si>
    <t>Inflación subyacente a 12 meses (entre septiembre de 2020 y septiembre de 2021), prob. de que se encuentre en rango (0.6 a 1.0 %)</t>
  </si>
  <si>
    <t>Inflación subyacente a 12 meses (entre septiembre de 2020 y septiembre de 2021), prob. de que se encuentre en rango (1.1 a 1.5 %)</t>
  </si>
  <si>
    <t>Inflación subyacente a 12 meses (entre septiembre de 2020 y septiembre de 2021), prob. de que se encuentre en rango (1.6 a 2.0 %)</t>
  </si>
  <si>
    <t>Inflación subyacente a 12 meses (entre septiembre de 2020 y septiembre de 2021), prob. de que se encuentre en rango (2.1 a 2.5 %)</t>
  </si>
  <si>
    <t>Inflación subyacente a 12 meses (entre septiembre de 2020 y septiembre de 2021), prob. de que se encuentre en rango (2.6 a 3.0 %)</t>
  </si>
  <si>
    <t>Inflación subyacente a 12 meses (entre septiembre de 2020 y septiembre de 2021), prob. de que se encuentre en rango (3.1 a 3.5 %)</t>
  </si>
  <si>
    <t>Inflación subyacente a 12 meses (entre septiembre de 2020 y septiembre de 2021), prob. de que se encuentre en rango (3.6 a 4.0 %)</t>
  </si>
  <si>
    <t>Inflación subyacente a 12 meses (entre septiembre de 2020 y septiembre de 2021), prob. de que se encuentre en rango (4.1 a 4.5 %)</t>
  </si>
  <si>
    <t>Inflación subyacente a 12 meses (entre septiembre de 2020 y septiembre de 2021), prob. de que se encuentre en rango (4.6 a 5.0 %)</t>
  </si>
  <si>
    <t>Inflación subyacente a 12 meses (entre septiembre de 2020 y septiembre de 2021), prob. de que se encuentre en rango (5.1 a 5.5 %)</t>
  </si>
  <si>
    <t>Inflación subyacente a 12 meses (entre septiembre de 2020 y septiembre de 2021), prob. de que se encuentre en rango (5.6 a 6.0 %)</t>
  </si>
  <si>
    <t>Inflación subyacente a 12 meses (entre septiembre de 2020 y septiembre de 2021), prob. de que se encuentre en rango (mayor a 6%)</t>
  </si>
  <si>
    <t>Probabilidad de reducción en el PIB trimestral (2021-III respecto a 2021-II)</t>
  </si>
  <si>
    <t>Valor del tipo de cambio promedio durante agosto de 2021</t>
  </si>
  <si>
    <t>Competencia y Crecimiento - 1, agosto de 2020</t>
  </si>
  <si>
    <t>Competencia y Crecimiento - 2, agosto de 2020</t>
  </si>
  <si>
    <t>Competencia y Crecimiento - 3, agosto de 2020</t>
  </si>
  <si>
    <t>Competencia y Crecimiento - 4, agosto de 2020</t>
  </si>
  <si>
    <t>Competencia y Crecimiento - 5, agosto de 2020</t>
  </si>
  <si>
    <t>Competencia y Crecimiento - 7, agosto de 2020</t>
  </si>
  <si>
    <t>Intensidad Competencia - 1, agosto de 2020</t>
  </si>
  <si>
    <t>Intensidad Competencia - 2, agosto de 2020</t>
  </si>
  <si>
    <t>Intensidad Competencia - 3, agosto de 2020</t>
  </si>
  <si>
    <t>Intensidad Competencia - 4, agosto de 2020</t>
  </si>
  <si>
    <t>Intensidad Competencia - 5, agosto de 2020</t>
  </si>
  <si>
    <t>Sectores Problemas Competencia - energía, agosto de 2020</t>
  </si>
  <si>
    <t>Sectores Problemas Competencia - electricidad, agosto de 2020</t>
  </si>
  <si>
    <t>Sectores Problemas Competencia - telecomunicación e internet, agosto de 2020</t>
  </si>
  <si>
    <t>Sectores Problemas Competencia - mercado de crédito bancario, agosto de 2020</t>
  </si>
  <si>
    <t>Sectores Problemas Competencia - productos financieros distinto crédito bancario, agosto de 2020</t>
  </si>
  <si>
    <t>Sectores Problemas Competencia - servicios de transporte, agosto de 2020</t>
  </si>
  <si>
    <t>Sectores Problemas Competencia - servicios de salud, agosto de 2020</t>
  </si>
  <si>
    <t>Sectores Problemas Competencia - servicios educativos, agosto de 2020</t>
  </si>
  <si>
    <t>Sectores Problemas Competencia - intermediación y comercialización de bienes, agosto de 2020</t>
  </si>
  <si>
    <t>Obstáculos Enfrentan Empresarios - corrupción, agosto de 2020</t>
  </si>
  <si>
    <t>Obstáculos Enfrentan Empresarios - crimen, agosto de 2020</t>
  </si>
  <si>
    <t>Obstáculos Enfrentan Empresarios - burocracia, agosto de 2020</t>
  </si>
  <si>
    <t>Obstáculos Enfrentan Empresarios - acceso a financiamiento, agosto de 2020</t>
  </si>
  <si>
    <t>Obstáculos Enfrentan Empresarios - regulaciones laborales, agosto de 2020</t>
  </si>
  <si>
    <t>Obstáculos Enfrentan Empresarios - oferta infraestructura inadecuada, agosto de 2020</t>
  </si>
  <si>
    <t>Obstáculos Enfrentan Empresarios - impuestos, agosto de 2020</t>
  </si>
  <si>
    <t>Obstáculos Enfrentan Empresarios - bajo nivel educativo trabajadores, agosto de 2020</t>
  </si>
  <si>
    <t>Obstáculos Enfrentan Empresarios - dominancia de las empresas existentes/falta de competencia, agosto de 2020</t>
  </si>
  <si>
    <t>Obstáculos Enfrentan Empresarios - estado de derecho, agosto de 2020</t>
  </si>
  <si>
    <t>Obstáculos Enfrentan Empresarios - incumplimiento de contratos, agosto de 2020</t>
  </si>
  <si>
    <t>Inflación entre octubre de 2020 y octubre de 2021</t>
  </si>
  <si>
    <t>Inflación subyacente entre octubre de 2020 y octubre de 2021</t>
  </si>
  <si>
    <t>Inflación general para septiembre de 2021</t>
  </si>
  <si>
    <t>Inflación subyacente para septiembre de 2020</t>
  </si>
  <si>
    <t>Inflación general a 12 meses (entre octubre de 2020 y octubre de 2021), prob. de que se encuentre en rango (menor a 0.0)</t>
  </si>
  <si>
    <t>Inflación general a 12 meses (entre octubre de 2020 y octubre de 2021), prob. de que se encuentre en rango (0.0 a 0.5 %)</t>
  </si>
  <si>
    <t>Inflación general a 12 meses (entre octubre de 2020 y octubre de 2021), prob. de que se encuentre en rango (0.6 a 1.0 %)</t>
  </si>
  <si>
    <t>Inflación general a 12 meses (entre octubre de 2020 y octubre de 2021), prob. de que se encuentre en rango (1.1 a 1.5 %)</t>
  </si>
  <si>
    <t>Inflación general a 12 meses (entre octubre de 2020 y octubre de 2021), prob. de que se encuentre en rango (1.6 a 2.0 %)</t>
  </si>
  <si>
    <t>Inflación general a 12 meses (entre octubre de 2020 y octubre de 2021), prob. de que se encuentre en rango (2.1 a 2.5 %)</t>
  </si>
  <si>
    <t>Inflación general a 12 meses (entre octubre de 2020 y octubre de 2021), prob. de que se encuentre en rango (2.6 a 3.0 %)</t>
  </si>
  <si>
    <t>Inflación general a 12 meses (entre octubre de 2020 y octubre de 2021), prob. de que se encuentre en rango (3.1 a 3.5 %)</t>
  </si>
  <si>
    <t>Inflación general a 12 meses (entre octubre de 2020 y octubre de 2021), prob. de que se encuentre en rango (3.6 a 4.0 %)</t>
  </si>
  <si>
    <t>Inflación general a 12 meses (entre octubre de 2020 y octubre de 2021), prob. de que se encuentre en rango (4.1 a 4.5 %)</t>
  </si>
  <si>
    <t>Inflación general a 12 meses (entre octubre de 2020 y octubre de 2021), prob. de que se encuentre en rango (4.6 a 5.0 %)</t>
  </si>
  <si>
    <t>Inflación general a 12 meses (entre octubre de 2020 y octubre de 2021), prob. de que se encuentre en rango (5.1 a 5.5 %)</t>
  </si>
  <si>
    <t>Inflación general a 12 meses (entre octubre de 2020 y octubre de 2021), prob. de que se encuentre en rango (5.6 a 6.0 %)</t>
  </si>
  <si>
    <t>Inflación general a 12 meses (entre octubre de 2020 y octubre de 2021), prob. de que se encuentre en rango (mayor a 6%)</t>
  </si>
  <si>
    <t>Inflación subyacente a 12 meses (entre octubre de 2020 y octubre de 2021), prob. de que se encuentre en rango (menor a 0.0)</t>
  </si>
  <si>
    <t>Inflación subyacente a 12 meses (entre octubre de 2020 y octubre de 2021), prob. de que se encuentre en rango (0.0 a 0.5 %)</t>
  </si>
  <si>
    <t>Inflación subyacente a 12 meses (entre octubre de 2020 y octubre de 2021), prob. de que se encuentre en rango (0.6 a 1.0 %)</t>
  </si>
  <si>
    <t>Inflación subyacente a 12 meses (entre octubre de 2020 y octubre de 2021), prob. de que se encuentre en rango (1.1 a 1.5 %)</t>
  </si>
  <si>
    <t>Inflación subyacente a 12 meses (entre octubre de 2020 y octubre de 2021), prob. de que se encuentre en rango (1.6 a 2.0 %)</t>
  </si>
  <si>
    <t>Inflación subyacente a 12 meses (entre octubre de 2020 y octubre de 2021), prob. de que se encuentre en rango (2.1 a 2.5 %)</t>
  </si>
  <si>
    <t>Inflación subyacente a 12 meses (entre octubre de 2020 y octubre de 2021), prob. de que se encuentre en rango (2.6 a 3.0 %)</t>
  </si>
  <si>
    <t>Inflación subyacente a 12 meses (entre octubre de 2020 y octubre de 2021), prob. de que se encuentre en rango (3.1 a 3.5 %)</t>
  </si>
  <si>
    <t>Inflación subyacente a 12 meses (entre octubre de 2020 y octubre de 2021), prob. de que se encuentre en rango (3.6 a 4.0 %)</t>
  </si>
  <si>
    <t>Inflación subyacente a 12 meses (entre octubre de 2020 y octubre de 2021), prob. de que se encuentre en rango (4.1 a 4.5 %)</t>
  </si>
  <si>
    <t>Inflación subyacente a 12 meses (entre octubre de 2020 y octubre de 2021), prob. de que se encuentre en rango (4.6 a 5.0 %)</t>
  </si>
  <si>
    <t>Inflación subyacente a 12 meses (entre octubre de 2020 y octubre de 2021), prob. de que se encuentre en rango (5.1 a 5.5 %)</t>
  </si>
  <si>
    <t>Inflación subyacente a 12 meses (entre octubre de 2020 y octubre de 2021), prob. de que se encuentre en rango (5.6 a 6.0 %)</t>
  </si>
  <si>
    <t>Inflación subyacente a 12 meses (entre octubre de 2020 y octubre de 2021), prob. de que se encuentre en rango (mayor a 6%)</t>
  </si>
  <si>
    <t>Valor del tipo de cambio promedio durante septiembre de 2021</t>
  </si>
  <si>
    <t>Competencia y Crecimiento - 1, septiembre de 2020</t>
  </si>
  <si>
    <t>Competencia y Crecimiento - 2, septiembre de 2020</t>
  </si>
  <si>
    <t>Competencia y Crecimiento - 3, septiembre de 2020</t>
  </si>
  <si>
    <t>Competencia y Crecimiento - 4, septiembre de 2020</t>
  </si>
  <si>
    <t>Competencia y Crecimiento - 5, septiembre de 2020</t>
  </si>
  <si>
    <t>Competencia y Crecimiento - 7, septiembre de 2020</t>
  </si>
  <si>
    <t>Intensidad Competencia - 1, septiembre de 2020</t>
  </si>
  <si>
    <t>Intensidad Competencia - 2, septiembre de 2020</t>
  </si>
  <si>
    <t>Intensidad Competencia - 3, septiembre de 2020</t>
  </si>
  <si>
    <t>Intensidad Competencia - 4, septiembre de 2020</t>
  </si>
  <si>
    <t>Intensidad Competencia - 5, septiembre de 2020</t>
  </si>
  <si>
    <t>Sectores Problemas Competencia - energía, septiembre de 2020</t>
  </si>
  <si>
    <t>Sectores Problemas Competencia - electricidad, septiembre de 2020</t>
  </si>
  <si>
    <t>Sectores Problemas Competencia - telecomunicación e internet, septiembre de 2020</t>
  </si>
  <si>
    <t>Sectores Problemas Competencia - mercado de crédito bancario, septiembre de 2020</t>
  </si>
  <si>
    <t>Sectores Problemas Competencia - productos financieros distinto crédito bancario, septiembre de 2020</t>
  </si>
  <si>
    <t>Sectores Problemas Competencia - servicios de transporte, septiembre de 2020</t>
  </si>
  <si>
    <t>Sectores Problemas Competencia - servicios de salud, septiembre de 2020</t>
  </si>
  <si>
    <t>Sectores Problemas Competencia - servicios educativos, septiembre de 2020</t>
  </si>
  <si>
    <t>Sectores Problemas Competencia - intermediación y comercialización de bienes, septiembre de 2020</t>
  </si>
  <si>
    <t>Obstáculos Enfrentan Empresarios - corrupción, septiembre de 2020</t>
  </si>
  <si>
    <t>Obstáculos Enfrentan Empresarios - crimen, septiembre de 2020</t>
  </si>
  <si>
    <t>Obstáculos Enfrentan Empresarios - burocracia, septiembre de 2020</t>
  </si>
  <si>
    <t>Obstáculos Enfrentan Empresarios - acceso a financiamiento, septiembre de 2020</t>
  </si>
  <si>
    <t>Obstáculos Enfrentan Empresarios - regulaciones laborales, septiembre de 2020</t>
  </si>
  <si>
    <t>Obstáculos Enfrentan Empresarios - oferta infraestructura inadecuada, septiembre de 2020</t>
  </si>
  <si>
    <t>Obstáculos Enfrentan Empresarios - impuestos, septiembre de 2020</t>
  </si>
  <si>
    <t>Obstáculos Enfrentan Empresarios - bajo nivel educativo trabajadores, septiembre de 2020</t>
  </si>
  <si>
    <t>Obstáculos Enfrentan Empresarios - dominancia de las empresas existentes/falta de competencia, septiembre de 2020</t>
  </si>
  <si>
    <t>Obstáculos Enfrentan Empresarios - estado de derecho, septiembre de 2020</t>
  </si>
  <si>
    <t>Obstáculos Enfrentan Empresarios - incumplimiento de contratos, septiembre de 2020</t>
  </si>
  <si>
    <t>Inflación entre noviembre de 2020 y noviembre de 2021</t>
  </si>
  <si>
    <t>Inflación subyacente entre noviembre de 2020 y noviembre de 2021</t>
  </si>
  <si>
    <t>Inflación general para octubre de 2021</t>
  </si>
  <si>
    <t>Inflación subyacente para octubre de 2020</t>
  </si>
  <si>
    <t>Inflación general a 12 meses (entre noviembre de 2020 y noviembre de 2021), prob. de que se encuentre en rango (menor a 0.0)</t>
  </si>
  <si>
    <t>Inflación general a 12 meses (entre noviembre de 2020 y noviembre de 2021), prob. de que se encuentre en rango (0.0 a 0.5 %)</t>
  </si>
  <si>
    <t>Inflación general a 12 meses (entre noviembre de 2020 y noviembre de 2021), prob. de que se encuentre en rango (0.6 a 1.0 %)</t>
  </si>
  <si>
    <t>Inflación general a 12 meses (entre noviembre de 2020 y noviembre de 2021), prob. de que se encuentre en rango (1.1 a 1.5 %)</t>
  </si>
  <si>
    <t>Inflación general a 12 meses (entre noviembre de 2020 y noviembre de 2021), prob. de que se encuentre en rango (1.6 a 2.0 %)</t>
  </si>
  <si>
    <t>Inflación general a 12 meses (entre noviembre de 2020 y noviembre de 2021), prob. de que se encuentre en rango (2.1 a 2.5 %)</t>
  </si>
  <si>
    <t>Inflación general a 12 meses (entre noviembre de 2020 y noviembre de 2021), prob. de que se encuentre en rango (2.6 a 3.0 %)</t>
  </si>
  <si>
    <t>Inflación general a 12 meses (entre noviembre de 2020 y noviembre de 2021), prob. de que se encuentre en rango (3.1 a 3.5 %)</t>
  </si>
  <si>
    <t>Inflación general a 12 meses (entre noviembre de 2020 y noviembre de 2021), prob. de que se encuentre en rango (3.6 a 4.0 %)</t>
  </si>
  <si>
    <t>Inflación general a 12 meses (entre noviembre de 2020 y noviembre de 2021), prob. de que se encuentre en rango (4.1 a 4.5 %)</t>
  </si>
  <si>
    <t>Inflación general a 12 meses (entre noviembre de 2020 y noviembre de 2021), prob. de que se encuentre en rango (4.6 a 5.0 %)</t>
  </si>
  <si>
    <t>Inflación general a 12 meses (entre noviembre de 2020 y noviembre de 2021), prob. de que se encuentre en rango (5.1 a 5.5 %)</t>
  </si>
  <si>
    <t>Inflación general a 12 meses (entre noviembre de 2020 y noviembre de 2021), prob. de que se encuentre en rango (5.6 a 6.0 %)</t>
  </si>
  <si>
    <t>Inflación general a 12 meses (entre noviembre de 2020 y noviembre de 2021), prob. de que se encuentre en rango (mayor a 6%)</t>
  </si>
  <si>
    <t>Inflación subyacente a 12 meses (entre noviembre de 2020 y noviembre de 2021), prob. de que se encuentre en rango (menor a 0.0)</t>
  </si>
  <si>
    <t>Inflación subyacente a 12 meses (entre noviembre de 2020 y noviembre de 2021), prob. de que se encuentre en rango (0.0 a 0.5 %)</t>
  </si>
  <si>
    <t>Inflación subyacente a 12 meses (entre noviembre de 2020 y noviembre de 2021), prob. de que se encuentre en rango (0.6 a 1.0 %)</t>
  </si>
  <si>
    <t>Inflación subyacente a 12 meses (entre noviembre de 2020 y noviembre de 2021), prob. de que se encuentre en rango (1.1 a 1.5 %)</t>
  </si>
  <si>
    <t>Inflación subyacente a 12 meses (entre noviembre de 2020 y noviembre de 2021), prob. de que se encuentre en rango (1.6 a 2.0 %)</t>
  </si>
  <si>
    <t>Inflación subyacente a 12 meses (entre noviembre de 2020 y noviembre de 2021), prob. de que se encuentre en rango (2.1 a 2.5 %)</t>
  </si>
  <si>
    <t>Inflación subyacente a 12 meses (entre noviembre de 2020 y noviembre de 2021), prob. de que se encuentre en rango (2.6 a 3.0 %)</t>
  </si>
  <si>
    <t>Inflación subyacente a 12 meses (entre noviembre de 2020 y noviembre de 2021), prob. de que se encuentre en rango (3.1 a 3.5 %)</t>
  </si>
  <si>
    <t>Inflación subyacente a 12 meses (entre noviembre de 2020 y noviembre de 2021), prob. de que se encuentre en rango (3.6 a 4.0 %)</t>
  </si>
  <si>
    <t>Inflación subyacente a 12 meses (entre noviembre de 2020 y noviembre de 2021), prob. de que se encuentre en rango (4.1 a 4.5 %)</t>
  </si>
  <si>
    <t>Inflación subyacente a 12 meses (entre noviembre de 2020 y noviembre de 2021), prob. de que se encuentre en rango (4.6 a 5.0 %)</t>
  </si>
  <si>
    <t>Inflación subyacente a 12 meses (entre noviembre de 2020 y noviembre de 2021), prob. de que se encuentre en rango (5.1 a 5.5 %)</t>
  </si>
  <si>
    <t>Inflación subyacente a 12 meses (entre noviembre de 2020 y noviembre de 2021), prob. de que se encuentre en rango (5.6 a 6.0 %)</t>
  </si>
  <si>
    <t>Inflación subyacente a 12 meses (entre noviembre de 2020 y noviembre de 2021), prob. de que se encuentre en rango (mayor a 6%)</t>
  </si>
  <si>
    <t>Nivel de la tasa de fondeo interbancaria al cierre del trimestre 2022-IV</t>
  </si>
  <si>
    <t>Valor del tipo de cambio promedio durante octubre de 2021</t>
  </si>
  <si>
    <t>Percepción - presiones inflacionarias en México</t>
  </si>
  <si>
    <t>Competencia y Crecimiento - 1, octubre de 2020</t>
  </si>
  <si>
    <t>Competencia y Crecimiento - 2, octubre de 2020</t>
  </si>
  <si>
    <t>Competencia y Crecimiento - 3, octubre de 2020</t>
  </si>
  <si>
    <t>Competencia y Crecimiento - 4, octubre de 2020</t>
  </si>
  <si>
    <t>Competencia y Crecimiento - 5, octubre de 2020</t>
  </si>
  <si>
    <t>Competencia y Crecimiento - 7, octubre de 2020</t>
  </si>
  <si>
    <t>Intensidad Competencia - 1, octubre de 2020</t>
  </si>
  <si>
    <t>Intensidad Competencia - 2, octubre de 2020</t>
  </si>
  <si>
    <t>Intensidad Competencia - 3, octubre de 2020</t>
  </si>
  <si>
    <t>Intensidad Competencia - 4, octubre de 2020</t>
  </si>
  <si>
    <t>Intensidad Competencia - 5, octubre de 2020</t>
  </si>
  <si>
    <t>Sectores Problemas Competencia - energía, octubre de 2020</t>
  </si>
  <si>
    <t>Sectores Problemas Competencia - electricidad, octubre de 2020</t>
  </si>
  <si>
    <t>Sectores Problemas Competencia - telecomunicación e internet, octubre de 2020</t>
  </si>
  <si>
    <t>Sectores Problemas Competencia - mercado de crédito bancario, octubre de 2020</t>
  </si>
  <si>
    <t>Sectores Problemas Competencia - productos financieros distinto crédito bancario, octubre de 2020</t>
  </si>
  <si>
    <t>Sectores Problemas Competencia - servicios de transporte, octubre de 2020</t>
  </si>
  <si>
    <t>Sectores Problemas Competencia - servicios de salud, octubre de 2020</t>
  </si>
  <si>
    <t>Sectores Problemas Competencia - servicios educativos, octubre de 2020</t>
  </si>
  <si>
    <t>Sectores Problemas Competencia - sector agropecuario, octubre de 2020</t>
  </si>
  <si>
    <t>Sectores Problemas Competencia - intermediación y comercialización de bienes, octubre de 2020</t>
  </si>
  <si>
    <t>Obstáculos Enfrentan Empresarios - corrupción, octubre de 2020</t>
  </si>
  <si>
    <t>Obstáculos Enfrentan Empresarios - crimen, octubre de 2020</t>
  </si>
  <si>
    <t>Obstáculos Enfrentan Empresarios - burocracia, octubre de 2020</t>
  </si>
  <si>
    <t>Obstáculos Enfrentan Empresarios - acceso a financiamiento, octubre de 2020</t>
  </si>
  <si>
    <t>Obstáculos Enfrentan Empresarios - regulaciones laborales, octubre de 2020</t>
  </si>
  <si>
    <t>Obstáculos Enfrentan Empresarios - oferta infraestructura inadecuada, octubre de 2020</t>
  </si>
  <si>
    <t>Obstáculos Enfrentan Empresarios - impuestos, octubre de 2020</t>
  </si>
  <si>
    <t>Obstáculos Enfrentan Empresarios - facilidades limitadas para innovar, octubre de 2020</t>
  </si>
  <si>
    <t>Obstáculos Enfrentan Empresarios - bajo nivel educativo trabajadores, octubre de 2020</t>
  </si>
  <si>
    <t>Obstáculos Enfrentan Empresarios - dominancia de las empresas existentes/falta de competencia, octubre de 2020</t>
  </si>
  <si>
    <t>Obstáculos Enfrentan Empresarios - estado de derecho, octubre de 2020</t>
  </si>
  <si>
    <t>Obstáculos Enfrentan Empresarios - incumplimiento de contratos, octubre de 2020</t>
  </si>
  <si>
    <t>Inflación entre diciembre de 2020 y diciembre de 2021</t>
  </si>
  <si>
    <t>Inflación subyacente entre diciembre de 2020 y diciembre de 2021</t>
  </si>
  <si>
    <t>Inflación general para noviembre de 2021</t>
  </si>
  <si>
    <t>Inflación subyacente para noviembre de 2020</t>
  </si>
  <si>
    <t>Inflación general a 12 meses (entre diciembre de 2020 y diciembre de 2021), prob. de que se encuentre en rango (menor a 0.0)</t>
  </si>
  <si>
    <t>Inflación general a 12 meses (entre diciembre de 2020 y diciembre de 2021), prob. de que se encuentre en rango (0.0 a 0.5 %)</t>
  </si>
  <si>
    <t>Inflación general a 12 meses (entre diciembre de 2020 y diciembre de 2021), prob. de que se encuentre en rango (0.6 a 1.0 %)</t>
  </si>
  <si>
    <t>Inflación general a 12 meses (entre diciembre de 2020 y diciembre de 2021), prob. de que se encuentre en rango (1.1 a 1.5 %)</t>
  </si>
  <si>
    <t>Inflación general a 12 meses (entre diciembre de 2020 y diciembre de 2021), prob. de que se encuentre en rango (1.6 a 2.0 %)</t>
  </si>
  <si>
    <t>Inflación general a 12 meses (entre diciembre de 2020 y diciembre de 2021), prob. de que se encuentre en rango (2.1 a 2.5 %)</t>
  </si>
  <si>
    <t>Inflación general a 12 meses (entre diciembre de 2020 y diciembre de 2021), prob. de que se encuentre en rango (2.6 a 3.0 %)</t>
  </si>
  <si>
    <t>Inflación general a 12 meses (entre diciembre de 2020 y diciembre de 2021), prob. de que se encuentre en rango (3.1 a 3.5 %)</t>
  </si>
  <si>
    <t>Inflación general a 12 meses (entre diciembre de 2020 y diciembre de 2021), prob. de que se encuentre en rango (3.6 a 4.0 %)</t>
  </si>
  <si>
    <t>Inflación general a 12 meses (entre diciembre de 2020 y diciembre de 2021), prob. de que se encuentre en rango (4.1 a 4.5 %)</t>
  </si>
  <si>
    <t>Inflación general a 12 meses (entre diciembre de 2020 y diciembre de 2021), prob. de que se encuentre en rango (4.6 a 5.0 %)</t>
  </si>
  <si>
    <t>Inflación general a 12 meses (entre diciembre de 2020 y diciembre de 2021), prob. de que se encuentre en rango (5.1 a 5.5 %)</t>
  </si>
  <si>
    <t>Inflación general a 12 meses (entre diciembre de 2020 y diciembre de 2021), prob. de que se encuentre en rango (5.6 a 6.0 %)</t>
  </si>
  <si>
    <t>Inflación general a 12 meses (entre diciembre de 2020 y diciembre de 2021), prob. de que se encuentre en rango (mayor a 6%)</t>
  </si>
  <si>
    <t>Inflación subyacente a 12 meses (entre diciembre de 2020 y diciembre de 2021), prob. de que se encuentre en rango (menor a 0.0)</t>
  </si>
  <si>
    <t>Inflación subyacente a 12 meses (entre diciembre de 2020 y diciembre de 2021), prob. de que se encuentre en rango (0.0 a 0.5 %)</t>
  </si>
  <si>
    <t>Inflación subyacente a 12 meses (entre diciembre de 2020 y diciembre de 2021), prob. de que se encuentre en rango (0.6 a 1.0 %)</t>
  </si>
  <si>
    <t>Inflación subyacente a 12 meses (entre diciembre de 2020 y diciembre de 2021), prob. de que se encuentre en rango (1.1 a 1.5 %)</t>
  </si>
  <si>
    <t>Inflación subyacente a 12 meses (entre diciembre de 2020 y diciembre de 2021), prob. de que se encuentre en rango (1.6 a 2.0 %)</t>
  </si>
  <si>
    <t>Inflación subyacente a 12 meses (entre diciembre de 2020 y diciembre de 2021), prob. de que se encuentre en rango (2.1 a 2.5 %)</t>
  </si>
  <si>
    <t>Inflación subyacente a 12 meses (entre diciembre de 2020 y diciembre de 2021), prob. de que se encuentre en rango (2.6 a 3.0 %)</t>
  </si>
  <si>
    <t>Inflación subyacente a 12 meses (entre diciembre de 2020 y diciembre de 2021), prob. de que se encuentre en rango (3.1 a 3.5 %)</t>
  </si>
  <si>
    <t>Inflación subyacente a 12 meses (entre diciembre de 2020 y diciembre de 2021), prob. de que se encuentre en rango (3.6 a 4.0 %)</t>
  </si>
  <si>
    <t>Inflación subyacente a 12 meses (entre diciembre de 2020 y diciembre de 2021), prob. de que se encuentre en rango (4.1 a 4.5 %)</t>
  </si>
  <si>
    <t>Inflación subyacente a 12 meses (entre diciembre de 2020 y diciembre de 2021), prob. de que se encuentre en rango (4.6 a 5.0 %)</t>
  </si>
  <si>
    <t>Inflación subyacente a 12 meses (entre diciembre de 2020 y diciembre de 2021), prob. de que se encuentre en rango (5.1 a 5.5 %)</t>
  </si>
  <si>
    <t>Inflación subyacente a 12 meses (entre diciembre de 2020 y diciembre de 2021), prob. de que se encuentre en rango (5.6 a 6.0 %)</t>
  </si>
  <si>
    <t>Inflación subyacente a 12 meses (entre diciembre de 2020 y diciembre de 2021), prob. de que se encuentre en rango (mayor a 6%)</t>
  </si>
  <si>
    <t>Probabilidad de reducción en el PIB trimestral (2021-IV respecto a 2021-III)</t>
  </si>
  <si>
    <t>Valor del tipo de cambio promedio durante noviembre de 2021</t>
  </si>
  <si>
    <t>Percepción - aumento en los costos salariales</t>
  </si>
  <si>
    <t>Percepción - factores coyunturales: política fiscal en Estados Unidos</t>
  </si>
  <si>
    <t>Competencia y Crecimiento - 1, noviembre de 2020</t>
  </si>
  <si>
    <t>Competencia y Crecimiento - 2, noviembre de 2020</t>
  </si>
  <si>
    <t>Competencia y Crecimiento - 3, noviembre de 2020</t>
  </si>
  <si>
    <t>Competencia y Crecimiento - 4, noviembre de 2020</t>
  </si>
  <si>
    <t>Competencia y Crecimiento - 5, noviembre de 2020</t>
  </si>
  <si>
    <t>Intensidad Competencia - 1, noviembre de 2020</t>
  </si>
  <si>
    <t>Intensidad Competencia - 2, noviembre de 2020</t>
  </si>
  <si>
    <t>Intensidad Competencia - 3, noviembre de 2020</t>
  </si>
  <si>
    <t>Intensidad Competencia - 4, noviembre de 2020</t>
  </si>
  <si>
    <t>Intensidad Competencia - 5, noviembre de 2020</t>
  </si>
  <si>
    <t>Sectores Problemas Competencia - energía, noviembre de 2020</t>
  </si>
  <si>
    <t>Sectores Problemas Competencia - electricidad, noviembre de 2020</t>
  </si>
  <si>
    <t>Sectores Problemas Competencia - telecomunicación e internet, noviembre de 2020</t>
  </si>
  <si>
    <t>Sectores Problemas Competencia - mercado de crédito bancario, noviembre de 2020</t>
  </si>
  <si>
    <t>Sectores Problemas Competencia - productos financieros distinto crédito bancario, noviembre de 2020</t>
  </si>
  <si>
    <t>Sectores Problemas Competencia - servicios de transporte, noviembre de 2020</t>
  </si>
  <si>
    <t>Sectores Problemas Competencia - servicios de salud, noviembre de 2020</t>
  </si>
  <si>
    <t>Sectores Problemas Competencia - intermediación y comercialización de bienes, noviembre de 2020</t>
  </si>
  <si>
    <t>Obstáculos Enfrentan Empresarios - corrupción, noviembre de 2020</t>
  </si>
  <si>
    <t>Obstáculos Enfrentan Empresarios - crimen, noviembre de 2020</t>
  </si>
  <si>
    <t>Obstáculos Enfrentan Empresarios - burocracia, noviembre de 2020</t>
  </si>
  <si>
    <t>Obstáculos Enfrentan Empresarios - acceso a financiamiento, noviembre de 2020</t>
  </si>
  <si>
    <t>Obstáculos Enfrentan Empresarios - regulaciones laborales, noviembre de 2020</t>
  </si>
  <si>
    <t>Obstáculos Enfrentan Empresarios - oferta infraestructura inadecuada, noviembre de 2020</t>
  </si>
  <si>
    <t>Obstáculos Enfrentan Empresarios - impuestos, noviembre de 2020</t>
  </si>
  <si>
    <t>Obstáculos Enfrentan Empresarios - bajo nivel educativo trabajadores, noviembre de 2020</t>
  </si>
  <si>
    <t>Obstáculos Enfrentan Empresarios - dominancia de las empresas existentes/falta de competencia, noviembre de 2020</t>
  </si>
  <si>
    <t>Obstáculos Enfrentan Empresarios - estado de derecho, noviembre de 2020</t>
  </si>
  <si>
    <t>Obstáculos Enfrentan Empresarios - incumplimiento de contratos, noviembre de 2020</t>
  </si>
  <si>
    <t>Inflación general al cierre de 2023</t>
  </si>
  <si>
    <t>Inflación entre enero de 2021 y enero de 2022</t>
  </si>
  <si>
    <t>Inflación subyacente al cierre de 2023</t>
  </si>
  <si>
    <t>Inflación subyacente entre enero de 2021 y enero de 2022</t>
  </si>
  <si>
    <t>Inflación general para diciembre de 2021</t>
  </si>
  <si>
    <t>Inflación subyacente para diciembre de 2020</t>
  </si>
  <si>
    <t>Inflación general al cierre de 2023, probabilidad de que se encuentre en rango (menor a 0.0)</t>
  </si>
  <si>
    <t>Inflación general al cierre de 2023, probabilidad de que se encuentre en rango (0.0 a 0.5 %)</t>
  </si>
  <si>
    <t>Inflación general al cierre de 2023, probabilidad de que se encuentre en rango (0.6 a 1.0 %)</t>
  </si>
  <si>
    <t>Inflación general al cierre de 2023, probabilidad de que se encuentre en rango (1.1 a 1.5 %)</t>
  </si>
  <si>
    <t>Inflación general al cierre de 2023, probabilidad de que se encuentre en rango (1.6 a 2.0 %)</t>
  </si>
  <si>
    <t>Inflación general al cierre de 2023, probabilidad de que se encuentre en rango (2.1 a 2.5 %)</t>
  </si>
  <si>
    <t>Inflación general al cierre de 2023, probabilidad de que se encuentre en rango (2.6 a 3.0 %)</t>
  </si>
  <si>
    <t>Inflación general al cierre de 2023, probabilidad de que se encuentre en rango (3.1 a 3.5 %)</t>
  </si>
  <si>
    <t>Inflación general al cierre de 2023, probabilidad de que se encuentre en rango (3.6 a 4.0 %)</t>
  </si>
  <si>
    <t>Inflación general al cierre de 2023, probabilidad de que se encuentre en rango (4.1 a 4.5 %)</t>
  </si>
  <si>
    <t>Inflación general al cierre de 2023, probabilidad de que se encuentre en rango (4.6 a 5.0 %)</t>
  </si>
  <si>
    <t>Inflación general al cierre de 2023, probabilidad de que se encuentre en rango (5.1 a 5.5 %)</t>
  </si>
  <si>
    <t>Inflación general al cierre de 2023, probabilidad de que se encuentre en rango (5.6 a 6.0 %)</t>
  </si>
  <si>
    <t>Inflación general al cierre de 2023, probabilidad de que se encuentre en rango (mayor a 6%)</t>
  </si>
  <si>
    <t>Inflación general a 12 meses (entre enero de 2021 y enero de 2022), prob. de que se encuentre en rango (menor a 0.0)</t>
  </si>
  <si>
    <t>Inflación general a 12 meses (entre enero de 2021 y enero de 2022), prob. de que se encuentre en rango (0.0 a 0.5 %)</t>
  </si>
  <si>
    <t>Inflación general a 12 meses (entre enero de 2021 y enero de 2022), prob. de que se encuentre en rango (0.6 a 1.0 %)</t>
  </si>
  <si>
    <t>Inflación general a 12 meses (entre enero de 2021 y enero de 2022), prob. de que se encuentre en rango (1.1 a 1.5 %)</t>
  </si>
  <si>
    <t>Inflación general a 12 meses (entre enero de 2021 y enero de 2022), prob. de que se encuentre en rango (1.6 a 2.0 %)</t>
  </si>
  <si>
    <t>Inflación general a 12 meses (entre enero de 2021 y enero de 2022), prob. de que se encuentre en rango (2.1 a 2.5 %)</t>
  </si>
  <si>
    <t>Inflación general a 12 meses (entre enero de 2021 y enero de 2022), prob. de que se encuentre en rango (2.6 a 3.0 %)</t>
  </si>
  <si>
    <t>Inflación general a 12 meses (entre enero de 2021 y enero de 2022), prob. de que se encuentre en rango (3.1 a 3.5 %)</t>
  </si>
  <si>
    <t>Inflación general a 12 meses (entre enero de 2021 y enero de 2022), prob. de que se encuentre en rango (3.6 a 4.0 %)</t>
  </si>
  <si>
    <t>Inflación general a 12 meses (entre enero de 2021 y enero de 2022), prob. de que se encuentre en rango (4.1 a 4.5 %)</t>
  </si>
  <si>
    <t>Inflación general a 12 meses (entre enero de 2021 y enero de 2022), prob. de que se encuentre en rango (4.6 a 5.0 %)</t>
  </si>
  <si>
    <t>Inflación general a 12 meses (entre enero de 2021 y enero de 2022), prob. de que se encuentre en rango (5.1 a 5.5 %)</t>
  </si>
  <si>
    <t>Inflación general a 12 meses (entre enero de 2021 y enero de 2022), prob. de que se encuentre en rango (5.6 a 6.0 %)</t>
  </si>
  <si>
    <t>Inflación general a 12 meses (entre enero de 2021 y enero de 2022), prob. de que se encuentre en rango (mayor a 6%)</t>
  </si>
  <si>
    <t>Inflación subyacente al cierre de 2023, probabilidad de que se encuentre en rango (menor a 0.0)</t>
  </si>
  <si>
    <t>Inflación subyacente al cierre de 2023, probabilidad de que se encuentre en rango (0.0 a 0.5 %)</t>
  </si>
  <si>
    <t>Inflación subyacente al cierre de 2023, probabilidad de que se encuentre en rango (0.6 a 1.0 %)</t>
  </si>
  <si>
    <t>Inflación subyacente al cierre de 2023, probabilidad de que se encuentre en rango (1.1 a 1.5 %)</t>
  </si>
  <si>
    <t>Inflación subyacente al cierre de 2023, probabilidad de que se encuentre en rango (1.6 a 2.0 %)</t>
  </si>
  <si>
    <t>Inflación subyacente al cierre de 2023, probabilidad de que se encuentre en rango (2.1 a 2.5 %)</t>
  </si>
  <si>
    <t>Inflación subyacente al cierre de 2023, probabilidad de que se encuentre en rango (2.6 a 3.0 %)</t>
  </si>
  <si>
    <t>Inflación subyacente al cierre de 2023, probabilidad de que se encuentre en rango (3.1 a 3.5 %)</t>
  </si>
  <si>
    <t>Inflación subyacente al cierre de 2023, probabilidad de que se encuentre en rango (3.6 a 4.0 %)</t>
  </si>
  <si>
    <t>Inflación subyacente al cierre de 2023, probabilidad de que se encuentre en rango (4.1 a 4.5 %)</t>
  </si>
  <si>
    <t>Inflación subyacente al cierre de 2023, probabilidad de que se encuentre en rango (4.6 a 5.0 %)</t>
  </si>
  <si>
    <t>Inflación subyacente al cierre de 2023, probabilidad de que se encuentre en rango (5.1 a 5.5 %)</t>
  </si>
  <si>
    <t>Inflación subyacente al cierre de 2023, probabilidad de que se encuentre en rango (5.6 a 6.0 %)</t>
  </si>
  <si>
    <t>Inflación subyacente al cierre de 2023, probabilidad de que se encuentre en rango (mayor a 6%)</t>
  </si>
  <si>
    <t>Inflación subyacente a 12 meses (entre enero de 2021 y enero de 2022), prob. de que se encuentre en rango (menor a 0.0)</t>
  </si>
  <si>
    <t>Inflación subyacente a 12 meses (entre enero de 2021 y enero de 2022), prob. de que se encuentre en rango (0.0 a 0.5 %)</t>
  </si>
  <si>
    <t>Inflación subyacente a 12 meses (entre enero de 2021 y enero de 2022), prob. de que se encuentre en rango (0.6 a 1.0 %)</t>
  </si>
  <si>
    <t>Inflación subyacente a 12 meses (entre enero de 2021 y enero de 2022), prob. de que se encuentre en rango (1.1 a 1.5 %)</t>
  </si>
  <si>
    <t>Inflación subyacente a 12 meses (entre enero de 2021 y enero de 2022), prob. de que se encuentre en rango (1.6 a 2.0 %)</t>
  </si>
  <si>
    <t>Inflación subyacente a 12 meses (entre enero de 2021 y enero de 2022), prob. de que se encuentre en rango (2.1 a 2.5 %)</t>
  </si>
  <si>
    <t>Inflación subyacente a 12 meses (entre enero de 2021 y enero de 2022), prob. de que se encuentre en rango (2.6 a 3.0 %)</t>
  </si>
  <si>
    <t>Inflación subyacente a 12 meses (entre enero de 2021 y enero de 2022), prob. de que se encuentre en rango (3.1 a 3.5 %)</t>
  </si>
  <si>
    <t>Inflación subyacente a 12 meses (entre enero de 2021 y enero de 2022), prob. de que se encuentre en rango (3.6 a 4.0 %)</t>
  </si>
  <si>
    <t>Inflación subyacente a 12 meses (entre enero de 2021 y enero de 2022), prob. de que se encuentre en rango (4.1 a 4.5 %)</t>
  </si>
  <si>
    <t>Inflación subyacente a 12 meses (entre enero de 2021 y enero de 2022), prob. de que se encuentre en rango (4.6 a 5.0 %)</t>
  </si>
  <si>
    <t>Inflación subyacente a 12 meses (entre enero de 2021 y enero de 2022), prob. de que se encuentre en rango (5.1 a 5.5 %)</t>
  </si>
  <si>
    <t>Inflación subyacente a 12 meses (entre enero de 2021 y enero de 2022), prob. de que se encuentre en rango (5.6 a 6.0 %)</t>
  </si>
  <si>
    <t>Inflación subyacente a 12 meses (entre enero de 2021 y enero de 2022), prob. de que se encuentre en rango (mayor a 6%)</t>
  </si>
  <si>
    <t>Variación porcentual anual del PIB, 2023</t>
  </si>
  <si>
    <t>Variación porcentual anual del PIB en el trimestre 2022-I</t>
  </si>
  <si>
    <t>Variación porcentual anual del PIB en el trimestre 2022-II</t>
  </si>
  <si>
    <t>Variación porcentual anual del PIB en el trimestre 2022-III</t>
  </si>
  <si>
    <t>Variación porcentual anual del PIB en el trimestre 2022-IV</t>
  </si>
  <si>
    <t>Variación porcentual anual del PIB en 2022, probabilidad de que se encuentre en rango (6 % o más)</t>
  </si>
  <si>
    <t>Variación porcentual anual del PIB en 2022, probabilidad de que se encuentre en rango (5.5 a 5.9 %)</t>
  </si>
  <si>
    <t>Variación porcentual anual del PIB en 2022, probabilidad de que se encuentre en rango (5.0 a 5.4 %)</t>
  </si>
  <si>
    <t>Variación porcentual anual del PIB en 2022, probabilidad de que se encuentre en rango (4.5 a 4.9 %)</t>
  </si>
  <si>
    <t>Variación porcentual anual del PIB en 2022, probabilidad de que se encuentre en rango (4.0 a 4.4 %)</t>
  </si>
  <si>
    <t>Variación porcentual anual del PIB en 2022, probabilidad de que se encuentre en rango (3.5 a 3.9 %)</t>
  </si>
  <si>
    <t>Variación porcentual anual del PIB en 2022, probabilidad de que se encuentre en rango (3.0 a 3.4 %)</t>
  </si>
  <si>
    <t>Variación porcentual anual del PIB en 2022, probabilidad de que se encuentre en rango (2.5 a 2.9 %)</t>
  </si>
  <si>
    <t>Variación porcentual anual del PIB en 2022, probabilidad de que se encuentre en rango (2.0 a 2.4 %)</t>
  </si>
  <si>
    <t>Variación porcentual anual del PIB en 2022, probabilidad de que se encuentre en rango (1.5 a 1.9 %)</t>
  </si>
  <si>
    <t>Variación porcentual anual del PIB en 2022, probabilidad de que se encuentre en rango (1.0 a 1.4 %)</t>
  </si>
  <si>
    <t>Variación porcentual anual del PIB en 2022, probabilidad de que se encuentre en rango (0.5 a 0.9 %)</t>
  </si>
  <si>
    <t>Variación porcentual anual del PIB en 2022, probabilidad de que se encuentre en rango (0.0 a 0.4 %)</t>
  </si>
  <si>
    <t>Variación porcentual anual del PIB en 2022, probabilidad de que se encuentre en rango ( - 0.1 a - 0.4 %)</t>
  </si>
  <si>
    <t>Variación porcentual anual del PIB en 2022, probabilidad de que se encuentre en rango ( - 0.5 a - 0.9 %)</t>
  </si>
  <si>
    <t>Variación porcentual anual del PIB en 2022, probabilidad de que se encuentre en rango ( - 1.0 a - 1.4 %)</t>
  </si>
  <si>
    <t>Variación porcentual anual del PIB en 2022, probabilidad de que se encuentre en rango ( - 1.5 a - 1.9 %)</t>
  </si>
  <si>
    <t>Variación porcentual anual del PIB en 2022, probabilidad de que se encuentre en rango ( - 2.0 a - 2.4 %)</t>
  </si>
  <si>
    <t>Variación porcentual anual del PIB en 2022, probabilidad de que se encuentre en rango ( - 2.5 a - 2.9 %)</t>
  </si>
  <si>
    <t>Variación porcentual anual del PIB en 2022, probabilidad de que se encuentre en rango ( - 3.0 a - 3.4 %)</t>
  </si>
  <si>
    <t>Variación porcentual anual del PIB en 2022, probabilidad de que se encuentre en rango ( - 3.5 a - 3.9 %)</t>
  </si>
  <si>
    <t>Variación porcentual anual del PIB en 2022, probabilidad de que se encuentre en rango ( - 4.0 a - 4.4 %)</t>
  </si>
  <si>
    <t>Variación porcentual anual del PIB en 2022, probabilidad de que se encuentre en rango ( - 4.5 a - 4.9 %)</t>
  </si>
  <si>
    <t>Variación porcentual anual del PIB en 2022, probabilidad de que se encuentre en rango ( - 5.0 a - 5.4 %)</t>
  </si>
  <si>
    <t>Variación porcentual anual del PIB en 2022, probabilidad de que se encuentre en rango ( - 5.5 a - 5.9 %)</t>
  </si>
  <si>
    <t>Variación porcentual anual del PIB en 2022, probabilidad de que se encuentre en rango ( - 6.0 a - 6.4 %)</t>
  </si>
  <si>
    <t>Variación porcentual anual del PIB en 2022, probabilidad de que se encuentre en rango ( - 6.5 a - 6.9 %)</t>
  </si>
  <si>
    <t>Variación porcentual anual del PIB en 2022, probabilidad de que se encuentre en rango ( - 7.0 a - 7.4 %)</t>
  </si>
  <si>
    <t>Variación porcentual anual del PIB en 2022, probabilidad de que se encuentre en rango ( - 7.5 a - 7.9 %)</t>
  </si>
  <si>
    <t>Variación porcentual anual del PIB en 2022, probabilidad de que se encuentre en rango ( - 8.0 a - 8.4 %)</t>
  </si>
  <si>
    <t>Variación porcentual anual del PIB en 2022, probabilidad de que se encuentre en rango ( - 8.5 a - 8.9 %)</t>
  </si>
  <si>
    <t>Variación porcentual anual del PIB en 2022, probabilidad de que se encuentre en rango ( - 9.0 a - 9.4 %)</t>
  </si>
  <si>
    <t>Variación porcentual anual del PIB en 2022, probabilidad de que se encuentre en rango ( - 9.5 a - 9.9 %)</t>
  </si>
  <si>
    <t>Variación porcentual anual del PIB en 2022, probabilidad de que se encuentre en rango ( - 10.0 a - 10.4 %)</t>
  </si>
  <si>
    <t>Variación porcentual anual del PIB en 2022, probabilidad de que se encuentre en rango ( - 10.5 a - 10.9 %)</t>
  </si>
  <si>
    <t>Variación porcentual anual del PIB en 2022, probabilidad de que se encuentre en rango ( - 11.0 a - 11.4 %)</t>
  </si>
  <si>
    <t>Variación porcentual anual del PIB en 2022, probabilidad de que se encuentre en rango ( - 11.5 a - 11.9 %)</t>
  </si>
  <si>
    <t>Variación porcentual anual del PIB en 2022, probabilidad de que se encuentre en rango (menor a - 12 %)</t>
  </si>
  <si>
    <t>Variación desestacionalizada del PIB en el trimestre 2022-I</t>
  </si>
  <si>
    <t>Variación desestacionalizada del PIB en el trimestre 2022-II</t>
  </si>
  <si>
    <t>Variación desestacionalizada del PIB en el trimestre 2022-III</t>
  </si>
  <si>
    <t>Variación desestacionalizada del PIB en el trimestre 2022-IV</t>
  </si>
  <si>
    <t>Nivel de la tasa de interés del cete a 28 días al cierre de 2023</t>
  </si>
  <si>
    <t>Nivel de la tasa de interés de los Bonos M a 10 años al cierre de 2023</t>
  </si>
  <si>
    <t>Valor del tipo de cambio al cierre de 2023</t>
  </si>
  <si>
    <t>Valor del tipo de cambio promedio durante diciembre de 2021</t>
  </si>
  <si>
    <t>Variación en el número de trabajadores asegurados (permanentes y eventuales urbanos) en el IMSS al cierre de 2022</t>
  </si>
  <si>
    <t>Tasa nacional de desocupación al cierre de 2022</t>
  </si>
  <si>
    <t>Tasa nacional de desocupación promedio en 2022</t>
  </si>
  <si>
    <t>Balance económico del sector público al cierre de 2022</t>
  </si>
  <si>
    <t>Saldo de requerimientos financieros del sector público al cierre de 2022</t>
  </si>
  <si>
    <t>Balanza Comercial, saldo anual al cierre de 2022</t>
  </si>
  <si>
    <t>Cuenta Corriente, saldo anual al cierre de 2022</t>
  </si>
  <si>
    <t>Inversión Extranjera Directa, monto al cierre de 2022</t>
  </si>
  <si>
    <t>Competencia y Crecimiento - 1, diciembre de 2020</t>
  </si>
  <si>
    <t>Competencia y Crecimiento - 2, diciembre de 2020</t>
  </si>
  <si>
    <t>Competencia y Crecimiento - 3, diciembre de 2020</t>
  </si>
  <si>
    <t>Competencia y Crecimiento - 4, diciembre de 2020</t>
  </si>
  <si>
    <t>Competencia y Crecimiento - 5, diciembre de 2020</t>
  </si>
  <si>
    <t>Intensidad Competencia - 1, diciembre de 2020</t>
  </si>
  <si>
    <t>Intensidad Competencia - 2, diciembre de 2020</t>
  </si>
  <si>
    <t>Intensidad Competencia - 3, diciembre de 2020</t>
  </si>
  <si>
    <t>Intensidad Competencia - 4, diciembre de 2020</t>
  </si>
  <si>
    <t>Intensidad Competencia - 5, diciembre de 2020</t>
  </si>
  <si>
    <t>Sectores Problemas Competencia - energía, diciembre de 2020</t>
  </si>
  <si>
    <t>Sectores Problemas Competencia - electricidad, diciembre de 2020</t>
  </si>
  <si>
    <t>Sectores Problemas Competencia - telecomunicación e internet, diciembre de 2020</t>
  </si>
  <si>
    <t>Sectores Problemas Competencia - mercado de crédito bancario, diciembre de 2020</t>
  </si>
  <si>
    <t>Sectores Problemas Competencia - productos financieros distinto crédito bancario, diciembre de 2020</t>
  </si>
  <si>
    <t>Sectores Problemas Competencia - servicios de transporte, diciembre de 2020</t>
  </si>
  <si>
    <t>Sectores Problemas Competencia - servicios de salud, diciembre de 2020</t>
  </si>
  <si>
    <t>Sectores Problemas Competencia - servicios educativos, diciembre de 2020</t>
  </si>
  <si>
    <t>Sectores Problemas Competencia - intermediación y comercialización de bienes, diciembre de 2020</t>
  </si>
  <si>
    <t>Obstáculos Enfrentan Empresarios - corrupción, diciembre de 2020</t>
  </si>
  <si>
    <t>Obstáculos Enfrentan Empresarios - crimen, diciembre de 2020</t>
  </si>
  <si>
    <t>Obstáculos Enfrentan Empresarios - burocracia, diciembre de 2020</t>
  </si>
  <si>
    <t>Obstáculos Enfrentan Empresarios - acceso a financiamiento, diciembre de 2020</t>
  </si>
  <si>
    <t>Obstáculos Enfrentan Empresarios - regulaciones laborales, diciembre de 2020</t>
  </si>
  <si>
    <t>Obstáculos Enfrentan Empresarios - oferta infraestructura inadecuada, diciembre de 2020</t>
  </si>
  <si>
    <t>Obstáculos Enfrentan Empresarios - impuestos, diciembre de 2020</t>
  </si>
  <si>
    <t>Obstáculos Enfrentan Empresarios - dominancia de las empresas existentes/falta de competencia, diciembre de 2020</t>
  </si>
  <si>
    <t>Obstáculos Enfrentan Empresarios - estado de derecho, diciembre de 2020</t>
  </si>
  <si>
    <t>Obstáculos Enfrentan Empresarios - incumplimiento de contratos, diciembre de 2020</t>
  </si>
  <si>
    <t>Tasa de crecimiento de Estados Unidos en 2022</t>
  </si>
  <si>
    <t>Inflación entre febrero de 2021 y febrero de 2022</t>
  </si>
  <si>
    <t>Inflación subyacente entre febrero de 2021 y febrero de 2022</t>
  </si>
  <si>
    <t>Inflación promedio anual para el periodo 2022 - 2025</t>
  </si>
  <si>
    <t>Inflación promedio anual para el periodo 2026 - 2029</t>
  </si>
  <si>
    <t>Inflación subyacente promedio anual para el periodo 2022 - 2025</t>
  </si>
  <si>
    <t>Inflación subyacente promedio anual para el periodo 2026 - 2029</t>
  </si>
  <si>
    <t>Inflación general para enero de 2022</t>
  </si>
  <si>
    <t>Inflación subyacente para enero de 2021</t>
  </si>
  <si>
    <t>Inflación general a 12 meses (entre febrero de 2021 y febrero de 2022), prob. de que se encuentre en rango (menor a 0.0)</t>
  </si>
  <si>
    <t>Inflación general a 12 meses (entre febrero de 2021 y febrero de 2022), prob. de que se encuentre en rango (0.0 a 0.5 %)</t>
  </si>
  <si>
    <t>Inflación general a 12 meses (entre febrero de 2021 y febrero de 2022), prob. de que se encuentre en rango (0.6 a 1.0 %)</t>
  </si>
  <si>
    <t>Inflación general a 12 meses (entre febrero de 2021 y febrero de 2022), prob. de que se encuentre en rango (1.1 a 1.5 %)</t>
  </si>
  <si>
    <t>Inflación general a 12 meses (entre febrero de 2021 y febrero de 2022), prob. de que se encuentre en rango (1.6 a 2.0 %)</t>
  </si>
  <si>
    <t>Inflación general a 12 meses (entre febrero de 2021 y febrero de 2022), prob. de que se encuentre en rango (2.1 a 2.5 %)</t>
  </si>
  <si>
    <t>Inflación general a 12 meses (entre febrero de 2021 y febrero de 2022), prob. de que se encuentre en rango (2.6 a 3.0 %)</t>
  </si>
  <si>
    <t>Inflación general a 12 meses (entre febrero de 2021 y febrero de 2022), prob. de que se encuentre en rango (3.1 a 3.5 %)</t>
  </si>
  <si>
    <t>Inflación general a 12 meses (entre febrero de 2021 y febrero de 2022), prob. de que se encuentre en rango (3.6 a 4.0 %)</t>
  </si>
  <si>
    <t>Inflación general a 12 meses (entre febrero de 2021 y febrero de 2022), prob. de que se encuentre en rango (4.1 a 4.5 %)</t>
  </si>
  <si>
    <t>Inflación general a 12 meses (entre febrero de 2021 y febrero de 2022), prob. de que se encuentre en rango (4.6 a 5.0 %)</t>
  </si>
  <si>
    <t>Inflación general a 12 meses (entre febrero de 2021 y febrero de 2022), prob. de que se encuentre en rango (5.1 a 5.5 %)</t>
  </si>
  <si>
    <t>Inflación general a 12 meses (entre febrero de 2021 y febrero de 2022), prob. de que se encuentre en rango (5.6 a 6.0 %)</t>
  </si>
  <si>
    <t>Inflación general a 12 meses (entre febrero de 2021 y febrero de 2022), prob. de que se encuentre en rango (mayor a 6%)</t>
  </si>
  <si>
    <t>Inflación subyacente a 12 meses (entre febrero de 2021 y febrero de 2022), prob. de que se encuentre en rango (menor a 0.0)</t>
  </si>
  <si>
    <t>Inflación subyacente a 12 meses (entre febrero de 2021 y febrero de 2022), prob. de que se encuentre en rango (0.0 a 0.5 %)</t>
  </si>
  <si>
    <t>Inflación subyacente a 12 meses (entre febrero de 2021 y febrero de 2022), prob. de que se encuentre en rango (0.6 a 1.0 %)</t>
  </si>
  <si>
    <t>Inflación subyacente a 12 meses (entre febrero de 2021 y febrero de 2022), prob. de que se encuentre en rango (1.1 a 1.5 %)</t>
  </si>
  <si>
    <t>Inflación subyacente a 12 meses (entre febrero de 2021 y febrero de 2022), prob. de que se encuentre en rango (1.6 a 2.0 %)</t>
  </si>
  <si>
    <t>Inflación subyacente a 12 meses (entre febrero de 2021 y febrero de 2022), prob. de que se encuentre en rango (2.1 a 2.5 %)</t>
  </si>
  <si>
    <t>Inflación subyacente a 12 meses (entre febrero de 2021 y febrero de 2022), prob. de que se encuentre en rango (2.6 a 3.0 %)</t>
  </si>
  <si>
    <t>Inflación subyacente a 12 meses (entre febrero de 2021 y febrero de 2022), prob. de que se encuentre en rango (3.1 a 3.5 %)</t>
  </si>
  <si>
    <t>Inflación subyacente a 12 meses (entre febrero de 2021 y febrero de 2022), prob. de que se encuentre en rango (3.6 a 4.0 %)</t>
  </si>
  <si>
    <t>Inflación subyacente a 12 meses (entre febrero de 2021 y febrero de 2022), prob. de que se encuentre en rango (4.1 a 4.5 %)</t>
  </si>
  <si>
    <t>Inflación subyacente a 12 meses (entre febrero de 2021 y febrero de 2022), prob. de que se encuentre en rango (4.6 a 5.0 %)</t>
  </si>
  <si>
    <t>Inflación subyacente a 12 meses (entre febrero de 2021 y febrero de 2022), prob. de que se encuentre en rango (5.1 a 5.5 %)</t>
  </si>
  <si>
    <t>Inflación subyacente a 12 meses (entre febrero de 2021 y febrero de 2022), prob. de que se encuentre en rango (5.6 a 6.0 %)</t>
  </si>
  <si>
    <t>Inflación subyacente a 12 meses (entre febrero de 2021 y febrero de 2022), prob. de que se encuentre en rango (mayor a 6%)</t>
  </si>
  <si>
    <t>Variación PIB promedio para el periodo 2022 - 2031</t>
  </si>
  <si>
    <t>Valor del tipo de cambio promedio durante enero de 2022</t>
  </si>
  <si>
    <t>Competencia y Crecimiento - 1, enero de 2021</t>
  </si>
  <si>
    <t>Competencia y Crecimiento - 2, enero de 2021</t>
  </si>
  <si>
    <t>Competencia y Crecimiento - 3, enero de 2021</t>
  </si>
  <si>
    <t>Competencia y Crecimiento - 4, enero de 2021</t>
  </si>
  <si>
    <t>Competencia y Crecimiento - 5, enero de 2021</t>
  </si>
  <si>
    <t>Competencia y Crecimiento - 6, enero de 2021</t>
  </si>
  <si>
    <t>Intensidad Competencia - 1, enero de 2021</t>
  </si>
  <si>
    <t>Intensidad Competencia - 2, enero de 2021</t>
  </si>
  <si>
    <t>Intensidad Competencia - 3, enero de 2021</t>
  </si>
  <si>
    <t>Intensidad Competencia - 4, enero de 2021</t>
  </si>
  <si>
    <t>Intensidad Competencia - 5, enero de 2021</t>
  </si>
  <si>
    <t>Sectores Problemas Competencia - energía, enero de 2021</t>
  </si>
  <si>
    <t>Sectores Problemas Competencia - electricidad, enero de 2021</t>
  </si>
  <si>
    <t>Sectores Problemas Competencia - telecomunicación e internet, enero de 2021</t>
  </si>
  <si>
    <t>Sectores Problemas Competencia - mercado de crédito bancario, enero de 2021</t>
  </si>
  <si>
    <t>Sectores Problemas Competencia - productos financieros distinto crédito bancario, enero de 2021</t>
  </si>
  <si>
    <t>Sectores Problemas Competencia - servicios de transporte, enero de 2021</t>
  </si>
  <si>
    <t>Sectores Problemas Competencia - servicios de salud, enero de 2021</t>
  </si>
  <si>
    <t>Sectores Problemas Competencia - servicios educativos, enero de 2021</t>
  </si>
  <si>
    <t>Sectores Problemas Competencia - intermediación y comercialización de bienes, enero de 2021</t>
  </si>
  <si>
    <t>Obstáculos Enfrentan Empresarios - corrupción, enero de 2021</t>
  </si>
  <si>
    <t>Obstáculos Enfrentan Empresarios - crimen, enero de 2021</t>
  </si>
  <si>
    <t>Obstáculos Enfrentan Empresarios - burocracia, enero de 2021</t>
  </si>
  <si>
    <t>Obstáculos Enfrentan Empresarios - acceso a financiamiento, enero de 2021</t>
  </si>
  <si>
    <t>Obstáculos Enfrentan Empresarios - regulaciones laborales, enero de 2021</t>
  </si>
  <si>
    <t>Obstáculos Enfrentan Empresarios - oferta infraestructura inadecuada, enero de 2021</t>
  </si>
  <si>
    <t>Obstáculos Enfrentan Empresarios - impuestos, enero de 2021</t>
  </si>
  <si>
    <t>Obstáculos Enfrentan Empresarios - facilidades limitadas para innovar, enero de 2021</t>
  </si>
  <si>
    <t>Obstáculos Enfrentan Empresarios - bajo nivel educativo trabajadores, enero de 2021</t>
  </si>
  <si>
    <t>Obstáculos Enfrentan Empresarios - dominancia de las empresas existentes/falta de competencia, enero de 2021</t>
  </si>
  <si>
    <t>Obstáculos Enfrentan Empresarios - estado de derecho, enero de 2021</t>
  </si>
  <si>
    <t>Obstáculos Enfrentan Empresarios - incumplimiento de contratos, enero de 2021</t>
  </si>
  <si>
    <t>Inflación entre marzo de 2021 y marzo de 2022</t>
  </si>
  <si>
    <t>Inflación subyacente entre marzo de 2021 y marzo de 2022</t>
  </si>
  <si>
    <t>Inflación general para febrero de 2022</t>
  </si>
  <si>
    <t>Inflación subyacente para febrero de 2021</t>
  </si>
  <si>
    <t>Inflación general a 12 meses (entre marzo de 2021 y marzo de 2022), prob. de que se encuentre en rango (menor a 0.0)</t>
  </si>
  <si>
    <t>Inflación general a 12 meses (entre marzo de 2021 y marzo de 2022), prob. de que se encuentre en rango (0.0 a 0.5 %)</t>
  </si>
  <si>
    <t>Inflación general a 12 meses (entre marzo de 2021 y marzo de 2022), prob. de que se encuentre en rango (0.6 a 1.0 %)</t>
  </si>
  <si>
    <t>Inflación general a 12 meses (entre marzo de 2021 y marzo de 2022), prob. de que se encuentre en rango (1.1 a 1.5 %)</t>
  </si>
  <si>
    <t>Inflación general a 12 meses (entre marzo de 2021 y marzo de 2022), prob. de que se encuentre en rango (1.6 a 2.0 %)</t>
  </si>
  <si>
    <t>Inflación general a 12 meses (entre marzo de 2021 y marzo de 2022), prob. de que se encuentre en rango (2.1 a 2.5 %)</t>
  </si>
  <si>
    <t>Inflación general a 12 meses (entre marzo de 2021 y marzo de 2022), prob. de que se encuentre en rango (2.6 a 3.0 %)</t>
  </si>
  <si>
    <t>Inflación general a 12 meses (entre marzo de 2021 y marzo de 2022), prob. de que se encuentre en rango (3.1 a 3.5 %)</t>
  </si>
  <si>
    <t>Inflación general a 12 meses (entre marzo de 2021 y marzo de 2022), prob. de que se encuentre en rango (3.6 a 4.0 %)</t>
  </si>
  <si>
    <t>Inflación general a 12 meses (entre marzo de 2021 y marzo de 2022), prob. de que se encuentre en rango (4.1 a 4.5 %)</t>
  </si>
  <si>
    <t>Inflación general a 12 meses (entre marzo de 2021 y marzo de 2022), prob. de que se encuentre en rango (4.6 a 5.0 %)</t>
  </si>
  <si>
    <t>Inflación general a 12 meses (entre marzo de 2021 y marzo de 2022), prob. de que se encuentre en rango (5.1 a 5.5 %)</t>
  </si>
  <si>
    <t>Inflación general a 12 meses (entre marzo de 2021 y marzo de 2022), prob. de que se encuentre en rango (5.6 a 6.0 %)</t>
  </si>
  <si>
    <t>Inflación general a 12 meses (entre marzo de 2021 y marzo de 2022), prob. de que se encuentre en rango (mayor a 6%)</t>
  </si>
  <si>
    <t>Inflación subyacente a 12 meses (entre marzo de 2021 y marzo de 2022), prob. de que se encuentre en rango (menor a 0.0)</t>
  </si>
  <si>
    <t>Inflación subyacente a 12 meses (entre marzo de 2021 y marzo de 2022), prob. de que se encuentre en rango (0.0 a 0.5 %)</t>
  </si>
  <si>
    <t>Inflación subyacente a 12 meses (entre marzo de 2021 y marzo de 2022), prob. de que se encuentre en rango (0.6 a 1.0 %)</t>
  </si>
  <si>
    <t>Inflación subyacente a 12 meses (entre marzo de 2021 y marzo de 2022), prob. de que se encuentre en rango (1.1 a 1.5 %)</t>
  </si>
  <si>
    <t>Inflación subyacente a 12 meses (entre marzo de 2021 y marzo de 2022), prob. de que se encuentre en rango (1.6 a 2.0 %)</t>
  </si>
  <si>
    <t>Inflación subyacente a 12 meses (entre marzo de 2021 y marzo de 2022), prob. de que se encuentre en rango (2.1 a 2.5 %)</t>
  </si>
  <si>
    <t>Inflación subyacente a 12 meses (entre marzo de 2021 y marzo de 2022), prob. de que se encuentre en rango (2.6 a 3.0 %)</t>
  </si>
  <si>
    <t>Inflación subyacente a 12 meses (entre marzo de 2021 y marzo de 2022), prob. de que se encuentre en rango (3.1 a 3.5 %)</t>
  </si>
  <si>
    <t>Inflación subyacente a 12 meses (entre marzo de 2021 y marzo de 2022), prob. de que se encuentre en rango (3.6 a 4.0 %)</t>
  </si>
  <si>
    <t>Inflación subyacente a 12 meses (entre marzo de 2021 y marzo de 2022), prob. de que se encuentre en rango (4.1 a 4.5 %)</t>
  </si>
  <si>
    <t>Inflación subyacente a 12 meses (entre marzo de 2021 y marzo de 2022), prob. de que se encuentre en rango (4.6 a 5.0 %)</t>
  </si>
  <si>
    <t>Inflación subyacente a 12 meses (entre marzo de 2021 y marzo de 2022), prob. de que se encuentre en rango (5.1 a 5.5 %)</t>
  </si>
  <si>
    <t>Inflación subyacente a 12 meses (entre marzo de 2021 y marzo de 2022), prob. de que se encuentre en rango (5.6 a 6.0 %)</t>
  </si>
  <si>
    <t>Inflación subyacente a 12 meses (entre marzo de 2021 y marzo de 2022), prob. de que se encuentre en rango (mayor a 6%)</t>
  </si>
  <si>
    <t>Probabilidad de reducción en el PIB trimestral (2022-I respecto a 2021-IV)</t>
  </si>
  <si>
    <t>Variación porcentual anual del PIB en 2022, probabilidad de que se encuentre en rango (menor a - 6 %)</t>
  </si>
  <si>
    <t>Valor del tipo de cambio promedio durante febrero de 2022</t>
  </si>
  <si>
    <t>Percepción - niveles de las tasas de interés externas</t>
  </si>
  <si>
    <t>Competencia y Crecimiento - 1, febrero de 2021</t>
  </si>
  <si>
    <t>Competencia y Crecimiento - 2, febrero de 2021</t>
  </si>
  <si>
    <t>Competencia y Crecimiento - 3, febrero de 2021</t>
  </si>
  <si>
    <t>Competencia y Crecimiento - 4, febrero de 2021</t>
  </si>
  <si>
    <t>Competencia y Crecimiento - 5, febrero de 2021</t>
  </si>
  <si>
    <t>Competencia y Crecimiento - 6, febrero de 2021</t>
  </si>
  <si>
    <t>Intensidad Competencia - 1, febrero de 2021</t>
  </si>
  <si>
    <t>Intensidad Competencia - 2, febrero de 2021</t>
  </si>
  <si>
    <t>Intensidad Competencia - 3, febrero de 2021</t>
  </si>
  <si>
    <t>Intensidad Competencia - 4, febrero de 2021</t>
  </si>
  <si>
    <t>Intensidad Competencia - 5, febrero de 2021</t>
  </si>
  <si>
    <t>Intensidad Competencia - 6, febrero de 2021</t>
  </si>
  <si>
    <t>Sectores Problemas Competencia - energía, febrero de 2021</t>
  </si>
  <si>
    <t>Sectores Problemas Competencia - electricidad, febrero de 2021</t>
  </si>
  <si>
    <t>Sectores Problemas Competencia - telecomunicación e internet, febrero de 2021</t>
  </si>
  <si>
    <t>Sectores Problemas Competencia - mercado de crédito bancario, febrero de 2021</t>
  </si>
  <si>
    <t>Sectores Problemas Competencia - productos financieros distinto crédito bancario, febrero de 2021</t>
  </si>
  <si>
    <t>Sectores Problemas Competencia - servicios de transporte, febrero de 2021</t>
  </si>
  <si>
    <t>Sectores Problemas Competencia - servicios de salud, febrero de 2021</t>
  </si>
  <si>
    <t>Sectores Problemas Competencia - servicios educativos, febrero de 2021</t>
  </si>
  <si>
    <t>Sectores Problemas Competencia - sector agropecuario, febrero de 2021</t>
  </si>
  <si>
    <t>Sectores Problemas Competencia - intermediación y comercialización de bienes, febrero de 2021</t>
  </si>
  <si>
    <t>Obstáculos Enfrentan Empresarios - corrupción, febrero de 2021</t>
  </si>
  <si>
    <t>Obstáculos Enfrentan Empresarios - crimen, febrero de 2021</t>
  </si>
  <si>
    <t>Obstáculos Enfrentan Empresarios - burocracia, febrero de 2021</t>
  </si>
  <si>
    <t>Obstáculos Enfrentan Empresarios - acceso a financiamiento, febrero de 2021</t>
  </si>
  <si>
    <t>Obstáculos Enfrentan Empresarios - oferta infraestructura inadecuada, febrero de 2021</t>
  </si>
  <si>
    <t>Obstáculos Enfrentan Empresarios - impuestos, febrero de 2021</t>
  </si>
  <si>
    <t>Obstáculos Enfrentan Empresarios - facilidades limitadas para innovar, febrero de 2021</t>
  </si>
  <si>
    <t>Obstáculos Enfrentan Empresarios - bajo nivel educativo trabajadores, febrero de 2021</t>
  </si>
  <si>
    <t>Obstáculos Enfrentan Empresarios - dominancia de las empresas existentes/falta de competencia, febrero de 2021</t>
  </si>
  <si>
    <t>Obstáculos Enfrentan Empresarios - estado de derecho, febrero de 2021</t>
  </si>
  <si>
    <t>Obstáculos Enfrentan Empresarios - incumplimiento de contratos, febrero de 2021</t>
  </si>
  <si>
    <t>Obstáculos Enfrentan Empresarios - otro, febrero de 2021</t>
  </si>
  <si>
    <t>Inflación entre abril de 2021 y abril de 2022</t>
  </si>
  <si>
    <t>Inflación subyacente entre abril de 2021 y abril de 2022</t>
  </si>
  <si>
    <t>Inflación general para marzo de 2022</t>
  </si>
  <si>
    <t>Inflación subyacente para marzo de 2021</t>
  </si>
  <si>
    <t>Inflación general a 12 meses (entre abril de 2021 y abril de 2022), prob. de que se encuentre en rango (menor a 0.0)</t>
  </si>
  <si>
    <t>Inflación general a 12 meses (entre abril de 2021 y abril de 2022), prob. de que se encuentre en rango (0.0 a 0.5 %)</t>
  </si>
  <si>
    <t>Inflación general a 12 meses (entre abril de 2021 y abril de 2022), prob. de que se encuentre en rango (0.6 a 1.0 %)</t>
  </si>
  <si>
    <t>Inflación general a 12 meses (entre abril de 2021 y abril de 2022), prob. de que se encuentre en rango (1.1 a 1.5 %)</t>
  </si>
  <si>
    <t>Inflación general a 12 meses (entre abril de 2021 y abril de 2022), prob. de que se encuentre en rango (1.6 a 2.0 %)</t>
  </si>
  <si>
    <t>Inflación general a 12 meses (entre abril de 2021 y abril de 2022), prob. de que se encuentre en rango (2.1 a 2.5 %)</t>
  </si>
  <si>
    <t>Inflación general a 12 meses (entre abril de 2021 y abril de 2022), prob. de que se encuentre en rango (2.6 a 3.0 %)</t>
  </si>
  <si>
    <t>Inflación general a 12 meses (entre abril de 2021 y abril de 2022), prob. de que se encuentre en rango (3.1 a 3.5 %)</t>
  </si>
  <si>
    <t>Inflación general a 12 meses (entre abril de 2021 y abril de 2022), prob. de que se encuentre en rango (3.6 a 4.0 %)</t>
  </si>
  <si>
    <t>Inflación general a 12 meses (entre abril de 2021 y abril de 2022), prob. de que se encuentre en rango (4.1 a 4.5 %)</t>
  </si>
  <si>
    <t>Inflación general a 12 meses (entre abril de 2021 y abril de 2022), prob. de que se encuentre en rango (4.6 a 5.0 %)</t>
  </si>
  <si>
    <t>Inflación general a 12 meses (entre abril de 2021 y abril de 2022), prob. de que se encuentre en rango (5.1 a 5.5 %)</t>
  </si>
  <si>
    <t>Inflación general a 12 meses (entre abril de 2021 y abril de 2022), prob. de que se encuentre en rango (5.6 a 6.0 %)</t>
  </si>
  <si>
    <t>Inflación general a 12 meses (entre abril de 2021 y abril de 2022), prob. de que se encuentre en rango (mayor a 6%)</t>
  </si>
  <si>
    <t>Inflación subyacente a 12 meses (entre abril de 2021 y abril de 2022), prob. de que se encuentre en rango (menor a 0.0)</t>
  </si>
  <si>
    <t>Inflación subyacente a 12 meses (entre abril de 2021 y abril de 2022), prob. de que se encuentre en rango (0.0 a 0.5 %)</t>
  </si>
  <si>
    <t>Inflación subyacente a 12 meses (entre abril de 2021 y abril de 2022), prob. de que se encuentre en rango (0.6 a 1.0 %)</t>
  </si>
  <si>
    <t>Inflación subyacente a 12 meses (entre abril de 2021 y abril de 2022), prob. de que se encuentre en rango (1.1 a 1.5 %)</t>
  </si>
  <si>
    <t>Inflación subyacente a 12 meses (entre abril de 2021 y abril de 2022), prob. de que se encuentre en rango (1.6 a 2.0 %)</t>
  </si>
  <si>
    <t>Inflación subyacente a 12 meses (entre abril de 2021 y abril de 2022), prob. de que se encuentre en rango (2.1 a 2.5 %)</t>
  </si>
  <si>
    <t>Inflación subyacente a 12 meses (entre abril de 2021 y abril de 2022), prob. de que se encuentre en rango (2.6 a 3.0 %)</t>
  </si>
  <si>
    <t>Inflación subyacente a 12 meses (entre abril de 2021 y abril de 2022), prob. de que se encuentre en rango (3.1 a 3.5 %)</t>
  </si>
  <si>
    <t>Inflación subyacente a 12 meses (entre abril de 2021 y abril de 2022), prob. de que se encuentre en rango (3.6 a 4.0 %)</t>
  </si>
  <si>
    <t>Inflación subyacente a 12 meses (entre abril de 2021 y abril de 2022), prob. de que se encuentre en rango (4.1 a 4.5 %)</t>
  </si>
  <si>
    <t>Inflación subyacente a 12 meses (entre abril de 2021 y abril de 2022), prob. de que se encuentre en rango (4.6 a 5.0 %)</t>
  </si>
  <si>
    <t>Inflación subyacente a 12 meses (entre abril de 2021 y abril de 2022), prob. de que se encuentre en rango (5.1 a 5.5 %)</t>
  </si>
  <si>
    <t>Inflación subyacente a 12 meses (entre abril de 2021 y abril de 2022), prob. de que se encuentre en rango (5.6 a 6.0 %)</t>
  </si>
  <si>
    <t>Inflación subyacente a 12 meses (entre abril de 2021 y abril de 2022), prob. de que se encuentre en rango (mayor a 6%)</t>
  </si>
  <si>
    <t>Variación porcentual anual del PIB en 2021, probabilidad de que se encuentre en rango (8 % o más)</t>
  </si>
  <si>
    <t>Variación porcentual anual del PIB en 2021, probabilidad de que se encuentre en rango (7.5 a 7.9%)</t>
  </si>
  <si>
    <t>Variación porcentual anual del PIB en 2021, probabilidad de que se encuentre en rango (7.0 a 7.4%)</t>
  </si>
  <si>
    <t>Variación porcentual anual del PIB en 2021, probabilidad de que se encuentre en rango (6.5 a 6.9%)</t>
  </si>
  <si>
    <t>Variación porcentual anual del PIB en 2021, probabilidad de que se encuentre en rango (6.0 a 6.4%)</t>
  </si>
  <si>
    <t>Variación porcentual anual del PIB en 2022, probabilidad de que se encuentre en rango (8 % o más)</t>
  </si>
  <si>
    <t>Variación porcentual anual del PIB en 2022, probabilidad de que se encuentre en rango (7.5 a 7.9%)</t>
  </si>
  <si>
    <t>Variación porcentual anual del PIB en 2022, probabilidad de que se encuentre en rango (7.0 a 7.4%)</t>
  </si>
  <si>
    <t>Variación porcentual anual del PIB en 2022, probabilidad de que se encuentre en rango (6.5 a 6.9%)</t>
  </si>
  <si>
    <t>Variación porcentual anual del PIB en 2022, probabilidad de que se encuentre en rango (6.0 a 6.4%)</t>
  </si>
  <si>
    <t>Nivel de la tasa de fondeo interbancaria al cierre del trimestre 2023-I</t>
  </si>
  <si>
    <t>Valor del tipo de cambio promedio durante marzo de 2022</t>
  </si>
  <si>
    <t>Competencia y Crecimiento - 1, marzo de 2021</t>
  </si>
  <si>
    <t>Competencia y Crecimiento - 2, marzo de 2021</t>
  </si>
  <si>
    <t>Competencia y Crecimiento - 3, marzo de 2021</t>
  </si>
  <si>
    <t>Competencia y Crecimiento - 4, marzo de 2021</t>
  </si>
  <si>
    <t>Competencia y Crecimiento - 5, marzo de 2021</t>
  </si>
  <si>
    <t>Competencia y Crecimiento - 6, marzo de 2021</t>
  </si>
  <si>
    <t>Intensidad Competencia - 1, marzo de 2021</t>
  </si>
  <si>
    <t>Intensidad Competencia - 2, marzo de 2021</t>
  </si>
  <si>
    <t>Intensidad Competencia - 3, marzo de 2021</t>
  </si>
  <si>
    <t>Intensidad Competencia - 4, marzo de 2021</t>
  </si>
  <si>
    <t>Intensidad Competencia - 5, marzo de 2021</t>
  </si>
  <si>
    <t>Sectores Problemas Competencia - energía, marzo de 2021</t>
  </si>
  <si>
    <t>Sectores Problemas Competencia - electricidad, marzo de 2021</t>
  </si>
  <si>
    <t>Sectores Problemas Competencia - telecomunicación e internet, marzo de 2021</t>
  </si>
  <si>
    <t>Sectores Problemas Competencia - mercado de crédito bancario, marzo de 2021</t>
  </si>
  <si>
    <t>Sectores Problemas Competencia - productos financieros distinto crédito bancario, marzo de 2021</t>
  </si>
  <si>
    <t>Sectores Problemas Competencia - servicios de transporte, marzo de 2021</t>
  </si>
  <si>
    <t>Sectores Problemas Competencia - servicios de salud, marzo de 2021</t>
  </si>
  <si>
    <t>Sectores Problemas Competencia - servicios educativos, marzo de 2021</t>
  </si>
  <si>
    <t>Sectores Problemas Competencia - sector agropecuario, marzo de 2021</t>
  </si>
  <si>
    <t>Sectores Problemas Competencia - intermediación y comercialización de bienes, marzo de 2021</t>
  </si>
  <si>
    <t>Obstáculos Enfrentan Empresarios - corrupción, marzo de 2021</t>
  </si>
  <si>
    <t>Obstáculos Enfrentan Empresarios - crimen, marzo de 2021</t>
  </si>
  <si>
    <t>Obstáculos Enfrentan Empresarios - burocracia, marzo de 2021</t>
  </si>
  <si>
    <t>Obstáculos Enfrentan Empresarios - acceso a financiamiento, marzo de 2021</t>
  </si>
  <si>
    <t>Obstáculos Enfrentan Empresarios - oferta infraestructura inadecuada, marzo de 2021</t>
  </si>
  <si>
    <t>Obstáculos Enfrentan Empresarios - impuestos, marzo de 2021</t>
  </si>
  <si>
    <t>Obstáculos Enfrentan Empresarios - facilidades limitadas para innovar, marzo de 2021</t>
  </si>
  <si>
    <t>Obstáculos Enfrentan Empresarios - bajo nivel educativo trabajadores, marzo de 2021</t>
  </si>
  <si>
    <t>Obstáculos Enfrentan Empresarios - dominancia de las empresas existentes/falta de competencia, marzo de 2021</t>
  </si>
  <si>
    <t>Obstáculos Enfrentan Empresarios - estado de derecho, marzo de 2021</t>
  </si>
  <si>
    <t>Obstáculos Enfrentan Empresarios - incumplimiento de contratos, marzo de 2021</t>
  </si>
  <si>
    <t>Inflación entre mayo de 2021 y mayo de 2022</t>
  </si>
  <si>
    <t>Inflación subyacente entre mayo de 2021 y mayo de 2022</t>
  </si>
  <si>
    <t>Inflación general para abril de 2022</t>
  </si>
  <si>
    <t>Inflación subyacente para abril de 2021</t>
  </si>
  <si>
    <t>Inflación general a 12 meses (entre mayo de 2021 y mayo de 2022), prob. de que se encuentre en rango (menor a 0.0)</t>
  </si>
  <si>
    <t>Inflación general a 12 meses (entre mayo de 2021 y mayo de 2022), prob. de que se encuentre en rango (0.0 a 0.5 %)</t>
  </si>
  <si>
    <t>Inflación general a 12 meses (entre mayo de 2021 y mayo de 2022), prob. de que se encuentre en rango (0.6 a 1.0 %)</t>
  </si>
  <si>
    <t>Inflación general a 12 meses (entre mayo de 2021 y mayo de 2022), prob. de que se encuentre en rango (1.1 a 1.5 %)</t>
  </si>
  <si>
    <t>Inflación general a 12 meses (entre mayo de 2021 y mayo de 2022), prob. de que se encuentre en rango (1.6 a 2.0 %)</t>
  </si>
  <si>
    <t>Inflación general a 12 meses (entre mayo de 2021 y mayo de 2022), prob. de que se encuentre en rango (2.1 a 2.5 %)</t>
  </si>
  <si>
    <t>Inflación general a 12 meses (entre mayo de 2021 y mayo de 2022), prob. de que se encuentre en rango (2.6 a 3.0 %)</t>
  </si>
  <si>
    <t>Inflación general a 12 meses (entre mayo de 2021 y mayo de 2022), prob. de que se encuentre en rango (3.1 a 3.5 %)</t>
  </si>
  <si>
    <t>Inflación general a 12 meses (entre mayo de 2021 y mayo de 2022), prob. de que se encuentre en rango (3.6 a 4.0 %)</t>
  </si>
  <si>
    <t>Inflación general a 12 meses (entre mayo de 2021 y mayo de 2022), prob. de que se encuentre en rango (4.1 a 4.5 %)</t>
  </si>
  <si>
    <t>Inflación general a 12 meses (entre mayo de 2021 y mayo de 2022), prob. de que se encuentre en rango (4.6 a 5.0 %)</t>
  </si>
  <si>
    <t>Inflación general a 12 meses (entre mayo de 2021 y mayo de 2022), prob. de que se encuentre en rango (5.1 a 5.5 %)</t>
  </si>
  <si>
    <t>Inflación general a 12 meses (entre mayo de 2021 y mayo de 2022), prob. de que se encuentre en rango (5.6 a 6.0 %)</t>
  </si>
  <si>
    <t>Inflación general a 12 meses (entre mayo de 2021 y mayo de 2022), prob. de que se encuentre en rango (mayor a 6%)</t>
  </si>
  <si>
    <t>Inflación subyacente a 12 meses (entre mayo de 2021 y mayo de 2022), prob. de que se encuentre en rango (menor a 0.0)</t>
  </si>
  <si>
    <t>Inflación subyacente a 12 meses (entre mayo de 2021 y mayo de 2022), prob. de que se encuentre en rango (0.0 a 0.5 %)</t>
  </si>
  <si>
    <t>Inflación subyacente a 12 meses (entre mayo de 2021 y mayo de 2022), prob. de que se encuentre en rango (0.6 a 1.0 %)</t>
  </si>
  <si>
    <t>Inflación subyacente a 12 meses (entre mayo de 2021 y mayo de 2022), prob. de que se encuentre en rango (1.1 a 1.5 %)</t>
  </si>
  <si>
    <t>Inflación subyacente a 12 meses (entre mayo de 2021 y mayo de 2022), prob. de que se encuentre en rango (1.6 a 2.0 %)</t>
  </si>
  <si>
    <t>Inflación subyacente a 12 meses (entre mayo de 2021 y mayo de 2022), prob. de que se encuentre en rango (2.1 a 2.5 %)</t>
  </si>
  <si>
    <t>Inflación subyacente a 12 meses (entre mayo de 2021 y mayo de 2022), prob. de que se encuentre en rango (2.6 a 3.0 %)</t>
  </si>
  <si>
    <t>Inflación subyacente a 12 meses (entre mayo de 2021 y mayo de 2022), prob. de que se encuentre en rango (3.1 a 3.5 %)</t>
  </si>
  <si>
    <t>Inflación subyacente a 12 meses (entre mayo de 2021 y mayo de 2022), prob. de que se encuentre en rango (3.6 a 4.0 %)</t>
  </si>
  <si>
    <t>Inflación subyacente a 12 meses (entre mayo de 2021 y mayo de 2022), prob. de que se encuentre en rango (4.1 a 4.5 %)</t>
  </si>
  <si>
    <t>Inflación subyacente a 12 meses (entre mayo de 2021 y mayo de 2022), prob. de que se encuentre en rango (4.6 a 5.0 %)</t>
  </si>
  <si>
    <t>Inflación subyacente a 12 meses (entre mayo de 2021 y mayo de 2022), prob. de que se encuentre en rango (5.1 a 5.5 %)</t>
  </si>
  <si>
    <t>Inflación subyacente a 12 meses (entre mayo de 2021 y mayo de 2022), prob. de que se encuentre en rango (5.6 a 6.0 %)</t>
  </si>
  <si>
    <t>Inflación subyacente a 12 meses (entre mayo de 2021 y mayo de 2022), prob. de que se encuentre en rango (mayor a 6%)</t>
  </si>
  <si>
    <t>Nivel de la tasa de fondeo interbancaria al cierre del trimestre 2023-II</t>
  </si>
  <si>
    <t>Valor del tipo de cambio promedio durante abril de 2022</t>
  </si>
  <si>
    <t>Percepción - aumento en precios de insumos y materias primas</t>
  </si>
  <si>
    <t>Competencia y Crecimiento - 1, abril de 2021</t>
  </si>
  <si>
    <t>Competencia y Crecimiento - 2, abril de 2021</t>
  </si>
  <si>
    <t>Competencia y Crecimiento - 3, abril de 2021</t>
  </si>
  <si>
    <t>Competencia y Crecimiento - 4, abril de 2021</t>
  </si>
  <si>
    <t>Competencia y Crecimiento - 5, abril de 2021</t>
  </si>
  <si>
    <t>Competencia y Crecimiento - 6, abril de 2021</t>
  </si>
  <si>
    <t>Intensidad Competencia - 1, abril de 2021</t>
  </si>
  <si>
    <t>Intensidad Competencia - 2, abril de 2021</t>
  </si>
  <si>
    <t>Intensidad Competencia - 3, abril de 2021</t>
  </si>
  <si>
    <t>Intensidad Competencia - 4, abril de 2021</t>
  </si>
  <si>
    <t>Sectores Problemas Competencia - energía, abril de 2021</t>
  </si>
  <si>
    <t>Sectores Problemas Competencia - electricidad, abril de 2021</t>
  </si>
  <si>
    <t>Sectores Problemas Competencia - telecomunicación e internet, abril de 2021</t>
  </si>
  <si>
    <t>Sectores Problemas Competencia - mercado de crédito bancario, abril de 2021</t>
  </si>
  <si>
    <t>Sectores Problemas Competencia - productos financieros distinto crédito bancario, abril de 2021</t>
  </si>
  <si>
    <t>Sectores Problemas Competencia - servicios de transporte, abril de 2021</t>
  </si>
  <si>
    <t>Sectores Problemas Competencia - servicios educativos, abril de 2021</t>
  </si>
  <si>
    <t>Sectores Problemas Competencia - sector agropecuario, abril de 2021</t>
  </si>
  <si>
    <t>Sectores Problemas Competencia - intermediación y comercialización de bienes, abril de 2021</t>
  </si>
  <si>
    <t>Obstáculos Enfrentan Empresarios - corrupción, abril de 2021</t>
  </si>
  <si>
    <t>Obstáculos Enfrentan Empresarios - crimen, abril de 2021</t>
  </si>
  <si>
    <t>Obstáculos Enfrentan Empresarios - burocracia, abril de 2021</t>
  </si>
  <si>
    <t>Obstáculos Enfrentan Empresarios - acceso a financiamiento, abril de 2021</t>
  </si>
  <si>
    <t>Obstáculos Enfrentan Empresarios - regulaciones laborales, abril de 2021</t>
  </si>
  <si>
    <t>Obstáculos Enfrentan Empresarios - oferta infraestructura inadecuada, abril de 2021</t>
  </si>
  <si>
    <t>Obstáculos Enfrentan Empresarios - facilidades limitadas para innovar, abril de 2021</t>
  </si>
  <si>
    <t>Obstáculos Enfrentan Empresarios - bajo nivel educativo trabajadores, abril de 2021</t>
  </si>
  <si>
    <t>Obstáculos Enfrentan Empresarios - dominancia de las empresas existentes/falta de competencia, abril de 2021</t>
  </si>
  <si>
    <t>Obstáculos Enfrentan Empresarios - estado de derecho, abril de 2021</t>
  </si>
  <si>
    <t>Obstáculos Enfrentan Empresarios - incumplimiento de contratos, abril de 2021</t>
  </si>
  <si>
    <t>Inflación entre junio de 2021 y junio de 2022</t>
  </si>
  <si>
    <t>Inflación subyacente entre junio de 2021 y junio de 2022</t>
  </si>
  <si>
    <t>Inflación general para mayo de 2022</t>
  </si>
  <si>
    <t>Inflación subyacente para mayo de 2021</t>
  </si>
  <si>
    <t>Inflación general a 12 meses (entre junio de 2021 y junio de 2022), prob. de que se encuentre en rango (menor a 0.0)</t>
  </si>
  <si>
    <t>Inflación general a 12 meses (entre junio de 2021 y junio de 2022), prob. de que se encuentre en rango (0.0 a 0.5 %)</t>
  </si>
  <si>
    <t>Inflación general a 12 meses (entre junio de 2021 y junio de 2022), prob. de que se encuentre en rango (0.6 a 1.0 %)</t>
  </si>
  <si>
    <t>Inflación general a 12 meses (entre junio de 2021 y junio de 2022), prob. de que se encuentre en rango (1.1 a 1.5 %)</t>
  </si>
  <si>
    <t>Inflación general a 12 meses (entre junio de 2021 y junio de 2022), prob. de que se encuentre en rango (1.6 a 2.0 %)</t>
  </si>
  <si>
    <t>Inflación general a 12 meses (entre junio de 2021 y junio de 2022), prob. de que se encuentre en rango (2.1 a 2.5 %)</t>
  </si>
  <si>
    <t>Inflación general a 12 meses (entre junio de 2021 y junio de 2022), prob. de que se encuentre en rango (2.6 a 3.0 %)</t>
  </si>
  <si>
    <t>Inflación general a 12 meses (entre junio de 2021 y junio de 2022), prob. de que se encuentre en rango (3.1 a 3.5 %)</t>
  </si>
  <si>
    <t>Inflación general a 12 meses (entre junio de 2021 y junio de 2022), prob. de que se encuentre en rango (3.6 a 4.0 %)</t>
  </si>
  <si>
    <t>Inflación general a 12 meses (entre junio de 2021 y junio de 2022), prob. de que se encuentre en rango (4.1 a 4.5 %)</t>
  </si>
  <si>
    <t>Inflación general a 12 meses (entre junio de 2021 y junio de 2022), prob. de que se encuentre en rango (4.6 a 5.0 %)</t>
  </si>
  <si>
    <t>Inflación general a 12 meses (entre junio de 2021 y junio de 2022), prob. de que se encuentre en rango (5.1 a 5.5 %)</t>
  </si>
  <si>
    <t>Inflación general a 12 meses (entre junio de 2021 y junio de 2022), prob. de que se encuentre en rango (5.6 a 6.0 %)</t>
  </si>
  <si>
    <t>Inflación general a 12 meses (entre junio de 2021 y junio de 2022), prob. de que se encuentre en rango (mayor a 6%)</t>
  </si>
  <si>
    <t>Inflación subyacente a 12 meses (entre junio de 2021 y junio de 2022), prob. de que se encuentre en rango (menor a 0.0)</t>
  </si>
  <si>
    <t>Inflación subyacente a 12 meses (entre junio de 2021 y junio de 2022), prob. de que se encuentre en rango (0.0 a 0.5 %)</t>
  </si>
  <si>
    <t>Inflación subyacente a 12 meses (entre junio de 2021 y junio de 2022), prob. de que se encuentre en rango (0.6 a 1.0 %)</t>
  </si>
  <si>
    <t>Inflación subyacente a 12 meses (entre junio de 2021 y junio de 2022), prob. de que se encuentre en rango (1.1 a 1.5 %)</t>
  </si>
  <si>
    <t>Inflación subyacente a 12 meses (entre junio de 2021 y junio de 2022), prob. de que se encuentre en rango (1.6 a 2.0 %)</t>
  </si>
  <si>
    <t>Inflación subyacente a 12 meses (entre junio de 2021 y junio de 2022), prob. de que se encuentre en rango (2.1 a 2.5 %)</t>
  </si>
  <si>
    <t>Inflación subyacente a 12 meses (entre junio de 2021 y junio de 2022), prob. de que se encuentre en rango (2.6 a 3.0 %)</t>
  </si>
  <si>
    <t>Inflación subyacente a 12 meses (entre junio de 2021 y junio de 2022), prob. de que se encuentre en rango (3.1 a 3.5 %)</t>
  </si>
  <si>
    <t>Inflación subyacente a 12 meses (entre junio de 2021 y junio de 2022), prob. de que se encuentre en rango (3.6 a 4.0 %)</t>
  </si>
  <si>
    <t>Inflación subyacente a 12 meses (entre junio de 2021 y junio de 2022), prob. de que se encuentre en rango (4.1 a 4.5 %)</t>
  </si>
  <si>
    <t>Inflación subyacente a 12 meses (entre junio de 2021 y junio de 2022), prob. de que se encuentre en rango (4.6 a 5.0 %)</t>
  </si>
  <si>
    <t>Inflación subyacente a 12 meses (entre junio de 2021 y junio de 2022), prob. de que se encuentre en rango (5.1 a 5.5 %)</t>
  </si>
  <si>
    <t>Inflación subyacente a 12 meses (entre junio de 2021 y junio de 2022), prob. de que se encuentre en rango (5.6 a 6.0 %)</t>
  </si>
  <si>
    <t>Inflación subyacente a 12 meses (entre junio de 2021 y junio de 2022), prob. de que se encuentre en rango (mayor a 6%)</t>
  </si>
  <si>
    <t>Probabilidad de reducción en el PIB trimestral (2022-II respecto a 2022-I)</t>
  </si>
  <si>
    <t>Valor del tipo de cambio promedio durante mayo de 2022</t>
  </si>
  <si>
    <t>Competencia y Crecimiento - 1, mayo de 2021</t>
  </si>
  <si>
    <t>Competencia y Crecimiento - 2, mayo de 2021</t>
  </si>
  <si>
    <t>Competencia y Crecimiento - 3, mayo de 2021</t>
  </si>
  <si>
    <t>Competencia y Crecimiento - 4, mayo de 2021</t>
  </si>
  <si>
    <t>Competencia y Crecimiento - 5, mayo de 2021</t>
  </si>
  <si>
    <t>Competencia y Crecimiento - 6, mayo de 2021</t>
  </si>
  <si>
    <t>Intensidad Competencia - 1, mayo de 2021</t>
  </si>
  <si>
    <t>Intensidad Competencia - 2, mayo de 2021</t>
  </si>
  <si>
    <t>Intensidad Competencia - 3, mayo de 2021</t>
  </si>
  <si>
    <t>Intensidad Competencia - 4, mayo de 2021</t>
  </si>
  <si>
    <t>Intensidad Competencia - 5, mayo de 2021</t>
  </si>
  <si>
    <t>Sectores Problemas Competencia - energía, mayo de 2021</t>
  </si>
  <si>
    <t>Sectores Problemas Competencia - electricidad, mayo de 2021</t>
  </si>
  <si>
    <t>Sectores Problemas Competencia - telecomunicación e internet, mayo de 2021</t>
  </si>
  <si>
    <t>Sectores Problemas Competencia - mercado de crédito bancario, mayo de 2021</t>
  </si>
  <si>
    <t>Sectores Problemas Competencia - productos financieros distinto crédito bancario, mayo de 2021</t>
  </si>
  <si>
    <t>Sectores Problemas Competencia - servicios de transporte, mayo de 2021</t>
  </si>
  <si>
    <t>Sectores Problemas Competencia - servicios de salud, mayo de 2021</t>
  </si>
  <si>
    <t>Sectores Problemas Competencia - sector agropecuario, mayo de 2021</t>
  </si>
  <si>
    <t>Sectores Problemas Competencia - intermediación y comercialización de bienes, mayo de 2021</t>
  </si>
  <si>
    <t>Obstáculos Enfrentan Empresarios - corrupción, mayo de 2021</t>
  </si>
  <si>
    <t>Obstáculos Enfrentan Empresarios - crimen, mayo de 2021</t>
  </si>
  <si>
    <t>Obstáculos Enfrentan Empresarios - burocracia, mayo de 2021</t>
  </si>
  <si>
    <t>Obstáculos Enfrentan Empresarios - acceso a financiamiento, mayo de 2021</t>
  </si>
  <si>
    <t>Obstáculos Enfrentan Empresarios - regulaciones laborales, mayo de 2021</t>
  </si>
  <si>
    <t>Obstáculos Enfrentan Empresarios - oferta infraestructura inadecuada, mayo de 2021</t>
  </si>
  <si>
    <t>Obstáculos Enfrentan Empresarios - facilidades limitadas para innovar, mayo de 2021</t>
  </si>
  <si>
    <t>Obstáculos Enfrentan Empresarios - bajo nivel educativo trabajadores, mayo de 2021</t>
  </si>
  <si>
    <t>Obstáculos Enfrentan Empresarios - dominancia de las empresas existentes/falta de competencia, mayo de 2021</t>
  </si>
  <si>
    <t>Obstáculos Enfrentan Empresarios - estado de derecho, mayo de 2021</t>
  </si>
  <si>
    <t>Obstáculos Enfrentan Empresarios - incumplimiento de contratos, mayo de 2021</t>
  </si>
  <si>
    <t>Inflación entre julio de 2021 y julio de 2022</t>
  </si>
  <si>
    <t>Inflación subyacente entre julio de 2021 y julio de 2022</t>
  </si>
  <si>
    <t>Inflación general para junio de 2022</t>
  </si>
  <si>
    <t>Inflación subyacente para junio de 2021</t>
  </si>
  <si>
    <t>Inflación general a 12 meses (entre julio de 2021 y julio de 2022), prob. de que se encuentre en rango (menor a 0.0)</t>
  </si>
  <si>
    <t>Inflación general a 12 meses (entre julio de 2021 y julio de 2022), prob. de que se encuentre en rango (0.0 a 0.5 %)</t>
  </si>
  <si>
    <t>Inflación general a 12 meses (entre julio de 2021 y julio de 2022), prob. de que se encuentre en rango (0.6 a 1.0 %)</t>
  </si>
  <si>
    <t>Inflación general a 12 meses (entre julio de 2021 y julio de 2022), prob. de que se encuentre en rango (1.1 a 1.5 %)</t>
  </si>
  <si>
    <t>Inflación general a 12 meses (entre julio de 2021 y julio de 2022), prob. de que se encuentre en rango (1.6 a 2.0 %)</t>
  </si>
  <si>
    <t>Inflación general a 12 meses (entre julio de 2021 y julio de 2022), prob. de que se encuentre en rango (2.1 a 2.5 %)</t>
  </si>
  <si>
    <t>Inflación general a 12 meses (entre julio de 2021 y julio de 2022), prob. de que se encuentre en rango (2.6 a 3.0 %)</t>
  </si>
  <si>
    <t>Inflación general a 12 meses (entre julio de 2021 y julio de 2022), prob. de que se encuentre en rango (3.1 a 3.5 %)</t>
  </si>
  <si>
    <t>Inflación general a 12 meses (entre julio de 2021 y julio de 2022), prob. de que se encuentre en rango (3.6 a 4.0 %)</t>
  </si>
  <si>
    <t>Inflación general a 12 meses (entre julio de 2021 y julio de 2022), prob. de que se encuentre en rango (4.1 a 4.5 %)</t>
  </si>
  <si>
    <t>Inflación general a 12 meses (entre julio de 2021 y julio de 2022), prob. de que se encuentre en rango (4.6 a 5.0 %)</t>
  </si>
  <si>
    <t>Inflación general a 12 meses (entre julio de 2021 y julio de 2022), prob. de que se encuentre en rango (5.1 a 5.5 %)</t>
  </si>
  <si>
    <t>Inflación general a 12 meses (entre julio de 2021 y julio de 2022), prob. de que se encuentre en rango (5.6 a 6.0 %)</t>
  </si>
  <si>
    <t>Inflación general a 12 meses (entre julio de 2021 y julio de 2022), prob. de que se encuentre en rango (mayor a 6%)</t>
  </si>
  <si>
    <t>Inflación subyacente a 12 meses (entre julio de 2021 y julio de 2022), prob. de que se encuentre en rango (menor a 0.0)</t>
  </si>
  <si>
    <t>Inflación subyacente a 12 meses (entre julio de 2021 y julio de 2022), prob. de que se encuentre en rango (0.0 a 0.5 %)</t>
  </si>
  <si>
    <t>Inflación subyacente a 12 meses (entre julio de 2021 y julio de 2022), prob. de que se encuentre en rango (0.6 a 1.0 %)</t>
  </si>
  <si>
    <t>Inflación subyacente a 12 meses (entre julio de 2021 y julio de 2022), prob. de que se encuentre en rango (1.1 a 1.5 %)</t>
  </si>
  <si>
    <t>Inflación subyacente a 12 meses (entre julio de 2021 y julio de 2022), prob. de que se encuentre en rango (1.6 a 2.0 %)</t>
  </si>
  <si>
    <t>Inflación subyacente a 12 meses (entre julio de 2021 y julio de 2022), prob. de que se encuentre en rango (2.1 a 2.5 %)</t>
  </si>
  <si>
    <t>Inflación subyacente a 12 meses (entre julio de 2021 y julio de 2022), prob. de que se encuentre en rango (2.6 a 3.0 %)</t>
  </si>
  <si>
    <t>Inflación subyacente a 12 meses (entre julio de 2021 y julio de 2022), prob. de que se encuentre en rango (3.1 a 3.5 %)</t>
  </si>
  <si>
    <t>Inflación subyacente a 12 meses (entre julio de 2021 y julio de 2022), prob. de que se encuentre en rango (3.6 a 4.0 %)</t>
  </si>
  <si>
    <t>Inflación subyacente a 12 meses (entre julio de 2021 y julio de 2022), prob. de que se encuentre en rango (4.1 a 4.5 %)</t>
  </si>
  <si>
    <t>Inflación subyacente a 12 meses (entre julio de 2021 y julio de 2022), prob. de que se encuentre en rango (4.6 a 5.0 %)</t>
  </si>
  <si>
    <t>Inflación subyacente a 12 meses (entre julio de 2021 y julio de 2022), prob. de que se encuentre en rango (5.1 a 5.5 %)</t>
  </si>
  <si>
    <t>Inflación subyacente a 12 meses (entre julio de 2021 y julio de 2022), prob. de que se encuentre en rango (5.6 a 6.0 %)</t>
  </si>
  <si>
    <t>Inflación subyacente a 12 meses (entre julio de 2021 y julio de 2022), prob. de que se encuentre en rango (mayor a 6%)</t>
  </si>
  <si>
    <t>Valor del tipo de cambio promedio durante junio de 2022</t>
  </si>
  <si>
    <t>Percepción - factores coyunturales: política monetaria en Estados Unidos</t>
  </si>
  <si>
    <t>Competencia y Crecimiento - 1, junio de 2021</t>
  </si>
  <si>
    <t>Competencia y Crecimiento - 2, junio de 2021</t>
  </si>
  <si>
    <t>Competencia y Crecimiento - 3, junio de 2021</t>
  </si>
  <si>
    <t>Competencia y Crecimiento - 4, junio de 2021</t>
  </si>
  <si>
    <t>Competencia y Crecimiento - 5, junio de 2021</t>
  </si>
  <si>
    <t>Competencia y Crecimiento - 6, junio de 2021</t>
  </si>
  <si>
    <t>Intensidad Competencia - 1, junio de 2021</t>
  </si>
  <si>
    <t>Intensidad Competencia - 2, junio de 2021</t>
  </si>
  <si>
    <t>Intensidad Competencia - 3, junio de 2021</t>
  </si>
  <si>
    <t>Intensidad Competencia - 4, junio de 2021</t>
  </si>
  <si>
    <t>Intensidad Competencia - 5, junio de 2021</t>
  </si>
  <si>
    <t>Intensidad Competencia - 6, junio de 2021</t>
  </si>
  <si>
    <t>Sectores Problemas Competencia - energía, junio de 2021</t>
  </si>
  <si>
    <t>Sectores Problemas Competencia - electricidad, junio de 2021</t>
  </si>
  <si>
    <t>Sectores Problemas Competencia - telecomunicación e internet, junio de 2021</t>
  </si>
  <si>
    <t>Sectores Problemas Competencia - mercado de crédito bancario, junio de 2021</t>
  </si>
  <si>
    <t>Sectores Problemas Competencia - productos financieros distinto crédito bancario, junio de 2021</t>
  </si>
  <si>
    <t>Sectores Problemas Competencia - servicios de transporte, junio de 2021</t>
  </si>
  <si>
    <t>Sectores Problemas Competencia - servicios de salud, junio de 2021</t>
  </si>
  <si>
    <t>Sectores Problemas Competencia - servicios educativos, junio de 2021</t>
  </si>
  <si>
    <t>Sectores Problemas Competencia - intermediación y comercialización de bienes, junio de 2021</t>
  </si>
  <si>
    <t>Obstáculos Enfrentan Empresarios - corrupción, junio de 2021</t>
  </si>
  <si>
    <t>Obstáculos Enfrentan Empresarios - crimen, junio de 2021</t>
  </si>
  <si>
    <t>Obstáculos Enfrentan Empresarios - burocracia, junio de 2021</t>
  </si>
  <si>
    <t>Obstáculos Enfrentan Empresarios - acceso a financiamiento, junio de 2021</t>
  </si>
  <si>
    <t>Obstáculos Enfrentan Empresarios - regulaciones laborales, junio de 2021</t>
  </si>
  <si>
    <t>Obstáculos Enfrentan Empresarios - oferta infraestructura inadecuada, junio de 2021</t>
  </si>
  <si>
    <t>Obstáculos Enfrentan Empresarios - impuestos, junio de 2021</t>
  </si>
  <si>
    <t>Obstáculos Enfrentan Empresarios - facilidades limitadas para innovar, junio de 2021</t>
  </si>
  <si>
    <t>Obstáculos Enfrentan Empresarios - bajo nivel educativo trabajadores, junio de 2021</t>
  </si>
  <si>
    <t>Obstáculos Enfrentan Empresarios - dominancia de las empresas existentes/falta de competencia, junio de 2021</t>
  </si>
  <si>
    <t>Obstáculos Enfrentan Empresarios - estado de derecho, junio de 2021</t>
  </si>
  <si>
    <t>Obstáculos Enfrentan Empresarios - incumplimiento de contratos, junio de 2021</t>
  </si>
  <si>
    <t>Inflación entre agosto de 2021 y agosto de 2022</t>
  </si>
  <si>
    <t>Inflación subyacente entre agosto de 2021 y agosto de 2022</t>
  </si>
  <si>
    <t>Inflación general para julio de 2022</t>
  </si>
  <si>
    <t>Inflación subyacente para julio de 2021</t>
  </si>
  <si>
    <t>Inflación general a 12 meses (entre agosto de 2021 y agosto de 2022), prob. de que se encuentre en rango (menor a 0.0)</t>
  </si>
  <si>
    <t>Inflación general a 12 meses (entre agosto de 2021 y agosto de 2022), prob. de que se encuentre en rango (0.0 a 0.5 %)</t>
  </si>
  <si>
    <t>Inflación general a 12 meses (entre agosto de 2021 y agosto de 2022), prob. de que se encuentre en rango (0.6 a 1.0 %)</t>
  </si>
  <si>
    <t>Inflación general a 12 meses (entre agosto de 2021 y agosto de 2022), prob. de que se encuentre en rango (1.1 a 1.5 %)</t>
  </si>
  <si>
    <t>Inflación general a 12 meses (entre agosto de 2021 y agosto de 2022), prob. de que se encuentre en rango (1.6 a 2.0 %)</t>
  </si>
  <si>
    <t>Inflación general a 12 meses (entre agosto de 2021 y agosto de 2022), prob. de que se encuentre en rango (2.1 a 2.5 %)</t>
  </si>
  <si>
    <t>Inflación general a 12 meses (entre agosto de 2021 y agosto de 2022), prob. de que se encuentre en rango (2.6 a 3.0 %)</t>
  </si>
  <si>
    <t>Inflación general a 12 meses (entre agosto de 2021 y agosto de 2022), prob. de que se encuentre en rango (3.1 a 3.5 %)</t>
  </si>
  <si>
    <t>Inflación general a 12 meses (entre agosto de 2021 y agosto de 2022), prob. de que se encuentre en rango (3.6 a 4.0 %)</t>
  </si>
  <si>
    <t>Inflación general a 12 meses (entre agosto de 2021 y agosto de 2022), prob. de que se encuentre en rango (4.1 a 4.5 %)</t>
  </si>
  <si>
    <t>Inflación general a 12 meses (entre agosto de 2021 y agosto de 2022), prob. de que se encuentre en rango (4.6 a 5.0 %)</t>
  </si>
  <si>
    <t>Inflación general a 12 meses (entre agosto de 2021 y agosto de 2022), prob. de que se encuentre en rango (5.1 a 5.5 %)</t>
  </si>
  <si>
    <t>Inflación general a 12 meses (entre agosto de 2021 y agosto de 2022), prob. de que se encuentre en rango (5.6 a 6.0 %)</t>
  </si>
  <si>
    <t>Inflación general a 12 meses (entre agosto de 2021 y agosto de 2022), prob. de que se encuentre en rango (mayor a 6%)</t>
  </si>
  <si>
    <t>Inflación subyacente a 12 meses (entre agosto de 2021 y agosto de 2022), prob. de que se encuentre en rango (menor a 0.0)</t>
  </si>
  <si>
    <t>Inflación subyacente a 12 meses (entre agosto de 2021 y agosto de 2022), prob. de que se encuentre en rango (0.0 a 0.5 %)</t>
  </si>
  <si>
    <t>Inflación subyacente a 12 meses (entre agosto de 2021 y agosto de 2022), prob. de que se encuentre en rango (0.6 a 1.0 %)</t>
  </si>
  <si>
    <t>Inflación subyacente a 12 meses (entre agosto de 2021 y agosto de 2022), prob. de que se encuentre en rango (1.1 a 1.5 %)</t>
  </si>
  <si>
    <t>Inflación subyacente a 12 meses (entre agosto de 2021 y agosto de 2022), prob. de que se encuentre en rango (1.6 a 2.0 %)</t>
  </si>
  <si>
    <t>Inflación subyacente a 12 meses (entre agosto de 2021 y agosto de 2022), prob. de que se encuentre en rango (2.1 a 2.5 %)</t>
  </si>
  <si>
    <t>Inflación subyacente a 12 meses (entre agosto de 2021 y agosto de 2022), prob. de que se encuentre en rango (2.6 a 3.0 %)</t>
  </si>
  <si>
    <t>Inflación subyacente a 12 meses (entre agosto de 2021 y agosto de 2022), prob. de que se encuentre en rango (3.1 a 3.5 %)</t>
  </si>
  <si>
    <t>Inflación subyacente a 12 meses (entre agosto de 2021 y agosto de 2022), prob. de que se encuentre en rango (3.6 a 4.0 %)</t>
  </si>
  <si>
    <t>Inflación subyacente a 12 meses (entre agosto de 2021 y agosto de 2022), prob. de que se encuentre en rango (4.1 a 4.5 %)</t>
  </si>
  <si>
    <t>Inflación subyacente a 12 meses (entre agosto de 2021 y agosto de 2022), prob. de que se encuentre en rango (4.6 a 5.0 %)</t>
  </si>
  <si>
    <t>Inflación subyacente a 12 meses (entre agosto de 2021 y agosto de 2022), prob. de que se encuentre en rango (5.1 a 5.5 %)</t>
  </si>
  <si>
    <t>Inflación subyacente a 12 meses (entre agosto de 2021 y agosto de 2022), prob. de que se encuentre en rango (5.6 a 6.0 %)</t>
  </si>
  <si>
    <t>Inflación subyacente a 12 meses (entre agosto de 2021 y agosto de 2022), prob. de que se encuentre en rango (mayor a 6%)</t>
  </si>
  <si>
    <t>Nivel de la tasa de fondeo interbancaria al cierre del trimestre 2023-III</t>
  </si>
  <si>
    <t>Valor del tipo de cambio promedio durante julio de 2022</t>
  </si>
  <si>
    <t>Percepción - disponibilidad de financiamiento interno en México</t>
  </si>
  <si>
    <t>Competencia y Crecimiento - 1, julio de 2021</t>
  </si>
  <si>
    <t>Competencia y Crecimiento - 2, julio de 2021</t>
  </si>
  <si>
    <t>Competencia y Crecimiento - 3, julio de 2021</t>
  </si>
  <si>
    <t>Competencia y Crecimiento - 4, julio de 2021</t>
  </si>
  <si>
    <t>Competencia y Crecimiento - 5, julio de 2021</t>
  </si>
  <si>
    <t>Competencia y Crecimiento - 6, julio de 2021</t>
  </si>
  <si>
    <t>Intensidad Competencia - 1, julio de 2021</t>
  </si>
  <si>
    <t>Intensidad Competencia - 2, julio de 2021</t>
  </si>
  <si>
    <t>Intensidad Competencia - 3, julio de 2021</t>
  </si>
  <si>
    <t>Intensidad Competencia - 4, julio de 2021</t>
  </si>
  <si>
    <t>Intensidad Competencia - 5, julio de 2021</t>
  </si>
  <si>
    <t>Sectores Problemas Competencia - energía, julio de 2021</t>
  </si>
  <si>
    <t>Sectores Problemas Competencia - electricidad, julio de 2021</t>
  </si>
  <si>
    <t>Sectores Problemas Competencia - telecomunicación e internet, julio de 2021</t>
  </si>
  <si>
    <t>Sectores Problemas Competencia - mercado de crédito bancario, julio de 2021</t>
  </si>
  <si>
    <t>Sectores Problemas Competencia - productos financieros distinto crédito bancario, julio de 2021</t>
  </si>
  <si>
    <t>Sectores Problemas Competencia - servicios de transporte, julio de 2021</t>
  </si>
  <si>
    <t>Sectores Problemas Competencia - servicios educativos, julio de 2021</t>
  </si>
  <si>
    <t>Sectores Problemas Competencia - intermediación y comercialización de bienes, julio de 2021</t>
  </si>
  <si>
    <t>Obstáculos Enfrentan Empresarios - corrupción, julio de 2021</t>
  </si>
  <si>
    <t>Obstáculos Enfrentan Empresarios - crimen, julio de 2021</t>
  </si>
  <si>
    <t>Obstáculos Enfrentan Empresarios - burocracia, julio de 2021</t>
  </si>
  <si>
    <t>Obstáculos Enfrentan Empresarios - acceso a financiamiento, julio de 2021</t>
  </si>
  <si>
    <t>Obstáculos Enfrentan Empresarios - regulaciones laborales, julio de 2021</t>
  </si>
  <si>
    <t>Obstáculos Enfrentan Empresarios - oferta infraestructura inadecuada, julio de 2021</t>
  </si>
  <si>
    <t>Obstáculos Enfrentan Empresarios - impuestos, julio de 2021</t>
  </si>
  <si>
    <t>Obstáculos Enfrentan Empresarios - facilidades limitadas para innovar, julio de 2021</t>
  </si>
  <si>
    <t>Obstáculos Enfrentan Empresarios - dominancia de las empresas existentes/falta de competencia, julio de 2021</t>
  </si>
  <si>
    <t>Obstáculos Enfrentan Empresarios - estado de derecho, julio de 2021</t>
  </si>
  <si>
    <t>Obstáculos Enfrentan Empresarios - incumplimiento de contratos, julio de 2021</t>
  </si>
  <si>
    <t>Inflación entre septiembre de 2021 y septiembre de 2022</t>
  </si>
  <si>
    <t>Inflación subyacente entre septiembre de 2021 y septiembre de 2022</t>
  </si>
  <si>
    <t>Inflación general para agosto de 2022</t>
  </si>
  <si>
    <t>Inflación subyacente para agosto de 2021</t>
  </si>
  <si>
    <t>Inflación general a 12 meses (entre septiembre de 2021 y septiembre de 2022), prob. de que se encuentre en rango (menor a 0.0)</t>
  </si>
  <si>
    <t>Inflación general a 12 meses (entre septiembre de 2021 y septiembre de 2022), prob. de que se encuentre en rango (0.0 a 0.5 %)</t>
  </si>
  <si>
    <t>Inflación general a 12 meses (entre septiembre de 2021 y septiembre de 2022), prob. de que se encuentre en rango (0.6 a 1.0 %)</t>
  </si>
  <si>
    <t>Inflación general a 12 meses (entre septiembre de 2021 y septiembre de 2022), prob. de que se encuentre en rango (1.1 a 1.5 %)</t>
  </si>
  <si>
    <t>Inflación general a 12 meses (entre septiembre de 2021 y septiembre de 2022), prob. de que se encuentre en rango (1.6 a 2.0 %)</t>
  </si>
  <si>
    <t>Inflación general a 12 meses (entre septiembre de 2021 y septiembre de 2022), prob. de que se encuentre en rango (2.1 a 2.5 %)</t>
  </si>
  <si>
    <t>Inflación general a 12 meses (entre septiembre de 2021 y septiembre de 2022), prob. de que se encuentre en rango (2.6 a 3.0 %)</t>
  </si>
  <si>
    <t>Inflación general a 12 meses (entre septiembre de 2021 y septiembre de 2022), prob. de que se encuentre en rango (3.1 a 3.5 %)</t>
  </si>
  <si>
    <t>Inflación general a 12 meses (entre septiembre de 2021 y septiembre de 2022), prob. de que se encuentre en rango (3.6 a 4.0 %)</t>
  </si>
  <si>
    <t>Inflación general a 12 meses (entre septiembre de 2021 y septiembre de 2022), prob. de que se encuentre en rango (4.1 a 4.5 %)</t>
  </si>
  <si>
    <t>Inflación general a 12 meses (entre septiembre de 2021 y septiembre de 2022), prob. de que se encuentre en rango (4.6 a 5.0 %)</t>
  </si>
  <si>
    <t>Inflación general a 12 meses (entre septiembre de 2021 y septiembre de 2022), prob. de que se encuentre en rango (5.1 a 5.5 %)</t>
  </si>
  <si>
    <t>Inflación general a 12 meses (entre septiembre de 2021 y septiembre de 2022), prob. de que se encuentre en rango (5.6 a 6.0 %)</t>
  </si>
  <si>
    <t>Inflación general a 12 meses (entre septiembre de 2021 y septiembre de 2022), prob. de que se encuentre en rango (mayor a 6%)</t>
  </si>
  <si>
    <t>Inflación subyacente a 12 meses (entre septiembre de 2021 y septiembre de 2022), prob. de que se encuentre en rango (menor a 0.0)</t>
  </si>
  <si>
    <t>Inflación subyacente a 12 meses (entre septiembre de 2021 y septiembre de 2022), prob. de que se encuentre en rango (0.0 a 0.5 %)</t>
  </si>
  <si>
    <t>Inflación subyacente a 12 meses (entre septiembre de 2021 y septiembre de 2022), prob. de que se encuentre en rango (0.6 a 1.0 %)</t>
  </si>
  <si>
    <t>Inflación subyacente a 12 meses (entre septiembre de 2021 y septiembre de 2022), prob. de que se encuentre en rango (1.1 a 1.5 %)</t>
  </si>
  <si>
    <t>Inflación subyacente a 12 meses (entre septiembre de 2021 y septiembre de 2022), prob. de que se encuentre en rango (1.6 a 2.0 %)</t>
  </si>
  <si>
    <t>Inflación subyacente a 12 meses (entre septiembre de 2021 y septiembre de 2022), prob. de que se encuentre en rango (2.1 a 2.5 %)</t>
  </si>
  <si>
    <t>Inflación subyacente a 12 meses (entre septiembre de 2021 y septiembre de 2022), prob. de que se encuentre en rango (2.6 a 3.0 %)</t>
  </si>
  <si>
    <t>Inflación subyacente a 12 meses (entre septiembre de 2021 y septiembre de 2022), prob. de que se encuentre en rango (3.1 a 3.5 %)</t>
  </si>
  <si>
    <t>Inflación subyacente a 12 meses (entre septiembre de 2021 y septiembre de 2022), prob. de que se encuentre en rango (3.6 a 4.0 %)</t>
  </si>
  <si>
    <t>Inflación subyacente a 12 meses (entre septiembre de 2021 y septiembre de 2022), prob. de que se encuentre en rango (4.1 a 4.5 %)</t>
  </si>
  <si>
    <t>Inflación subyacente a 12 meses (entre septiembre de 2021 y septiembre de 2022), prob. de que se encuentre en rango (4.6 a 5.0 %)</t>
  </si>
  <si>
    <t>Inflación subyacente a 12 meses (entre septiembre de 2021 y septiembre de 2022), prob. de que se encuentre en rango (5.1 a 5.5 %)</t>
  </si>
  <si>
    <t>Inflación subyacente a 12 meses (entre septiembre de 2021 y septiembre de 2022), prob. de que se encuentre en rango (5.6 a 6.0 %)</t>
  </si>
  <si>
    <t>Inflación subyacente a 12 meses (entre septiembre de 2021 y septiembre de 2022), prob. de que se encuentre en rango (mayor a 6%)</t>
  </si>
  <si>
    <t>Probabilidad de reducción en el PIB trimestral (2022-III respecto a 2022-II)</t>
  </si>
  <si>
    <t>Valor del tipo de cambio promedio durante agosto de 2022</t>
  </si>
  <si>
    <t>Competencia y Crecimiento - 1, agosto de 2021</t>
  </si>
  <si>
    <t>Competencia y Crecimiento - 2, agosto de 2021</t>
  </si>
  <si>
    <t>Competencia y Crecimiento - 3, agosto de 2021</t>
  </si>
  <si>
    <t>Competencia y Crecimiento - 4, agosto de 2021</t>
  </si>
  <si>
    <t>Competencia y Crecimiento - 5, agosto de 2021</t>
  </si>
  <si>
    <t>Competencia y Crecimiento - 6, agosto de 2021</t>
  </si>
  <si>
    <t>Intensidad Competencia - 1, agosto de 2021</t>
  </si>
  <si>
    <t>Intensidad Competencia - 2, agosto de 2021</t>
  </si>
  <si>
    <t>Intensidad Competencia - 3, agosto de 2021</t>
  </si>
  <si>
    <t>Intensidad Competencia - 4, agosto de 2021</t>
  </si>
  <si>
    <t>Intensidad Competencia - 5, agosto de 2021</t>
  </si>
  <si>
    <t>Sectores Problemas Competencia - energía, agosto de 2021</t>
  </si>
  <si>
    <t>Sectores Problemas Competencia - electricidad, agosto de 2021</t>
  </si>
  <si>
    <t>Sectores Problemas Competencia - telecomunicación e internet, agosto de 2021</t>
  </si>
  <si>
    <t>Sectores Problemas Competencia - mercado de crédito bancario, agosto de 2021</t>
  </si>
  <si>
    <t>Sectores Problemas Competencia - productos financieros distinto crédito bancario, agosto de 2021</t>
  </si>
  <si>
    <t>Sectores Problemas Competencia - servicios de transporte, agosto de 2021</t>
  </si>
  <si>
    <t>Sectores Problemas Competencia - servicios de salud, agosto de 2021</t>
  </si>
  <si>
    <t>Sectores Problemas Competencia - servicios educativos, agosto de 2021</t>
  </si>
  <si>
    <t>Sectores Problemas Competencia - intermediación y comercialización de bienes, agosto de 2021</t>
  </si>
  <si>
    <t>Obstáculos Enfrentan Empresarios - corrupción, agosto de 2021</t>
  </si>
  <si>
    <t>Obstáculos Enfrentan Empresarios - crimen, agosto de 2021</t>
  </si>
  <si>
    <t>Obstáculos Enfrentan Empresarios - burocracia, agosto de 2021</t>
  </si>
  <si>
    <t>Obstáculos Enfrentan Empresarios - acceso a financiamiento, agosto de 2021</t>
  </si>
  <si>
    <t>Obstáculos Enfrentan Empresarios - oferta infraestructura inadecuada, agosto de 2021</t>
  </si>
  <si>
    <t>Obstáculos Enfrentan Empresarios - impuestos, agosto de 2021</t>
  </si>
  <si>
    <t>Obstáculos Enfrentan Empresarios - facilidades limitadas para innovar, agosto de 2021</t>
  </si>
  <si>
    <t>Obstáculos Enfrentan Empresarios - bajo nivel educativo trabajadores, agosto de 2021</t>
  </si>
  <si>
    <t>Obstáculos Enfrentan Empresarios - dominancia de las empresas existentes/falta de competencia, agosto de 2021</t>
  </si>
  <si>
    <t>Obstáculos Enfrentan Empresarios - estado de derecho, agosto de 2021</t>
  </si>
  <si>
    <t>Obstáculos Enfrentan Empresarios - incumplimiento de contratos, agosto de 2021</t>
  </si>
  <si>
    <t>Inflación entre octubre de 2021 y octubre de 2022</t>
  </si>
  <si>
    <t>Inflación subyacente entre octubre de 2021 y octubre de 2022</t>
  </si>
  <si>
    <t>Inflación general para septiembre de 2022</t>
  </si>
  <si>
    <t>Inflación subyacente para septiembre de 2021</t>
  </si>
  <si>
    <t>Inflación general a 12 meses (entre octubre de 2021 y octubre de 2022), prob. de que se encuentre en rango (menor a 0.0)</t>
  </si>
  <si>
    <t>Inflación general a 12 meses (entre octubre de 2021 y octubre de 2022), prob. de que se encuentre en rango (0.0 a 0.5 %)</t>
  </si>
  <si>
    <t>Inflación general a 12 meses (entre octubre de 2021 y octubre de 2022), prob. de que se encuentre en rango (0.6 a 1.0 %)</t>
  </si>
  <si>
    <t>Inflación general a 12 meses (entre octubre de 2021 y octubre de 2022), prob. de que se encuentre en rango (1.1 a 1.5 %)</t>
  </si>
  <si>
    <t>Inflación general a 12 meses (entre octubre de 2021 y octubre de 2022), prob. de que se encuentre en rango (1.6 a 2.0 %)</t>
  </si>
  <si>
    <t>Inflación general a 12 meses (entre octubre de 2021 y octubre de 2022), prob. de que se encuentre en rango (2.1 a 2.5 %)</t>
  </si>
  <si>
    <t>Inflación general a 12 meses (entre octubre de 2021 y octubre de 2022), prob. de que se encuentre en rango (2.6 a 3.0 %)</t>
  </si>
  <si>
    <t>Inflación general a 12 meses (entre octubre de 2021 y octubre de 2022), prob. de que se encuentre en rango (3.1 a 3.5 %)</t>
  </si>
  <si>
    <t>Inflación general a 12 meses (entre octubre de 2021 y octubre de 2022), prob. de que se encuentre en rango (3.6 a 4.0 %)</t>
  </si>
  <si>
    <t>Inflación general a 12 meses (entre octubre de 2021 y octubre de 2022), prob. de que se encuentre en rango (4.1 a 4.5 %)</t>
  </si>
  <si>
    <t>Inflación general a 12 meses (entre octubre de 2021 y octubre de 2022), prob. de que se encuentre en rango (4.6 a 5.0 %)</t>
  </si>
  <si>
    <t>Inflación general a 12 meses (entre octubre de 2021 y octubre de 2022), prob. de que se encuentre en rango (5.1 a 5.5 %)</t>
  </si>
  <si>
    <t>Inflación general a 12 meses (entre octubre de 2021 y octubre de 2022), prob. de que se encuentre en rango (5.6 a 6.0 %)</t>
  </si>
  <si>
    <t>Inflación general a 12 meses (entre octubre de 2021 y octubre de 2022), prob. de que se encuentre en rango (mayor a 6%)</t>
  </si>
  <si>
    <t>Inflación subyacente a 12 meses (entre octubre de 2021 y octubre de 2022), prob. de que se encuentre en rango (menor a 0.0)</t>
  </si>
  <si>
    <t>Inflación subyacente a 12 meses (entre octubre de 2021 y octubre de 2022), prob. de que se encuentre en rango (0.0 a 0.5 %)</t>
  </si>
  <si>
    <t>Inflación subyacente a 12 meses (entre octubre de 2021 y octubre de 2022), prob. de que se encuentre en rango (0.6 a 1.0 %)</t>
  </si>
  <si>
    <t>Inflación subyacente a 12 meses (entre octubre de 2021 y octubre de 2022), prob. de que se encuentre en rango (1.1 a 1.5 %)</t>
  </si>
  <si>
    <t>Inflación subyacente a 12 meses (entre octubre de 2021 y octubre de 2022), prob. de que se encuentre en rango (1.6 a 2.0 %)</t>
  </si>
  <si>
    <t>Inflación subyacente a 12 meses (entre octubre de 2021 y octubre de 2022), prob. de que se encuentre en rango (2.1 a 2.5 %)</t>
  </si>
  <si>
    <t>Inflación subyacente a 12 meses (entre octubre de 2021 y octubre de 2022), prob. de que se encuentre en rango (2.6 a 3.0 %)</t>
  </si>
  <si>
    <t>Inflación subyacente a 12 meses (entre octubre de 2021 y octubre de 2022), prob. de que se encuentre en rango (3.1 a 3.5 %)</t>
  </si>
  <si>
    <t>Inflación subyacente a 12 meses (entre octubre de 2021 y octubre de 2022), prob. de que se encuentre en rango (3.6 a 4.0 %)</t>
  </si>
  <si>
    <t>Inflación subyacente a 12 meses (entre octubre de 2021 y octubre de 2022), prob. de que se encuentre en rango (4.1 a 4.5 %)</t>
  </si>
  <si>
    <t>Inflación subyacente a 12 meses (entre octubre de 2021 y octubre de 2022), prob. de que se encuentre en rango (4.6 a 5.0 %)</t>
  </si>
  <si>
    <t>Inflación subyacente a 12 meses (entre octubre de 2021 y octubre de 2022), prob. de que se encuentre en rango (5.1 a 5.5 %)</t>
  </si>
  <si>
    <t>Inflación subyacente a 12 meses (entre octubre de 2021 y octubre de 2022), prob. de que se encuentre en rango (5.6 a 6.0 %)</t>
  </si>
  <si>
    <t>Inflación subyacente a 12 meses (entre octubre de 2021 y octubre de 2022), prob. de que se encuentre en rango (mayor a 6%)</t>
  </si>
  <si>
    <t>Valor del tipo de cambio promedio durante septiembre de 2022</t>
  </si>
  <si>
    <t>Competencia y Crecimiento - 1, septiembre de 2021</t>
  </si>
  <si>
    <t>Competencia y Crecimiento - 2, septiembre de 2021</t>
  </si>
  <si>
    <t>Competencia y Crecimiento - 3, septiembre de 2021</t>
  </si>
  <si>
    <t>Competencia y Crecimiento - 4, septiembre de 2021</t>
  </si>
  <si>
    <t>Competencia y Crecimiento - 5, septiembre de 2021</t>
  </si>
  <si>
    <t>Competencia y Crecimiento - 6, septiembre de 2021</t>
  </si>
  <si>
    <t>Intensidad Competencia - 1, septiembre de 2021</t>
  </si>
  <si>
    <t>Intensidad Competencia - 2, septiembre de 2021</t>
  </si>
  <si>
    <t>Intensidad Competencia - 3, septiembre de 2021</t>
  </si>
  <si>
    <t>Intensidad Competencia - 4, septiembre de 2021</t>
  </si>
  <si>
    <t>Intensidad Competencia - 5, septiembre de 2021</t>
  </si>
  <si>
    <t>Sectores Problemas Competencia - energía, septiembre de 2021</t>
  </si>
  <si>
    <t>Sectores Problemas Competencia - electricidad, septiembre de 2021</t>
  </si>
  <si>
    <t>Sectores Problemas Competencia - telecomunicación e internet, septiembre de 2021</t>
  </si>
  <si>
    <t>Sectores Problemas Competencia - mercado de crédito bancario, septiembre de 2021</t>
  </si>
  <si>
    <t>Sectores Problemas Competencia - productos financieros distinto crédito bancario, septiembre de 2021</t>
  </si>
  <si>
    <t>Sectores Problemas Competencia - servicios de transporte, septiembre de 2021</t>
  </si>
  <si>
    <t>Sectores Problemas Competencia - servicios de salud, septiembre de 2021</t>
  </si>
  <si>
    <t>Sectores Problemas Competencia - servicios educativos, septiembre de 2021</t>
  </si>
  <si>
    <t>Sectores Problemas Competencia - intermediación y comercialización de bienes, septiembre de 2021</t>
  </si>
  <si>
    <t>Obstáculos Enfrentan Empresarios - corrupción, septiembre de 2021</t>
  </si>
  <si>
    <t>Obstáculos Enfrentan Empresarios - crimen, septiembre de 2021</t>
  </si>
  <si>
    <t>Obstáculos Enfrentan Empresarios - burocracia, septiembre de 2021</t>
  </si>
  <si>
    <t>Obstáculos Enfrentan Empresarios - acceso a financiamiento, septiembre de 2021</t>
  </si>
  <si>
    <t>Obstáculos Enfrentan Empresarios - oferta infraestructura inadecuada, septiembre de 2021</t>
  </si>
  <si>
    <t>Obstáculos Enfrentan Empresarios - facilidades limitadas para innovar, septiembre de 2021</t>
  </si>
  <si>
    <t>Obstáculos Enfrentan Empresarios - bajo nivel educativo trabajadores, septiembre de 2021</t>
  </si>
  <si>
    <t>Obstáculos Enfrentan Empresarios - dominancia de las empresas existentes/falta de competencia, septiembre de 2021</t>
  </si>
  <si>
    <t>Obstáculos Enfrentan Empresarios - estado de derecho, septiembre de 2021</t>
  </si>
  <si>
    <t>Obstáculos Enfrentan Empresarios - incumplimiento de contratos, septiembre de 2021</t>
  </si>
  <si>
    <t>Inflación entre noviembre de 2021 y noviembre de 2022</t>
  </si>
  <si>
    <t>Inflación subyacente entre noviembre de 2021 y noviembre de 2022</t>
  </si>
  <si>
    <t>Inflación general para octubre de 2022</t>
  </si>
  <si>
    <t>Inflación subyacente para octubre de 2021</t>
  </si>
  <si>
    <t>Inflación general a 12 meses (entre noviembre de 2021 y noviembre de 2022), prob. de que se encuentre en rango (menor a 0.0)</t>
  </si>
  <si>
    <t>Inflación general a 12 meses (entre noviembre de 2021 y noviembre de 2022), prob. de que se encuentre en rango (0.0 a 0.5 %)</t>
  </si>
  <si>
    <t>Inflación general a 12 meses (entre noviembre de 2021 y noviembre de 2022), prob. de que se encuentre en rango (0.6 a 1.0 %)</t>
  </si>
  <si>
    <t>Inflación general a 12 meses (entre noviembre de 2021 y noviembre de 2022), prob. de que se encuentre en rango (1.1 a 1.5 %)</t>
  </si>
  <si>
    <t>Inflación general a 12 meses (entre noviembre de 2021 y noviembre de 2022), prob. de que se encuentre en rango (1.6 a 2.0 %)</t>
  </si>
  <si>
    <t>Inflación general a 12 meses (entre noviembre de 2021 y noviembre de 2022), prob. de que se encuentre en rango (2.1 a 2.5 %)</t>
  </si>
  <si>
    <t>Inflación general a 12 meses (entre noviembre de 2021 y noviembre de 2022), prob. de que se encuentre en rango (2.6 a 3.0 %)</t>
  </si>
  <si>
    <t>Inflación general a 12 meses (entre noviembre de 2021 y noviembre de 2022), prob. de que se encuentre en rango (3.1 a 3.5 %)</t>
  </si>
  <si>
    <t>Inflación general a 12 meses (entre noviembre de 2021 y noviembre de 2022), prob. de que se encuentre en rango (3.6 a 4.0 %)</t>
  </si>
  <si>
    <t>Inflación general a 12 meses (entre noviembre de 2021 y noviembre de 2022), prob. de que se encuentre en rango (4.1 a 4.5 %)</t>
  </si>
  <si>
    <t>Inflación general a 12 meses (entre noviembre de 2021 y noviembre de 2022), prob. de que se encuentre en rango (4.6 a 5.0 %)</t>
  </si>
  <si>
    <t>Inflación general a 12 meses (entre noviembre de 2021 y noviembre de 2022), prob. de que se encuentre en rango (5.1 a 5.5 %)</t>
  </si>
  <si>
    <t>Inflación general a 12 meses (entre noviembre de 2021 y noviembre de 2022), prob. de que se encuentre en rango (5.6 a 6.0 %)</t>
  </si>
  <si>
    <t>Inflación general a 12 meses (entre noviembre de 2021 y noviembre de 2022), prob. de que se encuentre en rango (mayor a 6%)</t>
  </si>
  <si>
    <t>Inflación subyacente a 12 meses (entre noviembre de 2021 y noviembre de 2022), prob. de que se encuentre en rango (menor a 0.0)</t>
  </si>
  <si>
    <t>Inflación subyacente a 12 meses (entre noviembre de 2021 y noviembre de 2022), prob. de que se encuentre en rango (0.0 a 0.5 %)</t>
  </si>
  <si>
    <t>Inflación subyacente a 12 meses (entre noviembre de 2021 y noviembre de 2022), prob. de que se encuentre en rango (0.6 a 1.0 %)</t>
  </si>
  <si>
    <t>Inflación subyacente a 12 meses (entre noviembre de 2021 y noviembre de 2022), prob. de que se encuentre en rango (1.1 a 1.5 %)</t>
  </si>
  <si>
    <t>Inflación subyacente a 12 meses (entre noviembre de 2021 y noviembre de 2022), prob. de que se encuentre en rango (1.6 a 2.0 %)</t>
  </si>
  <si>
    <t>Inflación subyacente a 12 meses (entre noviembre de 2021 y noviembre de 2022), prob. de que se encuentre en rango (2.1 a 2.5 %)</t>
  </si>
  <si>
    <t>Inflación subyacente a 12 meses (entre noviembre de 2021 y noviembre de 2022), prob. de que se encuentre en rango (2.6 a 3.0 %)</t>
  </si>
  <si>
    <t>Inflación subyacente a 12 meses (entre noviembre de 2021 y noviembre de 2022), prob. de que se encuentre en rango (3.1 a 3.5 %)</t>
  </si>
  <si>
    <t>Inflación subyacente a 12 meses (entre noviembre de 2021 y noviembre de 2022), prob. de que se encuentre en rango (3.6 a 4.0 %)</t>
  </si>
  <si>
    <t>Inflación subyacente a 12 meses (entre noviembre de 2021 y noviembre de 2022), prob. de que se encuentre en rango (4.1 a 4.5 %)</t>
  </si>
  <si>
    <t>Inflación subyacente a 12 meses (entre noviembre de 2021 y noviembre de 2022), prob. de que se encuentre en rango (4.6 a 5.0 %)</t>
  </si>
  <si>
    <t>Inflación subyacente a 12 meses (entre noviembre de 2021 y noviembre de 2022), prob. de que se encuentre en rango (5.1 a 5.5 %)</t>
  </si>
  <si>
    <t>Inflación subyacente a 12 meses (entre noviembre de 2021 y noviembre de 2022), prob. de que se encuentre en rango (5.6 a 6.0 %)</t>
  </si>
  <si>
    <t>Inflación subyacente a 12 meses (entre noviembre de 2021 y noviembre de 2022), prob. de que se encuentre en rango (mayor a 6%)</t>
  </si>
  <si>
    <t>Nivel de la tasa de fondeo interbancaria al cierre del trimestre 2023-IV</t>
  </si>
  <si>
    <t>Valor del tipo de cambio promedio durante octubre de 2022</t>
  </si>
  <si>
    <t>Competencia y Crecimiento - 1, octubre de 2021</t>
  </si>
  <si>
    <t>Competencia y Crecimiento - 2, octubre de 2021</t>
  </si>
  <si>
    <t>Competencia y Crecimiento - 3, octubre de 2021</t>
  </si>
  <si>
    <t>Competencia y Crecimiento - 4, octubre de 2021</t>
  </si>
  <si>
    <t>Competencia y Crecimiento - 5, octubre de 2021</t>
  </si>
  <si>
    <t>Competencia y Crecimiento - 6, octubre de 2021</t>
  </si>
  <si>
    <t>Intensidad Competencia - 1, octubre de 2021</t>
  </si>
  <si>
    <t>Intensidad Competencia - 2, octubre de 2021</t>
  </si>
  <si>
    <t>Intensidad Competencia - 3, octubre de 2021</t>
  </si>
  <si>
    <t>Intensidad Competencia - 4, octubre de 2021</t>
  </si>
  <si>
    <t>Intensidad Competencia - 5, octubre de 2021</t>
  </si>
  <si>
    <t>Sectores Problemas Competencia - energía, octubre de 2021</t>
  </si>
  <si>
    <t>Sectores Problemas Competencia - electricidad, octubre de 2021</t>
  </si>
  <si>
    <t>Sectores Problemas Competencia - telecomunicación e internet, octubre de 2021</t>
  </si>
  <si>
    <t>Sectores Problemas Competencia - mercado de crédito bancario, octubre de 2021</t>
  </si>
  <si>
    <t>Sectores Problemas Competencia - productos financieros distinto crédito bancario, octubre de 2021</t>
  </si>
  <si>
    <t>Sectores Problemas Competencia - servicios de transporte, octubre de 2021</t>
  </si>
  <si>
    <t>Sectores Problemas Competencia - servicios de salud, octubre de 2021</t>
  </si>
  <si>
    <t>Sectores Problemas Competencia - servicios educativos, octubre de 2021</t>
  </si>
  <si>
    <t>Sectores Problemas Competencia - intermediación y comercialización de bienes, octubre de 2021</t>
  </si>
  <si>
    <t>Obstáculos Enfrentan Empresarios - corrupción, octubre de 2021</t>
  </si>
  <si>
    <t>Obstáculos Enfrentan Empresarios - crimen, octubre de 2021</t>
  </si>
  <si>
    <t>Obstáculos Enfrentan Empresarios - burocracia, octubre de 2021</t>
  </si>
  <si>
    <t>Obstáculos Enfrentan Empresarios - acceso a financiamiento, octubre de 2021</t>
  </si>
  <si>
    <t>Obstáculos Enfrentan Empresarios - oferta infraestructura inadecuada, octubre de 2021</t>
  </si>
  <si>
    <t>Obstáculos Enfrentan Empresarios - facilidades limitadas para innovar, octubre de 2021</t>
  </si>
  <si>
    <t>Obstáculos Enfrentan Empresarios - bajo nivel educativo trabajadores, octubre de 2021</t>
  </si>
  <si>
    <t>Obstáculos Enfrentan Empresarios - dominancia de las empresas existentes/falta de competencia, octubre de 2021</t>
  </si>
  <si>
    <t>Obstáculos Enfrentan Empresarios - estado de derecho, octubre de 2021</t>
  </si>
  <si>
    <t>Obstáculos Enfrentan Empresarios - incumplimiento de contratos, octubre de 2021</t>
  </si>
  <si>
    <t>Inflación entre diciembre de 2021 y diciembre de 2022</t>
  </si>
  <si>
    <t>Inflación subyacente entre diciembre de 2021 y diciembre de 2022</t>
  </si>
  <si>
    <t>Inflación general para noviembre de 2022</t>
  </si>
  <si>
    <t>Inflación subyacente para noviembre de 2021</t>
  </si>
  <si>
    <t>Inflación general a 12 meses (entre diciembre de 2021 y diciembre de 2022), prob. de que se encuentre en rango (menor a 0.0)</t>
  </si>
  <si>
    <t>Inflación general a 12 meses (entre diciembre de 2021 y diciembre de 2022), prob. de que se encuentre en rango (0.0 a 0.5 %)</t>
  </si>
  <si>
    <t>Inflación general a 12 meses (entre diciembre de 2021 y diciembre de 2022), prob. de que se encuentre en rango (0.6 a 1.0 %)</t>
  </si>
  <si>
    <t>Inflación general a 12 meses (entre diciembre de 2021 y diciembre de 2022), prob. de que se encuentre en rango (1.1 a 1.5 %)</t>
  </si>
  <si>
    <t>Inflación general a 12 meses (entre diciembre de 2021 y diciembre de 2022), prob. de que se encuentre en rango (1.6 a 2.0 %)</t>
  </si>
  <si>
    <t>Inflación general a 12 meses (entre diciembre de 2021 y diciembre de 2022), prob. de que se encuentre en rango (2.1 a 2.5 %)</t>
  </si>
  <si>
    <t>Inflación general a 12 meses (entre diciembre de 2021 y diciembre de 2022), prob. de que se encuentre en rango (2.6 a 3.0 %)</t>
  </si>
  <si>
    <t>Inflación general a 12 meses (entre diciembre de 2021 y diciembre de 2022), prob. de que se encuentre en rango (3.1 a 3.5 %)</t>
  </si>
  <si>
    <t>Inflación general a 12 meses (entre diciembre de 2021 y diciembre de 2022), prob. de que se encuentre en rango (3.6 a 4.0 %)</t>
  </si>
  <si>
    <t>Inflación general a 12 meses (entre diciembre de 2021 y diciembre de 2022), prob. de que se encuentre en rango (4.1 a 4.5 %)</t>
  </si>
  <si>
    <t>Inflación general a 12 meses (entre diciembre de 2021 y diciembre de 2022), prob. de que se encuentre en rango (4.6 a 5.0 %)</t>
  </si>
  <si>
    <t>Inflación general a 12 meses (entre diciembre de 2021 y diciembre de 2022), prob. de que se encuentre en rango (5.1 a 5.5 %)</t>
  </si>
  <si>
    <t>Inflación general a 12 meses (entre diciembre de 2021 y diciembre de 2022), prob. de que se encuentre en rango (5.6 a 6.0 %)</t>
  </si>
  <si>
    <t>Inflación general a 12 meses (entre diciembre de 2021 y diciembre de 2022), prob. de que se encuentre en rango (mayor a 6%)</t>
  </si>
  <si>
    <t>Inflación subyacente a 12 meses (entre diciembre de 2021 y diciembre de 2022), prob. de que se encuentre en rango (menor a 0.0)</t>
  </si>
  <si>
    <t>Inflación subyacente a 12 meses (entre diciembre de 2021 y diciembre de 2022), prob. de que se encuentre en rango (0.0 a 0.5 %)</t>
  </si>
  <si>
    <t>Inflación subyacente a 12 meses (entre diciembre de 2021 y diciembre de 2022), prob. de que se encuentre en rango (0.6 a 1.0 %)</t>
  </si>
  <si>
    <t>Inflación subyacente a 12 meses (entre diciembre de 2021 y diciembre de 2022), prob. de que se encuentre en rango (1.1 a 1.5 %)</t>
  </si>
  <si>
    <t>Inflación subyacente a 12 meses (entre diciembre de 2021 y diciembre de 2022), prob. de que se encuentre en rango (1.6 a 2.0 %)</t>
  </si>
  <si>
    <t>Inflación subyacente a 12 meses (entre diciembre de 2021 y diciembre de 2022), prob. de que se encuentre en rango (2.1 a 2.5 %)</t>
  </si>
  <si>
    <t>Inflación subyacente a 12 meses (entre diciembre de 2021 y diciembre de 2022), prob. de que se encuentre en rango (2.6 a 3.0 %)</t>
  </si>
  <si>
    <t>Inflación subyacente a 12 meses (entre diciembre de 2021 y diciembre de 2022), prob. de que se encuentre en rango (3.1 a 3.5 %)</t>
  </si>
  <si>
    <t>Inflación subyacente a 12 meses (entre diciembre de 2021 y diciembre de 2022), prob. de que se encuentre en rango (3.6 a 4.0 %)</t>
  </si>
  <si>
    <t>Inflación subyacente a 12 meses (entre diciembre de 2021 y diciembre de 2022), prob. de que se encuentre en rango (4.1 a 4.5 %)</t>
  </si>
  <si>
    <t>Inflación subyacente a 12 meses (entre diciembre de 2021 y diciembre de 2022), prob. de que se encuentre en rango (4.6 a 5.0 %)</t>
  </si>
  <si>
    <t>Inflación subyacente a 12 meses (entre diciembre de 2021 y diciembre de 2022), prob. de que se encuentre en rango (5.1 a 5.5 %)</t>
  </si>
  <si>
    <t>Inflación subyacente a 12 meses (entre diciembre de 2021 y diciembre de 2022), prob. de que se encuentre en rango (5.6 a 6.0 %)</t>
  </si>
  <si>
    <t>Inflación subyacente a 12 meses (entre diciembre de 2021 y diciembre de 2022), prob. de que se encuentre en rango (mayor a 6%)</t>
  </si>
  <si>
    <t>Probabilidad de reducción en el PIB trimestral (2022-IV respecto a 2022-III)</t>
  </si>
  <si>
    <t>Valor del tipo de cambio promedio durante noviembre de 2022</t>
  </si>
  <si>
    <t>Competencia y Crecimiento - 1, noviembre de 2021</t>
  </si>
  <si>
    <t>Competencia y Crecimiento - 2, noviembre de 2021</t>
  </si>
  <si>
    <t>Competencia y Crecimiento - 3, noviembre de 2021</t>
  </si>
  <si>
    <t>Competencia y Crecimiento - 4, noviembre de 2021</t>
  </si>
  <si>
    <t>Competencia y Crecimiento - 5, noviembre de 2021</t>
  </si>
  <si>
    <t>Competencia y Crecimiento - 6, noviembre de 2021</t>
  </si>
  <si>
    <t>Intensidad Competencia - 1, noviembre de 2021</t>
  </si>
  <si>
    <t>Intensidad Competencia - 2, noviembre de 2021</t>
  </si>
  <si>
    <t>Intensidad Competencia - 3, noviembre de 2021</t>
  </si>
  <si>
    <t>Intensidad Competencia - 4, noviembre de 2021</t>
  </si>
  <si>
    <t>Intensidad Competencia - 5, noviembre de 2021</t>
  </si>
  <si>
    <t>Sectores Problemas Competencia - energía, noviembre de 2021</t>
  </si>
  <si>
    <t>Sectores Problemas Competencia - electricidad, noviembre de 2021</t>
  </si>
  <si>
    <t>Sectores Problemas Competencia - telecomunicación e internet, noviembre de 2021</t>
  </si>
  <si>
    <t>Sectores Problemas Competencia - mercado de crédito bancario, noviembre de 2021</t>
  </si>
  <si>
    <t>Sectores Problemas Competencia - productos financieros distinto crédito bancario, noviembre de 2021</t>
  </si>
  <si>
    <t>Sectores Problemas Competencia - servicios de transporte, noviembre de 2021</t>
  </si>
  <si>
    <t>Sectores Problemas Competencia - servicios de salud, noviembre de 2021</t>
  </si>
  <si>
    <t>Sectores Problemas Competencia - servicios educativos, noviembre de 2021</t>
  </si>
  <si>
    <t>Sectores Problemas Competencia - intermediación y comercialización de bienes, noviembre de 2021</t>
  </si>
  <si>
    <t>Obstáculos Enfrentan Empresarios - corrupción, noviembre de 2021</t>
  </si>
  <si>
    <t>Obstáculos Enfrentan Empresarios - crimen, noviembre de 2021</t>
  </si>
  <si>
    <t>Obstáculos Enfrentan Empresarios - burocracia, noviembre de 2021</t>
  </si>
  <si>
    <t>Obstáculos Enfrentan Empresarios - acceso a financiamiento, noviembre de 2021</t>
  </si>
  <si>
    <t>Obstáculos Enfrentan Empresarios - regulaciones laborales, noviembre de 2021</t>
  </si>
  <si>
    <t>Obstáculos Enfrentan Empresarios - oferta infraestructura inadecuada, noviembre de 2021</t>
  </si>
  <si>
    <t>Obstáculos Enfrentan Empresarios - impuestos, noviembre de 2021</t>
  </si>
  <si>
    <t>Obstáculos Enfrentan Empresarios - facilidades limitadas para innovar, noviembre de 2021</t>
  </si>
  <si>
    <t>Obstáculos Enfrentan Empresarios - bajo nivel educativo trabajadores, noviembre de 2021</t>
  </si>
  <si>
    <t>Obstáculos Enfrentan Empresarios - dominancia de las empresas existentes/falta de competencia, noviembre de 2021</t>
  </si>
  <si>
    <t>Obstáculos Enfrentan Empresarios - estado de derecho, noviembre de 2021</t>
  </si>
  <si>
    <t>Obstáculos Enfrentan Empresarios - incumplimiento de contratos, noviembre de 2021</t>
  </si>
  <si>
    <t>Inflación general al cierre de 2024</t>
  </si>
  <si>
    <t>Inflación entre enero de 2022 y enero de 2023</t>
  </si>
  <si>
    <t>Inflación subyacente al cierre de 2024</t>
  </si>
  <si>
    <t>Inflación subyacente entre enero de 2022 y enero de 2023</t>
  </si>
  <si>
    <t>Inflación general para diciembre de 2022</t>
  </si>
  <si>
    <t>Inflación subyacente para diciembre de 2021</t>
  </si>
  <si>
    <t>Inflación general al cierre de 2024, probabilidad de que se encuentre en rango (menor a 0.0)</t>
  </si>
  <si>
    <t>Inflación general al cierre de 2024, probabilidad de que se encuentre en rango (0.0 a 0.5 %)</t>
  </si>
  <si>
    <t>Inflación general al cierre de 2024, probabilidad de que se encuentre en rango (0.6 a 1.0 %)</t>
  </si>
  <si>
    <t>Inflación general al cierre de 2024, probabilidad de que se encuentre en rango (1.1 a 1.5 %)</t>
  </si>
  <si>
    <t>Inflación general al cierre de 2024, probabilidad de que se encuentre en rango (1.6 a 2.0 %)</t>
  </si>
  <si>
    <t>Inflación general al cierre de 2024, probabilidad de que se encuentre en rango (2.1 a 2.5 %)</t>
  </si>
  <si>
    <t>Inflación general al cierre de 2024, probabilidad de que se encuentre en rango (2.6 a 3.0 %)</t>
  </si>
  <si>
    <t>Inflación general al cierre de 2024, probabilidad de que se encuentre en rango (3.1 a 3.5 %)</t>
  </si>
  <si>
    <t>Inflación general al cierre de 2024, probabilidad de que se encuentre en rango (3.6 a 4.0 %)</t>
  </si>
  <si>
    <t>Inflación general al cierre de 2024, probabilidad de que se encuentre en rango (4.1 a 4.5 %)</t>
  </si>
  <si>
    <t>Inflación general al cierre de 2024, probabilidad de que se encuentre en rango (4.6 a 5.0 %)</t>
  </si>
  <si>
    <t>Inflación general al cierre de 2024, probabilidad de que se encuentre en rango (5.1 a 5.5 %)</t>
  </si>
  <si>
    <t>Inflación general al cierre de 2024, probabilidad de que se encuentre en rango (5.6 a 6.0 %)</t>
  </si>
  <si>
    <t>Inflación general al cierre de 2024, probabilidad de que se encuentre en rango (mayor a 6%)</t>
  </si>
  <si>
    <t>Inflación general a 12 meses (entre enero de 2022 y enero de 2023), prob. de que se encuentre en rango (menor a 0.0)</t>
  </si>
  <si>
    <t>Inflación general a 12 meses (entre enero de 2022 y enero de 2023), prob. de que se encuentre en rango (0.0 a 0.5 %)</t>
  </si>
  <si>
    <t>Inflación general a 12 meses (entre enero de 2022 y enero de 2023), prob. de que se encuentre en rango (0.6 a 1.0 %)</t>
  </si>
  <si>
    <t>Inflación general a 12 meses (entre enero de 2022 y enero de 2023), prob. de que se encuentre en rango (1.1 a 1.5 %)</t>
  </si>
  <si>
    <t>Inflación general a 12 meses (entre enero de 2022 y enero de 2023), prob. de que se encuentre en rango (1.6 a 2.0 %)</t>
  </si>
  <si>
    <t>Inflación general a 12 meses (entre enero de 2022 y enero de 2023), prob. de que se encuentre en rango (2.1 a 2.5 %)</t>
  </si>
  <si>
    <t>Inflación general a 12 meses (entre enero de 2022 y enero de 2023), prob. de que se encuentre en rango (2.6 a 3.0 %)</t>
  </si>
  <si>
    <t>Inflación general a 12 meses (entre enero de 2022 y enero de 2023), prob. de que se encuentre en rango (3.1 a 3.5 %)</t>
  </si>
  <si>
    <t>Inflación general a 12 meses (entre enero de 2022 y enero de 2023), prob. de que se encuentre en rango (3.6 a 4.0 %)</t>
  </si>
  <si>
    <t>Inflación general a 12 meses (entre enero de 2022 y enero de 2023), prob. de que se encuentre en rango (4.1 a 4.5 %)</t>
  </si>
  <si>
    <t>Inflación general a 12 meses (entre enero de 2022 y enero de 2023), prob. de que se encuentre en rango (4.6 a 5.0 %)</t>
  </si>
  <si>
    <t>Inflación general a 12 meses (entre enero de 2022 y enero de 2023), prob. de que se encuentre en rango (5.1 a 5.5 %)</t>
  </si>
  <si>
    <t>Inflación general a 12 meses (entre enero de 2022 y enero de 2023), prob. de que se encuentre en rango (5.6 a 6.0 %)</t>
  </si>
  <si>
    <t>Inflación general a 12 meses (entre enero de 2022 y enero de 2023), prob. de que se encuentre en rango (mayor a 6%)</t>
  </si>
  <si>
    <t>Inflación subyacente al cierre de 2024, probabilidad de que se encuentre en rango (menor a 0.0)</t>
  </si>
  <si>
    <t>Inflación subyacente al cierre de 2024, probabilidad de que se encuentre en rango (0.0 a 0.5 %)</t>
  </si>
  <si>
    <t>Inflación subyacente al cierre de 2024, probabilidad de que se encuentre en rango (0.6 a 1.0 %)</t>
  </si>
  <si>
    <t>Inflación subyacente al cierre de 2024, probabilidad de que se encuentre en rango (1.1 a 1.5 %)</t>
  </si>
  <si>
    <t>Inflación subyacente al cierre de 2024, probabilidad de que se encuentre en rango (1.6 a 2.0 %)</t>
  </si>
  <si>
    <t>Inflación subyacente al cierre de 2024, probabilidad de que se encuentre en rango (2.1 a 2.5 %)</t>
  </si>
  <si>
    <t>Inflación subyacente al cierre de 2024, probabilidad de que se encuentre en rango (2.6 a 3.0 %)</t>
  </si>
  <si>
    <t>Inflación subyacente al cierre de 2024, probabilidad de que se encuentre en rango (3.1 a 3.5 %)</t>
  </si>
  <si>
    <t>Inflación subyacente al cierre de 2024, probabilidad de que se encuentre en rango (3.6 a 4.0 %)</t>
  </si>
  <si>
    <t>Inflación subyacente al cierre de 2024, probabilidad de que se encuentre en rango (4.1 a 4.5 %)</t>
  </si>
  <si>
    <t>Inflación subyacente al cierre de 2024, probabilidad de que se encuentre en rango (4.6 a 5.0 %)</t>
  </si>
  <si>
    <t>Inflación subyacente al cierre de 2024, probabilidad de que se encuentre en rango (5.1 a 5.5 %)</t>
  </si>
  <si>
    <t>Inflación subyacente al cierre de 2024, probabilidad de que se encuentre en rango (5.6 a 6.0 %)</t>
  </si>
  <si>
    <t>Inflación subyacente al cierre de 2024, probabilidad de que se encuentre en rango (mayor a 6%)</t>
  </si>
  <si>
    <t>Inflación subyacente a 12 meses (entre enero de 2022 y enero de 2023), prob. de que se encuentre en rango (menor a 0.0)</t>
  </si>
  <si>
    <t>Inflación subyacente a 12 meses (entre enero de 2022 y enero de 2023), prob. de que se encuentre en rango (0.0 a 0.5 %)</t>
  </si>
  <si>
    <t>Inflación subyacente a 12 meses (entre enero de 2022 y enero de 2023), prob. de que se encuentre en rango (0.6 a 1.0 %)</t>
  </si>
  <si>
    <t>Inflación subyacente a 12 meses (entre enero de 2022 y enero de 2023), prob. de que se encuentre en rango (1.1 a 1.5 %)</t>
  </si>
  <si>
    <t>Inflación subyacente a 12 meses (entre enero de 2022 y enero de 2023), prob. de que se encuentre en rango (1.6 a 2.0 %)</t>
  </si>
  <si>
    <t>Inflación subyacente a 12 meses (entre enero de 2022 y enero de 2023), prob. de que se encuentre en rango (2.1 a 2.5 %)</t>
  </si>
  <si>
    <t>Inflación subyacente a 12 meses (entre enero de 2022 y enero de 2023), prob. de que se encuentre en rango (2.6 a 3.0 %)</t>
  </si>
  <si>
    <t>Inflación subyacente a 12 meses (entre enero de 2022 y enero de 2023), prob. de que se encuentre en rango (3.1 a 3.5 %)</t>
  </si>
  <si>
    <t>Inflación subyacente a 12 meses (entre enero de 2022 y enero de 2023), prob. de que se encuentre en rango (3.6 a 4.0 %)</t>
  </si>
  <si>
    <t>Inflación subyacente a 12 meses (entre enero de 2022 y enero de 2023), prob. de que se encuentre en rango (4.1 a 4.5 %)</t>
  </si>
  <si>
    <t>Inflación subyacente a 12 meses (entre enero de 2022 y enero de 2023), prob. de que se encuentre en rango (4.6 a 5.0 %)</t>
  </si>
  <si>
    <t>Inflación subyacente a 12 meses (entre enero de 2022 y enero de 2023), prob. de que se encuentre en rango (5.1 a 5.5 %)</t>
  </si>
  <si>
    <t>Inflación subyacente a 12 meses (entre enero de 2022 y enero de 2023), prob. de que se encuentre en rango (5.6 a 6.0 %)</t>
  </si>
  <si>
    <t>Inflación subyacente a 12 meses (entre enero de 2022 y enero de 2023), prob. de que se encuentre en rango (mayor a 6%)</t>
  </si>
  <si>
    <t>Variación porcentual anual del PIB, 2024</t>
  </si>
  <si>
    <t>Variación porcentual anual del PIB en el trimestre 2023-I</t>
  </si>
  <si>
    <t>Variación porcentual anual del PIB en el trimestre 2023-II</t>
  </si>
  <si>
    <t>Variación porcentual anual del PIB en el trimestre 2023-III</t>
  </si>
  <si>
    <t>Variación porcentual anual del PIB en el trimestre 2023-IV</t>
  </si>
  <si>
    <t>Variación porcentual anual del PIB en 2023, probabilidad de que se encuentre en rango (7.5 a 7.9%)</t>
  </si>
  <si>
    <t>Variación porcentual anual del PIB en 2023, probabilidad de que se encuentre en rango(6.0 a 6.4%)</t>
  </si>
  <si>
    <t>Variación porcentual anual del PIB en 2023, probabilidad de que se encuentre en rango (7.0 a 7.4%)</t>
  </si>
  <si>
    <t>Variación porcentual anual del PIB en 2023, probabilidad de que se encuentre en rango (6.5 a 6.9%)</t>
  </si>
  <si>
    <t>Variación porcentual anual del PIB en 2023, probabilidad de que se encuentre en rango (8 % o más)</t>
  </si>
  <si>
    <t>Variación porcentual anual del PIB en 2023, probabilidad de que se encuentre en rango (5.5 a 5.9 %)</t>
  </si>
  <si>
    <t>Variación porcentual anual del PIB en 2023, probabilidad de que se encuentre en rango (5.0 a 5.4 %)</t>
  </si>
  <si>
    <t>Variación porcentual anual del PIB en 2023, probabilidad de que se encuentre en rango (4.5 a 4.9 %)</t>
  </si>
  <si>
    <t>Variación porcentual anual del PIB en 2023, probabilidad de que se encuentre en rango (4.0 a 4.4 %)</t>
  </si>
  <si>
    <t>Variación porcentual anual del PIB en 2023, probabilidad de que se encuentre en rango (3.5 a 3.9 %)</t>
  </si>
  <si>
    <t>Variación porcentual anual del PIB en 2023, probabilidad de que se encuentre en rango (3.0 a 3.4 %)</t>
  </si>
  <si>
    <t>Variación porcentual anual del PIB en 2023, probabilidad de que se encuentre en rango (2.5 a 2.9 %)</t>
  </si>
  <si>
    <t>Variación porcentual anual del PIB en 2023, probabilidad de que se encuentre en rango (2.0 a 2.4 %)</t>
  </si>
  <si>
    <t>Variación porcentual anual del PIB en 2023, probabilidad de que se encuentre en rango (1.5 a 1.9 %)</t>
  </si>
  <si>
    <t>Variación porcentual anual del PIB en 2023, probabilidad de que se encuentre en rango (1.0 a 1.4 %)</t>
  </si>
  <si>
    <t>Variación porcentual anual del PIB en 2023, probabilidad de que se encuentre en rango (0.5 a 0.9 %)</t>
  </si>
  <si>
    <t>Variación porcentual anual del PIB en 2023, probabilidad de que se encuentre en rango (0.0 a 0.4 %)</t>
  </si>
  <si>
    <t>Variación porcentual anual del PIB en 2023, probabilidad de que se encuentre en rango ( - 0.1 a - 0.4 %)</t>
  </si>
  <si>
    <t>Variación porcentual anual del PIB en 2023, probabilidad de que se encuentre en rango ( - 0.5 a - 0.9 %)</t>
  </si>
  <si>
    <t>Variación porcentual anual del PIB en 2023, probabilidad de que se encuentre en rango ( - 1.0 a - 1.4 %)</t>
  </si>
  <si>
    <t>Variación porcentual anual del PIB en 2023, probabilidad de que se encuentre en rango ( - 1.5 a - 1.9 %)</t>
  </si>
  <si>
    <t>Variación porcentual anual del PIB en 2023, probabilidad de que se encuentre en rango ( - 2.0 a - 2.4 %)</t>
  </si>
  <si>
    <t>Variación porcentual anual del PIB en 2023, probabilidad de que se encuentre en rango ( - 2.5 a - 2.9 %)</t>
  </si>
  <si>
    <t>Variación porcentual anual del PIB en 2023, probabilidad de que se encuentre en rango ( - 3.0 a - 3.4 %)</t>
  </si>
  <si>
    <t>Variación porcentual anual del PIB en 2023, probabilidad de que se encuentre en rango ( - 3.5 a - 3.9 %)</t>
  </si>
  <si>
    <t>Variación porcentual anual del PIB en 2023, probabilidad de que se encuentre en rango ( - 4.0 a - 4.4 %)</t>
  </si>
  <si>
    <t>Variación porcentual anual del PIB en 2023, probabilidad de que se encuentre en rango ( - 4.5 a - 4.9 %)</t>
  </si>
  <si>
    <t>Variación porcentual anual del PIB en 2023, probabilidad de que se encuentre en rango ( - 5.0 a - 5.4 %)</t>
  </si>
  <si>
    <t>Variación porcentual anual del PIB en 2023, probabilidad de que se encuentre en rango ( - 5.5 a - 5.9 %)</t>
  </si>
  <si>
    <t>Variación porcentual anual del PIB en 2023, probabilidad de que se encuentre en rango (menor a - 6 %)</t>
  </si>
  <si>
    <t>Variación desestacionalizada del PIB en el trimestre 2023-I</t>
  </si>
  <si>
    <t>Variación desestacionalizada del PIB en el trimestre 2023-II</t>
  </si>
  <si>
    <t>Variación desestacionalizada del PIB en el trimestre 2023-III</t>
  </si>
  <si>
    <t>Variación desestacionalizada del PIB en el trimestre 2023-IV</t>
  </si>
  <si>
    <t>Nivel de la tasa de interés del cete a 28 días al cierre de 2024</t>
  </si>
  <si>
    <t>Nivel de la tasa de interés de los Bonos M a 10 años al cierre de 2024</t>
  </si>
  <si>
    <t>Valor del tipo de cambio al cierre de 2024</t>
  </si>
  <si>
    <t>Valor del tipo de cambio promedio durante diciembre de 2022</t>
  </si>
  <si>
    <t>Variación en el número de trabajadores asegurados (permanentes y eventuales urbanos) en el IMSS al cierre de 2023</t>
  </si>
  <si>
    <t>Tasa nacional de desocupación al cierre de 2023</t>
  </si>
  <si>
    <t>Tasa nacional de desocupación promedio en 2023</t>
  </si>
  <si>
    <t>Balance económico del sector público al cierre de 2023</t>
  </si>
  <si>
    <t>Saldo de requerimientos financieros del sector público al cierre de 2023</t>
  </si>
  <si>
    <t>Balanza Comercial, saldo anual al cierre de 2023</t>
  </si>
  <si>
    <t>Cuenta Corriente, saldo anual al cierre de 2023</t>
  </si>
  <si>
    <t>Inversión Extranjera Directa, monto al cierre de 2023</t>
  </si>
  <si>
    <t>Competencia y Crecimiento - 1, diciembre de 2021</t>
  </si>
  <si>
    <t>Competencia y Crecimiento - 2, diciembre de 2021</t>
  </si>
  <si>
    <t>Competencia y Crecimiento - 3, diciembre de 2021</t>
  </si>
  <si>
    <t>Competencia y Crecimiento - 4, diciembre de 2021</t>
  </si>
  <si>
    <t>Competencia y Crecimiento - 5, diciembre de 2021</t>
  </si>
  <si>
    <t>Intensidad Competencia - 1, diciembre de 2021</t>
  </si>
  <si>
    <t>Intensidad Competencia - 2, diciembre de 2021</t>
  </si>
  <si>
    <t>Intensidad Competencia - 3, diciembre de 2021</t>
  </si>
  <si>
    <t>Intensidad Competencia - 4, diciembre de 2021</t>
  </si>
  <si>
    <t>Intensidad Competencia - 5, diciembre de 2021</t>
  </si>
  <si>
    <t>Sectores Problemas Competencia - energía, diciembre de 2021</t>
  </si>
  <si>
    <t>Sectores Problemas Competencia - electricidad, diciembre de 2021</t>
  </si>
  <si>
    <t>Sectores Problemas Competencia - telecomunicación e internet, diciembre de 2021</t>
  </si>
  <si>
    <t>Sectores Problemas Competencia - mercado de crédito bancario, diciembre de 2021</t>
  </si>
  <si>
    <t>Sectores Problemas Competencia - productos financieros distinto crédito bancario, diciembre de 2021</t>
  </si>
  <si>
    <t>Sectores Problemas Competencia - servicios de transporte, diciembre de 2021</t>
  </si>
  <si>
    <t>Sectores Problemas Competencia - servicios de salud, diciembre de 2021</t>
  </si>
  <si>
    <t>Sectores Problemas Competencia - servicios educativos, diciembre de 2021</t>
  </si>
  <si>
    <t>Sectores Problemas Competencia - intermediación y comercialización de bienes, diciembre de 2021</t>
  </si>
  <si>
    <t>Obstáculos Enfrentan Empresarios - corrupción, diciembre de 2021</t>
  </si>
  <si>
    <t>Obstáculos Enfrentan Empresarios - crimen, diciembre de 2021</t>
  </si>
  <si>
    <t>Obstáculos Enfrentan Empresarios - burocracia, diciembre de 2021</t>
  </si>
  <si>
    <t>Obstáculos Enfrentan Empresarios - acceso a financiamiento, diciembre de 2021</t>
  </si>
  <si>
    <t>Obstáculos Enfrentan Empresarios - oferta infraestructura inadecuada, diciembre de 2021</t>
  </si>
  <si>
    <t>Obstáculos Enfrentan Empresarios - impuestos, diciembre de 2021</t>
  </si>
  <si>
    <t>Obstáculos Enfrentan Empresarios - facilidades limitadas para innovar, diciembre de 2021</t>
  </si>
  <si>
    <t>Obstáculos Enfrentan Empresarios - bajo nivel educativo trabajadores, diciembre de 2021</t>
  </si>
  <si>
    <t>Obstáculos Enfrentan Empresarios - dominancia de las empresas existentes/falta de competencia, diciembre de 2021</t>
  </si>
  <si>
    <t>Obstáculos Enfrentan Empresarios - estado de derecho, diciembre de 2021</t>
  </si>
  <si>
    <t>Obstáculos Enfrentan Empresarios - incumplimiento de contratos, diciembre de 2021</t>
  </si>
  <si>
    <t>Tasa de crecimiento de Estados Unidos en 2023</t>
  </si>
  <si>
    <t>Inflación entre febrero de 2022 y febrero de 2023</t>
  </si>
  <si>
    <t>Inflación subyacente entre febrero de 2022 y febrero de 2023</t>
  </si>
  <si>
    <t>Inflación promedio anual para el periodo 2023 - 2026</t>
  </si>
  <si>
    <t>Inflación promedio anual para el periodo 2027 - 2030</t>
  </si>
  <si>
    <t>Inflación subyacente promedio anual para el periodo 2023 - 2026</t>
  </si>
  <si>
    <t>Inflación subyacente promedio anual para el periodo 2027 - 2030</t>
  </si>
  <si>
    <t>Inflación general para enero de 2023</t>
  </si>
  <si>
    <t>Inflación subyacente para enero de 2022</t>
  </si>
  <si>
    <t>Inflación general a 12 meses (entre febrero de 2022 y febrero de 2023), prob. de que se encuentre en rango (menor a 0.0)</t>
  </si>
  <si>
    <t>Inflación general a 12 meses (entre febrero de 2022 y febrero de 2023), prob. de que se encuentre en rango (0.0 a 0.5 %)</t>
  </si>
  <si>
    <t>Inflación general a 12 meses (entre febrero de 2022 y febrero de 2023), prob. de que se encuentre en rango (0.6 a 1.0 %)</t>
  </si>
  <si>
    <t>Inflación general a 12 meses (entre febrero de 2022 y febrero de 2023), prob. de que se encuentre en rango (1.1 a 1.5 %)</t>
  </si>
  <si>
    <t>Inflación general a 12 meses (entre febrero de 2022 y febrero de 2023), prob. de que se encuentre en rango (1.6 a 2.0 %)</t>
  </si>
  <si>
    <t>Inflación general a 12 meses (entre febrero de 2022 y febrero de 2023), prob. de que se encuentre en rango (2.1 a 2.5 %)</t>
  </si>
  <si>
    <t>Inflación general a 12 meses (entre febrero de 2022 y febrero de 2023), prob. de que se encuentre en rango (2.6 a 3.0 %)</t>
  </si>
  <si>
    <t>Inflación general a 12 meses (entre febrero de 2022 y febrero de 2023), prob. de que se encuentre en rango (3.1 a 3.5 %)</t>
  </si>
  <si>
    <t>Inflación general a 12 meses (entre febrero de 2022 y febrero de 2023), prob. de que se encuentre en rango (3.6 a 4.0 %)</t>
  </si>
  <si>
    <t>Inflación general a 12 meses (entre febrero de 2022 y febrero de 2023), prob. de que se encuentre en rango (4.1 a 4.5 %)</t>
  </si>
  <si>
    <t>Inflación general a 12 meses (entre febrero de 2022 y febrero de 2023), prob. de que se encuentre en rango (4.6 a 5.0 %)</t>
  </si>
  <si>
    <t>Inflación general a 12 meses (entre febrero de 2022 y febrero de 2023), prob. de que se encuentre en rango (5.1 a 5.5 %)</t>
  </si>
  <si>
    <t>Inflación general a 12 meses (entre febrero de 2022 y febrero de 2023), prob. de que se encuentre en rango (5.6 a 6.0 %)</t>
  </si>
  <si>
    <t>Inflación general a 12 meses (entre febrero de 2022 y febrero de 2023), prob. de que se encuentre en rango (mayor a 6%)</t>
  </si>
  <si>
    <t>Inflación subyacente a 12 meses (entre febrero de 2022 y febrero de 2023), prob. de que se encuentre en rango (menor a 0.0)</t>
  </si>
  <si>
    <t>Inflación subyacente a 12 meses (entre febrero de 2022 y febrero de 2023), prob. de que se encuentre en rango (0.0 a 0.5 %)</t>
  </si>
  <si>
    <t>Inflación subyacente a 12 meses (entre febrero de 2022 y febrero de 2023), prob. de que se encuentre en rango (0.6 a 1.0 %)</t>
  </si>
  <si>
    <t>Inflación subyacente a 12 meses (entre febrero de 2022 y febrero de 2023), prob. de que se encuentre en rango (1.1 a 1.5 %)</t>
  </si>
  <si>
    <t>Inflación subyacente a 12 meses (entre febrero de 2022 y febrero de 2023), prob. de que se encuentre en rango (1.6 a 2.0 %)</t>
  </si>
  <si>
    <t>Inflación subyacente a 12 meses (entre febrero de 2022 y febrero de 2023), prob. de que se encuentre en rango (2.1 a 2.5 %)</t>
  </si>
  <si>
    <t>Inflación subyacente a 12 meses (entre febrero de 2022 y febrero de 2023), prob. de que se encuentre en rango (2.6 a 3.0 %)</t>
  </si>
  <si>
    <t>Inflación subyacente a 12 meses (entre febrero de 2022 y febrero de 2023), prob. de que se encuentre en rango (3.1 a 3.5 %)</t>
  </si>
  <si>
    <t>Inflación subyacente a 12 meses (entre febrero de 2022 y febrero de 2023), prob. de que se encuentre en rango (3.6 a 4.0 %)</t>
  </si>
  <si>
    <t>Inflación subyacente a 12 meses (entre febrero de 2022 y febrero de 2023), prob. de que se encuentre en rango (4.1 a 4.5 %)</t>
  </si>
  <si>
    <t>Inflación subyacente a 12 meses (entre febrero de 2022 y febrero de 2023), prob. de que se encuentre en rango (4.6 a 5.0 %)</t>
  </si>
  <si>
    <t>Inflación subyacente a 12 meses (entre febrero de 2022 y febrero de 2023), prob. de que se encuentre en rango (5.1 a 5.5 %)</t>
  </si>
  <si>
    <t>Inflación subyacente a 12 meses (entre febrero de 2022 y febrero de 2023), prob. de que se encuentre en rango (5.6 a 6.0 %)</t>
  </si>
  <si>
    <t>Inflación subyacente a 12 meses (entre febrero de 2022 y febrero de 2023), prob. de que se encuentre en rango (mayor a 6%)</t>
  </si>
  <si>
    <t>Variación PIB promedio para el periodo 2023 - 2032</t>
  </si>
  <si>
    <t>Variación porcentual anual del PIB en 2023, probabilidad de que se encuentre en rango (6.0 a 6.4%)</t>
  </si>
  <si>
    <t>Valor del tipo de cambio promedio durante enero de 2023</t>
  </si>
  <si>
    <t>Competencia y Crecimiento - 1, enero de 2022</t>
  </si>
  <si>
    <t>Competencia y Crecimiento - 2, enero de 2022</t>
  </si>
  <si>
    <t>Competencia y Crecimiento - 3, enero de 2022</t>
  </si>
  <si>
    <t>Competencia y Crecimiento - 4, enero de 2022</t>
  </si>
  <si>
    <t>Competencia y Crecimiento - 5, enero de 2022</t>
  </si>
  <si>
    <t>Competencia y Crecimiento - 6, enero de 2022</t>
  </si>
  <si>
    <t>Intensidad Competencia - 1, enero de 2022</t>
  </si>
  <si>
    <t>Intensidad Competencia - 2, enero de 2022</t>
  </si>
  <si>
    <t>Intensidad Competencia - 3, enero de 2022</t>
  </si>
  <si>
    <t>Intensidad Competencia - 4, enero de 2022</t>
  </si>
  <si>
    <t>Intensidad Competencia - 5, enero de 2022</t>
  </si>
  <si>
    <t>Sectores Problemas Competencia - energía, enero de 2022</t>
  </si>
  <si>
    <t>Sectores Problemas Competencia - electricidad, enero de 2022</t>
  </si>
  <si>
    <t>Sectores Problemas Competencia - telecomunicación e internet, enero de 2022</t>
  </si>
  <si>
    <t>Sectores Problemas Competencia - mercado de crédito bancario, enero de 2022</t>
  </si>
  <si>
    <t>Sectores Problemas Competencia - productos financieros distinto crédito bancario, enero de 2022</t>
  </si>
  <si>
    <t>Sectores Problemas Competencia - servicios de transporte, enero de 2022</t>
  </si>
  <si>
    <t>Sectores Problemas Competencia - servicios de salud, enero de 2022</t>
  </si>
  <si>
    <t>Sectores Problemas Competencia - servicios educativos, enero de 2022</t>
  </si>
  <si>
    <t>Sectores Problemas Competencia - intermediación y comercialización de bienes, enero de 2022</t>
  </si>
  <si>
    <t>Obstáculos Enfrentan Empresarios - corrupción, enero de 2022</t>
  </si>
  <si>
    <t>Obstáculos Enfrentan Empresarios - crimen, enero de 2022</t>
  </si>
  <si>
    <t>Obstáculos Enfrentan Empresarios - burocracia, enero de 2022</t>
  </si>
  <si>
    <t>Obstáculos Enfrentan Empresarios - acceso a financiamiento, enero de 2022</t>
  </si>
  <si>
    <t>Obstáculos Enfrentan Empresarios - oferta infraestructura inadecuada, enero de 2022</t>
  </si>
  <si>
    <t>Obstáculos Enfrentan Empresarios - impuestos, enero de 2022</t>
  </si>
  <si>
    <t>Obstáculos Enfrentan Empresarios - facilidades limitadas para innovar, enero de 2022</t>
  </si>
  <si>
    <t>Obstáculos Enfrentan Empresarios - bajo nivel educativo trabajadores, enero de 2022</t>
  </si>
  <si>
    <t>Obstáculos Enfrentan Empresarios - dominancia de las empresas existentes/falta de competencia, enero de 2022</t>
  </si>
  <si>
    <t>Obstáculos Enfrentan Empresarios - estado de derecho, enero de 2022</t>
  </si>
  <si>
    <t>Obstáculos Enfrentan Empresarios - incumplimiento de contratos, enero de 2022</t>
  </si>
  <si>
    <t>Inflación entre marzo de 2022 y marzo de 2023</t>
  </si>
  <si>
    <t>Inflación subyacente entre marzo de 2022 y marzo de 2023</t>
  </si>
  <si>
    <t>Inflación general para febrero de 2023</t>
  </si>
  <si>
    <t>Inflación subyacente para febrero de 2022</t>
  </si>
  <si>
    <t>Inflación general a 12 meses (entre marzo de 2022 y marzo de 2023), prob. de que se encuentre en rango (menor a 0.0)</t>
  </si>
  <si>
    <t>Inflación general a 12 meses (entre marzo de 2022 y marzo de 2023), prob. de que se encuentre en rango (0.0 a 0.5 %)</t>
  </si>
  <si>
    <t>Inflación general a 12 meses (entre marzo de 2022 y marzo de 2023), prob. de que se encuentre en rango (0.6 a 1.0 %)</t>
  </si>
  <si>
    <t>Inflación general a 12 meses (entre marzo de 2022 y marzo de 2023), prob. de que se encuentre en rango (1.1 a 1.5 %)</t>
  </si>
  <si>
    <t>Inflación general a 12 meses (entre marzo de 2022 y marzo de 2023), prob. de que se encuentre en rango (1.6 a 2.0 %)</t>
  </si>
  <si>
    <t>Inflación general a 12 meses (entre marzo de 2022 y marzo de 2023), prob. de que se encuentre en rango (2.1 a 2.5 %)</t>
  </si>
  <si>
    <t>Inflación general a 12 meses (entre marzo de 2022 y marzo de 2023), prob. de que se encuentre en rango (2.6 a 3.0 %)</t>
  </si>
  <si>
    <t>Inflación general a 12 meses (entre marzo de 2022 y marzo de 2023), prob. de que se encuentre en rango (3.1 a 3.5 %)</t>
  </si>
  <si>
    <t>Inflación general a 12 meses (entre marzo de 2022 y marzo de 2023), prob. de que se encuentre en rango (3.6 a 4.0 %)</t>
  </si>
  <si>
    <t>Inflación general a 12 meses (entre marzo de 2022 y marzo de 2023), prob. de que se encuentre en rango (4.1 a 4.5 %)</t>
  </si>
  <si>
    <t>Inflación general a 12 meses (entre marzo de 2022 y marzo de 2023), prob. de que se encuentre en rango (4.6 a 5.0 %)</t>
  </si>
  <si>
    <t>Inflación general a 12 meses (entre marzo de 2022 y marzo de 2023), prob. de que se encuentre en rango (5.1 a 5.5 %)</t>
  </si>
  <si>
    <t>Inflación general a 12 meses (entre marzo de 2022 y marzo de 2023), prob. de que se encuentre en rango (5.6 a 6.0 %)</t>
  </si>
  <si>
    <t>Inflación general a 12 meses (entre marzo de 2022 y marzo de 2023), prob. de que se encuentre en rango (mayor a 6%)</t>
  </si>
  <si>
    <t>Inflación subyacente a 12 meses (entre marzo de 2022 y marzo de 2023), prob. de que se encuentre en rango (menor a 0.0)</t>
  </si>
  <si>
    <t>Inflación subyacente a 12 meses (entre marzo de 2022 y marzo de 2023), prob. de que se encuentre en rango (0.0 a 0.5 %)</t>
  </si>
  <si>
    <t>Inflación subyacente a 12 meses (entre marzo de 2022 y marzo de 2023), prob. de que se encuentre en rango (0.6 a 1.0 %)</t>
  </si>
  <si>
    <t>Inflación subyacente a 12 meses (entre marzo de 2022 y marzo de 2023), prob. de que se encuentre en rango (1.1 a 1.5 %)</t>
  </si>
  <si>
    <t>Inflación subyacente a 12 meses (entre marzo de 2022 y marzo de 2023), prob. de que se encuentre en rango (1.6 a 2.0 %)</t>
  </si>
  <si>
    <t>Inflación subyacente a 12 meses (entre marzo de 2022 y marzo de 2023), prob. de que se encuentre en rango (2.1 a 2.5 %)</t>
  </si>
  <si>
    <t>Inflación subyacente a 12 meses (entre marzo de 2022 y marzo de 2023), prob. de que se encuentre en rango (2.6 a 3.0 %)</t>
  </si>
  <si>
    <t>Inflación subyacente a 12 meses (entre marzo de 2022 y marzo de 2023), prob. de que se encuentre en rango (3.1 a 3.5 %)</t>
  </si>
  <si>
    <t>Inflación subyacente a 12 meses (entre marzo de 2022 y marzo de 2023), prob. de que se encuentre en rango (3.6 a 4.0 %)</t>
  </si>
  <si>
    <t>Inflación subyacente a 12 meses (entre marzo de 2022 y marzo de 2023), prob. de que se encuentre en rango (4.1 a 4.5 %)</t>
  </si>
  <si>
    <t>Inflación subyacente a 12 meses (entre marzo de 2022 y marzo de 2023), prob. de que se encuentre en rango (4.6 a 5.0 %)</t>
  </si>
  <si>
    <t>Inflación subyacente a 12 meses (entre marzo de 2022 y marzo de 2023), prob. de que se encuentre en rango (5.1 a 5.5 %)</t>
  </si>
  <si>
    <t>Inflación subyacente a 12 meses (entre marzo de 2022 y marzo de 2023), prob. de que se encuentre en rango (5.6 a 6.0 %)</t>
  </si>
  <si>
    <t>Inflación subyacente a 12 meses (entre marzo de 2022 y marzo de 2023), prob. de que se encuentre en rango (mayor a 6%)</t>
  </si>
  <si>
    <t>Probabilidad de reducción en el PIB trimestral (2023-I respecto a 2022-IV)</t>
  </si>
  <si>
    <t>Valor del tipo de cambio promedio durante febrero de 2023</t>
  </si>
  <si>
    <t>Competencia y Crecimiento - 1, febrero de 2022</t>
  </si>
  <si>
    <t>Competencia y Crecimiento - 2, febrero de 2022</t>
  </si>
  <si>
    <t>Competencia y Crecimiento - 3, febrero de 2022</t>
  </si>
  <si>
    <t>Competencia y Crecimiento - 4, febrero de 2022</t>
  </si>
  <si>
    <t>Competencia y Crecimiento - 5, febrero de 2022</t>
  </si>
  <si>
    <t>Intensidad Competencia - 1, febrero de 2022</t>
  </si>
  <si>
    <t>Intensidad Competencia - 2, febrero de 2022</t>
  </si>
  <si>
    <t>Intensidad Competencia - 3, febrero de 2022</t>
  </si>
  <si>
    <t>Intensidad Competencia - 4, febrero de 2022</t>
  </si>
  <si>
    <t>Intensidad Competencia - 5, febrero de 2022</t>
  </si>
  <si>
    <t>Intensidad Competencia - 6, febrero de 2022</t>
  </si>
  <si>
    <t>Sectores Problemas Competencia - energía, febrero de 2022</t>
  </si>
  <si>
    <t>Sectores Problemas Competencia - electricidad, febrero de 2022</t>
  </si>
  <si>
    <t>Sectores Problemas Competencia - telecomunicación e internet, febrero de 2022</t>
  </si>
  <si>
    <t>Sectores Problemas Competencia - mercado de crédito bancario, febrero de 2022</t>
  </si>
  <si>
    <t>Sectores Problemas Competencia - productos financieros distinto crédito bancario, febrero de 2022</t>
  </si>
  <si>
    <t>Sectores Problemas Competencia - servicios de transporte, febrero de 2022</t>
  </si>
  <si>
    <t>Sectores Problemas Competencia - servicios de salud, febrero de 2022</t>
  </si>
  <si>
    <t>Sectores Problemas Competencia - servicios educativos, febrero de 2022</t>
  </si>
  <si>
    <t>Sectores Problemas Competencia - intermediación y comercialización de bienes, febrero de 2022</t>
  </si>
  <si>
    <t>Obstáculos Enfrentan Empresarios - corrupción, febrero de 2022</t>
  </si>
  <si>
    <t>Obstáculos Enfrentan Empresarios - crimen, febrero de 2022</t>
  </si>
  <si>
    <t>Obstáculos Enfrentan Empresarios - burocracia, febrero de 2022</t>
  </si>
  <si>
    <t>Obstáculos Enfrentan Empresarios - acceso a financiamiento, febrero de 2022</t>
  </si>
  <si>
    <t>Obstáculos Enfrentan Empresarios - regulaciones laborales, febrero de 2022</t>
  </si>
  <si>
    <t>Obstáculos Enfrentan Empresarios - oferta infraestructura inadecuada, febrero de 2022</t>
  </si>
  <si>
    <t>Obstáculos Enfrentan Empresarios - bajo nivel educativo trabajadores, febrero de 2022</t>
  </si>
  <si>
    <t>Obstáculos Enfrentan Empresarios - dominancia de las empresas existentes/falta de competencia, febrero de 2022</t>
  </si>
  <si>
    <t>Obstáculos Enfrentan Empresarios - estado de derecho, febrero de 2022</t>
  </si>
  <si>
    <t>Obstáculos Enfrentan Empresarios - incumplimiento de contratos, febrero de 2022</t>
  </si>
  <si>
    <t>Inflación entre abril de 2022 y abril de 2023</t>
  </si>
  <si>
    <t>Inflación subyacente entre abril de 2022 y abril de 2023</t>
  </si>
  <si>
    <t>Inflación general para marzo de 2023</t>
  </si>
  <si>
    <t>Inflación subyacente para marzo de 2022</t>
  </si>
  <si>
    <t>Inflación subyacente para abril de 2022</t>
  </si>
  <si>
    <t>Inflación subyacente para mayo de 2022</t>
  </si>
  <si>
    <t>Inflación subyacente para junio de 2022</t>
  </si>
  <si>
    <t>Inflación subyacente para julio de 2022</t>
  </si>
  <si>
    <t>Inflación subyacente para agosto de 2022</t>
  </si>
  <si>
    <t>Inflación subyacente para septiembre de 2022</t>
  </si>
  <si>
    <t>Inflación subyacente para octubre de 2022</t>
  </si>
  <si>
    <t>Inflación subyacente para noviembre de 2022</t>
  </si>
  <si>
    <t>Inflación subyacente para diciembre de 2022</t>
  </si>
  <si>
    <t>Inflación subyacente para enero de 2023</t>
  </si>
  <si>
    <t>Inflación subyacente para febrero de 2023</t>
  </si>
  <si>
    <t>Inflación subyacente para marzo de 2023</t>
  </si>
  <si>
    <t>Inflación general a 12 meses (entre abril de 2022 y abril de 2023), prob. de que se encuentre en rango (menor a 0.0)</t>
  </si>
  <si>
    <t>Inflación general a 12 meses (entre abril de 2022 y abril de 2023), prob. de que se encuentre en rango (0.0 a 0.5 %)</t>
  </si>
  <si>
    <t>Inflación general a 12 meses (entre abril de 2022 y abril de 2023), prob. de que se encuentre en rango (0.6 a 1.0 %)</t>
  </si>
  <si>
    <t>Inflación general a 12 meses (entre abril de 2022 y abril de 2023), prob. de que se encuentre en rango (1.1 a 1.5 %)</t>
  </si>
  <si>
    <t>Inflación general a 12 meses (entre abril de 2022 y abril de 2023), prob. de que se encuentre en rango (1.6 a 2.0 %)</t>
  </si>
  <si>
    <t>Inflación general a 12 meses (entre abril de 2022 y abril de 2023), prob. de que se encuentre en rango (2.1 a 2.5 %)</t>
  </si>
  <si>
    <t>Inflación general a 12 meses (entre abril de 2022 y abril de 2023), prob. de que se encuentre en rango (2.6 a 3.0 %)</t>
  </si>
  <si>
    <t>Inflación general a 12 meses (entre abril de 2022 y abril de 2023), prob. de que se encuentre en rango (3.1 a 3.5 %)</t>
  </si>
  <si>
    <t>Inflación general a 12 meses (entre abril de 2022 y abril de 2023), prob. de que se encuentre en rango (3.6 a 4.0 %)</t>
  </si>
  <si>
    <t>Inflación general a 12 meses (entre abril de 2022 y abril de 2023), prob. de que se encuentre en rango (4.1 a 4.5 %)</t>
  </si>
  <si>
    <t>Inflación general a 12 meses (entre abril de 2022 y abril de 2023), prob. de que se encuentre en rango (4.6 a 5.0 %)</t>
  </si>
  <si>
    <t>Inflación general a 12 meses (entre abril de 2022 y abril de 2023), prob. de que se encuentre en rango (5.1 a 5.5 %)</t>
  </si>
  <si>
    <t>Inflación general a 12 meses (entre abril de 2022 y abril de 2023), prob. de que se encuentre en rango (5.6 a 6.0 %)</t>
  </si>
  <si>
    <t>Inflación general a 12 meses (entre abril de 2022 y abril de 2023), prob. de que se encuentre en rango (mayor a 6%)</t>
  </si>
  <si>
    <t>Inflación subyacente a 12 meses (entre abril de 2022 y abril de 2023), prob. de que se encuentre en rango (menor a 0.0)</t>
  </si>
  <si>
    <t>Inflación subyacente a 12 meses (entre abril de 2022 y abril de 2023), prob. de que se encuentre en rango (0.0 a 0.5 %)</t>
  </si>
  <si>
    <t>Inflación subyacente a 12 meses (entre abril de 2022 y abril de 2023), prob. de que se encuentre en rango (0.6 a 1.0 %)</t>
  </si>
  <si>
    <t>Inflación subyacente a 12 meses (entre abril de 2022 y abril de 2023), prob. de que se encuentre en rango (1.1 a 1.5 %)</t>
  </si>
  <si>
    <t>Inflación subyacente a 12 meses (entre abril de 2022 y abril de 2023), prob. de que se encuentre en rango (1.6 a 2.0 %)</t>
  </si>
  <si>
    <t>Inflación subyacente a 12 meses (entre abril de 2022 y abril de 2023), prob. de que se encuentre en rango (2.1 a 2.5 %)</t>
  </si>
  <si>
    <t>Inflación subyacente a 12 meses (entre abril de 2022 y abril de 2023), prob. de que se encuentre en rango (2.6 a 3.0 %)</t>
  </si>
  <si>
    <t>Inflación subyacente a 12 meses (entre abril de 2022 y abril de 2023), prob. de que se encuentre en rango (3.1 a 3.5 %)</t>
  </si>
  <si>
    <t>Inflación subyacente a 12 meses (entre abril de 2022 y abril de 2023), prob. de que se encuentre en rango (3.6 a 4.0 %)</t>
  </si>
  <si>
    <t>Inflación subyacente a 12 meses (entre abril de 2022 y abril de 2023), prob. de que se encuentre en rango (4.1 a 4.5 %)</t>
  </si>
  <si>
    <t>Inflación subyacente a 12 meses (entre abril de 2022 y abril de 2023), prob. de que se encuentre en rango (4.6 a 5.0 %)</t>
  </si>
  <si>
    <t>Inflación subyacente a 12 meses (entre abril de 2022 y abril de 2023), prob. de que se encuentre en rango (5.1 a 5.5 %)</t>
  </si>
  <si>
    <t>Inflación subyacente a 12 meses (entre abril de 2022 y abril de 2023), prob. de que se encuentre en rango (5.6 a 6.0 %)</t>
  </si>
  <si>
    <t>Inflación subyacente a 12 meses (entre abril de 2022 y abril de 2023), prob. de que se encuentre en rango (mayor a 6%)</t>
  </si>
  <si>
    <t>Valor del tipo de cambio promedio durante marzo de 2023</t>
  </si>
  <si>
    <t>Competencia y Crecimiento - 1, marzo de 2022</t>
  </si>
  <si>
    <t>Competencia y Crecimiento - 2, marzo de 2022</t>
  </si>
  <si>
    <t>Competencia y Crecimiento - 3, marzo de 2022</t>
  </si>
  <si>
    <t>Competencia y Crecimiento - 4, marzo de 2022</t>
  </si>
  <si>
    <t>Competencia y Crecimiento - 5, marzo de 2022</t>
  </si>
  <si>
    <t>Intensidad Competencia - 1, marzo de 2022</t>
  </si>
  <si>
    <t>Intensidad Competencia - 2, marzo de 2022</t>
  </si>
  <si>
    <t>Intensidad Competencia - 3, marzo de 2022</t>
  </si>
  <si>
    <t>Intensidad Competencia - 4, marzo de 2022</t>
  </si>
  <si>
    <t>Intensidad Competencia - 5, marzo de 2022</t>
  </si>
  <si>
    <t>Sectores Problemas Competencia - energía, marzo de 2022</t>
  </si>
  <si>
    <t>Sectores Problemas Competencia - electricidad, marzo de 2022</t>
  </si>
  <si>
    <t>Sectores Problemas Competencia - telecomunicación e internet, marzo de 2022</t>
  </si>
  <si>
    <t>Sectores Problemas Competencia - mercado de crédito bancario, marzo de 2022</t>
  </si>
  <si>
    <t>Sectores Problemas Competencia - productos financieros distinto crédito bancario, marzo de 2022</t>
  </si>
  <si>
    <t>Sectores Problemas Competencia - servicios de transporte, marzo de 2022</t>
  </si>
  <si>
    <t>Sectores Problemas Competencia - servicios de salud, marzo de 2022</t>
  </si>
  <si>
    <t>Sectores Problemas Competencia - intermediación y comercialización de bienes, marzo de 2022</t>
  </si>
  <si>
    <t>Obstáculos Enfrentan Empresarios - corrupción, marzo de 2022</t>
  </si>
  <si>
    <t>Obstáculos Enfrentan Empresarios - crimen, marzo de 2022</t>
  </si>
  <si>
    <t>Obstáculos Enfrentan Empresarios - burocracia, marzo de 2022</t>
  </si>
  <si>
    <t>Obstáculos Enfrentan Empresarios - acceso a financiamiento, marzo de 2022</t>
  </si>
  <si>
    <t>Obstáculos Enfrentan Empresarios - oferta infraestructura inadecuada, marzo de 2022</t>
  </si>
  <si>
    <t>Obstáculos Enfrentan Empresarios - bajo nivel educativo trabajadores, marzo de 2022</t>
  </si>
  <si>
    <t>Obstáculos Enfrentan Empresarios - dominancia de las empresas existentes/falta de competencia, marzo de 2022</t>
  </si>
  <si>
    <t>Obstáculos Enfrentan Empresarios - estado de derecho, marzo de 2022</t>
  </si>
  <si>
    <t>Obstáculos Enfrentan Empresarios - incumplimiento de contratos, marzo de 2022</t>
  </si>
  <si>
    <t>Inflación entre mayo de 2022 y mayo de 2023</t>
  </si>
  <si>
    <t>Inflación subyacente entre mayo de 2022 y mayo de 2023</t>
  </si>
  <si>
    <t>Inflación general para abril de 2023</t>
  </si>
  <si>
    <t>Inflación subyacente para abril de 2023</t>
  </si>
  <si>
    <t>Inflación general a 12 meses (entre mayo de 2022 y mayo de 2023), prob. de que se encuentre en rango (menor a 0.0)</t>
  </si>
  <si>
    <t>Inflación general a 12 meses (entre mayo de 2022 y mayo de 2023), prob. de que se encuentre en rango (0.0 a 0.5 %)</t>
  </si>
  <si>
    <t>Inflación general a 12 meses (entre mayo de 2022 y mayo de 2023), prob. de que se encuentre en rango (0.6 a 1.0 %)</t>
  </si>
  <si>
    <t>Inflación general a 12 meses (entre mayo de 2022 y mayo de 2023), prob. de que se encuentre en rango (1.1 a 1.5 %)</t>
  </si>
  <si>
    <t>Inflación general a 12 meses (entre mayo de 2022 y mayo de 2023), prob. de que se encuentre en rango (1.6 a 2.0 %)</t>
  </si>
  <si>
    <t>Inflación general a 12 meses (entre mayo de 2022 y mayo de 2023), prob. de que se encuentre en rango (2.1 a 2.5 %)</t>
  </si>
  <si>
    <t>Inflación general a 12 meses (entre mayo de 2022 y mayo de 2023), prob. de que se encuentre en rango (2.6 a 3.0 %)</t>
  </si>
  <si>
    <t>Inflación general a 12 meses (entre mayo de 2022 y mayo de 2023), prob. de que se encuentre en rango (3.1 a 3.5 %)</t>
  </si>
  <si>
    <t>Inflación general a 12 meses (entre mayo de 2022 y mayo de 2023), prob. de que se encuentre en rango (3.6 a 4.0 %)</t>
  </si>
  <si>
    <t>Inflación general a 12 meses (entre mayo de 2022 y mayo de 2023), prob. de que se encuentre en rango (4.1 a 4.5 %)</t>
  </si>
  <si>
    <t>Inflación general a 12 meses (entre mayo de 2022 y mayo de 2023), prob. de que se encuentre en rango (4.6 a 5.0 %)</t>
  </si>
  <si>
    <t>Inflación general a 12 meses (entre mayo de 2022 y mayo de 2023), prob. de que se encuentre en rango (5.1 a 5.5 %)</t>
  </si>
  <si>
    <t>Inflación general a 12 meses (entre mayo de 2022 y mayo de 2023), prob. de que se encuentre en rango (5.6 a 6.0 %)</t>
  </si>
  <si>
    <t>Inflación general a 12 meses (entre mayo de 2022 y mayo de 2023), prob. de que se encuentre en rango (mayor a 6%)</t>
  </si>
  <si>
    <t>Inflación subyacente a 12 meses (entre mayo de 2022 y mayo de 2023), prob. de que se encuentre en rango (menor a 0.0)</t>
  </si>
  <si>
    <t>Inflación subyacente a 12 meses (entre mayo de 2022 y mayo de 2023), prob. de que se encuentre en rango (0.0 a 0.5 %)</t>
  </si>
  <si>
    <t>Inflación subyacente a 12 meses (entre mayo de 2022 y mayo de 2023), prob. de que se encuentre en rango (0.6 a 1.0 %)</t>
  </si>
  <si>
    <t>Inflación subyacente a 12 meses (entre mayo de 2022 y mayo de 2023), prob. de que se encuentre en rango (1.1 a 1.5 %)</t>
  </si>
  <si>
    <t>Inflación subyacente a 12 meses (entre mayo de 2022 y mayo de 2023), prob. de que se encuentre en rango (1.6 a 2.0 %)</t>
  </si>
  <si>
    <t>Inflación subyacente a 12 meses (entre mayo de 2022 y mayo de 2023), prob. de que se encuentre en rango (2.1 a 2.5 %)</t>
  </si>
  <si>
    <t>Inflación subyacente a 12 meses (entre mayo de 2022 y mayo de 2023), prob. de que se encuentre en rango (2.6 a 3.0 %)</t>
  </si>
  <si>
    <t>Inflación subyacente a 12 meses (entre mayo de 2022 y mayo de 2023), prob. de que se encuentre en rango (3.1 a 3.5 %)</t>
  </si>
  <si>
    <t>Inflación subyacente a 12 meses (entre mayo de 2022 y mayo de 2023), prob. de que se encuentre en rango (3.6 a 4.0 %)</t>
  </si>
  <si>
    <t>Inflación subyacente a 12 meses (entre mayo de 2022 y mayo de 2023), prob. de que se encuentre en rango (4.1 a 4.5 %)</t>
  </si>
  <si>
    <t>Inflación subyacente a 12 meses (entre mayo de 2022 y mayo de 2023), prob. de que se encuentre en rango (4.6 a 5.0 %)</t>
  </si>
  <si>
    <t>Inflación subyacente a 12 meses (entre mayo de 2022 y mayo de 2023), prob. de que se encuentre en rango (5.1 a 5.5 %)</t>
  </si>
  <si>
    <t>Inflación subyacente a 12 meses (entre mayo de 2022 y mayo de 2023), prob. de que se encuentre en rango (5.6 a 6.0 %)</t>
  </si>
  <si>
    <t>Inflación subyacente a 12 meses (entre mayo de 2022 y mayo de 2023), prob. de que se encuentre en rango (mayor a 6%)</t>
  </si>
  <si>
    <t>Nivel de la tasa de fondeo interbancaria al cierre del trimestre 2024-I</t>
  </si>
  <si>
    <t>Nivel de la tasa de fondeo interbancaria al cierre del trimestre 2024-II</t>
  </si>
  <si>
    <t>Valor del tipo de cambio promedio durante abril de 2023</t>
  </si>
  <si>
    <t>Competencia y Crecimiento - 1, abril de 2022</t>
  </si>
  <si>
    <t>Competencia y Crecimiento - 2, abril de 2022</t>
  </si>
  <si>
    <t>Competencia y Crecimiento - 3, abril de 2022</t>
  </si>
  <si>
    <t>Competencia y Crecimiento - 4, abril de 2022</t>
  </si>
  <si>
    <t>Competencia y Crecimiento - 5, abril de 2022</t>
  </si>
  <si>
    <t>Intensidad Competencia - 1, abril de 2022</t>
  </si>
  <si>
    <t>Intensidad Competencia - 2, abril de 2022</t>
  </si>
  <si>
    <t>Intensidad Competencia - 3, abril de 2022</t>
  </si>
  <si>
    <t>Intensidad Competencia - 4, abril de 2022</t>
  </si>
  <si>
    <t>Intensidad Competencia - 5, abril de 2022</t>
  </si>
  <si>
    <t>Sectores Problemas Competencia - energía, abril de 2022</t>
  </si>
  <si>
    <t>Sectores Problemas Competencia - electricidad, abril de 2022</t>
  </si>
  <si>
    <t>Sectores Problemas Competencia - telecomunicación e internet, abril de 2022</t>
  </si>
  <si>
    <t>Sectores Problemas Competencia - mercado de crédito bancario, abril de 2022</t>
  </si>
  <si>
    <t>Sectores Problemas Competencia - productos financieros distinto crédito bancario, abril de 2022</t>
  </si>
  <si>
    <t>Sectores Problemas Competencia - servicios de transporte, abril de 2022</t>
  </si>
  <si>
    <t>Sectores Problemas Competencia - servicios de salud, abril de 2022</t>
  </si>
  <si>
    <t>Sectores Problemas Competencia - intermediación y comercialización de bienes, abril de 2022</t>
  </si>
  <si>
    <t>Obstáculos Enfrentan Empresarios - corrupción, abril de 2022</t>
  </si>
  <si>
    <t>Obstáculos Enfrentan Empresarios - crimen, abril de 2022</t>
  </si>
  <si>
    <t>Obstáculos Enfrentan Empresarios - burocracia, abril de 2022</t>
  </si>
  <si>
    <t>Obstáculos Enfrentan Empresarios - acceso a financiamiento, abril de 2022</t>
  </si>
  <si>
    <t>Obstáculos Enfrentan Empresarios - oferta infraestructura inadecuada, abril de 2022</t>
  </si>
  <si>
    <t>Obstáculos Enfrentan Empresarios - bajo nivel educativo trabajadores, abril de 2022</t>
  </si>
  <si>
    <t>Obstáculos Enfrentan Empresarios - dominancia de las empresas existentes/falta de competencia, abril de 2022</t>
  </si>
  <si>
    <t>Obstáculos Enfrentan Empresarios - estado de derecho, abril de 2022</t>
  </si>
  <si>
    <t>Obstáculos Enfrentan Empresarios - incumplimiento de contratos, abril de 2022</t>
  </si>
  <si>
    <t>Inflación entre junio de 2022 y junio de 2023</t>
  </si>
  <si>
    <t>Inflación subyacente entre junio de 2022 y junio de 2023</t>
  </si>
  <si>
    <t>Inflación general para mayo de 2023</t>
  </si>
  <si>
    <t>Inflación subyacente para mayo de 2023</t>
  </si>
  <si>
    <t>Inflación general a 12 meses (entre junio de 2022 y junio de 2023), prob. de que se encuentre en rango (menor a 0.0)</t>
  </si>
  <si>
    <t>Inflación general a 12 meses (entre junio de 2022 y junio de 2023), prob. de que se encuentre en rango (0.0 a 0.5 %)</t>
  </si>
  <si>
    <t>Inflación general a 12 meses (entre junio de 2022 y junio de 2023), prob. de que se encuentre en rango (0.6 a 1.0 %)</t>
  </si>
  <si>
    <t>Inflación general a 12 meses (entre junio de 2022 y junio de 2023), prob. de que se encuentre en rango (1.1 a 1.5 %)</t>
  </si>
  <si>
    <t>Inflación general a 12 meses (entre junio de 2022 y junio de 2023), prob. de que se encuentre en rango (1.6 a 2.0 %)</t>
  </si>
  <si>
    <t>Inflación general a 12 meses (entre junio de 2022 y junio de 2023), prob. de que se encuentre en rango (2.1 a 2.5 %)</t>
  </si>
  <si>
    <t>Inflación general a 12 meses (entre junio de 2022 y junio de 2023), prob. de que se encuentre en rango (2.6 a 3.0 %)</t>
  </si>
  <si>
    <t>Inflación general a 12 meses (entre junio de 2022 y junio de 2023), prob. de que se encuentre en rango (3.1 a 3.5 %)</t>
  </si>
  <si>
    <t>Inflación general a 12 meses (entre junio de 2022 y junio de 2023), prob. de que se encuentre en rango (3.6 a 4.0 %)</t>
  </si>
  <si>
    <t>Inflación general a 12 meses (entre junio de 2022 y junio de 2023), prob. de que se encuentre en rango (4.1 a 4.5 %)</t>
  </si>
  <si>
    <t>Inflación general a 12 meses (entre junio de 2022 y junio de 2023), prob. de que se encuentre en rango (4.6 a 5.0 %)</t>
  </si>
  <si>
    <t>Inflación general a 12 meses (entre junio de 2022 y junio de 2023), prob. de que se encuentre en rango (5.1 a 5.5 %)</t>
  </si>
  <si>
    <t>Inflación general a 12 meses (entre junio de 2022 y junio de 2023), prob. de que se encuentre en rango (5.6 a 6.0 %)</t>
  </si>
  <si>
    <t>Inflación general a 12 meses (entre junio de 2022 y junio de 2023), prob. de que se encuentre en rango (mayor a 6%)</t>
  </si>
  <si>
    <t>Inflación subyacente a 12 meses (entre junio de 2022 y junio de 2023), prob. de que se encuentre en rango (menor a 0.0)</t>
  </si>
  <si>
    <t>Inflación subyacente a 12 meses (entre junio de 2022 y junio de 2023), prob. de que se encuentre en rango (0.0 a 0.5 %)</t>
  </si>
  <si>
    <t>Inflación subyacente a 12 meses (entre junio de 2022 y junio de 2023), prob. de que se encuentre en rango (0.6 a 1.0 %)</t>
  </si>
  <si>
    <t>Inflación subyacente a 12 meses (entre junio de 2022 y junio de 2023), prob. de que se encuentre en rango (1.1 a 1.5 %)</t>
  </si>
  <si>
    <t>Inflación subyacente a 12 meses (entre junio de 2022 y junio de 2023), prob. de que se encuentre en rango (1.6 a 2.0 %)</t>
  </si>
  <si>
    <t>Inflación subyacente a 12 meses (entre junio de 2022 y junio de 2023), prob. de que se encuentre en rango (2.1 a 2.5 %)</t>
  </si>
  <si>
    <t>Inflación subyacente a 12 meses (entre junio de 2022 y junio de 2023), prob. de que se encuentre en rango (2.6 a 3.0 %)</t>
  </si>
  <si>
    <t>Inflación subyacente a 12 meses (entre junio de 2022 y junio de 2023), prob. de que se encuentre en rango (3.1 a 3.5 %)</t>
  </si>
  <si>
    <t>Inflación subyacente a 12 meses (entre junio de 2022 y junio de 2023), prob. de que se encuentre en rango (3.6 a 4.0 %)</t>
  </si>
  <si>
    <t>Inflación subyacente a 12 meses (entre junio de 2022 y junio de 2023), prob. de que se encuentre en rango (4.1 a 4.5 %)</t>
  </si>
  <si>
    <t>Inflación subyacente a 12 meses (entre junio de 2022 y junio de 2023), prob. de que se encuentre en rango (4.6 a 5.0 %)</t>
  </si>
  <si>
    <t>Inflación subyacente a 12 meses (entre junio de 2022 y junio de 2023), prob. de que se encuentre en rango (5.1 a 5.5 %)</t>
  </si>
  <si>
    <t>Inflación subyacente a 12 meses (entre junio de 2022 y junio de 2023), prob. de que se encuentre en rango (5.6 a 6.0 %)</t>
  </si>
  <si>
    <t>Inflación subyacente a 12 meses (entre junio de 2022 y junio de 2023), prob. de que se encuentre en rango (mayor a 6%)</t>
  </si>
  <si>
    <t>Probabilidad de reducción en el PIB trimestral (2023-II respecto a 2023-I)</t>
  </si>
  <si>
    <t>Valor del tipo de cambio promedio durante mayo de 2023</t>
  </si>
  <si>
    <t>Competencia y Crecimiento - 1, mayo de 2022</t>
  </si>
  <si>
    <t>Competencia y Crecimiento - 2, mayo de 2022</t>
  </si>
  <si>
    <t>Competencia y Crecimiento - 3, mayo de 2022</t>
  </si>
  <si>
    <t>Competencia y Crecimiento - 4, mayo de 2022</t>
  </si>
  <si>
    <t>Competencia y Crecimiento - 5, mayo de 2022</t>
  </si>
  <si>
    <t>Competencia y Crecimiento - 6, mayo de 2022</t>
  </si>
  <si>
    <t>Intensidad Competencia - 1, mayo de 2022</t>
  </si>
  <si>
    <t>Intensidad Competencia - 2, mayo de 2022</t>
  </si>
  <si>
    <t>Intensidad Competencia - 3, mayo de 2022</t>
  </si>
  <si>
    <t>Intensidad Competencia - 4, mayo de 2022</t>
  </si>
  <si>
    <t>Intensidad Competencia - 5, mayo de 2022</t>
  </si>
  <si>
    <t>Sectores Problemas Competencia - energía, mayo de 2022</t>
  </si>
  <si>
    <t>Sectores Problemas Competencia - electricidad, mayo de 2022</t>
  </si>
  <si>
    <t>Sectores Problemas Competencia - telecomunicación e internet, mayo de 2022</t>
  </si>
  <si>
    <t>Sectores Problemas Competencia - mercado de crédito bancario, mayo de 2022</t>
  </si>
  <si>
    <t>Sectores Problemas Competencia - productos financieros distinto crédito bancario, mayo de 2022</t>
  </si>
  <si>
    <t>Sectores Problemas Competencia - servicios de transporte, mayo de 2022</t>
  </si>
  <si>
    <t>Sectores Problemas Competencia - servicios de salud, mayo de 2022</t>
  </si>
  <si>
    <t>Sectores Problemas Competencia - servicios educativos, mayo de 2022</t>
  </si>
  <si>
    <t>Sectores Problemas Competencia - intermediación y comercialización de bienes, mayo de 2022</t>
  </si>
  <si>
    <t>Obstáculos Enfrentan Empresarios - corrupción, mayo de 2022</t>
  </si>
  <si>
    <t>Obstáculos Enfrentan Empresarios - crimen, mayo de 2022</t>
  </si>
  <si>
    <t>Obstáculos Enfrentan Empresarios - burocracia, mayo de 2022</t>
  </si>
  <si>
    <t>Obstáculos Enfrentan Empresarios - acceso a financiamiento, mayo de 2022</t>
  </si>
  <si>
    <t>Obstáculos Enfrentan Empresarios - oferta infraestructura inadecuada, mayo de 2022</t>
  </si>
  <si>
    <t>Obstáculos Enfrentan Empresarios - impuestos, mayo de 2022</t>
  </si>
  <si>
    <t>Obstáculos Enfrentan Empresarios - bajo nivel educativo trabajadores, mayo de 2022</t>
  </si>
  <si>
    <t>Obstáculos Enfrentan Empresarios - dominancia de las empresas existentes/falta de competencia, mayo de 2022</t>
  </si>
  <si>
    <t>Obstáculos Enfrentan Empresarios - estado de derecho, mayo de 2022</t>
  </si>
  <si>
    <t>Obstáculos Enfrentan Empresarios - incumplimiento de contratos, mayo de 2022</t>
  </si>
  <si>
    <t>Inflación entre julio de 2022 y julio de 2023</t>
  </si>
  <si>
    <t>Inflación subyacente entre julio de 2022 y julio de 2023</t>
  </si>
  <si>
    <t>Inflación general para junio de 2023</t>
  </si>
  <si>
    <t>Inflación subyacente para junio de 2023</t>
  </si>
  <si>
    <t>Inflación general a 12 meses (entre julio de 2022 y julio de 2023), prob. de que se encuentre en rango (menor a 0.0)</t>
  </si>
  <si>
    <t>Inflación general a 12 meses (entre julio de 2022 y julio de 2023), prob. de que se encuentre en rango (0.0 a 0.5 %)</t>
  </si>
  <si>
    <t>Inflación general a 12 meses (entre julio de 2022 y julio de 2023), prob. de que se encuentre en rango (0.6 a 1.0 %)</t>
  </si>
  <si>
    <t>Inflación general a 12 meses (entre julio de 2022 y julio de 2023), prob. de que se encuentre en rango (1.1 a 1.5 %)</t>
  </si>
  <si>
    <t>Inflación general a 12 meses (entre julio de 2022 y julio de 2023), prob. de que se encuentre en rango (1.6 a 2.0 %)</t>
  </si>
  <si>
    <t>Inflación general a 12 meses (entre julio de 2022 y julio de 2023), prob. de que se encuentre en rango (2.1 a 2.5 %)</t>
  </si>
  <si>
    <t>Inflación general a 12 meses (entre julio de 2022 y julio de 2023), prob. de que se encuentre en rango (2.6 a 3.0 %)</t>
  </si>
  <si>
    <t>Inflación general a 12 meses (entre julio de 2022 y julio de 2023), prob. de que se encuentre en rango (3.1 a 3.5 %)</t>
  </si>
  <si>
    <t>Inflación general a 12 meses (entre julio de 2022 y julio de 2023), prob. de que se encuentre en rango (3.6 a 4.0 %)</t>
  </si>
  <si>
    <t>Inflación general a 12 meses (entre julio de 2022 y julio de 2023), prob. de que se encuentre en rango (4.1 a 4.5 %)</t>
  </si>
  <si>
    <t>Inflación general a 12 meses (entre julio de 2022 y julio de 2023), prob. de que se encuentre en rango (4.6 a 5.0 %)</t>
  </si>
  <si>
    <t>Inflación general a 12 meses (entre julio de 2022 y julio de 2023), prob. de que se encuentre en rango (5.1 a 5.5 %)</t>
  </si>
  <si>
    <t>Inflación general a 12 meses (entre julio de 2022 y julio de 2023), prob. de que se encuentre en rango (5.6 a 6.0 %)</t>
  </si>
  <si>
    <t>Inflación general a 12 meses (entre julio de 2022 y julio de 2023), prob. de que se encuentre en rango (mayor a 6%)</t>
  </si>
  <si>
    <t>Inflación subyacente a 12 meses (entre julio de 2022 y julio de 2023), prob. de que se encuentre en rango (menor a 0.0)</t>
  </si>
  <si>
    <t>Inflación subyacente a 12 meses (entre julio de 2022 y julio de 2023), prob. de que se encuentre en rango (0.0 a 0.5 %)</t>
  </si>
  <si>
    <t>Inflación subyacente a 12 meses (entre julio de 2022 y julio de 2023), prob. de que se encuentre en rango (0.6 a 1.0 %)</t>
  </si>
  <si>
    <t>Inflación subyacente a 12 meses (entre julio de 2022 y julio de 2023), prob. de que se encuentre en rango (1.1 a 1.5 %)</t>
  </si>
  <si>
    <t>Inflación subyacente a 12 meses (entre julio de 2022 y julio de 2023), prob. de que se encuentre en rango (1.6 a 2.0 %)</t>
  </si>
  <si>
    <t>Inflación subyacente a 12 meses (entre julio de 2022 y julio de 2023), prob. de que se encuentre en rango (2.1 a 2.5 %)</t>
  </si>
  <si>
    <t>Inflación subyacente a 12 meses (entre julio de 2022 y julio de 2023), prob. de que se encuentre en rango (2.6 a 3.0 %)</t>
  </si>
  <si>
    <t>Inflación subyacente a 12 meses (entre julio de 2022 y julio de 2023), prob. de que se encuentre en rango (3.1 a 3.5 %)</t>
  </si>
  <si>
    <t>Inflación subyacente a 12 meses (entre julio de 2022 y julio de 2023), prob. de que se encuentre en rango (3.6 a 4.0 %)</t>
  </si>
  <si>
    <t>Inflación subyacente a 12 meses (entre julio de 2022 y julio de 2023), prob. de que se encuentre en rango (4.1 a 4.5 %)</t>
  </si>
  <si>
    <t>Inflación subyacente a 12 meses (entre julio de 2022 y julio de 2023), prob. de que se encuentre en rango (4.6 a 5.0 %)</t>
  </si>
  <si>
    <t>Inflación subyacente a 12 meses (entre julio de 2022 y julio de 2023), prob. de que se encuentre en rango (5.1 a 5.5 %)</t>
  </si>
  <si>
    <t>Inflación subyacente a 12 meses (entre julio de 2022 y julio de 2023), prob. de que se encuentre en rango (5.6 a 6.0 %)</t>
  </si>
  <si>
    <t>Inflación subyacente a 12 meses (entre julio de 2022 y julio de 2023), prob. de que se encuentre en rango (mayor a 6%)</t>
  </si>
  <si>
    <t>Valor del tipo de cambio promedio durante junio de 2023</t>
  </si>
  <si>
    <t>Competencia y Crecimiento - 1, junio de 2022</t>
  </si>
  <si>
    <t>Competencia y Crecimiento - 2, junio de 2022</t>
  </si>
  <si>
    <t>Competencia y Crecimiento - 3, junio de 2022</t>
  </si>
  <si>
    <t>Competencia y Crecimiento - 4, junio de 2022</t>
  </si>
  <si>
    <t>Competencia y Crecimiento - 5, junio de 2022</t>
  </si>
  <si>
    <t>Competencia y Crecimiento - 6, junio de 2022</t>
  </si>
  <si>
    <t>Intensidad Competencia - 1, junio de 2022</t>
  </si>
  <si>
    <t>Intensidad Competencia - 2, junio de 2022</t>
  </si>
  <si>
    <t>Intensidad Competencia - 3, junio de 2022</t>
  </si>
  <si>
    <t>Intensidad Competencia - 4, junio de 2022</t>
  </si>
  <si>
    <t>Intensidad Competencia - 5, junio de 2022</t>
  </si>
  <si>
    <t>Sectores Problemas Competencia - energía, junio de 2022</t>
  </si>
  <si>
    <t>Sectores Problemas Competencia - electricidad, junio de 2022</t>
  </si>
  <si>
    <t>Sectores Problemas Competencia - telecomunicación e internet, junio de 2022</t>
  </si>
  <si>
    <t>Sectores Problemas Competencia - mercado de crédito bancario, junio de 2022</t>
  </si>
  <si>
    <t>Sectores Problemas Competencia - productos financieros distinto crédito bancario, junio de 2022</t>
  </si>
  <si>
    <t>Sectores Problemas Competencia - servicios de transporte, junio de 2022</t>
  </si>
  <si>
    <t>Sectores Problemas Competencia - servicios de salud, junio de 2022</t>
  </si>
  <si>
    <t>Sectores Problemas Competencia - intermediación y comercialización de bienes, junio de 2022</t>
  </si>
  <si>
    <t>Obstáculos Enfrentan Empresarios - corrupción, junio de 2022</t>
  </si>
  <si>
    <t>Obstáculos Enfrentan Empresarios - crimen, junio de 2022</t>
  </si>
  <si>
    <t>Obstáculos Enfrentan Empresarios - burocracia, junio de 2022</t>
  </si>
  <si>
    <t>Obstáculos Enfrentan Empresarios - acceso a financiamiento, junio de 2022</t>
  </si>
  <si>
    <t>Obstáculos Enfrentan Empresarios - oferta infraestructura inadecuada, junio de 2022</t>
  </si>
  <si>
    <t>Obstáculos Enfrentan Empresarios - impuestos, junio de 2022</t>
  </si>
  <si>
    <t>Obstáculos Enfrentan Empresarios - bajo nivel educativo trabajadores, junio de 2022</t>
  </si>
  <si>
    <t>Obstáculos Enfrentan Empresarios - dominancia de las empresas existentes/falta de competencia, junio de 2022</t>
  </si>
  <si>
    <t>Obstáculos Enfrentan Empresarios - estado de derecho, junio de 2022</t>
  </si>
  <si>
    <t>Obstáculos Enfrentan Empresarios - incumplimiento de contratos, junio de 2022</t>
  </si>
  <si>
    <t>Inflación entre agosto de 2022 y agosto de 2023</t>
  </si>
  <si>
    <t>Inflación subyacente entre agosto de 2022 y agosto de 2023</t>
  </si>
  <si>
    <t>Inflación general para julio de 2023</t>
  </si>
  <si>
    <t>Inflación subyacente para julio de 2023</t>
  </si>
  <si>
    <t>Inflación general a 12 meses (entre agosto de 2022 y agosto de 2023), prob. de que se encuentre en rango (menor a 0.0)</t>
  </si>
  <si>
    <t>Inflación general a 12 meses (entre agosto de 2022 y agosto de 2023), prob. de que se encuentre en rango (0.0 a 0.5 %)</t>
  </si>
  <si>
    <t>Inflación general a 12 meses (entre agosto de 2022 y agosto de 2023), prob. de que se encuentre en rango (0.6 a 1.0 %)</t>
  </si>
  <si>
    <t>Inflación general a 12 meses (entre agosto de 2022 y agosto de 2023), prob. de que se encuentre en rango (1.1 a 1.5 %)</t>
  </si>
  <si>
    <t>Inflación general a 12 meses (entre agosto de 2022 y agosto de 2023), prob. de que se encuentre en rango (1.6 a 2.0 %)</t>
  </si>
  <si>
    <t>Inflación general a 12 meses (entre agosto de 2022 y agosto de 2023), prob. de que se encuentre en rango (2.1 a 2.5 %)</t>
  </si>
  <si>
    <t>Inflación general a 12 meses (entre agosto de 2022 y agosto de 2023), prob. de que se encuentre en rango (2.6 a 3.0 %)</t>
  </si>
  <si>
    <t>Inflación general a 12 meses (entre agosto de 2022 y agosto de 2023), prob. de que se encuentre en rango (3.1 a 3.5 %)</t>
  </si>
  <si>
    <t>Inflación general a 12 meses (entre agosto de 2022 y agosto de 2023), prob. de que se encuentre en rango (3.6 a 4.0 %)</t>
  </si>
  <si>
    <t>Inflación general a 12 meses (entre agosto de 2022 y agosto de 2023), prob. de que se encuentre en rango (4.1 a 4.5 %)</t>
  </si>
  <si>
    <t>Inflación general a 12 meses (entre agosto de 2022 y agosto de 2023), prob. de que se encuentre en rango (4.6 a 5.0 %)</t>
  </si>
  <si>
    <t>Inflación general a 12 meses (entre agosto de 2022 y agosto de 2023), prob. de que se encuentre en rango (5.1 a 5.5 %)</t>
  </si>
  <si>
    <t>Inflación general a 12 meses (entre agosto de 2022 y agosto de 2023), prob. de que se encuentre en rango (5.6 a 6.0 %)</t>
  </si>
  <si>
    <t>Inflación general a 12 meses (entre agosto de 2022 y agosto de 2023), prob. de que se encuentre en rango (mayor a 6%)</t>
  </si>
  <si>
    <t>Inflación subyacente a 12 meses (entre agosto de 2022 y agosto de 2023), prob. de que se encuentre en rango (menor a 0.0)</t>
  </si>
  <si>
    <t>Inflación subyacente a 12 meses (entre agosto de 2022 y agosto de 2023), prob. de que se encuentre en rango (0.0 a 0.5 %)</t>
  </si>
  <si>
    <t>Inflación subyacente a 12 meses (entre agosto de 2022 y agosto de 2023), prob. de que se encuentre en rango (0.6 a 1.0 %)</t>
  </si>
  <si>
    <t>Inflación subyacente a 12 meses (entre agosto de 2022 y agosto de 2023), prob. de que se encuentre en rango (1.1 a 1.5 %)</t>
  </si>
  <si>
    <t>Inflación subyacente a 12 meses (entre agosto de 2022 y agosto de 2023), prob. de que se encuentre en rango (1.6 a 2.0 %)</t>
  </si>
  <si>
    <t>Inflación subyacente a 12 meses (entre agosto de 2022 y agosto de 2023), prob. de que se encuentre en rango (2.1 a 2.5 %)</t>
  </si>
  <si>
    <t>Inflación subyacente a 12 meses (entre agosto de 2022 y agosto de 2023), prob. de que se encuentre en rango (2.6 a 3.0 %)</t>
  </si>
  <si>
    <t>Inflación subyacente a 12 meses (entre agosto de 2022 y agosto de 2023), prob. de que se encuentre en rango (3.1 a 3.5 %)</t>
  </si>
  <si>
    <t>Inflación subyacente a 12 meses (entre agosto de 2022 y agosto de 2023), prob. de que se encuentre en rango (3.6 a 4.0 %)</t>
  </si>
  <si>
    <t>Inflación subyacente a 12 meses (entre agosto de 2022 y agosto de 2023), prob. de que se encuentre en rango (4.1 a 4.5 %)</t>
  </si>
  <si>
    <t>Inflación subyacente a 12 meses (entre agosto de 2022 y agosto de 2023), prob. de que se encuentre en rango (4.6 a 5.0 %)</t>
  </si>
  <si>
    <t>Inflación subyacente a 12 meses (entre agosto de 2022 y agosto de 2023), prob. de que se encuentre en rango (5.1 a 5.5 %)</t>
  </si>
  <si>
    <t>Inflación subyacente a 12 meses (entre agosto de 2022 y agosto de 2023), prob. de que se encuentre en rango (5.6 a 6.0 %)</t>
  </si>
  <si>
    <t>Inflación subyacente a 12 meses (entre agosto de 2022 y agosto de 2023), prob. de que se encuentre en rango (mayor a 6%)</t>
  </si>
  <si>
    <t>Nivel de la tasa de fondeo interbancaria al cierre del trimestre 2024-III</t>
  </si>
  <si>
    <t>Valor del tipo de cambio promedio durante julio de 2023</t>
  </si>
  <si>
    <t>Competencia y Crecimiento - 1, julio de 2022</t>
  </si>
  <si>
    <t>Competencia y Crecimiento - 2, julio de 2022</t>
  </si>
  <si>
    <t>Competencia y Crecimiento - 3, julio de 2022</t>
  </si>
  <si>
    <t>Competencia y Crecimiento - 4, julio de 2022</t>
  </si>
  <si>
    <t>Competencia y Crecimiento - 5, julio de 2022</t>
  </si>
  <si>
    <t>Intensidad Competencia - 1, julio de 2022</t>
  </si>
  <si>
    <t>Intensidad Competencia - 2, julio de 2022</t>
  </si>
  <si>
    <t>Intensidad Competencia - 3, julio de 2022</t>
  </si>
  <si>
    <t>Intensidad Competencia - 4, julio de 2022</t>
  </si>
  <si>
    <t>Intensidad Competencia - 5, julio de 2022</t>
  </si>
  <si>
    <t>Sectores Problemas Competencia - energía, julio de 2022</t>
  </si>
  <si>
    <t>Sectores Problemas Competencia - electricidad, julio de 2022</t>
  </si>
  <si>
    <t>Sectores Problemas Competencia - telecomunicación e internet, julio de 2022</t>
  </si>
  <si>
    <t>Sectores Problemas Competencia - mercado de crédito bancario, julio de 2022</t>
  </si>
  <si>
    <t>Sectores Problemas Competencia - productos financieros distinto crédito bancario, julio de 2022</t>
  </si>
  <si>
    <t>Sectores Problemas Competencia - servicios de transporte, julio de 2022</t>
  </si>
  <si>
    <t>Sectores Problemas Competencia - servicios de salud, julio de 2022</t>
  </si>
  <si>
    <t>Sectores Problemas Competencia - servicios educativos, julio de 2022</t>
  </si>
  <si>
    <t>Sectores Problemas Competencia - intermediación y comercialización de bienes, julio de 2022</t>
  </si>
  <si>
    <t>Obstáculos Enfrentan Empresarios - corrupción, julio de 2022</t>
  </si>
  <si>
    <t>Obstáculos Enfrentan Empresarios - crimen, julio de 2022</t>
  </si>
  <si>
    <t>Obstáculos Enfrentan Empresarios - burocracia, julio de 2022</t>
  </si>
  <si>
    <t>Obstáculos Enfrentan Empresarios - acceso a financiamiento, julio de 2022</t>
  </si>
  <si>
    <t>Obstáculos Enfrentan Empresarios - oferta infraestructura inadecuada, julio de 2022</t>
  </si>
  <si>
    <t>Obstáculos Enfrentan Empresarios - impuestos, julio de 2022</t>
  </si>
  <si>
    <t>Obstáculos Enfrentan Empresarios - bajo nivel educativo trabajadores, julio de 2022</t>
  </si>
  <si>
    <t>Obstáculos Enfrentan Empresarios - dominancia de las empresas existentes/falta de competencia, julio de 2022</t>
  </si>
  <si>
    <t>Obstáculos Enfrentan Empresarios - estado de derecho, julio de 2022</t>
  </si>
  <si>
    <t>Obstáculos Enfrentan Empresarios - incumplimiento de contratos, julio de 2022</t>
  </si>
  <si>
    <t>Inflación entre septiembre de 2022 y septiembre de 2023</t>
  </si>
  <si>
    <t>Inflación subyacente entre septiembre de 2022 y septiembre de 2023</t>
  </si>
  <si>
    <t>Inflación general para agosto de 2023</t>
  </si>
  <si>
    <t>Inflación subyacente para agosto de 2023</t>
  </si>
  <si>
    <t>Inflación general a 12 meses (entre septiembre de 2022 y septiembre de 2023), prob. de que se encuentre en rango (menor a 0.0)</t>
  </si>
  <si>
    <t>Inflación general a 12 meses (entre septiembre de 2022 y septiembre de 2023), prob. de que se encuentre en rango (0.0 a 0.5 %)</t>
  </si>
  <si>
    <t>Inflación general a 12 meses (entre septiembre de 2022 y septiembre de 2023), prob. de que se encuentre en rango (0.6 a 1.0 %)</t>
  </si>
  <si>
    <t>Inflación general a 12 meses (entre septiembre de 2022 y septiembre de 2023), prob. de que se encuentre en rango (1.1 a 1.5 %)</t>
  </si>
  <si>
    <t>Inflación general a 12 meses (entre septiembre de 2022 y septiembre de 2023), prob. de que se encuentre en rango (1.6 a 2.0 %)</t>
  </si>
  <si>
    <t>Inflación general a 12 meses (entre septiembre de 2022 y septiembre de 2023), prob. de que se encuentre en rango (2.1 a 2.5 %)</t>
  </si>
  <si>
    <t>Inflación general a 12 meses (entre septiembre de 2022 y septiembre de 2023), prob. de que se encuentre en rango (2.6 a 3.0 %)</t>
  </si>
  <si>
    <t>Inflación general a 12 meses (entre septiembre de 2022 y septiembre de 2023), prob. de que se encuentre en rango (3.1 a 3.5 %)</t>
  </si>
  <si>
    <t>Inflación general a 12 meses (entre septiembre de 2022 y septiembre de 2023), prob. de que se encuentre en rango (3.6 a 4.0 %)</t>
  </si>
  <si>
    <t>Inflación general a 12 meses (entre septiembre de 2022 y septiembre de 2023), prob. de que se encuentre en rango (4.1 a 4.5 %)</t>
  </si>
  <si>
    <t>Inflación general a 12 meses (entre septiembre de 2022 y septiembre de 2023), prob. de que se encuentre en rango (4.6 a 5.0 %)</t>
  </si>
  <si>
    <t>Inflación general a 12 meses (entre septiembre de 2022 y septiembre de 2023), prob. de que se encuentre en rango (5.1 a 5.5 %)</t>
  </si>
  <si>
    <t>Inflación general a 12 meses (entre septiembre de 2022 y septiembre de 2023), prob. de que se encuentre en rango (5.6 a 6.0 %)</t>
  </si>
  <si>
    <t>Inflación general a 12 meses (entre septiembre de 2022 y septiembre de 2023), prob. de que se encuentre en rango (mayor a 6%)</t>
  </si>
  <si>
    <t>Inflación subyacente a 12 meses (entre septiembre de 2022 y septiembre de 2023), prob. de que se encuentre en rango (menor a 0.0)</t>
  </si>
  <si>
    <t>Inflación subyacente a 12 meses (entre septiembre de 2022 y septiembre de 2023), prob. de que se encuentre en rango (0.0 a 0.5 %)</t>
  </si>
  <si>
    <t>Inflación subyacente a 12 meses (entre septiembre de 2022 y septiembre de 2023), prob. de que se encuentre en rango (0.6 a 1.0 %)</t>
  </si>
  <si>
    <t>Inflación subyacente a 12 meses (entre septiembre de 2022 y septiembre de 2023), prob. de que se encuentre en rango (1.1 a 1.5 %)</t>
  </si>
  <si>
    <t>Inflación subyacente a 12 meses (entre septiembre de 2022 y septiembre de 2023), prob. de que se encuentre en rango (1.6 a 2.0 %)</t>
  </si>
  <si>
    <t>Inflación subyacente a 12 meses (entre septiembre de 2022 y septiembre de 2023), prob. de que se encuentre en rango (2.1 a 2.5 %)</t>
  </si>
  <si>
    <t>Inflación subyacente a 12 meses (entre septiembre de 2022 y septiembre de 2023), prob. de que se encuentre en rango (2.6 a 3.0 %)</t>
  </si>
  <si>
    <t>Inflación subyacente a 12 meses (entre septiembre de 2022 y septiembre de 2023), prob. de que se encuentre en rango (3.1 a 3.5 %)</t>
  </si>
  <si>
    <t>Inflación subyacente a 12 meses (entre septiembre de 2022 y septiembre de 2023), prob. de que se encuentre en rango (3.6 a 4.0 %)</t>
  </si>
  <si>
    <t>Inflación subyacente a 12 meses (entre septiembre de 2022 y septiembre de 2023), prob. de que se encuentre en rango (4.1 a 4.5 %)</t>
  </si>
  <si>
    <t>Inflación subyacente a 12 meses (entre septiembre de 2022 y septiembre de 2023), prob. de que se encuentre en rango (4.6 a 5.0 %)</t>
  </si>
  <si>
    <t>Inflación subyacente a 12 meses (entre septiembre de 2022 y septiembre de 2023), prob. de que se encuentre en rango (5.1 a 5.5 %)</t>
  </si>
  <si>
    <t>Inflación subyacente a 12 meses (entre septiembre de 2022 y septiembre de 2023), prob. de que se encuentre en rango (5.6 a 6.0 %)</t>
  </si>
  <si>
    <t>Inflación subyacente a 12 meses (entre septiembre de 2022 y septiembre de 2023), prob. de que se encuentre en rango (mayor a 6%)</t>
  </si>
  <si>
    <t>Probabilidad de reducción en el PIB trimestral (2023-III respecto a 2023-II)</t>
  </si>
  <si>
    <t>Valor del tipo de cambio promedio durante agosto de 2023</t>
  </si>
  <si>
    <t>Competencia y Crecimiento - 1, agosto de 2022</t>
  </si>
  <si>
    <t>Competencia y Crecimiento - 2, agosto de 2022</t>
  </si>
  <si>
    <t>Competencia y Crecimiento - 3, agosto de 2022</t>
  </si>
  <si>
    <t>Competencia y Crecimiento - 4, agosto de 2022</t>
  </si>
  <si>
    <t>Competencia y Crecimiento - 5, agosto de 2022</t>
  </si>
  <si>
    <t>Competencia y Crecimiento - 6, agosto de 2022</t>
  </si>
  <si>
    <t>Intensidad Competencia - 1, agosto de 2022</t>
  </si>
  <si>
    <t>Intensidad Competencia - 2, agosto de 2022</t>
  </si>
  <si>
    <t>Intensidad Competencia - 3, agosto de 2022</t>
  </si>
  <si>
    <t>Intensidad Competencia - 4, agosto de 2022</t>
  </si>
  <si>
    <t>Intensidad Competencia - 5, agosto de 2022</t>
  </si>
  <si>
    <t>Sectores Problemas Competencia - energía, agosto de 2022</t>
  </si>
  <si>
    <t>Sectores Problemas Competencia - electricidad, agosto de 2022</t>
  </si>
  <si>
    <t>Sectores Problemas Competencia - telecomunicación e internet, agosto de 2022</t>
  </si>
  <si>
    <t>Sectores Problemas Competencia - mercado de crédito bancario, agosto de 2022</t>
  </si>
  <si>
    <t>Sectores Problemas Competencia - productos financieros distinto crédito bancario, agosto de 2022</t>
  </si>
  <si>
    <t>Sectores Problemas Competencia - servicios de transporte, agosto de 2022</t>
  </si>
  <si>
    <t>Sectores Problemas Competencia - servicios de salud, agosto de 2022</t>
  </si>
  <si>
    <t>Sectores Problemas Competencia - servicios educativos, agosto de 2022</t>
  </si>
  <si>
    <t>Sectores Problemas Competencia - intermediación y comercialización de bienes, agosto de 2022</t>
  </si>
  <si>
    <t>Obstáculos Enfrentan Empresarios - corrupción, agosto de 2022</t>
  </si>
  <si>
    <t>Obstáculos Enfrentan Empresarios - crimen, agosto de 2022</t>
  </si>
  <si>
    <t>Obstáculos Enfrentan Empresarios - burocracia, agosto de 2022</t>
  </si>
  <si>
    <t>Obstáculos Enfrentan Empresarios - acceso a financiamiento, agosto de 2022</t>
  </si>
  <si>
    <t>Obstáculos Enfrentan Empresarios - regulaciones laborales, agosto de 2022</t>
  </si>
  <si>
    <t>Obstáculos Enfrentan Empresarios - oferta infraestructura inadecuada, agosto de 2022</t>
  </si>
  <si>
    <t>Obstáculos Enfrentan Empresarios - impuestos, agosto de 2022</t>
  </si>
  <si>
    <t>Obstáculos Enfrentan Empresarios - bajo nivel educativo trabajadores, agosto de 2022</t>
  </si>
  <si>
    <t>Obstáculos Enfrentan Empresarios - dominancia de las empresas existentes/falta de competencia, agosto de 2022</t>
  </si>
  <si>
    <t>Obstáculos Enfrentan Empresarios - estado de derecho, agosto de 2022</t>
  </si>
  <si>
    <t>Obstáculos Enfrentan Empresarios - incumplimiento de contratos, agosto de 2022</t>
  </si>
  <si>
    <t>Inflación entre octubre de 2022 y octubre de 2023</t>
  </si>
  <si>
    <t>Inflación subyacente entre octubre de 2022 y octubre de 2023</t>
  </si>
  <si>
    <t>Inflación general para septiembre de 2023</t>
  </si>
  <si>
    <t>Inflación subyacente para septiembre de 2023</t>
  </si>
  <si>
    <t>Inflación general a 12 meses (entre octubre de 2022 y octubre de 2023), prob. de que se encuentre en rango (menor a 0.0)</t>
  </si>
  <si>
    <t>Inflación general a 12 meses (entre octubre de 2022 y octubre de 2023), prob. de que se encuentre en rango (0.0 a 0.5 %)</t>
  </si>
  <si>
    <t>Inflación general a 12 meses (entre octubre de 2022 y octubre de 2023), prob. de que se encuentre en rango (0.6 a 1.0 %)</t>
  </si>
  <si>
    <t>Inflación general a 12 meses (entre octubre de 2022 y octubre de 2023), prob. de que se encuentre en rango (1.1 a 1.5 %)</t>
  </si>
  <si>
    <t>Inflación general a 12 meses (entre octubre de 2022 y octubre de 2023), prob. de que se encuentre en rango (1.6 a 2.0 %)</t>
  </si>
  <si>
    <t>Inflación general a 12 meses (entre octubre de 2022 y octubre de 2023), prob. de que se encuentre en rango (2.1 a 2.5 %)</t>
  </si>
  <si>
    <t>Inflación general a 12 meses (entre octubre de 2022 y octubre de 2023), prob. de que se encuentre en rango (2.6 a 3.0 %)</t>
  </si>
  <si>
    <t>Inflación general a 12 meses (entre octubre de 2022 y octubre de 2023), prob. de que se encuentre en rango (3.1 a 3.5 %)</t>
  </si>
  <si>
    <t>Inflación general a 12 meses (entre octubre de 2022 y octubre de 2023), prob. de que se encuentre en rango (3.6 a 4.0 %)</t>
  </si>
  <si>
    <t>Inflación general a 12 meses (entre octubre de 2022 y octubre de 2023), prob. de que se encuentre en rango (4.1 a 4.5 %)</t>
  </si>
  <si>
    <t>Inflación general a 12 meses (entre octubre de 2022 y octubre de 2023), prob. de que se encuentre en rango (4.6 a 5.0 %)</t>
  </si>
  <si>
    <t>Inflación general a 12 meses (entre octubre de 2022 y octubre de 2023), prob. de que se encuentre en rango (5.1 a 5.5 %)</t>
  </si>
  <si>
    <t>Inflación general a 12 meses (entre octubre de 2022 y octubre de 2023), prob. de que se encuentre en rango (5.6 a 6.0 %)</t>
  </si>
  <si>
    <t>Inflación general a 12 meses (entre octubre de 2022 y octubre de 2023), prob. de que se encuentre en rango (mayor a 6%)</t>
  </si>
  <si>
    <t>Inflación subyacente a 12 meses (entre octubre de 2022 y octubre de 2023), prob. de que se encuentre en rango (menor a 0.0)</t>
  </si>
  <si>
    <t>Inflación subyacente a 12 meses (entre octubre de 2022 y octubre de 2023), prob. de que se encuentre en rango (0.0 a 0.5 %)</t>
  </si>
  <si>
    <t>Inflación subyacente a 12 meses (entre octubre de 2022 y octubre de 2023), prob. de que se encuentre en rango (0.6 a 1.0 %)</t>
  </si>
  <si>
    <t>Inflación subyacente a 12 meses (entre octubre de 2022 y octubre de 2023), prob. de que se encuentre en rango (1.1 a 1.5 %)</t>
  </si>
  <si>
    <t>Inflación subyacente a 12 meses (entre octubre de 2022 y octubre de 2023), prob. de que se encuentre en rango (1.6 a 2.0 %)</t>
  </si>
  <si>
    <t>Inflación subyacente a 12 meses (entre octubre de 2022 y octubre de 2023), prob. de que se encuentre en rango (2.1 a 2.5 %)</t>
  </si>
  <si>
    <t>Inflación subyacente a 12 meses (entre octubre de 2022 y octubre de 2023), prob. de que se encuentre en rango (2.6 a 3.0 %)</t>
  </si>
  <si>
    <t>Inflación subyacente a 12 meses (entre octubre de 2022 y octubre de 2023), prob. de que se encuentre en rango (3.1 a 3.5 %)</t>
  </si>
  <si>
    <t>Inflación subyacente a 12 meses (entre octubre de 2022 y octubre de 2023), prob. de que se encuentre en rango (3.6 a 4.0 %)</t>
  </si>
  <si>
    <t>Inflación subyacente a 12 meses (entre octubre de 2022 y octubre de 2023), prob. de que se encuentre en rango (4.1 a 4.5 %)</t>
  </si>
  <si>
    <t>Inflación subyacente a 12 meses (entre octubre de 2022 y octubre de 2023), prob. de que se encuentre en rango (4.6 a 5.0 %)</t>
  </si>
  <si>
    <t>Inflación subyacente a 12 meses (entre octubre de 2022 y octubre de 2023), prob. de que se encuentre en rango (5.1 a 5.5 %)</t>
  </si>
  <si>
    <t>Inflación subyacente a 12 meses (entre octubre de 2022 y octubre de 2023), prob. de que se encuentre en rango (5.6 a 6.0 %)</t>
  </si>
  <si>
    <t>Inflación subyacente a 12 meses (entre octubre de 2022 y octubre de 2023), prob. de que se encuentre en rango (mayor a 6%)</t>
  </si>
  <si>
    <t>Valor del tipo de cambio promedio durante septiembre de 2023</t>
  </si>
  <si>
    <t>Competencia y Crecimiento - 1, septiembre de 2022</t>
  </si>
  <si>
    <t>Competencia y Crecimiento - 2, septiembre de 2022</t>
  </si>
  <si>
    <t>Competencia y Crecimiento - 3, septiembre de 2022</t>
  </si>
  <si>
    <t>Competencia y Crecimiento - 4, septiembre de 2022</t>
  </si>
  <si>
    <t>Competencia y Crecimiento - 5, septiembre de 2022</t>
  </si>
  <si>
    <t>Intensidad Competencia - 1, septiembre de 2022</t>
  </si>
  <si>
    <t>Intensidad Competencia - 2, septiembre de 2022</t>
  </si>
  <si>
    <t>Intensidad Competencia - 3, septiembre de 2022</t>
  </si>
  <si>
    <t>Intensidad Competencia - 4, septiembre de 2022</t>
  </si>
  <si>
    <t>Intensidad Competencia - 5, septiembre de 2022</t>
  </si>
  <si>
    <t>Sectores Problemas Competencia - energía, septiembre de 2022</t>
  </si>
  <si>
    <t>Sectores Problemas Competencia - electricidad, septiembre de 2022</t>
  </si>
  <si>
    <t>Sectores Problemas Competencia - telecomunicación e internet, septiembre de 2022</t>
  </si>
  <si>
    <t>Sectores Problemas Competencia - mercado de crédito bancario, septiembre de 2022</t>
  </si>
  <si>
    <t>Sectores Problemas Competencia - productos financieros distinto crédito bancario, septiembre de 2022</t>
  </si>
  <si>
    <t>Sectores Problemas Competencia - servicios de transporte, septiembre de 2022</t>
  </si>
  <si>
    <t>Sectores Problemas Competencia - servicios educativos, septiembre de 2022</t>
  </si>
  <si>
    <t>Sectores Problemas Competencia - sector agropecuario, septiembre de 2022</t>
  </si>
  <si>
    <t>Sectores Problemas Competencia - intermediación y comercialización de bienes, septiembre de 2022</t>
  </si>
  <si>
    <t>Obstáculos Enfrentan Empresarios - corrupción, septiembre de 2022</t>
  </si>
  <si>
    <t>Obstáculos Enfrentan Empresarios - crimen, septiembre de 2022</t>
  </si>
  <si>
    <t>Obstáculos Enfrentan Empresarios - burocracia, septiembre de 2022</t>
  </si>
  <si>
    <t>Obstáculos Enfrentan Empresarios - acceso a financiamiento, septiembre de 2022</t>
  </si>
  <si>
    <t>Obstáculos Enfrentan Empresarios - oferta infraestructura inadecuada, septiembre de 2022</t>
  </si>
  <si>
    <t>Obstáculos Enfrentan Empresarios - bajo nivel educativo trabajadores, septiembre de 2022</t>
  </si>
  <si>
    <t>Obstáculos Enfrentan Empresarios - dominancia de las empresas existentes/falta de competencia, septiembre de 2022</t>
  </si>
  <si>
    <t>Obstáculos Enfrentan Empresarios - estado de derecho, septiembre de 2022</t>
  </si>
  <si>
    <t>Obstáculos Enfrentan Empresarios - incumplimiento de contratos, septiembre de 2022</t>
  </si>
  <si>
    <t>Inflación entre noviembre de 2022 y noviembre de 2023</t>
  </si>
  <si>
    <t>Inflación subyacente entre noviembre de 2022 y noviembre de 2023</t>
  </si>
  <si>
    <t>Inflación general para octubre de 2023</t>
  </si>
  <si>
    <t>Inflación subyacente para octubre de 2023</t>
  </si>
  <si>
    <t>Inflación general a 12 meses (entre noviembre de 2022 y noviembre de 2023), prob. de que se encuentre en rango (menor a 0.0)</t>
  </si>
  <si>
    <t>Inflación general a 12 meses (entre noviembre de 2022 y noviembre de 2023), prob. de que se encuentre en rango (0.0 a 0.5 %)</t>
  </si>
  <si>
    <t>Inflación general a 12 meses (entre noviembre de 2022 y noviembre de 2023), prob. de que se encuentre en rango (0.6 a 1.0 %)</t>
  </si>
  <si>
    <t>Inflación general a 12 meses (entre noviembre de 2022 y noviembre de 2023), prob. de que se encuentre en rango (1.1 a 1.5 %)</t>
  </si>
  <si>
    <t>Inflación general a 12 meses (entre noviembre de 2022 y noviembre de 2023), prob. de que se encuentre en rango (1.6 a 2.0 %)</t>
  </si>
  <si>
    <t>Inflación general a 12 meses (entre noviembre de 2022 y noviembre de 2023), prob. de que se encuentre en rango (2.1 a 2.5 %)</t>
  </si>
  <si>
    <t>Inflación general a 12 meses (entre noviembre de 2022 y noviembre de 2023), prob. de que se encuentre en rango (2.6 a 3.0 %)</t>
  </si>
  <si>
    <t>Inflación general a 12 meses (entre noviembre de 2022 y noviembre de 2023), prob. de que se encuentre en rango (3.1 a 3.5 %)</t>
  </si>
  <si>
    <t>Inflación general a 12 meses (entre noviembre de 2022 y noviembre de 2023), prob. de que se encuentre en rango (3.6 a 4.0 %)</t>
  </si>
  <si>
    <t>Inflación general a 12 meses (entre noviembre de 2022 y noviembre de 2023), prob. de que se encuentre en rango (4.1 a 4.5 %)</t>
  </si>
  <si>
    <t>Inflación general a 12 meses (entre noviembre de 2022 y noviembre de 2023), prob. de que se encuentre en rango (4.6 a 5.0 %)</t>
  </si>
  <si>
    <t>Inflación general a 12 meses (entre noviembre de 2022 y noviembre de 2023), prob. de que se encuentre en rango (5.1 a 5.5 %)</t>
  </si>
  <si>
    <t>Inflación general a 12 meses (entre noviembre de 2022 y noviembre de 2023), prob. de que se encuentre en rango (5.6 a 6.0 %)</t>
  </si>
  <si>
    <t>Inflación general a 12 meses (entre noviembre de 2022 y noviembre de 2023), prob. de que se encuentre en rango (mayor a 6%)</t>
  </si>
  <si>
    <t>Inflación subyacente a 12 meses (entre noviembre de 2022 y noviembre de 2023), prob. de que se encuentre en rango (menor a 0.0)</t>
  </si>
  <si>
    <t>Inflación subyacente a 12 meses (entre noviembre de 2022 y noviembre de 2023), prob. de que se encuentre en rango (0.0 a 0.5 %)</t>
  </si>
  <si>
    <t>Inflación subyacente a 12 meses (entre noviembre de 2022 y noviembre de 2023), prob. de que se encuentre en rango (0.6 a 1.0 %)</t>
  </si>
  <si>
    <t>Inflación subyacente a 12 meses (entre noviembre de 2022 y noviembre de 2023), prob. de que se encuentre en rango (1.1 a 1.5 %)</t>
  </si>
  <si>
    <t>Inflación subyacente a 12 meses (entre noviembre de 2022 y noviembre de 2023), prob. de que se encuentre en rango (1.6 a 2.0 %)</t>
  </si>
  <si>
    <t>Inflación subyacente a 12 meses (entre noviembre de 2022 y noviembre de 2023), prob. de que se encuentre en rango (2.1 a 2.5 %)</t>
  </si>
  <si>
    <t>Inflación subyacente a 12 meses (entre noviembre de 2022 y noviembre de 2023), prob. de que se encuentre en rango (2.6 a 3.0 %)</t>
  </si>
  <si>
    <t>Inflación subyacente a 12 meses (entre noviembre de 2022 y noviembre de 2023), prob. de que se encuentre en rango (3.1 a 3.5 %)</t>
  </si>
  <si>
    <t>Inflación subyacente a 12 meses (entre noviembre de 2022 y noviembre de 2023), prob. de que se encuentre en rango (3.6 a 4.0 %)</t>
  </si>
  <si>
    <t>Inflación subyacente a 12 meses (entre noviembre de 2022 y noviembre de 2023), prob. de que se encuentre en rango (4.1 a 4.5 %)</t>
  </si>
  <si>
    <t>Inflación subyacente a 12 meses (entre noviembre de 2022 y noviembre de 2023), prob. de que se encuentre en rango (4.6 a 5.0 %)</t>
  </si>
  <si>
    <t>Inflación subyacente a 12 meses (entre noviembre de 2022 y noviembre de 2023), prob. de que se encuentre en rango (5.1 a 5.5 %)</t>
  </si>
  <si>
    <t>Inflación subyacente a 12 meses (entre noviembre de 2022 y noviembre de 2023), prob. de que se encuentre en rango (5.6 a 6.0 %)</t>
  </si>
  <si>
    <t>Inflación subyacente a 12 meses (entre noviembre de 2022 y noviembre de 2023), prob. de que se encuentre en rango (mayor a 6%)</t>
  </si>
  <si>
    <t>Nivel de la tasa de fondeo interbancaria al cierre del trimestre 2024-IV</t>
  </si>
  <si>
    <t>Valor del tipo de cambio promedio durante octubre de 2023</t>
  </si>
  <si>
    <t>Competencia y Crecimiento - 1, octubre de 2022</t>
  </si>
  <si>
    <t>Competencia y Crecimiento - 2, octubre de 2022</t>
  </si>
  <si>
    <t>Competencia y Crecimiento - 3, octubre de 2022</t>
  </si>
  <si>
    <t>Competencia y Crecimiento - 4, octubre de 2022</t>
  </si>
  <si>
    <t>Competencia y Crecimiento - 5, octubre de 2022</t>
  </si>
  <si>
    <t>Intensidad Competencia - 1, octubre de 2022</t>
  </si>
  <si>
    <t>Intensidad Competencia - 2, octubre de 2022</t>
  </si>
  <si>
    <t>Intensidad Competencia - 3, octubre de 2022</t>
  </si>
  <si>
    <t>Intensidad Competencia - 4, octubre de 2022</t>
  </si>
  <si>
    <t>Intensidad Competencia - 5, octubre de 2022</t>
  </si>
  <si>
    <t>Sectores Problemas Competencia - energía, octubre de 2022</t>
  </si>
  <si>
    <t>Sectores Problemas Competencia - electricidad, octubre de 2022</t>
  </si>
  <si>
    <t>Sectores Problemas Competencia - telecomunicación e internet, octubre de 2022</t>
  </si>
  <si>
    <t>Sectores Problemas Competencia - mercado de crédito bancario, octubre de 2022</t>
  </si>
  <si>
    <t>Sectores Problemas Competencia - productos financieros distinto crédito bancario, octubre de 2022</t>
  </si>
  <si>
    <t>Sectores Problemas Competencia - servicios de transporte, octubre de 2022</t>
  </si>
  <si>
    <t>Sectores Problemas Competencia - servicios de salud, octubre de 2022</t>
  </si>
  <si>
    <t>Sectores Problemas Competencia - servicios educativos, octubre de 2022</t>
  </si>
  <si>
    <t>Sectores Problemas Competencia - sector agropecuario, octubre de 2022</t>
  </si>
  <si>
    <t>Sectores Problemas Competencia - intermediación y comercialización de bienes, octubre de 2022</t>
  </si>
  <si>
    <t>Obstáculos Enfrentan Empresarios - corrupción, octubre de 2022</t>
  </si>
  <si>
    <t>Obstáculos Enfrentan Empresarios - crimen, octubre de 2022</t>
  </si>
  <si>
    <t>Obstáculos Enfrentan Empresarios - burocracia, octubre de 2022</t>
  </si>
  <si>
    <t>Obstáculos Enfrentan Empresarios - acceso a financiamiento, octubre de 2022</t>
  </si>
  <si>
    <t>Obstáculos Enfrentan Empresarios - oferta infraestructura inadecuada, octubre de 2022</t>
  </si>
  <si>
    <t>Obstáculos Enfrentan Empresarios - facilidades limitadas para innovar, octubre de 2022</t>
  </si>
  <si>
    <t>Obstáculos Enfrentan Empresarios - bajo nivel educativo trabajadores, octubre de 2022</t>
  </si>
  <si>
    <t>Obstáculos Enfrentan Empresarios - dominancia de las empresas existentes/falta de competencia, octubre de 2022</t>
  </si>
  <si>
    <t>Obstáculos Enfrentan Empresarios - estado de derecho, octubre de 2022</t>
  </si>
  <si>
    <t>Obstáculos Enfrentan Empresarios - incumplimiento de contratos, octubre de 2022</t>
  </si>
  <si>
    <t>Inflación entre diciembre de 2022 y diciembre de 2023</t>
  </si>
  <si>
    <t>Inflación subyacente entre diciembre de 2022 y diciembre de 2023</t>
  </si>
  <si>
    <t>Inflación general para noviembre de 2023</t>
  </si>
  <si>
    <t>Inflación subyacente para noviembre de 2023</t>
  </si>
  <si>
    <t>Inflación general a 12 meses (entre diciembre de 2022 y diciembre de 2023), prob. de que se encuentre en rango (menor a 0.0)</t>
  </si>
  <si>
    <t>Inflación general a 12 meses (entre diciembre de 2022 y diciembre de 2023), prob. de que se encuentre en rango (0.0 a 0.5 %)</t>
  </si>
  <si>
    <t>Inflación general a 12 meses (entre diciembre de 2022 y diciembre de 2023), prob. de que se encuentre en rango (0.6 a 1.0 %)</t>
  </si>
  <si>
    <t>Inflación general a 12 meses (entre diciembre de 2022 y diciembre de 2023), prob. de que se encuentre en rango (1.1 a 1.5 %)</t>
  </si>
  <si>
    <t>Inflación general a 12 meses (entre diciembre de 2022 y diciembre de 2023), prob. de que se encuentre en rango (1.6 a 2.0 %)</t>
  </si>
  <si>
    <t>Inflación general a 12 meses (entre diciembre de 2022 y diciembre de 2023), prob. de que se encuentre en rango (2.1 a 2.5 %)</t>
  </si>
  <si>
    <t>Inflación general a 12 meses (entre diciembre de 2022 y diciembre de 2023), prob. de que se encuentre en rango (2.6 a 3.0 %)</t>
  </si>
  <si>
    <t>Inflación general a 12 meses (entre diciembre de 2022 y diciembre de 2023), prob. de que se encuentre en rango (3.1 a 3.5 %)</t>
  </si>
  <si>
    <t>Inflación general a 12 meses (entre diciembre de 2022 y diciembre de 2023), prob. de que se encuentre en rango (3.6 a 4.0 %)</t>
  </si>
  <si>
    <t>Inflación general a 12 meses (entre diciembre de 2022 y diciembre de 2023), prob. de que se encuentre en rango (4.1 a 4.5 %)</t>
  </si>
  <si>
    <t>Inflación general a 12 meses (entre diciembre de 2022 y diciembre de 2023), prob. de que se encuentre en rango (4.6 a 5.0 %)</t>
  </si>
  <si>
    <t>Inflación general a 12 meses (entre diciembre de 2022 y diciembre de 2023), prob. de que se encuentre en rango (5.1 a 5.5 %)</t>
  </si>
  <si>
    <t>Inflación general a 12 meses (entre diciembre de 2022 y diciembre de 2023), prob. de que se encuentre en rango (5.6 a 6.0 %)</t>
  </si>
  <si>
    <t>Inflación general a 12 meses (entre diciembre de 2022 y diciembre de 2023), prob. de que se encuentre en rango (mayor a 6%)</t>
  </si>
  <si>
    <t>Inflación subyacente a 12 meses (entre diciembre de 2022 y diciembre de 2023), prob. de que se encuentre en rango (menor a 0.0)</t>
  </si>
  <si>
    <t>Inflación subyacente a 12 meses (entre diciembre de 2022 y diciembre de 2023), prob. de que se encuentre en rango (0.0 a 0.5 %)</t>
  </si>
  <si>
    <t>Inflación subyacente a 12 meses (entre diciembre de 2022 y diciembre de 2023), prob. de que se encuentre en rango (0.6 a 1.0 %)</t>
  </si>
  <si>
    <t>Inflación subyacente a 12 meses (entre diciembre de 2022 y diciembre de 2023), prob. de que se encuentre en rango (1.1 a 1.5 %)</t>
  </si>
  <si>
    <t>Inflación subyacente a 12 meses (entre diciembre de 2022 y diciembre de 2023), prob. de que se encuentre en rango (1.6 a 2.0 %)</t>
  </si>
  <si>
    <t>Inflación subyacente a 12 meses (entre diciembre de 2022 y diciembre de 2023), prob. de que se encuentre en rango (2.1 a 2.5 %)</t>
  </si>
  <si>
    <t>Inflación subyacente a 12 meses (entre diciembre de 2022 y diciembre de 2023), prob. de que se encuentre en rango (2.6 a 3.0 %)</t>
  </si>
  <si>
    <t>Inflación subyacente a 12 meses (entre diciembre de 2022 y diciembre de 2023), prob. de que se encuentre en rango (3.1 a 3.5 %)</t>
  </si>
  <si>
    <t>Inflación subyacente a 12 meses (entre diciembre de 2022 y diciembre de 2023), prob. de que se encuentre en rango (3.6 a 4.0 %)</t>
  </si>
  <si>
    <t>Inflación subyacente a 12 meses (entre diciembre de 2022 y diciembre de 2023), prob. de que se encuentre en rango (4.1 a 4.5 %)</t>
  </si>
  <si>
    <t>Inflación subyacente a 12 meses (entre diciembre de 2022 y diciembre de 2023), prob. de que se encuentre en rango (4.6 a 5.0 %)</t>
  </si>
  <si>
    <t>Inflación subyacente a 12 meses (entre diciembre de 2022 y diciembre de 2023), prob. de que se encuentre en rango (5.1 a 5.5 %)</t>
  </si>
  <si>
    <t>Inflación subyacente a 12 meses (entre diciembre de 2022 y diciembre de 2023), prob. de que se encuentre en rango (5.6 a 6.0 %)</t>
  </si>
  <si>
    <t>Inflación subyacente a 12 meses (entre diciembre de 2022 y diciembre de 2023), prob. de que se encuentre en rango (mayor a 6%)</t>
  </si>
  <si>
    <t>Probabilidad de reducción en el PIB trimestral (2023-IV respecto a 2023-III)</t>
  </si>
  <si>
    <t>Valor del tipo de cambio promedio durante noviembre de 2023</t>
  </si>
  <si>
    <t>Competencia y Crecimiento - 1, noviembre de 2022</t>
  </si>
  <si>
    <t>Competencia y Crecimiento - 2, noviembre de 2022</t>
  </si>
  <si>
    <t>Competencia y Crecimiento - 3, noviembre de 2022</t>
  </si>
  <si>
    <t>Competencia y Crecimiento - 4, noviembre de 2022</t>
  </si>
  <si>
    <t>Competencia y Crecimiento - 5, noviembre de 2022</t>
  </si>
  <si>
    <t>Competencia y Crecimiento - 6, noviembre de 2022</t>
  </si>
  <si>
    <t>Competencia y Crecimiento - 7, noviembre de 2022</t>
  </si>
  <si>
    <t>Intensidad Competencia - 2, noviembre de 2022</t>
  </si>
  <si>
    <t>Intensidad Competencia - 3, noviembre de 2022</t>
  </si>
  <si>
    <t>Intensidad Competencia - 4, noviembre de 2022</t>
  </si>
  <si>
    <t>Intensidad Competencia - 5, noviembre de 2022</t>
  </si>
  <si>
    <t>Sectores Problemas Competencia - energía, noviembre de 2022</t>
  </si>
  <si>
    <t>Sectores Problemas Competencia - electricidad, noviembre de 2022</t>
  </si>
  <si>
    <t>Sectores Problemas Competencia - telecomunicación e internet, noviembre de 2022</t>
  </si>
  <si>
    <t>Sectores Problemas Competencia - mercado de crédito bancario, noviembre de 2022</t>
  </si>
  <si>
    <t>Sectores Problemas Competencia - productos financieros distinto crédito bancario, noviembre de 2022</t>
  </si>
  <si>
    <t>Sectores Problemas Competencia - servicios de transporte, noviembre de 2022</t>
  </si>
  <si>
    <t>Sectores Problemas Competencia - servicios de salud, noviembre de 2022</t>
  </si>
  <si>
    <t>Sectores Problemas Competencia - servicios educativos, noviembre de 2022</t>
  </si>
  <si>
    <t>Sectores Problemas Competencia - sector agropecuario, noviembre de 2022</t>
  </si>
  <si>
    <t>Sectores Problemas Competencia - intermediación y comercialización de bienes, noviembre de 2022</t>
  </si>
  <si>
    <t>Obstáculos Enfrentan Empresarios - corrupción, noviembre de 2022</t>
  </si>
  <si>
    <t>Obstáculos Enfrentan Empresarios - crimen, noviembre de 2022</t>
  </si>
  <si>
    <t>Obstáculos Enfrentan Empresarios - burocracia, noviembre de 2022</t>
  </si>
  <si>
    <t>Obstáculos Enfrentan Empresarios - acceso a financiamiento, noviembre de 2022</t>
  </si>
  <si>
    <t>Obstáculos Enfrentan Empresarios - oferta infraestructura inadecuada, noviembre de 2022</t>
  </si>
  <si>
    <t>Obstáculos Enfrentan Empresarios - facilidades limitadas para innovar, noviembre de 2022</t>
  </si>
  <si>
    <t>Obstáculos Enfrentan Empresarios - bajo nivel educativo trabajadores, noviembre de 2022</t>
  </si>
  <si>
    <t>Obstáculos Enfrentan Empresarios - dominancia de las empresas existentes/falta de competencia, noviembre de 2022</t>
  </si>
  <si>
    <t>Obstáculos Enfrentan Empresarios - estado de derecho, noviembre de 2022</t>
  </si>
  <si>
    <t>Obstáculos Enfrentan Empresarios - incumplimiento de contratos, noviembre de 2022</t>
  </si>
  <si>
    <t>Inflación general al cierre de 2025</t>
  </si>
  <si>
    <t>Inflación entre enero de 2023 y enero de 2024</t>
  </si>
  <si>
    <t>Inflación subyacente al cierre de 2025</t>
  </si>
  <si>
    <t>Inflación subyacente entre enero de 2023 y enero de 2024</t>
  </si>
  <si>
    <t>Inflación general para diciembre de 2023</t>
  </si>
  <si>
    <t>Inflación subyacente para diciembre de 2023</t>
  </si>
  <si>
    <t>Inflación general al cierre de 2025, probabilidad de que se encuentre en rango (menor a 0.0)</t>
  </si>
  <si>
    <t>Inflación general al cierre de 2025, probabilidad de que se encuentre en rango (0.0 a 0.5 %)</t>
  </si>
  <si>
    <t>Inflación general al cierre de 2025, probabilidad de que se encuentre en rango (0.6 a 1.0 %)</t>
  </si>
  <si>
    <t>Inflación general al cierre de 2025, probabilidad de que se encuentre en rango (1.1 a 1.5 %)</t>
  </si>
  <si>
    <t>Inflación general al cierre de 2025, probabilidad de que se encuentre en rango (1.6 a 2.0 %)</t>
  </si>
  <si>
    <t>Inflación general al cierre de 2025, probabilidad de que se encuentre en rango (2.1 a 2.5 %)</t>
  </si>
  <si>
    <t>Inflación general al cierre de 2025, probabilidad de que se encuentre en rango (2.6 a 3.0 %)</t>
  </si>
  <si>
    <t>Inflación general al cierre de 2025, probabilidad de que se encuentre en rango (3.1 a 3.5 %)</t>
  </si>
  <si>
    <t>Inflación general al cierre de 2025, probabilidad de que se encuentre en rango (3.6 a 4.0 %)</t>
  </si>
  <si>
    <t>Inflación general al cierre de 2025, probabilidad de que se encuentre en rango (4.1 a 4.5 %)</t>
  </si>
  <si>
    <t>Inflación general al cierre de 2025, probabilidad de que se encuentre en rango (4.6 a 5.0 %)</t>
  </si>
  <si>
    <t>Inflación general al cierre de 2025, probabilidad de que se encuentre en rango (5.1 a 5.5 %)</t>
  </si>
  <si>
    <t>Inflación general al cierre de 2025, probabilidad de que se encuentre en rango (5.6 a 6.0 %)</t>
  </si>
  <si>
    <t>Inflación general al cierre de 2025, probabilidad de que se encuentre en rango (mayor a 6%)</t>
  </si>
  <si>
    <t>Inflación general a 12 meses (entre enero de 2023 y enero de 2024), prob. de que se encuentre en rango (menor a 0.0)</t>
  </si>
  <si>
    <t>Inflación general a 12 meses (entre enero de 2023 y enero de 2024), prob. de que se encuentre en rango (0.0 a 0.5 %)</t>
  </si>
  <si>
    <t>Inflación general a 12 meses (entre enero de 2023 y enero de 2024), prob. de que se encuentre en rango (0.6 a 1.0 %)</t>
  </si>
  <si>
    <t>Inflación general a 12 meses (entre enero de 2023 y enero de 2024), prob. de que se encuentre en rango (1.1 a 1.5 %)</t>
  </si>
  <si>
    <t>Inflación general a 12 meses (entre enero de 2023 y enero de 2024), prob. de que se encuentre en rango (1.6 a 2.0 %)</t>
  </si>
  <si>
    <t>Inflación general a 12 meses (entre enero de 2023 y enero de 2024), prob. de que se encuentre en rango (2.1 a 2.5 %)</t>
  </si>
  <si>
    <t>Inflación general a 12 meses (entre enero de 2023 y enero de 2024), prob. de que se encuentre en rango (2.6 a 3.0 %)</t>
  </si>
  <si>
    <t>Inflación general a 12 meses (entre enero de 2023 y enero de 2024), prob. de que se encuentre en rango (3.1 a 3.5 %)</t>
  </si>
  <si>
    <t>Inflación general a 12 meses (entre enero de 2023 y enero de 2024), prob. de que se encuentre en rango (3.6 a 4.0 %)</t>
  </si>
  <si>
    <t>Inflación general a 12 meses (entre enero de 2023 y enero de 2024), prob. de que se encuentre en rango (4.1 a 4.5 %)</t>
  </si>
  <si>
    <t>Inflación general a 12 meses (entre enero de 2023 y enero de 2024), prob. de que se encuentre en rango (4.6 a 5.0 %)</t>
  </si>
  <si>
    <t>Inflación general a 12 meses (entre enero de 2023 y enero de 2024), prob. de que se encuentre en rango (5.1 a 5.5 %)</t>
  </si>
  <si>
    <t>Inflación general a 12 meses (entre enero de 2023 y enero de 2024), prob. de que se encuentre en rango (5.6 a 6.0 %)</t>
  </si>
  <si>
    <t>Inflación general a 12 meses (entre enero de 2023 y enero de 2024), prob. de que se encuentre en rango (mayor a 6%)</t>
  </si>
  <si>
    <t>Inflación subyacente al cierre de 2025, probabilidad de que se encuentre en rango (menor a 0.0)</t>
  </si>
  <si>
    <t>Inflación subyacente al cierre de 2025, probabilidad de que se encuentre en rango (0.0 a 0.5 %)</t>
  </si>
  <si>
    <t>Inflación subyacente al cierre de 2025, probabilidad de que se encuentre en rango (0.6 a 1.0 %)</t>
  </si>
  <si>
    <t>Inflación subyacente al cierre de 2025, probabilidad de que se encuentre en rango (1.1 a 1.5 %)</t>
  </si>
  <si>
    <t>Inflación subyacente al cierre de 2025, probabilidad de que se encuentre en rango (1.6 a 2.0 %)</t>
  </si>
  <si>
    <t>Inflación subyacente al cierre de 2025, probabilidad de que se encuentre en rango (2.1 a 2.5 %)</t>
  </si>
  <si>
    <t>Inflación subyacente al cierre de 2025, probabilidad de que se encuentre en rango (2.6 a 3.0 %)</t>
  </si>
  <si>
    <t>Inflación subyacente al cierre de 2025, probabilidad de que se encuentre en rango (3.1 a 3.5 %)</t>
  </si>
  <si>
    <t>Inflación subyacente al cierre de 2025, probabilidad de que se encuentre en rango (3.6 a 4.0 %)</t>
  </si>
  <si>
    <t>Inflación subyacente al cierre de 2025, probabilidad de que se encuentre en rango (4.1 a 4.5 %)</t>
  </si>
  <si>
    <t>Inflación subyacente al cierre de 2025, probabilidad de que se encuentre en rango (4.6 a 5.0 %)</t>
  </si>
  <si>
    <t>Inflación subyacente al cierre de 2025, probabilidad de que se encuentre en rango (5.1 a 5.5 %)</t>
  </si>
  <si>
    <t>Inflación subyacente al cierre de 2025, probabilidad de que se encuentre en rango (5.6 a 6.0 %)</t>
  </si>
  <si>
    <t>Inflación subyacente al cierre de 2025, probabilidad de que se encuentre en rango (mayor a 6%)</t>
  </si>
  <si>
    <t>Inflación subyacente a 12 meses (entre enero de 2023 y enero de 2024), prob. de que se encuentre en rango (menor a 0.0)</t>
  </si>
  <si>
    <t>Inflación subyacente a 12 meses (entre enero de 2023 y enero de 2024), prob. de que se encuentre en rango (0.0 a 0.5 %)</t>
  </si>
  <si>
    <t>Inflación subyacente a 12 meses (entre enero de 2023 y enero de 2024), prob. de que se encuentre en rango (0.6 a 1.0 %)</t>
  </si>
  <si>
    <t>Inflación subyacente a 12 meses (entre enero de 2023 y enero de 2024), prob. de que se encuentre en rango (1.1 a 1.5 %)</t>
  </si>
  <si>
    <t>Inflación subyacente a 12 meses (entre enero de 2023 y enero de 2024), prob. de que se encuentre en rango (1.6 a 2.0 %)</t>
  </si>
  <si>
    <t>Inflación subyacente a 12 meses (entre enero de 2023 y enero de 2024), prob. de que se encuentre en rango (2.1 a 2.5 %)</t>
  </si>
  <si>
    <t>Inflación subyacente a 12 meses (entre enero de 2023 y enero de 2024), prob. de que se encuentre en rango (2.6 a 3.0 %)</t>
  </si>
  <si>
    <t>Inflación subyacente a 12 meses (entre enero de 2023 y enero de 2024), prob. de que se encuentre en rango (3.1 a 3.5 %)</t>
  </si>
  <si>
    <t>Inflación subyacente a 12 meses (entre enero de 2023 y enero de 2024), prob. de que se encuentre en rango (3.6 a 4.0 %)</t>
  </si>
  <si>
    <t>Inflación subyacente a 12 meses (entre enero de 2023 y enero de 2024), prob. de que se encuentre en rango (4.1 a 4.5 %)</t>
  </si>
  <si>
    <t>Inflación subyacente a 12 meses (entre enero de 2023 y enero de 2024), prob. de que se encuentre en rango (4.6 a 5.0 %)</t>
  </si>
  <si>
    <t>Inflación subyacente a 12 meses (entre enero de 2023 y enero de 2024), prob. de que se encuentre en rango (5.1 a 5.5 %)</t>
  </si>
  <si>
    <t>Inflación subyacente a 12 meses (entre enero de 2023 y enero de 2024), prob. de que se encuentre en rango (5.6 a 6.0 %)</t>
  </si>
  <si>
    <t>Inflación subyacente a 12 meses (entre enero de 2023 y enero de 2024), prob. de que se encuentre en rango (mayor a 6%)</t>
  </si>
  <si>
    <t>Variación porcentual anual del PIB, 2025</t>
  </si>
  <si>
    <t>Variación porcentual anual del PIB en el trimestre 2024-I</t>
  </si>
  <si>
    <t>Variación porcentual anual del PIB en el trimestre 2024-II</t>
  </si>
  <si>
    <t>Variación porcentual anual del PIB en el trimestre 2024-III</t>
  </si>
  <si>
    <t>Variación porcentual anual del PIB en el trimestre 2024-IV</t>
  </si>
  <si>
    <t>Variación porcentual anual del PIB en 2024, probabilidad de que se encuentre en rango (6.5 a 6.9%)</t>
  </si>
  <si>
    <t>Variación porcentual anual del PIB en 2024, probabilidad de que se encuentre en rango (8 % o más)</t>
  </si>
  <si>
    <t>Variación porcentual anual del PIB en 2024, probabilidad de que se encuentre en rango(6.0 a 6.4%)</t>
  </si>
  <si>
    <t>Variación porcentual anual del PIB en 2024, probabilidad de que se encuentre en rango (7.5 a 7.9%)</t>
  </si>
  <si>
    <t>Variación porcentual anual del PIB en 2024, probabilidad de que se encuentre en rango (7.0 a 7.4%)</t>
  </si>
  <si>
    <t>Variación porcentual anual del PIB en 2024, probabilidad de que se encuentre en rango (5.5 a 5.9 %)</t>
  </si>
  <si>
    <t>Variación porcentual anual del PIB en 2024, probabilidad de que se encuentre en rango (5.0 a 5.4 %)</t>
  </si>
  <si>
    <t>Variación porcentual anual del PIB en 2024, probabilidad de que se encuentre en rango (4.5 a 4.9 %)</t>
  </si>
  <si>
    <t>Variación porcentual anual del PIB en 2024, probabilidad de que se encuentre en rango (4.0 a 4.4 %)</t>
  </si>
  <si>
    <t>Variación porcentual anual del PIB en 2024, probabilidad de que se encuentre en rango (3.5 a 3.9 %)</t>
  </si>
  <si>
    <t>Variación porcentual anual del PIB en 2024, probabilidad de que se encuentre en rango (3.0 a 3.4 %)</t>
  </si>
  <si>
    <t>Variación porcentual anual del PIB en 2024, probabilidad de que se encuentre en rango (2.5 a 2.9 %)</t>
  </si>
  <si>
    <t>Variación porcentual anual del PIB en 2024, probabilidad de que se encuentre en rango (2.0 a 2.4 %)</t>
  </si>
  <si>
    <t>Variación porcentual anual del PIB en 2024, probabilidad de que se encuentre en rango (1.5 a 1.9 %)</t>
  </si>
  <si>
    <t>Variación porcentual anual del PIB en 2024, probabilidad de que se encuentre en rango (1.0 a 1.4 %)</t>
  </si>
  <si>
    <t>Variación porcentual anual del PIB en 2024, probabilidad de que se encuentre en rango (0.5 a 0.9 %)</t>
  </si>
  <si>
    <t>Variación porcentual anual del PIB en 2024, probabilidad de que se encuentre en rango (0.0 a 0.4 %)</t>
  </si>
  <si>
    <t>Variación porcentual anual del PIB en 2024, probabilidad de que se encuentre en rango ( - 0.1 a - 0.4 %)</t>
  </si>
  <si>
    <t>Variación porcentual anual del PIB en 2024, probabilidad de que se encuentre en rango ( - 0.5 a - 0.9 %)</t>
  </si>
  <si>
    <t>Variación porcentual anual del PIB en 2024, probabilidad de que se encuentre en rango ( - 1.0 a - 1.4 %)</t>
  </si>
  <si>
    <t>Variación porcentual anual del PIB en 2024, probabilidad de que se encuentre en rango ( - 1.5 a - 1.9 %)</t>
  </si>
  <si>
    <t>Variación porcentual anual del PIB en 2024, probabilidad de que se encuentre en rango ( - 2.0 a - 2.4 %)</t>
  </si>
  <si>
    <t>Variación porcentual anual del PIB en 2024, probabilidad de que se encuentre en rango ( - 2.5 a - 2.9 %)</t>
  </si>
  <si>
    <t>Variación porcentual anual del PIB en 2024, probabilidad de que se encuentre en rango ( - 3.0 a - 3.4 %)</t>
  </si>
  <si>
    <t>Variación porcentual anual del PIB en 2024, probabilidad de que se encuentre en rango ( - 3.5 a - 3.9 %)</t>
  </si>
  <si>
    <t>Variación porcentual anual del PIB en 2024, probabilidad de que se encuentre en rango ( - 4.0 a - 4.4 %)</t>
  </si>
  <si>
    <t>Variación porcentual anual del PIB en 2024, probabilidad de que se encuentre en rango ( - 4.5 a - 4.9 %)</t>
  </si>
  <si>
    <t>Variación porcentual anual del PIB en 2024, probabilidad de que se encuentre en rango ( - 5.0 a - 5.4 %)</t>
  </si>
  <si>
    <t>Variación porcentual anual del PIB en 2024, probabilidad de que se encuentre en rango ( - 5.5 a - 5.9 %)</t>
  </si>
  <si>
    <t>Variación porcentual anual del PIB en 2024, probabilidad de que se encuentre en rango (menor a - 6 %)</t>
  </si>
  <si>
    <t>Variación desestacionalizada del PIB en el trimestre 2024-I</t>
  </si>
  <si>
    <t>Variación desestacionalizada del PIB en el trimestre 2024-II</t>
  </si>
  <si>
    <t>Variación desestacionalizada del PIB en el trimestre 2024-III</t>
  </si>
  <si>
    <t>Variación desestacionalizada del PIB en el trimestre 2024-IV</t>
  </si>
  <si>
    <t>Nivel de la tasa de interés del cete a 28 días al cierre de 2025</t>
  </si>
  <si>
    <t>Nivel de la tasa de interés de los Bonos M a 10 años al cierre de 2025</t>
  </si>
  <si>
    <t>Valor del tipo de cambio al cierre de 2025</t>
  </si>
  <si>
    <t>Valor del tipo de cambio promedio durante diciembre de 2023</t>
  </si>
  <si>
    <t>Variación en el número de trabajadores asegurados (permanentes y eventuales urbanos) en el IMSS al cierre de 2024</t>
  </si>
  <si>
    <t>Tasa nacional de desocupación al cierre de 2024</t>
  </si>
  <si>
    <t>Tasa nacional de desocupación promedio en 2024</t>
  </si>
  <si>
    <t>Balance económico del sector público al cierre de 2024</t>
  </si>
  <si>
    <t>Saldo de requerimientos financieros del sector público al cierre de 2024</t>
  </si>
  <si>
    <t>Balanza Comercial, saldo anual al cierre de 2024</t>
  </si>
  <si>
    <t>Cuenta Corriente, saldo anual al cierre de 2024</t>
  </si>
  <si>
    <t>Inversión Extranjera Directa, monto al cierre de 2024</t>
  </si>
  <si>
    <t>Competencia y Crecimiento - 1, diciembre de 2022</t>
  </si>
  <si>
    <t>Competencia y Crecimiento - 2, diciembre de 2022</t>
  </si>
  <si>
    <t>Competencia y Crecimiento - 3, diciembre de 2022</t>
  </si>
  <si>
    <t>Competencia y Crecimiento - 4, diciembre de 2022</t>
  </si>
  <si>
    <t>Competencia y Crecimiento - 5, diciembre de 2022</t>
  </si>
  <si>
    <t>Competencia y Crecimiento - 6, diciembre de 2022</t>
  </si>
  <si>
    <t>Intensidad Competencia - 2, diciembre de 2022</t>
  </si>
  <si>
    <t>Intensidad Competencia - 3, diciembre de 2022</t>
  </si>
  <si>
    <t>Intensidad Competencia - 4, diciembre de 2022</t>
  </si>
  <si>
    <t>Intensidad Competencia - 5, diciembre de 2022</t>
  </si>
  <si>
    <t>Sectores Problemas Competencia - energía, diciembre de 2022</t>
  </si>
  <si>
    <t>Sectores Problemas Competencia - electricidad, diciembre de 2022</t>
  </si>
  <si>
    <t>Sectores Problemas Competencia - telecomunicación e internet, diciembre de 2022</t>
  </si>
  <si>
    <t>Sectores Problemas Competencia - mercado de crédito bancario, diciembre de 2022</t>
  </si>
  <si>
    <t>Sectores Problemas Competencia - productos financieros distinto crédito bancario, diciembre de 2022</t>
  </si>
  <si>
    <t>Sectores Problemas Competencia - servicios de transporte, diciembre de 2022</t>
  </si>
  <si>
    <t>Sectores Problemas Competencia - servicios de salud, diciembre de 2022</t>
  </si>
  <si>
    <t>Sectores Problemas Competencia - servicios educativos, diciembre de 2022</t>
  </si>
  <si>
    <t>Sectores Problemas Competencia - sector agropecuario, diciembre de 2022</t>
  </si>
  <si>
    <t>Sectores Problemas Competencia - intermediación y comercialización de bienes, diciembre de 2022</t>
  </si>
  <si>
    <t>Obstáculos Enfrentan Empresarios - corrupción, diciembre de 2022</t>
  </si>
  <si>
    <t>Obstáculos Enfrentan Empresarios - crimen, diciembre de 2022</t>
  </si>
  <si>
    <t>Obstáculos Enfrentan Empresarios - burocracia, diciembre de 2022</t>
  </si>
  <si>
    <t>Obstáculos Enfrentan Empresarios - acceso a financiamiento, diciembre de 2022</t>
  </si>
  <si>
    <t>Obstáculos Enfrentan Empresarios - regulaciones laborales, diciembre de 2022</t>
  </si>
  <si>
    <t>Obstáculos Enfrentan Empresarios - oferta infraestructura inadecuada, diciembre de 2022</t>
  </si>
  <si>
    <t>Obstáculos Enfrentan Empresarios - bajo nivel educativo trabajadores, diciembre de 2022</t>
  </si>
  <si>
    <t>Obstáculos Enfrentan Empresarios - dominancia de las empresas existentes/falta de competencia, diciembre de 2022</t>
  </si>
  <si>
    <t>Obstáculos Enfrentan Empresarios - estado de derecho, diciembre de 2022</t>
  </si>
  <si>
    <t>Obstáculos Enfrentan Empresarios - incumplimiento de contratos, diciembre de 2022</t>
  </si>
  <si>
    <t>Tasa de crecimiento de Estados Unidos en 2024</t>
  </si>
  <si>
    <t>Inflación entre febrero de 2023 y febrero de 2024</t>
  </si>
  <si>
    <t>Inflación subyacente entre febrero de 2023 y febrero de 2024</t>
  </si>
  <si>
    <t>Inflación promedio anual para el periodo 2024 - 2027</t>
  </si>
  <si>
    <t>Inflación promedio anual para el periodo 2028 - 2031</t>
  </si>
  <si>
    <t>Inflación subyacente promedio anual para el periodo 2024 - 2027</t>
  </si>
  <si>
    <t>Inflación subyacente promedio anual para el periodo 2028 - 2031</t>
  </si>
  <si>
    <t>Inflación general para enero de 2024</t>
  </si>
  <si>
    <t>Inflación subyacente para enero de 2024</t>
  </si>
  <si>
    <t>Inflación general a 12 meses (entre febrero de 2023 y febrero de 2024), prob. de que se encuentre en rango (menor a 0.0)</t>
  </si>
  <si>
    <t>Inflación general a 12 meses (entre febrero de 2023 y febrero de 2024), prob. de que se encuentre en rango (0.0 a 0.5 %)</t>
  </si>
  <si>
    <t>Inflación general a 12 meses (entre febrero de 2023 y febrero de 2024), prob. de que se encuentre en rango (0.6 a 1.0 %)</t>
  </si>
  <si>
    <t>Inflación general a 12 meses (entre febrero de 2023 y febrero de 2024), prob. de que se encuentre en rango (1.1 a 1.5 %)</t>
  </si>
  <si>
    <t>Inflación general a 12 meses (entre febrero de 2023 y febrero de 2024), prob. de que se encuentre en rango (1.6 a 2.0 %)</t>
  </si>
  <si>
    <t>Inflación general a 12 meses (entre febrero de 2023 y febrero de 2024), prob. de que se encuentre en rango (2.1 a 2.5 %)</t>
  </si>
  <si>
    <t>Inflación general a 12 meses (entre febrero de 2023 y febrero de 2024), prob. de que se encuentre en rango (2.6 a 3.0 %)</t>
  </si>
  <si>
    <t>Inflación general a 12 meses (entre febrero de 2023 y febrero de 2024), prob. de que se encuentre en rango (3.1 a 3.5 %)</t>
  </si>
  <si>
    <t>Inflación general a 12 meses (entre febrero de 2023 y febrero de 2024), prob. de que se encuentre en rango (3.6 a 4.0 %)</t>
  </si>
  <si>
    <t>Inflación general a 12 meses (entre febrero de 2023 y febrero de 2024), prob. de que se encuentre en rango (4.1 a 4.5 %)</t>
  </si>
  <si>
    <t>Inflación general a 12 meses (entre febrero de 2023 y febrero de 2024), prob. de que se encuentre en rango (4.6 a 5.0 %)</t>
  </si>
  <si>
    <t>Inflación general a 12 meses (entre febrero de 2023 y febrero de 2024), prob. de que se encuentre en rango (5.1 a 5.5 %)</t>
  </si>
  <si>
    <t>Inflación general a 12 meses (entre febrero de 2023 y febrero de 2024), prob. de que se encuentre en rango (5.6 a 6.0 %)</t>
  </si>
  <si>
    <t>Inflación general a 12 meses (entre febrero de 2023 y febrero de 2024), prob. de que se encuentre en rango (mayor a 6%)</t>
  </si>
  <si>
    <t>Inflación subyacente a 12 meses (entre febrero de 2023 y febrero de 2024), prob. de que se encuentre en rango (menor a 0.0)</t>
  </si>
  <si>
    <t>Inflación subyacente a 12 meses (entre febrero de 2023 y febrero de 2024), prob. de que se encuentre en rango (0.0 a 0.5 %)</t>
  </si>
  <si>
    <t>Inflación subyacente a 12 meses (entre febrero de 2023 y febrero de 2024), prob. de que se encuentre en rango (0.6 a 1.0 %)</t>
  </si>
  <si>
    <t>Inflación subyacente a 12 meses (entre febrero de 2023 y febrero de 2024), prob. de que se encuentre en rango (1.1 a 1.5 %)</t>
  </si>
  <si>
    <t>Inflación subyacente a 12 meses (entre febrero de 2023 y febrero de 2024), prob. de que se encuentre en rango (1.6 a 2.0 %)</t>
  </si>
  <si>
    <t>Inflación subyacente a 12 meses (entre febrero de 2023 y febrero de 2024), prob. de que se encuentre en rango (2.1 a 2.5 %)</t>
  </si>
  <si>
    <t>Inflación subyacente a 12 meses (entre febrero de 2023 y febrero de 2024), prob. de que se encuentre en rango (2.6 a 3.0 %)</t>
  </si>
  <si>
    <t>Inflación subyacente a 12 meses (entre febrero de 2023 y febrero de 2024), prob. de que se encuentre en rango (3.1 a 3.5 %)</t>
  </si>
  <si>
    <t>Inflación subyacente a 12 meses (entre febrero de 2023 y febrero de 2024), prob. de que se encuentre en rango (3.6 a 4.0 %)</t>
  </si>
  <si>
    <t>Inflación subyacente a 12 meses (entre febrero de 2023 y febrero de 2024), prob. de que se encuentre en rango (4.1 a 4.5 %)</t>
  </si>
  <si>
    <t>Inflación subyacente a 12 meses (entre febrero de 2023 y febrero de 2024), prob. de que se encuentre en rango (4.6 a 5.0 %)</t>
  </si>
  <si>
    <t>Inflación subyacente a 12 meses (entre febrero de 2023 y febrero de 2024), prob. de que se encuentre en rango (5.1 a 5.5 %)</t>
  </si>
  <si>
    <t>Inflación subyacente a 12 meses (entre febrero de 2023 y febrero de 2024), prob. de que se encuentre en rango (5.6 a 6.0 %)</t>
  </si>
  <si>
    <t>Inflación subyacente a 12 meses (entre febrero de 2023 y febrero de 2024), prob. de que se encuentre en rango (mayor a 6%)</t>
  </si>
  <si>
    <t>Variación PIB promedio para el periodo 2024 - 2033</t>
  </si>
  <si>
    <t>Variación porcentual anual del PIB en 2024, probabilidad de que se encuentre en rango (6.0 a 6.4%)</t>
  </si>
  <si>
    <t>Valor del tipo de cambio promedio durante enero de 2024</t>
  </si>
  <si>
    <t>Competencia y Crecimiento - 1, enero de 2023</t>
  </si>
  <si>
    <t>Competencia y Crecimiento - 2, enero de 2023</t>
  </si>
  <si>
    <t>Competencia y Crecimiento - 3, enero de 2023</t>
  </si>
  <si>
    <t>Competencia y Crecimiento - 4, enero de 2023</t>
  </si>
  <si>
    <t>Competencia y Crecimiento - 5, enero de 2023</t>
  </si>
  <si>
    <t>Competencia y Crecimiento - 7, enero de 2023</t>
  </si>
  <si>
    <t>Intensidad Competencia - 1, enero de 2023</t>
  </si>
  <si>
    <t>Intensidad Competencia - 2, enero de 2023</t>
  </si>
  <si>
    <t>Intensidad Competencia - 3, enero de 2023</t>
  </si>
  <si>
    <t>Intensidad Competencia - 4, enero de 2023</t>
  </si>
  <si>
    <t>Intensidad Competencia - 5, enero de 2023</t>
  </si>
  <si>
    <t>Intensidad Competencia - 6, enero de 2023</t>
  </si>
  <si>
    <t>Sectores Problemas Competencia - energía, enero de 2023</t>
  </si>
  <si>
    <t>Sectores Problemas Competencia - electricidad, enero de 2023</t>
  </si>
  <si>
    <t>Sectores Problemas Competencia - telecomunicación e internet, enero de 2023</t>
  </si>
  <si>
    <t>Sectores Problemas Competencia - mercado de crédito bancario, enero de 2023</t>
  </si>
  <si>
    <t>Sectores Problemas Competencia - productos financieros distinto crédito bancario, enero de 2023</t>
  </si>
  <si>
    <t>Sectores Problemas Competencia - servicios de transporte, enero de 2023</t>
  </si>
  <si>
    <t>Sectores Problemas Competencia - servicios de salud, enero de 2023</t>
  </si>
  <si>
    <t>Sectores Problemas Competencia - servicios educativos, enero de 2023</t>
  </si>
  <si>
    <t>Sectores Problemas Competencia - sector agropecuario, enero de 2023</t>
  </si>
  <si>
    <t>Sectores Problemas Competencia - intermediación y comercialización de bienes, enero de 2023</t>
  </si>
  <si>
    <t>Obstáculos Enfrentan Empresarios - corrupción, enero de 2023</t>
  </si>
  <si>
    <t>Obstáculos Enfrentan Empresarios - crimen, enero de 2023</t>
  </si>
  <si>
    <t>Obstáculos Enfrentan Empresarios - burocracia, enero de 2023</t>
  </si>
  <si>
    <t>Obstáculos Enfrentan Empresarios - acceso a financiamiento, enero de 2023</t>
  </si>
  <si>
    <t>Obstáculos Enfrentan Empresarios - regulaciones laborales, enero de 2023</t>
  </si>
  <si>
    <t>Obstáculos Enfrentan Empresarios - oferta infraestructura inadecuada, enero de 2023</t>
  </si>
  <si>
    <t>Obstáculos Enfrentan Empresarios - impuestos, enero de 2023</t>
  </si>
  <si>
    <t>Obstáculos Enfrentan Empresarios - bajo nivel educativo trabajadores, enero de 2023</t>
  </si>
  <si>
    <t>Obstáculos Enfrentan Empresarios - dominancia de las empresas existentes/falta de competencia, enero de 2023</t>
  </si>
  <si>
    <t>Obstáculos Enfrentan Empresarios - estado de derecho, enero de 2023</t>
  </si>
  <si>
    <t>Obstáculos Enfrentan Empresarios - incumplimiento de contratos, enero de 2023</t>
  </si>
  <si>
    <t>NombreAbsolutoCorto</t>
  </si>
  <si>
    <t>NombreRelativoLargo</t>
  </si>
  <si>
    <t>NombreRelativoCorto</t>
  </si>
  <si>
    <t>infgen_a20</t>
  </si>
  <si>
    <t>Inflación general al cierre del año en curso (año t)</t>
  </si>
  <si>
    <t>infgent</t>
  </si>
  <si>
    <t>infgen_a21</t>
  </si>
  <si>
    <t>Inflación general al cierre del siguiente año (año t+1)</t>
  </si>
  <si>
    <t>infgentmas1</t>
  </si>
  <si>
    <t>infgen_a22</t>
  </si>
  <si>
    <t>Inflación general al cierre dentro de dos años (año t+2)</t>
  </si>
  <si>
    <t>infgentmas2</t>
  </si>
  <si>
    <t>infgen12m_m01_a20</t>
  </si>
  <si>
    <t>Inflacióngeneral_12m_próximos</t>
  </si>
  <si>
    <t>infgen12meses</t>
  </si>
  <si>
    <t>infgen12m_m02_a20</t>
  </si>
  <si>
    <t>Inflacióngeneral_12m_próximos_mestmas1</t>
  </si>
  <si>
    <t>infgen12mesesmestmas1</t>
  </si>
  <si>
    <t>infsub_a20</t>
  </si>
  <si>
    <t>Inflación subyacente al cierre del año en curso (año t)</t>
  </si>
  <si>
    <t>infsubt</t>
  </si>
  <si>
    <t>infsub_a21</t>
  </si>
  <si>
    <t>Inflación subyacente al cierre del siguiente año (año t+1)</t>
  </si>
  <si>
    <t>infsubtmas1</t>
  </si>
  <si>
    <t>infsub_a22</t>
  </si>
  <si>
    <t>Inflación subyacente al cierre dentro de dos años (año t+2)</t>
  </si>
  <si>
    <t>infsubtmas2</t>
  </si>
  <si>
    <t>infsub12m_m01_a20</t>
  </si>
  <si>
    <t>Inflaciónsubyacente_12m_próximos</t>
  </si>
  <si>
    <t>infsub12meses</t>
  </si>
  <si>
    <t>infsub12m_m02_a20</t>
  </si>
  <si>
    <t>Inflaciónsubyacente_12m_próximos_mestmas1</t>
  </si>
  <si>
    <t>infsub12mesesmestmas1</t>
  </si>
  <si>
    <t>infgen_a21_a24</t>
  </si>
  <si>
    <t>Inflación general para los próximos uno a cuatro años</t>
  </si>
  <si>
    <t>infgent14</t>
  </si>
  <si>
    <t>infgen_a25_a28</t>
  </si>
  <si>
    <t>Inflación general para los próximos cinco a ocho años</t>
  </si>
  <si>
    <t>infgent58</t>
  </si>
  <si>
    <t>infsub_a21_a24</t>
  </si>
  <si>
    <t>Inflación subyacente para los próximos uno a cuatro años</t>
  </si>
  <si>
    <t>infsub14</t>
  </si>
  <si>
    <t>infsub_a25_a28</t>
  </si>
  <si>
    <t>Inflación subyacente para los próximos cinco a ocho años</t>
  </si>
  <si>
    <t>infsub58</t>
  </si>
  <si>
    <t>infgen_m01_a20</t>
  </si>
  <si>
    <t>Inflación general para el mes en curso (mes t)</t>
  </si>
  <si>
    <t>infgenmest</t>
  </si>
  <si>
    <t>infgen_m02_a20</t>
  </si>
  <si>
    <t>Inflación general para el siguiente mes (mes t+1)</t>
  </si>
  <si>
    <t>infgenmestmas1</t>
  </si>
  <si>
    <t>infgen_m03_a20</t>
  </si>
  <si>
    <t>Inflación general para dentro de 2 meses (mes t+2)</t>
  </si>
  <si>
    <t>infgenmestmas2</t>
  </si>
  <si>
    <t>infgen_m04_a20</t>
  </si>
  <si>
    <t>Inflación general para dentro de 3 meses (mes t+3)</t>
  </si>
  <si>
    <t>infgenmestmas3</t>
  </si>
  <si>
    <t>infgen_m05_a20</t>
  </si>
  <si>
    <t>Inflación general para dentro de 4 meses (mes t+4)</t>
  </si>
  <si>
    <t>infgenmestmas4</t>
  </si>
  <si>
    <t>infgen_m06_a20</t>
  </si>
  <si>
    <t>Inflación general para dentro de 5 meses (mes t+5)</t>
  </si>
  <si>
    <t>infgenmestmas5</t>
  </si>
  <si>
    <t>infgen_m07_a20</t>
  </si>
  <si>
    <t>Inflación general para dentro de 6 meses (mes t+6)</t>
  </si>
  <si>
    <t>infgenmestmas6</t>
  </si>
  <si>
    <t>infgen_m08_a20</t>
  </si>
  <si>
    <t>Inflación general para dentro de 7 meses (mes t+7)</t>
  </si>
  <si>
    <t>infgenmestmas7</t>
  </si>
  <si>
    <t>infgen_m09_a20</t>
  </si>
  <si>
    <t>Inflación general para dentro de 8 meses (mes t+8)</t>
  </si>
  <si>
    <t>infgenmestmas8</t>
  </si>
  <si>
    <t>infgen_m10_a20</t>
  </si>
  <si>
    <t>Inflación general para dentro de 9 meses (mes t+9)</t>
  </si>
  <si>
    <t>infgenmestmas9</t>
  </si>
  <si>
    <t>infgen_m11_a20</t>
  </si>
  <si>
    <t>Inflación general para dentro de 10 meses (mes t+10)</t>
  </si>
  <si>
    <t>infgenmestmas10</t>
  </si>
  <si>
    <t>infgen_m12_a20</t>
  </si>
  <si>
    <t>Inflación general para dentro de 11 meses (mes t+11)</t>
  </si>
  <si>
    <t>infgenmestmas11</t>
  </si>
  <si>
    <t>infgen_m01_a21</t>
  </si>
  <si>
    <t>Inflación general para dentro de 12 meses (mes t+12)</t>
  </si>
  <si>
    <t>infgenmestmas12</t>
  </si>
  <si>
    <t>infsub_m01_a20</t>
  </si>
  <si>
    <t>Inflación subyacente para el mes en curso (mes t)</t>
  </si>
  <si>
    <t>infsubmest</t>
  </si>
  <si>
    <t>infgen_prob_a20_r1</t>
  </si>
  <si>
    <t>Inflación general al cierre del año en curso (año t), probabilidad de que se encuentre en rango (menor a 0.0)</t>
  </si>
  <si>
    <t>infgenptrango1</t>
  </si>
  <si>
    <t>infgen_prob_a20_r2</t>
  </si>
  <si>
    <t>Inflación general al cierre del año en curso (año t), probabilidad de que se encuentre en rango (0.0 a 0.5 %)</t>
  </si>
  <si>
    <t>infgenptrango10</t>
  </si>
  <si>
    <t>infgen_prob_a20_r3</t>
  </si>
  <si>
    <t>Inflación general al cierre del año en curso (año t), probabilidad de que se encuentre en rango (0.6 a 1.0 %)</t>
  </si>
  <si>
    <t>infgenptrango11</t>
  </si>
  <si>
    <t>infgen_prob_a20_r4</t>
  </si>
  <si>
    <t>Inflación general al cierre del año en curso (año t), probabilidad de que se encuentre en rango (1.1 a 1.5 %)</t>
  </si>
  <si>
    <t>infgenptrango12</t>
  </si>
  <si>
    <t>infgen_prob_a20_r5</t>
  </si>
  <si>
    <t>Inflación general al cierre del año en curso (año t), probabilidad de que se encuentre en rango (1.6 a 2.0 %)</t>
  </si>
  <si>
    <t>infgenptrango13</t>
  </si>
  <si>
    <t>infgen_prob_a20_r6</t>
  </si>
  <si>
    <t>Inflación general al cierre del año en curso (año t), probabilidad de que se encuentre en rango (2.1 a 2.5 %)</t>
  </si>
  <si>
    <t>infgenptrango14</t>
  </si>
  <si>
    <t>infgen_prob_a20_r7</t>
  </si>
  <si>
    <t>Inflación general al cierre del año en curso (año t), probabilidad de que se encuentre en rango (2.6 a 3.0 %)</t>
  </si>
  <si>
    <t>infgenptrango2</t>
  </si>
  <si>
    <t>infgen_prob_a20_r8</t>
  </si>
  <si>
    <t>Inflación general al cierre del año en curso (año t), probabilidad de que se encuentre en rango (3.1 a 3.5 %)</t>
  </si>
  <si>
    <t>infgenptrango3</t>
  </si>
  <si>
    <t>infgen_prob_a20_r9</t>
  </si>
  <si>
    <t>Inflación general al cierre del año en curso (año t), probabilidad de que se encuentre en rango (3.6 a 4.0 %)</t>
  </si>
  <si>
    <t>infgenptrango4</t>
  </si>
  <si>
    <t>infgen_prob_a20_r10</t>
  </si>
  <si>
    <t>Inflación general al cierre del año en curso (año t), probabilidad de que se encuentre en rango (4.1 a 4.5 %)</t>
  </si>
  <si>
    <t>infgenptrango5</t>
  </si>
  <si>
    <t>infgen_prob_a20_r11</t>
  </si>
  <si>
    <t>Inflación general al cierre del año en curso (año t), probabilidad de que se encuentre en rango (4.6 a 5.0 %)</t>
  </si>
  <si>
    <t>infgenptrango6</t>
  </si>
  <si>
    <t>infgen_prob_a20_r12</t>
  </si>
  <si>
    <t>Inflación general al cierre del año en curso (año t), probabilidad de que se encuentre en rango (5.1 a 5.5 %)</t>
  </si>
  <si>
    <t>infgenptrango7</t>
  </si>
  <si>
    <t>infgen_prob_a20_r13</t>
  </si>
  <si>
    <t>Inflación general al cierre del año en curso (año t), probabilidad de que se encuentre en rango (5.6 a 6.0 %)</t>
  </si>
  <si>
    <t>infgenptrango8</t>
  </si>
  <si>
    <t>infgen_prob_a20_r14</t>
  </si>
  <si>
    <t>Inflación general al cierre del año en curso (año t), probabilidad de que se encuentre en rango (mayor a 6%)</t>
  </si>
  <si>
    <t>infgenptrango9</t>
  </si>
  <si>
    <t>infgen_prob_a21_r1</t>
  </si>
  <si>
    <t>Inflación general al cierre del siguiente año (año t+1), probabilidad de que se encuentre en rango (menor a 0.0)</t>
  </si>
  <si>
    <t>infgenptmas1rango1</t>
  </si>
  <si>
    <t>infgen_prob_a21_r2</t>
  </si>
  <si>
    <t>Inflación general al cierre del siguiente año (año t+1), probabilidad de que se encuentre en rango (0.0 a 0.5 %)</t>
  </si>
  <si>
    <t>infgenptmas1rango10</t>
  </si>
  <si>
    <t>infgen_prob_a21_r3</t>
  </si>
  <si>
    <t>Inflación general al cierre del siguiente año (año t+1), probabilidad de que se encuentre en rango (0.6 a 1.0 %)</t>
  </si>
  <si>
    <t>infgenptmas1rango11</t>
  </si>
  <si>
    <t>infgen_prob_a21_r4</t>
  </si>
  <si>
    <t>Inflación general al cierre del siguiente año (año t+1), probabilidad de que se encuentre en rango (1.1 a 1.5 %)</t>
  </si>
  <si>
    <t>infgenptmas1rango12</t>
  </si>
  <si>
    <t>infgen_prob_a21_r5</t>
  </si>
  <si>
    <t>Inflación general al cierre del siguiente año (año t+1), probabilidad de que se encuentre en rango (1.6 a 2.0 %)</t>
  </si>
  <si>
    <t>infgenptmas1rango13</t>
  </si>
  <si>
    <t>infgen_prob_a21_r6</t>
  </si>
  <si>
    <t>Inflación general al cierre del siguiente año (año t+1), probabilidad de que se encuentre en rango (2.1 a 2.5 %)</t>
  </si>
  <si>
    <t>infgenptmas1rango14</t>
  </si>
  <si>
    <t>infgen_prob_a21_r7</t>
  </si>
  <si>
    <t>Inflación general al cierre del siguiente año (año t+1), probabilidad de que se encuentre en rango (2.6 a 3.0 %)</t>
  </si>
  <si>
    <t>infgenptmas1rango2</t>
  </si>
  <si>
    <t>infgen_prob_a21_r8</t>
  </si>
  <si>
    <t>Inflación general al cierre del siguiente año (año t+1), probabilidad de que se encuentre en rango (3.1 a 3.5 %)</t>
  </si>
  <si>
    <t>infgenptmas1rango3</t>
  </si>
  <si>
    <t>infgen_prob_a21_r9</t>
  </si>
  <si>
    <t>Inflación general al cierre del siguiente año (año t+1), probabilidad de que se encuentre en rango (3.6 a 4.0 %)</t>
  </si>
  <si>
    <t>infgenptmas1rango4</t>
  </si>
  <si>
    <t>infgen_prob_a21_r10</t>
  </si>
  <si>
    <t>Inflación general al cierre del siguiente año (año t+1), probabilidad de que se encuentre en rango (4.1 a 4.5 %)</t>
  </si>
  <si>
    <t>infgenptmas1rango5</t>
  </si>
  <si>
    <t>infgen_prob_a21_r11</t>
  </si>
  <si>
    <t>Inflación general al cierre del siguiente año (año t+1), probabilidad de que se encuentre en rango (4.6 a 5.0 %)</t>
  </si>
  <si>
    <t>infgenptmas1rango6</t>
  </si>
  <si>
    <t>infgen_prob_a21_r12</t>
  </si>
  <si>
    <t>Inflación general al cierre del siguiente año (año t+1), probabilidad de que se encuentre en rango (5.1 a 5.5 %)</t>
  </si>
  <si>
    <t>infgenptmas1rango7</t>
  </si>
  <si>
    <t>infgen_prob_a21_r13</t>
  </si>
  <si>
    <t>Inflación general al cierre del siguiente año (año t+1), probabilidad de que se encuentre en rango (5.6 a 6.0 %)</t>
  </si>
  <si>
    <t>infgenptmas1rango8</t>
  </si>
  <si>
    <t>infgen_prob_a21_r14</t>
  </si>
  <si>
    <t>Inflación general al cierre del siguiente año (año t+1), probabilidad de que se encuentre en rango (mayor a 6%)</t>
  </si>
  <si>
    <t>infgenptmas1rango9</t>
  </si>
  <si>
    <t>infgen_prob_a22_r1</t>
  </si>
  <si>
    <t>Inflación general al cierre dentro de dos años (año t+2), probabilidad de que se encuentre en rango (menor a 0.0)</t>
  </si>
  <si>
    <t>infgenptmas2rango1</t>
  </si>
  <si>
    <t>infgen_prob_a22_r2</t>
  </si>
  <si>
    <t>Inflación general al cierre dentro de dos años (año t+2), probabilidad de que se encuentre en rango (0.0 a 0.5 %)</t>
  </si>
  <si>
    <t>infgenptmas2rango10</t>
  </si>
  <si>
    <t>infgen_prob_a22_r3</t>
  </si>
  <si>
    <t>Inflación general al cierre dentro de dos años (año t+2), probabilidad de que se encuentre en rango (0.6 a 1.0 %)</t>
  </si>
  <si>
    <t>infgenptmas2rango11</t>
  </si>
  <si>
    <t>infgen_prob_a22_r4</t>
  </si>
  <si>
    <t>Inflación general al cierre dentro de dos años (año t+2), probabilidad de que se encuentre en rango (1.1 a 1.5 %)</t>
  </si>
  <si>
    <t>infgenptmas2rango12</t>
  </si>
  <si>
    <t>infgen_prob_a22_r5</t>
  </si>
  <si>
    <t>Inflación general al cierre dentro de dos años (año t+2), probabilidad de que se encuentre en rango (1.6 a 2.0 %)</t>
  </si>
  <si>
    <t>infgenptmas2rango13</t>
  </si>
  <si>
    <t>infgen_prob_a22_r6</t>
  </si>
  <si>
    <t>Inflación general al cierre dentro de dos años (año t+2), probabilidad de que se encuentre en rango (2.1 a 2.5 %)</t>
  </si>
  <si>
    <t>infgenptmas2rango14</t>
  </si>
  <si>
    <t>infgen_prob_a22_r7</t>
  </si>
  <si>
    <t>Inflación general al cierre dentro de dos años (año t+2), probabilidad de que se encuentre en rango (2.6 a 3.0 %)</t>
  </si>
  <si>
    <t>infgenptmas2rango2</t>
  </si>
  <si>
    <t>infgen_prob_a22_r8</t>
  </si>
  <si>
    <t>Inflación general al cierre dentro de dos años (año t+2), probabilidad de que se encuentre en rango (3.1 a 3.5 %)</t>
  </si>
  <si>
    <t>infgenptmas2rango3</t>
  </si>
  <si>
    <t>infgen_prob_a22_r9</t>
  </si>
  <si>
    <t>Inflación general al cierre dentro de dos años (año t+2), probabilidad de que se encuentre en rango (3.6 a 4.0 %)</t>
  </si>
  <si>
    <t>infgenptmas2rango4</t>
  </si>
  <si>
    <t>infgen_prob_a22_r10</t>
  </si>
  <si>
    <t>Inflación general al cierre dentro de dos años (año t+2), probabilidad de que se encuentre en rango (4.1 a 4.5 %)</t>
  </si>
  <si>
    <t>infgenptmas2rango5</t>
  </si>
  <si>
    <t>infgen_prob_a22_r11</t>
  </si>
  <si>
    <t>Inflación general al cierre dentro de dos años (año t+2), probabilidad de que se encuentre en rango (4.6 a 5.0 %)</t>
  </si>
  <si>
    <t>infgenptmas2rango6</t>
  </si>
  <si>
    <t>infgen_prob_a22_r12</t>
  </si>
  <si>
    <t>Inflación general al cierre dentro de dos años (año t+2), probabilidad de que se encuentre en rango (5.1 a 5.5 %)</t>
  </si>
  <si>
    <t>infgenptmas2rango7</t>
  </si>
  <si>
    <t>infgen_prob_a22_r13</t>
  </si>
  <si>
    <t>Inflación general al cierre dentro de dos años (año t+2), probabilidad de que se encuentre en rango (5.6 a 6.0 %)</t>
  </si>
  <si>
    <t>infgenptmas2rango8</t>
  </si>
  <si>
    <t>infgen_prob_a22_r14</t>
  </si>
  <si>
    <t>Inflación general al cierre dentro de dos años (año t+2), probabilidad de que se encuentre en rango (mayor a 6%)</t>
  </si>
  <si>
    <t>infgenptmas2rango9</t>
  </si>
  <si>
    <t>infgen_prob_a12m_r1</t>
  </si>
  <si>
    <t>inflacióngeneral_prob12m(menor0)</t>
  </si>
  <si>
    <t>infgen12mrango1</t>
  </si>
  <si>
    <t>infgen_prob_a12m_r2</t>
  </si>
  <si>
    <t>inflacióngeneral_prob12m(0.0-0.5)</t>
  </si>
  <si>
    <t>infgen12mrango2</t>
  </si>
  <si>
    <t>infgen_prob_a12m_r3</t>
  </si>
  <si>
    <t>inflacióngeneral_prob12m(0.6-1.0)</t>
  </si>
  <si>
    <t>infgen12mrango3</t>
  </si>
  <si>
    <t>infgen_prob_a12m_r4</t>
  </si>
  <si>
    <t>inflacióngeneral_prob12m(1.1-1.5)</t>
  </si>
  <si>
    <t>infgen12mrango4</t>
  </si>
  <si>
    <t>infgen_prob_a12m_r5</t>
  </si>
  <si>
    <t>inflacióngeneral_prob12m(1.6-2.0)</t>
  </si>
  <si>
    <t>infgen12mrango5</t>
  </si>
  <si>
    <t>infgen_prob_a12m_r6</t>
  </si>
  <si>
    <t>inflacióngeneral_prob12m(2.1-2.5)</t>
  </si>
  <si>
    <t>infgen12mrango6</t>
  </si>
  <si>
    <t>infgen_prob_a12m_r7</t>
  </si>
  <si>
    <t>inflacióngeneral_prob12m(2.6-3.0)</t>
  </si>
  <si>
    <t>infgen12mrango7</t>
  </si>
  <si>
    <t>infgen_prob_a12m_r8</t>
  </si>
  <si>
    <t>inflacióngeneral_prob12m(3.1-3.5)</t>
  </si>
  <si>
    <t>infgen12mrango8</t>
  </si>
  <si>
    <t>infgen_prob_a12m_r9</t>
  </si>
  <si>
    <t>inflacióngeneral_prob12m(3.6-4.0)</t>
  </si>
  <si>
    <t>infgen12mrango9</t>
  </si>
  <si>
    <t>infgen_prob_a12m_r10</t>
  </si>
  <si>
    <t>inflacióngeneral_prob12m(4.1-4.5)</t>
  </si>
  <si>
    <t>infgen12mrango10</t>
  </si>
  <si>
    <t>infgen_prob_a12m_r11</t>
  </si>
  <si>
    <t>inflacióngeneral_prob12m(4.6-5.0)</t>
  </si>
  <si>
    <t>infgen12mrango11</t>
  </si>
  <si>
    <t>infgen_prob_a12m_r12</t>
  </si>
  <si>
    <t>inflacióngeneral_prob12m(5.1-5.5)</t>
  </si>
  <si>
    <t>infgen12mrango12</t>
  </si>
  <si>
    <t>infgen_prob_a12m_r13</t>
  </si>
  <si>
    <t>inflacióngeneral_prob12m(5.6-6.0)</t>
  </si>
  <si>
    <t>infgen12mrango13</t>
  </si>
  <si>
    <t>infgen_prob_a12m_r14</t>
  </si>
  <si>
    <t>inflacióngeneral_prob12m(mayor6)</t>
  </si>
  <si>
    <t>infgen12mrango14</t>
  </si>
  <si>
    <t>infgen_prob_a12m_r1_m02_a20</t>
  </si>
  <si>
    <t>inflacióngeneral_prob12m(menor0)_mestmas1</t>
  </si>
  <si>
    <t>infgen12mrango1mestmas1</t>
  </si>
  <si>
    <t>infgen_prob_a12m_r2_m02_a20</t>
  </si>
  <si>
    <t>inflacióngeneral_prob12m(0.0-0.5)_mestmas1</t>
  </si>
  <si>
    <t>infgen12mrango2mestmas1</t>
  </si>
  <si>
    <t>infgen_prob_a12m_r3_m02_a20</t>
  </si>
  <si>
    <t>inflacióngeneral_prob12m(0.6-1.0)_mestmas1</t>
  </si>
  <si>
    <t>infgen12mrango3mestmas1</t>
  </si>
  <si>
    <t>infgen_prob_a12m_r4_m02_a20</t>
  </si>
  <si>
    <t>inflacióngeneral_prob12m(1.1-1.5)_mestmas1</t>
  </si>
  <si>
    <t>infgen12mrango4mestmas1</t>
  </si>
  <si>
    <t>infgen_prob_a12m_r5_m02_a20</t>
  </si>
  <si>
    <t>inflacióngeneral_prob12m(1.6-2.0)_mestmas1</t>
  </si>
  <si>
    <t>infgen12mrango5mestmas1</t>
  </si>
  <si>
    <t>infgen_prob_a12m_r6_m02_a20</t>
  </si>
  <si>
    <t>inflacióngeneral_prob12m(2.1-2.5)_mestmas1</t>
  </si>
  <si>
    <t>infgen12mrango6mestmas1</t>
  </si>
  <si>
    <t>infgen_prob_a12m_r7_m02_a20</t>
  </si>
  <si>
    <t>inflacióngeneral_prob12m(2.6-3.0)_mestmas1</t>
  </si>
  <si>
    <t>infgen12mrango7mestmas1</t>
  </si>
  <si>
    <t>infgen_prob_a12m_r8_m02_a20</t>
  </si>
  <si>
    <t>inflacióngeneral_prob12m(3.1-3.5)_mestmas1</t>
  </si>
  <si>
    <t>infgen12mrango8mestmas1</t>
  </si>
  <si>
    <t>infgen_prob_a12m_r9_m02_a20</t>
  </si>
  <si>
    <t>inflacióngeneral_prob12m(3.6-4.0)_mestmas1</t>
  </si>
  <si>
    <t>infgen12mrango9mestmas1</t>
  </si>
  <si>
    <t>infgen_prob_a12m_r10_m02_a20</t>
  </si>
  <si>
    <t>inflacióngeneral_prob12m(4.1-4.5)_mestmas1</t>
  </si>
  <si>
    <t>infgen12mrango10mestmas1</t>
  </si>
  <si>
    <t>infgen_prob_a12m_r11_m02_a20</t>
  </si>
  <si>
    <t>inflacióngeneral_prob12m(4.6-5.0)_mestmas1</t>
  </si>
  <si>
    <t>infgen12mrango11mestmas1</t>
  </si>
  <si>
    <t>infgen_prob_a12m_r12_m02_a20</t>
  </si>
  <si>
    <t>inflacióngeneral_prob12m(5.1-5.5)_mestmas1</t>
  </si>
  <si>
    <t>infgen12mrango12mestmas1</t>
  </si>
  <si>
    <t>infgen_prob_a12m_r13_m02_a20</t>
  </si>
  <si>
    <t>inflacióngeneral_prob12m(5.6-6.0)_mestmas1</t>
  </si>
  <si>
    <t>infgen12mrango13mestmas1</t>
  </si>
  <si>
    <t>infgen_prob_a12m_r14_m02_a20</t>
  </si>
  <si>
    <t>inflacióngeneral_prob12m(mayor6)_mestmas1</t>
  </si>
  <si>
    <t>infgen12mrango14mestmas1</t>
  </si>
  <si>
    <t>infsub_prob_a20_r1</t>
  </si>
  <si>
    <t>Inflación subyacente al cierre del año en curso (año t), probabilidad de que se encuentre en rango (menor a 0.0)</t>
  </si>
  <si>
    <t>infsubptrango1</t>
  </si>
  <si>
    <t>infsub_prob_a20_r2</t>
  </si>
  <si>
    <t>Inflación subyacente al cierre del año en curso (año t), probabilidad de que se encuentre en rango (0.0 a 0.5 %)</t>
  </si>
  <si>
    <t>infsubptrango2</t>
  </si>
  <si>
    <t>infsub_prob_a20_r3</t>
  </si>
  <si>
    <t>Inflación subyacente al cierre del año en curso (año t), probabilidad de que se encuentre en rango (0.6 a 1.0 %)</t>
  </si>
  <si>
    <t>infsubptrango3</t>
  </si>
  <si>
    <t>infsub_prob_a20_r4</t>
  </si>
  <si>
    <t>Inflación subyacente al cierre del año en curso (año t), probabilidad de que se encuentre en rango (1.1 a 1.5 %)</t>
  </si>
  <si>
    <t>infsubptrango4</t>
  </si>
  <si>
    <t>infsub_prob_a20_r5</t>
  </si>
  <si>
    <t>Inflación subyacente al cierre del año en curso (año t), probabilidad de que se encuentre en rango (1.6 a 2.0 %)</t>
  </si>
  <si>
    <t>infsubptrango5</t>
  </si>
  <si>
    <t>infsub_prob_a20_r6</t>
  </si>
  <si>
    <t>Inflación subyacente al cierre del año en curso (año t), probabilidad de que se encuentre en rango (2.1 a 2.5 %)</t>
  </si>
  <si>
    <t>infsubptrango6</t>
  </si>
  <si>
    <t>infsub_prob_a20_r7</t>
  </si>
  <si>
    <t>Inflación subyacente al cierre del año en curso (año t), probabilidad de que se encuentre en rango (2.6 a 3.0 %)</t>
  </si>
  <si>
    <t>infsubptrango7</t>
  </si>
  <si>
    <t>infsub_prob_a20_r8</t>
  </si>
  <si>
    <t>Inflación subyacente al cierre del año en curso (año t), probabilidad de que se encuentre en rango (3.1 a 3.5 %)</t>
  </si>
  <si>
    <t>infsubptrango8</t>
  </si>
  <si>
    <t>infsub_prob_a20_r9</t>
  </si>
  <si>
    <t>Inflación subyacente al cierre del año en curso (año t), probabilidad de que se encuentre en rango (3.6 a 4.0 %)</t>
  </si>
  <si>
    <t>infsubptrango9</t>
  </si>
  <si>
    <t>infsub_prob_a20_r10</t>
  </si>
  <si>
    <t>Inflación subyacente al cierre del año en curso (año t), probabilidad de que se encuentre en rango (4.1 a 4.5 %)</t>
  </si>
  <si>
    <t>infsubptrango10</t>
  </si>
  <si>
    <t>infsub_prob_a20_r11</t>
  </si>
  <si>
    <t>Inflación subyacente al cierre del año en curso (año t), probabilidad de que se encuentre en rango (4.6 a 5.0 %)</t>
  </si>
  <si>
    <t>infsubptrango11</t>
  </si>
  <si>
    <t>infsub_prob_a20_r12</t>
  </si>
  <si>
    <t>Inflación subyacente al cierre del año en curso (año t), probabilidad de que se encuentre en rango (5.1 a 5.5 %)</t>
  </si>
  <si>
    <t>infsubptrango12</t>
  </si>
  <si>
    <t>infsub_prob_a20_r13</t>
  </si>
  <si>
    <t>Inflación subyacente al cierre del año en curso (año t), probabilidad de que se encuentre en rango (5.6 a 6.0 %)</t>
  </si>
  <si>
    <t>infsubptrango13</t>
  </si>
  <si>
    <t>infsub_prob_a20_r14</t>
  </si>
  <si>
    <t>Inflación subyacente al cierre del año en curso (año t), probabilidad de que se encuentre en rango (mayor a 6%)</t>
  </si>
  <si>
    <t>infsubptrango14</t>
  </si>
  <si>
    <t>infsub_prob_a21_r1</t>
  </si>
  <si>
    <t>Inflación subyacente al cierre del siguiente año (año t+1), probabilidad de que se encuentre en rango (menor a 0.0)</t>
  </si>
  <si>
    <t>infsubptmas1rango1</t>
  </si>
  <si>
    <t>infsub_prob_a21_r2</t>
  </si>
  <si>
    <t>Inflación subyacente al cierre del siguiente año (año t+1), probabilidad de que se encuentre en rango (0.0 a 0.5 %)</t>
  </si>
  <si>
    <t>infsubptmas1rango2</t>
  </si>
  <si>
    <t>infsub_prob_a21_r3</t>
  </si>
  <si>
    <t>Inflación subyacente al cierre del siguiente año (año t+1), probabilidad de que se encuentre en rango (0.6 a 1.0 %)</t>
  </si>
  <si>
    <t>infsubptmas1rango3</t>
  </si>
  <si>
    <t>infsub_prob_a21_r4</t>
  </si>
  <si>
    <t>Inflación subyacente al cierre del siguiente año (año t+1), probabilidad de que se encuentre en rango (1.1 a 1.5 %)</t>
  </si>
  <si>
    <t>infsubptmas1rango4</t>
  </si>
  <si>
    <t>infsub_prob_a21_r5</t>
  </si>
  <si>
    <t>Inflación subyacente al cierre del siguiente año (año t+1), probabilidad de que se encuentre en rango (1.6 a 2.0 %)</t>
  </si>
  <si>
    <t>infsubptmas1rango5</t>
  </si>
  <si>
    <t>infsub_prob_a21_r6</t>
  </si>
  <si>
    <t>Inflación subyacente al cierre del siguiente año (año t+1), probabilidad de que se encuentre en rango (2.1 a 2.5 %)</t>
  </si>
  <si>
    <t>infsubptmas1rango6</t>
  </si>
  <si>
    <t>infsub_prob_a21_r7</t>
  </si>
  <si>
    <t>Inflación subyacente al cierre del siguiente año (año t+1), probabilidad de que se encuentre en rango (2.6 a 3.0 %)</t>
  </si>
  <si>
    <t>infsubptmas1rango7</t>
  </si>
  <si>
    <t>infsub_prob_a21_r8</t>
  </si>
  <si>
    <t>Inflación subyacente al cierre del siguiente año (año t+1), probabilidad de que se encuentre en rango (3.1 a 3.5 %)</t>
  </si>
  <si>
    <t>infsubptmas1rango8</t>
  </si>
  <si>
    <t>infsub_prob_a21_r9</t>
  </si>
  <si>
    <t>Inflación subyacente al cierre del siguiente año (año t+1), probabilidad de que se encuentre en rango (3.6 a 4.0 %)</t>
  </si>
  <si>
    <t>infsubptmas1rango9</t>
  </si>
  <si>
    <t>infsub_prob_a21_r10</t>
  </si>
  <si>
    <t>Inflación subyacente al cierre del siguiente año (año t+1), probabilidad de que se encuentre en rango (4.1 a 4.5 %)</t>
  </si>
  <si>
    <t>infsubptmas1rango10</t>
  </si>
  <si>
    <t>infsub_prob_a21_r11</t>
  </si>
  <si>
    <t>Inflación subyacente al cierre del siguiente año (año t+1), probabilidad de que se encuentre en rango (4.6 a 5.0 %)</t>
  </si>
  <si>
    <t>infsubptmas1rango11</t>
  </si>
  <si>
    <t>infsub_prob_a21_r12</t>
  </si>
  <si>
    <t>Inflación subyacente al cierre del siguiente año (año t+1), probabilidad de que se encuentre en rango (5.1 a 5.5 %)</t>
  </si>
  <si>
    <t>infsubptmas1rango12</t>
  </si>
  <si>
    <t>infsub_prob_a21_r13</t>
  </si>
  <si>
    <t>Inflación subyacente al cierre del siguiente año (año t+1), probabilidad de que se encuentre en rango (5.6 a 6.0 %)</t>
  </si>
  <si>
    <t>infsubptmas1rango13</t>
  </si>
  <si>
    <t>infsub_prob_a21_r14</t>
  </si>
  <si>
    <t>Inflación subyacente al cierre del siguiente año (año t+1), probabilidad de que se encuentre en rango (mayor a 6%)</t>
  </si>
  <si>
    <t>infsubptmas1rango14</t>
  </si>
  <si>
    <t>infsub_prob_a22_r1</t>
  </si>
  <si>
    <t>Inflación subyacente al cierre dentro de dos años (año t+2), probabilidad de que se encuentre en rango (menor a 0.0)</t>
  </si>
  <si>
    <t>infsubptmas2rango1</t>
  </si>
  <si>
    <t>infsub_prob_a22_r2</t>
  </si>
  <si>
    <t>Inflación subyacente al cierre dentro de dos años (año t+2), probabilidad de que se encuentre en rango (0.0 a 0.5 %)</t>
  </si>
  <si>
    <t>infsubptmas2rango2</t>
  </si>
  <si>
    <t>infsub_prob_a22_r3</t>
  </si>
  <si>
    <t>Inflación subyacente al cierre dentro de dos años (año t+2), probabilidad de que se encuentre en rango (0.6 a 1.0 %)</t>
  </si>
  <si>
    <t>infsubptmas2rango3</t>
  </si>
  <si>
    <t>infsub_prob_a22_r4</t>
  </si>
  <si>
    <t>Inflación subyacente al cierre dentro de dos años (año t+2), probabilidad de que se encuentre en rango (1.1 a 1.5 %)</t>
  </si>
  <si>
    <t>infsubptmas2rango4</t>
  </si>
  <si>
    <t>infsub_prob_a22_r5</t>
  </si>
  <si>
    <t>Inflación subyacente al cierre dentro de dos años (año t+2), probabilidad de que se encuentre en rango (1.6 a 2.0 %)</t>
  </si>
  <si>
    <t>infsubptmas2rango5</t>
  </si>
  <si>
    <t>infsub_prob_a22_r6</t>
  </si>
  <si>
    <t>Inflación subyacente al cierre dentro de dos años (año t+2), probabilidad de que se encuentre en rango (2.1 a 2.5 %)</t>
  </si>
  <si>
    <t>infsubptmas2rango6</t>
  </si>
  <si>
    <t>infsub_prob_a22_r7</t>
  </si>
  <si>
    <t>Inflación subyacente al cierre dentro de dos años (año t+2), probabilidad de que se encuentre en rango (2.6 a 3.0 %)</t>
  </si>
  <si>
    <t>infsubptmas2rango7</t>
  </si>
  <si>
    <t>infsub_prob_a22_r8</t>
  </si>
  <si>
    <t>Inflación subyacente al cierre dentro de dos años (año t+2), probabilidad de que se encuentre en rango (3.1 a 3.5 %)</t>
  </si>
  <si>
    <t>infsubptmas2rango8</t>
  </si>
  <si>
    <t>infsub_prob_a22_r9</t>
  </si>
  <si>
    <t>Inflación subyacente al cierre dentro de dos años (año t+2), probabilidad de que se encuentre en rango (3.6 a 4.0 %)</t>
  </si>
  <si>
    <t>infsubptmas2rango9</t>
  </si>
  <si>
    <t>infsub_prob_a22_r10</t>
  </si>
  <si>
    <t>Inflación subyacente al cierre dentro de dos años (año t+2), probabilidad de que se encuentre en rango (4.1 a 4.5 %)</t>
  </si>
  <si>
    <t>infsubptmas2rango10</t>
  </si>
  <si>
    <t>infsub_prob_a22_r11</t>
  </si>
  <si>
    <t>Inflación subyacente al cierre dentro de dos años (año t+2), probabilidad de que se encuentre en rango (4.6 a 5.0 %)</t>
  </si>
  <si>
    <t>infsubptmas2rango11</t>
  </si>
  <si>
    <t>infsub_prob_a22_r12</t>
  </si>
  <si>
    <t>Inflación subyacente al cierre dentro de dos años (año t+2), probabilidad de que se encuentre en rango (5.1 a 5.5 %)</t>
  </si>
  <si>
    <t>infsubptmas2rango12</t>
  </si>
  <si>
    <t>infsub_prob_a22_r13</t>
  </si>
  <si>
    <t>Inflación subyacente al cierre dentro de dos años (año t+2), probabilidad de que se encuentre en rango (5.6 a 6.0 %)</t>
  </si>
  <si>
    <t>infsubptmas2rango13</t>
  </si>
  <si>
    <t>infsub_prob_a22_r14</t>
  </si>
  <si>
    <t>Inflación subyacente al cierre dentro de dos años (año t+2), probabilidad de que se encuentre en rango (mayor a 6%)</t>
  </si>
  <si>
    <t>infsubptmas2rango14</t>
  </si>
  <si>
    <t>infsub_prob_a12m_r1</t>
  </si>
  <si>
    <t>inflaciónsubyacente_prob12m(menor0)</t>
  </si>
  <si>
    <t>infsub12mrango1</t>
  </si>
  <si>
    <t>infsub_prob_a12m_r2</t>
  </si>
  <si>
    <t>inflaciónsubyacente_prob12m(0.0-0.5)</t>
  </si>
  <si>
    <t>infsub12mrango2</t>
  </si>
  <si>
    <t>infsub_prob_a12m_r3</t>
  </si>
  <si>
    <t>inflaciónsubyacente_prob12m(0.6-1.0)</t>
  </si>
  <si>
    <t>infsub12mrango3</t>
  </si>
  <si>
    <t>infsub_prob_a12m_r4</t>
  </si>
  <si>
    <t>inflaciónsubyacente_prob12m(1.1-1.5)</t>
  </si>
  <si>
    <t>infsub12mrango4</t>
  </si>
  <si>
    <t>infsub_prob_a12m_r5</t>
  </si>
  <si>
    <t>inflaciónsubyacente_prob12m(1.6-2.0)</t>
  </si>
  <si>
    <t>infsub12mrango5</t>
  </si>
  <si>
    <t>infsub_prob_a12m_r6</t>
  </si>
  <si>
    <t>inflaciónsubyacente_prob12m(2.1-2.5)</t>
  </si>
  <si>
    <t>infsub12mrango6</t>
  </si>
  <si>
    <t>infsub_prob_a12m_r7</t>
  </si>
  <si>
    <t>inflaciónsubyacente_prob12m(2.6-3.0)</t>
  </si>
  <si>
    <t>infsub12mrango7</t>
  </si>
  <si>
    <t>infsub_prob_a12m_r8</t>
  </si>
  <si>
    <t>inflaciónsubyacente_prob12m(3.1-3.5)</t>
  </si>
  <si>
    <t>infsub12mrango8</t>
  </si>
  <si>
    <t>infsub_prob_a12m_r9</t>
  </si>
  <si>
    <t>inflaciónsubyacente_prob12m(3.6-4.0)</t>
  </si>
  <si>
    <t>infsub12mrango9</t>
  </si>
  <si>
    <t>infsub_prob_a12m_r10</t>
  </si>
  <si>
    <t>inflaciónsubyacente_prob12m(4.1-4.5)</t>
  </si>
  <si>
    <t>infsub12mrango10</t>
  </si>
  <si>
    <t>infsub_prob_a12m_r11</t>
  </si>
  <si>
    <t>inflaciónsubyacente_prob12m(4.6-5.0)</t>
  </si>
  <si>
    <t>infsub12mrango11</t>
  </si>
  <si>
    <t>infsub_prob_a12m_r12</t>
  </si>
  <si>
    <t>inflaciónsubyacente_prob12m(5.1-5.5)</t>
  </si>
  <si>
    <t>infsub12mrango12</t>
  </si>
  <si>
    <t>infsub_prob_a12m_r13</t>
  </si>
  <si>
    <t>inflaciónsubyacente_prob12m(5.6-6.0)</t>
  </si>
  <si>
    <t>infsub12mrango13</t>
  </si>
  <si>
    <t>infsub_prob_a12m_r14</t>
  </si>
  <si>
    <t>inflaciónsubyacente_prob12m(mayor6)</t>
  </si>
  <si>
    <t>infsub12mrango14</t>
  </si>
  <si>
    <t>infsub_prob_a12m_r1_m02_a20</t>
  </si>
  <si>
    <t>inflaciónsubyacente_prob12m(menor0)_mestmas1</t>
  </si>
  <si>
    <t>infsub12mrango1mestmas1</t>
  </si>
  <si>
    <t>infsub_prob_a12m_r2_m02_a20</t>
  </si>
  <si>
    <t>inflaciónsubyacente_prob12m(0.0-0.5)_mestmas1</t>
  </si>
  <si>
    <t>infsub12mrango2mestmas1</t>
  </si>
  <si>
    <t>infsub_prob_a12m_r3_m02_a20</t>
  </si>
  <si>
    <t>inflaciónsubyacente_prob12m(0.6-1.0)_mestmas1</t>
  </si>
  <si>
    <t>infsub12mrango3mestmas1</t>
  </si>
  <si>
    <t>infsub_prob_a12m_r4_m02_a20</t>
  </si>
  <si>
    <t>inflaciónsubyacente_prob12m(1.1-1.5)_mestmas1</t>
  </si>
  <si>
    <t>infsub12mrango4mestmas1</t>
  </si>
  <si>
    <t>infsub_prob_a12m_r5_m02_a20</t>
  </si>
  <si>
    <t>inflaciónsubyacente_prob12m(1.6-2.0)_mestmas1</t>
  </si>
  <si>
    <t>infsub12mrango5mestmas1</t>
  </si>
  <si>
    <t>infsub_prob_a12m_r6_m02_a20</t>
  </si>
  <si>
    <t>inflaciónsubyacente_prob12m(2.1-2.5)_mestmas1</t>
  </si>
  <si>
    <t>infsub12mrango6mestmas1</t>
  </si>
  <si>
    <t>infsub_prob_a12m_r7_m02_a20</t>
  </si>
  <si>
    <t>inflaciónsubyacente_prob12m(2.6-3.0)_mestmas1</t>
  </si>
  <si>
    <t>infsub12mrango7mestmas1</t>
  </si>
  <si>
    <t>infsub_prob_a12m_r8_m02_a20</t>
  </si>
  <si>
    <t>inflaciónsubyacente_prob12m(3.1-3.5)_mestmas1</t>
  </si>
  <si>
    <t>infsub12mrango8mestmas1</t>
  </si>
  <si>
    <t>infsub_prob_a12m_r9_m02_a20</t>
  </si>
  <si>
    <t>inflaciónsubyacente_prob12m(3.6-4.0)_mestmas1</t>
  </si>
  <si>
    <t>infsub12mrango9mestmas1</t>
  </si>
  <si>
    <t>infsub_prob_a12m_r10_m02_a20</t>
  </si>
  <si>
    <t>inflaciónsubyacente_prob12m(4.1-4.5)_mestmas1</t>
  </si>
  <si>
    <t>infsub12mrango10mestmas1</t>
  </si>
  <si>
    <t>infsub_prob_a12m_r11_m02_a20</t>
  </si>
  <si>
    <t>inflaciónsubyacente_prob12m(4.6-5.0)_mestmas1</t>
  </si>
  <si>
    <t>infsub12mrango11mestmas1</t>
  </si>
  <si>
    <t>infsub_prob_a12m_r12_m02_a20</t>
  </si>
  <si>
    <t>inflaciónsubyacente_prob12m(5.1-5.5)_mestmas1</t>
  </si>
  <si>
    <t>infsub12mrango12mestmas1</t>
  </si>
  <si>
    <t>infsub_prob_a12m_r13_m02_a20</t>
  </si>
  <si>
    <t>inflaciónsubyacente_prob12m(5.6-6.0)_mestmas1</t>
  </si>
  <si>
    <t>infsub12mrango13mestmas1</t>
  </si>
  <si>
    <t>infsub_prob_a12m_r14_m02_a20</t>
  </si>
  <si>
    <t>inflaciónsubyacente_prob12m(mayor6)_mestmas1</t>
  </si>
  <si>
    <t>infsub12mrango14mestmas1</t>
  </si>
  <si>
    <t>varpib_a19</t>
  </si>
  <si>
    <t>Variación porcentual anual del PIB, año anterior al correspondiente del levantamiento de la Encuesta (año t-1)</t>
  </si>
  <si>
    <t>varpibtmenos1</t>
  </si>
  <si>
    <t>varpib_a20</t>
  </si>
  <si>
    <t>Variación porcentual anual del PIB, año en curso (año t)</t>
  </si>
  <si>
    <t>varpibt</t>
  </si>
  <si>
    <t>varpib_a21</t>
  </si>
  <si>
    <t>Variación porcentual anual del PIB, siguiente año (año t+1)</t>
  </si>
  <si>
    <t>varpibtmas1</t>
  </si>
  <si>
    <t>varpib_a22</t>
  </si>
  <si>
    <t>Variación porcentual anual del PIB, dentro de dos años (año t+2)</t>
  </si>
  <si>
    <t>varpibtmas2</t>
  </si>
  <si>
    <t>varpib_prom10anos</t>
  </si>
  <si>
    <t>Variación porcentual anual del PIB para los próximos 10 años</t>
  </si>
  <si>
    <t>varpibpromt1mas10</t>
  </si>
  <si>
    <t>varpib_q4_a19</t>
  </si>
  <si>
    <t>Variación porcentual anual del PIB, trimestre anterior al correspondiente del levantamiento de la Encuesta (trimestre t-1)</t>
  </si>
  <si>
    <t>varpibtrimtmenos1</t>
  </si>
  <si>
    <t>varpib_q1_a20</t>
  </si>
  <si>
    <t>Variación porcentual anual del PIB, trimestre actual (trimestre t)</t>
  </si>
  <si>
    <t>varpibtrimt</t>
  </si>
  <si>
    <t>varpib_q2_a20</t>
  </si>
  <si>
    <t>Variación porcentual anual del PIB, siguiente trimestre (trimestre t+1)</t>
  </si>
  <si>
    <t>varpibtrimtmas1</t>
  </si>
  <si>
    <t>varpib_q3_a20</t>
  </si>
  <si>
    <t>Variación porcentual anual del PIB, dentro de dos trimestres (trimestre t+2)</t>
  </si>
  <si>
    <t>varpibtrimtmas2</t>
  </si>
  <si>
    <t>varpib_q4_a20</t>
  </si>
  <si>
    <t>Variación porcentual anual del PIB, dentro de tres trimestres (trimestre t+3)</t>
  </si>
  <si>
    <t>varpibtrimtmas3</t>
  </si>
  <si>
    <t>varpib_q1_a21</t>
  </si>
  <si>
    <t>Variación porcentual anual del PIB, dentro de cuatro trimestres (trimestre t+4)</t>
  </si>
  <si>
    <t>varpibtrimtmas4</t>
  </si>
  <si>
    <t>varpib_q2_a21</t>
  </si>
  <si>
    <t>Variación porcentual anual del PIB, dentro de cinco trimestres (trimestre t+5)</t>
  </si>
  <si>
    <t>varpibtrimtmas5</t>
  </si>
  <si>
    <t>varpib_q3_a21</t>
  </si>
  <si>
    <t>Variación porcentual anual del PIB, dentro de seis trimestres (trimestre t+6)</t>
  </si>
  <si>
    <t>varpibtrimtmas6</t>
  </si>
  <si>
    <t>varpib_q4_a21</t>
  </si>
  <si>
    <t>Variación porcentual anual del PIB, dentro de siete trimestres (trimestre t+7)</t>
  </si>
  <si>
    <t>varpibtrimtmas7</t>
  </si>
  <si>
    <t>redpib_prob_q4_a19</t>
  </si>
  <si>
    <t>Probabilidad de reducción en el PIB trimestral, trimestre anterior respecto al trimestre inmediato previo (trimestre t-1 respecto al trimestre t-2)</t>
  </si>
  <si>
    <t>probredpibtmenos1</t>
  </si>
  <si>
    <t>redpib_prob_q1_a20</t>
  </si>
  <si>
    <t>Probabilidad de reducción en el PIB trimestral, trimestre actual respecto al anterior (trimestre t respecto al trimestre t-1)</t>
  </si>
  <si>
    <t>probredpibt</t>
  </si>
  <si>
    <t>redpib_prob_q2_a20</t>
  </si>
  <si>
    <t>Probabilidad de reducción en el PIB trimestral, siguiente trimestre respecto al trimestre actual (trimestre t+1 respecto al trimestre t)</t>
  </si>
  <si>
    <t>probredpibtmas1</t>
  </si>
  <si>
    <t>redpib_prob_q3_a20</t>
  </si>
  <si>
    <t>Probabilidad de reducción en el PIB trimestral, dentro de dos trimestres respecto al anterior (trimestre t+2 respecto al trimestre t+1)</t>
  </si>
  <si>
    <t>probredpibtmas2</t>
  </si>
  <si>
    <t>redpib_prob_q4_a20</t>
  </si>
  <si>
    <t>Probabilidad de reducción en el PIB trimestral, dentro de tres trimestres respecto al anterior (trimestre t+3 respecto al trimestre t+2)</t>
  </si>
  <si>
    <t>probredpibtmas3</t>
  </si>
  <si>
    <t>varpib_prob_a19_r1</t>
  </si>
  <si>
    <t>Variación porcentual anual del PIB en el año anterior al correspondiente del levantamiento de la Encuesta (año t-1), probabilidad de que se encuentre en rango (6 % o más)</t>
  </si>
  <si>
    <t>varpibptmenos1rango1</t>
  </si>
  <si>
    <t>varpib_prob_a19_r2</t>
  </si>
  <si>
    <t>Variación porcentual anual del PIB en el año anterior al correspondiente del levantamiento de la Encuesta (año t-1), probabilidad de que se encuentre en rango (5.5 a 5.9 %)</t>
  </si>
  <si>
    <t>varpibptmenos1rango2</t>
  </si>
  <si>
    <t>varpib_prob_a19_r3</t>
  </si>
  <si>
    <t>Variación porcentual anual del PIB en el año anterior al correspondiente del levantamiento de la Encuesta (año t-1), probabilidad de que se encuentre en rango (5.0 a 5.4 %)</t>
  </si>
  <si>
    <t>varpibptmenos1rango3</t>
  </si>
  <si>
    <t>varpib_prob_a19_r4</t>
  </si>
  <si>
    <t>Variación porcentual anual del PIB en el año anterior al correspondiente del levantamiento de la Encuesta (año t-1), probabilidad de que se encuentre en rango (4.5 a 4.9 %)</t>
  </si>
  <si>
    <t>varpibptmenos1rango4</t>
  </si>
  <si>
    <t>varpib_prob_a19_r5</t>
  </si>
  <si>
    <t>Variación porcentual anual del PIB en el año anterior al correspondiente del levantamiento de la Encuesta (año t-1), probabilidad de que se encuentre en rango (4.0 a 4.4 %)</t>
  </si>
  <si>
    <t>varpibptmenos1rango5</t>
  </si>
  <si>
    <t>varpib_prob_a19_r6</t>
  </si>
  <si>
    <t>Variación porcentual anual del PIB en el año anterior al correspondiente del levantamiento de la Encuesta (año t-1), probabilidad de que se encuentre en rango (3.5 a 3.9 %)</t>
  </si>
  <si>
    <t>varpibptmenos1rango6</t>
  </si>
  <si>
    <t>varpib_prob_a19_r7</t>
  </si>
  <si>
    <t>Variación porcentual anual del PIB en el año anterior al correspondiente del levantamiento de la Encuesta (año t-1), probabilidad de que se encuentre en rango (3.0 a 3.4 %)</t>
  </si>
  <si>
    <t>varpibptmenos1rango7</t>
  </si>
  <si>
    <t>varpib_prob_a19_r8</t>
  </si>
  <si>
    <t>Variación porcentual anual del PIB en el año anterior al correspondiente del levantamiento de la Encuesta (año t-1), probabilidad de que se encuentre en rango (2.5 a 2.9 %)</t>
  </si>
  <si>
    <t>varpibptmenos1rango8</t>
  </si>
  <si>
    <t>varpib_prob_a19_r9</t>
  </si>
  <si>
    <t>Variación porcentual anual del PIB en el año anterior al correspondiente del levantamiento de la Encuesta (año t-1), probabilidad de que se encuentre en rango (2.0 a 2.4 %)</t>
  </si>
  <si>
    <t>varpibptmenos1rango9</t>
  </si>
  <si>
    <t>varpib_prob_a19_r10</t>
  </si>
  <si>
    <t>Variación porcentual anual del PIB en el año anterior al correspondiente del levantamiento de la Encuesta (año t-1), probabilidad de que se encuentre en rango (1.5 a 1.9 %)</t>
  </si>
  <si>
    <t>varpibptmenos1rango10</t>
  </si>
  <si>
    <t>varpib_prob_a19_r11</t>
  </si>
  <si>
    <t>Variación porcentual anual del PIB en el año anterior al correspondiente del levantamiento de la Encuesta (año t-1), probabilidad de que se encuentre en rango (1.0 a 1.4 %)</t>
  </si>
  <si>
    <t>varpibptmenos1rango11</t>
  </si>
  <si>
    <t>varpib_prob_a19_r12</t>
  </si>
  <si>
    <t>Variación porcentual anual del PIB en el año anterior al correspondiente del levantamiento de la Encuesta (año t-1), probabilidad de que se encuentre en rango (0.5 a 0.9 %)</t>
  </si>
  <si>
    <t>varpibptmenos1rango12</t>
  </si>
  <si>
    <t>varpib_prob_a19_r13</t>
  </si>
  <si>
    <t>Variación porcentual anual del PIB en el año anterior al correspondiente del levantamiento de la Encuesta (año t-1), probabilidad de que se encuentre en rango (0.0 a 0.4 %)</t>
  </si>
  <si>
    <t>varpibptmenos1rango13</t>
  </si>
  <si>
    <t>varpib_prob_a19_r14</t>
  </si>
  <si>
    <t>Variación porcentual anual del PIB en el año anterior al correspondiente del levantamiento de la Encuesta (año t-1), probabilidad de que se encuentre en rango ( - 0.1 a - 0.4 %)</t>
  </si>
  <si>
    <t>varpibptmenos1rango14</t>
  </si>
  <si>
    <t>varpib_prob_a19_r15</t>
  </si>
  <si>
    <t>Variación porcentual anual del PIB en el año anterior al correspondiente del levantamiento de la Encuesta (año t-1), probabilidad de que se encuentre en rango ( - 0.5 a - 0.9 %)</t>
  </si>
  <si>
    <t>varpibptmenos1rango15</t>
  </si>
  <si>
    <t>varpib_prob_a19_r16</t>
  </si>
  <si>
    <t>Variación porcentual anual del PIB en el año anterior al correspondiente del levantamiento de la Encuesta (año t-1), probabilidad de que se encuentre en rango ( - 1.0 a - 1.4 %)</t>
  </si>
  <si>
    <t>varpibptmenos1rango16</t>
  </si>
  <si>
    <t>varpib_prob_a19_r17</t>
  </si>
  <si>
    <t>Variación porcentual anual del PIB en el año anterior al correspondiente del levantamiento de la Encuesta (año t-1), probabilidad de que se encuentre en rango ( - 1.5 a - 1.9 %)</t>
  </si>
  <si>
    <t>varpibptmenos1rango17</t>
  </si>
  <si>
    <t>varpib_prob_a19_r18</t>
  </si>
  <si>
    <t>Variación porcentual anual del PIB en el año anterior al correspondiente del levantamiento de la Encuesta (año t-1), probabilidad de que se encuentre en rango ( - 2.0 a - 2.4 %)</t>
  </si>
  <si>
    <t>varpibptmenos1rango18</t>
  </si>
  <si>
    <t>varpib_prob_a19_r19</t>
  </si>
  <si>
    <t>Variación porcentual anual del PIB en el año anterior al correspondiente del levantamiento de la Encuesta (año t-1), probabilidad de que se encuentre en rango ( - 2.5 a - 2.9 %)</t>
  </si>
  <si>
    <t>varpibptmenos1rango19</t>
  </si>
  <si>
    <t>varpib_prob_a19_r20</t>
  </si>
  <si>
    <t>Variación porcentual anual del PIB en el año anterior al correspondiente del levantamiento de la Encuesta (año t-1), probabilidad de que se encuentre en rango ( - 3.0 a - 3.4 %)</t>
  </si>
  <si>
    <t>varpibptmenos1rango20</t>
  </si>
  <si>
    <t>varpib_prob_a19_r21</t>
  </si>
  <si>
    <t>Variación porcentual anual del PIB en el año anterior al correspondiente del levantamiento de la Encuesta (año t-1), probabilidad de que se encuentre en rango ( - 3.5 a - 3.9 %)</t>
  </si>
  <si>
    <t>varpibptmenos1rango21</t>
  </si>
  <si>
    <t>varpib_prob_a19_r22</t>
  </si>
  <si>
    <t>Variación porcentual anual del PIB en el año anterior al correspondiente del levantamiento de la Encuesta (año t-1), probabilidad de que se encuentre en rango ( - 4.0 a - 4.4 %)</t>
  </si>
  <si>
    <t>varpibptmenos1rango22</t>
  </si>
  <si>
    <t>varpib_prob_a19_r23</t>
  </si>
  <si>
    <t>Variación porcentual anual del PIB en el año anterior al correspondiente del levantamiento de la Encuesta (año t-1), probabilidad de que se encuentre en rango ( - 4.5 a - 4.9 %)</t>
  </si>
  <si>
    <t>varpibptmenos1rango23</t>
  </si>
  <si>
    <t>varpib_prob_a19_r24</t>
  </si>
  <si>
    <t>Variación porcentual anual del PIB en el año anterior al correspondiente del levantamiento de la Encuesta (año t-1), probabilidad de que se encuentre en rango ( - 5.0 a - 5.4 %)</t>
  </si>
  <si>
    <t>varpibptmenos1rango24</t>
  </si>
  <si>
    <t>varpib_prob_a19_r25</t>
  </si>
  <si>
    <t>Variación porcentual anual del PIB en el año anterior al correspondiente del levantamiento de la Encuesta (año t-1), probabilidad de que se encuentre en rango ( - 5.5 a - 5.9 %)</t>
  </si>
  <si>
    <t>varpibptmenos1rango25</t>
  </si>
  <si>
    <t>varpib_prob_a19_r26</t>
  </si>
  <si>
    <t>Variación porcentual anual del PIB en el año anterior al correspondiente del levantamiento de la Encuesta (año t-1), probabilidad de que se encuentre en rango (menor a - 6 %)</t>
  </si>
  <si>
    <t>varpibptmenos1rango26</t>
  </si>
  <si>
    <t>varpib_prob_a20_r1</t>
  </si>
  <si>
    <t>Variación porcentual anual del PIB en el año en curso (año t), probabilidad de que se encuentre en rango (6 % o más)</t>
  </si>
  <si>
    <t>varpibptrango1</t>
  </si>
  <si>
    <t>varpib_prob_a20_r2</t>
  </si>
  <si>
    <t>Variación porcentual anual del PIB en el año en curso (año t), probabilidad de que se encuentre en rango (5.5 a 5.9 %)</t>
  </si>
  <si>
    <t>varpibptrango2</t>
  </si>
  <si>
    <t>varpib_prob_a20_r3</t>
  </si>
  <si>
    <t>Variación porcentual anual del PIB en el año en curso (año t), probabilidad de que se encuentre en rango (5.0 a 5.4 %)</t>
  </si>
  <si>
    <t>varpibptrango3</t>
  </si>
  <si>
    <t>varpib_prob_a20_r4</t>
  </si>
  <si>
    <t>Variación porcentual anual del PIB en el año en curso (año t), probabilidad de que se encuentre en rango (4.5 a 4.9 %)</t>
  </si>
  <si>
    <t>varpibptrango4</t>
  </si>
  <si>
    <t>varpib_prob_a20_r5</t>
  </si>
  <si>
    <t>Variación porcentual anual del PIB en el año en curso (año t), probabilidad de que se encuentre en rango (4.0 a 4.4 %)</t>
  </si>
  <si>
    <t>varpibptrango5</t>
  </si>
  <si>
    <t>varpib_prob_a20_r6</t>
  </si>
  <si>
    <t>Variación porcentual anual del PIB en el año en curso (año t), probabilidad de que se encuentre en rango (3.5 a 3.9 %)</t>
  </si>
  <si>
    <t>varpibptrango6</t>
  </si>
  <si>
    <t>varpib_prob_a20_r7</t>
  </si>
  <si>
    <t>Variación porcentual anual del PIB en el año en curso (año t), probabilidad de que se encuentre en rango (3.0 a 3.4 %)</t>
  </si>
  <si>
    <t>varpibptrango7</t>
  </si>
  <si>
    <t>varpib_prob_a20_r8</t>
  </si>
  <si>
    <t>Variación porcentual anual del PIB en el año en curso (año t), probabilidad de que se encuentre en rango (2.5 a 2.9 %)</t>
  </si>
  <si>
    <t>varpibptrango8</t>
  </si>
  <si>
    <t>varpib_prob_a20_r9</t>
  </si>
  <si>
    <t>Variación porcentual anual del PIB en el año en curso (año t), probabilidad de que se encuentre en rango (2.0 a 2.4 %)</t>
  </si>
  <si>
    <t>varpibptrango9</t>
  </si>
  <si>
    <t>varpib_prob_a20_r10</t>
  </si>
  <si>
    <t>Variación porcentual anual del PIB en el año en curso (año t), probabilidad de que se encuentre en rango (1.5 a 1.9 %)</t>
  </si>
  <si>
    <t>varpibptrango10</t>
  </si>
  <si>
    <t>varpib_prob_a20_r11</t>
  </si>
  <si>
    <t>Variación porcentual anual del PIB en el año en curso (año t), probabilidad de que se encuentre en rango (1.0 a 1.4 %)</t>
  </si>
  <si>
    <t>varpibptrango11</t>
  </si>
  <si>
    <t>varpib_prob_a20_r12</t>
  </si>
  <si>
    <t>Variación porcentual anual del PIB en el año en curso (año t), probabilidad de que se encuentre en rango (0.5 a 0.9 %)</t>
  </si>
  <si>
    <t>varpibptrango12</t>
  </si>
  <si>
    <t>varpib_prob_a20_r13</t>
  </si>
  <si>
    <t>Variación porcentual anual del PIB en el año en curso (año t), probabilidad de que se encuentre en rango (0.0 a 0.4 %)</t>
  </si>
  <si>
    <t>varpibptrango13</t>
  </si>
  <si>
    <t>varpib_prob_a20_r14</t>
  </si>
  <si>
    <t>Variación porcentual anual del PIB en el año en curso (año t), probabilidad de que se encuentre en rango ( - 0.1 a - 0.4 %)</t>
  </si>
  <si>
    <t>varpibptrango14</t>
  </si>
  <si>
    <t>varpib_prob_a20_r15</t>
  </si>
  <si>
    <t>Variación porcentual anual del PIB en el año en curso (año t), probabilidad de que se encuentre en rango ( - 0.5 a - 0.9 %)</t>
  </si>
  <si>
    <t>varpibptrango15</t>
  </si>
  <si>
    <t>varpib_prob_a20_r16</t>
  </si>
  <si>
    <t>Variación porcentual anual del PIB en el año en curso (año t), probabilidad de que se encuentre en rango ( - 1.0 a - 1.4 %)</t>
  </si>
  <si>
    <t>varpibptrango16</t>
  </si>
  <si>
    <t>varpib_prob_a20_r17</t>
  </si>
  <si>
    <t>Variación porcentual anual del PIB en el año en curso (año t), probabilidad de que se encuentre en rango ( - 1.5 a - 1.9 %)</t>
  </si>
  <si>
    <t>varpibptrango17</t>
  </si>
  <si>
    <t>varpib_prob_a20_r18</t>
  </si>
  <si>
    <t>Variación porcentual anual del PIB en el año en curso (año t), probabilidad de que se encuentre en rango ( - 2.0 a - 2.4 %)</t>
  </si>
  <si>
    <t>varpibptrango18</t>
  </si>
  <si>
    <t>varpib_prob_a20_r19</t>
  </si>
  <si>
    <t>Variación porcentual anual del PIB en el año en curso (año t), probabilidad de que se encuentre en rango ( - 2.5 a - 2.9 %)</t>
  </si>
  <si>
    <t>varpibptrango19</t>
  </si>
  <si>
    <t>varpib_prob_a20_r20</t>
  </si>
  <si>
    <t>Variación porcentual anual del PIB en el año en curso (año t), probabilidad de que se encuentre en rango ( - 3.0 a - 3.4 %)</t>
  </si>
  <si>
    <t>varpibptrango20</t>
  </si>
  <si>
    <t>varpib_prob_a20_r21</t>
  </si>
  <si>
    <t>Variación porcentual anual del PIB en el año en curso (año t), probabilidad de que se encuentre en rango ( - 3.5 a - 3.9 %)</t>
  </si>
  <si>
    <t>varpibptrango21</t>
  </si>
  <si>
    <t>varpib_prob_a20_r22</t>
  </si>
  <si>
    <t>Variación porcentual anual del PIB en el año en curso (año t), probabilidad de que se encuentre en rango ( - 4.0 a - 4.4 %)</t>
  </si>
  <si>
    <t>varpibptrango22</t>
  </si>
  <si>
    <t>varpib_prob_a20_r23</t>
  </si>
  <si>
    <t>Variación porcentual anual del PIB en el año en curso (año t), probabilidad de que se encuentre en rango ( - 4.5 a - 4.9 %)</t>
  </si>
  <si>
    <t>varpibptrango23</t>
  </si>
  <si>
    <t>varpib_prob_a20_r24</t>
  </si>
  <si>
    <t>Variación porcentual anual del PIB en el año en curso (año t), probabilidad de que se encuentre en rango ( - 5.0 a - 5.4 %)</t>
  </si>
  <si>
    <t>varpibptrango24</t>
  </si>
  <si>
    <t>varpib_prob_a20_r25</t>
  </si>
  <si>
    <t>Variación porcentual anual del PIB en el año en curso (año t), probabilidad de que se encuentre en rango ( - 5.5 a - 5.9 %)</t>
  </si>
  <si>
    <t>varpibptrango25</t>
  </si>
  <si>
    <t>varpib_prob_a20_r26</t>
  </si>
  <si>
    <t>Variación porcentual anual del PIB en el año en curso (año t), probabilidad de que se encuentre en rango (menor a - 6 %)</t>
  </si>
  <si>
    <t>varpibptrango26</t>
  </si>
  <si>
    <t>varpib_prob_a21_r1</t>
  </si>
  <si>
    <t>Variación porcentual anual del PIB en el siguiente año (año t+1), probabilidad de que se encuentre en rango (6 % o más)</t>
  </si>
  <si>
    <t>varpibptmas1rango1</t>
  </si>
  <si>
    <t>varpib_prob_a21_r2</t>
  </si>
  <si>
    <t>Variación porcentual anual del PIB en el siguiente año (año t+1), probabilidad de que se encuentre en rango (5.5 a 5.9 %)</t>
  </si>
  <si>
    <t>varpibptmas1rango2</t>
  </si>
  <si>
    <t>varpib_prob_a21_r3</t>
  </si>
  <si>
    <t>Variación porcentual anual del PIB en el siguiente año (año t+1), probabilidad de que se encuentre en rango (5.0 a 5.4 %)</t>
  </si>
  <si>
    <t>varpibptmas1rango3</t>
  </si>
  <si>
    <t>varpib_prob_a21_r4</t>
  </si>
  <si>
    <t>Variación porcentual anual del PIB en el siguiente año (año t+1), probabilidad de que se encuentre en rango (4.5 a 4.9 %)</t>
  </si>
  <si>
    <t>varpibptmas1rango4</t>
  </si>
  <si>
    <t>varpib_prob_a21_r5</t>
  </si>
  <si>
    <t>Variación porcentual anual del PIB en el siguiente año (año t+1), probabilidad de que se encuentre en rango (4.0 a 4.4 %)</t>
  </si>
  <si>
    <t>varpibptmas1rango5</t>
  </si>
  <si>
    <t>varpib_prob_a21_r6</t>
  </si>
  <si>
    <t>Variación porcentual anual del PIB en el siguiente año (año t+1), probabilidad de que se encuentre en rango (3.5 a 3.9 %)</t>
  </si>
  <si>
    <t>varpibptmas1rango6</t>
  </si>
  <si>
    <t>varpib_prob_a21_r7</t>
  </si>
  <si>
    <t>Variación porcentual anual del PIB en el siguiente año (año t+1), probabilidad de que se encuentre en rango (3.0 a 3.4 %)</t>
  </si>
  <si>
    <t>varpibptmas1rango7</t>
  </si>
  <si>
    <t>varpib_prob_a21_r8</t>
  </si>
  <si>
    <t>Variación porcentual anual del PIB en el siguiente año (año t+1), probabilidad de que se encuentre en rango (2.5 a 2.9 %)</t>
  </si>
  <si>
    <t>varpibptmas1rango8</t>
  </si>
  <si>
    <t>varpib_prob_a21_r9</t>
  </si>
  <si>
    <t>Variación porcentual anual del PIB en el siguiente año (año t+1), probabilidad de que se encuentre en rango (2.0 a 2.4 %)</t>
  </si>
  <si>
    <t>varpibptmas1rango9</t>
  </si>
  <si>
    <t>varpib_prob_a21_r10</t>
  </si>
  <si>
    <t>Variación porcentual anual del PIB en el siguiente año (año t+1), probabilidad de que se encuentre en rango (1.5 a 1.9 %)</t>
  </si>
  <si>
    <t>varpibptmas1rango10</t>
  </si>
  <si>
    <t>varpib_prob_a21_r11</t>
  </si>
  <si>
    <t>Variación porcentual anual del PIB en el siguiente año (año t+1), probabilidad de que se encuentre en rango (1.0 a 1.4 %)</t>
  </si>
  <si>
    <t>varpibptmas1rango11</t>
  </si>
  <si>
    <t>varpib_prob_a21_r12</t>
  </si>
  <si>
    <t>Variación porcentual anual del PIB en el siguiente año (año t+1), probabilidad de que se encuentre en rango (0.5 a 0.9 %)</t>
  </si>
  <si>
    <t>varpibptmas1rango12</t>
  </si>
  <si>
    <t>varpib_prob_a21_r13</t>
  </si>
  <si>
    <t>Variación porcentual anual del PIB en el siguiente año (año t+1), probabilidad de que se encuentre en rango (0.0 a 0.4 %)</t>
  </si>
  <si>
    <t>varpibptmas1rango13</t>
  </si>
  <si>
    <t>varpib_prob_a21_r14</t>
  </si>
  <si>
    <t>Variación porcentual anual del PIB en el siguiente año (año t+1), probabilidad de que se encuentre en rango ( - 0.1 a - 0.4 %)</t>
  </si>
  <si>
    <t>varpibptmas1rango14</t>
  </si>
  <si>
    <t>varpib_prob_a21_r15</t>
  </si>
  <si>
    <t>Variación porcentual anual del PIB en el siguiente año (año t+1), probabilidad de que se encuentre en rango ( - 0.5 a - 0.9 %)</t>
  </si>
  <si>
    <t>varpibptmas1rango15</t>
  </si>
  <si>
    <t>varpib_prob_a21_r16</t>
  </si>
  <si>
    <t>Variación porcentual anual del PIB en el siguiente año (año t+1), probabilidad de que se encuentre en rango ( - 1.0 a - 1.4 %)</t>
  </si>
  <si>
    <t>varpibptmas1rango16</t>
  </si>
  <si>
    <t>varpib_prob_a21_r17</t>
  </si>
  <si>
    <t>Variación porcentual anual del PIB en el siguiente año (año t+1), probabilidad de que se encuentre en rango ( - 1.5 a - 1.9 %)</t>
  </si>
  <si>
    <t>varpibptmas1rango17</t>
  </si>
  <si>
    <t>varpib_prob_a21_r18</t>
  </si>
  <si>
    <t>Variación porcentual anual del PIB en el siguiente año (año t+1), probabilidad de que se encuentre en rango ( - 2.0 a - 2.4 %)</t>
  </si>
  <si>
    <t>varpibptmas1rango18</t>
  </si>
  <si>
    <t>varpib_prob_a21_r19</t>
  </si>
  <si>
    <t>Variación porcentual anual del PIB en el siguiente año (año t+1), probabilidad de que se encuentre en rango ( - 2.5 a - 2.9 %)</t>
  </si>
  <si>
    <t>varpibptmas1rango19</t>
  </si>
  <si>
    <t>varpib_prob_a21_r20</t>
  </si>
  <si>
    <t>Variación porcentual anual del PIB en el siguiente año (año t+1), probabilidad de que se encuentre en rango ( - 3.0 a - 3.4 %)</t>
  </si>
  <si>
    <t>varpibptmas1rango20</t>
  </si>
  <si>
    <t>varpib_prob_a21_r21</t>
  </si>
  <si>
    <t>Variación porcentual anual del PIB en el siguiente año (año t+1), probabilidad de que se encuentre en rango ( - 3.5 a - 3.9 %)</t>
  </si>
  <si>
    <t>varpibptmas1rango21</t>
  </si>
  <si>
    <t>varpib_prob_a21_r22</t>
  </si>
  <si>
    <t>Variación porcentual anual del PIB en el siguiente año (año t+1), probabilidad de que se encuentre en rango ( - 4.0 a - 4.4 %)</t>
  </si>
  <si>
    <t>varpibptmas1rango22</t>
  </si>
  <si>
    <t>varpib_prob_a21_r23</t>
  </si>
  <si>
    <t>Variación porcentual anual del PIB en el siguiente año (año t+1), probabilidad de que se encuentre en rango ( - 4.5 a - 4.9 %)</t>
  </si>
  <si>
    <t>varpibptmas1rango23</t>
  </si>
  <si>
    <t>varpib_prob_a21_r24</t>
  </si>
  <si>
    <t>Variación porcentual anual del PIB en el siguiente año (año t+1), probabilidad de que se encuentre en rango ( - 5.0 a - 5.4 %)</t>
  </si>
  <si>
    <t>varpibptmas1rango24</t>
  </si>
  <si>
    <t>varpib_prob_a21_r25</t>
  </si>
  <si>
    <t>Variación porcentual anual del PIB en el siguiente año (año t+1), probabilidad de que se encuentre en rango ( - 5.5 a - 5.9 %)</t>
  </si>
  <si>
    <t>varpibptmas1rango25</t>
  </si>
  <si>
    <t>varpib_prob_a21_r26</t>
  </si>
  <si>
    <t>Variación porcentual anual del PIB en el siguiente año (año t+1), probabilidad de que se encuentre en rango (menor a - 6 %)</t>
  </si>
  <si>
    <t>varpibptmas1rango26</t>
  </si>
  <si>
    <t>varpibdesest_q4_a19</t>
  </si>
  <si>
    <t>Variación desestacionalizada del PIB en el trimestre anterior</t>
  </si>
  <si>
    <t>varpibdesesttrimtmenos1</t>
  </si>
  <si>
    <t>varpibdesest_q1_a20</t>
  </si>
  <si>
    <t>Variación desestacionalizada del PIB en el trimestre actual</t>
  </si>
  <si>
    <t>varpibdesesttrimt</t>
  </si>
  <si>
    <t>varpibdesest_q2_a20</t>
  </si>
  <si>
    <t>Variación desestacionalizada del PIB dentro de 1 trimestre</t>
  </si>
  <si>
    <t>varpibdesesttrimtmas1</t>
  </si>
  <si>
    <t>varpibdesest_q3_a20</t>
  </si>
  <si>
    <t>Variación desestacionalizada del PIB dentro de 2 trimestres</t>
  </si>
  <si>
    <t>varpibdesesttrimtmas2</t>
  </si>
  <si>
    <t>varpibdesest_q4_a20</t>
  </si>
  <si>
    <t>Variación desestacionalizada del PIB dentro de 3 trimestres</t>
  </si>
  <si>
    <t>varpibdesesttrimtmas3</t>
  </si>
  <si>
    <t>varpibdesest_q1_a21</t>
  </si>
  <si>
    <t>Variación desestacionalizada del PIB dentro de 4 trimestres</t>
  </si>
  <si>
    <t>varpibdesesttrimtmas4</t>
  </si>
  <si>
    <t>varpibdesest_q2_a21</t>
  </si>
  <si>
    <t>Variación desestacionalizada del PIB dentro de 5 trimestres</t>
  </si>
  <si>
    <t>varpibdesesttrimtmas5</t>
  </si>
  <si>
    <t>varpibdesest_q3_a21</t>
  </si>
  <si>
    <t>Variación desestacionalizada del PIB dentro de 6 trimestres</t>
  </si>
  <si>
    <t>varpibdesesttrimtmas6</t>
  </si>
  <si>
    <t>varpibdesest_q4_a21</t>
  </si>
  <si>
    <t>Variación desestacionalizada del PIB dentro de 7 trimestres</t>
  </si>
  <si>
    <t>varpibdesesttrimtmas7</t>
  </si>
  <si>
    <t>fondinterbanc_q1_a20</t>
  </si>
  <si>
    <t>Nivel de la tasa de fondeo interbancaria al cierre del trimestre actual (trimestre t)</t>
  </si>
  <si>
    <t>fondeot</t>
  </si>
  <si>
    <t>fondinterbanc_q2_a20</t>
  </si>
  <si>
    <t>Nivel de la tasa de fondeo interbancaria al cierre del siguiente trimestre (trimestre t+1)</t>
  </si>
  <si>
    <t>fondeotmas1</t>
  </si>
  <si>
    <t>fondinterbanc_q3_a20</t>
  </si>
  <si>
    <t>Nivel de la tasa de fondeo interbancaria al cierre dentro de dos trimestres (trimestre t+2)</t>
  </si>
  <si>
    <t>fondeotmas2</t>
  </si>
  <si>
    <t>fondinterbanc_q4_a20</t>
  </si>
  <si>
    <t>Nivel de la tasa de fondeo interbancaria al cierre dentro de tres trimestres (trimestre t+3)</t>
  </si>
  <si>
    <t>fondeotmas3</t>
  </si>
  <si>
    <t>fondinterbanc_q1_a21</t>
  </si>
  <si>
    <t>Nivel de la tasa de fondeo interbancaria al cierre dentro de cuatro trimestres (trimestre t+4)</t>
  </si>
  <si>
    <t>fondeotmas4</t>
  </si>
  <si>
    <t>fondinterbanc_q2_a21</t>
  </si>
  <si>
    <t>Nivel de la tasa de fondeo interbancaria al cierre dentro de cinco trimestres (trimestre t+5)</t>
  </si>
  <si>
    <t>fondeotmas5</t>
  </si>
  <si>
    <t>fondinterbanc_q3_a21</t>
  </si>
  <si>
    <t>Nivel de la tasa de fondeo interbancaria al cierre dentro de seis trimestres (trimestre t+6)</t>
  </si>
  <si>
    <t>fondeotmas6</t>
  </si>
  <si>
    <t>fondinterbanc_q4_a21</t>
  </si>
  <si>
    <t>Nivel de la tasa de fondeo interbancaria al cierre dentro de siete trimestres (trimestre t+7)</t>
  </si>
  <si>
    <t>fondeotmas7</t>
  </si>
  <si>
    <t>cete28_cierre_a20</t>
  </si>
  <si>
    <t>Nivel de la tasa de interés del cete a 28 días al cierre del año en curso (año t)</t>
  </si>
  <si>
    <t>cetest</t>
  </si>
  <si>
    <t>cete28_cierre_a21</t>
  </si>
  <si>
    <t>Nivel de la tasa de interés del cete a 28 días al cierre del siguiente año (año t+1)</t>
  </si>
  <si>
    <t>cetest1</t>
  </si>
  <si>
    <t>cete28_cierre_a22</t>
  </si>
  <si>
    <t>Nivel de la tasa de interés del cete a 28 días al cierre dentro de dos años (año t+2)</t>
  </si>
  <si>
    <t>cetest2</t>
  </si>
  <si>
    <t>bonos182_cierre_a20</t>
  </si>
  <si>
    <t>Nivel de la tasa de interés de los Bonos M a 10 años al cierre del año en curso (año t)</t>
  </si>
  <si>
    <t>bonost</t>
  </si>
  <si>
    <t>bonos182_cierre_a21</t>
  </si>
  <si>
    <t>Nivel de la tasa de interés de los Bonos M a 10 años al cierre del siguiente año (año t+1)</t>
  </si>
  <si>
    <t>bonost1</t>
  </si>
  <si>
    <t>bonos182_cierre_a22</t>
  </si>
  <si>
    <t>Nivel de la tasa de interés de los Bonos M a 10 años al cierre dentro de dos años (año t+2)</t>
  </si>
  <si>
    <t>bonost2</t>
  </si>
  <si>
    <t>tccierre_a20</t>
  </si>
  <si>
    <t>Valor del tipo de cambio al cierre del año en curso</t>
  </si>
  <si>
    <t>tccierret</t>
  </si>
  <si>
    <t>tccierre_a21</t>
  </si>
  <si>
    <t>Valor del tipo de cambio al cierre del siguiente año</t>
  </si>
  <si>
    <t>tcmestmas1</t>
  </si>
  <si>
    <t>tccierre_a22</t>
  </si>
  <si>
    <t>Valor del tipo de cambio al cierre dentro de dos años</t>
  </si>
  <si>
    <t>tcmestmas2</t>
  </si>
  <si>
    <t>tc_m01_a20</t>
  </si>
  <si>
    <t>Valor del tipo de cambio promedio durante el mes t</t>
  </si>
  <si>
    <t>tcmest</t>
  </si>
  <si>
    <t>tc_m02_a20</t>
  </si>
  <si>
    <t>Valor del tipo de cambio promedio durante el mes t+1</t>
  </si>
  <si>
    <t>tc_m03_a20</t>
  </si>
  <si>
    <t>Valor del tipo de cambio promedio durante el mes t+2</t>
  </si>
  <si>
    <t>tc_m04_a20</t>
  </si>
  <si>
    <t>Valor del tipo de cambio promedio durante el mes t+3</t>
  </si>
  <si>
    <t>tcmestmas3</t>
  </si>
  <si>
    <t>tc_m05_a20</t>
  </si>
  <si>
    <t>Valor del tipo de cambio promedio durante el mes t+4</t>
  </si>
  <si>
    <t>tcmestmas4</t>
  </si>
  <si>
    <t>tc_m06_a20</t>
  </si>
  <si>
    <t>Valor del tipo de cambio promedio durante el mes t+5</t>
  </si>
  <si>
    <t>tcmestmas5</t>
  </si>
  <si>
    <t>tc_m07_a20</t>
  </si>
  <si>
    <t>Valor del tipo de cambio promedio durante el mes t+6</t>
  </si>
  <si>
    <t>tcmestmas6</t>
  </si>
  <si>
    <t>tc_m08_a20</t>
  </si>
  <si>
    <t>Valor del tipo de cambio promedio durante el mes t+7</t>
  </si>
  <si>
    <t>tcmestmas7</t>
  </si>
  <si>
    <t>tc_m09_a20</t>
  </si>
  <si>
    <t>Valor del tipo de cambio promedio durante el mes t+8</t>
  </si>
  <si>
    <t>tcmestmas8</t>
  </si>
  <si>
    <t>tc_m10_a20</t>
  </si>
  <si>
    <t>Valor del tipo de cambio promedio durante el mes t+9</t>
  </si>
  <si>
    <t>tcmestmas9</t>
  </si>
  <si>
    <t>tc_m11_a20</t>
  </si>
  <si>
    <t>Valor del tipo de cambio promedio durante el mes t+10</t>
  </si>
  <si>
    <t>tcmestmas10</t>
  </si>
  <si>
    <t>tc_m12_a20</t>
  </si>
  <si>
    <t>Valor del tipo de cambio promedio durante el mes t+11</t>
  </si>
  <si>
    <t>tcmestmas11</t>
  </si>
  <si>
    <t>tc_m01_a21</t>
  </si>
  <si>
    <t>Valor del tipo de cambio promedio durante el mes t+12</t>
  </si>
  <si>
    <t>tcmestmas12</t>
  </si>
  <si>
    <t>varimss_a20</t>
  </si>
  <si>
    <t>Variación en el número de trabajadores asegurados (permanentes y eventuales urbanos) en el IMSS al cierre del año en curso (año t)</t>
  </si>
  <si>
    <t>varimsst</t>
  </si>
  <si>
    <t>varimss_a21</t>
  </si>
  <si>
    <t>Variación en el número de trabajadores asegurados (permanentes y eventuales urbanos) en el IMSS al cierre del siguiente año (año t+1)</t>
  </si>
  <si>
    <t>varimsstmas1</t>
  </si>
  <si>
    <t>desocup_cierre_a20</t>
  </si>
  <si>
    <t>Tasa nacional de desocupación al cierre del año en curso (año t)</t>
  </si>
  <si>
    <t>desocupcierret</t>
  </si>
  <si>
    <t>desocup_cierre_a21</t>
  </si>
  <si>
    <t>Tasa nacional de desocupación al cierre del siguiente año (año t+1)</t>
  </si>
  <si>
    <t>desocupcierretmas1</t>
  </si>
  <si>
    <t>desocup_prom_a20</t>
  </si>
  <si>
    <t>Tasa nacional de desocupación promedio del año en curso (año t)</t>
  </si>
  <si>
    <t>desocupromt</t>
  </si>
  <si>
    <t>desocup_prom_a21</t>
  </si>
  <si>
    <t>Tasa nacional de desocupación promedio del siguiente año (año t+1)</t>
  </si>
  <si>
    <t>desocupromtmas1</t>
  </si>
  <si>
    <t>saldosectorpub_a19</t>
  </si>
  <si>
    <t>Balance económico del sector público al cierre del año anterior al correspondiente del levantamiento de la Encuesta (año t-1)</t>
  </si>
  <si>
    <t>saldopubtmenos1</t>
  </si>
  <si>
    <t>saldosectorpub_a20</t>
  </si>
  <si>
    <t>Balance económico del sector público al cierre del año en curso (año t)</t>
  </si>
  <si>
    <t>saldopubt</t>
  </si>
  <si>
    <t>saldosectorpub_a21</t>
  </si>
  <si>
    <t>Balance económico del sector público al cierre del siguiente año (año t+1)</t>
  </si>
  <si>
    <t>saldopubtmas1</t>
  </si>
  <si>
    <t>saldorfsp_a19</t>
  </si>
  <si>
    <t>Saldo de requerimientos financieros del sector público al cierre del año anterior al correspondiente del levantamiento de la Encuesta (año t-1)</t>
  </si>
  <si>
    <t>saldorfsptmenos1</t>
  </si>
  <si>
    <t>saldorfsp_a20</t>
  </si>
  <si>
    <t>Saldo de requerimientos financieros del sector público al cierre del año en curso (año t)</t>
  </si>
  <si>
    <t>saldorfspt</t>
  </si>
  <si>
    <t>saldorfsp_a21</t>
  </si>
  <si>
    <t>Saldo de requerimientos financieros del sector público al cierre del siguiente año (año t+1)</t>
  </si>
  <si>
    <t>saldorfsptmas1</t>
  </si>
  <si>
    <t>balcom_a20</t>
  </si>
  <si>
    <t>Balanza Comercial, saldo anual al cierre del año en curso (año t)</t>
  </si>
  <si>
    <t>balcomt</t>
  </si>
  <si>
    <t>balcom_a21</t>
  </si>
  <si>
    <t>Balanza Comercial, saldo anual al cierre del siguiente año (año t+1)</t>
  </si>
  <si>
    <t>balcomtmas1</t>
  </si>
  <si>
    <t>cc_a19</t>
  </si>
  <si>
    <t>Cuenta Corriente, saldo anual al cierre del año anterior al correspondiente del levantamiento de la Encuesta (año t-1)</t>
  </si>
  <si>
    <t>cctmenos1</t>
  </si>
  <si>
    <t>cc_a20</t>
  </si>
  <si>
    <t>Cuenta Corriente, saldo anual al cierre del año en curso (año t)</t>
  </si>
  <si>
    <t>cct</t>
  </si>
  <si>
    <t>cc_a21</t>
  </si>
  <si>
    <t>Cuenta Corriente, saldo anual al cierre del siguiente año (año t+1)</t>
  </si>
  <si>
    <t>cctmas1</t>
  </si>
  <si>
    <t>ied_a19</t>
  </si>
  <si>
    <t>Inversión Extranjera Directa, monto al cierre del año anterior al correspondiente del levantamiento de la Encuesta (año t-1)</t>
  </si>
  <si>
    <t>iedtmenos1</t>
  </si>
  <si>
    <t>ied_a20</t>
  </si>
  <si>
    <t>Inversión Extranjera Directa, monto al cierre del año en curso (año t)</t>
  </si>
  <si>
    <t>iedt</t>
  </si>
  <si>
    <t>ied_a21</t>
  </si>
  <si>
    <t>Inversión Extranjera Directa, monto al cierre del siguiente año (año t+1)</t>
  </si>
  <si>
    <t>iedtmas1</t>
  </si>
  <si>
    <t>cnegm_m01_a20</t>
  </si>
  <si>
    <t>cnegmt</t>
  </si>
  <si>
    <t>climanegm</t>
  </si>
  <si>
    <t>cnegpi_m01_a20</t>
  </si>
  <si>
    <t>cnegpit</t>
  </si>
  <si>
    <t>climanegpi</t>
  </si>
  <si>
    <t>cnegemp_m01_a20</t>
  </si>
  <si>
    <t>cnegempt</t>
  </si>
  <si>
    <t>climanegemp</t>
  </si>
  <si>
    <t>epsi_m01_a20</t>
  </si>
  <si>
    <t>epsit</t>
  </si>
  <si>
    <t>ecopaissi</t>
  </si>
  <si>
    <t>epno_m01_a20</t>
  </si>
  <si>
    <t>epnot</t>
  </si>
  <si>
    <t>ecopaisno</t>
  </si>
  <si>
    <t>cempb_m01_a20</t>
  </si>
  <si>
    <t>cempbt</t>
  </si>
  <si>
    <t>coyunempbuent</t>
  </si>
  <si>
    <t>cempm_m01_a20</t>
  </si>
  <si>
    <t>cempmt</t>
  </si>
  <si>
    <t>coyunempmalt</t>
  </si>
  <si>
    <t>cempns_m01_a20</t>
  </si>
  <si>
    <t>cempnst</t>
  </si>
  <si>
    <t>coyunempnosegurot</t>
  </si>
  <si>
    <t>limcrec14_m01_a20</t>
  </si>
  <si>
    <t>limcrec14_mest_añot</t>
  </si>
  <si>
    <t>limcrec14mest</t>
  </si>
  <si>
    <t>limcrec12_m01_a20</t>
  </si>
  <si>
    <t>limcrec12_mest_añot</t>
  </si>
  <si>
    <t>limcrec12mest</t>
  </si>
  <si>
    <t>limcrec20_m01_a20</t>
  </si>
  <si>
    <t>limcrec20_mest_añot</t>
  </si>
  <si>
    <t>limcrec20mest</t>
  </si>
  <si>
    <t>limcrec1_m01_a20</t>
  </si>
  <si>
    <t>limcrec1_mest_añot</t>
  </si>
  <si>
    <t>limcrec1mest</t>
  </si>
  <si>
    <t>limcrec16_m01_a20</t>
  </si>
  <si>
    <t>limcrec16_mest_añot</t>
  </si>
  <si>
    <t>limcrec16mest</t>
  </si>
  <si>
    <t>limcrec9_m01_a20</t>
  </si>
  <si>
    <t>limcrec9_mest_añot</t>
  </si>
  <si>
    <t>limcrec9mest</t>
  </si>
  <si>
    <t>limcrec10_m01_a20</t>
  </si>
  <si>
    <t>limcrec10_mest_añot</t>
  </si>
  <si>
    <t>limcrec10mest</t>
  </si>
  <si>
    <t>limcrec2_m01_a20</t>
  </si>
  <si>
    <t>limcrec2_mest_añot</t>
  </si>
  <si>
    <t>limcrec2mest</t>
  </si>
  <si>
    <t>limcrec5_m01_a20</t>
  </si>
  <si>
    <t>limcrec5_mest_añot</t>
  </si>
  <si>
    <t>limcrec5mest</t>
  </si>
  <si>
    <t>limcrec3_m01_a20</t>
  </si>
  <si>
    <t>limcrec3_mest_añot</t>
  </si>
  <si>
    <t>limcrec3mest</t>
  </si>
  <si>
    <t>limcrec7_m01_a20</t>
  </si>
  <si>
    <t>limcrec7_mest_añot</t>
  </si>
  <si>
    <t>limcrec7mest</t>
  </si>
  <si>
    <t>limcrec11_m01_a20</t>
  </si>
  <si>
    <t>limcrec11_mest_añot</t>
  </si>
  <si>
    <t>limcrec11mest</t>
  </si>
  <si>
    <t>limcrec21_m01_a20</t>
  </si>
  <si>
    <t>limcrec21_mest_añot</t>
  </si>
  <si>
    <t>limcrec21mest</t>
  </si>
  <si>
    <t>limcrec30_m01_a20</t>
  </si>
  <si>
    <t>limcrec30_mest_añot</t>
  </si>
  <si>
    <t>limcrec30mest</t>
  </si>
  <si>
    <t>limcrec31_m01_a20</t>
  </si>
  <si>
    <t>limcrec31_mest_añot</t>
  </si>
  <si>
    <t>limcrec31mest</t>
  </si>
  <si>
    <t>limcrec32_m01_a20</t>
  </si>
  <si>
    <t>limcrec32_mest_añot</t>
  </si>
  <si>
    <t>limcrec32mest</t>
  </si>
  <si>
    <t>limcrec33_m01_a20</t>
  </si>
  <si>
    <t>limcrec33_mest_añot</t>
  </si>
  <si>
    <t>limcrec33mest</t>
  </si>
  <si>
    <t>limcrec36_m01_a20</t>
  </si>
  <si>
    <t>limcrec36_mest_añot</t>
  </si>
  <si>
    <t>limcrec36mest</t>
  </si>
  <si>
    <t>limcrec37_m01_a20</t>
  </si>
  <si>
    <t>limcrec37_mest_añot</t>
  </si>
  <si>
    <t>limcrec37mest</t>
  </si>
  <si>
    <t>limcrec38_m01_a20</t>
  </si>
  <si>
    <t>limcrec38_mest_añot</t>
  </si>
  <si>
    <t>limcrec38mest</t>
  </si>
  <si>
    <t>limcrec14_nivpreoc_m01_a20</t>
  </si>
  <si>
    <t>limcrec14_nivelpreocupación_mest_añot</t>
  </si>
  <si>
    <t>limcrec14nivpreocmest</t>
  </si>
  <si>
    <t>limcrec18_nivpreoc_m01_a20</t>
  </si>
  <si>
    <t>limcrec18_nivelpreocupación_mest_añot</t>
  </si>
  <si>
    <t>limcrec18nivpreocmest</t>
  </si>
  <si>
    <t>limcrec19_nivpreoc_m01_a20</t>
  </si>
  <si>
    <t>limcrec19_nivelpreocupación_mest_añot</t>
  </si>
  <si>
    <t>limcrec19nivpreocmest</t>
  </si>
  <si>
    <t>limcrec12_nivpreoc_m01_a20</t>
  </si>
  <si>
    <t>limcrec12_nivelpreocupación_mest_añot</t>
  </si>
  <si>
    <t>limcrec12nivpreocmest</t>
  </si>
  <si>
    <t>limcrec4_nivpreoc_m01_a20</t>
  </si>
  <si>
    <t>limcrec4_nivelpreocupación_mest_añot</t>
  </si>
  <si>
    <t>limcrec4nivpreocmest</t>
  </si>
  <si>
    <t>limcrec20_nivpreoc_m01_a20</t>
  </si>
  <si>
    <t>limcrec20_nivelpreocupación_mest_añot</t>
  </si>
  <si>
    <t>limcrec20nivpreocmest</t>
  </si>
  <si>
    <t>limcrec1_nivpreoc_m01_a20</t>
  </si>
  <si>
    <t>limcrec1_nivelpreocupación_mest_añot</t>
  </si>
  <si>
    <t>limcrec1nivpreocmest</t>
  </si>
  <si>
    <t>limcrec17_nivpreoc_m01_a20</t>
  </si>
  <si>
    <t>limcrec17_nivelpreocupación_mest_añot</t>
  </si>
  <si>
    <t>limcrec17nivpreocmest</t>
  </si>
  <si>
    <t>limcrec16_nivpreoc_m01_a20</t>
  </si>
  <si>
    <t>limcrec16_nivelpreocupación_mest_añot</t>
  </si>
  <si>
    <t>limcrec16nivpreocmest</t>
  </si>
  <si>
    <t>limcrec22_nivpreoc_m01_a20</t>
  </si>
  <si>
    <t>limcrec22_nivelpreocupación_mest_añot</t>
  </si>
  <si>
    <t>limcrec22nivpreocmest</t>
  </si>
  <si>
    <t>limcrec23_nivpreoc_m01_a20</t>
  </si>
  <si>
    <t>limcrec23_nivelpreocupación_mest_añot</t>
  </si>
  <si>
    <t>limcrec23nivpreocmest</t>
  </si>
  <si>
    <t>limcrec8_nivpreoc_m01_a20</t>
  </si>
  <si>
    <t>limcrec8_nivelpreocupación_mest_añot</t>
  </si>
  <si>
    <t>limcrec8nivpreocmest</t>
  </si>
  <si>
    <t>limcrec9_nivpreoc_m01_a20</t>
  </si>
  <si>
    <t>limcrec9_nivelpreocupación_mest_añot</t>
  </si>
  <si>
    <t>limcrec9nivpreocmest</t>
  </si>
  <si>
    <t>limcrec10_nivpreoc_m01_a20</t>
  </si>
  <si>
    <t>limcrec10_nivelpreocupación_mest_añot</t>
  </si>
  <si>
    <t>limcrec10nivpreocmest</t>
  </si>
  <si>
    <t>limcrec2_nivpreoc_m01_a20</t>
  </si>
  <si>
    <t>limcrec2_nivelpreocupación_mest_añot</t>
  </si>
  <si>
    <t>limcrec2nivpreocmest</t>
  </si>
  <si>
    <t>limcrec5_nivpreoc_m01_a20</t>
  </si>
  <si>
    <t>limcrec5_nivelpreocupación_mest_añot</t>
  </si>
  <si>
    <t>limcrec5nivpreocmest</t>
  </si>
  <si>
    <t>limcrec6_nivpreoc_m01_a20</t>
  </si>
  <si>
    <t>limcrec6_nivelpreocupación_mest_añot</t>
  </si>
  <si>
    <t>limcrec6nivpreocmest</t>
  </si>
  <si>
    <t>limcrec24_nivpreoc_m01_a20</t>
  </si>
  <si>
    <t>limcrec24_nivelpreocupación_mest_añot</t>
  </si>
  <si>
    <t>limcrec24nivpreocmest</t>
  </si>
  <si>
    <t>limcrec3_nivpreoc_m01_a20</t>
  </si>
  <si>
    <t>limcrec3_nivelpreocupación_mest_añot</t>
  </si>
  <si>
    <t>limcrec3nivpreocmest</t>
  </si>
  <si>
    <t>limcrec7_nivpreoc_m01_a20</t>
  </si>
  <si>
    <t>limcrec7_nivelpreocupación_mest_añot</t>
  </si>
  <si>
    <t>limcrec7nivpreocmest</t>
  </si>
  <si>
    <t>limcrec15_nivpreoc_m01_a20</t>
  </si>
  <si>
    <t>limcrec15_nivelpreocupación_mest_añot</t>
  </si>
  <si>
    <t>limcrec15nivpreocmest</t>
  </si>
  <si>
    <t>limcrec11_nivpreoc_m01_a20</t>
  </si>
  <si>
    <t>limcrec11_nivelpreocupación_mest_añot</t>
  </si>
  <si>
    <t>limcrec11nivpreocmest</t>
  </si>
  <si>
    <t>limcrec21_nivpreoc_m01_a20</t>
  </si>
  <si>
    <t>limcrec21_nivelpreocupación_mest_añot</t>
  </si>
  <si>
    <t>limcrec21nivpreocmest</t>
  </si>
  <si>
    <t>limcrec25_nivpreoc_m01_a20</t>
  </si>
  <si>
    <t>limcrec25_nivelpreocupación_mest_añot</t>
  </si>
  <si>
    <t>limcrec25nivpreocmest</t>
  </si>
  <si>
    <t>limcrec26_nivpreoc_m01_a20</t>
  </si>
  <si>
    <t>limcrec26_nivelpreocupación_mest_añot</t>
  </si>
  <si>
    <t>limcrec26nivpreocmest</t>
  </si>
  <si>
    <t>limcrec27_nivpreoc_m01_a20</t>
  </si>
  <si>
    <t>limcrec27_nivelpreocupación_mest_añot</t>
  </si>
  <si>
    <t>limcrec27nivpreocmest</t>
  </si>
  <si>
    <t>limcrec33_nivpreoc_m01_a20</t>
  </si>
  <si>
    <t>limcrec33_nivelpreocupación_mest_añot</t>
  </si>
  <si>
    <t>limcrec33nivpreocmest</t>
  </si>
  <si>
    <t>limcrec34_nivpreoc_m01_a20</t>
  </si>
  <si>
    <t>limcrec34_nivelpreocupación_mest_añot</t>
  </si>
  <si>
    <t>limcrec34nivpreocmest</t>
  </si>
  <si>
    <t>limcrec35_nivpreoc_m01_a20</t>
  </si>
  <si>
    <t>limcrec35_nivelpreocupación_mest_añot</t>
  </si>
  <si>
    <t>limcrec35nivpreocmest</t>
  </si>
  <si>
    <t>limcrec36_nivpreoc_m01_a20</t>
  </si>
  <si>
    <t>limcrec36_nivelpreocupación_mest_añot</t>
  </si>
  <si>
    <t>limcrec36nivpreocmest</t>
  </si>
  <si>
    <t>limcrec37_nivpreoc_m01_a20</t>
  </si>
  <si>
    <t>limcrec37_nivelpreocupación_mest_añot</t>
  </si>
  <si>
    <t>limcrec37nivpreocmest</t>
  </si>
  <si>
    <t>limcrec38_nivpreoc_m01_a20</t>
  </si>
  <si>
    <t>limcrec38_nivelpreocupación_mest_añot</t>
  </si>
  <si>
    <t>limcrec38nivpreocmest</t>
  </si>
  <si>
    <t>comp_crec_1, m01_a20</t>
  </si>
  <si>
    <t>Competencia y Crecimiento - 1, mes t</t>
  </si>
  <si>
    <t>comp_crec_1, mest</t>
  </si>
  <si>
    <t>comp_crec_2, m01_a20</t>
  </si>
  <si>
    <t>Competencia y Crecimiento - 2, mes t</t>
  </si>
  <si>
    <t>comp_crec_2, mest</t>
  </si>
  <si>
    <t>comp_crec_3, m01_a20</t>
  </si>
  <si>
    <t>Competencia y Crecimiento - 3, mes t</t>
  </si>
  <si>
    <t>comp_crec_3, mest</t>
  </si>
  <si>
    <t>comp_crec_4, m01_a20</t>
  </si>
  <si>
    <t>Competencia y Crecimiento - 4, mes t</t>
  </si>
  <si>
    <t>comp_crec_4, mest</t>
  </si>
  <si>
    <t>comp_crec_5, m01_a20</t>
  </si>
  <si>
    <t>Competencia y Crecimiento - 5, mes t</t>
  </si>
  <si>
    <t>comp_crec_5, mest</t>
  </si>
  <si>
    <t>comp_crec_6, m01_a20</t>
  </si>
  <si>
    <t>Competencia y Crecimiento - 6, mes t</t>
  </si>
  <si>
    <t>comp_crec_6, mest</t>
  </si>
  <si>
    <t>Inten_comp_1, m01_a20</t>
  </si>
  <si>
    <t>Intensidad Competencia - 1, mes t</t>
  </si>
  <si>
    <t>Inten_comp_1, mest</t>
  </si>
  <si>
    <t>Inten_comp_2, m01_a20</t>
  </si>
  <si>
    <t>Intensidad Competencia - 2, mes t</t>
  </si>
  <si>
    <t>Inten_comp_2, mest</t>
  </si>
  <si>
    <t>Inten_comp_3, m01_a20</t>
  </si>
  <si>
    <t>Intensidad Competencia - 3, mes t</t>
  </si>
  <si>
    <t>Inten_comp_3, mest</t>
  </si>
  <si>
    <t>Inten_comp_4, m01_a20</t>
  </si>
  <si>
    <t>Intensidad Competencia - 4, mes t</t>
  </si>
  <si>
    <t>Inten_comp_4, mest</t>
  </si>
  <si>
    <t>Inten_comp_5, m01_a20</t>
  </si>
  <si>
    <t>Intensidad Competencia - 5, mes t</t>
  </si>
  <si>
    <t>Inten_comp_5, mest</t>
  </si>
  <si>
    <t>sector_prob_comp_1, m01_a20</t>
  </si>
  <si>
    <t>Sectores Problemas Competencia - energía, mest</t>
  </si>
  <si>
    <t>sector_prob_comp_1, mest</t>
  </si>
  <si>
    <t>sector_prob_comp_2, m01_a20</t>
  </si>
  <si>
    <t>Sectores Problemas Competencia - electricidad, mes t</t>
  </si>
  <si>
    <t>sector_prob_comp_2, mest</t>
  </si>
  <si>
    <t>sector_prob_comp_3, m01_a20</t>
  </si>
  <si>
    <t>Sectores Problemas Competencia - telecomunicación e internet, mes t</t>
  </si>
  <si>
    <t>sector_prob_comp_3, mest</t>
  </si>
  <si>
    <t>sector_prob_comp_4, m01_a20</t>
  </si>
  <si>
    <t>Sectores Problemas Competencia - mercado de crédito bancario, mes t</t>
  </si>
  <si>
    <t>sector_prob_comp_4, mest</t>
  </si>
  <si>
    <t>sector_prob_comp_5, m01_a20</t>
  </si>
  <si>
    <t>Sectores Problemas Competencia - productos financieros distinto crédito bancario, mes t</t>
  </si>
  <si>
    <t>sector_prob_comp_5, mest</t>
  </si>
  <si>
    <t>sector_prob_comp_6, m01_a20</t>
  </si>
  <si>
    <t>Sectores Problemas Competencia - servicios de transporte, mes t</t>
  </si>
  <si>
    <t>sector_prob_comp_6, mest</t>
  </si>
  <si>
    <t>sector_prob_comp_7, m01_a20</t>
  </si>
  <si>
    <t>Sectores Problemas Competencia - servicios de salud, mes t</t>
  </si>
  <si>
    <t>sector_prob_comp_7, mest</t>
  </si>
  <si>
    <t>sector_prob_comp_9, m01_a20</t>
  </si>
  <si>
    <t>Sectores Problemas Competencia - sector agropecuario, mes t</t>
  </si>
  <si>
    <t>sector_prob_comp_9, mest</t>
  </si>
  <si>
    <t>sector_prob_comp_10, m01_a20</t>
  </si>
  <si>
    <t>Sectores Problemas Competencia - intermediación y comercialización de bienes, mes t</t>
  </si>
  <si>
    <t>sector_prob_comp_10, mest</t>
  </si>
  <si>
    <t>obst_enf_empresarios_1, m01_a20</t>
  </si>
  <si>
    <t>Obstáculos Enfrentan Empresarios - corrupción, mes t</t>
  </si>
  <si>
    <t>obst_enf_empresarios_1, mest</t>
  </si>
  <si>
    <t>obst_enf_empresarios_2, m01_a20</t>
  </si>
  <si>
    <t>Obstáculos Enfrentan Empresarios - crimen, mes t</t>
  </si>
  <si>
    <t>obst_enf_empresarios_2, mest</t>
  </si>
  <si>
    <t>obst_enf_empresarios_3, m01_a20</t>
  </si>
  <si>
    <t>Obstáculos Enfrentan Empresarios - burocracia, mes t</t>
  </si>
  <si>
    <t>obst_enf_empresarios_3, mest</t>
  </si>
  <si>
    <t>obst_enf_empresarios_4, m01_a20</t>
  </si>
  <si>
    <t>Obstáculos Enfrentan Empresarios - acceso a financiamiento, mes t</t>
  </si>
  <si>
    <t>obst_enf_empresarios_4, mest</t>
  </si>
  <si>
    <t>obst_enf_empresarios_5, m01_a20</t>
  </si>
  <si>
    <t>Obstáculos Enfrentan Empresarios - regulaciones laborales, mes t</t>
  </si>
  <si>
    <t>obst_enf_empresarios_5, mest</t>
  </si>
  <si>
    <t>obst_enf_empresarios_6, m01_a20</t>
  </si>
  <si>
    <t>Obstáculos Enfrentan Empresarios - oferta infraestructura inadecuada, mes t</t>
  </si>
  <si>
    <t>obst_enf_empresarios_6, mest</t>
  </si>
  <si>
    <t>obst_enf_empresarios_7, m01_a20</t>
  </si>
  <si>
    <t>Obstáculos Enfrentan Empresarios - impuestos, mes t</t>
  </si>
  <si>
    <t>obst_enf_empresarios_7, mest</t>
  </si>
  <si>
    <t>obst_enf_empresarios_8, m01_a20</t>
  </si>
  <si>
    <t>Obstáculos Enfrentan Empresarios - facilidades limitadas para innovar, mes t</t>
  </si>
  <si>
    <t>obst_enf_empresarios_8, mest</t>
  </si>
  <si>
    <t>obst_enf_empresarios_9, m01_a20</t>
  </si>
  <si>
    <t>Obstáculos Enfrentan Empresarios - bajo nivel educativo trabajadores, mes t</t>
  </si>
  <si>
    <t>obst_enf_empresarios_9, mest</t>
  </si>
  <si>
    <t>obst_enf_empresarios_10, m01_a20</t>
  </si>
  <si>
    <t>Obstáculos Enfrentan Empresarios - dominancia de las empresas existentes/falta de competencia, mes t</t>
  </si>
  <si>
    <t>obst_enf_empresarios_10, mest</t>
  </si>
  <si>
    <t>obst_enf_empresarios_11, m01_a20</t>
  </si>
  <si>
    <t>Obstáculos Enfrentan Empresarios - estado de derecho, mes t</t>
  </si>
  <si>
    <t>obst_enf_empresarios_11, mest</t>
  </si>
  <si>
    <t>obst_enf_empresarios_12, m01_a20</t>
  </si>
  <si>
    <t>Obstáculos Enfrentan Empresarios - incumplimiento de contratos, mes t</t>
  </si>
  <si>
    <t>obst_enf_empresarios_12, mest</t>
  </si>
  <si>
    <t>obst_enf_empresarios_13, m01_a20</t>
  </si>
  <si>
    <t>Obstáculos Enfrentan Empresarios - otro, mes t</t>
  </si>
  <si>
    <t>obst_enf_empresarios_13, mest</t>
  </si>
  <si>
    <t>pibeu_a19</t>
  </si>
  <si>
    <t>Variación porcentual anual del PIB de Estados Unidos, año anterior al correspondiente del levantamiento de la Encuesta (año t-1)</t>
  </si>
  <si>
    <t>pibeutmenos1</t>
  </si>
  <si>
    <t>pibeu_a20</t>
  </si>
  <si>
    <t>Variación porcentual anual del PIB de Estados Unidos, año en curso (año t)</t>
  </si>
  <si>
    <t>pibeut</t>
  </si>
  <si>
    <t>pibeu_a21</t>
  </si>
  <si>
    <t>Variación porcentual anual del PIB de Estados Unidos, siguiente año (año t+1)</t>
  </si>
  <si>
    <t>pibeutmas1</t>
  </si>
  <si>
    <t>infgen12m_m03_a20</t>
  </si>
  <si>
    <t>infsub12m_m03_a20</t>
  </si>
  <si>
    <t>infgen_m02_a21</t>
  </si>
  <si>
    <t>infsub_m02_a20</t>
  </si>
  <si>
    <t>infgen_prob_a12m_r1_m03_a20</t>
  </si>
  <si>
    <t>infgen_prob_a12m_r2_m03_a20</t>
  </si>
  <si>
    <t>infgen_prob_a12m_r3_m03_a20</t>
  </si>
  <si>
    <t>infgen_prob_a12m_r4_m03_a20</t>
  </si>
  <si>
    <t>infgen_prob_a12m_r5_m03_a20</t>
  </si>
  <si>
    <t>infgen_prob_a12m_r6_m03_a20</t>
  </si>
  <si>
    <t>infgen_prob_a12m_r7_m03_a20</t>
  </si>
  <si>
    <t>infgen_prob_a12m_r8_m03_a20</t>
  </si>
  <si>
    <t>infgen_prob_a12m_r9_m03_a20</t>
  </si>
  <si>
    <t>infgen_prob_a12m_r10_m03_a20</t>
  </si>
  <si>
    <t>infgen_prob_a12m_r11_m03_a20</t>
  </si>
  <si>
    <t>infgen_prob_a12m_r12_m03_a20</t>
  </si>
  <si>
    <t>infgen_prob_a12m_r13_m03_a20</t>
  </si>
  <si>
    <t>infgen_prob_a12m_r14_m03_a20</t>
  </si>
  <si>
    <t>infsub_prob_a12m_r1_m03_a20</t>
  </si>
  <si>
    <t>infsub_prob_a12m_r2_m03_a20</t>
  </si>
  <si>
    <t>infsub_prob_a12m_r3_m03_a20</t>
  </si>
  <si>
    <t>infsub_prob_a12m_r4_m03_a20</t>
  </si>
  <si>
    <t>infsub_prob_a12m_r5_m03_a20</t>
  </si>
  <si>
    <t>infsub_prob_a12m_r6_m03_a20</t>
  </si>
  <si>
    <t>infsub_prob_a12m_r7_m03_a20</t>
  </si>
  <si>
    <t>infsub_prob_a12m_r8_m03_a20</t>
  </si>
  <si>
    <t>infsub_prob_a12m_r9_m03_a20</t>
  </si>
  <si>
    <t>infsub_prob_a12m_r10_m03_a20</t>
  </si>
  <si>
    <t>infsub_prob_a12m_r11_m03_a20</t>
  </si>
  <si>
    <t>infsub_prob_a12m_r12_m03_a20</t>
  </si>
  <si>
    <t>infsub_prob_a12m_r13_m03_a20</t>
  </si>
  <si>
    <t>infsub_prob_a12m_r14_m03_a20</t>
  </si>
  <si>
    <t>redpib_prob_q1_a21</t>
  </si>
  <si>
    <t>Probabilidad de reducción en el PIB trimestral, dentro de cuatro trimestres respecto al anateiror (trimestre t+4 respecto al trimestre t+3)</t>
  </si>
  <si>
    <t>probredpibtmas4</t>
  </si>
  <si>
    <t>tc_m02_a21</t>
  </si>
  <si>
    <t>comp_crec_1, m02_a20</t>
  </si>
  <si>
    <t>comp_crec_2, m02_a20</t>
  </si>
  <si>
    <t>comp_crec_3, m02_a20</t>
  </si>
  <si>
    <t>comp_crec_4, m02_a20</t>
  </si>
  <si>
    <t>comp_crec_5, m02_a20</t>
  </si>
  <si>
    <t>comp_crec_6, m02_a20</t>
  </si>
  <si>
    <t>comp_crec_7, m02_a20</t>
  </si>
  <si>
    <t>Competencia y Crecimiento - 7, mes t</t>
  </si>
  <si>
    <t>comp_crec_7, mest</t>
  </si>
  <si>
    <t>Inten_comp_1, m02_a20</t>
  </si>
  <si>
    <t>Inten_comp_2, m02_a20</t>
  </si>
  <si>
    <t>Inten_comp_3, m02_a20</t>
  </si>
  <si>
    <t>Inten_comp_4, m02_a20</t>
  </si>
  <si>
    <t>Inten_comp_5, m02_a20</t>
  </si>
  <si>
    <t>Inten_comp_6, m02_a20</t>
  </si>
  <si>
    <t>Intensidad Competencia - 6, mes t</t>
  </si>
  <si>
    <t>Inten_comp_6, mest</t>
  </si>
  <si>
    <t>sector_prob_comp_1, m02_a20</t>
  </si>
  <si>
    <t>sector_prob_comp_2, m02_a20</t>
  </si>
  <si>
    <t>sector_prob_comp_3, m02_a20</t>
  </si>
  <si>
    <t>sector_prob_comp_4, m02_a20</t>
  </si>
  <si>
    <t>sector_prob_comp_5, m02_a20</t>
  </si>
  <si>
    <t>sector_prob_comp_6, m02_a20</t>
  </si>
  <si>
    <t>sector_prob_comp_7, m02_a20</t>
  </si>
  <si>
    <t>sector_prob_comp_9, m02_a20</t>
  </si>
  <si>
    <t>sector_prob_comp_10, m02_a20</t>
  </si>
  <si>
    <t>obst_enf_empresarios_1, m02_a20</t>
  </si>
  <si>
    <t>obst_enf_empresarios_2, m02_a20</t>
  </si>
  <si>
    <t>obst_enf_empresarios_3, m02_a20</t>
  </si>
  <si>
    <t>obst_enf_empresarios_4, m02_a20</t>
  </si>
  <si>
    <t>obst_enf_empresarios_5, m02_a20</t>
  </si>
  <si>
    <t>obst_enf_empresarios_6, m02_a20</t>
  </si>
  <si>
    <t>obst_enf_empresarios_7, m02_a20</t>
  </si>
  <si>
    <t>obst_enf_empresarios_9, m02_a20</t>
  </si>
  <si>
    <t>obst_enf_empresarios_10, m02_a20</t>
  </si>
  <si>
    <t>obst_enf_empresarios_11, m02_a20</t>
  </si>
  <si>
    <t>obst_enf_empresarios_12, m02_a20</t>
  </si>
  <si>
    <t>obst_enf_empresarios_13, m02_a20</t>
  </si>
  <si>
    <t>infgen12m_m04_a20</t>
  </si>
  <si>
    <t>infsub12m_m04_a20</t>
  </si>
  <si>
    <t>infgen_m03_a21</t>
  </si>
  <si>
    <t>infsub_m03_a20</t>
  </si>
  <si>
    <t>infgen_prob_a12m_r1_m04_a20</t>
  </si>
  <si>
    <t>infgen_prob_a12m_r2_m04_a20</t>
  </si>
  <si>
    <t>infgen_prob_a12m_r3_m04_a20</t>
  </si>
  <si>
    <t>infgen_prob_a12m_r4_m04_a20</t>
  </si>
  <si>
    <t>infgen_prob_a12m_r5_m04_a20</t>
  </si>
  <si>
    <t>infgen_prob_a12m_r6_m04_a20</t>
  </si>
  <si>
    <t>infgen_prob_a12m_r7_m04_a20</t>
  </si>
  <si>
    <t>infgen_prob_a12m_r8_m04_a20</t>
  </si>
  <si>
    <t>infgen_prob_a12m_r9_m04_a20</t>
  </si>
  <si>
    <t>infgen_prob_a12m_r10_m04_a20</t>
  </si>
  <si>
    <t>infgen_prob_a12m_r11_m04_a20</t>
  </si>
  <si>
    <t>infgen_prob_a12m_r12_m04_a20</t>
  </si>
  <si>
    <t>infgen_prob_a12m_r13_m04_a20</t>
  </si>
  <si>
    <t>infgen_prob_a12m_r14_m04_a20</t>
  </si>
  <si>
    <t>infsub_prob_a12m_r1_m04_a20</t>
  </si>
  <si>
    <t>infsub_prob_a12m_r2_m04_a20</t>
  </si>
  <si>
    <t>infsub_prob_a12m_r3_m04_a20</t>
  </si>
  <si>
    <t>infsub_prob_a12m_r4_m04_a20</t>
  </si>
  <si>
    <t>infsub_prob_a12m_r5_m04_a20</t>
  </si>
  <si>
    <t>infsub_prob_a12m_r6_m04_a20</t>
  </si>
  <si>
    <t>infsub_prob_a12m_r7_m04_a20</t>
  </si>
  <si>
    <t>infsub_prob_a12m_r8_m04_a20</t>
  </si>
  <si>
    <t>infsub_prob_a12m_r9_m04_a20</t>
  </si>
  <si>
    <t>infsub_prob_a12m_r10_m04_a20</t>
  </si>
  <si>
    <t>infsub_prob_a12m_r11_m04_a20</t>
  </si>
  <si>
    <t>infsub_prob_a12m_r12_m04_a20</t>
  </si>
  <si>
    <t>infsub_prob_a12m_r13_m04_a20</t>
  </si>
  <si>
    <t>infsub_prob_a12m_r14_m04_a20</t>
  </si>
  <si>
    <t>fondinterbanc_q1_a22</t>
  </si>
  <si>
    <t>Nivel de la tasa de fondeo interbancaria al cierre dentro de ocho trimestres (trimestre t+8)</t>
  </si>
  <si>
    <t>fondeotmas8</t>
  </si>
  <si>
    <t>tc_m03_a21</t>
  </si>
  <si>
    <t>limcrec8_m03_a20</t>
  </si>
  <si>
    <t>limcrec8_mest_añot</t>
  </si>
  <si>
    <t>limcrec8mest</t>
  </si>
  <si>
    <t>limcrec24_m03_a20</t>
  </si>
  <si>
    <t>limcrec24_mest_añot</t>
  </si>
  <si>
    <t>limcrec24mest</t>
  </si>
  <si>
    <t>comp_crec_1, m03_a20</t>
  </si>
  <si>
    <t>comp_crec_2, m03_a20</t>
  </si>
  <si>
    <t>comp_crec_3, m03_a20</t>
  </si>
  <si>
    <t>comp_crec_4, m03_a20</t>
  </si>
  <si>
    <t>comp_crec_5, m03_a20</t>
  </si>
  <si>
    <t>Inten_comp_1, m03_a20</t>
  </si>
  <si>
    <t>Inten_comp_2, m03_a20</t>
  </si>
  <si>
    <t>Inten_comp_3, m03_a20</t>
  </si>
  <si>
    <t>Inten_comp_4, m03_a20</t>
  </si>
  <si>
    <t>Inten_comp_5, m03_a20</t>
  </si>
  <si>
    <t>sector_prob_comp_1, m03_a20</t>
  </si>
  <si>
    <t>sector_prob_comp_2, m03_a20</t>
  </si>
  <si>
    <t>sector_prob_comp_3, m03_a20</t>
  </si>
  <si>
    <t>sector_prob_comp_4, m03_a20</t>
  </si>
  <si>
    <t>sector_prob_comp_5, m03_a20</t>
  </si>
  <si>
    <t>sector_prob_comp_6, m03_a20</t>
  </si>
  <si>
    <t>sector_prob_comp_7, m03_a20</t>
  </si>
  <si>
    <t>sector_prob_comp_9, m03_a20</t>
  </si>
  <si>
    <t>sector_prob_comp_10, m03_a20</t>
  </si>
  <si>
    <t>obst_enf_empresarios_1, m03_a20</t>
  </si>
  <si>
    <t>obst_enf_empresarios_2, m03_a20</t>
  </si>
  <si>
    <t>obst_enf_empresarios_3, m03_a20</t>
  </si>
  <si>
    <t>obst_enf_empresarios_4, m03_a20</t>
  </si>
  <si>
    <t>obst_enf_empresarios_5, m03_a20</t>
  </si>
  <si>
    <t>obst_enf_empresarios_6, m03_a20</t>
  </si>
  <si>
    <t>obst_enf_empresarios_7, m03_a20</t>
  </si>
  <si>
    <t>obst_enf_empresarios_8, m03_a20</t>
  </si>
  <si>
    <t>obst_enf_empresarios_9, m03_a20</t>
  </si>
  <si>
    <t>obst_enf_empresarios_10, m03_a20</t>
  </si>
  <si>
    <t>obst_enf_empresarios_11, m03_a20</t>
  </si>
  <si>
    <t>obst_enf_empresarios_12, m03_a20</t>
  </si>
  <si>
    <t>obst_enf_empresarios_13, m03_a20</t>
  </si>
  <si>
    <t>infgen12m_m05_a20</t>
  </si>
  <si>
    <t>infsub12m_m05_a20</t>
  </si>
  <si>
    <t>infgen_m04_a21</t>
  </si>
  <si>
    <t>infsub_m04_a20</t>
  </si>
  <si>
    <t>infgen_prob_a12m_r1_m05_a20</t>
  </si>
  <si>
    <t>infgen_prob_a12m_r2_m05_a20</t>
  </si>
  <si>
    <t>infgen_prob_a12m_r3_m05_a20</t>
  </si>
  <si>
    <t>infgen_prob_a12m_r4_m05_a20</t>
  </si>
  <si>
    <t>infgen_prob_a12m_r5_m05_a20</t>
  </si>
  <si>
    <t>infgen_prob_a12m_r6_m05_a20</t>
  </si>
  <si>
    <t>infgen_prob_a12m_r7_m05_a20</t>
  </si>
  <si>
    <t>infgen_prob_a12m_r8_m05_a20</t>
  </si>
  <si>
    <t>infgen_prob_a12m_r9_m05_a20</t>
  </si>
  <si>
    <t>infgen_prob_a12m_r10_m05_a20</t>
  </si>
  <si>
    <t>infgen_prob_a12m_r11_m05_a20</t>
  </si>
  <si>
    <t>infgen_prob_a12m_r12_m05_a20</t>
  </si>
  <si>
    <t>infgen_prob_a12m_r13_m05_a20</t>
  </si>
  <si>
    <t>infgen_prob_a12m_r14_m05_a20</t>
  </si>
  <si>
    <t>infsub_prob_a12m_r1_m05_a20</t>
  </si>
  <si>
    <t>infsub_prob_a12m_r2_m05_a20</t>
  </si>
  <si>
    <t>infsub_prob_a12m_r3_m05_a20</t>
  </si>
  <si>
    <t>infsub_prob_a12m_r4_m05_a20</t>
  </si>
  <si>
    <t>infsub_prob_a12m_r5_m05_a20</t>
  </si>
  <si>
    <t>infsub_prob_a12m_r6_m05_a20</t>
  </si>
  <si>
    <t>infsub_prob_a12m_r7_m05_a20</t>
  </si>
  <si>
    <t>infsub_prob_a12m_r8_m05_a20</t>
  </si>
  <si>
    <t>infsub_prob_a12m_r9_m05_a20</t>
  </si>
  <si>
    <t>infsub_prob_a12m_r10_m05_a20</t>
  </si>
  <si>
    <t>infsub_prob_a12m_r11_m05_a20</t>
  </si>
  <si>
    <t>infsub_prob_a12m_r12_m05_a20</t>
  </si>
  <si>
    <t>infsub_prob_a12m_r13_m05_a20</t>
  </si>
  <si>
    <t>infsub_prob_a12m_r14_m05_a20</t>
  </si>
  <si>
    <t>varpib_prob_a20_r27</t>
  </si>
  <si>
    <t>Variación porcentual anual del PIB en el año en curso (año t), probabilidad de que se encuentre en rango ( - 6.0 a - 6.4 %)</t>
  </si>
  <si>
    <t>varpibptrango27</t>
  </si>
  <si>
    <t>varpib_prob_a20_r28</t>
  </si>
  <si>
    <t>Variación porcentual anual del PIB en el año en curso (año t), probabilidad de que se encuentre en rango ( - 6.5 a - 6.9 %)</t>
  </si>
  <si>
    <t>varpibptrango28</t>
  </si>
  <si>
    <t>varpib_prob_a20_r29</t>
  </si>
  <si>
    <t>Variación porcentual anual del PIB en el año en curso (año t), probabilidad de que se encuentre en rango ( - 7.0 a - 7.4 %)</t>
  </si>
  <si>
    <t>varpibptrango29</t>
  </si>
  <si>
    <t>varpib_prob_a20_r30</t>
  </si>
  <si>
    <t>Variación porcentual anual del PIB en el año en curso (año t), probabilidad de que se encuentre en rango ( - 7.5 a - 7.9 %)</t>
  </si>
  <si>
    <t>varpibptrango30</t>
  </si>
  <si>
    <t>varpib_prob_a20_r31</t>
  </si>
  <si>
    <t>Variación porcentual anual del PIB en el año en curso (año t), probabilidad de que se encuentre en rango ( - 8.0 a - 8.4 %)</t>
  </si>
  <si>
    <t>varpibptrango31</t>
  </si>
  <si>
    <t>varpib_prob_a20_r32</t>
  </si>
  <si>
    <t>Variación porcentual anual del PIB en el año en curso (año t), probabilidad de que se encuentre en rango ( - 8.5 a - 8.9 %)</t>
  </si>
  <si>
    <t>varpibptrango32</t>
  </si>
  <si>
    <t>varpib_prob_a20_r33</t>
  </si>
  <si>
    <t>Variación porcentual anual del PIB en el año en curso (año t), probabilidad de que se encuentre en rango ( - 9.0 a - 9.4 %)</t>
  </si>
  <si>
    <t>varpibptrango33</t>
  </si>
  <si>
    <t>varpib_prob_a20_r34</t>
  </si>
  <si>
    <t>Variación porcentual anual del PIB en el año en curso (año t), probabilidad de que se encuentre en rango ( - 9.5 a - 9.9 %)</t>
  </si>
  <si>
    <t>varpibptrango34</t>
  </si>
  <si>
    <t>varpib_prob_a20_r35</t>
  </si>
  <si>
    <t>Variación porcentual anual del PIB en el año en curso (año t), probabilidad de que se encuentre en rango ( - 10.0 a - 10.4 %)</t>
  </si>
  <si>
    <t>varpibptrango35</t>
  </si>
  <si>
    <t>varpib_prob_a20_r36</t>
  </si>
  <si>
    <t>Variación porcentual anual del PIB en el año en curso (año t), probabilidad de que se encuentre en rango ( - 10.5 a - 10.9 %)</t>
  </si>
  <si>
    <t>varpibptrango36</t>
  </si>
  <si>
    <t>varpib_prob_a20_r37</t>
  </si>
  <si>
    <t>Variación porcentual anual del PIB en el año en curso (año t), probabilidad de que se encuentre en rango ( - 11.0 a - 11.4 %)</t>
  </si>
  <si>
    <t>varpibptrango37</t>
  </si>
  <si>
    <t>varpib_prob_a20_r38</t>
  </si>
  <si>
    <t>Variación porcentual anual del PIB en el año en curso (año t), probabilidad de que se encuentre en rango ( - 11.5 a - 11.9 %)</t>
  </si>
  <si>
    <t>varpibptrango38</t>
  </si>
  <si>
    <t>varpib_prob_a20_r39</t>
  </si>
  <si>
    <t>Variación porcentual anual del PIB en el año en curso (año t), probabilidad de que se encuentre en rango (menor a - 12 %)</t>
  </si>
  <si>
    <t>varpibptrango39</t>
  </si>
  <si>
    <t>varpib_prob_a21_r27</t>
  </si>
  <si>
    <t>Variación porcentual anual del PIB en el siguiente año (año t+1), probabilidad de que se encuentre en rango ( - 6.0 a - 6.4 %)</t>
  </si>
  <si>
    <t>varpibptmas1rango27</t>
  </si>
  <si>
    <t>varpib_prob_a21_r28</t>
  </si>
  <si>
    <t>Variación porcentual anual del PIB en el siguiente año (año t+1), probabilidad de que se encuentre en rango ( - 6.5 a - 6.9 %)</t>
  </si>
  <si>
    <t>varpibptmas1rango28</t>
  </si>
  <si>
    <t>varpib_prob_a21_r29</t>
  </si>
  <si>
    <t>Variación porcentual anual del PIB en el siguiente año (año t+1), probabilidad de que se encuentre en rango ( - 7.0 a - 7.4 %)</t>
  </si>
  <si>
    <t>varpibptmas1rango29</t>
  </si>
  <si>
    <t>varpib_prob_a21_r30</t>
  </si>
  <si>
    <t>Variación porcentual anual del PIB en el siguiente año (año t+1), probabilidad de que se encuentre en rango ( - 7.5 a - 7.9 %)</t>
  </si>
  <si>
    <t>varpibptmas1rango30</t>
  </si>
  <si>
    <t>varpib_prob_a21_r31</t>
  </si>
  <si>
    <t>Variación porcentual anual del PIB en el siguiente año (año t+1), probabilidad de que se encuentre en rango ( - 8.0 a - 8.4 %)</t>
  </si>
  <si>
    <t>varpibptmas1rango31</t>
  </si>
  <si>
    <t>varpib_prob_a21_r32</t>
  </si>
  <si>
    <t>Variación porcentual anual del PIB en el siguiente año (año t+1), probabilidad de que se encuentre en rango ( - 8.5 a - 8.9 %)</t>
  </si>
  <si>
    <t>varpibptmas1rango32</t>
  </si>
  <si>
    <t>varpib_prob_a21_r33</t>
  </si>
  <si>
    <t>Variación porcentual anual del PIB en el siguiente año (año t+1), probabilidad de que se encuentre en rango ( - 9.0 a - 9.4 %)</t>
  </si>
  <si>
    <t>varpibptmas1rango33</t>
  </si>
  <si>
    <t>varpib_prob_a21_r34</t>
  </si>
  <si>
    <t>Variación porcentual anual del PIB en el siguiente año (año t+1), probabilidad de que se encuentre en rango ( - 9.5 a - 9.9 %)</t>
  </si>
  <si>
    <t>varpibptmas1rango34</t>
  </si>
  <si>
    <t>varpib_prob_a21_r35</t>
  </si>
  <si>
    <t>Variación porcentual anual del PIB en el siguiente año (año t+1), probabilidad de que se encuentre en rango ( - 10.0 a - 10.4 %)</t>
  </si>
  <si>
    <t>varpibptmas1rango35</t>
  </si>
  <si>
    <t>varpib_prob_a21_r36</t>
  </si>
  <si>
    <t>Variación porcentual anual del PIB en el siguiente año (año t+1), probabilidad de que se encuentre en rango ( - 10.5 a - 10.9 %)</t>
  </si>
  <si>
    <t>varpibptmas1rango36</t>
  </si>
  <si>
    <t>varpib_prob_a21_r37</t>
  </si>
  <si>
    <t>Variación porcentual anual del PIB en el siguiente año (año t+1), probabilidad de que se encuentre en rango ( - 11.0 a - 11.4 %)</t>
  </si>
  <si>
    <t>varpibptmas1rango37</t>
  </si>
  <si>
    <t>varpib_prob_a21_r38</t>
  </si>
  <si>
    <t>Variación porcentual anual del PIB en el siguiente año (año t+1), probabilidad de que se encuentre en rango ( - 11.5 a - 11.9 %)</t>
  </si>
  <si>
    <t>varpibptmas1rango38</t>
  </si>
  <si>
    <t>varpib_prob_a21_r39</t>
  </si>
  <si>
    <t>Variación porcentual anual del PIB en el siguiente año (año t+1), probabilidad de que se encuentre en rango (menor a - 12 %)</t>
  </si>
  <si>
    <t>varpibptmas1rango39</t>
  </si>
  <si>
    <t>fondinterbanc_q2_a22</t>
  </si>
  <si>
    <t>tc_m04_a21</t>
  </si>
  <si>
    <t>limcrec4_m04_a20</t>
  </si>
  <si>
    <t>limcrec4_mest_añot</t>
  </si>
  <si>
    <t>limcrec4mest</t>
  </si>
  <si>
    <t>comp_crec_1, m04_a20</t>
  </si>
  <si>
    <t>comp_crec_2, m04_a20</t>
  </si>
  <si>
    <t>comp_crec_3, m04_a20</t>
  </si>
  <si>
    <t>comp_crec_4, m04_a20</t>
  </si>
  <si>
    <t>comp_crec_5, m04_a20</t>
  </si>
  <si>
    <t>comp_crec_7, m04_a20</t>
  </si>
  <si>
    <t>Inten_comp_1, m04_a20</t>
  </si>
  <si>
    <t>Inten_comp_2, m04_a20</t>
  </si>
  <si>
    <t>Inten_comp_3, m04_a20</t>
  </si>
  <si>
    <t>Inten_comp_4, m04_a20</t>
  </si>
  <si>
    <t>Inten_comp_5, m04_a20</t>
  </si>
  <si>
    <t>sector_prob_comp_1, m04_a20</t>
  </si>
  <si>
    <t>sector_prob_comp_2, m04_a20</t>
  </si>
  <si>
    <t>sector_prob_comp_3, m04_a20</t>
  </si>
  <si>
    <t>sector_prob_comp_4, m04_a20</t>
  </si>
  <si>
    <t>sector_prob_comp_5, m04_a20</t>
  </si>
  <si>
    <t>sector_prob_comp_6, m04_a20</t>
  </si>
  <si>
    <t>sector_prob_comp_7, m04_a20</t>
  </si>
  <si>
    <t>sector_prob_comp_8, m04_a20</t>
  </si>
  <si>
    <t>Sectores Problemas Competencia - servicios educativos, mes t</t>
  </si>
  <si>
    <t>sector_prob_comp_8, mest</t>
  </si>
  <si>
    <t>sector_prob_comp_10, m04_a20</t>
  </si>
  <si>
    <t>obst_enf_empresarios_1, m04_a20</t>
  </si>
  <si>
    <t>obst_enf_empresarios_2, m04_a20</t>
  </si>
  <si>
    <t>obst_enf_empresarios_3, m04_a20</t>
  </si>
  <si>
    <t>obst_enf_empresarios_4, m04_a20</t>
  </si>
  <si>
    <t>obst_enf_empresarios_5, m04_a20</t>
  </si>
  <si>
    <t>obst_enf_empresarios_6, m04_a20</t>
  </si>
  <si>
    <t>obst_enf_empresarios_7, m04_a20</t>
  </si>
  <si>
    <t>obst_enf_empresarios_9, m04_a20</t>
  </si>
  <si>
    <t>obst_enf_empresarios_10, m04_a20</t>
  </si>
  <si>
    <t>obst_enf_empresarios_11, m04_a20</t>
  </si>
  <si>
    <t>obst_enf_empresarios_12, m04_a20</t>
  </si>
  <si>
    <t>obst_enf_empresarios_13, m04_a20</t>
  </si>
  <si>
    <t>infgen12m_m06_a20</t>
  </si>
  <si>
    <t>infsub12m_m06_a20</t>
  </si>
  <si>
    <t>infgen_m05_a21</t>
  </si>
  <si>
    <t>infsub_m05_a20</t>
  </si>
  <si>
    <t>infgen_prob_a12m_r1_m06_a20</t>
  </si>
  <si>
    <t>infgen_prob_a12m_r2_m06_a20</t>
  </si>
  <si>
    <t>infgen_prob_a12m_r3_m06_a20</t>
  </si>
  <si>
    <t>infgen_prob_a12m_r4_m06_a20</t>
  </si>
  <si>
    <t>infgen_prob_a12m_r5_m06_a20</t>
  </si>
  <si>
    <t>infgen_prob_a12m_r6_m06_a20</t>
  </si>
  <si>
    <t>infgen_prob_a12m_r7_m06_a20</t>
  </si>
  <si>
    <t>infgen_prob_a12m_r8_m06_a20</t>
  </si>
  <si>
    <t>infgen_prob_a12m_r9_m06_a20</t>
  </si>
  <si>
    <t>infgen_prob_a12m_r10_m06_a20</t>
  </si>
  <si>
    <t>infgen_prob_a12m_r11_m06_a20</t>
  </si>
  <si>
    <t>infgen_prob_a12m_r12_m06_a20</t>
  </si>
  <si>
    <t>infgen_prob_a12m_r13_m06_a20</t>
  </si>
  <si>
    <t>infgen_prob_a12m_r14_m06_a20</t>
  </si>
  <si>
    <t>infsub_prob_a12m_r1_m06_a20</t>
  </si>
  <si>
    <t>infsub_prob_a12m_r2_m06_a20</t>
  </si>
  <si>
    <t>infsub_prob_a12m_r3_m06_a20</t>
  </si>
  <si>
    <t>infsub_prob_a12m_r4_m06_a20</t>
  </si>
  <si>
    <t>infsub_prob_a12m_r5_m06_a20</t>
  </si>
  <si>
    <t>infsub_prob_a12m_r6_m06_a20</t>
  </si>
  <si>
    <t>infsub_prob_a12m_r7_m06_a20</t>
  </si>
  <si>
    <t>infsub_prob_a12m_r8_m06_a20</t>
  </si>
  <si>
    <t>infsub_prob_a12m_r9_m06_a20</t>
  </si>
  <si>
    <t>infsub_prob_a12m_r10_m06_a20</t>
  </si>
  <si>
    <t>infsub_prob_a12m_r11_m06_a20</t>
  </si>
  <si>
    <t>infsub_prob_a12m_r12_m06_a20</t>
  </si>
  <si>
    <t>infsub_prob_a12m_r13_m06_a20</t>
  </si>
  <si>
    <t>infsub_prob_a12m_r14_m06_a20</t>
  </si>
  <si>
    <t>redpib_prob_q2_a21</t>
  </si>
  <si>
    <t>tc_m05_a21</t>
  </si>
  <si>
    <t>limcrec22_m05_a20</t>
  </si>
  <si>
    <t>limcrec22_mest_añot</t>
  </si>
  <si>
    <t>limcrec22mest</t>
  </si>
  <si>
    <t>comp_crec_1, m05_a20</t>
  </si>
  <si>
    <t>comp_crec_2, m05_a20</t>
  </si>
  <si>
    <t>comp_crec_3, m05_a20</t>
  </si>
  <si>
    <t>comp_crec_4, m05_a20</t>
  </si>
  <si>
    <t>comp_crec_5, m05_a20</t>
  </si>
  <si>
    <t>comp_crec_6, m05_a20</t>
  </si>
  <si>
    <t>comp_crec_7, m05_a20</t>
  </si>
  <si>
    <t>Inten_comp_1, m05_a20</t>
  </si>
  <si>
    <t>Inten_comp_2, m05_a20</t>
  </si>
  <si>
    <t>Inten_comp_3, m05_a20</t>
  </si>
  <si>
    <t>Inten_comp_4, m05_a20</t>
  </si>
  <si>
    <t>Inten_comp_5, m05_a20</t>
  </si>
  <si>
    <t>sector_prob_comp_1, m05_a20</t>
  </si>
  <si>
    <t>sector_prob_comp_2, m05_a20</t>
  </si>
  <si>
    <t>sector_prob_comp_3, m05_a20</t>
  </si>
  <si>
    <t>sector_prob_comp_4, m05_a20</t>
  </si>
  <si>
    <t>sector_prob_comp_5, m05_a20</t>
  </si>
  <si>
    <t>sector_prob_comp_6, m05_a20</t>
  </si>
  <si>
    <t>sector_prob_comp_7, m05_a20</t>
  </si>
  <si>
    <t>sector_prob_comp_10, m05_a20</t>
  </si>
  <si>
    <t>obst_enf_empresarios_1, m05_a20</t>
  </si>
  <si>
    <t>obst_enf_empresarios_2, m05_a20</t>
  </si>
  <si>
    <t>obst_enf_empresarios_3, m05_a20</t>
  </si>
  <si>
    <t>obst_enf_empresarios_4, m05_a20</t>
  </si>
  <si>
    <t>obst_enf_empresarios_5, m05_a20</t>
  </si>
  <si>
    <t>obst_enf_empresarios_6, m05_a20</t>
  </si>
  <si>
    <t>obst_enf_empresarios_7, m05_a20</t>
  </si>
  <si>
    <t>obst_enf_empresarios_9, m05_a20</t>
  </si>
  <si>
    <t>obst_enf_empresarios_10, m05_a20</t>
  </si>
  <si>
    <t>obst_enf_empresarios_11, m05_a20</t>
  </si>
  <si>
    <t>obst_enf_empresarios_12, m05_a20</t>
  </si>
  <si>
    <t>infgen12m_m07_a20</t>
  </si>
  <si>
    <t>infsub12m_m07_a20</t>
  </si>
  <si>
    <t>infgen_m06_a21</t>
  </si>
  <si>
    <t>infsub_m06_a20</t>
  </si>
  <si>
    <t>infgen_prob_a12m_r1_m07_a20</t>
  </si>
  <si>
    <t>infgen_prob_a12m_r2_m07_a20</t>
  </si>
  <si>
    <t>infgen_prob_a12m_r3_m07_a20</t>
  </si>
  <si>
    <t>infgen_prob_a12m_r4_m07_a20</t>
  </si>
  <si>
    <t>infgen_prob_a12m_r5_m07_a20</t>
  </si>
  <si>
    <t>infgen_prob_a12m_r6_m07_a20</t>
  </si>
  <si>
    <t>infgen_prob_a12m_r7_m07_a20</t>
  </si>
  <si>
    <t>infgen_prob_a12m_r8_m07_a20</t>
  </si>
  <si>
    <t>infgen_prob_a12m_r9_m07_a20</t>
  </si>
  <si>
    <t>infgen_prob_a12m_r10_m07_a20</t>
  </si>
  <si>
    <t>infgen_prob_a12m_r11_m07_a20</t>
  </si>
  <si>
    <t>infgen_prob_a12m_r12_m07_a20</t>
  </si>
  <si>
    <t>infgen_prob_a12m_r13_m07_a20</t>
  </si>
  <si>
    <t>infgen_prob_a12m_r14_m07_a20</t>
  </si>
  <si>
    <t>infsub_prob_a12m_r1_m07_a20</t>
  </si>
  <si>
    <t>infsub_prob_a12m_r2_m07_a20</t>
  </si>
  <si>
    <t>infsub_prob_a12m_r3_m07_a20</t>
  </si>
  <si>
    <t>infsub_prob_a12m_r4_m07_a20</t>
  </si>
  <si>
    <t>infsub_prob_a12m_r5_m07_a20</t>
  </si>
  <si>
    <t>infsub_prob_a12m_r6_m07_a20</t>
  </si>
  <si>
    <t>infsub_prob_a12m_r7_m07_a20</t>
  </si>
  <si>
    <t>infsub_prob_a12m_r8_m07_a20</t>
  </si>
  <si>
    <t>infsub_prob_a12m_r9_m07_a20</t>
  </si>
  <si>
    <t>infsub_prob_a12m_r10_m07_a20</t>
  </si>
  <si>
    <t>infsub_prob_a12m_r11_m07_a20</t>
  </si>
  <si>
    <t>infsub_prob_a12m_r12_m07_a20</t>
  </si>
  <si>
    <t>infsub_prob_a12m_r13_m07_a20</t>
  </si>
  <si>
    <t>infsub_prob_a12m_r14_m07_a20</t>
  </si>
  <si>
    <t>tc_m06_a21</t>
  </si>
  <si>
    <t>limcrec29_m06_a20</t>
  </si>
  <si>
    <t>limcrec29_mest_añot</t>
  </si>
  <si>
    <t>limcrec29mest</t>
  </si>
  <si>
    <t>comp_crec_1, m06_a20</t>
  </si>
  <si>
    <t>comp_crec_2, m06_a20</t>
  </si>
  <si>
    <t>comp_crec_3, m06_a20</t>
  </si>
  <si>
    <t>comp_crec_4, m06_a20</t>
  </si>
  <si>
    <t>comp_crec_5, m06_a20</t>
  </si>
  <si>
    <t>Inten_comp_1, m06_a20</t>
  </si>
  <si>
    <t>Inten_comp_2, m06_a20</t>
  </si>
  <si>
    <t>Inten_comp_3, m06_a20</t>
  </si>
  <si>
    <t>Inten_comp_4, m06_a20</t>
  </si>
  <si>
    <t>Inten_comp_5, m06_a20</t>
  </si>
  <si>
    <t>sector_prob_comp_1, m06_a20</t>
  </si>
  <si>
    <t>sector_prob_comp_2, m06_a20</t>
  </si>
  <si>
    <t>sector_prob_comp_3, m06_a20</t>
  </si>
  <si>
    <t>sector_prob_comp_4, m06_a20</t>
  </si>
  <si>
    <t>sector_prob_comp_5, m06_a20</t>
  </si>
  <si>
    <t>sector_prob_comp_6, m06_a20</t>
  </si>
  <si>
    <t>sector_prob_comp_7, m06_a20</t>
  </si>
  <si>
    <t>sector_prob_comp_9, m06_a20</t>
  </si>
  <si>
    <t>sector_prob_comp_10, m06_a20</t>
  </si>
  <si>
    <t>obst_enf_empresarios_1, m06_a20</t>
  </si>
  <si>
    <t>obst_enf_empresarios_2, m06_a20</t>
  </si>
  <si>
    <t>obst_enf_empresarios_3, m06_a20</t>
  </si>
  <si>
    <t>obst_enf_empresarios_4, m06_a20</t>
  </si>
  <si>
    <t>obst_enf_empresarios_5, m06_a20</t>
  </si>
  <si>
    <t>obst_enf_empresarios_6, m06_a20</t>
  </si>
  <si>
    <t>obst_enf_empresarios_7, m06_a20</t>
  </si>
  <si>
    <t>obst_enf_empresarios_10, m06_a20</t>
  </si>
  <si>
    <t>obst_enf_empresarios_11, m06_a20</t>
  </si>
  <si>
    <t>obst_enf_empresarios_12, m06_a20</t>
  </si>
  <si>
    <t>infgen12m_m08_a20</t>
  </si>
  <si>
    <t>infsub12m_m08_a20</t>
  </si>
  <si>
    <t>infgen_m07_a21</t>
  </si>
  <si>
    <t>infsub_m07_a20</t>
  </si>
  <si>
    <t>infgen_prob_a12m_r1_m08_a20</t>
  </si>
  <si>
    <t>infgen_prob_a12m_r2_m08_a20</t>
  </si>
  <si>
    <t>infgen_prob_a12m_r3_m08_a20</t>
  </si>
  <si>
    <t>infgen_prob_a12m_r4_m08_a20</t>
  </si>
  <si>
    <t>infgen_prob_a12m_r5_m08_a20</t>
  </si>
  <si>
    <t>infgen_prob_a12m_r6_m08_a20</t>
  </si>
  <si>
    <t>infgen_prob_a12m_r7_m08_a20</t>
  </si>
  <si>
    <t>infgen_prob_a12m_r8_m08_a20</t>
  </si>
  <si>
    <t>infgen_prob_a12m_r9_m08_a20</t>
  </si>
  <si>
    <t>infgen_prob_a12m_r10_m08_a20</t>
  </si>
  <si>
    <t>infgen_prob_a12m_r11_m08_a20</t>
  </si>
  <si>
    <t>infgen_prob_a12m_r12_m08_a20</t>
  </si>
  <si>
    <t>infgen_prob_a12m_r13_m08_a20</t>
  </si>
  <si>
    <t>infgen_prob_a12m_r14_m08_a20</t>
  </si>
  <si>
    <t>infsub_prob_a12m_r1_m08_a20</t>
  </si>
  <si>
    <t>infsub_prob_a12m_r2_m08_a20</t>
  </si>
  <si>
    <t>infsub_prob_a12m_r3_m08_a20</t>
  </si>
  <si>
    <t>infsub_prob_a12m_r4_m08_a20</t>
  </si>
  <si>
    <t>infsub_prob_a12m_r5_m08_a20</t>
  </si>
  <si>
    <t>infsub_prob_a12m_r6_m08_a20</t>
  </si>
  <si>
    <t>infsub_prob_a12m_r7_m08_a20</t>
  </si>
  <si>
    <t>infsub_prob_a12m_r8_m08_a20</t>
  </si>
  <si>
    <t>infsub_prob_a12m_r9_m08_a20</t>
  </si>
  <si>
    <t>infsub_prob_a12m_r10_m08_a20</t>
  </si>
  <si>
    <t>infsub_prob_a12m_r11_m08_a20</t>
  </si>
  <si>
    <t>infsub_prob_a12m_r12_m08_a20</t>
  </si>
  <si>
    <t>infsub_prob_a12m_r13_m08_a20</t>
  </si>
  <si>
    <t>infsub_prob_a12m_r14_m08_a20</t>
  </si>
  <si>
    <t>fondinterbanc_q3_a22</t>
  </si>
  <si>
    <t>tc_m07_a21</t>
  </si>
  <si>
    <t>comp_crec_1, m07_a20</t>
  </si>
  <si>
    <t>comp_crec_2, m07_a20</t>
  </si>
  <si>
    <t>comp_crec_3, m07_a20</t>
  </si>
  <si>
    <t>comp_crec_4, m07_a20</t>
  </si>
  <si>
    <t>comp_crec_5, m07_a20</t>
  </si>
  <si>
    <t>comp_crec_7, m07_a20</t>
  </si>
  <si>
    <t>Inten_comp_1, m07_a20</t>
  </si>
  <si>
    <t>Inten_comp_2, m07_a20</t>
  </si>
  <si>
    <t>Inten_comp_3, m07_a20</t>
  </si>
  <si>
    <t>Inten_comp_4, m07_a20</t>
  </si>
  <si>
    <t>Inten_comp_5, m07_a20</t>
  </si>
  <si>
    <t>sector_prob_comp_1, m07_a20</t>
  </si>
  <si>
    <t>sector_prob_comp_2, m07_a20</t>
  </si>
  <si>
    <t>sector_prob_comp_3, m07_a20</t>
  </si>
  <si>
    <t>sector_prob_comp_4, m07_a20</t>
  </si>
  <si>
    <t>sector_prob_comp_5, m07_a20</t>
  </si>
  <si>
    <t>sector_prob_comp_6, m07_a20</t>
  </si>
  <si>
    <t>sector_prob_comp_7, m07_a20</t>
  </si>
  <si>
    <t>sector_prob_comp_8, m07_a20</t>
  </si>
  <si>
    <t>sector_prob_comp_9, m07_a20</t>
  </si>
  <si>
    <t>sector_prob_comp_10, m07_a20</t>
  </si>
  <si>
    <t>obst_enf_empresarios_1, m07_a20</t>
  </si>
  <si>
    <t>obst_enf_empresarios_2, m07_a20</t>
  </si>
  <si>
    <t>obst_enf_empresarios_3, m07_a20</t>
  </si>
  <si>
    <t>obst_enf_empresarios_4, m07_a20</t>
  </si>
  <si>
    <t>obst_enf_empresarios_5, m07_a20</t>
  </si>
  <si>
    <t>obst_enf_empresarios_6, m07_a20</t>
  </si>
  <si>
    <t>obst_enf_empresarios_7, m07_a20</t>
  </si>
  <si>
    <t>obst_enf_empresarios_9, m07_a20</t>
  </si>
  <si>
    <t>obst_enf_empresarios_10, m07_a20</t>
  </si>
  <si>
    <t>obst_enf_empresarios_11, m07_a20</t>
  </si>
  <si>
    <t>obst_enf_empresarios_12, m07_a20</t>
  </si>
  <si>
    <t>infgen12m_m09_a20</t>
  </si>
  <si>
    <t>infsub12m_m09_a20</t>
  </si>
  <si>
    <t>infgen_m08_a21</t>
  </si>
  <si>
    <t>infsub_m08_a20</t>
  </si>
  <si>
    <t>infgen_prob_a12m_r1_m09_a20</t>
  </si>
  <si>
    <t>infgen_prob_a12m_r2_m09_a20</t>
  </si>
  <si>
    <t>infgen_prob_a12m_r3_m09_a20</t>
  </si>
  <si>
    <t>infgen_prob_a12m_r4_m09_a20</t>
  </si>
  <si>
    <t>infgen_prob_a12m_r5_m09_a20</t>
  </si>
  <si>
    <t>infgen_prob_a12m_r6_m09_a20</t>
  </si>
  <si>
    <t>infgen_prob_a12m_r7_m09_a20</t>
  </si>
  <si>
    <t>infgen_prob_a12m_r8_m09_a20</t>
  </si>
  <si>
    <t>infgen_prob_a12m_r9_m09_a20</t>
  </si>
  <si>
    <t>infgen_prob_a12m_r10_m09_a20</t>
  </si>
  <si>
    <t>infgen_prob_a12m_r11_m09_a20</t>
  </si>
  <si>
    <t>infgen_prob_a12m_r12_m09_a20</t>
  </si>
  <si>
    <t>infgen_prob_a12m_r13_m09_a20</t>
  </si>
  <si>
    <t>infgen_prob_a12m_r14_m09_a20</t>
  </si>
  <si>
    <t>infsub_prob_a12m_r1_m09_a20</t>
  </si>
  <si>
    <t>infsub_prob_a12m_r2_m09_a20</t>
  </si>
  <si>
    <t>infsub_prob_a12m_r3_m09_a20</t>
  </si>
  <si>
    <t>infsub_prob_a12m_r4_m09_a20</t>
  </si>
  <si>
    <t>infsub_prob_a12m_r5_m09_a20</t>
  </si>
  <si>
    <t>infsub_prob_a12m_r6_m09_a20</t>
  </si>
  <si>
    <t>infsub_prob_a12m_r7_m09_a20</t>
  </si>
  <si>
    <t>infsub_prob_a12m_r8_m09_a20</t>
  </si>
  <si>
    <t>infsub_prob_a12m_r9_m09_a20</t>
  </si>
  <si>
    <t>infsub_prob_a12m_r10_m09_a20</t>
  </si>
  <si>
    <t>infsub_prob_a12m_r11_m09_a20</t>
  </si>
  <si>
    <t>infsub_prob_a12m_r12_m09_a20</t>
  </si>
  <si>
    <t>infsub_prob_a12m_r13_m09_a20</t>
  </si>
  <si>
    <t>infsub_prob_a12m_r14_m09_a20</t>
  </si>
  <si>
    <t>redpib_prob_q3_a21</t>
  </si>
  <si>
    <t>tc_m08_a21</t>
  </si>
  <si>
    <t>comp_crec_1, m08_a20</t>
  </si>
  <si>
    <t>comp_crec_2, m08_a20</t>
  </si>
  <si>
    <t>comp_crec_3, m08_a20</t>
  </si>
  <si>
    <t>comp_crec_4, m08_a20</t>
  </si>
  <si>
    <t>comp_crec_5, m08_a20</t>
  </si>
  <si>
    <t>comp_crec_7, m08_a20</t>
  </si>
  <si>
    <t>Inten_comp_1, m08_a20</t>
  </si>
  <si>
    <t>Inten_comp_2, m08_a20</t>
  </si>
  <si>
    <t>Inten_comp_3, m08_a20</t>
  </si>
  <si>
    <t>Inten_comp_4, m08_a20</t>
  </si>
  <si>
    <t>Inten_comp_5, m08_a20</t>
  </si>
  <si>
    <t>sector_prob_comp_1, m08_a20</t>
  </si>
  <si>
    <t>sector_prob_comp_2, m08_a20</t>
  </si>
  <si>
    <t>sector_prob_comp_3, m08_a20</t>
  </si>
  <si>
    <t>sector_prob_comp_4, m08_a20</t>
  </si>
  <si>
    <t>sector_prob_comp_5, m08_a20</t>
  </si>
  <si>
    <t>sector_prob_comp_6, m08_a20</t>
  </si>
  <si>
    <t>sector_prob_comp_7, m08_a20</t>
  </si>
  <si>
    <t>sector_prob_comp_8, m08_a20</t>
  </si>
  <si>
    <t>sector_prob_comp_10, m08_a20</t>
  </si>
  <si>
    <t>obst_enf_empresarios_1, m08_a20</t>
  </si>
  <si>
    <t>obst_enf_empresarios_2, m08_a20</t>
  </si>
  <si>
    <t>obst_enf_empresarios_3, m08_a20</t>
  </si>
  <si>
    <t>obst_enf_empresarios_4, m08_a20</t>
  </si>
  <si>
    <t>obst_enf_empresarios_5, m08_a20</t>
  </si>
  <si>
    <t>obst_enf_empresarios_6, m08_a20</t>
  </si>
  <si>
    <t>obst_enf_empresarios_7, m08_a20</t>
  </si>
  <si>
    <t>obst_enf_empresarios_9, m08_a20</t>
  </si>
  <si>
    <t>obst_enf_empresarios_10, m08_a20</t>
  </si>
  <si>
    <t>obst_enf_empresarios_11, m08_a20</t>
  </si>
  <si>
    <t>obst_enf_empresarios_12, m08_a20</t>
  </si>
  <si>
    <t>infgen12m_m10_a20</t>
  </si>
  <si>
    <t>infsub12m_m10_a20</t>
  </si>
  <si>
    <t>infgen_m09_a21</t>
  </si>
  <si>
    <t>infsub_m09_a20</t>
  </si>
  <si>
    <t>infgen_prob_a12m_r1_m10_a20</t>
  </si>
  <si>
    <t>infgen_prob_a12m_r2_m10_a20</t>
  </si>
  <si>
    <t>infgen_prob_a12m_r3_m10_a20</t>
  </si>
  <si>
    <t>infgen_prob_a12m_r4_m10_a20</t>
  </si>
  <si>
    <t>infgen_prob_a12m_r5_m10_a20</t>
  </si>
  <si>
    <t>infgen_prob_a12m_r6_m10_a20</t>
  </si>
  <si>
    <t>infgen_prob_a12m_r7_m10_a20</t>
  </si>
  <si>
    <t>infgen_prob_a12m_r8_m10_a20</t>
  </si>
  <si>
    <t>infgen_prob_a12m_r9_m10_a20</t>
  </si>
  <si>
    <t>infgen_prob_a12m_r10_m10_a20</t>
  </si>
  <si>
    <t>infgen_prob_a12m_r11_m10_a20</t>
  </si>
  <si>
    <t>infgen_prob_a12m_r12_m10_a20</t>
  </si>
  <si>
    <t>infgen_prob_a12m_r13_m10_a20</t>
  </si>
  <si>
    <t>infgen_prob_a12m_r14_m10_a20</t>
  </si>
  <si>
    <t>infsub_prob_a12m_r1_m10_a20</t>
  </si>
  <si>
    <t>infsub_prob_a12m_r2_m10_a20</t>
  </si>
  <si>
    <t>infsub_prob_a12m_r3_m10_a20</t>
  </si>
  <si>
    <t>infsub_prob_a12m_r4_m10_a20</t>
  </si>
  <si>
    <t>infsub_prob_a12m_r5_m10_a20</t>
  </si>
  <si>
    <t>infsub_prob_a12m_r6_m10_a20</t>
  </si>
  <si>
    <t>infsub_prob_a12m_r7_m10_a20</t>
  </si>
  <si>
    <t>infsub_prob_a12m_r8_m10_a20</t>
  </si>
  <si>
    <t>infsub_prob_a12m_r9_m10_a20</t>
  </si>
  <si>
    <t>infsub_prob_a12m_r10_m10_a20</t>
  </si>
  <si>
    <t>infsub_prob_a12m_r11_m10_a20</t>
  </si>
  <si>
    <t>infsub_prob_a12m_r12_m10_a20</t>
  </si>
  <si>
    <t>infsub_prob_a12m_r13_m10_a20</t>
  </si>
  <si>
    <t>infsub_prob_a12m_r14_m10_a20</t>
  </si>
  <si>
    <t>tc_m09_a21</t>
  </si>
  <si>
    <t>comp_crec_1, m09_a20</t>
  </si>
  <si>
    <t>comp_crec_2, m09_a20</t>
  </si>
  <si>
    <t>comp_crec_3, m09_a20</t>
  </si>
  <si>
    <t>comp_crec_4, m09_a20</t>
  </si>
  <si>
    <t>comp_crec_5, m09_a20</t>
  </si>
  <si>
    <t>comp_crec_7, m09_a20</t>
  </si>
  <si>
    <t>Inten_comp_1, m09_a20</t>
  </si>
  <si>
    <t>Inten_comp_2, m09_a20</t>
  </si>
  <si>
    <t>Inten_comp_3, m09_a20</t>
  </si>
  <si>
    <t>Inten_comp_4, m09_a20</t>
  </si>
  <si>
    <t>Inten_comp_5, m09_a20</t>
  </si>
  <si>
    <t>sector_prob_comp_1, m09_a20</t>
  </si>
  <si>
    <t>sector_prob_comp_2, m09_a20</t>
  </si>
  <si>
    <t>sector_prob_comp_3, m09_a20</t>
  </si>
  <si>
    <t>sector_prob_comp_4, m09_a20</t>
  </si>
  <si>
    <t>sector_prob_comp_5, m09_a20</t>
  </si>
  <si>
    <t>sector_prob_comp_6, m09_a20</t>
  </si>
  <si>
    <t>sector_prob_comp_7, m09_a20</t>
  </si>
  <si>
    <t>sector_prob_comp_8, m09_a20</t>
  </si>
  <si>
    <t>sector_prob_comp_10, m09_a20</t>
  </si>
  <si>
    <t>obst_enf_empresarios_1, m09_a20</t>
  </si>
  <si>
    <t>obst_enf_empresarios_2, m09_a20</t>
  </si>
  <si>
    <t>obst_enf_empresarios_3, m09_a20</t>
  </si>
  <si>
    <t>obst_enf_empresarios_4, m09_a20</t>
  </si>
  <si>
    <t>obst_enf_empresarios_5, m09_a20</t>
  </si>
  <si>
    <t>obst_enf_empresarios_6, m09_a20</t>
  </si>
  <si>
    <t>obst_enf_empresarios_7, m09_a20</t>
  </si>
  <si>
    <t>obst_enf_empresarios_9, m09_a20</t>
  </si>
  <si>
    <t>obst_enf_empresarios_10, m09_a20</t>
  </si>
  <si>
    <t>obst_enf_empresarios_11, m09_a20</t>
  </si>
  <si>
    <t>obst_enf_empresarios_12, m09_a20</t>
  </si>
  <si>
    <t>infgen12m_m11_a20</t>
  </si>
  <si>
    <t>infsub12m_m11_a20</t>
  </si>
  <si>
    <t>infgen_m10_a21</t>
  </si>
  <si>
    <t>infsub_m10_a20</t>
  </si>
  <si>
    <t>infgen_prob_a12m_r1_m11_a20</t>
  </si>
  <si>
    <t>infgen_prob_a12m_r2_m11_a20</t>
  </si>
  <si>
    <t>infgen_prob_a12m_r3_m11_a20</t>
  </si>
  <si>
    <t>infgen_prob_a12m_r4_m11_a20</t>
  </si>
  <si>
    <t>infgen_prob_a12m_r5_m11_a20</t>
  </si>
  <si>
    <t>infgen_prob_a12m_r6_m11_a20</t>
  </si>
  <si>
    <t>infgen_prob_a12m_r7_m11_a20</t>
  </si>
  <si>
    <t>infgen_prob_a12m_r8_m11_a20</t>
  </si>
  <si>
    <t>infgen_prob_a12m_r9_m11_a20</t>
  </si>
  <si>
    <t>infgen_prob_a12m_r10_m11_a20</t>
  </si>
  <si>
    <t>infgen_prob_a12m_r11_m11_a20</t>
  </si>
  <si>
    <t>infgen_prob_a12m_r12_m11_a20</t>
  </si>
  <si>
    <t>infgen_prob_a12m_r13_m11_a20</t>
  </si>
  <si>
    <t>infgen_prob_a12m_r14_m11_a20</t>
  </si>
  <si>
    <t>infsub_prob_a12m_r1_m11_a20</t>
  </si>
  <si>
    <t>infsub_prob_a12m_r2_m11_a20</t>
  </si>
  <si>
    <t>infsub_prob_a12m_r3_m11_a20</t>
  </si>
  <si>
    <t>infsub_prob_a12m_r4_m11_a20</t>
  </si>
  <si>
    <t>infsub_prob_a12m_r5_m11_a20</t>
  </si>
  <si>
    <t>infsub_prob_a12m_r6_m11_a20</t>
  </si>
  <si>
    <t>infsub_prob_a12m_r7_m11_a20</t>
  </si>
  <si>
    <t>infsub_prob_a12m_r8_m11_a20</t>
  </si>
  <si>
    <t>infsub_prob_a12m_r9_m11_a20</t>
  </si>
  <si>
    <t>infsub_prob_a12m_r10_m11_a20</t>
  </si>
  <si>
    <t>infsub_prob_a12m_r11_m11_a20</t>
  </si>
  <si>
    <t>infsub_prob_a12m_r12_m11_a20</t>
  </si>
  <si>
    <t>infsub_prob_a12m_r13_m11_a20</t>
  </si>
  <si>
    <t>infsub_prob_a12m_r14_m11_a20</t>
  </si>
  <si>
    <t>fondinterbanc_q4_a22</t>
  </si>
  <si>
    <t>tc_m10_a21</t>
  </si>
  <si>
    <t>limcrec15_m10_a20</t>
  </si>
  <si>
    <t>limcrec15_mest_añot</t>
  </si>
  <si>
    <t>limcrec15mest</t>
  </si>
  <si>
    <t>comp_crec_1, m10_a20</t>
  </si>
  <si>
    <t>comp_crec_2, m10_a20</t>
  </si>
  <si>
    <t>comp_crec_3, m10_a20</t>
  </si>
  <si>
    <t>comp_crec_4, m10_a20</t>
  </si>
  <si>
    <t>comp_crec_5, m10_a20</t>
  </si>
  <si>
    <t>comp_crec_7, m10_a20</t>
  </si>
  <si>
    <t>Inten_comp_1, m10_a20</t>
  </si>
  <si>
    <t>Inten_comp_2, m10_a20</t>
  </si>
  <si>
    <t>Inten_comp_3, m10_a20</t>
  </si>
  <si>
    <t>Inten_comp_4, m10_a20</t>
  </si>
  <si>
    <t>Inten_comp_5, m10_a20</t>
  </si>
  <si>
    <t>sector_prob_comp_1, m10_a20</t>
  </si>
  <si>
    <t>sector_prob_comp_2, m10_a20</t>
  </si>
  <si>
    <t>sector_prob_comp_3, m10_a20</t>
  </si>
  <si>
    <t>sector_prob_comp_4, m10_a20</t>
  </si>
  <si>
    <t>sector_prob_comp_5, m10_a20</t>
  </si>
  <si>
    <t>sector_prob_comp_6, m10_a20</t>
  </si>
  <si>
    <t>sector_prob_comp_7, m10_a20</t>
  </si>
  <si>
    <t>sector_prob_comp_8, m10_a20</t>
  </si>
  <si>
    <t>sector_prob_comp_9, m10_a20</t>
  </si>
  <si>
    <t>sector_prob_comp_10, m10_a20</t>
  </si>
  <si>
    <t>obst_enf_empresarios_1, m10_a20</t>
  </si>
  <si>
    <t>obst_enf_empresarios_2, m10_a20</t>
  </si>
  <si>
    <t>obst_enf_empresarios_3, m10_a20</t>
  </si>
  <si>
    <t>obst_enf_empresarios_4, m10_a20</t>
  </si>
  <si>
    <t>obst_enf_empresarios_5, m10_a20</t>
  </si>
  <si>
    <t>obst_enf_empresarios_6, m10_a20</t>
  </si>
  <si>
    <t>obst_enf_empresarios_7, m10_a20</t>
  </si>
  <si>
    <t>obst_enf_empresarios_8, m10_a20</t>
  </si>
  <si>
    <t>obst_enf_empresarios_9, m10_a20</t>
  </si>
  <si>
    <t>obst_enf_empresarios_10, m10_a20</t>
  </si>
  <si>
    <t>obst_enf_empresarios_11, m10_a20</t>
  </si>
  <si>
    <t>obst_enf_empresarios_12, m10_a20</t>
  </si>
  <si>
    <t>infgen12m_m12_a20</t>
  </si>
  <si>
    <t>infsub12m_m12_a20</t>
  </si>
  <si>
    <t>infgen_m11_a21</t>
  </si>
  <si>
    <t>infsub_m11_a20</t>
  </si>
  <si>
    <t>infgen_prob_a12m_r1_m12_a20</t>
  </si>
  <si>
    <t>infgen_prob_a12m_r2_m12_a20</t>
  </si>
  <si>
    <t>infgen_prob_a12m_r3_m12_a20</t>
  </si>
  <si>
    <t>infgen_prob_a12m_r4_m12_a20</t>
  </si>
  <si>
    <t>infgen_prob_a12m_r5_m12_a20</t>
  </si>
  <si>
    <t>infgen_prob_a12m_r6_m12_a20</t>
  </si>
  <si>
    <t>infgen_prob_a12m_r7_m12_a20</t>
  </si>
  <si>
    <t>infgen_prob_a12m_r8_m12_a20</t>
  </si>
  <si>
    <t>infgen_prob_a12m_r9_m12_a20</t>
  </si>
  <si>
    <t>infgen_prob_a12m_r10_m12_a20</t>
  </si>
  <si>
    <t>infgen_prob_a12m_r11_m12_a20</t>
  </si>
  <si>
    <t>infgen_prob_a12m_r12_m12_a20</t>
  </si>
  <si>
    <t>infgen_prob_a12m_r13_m12_a20</t>
  </si>
  <si>
    <t>infgen_prob_a12m_r14_m12_a20</t>
  </si>
  <si>
    <t>infsub_prob_a12m_r1_m12_a20</t>
  </si>
  <si>
    <t>infsub_prob_a12m_r2_m12_a20</t>
  </si>
  <si>
    <t>infsub_prob_a12m_r3_m12_a20</t>
  </si>
  <si>
    <t>infsub_prob_a12m_r4_m12_a20</t>
  </si>
  <si>
    <t>infsub_prob_a12m_r5_m12_a20</t>
  </si>
  <si>
    <t>infsub_prob_a12m_r6_m12_a20</t>
  </si>
  <si>
    <t>infsub_prob_a12m_r7_m12_a20</t>
  </si>
  <si>
    <t>infsub_prob_a12m_r8_m12_a20</t>
  </si>
  <si>
    <t>infsub_prob_a12m_r9_m12_a20</t>
  </si>
  <si>
    <t>infsub_prob_a12m_r10_m12_a20</t>
  </si>
  <si>
    <t>infsub_prob_a12m_r11_m12_a20</t>
  </si>
  <si>
    <t>infsub_prob_a12m_r12_m12_a20</t>
  </si>
  <si>
    <t>infsub_prob_a12m_r13_m12_a20</t>
  </si>
  <si>
    <t>infsub_prob_a12m_r14_m12_a20</t>
  </si>
  <si>
    <t>redpib_prob_q4_a21</t>
  </si>
  <si>
    <t>tc_m11_a21</t>
  </si>
  <si>
    <t>limcrec18_m11_a20</t>
  </si>
  <si>
    <t>limcrec18_mest_añot</t>
  </si>
  <si>
    <t>limcrec18mest</t>
  </si>
  <si>
    <t>limcrec35_m11_a20</t>
  </si>
  <si>
    <t>limcrec35_mest_añot</t>
  </si>
  <si>
    <t>limcrec35mest</t>
  </si>
  <si>
    <t>comp_crec_1, m11_a20</t>
  </si>
  <si>
    <t>comp_crec_2, m11_a20</t>
  </si>
  <si>
    <t>comp_crec_3, m11_a20</t>
  </si>
  <si>
    <t>comp_crec_4, m11_a20</t>
  </si>
  <si>
    <t>comp_crec_5, m11_a20</t>
  </si>
  <si>
    <t>Inten_comp_1, m11_a20</t>
  </si>
  <si>
    <t>Inten_comp_2, m11_a20</t>
  </si>
  <si>
    <t>Inten_comp_3, m11_a20</t>
  </si>
  <si>
    <t>Inten_comp_4, m11_a20</t>
  </si>
  <si>
    <t>Inten_comp_5, m11_a20</t>
  </si>
  <si>
    <t>sector_prob_comp_1, m11_a20</t>
  </si>
  <si>
    <t>sector_prob_comp_2, m11_a20</t>
  </si>
  <si>
    <t>sector_prob_comp_3, m11_a20</t>
  </si>
  <si>
    <t>sector_prob_comp_4, m11_a20</t>
  </si>
  <si>
    <t>sector_prob_comp_5, m11_a20</t>
  </si>
  <si>
    <t>sector_prob_comp_6, m11_a20</t>
  </si>
  <si>
    <t>sector_prob_comp_7, m11_a20</t>
  </si>
  <si>
    <t>sector_prob_comp_10, m11_a20</t>
  </si>
  <si>
    <t>obst_enf_empresarios_1, m11_a20</t>
  </si>
  <si>
    <t>obst_enf_empresarios_2, m11_a20</t>
  </si>
  <si>
    <t>obst_enf_empresarios_3, m11_a20</t>
  </si>
  <si>
    <t>obst_enf_empresarios_4, m11_a20</t>
  </si>
  <si>
    <t>obst_enf_empresarios_5, m11_a20</t>
  </si>
  <si>
    <t>obst_enf_empresarios_6, m11_a20</t>
  </si>
  <si>
    <t>obst_enf_empresarios_7, m11_a20</t>
  </si>
  <si>
    <t>obst_enf_empresarios_9, m11_a20</t>
  </si>
  <si>
    <t>obst_enf_empresarios_10, m11_a20</t>
  </si>
  <si>
    <t>obst_enf_empresarios_11, m11_a20</t>
  </si>
  <si>
    <t>obst_enf_empresarios_12, m11_a20</t>
  </si>
  <si>
    <t>infgen_a23</t>
  </si>
  <si>
    <t>Inflación general al cierre dentro de tres años (año t+3)</t>
  </si>
  <si>
    <t>infgentmas3</t>
  </si>
  <si>
    <t>infgen12m_m01_a21</t>
  </si>
  <si>
    <t>infsub_a23</t>
  </si>
  <si>
    <t>Inflación subyacente al cierre dentro de tres años (año t+3)</t>
  </si>
  <si>
    <t>infsubtmas3</t>
  </si>
  <si>
    <t>infsub12m_m01_a21</t>
  </si>
  <si>
    <t>infgen_m12_a21</t>
  </si>
  <si>
    <t>infsub_m12_a20</t>
  </si>
  <si>
    <t>infgen_prob_a23_r1</t>
  </si>
  <si>
    <t>Inflación general al cierre dentro de tres años (año t+3), probabilidad de que se encuentre en rango (menor a 0.0)</t>
  </si>
  <si>
    <t>infgenptmas3rango1</t>
  </si>
  <si>
    <t>infgen_prob_a23_r2</t>
  </si>
  <si>
    <t>Inflación general al cierre dentro de tres años (año t+3), probabilidad de que se encuentre en rango (0.0 a 0.5 %)</t>
  </si>
  <si>
    <t>infgenptmas3rango10</t>
  </si>
  <si>
    <t>infgen_prob_a23_r3</t>
  </si>
  <si>
    <t>Inflación general al cierre dentro de tres años (año t+3), probabilidad de que se encuentre en rango (0.6 a 1.0 %)</t>
  </si>
  <si>
    <t>infgenptmas3rango11</t>
  </si>
  <si>
    <t>infgen_prob_a23_r4</t>
  </si>
  <si>
    <t>Inflación general al cierre dentro de tres años (año t+3), probabilidad de que se encuentre en rango (1.1 a 1.5 %)</t>
  </si>
  <si>
    <t>infgenptmas3rango12</t>
  </si>
  <si>
    <t>infgen_prob_a23_r5</t>
  </si>
  <si>
    <t>Inflación general al cierre dentro de tres años (año t+3), probabilidad de que se encuentre en rango (1.6 a 2.0 %)</t>
  </si>
  <si>
    <t>infgenptmas3rango13</t>
  </si>
  <si>
    <t>infgen_prob_a23_r6</t>
  </si>
  <si>
    <t>Inflación general al cierre dentro de tres años (año t+3), probabilidad de que se encuentre en rango (2.1 a 2.5 %)</t>
  </si>
  <si>
    <t>infgenptmas3rango14</t>
  </si>
  <si>
    <t>infgen_prob_a23_r7</t>
  </si>
  <si>
    <t>Inflación general al cierre dentro de tres años (año t+3), probabilidad de que se encuentre en rango (2.6 a 3.0 %)</t>
  </si>
  <si>
    <t>infgenptmas3rango2</t>
  </si>
  <si>
    <t>infgen_prob_a23_r8</t>
  </si>
  <si>
    <t>Inflación general al cierre dentro de tres años (año t+3), probabilidad de que se encuentre en rango (3.1 a 3.5 %)</t>
  </si>
  <si>
    <t>infgenptmas3rango3</t>
  </si>
  <si>
    <t>infgen_prob_a23_r9</t>
  </si>
  <si>
    <t>Inflación general al cierre dentro de tres años (año t+3), probabilidad de que se encuentre en rango (3.6 a 4.0 %)</t>
  </si>
  <si>
    <t>infgenptmas3rango4</t>
  </si>
  <si>
    <t>infgen_prob_a23_r10</t>
  </si>
  <si>
    <t>Inflación general al cierre dentro de tres años (año t+3), probabilidad de que se encuentre en rango (4.1 a 4.5 %)</t>
  </si>
  <si>
    <t>infgenptmas3rango5</t>
  </si>
  <si>
    <t>infgen_prob_a23_r11</t>
  </si>
  <si>
    <t>Inflación general al cierre dentro de tres años (año t+3), probabilidad de que se encuentre en rango (4.6 a 5.0 %)</t>
  </si>
  <si>
    <t>infgenptmas3rango6</t>
  </si>
  <si>
    <t>infgen_prob_a23_r12</t>
  </si>
  <si>
    <t>Inflación general al cierre dentro de tres años (año t+3), probabilidad de que se encuentre en rango (5.1 a 5.5 %)</t>
  </si>
  <si>
    <t>infgenptmas3rango7</t>
  </si>
  <si>
    <t>infgen_prob_a23_r13</t>
  </si>
  <si>
    <t>Inflación general al cierre dentro de tres años (año t+3), probabilidad de que se encuentre en rango (5.6 a 6.0 %)</t>
  </si>
  <si>
    <t>infgenptmas3rango8</t>
  </si>
  <si>
    <t>infgen_prob_a23_r14</t>
  </si>
  <si>
    <t>Inflación general al cierre dentro de tres años (año t+3), probabilidad de que se encuentre en rango (mayor a 6%)</t>
  </si>
  <si>
    <t>infgenptmas3rango9</t>
  </si>
  <si>
    <t>infgen_prob_a12m_r1_m01_a21</t>
  </si>
  <si>
    <t>infgen_prob_a12m_r2_m01_a21</t>
  </si>
  <si>
    <t>infgen_prob_a12m_r3_m01_a21</t>
  </si>
  <si>
    <t>infgen_prob_a12m_r4_m01_a21</t>
  </si>
  <si>
    <t>infgen_prob_a12m_r5_m01_a21</t>
  </si>
  <si>
    <t>infgen_prob_a12m_r6_m01_a21</t>
  </si>
  <si>
    <t>infgen_prob_a12m_r7_m01_a21</t>
  </si>
  <si>
    <t>infgen_prob_a12m_r8_m01_a21</t>
  </si>
  <si>
    <t>infgen_prob_a12m_r9_m01_a21</t>
  </si>
  <si>
    <t>infgen_prob_a12m_r10_m01_a21</t>
  </si>
  <si>
    <t>infgen_prob_a12m_r11_m01_a21</t>
  </si>
  <si>
    <t>infgen_prob_a12m_r12_m01_a21</t>
  </si>
  <si>
    <t>infgen_prob_a12m_r13_m01_a21</t>
  </si>
  <si>
    <t>infgen_prob_a12m_r14_m01_a21</t>
  </si>
  <si>
    <t>infsub_prob_a23_r1</t>
  </si>
  <si>
    <t>Inflación subyacente al cierre dentro de tres años (año t+3), probabilidad de que se encuentre en rango (menor a 0.0)</t>
  </si>
  <si>
    <t>infsubptmas3rango1</t>
  </si>
  <si>
    <t>infsub_prob_a23_r2</t>
  </si>
  <si>
    <t>Inflación subyacente al cierre dentro de tres años (año t+3), probabilidad de que se encuentre en rango (0.0 a 0.5 %)</t>
  </si>
  <si>
    <t>infsubptmas3rango2</t>
  </si>
  <si>
    <t>infsub_prob_a23_r3</t>
  </si>
  <si>
    <t>Inflación subyacente al cierre dentro de tres años (año t+3), probabilidad de que se encuentre en rango (0.6 a 1.0 %)</t>
  </si>
  <si>
    <t>infsubptmas3rango3</t>
  </si>
  <si>
    <t>infsub_prob_a23_r4</t>
  </si>
  <si>
    <t>Inflación subyacente al cierre dentro de tres años (año t+3), probabilidad de que se encuentre en rango (1.1 a 1.5 %)</t>
  </si>
  <si>
    <t>infsubptmas3rango4</t>
  </si>
  <si>
    <t>infsub_prob_a23_r5</t>
  </si>
  <si>
    <t>Inflación subyacente al cierre dentro de tres años (año t+3), probabilidad de que se encuentre en rango (1.6 a 2.0 %)</t>
  </si>
  <si>
    <t>infsubptmas3rango5</t>
  </si>
  <si>
    <t>infsub_prob_a23_r6</t>
  </si>
  <si>
    <t>Inflación subyacente al cierre dentro de tres años (año t+3), probabilidad de que se encuentre en rango (2.1 a 2.5 %)</t>
  </si>
  <si>
    <t>infsubptmas3rango6</t>
  </si>
  <si>
    <t>infsub_prob_a23_r7</t>
  </si>
  <si>
    <t>Inflación subyacente al cierre dentro de tres años (año t+3), probabilidad de que se encuentre en rango (2.6 a 3.0 %)</t>
  </si>
  <si>
    <t>infsubptmas3rango7</t>
  </si>
  <si>
    <t>infsub_prob_a23_r8</t>
  </si>
  <si>
    <t>Inflación subyacente al cierre dentro de tres años (año t+3), probabilidad de que se encuentre en rango (3.1 a 3.5 %)</t>
  </si>
  <si>
    <t>infsubptmas3rango8</t>
  </si>
  <si>
    <t>infsub_prob_a23_r9</t>
  </si>
  <si>
    <t>Inflación subyacente al cierre dentro de tres años (año t+3), probabilidad de que se encuentre en rango (3.6 a 4.0 %)</t>
  </si>
  <si>
    <t>infsubptmas3rango9</t>
  </si>
  <si>
    <t>infsub_prob_a23_r10</t>
  </si>
  <si>
    <t>Inflación subyacente al cierre dentro de tres años (año t+3), probabilidad de que se encuentre en rango (4.1 a 4.5 %)</t>
  </si>
  <si>
    <t>infsubptmas3rango10</t>
  </si>
  <si>
    <t>infsub_prob_a23_r11</t>
  </si>
  <si>
    <t>Inflación subyacente al cierre dentro de tres años (año t+3), probabilidad de que se encuentre en rango (4.6 a 5.0 %)</t>
  </si>
  <si>
    <t>infsubptmas3rango11</t>
  </si>
  <si>
    <t>infsub_prob_a23_r12</t>
  </si>
  <si>
    <t>Inflación subyacente al cierre dentro de tres años (año t+3), probabilidad de que se encuentre en rango (5.1 a 5.5 %)</t>
  </si>
  <si>
    <t>infsubptmas3rango12</t>
  </si>
  <si>
    <t>infsub_prob_a23_r13</t>
  </si>
  <si>
    <t>Inflación subyacente al cierre dentro de tres años (año t+3), probabilidad de que se encuentre en rango (5.6 a 6.0 %)</t>
  </si>
  <si>
    <t>infsubptmas3rango13</t>
  </si>
  <si>
    <t>infsub_prob_a23_r14</t>
  </si>
  <si>
    <t>Inflación subyacente al cierre dentro de tres años (año t+3), probabilidad de que se encuentre en rango (mayor a 6%)</t>
  </si>
  <si>
    <t>infsubptmas3rango14</t>
  </si>
  <si>
    <t>infsub_prob_a12m_r1_m01_a21</t>
  </si>
  <si>
    <t>infsub_prob_a12m_r2_m01_a21</t>
  </si>
  <si>
    <t>infsub_prob_a12m_r3_m01_a21</t>
  </si>
  <si>
    <t>infsub_prob_a12m_r4_m01_a21</t>
  </si>
  <si>
    <t>infsub_prob_a12m_r5_m01_a21</t>
  </si>
  <si>
    <t>infsub_prob_a12m_r6_m01_a21</t>
  </si>
  <si>
    <t>infsub_prob_a12m_r7_m01_a21</t>
  </si>
  <si>
    <t>infsub_prob_a12m_r8_m01_a21</t>
  </si>
  <si>
    <t>infsub_prob_a12m_r9_m01_a21</t>
  </si>
  <si>
    <t>infsub_prob_a12m_r10_m01_a21</t>
  </si>
  <si>
    <t>infsub_prob_a12m_r11_m01_a21</t>
  </si>
  <si>
    <t>infsub_prob_a12m_r12_m01_a21</t>
  </si>
  <si>
    <t>infsub_prob_a12m_r13_m01_a21</t>
  </si>
  <si>
    <t>infsub_prob_a12m_r14_m01_a21</t>
  </si>
  <si>
    <t>varpib_a23</t>
  </si>
  <si>
    <t>Variación porcentual anual del PIB, dentro de tres años (año t+3)</t>
  </si>
  <si>
    <t>varpibtmas3</t>
  </si>
  <si>
    <t>varpib_q1_a22</t>
  </si>
  <si>
    <t>varpib_q2_a22</t>
  </si>
  <si>
    <t>varpib_q3_a22</t>
  </si>
  <si>
    <t>varpib_q4_a22</t>
  </si>
  <si>
    <t>Variación porcentual anual del PIB, dentro de ocho trimestres (trimestre t+8)</t>
  </si>
  <si>
    <t>varpibtrimtmas8</t>
  </si>
  <si>
    <t>varpib_prob_a22_r1</t>
  </si>
  <si>
    <t>Variación porcentual anual del PIB en dos años (año t+2), probabilidad de que se encuentre en rango (6 % o más)</t>
  </si>
  <si>
    <t>varpibptmas2rango1</t>
  </si>
  <si>
    <t>varpib_prob_a22_r2</t>
  </si>
  <si>
    <t>Variación porcentual anual del PIB en dos años (año t+2), probabilidad de que se encuentre en rango (5.5 a 5.9 %)</t>
  </si>
  <si>
    <t>varpibptmas2rango2</t>
  </si>
  <si>
    <t>varpib_prob_a22_r3</t>
  </si>
  <si>
    <t>Variación porcentual anual del PIB en dos años (año t+2), probabilidad de que se encuentre en rango (5.0 a 5.4 %)</t>
  </si>
  <si>
    <t>varpibptmas2rango3</t>
  </si>
  <si>
    <t>varpib_prob_a22_r4</t>
  </si>
  <si>
    <t>Variación porcentual anual del PIB en dos años (año t+2), probabilidad de que se encuentre en rango (4.5 a 4.9 %)</t>
  </si>
  <si>
    <t>varpibptmas2rango4</t>
  </si>
  <si>
    <t>varpib_prob_a22_r5</t>
  </si>
  <si>
    <t>Variación porcentual anual del PIB en dos años (año t+2), probabilidad de que se encuentre en rango (4.0 a 4.4 %)</t>
  </si>
  <si>
    <t>varpibptmas2rango5</t>
  </si>
  <si>
    <t>varpib_prob_a22_r6</t>
  </si>
  <si>
    <t>Variación porcentual anual del PIB en dos años (año t+2), probabilidad de que se encuentre en rango (3.5 a 3.9 %)</t>
  </si>
  <si>
    <t>varpibptmas2rango6</t>
  </si>
  <si>
    <t>varpib_prob_a22_r7</t>
  </si>
  <si>
    <t>Variación porcentual anual del PIB en dos años (año t+2), probabilidad de que se encuentre en rango (3.0 a 3.4 %)</t>
  </si>
  <si>
    <t>varpibptmas2rango7</t>
  </si>
  <si>
    <t>varpib_prob_a22_r8</t>
  </si>
  <si>
    <t>Variación porcentual anual del PIB en dos años (año t+2), probabilidad de que se encuentre en rango (2.5 a 2.9 %)</t>
  </si>
  <si>
    <t>varpibptmas2rango8</t>
  </si>
  <si>
    <t>varpib_prob_a22_r9</t>
  </si>
  <si>
    <t>Variación porcentual anual del PIB en dos años (año t+2), probabilidad de que se encuentre en rango (2.0 a 2.4 %)</t>
  </si>
  <si>
    <t>varpibptmas2rango9</t>
  </si>
  <si>
    <t>varpib_prob_a22_r10</t>
  </si>
  <si>
    <t>Variación porcentual anual del PIB en dos años (año t+2), probabilidad de que se encuentre en rango (1.5 a 1.9 %)</t>
  </si>
  <si>
    <t>varpibptmas2rango10</t>
  </si>
  <si>
    <t>varpib_prob_a22_r11</t>
  </si>
  <si>
    <t>Variación porcentual anual del PIB en dos años (año t+2), probabilidad de que se encuentre en rango (1.0 a 1.4 %)</t>
  </si>
  <si>
    <t>varpibptmas2rango11</t>
  </si>
  <si>
    <t>varpib_prob_a22_r12</t>
  </si>
  <si>
    <t>Variación porcentual anual del PIB en dos años (año t+2), probabilidad de que se encuentre en rango (0.5 a 0.9 %)</t>
  </si>
  <si>
    <t>varpibptmas2rango12</t>
  </si>
  <si>
    <t>varpib_prob_a22_r13</t>
  </si>
  <si>
    <t>Variación porcentual anual del PIB en dos años (año t+2), probabilidad de que se encuentre en rango (0.0 a 0.4 %)</t>
  </si>
  <si>
    <t>varpibptmas2rango13</t>
  </si>
  <si>
    <t>varpib_prob_a22_r14</t>
  </si>
  <si>
    <t>Variación porcentual anual del PIB en dos años (año t+2), probabilidad de que se encuentre en rango ( - 0.1 a - 0.4 %)</t>
  </si>
  <si>
    <t>varpibptmas2rango14</t>
  </si>
  <si>
    <t>varpib_prob_a22_r15</t>
  </si>
  <si>
    <t>Variación porcentual anual del PIB en dos años (año t+2), probabilidad de que se encuentre en rango ( - 0.5 a - 0.9 %)</t>
  </si>
  <si>
    <t>varpibptmas2rango15</t>
  </si>
  <si>
    <t>varpib_prob_a22_r16</t>
  </si>
  <si>
    <t>Variación porcentual anual del PIB en dos años (año t+2), probabilidad de que se encuentre en rango ( - 1.0 a - 1.4 %)</t>
  </si>
  <si>
    <t>varpibptmas2rango16</t>
  </si>
  <si>
    <t>varpib_prob_a22_r17</t>
  </si>
  <si>
    <t>Variación porcentual anual del PIB en dos años (año t+2), probabilidad de que se encuentre en rango ( - 1.5 a - 1.9 %)</t>
  </si>
  <si>
    <t>varpibptmas2rango17</t>
  </si>
  <si>
    <t>varpib_prob_a22_r18</t>
  </si>
  <si>
    <t>Variación porcentual anual del PIB en dos años (año t+2), probabilidad de que se encuentre en rango ( - 2.0 a - 2.4 %)</t>
  </si>
  <si>
    <t>varpibptmas2rango18</t>
  </si>
  <si>
    <t>varpib_prob_a22_r19</t>
  </si>
  <si>
    <t>Variación porcentual anual del PIB en dos años (año t+2), probabilidad de que se encuentre en rango ( - 2.5 a - 2.9 %)</t>
  </si>
  <si>
    <t>varpibptmas2rango19</t>
  </si>
  <si>
    <t>varpib_prob_a22_r20</t>
  </si>
  <si>
    <t>Variación porcentual anual del PIB en dos años (año t+2), probabilidad de que se encuentre en rango ( - 3.0 a - 3.4 %)</t>
  </si>
  <si>
    <t>varpibptmas2rango20</t>
  </si>
  <si>
    <t>varpib_prob_a22_r21</t>
  </si>
  <si>
    <t>Variación porcentual anual del PIB en dos años (año t+2), probabilidad de que se encuentre en rango ( - 3.5 a - 3.9 %)</t>
  </si>
  <si>
    <t>varpibptmas2rango21</t>
  </si>
  <si>
    <t>varpib_prob_a22_r22</t>
  </si>
  <si>
    <t>Variación porcentual anual del PIB en dos años (año t+2), probabilidad de que se encuentre en rango ( - 4.0 a - 4.4 %)</t>
  </si>
  <si>
    <t>varpibptmas2rango22</t>
  </si>
  <si>
    <t>varpib_prob_a22_r23</t>
  </si>
  <si>
    <t>Variación porcentual anual del PIB en dos años (año t+2), probabilidad de que se encuentre en rango ( - 4.5 a - 4.9 %)</t>
  </si>
  <si>
    <t>varpibptmas2rango23</t>
  </si>
  <si>
    <t>varpib_prob_a22_r24</t>
  </si>
  <si>
    <t>Variación porcentual anual del PIB en dos años (año t+2), probabilidad de que se encuentre en rango ( - 5.0 a - 5.4 %)</t>
  </si>
  <si>
    <t>varpibptmas2rango24</t>
  </si>
  <si>
    <t>varpib_prob_a22_r25</t>
  </si>
  <si>
    <t>Variación porcentual anual del PIB en dos años (año t+2), probabilidad de que se encuentre en rango ( - 5.5 a - 5.9 %)</t>
  </si>
  <si>
    <t>varpibptmas2rango25</t>
  </si>
  <si>
    <t>varpib_prob_a22_r27</t>
  </si>
  <si>
    <t>Variación porcentual anual del PIB en dos años (año t+2), probabilidad de que se encuentre en rango ( - 6.0 a - 6.4 %)</t>
  </si>
  <si>
    <t>varpibptmas2rango27</t>
  </si>
  <si>
    <t>varpib_prob_a22_r28</t>
  </si>
  <si>
    <t>Variación porcentual anual del PIB en dos años (año t+2), probabilidad de que se encuentre en rango ( - 6.5 a - 6.9 %)</t>
  </si>
  <si>
    <t>varpibptmas2rango28</t>
  </si>
  <si>
    <t>varpib_prob_a22_r29</t>
  </si>
  <si>
    <t>Variación porcentual anual del PIB en dos años (año t+2), probabilidad de que se encuentre en rango ( - 7.0 a - 7.4 %)</t>
  </si>
  <si>
    <t>varpibptmas2rango29</t>
  </si>
  <si>
    <t>varpib_prob_a22_r30</t>
  </si>
  <si>
    <t>Variación porcentual anual del PIB en dos años (año t+2), probabilidad de que se encuentre en rango ( - 7.5 a - 7.9 %)</t>
  </si>
  <si>
    <t>varpibptmas2rango30</t>
  </si>
  <si>
    <t>varpib_prob_a22_r31</t>
  </si>
  <si>
    <t>Variación porcentual anual del PIB en dos años (año t+2), probabilidad de que se encuentre en rango ( - 8.0 a - 8.4 %)</t>
  </si>
  <si>
    <t>varpibptmas2rango31</t>
  </si>
  <si>
    <t>varpib_prob_a22_r32</t>
  </si>
  <si>
    <t>Variación porcentual anual del PIB en dos años (año t+2), probabilidad de que se encuentre en rango ( - 8.5 a - 8.9 %)</t>
  </si>
  <si>
    <t>varpibptmas2rango32</t>
  </si>
  <si>
    <t>varpib_prob_a22_r33</t>
  </si>
  <si>
    <t>Variación porcentual anual del PIB en dos años (año t+2), probabilidad de que se encuentre en rango ( - 9.0 a - 9.4 %)</t>
  </si>
  <si>
    <t>varpibptmas2rango33</t>
  </si>
  <si>
    <t>varpib_prob_a22_r34</t>
  </si>
  <si>
    <t>Variación porcentual anual del PIB en dos años (año t+2), probabilidad de que se encuentre en rango ( - 9.5 a - 9.9 %)</t>
  </si>
  <si>
    <t>varpibptmas2rango34</t>
  </si>
  <si>
    <t>varpib_prob_a22_r35</t>
  </si>
  <si>
    <t>Variación porcentual anual del PIB en dos años (año t+2), probabilidad de que se encuentre en rango ( - 10.0 a - 10.4 %)</t>
  </si>
  <si>
    <t>varpibptmas2rango35</t>
  </si>
  <si>
    <t>varpib_prob_a22_r36</t>
  </si>
  <si>
    <t>Variación porcentual anual del PIB en dos años (año t+2), probabilidad de que se encuentre en rango ( - 10.5 a - 10.9 %)</t>
  </si>
  <si>
    <t>varpibptmas2rango36</t>
  </si>
  <si>
    <t>varpib_prob_a22_r37</t>
  </si>
  <si>
    <t>Variación porcentual anual del PIB en dos años (año t+2), probabilidad de que se encuentre en rango ( - 11.0 a - 11.4 %)</t>
  </si>
  <si>
    <t>varpibptmas2rango37</t>
  </si>
  <si>
    <t>varpib_prob_a22_r38</t>
  </si>
  <si>
    <t>Variación porcentual anual del PIB en dos años (año t+2), probabilidad de que se encuentre en rango ( - 11.5 a - 11.9 %)</t>
  </si>
  <si>
    <t>varpibptmas2rango38</t>
  </si>
  <si>
    <t>varpib_prob_a22_r39</t>
  </si>
  <si>
    <t>Variación porcentual anual del PIB en dos años (año t+2), probabilidad de que se encuentre en rango (menor a - 12 %)</t>
  </si>
  <si>
    <t>varpibptmas2rango39</t>
  </si>
  <si>
    <t>varpibdesest_q1_a22</t>
  </si>
  <si>
    <t>varpibdesest_q2_a22</t>
  </si>
  <si>
    <t>varpibdesest_q3_a22</t>
  </si>
  <si>
    <t>varpibdesest_q4_a22</t>
  </si>
  <si>
    <t>Variación desestacionalizada del PIB dentro de 8 trimestres</t>
  </si>
  <si>
    <t>varpibdesesttrimtmas8</t>
  </si>
  <si>
    <t>cete28_cierre_a23</t>
  </si>
  <si>
    <t>Nivel de la tasa de interés del cete a 28 días al cierre dentro de tres años (año t+3)</t>
  </si>
  <si>
    <t>cetest3</t>
  </si>
  <si>
    <t>bonos182_cierre_a23</t>
  </si>
  <si>
    <t>Nivel de la tasa de interés de los Bonos M a 10 años al cierre dentro de tres años (año t+3)</t>
  </si>
  <si>
    <t>bonost3</t>
  </si>
  <si>
    <t>tccierre_a23</t>
  </si>
  <si>
    <t>Valor del tipo de cambio al cierre dentro de tres años</t>
  </si>
  <si>
    <t>tc_m12_a21</t>
  </si>
  <si>
    <t>varimss_a22</t>
  </si>
  <si>
    <t>Variación en el número de trabajadores asegurados (permanentes y eventuales urbanos) en el IMSS al cierre dentro de dos años (año t+2)</t>
  </si>
  <si>
    <t>varimsstmas2</t>
  </si>
  <si>
    <t>desocup_cierre_a22</t>
  </si>
  <si>
    <t>Tasa nacional de desocupación al cierre del segundo año (año t+2)</t>
  </si>
  <si>
    <t>desocupcierretmas2</t>
  </si>
  <si>
    <t>desocup_prom_a22</t>
  </si>
  <si>
    <t>Tasa nacional de desocupación promedio del segundo año (año t+2)</t>
  </si>
  <si>
    <t>desocupromtmas2</t>
  </si>
  <si>
    <t>saldosectorpub_a22</t>
  </si>
  <si>
    <t>Balance económico del sector público al cierre del segundo año (año t+2)</t>
  </si>
  <si>
    <t>saldopubtmas2</t>
  </si>
  <si>
    <t>saldorfsp_a22</t>
  </si>
  <si>
    <t>Saldo de requerimientos financieros del sector público al cierre del segundo año (año t+2)</t>
  </si>
  <si>
    <t>saldorfsptmas2</t>
  </si>
  <si>
    <t>balcom_a22</t>
  </si>
  <si>
    <t>Balanza Comercial, saldo anual al cierre del segundo año (año t+2)</t>
  </si>
  <si>
    <t>balcomtmas2</t>
  </si>
  <si>
    <t>cc_a22</t>
  </si>
  <si>
    <t>Cuenta Corriente, saldo anual al cierre del segundo año (año t+2)</t>
  </si>
  <si>
    <t>cctmas2</t>
  </si>
  <si>
    <t>ied_a22</t>
  </si>
  <si>
    <t>Inversión Extranjera Directa, monto al cierre del segundo año (año t+2)</t>
  </si>
  <si>
    <t>iedtmas2</t>
  </si>
  <si>
    <t>comp_crec_1, m12_a20</t>
  </si>
  <si>
    <t>comp_crec_2, m12_a20</t>
  </si>
  <si>
    <t>comp_crec_3, m12_a20</t>
  </si>
  <si>
    <t>comp_crec_4, m12_a20</t>
  </si>
  <si>
    <t>comp_crec_5, m12_a20</t>
  </si>
  <si>
    <t>Inten_comp_1, m12_a20</t>
  </si>
  <si>
    <t>Inten_comp_2, m12_a20</t>
  </si>
  <si>
    <t>Inten_comp_3, m12_a20</t>
  </si>
  <si>
    <t>Inten_comp_4, m12_a20</t>
  </si>
  <si>
    <t>Inten_comp_5, m12_a20</t>
  </si>
  <si>
    <t>sector_prob_comp_1, m12_a20</t>
  </si>
  <si>
    <t>sector_prob_comp_2, m12_a20</t>
  </si>
  <si>
    <t>sector_prob_comp_3, m12_a20</t>
  </si>
  <si>
    <t>sector_prob_comp_4, m12_a20</t>
  </si>
  <si>
    <t>sector_prob_comp_5, m12_a20</t>
  </si>
  <si>
    <t>sector_prob_comp_6, m12_a20</t>
  </si>
  <si>
    <t>sector_prob_comp_7, m12_a20</t>
  </si>
  <si>
    <t>sector_prob_comp_8, m12_a20</t>
  </si>
  <si>
    <t>sector_prob_comp_10, m12_a20</t>
  </si>
  <si>
    <t>obst_enf_empresarios_1, m12_a20</t>
  </si>
  <si>
    <t>obst_enf_empresarios_2, m12_a20</t>
  </si>
  <si>
    <t>obst_enf_empresarios_3, m12_a20</t>
  </si>
  <si>
    <t>obst_enf_empresarios_4, m12_a20</t>
  </si>
  <si>
    <t>obst_enf_empresarios_5, m12_a20</t>
  </si>
  <si>
    <t>obst_enf_empresarios_6, m12_a20</t>
  </si>
  <si>
    <t>obst_enf_empresarios_7, m12_a20</t>
  </si>
  <si>
    <t>obst_enf_empresarios_10, m12_a20</t>
  </si>
  <si>
    <t>obst_enf_empresarios_11, m12_a20</t>
  </si>
  <si>
    <t>obst_enf_empresarios_12, m12_a20</t>
  </si>
  <si>
    <t>pibeu_a22</t>
  </si>
  <si>
    <t>Variación porcentual anual del PIB de Estados Unidos, dentro de dos años (año t+2)</t>
  </si>
  <si>
    <t>pibeutmas2</t>
  </si>
  <si>
    <t>infgen12m_m02_a21</t>
  </si>
  <si>
    <t>infsub12m_m02_a21</t>
  </si>
  <si>
    <t>infgen_a22_a25</t>
  </si>
  <si>
    <t>infgen_a26_a29</t>
  </si>
  <si>
    <t>infsub_a22_a25</t>
  </si>
  <si>
    <t>infsub_a26_a29</t>
  </si>
  <si>
    <t>infgen_m01_a22</t>
  </si>
  <si>
    <t>infsub_m01_a21</t>
  </si>
  <si>
    <t>infgen_prob_a12m_r1_m02_a21</t>
  </si>
  <si>
    <t>infgen_prob_a12m_r2_m02_a21</t>
  </si>
  <si>
    <t>infgen_prob_a12m_r3_m02_a21</t>
  </si>
  <si>
    <t>infgen_prob_a12m_r4_m02_a21</t>
  </si>
  <si>
    <t>infgen_prob_a12m_r5_m02_a21</t>
  </si>
  <si>
    <t>infgen_prob_a12m_r6_m02_a21</t>
  </si>
  <si>
    <t>infgen_prob_a12m_r7_m02_a21</t>
  </si>
  <si>
    <t>infgen_prob_a12m_r8_m02_a21</t>
  </si>
  <si>
    <t>infgen_prob_a12m_r9_m02_a21</t>
  </si>
  <si>
    <t>infgen_prob_a12m_r10_m02_a21</t>
  </si>
  <si>
    <t>infgen_prob_a12m_r11_m02_a21</t>
  </si>
  <si>
    <t>infgen_prob_a12m_r12_m02_a21</t>
  </si>
  <si>
    <t>infgen_prob_a12m_r13_m02_a21</t>
  </si>
  <si>
    <t>infgen_prob_a12m_r14_m02_a21</t>
  </si>
  <si>
    <t>infsub_prob_a12m_r1_m02_a21</t>
  </si>
  <si>
    <t>infsub_prob_a12m_r2_m02_a21</t>
  </si>
  <si>
    <t>infsub_prob_a12m_r3_m02_a21</t>
  </si>
  <si>
    <t>infsub_prob_a12m_r4_m02_a21</t>
  </si>
  <si>
    <t>infsub_prob_a12m_r5_m02_a21</t>
  </si>
  <si>
    <t>infsub_prob_a12m_r6_m02_a21</t>
  </si>
  <si>
    <t>infsub_prob_a12m_r7_m02_a21</t>
  </si>
  <si>
    <t>infsub_prob_a12m_r8_m02_a21</t>
  </si>
  <si>
    <t>infsub_prob_a12m_r9_m02_a21</t>
  </si>
  <si>
    <t>infsub_prob_a12m_r10_m02_a21</t>
  </si>
  <si>
    <t>infsub_prob_a12m_r11_m02_a21</t>
  </si>
  <si>
    <t>infsub_prob_a12m_r12_m02_a21</t>
  </si>
  <si>
    <t>infsub_prob_a12m_r13_m02_a21</t>
  </si>
  <si>
    <t>infsub_prob_a12m_r14_m02_a21</t>
  </si>
  <si>
    <t>tc_m01_a22</t>
  </si>
  <si>
    <t>comp_crec_1, m01_a21</t>
  </si>
  <si>
    <t>comp_crec_2, m01_a21</t>
  </si>
  <si>
    <t>comp_crec_3, m01_a21</t>
  </si>
  <si>
    <t>comp_crec_4, m01_a21</t>
  </si>
  <si>
    <t>comp_crec_5, m01_a21</t>
  </si>
  <si>
    <t>comp_crec_6, m01_a21</t>
  </si>
  <si>
    <t>Inten_comp_1, m01_a21</t>
  </si>
  <si>
    <t>Inten_comp_2, m01_a21</t>
  </si>
  <si>
    <t>Inten_comp_3, m01_a21</t>
  </si>
  <si>
    <t>Inten_comp_4, m01_a21</t>
  </si>
  <si>
    <t>Inten_comp_5, m01_a21</t>
  </si>
  <si>
    <t>sector_prob_comp_1, m01_a21</t>
  </si>
  <si>
    <t>sector_prob_comp_2, m01_a21</t>
  </si>
  <si>
    <t>sector_prob_comp_3, m01_a21</t>
  </si>
  <si>
    <t>sector_prob_comp_4, m01_a21</t>
  </si>
  <si>
    <t>sector_prob_comp_5, m01_a21</t>
  </si>
  <si>
    <t>sector_prob_comp_6, m01_a21</t>
  </si>
  <si>
    <t>sector_prob_comp_7, m01_a21</t>
  </si>
  <si>
    <t>sector_prob_comp_8, m01_a21</t>
  </si>
  <si>
    <t>sector_prob_comp_10, m01_a21</t>
  </si>
  <si>
    <t>obst_enf_empresarios_1, m01_a21</t>
  </si>
  <si>
    <t>obst_enf_empresarios_2, m01_a21</t>
  </si>
  <si>
    <t>obst_enf_empresarios_3, m01_a21</t>
  </si>
  <si>
    <t>obst_enf_empresarios_4, m01_a21</t>
  </si>
  <si>
    <t>obst_enf_empresarios_5, m01_a21</t>
  </si>
  <si>
    <t>obst_enf_empresarios_6, m01_a21</t>
  </si>
  <si>
    <t>obst_enf_empresarios_7, m01_a21</t>
  </si>
  <si>
    <t>obst_enf_empresarios_8, m01_a21</t>
  </si>
  <si>
    <t>obst_enf_empresarios_9, m01_a21</t>
  </si>
  <si>
    <t>obst_enf_empresarios_10, m01_a21</t>
  </si>
  <si>
    <t>obst_enf_empresarios_11, m01_a21</t>
  </si>
  <si>
    <t>obst_enf_empresarios_12, m01_a21</t>
  </si>
  <si>
    <t>infgen12m_m03_a21</t>
  </si>
  <si>
    <t>infsub12m_m03_a21</t>
  </si>
  <si>
    <t>infgen_m02_a22</t>
  </si>
  <si>
    <t>infsub_m02_a21</t>
  </si>
  <si>
    <t>infgen_prob_a12m_r1_m03_a21</t>
  </si>
  <si>
    <t>infgen_prob_a12m_r2_m03_a21</t>
  </si>
  <si>
    <t>infgen_prob_a12m_r3_m03_a21</t>
  </si>
  <si>
    <t>infgen_prob_a12m_r4_m03_a21</t>
  </si>
  <si>
    <t>infgen_prob_a12m_r5_m03_a21</t>
  </si>
  <si>
    <t>infgen_prob_a12m_r6_m03_a21</t>
  </si>
  <si>
    <t>infgen_prob_a12m_r7_m03_a21</t>
  </si>
  <si>
    <t>infgen_prob_a12m_r8_m03_a21</t>
  </si>
  <si>
    <t>infgen_prob_a12m_r9_m03_a21</t>
  </si>
  <si>
    <t>infgen_prob_a12m_r10_m03_a21</t>
  </si>
  <si>
    <t>infgen_prob_a12m_r11_m03_a21</t>
  </si>
  <si>
    <t>infgen_prob_a12m_r12_m03_a21</t>
  </si>
  <si>
    <t>infgen_prob_a12m_r13_m03_a21</t>
  </si>
  <si>
    <t>infgen_prob_a12m_r14_m03_a21</t>
  </si>
  <si>
    <t>infsub_prob_a12m_r1_m03_a21</t>
  </si>
  <si>
    <t>infsub_prob_a12m_r2_m03_a21</t>
  </si>
  <si>
    <t>infsub_prob_a12m_r3_m03_a21</t>
  </si>
  <si>
    <t>infsub_prob_a12m_r4_m03_a21</t>
  </si>
  <si>
    <t>infsub_prob_a12m_r5_m03_a21</t>
  </si>
  <si>
    <t>infsub_prob_a12m_r6_m03_a21</t>
  </si>
  <si>
    <t>infsub_prob_a12m_r7_m03_a21</t>
  </si>
  <si>
    <t>infsub_prob_a12m_r8_m03_a21</t>
  </si>
  <si>
    <t>infsub_prob_a12m_r9_m03_a21</t>
  </si>
  <si>
    <t>infsub_prob_a12m_r10_m03_a21</t>
  </si>
  <si>
    <t>infsub_prob_a12m_r11_m03_a21</t>
  </si>
  <si>
    <t>infsub_prob_a12m_r12_m03_a21</t>
  </si>
  <si>
    <t>infsub_prob_a12m_r13_m03_a21</t>
  </si>
  <si>
    <t>infsub_prob_a12m_r14_m03_a21</t>
  </si>
  <si>
    <t>redpib_prob_q1_a22</t>
  </si>
  <si>
    <t>varpib_prob_a22_r26</t>
  </si>
  <si>
    <t>tc_m02_a22</t>
  </si>
  <si>
    <t>limcrec6_m02_a21</t>
  </si>
  <si>
    <t>limcrec6_mest_añot</t>
  </si>
  <si>
    <t>limcrec6mest</t>
  </si>
  <si>
    <t>comp_crec_1, m02_a21</t>
  </si>
  <si>
    <t>comp_crec_2, m02_a21</t>
  </si>
  <si>
    <t>comp_crec_3, m02_a21</t>
  </si>
  <si>
    <t>comp_crec_4, m02_a21</t>
  </si>
  <si>
    <t>comp_crec_5, m02_a21</t>
  </si>
  <si>
    <t>comp_crec_6, m02_a21</t>
  </si>
  <si>
    <t>Inten_comp_1, m02_a21</t>
  </si>
  <si>
    <t>Inten_comp_2, m02_a21</t>
  </si>
  <si>
    <t>Inten_comp_3, m02_a21</t>
  </si>
  <si>
    <t>Inten_comp_4, m02_a21</t>
  </si>
  <si>
    <t>Inten_comp_5, m02_a21</t>
  </si>
  <si>
    <t>Inten_comp_6, m02_a21</t>
  </si>
  <si>
    <t>sector_prob_comp_1, m02_a21</t>
  </si>
  <si>
    <t>sector_prob_comp_2, m02_a21</t>
  </si>
  <si>
    <t>sector_prob_comp_3, m02_a21</t>
  </si>
  <si>
    <t>sector_prob_comp_4, m02_a21</t>
  </si>
  <si>
    <t>sector_prob_comp_5, m02_a21</t>
  </si>
  <si>
    <t>sector_prob_comp_6, m02_a21</t>
  </si>
  <si>
    <t>sector_prob_comp_7, m02_a21</t>
  </si>
  <si>
    <t>sector_prob_comp_8, m02_a21</t>
  </si>
  <si>
    <t>sector_prob_comp_9, m02_a21</t>
  </si>
  <si>
    <t>sector_prob_comp_10, m02_a21</t>
  </si>
  <si>
    <t>obst_enf_empresarios_1, m02_a21</t>
  </si>
  <si>
    <t>obst_enf_empresarios_2, m02_a21</t>
  </si>
  <si>
    <t>obst_enf_empresarios_3, m02_a21</t>
  </si>
  <si>
    <t>obst_enf_empresarios_4, m02_a21</t>
  </si>
  <si>
    <t>obst_enf_empresarios_6, m02_a21</t>
  </si>
  <si>
    <t>obst_enf_empresarios_7, m02_a21</t>
  </si>
  <si>
    <t>obst_enf_empresarios_8, m02_a21</t>
  </si>
  <si>
    <t>obst_enf_empresarios_9, m02_a21</t>
  </si>
  <si>
    <t>obst_enf_empresarios_10, m02_a21</t>
  </si>
  <si>
    <t>obst_enf_empresarios_11, m02_a21</t>
  </si>
  <si>
    <t>obst_enf_empresarios_12, m02_a21</t>
  </si>
  <si>
    <t>obst_enf_empresarios_13, m02_a21</t>
  </si>
  <si>
    <t>infgen12m_m04_a21</t>
  </si>
  <si>
    <t>infsub12m_m04_a21</t>
  </si>
  <si>
    <t>infgen_m03_a22</t>
  </si>
  <si>
    <t>infsub_m03_a21</t>
  </si>
  <si>
    <t>infgen_prob_a12m_r1_m04_a21</t>
  </si>
  <si>
    <t>infgen_prob_a12m_r2_m04_a21</t>
  </si>
  <si>
    <t>infgen_prob_a12m_r3_m04_a21</t>
  </si>
  <si>
    <t>infgen_prob_a12m_r4_m04_a21</t>
  </si>
  <si>
    <t>infgen_prob_a12m_r5_m04_a21</t>
  </si>
  <si>
    <t>infgen_prob_a12m_r6_m04_a21</t>
  </si>
  <si>
    <t>infgen_prob_a12m_r7_m04_a21</t>
  </si>
  <si>
    <t>infgen_prob_a12m_r8_m04_a21</t>
  </si>
  <si>
    <t>infgen_prob_a12m_r9_m04_a21</t>
  </si>
  <si>
    <t>infgen_prob_a12m_r10_m04_a21</t>
  </si>
  <si>
    <t>infgen_prob_a12m_r11_m04_a21</t>
  </si>
  <si>
    <t>infgen_prob_a12m_r12_m04_a21</t>
  </si>
  <si>
    <t>infgen_prob_a12m_r13_m04_a21</t>
  </si>
  <si>
    <t>infgen_prob_a12m_r14_m04_a21</t>
  </si>
  <si>
    <t>infsub_prob_a12m_r1_m04_a21</t>
  </si>
  <si>
    <t>infsub_prob_a12m_r2_m04_a21</t>
  </si>
  <si>
    <t>infsub_prob_a12m_r3_m04_a21</t>
  </si>
  <si>
    <t>infsub_prob_a12m_r4_m04_a21</t>
  </si>
  <si>
    <t>infsub_prob_a12m_r5_m04_a21</t>
  </si>
  <si>
    <t>infsub_prob_a12m_r6_m04_a21</t>
  </si>
  <si>
    <t>infsub_prob_a12m_r7_m04_a21</t>
  </si>
  <si>
    <t>infsub_prob_a12m_r8_m04_a21</t>
  </si>
  <si>
    <t>infsub_prob_a12m_r9_m04_a21</t>
  </si>
  <si>
    <t>infsub_prob_a12m_r10_m04_a21</t>
  </si>
  <si>
    <t>infsub_prob_a12m_r11_m04_a21</t>
  </si>
  <si>
    <t>infsub_prob_a12m_r12_m04_a21</t>
  </si>
  <si>
    <t>infsub_prob_a12m_r13_m04_a21</t>
  </si>
  <si>
    <t>infsub_prob_a12m_r14_m04_a21</t>
  </si>
  <si>
    <t>varpib_prob_a21_r40</t>
  </si>
  <si>
    <t>Variación porcentual anual del PIB en el año en curso (año t), probabilidad de que se encuentre en rango (8 % o más)</t>
  </si>
  <si>
    <t>varpibptrango40</t>
  </si>
  <si>
    <t>varpib_prob_a21_r41</t>
  </si>
  <si>
    <t>Variación porcentual anual del PIB en el año en curso (año t), probabilidad de que se encuentre en rango (7.5 a 7.9%)</t>
  </si>
  <si>
    <t>varpibptrango41</t>
  </si>
  <si>
    <t>varpib_prob_a21_r42</t>
  </si>
  <si>
    <t>Variación porcentual anual del PIB en el año en curso (año t), probabilidad de que se encuentre en rango (7.0 a 7.4%)</t>
  </si>
  <si>
    <t>varpibptrango42</t>
  </si>
  <si>
    <t>varpib_prob_a21_r43</t>
  </si>
  <si>
    <t>Variación porcentual anual del PIB en el año en curso (año t), probabilidad de que se encuentre en rango (6.5 a 6.9%)</t>
  </si>
  <si>
    <t>varpibptrango43</t>
  </si>
  <si>
    <t>varpib_prob_a21_r44</t>
  </si>
  <si>
    <t>Variación porcentual anual del PIB en el año en curso (año t), probabilidad de que se encuentre en rango (6.0 a 6.4%)</t>
  </si>
  <si>
    <t>varpibptrango44</t>
  </si>
  <si>
    <t>varpib_prob_a22_r40</t>
  </si>
  <si>
    <t>Variación porcentual anual del PIB en el siguiente año (año t+1), probabilidad de que se encuentre en rango (8 % o más)</t>
  </si>
  <si>
    <t>varpibptmas1rango40</t>
  </si>
  <si>
    <t>varpib_prob_a22_r41</t>
  </si>
  <si>
    <t>Variación porcentual anual del PIB en el siguiente año (año t+1), probabilidad de que se encuentre en rango (7.5 a 7.9%)</t>
  </si>
  <si>
    <t>varpibptmas1rango41</t>
  </si>
  <si>
    <t>varpib_prob_a22_r42</t>
  </si>
  <si>
    <t>Variación porcentual anual del PIB en el siguiente año (año t+1), probabilidad de que se encuentre en rango (7.0 a 7.4%)</t>
  </si>
  <si>
    <t>varpibptmas1rango42</t>
  </si>
  <si>
    <t>varpib_prob_a22_r43</t>
  </si>
  <si>
    <t>Variación porcentual anual del PIB en el siguiente año (año t+1), probabilidad de que se encuentre en rango (6.5 a 6.9%)</t>
  </si>
  <si>
    <t>varpibptmas1rango43</t>
  </si>
  <si>
    <t>varpib_prob_a22_r44</t>
  </si>
  <si>
    <t>Variación porcentual anual del PIB en el siguiente año (año t+1), probabilidad de que se encuentre en rango (6.0 a 6.4%)</t>
  </si>
  <si>
    <t>varpibptmas1rango44</t>
  </si>
  <si>
    <t>fondinterbanc_q1_a23</t>
  </si>
  <si>
    <t>tc_m03_a22</t>
  </si>
  <si>
    <t>comp_crec_1, m03_a21</t>
  </si>
  <si>
    <t>comp_crec_2, m03_a21</t>
  </si>
  <si>
    <t>comp_crec_3, m03_a21</t>
  </si>
  <si>
    <t>comp_crec_4, m03_a21</t>
  </si>
  <si>
    <t>comp_crec_5, m03_a21</t>
  </si>
  <si>
    <t>comp_crec_6, m03_a21</t>
  </si>
  <si>
    <t>Inten_comp_1, m03_a21</t>
  </si>
  <si>
    <t>Inten_comp_2, m03_a21</t>
  </si>
  <si>
    <t>Inten_comp_3, m03_a21</t>
  </si>
  <si>
    <t>Inten_comp_4, m03_a21</t>
  </si>
  <si>
    <t>Inten_comp_5, m03_a21</t>
  </si>
  <si>
    <t>sector_prob_comp_1, m03_a21</t>
  </si>
  <si>
    <t>sector_prob_comp_2, m03_a21</t>
  </si>
  <si>
    <t>sector_prob_comp_3, m03_a21</t>
  </si>
  <si>
    <t>sector_prob_comp_4, m03_a21</t>
  </si>
  <si>
    <t>sector_prob_comp_5, m03_a21</t>
  </si>
  <si>
    <t>sector_prob_comp_6, m03_a21</t>
  </si>
  <si>
    <t>sector_prob_comp_7, m03_a21</t>
  </si>
  <si>
    <t>sector_prob_comp_8, m03_a21</t>
  </si>
  <si>
    <t>sector_prob_comp_9, m03_a21</t>
  </si>
  <si>
    <t>sector_prob_comp_10, m03_a21</t>
  </si>
  <si>
    <t>obst_enf_empresarios_1, m03_a21</t>
  </si>
  <si>
    <t>obst_enf_empresarios_2, m03_a21</t>
  </si>
  <si>
    <t>obst_enf_empresarios_3, m03_a21</t>
  </si>
  <si>
    <t>obst_enf_empresarios_4, m03_a21</t>
  </si>
  <si>
    <t>obst_enf_empresarios_6, m03_a21</t>
  </si>
  <si>
    <t>obst_enf_empresarios_7, m03_a21</t>
  </si>
  <si>
    <t>obst_enf_empresarios_8, m03_a21</t>
  </si>
  <si>
    <t>obst_enf_empresarios_9, m03_a21</t>
  </si>
  <si>
    <t>obst_enf_empresarios_10, m03_a21</t>
  </si>
  <si>
    <t>obst_enf_empresarios_11, m03_a21</t>
  </si>
  <si>
    <t>obst_enf_empresarios_12, m03_a21</t>
  </si>
  <si>
    <t>infgen12m_m05_a21</t>
  </si>
  <si>
    <t>infsub12m_m05_a21</t>
  </si>
  <si>
    <t>infgen_m04_a22</t>
  </si>
  <si>
    <t>infsub_m04_a21</t>
  </si>
  <si>
    <t>infgen_prob_a12m_r1_m05_a21</t>
  </si>
  <si>
    <t>infgen_prob_a12m_r2_m05_a21</t>
  </si>
  <si>
    <t>infgen_prob_a12m_r3_m05_a21</t>
  </si>
  <si>
    <t>infgen_prob_a12m_r4_m05_a21</t>
  </si>
  <si>
    <t>infgen_prob_a12m_r5_m05_a21</t>
  </si>
  <si>
    <t>infgen_prob_a12m_r6_m05_a21</t>
  </si>
  <si>
    <t>infgen_prob_a12m_r7_m05_a21</t>
  </si>
  <si>
    <t>infgen_prob_a12m_r8_m05_a21</t>
  </si>
  <si>
    <t>infgen_prob_a12m_r9_m05_a21</t>
  </si>
  <si>
    <t>infgen_prob_a12m_r10_m05_a21</t>
  </si>
  <si>
    <t>infgen_prob_a12m_r11_m05_a21</t>
  </si>
  <si>
    <t>infgen_prob_a12m_r12_m05_a21</t>
  </si>
  <si>
    <t>infgen_prob_a12m_r13_m05_a21</t>
  </si>
  <si>
    <t>infgen_prob_a12m_r14_m05_a21</t>
  </si>
  <si>
    <t>infsub_prob_a12m_r1_m05_a21</t>
  </si>
  <si>
    <t>infsub_prob_a12m_r2_m05_a21</t>
  </si>
  <si>
    <t>infsub_prob_a12m_r3_m05_a21</t>
  </si>
  <si>
    <t>infsub_prob_a12m_r4_m05_a21</t>
  </si>
  <si>
    <t>infsub_prob_a12m_r5_m05_a21</t>
  </si>
  <si>
    <t>infsub_prob_a12m_r6_m05_a21</t>
  </si>
  <si>
    <t>infsub_prob_a12m_r7_m05_a21</t>
  </si>
  <si>
    <t>infsub_prob_a12m_r8_m05_a21</t>
  </si>
  <si>
    <t>infsub_prob_a12m_r9_m05_a21</t>
  </si>
  <si>
    <t>infsub_prob_a12m_r10_m05_a21</t>
  </si>
  <si>
    <t>infsub_prob_a12m_r11_m05_a21</t>
  </si>
  <si>
    <t>infsub_prob_a12m_r12_m05_a21</t>
  </si>
  <si>
    <t>infsub_prob_a12m_r13_m05_a21</t>
  </si>
  <si>
    <t>infsub_prob_a12m_r14_m05_a21</t>
  </si>
  <si>
    <t>fondinterbanc_q2_a23</t>
  </si>
  <si>
    <t>tc_m04_a22</t>
  </si>
  <si>
    <t>limcrec19_m04_a21</t>
  </si>
  <si>
    <t>limcrec19_mest_añot</t>
  </si>
  <si>
    <t>limcrec19mest</t>
  </si>
  <si>
    <t>comp_crec_1, m04_a21</t>
  </si>
  <si>
    <t>comp_crec_2, m04_a21</t>
  </si>
  <si>
    <t>comp_crec_3, m04_a21</t>
  </si>
  <si>
    <t>comp_crec_4, m04_a21</t>
  </si>
  <si>
    <t>comp_crec_5, m04_a21</t>
  </si>
  <si>
    <t>comp_crec_6, m04_a21</t>
  </si>
  <si>
    <t>Inten_comp_1, m04_a21</t>
  </si>
  <si>
    <t>Inten_comp_2, m04_a21</t>
  </si>
  <si>
    <t>Inten_comp_3, m04_a21</t>
  </si>
  <si>
    <t>Inten_comp_4, m04_a21</t>
  </si>
  <si>
    <t>sector_prob_comp_1, m04_a21</t>
  </si>
  <si>
    <t>sector_prob_comp_2, m04_a21</t>
  </si>
  <si>
    <t>sector_prob_comp_3, m04_a21</t>
  </si>
  <si>
    <t>sector_prob_comp_4, m04_a21</t>
  </si>
  <si>
    <t>sector_prob_comp_5, m04_a21</t>
  </si>
  <si>
    <t>sector_prob_comp_6, m04_a21</t>
  </si>
  <si>
    <t>sector_prob_comp_8, m04_a21</t>
  </si>
  <si>
    <t>sector_prob_comp_9, m04_a21</t>
  </si>
  <si>
    <t>sector_prob_comp_10, m04_a21</t>
  </si>
  <si>
    <t>obst_enf_empresarios_1, m04_a21</t>
  </si>
  <si>
    <t>obst_enf_empresarios_2, m04_a21</t>
  </si>
  <si>
    <t>obst_enf_empresarios_3, m04_a21</t>
  </si>
  <si>
    <t>obst_enf_empresarios_4, m04_a21</t>
  </si>
  <si>
    <t>obst_enf_empresarios_5, m04_a21</t>
  </si>
  <si>
    <t>obst_enf_empresarios_6, m04_a21</t>
  </si>
  <si>
    <t>obst_enf_empresarios_8, m04_a21</t>
  </si>
  <si>
    <t>obst_enf_empresarios_9, m04_a21</t>
  </si>
  <si>
    <t>obst_enf_empresarios_10, m04_a21</t>
  </si>
  <si>
    <t>obst_enf_empresarios_11, m04_a21</t>
  </si>
  <si>
    <t>obst_enf_empresarios_12, m04_a21</t>
  </si>
  <si>
    <t>infgen12m_m06_a21</t>
  </si>
  <si>
    <t>infsub12m_m06_a21</t>
  </si>
  <si>
    <t>infgen_m05_a22</t>
  </si>
  <si>
    <t>infsub_m05_a21</t>
  </si>
  <si>
    <t>infgen_prob_a12m_r1_m06_a21</t>
  </si>
  <si>
    <t>infgen_prob_a12m_r2_m06_a21</t>
  </si>
  <si>
    <t>infgen_prob_a12m_r3_m06_a21</t>
  </si>
  <si>
    <t>infgen_prob_a12m_r4_m06_a21</t>
  </si>
  <si>
    <t>infgen_prob_a12m_r5_m06_a21</t>
  </si>
  <si>
    <t>infgen_prob_a12m_r6_m06_a21</t>
  </si>
  <si>
    <t>infgen_prob_a12m_r7_m06_a21</t>
  </si>
  <si>
    <t>infgen_prob_a12m_r8_m06_a21</t>
  </si>
  <si>
    <t>infgen_prob_a12m_r9_m06_a21</t>
  </si>
  <si>
    <t>infgen_prob_a12m_r10_m06_a21</t>
  </si>
  <si>
    <t>infgen_prob_a12m_r11_m06_a21</t>
  </si>
  <si>
    <t>infgen_prob_a12m_r12_m06_a21</t>
  </si>
  <si>
    <t>infgen_prob_a12m_r13_m06_a21</t>
  </si>
  <si>
    <t>infgen_prob_a12m_r14_m06_a21</t>
  </si>
  <si>
    <t>infsub_prob_a12m_r1_m06_a21</t>
  </si>
  <si>
    <t>infsub_prob_a12m_r2_m06_a21</t>
  </si>
  <si>
    <t>infsub_prob_a12m_r3_m06_a21</t>
  </si>
  <si>
    <t>infsub_prob_a12m_r4_m06_a21</t>
  </si>
  <si>
    <t>infsub_prob_a12m_r5_m06_a21</t>
  </si>
  <si>
    <t>infsub_prob_a12m_r6_m06_a21</t>
  </si>
  <si>
    <t>infsub_prob_a12m_r7_m06_a21</t>
  </si>
  <si>
    <t>infsub_prob_a12m_r8_m06_a21</t>
  </si>
  <si>
    <t>infsub_prob_a12m_r9_m06_a21</t>
  </si>
  <si>
    <t>infsub_prob_a12m_r10_m06_a21</t>
  </si>
  <si>
    <t>infsub_prob_a12m_r11_m06_a21</t>
  </si>
  <si>
    <t>infsub_prob_a12m_r12_m06_a21</t>
  </si>
  <si>
    <t>infsub_prob_a12m_r13_m06_a21</t>
  </si>
  <si>
    <t>infsub_prob_a12m_r14_m06_a21</t>
  </si>
  <si>
    <t>redpib_prob_q2_a22</t>
  </si>
  <si>
    <t>tc_m05_a22</t>
  </si>
  <si>
    <t>comp_crec_1, m05_a21</t>
  </si>
  <si>
    <t>comp_crec_2, m05_a21</t>
  </si>
  <si>
    <t>comp_crec_3, m05_a21</t>
  </si>
  <si>
    <t>comp_crec_4, m05_a21</t>
  </si>
  <si>
    <t>comp_crec_5, m05_a21</t>
  </si>
  <si>
    <t>comp_crec_6, m05_a21</t>
  </si>
  <si>
    <t>Inten_comp_1, m05_a21</t>
  </si>
  <si>
    <t>Inten_comp_2, m05_a21</t>
  </si>
  <si>
    <t>Inten_comp_3, m05_a21</t>
  </si>
  <si>
    <t>Inten_comp_4, m05_a21</t>
  </si>
  <si>
    <t>Inten_comp_5, m05_a21</t>
  </si>
  <si>
    <t>sector_prob_comp_1, m05_a21</t>
  </si>
  <si>
    <t>sector_prob_comp_2, m05_a21</t>
  </si>
  <si>
    <t>sector_prob_comp_3, m05_a21</t>
  </si>
  <si>
    <t>sector_prob_comp_4, m05_a21</t>
  </si>
  <si>
    <t>sector_prob_comp_5, m05_a21</t>
  </si>
  <si>
    <t>sector_prob_comp_6, m05_a21</t>
  </si>
  <si>
    <t>sector_prob_comp_7, m05_a21</t>
  </si>
  <si>
    <t>sector_prob_comp_9, m05_a21</t>
  </si>
  <si>
    <t>sector_prob_comp_10, m05_a21</t>
  </si>
  <si>
    <t>obst_enf_empresarios_1, m05_a21</t>
  </si>
  <si>
    <t>obst_enf_empresarios_2, m05_a21</t>
  </si>
  <si>
    <t>obst_enf_empresarios_3, m05_a21</t>
  </si>
  <si>
    <t>obst_enf_empresarios_4, m05_a21</t>
  </si>
  <si>
    <t>obst_enf_empresarios_5, m05_a21</t>
  </si>
  <si>
    <t>obst_enf_empresarios_6, m05_a21</t>
  </si>
  <si>
    <t>obst_enf_empresarios_8, m05_a21</t>
  </si>
  <si>
    <t>obst_enf_empresarios_9, m05_a21</t>
  </si>
  <si>
    <t>obst_enf_empresarios_10, m05_a21</t>
  </si>
  <si>
    <t>obst_enf_empresarios_11, m05_a21</t>
  </si>
  <si>
    <t>obst_enf_empresarios_12, m05_a21</t>
  </si>
  <si>
    <t>infgen12m_m07_a21</t>
  </si>
  <si>
    <t>infsub12m_m07_a21</t>
  </si>
  <si>
    <t>infgen_m06_a22</t>
  </si>
  <si>
    <t>infsub_m06_a21</t>
  </si>
  <si>
    <t>infgen_prob_a12m_r1_m07_a21</t>
  </si>
  <si>
    <t>infgen_prob_a12m_r2_m07_a21</t>
  </si>
  <si>
    <t>infgen_prob_a12m_r3_m07_a21</t>
  </si>
  <si>
    <t>infgen_prob_a12m_r4_m07_a21</t>
  </si>
  <si>
    <t>infgen_prob_a12m_r5_m07_a21</t>
  </si>
  <si>
    <t>infgen_prob_a12m_r6_m07_a21</t>
  </si>
  <si>
    <t>infgen_prob_a12m_r7_m07_a21</t>
  </si>
  <si>
    <t>infgen_prob_a12m_r8_m07_a21</t>
  </si>
  <si>
    <t>infgen_prob_a12m_r9_m07_a21</t>
  </si>
  <si>
    <t>infgen_prob_a12m_r10_m07_a21</t>
  </si>
  <si>
    <t>infgen_prob_a12m_r11_m07_a21</t>
  </si>
  <si>
    <t>infgen_prob_a12m_r12_m07_a21</t>
  </si>
  <si>
    <t>infgen_prob_a12m_r13_m07_a21</t>
  </si>
  <si>
    <t>infgen_prob_a12m_r14_m07_a21</t>
  </si>
  <si>
    <t>infsub_prob_a12m_r1_m07_a21</t>
  </si>
  <si>
    <t>infsub_prob_a12m_r2_m07_a21</t>
  </si>
  <si>
    <t>infsub_prob_a12m_r3_m07_a21</t>
  </si>
  <si>
    <t>infsub_prob_a12m_r4_m07_a21</t>
  </si>
  <si>
    <t>infsub_prob_a12m_r5_m07_a21</t>
  </si>
  <si>
    <t>infsub_prob_a12m_r6_m07_a21</t>
  </si>
  <si>
    <t>infsub_prob_a12m_r7_m07_a21</t>
  </si>
  <si>
    <t>infsub_prob_a12m_r8_m07_a21</t>
  </si>
  <si>
    <t>infsub_prob_a12m_r9_m07_a21</t>
  </si>
  <si>
    <t>infsub_prob_a12m_r10_m07_a21</t>
  </si>
  <si>
    <t>infsub_prob_a12m_r11_m07_a21</t>
  </si>
  <si>
    <t>infsub_prob_a12m_r12_m07_a21</t>
  </si>
  <si>
    <t>infsub_prob_a12m_r13_m07_a21</t>
  </si>
  <si>
    <t>infsub_prob_a12m_r14_m07_a21</t>
  </si>
  <si>
    <t>tc_m06_a22</t>
  </si>
  <si>
    <t>limcrec34_m06_a21</t>
  </si>
  <si>
    <t>limcrec34_mest_añot</t>
  </si>
  <si>
    <t>limcrec34mest</t>
  </si>
  <si>
    <t>comp_crec_1, m06_a21</t>
  </si>
  <si>
    <t>comp_crec_2, m06_a21</t>
  </si>
  <si>
    <t>comp_crec_3, m06_a21</t>
  </si>
  <si>
    <t>comp_crec_4, m06_a21</t>
  </si>
  <si>
    <t>comp_crec_5, m06_a21</t>
  </si>
  <si>
    <t>comp_crec_6, m06_a21</t>
  </si>
  <si>
    <t>Inten_comp_1, m06_a21</t>
  </si>
  <si>
    <t>Inten_comp_2, m06_a21</t>
  </si>
  <si>
    <t>Inten_comp_3, m06_a21</t>
  </si>
  <si>
    <t>Inten_comp_4, m06_a21</t>
  </si>
  <si>
    <t>Inten_comp_5, m06_a21</t>
  </si>
  <si>
    <t>Inten_comp_6, m06_a21</t>
  </si>
  <si>
    <t>sector_prob_comp_1, m06_a21</t>
  </si>
  <si>
    <t>sector_prob_comp_2, m06_a21</t>
  </si>
  <si>
    <t>sector_prob_comp_3, m06_a21</t>
  </si>
  <si>
    <t>sector_prob_comp_4, m06_a21</t>
  </si>
  <si>
    <t>sector_prob_comp_5, m06_a21</t>
  </si>
  <si>
    <t>sector_prob_comp_6, m06_a21</t>
  </si>
  <si>
    <t>sector_prob_comp_7, m06_a21</t>
  </si>
  <si>
    <t>sector_prob_comp_8, m06_a21</t>
  </si>
  <si>
    <t>sector_prob_comp_10, m06_a21</t>
  </si>
  <si>
    <t>obst_enf_empresarios_1, m06_a21</t>
  </si>
  <si>
    <t>obst_enf_empresarios_2, m06_a21</t>
  </si>
  <si>
    <t>obst_enf_empresarios_3, m06_a21</t>
  </si>
  <si>
    <t>obst_enf_empresarios_4, m06_a21</t>
  </si>
  <si>
    <t>obst_enf_empresarios_5, m06_a21</t>
  </si>
  <si>
    <t>obst_enf_empresarios_6, m06_a21</t>
  </si>
  <si>
    <t>obst_enf_empresarios_7, m06_a21</t>
  </si>
  <si>
    <t>obst_enf_empresarios_8, m06_a21</t>
  </si>
  <si>
    <t>obst_enf_empresarios_9, m06_a21</t>
  </si>
  <si>
    <t>obst_enf_empresarios_10, m06_a21</t>
  </si>
  <si>
    <t>obst_enf_empresarios_11, m06_a21</t>
  </si>
  <si>
    <t>obst_enf_empresarios_12, m06_a21</t>
  </si>
  <si>
    <t>infgen12m_m08_a21</t>
  </si>
  <si>
    <t>infsub12m_m08_a21</t>
  </si>
  <si>
    <t>infgen_m07_a22</t>
  </si>
  <si>
    <t>infsub_m07_a21</t>
  </si>
  <si>
    <t>infgen_prob_a12m_r1_m08_a21</t>
  </si>
  <si>
    <t>infgen_prob_a12m_r2_m08_a21</t>
  </si>
  <si>
    <t>infgen_prob_a12m_r3_m08_a21</t>
  </si>
  <si>
    <t>infgen_prob_a12m_r4_m08_a21</t>
  </si>
  <si>
    <t>infgen_prob_a12m_r5_m08_a21</t>
  </si>
  <si>
    <t>infgen_prob_a12m_r6_m08_a21</t>
  </si>
  <si>
    <t>infgen_prob_a12m_r7_m08_a21</t>
  </si>
  <si>
    <t>infgen_prob_a12m_r8_m08_a21</t>
  </si>
  <si>
    <t>infgen_prob_a12m_r9_m08_a21</t>
  </si>
  <si>
    <t>infgen_prob_a12m_r10_m08_a21</t>
  </si>
  <si>
    <t>infgen_prob_a12m_r11_m08_a21</t>
  </si>
  <si>
    <t>infgen_prob_a12m_r12_m08_a21</t>
  </si>
  <si>
    <t>infgen_prob_a12m_r13_m08_a21</t>
  </si>
  <si>
    <t>infgen_prob_a12m_r14_m08_a21</t>
  </si>
  <si>
    <t>infsub_prob_a12m_r1_m08_a21</t>
  </si>
  <si>
    <t>infsub_prob_a12m_r2_m08_a21</t>
  </si>
  <si>
    <t>infsub_prob_a12m_r3_m08_a21</t>
  </si>
  <si>
    <t>infsub_prob_a12m_r4_m08_a21</t>
  </si>
  <si>
    <t>infsub_prob_a12m_r5_m08_a21</t>
  </si>
  <si>
    <t>infsub_prob_a12m_r6_m08_a21</t>
  </si>
  <si>
    <t>infsub_prob_a12m_r7_m08_a21</t>
  </si>
  <si>
    <t>infsub_prob_a12m_r8_m08_a21</t>
  </si>
  <si>
    <t>infsub_prob_a12m_r9_m08_a21</t>
  </si>
  <si>
    <t>infsub_prob_a12m_r10_m08_a21</t>
  </si>
  <si>
    <t>infsub_prob_a12m_r11_m08_a21</t>
  </si>
  <si>
    <t>infsub_prob_a12m_r12_m08_a21</t>
  </si>
  <si>
    <t>infsub_prob_a12m_r13_m08_a21</t>
  </si>
  <si>
    <t>infsub_prob_a12m_r14_m08_a21</t>
  </si>
  <si>
    <t>fondinterbanc_q3_a23</t>
  </si>
  <si>
    <t>tc_m07_a22</t>
  </si>
  <si>
    <t>limcrec17_m07_a21</t>
  </si>
  <si>
    <t>limcrec17_mest_añot</t>
  </si>
  <si>
    <t>limcrec17mest</t>
  </si>
  <si>
    <t>comp_crec_1, m07_a21</t>
  </si>
  <si>
    <t>comp_crec_2, m07_a21</t>
  </si>
  <si>
    <t>comp_crec_3, m07_a21</t>
  </si>
  <si>
    <t>comp_crec_4, m07_a21</t>
  </si>
  <si>
    <t>comp_crec_5, m07_a21</t>
  </si>
  <si>
    <t>comp_crec_6, m07_a21</t>
  </si>
  <si>
    <t>Inten_comp_1, m07_a21</t>
  </si>
  <si>
    <t>Inten_comp_2, m07_a21</t>
  </si>
  <si>
    <t>Inten_comp_3, m07_a21</t>
  </si>
  <si>
    <t>Inten_comp_4, m07_a21</t>
  </si>
  <si>
    <t>Inten_comp_5, m07_a21</t>
  </si>
  <si>
    <t>sector_prob_comp_1, m07_a21</t>
  </si>
  <si>
    <t>sector_prob_comp_2, m07_a21</t>
  </si>
  <si>
    <t>sector_prob_comp_3, m07_a21</t>
  </si>
  <si>
    <t>sector_prob_comp_4, m07_a21</t>
  </si>
  <si>
    <t>sector_prob_comp_5, m07_a21</t>
  </si>
  <si>
    <t>sector_prob_comp_6, m07_a21</t>
  </si>
  <si>
    <t>sector_prob_comp_8, m07_a21</t>
  </si>
  <si>
    <t>sector_prob_comp_10, m07_a21</t>
  </si>
  <si>
    <t>obst_enf_empresarios_1, m07_a21</t>
  </si>
  <si>
    <t>obst_enf_empresarios_2, m07_a21</t>
  </si>
  <si>
    <t>obst_enf_empresarios_3, m07_a21</t>
  </si>
  <si>
    <t>obst_enf_empresarios_4, m07_a21</t>
  </si>
  <si>
    <t>obst_enf_empresarios_5, m07_a21</t>
  </si>
  <si>
    <t>obst_enf_empresarios_6, m07_a21</t>
  </si>
  <si>
    <t>obst_enf_empresarios_7, m07_a21</t>
  </si>
  <si>
    <t>obst_enf_empresarios_8, m07_a21</t>
  </si>
  <si>
    <t>obst_enf_empresarios_10, m07_a21</t>
  </si>
  <si>
    <t>obst_enf_empresarios_11, m07_a21</t>
  </si>
  <si>
    <t>obst_enf_empresarios_12, m07_a21</t>
  </si>
  <si>
    <t>infgen12m_m09_a21</t>
  </si>
  <si>
    <t>infsub12m_m09_a21</t>
  </si>
  <si>
    <t>infgen_m08_a22</t>
  </si>
  <si>
    <t>infsub_m08_a21</t>
  </si>
  <si>
    <t>infgen_prob_a12m_r1_m09_a21</t>
  </si>
  <si>
    <t>infgen_prob_a12m_r2_m09_a21</t>
  </si>
  <si>
    <t>infgen_prob_a12m_r3_m09_a21</t>
  </si>
  <si>
    <t>infgen_prob_a12m_r4_m09_a21</t>
  </si>
  <si>
    <t>infgen_prob_a12m_r5_m09_a21</t>
  </si>
  <si>
    <t>infgen_prob_a12m_r6_m09_a21</t>
  </si>
  <si>
    <t>infgen_prob_a12m_r7_m09_a21</t>
  </si>
  <si>
    <t>infgen_prob_a12m_r8_m09_a21</t>
  </si>
  <si>
    <t>infgen_prob_a12m_r9_m09_a21</t>
  </si>
  <si>
    <t>infgen_prob_a12m_r10_m09_a21</t>
  </si>
  <si>
    <t>infgen_prob_a12m_r11_m09_a21</t>
  </si>
  <si>
    <t>infgen_prob_a12m_r12_m09_a21</t>
  </si>
  <si>
    <t>infgen_prob_a12m_r13_m09_a21</t>
  </si>
  <si>
    <t>infgen_prob_a12m_r14_m09_a21</t>
  </si>
  <si>
    <t>infsub_prob_a12m_r1_m09_a21</t>
  </si>
  <si>
    <t>infsub_prob_a12m_r2_m09_a21</t>
  </si>
  <si>
    <t>infsub_prob_a12m_r3_m09_a21</t>
  </si>
  <si>
    <t>infsub_prob_a12m_r4_m09_a21</t>
  </si>
  <si>
    <t>infsub_prob_a12m_r5_m09_a21</t>
  </si>
  <si>
    <t>infsub_prob_a12m_r6_m09_a21</t>
  </si>
  <si>
    <t>infsub_prob_a12m_r7_m09_a21</t>
  </si>
  <si>
    <t>infsub_prob_a12m_r8_m09_a21</t>
  </si>
  <si>
    <t>infsub_prob_a12m_r9_m09_a21</t>
  </si>
  <si>
    <t>infsub_prob_a12m_r10_m09_a21</t>
  </si>
  <si>
    <t>infsub_prob_a12m_r11_m09_a21</t>
  </si>
  <si>
    <t>infsub_prob_a12m_r12_m09_a21</t>
  </si>
  <si>
    <t>infsub_prob_a12m_r13_m09_a21</t>
  </si>
  <si>
    <t>infsub_prob_a12m_r14_m09_a21</t>
  </si>
  <si>
    <t>redpib_prob_q3_a22</t>
  </si>
  <si>
    <t>tc_m08_a22</t>
  </si>
  <si>
    <t>comp_crec_1, m08_a21</t>
  </si>
  <si>
    <t>comp_crec_2, m08_a21</t>
  </si>
  <si>
    <t>comp_crec_3, m08_a21</t>
  </si>
  <si>
    <t>comp_crec_4, m08_a21</t>
  </si>
  <si>
    <t>comp_crec_5, m08_a21</t>
  </si>
  <si>
    <t>comp_crec_6, m08_a21</t>
  </si>
  <si>
    <t>Inten_comp_1, m08_a21</t>
  </si>
  <si>
    <t>Inten_comp_2, m08_a21</t>
  </si>
  <si>
    <t>Inten_comp_3, m08_a21</t>
  </si>
  <si>
    <t>Inten_comp_4, m08_a21</t>
  </si>
  <si>
    <t>Inten_comp_5, m08_a21</t>
  </si>
  <si>
    <t>sector_prob_comp_1, m08_a21</t>
  </si>
  <si>
    <t>sector_prob_comp_2, m08_a21</t>
  </si>
  <si>
    <t>sector_prob_comp_3, m08_a21</t>
  </si>
  <si>
    <t>sector_prob_comp_4, m08_a21</t>
  </si>
  <si>
    <t>sector_prob_comp_5, m08_a21</t>
  </si>
  <si>
    <t>sector_prob_comp_6, m08_a21</t>
  </si>
  <si>
    <t>sector_prob_comp_7, m08_a21</t>
  </si>
  <si>
    <t>sector_prob_comp_8, m08_a21</t>
  </si>
  <si>
    <t>sector_prob_comp_10, m08_a21</t>
  </si>
  <si>
    <t>obst_enf_empresarios_1, m08_a21</t>
  </si>
  <si>
    <t>obst_enf_empresarios_2, m08_a21</t>
  </si>
  <si>
    <t>obst_enf_empresarios_3, m08_a21</t>
  </si>
  <si>
    <t>obst_enf_empresarios_4, m08_a21</t>
  </si>
  <si>
    <t>obst_enf_empresarios_6, m08_a21</t>
  </si>
  <si>
    <t>obst_enf_empresarios_7, m08_a21</t>
  </si>
  <si>
    <t>obst_enf_empresarios_8, m08_a21</t>
  </si>
  <si>
    <t>obst_enf_empresarios_9, m08_a21</t>
  </si>
  <si>
    <t>obst_enf_empresarios_10, m08_a21</t>
  </si>
  <si>
    <t>obst_enf_empresarios_11, m08_a21</t>
  </si>
  <si>
    <t>obst_enf_empresarios_12, m08_a21</t>
  </si>
  <si>
    <t>infgen12m_m10_a21</t>
  </si>
  <si>
    <t>infsub12m_m10_a21</t>
  </si>
  <si>
    <t>infgen_m09_a22</t>
  </si>
  <si>
    <t>infsub_m09_a21</t>
  </si>
  <si>
    <t>infgen_prob_a12m_r1_m10_a21</t>
  </si>
  <si>
    <t>infgen_prob_a12m_r2_m10_a21</t>
  </si>
  <si>
    <t>infgen_prob_a12m_r3_m10_a21</t>
  </si>
  <si>
    <t>infgen_prob_a12m_r4_m10_a21</t>
  </si>
  <si>
    <t>infgen_prob_a12m_r5_m10_a21</t>
  </si>
  <si>
    <t>infgen_prob_a12m_r6_m10_a21</t>
  </si>
  <si>
    <t>infgen_prob_a12m_r7_m10_a21</t>
  </si>
  <si>
    <t>infgen_prob_a12m_r8_m10_a21</t>
  </si>
  <si>
    <t>infgen_prob_a12m_r9_m10_a21</t>
  </si>
  <si>
    <t>infgen_prob_a12m_r10_m10_a21</t>
  </si>
  <si>
    <t>infgen_prob_a12m_r11_m10_a21</t>
  </si>
  <si>
    <t>infgen_prob_a12m_r12_m10_a21</t>
  </si>
  <si>
    <t>infgen_prob_a12m_r13_m10_a21</t>
  </si>
  <si>
    <t>infgen_prob_a12m_r14_m10_a21</t>
  </si>
  <si>
    <t>infsub_prob_a12m_r1_m10_a21</t>
  </si>
  <si>
    <t>infsub_prob_a12m_r2_m10_a21</t>
  </si>
  <si>
    <t>infsub_prob_a12m_r3_m10_a21</t>
  </si>
  <si>
    <t>infsub_prob_a12m_r4_m10_a21</t>
  </si>
  <si>
    <t>infsub_prob_a12m_r5_m10_a21</t>
  </si>
  <si>
    <t>infsub_prob_a12m_r6_m10_a21</t>
  </si>
  <si>
    <t>infsub_prob_a12m_r7_m10_a21</t>
  </si>
  <si>
    <t>infsub_prob_a12m_r8_m10_a21</t>
  </si>
  <si>
    <t>infsub_prob_a12m_r9_m10_a21</t>
  </si>
  <si>
    <t>infsub_prob_a12m_r10_m10_a21</t>
  </si>
  <si>
    <t>infsub_prob_a12m_r11_m10_a21</t>
  </si>
  <si>
    <t>infsub_prob_a12m_r12_m10_a21</t>
  </si>
  <si>
    <t>infsub_prob_a12m_r13_m10_a21</t>
  </si>
  <si>
    <t>infsub_prob_a12m_r14_m10_a21</t>
  </si>
  <si>
    <t>tc_m09_a22</t>
  </si>
  <si>
    <t>comp_crec_1, m09_a21</t>
  </si>
  <si>
    <t>comp_crec_2, m09_a21</t>
  </si>
  <si>
    <t>comp_crec_3, m09_a21</t>
  </si>
  <si>
    <t>comp_crec_4, m09_a21</t>
  </si>
  <si>
    <t>comp_crec_5, m09_a21</t>
  </si>
  <si>
    <t>comp_crec_6, m09_a21</t>
  </si>
  <si>
    <t>Inten_comp_1, m09_a21</t>
  </si>
  <si>
    <t>Inten_comp_2, m09_a21</t>
  </si>
  <si>
    <t>Inten_comp_3, m09_a21</t>
  </si>
  <si>
    <t>Inten_comp_4, m09_a21</t>
  </si>
  <si>
    <t>Inten_comp_5, m09_a21</t>
  </si>
  <si>
    <t>sector_prob_comp_1, m09_a21</t>
  </si>
  <si>
    <t>sector_prob_comp_2, m09_a21</t>
  </si>
  <si>
    <t>sector_prob_comp_3, m09_a21</t>
  </si>
  <si>
    <t>sector_prob_comp_4, m09_a21</t>
  </si>
  <si>
    <t>sector_prob_comp_5, m09_a21</t>
  </si>
  <si>
    <t>sector_prob_comp_6, m09_a21</t>
  </si>
  <si>
    <t>sector_prob_comp_7, m09_a21</t>
  </si>
  <si>
    <t>sector_prob_comp_8, m09_a21</t>
  </si>
  <si>
    <t>sector_prob_comp_10, m09_a21</t>
  </si>
  <si>
    <t>obst_enf_empresarios_1, m09_a21</t>
  </si>
  <si>
    <t>obst_enf_empresarios_2, m09_a21</t>
  </si>
  <si>
    <t>obst_enf_empresarios_3, m09_a21</t>
  </si>
  <si>
    <t>obst_enf_empresarios_4, m09_a21</t>
  </si>
  <si>
    <t>obst_enf_empresarios_6, m09_a21</t>
  </si>
  <si>
    <t>obst_enf_empresarios_8, m09_a21</t>
  </si>
  <si>
    <t>obst_enf_empresarios_9, m09_a21</t>
  </si>
  <si>
    <t>obst_enf_empresarios_10, m09_a21</t>
  </si>
  <si>
    <t>obst_enf_empresarios_11, m09_a21</t>
  </si>
  <si>
    <t>obst_enf_empresarios_12, m09_a21</t>
  </si>
  <si>
    <t>infgen12m_m11_a21</t>
  </si>
  <si>
    <t>infsub12m_m11_a21</t>
  </si>
  <si>
    <t>infgen_m10_a22</t>
  </si>
  <si>
    <t>infsub_m10_a21</t>
  </si>
  <si>
    <t>infgen_prob_a12m_r1_m11_a21</t>
  </si>
  <si>
    <t>infgen_prob_a12m_r2_m11_a21</t>
  </si>
  <si>
    <t>infgen_prob_a12m_r3_m11_a21</t>
  </si>
  <si>
    <t>infgen_prob_a12m_r4_m11_a21</t>
  </si>
  <si>
    <t>infgen_prob_a12m_r5_m11_a21</t>
  </si>
  <si>
    <t>infgen_prob_a12m_r6_m11_a21</t>
  </si>
  <si>
    <t>infgen_prob_a12m_r7_m11_a21</t>
  </si>
  <si>
    <t>infgen_prob_a12m_r8_m11_a21</t>
  </si>
  <si>
    <t>infgen_prob_a12m_r9_m11_a21</t>
  </si>
  <si>
    <t>infgen_prob_a12m_r10_m11_a21</t>
  </si>
  <si>
    <t>infgen_prob_a12m_r11_m11_a21</t>
  </si>
  <si>
    <t>infgen_prob_a12m_r12_m11_a21</t>
  </si>
  <si>
    <t>infgen_prob_a12m_r13_m11_a21</t>
  </si>
  <si>
    <t>infgen_prob_a12m_r14_m11_a21</t>
  </si>
  <si>
    <t>infsub_prob_a12m_r1_m11_a21</t>
  </si>
  <si>
    <t>infsub_prob_a12m_r2_m11_a21</t>
  </si>
  <si>
    <t>infsub_prob_a12m_r3_m11_a21</t>
  </si>
  <si>
    <t>infsub_prob_a12m_r4_m11_a21</t>
  </si>
  <si>
    <t>infsub_prob_a12m_r5_m11_a21</t>
  </si>
  <si>
    <t>infsub_prob_a12m_r6_m11_a21</t>
  </si>
  <si>
    <t>infsub_prob_a12m_r7_m11_a21</t>
  </si>
  <si>
    <t>infsub_prob_a12m_r8_m11_a21</t>
  </si>
  <si>
    <t>infsub_prob_a12m_r9_m11_a21</t>
  </si>
  <si>
    <t>infsub_prob_a12m_r10_m11_a21</t>
  </si>
  <si>
    <t>infsub_prob_a12m_r11_m11_a21</t>
  </si>
  <si>
    <t>infsub_prob_a12m_r12_m11_a21</t>
  </si>
  <si>
    <t>infsub_prob_a12m_r13_m11_a21</t>
  </si>
  <si>
    <t>infsub_prob_a12m_r14_m11_a21</t>
  </si>
  <si>
    <t>fondinterbanc_q4_a23</t>
  </si>
  <si>
    <t>tc_m10_a22</t>
  </si>
  <si>
    <t>comp_crec_1, m10_a21</t>
  </si>
  <si>
    <t>comp_crec_2, m10_a21</t>
  </si>
  <si>
    <t>comp_crec_3, m10_a21</t>
  </si>
  <si>
    <t>comp_crec_4, m10_a21</t>
  </si>
  <si>
    <t>comp_crec_5, m10_a21</t>
  </si>
  <si>
    <t>comp_crec_6, m10_a21</t>
  </si>
  <si>
    <t>Inten_comp_1, m10_a21</t>
  </si>
  <si>
    <t>Inten_comp_2, m10_a21</t>
  </si>
  <si>
    <t>Inten_comp_3, m10_a21</t>
  </si>
  <si>
    <t>Inten_comp_4, m10_a21</t>
  </si>
  <si>
    <t>Inten_comp_5, m10_a21</t>
  </si>
  <si>
    <t>sector_prob_comp_1, m10_a21</t>
  </si>
  <si>
    <t>sector_prob_comp_2, m10_a21</t>
  </si>
  <si>
    <t>sector_prob_comp_3, m10_a21</t>
  </si>
  <si>
    <t>sector_prob_comp_4, m10_a21</t>
  </si>
  <si>
    <t>sector_prob_comp_5, m10_a21</t>
  </si>
  <si>
    <t>sector_prob_comp_6, m10_a21</t>
  </si>
  <si>
    <t>sector_prob_comp_7, m10_a21</t>
  </si>
  <si>
    <t>sector_prob_comp_8, m10_a21</t>
  </si>
  <si>
    <t>sector_prob_comp_10, m10_a21</t>
  </si>
  <si>
    <t>obst_enf_empresarios_1, m10_a21</t>
  </si>
  <si>
    <t>obst_enf_empresarios_2, m10_a21</t>
  </si>
  <si>
    <t>obst_enf_empresarios_3, m10_a21</t>
  </si>
  <si>
    <t>obst_enf_empresarios_4, m10_a21</t>
  </si>
  <si>
    <t>obst_enf_empresarios_6, m10_a21</t>
  </si>
  <si>
    <t>obst_enf_empresarios_8, m10_a21</t>
  </si>
  <si>
    <t>obst_enf_empresarios_9, m10_a21</t>
  </si>
  <si>
    <t>obst_enf_empresarios_10, m10_a21</t>
  </si>
  <si>
    <t>obst_enf_empresarios_11, m10_a21</t>
  </si>
  <si>
    <t>obst_enf_empresarios_12, m10_a21</t>
  </si>
  <si>
    <t>infgen12m_m12_a21</t>
  </si>
  <si>
    <t>infsub12m_m12_a21</t>
  </si>
  <si>
    <t>infgen_m11_a22</t>
  </si>
  <si>
    <t>infsub_m11_a21</t>
  </si>
  <si>
    <t>infgen_prob_a12m_r1_m12_a21</t>
  </si>
  <si>
    <t>infgen_prob_a12m_r2_m12_a21</t>
  </si>
  <si>
    <t>infgen_prob_a12m_r3_m12_a21</t>
  </si>
  <si>
    <t>infgen_prob_a12m_r4_m12_a21</t>
  </si>
  <si>
    <t>infgen_prob_a12m_r5_m12_a21</t>
  </si>
  <si>
    <t>infgen_prob_a12m_r6_m12_a21</t>
  </si>
  <si>
    <t>infgen_prob_a12m_r7_m12_a21</t>
  </si>
  <si>
    <t>infgen_prob_a12m_r8_m12_a21</t>
  </si>
  <si>
    <t>infgen_prob_a12m_r9_m12_a21</t>
  </si>
  <si>
    <t>infgen_prob_a12m_r10_m12_a21</t>
  </si>
  <si>
    <t>infgen_prob_a12m_r11_m12_a21</t>
  </si>
  <si>
    <t>infgen_prob_a12m_r12_m12_a21</t>
  </si>
  <si>
    <t>infgen_prob_a12m_r13_m12_a21</t>
  </si>
  <si>
    <t>infgen_prob_a12m_r14_m12_a21</t>
  </si>
  <si>
    <t>infsub_prob_a12m_r1_m12_a21</t>
  </si>
  <si>
    <t>infsub_prob_a12m_r2_m12_a21</t>
  </si>
  <si>
    <t>infsub_prob_a12m_r3_m12_a21</t>
  </si>
  <si>
    <t>infsub_prob_a12m_r4_m12_a21</t>
  </si>
  <si>
    <t>infsub_prob_a12m_r5_m12_a21</t>
  </si>
  <si>
    <t>infsub_prob_a12m_r6_m12_a21</t>
  </si>
  <si>
    <t>infsub_prob_a12m_r7_m12_a21</t>
  </si>
  <si>
    <t>infsub_prob_a12m_r8_m12_a21</t>
  </si>
  <si>
    <t>infsub_prob_a12m_r9_m12_a21</t>
  </si>
  <si>
    <t>infsub_prob_a12m_r10_m12_a21</t>
  </si>
  <si>
    <t>infsub_prob_a12m_r11_m12_a21</t>
  </si>
  <si>
    <t>infsub_prob_a12m_r12_m12_a21</t>
  </si>
  <si>
    <t>infsub_prob_a12m_r13_m12_a21</t>
  </si>
  <si>
    <t>infsub_prob_a12m_r14_m12_a21</t>
  </si>
  <si>
    <t>redpib_prob_q4_a22</t>
  </si>
  <si>
    <t>tc_m11_a22</t>
  </si>
  <si>
    <t>comp_crec_1, m11_a21</t>
  </si>
  <si>
    <t>comp_crec_2, m11_a21</t>
  </si>
  <si>
    <t>comp_crec_3, m11_a21</t>
  </si>
  <si>
    <t>comp_crec_4, m11_a21</t>
  </si>
  <si>
    <t>comp_crec_5, m11_a21</t>
  </si>
  <si>
    <t>comp_crec_6, m11_a21</t>
  </si>
  <si>
    <t>Inten_comp_1, m11_a21</t>
  </si>
  <si>
    <t>Inten_comp_2, m11_a21</t>
  </si>
  <si>
    <t>Inten_comp_3, m11_a21</t>
  </si>
  <si>
    <t>Inten_comp_4, m11_a21</t>
  </si>
  <si>
    <t>Inten_comp_5, m11_a21</t>
  </si>
  <si>
    <t>sector_prob_comp_1, m11_a21</t>
  </si>
  <si>
    <t>sector_prob_comp_2, m11_a21</t>
  </si>
  <si>
    <t>sector_prob_comp_3, m11_a21</t>
  </si>
  <si>
    <t>sector_prob_comp_4, m11_a21</t>
  </si>
  <si>
    <t>sector_prob_comp_5, m11_a21</t>
  </si>
  <si>
    <t>sector_prob_comp_6, m11_a21</t>
  </si>
  <si>
    <t>sector_prob_comp_7, m11_a21</t>
  </si>
  <si>
    <t>sector_prob_comp_8, m11_a21</t>
  </si>
  <si>
    <t>sector_prob_comp_10, m11_a21</t>
  </si>
  <si>
    <t>obst_enf_empresarios_1, m11_a21</t>
  </si>
  <si>
    <t>obst_enf_empresarios_2, m11_a21</t>
  </si>
  <si>
    <t>obst_enf_empresarios_3, m11_a21</t>
  </si>
  <si>
    <t>obst_enf_empresarios_4, m11_a21</t>
  </si>
  <si>
    <t>obst_enf_empresarios_5, m11_a21</t>
  </si>
  <si>
    <t>obst_enf_empresarios_6, m11_a21</t>
  </si>
  <si>
    <t>obst_enf_empresarios_7, m11_a21</t>
  </si>
  <si>
    <t>obst_enf_empresarios_8, m11_a21</t>
  </si>
  <si>
    <t>obst_enf_empresarios_9, m11_a21</t>
  </si>
  <si>
    <t>obst_enf_empresarios_10, m11_a21</t>
  </si>
  <si>
    <t>obst_enf_empresarios_11, m11_a21</t>
  </si>
  <si>
    <t>obst_enf_empresarios_12, m11_a21</t>
  </si>
  <si>
    <t>infgen_a24</t>
  </si>
  <si>
    <t>infgen12m_m01_a22</t>
  </si>
  <si>
    <t>infsub_a24</t>
  </si>
  <si>
    <t>infsub12m_m01_a22</t>
  </si>
  <si>
    <t>infgen_m12_a22</t>
  </si>
  <si>
    <t>infsub_m12_a21</t>
  </si>
  <si>
    <t>infgen_prob_a24_r1</t>
  </si>
  <si>
    <t>infgen_prob_a24_r2</t>
  </si>
  <si>
    <t>infgen_prob_a24_r3</t>
  </si>
  <si>
    <t>infgen_prob_a24_r4</t>
  </si>
  <si>
    <t>infgen_prob_a24_r5</t>
  </si>
  <si>
    <t>infgen_prob_a24_r6</t>
  </si>
  <si>
    <t>infgen_prob_a24_r7</t>
  </si>
  <si>
    <t>infgen_prob_a24_r8</t>
  </si>
  <si>
    <t>infgen_prob_a24_r9</t>
  </si>
  <si>
    <t>infgen_prob_a24_r10</t>
  </si>
  <si>
    <t>infgen_prob_a24_r11</t>
  </si>
  <si>
    <t>infgen_prob_a24_r12</t>
  </si>
  <si>
    <t>infgen_prob_a24_r13</t>
  </si>
  <si>
    <t>infgen_prob_a24_r14</t>
  </si>
  <si>
    <t>infgen_prob_a12m_r1_m01_a22</t>
  </si>
  <si>
    <t>infgen_prob_a12m_r2_m01_a22</t>
  </si>
  <si>
    <t>infgen_prob_a12m_r3_m01_a22</t>
  </si>
  <si>
    <t>infgen_prob_a12m_r4_m01_a22</t>
  </si>
  <si>
    <t>infgen_prob_a12m_r5_m01_a22</t>
  </si>
  <si>
    <t>infgen_prob_a12m_r6_m01_a22</t>
  </si>
  <si>
    <t>infgen_prob_a12m_r7_m01_a22</t>
  </si>
  <si>
    <t>infgen_prob_a12m_r8_m01_a22</t>
  </si>
  <si>
    <t>infgen_prob_a12m_r9_m01_a22</t>
  </si>
  <si>
    <t>infgen_prob_a12m_r10_m01_a22</t>
  </si>
  <si>
    <t>infgen_prob_a12m_r11_m01_a22</t>
  </si>
  <si>
    <t>infgen_prob_a12m_r12_m01_a22</t>
  </si>
  <si>
    <t>infgen_prob_a12m_r13_m01_a22</t>
  </si>
  <si>
    <t>infgen_prob_a12m_r14_m01_a22</t>
  </si>
  <si>
    <t>infsub_prob_a24_r1</t>
  </si>
  <si>
    <t>infsub_prob_a24_r2</t>
  </si>
  <si>
    <t>infsub_prob_a24_r3</t>
  </si>
  <si>
    <t>infsub_prob_a24_r4</t>
  </si>
  <si>
    <t>infsub_prob_a24_r5</t>
  </si>
  <si>
    <t>infsub_prob_a24_r6</t>
  </si>
  <si>
    <t>infsub_prob_a24_r7</t>
  </si>
  <si>
    <t>infsub_prob_a24_r8</t>
  </si>
  <si>
    <t>infsub_prob_a24_r9</t>
  </si>
  <si>
    <t>infsub_prob_a24_r10</t>
  </si>
  <si>
    <t>infsub_prob_a24_r11</t>
  </si>
  <si>
    <t>infsub_prob_a24_r12</t>
  </si>
  <si>
    <t>infsub_prob_a24_r13</t>
  </si>
  <si>
    <t>infsub_prob_a24_r14</t>
  </si>
  <si>
    <t>infsub_prob_a12m_r1_m01_a22</t>
  </si>
  <si>
    <t>infsub_prob_a12m_r2_m01_a22</t>
  </si>
  <si>
    <t>infsub_prob_a12m_r3_m01_a22</t>
  </si>
  <si>
    <t>infsub_prob_a12m_r4_m01_a22</t>
  </si>
  <si>
    <t>infsub_prob_a12m_r5_m01_a22</t>
  </si>
  <si>
    <t>infsub_prob_a12m_r6_m01_a22</t>
  </si>
  <si>
    <t>infsub_prob_a12m_r7_m01_a22</t>
  </si>
  <si>
    <t>infsub_prob_a12m_r8_m01_a22</t>
  </si>
  <si>
    <t>infsub_prob_a12m_r9_m01_a22</t>
  </si>
  <si>
    <t>infsub_prob_a12m_r10_m01_a22</t>
  </si>
  <si>
    <t>infsub_prob_a12m_r11_m01_a22</t>
  </si>
  <si>
    <t>infsub_prob_a12m_r12_m01_a22</t>
  </si>
  <si>
    <t>infsub_prob_a12m_r13_m01_a22</t>
  </si>
  <si>
    <t>infsub_prob_a12m_r14_m01_a22</t>
  </si>
  <si>
    <t>varpib_a24</t>
  </si>
  <si>
    <t>varpib_q1_a23</t>
  </si>
  <si>
    <t>varpib_q2_a23</t>
  </si>
  <si>
    <t>varpib_q3_a23</t>
  </si>
  <si>
    <t>varpib_q4_a23</t>
  </si>
  <si>
    <t>varpib_prob_a23_r41</t>
  </si>
  <si>
    <t>Variación porcentual anual del PIB en dos años (año t+2), probabilidad de que se encuentre en rango (7.5 a 7.9%)</t>
  </si>
  <si>
    <t>varpibptmas2rango41</t>
  </si>
  <si>
    <t>varpib_prob_a23_r44</t>
  </si>
  <si>
    <t>Variación porcentual anual del PIB en dos años (año t+2), probabilidad de que se encuentre en rango (6.0 a 6.4%)</t>
  </si>
  <si>
    <t>varpibptmas2rango44</t>
  </si>
  <si>
    <t>varpib_prob_a23_r42</t>
  </si>
  <si>
    <t>Variación porcentual anual del PIB en dos años (año t+2), probabilidad de que se encuentre en rango (7.0 a 7.4%)</t>
  </si>
  <si>
    <t>varpibptmas2rango42</t>
  </si>
  <si>
    <t>varpib_prob_a23_r43</t>
  </si>
  <si>
    <t>Variación porcentual anual del PIB en dos años (año t+2), probabilidad de que se encuentre en rango (6.5 a 6.9%)</t>
  </si>
  <si>
    <t>varpibptmas2rango43</t>
  </si>
  <si>
    <t>varpib_prob_a23_r40</t>
  </si>
  <si>
    <t>Variación porcentual anual del PIB en dos años (año t+2), probabilidad de que se encuentre en rango (8 % o más)</t>
  </si>
  <si>
    <t>varpibptmas2rango40</t>
  </si>
  <si>
    <t>varpib_prob_a23_r2</t>
  </si>
  <si>
    <t>varpib_prob_a23_r3</t>
  </si>
  <si>
    <t>varpib_prob_a23_r4</t>
  </si>
  <si>
    <t>varpib_prob_a23_r5</t>
  </si>
  <si>
    <t>varpib_prob_a23_r6</t>
  </si>
  <si>
    <t>varpib_prob_a23_r7</t>
  </si>
  <si>
    <t>varpib_prob_a23_r8</t>
  </si>
  <si>
    <t>varpib_prob_a23_r9</t>
  </si>
  <si>
    <t>varpib_prob_a23_r10</t>
  </si>
  <si>
    <t>varpib_prob_a23_r11</t>
  </si>
  <si>
    <t>varpib_prob_a23_r12</t>
  </si>
  <si>
    <t>varpib_prob_a23_r13</t>
  </si>
  <si>
    <t>varpib_prob_a23_r14</t>
  </si>
  <si>
    <t>varpib_prob_a23_r15</t>
  </si>
  <si>
    <t>varpib_prob_a23_r16</t>
  </si>
  <si>
    <t>varpib_prob_a23_r17</t>
  </si>
  <si>
    <t>varpib_prob_a23_r18</t>
  </si>
  <si>
    <t>varpib_prob_a23_r19</t>
  </si>
  <si>
    <t>varpib_prob_a23_r20</t>
  </si>
  <si>
    <t>varpib_prob_a23_r21</t>
  </si>
  <si>
    <t>varpib_prob_a23_r22</t>
  </si>
  <si>
    <t>varpib_prob_a23_r23</t>
  </si>
  <si>
    <t>varpib_prob_a23_r24</t>
  </si>
  <si>
    <t>varpib_prob_a23_r25</t>
  </si>
  <si>
    <t>varpib_prob_a23_r26</t>
  </si>
  <si>
    <t>Variación porcentual anual del PIB en dos años (año t+2), probabilidad de que se encuentre en rango (menor a - 6 %)</t>
  </si>
  <si>
    <t>varpibptmas2rango26</t>
  </si>
  <si>
    <t>varpibdesest_q1_a23</t>
  </si>
  <si>
    <t>varpibdesest_q2_a23</t>
  </si>
  <si>
    <t>varpibdesest_q3_a23</t>
  </si>
  <si>
    <t>varpibdesest_q4_a23</t>
  </si>
  <si>
    <t>cete28_cierre_a24</t>
  </si>
  <si>
    <t>bonos182_cierre_a24</t>
  </si>
  <si>
    <t>tccierre_a24</t>
  </si>
  <si>
    <t>tc_m12_a22</t>
  </si>
  <si>
    <t>varimss_a23</t>
  </si>
  <si>
    <t>desocup_cierre_a23</t>
  </si>
  <si>
    <t>desocup_prom_a23</t>
  </si>
  <si>
    <t>saldosectorpub_a23</t>
  </si>
  <si>
    <t>saldorfsp_a23</t>
  </si>
  <si>
    <t>balcom_a23</t>
  </si>
  <si>
    <t>cc_a23</t>
  </si>
  <si>
    <t>ied_a23</t>
  </si>
  <si>
    <t>comp_crec_1, m12_a21</t>
  </si>
  <si>
    <t>comp_crec_2, m12_a21</t>
  </si>
  <si>
    <t>comp_crec_3, m12_a21</t>
  </si>
  <si>
    <t>comp_crec_4, m12_a21</t>
  </si>
  <si>
    <t>comp_crec_5, m12_a21</t>
  </si>
  <si>
    <t>Inten_comp_1, m12_a21</t>
  </si>
  <si>
    <t>Inten_comp_2, m12_a21</t>
  </si>
  <si>
    <t>Inten_comp_3, m12_a21</t>
  </si>
  <si>
    <t>Inten_comp_4, m12_a21</t>
  </si>
  <si>
    <t>Inten_comp_5, m12_a21</t>
  </si>
  <si>
    <t>sector_prob_comp_1, m12_a21</t>
  </si>
  <si>
    <t>sector_prob_comp_2, m12_a21</t>
  </si>
  <si>
    <t>sector_prob_comp_3, m12_a21</t>
  </si>
  <si>
    <t>sector_prob_comp_4, m12_a21</t>
  </si>
  <si>
    <t>sector_prob_comp_5, m12_a21</t>
  </si>
  <si>
    <t>sector_prob_comp_6, m12_a21</t>
  </si>
  <si>
    <t>sector_prob_comp_7, m12_a21</t>
  </si>
  <si>
    <t>sector_prob_comp_8, m12_a21</t>
  </si>
  <si>
    <t>sector_prob_comp_10, m12_a21</t>
  </si>
  <si>
    <t>obst_enf_empresarios_1, m12_a21</t>
  </si>
  <si>
    <t>obst_enf_empresarios_2, m12_a21</t>
  </si>
  <si>
    <t>obst_enf_empresarios_3, m12_a21</t>
  </si>
  <si>
    <t>obst_enf_empresarios_4, m12_a21</t>
  </si>
  <si>
    <t>obst_enf_empresarios_6, m12_a21</t>
  </si>
  <si>
    <t>obst_enf_empresarios_7, m12_a21</t>
  </si>
  <si>
    <t>obst_enf_empresarios_8, m12_a21</t>
  </si>
  <si>
    <t>obst_enf_empresarios_9, m12_a21</t>
  </si>
  <si>
    <t>obst_enf_empresarios_10, m12_a21</t>
  </si>
  <si>
    <t>obst_enf_empresarios_11, m12_a21</t>
  </si>
  <si>
    <t>obst_enf_empresarios_12, m12_a21</t>
  </si>
  <si>
    <t>pibeu_a23</t>
  </si>
  <si>
    <t>infgen12m_m02_a22</t>
  </si>
  <si>
    <t>infsub12m_m02_a22</t>
  </si>
  <si>
    <t>infgen_a23_a26</t>
  </si>
  <si>
    <t>infgen_a27_a30</t>
  </si>
  <si>
    <t>infsub_a23_a26</t>
  </si>
  <si>
    <t>infsub_a27_a30</t>
  </si>
  <si>
    <t>infgen_m01_a23</t>
  </si>
  <si>
    <t>infsub_m01_a22</t>
  </si>
  <si>
    <t>infgen_prob_a12m_r1_m02_a22</t>
  </si>
  <si>
    <t>infgen_prob_a12m_r2_m02_a22</t>
  </si>
  <si>
    <t>infgen_prob_a12m_r3_m02_a22</t>
  </si>
  <si>
    <t>infgen_prob_a12m_r4_m02_a22</t>
  </si>
  <si>
    <t>infgen_prob_a12m_r5_m02_a22</t>
  </si>
  <si>
    <t>infgen_prob_a12m_r6_m02_a22</t>
  </si>
  <si>
    <t>infgen_prob_a12m_r7_m02_a22</t>
  </si>
  <si>
    <t>infgen_prob_a12m_r8_m02_a22</t>
  </si>
  <si>
    <t>infgen_prob_a12m_r9_m02_a22</t>
  </si>
  <si>
    <t>infgen_prob_a12m_r10_m02_a22</t>
  </si>
  <si>
    <t>infgen_prob_a12m_r11_m02_a22</t>
  </si>
  <si>
    <t>infgen_prob_a12m_r12_m02_a22</t>
  </si>
  <si>
    <t>infgen_prob_a12m_r13_m02_a22</t>
  </si>
  <si>
    <t>infgen_prob_a12m_r14_m02_a22</t>
  </si>
  <si>
    <t>infsub_prob_a12m_r1_m02_a22</t>
  </si>
  <si>
    <t>infsub_prob_a12m_r2_m02_a22</t>
  </si>
  <si>
    <t>infsub_prob_a12m_r3_m02_a22</t>
  </si>
  <si>
    <t>infsub_prob_a12m_r4_m02_a22</t>
  </si>
  <si>
    <t>infsub_prob_a12m_r5_m02_a22</t>
  </si>
  <si>
    <t>infsub_prob_a12m_r6_m02_a22</t>
  </si>
  <si>
    <t>infsub_prob_a12m_r7_m02_a22</t>
  </si>
  <si>
    <t>infsub_prob_a12m_r8_m02_a22</t>
  </si>
  <si>
    <t>infsub_prob_a12m_r9_m02_a22</t>
  </si>
  <si>
    <t>infsub_prob_a12m_r10_m02_a22</t>
  </si>
  <si>
    <t>infsub_prob_a12m_r11_m02_a22</t>
  </si>
  <si>
    <t>infsub_prob_a12m_r12_m02_a22</t>
  </si>
  <si>
    <t>infsub_prob_a12m_r13_m02_a22</t>
  </si>
  <si>
    <t>infsub_prob_a12m_r14_m02_a22</t>
  </si>
  <si>
    <t>tc_m01_a23</t>
  </si>
  <si>
    <t>comp_crec_1, m01_a22</t>
  </si>
  <si>
    <t>comp_crec_2, m01_a22</t>
  </si>
  <si>
    <t>comp_crec_3, m01_a22</t>
  </si>
  <si>
    <t>comp_crec_4, m01_a22</t>
  </si>
  <si>
    <t>comp_crec_5, m01_a22</t>
  </si>
  <si>
    <t>comp_crec_6, m01_a22</t>
  </si>
  <si>
    <t>Inten_comp_1, m01_a22</t>
  </si>
  <si>
    <t>Inten_comp_2, m01_a22</t>
  </si>
  <si>
    <t>Inten_comp_3, m01_a22</t>
  </si>
  <si>
    <t>Inten_comp_4, m01_a22</t>
  </si>
  <si>
    <t>Inten_comp_5, m01_a22</t>
  </si>
  <si>
    <t>sector_prob_comp_1, m01_a22</t>
  </si>
  <si>
    <t>sector_prob_comp_2, m01_a22</t>
  </si>
  <si>
    <t>sector_prob_comp_3, m01_a22</t>
  </si>
  <si>
    <t>sector_prob_comp_4, m01_a22</t>
  </si>
  <si>
    <t>sector_prob_comp_5, m01_a22</t>
  </si>
  <si>
    <t>sector_prob_comp_6, m01_a22</t>
  </si>
  <si>
    <t>sector_prob_comp_7, m01_a22</t>
  </si>
  <si>
    <t>sector_prob_comp_8, m01_a22</t>
  </si>
  <si>
    <t>sector_prob_comp_10, m01_a22</t>
  </si>
  <si>
    <t>obst_enf_empresarios_1, m01_a22</t>
  </si>
  <si>
    <t>obst_enf_empresarios_2, m01_a22</t>
  </si>
  <si>
    <t>obst_enf_empresarios_3, m01_a22</t>
  </si>
  <si>
    <t>obst_enf_empresarios_4, m01_a22</t>
  </si>
  <si>
    <t>obst_enf_empresarios_6, m01_a22</t>
  </si>
  <si>
    <t>obst_enf_empresarios_7, m01_a22</t>
  </si>
  <si>
    <t>obst_enf_empresarios_8, m01_a22</t>
  </si>
  <si>
    <t>obst_enf_empresarios_9, m01_a22</t>
  </si>
  <si>
    <t>obst_enf_empresarios_10, m01_a22</t>
  </si>
  <si>
    <t>obst_enf_empresarios_11, m01_a22</t>
  </si>
  <si>
    <t>obst_enf_empresarios_12, m01_a22</t>
  </si>
  <si>
    <t>infgen12m_m03_a22</t>
  </si>
  <si>
    <t>infsub12m_m03_a22</t>
  </si>
  <si>
    <t>infgen_m02_a23</t>
  </si>
  <si>
    <t>infsub_m02_a22</t>
  </si>
  <si>
    <t>infgen_prob_a12m_r1_m03_a22</t>
  </si>
  <si>
    <t>infgen_prob_a12m_r2_m03_a22</t>
  </si>
  <si>
    <t>infgen_prob_a12m_r3_m03_a22</t>
  </si>
  <si>
    <t>infgen_prob_a12m_r4_m03_a22</t>
  </si>
  <si>
    <t>infgen_prob_a12m_r5_m03_a22</t>
  </si>
  <si>
    <t>infgen_prob_a12m_r6_m03_a22</t>
  </si>
  <si>
    <t>infgen_prob_a12m_r7_m03_a22</t>
  </si>
  <si>
    <t>infgen_prob_a12m_r8_m03_a22</t>
  </si>
  <si>
    <t>infgen_prob_a12m_r9_m03_a22</t>
  </si>
  <si>
    <t>infgen_prob_a12m_r10_m03_a22</t>
  </si>
  <si>
    <t>infgen_prob_a12m_r11_m03_a22</t>
  </si>
  <si>
    <t>infgen_prob_a12m_r12_m03_a22</t>
  </si>
  <si>
    <t>infgen_prob_a12m_r13_m03_a22</t>
  </si>
  <si>
    <t>infgen_prob_a12m_r14_m03_a22</t>
  </si>
  <si>
    <t>infsub_prob_a12m_r1_m03_a22</t>
  </si>
  <si>
    <t>infsub_prob_a12m_r2_m03_a22</t>
  </si>
  <si>
    <t>infsub_prob_a12m_r3_m03_a22</t>
  </si>
  <si>
    <t>infsub_prob_a12m_r4_m03_a22</t>
  </si>
  <si>
    <t>infsub_prob_a12m_r5_m03_a22</t>
  </si>
  <si>
    <t>infsub_prob_a12m_r6_m03_a22</t>
  </si>
  <si>
    <t>infsub_prob_a12m_r7_m03_a22</t>
  </si>
  <si>
    <t>infsub_prob_a12m_r8_m03_a22</t>
  </si>
  <si>
    <t>infsub_prob_a12m_r9_m03_a22</t>
  </si>
  <si>
    <t>infsub_prob_a12m_r10_m03_a22</t>
  </si>
  <si>
    <t>infsub_prob_a12m_r11_m03_a22</t>
  </si>
  <si>
    <t>infsub_prob_a12m_r12_m03_a22</t>
  </si>
  <si>
    <t>infsub_prob_a12m_r13_m03_a22</t>
  </si>
  <si>
    <t>infsub_prob_a12m_r14_m03_a22</t>
  </si>
  <si>
    <t>redpib_prob_q1_a23</t>
  </si>
  <si>
    <t>tc_m02_a23</t>
  </si>
  <si>
    <t>comp_crec_1, m02_a22</t>
  </si>
  <si>
    <t>comp_crec_2, m02_a22</t>
  </si>
  <si>
    <t>comp_crec_3, m02_a22</t>
  </si>
  <si>
    <t>comp_crec_4, m02_a22</t>
  </si>
  <si>
    <t>comp_crec_5, m02_a22</t>
  </si>
  <si>
    <t>Inten_comp_1, m02_a22</t>
  </si>
  <si>
    <t>Inten_comp_2, m02_a22</t>
  </si>
  <si>
    <t>Inten_comp_3, m02_a22</t>
  </si>
  <si>
    <t>Inten_comp_4, m02_a22</t>
  </si>
  <si>
    <t>Inten_comp_5, m02_a22</t>
  </si>
  <si>
    <t>Inten_comp_6, m02_a22</t>
  </si>
  <si>
    <t>sector_prob_comp_1, m02_a22</t>
  </si>
  <si>
    <t>sector_prob_comp_2, m02_a22</t>
  </si>
  <si>
    <t>sector_prob_comp_3, m02_a22</t>
  </si>
  <si>
    <t>sector_prob_comp_4, m02_a22</t>
  </si>
  <si>
    <t>sector_prob_comp_5, m02_a22</t>
  </si>
  <si>
    <t>sector_prob_comp_6, m02_a22</t>
  </si>
  <si>
    <t>sector_prob_comp_7, m02_a22</t>
  </si>
  <si>
    <t>sector_prob_comp_8, m02_a22</t>
  </si>
  <si>
    <t>sector_prob_comp_10, m02_a22</t>
  </si>
  <si>
    <t>obst_enf_empresarios_1, m02_a22</t>
  </si>
  <si>
    <t>obst_enf_empresarios_2, m02_a22</t>
  </si>
  <si>
    <t>obst_enf_empresarios_3, m02_a22</t>
  </si>
  <si>
    <t>obst_enf_empresarios_4, m02_a22</t>
  </si>
  <si>
    <t>obst_enf_empresarios_5, m02_a22</t>
  </si>
  <si>
    <t>obst_enf_empresarios_6, m02_a22</t>
  </si>
  <si>
    <t>obst_enf_empresarios_9, m02_a22</t>
  </si>
  <si>
    <t>obst_enf_empresarios_10, m02_a22</t>
  </si>
  <si>
    <t>obst_enf_empresarios_11, m02_a22</t>
  </si>
  <si>
    <t>obst_enf_empresarios_12, m02_a22</t>
  </si>
  <si>
    <t>infgen12m_m04_a22</t>
  </si>
  <si>
    <t>infsub12m_m04_a22</t>
  </si>
  <si>
    <t>infgen_m03_a23</t>
  </si>
  <si>
    <t>infsub_m03_a22</t>
  </si>
  <si>
    <t>infsub_m04_a22</t>
  </si>
  <si>
    <t>Inflación subyacente para el siguiente mes (mes t+1)</t>
  </si>
  <si>
    <t>infsubmestmas1</t>
  </si>
  <si>
    <t>infsub_m05_a22</t>
  </si>
  <si>
    <t>Inflación subyacente para dentro de 2 meses (mes t+2)</t>
  </si>
  <si>
    <t>infsubmestmas2</t>
  </si>
  <si>
    <t>infsub_m06_a22</t>
  </si>
  <si>
    <t>Inflación subyacente para dentro de 3 meses (mes t+3)</t>
  </si>
  <si>
    <t>infsubmestmas3</t>
  </si>
  <si>
    <t>infsub_m07_a22</t>
  </si>
  <si>
    <t>Inflación subyacente para dentro de 4 meses (mes t+4)</t>
  </si>
  <si>
    <t>infsubmestmas4</t>
  </si>
  <si>
    <t>infsub_m08_a22</t>
  </si>
  <si>
    <t>Inflación subyacente para dentro de 5 meses (mes t+5)</t>
  </si>
  <si>
    <t>infsubmestmas5</t>
  </si>
  <si>
    <t>infsub_m09_a22</t>
  </si>
  <si>
    <t>Inflación subyacente para dentro de 6 meses (mes t+6)</t>
  </si>
  <si>
    <t>infsubmestmas6</t>
  </si>
  <si>
    <t>infsub_m10_a22</t>
  </si>
  <si>
    <t>Inflación subyacente para dentro de 7 meses (mes t+7)</t>
  </si>
  <si>
    <t>infsubmestmas7</t>
  </si>
  <si>
    <t>infsub_m11_a22</t>
  </si>
  <si>
    <t>Inflación subyacente para dentro de 8 meses (mes t+8)</t>
  </si>
  <si>
    <t>infsubmestmas8</t>
  </si>
  <si>
    <t>infsub_m12_a22</t>
  </si>
  <si>
    <t>Inflación subyacente para dentro de 9 meses (mes t+9)</t>
  </si>
  <si>
    <t>infsubmestmas9</t>
  </si>
  <si>
    <t>infsub_m01_a23</t>
  </si>
  <si>
    <t>Inflación subyacente para dentro de 10 meses (mes t+10)</t>
  </si>
  <si>
    <t>infsubmestmas10</t>
  </si>
  <si>
    <t>infsub_m02_a23</t>
  </si>
  <si>
    <t>Inflación subyacente para dentro de 11 meses (mes t+11)</t>
  </si>
  <si>
    <t>infsubmestmas11</t>
  </si>
  <si>
    <t>infsub_m03_a23</t>
  </si>
  <si>
    <t>Inflación subyacente para dentro de 12 meses (mes t+12)</t>
  </si>
  <si>
    <t>infsubmestmas12</t>
  </si>
  <si>
    <t>infgen_prob_a12m_r1_m04_a22</t>
  </si>
  <si>
    <t>infgen_prob_a12m_r2_m04_a22</t>
  </si>
  <si>
    <t>infgen_prob_a12m_r3_m04_a22</t>
  </si>
  <si>
    <t>infgen_prob_a12m_r4_m04_a22</t>
  </si>
  <si>
    <t>infgen_prob_a12m_r5_m04_a22</t>
  </si>
  <si>
    <t>infgen_prob_a12m_r6_m04_a22</t>
  </si>
  <si>
    <t>infgen_prob_a12m_r7_m04_a22</t>
  </si>
  <si>
    <t>infgen_prob_a12m_r8_m04_a22</t>
  </si>
  <si>
    <t>infgen_prob_a12m_r9_m04_a22</t>
  </si>
  <si>
    <t>infgen_prob_a12m_r10_m04_a22</t>
  </si>
  <si>
    <t>infgen_prob_a12m_r11_m04_a22</t>
  </si>
  <si>
    <t>infgen_prob_a12m_r12_m04_a22</t>
  </si>
  <si>
    <t>infgen_prob_a12m_r13_m04_a22</t>
  </si>
  <si>
    <t>infgen_prob_a12m_r14_m04_a22</t>
  </si>
  <si>
    <t>infsub_prob_a12m_r1_m04_a22</t>
  </si>
  <si>
    <t>infsub_prob_a12m_r2_m04_a22</t>
  </si>
  <si>
    <t>infsub_prob_a12m_r3_m04_a22</t>
  </si>
  <si>
    <t>infsub_prob_a12m_r4_m04_a22</t>
  </si>
  <si>
    <t>infsub_prob_a12m_r5_m04_a22</t>
  </si>
  <si>
    <t>infsub_prob_a12m_r6_m04_a22</t>
  </si>
  <si>
    <t>infsub_prob_a12m_r7_m04_a22</t>
  </si>
  <si>
    <t>infsub_prob_a12m_r8_m04_a22</t>
  </si>
  <si>
    <t>infsub_prob_a12m_r9_m04_a22</t>
  </si>
  <si>
    <t>infsub_prob_a12m_r10_m04_a22</t>
  </si>
  <si>
    <t>infsub_prob_a12m_r11_m04_a22</t>
  </si>
  <si>
    <t>infsub_prob_a12m_r12_m04_a22</t>
  </si>
  <si>
    <t>infsub_prob_a12m_r13_m04_a22</t>
  </si>
  <si>
    <t>infsub_prob_a12m_r14_m04_a22</t>
  </si>
  <si>
    <t>tc_m03_a23</t>
  </si>
  <si>
    <t>comp_crec_1, m03_a22</t>
  </si>
  <si>
    <t>comp_crec_2, m03_a22</t>
  </si>
  <si>
    <t>comp_crec_3, m03_a22</t>
  </si>
  <si>
    <t>comp_crec_4, m03_a22</t>
  </si>
  <si>
    <t>comp_crec_5, m03_a22</t>
  </si>
  <si>
    <t>Inten_comp_1, m03_a22</t>
  </si>
  <si>
    <t>Inten_comp_2, m03_a22</t>
  </si>
  <si>
    <t>Inten_comp_3, m03_a22</t>
  </si>
  <si>
    <t>Inten_comp_4, m03_a22</t>
  </si>
  <si>
    <t>Inten_comp_5, m03_a22</t>
  </si>
  <si>
    <t>sector_prob_comp_1, m03_a22</t>
  </si>
  <si>
    <t>sector_prob_comp_2, m03_a22</t>
  </si>
  <si>
    <t>sector_prob_comp_3, m03_a22</t>
  </si>
  <si>
    <t>sector_prob_comp_4, m03_a22</t>
  </si>
  <si>
    <t>sector_prob_comp_5, m03_a22</t>
  </si>
  <si>
    <t>sector_prob_comp_6, m03_a22</t>
  </si>
  <si>
    <t>sector_prob_comp_7, m03_a22</t>
  </si>
  <si>
    <t>sector_prob_comp_10, m03_a22</t>
  </si>
  <si>
    <t>obst_enf_empresarios_1, m03_a22</t>
  </si>
  <si>
    <t>obst_enf_empresarios_2, m03_a22</t>
  </si>
  <si>
    <t>obst_enf_empresarios_3, m03_a22</t>
  </si>
  <si>
    <t>obst_enf_empresarios_4, m03_a22</t>
  </si>
  <si>
    <t>obst_enf_empresarios_6, m03_a22</t>
  </si>
  <si>
    <t>obst_enf_empresarios_9, m03_a22</t>
  </si>
  <si>
    <t>obst_enf_empresarios_10, m03_a22</t>
  </si>
  <si>
    <t>obst_enf_empresarios_11, m03_a22</t>
  </si>
  <si>
    <t>obst_enf_empresarios_12, m03_a22</t>
  </si>
  <si>
    <t>infgen12m_m05_a22</t>
  </si>
  <si>
    <t>infsub12m_m05_a22</t>
  </si>
  <si>
    <t>infgen_m04_a23</t>
  </si>
  <si>
    <t>infsub_m04_a23</t>
  </si>
  <si>
    <t>infgen_prob_a12m_r1_m05_a22</t>
  </si>
  <si>
    <t>infgen_prob_a12m_r2_m05_a22</t>
  </si>
  <si>
    <t>infgen_prob_a12m_r3_m05_a22</t>
  </si>
  <si>
    <t>infgen_prob_a12m_r4_m05_a22</t>
  </si>
  <si>
    <t>infgen_prob_a12m_r5_m05_a22</t>
  </si>
  <si>
    <t>infgen_prob_a12m_r6_m05_a22</t>
  </si>
  <si>
    <t>infgen_prob_a12m_r7_m05_a22</t>
  </si>
  <si>
    <t>infgen_prob_a12m_r8_m05_a22</t>
  </si>
  <si>
    <t>infgen_prob_a12m_r9_m05_a22</t>
  </si>
  <si>
    <t>infgen_prob_a12m_r10_m05_a22</t>
  </si>
  <si>
    <t>infgen_prob_a12m_r11_m05_a22</t>
  </si>
  <si>
    <t>infgen_prob_a12m_r12_m05_a22</t>
  </si>
  <si>
    <t>infgen_prob_a12m_r13_m05_a22</t>
  </si>
  <si>
    <t>infgen_prob_a12m_r14_m05_a22</t>
  </si>
  <si>
    <t>infsub_prob_a12m_r1_m05_a22</t>
  </si>
  <si>
    <t>infsub_prob_a12m_r2_m05_a22</t>
  </si>
  <si>
    <t>infsub_prob_a12m_r3_m05_a22</t>
  </si>
  <si>
    <t>infsub_prob_a12m_r4_m05_a22</t>
  </si>
  <si>
    <t>infsub_prob_a12m_r5_m05_a22</t>
  </si>
  <si>
    <t>infsub_prob_a12m_r6_m05_a22</t>
  </si>
  <si>
    <t>infsub_prob_a12m_r7_m05_a22</t>
  </si>
  <si>
    <t>infsub_prob_a12m_r8_m05_a22</t>
  </si>
  <si>
    <t>infsub_prob_a12m_r9_m05_a22</t>
  </si>
  <si>
    <t>infsub_prob_a12m_r10_m05_a22</t>
  </si>
  <si>
    <t>infsub_prob_a12m_r11_m05_a22</t>
  </si>
  <si>
    <t>infsub_prob_a12m_r12_m05_a22</t>
  </si>
  <si>
    <t>infsub_prob_a12m_r13_m05_a22</t>
  </si>
  <si>
    <t>infsub_prob_a12m_r14_m05_a22</t>
  </si>
  <si>
    <t>fondinterbanc_q1_a24</t>
  </si>
  <si>
    <t>fondinterbanc_q2_a24</t>
  </si>
  <si>
    <t>tc_m04_a23</t>
  </si>
  <si>
    <t>comp_crec_1, m04_a22</t>
  </si>
  <si>
    <t>comp_crec_2, m04_a22</t>
  </si>
  <si>
    <t>comp_crec_3, m04_a22</t>
  </si>
  <si>
    <t>comp_crec_4, m04_a22</t>
  </si>
  <si>
    <t>comp_crec_5, m04_a22</t>
  </si>
  <si>
    <t>Inten_comp_1, m04_a22</t>
  </si>
  <si>
    <t>Inten_comp_2, m04_a22</t>
  </si>
  <si>
    <t>Inten_comp_3, m04_a22</t>
  </si>
  <si>
    <t>Inten_comp_4, m04_a22</t>
  </si>
  <si>
    <t>Inten_comp_5, m04_a22</t>
  </si>
  <si>
    <t>sector_prob_comp_1, m04_a22</t>
  </si>
  <si>
    <t>sector_prob_comp_2, m04_a22</t>
  </si>
  <si>
    <t>sector_prob_comp_3, m04_a22</t>
  </si>
  <si>
    <t>sector_prob_comp_4, m04_a22</t>
  </si>
  <si>
    <t>sector_prob_comp_5, m04_a22</t>
  </si>
  <si>
    <t>sector_prob_comp_6, m04_a22</t>
  </si>
  <si>
    <t>sector_prob_comp_7, m04_a22</t>
  </si>
  <si>
    <t>sector_prob_comp_10, m04_a22</t>
  </si>
  <si>
    <t>obst_enf_empresarios_1, m04_a22</t>
  </si>
  <si>
    <t>obst_enf_empresarios_2, m04_a22</t>
  </si>
  <si>
    <t>obst_enf_empresarios_3, m04_a22</t>
  </si>
  <si>
    <t>obst_enf_empresarios_4, m04_a22</t>
  </si>
  <si>
    <t>obst_enf_empresarios_6, m04_a22</t>
  </si>
  <si>
    <t>obst_enf_empresarios_9, m04_a22</t>
  </si>
  <si>
    <t>obst_enf_empresarios_10, m04_a22</t>
  </si>
  <si>
    <t>obst_enf_empresarios_11, m04_a22</t>
  </si>
  <si>
    <t>obst_enf_empresarios_12, m04_a22</t>
  </si>
  <si>
    <t>infgen12m_m06_a22</t>
  </si>
  <si>
    <t>infsub12m_m06_a22</t>
  </si>
  <si>
    <t>infgen_m05_a23</t>
  </si>
  <si>
    <t>infsub_m05_a23</t>
  </si>
  <si>
    <t>infgen_prob_a12m_r1_m06_a22</t>
  </si>
  <si>
    <t>infgen_prob_a12m_r2_m06_a22</t>
  </si>
  <si>
    <t>infgen_prob_a12m_r3_m06_a22</t>
  </si>
  <si>
    <t>infgen_prob_a12m_r4_m06_a22</t>
  </si>
  <si>
    <t>infgen_prob_a12m_r5_m06_a22</t>
  </si>
  <si>
    <t>infgen_prob_a12m_r6_m06_a22</t>
  </si>
  <si>
    <t>infgen_prob_a12m_r7_m06_a22</t>
  </si>
  <si>
    <t>infgen_prob_a12m_r8_m06_a22</t>
  </si>
  <si>
    <t>infgen_prob_a12m_r9_m06_a22</t>
  </si>
  <si>
    <t>infgen_prob_a12m_r10_m06_a22</t>
  </si>
  <si>
    <t>infgen_prob_a12m_r11_m06_a22</t>
  </si>
  <si>
    <t>infgen_prob_a12m_r12_m06_a22</t>
  </si>
  <si>
    <t>infgen_prob_a12m_r13_m06_a22</t>
  </si>
  <si>
    <t>infgen_prob_a12m_r14_m06_a22</t>
  </si>
  <si>
    <t>infsub_prob_a12m_r1_m06_a22</t>
  </si>
  <si>
    <t>infsub_prob_a12m_r2_m06_a22</t>
  </si>
  <si>
    <t>infsub_prob_a12m_r3_m06_a22</t>
  </si>
  <si>
    <t>infsub_prob_a12m_r4_m06_a22</t>
  </si>
  <si>
    <t>infsub_prob_a12m_r5_m06_a22</t>
  </si>
  <si>
    <t>infsub_prob_a12m_r6_m06_a22</t>
  </si>
  <si>
    <t>infsub_prob_a12m_r7_m06_a22</t>
  </si>
  <si>
    <t>infsub_prob_a12m_r8_m06_a22</t>
  </si>
  <si>
    <t>infsub_prob_a12m_r9_m06_a22</t>
  </si>
  <si>
    <t>infsub_prob_a12m_r10_m06_a22</t>
  </si>
  <si>
    <t>infsub_prob_a12m_r11_m06_a22</t>
  </si>
  <si>
    <t>infsub_prob_a12m_r12_m06_a22</t>
  </si>
  <si>
    <t>infsub_prob_a12m_r13_m06_a22</t>
  </si>
  <si>
    <t>infsub_prob_a12m_r14_m06_a22</t>
  </si>
  <si>
    <t>redpib_prob_q2_a23</t>
  </si>
  <si>
    <t>tc_m05_a23</t>
  </si>
  <si>
    <t>comp_crec_1, m05_a22</t>
  </si>
  <si>
    <t>comp_crec_2, m05_a22</t>
  </si>
  <si>
    <t>comp_crec_3, m05_a22</t>
  </si>
  <si>
    <t>comp_crec_4, m05_a22</t>
  </si>
  <si>
    <t>comp_crec_5, m05_a22</t>
  </si>
  <si>
    <t>comp_crec_6, m05_a22</t>
  </si>
  <si>
    <t>Inten_comp_1, m05_a22</t>
  </si>
  <si>
    <t>Inten_comp_2, m05_a22</t>
  </si>
  <si>
    <t>Inten_comp_3, m05_a22</t>
  </si>
  <si>
    <t>Inten_comp_4, m05_a22</t>
  </si>
  <si>
    <t>Inten_comp_5, m05_a22</t>
  </si>
  <si>
    <t>sector_prob_comp_1, m05_a22</t>
  </si>
  <si>
    <t>sector_prob_comp_2, m05_a22</t>
  </si>
  <si>
    <t>sector_prob_comp_3, m05_a22</t>
  </si>
  <si>
    <t>sector_prob_comp_4, m05_a22</t>
  </si>
  <si>
    <t>sector_prob_comp_5, m05_a22</t>
  </si>
  <si>
    <t>sector_prob_comp_6, m05_a22</t>
  </si>
  <si>
    <t>sector_prob_comp_7, m05_a22</t>
  </si>
  <si>
    <t>sector_prob_comp_8, m05_a22</t>
  </si>
  <si>
    <t>sector_prob_comp_10, m05_a22</t>
  </si>
  <si>
    <t>obst_enf_empresarios_1, m05_a22</t>
  </si>
  <si>
    <t>obst_enf_empresarios_2, m05_a22</t>
  </si>
  <si>
    <t>obst_enf_empresarios_3, m05_a22</t>
  </si>
  <si>
    <t>obst_enf_empresarios_4, m05_a22</t>
  </si>
  <si>
    <t>obst_enf_empresarios_6, m05_a22</t>
  </si>
  <si>
    <t>obst_enf_empresarios_7, m05_a22</t>
  </si>
  <si>
    <t>obst_enf_empresarios_9, m05_a22</t>
  </si>
  <si>
    <t>obst_enf_empresarios_10, m05_a22</t>
  </si>
  <si>
    <t>obst_enf_empresarios_11, m05_a22</t>
  </si>
  <si>
    <t>obst_enf_empresarios_12, m05_a22</t>
  </si>
  <si>
    <t>infgen12m_m07_a22</t>
  </si>
  <si>
    <t>infsub12m_m07_a22</t>
  </si>
  <si>
    <t>infgen_m06_a23</t>
  </si>
  <si>
    <t>infsub_m06_a23</t>
  </si>
  <si>
    <t>infgen_prob_a12m_r1_m07_a22</t>
  </si>
  <si>
    <t>infgen_prob_a12m_r2_m07_a22</t>
  </si>
  <si>
    <t>infgen_prob_a12m_r3_m07_a22</t>
  </si>
  <si>
    <t>infgen_prob_a12m_r4_m07_a22</t>
  </si>
  <si>
    <t>infgen_prob_a12m_r5_m07_a22</t>
  </si>
  <si>
    <t>infgen_prob_a12m_r6_m07_a22</t>
  </si>
  <si>
    <t>infgen_prob_a12m_r7_m07_a22</t>
  </si>
  <si>
    <t>infgen_prob_a12m_r8_m07_a22</t>
  </si>
  <si>
    <t>infgen_prob_a12m_r9_m07_a22</t>
  </si>
  <si>
    <t>infgen_prob_a12m_r10_m07_a22</t>
  </si>
  <si>
    <t>infgen_prob_a12m_r11_m07_a22</t>
  </si>
  <si>
    <t>infgen_prob_a12m_r12_m07_a22</t>
  </si>
  <si>
    <t>infgen_prob_a12m_r13_m07_a22</t>
  </si>
  <si>
    <t>infgen_prob_a12m_r14_m07_a22</t>
  </si>
  <si>
    <t>infsub_prob_a12m_r1_m07_a22</t>
  </si>
  <si>
    <t>infsub_prob_a12m_r2_m07_a22</t>
  </si>
  <si>
    <t>infsub_prob_a12m_r3_m07_a22</t>
  </si>
  <si>
    <t>infsub_prob_a12m_r4_m07_a22</t>
  </si>
  <si>
    <t>infsub_prob_a12m_r5_m07_a22</t>
  </si>
  <si>
    <t>infsub_prob_a12m_r6_m07_a22</t>
  </si>
  <si>
    <t>infsub_prob_a12m_r7_m07_a22</t>
  </si>
  <si>
    <t>infsub_prob_a12m_r8_m07_a22</t>
  </si>
  <si>
    <t>infsub_prob_a12m_r9_m07_a22</t>
  </si>
  <si>
    <t>infsub_prob_a12m_r10_m07_a22</t>
  </si>
  <si>
    <t>infsub_prob_a12m_r11_m07_a22</t>
  </si>
  <si>
    <t>infsub_prob_a12m_r12_m07_a22</t>
  </si>
  <si>
    <t>infsub_prob_a12m_r13_m07_a22</t>
  </si>
  <si>
    <t>infsub_prob_a12m_r14_m07_a22</t>
  </si>
  <si>
    <t>tc_m06_a23</t>
  </si>
  <si>
    <t>comp_crec_1, m06_a22</t>
  </si>
  <si>
    <t>comp_crec_2, m06_a22</t>
  </si>
  <si>
    <t>comp_crec_3, m06_a22</t>
  </si>
  <si>
    <t>comp_crec_4, m06_a22</t>
  </si>
  <si>
    <t>comp_crec_5, m06_a22</t>
  </si>
  <si>
    <t>comp_crec_6, m06_a22</t>
  </si>
  <si>
    <t>Inten_comp_1, m06_a22</t>
  </si>
  <si>
    <t>Inten_comp_2, m06_a22</t>
  </si>
  <si>
    <t>Inten_comp_3, m06_a22</t>
  </si>
  <si>
    <t>Inten_comp_4, m06_a22</t>
  </si>
  <si>
    <t>Inten_comp_5, m06_a22</t>
  </si>
  <si>
    <t>sector_prob_comp_1, m06_a22</t>
  </si>
  <si>
    <t>sector_prob_comp_2, m06_a22</t>
  </si>
  <si>
    <t>sector_prob_comp_3, m06_a22</t>
  </si>
  <si>
    <t>sector_prob_comp_4, m06_a22</t>
  </si>
  <si>
    <t>sector_prob_comp_5, m06_a22</t>
  </si>
  <si>
    <t>sector_prob_comp_6, m06_a22</t>
  </si>
  <si>
    <t>sector_prob_comp_7, m06_a22</t>
  </si>
  <si>
    <t>sector_prob_comp_10, m06_a22</t>
  </si>
  <si>
    <t>obst_enf_empresarios_1, m06_a22</t>
  </si>
  <si>
    <t>obst_enf_empresarios_2, m06_a22</t>
  </si>
  <si>
    <t>obst_enf_empresarios_3, m06_a22</t>
  </si>
  <si>
    <t>obst_enf_empresarios_4, m06_a22</t>
  </si>
  <si>
    <t>obst_enf_empresarios_6, m06_a22</t>
  </si>
  <si>
    <t>obst_enf_empresarios_7, m06_a22</t>
  </si>
  <si>
    <t>obst_enf_empresarios_9, m06_a22</t>
  </si>
  <si>
    <t>obst_enf_empresarios_10, m06_a22</t>
  </si>
  <si>
    <t>obst_enf_empresarios_11, m06_a22</t>
  </si>
  <si>
    <t>obst_enf_empresarios_12, m06_a22</t>
  </si>
  <si>
    <t>infgen12m_m08_a22</t>
  </si>
  <si>
    <t>infsub12m_m08_a22</t>
  </si>
  <si>
    <t>infgen_m07_a23</t>
  </si>
  <si>
    <t>infsub_m07_a23</t>
  </si>
  <si>
    <t>infgen_prob_a12m_r1_m08_a22</t>
  </si>
  <si>
    <t>infgen_prob_a12m_r2_m08_a22</t>
  </si>
  <si>
    <t>infgen_prob_a12m_r3_m08_a22</t>
  </si>
  <si>
    <t>infgen_prob_a12m_r4_m08_a22</t>
  </si>
  <si>
    <t>infgen_prob_a12m_r5_m08_a22</t>
  </si>
  <si>
    <t>infgen_prob_a12m_r6_m08_a22</t>
  </si>
  <si>
    <t>infgen_prob_a12m_r7_m08_a22</t>
  </si>
  <si>
    <t>infgen_prob_a12m_r8_m08_a22</t>
  </si>
  <si>
    <t>infgen_prob_a12m_r9_m08_a22</t>
  </si>
  <si>
    <t>infgen_prob_a12m_r10_m08_a22</t>
  </si>
  <si>
    <t>infgen_prob_a12m_r11_m08_a22</t>
  </si>
  <si>
    <t>infgen_prob_a12m_r12_m08_a22</t>
  </si>
  <si>
    <t>infgen_prob_a12m_r13_m08_a22</t>
  </si>
  <si>
    <t>infgen_prob_a12m_r14_m08_a22</t>
  </si>
  <si>
    <t>infsub_prob_a12m_r1_m08_a22</t>
  </si>
  <si>
    <t>infsub_prob_a12m_r2_m08_a22</t>
  </si>
  <si>
    <t>infsub_prob_a12m_r3_m08_a22</t>
  </si>
  <si>
    <t>infsub_prob_a12m_r4_m08_a22</t>
  </si>
  <si>
    <t>infsub_prob_a12m_r5_m08_a22</t>
  </si>
  <si>
    <t>infsub_prob_a12m_r6_m08_a22</t>
  </si>
  <si>
    <t>infsub_prob_a12m_r7_m08_a22</t>
  </si>
  <si>
    <t>infsub_prob_a12m_r8_m08_a22</t>
  </si>
  <si>
    <t>infsub_prob_a12m_r9_m08_a22</t>
  </si>
  <si>
    <t>infsub_prob_a12m_r10_m08_a22</t>
  </si>
  <si>
    <t>infsub_prob_a12m_r11_m08_a22</t>
  </si>
  <si>
    <t>infsub_prob_a12m_r12_m08_a22</t>
  </si>
  <si>
    <t>infsub_prob_a12m_r13_m08_a22</t>
  </si>
  <si>
    <t>infsub_prob_a12m_r14_m08_a22</t>
  </si>
  <si>
    <t>fondinterbanc_q3_a24</t>
  </si>
  <si>
    <t>tc_m07_a23</t>
  </si>
  <si>
    <t>comp_crec_1, m07_a22</t>
  </si>
  <si>
    <t>comp_crec_2, m07_a22</t>
  </si>
  <si>
    <t>comp_crec_3, m07_a22</t>
  </si>
  <si>
    <t>comp_crec_4, m07_a22</t>
  </si>
  <si>
    <t>comp_crec_5, m07_a22</t>
  </si>
  <si>
    <t>Inten_comp_1, m07_a22</t>
  </si>
  <si>
    <t>Inten_comp_2, m07_a22</t>
  </si>
  <si>
    <t>Inten_comp_3, m07_a22</t>
  </si>
  <si>
    <t>Inten_comp_4, m07_a22</t>
  </si>
  <si>
    <t>Inten_comp_5, m07_a22</t>
  </si>
  <si>
    <t>sector_prob_comp_1, m07_a22</t>
  </si>
  <si>
    <t>sector_prob_comp_2, m07_a22</t>
  </si>
  <si>
    <t>sector_prob_comp_3, m07_a22</t>
  </si>
  <si>
    <t>sector_prob_comp_4, m07_a22</t>
  </si>
  <si>
    <t>sector_prob_comp_5, m07_a22</t>
  </si>
  <si>
    <t>sector_prob_comp_6, m07_a22</t>
  </si>
  <si>
    <t>sector_prob_comp_7, m07_a22</t>
  </si>
  <si>
    <t>sector_prob_comp_8, m07_a22</t>
  </si>
  <si>
    <t>sector_prob_comp_10, m07_a22</t>
  </si>
  <si>
    <t>obst_enf_empresarios_1, m07_a22</t>
  </si>
  <si>
    <t>obst_enf_empresarios_2, m07_a22</t>
  </si>
  <si>
    <t>obst_enf_empresarios_3, m07_a22</t>
  </si>
  <si>
    <t>obst_enf_empresarios_4, m07_a22</t>
  </si>
  <si>
    <t>obst_enf_empresarios_6, m07_a22</t>
  </si>
  <si>
    <t>obst_enf_empresarios_7, m07_a22</t>
  </si>
  <si>
    <t>obst_enf_empresarios_9, m07_a22</t>
  </si>
  <si>
    <t>obst_enf_empresarios_10, m07_a22</t>
  </si>
  <si>
    <t>obst_enf_empresarios_11, m07_a22</t>
  </si>
  <si>
    <t>obst_enf_empresarios_12, m07_a22</t>
  </si>
  <si>
    <t>infgen12m_m09_a22</t>
  </si>
  <si>
    <t>infsub12m_m09_a22</t>
  </si>
  <si>
    <t>infgen_m08_a23</t>
  </si>
  <si>
    <t>infsub_m08_a23</t>
  </si>
  <si>
    <t>infgen_prob_a12m_r1_m09_a22</t>
  </si>
  <si>
    <t>infgen_prob_a12m_r2_m09_a22</t>
  </si>
  <si>
    <t>infgen_prob_a12m_r3_m09_a22</t>
  </si>
  <si>
    <t>infgen_prob_a12m_r4_m09_a22</t>
  </si>
  <si>
    <t>infgen_prob_a12m_r5_m09_a22</t>
  </si>
  <si>
    <t>infgen_prob_a12m_r6_m09_a22</t>
  </si>
  <si>
    <t>infgen_prob_a12m_r7_m09_a22</t>
  </si>
  <si>
    <t>infgen_prob_a12m_r8_m09_a22</t>
  </si>
  <si>
    <t>infgen_prob_a12m_r9_m09_a22</t>
  </si>
  <si>
    <t>infgen_prob_a12m_r10_m09_a22</t>
  </si>
  <si>
    <t>infgen_prob_a12m_r11_m09_a22</t>
  </si>
  <si>
    <t>infgen_prob_a12m_r12_m09_a22</t>
  </si>
  <si>
    <t>infgen_prob_a12m_r13_m09_a22</t>
  </si>
  <si>
    <t>infgen_prob_a12m_r14_m09_a22</t>
  </si>
  <si>
    <t>infsub_prob_a12m_r1_m09_a22</t>
  </si>
  <si>
    <t>infsub_prob_a12m_r2_m09_a22</t>
  </si>
  <si>
    <t>infsub_prob_a12m_r3_m09_a22</t>
  </si>
  <si>
    <t>infsub_prob_a12m_r4_m09_a22</t>
  </si>
  <si>
    <t>infsub_prob_a12m_r5_m09_a22</t>
  </si>
  <si>
    <t>infsub_prob_a12m_r6_m09_a22</t>
  </si>
  <si>
    <t>infsub_prob_a12m_r7_m09_a22</t>
  </si>
  <si>
    <t>infsub_prob_a12m_r8_m09_a22</t>
  </si>
  <si>
    <t>infsub_prob_a12m_r9_m09_a22</t>
  </si>
  <si>
    <t>infsub_prob_a12m_r10_m09_a22</t>
  </si>
  <si>
    <t>infsub_prob_a12m_r11_m09_a22</t>
  </si>
  <si>
    <t>infsub_prob_a12m_r12_m09_a22</t>
  </si>
  <si>
    <t>infsub_prob_a12m_r13_m09_a22</t>
  </si>
  <si>
    <t>infsub_prob_a12m_r14_m09_a22</t>
  </si>
  <si>
    <t>redpib_prob_q3_a23</t>
  </si>
  <si>
    <t>tc_m08_a23</t>
  </si>
  <si>
    <t>comp_crec_1, m08_a22</t>
  </si>
  <si>
    <t>comp_crec_2, m08_a22</t>
  </si>
  <si>
    <t>comp_crec_3, m08_a22</t>
  </si>
  <si>
    <t>comp_crec_4, m08_a22</t>
  </si>
  <si>
    <t>comp_crec_5, m08_a22</t>
  </si>
  <si>
    <t>comp_crec_6, m08_a22</t>
  </si>
  <si>
    <t>Inten_comp_1, m08_a22</t>
  </si>
  <si>
    <t>Inten_comp_2, m08_a22</t>
  </si>
  <si>
    <t>Inten_comp_3, m08_a22</t>
  </si>
  <si>
    <t>Inten_comp_4, m08_a22</t>
  </si>
  <si>
    <t>Inten_comp_5, m08_a22</t>
  </si>
  <si>
    <t>sector_prob_comp_1, m08_a22</t>
  </si>
  <si>
    <t>sector_prob_comp_2, m08_a22</t>
  </si>
  <si>
    <t>sector_prob_comp_3, m08_a22</t>
  </si>
  <si>
    <t>sector_prob_comp_4, m08_a22</t>
  </si>
  <si>
    <t>sector_prob_comp_5, m08_a22</t>
  </si>
  <si>
    <t>sector_prob_comp_6, m08_a22</t>
  </si>
  <si>
    <t>sector_prob_comp_7, m08_a22</t>
  </si>
  <si>
    <t>sector_prob_comp_8, m08_a22</t>
  </si>
  <si>
    <t>sector_prob_comp_10, m08_a22</t>
  </si>
  <si>
    <t>obst_enf_empresarios_1, m08_a22</t>
  </si>
  <si>
    <t>obst_enf_empresarios_2, m08_a22</t>
  </si>
  <si>
    <t>obst_enf_empresarios_3, m08_a22</t>
  </si>
  <si>
    <t>obst_enf_empresarios_4, m08_a22</t>
  </si>
  <si>
    <t>obst_enf_empresarios_5, m08_a22</t>
  </si>
  <si>
    <t>obst_enf_empresarios_6, m08_a22</t>
  </si>
  <si>
    <t>obst_enf_empresarios_7, m08_a22</t>
  </si>
  <si>
    <t>obst_enf_empresarios_9, m08_a22</t>
  </si>
  <si>
    <t>obst_enf_empresarios_10, m08_a22</t>
  </si>
  <si>
    <t>obst_enf_empresarios_11, m08_a22</t>
  </si>
  <si>
    <t>obst_enf_empresarios_12, m08_a22</t>
  </si>
  <si>
    <t>infgen12m_m10_a22</t>
  </si>
  <si>
    <t>infsub12m_m10_a22</t>
  </si>
  <si>
    <t>infgen_m09_a23</t>
  </si>
  <si>
    <t>infsub_m09_a23</t>
  </si>
  <si>
    <t>infgen_prob_a12m_r1_m10_a22</t>
  </si>
  <si>
    <t>infgen_prob_a12m_r2_m10_a22</t>
  </si>
  <si>
    <t>infgen_prob_a12m_r3_m10_a22</t>
  </si>
  <si>
    <t>infgen_prob_a12m_r4_m10_a22</t>
  </si>
  <si>
    <t>infgen_prob_a12m_r5_m10_a22</t>
  </si>
  <si>
    <t>infgen_prob_a12m_r6_m10_a22</t>
  </si>
  <si>
    <t>infgen_prob_a12m_r7_m10_a22</t>
  </si>
  <si>
    <t>infgen_prob_a12m_r8_m10_a22</t>
  </si>
  <si>
    <t>infgen_prob_a12m_r9_m10_a22</t>
  </si>
  <si>
    <t>infgen_prob_a12m_r10_m10_a22</t>
  </si>
  <si>
    <t>infgen_prob_a12m_r11_m10_a22</t>
  </si>
  <si>
    <t>infgen_prob_a12m_r12_m10_a22</t>
  </si>
  <si>
    <t>infgen_prob_a12m_r13_m10_a22</t>
  </si>
  <si>
    <t>infgen_prob_a12m_r14_m10_a22</t>
  </si>
  <si>
    <t>infsub_prob_a12m_r1_m10_a22</t>
  </si>
  <si>
    <t>infsub_prob_a12m_r2_m10_a22</t>
  </si>
  <si>
    <t>infsub_prob_a12m_r3_m10_a22</t>
  </si>
  <si>
    <t>infsub_prob_a12m_r4_m10_a22</t>
  </si>
  <si>
    <t>infsub_prob_a12m_r5_m10_a22</t>
  </si>
  <si>
    <t>infsub_prob_a12m_r6_m10_a22</t>
  </si>
  <si>
    <t>infsub_prob_a12m_r7_m10_a22</t>
  </si>
  <si>
    <t>infsub_prob_a12m_r8_m10_a22</t>
  </si>
  <si>
    <t>infsub_prob_a12m_r9_m10_a22</t>
  </si>
  <si>
    <t>infsub_prob_a12m_r10_m10_a22</t>
  </si>
  <si>
    <t>infsub_prob_a12m_r11_m10_a22</t>
  </si>
  <si>
    <t>infsub_prob_a12m_r12_m10_a22</t>
  </si>
  <si>
    <t>infsub_prob_a12m_r13_m10_a22</t>
  </si>
  <si>
    <t>infsub_prob_a12m_r14_m10_a22</t>
  </si>
  <si>
    <t>tc_m09_a23</t>
  </si>
  <si>
    <t>comp_crec_1, m09_a22</t>
  </si>
  <si>
    <t>comp_crec_2, m09_a22</t>
  </si>
  <si>
    <t>comp_crec_3, m09_a22</t>
  </si>
  <si>
    <t>comp_crec_4, m09_a22</t>
  </si>
  <si>
    <t>comp_crec_5, m09_a22</t>
  </si>
  <si>
    <t>Inten_comp_1, m09_a22</t>
  </si>
  <si>
    <t>Inten_comp_2, m09_a22</t>
  </si>
  <si>
    <t>Inten_comp_3, m09_a22</t>
  </si>
  <si>
    <t>Inten_comp_4, m09_a22</t>
  </si>
  <si>
    <t>Inten_comp_5, m09_a22</t>
  </si>
  <si>
    <t>sector_prob_comp_1, m09_a22</t>
  </si>
  <si>
    <t>sector_prob_comp_2, m09_a22</t>
  </si>
  <si>
    <t>sector_prob_comp_3, m09_a22</t>
  </si>
  <si>
    <t>sector_prob_comp_4, m09_a22</t>
  </si>
  <si>
    <t>sector_prob_comp_5, m09_a22</t>
  </si>
  <si>
    <t>sector_prob_comp_6, m09_a22</t>
  </si>
  <si>
    <t>sector_prob_comp_8, m09_a22</t>
  </si>
  <si>
    <t>sector_prob_comp_9, m09_a22</t>
  </si>
  <si>
    <t>sector_prob_comp_10, m09_a22</t>
  </si>
  <si>
    <t>obst_enf_empresarios_1, m09_a22</t>
  </si>
  <si>
    <t>obst_enf_empresarios_2, m09_a22</t>
  </si>
  <si>
    <t>obst_enf_empresarios_3, m09_a22</t>
  </si>
  <si>
    <t>obst_enf_empresarios_4, m09_a22</t>
  </si>
  <si>
    <t>obst_enf_empresarios_6, m09_a22</t>
  </si>
  <si>
    <t>obst_enf_empresarios_9, m09_a22</t>
  </si>
  <si>
    <t>obst_enf_empresarios_10, m09_a22</t>
  </si>
  <si>
    <t>obst_enf_empresarios_11, m09_a22</t>
  </si>
  <si>
    <t>obst_enf_empresarios_12, m09_a22</t>
  </si>
  <si>
    <t>infgen12m_m11_a22</t>
  </si>
  <si>
    <t>infsub12m_m11_a22</t>
  </si>
  <si>
    <t>infgen_m10_a23</t>
  </si>
  <si>
    <t>infsub_m10_a23</t>
  </si>
  <si>
    <t>infgen_prob_a12m_r1_m11_a22</t>
  </si>
  <si>
    <t>infgen_prob_a12m_r2_m11_a22</t>
  </si>
  <si>
    <t>infgen_prob_a12m_r3_m11_a22</t>
  </si>
  <si>
    <t>infgen_prob_a12m_r4_m11_a22</t>
  </si>
  <si>
    <t>infgen_prob_a12m_r5_m11_a22</t>
  </si>
  <si>
    <t>infgen_prob_a12m_r6_m11_a22</t>
  </si>
  <si>
    <t>infgen_prob_a12m_r7_m11_a22</t>
  </si>
  <si>
    <t>infgen_prob_a12m_r8_m11_a22</t>
  </si>
  <si>
    <t>infgen_prob_a12m_r9_m11_a22</t>
  </si>
  <si>
    <t>infgen_prob_a12m_r10_m11_a22</t>
  </si>
  <si>
    <t>infgen_prob_a12m_r11_m11_a22</t>
  </si>
  <si>
    <t>infgen_prob_a12m_r12_m11_a22</t>
  </si>
  <si>
    <t>infgen_prob_a12m_r13_m11_a22</t>
  </si>
  <si>
    <t>infgen_prob_a12m_r14_m11_a22</t>
  </si>
  <si>
    <t>infsub_prob_a12m_r1_m11_a22</t>
  </si>
  <si>
    <t>infsub_prob_a12m_r2_m11_a22</t>
  </si>
  <si>
    <t>infsub_prob_a12m_r3_m11_a22</t>
  </si>
  <si>
    <t>infsub_prob_a12m_r4_m11_a22</t>
  </si>
  <si>
    <t>infsub_prob_a12m_r5_m11_a22</t>
  </si>
  <si>
    <t>infsub_prob_a12m_r6_m11_a22</t>
  </si>
  <si>
    <t>infsub_prob_a12m_r7_m11_a22</t>
  </si>
  <si>
    <t>infsub_prob_a12m_r8_m11_a22</t>
  </si>
  <si>
    <t>infsub_prob_a12m_r9_m11_a22</t>
  </si>
  <si>
    <t>infsub_prob_a12m_r10_m11_a22</t>
  </si>
  <si>
    <t>infsub_prob_a12m_r11_m11_a22</t>
  </si>
  <si>
    <t>infsub_prob_a12m_r12_m11_a22</t>
  </si>
  <si>
    <t>infsub_prob_a12m_r13_m11_a22</t>
  </si>
  <si>
    <t>infsub_prob_a12m_r14_m11_a22</t>
  </si>
  <si>
    <t>fondinterbanc_q4_a24</t>
  </si>
  <si>
    <t>tc_m10_a23</t>
  </si>
  <si>
    <t>comp_crec_1, m10_a22</t>
  </si>
  <si>
    <t>comp_crec_2, m10_a22</t>
  </si>
  <si>
    <t>comp_crec_3, m10_a22</t>
  </si>
  <si>
    <t>comp_crec_4, m10_a22</t>
  </si>
  <si>
    <t>comp_crec_5, m10_a22</t>
  </si>
  <si>
    <t>Inten_comp_1, m10_a22</t>
  </si>
  <si>
    <t>Inten_comp_2, m10_a22</t>
  </si>
  <si>
    <t>Inten_comp_3, m10_a22</t>
  </si>
  <si>
    <t>Inten_comp_4, m10_a22</t>
  </si>
  <si>
    <t>Inten_comp_5, m10_a22</t>
  </si>
  <si>
    <t>sector_prob_comp_1, m10_a22</t>
  </si>
  <si>
    <t>sector_prob_comp_2, m10_a22</t>
  </si>
  <si>
    <t>sector_prob_comp_3, m10_a22</t>
  </si>
  <si>
    <t>sector_prob_comp_4, m10_a22</t>
  </si>
  <si>
    <t>sector_prob_comp_5, m10_a22</t>
  </si>
  <si>
    <t>sector_prob_comp_6, m10_a22</t>
  </si>
  <si>
    <t>sector_prob_comp_7, m10_a22</t>
  </si>
  <si>
    <t>sector_prob_comp_8, m10_a22</t>
  </si>
  <si>
    <t>sector_prob_comp_9, m10_a22</t>
  </si>
  <si>
    <t>sector_prob_comp_10, m10_a22</t>
  </si>
  <si>
    <t>obst_enf_empresarios_1, m10_a22</t>
  </si>
  <si>
    <t>obst_enf_empresarios_2, m10_a22</t>
  </si>
  <si>
    <t>obst_enf_empresarios_3, m10_a22</t>
  </si>
  <si>
    <t>obst_enf_empresarios_4, m10_a22</t>
  </si>
  <si>
    <t>obst_enf_empresarios_6, m10_a22</t>
  </si>
  <si>
    <t>obst_enf_empresarios_8, m10_a22</t>
  </si>
  <si>
    <t>obst_enf_empresarios_9, m10_a22</t>
  </si>
  <si>
    <t>obst_enf_empresarios_10, m10_a22</t>
  </si>
  <si>
    <t>obst_enf_empresarios_11, m10_a22</t>
  </si>
  <si>
    <t>obst_enf_empresarios_12, m10_a22</t>
  </si>
  <si>
    <t>infgen12m_m12_a22</t>
  </si>
  <si>
    <t>infsub12m_m12_a22</t>
  </si>
  <si>
    <t>infgen_m11_a23</t>
  </si>
  <si>
    <t>infsub_m11_a23</t>
  </si>
  <si>
    <t>infgen_prob_a12m_r1_m12_a22</t>
  </si>
  <si>
    <t>infgen_prob_a12m_r2_m12_a22</t>
  </si>
  <si>
    <t>infgen_prob_a12m_r3_m12_a22</t>
  </si>
  <si>
    <t>infgen_prob_a12m_r4_m12_a22</t>
  </si>
  <si>
    <t>infgen_prob_a12m_r5_m12_a22</t>
  </si>
  <si>
    <t>infgen_prob_a12m_r6_m12_a22</t>
  </si>
  <si>
    <t>infgen_prob_a12m_r7_m12_a22</t>
  </si>
  <si>
    <t>infgen_prob_a12m_r8_m12_a22</t>
  </si>
  <si>
    <t>infgen_prob_a12m_r9_m12_a22</t>
  </si>
  <si>
    <t>infgen_prob_a12m_r10_m12_a22</t>
  </si>
  <si>
    <t>infgen_prob_a12m_r11_m12_a22</t>
  </si>
  <si>
    <t>infgen_prob_a12m_r12_m12_a22</t>
  </si>
  <si>
    <t>infgen_prob_a12m_r13_m12_a22</t>
  </si>
  <si>
    <t>infgen_prob_a12m_r14_m12_a22</t>
  </si>
  <si>
    <t>infsub_prob_a12m_r1_m12_a22</t>
  </si>
  <si>
    <t>infsub_prob_a12m_r2_m12_a22</t>
  </si>
  <si>
    <t>infsub_prob_a12m_r3_m12_a22</t>
  </si>
  <si>
    <t>infsub_prob_a12m_r4_m12_a22</t>
  </si>
  <si>
    <t>infsub_prob_a12m_r5_m12_a22</t>
  </si>
  <si>
    <t>infsub_prob_a12m_r6_m12_a22</t>
  </si>
  <si>
    <t>infsub_prob_a12m_r7_m12_a22</t>
  </si>
  <si>
    <t>infsub_prob_a12m_r8_m12_a22</t>
  </si>
  <si>
    <t>infsub_prob_a12m_r9_m12_a22</t>
  </si>
  <si>
    <t>infsub_prob_a12m_r10_m12_a22</t>
  </si>
  <si>
    <t>infsub_prob_a12m_r11_m12_a22</t>
  </si>
  <si>
    <t>infsub_prob_a12m_r12_m12_a22</t>
  </si>
  <si>
    <t>infsub_prob_a12m_r13_m12_a22</t>
  </si>
  <si>
    <t>infsub_prob_a12m_r14_m12_a22</t>
  </si>
  <si>
    <t>redpib_prob_q4_a23</t>
  </si>
  <si>
    <t>tc_m11_a23</t>
  </si>
  <si>
    <t>comp_crec_1, m11_a22</t>
  </si>
  <si>
    <t>comp_crec_2, m11_a22</t>
  </si>
  <si>
    <t>comp_crec_3, m11_a22</t>
  </si>
  <si>
    <t>comp_crec_4, m11_a22</t>
  </si>
  <si>
    <t>comp_crec_5, m11_a22</t>
  </si>
  <si>
    <t>comp_crec_6, m11_a22</t>
  </si>
  <si>
    <t>comp_crec_7, m11_a22</t>
  </si>
  <si>
    <t>Inten_comp_2, m11_a22</t>
  </si>
  <si>
    <t>Inten_comp_3, m11_a22</t>
  </si>
  <si>
    <t>Inten_comp_4, m11_a22</t>
  </si>
  <si>
    <t>Inten_comp_5, m11_a22</t>
  </si>
  <si>
    <t>sector_prob_comp_1, m11_a22</t>
  </si>
  <si>
    <t>sector_prob_comp_2, m11_a22</t>
  </si>
  <si>
    <t>sector_prob_comp_3, m11_a22</t>
  </si>
  <si>
    <t>sector_prob_comp_4, m11_a22</t>
  </si>
  <si>
    <t>sector_prob_comp_5, m11_a22</t>
  </si>
  <si>
    <t>sector_prob_comp_6, m11_a22</t>
  </si>
  <si>
    <t>sector_prob_comp_7, m11_a22</t>
  </si>
  <si>
    <t>sector_prob_comp_8, m11_a22</t>
  </si>
  <si>
    <t>sector_prob_comp_9, m11_a22</t>
  </si>
  <si>
    <t>sector_prob_comp_10, m11_a22</t>
  </si>
  <si>
    <t>obst_enf_empresarios_1, m11_a22</t>
  </si>
  <si>
    <t>obst_enf_empresarios_2, m11_a22</t>
  </si>
  <si>
    <t>obst_enf_empresarios_3, m11_a22</t>
  </si>
  <si>
    <t>obst_enf_empresarios_4, m11_a22</t>
  </si>
  <si>
    <t>obst_enf_empresarios_6, m11_a22</t>
  </si>
  <si>
    <t>obst_enf_empresarios_8, m11_a22</t>
  </si>
  <si>
    <t>obst_enf_empresarios_9, m11_a22</t>
  </si>
  <si>
    <t>obst_enf_empresarios_10, m11_a22</t>
  </si>
  <si>
    <t>obst_enf_empresarios_11, m11_a22</t>
  </si>
  <si>
    <t>obst_enf_empresarios_12, m11_a22</t>
  </si>
  <si>
    <t>infgen_a25</t>
  </si>
  <si>
    <t>infgen12m_m01_a23</t>
  </si>
  <si>
    <t>infsub_a25</t>
  </si>
  <si>
    <t>infsub12m_m01_a23</t>
  </si>
  <si>
    <t>infgen_m12_a23</t>
  </si>
  <si>
    <t>infsub_m12_a23</t>
  </si>
  <si>
    <t>infgen_prob_a25_r1</t>
  </si>
  <si>
    <t>infgen_prob_a25_r2</t>
  </si>
  <si>
    <t>infgen_prob_a25_r3</t>
  </si>
  <si>
    <t>infgen_prob_a25_r4</t>
  </si>
  <si>
    <t>infgen_prob_a25_r5</t>
  </si>
  <si>
    <t>infgen_prob_a25_r6</t>
  </si>
  <si>
    <t>infgen_prob_a25_r7</t>
  </si>
  <si>
    <t>infgen_prob_a25_r8</t>
  </si>
  <si>
    <t>infgen_prob_a25_r9</t>
  </si>
  <si>
    <t>infgen_prob_a25_r10</t>
  </si>
  <si>
    <t>infgen_prob_a25_r11</t>
  </si>
  <si>
    <t>infgen_prob_a25_r12</t>
  </si>
  <si>
    <t>infgen_prob_a25_r13</t>
  </si>
  <si>
    <t>infgen_prob_a25_r14</t>
  </si>
  <si>
    <t>infgen_prob_a12m_r1_m01_a23</t>
  </si>
  <si>
    <t>infgen_prob_a12m_r2_m01_a23</t>
  </si>
  <si>
    <t>infgen_prob_a12m_r3_m01_a23</t>
  </si>
  <si>
    <t>infgen_prob_a12m_r4_m01_a23</t>
  </si>
  <si>
    <t>infgen_prob_a12m_r5_m01_a23</t>
  </si>
  <si>
    <t>infgen_prob_a12m_r6_m01_a23</t>
  </si>
  <si>
    <t>infgen_prob_a12m_r7_m01_a23</t>
  </si>
  <si>
    <t>infgen_prob_a12m_r8_m01_a23</t>
  </si>
  <si>
    <t>infgen_prob_a12m_r9_m01_a23</t>
  </si>
  <si>
    <t>infgen_prob_a12m_r10_m01_a23</t>
  </si>
  <si>
    <t>infgen_prob_a12m_r11_m01_a23</t>
  </si>
  <si>
    <t>infgen_prob_a12m_r12_m01_a23</t>
  </si>
  <si>
    <t>infgen_prob_a12m_r13_m01_a23</t>
  </si>
  <si>
    <t>infgen_prob_a12m_r14_m01_a23</t>
  </si>
  <si>
    <t>infsub_prob_a25_r1</t>
  </si>
  <si>
    <t>infsub_prob_a25_r2</t>
  </si>
  <si>
    <t>infsub_prob_a25_r3</t>
  </si>
  <si>
    <t>infsub_prob_a25_r4</t>
  </si>
  <si>
    <t>infsub_prob_a25_r5</t>
  </si>
  <si>
    <t>infsub_prob_a25_r6</t>
  </si>
  <si>
    <t>infsub_prob_a25_r7</t>
  </si>
  <si>
    <t>infsub_prob_a25_r8</t>
  </si>
  <si>
    <t>infsub_prob_a25_r9</t>
  </si>
  <si>
    <t>infsub_prob_a25_r10</t>
  </si>
  <si>
    <t>infsub_prob_a25_r11</t>
  </si>
  <si>
    <t>infsub_prob_a25_r12</t>
  </si>
  <si>
    <t>infsub_prob_a25_r13</t>
  </si>
  <si>
    <t>infsub_prob_a25_r14</t>
  </si>
  <si>
    <t>infsub_prob_a12m_r1_m01_a23</t>
  </si>
  <si>
    <t>infsub_prob_a12m_r2_m01_a23</t>
  </si>
  <si>
    <t>infsub_prob_a12m_r3_m01_a23</t>
  </si>
  <si>
    <t>infsub_prob_a12m_r4_m01_a23</t>
  </si>
  <si>
    <t>infsub_prob_a12m_r5_m01_a23</t>
  </si>
  <si>
    <t>infsub_prob_a12m_r6_m01_a23</t>
  </si>
  <si>
    <t>infsub_prob_a12m_r7_m01_a23</t>
  </si>
  <si>
    <t>infsub_prob_a12m_r8_m01_a23</t>
  </si>
  <si>
    <t>infsub_prob_a12m_r9_m01_a23</t>
  </si>
  <si>
    <t>infsub_prob_a12m_r10_m01_a23</t>
  </si>
  <si>
    <t>infsub_prob_a12m_r11_m01_a23</t>
  </si>
  <si>
    <t>infsub_prob_a12m_r12_m01_a23</t>
  </si>
  <si>
    <t>infsub_prob_a12m_r13_m01_a23</t>
  </si>
  <si>
    <t>infsub_prob_a12m_r14_m01_a23</t>
  </si>
  <si>
    <t>varpib_a25</t>
  </si>
  <si>
    <t>varpib_q1_a24</t>
  </si>
  <si>
    <t>varpib_q2_a24</t>
  </si>
  <si>
    <t>varpib_q3_a24</t>
  </si>
  <si>
    <t>varpib_q4_a24</t>
  </si>
  <si>
    <t>varpib_prob_a24_r43</t>
  </si>
  <si>
    <t>varpib_prob_a24_r40</t>
  </si>
  <si>
    <t>varpib_prob_a24_r44</t>
  </si>
  <si>
    <t>varpib_prob_a24_r41</t>
  </si>
  <si>
    <t>varpib_prob_a24_r42</t>
  </si>
  <si>
    <t>varpib_prob_a24_r2</t>
  </si>
  <si>
    <t>varpib_prob_a24_r3</t>
  </si>
  <si>
    <t>varpib_prob_a24_r4</t>
  </si>
  <si>
    <t>varpib_prob_a24_r5</t>
  </si>
  <si>
    <t>varpib_prob_a24_r6</t>
  </si>
  <si>
    <t>varpib_prob_a24_r7</t>
  </si>
  <si>
    <t>varpib_prob_a24_r8</t>
  </si>
  <si>
    <t>varpib_prob_a24_r9</t>
  </si>
  <si>
    <t>varpib_prob_a24_r10</t>
  </si>
  <si>
    <t>varpib_prob_a24_r11</t>
  </si>
  <si>
    <t>varpib_prob_a24_r12</t>
  </si>
  <si>
    <t>varpib_prob_a24_r13</t>
  </si>
  <si>
    <t>varpib_prob_a24_r14</t>
  </si>
  <si>
    <t>varpib_prob_a24_r15</t>
  </si>
  <si>
    <t>varpib_prob_a24_r16</t>
  </si>
  <si>
    <t>varpib_prob_a24_r17</t>
  </si>
  <si>
    <t>varpib_prob_a24_r18</t>
  </si>
  <si>
    <t>varpib_prob_a24_r19</t>
  </si>
  <si>
    <t>varpib_prob_a24_r20</t>
  </si>
  <si>
    <t>varpib_prob_a24_r21</t>
  </si>
  <si>
    <t>varpib_prob_a24_r22</t>
  </si>
  <si>
    <t>varpib_prob_a24_r23</t>
  </si>
  <si>
    <t>varpib_prob_a24_r24</t>
  </si>
  <si>
    <t>varpib_prob_a24_r25</t>
  </si>
  <si>
    <t>varpib_prob_a24_r26</t>
  </si>
  <si>
    <t>varpibdesest_q1_a24</t>
  </si>
  <si>
    <t>varpibdesest_q2_a24</t>
  </si>
  <si>
    <t>varpibdesest_q3_a24</t>
  </si>
  <si>
    <t>varpibdesest_q4_a24</t>
  </si>
  <si>
    <t>cete28_cierre_a25</t>
  </si>
  <si>
    <t>bonos182_cierre_a25</t>
  </si>
  <si>
    <t>tccierre_a25</t>
  </si>
  <si>
    <t>tc_m12_a23</t>
  </si>
  <si>
    <t>varimss_a24</t>
  </si>
  <si>
    <t>desocup_cierre_a24</t>
  </si>
  <si>
    <t>desocup_prom_a24</t>
  </si>
  <si>
    <t>saldosectorpub_a24</t>
  </si>
  <si>
    <t>saldorfsp_a24</t>
  </si>
  <si>
    <t>balcom_a24</t>
  </si>
  <si>
    <t>cc_a24</t>
  </si>
  <si>
    <t>ied_a24</t>
  </si>
  <si>
    <t>comp_crec_1, m12_a22</t>
  </si>
  <si>
    <t>comp_crec_2, m12_a22</t>
  </si>
  <si>
    <t>comp_crec_3, m12_a22</t>
  </si>
  <si>
    <t>comp_crec_4, m12_a22</t>
  </si>
  <si>
    <t>comp_crec_5, m12_a22</t>
  </si>
  <si>
    <t>comp_crec_6, m12_a22</t>
  </si>
  <si>
    <t>Inten_comp_2, m12_a22</t>
  </si>
  <si>
    <t>Inten_comp_3, m12_a22</t>
  </si>
  <si>
    <t>Inten_comp_4, m12_a22</t>
  </si>
  <si>
    <t>Inten_comp_5, m12_a22</t>
  </si>
  <si>
    <t>sector_prob_comp_1, m12_a22</t>
  </si>
  <si>
    <t>sector_prob_comp_2, m12_a22</t>
  </si>
  <si>
    <t>sector_prob_comp_3, m12_a22</t>
  </si>
  <si>
    <t>sector_prob_comp_4, m12_a22</t>
  </si>
  <si>
    <t>sector_prob_comp_5, m12_a22</t>
  </si>
  <si>
    <t>sector_prob_comp_6, m12_a22</t>
  </si>
  <si>
    <t>sector_prob_comp_7, m12_a22</t>
  </si>
  <si>
    <t>sector_prob_comp_8, m12_a22</t>
  </si>
  <si>
    <t>sector_prob_comp_9, m12_a22</t>
  </si>
  <si>
    <t>sector_prob_comp_10, m12_a22</t>
  </si>
  <si>
    <t>obst_enf_empresarios_1, m12_a22</t>
  </si>
  <si>
    <t>obst_enf_empresarios_2, m12_a22</t>
  </si>
  <si>
    <t>obst_enf_empresarios_3, m12_a22</t>
  </si>
  <si>
    <t>obst_enf_empresarios_4, m12_a22</t>
  </si>
  <si>
    <t>obst_enf_empresarios_5, m12_a22</t>
  </si>
  <si>
    <t>obst_enf_empresarios_6, m12_a22</t>
  </si>
  <si>
    <t>obst_enf_empresarios_9, m12_a22</t>
  </si>
  <si>
    <t>obst_enf_empresarios_10, m12_a22</t>
  </si>
  <si>
    <t>obst_enf_empresarios_11, m12_a22</t>
  </si>
  <si>
    <t>obst_enf_empresarios_12, m12_a22</t>
  </si>
  <si>
    <t>pibeu_a24</t>
  </si>
  <si>
    <t>infgen12m_m02_a23</t>
  </si>
  <si>
    <t>infsub12m_m02_a23</t>
  </si>
  <si>
    <t>infgen_a24_a27</t>
  </si>
  <si>
    <t>infgen_a28_a31</t>
  </si>
  <si>
    <t>infsub_a24_a27</t>
  </si>
  <si>
    <t>infsub_a28_a31</t>
  </si>
  <si>
    <t>infgen_m01_a24</t>
  </si>
  <si>
    <t>infsub_m01_a24</t>
  </si>
  <si>
    <t>infgen_prob_a12m_r1_m02_a23</t>
  </si>
  <si>
    <t>infgen_prob_a12m_r2_m02_a23</t>
  </si>
  <si>
    <t>infgen_prob_a12m_r3_m02_a23</t>
  </si>
  <si>
    <t>infgen_prob_a12m_r4_m02_a23</t>
  </si>
  <si>
    <t>infgen_prob_a12m_r5_m02_a23</t>
  </si>
  <si>
    <t>infgen_prob_a12m_r6_m02_a23</t>
  </si>
  <si>
    <t>infgen_prob_a12m_r7_m02_a23</t>
  </si>
  <si>
    <t>infgen_prob_a12m_r8_m02_a23</t>
  </si>
  <si>
    <t>infgen_prob_a12m_r9_m02_a23</t>
  </si>
  <si>
    <t>infgen_prob_a12m_r10_m02_a23</t>
  </si>
  <si>
    <t>infgen_prob_a12m_r11_m02_a23</t>
  </si>
  <si>
    <t>infgen_prob_a12m_r12_m02_a23</t>
  </si>
  <si>
    <t>infgen_prob_a12m_r13_m02_a23</t>
  </si>
  <si>
    <t>infgen_prob_a12m_r14_m02_a23</t>
  </si>
  <si>
    <t>infsub_prob_a12m_r1_m02_a23</t>
  </si>
  <si>
    <t>infsub_prob_a12m_r2_m02_a23</t>
  </si>
  <si>
    <t>infsub_prob_a12m_r3_m02_a23</t>
  </si>
  <si>
    <t>infsub_prob_a12m_r4_m02_a23</t>
  </si>
  <si>
    <t>infsub_prob_a12m_r5_m02_a23</t>
  </si>
  <si>
    <t>infsub_prob_a12m_r6_m02_a23</t>
  </si>
  <si>
    <t>infsub_prob_a12m_r7_m02_a23</t>
  </si>
  <si>
    <t>infsub_prob_a12m_r8_m02_a23</t>
  </si>
  <si>
    <t>infsub_prob_a12m_r9_m02_a23</t>
  </si>
  <si>
    <t>infsub_prob_a12m_r10_m02_a23</t>
  </si>
  <si>
    <t>infsub_prob_a12m_r11_m02_a23</t>
  </si>
  <si>
    <t>infsub_prob_a12m_r12_m02_a23</t>
  </si>
  <si>
    <t>infsub_prob_a12m_r13_m02_a23</t>
  </si>
  <si>
    <t>infsub_prob_a12m_r14_m02_a23</t>
  </si>
  <si>
    <t>tc_m01_a24</t>
  </si>
  <si>
    <t>comp_crec_1, m01_a23</t>
  </si>
  <si>
    <t>comp_crec_2, m01_a23</t>
  </si>
  <si>
    <t>comp_crec_3, m01_a23</t>
  </si>
  <si>
    <t>comp_crec_4, m01_a23</t>
  </si>
  <si>
    <t>comp_crec_5, m01_a23</t>
  </si>
  <si>
    <t>comp_crec_7, m01_a23</t>
  </si>
  <si>
    <t>Inten_comp_1, m01_a23</t>
  </si>
  <si>
    <t>Inten_comp_2, m01_a23</t>
  </si>
  <si>
    <t>Inten_comp_3, m01_a23</t>
  </si>
  <si>
    <t>Inten_comp_4, m01_a23</t>
  </si>
  <si>
    <t>Inten_comp_5, m01_a23</t>
  </si>
  <si>
    <t>Inten_comp_6, m01_a23</t>
  </si>
  <si>
    <t>sector_prob_comp_1, m01_a23</t>
  </si>
  <si>
    <t>sector_prob_comp_2, m01_a23</t>
  </si>
  <si>
    <t>sector_prob_comp_3, m01_a23</t>
  </si>
  <si>
    <t>sector_prob_comp_4, m01_a23</t>
  </si>
  <si>
    <t>sector_prob_comp_5, m01_a23</t>
  </si>
  <si>
    <t>sector_prob_comp_6, m01_a23</t>
  </si>
  <si>
    <t>sector_prob_comp_7, m01_a23</t>
  </si>
  <si>
    <t>sector_prob_comp_8, m01_a23</t>
  </si>
  <si>
    <t>sector_prob_comp_9, m01_a23</t>
  </si>
  <si>
    <t>sector_prob_comp_10, m01_a23</t>
  </si>
  <si>
    <t>obst_enf_empresarios_1, m01_a23</t>
  </si>
  <si>
    <t>obst_enf_empresarios_2, m01_a23</t>
  </si>
  <si>
    <t>obst_enf_empresarios_3, m01_a23</t>
  </si>
  <si>
    <t>obst_enf_empresarios_4, m01_a23</t>
  </si>
  <si>
    <t>obst_enf_empresarios_5, m01_a23</t>
  </si>
  <si>
    <t>obst_enf_empresarios_6, m01_a23</t>
  </si>
  <si>
    <t>obst_enf_empresarios_7, m01_a23</t>
  </si>
  <si>
    <t>obst_enf_empresarios_9, m01_a23</t>
  </si>
  <si>
    <t>obst_enf_empresarios_10, m01_a23</t>
  </si>
  <si>
    <t>obst_enf_empresarios_11, m01_a23</t>
  </si>
  <si>
    <t>obst_enf_empresarios_12, m01_a23</t>
  </si>
  <si>
    <t>FechaEncuesta</t>
  </si>
  <si>
    <t>mean</t>
  </si>
  <si>
    <t>median</t>
  </si>
  <si>
    <t>sd</t>
  </si>
  <si>
    <t>max</t>
  </si>
  <si>
    <t>min</t>
  </si>
  <si>
    <t>count</t>
  </si>
  <si>
    <t>infgen12m_m02_a10</t>
  </si>
  <si>
    <t>Inflación entre febrero de 2010 y febrero de 2011</t>
  </si>
  <si>
    <t>infgen_a11_a14</t>
  </si>
  <si>
    <t>Inflación promedio anual para el periodo 2011 - 2014</t>
  </si>
  <si>
    <t>infgen_a15_a18</t>
  </si>
  <si>
    <t>Inflación promedio anual para el periodo 2015 - 2018</t>
  </si>
  <si>
    <t>infgen_m01_a11</t>
  </si>
  <si>
    <t>Inflación general para enero de 2011</t>
  </si>
  <si>
    <t>infgen_m02_a10</t>
  </si>
  <si>
    <t>Inflación general para febrero de 2010</t>
  </si>
  <si>
    <t>infgen_m02_a11</t>
  </si>
  <si>
    <t>Inflación general para febrero de 2011</t>
  </si>
  <si>
    <t>infgen_m03_a10</t>
  </si>
  <si>
    <t>Inflación general para marzo de 2010</t>
  </si>
  <si>
    <t>infgen_m04_a10</t>
  </si>
  <si>
    <t>Inflación general para abril de 2010</t>
  </si>
  <si>
    <t>infgen_m05_a10</t>
  </si>
  <si>
    <t>Inflación general para mayo de 2010</t>
  </si>
  <si>
    <t>infgen_m06_a10</t>
  </si>
  <si>
    <t>Inflación general para junio de 2010</t>
  </si>
  <si>
    <t>infgen_m07_a10</t>
  </si>
  <si>
    <t>Inflación general para julio de 2010</t>
  </si>
  <si>
    <t>infgen_m08_a10</t>
  </si>
  <si>
    <t>Inflación general para agosto de 2010</t>
  </si>
  <si>
    <t>infgen_m09_a10</t>
  </si>
  <si>
    <t>Inflación general para septiembre de 2010</t>
  </si>
  <si>
    <t>infgen_m10_a10</t>
  </si>
  <si>
    <t>Inflación general para octubre de 2010</t>
  </si>
  <si>
    <t>infgen_m11_a10</t>
  </si>
  <si>
    <t>Inflación general para noviembre de 2010</t>
  </si>
  <si>
    <t>infgen_m12_a10</t>
  </si>
  <si>
    <t>Inflación general para diciembre de 2010</t>
  </si>
  <si>
    <t>infsub12m_m02_a10</t>
  </si>
  <si>
    <t>Inflación subyacente entre febrero de 2010 y febrero de 2011</t>
  </si>
  <si>
    <t>infsub_m02_a10</t>
  </si>
  <si>
    <t>Inflación subyacente para febrero de 2010</t>
  </si>
  <si>
    <t>infgen12m_m03_a10</t>
  </si>
  <si>
    <t>Inflación entre marzo de 2010 y marzo de 2011</t>
  </si>
  <si>
    <t>infgen_m03_a11</t>
  </si>
  <si>
    <t>Inflación general para marzo de 2011</t>
  </si>
  <si>
    <t>infsub12m_m03_a10</t>
  </si>
  <si>
    <t>Inflación subyacente entre marzo de 2010 y marzo de 2011</t>
  </si>
  <si>
    <t>infsub_m03_a10</t>
  </si>
  <si>
    <t>Inflación subyacente para marzo de 2010</t>
  </si>
  <si>
    <t>infgen12m_m04_a10</t>
  </si>
  <si>
    <t>Inflación entre abril de 2010 y abril de 2011</t>
  </si>
  <si>
    <t>infgen_m04_a11</t>
  </si>
  <si>
    <t>Inflación general para abril de 2011</t>
  </si>
  <si>
    <t>infsub12m_m04_a10</t>
  </si>
  <si>
    <t>Inflación subyacente entre abril de 2010 y abril de 2011</t>
  </si>
  <si>
    <t>infsub_m04_a10</t>
  </si>
  <si>
    <t>Inflación subyacente para abril de 2010</t>
  </si>
  <si>
    <t>infgen12m_m05_a10</t>
  </si>
  <si>
    <t>Inflación entre mayo de 2010 y mayo de 2011</t>
  </si>
  <si>
    <t>infgen_m05_a11</t>
  </si>
  <si>
    <t>Inflación general para mayo de 2011</t>
  </si>
  <si>
    <t>infsub12m_m05_a10</t>
  </si>
  <si>
    <t>Inflación subyacente entre mayo de 2010 y mayo de 2011</t>
  </si>
  <si>
    <t>infsub_m05_a10</t>
  </si>
  <si>
    <t>Inflación subyacente para mayo de 2010</t>
  </si>
  <si>
    <t>infgen12m_m06_a10</t>
  </si>
  <si>
    <t>Inflación entre junio de 2010 y junio de 2011</t>
  </si>
  <si>
    <t>infgen_m06_a11</t>
  </si>
  <si>
    <t>Inflación general para junio de 2011</t>
  </si>
  <si>
    <t>infsub12m_m06_a10</t>
  </si>
  <si>
    <t>Inflación subyacente entre junio de 2010 y junio de 2011</t>
  </si>
  <si>
    <t>infsub_m06_a10</t>
  </si>
  <si>
    <t>Inflación subyacente para junio de 2010</t>
  </si>
  <si>
    <t>infgen12m_m07_a10</t>
  </si>
  <si>
    <t>Inflación entre julio de 2010 y julio de 2011</t>
  </si>
  <si>
    <t>infgen_m07_a11</t>
  </si>
  <si>
    <t>Inflación general para julio de 2011</t>
  </si>
  <si>
    <t>infsub12m_m07_a10</t>
  </si>
  <si>
    <t>Inflación subyacente entre julio de 2010 y julio de 2011</t>
  </si>
  <si>
    <t>infsub_m07_a10</t>
  </si>
  <si>
    <t>Inflación subyacente para julio de 2010</t>
  </si>
  <si>
    <t>fondinterbanc_q1_a11</t>
  </si>
  <si>
    <t>Nivel de la tasa de fondeo interbancaria al cierre del trimestre 2011-I</t>
  </si>
  <si>
    <t>fondinterbanc_q1_a12</t>
  </si>
  <si>
    <t>Nivel de la tasa de fondeo interbancaria al cierre del trimestre 2012-I</t>
  </si>
  <si>
    <t>fondinterbanc_q2_a11</t>
  </si>
  <si>
    <t>Nivel de la tasa de fondeo interbancaria al cierre del trimestre 2011-II</t>
  </si>
  <si>
    <t>fondinterbanc_q2_a12</t>
  </si>
  <si>
    <t>Nivel de la tasa de fondeo interbancaria al cierre del trimestre 2012-II</t>
  </si>
  <si>
    <t>fondinterbanc_q3_a10</t>
  </si>
  <si>
    <t>Nivel de la tasa de fondeo interbancaria al cierre del trimestre 2010-III</t>
  </si>
  <si>
    <t>fondinterbanc_q3_a11</t>
  </si>
  <si>
    <t>Nivel de la tasa de fondeo interbancaria al cierre del trimestre 2011-III</t>
  </si>
  <si>
    <t>fondinterbanc_q4_a10</t>
  </si>
  <si>
    <t>Nivel de la tasa de fondeo interbancaria al cierre del trimestre 2010-IV</t>
  </si>
  <si>
    <t>fondinterbanc_q4_a11</t>
  </si>
  <si>
    <t>Nivel de la tasa de fondeo interbancaria al cierre del trimestre 2011-IV</t>
  </si>
  <si>
    <t>infgen12m_m08_a10</t>
  </si>
  <si>
    <t>Inflación entre agosto de 2010 y agosto de 2011</t>
  </si>
  <si>
    <t>infgen_m08_a11</t>
  </si>
  <si>
    <t>Inflación general para agosto de 2011</t>
  </si>
  <si>
    <t>infsub12m_m08_a10</t>
  </si>
  <si>
    <t>Inflación subyacente entre agosto de 2010 y agosto de 2011</t>
  </si>
  <si>
    <t>infsub_m08_a10</t>
  </si>
  <si>
    <t>Inflación subyacente para agosto de 2010</t>
  </si>
  <si>
    <t>fondinterbanc_q3_a12</t>
  </si>
  <si>
    <t>Nivel de la tasa de fondeo interbancaria al cierre del trimestre 2012-III</t>
  </si>
  <si>
    <t>infgen12m_m09_a10</t>
  </si>
  <si>
    <t>Inflación entre septiembre de 2010 y septiembre de 2011</t>
  </si>
  <si>
    <t>infgen_m09_a11</t>
  </si>
  <si>
    <t>Inflación general para septiembre de 2011</t>
  </si>
  <si>
    <t>infsub12m_m09_a10</t>
  </si>
  <si>
    <t>Inflación subyacente entre septiembre de 2010 y septiembre de 2011</t>
  </si>
  <si>
    <t>infsub_m09_a10</t>
  </si>
  <si>
    <t>Inflación subyacente para septiembre de 2010</t>
  </si>
  <si>
    <t>infgen12m_m10_a10</t>
  </si>
  <si>
    <t>Inflación entre octubre de 2010 y octubre de 2011</t>
  </si>
  <si>
    <t>infgen_m10_a11</t>
  </si>
  <si>
    <t>Inflación general para octubre de 2011</t>
  </si>
  <si>
    <t>infsub12m_m10_a10</t>
  </si>
  <si>
    <t>Inflación subyacente entre octubre de 2010 y octubre de 2011</t>
  </si>
  <si>
    <t>infsub_m10_a10</t>
  </si>
  <si>
    <t>Inflación subyacente para octubre de 2010</t>
  </si>
  <si>
    <t>infgen12m_m11_a10</t>
  </si>
  <si>
    <t>Inflación entre noviembre de 2010 y noviembre de 2011</t>
  </si>
  <si>
    <t>infgen_m11_a11</t>
  </si>
  <si>
    <t>Inflación general para noviembre de 2011</t>
  </si>
  <si>
    <t>infsub12m_m11_a10</t>
  </si>
  <si>
    <t>Inflación subyacente entre noviembre de 2010 y noviembre de 2011</t>
  </si>
  <si>
    <t>infsub_m11_a10</t>
  </si>
  <si>
    <t>Inflación subyacente para noviembre de 2010</t>
  </si>
  <si>
    <t>fondinterbanc_q4_a12</t>
  </si>
  <si>
    <t>Nivel de la tasa de fondeo interbancaria al cierre del trimestre 2012-IV</t>
  </si>
  <si>
    <t>infgen12m_m12_a10</t>
  </si>
  <si>
    <t>Inflación entre diciembre de 2010 y diciembre de 2011</t>
  </si>
  <si>
    <t>infgen_m12_a11</t>
  </si>
  <si>
    <t>Inflación general para diciembre de 2011</t>
  </si>
  <si>
    <t>infsub12m_m12_a10</t>
  </si>
  <si>
    <t>Inflación subyacente entre diciembre de 2010 y diciembre de 2011</t>
  </si>
  <si>
    <t>infsub_m12_a10</t>
  </si>
  <si>
    <t>Inflación subyacente para diciembre de 2010</t>
  </si>
  <si>
    <t>infgen12m_m01_a11</t>
  </si>
  <si>
    <t>Inflación entre enero de 2011 y enero de 2012</t>
  </si>
  <si>
    <t>infgen_a12_a15</t>
  </si>
  <si>
    <t>Inflación promedio anual para el periodo 2012 - 2015</t>
  </si>
  <si>
    <t>infgen_a16_a19</t>
  </si>
  <si>
    <t>Inflación promedio anual para el periodo 2016 - 2019</t>
  </si>
  <si>
    <t>infgen_m01_a12</t>
  </si>
  <si>
    <t>Inflación general para enero de 2012</t>
  </si>
  <si>
    <t>infsub12m_m01_a11</t>
  </si>
  <si>
    <t>Inflación subyacente entre enero de 2011 y enero de 2012</t>
  </si>
  <si>
    <t>infsub_m01_a11</t>
  </si>
  <si>
    <t>Inflación subyacente para enero de 2011</t>
  </si>
  <si>
    <t>infgen12m_m02_a11</t>
  </si>
  <si>
    <t>Inflación entre febrero de 2011 y febrero de 2012</t>
  </si>
  <si>
    <t>infgen_m02_a12</t>
  </si>
  <si>
    <t>Inflación general para febrero de 2012</t>
  </si>
  <si>
    <t>infsub12m_m02_a11</t>
  </si>
  <si>
    <t>Inflación subyacente entre febrero de 2011 y febrero de 2012</t>
  </si>
  <si>
    <t>infsub_m02_a11</t>
  </si>
  <si>
    <t>Inflación subyacente para febrero de 2011</t>
  </si>
  <si>
    <t>fondinterbanc_q1_a13</t>
  </si>
  <si>
    <t>Nivel de la tasa de fondeo interbancaria al cierre del trimestre 2013-I</t>
  </si>
  <si>
    <t>infgen12m_m03_a11</t>
  </si>
  <si>
    <t>Inflación entre marzo de 2011 y marzo de 2012</t>
  </si>
  <si>
    <t>infgen_m03_a12</t>
  </si>
  <si>
    <t>Inflación general para marzo de 2012</t>
  </si>
  <si>
    <t>infsub12m_m03_a11</t>
  </si>
  <si>
    <t>Inflación subyacente entre marzo de 2011 y marzo de 2012</t>
  </si>
  <si>
    <t>infsub_m03_a11</t>
  </si>
  <si>
    <t>Inflación subyacente para marzo de 2011</t>
  </si>
  <si>
    <t>infgen12m_m04_a11</t>
  </si>
  <si>
    <t>Inflación entre abril de 2011 y abril de 2012</t>
  </si>
  <si>
    <t>infgen_m04_a12</t>
  </si>
  <si>
    <t>Inflación general para abril de 2012</t>
  </si>
  <si>
    <t>infsub12m_m04_a11</t>
  </si>
  <si>
    <t>Inflación subyacente entre abril de 2011 y abril de 2012</t>
  </si>
  <si>
    <t>infsub_m04_a11</t>
  </si>
  <si>
    <t>Inflación subyacente para abril de 2011</t>
  </si>
  <si>
    <t>infgen12m_m05_a11</t>
  </si>
  <si>
    <t>Inflación entre mayo de 2011 y mayo de 2012</t>
  </si>
  <si>
    <t>infgen_m05_a12</t>
  </si>
  <si>
    <t>Inflación general para mayo de 2012</t>
  </si>
  <si>
    <t>infsub12m_m05_a11</t>
  </si>
  <si>
    <t>Inflación subyacente entre mayo de 2011 y mayo de 2012</t>
  </si>
  <si>
    <t>infsub_m05_a11</t>
  </si>
  <si>
    <t>Inflación subyacente para mayo de 2011</t>
  </si>
  <si>
    <t>fondinterbanc_q2_a13</t>
  </si>
  <si>
    <t>Nivel de la tasa de fondeo interbancaria al cierre del trimestre 2013-II</t>
  </si>
  <si>
    <t>infgen12m_m06_a11</t>
  </si>
  <si>
    <t>Inflación entre junio de 2011 y junio de 2012</t>
  </si>
  <si>
    <t>infgen_m06_a12</t>
  </si>
  <si>
    <t>Inflación general para junio de 2012</t>
  </si>
  <si>
    <t>infsub12m_m06_a11</t>
  </si>
  <si>
    <t>Inflación subyacente entre junio de 2011 y junio de 2012</t>
  </si>
  <si>
    <t>infsub_m06_a11</t>
  </si>
  <si>
    <t>Inflación subyacente para junio de 2011</t>
  </si>
  <si>
    <t>infgen12m_m07_a11</t>
  </si>
  <si>
    <t>Inflación entre julio de 2011 y julio de 2012</t>
  </si>
  <si>
    <t>infgen_m07_a12</t>
  </si>
  <si>
    <t>Inflación general para julio de 2012</t>
  </si>
  <si>
    <t>infsub12m_m07_a11</t>
  </si>
  <si>
    <t>Inflación subyacente entre julio de 2011 y julio de 2012</t>
  </si>
  <si>
    <t>infsub_m07_a11</t>
  </si>
  <si>
    <t>Inflación subyacente para julio de 2011</t>
  </si>
  <si>
    <t>infgen12m_m08_a11</t>
  </si>
  <si>
    <t>Inflación entre agosto de 2011 y agosto de 2012</t>
  </si>
  <si>
    <t>infgen_m08_a12</t>
  </si>
  <si>
    <t>Inflación general para agosto de 2012</t>
  </si>
  <si>
    <t>infsub12m_m08_a11</t>
  </si>
  <si>
    <t>Inflación subyacente entre agosto de 2011 y agosto de 2012</t>
  </si>
  <si>
    <t>infsub_m08_a11</t>
  </si>
  <si>
    <t>Inflación subyacente para agosto de 2011</t>
  </si>
  <si>
    <t>fondinterbanc_q3_a13</t>
  </si>
  <si>
    <t>Nivel de la tasa de fondeo interbancaria al cierre del trimestre 2013-III</t>
  </si>
  <si>
    <t>infgen12m_m09_a11</t>
  </si>
  <si>
    <t>Inflación entre septiembre de 2011 y septiembre de 2012</t>
  </si>
  <si>
    <t>infgen_m09_a12</t>
  </si>
  <si>
    <t>Inflación general para septiembre de 2012</t>
  </si>
  <si>
    <t>infsub12m_m09_a11</t>
  </si>
  <si>
    <t>Inflación subyacente entre septiembre de 2011 y septiembre de 2012</t>
  </si>
  <si>
    <t>infsub_m09_a11</t>
  </si>
  <si>
    <t>Inflación subyacente para septiembre de 2011</t>
  </si>
  <si>
    <t>infgen12m_m10_a11</t>
  </si>
  <si>
    <t>Inflación entre octubre de 2011 y octubre de 2012</t>
  </si>
  <si>
    <t>infgen_m10_a12</t>
  </si>
  <si>
    <t>Inflación general para octubre de 2012</t>
  </si>
  <si>
    <t>infsub12m_m10_a11</t>
  </si>
  <si>
    <t>Inflación subyacente entre octubre de 2011 y octubre de 2012</t>
  </si>
  <si>
    <t>infsub_m10_a11</t>
  </si>
  <si>
    <t>Inflación subyacente para octubre de 2011</t>
  </si>
  <si>
    <t>infgen12m_m11_a11</t>
  </si>
  <si>
    <t>Inflación entre noviembre de 2011 y noviembre de 2012</t>
  </si>
  <si>
    <t>infgen_m11_a12</t>
  </si>
  <si>
    <t>Inflación general para noviembre de 2012</t>
  </si>
  <si>
    <t>infsub12m_m11_a11</t>
  </si>
  <si>
    <t>Inflación subyacente entre noviembre de 2011 y noviembre de 2012</t>
  </si>
  <si>
    <t>infsub_m11_a11</t>
  </si>
  <si>
    <t>Inflación subyacente para noviembre de 2011</t>
  </si>
  <si>
    <t>fondinterbanc_q4_a13</t>
  </si>
  <si>
    <t>Nivel de la tasa de fondeo interbancaria al cierre del trimestre 2013-IV</t>
  </si>
  <si>
    <t>infgen12m_m12_a11</t>
  </si>
  <si>
    <t>Inflación entre diciembre de 2011 y diciembre de 2012</t>
  </si>
  <si>
    <t>infgen_m12_a12</t>
  </si>
  <si>
    <t>Inflación general para diciembre de 2012</t>
  </si>
  <si>
    <t>infsub12m_m12_a11</t>
  </si>
  <si>
    <t>Inflación subyacente entre diciembre de 2011 y diciembre de 2012</t>
  </si>
  <si>
    <t>infsub_m12_a11</t>
  </si>
  <si>
    <t>Inflación subyacente para diciembre de 2011</t>
  </si>
  <si>
    <t>infgen12m_m01_a12</t>
  </si>
  <si>
    <t>Inflación entre enero de 2012 y enero de 2013</t>
  </si>
  <si>
    <t>infgen_a13_a16</t>
  </si>
  <si>
    <t>Inflación promedio anual para el periodo 2013 - 2016</t>
  </si>
  <si>
    <t>infgen_a17_a20</t>
  </si>
  <si>
    <t>Inflación promedio anual para el periodo 2017 - 2020</t>
  </si>
  <si>
    <t>infgen_m01_a13</t>
  </si>
  <si>
    <t>Inflación general para enero de 2013</t>
  </si>
  <si>
    <t>infsub_m01_a12</t>
  </si>
  <si>
    <t>Inflación subyacente para enero de 2012</t>
  </si>
  <si>
    <t>infgen12m_m02_a12</t>
  </si>
  <si>
    <t>Inflación entre febrero de 2012 y febrero de 2013</t>
  </si>
  <si>
    <t>infgen_m02_a13</t>
  </si>
  <si>
    <t>Inflación general para febrero de 2013</t>
  </si>
  <si>
    <t>infsub12m_m02_a12</t>
  </si>
  <si>
    <t>Inflación subyacente entre febrero de 2012 y febrero de 2013</t>
  </si>
  <si>
    <t>infsub_m02_a12</t>
  </si>
  <si>
    <t>Inflación subyacente para febrero de 2012</t>
  </si>
  <si>
    <t>fondinterbanc_q1_a14</t>
  </si>
  <si>
    <t>Nivel de la tasa de fondeo interbancaria al cierre del trimestre 2014-I</t>
  </si>
  <si>
    <t>infgen12m_m03_a12</t>
  </si>
  <si>
    <t>Inflación entre marzo de 2012 y marzo de 2013</t>
  </si>
  <si>
    <t>infgen_m03_a13</t>
  </si>
  <si>
    <t>Inflación general para marzo de 2013</t>
  </si>
  <si>
    <t>infsub12m_m03_a12</t>
  </si>
  <si>
    <t>Inflación subyacente entre marzo de 2012 y marzo de 2013</t>
  </si>
  <si>
    <t>infsub_m03_a12</t>
  </si>
  <si>
    <t>Inflación subyacente para marzo de 2012</t>
  </si>
  <si>
    <t>infgen12m_m04_a12</t>
  </si>
  <si>
    <t>Inflación entre abril de 2012 y abril de 2013</t>
  </si>
  <si>
    <t>infgen_m04_a13</t>
  </si>
  <si>
    <t>Inflación general para abril de 2013</t>
  </si>
  <si>
    <t>infsub12m_m04_a12</t>
  </si>
  <si>
    <t>Inflación subyacente entre abril de 2012 y abril de 2013</t>
  </si>
  <si>
    <t>infsub_m04_a12</t>
  </si>
  <si>
    <t>Inflación subyacente para abril de 2012</t>
  </si>
  <si>
    <t>infgen12m_m05_a12</t>
  </si>
  <si>
    <t>Inflación entre mayo de 2012 y mayo de 2013</t>
  </si>
  <si>
    <t>infgen_m05_a13</t>
  </si>
  <si>
    <t>Inflación general para mayo de 2013</t>
  </si>
  <si>
    <t>infsub12m_m05_a12</t>
  </si>
  <si>
    <t>Inflación subyacente entre mayo de 2012 y mayo de 2013</t>
  </si>
  <si>
    <t>infsub_m05_a12</t>
  </si>
  <si>
    <t>Inflación subyacente para mayo de 2012</t>
  </si>
  <si>
    <t>fondinterbanc_q2_a14</t>
  </si>
  <si>
    <t>Nivel de la tasa de fondeo interbancaria al cierre del trimestre 2014-II</t>
  </si>
  <si>
    <t>infgen12m_m06_a12</t>
  </si>
  <si>
    <t>Inflación entre junio de 2012 y junio de 2013</t>
  </si>
  <si>
    <t>infgen_m06_a13</t>
  </si>
  <si>
    <t>Inflación general para junio de 2013</t>
  </si>
  <si>
    <t>infsub12m_m06_a12</t>
  </si>
  <si>
    <t>Inflación subyacente entre junio de 2012 y junio de 2013</t>
  </si>
  <si>
    <t>infsub_m06_a12</t>
  </si>
  <si>
    <t>Inflación subyacente para junio de 2012</t>
  </si>
  <si>
    <t>infgen12m_m07_a12</t>
  </si>
  <si>
    <t>Inflación entre julio de 2012 y julio de 2013</t>
  </si>
  <si>
    <t>infgen_m07_a13</t>
  </si>
  <si>
    <t>Inflación general para julio de 2013</t>
  </si>
  <si>
    <t>infsub12m_m07_a12</t>
  </si>
  <si>
    <t>Inflación subyacente entre julio de 2012 y julio de 2013</t>
  </si>
  <si>
    <t>infsub_m07_a12</t>
  </si>
  <si>
    <t>Inflación subyacente para julio de 2012</t>
  </si>
  <si>
    <t>infgen12m_m08_a12</t>
  </si>
  <si>
    <t>Inflación entre agosto de 2012 y agosto de 2013</t>
  </si>
  <si>
    <t>infgen_m08_a13</t>
  </si>
  <si>
    <t>Inflación general para agosto de 2013</t>
  </si>
  <si>
    <t>infsub12m_m08_a12</t>
  </si>
  <si>
    <t>Inflación subyacente entre agosto de 2012 y agosto de 2013</t>
  </si>
  <si>
    <t>infsub_m08_a12</t>
  </si>
  <si>
    <t>Inflación subyacente para agosto de 2012</t>
  </si>
  <si>
    <t>fondinterbanc_q3_a14</t>
  </si>
  <si>
    <t>Nivel de la tasa de fondeo interbancaria al cierre del trimestre 2014-III</t>
  </si>
  <si>
    <t>infgen12m_m09_a12</t>
  </si>
  <si>
    <t>Inflación entre septiembre de 2012 y septiembre de 2013</t>
  </si>
  <si>
    <t>infgen_m09_a13</t>
  </si>
  <si>
    <t>Inflación general para septiembre de 2013</t>
  </si>
  <si>
    <t>infsub12m_m09_a12</t>
  </si>
  <si>
    <t>Inflación subyacente entre septiembre de 2012 y septiembre de 2013</t>
  </si>
  <si>
    <t>infsub_m09_a12</t>
  </si>
  <si>
    <t>Inflación subyacente para septiembre de 2012</t>
  </si>
  <si>
    <t>infgen12m_m10_a12</t>
  </si>
  <si>
    <t>Inflación entre octubre de 2012 y octubre de 2013</t>
  </si>
  <si>
    <t>infgen_m10_a13</t>
  </si>
  <si>
    <t>Inflación general para octubre de 2013</t>
  </si>
  <si>
    <t>infsub12m_m10_a12</t>
  </si>
  <si>
    <t>Inflación subyacente entre octubre de 2012 y octubre de 2013</t>
  </si>
  <si>
    <t>infsub_m10_a12</t>
  </si>
  <si>
    <t>Inflación subyacente para octubre de 2012</t>
  </si>
  <si>
    <t>infgen12m_m11_a12</t>
  </si>
  <si>
    <t>Inflación entre noviembre de 2012 y noviembre de 2013</t>
  </si>
  <si>
    <t>infgen_m11_a13</t>
  </si>
  <si>
    <t>Inflación general para noviembre de 2013</t>
  </si>
  <si>
    <t>infsub12m_m11_a12</t>
  </si>
  <si>
    <t>Inflación subyacente entre noviembre de 2012 y noviembre de 2013</t>
  </si>
  <si>
    <t>infsub_m11_a12</t>
  </si>
  <si>
    <t>Inflación subyacente para noviembre de 2012</t>
  </si>
  <si>
    <t>fondinterbanc_q4_a14</t>
  </si>
  <si>
    <t>Nivel de la tasa de fondeo interbancaria al cierre del trimestre 2014-IV</t>
  </si>
  <si>
    <t>infgen12m_m12_a12</t>
  </si>
  <si>
    <t>Inflación entre diciembre de 2012 y diciembre de 2013</t>
  </si>
  <si>
    <t>infgen_m12_a13</t>
  </si>
  <si>
    <t>Inflación general para diciembre de 2013</t>
  </si>
  <si>
    <t>infsub12m_m12_a12</t>
  </si>
  <si>
    <t>Inflación subyacente entre diciembre de 2012 y diciembre de 2013</t>
  </si>
  <si>
    <t>infsub_m12_a12</t>
  </si>
  <si>
    <t>Inflación subyacente para diciembre de 2012</t>
  </si>
  <si>
    <t>infgen12m_m01_a13</t>
  </si>
  <si>
    <t>Inflación entre enero de 2013 y enero de 2014</t>
  </si>
  <si>
    <t>infgen_a14_a17</t>
  </si>
  <si>
    <t>Inflación promedio anual para el periodo 2014 - 2017</t>
  </si>
  <si>
    <t>infgen_a18_a21</t>
  </si>
  <si>
    <t>Inflación promedio anual para el periodo 2018 - 2021</t>
  </si>
  <si>
    <t>infgen_m01_a14</t>
  </si>
  <si>
    <t>Inflación general para enero de 2014</t>
  </si>
  <si>
    <t>infsub12m_m01_a13</t>
  </si>
  <si>
    <t>Inflación subyacente entre enero de 2013 y enero de 2014</t>
  </si>
  <si>
    <t>infsub_m01_a13</t>
  </si>
  <si>
    <t>Inflación subyacente para enero de 2013</t>
  </si>
  <si>
    <t>infgen12m_m02_a13</t>
  </si>
  <si>
    <t>Inflación entre febrero de 2013 y febrero de 2014</t>
  </si>
  <si>
    <t>infgen_m02_a14</t>
  </si>
  <si>
    <t>Inflación general para febrero de 2014</t>
  </si>
  <si>
    <t>infsub12m_m02_a13</t>
  </si>
  <si>
    <t>Inflación subyacente entre febrero de 2013 y febrero de 2014</t>
  </si>
  <si>
    <t>infsub_m02_a13</t>
  </si>
  <si>
    <t>Inflación subyacente para febrero de 2013</t>
  </si>
  <si>
    <t>fondinterbanc_q1_a15</t>
  </si>
  <si>
    <t>Nivel de la tasa de fondeo interbancaria al cierre del trimestre 2015-I</t>
  </si>
  <si>
    <t>infgen12m_m03_a13</t>
  </si>
  <si>
    <t>Inflación entre marzo de 2013 y marzo de 2014</t>
  </si>
  <si>
    <t>infgen_m03_a14</t>
  </si>
  <si>
    <t>Inflación general para marzo de 2014</t>
  </si>
  <si>
    <t>infsub12m_m03_a13</t>
  </si>
  <si>
    <t>Inflación subyacente entre marzo de 2013 y marzo de 2014</t>
  </si>
  <si>
    <t>infsub_m03_a13</t>
  </si>
  <si>
    <t>Inflación subyacente para marzo de 2013</t>
  </si>
  <si>
    <t>infgen12m_m04_a13</t>
  </si>
  <si>
    <t>Inflación entre abril de 2013 y abril de 2014</t>
  </si>
  <si>
    <t>infgen_m04_a14</t>
  </si>
  <si>
    <t>Inflación general para abril de 2014</t>
  </si>
  <si>
    <t>infsub12m_m04_a13</t>
  </si>
  <si>
    <t>Inflación subyacente entre abril de 2013 y abril de 2014</t>
  </si>
  <si>
    <t>infsub_m04_a13</t>
  </si>
  <si>
    <t>Inflación subyacente para abril de 2013</t>
  </si>
  <si>
    <t>infgen12m_m05_a13</t>
  </si>
  <si>
    <t>Inflación entre mayo de 2013 y mayo de 2014</t>
  </si>
  <si>
    <t>infgen_m05_a14</t>
  </si>
  <si>
    <t>Inflación general para mayo de 2014</t>
  </si>
  <si>
    <t>infsub12m_m05_a13</t>
  </si>
  <si>
    <t>Inflación subyacente entre mayo de 2013 y mayo de 2014</t>
  </si>
  <si>
    <t>infsub_m05_a13</t>
  </si>
  <si>
    <t>Inflación subyacente para mayo de 2013</t>
  </si>
  <si>
    <t>fondinterbanc_q2_a15</t>
  </si>
  <si>
    <t>Nivel de la tasa de fondeo interbancaria al cierre del trimestre 2015-II</t>
  </si>
  <si>
    <t>infgen12m_m06_a13</t>
  </si>
  <si>
    <t>Inflación entre junio de 2013 y junio de 2014</t>
  </si>
  <si>
    <t>infgen_m06_a14</t>
  </si>
  <si>
    <t>Inflación general para junio de 2014</t>
  </si>
  <si>
    <t>infsub12m_m06_a13</t>
  </si>
  <si>
    <t>Inflación subyacente entre junio de 2013 y junio de 2014</t>
  </si>
  <si>
    <t>infsub_m06_a13</t>
  </si>
  <si>
    <t>Inflación subyacente para junio de 2013</t>
  </si>
  <si>
    <t>infgen12m_m07_a13</t>
  </si>
  <si>
    <t>Inflación entre julio de 2013 y julio de 2014</t>
  </si>
  <si>
    <t>infgen_m07_a14</t>
  </si>
  <si>
    <t>Inflación general para julio de 2014</t>
  </si>
  <si>
    <t>infsub12m_m07_a13</t>
  </si>
  <si>
    <t>Inflación subyacente entre julio de 2013 y julio de 2014</t>
  </si>
  <si>
    <t>infsub_m07_a13</t>
  </si>
  <si>
    <t>Inflación subyacente para julio de 2013</t>
  </si>
  <si>
    <t>infgen12m_m08_a13</t>
  </si>
  <si>
    <t>Inflación entre agosto de 2013 y agosto de 2014</t>
  </si>
  <si>
    <t>infgen_m08_a14</t>
  </si>
  <si>
    <t>Inflación general para agosto de 2014</t>
  </si>
  <si>
    <t>infsub12m_m08_a13</t>
  </si>
  <si>
    <t>Inflación subyacente entre agosto de 2013 y agosto de 2014</t>
  </si>
  <si>
    <t>infsub_m08_a13</t>
  </si>
  <si>
    <t>Inflación subyacente para agosto de 2013</t>
  </si>
  <si>
    <t>infgen12m_m09_a13</t>
  </si>
  <si>
    <t>Inflación entre septiembre de 2013 y septiembre de 2014</t>
  </si>
  <si>
    <t>infgen_m09_a14</t>
  </si>
  <si>
    <t>Inflación general para septiembre de 2014</t>
  </si>
  <si>
    <t>infsub12m_m09_a13</t>
  </si>
  <si>
    <t>Inflación subyacente entre septiembre de 2013 y septiembre de 2014</t>
  </si>
  <si>
    <t>infsub_m09_a13</t>
  </si>
  <si>
    <t>Inflación subyacente para septiembre de 2013</t>
  </si>
  <si>
    <t>fondinterbanc_q3_a15</t>
  </si>
  <si>
    <t>Nivel de la tasa de fondeo interbancaria al cierre del trimestre 2015-III</t>
  </si>
  <si>
    <t>infgen12m_m10_a13</t>
  </si>
  <si>
    <t>Inflación entre octubre de 2013 y octubre de 2014</t>
  </si>
  <si>
    <t>infgen_m10_a14</t>
  </si>
  <si>
    <t>Inflación general para octubre de 2014</t>
  </si>
  <si>
    <t>infsub12m_m10_a13</t>
  </si>
  <si>
    <t>Inflación subyacente entre octubre de 2013 y octubre de 2014</t>
  </si>
  <si>
    <t>infsub_m10_a13</t>
  </si>
  <si>
    <t>Inflación subyacente para octubre de 2013</t>
  </si>
  <si>
    <t>infgen12m_m11_a13</t>
  </si>
  <si>
    <t>Inflación entre noviembre de 2013 y noviembre de 2014</t>
  </si>
  <si>
    <t>infgen_m11_a14</t>
  </si>
  <si>
    <t>Inflación general para noviembre de 2014</t>
  </si>
  <si>
    <t>infsub12m_m11_a13</t>
  </si>
  <si>
    <t>Inflación subyacente entre noviembre de 2013 y noviembre de 2014</t>
  </si>
  <si>
    <t>infsub_m11_a13</t>
  </si>
  <si>
    <t>Inflación subyacente para noviembre de 2013</t>
  </si>
  <si>
    <t>fondinterbanc_q4_a15</t>
  </si>
  <si>
    <t>Nivel de la tasa de fondeo interbancaria al cierre del trimestre 2015-IV</t>
  </si>
  <si>
    <t>infgen12m_m12_a13</t>
  </si>
  <si>
    <t>Inflación entre diciembre de 2013 y diciembre de 2014</t>
  </si>
  <si>
    <t>infgen_m12_a14</t>
  </si>
  <si>
    <t>Inflación general para diciembre de 2014</t>
  </si>
  <si>
    <t>infsub12m_m12_a13</t>
  </si>
  <si>
    <t>Inflación subyacente entre diciembre de 2013 y diciembre de 2014</t>
  </si>
  <si>
    <t>infsub_m12_a13</t>
  </si>
  <si>
    <t>Inflación subyacente para diciembre de 2013</t>
  </si>
  <si>
    <t>infgen12m_m01_a14</t>
  </si>
  <si>
    <t>Inflación entre enero de 2014 y enero de 2015</t>
  </si>
  <si>
    <t>infgen_a19_a22</t>
  </si>
  <si>
    <t>Inflación promedio anual para el periodo 2019 - 2022</t>
  </si>
  <si>
    <t>infgen_m01_a15</t>
  </si>
  <si>
    <t>Inflación general para enero de 2015</t>
  </si>
  <si>
    <t>infsub12m_m01_a14</t>
  </si>
  <si>
    <t>Inflación subyacente entre enero de 2014 y enero de 2015</t>
  </si>
  <si>
    <t>infsub_m01_a14</t>
  </si>
  <si>
    <t>Inflación subyacente para enero de 2014</t>
  </si>
  <si>
    <t>infgen12m_m02_a14</t>
  </si>
  <si>
    <t>Inflación entre febrero de 2014 y febrero de 2015</t>
  </si>
  <si>
    <t>infgen_m02_a15</t>
  </si>
  <si>
    <t>Inflación general para febrero de 2015</t>
  </si>
  <si>
    <t>infsub12m_m02_a14</t>
  </si>
  <si>
    <t>Inflación subyacente entre febrero de 2014 y febrero de 2015</t>
  </si>
  <si>
    <t>infsub_m02_a14</t>
  </si>
  <si>
    <t>Inflación subyacente para febrero de 2014</t>
  </si>
  <si>
    <t>fondinterbanc_q1_a16</t>
  </si>
  <si>
    <t>Nivel de la tasa de fondeo interbancaria al cierre del trimestre 2016-I</t>
  </si>
  <si>
    <t>infgen12m_m03_a14</t>
  </si>
  <si>
    <t>Inflación entre marzo de 2014 y marzo de 2015</t>
  </si>
  <si>
    <t>infgen_m03_a15</t>
  </si>
  <si>
    <t>Inflación general para marzo de 2015</t>
  </si>
  <si>
    <t>infsub12m_m03_a14</t>
  </si>
  <si>
    <t>Inflación subyacente entre marzo de 2014 y marzo de 2015</t>
  </si>
  <si>
    <t>infsub_m03_a14</t>
  </si>
  <si>
    <t>Inflación subyacente para marzo de 2014</t>
  </si>
  <si>
    <t>infgen12m_m04_a14</t>
  </si>
  <si>
    <t>Inflación entre abril de 2014 y abril de 2015</t>
  </si>
  <si>
    <t>infgen_m04_a15</t>
  </si>
  <si>
    <t>Inflación general para abril de 2015</t>
  </si>
  <si>
    <t>infsub12m_m04_a14</t>
  </si>
  <si>
    <t>Inflación subyacente entre abril de 2014 y abril de 2015</t>
  </si>
  <si>
    <t>infsub_m04_a14</t>
  </si>
  <si>
    <t>Inflación subyacente para abril de 2014</t>
  </si>
  <si>
    <t>infgen12m_m05_a14</t>
  </si>
  <si>
    <t>Inflación entre mayo de 2014 y mayo de 2015</t>
  </si>
  <si>
    <t>infgen_m05_a15</t>
  </si>
  <si>
    <t>Inflación general para mayo de 2015</t>
  </si>
  <si>
    <t>infsub12m_m05_a14</t>
  </si>
  <si>
    <t>Inflación subyacente entre mayo de 2014 y mayo de 2015</t>
  </si>
  <si>
    <t>infsub_m05_a14</t>
  </si>
  <si>
    <t>Inflación subyacente para mayo de 2014</t>
  </si>
  <si>
    <t>fondinterbanc_q2_a16</t>
  </si>
  <si>
    <t>Nivel de la tasa de fondeo interbancaria al cierre del trimestre 2016-II</t>
  </si>
  <si>
    <t>infgen12m_m06_a14</t>
  </si>
  <si>
    <t>Inflación entre junio de 2014 y junio de 2015</t>
  </si>
  <si>
    <t>infgen_m06_a15</t>
  </si>
  <si>
    <t>Inflación general para junio de 2015</t>
  </si>
  <si>
    <t>infsub12m_m06_a14</t>
  </si>
  <si>
    <t>Inflación subyacente entre junio de 2014 y junio de 2015</t>
  </si>
  <si>
    <t>infsub_m06_a14</t>
  </si>
  <si>
    <t>Inflación subyacente para junio de 2014</t>
  </si>
  <si>
    <t>infgen12m_m07_a14</t>
  </si>
  <si>
    <t>Inflación entre julio de 2014 y julio de 2015</t>
  </si>
  <si>
    <t>infgen_m07_a15</t>
  </si>
  <si>
    <t>Inflación general para julio de 2015</t>
  </si>
  <si>
    <t>infsub12m_m07_a14</t>
  </si>
  <si>
    <t>Inflación subyacente entre julio de 2014 y julio de 2015</t>
  </si>
  <si>
    <t>infsub_m07_a14</t>
  </si>
  <si>
    <t>Inflación subyacente para julio de 2014</t>
  </si>
  <si>
    <t>infgen12m_m08_a14</t>
  </si>
  <si>
    <t>Inflación entre agosto de 2014 y agosto de 2015</t>
  </si>
  <si>
    <t>infgen_m08_a15</t>
  </si>
  <si>
    <t>Inflación general para agosto de 2015</t>
  </si>
  <si>
    <t>infsub12m_m08_a14</t>
  </si>
  <si>
    <t>Inflación subyacente entre agosto de 2014 y agosto de 2015</t>
  </si>
  <si>
    <t>infsub_m08_a14</t>
  </si>
  <si>
    <t>Inflación subyacente para agosto de 2014</t>
  </si>
  <si>
    <t>fondinterbanc_q3_a16</t>
  </si>
  <si>
    <t>Nivel de la tasa de fondeo interbancaria al cierre del trimestre 2016-III</t>
  </si>
  <si>
    <t>infgen12m_m09_a14</t>
  </si>
  <si>
    <t>Inflación entre septiembre de 2014 y septiembre de 2015</t>
  </si>
  <si>
    <t>infgen_m09_a15</t>
  </si>
  <si>
    <t>Inflación general para septiembre de 2015</t>
  </si>
  <si>
    <t>infsub12m_m09_a14</t>
  </si>
  <si>
    <t>Inflación subyacente entre septiembre de 2014 y septiembre de 2015</t>
  </si>
  <si>
    <t>infsub_m09_a14</t>
  </si>
  <si>
    <t>Inflación subyacente para septiembre de 2014</t>
  </si>
  <si>
    <t>infgen12m_m10_a14</t>
  </si>
  <si>
    <t>Inflación entre octubre de 2014 y octubre de 2015</t>
  </si>
  <si>
    <t>infgen_m10_a15</t>
  </si>
  <si>
    <t>Inflación general para octubre de 2015</t>
  </si>
  <si>
    <t>infsub12m_m10_a14</t>
  </si>
  <si>
    <t>Inflación subyacente entre octubre de 2014 y octubre de 2015</t>
  </si>
  <si>
    <t>infsub_m10_a14</t>
  </si>
  <si>
    <t>Inflación subyacente para octubre de 2014</t>
  </si>
  <si>
    <t>infgen12m_m11_a14</t>
  </si>
  <si>
    <t>Inflación entre noviembre de 2014 y noviembre de 2015</t>
  </si>
  <si>
    <t>infgen_m11_a15</t>
  </si>
  <si>
    <t>Inflación general para noviembre de 2015</t>
  </si>
  <si>
    <t>infsub12m_m11_a14</t>
  </si>
  <si>
    <t>Inflación subyacente entre noviembre de 2014 y noviembre de 2015</t>
  </si>
  <si>
    <t>infsub_m11_a14</t>
  </si>
  <si>
    <t>Inflación subyacente para noviembre de 2014</t>
  </si>
  <si>
    <t>fondinterbanc_q4_a16</t>
  </si>
  <si>
    <t>Nivel de la tasa de fondeo interbancaria al cierre del trimestre 2016-IV</t>
  </si>
  <si>
    <t>infgen12m_m12_a14</t>
  </si>
  <si>
    <t>Inflación entre diciembre de 2014 y diciembre de 2015</t>
  </si>
  <si>
    <t>infgen_m12_a15</t>
  </si>
  <si>
    <t>Inflación general para diciembre de 2015</t>
  </si>
  <si>
    <t>infsub12m_m12_a14</t>
  </si>
  <si>
    <t>Inflación subyacente entre diciembre de 2014 y diciembre de 2015</t>
  </si>
  <si>
    <t>infsub_m12_a14</t>
  </si>
  <si>
    <t>Inflación subyacente para diciembre de 2014</t>
  </si>
  <si>
    <t>infgen12m_m01_a15</t>
  </si>
  <si>
    <t>Inflación entre enero de 2015 y enero de 2016</t>
  </si>
  <si>
    <t>infgen_a20_a23</t>
  </si>
  <si>
    <t>Inflación promedio anual para el periodo 2020 - 2023</t>
  </si>
  <si>
    <t>infgen_m01_a16</t>
  </si>
  <si>
    <t>Inflación general para enero de 2016</t>
  </si>
  <si>
    <t>infsub12m_m01_a15</t>
  </si>
  <si>
    <t>Inflación subyacente entre enero de 2015 y enero de 2016</t>
  </si>
  <si>
    <t>infsub_m01_a15</t>
  </si>
  <si>
    <t>Inflación subyacente para enero de 2015</t>
  </si>
  <si>
    <t>infgen12m_m02_a15</t>
  </si>
  <si>
    <t>Inflación entre febrero de 2015 y febrero de 2016</t>
  </si>
  <si>
    <t>infgen_m02_a16</t>
  </si>
  <si>
    <t>Inflación general para febrero de 2016</t>
  </si>
  <si>
    <t>infsub12m_m02_a15</t>
  </si>
  <si>
    <t>Inflación subyacente entre febrero de 2015 y febrero de 2016</t>
  </si>
  <si>
    <t>infsub_m02_a15</t>
  </si>
  <si>
    <t>Inflación subyacente para febrero de 2015</t>
  </si>
  <si>
    <t>fondinterbanc_q1_a17</t>
  </si>
  <si>
    <t>Nivel de la tasa de fondeo interbancaria al cierre del trimestre 2017-I</t>
  </si>
  <si>
    <t>infgen12m_m03_a15</t>
  </si>
  <si>
    <t>Inflación entre marzo de 2015 y marzo de 2016</t>
  </si>
  <si>
    <t>infgen_m03_a16</t>
  </si>
  <si>
    <t>Inflación general para marzo de 2016</t>
  </si>
  <si>
    <t>infsub12m_m03_a15</t>
  </si>
  <si>
    <t>Inflación subyacente entre marzo de 2015 y marzo de 2016</t>
  </si>
  <si>
    <t>infsub_m03_a15</t>
  </si>
  <si>
    <t>Inflación subyacente para marzo de 2015</t>
  </si>
  <si>
    <t>infgen12m_m04_a15</t>
  </si>
  <si>
    <t>Inflación entre abril de 2015 y abril de 2016</t>
  </si>
  <si>
    <t>infgen_m04_a16</t>
  </si>
  <si>
    <t>Inflación general para abril de 2016</t>
  </si>
  <si>
    <t>infsub12m_m04_a15</t>
  </si>
  <si>
    <t>Inflación subyacente entre abril de 2015 y abril de 2016</t>
  </si>
  <si>
    <t>infsub_m04_a15</t>
  </si>
  <si>
    <t>Inflación subyacente para abril de 2015</t>
  </si>
  <si>
    <t>infgen12m_m05_a15</t>
  </si>
  <si>
    <t>Inflación entre mayo de 2015 y mayo de 2016</t>
  </si>
  <si>
    <t>infgen_m05_a16</t>
  </si>
  <si>
    <t>Inflación general para mayo de 2016</t>
  </si>
  <si>
    <t>infsub12m_m05_a15</t>
  </si>
  <si>
    <t>Inflación subyacente entre mayo de 2015 y mayo de 2016</t>
  </si>
  <si>
    <t>infsub_m05_a15</t>
  </si>
  <si>
    <t>Inflación subyacente para mayo de 2015</t>
  </si>
  <si>
    <t>fondinterbanc_q2_a17</t>
  </si>
  <si>
    <t>Nivel de la tasa de fondeo interbancaria al cierre del trimestre 2017-II</t>
  </si>
  <si>
    <t>infgen12m_m06_a15</t>
  </si>
  <si>
    <t>Inflación entre junio de 2015 y junio de 2016</t>
  </si>
  <si>
    <t>infgen_m06_a16</t>
  </si>
  <si>
    <t>Inflación general para junio de 2016</t>
  </si>
  <si>
    <t>infsub12m_m06_a15</t>
  </si>
  <si>
    <t>Inflación subyacente entre junio de 2015 y junio de 2016</t>
  </si>
  <si>
    <t>infsub_m06_a15</t>
  </si>
  <si>
    <t>Inflación subyacente para junio de 2015</t>
  </si>
  <si>
    <t>infgen12m_m07_a15</t>
  </si>
  <si>
    <t>Inflación entre julio de 2015 y julio de 2016</t>
  </si>
  <si>
    <t>infgen_m07_a16</t>
  </si>
  <si>
    <t>Inflación general para julio de 2016</t>
  </si>
  <si>
    <t>infsub12m_m07_a15</t>
  </si>
  <si>
    <t>Inflación subyacente entre julio de 2015 y julio de 2016</t>
  </si>
  <si>
    <t>infsub_m07_a15</t>
  </si>
  <si>
    <t>Inflación subyacente para julio de 2015</t>
  </si>
  <si>
    <t>infgen12m_m08_a15</t>
  </si>
  <si>
    <t>Inflación entre agosto de 2015 y agosto de 2016</t>
  </si>
  <si>
    <t>infgen_m08_a16</t>
  </si>
  <si>
    <t>Inflación general para agosto de 2016</t>
  </si>
  <si>
    <t>infsub12m_m08_a15</t>
  </si>
  <si>
    <t>Inflación subyacente entre agosto de 2015 y agosto de 2016</t>
  </si>
  <si>
    <t>infsub_m08_a15</t>
  </si>
  <si>
    <t>Inflación subyacente para agosto de 2015</t>
  </si>
  <si>
    <t>fondinterbanc_q3_a17</t>
  </si>
  <si>
    <t>Nivel de la tasa de fondeo interbancaria al cierre del trimestre 2017-III</t>
  </si>
  <si>
    <t>infgen12m_m09_a15</t>
  </si>
  <si>
    <t>Inflación entre septiembre de 2015 y septiembre de 2016</t>
  </si>
  <si>
    <t>infgen_m09_a16</t>
  </si>
  <si>
    <t>Inflación general para septiembre de 2016</t>
  </si>
  <si>
    <t>infsub12m_m09_a15</t>
  </si>
  <si>
    <t>Inflación subyacente entre septiembre de 2015 y septiembre de 2016</t>
  </si>
  <si>
    <t>infsub_m09_a15</t>
  </si>
  <si>
    <t>Inflación subyacente para septiembre de 2015</t>
  </si>
  <si>
    <t>infgen12m_m10_a15</t>
  </si>
  <si>
    <t>Inflación entre octubre de 2015 y octubre de 2016</t>
  </si>
  <si>
    <t>infgen_m10_a16</t>
  </si>
  <si>
    <t>Inflación general para octubre de 2016</t>
  </si>
  <si>
    <t>infsub12m_m10_a15</t>
  </si>
  <si>
    <t>Inflación subyacente entre octubre de 2015 y octubre de 2016</t>
  </si>
  <si>
    <t>infsub_m10_a15</t>
  </si>
  <si>
    <t>Inflación subyacente para octubre de 2015</t>
  </si>
  <si>
    <t>infgen12m_m11_a15</t>
  </si>
  <si>
    <t>Inflación entre noviembre de 2015 y noviembre de 2016</t>
  </si>
  <si>
    <t>infgen_m11_a16</t>
  </si>
  <si>
    <t>Inflación general para noviembre de 2016</t>
  </si>
  <si>
    <t>infsub12m_m11_a15</t>
  </si>
  <si>
    <t>Inflación subyacente entre noviembre de 2015 y noviembre de 2016</t>
  </si>
  <si>
    <t>infsub_m11_a15</t>
  </si>
  <si>
    <t>Inflación subyacente para noviembre de 2015</t>
  </si>
  <si>
    <t>fondinterbanc_q4_a17</t>
  </si>
  <si>
    <t>Nivel de la tasa de fondeo interbancaria al cierre del trimestre 2017-IV</t>
  </si>
  <si>
    <t>infgen12m_m12_a15</t>
  </si>
  <si>
    <t>Inflación entre diciembre de 2015 y diciembre de 2016</t>
  </si>
  <si>
    <t>infgen_m12_a16</t>
  </si>
  <si>
    <t>Inflación general para diciembre de 2016</t>
  </si>
  <si>
    <t>infsub12m_m12_a15</t>
  </si>
  <si>
    <t>Inflación subyacente entre diciembre de 2015 y diciembre de 2016</t>
  </si>
  <si>
    <t>infsub_m12_a15</t>
  </si>
  <si>
    <t>Inflación subyacente para diciembre de 2015</t>
  </si>
  <si>
    <t>infgen12m_m01_a16</t>
  </si>
  <si>
    <t>Inflación entre enero de 2016 y enero de 2017</t>
  </si>
  <si>
    <t>infgen_m01_a17</t>
  </si>
  <si>
    <t>Inflación general para enero de 2017</t>
  </si>
  <si>
    <t>infsub12m_m01_a16</t>
  </si>
  <si>
    <t>Inflación subyacente entre enero de 2016 y enero de 2017</t>
  </si>
  <si>
    <t>infsub_m01_a16</t>
  </si>
  <si>
    <t>Inflación subyacente para enero de 2016</t>
  </si>
  <si>
    <t>infgen12m_m02_a16</t>
  </si>
  <si>
    <t>Inflación entre febrero de 2016 y febrero de 2017</t>
  </si>
  <si>
    <t>infgen_m02_a17</t>
  </si>
  <si>
    <t>Inflación general para febrero de 2017</t>
  </si>
  <si>
    <t>infsub12m_m02_a16</t>
  </si>
  <si>
    <t>Inflación subyacente entre febrero de 2016 y febrero de 2017</t>
  </si>
  <si>
    <t>infsub_m02_a16</t>
  </si>
  <si>
    <t>Inflación subyacente para febrero de 2016</t>
  </si>
  <si>
    <t>fondinterbanc_q1_a18</t>
  </si>
  <si>
    <t>Nivel de la tasa de fondeo interbancaria al cierre del trimestre 2018-I</t>
  </si>
  <si>
    <t>infgen12m_m03_a16</t>
  </si>
  <si>
    <t>Inflación entre marzo de 2016 y marzo de 2017</t>
  </si>
  <si>
    <t>infgen_m03_a17</t>
  </si>
  <si>
    <t>Inflación general para marzo de 2017</t>
  </si>
  <si>
    <t>infsub12m_m03_a16</t>
  </si>
  <si>
    <t>Inflación subyacente entre marzo de 2016 y marzo de 2017</t>
  </si>
  <si>
    <t>infsub_m03_a16</t>
  </si>
  <si>
    <t>Inflación subyacente para marzo de 2016</t>
  </si>
  <si>
    <t>infgen12m_m04_a16</t>
  </si>
  <si>
    <t>Inflación entre abril de 2016 y abril de 2017</t>
  </si>
  <si>
    <t>infgen_m04_a17</t>
  </si>
  <si>
    <t>Inflación general para abril de 2017</t>
  </si>
  <si>
    <t>infsub12m_m04_a16</t>
  </si>
  <si>
    <t>Inflación subyacente entre abril de 2016 y abril de 2017</t>
  </si>
  <si>
    <t>infsub_m04_a16</t>
  </si>
  <si>
    <t>Inflación subyacente para abril de 2016</t>
  </si>
  <si>
    <t>infgen12m_m05_a16</t>
  </si>
  <si>
    <t>Inflación entre mayo de 2016 y mayo de 2017</t>
  </si>
  <si>
    <t>infgen_m05_a17</t>
  </si>
  <si>
    <t>Inflación general para mayo de 2017</t>
  </si>
  <si>
    <t>infsub12m_m05_a16</t>
  </si>
  <si>
    <t>Inflación subyacente entre mayo de 2016 y mayo de 2017</t>
  </si>
  <si>
    <t>infsub_m05_a16</t>
  </si>
  <si>
    <t>Inflación subyacente para mayo de 2016</t>
  </si>
  <si>
    <t>fondinterbanc_q2_a18</t>
  </si>
  <si>
    <t>Nivel de la tasa de fondeo interbancaria al cierre del trimestre 2018-II</t>
  </si>
  <si>
    <t>infgen12m_m06_a16</t>
  </si>
  <si>
    <t>Inflación entre junio de 2016 y junio de 2017</t>
  </si>
  <si>
    <t>infgen_m06_a17</t>
  </si>
  <si>
    <t>Inflación general para junio de 2017</t>
  </si>
  <si>
    <t>infsub12m_m06_a16</t>
  </si>
  <si>
    <t>Inflación subyacente entre junio de 2016 y junio de 2017</t>
  </si>
  <si>
    <t>infsub_m06_a16</t>
  </si>
  <si>
    <t>Inflación subyacente para junio de 2016</t>
  </si>
  <si>
    <t>infgen12m_m07_a16</t>
  </si>
  <si>
    <t>Inflación entre julio de 2016 y julio de 2017</t>
  </si>
  <si>
    <t>infgen_m07_a17</t>
  </si>
  <si>
    <t>Inflación general para julio de 2017</t>
  </si>
  <si>
    <t>infsub12m_m07_a16</t>
  </si>
  <si>
    <t>Inflación subyacente entre julio de 2016 y julio de 2017</t>
  </si>
  <si>
    <t>infsub_m07_a16</t>
  </si>
  <si>
    <t>Inflación subyacente para julio de 2016</t>
  </si>
  <si>
    <t>infgen12m_m08_a16</t>
  </si>
  <si>
    <t>Inflación entre agosto de 2016 y agosto de 2017</t>
  </si>
  <si>
    <t>infgen_m08_a17</t>
  </si>
  <si>
    <t>Inflación general para agosto de 2017</t>
  </si>
  <si>
    <t>infsub12m_m08_a16</t>
  </si>
  <si>
    <t>Inflación subyacente entre agosto de 2016 y agosto de 2017</t>
  </si>
  <si>
    <t>infsub_m08_a16</t>
  </si>
  <si>
    <t>Inflación subyacente para agosto de 2016</t>
  </si>
  <si>
    <t>fondinterbanc_q3_a18</t>
  </si>
  <si>
    <t>Nivel de la tasa de fondeo interbancaria al cierre del trimestre 2018-III</t>
  </si>
  <si>
    <t>infgen12m_m09_a16</t>
  </si>
  <si>
    <t>Inflación entre septiembre de 2016 y septiembre de 2017</t>
  </si>
  <si>
    <t>infgen_m09_a17</t>
  </si>
  <si>
    <t>Inflación general para septiembre de 2017</t>
  </si>
  <si>
    <t>infsub12m_m09_a16</t>
  </si>
  <si>
    <t>Inflación subyacente entre septiembre de 2016 y septiembre de 2017</t>
  </si>
  <si>
    <t>infsub_m09_a16</t>
  </si>
  <si>
    <t>Inflación subyacente para septiembre de 2016</t>
  </si>
  <si>
    <t>infgen12m_m10_a16</t>
  </si>
  <si>
    <t>Inflación entre octubre de 2016 y octubre de 2017</t>
  </si>
  <si>
    <t>infgen_m10_a17</t>
  </si>
  <si>
    <t>Inflación general para octubre de 2017</t>
  </si>
  <si>
    <t>infsub12m_m10_a16</t>
  </si>
  <si>
    <t>Inflación subyacente entre octubre de 2016 y octubre de 2017</t>
  </si>
  <si>
    <t>infsub_m10_a16</t>
  </si>
  <si>
    <t>Inflación subyacente para octubre de 2016</t>
  </si>
  <si>
    <t>infgen12m_m11_a16</t>
  </si>
  <si>
    <t>Inflación entre noviembre de 2016 y noviembre de 2017</t>
  </si>
  <si>
    <t>infgen_m11_a17</t>
  </si>
  <si>
    <t>Inflación general para noviembre de 2017</t>
  </si>
  <si>
    <t>infsub12m_m11_a16</t>
  </si>
  <si>
    <t>Inflación subyacente entre noviembre de 2016 y noviembre de 2017</t>
  </si>
  <si>
    <t>infsub_m11_a16</t>
  </si>
  <si>
    <t>Inflación subyacente para noviembre de 2016</t>
  </si>
  <si>
    <t>fondinterbanc_q4_a18</t>
  </si>
  <si>
    <t>Nivel de la tasa de fondeo interbancaria al cierre del trimestre 2018-IV</t>
  </si>
  <si>
    <t>infgen12m_m12_a16</t>
  </si>
  <si>
    <t>Inflación entre diciembre de 2016 y diciembre de 2017</t>
  </si>
  <si>
    <t>infgen_m12_a17</t>
  </si>
  <si>
    <t>Inflación general para diciembre de 2017</t>
  </si>
  <si>
    <t>infsub12m_m12_a16</t>
  </si>
  <si>
    <t>Inflación subyacente entre diciembre de 2016 y diciembre de 2017</t>
  </si>
  <si>
    <t>infsub_m12_a16</t>
  </si>
  <si>
    <t>Inflación subyacente para diciembre de 2016</t>
  </si>
  <si>
    <t>infgen12m_m01_a17</t>
  </si>
  <si>
    <t>Inflación entre enero de 2017 y enero de 2018</t>
  </si>
  <si>
    <t>infgen_m01_a18</t>
  </si>
  <si>
    <t>Inflación general para enero de 2018</t>
  </si>
  <si>
    <t>infsub12m_m01_a17</t>
  </si>
  <si>
    <t>Inflación subyacente entre enero de 2017 y enero de 2018</t>
  </si>
  <si>
    <t>infsub_m01_a17</t>
  </si>
  <si>
    <t>Inflación subyacente para enero de 2017</t>
  </si>
  <si>
    <t>infgen12m_m02_a17</t>
  </si>
  <si>
    <t>Inflación entre febrero de 2017 y febrero de 2018</t>
  </si>
  <si>
    <t>infgen_m02_a18</t>
  </si>
  <si>
    <t>Inflación general para febrero de 2018</t>
  </si>
  <si>
    <t>infsub12m_m02_a17</t>
  </si>
  <si>
    <t>Inflación subyacente entre febrero de 2017 y febrero de 2018</t>
  </si>
  <si>
    <t>infsub_m02_a17</t>
  </si>
  <si>
    <t>Inflación subyacente para febrero de 2017</t>
  </si>
  <si>
    <t>fondinterbanc_q1_a19</t>
  </si>
  <si>
    <t>Nivel de la tasa de fondeo interbancaria al cierre del trimestre 2019-I</t>
  </si>
  <si>
    <t>infgen12m_m03_a17</t>
  </si>
  <si>
    <t>Inflación entre marzo de 2017 y marzo de 2018</t>
  </si>
  <si>
    <t>infgen_m03_a18</t>
  </si>
  <si>
    <t>Inflación general para marzo de 2018</t>
  </si>
  <si>
    <t>infsub12m_m03_a17</t>
  </si>
  <si>
    <t>Inflación subyacente entre marzo de 2017 y marzo de 2018</t>
  </si>
  <si>
    <t>infsub_m03_a17</t>
  </si>
  <si>
    <t>Inflación subyacente para marzo de 2017</t>
  </si>
  <si>
    <t>infgen12m_m04_a17</t>
  </si>
  <si>
    <t>Inflación entre abril de 2017 y abril de 2018</t>
  </si>
  <si>
    <t>infgen_m04_a18</t>
  </si>
  <si>
    <t>Inflación general para abril de 2018</t>
  </si>
  <si>
    <t>infsub12m_m04_a17</t>
  </si>
  <si>
    <t>Inflación subyacente entre abril de 2017 y abril de 2018</t>
  </si>
  <si>
    <t>infsub_m04_a17</t>
  </si>
  <si>
    <t>Inflación subyacente para abril de 2017</t>
  </si>
  <si>
    <t>infgen12m_m05_a17</t>
  </si>
  <si>
    <t>Inflación entre mayo de 2017 y mayo de 2018</t>
  </si>
  <si>
    <t>infgen_m05_a18</t>
  </si>
  <si>
    <t>Inflación general para mayo de 2018</t>
  </si>
  <si>
    <t>infsub12m_m05_a17</t>
  </si>
  <si>
    <t>Inflación subyacente entre mayo de 2017 y mayo de 2018</t>
  </si>
  <si>
    <t>infsub_m05_a17</t>
  </si>
  <si>
    <t>Inflación subyacente para mayo de 2017</t>
  </si>
  <si>
    <t>fondinterbanc_q2_a19</t>
  </si>
  <si>
    <t>Nivel de la tasa de fondeo interbancaria al cierre del trimestre 2019-II</t>
  </si>
  <si>
    <t>infgen12m_m06_a17</t>
  </si>
  <si>
    <t>Inflación entre junio de 2017 y junio de 2018</t>
  </si>
  <si>
    <t>infgen_m06_a18</t>
  </si>
  <si>
    <t>Inflación general para junio de 2018</t>
  </si>
  <si>
    <t>infsub12m_m06_a17</t>
  </si>
  <si>
    <t>Inflación subyacente entre junio de 2017 y junio de 2018</t>
  </si>
  <si>
    <t>infsub_m06_a17</t>
  </si>
  <si>
    <t>Inflación subyacente para junio de 2017</t>
  </si>
  <si>
    <t>infgen12m_m07_a17</t>
  </si>
  <si>
    <t>Inflación entre julio de 2017 y julio de 2018</t>
  </si>
  <si>
    <t>infgen_m07_a18</t>
  </si>
  <si>
    <t>Inflación general para julio de 2018</t>
  </si>
  <si>
    <t>infsub12m_m07_a17</t>
  </si>
  <si>
    <t>Inflación subyacente entre julio de 2017 y julio de 2018</t>
  </si>
  <si>
    <t>infsub_m07_a17</t>
  </si>
  <si>
    <t>Inflación subyacente para julio de 2017</t>
  </si>
  <si>
    <t>infgen12m_m08_a17</t>
  </si>
  <si>
    <t>Inflación entre agosto de 2017 y agosto de 2018</t>
  </si>
  <si>
    <t>infgen_m08_a18</t>
  </si>
  <si>
    <t>Inflación general para agosto de 2018</t>
  </si>
  <si>
    <t>infsub12m_m08_a17</t>
  </si>
  <si>
    <t>Inflación subyacente entre agosto de 2017 y agosto de 2018</t>
  </si>
  <si>
    <t>infsub_m08_a17</t>
  </si>
  <si>
    <t>Inflación subyacente para agosto de 2017</t>
  </si>
  <si>
    <t>fondinterbanc_q3_a19</t>
  </si>
  <si>
    <t>Nivel de la tasa de fondeo interbancaria al cierre del trimestre 2019-III</t>
  </si>
  <si>
    <t>infgen12m_m09_a17</t>
  </si>
  <si>
    <t>Inflación entre septiembre de 2017 y septiembre de 2018</t>
  </si>
  <si>
    <t>infgen_m09_a18</t>
  </si>
  <si>
    <t>Inflación general para septiembre de 2018</t>
  </si>
  <si>
    <t>infsub12m_m09_a17</t>
  </si>
  <si>
    <t>Inflación subyacente entre septiembre de 2017 y septiembre de 2018</t>
  </si>
  <si>
    <t>infsub_m09_a17</t>
  </si>
  <si>
    <t>Inflación subyacente para septiembre de 2017</t>
  </si>
  <si>
    <t>infgen12m_m10_a17</t>
  </si>
  <si>
    <t>Inflación entre octubre de 2017 y octubre de 2018</t>
  </si>
  <si>
    <t>infgen_m10_a18</t>
  </si>
  <si>
    <t>Inflación general para octubre de 2018</t>
  </si>
  <si>
    <t>infsub12m_m10_a17</t>
  </si>
  <si>
    <t>Inflación subyacente entre octubre de 2017 y octubre de 2018</t>
  </si>
  <si>
    <t>infsub_m10_a17</t>
  </si>
  <si>
    <t>Inflación subyacente para octubre de 2017</t>
  </si>
  <si>
    <t>infgen12m_m11_a17</t>
  </si>
  <si>
    <t>Inflación entre noviembre de 2017 y noviembre de 2018</t>
  </si>
  <si>
    <t>infgen_m11_a18</t>
  </si>
  <si>
    <t>Inflación general para noviembre de 2018</t>
  </si>
  <si>
    <t>infsub12m_m11_a17</t>
  </si>
  <si>
    <t>Inflación subyacente entre noviembre de 2017 y noviembre de 2018</t>
  </si>
  <si>
    <t>infsub_m11_a17</t>
  </si>
  <si>
    <t>Inflación subyacente para noviembre de 2017</t>
  </si>
  <si>
    <t>fondinterbanc_q4_a19</t>
  </si>
  <si>
    <t>Nivel de la tasa de fondeo interbancaria al cierre del trimestre 2019-IV</t>
  </si>
  <si>
    <t>infgen_m12_a18</t>
  </si>
  <si>
    <t>Inflación general para diciembre de 2018</t>
  </si>
  <si>
    <t>infsub_m12_a17</t>
  </si>
  <si>
    <t>Inflación subyacente para diciembre de 2017</t>
  </si>
  <si>
    <t>infgen12m_m01_a18</t>
  </si>
  <si>
    <t>Inflación entre enero de 2018 y enero de 2019</t>
  </si>
  <si>
    <t>infgen_m01_a19</t>
  </si>
  <si>
    <t>Inflación general para enero de 2019</t>
  </si>
  <si>
    <t>infsub12m_m01_a18</t>
  </si>
  <si>
    <t>Inflación subyacente entre enero de 2018 y enero de 2019</t>
  </si>
  <si>
    <t>infsub_m01_a18</t>
  </si>
  <si>
    <t>Inflación subyacente para enero de 2018</t>
  </si>
  <si>
    <t>infgen12m_m02_a18</t>
  </si>
  <si>
    <t>Inflación entre febrero de 2018 y febrero de 2019</t>
  </si>
  <si>
    <t>infgen12m_m03_a18</t>
  </si>
  <si>
    <t>Inflación entre marzo de 2018 y marzo de 2019</t>
  </si>
  <si>
    <t>infgen_m02_a19</t>
  </si>
  <si>
    <t>Inflación general para febrero de 2019</t>
  </si>
  <si>
    <t>infsub12m_m02_a18</t>
  </si>
  <si>
    <t>Inflación subyacente entre febrero de 2018 y febrero de 2019</t>
  </si>
  <si>
    <t>infsub12m_m03_a18</t>
  </si>
  <si>
    <t>Inflación subyacente entre marzo de 2018 y marzo de 2019</t>
  </si>
  <si>
    <t>infsub_m02_a18</t>
  </si>
  <si>
    <t>Inflación subyacente para febrero de 2018</t>
  </si>
  <si>
    <t>infgen12m_m04_a18</t>
  </si>
  <si>
    <t>Inflación entre abril de 2018 y abril de 2019</t>
  </si>
  <si>
    <t>infgen_m03_a19</t>
  </si>
  <si>
    <t>Inflación general para marzo de 2019</t>
  </si>
  <si>
    <t>infsub12m_m04_a18</t>
  </si>
  <si>
    <t>Inflación subyacente entre abril de 2018 y abril de 2019</t>
  </si>
  <si>
    <t>infsub_m03_a18</t>
  </si>
  <si>
    <t>Inflación subyacente para marzo de 2018</t>
  </si>
  <si>
    <t>infgen12m_m05_a18</t>
  </si>
  <si>
    <t>Inflación entre mayo de 2018 y mayo de 2019</t>
  </si>
  <si>
    <t>infgen_m04_a19</t>
  </si>
  <si>
    <t>Inflación general para abril de 2019</t>
  </si>
  <si>
    <t>infsub12m_m05_a18</t>
  </si>
  <si>
    <t>Inflación subyacente entre mayo de 2018 y mayo de 2019</t>
  </si>
  <si>
    <t>infsub_m04_a18</t>
  </si>
  <si>
    <t>Inflación subyacente para abril de 2018</t>
  </si>
  <si>
    <t>infgen12m_m06_a18</t>
  </si>
  <si>
    <t>Inflación entre junio de 2018 y junio de 2019</t>
  </si>
  <si>
    <t>infgen_m05_a19</t>
  </si>
  <si>
    <t>Inflación general para mayo de 2019</t>
  </si>
  <si>
    <t>infsub12m_m06_a18</t>
  </si>
  <si>
    <t>Inflación subyacente entre junio de 2018 y junio de 2019</t>
  </si>
  <si>
    <t>infsub_m05_a18</t>
  </si>
  <si>
    <t>Inflación subyacente para mayo de 2018</t>
  </si>
  <si>
    <t>infgen12m_m07_a18</t>
  </si>
  <si>
    <t>Inflación entre julio de 2018 y julio de 2019</t>
  </si>
  <si>
    <t>infgen_m06_a19</t>
  </si>
  <si>
    <t>Inflación general para junio de 2019</t>
  </si>
  <si>
    <t>infsub12m_m07_a18</t>
  </si>
  <si>
    <t>Inflación subyacente entre julio de 2018 y julio de 2019</t>
  </si>
  <si>
    <t>infsub_m06_a18</t>
  </si>
  <si>
    <t>Inflación subyacente para junio de 2018</t>
  </si>
  <si>
    <t>infgen12m_m08_a18</t>
  </si>
  <si>
    <t>Inflación entre agosto de 2018 y agosto de 2019</t>
  </si>
  <si>
    <t>infgen_m07_a19</t>
  </si>
  <si>
    <t>Inflación general para julio de 2019</t>
  </si>
  <si>
    <t>infsub12m_m08_a18</t>
  </si>
  <si>
    <t>Inflación subyacente entre agosto de 2018 y agosto de 2019</t>
  </si>
  <si>
    <t>infsub_m07_a18</t>
  </si>
  <si>
    <t>Inflación subyacente para julio de 2018</t>
  </si>
  <si>
    <t>infgen12m_m09_a18</t>
  </si>
  <si>
    <t>Inflación entre septiembre de 2018 y septiembre de 2019</t>
  </si>
  <si>
    <t>infgen_m08_a19</t>
  </si>
  <si>
    <t>Inflación general para agosto de 2019</t>
  </si>
  <si>
    <t>infsub12m_m09_a18</t>
  </si>
  <si>
    <t>Inflación subyacente entre septiembre de 2018 y septiembre de 2019</t>
  </si>
  <si>
    <t>infsub_m08_a18</t>
  </si>
  <si>
    <t>Inflación subyacente para agosto de 2018</t>
  </si>
  <si>
    <t>infgen12m_m10_a18</t>
  </si>
  <si>
    <t>Inflación entre octubre de 2018 y octubre de 2019</t>
  </si>
  <si>
    <t>infgen_m09_a19</t>
  </si>
  <si>
    <t>Inflación general para septiembre de 2019</t>
  </si>
  <si>
    <t>infsub12m_m10_a18</t>
  </si>
  <si>
    <t>Inflación subyacente entre octubre de 2018 y octubre de 2019</t>
  </si>
  <si>
    <t>infsub_m09_a18</t>
  </si>
  <si>
    <t>Inflación subyacente para septiembre de 2018</t>
  </si>
  <si>
    <t>infgen12m_m11_a18</t>
  </si>
  <si>
    <t>Inflación entre noviembre de 2018 y noviembre de 2019</t>
  </si>
  <si>
    <t>infgen_m10_a19</t>
  </si>
  <si>
    <t>Inflación general para octubre de 2019</t>
  </si>
  <si>
    <t>infsub12m_m11_a18</t>
  </si>
  <si>
    <t>Inflación subyacente entre noviembre de 2018 y noviembre de 2019</t>
  </si>
  <si>
    <t>infsub_m10_a18</t>
  </si>
  <si>
    <t>Inflación subyacente para octubre de 2018</t>
  </si>
  <si>
    <t>infgen12m_m12_a18</t>
  </si>
  <si>
    <t>Inflación entre diciembre de 2018 y diciembre de 2019</t>
  </si>
  <si>
    <t>infgen_m11_a19</t>
  </si>
  <si>
    <t>Inflación general para noviembre de 2019</t>
  </si>
  <si>
    <t>infsub12m_m12_a18</t>
  </si>
  <si>
    <t>Inflación subyacente entre diciembre de 2018 y diciembre de 2019</t>
  </si>
  <si>
    <t>infsub_m11_a18</t>
  </si>
  <si>
    <t>Inflación subyacente para noviembre de 2018</t>
  </si>
  <si>
    <t>infgen12m_m01_a19</t>
  </si>
  <si>
    <t>Inflación entre enero de 2019 y enero de 2020</t>
  </si>
  <si>
    <t>infgen_m12_a19</t>
  </si>
  <si>
    <t>Inflación general para diciembre de 2019</t>
  </si>
  <si>
    <t>infsub12m_m01_a19</t>
  </si>
  <si>
    <t>Inflación subyacente entre enero de 2019 y enero de 2020</t>
  </si>
  <si>
    <t>infsub_m12_a18</t>
  </si>
  <si>
    <t>Inflación subyacente para diciembre de 2018</t>
  </si>
  <si>
    <t>infgen12m_m02_a19</t>
  </si>
  <si>
    <t>Inflación entre febrero de 2019 y febrero de 2020</t>
  </si>
  <si>
    <t>infsub12m_m02_a19</t>
  </si>
  <si>
    <t>Inflación subyacente entre febrero de 2019 y febrero de 2020</t>
  </si>
  <si>
    <t>infsub_m01_a19</t>
  </si>
  <si>
    <t>Inflación subyacente para enero de 2019</t>
  </si>
  <si>
    <t>infgen12m_m03_a19</t>
  </si>
  <si>
    <t>Inflación entre marzo de 2019 y marzo de 2020</t>
  </si>
  <si>
    <t>infsub12m_m03_a19</t>
  </si>
  <si>
    <t>Inflación subyacente entre marzo de 2019 y marzo de 2020</t>
  </si>
  <si>
    <t>infsub_m02_a19</t>
  </si>
  <si>
    <t>Inflación subyacente para febrero de 2019</t>
  </si>
  <si>
    <t>infgen12m_m04_a19</t>
  </si>
  <si>
    <t>Inflación entre abril de 2019 y abril de 2020</t>
  </si>
  <si>
    <t>infsub12m_m04_a19</t>
  </si>
  <si>
    <t>Inflación subyacente entre abril de 2019 y abril de 2020</t>
  </si>
  <si>
    <t>infsub_m03_a19</t>
  </si>
  <si>
    <t>Inflación subyacente para marzo de 2019</t>
  </si>
  <si>
    <t>infgen12m_m05_a19</t>
  </si>
  <si>
    <t>Inflación entre mayo de 2019 y mayo de 2020</t>
  </si>
  <si>
    <t>infsub12m_m05_a19</t>
  </si>
  <si>
    <t>Inflación subyacente entre mayo de 2019 y mayo de 2020</t>
  </si>
  <si>
    <t>infsub_m04_a19</t>
  </si>
  <si>
    <t>Inflación subyacente para abril de 2019</t>
  </si>
  <si>
    <t>infgen12m_m06_a19</t>
  </si>
  <si>
    <t>Inflación entre junio de 2019 y junio de 2020</t>
  </si>
  <si>
    <t>infsub12m_m06_a19</t>
  </si>
  <si>
    <t>Inflación subyacente entre junio de 2019 y junio de 2020</t>
  </si>
  <si>
    <t>infsub_m05_a19</t>
  </si>
  <si>
    <t>Inflación subyacente para mayo de 2019</t>
  </si>
  <si>
    <t>infgen12m_m07_a19</t>
  </si>
  <si>
    <t>Inflación entre julio de 2019 y julio de 2020</t>
  </si>
  <si>
    <t>infsub12m_m07_a19</t>
  </si>
  <si>
    <t>Inflación subyacente entre julio de 2019 y julio de 2020</t>
  </si>
  <si>
    <t>infsub_m06_a19</t>
  </si>
  <si>
    <t>Inflación subyacente para junio de 2019</t>
  </si>
  <si>
    <t>infgen12m_m08_a19</t>
  </si>
  <si>
    <t>Inflación entre agosto de 2019 y agosto de 2020</t>
  </si>
  <si>
    <t>infsub12m_m08_a19</t>
  </si>
  <si>
    <t>Inflación subyacente entre agosto de 2019 y agosto de 2020</t>
  </si>
  <si>
    <t>infsub_m07_a19</t>
  </si>
  <si>
    <t>Inflación subyacente para julio de 2019</t>
  </si>
  <si>
    <t>infgen12m_m09_a19</t>
  </si>
  <si>
    <t>Inflación entre septiembre de 2019 y septiembre de 2020</t>
  </si>
  <si>
    <t>infsub12m_m09_a19</t>
  </si>
  <si>
    <t>Inflación subyacente entre septiembre de 2019 y septiembre de 2020</t>
  </si>
  <si>
    <t>infsub_m08_a19</t>
  </si>
  <si>
    <t>Inflación subyacente para agosto de 2019</t>
  </si>
  <si>
    <t>infgen12m_m10_a19</t>
  </si>
  <si>
    <t>Inflación entre octubre de 2019 y octubre de 2020</t>
  </si>
  <si>
    <t>infsub12m_m10_a19</t>
  </si>
  <si>
    <t>Inflación subyacente entre octubre de 2019 y octubre de 2020</t>
  </si>
  <si>
    <t>infsub_m09_a19</t>
  </si>
  <si>
    <t>Inflación subyacente para septiembre de 2019</t>
  </si>
  <si>
    <t>infgen12m_m11_a19</t>
  </si>
  <si>
    <t>Inflación entre noviembre de 2019 y noviembre de 2020</t>
  </si>
  <si>
    <t>infsub12m_m11_a19</t>
  </si>
  <si>
    <t>Inflación subyacente entre noviembre de 2019 y noviembre de 2020</t>
  </si>
  <si>
    <t>infsub_m10_a19</t>
  </si>
  <si>
    <t>Inflación subyacente para octubre de 2019</t>
  </si>
  <si>
    <t>infgen12m_m12_a19</t>
  </si>
  <si>
    <t>Inflación entre diciembre de 2019 y diciembre de 2020</t>
  </si>
  <si>
    <t>infsub12m_m12_a19</t>
  </si>
  <si>
    <t>Inflación subyacente entre diciembre de 2019 y diciembre de 2020</t>
  </si>
  <si>
    <t>infsub_m11_a19</t>
  </si>
  <si>
    <t>Inflación subyacente para noviembre de 2019</t>
  </si>
  <si>
    <t>infsub_m12_a19</t>
  </si>
  <si>
    <t>Inflación subyacente para diciembre de 2019</t>
  </si>
  <si>
    <t>inter.25</t>
  </si>
  <si>
    <t>inter.75</t>
  </si>
  <si>
    <t>cete28_cierre_a00</t>
  </si>
  <si>
    <t>Nivel de la tasa de interés del cete a 28 días al cierre de 2000</t>
  </si>
  <si>
    <t>infgen12m_m02_a00</t>
  </si>
  <si>
    <t>Inflación entre febrero de 2000 y febrero de 2001</t>
  </si>
  <si>
    <t>infgen_a00</t>
  </si>
  <si>
    <t>Inflación general al cierre de 2000</t>
  </si>
  <si>
    <t>infgen_a01</t>
  </si>
  <si>
    <t>Inflación general al cierre de 2001</t>
  </si>
  <si>
    <t>infgen_m02_a00</t>
  </si>
  <si>
    <t>Inflación general para febrero de 2000</t>
  </si>
  <si>
    <t>infgen_m03_a00</t>
  </si>
  <si>
    <t>Inflación general para marzo de 2000</t>
  </si>
  <si>
    <t>infgen_m04_a00</t>
  </si>
  <si>
    <t>Inflación general para abril de 2000</t>
  </si>
  <si>
    <t>infgen_m05_a00</t>
  </si>
  <si>
    <t>Inflación general para mayo de 2000</t>
  </si>
  <si>
    <t>infgen_m06_a00</t>
  </si>
  <si>
    <t>Inflación general para junio de 2000</t>
  </si>
  <si>
    <t>infgen_m07_a00</t>
  </si>
  <si>
    <t>Inflación general para julio de 2000</t>
  </si>
  <si>
    <t>tc_m03_a00</t>
  </si>
  <si>
    <t>Valor del tipo de cambio promedio durante marzo de 2000</t>
  </si>
  <si>
    <t>tc_m04_a00</t>
  </si>
  <si>
    <t>Valor del tipo de cambio promedio durante abril de 2000</t>
  </si>
  <si>
    <t>tc_m05_a00</t>
  </si>
  <si>
    <t>Valor del tipo de cambio promedio durante mayo de 2000</t>
  </si>
  <si>
    <t>tccierre_a00</t>
  </si>
  <si>
    <t>Valor del tipo de cambio al cierre de 2000</t>
  </si>
  <si>
    <t>infgen12m_m03_a00</t>
  </si>
  <si>
    <t>Inflación entre marzo de 2000 y marzo de 2001</t>
  </si>
  <si>
    <t>infgen_m08_a00</t>
  </si>
  <si>
    <t>Inflación general para agosto de 2000</t>
  </si>
  <si>
    <t>tc_m06_a00</t>
  </si>
  <si>
    <t>Valor del tipo de cambio promedio durante junio de 2000</t>
  </si>
  <si>
    <t>tccierre_a01</t>
  </si>
  <si>
    <t>Valor del tipo de cambio al cierre de 2001</t>
  </si>
  <si>
    <t>cete28_cierre_a01</t>
  </si>
  <si>
    <t>Nivel de la tasa de interés del cete a 28 días al cierre de 2001</t>
  </si>
  <si>
    <t>infgen12m_m04_a00</t>
  </si>
  <si>
    <t>Inflación entre abril de 2000 y abril de 2001</t>
  </si>
  <si>
    <t>infgen_m09_a00</t>
  </si>
  <si>
    <t>Inflación general para septiembre de 2000</t>
  </si>
  <si>
    <t>tc_m07_a00</t>
  </si>
  <si>
    <t>Valor del tipo de cambio promedio durante julio de 2000</t>
  </si>
  <si>
    <t>infgen12m_m05_a00</t>
  </si>
  <si>
    <t>Inflación entre mayo de 2000 y mayo de 2001</t>
  </si>
  <si>
    <t>infgen_m10_a00</t>
  </si>
  <si>
    <t>Inflación general para octubre de 2000</t>
  </si>
  <si>
    <t>tc_m08_a00</t>
  </si>
  <si>
    <t>Valor del tipo de cambio promedio durante agosto de 2000</t>
  </si>
  <si>
    <t>infgen12m_m06_a00</t>
  </si>
  <si>
    <t>Inflación entre junio de 2000 y junio de 2001</t>
  </si>
  <si>
    <t>infgen_m11_a00</t>
  </si>
  <si>
    <t>Inflación general para noviembre de 2000</t>
  </si>
  <si>
    <t>tc_m09_a00</t>
  </si>
  <si>
    <t>Valor del tipo de cambio promedio durante septiembre de 2000</t>
  </si>
  <si>
    <t>infgen12m_m07_a00</t>
  </si>
  <si>
    <t>Inflación entre julio de 2000 y julio de 2001</t>
  </si>
  <si>
    <t>infgen_m01_a01</t>
  </si>
  <si>
    <t>Inflación general para enero de 2001</t>
  </si>
  <si>
    <t>infgen_m12_a00</t>
  </si>
  <si>
    <t>Inflación general para diciembre de 2000</t>
  </si>
  <si>
    <t>tc_m10_a00</t>
  </si>
  <si>
    <t>Valor del tipo de cambio promedio durante octubre de 2000</t>
  </si>
  <si>
    <t>infgen12m_m08_a00</t>
  </si>
  <si>
    <t>Inflación entre agosto de 2000 y agosto de 2001</t>
  </si>
  <si>
    <t>infgen_m02_a01</t>
  </si>
  <si>
    <t>Inflación general para febrero de 2001</t>
  </si>
  <si>
    <t>tc_m11_a00</t>
  </si>
  <si>
    <t>Valor del tipo de cambio promedio durante noviembre de 2000</t>
  </si>
  <si>
    <t>infgen12m_m09_a00</t>
  </si>
  <si>
    <t>Inflación entre septiembre de 2000 y septiembre de 2001</t>
  </si>
  <si>
    <t>infgen_m03_a01</t>
  </si>
  <si>
    <t>Inflación general para marzo de 2001</t>
  </si>
  <si>
    <t>tc_m12_a00</t>
  </si>
  <si>
    <t>Valor del tipo de cambio promedio durante diciembre de 2000</t>
  </si>
  <si>
    <t>infgen12m_m10_a00</t>
  </si>
  <si>
    <t>Inflación entre octubre de 2000 y octubre de 2001</t>
  </si>
  <si>
    <t>infgen_m04_a01</t>
  </si>
  <si>
    <t>Inflación general para abril de 2001</t>
  </si>
  <si>
    <t>tc_m01_a01</t>
  </si>
  <si>
    <t>Valor del tipo de cambio promedio durante enero de 2001</t>
  </si>
  <si>
    <t>infgen12m_m11_a00</t>
  </si>
  <si>
    <t>Inflación entre noviembre de 2000 y noviembre de 2001</t>
  </si>
  <si>
    <t>infgen_a02</t>
  </si>
  <si>
    <t>Inflación general al cierre de 2002</t>
  </si>
  <si>
    <t>infgen_m05_a01</t>
  </si>
  <si>
    <t>Inflación general para mayo de 2001</t>
  </si>
  <si>
    <t>tc_m02_a01</t>
  </si>
  <si>
    <t>Valor del tipo de cambio promedio durante febrero de 2001</t>
  </si>
  <si>
    <t>infgen12m_m12_a00</t>
  </si>
  <si>
    <t>Inflación entre diciembre de 2000 y diciembre de 2001</t>
  </si>
  <si>
    <t>infgen_m06_a01</t>
  </si>
  <si>
    <t>Inflación general para junio de 2001</t>
  </si>
  <si>
    <t>tc_m03_a01</t>
  </si>
  <si>
    <t>Valor del tipo de cambio promedio durante marzo de 2001</t>
  </si>
  <si>
    <t>infgen12m_m01_a01</t>
  </si>
  <si>
    <t>Inflación entre enero de 2001 y enero de 2002</t>
  </si>
  <si>
    <t>infgen_m07_a01</t>
  </si>
  <si>
    <t>Inflación general para julio de 2001</t>
  </si>
  <si>
    <t>tc_m04_a01</t>
  </si>
  <si>
    <t>Valor del tipo de cambio promedio durante abril de 2001</t>
  </si>
  <si>
    <t>infgen12m_m02_a01</t>
  </si>
  <si>
    <t>Inflación entre febrero de 2001 y febrero de 2002</t>
  </si>
  <si>
    <t>infgen_m08_a01</t>
  </si>
  <si>
    <t>Inflación general para agosto de 2001</t>
  </si>
  <si>
    <t>tc_m05_a01</t>
  </si>
  <si>
    <t>Valor del tipo de cambio promedio durante mayo de 2001</t>
  </si>
  <si>
    <t>infgen12m_m03_a01</t>
  </si>
  <si>
    <t>Inflación entre marzo de 2001 y marzo de 2002</t>
  </si>
  <si>
    <t>infgen_m09_a01</t>
  </si>
  <si>
    <t>Inflación general para septiembre de 2001</t>
  </si>
  <si>
    <t>infsub_a01</t>
  </si>
  <si>
    <t>Inflación subyacente al cierre de 2001</t>
  </si>
  <si>
    <t>tc_m06_a01</t>
  </si>
  <si>
    <t>Valor del tipo de cambio promedio durante junio de 2001</t>
  </si>
  <si>
    <t>infgen12m_m04_a01</t>
  </si>
  <si>
    <t>Inflación entre abril de 2001 y abril de 2002</t>
  </si>
  <si>
    <t>infgen_m10_a01</t>
  </si>
  <si>
    <t>Inflación general para octubre de 2001</t>
  </si>
  <si>
    <t>tc_m07_a01</t>
  </si>
  <si>
    <t>Valor del tipo de cambio promedio durante julio de 2001</t>
  </si>
  <si>
    <t>tccierre_a02</t>
  </si>
  <si>
    <t>Valor del tipo de cambio al cierre de 2002</t>
  </si>
  <si>
    <t>infgen12m_m05_a01</t>
  </si>
  <si>
    <t>Inflación entre mayo de 2001 y mayo de 2002</t>
  </si>
  <si>
    <t>infgen_m11_a01</t>
  </si>
  <si>
    <t>Inflación general para noviembre de 2001</t>
  </si>
  <si>
    <t>tc_m08_a01</t>
  </si>
  <si>
    <t>Valor del tipo de cambio promedio durante agosto de 2001</t>
  </si>
  <si>
    <t>infgen12m_m06_a01</t>
  </si>
  <si>
    <t>Inflación entre junio de 2001 y junio de 2002</t>
  </si>
  <si>
    <t>infgen_m01_a02</t>
  </si>
  <si>
    <t>Inflación general para enero de 2002</t>
  </si>
  <si>
    <t>infgen_m12_a01</t>
  </si>
  <si>
    <t>Inflación general para diciembre de 2001</t>
  </si>
  <si>
    <t>infsub_m06_a01</t>
  </si>
  <si>
    <t>Inflación subyacente para junio de 2001</t>
  </si>
  <si>
    <t>tc_m09_a01</t>
  </si>
  <si>
    <t>Valor del tipo de cambio promedio durante septiembre de 2001</t>
  </si>
  <si>
    <t>infgen12m_m07_a01</t>
  </si>
  <si>
    <t>Inflación entre julio de 2001 y julio de 2002</t>
  </si>
  <si>
    <t>infgen_m02_a02</t>
  </si>
  <si>
    <t>Inflación general para febrero de 2002</t>
  </si>
  <si>
    <t>infsub_m07_a01</t>
  </si>
  <si>
    <t>Inflación subyacente para julio de 2001</t>
  </si>
  <si>
    <t>tc_m10_a01</t>
  </si>
  <si>
    <t>Valor del tipo de cambio promedio durante octubre de 2001</t>
  </si>
  <si>
    <t>infgen12m_m08_a01</t>
  </si>
  <si>
    <t>Inflación entre agosto de 2001 y agosto de 2002</t>
  </si>
  <si>
    <t>infgen_m03_a02</t>
  </si>
  <si>
    <t>Inflación general para marzo de 2002</t>
  </si>
  <si>
    <t>infsub_m08_a01</t>
  </si>
  <si>
    <t>Inflación subyacente para agosto de 2001</t>
  </si>
  <si>
    <t>tc_m11_a01</t>
  </si>
  <si>
    <t>Valor del tipo de cambio promedio durante noviembre de 2001</t>
  </si>
  <si>
    <t>cete28_cierre_a02</t>
  </si>
  <si>
    <t>Nivel de la tasa de interés del cete a 28 días al cierre de 2002</t>
  </si>
  <si>
    <t>infgen12m_m09_a01</t>
  </si>
  <si>
    <t>Inflación entre septiembre de 2001 y septiembre de 2002</t>
  </si>
  <si>
    <t>infgen_m04_a02</t>
  </si>
  <si>
    <t>Inflación general para abril de 2002</t>
  </si>
  <si>
    <t>infsub_m09_a01</t>
  </si>
  <si>
    <t>Inflación subyacente para septiembre de 2001</t>
  </si>
  <si>
    <t>tc_m12_a01</t>
  </si>
  <si>
    <t>Valor del tipo de cambio promedio durante diciembre de 2001</t>
  </si>
  <si>
    <t>infgen12m_m10_a01</t>
  </si>
  <si>
    <t>Inflación entre octubre de 2001 y octubre de 2002</t>
  </si>
  <si>
    <t>infgen_a03</t>
  </si>
  <si>
    <t>Inflación general al cierre de 2003</t>
  </si>
  <si>
    <t>infgen_m05_a02</t>
  </si>
  <si>
    <t>Inflación general para mayo de 2002</t>
  </si>
  <si>
    <t>infsub_m10_a01</t>
  </si>
  <si>
    <t>Inflación subyacente para octubre de 2001</t>
  </si>
  <si>
    <t>tc_m01_a02</t>
  </si>
  <si>
    <t>Valor del tipo de cambio promedio durante enero de 2002</t>
  </si>
  <si>
    <t>cete28_cierre_a03</t>
  </si>
  <si>
    <t>Nivel de la tasa de interés del cete a 28 días al cierre de 2003</t>
  </si>
  <si>
    <t>infgen12m_m11_a01</t>
  </si>
  <si>
    <t>Inflación entre noviembre de 2001 y noviembre de 2002</t>
  </si>
  <si>
    <t>infgen_m06_a02</t>
  </si>
  <si>
    <t>Inflación general para junio de 2002</t>
  </si>
  <si>
    <t>infsub_m11_a01</t>
  </si>
  <si>
    <t>Inflación subyacente para noviembre de 2001</t>
  </si>
  <si>
    <t>tc_m02_a02</t>
  </si>
  <si>
    <t>Valor del tipo de cambio promedio durante febrero de 2002</t>
  </si>
  <si>
    <t>tccierre_a03</t>
  </si>
  <si>
    <t>Valor del tipo de cambio al cierre de 2003</t>
  </si>
  <si>
    <t>infgen12m_m12_a01</t>
  </si>
  <si>
    <t>Inflación entre diciembre de 2001 y diciembre de 2002</t>
  </si>
  <si>
    <t>infgen_m07_a02</t>
  </si>
  <si>
    <t>Inflación general para julio de 2002</t>
  </si>
  <si>
    <t>infsub_m12_a01</t>
  </si>
  <si>
    <t>Inflación subyacente para diciembre de 2001</t>
  </si>
  <si>
    <t>tc_m03_a02</t>
  </si>
  <si>
    <t>Valor del tipo de cambio promedio durante marzo de 2002</t>
  </si>
  <si>
    <t>infgen12m_m01_a02</t>
  </si>
  <si>
    <t>Inflación entre enero de 2002 y enero de 2003</t>
  </si>
  <si>
    <t>infgen_m08_a02</t>
  </si>
  <si>
    <t>Inflación general para agosto de 2002</t>
  </si>
  <si>
    <t>infsub_a02</t>
  </si>
  <si>
    <t>Inflación subyacente al cierre de 2002</t>
  </si>
  <si>
    <t>infsub_m01_a02</t>
  </si>
  <si>
    <t>Inflación subyacente para enero de 2002</t>
  </si>
  <si>
    <t>tc_m04_a02</t>
  </si>
  <si>
    <t>Valor del tipo de cambio promedio durante abril de 2002</t>
  </si>
  <si>
    <t>infgen12m_m02_a02</t>
  </si>
  <si>
    <t>Inflación entre febrero de 2002 y febrero de 2003</t>
  </si>
  <si>
    <t>infgen_m09_a02</t>
  </si>
  <si>
    <t>Inflación general para septiembre de 2002</t>
  </si>
  <si>
    <t>infsub_m02_a02</t>
  </si>
  <si>
    <t>Inflación subyacente para febrero de 2002</t>
  </si>
  <si>
    <t>tc_m05_a02</t>
  </si>
  <si>
    <t>Valor del tipo de cambio promedio durante mayo de 2002</t>
  </si>
  <si>
    <t>infgen12m_m03_a02</t>
  </si>
  <si>
    <t>Inflación entre marzo de 2002 y marzo de 2003</t>
  </si>
  <si>
    <t>infgen_m10_a02</t>
  </si>
  <si>
    <t>Inflación general para octubre de 2002</t>
  </si>
  <si>
    <t>infsub_m03_a02</t>
  </si>
  <si>
    <t>Inflación subyacente para marzo de 2002</t>
  </si>
  <si>
    <t>tc_m06_a02</t>
  </si>
  <si>
    <t>Valor del tipo de cambio promedio durante junio de 2002</t>
  </si>
  <si>
    <t>infgen12m_m04_a02</t>
  </si>
  <si>
    <t>Inflación entre abril de 2002 y abril de 2003</t>
  </si>
  <si>
    <t>infgen_m11_a02</t>
  </si>
  <si>
    <t>Inflación general para noviembre de 2002</t>
  </si>
  <si>
    <t>infgen_m12_a02</t>
  </si>
  <si>
    <t>Inflación general para diciembre de 2002</t>
  </si>
  <si>
    <t>infsub_m04_a02</t>
  </si>
  <si>
    <t>Inflación subyacente para abril de 2002</t>
  </si>
  <si>
    <t>tc_m07_a02</t>
  </si>
  <si>
    <t>Valor del tipo de cambio promedio durante julio de 2002</t>
  </si>
  <si>
    <t>infgen12m_m05_a02</t>
  </si>
  <si>
    <t>Inflación entre mayo de 2002 y mayo de 2003</t>
  </si>
  <si>
    <t>infgen_m01_a03</t>
  </si>
  <si>
    <t>Inflación general para enero de 2003</t>
  </si>
  <si>
    <t>infsub_m05_a02</t>
  </si>
  <si>
    <t>Inflación subyacente para mayo de 2002</t>
  </si>
  <si>
    <t>tc_m08_a02</t>
  </si>
  <si>
    <t>Valor del tipo de cambio promedio durante agosto de 2002</t>
  </si>
  <si>
    <t>infgen12m_m06_a02</t>
  </si>
  <si>
    <t>Inflación entre junio de 2002 y junio de 2003</t>
  </si>
  <si>
    <t>infgen_a04</t>
  </si>
  <si>
    <t>Inflación general al cierre de 2004</t>
  </si>
  <si>
    <t>infgen_m02_a03</t>
  </si>
  <si>
    <t>Inflación general para febrero de 2003</t>
  </si>
  <si>
    <t>infsub_m06_a02</t>
  </si>
  <si>
    <t>Inflación subyacente para junio de 2002</t>
  </si>
  <si>
    <t>tc_m09_a02</t>
  </si>
  <si>
    <t>Valor del tipo de cambio promedio durante septiembre de 2002</t>
  </si>
  <si>
    <t>infgen12m_m07_a02</t>
  </si>
  <si>
    <t>Inflación entre julio de 2002 y julio de 2003</t>
  </si>
  <si>
    <t>infgen_m03_a03</t>
  </si>
  <si>
    <t>Inflación general para marzo de 2003</t>
  </si>
  <si>
    <t>infsub_m07_a02</t>
  </si>
  <si>
    <t>Inflación subyacente para julio de 2002</t>
  </si>
  <si>
    <t>tc_m10_a02</t>
  </si>
  <si>
    <t>Valor del tipo de cambio promedio durante octubre de 2002</t>
  </si>
  <si>
    <t>infgen12m_m08_a02</t>
  </si>
  <si>
    <t>Inflación entre agosto de 2002 y agosto de 2003</t>
  </si>
  <si>
    <t>infgen_m04_a03</t>
  </si>
  <si>
    <t>Inflación general para abril de 2003</t>
  </si>
  <si>
    <t>infsub_m08_a02</t>
  </si>
  <si>
    <t>Inflación subyacente para agosto de 2002</t>
  </si>
  <si>
    <t>tc_m11_a02</t>
  </si>
  <si>
    <t>Valor del tipo de cambio promedio durante noviembre de 2002</t>
  </si>
  <si>
    <t>infgen12m_m09_a02</t>
  </si>
  <si>
    <t>Inflación entre septiembre de 2002 y septiembre de 2003</t>
  </si>
  <si>
    <t>infgen_m05_a03</t>
  </si>
  <si>
    <t>Inflación general para mayo de 2003</t>
  </si>
  <si>
    <t>infsub_m09_a02</t>
  </si>
  <si>
    <t>Inflación subyacente para septiembre de 2002</t>
  </si>
  <si>
    <t>tc_m12_a02</t>
  </si>
  <si>
    <t>Valor del tipo de cambio promedio durante diciembre de 2002</t>
  </si>
  <si>
    <t>infgen12m_m10_a02</t>
  </si>
  <si>
    <t>Inflación entre octubre de 2002 y octubre de 2003</t>
  </si>
  <si>
    <t>infgen_m06_a03</t>
  </si>
  <si>
    <t>Inflación general para junio de 2003</t>
  </si>
  <si>
    <t>infsub_m10_a02</t>
  </si>
  <si>
    <t>Inflación subyacente para octubre de 2002</t>
  </si>
  <si>
    <t>tc_m01_a03</t>
  </si>
  <si>
    <t>Valor del tipo de cambio promedio durante enero de 2003</t>
  </si>
  <si>
    <t>infgen12m_m11_a02</t>
  </si>
  <si>
    <t>Inflación entre noviembre de 2002 y noviembre de 2003</t>
  </si>
  <si>
    <t>infgen_m07_a03</t>
  </si>
  <si>
    <t>Inflación general para julio de 2003</t>
  </si>
  <si>
    <t>infsub_a03</t>
  </si>
  <si>
    <t>Inflación subyacente al cierre de 2003</t>
  </si>
  <si>
    <t>infsub_m11_a02</t>
  </si>
  <si>
    <t>Inflación subyacente para noviembre de 2002</t>
  </si>
  <si>
    <t>tc_m02_a03</t>
  </si>
  <si>
    <t>Valor del tipo de cambio promedio durante febrero de 2003</t>
  </si>
  <si>
    <t>infgen12m_m12_a02</t>
  </si>
  <si>
    <t>Inflación entre diciembre de 2002 y diciembre de 2003</t>
  </si>
  <si>
    <t>infgen_m08_a03</t>
  </si>
  <si>
    <t>Inflación general para agosto de 2003</t>
  </si>
  <si>
    <t>infsub12m_m12_a02</t>
  </si>
  <si>
    <t>Inflación subyacente entre diciembre de 2002 y diciembre de 2003</t>
  </si>
  <si>
    <t>infsub_m12_a02</t>
  </si>
  <si>
    <t>Inflación subyacente para diciembre de 2002</t>
  </si>
  <si>
    <t>tc_m03_a03</t>
  </si>
  <si>
    <t>Valor del tipo de cambio promedio durante marzo de 2003</t>
  </si>
  <si>
    <t>cete28_cierre_a04</t>
  </si>
  <si>
    <t>Nivel de la tasa de interés del cete a 28 días al cierre de 2004</t>
  </si>
  <si>
    <t>infgen12m_m01_a03</t>
  </si>
  <si>
    <t>Inflación entre enero de 2003 y enero de 2004</t>
  </si>
  <si>
    <t>infgen_m09_a03</t>
  </si>
  <si>
    <t>Inflación general para septiembre de 2003</t>
  </si>
  <si>
    <t>infsub_m01_a03</t>
  </si>
  <si>
    <t>Inflación subyacente para enero de 2003</t>
  </si>
  <si>
    <t>tc_m04_a03</t>
  </si>
  <si>
    <t>Valor del tipo de cambio promedio durante abril de 2003</t>
  </si>
  <si>
    <t>tccierre_a04</t>
  </si>
  <si>
    <t>Valor del tipo de cambio al cierre de 2004</t>
  </si>
  <si>
    <t>infgen12m_m02_a03</t>
  </si>
  <si>
    <t>Inflación entre febrero de 2003 y febrero de 2004</t>
  </si>
  <si>
    <t>infgen_m10_a03</t>
  </si>
  <si>
    <t>Inflación general para octubre de 2003</t>
  </si>
  <si>
    <t>infsub_m02_a03</t>
  </si>
  <si>
    <t>Inflación subyacente para febrero de 2003</t>
  </si>
  <si>
    <t>tc_m05_a03</t>
  </si>
  <si>
    <t>Valor del tipo de cambio promedio durante mayo de 2003</t>
  </si>
  <si>
    <t>infgen12m_m03_a03</t>
  </si>
  <si>
    <t>Inflación entre marzo de 2003 y marzo de 2004</t>
  </si>
  <si>
    <t>infgen_m11_a03</t>
  </si>
  <si>
    <t>Inflación general para noviembre de 2003</t>
  </si>
  <si>
    <t>infsub_m03_a03</t>
  </si>
  <si>
    <t>Inflación subyacente para marzo de 2003</t>
  </si>
  <si>
    <t>tc_m06_a03</t>
  </si>
  <si>
    <t>Valor del tipo de cambio promedio durante junio de 2003</t>
  </si>
  <si>
    <t>infgen12m_m04_a03</t>
  </si>
  <si>
    <t>Inflación entre abril de 2003 y abril de 2004</t>
  </si>
  <si>
    <t>infgen_m01_a04</t>
  </si>
  <si>
    <t>Inflación general para enero de 2004</t>
  </si>
  <si>
    <t>infgen_m12_a03</t>
  </si>
  <si>
    <t>Inflación general para diciembre de 2003</t>
  </si>
  <si>
    <t>infsub_m04_a03</t>
  </si>
  <si>
    <t>Inflación subyacente para abril de 2003</t>
  </si>
  <si>
    <t>tc_m07_a03</t>
  </si>
  <si>
    <t>Valor del tipo de cambio promedio durante julio de 2003</t>
  </si>
  <si>
    <t>infgen12m_m05_a03</t>
  </si>
  <si>
    <t>Inflación entre mayo de 2003 y mayo de 2004</t>
  </si>
  <si>
    <t>infgen_m02_a04</t>
  </si>
  <si>
    <t>Inflación general para febrero de 2004</t>
  </si>
  <si>
    <t>infsub_m05_a03</t>
  </si>
  <si>
    <t>Inflación subyacente para mayo de 2003</t>
  </si>
  <si>
    <t>tc_m08_a03</t>
  </si>
  <si>
    <t>Valor del tipo de cambio promedio durante agosto de 2003</t>
  </si>
  <si>
    <t>infgen12m_m06_a03</t>
  </si>
  <si>
    <t>Inflación entre junio de 2003 y junio de 2004</t>
  </si>
  <si>
    <t>infgen_m03_a04</t>
  </si>
  <si>
    <t>Inflación general para marzo de 2004</t>
  </si>
  <si>
    <t>infsub_m06_a03</t>
  </si>
  <si>
    <t>Inflación subyacente para junio de 2003</t>
  </si>
  <si>
    <t>tc_m09_a03</t>
  </si>
  <si>
    <t>Valor del tipo de cambio promedio durante septiembre de 2003</t>
  </si>
  <si>
    <t>infgen12m_m07_a03</t>
  </si>
  <si>
    <t>Inflación entre julio de 2003 y julio de 2004</t>
  </si>
  <si>
    <t>infgen_m04_a04</t>
  </si>
  <si>
    <t>Inflación general para abril de 2004</t>
  </si>
  <si>
    <t>infsub_m07_a03</t>
  </si>
  <si>
    <t>Inflación subyacente para julio de 2003</t>
  </si>
  <si>
    <t>tc_m10_a03</t>
  </si>
  <si>
    <t>Valor del tipo de cambio promedio durante octubre de 2003</t>
  </si>
  <si>
    <t>infgen12m_m08_a03</t>
  </si>
  <si>
    <t>Inflación entre agosto de 2003 y agosto de 2004</t>
  </si>
  <si>
    <t>infgen_a05</t>
  </si>
  <si>
    <t>Inflación general al cierre de 2005</t>
  </si>
  <si>
    <t>infgen_m05_a04</t>
  </si>
  <si>
    <t>Inflación general para mayo de 2004</t>
  </si>
  <si>
    <t>infsub_m08_a03</t>
  </si>
  <si>
    <t>Inflación subyacente para agosto de 2003</t>
  </si>
  <si>
    <t>tc_m11_a03</t>
  </si>
  <si>
    <t>Valor del tipo de cambio promedio durante noviembre de 2003</t>
  </si>
  <si>
    <t>infgen12m_m09_a03</t>
  </si>
  <si>
    <t>Inflación entre septiembre de 2003 y septiembre de 2004</t>
  </si>
  <si>
    <t>infgen_m06_a04</t>
  </si>
  <si>
    <t>Inflación general para junio de 2004</t>
  </si>
  <si>
    <t>infsub_m09_a03</t>
  </si>
  <si>
    <t>Inflación subyacente para septiembre de 2003</t>
  </si>
  <si>
    <t>tc_m12_a03</t>
  </si>
  <si>
    <t>Valor del tipo de cambio promedio durante diciembre de 2003</t>
  </si>
  <si>
    <t>infgen12m_m10_a03</t>
  </si>
  <si>
    <t>Inflación entre octubre de 2003 y octubre de 2004</t>
  </si>
  <si>
    <t>infgen_m07_a04</t>
  </si>
  <si>
    <t>Inflación general para julio de 2004</t>
  </si>
  <si>
    <t>infsub_m10_a03</t>
  </si>
  <si>
    <t>Inflación subyacente para octubre de 2003</t>
  </si>
  <si>
    <t>tc_m01_a04</t>
  </si>
  <si>
    <t>Valor del tipo de cambio promedio durante enero de 2004</t>
  </si>
  <si>
    <t>infgen12m_m11_a03</t>
  </si>
  <si>
    <t>Inflación entre noviembre de 2003 y noviembre de 2004</t>
  </si>
  <si>
    <t>infgen_m08_a04</t>
  </si>
  <si>
    <t>Inflación general para agosto de 2004</t>
  </si>
  <si>
    <t>infsub_m11_a03</t>
  </si>
  <si>
    <t>Inflación subyacente para noviembre de 2003</t>
  </si>
  <si>
    <t>tc_m02_a04</t>
  </si>
  <si>
    <t>Valor del tipo de cambio promedio durante febrero de 2004</t>
  </si>
  <si>
    <t>infgen12m_m12_a03</t>
  </si>
  <si>
    <t>Inflación entre diciembre de 2003 y diciembre de 2004</t>
  </si>
  <si>
    <t>infgen_m09_a04</t>
  </si>
  <si>
    <t>Inflación general para septiembre de 2004</t>
  </si>
  <si>
    <t>infsub_m12_a03</t>
  </si>
  <si>
    <t>Inflación subyacente para diciembre de 2003</t>
  </si>
  <si>
    <t>tc_m03_a04</t>
  </si>
  <si>
    <t>Valor del tipo de cambio promedio durante marzo de 2004</t>
  </si>
  <si>
    <t>cete28_cierre_a05</t>
  </si>
  <si>
    <t>Nivel de la tasa de interés del cete a 28 días al cierre de 2005</t>
  </si>
  <si>
    <t>infgen12m_m01_a04</t>
  </si>
  <si>
    <t>Inflación entre enero de 2004 y enero de 2005</t>
  </si>
  <si>
    <t>infgen_a05_a08</t>
  </si>
  <si>
    <t>Inflación promedio anual para el periodo 2005 - 2008</t>
  </si>
  <si>
    <t>infsub12m_m01_a04</t>
  </si>
  <si>
    <t>Inflación subyacente entre enero de 2004 y enero de 2005</t>
  </si>
  <si>
    <t>infsub_a04</t>
  </si>
  <si>
    <t>Inflación subyacente al cierre de 2004</t>
  </si>
  <si>
    <t>infsub_m01_a04</t>
  </si>
  <si>
    <t>Inflación subyacente para enero de 2004</t>
  </si>
  <si>
    <t>tc_m04_a04</t>
  </si>
  <si>
    <t>Valor del tipo de cambio promedio durante abril de 2004</t>
  </si>
  <si>
    <t>tccierre_a05</t>
  </si>
  <si>
    <t>Valor del tipo de cambio al cierre de 2005</t>
  </si>
  <si>
    <t>infgen12m_m02_a04</t>
  </si>
  <si>
    <t>Inflación entre febrero de 2004 y febrero de 2005</t>
  </si>
  <si>
    <t>infgen_a06</t>
  </si>
  <si>
    <t>Inflación general al cierre de 2006</t>
  </si>
  <si>
    <t>infgen_m10_a04</t>
  </si>
  <si>
    <t>Inflación general para octubre de 2004</t>
  </si>
  <si>
    <t>infgen_m11_a04</t>
  </si>
  <si>
    <t>Inflación general para noviembre de 2004</t>
  </si>
  <si>
    <t>infsub12m_m02_a04</t>
  </si>
  <si>
    <t>Inflación subyacente entre febrero de 2004 y febrero de 2005</t>
  </si>
  <si>
    <t>infsub_m02_a04</t>
  </si>
  <si>
    <t>Inflación subyacente para febrero de 2004</t>
  </si>
  <si>
    <t>tc_m05_a04</t>
  </si>
  <si>
    <t>Valor del tipo de cambio promedio durante mayo de 2004</t>
  </si>
  <si>
    <t>infgen12m_m03_a04</t>
  </si>
  <si>
    <t>Inflación entre marzo de 2004 y marzo de 2005</t>
  </si>
  <si>
    <t>infgen_m01_a05</t>
  </si>
  <si>
    <t>Inflación general para enero de 2005</t>
  </si>
  <si>
    <t>infgen_m12_a04</t>
  </si>
  <si>
    <t>Inflación general para diciembre de 2004</t>
  </si>
  <si>
    <t>infsub12m_m03_a04</t>
  </si>
  <si>
    <t>Inflación subyacente entre marzo de 2004 y marzo de 2005</t>
  </si>
  <si>
    <t>infsub_m03_a04</t>
  </si>
  <si>
    <t>Inflación subyacente para marzo de 2004</t>
  </si>
  <si>
    <t>tc_m06_a04</t>
  </si>
  <si>
    <t>Valor del tipo de cambio promedio durante junio de 2004</t>
  </si>
  <si>
    <t>infgen12m_m04_a04</t>
  </si>
  <si>
    <t>Inflación entre abril de 2004 y abril de 2005</t>
  </si>
  <si>
    <t>infgen_m02_a05</t>
  </si>
  <si>
    <t>Inflación general para febrero de 2005</t>
  </si>
  <si>
    <t>infgen_m03_a05</t>
  </si>
  <si>
    <t>Inflación general para marzo de 2005</t>
  </si>
  <si>
    <t>infgen_m04_a05</t>
  </si>
  <si>
    <t>Inflación general para abril de 2005</t>
  </si>
  <si>
    <t>infsub12m_m04_a04</t>
  </si>
  <si>
    <t>Inflación subyacente entre abril de 2004 y abril de 2005</t>
  </si>
  <si>
    <t>infsub_a05</t>
  </si>
  <si>
    <t>Inflación subyacente al cierre de 2005</t>
  </si>
  <si>
    <t>infsub_m04_a04</t>
  </si>
  <si>
    <t>Inflación subyacente para abril de 2004</t>
  </si>
  <si>
    <t>tc_m07_a04</t>
  </si>
  <si>
    <t>Valor del tipo de cambio promedio durante julio de 2004</t>
  </si>
  <si>
    <t>infgen12m_m05_a04</t>
  </si>
  <si>
    <t>Inflación entre mayo de 2004 y mayo de 2005</t>
  </si>
  <si>
    <t>infgen_m05_a05</t>
  </si>
  <si>
    <t>Inflación general para mayo de 2005</t>
  </si>
  <si>
    <t>infsub12m_m05_a04</t>
  </si>
  <si>
    <t>Inflación subyacente entre mayo de 2004 y mayo de 2005</t>
  </si>
  <si>
    <t>infsub_m05_a04</t>
  </si>
  <si>
    <t>Inflación subyacente para mayo de 2004</t>
  </si>
  <si>
    <t>tc_m08_a04</t>
  </si>
  <si>
    <t>Valor del tipo de cambio promedio durante agosto de 2004</t>
  </si>
  <si>
    <t>infgen12m_m06_a04</t>
  </si>
  <si>
    <t>Inflación entre junio de 2004 y junio de 2005</t>
  </si>
  <si>
    <t>infgen_m06_a05</t>
  </si>
  <si>
    <t>Inflación general para junio de 2005</t>
  </si>
  <si>
    <t>infsub12m_m06_a04</t>
  </si>
  <si>
    <t>Inflación subyacente entre junio de 2004 y junio de 2005</t>
  </si>
  <si>
    <t>infsub_m06_a04</t>
  </si>
  <si>
    <t>Inflación subyacente para junio de 2004</t>
  </si>
  <si>
    <t>tc_m09_a04</t>
  </si>
  <si>
    <t>Valor del tipo de cambio promedio durante septiembre de 2004</t>
  </si>
  <si>
    <t>infgen12m_m07_a04</t>
  </si>
  <si>
    <t>Inflación entre julio de 2004 y julio de 2005</t>
  </si>
  <si>
    <t>infgen_m07_a05</t>
  </si>
  <si>
    <t>Inflación general para julio de 2005</t>
  </si>
  <si>
    <t>infsub12m_m07_a04</t>
  </si>
  <si>
    <t>Inflación subyacente entre julio de 2004 y julio de 2005</t>
  </si>
  <si>
    <t>infsub_m07_a04</t>
  </si>
  <si>
    <t>Inflación subyacente para julio de 2004</t>
  </si>
  <si>
    <t>tc_m10_a04</t>
  </si>
  <si>
    <t>Valor del tipo de cambio promedio durante octubre de 2004</t>
  </si>
  <si>
    <t>infgen12m_m08_a04</t>
  </si>
  <si>
    <t>Inflación entre agosto de 2004 y agosto de 2005</t>
  </si>
  <si>
    <t>infgen_m08_a05</t>
  </si>
  <si>
    <t>Inflación general para agosto de 2005</t>
  </si>
  <si>
    <t>infsub12m_m08_a04</t>
  </si>
  <si>
    <t>Inflación subyacente entre agosto de 2004 y agosto de 2005</t>
  </si>
  <si>
    <t>infsub_m08_a04</t>
  </si>
  <si>
    <t>Inflación subyacente para agosto de 2004</t>
  </si>
  <si>
    <t>tc_m11_a04</t>
  </si>
  <si>
    <t>Valor del tipo de cambio promedio durante noviembre de 2004</t>
  </si>
  <si>
    <t>infgen12m_m09_a04</t>
  </si>
  <si>
    <t>Inflación entre septiembre de 2004 y septiembre de 2005</t>
  </si>
  <si>
    <t>infgen_m09_a05</t>
  </si>
  <si>
    <t>Inflación general para septiembre de 2005</t>
  </si>
  <si>
    <t>infsub12m_m09_a04</t>
  </si>
  <si>
    <t>Inflación subyacente entre septiembre de 2004 y septiembre de 2005</t>
  </si>
  <si>
    <t>infsub_m09_a04</t>
  </si>
  <si>
    <t>Inflación subyacente para septiembre de 2004</t>
  </si>
  <si>
    <t>tc_m12_a04</t>
  </si>
  <si>
    <t>Valor del tipo de cambio promedio durante diciembre de 2004</t>
  </si>
  <si>
    <t>infgen12m_m10_a04</t>
  </si>
  <si>
    <t>Inflación entre octubre de 2004 y octubre de 2005</t>
  </si>
  <si>
    <t>infgen_m10_a05</t>
  </si>
  <si>
    <t>Inflación general para octubre de 2005</t>
  </si>
  <si>
    <t>infsub12m_m10_a04</t>
  </si>
  <si>
    <t>Inflación subyacente entre octubre de 2004 y octubre de 2005</t>
  </si>
  <si>
    <t>infsub_m10_a04</t>
  </si>
  <si>
    <t>Inflación subyacente para octubre de 2004</t>
  </si>
  <si>
    <t>tc_m01_a05</t>
  </si>
  <si>
    <t>Valor del tipo de cambio promedio durante enero de 2005</t>
  </si>
  <si>
    <t>infgen12m_m11_a04</t>
  </si>
  <si>
    <t>Inflación entre noviembre de 2004 y noviembre de 2005</t>
  </si>
  <si>
    <t>infgen_m11_a05</t>
  </si>
  <si>
    <t>Inflación general para noviembre de 2005</t>
  </si>
  <si>
    <t>infsub12m_m11_a04</t>
  </si>
  <si>
    <t>Inflación subyacente entre noviembre de 2004 y noviembre de 2005</t>
  </si>
  <si>
    <t>infsub_m11_a04</t>
  </si>
  <si>
    <t>Inflación subyacente para noviembre de 2004</t>
  </si>
  <si>
    <t>tc_m02_a05</t>
  </si>
  <si>
    <t>Valor del tipo de cambio promedio durante febrero de 2005</t>
  </si>
  <si>
    <t>cete28_cierre_a06</t>
  </si>
  <si>
    <t>Nivel de la tasa de interés del cete a 28 días al cierre de 2006</t>
  </si>
  <si>
    <t>infgen12m_m12_a04</t>
  </si>
  <si>
    <t>Inflación entre diciembre de 2004 y diciembre de 2005</t>
  </si>
  <si>
    <t>infgen_a07</t>
  </si>
  <si>
    <t>Inflación general al cierre de 2007</t>
  </si>
  <si>
    <t>infgen_m12_a05</t>
  </si>
  <si>
    <t>Inflación general para diciembre de 2005</t>
  </si>
  <si>
    <t>infsub12m_m12_a04</t>
  </si>
  <si>
    <t>Inflación subyacente entre diciembre de 2004 y diciembre de 2005</t>
  </si>
  <si>
    <t>infsub_m12_a04</t>
  </si>
  <si>
    <t>Inflación subyacente para diciembre de 2004</t>
  </si>
  <si>
    <t>tc_m03_a05</t>
  </si>
  <si>
    <t>Valor del tipo de cambio promedio durante marzo de 2005</t>
  </si>
  <si>
    <t>tccierre_a06</t>
  </si>
  <si>
    <t>Valor del tipo de cambio al cierre de 2006</t>
  </si>
  <si>
    <t>infgen12m_m01_a05</t>
  </si>
  <si>
    <t>Inflación entre enero de 2005 y enero de 2006</t>
  </si>
  <si>
    <t>infgen_a06_a09</t>
  </si>
  <si>
    <t>Inflación promedio anual para el periodo 2006 - 2009</t>
  </si>
  <si>
    <t>infgen_m01_a06</t>
  </si>
  <si>
    <t>Inflación general para enero de 2006</t>
  </si>
  <si>
    <t>infsub_m01_a05</t>
  </si>
  <si>
    <t>Inflación subyacente para enero de 2005</t>
  </si>
  <si>
    <t>tc_m04_a05</t>
  </si>
  <si>
    <t>Valor del tipo de cambio promedio durante abril de 2005</t>
  </si>
  <si>
    <t>infgen12m_m02_a05</t>
  </si>
  <si>
    <t>Inflación entre febrero de 2005 y febrero de 2006</t>
  </si>
  <si>
    <t>infgen_m02_a06</t>
  </si>
  <si>
    <t>Inflación general para febrero de 2006</t>
  </si>
  <si>
    <t>infsub12m_m02_a05</t>
  </si>
  <si>
    <t>Inflación subyacente entre febrero de 2005 y febrero de 2006</t>
  </si>
  <si>
    <t>infsub_m02_a05</t>
  </si>
  <si>
    <t>Inflación subyacente para febrero de 2005</t>
  </si>
  <si>
    <t>tc_m05_a05</t>
  </si>
  <si>
    <t>Valor del tipo de cambio promedio durante mayo de 2005</t>
  </si>
  <si>
    <t>infgen12m_m03_a05</t>
  </si>
  <si>
    <t>Inflación entre marzo de 2005 y marzo de 2006</t>
  </si>
  <si>
    <t>infgen_m03_a06</t>
  </si>
  <si>
    <t>Inflación general para marzo de 2006</t>
  </si>
  <si>
    <t>infsub12m_m03_a05</t>
  </si>
  <si>
    <t>Inflación subyacente entre marzo de 2005 y marzo de 2006</t>
  </si>
  <si>
    <t>infsub_m03_a05</t>
  </si>
  <si>
    <t>Inflación subyacente para marzo de 2005</t>
  </si>
  <si>
    <t>tc_m06_a05</t>
  </si>
  <si>
    <t>Valor del tipo de cambio promedio durante junio de 2005</t>
  </si>
  <si>
    <t>infgen12m_m04_a05</t>
  </si>
  <si>
    <t>Inflación entre abril de 2005 y abril de 2006</t>
  </si>
  <si>
    <t>infgen_m04_a06</t>
  </si>
  <si>
    <t>Inflación general para abril de 2006</t>
  </si>
  <si>
    <t>infsub12m_m04_a05</t>
  </si>
  <si>
    <t>Inflación subyacente entre abril de 2005 y abril de 2006</t>
  </si>
  <si>
    <t>infsub_m04_a05</t>
  </si>
  <si>
    <t>Inflación subyacente para abril de 2005</t>
  </si>
  <si>
    <t>tc_m07_a05</t>
  </si>
  <si>
    <t>Valor del tipo de cambio promedio durante julio de 2005</t>
  </si>
  <si>
    <t>infgen12m_m05_a05</t>
  </si>
  <si>
    <t>Inflación entre mayo de 2005 y mayo de 2006</t>
  </si>
  <si>
    <t>infgen_m05_a06</t>
  </si>
  <si>
    <t>Inflación general para mayo de 2006</t>
  </si>
  <si>
    <t>infsub12m_m05_a05</t>
  </si>
  <si>
    <t>Inflación subyacente entre mayo de 2005 y mayo de 2006</t>
  </si>
  <si>
    <t>infsub_m05_a05</t>
  </si>
  <si>
    <t>Inflación subyacente para mayo de 2005</t>
  </si>
  <si>
    <t>tc_m08_a05</t>
  </si>
  <si>
    <t>Valor del tipo de cambio promedio durante agosto de 2005</t>
  </si>
  <si>
    <t>infgen12m_m06_a05</t>
  </si>
  <si>
    <t>Inflación entre junio de 2005 y junio de 2006</t>
  </si>
  <si>
    <t>infgen_m06_a06</t>
  </si>
  <si>
    <t>Inflación general para junio de 2006</t>
  </si>
  <si>
    <t>infsub12m_m06_a05</t>
  </si>
  <si>
    <t>Inflación subyacente entre junio de 2005 y junio de 2006</t>
  </si>
  <si>
    <t>infsub_m06_a05</t>
  </si>
  <si>
    <t>Inflación subyacente para junio de 2005</t>
  </si>
  <si>
    <t>tc_m09_a05</t>
  </si>
  <si>
    <t>Valor del tipo de cambio promedio durante septiembre de 2005</t>
  </si>
  <si>
    <t>infgen12m_m07_a05</t>
  </si>
  <si>
    <t>Inflación entre julio de 2005 y julio de 2006</t>
  </si>
  <si>
    <t>infgen_m07_a06</t>
  </si>
  <si>
    <t>Inflación general para julio de 2006</t>
  </si>
  <si>
    <t>infsub12m_m07_a05</t>
  </si>
  <si>
    <t>Inflación subyacente entre julio de 2005 y julio de 2006</t>
  </si>
  <si>
    <t>infsub_a06</t>
  </si>
  <si>
    <t>Inflación subyacente al cierre de 2006</t>
  </si>
  <si>
    <t>infsub_m07_a05</t>
  </si>
  <si>
    <t>Inflación subyacente para julio de 2005</t>
  </si>
  <si>
    <t>tc_m10_a05</t>
  </si>
  <si>
    <t>Valor del tipo de cambio promedio durante octubre de 2005</t>
  </si>
  <si>
    <t>infgen12m_m08_a05</t>
  </si>
  <si>
    <t>Inflación entre agosto de 2005 y agosto de 2006</t>
  </si>
  <si>
    <t>infgen_m08_a06</t>
  </si>
  <si>
    <t>Inflación general para agosto de 2006</t>
  </si>
  <si>
    <t>infsub12m_m08_a05</t>
  </si>
  <si>
    <t>Inflación subyacente entre agosto de 2005 y agosto de 2006</t>
  </si>
  <si>
    <t>infsub_m08_a05</t>
  </si>
  <si>
    <t>Inflación subyacente para agosto de 2005</t>
  </si>
  <si>
    <t>tc_m11_a05</t>
  </si>
  <si>
    <t>Valor del tipo de cambio promedio durante noviembre de 2005</t>
  </si>
  <si>
    <t>infgen12m_m09_a05</t>
  </si>
  <si>
    <t>Inflación entre septiembre de 2005 y septiembre de 2006</t>
  </si>
  <si>
    <t>infgen_m09_a06</t>
  </si>
  <si>
    <t>Inflación general para septiembre de 2006</t>
  </si>
  <si>
    <t>infsub12m_m09_a05</t>
  </si>
  <si>
    <t>Inflación subyacente entre septiembre de 2005 y septiembre de 2006</t>
  </si>
  <si>
    <t>infsub_m09_a05</t>
  </si>
  <si>
    <t>Inflación subyacente para septiembre de 2005</t>
  </si>
  <si>
    <t>tc_m12_a05</t>
  </si>
  <si>
    <t>Valor del tipo de cambio promedio durante diciembre de 2005</t>
  </si>
  <si>
    <t>infgen12m_m10_a05</t>
  </si>
  <si>
    <t>Inflación entre octubre de 2005 y octubre de 2006</t>
  </si>
  <si>
    <t>infgen_m10_a06</t>
  </si>
  <si>
    <t>Inflación general para octubre de 2006</t>
  </si>
  <si>
    <t>infsub12m_m10_a05</t>
  </si>
  <si>
    <t>Inflación subyacente entre octubre de 2005 y octubre de 2006</t>
  </si>
  <si>
    <t>infsub_m10_a05</t>
  </si>
  <si>
    <t>Inflación subyacente para octubre de 2005</t>
  </si>
  <si>
    <t>tc_m01_a06</t>
  </si>
  <si>
    <t>Valor del tipo de cambio promedio durante enero de 2006</t>
  </si>
  <si>
    <t>infgen12m_m11_a05</t>
  </si>
  <si>
    <t>Inflación entre noviembre de 2005 y noviembre de 2006</t>
  </si>
  <si>
    <t>infgen_m11_a06</t>
  </si>
  <si>
    <t>Inflación general para noviembre de 2006</t>
  </si>
  <si>
    <t>infsub12m_m11_a05</t>
  </si>
  <si>
    <t>Inflación subyacente entre noviembre de 2005 y noviembre de 2006</t>
  </si>
  <si>
    <t>infsub_m11_a05</t>
  </si>
  <si>
    <t>Inflación subyacente para noviembre de 2005</t>
  </si>
  <si>
    <t>tc_m02_a06</t>
  </si>
  <si>
    <t>Valor del tipo de cambio promedio durante febrero de 2006</t>
  </si>
  <si>
    <t>cete28_cierre_a07</t>
  </si>
  <si>
    <t>Nivel de la tasa de interés del cete a 28 días al cierre de 2007</t>
  </si>
  <si>
    <t>infgen12m_m12_a05</t>
  </si>
  <si>
    <t>Inflación entre diciembre de 2005 y diciembre de 2006</t>
  </si>
  <si>
    <t>infgen_m12_a06</t>
  </si>
  <si>
    <t>Inflación general para diciembre de 2006</t>
  </si>
  <si>
    <t>infsub12m_m12_a05</t>
  </si>
  <si>
    <t>Inflación subyacente entre diciembre de 2005 y diciembre de 2006</t>
  </si>
  <si>
    <t>infsub_m12_a05</t>
  </si>
  <si>
    <t>Inflación subyacente para diciembre de 2005</t>
  </si>
  <si>
    <t>tc_m03_a06</t>
  </si>
  <si>
    <t>Valor del tipo de cambio promedio durante marzo de 2006</t>
  </si>
  <si>
    <t>tccierre_a07</t>
  </si>
  <si>
    <t>Valor del tipo de cambio al cierre de 2007</t>
  </si>
  <si>
    <t>infgen12m_m01_a06</t>
  </si>
  <si>
    <t>Inflación entre enero de 2006 y enero de 2007</t>
  </si>
  <si>
    <t>infgen_a07_a10</t>
  </si>
  <si>
    <t>Inflación promedio anual para el periodo 2007 - 2010</t>
  </si>
  <si>
    <t>infgen_a08</t>
  </si>
  <si>
    <t>Inflación general al cierre de 2008</t>
  </si>
  <si>
    <t>infgen_m01_a07</t>
  </si>
  <si>
    <t>Inflación general para enero de 2007</t>
  </si>
  <si>
    <t>infsub12m_m01_a06</t>
  </si>
  <si>
    <t>Inflación subyacente entre enero de 2006 y enero de 2007</t>
  </si>
  <si>
    <t>infsub_a07</t>
  </si>
  <si>
    <t>Inflación subyacente al cierre de 2007</t>
  </si>
  <si>
    <t>infsub_m01_a06</t>
  </si>
  <si>
    <t>Inflación subyacente para enero de 2006</t>
  </si>
  <si>
    <t>tc_m04_a06</t>
  </si>
  <si>
    <t>Valor del tipo de cambio promedio durante abril de 2006</t>
  </si>
  <si>
    <t>infgen12m_m02_a06</t>
  </si>
  <si>
    <t>Inflación entre febrero de 2006 y febrero de 2007</t>
  </si>
  <si>
    <t>infgen_m02_a07</t>
  </si>
  <si>
    <t>Inflación general para febrero de 2007</t>
  </si>
  <si>
    <t>infsub12m_m02_a06</t>
  </si>
  <si>
    <t>Inflación subyacente entre febrero de 2006 y febrero de 2007</t>
  </si>
  <si>
    <t>infsub_m02_a06</t>
  </si>
  <si>
    <t>Inflación subyacente para febrero de 2006</t>
  </si>
  <si>
    <t>tc_m05_a06</t>
  </si>
  <si>
    <t>Valor del tipo de cambio promedio durante mayo de 2006</t>
  </si>
  <si>
    <t>infgen12m_m03_a06</t>
  </si>
  <si>
    <t>Inflación entre marzo de 2006 y marzo de 2007</t>
  </si>
  <si>
    <t>infgen_m03_a07</t>
  </si>
  <si>
    <t>Inflación general para marzo de 2007</t>
  </si>
  <si>
    <t>infsub12m_m03_a06</t>
  </si>
  <si>
    <t>Inflación subyacente entre marzo de 2006 y marzo de 2007</t>
  </si>
  <si>
    <t>infsub_m03_a06</t>
  </si>
  <si>
    <t>Inflación subyacente para marzo de 2006</t>
  </si>
  <si>
    <t>tc_m06_a06</t>
  </si>
  <si>
    <t>Valor del tipo de cambio promedio durante junio de 2006</t>
  </si>
  <si>
    <t>infgen12m_m04_a06</t>
  </si>
  <si>
    <t>Inflación entre abril de 2006 y abril de 2007</t>
  </si>
  <si>
    <t>infgen_m04_a07</t>
  </si>
  <si>
    <t>Inflación general para abril de 2007</t>
  </si>
  <si>
    <t>infsub12m_m04_a06</t>
  </si>
  <si>
    <t>Inflación subyacente entre abril de 2006 y abril de 2007</t>
  </si>
  <si>
    <t>infsub_m04_a06</t>
  </si>
  <si>
    <t>Inflación subyacente para abril de 2006</t>
  </si>
  <si>
    <t>tc_m07_a06</t>
  </si>
  <si>
    <t>Valor del tipo de cambio promedio durante julio de 2006</t>
  </si>
  <si>
    <t>infgen12m_m05_a06</t>
  </si>
  <si>
    <t>Inflación entre mayo de 2006 y mayo de 2007</t>
  </si>
  <si>
    <t>infgen_m05_a07</t>
  </si>
  <si>
    <t>Inflación general para mayo de 2007</t>
  </si>
  <si>
    <t>infsub12m_m05_a06</t>
  </si>
  <si>
    <t>Inflación subyacente entre mayo de 2006 y mayo de 2007</t>
  </si>
  <si>
    <t>infsub_m05_a06</t>
  </si>
  <si>
    <t>Inflación subyacente para mayo de 2006</t>
  </si>
  <si>
    <t>tc_m08_a06</t>
  </si>
  <si>
    <t>Valor del tipo de cambio promedio durante agosto de 2006</t>
  </si>
  <si>
    <t>infgen12m_m06_a06</t>
  </si>
  <si>
    <t>Inflación entre junio de 2006 y junio de 2007</t>
  </si>
  <si>
    <t>infgen_m06_a07</t>
  </si>
  <si>
    <t>Inflación general para junio de 2007</t>
  </si>
  <si>
    <t>infsub12m_m06_a06</t>
  </si>
  <si>
    <t>Inflación subyacente entre junio de 2006 y junio de 2007</t>
  </si>
  <si>
    <t>infsub_m06_a06</t>
  </si>
  <si>
    <t>Inflación subyacente para junio de 2006</t>
  </si>
  <si>
    <t>tc_m09_a06</t>
  </si>
  <si>
    <t>Valor del tipo de cambio promedio durante septiembre de 2006</t>
  </si>
  <si>
    <t>infgen12m_m07_a06</t>
  </si>
  <si>
    <t>Inflación entre julio de 2006 y julio de 2007</t>
  </si>
  <si>
    <t>infgen_m07_a07</t>
  </si>
  <si>
    <t>Inflación general para julio de 2007</t>
  </si>
  <si>
    <t>infsub12m_m07_a06</t>
  </si>
  <si>
    <t>Inflación subyacente entre julio de 2006 y julio de 2007</t>
  </si>
  <si>
    <t>infsub_m07_a06</t>
  </si>
  <si>
    <t>Inflación subyacente para julio de 2006</t>
  </si>
  <si>
    <t>tc_m10_a06</t>
  </si>
  <si>
    <t>Valor del tipo de cambio promedio durante octubre de 2006</t>
  </si>
  <si>
    <t>infgen12m_m08_a06</t>
  </si>
  <si>
    <t>Inflación entre agosto de 2006 y agosto de 2007</t>
  </si>
  <si>
    <t>infgen_m08_a07</t>
  </si>
  <si>
    <t>Inflación general para agosto de 2007</t>
  </si>
  <si>
    <t>infsub12m_m08_a06</t>
  </si>
  <si>
    <t>Inflación subyacente entre agosto de 2006 y agosto de 2007</t>
  </si>
  <si>
    <t>infsub_m08_a06</t>
  </si>
  <si>
    <t>Inflación subyacente para agosto de 2006</t>
  </si>
  <si>
    <t>tc_m11_a06</t>
  </si>
  <si>
    <t>Valor del tipo de cambio promedio durante noviembre de 2006</t>
  </si>
  <si>
    <t>infgen12m_m09_a06</t>
  </si>
  <si>
    <t>Inflación entre septiembre de 2006 y septiembre de 2007</t>
  </si>
  <si>
    <t>infgen_m09_a07</t>
  </si>
  <si>
    <t>Inflación general para septiembre de 2007</t>
  </si>
  <si>
    <t>infsub12m_m09_a06</t>
  </si>
  <si>
    <t>Inflación subyacente entre septiembre de 2006 y septiembre de 2007</t>
  </si>
  <si>
    <t>infsub_m09_a06</t>
  </si>
  <si>
    <t>Inflación subyacente para septiembre de 2006</t>
  </si>
  <si>
    <t>tc_m12_a06</t>
  </si>
  <si>
    <t>Valor del tipo de cambio promedio durante diciembre de 2006</t>
  </si>
  <si>
    <t>infgen12m_m10_a06</t>
  </si>
  <si>
    <t>Inflación entre octubre de 2006 y octubre de 2007</t>
  </si>
  <si>
    <t>infgen_m10_a07</t>
  </si>
  <si>
    <t>Inflación general para octubre de 2007</t>
  </si>
  <si>
    <t>infsub12m_m10_a06</t>
  </si>
  <si>
    <t>Inflación subyacente entre octubre de 2006 y octubre de 2007</t>
  </si>
  <si>
    <t>infsub_m10_a06</t>
  </si>
  <si>
    <t>Inflación subyacente para octubre de 2006</t>
  </si>
  <si>
    <t>tc_m01_a07</t>
  </si>
  <si>
    <t>Valor del tipo de cambio promedio durante enero de 2007</t>
  </si>
  <si>
    <t>infgen12m_m11_a06</t>
  </si>
  <si>
    <t>Inflación entre noviembre de 2006 y noviembre de 2007</t>
  </si>
  <si>
    <t>infgen_m11_a07</t>
  </si>
  <si>
    <t>Inflación general para noviembre de 2007</t>
  </si>
  <si>
    <t>infsub12m_m11_a06</t>
  </si>
  <si>
    <t>Inflación subyacente entre noviembre de 2006 y noviembre de 2007</t>
  </si>
  <si>
    <t>infsub_m11_a06</t>
  </si>
  <si>
    <t>Inflación subyacente para noviembre de 2006</t>
  </si>
  <si>
    <t>tc_m02_a07</t>
  </si>
  <si>
    <t>Valor del tipo de cambio promedio durante febrero de 2007</t>
  </si>
  <si>
    <t>cete28_cierre_a08</t>
  </si>
  <si>
    <t>Nivel de la tasa de interés del cete a 28 días al cierre de 2008</t>
  </si>
  <si>
    <t>infgen12m_m12_a06</t>
  </si>
  <si>
    <t>Inflación entre diciembre de 2006 y diciembre de 2007</t>
  </si>
  <si>
    <t>infgen_m12_a07</t>
  </si>
  <si>
    <t>Inflación general para diciembre de 2007</t>
  </si>
  <si>
    <t>infsub12m_m12_a06</t>
  </si>
  <si>
    <t>Inflación subyacente entre diciembre de 2006 y diciembre de 2007</t>
  </si>
  <si>
    <t>infsub_a08</t>
  </si>
  <si>
    <t>Inflación subyacente al cierre de 2008</t>
  </si>
  <si>
    <t>infsub_m12_a06</t>
  </si>
  <si>
    <t>Inflación subyacente para diciembre de 2006</t>
  </si>
  <si>
    <t>tc_m03_a07</t>
  </si>
  <si>
    <t>Valor del tipo de cambio promedio durante marzo de 2007</t>
  </si>
  <si>
    <t>tccierre_a08</t>
  </si>
  <si>
    <t>Valor del tipo de cambio al cierre de 2008</t>
  </si>
  <si>
    <t>infgen12m_m01_a07</t>
  </si>
  <si>
    <t>Inflación entre enero de 2007 y enero de 2008</t>
  </si>
  <si>
    <t>infgen_a08_a11</t>
  </si>
  <si>
    <t>Inflación promedio anual para el periodo 2008 - 2011</t>
  </si>
  <si>
    <t>infgen_a09</t>
  </si>
  <si>
    <t>Inflación general al cierre de 2009</t>
  </si>
  <si>
    <t>infgen_m01_a08</t>
  </si>
  <si>
    <t>Inflación general para enero de 2008</t>
  </si>
  <si>
    <t>infsub12m_m01_a07</t>
  </si>
  <si>
    <t>Inflación subyacente entre enero de 2007 y enero de 2008</t>
  </si>
  <si>
    <t>infsub_m01_a07</t>
  </si>
  <si>
    <t>Inflación subyacente para enero de 2007</t>
  </si>
  <si>
    <t>tc_m04_a07</t>
  </si>
  <si>
    <t>Valor del tipo de cambio promedio durante abril de 2007</t>
  </si>
  <si>
    <t>infgen12m_m02_a07</t>
  </si>
  <si>
    <t>Inflación entre febrero de 2007 y febrero de 2008</t>
  </si>
  <si>
    <t>infgen_m02_a08</t>
  </si>
  <si>
    <t>Inflación general para febrero de 2008</t>
  </si>
  <si>
    <t>infsub12m_m02_a07</t>
  </si>
  <si>
    <t>Inflación subyacente entre febrero de 2007 y febrero de 2008</t>
  </si>
  <si>
    <t>infsub_m02_a07</t>
  </si>
  <si>
    <t>Inflación subyacente para febrero de 2007</t>
  </si>
  <si>
    <t>tc_m05_a07</t>
  </si>
  <si>
    <t>Valor del tipo de cambio promedio durante mayo de 2007</t>
  </si>
  <si>
    <t>infgen12m_m03_a07</t>
  </si>
  <si>
    <t>Inflación entre marzo de 2007 y marzo de 2008</t>
  </si>
  <si>
    <t>infgen_m03_a08</t>
  </si>
  <si>
    <t>Inflación general para marzo de 2008</t>
  </si>
  <si>
    <t>infsub12m_m03_a07</t>
  </si>
  <si>
    <t>Inflación subyacente entre marzo de 2007 y marzo de 2008</t>
  </si>
  <si>
    <t>infsub_m03_a07</t>
  </si>
  <si>
    <t>Inflación subyacente para marzo de 2007</t>
  </si>
  <si>
    <t>tc_m06_a07</t>
  </si>
  <si>
    <t>Valor del tipo de cambio promedio durante junio de 2007</t>
  </si>
  <si>
    <t>infgen12m_m04_a07</t>
  </si>
  <si>
    <t>Inflación entre abril de 2007 y abril de 2008</t>
  </si>
  <si>
    <t>infgen_m04_a08</t>
  </si>
  <si>
    <t>Inflación general para abril de 2008</t>
  </si>
  <si>
    <t>infsub12m_m04_a07</t>
  </si>
  <si>
    <t>Inflación subyacente entre abril de 2007 y abril de 2008</t>
  </si>
  <si>
    <t>infsub_m04_a07</t>
  </si>
  <si>
    <t>Inflación subyacente para abril de 2007</t>
  </si>
  <si>
    <t>tc_m07_a07</t>
  </si>
  <si>
    <t>Valor del tipo de cambio promedio durante julio de 2007</t>
  </si>
  <si>
    <t>infgen12m_m05_a07</t>
  </si>
  <si>
    <t>Inflación entre mayo de 2007 y mayo de 2008</t>
  </si>
  <si>
    <t>infgen_m05_a08</t>
  </si>
  <si>
    <t>Inflación general para mayo de 2008</t>
  </si>
  <si>
    <t>infsub12m_m05_a07</t>
  </si>
  <si>
    <t>Inflación subyacente entre mayo de 2007 y mayo de 2008</t>
  </si>
  <si>
    <t>infsub_m05_a07</t>
  </si>
  <si>
    <t>Inflación subyacente para mayo de 2007</t>
  </si>
  <si>
    <t>tc_m08_a07</t>
  </si>
  <si>
    <t>Valor del tipo de cambio promedio durante agosto de 2007</t>
  </si>
  <si>
    <t>infgen12m_m06_a07</t>
  </si>
  <si>
    <t>Inflación entre junio de 2007 y junio de 2008</t>
  </si>
  <si>
    <t>infgen_m06_a08</t>
  </si>
  <si>
    <t>Inflación general para junio de 2008</t>
  </si>
  <si>
    <t>infsub12m_m06_a07</t>
  </si>
  <si>
    <t>Inflación subyacente entre junio de 2007 y junio de 2008</t>
  </si>
  <si>
    <t>infsub_m06_a07</t>
  </si>
  <si>
    <t>Inflación subyacente para junio de 2007</t>
  </si>
  <si>
    <t>tc_m09_a07</t>
  </si>
  <si>
    <t>Valor del tipo de cambio promedio durante septiembre de 2007</t>
  </si>
  <si>
    <t>infgen12m_m07_a07</t>
  </si>
  <si>
    <t>Inflación entre julio de 2007 y julio de 2008</t>
  </si>
  <si>
    <t>infgen_m07_a08</t>
  </si>
  <si>
    <t>Inflación general para julio de 2008</t>
  </si>
  <si>
    <t>infsub12m_m07_a07</t>
  </si>
  <si>
    <t>Inflación subyacente entre julio de 2007 y julio de 2008</t>
  </si>
  <si>
    <t>infsub_m07_a07</t>
  </si>
  <si>
    <t>Inflación subyacente para julio de 2007</t>
  </si>
  <si>
    <t>tc_m10_a07</t>
  </si>
  <si>
    <t>Valor del tipo de cambio promedio durante octubre de 2007</t>
  </si>
  <si>
    <t>infgen12m_m08_a07</t>
  </si>
  <si>
    <t>Inflación entre agosto de 2007 y agosto de 2008</t>
  </si>
  <si>
    <t>infgen_m08_a08</t>
  </si>
  <si>
    <t>Inflación general para agosto de 2008</t>
  </si>
  <si>
    <t>infsub12m_m08_a07</t>
  </si>
  <si>
    <t>Inflación subyacente entre agosto de 2007 y agosto de 2008</t>
  </si>
  <si>
    <t>infsub_m08_a07</t>
  </si>
  <si>
    <t>Inflación subyacente para agosto de 2007</t>
  </si>
  <si>
    <t>tc_m11_a07</t>
  </si>
  <si>
    <t>Valor del tipo de cambio promedio durante noviembre de 2007</t>
  </si>
  <si>
    <t>infgen12m_m09_a07</t>
  </si>
  <si>
    <t>Inflación entre septiembre de 2007 y septiembre de 2008</t>
  </si>
  <si>
    <t>infgen_m09_a08</t>
  </si>
  <si>
    <t>Inflación general para septiembre de 2008</t>
  </si>
  <si>
    <t>infsub12m_m09_a07</t>
  </si>
  <si>
    <t>Inflación subyacente entre septiembre de 2007 y septiembre de 2008</t>
  </si>
  <si>
    <t>infsub_m09_a07</t>
  </si>
  <si>
    <t>Inflación subyacente para septiembre de 2007</t>
  </si>
  <si>
    <t>tc_m12_a07</t>
  </si>
  <si>
    <t>Valor del tipo de cambio promedio durante diciembre de 2007</t>
  </si>
  <si>
    <t>infgen12m_m10_a07</t>
  </si>
  <si>
    <t>Inflación entre octubre de 2007 y octubre de 2008</t>
  </si>
  <si>
    <t>infgen_m10_a08</t>
  </si>
  <si>
    <t>Inflación general para octubre de 2008</t>
  </si>
  <si>
    <t>infsub12m_m10_a07</t>
  </si>
  <si>
    <t>Inflación subyacente entre octubre de 2007 y octubre de 2008</t>
  </si>
  <si>
    <t>infsub_m10_a07</t>
  </si>
  <si>
    <t>Inflación subyacente para octubre de 2007</t>
  </si>
  <si>
    <t>tc_m01_a08</t>
  </si>
  <si>
    <t>Valor del tipo de cambio promedio durante enero de 2008</t>
  </si>
  <si>
    <t>infgen12m_m11_a07</t>
  </si>
  <si>
    <t>Inflación entre noviembre de 2007 y noviembre de 2008</t>
  </si>
  <si>
    <t>infgen_m11_a08</t>
  </si>
  <si>
    <t>Inflación general para noviembre de 2008</t>
  </si>
  <si>
    <t>infsub12m_m11_a07</t>
  </si>
  <si>
    <t>Inflación subyacente entre noviembre de 2007 y noviembre de 2008</t>
  </si>
  <si>
    <t>infsub_m11_a07</t>
  </si>
  <si>
    <t>Inflación subyacente para noviembre de 2007</t>
  </si>
  <si>
    <t>tc_m02_a08</t>
  </si>
  <si>
    <t>Valor del tipo de cambio promedio durante febrero de 2008</t>
  </si>
  <si>
    <t>cete28_cierre_a09</t>
  </si>
  <si>
    <t>Nivel de la tasa de interés del cete a 28 días al cierre de 2009</t>
  </si>
  <si>
    <t>infgen12m_m12_a07</t>
  </si>
  <si>
    <t>Inflación entre diciembre de 2007 y diciembre de 2008</t>
  </si>
  <si>
    <t>infgen_a10</t>
  </si>
  <si>
    <t>Inflación general al cierre de 2010</t>
  </si>
  <si>
    <t>infgen_m12_a08</t>
  </si>
  <si>
    <t>Inflación general para diciembre de 2008</t>
  </si>
  <si>
    <t>infsub12m_m12_a07</t>
  </si>
  <si>
    <t>Inflación subyacente entre diciembre de 2007 y diciembre de 2008</t>
  </si>
  <si>
    <t>infsub_a09</t>
  </si>
  <si>
    <t>Inflación subyacente al cierre de 2009</t>
  </si>
  <si>
    <t>infsub_m12_a07</t>
  </si>
  <si>
    <t>Inflación subyacente para diciembre de 2007</t>
  </si>
  <si>
    <t>tc_m03_a08</t>
  </si>
  <si>
    <t>Valor del tipo de cambio promedio durante marzo de 2008</t>
  </si>
  <si>
    <t>tccierre_a09</t>
  </si>
  <si>
    <t>Valor del tipo de cambio al cierre de 2009</t>
  </si>
  <si>
    <t>infgen12m_m01_a08</t>
  </si>
  <si>
    <t>Inflación entre enero de 2008 y enero de 2009</t>
  </si>
  <si>
    <t>infgen_a09_a12</t>
  </si>
  <si>
    <t>Inflación promedio anual para el periodo 2009 - 2012</t>
  </si>
  <si>
    <t>infgen_m01_a09</t>
  </si>
  <si>
    <t>Inflación general para enero de 2009</t>
  </si>
  <si>
    <t>infsub12m_m01_a08</t>
  </si>
  <si>
    <t>Inflación subyacente entre enero de 2008 y enero de 2009</t>
  </si>
  <si>
    <t>infsub_m01_a08</t>
  </si>
  <si>
    <t>Inflación subyacente para enero de 2008</t>
  </si>
  <si>
    <t>tc_m04_a08</t>
  </si>
  <si>
    <t>Valor del tipo de cambio promedio durante abril de 2008</t>
  </si>
  <si>
    <t>infgen12m_m02_a08</t>
  </si>
  <si>
    <t>Inflación entre febrero de 2008 y febrero de 2009</t>
  </si>
  <si>
    <t>infgen_m02_a09</t>
  </si>
  <si>
    <t>Inflación general para febrero de 2009</t>
  </si>
  <si>
    <t>infsub12m_m02_a08</t>
  </si>
  <si>
    <t>Inflación subyacente entre febrero de 2008 y febrero de 2009</t>
  </si>
  <si>
    <t>infsub_m02_a08</t>
  </si>
  <si>
    <t>Inflación subyacente para febrero de 2008</t>
  </si>
  <si>
    <t>tc_m05_a08</t>
  </si>
  <si>
    <t>Valor del tipo de cambio promedio durante mayo de 2008</t>
  </si>
  <si>
    <t>infgen12m_m03_a08</t>
  </si>
  <si>
    <t>Inflación entre marzo de 2008 y marzo de 2009</t>
  </si>
  <si>
    <t>infgen_m03_a09</t>
  </si>
  <si>
    <t>Inflación general para marzo de 2009</t>
  </si>
  <si>
    <t>infsub12m_m03_a08</t>
  </si>
  <si>
    <t>Inflación subyacente entre marzo de 2008 y marzo de 2009</t>
  </si>
  <si>
    <t>infsub_m03_a08</t>
  </si>
  <si>
    <t>Inflación subyacente para marzo de 2008</t>
  </si>
  <si>
    <t>tc_m06_a08</t>
  </si>
  <si>
    <t>Valor del tipo de cambio promedio durante junio de 2008</t>
  </si>
  <si>
    <t>infgen12m_m04_a08</t>
  </si>
  <si>
    <t>Inflación entre abril de 2008 y abril de 2009</t>
  </si>
  <si>
    <t>infgen_m04_a09</t>
  </si>
  <si>
    <t>Inflación general para abril de 2009</t>
  </si>
  <si>
    <t>infsub12m_m04_a08</t>
  </si>
  <si>
    <t>Inflación subyacente entre abril de 2008 y abril de 2009</t>
  </si>
  <si>
    <t>infsub_m04_a08</t>
  </si>
  <si>
    <t>Inflación subyacente para abril de 2008</t>
  </si>
  <si>
    <t>tc_m07_a08</t>
  </si>
  <si>
    <t>Valor del tipo de cambio promedio durante julio de 2008</t>
  </si>
  <si>
    <t>infgen12m_m05_a08</t>
  </si>
  <si>
    <t>Inflación entre mayo de 2008 y mayo de 2009</t>
  </si>
  <si>
    <t>infgen_m05_a09</t>
  </si>
  <si>
    <t>Inflación general para mayo de 2009</t>
  </si>
  <si>
    <t>infsub12m_m05_a08</t>
  </si>
  <si>
    <t>Inflación subyacente entre mayo de 2008 y mayo de 2009</t>
  </si>
  <si>
    <t>infsub_m05_a08</t>
  </si>
  <si>
    <t>Inflación subyacente para mayo de 2008</t>
  </si>
  <si>
    <t>tc_m08_a08</t>
  </si>
  <si>
    <t>Valor del tipo de cambio promedio durante agosto de 2008</t>
  </si>
  <si>
    <t>infgen12m_m06_a08</t>
  </si>
  <si>
    <t>Inflación entre junio de 2008 y junio de 2009</t>
  </si>
  <si>
    <t>infgen_m06_a09</t>
  </si>
  <si>
    <t>Inflación general para junio de 2009</t>
  </si>
  <si>
    <t>infsub12m_m06_a08</t>
  </si>
  <si>
    <t>Inflación subyacente entre junio de 2008 y junio de 2009</t>
  </si>
  <si>
    <t>infsub_m06_a08</t>
  </si>
  <si>
    <t>Inflación subyacente para junio de 2008</t>
  </si>
  <si>
    <t>tc_m09_a08</t>
  </si>
  <si>
    <t>Valor del tipo de cambio promedio durante septiembre de 2008</t>
  </si>
  <si>
    <t>infgen12m_m07_a08</t>
  </si>
  <si>
    <t>Inflación entre julio de 2008 y julio de 2009</t>
  </si>
  <si>
    <t>infgen_m07_a09</t>
  </si>
  <si>
    <t>Inflación general para julio de 2009</t>
  </si>
  <si>
    <t>infsub12m_m07_a08</t>
  </si>
  <si>
    <t>Inflación subyacente entre julio de 2008 y julio de 2009</t>
  </si>
  <si>
    <t>infsub_m07_a08</t>
  </si>
  <si>
    <t>Inflación subyacente para julio de 2008</t>
  </si>
  <si>
    <t>tc_m10_a08</t>
  </si>
  <si>
    <t>Valor del tipo de cambio promedio durante octubre de 2008</t>
  </si>
  <si>
    <t>infgen12m_m08_a08</t>
  </si>
  <si>
    <t>Inflación entre agosto de 2008 y agosto de 2009</t>
  </si>
  <si>
    <t>infgen_m08_a09</t>
  </si>
  <si>
    <t>Inflación general para agosto de 2009</t>
  </si>
  <si>
    <t>infsub12m_m08_a08</t>
  </si>
  <si>
    <t>Inflación subyacente entre agosto de 2008 y agosto de 2009</t>
  </si>
  <si>
    <t>infsub_m08_a08</t>
  </si>
  <si>
    <t>Inflación subyacente para agosto de 2008</t>
  </si>
  <si>
    <t>tc_m11_a08</t>
  </si>
  <si>
    <t>Valor del tipo de cambio promedio durante noviembre de 2008</t>
  </si>
  <si>
    <t>infgen12m_m09_a08</t>
  </si>
  <si>
    <t>Inflación entre septiembre de 2008 y septiembre de 2009</t>
  </si>
  <si>
    <t>infgen_m09_a09</t>
  </si>
  <si>
    <t>Inflación general para septiembre de 2009</t>
  </si>
  <si>
    <t>infsub12m_m09_a08</t>
  </si>
  <si>
    <t>Inflación subyacente entre septiembre de 2008 y septiembre de 2009</t>
  </si>
  <si>
    <t>infsub_m09_a08</t>
  </si>
  <si>
    <t>Inflación subyacente para septiembre de 2008</t>
  </si>
  <si>
    <t>tc_m12_a08</t>
  </si>
  <si>
    <t>Valor del tipo de cambio promedio durante diciembre de 2008</t>
  </si>
  <si>
    <t>infgen12m_m10_a08</t>
  </si>
  <si>
    <t>Inflación entre octubre de 2008 y octubre de 2009</t>
  </si>
  <si>
    <t>infgen_m10_a09</t>
  </si>
  <si>
    <t>Inflación general para octubre de 2009</t>
  </si>
  <si>
    <t>infsub12m_m10_a08</t>
  </si>
  <si>
    <t>Inflación subyacente entre octubre de 2008 y octubre de 2009</t>
  </si>
  <si>
    <t>infsub_m10_a08</t>
  </si>
  <si>
    <t>Inflación subyacente para octubre de 2008</t>
  </si>
  <si>
    <t>tc_m01_a09</t>
  </si>
  <si>
    <t>Valor del tipo de cambio promedio durante enero de 2009</t>
  </si>
  <si>
    <t>infgen12m_m11_a08</t>
  </si>
  <si>
    <t>Inflación entre noviembre de 2008 y noviembre de 2009</t>
  </si>
  <si>
    <t>infgen_m11_a09</t>
  </si>
  <si>
    <t>Inflación general para noviembre de 2009</t>
  </si>
  <si>
    <t>infsub12m_m11_a08</t>
  </si>
  <si>
    <t>Inflación subyacente entre noviembre de 2008 y noviembre de 2009</t>
  </si>
  <si>
    <t>infsub_m11_a08</t>
  </si>
  <si>
    <t>Inflación subyacente para noviembre de 2008</t>
  </si>
  <si>
    <t>tc_m02_a09</t>
  </si>
  <si>
    <t>Valor del tipo de cambio promedio durante febrero de 2009</t>
  </si>
  <si>
    <t>cete28_cierre_a10</t>
  </si>
  <si>
    <t>Nivel de la tasa de interés del cete a 28 días al cierre de 2010</t>
  </si>
  <si>
    <t>infgen12m_m12_a08</t>
  </si>
  <si>
    <t>Inflación entre diciembre de 2008 y diciembre de 2009</t>
  </si>
  <si>
    <t>infgen_a11</t>
  </si>
  <si>
    <t>Inflación general al cierre de 2011</t>
  </si>
  <si>
    <t>infgen_m12_a09</t>
  </si>
  <si>
    <t>Inflación general para diciembre de 2009</t>
  </si>
  <si>
    <t>infsub12m_m12_a08</t>
  </si>
  <si>
    <t>Inflación subyacente entre diciembre de 2008 y diciembre de 2009</t>
  </si>
  <si>
    <t>infsub_a10</t>
  </si>
  <si>
    <t>Inflación subyacente al cierre de 2010</t>
  </si>
  <si>
    <t>infsub_m12_a08</t>
  </si>
  <si>
    <t>Inflación subyacente para diciembre de 2008</t>
  </si>
  <si>
    <t>tc_m03_a09</t>
  </si>
  <si>
    <t>Valor del tipo de cambio promedio durante marzo de 2009</t>
  </si>
  <si>
    <t>tccierre_a10</t>
  </si>
  <si>
    <t>Valor del tipo de cambio al cierre de 2010</t>
  </si>
  <si>
    <t>infgen12m_m01_a09</t>
  </si>
  <si>
    <t>Inflación entre enero de 2009 y enero de 2010</t>
  </si>
  <si>
    <t>infgen_a10_a13</t>
  </si>
  <si>
    <t>Inflación promedio anual para el periodo 2010 - 2013</t>
  </si>
  <si>
    <t>infgen_m01_a10</t>
  </si>
  <si>
    <t>Inflación general para enero de 2010</t>
  </si>
  <si>
    <t>infsub12m_m01_a09</t>
  </si>
  <si>
    <t>Inflación subyacente entre enero de 2009 y enero de 2010</t>
  </si>
  <si>
    <t>infsub_m01_a09</t>
  </si>
  <si>
    <t>Inflación subyacente para enero de 2009</t>
  </si>
  <si>
    <t>tc_m04_a09</t>
  </si>
  <si>
    <t>Valor del tipo de cambio promedio durante abril de 2009</t>
  </si>
  <si>
    <t>infgen12m_m02_a09</t>
  </si>
  <si>
    <t>Inflación entre febrero de 2009 y febrero de 2010</t>
  </si>
  <si>
    <t>infsub12m_m02_a09</t>
  </si>
  <si>
    <t>Inflación subyacente entre febrero de 2009 y febrero de 2010</t>
  </si>
  <si>
    <t>infsub_m02_a09</t>
  </si>
  <si>
    <t>Inflación subyacente para febrero de 2009</t>
  </si>
  <si>
    <t>tc_m05_a09</t>
  </si>
  <si>
    <t>Valor del tipo de cambio promedio durante mayo de 2009</t>
  </si>
  <si>
    <t>infgen12m_m03_a09</t>
  </si>
  <si>
    <t>Inflación entre marzo de 2009 y marzo de 2010</t>
  </si>
  <si>
    <t>infsub12m_m03_a09</t>
  </si>
  <si>
    <t>Inflación subyacente entre marzo de 2009 y marzo de 2010</t>
  </si>
  <si>
    <t>infsub_m03_a09</t>
  </si>
  <si>
    <t>Inflación subyacente para marzo de 2009</t>
  </si>
  <si>
    <t>tc_m06_a09</t>
  </si>
  <si>
    <t>Valor del tipo de cambio promedio durante junio de 2009</t>
  </si>
  <si>
    <t>infgen12m_m04_a09</t>
  </si>
  <si>
    <t>Inflación entre abril de 2009 y abril de 2010</t>
  </si>
  <si>
    <t>infsub12m_m04_a09</t>
  </si>
  <si>
    <t>Inflación subyacente entre abril de 2009 y abril de 2010</t>
  </si>
  <si>
    <t>infsub_m04_a09</t>
  </si>
  <si>
    <t>Inflación subyacente para abril de 2009</t>
  </si>
  <si>
    <t>tc_m07_a09</t>
  </si>
  <si>
    <t>Valor del tipo de cambio promedio durante julio de 2009</t>
  </si>
  <si>
    <t>infgen12m_m05_a09</t>
  </si>
  <si>
    <t>Inflación entre mayo de 2009 y mayo de 2010</t>
  </si>
  <si>
    <t>infsub12m_m05_a09</t>
  </si>
  <si>
    <t>Inflación subyacente entre mayo de 2009 y mayo de 2010</t>
  </si>
  <si>
    <t>infsub_m05_a09</t>
  </si>
  <si>
    <t>Inflación subyacente para mayo de 2009</t>
  </si>
  <si>
    <t>tc_m08_a09</t>
  </si>
  <si>
    <t>Valor del tipo de cambio promedio durante agosto de 2009</t>
  </si>
  <si>
    <t>infgen12m_m06_a09</t>
  </si>
  <si>
    <t>Inflación entre junio de 2009 y junio de 2010</t>
  </si>
  <si>
    <t>infsub12m_m06_a09</t>
  </si>
  <si>
    <t>Inflación subyacente entre junio de 2009 y junio de 2010</t>
  </si>
  <si>
    <t>infsub_m06_a09</t>
  </si>
  <si>
    <t>Inflación subyacente para junio de 2009</t>
  </si>
  <si>
    <t>tc_m09_a09</t>
  </si>
  <si>
    <t>Valor del tipo de cambio promedio durante septiembre de 2009</t>
  </si>
  <si>
    <t>infgen12m_m07_a09</t>
  </si>
  <si>
    <t>Inflación entre julio de 2009 y julio de 2010</t>
  </si>
  <si>
    <t>infsub12m_m07_a09</t>
  </si>
  <si>
    <t>Inflación subyacente entre julio de 2009 y julio de 2010</t>
  </si>
  <si>
    <t>infsub_m07_a09</t>
  </si>
  <si>
    <t>Inflación subyacente para julio de 2009</t>
  </si>
  <si>
    <t>tc_m10_a09</t>
  </si>
  <si>
    <t>Valor del tipo de cambio promedio durante octubre de 2009</t>
  </si>
  <si>
    <t>infgen12m_m08_a09</t>
  </si>
  <si>
    <t>Inflación entre agosto de 2009 y agosto de 2010</t>
  </si>
  <si>
    <t>infsub12m_m08_a09</t>
  </si>
  <si>
    <t>Inflación subyacente entre agosto de 2009 y agosto de 2010</t>
  </si>
  <si>
    <t>infsub_m08_a09</t>
  </si>
  <si>
    <t>Inflación subyacente para agosto de 2009</t>
  </si>
  <si>
    <t>tc_m11_a09</t>
  </si>
  <si>
    <t>Valor del tipo de cambio promedio durante noviembre de 2009</t>
  </si>
  <si>
    <t>infgen12m_m09_a09</t>
  </si>
  <si>
    <t>Inflación entre septiembre de 2009 y septiembre de 2010</t>
  </si>
  <si>
    <t>infsub12m_m09_a09</t>
  </si>
  <si>
    <t>Inflación subyacente entre septiembre de 2009 y septiembre de 2010</t>
  </si>
  <si>
    <t>infsub_m09_a09</t>
  </si>
  <si>
    <t>Inflación subyacente para septiembre de 2009</t>
  </si>
  <si>
    <t>tc_m12_a09</t>
  </si>
  <si>
    <t>Valor del tipo de cambio promedio durante diciembre de 2009</t>
  </si>
  <si>
    <t>infgen12m_m10_a09</t>
  </si>
  <si>
    <t>Inflación entre octubre de 2009 y octubre de 2010</t>
  </si>
  <si>
    <t>infsub12m_m10_a09</t>
  </si>
  <si>
    <t>Inflación subyacente entre octubre de 2009 y octubre de 2010</t>
  </si>
  <si>
    <t>infsub_m10_a09</t>
  </si>
  <si>
    <t>Inflación subyacente para octubre de 2009</t>
  </si>
  <si>
    <t>tc_m01_a10</t>
  </si>
  <si>
    <t>Valor del tipo de cambio promedio durante enero de 2010</t>
  </si>
  <si>
    <t>infgen12m_m11_a09</t>
  </si>
  <si>
    <t>Inflación entre noviembre de 2009 y noviembre de 2010</t>
  </si>
  <si>
    <t>infsub12m_m11_a09</t>
  </si>
  <si>
    <t>Inflación subyacente entre noviembre de 2009 y noviembre de 2010</t>
  </si>
  <si>
    <t>infsub_m11_a09</t>
  </si>
  <si>
    <t>Inflación subyacente para noviembre de 2009</t>
  </si>
  <si>
    <t>tc_m02_a10</t>
  </si>
  <si>
    <t>Valor del tipo de cambio promedio durante febrero de 2010</t>
  </si>
  <si>
    <t>cete28_cierre_a11</t>
  </si>
  <si>
    <t>Nivel de la tasa de interés del cete a 28 días al cierre de 2011</t>
  </si>
  <si>
    <t>infgen12m_m12_a09</t>
  </si>
  <si>
    <t>Inflación entre diciembre de 2009 y diciembre de 2010</t>
  </si>
  <si>
    <t>infgen_a12</t>
  </si>
  <si>
    <t>Inflación general al cierre de 2012</t>
  </si>
  <si>
    <t>infsub12m_m12_a09</t>
  </si>
  <si>
    <t>Inflación subyacente entre diciembre de 2009 y diciembre de 2010</t>
  </si>
  <si>
    <t>infsub_a11</t>
  </si>
  <si>
    <t>Inflación subyacente al cierre de 2011</t>
  </si>
  <si>
    <t>infsub_m12_a09</t>
  </si>
  <si>
    <t>Inflación subyacente para diciembre de 2009</t>
  </si>
  <si>
    <t>tc_m03_a10</t>
  </si>
  <si>
    <t>Valor del tipo de cambio promedio durante marzo de 2010</t>
  </si>
  <si>
    <t>tccierre_a11</t>
  </si>
  <si>
    <t>Valor del tipo de cambio al cierre de 2011</t>
  </si>
  <si>
    <t>infgen12m_m01_a10</t>
  </si>
  <si>
    <t>Inflación entre enero de 2010 y enero de 2011</t>
  </si>
  <si>
    <t>infsub12m_m01_a10</t>
  </si>
  <si>
    <t>Inflación subyacente entre enero de 2010 y enero de 2011</t>
  </si>
  <si>
    <t>infsub_m01_a10</t>
  </si>
  <si>
    <t>Inflación subyacente para enero de 2010</t>
  </si>
  <si>
    <t>tc_m04_a10</t>
  </si>
  <si>
    <t>Valor del tipo de cambio promedio durante abril de 2010</t>
  </si>
  <si>
    <t>tc_m05_a10</t>
  </si>
  <si>
    <t>Valor del tipo de cambio promedio durante mayo de 2010</t>
  </si>
  <si>
    <t>tc_m06_a10</t>
  </si>
  <si>
    <t>Valor del tipo de cambio promedio durante junio de 2010</t>
  </si>
  <si>
    <t>tc_m07_a10</t>
  </si>
  <si>
    <t>Valor del tipo de cambio promedio durante julio de 2010</t>
  </si>
  <si>
    <t>tc_m08_a10</t>
  </si>
  <si>
    <t>Valor del tipo de cambio promedio durante agosto de 2010</t>
  </si>
  <si>
    <t>tc_m09_a10</t>
  </si>
  <si>
    <t>Valor del tipo de cambio promedio durante septiembre de 2010</t>
  </si>
  <si>
    <t>tc_m10_a10</t>
  </si>
  <si>
    <t>Valor del tipo de cambio promedio durante octubre de 2010</t>
  </si>
  <si>
    <t>tc_m11_a10</t>
  </si>
  <si>
    <t>Valor del tipo de cambio promedio durante noviembre de 2010</t>
  </si>
  <si>
    <t>tc_m12_a10</t>
  </si>
  <si>
    <t>Valor del tipo de cambio promedio durante diciembre de 2010</t>
  </si>
  <si>
    <t>tc_m01_a11</t>
  </si>
  <si>
    <t>Valor del tipo de cambio promedio durante enero de 2011</t>
  </si>
  <si>
    <t>tc_m02_a11</t>
  </si>
  <si>
    <t>Valor del tipo de cambio promedio durante febrero de 2011</t>
  </si>
  <si>
    <t>cete28_cierre_a12</t>
  </si>
  <si>
    <t>Nivel de la tasa de interés del cete a 28 días al cierre de 2012</t>
  </si>
  <si>
    <t>infgen_a13</t>
  </si>
  <si>
    <t>Inflación general al cierre de 2013</t>
  </si>
  <si>
    <t>infsub_a12</t>
  </si>
  <si>
    <t>Inflación subyacente al cierre de 2012</t>
  </si>
  <si>
    <t>tc_m03_a11</t>
  </si>
  <si>
    <t>Valor del tipo de cambio promedio durante marzo de 2011</t>
  </si>
  <si>
    <t>tccierre_a12</t>
  </si>
  <si>
    <t>Valor del tipo de cambio al cierre de 2012</t>
  </si>
  <si>
    <t>tc_m04_a11</t>
  </si>
  <si>
    <t>Valor del tipo de cambio promedio durante abril de 2011</t>
  </si>
  <si>
    <t>tc_m05_a11</t>
  </si>
  <si>
    <t>Valor del tipo de cambio promedio durante mayo de 2011</t>
  </si>
  <si>
    <t>tc_m06_a11</t>
  </si>
  <si>
    <t>Valor del tipo de cambio promedio durante junio de 2011</t>
  </si>
  <si>
    <t>tc_m07_a11</t>
  </si>
  <si>
    <t>Valor del tipo de cambio promedio durante julio de 2011</t>
  </si>
  <si>
    <t>tc_m08_a11</t>
  </si>
  <si>
    <t>Valor del tipo de cambio promedio durante agosto de 2011</t>
  </si>
  <si>
    <t>tc_m09_a11</t>
  </si>
  <si>
    <t>Valor del tipo de cambio promedio durante septiembre de 2011</t>
  </si>
  <si>
    <t>tc_m10_a11</t>
  </si>
  <si>
    <t>Valor del tipo de cambio promedio durante octubre de 2011</t>
  </si>
  <si>
    <t>tc_m11_a11</t>
  </si>
  <si>
    <t>Valor del tipo de cambio promedio durante noviembre de 2011</t>
  </si>
  <si>
    <t>tc_m12_a11</t>
  </si>
  <si>
    <t>Valor del tipo de cambio promedio durante diciembre de 2011</t>
  </si>
  <si>
    <t>tc_m01_a12</t>
  </si>
  <si>
    <t>Valor del tipo de cambio promedio durante enero de 2012</t>
  </si>
  <si>
    <t>tc_m02_a12</t>
  </si>
  <si>
    <t>Valor del tipo de cambio promedio durante febrero de 2012</t>
  </si>
  <si>
    <t>cete28_cierre_a13</t>
  </si>
  <si>
    <t>Nivel de la tasa de interés del cete a 28 días al cierre de 2013</t>
  </si>
  <si>
    <t>infgen_a14</t>
  </si>
  <si>
    <t>Inflación general al cierre de 2014</t>
  </si>
  <si>
    <t>infsub_a13</t>
  </si>
  <si>
    <t>Inflación subyacente al cierre de 2013</t>
  </si>
  <si>
    <t>tc_m03_a12</t>
  </si>
  <si>
    <t>Valor del tipo de cambio promedio durante marzo de 2012</t>
  </si>
  <si>
    <t>tccierre_a13</t>
  </si>
  <si>
    <t>Valor del tipo de cambio al cierre de 2013</t>
  </si>
  <si>
    <t>tc_m04_a12</t>
  </si>
  <si>
    <t>Valor del tipo de cambio promedio durante abril de 2012</t>
  </si>
  <si>
    <t>tc_m05_a12</t>
  </si>
  <si>
    <t>Valor del tipo de cambio promedio durante mayo de 2012</t>
  </si>
  <si>
    <t>tc_m06_a12</t>
  </si>
  <si>
    <t>Valor del tipo de cambio promedio durante junio de 2012</t>
  </si>
  <si>
    <t>tc_m07_a12</t>
  </si>
  <si>
    <t>Valor del tipo de cambio promedio durante julio de 2012</t>
  </si>
  <si>
    <t>tc_m08_a12</t>
  </si>
  <si>
    <t>Valor del tipo de cambio promedio durante agosto de 2012</t>
  </si>
  <si>
    <t>tc_m09_a12</t>
  </si>
  <si>
    <t>Valor del tipo de cambio promedio durante septiembre de 2012</t>
  </si>
  <si>
    <t>tc_m10_a12</t>
  </si>
  <si>
    <t>Valor del tipo de cambio promedio durante octubre de 2012</t>
  </si>
  <si>
    <t>tc_m11_a12</t>
  </si>
  <si>
    <t>Valor del tipo de cambio promedio durante noviembre de 2012</t>
  </si>
  <si>
    <t>tc_m12_a12</t>
  </si>
  <si>
    <t>Valor del tipo de cambio promedio durante diciembre de 2012</t>
  </si>
  <si>
    <t>tc_m01_a13</t>
  </si>
  <si>
    <t>Valor del tipo de cambio promedio durante enero de 2013</t>
  </si>
  <si>
    <t>tc_m02_a13</t>
  </si>
  <si>
    <t>Valor del tipo de cambio promedio durante febrero de 2013</t>
  </si>
  <si>
    <t>cete28_cierre_a14</t>
  </si>
  <si>
    <t>Nivel de la tasa de interés del cete a 28 días al cierre de 2014</t>
  </si>
  <si>
    <t>infgen_a15</t>
  </si>
  <si>
    <t>Inflación general al cierre de 2015</t>
  </si>
  <si>
    <t>tc_m03_a13</t>
  </si>
  <si>
    <t>Valor del tipo de cambio promedio durante marzo de 2013</t>
  </si>
  <si>
    <t>tccierre_a14</t>
  </si>
  <si>
    <t>Valor del tipo de cambio al cierre de 2014</t>
  </si>
  <si>
    <t>cete28_cierre_a15</t>
  </si>
  <si>
    <t>Nivel de la tasa de interés del cete a 28 días al cierre de 2015</t>
  </si>
  <si>
    <t>infsub_a14</t>
  </si>
  <si>
    <t>Inflación subyacente al cierre de 2014</t>
  </si>
  <si>
    <t>infsub_a15</t>
  </si>
  <si>
    <t>Inflación subyacente al cierre de 2015</t>
  </si>
  <si>
    <t>tc_m04_a13</t>
  </si>
  <si>
    <t>Valor del tipo de cambio promedio durante abril de 2013</t>
  </si>
  <si>
    <t>tc_m05_a13</t>
  </si>
  <si>
    <t>Valor del tipo de cambio promedio durante mayo de 2013</t>
  </si>
  <si>
    <t>tc_m06_a13</t>
  </si>
  <si>
    <t>Valor del tipo de cambio promedio durante junio de 2013</t>
  </si>
  <si>
    <t>tc_m07_a13</t>
  </si>
  <si>
    <t>Valor del tipo de cambio promedio durante julio de 2013</t>
  </si>
  <si>
    <t>tc_m08_a13</t>
  </si>
  <si>
    <t>Valor del tipo de cambio promedio durante agosto de 2013</t>
  </si>
  <si>
    <t>tc_m09_a13</t>
  </si>
  <si>
    <t>Valor del tipo de cambio promedio durante septiembre de 2013</t>
  </si>
  <si>
    <t>bonos182_cierre_a14</t>
  </si>
  <si>
    <t>Nivel de la tasa de interés de los Bonos M a 10 años al cierre de 2014</t>
  </si>
  <si>
    <t>tc_m10_a13</t>
  </si>
  <si>
    <t>Valor del tipo de cambio promedio durante octubre de 2013</t>
  </si>
  <si>
    <t>tc_m11_a13</t>
  </si>
  <si>
    <t>Valor del tipo de cambio promedio durante noviembre de 2013</t>
  </si>
  <si>
    <t>tc_m12_a13</t>
  </si>
  <si>
    <t>Valor del tipo de cambio promedio durante diciembre de 2013</t>
  </si>
  <si>
    <t>tc_m01_a14</t>
  </si>
  <si>
    <t>Valor del tipo de cambio promedio durante enero de 2014</t>
  </si>
  <si>
    <t>tc_m02_a14</t>
  </si>
  <si>
    <t>Valor del tipo de cambio promedio durante febrero de 2014</t>
  </si>
  <si>
    <t>bonos182_cierre_a15</t>
  </si>
  <si>
    <t>Nivel de la tasa de interés de los Bonos M a 10 años al cierre de 2015</t>
  </si>
  <si>
    <t>cete28_cierre_a16</t>
  </si>
  <si>
    <t>Nivel de la tasa de interés del cete a 28 días al cierre de 2016</t>
  </si>
  <si>
    <t>infgen_a16</t>
  </si>
  <si>
    <t>Inflación general al cierre de 2016</t>
  </si>
  <si>
    <t>infsub_a16</t>
  </si>
  <si>
    <t>Inflación subyacente al cierre de 2016</t>
  </si>
  <si>
    <t>tc_m03_a14</t>
  </si>
  <si>
    <t>Valor del tipo de cambio promedio durante marzo de 2014</t>
  </si>
  <si>
    <t>tccierre_a15</t>
  </si>
  <si>
    <t>Valor del tipo de cambio al cierre de 2015</t>
  </si>
  <si>
    <t>bonos182_cierre_a16</t>
  </si>
  <si>
    <t>Nivel de la tasa de interés de los Bonos M a 10 años al cierre de 2016</t>
  </si>
  <si>
    <t>tc_m04_a14</t>
  </si>
  <si>
    <t>Valor del tipo de cambio promedio durante abril de 2014</t>
  </si>
  <si>
    <t>tc_m05_a14</t>
  </si>
  <si>
    <t>Valor del tipo de cambio promedio durante mayo de 2014</t>
  </si>
  <si>
    <t>tc_m06_a14</t>
  </si>
  <si>
    <t>Valor del tipo de cambio promedio durante junio de 2014</t>
  </si>
  <si>
    <t>tc_m07_a14</t>
  </si>
  <si>
    <t>Valor del tipo de cambio promedio durante julio de 2014</t>
  </si>
  <si>
    <t>tc_m08_a14</t>
  </si>
  <si>
    <t>Valor del tipo de cambio promedio durante agosto de 2014</t>
  </si>
  <si>
    <t>tc_m09_a14</t>
  </si>
  <si>
    <t>Valor del tipo de cambio promedio durante septiembre de 2014</t>
  </si>
  <si>
    <t>tc_m10_a14</t>
  </si>
  <si>
    <t>Valor del tipo de cambio promedio durante octubre de 2014</t>
  </si>
  <si>
    <t>tc_m11_a14</t>
  </si>
  <si>
    <t>Valor del tipo de cambio promedio durante noviembre de 2014</t>
  </si>
  <si>
    <t>tc_m12_a14</t>
  </si>
  <si>
    <t>Valor del tipo de cambio promedio durante diciembre de 2014</t>
  </si>
  <si>
    <t>tc_m01_a15</t>
  </si>
  <si>
    <t>Valor del tipo de cambio promedio durante enero de 2015</t>
  </si>
  <si>
    <t>tc_m02_a15</t>
  </si>
  <si>
    <t>Valor del tipo de cambio promedio durante febrero de 2015</t>
  </si>
  <si>
    <t>bonos182_cierre_a17</t>
  </si>
  <si>
    <t>Nivel de la tasa de interés de los Bonos M a 10 años al cierre de 2017</t>
  </si>
  <si>
    <t>cete28_cierre_a17</t>
  </si>
  <si>
    <t>Nivel de la tasa de interés del cete a 28 días al cierre de 2017</t>
  </si>
  <si>
    <t>infgen_a17</t>
  </si>
  <si>
    <t>Inflación general al cierre de 2017</t>
  </si>
  <si>
    <t>infsub_a17</t>
  </si>
  <si>
    <t>Inflación subyacente al cierre de 2017</t>
  </si>
  <si>
    <t>tc_m03_a15</t>
  </si>
  <si>
    <t>Valor del tipo de cambio promedio durante marzo de 2015</t>
  </si>
  <si>
    <t>tccierre_a16</t>
  </si>
  <si>
    <t>Valor del tipo de cambio al cierre de 2016</t>
  </si>
  <si>
    <t>tc_m04_a15</t>
  </si>
  <si>
    <t>Valor del tipo de cambio promedio durante abril de 2015</t>
  </si>
  <si>
    <t>tc_m05_a15</t>
  </si>
  <si>
    <t>Valor del tipo de cambio promedio durante mayo de 2015</t>
  </si>
  <si>
    <t>tc_m06_a15</t>
  </si>
  <si>
    <t>Valor del tipo de cambio promedio durante junio de 2015</t>
  </si>
  <si>
    <t>tc_m07_a15</t>
  </si>
  <si>
    <t>Valor del tipo de cambio promedio durante julio de 2015</t>
  </si>
  <si>
    <t>tc_m08_a15</t>
  </si>
  <si>
    <t>Valor del tipo de cambio promedio durante agosto de 2015</t>
  </si>
  <si>
    <t>tc_m09_a15</t>
  </si>
  <si>
    <t>Valor del tipo de cambio promedio durante septiembre de 2015</t>
  </si>
  <si>
    <t>tc_m10_a15</t>
  </si>
  <si>
    <t>Valor del tipo de cambio promedio durante octubre de 2015</t>
  </si>
  <si>
    <t>tc_m11_a15</t>
  </si>
  <si>
    <t>Valor del tipo de cambio promedio durante noviembre de 2015</t>
  </si>
  <si>
    <t>tc_m12_a15</t>
  </si>
  <si>
    <t>Valor del tipo de cambio promedio durante diciembre de 2015</t>
  </si>
  <si>
    <t>tc_m01_a16</t>
  </si>
  <si>
    <t>Valor del tipo de cambio promedio durante enero de 2016</t>
  </si>
  <si>
    <t>tc_m02_a16</t>
  </si>
  <si>
    <t>Valor del tipo de cambio promedio durante febrero de 2016</t>
  </si>
  <si>
    <t>bonos182_cierre_a18</t>
  </si>
  <si>
    <t>Nivel de la tasa de interés de los Bonos M a 10 años al cierre de 2018</t>
  </si>
  <si>
    <t>cete28_cierre_a18</t>
  </si>
  <si>
    <t>Nivel de la tasa de interés del cete a 28 días al cierre de 2018</t>
  </si>
  <si>
    <t>infgen_a18</t>
  </si>
  <si>
    <t>Inflación general al cierre de 2018</t>
  </si>
  <si>
    <t>infsub_a18</t>
  </si>
  <si>
    <t>Inflación subyacente al cierre de 2018</t>
  </si>
  <si>
    <t>tc_m03_a16</t>
  </si>
  <si>
    <t>Valor del tipo de cambio promedio durante marzo de 2016</t>
  </si>
  <si>
    <t>tccierre_a17</t>
  </si>
  <si>
    <t>Valor del tipo de cambio al cierre de 2017</t>
  </si>
  <si>
    <t>tc_m04_a16</t>
  </si>
  <si>
    <t>Valor del tipo de cambio promedio durante abril de 2016</t>
  </si>
  <si>
    <t>tc_m05_a16</t>
  </si>
  <si>
    <t>Valor del tipo de cambio promedio durante mayo de 2016</t>
  </si>
  <si>
    <t>tccierre_a18</t>
  </si>
  <si>
    <t>Valor del tipo de cambio al cierre de 2018</t>
  </si>
  <si>
    <t>tc_m06_a16</t>
  </si>
  <si>
    <t>Valor del tipo de cambio promedio durante junio de 2016</t>
  </si>
  <si>
    <t>tc_m07_a16</t>
  </si>
  <si>
    <t>Valor del tipo de cambio promedio durante julio de 2016</t>
  </si>
  <si>
    <t>tc_m08_a16</t>
  </si>
  <si>
    <t>Valor del tipo de cambio promedio durante agosto de 2016</t>
  </si>
  <si>
    <t>tc_m09_a16</t>
  </si>
  <si>
    <t>Valor del tipo de cambio promedio durante septiembre de 2016</t>
  </si>
  <si>
    <t>tc_m10_a16</t>
  </si>
  <si>
    <t>Valor del tipo de cambio promedio durante octubre de 2016</t>
  </si>
  <si>
    <t>tc_m11_a16</t>
  </si>
  <si>
    <t>Valor del tipo de cambio promedio durante noviembre de 2016</t>
  </si>
  <si>
    <t>tc_m12_a16</t>
  </si>
  <si>
    <t>Valor del tipo de cambio promedio durante diciembre de 2016</t>
  </si>
  <si>
    <t>tc_m01_a17</t>
  </si>
  <si>
    <t>Valor del tipo de cambio promedio durante enero de 2017</t>
  </si>
  <si>
    <t>tc_m02_a17</t>
  </si>
  <si>
    <t>Valor del tipo de cambio promedio durante febrero de 2017</t>
  </si>
  <si>
    <t>bonos182_cierre_a19</t>
  </si>
  <si>
    <t>Nivel de la tasa de interés de los Bonos M a 10 años al cierre de 2019</t>
  </si>
  <si>
    <t>cete28_cierre_a19</t>
  </si>
  <si>
    <t>Nivel de la tasa de interés del cete a 28 días al cierre de 2019</t>
  </si>
  <si>
    <t>infgen_a19</t>
  </si>
  <si>
    <t>Inflación general al cierre de 2019</t>
  </si>
  <si>
    <t>infsub_a19</t>
  </si>
  <si>
    <t>Inflación subyacente al cierre de 2019</t>
  </si>
  <si>
    <t>tc_m03_a17</t>
  </si>
  <si>
    <t>Valor del tipo de cambio promedio durante marzo de 2017</t>
  </si>
  <si>
    <t>tccierre_a19</t>
  </si>
  <si>
    <t>Valor del tipo de cambio al cierre de 2019</t>
  </si>
  <si>
    <t>tc_m04_a17</t>
  </si>
  <si>
    <t>Valor del tipo de cambio promedio durante abril de 2017</t>
  </si>
  <si>
    <t>tc_m05_a17</t>
  </si>
  <si>
    <t>Valor del tipo de cambio promedio durante mayo de 2017</t>
  </si>
  <si>
    <t>tc_m06_a17</t>
  </si>
  <si>
    <t>Valor del tipo de cambio promedio durante junio de 2017</t>
  </si>
  <si>
    <t>tc_m07_a17</t>
  </si>
  <si>
    <t>Valor del tipo de cambio promedio durante julio de 2017</t>
  </si>
  <si>
    <t>tc_m08_a17</t>
  </si>
  <si>
    <t>Valor del tipo de cambio promedio durante agosto de 2017</t>
  </si>
  <si>
    <t>tc_m09_a17</t>
  </si>
  <si>
    <t>Valor del tipo de cambio promedio durante septiembre de 2017</t>
  </si>
  <si>
    <t>tc_m10_a17</t>
  </si>
  <si>
    <t>Valor del tipo de cambio promedio durante octubre de 2017</t>
  </si>
  <si>
    <t>tc_m11_a17</t>
  </si>
  <si>
    <t>Valor del tipo de cambio promedio durante noviembre de 2017</t>
  </si>
  <si>
    <t>tc_m12_a17</t>
  </si>
  <si>
    <t>Valor del tipo de cambio promedio durante diciembre de 2017</t>
  </si>
  <si>
    <t>tc_m01_a18</t>
  </si>
  <si>
    <t>Valor del tipo de cambio promedio durante enero de 2018</t>
  </si>
  <si>
    <t>tc_m02_a18</t>
  </si>
  <si>
    <t>Valor del tipo de cambio promedio durante febrero de 2018</t>
  </si>
  <si>
    <t>tc_m03_a18</t>
  </si>
  <si>
    <t>Valor del tipo de cambio promedio durante marzo de 2018</t>
  </si>
  <si>
    <t>tc_m04_a18</t>
  </si>
  <si>
    <t>Valor del tipo de cambio promedio durante abril de 2018</t>
  </si>
  <si>
    <t>tc_m05_a18</t>
  </si>
  <si>
    <t>Valor del tipo de cambio promedio durante mayo de 2018</t>
  </si>
  <si>
    <t>tc_m06_a18</t>
  </si>
  <si>
    <t>Valor del tipo de cambio promedio durante junio de 2018</t>
  </si>
  <si>
    <t>tc_m07_a18</t>
  </si>
  <si>
    <t>Valor del tipo de cambio promedio durante julio de 2018</t>
  </si>
  <si>
    <t>tc_m08_a18</t>
  </si>
  <si>
    <t>Valor del tipo de cambio promedio durante agosto de 2018</t>
  </si>
  <si>
    <t>tc_m09_a18</t>
  </si>
  <si>
    <t>Valor del tipo de cambio promedio durante septiembre de 2018</t>
  </si>
  <si>
    <t>tc_m10_a18</t>
  </si>
  <si>
    <t>Valor del tipo de cambio promedio durante octubre de 2018</t>
  </si>
  <si>
    <t>tc_m11_a18</t>
  </si>
  <si>
    <t>Valor del tipo de cambio promedio durante noviembre de 2018</t>
  </si>
  <si>
    <t>tc_m12_a18</t>
  </si>
  <si>
    <t>Valor del tipo de cambio promedio durante diciembre de 2018</t>
  </si>
  <si>
    <t>tc_m01_a19</t>
  </si>
  <si>
    <t>Valor del tipo de cambio promedio durante enero de 2019</t>
  </si>
  <si>
    <t>tc_m02_a19</t>
  </si>
  <si>
    <t>Valor del tipo de cambio promedio durante febrero de 2019</t>
  </si>
  <si>
    <t>tc_m03_a19</t>
  </si>
  <si>
    <t>Valor del tipo de cambio promedio durante marzo de 2019</t>
  </si>
  <si>
    <t>tc_m04_a19</t>
  </si>
  <si>
    <t>Valor del tipo de cambio promedio durante abril de 2019</t>
  </si>
  <si>
    <t>tc_m05_a19</t>
  </si>
  <si>
    <t>Valor del tipo de cambio promedio durante mayo de 2019</t>
  </si>
  <si>
    <t>tc_m06_a19</t>
  </si>
  <si>
    <t>Valor del tipo de cambio promedio durante junio de 2019</t>
  </si>
  <si>
    <t>tc_m07_a19</t>
  </si>
  <si>
    <t>Valor del tipo de cambio promedio durante julio de 2019</t>
  </si>
  <si>
    <t>tc_m08_a19</t>
  </si>
  <si>
    <t>Valor del tipo de cambio promedio durante agosto de 2019</t>
  </si>
  <si>
    <t>tc_m09_a19</t>
  </si>
  <si>
    <t>Valor del tipo de cambio promedio durante septiembre de 2019</t>
  </si>
  <si>
    <t>tc_m10_a19</t>
  </si>
  <si>
    <t>Valor del tipo de cambio promedio durante octubre de 2019</t>
  </si>
  <si>
    <t>tc_m11_a19</t>
  </si>
  <si>
    <t>Valor del tipo de cambio promedio durante noviembre de 2019</t>
  </si>
  <si>
    <t>tc_m12_a19</t>
  </si>
  <si>
    <t>Valor del tipo de cambio promedio durante diciembre de 2019</t>
  </si>
  <si>
    <t>Max. Date</t>
  </si>
  <si>
    <t>12m Inflation</t>
  </si>
  <si>
    <t>Mean</t>
  </si>
  <si>
    <t>Median</t>
  </si>
  <si>
    <t>Target</t>
  </si>
  <si>
    <t>+1pp band</t>
  </si>
  <si>
    <t>-1pp band</t>
  </si>
  <si>
    <t>Ticker &gt;&gt;</t>
  </si>
  <si>
    <t>75 Interq.</t>
  </si>
  <si>
    <t>25-75 Inter-quartile</t>
  </si>
  <si>
    <t>Inflacion 2023</t>
  </si>
  <si>
    <t>12m Core Inflation</t>
  </si>
  <si>
    <t>Inflacion 2024</t>
  </si>
  <si>
    <t>Inflacion 2025</t>
  </si>
  <si>
    <t>1-4 years mean</t>
  </si>
  <si>
    <t>5-8 years median</t>
  </si>
  <si>
    <t>1-4 years median</t>
  </si>
  <si>
    <t>5-8 years mean</t>
  </si>
  <si>
    <t>2023 Core</t>
  </si>
  <si>
    <t>2024 Core</t>
  </si>
  <si>
    <t>2025 Core</t>
  </si>
  <si>
    <t>2023 Headline</t>
  </si>
  <si>
    <t>2024 Headline</t>
  </si>
  <si>
    <t>2025 Headline</t>
  </si>
  <si>
    <t>infgen_a26</t>
  </si>
  <si>
    <t>t-24</t>
  </si>
  <si>
    <t>t-23</t>
  </si>
  <si>
    <t>t-22</t>
  </si>
  <si>
    <t>t-21</t>
  </si>
  <si>
    <t>t-20</t>
  </si>
  <si>
    <t>t-19</t>
  </si>
  <si>
    <t>t-18</t>
  </si>
  <si>
    <t>t-17</t>
  </si>
  <si>
    <t>t-16</t>
  </si>
  <si>
    <t>t-15</t>
  </si>
  <si>
    <t>t-14</t>
  </si>
  <si>
    <t>t-13</t>
  </si>
  <si>
    <t>t-12</t>
  </si>
  <si>
    <t>t-11</t>
  </si>
  <si>
    <t>t-10</t>
  </si>
  <si>
    <t>t-9</t>
  </si>
  <si>
    <t>t-8</t>
  </si>
  <si>
    <t>t-7</t>
  </si>
  <si>
    <t>t-6</t>
  </si>
  <si>
    <t>t-5</t>
  </si>
  <si>
    <t>t-4</t>
  </si>
  <si>
    <t>t-3</t>
  </si>
  <si>
    <t>t-2</t>
  </si>
  <si>
    <t>t-1</t>
  </si>
  <si>
    <t>infgen12m_m01_a00</t>
  </si>
  <si>
    <t>Inflación entre enero de 2000 y enero de 2001</t>
  </si>
  <si>
    <t>infgen_m01_a00</t>
  </si>
  <si>
    <t>Inflación general para enero de 2000</t>
  </si>
  <si>
    <t>tc_m02_a00</t>
  </si>
  <si>
    <t>Valor del tipo de cambio promedio durante febrero de 2000</t>
  </si>
  <si>
    <t>infsub_a14_a17</t>
  </si>
  <si>
    <t>Inflación subyacente promedio anual para el periodo 2014 - 2017</t>
  </si>
  <si>
    <t>infsub_a18_a21</t>
  </si>
  <si>
    <t>Inflación subyacente promedio anual para el periodo 2018 - 2021</t>
  </si>
  <si>
    <t>infsub_a15_a18</t>
  </si>
  <si>
    <t>Inflación subyacente promedio anual para el periodo 2015 - 2018</t>
  </si>
  <si>
    <t>infsub_a19_a22</t>
  </si>
  <si>
    <t>Inflación subyacente promedio anual para el periodo 2019 - 2022</t>
  </si>
  <si>
    <t>infsub_a16_a19</t>
  </si>
  <si>
    <t>Inflación subyacente promedio anual para el periodo 2016 - 2019</t>
  </si>
  <si>
    <t>infsub_a20_a23</t>
  </si>
  <si>
    <t>Inflación subyacente promedio anual para el periodo 2020 - 2023</t>
  </si>
  <si>
    <t>infsub_a17_a20</t>
  </si>
  <si>
    <t>Inflación subyacente promedio anual para el periodo 2017 - 2020</t>
  </si>
  <si>
    <t>Range 2010-2020</t>
  </si>
  <si>
    <t>Delta</t>
  </si>
  <si>
    <t>Delta +</t>
  </si>
  <si>
    <t xml:space="preserve">Delta - </t>
  </si>
  <si>
    <t>Annual Inflation</t>
  </si>
  <si>
    <t>Annual Core Inflation</t>
  </si>
  <si>
    <t>Long term inflation</t>
  </si>
  <si>
    <t>Long term core inflation</t>
  </si>
  <si>
    <t>fondinterbanc_q1_a25</t>
  </si>
  <si>
    <t>fondinterbanc_q2_a25</t>
  </si>
  <si>
    <t>fondinterbanc_q3_a25</t>
  </si>
  <si>
    <t>fondinterbanc_q4_a25</t>
  </si>
  <si>
    <t>Q1</t>
  </si>
  <si>
    <t>Q2</t>
  </si>
  <si>
    <t>Q3</t>
  </si>
  <si>
    <t>Q4</t>
  </si>
  <si>
    <t>Aux table for plot</t>
  </si>
  <si>
    <t>Expectativas Tase de Fondeo Trimestral</t>
  </si>
  <si>
    <t>Expectativas de tasa de interés del Cete a 28
días para el cierre de 2024</t>
  </si>
  <si>
    <t>Expectativas de tasa de interés del Cete a 28
días para el cierre de 2025</t>
  </si>
  <si>
    <t>Expectativas de tasa de interés del Cete a 28
días para el cierre de 2023</t>
  </si>
  <si>
    <t>Variable &gt;&gt;</t>
  </si>
  <si>
    <t>cete28_cierre_a26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</si>
  <si>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</si>
  <si>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</si>
  <si>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</si>
  <si>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</si>
  <si>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</si>
  <si>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</si>
  <si>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</si>
  <si>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</si>
  <si>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</si>
  <si>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</si>
  <si>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</si>
  <si>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</si>
  <si>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</si>
  <si>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</si>
  <si>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</si>
  <si>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</si>
  <si>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</si>
  <si>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</si>
  <si>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</si>
  <si>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</si>
  <si>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Tasa de Fondeo</t>
  </si>
  <si>
    <t>Tasa hoy &gt;</t>
  </si>
  <si>
    <t>Current Survey</t>
  </si>
  <si>
    <t>Previous Survey</t>
  </si>
  <si>
    <t>Actual</t>
  </si>
  <si>
    <t>Anterior</t>
  </si>
  <si>
    <t>MoM SAAR</t>
  </si>
  <si>
    <t>Headline - YoY</t>
  </si>
  <si>
    <t>Core - YoY</t>
  </si>
  <si>
    <t>-</t>
  </si>
  <si>
    <t>Subyacente</t>
  </si>
  <si>
    <t>(09/02/2023)</t>
  </si>
  <si>
    <t>(15/12/2022)</t>
  </si>
  <si>
    <t>Date</t>
  </si>
  <si>
    <t>INPC</t>
  </si>
  <si>
    <t>INPC.sub</t>
  </si>
  <si>
    <t>INPC.SA</t>
  </si>
  <si>
    <t>INPC.sub.SA</t>
  </si>
  <si>
    <t>Raw MoM Data from R</t>
  </si>
  <si>
    <t>12m</t>
  </si>
  <si>
    <t>Índice</t>
  </si>
  <si>
    <t>MM3M SAAR</t>
  </si>
  <si>
    <t>12M</t>
  </si>
  <si>
    <t>3MMA 12M</t>
  </si>
  <si>
    <t>3MMA 3MMA SAAR (!)</t>
  </si>
  <si>
    <t>Seasonal Factors</t>
  </si>
  <si>
    <t>Banxico's way of doing things...</t>
  </si>
  <si>
    <t>Previous survey</t>
  </si>
  <si>
    <t>Referencia Relativa</t>
  </si>
  <si>
    <t>General</t>
  </si>
  <si>
    <t>Previous</t>
  </si>
  <si>
    <t>Current</t>
  </si>
  <si>
    <t>Sum of revisions (bp) &gt;&gt;&gt;</t>
  </si>
  <si>
    <t>Mexico: Monthly CPI Forecasts</t>
  </si>
  <si>
    <t xml:space="preserve">    Delta (bp)</t>
  </si>
  <si>
    <t>Max</t>
  </si>
  <si>
    <t>Min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</si>
  <si>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</si>
  <si>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</si>
  <si>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</si>
  <si>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</si>
  <si>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</si>
  <si>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</si>
  <si>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</si>
  <si>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</si>
  <si>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</si>
  <si>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</si>
  <si>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</si>
  <si>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</si>
  <si>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Mean (2010 - 2022)</t>
  </si>
  <si>
    <t>Reliazed/Forecast</t>
  </si>
  <si>
    <t>Observed</t>
  </si>
  <si>
    <t>Update theses columns when new CPI data is released</t>
  </si>
  <si>
    <t>Extracted from microdata of survey from 01-2023</t>
  </si>
  <si>
    <t>Encuesta Mensuel</t>
  </si>
  <si>
    <t>Observed +  Encuesta</t>
  </si>
  <si>
    <t>3mma saar</t>
  </si>
  <si>
    <t>Seasonal Factor</t>
  </si>
  <si>
    <t>Observed SA +  Encuesta SA</t>
  </si>
  <si>
    <t>Aux Calculations for plot with forecasts</t>
  </si>
  <si>
    <t>Banxicos Forecast</t>
  </si>
  <si>
    <t>Headline</t>
  </si>
  <si>
    <t>Banxico's Forecast</t>
  </si>
  <si>
    <t>12m ahead</t>
  </si>
  <si>
    <t>1-4 years</t>
  </si>
  <si>
    <t>4-8 years</t>
  </si>
  <si>
    <t>Core</t>
  </si>
  <si>
    <t>Policy Rate</t>
  </si>
  <si>
    <t>Q+1</t>
  </si>
  <si>
    <t>Q+2</t>
  </si>
  <si>
    <t>Q+4</t>
  </si>
  <si>
    <t>GDP</t>
  </si>
  <si>
    <t>MXN</t>
  </si>
  <si>
    <t>varpib_a00</t>
  </si>
  <si>
    <t>Variación porcentual anual del PIB, 2000</t>
  </si>
  <si>
    <t>varpib_a99</t>
  </si>
  <si>
    <t>Variación porcentual anual del PIB, 1999</t>
  </si>
  <si>
    <t>varpib_q1_a00</t>
  </si>
  <si>
    <t>Variación porcentual anual del PIB en el trimestre 2000-I</t>
  </si>
  <si>
    <t>varpib_q4_a99</t>
  </si>
  <si>
    <t>Variación porcentual anual del PIB en el trimestre 1999-IV</t>
  </si>
  <si>
    <t>varpib_a01</t>
  </si>
  <si>
    <t>Variación porcentual anual del PIB, 2001</t>
  </si>
  <si>
    <t>varpib_q2_a00</t>
  </si>
  <si>
    <t>Variación porcentual anual del PIB en el trimestre 2000-II</t>
  </si>
  <si>
    <t>varpib_q3_a00</t>
  </si>
  <si>
    <t>Variación porcentual anual del PIB en el trimestre 2000-III</t>
  </si>
  <si>
    <t>varpib_q4_a00</t>
  </si>
  <si>
    <t>Variación porcentual anual del PIB en el trimestre 2000-IV</t>
  </si>
  <si>
    <t>varpib_a02</t>
  </si>
  <si>
    <t>Variación porcentual anual del PIB, 2002</t>
  </si>
  <si>
    <t>pibeu_a01</t>
  </si>
  <si>
    <t>Tasa de crecimiento de Estados Unidos en 2001</t>
  </si>
  <si>
    <t>varpib_q1_a01</t>
  </si>
  <si>
    <t>Variación porcentual anual del PIB en el trimestre 2001-I</t>
  </si>
  <si>
    <t>varpib_q2_a01</t>
  </si>
  <si>
    <t>Variación porcentual anual del PIB en el trimestre 2001-II</t>
  </si>
  <si>
    <t>varpib_q3_a01</t>
  </si>
  <si>
    <t>Variación porcentual anual del PIB en el trimestre 2001-III</t>
  </si>
  <si>
    <t>varpib_q4_a01</t>
  </si>
  <si>
    <t>Variación porcentual anual del PIB en el trimestre 2001-IV</t>
  </si>
  <si>
    <t>pibeu_a02</t>
  </si>
  <si>
    <t>Tasa de crecimiento de Estados Unidos en 2002</t>
  </si>
  <si>
    <t>varpib_q1_a02</t>
  </si>
  <si>
    <t>Variación porcentual anual del PIB en el trimestre 2002-I</t>
  </si>
  <si>
    <t>varpib_a03</t>
  </si>
  <si>
    <t>Variación porcentual anual del PIB, 2003</t>
  </si>
  <si>
    <t>varpib_q2_a02</t>
  </si>
  <si>
    <t>Variación porcentual anual del PIB en el trimestre 2002-II</t>
  </si>
  <si>
    <t>varpib_q3_a02</t>
  </si>
  <si>
    <t>Variación porcentual anual del PIB en el trimestre 2002-III</t>
  </si>
  <si>
    <t>varpib_q4_a02</t>
  </si>
  <si>
    <t>Variación porcentual anual del PIB en el trimestre 2002-IV</t>
  </si>
  <si>
    <t>pibeu_a03</t>
  </si>
  <si>
    <t>Tasa de crecimiento de Estados Unidos en 2003</t>
  </si>
  <si>
    <t>varpib_q1_a03</t>
  </si>
  <si>
    <t>Variación porcentual anual del PIB en el trimestre 2003-I</t>
  </si>
  <si>
    <t>varpib_a04</t>
  </si>
  <si>
    <t>Variación porcentual anual del PIB, 2004</t>
  </si>
  <si>
    <t>varpib_q2_a03</t>
  </si>
  <si>
    <t>Variación porcentual anual del PIB en el trimestre 2003-II</t>
  </si>
  <si>
    <t>varpib_q3_a03</t>
  </si>
  <si>
    <t>Variación porcentual anual del PIB en el trimestre 2003-III</t>
  </si>
  <si>
    <t>pibeu_a04</t>
  </si>
  <si>
    <t>Tasa de crecimiento de Estados Unidos en 2004</t>
  </si>
  <si>
    <t>varpib_q4_a03</t>
  </si>
  <si>
    <t>Variación porcentual anual del PIB en el trimestre 2003-IV</t>
  </si>
  <si>
    <t>varpib_a05</t>
  </si>
  <si>
    <t>Variación porcentual anual del PIB, 2005</t>
  </si>
  <si>
    <t>varpib_q1_a04</t>
  </si>
  <si>
    <t>Variación porcentual anual del PIB en el trimestre 2004-I</t>
  </si>
  <si>
    <t>pibeu_a05</t>
  </si>
  <si>
    <t>Tasa de crecimiento de Estados Unidos en 2005</t>
  </si>
  <si>
    <t>varpib_q2_a04</t>
  </si>
  <si>
    <t>Variación porcentual anual del PIB en el trimestre 2004-II</t>
  </si>
  <si>
    <t>varpib_q3_a04</t>
  </si>
  <si>
    <t>Variación porcentual anual del PIB en el trimestre 2004-III</t>
  </si>
  <si>
    <t>varpib_q4_a04</t>
  </si>
  <si>
    <t>Variación porcentual anual del PIB en el trimestre 2004-IV</t>
  </si>
  <si>
    <t>varpib_a06</t>
  </si>
  <si>
    <t>Variación porcentual anual del PIB, 2006</t>
  </si>
  <si>
    <t>varpib_q1_a05</t>
  </si>
  <si>
    <t>Variación porcentual anual del PIB en el trimestre 2005-I</t>
  </si>
  <si>
    <t>pibeu_a06</t>
  </si>
  <si>
    <t>Tasa de crecimiento de Estados Unidos en 2006</t>
  </si>
  <si>
    <t>varpib_q2_a05</t>
  </si>
  <si>
    <t>Variación porcentual anual del PIB en el trimestre 2005-II</t>
  </si>
  <si>
    <t>varpib_q3_a05</t>
  </si>
  <si>
    <t>Variación porcentual anual del PIB en el trimestre 2005-III</t>
  </si>
  <si>
    <t>varpib_a07</t>
  </si>
  <si>
    <t>Variación porcentual anual del PIB, 2007</t>
  </si>
  <si>
    <t>varpib_q4_a05</t>
  </si>
  <si>
    <t>Variación porcentual anual del PIB en el trimestre 2005-IV</t>
  </si>
  <si>
    <t>varpib_q1_a06</t>
  </si>
  <si>
    <t>Variación porcentual anual del PIB en el trimestre 2006-I</t>
  </si>
  <si>
    <t>pibeu_a07</t>
  </si>
  <si>
    <t>Tasa de crecimiento de Estados Unidos en 2007</t>
  </si>
  <si>
    <t>varpib_q2_a06</t>
  </si>
  <si>
    <t>Variación porcentual anual del PIB en el trimestre 2006-II</t>
  </si>
  <si>
    <t>varpib_q3_a06</t>
  </si>
  <si>
    <t>Variación porcentual anual del PIB en el trimestre 2006-III</t>
  </si>
  <si>
    <t>varpib_q4_a06</t>
  </si>
  <si>
    <t>Variación porcentual anual del PIB en el trimestre 2006-IV</t>
  </si>
  <si>
    <t>varpib_a08</t>
  </si>
  <si>
    <t>Variación porcentual anual del PIB, 2008</t>
  </si>
  <si>
    <t>varpib_q1_a07</t>
  </si>
  <si>
    <t>Variación porcentual anual del PIB en el trimestre 2007-I</t>
  </si>
  <si>
    <t>pibeu_a08</t>
  </si>
  <si>
    <t>Tasa de crecimiento de Estados Unidos en 2008</t>
  </si>
  <si>
    <t>varpib_q2_a07</t>
  </si>
  <si>
    <t>Variación porcentual anual del PIB en el trimestre 2007-II</t>
  </si>
  <si>
    <t>varpib_q3_a07</t>
  </si>
  <si>
    <t>Variación porcentual anual del PIB en el trimestre 2007-III</t>
  </si>
  <si>
    <t>varpib_q4_a07</t>
  </si>
  <si>
    <t>Variación porcentual anual del PIB en el trimestre 2007-IV</t>
  </si>
  <si>
    <t>varpib_a09</t>
  </si>
  <si>
    <t>Variación porcentual anual del PIB, 2009</t>
  </si>
  <si>
    <t>varpib_q1_a08</t>
  </si>
  <si>
    <t>Variación porcentual anual del PIB en el trimestre 2008-I</t>
  </si>
  <si>
    <t>pibeu_a09</t>
  </si>
  <si>
    <t>Tasa de crecimiento de Estados Unidos en 2009</t>
  </si>
  <si>
    <t>varpib_q2_a08</t>
  </si>
  <si>
    <t>Variación porcentual anual del PIB en el trimestre 2008-II</t>
  </si>
  <si>
    <t>varpib_a10</t>
  </si>
  <si>
    <t>Variación porcentual anual del PIB, 2010</t>
  </si>
  <si>
    <t>varpib_q3_a08</t>
  </si>
  <si>
    <t>Variación porcentual anual del PIB en el trimestre 2008-III</t>
  </si>
  <si>
    <t>varpib_q4_a08</t>
  </si>
  <si>
    <t>Variación porcentual anual del PIB en el trimestre 2008-IV</t>
  </si>
  <si>
    <t>varpib_q1_a09</t>
  </si>
  <si>
    <t>Variación porcentual anual del PIB en el trimestre 2009-I</t>
  </si>
  <si>
    <t>pibeu_a10</t>
  </si>
  <si>
    <t>Tasa de crecimiento de Estados Unidos en 2010</t>
  </si>
  <si>
    <t>varpib_q2_a09</t>
  </si>
  <si>
    <t>Variación porcentual anual del PIB en el trimestre 2009-II</t>
  </si>
  <si>
    <t>varpib_q3_a09</t>
  </si>
  <si>
    <t>Variación porcentual anual del PIB en el trimestre 2009-III</t>
  </si>
  <si>
    <t>varpib_a11</t>
  </si>
  <si>
    <t>Variación porcentual anual del PIB, 2011</t>
  </si>
  <si>
    <t>varpib_q4_a09</t>
  </si>
  <si>
    <t>Variación porcentual anual del PIB en el trimestre 2009-IV</t>
  </si>
  <si>
    <t>varpib_q1_a10</t>
  </si>
  <si>
    <t>Variación porcentual anual del PIB en el trimestre 2010-I</t>
  </si>
  <si>
    <t>varpib_q2_a10</t>
  </si>
  <si>
    <t>Variación porcentual anual del PIB en el trimestre 2010-II</t>
  </si>
  <si>
    <t>varpib_q3_a10</t>
  </si>
  <si>
    <t>Variación porcentual anual del PIB en el trimestre 2010-III</t>
  </si>
  <si>
    <t>varpib_q4_a10</t>
  </si>
  <si>
    <t>Variación porcentual anual del PIB en el trimestre 2010-IV</t>
  </si>
  <si>
    <t>pibeu_a11</t>
  </si>
  <si>
    <t>Tasa de crecimiento de Estados Unidos en 2011</t>
  </si>
  <si>
    <t>varpib_a12</t>
  </si>
  <si>
    <t>Variación porcentual anual del PIB, 2012</t>
  </si>
  <si>
    <t>varpib_q1_a11</t>
  </si>
  <si>
    <t>Variación porcentual anual del PIB en el trimestre 2011-I</t>
  </si>
  <si>
    <t>varpib_q2_a11</t>
  </si>
  <si>
    <t>Variación porcentual anual del PIB en el trimestre 2011-II</t>
  </si>
  <si>
    <t>pibeu_a12</t>
  </si>
  <si>
    <t>Tasa de crecimiento de Estados Unidos en 2012</t>
  </si>
  <si>
    <t>varpib_q3_a11</t>
  </si>
  <si>
    <t>Variación porcentual anual del PIB en el trimestre 2011-III</t>
  </si>
  <si>
    <t>varpib_q4_a11</t>
  </si>
  <si>
    <t>Variación porcentual anual del PIB en el trimestre 2011-IV</t>
  </si>
  <si>
    <t>varpib_q1_a12</t>
  </si>
  <si>
    <t>Variación porcentual anual del PIB en el trimestre 2012-I</t>
  </si>
  <si>
    <t>varpib_q2_a12</t>
  </si>
  <si>
    <t>Variación porcentual anual del PIB en el trimestre 2012-II</t>
  </si>
  <si>
    <t>varpib_a13</t>
  </si>
  <si>
    <t>Variación porcentual anual del PIB, 2013</t>
  </si>
  <si>
    <t>pibeu_a13</t>
  </si>
  <si>
    <t>Tasa de crecimiento de Estados Unidos en 2013</t>
  </si>
  <si>
    <t>varpib_q3_a12</t>
  </si>
  <si>
    <t>Variación porcentual anual del PIB en el trimestre 2012-III</t>
  </si>
  <si>
    <t>varpib_q4_a12</t>
  </si>
  <si>
    <t>Variación porcentual anual del PIB en el trimestre 2012-IV</t>
  </si>
  <si>
    <t>varpib_q1_a13</t>
  </si>
  <si>
    <t>Variación porcentual anual del PIB en el trimestre 2013-I</t>
  </si>
  <si>
    <t>varpib_q2_a13</t>
  </si>
  <si>
    <t>Variación porcentual anual del PIB en el trimestre 2013-II</t>
  </si>
  <si>
    <t>varpib_q3_a13</t>
  </si>
  <si>
    <t>Variación porcentual anual del PIB en el trimestre 2013-III</t>
  </si>
  <si>
    <t>desocup_cierre_a13</t>
  </si>
  <si>
    <t>Tasa nacional de desocupación al cierre de 2013</t>
  </si>
  <si>
    <t>desocup_cierre_a14</t>
  </si>
  <si>
    <t>Tasa nacional de desocupación al cierre de 2014</t>
  </si>
  <si>
    <t>desocup_prom_a13</t>
  </si>
  <si>
    <t>Tasa nacional de desocupación promedio en 2013</t>
  </si>
  <si>
    <t>desocup_prom_a14</t>
  </si>
  <si>
    <t>Tasa nacional de desocupación promedio en 2014</t>
  </si>
  <si>
    <t>pibeu_a14</t>
  </si>
  <si>
    <t>Tasa de crecimiento de Estados Unidos en 2014</t>
  </si>
  <si>
    <t>varpib_a14</t>
  </si>
  <si>
    <t>Variación porcentual anual del PIB, 2014</t>
  </si>
  <si>
    <t>varpib_a15</t>
  </si>
  <si>
    <t>Variación porcentual anual del PIB, 2015</t>
  </si>
  <si>
    <t>varpib_q1_a14</t>
  </si>
  <si>
    <t>Variación porcentual anual del PIB en el trimestre 2014-I</t>
  </si>
  <si>
    <t>varpib_q2_a14</t>
  </si>
  <si>
    <t>Variación porcentual anual del PIB en el trimestre 2014-II</t>
  </si>
  <si>
    <t>varpib_q3_a14</t>
  </si>
  <si>
    <t>Variación porcentual anual del PIB en el trimestre 2014-III</t>
  </si>
  <si>
    <t>varpib_q4_a13</t>
  </si>
  <si>
    <t>Variación porcentual anual del PIB en el trimestre 2013-IV</t>
  </si>
  <si>
    <t>varpib_q4_a14</t>
  </si>
  <si>
    <t>Variación porcentual anual del PIB en el trimestre 2014-IV</t>
  </si>
  <si>
    <t>desocup_cierre_a15</t>
  </si>
  <si>
    <t>Tasa nacional de desocupación al cierre de 2015</t>
  </si>
  <si>
    <t>desocup_prom_a15</t>
  </si>
  <si>
    <t>Tasa nacional de desocupación promedio en 2015</t>
  </si>
  <si>
    <t>pibeu_a15</t>
  </si>
  <si>
    <t>Tasa de crecimiento de Estados Unidos en 2015</t>
  </si>
  <si>
    <t>varpib_a16</t>
  </si>
  <si>
    <t>Variación porcentual anual del PIB, 2016</t>
  </si>
  <si>
    <t>varpib_q1_a15</t>
  </si>
  <si>
    <t>Variación porcentual anual del PIB en el trimestre 2015-I</t>
  </si>
  <si>
    <t>varpib_q2_a15</t>
  </si>
  <si>
    <t>Variación porcentual anual del PIB en el trimestre 2015-II</t>
  </si>
  <si>
    <t>varpib_q3_a15</t>
  </si>
  <si>
    <t>Variación porcentual anual del PIB en el trimestre 2015-III</t>
  </si>
  <si>
    <t>varpib_q4_a15</t>
  </si>
  <si>
    <t>Variación porcentual anual del PIB en el trimestre 2015-IV</t>
  </si>
  <si>
    <t>varpibdesest_q1_a14</t>
  </si>
  <si>
    <t>Variación desestacionalizada del PIB en el trimestre 2014-I</t>
  </si>
  <si>
    <t>varpibdesest_q1_a15</t>
  </si>
  <si>
    <t>Variación desestacionalizada del PIB en el trimestre 2015-I</t>
  </si>
  <si>
    <t>varpibdesest_q2_a14</t>
  </si>
  <si>
    <t>Variación desestacionalizada del PIB en el trimestre 2014-II</t>
  </si>
  <si>
    <t>varpibdesest_q2_a15</t>
  </si>
  <si>
    <t>Variación desestacionalizada del PIB en el trimestre 2015-II</t>
  </si>
  <si>
    <t>varpibdesest_q3_a14</t>
  </si>
  <si>
    <t>Variación desestacionalizada del PIB en el trimestre 2014-III</t>
  </si>
  <si>
    <t>varpibdesest_q3_a15</t>
  </si>
  <si>
    <t>Variación desestacionalizada del PIB en el trimestre 2015-III</t>
  </si>
  <si>
    <t>varpibdesest_q4_a14</t>
  </si>
  <si>
    <t>Variación desestacionalizada del PIB en el trimestre 2014-IV</t>
  </si>
  <si>
    <t>varpibdesest_q4_a15</t>
  </si>
  <si>
    <t>Variación desestacionalizada del PIB en el trimestre 2015-IV</t>
  </si>
  <si>
    <t>desocup_cierre_a16</t>
  </si>
  <si>
    <t>Tasa nacional de desocupación al cierre de 2016</t>
  </si>
  <si>
    <t>desocup_prom_a16</t>
  </si>
  <si>
    <t>Tasa nacional de desocupación promedio en 2016</t>
  </si>
  <si>
    <t>pibeu_a16</t>
  </si>
  <si>
    <t>Tasa de crecimiento de Estados Unidos en 2016</t>
  </si>
  <si>
    <t>varpib_a17</t>
  </si>
  <si>
    <t>Variación porcentual anual del PIB, 2017</t>
  </si>
  <si>
    <t>varpib_q1_a16</t>
  </si>
  <si>
    <t>Variación porcentual anual del PIB en el trimestre 2016-I</t>
  </si>
  <si>
    <t>varpib_q2_a16</t>
  </si>
  <si>
    <t>Variación porcentual anual del PIB en el trimestre 2016-II</t>
  </si>
  <si>
    <t>varpib_q3_a16</t>
  </si>
  <si>
    <t>Variación porcentual anual del PIB en el trimestre 2016-III</t>
  </si>
  <si>
    <t>varpib_q4_a16</t>
  </si>
  <si>
    <t>Variación porcentual anual del PIB en el trimestre 2016-IV</t>
  </si>
  <si>
    <t>varpibdesest_q1_a16</t>
  </si>
  <si>
    <t>Variación desestacionalizada del PIB en el trimestre 2016-I</t>
  </si>
  <si>
    <t>varpibdesest_q2_a16</t>
  </si>
  <si>
    <t>Variación desestacionalizada del PIB en el trimestre 2016-II</t>
  </si>
  <si>
    <t>varpibdesest_q3_a16</t>
  </si>
  <si>
    <t>Variación desestacionalizada del PIB en el trimestre 2016-III</t>
  </si>
  <si>
    <t>varpibdesest_q4_a16</t>
  </si>
  <si>
    <t>Variación desestacionalizada del PIB en el trimestre 2016-IV</t>
  </si>
  <si>
    <t>desocup_cierre_a17</t>
  </si>
  <si>
    <t>Tasa nacional de desocupación al cierre de 2017</t>
  </si>
  <si>
    <t>desocup_prom_a17</t>
  </si>
  <si>
    <t>Tasa nacional de desocupación promedio en 2017</t>
  </si>
  <si>
    <t>pibeu_a17</t>
  </si>
  <si>
    <t>Tasa de crecimiento de Estados Unidos en 2017</t>
  </si>
  <si>
    <t>varpib_a18</t>
  </si>
  <si>
    <t>Variación porcentual anual del PIB, 2018</t>
  </si>
  <si>
    <t>varpib_q1_a17</t>
  </si>
  <si>
    <t>Variación porcentual anual del PIB en el trimestre 2017-I</t>
  </si>
  <si>
    <t>varpib_q2_a17</t>
  </si>
  <si>
    <t>Variación porcentual anual del PIB en el trimestre 2017-II</t>
  </si>
  <si>
    <t>varpib_q3_a17</t>
  </si>
  <si>
    <t>Variación porcentual anual del PIB en el trimestre 2017-III</t>
  </si>
  <si>
    <t>varpib_q4_a17</t>
  </si>
  <si>
    <t>Variación porcentual anual del PIB en el trimestre 2017-IV</t>
  </si>
  <si>
    <t>varpibdesest_q1_a17</t>
  </si>
  <si>
    <t>Variación desestacionalizada del PIB en el trimestre 2017-I</t>
  </si>
  <si>
    <t>varpibdesest_q2_a17</t>
  </si>
  <si>
    <t>Variación desestacionalizada del PIB en el trimestre 2017-II</t>
  </si>
  <si>
    <t>varpibdesest_q3_a17</t>
  </si>
  <si>
    <t>Variación desestacionalizada del PIB en el trimestre 2017-III</t>
  </si>
  <si>
    <t>varpibdesest_q4_a17</t>
  </si>
  <si>
    <t>Variación desestacionalizada del PIB en el trimestre 2017-IV</t>
  </si>
  <si>
    <t>desocup_cierre_a18</t>
  </si>
  <si>
    <t>Tasa nacional de desocupación al cierre de 2018</t>
  </si>
  <si>
    <t>desocup_prom_a18</t>
  </si>
  <si>
    <t>Tasa nacional de desocupación promedio en 2018</t>
  </si>
  <si>
    <t>pibeu_a18</t>
  </si>
  <si>
    <t>Tasa de crecimiento de Estados Unidos en 2018</t>
  </si>
  <si>
    <t>varpib_q1_a18</t>
  </si>
  <si>
    <t>Variación porcentual anual del PIB en el trimestre 2018-I</t>
  </si>
  <si>
    <t>varpib_q2_a18</t>
  </si>
  <si>
    <t>Variación porcentual anual del PIB en el trimestre 2018-II</t>
  </si>
  <si>
    <t>varpib_q3_a18</t>
  </si>
  <si>
    <t>Variación porcentual anual del PIB en el trimestre 2018-III</t>
  </si>
  <si>
    <t>varpib_q4_a18</t>
  </si>
  <si>
    <t>Variación porcentual anual del PIB en el trimestre 2018-IV</t>
  </si>
  <si>
    <t>varpibdesest_q1_a18</t>
  </si>
  <si>
    <t>Variación desestacionalizada del PIB en el trimestre 2018-I</t>
  </si>
  <si>
    <t>varpibdesest_q2_a18</t>
  </si>
  <si>
    <t>Variación desestacionalizada del PIB en el trimestre 2018-II</t>
  </si>
  <si>
    <t>varpibdesest_q3_a18</t>
  </si>
  <si>
    <t>Variación desestacionalizada del PIB en el trimestre 2018-III</t>
  </si>
  <si>
    <t>varpibdesest_q4_a18</t>
  </si>
  <si>
    <t>Variación desestacionalizada del PIB en el trimestre 2018-IV</t>
  </si>
  <si>
    <t>desocup_cierre_a19</t>
  </si>
  <si>
    <t>Tasa nacional de desocupación al cierre de 2019</t>
  </si>
  <si>
    <t>desocup_prom_a19</t>
  </si>
  <si>
    <t>Tasa nacional de desocupación promedio en 2019</t>
  </si>
  <si>
    <t>varpib_q1_a19</t>
  </si>
  <si>
    <t>Variación porcentual anual del PIB en el trimestre 2019-I</t>
  </si>
  <si>
    <t>varpib_q2_a19</t>
  </si>
  <si>
    <t>Variación porcentual anual del PIB en el trimestre 2019-II</t>
  </si>
  <si>
    <t>varpib_q3_a19</t>
  </si>
  <si>
    <t>Variación porcentual anual del PIB en el trimestre 2019-III</t>
  </si>
  <si>
    <t>varpibdesest_q1_a19</t>
  </si>
  <si>
    <t>Variación desestacionalizada del PIB en el trimestre 2019-I</t>
  </si>
  <si>
    <t>varpibdesest_q2_a19</t>
  </si>
  <si>
    <t>Variación desestacionalizada del PIB en el trimestre 2019-II</t>
  </si>
  <si>
    <t>varpibdesest_q3_a19</t>
  </si>
  <si>
    <t>Variación desestacionalizada del PIB en el trimestre 2019-III</t>
  </si>
  <si>
    <t>infgen12m_m03_a23</t>
  </si>
  <si>
    <t>Inflación entre marzo de 2023 y marzo de 2024</t>
  </si>
  <si>
    <t>infgen_m02_a24</t>
  </si>
  <si>
    <t>Inflación general para febrero de 2024</t>
  </si>
  <si>
    <t>infsub12m_m03_a23</t>
  </si>
  <si>
    <t>Inflación subyacente entre marzo de 2023 y marzo de 2024</t>
  </si>
  <si>
    <t>infsub_m02_a24</t>
  </si>
  <si>
    <t>Inflación subyacente para febrero de 2024</t>
  </si>
  <si>
    <t>Delta (bp)</t>
  </si>
  <si>
    <t>Q+7</t>
  </si>
  <si>
    <t>Absolute</t>
  </si>
  <si>
    <t>Relative</t>
  </si>
  <si>
    <t>Quarter &gt;</t>
  </si>
  <si>
    <t>eop</t>
  </si>
  <si>
    <t>CPI</t>
  </si>
  <si>
    <t>Summay Table</t>
  </si>
  <si>
    <t>https://www.banxico.org.mx/apps/sie/%7B7C0EE5B7-38A3-ABB5-07C7-5B215BF32AD5%7D.pdf</t>
  </si>
  <si>
    <t>Tasa Objetivo</t>
  </si>
  <si>
    <t>Aux</t>
  </si>
  <si>
    <t>Comparar com Banxico</t>
  </si>
  <si>
    <t>Fecha</t>
  </si>
  <si>
    <t>Tasa Real Ex-Ante de Corto Plazo</t>
  </si>
  <si>
    <t>Límite inferior</t>
  </si>
  <si>
    <t>Límite superior</t>
  </si>
  <si>
    <t>Punto medio</t>
  </si>
  <si>
    <t>Long series - Mean</t>
  </si>
  <si>
    <t>Long series - Median</t>
  </si>
  <si>
    <t>Extrair crescimento potencial implícito</t>
  </si>
  <si>
    <t>date</t>
  </si>
  <si>
    <t>value</t>
  </si>
  <si>
    <t>Implied Exp.</t>
  </si>
  <si>
    <t>12mmas1</t>
  </si>
  <si>
    <t>Source &gt;</t>
  </si>
  <si>
    <t>https://www.banxico.org.mx/TablasWeb/informes-trimestrales/octubre-diciembre-2022/7BF8297D-14F1-452E-A22A-8556F8BF6AA7.html</t>
  </si>
  <si>
    <t>Exp. 12m</t>
  </si>
  <si>
    <t>aux</t>
  </si>
  <si>
    <t>Aux 1</t>
  </si>
  <si>
    <t>Aux 2</t>
  </si>
  <si>
    <t>Ofical data from Informe Trimestral 1Q2023</t>
  </si>
  <si>
    <t>Expectativas INPC</t>
  </si>
  <si>
    <t>Ajustar tabela final</t>
  </si>
  <si>
    <t xml:space="preserve">Microdados das trajetórias de juros, análise </t>
  </si>
  <si>
    <t xml:space="preserve">Terminar gráficos </t>
  </si>
  <si>
    <t>Fazer capa</t>
  </si>
  <si>
    <t xml:space="preserve">Calendário de divulgações </t>
  </si>
  <si>
    <t>Sinalizar o que precisa ser atualizado</t>
  </si>
  <si>
    <t>Sistematizar código R</t>
  </si>
  <si>
    <t>Replication</t>
  </si>
  <si>
    <t>Replication Attempt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</si>
</sst>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mm\-yy;@"/>
    <numFmt numFmtId="165" formatCode="#,##0.0"/>
    <numFmt numFmtId="166" formatCode="0.0%"/>
  </numFmts>
  <fonts count="12" x14ac:knownFonts="1"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b/>
      <sz val="9"/>
      <color theme="0"/>
      <name val="Arial"/>
      <family val="2"/>
    </font>
    <font>
      <i/>
      <sz val="9"/>
      <color theme="0" tint="-0.249977111117893"/>
      <name val="Arial"/>
      <family val="2"/>
    </font>
    <font>
      <b/>
      <i/>
      <sz val="9"/>
      <color theme="0" tint="-0.249977111117893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i/>
      <sz val="9"/>
      <color theme="1"/>
      <name val="Arial"/>
      <family val="2"/>
    </font>
    <font>
      <sz val="9"/>
      <color theme="0" tint="-0.249977111117893"/>
      <name val="Arial"/>
      <family val="2"/>
    </font>
    <font>
      <u/>
      <sz val="9"/>
      <color theme="1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11" fillId="0" borderId="0" applyNumberFormat="0" applyFill="0" applyBorder="0" applyAlignment="0" applyProtection="0"/>
  </cellStyleXfs>
  <cellXfs count="186">
    <xf numFmtId="0" fontId="0" fillId="0" borderId="0" xfId="0"/>
    <xf numFmtId="0" fontId="0" fillId="0" borderId="0" xfId="0" applyAlignment="1">
      <alignment horizontal="left" indent="1"/>
    </xf>
    <xf numFmtId="0" fontId="1" fillId="0" borderId="0" xfId="0" applyFont="1" applyAlignment="1">
      <alignment horizontal="left" indent="1"/>
    </xf>
    <xf numFmtId="14" fontId="0" fillId="0" borderId="0" xfId="0" applyNumberFormat="1"/>
    <xf numFmtId="4" fontId="0" fillId="0" borderId="0" xfId="0" applyNumberFormat="1"/>
    <xf numFmtId="0" fontId="0" fillId="2" borderId="0" xfId="0" applyFill="1" applyAlignment="1">
      <alignment horizontal="left" indent="1"/>
    </xf>
    <xf numFmtId="0" fontId="0" fillId="0" borderId="0" xfId="0" applyAlignment="1">
      <alignment horizontal="right"/>
    </xf>
    <xf numFmtId="15" fontId="0" fillId="0" borderId="0" xfId="0" applyNumberFormat="1"/>
    <xf numFmtId="0" fontId="0" fillId="0" borderId="0" xfId="0" applyAlignment="1">
      <alignment horizontal="center"/>
    </xf>
    <xf numFmtId="0" fontId="0" fillId="0" borderId="0" xfId="0" quotePrefix="1"/>
    <xf numFmtId="0" fontId="0" fillId="3" borderId="1" xfId="0" applyFill="1" applyBorder="1" applyAlignment="1">
      <alignment horizontal="centerContinuous"/>
    </xf>
    <xf numFmtId="0" fontId="0" fillId="3" borderId="2" xfId="0" applyFill="1" applyBorder="1" applyAlignment="1">
      <alignment horizontal="centerContinuous"/>
    </xf>
    <xf numFmtId="15" fontId="0" fillId="3" borderId="3" xfId="0" applyNumberFormat="1" applyFill="1" applyBorder="1" applyAlignment="1">
      <alignment horizontal="centerContinuous"/>
    </xf>
    <xf numFmtId="15" fontId="0" fillId="3" borderId="4" xfId="0" applyNumberFormat="1" applyFill="1" applyBorder="1" applyAlignment="1">
      <alignment horizontal="centerContinuous"/>
    </xf>
    <xf numFmtId="164" fontId="0" fillId="0" borderId="0" xfId="0" applyNumberFormat="1"/>
    <xf numFmtId="4" fontId="0" fillId="0" borderId="0" xfId="0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5" xfId="0" applyBorder="1"/>
    <xf numFmtId="0" fontId="0" fillId="4" borderId="0" xfId="0" applyFill="1"/>
    <xf numFmtId="14" fontId="0" fillId="4" borderId="0" xfId="0" applyNumberFormat="1" applyFill="1"/>
    <xf numFmtId="4" fontId="0" fillId="4" borderId="0" xfId="0" applyNumberFormat="1" applyFill="1" applyAlignment="1">
      <alignment horizontal="right"/>
    </xf>
    <xf numFmtId="4" fontId="0" fillId="4" borderId="0" xfId="0" applyNumberFormat="1" applyFill="1"/>
    <xf numFmtId="17" fontId="0" fillId="0" borderId="0" xfId="0" applyNumberFormat="1"/>
    <xf numFmtId="0" fontId="0" fillId="0" borderId="0" xfId="0" applyAlignment="1">
      <alignment horizontal="right" indent="1"/>
    </xf>
    <xf numFmtId="0" fontId="0" fillId="0" borderId="5" xfId="0" applyBorder="1" applyAlignment="1">
      <alignment horizontal="right"/>
    </xf>
    <xf numFmtId="17" fontId="0" fillId="0" borderId="5" xfId="0" applyNumberFormat="1" applyBorder="1"/>
    <xf numFmtId="4" fontId="0" fillId="0" borderId="5" xfId="0" applyNumberFormat="1" applyBorder="1" applyAlignment="1">
      <alignment horizontal="right"/>
    </xf>
    <xf numFmtId="0" fontId="0" fillId="4" borderId="5" xfId="0" applyFill="1" applyBorder="1" applyAlignment="1">
      <alignment horizontal="right" indent="1"/>
    </xf>
    <xf numFmtId="15" fontId="0" fillId="0" borderId="0" xfId="0" applyNumberFormat="1" applyAlignment="1">
      <alignment horizontal="right"/>
    </xf>
    <xf numFmtId="0" fontId="0" fillId="0" borderId="6" xfId="0" applyBorder="1"/>
    <xf numFmtId="4" fontId="0" fillId="0" borderId="6" xfId="0" applyNumberFormat="1" applyBorder="1"/>
    <xf numFmtId="0" fontId="0" fillId="4" borderId="7" xfId="0" applyFill="1" applyBorder="1"/>
    <xf numFmtId="4" fontId="0" fillId="4" borderId="8" xfId="0" applyNumberFormat="1" applyFill="1" applyBorder="1"/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15" fontId="0" fillId="0" borderId="6" xfId="0" applyNumberFormat="1" applyBorder="1"/>
    <xf numFmtId="0" fontId="0" fillId="0" borderId="11" xfId="0" applyBorder="1"/>
    <xf numFmtId="4" fontId="0" fillId="3" borderId="11" xfId="0" applyNumberFormat="1" applyFill="1" applyBorder="1"/>
    <xf numFmtId="4" fontId="0" fillId="0" borderId="11" xfId="0" applyNumberFormat="1" applyBorder="1"/>
    <xf numFmtId="4" fontId="0" fillId="3" borderId="5" xfId="0" applyNumberFormat="1" applyFill="1" applyBorder="1"/>
    <xf numFmtId="4" fontId="0" fillId="0" borderId="5" xfId="0" applyNumberFormat="1" applyBorder="1"/>
    <xf numFmtId="165" fontId="0" fillId="0" borderId="0" xfId="0" applyNumberFormat="1"/>
    <xf numFmtId="4" fontId="0" fillId="0" borderId="12" xfId="0" applyNumberFormat="1" applyBorder="1"/>
    <xf numFmtId="4" fontId="0" fillId="0" borderId="13" xfId="0" applyNumberFormat="1" applyBorder="1"/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3" xfId="0" applyNumberFormat="1" applyBorder="1" applyAlignment="1">
      <alignment horizontal="center"/>
    </xf>
    <xf numFmtId="4" fontId="0" fillId="0" borderId="12" xfId="0" applyNumberFormat="1" applyBorder="1" applyAlignment="1">
      <alignment horizontal="center"/>
    </xf>
    <xf numFmtId="4" fontId="0" fillId="0" borderId="13" xfId="0" applyNumberForma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Continuous"/>
    </xf>
    <xf numFmtId="0" fontId="4" fillId="5" borderId="0" xfId="0" applyFont="1" applyFill="1" applyAlignment="1">
      <alignment horizontal="centerContinuous"/>
    </xf>
    <xf numFmtId="0" fontId="4" fillId="0" borderId="0" xfId="0" applyFont="1"/>
    <xf numFmtId="15" fontId="0" fillId="0" borderId="0" xfId="0" applyNumberFormat="1" applyAlignment="1">
      <alignment horizontal="center"/>
    </xf>
    <xf numFmtId="0" fontId="0" fillId="0" borderId="6" xfId="0" applyBorder="1" applyAlignment="1">
      <alignment horizontal="centerContinuous"/>
    </xf>
    <xf numFmtId="4" fontId="0" fillId="0" borderId="11" xfId="0" applyNumberFormat="1" applyBorder="1" applyAlignment="1">
      <alignment horizontal="right"/>
    </xf>
    <xf numFmtId="3" fontId="0" fillId="0" borderId="0" xfId="0" applyNumberFormat="1" applyAlignment="1">
      <alignment horizontal="right"/>
    </xf>
    <xf numFmtId="3" fontId="0" fillId="0" borderId="0" xfId="0" applyNumberFormat="1" applyAlignment="1">
      <alignment horizontal="center"/>
    </xf>
    <xf numFmtId="3" fontId="0" fillId="0" borderId="5" xfId="0" applyNumberFormat="1" applyBorder="1" applyAlignment="1">
      <alignment horizontal="right"/>
    </xf>
    <xf numFmtId="3" fontId="0" fillId="0" borderId="5" xfId="0" applyNumberFormat="1" applyBorder="1" applyAlignment="1">
      <alignment horizontal="center"/>
    </xf>
    <xf numFmtId="17" fontId="0" fillId="0" borderId="15" xfId="0" applyNumberFormat="1" applyBorder="1" applyAlignment="1">
      <alignment horizontal="right"/>
    </xf>
    <xf numFmtId="17" fontId="0" fillId="0" borderId="13" xfId="0" applyNumberFormat="1" applyBorder="1" applyAlignment="1">
      <alignment horizontal="right"/>
    </xf>
    <xf numFmtId="17" fontId="0" fillId="0" borderId="16" xfId="0" applyNumberFormat="1" applyBorder="1" applyAlignment="1">
      <alignment horizontal="right"/>
    </xf>
    <xf numFmtId="4" fontId="0" fillId="0" borderId="13" xfId="0" applyNumberFormat="1" applyBorder="1" applyAlignment="1">
      <alignment horizontal="right"/>
    </xf>
    <xf numFmtId="3" fontId="0" fillId="0" borderId="13" xfId="0" applyNumberFormat="1" applyBorder="1" applyAlignment="1">
      <alignment horizontal="center"/>
    </xf>
    <xf numFmtId="3" fontId="0" fillId="0" borderId="16" xfId="0" applyNumberFormat="1" applyBorder="1" applyAlignment="1">
      <alignment horizontal="center"/>
    </xf>
    <xf numFmtId="4" fontId="0" fillId="0" borderId="15" xfId="0" applyNumberFormat="1" applyBorder="1" applyAlignment="1">
      <alignment horizontal="right"/>
    </xf>
    <xf numFmtId="0" fontId="0" fillId="3" borderId="6" xfId="0" applyFill="1" applyBorder="1" applyAlignment="1">
      <alignment horizontal="right"/>
    </xf>
    <xf numFmtId="0" fontId="0" fillId="6" borderId="6" xfId="0" applyFill="1" applyBorder="1"/>
    <xf numFmtId="165" fontId="0" fillId="6" borderId="6" xfId="0" applyNumberFormat="1" applyFill="1" applyBorder="1"/>
    <xf numFmtId="0" fontId="0" fillId="6" borderId="6" xfId="0" applyFill="1" applyBorder="1" applyAlignment="1">
      <alignment horizontal="right"/>
    </xf>
    <xf numFmtId="3" fontId="0" fillId="6" borderId="6" xfId="0" applyNumberFormat="1" applyFill="1" applyBorder="1"/>
    <xf numFmtId="3" fontId="0" fillId="6" borderId="6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Continuous"/>
    </xf>
    <xf numFmtId="0" fontId="0" fillId="3" borderId="14" xfId="0" applyFill="1" applyBorder="1" applyAlignment="1">
      <alignment horizontal="centerContinuous"/>
    </xf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horizontal="fill"/>
    </xf>
    <xf numFmtId="0" fontId="1" fillId="0" borderId="0" xfId="0" applyFont="1" applyAlignment="1">
      <alignment horizontal="centerContinuous"/>
    </xf>
    <xf numFmtId="0" fontId="7" fillId="0" borderId="17" xfId="0" applyFont="1" applyBorder="1"/>
    <xf numFmtId="0" fontId="0" fillId="0" borderId="17" xfId="0" applyBorder="1"/>
    <xf numFmtId="17" fontId="0" fillId="0" borderId="18" xfId="0" applyNumberFormat="1" applyBorder="1"/>
    <xf numFmtId="17" fontId="0" fillId="0" borderId="11" xfId="0" applyNumberFormat="1" applyBorder="1"/>
    <xf numFmtId="17" fontId="0" fillId="0" borderId="15" xfId="0" applyNumberFormat="1" applyBorder="1"/>
    <xf numFmtId="17" fontId="0" fillId="0" borderId="12" xfId="0" applyNumberFormat="1" applyBorder="1"/>
    <xf numFmtId="17" fontId="0" fillId="0" borderId="13" xfId="0" applyNumberFormat="1" applyBorder="1"/>
    <xf numFmtId="17" fontId="0" fillId="0" borderId="19" xfId="0" applyNumberFormat="1" applyBorder="1"/>
    <xf numFmtId="17" fontId="0" fillId="0" borderId="16" xfId="0" applyNumberFormat="1" applyBorder="1"/>
    <xf numFmtId="4" fontId="0" fillId="0" borderId="18" xfId="0" applyNumberFormat="1" applyBorder="1" applyAlignment="1">
      <alignment horizontal="right"/>
    </xf>
    <xf numFmtId="4" fontId="0" fillId="0" borderId="12" xfId="0" applyNumberFormat="1" applyBorder="1" applyAlignment="1">
      <alignment horizontal="right"/>
    </xf>
    <xf numFmtId="4" fontId="0" fillId="4" borderId="13" xfId="0" applyNumberFormat="1" applyFill="1" applyBorder="1" applyAlignment="1">
      <alignment horizontal="right"/>
    </xf>
    <xf numFmtId="4" fontId="0" fillId="4" borderId="19" xfId="0" applyNumberFormat="1" applyFill="1" applyBorder="1" applyAlignment="1">
      <alignment horizontal="right"/>
    </xf>
    <xf numFmtId="4" fontId="0" fillId="4" borderId="5" xfId="0" applyNumberFormat="1" applyFill="1" applyBorder="1" applyAlignment="1">
      <alignment horizontal="right"/>
    </xf>
    <xf numFmtId="4" fontId="0" fillId="4" borderId="16" xfId="0" applyNumberFormat="1" applyFill="1" applyBorder="1" applyAlignment="1">
      <alignment horizontal="right"/>
    </xf>
    <xf numFmtId="4" fontId="0" fillId="0" borderId="18" xfId="0" applyNumberFormat="1" applyBorder="1"/>
    <xf numFmtId="4" fontId="0" fillId="0" borderId="15" xfId="0" applyNumberFormat="1" applyBorder="1"/>
    <xf numFmtId="4" fontId="0" fillId="0" borderId="19" xfId="0" applyNumberFormat="1" applyBorder="1"/>
    <xf numFmtId="4" fontId="0" fillId="0" borderId="16" xfId="0" applyNumberFormat="1" applyBorder="1"/>
    <xf numFmtId="15" fontId="0" fillId="4" borderId="0" xfId="0" applyNumberFormat="1" applyFill="1"/>
    <xf numFmtId="164" fontId="0" fillId="0" borderId="6" xfId="0" applyNumberFormat="1" applyBorder="1"/>
    <xf numFmtId="0" fontId="0" fillId="7" borderId="11" xfId="0" applyFill="1" applyBorder="1"/>
    <xf numFmtId="4" fontId="0" fillId="7" borderId="11" xfId="0" applyNumberFormat="1" applyFill="1" applyBorder="1"/>
    <xf numFmtId="0" fontId="0" fillId="7" borderId="0" xfId="0" applyFill="1"/>
    <xf numFmtId="4" fontId="0" fillId="7" borderId="0" xfId="0" applyNumberFormat="1" applyFill="1"/>
    <xf numFmtId="0" fontId="0" fillId="7" borderId="5" xfId="0" applyFill="1" applyBorder="1"/>
    <xf numFmtId="4" fontId="0" fillId="7" borderId="5" xfId="0" applyNumberFormat="1" applyFill="1" applyBorder="1"/>
    <xf numFmtId="3" fontId="0" fillId="7" borderId="11" xfId="0" applyNumberFormat="1" applyFill="1" applyBorder="1" applyAlignment="1">
      <alignment horizontal="right"/>
    </xf>
    <xf numFmtId="3" fontId="0" fillId="7" borderId="11" xfId="0" applyNumberFormat="1" applyFill="1" applyBorder="1" applyAlignment="1">
      <alignment horizontal="center"/>
    </xf>
    <xf numFmtId="3" fontId="0" fillId="7" borderId="0" xfId="0" applyNumberFormat="1" applyFill="1" applyAlignment="1">
      <alignment horizontal="right"/>
    </xf>
    <xf numFmtId="3" fontId="0" fillId="7" borderId="0" xfId="0" applyNumberFormat="1" applyFill="1" applyAlignment="1">
      <alignment horizontal="center"/>
    </xf>
    <xf numFmtId="3" fontId="0" fillId="7" borderId="5" xfId="0" applyNumberFormat="1" applyFill="1" applyBorder="1" applyAlignment="1">
      <alignment horizontal="right"/>
    </xf>
    <xf numFmtId="3" fontId="0" fillId="7" borderId="5" xfId="0" applyNumberFormat="1" applyFill="1" applyBorder="1" applyAlignment="1">
      <alignment horizontal="center"/>
    </xf>
    <xf numFmtId="0" fontId="0" fillId="8" borderId="11" xfId="0" applyFill="1" applyBorder="1"/>
    <xf numFmtId="4" fontId="0" fillId="8" borderId="11" xfId="0" applyNumberFormat="1" applyFill="1" applyBorder="1"/>
    <xf numFmtId="0" fontId="0" fillId="8" borderId="0" xfId="0" applyFill="1"/>
    <xf numFmtId="4" fontId="0" fillId="8" borderId="0" xfId="0" applyNumberFormat="1" applyFill="1"/>
    <xf numFmtId="0" fontId="0" fillId="8" borderId="5" xfId="0" applyFill="1" applyBorder="1"/>
    <xf numFmtId="4" fontId="0" fillId="8" borderId="5" xfId="0" applyNumberFormat="1" applyFill="1" applyBorder="1"/>
    <xf numFmtId="3" fontId="0" fillId="8" borderId="11" xfId="0" applyNumberFormat="1" applyFill="1" applyBorder="1" applyAlignment="1">
      <alignment horizontal="right"/>
    </xf>
    <xf numFmtId="3" fontId="0" fillId="8" borderId="11" xfId="0" applyNumberFormat="1" applyFill="1" applyBorder="1" applyAlignment="1">
      <alignment horizontal="center"/>
    </xf>
    <xf numFmtId="3" fontId="0" fillId="8" borderId="0" xfId="0" applyNumberFormat="1" applyFill="1" applyAlignment="1">
      <alignment horizontal="right"/>
    </xf>
    <xf numFmtId="3" fontId="0" fillId="8" borderId="0" xfId="0" applyNumberFormat="1" applyFill="1" applyAlignment="1">
      <alignment horizontal="center"/>
    </xf>
    <xf numFmtId="3" fontId="0" fillId="8" borderId="5" xfId="0" applyNumberFormat="1" applyFill="1" applyBorder="1" applyAlignment="1">
      <alignment horizontal="right"/>
    </xf>
    <xf numFmtId="3" fontId="0" fillId="8" borderId="5" xfId="0" applyNumberFormat="1" applyFill="1" applyBorder="1" applyAlignment="1">
      <alignment horizontal="center"/>
    </xf>
    <xf numFmtId="0" fontId="0" fillId="6" borderId="11" xfId="0" applyFill="1" applyBorder="1"/>
    <xf numFmtId="4" fontId="0" fillId="6" borderId="11" xfId="0" applyNumberFormat="1" applyFill="1" applyBorder="1"/>
    <xf numFmtId="0" fontId="0" fillId="6" borderId="0" xfId="0" applyFill="1"/>
    <xf numFmtId="4" fontId="0" fillId="6" borderId="0" xfId="0" applyNumberFormat="1" applyFill="1"/>
    <xf numFmtId="0" fontId="0" fillId="6" borderId="5" xfId="0" applyFill="1" applyBorder="1"/>
    <xf numFmtId="4" fontId="0" fillId="6" borderId="5" xfId="0" applyNumberFormat="1" applyFill="1" applyBorder="1"/>
    <xf numFmtId="3" fontId="0" fillId="6" borderId="11" xfId="0" applyNumberFormat="1" applyFill="1" applyBorder="1" applyAlignment="1">
      <alignment horizontal="right"/>
    </xf>
    <xf numFmtId="3" fontId="0" fillId="6" borderId="11" xfId="0" applyNumberFormat="1" applyFill="1" applyBorder="1" applyAlignment="1">
      <alignment horizontal="center"/>
    </xf>
    <xf numFmtId="3" fontId="0" fillId="6" borderId="0" xfId="0" applyNumberFormat="1" applyFill="1" applyAlignment="1">
      <alignment horizontal="right"/>
    </xf>
    <xf numFmtId="3" fontId="0" fillId="6" borderId="0" xfId="0" applyNumberFormat="1" applyFill="1" applyAlignment="1">
      <alignment horizontal="center"/>
    </xf>
    <xf numFmtId="3" fontId="0" fillId="6" borderId="5" xfId="0" applyNumberFormat="1" applyFill="1" applyBorder="1" applyAlignment="1">
      <alignment horizontal="right"/>
    </xf>
    <xf numFmtId="3" fontId="0" fillId="6" borderId="5" xfId="0" applyNumberFormat="1" applyFill="1" applyBorder="1" applyAlignment="1">
      <alignment horizontal="center"/>
    </xf>
    <xf numFmtId="0" fontId="0" fillId="9" borderId="11" xfId="0" applyFill="1" applyBorder="1"/>
    <xf numFmtId="4" fontId="0" fillId="9" borderId="11" xfId="0" applyNumberFormat="1" applyFill="1" applyBorder="1"/>
    <xf numFmtId="0" fontId="0" fillId="9" borderId="5" xfId="0" applyFill="1" applyBorder="1"/>
    <xf numFmtId="4" fontId="0" fillId="9" borderId="5" xfId="0" applyNumberFormat="1" applyFill="1" applyBorder="1"/>
    <xf numFmtId="3" fontId="0" fillId="9" borderId="11" xfId="0" applyNumberFormat="1" applyFill="1" applyBorder="1" applyAlignment="1">
      <alignment horizontal="right"/>
    </xf>
    <xf numFmtId="3" fontId="0" fillId="9" borderId="5" xfId="0" applyNumberFormat="1" applyFill="1" applyBorder="1" applyAlignment="1">
      <alignment horizontal="right"/>
    </xf>
    <xf numFmtId="0" fontId="0" fillId="10" borderId="11" xfId="0" applyFill="1" applyBorder="1"/>
    <xf numFmtId="4" fontId="0" fillId="10" borderId="11" xfId="0" applyNumberFormat="1" applyFill="1" applyBorder="1"/>
    <xf numFmtId="0" fontId="0" fillId="10" borderId="0" xfId="0" applyFill="1"/>
    <xf numFmtId="4" fontId="0" fillId="10" borderId="0" xfId="0" applyNumberFormat="1" applyFill="1"/>
    <xf numFmtId="0" fontId="0" fillId="10" borderId="5" xfId="0" applyFill="1" applyBorder="1"/>
    <xf numFmtId="4" fontId="0" fillId="10" borderId="5" xfId="0" applyNumberFormat="1" applyFill="1" applyBorder="1"/>
    <xf numFmtId="3" fontId="0" fillId="10" borderId="11" xfId="0" applyNumberFormat="1" applyFill="1" applyBorder="1" applyAlignment="1">
      <alignment horizontal="right"/>
    </xf>
    <xf numFmtId="3" fontId="0" fillId="10" borderId="11" xfId="0" applyNumberFormat="1" applyFill="1" applyBorder="1" applyAlignment="1">
      <alignment horizontal="center"/>
    </xf>
    <xf numFmtId="3" fontId="0" fillId="10" borderId="0" xfId="0" applyNumberFormat="1" applyFill="1" applyAlignment="1">
      <alignment horizontal="right"/>
    </xf>
    <xf numFmtId="3" fontId="0" fillId="10" borderId="0" xfId="0" applyNumberFormat="1" applyFill="1" applyAlignment="1">
      <alignment horizontal="center"/>
    </xf>
    <xf numFmtId="3" fontId="0" fillId="10" borderId="5" xfId="0" applyNumberFormat="1" applyFill="1" applyBorder="1" applyAlignment="1">
      <alignment horizontal="right"/>
    </xf>
    <xf numFmtId="3" fontId="0" fillId="10" borderId="5" xfId="0" applyNumberFormat="1" applyFill="1" applyBorder="1" applyAlignment="1">
      <alignment horizontal="center"/>
    </xf>
    <xf numFmtId="0" fontId="9" fillId="0" borderId="0" xfId="0" applyFont="1" applyAlignment="1">
      <alignment horizontal="right"/>
    </xf>
    <xf numFmtId="166" fontId="0" fillId="9" borderId="11" xfId="1" applyNumberFormat="1" applyFont="1" applyFill="1" applyBorder="1" applyAlignment="1">
      <alignment horizontal="center"/>
    </xf>
    <xf numFmtId="166" fontId="0" fillId="9" borderId="5" xfId="1" applyNumberFormat="1" applyFont="1" applyFill="1" applyBorder="1" applyAlignment="1">
      <alignment horizontal="center"/>
    </xf>
    <xf numFmtId="0" fontId="0" fillId="7" borderId="11" xfId="0" applyFill="1" applyBorder="1" applyAlignment="1">
      <alignment horizontal="left"/>
    </xf>
    <xf numFmtId="0" fontId="0" fillId="7" borderId="0" xfId="0" applyFill="1" applyAlignment="1">
      <alignment horizontal="left"/>
    </xf>
    <xf numFmtId="0" fontId="0" fillId="8" borderId="11" xfId="0" applyFill="1" applyBorder="1" applyAlignment="1">
      <alignment horizontal="left"/>
    </xf>
    <xf numFmtId="0" fontId="0" fillId="8" borderId="0" xfId="0" applyFill="1" applyAlignment="1">
      <alignment horizontal="left"/>
    </xf>
    <xf numFmtId="0" fontId="0" fillId="6" borderId="11" xfId="0" applyFill="1" applyBorder="1" applyAlignment="1">
      <alignment horizontal="left"/>
    </xf>
    <xf numFmtId="0" fontId="0" fillId="6" borderId="0" xfId="0" applyFill="1" applyAlignment="1">
      <alignment horizontal="left"/>
    </xf>
    <xf numFmtId="0" fontId="0" fillId="0" borderId="20" xfId="0" applyBorder="1"/>
    <xf numFmtId="0" fontId="10" fillId="0" borderId="18" xfId="0" applyFont="1" applyBorder="1"/>
    <xf numFmtId="0" fontId="10" fillId="0" borderId="15" xfId="0" applyFont="1" applyBorder="1"/>
    <xf numFmtId="0" fontId="10" fillId="0" borderId="12" xfId="0" applyFont="1" applyBorder="1"/>
    <xf numFmtId="0" fontId="10" fillId="0" borderId="13" xfId="0" applyFont="1" applyBorder="1"/>
    <xf numFmtId="0" fontId="10" fillId="0" borderId="19" xfId="0" applyFont="1" applyBorder="1"/>
    <xf numFmtId="0" fontId="10" fillId="0" borderId="16" xfId="0" applyFont="1" applyBorder="1"/>
    <xf numFmtId="0" fontId="0" fillId="9" borderId="11" xfId="0" applyFill="1" applyBorder="1" applyAlignment="1">
      <alignment horizontal="left"/>
    </xf>
    <xf numFmtId="0" fontId="0" fillId="9" borderId="5" xfId="0" applyFill="1" applyBorder="1" applyAlignment="1">
      <alignment horizontal="left"/>
    </xf>
    <xf numFmtId="0" fontId="0" fillId="0" borderId="5" xfId="0" applyBorder="1" applyAlignment="1">
      <alignment horizontal="centerContinuous"/>
    </xf>
    <xf numFmtId="0" fontId="8" fillId="0" borderId="0" xfId="0" applyFont="1"/>
    <xf numFmtId="0" fontId="8" fillId="0" borderId="17" xfId="0" applyFont="1" applyBorder="1"/>
    <xf numFmtId="166" fontId="0" fillId="9" borderId="11" xfId="1" applyNumberFormat="1" applyFont="1" applyFill="1" applyBorder="1" applyAlignment="1">
      <alignment horizontal="right"/>
    </xf>
    <xf numFmtId="166" fontId="0" fillId="9" borderId="5" xfId="1" applyNumberFormat="1" applyFont="1" applyFill="1" applyBorder="1" applyAlignment="1">
      <alignment horizontal="right"/>
    </xf>
    <xf numFmtId="0" fontId="0" fillId="0" borderId="21" xfId="0" applyBorder="1" applyAlignment="1">
      <alignment horizontal="centerContinuous"/>
    </xf>
    <xf numFmtId="0" fontId="11" fillId="0" borderId="0" xfId="2"/>
    <xf numFmtId="4" fontId="0" fillId="2" borderId="0" xfId="0" applyNumberFormat="1" applyFill="1"/>
    <xf numFmtId="4" fontId="0" fillId="11" borderId="0" xfId="0" applyNumberFormat="1" applyFill="1"/>
    <xf numFmtId="3" fontId="0" fillId="0" borderId="0" xfId="0" applyNumberFormat="1"/>
    <xf numFmtId="15" fontId="0" fillId="11" borderId="0" xfId="0" applyNumberFormat="1" applyFill="1"/>
    <xf numFmtId="4" fontId="0" fillId="11" borderId="0" xfId="0" applyNumberFormat="1" applyFill="1" applyAlignment="1">
      <alignment horizontal="right"/>
    </xf>
  </cellXfs>
  <cellStyles count="3">
    <cellStyle name="Hyperlink" xfId="2" builtinId="8"/>
    <cellStyle name="Normal" xfId="0" builtinId="0"/>
    <cellStyle name="Percent" xfId="1" builtinId="5"/>
  </cellStyles>
  <dxfs count="2"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/>
              <a:t>Mexico:</a:t>
            </a:r>
            <a:r>
              <a:rPr lang="en-US" baseline="0"/>
              <a:t> </a:t>
            </a:r>
            <a:r>
              <a:rPr lang="en-US"/>
              <a:t>CPI Expecations</a:t>
            </a:r>
            <a:r>
              <a:rPr lang="en-US" baseline="0"/>
              <a:t> for 2023, 2024 and 2025 </a:t>
            </a:r>
          </a:p>
          <a:p>
            <a:pPr algn="l">
              <a:defRPr/>
            </a:pPr>
            <a:r>
              <a:rPr lang="en-US" sz="1100" baseline="0"/>
              <a:t>(median, % YoY)</a:t>
            </a:r>
            <a:endParaRPr lang="en-US" sz="1100"/>
          </a:p>
        </c:rich>
      </c:tx>
      <c:layout>
        <c:manualLayout>
          <c:xMode val="edge"/>
          <c:yMode val="edge"/>
          <c:x val="7.371326921052937E-2"/>
          <c:y val="2.00228709652128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29583525045175E-2"/>
          <c:y val="0.16178583954489226"/>
          <c:w val="0.86014646300867248"/>
          <c:h val="0.73985041612274638"/>
        </c:manualLayout>
      </c:layout>
      <c:areaChart>
        <c:grouping val="stacked"/>
        <c:varyColors val="0"/>
        <c:ser>
          <c:idx val="4"/>
          <c:order val="4"/>
          <c:tx>
            <c:strRef>
              <c:f>'Annual Inflation'!$AD$6</c:f>
              <c:strCache>
                <c:ptCount val="1"/>
                <c:pt idx="0">
                  <c:v>+1pp band</c:v>
                </c:pt>
              </c:strCache>
            </c:strRef>
          </c:tx>
          <c:spPr>
            <a:noFill/>
            <a:ln w="12700">
              <a:noFill/>
            </a:ln>
            <a:effectLst/>
          </c:spPr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Inflation'!$AD$82:$AD$107</c:f>
              <c:numCache>
                <c:formatCode>#,##0.00</c:formatCode>
                <c:ptCount val="2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2B-4A3D-AF84-7AF656C24F0B}"/>
            </c:ext>
          </c:extLst>
        </c:ser>
        <c:ser>
          <c:idx val="5"/>
          <c:order val="5"/>
          <c:tx>
            <c:strRef>
              <c:f>'Annual Inflation'!$AE$6</c:f>
              <c:strCache>
                <c:ptCount val="1"/>
                <c:pt idx="0">
                  <c:v>-1pp band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Inflation'!$AE$82:$AE$107</c:f>
              <c:numCache>
                <c:formatCode>#,##0.00</c:formatCode>
                <c:ptCount val="2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2B-4A3D-AF84-7AF656C24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45856"/>
        <c:axId val="684848480"/>
      </c:areaChart>
      <c:lineChart>
        <c:grouping val="standard"/>
        <c:varyColors val="0"/>
        <c:ser>
          <c:idx val="0"/>
          <c:order val="0"/>
          <c:tx>
            <c:strRef>
              <c:f>'Annual Inflation'!$Z$6</c:f>
              <c:strCache>
                <c:ptCount val="1"/>
                <c:pt idx="0">
                  <c:v>2023 Headline</c:v>
                </c:pt>
              </c:strCache>
            </c:strRef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CE2B-4A3D-AF84-7AF656C24F0B}"/>
                </c:ext>
              </c:extLst>
            </c:dLbl>
            <c:dLbl>
              <c:idx val="33"/>
              <c:layout>
                <c:manualLayout>
                  <c:x val="8.6121452173335555E-3"/>
                  <c:y val="-2.79570996840587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F8B-4E1A-9BDB-4BD6F91267AA}"/>
                </c:ext>
              </c:extLst>
            </c:dLbl>
            <c:dLbl>
              <c:idx val="40"/>
              <c:layout>
                <c:manualLayout>
                  <c:x val="8.6121452173335555E-3"/>
                  <c:y val="-2.79570996840587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8B-4E1A-9BDB-4BD6F91267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Inflation'!$Z$82:$Z$107</c:f>
              <c:numCache>
                <c:formatCode>#,##0.00</c:formatCode>
                <c:ptCount val="26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3.51</c:v>
                </c:pt>
                <c:pt idx="5">
                  <c:v>3.55</c:v>
                </c:pt>
                <c:pt idx="6">
                  <c:v>3.5</c:v>
                </c:pt>
                <c:pt idx="7">
                  <c:v>3.53</c:v>
                </c:pt>
                <c:pt idx="8">
                  <c:v>3.53</c:v>
                </c:pt>
                <c:pt idx="9">
                  <c:v>3.54</c:v>
                </c:pt>
                <c:pt idx="10">
                  <c:v>3.6</c:v>
                </c:pt>
                <c:pt idx="11">
                  <c:v>3.6</c:v>
                </c:pt>
                <c:pt idx="12">
                  <c:v>3.76</c:v>
                </c:pt>
                <c:pt idx="13">
                  <c:v>3.8</c:v>
                </c:pt>
                <c:pt idx="14">
                  <c:v>4</c:v>
                </c:pt>
                <c:pt idx="15">
                  <c:v>4.125</c:v>
                </c:pt>
                <c:pt idx="16">
                  <c:v>4.34</c:v>
                </c:pt>
                <c:pt idx="17">
                  <c:v>4.5</c:v>
                </c:pt>
                <c:pt idx="18">
                  <c:v>4.5</c:v>
                </c:pt>
                <c:pt idx="19">
                  <c:v>4.6550000000000002</c:v>
                </c:pt>
                <c:pt idx="20">
                  <c:v>4.76</c:v>
                </c:pt>
                <c:pt idx="21">
                  <c:v>5.09</c:v>
                </c:pt>
                <c:pt idx="22">
                  <c:v>5.0650000000000004</c:v>
                </c:pt>
                <c:pt idx="23">
                  <c:v>5.0999999999999996</c:v>
                </c:pt>
                <c:pt idx="24">
                  <c:v>5.1749999999999998</c:v>
                </c:pt>
                <c:pt idx="25">
                  <c:v>5.28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E2B-4A3D-AF84-7AF656C24F0B}"/>
            </c:ext>
          </c:extLst>
        </c:ser>
        <c:ser>
          <c:idx val="1"/>
          <c:order val="1"/>
          <c:tx>
            <c:strRef>
              <c:f>'Annual Inflation'!$AA$6</c:f>
              <c:strCache>
                <c:ptCount val="1"/>
                <c:pt idx="0">
                  <c:v>2024 Headline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CE2B-4A3D-AF84-7AF656C24F0B}"/>
                </c:ext>
              </c:extLst>
            </c:dLbl>
            <c:dLbl>
              <c:idx val="33"/>
              <c:layout>
                <c:manualLayout>
                  <c:x val="1.4475903410649945E-2"/>
                  <c:y val="1.1547792695302709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F8B-4E1A-9BDB-4BD6F91267AA}"/>
                </c:ext>
              </c:extLst>
            </c:dLbl>
            <c:dLbl>
              <c:idx val="40"/>
              <c:layout>
                <c:manualLayout>
                  <c:x val="1.4475903410649945E-2"/>
                  <c:y val="1.1547792695302709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F8B-4E1A-9BDB-4BD6F91267A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Inflation'!$AA$82:$AA$107</c:f>
              <c:numCache>
                <c:formatCode>#,##0.00</c:formatCode>
                <c:ptCount val="2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3.54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3.6749999999999998</c:v>
                </c:pt>
                <c:pt idx="16">
                  <c:v>3.77</c:v>
                </c:pt>
                <c:pt idx="17">
                  <c:v>3.85</c:v>
                </c:pt>
                <c:pt idx="18">
                  <c:v>3.87</c:v>
                </c:pt>
                <c:pt idx="19">
                  <c:v>3.9</c:v>
                </c:pt>
                <c:pt idx="20">
                  <c:v>3.85</c:v>
                </c:pt>
                <c:pt idx="21">
                  <c:v>3.9</c:v>
                </c:pt>
                <c:pt idx="22">
                  <c:v>3.8</c:v>
                </c:pt>
                <c:pt idx="23">
                  <c:v>3.98</c:v>
                </c:pt>
                <c:pt idx="24">
                  <c:v>4</c:v>
                </c:pt>
                <c:pt idx="25">
                  <c:v>4.0650000000000004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E2B-4A3D-AF84-7AF656C24F0B}"/>
            </c:ext>
          </c:extLst>
        </c:ser>
        <c:ser>
          <c:idx val="2"/>
          <c:order val="2"/>
          <c:tx>
            <c:strRef>
              <c:f>'Annual Inflation'!$AB$6</c:f>
              <c:strCache>
                <c:ptCount val="1"/>
                <c:pt idx="0">
                  <c:v>2025 Headline</c:v>
                </c:pt>
              </c:strCache>
            </c:strRef>
          </c:tx>
          <c:spPr>
            <a:ln w="1270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rgbClr val="00B0F0"/>
              </a:solidFill>
              <a:ln w="9525">
                <a:solidFill>
                  <a:srgbClr val="00B0F0"/>
                </a:solidFill>
                <a:prstDash val="solid"/>
              </a:ln>
              <a:effectLst/>
            </c:spPr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CE2B-4A3D-AF84-7AF656C24F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Inflation'!$AB$82:$AB$107</c:f>
              <c:numCache>
                <c:formatCode>#,##0.00</c:formatCode>
                <c:ptCount val="2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3.65</c:v>
                </c:pt>
                <c:pt idx="24">
                  <c:v>3.67</c:v>
                </c:pt>
                <c:pt idx="25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E2B-4A3D-AF84-7AF656C24F0B}"/>
            </c:ext>
          </c:extLst>
        </c:ser>
        <c:ser>
          <c:idx val="3"/>
          <c:order val="3"/>
          <c:tx>
            <c:strRef>
              <c:f>'Annual Inflation'!$AC$6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Inflation'!$AC$82:$AC$107</c:f>
              <c:numCache>
                <c:formatCode>#,##0.00</c:formatCode>
                <c:ptCount val="2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E2B-4A3D-AF84-7AF656C24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845856"/>
        <c:axId val="684848480"/>
      </c:lineChart>
      <c:dateAx>
        <c:axId val="68484585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8480"/>
        <c:crosses val="autoZero"/>
        <c:auto val="1"/>
        <c:lblOffset val="100"/>
        <c:baseTimeUnit val="months"/>
        <c:majorUnit val="3"/>
        <c:majorTimeUnit val="months"/>
      </c:dateAx>
      <c:valAx>
        <c:axId val="684848480"/>
        <c:scaling>
          <c:orientation val="minMax"/>
          <c:max val="6"/>
          <c:min val="1.5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5856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5"/>
        <c:delete val="1"/>
      </c:legendEntry>
      <c:layout>
        <c:manualLayout>
          <c:xMode val="edge"/>
          <c:yMode val="edge"/>
          <c:x val="8.5986464574709806E-2"/>
          <c:y val="0.21744159423309328"/>
          <c:w val="0.27402554577896709"/>
          <c:h val="0.24154388073613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badi" panose="020B06040201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Mexico: </a:t>
            </a:r>
            <a:r>
              <a:rPr lang="en-US" sz="1400" b="1" i="0" u="sng" baseline="0">
                <a:effectLst/>
              </a:rPr>
              <a:t>Core</a:t>
            </a:r>
            <a:r>
              <a:rPr lang="en-US" sz="1400" b="0" i="0" baseline="0">
                <a:effectLst/>
              </a:rPr>
              <a:t> CPI Expecations for 2023, 2024 and 2025 </a:t>
            </a:r>
          </a:p>
          <a:p>
            <a:pPr algn="l">
              <a:defRPr/>
            </a:pPr>
            <a:r>
              <a:rPr lang="en-US" sz="1100" b="0" i="0" baseline="0">
                <a:effectLst/>
              </a:rPr>
              <a:t>(median, % YoY)</a:t>
            </a:r>
            <a:endParaRPr lang="en-US" sz="1100">
              <a:effectLst/>
            </a:endParaRPr>
          </a:p>
        </c:rich>
      </c:tx>
      <c:layout>
        <c:manualLayout>
          <c:xMode val="edge"/>
          <c:yMode val="edge"/>
          <c:x val="5.7327125402335435E-2"/>
          <c:y val="3.1274003230741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29583525045175E-2"/>
          <c:y val="0.17091752134596899"/>
          <c:w val="0.86014646300867248"/>
          <c:h val="0.71721233183411048"/>
        </c:manualLayout>
      </c:layout>
      <c:areaChart>
        <c:grouping val="stacked"/>
        <c:varyColors val="0"/>
        <c:ser>
          <c:idx val="4"/>
          <c:order val="4"/>
          <c:tx>
            <c:strRef>
              <c:f>'Annual Inflation'!$AL$6</c:f>
              <c:strCache>
                <c:ptCount val="1"/>
                <c:pt idx="0">
                  <c:v>+1pp band</c:v>
                </c:pt>
              </c:strCache>
            </c:strRef>
          </c:tx>
          <c:spPr>
            <a:noFill/>
            <a:ln w="12700">
              <a:noFill/>
            </a:ln>
            <a:effectLst/>
          </c:spPr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Inflation'!$AL$82:$AL$107</c:f>
              <c:numCache>
                <c:formatCode>#,##0.00</c:formatCode>
                <c:ptCount val="2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06-4D98-947E-31577FFE5C50}"/>
            </c:ext>
          </c:extLst>
        </c:ser>
        <c:ser>
          <c:idx val="5"/>
          <c:order val="5"/>
          <c:tx>
            <c:strRef>
              <c:f>'Annual Inflation'!$AM$6</c:f>
              <c:strCache>
                <c:ptCount val="1"/>
                <c:pt idx="0">
                  <c:v>-1pp band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Inflation'!$AM$82:$AM$107</c:f>
              <c:numCache>
                <c:formatCode>#,##0.00</c:formatCode>
                <c:ptCount val="2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A06-4D98-947E-31577FFE5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45856"/>
        <c:axId val="684848480"/>
      </c:areaChart>
      <c:lineChart>
        <c:grouping val="standard"/>
        <c:varyColors val="0"/>
        <c:ser>
          <c:idx val="0"/>
          <c:order val="0"/>
          <c:tx>
            <c:strRef>
              <c:f>'Annual Inflation'!$AH$6</c:f>
              <c:strCache>
                <c:ptCount val="1"/>
                <c:pt idx="0">
                  <c:v>2023 Core</c:v>
                </c:pt>
              </c:strCache>
            </c:strRef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A06-4D98-947E-31577FFE5C50}"/>
                </c:ext>
              </c:extLst>
            </c:dLbl>
            <c:dLbl>
              <c:idx val="33"/>
              <c:layout>
                <c:manualLayout>
                  <c:x val="8.6121452173335555E-3"/>
                  <c:y val="-2.79570996840587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A06-4D98-947E-31577FFE5C50}"/>
                </c:ext>
              </c:extLst>
            </c:dLbl>
            <c:dLbl>
              <c:idx val="40"/>
              <c:layout>
                <c:manualLayout>
                  <c:x val="8.6121452173335555E-3"/>
                  <c:y val="-2.79570996840587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A06-4D98-947E-31577FFE5C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Inflation'!$AH$82:$AH$107</c:f>
              <c:numCache>
                <c:formatCode>#,##0.00</c:formatCode>
                <c:ptCount val="26"/>
                <c:pt idx="0">
                  <c:v>3.4249999999999998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3.5</c:v>
                </c:pt>
                <c:pt idx="5">
                  <c:v>3.55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3.55</c:v>
                </c:pt>
                <c:pt idx="11">
                  <c:v>3.63</c:v>
                </c:pt>
                <c:pt idx="12">
                  <c:v>3.6</c:v>
                </c:pt>
                <c:pt idx="13">
                  <c:v>3.6949999999999998</c:v>
                </c:pt>
                <c:pt idx="14">
                  <c:v>3.9449999999999998</c:v>
                </c:pt>
                <c:pt idx="15">
                  <c:v>4</c:v>
                </c:pt>
                <c:pt idx="16">
                  <c:v>4.1349999999999998</c:v>
                </c:pt>
                <c:pt idx="17">
                  <c:v>4.25</c:v>
                </c:pt>
                <c:pt idx="18">
                  <c:v>4.3049999999999997</c:v>
                </c:pt>
                <c:pt idx="19">
                  <c:v>4.4400000000000004</c:v>
                </c:pt>
                <c:pt idx="20">
                  <c:v>4.6900000000000004</c:v>
                </c:pt>
                <c:pt idx="21">
                  <c:v>5.01</c:v>
                </c:pt>
                <c:pt idx="22">
                  <c:v>5.0549999999999997</c:v>
                </c:pt>
                <c:pt idx="23">
                  <c:v>5.07</c:v>
                </c:pt>
                <c:pt idx="24">
                  <c:v>5.2</c:v>
                </c:pt>
                <c:pt idx="25">
                  <c:v>5.3949999999999996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A06-4D98-947E-31577FFE5C50}"/>
            </c:ext>
          </c:extLst>
        </c:ser>
        <c:ser>
          <c:idx val="1"/>
          <c:order val="1"/>
          <c:tx>
            <c:strRef>
              <c:f>'Annual Inflation'!$AI$6</c:f>
              <c:strCache>
                <c:ptCount val="1"/>
                <c:pt idx="0">
                  <c:v>2024 Core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A06-4D98-947E-31577FFE5C50}"/>
                </c:ext>
              </c:extLst>
            </c:dLbl>
            <c:dLbl>
              <c:idx val="33"/>
              <c:layout>
                <c:manualLayout>
                  <c:x val="1.4475903410649945E-2"/>
                  <c:y val="1.1547792695302709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A06-4D98-947E-31577FFE5C50}"/>
                </c:ext>
              </c:extLst>
            </c:dLbl>
            <c:dLbl>
              <c:idx val="40"/>
              <c:layout>
                <c:manualLayout>
                  <c:x val="1.4475903410649945E-2"/>
                  <c:y val="1.1547792695302709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A06-4D98-947E-31577FFE5C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Inflation'!$AI$82:$AI$107</c:f>
              <c:numCache>
                <c:formatCode>#,##0.00</c:formatCode>
                <c:ptCount val="2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3.5</c:v>
                </c:pt>
                <c:pt idx="12">
                  <c:v>3.5</c:v>
                </c:pt>
                <c:pt idx="13">
                  <c:v>3.6</c:v>
                </c:pt>
                <c:pt idx="14">
                  <c:v>3.6</c:v>
                </c:pt>
                <c:pt idx="15">
                  <c:v>3.7</c:v>
                </c:pt>
                <c:pt idx="16">
                  <c:v>3.72</c:v>
                </c:pt>
                <c:pt idx="17">
                  <c:v>3.8</c:v>
                </c:pt>
                <c:pt idx="18">
                  <c:v>3.8</c:v>
                </c:pt>
                <c:pt idx="19">
                  <c:v>3.85</c:v>
                </c:pt>
                <c:pt idx="20">
                  <c:v>3.8</c:v>
                </c:pt>
                <c:pt idx="21">
                  <c:v>3.9</c:v>
                </c:pt>
                <c:pt idx="22">
                  <c:v>3.89</c:v>
                </c:pt>
                <c:pt idx="23">
                  <c:v>3.9750000000000001</c:v>
                </c:pt>
                <c:pt idx="24">
                  <c:v>4</c:v>
                </c:pt>
                <c:pt idx="25">
                  <c:v>4.0350000000000001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A06-4D98-947E-31577FFE5C50}"/>
            </c:ext>
          </c:extLst>
        </c:ser>
        <c:ser>
          <c:idx val="2"/>
          <c:order val="2"/>
          <c:tx>
            <c:strRef>
              <c:f>'Annual Inflation'!$AJ$6</c:f>
              <c:strCache>
                <c:ptCount val="1"/>
                <c:pt idx="0">
                  <c:v>2025 Core</c:v>
                </c:pt>
              </c:strCache>
            </c:strRef>
          </c:tx>
          <c:spPr>
            <a:ln w="12700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circle"/>
            <c:size val="4"/>
            <c:spPr>
              <a:solidFill>
                <a:srgbClr val="00B0F0"/>
              </a:solidFill>
              <a:ln w="9525">
                <a:solidFill>
                  <a:srgbClr val="00B0F0"/>
                </a:solidFill>
                <a:prstDash val="solid"/>
              </a:ln>
              <a:effectLst/>
            </c:spPr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A06-4D98-947E-31577FFE5C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Inflation'!$AJ$82:$AJ$107</c:f>
              <c:numCache>
                <c:formatCode>#,##0.00</c:formatCode>
                <c:ptCount val="2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3.6</c:v>
                </c:pt>
                <c:pt idx="24">
                  <c:v>3.67</c:v>
                </c:pt>
                <c:pt idx="25">
                  <c:v>3.67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A06-4D98-947E-31577FFE5C50}"/>
            </c:ext>
          </c:extLst>
        </c:ser>
        <c:ser>
          <c:idx val="3"/>
          <c:order val="3"/>
          <c:tx>
            <c:strRef>
              <c:f>'Annual Inflation'!$AK$6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Inflation'!$AK$82:$AK$107</c:f>
              <c:numCache>
                <c:formatCode>#,##0.00</c:formatCode>
                <c:ptCount val="2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A06-4D98-947E-31577FFE5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845856"/>
        <c:axId val="684848480"/>
      </c:lineChart>
      <c:dateAx>
        <c:axId val="68484585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8480"/>
        <c:crosses val="autoZero"/>
        <c:auto val="1"/>
        <c:lblOffset val="100"/>
        <c:baseTimeUnit val="months"/>
        <c:majorUnit val="3"/>
        <c:majorTimeUnit val="months"/>
      </c:dateAx>
      <c:valAx>
        <c:axId val="684848480"/>
        <c:scaling>
          <c:orientation val="minMax"/>
          <c:max val="6"/>
          <c:min val="1.5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5856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5"/>
        <c:delete val="1"/>
      </c:legendEntry>
      <c:layout>
        <c:manualLayout>
          <c:xMode val="edge"/>
          <c:yMode val="edge"/>
          <c:x val="9.5886304987756577E-2"/>
          <c:y val="0.26895601809273173"/>
          <c:w val="0.16868612647111172"/>
          <c:h val="0.178072513154935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badi" panose="020B06040201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/>
              <a:t>Inflation Expecations</a:t>
            </a:r>
            <a:r>
              <a:rPr lang="en-US" baseline="0"/>
              <a:t> for 2023, 2024 and 2025 </a:t>
            </a:r>
          </a:p>
          <a:p>
            <a:pPr algn="l">
              <a:defRPr/>
            </a:pPr>
            <a:r>
              <a:rPr lang="en-US" sz="1100" baseline="0"/>
              <a:t>(median, % YoY)</a:t>
            </a:r>
            <a:endParaRPr lang="en-US" sz="1100"/>
          </a:p>
        </c:rich>
      </c:tx>
      <c:layout>
        <c:manualLayout>
          <c:xMode val="edge"/>
          <c:yMode val="edge"/>
          <c:x val="5.7327111357821911E-2"/>
          <c:y val="3.9857642310613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057761230040194E-2"/>
          <c:y val="0.18886445802374655"/>
          <c:w val="0.86014646300867248"/>
          <c:h val="0.71915322606930487"/>
        </c:manualLayout>
      </c:layout>
      <c:areaChart>
        <c:grouping val="stacked"/>
        <c:varyColors val="0"/>
        <c:ser>
          <c:idx val="4"/>
          <c:order val="3"/>
          <c:tx>
            <c:strRef>
              <c:f>'Annual Inflation'!$AD$6</c:f>
              <c:strCache>
                <c:ptCount val="1"/>
                <c:pt idx="0">
                  <c:v>+1pp band</c:v>
                </c:pt>
              </c:strCache>
            </c:strRef>
          </c:tx>
          <c:spPr>
            <a:noFill/>
            <a:ln w="12700">
              <a:noFill/>
            </a:ln>
            <a:effectLst/>
          </c:spPr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Inflation'!$AD$82:$AD$107</c:f>
              <c:numCache>
                <c:formatCode>#,##0.00</c:formatCode>
                <c:ptCount val="2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1-45D3-BCB5-83E7CB2F0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45856"/>
        <c:axId val="684848480"/>
      </c:areaChart>
      <c:lineChart>
        <c:grouping val="standard"/>
        <c:varyColors val="0"/>
        <c:ser>
          <c:idx val="0"/>
          <c:order val="0"/>
          <c:tx>
            <c:strRef>
              <c:f>'Annual Inflation'!$Z$6</c:f>
              <c:strCache>
                <c:ptCount val="1"/>
                <c:pt idx="0">
                  <c:v>2023 Headline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C31-45D3-BCB5-83E7CB2F071E}"/>
                </c:ext>
              </c:extLst>
            </c:dLbl>
            <c:dLbl>
              <c:idx val="33"/>
              <c:layout>
                <c:manualLayout>
                  <c:x val="8.6121452173335555E-3"/>
                  <c:y val="-2.79570996840587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31-45D3-BCB5-83E7CB2F071E}"/>
                </c:ext>
              </c:extLst>
            </c:dLbl>
            <c:dLbl>
              <c:idx val="40"/>
              <c:layout>
                <c:manualLayout>
                  <c:x val="8.6121452173335555E-3"/>
                  <c:y val="-2.79570996840587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C31-45D3-BCB5-83E7CB2F07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FFC00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Inflation'!$Z$82:$Z$107</c:f>
              <c:numCache>
                <c:formatCode>#,##0.00</c:formatCode>
                <c:ptCount val="26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3.51</c:v>
                </c:pt>
                <c:pt idx="5">
                  <c:v>3.55</c:v>
                </c:pt>
                <c:pt idx="6">
                  <c:v>3.5</c:v>
                </c:pt>
                <c:pt idx="7">
                  <c:v>3.53</c:v>
                </c:pt>
                <c:pt idx="8">
                  <c:v>3.53</c:v>
                </c:pt>
                <c:pt idx="9">
                  <c:v>3.54</c:v>
                </c:pt>
                <c:pt idx="10">
                  <c:v>3.6</c:v>
                </c:pt>
                <c:pt idx="11">
                  <c:v>3.6</c:v>
                </c:pt>
                <c:pt idx="12">
                  <c:v>3.76</c:v>
                </c:pt>
                <c:pt idx="13">
                  <c:v>3.8</c:v>
                </c:pt>
                <c:pt idx="14">
                  <c:v>4</c:v>
                </c:pt>
                <c:pt idx="15">
                  <c:v>4.125</c:v>
                </c:pt>
                <c:pt idx="16">
                  <c:v>4.34</c:v>
                </c:pt>
                <c:pt idx="17">
                  <c:v>4.5</c:v>
                </c:pt>
                <c:pt idx="18">
                  <c:v>4.5</c:v>
                </c:pt>
                <c:pt idx="19">
                  <c:v>4.6550000000000002</c:v>
                </c:pt>
                <c:pt idx="20">
                  <c:v>4.76</c:v>
                </c:pt>
                <c:pt idx="21">
                  <c:v>5.09</c:v>
                </c:pt>
                <c:pt idx="22">
                  <c:v>5.0650000000000004</c:v>
                </c:pt>
                <c:pt idx="23">
                  <c:v>5.0999999999999996</c:v>
                </c:pt>
                <c:pt idx="24">
                  <c:v>5.1749999999999998</c:v>
                </c:pt>
                <c:pt idx="25">
                  <c:v>5.28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31-45D3-BCB5-83E7CB2F071E}"/>
            </c:ext>
          </c:extLst>
        </c:ser>
        <c:ser>
          <c:idx val="1"/>
          <c:order val="1"/>
          <c:tx>
            <c:strRef>
              <c:f>'Annual Inflation'!$AA$6</c:f>
              <c:strCache>
                <c:ptCount val="1"/>
                <c:pt idx="0">
                  <c:v>2024 Headline</c:v>
                </c:pt>
              </c:strCache>
            </c:strRef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C31-45D3-BCB5-83E7CB2F071E}"/>
                </c:ext>
              </c:extLst>
            </c:dLbl>
            <c:dLbl>
              <c:idx val="33"/>
              <c:layout>
                <c:manualLayout>
                  <c:x val="1.4475903410649945E-2"/>
                  <c:y val="1.1547792695302709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31-45D3-BCB5-83E7CB2F071E}"/>
                </c:ext>
              </c:extLst>
            </c:dLbl>
            <c:dLbl>
              <c:idx val="40"/>
              <c:layout>
                <c:manualLayout>
                  <c:x val="1.4475903410649945E-2"/>
                  <c:y val="1.1547792695302709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C31-45D3-BCB5-83E7CB2F07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Inflation'!$AA$82:$AA$107</c:f>
              <c:numCache>
                <c:formatCode>#,##0.00</c:formatCode>
                <c:ptCount val="2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3.54</c:v>
                </c:pt>
                <c:pt idx="12">
                  <c:v>3.6</c:v>
                </c:pt>
                <c:pt idx="13">
                  <c:v>3.6</c:v>
                </c:pt>
                <c:pt idx="14">
                  <c:v>3.6</c:v>
                </c:pt>
                <c:pt idx="15">
                  <c:v>3.6749999999999998</c:v>
                </c:pt>
                <c:pt idx="16">
                  <c:v>3.77</c:v>
                </c:pt>
                <c:pt idx="17">
                  <c:v>3.85</c:v>
                </c:pt>
                <c:pt idx="18">
                  <c:v>3.87</c:v>
                </c:pt>
                <c:pt idx="19">
                  <c:v>3.9</c:v>
                </c:pt>
                <c:pt idx="20">
                  <c:v>3.85</c:v>
                </c:pt>
                <c:pt idx="21">
                  <c:v>3.9</c:v>
                </c:pt>
                <c:pt idx="22">
                  <c:v>3.8</c:v>
                </c:pt>
                <c:pt idx="23">
                  <c:v>3.98</c:v>
                </c:pt>
                <c:pt idx="24">
                  <c:v>4</c:v>
                </c:pt>
                <c:pt idx="25">
                  <c:v>4.0650000000000004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C31-45D3-BCB5-83E7CB2F071E}"/>
            </c:ext>
          </c:extLst>
        </c:ser>
        <c:ser>
          <c:idx val="2"/>
          <c:order val="2"/>
          <c:tx>
            <c:strRef>
              <c:f>'Annual Inflation'!$AB$6</c:f>
              <c:strCache>
                <c:ptCount val="1"/>
                <c:pt idx="0">
                  <c:v>2025 Headline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solid"/>
              <a:round/>
            </a:ln>
            <a:effectLst/>
          </c:spPr>
          <c:marker>
            <c:symbol val="none"/>
          </c:marker>
          <c:dLbls>
            <c:dLbl>
              <c:idx val="2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C31-45D3-BCB5-83E7CB2F07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Inflation'!$D$82:$D$107</c:f>
              <c:numCache>
                <c:formatCode>[$-409]mmm\-yy;@</c:formatCode>
                <c:ptCount val="26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>
                  <c:v>44378</c:v>
                </c:pt>
                <c:pt idx="7">
                  <c:v>44409</c:v>
                </c:pt>
                <c:pt idx="8">
                  <c:v>44440</c:v>
                </c:pt>
                <c:pt idx="9">
                  <c:v>44470</c:v>
                </c:pt>
                <c:pt idx="10">
                  <c:v>44501</c:v>
                </c:pt>
                <c:pt idx="11">
                  <c:v>44531</c:v>
                </c:pt>
                <c:pt idx="12">
                  <c:v>44562</c:v>
                </c:pt>
                <c:pt idx="13">
                  <c:v>44593</c:v>
                </c:pt>
                <c:pt idx="14">
                  <c:v>44621</c:v>
                </c:pt>
                <c:pt idx="15">
                  <c:v>44652</c:v>
                </c:pt>
                <c:pt idx="16">
                  <c:v>44682</c:v>
                </c:pt>
                <c:pt idx="17">
                  <c:v>44713</c:v>
                </c:pt>
                <c:pt idx="18">
                  <c:v>44743</c:v>
                </c:pt>
                <c:pt idx="19">
                  <c:v>44774</c:v>
                </c:pt>
                <c:pt idx="20">
                  <c:v>44805</c:v>
                </c:pt>
                <c:pt idx="21">
                  <c:v>44835</c:v>
                </c:pt>
                <c:pt idx="22">
                  <c:v>44866</c:v>
                </c:pt>
                <c:pt idx="23">
                  <c:v>44896</c:v>
                </c:pt>
                <c:pt idx="24">
                  <c:v>44927</c:v>
                </c:pt>
                <c:pt idx="25">
                  <c:v>44958</c:v>
                </c:pt>
              </c:numCache>
            </c:numRef>
          </c:cat>
          <c:val>
            <c:numRef>
              <c:f>'Annual Inflation'!$AB$82:$AB$107</c:f>
              <c:numCache>
                <c:formatCode>#,##0.00</c:formatCode>
                <c:ptCount val="2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3.65</c:v>
                </c:pt>
                <c:pt idx="24">
                  <c:v>3.67</c:v>
                </c:pt>
                <c:pt idx="25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C31-45D3-BCB5-83E7CB2F071E}"/>
            </c:ext>
          </c:extLst>
        </c:ser>
        <c:ser>
          <c:idx val="3"/>
          <c:order val="4"/>
          <c:tx>
            <c:strRef>
              <c:f>'Annual Inflation'!$AH$6</c:f>
              <c:strCache>
                <c:ptCount val="1"/>
                <c:pt idx="0">
                  <c:v>2023 Core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solid"/>
              <a:round/>
            </a:ln>
            <a:effectLst/>
          </c:spPr>
          <c:marker>
            <c:symbol val="none"/>
          </c:marker>
          <c:val>
            <c:numRef>
              <c:f>'Annual Inflation'!$AH$82:$AH$107</c:f>
              <c:numCache>
                <c:formatCode>#,##0.00</c:formatCode>
                <c:ptCount val="26"/>
                <c:pt idx="0">
                  <c:v>3.4249999999999998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3.5</c:v>
                </c:pt>
                <c:pt idx="5">
                  <c:v>3.55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3.55</c:v>
                </c:pt>
                <c:pt idx="11">
                  <c:v>3.63</c:v>
                </c:pt>
                <c:pt idx="12">
                  <c:v>3.6</c:v>
                </c:pt>
                <c:pt idx="13">
                  <c:v>3.6949999999999998</c:v>
                </c:pt>
                <c:pt idx="14">
                  <c:v>3.9449999999999998</c:v>
                </c:pt>
                <c:pt idx="15">
                  <c:v>4</c:v>
                </c:pt>
                <c:pt idx="16">
                  <c:v>4.1349999999999998</c:v>
                </c:pt>
                <c:pt idx="17">
                  <c:v>4.25</c:v>
                </c:pt>
                <c:pt idx="18">
                  <c:v>4.3049999999999997</c:v>
                </c:pt>
                <c:pt idx="19">
                  <c:v>4.4400000000000004</c:v>
                </c:pt>
                <c:pt idx="20">
                  <c:v>4.6900000000000004</c:v>
                </c:pt>
                <c:pt idx="21">
                  <c:v>5.01</c:v>
                </c:pt>
                <c:pt idx="22">
                  <c:v>5.0549999999999997</c:v>
                </c:pt>
                <c:pt idx="23">
                  <c:v>5.07</c:v>
                </c:pt>
                <c:pt idx="24">
                  <c:v>5.2</c:v>
                </c:pt>
                <c:pt idx="25">
                  <c:v>5.3949999999999996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C31-45D3-BCB5-83E7CB2F071E}"/>
            </c:ext>
          </c:extLst>
        </c:ser>
        <c:ser>
          <c:idx val="5"/>
          <c:order val="5"/>
          <c:tx>
            <c:strRef>
              <c:f>'Annual Inflation'!$AI$6</c:f>
              <c:strCache>
                <c:ptCount val="1"/>
                <c:pt idx="0">
                  <c:v>2024 Core</c:v>
                </c:pt>
              </c:strCache>
            </c:strRef>
          </c:tx>
          <c:spPr>
            <a:ln w="22225" cap="rnd">
              <a:solidFill>
                <a:srgbClr val="00B05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'Annual Inflation'!$AI$82:$AI$107</c:f>
              <c:numCache>
                <c:formatCode>#,##0.00</c:formatCode>
                <c:ptCount val="2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3.5</c:v>
                </c:pt>
                <c:pt idx="12">
                  <c:v>3.5</c:v>
                </c:pt>
                <c:pt idx="13">
                  <c:v>3.6</c:v>
                </c:pt>
                <c:pt idx="14">
                  <c:v>3.6</c:v>
                </c:pt>
                <c:pt idx="15">
                  <c:v>3.7</c:v>
                </c:pt>
                <c:pt idx="16">
                  <c:v>3.72</c:v>
                </c:pt>
                <c:pt idx="17">
                  <c:v>3.8</c:v>
                </c:pt>
                <c:pt idx="18">
                  <c:v>3.8</c:v>
                </c:pt>
                <c:pt idx="19">
                  <c:v>3.85</c:v>
                </c:pt>
                <c:pt idx="20">
                  <c:v>3.8</c:v>
                </c:pt>
                <c:pt idx="21">
                  <c:v>3.9</c:v>
                </c:pt>
                <c:pt idx="22">
                  <c:v>3.89</c:v>
                </c:pt>
                <c:pt idx="23">
                  <c:v>3.9750000000000001</c:v>
                </c:pt>
                <c:pt idx="24">
                  <c:v>4</c:v>
                </c:pt>
                <c:pt idx="25">
                  <c:v>4.0350000000000001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C31-45D3-BCB5-83E7CB2F071E}"/>
            </c:ext>
          </c:extLst>
        </c:ser>
        <c:ser>
          <c:idx val="6"/>
          <c:order val="6"/>
          <c:tx>
            <c:strRef>
              <c:f>'Annual Inflation'!$AJ$6</c:f>
              <c:strCache>
                <c:ptCount val="1"/>
                <c:pt idx="0">
                  <c:v>2025 Core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'Annual Inflation'!$AJ$82:$AJ$107</c:f>
              <c:numCache>
                <c:formatCode>#,##0.00</c:formatCode>
                <c:ptCount val="2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3.6</c:v>
                </c:pt>
                <c:pt idx="24">
                  <c:v>3.67</c:v>
                </c:pt>
                <c:pt idx="25">
                  <c:v>3.67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C31-45D3-BCB5-83E7CB2F0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845856"/>
        <c:axId val="684848480"/>
      </c:lineChart>
      <c:dateAx>
        <c:axId val="68484585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8480"/>
        <c:crosses val="autoZero"/>
        <c:auto val="1"/>
        <c:lblOffset val="100"/>
        <c:baseTimeUnit val="months"/>
        <c:majorUnit val="3"/>
        <c:majorTimeUnit val="months"/>
      </c:dateAx>
      <c:valAx>
        <c:axId val="684848480"/>
        <c:scaling>
          <c:orientation val="minMax"/>
          <c:max val="5.5"/>
          <c:min val="3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5856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ayout>
        <c:manualLayout>
          <c:xMode val="edge"/>
          <c:yMode val="edge"/>
          <c:x val="7.7090100052154303E-2"/>
          <c:y val="0.20178604213013313"/>
          <c:w val="0.74199183729957041"/>
          <c:h val="0.118862750108537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badi" panose="020B06040201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/>
              <a:t>Mexico: 1-4 Years and 5-8 Years Inflation</a:t>
            </a:r>
            <a:r>
              <a:rPr lang="en-US" baseline="0"/>
              <a:t> Expectaions</a:t>
            </a:r>
          </a:p>
          <a:p>
            <a:pPr algn="l">
              <a:defRPr/>
            </a:pPr>
            <a:r>
              <a:rPr lang="en-US" sz="1100" baseline="0"/>
              <a:t>% YoY</a:t>
            </a:r>
            <a:endParaRPr lang="en-US" sz="1100"/>
          </a:p>
        </c:rich>
      </c:tx>
      <c:layout>
        <c:manualLayout>
          <c:xMode val="edge"/>
          <c:yMode val="edge"/>
          <c:x val="5.7327111357821911E-2"/>
          <c:y val="3.9857642310613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29583525045175E-2"/>
          <c:y val="0.16178583954489226"/>
          <c:w val="0.88177676728584464"/>
          <c:h val="0.66038457487357949"/>
        </c:manualLayout>
      </c:layout>
      <c:lineChart>
        <c:grouping val="standard"/>
        <c:varyColors val="0"/>
        <c:ser>
          <c:idx val="0"/>
          <c:order val="0"/>
          <c:tx>
            <c:strRef>
              <c:f>'Annual Inflation'!$AQ$6</c:f>
              <c:strCache>
                <c:ptCount val="1"/>
                <c:pt idx="0">
                  <c:v>1-4 years median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10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13A-4462-BFD4-E5500B4E81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Inflation'!$AP$7:$AP$177</c:f>
              <c:numCache>
                <c:formatCode>[$-409]mmm\-yy;@</c:formatCode>
                <c:ptCount val="171"/>
                <c:pt idx="0">
                  <c:v>39783</c:v>
                </c:pt>
                <c:pt idx="1">
                  <c:v>39814</c:v>
                </c:pt>
                <c:pt idx="2">
                  <c:v>39845</c:v>
                </c:pt>
                <c:pt idx="3">
                  <c:v>39873</c:v>
                </c:pt>
                <c:pt idx="4">
                  <c:v>39904</c:v>
                </c:pt>
                <c:pt idx="5">
                  <c:v>39934</c:v>
                </c:pt>
                <c:pt idx="6">
                  <c:v>39965</c:v>
                </c:pt>
                <c:pt idx="7">
                  <c:v>39995</c:v>
                </c:pt>
                <c:pt idx="8">
                  <c:v>40026</c:v>
                </c:pt>
                <c:pt idx="9">
                  <c:v>40057</c:v>
                </c:pt>
                <c:pt idx="10">
                  <c:v>40087</c:v>
                </c:pt>
                <c:pt idx="11">
                  <c:v>40118</c:v>
                </c:pt>
                <c:pt idx="12">
                  <c:v>40148</c:v>
                </c:pt>
                <c:pt idx="13">
                  <c:v>40179</c:v>
                </c:pt>
                <c:pt idx="14">
                  <c:v>40210</c:v>
                </c:pt>
                <c:pt idx="15">
                  <c:v>40238</c:v>
                </c:pt>
                <c:pt idx="16">
                  <c:v>40269</c:v>
                </c:pt>
                <c:pt idx="17">
                  <c:v>40299</c:v>
                </c:pt>
                <c:pt idx="18">
                  <c:v>40330</c:v>
                </c:pt>
                <c:pt idx="19">
                  <c:v>40360</c:v>
                </c:pt>
                <c:pt idx="20">
                  <c:v>40391</c:v>
                </c:pt>
                <c:pt idx="21">
                  <c:v>40422</c:v>
                </c:pt>
                <c:pt idx="22">
                  <c:v>40452</c:v>
                </c:pt>
                <c:pt idx="23">
                  <c:v>40483</c:v>
                </c:pt>
                <c:pt idx="24">
                  <c:v>40513</c:v>
                </c:pt>
                <c:pt idx="25">
                  <c:v>40544</c:v>
                </c:pt>
                <c:pt idx="26">
                  <c:v>40575</c:v>
                </c:pt>
                <c:pt idx="27">
                  <c:v>40603</c:v>
                </c:pt>
                <c:pt idx="28">
                  <c:v>40634</c:v>
                </c:pt>
                <c:pt idx="29">
                  <c:v>40664</c:v>
                </c:pt>
                <c:pt idx="30">
                  <c:v>40695</c:v>
                </c:pt>
                <c:pt idx="31">
                  <c:v>40725</c:v>
                </c:pt>
                <c:pt idx="32">
                  <c:v>40756</c:v>
                </c:pt>
                <c:pt idx="33">
                  <c:v>40787</c:v>
                </c:pt>
                <c:pt idx="34">
                  <c:v>40817</c:v>
                </c:pt>
                <c:pt idx="35">
                  <c:v>40848</c:v>
                </c:pt>
                <c:pt idx="36">
                  <c:v>40878</c:v>
                </c:pt>
                <c:pt idx="37">
                  <c:v>40909</c:v>
                </c:pt>
                <c:pt idx="38">
                  <c:v>40940</c:v>
                </c:pt>
                <c:pt idx="39">
                  <c:v>40969</c:v>
                </c:pt>
                <c:pt idx="40">
                  <c:v>41000</c:v>
                </c:pt>
                <c:pt idx="41">
                  <c:v>41030</c:v>
                </c:pt>
                <c:pt idx="42">
                  <c:v>41061</c:v>
                </c:pt>
                <c:pt idx="43">
                  <c:v>41091</c:v>
                </c:pt>
                <c:pt idx="44">
                  <c:v>41122</c:v>
                </c:pt>
                <c:pt idx="45">
                  <c:v>41153</c:v>
                </c:pt>
                <c:pt idx="46">
                  <c:v>41183</c:v>
                </c:pt>
                <c:pt idx="47">
                  <c:v>41214</c:v>
                </c:pt>
                <c:pt idx="48">
                  <c:v>41244</c:v>
                </c:pt>
                <c:pt idx="49">
                  <c:v>41275</c:v>
                </c:pt>
                <c:pt idx="50">
                  <c:v>41306</c:v>
                </c:pt>
                <c:pt idx="51">
                  <c:v>41334</c:v>
                </c:pt>
                <c:pt idx="52">
                  <c:v>41365</c:v>
                </c:pt>
                <c:pt idx="53">
                  <c:v>41395</c:v>
                </c:pt>
                <c:pt idx="54">
                  <c:v>41426</c:v>
                </c:pt>
                <c:pt idx="55">
                  <c:v>41456</c:v>
                </c:pt>
                <c:pt idx="56">
                  <c:v>41487</c:v>
                </c:pt>
                <c:pt idx="57">
                  <c:v>41518</c:v>
                </c:pt>
                <c:pt idx="58">
                  <c:v>41548</c:v>
                </c:pt>
                <c:pt idx="59">
                  <c:v>41579</c:v>
                </c:pt>
                <c:pt idx="60">
                  <c:v>41609</c:v>
                </c:pt>
                <c:pt idx="61">
                  <c:v>41640</c:v>
                </c:pt>
                <c:pt idx="62">
                  <c:v>41671</c:v>
                </c:pt>
                <c:pt idx="63">
                  <c:v>41699</c:v>
                </c:pt>
                <c:pt idx="64">
                  <c:v>41730</c:v>
                </c:pt>
                <c:pt idx="65">
                  <c:v>41760</c:v>
                </c:pt>
                <c:pt idx="66">
                  <c:v>41791</c:v>
                </c:pt>
                <c:pt idx="67">
                  <c:v>41821</c:v>
                </c:pt>
                <c:pt idx="68">
                  <c:v>41852</c:v>
                </c:pt>
                <c:pt idx="69">
                  <c:v>41883</c:v>
                </c:pt>
                <c:pt idx="70">
                  <c:v>41913</c:v>
                </c:pt>
                <c:pt idx="71">
                  <c:v>41944</c:v>
                </c:pt>
                <c:pt idx="72">
                  <c:v>41974</c:v>
                </c:pt>
                <c:pt idx="73">
                  <c:v>42005</c:v>
                </c:pt>
                <c:pt idx="74">
                  <c:v>42036</c:v>
                </c:pt>
                <c:pt idx="75">
                  <c:v>42064</c:v>
                </c:pt>
                <c:pt idx="76">
                  <c:v>42095</c:v>
                </c:pt>
                <c:pt idx="77">
                  <c:v>42125</c:v>
                </c:pt>
                <c:pt idx="78">
                  <c:v>42156</c:v>
                </c:pt>
                <c:pt idx="79">
                  <c:v>42186</c:v>
                </c:pt>
                <c:pt idx="80">
                  <c:v>42217</c:v>
                </c:pt>
                <c:pt idx="81">
                  <c:v>42248</c:v>
                </c:pt>
                <c:pt idx="82">
                  <c:v>42278</c:v>
                </c:pt>
                <c:pt idx="83">
                  <c:v>42309</c:v>
                </c:pt>
                <c:pt idx="84">
                  <c:v>42339</c:v>
                </c:pt>
                <c:pt idx="85">
                  <c:v>42370</c:v>
                </c:pt>
                <c:pt idx="86">
                  <c:v>42401</c:v>
                </c:pt>
                <c:pt idx="87">
                  <c:v>42430</c:v>
                </c:pt>
                <c:pt idx="88">
                  <c:v>42461</c:v>
                </c:pt>
                <c:pt idx="89">
                  <c:v>42491</c:v>
                </c:pt>
                <c:pt idx="90">
                  <c:v>42522</c:v>
                </c:pt>
                <c:pt idx="91">
                  <c:v>42552</c:v>
                </c:pt>
                <c:pt idx="92">
                  <c:v>42583</c:v>
                </c:pt>
                <c:pt idx="93">
                  <c:v>42614</c:v>
                </c:pt>
                <c:pt idx="94">
                  <c:v>42644</c:v>
                </c:pt>
                <c:pt idx="95">
                  <c:v>42675</c:v>
                </c:pt>
                <c:pt idx="96">
                  <c:v>42705</c:v>
                </c:pt>
                <c:pt idx="97">
                  <c:v>42736</c:v>
                </c:pt>
                <c:pt idx="98">
                  <c:v>42767</c:v>
                </c:pt>
                <c:pt idx="99">
                  <c:v>42795</c:v>
                </c:pt>
                <c:pt idx="100">
                  <c:v>42826</c:v>
                </c:pt>
                <c:pt idx="101">
                  <c:v>42856</c:v>
                </c:pt>
                <c:pt idx="102">
                  <c:v>42887</c:v>
                </c:pt>
                <c:pt idx="103">
                  <c:v>42917</c:v>
                </c:pt>
                <c:pt idx="104">
                  <c:v>42948</c:v>
                </c:pt>
                <c:pt idx="105">
                  <c:v>42979</c:v>
                </c:pt>
                <c:pt idx="106">
                  <c:v>43009</c:v>
                </c:pt>
                <c:pt idx="107">
                  <c:v>43040</c:v>
                </c:pt>
                <c:pt idx="108">
                  <c:v>43070</c:v>
                </c:pt>
                <c:pt idx="109">
                  <c:v>43101</c:v>
                </c:pt>
                <c:pt idx="110">
                  <c:v>43132</c:v>
                </c:pt>
                <c:pt idx="111">
                  <c:v>43160</c:v>
                </c:pt>
                <c:pt idx="112">
                  <c:v>43191</c:v>
                </c:pt>
                <c:pt idx="113">
                  <c:v>43221</c:v>
                </c:pt>
                <c:pt idx="114">
                  <c:v>43252</c:v>
                </c:pt>
                <c:pt idx="115">
                  <c:v>43282</c:v>
                </c:pt>
                <c:pt idx="116">
                  <c:v>43313</c:v>
                </c:pt>
                <c:pt idx="117">
                  <c:v>43344</c:v>
                </c:pt>
                <c:pt idx="118">
                  <c:v>43374</c:v>
                </c:pt>
                <c:pt idx="119">
                  <c:v>43405</c:v>
                </c:pt>
                <c:pt idx="120">
                  <c:v>43435</c:v>
                </c:pt>
                <c:pt idx="121">
                  <c:v>43466</c:v>
                </c:pt>
                <c:pt idx="122">
                  <c:v>43497</c:v>
                </c:pt>
                <c:pt idx="123">
                  <c:v>43525</c:v>
                </c:pt>
                <c:pt idx="124">
                  <c:v>43556</c:v>
                </c:pt>
                <c:pt idx="125">
                  <c:v>43586</c:v>
                </c:pt>
                <c:pt idx="126">
                  <c:v>43617</c:v>
                </c:pt>
                <c:pt idx="127">
                  <c:v>43647</c:v>
                </c:pt>
                <c:pt idx="128">
                  <c:v>43678</c:v>
                </c:pt>
                <c:pt idx="129">
                  <c:v>43709</c:v>
                </c:pt>
                <c:pt idx="130">
                  <c:v>43739</c:v>
                </c:pt>
                <c:pt idx="131">
                  <c:v>43770</c:v>
                </c:pt>
                <c:pt idx="132">
                  <c:v>43800</c:v>
                </c:pt>
                <c:pt idx="133">
                  <c:v>43831</c:v>
                </c:pt>
                <c:pt idx="134">
                  <c:v>43862</c:v>
                </c:pt>
                <c:pt idx="135">
                  <c:v>43891</c:v>
                </c:pt>
                <c:pt idx="136">
                  <c:v>43922</c:v>
                </c:pt>
                <c:pt idx="137">
                  <c:v>43952</c:v>
                </c:pt>
                <c:pt idx="138">
                  <c:v>43983</c:v>
                </c:pt>
                <c:pt idx="139">
                  <c:v>44013</c:v>
                </c:pt>
                <c:pt idx="140">
                  <c:v>44044</c:v>
                </c:pt>
                <c:pt idx="141">
                  <c:v>44075</c:v>
                </c:pt>
                <c:pt idx="142">
                  <c:v>44105</c:v>
                </c:pt>
                <c:pt idx="143">
                  <c:v>44136</c:v>
                </c:pt>
                <c:pt idx="144">
                  <c:v>44166</c:v>
                </c:pt>
                <c:pt idx="145">
                  <c:v>44197</c:v>
                </c:pt>
                <c:pt idx="146">
                  <c:v>44228</c:v>
                </c:pt>
                <c:pt idx="147">
                  <c:v>44256</c:v>
                </c:pt>
                <c:pt idx="148">
                  <c:v>44287</c:v>
                </c:pt>
                <c:pt idx="149">
                  <c:v>44317</c:v>
                </c:pt>
                <c:pt idx="150">
                  <c:v>44348</c:v>
                </c:pt>
                <c:pt idx="151">
                  <c:v>44378</c:v>
                </c:pt>
                <c:pt idx="152">
                  <c:v>44409</c:v>
                </c:pt>
                <c:pt idx="153">
                  <c:v>44440</c:v>
                </c:pt>
                <c:pt idx="154">
                  <c:v>44470</c:v>
                </c:pt>
                <c:pt idx="155">
                  <c:v>44501</c:v>
                </c:pt>
                <c:pt idx="156">
                  <c:v>44531</c:v>
                </c:pt>
                <c:pt idx="157">
                  <c:v>44562</c:v>
                </c:pt>
                <c:pt idx="158">
                  <c:v>44593</c:v>
                </c:pt>
                <c:pt idx="159">
                  <c:v>44621</c:v>
                </c:pt>
                <c:pt idx="160">
                  <c:v>44652</c:v>
                </c:pt>
                <c:pt idx="161">
                  <c:v>44682</c:v>
                </c:pt>
                <c:pt idx="162">
                  <c:v>44713</c:v>
                </c:pt>
                <c:pt idx="163">
                  <c:v>44743</c:v>
                </c:pt>
                <c:pt idx="164">
                  <c:v>44774</c:v>
                </c:pt>
                <c:pt idx="165">
                  <c:v>44805</c:v>
                </c:pt>
                <c:pt idx="166">
                  <c:v>44835</c:v>
                </c:pt>
                <c:pt idx="167">
                  <c:v>44866</c:v>
                </c:pt>
                <c:pt idx="168">
                  <c:v>44896</c:v>
                </c:pt>
                <c:pt idx="169">
                  <c:v>44927</c:v>
                </c:pt>
                <c:pt idx="170">
                  <c:v>44958</c:v>
                </c:pt>
              </c:numCache>
            </c:numRef>
          </c:cat>
          <c:val>
            <c:numRef>
              <c:f>'Annual Inflation'!$AQ$7:$AQ$177</c:f>
              <c:numCache>
                <c:formatCode>#,##0.00</c:formatCode>
                <c:ptCount val="171"/>
                <c:pt idx="0">
                  <c:v>3.7</c:v>
                </c:pt>
                <c:pt idx="1">
                  <c:v>3.5</c:v>
                </c:pt>
                <c:pt idx="2">
                  <c:v>3.46</c:v>
                </c:pt>
                <c:pt idx="3">
                  <c:v>3.5</c:v>
                </c:pt>
                <c:pt idx="4">
                  <c:v>3.51</c:v>
                </c:pt>
                <c:pt idx="5">
                  <c:v>3.5</c:v>
                </c:pt>
                <c:pt idx="6">
                  <c:v>3.5550000000000002</c:v>
                </c:pt>
                <c:pt idx="7">
                  <c:v>3.6</c:v>
                </c:pt>
                <c:pt idx="8">
                  <c:v>3.6</c:v>
                </c:pt>
                <c:pt idx="9">
                  <c:v>3.75</c:v>
                </c:pt>
                <c:pt idx="10">
                  <c:v>3.8</c:v>
                </c:pt>
                <c:pt idx="11">
                  <c:v>3.95</c:v>
                </c:pt>
                <c:pt idx="12">
                  <c:v>#N/A</c:v>
                </c:pt>
                <c:pt idx="13">
                  <c:v>3.6</c:v>
                </c:pt>
                <c:pt idx="14">
                  <c:v>3.6</c:v>
                </c:pt>
                <c:pt idx="15">
                  <c:v>3.6</c:v>
                </c:pt>
                <c:pt idx="16">
                  <c:v>3.8</c:v>
                </c:pt>
                <c:pt idx="17">
                  <c:v>3.68</c:v>
                </c:pt>
                <c:pt idx="18">
                  <c:v>3.7</c:v>
                </c:pt>
                <c:pt idx="19">
                  <c:v>3.65</c:v>
                </c:pt>
                <c:pt idx="20">
                  <c:v>3.7</c:v>
                </c:pt>
                <c:pt idx="21">
                  <c:v>3.7</c:v>
                </c:pt>
                <c:pt idx="22">
                  <c:v>3.7</c:v>
                </c:pt>
                <c:pt idx="23">
                  <c:v>3.7</c:v>
                </c:pt>
                <c:pt idx="24">
                  <c:v>3.6</c:v>
                </c:pt>
                <c:pt idx="25">
                  <c:v>3.6</c:v>
                </c:pt>
                <c:pt idx="26">
                  <c:v>3.6</c:v>
                </c:pt>
                <c:pt idx="27">
                  <c:v>3.6</c:v>
                </c:pt>
                <c:pt idx="28">
                  <c:v>3.6</c:v>
                </c:pt>
                <c:pt idx="29">
                  <c:v>3.6</c:v>
                </c:pt>
                <c:pt idx="30">
                  <c:v>3.6</c:v>
                </c:pt>
                <c:pt idx="31">
                  <c:v>3.6</c:v>
                </c:pt>
                <c:pt idx="32">
                  <c:v>3.6</c:v>
                </c:pt>
                <c:pt idx="33">
                  <c:v>3.6</c:v>
                </c:pt>
                <c:pt idx="34">
                  <c:v>3.6</c:v>
                </c:pt>
                <c:pt idx="35">
                  <c:v>3.6</c:v>
                </c:pt>
                <c:pt idx="36">
                  <c:v>3.6</c:v>
                </c:pt>
                <c:pt idx="37">
                  <c:v>3.6</c:v>
                </c:pt>
                <c:pt idx="38">
                  <c:v>3.6</c:v>
                </c:pt>
                <c:pt idx="39">
                  <c:v>3.6</c:v>
                </c:pt>
                <c:pt idx="40">
                  <c:v>3.6</c:v>
                </c:pt>
                <c:pt idx="41">
                  <c:v>3.6</c:v>
                </c:pt>
                <c:pt idx="42">
                  <c:v>3.6</c:v>
                </c:pt>
                <c:pt idx="43">
                  <c:v>3.5</c:v>
                </c:pt>
                <c:pt idx="44">
                  <c:v>3.55</c:v>
                </c:pt>
                <c:pt idx="45">
                  <c:v>3.6</c:v>
                </c:pt>
                <c:pt idx="46">
                  <c:v>3.6</c:v>
                </c:pt>
                <c:pt idx="47">
                  <c:v>3.6</c:v>
                </c:pt>
                <c:pt idx="48">
                  <c:v>3.6</c:v>
                </c:pt>
                <c:pt idx="49">
                  <c:v>3.5</c:v>
                </c:pt>
                <c:pt idx="50">
                  <c:v>3.5</c:v>
                </c:pt>
                <c:pt idx="51">
                  <c:v>3.54</c:v>
                </c:pt>
                <c:pt idx="52">
                  <c:v>3.52</c:v>
                </c:pt>
                <c:pt idx="53">
                  <c:v>3.5449999999999999</c:v>
                </c:pt>
                <c:pt idx="54">
                  <c:v>3.5</c:v>
                </c:pt>
                <c:pt idx="55">
                  <c:v>3.6</c:v>
                </c:pt>
                <c:pt idx="56">
                  <c:v>3.5550000000000002</c:v>
                </c:pt>
                <c:pt idx="57">
                  <c:v>3.51</c:v>
                </c:pt>
                <c:pt idx="58">
                  <c:v>3.53</c:v>
                </c:pt>
                <c:pt idx="59">
                  <c:v>3.6</c:v>
                </c:pt>
                <c:pt idx="60">
                  <c:v>3.6</c:v>
                </c:pt>
                <c:pt idx="61">
                  <c:v>3.5</c:v>
                </c:pt>
                <c:pt idx="62">
                  <c:v>3.5049999999999999</c:v>
                </c:pt>
                <c:pt idx="63">
                  <c:v>3.5</c:v>
                </c:pt>
                <c:pt idx="64">
                  <c:v>3.5</c:v>
                </c:pt>
                <c:pt idx="65">
                  <c:v>3.5</c:v>
                </c:pt>
                <c:pt idx="66">
                  <c:v>3.52</c:v>
                </c:pt>
                <c:pt idx="67">
                  <c:v>3.5</c:v>
                </c:pt>
                <c:pt idx="68">
                  <c:v>3.5</c:v>
                </c:pt>
                <c:pt idx="69">
                  <c:v>3.5</c:v>
                </c:pt>
                <c:pt idx="70">
                  <c:v>3.5</c:v>
                </c:pt>
                <c:pt idx="71">
                  <c:v>3.5</c:v>
                </c:pt>
                <c:pt idx="72">
                  <c:v>3.5</c:v>
                </c:pt>
                <c:pt idx="73">
                  <c:v>3.5</c:v>
                </c:pt>
                <c:pt idx="74">
                  <c:v>3.45</c:v>
                </c:pt>
                <c:pt idx="75">
                  <c:v>3.5</c:v>
                </c:pt>
                <c:pt idx="76">
                  <c:v>3.48</c:v>
                </c:pt>
                <c:pt idx="77">
                  <c:v>3.46</c:v>
                </c:pt>
                <c:pt idx="78">
                  <c:v>3.5</c:v>
                </c:pt>
                <c:pt idx="79">
                  <c:v>3.4449999999999998</c:v>
                </c:pt>
                <c:pt idx="80">
                  <c:v>3.46</c:v>
                </c:pt>
                <c:pt idx="81">
                  <c:v>3.4550000000000001</c:v>
                </c:pt>
                <c:pt idx="82">
                  <c:v>3.4</c:v>
                </c:pt>
                <c:pt idx="83">
                  <c:v>3.4</c:v>
                </c:pt>
                <c:pt idx="84">
                  <c:v>3.39</c:v>
                </c:pt>
                <c:pt idx="85">
                  <c:v>3.4</c:v>
                </c:pt>
                <c:pt idx="86">
                  <c:v>3.375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3.4</c:v>
                </c:pt>
                <c:pt idx="91">
                  <c:v>3.36</c:v>
                </c:pt>
                <c:pt idx="92">
                  <c:v>3.31</c:v>
                </c:pt>
                <c:pt idx="93">
                  <c:v>3.34</c:v>
                </c:pt>
                <c:pt idx="94">
                  <c:v>3.41</c:v>
                </c:pt>
                <c:pt idx="95">
                  <c:v>3.54</c:v>
                </c:pt>
                <c:pt idx="96">
                  <c:v>3.65</c:v>
                </c:pt>
                <c:pt idx="97">
                  <c:v>3.6</c:v>
                </c:pt>
                <c:pt idx="98">
                  <c:v>3.6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3.5049999999999999</c:v>
                </c:pt>
                <c:pt idx="104">
                  <c:v>3.5</c:v>
                </c:pt>
                <c:pt idx="105">
                  <c:v>3.5</c:v>
                </c:pt>
                <c:pt idx="106">
                  <c:v>3.5</c:v>
                </c:pt>
                <c:pt idx="107">
                  <c:v>3.5049999999999999</c:v>
                </c:pt>
                <c:pt idx="108">
                  <c:v>3.5</c:v>
                </c:pt>
                <c:pt idx="109">
                  <c:v>3.5</c:v>
                </c:pt>
                <c:pt idx="110">
                  <c:v>3.5</c:v>
                </c:pt>
                <c:pt idx="111">
                  <c:v>3.5</c:v>
                </c:pt>
                <c:pt idx="112">
                  <c:v>3.5</c:v>
                </c:pt>
                <c:pt idx="113">
                  <c:v>3.5</c:v>
                </c:pt>
                <c:pt idx="114">
                  <c:v>3.5</c:v>
                </c:pt>
                <c:pt idx="115">
                  <c:v>3.5</c:v>
                </c:pt>
                <c:pt idx="116">
                  <c:v>3.5</c:v>
                </c:pt>
                <c:pt idx="117">
                  <c:v>3.51</c:v>
                </c:pt>
                <c:pt idx="118">
                  <c:v>3.5</c:v>
                </c:pt>
                <c:pt idx="119">
                  <c:v>3.52</c:v>
                </c:pt>
                <c:pt idx="120">
                  <c:v>3.55</c:v>
                </c:pt>
                <c:pt idx="121">
                  <c:v>3.53</c:v>
                </c:pt>
                <c:pt idx="122">
                  <c:v>3.5</c:v>
                </c:pt>
                <c:pt idx="123">
                  <c:v>3.55</c:v>
                </c:pt>
                <c:pt idx="124">
                  <c:v>3.55</c:v>
                </c:pt>
                <c:pt idx="125">
                  <c:v>3.54</c:v>
                </c:pt>
                <c:pt idx="126">
                  <c:v>3.5</c:v>
                </c:pt>
                <c:pt idx="127">
                  <c:v>3.5</c:v>
                </c:pt>
                <c:pt idx="128">
                  <c:v>3.5</c:v>
                </c:pt>
                <c:pt idx="129">
                  <c:v>3.5</c:v>
                </c:pt>
                <c:pt idx="130">
                  <c:v>3.5</c:v>
                </c:pt>
                <c:pt idx="131">
                  <c:v>3.5</c:v>
                </c:pt>
                <c:pt idx="132">
                  <c:v>3.5</c:v>
                </c:pt>
                <c:pt idx="133">
                  <c:v>3.5</c:v>
                </c:pt>
                <c:pt idx="134">
                  <c:v>3.5</c:v>
                </c:pt>
                <c:pt idx="135">
                  <c:v>3.5</c:v>
                </c:pt>
                <c:pt idx="136">
                  <c:v>3.5</c:v>
                </c:pt>
                <c:pt idx="137">
                  <c:v>3.5</c:v>
                </c:pt>
                <c:pt idx="138">
                  <c:v>3.5</c:v>
                </c:pt>
                <c:pt idx="139">
                  <c:v>3.5</c:v>
                </c:pt>
                <c:pt idx="140">
                  <c:v>3.5</c:v>
                </c:pt>
                <c:pt idx="141">
                  <c:v>3.5</c:v>
                </c:pt>
                <c:pt idx="142">
                  <c:v>3.5</c:v>
                </c:pt>
                <c:pt idx="143">
                  <c:v>3.5</c:v>
                </c:pt>
                <c:pt idx="144">
                  <c:v>3.5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3.55</c:v>
                </c:pt>
                <c:pt idx="151">
                  <c:v>3.5</c:v>
                </c:pt>
                <c:pt idx="152">
                  <c:v>3.51</c:v>
                </c:pt>
                <c:pt idx="153">
                  <c:v>3.6</c:v>
                </c:pt>
                <c:pt idx="154">
                  <c:v>3.6</c:v>
                </c:pt>
                <c:pt idx="155">
                  <c:v>3.68</c:v>
                </c:pt>
                <c:pt idx="156">
                  <c:v>3.68</c:v>
                </c:pt>
                <c:pt idx="157">
                  <c:v>3.6349999999999998</c:v>
                </c:pt>
                <c:pt idx="158">
                  <c:v>3.7</c:v>
                </c:pt>
                <c:pt idx="159">
                  <c:v>3.7250000000000001</c:v>
                </c:pt>
                <c:pt idx="160">
                  <c:v>3.76</c:v>
                </c:pt>
                <c:pt idx="161">
                  <c:v>3.8</c:v>
                </c:pt>
                <c:pt idx="162">
                  <c:v>3.8</c:v>
                </c:pt>
                <c:pt idx="163">
                  <c:v>3.82</c:v>
                </c:pt>
                <c:pt idx="164">
                  <c:v>3.85</c:v>
                </c:pt>
                <c:pt idx="165">
                  <c:v>3.9750000000000001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3.8</c:v>
                </c:pt>
                <c:pt idx="170">
                  <c:v>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3A-4462-BFD4-E5500B4E813A}"/>
            </c:ext>
          </c:extLst>
        </c:ser>
        <c:ser>
          <c:idx val="1"/>
          <c:order val="1"/>
          <c:tx>
            <c:strRef>
              <c:f>'Annual Inflation'!$AR$6</c:f>
              <c:strCache>
                <c:ptCount val="1"/>
                <c:pt idx="0">
                  <c:v>5-8 years median</c:v>
                </c:pt>
              </c:strCache>
            </c:strRef>
          </c:tx>
          <c:spPr>
            <a:ln w="222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10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13A-4462-BFD4-E5500B4E813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Inflation'!$AP$7:$AP$177</c:f>
              <c:numCache>
                <c:formatCode>[$-409]mmm\-yy;@</c:formatCode>
                <c:ptCount val="171"/>
                <c:pt idx="0">
                  <c:v>39783</c:v>
                </c:pt>
                <c:pt idx="1">
                  <c:v>39814</c:v>
                </c:pt>
                <c:pt idx="2">
                  <c:v>39845</c:v>
                </c:pt>
                <c:pt idx="3">
                  <c:v>39873</c:v>
                </c:pt>
                <c:pt idx="4">
                  <c:v>39904</c:v>
                </c:pt>
                <c:pt idx="5">
                  <c:v>39934</c:v>
                </c:pt>
                <c:pt idx="6">
                  <c:v>39965</c:v>
                </c:pt>
                <c:pt idx="7">
                  <c:v>39995</c:v>
                </c:pt>
                <c:pt idx="8">
                  <c:v>40026</c:v>
                </c:pt>
                <c:pt idx="9">
                  <c:v>40057</c:v>
                </c:pt>
                <c:pt idx="10">
                  <c:v>40087</c:v>
                </c:pt>
                <c:pt idx="11">
                  <c:v>40118</c:v>
                </c:pt>
                <c:pt idx="12">
                  <c:v>40148</c:v>
                </c:pt>
                <c:pt idx="13">
                  <c:v>40179</c:v>
                </c:pt>
                <c:pt idx="14">
                  <c:v>40210</c:v>
                </c:pt>
                <c:pt idx="15">
                  <c:v>40238</c:v>
                </c:pt>
                <c:pt idx="16">
                  <c:v>40269</c:v>
                </c:pt>
                <c:pt idx="17">
                  <c:v>40299</c:v>
                </c:pt>
                <c:pt idx="18">
                  <c:v>40330</c:v>
                </c:pt>
                <c:pt idx="19">
                  <c:v>40360</c:v>
                </c:pt>
                <c:pt idx="20">
                  <c:v>40391</c:v>
                </c:pt>
                <c:pt idx="21">
                  <c:v>40422</c:v>
                </c:pt>
                <c:pt idx="22">
                  <c:v>40452</c:v>
                </c:pt>
                <c:pt idx="23">
                  <c:v>40483</c:v>
                </c:pt>
                <c:pt idx="24">
                  <c:v>40513</c:v>
                </c:pt>
                <c:pt idx="25">
                  <c:v>40544</c:v>
                </c:pt>
                <c:pt idx="26">
                  <c:v>40575</c:v>
                </c:pt>
                <c:pt idx="27">
                  <c:v>40603</c:v>
                </c:pt>
                <c:pt idx="28">
                  <c:v>40634</c:v>
                </c:pt>
                <c:pt idx="29">
                  <c:v>40664</c:v>
                </c:pt>
                <c:pt idx="30">
                  <c:v>40695</c:v>
                </c:pt>
                <c:pt idx="31">
                  <c:v>40725</c:v>
                </c:pt>
                <c:pt idx="32">
                  <c:v>40756</c:v>
                </c:pt>
                <c:pt idx="33">
                  <c:v>40787</c:v>
                </c:pt>
                <c:pt idx="34">
                  <c:v>40817</c:v>
                </c:pt>
                <c:pt idx="35">
                  <c:v>40848</c:v>
                </c:pt>
                <c:pt idx="36">
                  <c:v>40878</c:v>
                </c:pt>
                <c:pt idx="37">
                  <c:v>40909</c:v>
                </c:pt>
                <c:pt idx="38">
                  <c:v>40940</c:v>
                </c:pt>
                <c:pt idx="39">
                  <c:v>40969</c:v>
                </c:pt>
                <c:pt idx="40">
                  <c:v>41000</c:v>
                </c:pt>
                <c:pt idx="41">
                  <c:v>41030</c:v>
                </c:pt>
                <c:pt idx="42">
                  <c:v>41061</c:v>
                </c:pt>
                <c:pt idx="43">
                  <c:v>41091</c:v>
                </c:pt>
                <c:pt idx="44">
                  <c:v>41122</c:v>
                </c:pt>
                <c:pt idx="45">
                  <c:v>41153</c:v>
                </c:pt>
                <c:pt idx="46">
                  <c:v>41183</c:v>
                </c:pt>
                <c:pt idx="47">
                  <c:v>41214</c:v>
                </c:pt>
                <c:pt idx="48">
                  <c:v>41244</c:v>
                </c:pt>
                <c:pt idx="49">
                  <c:v>41275</c:v>
                </c:pt>
                <c:pt idx="50">
                  <c:v>41306</c:v>
                </c:pt>
                <c:pt idx="51">
                  <c:v>41334</c:v>
                </c:pt>
                <c:pt idx="52">
                  <c:v>41365</c:v>
                </c:pt>
                <c:pt idx="53">
                  <c:v>41395</c:v>
                </c:pt>
                <c:pt idx="54">
                  <c:v>41426</c:v>
                </c:pt>
                <c:pt idx="55">
                  <c:v>41456</c:v>
                </c:pt>
                <c:pt idx="56">
                  <c:v>41487</c:v>
                </c:pt>
                <c:pt idx="57">
                  <c:v>41518</c:v>
                </c:pt>
                <c:pt idx="58">
                  <c:v>41548</c:v>
                </c:pt>
                <c:pt idx="59">
                  <c:v>41579</c:v>
                </c:pt>
                <c:pt idx="60">
                  <c:v>41609</c:v>
                </c:pt>
                <c:pt idx="61">
                  <c:v>41640</c:v>
                </c:pt>
                <c:pt idx="62">
                  <c:v>41671</c:v>
                </c:pt>
                <c:pt idx="63">
                  <c:v>41699</c:v>
                </c:pt>
                <c:pt idx="64">
                  <c:v>41730</c:v>
                </c:pt>
                <c:pt idx="65">
                  <c:v>41760</c:v>
                </c:pt>
                <c:pt idx="66">
                  <c:v>41791</c:v>
                </c:pt>
                <c:pt idx="67">
                  <c:v>41821</c:v>
                </c:pt>
                <c:pt idx="68">
                  <c:v>41852</c:v>
                </c:pt>
                <c:pt idx="69">
                  <c:v>41883</c:v>
                </c:pt>
                <c:pt idx="70">
                  <c:v>41913</c:v>
                </c:pt>
                <c:pt idx="71">
                  <c:v>41944</c:v>
                </c:pt>
                <c:pt idx="72">
                  <c:v>41974</c:v>
                </c:pt>
                <c:pt idx="73">
                  <c:v>42005</c:v>
                </c:pt>
                <c:pt idx="74">
                  <c:v>42036</c:v>
                </c:pt>
                <c:pt idx="75">
                  <c:v>42064</c:v>
                </c:pt>
                <c:pt idx="76">
                  <c:v>42095</c:v>
                </c:pt>
                <c:pt idx="77">
                  <c:v>42125</c:v>
                </c:pt>
                <c:pt idx="78">
                  <c:v>42156</c:v>
                </c:pt>
                <c:pt idx="79">
                  <c:v>42186</c:v>
                </c:pt>
                <c:pt idx="80">
                  <c:v>42217</c:v>
                </c:pt>
                <c:pt idx="81">
                  <c:v>42248</c:v>
                </c:pt>
                <c:pt idx="82">
                  <c:v>42278</c:v>
                </c:pt>
                <c:pt idx="83">
                  <c:v>42309</c:v>
                </c:pt>
                <c:pt idx="84">
                  <c:v>42339</c:v>
                </c:pt>
                <c:pt idx="85">
                  <c:v>42370</c:v>
                </c:pt>
                <c:pt idx="86">
                  <c:v>42401</c:v>
                </c:pt>
                <c:pt idx="87">
                  <c:v>42430</c:v>
                </c:pt>
                <c:pt idx="88">
                  <c:v>42461</c:v>
                </c:pt>
                <c:pt idx="89">
                  <c:v>42491</c:v>
                </c:pt>
                <c:pt idx="90">
                  <c:v>42522</c:v>
                </c:pt>
                <c:pt idx="91">
                  <c:v>42552</c:v>
                </c:pt>
                <c:pt idx="92">
                  <c:v>42583</c:v>
                </c:pt>
                <c:pt idx="93">
                  <c:v>42614</c:v>
                </c:pt>
                <c:pt idx="94">
                  <c:v>42644</c:v>
                </c:pt>
                <c:pt idx="95">
                  <c:v>42675</c:v>
                </c:pt>
                <c:pt idx="96">
                  <c:v>42705</c:v>
                </c:pt>
                <c:pt idx="97">
                  <c:v>42736</c:v>
                </c:pt>
                <c:pt idx="98">
                  <c:v>42767</c:v>
                </c:pt>
                <c:pt idx="99">
                  <c:v>42795</c:v>
                </c:pt>
                <c:pt idx="100">
                  <c:v>42826</c:v>
                </c:pt>
                <c:pt idx="101">
                  <c:v>42856</c:v>
                </c:pt>
                <c:pt idx="102">
                  <c:v>42887</c:v>
                </c:pt>
                <c:pt idx="103">
                  <c:v>42917</c:v>
                </c:pt>
                <c:pt idx="104">
                  <c:v>42948</c:v>
                </c:pt>
                <c:pt idx="105">
                  <c:v>42979</c:v>
                </c:pt>
                <c:pt idx="106">
                  <c:v>43009</c:v>
                </c:pt>
                <c:pt idx="107">
                  <c:v>43040</c:v>
                </c:pt>
                <c:pt idx="108">
                  <c:v>43070</c:v>
                </c:pt>
                <c:pt idx="109">
                  <c:v>43101</c:v>
                </c:pt>
                <c:pt idx="110">
                  <c:v>43132</c:v>
                </c:pt>
                <c:pt idx="111">
                  <c:v>43160</c:v>
                </c:pt>
                <c:pt idx="112">
                  <c:v>43191</c:v>
                </c:pt>
                <c:pt idx="113">
                  <c:v>43221</c:v>
                </c:pt>
                <c:pt idx="114">
                  <c:v>43252</c:v>
                </c:pt>
                <c:pt idx="115">
                  <c:v>43282</c:v>
                </c:pt>
                <c:pt idx="116">
                  <c:v>43313</c:v>
                </c:pt>
                <c:pt idx="117">
                  <c:v>43344</c:v>
                </c:pt>
                <c:pt idx="118">
                  <c:v>43374</c:v>
                </c:pt>
                <c:pt idx="119">
                  <c:v>43405</c:v>
                </c:pt>
                <c:pt idx="120">
                  <c:v>43435</c:v>
                </c:pt>
                <c:pt idx="121">
                  <c:v>43466</c:v>
                </c:pt>
                <c:pt idx="122">
                  <c:v>43497</c:v>
                </c:pt>
                <c:pt idx="123">
                  <c:v>43525</c:v>
                </c:pt>
                <c:pt idx="124">
                  <c:v>43556</c:v>
                </c:pt>
                <c:pt idx="125">
                  <c:v>43586</c:v>
                </c:pt>
                <c:pt idx="126">
                  <c:v>43617</c:v>
                </c:pt>
                <c:pt idx="127">
                  <c:v>43647</c:v>
                </c:pt>
                <c:pt idx="128">
                  <c:v>43678</c:v>
                </c:pt>
                <c:pt idx="129">
                  <c:v>43709</c:v>
                </c:pt>
                <c:pt idx="130">
                  <c:v>43739</c:v>
                </c:pt>
                <c:pt idx="131">
                  <c:v>43770</c:v>
                </c:pt>
                <c:pt idx="132">
                  <c:v>43800</c:v>
                </c:pt>
                <c:pt idx="133">
                  <c:v>43831</c:v>
                </c:pt>
                <c:pt idx="134">
                  <c:v>43862</c:v>
                </c:pt>
                <c:pt idx="135">
                  <c:v>43891</c:v>
                </c:pt>
                <c:pt idx="136">
                  <c:v>43922</c:v>
                </c:pt>
                <c:pt idx="137">
                  <c:v>43952</c:v>
                </c:pt>
                <c:pt idx="138">
                  <c:v>43983</c:v>
                </c:pt>
                <c:pt idx="139">
                  <c:v>44013</c:v>
                </c:pt>
                <c:pt idx="140">
                  <c:v>44044</c:v>
                </c:pt>
                <c:pt idx="141">
                  <c:v>44075</c:v>
                </c:pt>
                <c:pt idx="142">
                  <c:v>44105</c:v>
                </c:pt>
                <c:pt idx="143">
                  <c:v>44136</c:v>
                </c:pt>
                <c:pt idx="144">
                  <c:v>44166</c:v>
                </c:pt>
                <c:pt idx="145">
                  <c:v>44197</c:v>
                </c:pt>
                <c:pt idx="146">
                  <c:v>44228</c:v>
                </c:pt>
                <c:pt idx="147">
                  <c:v>44256</c:v>
                </c:pt>
                <c:pt idx="148">
                  <c:v>44287</c:v>
                </c:pt>
                <c:pt idx="149">
                  <c:v>44317</c:v>
                </c:pt>
                <c:pt idx="150">
                  <c:v>44348</c:v>
                </c:pt>
                <c:pt idx="151">
                  <c:v>44378</c:v>
                </c:pt>
                <c:pt idx="152">
                  <c:v>44409</c:v>
                </c:pt>
                <c:pt idx="153">
                  <c:v>44440</c:v>
                </c:pt>
                <c:pt idx="154">
                  <c:v>44470</c:v>
                </c:pt>
                <c:pt idx="155">
                  <c:v>44501</c:v>
                </c:pt>
                <c:pt idx="156">
                  <c:v>44531</c:v>
                </c:pt>
                <c:pt idx="157">
                  <c:v>44562</c:v>
                </c:pt>
                <c:pt idx="158">
                  <c:v>44593</c:v>
                </c:pt>
                <c:pt idx="159">
                  <c:v>44621</c:v>
                </c:pt>
                <c:pt idx="160">
                  <c:v>44652</c:v>
                </c:pt>
                <c:pt idx="161">
                  <c:v>44682</c:v>
                </c:pt>
                <c:pt idx="162">
                  <c:v>44713</c:v>
                </c:pt>
                <c:pt idx="163">
                  <c:v>44743</c:v>
                </c:pt>
                <c:pt idx="164">
                  <c:v>44774</c:v>
                </c:pt>
                <c:pt idx="165">
                  <c:v>44805</c:v>
                </c:pt>
                <c:pt idx="166">
                  <c:v>44835</c:v>
                </c:pt>
                <c:pt idx="167">
                  <c:v>44866</c:v>
                </c:pt>
                <c:pt idx="168">
                  <c:v>44896</c:v>
                </c:pt>
                <c:pt idx="169">
                  <c:v>44927</c:v>
                </c:pt>
                <c:pt idx="170">
                  <c:v>44958</c:v>
                </c:pt>
              </c:numCache>
            </c:numRef>
          </c:cat>
          <c:val>
            <c:numRef>
              <c:f>'Annual Inflation'!$AR$7:$AR$177</c:f>
              <c:numCache>
                <c:formatCode>#,##0.00</c:formatCode>
                <c:ptCount val="171"/>
                <c:pt idx="0">
                  <c:v>3.41</c:v>
                </c:pt>
                <c:pt idx="1">
                  <c:v>3.3650000000000002</c:v>
                </c:pt>
                <c:pt idx="2">
                  <c:v>3.33</c:v>
                </c:pt>
                <c:pt idx="3">
                  <c:v>3.4</c:v>
                </c:pt>
                <c:pt idx="4">
                  <c:v>3.35</c:v>
                </c:pt>
                <c:pt idx="5">
                  <c:v>3.4</c:v>
                </c:pt>
                <c:pt idx="6">
                  <c:v>3.45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#N/A</c:v>
                </c:pt>
                <c:pt idx="13">
                  <c:v>3.4</c:v>
                </c:pt>
                <c:pt idx="14">
                  <c:v>3.4</c:v>
                </c:pt>
                <c:pt idx="15">
                  <c:v>3.4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3.45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3.4</c:v>
                </c:pt>
                <c:pt idx="44">
                  <c:v>3.5</c:v>
                </c:pt>
                <c:pt idx="45">
                  <c:v>3.45</c:v>
                </c:pt>
                <c:pt idx="46">
                  <c:v>3.4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3.4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3.4849999999999999</c:v>
                </c:pt>
                <c:pt idx="55">
                  <c:v>3.5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3.5</c:v>
                </c:pt>
                <c:pt idx="61">
                  <c:v>3.5</c:v>
                </c:pt>
                <c:pt idx="62">
                  <c:v>3.5</c:v>
                </c:pt>
                <c:pt idx="63">
                  <c:v>3.5</c:v>
                </c:pt>
                <c:pt idx="64">
                  <c:v>3.5</c:v>
                </c:pt>
                <c:pt idx="65">
                  <c:v>3.41</c:v>
                </c:pt>
                <c:pt idx="66">
                  <c:v>3.5</c:v>
                </c:pt>
                <c:pt idx="67">
                  <c:v>3.5</c:v>
                </c:pt>
                <c:pt idx="68">
                  <c:v>3.4550000000000001</c:v>
                </c:pt>
                <c:pt idx="69">
                  <c:v>3.5</c:v>
                </c:pt>
                <c:pt idx="70">
                  <c:v>3.5</c:v>
                </c:pt>
                <c:pt idx="71">
                  <c:v>3.5</c:v>
                </c:pt>
                <c:pt idx="72">
                  <c:v>3.5</c:v>
                </c:pt>
                <c:pt idx="73">
                  <c:v>3.5</c:v>
                </c:pt>
                <c:pt idx="74">
                  <c:v>3.5</c:v>
                </c:pt>
                <c:pt idx="75">
                  <c:v>3.45</c:v>
                </c:pt>
                <c:pt idx="76">
                  <c:v>3.5</c:v>
                </c:pt>
                <c:pt idx="77">
                  <c:v>3.5</c:v>
                </c:pt>
                <c:pt idx="78">
                  <c:v>3.5</c:v>
                </c:pt>
                <c:pt idx="79">
                  <c:v>3.42</c:v>
                </c:pt>
                <c:pt idx="80">
                  <c:v>3.5</c:v>
                </c:pt>
                <c:pt idx="81">
                  <c:v>3.5</c:v>
                </c:pt>
                <c:pt idx="82">
                  <c:v>3.32</c:v>
                </c:pt>
                <c:pt idx="83">
                  <c:v>3.4</c:v>
                </c:pt>
                <c:pt idx="84">
                  <c:v>3.4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3.3</c:v>
                </c:pt>
                <c:pt idx="92">
                  <c:v>3.3</c:v>
                </c:pt>
                <c:pt idx="93">
                  <c:v>3.3</c:v>
                </c:pt>
                <c:pt idx="94">
                  <c:v>3.4</c:v>
                </c:pt>
                <c:pt idx="95">
                  <c:v>3.4</c:v>
                </c:pt>
                <c:pt idx="96">
                  <c:v>3.45</c:v>
                </c:pt>
                <c:pt idx="97">
                  <c:v>3.5</c:v>
                </c:pt>
                <c:pt idx="98">
                  <c:v>3.5</c:v>
                </c:pt>
                <c:pt idx="99">
                  <c:v>3.5</c:v>
                </c:pt>
                <c:pt idx="100">
                  <c:v>3.4</c:v>
                </c:pt>
                <c:pt idx="101">
                  <c:v>3.4449999999999998</c:v>
                </c:pt>
                <c:pt idx="102">
                  <c:v>3.4</c:v>
                </c:pt>
                <c:pt idx="103">
                  <c:v>3.4</c:v>
                </c:pt>
                <c:pt idx="104">
                  <c:v>3.4</c:v>
                </c:pt>
                <c:pt idx="105">
                  <c:v>3.45</c:v>
                </c:pt>
                <c:pt idx="106">
                  <c:v>3.3</c:v>
                </c:pt>
                <c:pt idx="107">
                  <c:v>3.5</c:v>
                </c:pt>
                <c:pt idx="108">
                  <c:v>3.4950000000000001</c:v>
                </c:pt>
                <c:pt idx="109">
                  <c:v>3.4</c:v>
                </c:pt>
                <c:pt idx="110">
                  <c:v>3.44</c:v>
                </c:pt>
                <c:pt idx="111">
                  <c:v>3.4849999999999999</c:v>
                </c:pt>
                <c:pt idx="112">
                  <c:v>3.5</c:v>
                </c:pt>
                <c:pt idx="113">
                  <c:v>3.5</c:v>
                </c:pt>
                <c:pt idx="114">
                  <c:v>3.5</c:v>
                </c:pt>
                <c:pt idx="115">
                  <c:v>3.5</c:v>
                </c:pt>
                <c:pt idx="116">
                  <c:v>3.5</c:v>
                </c:pt>
                <c:pt idx="117">
                  <c:v>3.5</c:v>
                </c:pt>
                <c:pt idx="118">
                  <c:v>3.5</c:v>
                </c:pt>
                <c:pt idx="119">
                  <c:v>3.5</c:v>
                </c:pt>
                <c:pt idx="120">
                  <c:v>3.5</c:v>
                </c:pt>
                <c:pt idx="121">
                  <c:v>3.5</c:v>
                </c:pt>
                <c:pt idx="122">
                  <c:v>3.5</c:v>
                </c:pt>
                <c:pt idx="123">
                  <c:v>3.5</c:v>
                </c:pt>
                <c:pt idx="124">
                  <c:v>3.5</c:v>
                </c:pt>
                <c:pt idx="125">
                  <c:v>3.5</c:v>
                </c:pt>
                <c:pt idx="126">
                  <c:v>3.5</c:v>
                </c:pt>
                <c:pt idx="127">
                  <c:v>3.5</c:v>
                </c:pt>
                <c:pt idx="128">
                  <c:v>3.5</c:v>
                </c:pt>
                <c:pt idx="129">
                  <c:v>3.5</c:v>
                </c:pt>
                <c:pt idx="130">
                  <c:v>3.5</c:v>
                </c:pt>
                <c:pt idx="131">
                  <c:v>3.5</c:v>
                </c:pt>
                <c:pt idx="132">
                  <c:v>3.5</c:v>
                </c:pt>
                <c:pt idx="133">
                  <c:v>3.5</c:v>
                </c:pt>
                <c:pt idx="134">
                  <c:v>3.5</c:v>
                </c:pt>
                <c:pt idx="135">
                  <c:v>3.5</c:v>
                </c:pt>
                <c:pt idx="136">
                  <c:v>3.5</c:v>
                </c:pt>
                <c:pt idx="137">
                  <c:v>3.5</c:v>
                </c:pt>
                <c:pt idx="138">
                  <c:v>3.5</c:v>
                </c:pt>
                <c:pt idx="139">
                  <c:v>3.5</c:v>
                </c:pt>
                <c:pt idx="140">
                  <c:v>3.5</c:v>
                </c:pt>
                <c:pt idx="141">
                  <c:v>3.5</c:v>
                </c:pt>
                <c:pt idx="142">
                  <c:v>3.5</c:v>
                </c:pt>
                <c:pt idx="143">
                  <c:v>3.5</c:v>
                </c:pt>
                <c:pt idx="144">
                  <c:v>3.5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</c:v>
                </c:pt>
                <c:pt idx="151">
                  <c:v>3.5</c:v>
                </c:pt>
                <c:pt idx="152">
                  <c:v>3.5</c:v>
                </c:pt>
                <c:pt idx="153">
                  <c:v>3.5</c:v>
                </c:pt>
                <c:pt idx="154">
                  <c:v>3.5</c:v>
                </c:pt>
                <c:pt idx="155">
                  <c:v>3.5</c:v>
                </c:pt>
                <c:pt idx="156">
                  <c:v>3.5</c:v>
                </c:pt>
                <c:pt idx="157">
                  <c:v>3.5</c:v>
                </c:pt>
                <c:pt idx="158">
                  <c:v>3.5</c:v>
                </c:pt>
                <c:pt idx="159">
                  <c:v>3.5</c:v>
                </c:pt>
                <c:pt idx="160">
                  <c:v>3.55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3.59</c:v>
                </c:pt>
                <c:pt idx="166">
                  <c:v>3.6</c:v>
                </c:pt>
                <c:pt idx="167">
                  <c:v>3.5950000000000002</c:v>
                </c:pt>
                <c:pt idx="168">
                  <c:v>3.6</c:v>
                </c:pt>
                <c:pt idx="169">
                  <c:v>3.58</c:v>
                </c:pt>
                <c:pt idx="170">
                  <c:v>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3A-4462-BFD4-E5500B4E813A}"/>
            </c:ext>
          </c:extLst>
        </c:ser>
        <c:ser>
          <c:idx val="2"/>
          <c:order val="2"/>
          <c:tx>
            <c:strRef>
              <c:f>'Annual Inflation'!$AS$6</c:f>
              <c:strCache>
                <c:ptCount val="1"/>
                <c:pt idx="0">
                  <c:v>1-4 years mean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'Annual Inflation'!$AP$7:$AP$177</c:f>
              <c:numCache>
                <c:formatCode>[$-409]mmm\-yy;@</c:formatCode>
                <c:ptCount val="171"/>
                <c:pt idx="0">
                  <c:v>39783</c:v>
                </c:pt>
                <c:pt idx="1">
                  <c:v>39814</c:v>
                </c:pt>
                <c:pt idx="2">
                  <c:v>39845</c:v>
                </c:pt>
                <c:pt idx="3">
                  <c:v>39873</c:v>
                </c:pt>
                <c:pt idx="4">
                  <c:v>39904</c:v>
                </c:pt>
                <c:pt idx="5">
                  <c:v>39934</c:v>
                </c:pt>
                <c:pt idx="6">
                  <c:v>39965</c:v>
                </c:pt>
                <c:pt idx="7">
                  <c:v>39995</c:v>
                </c:pt>
                <c:pt idx="8">
                  <c:v>40026</c:v>
                </c:pt>
                <c:pt idx="9">
                  <c:v>40057</c:v>
                </c:pt>
                <c:pt idx="10">
                  <c:v>40087</c:v>
                </c:pt>
                <c:pt idx="11">
                  <c:v>40118</c:v>
                </c:pt>
                <c:pt idx="12">
                  <c:v>40148</c:v>
                </c:pt>
                <c:pt idx="13">
                  <c:v>40179</c:v>
                </c:pt>
                <c:pt idx="14">
                  <c:v>40210</c:v>
                </c:pt>
                <c:pt idx="15">
                  <c:v>40238</c:v>
                </c:pt>
                <c:pt idx="16">
                  <c:v>40269</c:v>
                </c:pt>
                <c:pt idx="17">
                  <c:v>40299</c:v>
                </c:pt>
                <c:pt idx="18">
                  <c:v>40330</c:v>
                </c:pt>
                <c:pt idx="19">
                  <c:v>40360</c:v>
                </c:pt>
                <c:pt idx="20">
                  <c:v>40391</c:v>
                </c:pt>
                <c:pt idx="21">
                  <c:v>40422</c:v>
                </c:pt>
                <c:pt idx="22">
                  <c:v>40452</c:v>
                </c:pt>
                <c:pt idx="23">
                  <c:v>40483</c:v>
                </c:pt>
                <c:pt idx="24">
                  <c:v>40513</c:v>
                </c:pt>
                <c:pt idx="25">
                  <c:v>40544</c:v>
                </c:pt>
                <c:pt idx="26">
                  <c:v>40575</c:v>
                </c:pt>
                <c:pt idx="27">
                  <c:v>40603</c:v>
                </c:pt>
                <c:pt idx="28">
                  <c:v>40634</c:v>
                </c:pt>
                <c:pt idx="29">
                  <c:v>40664</c:v>
                </c:pt>
                <c:pt idx="30">
                  <c:v>40695</c:v>
                </c:pt>
                <c:pt idx="31">
                  <c:v>40725</c:v>
                </c:pt>
                <c:pt idx="32">
                  <c:v>40756</c:v>
                </c:pt>
                <c:pt idx="33">
                  <c:v>40787</c:v>
                </c:pt>
                <c:pt idx="34">
                  <c:v>40817</c:v>
                </c:pt>
                <c:pt idx="35">
                  <c:v>40848</c:v>
                </c:pt>
                <c:pt idx="36">
                  <c:v>40878</c:v>
                </c:pt>
                <c:pt idx="37">
                  <c:v>40909</c:v>
                </c:pt>
                <c:pt idx="38">
                  <c:v>40940</c:v>
                </c:pt>
                <c:pt idx="39">
                  <c:v>40969</c:v>
                </c:pt>
                <c:pt idx="40">
                  <c:v>41000</c:v>
                </c:pt>
                <c:pt idx="41">
                  <c:v>41030</c:v>
                </c:pt>
                <c:pt idx="42">
                  <c:v>41061</c:v>
                </c:pt>
                <c:pt idx="43">
                  <c:v>41091</c:v>
                </c:pt>
                <c:pt idx="44">
                  <c:v>41122</c:v>
                </c:pt>
                <c:pt idx="45">
                  <c:v>41153</c:v>
                </c:pt>
                <c:pt idx="46">
                  <c:v>41183</c:v>
                </c:pt>
                <c:pt idx="47">
                  <c:v>41214</c:v>
                </c:pt>
                <c:pt idx="48">
                  <c:v>41244</c:v>
                </c:pt>
                <c:pt idx="49">
                  <c:v>41275</c:v>
                </c:pt>
                <c:pt idx="50">
                  <c:v>41306</c:v>
                </c:pt>
                <c:pt idx="51">
                  <c:v>41334</c:v>
                </c:pt>
                <c:pt idx="52">
                  <c:v>41365</c:v>
                </c:pt>
                <c:pt idx="53">
                  <c:v>41395</c:v>
                </c:pt>
                <c:pt idx="54">
                  <c:v>41426</c:v>
                </c:pt>
                <c:pt idx="55">
                  <c:v>41456</c:v>
                </c:pt>
                <c:pt idx="56">
                  <c:v>41487</c:v>
                </c:pt>
                <c:pt idx="57">
                  <c:v>41518</c:v>
                </c:pt>
                <c:pt idx="58">
                  <c:v>41548</c:v>
                </c:pt>
                <c:pt idx="59">
                  <c:v>41579</c:v>
                </c:pt>
                <c:pt idx="60">
                  <c:v>41609</c:v>
                </c:pt>
                <c:pt idx="61">
                  <c:v>41640</c:v>
                </c:pt>
                <c:pt idx="62">
                  <c:v>41671</c:v>
                </c:pt>
                <c:pt idx="63">
                  <c:v>41699</c:v>
                </c:pt>
                <c:pt idx="64">
                  <c:v>41730</c:v>
                </c:pt>
                <c:pt idx="65">
                  <c:v>41760</c:v>
                </c:pt>
                <c:pt idx="66">
                  <c:v>41791</c:v>
                </c:pt>
                <c:pt idx="67">
                  <c:v>41821</c:v>
                </c:pt>
                <c:pt idx="68">
                  <c:v>41852</c:v>
                </c:pt>
                <c:pt idx="69">
                  <c:v>41883</c:v>
                </c:pt>
                <c:pt idx="70">
                  <c:v>41913</c:v>
                </c:pt>
                <c:pt idx="71">
                  <c:v>41944</c:v>
                </c:pt>
                <c:pt idx="72">
                  <c:v>41974</c:v>
                </c:pt>
                <c:pt idx="73">
                  <c:v>42005</c:v>
                </c:pt>
                <c:pt idx="74">
                  <c:v>42036</c:v>
                </c:pt>
                <c:pt idx="75">
                  <c:v>42064</c:v>
                </c:pt>
                <c:pt idx="76">
                  <c:v>42095</c:v>
                </c:pt>
                <c:pt idx="77">
                  <c:v>42125</c:v>
                </c:pt>
                <c:pt idx="78">
                  <c:v>42156</c:v>
                </c:pt>
                <c:pt idx="79">
                  <c:v>42186</c:v>
                </c:pt>
                <c:pt idx="80">
                  <c:v>42217</c:v>
                </c:pt>
                <c:pt idx="81">
                  <c:v>42248</c:v>
                </c:pt>
                <c:pt idx="82">
                  <c:v>42278</c:v>
                </c:pt>
                <c:pt idx="83">
                  <c:v>42309</c:v>
                </c:pt>
                <c:pt idx="84">
                  <c:v>42339</c:v>
                </c:pt>
                <c:pt idx="85">
                  <c:v>42370</c:v>
                </c:pt>
                <c:pt idx="86">
                  <c:v>42401</c:v>
                </c:pt>
                <c:pt idx="87">
                  <c:v>42430</c:v>
                </c:pt>
                <c:pt idx="88">
                  <c:v>42461</c:v>
                </c:pt>
                <c:pt idx="89">
                  <c:v>42491</c:v>
                </c:pt>
                <c:pt idx="90">
                  <c:v>42522</c:v>
                </c:pt>
                <c:pt idx="91">
                  <c:v>42552</c:v>
                </c:pt>
                <c:pt idx="92">
                  <c:v>42583</c:v>
                </c:pt>
                <c:pt idx="93">
                  <c:v>42614</c:v>
                </c:pt>
                <c:pt idx="94">
                  <c:v>42644</c:v>
                </c:pt>
                <c:pt idx="95">
                  <c:v>42675</c:v>
                </c:pt>
                <c:pt idx="96">
                  <c:v>42705</c:v>
                </c:pt>
                <c:pt idx="97">
                  <c:v>42736</c:v>
                </c:pt>
                <c:pt idx="98">
                  <c:v>42767</c:v>
                </c:pt>
                <c:pt idx="99">
                  <c:v>42795</c:v>
                </c:pt>
                <c:pt idx="100">
                  <c:v>42826</c:v>
                </c:pt>
                <c:pt idx="101">
                  <c:v>42856</c:v>
                </c:pt>
                <c:pt idx="102">
                  <c:v>42887</c:v>
                </c:pt>
                <c:pt idx="103">
                  <c:v>42917</c:v>
                </c:pt>
                <c:pt idx="104">
                  <c:v>42948</c:v>
                </c:pt>
                <c:pt idx="105">
                  <c:v>42979</c:v>
                </c:pt>
                <c:pt idx="106">
                  <c:v>43009</c:v>
                </c:pt>
                <c:pt idx="107">
                  <c:v>43040</c:v>
                </c:pt>
                <c:pt idx="108">
                  <c:v>43070</c:v>
                </c:pt>
                <c:pt idx="109">
                  <c:v>43101</c:v>
                </c:pt>
                <c:pt idx="110">
                  <c:v>43132</c:v>
                </c:pt>
                <c:pt idx="111">
                  <c:v>43160</c:v>
                </c:pt>
                <c:pt idx="112">
                  <c:v>43191</c:v>
                </c:pt>
                <c:pt idx="113">
                  <c:v>43221</c:v>
                </c:pt>
                <c:pt idx="114">
                  <c:v>43252</c:v>
                </c:pt>
                <c:pt idx="115">
                  <c:v>43282</c:v>
                </c:pt>
                <c:pt idx="116">
                  <c:v>43313</c:v>
                </c:pt>
                <c:pt idx="117">
                  <c:v>43344</c:v>
                </c:pt>
                <c:pt idx="118">
                  <c:v>43374</c:v>
                </c:pt>
                <c:pt idx="119">
                  <c:v>43405</c:v>
                </c:pt>
                <c:pt idx="120">
                  <c:v>43435</c:v>
                </c:pt>
                <c:pt idx="121">
                  <c:v>43466</c:v>
                </c:pt>
                <c:pt idx="122">
                  <c:v>43497</c:v>
                </c:pt>
                <c:pt idx="123">
                  <c:v>43525</c:v>
                </c:pt>
                <c:pt idx="124">
                  <c:v>43556</c:v>
                </c:pt>
                <c:pt idx="125">
                  <c:v>43586</c:v>
                </c:pt>
                <c:pt idx="126">
                  <c:v>43617</c:v>
                </c:pt>
                <c:pt idx="127">
                  <c:v>43647</c:v>
                </c:pt>
                <c:pt idx="128">
                  <c:v>43678</c:v>
                </c:pt>
                <c:pt idx="129">
                  <c:v>43709</c:v>
                </c:pt>
                <c:pt idx="130">
                  <c:v>43739</c:v>
                </c:pt>
                <c:pt idx="131">
                  <c:v>43770</c:v>
                </c:pt>
                <c:pt idx="132">
                  <c:v>43800</c:v>
                </c:pt>
                <c:pt idx="133">
                  <c:v>43831</c:v>
                </c:pt>
                <c:pt idx="134">
                  <c:v>43862</c:v>
                </c:pt>
                <c:pt idx="135">
                  <c:v>43891</c:v>
                </c:pt>
                <c:pt idx="136">
                  <c:v>43922</c:v>
                </c:pt>
                <c:pt idx="137">
                  <c:v>43952</c:v>
                </c:pt>
                <c:pt idx="138">
                  <c:v>43983</c:v>
                </c:pt>
                <c:pt idx="139">
                  <c:v>44013</c:v>
                </c:pt>
                <c:pt idx="140">
                  <c:v>44044</c:v>
                </c:pt>
                <c:pt idx="141">
                  <c:v>44075</c:v>
                </c:pt>
                <c:pt idx="142">
                  <c:v>44105</c:v>
                </c:pt>
                <c:pt idx="143">
                  <c:v>44136</c:v>
                </c:pt>
                <c:pt idx="144">
                  <c:v>44166</c:v>
                </c:pt>
                <c:pt idx="145">
                  <c:v>44197</c:v>
                </c:pt>
                <c:pt idx="146">
                  <c:v>44228</c:v>
                </c:pt>
                <c:pt idx="147">
                  <c:v>44256</c:v>
                </c:pt>
                <c:pt idx="148">
                  <c:v>44287</c:v>
                </c:pt>
                <c:pt idx="149">
                  <c:v>44317</c:v>
                </c:pt>
                <c:pt idx="150">
                  <c:v>44348</c:v>
                </c:pt>
                <c:pt idx="151">
                  <c:v>44378</c:v>
                </c:pt>
                <c:pt idx="152">
                  <c:v>44409</c:v>
                </c:pt>
                <c:pt idx="153">
                  <c:v>44440</c:v>
                </c:pt>
                <c:pt idx="154">
                  <c:v>44470</c:v>
                </c:pt>
                <c:pt idx="155">
                  <c:v>44501</c:v>
                </c:pt>
                <c:pt idx="156">
                  <c:v>44531</c:v>
                </c:pt>
                <c:pt idx="157">
                  <c:v>44562</c:v>
                </c:pt>
                <c:pt idx="158">
                  <c:v>44593</c:v>
                </c:pt>
                <c:pt idx="159">
                  <c:v>44621</c:v>
                </c:pt>
                <c:pt idx="160">
                  <c:v>44652</c:v>
                </c:pt>
                <c:pt idx="161">
                  <c:v>44682</c:v>
                </c:pt>
                <c:pt idx="162">
                  <c:v>44713</c:v>
                </c:pt>
                <c:pt idx="163">
                  <c:v>44743</c:v>
                </c:pt>
                <c:pt idx="164">
                  <c:v>44774</c:v>
                </c:pt>
                <c:pt idx="165">
                  <c:v>44805</c:v>
                </c:pt>
                <c:pt idx="166">
                  <c:v>44835</c:v>
                </c:pt>
                <c:pt idx="167">
                  <c:v>44866</c:v>
                </c:pt>
                <c:pt idx="168">
                  <c:v>44896</c:v>
                </c:pt>
                <c:pt idx="169">
                  <c:v>44927</c:v>
                </c:pt>
                <c:pt idx="170">
                  <c:v>44958</c:v>
                </c:pt>
              </c:numCache>
            </c:numRef>
          </c:cat>
          <c:val>
            <c:numRef>
              <c:f>'Annual Inflation'!$AS$7:$AS$177</c:f>
              <c:numCache>
                <c:formatCode>#,##0.00</c:formatCode>
                <c:ptCount val="171"/>
                <c:pt idx="0">
                  <c:v>3.92933333333333</c:v>
                </c:pt>
                <c:pt idx="1">
                  <c:v>3.5632142857142899</c:v>
                </c:pt>
                <c:pt idx="2">
                  <c:v>3.54107142857143</c:v>
                </c:pt>
                <c:pt idx="3">
                  <c:v>3.5486666666666702</c:v>
                </c:pt>
                <c:pt idx="4">
                  <c:v>3.5975357142857098</c:v>
                </c:pt>
                <c:pt idx="5">
                  <c:v>3.6178571428571402</c:v>
                </c:pt>
                <c:pt idx="6">
                  <c:v>3.6288461538461498</c:v>
                </c:pt>
                <c:pt idx="7">
                  <c:v>3.6740740740740701</c:v>
                </c:pt>
                <c:pt idx="8">
                  <c:v>3.7068965517241401</c:v>
                </c:pt>
                <c:pt idx="9">
                  <c:v>3.8107142857142899</c:v>
                </c:pt>
                <c:pt idx="10">
                  <c:v>3.8679999999999999</c:v>
                </c:pt>
                <c:pt idx="11">
                  <c:v>4.0153846153846198</c:v>
                </c:pt>
                <c:pt idx="12">
                  <c:v>#N/A</c:v>
                </c:pt>
                <c:pt idx="13">
                  <c:v>3.6739130434782599</c:v>
                </c:pt>
                <c:pt idx="14">
                  <c:v>3.6857142857142899</c:v>
                </c:pt>
                <c:pt idx="15">
                  <c:v>3.68965517241379</c:v>
                </c:pt>
                <c:pt idx="16">
                  <c:v>3.7333333333333298</c:v>
                </c:pt>
                <c:pt idx="17">
                  <c:v>3.7208000000000001</c:v>
                </c:pt>
                <c:pt idx="18">
                  <c:v>3.7384615384615398</c:v>
                </c:pt>
                <c:pt idx="19">
                  <c:v>3.69285714285714</c:v>
                </c:pt>
                <c:pt idx="20">
                  <c:v>3.7035714285714301</c:v>
                </c:pt>
                <c:pt idx="21">
                  <c:v>3.68333333333333</c:v>
                </c:pt>
                <c:pt idx="22">
                  <c:v>3.6642857142857101</c:v>
                </c:pt>
                <c:pt idx="23">
                  <c:v>3.6444444444444399</c:v>
                </c:pt>
                <c:pt idx="24">
                  <c:v>3.5888888888888899</c:v>
                </c:pt>
                <c:pt idx="25">
                  <c:v>3.6307692307692299</c:v>
                </c:pt>
                <c:pt idx="26">
                  <c:v>3.61851851851852</c:v>
                </c:pt>
                <c:pt idx="27">
                  <c:v>3.6466666666666701</c:v>
                </c:pt>
                <c:pt idx="28">
                  <c:v>3.6333333333333302</c:v>
                </c:pt>
                <c:pt idx="29">
                  <c:v>3.6103448275862098</c:v>
                </c:pt>
                <c:pt idx="30">
                  <c:v>3.6148148148148098</c:v>
                </c:pt>
                <c:pt idx="31">
                  <c:v>3.6375000000000002</c:v>
                </c:pt>
                <c:pt idx="32">
                  <c:v>3.6407407407407399</c:v>
                </c:pt>
                <c:pt idx="33">
                  <c:v>3.5607142857142899</c:v>
                </c:pt>
                <c:pt idx="34">
                  <c:v>3.5862500000000002</c:v>
                </c:pt>
                <c:pt idx="35">
                  <c:v>3.6</c:v>
                </c:pt>
                <c:pt idx="36">
                  <c:v>3.6083333333333298</c:v>
                </c:pt>
                <c:pt idx="37">
                  <c:v>3.60769230769231</c:v>
                </c:pt>
                <c:pt idx="38">
                  <c:v>3.6139999999999999</c:v>
                </c:pt>
                <c:pt idx="39">
                  <c:v>3.6111111111111098</c:v>
                </c:pt>
                <c:pt idx="40">
                  <c:v>3.62608695652174</c:v>
                </c:pt>
                <c:pt idx="41">
                  <c:v>3.59851851851852</c:v>
                </c:pt>
                <c:pt idx="42">
                  <c:v>3.6240000000000001</c:v>
                </c:pt>
                <c:pt idx="43">
                  <c:v>3.5760000000000001</c:v>
                </c:pt>
                <c:pt idx="44">
                  <c:v>3.5964285714285702</c:v>
                </c:pt>
                <c:pt idx="45">
                  <c:v>3.5965517241379299</c:v>
                </c:pt>
                <c:pt idx="46">
                  <c:v>3.5920000000000001</c:v>
                </c:pt>
                <c:pt idx="47">
                  <c:v>3.5769230769230802</c:v>
                </c:pt>
                <c:pt idx="48">
                  <c:v>3.5263157894736801</c:v>
                </c:pt>
                <c:pt idx="49">
                  <c:v>3.5325000000000002</c:v>
                </c:pt>
                <c:pt idx="50">
                  <c:v>3.4958620689655202</c:v>
                </c:pt>
                <c:pt idx="51">
                  <c:v>3.56758620689655</c:v>
                </c:pt>
                <c:pt idx="52">
                  <c:v>3.5953333333333299</c:v>
                </c:pt>
                <c:pt idx="53">
                  <c:v>3.6043750000000001</c:v>
                </c:pt>
                <c:pt idx="54">
                  <c:v>3.5550000000000002</c:v>
                </c:pt>
                <c:pt idx="55">
                  <c:v>3.6028571428571401</c:v>
                </c:pt>
                <c:pt idx="56">
                  <c:v>3.5763333333333298</c:v>
                </c:pt>
                <c:pt idx="57">
                  <c:v>3.5216129032258099</c:v>
                </c:pt>
                <c:pt idx="58">
                  <c:v>3.5376666666666701</c:v>
                </c:pt>
                <c:pt idx="59">
                  <c:v>3.54757575757576</c:v>
                </c:pt>
                <c:pt idx="60">
                  <c:v>3.5772727272727298</c:v>
                </c:pt>
                <c:pt idx="61">
                  <c:v>3.5112121212121199</c:v>
                </c:pt>
                <c:pt idx="62">
                  <c:v>3.5184375000000001</c:v>
                </c:pt>
                <c:pt idx="63">
                  <c:v>3.4932352941176501</c:v>
                </c:pt>
                <c:pt idx="64">
                  <c:v>3.5027586206896602</c:v>
                </c:pt>
                <c:pt idx="65">
                  <c:v>3.4740000000000002</c:v>
                </c:pt>
                <c:pt idx="66">
                  <c:v>3.5024999999999999</c:v>
                </c:pt>
                <c:pt idx="67">
                  <c:v>3.47241379310345</c:v>
                </c:pt>
                <c:pt idx="68">
                  <c:v>3.4550000000000001</c:v>
                </c:pt>
                <c:pt idx="69">
                  <c:v>3.4846875000000002</c:v>
                </c:pt>
                <c:pt idx="70">
                  <c:v>3.51258064516129</c:v>
                </c:pt>
                <c:pt idx="71">
                  <c:v>3.5030000000000001</c:v>
                </c:pt>
                <c:pt idx="72">
                  <c:v>3.4992592592592602</c:v>
                </c:pt>
                <c:pt idx="73">
                  <c:v>3.45923076923077</c:v>
                </c:pt>
                <c:pt idx="74">
                  <c:v>3.41965517241379</c:v>
                </c:pt>
                <c:pt idx="75">
                  <c:v>3.4540740740740699</c:v>
                </c:pt>
                <c:pt idx="76">
                  <c:v>3.4375862068965501</c:v>
                </c:pt>
                <c:pt idx="77">
                  <c:v>3.395</c:v>
                </c:pt>
                <c:pt idx="78">
                  <c:v>3.4296551724137898</c:v>
                </c:pt>
                <c:pt idx="79">
                  <c:v>3.3885714285714301</c:v>
                </c:pt>
                <c:pt idx="80">
                  <c:v>3.4296875</c:v>
                </c:pt>
                <c:pt idx="81">
                  <c:v>3.4126666666666701</c:v>
                </c:pt>
                <c:pt idx="82">
                  <c:v>3.39161290322581</c:v>
                </c:pt>
                <c:pt idx="83">
                  <c:v>3.3874193548387099</c:v>
                </c:pt>
                <c:pt idx="84">
                  <c:v>3.3788</c:v>
                </c:pt>
                <c:pt idx="85">
                  <c:v>3.3486206896551698</c:v>
                </c:pt>
                <c:pt idx="86">
                  <c:v>3.3903124999999998</c:v>
                </c:pt>
                <c:pt idx="87">
                  <c:v>3.3640625000000002</c:v>
                </c:pt>
                <c:pt idx="88">
                  <c:v>3.3512121212121202</c:v>
                </c:pt>
                <c:pt idx="89">
                  <c:v>3.3346666666666702</c:v>
                </c:pt>
                <c:pt idx="90">
                  <c:v>3.3889655172413802</c:v>
                </c:pt>
                <c:pt idx="91">
                  <c:v>3.36466666666667</c:v>
                </c:pt>
                <c:pt idx="92">
                  <c:v>3.3580000000000001</c:v>
                </c:pt>
                <c:pt idx="93">
                  <c:v>3.3721874999999999</c:v>
                </c:pt>
                <c:pt idx="94">
                  <c:v>3.4326666666666701</c:v>
                </c:pt>
                <c:pt idx="95">
                  <c:v>3.5570370370370399</c:v>
                </c:pt>
                <c:pt idx="96">
                  <c:v>3.6470833333333301</c:v>
                </c:pt>
                <c:pt idx="97">
                  <c:v>3.6375862068965499</c:v>
                </c:pt>
                <c:pt idx="98">
                  <c:v>3.62206896551724</c:v>
                </c:pt>
                <c:pt idx="99">
                  <c:v>3.5806896551724101</c:v>
                </c:pt>
                <c:pt idx="100">
                  <c:v>3.5716129032258102</c:v>
                </c:pt>
                <c:pt idx="101">
                  <c:v>3.5480645161290298</c:v>
                </c:pt>
                <c:pt idx="102">
                  <c:v>3.52424242424242</c:v>
                </c:pt>
                <c:pt idx="103">
                  <c:v>3.5584375000000001</c:v>
                </c:pt>
                <c:pt idx="104">
                  <c:v>3.5703125</c:v>
                </c:pt>
                <c:pt idx="105">
                  <c:v>3.5467647058823499</c:v>
                </c:pt>
                <c:pt idx="106">
                  <c:v>3.5583870967741902</c:v>
                </c:pt>
                <c:pt idx="107">
                  <c:v>3.6234375000000001</c:v>
                </c:pt>
                <c:pt idx="108">
                  <c:v>3.63851851851852</c:v>
                </c:pt>
                <c:pt idx="109">
                  <c:v>3.5980645161290301</c:v>
                </c:pt>
                <c:pt idx="110">
                  <c:v>3.58965517241379</c:v>
                </c:pt>
                <c:pt idx="111">
                  <c:v>3.61533333333333</c:v>
                </c:pt>
                <c:pt idx="112">
                  <c:v>3.6551724137931001</c:v>
                </c:pt>
                <c:pt idx="113">
                  <c:v>3.6189655172413802</c:v>
                </c:pt>
                <c:pt idx="114">
                  <c:v>3.6455172413793102</c:v>
                </c:pt>
                <c:pt idx="115">
                  <c:v>3.6486206896551701</c:v>
                </c:pt>
                <c:pt idx="116">
                  <c:v>3.67225806451613</c:v>
                </c:pt>
                <c:pt idx="117">
                  <c:v>3.6766666666666699</c:v>
                </c:pt>
                <c:pt idx="118">
                  <c:v>3.62423076923077</c:v>
                </c:pt>
                <c:pt idx="119">
                  <c:v>3.6616666666666702</c:v>
                </c:pt>
                <c:pt idx="120">
                  <c:v>3.66206896551724</c:v>
                </c:pt>
                <c:pt idx="121">
                  <c:v>3.6375862068965499</c:v>
                </c:pt>
                <c:pt idx="122">
                  <c:v>3.6367741935483902</c:v>
                </c:pt>
                <c:pt idx="123">
                  <c:v>3.6178124999999999</c:v>
                </c:pt>
                <c:pt idx="124">
                  <c:v>3.5757142857142901</c:v>
                </c:pt>
                <c:pt idx="125">
                  <c:v>3.6065714285714301</c:v>
                </c:pt>
                <c:pt idx="126">
                  <c:v>3.5775000000000001</c:v>
                </c:pt>
                <c:pt idx="127">
                  <c:v>3.5924242424242401</c:v>
                </c:pt>
                <c:pt idx="128">
                  <c:v>3.5528571428571398</c:v>
                </c:pt>
                <c:pt idx="129">
                  <c:v>3.5317647058823498</c:v>
                </c:pt>
                <c:pt idx="130">
                  <c:v>3.5305263157894702</c:v>
                </c:pt>
                <c:pt idx="131">
                  <c:v>3.5405714285714298</c:v>
                </c:pt>
                <c:pt idx="132">
                  <c:v>3.5274285714285698</c:v>
                </c:pt>
                <c:pt idx="133">
                  <c:v>3.5568571428571398</c:v>
                </c:pt>
                <c:pt idx="134">
                  <c:v>3.5494444444444402</c:v>
                </c:pt>
                <c:pt idx="135">
                  <c:v>3.57</c:v>
                </c:pt>
                <c:pt idx="136">
                  <c:v>3.536</c:v>
                </c:pt>
                <c:pt idx="137">
                  <c:v>3.5311111111111102</c:v>
                </c:pt>
                <c:pt idx="138">
                  <c:v>3.5679411764705899</c:v>
                </c:pt>
                <c:pt idx="139">
                  <c:v>3.55085714285714</c:v>
                </c:pt>
                <c:pt idx="140">
                  <c:v>3.57878787878788</c:v>
                </c:pt>
                <c:pt idx="141">
                  <c:v>3.5688571428571398</c:v>
                </c:pt>
                <c:pt idx="142">
                  <c:v>3.6056249999999999</c:v>
                </c:pt>
                <c:pt idx="143">
                  <c:v>3.5824242424242398</c:v>
                </c:pt>
                <c:pt idx="144">
                  <c:v>3.5351428571428598</c:v>
                </c:pt>
                <c:pt idx="145">
                  <c:v>3.4942424242424202</c:v>
                </c:pt>
                <c:pt idx="146">
                  <c:v>3.5331250000000001</c:v>
                </c:pt>
                <c:pt idx="147">
                  <c:v>3.5511764705882398</c:v>
                </c:pt>
                <c:pt idx="148">
                  <c:v>3.5731428571428601</c:v>
                </c:pt>
                <c:pt idx="149">
                  <c:v>3.5978124999999999</c:v>
                </c:pt>
                <c:pt idx="150">
                  <c:v>3.60606060606061</c:v>
                </c:pt>
                <c:pt idx="151">
                  <c:v>3.5676470588235301</c:v>
                </c:pt>
                <c:pt idx="152">
                  <c:v>3.6009090909090902</c:v>
                </c:pt>
                <c:pt idx="153">
                  <c:v>3.60709677419355</c:v>
                </c:pt>
                <c:pt idx="154">
                  <c:v>3.6320000000000001</c:v>
                </c:pt>
                <c:pt idx="155">
                  <c:v>3.69764705882353</c:v>
                </c:pt>
                <c:pt idx="156">
                  <c:v>3.7428571428571402</c:v>
                </c:pt>
                <c:pt idx="157">
                  <c:v>3.6361764705882398</c:v>
                </c:pt>
                <c:pt idx="158">
                  <c:v>3.6545714285714301</c:v>
                </c:pt>
                <c:pt idx="159">
                  <c:v>3.7191176470588201</c:v>
                </c:pt>
                <c:pt idx="160">
                  <c:v>3.7664705882352898</c:v>
                </c:pt>
                <c:pt idx="161">
                  <c:v>3.7863888888888901</c:v>
                </c:pt>
                <c:pt idx="162">
                  <c:v>3.8785294117647098</c:v>
                </c:pt>
                <c:pt idx="163">
                  <c:v>3.9269696969696999</c:v>
                </c:pt>
                <c:pt idx="164">
                  <c:v>3.8825714285714299</c:v>
                </c:pt>
                <c:pt idx="165">
                  <c:v>3.9693749999999999</c:v>
                </c:pt>
                <c:pt idx="166">
                  <c:v>4.0794117647058803</c:v>
                </c:pt>
                <c:pt idx="167">
                  <c:v>4.0340625000000001</c:v>
                </c:pt>
                <c:pt idx="168">
                  <c:v>4.0451612903225804</c:v>
                </c:pt>
                <c:pt idx="169">
                  <c:v>3.8436363636363602</c:v>
                </c:pt>
                <c:pt idx="170">
                  <c:v>3.8693749999999998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3A-4462-BFD4-E5500B4E813A}"/>
            </c:ext>
          </c:extLst>
        </c:ser>
        <c:ser>
          <c:idx val="3"/>
          <c:order val="3"/>
          <c:tx>
            <c:strRef>
              <c:f>'Annual Inflation'!$AT$6</c:f>
              <c:strCache>
                <c:ptCount val="1"/>
                <c:pt idx="0">
                  <c:v>5-8 years mean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'Annual Inflation'!$AP$7:$AP$177</c:f>
              <c:numCache>
                <c:formatCode>[$-409]mmm\-yy;@</c:formatCode>
                <c:ptCount val="171"/>
                <c:pt idx="0">
                  <c:v>39783</c:v>
                </c:pt>
                <c:pt idx="1">
                  <c:v>39814</c:v>
                </c:pt>
                <c:pt idx="2">
                  <c:v>39845</c:v>
                </c:pt>
                <c:pt idx="3">
                  <c:v>39873</c:v>
                </c:pt>
                <c:pt idx="4">
                  <c:v>39904</c:v>
                </c:pt>
                <c:pt idx="5">
                  <c:v>39934</c:v>
                </c:pt>
                <c:pt idx="6">
                  <c:v>39965</c:v>
                </c:pt>
                <c:pt idx="7">
                  <c:v>39995</c:v>
                </c:pt>
                <c:pt idx="8">
                  <c:v>40026</c:v>
                </c:pt>
                <c:pt idx="9">
                  <c:v>40057</c:v>
                </c:pt>
                <c:pt idx="10">
                  <c:v>40087</c:v>
                </c:pt>
                <c:pt idx="11">
                  <c:v>40118</c:v>
                </c:pt>
                <c:pt idx="12">
                  <c:v>40148</c:v>
                </c:pt>
                <c:pt idx="13">
                  <c:v>40179</c:v>
                </c:pt>
                <c:pt idx="14">
                  <c:v>40210</c:v>
                </c:pt>
                <c:pt idx="15">
                  <c:v>40238</c:v>
                </c:pt>
                <c:pt idx="16">
                  <c:v>40269</c:v>
                </c:pt>
                <c:pt idx="17">
                  <c:v>40299</c:v>
                </c:pt>
                <c:pt idx="18">
                  <c:v>40330</c:v>
                </c:pt>
                <c:pt idx="19">
                  <c:v>40360</c:v>
                </c:pt>
                <c:pt idx="20">
                  <c:v>40391</c:v>
                </c:pt>
                <c:pt idx="21">
                  <c:v>40422</c:v>
                </c:pt>
                <c:pt idx="22">
                  <c:v>40452</c:v>
                </c:pt>
                <c:pt idx="23">
                  <c:v>40483</c:v>
                </c:pt>
                <c:pt idx="24">
                  <c:v>40513</c:v>
                </c:pt>
                <c:pt idx="25">
                  <c:v>40544</c:v>
                </c:pt>
                <c:pt idx="26">
                  <c:v>40575</c:v>
                </c:pt>
                <c:pt idx="27">
                  <c:v>40603</c:v>
                </c:pt>
                <c:pt idx="28">
                  <c:v>40634</c:v>
                </c:pt>
                <c:pt idx="29">
                  <c:v>40664</c:v>
                </c:pt>
                <c:pt idx="30">
                  <c:v>40695</c:v>
                </c:pt>
                <c:pt idx="31">
                  <c:v>40725</c:v>
                </c:pt>
                <c:pt idx="32">
                  <c:v>40756</c:v>
                </c:pt>
                <c:pt idx="33">
                  <c:v>40787</c:v>
                </c:pt>
                <c:pt idx="34">
                  <c:v>40817</c:v>
                </c:pt>
                <c:pt idx="35">
                  <c:v>40848</c:v>
                </c:pt>
                <c:pt idx="36">
                  <c:v>40878</c:v>
                </c:pt>
                <c:pt idx="37">
                  <c:v>40909</c:v>
                </c:pt>
                <c:pt idx="38">
                  <c:v>40940</c:v>
                </c:pt>
                <c:pt idx="39">
                  <c:v>40969</c:v>
                </c:pt>
                <c:pt idx="40">
                  <c:v>41000</c:v>
                </c:pt>
                <c:pt idx="41">
                  <c:v>41030</c:v>
                </c:pt>
                <c:pt idx="42">
                  <c:v>41061</c:v>
                </c:pt>
                <c:pt idx="43">
                  <c:v>41091</c:v>
                </c:pt>
                <c:pt idx="44">
                  <c:v>41122</c:v>
                </c:pt>
                <c:pt idx="45">
                  <c:v>41153</c:v>
                </c:pt>
                <c:pt idx="46">
                  <c:v>41183</c:v>
                </c:pt>
                <c:pt idx="47">
                  <c:v>41214</c:v>
                </c:pt>
                <c:pt idx="48">
                  <c:v>41244</c:v>
                </c:pt>
                <c:pt idx="49">
                  <c:v>41275</c:v>
                </c:pt>
                <c:pt idx="50">
                  <c:v>41306</c:v>
                </c:pt>
                <c:pt idx="51">
                  <c:v>41334</c:v>
                </c:pt>
                <c:pt idx="52">
                  <c:v>41365</c:v>
                </c:pt>
                <c:pt idx="53">
                  <c:v>41395</c:v>
                </c:pt>
                <c:pt idx="54">
                  <c:v>41426</c:v>
                </c:pt>
                <c:pt idx="55">
                  <c:v>41456</c:v>
                </c:pt>
                <c:pt idx="56">
                  <c:v>41487</c:v>
                </c:pt>
                <c:pt idx="57">
                  <c:v>41518</c:v>
                </c:pt>
                <c:pt idx="58">
                  <c:v>41548</c:v>
                </c:pt>
                <c:pt idx="59">
                  <c:v>41579</c:v>
                </c:pt>
                <c:pt idx="60">
                  <c:v>41609</c:v>
                </c:pt>
                <c:pt idx="61">
                  <c:v>41640</c:v>
                </c:pt>
                <c:pt idx="62">
                  <c:v>41671</c:v>
                </c:pt>
                <c:pt idx="63">
                  <c:v>41699</c:v>
                </c:pt>
                <c:pt idx="64">
                  <c:v>41730</c:v>
                </c:pt>
                <c:pt idx="65">
                  <c:v>41760</c:v>
                </c:pt>
                <c:pt idx="66">
                  <c:v>41791</c:v>
                </c:pt>
                <c:pt idx="67">
                  <c:v>41821</c:v>
                </c:pt>
                <c:pt idx="68">
                  <c:v>41852</c:v>
                </c:pt>
                <c:pt idx="69">
                  <c:v>41883</c:v>
                </c:pt>
                <c:pt idx="70">
                  <c:v>41913</c:v>
                </c:pt>
                <c:pt idx="71">
                  <c:v>41944</c:v>
                </c:pt>
                <c:pt idx="72">
                  <c:v>41974</c:v>
                </c:pt>
                <c:pt idx="73">
                  <c:v>42005</c:v>
                </c:pt>
                <c:pt idx="74">
                  <c:v>42036</c:v>
                </c:pt>
                <c:pt idx="75">
                  <c:v>42064</c:v>
                </c:pt>
                <c:pt idx="76">
                  <c:v>42095</c:v>
                </c:pt>
                <c:pt idx="77">
                  <c:v>42125</c:v>
                </c:pt>
                <c:pt idx="78">
                  <c:v>42156</c:v>
                </c:pt>
                <c:pt idx="79">
                  <c:v>42186</c:v>
                </c:pt>
                <c:pt idx="80">
                  <c:v>42217</c:v>
                </c:pt>
                <c:pt idx="81">
                  <c:v>42248</c:v>
                </c:pt>
                <c:pt idx="82">
                  <c:v>42278</c:v>
                </c:pt>
                <c:pt idx="83">
                  <c:v>42309</c:v>
                </c:pt>
                <c:pt idx="84">
                  <c:v>42339</c:v>
                </c:pt>
                <c:pt idx="85">
                  <c:v>42370</c:v>
                </c:pt>
                <c:pt idx="86">
                  <c:v>42401</c:v>
                </c:pt>
                <c:pt idx="87">
                  <c:v>42430</c:v>
                </c:pt>
                <c:pt idx="88">
                  <c:v>42461</c:v>
                </c:pt>
                <c:pt idx="89">
                  <c:v>42491</c:v>
                </c:pt>
                <c:pt idx="90">
                  <c:v>42522</c:v>
                </c:pt>
                <c:pt idx="91">
                  <c:v>42552</c:v>
                </c:pt>
                <c:pt idx="92">
                  <c:v>42583</c:v>
                </c:pt>
                <c:pt idx="93">
                  <c:v>42614</c:v>
                </c:pt>
                <c:pt idx="94">
                  <c:v>42644</c:v>
                </c:pt>
                <c:pt idx="95">
                  <c:v>42675</c:v>
                </c:pt>
                <c:pt idx="96">
                  <c:v>42705</c:v>
                </c:pt>
                <c:pt idx="97">
                  <c:v>42736</c:v>
                </c:pt>
                <c:pt idx="98">
                  <c:v>42767</c:v>
                </c:pt>
                <c:pt idx="99">
                  <c:v>42795</c:v>
                </c:pt>
                <c:pt idx="100">
                  <c:v>42826</c:v>
                </c:pt>
                <c:pt idx="101">
                  <c:v>42856</c:v>
                </c:pt>
                <c:pt idx="102">
                  <c:v>42887</c:v>
                </c:pt>
                <c:pt idx="103">
                  <c:v>42917</c:v>
                </c:pt>
                <c:pt idx="104">
                  <c:v>42948</c:v>
                </c:pt>
                <c:pt idx="105">
                  <c:v>42979</c:v>
                </c:pt>
                <c:pt idx="106">
                  <c:v>43009</c:v>
                </c:pt>
                <c:pt idx="107">
                  <c:v>43040</c:v>
                </c:pt>
                <c:pt idx="108">
                  <c:v>43070</c:v>
                </c:pt>
                <c:pt idx="109">
                  <c:v>43101</c:v>
                </c:pt>
                <c:pt idx="110">
                  <c:v>43132</c:v>
                </c:pt>
                <c:pt idx="111">
                  <c:v>43160</c:v>
                </c:pt>
                <c:pt idx="112">
                  <c:v>43191</c:v>
                </c:pt>
                <c:pt idx="113">
                  <c:v>43221</c:v>
                </c:pt>
                <c:pt idx="114">
                  <c:v>43252</c:v>
                </c:pt>
                <c:pt idx="115">
                  <c:v>43282</c:v>
                </c:pt>
                <c:pt idx="116">
                  <c:v>43313</c:v>
                </c:pt>
                <c:pt idx="117">
                  <c:v>43344</c:v>
                </c:pt>
                <c:pt idx="118">
                  <c:v>43374</c:v>
                </c:pt>
                <c:pt idx="119">
                  <c:v>43405</c:v>
                </c:pt>
                <c:pt idx="120">
                  <c:v>43435</c:v>
                </c:pt>
                <c:pt idx="121">
                  <c:v>43466</c:v>
                </c:pt>
                <c:pt idx="122">
                  <c:v>43497</c:v>
                </c:pt>
                <c:pt idx="123">
                  <c:v>43525</c:v>
                </c:pt>
                <c:pt idx="124">
                  <c:v>43556</c:v>
                </c:pt>
                <c:pt idx="125">
                  <c:v>43586</c:v>
                </c:pt>
                <c:pt idx="126">
                  <c:v>43617</c:v>
                </c:pt>
                <c:pt idx="127">
                  <c:v>43647</c:v>
                </c:pt>
                <c:pt idx="128">
                  <c:v>43678</c:v>
                </c:pt>
                <c:pt idx="129">
                  <c:v>43709</c:v>
                </c:pt>
                <c:pt idx="130">
                  <c:v>43739</c:v>
                </c:pt>
                <c:pt idx="131">
                  <c:v>43770</c:v>
                </c:pt>
                <c:pt idx="132">
                  <c:v>43800</c:v>
                </c:pt>
                <c:pt idx="133">
                  <c:v>43831</c:v>
                </c:pt>
                <c:pt idx="134">
                  <c:v>43862</c:v>
                </c:pt>
                <c:pt idx="135">
                  <c:v>43891</c:v>
                </c:pt>
                <c:pt idx="136">
                  <c:v>43922</c:v>
                </c:pt>
                <c:pt idx="137">
                  <c:v>43952</c:v>
                </c:pt>
                <c:pt idx="138">
                  <c:v>43983</c:v>
                </c:pt>
                <c:pt idx="139">
                  <c:v>44013</c:v>
                </c:pt>
                <c:pt idx="140">
                  <c:v>44044</c:v>
                </c:pt>
                <c:pt idx="141">
                  <c:v>44075</c:v>
                </c:pt>
                <c:pt idx="142">
                  <c:v>44105</c:v>
                </c:pt>
                <c:pt idx="143">
                  <c:v>44136</c:v>
                </c:pt>
                <c:pt idx="144">
                  <c:v>44166</c:v>
                </c:pt>
                <c:pt idx="145">
                  <c:v>44197</c:v>
                </c:pt>
                <c:pt idx="146">
                  <c:v>44228</c:v>
                </c:pt>
                <c:pt idx="147">
                  <c:v>44256</c:v>
                </c:pt>
                <c:pt idx="148">
                  <c:v>44287</c:v>
                </c:pt>
                <c:pt idx="149">
                  <c:v>44317</c:v>
                </c:pt>
                <c:pt idx="150">
                  <c:v>44348</c:v>
                </c:pt>
                <c:pt idx="151">
                  <c:v>44378</c:v>
                </c:pt>
                <c:pt idx="152">
                  <c:v>44409</c:v>
                </c:pt>
                <c:pt idx="153">
                  <c:v>44440</c:v>
                </c:pt>
                <c:pt idx="154">
                  <c:v>44470</c:v>
                </c:pt>
                <c:pt idx="155">
                  <c:v>44501</c:v>
                </c:pt>
                <c:pt idx="156">
                  <c:v>44531</c:v>
                </c:pt>
                <c:pt idx="157">
                  <c:v>44562</c:v>
                </c:pt>
                <c:pt idx="158">
                  <c:v>44593</c:v>
                </c:pt>
                <c:pt idx="159">
                  <c:v>44621</c:v>
                </c:pt>
                <c:pt idx="160">
                  <c:v>44652</c:v>
                </c:pt>
                <c:pt idx="161">
                  <c:v>44682</c:v>
                </c:pt>
                <c:pt idx="162">
                  <c:v>44713</c:v>
                </c:pt>
                <c:pt idx="163">
                  <c:v>44743</c:v>
                </c:pt>
                <c:pt idx="164">
                  <c:v>44774</c:v>
                </c:pt>
                <c:pt idx="165">
                  <c:v>44805</c:v>
                </c:pt>
                <c:pt idx="166">
                  <c:v>44835</c:v>
                </c:pt>
                <c:pt idx="167">
                  <c:v>44866</c:v>
                </c:pt>
                <c:pt idx="168">
                  <c:v>44896</c:v>
                </c:pt>
                <c:pt idx="169">
                  <c:v>44927</c:v>
                </c:pt>
                <c:pt idx="170">
                  <c:v>44958</c:v>
                </c:pt>
              </c:numCache>
            </c:numRef>
          </c:cat>
          <c:val>
            <c:numRef>
              <c:f>'Annual Inflation'!$AT$7:$AT$177</c:f>
              <c:numCache>
                <c:formatCode>#,##0.00</c:formatCode>
                <c:ptCount val="171"/>
                <c:pt idx="0">
                  <c:v>3.45</c:v>
                </c:pt>
                <c:pt idx="1">
                  <c:v>3.32415384615385</c:v>
                </c:pt>
                <c:pt idx="2">
                  <c:v>3.34296296296296</c:v>
                </c:pt>
                <c:pt idx="3">
                  <c:v>3.37965517241379</c:v>
                </c:pt>
                <c:pt idx="4">
                  <c:v>3.4220000000000002</c:v>
                </c:pt>
                <c:pt idx="5">
                  <c:v>3.45730769230769</c:v>
                </c:pt>
                <c:pt idx="6">
                  <c:v>3.4541666666666702</c:v>
                </c:pt>
                <c:pt idx="7">
                  <c:v>3.4851851851851801</c:v>
                </c:pt>
                <c:pt idx="8">
                  <c:v>3.4777777777777801</c:v>
                </c:pt>
                <c:pt idx="9">
                  <c:v>3.5115384615384602</c:v>
                </c:pt>
                <c:pt idx="10">
                  <c:v>3.50416666666667</c:v>
                </c:pt>
                <c:pt idx="11">
                  <c:v>3.62</c:v>
                </c:pt>
                <c:pt idx="12">
                  <c:v>#N/A</c:v>
                </c:pt>
                <c:pt idx="13">
                  <c:v>3.4227272727272702</c:v>
                </c:pt>
                <c:pt idx="14">
                  <c:v>3.5074074074074102</c:v>
                </c:pt>
                <c:pt idx="15">
                  <c:v>3.5285714285714298</c:v>
                </c:pt>
                <c:pt idx="16">
                  <c:v>3.5076923076923099</c:v>
                </c:pt>
                <c:pt idx="17">
                  <c:v>3.5254166666666702</c:v>
                </c:pt>
                <c:pt idx="18">
                  <c:v>3.54</c:v>
                </c:pt>
                <c:pt idx="19">
                  <c:v>3.5285714285714298</c:v>
                </c:pt>
                <c:pt idx="20">
                  <c:v>3.4923076923076901</c:v>
                </c:pt>
                <c:pt idx="21">
                  <c:v>3.5142857142857098</c:v>
                </c:pt>
                <c:pt idx="22">
                  <c:v>3.4777777777777801</c:v>
                </c:pt>
                <c:pt idx="23">
                  <c:v>3.4319999999999999</c:v>
                </c:pt>
                <c:pt idx="24">
                  <c:v>3.4458333333333302</c:v>
                </c:pt>
                <c:pt idx="25">
                  <c:v>3.52</c:v>
                </c:pt>
                <c:pt idx="26">
                  <c:v>3.5269230769230799</c:v>
                </c:pt>
                <c:pt idx="27">
                  <c:v>3.54814814814815</c:v>
                </c:pt>
                <c:pt idx="28">
                  <c:v>3.5125000000000002</c:v>
                </c:pt>
                <c:pt idx="29">
                  <c:v>3.55185185185185</c:v>
                </c:pt>
                <c:pt idx="30">
                  <c:v>3.556</c:v>
                </c:pt>
                <c:pt idx="31">
                  <c:v>3.49545454545455</c:v>
                </c:pt>
                <c:pt idx="32">
                  <c:v>3.5043478260869598</c:v>
                </c:pt>
                <c:pt idx="33">
                  <c:v>3.4807692307692299</c:v>
                </c:pt>
                <c:pt idx="34">
                  <c:v>3.4590909090909099</c:v>
                </c:pt>
                <c:pt idx="35">
                  <c:v>3.5285714285714298</c:v>
                </c:pt>
                <c:pt idx="36">
                  <c:v>3.5409090909090901</c:v>
                </c:pt>
                <c:pt idx="37">
                  <c:v>3.496</c:v>
                </c:pt>
                <c:pt idx="38">
                  <c:v>3.4874999999999998</c:v>
                </c:pt>
                <c:pt idx="39">
                  <c:v>3.4961538461538502</c:v>
                </c:pt>
                <c:pt idx="40">
                  <c:v>3.4772727272727302</c:v>
                </c:pt>
                <c:pt idx="41">
                  <c:v>3.4730769230769201</c:v>
                </c:pt>
                <c:pt idx="42">
                  <c:v>3.4956521739130402</c:v>
                </c:pt>
                <c:pt idx="43">
                  <c:v>3.448</c:v>
                </c:pt>
                <c:pt idx="44">
                  <c:v>3.44285714285714</c:v>
                </c:pt>
                <c:pt idx="45">
                  <c:v>3.4214285714285699</c:v>
                </c:pt>
                <c:pt idx="46">
                  <c:v>3.4159999999999999</c:v>
                </c:pt>
                <c:pt idx="47">
                  <c:v>3.4653846153846199</c:v>
                </c:pt>
                <c:pt idx="48">
                  <c:v>3.4444444444444402</c:v>
                </c:pt>
                <c:pt idx="49">
                  <c:v>3.4282142857142901</c:v>
                </c:pt>
                <c:pt idx="50">
                  <c:v>3.4051724137931001</c:v>
                </c:pt>
                <c:pt idx="51">
                  <c:v>3.4693103448275902</c:v>
                </c:pt>
                <c:pt idx="52">
                  <c:v>3.5266666666666699</c:v>
                </c:pt>
                <c:pt idx="53">
                  <c:v>3.5084374999999999</c:v>
                </c:pt>
                <c:pt idx="54">
                  <c:v>3.4482142857142901</c:v>
                </c:pt>
                <c:pt idx="55">
                  <c:v>3.5024999999999999</c:v>
                </c:pt>
                <c:pt idx="56">
                  <c:v>3.5049999999999999</c:v>
                </c:pt>
                <c:pt idx="57">
                  <c:v>3.4306451612903199</c:v>
                </c:pt>
                <c:pt idx="58">
                  <c:v>3.4723333333333302</c:v>
                </c:pt>
                <c:pt idx="59">
                  <c:v>3.4090909090909101</c:v>
                </c:pt>
                <c:pt idx="60">
                  <c:v>3.4</c:v>
                </c:pt>
                <c:pt idx="61">
                  <c:v>3.42848484848485</c:v>
                </c:pt>
                <c:pt idx="62">
                  <c:v>3.4431250000000002</c:v>
                </c:pt>
                <c:pt idx="63">
                  <c:v>3.40787878787879</c:v>
                </c:pt>
                <c:pt idx="64">
                  <c:v>3.40379310344828</c:v>
                </c:pt>
                <c:pt idx="65">
                  <c:v>3.41636363636364</c:v>
                </c:pt>
                <c:pt idx="66">
                  <c:v>3.4554838709677398</c:v>
                </c:pt>
                <c:pt idx="67">
                  <c:v>3.4144827586206898</c:v>
                </c:pt>
                <c:pt idx="68">
                  <c:v>3.4049999999999998</c:v>
                </c:pt>
                <c:pt idx="69">
                  <c:v>3.4074193548387099</c:v>
                </c:pt>
                <c:pt idx="70">
                  <c:v>3.4716666666666698</c:v>
                </c:pt>
                <c:pt idx="71">
                  <c:v>3.4436666666666702</c:v>
                </c:pt>
                <c:pt idx="72">
                  <c:v>3.4465384615384602</c:v>
                </c:pt>
                <c:pt idx="73">
                  <c:v>3.4356</c:v>
                </c:pt>
                <c:pt idx="74">
                  <c:v>3.4017241379310299</c:v>
                </c:pt>
                <c:pt idx="75">
                  <c:v>3.4266666666666699</c:v>
                </c:pt>
                <c:pt idx="76">
                  <c:v>3.4318518518518499</c:v>
                </c:pt>
                <c:pt idx="77">
                  <c:v>3.3765384615384599</c:v>
                </c:pt>
                <c:pt idx="78">
                  <c:v>3.43</c:v>
                </c:pt>
                <c:pt idx="79">
                  <c:v>3.39521739130435</c:v>
                </c:pt>
                <c:pt idx="80">
                  <c:v>3.4065517241379299</c:v>
                </c:pt>
                <c:pt idx="81">
                  <c:v>3.3686206896551698</c:v>
                </c:pt>
                <c:pt idx="82">
                  <c:v>3.3406896551724099</c:v>
                </c:pt>
                <c:pt idx="83">
                  <c:v>3.3465517241379299</c:v>
                </c:pt>
                <c:pt idx="84">
                  <c:v>3.3008000000000002</c:v>
                </c:pt>
                <c:pt idx="85">
                  <c:v>3.2637037037037002</c:v>
                </c:pt>
                <c:pt idx="86">
                  <c:v>3.3025000000000002</c:v>
                </c:pt>
                <c:pt idx="87">
                  <c:v>3.2634375000000002</c:v>
                </c:pt>
                <c:pt idx="88">
                  <c:v>3.3006060606060599</c:v>
                </c:pt>
                <c:pt idx="89">
                  <c:v>3.28033333333333</c:v>
                </c:pt>
                <c:pt idx="90">
                  <c:v>3.3313793103448299</c:v>
                </c:pt>
                <c:pt idx="91">
                  <c:v>3.2916666666666701</c:v>
                </c:pt>
                <c:pt idx="92">
                  <c:v>3.2793103448275902</c:v>
                </c:pt>
                <c:pt idx="93">
                  <c:v>3.3009677419354801</c:v>
                </c:pt>
                <c:pt idx="94">
                  <c:v>3.35689655172414</c:v>
                </c:pt>
                <c:pt idx="95">
                  <c:v>3.3853846153846199</c:v>
                </c:pt>
                <c:pt idx="96">
                  <c:v>3.4170833333333301</c:v>
                </c:pt>
                <c:pt idx="97">
                  <c:v>3.5117857142857098</c:v>
                </c:pt>
                <c:pt idx="98">
                  <c:v>3.4815384615384599</c:v>
                </c:pt>
                <c:pt idx="99">
                  <c:v>3.4455555555555599</c:v>
                </c:pt>
                <c:pt idx="100">
                  <c:v>3.4534482758620699</c:v>
                </c:pt>
                <c:pt idx="101">
                  <c:v>3.4503333333333299</c:v>
                </c:pt>
                <c:pt idx="102">
                  <c:v>3.39903225806452</c:v>
                </c:pt>
                <c:pt idx="103">
                  <c:v>3.4123333333333301</c:v>
                </c:pt>
                <c:pt idx="104">
                  <c:v>3.4229032258064498</c:v>
                </c:pt>
                <c:pt idx="105">
                  <c:v>3.4253125</c:v>
                </c:pt>
                <c:pt idx="106">
                  <c:v>3.4603448275862099</c:v>
                </c:pt>
                <c:pt idx="107">
                  <c:v>3.4909677419354801</c:v>
                </c:pt>
                <c:pt idx="108">
                  <c:v>3.5142307692307702</c:v>
                </c:pt>
                <c:pt idx="109">
                  <c:v>3.5037931034482801</c:v>
                </c:pt>
                <c:pt idx="110">
                  <c:v>3.51730769230769</c:v>
                </c:pt>
                <c:pt idx="111">
                  <c:v>3.5474999999999999</c:v>
                </c:pt>
                <c:pt idx="112">
                  <c:v>3.5837037037037001</c:v>
                </c:pt>
                <c:pt idx="113">
                  <c:v>3.5167857142857102</c:v>
                </c:pt>
                <c:pt idx="114">
                  <c:v>3.5711111111111098</c:v>
                </c:pt>
                <c:pt idx="115">
                  <c:v>3.6578571428571398</c:v>
                </c:pt>
                <c:pt idx="116">
                  <c:v>3.6686206896551701</c:v>
                </c:pt>
                <c:pt idx="117">
                  <c:v>3.6121428571428602</c:v>
                </c:pt>
                <c:pt idx="118">
                  <c:v>3.53291666666667</c:v>
                </c:pt>
                <c:pt idx="119">
                  <c:v>3.5721428571428602</c:v>
                </c:pt>
                <c:pt idx="120">
                  <c:v>3.52925925925926</c:v>
                </c:pt>
                <c:pt idx="121">
                  <c:v>3.5540740740740699</c:v>
                </c:pt>
                <c:pt idx="122">
                  <c:v>3.5424137931034498</c:v>
                </c:pt>
                <c:pt idx="123">
                  <c:v>3.5156666666666698</c:v>
                </c:pt>
                <c:pt idx="124">
                  <c:v>3.4615624999999999</c:v>
                </c:pt>
                <c:pt idx="125">
                  <c:v>3.5136363636363601</c:v>
                </c:pt>
                <c:pt idx="126">
                  <c:v>3.5119354838709702</c:v>
                </c:pt>
                <c:pt idx="127">
                  <c:v>3.51</c:v>
                </c:pt>
                <c:pt idx="128">
                  <c:v>3.9779411764705901</c:v>
                </c:pt>
                <c:pt idx="129">
                  <c:v>4.0081818181818196</c:v>
                </c:pt>
                <c:pt idx="130">
                  <c:v>3.9462162162162202</c:v>
                </c:pt>
                <c:pt idx="131">
                  <c:v>4.01235294117647</c:v>
                </c:pt>
                <c:pt idx="132">
                  <c:v>4.0117647058823502</c:v>
                </c:pt>
                <c:pt idx="133">
                  <c:v>3.4867647058823499</c:v>
                </c:pt>
                <c:pt idx="134">
                  <c:v>3.49235294117647</c:v>
                </c:pt>
                <c:pt idx="135">
                  <c:v>3.5053333333333301</c:v>
                </c:pt>
                <c:pt idx="136">
                  <c:v>3.4818181818181801</c:v>
                </c:pt>
                <c:pt idx="137">
                  <c:v>3.47058823529412</c:v>
                </c:pt>
                <c:pt idx="138">
                  <c:v>3.4981249999999999</c:v>
                </c:pt>
                <c:pt idx="139">
                  <c:v>3.4625806451612902</c:v>
                </c:pt>
                <c:pt idx="140">
                  <c:v>3.47806451612903</c:v>
                </c:pt>
                <c:pt idx="141">
                  <c:v>3.4593939393939399</c:v>
                </c:pt>
                <c:pt idx="142">
                  <c:v>3.5046666666666701</c:v>
                </c:pt>
                <c:pt idx="143">
                  <c:v>3.49677419354839</c:v>
                </c:pt>
                <c:pt idx="144">
                  <c:v>3.48030303030303</c:v>
                </c:pt>
                <c:pt idx="145">
                  <c:v>3.415</c:v>
                </c:pt>
                <c:pt idx="146">
                  <c:v>3.47366666666667</c:v>
                </c:pt>
                <c:pt idx="147">
                  <c:v>3.4768750000000002</c:v>
                </c:pt>
                <c:pt idx="148">
                  <c:v>3.4940625000000001</c:v>
                </c:pt>
                <c:pt idx="149">
                  <c:v>3.49433333333333</c:v>
                </c:pt>
                <c:pt idx="150">
                  <c:v>3.5222580645161301</c:v>
                </c:pt>
                <c:pt idx="151">
                  <c:v>3.4978125000000002</c:v>
                </c:pt>
                <c:pt idx="152">
                  <c:v>3.51064516129032</c:v>
                </c:pt>
                <c:pt idx="153">
                  <c:v>3.5117241379310302</c:v>
                </c:pt>
                <c:pt idx="154">
                  <c:v>3.5063636363636399</c:v>
                </c:pt>
                <c:pt idx="155">
                  <c:v>3.57129032258065</c:v>
                </c:pt>
                <c:pt idx="156">
                  <c:v>3.54666666666667</c:v>
                </c:pt>
                <c:pt idx="157">
                  <c:v>3.5393750000000002</c:v>
                </c:pt>
                <c:pt idx="158">
                  <c:v>3.5637500000000002</c:v>
                </c:pt>
                <c:pt idx="159">
                  <c:v>3.5659375</c:v>
                </c:pt>
                <c:pt idx="160">
                  <c:v>3.61645161290323</c:v>
                </c:pt>
                <c:pt idx="161">
                  <c:v>3.61878787878788</c:v>
                </c:pt>
                <c:pt idx="162">
                  <c:v>3.6865625</c:v>
                </c:pt>
                <c:pt idx="163">
                  <c:v>3.64612903225806</c:v>
                </c:pt>
                <c:pt idx="164">
                  <c:v>3.6431249999999999</c:v>
                </c:pt>
                <c:pt idx="165">
                  <c:v>3.6365517241379299</c:v>
                </c:pt>
                <c:pt idx="166">
                  <c:v>3.6569696969696999</c:v>
                </c:pt>
                <c:pt idx="167">
                  <c:v>3.6349999999999998</c:v>
                </c:pt>
                <c:pt idx="168">
                  <c:v>3.64896551724138</c:v>
                </c:pt>
                <c:pt idx="169">
                  <c:v>3.64</c:v>
                </c:pt>
                <c:pt idx="170">
                  <c:v>3.6451612903225801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3A-4462-BFD4-E5500B4E813A}"/>
            </c:ext>
          </c:extLst>
        </c:ser>
        <c:ser>
          <c:idx val="4"/>
          <c:order val="4"/>
          <c:tx>
            <c:strRef>
              <c:f>'Annual Inflation'!$AU$6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'Annual Inflation'!$AP$7:$AP$177</c:f>
              <c:numCache>
                <c:formatCode>[$-409]mmm\-yy;@</c:formatCode>
                <c:ptCount val="171"/>
                <c:pt idx="0">
                  <c:v>39783</c:v>
                </c:pt>
                <c:pt idx="1">
                  <c:v>39814</c:v>
                </c:pt>
                <c:pt idx="2">
                  <c:v>39845</c:v>
                </c:pt>
                <c:pt idx="3">
                  <c:v>39873</c:v>
                </c:pt>
                <c:pt idx="4">
                  <c:v>39904</c:v>
                </c:pt>
                <c:pt idx="5">
                  <c:v>39934</c:v>
                </c:pt>
                <c:pt idx="6">
                  <c:v>39965</c:v>
                </c:pt>
                <c:pt idx="7">
                  <c:v>39995</c:v>
                </c:pt>
                <c:pt idx="8">
                  <c:v>40026</c:v>
                </c:pt>
                <c:pt idx="9">
                  <c:v>40057</c:v>
                </c:pt>
                <c:pt idx="10">
                  <c:v>40087</c:v>
                </c:pt>
                <c:pt idx="11">
                  <c:v>40118</c:v>
                </c:pt>
                <c:pt idx="12">
                  <c:v>40148</c:v>
                </c:pt>
                <c:pt idx="13">
                  <c:v>40179</c:v>
                </c:pt>
                <c:pt idx="14">
                  <c:v>40210</c:v>
                </c:pt>
                <c:pt idx="15">
                  <c:v>40238</c:v>
                </c:pt>
                <c:pt idx="16">
                  <c:v>40269</c:v>
                </c:pt>
                <c:pt idx="17">
                  <c:v>40299</c:v>
                </c:pt>
                <c:pt idx="18">
                  <c:v>40330</c:v>
                </c:pt>
                <c:pt idx="19">
                  <c:v>40360</c:v>
                </c:pt>
                <c:pt idx="20">
                  <c:v>40391</c:v>
                </c:pt>
                <c:pt idx="21">
                  <c:v>40422</c:v>
                </c:pt>
                <c:pt idx="22">
                  <c:v>40452</c:v>
                </c:pt>
                <c:pt idx="23">
                  <c:v>40483</c:v>
                </c:pt>
                <c:pt idx="24">
                  <c:v>40513</c:v>
                </c:pt>
                <c:pt idx="25">
                  <c:v>40544</c:v>
                </c:pt>
                <c:pt idx="26">
                  <c:v>40575</c:v>
                </c:pt>
                <c:pt idx="27">
                  <c:v>40603</c:v>
                </c:pt>
                <c:pt idx="28">
                  <c:v>40634</c:v>
                </c:pt>
                <c:pt idx="29">
                  <c:v>40664</c:v>
                </c:pt>
                <c:pt idx="30">
                  <c:v>40695</c:v>
                </c:pt>
                <c:pt idx="31">
                  <c:v>40725</c:v>
                </c:pt>
                <c:pt idx="32">
                  <c:v>40756</c:v>
                </c:pt>
                <c:pt idx="33">
                  <c:v>40787</c:v>
                </c:pt>
                <c:pt idx="34">
                  <c:v>40817</c:v>
                </c:pt>
                <c:pt idx="35">
                  <c:v>40848</c:v>
                </c:pt>
                <c:pt idx="36">
                  <c:v>40878</c:v>
                </c:pt>
                <c:pt idx="37">
                  <c:v>40909</c:v>
                </c:pt>
                <c:pt idx="38">
                  <c:v>40940</c:v>
                </c:pt>
                <c:pt idx="39">
                  <c:v>40969</c:v>
                </c:pt>
                <c:pt idx="40">
                  <c:v>41000</c:v>
                </c:pt>
                <c:pt idx="41">
                  <c:v>41030</c:v>
                </c:pt>
                <c:pt idx="42">
                  <c:v>41061</c:v>
                </c:pt>
                <c:pt idx="43">
                  <c:v>41091</c:v>
                </c:pt>
                <c:pt idx="44">
                  <c:v>41122</c:v>
                </c:pt>
                <c:pt idx="45">
                  <c:v>41153</c:v>
                </c:pt>
                <c:pt idx="46">
                  <c:v>41183</c:v>
                </c:pt>
                <c:pt idx="47">
                  <c:v>41214</c:v>
                </c:pt>
                <c:pt idx="48">
                  <c:v>41244</c:v>
                </c:pt>
                <c:pt idx="49">
                  <c:v>41275</c:v>
                </c:pt>
                <c:pt idx="50">
                  <c:v>41306</c:v>
                </c:pt>
                <c:pt idx="51">
                  <c:v>41334</c:v>
                </c:pt>
                <c:pt idx="52">
                  <c:v>41365</c:v>
                </c:pt>
                <c:pt idx="53">
                  <c:v>41395</c:v>
                </c:pt>
                <c:pt idx="54">
                  <c:v>41426</c:v>
                </c:pt>
                <c:pt idx="55">
                  <c:v>41456</c:v>
                </c:pt>
                <c:pt idx="56">
                  <c:v>41487</c:v>
                </c:pt>
                <c:pt idx="57">
                  <c:v>41518</c:v>
                </c:pt>
                <c:pt idx="58">
                  <c:v>41548</c:v>
                </c:pt>
                <c:pt idx="59">
                  <c:v>41579</c:v>
                </c:pt>
                <c:pt idx="60">
                  <c:v>41609</c:v>
                </c:pt>
                <c:pt idx="61">
                  <c:v>41640</c:v>
                </c:pt>
                <c:pt idx="62">
                  <c:v>41671</c:v>
                </c:pt>
                <c:pt idx="63">
                  <c:v>41699</c:v>
                </c:pt>
                <c:pt idx="64">
                  <c:v>41730</c:v>
                </c:pt>
                <c:pt idx="65">
                  <c:v>41760</c:v>
                </c:pt>
                <c:pt idx="66">
                  <c:v>41791</c:v>
                </c:pt>
                <c:pt idx="67">
                  <c:v>41821</c:v>
                </c:pt>
                <c:pt idx="68">
                  <c:v>41852</c:v>
                </c:pt>
                <c:pt idx="69">
                  <c:v>41883</c:v>
                </c:pt>
                <c:pt idx="70">
                  <c:v>41913</c:v>
                </c:pt>
                <c:pt idx="71">
                  <c:v>41944</c:v>
                </c:pt>
                <c:pt idx="72">
                  <c:v>41974</c:v>
                </c:pt>
                <c:pt idx="73">
                  <c:v>42005</c:v>
                </c:pt>
                <c:pt idx="74">
                  <c:v>42036</c:v>
                </c:pt>
                <c:pt idx="75">
                  <c:v>42064</c:v>
                </c:pt>
                <c:pt idx="76">
                  <c:v>42095</c:v>
                </c:pt>
                <c:pt idx="77">
                  <c:v>42125</c:v>
                </c:pt>
                <c:pt idx="78">
                  <c:v>42156</c:v>
                </c:pt>
                <c:pt idx="79">
                  <c:v>42186</c:v>
                </c:pt>
                <c:pt idx="80">
                  <c:v>42217</c:v>
                </c:pt>
                <c:pt idx="81">
                  <c:v>42248</c:v>
                </c:pt>
                <c:pt idx="82">
                  <c:v>42278</c:v>
                </c:pt>
                <c:pt idx="83">
                  <c:v>42309</c:v>
                </c:pt>
                <c:pt idx="84">
                  <c:v>42339</c:v>
                </c:pt>
                <c:pt idx="85">
                  <c:v>42370</c:v>
                </c:pt>
                <c:pt idx="86">
                  <c:v>42401</c:v>
                </c:pt>
                <c:pt idx="87">
                  <c:v>42430</c:v>
                </c:pt>
                <c:pt idx="88">
                  <c:v>42461</c:v>
                </c:pt>
                <c:pt idx="89">
                  <c:v>42491</c:v>
                </c:pt>
                <c:pt idx="90">
                  <c:v>42522</c:v>
                </c:pt>
                <c:pt idx="91">
                  <c:v>42552</c:v>
                </c:pt>
                <c:pt idx="92">
                  <c:v>42583</c:v>
                </c:pt>
                <c:pt idx="93">
                  <c:v>42614</c:v>
                </c:pt>
                <c:pt idx="94">
                  <c:v>42644</c:v>
                </c:pt>
                <c:pt idx="95">
                  <c:v>42675</c:v>
                </c:pt>
                <c:pt idx="96">
                  <c:v>42705</c:v>
                </c:pt>
                <c:pt idx="97">
                  <c:v>42736</c:v>
                </c:pt>
                <c:pt idx="98">
                  <c:v>42767</c:v>
                </c:pt>
                <c:pt idx="99">
                  <c:v>42795</c:v>
                </c:pt>
                <c:pt idx="100">
                  <c:v>42826</c:v>
                </c:pt>
                <c:pt idx="101">
                  <c:v>42856</c:v>
                </c:pt>
                <c:pt idx="102">
                  <c:v>42887</c:v>
                </c:pt>
                <c:pt idx="103">
                  <c:v>42917</c:v>
                </c:pt>
                <c:pt idx="104">
                  <c:v>42948</c:v>
                </c:pt>
                <c:pt idx="105">
                  <c:v>42979</c:v>
                </c:pt>
                <c:pt idx="106">
                  <c:v>43009</c:v>
                </c:pt>
                <c:pt idx="107">
                  <c:v>43040</c:v>
                </c:pt>
                <c:pt idx="108">
                  <c:v>43070</c:v>
                </c:pt>
                <c:pt idx="109">
                  <c:v>43101</c:v>
                </c:pt>
                <c:pt idx="110">
                  <c:v>43132</c:v>
                </c:pt>
                <c:pt idx="111">
                  <c:v>43160</c:v>
                </c:pt>
                <c:pt idx="112">
                  <c:v>43191</c:v>
                </c:pt>
                <c:pt idx="113">
                  <c:v>43221</c:v>
                </c:pt>
                <c:pt idx="114">
                  <c:v>43252</c:v>
                </c:pt>
                <c:pt idx="115">
                  <c:v>43282</c:v>
                </c:pt>
                <c:pt idx="116">
                  <c:v>43313</c:v>
                </c:pt>
                <c:pt idx="117">
                  <c:v>43344</c:v>
                </c:pt>
                <c:pt idx="118">
                  <c:v>43374</c:v>
                </c:pt>
                <c:pt idx="119">
                  <c:v>43405</c:v>
                </c:pt>
                <c:pt idx="120">
                  <c:v>43435</c:v>
                </c:pt>
                <c:pt idx="121">
                  <c:v>43466</c:v>
                </c:pt>
                <c:pt idx="122">
                  <c:v>43497</c:v>
                </c:pt>
                <c:pt idx="123">
                  <c:v>43525</c:v>
                </c:pt>
                <c:pt idx="124">
                  <c:v>43556</c:v>
                </c:pt>
                <c:pt idx="125">
                  <c:v>43586</c:v>
                </c:pt>
                <c:pt idx="126">
                  <c:v>43617</c:v>
                </c:pt>
                <c:pt idx="127">
                  <c:v>43647</c:v>
                </c:pt>
                <c:pt idx="128">
                  <c:v>43678</c:v>
                </c:pt>
                <c:pt idx="129">
                  <c:v>43709</c:v>
                </c:pt>
                <c:pt idx="130">
                  <c:v>43739</c:v>
                </c:pt>
                <c:pt idx="131">
                  <c:v>43770</c:v>
                </c:pt>
                <c:pt idx="132">
                  <c:v>43800</c:v>
                </c:pt>
                <c:pt idx="133">
                  <c:v>43831</c:v>
                </c:pt>
                <c:pt idx="134">
                  <c:v>43862</c:v>
                </c:pt>
                <c:pt idx="135">
                  <c:v>43891</c:v>
                </c:pt>
                <c:pt idx="136">
                  <c:v>43922</c:v>
                </c:pt>
                <c:pt idx="137">
                  <c:v>43952</c:v>
                </c:pt>
                <c:pt idx="138">
                  <c:v>43983</c:v>
                </c:pt>
                <c:pt idx="139">
                  <c:v>44013</c:v>
                </c:pt>
                <c:pt idx="140">
                  <c:v>44044</c:v>
                </c:pt>
                <c:pt idx="141">
                  <c:v>44075</c:v>
                </c:pt>
                <c:pt idx="142">
                  <c:v>44105</c:v>
                </c:pt>
                <c:pt idx="143">
                  <c:v>44136</c:v>
                </c:pt>
                <c:pt idx="144">
                  <c:v>44166</c:v>
                </c:pt>
                <c:pt idx="145">
                  <c:v>44197</c:v>
                </c:pt>
                <c:pt idx="146">
                  <c:v>44228</c:v>
                </c:pt>
                <c:pt idx="147">
                  <c:v>44256</c:v>
                </c:pt>
                <c:pt idx="148">
                  <c:v>44287</c:v>
                </c:pt>
                <c:pt idx="149">
                  <c:v>44317</c:v>
                </c:pt>
                <c:pt idx="150">
                  <c:v>44348</c:v>
                </c:pt>
                <c:pt idx="151">
                  <c:v>44378</c:v>
                </c:pt>
                <c:pt idx="152">
                  <c:v>44409</c:v>
                </c:pt>
                <c:pt idx="153">
                  <c:v>44440</c:v>
                </c:pt>
                <c:pt idx="154">
                  <c:v>44470</c:v>
                </c:pt>
                <c:pt idx="155">
                  <c:v>44501</c:v>
                </c:pt>
                <c:pt idx="156">
                  <c:v>44531</c:v>
                </c:pt>
                <c:pt idx="157">
                  <c:v>44562</c:v>
                </c:pt>
                <c:pt idx="158">
                  <c:v>44593</c:v>
                </c:pt>
                <c:pt idx="159">
                  <c:v>44621</c:v>
                </c:pt>
                <c:pt idx="160">
                  <c:v>44652</c:v>
                </c:pt>
                <c:pt idx="161">
                  <c:v>44682</c:v>
                </c:pt>
                <c:pt idx="162">
                  <c:v>44713</c:v>
                </c:pt>
                <c:pt idx="163">
                  <c:v>44743</c:v>
                </c:pt>
                <c:pt idx="164">
                  <c:v>44774</c:v>
                </c:pt>
                <c:pt idx="165">
                  <c:v>44805</c:v>
                </c:pt>
                <c:pt idx="166">
                  <c:v>44835</c:v>
                </c:pt>
                <c:pt idx="167">
                  <c:v>44866</c:v>
                </c:pt>
                <c:pt idx="168">
                  <c:v>44896</c:v>
                </c:pt>
                <c:pt idx="169">
                  <c:v>44927</c:v>
                </c:pt>
                <c:pt idx="170">
                  <c:v>44958</c:v>
                </c:pt>
              </c:numCache>
            </c:numRef>
          </c:cat>
          <c:val>
            <c:numRef>
              <c:f>'Annual Inflation'!$AU$7:$AU$177</c:f>
              <c:numCache>
                <c:formatCode>#,##0.00</c:formatCode>
                <c:ptCount val="17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3A-4462-BFD4-E5500B4E8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845856"/>
        <c:axId val="684848480"/>
      </c:lineChart>
      <c:dateAx>
        <c:axId val="68484585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8480"/>
        <c:crosses val="autoZero"/>
        <c:auto val="1"/>
        <c:lblOffset val="100"/>
        <c:baseTimeUnit val="months"/>
        <c:majorUnit val="12"/>
        <c:majorTimeUnit val="months"/>
      </c:dateAx>
      <c:valAx>
        <c:axId val="684848480"/>
        <c:scaling>
          <c:orientation val="minMax"/>
          <c:max val="4.2"/>
          <c:min val="2.8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5856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23376401451348749"/>
          <c:y val="0.19546734378285074"/>
          <c:w val="0.37218089053777587"/>
          <c:h val="0.13037824918648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badi" panose="020B06040201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/>
              <a:t>Mexico: 1-4 Years and 5-8 Years </a:t>
            </a:r>
            <a:r>
              <a:rPr lang="en-US" b="1" u="sng"/>
              <a:t>Core</a:t>
            </a:r>
            <a:r>
              <a:rPr lang="en-US"/>
              <a:t> Inflation Expectaions</a:t>
            </a:r>
          </a:p>
          <a:p>
            <a:pPr algn="l">
              <a:defRPr/>
            </a:pPr>
            <a:r>
              <a:rPr lang="en-US"/>
              <a:t>% YoY</a:t>
            </a:r>
            <a:endParaRPr lang="en-US" sz="1100"/>
          </a:p>
        </c:rich>
      </c:tx>
      <c:layout>
        <c:manualLayout>
          <c:xMode val="edge"/>
          <c:yMode val="edge"/>
          <c:x val="5.7327111357821911E-2"/>
          <c:y val="3.9857642310613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29583525045175E-2"/>
          <c:y val="0.16178583954489226"/>
          <c:w val="0.88177676728584464"/>
          <c:h val="0.66038457487357949"/>
        </c:manualLayout>
      </c:layout>
      <c:lineChart>
        <c:grouping val="standard"/>
        <c:varyColors val="0"/>
        <c:ser>
          <c:idx val="0"/>
          <c:order val="0"/>
          <c:tx>
            <c:strRef>
              <c:f>'Annual Inflation'!$AY$6</c:f>
              <c:strCache>
                <c:ptCount val="1"/>
                <c:pt idx="0">
                  <c:v>1-4 years median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10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76F-4922-A97B-835779A068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Inflation'!$AP$7:$AP$177</c:f>
              <c:numCache>
                <c:formatCode>[$-409]mmm\-yy;@</c:formatCode>
                <c:ptCount val="171"/>
                <c:pt idx="0">
                  <c:v>39783</c:v>
                </c:pt>
                <c:pt idx="1">
                  <c:v>39814</c:v>
                </c:pt>
                <c:pt idx="2">
                  <c:v>39845</c:v>
                </c:pt>
                <c:pt idx="3">
                  <c:v>39873</c:v>
                </c:pt>
                <c:pt idx="4">
                  <c:v>39904</c:v>
                </c:pt>
                <c:pt idx="5">
                  <c:v>39934</c:v>
                </c:pt>
                <c:pt idx="6">
                  <c:v>39965</c:v>
                </c:pt>
                <c:pt idx="7">
                  <c:v>39995</c:v>
                </c:pt>
                <c:pt idx="8">
                  <c:v>40026</c:v>
                </c:pt>
                <c:pt idx="9">
                  <c:v>40057</c:v>
                </c:pt>
                <c:pt idx="10">
                  <c:v>40087</c:v>
                </c:pt>
                <c:pt idx="11">
                  <c:v>40118</c:v>
                </c:pt>
                <c:pt idx="12">
                  <c:v>40148</c:v>
                </c:pt>
                <c:pt idx="13">
                  <c:v>40179</c:v>
                </c:pt>
                <c:pt idx="14">
                  <c:v>40210</c:v>
                </c:pt>
                <c:pt idx="15">
                  <c:v>40238</c:v>
                </c:pt>
                <c:pt idx="16">
                  <c:v>40269</c:v>
                </c:pt>
                <c:pt idx="17">
                  <c:v>40299</c:v>
                </c:pt>
                <c:pt idx="18">
                  <c:v>40330</c:v>
                </c:pt>
                <c:pt idx="19">
                  <c:v>40360</c:v>
                </c:pt>
                <c:pt idx="20">
                  <c:v>40391</c:v>
                </c:pt>
                <c:pt idx="21">
                  <c:v>40422</c:v>
                </c:pt>
                <c:pt idx="22">
                  <c:v>40452</c:v>
                </c:pt>
                <c:pt idx="23">
                  <c:v>40483</c:v>
                </c:pt>
                <c:pt idx="24">
                  <c:v>40513</c:v>
                </c:pt>
                <c:pt idx="25">
                  <c:v>40544</c:v>
                </c:pt>
                <c:pt idx="26">
                  <c:v>40575</c:v>
                </c:pt>
                <c:pt idx="27">
                  <c:v>40603</c:v>
                </c:pt>
                <c:pt idx="28">
                  <c:v>40634</c:v>
                </c:pt>
                <c:pt idx="29">
                  <c:v>40664</c:v>
                </c:pt>
                <c:pt idx="30">
                  <c:v>40695</c:v>
                </c:pt>
                <c:pt idx="31">
                  <c:v>40725</c:v>
                </c:pt>
                <c:pt idx="32">
                  <c:v>40756</c:v>
                </c:pt>
                <c:pt idx="33">
                  <c:v>40787</c:v>
                </c:pt>
                <c:pt idx="34">
                  <c:v>40817</c:v>
                </c:pt>
                <c:pt idx="35">
                  <c:v>40848</c:v>
                </c:pt>
                <c:pt idx="36">
                  <c:v>40878</c:v>
                </c:pt>
                <c:pt idx="37">
                  <c:v>40909</c:v>
                </c:pt>
                <c:pt idx="38">
                  <c:v>40940</c:v>
                </c:pt>
                <c:pt idx="39">
                  <c:v>40969</c:v>
                </c:pt>
                <c:pt idx="40">
                  <c:v>41000</c:v>
                </c:pt>
                <c:pt idx="41">
                  <c:v>41030</c:v>
                </c:pt>
                <c:pt idx="42">
                  <c:v>41061</c:v>
                </c:pt>
                <c:pt idx="43">
                  <c:v>41091</c:v>
                </c:pt>
                <c:pt idx="44">
                  <c:v>41122</c:v>
                </c:pt>
                <c:pt idx="45">
                  <c:v>41153</c:v>
                </c:pt>
                <c:pt idx="46">
                  <c:v>41183</c:v>
                </c:pt>
                <c:pt idx="47">
                  <c:v>41214</c:v>
                </c:pt>
                <c:pt idx="48">
                  <c:v>41244</c:v>
                </c:pt>
                <c:pt idx="49">
                  <c:v>41275</c:v>
                </c:pt>
                <c:pt idx="50">
                  <c:v>41306</c:v>
                </c:pt>
                <c:pt idx="51">
                  <c:v>41334</c:v>
                </c:pt>
                <c:pt idx="52">
                  <c:v>41365</c:v>
                </c:pt>
                <c:pt idx="53">
                  <c:v>41395</c:v>
                </c:pt>
                <c:pt idx="54">
                  <c:v>41426</c:v>
                </c:pt>
                <c:pt idx="55">
                  <c:v>41456</c:v>
                </c:pt>
                <c:pt idx="56">
                  <c:v>41487</c:v>
                </c:pt>
                <c:pt idx="57">
                  <c:v>41518</c:v>
                </c:pt>
                <c:pt idx="58">
                  <c:v>41548</c:v>
                </c:pt>
                <c:pt idx="59">
                  <c:v>41579</c:v>
                </c:pt>
                <c:pt idx="60">
                  <c:v>41609</c:v>
                </c:pt>
                <c:pt idx="61">
                  <c:v>41640</c:v>
                </c:pt>
                <c:pt idx="62">
                  <c:v>41671</c:v>
                </c:pt>
                <c:pt idx="63">
                  <c:v>41699</c:v>
                </c:pt>
                <c:pt idx="64">
                  <c:v>41730</c:v>
                </c:pt>
                <c:pt idx="65">
                  <c:v>41760</c:v>
                </c:pt>
                <c:pt idx="66">
                  <c:v>41791</c:v>
                </c:pt>
                <c:pt idx="67">
                  <c:v>41821</c:v>
                </c:pt>
                <c:pt idx="68">
                  <c:v>41852</c:v>
                </c:pt>
                <c:pt idx="69">
                  <c:v>41883</c:v>
                </c:pt>
                <c:pt idx="70">
                  <c:v>41913</c:v>
                </c:pt>
                <c:pt idx="71">
                  <c:v>41944</c:v>
                </c:pt>
                <c:pt idx="72">
                  <c:v>41974</c:v>
                </c:pt>
                <c:pt idx="73">
                  <c:v>42005</c:v>
                </c:pt>
                <c:pt idx="74">
                  <c:v>42036</c:v>
                </c:pt>
                <c:pt idx="75">
                  <c:v>42064</c:v>
                </c:pt>
                <c:pt idx="76">
                  <c:v>42095</c:v>
                </c:pt>
                <c:pt idx="77">
                  <c:v>42125</c:v>
                </c:pt>
                <c:pt idx="78">
                  <c:v>42156</c:v>
                </c:pt>
                <c:pt idx="79">
                  <c:v>42186</c:v>
                </c:pt>
                <c:pt idx="80">
                  <c:v>42217</c:v>
                </c:pt>
                <c:pt idx="81">
                  <c:v>42248</c:v>
                </c:pt>
                <c:pt idx="82">
                  <c:v>42278</c:v>
                </c:pt>
                <c:pt idx="83">
                  <c:v>42309</c:v>
                </c:pt>
                <c:pt idx="84">
                  <c:v>42339</c:v>
                </c:pt>
                <c:pt idx="85">
                  <c:v>42370</c:v>
                </c:pt>
                <c:pt idx="86">
                  <c:v>42401</c:v>
                </c:pt>
                <c:pt idx="87">
                  <c:v>42430</c:v>
                </c:pt>
                <c:pt idx="88">
                  <c:v>42461</c:v>
                </c:pt>
                <c:pt idx="89">
                  <c:v>42491</c:v>
                </c:pt>
                <c:pt idx="90">
                  <c:v>42522</c:v>
                </c:pt>
                <c:pt idx="91">
                  <c:v>42552</c:v>
                </c:pt>
                <c:pt idx="92">
                  <c:v>42583</c:v>
                </c:pt>
                <c:pt idx="93">
                  <c:v>42614</c:v>
                </c:pt>
                <c:pt idx="94">
                  <c:v>42644</c:v>
                </c:pt>
                <c:pt idx="95">
                  <c:v>42675</c:v>
                </c:pt>
                <c:pt idx="96">
                  <c:v>42705</c:v>
                </c:pt>
                <c:pt idx="97">
                  <c:v>42736</c:v>
                </c:pt>
                <c:pt idx="98">
                  <c:v>42767</c:v>
                </c:pt>
                <c:pt idx="99">
                  <c:v>42795</c:v>
                </c:pt>
                <c:pt idx="100">
                  <c:v>42826</c:v>
                </c:pt>
                <c:pt idx="101">
                  <c:v>42856</c:v>
                </c:pt>
                <c:pt idx="102">
                  <c:v>42887</c:v>
                </c:pt>
                <c:pt idx="103">
                  <c:v>42917</c:v>
                </c:pt>
                <c:pt idx="104">
                  <c:v>42948</c:v>
                </c:pt>
                <c:pt idx="105">
                  <c:v>42979</c:v>
                </c:pt>
                <c:pt idx="106">
                  <c:v>43009</c:v>
                </c:pt>
                <c:pt idx="107">
                  <c:v>43040</c:v>
                </c:pt>
                <c:pt idx="108">
                  <c:v>43070</c:v>
                </c:pt>
                <c:pt idx="109">
                  <c:v>43101</c:v>
                </c:pt>
                <c:pt idx="110">
                  <c:v>43132</c:v>
                </c:pt>
                <c:pt idx="111">
                  <c:v>43160</c:v>
                </c:pt>
                <c:pt idx="112">
                  <c:v>43191</c:v>
                </c:pt>
                <c:pt idx="113">
                  <c:v>43221</c:v>
                </c:pt>
                <c:pt idx="114">
                  <c:v>43252</c:v>
                </c:pt>
                <c:pt idx="115">
                  <c:v>43282</c:v>
                </c:pt>
                <c:pt idx="116">
                  <c:v>43313</c:v>
                </c:pt>
                <c:pt idx="117">
                  <c:v>43344</c:v>
                </c:pt>
                <c:pt idx="118">
                  <c:v>43374</c:v>
                </c:pt>
                <c:pt idx="119">
                  <c:v>43405</c:v>
                </c:pt>
                <c:pt idx="120">
                  <c:v>43435</c:v>
                </c:pt>
                <c:pt idx="121">
                  <c:v>43466</c:v>
                </c:pt>
                <c:pt idx="122">
                  <c:v>43497</c:v>
                </c:pt>
                <c:pt idx="123">
                  <c:v>43525</c:v>
                </c:pt>
                <c:pt idx="124">
                  <c:v>43556</c:v>
                </c:pt>
                <c:pt idx="125">
                  <c:v>43586</c:v>
                </c:pt>
                <c:pt idx="126">
                  <c:v>43617</c:v>
                </c:pt>
                <c:pt idx="127">
                  <c:v>43647</c:v>
                </c:pt>
                <c:pt idx="128">
                  <c:v>43678</c:v>
                </c:pt>
                <c:pt idx="129">
                  <c:v>43709</c:v>
                </c:pt>
                <c:pt idx="130">
                  <c:v>43739</c:v>
                </c:pt>
                <c:pt idx="131">
                  <c:v>43770</c:v>
                </c:pt>
                <c:pt idx="132">
                  <c:v>43800</c:v>
                </c:pt>
                <c:pt idx="133">
                  <c:v>43831</c:v>
                </c:pt>
                <c:pt idx="134">
                  <c:v>43862</c:v>
                </c:pt>
                <c:pt idx="135">
                  <c:v>43891</c:v>
                </c:pt>
                <c:pt idx="136">
                  <c:v>43922</c:v>
                </c:pt>
                <c:pt idx="137">
                  <c:v>43952</c:v>
                </c:pt>
                <c:pt idx="138">
                  <c:v>43983</c:v>
                </c:pt>
                <c:pt idx="139">
                  <c:v>44013</c:v>
                </c:pt>
                <c:pt idx="140">
                  <c:v>44044</c:v>
                </c:pt>
                <c:pt idx="141">
                  <c:v>44075</c:v>
                </c:pt>
                <c:pt idx="142">
                  <c:v>44105</c:v>
                </c:pt>
                <c:pt idx="143">
                  <c:v>44136</c:v>
                </c:pt>
                <c:pt idx="144">
                  <c:v>44166</c:v>
                </c:pt>
                <c:pt idx="145">
                  <c:v>44197</c:v>
                </c:pt>
                <c:pt idx="146">
                  <c:v>44228</c:v>
                </c:pt>
                <c:pt idx="147">
                  <c:v>44256</c:v>
                </c:pt>
                <c:pt idx="148">
                  <c:v>44287</c:v>
                </c:pt>
                <c:pt idx="149">
                  <c:v>44317</c:v>
                </c:pt>
                <c:pt idx="150">
                  <c:v>44348</c:v>
                </c:pt>
                <c:pt idx="151">
                  <c:v>44378</c:v>
                </c:pt>
                <c:pt idx="152">
                  <c:v>44409</c:v>
                </c:pt>
                <c:pt idx="153">
                  <c:v>44440</c:v>
                </c:pt>
                <c:pt idx="154">
                  <c:v>44470</c:v>
                </c:pt>
                <c:pt idx="155">
                  <c:v>44501</c:v>
                </c:pt>
                <c:pt idx="156">
                  <c:v>44531</c:v>
                </c:pt>
                <c:pt idx="157">
                  <c:v>44562</c:v>
                </c:pt>
                <c:pt idx="158">
                  <c:v>44593</c:v>
                </c:pt>
                <c:pt idx="159">
                  <c:v>44621</c:v>
                </c:pt>
                <c:pt idx="160">
                  <c:v>44652</c:v>
                </c:pt>
                <c:pt idx="161">
                  <c:v>44682</c:v>
                </c:pt>
                <c:pt idx="162">
                  <c:v>44713</c:v>
                </c:pt>
                <c:pt idx="163">
                  <c:v>44743</c:v>
                </c:pt>
                <c:pt idx="164">
                  <c:v>44774</c:v>
                </c:pt>
                <c:pt idx="165">
                  <c:v>44805</c:v>
                </c:pt>
                <c:pt idx="166">
                  <c:v>44835</c:v>
                </c:pt>
                <c:pt idx="167">
                  <c:v>44866</c:v>
                </c:pt>
                <c:pt idx="168">
                  <c:v>44896</c:v>
                </c:pt>
                <c:pt idx="169">
                  <c:v>44927</c:v>
                </c:pt>
                <c:pt idx="170">
                  <c:v>44958</c:v>
                </c:pt>
              </c:numCache>
            </c:numRef>
          </c:cat>
          <c:val>
            <c:numRef>
              <c:f>'Annual Inflation'!$AY$7:$AY$177</c:f>
              <c:numCache>
                <c:formatCode>#,##0.00</c:formatCode>
                <c:ptCount val="17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3.2</c:v>
                </c:pt>
                <c:pt idx="56">
                  <c:v>3.3</c:v>
                </c:pt>
                <c:pt idx="57">
                  <c:v>3.3</c:v>
                </c:pt>
                <c:pt idx="58">
                  <c:v>3.3050000000000002</c:v>
                </c:pt>
                <c:pt idx="59">
                  <c:v>3.2</c:v>
                </c:pt>
                <c:pt idx="60">
                  <c:v>3.18</c:v>
                </c:pt>
                <c:pt idx="61">
                  <c:v>3.25</c:v>
                </c:pt>
                <c:pt idx="62">
                  <c:v>3.21</c:v>
                </c:pt>
                <c:pt idx="63">
                  <c:v>3.2</c:v>
                </c:pt>
                <c:pt idx="64">
                  <c:v>3.2</c:v>
                </c:pt>
                <c:pt idx="65">
                  <c:v>3.18</c:v>
                </c:pt>
                <c:pt idx="66">
                  <c:v>3.14</c:v>
                </c:pt>
                <c:pt idx="67">
                  <c:v>3.16</c:v>
                </c:pt>
                <c:pt idx="68">
                  <c:v>3.2</c:v>
                </c:pt>
                <c:pt idx="69">
                  <c:v>3.2</c:v>
                </c:pt>
                <c:pt idx="70">
                  <c:v>3.2</c:v>
                </c:pt>
                <c:pt idx="71">
                  <c:v>3.2</c:v>
                </c:pt>
                <c:pt idx="72">
                  <c:v>3.24</c:v>
                </c:pt>
                <c:pt idx="73">
                  <c:v>3.1</c:v>
                </c:pt>
                <c:pt idx="74">
                  <c:v>3.1</c:v>
                </c:pt>
                <c:pt idx="75">
                  <c:v>3.1949999999999998</c:v>
                </c:pt>
                <c:pt idx="76">
                  <c:v>3.1</c:v>
                </c:pt>
                <c:pt idx="77">
                  <c:v>3.07</c:v>
                </c:pt>
                <c:pt idx="78">
                  <c:v>3.2</c:v>
                </c:pt>
                <c:pt idx="79">
                  <c:v>3.0750000000000002</c:v>
                </c:pt>
                <c:pt idx="80">
                  <c:v>3.2</c:v>
                </c:pt>
                <c:pt idx="81">
                  <c:v>3.2</c:v>
                </c:pt>
                <c:pt idx="82">
                  <c:v>3.19</c:v>
                </c:pt>
                <c:pt idx="83">
                  <c:v>3.2050000000000001</c:v>
                </c:pt>
                <c:pt idx="84">
                  <c:v>3.2</c:v>
                </c:pt>
                <c:pt idx="85">
                  <c:v>3.1</c:v>
                </c:pt>
                <c:pt idx="86">
                  <c:v>3.1</c:v>
                </c:pt>
                <c:pt idx="87">
                  <c:v>3.1949999999999998</c:v>
                </c:pt>
                <c:pt idx="88">
                  <c:v>3.2</c:v>
                </c:pt>
                <c:pt idx="89">
                  <c:v>3.16</c:v>
                </c:pt>
                <c:pt idx="90">
                  <c:v>3.25</c:v>
                </c:pt>
                <c:pt idx="91">
                  <c:v>3.2</c:v>
                </c:pt>
                <c:pt idx="92">
                  <c:v>3.2</c:v>
                </c:pt>
                <c:pt idx="93">
                  <c:v>3.2</c:v>
                </c:pt>
                <c:pt idx="94">
                  <c:v>3.3</c:v>
                </c:pt>
                <c:pt idx="95">
                  <c:v>3.4</c:v>
                </c:pt>
                <c:pt idx="96">
                  <c:v>3.5</c:v>
                </c:pt>
                <c:pt idx="97">
                  <c:v>3.4</c:v>
                </c:pt>
                <c:pt idx="98">
                  <c:v>3.4</c:v>
                </c:pt>
                <c:pt idx="99">
                  <c:v>3.4</c:v>
                </c:pt>
                <c:pt idx="100">
                  <c:v>3.4</c:v>
                </c:pt>
                <c:pt idx="101">
                  <c:v>3.4</c:v>
                </c:pt>
                <c:pt idx="102">
                  <c:v>3.4</c:v>
                </c:pt>
                <c:pt idx="103">
                  <c:v>3.375</c:v>
                </c:pt>
                <c:pt idx="104">
                  <c:v>3.3</c:v>
                </c:pt>
                <c:pt idx="105">
                  <c:v>3.4</c:v>
                </c:pt>
                <c:pt idx="106">
                  <c:v>3.35</c:v>
                </c:pt>
                <c:pt idx="107">
                  <c:v>3.4</c:v>
                </c:pt>
                <c:pt idx="108">
                  <c:v>3.4</c:v>
                </c:pt>
                <c:pt idx="109">
                  <c:v>3.3</c:v>
                </c:pt>
                <c:pt idx="110">
                  <c:v>3.3</c:v>
                </c:pt>
                <c:pt idx="111">
                  <c:v>3.3</c:v>
                </c:pt>
                <c:pt idx="112">
                  <c:v>3.3050000000000002</c:v>
                </c:pt>
                <c:pt idx="113">
                  <c:v>3.2850000000000001</c:v>
                </c:pt>
                <c:pt idx="114">
                  <c:v>3.27</c:v>
                </c:pt>
                <c:pt idx="115">
                  <c:v>3.3</c:v>
                </c:pt>
                <c:pt idx="116">
                  <c:v>3.2850000000000001</c:v>
                </c:pt>
                <c:pt idx="117">
                  <c:v>3.3</c:v>
                </c:pt>
                <c:pt idx="118">
                  <c:v>3.3250000000000002</c:v>
                </c:pt>
                <c:pt idx="119">
                  <c:v>3.4</c:v>
                </c:pt>
                <c:pt idx="120">
                  <c:v>3.45</c:v>
                </c:pt>
                <c:pt idx="121">
                  <c:v>3.415</c:v>
                </c:pt>
                <c:pt idx="122">
                  <c:v>3.5</c:v>
                </c:pt>
                <c:pt idx="123">
                  <c:v>3.5</c:v>
                </c:pt>
                <c:pt idx="124">
                  <c:v>3.5</c:v>
                </c:pt>
                <c:pt idx="125">
                  <c:v>3.4750000000000001</c:v>
                </c:pt>
                <c:pt idx="126">
                  <c:v>3.49</c:v>
                </c:pt>
                <c:pt idx="127">
                  <c:v>3.4049999999999998</c:v>
                </c:pt>
                <c:pt idx="128">
                  <c:v>3.49</c:v>
                </c:pt>
                <c:pt idx="129">
                  <c:v>3.47</c:v>
                </c:pt>
                <c:pt idx="130">
                  <c:v>3.46</c:v>
                </c:pt>
                <c:pt idx="131">
                  <c:v>3.47</c:v>
                </c:pt>
                <c:pt idx="132">
                  <c:v>3.46</c:v>
                </c:pt>
                <c:pt idx="133">
                  <c:v>3.5</c:v>
                </c:pt>
                <c:pt idx="134">
                  <c:v>3.5</c:v>
                </c:pt>
                <c:pt idx="135">
                  <c:v>3.5</c:v>
                </c:pt>
                <c:pt idx="136">
                  <c:v>3.5</c:v>
                </c:pt>
                <c:pt idx="137">
                  <c:v>3.5</c:v>
                </c:pt>
                <c:pt idx="138">
                  <c:v>3.5</c:v>
                </c:pt>
                <c:pt idx="139">
                  <c:v>3.5</c:v>
                </c:pt>
                <c:pt idx="140">
                  <c:v>3.5</c:v>
                </c:pt>
                <c:pt idx="141">
                  <c:v>3.5</c:v>
                </c:pt>
                <c:pt idx="142">
                  <c:v>3.5</c:v>
                </c:pt>
                <c:pt idx="143">
                  <c:v>3.5</c:v>
                </c:pt>
                <c:pt idx="144">
                  <c:v>3.4849999999999999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</c:v>
                </c:pt>
                <c:pt idx="151">
                  <c:v>3.5</c:v>
                </c:pt>
                <c:pt idx="152">
                  <c:v>3.5</c:v>
                </c:pt>
                <c:pt idx="153">
                  <c:v>3.55</c:v>
                </c:pt>
                <c:pt idx="154">
                  <c:v>3.5550000000000002</c:v>
                </c:pt>
                <c:pt idx="155">
                  <c:v>3.6</c:v>
                </c:pt>
                <c:pt idx="156">
                  <c:v>3.6</c:v>
                </c:pt>
                <c:pt idx="157">
                  <c:v>3.6</c:v>
                </c:pt>
                <c:pt idx="158">
                  <c:v>3.6</c:v>
                </c:pt>
                <c:pt idx="159">
                  <c:v>3.7</c:v>
                </c:pt>
                <c:pt idx="160">
                  <c:v>3.7</c:v>
                </c:pt>
                <c:pt idx="161">
                  <c:v>3.7</c:v>
                </c:pt>
                <c:pt idx="162">
                  <c:v>3.7</c:v>
                </c:pt>
                <c:pt idx="163">
                  <c:v>3.83</c:v>
                </c:pt>
                <c:pt idx="164">
                  <c:v>3.8</c:v>
                </c:pt>
                <c:pt idx="165">
                  <c:v>3.97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3.8250000000000002</c:v>
                </c:pt>
                <c:pt idx="170">
                  <c:v>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F-4922-A97B-835779A06815}"/>
            </c:ext>
          </c:extLst>
        </c:ser>
        <c:ser>
          <c:idx val="1"/>
          <c:order val="1"/>
          <c:tx>
            <c:strRef>
              <c:f>'Annual Inflation'!$AZ$6</c:f>
              <c:strCache>
                <c:ptCount val="1"/>
                <c:pt idx="0">
                  <c:v>5-8 years median</c:v>
                </c:pt>
              </c:strCache>
            </c:strRef>
          </c:tx>
          <c:spPr>
            <a:ln w="222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10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6F-4922-A97B-835779A068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Inflation'!$AP$7:$AP$177</c:f>
              <c:numCache>
                <c:formatCode>[$-409]mmm\-yy;@</c:formatCode>
                <c:ptCount val="171"/>
                <c:pt idx="0">
                  <c:v>39783</c:v>
                </c:pt>
                <c:pt idx="1">
                  <c:v>39814</c:v>
                </c:pt>
                <c:pt idx="2">
                  <c:v>39845</c:v>
                </c:pt>
                <c:pt idx="3">
                  <c:v>39873</c:v>
                </c:pt>
                <c:pt idx="4">
                  <c:v>39904</c:v>
                </c:pt>
                <c:pt idx="5">
                  <c:v>39934</c:v>
                </c:pt>
                <c:pt idx="6">
                  <c:v>39965</c:v>
                </c:pt>
                <c:pt idx="7">
                  <c:v>39995</c:v>
                </c:pt>
                <c:pt idx="8">
                  <c:v>40026</c:v>
                </c:pt>
                <c:pt idx="9">
                  <c:v>40057</c:v>
                </c:pt>
                <c:pt idx="10">
                  <c:v>40087</c:v>
                </c:pt>
                <c:pt idx="11">
                  <c:v>40118</c:v>
                </c:pt>
                <c:pt idx="12">
                  <c:v>40148</c:v>
                </c:pt>
                <c:pt idx="13">
                  <c:v>40179</c:v>
                </c:pt>
                <c:pt idx="14">
                  <c:v>40210</c:v>
                </c:pt>
                <c:pt idx="15">
                  <c:v>40238</c:v>
                </c:pt>
                <c:pt idx="16">
                  <c:v>40269</c:v>
                </c:pt>
                <c:pt idx="17">
                  <c:v>40299</c:v>
                </c:pt>
                <c:pt idx="18">
                  <c:v>40330</c:v>
                </c:pt>
                <c:pt idx="19">
                  <c:v>40360</c:v>
                </c:pt>
                <c:pt idx="20">
                  <c:v>40391</c:v>
                </c:pt>
                <c:pt idx="21">
                  <c:v>40422</c:v>
                </c:pt>
                <c:pt idx="22">
                  <c:v>40452</c:v>
                </c:pt>
                <c:pt idx="23">
                  <c:v>40483</c:v>
                </c:pt>
                <c:pt idx="24">
                  <c:v>40513</c:v>
                </c:pt>
                <c:pt idx="25">
                  <c:v>40544</c:v>
                </c:pt>
                <c:pt idx="26">
                  <c:v>40575</c:v>
                </c:pt>
                <c:pt idx="27">
                  <c:v>40603</c:v>
                </c:pt>
                <c:pt idx="28">
                  <c:v>40634</c:v>
                </c:pt>
                <c:pt idx="29">
                  <c:v>40664</c:v>
                </c:pt>
                <c:pt idx="30">
                  <c:v>40695</c:v>
                </c:pt>
                <c:pt idx="31">
                  <c:v>40725</c:v>
                </c:pt>
                <c:pt idx="32">
                  <c:v>40756</c:v>
                </c:pt>
                <c:pt idx="33">
                  <c:v>40787</c:v>
                </c:pt>
                <c:pt idx="34">
                  <c:v>40817</c:v>
                </c:pt>
                <c:pt idx="35">
                  <c:v>40848</c:v>
                </c:pt>
                <c:pt idx="36">
                  <c:v>40878</c:v>
                </c:pt>
                <c:pt idx="37">
                  <c:v>40909</c:v>
                </c:pt>
                <c:pt idx="38">
                  <c:v>40940</c:v>
                </c:pt>
                <c:pt idx="39">
                  <c:v>40969</c:v>
                </c:pt>
                <c:pt idx="40">
                  <c:v>41000</c:v>
                </c:pt>
                <c:pt idx="41">
                  <c:v>41030</c:v>
                </c:pt>
                <c:pt idx="42">
                  <c:v>41061</c:v>
                </c:pt>
                <c:pt idx="43">
                  <c:v>41091</c:v>
                </c:pt>
                <c:pt idx="44">
                  <c:v>41122</c:v>
                </c:pt>
                <c:pt idx="45">
                  <c:v>41153</c:v>
                </c:pt>
                <c:pt idx="46">
                  <c:v>41183</c:v>
                </c:pt>
                <c:pt idx="47">
                  <c:v>41214</c:v>
                </c:pt>
                <c:pt idx="48">
                  <c:v>41244</c:v>
                </c:pt>
                <c:pt idx="49">
                  <c:v>41275</c:v>
                </c:pt>
                <c:pt idx="50">
                  <c:v>41306</c:v>
                </c:pt>
                <c:pt idx="51">
                  <c:v>41334</c:v>
                </c:pt>
                <c:pt idx="52">
                  <c:v>41365</c:v>
                </c:pt>
                <c:pt idx="53">
                  <c:v>41395</c:v>
                </c:pt>
                <c:pt idx="54">
                  <c:v>41426</c:v>
                </c:pt>
                <c:pt idx="55">
                  <c:v>41456</c:v>
                </c:pt>
                <c:pt idx="56">
                  <c:v>41487</c:v>
                </c:pt>
                <c:pt idx="57">
                  <c:v>41518</c:v>
                </c:pt>
                <c:pt idx="58">
                  <c:v>41548</c:v>
                </c:pt>
                <c:pt idx="59">
                  <c:v>41579</c:v>
                </c:pt>
                <c:pt idx="60">
                  <c:v>41609</c:v>
                </c:pt>
                <c:pt idx="61">
                  <c:v>41640</c:v>
                </c:pt>
                <c:pt idx="62">
                  <c:v>41671</c:v>
                </c:pt>
                <c:pt idx="63">
                  <c:v>41699</c:v>
                </c:pt>
                <c:pt idx="64">
                  <c:v>41730</c:v>
                </c:pt>
                <c:pt idx="65">
                  <c:v>41760</c:v>
                </c:pt>
                <c:pt idx="66">
                  <c:v>41791</c:v>
                </c:pt>
                <c:pt idx="67">
                  <c:v>41821</c:v>
                </c:pt>
                <c:pt idx="68">
                  <c:v>41852</c:v>
                </c:pt>
                <c:pt idx="69">
                  <c:v>41883</c:v>
                </c:pt>
                <c:pt idx="70">
                  <c:v>41913</c:v>
                </c:pt>
                <c:pt idx="71">
                  <c:v>41944</c:v>
                </c:pt>
                <c:pt idx="72">
                  <c:v>41974</c:v>
                </c:pt>
                <c:pt idx="73">
                  <c:v>42005</c:v>
                </c:pt>
                <c:pt idx="74">
                  <c:v>42036</c:v>
                </c:pt>
                <c:pt idx="75">
                  <c:v>42064</c:v>
                </c:pt>
                <c:pt idx="76">
                  <c:v>42095</c:v>
                </c:pt>
                <c:pt idx="77">
                  <c:v>42125</c:v>
                </c:pt>
                <c:pt idx="78">
                  <c:v>42156</c:v>
                </c:pt>
                <c:pt idx="79">
                  <c:v>42186</c:v>
                </c:pt>
                <c:pt idx="80">
                  <c:v>42217</c:v>
                </c:pt>
                <c:pt idx="81">
                  <c:v>42248</c:v>
                </c:pt>
                <c:pt idx="82">
                  <c:v>42278</c:v>
                </c:pt>
                <c:pt idx="83">
                  <c:v>42309</c:v>
                </c:pt>
                <c:pt idx="84">
                  <c:v>42339</c:v>
                </c:pt>
                <c:pt idx="85">
                  <c:v>42370</c:v>
                </c:pt>
                <c:pt idx="86">
                  <c:v>42401</c:v>
                </c:pt>
                <c:pt idx="87">
                  <c:v>42430</c:v>
                </c:pt>
                <c:pt idx="88">
                  <c:v>42461</c:v>
                </c:pt>
                <c:pt idx="89">
                  <c:v>42491</c:v>
                </c:pt>
                <c:pt idx="90">
                  <c:v>42522</c:v>
                </c:pt>
                <c:pt idx="91">
                  <c:v>42552</c:v>
                </c:pt>
                <c:pt idx="92">
                  <c:v>42583</c:v>
                </c:pt>
                <c:pt idx="93">
                  <c:v>42614</c:v>
                </c:pt>
                <c:pt idx="94">
                  <c:v>42644</c:v>
                </c:pt>
                <c:pt idx="95">
                  <c:v>42675</c:v>
                </c:pt>
                <c:pt idx="96">
                  <c:v>42705</c:v>
                </c:pt>
                <c:pt idx="97">
                  <c:v>42736</c:v>
                </c:pt>
                <c:pt idx="98">
                  <c:v>42767</c:v>
                </c:pt>
                <c:pt idx="99">
                  <c:v>42795</c:v>
                </c:pt>
                <c:pt idx="100">
                  <c:v>42826</c:v>
                </c:pt>
                <c:pt idx="101">
                  <c:v>42856</c:v>
                </c:pt>
                <c:pt idx="102">
                  <c:v>42887</c:v>
                </c:pt>
                <c:pt idx="103">
                  <c:v>42917</c:v>
                </c:pt>
                <c:pt idx="104">
                  <c:v>42948</c:v>
                </c:pt>
                <c:pt idx="105">
                  <c:v>42979</c:v>
                </c:pt>
                <c:pt idx="106">
                  <c:v>43009</c:v>
                </c:pt>
                <c:pt idx="107">
                  <c:v>43040</c:v>
                </c:pt>
                <c:pt idx="108">
                  <c:v>43070</c:v>
                </c:pt>
                <c:pt idx="109">
                  <c:v>43101</c:v>
                </c:pt>
                <c:pt idx="110">
                  <c:v>43132</c:v>
                </c:pt>
                <c:pt idx="111">
                  <c:v>43160</c:v>
                </c:pt>
                <c:pt idx="112">
                  <c:v>43191</c:v>
                </c:pt>
                <c:pt idx="113">
                  <c:v>43221</c:v>
                </c:pt>
                <c:pt idx="114">
                  <c:v>43252</c:v>
                </c:pt>
                <c:pt idx="115">
                  <c:v>43282</c:v>
                </c:pt>
                <c:pt idx="116">
                  <c:v>43313</c:v>
                </c:pt>
                <c:pt idx="117">
                  <c:v>43344</c:v>
                </c:pt>
                <c:pt idx="118">
                  <c:v>43374</c:v>
                </c:pt>
                <c:pt idx="119">
                  <c:v>43405</c:v>
                </c:pt>
                <c:pt idx="120">
                  <c:v>43435</c:v>
                </c:pt>
                <c:pt idx="121">
                  <c:v>43466</c:v>
                </c:pt>
                <c:pt idx="122">
                  <c:v>43497</c:v>
                </c:pt>
                <c:pt idx="123">
                  <c:v>43525</c:v>
                </c:pt>
                <c:pt idx="124">
                  <c:v>43556</c:v>
                </c:pt>
                <c:pt idx="125">
                  <c:v>43586</c:v>
                </c:pt>
                <c:pt idx="126">
                  <c:v>43617</c:v>
                </c:pt>
                <c:pt idx="127">
                  <c:v>43647</c:v>
                </c:pt>
                <c:pt idx="128">
                  <c:v>43678</c:v>
                </c:pt>
                <c:pt idx="129">
                  <c:v>43709</c:v>
                </c:pt>
                <c:pt idx="130">
                  <c:v>43739</c:v>
                </c:pt>
                <c:pt idx="131">
                  <c:v>43770</c:v>
                </c:pt>
                <c:pt idx="132">
                  <c:v>43800</c:v>
                </c:pt>
                <c:pt idx="133">
                  <c:v>43831</c:v>
                </c:pt>
                <c:pt idx="134">
                  <c:v>43862</c:v>
                </c:pt>
                <c:pt idx="135">
                  <c:v>43891</c:v>
                </c:pt>
                <c:pt idx="136">
                  <c:v>43922</c:v>
                </c:pt>
                <c:pt idx="137">
                  <c:v>43952</c:v>
                </c:pt>
                <c:pt idx="138">
                  <c:v>43983</c:v>
                </c:pt>
                <c:pt idx="139">
                  <c:v>44013</c:v>
                </c:pt>
                <c:pt idx="140">
                  <c:v>44044</c:v>
                </c:pt>
                <c:pt idx="141">
                  <c:v>44075</c:v>
                </c:pt>
                <c:pt idx="142">
                  <c:v>44105</c:v>
                </c:pt>
                <c:pt idx="143">
                  <c:v>44136</c:v>
                </c:pt>
                <c:pt idx="144">
                  <c:v>44166</c:v>
                </c:pt>
                <c:pt idx="145">
                  <c:v>44197</c:v>
                </c:pt>
                <c:pt idx="146">
                  <c:v>44228</c:v>
                </c:pt>
                <c:pt idx="147">
                  <c:v>44256</c:v>
                </c:pt>
                <c:pt idx="148">
                  <c:v>44287</c:v>
                </c:pt>
                <c:pt idx="149">
                  <c:v>44317</c:v>
                </c:pt>
                <c:pt idx="150">
                  <c:v>44348</c:v>
                </c:pt>
                <c:pt idx="151">
                  <c:v>44378</c:v>
                </c:pt>
                <c:pt idx="152">
                  <c:v>44409</c:v>
                </c:pt>
                <c:pt idx="153">
                  <c:v>44440</c:v>
                </c:pt>
                <c:pt idx="154">
                  <c:v>44470</c:v>
                </c:pt>
                <c:pt idx="155">
                  <c:v>44501</c:v>
                </c:pt>
                <c:pt idx="156">
                  <c:v>44531</c:v>
                </c:pt>
                <c:pt idx="157">
                  <c:v>44562</c:v>
                </c:pt>
                <c:pt idx="158">
                  <c:v>44593</c:v>
                </c:pt>
                <c:pt idx="159">
                  <c:v>44621</c:v>
                </c:pt>
                <c:pt idx="160">
                  <c:v>44652</c:v>
                </c:pt>
                <c:pt idx="161">
                  <c:v>44682</c:v>
                </c:pt>
                <c:pt idx="162">
                  <c:v>44713</c:v>
                </c:pt>
                <c:pt idx="163">
                  <c:v>44743</c:v>
                </c:pt>
                <c:pt idx="164">
                  <c:v>44774</c:v>
                </c:pt>
                <c:pt idx="165">
                  <c:v>44805</c:v>
                </c:pt>
                <c:pt idx="166">
                  <c:v>44835</c:v>
                </c:pt>
                <c:pt idx="167">
                  <c:v>44866</c:v>
                </c:pt>
                <c:pt idx="168">
                  <c:v>44896</c:v>
                </c:pt>
                <c:pt idx="169">
                  <c:v>44927</c:v>
                </c:pt>
                <c:pt idx="170">
                  <c:v>44958</c:v>
                </c:pt>
              </c:numCache>
            </c:numRef>
          </c:cat>
          <c:val>
            <c:numRef>
              <c:f>'Annual Inflation'!$AZ$7:$AZ$177</c:f>
              <c:numCache>
                <c:formatCode>#,##0.00</c:formatCode>
                <c:ptCount val="17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3.23</c:v>
                </c:pt>
                <c:pt idx="56">
                  <c:v>3.2</c:v>
                </c:pt>
                <c:pt idx="57">
                  <c:v>3.12</c:v>
                </c:pt>
                <c:pt idx="58">
                  <c:v>3.13</c:v>
                </c:pt>
                <c:pt idx="59">
                  <c:v>3.01</c:v>
                </c:pt>
                <c:pt idx="60">
                  <c:v>3.01</c:v>
                </c:pt>
                <c:pt idx="61">
                  <c:v>3.01</c:v>
                </c:pt>
                <c:pt idx="62">
                  <c:v>3.1</c:v>
                </c:pt>
                <c:pt idx="63">
                  <c:v>3.11</c:v>
                </c:pt>
                <c:pt idx="64">
                  <c:v>3.1150000000000002</c:v>
                </c:pt>
                <c:pt idx="65">
                  <c:v>3.085</c:v>
                </c:pt>
                <c:pt idx="66">
                  <c:v>3.1150000000000002</c:v>
                </c:pt>
                <c:pt idx="67">
                  <c:v>3.08</c:v>
                </c:pt>
                <c:pt idx="68">
                  <c:v>3.13</c:v>
                </c:pt>
                <c:pt idx="69">
                  <c:v>3.14</c:v>
                </c:pt>
                <c:pt idx="70">
                  <c:v>3.2</c:v>
                </c:pt>
                <c:pt idx="71">
                  <c:v>3.08</c:v>
                </c:pt>
                <c:pt idx="72">
                  <c:v>3.2</c:v>
                </c:pt>
                <c:pt idx="73">
                  <c:v>3.1150000000000002</c:v>
                </c:pt>
                <c:pt idx="74">
                  <c:v>3.05</c:v>
                </c:pt>
                <c:pt idx="75">
                  <c:v>3.1</c:v>
                </c:pt>
                <c:pt idx="76">
                  <c:v>3.1</c:v>
                </c:pt>
                <c:pt idx="77">
                  <c:v>3.05</c:v>
                </c:pt>
                <c:pt idx="78">
                  <c:v>3.1</c:v>
                </c:pt>
                <c:pt idx="79">
                  <c:v>3</c:v>
                </c:pt>
                <c:pt idx="80">
                  <c:v>3.15</c:v>
                </c:pt>
                <c:pt idx="81">
                  <c:v>3.15</c:v>
                </c:pt>
                <c:pt idx="82">
                  <c:v>3.1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3.17</c:v>
                </c:pt>
                <c:pt idx="88">
                  <c:v>3.17</c:v>
                </c:pt>
                <c:pt idx="89">
                  <c:v>3.1</c:v>
                </c:pt>
                <c:pt idx="90">
                  <c:v>3.2</c:v>
                </c:pt>
                <c:pt idx="91">
                  <c:v>3.19</c:v>
                </c:pt>
                <c:pt idx="92">
                  <c:v>3.1</c:v>
                </c:pt>
                <c:pt idx="93">
                  <c:v>3.1949999999999998</c:v>
                </c:pt>
                <c:pt idx="94">
                  <c:v>3.2</c:v>
                </c:pt>
                <c:pt idx="95">
                  <c:v>3.3</c:v>
                </c:pt>
                <c:pt idx="96">
                  <c:v>3.35</c:v>
                </c:pt>
                <c:pt idx="97">
                  <c:v>3.33</c:v>
                </c:pt>
                <c:pt idx="98">
                  <c:v>3.33</c:v>
                </c:pt>
                <c:pt idx="99">
                  <c:v>3.2850000000000001</c:v>
                </c:pt>
                <c:pt idx="100">
                  <c:v>3.3</c:v>
                </c:pt>
                <c:pt idx="101">
                  <c:v>3.33</c:v>
                </c:pt>
                <c:pt idx="102">
                  <c:v>3.3</c:v>
                </c:pt>
                <c:pt idx="103">
                  <c:v>3.3</c:v>
                </c:pt>
                <c:pt idx="104">
                  <c:v>3.3</c:v>
                </c:pt>
                <c:pt idx="105">
                  <c:v>3.3</c:v>
                </c:pt>
                <c:pt idx="106">
                  <c:v>3.25</c:v>
                </c:pt>
                <c:pt idx="107">
                  <c:v>3.3</c:v>
                </c:pt>
                <c:pt idx="108">
                  <c:v>3.3</c:v>
                </c:pt>
                <c:pt idx="109">
                  <c:v>3.3</c:v>
                </c:pt>
                <c:pt idx="110">
                  <c:v>3.3</c:v>
                </c:pt>
                <c:pt idx="111">
                  <c:v>3.3</c:v>
                </c:pt>
                <c:pt idx="112">
                  <c:v>3.3250000000000002</c:v>
                </c:pt>
                <c:pt idx="113">
                  <c:v>3.3</c:v>
                </c:pt>
                <c:pt idx="114">
                  <c:v>3.3</c:v>
                </c:pt>
                <c:pt idx="115">
                  <c:v>3.35</c:v>
                </c:pt>
                <c:pt idx="116">
                  <c:v>3.3</c:v>
                </c:pt>
                <c:pt idx="117">
                  <c:v>3.3</c:v>
                </c:pt>
                <c:pt idx="118">
                  <c:v>3.3</c:v>
                </c:pt>
                <c:pt idx="119">
                  <c:v>3.36</c:v>
                </c:pt>
                <c:pt idx="120">
                  <c:v>3.38</c:v>
                </c:pt>
                <c:pt idx="121">
                  <c:v>3.4</c:v>
                </c:pt>
                <c:pt idx="122">
                  <c:v>3.4</c:v>
                </c:pt>
                <c:pt idx="123">
                  <c:v>3.4</c:v>
                </c:pt>
                <c:pt idx="124">
                  <c:v>3.4</c:v>
                </c:pt>
                <c:pt idx="125">
                  <c:v>3.4</c:v>
                </c:pt>
                <c:pt idx="126">
                  <c:v>3.4</c:v>
                </c:pt>
                <c:pt idx="127">
                  <c:v>3.4</c:v>
                </c:pt>
                <c:pt idx="128">
                  <c:v>3.4</c:v>
                </c:pt>
                <c:pt idx="129">
                  <c:v>3.4</c:v>
                </c:pt>
                <c:pt idx="130">
                  <c:v>3.4</c:v>
                </c:pt>
                <c:pt idx="131">
                  <c:v>3.4</c:v>
                </c:pt>
                <c:pt idx="132">
                  <c:v>3.4</c:v>
                </c:pt>
                <c:pt idx="133">
                  <c:v>3.5</c:v>
                </c:pt>
                <c:pt idx="134">
                  <c:v>3.44</c:v>
                </c:pt>
                <c:pt idx="135">
                  <c:v>3.48</c:v>
                </c:pt>
                <c:pt idx="136">
                  <c:v>3.4449999999999998</c:v>
                </c:pt>
                <c:pt idx="137">
                  <c:v>3.4849999999999999</c:v>
                </c:pt>
                <c:pt idx="138">
                  <c:v>3.5</c:v>
                </c:pt>
                <c:pt idx="139">
                  <c:v>3.48</c:v>
                </c:pt>
                <c:pt idx="140">
                  <c:v>3.5</c:v>
                </c:pt>
                <c:pt idx="141">
                  <c:v>3.5</c:v>
                </c:pt>
                <c:pt idx="142">
                  <c:v>3.5</c:v>
                </c:pt>
                <c:pt idx="143">
                  <c:v>3.5</c:v>
                </c:pt>
                <c:pt idx="144">
                  <c:v>3.5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</c:v>
                </c:pt>
                <c:pt idx="151">
                  <c:v>3.5</c:v>
                </c:pt>
                <c:pt idx="152">
                  <c:v>3.5</c:v>
                </c:pt>
                <c:pt idx="153">
                  <c:v>3.5</c:v>
                </c:pt>
                <c:pt idx="154">
                  <c:v>3.5</c:v>
                </c:pt>
                <c:pt idx="155">
                  <c:v>3.5</c:v>
                </c:pt>
                <c:pt idx="156">
                  <c:v>3.5</c:v>
                </c:pt>
                <c:pt idx="157">
                  <c:v>3.5</c:v>
                </c:pt>
                <c:pt idx="158">
                  <c:v>3.5</c:v>
                </c:pt>
                <c:pt idx="159">
                  <c:v>3.5</c:v>
                </c:pt>
                <c:pt idx="160">
                  <c:v>3.5</c:v>
                </c:pt>
                <c:pt idx="161">
                  <c:v>3.5</c:v>
                </c:pt>
                <c:pt idx="162">
                  <c:v>3.5</c:v>
                </c:pt>
                <c:pt idx="163">
                  <c:v>3.5649999999999999</c:v>
                </c:pt>
                <c:pt idx="164">
                  <c:v>3.5</c:v>
                </c:pt>
                <c:pt idx="165">
                  <c:v>3.56</c:v>
                </c:pt>
                <c:pt idx="166">
                  <c:v>3.55</c:v>
                </c:pt>
                <c:pt idx="167">
                  <c:v>3.55</c:v>
                </c:pt>
                <c:pt idx="168">
                  <c:v>3.6</c:v>
                </c:pt>
                <c:pt idx="169">
                  <c:v>3.5</c:v>
                </c:pt>
                <c:pt idx="170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6F-4922-A97B-835779A06815}"/>
            </c:ext>
          </c:extLst>
        </c:ser>
        <c:ser>
          <c:idx val="2"/>
          <c:order val="2"/>
          <c:tx>
            <c:strRef>
              <c:f>'Annual Inflation'!$BA$6</c:f>
              <c:strCache>
                <c:ptCount val="1"/>
                <c:pt idx="0">
                  <c:v>1-4 years mean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'Annual Inflation'!$AP$7:$AP$177</c:f>
              <c:numCache>
                <c:formatCode>[$-409]mmm\-yy;@</c:formatCode>
                <c:ptCount val="171"/>
                <c:pt idx="0">
                  <c:v>39783</c:v>
                </c:pt>
                <c:pt idx="1">
                  <c:v>39814</c:v>
                </c:pt>
                <c:pt idx="2">
                  <c:v>39845</c:v>
                </c:pt>
                <c:pt idx="3">
                  <c:v>39873</c:v>
                </c:pt>
                <c:pt idx="4">
                  <c:v>39904</c:v>
                </c:pt>
                <c:pt idx="5">
                  <c:v>39934</c:v>
                </c:pt>
                <c:pt idx="6">
                  <c:v>39965</c:v>
                </c:pt>
                <c:pt idx="7">
                  <c:v>39995</c:v>
                </c:pt>
                <c:pt idx="8">
                  <c:v>40026</c:v>
                </c:pt>
                <c:pt idx="9">
                  <c:v>40057</c:v>
                </c:pt>
                <c:pt idx="10">
                  <c:v>40087</c:v>
                </c:pt>
                <c:pt idx="11">
                  <c:v>40118</c:v>
                </c:pt>
                <c:pt idx="12">
                  <c:v>40148</c:v>
                </c:pt>
                <c:pt idx="13">
                  <c:v>40179</c:v>
                </c:pt>
                <c:pt idx="14">
                  <c:v>40210</c:v>
                </c:pt>
                <c:pt idx="15">
                  <c:v>40238</c:v>
                </c:pt>
                <c:pt idx="16">
                  <c:v>40269</c:v>
                </c:pt>
                <c:pt idx="17">
                  <c:v>40299</c:v>
                </c:pt>
                <c:pt idx="18">
                  <c:v>40330</c:v>
                </c:pt>
                <c:pt idx="19">
                  <c:v>40360</c:v>
                </c:pt>
                <c:pt idx="20">
                  <c:v>40391</c:v>
                </c:pt>
                <c:pt idx="21">
                  <c:v>40422</c:v>
                </c:pt>
                <c:pt idx="22">
                  <c:v>40452</c:v>
                </c:pt>
                <c:pt idx="23">
                  <c:v>40483</c:v>
                </c:pt>
                <c:pt idx="24">
                  <c:v>40513</c:v>
                </c:pt>
                <c:pt idx="25">
                  <c:v>40544</c:v>
                </c:pt>
                <c:pt idx="26">
                  <c:v>40575</c:v>
                </c:pt>
                <c:pt idx="27">
                  <c:v>40603</c:v>
                </c:pt>
                <c:pt idx="28">
                  <c:v>40634</c:v>
                </c:pt>
                <c:pt idx="29">
                  <c:v>40664</c:v>
                </c:pt>
                <c:pt idx="30">
                  <c:v>40695</c:v>
                </c:pt>
                <c:pt idx="31">
                  <c:v>40725</c:v>
                </c:pt>
                <c:pt idx="32">
                  <c:v>40756</c:v>
                </c:pt>
                <c:pt idx="33">
                  <c:v>40787</c:v>
                </c:pt>
                <c:pt idx="34">
                  <c:v>40817</c:v>
                </c:pt>
                <c:pt idx="35">
                  <c:v>40848</c:v>
                </c:pt>
                <c:pt idx="36">
                  <c:v>40878</c:v>
                </c:pt>
                <c:pt idx="37">
                  <c:v>40909</c:v>
                </c:pt>
                <c:pt idx="38">
                  <c:v>40940</c:v>
                </c:pt>
                <c:pt idx="39">
                  <c:v>40969</c:v>
                </c:pt>
                <c:pt idx="40">
                  <c:v>41000</c:v>
                </c:pt>
                <c:pt idx="41">
                  <c:v>41030</c:v>
                </c:pt>
                <c:pt idx="42">
                  <c:v>41061</c:v>
                </c:pt>
                <c:pt idx="43">
                  <c:v>41091</c:v>
                </c:pt>
                <c:pt idx="44">
                  <c:v>41122</c:v>
                </c:pt>
                <c:pt idx="45">
                  <c:v>41153</c:v>
                </c:pt>
                <c:pt idx="46">
                  <c:v>41183</c:v>
                </c:pt>
                <c:pt idx="47">
                  <c:v>41214</c:v>
                </c:pt>
                <c:pt idx="48">
                  <c:v>41244</c:v>
                </c:pt>
                <c:pt idx="49">
                  <c:v>41275</c:v>
                </c:pt>
                <c:pt idx="50">
                  <c:v>41306</c:v>
                </c:pt>
                <c:pt idx="51">
                  <c:v>41334</c:v>
                </c:pt>
                <c:pt idx="52">
                  <c:v>41365</c:v>
                </c:pt>
                <c:pt idx="53">
                  <c:v>41395</c:v>
                </c:pt>
                <c:pt idx="54">
                  <c:v>41426</c:v>
                </c:pt>
                <c:pt idx="55">
                  <c:v>41456</c:v>
                </c:pt>
                <c:pt idx="56">
                  <c:v>41487</c:v>
                </c:pt>
                <c:pt idx="57">
                  <c:v>41518</c:v>
                </c:pt>
                <c:pt idx="58">
                  <c:v>41548</c:v>
                </c:pt>
                <c:pt idx="59">
                  <c:v>41579</c:v>
                </c:pt>
                <c:pt idx="60">
                  <c:v>41609</c:v>
                </c:pt>
                <c:pt idx="61">
                  <c:v>41640</c:v>
                </c:pt>
                <c:pt idx="62">
                  <c:v>41671</c:v>
                </c:pt>
                <c:pt idx="63">
                  <c:v>41699</c:v>
                </c:pt>
                <c:pt idx="64">
                  <c:v>41730</c:v>
                </c:pt>
                <c:pt idx="65">
                  <c:v>41760</c:v>
                </c:pt>
                <c:pt idx="66">
                  <c:v>41791</c:v>
                </c:pt>
                <c:pt idx="67">
                  <c:v>41821</c:v>
                </c:pt>
                <c:pt idx="68">
                  <c:v>41852</c:v>
                </c:pt>
                <c:pt idx="69">
                  <c:v>41883</c:v>
                </c:pt>
                <c:pt idx="70">
                  <c:v>41913</c:v>
                </c:pt>
                <c:pt idx="71">
                  <c:v>41944</c:v>
                </c:pt>
                <c:pt idx="72">
                  <c:v>41974</c:v>
                </c:pt>
                <c:pt idx="73">
                  <c:v>42005</c:v>
                </c:pt>
                <c:pt idx="74">
                  <c:v>42036</c:v>
                </c:pt>
                <c:pt idx="75">
                  <c:v>42064</c:v>
                </c:pt>
                <c:pt idx="76">
                  <c:v>42095</c:v>
                </c:pt>
                <c:pt idx="77">
                  <c:v>42125</c:v>
                </c:pt>
                <c:pt idx="78">
                  <c:v>42156</c:v>
                </c:pt>
                <c:pt idx="79">
                  <c:v>42186</c:v>
                </c:pt>
                <c:pt idx="80">
                  <c:v>42217</c:v>
                </c:pt>
                <c:pt idx="81">
                  <c:v>42248</c:v>
                </c:pt>
                <c:pt idx="82">
                  <c:v>42278</c:v>
                </c:pt>
                <c:pt idx="83">
                  <c:v>42309</c:v>
                </c:pt>
                <c:pt idx="84">
                  <c:v>42339</c:v>
                </c:pt>
                <c:pt idx="85">
                  <c:v>42370</c:v>
                </c:pt>
                <c:pt idx="86">
                  <c:v>42401</c:v>
                </c:pt>
                <c:pt idx="87">
                  <c:v>42430</c:v>
                </c:pt>
                <c:pt idx="88">
                  <c:v>42461</c:v>
                </c:pt>
                <c:pt idx="89">
                  <c:v>42491</c:v>
                </c:pt>
                <c:pt idx="90">
                  <c:v>42522</c:v>
                </c:pt>
                <c:pt idx="91">
                  <c:v>42552</c:v>
                </c:pt>
                <c:pt idx="92">
                  <c:v>42583</c:v>
                </c:pt>
                <c:pt idx="93">
                  <c:v>42614</c:v>
                </c:pt>
                <c:pt idx="94">
                  <c:v>42644</c:v>
                </c:pt>
                <c:pt idx="95">
                  <c:v>42675</c:v>
                </c:pt>
                <c:pt idx="96">
                  <c:v>42705</c:v>
                </c:pt>
                <c:pt idx="97">
                  <c:v>42736</c:v>
                </c:pt>
                <c:pt idx="98">
                  <c:v>42767</c:v>
                </c:pt>
                <c:pt idx="99">
                  <c:v>42795</c:v>
                </c:pt>
                <c:pt idx="100">
                  <c:v>42826</c:v>
                </c:pt>
                <c:pt idx="101">
                  <c:v>42856</c:v>
                </c:pt>
                <c:pt idx="102">
                  <c:v>42887</c:v>
                </c:pt>
                <c:pt idx="103">
                  <c:v>42917</c:v>
                </c:pt>
                <c:pt idx="104">
                  <c:v>42948</c:v>
                </c:pt>
                <c:pt idx="105">
                  <c:v>42979</c:v>
                </c:pt>
                <c:pt idx="106">
                  <c:v>43009</c:v>
                </c:pt>
                <c:pt idx="107">
                  <c:v>43040</c:v>
                </c:pt>
                <c:pt idx="108">
                  <c:v>43070</c:v>
                </c:pt>
                <c:pt idx="109">
                  <c:v>43101</c:v>
                </c:pt>
                <c:pt idx="110">
                  <c:v>43132</c:v>
                </c:pt>
                <c:pt idx="111">
                  <c:v>43160</c:v>
                </c:pt>
                <c:pt idx="112">
                  <c:v>43191</c:v>
                </c:pt>
                <c:pt idx="113">
                  <c:v>43221</c:v>
                </c:pt>
                <c:pt idx="114">
                  <c:v>43252</c:v>
                </c:pt>
                <c:pt idx="115">
                  <c:v>43282</c:v>
                </c:pt>
                <c:pt idx="116">
                  <c:v>43313</c:v>
                </c:pt>
                <c:pt idx="117">
                  <c:v>43344</c:v>
                </c:pt>
                <c:pt idx="118">
                  <c:v>43374</c:v>
                </c:pt>
                <c:pt idx="119">
                  <c:v>43405</c:v>
                </c:pt>
                <c:pt idx="120">
                  <c:v>43435</c:v>
                </c:pt>
                <c:pt idx="121">
                  <c:v>43466</c:v>
                </c:pt>
                <c:pt idx="122">
                  <c:v>43497</c:v>
                </c:pt>
                <c:pt idx="123">
                  <c:v>43525</c:v>
                </c:pt>
                <c:pt idx="124">
                  <c:v>43556</c:v>
                </c:pt>
                <c:pt idx="125">
                  <c:v>43586</c:v>
                </c:pt>
                <c:pt idx="126">
                  <c:v>43617</c:v>
                </c:pt>
                <c:pt idx="127">
                  <c:v>43647</c:v>
                </c:pt>
                <c:pt idx="128">
                  <c:v>43678</c:v>
                </c:pt>
                <c:pt idx="129">
                  <c:v>43709</c:v>
                </c:pt>
                <c:pt idx="130">
                  <c:v>43739</c:v>
                </c:pt>
                <c:pt idx="131">
                  <c:v>43770</c:v>
                </c:pt>
                <c:pt idx="132">
                  <c:v>43800</c:v>
                </c:pt>
                <c:pt idx="133">
                  <c:v>43831</c:v>
                </c:pt>
                <c:pt idx="134">
                  <c:v>43862</c:v>
                </c:pt>
                <c:pt idx="135">
                  <c:v>43891</c:v>
                </c:pt>
                <c:pt idx="136">
                  <c:v>43922</c:v>
                </c:pt>
                <c:pt idx="137">
                  <c:v>43952</c:v>
                </c:pt>
                <c:pt idx="138">
                  <c:v>43983</c:v>
                </c:pt>
                <c:pt idx="139">
                  <c:v>44013</c:v>
                </c:pt>
                <c:pt idx="140">
                  <c:v>44044</c:v>
                </c:pt>
                <c:pt idx="141">
                  <c:v>44075</c:v>
                </c:pt>
                <c:pt idx="142">
                  <c:v>44105</c:v>
                </c:pt>
                <c:pt idx="143">
                  <c:v>44136</c:v>
                </c:pt>
                <c:pt idx="144">
                  <c:v>44166</c:v>
                </c:pt>
                <c:pt idx="145">
                  <c:v>44197</c:v>
                </c:pt>
                <c:pt idx="146">
                  <c:v>44228</c:v>
                </c:pt>
                <c:pt idx="147">
                  <c:v>44256</c:v>
                </c:pt>
                <c:pt idx="148">
                  <c:v>44287</c:v>
                </c:pt>
                <c:pt idx="149">
                  <c:v>44317</c:v>
                </c:pt>
                <c:pt idx="150">
                  <c:v>44348</c:v>
                </c:pt>
                <c:pt idx="151">
                  <c:v>44378</c:v>
                </c:pt>
                <c:pt idx="152">
                  <c:v>44409</c:v>
                </c:pt>
                <c:pt idx="153">
                  <c:v>44440</c:v>
                </c:pt>
                <c:pt idx="154">
                  <c:v>44470</c:v>
                </c:pt>
                <c:pt idx="155">
                  <c:v>44501</c:v>
                </c:pt>
                <c:pt idx="156">
                  <c:v>44531</c:v>
                </c:pt>
                <c:pt idx="157">
                  <c:v>44562</c:v>
                </c:pt>
                <c:pt idx="158">
                  <c:v>44593</c:v>
                </c:pt>
                <c:pt idx="159">
                  <c:v>44621</c:v>
                </c:pt>
                <c:pt idx="160">
                  <c:v>44652</c:v>
                </c:pt>
                <c:pt idx="161">
                  <c:v>44682</c:v>
                </c:pt>
                <c:pt idx="162">
                  <c:v>44713</c:v>
                </c:pt>
                <c:pt idx="163">
                  <c:v>44743</c:v>
                </c:pt>
                <c:pt idx="164">
                  <c:v>44774</c:v>
                </c:pt>
                <c:pt idx="165">
                  <c:v>44805</c:v>
                </c:pt>
                <c:pt idx="166">
                  <c:v>44835</c:v>
                </c:pt>
                <c:pt idx="167">
                  <c:v>44866</c:v>
                </c:pt>
                <c:pt idx="168">
                  <c:v>44896</c:v>
                </c:pt>
                <c:pt idx="169">
                  <c:v>44927</c:v>
                </c:pt>
                <c:pt idx="170">
                  <c:v>44958</c:v>
                </c:pt>
              </c:numCache>
            </c:numRef>
          </c:cat>
          <c:val>
            <c:numRef>
              <c:f>'Annual Inflation'!$BA$7:$BA$177</c:f>
              <c:numCache>
                <c:formatCode>#,##0.00</c:formatCode>
                <c:ptCount val="17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3.2904347826086999</c:v>
                </c:pt>
                <c:pt idx="56">
                  <c:v>3.2537037037037</c:v>
                </c:pt>
                <c:pt idx="57">
                  <c:v>3.2907999999999999</c:v>
                </c:pt>
                <c:pt idx="58">
                  <c:v>3.2342307692307699</c:v>
                </c:pt>
                <c:pt idx="59">
                  <c:v>3.15</c:v>
                </c:pt>
                <c:pt idx="60">
                  <c:v>3.1875862068965501</c:v>
                </c:pt>
                <c:pt idx="61">
                  <c:v>3.1931034482758598</c:v>
                </c:pt>
                <c:pt idx="62">
                  <c:v>3.18214285714286</c:v>
                </c:pt>
                <c:pt idx="63">
                  <c:v>3.1493103448275899</c:v>
                </c:pt>
                <c:pt idx="64">
                  <c:v>3.1315740740740701</c:v>
                </c:pt>
                <c:pt idx="65">
                  <c:v>3.21655172413793</c:v>
                </c:pt>
                <c:pt idx="66">
                  <c:v>3.19285714285714</c:v>
                </c:pt>
                <c:pt idx="67">
                  <c:v>3.165</c:v>
                </c:pt>
                <c:pt idx="68">
                  <c:v>3.2016</c:v>
                </c:pt>
                <c:pt idx="69">
                  <c:v>3.21</c:v>
                </c:pt>
                <c:pt idx="70">
                  <c:v>3.2585714285714298</c:v>
                </c:pt>
                <c:pt idx="71">
                  <c:v>3.1966666666666699</c:v>
                </c:pt>
                <c:pt idx="72">
                  <c:v>3.2656521739130402</c:v>
                </c:pt>
                <c:pt idx="73">
                  <c:v>3.1427272727272699</c:v>
                </c:pt>
                <c:pt idx="74">
                  <c:v>3.12666666666667</c:v>
                </c:pt>
                <c:pt idx="75">
                  <c:v>3.1724999999999999</c:v>
                </c:pt>
                <c:pt idx="76">
                  <c:v>3.1303999999999998</c:v>
                </c:pt>
                <c:pt idx="77">
                  <c:v>3.1262500000000002</c:v>
                </c:pt>
                <c:pt idx="78">
                  <c:v>3.1579999999999999</c:v>
                </c:pt>
                <c:pt idx="79">
                  <c:v>3.10666666666667</c:v>
                </c:pt>
                <c:pt idx="80">
                  <c:v>3.1856</c:v>
                </c:pt>
                <c:pt idx="81">
                  <c:v>3.1869230769230801</c:v>
                </c:pt>
                <c:pt idx="82">
                  <c:v>3.1688461538461499</c:v>
                </c:pt>
                <c:pt idx="83">
                  <c:v>3.18653846153846</c:v>
                </c:pt>
                <c:pt idx="84">
                  <c:v>3.1813636363636402</c:v>
                </c:pt>
                <c:pt idx="85">
                  <c:v>3.1316000000000002</c:v>
                </c:pt>
                <c:pt idx="86">
                  <c:v>3.1510344827586199</c:v>
                </c:pt>
                <c:pt idx="87">
                  <c:v>3.1974999999999998</c:v>
                </c:pt>
                <c:pt idx="88">
                  <c:v>3.1771428571428602</c:v>
                </c:pt>
                <c:pt idx="89">
                  <c:v>3.1411538461538502</c:v>
                </c:pt>
                <c:pt idx="90">
                  <c:v>3.1840000000000002</c:v>
                </c:pt>
                <c:pt idx="91">
                  <c:v>3.1881481481481502</c:v>
                </c:pt>
                <c:pt idx="92">
                  <c:v>3.2029629629629599</c:v>
                </c:pt>
                <c:pt idx="93">
                  <c:v>3.2450000000000001</c:v>
                </c:pt>
                <c:pt idx="94">
                  <c:v>3.3035999999999999</c:v>
                </c:pt>
                <c:pt idx="95">
                  <c:v>3.4686363636363602</c:v>
                </c:pt>
                <c:pt idx="96">
                  <c:v>3.5752380952381002</c:v>
                </c:pt>
                <c:pt idx="97">
                  <c:v>3.5013043478260899</c:v>
                </c:pt>
                <c:pt idx="98">
                  <c:v>3.4904166666666701</c:v>
                </c:pt>
                <c:pt idx="99">
                  <c:v>3.4754166666666699</c:v>
                </c:pt>
                <c:pt idx="100">
                  <c:v>3.4876</c:v>
                </c:pt>
                <c:pt idx="101">
                  <c:v>3.4723076923076901</c:v>
                </c:pt>
                <c:pt idx="102">
                  <c:v>3.46428571428571</c:v>
                </c:pt>
                <c:pt idx="103">
                  <c:v>3.4596153846153799</c:v>
                </c:pt>
                <c:pt idx="104">
                  <c:v>3.4275862068965499</c:v>
                </c:pt>
                <c:pt idx="105">
                  <c:v>3.4859259259259301</c:v>
                </c:pt>
                <c:pt idx="106">
                  <c:v>3.4812500000000002</c:v>
                </c:pt>
                <c:pt idx="107">
                  <c:v>3.49</c:v>
                </c:pt>
                <c:pt idx="108">
                  <c:v>3.4836</c:v>
                </c:pt>
                <c:pt idx="109">
                  <c:v>3.4264285714285698</c:v>
                </c:pt>
                <c:pt idx="110">
                  <c:v>3.4103846153846198</c:v>
                </c:pt>
                <c:pt idx="111">
                  <c:v>3.4103703703703698</c:v>
                </c:pt>
                <c:pt idx="112">
                  <c:v>3.4480769230769202</c:v>
                </c:pt>
                <c:pt idx="113">
                  <c:v>3.41</c:v>
                </c:pt>
                <c:pt idx="114">
                  <c:v>3.4207692307692299</c:v>
                </c:pt>
                <c:pt idx="115">
                  <c:v>3.4552</c:v>
                </c:pt>
                <c:pt idx="116">
                  <c:v>3.4460714285714298</c:v>
                </c:pt>
                <c:pt idx="117">
                  <c:v>3.44148148148148</c:v>
                </c:pt>
                <c:pt idx="118">
                  <c:v>3.4350000000000001</c:v>
                </c:pt>
                <c:pt idx="119">
                  <c:v>3.4437037037036999</c:v>
                </c:pt>
                <c:pt idx="120">
                  <c:v>3.4643999999999999</c:v>
                </c:pt>
                <c:pt idx="121">
                  <c:v>3.4388461538461499</c:v>
                </c:pt>
                <c:pt idx="122">
                  <c:v>3.4959090909090902</c:v>
                </c:pt>
                <c:pt idx="123">
                  <c:v>3.45846153846154</c:v>
                </c:pt>
                <c:pt idx="124">
                  <c:v>3.4182758620689699</c:v>
                </c:pt>
                <c:pt idx="125">
                  <c:v>3.4343333333333299</c:v>
                </c:pt>
                <c:pt idx="126">
                  <c:v>3.4380000000000002</c:v>
                </c:pt>
                <c:pt idx="127">
                  <c:v>3.4249999999999998</c:v>
                </c:pt>
                <c:pt idx="128">
                  <c:v>3.4534482758620699</c:v>
                </c:pt>
                <c:pt idx="129">
                  <c:v>3.44933333333333</c:v>
                </c:pt>
                <c:pt idx="130">
                  <c:v>3.4411764705882399</c:v>
                </c:pt>
                <c:pt idx="131">
                  <c:v>3.4551612903225801</c:v>
                </c:pt>
                <c:pt idx="132">
                  <c:v>3.4503124999999999</c:v>
                </c:pt>
                <c:pt idx="133">
                  <c:v>3.488</c:v>
                </c:pt>
                <c:pt idx="134">
                  <c:v>3.4622580645161301</c:v>
                </c:pt>
                <c:pt idx="135">
                  <c:v>3.4640740740740701</c:v>
                </c:pt>
                <c:pt idx="136">
                  <c:v>3.4625806451612902</c:v>
                </c:pt>
                <c:pt idx="137">
                  <c:v>3.4480645161290302</c:v>
                </c:pt>
                <c:pt idx="138">
                  <c:v>3.5077419354838701</c:v>
                </c:pt>
                <c:pt idx="139">
                  <c:v>3.4903124999999999</c:v>
                </c:pt>
                <c:pt idx="140">
                  <c:v>3.5434482758620698</c:v>
                </c:pt>
                <c:pt idx="141">
                  <c:v>3.5190625</c:v>
                </c:pt>
                <c:pt idx="142">
                  <c:v>3.5138709677419402</c:v>
                </c:pt>
                <c:pt idx="143">
                  <c:v>3.5166666666666702</c:v>
                </c:pt>
                <c:pt idx="144">
                  <c:v>3.4893749999999999</c:v>
                </c:pt>
                <c:pt idx="145">
                  <c:v>3.4748275862068998</c:v>
                </c:pt>
                <c:pt idx="146">
                  <c:v>3.4827586206896601</c:v>
                </c:pt>
                <c:pt idx="147">
                  <c:v>3.49</c:v>
                </c:pt>
                <c:pt idx="148">
                  <c:v>3.5174193548387098</c:v>
                </c:pt>
                <c:pt idx="149">
                  <c:v>3.5378571428571401</c:v>
                </c:pt>
                <c:pt idx="150">
                  <c:v>3.552</c:v>
                </c:pt>
                <c:pt idx="151">
                  <c:v>3.54285714285714</c:v>
                </c:pt>
                <c:pt idx="152">
                  <c:v>3.5563333333333298</c:v>
                </c:pt>
                <c:pt idx="153">
                  <c:v>3.5596551724137901</c:v>
                </c:pt>
                <c:pt idx="154">
                  <c:v>3.5887500000000001</c:v>
                </c:pt>
                <c:pt idx="155">
                  <c:v>3.65133333333333</c:v>
                </c:pt>
                <c:pt idx="156">
                  <c:v>3.6802812500000002</c:v>
                </c:pt>
                <c:pt idx="157">
                  <c:v>3.6121875000000001</c:v>
                </c:pt>
                <c:pt idx="158">
                  <c:v>3.649</c:v>
                </c:pt>
                <c:pt idx="159">
                  <c:v>3.7103225806451601</c:v>
                </c:pt>
                <c:pt idx="160">
                  <c:v>3.7122580645161301</c:v>
                </c:pt>
                <c:pt idx="161">
                  <c:v>3.7362500000000001</c:v>
                </c:pt>
                <c:pt idx="162">
                  <c:v>3.7809677419354801</c:v>
                </c:pt>
                <c:pt idx="163">
                  <c:v>3.8796666666666701</c:v>
                </c:pt>
                <c:pt idx="164">
                  <c:v>3.8503225806451602</c:v>
                </c:pt>
                <c:pt idx="165">
                  <c:v>3.97413793103448</c:v>
                </c:pt>
                <c:pt idx="166">
                  <c:v>4.0522580645161304</c:v>
                </c:pt>
                <c:pt idx="167">
                  <c:v>4.1029629629629598</c:v>
                </c:pt>
                <c:pt idx="168">
                  <c:v>4.0593103448275896</c:v>
                </c:pt>
                <c:pt idx="169">
                  <c:v>3.839</c:v>
                </c:pt>
                <c:pt idx="170">
                  <c:v>3.8848275862068999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6F-4922-A97B-835779A06815}"/>
            </c:ext>
          </c:extLst>
        </c:ser>
        <c:ser>
          <c:idx val="3"/>
          <c:order val="3"/>
          <c:tx>
            <c:strRef>
              <c:f>'Annual Inflation'!$BB$6</c:f>
              <c:strCache>
                <c:ptCount val="1"/>
                <c:pt idx="0">
                  <c:v>5-8 years mean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'Annual Inflation'!$AP$7:$AP$177</c:f>
              <c:numCache>
                <c:formatCode>[$-409]mmm\-yy;@</c:formatCode>
                <c:ptCount val="171"/>
                <c:pt idx="0">
                  <c:v>39783</c:v>
                </c:pt>
                <c:pt idx="1">
                  <c:v>39814</c:v>
                </c:pt>
                <c:pt idx="2">
                  <c:v>39845</c:v>
                </c:pt>
                <c:pt idx="3">
                  <c:v>39873</c:v>
                </c:pt>
                <c:pt idx="4">
                  <c:v>39904</c:v>
                </c:pt>
                <c:pt idx="5">
                  <c:v>39934</c:v>
                </c:pt>
                <c:pt idx="6">
                  <c:v>39965</c:v>
                </c:pt>
                <c:pt idx="7">
                  <c:v>39995</c:v>
                </c:pt>
                <c:pt idx="8">
                  <c:v>40026</c:v>
                </c:pt>
                <c:pt idx="9">
                  <c:v>40057</c:v>
                </c:pt>
                <c:pt idx="10">
                  <c:v>40087</c:v>
                </c:pt>
                <c:pt idx="11">
                  <c:v>40118</c:v>
                </c:pt>
                <c:pt idx="12">
                  <c:v>40148</c:v>
                </c:pt>
                <c:pt idx="13">
                  <c:v>40179</c:v>
                </c:pt>
                <c:pt idx="14">
                  <c:v>40210</c:v>
                </c:pt>
                <c:pt idx="15">
                  <c:v>40238</c:v>
                </c:pt>
                <c:pt idx="16">
                  <c:v>40269</c:v>
                </c:pt>
                <c:pt idx="17">
                  <c:v>40299</c:v>
                </c:pt>
                <c:pt idx="18">
                  <c:v>40330</c:v>
                </c:pt>
                <c:pt idx="19">
                  <c:v>40360</c:v>
                </c:pt>
                <c:pt idx="20">
                  <c:v>40391</c:v>
                </c:pt>
                <c:pt idx="21">
                  <c:v>40422</c:v>
                </c:pt>
                <c:pt idx="22">
                  <c:v>40452</c:v>
                </c:pt>
                <c:pt idx="23">
                  <c:v>40483</c:v>
                </c:pt>
                <c:pt idx="24">
                  <c:v>40513</c:v>
                </c:pt>
                <c:pt idx="25">
                  <c:v>40544</c:v>
                </c:pt>
                <c:pt idx="26">
                  <c:v>40575</c:v>
                </c:pt>
                <c:pt idx="27">
                  <c:v>40603</c:v>
                </c:pt>
                <c:pt idx="28">
                  <c:v>40634</c:v>
                </c:pt>
                <c:pt idx="29">
                  <c:v>40664</c:v>
                </c:pt>
                <c:pt idx="30">
                  <c:v>40695</c:v>
                </c:pt>
                <c:pt idx="31">
                  <c:v>40725</c:v>
                </c:pt>
                <c:pt idx="32">
                  <c:v>40756</c:v>
                </c:pt>
                <c:pt idx="33">
                  <c:v>40787</c:v>
                </c:pt>
                <c:pt idx="34">
                  <c:v>40817</c:v>
                </c:pt>
                <c:pt idx="35">
                  <c:v>40848</c:v>
                </c:pt>
                <c:pt idx="36">
                  <c:v>40878</c:v>
                </c:pt>
                <c:pt idx="37">
                  <c:v>40909</c:v>
                </c:pt>
                <c:pt idx="38">
                  <c:v>40940</c:v>
                </c:pt>
                <c:pt idx="39">
                  <c:v>40969</c:v>
                </c:pt>
                <c:pt idx="40">
                  <c:v>41000</c:v>
                </c:pt>
                <c:pt idx="41">
                  <c:v>41030</c:v>
                </c:pt>
                <c:pt idx="42">
                  <c:v>41061</c:v>
                </c:pt>
                <c:pt idx="43">
                  <c:v>41091</c:v>
                </c:pt>
                <c:pt idx="44">
                  <c:v>41122</c:v>
                </c:pt>
                <c:pt idx="45">
                  <c:v>41153</c:v>
                </c:pt>
                <c:pt idx="46">
                  <c:v>41183</c:v>
                </c:pt>
                <c:pt idx="47">
                  <c:v>41214</c:v>
                </c:pt>
                <c:pt idx="48">
                  <c:v>41244</c:v>
                </c:pt>
                <c:pt idx="49">
                  <c:v>41275</c:v>
                </c:pt>
                <c:pt idx="50">
                  <c:v>41306</c:v>
                </c:pt>
                <c:pt idx="51">
                  <c:v>41334</c:v>
                </c:pt>
                <c:pt idx="52">
                  <c:v>41365</c:v>
                </c:pt>
                <c:pt idx="53">
                  <c:v>41395</c:v>
                </c:pt>
                <c:pt idx="54">
                  <c:v>41426</c:v>
                </c:pt>
                <c:pt idx="55">
                  <c:v>41456</c:v>
                </c:pt>
                <c:pt idx="56">
                  <c:v>41487</c:v>
                </c:pt>
                <c:pt idx="57">
                  <c:v>41518</c:v>
                </c:pt>
                <c:pt idx="58">
                  <c:v>41548</c:v>
                </c:pt>
                <c:pt idx="59">
                  <c:v>41579</c:v>
                </c:pt>
                <c:pt idx="60">
                  <c:v>41609</c:v>
                </c:pt>
                <c:pt idx="61">
                  <c:v>41640</c:v>
                </c:pt>
                <c:pt idx="62">
                  <c:v>41671</c:v>
                </c:pt>
                <c:pt idx="63">
                  <c:v>41699</c:v>
                </c:pt>
                <c:pt idx="64">
                  <c:v>41730</c:v>
                </c:pt>
                <c:pt idx="65">
                  <c:v>41760</c:v>
                </c:pt>
                <c:pt idx="66">
                  <c:v>41791</c:v>
                </c:pt>
                <c:pt idx="67">
                  <c:v>41821</c:v>
                </c:pt>
                <c:pt idx="68">
                  <c:v>41852</c:v>
                </c:pt>
                <c:pt idx="69">
                  <c:v>41883</c:v>
                </c:pt>
                <c:pt idx="70">
                  <c:v>41913</c:v>
                </c:pt>
                <c:pt idx="71">
                  <c:v>41944</c:v>
                </c:pt>
                <c:pt idx="72">
                  <c:v>41974</c:v>
                </c:pt>
                <c:pt idx="73">
                  <c:v>42005</c:v>
                </c:pt>
                <c:pt idx="74">
                  <c:v>42036</c:v>
                </c:pt>
                <c:pt idx="75">
                  <c:v>42064</c:v>
                </c:pt>
                <c:pt idx="76">
                  <c:v>42095</c:v>
                </c:pt>
                <c:pt idx="77">
                  <c:v>42125</c:v>
                </c:pt>
                <c:pt idx="78">
                  <c:v>42156</c:v>
                </c:pt>
                <c:pt idx="79">
                  <c:v>42186</c:v>
                </c:pt>
                <c:pt idx="80">
                  <c:v>42217</c:v>
                </c:pt>
                <c:pt idx="81">
                  <c:v>42248</c:v>
                </c:pt>
                <c:pt idx="82">
                  <c:v>42278</c:v>
                </c:pt>
                <c:pt idx="83">
                  <c:v>42309</c:v>
                </c:pt>
                <c:pt idx="84">
                  <c:v>42339</c:v>
                </c:pt>
                <c:pt idx="85">
                  <c:v>42370</c:v>
                </c:pt>
                <c:pt idx="86">
                  <c:v>42401</c:v>
                </c:pt>
                <c:pt idx="87">
                  <c:v>42430</c:v>
                </c:pt>
                <c:pt idx="88">
                  <c:v>42461</c:v>
                </c:pt>
                <c:pt idx="89">
                  <c:v>42491</c:v>
                </c:pt>
                <c:pt idx="90">
                  <c:v>42522</c:v>
                </c:pt>
                <c:pt idx="91">
                  <c:v>42552</c:v>
                </c:pt>
                <c:pt idx="92">
                  <c:v>42583</c:v>
                </c:pt>
                <c:pt idx="93">
                  <c:v>42614</c:v>
                </c:pt>
                <c:pt idx="94">
                  <c:v>42644</c:v>
                </c:pt>
                <c:pt idx="95">
                  <c:v>42675</c:v>
                </c:pt>
                <c:pt idx="96">
                  <c:v>42705</c:v>
                </c:pt>
                <c:pt idx="97">
                  <c:v>42736</c:v>
                </c:pt>
                <c:pt idx="98">
                  <c:v>42767</c:v>
                </c:pt>
                <c:pt idx="99">
                  <c:v>42795</c:v>
                </c:pt>
                <c:pt idx="100">
                  <c:v>42826</c:v>
                </c:pt>
                <c:pt idx="101">
                  <c:v>42856</c:v>
                </c:pt>
                <c:pt idx="102">
                  <c:v>42887</c:v>
                </c:pt>
                <c:pt idx="103">
                  <c:v>42917</c:v>
                </c:pt>
                <c:pt idx="104">
                  <c:v>42948</c:v>
                </c:pt>
                <c:pt idx="105">
                  <c:v>42979</c:v>
                </c:pt>
                <c:pt idx="106">
                  <c:v>43009</c:v>
                </c:pt>
                <c:pt idx="107">
                  <c:v>43040</c:v>
                </c:pt>
                <c:pt idx="108">
                  <c:v>43070</c:v>
                </c:pt>
                <c:pt idx="109">
                  <c:v>43101</c:v>
                </c:pt>
                <c:pt idx="110">
                  <c:v>43132</c:v>
                </c:pt>
                <c:pt idx="111">
                  <c:v>43160</c:v>
                </c:pt>
                <c:pt idx="112">
                  <c:v>43191</c:v>
                </c:pt>
                <c:pt idx="113">
                  <c:v>43221</c:v>
                </c:pt>
                <c:pt idx="114">
                  <c:v>43252</c:v>
                </c:pt>
                <c:pt idx="115">
                  <c:v>43282</c:v>
                </c:pt>
                <c:pt idx="116">
                  <c:v>43313</c:v>
                </c:pt>
                <c:pt idx="117">
                  <c:v>43344</c:v>
                </c:pt>
                <c:pt idx="118">
                  <c:v>43374</c:v>
                </c:pt>
                <c:pt idx="119">
                  <c:v>43405</c:v>
                </c:pt>
                <c:pt idx="120">
                  <c:v>43435</c:v>
                </c:pt>
                <c:pt idx="121">
                  <c:v>43466</c:v>
                </c:pt>
                <c:pt idx="122">
                  <c:v>43497</c:v>
                </c:pt>
                <c:pt idx="123">
                  <c:v>43525</c:v>
                </c:pt>
                <c:pt idx="124">
                  <c:v>43556</c:v>
                </c:pt>
                <c:pt idx="125">
                  <c:v>43586</c:v>
                </c:pt>
                <c:pt idx="126">
                  <c:v>43617</c:v>
                </c:pt>
                <c:pt idx="127">
                  <c:v>43647</c:v>
                </c:pt>
                <c:pt idx="128">
                  <c:v>43678</c:v>
                </c:pt>
                <c:pt idx="129">
                  <c:v>43709</c:v>
                </c:pt>
                <c:pt idx="130">
                  <c:v>43739</c:v>
                </c:pt>
                <c:pt idx="131">
                  <c:v>43770</c:v>
                </c:pt>
                <c:pt idx="132">
                  <c:v>43800</c:v>
                </c:pt>
                <c:pt idx="133">
                  <c:v>43831</c:v>
                </c:pt>
                <c:pt idx="134">
                  <c:v>43862</c:v>
                </c:pt>
                <c:pt idx="135">
                  <c:v>43891</c:v>
                </c:pt>
                <c:pt idx="136">
                  <c:v>43922</c:v>
                </c:pt>
                <c:pt idx="137">
                  <c:v>43952</c:v>
                </c:pt>
                <c:pt idx="138">
                  <c:v>43983</c:v>
                </c:pt>
                <c:pt idx="139">
                  <c:v>44013</c:v>
                </c:pt>
                <c:pt idx="140">
                  <c:v>44044</c:v>
                </c:pt>
                <c:pt idx="141">
                  <c:v>44075</c:v>
                </c:pt>
                <c:pt idx="142">
                  <c:v>44105</c:v>
                </c:pt>
                <c:pt idx="143">
                  <c:v>44136</c:v>
                </c:pt>
                <c:pt idx="144">
                  <c:v>44166</c:v>
                </c:pt>
                <c:pt idx="145">
                  <c:v>44197</c:v>
                </c:pt>
                <c:pt idx="146">
                  <c:v>44228</c:v>
                </c:pt>
                <c:pt idx="147">
                  <c:v>44256</c:v>
                </c:pt>
                <c:pt idx="148">
                  <c:v>44287</c:v>
                </c:pt>
                <c:pt idx="149">
                  <c:v>44317</c:v>
                </c:pt>
                <c:pt idx="150">
                  <c:v>44348</c:v>
                </c:pt>
                <c:pt idx="151">
                  <c:v>44378</c:v>
                </c:pt>
                <c:pt idx="152">
                  <c:v>44409</c:v>
                </c:pt>
                <c:pt idx="153">
                  <c:v>44440</c:v>
                </c:pt>
                <c:pt idx="154">
                  <c:v>44470</c:v>
                </c:pt>
                <c:pt idx="155">
                  <c:v>44501</c:v>
                </c:pt>
                <c:pt idx="156">
                  <c:v>44531</c:v>
                </c:pt>
                <c:pt idx="157">
                  <c:v>44562</c:v>
                </c:pt>
                <c:pt idx="158">
                  <c:v>44593</c:v>
                </c:pt>
                <c:pt idx="159">
                  <c:v>44621</c:v>
                </c:pt>
                <c:pt idx="160">
                  <c:v>44652</c:v>
                </c:pt>
                <c:pt idx="161">
                  <c:v>44682</c:v>
                </c:pt>
                <c:pt idx="162">
                  <c:v>44713</c:v>
                </c:pt>
                <c:pt idx="163">
                  <c:v>44743</c:v>
                </c:pt>
                <c:pt idx="164">
                  <c:v>44774</c:v>
                </c:pt>
                <c:pt idx="165">
                  <c:v>44805</c:v>
                </c:pt>
                <c:pt idx="166">
                  <c:v>44835</c:v>
                </c:pt>
                <c:pt idx="167">
                  <c:v>44866</c:v>
                </c:pt>
                <c:pt idx="168">
                  <c:v>44896</c:v>
                </c:pt>
                <c:pt idx="169">
                  <c:v>44927</c:v>
                </c:pt>
                <c:pt idx="170">
                  <c:v>44958</c:v>
                </c:pt>
              </c:numCache>
            </c:numRef>
          </c:cat>
          <c:val>
            <c:numRef>
              <c:f>'Annual Inflation'!$BB$7:$BB$177</c:f>
              <c:numCache>
                <c:formatCode>#,##0.00</c:formatCode>
                <c:ptCount val="17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3.2409090909090899</c:v>
                </c:pt>
                <c:pt idx="56">
                  <c:v>3.2237037037037002</c:v>
                </c:pt>
                <c:pt idx="57">
                  <c:v>3.2271999999999998</c:v>
                </c:pt>
                <c:pt idx="58">
                  <c:v>3.16576923076923</c:v>
                </c:pt>
                <c:pt idx="59">
                  <c:v>3.0681481481481501</c:v>
                </c:pt>
                <c:pt idx="60">
                  <c:v>3.0551724137931</c:v>
                </c:pt>
                <c:pt idx="61">
                  <c:v>3.09275862068966</c:v>
                </c:pt>
                <c:pt idx="62">
                  <c:v>3.0760714285714301</c:v>
                </c:pt>
                <c:pt idx="63">
                  <c:v>3.0910714285714298</c:v>
                </c:pt>
                <c:pt idx="64">
                  <c:v>3.0907692307692298</c:v>
                </c:pt>
                <c:pt idx="65">
                  <c:v>3.1514285714285699</c:v>
                </c:pt>
                <c:pt idx="66">
                  <c:v>3.1534615384615399</c:v>
                </c:pt>
                <c:pt idx="67">
                  <c:v>3.1241666666666701</c:v>
                </c:pt>
                <c:pt idx="68">
                  <c:v>3.1507999999999998</c:v>
                </c:pt>
                <c:pt idx="69">
                  <c:v>3.1757692307692298</c:v>
                </c:pt>
                <c:pt idx="70">
                  <c:v>3.2148148148148099</c:v>
                </c:pt>
                <c:pt idx="71">
                  <c:v>3.1261538461538501</c:v>
                </c:pt>
                <c:pt idx="72">
                  <c:v>3.20347826086957</c:v>
                </c:pt>
                <c:pt idx="73">
                  <c:v>3.0750000000000002</c:v>
                </c:pt>
                <c:pt idx="74">
                  <c:v>3.0766666666666702</c:v>
                </c:pt>
                <c:pt idx="75">
                  <c:v>3.1229166666666699</c:v>
                </c:pt>
                <c:pt idx="76">
                  <c:v>3.0924</c:v>
                </c:pt>
                <c:pt idx="77">
                  <c:v>3.0649999999999999</c:v>
                </c:pt>
                <c:pt idx="78">
                  <c:v>3.0917391304347799</c:v>
                </c:pt>
                <c:pt idx="79">
                  <c:v>3.0771428571428601</c:v>
                </c:pt>
                <c:pt idx="80">
                  <c:v>3.1354166666666701</c:v>
                </c:pt>
                <c:pt idx="81">
                  <c:v>3.12916666666667</c:v>
                </c:pt>
                <c:pt idx="82">
                  <c:v>3.1032000000000002</c:v>
                </c:pt>
                <c:pt idx="83">
                  <c:v>3.1052</c:v>
                </c:pt>
                <c:pt idx="84">
                  <c:v>3.0934782608695701</c:v>
                </c:pt>
                <c:pt idx="85">
                  <c:v>3.0392000000000001</c:v>
                </c:pt>
                <c:pt idx="86">
                  <c:v>3.07275862068966</c:v>
                </c:pt>
                <c:pt idx="87">
                  <c:v>3.1042857142857101</c:v>
                </c:pt>
                <c:pt idx="88">
                  <c:v>3.1192857142857102</c:v>
                </c:pt>
                <c:pt idx="89">
                  <c:v>3.1080769230769199</c:v>
                </c:pt>
                <c:pt idx="90">
                  <c:v>3.1368</c:v>
                </c:pt>
                <c:pt idx="91">
                  <c:v>3.1225925925925901</c:v>
                </c:pt>
                <c:pt idx="92">
                  <c:v>3.1322222222222198</c:v>
                </c:pt>
                <c:pt idx="93">
                  <c:v>3.1523076923076898</c:v>
                </c:pt>
                <c:pt idx="94">
                  <c:v>3.1625000000000001</c:v>
                </c:pt>
                <c:pt idx="95">
                  <c:v>3.2613636363636398</c:v>
                </c:pt>
                <c:pt idx="96">
                  <c:v>3.3309523809523802</c:v>
                </c:pt>
                <c:pt idx="97">
                  <c:v>3.3790909090909098</c:v>
                </c:pt>
                <c:pt idx="98">
                  <c:v>3.3522727272727302</c:v>
                </c:pt>
                <c:pt idx="99">
                  <c:v>3.32772727272727</c:v>
                </c:pt>
                <c:pt idx="100">
                  <c:v>3.3673913043478301</c:v>
                </c:pt>
                <c:pt idx="101">
                  <c:v>3.3829166666666701</c:v>
                </c:pt>
                <c:pt idx="102">
                  <c:v>3.3284615384615401</c:v>
                </c:pt>
                <c:pt idx="103">
                  <c:v>3.3234782608695701</c:v>
                </c:pt>
                <c:pt idx="104">
                  <c:v>3.3207407407407401</c:v>
                </c:pt>
                <c:pt idx="105">
                  <c:v>3.3639999999999999</c:v>
                </c:pt>
                <c:pt idx="106">
                  <c:v>3.3813043478260898</c:v>
                </c:pt>
                <c:pt idx="107">
                  <c:v>3.3967999999999998</c:v>
                </c:pt>
                <c:pt idx="108">
                  <c:v>3.3869565217391302</c:v>
                </c:pt>
                <c:pt idx="109">
                  <c:v>3.37769230769231</c:v>
                </c:pt>
                <c:pt idx="110">
                  <c:v>3.3678260869565202</c:v>
                </c:pt>
                <c:pt idx="111">
                  <c:v>3.3624000000000001</c:v>
                </c:pt>
                <c:pt idx="112">
                  <c:v>3.42875</c:v>
                </c:pt>
                <c:pt idx="113">
                  <c:v>3.33</c:v>
                </c:pt>
                <c:pt idx="114">
                  <c:v>3.36791666666667</c:v>
                </c:pt>
                <c:pt idx="115">
                  <c:v>3.4717391304347802</c:v>
                </c:pt>
                <c:pt idx="116">
                  <c:v>3.4303846153846198</c:v>
                </c:pt>
                <c:pt idx="117">
                  <c:v>3.3919999999999999</c:v>
                </c:pt>
                <c:pt idx="118">
                  <c:v>3.3374999999999999</c:v>
                </c:pt>
                <c:pt idx="119">
                  <c:v>3.3696000000000002</c:v>
                </c:pt>
                <c:pt idx="120">
                  <c:v>3.38375</c:v>
                </c:pt>
                <c:pt idx="121">
                  <c:v>3.4131999999999998</c:v>
                </c:pt>
                <c:pt idx="122">
                  <c:v>3.45190476190476</c:v>
                </c:pt>
                <c:pt idx="123">
                  <c:v>3.3984000000000001</c:v>
                </c:pt>
                <c:pt idx="124">
                  <c:v>3.36964285714286</c:v>
                </c:pt>
                <c:pt idx="125">
                  <c:v>3.3858620689655199</c:v>
                </c:pt>
                <c:pt idx="126">
                  <c:v>3.3893103448275901</c:v>
                </c:pt>
                <c:pt idx="127">
                  <c:v>3.4092857142857098</c:v>
                </c:pt>
                <c:pt idx="128">
                  <c:v>3.4057142857142901</c:v>
                </c:pt>
                <c:pt idx="129">
                  <c:v>3.4089655172413802</c:v>
                </c:pt>
                <c:pt idx="130">
                  <c:v>3.4021212121212101</c:v>
                </c:pt>
                <c:pt idx="131">
                  <c:v>3.4020000000000001</c:v>
                </c:pt>
                <c:pt idx="132">
                  <c:v>3.41</c:v>
                </c:pt>
                <c:pt idx="133">
                  <c:v>3.4489999999999998</c:v>
                </c:pt>
                <c:pt idx="134">
                  <c:v>3.431</c:v>
                </c:pt>
                <c:pt idx="135">
                  <c:v>3.4111538461538502</c:v>
                </c:pt>
                <c:pt idx="136">
                  <c:v>3.3946666666666698</c:v>
                </c:pt>
                <c:pt idx="137">
                  <c:v>3.38866666666667</c:v>
                </c:pt>
                <c:pt idx="138">
                  <c:v>3.41</c:v>
                </c:pt>
                <c:pt idx="139">
                  <c:v>3.39206896551724</c:v>
                </c:pt>
                <c:pt idx="140">
                  <c:v>3.4325925925925902</c:v>
                </c:pt>
                <c:pt idx="141">
                  <c:v>3.4143333333333299</c:v>
                </c:pt>
                <c:pt idx="142">
                  <c:v>3.4217241379310299</c:v>
                </c:pt>
                <c:pt idx="143">
                  <c:v>3.4310714285714301</c:v>
                </c:pt>
                <c:pt idx="144">
                  <c:v>3.4266666666666699</c:v>
                </c:pt>
                <c:pt idx="145">
                  <c:v>3.4153846153846201</c:v>
                </c:pt>
                <c:pt idx="146">
                  <c:v>3.4444444444444402</c:v>
                </c:pt>
                <c:pt idx="147">
                  <c:v>3.44178571428571</c:v>
                </c:pt>
                <c:pt idx="148">
                  <c:v>3.4551724137930999</c:v>
                </c:pt>
                <c:pt idx="149">
                  <c:v>3.4596153846153799</c:v>
                </c:pt>
                <c:pt idx="150">
                  <c:v>3.5049999999999999</c:v>
                </c:pt>
                <c:pt idx="151">
                  <c:v>3.47923076923077</c:v>
                </c:pt>
                <c:pt idx="152">
                  <c:v>3.4807142857142899</c:v>
                </c:pt>
                <c:pt idx="153">
                  <c:v>3.4833333333333298</c:v>
                </c:pt>
                <c:pt idx="154">
                  <c:v>3.4620000000000002</c:v>
                </c:pt>
                <c:pt idx="155">
                  <c:v>3.52392857142857</c:v>
                </c:pt>
                <c:pt idx="156">
                  <c:v>3.5153666666666701</c:v>
                </c:pt>
                <c:pt idx="157">
                  <c:v>3.50233333333333</c:v>
                </c:pt>
                <c:pt idx="158">
                  <c:v>3.5492857142857099</c:v>
                </c:pt>
                <c:pt idx="159">
                  <c:v>3.5403448275862099</c:v>
                </c:pt>
                <c:pt idx="160">
                  <c:v>3.5696428571428598</c:v>
                </c:pt>
                <c:pt idx="161">
                  <c:v>3.5870000000000002</c:v>
                </c:pt>
                <c:pt idx="162">
                  <c:v>3.57275862068966</c:v>
                </c:pt>
                <c:pt idx="163">
                  <c:v>3.58357142857143</c:v>
                </c:pt>
                <c:pt idx="164">
                  <c:v>3.5748275862068999</c:v>
                </c:pt>
                <c:pt idx="165">
                  <c:v>3.6296296296296302</c:v>
                </c:pt>
                <c:pt idx="166">
                  <c:v>3.6206666666666698</c:v>
                </c:pt>
                <c:pt idx="167">
                  <c:v>3.6011538461538501</c:v>
                </c:pt>
                <c:pt idx="168">
                  <c:v>3.5833333333333299</c:v>
                </c:pt>
                <c:pt idx="169">
                  <c:v>3.5965517241379299</c:v>
                </c:pt>
                <c:pt idx="170">
                  <c:v>3.58535714285714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6F-4922-A97B-835779A06815}"/>
            </c:ext>
          </c:extLst>
        </c:ser>
        <c:ser>
          <c:idx val="4"/>
          <c:order val="4"/>
          <c:tx>
            <c:strRef>
              <c:f>'Annual Inflation'!$BC$6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'Annual Inflation'!$AP$7:$AP$177</c:f>
              <c:numCache>
                <c:formatCode>[$-409]mmm\-yy;@</c:formatCode>
                <c:ptCount val="171"/>
                <c:pt idx="0">
                  <c:v>39783</c:v>
                </c:pt>
                <c:pt idx="1">
                  <c:v>39814</c:v>
                </c:pt>
                <c:pt idx="2">
                  <c:v>39845</c:v>
                </c:pt>
                <c:pt idx="3">
                  <c:v>39873</c:v>
                </c:pt>
                <c:pt idx="4">
                  <c:v>39904</c:v>
                </c:pt>
                <c:pt idx="5">
                  <c:v>39934</c:v>
                </c:pt>
                <c:pt idx="6">
                  <c:v>39965</c:v>
                </c:pt>
                <c:pt idx="7">
                  <c:v>39995</c:v>
                </c:pt>
                <c:pt idx="8">
                  <c:v>40026</c:v>
                </c:pt>
                <c:pt idx="9">
                  <c:v>40057</c:v>
                </c:pt>
                <c:pt idx="10">
                  <c:v>40087</c:v>
                </c:pt>
                <c:pt idx="11">
                  <c:v>40118</c:v>
                </c:pt>
                <c:pt idx="12">
                  <c:v>40148</c:v>
                </c:pt>
                <c:pt idx="13">
                  <c:v>40179</c:v>
                </c:pt>
                <c:pt idx="14">
                  <c:v>40210</c:v>
                </c:pt>
                <c:pt idx="15">
                  <c:v>40238</c:v>
                </c:pt>
                <c:pt idx="16">
                  <c:v>40269</c:v>
                </c:pt>
                <c:pt idx="17">
                  <c:v>40299</c:v>
                </c:pt>
                <c:pt idx="18">
                  <c:v>40330</c:v>
                </c:pt>
                <c:pt idx="19">
                  <c:v>40360</c:v>
                </c:pt>
                <c:pt idx="20">
                  <c:v>40391</c:v>
                </c:pt>
                <c:pt idx="21">
                  <c:v>40422</c:v>
                </c:pt>
                <c:pt idx="22">
                  <c:v>40452</c:v>
                </c:pt>
                <c:pt idx="23">
                  <c:v>40483</c:v>
                </c:pt>
                <c:pt idx="24">
                  <c:v>40513</c:v>
                </c:pt>
                <c:pt idx="25">
                  <c:v>40544</c:v>
                </c:pt>
                <c:pt idx="26">
                  <c:v>40575</c:v>
                </c:pt>
                <c:pt idx="27">
                  <c:v>40603</c:v>
                </c:pt>
                <c:pt idx="28">
                  <c:v>40634</c:v>
                </c:pt>
                <c:pt idx="29">
                  <c:v>40664</c:v>
                </c:pt>
                <c:pt idx="30">
                  <c:v>40695</c:v>
                </c:pt>
                <c:pt idx="31">
                  <c:v>40725</c:v>
                </c:pt>
                <c:pt idx="32">
                  <c:v>40756</c:v>
                </c:pt>
                <c:pt idx="33">
                  <c:v>40787</c:v>
                </c:pt>
                <c:pt idx="34">
                  <c:v>40817</c:v>
                </c:pt>
                <c:pt idx="35">
                  <c:v>40848</c:v>
                </c:pt>
                <c:pt idx="36">
                  <c:v>40878</c:v>
                </c:pt>
                <c:pt idx="37">
                  <c:v>40909</c:v>
                </c:pt>
                <c:pt idx="38">
                  <c:v>40940</c:v>
                </c:pt>
                <c:pt idx="39">
                  <c:v>40969</c:v>
                </c:pt>
                <c:pt idx="40">
                  <c:v>41000</c:v>
                </c:pt>
                <c:pt idx="41">
                  <c:v>41030</c:v>
                </c:pt>
                <c:pt idx="42">
                  <c:v>41061</c:v>
                </c:pt>
                <c:pt idx="43">
                  <c:v>41091</c:v>
                </c:pt>
                <c:pt idx="44">
                  <c:v>41122</c:v>
                </c:pt>
                <c:pt idx="45">
                  <c:v>41153</c:v>
                </c:pt>
                <c:pt idx="46">
                  <c:v>41183</c:v>
                </c:pt>
                <c:pt idx="47">
                  <c:v>41214</c:v>
                </c:pt>
                <c:pt idx="48">
                  <c:v>41244</c:v>
                </c:pt>
                <c:pt idx="49">
                  <c:v>41275</c:v>
                </c:pt>
                <c:pt idx="50">
                  <c:v>41306</c:v>
                </c:pt>
                <c:pt idx="51">
                  <c:v>41334</c:v>
                </c:pt>
                <c:pt idx="52">
                  <c:v>41365</c:v>
                </c:pt>
                <c:pt idx="53">
                  <c:v>41395</c:v>
                </c:pt>
                <c:pt idx="54">
                  <c:v>41426</c:v>
                </c:pt>
                <c:pt idx="55">
                  <c:v>41456</c:v>
                </c:pt>
                <c:pt idx="56">
                  <c:v>41487</c:v>
                </c:pt>
                <c:pt idx="57">
                  <c:v>41518</c:v>
                </c:pt>
                <c:pt idx="58">
                  <c:v>41548</c:v>
                </c:pt>
                <c:pt idx="59">
                  <c:v>41579</c:v>
                </c:pt>
                <c:pt idx="60">
                  <c:v>41609</c:v>
                </c:pt>
                <c:pt idx="61">
                  <c:v>41640</c:v>
                </c:pt>
                <c:pt idx="62">
                  <c:v>41671</c:v>
                </c:pt>
                <c:pt idx="63">
                  <c:v>41699</c:v>
                </c:pt>
                <c:pt idx="64">
                  <c:v>41730</c:v>
                </c:pt>
                <c:pt idx="65">
                  <c:v>41760</c:v>
                </c:pt>
                <c:pt idx="66">
                  <c:v>41791</c:v>
                </c:pt>
                <c:pt idx="67">
                  <c:v>41821</c:v>
                </c:pt>
                <c:pt idx="68">
                  <c:v>41852</c:v>
                </c:pt>
                <c:pt idx="69">
                  <c:v>41883</c:v>
                </c:pt>
                <c:pt idx="70">
                  <c:v>41913</c:v>
                </c:pt>
                <c:pt idx="71">
                  <c:v>41944</c:v>
                </c:pt>
                <c:pt idx="72">
                  <c:v>41974</c:v>
                </c:pt>
                <c:pt idx="73">
                  <c:v>42005</c:v>
                </c:pt>
                <c:pt idx="74">
                  <c:v>42036</c:v>
                </c:pt>
                <c:pt idx="75">
                  <c:v>42064</c:v>
                </c:pt>
                <c:pt idx="76">
                  <c:v>42095</c:v>
                </c:pt>
                <c:pt idx="77">
                  <c:v>42125</c:v>
                </c:pt>
                <c:pt idx="78">
                  <c:v>42156</c:v>
                </c:pt>
                <c:pt idx="79">
                  <c:v>42186</c:v>
                </c:pt>
                <c:pt idx="80">
                  <c:v>42217</c:v>
                </c:pt>
                <c:pt idx="81">
                  <c:v>42248</c:v>
                </c:pt>
                <c:pt idx="82">
                  <c:v>42278</c:v>
                </c:pt>
                <c:pt idx="83">
                  <c:v>42309</c:v>
                </c:pt>
                <c:pt idx="84">
                  <c:v>42339</c:v>
                </c:pt>
                <c:pt idx="85">
                  <c:v>42370</c:v>
                </c:pt>
                <c:pt idx="86">
                  <c:v>42401</c:v>
                </c:pt>
                <c:pt idx="87">
                  <c:v>42430</c:v>
                </c:pt>
                <c:pt idx="88">
                  <c:v>42461</c:v>
                </c:pt>
                <c:pt idx="89">
                  <c:v>42491</c:v>
                </c:pt>
                <c:pt idx="90">
                  <c:v>42522</c:v>
                </c:pt>
                <c:pt idx="91">
                  <c:v>42552</c:v>
                </c:pt>
                <c:pt idx="92">
                  <c:v>42583</c:v>
                </c:pt>
                <c:pt idx="93">
                  <c:v>42614</c:v>
                </c:pt>
                <c:pt idx="94">
                  <c:v>42644</c:v>
                </c:pt>
                <c:pt idx="95">
                  <c:v>42675</c:v>
                </c:pt>
                <c:pt idx="96">
                  <c:v>42705</c:v>
                </c:pt>
                <c:pt idx="97">
                  <c:v>42736</c:v>
                </c:pt>
                <c:pt idx="98">
                  <c:v>42767</c:v>
                </c:pt>
                <c:pt idx="99">
                  <c:v>42795</c:v>
                </c:pt>
                <c:pt idx="100">
                  <c:v>42826</c:v>
                </c:pt>
                <c:pt idx="101">
                  <c:v>42856</c:v>
                </c:pt>
                <c:pt idx="102">
                  <c:v>42887</c:v>
                </c:pt>
                <c:pt idx="103">
                  <c:v>42917</c:v>
                </c:pt>
                <c:pt idx="104">
                  <c:v>42948</c:v>
                </c:pt>
                <c:pt idx="105">
                  <c:v>42979</c:v>
                </c:pt>
                <c:pt idx="106">
                  <c:v>43009</c:v>
                </c:pt>
                <c:pt idx="107">
                  <c:v>43040</c:v>
                </c:pt>
                <c:pt idx="108">
                  <c:v>43070</c:v>
                </c:pt>
                <c:pt idx="109">
                  <c:v>43101</c:v>
                </c:pt>
                <c:pt idx="110">
                  <c:v>43132</c:v>
                </c:pt>
                <c:pt idx="111">
                  <c:v>43160</c:v>
                </c:pt>
                <c:pt idx="112">
                  <c:v>43191</c:v>
                </c:pt>
                <c:pt idx="113">
                  <c:v>43221</c:v>
                </c:pt>
                <c:pt idx="114">
                  <c:v>43252</c:v>
                </c:pt>
                <c:pt idx="115">
                  <c:v>43282</c:v>
                </c:pt>
                <c:pt idx="116">
                  <c:v>43313</c:v>
                </c:pt>
                <c:pt idx="117">
                  <c:v>43344</c:v>
                </c:pt>
                <c:pt idx="118">
                  <c:v>43374</c:v>
                </c:pt>
                <c:pt idx="119">
                  <c:v>43405</c:v>
                </c:pt>
                <c:pt idx="120">
                  <c:v>43435</c:v>
                </c:pt>
                <c:pt idx="121">
                  <c:v>43466</c:v>
                </c:pt>
                <c:pt idx="122">
                  <c:v>43497</c:v>
                </c:pt>
                <c:pt idx="123">
                  <c:v>43525</c:v>
                </c:pt>
                <c:pt idx="124">
                  <c:v>43556</c:v>
                </c:pt>
                <c:pt idx="125">
                  <c:v>43586</c:v>
                </c:pt>
                <c:pt idx="126">
                  <c:v>43617</c:v>
                </c:pt>
                <c:pt idx="127">
                  <c:v>43647</c:v>
                </c:pt>
                <c:pt idx="128">
                  <c:v>43678</c:v>
                </c:pt>
                <c:pt idx="129">
                  <c:v>43709</c:v>
                </c:pt>
                <c:pt idx="130">
                  <c:v>43739</c:v>
                </c:pt>
                <c:pt idx="131">
                  <c:v>43770</c:v>
                </c:pt>
                <c:pt idx="132">
                  <c:v>43800</c:v>
                </c:pt>
                <c:pt idx="133">
                  <c:v>43831</c:v>
                </c:pt>
                <c:pt idx="134">
                  <c:v>43862</c:v>
                </c:pt>
                <c:pt idx="135">
                  <c:v>43891</c:v>
                </c:pt>
                <c:pt idx="136">
                  <c:v>43922</c:v>
                </c:pt>
                <c:pt idx="137">
                  <c:v>43952</c:v>
                </c:pt>
                <c:pt idx="138">
                  <c:v>43983</c:v>
                </c:pt>
                <c:pt idx="139">
                  <c:v>44013</c:v>
                </c:pt>
                <c:pt idx="140">
                  <c:v>44044</c:v>
                </c:pt>
                <c:pt idx="141">
                  <c:v>44075</c:v>
                </c:pt>
                <c:pt idx="142">
                  <c:v>44105</c:v>
                </c:pt>
                <c:pt idx="143">
                  <c:v>44136</c:v>
                </c:pt>
                <c:pt idx="144">
                  <c:v>44166</c:v>
                </c:pt>
                <c:pt idx="145">
                  <c:v>44197</c:v>
                </c:pt>
                <c:pt idx="146">
                  <c:v>44228</c:v>
                </c:pt>
                <c:pt idx="147">
                  <c:v>44256</c:v>
                </c:pt>
                <c:pt idx="148">
                  <c:v>44287</c:v>
                </c:pt>
                <c:pt idx="149">
                  <c:v>44317</c:v>
                </c:pt>
                <c:pt idx="150">
                  <c:v>44348</c:v>
                </c:pt>
                <c:pt idx="151">
                  <c:v>44378</c:v>
                </c:pt>
                <c:pt idx="152">
                  <c:v>44409</c:v>
                </c:pt>
                <c:pt idx="153">
                  <c:v>44440</c:v>
                </c:pt>
                <c:pt idx="154">
                  <c:v>44470</c:v>
                </c:pt>
                <c:pt idx="155">
                  <c:v>44501</c:v>
                </c:pt>
                <c:pt idx="156">
                  <c:v>44531</c:v>
                </c:pt>
                <c:pt idx="157">
                  <c:v>44562</c:v>
                </c:pt>
                <c:pt idx="158">
                  <c:v>44593</c:v>
                </c:pt>
                <c:pt idx="159">
                  <c:v>44621</c:v>
                </c:pt>
                <c:pt idx="160">
                  <c:v>44652</c:v>
                </c:pt>
                <c:pt idx="161">
                  <c:v>44682</c:v>
                </c:pt>
                <c:pt idx="162">
                  <c:v>44713</c:v>
                </c:pt>
                <c:pt idx="163">
                  <c:v>44743</c:v>
                </c:pt>
                <c:pt idx="164">
                  <c:v>44774</c:v>
                </c:pt>
                <c:pt idx="165">
                  <c:v>44805</c:v>
                </c:pt>
                <c:pt idx="166">
                  <c:v>44835</c:v>
                </c:pt>
                <c:pt idx="167">
                  <c:v>44866</c:v>
                </c:pt>
                <c:pt idx="168">
                  <c:v>44896</c:v>
                </c:pt>
                <c:pt idx="169">
                  <c:v>44927</c:v>
                </c:pt>
                <c:pt idx="170">
                  <c:v>44958</c:v>
                </c:pt>
              </c:numCache>
            </c:numRef>
          </c:cat>
          <c:val>
            <c:numRef>
              <c:f>'Annual Inflation'!$BC$7:$BC$177</c:f>
              <c:numCache>
                <c:formatCode>#,##0.00</c:formatCode>
                <c:ptCount val="171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6F-4922-A97B-835779A06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845856"/>
        <c:axId val="684848480"/>
      </c:lineChart>
      <c:dateAx>
        <c:axId val="68484585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8480"/>
        <c:crosses val="autoZero"/>
        <c:auto val="1"/>
        <c:lblOffset val="100"/>
        <c:baseTimeUnit val="months"/>
        <c:majorUnit val="12"/>
        <c:majorTimeUnit val="months"/>
      </c:dateAx>
      <c:valAx>
        <c:axId val="684848480"/>
        <c:scaling>
          <c:orientation val="minMax"/>
          <c:max val="4.2"/>
          <c:min val="2.8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5856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7.3556435208755488E-2"/>
          <c:y val="0.18938020842566974"/>
          <c:w val="0.37219268827641716"/>
          <c:h val="0.142697129465764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badi" panose="020B06040201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/>
              <a:t>Mexico: 1-4 Years/5-8 Years CPI</a:t>
            </a:r>
            <a:r>
              <a:rPr lang="en-US" baseline="0"/>
              <a:t> Expectaions</a:t>
            </a:r>
          </a:p>
          <a:p>
            <a:pPr algn="l">
              <a:defRPr/>
            </a:pPr>
            <a:r>
              <a:rPr lang="en-US" sz="1100" baseline="0"/>
              <a:t>% YoY</a:t>
            </a:r>
            <a:endParaRPr lang="en-US" sz="1100"/>
          </a:p>
        </c:rich>
      </c:tx>
      <c:layout>
        <c:manualLayout>
          <c:xMode val="edge"/>
          <c:yMode val="edge"/>
          <c:x val="5.7327111357821911E-2"/>
          <c:y val="3.9857642310613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29583525045175E-2"/>
          <c:y val="0.16178583954489226"/>
          <c:w val="0.86633903069834761"/>
          <c:h val="0.66038457487357949"/>
        </c:manualLayout>
      </c:layout>
      <c:lineChart>
        <c:grouping val="standard"/>
        <c:varyColors val="0"/>
        <c:ser>
          <c:idx val="0"/>
          <c:order val="0"/>
          <c:tx>
            <c:strRef>
              <c:f>'Annual Inflation'!$AQ$6</c:f>
              <c:strCache>
                <c:ptCount val="1"/>
                <c:pt idx="0">
                  <c:v>1-4 years median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5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242-4FDE-B55D-FD5095F31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Inflation'!$AP$118:$AP$177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Inflation'!$AQ$118:$AQ$177</c:f>
              <c:numCache>
                <c:formatCode>#,##0.00</c:formatCode>
                <c:ptCount val="60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3.5</c:v>
                </c:pt>
                <c:pt idx="5">
                  <c:v>3.5</c:v>
                </c:pt>
                <c:pt idx="6">
                  <c:v>3.51</c:v>
                </c:pt>
                <c:pt idx="7">
                  <c:v>3.5</c:v>
                </c:pt>
                <c:pt idx="8">
                  <c:v>3.52</c:v>
                </c:pt>
                <c:pt idx="9">
                  <c:v>3.55</c:v>
                </c:pt>
                <c:pt idx="10">
                  <c:v>3.53</c:v>
                </c:pt>
                <c:pt idx="11">
                  <c:v>3.5</c:v>
                </c:pt>
                <c:pt idx="12">
                  <c:v>3.55</c:v>
                </c:pt>
                <c:pt idx="13">
                  <c:v>3.55</c:v>
                </c:pt>
                <c:pt idx="14">
                  <c:v>3.54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3.55</c:v>
                </c:pt>
                <c:pt idx="40">
                  <c:v>3.5</c:v>
                </c:pt>
                <c:pt idx="41">
                  <c:v>3.51</c:v>
                </c:pt>
                <c:pt idx="42">
                  <c:v>3.6</c:v>
                </c:pt>
                <c:pt idx="43">
                  <c:v>3.6</c:v>
                </c:pt>
                <c:pt idx="44">
                  <c:v>3.68</c:v>
                </c:pt>
                <c:pt idx="45">
                  <c:v>3.68</c:v>
                </c:pt>
                <c:pt idx="46">
                  <c:v>3.6349999999999998</c:v>
                </c:pt>
                <c:pt idx="47">
                  <c:v>3.7</c:v>
                </c:pt>
                <c:pt idx="48">
                  <c:v>3.7250000000000001</c:v>
                </c:pt>
                <c:pt idx="49">
                  <c:v>3.76</c:v>
                </c:pt>
                <c:pt idx="50">
                  <c:v>3.8</c:v>
                </c:pt>
                <c:pt idx="51">
                  <c:v>3.8</c:v>
                </c:pt>
                <c:pt idx="52">
                  <c:v>3.82</c:v>
                </c:pt>
                <c:pt idx="53">
                  <c:v>3.85</c:v>
                </c:pt>
                <c:pt idx="54">
                  <c:v>3.9750000000000001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3.8</c:v>
                </c:pt>
                <c:pt idx="59">
                  <c:v>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42-4FDE-B55D-FD5095F31DDC}"/>
            </c:ext>
          </c:extLst>
        </c:ser>
        <c:ser>
          <c:idx val="1"/>
          <c:order val="1"/>
          <c:tx>
            <c:strRef>
              <c:f>'Annual Inflation'!$AR$6</c:f>
              <c:strCache>
                <c:ptCount val="1"/>
                <c:pt idx="0">
                  <c:v>5-8 years median</c:v>
                </c:pt>
              </c:strCache>
            </c:strRef>
          </c:tx>
          <c:spPr>
            <a:ln w="222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5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242-4FDE-B55D-FD5095F31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Inflation'!$AP$118:$AP$177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Inflation'!$AR$118:$AR$177</c:f>
              <c:numCache>
                <c:formatCode>#,##0.00</c:formatCode>
                <c:ptCount val="60"/>
                <c:pt idx="0">
                  <c:v>3.4849999999999999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3.55</c:v>
                </c:pt>
                <c:pt idx="50">
                  <c:v>3.6</c:v>
                </c:pt>
                <c:pt idx="51">
                  <c:v>3.6</c:v>
                </c:pt>
                <c:pt idx="52">
                  <c:v>3.6</c:v>
                </c:pt>
                <c:pt idx="53">
                  <c:v>3.6</c:v>
                </c:pt>
                <c:pt idx="54">
                  <c:v>3.59</c:v>
                </c:pt>
                <c:pt idx="55">
                  <c:v>3.6</c:v>
                </c:pt>
                <c:pt idx="56">
                  <c:v>3.5950000000000002</c:v>
                </c:pt>
                <c:pt idx="57">
                  <c:v>3.6</c:v>
                </c:pt>
                <c:pt idx="58">
                  <c:v>3.58</c:v>
                </c:pt>
                <c:pt idx="59">
                  <c:v>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42-4FDE-B55D-FD5095F31DDC}"/>
            </c:ext>
          </c:extLst>
        </c:ser>
        <c:ser>
          <c:idx val="2"/>
          <c:order val="2"/>
          <c:tx>
            <c:strRef>
              <c:f>'Annual Inflation'!$AS$6</c:f>
              <c:strCache>
                <c:ptCount val="1"/>
                <c:pt idx="0">
                  <c:v>1-4 years mean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'Annual Inflation'!$AP$118:$AP$177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Inflation'!$AS$118:$AS$177</c:f>
              <c:numCache>
                <c:formatCode>#,##0.00</c:formatCode>
                <c:ptCount val="60"/>
                <c:pt idx="0">
                  <c:v>3.61533333333333</c:v>
                </c:pt>
                <c:pt idx="1">
                  <c:v>3.6551724137931001</c:v>
                </c:pt>
                <c:pt idx="2">
                  <c:v>3.6189655172413802</c:v>
                </c:pt>
                <c:pt idx="3">
                  <c:v>3.6455172413793102</c:v>
                </c:pt>
                <c:pt idx="4">
                  <c:v>3.6486206896551701</c:v>
                </c:pt>
                <c:pt idx="5">
                  <c:v>3.67225806451613</c:v>
                </c:pt>
                <c:pt idx="6">
                  <c:v>3.6766666666666699</c:v>
                </c:pt>
                <c:pt idx="7">
                  <c:v>3.62423076923077</c:v>
                </c:pt>
                <c:pt idx="8">
                  <c:v>3.6616666666666702</c:v>
                </c:pt>
                <c:pt idx="9">
                  <c:v>3.66206896551724</c:v>
                </c:pt>
                <c:pt idx="10">
                  <c:v>3.6375862068965499</c:v>
                </c:pt>
                <c:pt idx="11">
                  <c:v>3.6367741935483902</c:v>
                </c:pt>
                <c:pt idx="12">
                  <c:v>3.6178124999999999</c:v>
                </c:pt>
                <c:pt idx="13">
                  <c:v>3.5757142857142901</c:v>
                </c:pt>
                <c:pt idx="14">
                  <c:v>3.6065714285714301</c:v>
                </c:pt>
                <c:pt idx="15">
                  <c:v>3.5775000000000001</c:v>
                </c:pt>
                <c:pt idx="16">
                  <c:v>3.5924242424242401</c:v>
                </c:pt>
                <c:pt idx="17">
                  <c:v>3.5528571428571398</c:v>
                </c:pt>
                <c:pt idx="18">
                  <c:v>3.5317647058823498</c:v>
                </c:pt>
                <c:pt idx="19">
                  <c:v>3.5305263157894702</c:v>
                </c:pt>
                <c:pt idx="20">
                  <c:v>3.5405714285714298</c:v>
                </c:pt>
                <c:pt idx="21">
                  <c:v>3.5274285714285698</c:v>
                </c:pt>
                <c:pt idx="22">
                  <c:v>3.5568571428571398</c:v>
                </c:pt>
                <c:pt idx="23">
                  <c:v>3.5494444444444402</c:v>
                </c:pt>
                <c:pt idx="24">
                  <c:v>3.57</c:v>
                </c:pt>
                <c:pt idx="25">
                  <c:v>3.536</c:v>
                </c:pt>
                <c:pt idx="26">
                  <c:v>3.5311111111111102</c:v>
                </c:pt>
                <c:pt idx="27">
                  <c:v>3.5679411764705899</c:v>
                </c:pt>
                <c:pt idx="28">
                  <c:v>3.55085714285714</c:v>
                </c:pt>
                <c:pt idx="29">
                  <c:v>3.57878787878788</c:v>
                </c:pt>
                <c:pt idx="30">
                  <c:v>3.5688571428571398</c:v>
                </c:pt>
                <c:pt idx="31">
                  <c:v>3.6056249999999999</c:v>
                </c:pt>
                <c:pt idx="32">
                  <c:v>3.5824242424242398</c:v>
                </c:pt>
                <c:pt idx="33">
                  <c:v>3.5351428571428598</c:v>
                </c:pt>
                <c:pt idx="34">
                  <c:v>3.4942424242424202</c:v>
                </c:pt>
                <c:pt idx="35">
                  <c:v>3.5331250000000001</c:v>
                </c:pt>
                <c:pt idx="36">
                  <c:v>3.5511764705882398</c:v>
                </c:pt>
                <c:pt idx="37">
                  <c:v>3.5731428571428601</c:v>
                </c:pt>
                <c:pt idx="38">
                  <c:v>3.5978124999999999</c:v>
                </c:pt>
                <c:pt idx="39">
                  <c:v>3.60606060606061</c:v>
                </c:pt>
                <c:pt idx="40">
                  <c:v>3.5676470588235301</c:v>
                </c:pt>
                <c:pt idx="41">
                  <c:v>3.6009090909090902</c:v>
                </c:pt>
                <c:pt idx="42">
                  <c:v>3.60709677419355</c:v>
                </c:pt>
                <c:pt idx="43">
                  <c:v>3.6320000000000001</c:v>
                </c:pt>
                <c:pt idx="44">
                  <c:v>3.69764705882353</c:v>
                </c:pt>
                <c:pt idx="45">
                  <c:v>3.7428571428571402</c:v>
                </c:pt>
                <c:pt idx="46">
                  <c:v>3.6361764705882398</c:v>
                </c:pt>
                <c:pt idx="47">
                  <c:v>3.6545714285714301</c:v>
                </c:pt>
                <c:pt idx="48">
                  <c:v>3.7191176470588201</c:v>
                </c:pt>
                <c:pt idx="49">
                  <c:v>3.7664705882352898</c:v>
                </c:pt>
                <c:pt idx="50">
                  <c:v>3.7863888888888901</c:v>
                </c:pt>
                <c:pt idx="51">
                  <c:v>3.8785294117647098</c:v>
                </c:pt>
                <c:pt idx="52">
                  <c:v>3.9269696969696999</c:v>
                </c:pt>
                <c:pt idx="53">
                  <c:v>3.8825714285714299</c:v>
                </c:pt>
                <c:pt idx="54">
                  <c:v>3.9693749999999999</c:v>
                </c:pt>
                <c:pt idx="55">
                  <c:v>4.0794117647058803</c:v>
                </c:pt>
                <c:pt idx="56">
                  <c:v>4.0340625000000001</c:v>
                </c:pt>
                <c:pt idx="57">
                  <c:v>4.0451612903225804</c:v>
                </c:pt>
                <c:pt idx="58">
                  <c:v>3.8436363636363602</c:v>
                </c:pt>
                <c:pt idx="59">
                  <c:v>3.8693749999999998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42-4FDE-B55D-FD5095F31DDC}"/>
            </c:ext>
          </c:extLst>
        </c:ser>
        <c:ser>
          <c:idx val="3"/>
          <c:order val="3"/>
          <c:tx>
            <c:strRef>
              <c:f>'Annual Inflation'!$AT$6</c:f>
              <c:strCache>
                <c:ptCount val="1"/>
                <c:pt idx="0">
                  <c:v>5-8 years mean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'Annual Inflation'!$AP$118:$AP$177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Inflation'!$AT$118:$AT$177</c:f>
              <c:numCache>
                <c:formatCode>#,##0.00</c:formatCode>
                <c:ptCount val="60"/>
                <c:pt idx="0">
                  <c:v>3.5474999999999999</c:v>
                </c:pt>
                <c:pt idx="1">
                  <c:v>3.5837037037037001</c:v>
                </c:pt>
                <c:pt idx="2">
                  <c:v>3.5167857142857102</c:v>
                </c:pt>
                <c:pt idx="3">
                  <c:v>3.5711111111111098</c:v>
                </c:pt>
                <c:pt idx="4">
                  <c:v>3.6578571428571398</c:v>
                </c:pt>
                <c:pt idx="5">
                  <c:v>3.6686206896551701</c:v>
                </c:pt>
                <c:pt idx="6">
                  <c:v>3.6121428571428602</c:v>
                </c:pt>
                <c:pt idx="7">
                  <c:v>3.53291666666667</c:v>
                </c:pt>
                <c:pt idx="8">
                  <c:v>3.5721428571428602</c:v>
                </c:pt>
                <c:pt idx="9">
                  <c:v>3.52925925925926</c:v>
                </c:pt>
                <c:pt idx="10">
                  <c:v>3.5540740740740699</c:v>
                </c:pt>
                <c:pt idx="11">
                  <c:v>3.5424137931034498</c:v>
                </c:pt>
                <c:pt idx="12">
                  <c:v>3.5156666666666698</c:v>
                </c:pt>
                <c:pt idx="13">
                  <c:v>3.4615624999999999</c:v>
                </c:pt>
                <c:pt idx="14">
                  <c:v>3.5136363636363601</c:v>
                </c:pt>
                <c:pt idx="15">
                  <c:v>3.5119354838709702</c:v>
                </c:pt>
                <c:pt idx="16">
                  <c:v>3.51</c:v>
                </c:pt>
                <c:pt idx="17">
                  <c:v>3.9779411764705901</c:v>
                </c:pt>
                <c:pt idx="18">
                  <c:v>4.0081818181818196</c:v>
                </c:pt>
                <c:pt idx="19">
                  <c:v>3.9462162162162202</c:v>
                </c:pt>
                <c:pt idx="20">
                  <c:v>4.01235294117647</c:v>
                </c:pt>
                <c:pt idx="21">
                  <c:v>4.0117647058823502</c:v>
                </c:pt>
                <c:pt idx="22">
                  <c:v>3.4867647058823499</c:v>
                </c:pt>
                <c:pt idx="23">
                  <c:v>3.49235294117647</c:v>
                </c:pt>
                <c:pt idx="24">
                  <c:v>3.5053333333333301</c:v>
                </c:pt>
                <c:pt idx="25">
                  <c:v>3.4818181818181801</c:v>
                </c:pt>
                <c:pt idx="26">
                  <c:v>3.47058823529412</c:v>
                </c:pt>
                <c:pt idx="27">
                  <c:v>3.4981249999999999</c:v>
                </c:pt>
                <c:pt idx="28">
                  <c:v>3.4625806451612902</c:v>
                </c:pt>
                <c:pt idx="29">
                  <c:v>3.47806451612903</c:v>
                </c:pt>
                <c:pt idx="30">
                  <c:v>3.4593939393939399</c:v>
                </c:pt>
                <c:pt idx="31">
                  <c:v>3.5046666666666701</c:v>
                </c:pt>
                <c:pt idx="32">
                  <c:v>3.49677419354839</c:v>
                </c:pt>
                <c:pt idx="33">
                  <c:v>3.48030303030303</c:v>
                </c:pt>
                <c:pt idx="34">
                  <c:v>3.415</c:v>
                </c:pt>
                <c:pt idx="35">
                  <c:v>3.47366666666667</c:v>
                </c:pt>
                <c:pt idx="36">
                  <c:v>3.4768750000000002</c:v>
                </c:pt>
                <c:pt idx="37">
                  <c:v>3.4940625000000001</c:v>
                </c:pt>
                <c:pt idx="38">
                  <c:v>3.49433333333333</c:v>
                </c:pt>
                <c:pt idx="39">
                  <c:v>3.5222580645161301</c:v>
                </c:pt>
                <c:pt idx="40">
                  <c:v>3.4978125000000002</c:v>
                </c:pt>
                <c:pt idx="41">
                  <c:v>3.51064516129032</c:v>
                </c:pt>
                <c:pt idx="42">
                  <c:v>3.5117241379310302</c:v>
                </c:pt>
                <c:pt idx="43">
                  <c:v>3.5063636363636399</c:v>
                </c:pt>
                <c:pt idx="44">
                  <c:v>3.57129032258065</c:v>
                </c:pt>
                <c:pt idx="45">
                  <c:v>3.54666666666667</c:v>
                </c:pt>
                <c:pt idx="46">
                  <c:v>3.5393750000000002</c:v>
                </c:pt>
                <c:pt idx="47">
                  <c:v>3.5637500000000002</c:v>
                </c:pt>
                <c:pt idx="48">
                  <c:v>3.5659375</c:v>
                </c:pt>
                <c:pt idx="49">
                  <c:v>3.61645161290323</c:v>
                </c:pt>
                <c:pt idx="50">
                  <c:v>3.61878787878788</c:v>
                </c:pt>
                <c:pt idx="51">
                  <c:v>3.6865625</c:v>
                </c:pt>
                <c:pt idx="52">
                  <c:v>3.64612903225806</c:v>
                </c:pt>
                <c:pt idx="53">
                  <c:v>3.6431249999999999</c:v>
                </c:pt>
                <c:pt idx="54">
                  <c:v>3.6365517241379299</c:v>
                </c:pt>
                <c:pt idx="55">
                  <c:v>3.6569696969696999</c:v>
                </c:pt>
                <c:pt idx="56">
                  <c:v>3.6349999999999998</c:v>
                </c:pt>
                <c:pt idx="57">
                  <c:v>3.64896551724138</c:v>
                </c:pt>
                <c:pt idx="58">
                  <c:v>3.64</c:v>
                </c:pt>
                <c:pt idx="59">
                  <c:v>3.6451612903225801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42-4FDE-B55D-FD5095F31DDC}"/>
            </c:ext>
          </c:extLst>
        </c:ser>
        <c:ser>
          <c:idx val="4"/>
          <c:order val="4"/>
          <c:tx>
            <c:strRef>
              <c:f>'Annual Inflation'!$AU$6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'Annual Inflation'!$AP$118:$AP$177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Inflation'!$AU$118:$AU$177</c:f>
              <c:numCache>
                <c:formatCode>#,##0.00</c:formatCode>
                <c:ptCount val="6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242-4FDE-B55D-FD5095F31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845856"/>
        <c:axId val="684848480"/>
      </c:lineChart>
      <c:dateAx>
        <c:axId val="68484585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8480"/>
        <c:crosses val="autoZero"/>
        <c:auto val="1"/>
        <c:lblOffset val="100"/>
        <c:baseTimeUnit val="months"/>
        <c:majorUnit val="3"/>
        <c:majorTimeUnit val="months"/>
      </c:dateAx>
      <c:valAx>
        <c:axId val="684848480"/>
        <c:scaling>
          <c:orientation val="minMax"/>
          <c:max val="4.2"/>
          <c:min val="2.8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5856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0.1389934614622548"/>
          <c:y val="0.5872974175231368"/>
          <c:w val="0.70470481360690085"/>
          <c:h val="0.108027330219028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badi" panose="020B06040201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/>
              <a:t>Mexico: 1-4 Years/ 5-8 Years </a:t>
            </a:r>
            <a:r>
              <a:rPr lang="en-US" b="1" u="sng"/>
              <a:t>Core</a:t>
            </a:r>
            <a:r>
              <a:rPr lang="en-US"/>
              <a:t> CPI Expectaions</a:t>
            </a:r>
          </a:p>
          <a:p>
            <a:pPr algn="l">
              <a:defRPr/>
            </a:pPr>
            <a:r>
              <a:rPr lang="en-US" sz="1100"/>
              <a:t>% YoY</a:t>
            </a:r>
            <a:endParaRPr lang="en-US" sz="1000"/>
          </a:p>
        </c:rich>
      </c:tx>
      <c:layout>
        <c:manualLayout>
          <c:xMode val="edge"/>
          <c:yMode val="edge"/>
          <c:x val="5.7327111357821911E-2"/>
          <c:y val="3.9857642310613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29583525045175E-2"/>
          <c:y val="0.15839539368724997"/>
          <c:w val="0.86798215127092138"/>
          <c:h val="0.66377499588874622"/>
        </c:manualLayout>
      </c:layout>
      <c:lineChart>
        <c:grouping val="standard"/>
        <c:varyColors val="0"/>
        <c:ser>
          <c:idx val="0"/>
          <c:order val="0"/>
          <c:tx>
            <c:strRef>
              <c:f>'Annual Inflation'!$AY$6</c:f>
              <c:strCache>
                <c:ptCount val="1"/>
                <c:pt idx="0">
                  <c:v>1-4 years median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5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7AD-4DAD-A2AC-2D575A3B75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5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Inflation'!$AP$118:$AP$177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Inflation'!$AY$118:$AY$177</c:f>
              <c:numCache>
                <c:formatCode>#,##0.00</c:formatCode>
                <c:ptCount val="60"/>
                <c:pt idx="0">
                  <c:v>3.3</c:v>
                </c:pt>
                <c:pt idx="1">
                  <c:v>3.3050000000000002</c:v>
                </c:pt>
                <c:pt idx="2">
                  <c:v>3.2850000000000001</c:v>
                </c:pt>
                <c:pt idx="3">
                  <c:v>3.27</c:v>
                </c:pt>
                <c:pt idx="4">
                  <c:v>3.3</c:v>
                </c:pt>
                <c:pt idx="5">
                  <c:v>3.2850000000000001</c:v>
                </c:pt>
                <c:pt idx="6">
                  <c:v>3.3</c:v>
                </c:pt>
                <c:pt idx="7">
                  <c:v>3.3250000000000002</c:v>
                </c:pt>
                <c:pt idx="8">
                  <c:v>3.4</c:v>
                </c:pt>
                <c:pt idx="9">
                  <c:v>3.45</c:v>
                </c:pt>
                <c:pt idx="10">
                  <c:v>3.415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3.4750000000000001</c:v>
                </c:pt>
                <c:pt idx="15">
                  <c:v>3.49</c:v>
                </c:pt>
                <c:pt idx="16">
                  <c:v>3.4049999999999998</c:v>
                </c:pt>
                <c:pt idx="17">
                  <c:v>3.49</c:v>
                </c:pt>
                <c:pt idx="18">
                  <c:v>3.47</c:v>
                </c:pt>
                <c:pt idx="19">
                  <c:v>3.46</c:v>
                </c:pt>
                <c:pt idx="20">
                  <c:v>3.47</c:v>
                </c:pt>
                <c:pt idx="21">
                  <c:v>3.46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3.4849999999999999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3.55</c:v>
                </c:pt>
                <c:pt idx="43">
                  <c:v>3.5550000000000002</c:v>
                </c:pt>
                <c:pt idx="44">
                  <c:v>3.6</c:v>
                </c:pt>
                <c:pt idx="45">
                  <c:v>3.6</c:v>
                </c:pt>
                <c:pt idx="46">
                  <c:v>3.6</c:v>
                </c:pt>
                <c:pt idx="47">
                  <c:v>3.6</c:v>
                </c:pt>
                <c:pt idx="48">
                  <c:v>3.7</c:v>
                </c:pt>
                <c:pt idx="49">
                  <c:v>3.7</c:v>
                </c:pt>
                <c:pt idx="50">
                  <c:v>3.7</c:v>
                </c:pt>
                <c:pt idx="51">
                  <c:v>3.7</c:v>
                </c:pt>
                <c:pt idx="52">
                  <c:v>3.83</c:v>
                </c:pt>
                <c:pt idx="53">
                  <c:v>3.8</c:v>
                </c:pt>
                <c:pt idx="54">
                  <c:v>3.97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3.8250000000000002</c:v>
                </c:pt>
                <c:pt idx="59">
                  <c:v>3.85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AD-4DAD-A2AC-2D575A3B7597}"/>
            </c:ext>
          </c:extLst>
        </c:ser>
        <c:ser>
          <c:idx val="1"/>
          <c:order val="1"/>
          <c:tx>
            <c:strRef>
              <c:f>'Annual Inflation'!$AZ$6</c:f>
              <c:strCache>
                <c:ptCount val="1"/>
                <c:pt idx="0">
                  <c:v>5-8 years median</c:v>
                </c:pt>
              </c:strCache>
            </c:strRef>
          </c:tx>
          <c:spPr>
            <a:ln w="2222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Lbl>
              <c:idx val="5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7AD-4DAD-A2AC-2D575A3B75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00B0F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Inflation'!$AP$118:$AP$177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Inflation'!$AZ$118:$AZ$177</c:f>
              <c:numCache>
                <c:formatCode>#,##0.00</c:formatCode>
                <c:ptCount val="60"/>
                <c:pt idx="0">
                  <c:v>3.3</c:v>
                </c:pt>
                <c:pt idx="1">
                  <c:v>3.3250000000000002</c:v>
                </c:pt>
                <c:pt idx="2">
                  <c:v>3.3</c:v>
                </c:pt>
                <c:pt idx="3">
                  <c:v>3.3</c:v>
                </c:pt>
                <c:pt idx="4">
                  <c:v>3.35</c:v>
                </c:pt>
                <c:pt idx="5">
                  <c:v>3.3</c:v>
                </c:pt>
                <c:pt idx="6">
                  <c:v>3.3</c:v>
                </c:pt>
                <c:pt idx="7">
                  <c:v>3.3</c:v>
                </c:pt>
                <c:pt idx="8">
                  <c:v>3.36</c:v>
                </c:pt>
                <c:pt idx="9">
                  <c:v>3.38</c:v>
                </c:pt>
                <c:pt idx="10">
                  <c:v>3.4</c:v>
                </c:pt>
                <c:pt idx="11">
                  <c:v>3.4</c:v>
                </c:pt>
                <c:pt idx="12">
                  <c:v>3.4</c:v>
                </c:pt>
                <c:pt idx="13">
                  <c:v>3.4</c:v>
                </c:pt>
                <c:pt idx="14">
                  <c:v>3.4</c:v>
                </c:pt>
                <c:pt idx="15">
                  <c:v>3.4</c:v>
                </c:pt>
                <c:pt idx="16">
                  <c:v>3.4</c:v>
                </c:pt>
                <c:pt idx="17">
                  <c:v>3.4</c:v>
                </c:pt>
                <c:pt idx="18">
                  <c:v>3.4</c:v>
                </c:pt>
                <c:pt idx="19">
                  <c:v>3.4</c:v>
                </c:pt>
                <c:pt idx="20">
                  <c:v>3.4</c:v>
                </c:pt>
                <c:pt idx="21">
                  <c:v>3.4</c:v>
                </c:pt>
                <c:pt idx="22">
                  <c:v>3.5</c:v>
                </c:pt>
                <c:pt idx="23">
                  <c:v>3.44</c:v>
                </c:pt>
                <c:pt idx="24">
                  <c:v>3.48</c:v>
                </c:pt>
                <c:pt idx="25">
                  <c:v>3.4449999999999998</c:v>
                </c:pt>
                <c:pt idx="26">
                  <c:v>3.4849999999999999</c:v>
                </c:pt>
                <c:pt idx="27">
                  <c:v>3.5</c:v>
                </c:pt>
                <c:pt idx="28">
                  <c:v>3.48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3.5649999999999999</c:v>
                </c:pt>
                <c:pt idx="53">
                  <c:v>3.5</c:v>
                </c:pt>
                <c:pt idx="54">
                  <c:v>3.56</c:v>
                </c:pt>
                <c:pt idx="55">
                  <c:v>3.55</c:v>
                </c:pt>
                <c:pt idx="56">
                  <c:v>3.55</c:v>
                </c:pt>
                <c:pt idx="57">
                  <c:v>3.6</c:v>
                </c:pt>
                <c:pt idx="58">
                  <c:v>3.5</c:v>
                </c:pt>
                <c:pt idx="59">
                  <c:v>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AD-4DAD-A2AC-2D575A3B7597}"/>
            </c:ext>
          </c:extLst>
        </c:ser>
        <c:ser>
          <c:idx val="2"/>
          <c:order val="2"/>
          <c:tx>
            <c:strRef>
              <c:f>'Annual Inflation'!$BA$6</c:f>
              <c:strCache>
                <c:ptCount val="1"/>
                <c:pt idx="0">
                  <c:v>1-4 years mean</c:v>
                </c:pt>
              </c:strCache>
            </c:strRef>
          </c:tx>
          <c:spPr>
            <a:ln w="19050" cap="rnd">
              <a:solidFill>
                <a:srgbClr val="00B05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'Annual Inflation'!$AP$118:$AP$177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Inflation'!$BA$118:$BA$177</c:f>
              <c:numCache>
                <c:formatCode>#,##0.00</c:formatCode>
                <c:ptCount val="60"/>
                <c:pt idx="0">
                  <c:v>3.4103703703703698</c:v>
                </c:pt>
                <c:pt idx="1">
                  <c:v>3.4480769230769202</c:v>
                </c:pt>
                <c:pt idx="2">
                  <c:v>3.41</c:v>
                </c:pt>
                <c:pt idx="3">
                  <c:v>3.4207692307692299</c:v>
                </c:pt>
                <c:pt idx="4">
                  <c:v>3.4552</c:v>
                </c:pt>
                <c:pt idx="5">
                  <c:v>3.4460714285714298</c:v>
                </c:pt>
                <c:pt idx="6">
                  <c:v>3.44148148148148</c:v>
                </c:pt>
                <c:pt idx="7">
                  <c:v>3.4350000000000001</c:v>
                </c:pt>
                <c:pt idx="8">
                  <c:v>3.4437037037036999</c:v>
                </c:pt>
                <c:pt idx="9">
                  <c:v>3.4643999999999999</c:v>
                </c:pt>
                <c:pt idx="10">
                  <c:v>3.4388461538461499</c:v>
                </c:pt>
                <c:pt idx="11">
                  <c:v>3.4959090909090902</c:v>
                </c:pt>
                <c:pt idx="12">
                  <c:v>3.45846153846154</c:v>
                </c:pt>
                <c:pt idx="13">
                  <c:v>3.4182758620689699</c:v>
                </c:pt>
                <c:pt idx="14">
                  <c:v>3.4343333333333299</c:v>
                </c:pt>
                <c:pt idx="15">
                  <c:v>3.4380000000000002</c:v>
                </c:pt>
                <c:pt idx="16">
                  <c:v>3.4249999999999998</c:v>
                </c:pt>
                <c:pt idx="17">
                  <c:v>3.4534482758620699</c:v>
                </c:pt>
                <c:pt idx="18">
                  <c:v>3.44933333333333</c:v>
                </c:pt>
                <c:pt idx="19">
                  <c:v>3.4411764705882399</c:v>
                </c:pt>
                <c:pt idx="20">
                  <c:v>3.4551612903225801</c:v>
                </c:pt>
                <c:pt idx="21">
                  <c:v>3.4503124999999999</c:v>
                </c:pt>
                <c:pt idx="22">
                  <c:v>3.488</c:v>
                </c:pt>
                <c:pt idx="23">
                  <c:v>3.4622580645161301</c:v>
                </c:pt>
                <c:pt idx="24">
                  <c:v>3.4640740740740701</c:v>
                </c:pt>
                <c:pt idx="25">
                  <c:v>3.4625806451612902</c:v>
                </c:pt>
                <c:pt idx="26">
                  <c:v>3.4480645161290302</c:v>
                </c:pt>
                <c:pt idx="27">
                  <c:v>3.5077419354838701</c:v>
                </c:pt>
                <c:pt idx="28">
                  <c:v>3.4903124999999999</c:v>
                </c:pt>
                <c:pt idx="29">
                  <c:v>3.5434482758620698</c:v>
                </c:pt>
                <c:pt idx="30">
                  <c:v>3.5190625</c:v>
                </c:pt>
                <c:pt idx="31">
                  <c:v>3.5138709677419402</c:v>
                </c:pt>
                <c:pt idx="32">
                  <c:v>3.5166666666666702</c:v>
                </c:pt>
                <c:pt idx="33">
                  <c:v>3.4893749999999999</c:v>
                </c:pt>
                <c:pt idx="34">
                  <c:v>3.4748275862068998</c:v>
                </c:pt>
                <c:pt idx="35">
                  <c:v>3.4827586206896601</c:v>
                </c:pt>
                <c:pt idx="36">
                  <c:v>3.49</c:v>
                </c:pt>
                <c:pt idx="37">
                  <c:v>3.5174193548387098</c:v>
                </c:pt>
                <c:pt idx="38">
                  <c:v>3.5378571428571401</c:v>
                </c:pt>
                <c:pt idx="39">
                  <c:v>3.552</c:v>
                </c:pt>
                <c:pt idx="40">
                  <c:v>3.54285714285714</c:v>
                </c:pt>
                <c:pt idx="41">
                  <c:v>3.5563333333333298</c:v>
                </c:pt>
                <c:pt idx="42">
                  <c:v>3.5596551724137901</c:v>
                </c:pt>
                <c:pt idx="43">
                  <c:v>3.5887500000000001</c:v>
                </c:pt>
                <c:pt idx="44">
                  <c:v>3.65133333333333</c:v>
                </c:pt>
                <c:pt idx="45">
                  <c:v>3.6802812500000002</c:v>
                </c:pt>
                <c:pt idx="46">
                  <c:v>3.6121875000000001</c:v>
                </c:pt>
                <c:pt idx="47">
                  <c:v>3.649</c:v>
                </c:pt>
                <c:pt idx="48">
                  <c:v>3.7103225806451601</c:v>
                </c:pt>
                <c:pt idx="49">
                  <c:v>3.7122580645161301</c:v>
                </c:pt>
                <c:pt idx="50">
                  <c:v>3.7362500000000001</c:v>
                </c:pt>
                <c:pt idx="51">
                  <c:v>3.7809677419354801</c:v>
                </c:pt>
                <c:pt idx="52">
                  <c:v>3.8796666666666701</c:v>
                </c:pt>
                <c:pt idx="53">
                  <c:v>3.8503225806451602</c:v>
                </c:pt>
                <c:pt idx="54">
                  <c:v>3.97413793103448</c:v>
                </c:pt>
                <c:pt idx="55">
                  <c:v>4.0522580645161304</c:v>
                </c:pt>
                <c:pt idx="56">
                  <c:v>4.1029629629629598</c:v>
                </c:pt>
                <c:pt idx="57">
                  <c:v>4.0593103448275896</c:v>
                </c:pt>
                <c:pt idx="58">
                  <c:v>3.839</c:v>
                </c:pt>
                <c:pt idx="59">
                  <c:v>3.8848275862068999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AD-4DAD-A2AC-2D575A3B7597}"/>
            </c:ext>
          </c:extLst>
        </c:ser>
        <c:ser>
          <c:idx val="3"/>
          <c:order val="3"/>
          <c:tx>
            <c:strRef>
              <c:f>'Annual Inflation'!$BB$6</c:f>
              <c:strCache>
                <c:ptCount val="1"/>
                <c:pt idx="0">
                  <c:v>5-8 years mean</c:v>
                </c:pt>
              </c:strCache>
            </c:strRef>
          </c:tx>
          <c:spPr>
            <a:ln w="1905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'Annual Inflation'!$AP$118:$AP$177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Inflation'!$BB$118:$BB$177</c:f>
              <c:numCache>
                <c:formatCode>#,##0.00</c:formatCode>
                <c:ptCount val="60"/>
                <c:pt idx="0">
                  <c:v>3.3624000000000001</c:v>
                </c:pt>
                <c:pt idx="1">
                  <c:v>3.42875</c:v>
                </c:pt>
                <c:pt idx="2">
                  <c:v>3.33</c:v>
                </c:pt>
                <c:pt idx="3">
                  <c:v>3.36791666666667</c:v>
                </c:pt>
                <c:pt idx="4">
                  <c:v>3.4717391304347802</c:v>
                </c:pt>
                <c:pt idx="5">
                  <c:v>3.4303846153846198</c:v>
                </c:pt>
                <c:pt idx="6">
                  <c:v>3.3919999999999999</c:v>
                </c:pt>
                <c:pt idx="7">
                  <c:v>3.3374999999999999</c:v>
                </c:pt>
                <c:pt idx="8">
                  <c:v>3.3696000000000002</c:v>
                </c:pt>
                <c:pt idx="9">
                  <c:v>3.38375</c:v>
                </c:pt>
                <c:pt idx="10">
                  <c:v>3.4131999999999998</c:v>
                </c:pt>
                <c:pt idx="11">
                  <c:v>3.45190476190476</c:v>
                </c:pt>
                <c:pt idx="12">
                  <c:v>3.3984000000000001</c:v>
                </c:pt>
                <c:pt idx="13">
                  <c:v>3.36964285714286</c:v>
                </c:pt>
                <c:pt idx="14">
                  <c:v>3.3858620689655199</c:v>
                </c:pt>
                <c:pt idx="15">
                  <c:v>3.3893103448275901</c:v>
                </c:pt>
                <c:pt idx="16">
                  <c:v>3.4092857142857098</c:v>
                </c:pt>
                <c:pt idx="17">
                  <c:v>3.4057142857142901</c:v>
                </c:pt>
                <c:pt idx="18">
                  <c:v>3.4089655172413802</c:v>
                </c:pt>
                <c:pt idx="19">
                  <c:v>3.4021212121212101</c:v>
                </c:pt>
                <c:pt idx="20">
                  <c:v>3.4020000000000001</c:v>
                </c:pt>
                <c:pt idx="21">
                  <c:v>3.41</c:v>
                </c:pt>
                <c:pt idx="22">
                  <c:v>3.4489999999999998</c:v>
                </c:pt>
                <c:pt idx="23">
                  <c:v>3.431</c:v>
                </c:pt>
                <c:pt idx="24">
                  <c:v>3.4111538461538502</c:v>
                </c:pt>
                <c:pt idx="25">
                  <c:v>3.3946666666666698</c:v>
                </c:pt>
                <c:pt idx="26">
                  <c:v>3.38866666666667</c:v>
                </c:pt>
                <c:pt idx="27">
                  <c:v>3.41</c:v>
                </c:pt>
                <c:pt idx="28">
                  <c:v>3.39206896551724</c:v>
                </c:pt>
                <c:pt idx="29">
                  <c:v>3.4325925925925902</c:v>
                </c:pt>
                <c:pt idx="30">
                  <c:v>3.4143333333333299</c:v>
                </c:pt>
                <c:pt idx="31">
                  <c:v>3.4217241379310299</c:v>
                </c:pt>
                <c:pt idx="32">
                  <c:v>3.4310714285714301</c:v>
                </c:pt>
                <c:pt idx="33">
                  <c:v>3.4266666666666699</c:v>
                </c:pt>
                <c:pt idx="34">
                  <c:v>3.4153846153846201</c:v>
                </c:pt>
                <c:pt idx="35">
                  <c:v>3.4444444444444402</c:v>
                </c:pt>
                <c:pt idx="36">
                  <c:v>3.44178571428571</c:v>
                </c:pt>
                <c:pt idx="37">
                  <c:v>3.4551724137930999</c:v>
                </c:pt>
                <c:pt idx="38">
                  <c:v>3.4596153846153799</c:v>
                </c:pt>
                <c:pt idx="39">
                  <c:v>3.5049999999999999</c:v>
                </c:pt>
                <c:pt idx="40">
                  <c:v>3.47923076923077</c:v>
                </c:pt>
                <c:pt idx="41">
                  <c:v>3.4807142857142899</c:v>
                </c:pt>
                <c:pt idx="42">
                  <c:v>3.4833333333333298</c:v>
                </c:pt>
                <c:pt idx="43">
                  <c:v>3.4620000000000002</c:v>
                </c:pt>
                <c:pt idx="44">
                  <c:v>3.52392857142857</c:v>
                </c:pt>
                <c:pt idx="45">
                  <c:v>3.5153666666666701</c:v>
                </c:pt>
                <c:pt idx="46">
                  <c:v>3.50233333333333</c:v>
                </c:pt>
                <c:pt idx="47">
                  <c:v>3.5492857142857099</c:v>
                </c:pt>
                <c:pt idx="48">
                  <c:v>3.5403448275862099</c:v>
                </c:pt>
                <c:pt idx="49">
                  <c:v>3.5696428571428598</c:v>
                </c:pt>
                <c:pt idx="50">
                  <c:v>3.5870000000000002</c:v>
                </c:pt>
                <c:pt idx="51">
                  <c:v>3.57275862068966</c:v>
                </c:pt>
                <c:pt idx="52">
                  <c:v>3.58357142857143</c:v>
                </c:pt>
                <c:pt idx="53">
                  <c:v>3.5748275862068999</c:v>
                </c:pt>
                <c:pt idx="54">
                  <c:v>3.6296296296296302</c:v>
                </c:pt>
                <c:pt idx="55">
                  <c:v>3.6206666666666698</c:v>
                </c:pt>
                <c:pt idx="56">
                  <c:v>3.6011538461538501</c:v>
                </c:pt>
                <c:pt idx="57">
                  <c:v>3.5833333333333299</c:v>
                </c:pt>
                <c:pt idx="58">
                  <c:v>3.5965517241379299</c:v>
                </c:pt>
                <c:pt idx="59">
                  <c:v>3.58535714285714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AD-4DAD-A2AC-2D575A3B7597}"/>
            </c:ext>
          </c:extLst>
        </c:ser>
        <c:ser>
          <c:idx val="4"/>
          <c:order val="4"/>
          <c:tx>
            <c:strRef>
              <c:f>'Annual Inflation'!$BC$6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'Annual Inflation'!$AP$118:$AP$177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Inflation'!$BC$118:$BC$177</c:f>
              <c:numCache>
                <c:formatCode>#,##0.00</c:formatCode>
                <c:ptCount val="6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AD-4DAD-A2AC-2D575A3B7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4845856"/>
        <c:axId val="684848480"/>
      </c:lineChart>
      <c:dateAx>
        <c:axId val="68484585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8480"/>
        <c:crosses val="autoZero"/>
        <c:auto val="1"/>
        <c:lblOffset val="100"/>
        <c:baseTimeUnit val="months"/>
        <c:majorUnit val="3"/>
        <c:majorTimeUnit val="months"/>
      </c:dateAx>
      <c:valAx>
        <c:axId val="684848480"/>
        <c:scaling>
          <c:orientation val="minMax"/>
          <c:max val="4.2"/>
          <c:min val="2.8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5856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8.3196638561057593E-2"/>
          <c:y val="0.2098237832750523"/>
          <c:w val="0.61226575285483964"/>
          <c:h val="0.151417015127670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badi" panose="020B06040201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Mexico: Annual</a:t>
            </a:r>
            <a:r>
              <a:rPr lang="en-US" baseline="0"/>
              <a:t> Inflation Expectations  </a:t>
            </a:r>
          </a:p>
          <a:p>
            <a:pPr algn="l">
              <a:defRPr/>
            </a:pPr>
            <a:r>
              <a:rPr lang="en-US" sz="1100" baseline="0"/>
              <a:t>(% YoY)</a:t>
            </a:r>
            <a:endParaRPr lang="en-US" sz="1100"/>
          </a:p>
        </c:rich>
      </c:tx>
      <c:layout>
        <c:manualLayout>
          <c:xMode val="edge"/>
          <c:yMode val="edge"/>
          <c:x val="5.4063753469742432E-2"/>
          <c:y val="3.82950086280271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507954749801237E-2"/>
          <c:y val="0.15761832724171121"/>
          <c:w val="0.91923860658987433"/>
          <c:h val="0.6917568781939254"/>
        </c:manualLayout>
      </c:layout>
      <c:lineChart>
        <c:grouping val="standard"/>
        <c:varyColors val="0"/>
        <c:ser>
          <c:idx val="6"/>
          <c:order val="0"/>
          <c:tx>
            <c:strRef>
              <c:f>'Annual Inflation'!$BK$38</c:f>
              <c:strCache>
                <c:ptCount val="1"/>
                <c:pt idx="0">
                  <c:v>2021</c:v>
                </c:pt>
              </c:strCache>
            </c:strRef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strRef>
              <c:f>'Annual Inflation'!$BL$26:$CI$26</c:f>
              <c:strCache>
                <c:ptCount val="24"/>
                <c:pt idx="0">
                  <c:v>t-24</c:v>
                </c:pt>
                <c:pt idx="1">
                  <c:v>t-23</c:v>
                </c:pt>
                <c:pt idx="2">
                  <c:v>t-22</c:v>
                </c:pt>
                <c:pt idx="3">
                  <c:v>t-21</c:v>
                </c:pt>
                <c:pt idx="4">
                  <c:v>t-20</c:v>
                </c:pt>
                <c:pt idx="5">
                  <c:v>t-19</c:v>
                </c:pt>
                <c:pt idx="6">
                  <c:v>t-18</c:v>
                </c:pt>
                <c:pt idx="7">
                  <c:v>t-17</c:v>
                </c:pt>
                <c:pt idx="8">
                  <c:v>t-16</c:v>
                </c:pt>
                <c:pt idx="9">
                  <c:v>t-15</c:v>
                </c:pt>
                <c:pt idx="10">
                  <c:v>t-14</c:v>
                </c:pt>
                <c:pt idx="11">
                  <c:v>t-13</c:v>
                </c:pt>
                <c:pt idx="12">
                  <c:v>t-12</c:v>
                </c:pt>
                <c:pt idx="13">
                  <c:v>t-11</c:v>
                </c:pt>
                <c:pt idx="14">
                  <c:v>t-10</c:v>
                </c:pt>
                <c:pt idx="15">
                  <c:v>t-9</c:v>
                </c:pt>
                <c:pt idx="16">
                  <c:v>t-8</c:v>
                </c:pt>
                <c:pt idx="17">
                  <c:v>t-7</c:v>
                </c:pt>
                <c:pt idx="18">
                  <c:v>t-6</c:v>
                </c:pt>
                <c:pt idx="19">
                  <c:v>t-5</c:v>
                </c:pt>
                <c:pt idx="20">
                  <c:v>t-4</c:v>
                </c:pt>
                <c:pt idx="21">
                  <c:v>t-3</c:v>
                </c:pt>
                <c:pt idx="22">
                  <c:v>t-2</c:v>
                </c:pt>
                <c:pt idx="23">
                  <c:v>t-1</c:v>
                </c:pt>
              </c:strCache>
            </c:strRef>
          </c:cat>
          <c:val>
            <c:numRef>
              <c:f>'Annual Inflation'!$BL$38:$CI$38</c:f>
              <c:numCache>
                <c:formatCode>#,##0.00</c:formatCode>
                <c:ptCount val="24"/>
                <c:pt idx="0">
                  <c:v>3.5</c:v>
                </c:pt>
                <c:pt idx="1">
                  <c:v>3.5</c:v>
                </c:pt>
                <c:pt idx="2">
                  <c:v>3.5049999999999999</c:v>
                </c:pt>
                <c:pt idx="3">
                  <c:v>3.5</c:v>
                </c:pt>
                <c:pt idx="4">
                  <c:v>3.4449999999999998</c:v>
                </c:pt>
                <c:pt idx="5">
                  <c:v>3.51</c:v>
                </c:pt>
                <c:pt idx="6">
                  <c:v>3.53</c:v>
                </c:pt>
                <c:pt idx="7">
                  <c:v>3.56</c:v>
                </c:pt>
                <c:pt idx="8">
                  <c:v>3.55</c:v>
                </c:pt>
                <c:pt idx="9">
                  <c:v>3.5750000000000002</c:v>
                </c:pt>
                <c:pt idx="10">
                  <c:v>3.6</c:v>
                </c:pt>
                <c:pt idx="11">
                  <c:v>3.6</c:v>
                </c:pt>
                <c:pt idx="12">
                  <c:v>3.6549999999999998</c:v>
                </c:pt>
                <c:pt idx="13">
                  <c:v>3.895</c:v>
                </c:pt>
                <c:pt idx="14">
                  <c:v>4.1399999999999997</c:v>
                </c:pt>
                <c:pt idx="15">
                  <c:v>4.5549999999999997</c:v>
                </c:pt>
                <c:pt idx="16">
                  <c:v>5</c:v>
                </c:pt>
                <c:pt idx="17">
                  <c:v>5.6</c:v>
                </c:pt>
                <c:pt idx="18">
                  <c:v>6</c:v>
                </c:pt>
                <c:pt idx="19">
                  <c:v>6.05</c:v>
                </c:pt>
                <c:pt idx="20">
                  <c:v>6.28</c:v>
                </c:pt>
                <c:pt idx="21">
                  <c:v>6.63</c:v>
                </c:pt>
                <c:pt idx="22">
                  <c:v>7.22</c:v>
                </c:pt>
                <c:pt idx="23">
                  <c:v>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97-4AF0-8405-42FB28CABDA5}"/>
            </c:ext>
          </c:extLst>
        </c:ser>
        <c:ser>
          <c:idx val="7"/>
          <c:order val="1"/>
          <c:tx>
            <c:strRef>
              <c:f>'Annual Inflation'!$BK$39</c:f>
              <c:strCache>
                <c:ptCount val="1"/>
                <c:pt idx="0">
                  <c:v>2022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noFill/>
              </a:ln>
              <a:effectLst/>
            </c:spPr>
          </c:marker>
          <c:cat>
            <c:strRef>
              <c:f>'Annual Inflation'!$BL$26:$CI$26</c:f>
              <c:strCache>
                <c:ptCount val="24"/>
                <c:pt idx="0">
                  <c:v>t-24</c:v>
                </c:pt>
                <c:pt idx="1">
                  <c:v>t-23</c:v>
                </c:pt>
                <c:pt idx="2">
                  <c:v>t-22</c:v>
                </c:pt>
                <c:pt idx="3">
                  <c:v>t-21</c:v>
                </c:pt>
                <c:pt idx="4">
                  <c:v>t-20</c:v>
                </c:pt>
                <c:pt idx="5">
                  <c:v>t-19</c:v>
                </c:pt>
                <c:pt idx="6">
                  <c:v>t-18</c:v>
                </c:pt>
                <c:pt idx="7">
                  <c:v>t-17</c:v>
                </c:pt>
                <c:pt idx="8">
                  <c:v>t-16</c:v>
                </c:pt>
                <c:pt idx="9">
                  <c:v>t-15</c:v>
                </c:pt>
                <c:pt idx="10">
                  <c:v>t-14</c:v>
                </c:pt>
                <c:pt idx="11">
                  <c:v>t-13</c:v>
                </c:pt>
                <c:pt idx="12">
                  <c:v>t-12</c:v>
                </c:pt>
                <c:pt idx="13">
                  <c:v>t-11</c:v>
                </c:pt>
                <c:pt idx="14">
                  <c:v>t-10</c:v>
                </c:pt>
                <c:pt idx="15">
                  <c:v>t-9</c:v>
                </c:pt>
                <c:pt idx="16">
                  <c:v>t-8</c:v>
                </c:pt>
                <c:pt idx="17">
                  <c:v>t-7</c:v>
                </c:pt>
                <c:pt idx="18">
                  <c:v>t-6</c:v>
                </c:pt>
                <c:pt idx="19">
                  <c:v>t-5</c:v>
                </c:pt>
                <c:pt idx="20">
                  <c:v>t-4</c:v>
                </c:pt>
                <c:pt idx="21">
                  <c:v>t-3</c:v>
                </c:pt>
                <c:pt idx="22">
                  <c:v>t-2</c:v>
                </c:pt>
                <c:pt idx="23">
                  <c:v>t-1</c:v>
                </c:pt>
              </c:strCache>
            </c:strRef>
          </c:cat>
          <c:val>
            <c:numRef>
              <c:f>'Annual Inflation'!$BL$39:$CI$39</c:f>
              <c:numCache>
                <c:formatCode>#,##0.00</c:formatCode>
                <c:ptCount val="24"/>
                <c:pt idx="0">
                  <c:v>3.5</c:v>
                </c:pt>
                <c:pt idx="1">
                  <c:v>3.5049999999999999</c:v>
                </c:pt>
                <c:pt idx="2">
                  <c:v>3.6</c:v>
                </c:pt>
                <c:pt idx="3">
                  <c:v>3.6</c:v>
                </c:pt>
                <c:pt idx="4">
                  <c:v>3.61</c:v>
                </c:pt>
                <c:pt idx="5">
                  <c:v>3.7</c:v>
                </c:pt>
                <c:pt idx="6">
                  <c:v>3.67</c:v>
                </c:pt>
                <c:pt idx="7">
                  <c:v>3.75</c:v>
                </c:pt>
                <c:pt idx="8">
                  <c:v>3.8</c:v>
                </c:pt>
                <c:pt idx="9">
                  <c:v>3.84</c:v>
                </c:pt>
                <c:pt idx="10">
                  <c:v>4.03</c:v>
                </c:pt>
                <c:pt idx="11">
                  <c:v>4.16</c:v>
                </c:pt>
                <c:pt idx="12">
                  <c:v>4.2699999999999996</c:v>
                </c:pt>
                <c:pt idx="13">
                  <c:v>4.68</c:v>
                </c:pt>
                <c:pt idx="14">
                  <c:v>5.8</c:v>
                </c:pt>
                <c:pt idx="15">
                  <c:v>6.7450000000000001</c:v>
                </c:pt>
                <c:pt idx="16">
                  <c:v>6.81</c:v>
                </c:pt>
                <c:pt idx="17">
                  <c:v>7.5</c:v>
                </c:pt>
                <c:pt idx="18">
                  <c:v>7.7949999999999999</c:v>
                </c:pt>
                <c:pt idx="19">
                  <c:v>8.125</c:v>
                </c:pt>
                <c:pt idx="20">
                  <c:v>8.44</c:v>
                </c:pt>
                <c:pt idx="21">
                  <c:v>8.5</c:v>
                </c:pt>
                <c:pt idx="22">
                  <c:v>8.3550000000000004</c:v>
                </c:pt>
                <c:pt idx="23">
                  <c:v>8.06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97-4AF0-8405-42FB28CABDA5}"/>
            </c:ext>
          </c:extLst>
        </c:ser>
        <c:ser>
          <c:idx val="8"/>
          <c:order val="2"/>
          <c:tx>
            <c:strRef>
              <c:f>'Annual Inflation'!$BK$40</c:f>
              <c:strCache>
                <c:ptCount val="1"/>
                <c:pt idx="0">
                  <c:v>2023</c:v>
                </c:pt>
              </c:strCache>
            </c:strRef>
          </c:tx>
          <c:spPr>
            <a:ln w="2222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cat>
            <c:strRef>
              <c:f>'Annual Inflation'!$BL$26:$CI$26</c:f>
              <c:strCache>
                <c:ptCount val="24"/>
                <c:pt idx="0">
                  <c:v>t-24</c:v>
                </c:pt>
                <c:pt idx="1">
                  <c:v>t-23</c:v>
                </c:pt>
                <c:pt idx="2">
                  <c:v>t-22</c:v>
                </c:pt>
                <c:pt idx="3">
                  <c:v>t-21</c:v>
                </c:pt>
                <c:pt idx="4">
                  <c:v>t-20</c:v>
                </c:pt>
                <c:pt idx="5">
                  <c:v>t-19</c:v>
                </c:pt>
                <c:pt idx="6">
                  <c:v>t-18</c:v>
                </c:pt>
                <c:pt idx="7">
                  <c:v>t-17</c:v>
                </c:pt>
                <c:pt idx="8">
                  <c:v>t-16</c:v>
                </c:pt>
                <c:pt idx="9">
                  <c:v>t-15</c:v>
                </c:pt>
                <c:pt idx="10">
                  <c:v>t-14</c:v>
                </c:pt>
                <c:pt idx="11">
                  <c:v>t-13</c:v>
                </c:pt>
                <c:pt idx="12">
                  <c:v>t-12</c:v>
                </c:pt>
                <c:pt idx="13">
                  <c:v>t-11</c:v>
                </c:pt>
                <c:pt idx="14">
                  <c:v>t-10</c:v>
                </c:pt>
                <c:pt idx="15">
                  <c:v>t-9</c:v>
                </c:pt>
                <c:pt idx="16">
                  <c:v>t-8</c:v>
                </c:pt>
                <c:pt idx="17">
                  <c:v>t-7</c:v>
                </c:pt>
                <c:pt idx="18">
                  <c:v>t-6</c:v>
                </c:pt>
                <c:pt idx="19">
                  <c:v>t-5</c:v>
                </c:pt>
                <c:pt idx="20">
                  <c:v>t-4</c:v>
                </c:pt>
                <c:pt idx="21">
                  <c:v>t-3</c:v>
                </c:pt>
                <c:pt idx="22">
                  <c:v>t-2</c:v>
                </c:pt>
                <c:pt idx="23">
                  <c:v>t-1</c:v>
                </c:pt>
              </c:strCache>
            </c:strRef>
          </c:cat>
          <c:val>
            <c:numRef>
              <c:f>'Annual Inflation'!$BL$40:$CI$40</c:f>
              <c:numCache>
                <c:formatCode>#,##0.00</c:formatCode>
                <c:ptCount val="24"/>
                <c:pt idx="0">
                  <c:v>3.76</c:v>
                </c:pt>
                <c:pt idx="1">
                  <c:v>3.8</c:v>
                </c:pt>
                <c:pt idx="2">
                  <c:v>4</c:v>
                </c:pt>
                <c:pt idx="3">
                  <c:v>4.125</c:v>
                </c:pt>
                <c:pt idx="4">
                  <c:v>4.34</c:v>
                </c:pt>
                <c:pt idx="5">
                  <c:v>4.5</c:v>
                </c:pt>
                <c:pt idx="6">
                  <c:v>4.5</c:v>
                </c:pt>
                <c:pt idx="7">
                  <c:v>4.6550000000000002</c:v>
                </c:pt>
                <c:pt idx="8">
                  <c:v>4.76</c:v>
                </c:pt>
                <c:pt idx="9">
                  <c:v>5.09</c:v>
                </c:pt>
                <c:pt idx="10">
                  <c:v>5.0650000000000004</c:v>
                </c:pt>
                <c:pt idx="11">
                  <c:v>5.0999999999999996</c:v>
                </c:pt>
                <c:pt idx="12">
                  <c:v>5.1749999999999998</c:v>
                </c:pt>
                <c:pt idx="13">
                  <c:v>5.28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797-4AF0-8405-42FB28CABDA5}"/>
            </c:ext>
          </c:extLst>
        </c:ser>
        <c:ser>
          <c:idx val="9"/>
          <c:order val="3"/>
          <c:tx>
            <c:strRef>
              <c:f>'Annual Inflation'!$BK$41</c:f>
              <c:strCache>
                <c:ptCount val="1"/>
                <c:pt idx="0">
                  <c:v>2024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'Annual Inflation'!$BL$26:$CI$26</c:f>
              <c:strCache>
                <c:ptCount val="24"/>
                <c:pt idx="0">
                  <c:v>t-24</c:v>
                </c:pt>
                <c:pt idx="1">
                  <c:v>t-23</c:v>
                </c:pt>
                <c:pt idx="2">
                  <c:v>t-22</c:v>
                </c:pt>
                <c:pt idx="3">
                  <c:v>t-21</c:v>
                </c:pt>
                <c:pt idx="4">
                  <c:v>t-20</c:v>
                </c:pt>
                <c:pt idx="5">
                  <c:v>t-19</c:v>
                </c:pt>
                <c:pt idx="6">
                  <c:v>t-18</c:v>
                </c:pt>
                <c:pt idx="7">
                  <c:v>t-17</c:v>
                </c:pt>
                <c:pt idx="8">
                  <c:v>t-16</c:v>
                </c:pt>
                <c:pt idx="9">
                  <c:v>t-15</c:v>
                </c:pt>
                <c:pt idx="10">
                  <c:v>t-14</c:v>
                </c:pt>
                <c:pt idx="11">
                  <c:v>t-13</c:v>
                </c:pt>
                <c:pt idx="12">
                  <c:v>t-12</c:v>
                </c:pt>
                <c:pt idx="13">
                  <c:v>t-11</c:v>
                </c:pt>
                <c:pt idx="14">
                  <c:v>t-10</c:v>
                </c:pt>
                <c:pt idx="15">
                  <c:v>t-9</c:v>
                </c:pt>
                <c:pt idx="16">
                  <c:v>t-8</c:v>
                </c:pt>
                <c:pt idx="17">
                  <c:v>t-7</c:v>
                </c:pt>
                <c:pt idx="18">
                  <c:v>t-6</c:v>
                </c:pt>
                <c:pt idx="19">
                  <c:v>t-5</c:v>
                </c:pt>
                <c:pt idx="20">
                  <c:v>t-4</c:v>
                </c:pt>
                <c:pt idx="21">
                  <c:v>t-3</c:v>
                </c:pt>
                <c:pt idx="22">
                  <c:v>t-2</c:v>
                </c:pt>
                <c:pt idx="23">
                  <c:v>t-1</c:v>
                </c:pt>
              </c:strCache>
            </c:strRef>
          </c:cat>
          <c:val>
            <c:numRef>
              <c:f>'Annual Inflation'!$BL$41:$CI$41</c:f>
              <c:numCache>
                <c:formatCode>#,##0.00</c:formatCode>
                <c:ptCount val="24"/>
                <c:pt idx="0">
                  <c:v>4</c:v>
                </c:pt>
                <c:pt idx="1">
                  <c:v>4.0650000000000004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797-4AF0-8405-42FB28CABDA5}"/>
            </c:ext>
          </c:extLst>
        </c:ser>
        <c:ser>
          <c:idx val="14"/>
          <c:order val="4"/>
          <c:tx>
            <c:strRef>
              <c:f>'Annual Inflation'!$BK$46</c:f>
              <c:strCache>
                <c:ptCount val="1"/>
                <c:pt idx="0">
                  <c:v>Range 2010-2020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'Annual Inflation'!$BL$26:$CI$26</c:f>
              <c:strCache>
                <c:ptCount val="24"/>
                <c:pt idx="0">
                  <c:v>t-24</c:v>
                </c:pt>
                <c:pt idx="1">
                  <c:v>t-23</c:v>
                </c:pt>
                <c:pt idx="2">
                  <c:v>t-22</c:v>
                </c:pt>
                <c:pt idx="3">
                  <c:v>t-21</c:v>
                </c:pt>
                <c:pt idx="4">
                  <c:v>t-20</c:v>
                </c:pt>
                <c:pt idx="5">
                  <c:v>t-19</c:v>
                </c:pt>
                <c:pt idx="6">
                  <c:v>t-18</c:v>
                </c:pt>
                <c:pt idx="7">
                  <c:v>t-17</c:v>
                </c:pt>
                <c:pt idx="8">
                  <c:v>t-16</c:v>
                </c:pt>
                <c:pt idx="9">
                  <c:v>t-15</c:v>
                </c:pt>
                <c:pt idx="10">
                  <c:v>t-14</c:v>
                </c:pt>
                <c:pt idx="11">
                  <c:v>t-13</c:v>
                </c:pt>
                <c:pt idx="12">
                  <c:v>t-12</c:v>
                </c:pt>
                <c:pt idx="13">
                  <c:v>t-11</c:v>
                </c:pt>
                <c:pt idx="14">
                  <c:v>t-10</c:v>
                </c:pt>
                <c:pt idx="15">
                  <c:v>t-9</c:v>
                </c:pt>
                <c:pt idx="16">
                  <c:v>t-8</c:v>
                </c:pt>
                <c:pt idx="17">
                  <c:v>t-7</c:v>
                </c:pt>
                <c:pt idx="18">
                  <c:v>t-6</c:v>
                </c:pt>
                <c:pt idx="19">
                  <c:v>t-5</c:v>
                </c:pt>
                <c:pt idx="20">
                  <c:v>t-4</c:v>
                </c:pt>
                <c:pt idx="21">
                  <c:v>t-3</c:v>
                </c:pt>
                <c:pt idx="22">
                  <c:v>t-2</c:v>
                </c:pt>
                <c:pt idx="23">
                  <c:v>t-1</c:v>
                </c:pt>
              </c:strCache>
            </c:strRef>
          </c:cat>
          <c:val>
            <c:numRef>
              <c:f>'Annual Inflation'!$BL$46:$CI$46</c:f>
              <c:numCache>
                <c:formatCode>#,##0.00</c:formatCode>
                <c:ptCount val="24"/>
                <c:pt idx="0">
                  <c:v>3.8</c:v>
                </c:pt>
                <c:pt idx="1">
                  <c:v>3.8</c:v>
                </c:pt>
                <c:pt idx="2">
                  <c:v>3.9</c:v>
                </c:pt>
                <c:pt idx="3">
                  <c:v>3.9</c:v>
                </c:pt>
                <c:pt idx="4">
                  <c:v>3.9</c:v>
                </c:pt>
                <c:pt idx="5">
                  <c:v>3.9</c:v>
                </c:pt>
                <c:pt idx="6">
                  <c:v>3.9</c:v>
                </c:pt>
                <c:pt idx="7">
                  <c:v>3.9</c:v>
                </c:pt>
                <c:pt idx="8">
                  <c:v>4.0999999999999996</c:v>
                </c:pt>
                <c:pt idx="9">
                  <c:v>4.4000000000000004</c:v>
                </c:pt>
                <c:pt idx="10">
                  <c:v>4.9000000000000004</c:v>
                </c:pt>
                <c:pt idx="11">
                  <c:v>5.0999999999999996</c:v>
                </c:pt>
                <c:pt idx="12">
                  <c:v>5.24</c:v>
                </c:pt>
                <c:pt idx="13">
                  <c:v>5.4</c:v>
                </c:pt>
                <c:pt idx="14">
                  <c:v>5.6</c:v>
                </c:pt>
                <c:pt idx="15">
                  <c:v>5.7</c:v>
                </c:pt>
                <c:pt idx="16">
                  <c:v>5.9</c:v>
                </c:pt>
                <c:pt idx="17">
                  <c:v>6</c:v>
                </c:pt>
                <c:pt idx="18">
                  <c:v>6.03</c:v>
                </c:pt>
                <c:pt idx="19">
                  <c:v>6.25</c:v>
                </c:pt>
                <c:pt idx="20">
                  <c:v>6.3</c:v>
                </c:pt>
                <c:pt idx="21">
                  <c:v>6.24</c:v>
                </c:pt>
                <c:pt idx="22">
                  <c:v>6.5</c:v>
                </c:pt>
                <c:pt idx="23">
                  <c:v>6.5949999999999998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797-4AF0-8405-42FB28CABDA5}"/>
            </c:ext>
          </c:extLst>
        </c:ser>
        <c:ser>
          <c:idx val="15"/>
          <c:order val="5"/>
          <c:tx>
            <c:strRef>
              <c:f>'Annual Inflation'!$BK$47</c:f>
              <c:strCache>
                <c:ptCount val="1"/>
                <c:pt idx="0">
                  <c:v>Range 2010-2020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'Annual Inflation'!$BL$26:$CI$26</c:f>
              <c:strCache>
                <c:ptCount val="24"/>
                <c:pt idx="0">
                  <c:v>t-24</c:v>
                </c:pt>
                <c:pt idx="1">
                  <c:v>t-23</c:v>
                </c:pt>
                <c:pt idx="2">
                  <c:v>t-22</c:v>
                </c:pt>
                <c:pt idx="3">
                  <c:v>t-21</c:v>
                </c:pt>
                <c:pt idx="4">
                  <c:v>t-20</c:v>
                </c:pt>
                <c:pt idx="5">
                  <c:v>t-19</c:v>
                </c:pt>
                <c:pt idx="6">
                  <c:v>t-18</c:v>
                </c:pt>
                <c:pt idx="7">
                  <c:v>t-17</c:v>
                </c:pt>
                <c:pt idx="8">
                  <c:v>t-16</c:v>
                </c:pt>
                <c:pt idx="9">
                  <c:v>t-15</c:v>
                </c:pt>
                <c:pt idx="10">
                  <c:v>t-14</c:v>
                </c:pt>
                <c:pt idx="11">
                  <c:v>t-13</c:v>
                </c:pt>
                <c:pt idx="12">
                  <c:v>t-12</c:v>
                </c:pt>
                <c:pt idx="13">
                  <c:v>t-11</c:v>
                </c:pt>
                <c:pt idx="14">
                  <c:v>t-10</c:v>
                </c:pt>
                <c:pt idx="15">
                  <c:v>t-9</c:v>
                </c:pt>
                <c:pt idx="16">
                  <c:v>t-8</c:v>
                </c:pt>
                <c:pt idx="17">
                  <c:v>t-7</c:v>
                </c:pt>
                <c:pt idx="18">
                  <c:v>t-6</c:v>
                </c:pt>
                <c:pt idx="19">
                  <c:v>t-5</c:v>
                </c:pt>
                <c:pt idx="20">
                  <c:v>t-4</c:v>
                </c:pt>
                <c:pt idx="21">
                  <c:v>t-3</c:v>
                </c:pt>
                <c:pt idx="22">
                  <c:v>t-2</c:v>
                </c:pt>
                <c:pt idx="23">
                  <c:v>t-1</c:v>
                </c:pt>
              </c:strCache>
            </c:strRef>
          </c:cat>
          <c:val>
            <c:numRef>
              <c:f>'Annual Inflation'!$BL$47:$CI$47</c:f>
              <c:numCache>
                <c:formatCode>#,##0.00</c:formatCode>
                <c:ptCount val="24"/>
                <c:pt idx="0">
                  <c:v>3.3</c:v>
                </c:pt>
                <c:pt idx="1">
                  <c:v>3.33</c:v>
                </c:pt>
                <c:pt idx="2">
                  <c:v>3.375</c:v>
                </c:pt>
                <c:pt idx="3">
                  <c:v>3.32</c:v>
                </c:pt>
                <c:pt idx="4">
                  <c:v>3.3650000000000002</c:v>
                </c:pt>
                <c:pt idx="5">
                  <c:v>3.3849999999999998</c:v>
                </c:pt>
                <c:pt idx="6">
                  <c:v>3.38</c:v>
                </c:pt>
                <c:pt idx="7">
                  <c:v>3.395</c:v>
                </c:pt>
                <c:pt idx="8">
                  <c:v>3.4</c:v>
                </c:pt>
                <c:pt idx="9">
                  <c:v>3.45</c:v>
                </c:pt>
                <c:pt idx="10">
                  <c:v>3.37</c:v>
                </c:pt>
                <c:pt idx="11">
                  <c:v>3.375</c:v>
                </c:pt>
                <c:pt idx="12">
                  <c:v>3.0950000000000002</c:v>
                </c:pt>
                <c:pt idx="13">
                  <c:v>3.06</c:v>
                </c:pt>
                <c:pt idx="14">
                  <c:v>3.09</c:v>
                </c:pt>
                <c:pt idx="15">
                  <c:v>2.9</c:v>
                </c:pt>
                <c:pt idx="16">
                  <c:v>3</c:v>
                </c:pt>
                <c:pt idx="17">
                  <c:v>2.9049999999999998</c:v>
                </c:pt>
                <c:pt idx="18">
                  <c:v>2.88</c:v>
                </c:pt>
                <c:pt idx="19">
                  <c:v>2.79</c:v>
                </c:pt>
                <c:pt idx="20">
                  <c:v>2.7450000000000001</c:v>
                </c:pt>
                <c:pt idx="21">
                  <c:v>2.66</c:v>
                </c:pt>
                <c:pt idx="22">
                  <c:v>2.36</c:v>
                </c:pt>
                <c:pt idx="23">
                  <c:v>2.23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97-4AF0-8405-42FB28CAB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731120"/>
        <c:axId val="842730464"/>
      </c:lineChart>
      <c:catAx>
        <c:axId val="84273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>
            <c:manualLayout>
              <c:xMode val="edge"/>
              <c:yMode val="edge"/>
              <c:x val="0.45769029130142547"/>
              <c:y val="0.91551209177574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30464"/>
        <c:crosses val="autoZero"/>
        <c:auto val="1"/>
        <c:lblAlgn val="ctr"/>
        <c:lblOffset val="100"/>
        <c:noMultiLvlLbl val="0"/>
      </c:catAx>
      <c:valAx>
        <c:axId val="842730464"/>
        <c:scaling>
          <c:orientation val="minMax"/>
          <c:min val="2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31120"/>
        <c:crosses val="autoZero"/>
        <c:crossBetween val="between"/>
      </c:valAx>
      <c:spPr>
        <a:noFill/>
        <a:ln>
          <a:solidFill>
            <a:schemeClr val="bg1">
              <a:lumMod val="65000"/>
            </a:schemeClr>
          </a:solidFill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5.1011568743898457E-2"/>
          <c:y val="0.20668367144143568"/>
          <c:w val="0.259599960875669"/>
          <c:h val="0.236298021241805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/>
              <a:t>Mexico: CPI Expectations</a:t>
            </a:r>
            <a:r>
              <a:rPr lang="en-US" baseline="0"/>
              <a:t> 12-months ahead </a:t>
            </a:r>
          </a:p>
          <a:p>
            <a:pPr algn="l">
              <a:defRPr/>
            </a:pPr>
            <a:r>
              <a:rPr lang="en-US" sz="1100" baseline="0"/>
              <a:t>(% YoY)</a:t>
            </a:r>
            <a:endParaRPr lang="en-US" sz="1100"/>
          </a:p>
        </c:rich>
      </c:tx>
      <c:layout>
        <c:manualLayout>
          <c:xMode val="edge"/>
          <c:yMode val="edge"/>
          <c:x val="6.4928502469239979E-2"/>
          <c:y val="3.98575379134944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29583525045175E-2"/>
          <c:y val="0.17209616220651155"/>
          <c:w val="0.86014646300867248"/>
          <c:h val="0.68129919267388606"/>
        </c:manualLayout>
      </c:layout>
      <c:areaChart>
        <c:grouping val="stacked"/>
        <c:varyColors val="0"/>
        <c:ser>
          <c:idx val="5"/>
          <c:order val="5"/>
          <c:tx>
            <c:strRef>
              <c:f>'Annual Inflation'!$J$6</c:f>
              <c:strCache>
                <c:ptCount val="1"/>
                <c:pt idx="0">
                  <c:v>+1pp band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Inflation'!$J$48:$J$107</c:f>
              <c:numCache>
                <c:formatCode>#,##0.00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56-4365-B3F3-FF13364BF5B9}"/>
            </c:ext>
          </c:extLst>
        </c:ser>
        <c:ser>
          <c:idx val="6"/>
          <c:order val="6"/>
          <c:tx>
            <c:strRef>
              <c:f>'Annual Inflation'!$K$6</c:f>
              <c:strCache>
                <c:ptCount val="1"/>
                <c:pt idx="0">
                  <c:v>-1pp band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Inflation'!$K$48:$K$107</c:f>
              <c:numCache>
                <c:formatCode>#,##0.00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56-4365-B3F3-FF13364BF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45856"/>
        <c:axId val="684848480"/>
      </c:areaChart>
      <c:lineChart>
        <c:grouping val="standard"/>
        <c:varyColors val="0"/>
        <c:ser>
          <c:idx val="0"/>
          <c:order val="0"/>
          <c:tx>
            <c:strRef>
              <c:f>'Annual Inflation'!$E$6</c:f>
              <c:strCache>
                <c:ptCount val="1"/>
                <c:pt idx="0">
                  <c:v>Mean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59"/>
              <c:layout>
                <c:manualLayout>
                  <c:x val="1.4579763039846766E-2"/>
                  <c:y val="5.314352308081790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Abadi" panose="020B06040201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C56-4365-B3F3-FF13364BF5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Inflation'!$E$48:$E$107</c:f>
              <c:numCache>
                <c:formatCode>#,##0.00</c:formatCode>
                <c:ptCount val="60"/>
                <c:pt idx="0">
                  <c:v>3.9264000000000001</c:v>
                </c:pt>
                <c:pt idx="1">
                  <c:v>3.9654705882352901</c:v>
                </c:pt>
                <c:pt idx="2">
                  <c:v>3.8707647058823502</c:v>
                </c:pt>
                <c:pt idx="3">
                  <c:v>3.8533636363636399</c:v>
                </c:pt>
                <c:pt idx="4">
                  <c:v>3.77484848484848</c:v>
                </c:pt>
                <c:pt idx="5">
                  <c:v>3.7150909090909101</c:v>
                </c:pt>
                <c:pt idx="6">
                  <c:v>3.76564705882353</c:v>
                </c:pt>
                <c:pt idx="7">
                  <c:v>3.8050357142857099</c:v>
                </c:pt>
                <c:pt idx="8">
                  <c:v>3.9170967741935501</c:v>
                </c:pt>
                <c:pt idx="9">
                  <c:v>3.88</c:v>
                </c:pt>
                <c:pt idx="10">
                  <c:v>3.9978125000000002</c:v>
                </c:pt>
                <c:pt idx="11">
                  <c:v>4.0884848484848497</c:v>
                </c:pt>
                <c:pt idx="12">
                  <c:v>4.0739999999999998</c:v>
                </c:pt>
                <c:pt idx="13">
                  <c:v>3.9534210526315801</c:v>
                </c:pt>
                <c:pt idx="14">
                  <c:v>3.9721052631578901</c:v>
                </c:pt>
                <c:pt idx="15">
                  <c:v>3.99833333333333</c:v>
                </c:pt>
                <c:pt idx="16">
                  <c:v>3.8874</c:v>
                </c:pt>
                <c:pt idx="17">
                  <c:v>3.8064324324324299</c:v>
                </c:pt>
                <c:pt idx="18">
                  <c:v>3.7015833333333301</c:v>
                </c:pt>
                <c:pt idx="19">
                  <c:v>3.5350243902438998</c:v>
                </c:pt>
                <c:pt idx="20">
                  <c:v>3.4528947368421101</c:v>
                </c:pt>
                <c:pt idx="21">
                  <c:v>3.4308571428571399</c:v>
                </c:pt>
                <c:pt idx="22">
                  <c:v>3.39910810810811</c:v>
                </c:pt>
                <c:pt idx="23">
                  <c:v>3.47702702702703</c:v>
                </c:pt>
                <c:pt idx="24">
                  <c:v>3.5139393939393901</c:v>
                </c:pt>
                <c:pt idx="25">
                  <c:v>3.6572222222222202</c:v>
                </c:pt>
                <c:pt idx="26">
                  <c:v>3.4711111111111101</c:v>
                </c:pt>
                <c:pt idx="27">
                  <c:v>3.5729411764705898</c:v>
                </c:pt>
                <c:pt idx="28">
                  <c:v>3.5152777777777802</c:v>
                </c:pt>
                <c:pt idx="29">
                  <c:v>3.5822857142857099</c:v>
                </c:pt>
                <c:pt idx="30">
                  <c:v>3.5911111111111098</c:v>
                </c:pt>
                <c:pt idx="31">
                  <c:v>3.5944444444444401</c:v>
                </c:pt>
                <c:pt idx="32">
                  <c:v>3.6111764705882399</c:v>
                </c:pt>
                <c:pt idx="33">
                  <c:v>3.5871428571428599</c:v>
                </c:pt>
                <c:pt idx="34">
                  <c:v>3.5138888888888902</c:v>
                </c:pt>
                <c:pt idx="35">
                  <c:v>3.3191176470588202</c:v>
                </c:pt>
                <c:pt idx="36">
                  <c:v>3.3237837837837798</c:v>
                </c:pt>
                <c:pt idx="37">
                  <c:v>3.2534210526315799</c:v>
                </c:pt>
                <c:pt idx="38">
                  <c:v>3.3322857142857099</c:v>
                </c:pt>
                <c:pt idx="39">
                  <c:v>3.3829411764705899</c:v>
                </c:pt>
                <c:pt idx="40">
                  <c:v>3.52388888888889</c:v>
                </c:pt>
                <c:pt idx="41">
                  <c:v>3.72411764705882</c:v>
                </c:pt>
                <c:pt idx="42">
                  <c:v>3.7172727272727299</c:v>
                </c:pt>
                <c:pt idx="43">
                  <c:v>3.8905128205128201</c:v>
                </c:pt>
                <c:pt idx="44">
                  <c:v>4.1231428571428603</c:v>
                </c:pt>
                <c:pt idx="45">
                  <c:v>4.3635294117647101</c:v>
                </c:pt>
                <c:pt idx="46">
                  <c:v>4.2037837837837797</c:v>
                </c:pt>
                <c:pt idx="47">
                  <c:v>4.1605555555555602</c:v>
                </c:pt>
                <c:pt idx="48">
                  <c:v>4.5885714285714299</c:v>
                </c:pt>
                <c:pt idx="49">
                  <c:v>4.7986842105263197</c:v>
                </c:pt>
                <c:pt idx="50">
                  <c:v>4.7735135135135103</c:v>
                </c:pt>
                <c:pt idx="51">
                  <c:v>4.8833333333333302</c:v>
                </c:pt>
                <c:pt idx="52">
                  <c:v>4.8783783783783798</c:v>
                </c:pt>
                <c:pt idx="53">
                  <c:v>4.8929729729729701</c:v>
                </c:pt>
                <c:pt idx="54">
                  <c:v>5.14</c:v>
                </c:pt>
                <c:pt idx="55">
                  <c:v>5.3265789473684197</c:v>
                </c:pt>
                <c:pt idx="56">
                  <c:v>5.00555555555556</c:v>
                </c:pt>
                <c:pt idx="57">
                  <c:v>4.8655555555555603</c:v>
                </c:pt>
                <c:pt idx="58">
                  <c:v>4.8208108108108103</c:v>
                </c:pt>
                <c:pt idx="59">
                  <c:v>4.7648571428571396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56-4365-B3F3-FF13364BF5B9}"/>
            </c:ext>
          </c:extLst>
        </c:ser>
        <c:ser>
          <c:idx val="1"/>
          <c:order val="1"/>
          <c:tx>
            <c:strRef>
              <c:f>'Annual Inflation'!$F$6</c:f>
              <c:strCache>
                <c:ptCount val="1"/>
                <c:pt idx="0">
                  <c:v>Median</c:v>
                </c:pt>
              </c:strCache>
            </c:strRef>
          </c:tx>
          <c:spPr>
            <a:ln w="2222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dLbls>
            <c:dLbl>
              <c:idx val="59"/>
              <c:layout>
                <c:manualLayout>
                  <c:x val="1.4475895639050952E-2"/>
                  <c:y val="-6.642940385102238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C56-4365-B3F3-FF13364BF5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00206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Inflation'!$F$48:$F$107</c:f>
              <c:numCache>
                <c:formatCode>#,##0.00</c:formatCode>
                <c:ptCount val="60"/>
                <c:pt idx="0">
                  <c:v>3.89</c:v>
                </c:pt>
                <c:pt idx="1">
                  <c:v>3.9750000000000001</c:v>
                </c:pt>
                <c:pt idx="2">
                  <c:v>3.895</c:v>
                </c:pt>
                <c:pt idx="3">
                  <c:v>3.83</c:v>
                </c:pt>
                <c:pt idx="4">
                  <c:v>3.8</c:v>
                </c:pt>
                <c:pt idx="5">
                  <c:v>3.73</c:v>
                </c:pt>
                <c:pt idx="6">
                  <c:v>3.6949999999999998</c:v>
                </c:pt>
                <c:pt idx="7">
                  <c:v>3.8</c:v>
                </c:pt>
                <c:pt idx="8">
                  <c:v>3.9</c:v>
                </c:pt>
                <c:pt idx="9">
                  <c:v>3.8650000000000002</c:v>
                </c:pt>
                <c:pt idx="10">
                  <c:v>3.9750000000000001</c:v>
                </c:pt>
                <c:pt idx="11">
                  <c:v>4.0999999999999996</c:v>
                </c:pt>
                <c:pt idx="12">
                  <c:v>4.0999999999999996</c:v>
                </c:pt>
                <c:pt idx="13">
                  <c:v>3.9750000000000001</c:v>
                </c:pt>
                <c:pt idx="14">
                  <c:v>3.9249999999999998</c:v>
                </c:pt>
                <c:pt idx="15">
                  <c:v>3.9649999999999999</c:v>
                </c:pt>
                <c:pt idx="16">
                  <c:v>3.88</c:v>
                </c:pt>
                <c:pt idx="17">
                  <c:v>3.76</c:v>
                </c:pt>
                <c:pt idx="18">
                  <c:v>3.7</c:v>
                </c:pt>
                <c:pt idx="19">
                  <c:v>3.5859999999999999</c:v>
                </c:pt>
                <c:pt idx="20">
                  <c:v>3.5</c:v>
                </c:pt>
                <c:pt idx="21">
                  <c:v>3.45</c:v>
                </c:pt>
                <c:pt idx="22">
                  <c:v>3.43</c:v>
                </c:pt>
                <c:pt idx="23">
                  <c:v>3.48</c:v>
                </c:pt>
                <c:pt idx="24">
                  <c:v>3.43</c:v>
                </c:pt>
                <c:pt idx="25">
                  <c:v>3.81</c:v>
                </c:pt>
                <c:pt idx="26">
                  <c:v>3.605</c:v>
                </c:pt>
                <c:pt idx="27">
                  <c:v>3.62</c:v>
                </c:pt>
                <c:pt idx="28">
                  <c:v>3.5649999999999999</c:v>
                </c:pt>
                <c:pt idx="29">
                  <c:v>3.58</c:v>
                </c:pt>
                <c:pt idx="30">
                  <c:v>3.59</c:v>
                </c:pt>
                <c:pt idx="31">
                  <c:v>3.6</c:v>
                </c:pt>
                <c:pt idx="32">
                  <c:v>3.6</c:v>
                </c:pt>
                <c:pt idx="33">
                  <c:v>3.56</c:v>
                </c:pt>
                <c:pt idx="34">
                  <c:v>3.52</c:v>
                </c:pt>
                <c:pt idx="35">
                  <c:v>3.3450000000000002</c:v>
                </c:pt>
                <c:pt idx="36">
                  <c:v>3.3</c:v>
                </c:pt>
                <c:pt idx="37">
                  <c:v>3.29</c:v>
                </c:pt>
                <c:pt idx="38">
                  <c:v>3.2</c:v>
                </c:pt>
                <c:pt idx="39">
                  <c:v>3.37</c:v>
                </c:pt>
                <c:pt idx="40">
                  <c:v>3.48</c:v>
                </c:pt>
                <c:pt idx="41">
                  <c:v>3.6349999999999998</c:v>
                </c:pt>
                <c:pt idx="42">
                  <c:v>3.64</c:v>
                </c:pt>
                <c:pt idx="43">
                  <c:v>3.86</c:v>
                </c:pt>
                <c:pt idx="44">
                  <c:v>4.03</c:v>
                </c:pt>
                <c:pt idx="45">
                  <c:v>4.0750000000000002</c:v>
                </c:pt>
                <c:pt idx="46">
                  <c:v>4.17</c:v>
                </c:pt>
                <c:pt idx="47">
                  <c:v>4.05</c:v>
                </c:pt>
                <c:pt idx="48">
                  <c:v>4.5199999999999996</c:v>
                </c:pt>
                <c:pt idx="49">
                  <c:v>4.71</c:v>
                </c:pt>
                <c:pt idx="50">
                  <c:v>4.71</c:v>
                </c:pt>
                <c:pt idx="51">
                  <c:v>4.79</c:v>
                </c:pt>
                <c:pt idx="52">
                  <c:v>4.7300000000000004</c:v>
                </c:pt>
                <c:pt idx="53">
                  <c:v>4.78</c:v>
                </c:pt>
                <c:pt idx="54">
                  <c:v>5.17</c:v>
                </c:pt>
                <c:pt idx="55">
                  <c:v>5.2450000000000001</c:v>
                </c:pt>
                <c:pt idx="56">
                  <c:v>5.0650000000000004</c:v>
                </c:pt>
                <c:pt idx="57">
                  <c:v>4.9850000000000003</c:v>
                </c:pt>
                <c:pt idx="58">
                  <c:v>4.88</c:v>
                </c:pt>
                <c:pt idx="59">
                  <c:v>4.75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56-4365-B3F3-FF13364BF5B9}"/>
            </c:ext>
          </c:extLst>
        </c:ser>
        <c:ser>
          <c:idx val="2"/>
          <c:order val="2"/>
          <c:tx>
            <c:strRef>
              <c:f>'Annual Inflation'!$G$6</c:f>
              <c:strCache>
                <c:ptCount val="1"/>
                <c:pt idx="0">
                  <c:v>25-75 Inter-quartile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Inflation'!$G$48:$G$107</c:f>
              <c:numCache>
                <c:formatCode>#,##0.00</c:formatCode>
                <c:ptCount val="60"/>
                <c:pt idx="0">
                  <c:v>3.7149999999999999</c:v>
                </c:pt>
                <c:pt idx="1">
                  <c:v>3.7625000000000002</c:v>
                </c:pt>
                <c:pt idx="2">
                  <c:v>3.62</c:v>
                </c:pt>
                <c:pt idx="3">
                  <c:v>3.59</c:v>
                </c:pt>
                <c:pt idx="4">
                  <c:v>3.57</c:v>
                </c:pt>
                <c:pt idx="5">
                  <c:v>3.54</c:v>
                </c:pt>
                <c:pt idx="6">
                  <c:v>3.5750000000000002</c:v>
                </c:pt>
                <c:pt idx="7">
                  <c:v>3.56</c:v>
                </c:pt>
                <c:pt idx="8">
                  <c:v>3.6850000000000001</c:v>
                </c:pt>
                <c:pt idx="9">
                  <c:v>3.7</c:v>
                </c:pt>
                <c:pt idx="10">
                  <c:v>3.8224999999999998</c:v>
                </c:pt>
                <c:pt idx="11">
                  <c:v>3.93</c:v>
                </c:pt>
                <c:pt idx="12">
                  <c:v>3.86</c:v>
                </c:pt>
                <c:pt idx="13">
                  <c:v>3.69</c:v>
                </c:pt>
                <c:pt idx="14">
                  <c:v>3.8</c:v>
                </c:pt>
                <c:pt idx="15">
                  <c:v>3.8075000000000001</c:v>
                </c:pt>
                <c:pt idx="16">
                  <c:v>3.7050000000000001</c:v>
                </c:pt>
                <c:pt idx="17">
                  <c:v>3.62</c:v>
                </c:pt>
                <c:pt idx="18">
                  <c:v>3.5125000000000002</c:v>
                </c:pt>
                <c:pt idx="19">
                  <c:v>3.35</c:v>
                </c:pt>
                <c:pt idx="20">
                  <c:v>3.3224999999999998</c:v>
                </c:pt>
                <c:pt idx="21">
                  <c:v>3.2549999999999999</c:v>
                </c:pt>
                <c:pt idx="22">
                  <c:v>3.19</c:v>
                </c:pt>
                <c:pt idx="23">
                  <c:v>3.32</c:v>
                </c:pt>
                <c:pt idx="24">
                  <c:v>3.35</c:v>
                </c:pt>
                <c:pt idx="25">
                  <c:v>3.4</c:v>
                </c:pt>
                <c:pt idx="26">
                  <c:v>3.1974999999999998</c:v>
                </c:pt>
                <c:pt idx="27">
                  <c:v>3.3</c:v>
                </c:pt>
                <c:pt idx="28">
                  <c:v>3.3849999999999998</c:v>
                </c:pt>
                <c:pt idx="29">
                  <c:v>3.36</c:v>
                </c:pt>
                <c:pt idx="30">
                  <c:v>3.4125000000000001</c:v>
                </c:pt>
                <c:pt idx="31">
                  <c:v>3.415</c:v>
                </c:pt>
                <c:pt idx="32">
                  <c:v>3.5</c:v>
                </c:pt>
                <c:pt idx="33">
                  <c:v>3.4849999999999999</c:v>
                </c:pt>
                <c:pt idx="34">
                  <c:v>3.3574999999999999</c:v>
                </c:pt>
                <c:pt idx="35">
                  <c:v>3.2025000000000001</c:v>
                </c:pt>
                <c:pt idx="36">
                  <c:v>3.1</c:v>
                </c:pt>
                <c:pt idx="37">
                  <c:v>2.9375</c:v>
                </c:pt>
                <c:pt idx="38">
                  <c:v>3.05</c:v>
                </c:pt>
                <c:pt idx="39">
                  <c:v>3.17</c:v>
                </c:pt>
                <c:pt idx="40">
                  <c:v>3.3</c:v>
                </c:pt>
                <c:pt idx="41">
                  <c:v>3.4325000000000001</c:v>
                </c:pt>
                <c:pt idx="42">
                  <c:v>3.5</c:v>
                </c:pt>
                <c:pt idx="43">
                  <c:v>3.67</c:v>
                </c:pt>
                <c:pt idx="44">
                  <c:v>3.88</c:v>
                </c:pt>
                <c:pt idx="45">
                  <c:v>3.97</c:v>
                </c:pt>
                <c:pt idx="46">
                  <c:v>3.9</c:v>
                </c:pt>
                <c:pt idx="47">
                  <c:v>3.8075000000000001</c:v>
                </c:pt>
                <c:pt idx="48">
                  <c:v>4.18</c:v>
                </c:pt>
                <c:pt idx="49">
                  <c:v>4.4749999999999996</c:v>
                </c:pt>
                <c:pt idx="50">
                  <c:v>4.49</c:v>
                </c:pt>
                <c:pt idx="51">
                  <c:v>4.4000000000000004</c:v>
                </c:pt>
                <c:pt idx="52">
                  <c:v>4.4000000000000004</c:v>
                </c:pt>
                <c:pt idx="53">
                  <c:v>4.5</c:v>
                </c:pt>
                <c:pt idx="54">
                  <c:v>4.5999999999999996</c:v>
                </c:pt>
                <c:pt idx="55">
                  <c:v>4.7774999999999999</c:v>
                </c:pt>
                <c:pt idx="56">
                  <c:v>4.76</c:v>
                </c:pt>
                <c:pt idx="57">
                  <c:v>4.5525000000000002</c:v>
                </c:pt>
                <c:pt idx="58">
                  <c:v>4.5199999999999996</c:v>
                </c:pt>
                <c:pt idx="59">
                  <c:v>4.4400000000000004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56-4365-B3F3-FF13364BF5B9}"/>
            </c:ext>
          </c:extLst>
        </c:ser>
        <c:ser>
          <c:idx val="3"/>
          <c:order val="3"/>
          <c:tx>
            <c:strRef>
              <c:f>'Annual Inflation'!$H$6</c:f>
              <c:strCache>
                <c:ptCount val="1"/>
                <c:pt idx="0">
                  <c:v>75 Interq.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Inflation'!$H$48:$H$107</c:f>
              <c:numCache>
                <c:formatCode>#,##0.00</c:formatCode>
                <c:ptCount val="60"/>
                <c:pt idx="0">
                  <c:v>4.03</c:v>
                </c:pt>
                <c:pt idx="1">
                  <c:v>4.1624999999999996</c:v>
                </c:pt>
                <c:pt idx="2">
                  <c:v>4.0975000000000001</c:v>
                </c:pt>
                <c:pt idx="3">
                  <c:v>3.97</c:v>
                </c:pt>
                <c:pt idx="4">
                  <c:v>3.89</c:v>
                </c:pt>
                <c:pt idx="5">
                  <c:v>3.88</c:v>
                </c:pt>
                <c:pt idx="6">
                  <c:v>3.9024999999999999</c:v>
                </c:pt>
                <c:pt idx="7">
                  <c:v>3.9824999999999999</c:v>
                </c:pt>
                <c:pt idx="8">
                  <c:v>4.085</c:v>
                </c:pt>
                <c:pt idx="9">
                  <c:v>4.0975000000000001</c:v>
                </c:pt>
                <c:pt idx="10">
                  <c:v>4.1574999999999998</c:v>
                </c:pt>
                <c:pt idx="11">
                  <c:v>4.3499999999999996</c:v>
                </c:pt>
                <c:pt idx="12">
                  <c:v>4.3049999999999997</c:v>
                </c:pt>
                <c:pt idx="13">
                  <c:v>4.2074999999999996</c:v>
                </c:pt>
                <c:pt idx="14">
                  <c:v>4.0925000000000002</c:v>
                </c:pt>
                <c:pt idx="15">
                  <c:v>4.1074999999999999</c:v>
                </c:pt>
                <c:pt idx="16">
                  <c:v>4.0049999999999999</c:v>
                </c:pt>
                <c:pt idx="17">
                  <c:v>3.91</c:v>
                </c:pt>
                <c:pt idx="18">
                  <c:v>3.8075000000000001</c:v>
                </c:pt>
                <c:pt idx="19">
                  <c:v>3.77</c:v>
                </c:pt>
                <c:pt idx="20">
                  <c:v>3.5924999999999998</c:v>
                </c:pt>
                <c:pt idx="21">
                  <c:v>3.5750000000000002</c:v>
                </c:pt>
                <c:pt idx="22">
                  <c:v>3.6</c:v>
                </c:pt>
                <c:pt idx="23">
                  <c:v>3.6</c:v>
                </c:pt>
                <c:pt idx="24">
                  <c:v>3.6</c:v>
                </c:pt>
                <c:pt idx="25">
                  <c:v>3.9325000000000001</c:v>
                </c:pt>
                <c:pt idx="26">
                  <c:v>3.8075000000000001</c:v>
                </c:pt>
                <c:pt idx="27">
                  <c:v>3.8624999999999998</c:v>
                </c:pt>
                <c:pt idx="28">
                  <c:v>3.7774999999999999</c:v>
                </c:pt>
                <c:pt idx="29">
                  <c:v>3.86</c:v>
                </c:pt>
                <c:pt idx="30">
                  <c:v>3.8574999999999999</c:v>
                </c:pt>
                <c:pt idx="31">
                  <c:v>3.81</c:v>
                </c:pt>
                <c:pt idx="32">
                  <c:v>3.7574999999999998</c:v>
                </c:pt>
                <c:pt idx="33">
                  <c:v>3.71</c:v>
                </c:pt>
                <c:pt idx="34">
                  <c:v>3.6</c:v>
                </c:pt>
                <c:pt idx="35">
                  <c:v>3.49</c:v>
                </c:pt>
                <c:pt idx="36">
                  <c:v>3.47</c:v>
                </c:pt>
                <c:pt idx="37">
                  <c:v>3.5</c:v>
                </c:pt>
                <c:pt idx="38">
                  <c:v>3.4750000000000001</c:v>
                </c:pt>
                <c:pt idx="39">
                  <c:v>3.78</c:v>
                </c:pt>
                <c:pt idx="40">
                  <c:v>3.8050000000000002</c:v>
                </c:pt>
                <c:pt idx="41">
                  <c:v>3.9075000000000002</c:v>
                </c:pt>
                <c:pt idx="42">
                  <c:v>3.82</c:v>
                </c:pt>
                <c:pt idx="43">
                  <c:v>4.0199999999999996</c:v>
                </c:pt>
                <c:pt idx="44">
                  <c:v>4.3499999999999996</c:v>
                </c:pt>
                <c:pt idx="45">
                  <c:v>4.3775000000000004</c:v>
                </c:pt>
                <c:pt idx="46">
                  <c:v>4.32</c:v>
                </c:pt>
                <c:pt idx="47">
                  <c:v>4.3174999999999999</c:v>
                </c:pt>
                <c:pt idx="48">
                  <c:v>4.9550000000000001</c:v>
                </c:pt>
                <c:pt idx="49">
                  <c:v>5.0875000000000004</c:v>
                </c:pt>
                <c:pt idx="50">
                  <c:v>5.01</c:v>
                </c:pt>
                <c:pt idx="51">
                  <c:v>5.2024999999999997</c:v>
                </c:pt>
                <c:pt idx="52">
                  <c:v>5.45</c:v>
                </c:pt>
                <c:pt idx="53">
                  <c:v>5.27</c:v>
                </c:pt>
                <c:pt idx="54">
                  <c:v>5.39</c:v>
                </c:pt>
                <c:pt idx="55">
                  <c:v>5.5449999999999999</c:v>
                </c:pt>
                <c:pt idx="56">
                  <c:v>5.32</c:v>
                </c:pt>
                <c:pt idx="57">
                  <c:v>5.2050000000000001</c:v>
                </c:pt>
                <c:pt idx="58">
                  <c:v>5.01</c:v>
                </c:pt>
                <c:pt idx="59">
                  <c:v>5.09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56-4365-B3F3-FF13364BF5B9}"/>
            </c:ext>
          </c:extLst>
        </c:ser>
        <c:ser>
          <c:idx val="4"/>
          <c:order val="4"/>
          <c:tx>
            <c:strRef>
              <c:f>'Annual Inflation'!$I$6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Inflation'!$I$48:$I$107</c:f>
              <c:numCache>
                <c:formatCode>#,##0.00</c:formatCode>
                <c:ptCount val="6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56-4365-B3F3-FF13364BF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845856"/>
        <c:axId val="684848480"/>
      </c:lineChart>
      <c:dateAx>
        <c:axId val="68484585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8480"/>
        <c:crosses val="autoZero"/>
        <c:auto val="1"/>
        <c:lblOffset val="100"/>
        <c:baseTimeUnit val="months"/>
        <c:majorUnit val="3"/>
        <c:majorTimeUnit val="months"/>
      </c:dateAx>
      <c:valAx>
        <c:axId val="684848480"/>
        <c:scaling>
          <c:orientation val="minMax"/>
          <c:max val="6"/>
          <c:min val="2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5856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5"/>
        <c:delete val="1"/>
      </c:legendEntry>
      <c:layout>
        <c:manualLayout>
          <c:xMode val="edge"/>
          <c:yMode val="edge"/>
          <c:x val="6.7535254977234865E-2"/>
          <c:y val="0.18161225481155641"/>
          <c:w val="0.31456051422824993"/>
          <c:h val="0.21467154324082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badi" panose="020B06040201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r>
              <a:rPr lang="en-US"/>
              <a:t>Mexico: </a:t>
            </a:r>
            <a:r>
              <a:rPr lang="en-US" b="1" u="sng"/>
              <a:t>Core</a:t>
            </a:r>
            <a:r>
              <a:rPr lang="en-US"/>
              <a:t> CPI Expectaions 12-months ahead</a:t>
            </a:r>
          </a:p>
          <a:p>
            <a:pPr algn="l">
              <a:defRPr/>
            </a:pPr>
            <a:r>
              <a:rPr lang="en-US" sz="1100"/>
              <a:t>(% YoY)</a:t>
            </a:r>
          </a:p>
        </c:rich>
      </c:tx>
      <c:layout>
        <c:manualLayout>
          <c:xMode val="edge"/>
          <c:yMode val="edge"/>
          <c:x val="6.4928502469239979E-2"/>
          <c:y val="3.98575379134944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8929583525045175E-2"/>
          <c:y val="0.17194252883789449"/>
          <c:w val="0.86014646300867248"/>
          <c:h val="0.68145279906876111"/>
        </c:manualLayout>
      </c:layout>
      <c:areaChart>
        <c:grouping val="stacked"/>
        <c:varyColors val="0"/>
        <c:ser>
          <c:idx val="5"/>
          <c:order val="5"/>
          <c:tx>
            <c:strRef>
              <c:f>'Annual Inflation'!$T$6</c:f>
              <c:strCache>
                <c:ptCount val="1"/>
                <c:pt idx="0">
                  <c:v>+1pp band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Inflation'!$T$48:$T$107</c:f>
              <c:numCache>
                <c:formatCode>#,##0.00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8B-4825-BB9F-D8DBAC6EAE6B}"/>
            </c:ext>
          </c:extLst>
        </c:ser>
        <c:ser>
          <c:idx val="6"/>
          <c:order val="6"/>
          <c:tx>
            <c:strRef>
              <c:f>'Annual Inflation'!$U$6</c:f>
              <c:strCache>
                <c:ptCount val="1"/>
                <c:pt idx="0">
                  <c:v>-1pp band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Inflation'!$U$48:$U$107</c:f>
              <c:numCache>
                <c:formatCode>#,##0.00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18B-4825-BB9F-D8DBAC6EA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4845856"/>
        <c:axId val="684848480"/>
      </c:areaChart>
      <c:lineChart>
        <c:grouping val="standard"/>
        <c:varyColors val="0"/>
        <c:ser>
          <c:idx val="0"/>
          <c:order val="0"/>
          <c:tx>
            <c:strRef>
              <c:f>'Annual Inflation'!$O$6</c:f>
              <c:strCache>
                <c:ptCount val="1"/>
                <c:pt idx="0">
                  <c:v>Mean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Lbl>
              <c:idx val="59"/>
              <c:layout>
                <c:manualLayout>
                  <c:x val="1.4579763039846766E-2"/>
                  <c:y val="5.314352308081790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Abadi" panose="020B0604020104020204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18B-4825-BB9F-D8DBAC6EAE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Inflation'!$O$48:$O$107</c:f>
              <c:numCache>
                <c:formatCode>#,##0.00</c:formatCode>
                <c:ptCount val="60"/>
                <c:pt idx="0">
                  <c:v>3.5295483870967699</c:v>
                </c:pt>
                <c:pt idx="1">
                  <c:v>3.4848333333333299</c:v>
                </c:pt>
                <c:pt idx="2">
                  <c:v>3.4568666666666701</c:v>
                </c:pt>
                <c:pt idx="3">
                  <c:v>3.4594999999999998</c:v>
                </c:pt>
                <c:pt idx="4">
                  <c:v>3.45896551724138</c:v>
                </c:pt>
                <c:pt idx="5">
                  <c:v>3.4260322580645202</c:v>
                </c:pt>
                <c:pt idx="6">
                  <c:v>3.46754838709677</c:v>
                </c:pt>
                <c:pt idx="7">
                  <c:v>3.4285199999999998</c:v>
                </c:pt>
                <c:pt idx="8">
                  <c:v>3.5279310344827599</c:v>
                </c:pt>
                <c:pt idx="9">
                  <c:v>3.4988000000000001</c:v>
                </c:pt>
                <c:pt idx="10">
                  <c:v>3.5345</c:v>
                </c:pt>
                <c:pt idx="11">
                  <c:v>3.53546153846154</c:v>
                </c:pt>
                <c:pt idx="12">
                  <c:v>3.5209999999999999</c:v>
                </c:pt>
                <c:pt idx="13">
                  <c:v>3.4645454545454499</c:v>
                </c:pt>
                <c:pt idx="14">
                  <c:v>3.48470588235294</c:v>
                </c:pt>
                <c:pt idx="15">
                  <c:v>3.4958823529411802</c:v>
                </c:pt>
                <c:pt idx="16">
                  <c:v>3.4588787878787901</c:v>
                </c:pt>
                <c:pt idx="17">
                  <c:v>3.4455</c:v>
                </c:pt>
                <c:pt idx="18">
                  <c:v>3.4049999999999998</c:v>
                </c:pt>
                <c:pt idx="19">
                  <c:v>3.3712368421052599</c:v>
                </c:pt>
                <c:pt idx="20">
                  <c:v>3.3988571428571399</c:v>
                </c:pt>
                <c:pt idx="21">
                  <c:v>3.4367647058823501</c:v>
                </c:pt>
                <c:pt idx="22">
                  <c:v>3.4560303030303001</c:v>
                </c:pt>
                <c:pt idx="23">
                  <c:v>3.4672727272727299</c:v>
                </c:pt>
                <c:pt idx="24">
                  <c:v>3.5613793103448299</c:v>
                </c:pt>
                <c:pt idx="25">
                  <c:v>3.3703030303030301</c:v>
                </c:pt>
                <c:pt idx="26">
                  <c:v>3.34878787878788</c:v>
                </c:pt>
                <c:pt idx="27">
                  <c:v>3.4028125</c:v>
                </c:pt>
                <c:pt idx="28">
                  <c:v>3.3729411764705901</c:v>
                </c:pt>
                <c:pt idx="29">
                  <c:v>3.4271875000000001</c:v>
                </c:pt>
                <c:pt idx="30">
                  <c:v>3.41</c:v>
                </c:pt>
                <c:pt idx="31">
                  <c:v>3.4469696969696999</c:v>
                </c:pt>
                <c:pt idx="32">
                  <c:v>3.46870967741935</c:v>
                </c:pt>
                <c:pt idx="33">
                  <c:v>3.4784848484848498</c:v>
                </c:pt>
                <c:pt idx="34">
                  <c:v>3.5090909090909101</c:v>
                </c:pt>
                <c:pt idx="35">
                  <c:v>3.4950000000000001</c:v>
                </c:pt>
                <c:pt idx="36">
                  <c:v>3.5426470588235301</c:v>
                </c:pt>
                <c:pt idx="37">
                  <c:v>3.5320588235294101</c:v>
                </c:pt>
                <c:pt idx="38">
                  <c:v>3.5367741935483901</c:v>
                </c:pt>
                <c:pt idx="39">
                  <c:v>3.6021874999999999</c:v>
                </c:pt>
                <c:pt idx="40">
                  <c:v>3.6515624999999998</c:v>
                </c:pt>
                <c:pt idx="41">
                  <c:v>3.6948387096774198</c:v>
                </c:pt>
                <c:pt idx="42">
                  <c:v>3.7058064516128999</c:v>
                </c:pt>
                <c:pt idx="43">
                  <c:v>3.8016666666666699</c:v>
                </c:pt>
                <c:pt idx="44">
                  <c:v>3.89612903225806</c:v>
                </c:pt>
                <c:pt idx="45">
                  <c:v>3.9954838709677398</c:v>
                </c:pt>
                <c:pt idx="46">
                  <c:v>3.97235294117647</c:v>
                </c:pt>
                <c:pt idx="47">
                  <c:v>4.0421212121212102</c:v>
                </c:pt>
                <c:pt idx="48">
                  <c:v>4.5628124999999997</c:v>
                </c:pt>
                <c:pt idx="49">
                  <c:v>4.6500000000000004</c:v>
                </c:pt>
                <c:pt idx="50">
                  <c:v>4.64970588235294</c:v>
                </c:pt>
                <c:pt idx="51">
                  <c:v>4.66205882352941</c:v>
                </c:pt>
                <c:pt idx="52">
                  <c:v>4.7614285714285698</c:v>
                </c:pt>
                <c:pt idx="53">
                  <c:v>4.74857142857143</c:v>
                </c:pt>
                <c:pt idx="54">
                  <c:v>5.0909374999999999</c:v>
                </c:pt>
                <c:pt idx="55">
                  <c:v>5.2647058823529402</c:v>
                </c:pt>
                <c:pt idx="56">
                  <c:v>4.9858064516129001</c:v>
                </c:pt>
                <c:pt idx="57">
                  <c:v>4.8059374999999998</c:v>
                </c:pt>
                <c:pt idx="58">
                  <c:v>4.8832352941176502</c:v>
                </c:pt>
                <c:pt idx="59">
                  <c:v>4.74677419354839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18B-4825-BB9F-D8DBAC6EAE6B}"/>
            </c:ext>
          </c:extLst>
        </c:ser>
        <c:ser>
          <c:idx val="1"/>
          <c:order val="1"/>
          <c:tx>
            <c:strRef>
              <c:f>'Annual Inflation'!$P$6</c:f>
              <c:strCache>
                <c:ptCount val="1"/>
                <c:pt idx="0">
                  <c:v>Median</c:v>
                </c:pt>
              </c:strCache>
            </c:strRef>
          </c:tx>
          <c:spPr>
            <a:ln w="2222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dLbls>
            <c:dLbl>
              <c:idx val="59"/>
              <c:layout>
                <c:manualLayout>
                  <c:x val="1.4475895639050952E-2"/>
                  <c:y val="-6.642940385102238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18B-4825-BB9F-D8DBAC6EAE6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rgbClr val="002060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Inflation'!$P$48:$P$107</c:f>
              <c:numCache>
                <c:formatCode>#,##0.00</c:formatCode>
                <c:ptCount val="60"/>
                <c:pt idx="0">
                  <c:v>3.5</c:v>
                </c:pt>
                <c:pt idx="1">
                  <c:v>3.46</c:v>
                </c:pt>
                <c:pt idx="2">
                  <c:v>3.415</c:v>
                </c:pt>
                <c:pt idx="3">
                  <c:v>3.4649999999999999</c:v>
                </c:pt>
                <c:pt idx="4">
                  <c:v>3.45</c:v>
                </c:pt>
                <c:pt idx="5">
                  <c:v>3.38</c:v>
                </c:pt>
                <c:pt idx="6">
                  <c:v>3.4</c:v>
                </c:pt>
                <c:pt idx="7">
                  <c:v>3.35</c:v>
                </c:pt>
                <c:pt idx="8">
                  <c:v>3.5</c:v>
                </c:pt>
                <c:pt idx="9">
                  <c:v>3.51</c:v>
                </c:pt>
                <c:pt idx="10">
                  <c:v>3.5</c:v>
                </c:pt>
                <c:pt idx="11">
                  <c:v>3.5</c:v>
                </c:pt>
                <c:pt idx="12">
                  <c:v>3.5049999999999999</c:v>
                </c:pt>
                <c:pt idx="13">
                  <c:v>3.44</c:v>
                </c:pt>
                <c:pt idx="14">
                  <c:v>3.4449999999999998</c:v>
                </c:pt>
                <c:pt idx="15">
                  <c:v>3.49</c:v>
                </c:pt>
                <c:pt idx="16">
                  <c:v>3.49</c:v>
                </c:pt>
                <c:pt idx="17">
                  <c:v>3.4849999999999999</c:v>
                </c:pt>
                <c:pt idx="18">
                  <c:v>3.41</c:v>
                </c:pt>
                <c:pt idx="19">
                  <c:v>3.3650000000000002</c:v>
                </c:pt>
                <c:pt idx="20">
                  <c:v>3.4</c:v>
                </c:pt>
                <c:pt idx="21">
                  <c:v>3.44</c:v>
                </c:pt>
                <c:pt idx="22">
                  <c:v>3.5</c:v>
                </c:pt>
                <c:pt idx="23">
                  <c:v>3.5</c:v>
                </c:pt>
                <c:pt idx="24">
                  <c:v>3.54</c:v>
                </c:pt>
                <c:pt idx="25">
                  <c:v>3.35</c:v>
                </c:pt>
                <c:pt idx="26">
                  <c:v>3.3</c:v>
                </c:pt>
                <c:pt idx="27">
                  <c:v>3.395</c:v>
                </c:pt>
                <c:pt idx="28">
                  <c:v>3.395</c:v>
                </c:pt>
                <c:pt idx="29">
                  <c:v>3.45</c:v>
                </c:pt>
                <c:pt idx="30">
                  <c:v>3.43</c:v>
                </c:pt>
                <c:pt idx="31">
                  <c:v>3.48</c:v>
                </c:pt>
                <c:pt idx="32">
                  <c:v>3.5</c:v>
                </c:pt>
                <c:pt idx="33">
                  <c:v>3.51</c:v>
                </c:pt>
                <c:pt idx="34">
                  <c:v>3.52</c:v>
                </c:pt>
                <c:pt idx="35">
                  <c:v>3.55</c:v>
                </c:pt>
                <c:pt idx="36">
                  <c:v>3.48</c:v>
                </c:pt>
                <c:pt idx="37">
                  <c:v>3.51</c:v>
                </c:pt>
                <c:pt idx="38">
                  <c:v>3.45</c:v>
                </c:pt>
                <c:pt idx="39">
                  <c:v>3.68</c:v>
                </c:pt>
                <c:pt idx="40">
                  <c:v>3.6949999999999998</c:v>
                </c:pt>
                <c:pt idx="41">
                  <c:v>3.7</c:v>
                </c:pt>
                <c:pt idx="42">
                  <c:v>3.68</c:v>
                </c:pt>
                <c:pt idx="43">
                  <c:v>3.78</c:v>
                </c:pt>
                <c:pt idx="44">
                  <c:v>3.86</c:v>
                </c:pt>
                <c:pt idx="45">
                  <c:v>3.93</c:v>
                </c:pt>
                <c:pt idx="46">
                  <c:v>3.9550000000000001</c:v>
                </c:pt>
                <c:pt idx="47">
                  <c:v>3.95</c:v>
                </c:pt>
                <c:pt idx="48">
                  <c:v>4.6950000000000003</c:v>
                </c:pt>
                <c:pt idx="49">
                  <c:v>4.67</c:v>
                </c:pt>
                <c:pt idx="50">
                  <c:v>4.71</c:v>
                </c:pt>
                <c:pt idx="51">
                  <c:v>4.7149999999999999</c:v>
                </c:pt>
                <c:pt idx="52">
                  <c:v>4.75</c:v>
                </c:pt>
                <c:pt idx="53">
                  <c:v>4.8499999999999996</c:v>
                </c:pt>
                <c:pt idx="54">
                  <c:v>5</c:v>
                </c:pt>
                <c:pt idx="55">
                  <c:v>5.1950000000000003</c:v>
                </c:pt>
                <c:pt idx="56">
                  <c:v>5.0599999999999996</c:v>
                </c:pt>
                <c:pt idx="57">
                  <c:v>4.95</c:v>
                </c:pt>
                <c:pt idx="58">
                  <c:v>4.78</c:v>
                </c:pt>
                <c:pt idx="59">
                  <c:v>4.71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18B-4825-BB9F-D8DBAC6EAE6B}"/>
            </c:ext>
          </c:extLst>
        </c:ser>
        <c:ser>
          <c:idx val="2"/>
          <c:order val="2"/>
          <c:tx>
            <c:strRef>
              <c:f>'Annual Inflation'!$Q$6</c:f>
              <c:strCache>
                <c:ptCount val="1"/>
                <c:pt idx="0">
                  <c:v>25-75 Inter-quartile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Inflation'!$Q$48:$Q$107</c:f>
              <c:numCache>
                <c:formatCode>#,##0.00</c:formatCode>
                <c:ptCount val="60"/>
                <c:pt idx="0">
                  <c:v>3.3149999999999999</c:v>
                </c:pt>
                <c:pt idx="1">
                  <c:v>3.3650000000000002</c:v>
                </c:pt>
                <c:pt idx="2">
                  <c:v>3.32</c:v>
                </c:pt>
                <c:pt idx="3">
                  <c:v>3.3075000000000001</c:v>
                </c:pt>
                <c:pt idx="4">
                  <c:v>3.3</c:v>
                </c:pt>
                <c:pt idx="5">
                  <c:v>3.28</c:v>
                </c:pt>
                <c:pt idx="6">
                  <c:v>3.29</c:v>
                </c:pt>
                <c:pt idx="7">
                  <c:v>3.25</c:v>
                </c:pt>
                <c:pt idx="8">
                  <c:v>3.39</c:v>
                </c:pt>
                <c:pt idx="9">
                  <c:v>3.3</c:v>
                </c:pt>
                <c:pt idx="10">
                  <c:v>3.41</c:v>
                </c:pt>
                <c:pt idx="11">
                  <c:v>3.3925000000000001</c:v>
                </c:pt>
                <c:pt idx="12">
                  <c:v>3.3624999999999998</c:v>
                </c:pt>
                <c:pt idx="13">
                  <c:v>3.32</c:v>
                </c:pt>
                <c:pt idx="14">
                  <c:v>3.3250000000000002</c:v>
                </c:pt>
                <c:pt idx="15">
                  <c:v>3.3224999999999998</c:v>
                </c:pt>
                <c:pt idx="16">
                  <c:v>3.3</c:v>
                </c:pt>
                <c:pt idx="17">
                  <c:v>3.3174999999999999</c:v>
                </c:pt>
                <c:pt idx="18">
                  <c:v>3.32</c:v>
                </c:pt>
                <c:pt idx="19">
                  <c:v>3.3</c:v>
                </c:pt>
                <c:pt idx="20">
                  <c:v>3.3</c:v>
                </c:pt>
                <c:pt idx="21">
                  <c:v>3.3</c:v>
                </c:pt>
                <c:pt idx="22">
                  <c:v>3.32</c:v>
                </c:pt>
                <c:pt idx="23">
                  <c:v>3.32</c:v>
                </c:pt>
                <c:pt idx="24">
                  <c:v>3.35</c:v>
                </c:pt>
                <c:pt idx="25">
                  <c:v>3.26</c:v>
                </c:pt>
                <c:pt idx="26">
                  <c:v>3.1</c:v>
                </c:pt>
                <c:pt idx="27">
                  <c:v>3.26</c:v>
                </c:pt>
                <c:pt idx="28">
                  <c:v>3.15</c:v>
                </c:pt>
                <c:pt idx="29">
                  <c:v>3.2324999999999999</c:v>
                </c:pt>
                <c:pt idx="30">
                  <c:v>3.15</c:v>
                </c:pt>
                <c:pt idx="31">
                  <c:v>3.29</c:v>
                </c:pt>
                <c:pt idx="32">
                  <c:v>3.3</c:v>
                </c:pt>
                <c:pt idx="33">
                  <c:v>3.3</c:v>
                </c:pt>
                <c:pt idx="34">
                  <c:v>3.33</c:v>
                </c:pt>
                <c:pt idx="35">
                  <c:v>3.32</c:v>
                </c:pt>
                <c:pt idx="36">
                  <c:v>3.3650000000000002</c:v>
                </c:pt>
                <c:pt idx="37">
                  <c:v>3.4024999999999999</c:v>
                </c:pt>
                <c:pt idx="38">
                  <c:v>3.36</c:v>
                </c:pt>
                <c:pt idx="39">
                  <c:v>3.3525</c:v>
                </c:pt>
                <c:pt idx="40">
                  <c:v>3.4725000000000001</c:v>
                </c:pt>
                <c:pt idx="41">
                  <c:v>3.4750000000000001</c:v>
                </c:pt>
                <c:pt idx="42">
                  <c:v>3.5049999999999999</c:v>
                </c:pt>
                <c:pt idx="43">
                  <c:v>3.5175000000000001</c:v>
                </c:pt>
                <c:pt idx="44">
                  <c:v>3.6749999999999998</c:v>
                </c:pt>
                <c:pt idx="45">
                  <c:v>3.7749999999999999</c:v>
                </c:pt>
                <c:pt idx="46">
                  <c:v>3.7850000000000001</c:v>
                </c:pt>
                <c:pt idx="47">
                  <c:v>3.85</c:v>
                </c:pt>
                <c:pt idx="48">
                  <c:v>4.1875</c:v>
                </c:pt>
                <c:pt idx="49">
                  <c:v>4.2675000000000001</c:v>
                </c:pt>
                <c:pt idx="50">
                  <c:v>4.21</c:v>
                </c:pt>
                <c:pt idx="51">
                  <c:v>4.3150000000000004</c:v>
                </c:pt>
                <c:pt idx="52">
                  <c:v>4.37</c:v>
                </c:pt>
                <c:pt idx="53">
                  <c:v>4.3</c:v>
                </c:pt>
                <c:pt idx="54">
                  <c:v>4.59</c:v>
                </c:pt>
                <c:pt idx="55">
                  <c:v>4.87</c:v>
                </c:pt>
                <c:pt idx="56">
                  <c:v>4.625</c:v>
                </c:pt>
                <c:pt idx="57">
                  <c:v>4.2525000000000004</c:v>
                </c:pt>
                <c:pt idx="58">
                  <c:v>4.4775</c:v>
                </c:pt>
                <c:pt idx="59">
                  <c:v>4.4050000000000002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18B-4825-BB9F-D8DBAC6EAE6B}"/>
            </c:ext>
          </c:extLst>
        </c:ser>
        <c:ser>
          <c:idx val="3"/>
          <c:order val="3"/>
          <c:tx>
            <c:strRef>
              <c:f>'Annual Inflation'!$R$6</c:f>
              <c:strCache>
                <c:ptCount val="1"/>
                <c:pt idx="0">
                  <c:v>75 Interq.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Inflation'!$R$48:$R$107</c:f>
              <c:numCache>
                <c:formatCode>#,##0.00</c:formatCode>
                <c:ptCount val="60"/>
                <c:pt idx="0">
                  <c:v>3.6949999999999998</c:v>
                </c:pt>
                <c:pt idx="1">
                  <c:v>3.6150000000000002</c:v>
                </c:pt>
                <c:pt idx="2">
                  <c:v>3.605</c:v>
                </c:pt>
                <c:pt idx="3">
                  <c:v>3.59</c:v>
                </c:pt>
                <c:pt idx="4">
                  <c:v>3.58</c:v>
                </c:pt>
                <c:pt idx="5">
                  <c:v>3.605</c:v>
                </c:pt>
                <c:pt idx="6">
                  <c:v>3.64</c:v>
                </c:pt>
                <c:pt idx="7">
                  <c:v>3.69</c:v>
                </c:pt>
                <c:pt idx="8">
                  <c:v>3.7</c:v>
                </c:pt>
                <c:pt idx="9">
                  <c:v>3.67</c:v>
                </c:pt>
                <c:pt idx="10">
                  <c:v>3.6524999999999999</c:v>
                </c:pt>
                <c:pt idx="11">
                  <c:v>3.6850000000000001</c:v>
                </c:pt>
                <c:pt idx="12">
                  <c:v>3.6875</c:v>
                </c:pt>
                <c:pt idx="13">
                  <c:v>3.7</c:v>
                </c:pt>
                <c:pt idx="14">
                  <c:v>3.6074999999999999</c:v>
                </c:pt>
                <c:pt idx="15">
                  <c:v>3.6825000000000001</c:v>
                </c:pt>
                <c:pt idx="16">
                  <c:v>3.6</c:v>
                </c:pt>
                <c:pt idx="17">
                  <c:v>3.6</c:v>
                </c:pt>
                <c:pt idx="18">
                  <c:v>3.5150000000000001</c:v>
                </c:pt>
                <c:pt idx="19">
                  <c:v>3.5274999999999999</c:v>
                </c:pt>
                <c:pt idx="20">
                  <c:v>3.5350000000000001</c:v>
                </c:pt>
                <c:pt idx="21">
                  <c:v>3.5575000000000001</c:v>
                </c:pt>
                <c:pt idx="22">
                  <c:v>3.62</c:v>
                </c:pt>
                <c:pt idx="23">
                  <c:v>3.58</c:v>
                </c:pt>
                <c:pt idx="24">
                  <c:v>3.7</c:v>
                </c:pt>
                <c:pt idx="25">
                  <c:v>3.49</c:v>
                </c:pt>
                <c:pt idx="26">
                  <c:v>3.52</c:v>
                </c:pt>
                <c:pt idx="27">
                  <c:v>3.5674999999999999</c:v>
                </c:pt>
                <c:pt idx="28">
                  <c:v>3.5525000000000002</c:v>
                </c:pt>
                <c:pt idx="29">
                  <c:v>3.6025</c:v>
                </c:pt>
                <c:pt idx="30">
                  <c:v>3.6</c:v>
                </c:pt>
                <c:pt idx="31">
                  <c:v>3.63</c:v>
                </c:pt>
                <c:pt idx="32">
                  <c:v>3.63</c:v>
                </c:pt>
                <c:pt idx="33">
                  <c:v>3.63</c:v>
                </c:pt>
                <c:pt idx="34">
                  <c:v>3.65</c:v>
                </c:pt>
                <c:pt idx="35">
                  <c:v>3.6124999999999998</c:v>
                </c:pt>
                <c:pt idx="36">
                  <c:v>3.6175000000000002</c:v>
                </c:pt>
                <c:pt idx="37">
                  <c:v>3.625</c:v>
                </c:pt>
                <c:pt idx="38">
                  <c:v>3.7</c:v>
                </c:pt>
                <c:pt idx="39">
                  <c:v>3.835</c:v>
                </c:pt>
                <c:pt idx="40">
                  <c:v>3.8174999999999999</c:v>
                </c:pt>
                <c:pt idx="41">
                  <c:v>3.9</c:v>
                </c:pt>
                <c:pt idx="42">
                  <c:v>3.9449999999999998</c:v>
                </c:pt>
                <c:pt idx="43">
                  <c:v>4.01</c:v>
                </c:pt>
                <c:pt idx="44">
                  <c:v>4.12</c:v>
                </c:pt>
                <c:pt idx="45">
                  <c:v>4.0999999999999996</c:v>
                </c:pt>
                <c:pt idx="46">
                  <c:v>4.1725000000000003</c:v>
                </c:pt>
                <c:pt idx="47">
                  <c:v>4.2300000000000004</c:v>
                </c:pt>
                <c:pt idx="48">
                  <c:v>4.9775</c:v>
                </c:pt>
                <c:pt idx="49">
                  <c:v>5.0625</c:v>
                </c:pt>
                <c:pt idx="50">
                  <c:v>5</c:v>
                </c:pt>
                <c:pt idx="51">
                  <c:v>5.085</c:v>
                </c:pt>
                <c:pt idx="52">
                  <c:v>5.09</c:v>
                </c:pt>
                <c:pt idx="53">
                  <c:v>4.9950000000000001</c:v>
                </c:pt>
                <c:pt idx="54">
                  <c:v>5.3174999999999999</c:v>
                </c:pt>
                <c:pt idx="55">
                  <c:v>5.4675000000000002</c:v>
                </c:pt>
                <c:pt idx="56">
                  <c:v>5.3849999999999998</c:v>
                </c:pt>
                <c:pt idx="57">
                  <c:v>5.2050000000000001</c:v>
                </c:pt>
                <c:pt idx="58">
                  <c:v>5.18</c:v>
                </c:pt>
                <c:pt idx="59">
                  <c:v>5.0250000000000004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18B-4825-BB9F-D8DBAC6EAE6B}"/>
            </c:ext>
          </c:extLst>
        </c:ser>
        <c:ser>
          <c:idx val="4"/>
          <c:order val="4"/>
          <c:tx>
            <c:strRef>
              <c:f>'Annual Inflation'!$S$6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'Annual Inflation'!$D$48:$D$107</c:f>
              <c:numCache>
                <c:formatCode>[$-409]mmm\-yy;@</c:formatCode>
                <c:ptCount val="60"/>
                <c:pt idx="0">
                  <c:v>43160</c:v>
                </c:pt>
                <c:pt idx="1">
                  <c:v>43191</c:v>
                </c:pt>
                <c:pt idx="2">
                  <c:v>43221</c:v>
                </c:pt>
                <c:pt idx="3">
                  <c:v>43252</c:v>
                </c:pt>
                <c:pt idx="4">
                  <c:v>43282</c:v>
                </c:pt>
                <c:pt idx="5">
                  <c:v>43313</c:v>
                </c:pt>
                <c:pt idx="6">
                  <c:v>43344</c:v>
                </c:pt>
                <c:pt idx="7">
                  <c:v>43374</c:v>
                </c:pt>
                <c:pt idx="8">
                  <c:v>43405</c:v>
                </c:pt>
                <c:pt idx="9">
                  <c:v>43435</c:v>
                </c:pt>
                <c:pt idx="10">
                  <c:v>43466</c:v>
                </c:pt>
                <c:pt idx="11">
                  <c:v>43497</c:v>
                </c:pt>
                <c:pt idx="12">
                  <c:v>43525</c:v>
                </c:pt>
                <c:pt idx="13">
                  <c:v>43556</c:v>
                </c:pt>
                <c:pt idx="14">
                  <c:v>43586</c:v>
                </c:pt>
                <c:pt idx="15">
                  <c:v>43617</c:v>
                </c:pt>
                <c:pt idx="16">
                  <c:v>43647</c:v>
                </c:pt>
                <c:pt idx="17">
                  <c:v>43678</c:v>
                </c:pt>
                <c:pt idx="18">
                  <c:v>43709</c:v>
                </c:pt>
                <c:pt idx="19">
                  <c:v>43739</c:v>
                </c:pt>
                <c:pt idx="20">
                  <c:v>43770</c:v>
                </c:pt>
                <c:pt idx="21">
                  <c:v>43800</c:v>
                </c:pt>
                <c:pt idx="22">
                  <c:v>43831</c:v>
                </c:pt>
                <c:pt idx="23">
                  <c:v>43862</c:v>
                </c:pt>
                <c:pt idx="24">
                  <c:v>43891</c:v>
                </c:pt>
                <c:pt idx="25">
                  <c:v>43922</c:v>
                </c:pt>
                <c:pt idx="26">
                  <c:v>43952</c:v>
                </c:pt>
                <c:pt idx="27">
                  <c:v>43983</c:v>
                </c:pt>
                <c:pt idx="28">
                  <c:v>44013</c:v>
                </c:pt>
                <c:pt idx="29">
                  <c:v>44044</c:v>
                </c:pt>
                <c:pt idx="30">
                  <c:v>44075</c:v>
                </c:pt>
                <c:pt idx="31">
                  <c:v>44105</c:v>
                </c:pt>
                <c:pt idx="32">
                  <c:v>44136</c:v>
                </c:pt>
                <c:pt idx="33">
                  <c:v>44166</c:v>
                </c:pt>
                <c:pt idx="34">
                  <c:v>44197</c:v>
                </c:pt>
                <c:pt idx="35">
                  <c:v>44228</c:v>
                </c:pt>
                <c:pt idx="36">
                  <c:v>44256</c:v>
                </c:pt>
                <c:pt idx="37">
                  <c:v>44287</c:v>
                </c:pt>
                <c:pt idx="38">
                  <c:v>44317</c:v>
                </c:pt>
                <c:pt idx="39">
                  <c:v>44348</c:v>
                </c:pt>
                <c:pt idx="40">
                  <c:v>44378</c:v>
                </c:pt>
                <c:pt idx="41">
                  <c:v>44409</c:v>
                </c:pt>
                <c:pt idx="42">
                  <c:v>44440</c:v>
                </c:pt>
                <c:pt idx="43">
                  <c:v>44470</c:v>
                </c:pt>
                <c:pt idx="44">
                  <c:v>44501</c:v>
                </c:pt>
                <c:pt idx="45">
                  <c:v>44531</c:v>
                </c:pt>
                <c:pt idx="46">
                  <c:v>44562</c:v>
                </c:pt>
                <c:pt idx="47">
                  <c:v>44593</c:v>
                </c:pt>
                <c:pt idx="48">
                  <c:v>44621</c:v>
                </c:pt>
                <c:pt idx="49">
                  <c:v>44652</c:v>
                </c:pt>
                <c:pt idx="50">
                  <c:v>44682</c:v>
                </c:pt>
                <c:pt idx="51">
                  <c:v>44713</c:v>
                </c:pt>
                <c:pt idx="52">
                  <c:v>44743</c:v>
                </c:pt>
                <c:pt idx="53">
                  <c:v>44774</c:v>
                </c:pt>
                <c:pt idx="54">
                  <c:v>44805</c:v>
                </c:pt>
                <c:pt idx="55">
                  <c:v>44835</c:v>
                </c:pt>
                <c:pt idx="56">
                  <c:v>44866</c:v>
                </c:pt>
                <c:pt idx="57">
                  <c:v>44896</c:v>
                </c:pt>
                <c:pt idx="58">
                  <c:v>44927</c:v>
                </c:pt>
                <c:pt idx="59">
                  <c:v>44958</c:v>
                </c:pt>
              </c:numCache>
            </c:numRef>
          </c:cat>
          <c:val>
            <c:numRef>
              <c:f>'Annual Inflation'!$S$48:$S$107</c:f>
              <c:numCache>
                <c:formatCode>#,##0.00</c:formatCode>
                <c:ptCount val="6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18B-4825-BB9F-D8DBAC6EA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4845856"/>
        <c:axId val="684848480"/>
      </c:lineChart>
      <c:dateAx>
        <c:axId val="68484585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8480"/>
        <c:crosses val="autoZero"/>
        <c:auto val="1"/>
        <c:lblOffset val="100"/>
        <c:baseTimeUnit val="months"/>
        <c:majorUnit val="3"/>
        <c:majorTimeUnit val="months"/>
      </c:dateAx>
      <c:valAx>
        <c:axId val="684848480"/>
        <c:scaling>
          <c:orientation val="minMax"/>
          <c:max val="6"/>
          <c:min val="2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badi" panose="020B0604020104020204" pitchFamily="34" charset="0"/>
                <a:ea typeface="+mn-ea"/>
                <a:cs typeface="+mn-cs"/>
              </a:defRPr>
            </a:pPr>
            <a:endParaRPr lang="en-US"/>
          </a:p>
        </c:txPr>
        <c:crossAx val="684845856"/>
        <c:crosses val="autoZero"/>
        <c:crossBetween val="midCat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5"/>
        <c:delete val="1"/>
      </c:legendEntry>
      <c:layout>
        <c:manualLayout>
          <c:xMode val="edge"/>
          <c:yMode val="edge"/>
          <c:x val="8.0837664097664505E-2"/>
          <c:y val="0.1823651486266322"/>
          <c:w val="0.32393188848313942"/>
          <c:h val="0.2216921120505706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badi" panose="020B0604020104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badi" panose="020B06040201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Mexico: revisions to 12-month CPI</a:t>
            </a:r>
            <a:r>
              <a:rPr lang="en-US" baseline="0"/>
              <a:t> expectations</a:t>
            </a:r>
          </a:p>
          <a:p>
            <a:pPr algn="l">
              <a:defRPr/>
            </a:pPr>
            <a:r>
              <a:rPr lang="en-US" sz="1100" baseline="0"/>
              <a:t>(pp)</a:t>
            </a:r>
            <a:endParaRPr lang="en-US" sz="1100"/>
          </a:p>
        </c:rich>
      </c:tx>
      <c:layout>
        <c:manualLayout>
          <c:xMode val="edge"/>
          <c:yMode val="edge"/>
          <c:x val="9.3398098576126354E-2"/>
          <c:y val="2.36067045586212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06036745406826E-2"/>
          <c:y val="0.17573348917280773"/>
          <c:w val="0.83457174103237097"/>
          <c:h val="0.642630791507930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'Annual Inflation'!$L$6</c:f>
              <c:strCache>
                <c:ptCount val="1"/>
                <c:pt idx="0">
                  <c:v>Delta +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numRef>
              <c:f>'Annual Inflation'!$D$49:$D$107</c:f>
              <c:numCache>
                <c:formatCode>[$-409]mmm\-yy;@</c:formatCode>
                <c:ptCount val="59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</c:numCache>
            </c:numRef>
          </c:cat>
          <c:val>
            <c:numRef>
              <c:f>'Annual Inflation'!$L$49:$L$107</c:f>
              <c:numCache>
                <c:formatCode>#,##0.00</c:formatCode>
                <c:ptCount val="59"/>
                <c:pt idx="0">
                  <c:v>8.4999999999999964E-2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0.10499999999999998</c:v>
                </c:pt>
                <c:pt idx="7">
                  <c:v>0.10000000000000009</c:v>
                </c:pt>
                <c:pt idx="8">
                  <c:v>0</c:v>
                </c:pt>
                <c:pt idx="9">
                  <c:v>0.10999999999999988</c:v>
                </c:pt>
                <c:pt idx="10">
                  <c:v>0.12499999999999956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4.0000000000000036E-2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4.9999999999999822E-2</c:v>
                </c:pt>
                <c:pt idx="23">
                  <c:v>0</c:v>
                </c:pt>
                <c:pt idx="24">
                  <c:v>0.37999999999999989</c:v>
                </c:pt>
                <c:pt idx="25">
                  <c:v>0</c:v>
                </c:pt>
                <c:pt idx="26">
                  <c:v>1.5000000000000124E-2</c:v>
                </c:pt>
                <c:pt idx="27">
                  <c:v>0</c:v>
                </c:pt>
                <c:pt idx="28">
                  <c:v>1.5000000000000124E-2</c:v>
                </c:pt>
                <c:pt idx="29">
                  <c:v>9.9999999999997868E-3</c:v>
                </c:pt>
                <c:pt idx="30">
                  <c:v>1.0000000000000231E-2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0.16999999999999993</c:v>
                </c:pt>
                <c:pt idx="39">
                  <c:v>0.10999999999999988</c:v>
                </c:pt>
                <c:pt idx="40">
                  <c:v>0.1549999999999998</c:v>
                </c:pt>
                <c:pt idx="41">
                  <c:v>5.0000000000003375E-3</c:v>
                </c:pt>
                <c:pt idx="42">
                  <c:v>0.21999999999999975</c:v>
                </c:pt>
                <c:pt idx="43">
                  <c:v>0.17000000000000037</c:v>
                </c:pt>
                <c:pt idx="44">
                  <c:v>4.4999999999999929E-2</c:v>
                </c:pt>
                <c:pt idx="45">
                  <c:v>9.4999999999999751E-2</c:v>
                </c:pt>
                <c:pt idx="46">
                  <c:v>0</c:v>
                </c:pt>
                <c:pt idx="47">
                  <c:v>0.46999999999999975</c:v>
                </c:pt>
                <c:pt idx="48">
                  <c:v>0.19000000000000039</c:v>
                </c:pt>
                <c:pt idx="49">
                  <c:v>0</c:v>
                </c:pt>
                <c:pt idx="50">
                  <c:v>8.0000000000000071E-2</c:v>
                </c:pt>
                <c:pt idx="51">
                  <c:v>0</c:v>
                </c:pt>
                <c:pt idx="52">
                  <c:v>4.9999999999999822E-2</c:v>
                </c:pt>
                <c:pt idx="53">
                  <c:v>0.38999999999999968</c:v>
                </c:pt>
                <c:pt idx="54">
                  <c:v>7.5000000000000178E-2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E-443E-B1C2-6E8A71C5179D}"/>
            </c:ext>
          </c:extLst>
        </c:ser>
        <c:ser>
          <c:idx val="1"/>
          <c:order val="1"/>
          <c:tx>
            <c:strRef>
              <c:f>'Annual Inflation'!$M$6</c:f>
              <c:strCache>
                <c:ptCount val="1"/>
                <c:pt idx="0">
                  <c:v>Delta - 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'Annual Inflation'!$D$49:$D$107</c:f>
              <c:numCache>
                <c:formatCode>[$-409]mmm\-yy;@</c:formatCode>
                <c:ptCount val="59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</c:numCache>
            </c:numRef>
          </c:cat>
          <c:val>
            <c:numRef>
              <c:f>'Annual Inflation'!$M$49:$M$107</c:f>
              <c:numCache>
                <c:formatCode>#,##0.00</c:formatCode>
                <c:ptCount val="59"/>
                <c:pt idx="0">
                  <c:v>0</c:v>
                </c:pt>
                <c:pt idx="1">
                  <c:v>-8.0000000000000071E-2</c:v>
                </c:pt>
                <c:pt idx="2">
                  <c:v>-6.4999999999999947E-2</c:v>
                </c:pt>
                <c:pt idx="3">
                  <c:v>-3.0000000000000249E-2</c:v>
                </c:pt>
                <c:pt idx="4">
                  <c:v>-6.999999999999984E-2</c:v>
                </c:pt>
                <c:pt idx="5">
                  <c:v>-3.5000000000000142E-2</c:v>
                </c:pt>
                <c:pt idx="6">
                  <c:v>0</c:v>
                </c:pt>
                <c:pt idx="7">
                  <c:v>0</c:v>
                </c:pt>
                <c:pt idx="8">
                  <c:v>-3.4999999999999698E-2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-0.12499999999999956</c:v>
                </c:pt>
                <c:pt idx="13">
                  <c:v>-5.0000000000000266E-2</c:v>
                </c:pt>
                <c:pt idx="14">
                  <c:v>0</c:v>
                </c:pt>
                <c:pt idx="15">
                  <c:v>-8.4999999999999964E-2</c:v>
                </c:pt>
                <c:pt idx="16">
                  <c:v>-0.12000000000000011</c:v>
                </c:pt>
                <c:pt idx="17">
                  <c:v>-5.9999999999999609E-2</c:v>
                </c:pt>
                <c:pt idx="18">
                  <c:v>-0.11400000000000032</c:v>
                </c:pt>
                <c:pt idx="19">
                  <c:v>-8.5999999999999854E-2</c:v>
                </c:pt>
                <c:pt idx="20">
                  <c:v>-4.9999999999999822E-2</c:v>
                </c:pt>
                <c:pt idx="21">
                  <c:v>-2.0000000000000018E-2</c:v>
                </c:pt>
                <c:pt idx="22">
                  <c:v>0</c:v>
                </c:pt>
                <c:pt idx="23">
                  <c:v>-4.9999999999999822E-2</c:v>
                </c:pt>
                <c:pt idx="24">
                  <c:v>0</c:v>
                </c:pt>
                <c:pt idx="25">
                  <c:v>-0.20500000000000007</c:v>
                </c:pt>
                <c:pt idx="26">
                  <c:v>0</c:v>
                </c:pt>
                <c:pt idx="27">
                  <c:v>-5.500000000000016E-2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-4.0000000000000036E-2</c:v>
                </c:pt>
                <c:pt idx="33">
                  <c:v>-4.0000000000000036E-2</c:v>
                </c:pt>
                <c:pt idx="34">
                  <c:v>-0.17499999999999982</c:v>
                </c:pt>
                <c:pt idx="35">
                  <c:v>-4.5000000000000373E-2</c:v>
                </c:pt>
                <c:pt idx="36">
                  <c:v>-9.9999999999997868E-3</c:v>
                </c:pt>
                <c:pt idx="37">
                  <c:v>-8.9999999999999858E-2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-0.12000000000000011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-5.9999999999999609E-2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-0.17999999999999972</c:v>
                </c:pt>
                <c:pt idx="56">
                  <c:v>-8.0000000000000071E-2</c:v>
                </c:pt>
                <c:pt idx="57">
                  <c:v>-0.10500000000000043</c:v>
                </c:pt>
                <c:pt idx="58">
                  <c:v>-0.12999999999999989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8E-443E-B1C2-6E8A71C51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842718984"/>
        <c:axId val="842718000"/>
      </c:barChart>
      <c:dateAx>
        <c:axId val="84271898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18000"/>
        <c:crosses val="autoZero"/>
        <c:auto val="1"/>
        <c:lblOffset val="100"/>
        <c:baseTimeUnit val="months"/>
      </c:dateAx>
      <c:valAx>
        <c:axId val="842718000"/>
        <c:scaling>
          <c:orientation val="minMax"/>
          <c:max val="0.8"/>
          <c:min val="-0.4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18984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Mexico: revisions to 12-month </a:t>
            </a:r>
            <a:r>
              <a:rPr lang="en-US" sz="1400" b="1" i="0" u="sng" strike="noStrike" baseline="0">
                <a:effectLst/>
              </a:rPr>
              <a:t>Core</a:t>
            </a:r>
            <a:r>
              <a:rPr lang="en-US" sz="1400" b="0" i="0" u="none" strike="noStrike" baseline="0">
                <a:effectLst/>
              </a:rPr>
              <a:t> CPI expectations</a:t>
            </a:r>
          </a:p>
          <a:p>
            <a:pPr algn="l">
              <a:defRPr/>
            </a:pPr>
            <a:r>
              <a:rPr lang="en-US" sz="1100" b="0" i="0" u="none" strike="noStrike" baseline="0">
                <a:effectLst/>
              </a:rPr>
              <a:t>(pp)</a:t>
            </a:r>
            <a:endParaRPr lang="en-US" sz="1100"/>
          </a:p>
        </c:rich>
      </c:tx>
      <c:layout>
        <c:manualLayout>
          <c:xMode val="edge"/>
          <c:yMode val="edge"/>
          <c:x val="9.3398098576126354E-2"/>
          <c:y val="2.36067045586212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06036745406826E-2"/>
          <c:y val="0.17573348917280773"/>
          <c:w val="0.83457174103237097"/>
          <c:h val="0.642630791507930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'Annual Inflation'!$V$6</c:f>
              <c:strCache>
                <c:ptCount val="1"/>
                <c:pt idx="0">
                  <c:v>Delta +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numRef>
              <c:f>'Annual Inflation'!$D$49:$D$107</c:f>
              <c:numCache>
                <c:formatCode>[$-409]mmm\-yy;@</c:formatCode>
                <c:ptCount val="59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</c:numCache>
            </c:numRef>
          </c:cat>
          <c:val>
            <c:numRef>
              <c:f>'Annual Inflation'!$V$49:$V$107</c:f>
              <c:numCache>
                <c:formatCode>#,##0.00</c:formatCode>
                <c:ptCount val="59"/>
                <c:pt idx="0">
                  <c:v>0</c:v>
                </c:pt>
                <c:pt idx="1">
                  <c:v>0</c:v>
                </c:pt>
                <c:pt idx="2">
                  <c:v>4.9999999999999822E-2</c:v>
                </c:pt>
                <c:pt idx="3">
                  <c:v>0</c:v>
                </c:pt>
                <c:pt idx="4">
                  <c:v>0</c:v>
                </c:pt>
                <c:pt idx="5">
                  <c:v>2.0000000000000018E-2</c:v>
                </c:pt>
                <c:pt idx="6">
                  <c:v>0</c:v>
                </c:pt>
                <c:pt idx="7">
                  <c:v>0.14999999999999991</c:v>
                </c:pt>
                <c:pt idx="8">
                  <c:v>9.9999999999997868E-3</c:v>
                </c:pt>
                <c:pt idx="9">
                  <c:v>0</c:v>
                </c:pt>
                <c:pt idx="10">
                  <c:v>0</c:v>
                </c:pt>
                <c:pt idx="11">
                  <c:v>4.9999999999998934E-3</c:v>
                </c:pt>
                <c:pt idx="12">
                  <c:v>0</c:v>
                </c:pt>
                <c:pt idx="13">
                  <c:v>4.9999999999998934E-3</c:v>
                </c:pt>
                <c:pt idx="14">
                  <c:v>4.5000000000000373E-2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3.4999999999999698E-2</c:v>
                </c:pt>
                <c:pt idx="20">
                  <c:v>4.0000000000000036E-2</c:v>
                </c:pt>
                <c:pt idx="21">
                  <c:v>6.0000000000000053E-2</c:v>
                </c:pt>
                <c:pt idx="22">
                  <c:v>0</c:v>
                </c:pt>
                <c:pt idx="23">
                  <c:v>4.0000000000000036E-2</c:v>
                </c:pt>
                <c:pt idx="24">
                  <c:v>0</c:v>
                </c:pt>
                <c:pt idx="25">
                  <c:v>0</c:v>
                </c:pt>
                <c:pt idx="26">
                  <c:v>9.5000000000000195E-2</c:v>
                </c:pt>
                <c:pt idx="27">
                  <c:v>0</c:v>
                </c:pt>
                <c:pt idx="28">
                  <c:v>5.500000000000016E-2</c:v>
                </c:pt>
                <c:pt idx="29">
                  <c:v>0</c:v>
                </c:pt>
                <c:pt idx="30">
                  <c:v>4.9999999999999822E-2</c:v>
                </c:pt>
                <c:pt idx="31">
                  <c:v>2.0000000000000018E-2</c:v>
                </c:pt>
                <c:pt idx="32">
                  <c:v>9.9999999999997868E-3</c:v>
                </c:pt>
                <c:pt idx="33">
                  <c:v>1.0000000000000231E-2</c:v>
                </c:pt>
                <c:pt idx="34">
                  <c:v>2.9999999999999805E-2</c:v>
                </c:pt>
                <c:pt idx="35">
                  <c:v>0</c:v>
                </c:pt>
                <c:pt idx="36">
                  <c:v>2.9999999999999805E-2</c:v>
                </c:pt>
                <c:pt idx="37">
                  <c:v>0</c:v>
                </c:pt>
                <c:pt idx="38">
                  <c:v>0.22999999999999998</c:v>
                </c:pt>
                <c:pt idx="39">
                  <c:v>1.499999999999968E-2</c:v>
                </c:pt>
                <c:pt idx="40">
                  <c:v>5.0000000000003375E-3</c:v>
                </c:pt>
                <c:pt idx="41">
                  <c:v>0</c:v>
                </c:pt>
                <c:pt idx="42">
                  <c:v>9.9999999999999645E-2</c:v>
                </c:pt>
                <c:pt idx="43">
                  <c:v>8.0000000000000071E-2</c:v>
                </c:pt>
                <c:pt idx="44">
                  <c:v>7.0000000000000284E-2</c:v>
                </c:pt>
                <c:pt idx="45">
                  <c:v>2.4999999999999911E-2</c:v>
                </c:pt>
                <c:pt idx="46">
                  <c:v>0</c:v>
                </c:pt>
                <c:pt idx="47">
                  <c:v>0.74500000000000011</c:v>
                </c:pt>
                <c:pt idx="48">
                  <c:v>0</c:v>
                </c:pt>
                <c:pt idx="49">
                  <c:v>4.0000000000000036E-2</c:v>
                </c:pt>
                <c:pt idx="50">
                  <c:v>4.9999999999998934E-3</c:v>
                </c:pt>
                <c:pt idx="51">
                  <c:v>3.5000000000000142E-2</c:v>
                </c:pt>
                <c:pt idx="52">
                  <c:v>9.9999999999999645E-2</c:v>
                </c:pt>
                <c:pt idx="53">
                  <c:v>0.15000000000000036</c:v>
                </c:pt>
                <c:pt idx="54">
                  <c:v>0.19500000000000028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2-4EF6-A586-3005D7CE71AB}"/>
            </c:ext>
          </c:extLst>
        </c:ser>
        <c:ser>
          <c:idx val="1"/>
          <c:order val="1"/>
          <c:tx>
            <c:strRef>
              <c:f>'Annual Inflation'!$W$6</c:f>
              <c:strCache>
                <c:ptCount val="1"/>
                <c:pt idx="0">
                  <c:v>Delta - 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'Annual Inflation'!$D$49:$D$107</c:f>
              <c:numCache>
                <c:formatCode>[$-409]mmm\-yy;@</c:formatCode>
                <c:ptCount val="59"/>
                <c:pt idx="0">
                  <c:v>43191</c:v>
                </c:pt>
                <c:pt idx="1">
                  <c:v>43221</c:v>
                </c:pt>
                <c:pt idx="2">
                  <c:v>43252</c:v>
                </c:pt>
                <c:pt idx="3">
                  <c:v>43282</c:v>
                </c:pt>
                <c:pt idx="4">
                  <c:v>43313</c:v>
                </c:pt>
                <c:pt idx="5">
                  <c:v>43344</c:v>
                </c:pt>
                <c:pt idx="6">
                  <c:v>43374</c:v>
                </c:pt>
                <c:pt idx="7">
                  <c:v>43405</c:v>
                </c:pt>
                <c:pt idx="8">
                  <c:v>43435</c:v>
                </c:pt>
                <c:pt idx="9">
                  <c:v>43466</c:v>
                </c:pt>
                <c:pt idx="10">
                  <c:v>43497</c:v>
                </c:pt>
                <c:pt idx="11">
                  <c:v>43525</c:v>
                </c:pt>
                <c:pt idx="12">
                  <c:v>43556</c:v>
                </c:pt>
                <c:pt idx="13">
                  <c:v>43586</c:v>
                </c:pt>
                <c:pt idx="14">
                  <c:v>43617</c:v>
                </c:pt>
                <c:pt idx="15">
                  <c:v>43647</c:v>
                </c:pt>
                <c:pt idx="16">
                  <c:v>43678</c:v>
                </c:pt>
                <c:pt idx="17">
                  <c:v>43709</c:v>
                </c:pt>
                <c:pt idx="18">
                  <c:v>43739</c:v>
                </c:pt>
                <c:pt idx="19">
                  <c:v>43770</c:v>
                </c:pt>
                <c:pt idx="20">
                  <c:v>43800</c:v>
                </c:pt>
                <c:pt idx="21">
                  <c:v>43831</c:v>
                </c:pt>
                <c:pt idx="22">
                  <c:v>43862</c:v>
                </c:pt>
                <c:pt idx="23">
                  <c:v>43891</c:v>
                </c:pt>
                <c:pt idx="24">
                  <c:v>43922</c:v>
                </c:pt>
                <c:pt idx="25">
                  <c:v>43952</c:v>
                </c:pt>
                <c:pt idx="26">
                  <c:v>43983</c:v>
                </c:pt>
                <c:pt idx="27">
                  <c:v>44013</c:v>
                </c:pt>
                <c:pt idx="28">
                  <c:v>44044</c:v>
                </c:pt>
                <c:pt idx="29">
                  <c:v>44075</c:v>
                </c:pt>
                <c:pt idx="30">
                  <c:v>44105</c:v>
                </c:pt>
                <c:pt idx="31">
                  <c:v>44136</c:v>
                </c:pt>
                <c:pt idx="32">
                  <c:v>44166</c:v>
                </c:pt>
                <c:pt idx="33">
                  <c:v>44197</c:v>
                </c:pt>
                <c:pt idx="34">
                  <c:v>44228</c:v>
                </c:pt>
                <c:pt idx="35">
                  <c:v>44256</c:v>
                </c:pt>
                <c:pt idx="36">
                  <c:v>44287</c:v>
                </c:pt>
                <c:pt idx="37">
                  <c:v>44317</c:v>
                </c:pt>
                <c:pt idx="38">
                  <c:v>44348</c:v>
                </c:pt>
                <c:pt idx="39">
                  <c:v>44378</c:v>
                </c:pt>
                <c:pt idx="40">
                  <c:v>44409</c:v>
                </c:pt>
                <c:pt idx="41">
                  <c:v>44440</c:v>
                </c:pt>
                <c:pt idx="42">
                  <c:v>44470</c:v>
                </c:pt>
                <c:pt idx="43">
                  <c:v>44501</c:v>
                </c:pt>
                <c:pt idx="44">
                  <c:v>44531</c:v>
                </c:pt>
                <c:pt idx="45">
                  <c:v>44562</c:v>
                </c:pt>
                <c:pt idx="46">
                  <c:v>44593</c:v>
                </c:pt>
                <c:pt idx="47">
                  <c:v>44621</c:v>
                </c:pt>
                <c:pt idx="48">
                  <c:v>44652</c:v>
                </c:pt>
                <c:pt idx="49">
                  <c:v>44682</c:v>
                </c:pt>
                <c:pt idx="50">
                  <c:v>44713</c:v>
                </c:pt>
                <c:pt idx="51">
                  <c:v>44743</c:v>
                </c:pt>
                <c:pt idx="52">
                  <c:v>44774</c:v>
                </c:pt>
                <c:pt idx="53">
                  <c:v>44805</c:v>
                </c:pt>
                <c:pt idx="54">
                  <c:v>44835</c:v>
                </c:pt>
                <c:pt idx="55">
                  <c:v>44866</c:v>
                </c:pt>
                <c:pt idx="56">
                  <c:v>44896</c:v>
                </c:pt>
                <c:pt idx="57">
                  <c:v>44927</c:v>
                </c:pt>
                <c:pt idx="58">
                  <c:v>44958</c:v>
                </c:pt>
              </c:numCache>
            </c:numRef>
          </c:cat>
          <c:val>
            <c:numRef>
              <c:f>'Annual Inflation'!$W$49:$W$107</c:f>
              <c:numCache>
                <c:formatCode>#,##0.00</c:formatCode>
                <c:ptCount val="59"/>
                <c:pt idx="0">
                  <c:v>-4.0000000000000036E-2</c:v>
                </c:pt>
                <c:pt idx="1">
                  <c:v>-4.4999999999999929E-2</c:v>
                </c:pt>
                <c:pt idx="2">
                  <c:v>0</c:v>
                </c:pt>
                <c:pt idx="3">
                  <c:v>-1.499999999999968E-2</c:v>
                </c:pt>
                <c:pt idx="4">
                  <c:v>-7.0000000000000284E-2</c:v>
                </c:pt>
                <c:pt idx="5">
                  <c:v>0</c:v>
                </c:pt>
                <c:pt idx="6">
                  <c:v>-4.9999999999999822E-2</c:v>
                </c:pt>
                <c:pt idx="7">
                  <c:v>0</c:v>
                </c:pt>
                <c:pt idx="8">
                  <c:v>0</c:v>
                </c:pt>
                <c:pt idx="9">
                  <c:v>-9.9999999999997868E-3</c:v>
                </c:pt>
                <c:pt idx="10">
                  <c:v>0</c:v>
                </c:pt>
                <c:pt idx="11">
                  <c:v>0</c:v>
                </c:pt>
                <c:pt idx="12">
                  <c:v>-6.4999999999999947E-2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-5.0000000000003375E-3</c:v>
                </c:pt>
                <c:pt idx="17">
                  <c:v>-7.4999999999999734E-2</c:v>
                </c:pt>
                <c:pt idx="18">
                  <c:v>-4.4999999999999929E-2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-0.18999999999999995</c:v>
                </c:pt>
                <c:pt idx="25">
                  <c:v>-5.0000000000000266E-2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-2.0000000000000018E-2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-6.999999999999984E-2</c:v>
                </c:pt>
                <c:pt idx="36">
                  <c:v>0</c:v>
                </c:pt>
                <c:pt idx="37">
                  <c:v>-5.9999999999999609E-2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-2.0000000000000018E-2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-4.9999999999998934E-3</c:v>
                </c:pt>
                <c:pt idx="47">
                  <c:v>0</c:v>
                </c:pt>
                <c:pt idx="48">
                  <c:v>-2.5000000000000355E-2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-0.13500000000000068</c:v>
                </c:pt>
                <c:pt idx="56">
                  <c:v>-0.10999999999999943</c:v>
                </c:pt>
                <c:pt idx="57">
                  <c:v>-0.16999999999999993</c:v>
                </c:pt>
                <c:pt idx="58">
                  <c:v>-7.0000000000000284E-2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C2-4EF6-A586-3005D7CE7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842718984"/>
        <c:axId val="842718000"/>
      </c:barChart>
      <c:dateAx>
        <c:axId val="84271898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18000"/>
        <c:crosses val="autoZero"/>
        <c:auto val="1"/>
        <c:lblOffset val="100"/>
        <c:baseTimeUnit val="months"/>
      </c:dateAx>
      <c:valAx>
        <c:axId val="842718000"/>
        <c:scaling>
          <c:orientation val="minMax"/>
          <c:max val="0.8"/>
          <c:min val="-0.4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18984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CPI Forecasts</a:t>
            </a:r>
          </a:p>
        </c:rich>
      </c:tx>
      <c:layout>
        <c:manualLayout>
          <c:xMode val="edge"/>
          <c:yMode val="edge"/>
          <c:x val="8.6701530358010065E-2"/>
          <c:y val="2.26757369614512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404739300462088E-2"/>
          <c:y val="0.13324607596426277"/>
          <c:w val="0.89456415791059496"/>
          <c:h val="0.75871508196572923"/>
        </c:manualLayout>
      </c:layout>
      <c:lineChart>
        <c:grouping val="standard"/>
        <c:varyColors val="0"/>
        <c:ser>
          <c:idx val="1"/>
          <c:order val="0"/>
          <c:tx>
            <c:strRef>
              <c:f>'Monthly Inflation'!$AX$40</c:f>
              <c:strCache>
                <c:ptCount val="1"/>
                <c:pt idx="0">
                  <c:v>Mean (2010 - 2022)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'Monthly Inflation'!$AY$23:$BJ$23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Inflation'!$AY$40:$BJ$40</c:f>
              <c:numCache>
                <c:formatCode>#,##0.00</c:formatCode>
                <c:ptCount val="12"/>
                <c:pt idx="0">
                  <c:v>0.62461538461538468</c:v>
                </c:pt>
                <c:pt idx="1">
                  <c:v>0.41076923076923078</c:v>
                </c:pt>
                <c:pt idx="2">
                  <c:v>0.43153846153846154</c:v>
                </c:pt>
                <c:pt idx="3">
                  <c:v>-0.12692307692307694</c:v>
                </c:pt>
                <c:pt idx="4">
                  <c:v>-0.23846153846153847</c:v>
                </c:pt>
                <c:pt idx="5">
                  <c:v>0.26461538461538464</c:v>
                </c:pt>
                <c:pt idx="6">
                  <c:v>0.40076923076923077</c:v>
                </c:pt>
                <c:pt idx="7">
                  <c:v>0.32307692307692309</c:v>
                </c:pt>
                <c:pt idx="8">
                  <c:v>0.42076923076923084</c:v>
                </c:pt>
                <c:pt idx="9">
                  <c:v>0.58923076923076922</c:v>
                </c:pt>
                <c:pt idx="10">
                  <c:v>0.77846153846153854</c:v>
                </c:pt>
                <c:pt idx="11">
                  <c:v>0.49615384615384617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0-4669-B322-B5E9FDE2B796}"/>
            </c:ext>
          </c:extLst>
        </c:ser>
        <c:ser>
          <c:idx val="2"/>
          <c:order val="1"/>
          <c:tx>
            <c:strRef>
              <c:f>'Monthly Inflation'!$AX$41</c:f>
              <c:strCache>
                <c:ptCount val="1"/>
                <c:pt idx="0">
                  <c:v>Max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'Monthly Inflation'!$AY$23:$BJ$23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Inflation'!$AY$41:$BJ$41</c:f>
              <c:numCache>
                <c:formatCode>#,##0.00</c:formatCode>
                <c:ptCount val="12"/>
                <c:pt idx="0">
                  <c:v>1.7</c:v>
                </c:pt>
                <c:pt idx="1">
                  <c:v>0.83</c:v>
                </c:pt>
                <c:pt idx="2">
                  <c:v>0.99</c:v>
                </c:pt>
                <c:pt idx="3">
                  <c:v>0.54</c:v>
                </c:pt>
                <c:pt idx="4">
                  <c:v>0.38</c:v>
                </c:pt>
                <c:pt idx="5">
                  <c:v>0.84</c:v>
                </c:pt>
                <c:pt idx="6">
                  <c:v>0.74</c:v>
                </c:pt>
                <c:pt idx="7">
                  <c:v>0.7</c:v>
                </c:pt>
                <c:pt idx="8">
                  <c:v>0.62</c:v>
                </c:pt>
                <c:pt idx="9">
                  <c:v>0.84</c:v>
                </c:pt>
                <c:pt idx="10">
                  <c:v>1.1399999999999999</c:v>
                </c:pt>
                <c:pt idx="11">
                  <c:v>0.82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80-4669-B322-B5E9FDE2B796}"/>
            </c:ext>
          </c:extLst>
        </c:ser>
        <c:ser>
          <c:idx val="3"/>
          <c:order val="2"/>
          <c:tx>
            <c:strRef>
              <c:f>'Monthly Inflation'!$AX$42</c:f>
              <c:strCache>
                <c:ptCount val="1"/>
                <c:pt idx="0">
                  <c:v>Min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'Monthly Inflation'!$AY$23:$BJ$23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Inflation'!$AY$42:$BJ$42</c:f>
              <c:numCache>
                <c:formatCode>#,##0.00</c:formatCode>
                <c:ptCount val="12"/>
                <c:pt idx="0">
                  <c:v>-0.09</c:v>
                </c:pt>
                <c:pt idx="1">
                  <c:v>-0.03</c:v>
                </c:pt>
                <c:pt idx="2">
                  <c:v>-0.05</c:v>
                </c:pt>
                <c:pt idx="3">
                  <c:v>-1.01</c:v>
                </c:pt>
                <c:pt idx="4">
                  <c:v>-0.74</c:v>
                </c:pt>
                <c:pt idx="5">
                  <c:v>-0.06</c:v>
                </c:pt>
                <c:pt idx="6">
                  <c:v>-0.03</c:v>
                </c:pt>
                <c:pt idx="7">
                  <c:v>-0.02</c:v>
                </c:pt>
                <c:pt idx="8">
                  <c:v>0.23</c:v>
                </c:pt>
                <c:pt idx="9">
                  <c:v>0.48</c:v>
                </c:pt>
                <c:pt idx="10">
                  <c:v>0.08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80-4669-B322-B5E9FDE2B796}"/>
            </c:ext>
          </c:extLst>
        </c:ser>
        <c:ser>
          <c:idx val="0"/>
          <c:order val="3"/>
          <c:tx>
            <c:strRef>
              <c:f>'Monthly Inflation'!$AX$37</c:f>
              <c:strCache>
                <c:ptCount val="1"/>
                <c:pt idx="0">
                  <c:v>Reliazed/Forecast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0"/>
            <c:marker>
              <c:symbol val="circle"/>
              <c:size val="6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1080-4669-B322-B5E9FDE2B796}"/>
              </c:ext>
            </c:extLst>
          </c:dPt>
          <c:cat>
            <c:strRef>
              <c:f>'Monthly Inflation'!$AY$23:$BJ$23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Inflation'!$AY$37:$BJ$37</c:f>
              <c:numCache>
                <c:formatCode>#,##0.00</c:formatCode>
                <c:ptCount val="12"/>
                <c:pt idx="0">
                  <c:v>0.68</c:v>
                </c:pt>
                <c:pt idx="1">
                  <c:v>0.59499999999999997</c:v>
                </c:pt>
                <c:pt idx="2">
                  <c:v>0.56999999999999995</c:v>
                </c:pt>
                <c:pt idx="3">
                  <c:v>0.1</c:v>
                </c:pt>
                <c:pt idx="4">
                  <c:v>-0.03</c:v>
                </c:pt>
                <c:pt idx="5">
                  <c:v>0.42</c:v>
                </c:pt>
                <c:pt idx="6">
                  <c:v>0.45</c:v>
                </c:pt>
                <c:pt idx="7">
                  <c:v>0.36</c:v>
                </c:pt>
                <c:pt idx="8">
                  <c:v>0.46</c:v>
                </c:pt>
                <c:pt idx="9">
                  <c:v>0.55000000000000004</c:v>
                </c:pt>
                <c:pt idx="10">
                  <c:v>0.70399999999999996</c:v>
                </c:pt>
                <c:pt idx="11">
                  <c:v>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80-4669-B322-B5E9FDE2B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439160"/>
        <c:axId val="838437848"/>
      </c:lineChart>
      <c:catAx>
        <c:axId val="83843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37848"/>
        <c:crosses val="autoZero"/>
        <c:auto val="1"/>
        <c:lblAlgn val="ctr"/>
        <c:lblOffset val="100"/>
        <c:noMultiLvlLbl val="0"/>
      </c:catAx>
      <c:valAx>
        <c:axId val="838437848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39160"/>
        <c:crosses val="autoZero"/>
        <c:crossBetween val="between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60688811385561681"/>
          <c:y val="0.62211473565804276"/>
          <c:w val="0.35075207178777695"/>
          <c:h val="0.2406052814826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</a:t>
            </a:r>
            <a:r>
              <a:rPr lang="en-US" b="1" u="sng"/>
              <a:t>Core</a:t>
            </a:r>
            <a:r>
              <a:rPr lang="en-US"/>
              <a:t> CPI Forecasts</a:t>
            </a:r>
          </a:p>
        </c:rich>
      </c:tx>
      <c:layout>
        <c:manualLayout>
          <c:xMode val="edge"/>
          <c:yMode val="edge"/>
          <c:x val="8.6702632144323402E-2"/>
          <c:y val="4.05014526308404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93525809273845E-2"/>
          <c:y val="0.15639435695538056"/>
          <c:w val="0.89456415791059496"/>
          <c:h val="0.75871508196572923"/>
        </c:manualLayout>
      </c:layout>
      <c:lineChart>
        <c:grouping val="standard"/>
        <c:varyColors val="0"/>
        <c:ser>
          <c:idx val="1"/>
          <c:order val="0"/>
          <c:tx>
            <c:strRef>
              <c:f>'Monthly Inflation'!$BL$40</c:f>
              <c:strCache>
                <c:ptCount val="1"/>
                <c:pt idx="0">
                  <c:v>Mean (2010 - 2022)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'Monthly Inflation'!$BM$23:$BX$23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Inflation'!$BM$40:$BX$40</c:f>
              <c:numCache>
                <c:formatCode>#,##0.00</c:formatCode>
                <c:ptCount val="12"/>
                <c:pt idx="0">
                  <c:v>0.42000000000000004</c:v>
                </c:pt>
                <c:pt idx="1">
                  <c:v>0.45538461538461539</c:v>
                </c:pt>
                <c:pt idx="2">
                  <c:v>0.37</c:v>
                </c:pt>
                <c:pt idx="3">
                  <c:v>0.28153846153846157</c:v>
                </c:pt>
                <c:pt idx="4">
                  <c:v>0.2630769230769231</c:v>
                </c:pt>
                <c:pt idx="5">
                  <c:v>0.29923076923076924</c:v>
                </c:pt>
                <c:pt idx="6">
                  <c:v>0.27846153846153848</c:v>
                </c:pt>
                <c:pt idx="7">
                  <c:v>0.26</c:v>
                </c:pt>
                <c:pt idx="8">
                  <c:v>0.3553846153846153</c:v>
                </c:pt>
                <c:pt idx="9">
                  <c:v>0.28769230769230769</c:v>
                </c:pt>
                <c:pt idx="10">
                  <c:v>0.20923076923076925</c:v>
                </c:pt>
                <c:pt idx="11">
                  <c:v>0.43692307692307697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6D8-455F-99F4-C79F15EF22EA}"/>
            </c:ext>
          </c:extLst>
        </c:ser>
        <c:ser>
          <c:idx val="2"/>
          <c:order val="1"/>
          <c:tx>
            <c:strRef>
              <c:f>'Monthly Inflation'!$BL$41</c:f>
              <c:strCache>
                <c:ptCount val="1"/>
                <c:pt idx="0">
                  <c:v>Max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'Monthly Inflation'!$BM$23:$BX$23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Inflation'!$BM$41:$BX$41</c:f>
              <c:numCache>
                <c:formatCode>#,##0.00</c:formatCode>
                <c:ptCount val="12"/>
                <c:pt idx="0">
                  <c:v>0.85</c:v>
                </c:pt>
                <c:pt idx="1">
                  <c:v>0.76</c:v>
                </c:pt>
                <c:pt idx="2">
                  <c:v>0.72</c:v>
                </c:pt>
                <c:pt idx="3">
                  <c:v>0.78</c:v>
                </c:pt>
                <c:pt idx="4">
                  <c:v>0.59</c:v>
                </c:pt>
                <c:pt idx="5">
                  <c:v>0.77</c:v>
                </c:pt>
                <c:pt idx="6">
                  <c:v>0.62</c:v>
                </c:pt>
                <c:pt idx="7">
                  <c:v>0.8</c:v>
                </c:pt>
                <c:pt idx="8">
                  <c:v>0.67</c:v>
                </c:pt>
                <c:pt idx="9">
                  <c:v>0.63</c:v>
                </c:pt>
                <c:pt idx="10">
                  <c:v>0.45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76D8-455F-99F4-C79F15EF22EA}"/>
            </c:ext>
          </c:extLst>
        </c:ser>
        <c:ser>
          <c:idx val="3"/>
          <c:order val="2"/>
          <c:tx>
            <c:strRef>
              <c:f>'Monthly Inflation'!$BL$42</c:f>
              <c:strCache>
                <c:ptCount val="1"/>
                <c:pt idx="0">
                  <c:v>Min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'Monthly Inflation'!$BM$23:$BX$23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Inflation'!$BM$42:$BX$42</c:f>
              <c:numCache>
                <c:formatCode>#,##0.00</c:formatCode>
                <c:ptCount val="12"/>
                <c:pt idx="0">
                  <c:v>-0.03</c:v>
                </c:pt>
                <c:pt idx="1">
                  <c:v>0.28000000000000003</c:v>
                </c:pt>
                <c:pt idx="2">
                  <c:v>0.21</c:v>
                </c:pt>
                <c:pt idx="3">
                  <c:v>0.08</c:v>
                </c:pt>
                <c:pt idx="4">
                  <c:v>0.09</c:v>
                </c:pt>
                <c:pt idx="5">
                  <c:v>0.13</c:v>
                </c:pt>
                <c:pt idx="6">
                  <c:v>0.03</c:v>
                </c:pt>
                <c:pt idx="7">
                  <c:v>0.09</c:v>
                </c:pt>
                <c:pt idx="8">
                  <c:v>0.18</c:v>
                </c:pt>
                <c:pt idx="9">
                  <c:v>0.17</c:v>
                </c:pt>
                <c:pt idx="10">
                  <c:v>-0.08</c:v>
                </c:pt>
                <c:pt idx="11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76D8-455F-99F4-C79F15EF22EA}"/>
            </c:ext>
          </c:extLst>
        </c:ser>
        <c:ser>
          <c:idx val="0"/>
          <c:order val="3"/>
          <c:tx>
            <c:strRef>
              <c:f>'Monthly Inflation'!$BL$37</c:f>
              <c:strCache>
                <c:ptCount val="1"/>
                <c:pt idx="0">
                  <c:v>Reliazed/Forecast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9525">
                <a:solidFill>
                  <a:srgbClr val="FF0000"/>
                </a:solidFill>
              </a:ln>
              <a:effectLst/>
            </c:spPr>
          </c:marker>
          <c:dPt>
            <c:idx val="0"/>
            <c:marker>
              <c:symbol val="circle"/>
              <c:size val="6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76D8-455F-99F4-C79F15EF22EA}"/>
              </c:ext>
            </c:extLst>
          </c:dPt>
          <c:cat>
            <c:strRef>
              <c:f>'Monthly Inflation'!$BM$23:$BX$23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Inflation'!$BM$37:$BX$37</c:f>
              <c:numCache>
                <c:formatCode>#,##0.00</c:formatCode>
                <c:ptCount val="12"/>
                <c:pt idx="0">
                  <c:v>0.71</c:v>
                </c:pt>
                <c:pt idx="1">
                  <c:v>0.65</c:v>
                </c:pt>
                <c:pt idx="2">
                  <c:v>0.5</c:v>
                </c:pt>
                <c:pt idx="3">
                  <c:v>0.45</c:v>
                </c:pt>
                <c:pt idx="4">
                  <c:v>0.37</c:v>
                </c:pt>
                <c:pt idx="5">
                  <c:v>0.40500000000000003</c:v>
                </c:pt>
                <c:pt idx="6">
                  <c:v>0.36499999999999999</c:v>
                </c:pt>
                <c:pt idx="7">
                  <c:v>0.35499999999999998</c:v>
                </c:pt>
                <c:pt idx="8">
                  <c:v>0.40500000000000003</c:v>
                </c:pt>
                <c:pt idx="9">
                  <c:v>0.34</c:v>
                </c:pt>
                <c:pt idx="10">
                  <c:v>0.27</c:v>
                </c:pt>
                <c:pt idx="11">
                  <c:v>0.46500000000000002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76D8-455F-99F4-C79F15EF2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439160"/>
        <c:axId val="838437848"/>
      </c:lineChart>
      <c:catAx>
        <c:axId val="838439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37848"/>
        <c:crosses val="autoZero"/>
        <c:auto val="1"/>
        <c:lblAlgn val="ctr"/>
        <c:lblOffset val="100"/>
        <c:noMultiLvlLbl val="0"/>
      </c:catAx>
      <c:valAx>
        <c:axId val="838437848"/>
        <c:scaling>
          <c:orientation val="minMax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39160"/>
        <c:crosses val="autoZero"/>
        <c:crossBetween val="between"/>
      </c:valAx>
      <c:spPr>
        <a:noFill/>
        <a:ln>
          <a:solidFill>
            <a:schemeClr val="bg1">
              <a:lumMod val="75000"/>
            </a:schemeClr>
          </a:solidFill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Mexico:</a:t>
            </a:r>
            <a:r>
              <a:rPr lang="en-US" baseline="0"/>
              <a:t> Survey vs Banxico - CPI</a:t>
            </a:r>
            <a:endParaRPr lang="en-US"/>
          </a:p>
        </c:rich>
      </c:tx>
      <c:layout>
        <c:manualLayout>
          <c:xMode val="edge"/>
          <c:yMode val="edge"/>
          <c:x val="8.0629882676712727E-2"/>
          <c:y val="3.24109768577685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991237737132819E-2"/>
          <c:y val="0.13449759739549619"/>
          <c:w val="0.89643509429375512"/>
          <c:h val="0.68325280870162852"/>
        </c:manualLayout>
      </c:layout>
      <c:areaChart>
        <c:grouping val="stacked"/>
        <c:varyColors val="0"/>
        <c:ser>
          <c:idx val="5"/>
          <c:order val="3"/>
          <c:tx>
            <c:strRef>
              <c:f>'Monthly Inflation'!$CP$4</c:f>
              <c:strCache>
                <c:ptCount val="1"/>
                <c:pt idx="0">
                  <c:v>+1pp band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Inflation'!$CP$32:$CP$129</c:f>
              <c:numCache>
                <c:formatCode>#,##0.00</c:formatCode>
                <c:ptCount val="9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07-4E49-A37E-F175896179BB}"/>
            </c:ext>
          </c:extLst>
        </c:ser>
        <c:ser>
          <c:idx val="6"/>
          <c:order val="4"/>
          <c:tx>
            <c:strRef>
              <c:f>'Monthly Inflation'!$CQ$4</c:f>
              <c:strCache>
                <c:ptCount val="1"/>
                <c:pt idx="0">
                  <c:v>-1pp band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Inflation'!$CQ$32:$CQ$129</c:f>
              <c:numCache>
                <c:formatCode>#,##0.00</c:formatCode>
                <c:ptCount val="9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07-4E49-A37E-F17589617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951712"/>
        <c:axId val="1011943840"/>
      </c:areaChart>
      <c:lineChart>
        <c:grouping val="standard"/>
        <c:varyColors val="0"/>
        <c:ser>
          <c:idx val="0"/>
          <c:order val="0"/>
          <c:tx>
            <c:strRef>
              <c:f>'Monthly Inflation'!$CK$4</c:f>
              <c:strCache>
                <c:ptCount val="1"/>
                <c:pt idx="0">
                  <c:v>3mma saar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Inflation'!$CK$32:$CK$129</c:f>
              <c:numCache>
                <c:formatCode>#,##0.00</c:formatCode>
                <c:ptCount val="98"/>
                <c:pt idx="0">
                  <c:v>6.3636385505732092</c:v>
                </c:pt>
                <c:pt idx="1">
                  <c:v>8.0681627678992811</c:v>
                </c:pt>
                <c:pt idx="2">
                  <c:v>10.429363014899309</c:v>
                </c:pt>
                <c:pt idx="3">
                  <c:v>9.5269692902346232</c:v>
                </c:pt>
                <c:pt idx="4">
                  <c:v>8.1273956311320088</c:v>
                </c:pt>
                <c:pt idx="5">
                  <c:v>6.0716188814267911</c:v>
                </c:pt>
                <c:pt idx="6">
                  <c:v>5.3759960096921828</c:v>
                </c:pt>
                <c:pt idx="7">
                  <c:v>4.9628509517697053</c:v>
                </c:pt>
                <c:pt idx="8">
                  <c:v>4.6844687114491466</c:v>
                </c:pt>
                <c:pt idx="9">
                  <c:v>4.7533919698534008</c:v>
                </c:pt>
                <c:pt idx="10">
                  <c:v>4.8803081713954413</c:v>
                </c:pt>
                <c:pt idx="11">
                  <c:v>5.4522272951576269</c:v>
                </c:pt>
                <c:pt idx="12">
                  <c:v>5.9040262188259476</c:v>
                </c:pt>
                <c:pt idx="13">
                  <c:v>5.8618406504707439</c:v>
                </c:pt>
                <c:pt idx="14">
                  <c:v>5.2864335112136347</c:v>
                </c:pt>
                <c:pt idx="15">
                  <c:v>4.1448837960853808</c:v>
                </c:pt>
                <c:pt idx="16">
                  <c:v>3.3293137581311973</c:v>
                </c:pt>
                <c:pt idx="17">
                  <c:v>3.029040764415015</c:v>
                </c:pt>
                <c:pt idx="18">
                  <c:v>3.9130971822362284</c:v>
                </c:pt>
                <c:pt idx="19">
                  <c:v>5.1469847841827301</c:v>
                </c:pt>
                <c:pt idx="20">
                  <c:v>5.9612860996389827</c:v>
                </c:pt>
                <c:pt idx="21">
                  <c:v>5.937546565567696</c:v>
                </c:pt>
                <c:pt idx="22">
                  <c:v>5.3770305215680168</c:v>
                </c:pt>
                <c:pt idx="23">
                  <c:v>5.2769612396941694</c:v>
                </c:pt>
                <c:pt idx="24">
                  <c:v>4.9086897838674872</c:v>
                </c:pt>
                <c:pt idx="25">
                  <c:v>4.0669046305757393</c:v>
                </c:pt>
                <c:pt idx="26">
                  <c:v>2.5731565622522559</c:v>
                </c:pt>
                <c:pt idx="27">
                  <c:v>2.1212822969421268</c:v>
                </c:pt>
                <c:pt idx="28">
                  <c:v>2.6628624266582506</c:v>
                </c:pt>
                <c:pt idx="29">
                  <c:v>3.2439386810879776</c:v>
                </c:pt>
                <c:pt idx="30">
                  <c:v>3.1440034512013804</c:v>
                </c:pt>
                <c:pt idx="31">
                  <c:v>2.455765091684095</c:v>
                </c:pt>
                <c:pt idx="32">
                  <c:v>2.2587117224968316</c:v>
                </c:pt>
                <c:pt idx="33">
                  <c:v>2.218950072298886</c:v>
                </c:pt>
                <c:pt idx="34">
                  <c:v>3.0407087940409903</c:v>
                </c:pt>
                <c:pt idx="35">
                  <c:v>4.0230979821978252</c:v>
                </c:pt>
                <c:pt idx="36">
                  <c:v>4.9855428725568727</c:v>
                </c:pt>
                <c:pt idx="37">
                  <c:v>5.0371837311780796</c:v>
                </c:pt>
                <c:pt idx="38">
                  <c:v>3.9363516670336196</c:v>
                </c:pt>
                <c:pt idx="39">
                  <c:v>1.415181865345114</c:v>
                </c:pt>
                <c:pt idx="40">
                  <c:v>-9.7252878189522107E-3</c:v>
                </c:pt>
                <c:pt idx="41">
                  <c:v>0.32960333493466959</c:v>
                </c:pt>
                <c:pt idx="42">
                  <c:v>3.8516246299649737</c:v>
                </c:pt>
                <c:pt idx="43">
                  <c:v>6.0335884353899871</c:v>
                </c:pt>
                <c:pt idx="44">
                  <c:v>6.7384676088553972</c:v>
                </c:pt>
                <c:pt idx="45">
                  <c:v>5.4151908589911573</c:v>
                </c:pt>
                <c:pt idx="46">
                  <c:v>3.7453901037624129</c:v>
                </c:pt>
                <c:pt idx="47">
                  <c:v>2.7659544571551984</c:v>
                </c:pt>
                <c:pt idx="48">
                  <c:v>2.4222850146096326</c:v>
                </c:pt>
                <c:pt idx="49">
                  <c:v>4.1845368936272251</c:v>
                </c:pt>
                <c:pt idx="50">
                  <c:v>6.3618646933413743</c:v>
                </c:pt>
                <c:pt idx="51">
                  <c:v>8.056967356497486</c:v>
                </c:pt>
                <c:pt idx="52">
                  <c:v>8.5714828073512255</c:v>
                </c:pt>
                <c:pt idx="53">
                  <c:v>8.2130960471461147</c:v>
                </c:pt>
                <c:pt idx="54">
                  <c:v>7.7414730700204091</c:v>
                </c:pt>
                <c:pt idx="55">
                  <c:v>6.7192653700523595</c:v>
                </c:pt>
                <c:pt idx="56">
                  <c:v>6.0625072656835686</c:v>
                </c:pt>
                <c:pt idx="57">
                  <c:v>5.7914710109917804</c:v>
                </c:pt>
                <c:pt idx="58">
                  <c:v>6.9119490902546943</c:v>
                </c:pt>
                <c:pt idx="59">
                  <c:v>7.5827864616647576</c:v>
                </c:pt>
                <c:pt idx="60">
                  <c:v>7.7968923567686472</c:v>
                </c:pt>
                <c:pt idx="61">
                  <c:v>7.0900175078002503</c:v>
                </c:pt>
                <c:pt idx="62">
                  <c:v>7.5358965799797444</c:v>
                </c:pt>
                <c:pt idx="63">
                  <c:v>8.8098328960732797</c:v>
                </c:pt>
                <c:pt idx="64">
                  <c:v>9.8851546601902811</c:v>
                </c:pt>
                <c:pt idx="65">
                  <c:v>10.111548757106354</c:v>
                </c:pt>
                <c:pt idx="66">
                  <c:v>9.501813967974817</c:v>
                </c:pt>
                <c:pt idx="67">
                  <c:v>9.3640438228728637</c:v>
                </c:pt>
                <c:pt idx="68">
                  <c:v>8.9407472090440052</c:v>
                </c:pt>
                <c:pt idx="69">
                  <c:v>8.4341141763274781</c:v>
                </c:pt>
                <c:pt idx="70">
                  <c:v>7.0531119171287644</c:v>
                </c:pt>
                <c:pt idx="71">
                  <c:v>5.6856616942055496</c:v>
                </c:pt>
                <c:pt idx="72">
                  <c:v>4.9279608761793083</c:v>
                </c:pt>
                <c:pt idx="73">
                  <c:v>5.2118857279355568</c:v>
                </c:pt>
                <c:pt idx="74">
                  <c:v>5.9975681207029794</c:v>
                </c:pt>
                <c:pt idx="75">
                  <c:v>6.300452564069924</c:v>
                </c:pt>
                <c:pt idx="76">
                  <c:v>6.0096199160892878</c:v>
                </c:pt>
                <c:pt idx="77">
                  <c:v>5.4915387101149902</c:v>
                </c:pt>
                <c:pt idx="78">
                  <c:v>5.1490808623494599</c:v>
                </c:pt>
                <c:pt idx="79">
                  <c:v>5.0443514261103104</c:v>
                </c:pt>
                <c:pt idx="80">
                  <c:v>5.0258547501188433</c:v>
                </c:pt>
                <c:pt idx="81">
                  <c:v>5.0906895115407265</c:v>
                </c:pt>
                <c:pt idx="82">
                  <c:v>5.1243881456489886</c:v>
                </c:pt>
                <c:pt idx="83">
                  <c:v>5.1451768008992405</c:v>
                </c:pt>
                <c:pt idx="84">
                  <c:v>5.1536378669749512</c:v>
                </c:pt>
                <c:pt idx="85">
                  <c:v>5.0604130877847808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07-4E49-A37E-F175896179BB}"/>
            </c:ext>
          </c:extLst>
        </c:ser>
        <c:ser>
          <c:idx val="1"/>
          <c:order val="1"/>
          <c:tx>
            <c:strRef>
              <c:f>'Monthly Inflation'!$CL$4</c:f>
              <c:strCache>
                <c:ptCount val="1"/>
                <c:pt idx="0">
                  <c:v>12m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Inflation'!$CL$32:$CL$129</c:f>
              <c:numCache>
                <c:formatCode>#,##0.00</c:formatCode>
                <c:ptCount val="98"/>
                <c:pt idx="0">
                  <c:v>3.7889730426925894</c:v>
                </c:pt>
                <c:pt idx="1">
                  <c:v>4.3078033650893701</c:v>
                </c:pt>
                <c:pt idx="2">
                  <c:v>4.970028714215057</c:v>
                </c:pt>
                <c:pt idx="3">
                  <c:v>5.3342163014687527</c:v>
                </c:pt>
                <c:pt idx="4">
                  <c:v>5.7666635922453411</c:v>
                </c:pt>
                <c:pt idx="5">
                  <c:v>6.0880540072152955</c:v>
                </c:pt>
                <c:pt idx="6">
                  <c:v>6.2968614249479913</c:v>
                </c:pt>
                <c:pt idx="7">
                  <c:v>6.4630513160518319</c:v>
                </c:pt>
                <c:pt idx="8">
                  <c:v>6.4737490111335303</c:v>
                </c:pt>
                <c:pt idx="9">
                  <c:v>6.4490814890425368</c:v>
                </c:pt>
                <c:pt idx="10">
                  <c:v>6.4380651722770308</c:v>
                </c:pt>
                <c:pt idx="11">
                  <c:v>6.5790471364035312</c:v>
                </c:pt>
                <c:pt idx="12">
                  <c:v>6.303582818275582</c:v>
                </c:pt>
                <c:pt idx="13">
                  <c:v>5.8702253496702115</c:v>
                </c:pt>
                <c:pt idx="14">
                  <c:v>5.2896840510073746</c:v>
                </c:pt>
                <c:pt idx="15">
                  <c:v>4.9577093442000262</c:v>
                </c:pt>
                <c:pt idx="16">
                  <c:v>4.6817280614327315</c:v>
                </c:pt>
                <c:pt idx="17">
                  <c:v>4.5555815214039415</c:v>
                </c:pt>
                <c:pt idx="18">
                  <c:v>4.6458647378564661</c:v>
                </c:pt>
                <c:pt idx="19">
                  <c:v>4.7813910763779903</c:v>
                </c:pt>
                <c:pt idx="20">
                  <c:v>4.9066199324934985</c:v>
                </c:pt>
                <c:pt idx="21">
                  <c:v>4.9379883479242705</c:v>
                </c:pt>
                <c:pt idx="22">
                  <c:v>4.8757701559721438</c:v>
                </c:pt>
                <c:pt idx="23">
                  <c:v>4.8133771911118783</c:v>
                </c:pt>
                <c:pt idx="24">
                  <c:v>4.6363121961340328</c:v>
                </c:pt>
                <c:pt idx="25">
                  <c:v>4.3794482820298555</c:v>
                </c:pt>
                <c:pt idx="26">
                  <c:v>4.1085906794689464</c:v>
                </c:pt>
                <c:pt idx="27">
                  <c:v>4.1263500071225581</c:v>
                </c:pt>
                <c:pt idx="28">
                  <c:v>4.2408844651785911</c:v>
                </c:pt>
                <c:pt idx="29">
                  <c:v>4.2169742138586725</c:v>
                </c:pt>
                <c:pt idx="30">
                  <c:v>4.0022447702476143</c:v>
                </c:pt>
                <c:pt idx="31">
                  <c:v>3.626478808147477</c:v>
                </c:pt>
                <c:pt idx="32">
                  <c:v>3.3101938871514656</c:v>
                </c:pt>
                <c:pt idx="33">
                  <c:v>3.0558783095606969</c:v>
                </c:pt>
                <c:pt idx="34">
                  <c:v>2.9943017158310803</c:v>
                </c:pt>
                <c:pt idx="35">
                  <c:v>2.9397925051036822</c:v>
                </c:pt>
                <c:pt idx="36">
                  <c:v>3.0120122783113268</c:v>
                </c:pt>
                <c:pt idx="37">
                  <c:v>3.2527451708226351</c:v>
                </c:pt>
                <c:pt idx="38">
                  <c:v>3.3897017394929159</c:v>
                </c:pt>
                <c:pt idx="39">
                  <c:v>3.0284938695527948</c:v>
                </c:pt>
                <c:pt idx="40">
                  <c:v>2.7411859751122543</c:v>
                </c:pt>
                <c:pt idx="41">
                  <c:v>2.7732366030288396</c:v>
                </c:pt>
                <c:pt idx="42">
                  <c:v>3.2659753745918088</c:v>
                </c:pt>
                <c:pt idx="43">
                  <c:v>3.6715711212056306</c:v>
                </c:pt>
                <c:pt idx="44">
                  <c:v>3.8989269973396574</c:v>
                </c:pt>
                <c:pt idx="45">
                  <c:v>4.0543403511072613</c:v>
                </c:pt>
                <c:pt idx="46">
                  <c:v>3.8168472151667694</c:v>
                </c:pt>
                <c:pt idx="47">
                  <c:v>3.5280743896473106</c:v>
                </c:pt>
                <c:pt idx="48">
                  <c:v>3.3451975598547108</c:v>
                </c:pt>
                <c:pt idx="49">
                  <c:v>3.4857540686561066</c:v>
                </c:pt>
                <c:pt idx="50">
                  <c:v>3.9924837314256649</c:v>
                </c:pt>
                <c:pt idx="51">
                  <c:v>4.8414893177675724</c:v>
                </c:pt>
                <c:pt idx="52">
                  <c:v>5.5549041123230252</c:v>
                </c:pt>
                <c:pt idx="53">
                  <c:v>5.9567821466970043</c:v>
                </c:pt>
                <c:pt idx="54">
                  <c:v>5.8618041401704017</c:v>
                </c:pt>
                <c:pt idx="55">
                  <c:v>5.7599764361265882</c:v>
                </c:pt>
                <c:pt idx="56">
                  <c:v>5.8021285152311561</c:v>
                </c:pt>
                <c:pt idx="57">
                  <c:v>5.9496021370345886</c:v>
                </c:pt>
                <c:pt idx="58">
                  <c:v>6.5424487898491934</c:v>
                </c:pt>
                <c:pt idx="59">
                  <c:v>6.9912059362799157</c:v>
                </c:pt>
                <c:pt idx="60">
                  <c:v>7.263391702802859</c:v>
                </c:pt>
                <c:pt idx="61">
                  <c:v>7.2313971363451044</c:v>
                </c:pt>
                <c:pt idx="62">
                  <c:v>7.2632773759786078</c:v>
                </c:pt>
                <c:pt idx="63">
                  <c:v>7.4659166420378922</c:v>
                </c:pt>
                <c:pt idx="64">
                  <c:v>7.5904624697273659</c:v>
                </c:pt>
                <c:pt idx="65">
                  <c:v>7.7689176326768843</c:v>
                </c:pt>
                <c:pt idx="66">
                  <c:v>7.926081645696347</c:v>
                </c:pt>
                <c:pt idx="67">
                  <c:v>8.2739058042742499</c:v>
                </c:pt>
                <c:pt idx="68">
                  <c:v>8.5110769530007335</c:v>
                </c:pt>
                <c:pt idx="69">
                  <c:v>8.5975630234324374</c:v>
                </c:pt>
                <c:pt idx="70">
                  <c:v>8.300480339954257</c:v>
                </c:pt>
                <c:pt idx="71">
                  <c:v>8.0105587648328704</c:v>
                </c:pt>
                <c:pt idx="72">
                  <c:v>7.8498051317648718</c:v>
                </c:pt>
                <c:pt idx="73">
                  <c:v>7.8052815071688615</c:v>
                </c:pt>
                <c:pt idx="74">
                  <c:v>7.6043367919793257</c:v>
                </c:pt>
                <c:pt idx="75">
                  <c:v>7.2148201059688359</c:v>
                </c:pt>
                <c:pt idx="76">
                  <c:v>6.834553219605719</c:v>
                </c:pt>
                <c:pt idx="77">
                  <c:v>6.4556481251400344</c:v>
                </c:pt>
                <c:pt idx="78">
                  <c:v>6.1313614945245876</c:v>
                </c:pt>
                <c:pt idx="79">
                  <c:v>5.7626170081699444</c:v>
                </c:pt>
                <c:pt idx="80">
                  <c:v>5.4858917111814192</c:v>
                </c:pt>
                <c:pt idx="81">
                  <c:v>5.3039849738003779</c:v>
                </c:pt>
                <c:pt idx="82">
                  <c:v>5.2843746935968978</c:v>
                </c:pt>
                <c:pt idx="83">
                  <c:v>5.3521329210523305</c:v>
                </c:pt>
                <c:pt idx="84">
                  <c:v>5.360529196953725</c:v>
                </c:pt>
                <c:pt idx="85">
                  <c:v>5.2472019530362859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07-4E49-A37E-F175896179BB}"/>
            </c:ext>
          </c:extLst>
        </c:ser>
        <c:ser>
          <c:idx val="4"/>
          <c:order val="2"/>
          <c:tx>
            <c:strRef>
              <c:f>'Monthly Inflation'!$CO$4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Inflation'!$CO$32:$CO$129</c:f>
              <c:numCache>
                <c:formatCode>#,##0.00</c:formatCode>
                <c:ptCount val="9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F07-4E49-A37E-F175896179BB}"/>
            </c:ext>
          </c:extLst>
        </c:ser>
        <c:ser>
          <c:idx val="2"/>
          <c:order val="5"/>
          <c:tx>
            <c:strRef>
              <c:f>'Monthly Inflation'!$CM$4</c:f>
              <c:strCache>
                <c:ptCount val="1"/>
                <c:pt idx="0">
                  <c:v>Banxico's Forecast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bg1"/>
                </a:solidFill>
              </a:ln>
              <a:effectLst/>
            </c:spPr>
          </c:marke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Inflation'!$CM$32:$CM$129</c:f>
              <c:numCache>
                <c:formatCode>General</c:formatCode>
                <c:ptCount val="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5.8</c:v>
                </c:pt>
                <c:pt idx="75">
                  <c:v>#N/A</c:v>
                </c:pt>
                <c:pt idx="76">
                  <c:v>#N/A</c:v>
                </c:pt>
                <c:pt idx="77">
                  <c:v>4.8</c:v>
                </c:pt>
                <c:pt idx="78">
                  <c:v>#N/A</c:v>
                </c:pt>
                <c:pt idx="79">
                  <c:v>#N/A</c:v>
                </c:pt>
                <c:pt idx="80">
                  <c:v>4.4000000000000004</c:v>
                </c:pt>
                <c:pt idx="81">
                  <c:v>#N/A</c:v>
                </c:pt>
                <c:pt idx="82">
                  <c:v>#N/A</c:v>
                </c:pt>
                <c:pt idx="83">
                  <c:v>4.5999999999999996</c:v>
                </c:pt>
                <c:pt idx="84">
                  <c:v>#N/A</c:v>
                </c:pt>
                <c:pt idx="85">
                  <c:v>#N/A</c:v>
                </c:pt>
                <c:pt idx="86">
                  <c:v>3.2</c:v>
                </c:pt>
                <c:pt idx="87">
                  <c:v>#N/A</c:v>
                </c:pt>
                <c:pt idx="88">
                  <c:v>#N/A</c:v>
                </c:pt>
                <c:pt idx="89">
                  <c:v>2.7</c:v>
                </c:pt>
                <c:pt idx="90">
                  <c:v>#N/A</c:v>
                </c:pt>
                <c:pt idx="91">
                  <c:v>#N/A</c:v>
                </c:pt>
                <c:pt idx="92">
                  <c:v>3</c:v>
                </c:pt>
                <c:pt idx="93">
                  <c:v>#N/A</c:v>
                </c:pt>
                <c:pt idx="94">
                  <c:v>#N/A</c:v>
                </c:pt>
                <c:pt idx="95">
                  <c:v>3.5</c:v>
                </c:pt>
                <c:pt idx="96">
                  <c:v>#N/A</c:v>
                </c:pt>
                <c:pt idx="9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07-4E49-A37E-F175896179BB}"/>
            </c:ext>
          </c:extLst>
        </c:ser>
        <c:ser>
          <c:idx val="3"/>
          <c:order val="6"/>
          <c:tx>
            <c:strRef>
              <c:f>'Monthly Inflation'!$CN$4</c:f>
              <c:strCache>
                <c:ptCount val="1"/>
                <c:pt idx="0">
                  <c:v>Banxico's Forecast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bg1"/>
                </a:solidFill>
              </a:ln>
              <a:effectLst/>
            </c:spPr>
          </c:marke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Inflation'!$CN$32:$CN$129</c:f>
              <c:numCache>
                <c:formatCode>General</c:formatCode>
                <c:ptCount val="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7.7</c:v>
                </c:pt>
                <c:pt idx="75">
                  <c:v>#N/A</c:v>
                </c:pt>
                <c:pt idx="76">
                  <c:v>#N/A</c:v>
                </c:pt>
                <c:pt idx="77">
                  <c:v>6.4</c:v>
                </c:pt>
                <c:pt idx="78">
                  <c:v>#N/A</c:v>
                </c:pt>
                <c:pt idx="79">
                  <c:v>#N/A</c:v>
                </c:pt>
                <c:pt idx="80">
                  <c:v>5.3</c:v>
                </c:pt>
                <c:pt idx="81">
                  <c:v>#N/A</c:v>
                </c:pt>
                <c:pt idx="82">
                  <c:v>#N/A</c:v>
                </c:pt>
                <c:pt idx="83">
                  <c:v>4.9000000000000004</c:v>
                </c:pt>
                <c:pt idx="84">
                  <c:v>#N/A</c:v>
                </c:pt>
                <c:pt idx="85">
                  <c:v>#N/A</c:v>
                </c:pt>
                <c:pt idx="86">
                  <c:v>4.2</c:v>
                </c:pt>
                <c:pt idx="87">
                  <c:v>#N/A</c:v>
                </c:pt>
                <c:pt idx="88">
                  <c:v>#N/A</c:v>
                </c:pt>
                <c:pt idx="89">
                  <c:v>3.7</c:v>
                </c:pt>
                <c:pt idx="90">
                  <c:v>#N/A</c:v>
                </c:pt>
                <c:pt idx="91">
                  <c:v>#N/A</c:v>
                </c:pt>
                <c:pt idx="92">
                  <c:v>3.4</c:v>
                </c:pt>
                <c:pt idx="93">
                  <c:v>#N/A</c:v>
                </c:pt>
                <c:pt idx="94">
                  <c:v>#N/A</c:v>
                </c:pt>
                <c:pt idx="95">
                  <c:v>3.1</c:v>
                </c:pt>
                <c:pt idx="96">
                  <c:v>#N/A</c:v>
                </c:pt>
                <c:pt idx="9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07-4E49-A37E-F17589617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951712"/>
        <c:axId val="1011943840"/>
      </c:lineChart>
      <c:dateAx>
        <c:axId val="1011951712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943840"/>
        <c:crosses val="autoZero"/>
        <c:auto val="1"/>
        <c:lblOffset val="100"/>
        <c:baseTimeUnit val="months"/>
      </c:dateAx>
      <c:valAx>
        <c:axId val="101194384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951712"/>
        <c:crosses val="autoZero"/>
        <c:crossBetween val="midCat"/>
        <c:majorUnit val="1"/>
      </c:valAx>
      <c:spPr>
        <a:noFill/>
        <a:ln>
          <a:solidFill>
            <a:schemeClr val="bg1">
              <a:lumMod val="6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19432019331050931"/>
          <c:y val="0.15916294738140521"/>
          <c:w val="0.33434735627262663"/>
          <c:h val="0.19536462510718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Mexico:</a:t>
            </a:r>
            <a:r>
              <a:rPr lang="en-US" baseline="0"/>
              <a:t> Survey vs Banxico - </a:t>
            </a:r>
            <a:r>
              <a:rPr lang="en-US" b="1" u="sng" baseline="0"/>
              <a:t>Core</a:t>
            </a:r>
            <a:r>
              <a:rPr lang="en-US" baseline="0"/>
              <a:t> CPI</a:t>
            </a:r>
            <a:endParaRPr lang="en-US"/>
          </a:p>
        </c:rich>
      </c:tx>
      <c:layout>
        <c:manualLayout>
          <c:xMode val="edge"/>
          <c:yMode val="edge"/>
          <c:x val="7.8428024949459357E-2"/>
          <c:y val="2.8809757206905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991237737132819E-2"/>
          <c:y val="0.13449759739549619"/>
          <c:w val="0.89643509429375512"/>
          <c:h val="0.68325280870162852"/>
        </c:manualLayout>
      </c:layout>
      <c:areaChart>
        <c:grouping val="stacked"/>
        <c:varyColors val="0"/>
        <c:ser>
          <c:idx val="5"/>
          <c:order val="3"/>
          <c:tx>
            <c:strRef>
              <c:f>'Monthly Inflation'!$CP$4</c:f>
              <c:strCache>
                <c:ptCount val="1"/>
                <c:pt idx="0">
                  <c:v>+1pp band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Inflation'!$CP$32:$CP$129</c:f>
              <c:numCache>
                <c:formatCode>#,##0.00</c:formatCode>
                <c:ptCount val="9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BA-4F75-8BA2-246CB79425B5}"/>
            </c:ext>
          </c:extLst>
        </c:ser>
        <c:ser>
          <c:idx val="6"/>
          <c:order val="4"/>
          <c:tx>
            <c:strRef>
              <c:f>'Monthly Inflation'!$CQ$4</c:f>
              <c:strCache>
                <c:ptCount val="1"/>
                <c:pt idx="0">
                  <c:v>-1pp band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Inflation'!$CQ$32:$CQ$129</c:f>
              <c:numCache>
                <c:formatCode>#,##0.00</c:formatCode>
                <c:ptCount val="98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BA-4F75-8BA2-246CB7942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951712"/>
        <c:axId val="1011943840"/>
      </c:areaChart>
      <c:lineChart>
        <c:grouping val="standard"/>
        <c:varyColors val="0"/>
        <c:ser>
          <c:idx val="0"/>
          <c:order val="0"/>
          <c:tx>
            <c:strRef>
              <c:f>'Monthly Inflation'!$CK$4</c:f>
              <c:strCache>
                <c:ptCount val="1"/>
                <c:pt idx="0">
                  <c:v>3mma saar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Inflation'!$DA$32:$DA$129</c:f>
              <c:numCache>
                <c:formatCode>#,##0.00</c:formatCode>
                <c:ptCount val="98"/>
                <c:pt idx="0">
                  <c:v>4.5551595731536167</c:v>
                </c:pt>
                <c:pt idx="1">
                  <c:v>5.1601806667500325</c:v>
                </c:pt>
                <c:pt idx="2">
                  <c:v>6.0982152218668473</c:v>
                </c:pt>
                <c:pt idx="3">
                  <c:v>6.5116749544982184</c:v>
                </c:pt>
                <c:pt idx="4">
                  <c:v>6.2167001957984809</c:v>
                </c:pt>
                <c:pt idx="5">
                  <c:v>5.4097558444634144</c:v>
                </c:pt>
                <c:pt idx="6">
                  <c:v>4.6378940184332818</c:v>
                </c:pt>
                <c:pt idx="7">
                  <c:v>4.1696946919923192</c:v>
                </c:pt>
                <c:pt idx="8">
                  <c:v>3.8729360217978885</c:v>
                </c:pt>
                <c:pt idx="9">
                  <c:v>3.6889968349988131</c:v>
                </c:pt>
                <c:pt idx="10">
                  <c:v>3.7338410182053203</c:v>
                </c:pt>
                <c:pt idx="11">
                  <c:v>3.9777937571412707</c:v>
                </c:pt>
                <c:pt idx="12">
                  <c:v>4.2310103268191979</c:v>
                </c:pt>
                <c:pt idx="13">
                  <c:v>4.1311488764699407</c:v>
                </c:pt>
                <c:pt idx="14">
                  <c:v>3.8236174707916035</c:v>
                </c:pt>
                <c:pt idx="15">
                  <c:v>3.414867563850303</c:v>
                </c:pt>
                <c:pt idx="16">
                  <c:v>3.1522071651850516</c:v>
                </c:pt>
                <c:pt idx="17">
                  <c:v>3.0145753665021764</c:v>
                </c:pt>
                <c:pt idx="18">
                  <c:v>3.21385000981725</c:v>
                </c:pt>
                <c:pt idx="19">
                  <c:v>3.4145684183627103</c:v>
                </c:pt>
                <c:pt idx="20">
                  <c:v>3.6861562377643033</c:v>
                </c:pt>
                <c:pt idx="21">
                  <c:v>3.7876247130558007</c:v>
                </c:pt>
                <c:pt idx="22">
                  <c:v>4.004357815666741</c:v>
                </c:pt>
                <c:pt idx="23">
                  <c:v>4.2146445202444154</c:v>
                </c:pt>
                <c:pt idx="24">
                  <c:v>4.1765824938303764</c:v>
                </c:pt>
                <c:pt idx="25">
                  <c:v>3.9258665504512273</c:v>
                </c:pt>
                <c:pt idx="26">
                  <c:v>3.5238059583123138</c:v>
                </c:pt>
                <c:pt idx="27">
                  <c:v>3.6322370358938891</c:v>
                </c:pt>
                <c:pt idx="28">
                  <c:v>3.7425243982914886</c:v>
                </c:pt>
                <c:pt idx="29">
                  <c:v>3.9170153893527364</c:v>
                </c:pt>
                <c:pt idx="30">
                  <c:v>3.6125491914547894</c:v>
                </c:pt>
                <c:pt idx="31">
                  <c:v>3.4680905553118841</c:v>
                </c:pt>
                <c:pt idx="32">
                  <c:v>3.334739670823486</c:v>
                </c:pt>
                <c:pt idx="33">
                  <c:v>3.3999916036174889</c:v>
                </c:pt>
                <c:pt idx="34">
                  <c:v>3.5971574344882526</c:v>
                </c:pt>
                <c:pt idx="35">
                  <c:v>3.7927177256125475</c:v>
                </c:pt>
                <c:pt idx="36">
                  <c:v>4.0117515607387872</c:v>
                </c:pt>
                <c:pt idx="37">
                  <c:v>3.8686357261719544</c:v>
                </c:pt>
                <c:pt idx="38">
                  <c:v>3.6500288166452228</c:v>
                </c:pt>
                <c:pt idx="39">
                  <c:v>3.3844170062414114</c:v>
                </c:pt>
                <c:pt idx="40">
                  <c:v>3.4323122587198944</c:v>
                </c:pt>
                <c:pt idx="41">
                  <c:v>3.7052187998639092</c:v>
                </c:pt>
                <c:pt idx="42">
                  <c:v>4.1101525393379132</c:v>
                </c:pt>
                <c:pt idx="43">
                  <c:v>4.404287580680541</c:v>
                </c:pt>
                <c:pt idx="44">
                  <c:v>4.5242739606231055</c:v>
                </c:pt>
                <c:pt idx="45">
                  <c:v>4.3492933949655708</c:v>
                </c:pt>
                <c:pt idx="46">
                  <c:v>3.8194169090588872</c:v>
                </c:pt>
                <c:pt idx="47">
                  <c:v>3.4623214232183415</c:v>
                </c:pt>
                <c:pt idx="48">
                  <c:v>3.3596759628482431</c:v>
                </c:pt>
                <c:pt idx="49">
                  <c:v>3.8363935031667702</c:v>
                </c:pt>
                <c:pt idx="50">
                  <c:v>4.1941008803031776</c:v>
                </c:pt>
                <c:pt idx="51">
                  <c:v>4.4719134132572025</c:v>
                </c:pt>
                <c:pt idx="52">
                  <c:v>4.8881646823614817</c:v>
                </c:pt>
                <c:pt idx="53">
                  <c:v>5.3854113226028915</c:v>
                </c:pt>
                <c:pt idx="54">
                  <c:v>6.068430659088544</c:v>
                </c:pt>
                <c:pt idx="55">
                  <c:v>6.2141118869884719</c:v>
                </c:pt>
                <c:pt idx="56">
                  <c:v>6.1740295971449939</c:v>
                </c:pt>
                <c:pt idx="57">
                  <c:v>6.0109209484435127</c:v>
                </c:pt>
                <c:pt idx="58">
                  <c:v>6.1737888097345133</c:v>
                </c:pt>
                <c:pt idx="59">
                  <c:v>6.7207673492437623</c:v>
                </c:pt>
                <c:pt idx="60">
                  <c:v>7.2967336532669878</c:v>
                </c:pt>
                <c:pt idx="61">
                  <c:v>7.8238561674247409</c:v>
                </c:pt>
                <c:pt idx="62">
                  <c:v>8.0193591230853603</c:v>
                </c:pt>
                <c:pt idx="63">
                  <c:v>8.2697868531277638</c:v>
                </c:pt>
                <c:pt idx="64">
                  <c:v>8.3478095778928409</c:v>
                </c:pt>
                <c:pt idx="65">
                  <c:v>8.5210009562045794</c:v>
                </c:pt>
                <c:pt idx="66">
                  <c:v>8.4260947214839064</c:v>
                </c:pt>
                <c:pt idx="67">
                  <c:v>8.6449052235455213</c:v>
                </c:pt>
                <c:pt idx="68">
                  <c:v>8.7413542229569661</c:v>
                </c:pt>
                <c:pt idx="69">
                  <c:v>9.017586663151425</c:v>
                </c:pt>
                <c:pt idx="70">
                  <c:v>8.8137196327898177</c:v>
                </c:pt>
                <c:pt idx="71">
                  <c:v>8.4743617078695959</c:v>
                </c:pt>
                <c:pt idx="72">
                  <c:v>8.0946629316198315</c:v>
                </c:pt>
                <c:pt idx="73">
                  <c:v>7.7767963760874466</c:v>
                </c:pt>
                <c:pt idx="74">
                  <c:v>7.5013421965699365</c:v>
                </c:pt>
                <c:pt idx="75">
                  <c:v>6.7622263666976465</c:v>
                </c:pt>
                <c:pt idx="76">
                  <c:v>5.9750828582233879</c:v>
                </c:pt>
                <c:pt idx="77">
                  <c:v>5.1992126890320138</c:v>
                </c:pt>
                <c:pt idx="78">
                  <c:v>4.8554987705580812</c:v>
                </c:pt>
                <c:pt idx="79">
                  <c:v>4.6564575251154467</c:v>
                </c:pt>
                <c:pt idx="80">
                  <c:v>4.6801411140132148</c:v>
                </c:pt>
                <c:pt idx="81">
                  <c:v>4.7246408207606549</c:v>
                </c:pt>
                <c:pt idx="82">
                  <c:v>4.987076815803694</c:v>
                </c:pt>
                <c:pt idx="83">
                  <c:v>5.0895959689227936</c:v>
                </c:pt>
                <c:pt idx="84">
                  <c:v>5.1673481738025044</c:v>
                </c:pt>
                <c:pt idx="85">
                  <c:v>4.8788165983858205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BA-4F75-8BA2-246CB79425B5}"/>
            </c:ext>
          </c:extLst>
        </c:ser>
        <c:ser>
          <c:idx val="1"/>
          <c:order val="1"/>
          <c:tx>
            <c:strRef>
              <c:f>'Monthly Inflation'!$CL$4</c:f>
              <c:strCache>
                <c:ptCount val="1"/>
                <c:pt idx="0">
                  <c:v>12m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Inflation'!$DB$32:$DB$129</c:f>
              <c:numCache>
                <c:formatCode>#,##0.00</c:formatCode>
                <c:ptCount val="98"/>
                <c:pt idx="0">
                  <c:v>3.5183793060644888</c:v>
                </c:pt>
                <c:pt idx="1">
                  <c:v>3.8385881825956951</c:v>
                </c:pt>
                <c:pt idx="2">
                  <c:v>4.1834572442638773</c:v>
                </c:pt>
                <c:pt idx="3">
                  <c:v>4.4740348308592246</c:v>
                </c:pt>
                <c:pt idx="4">
                  <c:v>4.6510429127219197</c:v>
                </c:pt>
                <c:pt idx="5">
                  <c:v>4.7727584097680635</c:v>
                </c:pt>
                <c:pt idx="6">
                  <c:v>4.8494431718565965</c:v>
                </c:pt>
                <c:pt idx="7">
                  <c:v>4.922695123941935</c:v>
                </c:pt>
                <c:pt idx="8">
                  <c:v>4.9088620821907609</c:v>
                </c:pt>
                <c:pt idx="9">
                  <c:v>4.8496945631687156</c:v>
                </c:pt>
                <c:pt idx="10">
                  <c:v>4.811391184215168</c:v>
                </c:pt>
                <c:pt idx="11">
                  <c:v>4.8323115920811164</c:v>
                </c:pt>
                <c:pt idx="12">
                  <c:v>4.7594331900011655</c:v>
                </c:pt>
                <c:pt idx="13">
                  <c:v>4.551366340163824</c:v>
                </c:pt>
                <c:pt idx="14">
                  <c:v>4.2708054015263697</c:v>
                </c:pt>
                <c:pt idx="15">
                  <c:v>3.9909474590441505</c:v>
                </c:pt>
                <c:pt idx="16">
                  <c:v>3.797572206835691</c:v>
                </c:pt>
                <c:pt idx="17">
                  <c:v>3.6630128167436169</c:v>
                </c:pt>
                <c:pt idx="18">
                  <c:v>3.6388876216989559</c:v>
                </c:pt>
                <c:pt idx="19">
                  <c:v>3.6216565179118256</c:v>
                </c:pt>
                <c:pt idx="20">
                  <c:v>3.6423236700487061</c:v>
                </c:pt>
                <c:pt idx="21">
                  <c:v>3.6767844999120975</c:v>
                </c:pt>
                <c:pt idx="22">
                  <c:v>3.6802311995382126</c:v>
                </c:pt>
                <c:pt idx="23">
                  <c:v>3.6871002435217215</c:v>
                </c:pt>
                <c:pt idx="24">
                  <c:v>3.6457134262988262</c:v>
                </c:pt>
                <c:pt idx="25">
                  <c:v>3.614720226396789</c:v>
                </c:pt>
                <c:pt idx="26">
                  <c:v>3.5699663003564361</c:v>
                </c:pt>
                <c:pt idx="27">
                  <c:v>3.6596337936454169</c:v>
                </c:pt>
                <c:pt idx="28">
                  <c:v>3.7353860030463579</c:v>
                </c:pt>
                <c:pt idx="29">
                  <c:v>3.8318562089016126</c:v>
                </c:pt>
                <c:pt idx="30">
                  <c:v>3.8111240506293647</c:v>
                </c:pt>
                <c:pt idx="31">
                  <c:v>3.8076684085042793</c:v>
                </c:pt>
                <c:pt idx="32">
                  <c:v>3.7731591380900746</c:v>
                </c:pt>
                <c:pt idx="33">
                  <c:v>3.7283201027405064</c:v>
                </c:pt>
                <c:pt idx="34">
                  <c:v>3.6903981978190408</c:v>
                </c:pt>
                <c:pt idx="35">
                  <c:v>3.638738915520662</c:v>
                </c:pt>
                <c:pt idx="36">
                  <c:v>3.6525620941705816</c:v>
                </c:pt>
                <c:pt idx="37">
                  <c:v>3.6526293554376017</c:v>
                </c:pt>
                <c:pt idx="38">
                  <c:v>3.6561131119622465</c:v>
                </c:pt>
                <c:pt idx="39">
                  <c:v>3.5804243028036447</c:v>
                </c:pt>
                <c:pt idx="40">
                  <c:v>3.5770538231109916</c:v>
                </c:pt>
                <c:pt idx="41">
                  <c:v>3.6150098106984578</c:v>
                </c:pt>
                <c:pt idx="42">
                  <c:v>3.7356133700688474</c:v>
                </c:pt>
                <c:pt idx="43">
                  <c:v>3.8494562563415351</c:v>
                </c:pt>
                <c:pt idx="44">
                  <c:v>3.946100320999387</c:v>
                </c:pt>
                <c:pt idx="45">
                  <c:v>3.9910131514856508</c:v>
                </c:pt>
                <c:pt idx="46">
                  <c:v>3.8907036628968306</c:v>
                </c:pt>
                <c:pt idx="47">
                  <c:v>3.8316691705393708</c:v>
                </c:pt>
                <c:pt idx="48">
                  <c:v>3.7864410243496991</c:v>
                </c:pt>
                <c:pt idx="49">
                  <c:v>3.8553238870647468</c:v>
                </c:pt>
                <c:pt idx="50">
                  <c:v>3.9623420854126152</c:v>
                </c:pt>
                <c:pt idx="51">
                  <c:v>4.0624710636855967</c:v>
                </c:pt>
                <c:pt idx="52">
                  <c:v>4.2318656333928431</c:v>
                </c:pt>
                <c:pt idx="53">
                  <c:v>4.3842783729111163</c:v>
                </c:pt>
                <c:pt idx="54">
                  <c:v>4.5610149415319983</c:v>
                </c:pt>
                <c:pt idx="55">
                  <c:v>4.6964000379865354</c:v>
                </c:pt>
                <c:pt idx="56">
                  <c:v>4.8111963172103502</c:v>
                </c:pt>
                <c:pt idx="57">
                  <c:v>4.985456118024028</c:v>
                </c:pt>
                <c:pt idx="58">
                  <c:v>5.2793929224004144</c:v>
                </c:pt>
                <c:pt idx="59">
                  <c:v>5.6121657694319778</c:v>
                </c:pt>
                <c:pt idx="60">
                  <c:v>5.9491820857089222</c:v>
                </c:pt>
                <c:pt idx="61">
                  <c:v>6.2587544253635441</c:v>
                </c:pt>
                <c:pt idx="62">
                  <c:v>6.5443629045483549</c:v>
                </c:pt>
                <c:pt idx="63">
                  <c:v>6.8839063099049822</c:v>
                </c:pt>
                <c:pt idx="64">
                  <c:v>7.1142888928936685</c:v>
                </c:pt>
                <c:pt idx="65">
                  <c:v>7.3521777838172211</c:v>
                </c:pt>
                <c:pt idx="66">
                  <c:v>7.4945762119114603</c:v>
                </c:pt>
                <c:pt idx="67">
                  <c:v>7.7478590376139538</c:v>
                </c:pt>
                <c:pt idx="68">
                  <c:v>8.0053095743088587</c:v>
                </c:pt>
                <c:pt idx="69">
                  <c:v>8.2631138151705414</c:v>
                </c:pt>
                <c:pt idx="70">
                  <c:v>8.4175095205063144</c:v>
                </c:pt>
                <c:pt idx="71">
                  <c:v>8.4427759781477167</c:v>
                </c:pt>
                <c:pt idx="72">
                  <c:v>8.4500632515892757</c:v>
                </c:pt>
                <c:pt idx="73">
                  <c:v>8.389071047086281</c:v>
                </c:pt>
                <c:pt idx="74">
                  <c:v>8.3030277301514843</c:v>
                </c:pt>
                <c:pt idx="75">
                  <c:v>8.066679548655534</c:v>
                </c:pt>
                <c:pt idx="76">
                  <c:v>7.791245862376087</c:v>
                </c:pt>
                <c:pt idx="77">
                  <c:v>7.464883587192479</c:v>
                </c:pt>
                <c:pt idx="78">
                  <c:v>7.1660206941334748</c:v>
                </c:pt>
                <c:pt idx="79">
                  <c:v>6.788468367621121</c:v>
                </c:pt>
                <c:pt idx="80">
                  <c:v>6.4473811404619141</c:v>
                </c:pt>
                <c:pt idx="81">
                  <c:v>6.0948659961528477</c:v>
                </c:pt>
                <c:pt idx="82">
                  <c:v>5.836400575383867</c:v>
                </c:pt>
                <c:pt idx="83">
                  <c:v>5.6065774007375113</c:v>
                </c:pt>
                <c:pt idx="84">
                  <c:v>5.3687744117467844</c:v>
                </c:pt>
                <c:pt idx="85">
                  <c:v>5.1176015260810601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BA-4F75-8BA2-246CB79425B5}"/>
            </c:ext>
          </c:extLst>
        </c:ser>
        <c:ser>
          <c:idx val="4"/>
          <c:order val="2"/>
          <c:tx>
            <c:strRef>
              <c:f>'Monthly Inflation'!$CO$4</c:f>
              <c:strCache>
                <c:ptCount val="1"/>
                <c:pt idx="0">
                  <c:v>Target</c:v>
                </c:pt>
              </c:strCache>
            </c:strRef>
          </c:tx>
          <c:spPr>
            <a:ln w="1270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Inflation'!$CO$32:$CO$129</c:f>
              <c:numCache>
                <c:formatCode>#,##0.00</c:formatCode>
                <c:ptCount val="9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BA-4F75-8BA2-246CB79425B5}"/>
            </c:ext>
          </c:extLst>
        </c:ser>
        <c:ser>
          <c:idx val="2"/>
          <c:order val="5"/>
          <c:tx>
            <c:strRef>
              <c:f>'Monthly Inflation'!$CM$4</c:f>
              <c:strCache>
                <c:ptCount val="1"/>
                <c:pt idx="0">
                  <c:v>Banxico's Forecast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bg1"/>
                </a:solidFill>
              </a:ln>
              <a:effectLst/>
            </c:spPr>
          </c:marke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Inflation'!$DC$32:$DC$129</c:f>
              <c:numCache>
                <c:formatCode>General</c:formatCode>
                <c:ptCount val="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7</c:v>
                </c:pt>
                <c:pt idx="75">
                  <c:v>#N/A</c:v>
                </c:pt>
                <c:pt idx="76">
                  <c:v>#N/A</c:v>
                </c:pt>
                <c:pt idx="77">
                  <c:v>5.2</c:v>
                </c:pt>
                <c:pt idx="78">
                  <c:v>#N/A</c:v>
                </c:pt>
                <c:pt idx="79">
                  <c:v>#N/A</c:v>
                </c:pt>
                <c:pt idx="80">
                  <c:v>4.3</c:v>
                </c:pt>
                <c:pt idx="81">
                  <c:v>#N/A</c:v>
                </c:pt>
                <c:pt idx="82">
                  <c:v>#N/A</c:v>
                </c:pt>
                <c:pt idx="83">
                  <c:v>3.5</c:v>
                </c:pt>
                <c:pt idx="84">
                  <c:v>#N/A</c:v>
                </c:pt>
                <c:pt idx="85">
                  <c:v>#N/A</c:v>
                </c:pt>
                <c:pt idx="86">
                  <c:v>3.4</c:v>
                </c:pt>
                <c:pt idx="87">
                  <c:v>#N/A</c:v>
                </c:pt>
                <c:pt idx="88">
                  <c:v>#N/A</c:v>
                </c:pt>
                <c:pt idx="89">
                  <c:v>3</c:v>
                </c:pt>
                <c:pt idx="90">
                  <c:v>#N/A</c:v>
                </c:pt>
                <c:pt idx="91">
                  <c:v>#N/A</c:v>
                </c:pt>
                <c:pt idx="92">
                  <c:v>2.8</c:v>
                </c:pt>
                <c:pt idx="93">
                  <c:v>#N/A</c:v>
                </c:pt>
                <c:pt idx="94">
                  <c:v>#N/A</c:v>
                </c:pt>
                <c:pt idx="95">
                  <c:v>3.1</c:v>
                </c:pt>
                <c:pt idx="96">
                  <c:v>#N/A</c:v>
                </c:pt>
                <c:pt idx="9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BA-4F75-8BA2-246CB79425B5}"/>
            </c:ext>
          </c:extLst>
        </c:ser>
        <c:ser>
          <c:idx val="3"/>
          <c:order val="6"/>
          <c:tx>
            <c:strRef>
              <c:f>'Monthly Inflation'!$CN$4</c:f>
              <c:strCache>
                <c:ptCount val="1"/>
                <c:pt idx="0">
                  <c:v>Banxico's Forecast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bg1"/>
                </a:solidFill>
              </a:ln>
              <a:effectLst/>
            </c:spPr>
          </c:marker>
          <c:cat>
            <c:numRef>
              <c:f>'Monthly Inflation'!$CC$32:$CC$129</c:f>
              <c:numCache>
                <c:formatCode>d\-mmm\-yy</c:formatCode>
                <c:ptCount val="98"/>
                <c:pt idx="0">
                  <c:v>42736</c:v>
                </c:pt>
                <c:pt idx="1">
                  <c:v>42767</c:v>
                </c:pt>
                <c:pt idx="2">
                  <c:v>42795</c:v>
                </c:pt>
                <c:pt idx="3">
                  <c:v>42826</c:v>
                </c:pt>
                <c:pt idx="4">
                  <c:v>42856</c:v>
                </c:pt>
                <c:pt idx="5">
                  <c:v>42887</c:v>
                </c:pt>
                <c:pt idx="6">
                  <c:v>42917</c:v>
                </c:pt>
                <c:pt idx="7">
                  <c:v>42948</c:v>
                </c:pt>
                <c:pt idx="8">
                  <c:v>42979</c:v>
                </c:pt>
                <c:pt idx="9">
                  <c:v>43009</c:v>
                </c:pt>
                <c:pt idx="10">
                  <c:v>43040</c:v>
                </c:pt>
                <c:pt idx="11">
                  <c:v>43070</c:v>
                </c:pt>
                <c:pt idx="12">
                  <c:v>43101</c:v>
                </c:pt>
                <c:pt idx="13">
                  <c:v>43132</c:v>
                </c:pt>
                <c:pt idx="14">
                  <c:v>43160</c:v>
                </c:pt>
                <c:pt idx="15">
                  <c:v>43191</c:v>
                </c:pt>
                <c:pt idx="16">
                  <c:v>43221</c:v>
                </c:pt>
                <c:pt idx="17">
                  <c:v>43252</c:v>
                </c:pt>
                <c:pt idx="18">
                  <c:v>43282</c:v>
                </c:pt>
                <c:pt idx="19">
                  <c:v>43313</c:v>
                </c:pt>
                <c:pt idx="20">
                  <c:v>43344</c:v>
                </c:pt>
                <c:pt idx="21">
                  <c:v>43374</c:v>
                </c:pt>
                <c:pt idx="22">
                  <c:v>43405</c:v>
                </c:pt>
                <c:pt idx="23">
                  <c:v>43435</c:v>
                </c:pt>
                <c:pt idx="24">
                  <c:v>43466</c:v>
                </c:pt>
                <c:pt idx="25">
                  <c:v>43497</c:v>
                </c:pt>
                <c:pt idx="26">
                  <c:v>43525</c:v>
                </c:pt>
                <c:pt idx="27">
                  <c:v>43556</c:v>
                </c:pt>
                <c:pt idx="28">
                  <c:v>43586</c:v>
                </c:pt>
                <c:pt idx="29">
                  <c:v>43617</c:v>
                </c:pt>
                <c:pt idx="30">
                  <c:v>43647</c:v>
                </c:pt>
                <c:pt idx="31">
                  <c:v>43678</c:v>
                </c:pt>
                <c:pt idx="32">
                  <c:v>43709</c:v>
                </c:pt>
                <c:pt idx="33">
                  <c:v>43739</c:v>
                </c:pt>
                <c:pt idx="34">
                  <c:v>43770</c:v>
                </c:pt>
                <c:pt idx="35">
                  <c:v>43800</c:v>
                </c:pt>
                <c:pt idx="36">
                  <c:v>43831</c:v>
                </c:pt>
                <c:pt idx="37">
                  <c:v>43862</c:v>
                </c:pt>
                <c:pt idx="38">
                  <c:v>43891</c:v>
                </c:pt>
                <c:pt idx="39">
                  <c:v>43922</c:v>
                </c:pt>
                <c:pt idx="40">
                  <c:v>43952</c:v>
                </c:pt>
                <c:pt idx="41">
                  <c:v>43983</c:v>
                </c:pt>
                <c:pt idx="42">
                  <c:v>44013</c:v>
                </c:pt>
                <c:pt idx="43">
                  <c:v>44044</c:v>
                </c:pt>
                <c:pt idx="44">
                  <c:v>44075</c:v>
                </c:pt>
                <c:pt idx="45">
                  <c:v>44105</c:v>
                </c:pt>
                <c:pt idx="46">
                  <c:v>44136</c:v>
                </c:pt>
                <c:pt idx="47">
                  <c:v>44166</c:v>
                </c:pt>
                <c:pt idx="48">
                  <c:v>44197</c:v>
                </c:pt>
                <c:pt idx="49">
                  <c:v>44228</c:v>
                </c:pt>
                <c:pt idx="50">
                  <c:v>44256</c:v>
                </c:pt>
                <c:pt idx="51">
                  <c:v>44287</c:v>
                </c:pt>
                <c:pt idx="52">
                  <c:v>44317</c:v>
                </c:pt>
                <c:pt idx="53">
                  <c:v>44348</c:v>
                </c:pt>
                <c:pt idx="54">
                  <c:v>44378</c:v>
                </c:pt>
                <c:pt idx="55">
                  <c:v>44409</c:v>
                </c:pt>
                <c:pt idx="56">
                  <c:v>44440</c:v>
                </c:pt>
                <c:pt idx="57">
                  <c:v>44470</c:v>
                </c:pt>
                <c:pt idx="58">
                  <c:v>44501</c:v>
                </c:pt>
                <c:pt idx="59">
                  <c:v>44531</c:v>
                </c:pt>
                <c:pt idx="60">
                  <c:v>44562</c:v>
                </c:pt>
                <c:pt idx="61">
                  <c:v>44593</c:v>
                </c:pt>
                <c:pt idx="62">
                  <c:v>44621</c:v>
                </c:pt>
                <c:pt idx="63">
                  <c:v>44652</c:v>
                </c:pt>
                <c:pt idx="64">
                  <c:v>44682</c:v>
                </c:pt>
                <c:pt idx="65">
                  <c:v>44713</c:v>
                </c:pt>
                <c:pt idx="66">
                  <c:v>44743</c:v>
                </c:pt>
                <c:pt idx="67">
                  <c:v>44774</c:v>
                </c:pt>
                <c:pt idx="68">
                  <c:v>44805</c:v>
                </c:pt>
                <c:pt idx="69">
                  <c:v>44835</c:v>
                </c:pt>
                <c:pt idx="70">
                  <c:v>44866</c:v>
                </c:pt>
                <c:pt idx="71">
                  <c:v>44896</c:v>
                </c:pt>
                <c:pt idx="72">
                  <c:v>44927</c:v>
                </c:pt>
                <c:pt idx="73">
                  <c:v>44958</c:v>
                </c:pt>
                <c:pt idx="74">
                  <c:v>44986</c:v>
                </c:pt>
                <c:pt idx="75">
                  <c:v>45017</c:v>
                </c:pt>
                <c:pt idx="76">
                  <c:v>45047</c:v>
                </c:pt>
                <c:pt idx="77">
                  <c:v>45078</c:v>
                </c:pt>
                <c:pt idx="78">
                  <c:v>45108</c:v>
                </c:pt>
                <c:pt idx="79">
                  <c:v>45139</c:v>
                </c:pt>
                <c:pt idx="80">
                  <c:v>45170</c:v>
                </c:pt>
                <c:pt idx="81">
                  <c:v>45200</c:v>
                </c:pt>
                <c:pt idx="82">
                  <c:v>45231</c:v>
                </c:pt>
                <c:pt idx="83">
                  <c:v>45261</c:v>
                </c:pt>
                <c:pt idx="84">
                  <c:v>45292</c:v>
                </c:pt>
                <c:pt idx="85">
                  <c:v>45323</c:v>
                </c:pt>
                <c:pt idx="86">
                  <c:v>45352</c:v>
                </c:pt>
                <c:pt idx="87">
                  <c:v>45383</c:v>
                </c:pt>
                <c:pt idx="88">
                  <c:v>45413</c:v>
                </c:pt>
                <c:pt idx="89">
                  <c:v>45444</c:v>
                </c:pt>
                <c:pt idx="90">
                  <c:v>45474</c:v>
                </c:pt>
                <c:pt idx="91">
                  <c:v>45505</c:v>
                </c:pt>
                <c:pt idx="92">
                  <c:v>45536</c:v>
                </c:pt>
                <c:pt idx="93">
                  <c:v>45566</c:v>
                </c:pt>
                <c:pt idx="94">
                  <c:v>45597</c:v>
                </c:pt>
                <c:pt idx="95">
                  <c:v>45627</c:v>
                </c:pt>
                <c:pt idx="96">
                  <c:v>45658</c:v>
                </c:pt>
                <c:pt idx="97">
                  <c:v>45689</c:v>
                </c:pt>
              </c:numCache>
            </c:numRef>
          </c:cat>
          <c:val>
            <c:numRef>
              <c:f>'Monthly Inflation'!$DD$32:$DD$129</c:f>
              <c:numCache>
                <c:formatCode>General</c:formatCode>
                <c:ptCount val="9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8.1999999999999993</c:v>
                </c:pt>
                <c:pt idx="75">
                  <c:v>#N/A</c:v>
                </c:pt>
                <c:pt idx="76">
                  <c:v>#N/A</c:v>
                </c:pt>
                <c:pt idx="77">
                  <c:v>7.3</c:v>
                </c:pt>
                <c:pt idx="78">
                  <c:v>#N/A</c:v>
                </c:pt>
                <c:pt idx="79">
                  <c:v>#N/A</c:v>
                </c:pt>
                <c:pt idx="80">
                  <c:v>6.2</c:v>
                </c:pt>
                <c:pt idx="81">
                  <c:v>#N/A</c:v>
                </c:pt>
                <c:pt idx="82">
                  <c:v>#N/A</c:v>
                </c:pt>
                <c:pt idx="83">
                  <c:v>5</c:v>
                </c:pt>
                <c:pt idx="84">
                  <c:v>#N/A</c:v>
                </c:pt>
                <c:pt idx="85">
                  <c:v>#N/A</c:v>
                </c:pt>
                <c:pt idx="86">
                  <c:v>4.0999999999999996</c:v>
                </c:pt>
                <c:pt idx="87">
                  <c:v>#N/A</c:v>
                </c:pt>
                <c:pt idx="88">
                  <c:v>#N/A</c:v>
                </c:pt>
                <c:pt idx="89">
                  <c:v>3.5</c:v>
                </c:pt>
                <c:pt idx="90">
                  <c:v>#N/A</c:v>
                </c:pt>
                <c:pt idx="91">
                  <c:v>#N/A</c:v>
                </c:pt>
                <c:pt idx="92">
                  <c:v>3.2</c:v>
                </c:pt>
                <c:pt idx="93">
                  <c:v>#N/A</c:v>
                </c:pt>
                <c:pt idx="94">
                  <c:v>#N/A</c:v>
                </c:pt>
                <c:pt idx="95">
                  <c:v>3.1</c:v>
                </c:pt>
                <c:pt idx="96">
                  <c:v>#N/A</c:v>
                </c:pt>
                <c:pt idx="9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BA-4F75-8BA2-246CB7942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1951712"/>
        <c:axId val="1011943840"/>
      </c:lineChart>
      <c:dateAx>
        <c:axId val="1011951712"/>
        <c:scaling>
          <c:orientation val="minMax"/>
        </c:scaling>
        <c:delete val="0"/>
        <c:axPos val="b"/>
        <c:numFmt formatCode="mmm\-yy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943840"/>
        <c:crosses val="autoZero"/>
        <c:auto val="1"/>
        <c:lblOffset val="100"/>
        <c:baseTimeUnit val="months"/>
      </c:dateAx>
      <c:valAx>
        <c:axId val="101194384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951712"/>
        <c:crosses val="autoZero"/>
        <c:crossBetween val="midCat"/>
        <c:majorUnit val="1"/>
      </c:valAx>
      <c:spPr>
        <a:noFill/>
        <a:ln>
          <a:solidFill>
            <a:schemeClr val="bg1">
              <a:lumMod val="65000"/>
            </a:schemeClr>
          </a:solidFill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19432019331050931"/>
          <c:y val="0.15916294738140521"/>
          <c:w val="0.33434735627262663"/>
          <c:h val="0.19536462510718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Mexico:</a:t>
            </a:r>
            <a:r>
              <a:rPr lang="en-US" baseline="0"/>
              <a:t> Expectativas </a:t>
            </a:r>
            <a:r>
              <a:rPr lang="en-US" sz="1400" b="0" i="0" u="none" strike="noStrike" baseline="0"/>
              <a:t>Tasa de Fondeo (%) </a:t>
            </a:r>
            <a:endParaRPr lang="en-US"/>
          </a:p>
        </c:rich>
      </c:tx>
      <c:layout>
        <c:manualLayout>
          <c:xMode val="edge"/>
          <c:yMode val="edge"/>
          <c:x val="0.1041097314913498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219816272965874E-2"/>
          <c:y val="0.12671134461538355"/>
          <c:w val="0.87122462817147861"/>
          <c:h val="0.72477351270656876"/>
        </c:manualLayout>
      </c:layout>
      <c:lineChart>
        <c:grouping val="standard"/>
        <c:varyColors val="0"/>
        <c:ser>
          <c:idx val="0"/>
          <c:order val="0"/>
          <c:tx>
            <c:strRef>
              <c:f>'Interest Rates'!$E$9</c:f>
              <c:strCache>
                <c:ptCount val="1"/>
                <c:pt idx="0">
                  <c:v>Dec-22</c:v>
                </c:pt>
              </c:strCache>
            </c:strRef>
          </c:tx>
          <c:spPr>
            <a:ln w="19050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'Interest Rates'!$F$7:$M$8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2023</c:v>
                  </c:pt>
                  <c:pt idx="4">
                    <c:v>2024</c:v>
                  </c:pt>
                </c:lvl>
              </c:multiLvlStrCache>
            </c:multiLvlStrRef>
          </c:cat>
          <c:val>
            <c:numRef>
              <c:f>'Interest Rates'!$F$9:$M$9</c:f>
              <c:numCache>
                <c:formatCode>#,##0.00</c:formatCode>
                <c:ptCount val="8"/>
                <c:pt idx="0">
                  <c:v>11</c:v>
                </c:pt>
                <c:pt idx="1">
                  <c:v>11</c:v>
                </c:pt>
                <c:pt idx="2">
                  <c:v>10.75</c:v>
                </c:pt>
                <c:pt idx="3">
                  <c:v>10.25</c:v>
                </c:pt>
                <c:pt idx="4">
                  <c:v>9.75</c:v>
                </c:pt>
                <c:pt idx="5">
                  <c:v>9</c:v>
                </c:pt>
                <c:pt idx="6">
                  <c:v>8.5</c:v>
                </c:pt>
                <c:pt idx="7">
                  <c:v>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F-4094-B62B-7D1DB0F3DBBB}"/>
            </c:ext>
          </c:extLst>
        </c:ser>
        <c:ser>
          <c:idx val="1"/>
          <c:order val="1"/>
          <c:tx>
            <c:strRef>
              <c:f>'Interest Rates'!$E$10</c:f>
              <c:strCache>
                <c:ptCount val="1"/>
                <c:pt idx="0">
                  <c:v>Jan-23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'Interest Rates'!$F$7:$M$8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2023</c:v>
                  </c:pt>
                  <c:pt idx="4">
                    <c:v>2024</c:v>
                  </c:pt>
                </c:lvl>
              </c:multiLvlStrCache>
            </c:multiLvlStrRef>
          </c:cat>
          <c:val>
            <c:numRef>
              <c:f>'Interest Rates'!$F$10:$M$10</c:f>
              <c:numCache>
                <c:formatCode>#,##0.00</c:formatCode>
                <c:ptCount val="8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10.5</c:v>
                </c:pt>
                <c:pt idx="4">
                  <c:v>9.75</c:v>
                </c:pt>
                <c:pt idx="5">
                  <c:v>9</c:v>
                </c:pt>
                <c:pt idx="6">
                  <c:v>8.5</c:v>
                </c:pt>
                <c:pt idx="7">
                  <c:v>8.25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F-4094-B62B-7D1DB0F3DBBB}"/>
            </c:ext>
          </c:extLst>
        </c:ser>
        <c:ser>
          <c:idx val="2"/>
          <c:order val="2"/>
          <c:tx>
            <c:strRef>
              <c:f>'Interest Rates'!$E$11</c:f>
              <c:strCache>
                <c:ptCount val="1"/>
                <c:pt idx="0">
                  <c:v>Feb-23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multiLvlStrRef>
              <c:f>'Interest Rates'!$F$7:$M$8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2023</c:v>
                  </c:pt>
                  <c:pt idx="4">
                    <c:v>2024</c:v>
                  </c:pt>
                </c:lvl>
              </c:multiLvlStrCache>
            </c:multiLvlStrRef>
          </c:cat>
          <c:val>
            <c:numRef>
              <c:f>'Interest Rates'!$F$11:$M$11</c:f>
              <c:numCache>
                <c:formatCode>#,##0.00</c:formatCode>
                <c:ptCount val="8"/>
                <c:pt idx="0">
                  <c:v>11.25</c:v>
                </c:pt>
                <c:pt idx="1">
                  <c:v>11.5</c:v>
                </c:pt>
                <c:pt idx="2">
                  <c:v>11.5</c:v>
                </c:pt>
                <c:pt idx="3">
                  <c:v>11.5</c:v>
                </c:pt>
                <c:pt idx="4">
                  <c:v>10.5</c:v>
                </c:pt>
                <c:pt idx="5">
                  <c:v>9.75</c:v>
                </c:pt>
                <c:pt idx="6">
                  <c:v>9.25</c:v>
                </c:pt>
                <c:pt idx="7">
                  <c:v>8.625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F-4094-B62B-7D1DB0F3D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4843640"/>
        <c:axId val="1094846264"/>
      </c:lineChart>
      <c:catAx>
        <c:axId val="10948436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94846264"/>
        <c:crosses val="autoZero"/>
        <c:auto val="1"/>
        <c:lblAlgn val="ctr"/>
        <c:lblOffset val="100"/>
        <c:noMultiLvlLbl val="0"/>
      </c:catAx>
      <c:valAx>
        <c:axId val="1094846264"/>
        <c:scaling>
          <c:orientation val="minMax"/>
          <c:max val="12"/>
          <c:min val="8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43640"/>
        <c:crosses val="autoZero"/>
        <c:crossBetween val="between"/>
        <c:majorUnit val="0.25"/>
      </c:valAx>
      <c:spPr>
        <a:noFill/>
        <a:ln>
          <a:solidFill>
            <a:schemeClr val="bg1">
              <a:lumMod val="65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74781889763779519"/>
          <c:y val="0.19965223097112858"/>
          <c:w val="0.19602865266841649"/>
          <c:h val="0.18460702828813061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6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1671256198054584E-2"/>
          <c:y val="0.12399360594175229"/>
          <c:w val="0.89006141932343519"/>
          <c:h val="0.482647551947285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'Interest Rates'!$E$13</c:f>
              <c:strCache>
                <c:ptCount val="1"/>
                <c:pt idx="0">
                  <c:v>Delta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numFmt formatCode="#,##0.00;[Red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'Interest Rates'!$F$7:$M$8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2023</c:v>
                  </c:pt>
                  <c:pt idx="4">
                    <c:v>2024</c:v>
                  </c:pt>
                </c:lvl>
              </c:multiLvlStrCache>
            </c:multiLvlStrRef>
          </c:cat>
          <c:val>
            <c:numRef>
              <c:f>'Interest Rates'!$F$13:$M$13</c:f>
              <c:numCache>
                <c:formatCode>#,##0.00</c:formatCode>
                <c:ptCount val="8"/>
                <c:pt idx="0">
                  <c:v>0.25</c:v>
                </c:pt>
                <c:pt idx="1">
                  <c:v>0.5</c:v>
                </c:pt>
                <c:pt idx="2">
                  <c:v>0.5</c:v>
                </c:pt>
                <c:pt idx="3">
                  <c:v>1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F5-4C94-8622-FE10D755E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1965488"/>
        <c:axId val="1011964832"/>
      </c:barChart>
      <c:catAx>
        <c:axId val="101196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964832"/>
        <c:crosses val="autoZero"/>
        <c:auto val="1"/>
        <c:lblAlgn val="ctr"/>
        <c:lblOffset val="100"/>
        <c:noMultiLvlLbl val="0"/>
      </c:catAx>
      <c:valAx>
        <c:axId val="1011964832"/>
        <c:scaling>
          <c:orientation val="minMax"/>
          <c:max val="1"/>
          <c:min val="-1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crossAx val="1011965488"/>
        <c:crosses val="autoZero"/>
        <c:crossBetween val="between"/>
      </c:valAx>
      <c:spPr>
        <a:noFill/>
        <a:ln>
          <a:solidFill>
            <a:schemeClr val="bg1">
              <a:lumMod val="6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Mexico:</a:t>
            </a:r>
            <a:r>
              <a:rPr lang="en-US" baseline="0"/>
              <a:t> Cumulative cuts/hikes (%)</a:t>
            </a:r>
            <a:endParaRPr lang="en-US"/>
          </a:p>
        </c:rich>
      </c:tx>
      <c:layout>
        <c:manualLayout>
          <c:xMode val="edge"/>
          <c:yMode val="edge"/>
          <c:x val="9.7304665414239697E-2"/>
          <c:y val="2.46479021303615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219816272965874E-2"/>
          <c:y val="0.12671134461538355"/>
          <c:w val="0.87122462817147861"/>
          <c:h val="0.72477351270656876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'Interest Rates'!$E$15</c:f>
              <c:strCache>
                <c:ptCount val="1"/>
                <c:pt idx="0">
                  <c:v>Previous Survey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'Interest Rates'!$F$7:$M$8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2023</c:v>
                  </c:pt>
                  <c:pt idx="4">
                    <c:v>2024</c:v>
                  </c:pt>
                </c:lvl>
              </c:multiLvlStrCache>
            </c:multiLvlStrRef>
          </c:cat>
          <c:val>
            <c:numRef>
              <c:f>'Interest Rates'!$F$15:$M$15</c:f>
              <c:numCache>
                <c:formatCode>#,##0.00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-0.5</c:v>
                </c:pt>
                <c:pt idx="4">
                  <c:v>-1.25</c:v>
                </c:pt>
                <c:pt idx="5">
                  <c:v>-2</c:v>
                </c:pt>
                <c:pt idx="6">
                  <c:v>-2.5</c:v>
                </c:pt>
                <c:pt idx="7">
                  <c:v>-2.75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26-4567-BC19-CCED93E136CC}"/>
            </c:ext>
          </c:extLst>
        </c:ser>
        <c:ser>
          <c:idx val="0"/>
          <c:order val="1"/>
          <c:tx>
            <c:strRef>
              <c:f>'Interest Rates'!$E$16</c:f>
              <c:strCache>
                <c:ptCount val="1"/>
                <c:pt idx="0">
                  <c:v>Current Survey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'Interest Rates'!$F$7:$M$8</c:f>
              <c:multiLvlStrCache>
                <c:ptCount val="8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</c:lvl>
                <c:lvl>
                  <c:pt idx="0">
                    <c:v>2023</c:v>
                  </c:pt>
                  <c:pt idx="4">
                    <c:v>2024</c:v>
                  </c:pt>
                </c:lvl>
              </c:multiLvlStrCache>
            </c:multiLvlStrRef>
          </c:cat>
          <c:val>
            <c:numRef>
              <c:f>'Interest Rates'!$F$16:$M$16</c:f>
              <c:numCache>
                <c:formatCode>#,##0.00</c:formatCode>
                <c:ptCount val="8"/>
                <c:pt idx="0">
                  <c:v>0.25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-0.5</c:v>
                </c:pt>
                <c:pt idx="5">
                  <c:v>-1.25</c:v>
                </c:pt>
                <c:pt idx="6">
                  <c:v>-1.75</c:v>
                </c:pt>
                <c:pt idx="7">
                  <c:v>-2.375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26-4567-BC19-CCED93E13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4843640"/>
        <c:axId val="1094846264"/>
      </c:barChart>
      <c:catAx>
        <c:axId val="109484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46264"/>
        <c:crosses val="autoZero"/>
        <c:auto val="1"/>
        <c:lblAlgn val="ctr"/>
        <c:lblOffset val="100"/>
        <c:noMultiLvlLbl val="0"/>
      </c:catAx>
      <c:valAx>
        <c:axId val="1094846264"/>
        <c:scaling>
          <c:orientation val="minMax"/>
          <c:max val="1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843640"/>
        <c:crosses val="autoZero"/>
        <c:crossBetween val="between"/>
        <c:majorUnit val="0.25"/>
      </c:valAx>
      <c:spPr>
        <a:noFill/>
        <a:ln>
          <a:solidFill>
            <a:schemeClr val="bg1">
              <a:lumMod val="65000"/>
            </a:schemeClr>
          </a:solidFill>
        </a:ln>
        <a:effectLst/>
      </c:spPr>
    </c:plotArea>
    <c:legend>
      <c:legendPos val="t"/>
      <c:layout>
        <c:manualLayout>
          <c:xMode val="edge"/>
          <c:yMode val="edge"/>
          <c:x val="0.11066422787139728"/>
          <c:y val="0.7147146146499892"/>
          <c:w val="0.28679290377527999"/>
          <c:h val="0.108222903462873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image" Target="../media/image1.emf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274727</xdr:colOff>
      <xdr:row>204</xdr:row>
      <xdr:rowOff>131586</xdr:rowOff>
    </xdr:from>
    <xdr:to>
      <xdr:col>59</xdr:col>
      <xdr:colOff>561691</xdr:colOff>
      <xdr:row>226</xdr:row>
      <xdr:rowOff>113641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A42D003F-4E0D-5C6B-AAA0-03E31C5D9B6E}"/>
            </a:ext>
          </a:extLst>
        </xdr:cNvPr>
        <xdr:cNvGrpSpPr/>
      </xdr:nvGrpSpPr>
      <xdr:grpSpPr>
        <a:xfrm>
          <a:off x="23720881" y="32160707"/>
          <a:ext cx="11821634" cy="3436176"/>
          <a:chOff x="22267459" y="30635510"/>
          <a:chExt cx="11082961" cy="3271695"/>
        </a:xfrm>
      </xdr:grpSpPr>
      <xdr:graphicFrame macro="">
        <xdr:nvGraphicFramePr>
          <xdr:cNvPr id="12" name="Chart 11">
            <a:extLst>
              <a:ext uri="{FF2B5EF4-FFF2-40B4-BE49-F238E27FC236}">
                <a16:creationId xmlns:a16="http://schemas.microsoft.com/office/drawing/2014/main" id="{9F3A7101-CAE6-7CB3-721B-E4483B728731}"/>
              </a:ext>
            </a:extLst>
          </xdr:cNvPr>
          <xdr:cNvGraphicFramePr/>
        </xdr:nvGraphicFramePr>
        <xdr:xfrm>
          <a:off x="22267459" y="30727045"/>
          <a:ext cx="5425319" cy="315025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15" name="Chart 14">
            <a:extLst>
              <a:ext uri="{FF2B5EF4-FFF2-40B4-BE49-F238E27FC236}">
                <a16:creationId xmlns:a16="http://schemas.microsoft.com/office/drawing/2014/main" id="{4E151340-1891-49DE-861E-E05768EE080C}"/>
              </a:ext>
            </a:extLst>
          </xdr:cNvPr>
          <xdr:cNvGraphicFramePr>
            <a:graphicFrameLocks/>
          </xdr:cNvGraphicFramePr>
        </xdr:nvGraphicFramePr>
        <xdr:xfrm>
          <a:off x="27777334" y="30635510"/>
          <a:ext cx="5573086" cy="327169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40</xdr:col>
      <xdr:colOff>516999</xdr:colOff>
      <xdr:row>181</xdr:row>
      <xdr:rowOff>39803</xdr:rowOff>
    </xdr:from>
    <xdr:to>
      <xdr:col>50</xdr:col>
      <xdr:colOff>261257</xdr:colOff>
      <xdr:row>202</xdr:row>
      <xdr:rowOff>21771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87C0B85-4F9F-44DA-928F-AEF91CB9C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209940</xdr:colOff>
      <xdr:row>197</xdr:row>
      <xdr:rowOff>124495</xdr:rowOff>
    </xdr:from>
    <xdr:to>
      <xdr:col>16</xdr:col>
      <xdr:colOff>171061</xdr:colOff>
      <xdr:row>225</xdr:row>
      <xdr:rowOff>124494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3B62BF-6EB7-479D-A2C9-D79CAE036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139772</xdr:colOff>
      <xdr:row>197</xdr:row>
      <xdr:rowOff>75254</xdr:rowOff>
    </xdr:from>
    <xdr:to>
      <xdr:col>28</xdr:col>
      <xdr:colOff>16747</xdr:colOff>
      <xdr:row>225</xdr:row>
      <xdr:rowOff>75252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177194-1CDC-463C-AE92-F54C752020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288400</xdr:colOff>
      <xdr:row>170</xdr:row>
      <xdr:rowOff>102875</xdr:rowOff>
    </xdr:from>
    <xdr:to>
      <xdr:col>22</xdr:col>
      <xdr:colOff>340926</xdr:colOff>
      <xdr:row>195</xdr:row>
      <xdr:rowOff>91990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CBB0B00A-CFE5-0E42-C3AC-D1D4D407AD3B}"/>
            </a:ext>
          </a:extLst>
        </xdr:cNvPr>
        <xdr:cNvGrpSpPr/>
      </xdr:nvGrpSpPr>
      <xdr:grpSpPr>
        <a:xfrm>
          <a:off x="1879389" y="26793809"/>
          <a:ext cx="10980108" cy="3914252"/>
          <a:chOff x="1825558" y="25522812"/>
          <a:chExt cx="10280313" cy="3727342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3BAE771B-A344-4592-A7B5-B1819E1A6CEC}"/>
              </a:ext>
            </a:extLst>
          </xdr:cNvPr>
          <xdr:cNvGraphicFramePr>
            <a:graphicFrameLocks/>
          </xdr:cNvGraphicFramePr>
        </xdr:nvGraphicFramePr>
        <xdr:xfrm>
          <a:off x="1825558" y="25556007"/>
          <a:ext cx="4935966" cy="366202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F58B7CAE-CBE9-4035-BFC2-9B4A9D7BCD1E}"/>
              </a:ext>
            </a:extLst>
          </xdr:cNvPr>
          <xdr:cNvGraphicFramePr>
            <a:graphicFrameLocks/>
          </xdr:cNvGraphicFramePr>
        </xdr:nvGraphicFramePr>
        <xdr:xfrm>
          <a:off x="6872109" y="25522812"/>
          <a:ext cx="5233762" cy="372734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</xdr:grpSp>
    <xdr:clientData/>
  </xdr:twoCellAnchor>
  <xdr:twoCellAnchor>
    <xdr:from>
      <xdr:col>61</xdr:col>
      <xdr:colOff>82600</xdr:colOff>
      <xdr:row>48</xdr:row>
      <xdr:rowOff>139273</xdr:rowOff>
    </xdr:from>
    <xdr:to>
      <xdr:col>73</xdr:col>
      <xdr:colOff>408533</xdr:colOff>
      <xdr:row>76</xdr:row>
      <xdr:rowOff>86447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669A00A-AF31-B30A-77F9-092C9070A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105813</xdr:colOff>
      <xdr:row>108</xdr:row>
      <xdr:rowOff>124703</xdr:rowOff>
    </xdr:from>
    <xdr:to>
      <xdr:col>22</xdr:col>
      <xdr:colOff>550267</xdr:colOff>
      <xdr:row>157</xdr:row>
      <xdr:rowOff>96072</xdr:rowOff>
    </xdr:to>
    <xdr:grpSp>
      <xdr:nvGrpSpPr>
        <xdr:cNvPr id="30" name="Group 29">
          <a:extLst>
            <a:ext uri="{FF2B5EF4-FFF2-40B4-BE49-F238E27FC236}">
              <a16:creationId xmlns:a16="http://schemas.microsoft.com/office/drawing/2014/main" id="{C6E801F8-5853-69C1-FE8C-70BA283A5ACC}"/>
            </a:ext>
          </a:extLst>
        </xdr:cNvPr>
        <xdr:cNvGrpSpPr/>
      </xdr:nvGrpSpPr>
      <xdr:grpSpPr>
        <a:xfrm>
          <a:off x="1696802" y="17081296"/>
          <a:ext cx="11372036" cy="7664639"/>
          <a:chOff x="1642971" y="16273839"/>
          <a:chExt cx="10672241" cy="7298292"/>
        </a:xfrm>
      </xdr:grpSpPr>
      <xdr:grpSp>
        <xdr:nvGrpSpPr>
          <xdr:cNvPr id="28" name="Group 27">
            <a:extLst>
              <a:ext uri="{FF2B5EF4-FFF2-40B4-BE49-F238E27FC236}">
                <a16:creationId xmlns:a16="http://schemas.microsoft.com/office/drawing/2014/main" id="{C700F627-A8C8-B838-7E65-2046550910F1}"/>
              </a:ext>
            </a:extLst>
          </xdr:cNvPr>
          <xdr:cNvGrpSpPr/>
        </xdr:nvGrpSpPr>
        <xdr:grpSpPr>
          <a:xfrm>
            <a:off x="1722783" y="16273839"/>
            <a:ext cx="10550563" cy="3546117"/>
            <a:chOff x="1746707" y="16237952"/>
            <a:chExt cx="10550563" cy="3546117"/>
          </a:xfrm>
        </xdr:grpSpPr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3A623A9-DEDD-5C88-16FD-C157032A1CDE}"/>
                </a:ext>
              </a:extLst>
            </xdr:cNvPr>
            <xdr:cNvGraphicFramePr/>
          </xdr:nvGraphicFramePr>
          <xdr:xfrm>
            <a:off x="1746707" y="16238943"/>
            <a:ext cx="5282616" cy="350977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9"/>
            </a:graphicData>
          </a:graphic>
        </xdr:graphicFrame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F4F4B7A6-770E-F593-EE3B-0AB526CF0763}"/>
                </a:ext>
              </a:extLst>
            </xdr:cNvPr>
            <xdr:cNvGraphicFramePr/>
          </xdr:nvGraphicFramePr>
          <xdr:xfrm>
            <a:off x="7087712" y="16237952"/>
            <a:ext cx="5209558" cy="354611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0"/>
            </a:graphicData>
          </a:graphic>
        </xdr:graphicFrame>
      </xdr:grpSp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AAA069D1-0310-4565-A2E7-E29EC5B6A5BC}"/>
              </a:ext>
            </a:extLst>
          </xdr:cNvPr>
          <xdr:cNvGraphicFramePr>
            <a:graphicFrameLocks/>
          </xdr:cNvGraphicFramePr>
        </xdr:nvGraphicFramePr>
        <xdr:xfrm>
          <a:off x="1642971" y="19849476"/>
          <a:ext cx="5410002" cy="372265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14" name="Chart 13">
            <a:extLst>
              <a:ext uri="{FF2B5EF4-FFF2-40B4-BE49-F238E27FC236}">
                <a16:creationId xmlns:a16="http://schemas.microsoft.com/office/drawing/2014/main" id="{2F52BF5B-7B0A-4869-B401-AF530DF2191C}"/>
              </a:ext>
            </a:extLst>
          </xdr:cNvPr>
          <xdr:cNvGraphicFramePr>
            <a:graphicFrameLocks/>
          </xdr:cNvGraphicFramePr>
        </xdr:nvGraphicFramePr>
        <xdr:xfrm>
          <a:off x="6808223" y="19902497"/>
          <a:ext cx="5506989" cy="366746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87086</xdr:colOff>
      <xdr:row>44</xdr:row>
      <xdr:rowOff>133350</xdr:rowOff>
    </xdr:from>
    <xdr:to>
      <xdr:col>66</xdr:col>
      <xdr:colOff>59871</xdr:colOff>
      <xdr:row>64</xdr:row>
      <xdr:rowOff>48985</xdr:rowOff>
    </xdr:to>
    <xdr:grpSp>
      <xdr:nvGrpSpPr>
        <xdr:cNvPr id="43" name="Group 42">
          <a:extLst>
            <a:ext uri="{FF2B5EF4-FFF2-40B4-BE49-F238E27FC236}">
              <a16:creationId xmlns:a16="http://schemas.microsoft.com/office/drawing/2014/main" id="{651B03D9-AB57-8A33-BE16-FC943609D931}"/>
            </a:ext>
          </a:extLst>
        </xdr:cNvPr>
        <xdr:cNvGrpSpPr/>
      </xdr:nvGrpSpPr>
      <xdr:grpSpPr>
        <a:xfrm>
          <a:off x="26623736" y="6867525"/>
          <a:ext cx="9726385" cy="2963635"/>
          <a:chOff x="25117826" y="6639165"/>
          <a:chExt cx="8988717" cy="2861181"/>
        </a:xfrm>
      </xdr:grpSpPr>
      <xdr:graphicFrame macro="">
        <xdr:nvGraphicFramePr>
          <xdr:cNvPr id="24" name="Chart 23">
            <a:extLst>
              <a:ext uri="{FF2B5EF4-FFF2-40B4-BE49-F238E27FC236}">
                <a16:creationId xmlns:a16="http://schemas.microsoft.com/office/drawing/2014/main" id="{C958B897-54E5-3F1F-F1C1-F2A5DC054434}"/>
              </a:ext>
            </a:extLst>
          </xdr:cNvPr>
          <xdr:cNvGraphicFramePr/>
        </xdr:nvGraphicFramePr>
        <xdr:xfrm>
          <a:off x="25117826" y="6693914"/>
          <a:ext cx="4407114" cy="280643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26" name="Chart 25">
            <a:extLst>
              <a:ext uri="{FF2B5EF4-FFF2-40B4-BE49-F238E27FC236}">
                <a16:creationId xmlns:a16="http://schemas.microsoft.com/office/drawing/2014/main" id="{05FDE4DF-57A8-8A9D-3C70-F651AA1A89C5}"/>
              </a:ext>
            </a:extLst>
          </xdr:cNvPr>
          <xdr:cNvGraphicFramePr/>
        </xdr:nvGraphicFramePr>
        <xdr:xfrm>
          <a:off x="29579525" y="6639165"/>
          <a:ext cx="4527018" cy="282852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81</xdr:col>
      <xdr:colOff>177010</xdr:colOff>
      <xdr:row>130</xdr:row>
      <xdr:rowOff>103768</xdr:rowOff>
    </xdr:from>
    <xdr:to>
      <xdr:col>101</xdr:col>
      <xdr:colOff>339792</xdr:colOff>
      <xdr:row>154</xdr:row>
      <xdr:rowOff>105358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24497878-70F2-0EC2-CE12-E73147E2C043}"/>
            </a:ext>
          </a:extLst>
        </xdr:cNvPr>
        <xdr:cNvGrpSpPr/>
      </xdr:nvGrpSpPr>
      <xdr:grpSpPr>
        <a:xfrm>
          <a:off x="45611260" y="19944343"/>
          <a:ext cx="12354782" cy="3659190"/>
          <a:chOff x="42676119" y="19275432"/>
          <a:chExt cx="11432698" cy="3536245"/>
        </a:xfrm>
      </xdr:grpSpPr>
      <xdr:graphicFrame macro="">
        <xdr:nvGraphicFramePr>
          <xdr:cNvPr id="33" name="Chart 32">
            <a:extLst>
              <a:ext uri="{FF2B5EF4-FFF2-40B4-BE49-F238E27FC236}">
                <a16:creationId xmlns:a16="http://schemas.microsoft.com/office/drawing/2014/main" id="{5BF57F57-5126-CED3-8376-2CCB0AB0D261}"/>
              </a:ext>
            </a:extLst>
          </xdr:cNvPr>
          <xdr:cNvGraphicFramePr/>
        </xdr:nvGraphicFramePr>
        <xdr:xfrm>
          <a:off x="42676119" y="19275432"/>
          <a:ext cx="5640402" cy="351560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42" name="Chart 41">
            <a:extLst>
              <a:ext uri="{FF2B5EF4-FFF2-40B4-BE49-F238E27FC236}">
                <a16:creationId xmlns:a16="http://schemas.microsoft.com/office/drawing/2014/main" id="{688350B5-715B-458D-8D59-E4D7CD5E9AB5}"/>
              </a:ext>
            </a:extLst>
          </xdr:cNvPr>
          <xdr:cNvGraphicFramePr>
            <a:graphicFrameLocks/>
          </xdr:cNvGraphicFramePr>
        </xdr:nvGraphicFramePr>
        <xdr:xfrm>
          <a:off x="48468415" y="19296072"/>
          <a:ext cx="5640402" cy="351560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36</xdr:col>
          <xdr:colOff>549728</xdr:colOff>
          <xdr:row>22</xdr:row>
          <xdr:rowOff>130628</xdr:rowOff>
        </xdr:from>
        <xdr:to>
          <xdr:col>45</xdr:col>
          <xdr:colOff>250371</xdr:colOff>
          <xdr:row>40</xdr:row>
          <xdr:rowOff>5442</xdr:rowOff>
        </xdr:to>
        <xdr:pic>
          <xdr:nvPicPr>
            <xdr:cNvPr id="44" name="Picture 43">
              <a:extLst>
                <a:ext uri="{FF2B5EF4-FFF2-40B4-BE49-F238E27FC236}">
                  <a16:creationId xmlns:a16="http://schemas.microsoft.com/office/drawing/2014/main" id="{4BED72AE-F748-D8CC-02B4-E6E05F82643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AL$4:$AT$20" spid="_x0000_s6798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17662071" y="3385457"/>
              <a:ext cx="5143500" cy="252004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0.75061</cdr:x>
      <cdr:y>0.13808</cdr:y>
    </cdr:from>
    <cdr:to>
      <cdr:x>0.75311</cdr:x>
      <cdr:y>0.81891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3113EA09-AFCF-3764-4EC5-0CEA6CA5C940}"/>
            </a:ext>
          </a:extLst>
        </cdr:cNvPr>
        <cdr:cNvCxnSpPr/>
      </cdr:nvCxnSpPr>
      <cdr:spPr>
        <a:xfrm xmlns:a="http://schemas.openxmlformats.org/drawingml/2006/main">
          <a:off x="4267200" y="483586"/>
          <a:ext cx="14199" cy="238444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0.74312</cdr:x>
      <cdr:y>0.12308</cdr:y>
    </cdr:from>
    <cdr:to>
      <cdr:x>0.92878</cdr:x>
      <cdr:y>0.1893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91671F3-A827-12C2-3CE6-A8FDDC6CF093}"/>
            </a:ext>
          </a:extLst>
        </cdr:cNvPr>
        <cdr:cNvSpPr txBox="1"/>
      </cdr:nvSpPr>
      <cdr:spPr>
        <a:xfrm xmlns:a="http://schemas.openxmlformats.org/drawingml/2006/main">
          <a:off x="4224605" y="431051"/>
          <a:ext cx="1055441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 i="1">
              <a:solidFill>
                <a:schemeClr val="tx1">
                  <a:lumMod val="50000"/>
                  <a:lumOff val="50000"/>
                </a:schemeClr>
              </a:solidFill>
            </a:rPr>
            <a:t>&gt;&gt; Forecasts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0.75061</cdr:x>
      <cdr:y>0.13808</cdr:y>
    </cdr:from>
    <cdr:to>
      <cdr:x>0.75311</cdr:x>
      <cdr:y>0.81891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3113EA09-AFCF-3764-4EC5-0CEA6CA5C940}"/>
            </a:ext>
          </a:extLst>
        </cdr:cNvPr>
        <cdr:cNvCxnSpPr/>
      </cdr:nvCxnSpPr>
      <cdr:spPr>
        <a:xfrm xmlns:a="http://schemas.openxmlformats.org/drawingml/2006/main">
          <a:off x="4267200" y="483586"/>
          <a:ext cx="14199" cy="2384445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0.74312</cdr:x>
      <cdr:y>0.12308</cdr:y>
    </cdr:from>
    <cdr:to>
      <cdr:x>0.92878</cdr:x>
      <cdr:y>0.1893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91671F3-A827-12C2-3CE6-A8FDDC6CF093}"/>
            </a:ext>
          </a:extLst>
        </cdr:cNvPr>
        <cdr:cNvSpPr txBox="1"/>
      </cdr:nvSpPr>
      <cdr:spPr>
        <a:xfrm xmlns:a="http://schemas.openxmlformats.org/drawingml/2006/main">
          <a:off x="4224605" y="431051"/>
          <a:ext cx="1055441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 i="1">
              <a:solidFill>
                <a:schemeClr val="tx1">
                  <a:lumMod val="50000"/>
                  <a:lumOff val="50000"/>
                </a:schemeClr>
              </a:solidFill>
            </a:rPr>
            <a:t>&gt;&gt; Forecasts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174172</xdr:colOff>
      <xdr:row>18</xdr:row>
      <xdr:rowOff>136074</xdr:rowOff>
    </xdr:from>
    <xdr:to>
      <xdr:col>16</xdr:col>
      <xdr:colOff>451757</xdr:colOff>
      <xdr:row>41</xdr:row>
      <xdr:rowOff>59871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A134650F-BD1D-A9E7-4E89-CAB3D0EF3002}"/>
            </a:ext>
          </a:extLst>
        </xdr:cNvPr>
        <xdr:cNvGrpSpPr/>
      </xdr:nvGrpSpPr>
      <xdr:grpSpPr>
        <a:xfrm>
          <a:off x="783772" y="2907849"/>
          <a:ext cx="9859735" cy="3428997"/>
          <a:chOff x="740229" y="2797631"/>
          <a:chExt cx="9601199" cy="3303811"/>
        </a:xfrm>
      </xdr:grpSpPr>
      <xdr:graphicFrame macro="">
        <xdr:nvGraphicFramePr>
          <xdr:cNvPr id="2" name="Chart 1">
            <a:extLst>
              <a:ext uri="{FF2B5EF4-FFF2-40B4-BE49-F238E27FC236}">
                <a16:creationId xmlns:a16="http://schemas.microsoft.com/office/drawing/2014/main" id="{F3C846C1-54C7-A436-24E9-033EE908AF3B}"/>
              </a:ext>
            </a:extLst>
          </xdr:cNvPr>
          <xdr:cNvGraphicFramePr/>
        </xdr:nvGraphicFramePr>
        <xdr:xfrm>
          <a:off x="740229" y="2852057"/>
          <a:ext cx="4920342" cy="249253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3" name="Chart 2">
            <a:extLst>
              <a:ext uri="{FF2B5EF4-FFF2-40B4-BE49-F238E27FC236}">
                <a16:creationId xmlns:a16="http://schemas.microsoft.com/office/drawing/2014/main" id="{3D5B3E34-4BAF-6752-8374-FCC8125D4C89}"/>
              </a:ext>
            </a:extLst>
          </xdr:cNvPr>
          <xdr:cNvGraphicFramePr/>
        </xdr:nvGraphicFramePr>
        <xdr:xfrm>
          <a:off x="828835" y="4814805"/>
          <a:ext cx="4816098" cy="128663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15" name="Chart 14">
            <a:extLst>
              <a:ext uri="{FF2B5EF4-FFF2-40B4-BE49-F238E27FC236}">
                <a16:creationId xmlns:a16="http://schemas.microsoft.com/office/drawing/2014/main" id="{B92D3FC4-12AA-44F4-BE34-E946FFD7C0CE}"/>
              </a:ext>
            </a:extLst>
          </xdr:cNvPr>
          <xdr:cNvGraphicFramePr>
            <a:graphicFrameLocks/>
          </xdr:cNvGraphicFramePr>
        </xdr:nvGraphicFramePr>
        <xdr:xfrm>
          <a:off x="5627913" y="2797631"/>
          <a:ext cx="4713515" cy="30915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76201</xdr:colOff>
      <xdr:row>1</xdr:row>
      <xdr:rowOff>5443</xdr:rowOff>
    </xdr:from>
    <xdr:to>
      <xdr:col>41</xdr:col>
      <xdr:colOff>419102</xdr:colOff>
      <xdr:row>4</xdr:row>
      <xdr:rowOff>92526</xdr:rowOff>
    </xdr:to>
    <xdr:sp macro="" textlink="">
      <xdr:nvSpPr>
        <xdr:cNvPr id="19457" name="Text Box 1">
          <a:extLst>
            <a:ext uri="{FF2B5EF4-FFF2-40B4-BE49-F238E27FC236}">
              <a16:creationId xmlns:a16="http://schemas.microsoft.com/office/drawing/2014/main" id="{860AFB83-9AAC-07D1-918F-03C807D9C935}"/>
            </a:ext>
          </a:extLst>
        </xdr:cNvPr>
        <xdr:cNvSpPr txBox="1">
          <a:spLocks noChangeArrowheads="1"/>
        </xdr:cNvSpPr>
      </xdr:nvSpPr>
      <xdr:spPr bwMode="auto">
        <a:xfrm>
          <a:off x="14902544" y="152400"/>
          <a:ext cx="8833758" cy="52795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2004" rIns="0" bIns="0" anchor="ctr" upright="1"/>
        <a:lstStyle/>
        <a:p>
          <a:pPr algn="ctr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Nota: La tasa real Ex-Ante de corto plazo se calcula como la diferencia entre el </a:t>
          </a: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Objetivo de la Tasa de Interés Interbancaria a un día</a:t>
          </a: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 y la </a:t>
          </a:r>
          <a:r>
            <a:rPr lang="en-US" sz="900" b="1" i="0" u="none" strike="noStrike" baseline="0">
              <a:solidFill>
                <a:srgbClr val="000000"/>
              </a:solidFill>
              <a:latin typeface="Arial"/>
              <a:cs typeface="Arial"/>
            </a:rPr>
            <a:t>media de las expectativas de inflación a 12 meses extraídas de la Encuesta Sobre las Expectativas de los Especialistas en Economía del Sector Privado</a:t>
          </a: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.</a:t>
          </a:r>
        </a:p>
        <a:p>
          <a:pPr algn="ctr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t>La línea punteada corresponde al punto medio del intervalo estimado para la tasa neutral de corto plazo en el largo plazo en términos reales, el cual va de 1.8 a 3.4%.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Blue">
      <a:dk1>
        <a:sysClr val="windowText" lastClr="000000"/>
      </a:dk1>
      <a:lt1>
        <a:sysClr val="window" lastClr="FFFFFF"/>
      </a:lt1>
      <a:dk2>
        <a:srgbClr val="17406D"/>
      </a:dk2>
      <a:lt2>
        <a:srgbClr val="DBEFF9"/>
      </a:lt2>
      <a:accent1>
        <a:srgbClr val="0F6FC6"/>
      </a:accent1>
      <a:accent2>
        <a:srgbClr val="009DD9"/>
      </a:accent2>
      <a:accent3>
        <a:srgbClr val="0BD0D9"/>
      </a:accent3>
      <a:accent4>
        <a:srgbClr val="10CF9B"/>
      </a:accent4>
      <a:accent5>
        <a:srgbClr val="7CCA62"/>
      </a:accent5>
      <a:accent6>
        <a:srgbClr val="A5C249"/>
      </a:accent6>
      <a:hlink>
        <a:srgbClr val="F49100"/>
      </a:hlink>
      <a:folHlink>
        <a:srgbClr val="85DFD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www.banxico.org.mx/apps/sie/%7B7C0EE5B7-38A3-ABB5-07C7-5B215BF32AD5%7D.pdf" TargetMode="External"/><Relationship Id="rId4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banxico.org.mx/TablasWeb/informes-trimestrales/octubre-diciembre-2022/7BF8297D-14F1-452E-A22A-8556F8BF6AA7.htm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3A00A-99EE-4FA5-866E-51F045A2AEC2}">
  <dimension ref="B3:B9"/>
  <sheetViews>
    <sheetView tabSelected="1" workbookViewId="0">
      <selection activeCell="J33" sqref="J33"/>
    </sheetView>
  </sheetViews>
  <sheetFormatPr defaultRowHeight="12" x14ac:dyDescent="0.2"/>
  <sheetData>
    <row r="3" spans="2:2" x14ac:dyDescent="0.2">
      <c r="B3" t="s">
        <v>10353</v>
      </c>
    </row>
    <row r="4" spans="2:2" x14ac:dyDescent="0.2">
      <c r="B4" t="s">
        <v>10354</v>
      </c>
    </row>
    <row r="5" spans="2:2" x14ac:dyDescent="0.2">
      <c r="B5" t="s">
        <v>10355</v>
      </c>
    </row>
    <row r="6" spans="2:2" x14ac:dyDescent="0.2">
      <c r="B6" t="s">
        <v>10356</v>
      </c>
    </row>
    <row r="7" spans="2:2" x14ac:dyDescent="0.2">
      <c r="B7" t="s">
        <v>10357</v>
      </c>
    </row>
    <row r="8" spans="2:2" x14ac:dyDescent="0.2">
      <c r="B8" t="s">
        <v>10358</v>
      </c>
    </row>
    <row r="9" spans="2:2" x14ac:dyDescent="0.2">
      <c r="B9" t="s">
        <v>10359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93D94-03AD-4AB7-A050-5C2B740631CE}">
  <dimension ref="B1:E3069"/>
  <sheetViews>
    <sheetView showGridLines="0" workbookViewId="0">
      <pane ySplit="3" topLeftCell="A4" activePane="bottomLeft" state="frozen"/>
      <selection pane="bottomLeft" activeCell="B3" sqref="B3"/>
    </sheetView>
  </sheetViews>
  <sheetFormatPr defaultRowHeight="12" x14ac:dyDescent="0.2"/>
  <cols>
    <col min="2" max="2" width="56.85546875" customWidth="1"/>
    <col min="3" max="3" width="29.85546875" bestFit="1" customWidth="1"/>
    <col min="4" max="4" width="51.85546875" customWidth="1"/>
    <col min="5" max="5" width="26.28515625" bestFit="1" customWidth="1"/>
  </cols>
  <sheetData>
    <row r="1" spans="2:5" x14ac:dyDescent="0.2">
      <c r="B1" t="s">
        <v>9983</v>
      </c>
    </row>
    <row r="3" spans="2:5" x14ac:dyDescent="0.2">
      <c r="B3" s="2" t="s">
        <v>0</v>
      </c>
      <c r="C3" s="2" t="s">
        <v>3067</v>
      </c>
      <c r="D3" s="2" t="s">
        <v>3068</v>
      </c>
      <c r="E3" s="2" t="s">
        <v>3069</v>
      </c>
    </row>
    <row r="4" spans="2:5" x14ac:dyDescent="0.2">
      <c r="B4" s="1" t="s">
        <v>311</v>
      </c>
      <c r="C4" s="1" t="s">
        <v>3998</v>
      </c>
      <c r="D4" s="1" t="s">
        <v>3999</v>
      </c>
      <c r="E4" s="1" t="s">
        <v>4000</v>
      </c>
    </row>
    <row r="5" spans="2:5" x14ac:dyDescent="0.2">
      <c r="B5" s="1" t="s">
        <v>312</v>
      </c>
      <c r="C5" s="1" t="s">
        <v>4001</v>
      </c>
      <c r="D5" s="1" t="s">
        <v>4002</v>
      </c>
      <c r="E5" s="1" t="s">
        <v>4003</v>
      </c>
    </row>
    <row r="6" spans="2:5" x14ac:dyDescent="0.2">
      <c r="B6" s="1" t="s">
        <v>313</v>
      </c>
      <c r="C6" s="1" t="s">
        <v>4004</v>
      </c>
      <c r="D6" s="1" t="s">
        <v>4005</v>
      </c>
      <c r="E6" s="1" t="s">
        <v>4006</v>
      </c>
    </row>
    <row r="7" spans="2:5" x14ac:dyDescent="0.2">
      <c r="B7" s="1" t="s">
        <v>1224</v>
      </c>
      <c r="C7" s="1" t="s">
        <v>5361</v>
      </c>
      <c r="D7" s="1" t="s">
        <v>5362</v>
      </c>
      <c r="E7" s="1" t="s">
        <v>5363</v>
      </c>
    </row>
    <row r="8" spans="2:5" x14ac:dyDescent="0.2">
      <c r="B8" s="1" t="s">
        <v>2103</v>
      </c>
      <c r="C8" s="1" t="s">
        <v>6291</v>
      </c>
      <c r="D8" s="1" t="s">
        <v>5362</v>
      </c>
      <c r="E8" s="1" t="s">
        <v>5363</v>
      </c>
    </row>
    <row r="9" spans="2:5" x14ac:dyDescent="0.2">
      <c r="B9" s="1" t="s">
        <v>2959</v>
      </c>
      <c r="C9" s="1" t="s">
        <v>7169</v>
      </c>
      <c r="D9" s="1" t="s">
        <v>5362</v>
      </c>
      <c r="E9" s="1" t="s">
        <v>5363</v>
      </c>
    </row>
    <row r="10" spans="2:5" x14ac:dyDescent="0.2">
      <c r="B10" s="1" t="s">
        <v>317</v>
      </c>
      <c r="C10" s="1" t="s">
        <v>4016</v>
      </c>
      <c r="D10" s="1" t="s">
        <v>4017</v>
      </c>
      <c r="E10" s="1" t="s">
        <v>4018</v>
      </c>
    </row>
    <row r="11" spans="2:5" x14ac:dyDescent="0.2">
      <c r="B11" s="1" t="s">
        <v>318</v>
      </c>
      <c r="C11" s="1" t="s">
        <v>4019</v>
      </c>
      <c r="D11" s="1" t="s">
        <v>4020</v>
      </c>
      <c r="E11" s="1" t="s">
        <v>4021</v>
      </c>
    </row>
    <row r="12" spans="2:5" x14ac:dyDescent="0.2">
      <c r="B12" s="1" t="s">
        <v>1226</v>
      </c>
      <c r="C12" s="1" t="s">
        <v>5367</v>
      </c>
      <c r="D12" s="1" t="s">
        <v>5368</v>
      </c>
      <c r="E12" s="1" t="s">
        <v>5369</v>
      </c>
    </row>
    <row r="13" spans="2:5" x14ac:dyDescent="0.2">
      <c r="B13" s="1" t="s">
        <v>2105</v>
      </c>
      <c r="C13" s="1" t="s">
        <v>6293</v>
      </c>
      <c r="D13" s="1" t="s">
        <v>5368</v>
      </c>
      <c r="E13" s="1" t="s">
        <v>5369</v>
      </c>
    </row>
    <row r="14" spans="2:5" x14ac:dyDescent="0.2">
      <c r="B14" s="1" t="s">
        <v>2961</v>
      </c>
      <c r="C14" s="1" t="s">
        <v>7171</v>
      </c>
      <c r="D14" s="1" t="s">
        <v>5368</v>
      </c>
      <c r="E14" s="1" t="s">
        <v>5369</v>
      </c>
    </row>
    <row r="15" spans="2:5" x14ac:dyDescent="0.2">
      <c r="B15" s="1" t="s">
        <v>619</v>
      </c>
      <c r="C15" s="1" t="s">
        <v>4591</v>
      </c>
      <c r="D15" s="1" t="s">
        <v>4221</v>
      </c>
      <c r="E15" s="1" t="s">
        <v>4222</v>
      </c>
    </row>
    <row r="16" spans="2:5" x14ac:dyDescent="0.2">
      <c r="B16" s="1" t="s">
        <v>1510</v>
      </c>
      <c r="C16" s="1" t="s">
        <v>5682</v>
      </c>
      <c r="D16" s="1" t="s">
        <v>4221</v>
      </c>
      <c r="E16" s="1" t="s">
        <v>4222</v>
      </c>
    </row>
    <row r="17" spans="2:5" x14ac:dyDescent="0.2">
      <c r="B17" s="1" t="s">
        <v>2380</v>
      </c>
      <c r="C17" s="1" t="s">
        <v>6590</v>
      </c>
      <c r="D17" s="1" t="s">
        <v>4221</v>
      </c>
      <c r="E17" s="1" t="s">
        <v>4222</v>
      </c>
    </row>
    <row r="18" spans="2:5" x14ac:dyDescent="0.2">
      <c r="B18" s="1" t="s">
        <v>880</v>
      </c>
      <c r="C18" s="1" t="s">
        <v>4858</v>
      </c>
      <c r="D18" s="1" t="s">
        <v>4221</v>
      </c>
      <c r="E18" s="1" t="s">
        <v>4222</v>
      </c>
    </row>
    <row r="19" spans="2:5" x14ac:dyDescent="0.2">
      <c r="B19" s="1" t="s">
        <v>1771</v>
      </c>
      <c r="C19" s="1" t="s">
        <v>5947</v>
      </c>
      <c r="D19" s="1" t="s">
        <v>4221</v>
      </c>
      <c r="E19" s="1" t="s">
        <v>4222</v>
      </c>
    </row>
    <row r="20" spans="2:5" x14ac:dyDescent="0.2">
      <c r="B20" s="1" t="s">
        <v>2630</v>
      </c>
      <c r="C20" s="1" t="s">
        <v>6840</v>
      </c>
      <c r="D20" s="1" t="s">
        <v>4221</v>
      </c>
      <c r="E20" s="1" t="s">
        <v>4222</v>
      </c>
    </row>
    <row r="21" spans="2:5" x14ac:dyDescent="0.2">
      <c r="B21" s="1" t="s">
        <v>1229</v>
      </c>
      <c r="C21" s="1" t="s">
        <v>5376</v>
      </c>
      <c r="D21" s="1" t="s">
        <v>4221</v>
      </c>
      <c r="E21" s="1" t="s">
        <v>4222</v>
      </c>
    </row>
    <row r="22" spans="2:5" x14ac:dyDescent="0.2">
      <c r="B22" s="1" t="s">
        <v>2108</v>
      </c>
      <c r="C22" s="1" t="s">
        <v>6296</v>
      </c>
      <c r="D22" s="1" t="s">
        <v>4221</v>
      </c>
      <c r="E22" s="1" t="s">
        <v>4222</v>
      </c>
    </row>
    <row r="23" spans="2:5" x14ac:dyDescent="0.2">
      <c r="B23" s="1" t="s">
        <v>2964</v>
      </c>
      <c r="C23" s="1" t="s">
        <v>7174</v>
      </c>
      <c r="D23" s="1" t="s">
        <v>4221</v>
      </c>
      <c r="E23" s="1" t="s">
        <v>4222</v>
      </c>
    </row>
    <row r="24" spans="2:5" x14ac:dyDescent="0.2">
      <c r="B24" s="1" t="s">
        <v>386</v>
      </c>
      <c r="C24" s="1" t="s">
        <v>4220</v>
      </c>
      <c r="D24" s="1" t="s">
        <v>4221</v>
      </c>
      <c r="E24" s="1" t="s">
        <v>4222</v>
      </c>
    </row>
    <row r="25" spans="2:5" x14ac:dyDescent="0.2">
      <c r="B25" s="1" t="s">
        <v>1297</v>
      </c>
      <c r="C25" s="1" t="s">
        <v>5445</v>
      </c>
      <c r="D25" s="1" t="s">
        <v>4221</v>
      </c>
      <c r="E25" s="1" t="s">
        <v>4222</v>
      </c>
    </row>
    <row r="26" spans="2:5" x14ac:dyDescent="0.2">
      <c r="B26" s="1" t="s">
        <v>2178</v>
      </c>
      <c r="C26" s="1" t="s">
        <v>6364</v>
      </c>
      <c r="D26" s="1" t="s">
        <v>4221</v>
      </c>
      <c r="E26" s="1" t="s">
        <v>4222</v>
      </c>
    </row>
    <row r="27" spans="2:5" x14ac:dyDescent="0.2">
      <c r="B27" s="1" t="s">
        <v>3034</v>
      </c>
      <c r="C27" s="1" t="s">
        <v>7242</v>
      </c>
      <c r="D27" s="1" t="s">
        <v>4221</v>
      </c>
      <c r="E27" s="1" t="s">
        <v>4222</v>
      </c>
    </row>
    <row r="28" spans="2:5" x14ac:dyDescent="0.2">
      <c r="B28" s="1" t="s">
        <v>456</v>
      </c>
      <c r="C28" s="1" t="s">
        <v>4364</v>
      </c>
      <c r="D28" s="1" t="s">
        <v>4221</v>
      </c>
      <c r="E28" s="1" t="s">
        <v>4222</v>
      </c>
    </row>
    <row r="29" spans="2:5" x14ac:dyDescent="0.2">
      <c r="B29" s="1" t="s">
        <v>1365</v>
      </c>
      <c r="C29" s="1" t="s">
        <v>5515</v>
      </c>
      <c r="D29" s="1" t="s">
        <v>4221</v>
      </c>
      <c r="E29" s="1" t="s">
        <v>4222</v>
      </c>
    </row>
    <row r="30" spans="2:5" x14ac:dyDescent="0.2">
      <c r="B30" s="1" t="s">
        <v>2243</v>
      </c>
      <c r="C30" s="1" t="s">
        <v>6429</v>
      </c>
      <c r="D30" s="1" t="s">
        <v>4221</v>
      </c>
      <c r="E30" s="1" t="s">
        <v>4222</v>
      </c>
    </row>
    <row r="31" spans="2:5" x14ac:dyDescent="0.2">
      <c r="B31" s="1" t="s">
        <v>814</v>
      </c>
      <c r="C31" s="1" t="s">
        <v>4792</v>
      </c>
      <c r="D31" s="1" t="s">
        <v>4221</v>
      </c>
      <c r="E31" s="1" t="s">
        <v>4222</v>
      </c>
    </row>
    <row r="32" spans="2:5" x14ac:dyDescent="0.2">
      <c r="B32" s="1" t="s">
        <v>1707</v>
      </c>
      <c r="C32" s="1" t="s">
        <v>5883</v>
      </c>
      <c r="D32" s="1" t="s">
        <v>4221</v>
      </c>
      <c r="E32" s="1" t="s">
        <v>4222</v>
      </c>
    </row>
    <row r="33" spans="2:5" x14ac:dyDescent="0.2">
      <c r="B33" s="1" t="s">
        <v>2567</v>
      </c>
      <c r="C33" s="1" t="s">
        <v>6777</v>
      </c>
      <c r="D33" s="1" t="s">
        <v>4221</v>
      </c>
      <c r="E33" s="1" t="s">
        <v>4222</v>
      </c>
    </row>
    <row r="34" spans="2:5" x14ac:dyDescent="0.2">
      <c r="B34" s="1" t="s">
        <v>751</v>
      </c>
      <c r="C34" s="1" t="s">
        <v>4729</v>
      </c>
      <c r="D34" s="1" t="s">
        <v>4221</v>
      </c>
      <c r="E34" s="1" t="s">
        <v>4222</v>
      </c>
    </row>
    <row r="35" spans="2:5" x14ac:dyDescent="0.2">
      <c r="B35" s="1" t="s">
        <v>1639</v>
      </c>
      <c r="C35" s="1" t="s">
        <v>5813</v>
      </c>
      <c r="D35" s="1" t="s">
        <v>4221</v>
      </c>
      <c r="E35" s="1" t="s">
        <v>4222</v>
      </c>
    </row>
    <row r="36" spans="2:5" x14ac:dyDescent="0.2">
      <c r="B36" s="1" t="s">
        <v>2504</v>
      </c>
      <c r="C36" s="1" t="s">
        <v>6714</v>
      </c>
      <c r="D36" s="1" t="s">
        <v>4221</v>
      </c>
      <c r="E36" s="1" t="s">
        <v>4222</v>
      </c>
    </row>
    <row r="37" spans="2:5" x14ac:dyDescent="0.2">
      <c r="B37" s="1" t="s">
        <v>526</v>
      </c>
      <c r="C37" s="1" t="s">
        <v>4444</v>
      </c>
      <c r="D37" s="1" t="s">
        <v>4221</v>
      </c>
      <c r="E37" s="1" t="s">
        <v>4222</v>
      </c>
    </row>
    <row r="38" spans="2:5" x14ac:dyDescent="0.2">
      <c r="B38" s="1" t="s">
        <v>1443</v>
      </c>
      <c r="C38" s="1" t="s">
        <v>5613</v>
      </c>
      <c r="D38" s="1" t="s">
        <v>4221</v>
      </c>
      <c r="E38" s="1" t="s">
        <v>4222</v>
      </c>
    </row>
    <row r="39" spans="2:5" x14ac:dyDescent="0.2">
      <c r="B39" s="1" t="s">
        <v>2318</v>
      </c>
      <c r="C39" s="1" t="s">
        <v>6528</v>
      </c>
      <c r="D39" s="1" t="s">
        <v>4221</v>
      </c>
      <c r="E39" s="1" t="s">
        <v>4222</v>
      </c>
    </row>
    <row r="40" spans="2:5" x14ac:dyDescent="0.2">
      <c r="B40" s="1" t="s">
        <v>686</v>
      </c>
      <c r="C40" s="1" t="s">
        <v>4662</v>
      </c>
      <c r="D40" s="1" t="s">
        <v>4221</v>
      </c>
      <c r="E40" s="1" t="s">
        <v>4222</v>
      </c>
    </row>
    <row r="41" spans="2:5" x14ac:dyDescent="0.2">
      <c r="B41" s="1" t="s">
        <v>1574</v>
      </c>
      <c r="C41" s="1" t="s">
        <v>5746</v>
      </c>
      <c r="D41" s="1" t="s">
        <v>4221</v>
      </c>
      <c r="E41" s="1" t="s">
        <v>4222</v>
      </c>
    </row>
    <row r="42" spans="2:5" x14ac:dyDescent="0.2">
      <c r="B42" s="1" t="s">
        <v>2441</v>
      </c>
      <c r="C42" s="1" t="s">
        <v>6651</v>
      </c>
      <c r="D42" s="1" t="s">
        <v>4221</v>
      </c>
      <c r="E42" s="1" t="s">
        <v>4222</v>
      </c>
    </row>
    <row r="43" spans="2:5" x14ac:dyDescent="0.2">
      <c r="B43" s="1" t="s">
        <v>1079</v>
      </c>
      <c r="C43" s="1" t="s">
        <v>5063</v>
      </c>
      <c r="D43" s="1" t="s">
        <v>4221</v>
      </c>
      <c r="E43" s="1" t="s">
        <v>4222</v>
      </c>
    </row>
    <row r="44" spans="2:5" x14ac:dyDescent="0.2">
      <c r="B44" s="1" t="s">
        <v>1963</v>
      </c>
      <c r="C44" s="1" t="s">
        <v>6139</v>
      </c>
      <c r="D44" s="1" t="s">
        <v>4221</v>
      </c>
      <c r="E44" s="1" t="s">
        <v>4222</v>
      </c>
    </row>
    <row r="45" spans="2:5" x14ac:dyDescent="0.2">
      <c r="B45" s="1" t="s">
        <v>2820</v>
      </c>
      <c r="C45" s="1" t="s">
        <v>7030</v>
      </c>
      <c r="D45" s="1" t="s">
        <v>4221</v>
      </c>
      <c r="E45" s="1" t="s">
        <v>4222</v>
      </c>
    </row>
    <row r="46" spans="2:5" x14ac:dyDescent="0.2">
      <c r="B46" s="1" t="s">
        <v>1010</v>
      </c>
      <c r="C46" s="1" t="s">
        <v>4990</v>
      </c>
      <c r="D46" s="1" t="s">
        <v>4221</v>
      </c>
      <c r="E46" s="1" t="s">
        <v>4222</v>
      </c>
    </row>
    <row r="47" spans="2:5" x14ac:dyDescent="0.2">
      <c r="B47" s="1" t="s">
        <v>1899</v>
      </c>
      <c r="C47" s="1" t="s">
        <v>6075</v>
      </c>
      <c r="D47" s="1" t="s">
        <v>4221</v>
      </c>
      <c r="E47" s="1" t="s">
        <v>4222</v>
      </c>
    </row>
    <row r="48" spans="2:5" x14ac:dyDescent="0.2">
      <c r="B48" s="1" t="s">
        <v>2756</v>
      </c>
      <c r="C48" s="1" t="s">
        <v>6966</v>
      </c>
      <c r="D48" s="1" t="s">
        <v>4221</v>
      </c>
      <c r="E48" s="1" t="s">
        <v>4222</v>
      </c>
    </row>
    <row r="49" spans="2:5" x14ac:dyDescent="0.2">
      <c r="B49" s="1" t="s">
        <v>944</v>
      </c>
      <c r="C49" s="1" t="s">
        <v>4922</v>
      </c>
      <c r="D49" s="1" t="s">
        <v>4221</v>
      </c>
      <c r="E49" s="1" t="s">
        <v>4222</v>
      </c>
    </row>
    <row r="50" spans="2:5" x14ac:dyDescent="0.2">
      <c r="B50" s="1" t="s">
        <v>1835</v>
      </c>
      <c r="C50" s="1" t="s">
        <v>6011</v>
      </c>
      <c r="D50" s="1" t="s">
        <v>4221</v>
      </c>
      <c r="E50" s="1" t="s">
        <v>4222</v>
      </c>
    </row>
    <row r="51" spans="2:5" x14ac:dyDescent="0.2">
      <c r="B51" s="1" t="s">
        <v>2694</v>
      </c>
      <c r="C51" s="1" t="s">
        <v>6904</v>
      </c>
      <c r="D51" s="1" t="s">
        <v>4221</v>
      </c>
      <c r="E51" s="1" t="s">
        <v>4222</v>
      </c>
    </row>
    <row r="52" spans="2:5" x14ac:dyDescent="0.2">
      <c r="B52" s="1" t="s">
        <v>620</v>
      </c>
      <c r="C52" s="1" t="s">
        <v>4592</v>
      </c>
      <c r="D52" s="1" t="s">
        <v>4224</v>
      </c>
      <c r="E52" s="1" t="s">
        <v>4225</v>
      </c>
    </row>
    <row r="53" spans="2:5" x14ac:dyDescent="0.2">
      <c r="B53" s="1" t="s">
        <v>1511</v>
      </c>
      <c r="C53" s="1" t="s">
        <v>5683</v>
      </c>
      <c r="D53" s="1" t="s">
        <v>4224</v>
      </c>
      <c r="E53" s="1" t="s">
        <v>4225</v>
      </c>
    </row>
    <row r="54" spans="2:5" x14ac:dyDescent="0.2">
      <c r="B54" s="1" t="s">
        <v>2381</v>
      </c>
      <c r="C54" s="1" t="s">
        <v>6591</v>
      </c>
      <c r="D54" s="1" t="s">
        <v>4224</v>
      </c>
      <c r="E54" s="1" t="s">
        <v>4225</v>
      </c>
    </row>
    <row r="55" spans="2:5" x14ac:dyDescent="0.2">
      <c r="B55" s="1" t="s">
        <v>881</v>
      </c>
      <c r="C55" s="1" t="s">
        <v>4859</v>
      </c>
      <c r="D55" s="1" t="s">
        <v>4224</v>
      </c>
      <c r="E55" s="1" t="s">
        <v>4225</v>
      </c>
    </row>
    <row r="56" spans="2:5" x14ac:dyDescent="0.2">
      <c r="B56" s="1" t="s">
        <v>1772</v>
      </c>
      <c r="C56" s="1" t="s">
        <v>5948</v>
      </c>
      <c r="D56" s="1" t="s">
        <v>4224</v>
      </c>
      <c r="E56" s="1" t="s">
        <v>4225</v>
      </c>
    </row>
    <row r="57" spans="2:5" x14ac:dyDescent="0.2">
      <c r="B57" s="1" t="s">
        <v>2631</v>
      </c>
      <c r="C57" s="1" t="s">
        <v>6841</v>
      </c>
      <c r="D57" s="1" t="s">
        <v>4224</v>
      </c>
      <c r="E57" s="1" t="s">
        <v>4225</v>
      </c>
    </row>
    <row r="58" spans="2:5" x14ac:dyDescent="0.2">
      <c r="B58" s="1" t="s">
        <v>1230</v>
      </c>
      <c r="C58" s="1" t="s">
        <v>5377</v>
      </c>
      <c r="D58" s="1" t="s">
        <v>4224</v>
      </c>
      <c r="E58" s="1" t="s">
        <v>4225</v>
      </c>
    </row>
    <row r="59" spans="2:5" x14ac:dyDescent="0.2">
      <c r="B59" s="1" t="s">
        <v>2109</v>
      </c>
      <c r="C59" s="1" t="s">
        <v>6297</v>
      </c>
      <c r="D59" s="1" t="s">
        <v>4224</v>
      </c>
      <c r="E59" s="1" t="s">
        <v>4225</v>
      </c>
    </row>
    <row r="60" spans="2:5" x14ac:dyDescent="0.2">
      <c r="B60" s="1" t="s">
        <v>2965</v>
      </c>
      <c r="C60" s="1" t="s">
        <v>7175</v>
      </c>
      <c r="D60" s="1" t="s">
        <v>4224</v>
      </c>
      <c r="E60" s="1" t="s">
        <v>4225</v>
      </c>
    </row>
    <row r="61" spans="2:5" x14ac:dyDescent="0.2">
      <c r="B61" s="1" t="s">
        <v>387</v>
      </c>
      <c r="C61" s="1" t="s">
        <v>4223</v>
      </c>
      <c r="D61" s="1" t="s">
        <v>4224</v>
      </c>
      <c r="E61" s="1" t="s">
        <v>4225</v>
      </c>
    </row>
    <row r="62" spans="2:5" x14ac:dyDescent="0.2">
      <c r="B62" s="1" t="s">
        <v>1298</v>
      </c>
      <c r="C62" s="1" t="s">
        <v>5446</v>
      </c>
      <c r="D62" s="1" t="s">
        <v>4224</v>
      </c>
      <c r="E62" s="1" t="s">
        <v>4225</v>
      </c>
    </row>
    <row r="63" spans="2:5" x14ac:dyDescent="0.2">
      <c r="B63" s="1" t="s">
        <v>2179</v>
      </c>
      <c r="C63" s="1" t="s">
        <v>6365</v>
      </c>
      <c r="D63" s="1" t="s">
        <v>4224</v>
      </c>
      <c r="E63" s="1" t="s">
        <v>4225</v>
      </c>
    </row>
    <row r="64" spans="2:5" x14ac:dyDescent="0.2">
      <c r="B64" s="1" t="s">
        <v>3035</v>
      </c>
      <c r="C64" s="1" t="s">
        <v>7243</v>
      </c>
      <c r="D64" s="1" t="s">
        <v>4224</v>
      </c>
      <c r="E64" s="1" t="s">
        <v>4225</v>
      </c>
    </row>
    <row r="65" spans="2:5" x14ac:dyDescent="0.2">
      <c r="B65" s="1" t="s">
        <v>457</v>
      </c>
      <c r="C65" s="1" t="s">
        <v>4365</v>
      </c>
      <c r="D65" s="1" t="s">
        <v>4224</v>
      </c>
      <c r="E65" s="1" t="s">
        <v>4225</v>
      </c>
    </row>
    <row r="66" spans="2:5" x14ac:dyDescent="0.2">
      <c r="B66" s="1" t="s">
        <v>1366</v>
      </c>
      <c r="C66" s="1" t="s">
        <v>5516</v>
      </c>
      <c r="D66" s="1" t="s">
        <v>4224</v>
      </c>
      <c r="E66" s="1" t="s">
        <v>4225</v>
      </c>
    </row>
    <row r="67" spans="2:5" x14ac:dyDescent="0.2">
      <c r="B67" s="1" t="s">
        <v>2244</v>
      </c>
      <c r="C67" s="1" t="s">
        <v>6430</v>
      </c>
      <c r="D67" s="1" t="s">
        <v>4224</v>
      </c>
      <c r="E67" s="1" t="s">
        <v>4225</v>
      </c>
    </row>
    <row r="68" spans="2:5" x14ac:dyDescent="0.2">
      <c r="B68" s="1" t="s">
        <v>815</v>
      </c>
      <c r="C68" s="1" t="s">
        <v>4793</v>
      </c>
      <c r="D68" s="1" t="s">
        <v>4224</v>
      </c>
      <c r="E68" s="1" t="s">
        <v>4225</v>
      </c>
    </row>
    <row r="69" spans="2:5" x14ac:dyDescent="0.2">
      <c r="B69" s="1" t="s">
        <v>1708</v>
      </c>
      <c r="C69" s="1" t="s">
        <v>5884</v>
      </c>
      <c r="D69" s="1" t="s">
        <v>4224</v>
      </c>
      <c r="E69" s="1" t="s">
        <v>4225</v>
      </c>
    </row>
    <row r="70" spans="2:5" x14ac:dyDescent="0.2">
      <c r="B70" s="1" t="s">
        <v>2568</v>
      </c>
      <c r="C70" s="1" t="s">
        <v>6778</v>
      </c>
      <c r="D70" s="1" t="s">
        <v>4224</v>
      </c>
      <c r="E70" s="1" t="s">
        <v>4225</v>
      </c>
    </row>
    <row r="71" spans="2:5" x14ac:dyDescent="0.2">
      <c r="B71" s="1" t="s">
        <v>752</v>
      </c>
      <c r="C71" s="1" t="s">
        <v>4730</v>
      </c>
      <c r="D71" s="1" t="s">
        <v>4224</v>
      </c>
      <c r="E71" s="1" t="s">
        <v>4225</v>
      </c>
    </row>
    <row r="72" spans="2:5" x14ac:dyDescent="0.2">
      <c r="B72" s="1" t="s">
        <v>1640</v>
      </c>
      <c r="C72" s="1" t="s">
        <v>5814</v>
      </c>
      <c r="D72" s="1" t="s">
        <v>4224</v>
      </c>
      <c r="E72" s="1" t="s">
        <v>4225</v>
      </c>
    </row>
    <row r="73" spans="2:5" x14ac:dyDescent="0.2">
      <c r="B73" s="1" t="s">
        <v>2505</v>
      </c>
      <c r="C73" s="1" t="s">
        <v>6715</v>
      </c>
      <c r="D73" s="1" t="s">
        <v>4224</v>
      </c>
      <c r="E73" s="1" t="s">
        <v>4225</v>
      </c>
    </row>
    <row r="74" spans="2:5" x14ac:dyDescent="0.2">
      <c r="B74" s="1" t="s">
        <v>527</v>
      </c>
      <c r="C74" s="1" t="s">
        <v>4445</v>
      </c>
      <c r="D74" s="1" t="s">
        <v>4224</v>
      </c>
      <c r="E74" s="1" t="s">
        <v>4225</v>
      </c>
    </row>
    <row r="75" spans="2:5" x14ac:dyDescent="0.2">
      <c r="B75" s="1" t="s">
        <v>1444</v>
      </c>
      <c r="C75" s="1" t="s">
        <v>5614</v>
      </c>
      <c r="D75" s="1" t="s">
        <v>4224</v>
      </c>
      <c r="E75" s="1" t="s">
        <v>4225</v>
      </c>
    </row>
    <row r="76" spans="2:5" x14ac:dyDescent="0.2">
      <c r="B76" s="1" t="s">
        <v>2319</v>
      </c>
      <c r="C76" s="1" t="s">
        <v>6529</v>
      </c>
      <c r="D76" s="1" t="s">
        <v>4224</v>
      </c>
      <c r="E76" s="1" t="s">
        <v>4225</v>
      </c>
    </row>
    <row r="77" spans="2:5" x14ac:dyDescent="0.2">
      <c r="B77" s="1" t="s">
        <v>687</v>
      </c>
      <c r="C77" s="1" t="s">
        <v>4663</v>
      </c>
      <c r="D77" s="1" t="s">
        <v>4224</v>
      </c>
      <c r="E77" s="1" t="s">
        <v>4225</v>
      </c>
    </row>
    <row r="78" spans="2:5" x14ac:dyDescent="0.2">
      <c r="B78" s="1" t="s">
        <v>1575</v>
      </c>
      <c r="C78" s="1" t="s">
        <v>5747</v>
      </c>
      <c r="D78" s="1" t="s">
        <v>4224</v>
      </c>
      <c r="E78" s="1" t="s">
        <v>4225</v>
      </c>
    </row>
    <row r="79" spans="2:5" x14ac:dyDescent="0.2">
      <c r="B79" s="1" t="s">
        <v>2442</v>
      </c>
      <c r="C79" s="1" t="s">
        <v>6652</v>
      </c>
      <c r="D79" s="1" t="s">
        <v>4224</v>
      </c>
      <c r="E79" s="1" t="s">
        <v>4225</v>
      </c>
    </row>
    <row r="80" spans="2:5" x14ac:dyDescent="0.2">
      <c r="B80" s="1" t="s">
        <v>1080</v>
      </c>
      <c r="C80" s="1" t="s">
        <v>5064</v>
      </c>
      <c r="D80" s="1" t="s">
        <v>4224</v>
      </c>
      <c r="E80" s="1" t="s">
        <v>4225</v>
      </c>
    </row>
    <row r="81" spans="2:5" x14ac:dyDescent="0.2">
      <c r="B81" s="1" t="s">
        <v>1964</v>
      </c>
      <c r="C81" s="1" t="s">
        <v>6140</v>
      </c>
      <c r="D81" s="1" t="s">
        <v>4224</v>
      </c>
      <c r="E81" s="1" t="s">
        <v>4225</v>
      </c>
    </row>
    <row r="82" spans="2:5" x14ac:dyDescent="0.2">
      <c r="B82" s="1" t="s">
        <v>2821</v>
      </c>
      <c r="C82" s="1" t="s">
        <v>7031</v>
      </c>
      <c r="D82" s="1" t="s">
        <v>4224</v>
      </c>
      <c r="E82" s="1" t="s">
        <v>4225</v>
      </c>
    </row>
    <row r="83" spans="2:5" x14ac:dyDescent="0.2">
      <c r="B83" s="1" t="s">
        <v>1011</v>
      </c>
      <c r="C83" s="1" t="s">
        <v>4991</v>
      </c>
      <c r="D83" s="1" t="s">
        <v>4224</v>
      </c>
      <c r="E83" s="1" t="s">
        <v>4225</v>
      </c>
    </row>
    <row r="84" spans="2:5" x14ac:dyDescent="0.2">
      <c r="B84" s="1" t="s">
        <v>1900</v>
      </c>
      <c r="C84" s="1" t="s">
        <v>6076</v>
      </c>
      <c r="D84" s="1" t="s">
        <v>4224</v>
      </c>
      <c r="E84" s="1" t="s">
        <v>4225</v>
      </c>
    </row>
    <row r="85" spans="2:5" x14ac:dyDescent="0.2">
      <c r="B85" s="1" t="s">
        <v>2757</v>
      </c>
      <c r="C85" s="1" t="s">
        <v>6967</v>
      </c>
      <c r="D85" s="1" t="s">
        <v>4224</v>
      </c>
      <c r="E85" s="1" t="s">
        <v>4225</v>
      </c>
    </row>
    <row r="86" spans="2:5" x14ac:dyDescent="0.2">
      <c r="B86" s="1" t="s">
        <v>945</v>
      </c>
      <c r="C86" s="1" t="s">
        <v>4923</v>
      </c>
      <c r="D86" s="1" t="s">
        <v>4224</v>
      </c>
      <c r="E86" s="1" t="s">
        <v>4225</v>
      </c>
    </row>
    <row r="87" spans="2:5" x14ac:dyDescent="0.2">
      <c r="B87" s="1" t="s">
        <v>1836</v>
      </c>
      <c r="C87" s="1" t="s">
        <v>6012</v>
      </c>
      <c r="D87" s="1" t="s">
        <v>4224</v>
      </c>
      <c r="E87" s="1" t="s">
        <v>4225</v>
      </c>
    </row>
    <row r="88" spans="2:5" x14ac:dyDescent="0.2">
      <c r="B88" s="1" t="s">
        <v>2695</v>
      </c>
      <c r="C88" s="1" t="s">
        <v>6905</v>
      </c>
      <c r="D88" s="1" t="s">
        <v>4224</v>
      </c>
      <c r="E88" s="1" t="s">
        <v>4225</v>
      </c>
    </row>
    <row r="89" spans="2:5" x14ac:dyDescent="0.2">
      <c r="B89" s="1" t="s">
        <v>621</v>
      </c>
      <c r="C89" s="1" t="s">
        <v>4593</v>
      </c>
      <c r="D89" s="1" t="s">
        <v>4227</v>
      </c>
      <c r="E89" s="1" t="s">
        <v>4228</v>
      </c>
    </row>
    <row r="90" spans="2:5" x14ac:dyDescent="0.2">
      <c r="B90" s="1" t="s">
        <v>1512</v>
      </c>
      <c r="C90" s="1" t="s">
        <v>5684</v>
      </c>
      <c r="D90" s="1" t="s">
        <v>4227</v>
      </c>
      <c r="E90" s="1" t="s">
        <v>4228</v>
      </c>
    </row>
    <row r="91" spans="2:5" x14ac:dyDescent="0.2">
      <c r="B91" s="1" t="s">
        <v>2382</v>
      </c>
      <c r="C91" s="1" t="s">
        <v>6592</v>
      </c>
      <c r="D91" s="1" t="s">
        <v>4227</v>
      </c>
      <c r="E91" s="1" t="s">
        <v>4228</v>
      </c>
    </row>
    <row r="92" spans="2:5" x14ac:dyDescent="0.2">
      <c r="B92" s="1" t="s">
        <v>882</v>
      </c>
      <c r="C92" s="1" t="s">
        <v>4860</v>
      </c>
      <c r="D92" s="1" t="s">
        <v>4227</v>
      </c>
      <c r="E92" s="1" t="s">
        <v>4228</v>
      </c>
    </row>
    <row r="93" spans="2:5" x14ac:dyDescent="0.2">
      <c r="B93" s="1" t="s">
        <v>1773</v>
      </c>
      <c r="C93" s="1" t="s">
        <v>5949</v>
      </c>
      <c r="D93" s="1" t="s">
        <v>4227</v>
      </c>
      <c r="E93" s="1" t="s">
        <v>4228</v>
      </c>
    </row>
    <row r="94" spans="2:5" x14ac:dyDescent="0.2">
      <c r="B94" s="1" t="s">
        <v>2632</v>
      </c>
      <c r="C94" s="1" t="s">
        <v>6842</v>
      </c>
      <c r="D94" s="1" t="s">
        <v>4227</v>
      </c>
      <c r="E94" s="1" t="s">
        <v>4228</v>
      </c>
    </row>
    <row r="95" spans="2:5" x14ac:dyDescent="0.2">
      <c r="B95" s="1" t="s">
        <v>1231</v>
      </c>
      <c r="C95" s="1" t="s">
        <v>5378</v>
      </c>
      <c r="D95" s="1" t="s">
        <v>4227</v>
      </c>
      <c r="E95" s="1" t="s">
        <v>4228</v>
      </c>
    </row>
    <row r="96" spans="2:5" x14ac:dyDescent="0.2">
      <c r="B96" s="1" t="s">
        <v>2110</v>
      </c>
      <c r="C96" s="1" t="s">
        <v>6298</v>
      </c>
      <c r="D96" s="1" t="s">
        <v>4227</v>
      </c>
      <c r="E96" s="1" t="s">
        <v>4228</v>
      </c>
    </row>
    <row r="97" spans="2:5" x14ac:dyDescent="0.2">
      <c r="B97" s="1" t="s">
        <v>2966</v>
      </c>
      <c r="C97" s="1" t="s">
        <v>7176</v>
      </c>
      <c r="D97" s="1" t="s">
        <v>4227</v>
      </c>
      <c r="E97" s="1" t="s">
        <v>4228</v>
      </c>
    </row>
    <row r="98" spans="2:5" x14ac:dyDescent="0.2">
      <c r="B98" s="1" t="s">
        <v>388</v>
      </c>
      <c r="C98" s="1" t="s">
        <v>4226</v>
      </c>
      <c r="D98" s="1" t="s">
        <v>4227</v>
      </c>
      <c r="E98" s="1" t="s">
        <v>4228</v>
      </c>
    </row>
    <row r="99" spans="2:5" x14ac:dyDescent="0.2">
      <c r="B99" s="1" t="s">
        <v>1299</v>
      </c>
      <c r="C99" s="1" t="s">
        <v>5447</v>
      </c>
      <c r="D99" s="1" t="s">
        <v>4227</v>
      </c>
      <c r="E99" s="1" t="s">
        <v>4228</v>
      </c>
    </row>
    <row r="100" spans="2:5" x14ac:dyDescent="0.2">
      <c r="B100" s="1" t="s">
        <v>2180</v>
      </c>
      <c r="C100" s="1" t="s">
        <v>6366</v>
      </c>
      <c r="D100" s="1" t="s">
        <v>4227</v>
      </c>
      <c r="E100" s="1" t="s">
        <v>4228</v>
      </c>
    </row>
    <row r="101" spans="2:5" x14ac:dyDescent="0.2">
      <c r="B101" s="1" t="s">
        <v>3036</v>
      </c>
      <c r="C101" s="1" t="s">
        <v>7244</v>
      </c>
      <c r="D101" s="1" t="s">
        <v>4227</v>
      </c>
      <c r="E101" s="1" t="s">
        <v>4228</v>
      </c>
    </row>
    <row r="102" spans="2:5" x14ac:dyDescent="0.2">
      <c r="B102" s="1" t="s">
        <v>458</v>
      </c>
      <c r="C102" s="1" t="s">
        <v>4366</v>
      </c>
      <c r="D102" s="1" t="s">
        <v>4227</v>
      </c>
      <c r="E102" s="1" t="s">
        <v>4228</v>
      </c>
    </row>
    <row r="103" spans="2:5" x14ac:dyDescent="0.2">
      <c r="B103" s="1" t="s">
        <v>1367</v>
      </c>
      <c r="C103" s="1" t="s">
        <v>5517</v>
      </c>
      <c r="D103" s="1" t="s">
        <v>4227</v>
      </c>
      <c r="E103" s="1" t="s">
        <v>4228</v>
      </c>
    </row>
    <row r="104" spans="2:5" x14ac:dyDescent="0.2">
      <c r="B104" s="1" t="s">
        <v>2245</v>
      </c>
      <c r="C104" s="1" t="s">
        <v>6431</v>
      </c>
      <c r="D104" s="1" t="s">
        <v>4227</v>
      </c>
      <c r="E104" s="1" t="s">
        <v>4228</v>
      </c>
    </row>
    <row r="105" spans="2:5" x14ac:dyDescent="0.2">
      <c r="B105" s="1" t="s">
        <v>816</v>
      </c>
      <c r="C105" s="1" t="s">
        <v>4794</v>
      </c>
      <c r="D105" s="1" t="s">
        <v>4227</v>
      </c>
      <c r="E105" s="1" t="s">
        <v>4228</v>
      </c>
    </row>
    <row r="106" spans="2:5" x14ac:dyDescent="0.2">
      <c r="B106" s="1" t="s">
        <v>1709</v>
      </c>
      <c r="C106" s="1" t="s">
        <v>5885</v>
      </c>
      <c r="D106" s="1" t="s">
        <v>4227</v>
      </c>
      <c r="E106" s="1" t="s">
        <v>4228</v>
      </c>
    </row>
    <row r="107" spans="2:5" x14ac:dyDescent="0.2">
      <c r="B107" s="1" t="s">
        <v>2569</v>
      </c>
      <c r="C107" s="1" t="s">
        <v>6779</v>
      </c>
      <c r="D107" s="1" t="s">
        <v>4227</v>
      </c>
      <c r="E107" s="1" t="s">
        <v>4228</v>
      </c>
    </row>
    <row r="108" spans="2:5" x14ac:dyDescent="0.2">
      <c r="B108" s="1" t="s">
        <v>753</v>
      </c>
      <c r="C108" s="1" t="s">
        <v>4731</v>
      </c>
      <c r="D108" s="1" t="s">
        <v>4227</v>
      </c>
      <c r="E108" s="1" t="s">
        <v>4228</v>
      </c>
    </row>
    <row r="109" spans="2:5" x14ac:dyDescent="0.2">
      <c r="B109" s="1" t="s">
        <v>1641</v>
      </c>
      <c r="C109" s="1" t="s">
        <v>5815</v>
      </c>
      <c r="D109" s="1" t="s">
        <v>4227</v>
      </c>
      <c r="E109" s="1" t="s">
        <v>4228</v>
      </c>
    </row>
    <row r="110" spans="2:5" x14ac:dyDescent="0.2">
      <c r="B110" s="1" t="s">
        <v>2506</v>
      </c>
      <c r="C110" s="1" t="s">
        <v>6716</v>
      </c>
      <c r="D110" s="1" t="s">
        <v>4227</v>
      </c>
      <c r="E110" s="1" t="s">
        <v>4228</v>
      </c>
    </row>
    <row r="111" spans="2:5" x14ac:dyDescent="0.2">
      <c r="B111" s="1" t="s">
        <v>528</v>
      </c>
      <c r="C111" s="1" t="s">
        <v>4446</v>
      </c>
      <c r="D111" s="1" t="s">
        <v>4227</v>
      </c>
      <c r="E111" s="1" t="s">
        <v>4228</v>
      </c>
    </row>
    <row r="112" spans="2:5" x14ac:dyDescent="0.2">
      <c r="B112" s="1" t="s">
        <v>1445</v>
      </c>
      <c r="C112" s="1" t="s">
        <v>5615</v>
      </c>
      <c r="D112" s="1" t="s">
        <v>4227</v>
      </c>
      <c r="E112" s="1" t="s">
        <v>4228</v>
      </c>
    </row>
    <row r="113" spans="2:5" x14ac:dyDescent="0.2">
      <c r="B113" s="1" t="s">
        <v>2320</v>
      </c>
      <c r="C113" s="1" t="s">
        <v>6530</v>
      </c>
      <c r="D113" s="1" t="s">
        <v>4227</v>
      </c>
      <c r="E113" s="1" t="s">
        <v>4228</v>
      </c>
    </row>
    <row r="114" spans="2:5" x14ac:dyDescent="0.2">
      <c r="B114" s="1" t="s">
        <v>688</v>
      </c>
      <c r="C114" s="1" t="s">
        <v>4664</v>
      </c>
      <c r="D114" s="1" t="s">
        <v>4227</v>
      </c>
      <c r="E114" s="1" t="s">
        <v>4228</v>
      </c>
    </row>
    <row r="115" spans="2:5" x14ac:dyDescent="0.2">
      <c r="B115" s="1" t="s">
        <v>1576</v>
      </c>
      <c r="C115" s="1" t="s">
        <v>5748</v>
      </c>
      <c r="D115" s="1" t="s">
        <v>4227</v>
      </c>
      <c r="E115" s="1" t="s">
        <v>4228</v>
      </c>
    </row>
    <row r="116" spans="2:5" x14ac:dyDescent="0.2">
      <c r="B116" s="1" t="s">
        <v>2443</v>
      </c>
      <c r="C116" s="1" t="s">
        <v>6653</v>
      </c>
      <c r="D116" s="1" t="s">
        <v>4227</v>
      </c>
      <c r="E116" s="1" t="s">
        <v>4228</v>
      </c>
    </row>
    <row r="117" spans="2:5" x14ac:dyDescent="0.2">
      <c r="B117" s="1" t="s">
        <v>1081</v>
      </c>
      <c r="C117" s="1" t="s">
        <v>5065</v>
      </c>
      <c r="D117" s="1" t="s">
        <v>4227</v>
      </c>
      <c r="E117" s="1" t="s">
        <v>4228</v>
      </c>
    </row>
    <row r="118" spans="2:5" x14ac:dyDescent="0.2">
      <c r="B118" s="1" t="s">
        <v>1965</v>
      </c>
      <c r="C118" s="1" t="s">
        <v>6141</v>
      </c>
      <c r="D118" s="1" t="s">
        <v>4227</v>
      </c>
      <c r="E118" s="1" t="s">
        <v>4228</v>
      </c>
    </row>
    <row r="119" spans="2:5" x14ac:dyDescent="0.2">
      <c r="B119" s="1" t="s">
        <v>2822</v>
      </c>
      <c r="C119" s="1" t="s">
        <v>7032</v>
      </c>
      <c r="D119" s="1" t="s">
        <v>4227</v>
      </c>
      <c r="E119" s="1" t="s">
        <v>4228</v>
      </c>
    </row>
    <row r="120" spans="2:5" x14ac:dyDescent="0.2">
      <c r="B120" s="1" t="s">
        <v>1012</v>
      </c>
      <c r="C120" s="1" t="s">
        <v>4992</v>
      </c>
      <c r="D120" s="1" t="s">
        <v>4227</v>
      </c>
      <c r="E120" s="1" t="s">
        <v>4228</v>
      </c>
    </row>
    <row r="121" spans="2:5" x14ac:dyDescent="0.2">
      <c r="B121" s="1" t="s">
        <v>1901</v>
      </c>
      <c r="C121" s="1" t="s">
        <v>6077</v>
      </c>
      <c r="D121" s="1" t="s">
        <v>4227</v>
      </c>
      <c r="E121" s="1" t="s">
        <v>4228</v>
      </c>
    </row>
    <row r="122" spans="2:5" x14ac:dyDescent="0.2">
      <c r="B122" s="1" t="s">
        <v>2758</v>
      </c>
      <c r="C122" s="1" t="s">
        <v>6968</v>
      </c>
      <c r="D122" s="1" t="s">
        <v>4227</v>
      </c>
      <c r="E122" s="1" t="s">
        <v>4228</v>
      </c>
    </row>
    <row r="123" spans="2:5" x14ac:dyDescent="0.2">
      <c r="B123" s="1" t="s">
        <v>946</v>
      </c>
      <c r="C123" s="1" t="s">
        <v>4924</v>
      </c>
      <c r="D123" s="1" t="s">
        <v>4227</v>
      </c>
      <c r="E123" s="1" t="s">
        <v>4228</v>
      </c>
    </row>
    <row r="124" spans="2:5" x14ac:dyDescent="0.2">
      <c r="B124" s="1" t="s">
        <v>1837</v>
      </c>
      <c r="C124" s="1" t="s">
        <v>6013</v>
      </c>
      <c r="D124" s="1" t="s">
        <v>4227</v>
      </c>
      <c r="E124" s="1" t="s">
        <v>4228</v>
      </c>
    </row>
    <row r="125" spans="2:5" x14ac:dyDescent="0.2">
      <c r="B125" s="1" t="s">
        <v>2696</v>
      </c>
      <c r="C125" s="1" t="s">
        <v>6906</v>
      </c>
      <c r="D125" s="1" t="s">
        <v>4227</v>
      </c>
      <c r="E125" s="1" t="s">
        <v>4228</v>
      </c>
    </row>
    <row r="126" spans="2:5" x14ac:dyDescent="0.2">
      <c r="B126" s="1" t="s">
        <v>622</v>
      </c>
      <c r="C126" s="1" t="s">
        <v>4594</v>
      </c>
      <c r="D126" s="1" t="s">
        <v>4230</v>
      </c>
      <c r="E126" s="1" t="s">
        <v>4231</v>
      </c>
    </row>
    <row r="127" spans="2:5" x14ac:dyDescent="0.2">
      <c r="B127" s="1" t="s">
        <v>1513</v>
      </c>
      <c r="C127" s="1" t="s">
        <v>5685</v>
      </c>
      <c r="D127" s="1" t="s">
        <v>4230</v>
      </c>
      <c r="E127" s="1" t="s">
        <v>4231</v>
      </c>
    </row>
    <row r="128" spans="2:5" x14ac:dyDescent="0.2">
      <c r="B128" s="1" t="s">
        <v>2383</v>
      </c>
      <c r="C128" s="1" t="s">
        <v>6593</v>
      </c>
      <c r="D128" s="1" t="s">
        <v>4230</v>
      </c>
      <c r="E128" s="1" t="s">
        <v>4231</v>
      </c>
    </row>
    <row r="129" spans="2:5" x14ac:dyDescent="0.2">
      <c r="B129" s="1" t="s">
        <v>883</v>
      </c>
      <c r="C129" s="1" t="s">
        <v>4861</v>
      </c>
      <c r="D129" s="1" t="s">
        <v>4230</v>
      </c>
      <c r="E129" s="1" t="s">
        <v>4231</v>
      </c>
    </row>
    <row r="130" spans="2:5" x14ac:dyDescent="0.2">
      <c r="B130" s="1" t="s">
        <v>1774</v>
      </c>
      <c r="C130" s="1" t="s">
        <v>5950</v>
      </c>
      <c r="D130" s="1" t="s">
        <v>4230</v>
      </c>
      <c r="E130" s="1" t="s">
        <v>4231</v>
      </c>
    </row>
    <row r="131" spans="2:5" x14ac:dyDescent="0.2">
      <c r="B131" s="1" t="s">
        <v>2633</v>
      </c>
      <c r="C131" s="1" t="s">
        <v>6843</v>
      </c>
      <c r="D131" s="1" t="s">
        <v>4230</v>
      </c>
      <c r="E131" s="1" t="s">
        <v>4231</v>
      </c>
    </row>
    <row r="132" spans="2:5" x14ac:dyDescent="0.2">
      <c r="B132" s="1" t="s">
        <v>1232</v>
      </c>
      <c r="C132" s="1" t="s">
        <v>5379</v>
      </c>
      <c r="D132" s="1" t="s">
        <v>4230</v>
      </c>
      <c r="E132" s="1" t="s">
        <v>4231</v>
      </c>
    </row>
    <row r="133" spans="2:5" x14ac:dyDescent="0.2">
      <c r="B133" s="1" t="s">
        <v>2111</v>
      </c>
      <c r="C133" s="1" t="s">
        <v>6299</v>
      </c>
      <c r="D133" s="1" t="s">
        <v>4230</v>
      </c>
      <c r="E133" s="1" t="s">
        <v>4231</v>
      </c>
    </row>
    <row r="134" spans="2:5" x14ac:dyDescent="0.2">
      <c r="B134" s="1" t="s">
        <v>2967</v>
      </c>
      <c r="C134" s="1" t="s">
        <v>7177</v>
      </c>
      <c r="D134" s="1" t="s">
        <v>4230</v>
      </c>
      <c r="E134" s="1" t="s">
        <v>4231</v>
      </c>
    </row>
    <row r="135" spans="2:5" x14ac:dyDescent="0.2">
      <c r="B135" s="1" t="s">
        <v>389</v>
      </c>
      <c r="C135" s="1" t="s">
        <v>4229</v>
      </c>
      <c r="D135" s="1" t="s">
        <v>4230</v>
      </c>
      <c r="E135" s="1" t="s">
        <v>4231</v>
      </c>
    </row>
    <row r="136" spans="2:5" x14ac:dyDescent="0.2">
      <c r="B136" s="1" t="s">
        <v>1300</v>
      </c>
      <c r="C136" s="1" t="s">
        <v>5448</v>
      </c>
      <c r="D136" s="1" t="s">
        <v>4230</v>
      </c>
      <c r="E136" s="1" t="s">
        <v>4231</v>
      </c>
    </row>
    <row r="137" spans="2:5" x14ac:dyDescent="0.2">
      <c r="B137" s="1" t="s">
        <v>2181</v>
      </c>
      <c r="C137" s="1" t="s">
        <v>6367</v>
      </c>
      <c r="D137" s="1" t="s">
        <v>4230</v>
      </c>
      <c r="E137" s="1" t="s">
        <v>4231</v>
      </c>
    </row>
    <row r="138" spans="2:5" x14ac:dyDescent="0.2">
      <c r="B138" s="1" t="s">
        <v>3037</v>
      </c>
      <c r="C138" s="1" t="s">
        <v>7245</v>
      </c>
      <c r="D138" s="1" t="s">
        <v>4230</v>
      </c>
      <c r="E138" s="1" t="s">
        <v>4231</v>
      </c>
    </row>
    <row r="139" spans="2:5" x14ac:dyDescent="0.2">
      <c r="B139" s="1" t="s">
        <v>459</v>
      </c>
      <c r="C139" s="1" t="s">
        <v>4367</v>
      </c>
      <c r="D139" s="1" t="s">
        <v>4230</v>
      </c>
      <c r="E139" s="1" t="s">
        <v>4231</v>
      </c>
    </row>
    <row r="140" spans="2:5" x14ac:dyDescent="0.2">
      <c r="B140" s="1" t="s">
        <v>1368</v>
      </c>
      <c r="C140" s="1" t="s">
        <v>5518</v>
      </c>
      <c r="D140" s="1" t="s">
        <v>4230</v>
      </c>
      <c r="E140" s="1" t="s">
        <v>4231</v>
      </c>
    </row>
    <row r="141" spans="2:5" x14ac:dyDescent="0.2">
      <c r="B141" s="1" t="s">
        <v>2246</v>
      </c>
      <c r="C141" s="1" t="s">
        <v>6432</v>
      </c>
      <c r="D141" s="1" t="s">
        <v>4230</v>
      </c>
      <c r="E141" s="1" t="s">
        <v>4231</v>
      </c>
    </row>
    <row r="142" spans="2:5" x14ac:dyDescent="0.2">
      <c r="B142" s="1" t="s">
        <v>817</v>
      </c>
      <c r="C142" s="1" t="s">
        <v>4795</v>
      </c>
      <c r="D142" s="1" t="s">
        <v>4230</v>
      </c>
      <c r="E142" s="1" t="s">
        <v>4231</v>
      </c>
    </row>
    <row r="143" spans="2:5" x14ac:dyDescent="0.2">
      <c r="B143" s="1" t="s">
        <v>1710</v>
      </c>
      <c r="C143" s="1" t="s">
        <v>5886</v>
      </c>
      <c r="D143" s="1" t="s">
        <v>4230</v>
      </c>
      <c r="E143" s="1" t="s">
        <v>4231</v>
      </c>
    </row>
    <row r="144" spans="2:5" x14ac:dyDescent="0.2">
      <c r="B144" s="1" t="s">
        <v>2570</v>
      </c>
      <c r="C144" s="1" t="s">
        <v>6780</v>
      </c>
      <c r="D144" s="1" t="s">
        <v>4230</v>
      </c>
      <c r="E144" s="1" t="s">
        <v>4231</v>
      </c>
    </row>
    <row r="145" spans="2:5" x14ac:dyDescent="0.2">
      <c r="B145" s="1" t="s">
        <v>754</v>
      </c>
      <c r="C145" s="1" t="s">
        <v>4732</v>
      </c>
      <c r="D145" s="1" t="s">
        <v>4230</v>
      </c>
      <c r="E145" s="1" t="s">
        <v>4231</v>
      </c>
    </row>
    <row r="146" spans="2:5" x14ac:dyDescent="0.2">
      <c r="B146" s="1" t="s">
        <v>1642</v>
      </c>
      <c r="C146" s="1" t="s">
        <v>5816</v>
      </c>
      <c r="D146" s="1" t="s">
        <v>4230</v>
      </c>
      <c r="E146" s="1" t="s">
        <v>4231</v>
      </c>
    </row>
    <row r="147" spans="2:5" x14ac:dyDescent="0.2">
      <c r="B147" s="1" t="s">
        <v>2507</v>
      </c>
      <c r="C147" s="1" t="s">
        <v>6717</v>
      </c>
      <c r="D147" s="1" t="s">
        <v>4230</v>
      </c>
      <c r="E147" s="1" t="s">
        <v>4231</v>
      </c>
    </row>
    <row r="148" spans="2:5" x14ac:dyDescent="0.2">
      <c r="B148" s="1" t="s">
        <v>529</v>
      </c>
      <c r="C148" s="1" t="s">
        <v>4447</v>
      </c>
      <c r="D148" s="1" t="s">
        <v>4230</v>
      </c>
      <c r="E148" s="1" t="s">
        <v>4231</v>
      </c>
    </row>
    <row r="149" spans="2:5" x14ac:dyDescent="0.2">
      <c r="B149" s="1" t="s">
        <v>1446</v>
      </c>
      <c r="C149" s="1" t="s">
        <v>5616</v>
      </c>
      <c r="D149" s="1" t="s">
        <v>4230</v>
      </c>
      <c r="E149" s="1" t="s">
        <v>4231</v>
      </c>
    </row>
    <row r="150" spans="2:5" x14ac:dyDescent="0.2">
      <c r="B150" s="1" t="s">
        <v>2321</v>
      </c>
      <c r="C150" s="1" t="s">
        <v>6531</v>
      </c>
      <c r="D150" s="1" t="s">
        <v>4230</v>
      </c>
      <c r="E150" s="1" t="s">
        <v>4231</v>
      </c>
    </row>
    <row r="151" spans="2:5" x14ac:dyDescent="0.2">
      <c r="B151" s="1" t="s">
        <v>689</v>
      </c>
      <c r="C151" s="1" t="s">
        <v>4665</v>
      </c>
      <c r="D151" s="1" t="s">
        <v>4230</v>
      </c>
      <c r="E151" s="1" t="s">
        <v>4231</v>
      </c>
    </row>
    <row r="152" spans="2:5" x14ac:dyDescent="0.2">
      <c r="B152" s="1" t="s">
        <v>1577</v>
      </c>
      <c r="C152" s="1" t="s">
        <v>5749</v>
      </c>
      <c r="D152" s="1" t="s">
        <v>4230</v>
      </c>
      <c r="E152" s="1" t="s">
        <v>4231</v>
      </c>
    </row>
    <row r="153" spans="2:5" x14ac:dyDescent="0.2">
      <c r="B153" s="1" t="s">
        <v>2444</v>
      </c>
      <c r="C153" s="1" t="s">
        <v>6654</v>
      </c>
      <c r="D153" s="1" t="s">
        <v>4230</v>
      </c>
      <c r="E153" s="1" t="s">
        <v>4231</v>
      </c>
    </row>
    <row r="154" spans="2:5" x14ac:dyDescent="0.2">
      <c r="B154" s="1" t="s">
        <v>1082</v>
      </c>
      <c r="C154" s="1" t="s">
        <v>5066</v>
      </c>
      <c r="D154" s="1" t="s">
        <v>4230</v>
      </c>
      <c r="E154" s="1" t="s">
        <v>4231</v>
      </c>
    </row>
    <row r="155" spans="2:5" x14ac:dyDescent="0.2">
      <c r="B155" s="1" t="s">
        <v>1966</v>
      </c>
      <c r="C155" s="1" t="s">
        <v>6142</v>
      </c>
      <c r="D155" s="1" t="s">
        <v>4230</v>
      </c>
      <c r="E155" s="1" t="s">
        <v>4231</v>
      </c>
    </row>
    <row r="156" spans="2:5" x14ac:dyDescent="0.2">
      <c r="B156" s="1" t="s">
        <v>2823</v>
      </c>
      <c r="C156" s="1" t="s">
        <v>7033</v>
      </c>
      <c r="D156" s="1" t="s">
        <v>4230</v>
      </c>
      <c r="E156" s="1" t="s">
        <v>4231</v>
      </c>
    </row>
    <row r="157" spans="2:5" x14ac:dyDescent="0.2">
      <c r="B157" s="1" t="s">
        <v>1013</v>
      </c>
      <c r="C157" s="1" t="s">
        <v>4993</v>
      </c>
      <c r="D157" s="1" t="s">
        <v>4230</v>
      </c>
      <c r="E157" s="1" t="s">
        <v>4231</v>
      </c>
    </row>
    <row r="158" spans="2:5" x14ac:dyDescent="0.2">
      <c r="B158" s="1" t="s">
        <v>1902</v>
      </c>
      <c r="C158" s="1" t="s">
        <v>6078</v>
      </c>
      <c r="D158" s="1" t="s">
        <v>4230</v>
      </c>
      <c r="E158" s="1" t="s">
        <v>4231</v>
      </c>
    </row>
    <row r="159" spans="2:5" x14ac:dyDescent="0.2">
      <c r="B159" s="1" t="s">
        <v>2759</v>
      </c>
      <c r="C159" s="1" t="s">
        <v>6969</v>
      </c>
      <c r="D159" s="1" t="s">
        <v>4230</v>
      </c>
      <c r="E159" s="1" t="s">
        <v>4231</v>
      </c>
    </row>
    <row r="160" spans="2:5" x14ac:dyDescent="0.2">
      <c r="B160" s="1" t="s">
        <v>947</v>
      </c>
      <c r="C160" s="1" t="s">
        <v>4925</v>
      </c>
      <c r="D160" s="1" t="s">
        <v>4230</v>
      </c>
      <c r="E160" s="1" t="s">
        <v>4231</v>
      </c>
    </row>
    <row r="161" spans="2:5" x14ac:dyDescent="0.2">
      <c r="B161" s="1" t="s">
        <v>1838</v>
      </c>
      <c r="C161" s="1" t="s">
        <v>6014</v>
      </c>
      <c r="D161" s="1" t="s">
        <v>4230</v>
      </c>
      <c r="E161" s="1" t="s">
        <v>4231</v>
      </c>
    </row>
    <row r="162" spans="2:5" x14ac:dyDescent="0.2">
      <c r="B162" s="1" t="s">
        <v>2697</v>
      </c>
      <c r="C162" s="1" t="s">
        <v>6907</v>
      </c>
      <c r="D162" s="1" t="s">
        <v>4230</v>
      </c>
      <c r="E162" s="1" t="s">
        <v>4231</v>
      </c>
    </row>
    <row r="163" spans="2:5" x14ac:dyDescent="0.2">
      <c r="B163" s="1" t="s">
        <v>623</v>
      </c>
      <c r="C163" s="1" t="s">
        <v>4595</v>
      </c>
      <c r="D163" s="1" t="s">
        <v>4233</v>
      </c>
      <c r="E163" s="1" t="s">
        <v>4234</v>
      </c>
    </row>
    <row r="164" spans="2:5" x14ac:dyDescent="0.2">
      <c r="B164" s="1" t="s">
        <v>1514</v>
      </c>
      <c r="C164" s="1" t="s">
        <v>5686</v>
      </c>
      <c r="D164" s="1" t="s">
        <v>4233</v>
      </c>
      <c r="E164" s="1" t="s">
        <v>4234</v>
      </c>
    </row>
    <row r="165" spans="2:5" x14ac:dyDescent="0.2">
      <c r="B165" s="1" t="s">
        <v>2384</v>
      </c>
      <c r="C165" s="1" t="s">
        <v>6594</v>
      </c>
      <c r="D165" s="1" t="s">
        <v>4233</v>
      </c>
      <c r="E165" s="1" t="s">
        <v>4234</v>
      </c>
    </row>
    <row r="166" spans="2:5" x14ac:dyDescent="0.2">
      <c r="B166" s="1" t="s">
        <v>884</v>
      </c>
      <c r="C166" s="1" t="s">
        <v>4862</v>
      </c>
      <c r="D166" s="1" t="s">
        <v>4233</v>
      </c>
      <c r="E166" s="1" t="s">
        <v>4234</v>
      </c>
    </row>
    <row r="167" spans="2:5" x14ac:dyDescent="0.2">
      <c r="B167" s="1" t="s">
        <v>1775</v>
      </c>
      <c r="C167" s="1" t="s">
        <v>5951</v>
      </c>
      <c r="D167" s="1" t="s">
        <v>4233</v>
      </c>
      <c r="E167" s="1" t="s">
        <v>4234</v>
      </c>
    </row>
    <row r="168" spans="2:5" x14ac:dyDescent="0.2">
      <c r="B168" s="1" t="s">
        <v>2634</v>
      </c>
      <c r="C168" s="1" t="s">
        <v>6844</v>
      </c>
      <c r="D168" s="1" t="s">
        <v>4233</v>
      </c>
      <c r="E168" s="1" t="s">
        <v>4234</v>
      </c>
    </row>
    <row r="169" spans="2:5" x14ac:dyDescent="0.2">
      <c r="B169" s="1" t="s">
        <v>1233</v>
      </c>
      <c r="C169" s="1" t="s">
        <v>5380</v>
      </c>
      <c r="D169" s="1" t="s">
        <v>4233</v>
      </c>
      <c r="E169" s="1" t="s">
        <v>4234</v>
      </c>
    </row>
    <row r="170" spans="2:5" x14ac:dyDescent="0.2">
      <c r="B170" s="1" t="s">
        <v>2112</v>
      </c>
      <c r="C170" s="1" t="s">
        <v>6300</v>
      </c>
      <c r="D170" s="1" t="s">
        <v>4233</v>
      </c>
      <c r="E170" s="1" t="s">
        <v>4234</v>
      </c>
    </row>
    <row r="171" spans="2:5" x14ac:dyDescent="0.2">
      <c r="B171" s="1" t="s">
        <v>2968</v>
      </c>
      <c r="C171" s="1" t="s">
        <v>7178</v>
      </c>
      <c r="D171" s="1" t="s">
        <v>4233</v>
      </c>
      <c r="E171" s="1" t="s">
        <v>4234</v>
      </c>
    </row>
    <row r="172" spans="2:5" x14ac:dyDescent="0.2">
      <c r="B172" s="1" t="s">
        <v>390</v>
      </c>
      <c r="C172" s="1" t="s">
        <v>4232</v>
      </c>
      <c r="D172" s="1" t="s">
        <v>4233</v>
      </c>
      <c r="E172" s="1" t="s">
        <v>4234</v>
      </c>
    </row>
    <row r="173" spans="2:5" x14ac:dyDescent="0.2">
      <c r="B173" s="1" t="s">
        <v>1301</v>
      </c>
      <c r="C173" s="1" t="s">
        <v>5449</v>
      </c>
      <c r="D173" s="1" t="s">
        <v>4233</v>
      </c>
      <c r="E173" s="1" t="s">
        <v>4234</v>
      </c>
    </row>
    <row r="174" spans="2:5" x14ac:dyDescent="0.2">
      <c r="B174" s="1" t="s">
        <v>2182</v>
      </c>
      <c r="C174" s="1" t="s">
        <v>6368</v>
      </c>
      <c r="D174" s="1" t="s">
        <v>4233</v>
      </c>
      <c r="E174" s="1" t="s">
        <v>4234</v>
      </c>
    </row>
    <row r="175" spans="2:5" x14ac:dyDescent="0.2">
      <c r="B175" s="1" t="s">
        <v>3038</v>
      </c>
      <c r="C175" s="1" t="s">
        <v>7246</v>
      </c>
      <c r="D175" s="1" t="s">
        <v>4233</v>
      </c>
      <c r="E175" s="1" t="s">
        <v>4234</v>
      </c>
    </row>
    <row r="176" spans="2:5" x14ac:dyDescent="0.2">
      <c r="B176" s="1" t="s">
        <v>460</v>
      </c>
      <c r="C176" s="1" t="s">
        <v>4368</v>
      </c>
      <c r="D176" s="1" t="s">
        <v>4233</v>
      </c>
      <c r="E176" s="1" t="s">
        <v>4234</v>
      </c>
    </row>
    <row r="177" spans="2:5" x14ac:dyDescent="0.2">
      <c r="B177" s="1" t="s">
        <v>1369</v>
      </c>
      <c r="C177" s="1" t="s">
        <v>5519</v>
      </c>
      <c r="D177" s="1" t="s">
        <v>4233</v>
      </c>
      <c r="E177" s="1" t="s">
        <v>4234</v>
      </c>
    </row>
    <row r="178" spans="2:5" x14ac:dyDescent="0.2">
      <c r="B178" s="1" t="s">
        <v>2247</v>
      </c>
      <c r="C178" s="1" t="s">
        <v>6433</v>
      </c>
      <c r="D178" s="1" t="s">
        <v>4233</v>
      </c>
      <c r="E178" s="1" t="s">
        <v>4234</v>
      </c>
    </row>
    <row r="179" spans="2:5" x14ac:dyDescent="0.2">
      <c r="B179" s="1" t="s">
        <v>818</v>
      </c>
      <c r="C179" s="1" t="s">
        <v>4796</v>
      </c>
      <c r="D179" s="1" t="s">
        <v>4233</v>
      </c>
      <c r="E179" s="1" t="s">
        <v>4234</v>
      </c>
    </row>
    <row r="180" spans="2:5" x14ac:dyDescent="0.2">
      <c r="B180" s="1" t="s">
        <v>1711</v>
      </c>
      <c r="C180" s="1" t="s">
        <v>5887</v>
      </c>
      <c r="D180" s="1" t="s">
        <v>4233</v>
      </c>
      <c r="E180" s="1" t="s">
        <v>4234</v>
      </c>
    </row>
    <row r="181" spans="2:5" x14ac:dyDescent="0.2">
      <c r="B181" s="1" t="s">
        <v>2571</v>
      </c>
      <c r="C181" s="1" t="s">
        <v>6781</v>
      </c>
      <c r="D181" s="1" t="s">
        <v>4233</v>
      </c>
      <c r="E181" s="1" t="s">
        <v>4234</v>
      </c>
    </row>
    <row r="182" spans="2:5" x14ac:dyDescent="0.2">
      <c r="B182" s="1" t="s">
        <v>755</v>
      </c>
      <c r="C182" s="1" t="s">
        <v>4733</v>
      </c>
      <c r="D182" s="1" t="s">
        <v>4233</v>
      </c>
      <c r="E182" s="1" t="s">
        <v>4234</v>
      </c>
    </row>
    <row r="183" spans="2:5" x14ac:dyDescent="0.2">
      <c r="B183" s="1" t="s">
        <v>1643</v>
      </c>
      <c r="C183" s="1" t="s">
        <v>5817</v>
      </c>
      <c r="D183" s="1" t="s">
        <v>4233</v>
      </c>
      <c r="E183" s="1" t="s">
        <v>4234</v>
      </c>
    </row>
    <row r="184" spans="2:5" x14ac:dyDescent="0.2">
      <c r="B184" s="1" t="s">
        <v>2508</v>
      </c>
      <c r="C184" s="1" t="s">
        <v>6718</v>
      </c>
      <c r="D184" s="1" t="s">
        <v>4233</v>
      </c>
      <c r="E184" s="1" t="s">
        <v>4234</v>
      </c>
    </row>
    <row r="185" spans="2:5" x14ac:dyDescent="0.2">
      <c r="B185" s="1" t="s">
        <v>530</v>
      </c>
      <c r="C185" s="1" t="s">
        <v>4448</v>
      </c>
      <c r="D185" s="1" t="s">
        <v>4233</v>
      </c>
      <c r="E185" s="1" t="s">
        <v>4234</v>
      </c>
    </row>
    <row r="186" spans="2:5" x14ac:dyDescent="0.2">
      <c r="B186" s="1" t="s">
        <v>1447</v>
      </c>
      <c r="C186" s="1" t="s">
        <v>5617</v>
      </c>
      <c r="D186" s="1" t="s">
        <v>4233</v>
      </c>
      <c r="E186" s="1" t="s">
        <v>4234</v>
      </c>
    </row>
    <row r="187" spans="2:5" x14ac:dyDescent="0.2">
      <c r="B187" s="1" t="s">
        <v>2322</v>
      </c>
      <c r="C187" s="1" t="s">
        <v>6532</v>
      </c>
      <c r="D187" s="1" t="s">
        <v>4233</v>
      </c>
      <c r="E187" s="1" t="s">
        <v>4234</v>
      </c>
    </row>
    <row r="188" spans="2:5" x14ac:dyDescent="0.2">
      <c r="B188" s="1" t="s">
        <v>690</v>
      </c>
      <c r="C188" s="1" t="s">
        <v>4666</v>
      </c>
      <c r="D188" s="1" t="s">
        <v>4233</v>
      </c>
      <c r="E188" s="1" t="s">
        <v>4234</v>
      </c>
    </row>
    <row r="189" spans="2:5" x14ac:dyDescent="0.2">
      <c r="B189" s="1" t="s">
        <v>1578</v>
      </c>
      <c r="C189" s="1" t="s">
        <v>5750</v>
      </c>
      <c r="D189" s="1" t="s">
        <v>4233</v>
      </c>
      <c r="E189" s="1" t="s">
        <v>4234</v>
      </c>
    </row>
    <row r="190" spans="2:5" x14ac:dyDescent="0.2">
      <c r="B190" s="1" t="s">
        <v>2445</v>
      </c>
      <c r="C190" s="1" t="s">
        <v>6655</v>
      </c>
      <c r="D190" s="1" t="s">
        <v>4233</v>
      </c>
      <c r="E190" s="1" t="s">
        <v>4234</v>
      </c>
    </row>
    <row r="191" spans="2:5" x14ac:dyDescent="0.2">
      <c r="B191" s="1" t="s">
        <v>1083</v>
      </c>
      <c r="C191" s="1" t="s">
        <v>5067</v>
      </c>
      <c r="D191" s="1" t="s">
        <v>4233</v>
      </c>
      <c r="E191" s="1" t="s">
        <v>4234</v>
      </c>
    </row>
    <row r="192" spans="2:5" x14ac:dyDescent="0.2">
      <c r="B192" s="1" t="s">
        <v>1967</v>
      </c>
      <c r="C192" s="1" t="s">
        <v>6143</v>
      </c>
      <c r="D192" s="1" t="s">
        <v>4233</v>
      </c>
      <c r="E192" s="1" t="s">
        <v>4234</v>
      </c>
    </row>
    <row r="193" spans="2:5" x14ac:dyDescent="0.2">
      <c r="B193" s="1" t="s">
        <v>2824</v>
      </c>
      <c r="C193" s="1" t="s">
        <v>7034</v>
      </c>
      <c r="D193" s="1" t="s">
        <v>4233</v>
      </c>
      <c r="E193" s="1" t="s">
        <v>4234</v>
      </c>
    </row>
    <row r="194" spans="2:5" x14ac:dyDescent="0.2">
      <c r="B194" s="1" t="s">
        <v>1014</v>
      </c>
      <c r="C194" s="1" t="s">
        <v>4994</v>
      </c>
      <c r="D194" s="1" t="s">
        <v>4233</v>
      </c>
      <c r="E194" s="1" t="s">
        <v>4234</v>
      </c>
    </row>
    <row r="195" spans="2:5" x14ac:dyDescent="0.2">
      <c r="B195" s="1" t="s">
        <v>1903</v>
      </c>
      <c r="C195" s="1" t="s">
        <v>6079</v>
      </c>
      <c r="D195" s="1" t="s">
        <v>4233</v>
      </c>
      <c r="E195" s="1" t="s">
        <v>4234</v>
      </c>
    </row>
    <row r="196" spans="2:5" x14ac:dyDescent="0.2">
      <c r="B196" s="1" t="s">
        <v>2760</v>
      </c>
      <c r="C196" s="1" t="s">
        <v>6970</v>
      </c>
      <c r="D196" s="1" t="s">
        <v>4233</v>
      </c>
      <c r="E196" s="1" t="s">
        <v>4234</v>
      </c>
    </row>
    <row r="197" spans="2:5" x14ac:dyDescent="0.2">
      <c r="B197" s="1" t="s">
        <v>948</v>
      </c>
      <c r="C197" s="1" t="s">
        <v>4926</v>
      </c>
      <c r="D197" s="1" t="s">
        <v>4233</v>
      </c>
      <c r="E197" s="1" t="s">
        <v>4234</v>
      </c>
    </row>
    <row r="198" spans="2:5" x14ac:dyDescent="0.2">
      <c r="B198" s="1" t="s">
        <v>1839</v>
      </c>
      <c r="C198" s="1" t="s">
        <v>6015</v>
      </c>
      <c r="D198" s="1" t="s">
        <v>4233</v>
      </c>
      <c r="E198" s="1" t="s">
        <v>4234</v>
      </c>
    </row>
    <row r="199" spans="2:5" x14ac:dyDescent="0.2">
      <c r="B199" s="1" t="s">
        <v>2698</v>
      </c>
      <c r="C199" s="1" t="s">
        <v>6908</v>
      </c>
      <c r="D199" s="1" t="s">
        <v>4233</v>
      </c>
      <c r="E199" s="1" t="s">
        <v>4234</v>
      </c>
    </row>
    <row r="200" spans="2:5" x14ac:dyDescent="0.2">
      <c r="B200" s="1" t="s">
        <v>1515</v>
      </c>
      <c r="C200" s="1" t="s">
        <v>5687</v>
      </c>
      <c r="D200" s="1" t="s">
        <v>4236</v>
      </c>
      <c r="E200" s="1" t="s">
        <v>4237</v>
      </c>
    </row>
    <row r="201" spans="2:5" x14ac:dyDescent="0.2">
      <c r="B201" s="1" t="s">
        <v>1776</v>
      </c>
      <c r="C201" s="1" t="s">
        <v>5952</v>
      </c>
      <c r="D201" s="1" t="s">
        <v>4236</v>
      </c>
      <c r="E201" s="1" t="s">
        <v>4237</v>
      </c>
    </row>
    <row r="202" spans="2:5" x14ac:dyDescent="0.2">
      <c r="B202" s="1" t="s">
        <v>2635</v>
      </c>
      <c r="C202" s="1" t="s">
        <v>6845</v>
      </c>
      <c r="D202" s="1" t="s">
        <v>4236</v>
      </c>
      <c r="E202" s="1" t="s">
        <v>4237</v>
      </c>
    </row>
    <row r="203" spans="2:5" x14ac:dyDescent="0.2">
      <c r="B203" s="1" t="s">
        <v>2969</v>
      </c>
      <c r="C203" s="1" t="s">
        <v>7179</v>
      </c>
      <c r="D203" s="1" t="s">
        <v>4236</v>
      </c>
      <c r="E203" s="1" t="s">
        <v>4237</v>
      </c>
    </row>
    <row r="204" spans="2:5" x14ac:dyDescent="0.2">
      <c r="B204" s="1" t="s">
        <v>391</v>
      </c>
      <c r="C204" s="1" t="s">
        <v>4235</v>
      </c>
      <c r="D204" s="1" t="s">
        <v>4236</v>
      </c>
      <c r="E204" s="1" t="s">
        <v>4237</v>
      </c>
    </row>
    <row r="205" spans="2:5" x14ac:dyDescent="0.2">
      <c r="B205" s="1" t="s">
        <v>1302</v>
      </c>
      <c r="C205" s="1" t="s">
        <v>5450</v>
      </c>
      <c r="D205" s="1" t="s">
        <v>4236</v>
      </c>
      <c r="E205" s="1" t="s">
        <v>4237</v>
      </c>
    </row>
    <row r="206" spans="2:5" x14ac:dyDescent="0.2">
      <c r="B206" s="1" t="s">
        <v>2183</v>
      </c>
      <c r="C206" s="1" t="s">
        <v>6369</v>
      </c>
      <c r="D206" s="1" t="s">
        <v>4236</v>
      </c>
      <c r="E206" s="1" t="s">
        <v>4237</v>
      </c>
    </row>
    <row r="207" spans="2:5" x14ac:dyDescent="0.2">
      <c r="B207" s="1" t="s">
        <v>461</v>
      </c>
      <c r="C207" s="1" t="s">
        <v>4369</v>
      </c>
      <c r="D207" s="1" t="s">
        <v>4236</v>
      </c>
      <c r="E207" s="1" t="s">
        <v>4237</v>
      </c>
    </row>
    <row r="208" spans="2:5" x14ac:dyDescent="0.2">
      <c r="B208" s="1" t="s">
        <v>1370</v>
      </c>
      <c r="C208" s="1" t="s">
        <v>5520</v>
      </c>
      <c r="D208" s="1" t="s">
        <v>4236</v>
      </c>
      <c r="E208" s="1" t="s">
        <v>4237</v>
      </c>
    </row>
    <row r="209" spans="2:5" x14ac:dyDescent="0.2">
      <c r="B209" s="1" t="s">
        <v>1712</v>
      </c>
      <c r="C209" s="1" t="s">
        <v>5888</v>
      </c>
      <c r="D209" s="1" t="s">
        <v>4236</v>
      </c>
      <c r="E209" s="1" t="s">
        <v>4237</v>
      </c>
    </row>
    <row r="210" spans="2:5" x14ac:dyDescent="0.2">
      <c r="B210" s="1" t="s">
        <v>1644</v>
      </c>
      <c r="C210" s="1" t="s">
        <v>5818</v>
      </c>
      <c r="D210" s="1" t="s">
        <v>4236</v>
      </c>
      <c r="E210" s="1" t="s">
        <v>4237</v>
      </c>
    </row>
    <row r="211" spans="2:5" x14ac:dyDescent="0.2">
      <c r="B211" s="1" t="s">
        <v>2509</v>
      </c>
      <c r="C211" s="1" t="s">
        <v>6719</v>
      </c>
      <c r="D211" s="1" t="s">
        <v>4236</v>
      </c>
      <c r="E211" s="1" t="s">
        <v>4237</v>
      </c>
    </row>
    <row r="212" spans="2:5" x14ac:dyDescent="0.2">
      <c r="B212" s="1" t="s">
        <v>1448</v>
      </c>
      <c r="C212" s="1" t="s">
        <v>5618</v>
      </c>
      <c r="D212" s="1" t="s">
        <v>4236</v>
      </c>
      <c r="E212" s="1" t="s">
        <v>4237</v>
      </c>
    </row>
    <row r="213" spans="2:5" x14ac:dyDescent="0.2">
      <c r="B213" s="1" t="s">
        <v>691</v>
      </c>
      <c r="C213" s="1" t="s">
        <v>4667</v>
      </c>
      <c r="D213" s="1" t="s">
        <v>4236</v>
      </c>
      <c r="E213" s="1" t="s">
        <v>4237</v>
      </c>
    </row>
    <row r="214" spans="2:5" x14ac:dyDescent="0.2">
      <c r="B214" s="1" t="s">
        <v>1579</v>
      </c>
      <c r="C214" s="1" t="s">
        <v>5751</v>
      </c>
      <c r="D214" s="1" t="s">
        <v>4236</v>
      </c>
      <c r="E214" s="1" t="s">
        <v>4237</v>
      </c>
    </row>
    <row r="215" spans="2:5" x14ac:dyDescent="0.2">
      <c r="B215" s="1" t="s">
        <v>2446</v>
      </c>
      <c r="C215" s="1" t="s">
        <v>6656</v>
      </c>
      <c r="D215" s="1" t="s">
        <v>4236</v>
      </c>
      <c r="E215" s="1" t="s">
        <v>4237</v>
      </c>
    </row>
    <row r="216" spans="2:5" x14ac:dyDescent="0.2">
      <c r="B216" s="1" t="s">
        <v>1968</v>
      </c>
      <c r="C216" s="1" t="s">
        <v>6144</v>
      </c>
      <c r="D216" s="1" t="s">
        <v>4236</v>
      </c>
      <c r="E216" s="1" t="s">
        <v>4237</v>
      </c>
    </row>
    <row r="217" spans="2:5" x14ac:dyDescent="0.2">
      <c r="B217" s="1" t="s">
        <v>2825</v>
      </c>
      <c r="C217" s="1" t="s">
        <v>7035</v>
      </c>
      <c r="D217" s="1" t="s">
        <v>4236</v>
      </c>
      <c r="E217" s="1" t="s">
        <v>4237</v>
      </c>
    </row>
    <row r="218" spans="2:5" x14ac:dyDescent="0.2">
      <c r="B218" s="1" t="s">
        <v>1904</v>
      </c>
      <c r="C218" s="1" t="s">
        <v>6080</v>
      </c>
      <c r="D218" s="1" t="s">
        <v>4236</v>
      </c>
      <c r="E218" s="1" t="s">
        <v>4237</v>
      </c>
    </row>
    <row r="219" spans="2:5" x14ac:dyDescent="0.2">
      <c r="B219" s="1" t="s">
        <v>1840</v>
      </c>
      <c r="C219" s="1" t="s">
        <v>6016</v>
      </c>
      <c r="D219" s="1" t="s">
        <v>4236</v>
      </c>
      <c r="E219" s="1" t="s">
        <v>4237</v>
      </c>
    </row>
    <row r="220" spans="2:5" x14ac:dyDescent="0.2">
      <c r="B220" s="1" t="s">
        <v>624</v>
      </c>
      <c r="C220" s="1" t="s">
        <v>4596</v>
      </c>
      <c r="D220" s="1" t="s">
        <v>4371</v>
      </c>
      <c r="E220" s="1" t="s">
        <v>4372</v>
      </c>
    </row>
    <row r="221" spans="2:5" x14ac:dyDescent="0.2">
      <c r="B221" s="1" t="s">
        <v>885</v>
      </c>
      <c r="C221" s="1" t="s">
        <v>4863</v>
      </c>
      <c r="D221" s="1" t="s">
        <v>4371</v>
      </c>
      <c r="E221" s="1" t="s">
        <v>4372</v>
      </c>
    </row>
    <row r="222" spans="2:5" x14ac:dyDescent="0.2">
      <c r="B222" s="1" t="s">
        <v>3039</v>
      </c>
      <c r="C222" s="1" t="s">
        <v>7247</v>
      </c>
      <c r="D222" s="1" t="s">
        <v>4371</v>
      </c>
      <c r="E222" s="1" t="s">
        <v>4372</v>
      </c>
    </row>
    <row r="223" spans="2:5" x14ac:dyDescent="0.2">
      <c r="B223" s="1" t="s">
        <v>462</v>
      </c>
      <c r="C223" s="1" t="s">
        <v>4370</v>
      </c>
      <c r="D223" s="1" t="s">
        <v>4371</v>
      </c>
      <c r="E223" s="1" t="s">
        <v>4372</v>
      </c>
    </row>
    <row r="224" spans="2:5" x14ac:dyDescent="0.2">
      <c r="B224" s="1" t="s">
        <v>819</v>
      </c>
      <c r="C224" s="1" t="s">
        <v>4797</v>
      </c>
      <c r="D224" s="1" t="s">
        <v>4371</v>
      </c>
      <c r="E224" s="1" t="s">
        <v>4372</v>
      </c>
    </row>
    <row r="225" spans="2:5" x14ac:dyDescent="0.2">
      <c r="B225" s="1" t="s">
        <v>692</v>
      </c>
      <c r="C225" s="1" t="s">
        <v>4668</v>
      </c>
      <c r="D225" s="1" t="s">
        <v>4371</v>
      </c>
      <c r="E225" s="1" t="s">
        <v>4372</v>
      </c>
    </row>
    <row r="226" spans="2:5" x14ac:dyDescent="0.2">
      <c r="B226" s="1" t="s">
        <v>2826</v>
      </c>
      <c r="C226" s="1" t="s">
        <v>7036</v>
      </c>
      <c r="D226" s="1" t="s">
        <v>4371</v>
      </c>
      <c r="E226" s="1" t="s">
        <v>4372</v>
      </c>
    </row>
    <row r="227" spans="2:5" x14ac:dyDescent="0.2">
      <c r="B227" s="1" t="s">
        <v>1015</v>
      </c>
      <c r="C227" s="1" t="s">
        <v>4995</v>
      </c>
      <c r="D227" s="1" t="s">
        <v>4371</v>
      </c>
      <c r="E227" s="1" t="s">
        <v>4372</v>
      </c>
    </row>
    <row r="228" spans="2:5" x14ac:dyDescent="0.2">
      <c r="B228" s="1" t="s">
        <v>949</v>
      </c>
      <c r="C228" s="1" t="s">
        <v>4927</v>
      </c>
      <c r="D228" s="1" t="s">
        <v>4371</v>
      </c>
      <c r="E228" s="1" t="s">
        <v>4372</v>
      </c>
    </row>
    <row r="229" spans="2:5" x14ac:dyDescent="0.2">
      <c r="B229" s="1" t="s">
        <v>319</v>
      </c>
      <c r="C229" s="1" t="s">
        <v>4022</v>
      </c>
      <c r="D229" s="1" t="s">
        <v>4023</v>
      </c>
      <c r="E229" s="1" t="s">
        <v>4024</v>
      </c>
    </row>
    <row r="230" spans="2:5" x14ac:dyDescent="0.2">
      <c r="B230" s="1" t="s">
        <v>320</v>
      </c>
      <c r="C230" s="1" t="s">
        <v>4025</v>
      </c>
      <c r="D230" s="1" t="s">
        <v>4026</v>
      </c>
      <c r="E230" s="1" t="s">
        <v>4027</v>
      </c>
    </row>
    <row r="231" spans="2:5" x14ac:dyDescent="0.2">
      <c r="B231" s="1" t="s">
        <v>321</v>
      </c>
      <c r="C231" s="1" t="s">
        <v>4028</v>
      </c>
      <c r="D231" s="1" t="s">
        <v>4029</v>
      </c>
      <c r="E231" s="1" t="s">
        <v>4030</v>
      </c>
    </row>
    <row r="232" spans="2:5" x14ac:dyDescent="0.2">
      <c r="B232" s="1" t="s">
        <v>1227</v>
      </c>
      <c r="C232" s="1" t="s">
        <v>5370</v>
      </c>
      <c r="D232" s="1" t="s">
        <v>5371</v>
      </c>
      <c r="E232" s="1" t="s">
        <v>5372</v>
      </c>
    </row>
    <row r="233" spans="2:5" x14ac:dyDescent="0.2">
      <c r="B233" s="1" t="s">
        <v>2106</v>
      </c>
      <c r="C233" s="1" t="s">
        <v>6294</v>
      </c>
      <c r="D233" s="1" t="s">
        <v>5371</v>
      </c>
      <c r="E233" s="1" t="s">
        <v>5372</v>
      </c>
    </row>
    <row r="234" spans="2:5" x14ac:dyDescent="0.2">
      <c r="B234" s="1" t="s">
        <v>2962</v>
      </c>
      <c r="C234" s="1" t="s">
        <v>7172</v>
      </c>
      <c r="D234" s="1" t="s">
        <v>5371</v>
      </c>
      <c r="E234" s="1" t="s">
        <v>5372</v>
      </c>
    </row>
    <row r="235" spans="2:5" x14ac:dyDescent="0.2">
      <c r="B235" s="1" t="s">
        <v>490</v>
      </c>
      <c r="C235" s="1" t="s">
        <v>4402</v>
      </c>
      <c r="D235" s="1" t="s">
        <v>3083</v>
      </c>
      <c r="E235" s="1" t="s">
        <v>3084</v>
      </c>
    </row>
    <row r="236" spans="2:5" x14ac:dyDescent="0.2">
      <c r="B236" s="1" t="s">
        <v>1399</v>
      </c>
      <c r="C236" s="1" t="s">
        <v>5549</v>
      </c>
      <c r="D236" s="1" t="s">
        <v>3083</v>
      </c>
      <c r="E236" s="1" t="s">
        <v>3084</v>
      </c>
    </row>
    <row r="237" spans="2:5" x14ac:dyDescent="0.2">
      <c r="B237" s="1" t="s">
        <v>2273</v>
      </c>
      <c r="C237" s="1" t="s">
        <v>6459</v>
      </c>
      <c r="D237" s="1" t="s">
        <v>3083</v>
      </c>
      <c r="E237" s="1" t="s">
        <v>3084</v>
      </c>
    </row>
    <row r="238" spans="2:5" x14ac:dyDescent="0.2">
      <c r="B238" s="1" t="s">
        <v>780</v>
      </c>
      <c r="C238" s="1" t="s">
        <v>4758</v>
      </c>
      <c r="D238" s="1" t="s">
        <v>3083</v>
      </c>
      <c r="E238" s="1" t="s">
        <v>3084</v>
      </c>
    </row>
    <row r="239" spans="2:5" x14ac:dyDescent="0.2">
      <c r="B239" s="1" t="s">
        <v>1672</v>
      </c>
      <c r="C239" s="1" t="s">
        <v>5846</v>
      </c>
      <c r="D239" s="1" t="s">
        <v>3083</v>
      </c>
      <c r="E239" s="1" t="s">
        <v>3084</v>
      </c>
    </row>
    <row r="240" spans="2:5" x14ac:dyDescent="0.2">
      <c r="B240" s="1" t="s">
        <v>2533</v>
      </c>
      <c r="C240" s="1" t="s">
        <v>6743</v>
      </c>
      <c r="D240" s="1" t="s">
        <v>3083</v>
      </c>
      <c r="E240" s="1" t="s">
        <v>3084</v>
      </c>
    </row>
    <row r="241" spans="2:5" x14ac:dyDescent="0.2">
      <c r="B241" s="1" t="s">
        <v>1043</v>
      </c>
      <c r="C241" s="1" t="s">
        <v>5023</v>
      </c>
      <c r="D241" s="1" t="s">
        <v>3083</v>
      </c>
      <c r="E241" s="1" t="s">
        <v>3084</v>
      </c>
    </row>
    <row r="242" spans="2:5" x14ac:dyDescent="0.2">
      <c r="B242" s="1" t="s">
        <v>1929</v>
      </c>
      <c r="C242" s="1" t="s">
        <v>6105</v>
      </c>
      <c r="D242" s="1" t="s">
        <v>3083</v>
      </c>
      <c r="E242" s="1" t="s">
        <v>3084</v>
      </c>
    </row>
    <row r="243" spans="2:5" x14ac:dyDescent="0.2">
      <c r="B243" s="1" t="s">
        <v>2786</v>
      </c>
      <c r="C243" s="1" t="s">
        <v>6996</v>
      </c>
      <c r="D243" s="1" t="s">
        <v>3083</v>
      </c>
      <c r="E243" s="1" t="s">
        <v>3084</v>
      </c>
    </row>
    <row r="244" spans="2:5" x14ac:dyDescent="0.2">
      <c r="B244" s="1" t="s">
        <v>4</v>
      </c>
      <c r="C244" s="1" t="s">
        <v>3079</v>
      </c>
      <c r="D244" s="1" t="s">
        <v>3080</v>
      </c>
      <c r="E244" s="1" t="s">
        <v>3081</v>
      </c>
    </row>
    <row r="245" spans="2:5" x14ac:dyDescent="0.2">
      <c r="B245" s="1" t="s">
        <v>1109</v>
      </c>
      <c r="C245" s="1" t="s">
        <v>5095</v>
      </c>
      <c r="D245" s="1" t="s">
        <v>3083</v>
      </c>
      <c r="E245" s="1" t="s">
        <v>3084</v>
      </c>
    </row>
    <row r="246" spans="2:5" x14ac:dyDescent="0.2">
      <c r="B246" s="1" t="s">
        <v>1996</v>
      </c>
      <c r="C246" s="1" t="s">
        <v>6172</v>
      </c>
      <c r="D246" s="1" t="s">
        <v>3083</v>
      </c>
      <c r="E246" s="1" t="s">
        <v>3084</v>
      </c>
    </row>
    <row r="247" spans="2:5" x14ac:dyDescent="0.2">
      <c r="B247" s="1" t="s">
        <v>2852</v>
      </c>
      <c r="C247" s="1" t="s">
        <v>7062</v>
      </c>
      <c r="D247" s="1" t="s">
        <v>3083</v>
      </c>
      <c r="E247" s="1" t="s">
        <v>3084</v>
      </c>
    </row>
    <row r="248" spans="2:5" x14ac:dyDescent="0.2">
      <c r="B248" s="1" t="s">
        <v>5</v>
      </c>
      <c r="C248" s="1" t="s">
        <v>3082</v>
      </c>
      <c r="D248" s="1" t="s">
        <v>3083</v>
      </c>
      <c r="E248" s="1" t="s">
        <v>3084</v>
      </c>
    </row>
    <row r="249" spans="2:5" x14ac:dyDescent="0.2">
      <c r="B249" s="1" t="s">
        <v>1259</v>
      </c>
      <c r="C249" s="1" t="s">
        <v>5408</v>
      </c>
      <c r="D249" s="1" t="s">
        <v>3083</v>
      </c>
      <c r="E249" s="1" t="s">
        <v>3084</v>
      </c>
    </row>
    <row r="250" spans="2:5" x14ac:dyDescent="0.2">
      <c r="B250" s="1" t="s">
        <v>2139</v>
      </c>
      <c r="C250" s="1" t="s">
        <v>6327</v>
      </c>
      <c r="D250" s="1" t="s">
        <v>3083</v>
      </c>
      <c r="E250" s="1" t="s">
        <v>3084</v>
      </c>
    </row>
    <row r="251" spans="2:5" x14ac:dyDescent="0.2">
      <c r="B251" s="1" t="s">
        <v>2995</v>
      </c>
      <c r="C251" s="1" t="s">
        <v>7205</v>
      </c>
      <c r="D251" s="1" t="s">
        <v>3083</v>
      </c>
      <c r="E251" s="1" t="s">
        <v>3084</v>
      </c>
    </row>
    <row r="252" spans="2:5" x14ac:dyDescent="0.2">
      <c r="B252" s="1" t="s">
        <v>717</v>
      </c>
      <c r="C252" s="1" t="s">
        <v>4693</v>
      </c>
      <c r="D252" s="1" t="s">
        <v>3083</v>
      </c>
      <c r="E252" s="1" t="s">
        <v>3084</v>
      </c>
    </row>
    <row r="253" spans="2:5" x14ac:dyDescent="0.2">
      <c r="B253" s="1" t="s">
        <v>1605</v>
      </c>
      <c r="C253" s="1" t="s">
        <v>5777</v>
      </c>
      <c r="D253" s="1" t="s">
        <v>3083</v>
      </c>
      <c r="E253" s="1" t="s">
        <v>3084</v>
      </c>
    </row>
    <row r="254" spans="2:5" x14ac:dyDescent="0.2">
      <c r="B254" s="1" t="s">
        <v>2471</v>
      </c>
      <c r="C254" s="1" t="s">
        <v>6681</v>
      </c>
      <c r="D254" s="1" t="s">
        <v>3083</v>
      </c>
      <c r="E254" s="1" t="s">
        <v>3084</v>
      </c>
    </row>
    <row r="255" spans="2:5" x14ac:dyDescent="0.2">
      <c r="B255" s="1" t="s">
        <v>651</v>
      </c>
      <c r="C255" s="1" t="s">
        <v>4625</v>
      </c>
      <c r="D255" s="1" t="s">
        <v>3083</v>
      </c>
      <c r="E255" s="1" t="s">
        <v>3084</v>
      </c>
    </row>
    <row r="256" spans="2:5" x14ac:dyDescent="0.2">
      <c r="B256" s="1" t="s">
        <v>1540</v>
      </c>
      <c r="C256" s="1" t="s">
        <v>5712</v>
      </c>
      <c r="D256" s="1" t="s">
        <v>3083</v>
      </c>
      <c r="E256" s="1" t="s">
        <v>3084</v>
      </c>
    </row>
    <row r="257" spans="2:5" x14ac:dyDescent="0.2">
      <c r="B257" s="1" t="s">
        <v>2407</v>
      </c>
      <c r="C257" s="1" t="s">
        <v>6617</v>
      </c>
      <c r="D257" s="1" t="s">
        <v>3083</v>
      </c>
      <c r="E257" s="1" t="s">
        <v>3084</v>
      </c>
    </row>
    <row r="258" spans="2:5" x14ac:dyDescent="0.2">
      <c r="B258" s="1" t="s">
        <v>422</v>
      </c>
      <c r="C258" s="1" t="s">
        <v>4328</v>
      </c>
      <c r="D258" s="1" t="s">
        <v>3083</v>
      </c>
      <c r="E258" s="1" t="s">
        <v>3084</v>
      </c>
    </row>
    <row r="259" spans="2:5" x14ac:dyDescent="0.2">
      <c r="B259" s="1" t="s">
        <v>1329</v>
      </c>
      <c r="C259" s="1" t="s">
        <v>5477</v>
      </c>
      <c r="D259" s="1" t="s">
        <v>3083</v>
      </c>
      <c r="E259" s="1" t="s">
        <v>3084</v>
      </c>
    </row>
    <row r="260" spans="2:5" x14ac:dyDescent="0.2">
      <c r="B260" s="1" t="s">
        <v>2209</v>
      </c>
      <c r="C260" s="1" t="s">
        <v>6395</v>
      </c>
      <c r="D260" s="1" t="s">
        <v>3083</v>
      </c>
      <c r="E260" s="1" t="s">
        <v>3084</v>
      </c>
    </row>
    <row r="261" spans="2:5" x14ac:dyDescent="0.2">
      <c r="B261" s="1" t="s">
        <v>558</v>
      </c>
      <c r="C261" s="1" t="s">
        <v>4476</v>
      </c>
      <c r="D261" s="1" t="s">
        <v>3083</v>
      </c>
      <c r="E261" s="1" t="s">
        <v>3084</v>
      </c>
    </row>
    <row r="262" spans="2:5" x14ac:dyDescent="0.2">
      <c r="B262" s="1" t="s">
        <v>1475</v>
      </c>
      <c r="C262" s="1" t="s">
        <v>5645</v>
      </c>
      <c r="D262" s="1" t="s">
        <v>3083</v>
      </c>
      <c r="E262" s="1" t="s">
        <v>3084</v>
      </c>
    </row>
    <row r="263" spans="2:5" x14ac:dyDescent="0.2">
      <c r="B263" s="1" t="s">
        <v>2345</v>
      </c>
      <c r="C263" s="1" t="s">
        <v>6555</v>
      </c>
      <c r="D263" s="1" t="s">
        <v>3083</v>
      </c>
      <c r="E263" s="1" t="s">
        <v>3084</v>
      </c>
    </row>
    <row r="264" spans="2:5" x14ac:dyDescent="0.2">
      <c r="B264" s="1" t="s">
        <v>975</v>
      </c>
      <c r="C264" s="1" t="s">
        <v>4953</v>
      </c>
      <c r="D264" s="1" t="s">
        <v>3083</v>
      </c>
      <c r="E264" s="1" t="s">
        <v>3084</v>
      </c>
    </row>
    <row r="265" spans="2:5" x14ac:dyDescent="0.2">
      <c r="B265" s="1" t="s">
        <v>1865</v>
      </c>
      <c r="C265" s="1" t="s">
        <v>6041</v>
      </c>
      <c r="D265" s="1" t="s">
        <v>3083</v>
      </c>
      <c r="E265" s="1" t="s">
        <v>3084</v>
      </c>
    </row>
    <row r="266" spans="2:5" x14ac:dyDescent="0.2">
      <c r="B266" s="1" t="s">
        <v>2722</v>
      </c>
      <c r="C266" s="1" t="s">
        <v>6932</v>
      </c>
      <c r="D266" s="1" t="s">
        <v>3083</v>
      </c>
      <c r="E266" s="1" t="s">
        <v>3084</v>
      </c>
    </row>
    <row r="267" spans="2:5" x14ac:dyDescent="0.2">
      <c r="B267" s="1" t="s">
        <v>911</v>
      </c>
      <c r="C267" s="1" t="s">
        <v>4889</v>
      </c>
      <c r="D267" s="1" t="s">
        <v>3083</v>
      </c>
      <c r="E267" s="1" t="s">
        <v>3084</v>
      </c>
    </row>
    <row r="268" spans="2:5" x14ac:dyDescent="0.2">
      <c r="B268" s="1" t="s">
        <v>1802</v>
      </c>
      <c r="C268" s="1" t="s">
        <v>5978</v>
      </c>
      <c r="D268" s="1" t="s">
        <v>3083</v>
      </c>
      <c r="E268" s="1" t="s">
        <v>3084</v>
      </c>
    </row>
    <row r="269" spans="2:5" x14ac:dyDescent="0.2">
      <c r="B269" s="1" t="s">
        <v>2661</v>
      </c>
      <c r="C269" s="1" t="s">
        <v>6871</v>
      </c>
      <c r="D269" s="1" t="s">
        <v>3083</v>
      </c>
      <c r="E269" s="1" t="s">
        <v>3084</v>
      </c>
    </row>
    <row r="270" spans="2:5" x14ac:dyDescent="0.2">
      <c r="B270" s="1" t="s">
        <v>846</v>
      </c>
      <c r="C270" s="1" t="s">
        <v>4824</v>
      </c>
      <c r="D270" s="1" t="s">
        <v>3083</v>
      </c>
      <c r="E270" s="1" t="s">
        <v>3084</v>
      </c>
    </row>
    <row r="271" spans="2:5" x14ac:dyDescent="0.2">
      <c r="B271" s="1" t="s">
        <v>1737</v>
      </c>
      <c r="C271" s="1" t="s">
        <v>5913</v>
      </c>
      <c r="D271" s="1" t="s">
        <v>3083</v>
      </c>
      <c r="E271" s="1" t="s">
        <v>3084</v>
      </c>
    </row>
    <row r="272" spans="2:5" x14ac:dyDescent="0.2">
      <c r="B272" s="1" t="s">
        <v>2596</v>
      </c>
      <c r="C272" s="1" t="s">
        <v>6806</v>
      </c>
      <c r="D272" s="1" t="s">
        <v>3083</v>
      </c>
      <c r="E272" s="1" t="s">
        <v>3084</v>
      </c>
    </row>
    <row r="273" spans="2:5" x14ac:dyDescent="0.2">
      <c r="B273" s="1" t="s">
        <v>495</v>
      </c>
      <c r="C273" s="1" t="s">
        <v>4407</v>
      </c>
      <c r="D273" s="1" t="s">
        <v>3326</v>
      </c>
      <c r="E273" s="1" t="s">
        <v>3327</v>
      </c>
    </row>
    <row r="274" spans="2:5" x14ac:dyDescent="0.2">
      <c r="B274" s="1" t="s">
        <v>496</v>
      </c>
      <c r="C274" s="1" t="s">
        <v>4408</v>
      </c>
      <c r="D274" s="1" t="s">
        <v>3329</v>
      </c>
      <c r="E274" s="1" t="s">
        <v>3330</v>
      </c>
    </row>
    <row r="275" spans="2:5" x14ac:dyDescent="0.2">
      <c r="B275" s="1" t="s">
        <v>497</v>
      </c>
      <c r="C275" s="1" t="s">
        <v>4409</v>
      </c>
      <c r="D275" s="1" t="s">
        <v>3332</v>
      </c>
      <c r="E275" s="1" t="s">
        <v>3333</v>
      </c>
    </row>
    <row r="276" spans="2:5" x14ac:dyDescent="0.2">
      <c r="B276" s="1" t="s">
        <v>498</v>
      </c>
      <c r="C276" s="1" t="s">
        <v>4410</v>
      </c>
      <c r="D276" s="1" t="s">
        <v>3335</v>
      </c>
      <c r="E276" s="1" t="s">
        <v>3336</v>
      </c>
    </row>
    <row r="277" spans="2:5" x14ac:dyDescent="0.2">
      <c r="B277" s="1" t="s">
        <v>499</v>
      </c>
      <c r="C277" s="1" t="s">
        <v>4411</v>
      </c>
      <c r="D277" s="1" t="s">
        <v>3338</v>
      </c>
      <c r="E277" s="1" t="s">
        <v>3339</v>
      </c>
    </row>
    <row r="278" spans="2:5" x14ac:dyDescent="0.2">
      <c r="B278" s="1" t="s">
        <v>500</v>
      </c>
      <c r="C278" s="1" t="s">
        <v>4412</v>
      </c>
      <c r="D278" s="1" t="s">
        <v>3341</v>
      </c>
      <c r="E278" s="1" t="s">
        <v>3342</v>
      </c>
    </row>
    <row r="279" spans="2:5" x14ac:dyDescent="0.2">
      <c r="B279" s="1" t="s">
        <v>501</v>
      </c>
      <c r="C279" s="1" t="s">
        <v>4413</v>
      </c>
      <c r="D279" s="1" t="s">
        <v>3344</v>
      </c>
      <c r="E279" s="1" t="s">
        <v>3345</v>
      </c>
    </row>
    <row r="280" spans="2:5" x14ac:dyDescent="0.2">
      <c r="B280" s="1" t="s">
        <v>502</v>
      </c>
      <c r="C280" s="1" t="s">
        <v>4414</v>
      </c>
      <c r="D280" s="1" t="s">
        <v>3347</v>
      </c>
      <c r="E280" s="1" t="s">
        <v>3348</v>
      </c>
    </row>
    <row r="281" spans="2:5" x14ac:dyDescent="0.2">
      <c r="B281" s="1" t="s">
        <v>503</v>
      </c>
      <c r="C281" s="1" t="s">
        <v>4415</v>
      </c>
      <c r="D281" s="1" t="s">
        <v>3350</v>
      </c>
      <c r="E281" s="1" t="s">
        <v>3351</v>
      </c>
    </row>
    <row r="282" spans="2:5" x14ac:dyDescent="0.2">
      <c r="B282" s="1" t="s">
        <v>504</v>
      </c>
      <c r="C282" s="1" t="s">
        <v>4416</v>
      </c>
      <c r="D282" s="1" t="s">
        <v>3353</v>
      </c>
      <c r="E282" s="1" t="s">
        <v>3354</v>
      </c>
    </row>
    <row r="283" spans="2:5" x14ac:dyDescent="0.2">
      <c r="B283" s="1" t="s">
        <v>505</v>
      </c>
      <c r="C283" s="1" t="s">
        <v>4417</v>
      </c>
      <c r="D283" s="1" t="s">
        <v>3356</v>
      </c>
      <c r="E283" s="1" t="s">
        <v>3357</v>
      </c>
    </row>
    <row r="284" spans="2:5" x14ac:dyDescent="0.2">
      <c r="B284" s="1" t="s">
        <v>506</v>
      </c>
      <c r="C284" s="1" t="s">
        <v>4418</v>
      </c>
      <c r="D284" s="1" t="s">
        <v>3359</v>
      </c>
      <c r="E284" s="1" t="s">
        <v>3360</v>
      </c>
    </row>
    <row r="285" spans="2:5" x14ac:dyDescent="0.2">
      <c r="B285" s="1" t="s">
        <v>507</v>
      </c>
      <c r="C285" s="1" t="s">
        <v>4419</v>
      </c>
      <c r="D285" s="1" t="s">
        <v>3362</v>
      </c>
      <c r="E285" s="1" t="s">
        <v>3363</v>
      </c>
    </row>
    <row r="286" spans="2:5" x14ac:dyDescent="0.2">
      <c r="B286" s="1" t="s">
        <v>494</v>
      </c>
      <c r="C286" s="1" t="s">
        <v>4406</v>
      </c>
      <c r="D286" s="1" t="s">
        <v>3323</v>
      </c>
      <c r="E286" s="1" t="s">
        <v>3324</v>
      </c>
    </row>
    <row r="287" spans="2:5" x14ac:dyDescent="0.2">
      <c r="B287" s="1" t="s">
        <v>1404</v>
      </c>
      <c r="C287" s="1" t="s">
        <v>5554</v>
      </c>
      <c r="D287" s="1" t="s">
        <v>3326</v>
      </c>
      <c r="E287" s="1" t="s">
        <v>3327</v>
      </c>
    </row>
    <row r="288" spans="2:5" x14ac:dyDescent="0.2">
      <c r="B288" s="1" t="s">
        <v>1405</v>
      </c>
      <c r="C288" s="1" t="s">
        <v>5555</v>
      </c>
      <c r="D288" s="1" t="s">
        <v>3329</v>
      </c>
      <c r="E288" s="1" t="s">
        <v>3330</v>
      </c>
    </row>
    <row r="289" spans="2:5" x14ac:dyDescent="0.2">
      <c r="B289" s="1" t="s">
        <v>1406</v>
      </c>
      <c r="C289" s="1" t="s">
        <v>5556</v>
      </c>
      <c r="D289" s="1" t="s">
        <v>3332</v>
      </c>
      <c r="E289" s="1" t="s">
        <v>3333</v>
      </c>
    </row>
    <row r="290" spans="2:5" x14ac:dyDescent="0.2">
      <c r="B290" s="1" t="s">
        <v>1407</v>
      </c>
      <c r="C290" s="1" t="s">
        <v>5557</v>
      </c>
      <c r="D290" s="1" t="s">
        <v>3335</v>
      </c>
      <c r="E290" s="1" t="s">
        <v>3336</v>
      </c>
    </row>
    <row r="291" spans="2:5" x14ac:dyDescent="0.2">
      <c r="B291" s="1" t="s">
        <v>1408</v>
      </c>
      <c r="C291" s="1" t="s">
        <v>5558</v>
      </c>
      <c r="D291" s="1" t="s">
        <v>3338</v>
      </c>
      <c r="E291" s="1" t="s">
        <v>3339</v>
      </c>
    </row>
    <row r="292" spans="2:5" x14ac:dyDescent="0.2">
      <c r="B292" s="1" t="s">
        <v>1409</v>
      </c>
      <c r="C292" s="1" t="s">
        <v>5559</v>
      </c>
      <c r="D292" s="1" t="s">
        <v>3341</v>
      </c>
      <c r="E292" s="1" t="s">
        <v>3342</v>
      </c>
    </row>
    <row r="293" spans="2:5" x14ac:dyDescent="0.2">
      <c r="B293" s="1" t="s">
        <v>1410</v>
      </c>
      <c r="C293" s="1" t="s">
        <v>5560</v>
      </c>
      <c r="D293" s="1" t="s">
        <v>3344</v>
      </c>
      <c r="E293" s="1" t="s">
        <v>3345</v>
      </c>
    </row>
    <row r="294" spans="2:5" x14ac:dyDescent="0.2">
      <c r="B294" s="1" t="s">
        <v>1411</v>
      </c>
      <c r="C294" s="1" t="s">
        <v>5561</v>
      </c>
      <c r="D294" s="1" t="s">
        <v>3347</v>
      </c>
      <c r="E294" s="1" t="s">
        <v>3348</v>
      </c>
    </row>
    <row r="295" spans="2:5" x14ac:dyDescent="0.2">
      <c r="B295" s="1" t="s">
        <v>1412</v>
      </c>
      <c r="C295" s="1" t="s">
        <v>5562</v>
      </c>
      <c r="D295" s="1" t="s">
        <v>3350</v>
      </c>
      <c r="E295" s="1" t="s">
        <v>3351</v>
      </c>
    </row>
    <row r="296" spans="2:5" x14ac:dyDescent="0.2">
      <c r="B296" s="1" t="s">
        <v>1413</v>
      </c>
      <c r="C296" s="1" t="s">
        <v>5563</v>
      </c>
      <c r="D296" s="1" t="s">
        <v>3353</v>
      </c>
      <c r="E296" s="1" t="s">
        <v>3354</v>
      </c>
    </row>
    <row r="297" spans="2:5" x14ac:dyDescent="0.2">
      <c r="B297" s="1" t="s">
        <v>1414</v>
      </c>
      <c r="C297" s="1" t="s">
        <v>5564</v>
      </c>
      <c r="D297" s="1" t="s">
        <v>3356</v>
      </c>
      <c r="E297" s="1" t="s">
        <v>3357</v>
      </c>
    </row>
    <row r="298" spans="2:5" x14ac:dyDescent="0.2">
      <c r="B298" s="1" t="s">
        <v>1415</v>
      </c>
      <c r="C298" s="1" t="s">
        <v>5565</v>
      </c>
      <c r="D298" s="1" t="s">
        <v>3359</v>
      </c>
      <c r="E298" s="1" t="s">
        <v>3360</v>
      </c>
    </row>
    <row r="299" spans="2:5" x14ac:dyDescent="0.2">
      <c r="B299" s="1" t="s">
        <v>1416</v>
      </c>
      <c r="C299" s="1" t="s">
        <v>5566</v>
      </c>
      <c r="D299" s="1" t="s">
        <v>3362</v>
      </c>
      <c r="E299" s="1" t="s">
        <v>3363</v>
      </c>
    </row>
    <row r="300" spans="2:5" x14ac:dyDescent="0.2">
      <c r="B300" s="1" t="s">
        <v>1403</v>
      </c>
      <c r="C300" s="1" t="s">
        <v>5553</v>
      </c>
      <c r="D300" s="1" t="s">
        <v>3323</v>
      </c>
      <c r="E300" s="1" t="s">
        <v>3324</v>
      </c>
    </row>
    <row r="301" spans="2:5" x14ac:dyDescent="0.2">
      <c r="B301" s="1" t="s">
        <v>2290</v>
      </c>
      <c r="C301" s="1" t="s">
        <v>6500</v>
      </c>
      <c r="D301" s="1" t="s">
        <v>3326</v>
      </c>
      <c r="E301" s="1" t="s">
        <v>3327</v>
      </c>
    </row>
    <row r="302" spans="2:5" x14ac:dyDescent="0.2">
      <c r="B302" s="1" t="s">
        <v>2291</v>
      </c>
      <c r="C302" s="1" t="s">
        <v>6501</v>
      </c>
      <c r="D302" s="1" t="s">
        <v>3329</v>
      </c>
      <c r="E302" s="1" t="s">
        <v>3330</v>
      </c>
    </row>
    <row r="303" spans="2:5" x14ac:dyDescent="0.2">
      <c r="B303" s="1" t="s">
        <v>2292</v>
      </c>
      <c r="C303" s="1" t="s">
        <v>6502</v>
      </c>
      <c r="D303" s="1" t="s">
        <v>3332</v>
      </c>
      <c r="E303" s="1" t="s">
        <v>3333</v>
      </c>
    </row>
    <row r="304" spans="2:5" x14ac:dyDescent="0.2">
      <c r="B304" s="1" t="s">
        <v>2293</v>
      </c>
      <c r="C304" s="1" t="s">
        <v>6503</v>
      </c>
      <c r="D304" s="1" t="s">
        <v>3335</v>
      </c>
      <c r="E304" s="1" t="s">
        <v>3336</v>
      </c>
    </row>
    <row r="305" spans="2:5" x14ac:dyDescent="0.2">
      <c r="B305" s="1" t="s">
        <v>2294</v>
      </c>
      <c r="C305" s="1" t="s">
        <v>6504</v>
      </c>
      <c r="D305" s="1" t="s">
        <v>3338</v>
      </c>
      <c r="E305" s="1" t="s">
        <v>3339</v>
      </c>
    </row>
    <row r="306" spans="2:5" x14ac:dyDescent="0.2">
      <c r="B306" s="1" t="s">
        <v>2295</v>
      </c>
      <c r="C306" s="1" t="s">
        <v>6505</v>
      </c>
      <c r="D306" s="1" t="s">
        <v>3341</v>
      </c>
      <c r="E306" s="1" t="s">
        <v>3342</v>
      </c>
    </row>
    <row r="307" spans="2:5" x14ac:dyDescent="0.2">
      <c r="B307" s="1" t="s">
        <v>2296</v>
      </c>
      <c r="C307" s="1" t="s">
        <v>6506</v>
      </c>
      <c r="D307" s="1" t="s">
        <v>3344</v>
      </c>
      <c r="E307" s="1" t="s">
        <v>3345</v>
      </c>
    </row>
    <row r="308" spans="2:5" x14ac:dyDescent="0.2">
      <c r="B308" s="1" t="s">
        <v>2297</v>
      </c>
      <c r="C308" s="1" t="s">
        <v>6507</v>
      </c>
      <c r="D308" s="1" t="s">
        <v>3347</v>
      </c>
      <c r="E308" s="1" t="s">
        <v>3348</v>
      </c>
    </row>
    <row r="309" spans="2:5" x14ac:dyDescent="0.2">
      <c r="B309" s="1" t="s">
        <v>2298</v>
      </c>
      <c r="C309" s="1" t="s">
        <v>6508</v>
      </c>
      <c r="D309" s="1" t="s">
        <v>3350</v>
      </c>
      <c r="E309" s="1" t="s">
        <v>3351</v>
      </c>
    </row>
    <row r="310" spans="2:5" x14ac:dyDescent="0.2">
      <c r="B310" s="1" t="s">
        <v>2299</v>
      </c>
      <c r="C310" s="1" t="s">
        <v>6509</v>
      </c>
      <c r="D310" s="1" t="s">
        <v>3353</v>
      </c>
      <c r="E310" s="1" t="s">
        <v>3354</v>
      </c>
    </row>
    <row r="311" spans="2:5" x14ac:dyDescent="0.2">
      <c r="B311" s="1" t="s">
        <v>2300</v>
      </c>
      <c r="C311" s="1" t="s">
        <v>6510</v>
      </c>
      <c r="D311" s="1" t="s">
        <v>3356</v>
      </c>
      <c r="E311" s="1" t="s">
        <v>3357</v>
      </c>
    </row>
    <row r="312" spans="2:5" x14ac:dyDescent="0.2">
      <c r="B312" s="1" t="s">
        <v>2301</v>
      </c>
      <c r="C312" s="1" t="s">
        <v>6511</v>
      </c>
      <c r="D312" s="1" t="s">
        <v>3359</v>
      </c>
      <c r="E312" s="1" t="s">
        <v>3360</v>
      </c>
    </row>
    <row r="313" spans="2:5" x14ac:dyDescent="0.2">
      <c r="B313" s="1" t="s">
        <v>2302</v>
      </c>
      <c r="C313" s="1" t="s">
        <v>6512</v>
      </c>
      <c r="D313" s="1" t="s">
        <v>3362</v>
      </c>
      <c r="E313" s="1" t="s">
        <v>3363</v>
      </c>
    </row>
    <row r="314" spans="2:5" x14ac:dyDescent="0.2">
      <c r="B314" s="1" t="s">
        <v>2289</v>
      </c>
      <c r="C314" s="1" t="s">
        <v>6499</v>
      </c>
      <c r="D314" s="1" t="s">
        <v>3323</v>
      </c>
      <c r="E314" s="1" t="s">
        <v>3324</v>
      </c>
    </row>
    <row r="315" spans="2:5" x14ac:dyDescent="0.2">
      <c r="B315" s="1" t="s">
        <v>785</v>
      </c>
      <c r="C315" s="1" t="s">
        <v>4763</v>
      </c>
      <c r="D315" s="1" t="s">
        <v>3326</v>
      </c>
      <c r="E315" s="1" t="s">
        <v>3327</v>
      </c>
    </row>
    <row r="316" spans="2:5" x14ac:dyDescent="0.2">
      <c r="B316" s="1" t="s">
        <v>786</v>
      </c>
      <c r="C316" s="1" t="s">
        <v>4764</v>
      </c>
      <c r="D316" s="1" t="s">
        <v>3329</v>
      </c>
      <c r="E316" s="1" t="s">
        <v>3330</v>
      </c>
    </row>
    <row r="317" spans="2:5" x14ac:dyDescent="0.2">
      <c r="B317" s="1" t="s">
        <v>787</v>
      </c>
      <c r="C317" s="1" t="s">
        <v>4765</v>
      </c>
      <c r="D317" s="1" t="s">
        <v>3332</v>
      </c>
      <c r="E317" s="1" t="s">
        <v>3333</v>
      </c>
    </row>
    <row r="318" spans="2:5" x14ac:dyDescent="0.2">
      <c r="B318" s="1" t="s">
        <v>788</v>
      </c>
      <c r="C318" s="1" t="s">
        <v>4766</v>
      </c>
      <c r="D318" s="1" t="s">
        <v>3335</v>
      </c>
      <c r="E318" s="1" t="s">
        <v>3336</v>
      </c>
    </row>
    <row r="319" spans="2:5" x14ac:dyDescent="0.2">
      <c r="B319" s="1" t="s">
        <v>789</v>
      </c>
      <c r="C319" s="1" t="s">
        <v>4767</v>
      </c>
      <c r="D319" s="1" t="s">
        <v>3338</v>
      </c>
      <c r="E319" s="1" t="s">
        <v>3339</v>
      </c>
    </row>
    <row r="320" spans="2:5" x14ac:dyDescent="0.2">
      <c r="B320" s="1" t="s">
        <v>790</v>
      </c>
      <c r="C320" s="1" t="s">
        <v>4768</v>
      </c>
      <c r="D320" s="1" t="s">
        <v>3341</v>
      </c>
      <c r="E320" s="1" t="s">
        <v>3342</v>
      </c>
    </row>
    <row r="321" spans="2:5" x14ac:dyDescent="0.2">
      <c r="B321" s="1" t="s">
        <v>791</v>
      </c>
      <c r="C321" s="1" t="s">
        <v>4769</v>
      </c>
      <c r="D321" s="1" t="s">
        <v>3344</v>
      </c>
      <c r="E321" s="1" t="s">
        <v>3345</v>
      </c>
    </row>
    <row r="322" spans="2:5" x14ac:dyDescent="0.2">
      <c r="B322" s="1" t="s">
        <v>792</v>
      </c>
      <c r="C322" s="1" t="s">
        <v>4770</v>
      </c>
      <c r="D322" s="1" t="s">
        <v>3347</v>
      </c>
      <c r="E322" s="1" t="s">
        <v>3348</v>
      </c>
    </row>
    <row r="323" spans="2:5" x14ac:dyDescent="0.2">
      <c r="B323" s="1" t="s">
        <v>793</v>
      </c>
      <c r="C323" s="1" t="s">
        <v>4771</v>
      </c>
      <c r="D323" s="1" t="s">
        <v>3350</v>
      </c>
      <c r="E323" s="1" t="s">
        <v>3351</v>
      </c>
    </row>
    <row r="324" spans="2:5" x14ac:dyDescent="0.2">
      <c r="B324" s="1" t="s">
        <v>794</v>
      </c>
      <c r="C324" s="1" t="s">
        <v>4772</v>
      </c>
      <c r="D324" s="1" t="s">
        <v>3353</v>
      </c>
      <c r="E324" s="1" t="s">
        <v>3354</v>
      </c>
    </row>
    <row r="325" spans="2:5" x14ac:dyDescent="0.2">
      <c r="B325" s="1" t="s">
        <v>795</v>
      </c>
      <c r="C325" s="1" t="s">
        <v>4773</v>
      </c>
      <c r="D325" s="1" t="s">
        <v>3356</v>
      </c>
      <c r="E325" s="1" t="s">
        <v>3357</v>
      </c>
    </row>
    <row r="326" spans="2:5" x14ac:dyDescent="0.2">
      <c r="B326" s="1" t="s">
        <v>796</v>
      </c>
      <c r="C326" s="1" t="s">
        <v>4774</v>
      </c>
      <c r="D326" s="1" t="s">
        <v>3359</v>
      </c>
      <c r="E326" s="1" t="s">
        <v>3360</v>
      </c>
    </row>
    <row r="327" spans="2:5" x14ac:dyDescent="0.2">
      <c r="B327" s="1" t="s">
        <v>797</v>
      </c>
      <c r="C327" s="1" t="s">
        <v>4775</v>
      </c>
      <c r="D327" s="1" t="s">
        <v>3362</v>
      </c>
      <c r="E327" s="1" t="s">
        <v>3363</v>
      </c>
    </row>
    <row r="328" spans="2:5" x14ac:dyDescent="0.2">
      <c r="B328" s="1" t="s">
        <v>784</v>
      </c>
      <c r="C328" s="1" t="s">
        <v>4762</v>
      </c>
      <c r="D328" s="1" t="s">
        <v>3323</v>
      </c>
      <c r="E328" s="1" t="s">
        <v>3324</v>
      </c>
    </row>
    <row r="329" spans="2:5" x14ac:dyDescent="0.2">
      <c r="B329" s="1" t="s">
        <v>1677</v>
      </c>
      <c r="C329" s="1" t="s">
        <v>5851</v>
      </c>
      <c r="D329" s="1" t="s">
        <v>3326</v>
      </c>
      <c r="E329" s="1" t="s">
        <v>3327</v>
      </c>
    </row>
    <row r="330" spans="2:5" x14ac:dyDescent="0.2">
      <c r="B330" s="1" t="s">
        <v>1678</v>
      </c>
      <c r="C330" s="1" t="s">
        <v>5852</v>
      </c>
      <c r="D330" s="1" t="s">
        <v>3329</v>
      </c>
      <c r="E330" s="1" t="s">
        <v>3330</v>
      </c>
    </row>
    <row r="331" spans="2:5" x14ac:dyDescent="0.2">
      <c r="B331" s="1" t="s">
        <v>1679</v>
      </c>
      <c r="C331" s="1" t="s">
        <v>5853</v>
      </c>
      <c r="D331" s="1" t="s">
        <v>3332</v>
      </c>
      <c r="E331" s="1" t="s">
        <v>3333</v>
      </c>
    </row>
    <row r="332" spans="2:5" x14ac:dyDescent="0.2">
      <c r="B332" s="1" t="s">
        <v>1680</v>
      </c>
      <c r="C332" s="1" t="s">
        <v>5854</v>
      </c>
      <c r="D332" s="1" t="s">
        <v>3335</v>
      </c>
      <c r="E332" s="1" t="s">
        <v>3336</v>
      </c>
    </row>
    <row r="333" spans="2:5" x14ac:dyDescent="0.2">
      <c r="B333" s="1" t="s">
        <v>1681</v>
      </c>
      <c r="C333" s="1" t="s">
        <v>5855</v>
      </c>
      <c r="D333" s="1" t="s">
        <v>3338</v>
      </c>
      <c r="E333" s="1" t="s">
        <v>3339</v>
      </c>
    </row>
    <row r="334" spans="2:5" x14ac:dyDescent="0.2">
      <c r="B334" s="1" t="s">
        <v>1682</v>
      </c>
      <c r="C334" s="1" t="s">
        <v>5856</v>
      </c>
      <c r="D334" s="1" t="s">
        <v>3341</v>
      </c>
      <c r="E334" s="1" t="s">
        <v>3342</v>
      </c>
    </row>
    <row r="335" spans="2:5" x14ac:dyDescent="0.2">
      <c r="B335" s="1" t="s">
        <v>1683</v>
      </c>
      <c r="C335" s="1" t="s">
        <v>5857</v>
      </c>
      <c r="D335" s="1" t="s">
        <v>3344</v>
      </c>
      <c r="E335" s="1" t="s">
        <v>3345</v>
      </c>
    </row>
    <row r="336" spans="2:5" x14ac:dyDescent="0.2">
      <c r="B336" s="1" t="s">
        <v>1684</v>
      </c>
      <c r="C336" s="1" t="s">
        <v>5858</v>
      </c>
      <c r="D336" s="1" t="s">
        <v>3347</v>
      </c>
      <c r="E336" s="1" t="s">
        <v>3348</v>
      </c>
    </row>
    <row r="337" spans="2:5" x14ac:dyDescent="0.2">
      <c r="B337" s="1" t="s">
        <v>1685</v>
      </c>
      <c r="C337" s="1" t="s">
        <v>5859</v>
      </c>
      <c r="D337" s="1" t="s">
        <v>3350</v>
      </c>
      <c r="E337" s="1" t="s">
        <v>3351</v>
      </c>
    </row>
    <row r="338" spans="2:5" x14ac:dyDescent="0.2">
      <c r="B338" s="1" t="s">
        <v>1686</v>
      </c>
      <c r="C338" s="1" t="s">
        <v>5860</v>
      </c>
      <c r="D338" s="1" t="s">
        <v>3353</v>
      </c>
      <c r="E338" s="1" t="s">
        <v>3354</v>
      </c>
    </row>
    <row r="339" spans="2:5" x14ac:dyDescent="0.2">
      <c r="B339" s="1" t="s">
        <v>1687</v>
      </c>
      <c r="C339" s="1" t="s">
        <v>5861</v>
      </c>
      <c r="D339" s="1" t="s">
        <v>3356</v>
      </c>
      <c r="E339" s="1" t="s">
        <v>3357</v>
      </c>
    </row>
    <row r="340" spans="2:5" x14ac:dyDescent="0.2">
      <c r="B340" s="1" t="s">
        <v>1688</v>
      </c>
      <c r="C340" s="1" t="s">
        <v>5862</v>
      </c>
      <c r="D340" s="1" t="s">
        <v>3359</v>
      </c>
      <c r="E340" s="1" t="s">
        <v>3360</v>
      </c>
    </row>
    <row r="341" spans="2:5" x14ac:dyDescent="0.2">
      <c r="B341" s="1" t="s">
        <v>1689</v>
      </c>
      <c r="C341" s="1" t="s">
        <v>5863</v>
      </c>
      <c r="D341" s="1" t="s">
        <v>3362</v>
      </c>
      <c r="E341" s="1" t="s">
        <v>3363</v>
      </c>
    </row>
    <row r="342" spans="2:5" x14ac:dyDescent="0.2">
      <c r="B342" s="1" t="s">
        <v>1676</v>
      </c>
      <c r="C342" s="1" t="s">
        <v>5850</v>
      </c>
      <c r="D342" s="1" t="s">
        <v>3323</v>
      </c>
      <c r="E342" s="1" t="s">
        <v>3324</v>
      </c>
    </row>
    <row r="343" spans="2:5" x14ac:dyDescent="0.2">
      <c r="B343" s="1" t="s">
        <v>2538</v>
      </c>
      <c r="C343" s="1" t="s">
        <v>6748</v>
      </c>
      <c r="D343" s="1" t="s">
        <v>3326</v>
      </c>
      <c r="E343" s="1" t="s">
        <v>3327</v>
      </c>
    </row>
    <row r="344" spans="2:5" x14ac:dyDescent="0.2">
      <c r="B344" s="1" t="s">
        <v>2539</v>
      </c>
      <c r="C344" s="1" t="s">
        <v>6749</v>
      </c>
      <c r="D344" s="1" t="s">
        <v>3329</v>
      </c>
      <c r="E344" s="1" t="s">
        <v>3330</v>
      </c>
    </row>
    <row r="345" spans="2:5" x14ac:dyDescent="0.2">
      <c r="B345" s="1" t="s">
        <v>2540</v>
      </c>
      <c r="C345" s="1" t="s">
        <v>6750</v>
      </c>
      <c r="D345" s="1" t="s">
        <v>3332</v>
      </c>
      <c r="E345" s="1" t="s">
        <v>3333</v>
      </c>
    </row>
    <row r="346" spans="2:5" x14ac:dyDescent="0.2">
      <c r="B346" s="1" t="s">
        <v>2541</v>
      </c>
      <c r="C346" s="1" t="s">
        <v>6751</v>
      </c>
      <c r="D346" s="1" t="s">
        <v>3335</v>
      </c>
      <c r="E346" s="1" t="s">
        <v>3336</v>
      </c>
    </row>
    <row r="347" spans="2:5" x14ac:dyDescent="0.2">
      <c r="B347" s="1" t="s">
        <v>2542</v>
      </c>
      <c r="C347" s="1" t="s">
        <v>6752</v>
      </c>
      <c r="D347" s="1" t="s">
        <v>3338</v>
      </c>
      <c r="E347" s="1" t="s">
        <v>3339</v>
      </c>
    </row>
    <row r="348" spans="2:5" x14ac:dyDescent="0.2">
      <c r="B348" s="1" t="s">
        <v>2543</v>
      </c>
      <c r="C348" s="1" t="s">
        <v>6753</v>
      </c>
      <c r="D348" s="1" t="s">
        <v>3341</v>
      </c>
      <c r="E348" s="1" t="s">
        <v>3342</v>
      </c>
    </row>
    <row r="349" spans="2:5" x14ac:dyDescent="0.2">
      <c r="B349" s="1" t="s">
        <v>2544</v>
      </c>
      <c r="C349" s="1" t="s">
        <v>6754</v>
      </c>
      <c r="D349" s="1" t="s">
        <v>3344</v>
      </c>
      <c r="E349" s="1" t="s">
        <v>3345</v>
      </c>
    </row>
    <row r="350" spans="2:5" x14ac:dyDescent="0.2">
      <c r="B350" s="1" t="s">
        <v>2545</v>
      </c>
      <c r="C350" s="1" t="s">
        <v>6755</v>
      </c>
      <c r="D350" s="1" t="s">
        <v>3347</v>
      </c>
      <c r="E350" s="1" t="s">
        <v>3348</v>
      </c>
    </row>
    <row r="351" spans="2:5" x14ac:dyDescent="0.2">
      <c r="B351" s="1" t="s">
        <v>2546</v>
      </c>
      <c r="C351" s="1" t="s">
        <v>6756</v>
      </c>
      <c r="D351" s="1" t="s">
        <v>3350</v>
      </c>
      <c r="E351" s="1" t="s">
        <v>3351</v>
      </c>
    </row>
    <row r="352" spans="2:5" x14ac:dyDescent="0.2">
      <c r="B352" s="1" t="s">
        <v>2547</v>
      </c>
      <c r="C352" s="1" t="s">
        <v>6757</v>
      </c>
      <c r="D352" s="1" t="s">
        <v>3353</v>
      </c>
      <c r="E352" s="1" t="s">
        <v>3354</v>
      </c>
    </row>
    <row r="353" spans="2:5" x14ac:dyDescent="0.2">
      <c r="B353" s="1" t="s">
        <v>2548</v>
      </c>
      <c r="C353" s="1" t="s">
        <v>6758</v>
      </c>
      <c r="D353" s="1" t="s">
        <v>3356</v>
      </c>
      <c r="E353" s="1" t="s">
        <v>3357</v>
      </c>
    </row>
    <row r="354" spans="2:5" x14ac:dyDescent="0.2">
      <c r="B354" s="1" t="s">
        <v>2549</v>
      </c>
      <c r="C354" s="1" t="s">
        <v>6759</v>
      </c>
      <c r="D354" s="1" t="s">
        <v>3359</v>
      </c>
      <c r="E354" s="1" t="s">
        <v>3360</v>
      </c>
    </row>
    <row r="355" spans="2:5" x14ac:dyDescent="0.2">
      <c r="B355" s="1" t="s">
        <v>2550</v>
      </c>
      <c r="C355" s="1" t="s">
        <v>6760</v>
      </c>
      <c r="D355" s="1" t="s">
        <v>3362</v>
      </c>
      <c r="E355" s="1" t="s">
        <v>3363</v>
      </c>
    </row>
    <row r="356" spans="2:5" x14ac:dyDescent="0.2">
      <c r="B356" s="1" t="s">
        <v>2537</v>
      </c>
      <c r="C356" s="1" t="s">
        <v>6747</v>
      </c>
      <c r="D356" s="1" t="s">
        <v>3323</v>
      </c>
      <c r="E356" s="1" t="s">
        <v>3324</v>
      </c>
    </row>
    <row r="357" spans="2:5" x14ac:dyDescent="0.2">
      <c r="B357" s="1" t="s">
        <v>1048</v>
      </c>
      <c r="C357" s="1" t="s">
        <v>5028</v>
      </c>
      <c r="D357" s="1" t="s">
        <v>3326</v>
      </c>
      <c r="E357" s="1" t="s">
        <v>3327</v>
      </c>
    </row>
    <row r="358" spans="2:5" x14ac:dyDescent="0.2">
      <c r="B358" s="1" t="s">
        <v>1049</v>
      </c>
      <c r="C358" s="1" t="s">
        <v>5029</v>
      </c>
      <c r="D358" s="1" t="s">
        <v>3329</v>
      </c>
      <c r="E358" s="1" t="s">
        <v>3330</v>
      </c>
    </row>
    <row r="359" spans="2:5" x14ac:dyDescent="0.2">
      <c r="B359" s="1" t="s">
        <v>1050</v>
      </c>
      <c r="C359" s="1" t="s">
        <v>5030</v>
      </c>
      <c r="D359" s="1" t="s">
        <v>3332</v>
      </c>
      <c r="E359" s="1" t="s">
        <v>3333</v>
      </c>
    </row>
    <row r="360" spans="2:5" x14ac:dyDescent="0.2">
      <c r="B360" s="1" t="s">
        <v>1051</v>
      </c>
      <c r="C360" s="1" t="s">
        <v>5031</v>
      </c>
      <c r="D360" s="1" t="s">
        <v>3335</v>
      </c>
      <c r="E360" s="1" t="s">
        <v>3336</v>
      </c>
    </row>
    <row r="361" spans="2:5" x14ac:dyDescent="0.2">
      <c r="B361" s="1" t="s">
        <v>1052</v>
      </c>
      <c r="C361" s="1" t="s">
        <v>5032</v>
      </c>
      <c r="D361" s="1" t="s">
        <v>3338</v>
      </c>
      <c r="E361" s="1" t="s">
        <v>3339</v>
      </c>
    </row>
    <row r="362" spans="2:5" x14ac:dyDescent="0.2">
      <c r="B362" s="1" t="s">
        <v>1053</v>
      </c>
      <c r="C362" s="1" t="s">
        <v>5033</v>
      </c>
      <c r="D362" s="1" t="s">
        <v>3341</v>
      </c>
      <c r="E362" s="1" t="s">
        <v>3342</v>
      </c>
    </row>
    <row r="363" spans="2:5" x14ac:dyDescent="0.2">
      <c r="B363" s="1" t="s">
        <v>1054</v>
      </c>
      <c r="C363" s="1" t="s">
        <v>5034</v>
      </c>
      <c r="D363" s="1" t="s">
        <v>3344</v>
      </c>
      <c r="E363" s="1" t="s">
        <v>3345</v>
      </c>
    </row>
    <row r="364" spans="2:5" x14ac:dyDescent="0.2">
      <c r="B364" s="1" t="s">
        <v>1055</v>
      </c>
      <c r="C364" s="1" t="s">
        <v>5035</v>
      </c>
      <c r="D364" s="1" t="s">
        <v>3347</v>
      </c>
      <c r="E364" s="1" t="s">
        <v>3348</v>
      </c>
    </row>
    <row r="365" spans="2:5" x14ac:dyDescent="0.2">
      <c r="B365" s="1" t="s">
        <v>1056</v>
      </c>
      <c r="C365" s="1" t="s">
        <v>5036</v>
      </c>
      <c r="D365" s="1" t="s">
        <v>3350</v>
      </c>
      <c r="E365" s="1" t="s">
        <v>3351</v>
      </c>
    </row>
    <row r="366" spans="2:5" x14ac:dyDescent="0.2">
      <c r="B366" s="1" t="s">
        <v>1057</v>
      </c>
      <c r="C366" s="1" t="s">
        <v>5037</v>
      </c>
      <c r="D366" s="1" t="s">
        <v>3353</v>
      </c>
      <c r="E366" s="1" t="s">
        <v>3354</v>
      </c>
    </row>
    <row r="367" spans="2:5" x14ac:dyDescent="0.2">
      <c r="B367" s="1" t="s">
        <v>1058</v>
      </c>
      <c r="C367" s="1" t="s">
        <v>5038</v>
      </c>
      <c r="D367" s="1" t="s">
        <v>3356</v>
      </c>
      <c r="E367" s="1" t="s">
        <v>3357</v>
      </c>
    </row>
    <row r="368" spans="2:5" x14ac:dyDescent="0.2">
      <c r="B368" s="1" t="s">
        <v>1059</v>
      </c>
      <c r="C368" s="1" t="s">
        <v>5039</v>
      </c>
      <c r="D368" s="1" t="s">
        <v>3359</v>
      </c>
      <c r="E368" s="1" t="s">
        <v>3360</v>
      </c>
    </row>
    <row r="369" spans="2:5" x14ac:dyDescent="0.2">
      <c r="B369" s="1" t="s">
        <v>1060</v>
      </c>
      <c r="C369" s="1" t="s">
        <v>5040</v>
      </c>
      <c r="D369" s="1" t="s">
        <v>3362</v>
      </c>
      <c r="E369" s="1" t="s">
        <v>3363</v>
      </c>
    </row>
    <row r="370" spans="2:5" x14ac:dyDescent="0.2">
      <c r="B370" s="1" t="s">
        <v>1047</v>
      </c>
      <c r="C370" s="1" t="s">
        <v>5027</v>
      </c>
      <c r="D370" s="1" t="s">
        <v>3323</v>
      </c>
      <c r="E370" s="1" t="s">
        <v>3324</v>
      </c>
    </row>
    <row r="371" spans="2:5" x14ac:dyDescent="0.2">
      <c r="B371" s="1" t="s">
        <v>1934</v>
      </c>
      <c r="C371" s="1" t="s">
        <v>6110</v>
      </c>
      <c r="D371" s="1" t="s">
        <v>3326</v>
      </c>
      <c r="E371" s="1" t="s">
        <v>3327</v>
      </c>
    </row>
    <row r="372" spans="2:5" x14ac:dyDescent="0.2">
      <c r="B372" s="1" t="s">
        <v>1935</v>
      </c>
      <c r="C372" s="1" t="s">
        <v>6111</v>
      </c>
      <c r="D372" s="1" t="s">
        <v>3329</v>
      </c>
      <c r="E372" s="1" t="s">
        <v>3330</v>
      </c>
    </row>
    <row r="373" spans="2:5" x14ac:dyDescent="0.2">
      <c r="B373" s="1" t="s">
        <v>1936</v>
      </c>
      <c r="C373" s="1" t="s">
        <v>6112</v>
      </c>
      <c r="D373" s="1" t="s">
        <v>3332</v>
      </c>
      <c r="E373" s="1" t="s">
        <v>3333</v>
      </c>
    </row>
    <row r="374" spans="2:5" x14ac:dyDescent="0.2">
      <c r="B374" s="1" t="s">
        <v>1937</v>
      </c>
      <c r="C374" s="1" t="s">
        <v>6113</v>
      </c>
      <c r="D374" s="1" t="s">
        <v>3335</v>
      </c>
      <c r="E374" s="1" t="s">
        <v>3336</v>
      </c>
    </row>
    <row r="375" spans="2:5" x14ac:dyDescent="0.2">
      <c r="B375" s="1" t="s">
        <v>1938</v>
      </c>
      <c r="C375" s="1" t="s">
        <v>6114</v>
      </c>
      <c r="D375" s="1" t="s">
        <v>3338</v>
      </c>
      <c r="E375" s="1" t="s">
        <v>3339</v>
      </c>
    </row>
    <row r="376" spans="2:5" x14ac:dyDescent="0.2">
      <c r="B376" s="1" t="s">
        <v>1939</v>
      </c>
      <c r="C376" s="1" t="s">
        <v>6115</v>
      </c>
      <c r="D376" s="1" t="s">
        <v>3341</v>
      </c>
      <c r="E376" s="1" t="s">
        <v>3342</v>
      </c>
    </row>
    <row r="377" spans="2:5" x14ac:dyDescent="0.2">
      <c r="B377" s="1" t="s">
        <v>1940</v>
      </c>
      <c r="C377" s="1" t="s">
        <v>6116</v>
      </c>
      <c r="D377" s="1" t="s">
        <v>3344</v>
      </c>
      <c r="E377" s="1" t="s">
        <v>3345</v>
      </c>
    </row>
    <row r="378" spans="2:5" x14ac:dyDescent="0.2">
      <c r="B378" s="1" t="s">
        <v>1941</v>
      </c>
      <c r="C378" s="1" t="s">
        <v>6117</v>
      </c>
      <c r="D378" s="1" t="s">
        <v>3347</v>
      </c>
      <c r="E378" s="1" t="s">
        <v>3348</v>
      </c>
    </row>
    <row r="379" spans="2:5" x14ac:dyDescent="0.2">
      <c r="B379" s="1" t="s">
        <v>1942</v>
      </c>
      <c r="C379" s="1" t="s">
        <v>6118</v>
      </c>
      <c r="D379" s="1" t="s">
        <v>3350</v>
      </c>
      <c r="E379" s="1" t="s">
        <v>3351</v>
      </c>
    </row>
    <row r="380" spans="2:5" x14ac:dyDescent="0.2">
      <c r="B380" s="1" t="s">
        <v>1943</v>
      </c>
      <c r="C380" s="1" t="s">
        <v>6119</v>
      </c>
      <c r="D380" s="1" t="s">
        <v>3353</v>
      </c>
      <c r="E380" s="1" t="s">
        <v>3354</v>
      </c>
    </row>
    <row r="381" spans="2:5" x14ac:dyDescent="0.2">
      <c r="B381" s="1" t="s">
        <v>1944</v>
      </c>
      <c r="C381" s="1" t="s">
        <v>6120</v>
      </c>
      <c r="D381" s="1" t="s">
        <v>3356</v>
      </c>
      <c r="E381" s="1" t="s">
        <v>3357</v>
      </c>
    </row>
    <row r="382" spans="2:5" x14ac:dyDescent="0.2">
      <c r="B382" s="1" t="s">
        <v>1945</v>
      </c>
      <c r="C382" s="1" t="s">
        <v>6121</v>
      </c>
      <c r="D382" s="1" t="s">
        <v>3359</v>
      </c>
      <c r="E382" s="1" t="s">
        <v>3360</v>
      </c>
    </row>
    <row r="383" spans="2:5" x14ac:dyDescent="0.2">
      <c r="B383" s="1" t="s">
        <v>1946</v>
      </c>
      <c r="C383" s="1" t="s">
        <v>6122</v>
      </c>
      <c r="D383" s="1" t="s">
        <v>3362</v>
      </c>
      <c r="E383" s="1" t="s">
        <v>3363</v>
      </c>
    </row>
    <row r="384" spans="2:5" x14ac:dyDescent="0.2">
      <c r="B384" s="1" t="s">
        <v>1933</v>
      </c>
      <c r="C384" s="1" t="s">
        <v>6109</v>
      </c>
      <c r="D384" s="1" t="s">
        <v>3323</v>
      </c>
      <c r="E384" s="1" t="s">
        <v>3324</v>
      </c>
    </row>
    <row r="385" spans="2:5" x14ac:dyDescent="0.2">
      <c r="B385" s="1" t="s">
        <v>2791</v>
      </c>
      <c r="C385" s="1" t="s">
        <v>7001</v>
      </c>
      <c r="D385" s="1" t="s">
        <v>3326</v>
      </c>
      <c r="E385" s="1" t="s">
        <v>3327</v>
      </c>
    </row>
    <row r="386" spans="2:5" x14ac:dyDescent="0.2">
      <c r="B386" s="1" t="s">
        <v>2792</v>
      </c>
      <c r="C386" s="1" t="s">
        <v>7002</v>
      </c>
      <c r="D386" s="1" t="s">
        <v>3329</v>
      </c>
      <c r="E386" s="1" t="s">
        <v>3330</v>
      </c>
    </row>
    <row r="387" spans="2:5" x14ac:dyDescent="0.2">
      <c r="B387" s="1" t="s">
        <v>2793</v>
      </c>
      <c r="C387" s="1" t="s">
        <v>7003</v>
      </c>
      <c r="D387" s="1" t="s">
        <v>3332</v>
      </c>
      <c r="E387" s="1" t="s">
        <v>3333</v>
      </c>
    </row>
    <row r="388" spans="2:5" x14ac:dyDescent="0.2">
      <c r="B388" s="1" t="s">
        <v>2794</v>
      </c>
      <c r="C388" s="1" t="s">
        <v>7004</v>
      </c>
      <c r="D388" s="1" t="s">
        <v>3335</v>
      </c>
      <c r="E388" s="1" t="s">
        <v>3336</v>
      </c>
    </row>
    <row r="389" spans="2:5" x14ac:dyDescent="0.2">
      <c r="B389" s="1" t="s">
        <v>2795</v>
      </c>
      <c r="C389" s="1" t="s">
        <v>7005</v>
      </c>
      <c r="D389" s="1" t="s">
        <v>3338</v>
      </c>
      <c r="E389" s="1" t="s">
        <v>3339</v>
      </c>
    </row>
    <row r="390" spans="2:5" x14ac:dyDescent="0.2">
      <c r="B390" s="1" t="s">
        <v>2796</v>
      </c>
      <c r="C390" s="1" t="s">
        <v>7006</v>
      </c>
      <c r="D390" s="1" t="s">
        <v>3341</v>
      </c>
      <c r="E390" s="1" t="s">
        <v>3342</v>
      </c>
    </row>
    <row r="391" spans="2:5" x14ac:dyDescent="0.2">
      <c r="B391" s="1" t="s">
        <v>2797</v>
      </c>
      <c r="C391" s="1" t="s">
        <v>7007</v>
      </c>
      <c r="D391" s="1" t="s">
        <v>3344</v>
      </c>
      <c r="E391" s="1" t="s">
        <v>3345</v>
      </c>
    </row>
    <row r="392" spans="2:5" x14ac:dyDescent="0.2">
      <c r="B392" s="1" t="s">
        <v>2798</v>
      </c>
      <c r="C392" s="1" t="s">
        <v>7008</v>
      </c>
      <c r="D392" s="1" t="s">
        <v>3347</v>
      </c>
      <c r="E392" s="1" t="s">
        <v>3348</v>
      </c>
    </row>
    <row r="393" spans="2:5" x14ac:dyDescent="0.2">
      <c r="B393" s="1" t="s">
        <v>2799</v>
      </c>
      <c r="C393" s="1" t="s">
        <v>7009</v>
      </c>
      <c r="D393" s="1" t="s">
        <v>3350</v>
      </c>
      <c r="E393" s="1" t="s">
        <v>3351</v>
      </c>
    </row>
    <row r="394" spans="2:5" x14ac:dyDescent="0.2">
      <c r="B394" s="1" t="s">
        <v>2800</v>
      </c>
      <c r="C394" s="1" t="s">
        <v>7010</v>
      </c>
      <c r="D394" s="1" t="s">
        <v>3353</v>
      </c>
      <c r="E394" s="1" t="s">
        <v>3354</v>
      </c>
    </row>
    <row r="395" spans="2:5" x14ac:dyDescent="0.2">
      <c r="B395" s="1" t="s">
        <v>2801</v>
      </c>
      <c r="C395" s="1" t="s">
        <v>7011</v>
      </c>
      <c r="D395" s="1" t="s">
        <v>3356</v>
      </c>
      <c r="E395" s="1" t="s">
        <v>3357</v>
      </c>
    </row>
    <row r="396" spans="2:5" x14ac:dyDescent="0.2">
      <c r="B396" s="1" t="s">
        <v>2802</v>
      </c>
      <c r="C396" s="1" t="s">
        <v>7012</v>
      </c>
      <c r="D396" s="1" t="s">
        <v>3359</v>
      </c>
      <c r="E396" s="1" t="s">
        <v>3360</v>
      </c>
    </row>
    <row r="397" spans="2:5" x14ac:dyDescent="0.2">
      <c r="B397" s="1" t="s">
        <v>2803</v>
      </c>
      <c r="C397" s="1" t="s">
        <v>7013</v>
      </c>
      <c r="D397" s="1" t="s">
        <v>3362</v>
      </c>
      <c r="E397" s="1" t="s">
        <v>3363</v>
      </c>
    </row>
    <row r="398" spans="2:5" x14ac:dyDescent="0.2">
      <c r="B398" s="1" t="s">
        <v>2790</v>
      </c>
      <c r="C398" s="1" t="s">
        <v>7000</v>
      </c>
      <c r="D398" s="1" t="s">
        <v>3323</v>
      </c>
      <c r="E398" s="1" t="s">
        <v>3324</v>
      </c>
    </row>
    <row r="399" spans="2:5" x14ac:dyDescent="0.2">
      <c r="B399" s="1" t="s">
        <v>1129</v>
      </c>
      <c r="C399" s="1" t="s">
        <v>5145</v>
      </c>
      <c r="D399" s="1" t="s">
        <v>3326</v>
      </c>
      <c r="E399" s="1" t="s">
        <v>3327</v>
      </c>
    </row>
    <row r="400" spans="2:5" x14ac:dyDescent="0.2">
      <c r="B400" s="1" t="s">
        <v>1130</v>
      </c>
      <c r="C400" s="1" t="s">
        <v>5146</v>
      </c>
      <c r="D400" s="1" t="s">
        <v>3329</v>
      </c>
      <c r="E400" s="1" t="s">
        <v>3330</v>
      </c>
    </row>
    <row r="401" spans="2:5" x14ac:dyDescent="0.2">
      <c r="B401" s="1" t="s">
        <v>1131</v>
      </c>
      <c r="C401" s="1" t="s">
        <v>5147</v>
      </c>
      <c r="D401" s="1" t="s">
        <v>3332</v>
      </c>
      <c r="E401" s="1" t="s">
        <v>3333</v>
      </c>
    </row>
    <row r="402" spans="2:5" x14ac:dyDescent="0.2">
      <c r="B402" s="1" t="s">
        <v>1132</v>
      </c>
      <c r="C402" s="1" t="s">
        <v>5148</v>
      </c>
      <c r="D402" s="1" t="s">
        <v>3335</v>
      </c>
      <c r="E402" s="1" t="s">
        <v>3336</v>
      </c>
    </row>
    <row r="403" spans="2:5" x14ac:dyDescent="0.2">
      <c r="B403" s="1" t="s">
        <v>1133</v>
      </c>
      <c r="C403" s="1" t="s">
        <v>5149</v>
      </c>
      <c r="D403" s="1" t="s">
        <v>3338</v>
      </c>
      <c r="E403" s="1" t="s">
        <v>3339</v>
      </c>
    </row>
    <row r="404" spans="2:5" x14ac:dyDescent="0.2">
      <c r="B404" s="1" t="s">
        <v>1134</v>
      </c>
      <c r="C404" s="1" t="s">
        <v>5150</v>
      </c>
      <c r="D404" s="1" t="s">
        <v>3341</v>
      </c>
      <c r="E404" s="1" t="s">
        <v>3342</v>
      </c>
    </row>
    <row r="405" spans="2:5" x14ac:dyDescent="0.2">
      <c r="B405" s="1" t="s">
        <v>1135</v>
      </c>
      <c r="C405" s="1" t="s">
        <v>5151</v>
      </c>
      <c r="D405" s="1" t="s">
        <v>3344</v>
      </c>
      <c r="E405" s="1" t="s">
        <v>3345</v>
      </c>
    </row>
    <row r="406" spans="2:5" x14ac:dyDescent="0.2">
      <c r="B406" s="1" t="s">
        <v>1136</v>
      </c>
      <c r="C406" s="1" t="s">
        <v>5152</v>
      </c>
      <c r="D406" s="1" t="s">
        <v>3347</v>
      </c>
      <c r="E406" s="1" t="s">
        <v>3348</v>
      </c>
    </row>
    <row r="407" spans="2:5" x14ac:dyDescent="0.2">
      <c r="B407" s="1" t="s">
        <v>1137</v>
      </c>
      <c r="C407" s="1" t="s">
        <v>5153</v>
      </c>
      <c r="D407" s="1" t="s">
        <v>3350</v>
      </c>
      <c r="E407" s="1" t="s">
        <v>3351</v>
      </c>
    </row>
    <row r="408" spans="2:5" x14ac:dyDescent="0.2">
      <c r="B408" s="1" t="s">
        <v>1138</v>
      </c>
      <c r="C408" s="1" t="s">
        <v>5154</v>
      </c>
      <c r="D408" s="1" t="s">
        <v>3353</v>
      </c>
      <c r="E408" s="1" t="s">
        <v>3354</v>
      </c>
    </row>
    <row r="409" spans="2:5" x14ac:dyDescent="0.2">
      <c r="B409" s="1" t="s">
        <v>1139</v>
      </c>
      <c r="C409" s="1" t="s">
        <v>5155</v>
      </c>
      <c r="D409" s="1" t="s">
        <v>3356</v>
      </c>
      <c r="E409" s="1" t="s">
        <v>3357</v>
      </c>
    </row>
    <row r="410" spans="2:5" x14ac:dyDescent="0.2">
      <c r="B410" s="1" t="s">
        <v>1140</v>
      </c>
      <c r="C410" s="1" t="s">
        <v>5156</v>
      </c>
      <c r="D410" s="1" t="s">
        <v>3359</v>
      </c>
      <c r="E410" s="1" t="s">
        <v>3360</v>
      </c>
    </row>
    <row r="411" spans="2:5" x14ac:dyDescent="0.2">
      <c r="B411" s="1" t="s">
        <v>1141</v>
      </c>
      <c r="C411" s="1" t="s">
        <v>5157</v>
      </c>
      <c r="D411" s="1" t="s">
        <v>3362</v>
      </c>
      <c r="E411" s="1" t="s">
        <v>3363</v>
      </c>
    </row>
    <row r="412" spans="2:5" x14ac:dyDescent="0.2">
      <c r="B412" s="1" t="s">
        <v>1128</v>
      </c>
      <c r="C412" s="1" t="s">
        <v>5144</v>
      </c>
      <c r="D412" s="1" t="s">
        <v>3323</v>
      </c>
      <c r="E412" s="1" t="s">
        <v>3324</v>
      </c>
    </row>
    <row r="413" spans="2:5" x14ac:dyDescent="0.2">
      <c r="B413" s="1" t="s">
        <v>2016</v>
      </c>
      <c r="C413" s="1" t="s">
        <v>6192</v>
      </c>
      <c r="D413" s="1" t="s">
        <v>3326</v>
      </c>
      <c r="E413" s="1" t="s">
        <v>3327</v>
      </c>
    </row>
    <row r="414" spans="2:5" x14ac:dyDescent="0.2">
      <c r="B414" s="1" t="s">
        <v>2017</v>
      </c>
      <c r="C414" s="1" t="s">
        <v>6193</v>
      </c>
      <c r="D414" s="1" t="s">
        <v>3329</v>
      </c>
      <c r="E414" s="1" t="s">
        <v>3330</v>
      </c>
    </row>
    <row r="415" spans="2:5" x14ac:dyDescent="0.2">
      <c r="B415" s="1" t="s">
        <v>2018</v>
      </c>
      <c r="C415" s="1" t="s">
        <v>6194</v>
      </c>
      <c r="D415" s="1" t="s">
        <v>3332</v>
      </c>
      <c r="E415" s="1" t="s">
        <v>3333</v>
      </c>
    </row>
    <row r="416" spans="2:5" x14ac:dyDescent="0.2">
      <c r="B416" s="1" t="s">
        <v>2019</v>
      </c>
      <c r="C416" s="1" t="s">
        <v>6195</v>
      </c>
      <c r="D416" s="1" t="s">
        <v>3335</v>
      </c>
      <c r="E416" s="1" t="s">
        <v>3336</v>
      </c>
    </row>
    <row r="417" spans="2:5" x14ac:dyDescent="0.2">
      <c r="B417" s="1" t="s">
        <v>2020</v>
      </c>
      <c r="C417" s="1" t="s">
        <v>6196</v>
      </c>
      <c r="D417" s="1" t="s">
        <v>3338</v>
      </c>
      <c r="E417" s="1" t="s">
        <v>3339</v>
      </c>
    </row>
    <row r="418" spans="2:5" x14ac:dyDescent="0.2">
      <c r="B418" s="1" t="s">
        <v>2021</v>
      </c>
      <c r="C418" s="1" t="s">
        <v>6197</v>
      </c>
      <c r="D418" s="1" t="s">
        <v>3341</v>
      </c>
      <c r="E418" s="1" t="s">
        <v>3342</v>
      </c>
    </row>
    <row r="419" spans="2:5" x14ac:dyDescent="0.2">
      <c r="B419" s="1" t="s">
        <v>2022</v>
      </c>
      <c r="C419" s="1" t="s">
        <v>6198</v>
      </c>
      <c r="D419" s="1" t="s">
        <v>3344</v>
      </c>
      <c r="E419" s="1" t="s">
        <v>3345</v>
      </c>
    </row>
    <row r="420" spans="2:5" x14ac:dyDescent="0.2">
      <c r="B420" s="1" t="s">
        <v>2023</v>
      </c>
      <c r="C420" s="1" t="s">
        <v>6199</v>
      </c>
      <c r="D420" s="1" t="s">
        <v>3347</v>
      </c>
      <c r="E420" s="1" t="s">
        <v>3348</v>
      </c>
    </row>
    <row r="421" spans="2:5" x14ac:dyDescent="0.2">
      <c r="B421" s="1" t="s">
        <v>2024</v>
      </c>
      <c r="C421" s="1" t="s">
        <v>6200</v>
      </c>
      <c r="D421" s="1" t="s">
        <v>3350</v>
      </c>
      <c r="E421" s="1" t="s">
        <v>3351</v>
      </c>
    </row>
    <row r="422" spans="2:5" x14ac:dyDescent="0.2">
      <c r="B422" s="1" t="s">
        <v>2025</v>
      </c>
      <c r="C422" s="1" t="s">
        <v>6201</v>
      </c>
      <c r="D422" s="1" t="s">
        <v>3353</v>
      </c>
      <c r="E422" s="1" t="s">
        <v>3354</v>
      </c>
    </row>
    <row r="423" spans="2:5" x14ac:dyDescent="0.2">
      <c r="B423" s="1" t="s">
        <v>2026</v>
      </c>
      <c r="C423" s="1" t="s">
        <v>6202</v>
      </c>
      <c r="D423" s="1" t="s">
        <v>3356</v>
      </c>
      <c r="E423" s="1" t="s">
        <v>3357</v>
      </c>
    </row>
    <row r="424" spans="2:5" x14ac:dyDescent="0.2">
      <c r="B424" s="1" t="s">
        <v>2027</v>
      </c>
      <c r="C424" s="1" t="s">
        <v>6203</v>
      </c>
      <c r="D424" s="1" t="s">
        <v>3359</v>
      </c>
      <c r="E424" s="1" t="s">
        <v>3360</v>
      </c>
    </row>
    <row r="425" spans="2:5" x14ac:dyDescent="0.2">
      <c r="B425" s="1" t="s">
        <v>2028</v>
      </c>
      <c r="C425" s="1" t="s">
        <v>6204</v>
      </c>
      <c r="D425" s="1" t="s">
        <v>3362</v>
      </c>
      <c r="E425" s="1" t="s">
        <v>3363</v>
      </c>
    </row>
    <row r="426" spans="2:5" x14ac:dyDescent="0.2">
      <c r="B426" s="1" t="s">
        <v>2015</v>
      </c>
      <c r="C426" s="1" t="s">
        <v>6191</v>
      </c>
      <c r="D426" s="1" t="s">
        <v>3323</v>
      </c>
      <c r="E426" s="1" t="s">
        <v>3324</v>
      </c>
    </row>
    <row r="427" spans="2:5" x14ac:dyDescent="0.2">
      <c r="B427" s="1" t="s">
        <v>2872</v>
      </c>
      <c r="C427" s="1" t="s">
        <v>7082</v>
      </c>
      <c r="D427" s="1" t="s">
        <v>3326</v>
      </c>
      <c r="E427" s="1" t="s">
        <v>3327</v>
      </c>
    </row>
    <row r="428" spans="2:5" x14ac:dyDescent="0.2">
      <c r="B428" s="1" t="s">
        <v>2873</v>
      </c>
      <c r="C428" s="1" t="s">
        <v>7083</v>
      </c>
      <c r="D428" s="1" t="s">
        <v>3329</v>
      </c>
      <c r="E428" s="1" t="s">
        <v>3330</v>
      </c>
    </row>
    <row r="429" spans="2:5" x14ac:dyDescent="0.2">
      <c r="B429" s="1" t="s">
        <v>2874</v>
      </c>
      <c r="C429" s="1" t="s">
        <v>7084</v>
      </c>
      <c r="D429" s="1" t="s">
        <v>3332</v>
      </c>
      <c r="E429" s="1" t="s">
        <v>3333</v>
      </c>
    </row>
    <row r="430" spans="2:5" x14ac:dyDescent="0.2">
      <c r="B430" s="1" t="s">
        <v>2875</v>
      </c>
      <c r="C430" s="1" t="s">
        <v>7085</v>
      </c>
      <c r="D430" s="1" t="s">
        <v>3335</v>
      </c>
      <c r="E430" s="1" t="s">
        <v>3336</v>
      </c>
    </row>
    <row r="431" spans="2:5" x14ac:dyDescent="0.2">
      <c r="B431" s="1" t="s">
        <v>2876</v>
      </c>
      <c r="C431" s="1" t="s">
        <v>7086</v>
      </c>
      <c r="D431" s="1" t="s">
        <v>3338</v>
      </c>
      <c r="E431" s="1" t="s">
        <v>3339</v>
      </c>
    </row>
    <row r="432" spans="2:5" x14ac:dyDescent="0.2">
      <c r="B432" s="1" t="s">
        <v>2877</v>
      </c>
      <c r="C432" s="1" t="s">
        <v>7087</v>
      </c>
      <c r="D432" s="1" t="s">
        <v>3341</v>
      </c>
      <c r="E432" s="1" t="s">
        <v>3342</v>
      </c>
    </row>
    <row r="433" spans="2:5" x14ac:dyDescent="0.2">
      <c r="B433" s="1" t="s">
        <v>2878</v>
      </c>
      <c r="C433" s="1" t="s">
        <v>7088</v>
      </c>
      <c r="D433" s="1" t="s">
        <v>3344</v>
      </c>
      <c r="E433" s="1" t="s">
        <v>3345</v>
      </c>
    </row>
    <row r="434" spans="2:5" x14ac:dyDescent="0.2">
      <c r="B434" s="1" t="s">
        <v>2879</v>
      </c>
      <c r="C434" s="1" t="s">
        <v>7089</v>
      </c>
      <c r="D434" s="1" t="s">
        <v>3347</v>
      </c>
      <c r="E434" s="1" t="s">
        <v>3348</v>
      </c>
    </row>
    <row r="435" spans="2:5" x14ac:dyDescent="0.2">
      <c r="B435" s="1" t="s">
        <v>2880</v>
      </c>
      <c r="C435" s="1" t="s">
        <v>7090</v>
      </c>
      <c r="D435" s="1" t="s">
        <v>3350</v>
      </c>
      <c r="E435" s="1" t="s">
        <v>3351</v>
      </c>
    </row>
    <row r="436" spans="2:5" x14ac:dyDescent="0.2">
      <c r="B436" s="1" t="s">
        <v>2881</v>
      </c>
      <c r="C436" s="1" t="s">
        <v>7091</v>
      </c>
      <c r="D436" s="1" t="s">
        <v>3353</v>
      </c>
      <c r="E436" s="1" t="s">
        <v>3354</v>
      </c>
    </row>
    <row r="437" spans="2:5" x14ac:dyDescent="0.2">
      <c r="B437" s="1" t="s">
        <v>2882</v>
      </c>
      <c r="C437" s="1" t="s">
        <v>7092</v>
      </c>
      <c r="D437" s="1" t="s">
        <v>3356</v>
      </c>
      <c r="E437" s="1" t="s">
        <v>3357</v>
      </c>
    </row>
    <row r="438" spans="2:5" x14ac:dyDescent="0.2">
      <c r="B438" s="1" t="s">
        <v>2883</v>
      </c>
      <c r="C438" s="1" t="s">
        <v>7093</v>
      </c>
      <c r="D438" s="1" t="s">
        <v>3359</v>
      </c>
      <c r="E438" s="1" t="s">
        <v>3360</v>
      </c>
    </row>
    <row r="439" spans="2:5" x14ac:dyDescent="0.2">
      <c r="B439" s="1" t="s">
        <v>2884</v>
      </c>
      <c r="C439" s="1" t="s">
        <v>7094</v>
      </c>
      <c r="D439" s="1" t="s">
        <v>3362</v>
      </c>
      <c r="E439" s="1" t="s">
        <v>3363</v>
      </c>
    </row>
    <row r="440" spans="2:5" x14ac:dyDescent="0.2">
      <c r="B440" s="1" t="s">
        <v>2871</v>
      </c>
      <c r="C440" s="1" t="s">
        <v>7081</v>
      </c>
      <c r="D440" s="1" t="s">
        <v>3323</v>
      </c>
      <c r="E440" s="1" t="s">
        <v>3324</v>
      </c>
    </row>
    <row r="441" spans="2:5" x14ac:dyDescent="0.2">
      <c r="B441" s="1" t="s">
        <v>86</v>
      </c>
      <c r="C441" s="1" t="s">
        <v>3325</v>
      </c>
      <c r="D441" s="1" t="s">
        <v>3326</v>
      </c>
      <c r="E441" s="1" t="s">
        <v>3327</v>
      </c>
    </row>
    <row r="442" spans="2:5" x14ac:dyDescent="0.2">
      <c r="B442" s="1" t="s">
        <v>87</v>
      </c>
      <c r="C442" s="1" t="s">
        <v>3328</v>
      </c>
      <c r="D442" s="1" t="s">
        <v>3329</v>
      </c>
      <c r="E442" s="1" t="s">
        <v>3330</v>
      </c>
    </row>
    <row r="443" spans="2:5" x14ac:dyDescent="0.2">
      <c r="B443" s="1" t="s">
        <v>88</v>
      </c>
      <c r="C443" s="1" t="s">
        <v>3331</v>
      </c>
      <c r="D443" s="1" t="s">
        <v>3332</v>
      </c>
      <c r="E443" s="1" t="s">
        <v>3333</v>
      </c>
    </row>
    <row r="444" spans="2:5" x14ac:dyDescent="0.2">
      <c r="B444" s="1" t="s">
        <v>89</v>
      </c>
      <c r="C444" s="1" t="s">
        <v>3334</v>
      </c>
      <c r="D444" s="1" t="s">
        <v>3335</v>
      </c>
      <c r="E444" s="1" t="s">
        <v>3336</v>
      </c>
    </row>
    <row r="445" spans="2:5" x14ac:dyDescent="0.2">
      <c r="B445" s="1" t="s">
        <v>90</v>
      </c>
      <c r="C445" s="1" t="s">
        <v>3337</v>
      </c>
      <c r="D445" s="1" t="s">
        <v>3338</v>
      </c>
      <c r="E445" s="1" t="s">
        <v>3339</v>
      </c>
    </row>
    <row r="446" spans="2:5" x14ac:dyDescent="0.2">
      <c r="B446" s="1" t="s">
        <v>91</v>
      </c>
      <c r="C446" s="1" t="s">
        <v>3340</v>
      </c>
      <c r="D446" s="1" t="s">
        <v>3341</v>
      </c>
      <c r="E446" s="1" t="s">
        <v>3342</v>
      </c>
    </row>
    <row r="447" spans="2:5" x14ac:dyDescent="0.2">
      <c r="B447" s="1" t="s">
        <v>92</v>
      </c>
      <c r="C447" s="1" t="s">
        <v>3343</v>
      </c>
      <c r="D447" s="1" t="s">
        <v>3344</v>
      </c>
      <c r="E447" s="1" t="s">
        <v>3345</v>
      </c>
    </row>
    <row r="448" spans="2:5" x14ac:dyDescent="0.2">
      <c r="B448" s="1" t="s">
        <v>93</v>
      </c>
      <c r="C448" s="1" t="s">
        <v>3346</v>
      </c>
      <c r="D448" s="1" t="s">
        <v>3347</v>
      </c>
      <c r="E448" s="1" t="s">
        <v>3348</v>
      </c>
    </row>
    <row r="449" spans="2:5" x14ac:dyDescent="0.2">
      <c r="B449" s="1" t="s">
        <v>94</v>
      </c>
      <c r="C449" s="1" t="s">
        <v>3349</v>
      </c>
      <c r="D449" s="1" t="s">
        <v>3350</v>
      </c>
      <c r="E449" s="1" t="s">
        <v>3351</v>
      </c>
    </row>
    <row r="450" spans="2:5" x14ac:dyDescent="0.2">
      <c r="B450" s="1" t="s">
        <v>95</v>
      </c>
      <c r="C450" s="1" t="s">
        <v>3352</v>
      </c>
      <c r="D450" s="1" t="s">
        <v>3353</v>
      </c>
      <c r="E450" s="1" t="s">
        <v>3354</v>
      </c>
    </row>
    <row r="451" spans="2:5" x14ac:dyDescent="0.2">
      <c r="B451" s="1" t="s">
        <v>96</v>
      </c>
      <c r="C451" s="1" t="s">
        <v>3355</v>
      </c>
      <c r="D451" s="1" t="s">
        <v>3356</v>
      </c>
      <c r="E451" s="1" t="s">
        <v>3357</v>
      </c>
    </row>
    <row r="452" spans="2:5" x14ac:dyDescent="0.2">
      <c r="B452" s="1" t="s">
        <v>97</v>
      </c>
      <c r="C452" s="1" t="s">
        <v>3358</v>
      </c>
      <c r="D452" s="1" t="s">
        <v>3359</v>
      </c>
      <c r="E452" s="1" t="s">
        <v>3360</v>
      </c>
    </row>
    <row r="453" spans="2:5" x14ac:dyDescent="0.2">
      <c r="B453" s="1" t="s">
        <v>98</v>
      </c>
      <c r="C453" s="1" t="s">
        <v>3361</v>
      </c>
      <c r="D453" s="1" t="s">
        <v>3362</v>
      </c>
      <c r="E453" s="1" t="s">
        <v>3363</v>
      </c>
    </row>
    <row r="454" spans="2:5" x14ac:dyDescent="0.2">
      <c r="B454" s="1" t="s">
        <v>85</v>
      </c>
      <c r="C454" s="1" t="s">
        <v>3322</v>
      </c>
      <c r="D454" s="1" t="s">
        <v>3323</v>
      </c>
      <c r="E454" s="1" t="s">
        <v>3324</v>
      </c>
    </row>
    <row r="455" spans="2:5" x14ac:dyDescent="0.2">
      <c r="B455" s="1" t="s">
        <v>1268</v>
      </c>
      <c r="C455" s="1" t="s">
        <v>5417</v>
      </c>
      <c r="D455" s="1" t="s">
        <v>3326</v>
      </c>
      <c r="E455" s="1" t="s">
        <v>3327</v>
      </c>
    </row>
    <row r="456" spans="2:5" x14ac:dyDescent="0.2">
      <c r="B456" s="1" t="s">
        <v>1269</v>
      </c>
      <c r="C456" s="1" t="s">
        <v>5418</v>
      </c>
      <c r="D456" s="1" t="s">
        <v>3329</v>
      </c>
      <c r="E456" s="1" t="s">
        <v>3330</v>
      </c>
    </row>
    <row r="457" spans="2:5" x14ac:dyDescent="0.2">
      <c r="B457" s="1" t="s">
        <v>1270</v>
      </c>
      <c r="C457" s="1" t="s">
        <v>5419</v>
      </c>
      <c r="D457" s="1" t="s">
        <v>3332</v>
      </c>
      <c r="E457" s="1" t="s">
        <v>3333</v>
      </c>
    </row>
    <row r="458" spans="2:5" x14ac:dyDescent="0.2">
      <c r="B458" s="1" t="s">
        <v>1271</v>
      </c>
      <c r="C458" s="1" t="s">
        <v>5420</v>
      </c>
      <c r="D458" s="1" t="s">
        <v>3335</v>
      </c>
      <c r="E458" s="1" t="s">
        <v>3336</v>
      </c>
    </row>
    <row r="459" spans="2:5" x14ac:dyDescent="0.2">
      <c r="B459" s="1" t="s">
        <v>1272</v>
      </c>
      <c r="C459" s="1" t="s">
        <v>5421</v>
      </c>
      <c r="D459" s="1" t="s">
        <v>3338</v>
      </c>
      <c r="E459" s="1" t="s">
        <v>3339</v>
      </c>
    </row>
    <row r="460" spans="2:5" x14ac:dyDescent="0.2">
      <c r="B460" s="1" t="s">
        <v>1273</v>
      </c>
      <c r="C460" s="1" t="s">
        <v>5422</v>
      </c>
      <c r="D460" s="1" t="s">
        <v>3341</v>
      </c>
      <c r="E460" s="1" t="s">
        <v>3342</v>
      </c>
    </row>
    <row r="461" spans="2:5" x14ac:dyDescent="0.2">
      <c r="B461" s="1" t="s">
        <v>1274</v>
      </c>
      <c r="C461" s="1" t="s">
        <v>5423</v>
      </c>
      <c r="D461" s="1" t="s">
        <v>3344</v>
      </c>
      <c r="E461" s="1" t="s">
        <v>3345</v>
      </c>
    </row>
    <row r="462" spans="2:5" x14ac:dyDescent="0.2">
      <c r="B462" s="1" t="s">
        <v>1275</v>
      </c>
      <c r="C462" s="1" t="s">
        <v>5424</v>
      </c>
      <c r="D462" s="1" t="s">
        <v>3347</v>
      </c>
      <c r="E462" s="1" t="s">
        <v>3348</v>
      </c>
    </row>
    <row r="463" spans="2:5" x14ac:dyDescent="0.2">
      <c r="B463" s="1" t="s">
        <v>1276</v>
      </c>
      <c r="C463" s="1" t="s">
        <v>5425</v>
      </c>
      <c r="D463" s="1" t="s">
        <v>3350</v>
      </c>
      <c r="E463" s="1" t="s">
        <v>3351</v>
      </c>
    </row>
    <row r="464" spans="2:5" x14ac:dyDescent="0.2">
      <c r="B464" s="1" t="s">
        <v>1277</v>
      </c>
      <c r="C464" s="1" t="s">
        <v>5426</v>
      </c>
      <c r="D464" s="1" t="s">
        <v>3353</v>
      </c>
      <c r="E464" s="1" t="s">
        <v>3354</v>
      </c>
    </row>
    <row r="465" spans="2:5" x14ac:dyDescent="0.2">
      <c r="B465" s="1" t="s">
        <v>1278</v>
      </c>
      <c r="C465" s="1" t="s">
        <v>5427</v>
      </c>
      <c r="D465" s="1" t="s">
        <v>3356</v>
      </c>
      <c r="E465" s="1" t="s">
        <v>3357</v>
      </c>
    </row>
    <row r="466" spans="2:5" x14ac:dyDescent="0.2">
      <c r="B466" s="1" t="s">
        <v>1279</v>
      </c>
      <c r="C466" s="1" t="s">
        <v>5428</v>
      </c>
      <c r="D466" s="1" t="s">
        <v>3359</v>
      </c>
      <c r="E466" s="1" t="s">
        <v>3360</v>
      </c>
    </row>
    <row r="467" spans="2:5" x14ac:dyDescent="0.2">
      <c r="B467" s="1" t="s">
        <v>1280</v>
      </c>
      <c r="C467" s="1" t="s">
        <v>5429</v>
      </c>
      <c r="D467" s="1" t="s">
        <v>3362</v>
      </c>
      <c r="E467" s="1" t="s">
        <v>3363</v>
      </c>
    </row>
    <row r="468" spans="2:5" x14ac:dyDescent="0.2">
      <c r="B468" s="1" t="s">
        <v>1267</v>
      </c>
      <c r="C468" s="1" t="s">
        <v>5416</v>
      </c>
      <c r="D468" s="1" t="s">
        <v>3323</v>
      </c>
      <c r="E468" s="1" t="s">
        <v>3324</v>
      </c>
    </row>
    <row r="469" spans="2:5" x14ac:dyDescent="0.2">
      <c r="B469" s="1" t="s">
        <v>2148</v>
      </c>
      <c r="C469" s="1" t="s">
        <v>6336</v>
      </c>
      <c r="D469" s="1" t="s">
        <v>3326</v>
      </c>
      <c r="E469" s="1" t="s">
        <v>3327</v>
      </c>
    </row>
    <row r="470" spans="2:5" x14ac:dyDescent="0.2">
      <c r="B470" s="1" t="s">
        <v>2149</v>
      </c>
      <c r="C470" s="1" t="s">
        <v>6337</v>
      </c>
      <c r="D470" s="1" t="s">
        <v>3329</v>
      </c>
      <c r="E470" s="1" t="s">
        <v>3330</v>
      </c>
    </row>
    <row r="471" spans="2:5" x14ac:dyDescent="0.2">
      <c r="B471" s="1" t="s">
        <v>2150</v>
      </c>
      <c r="C471" s="1" t="s">
        <v>6338</v>
      </c>
      <c r="D471" s="1" t="s">
        <v>3332</v>
      </c>
      <c r="E471" s="1" t="s">
        <v>3333</v>
      </c>
    </row>
    <row r="472" spans="2:5" x14ac:dyDescent="0.2">
      <c r="B472" s="1" t="s">
        <v>2151</v>
      </c>
      <c r="C472" s="1" t="s">
        <v>6339</v>
      </c>
      <c r="D472" s="1" t="s">
        <v>3335</v>
      </c>
      <c r="E472" s="1" t="s">
        <v>3336</v>
      </c>
    </row>
    <row r="473" spans="2:5" x14ac:dyDescent="0.2">
      <c r="B473" s="1" t="s">
        <v>2152</v>
      </c>
      <c r="C473" s="1" t="s">
        <v>6340</v>
      </c>
      <c r="D473" s="1" t="s">
        <v>3338</v>
      </c>
      <c r="E473" s="1" t="s">
        <v>3339</v>
      </c>
    </row>
    <row r="474" spans="2:5" x14ac:dyDescent="0.2">
      <c r="B474" s="1" t="s">
        <v>2153</v>
      </c>
      <c r="C474" s="1" t="s">
        <v>6341</v>
      </c>
      <c r="D474" s="1" t="s">
        <v>3341</v>
      </c>
      <c r="E474" s="1" t="s">
        <v>3342</v>
      </c>
    </row>
    <row r="475" spans="2:5" x14ac:dyDescent="0.2">
      <c r="B475" s="1" t="s">
        <v>2154</v>
      </c>
      <c r="C475" s="1" t="s">
        <v>6342</v>
      </c>
      <c r="D475" s="1" t="s">
        <v>3344</v>
      </c>
      <c r="E475" s="1" t="s">
        <v>3345</v>
      </c>
    </row>
    <row r="476" spans="2:5" x14ac:dyDescent="0.2">
      <c r="B476" s="1" t="s">
        <v>2155</v>
      </c>
      <c r="C476" s="1" t="s">
        <v>6343</v>
      </c>
      <c r="D476" s="1" t="s">
        <v>3347</v>
      </c>
      <c r="E476" s="1" t="s">
        <v>3348</v>
      </c>
    </row>
    <row r="477" spans="2:5" x14ac:dyDescent="0.2">
      <c r="B477" s="1" t="s">
        <v>2156</v>
      </c>
      <c r="C477" s="1" t="s">
        <v>6344</v>
      </c>
      <c r="D477" s="1" t="s">
        <v>3350</v>
      </c>
      <c r="E477" s="1" t="s">
        <v>3351</v>
      </c>
    </row>
    <row r="478" spans="2:5" x14ac:dyDescent="0.2">
      <c r="B478" s="1" t="s">
        <v>2157</v>
      </c>
      <c r="C478" s="1" t="s">
        <v>6345</v>
      </c>
      <c r="D478" s="1" t="s">
        <v>3353</v>
      </c>
      <c r="E478" s="1" t="s">
        <v>3354</v>
      </c>
    </row>
    <row r="479" spans="2:5" x14ac:dyDescent="0.2">
      <c r="B479" s="1" t="s">
        <v>2158</v>
      </c>
      <c r="C479" s="1" t="s">
        <v>6346</v>
      </c>
      <c r="D479" s="1" t="s">
        <v>3356</v>
      </c>
      <c r="E479" s="1" t="s">
        <v>3357</v>
      </c>
    </row>
    <row r="480" spans="2:5" x14ac:dyDescent="0.2">
      <c r="B480" s="1" t="s">
        <v>2159</v>
      </c>
      <c r="C480" s="1" t="s">
        <v>6347</v>
      </c>
      <c r="D480" s="1" t="s">
        <v>3359</v>
      </c>
      <c r="E480" s="1" t="s">
        <v>3360</v>
      </c>
    </row>
    <row r="481" spans="2:5" x14ac:dyDescent="0.2">
      <c r="B481" s="1" t="s">
        <v>2160</v>
      </c>
      <c r="C481" s="1" t="s">
        <v>6348</v>
      </c>
      <c r="D481" s="1" t="s">
        <v>3362</v>
      </c>
      <c r="E481" s="1" t="s">
        <v>3363</v>
      </c>
    </row>
    <row r="482" spans="2:5" x14ac:dyDescent="0.2">
      <c r="B482" s="1" t="s">
        <v>2147</v>
      </c>
      <c r="C482" s="1" t="s">
        <v>6335</v>
      </c>
      <c r="D482" s="1" t="s">
        <v>3323</v>
      </c>
      <c r="E482" s="1" t="s">
        <v>3324</v>
      </c>
    </row>
    <row r="483" spans="2:5" x14ac:dyDescent="0.2">
      <c r="B483" s="1" t="s">
        <v>3004</v>
      </c>
      <c r="C483" s="1" t="s">
        <v>7214</v>
      </c>
      <c r="D483" s="1" t="s">
        <v>3326</v>
      </c>
      <c r="E483" s="1" t="s">
        <v>3327</v>
      </c>
    </row>
    <row r="484" spans="2:5" x14ac:dyDescent="0.2">
      <c r="B484" s="1" t="s">
        <v>3005</v>
      </c>
      <c r="C484" s="1" t="s">
        <v>7215</v>
      </c>
      <c r="D484" s="1" t="s">
        <v>3329</v>
      </c>
      <c r="E484" s="1" t="s">
        <v>3330</v>
      </c>
    </row>
    <row r="485" spans="2:5" x14ac:dyDescent="0.2">
      <c r="B485" s="1" t="s">
        <v>3006</v>
      </c>
      <c r="C485" s="1" t="s">
        <v>7216</v>
      </c>
      <c r="D485" s="1" t="s">
        <v>3332</v>
      </c>
      <c r="E485" s="1" t="s">
        <v>3333</v>
      </c>
    </row>
    <row r="486" spans="2:5" x14ac:dyDescent="0.2">
      <c r="B486" s="1" t="s">
        <v>3007</v>
      </c>
      <c r="C486" s="1" t="s">
        <v>7217</v>
      </c>
      <c r="D486" s="1" t="s">
        <v>3335</v>
      </c>
      <c r="E486" s="1" t="s">
        <v>3336</v>
      </c>
    </row>
    <row r="487" spans="2:5" x14ac:dyDescent="0.2">
      <c r="B487" s="1" t="s">
        <v>3008</v>
      </c>
      <c r="C487" s="1" t="s">
        <v>7218</v>
      </c>
      <c r="D487" s="1" t="s">
        <v>3338</v>
      </c>
      <c r="E487" s="1" t="s">
        <v>3339</v>
      </c>
    </row>
    <row r="488" spans="2:5" x14ac:dyDescent="0.2">
      <c r="B488" s="1" t="s">
        <v>3009</v>
      </c>
      <c r="C488" s="1" t="s">
        <v>7219</v>
      </c>
      <c r="D488" s="1" t="s">
        <v>3341</v>
      </c>
      <c r="E488" s="1" t="s">
        <v>3342</v>
      </c>
    </row>
    <row r="489" spans="2:5" x14ac:dyDescent="0.2">
      <c r="B489" s="1" t="s">
        <v>3010</v>
      </c>
      <c r="C489" s="1" t="s">
        <v>7220</v>
      </c>
      <c r="D489" s="1" t="s">
        <v>3344</v>
      </c>
      <c r="E489" s="1" t="s">
        <v>3345</v>
      </c>
    </row>
    <row r="490" spans="2:5" x14ac:dyDescent="0.2">
      <c r="B490" s="1" t="s">
        <v>3011</v>
      </c>
      <c r="C490" s="1" t="s">
        <v>7221</v>
      </c>
      <c r="D490" s="1" t="s">
        <v>3347</v>
      </c>
      <c r="E490" s="1" t="s">
        <v>3348</v>
      </c>
    </row>
    <row r="491" spans="2:5" x14ac:dyDescent="0.2">
      <c r="B491" s="1" t="s">
        <v>3012</v>
      </c>
      <c r="C491" s="1" t="s">
        <v>7222</v>
      </c>
      <c r="D491" s="1" t="s">
        <v>3350</v>
      </c>
      <c r="E491" s="1" t="s">
        <v>3351</v>
      </c>
    </row>
    <row r="492" spans="2:5" x14ac:dyDescent="0.2">
      <c r="B492" s="1" t="s">
        <v>3013</v>
      </c>
      <c r="C492" s="1" t="s">
        <v>7223</v>
      </c>
      <c r="D492" s="1" t="s">
        <v>3353</v>
      </c>
      <c r="E492" s="1" t="s">
        <v>3354</v>
      </c>
    </row>
    <row r="493" spans="2:5" x14ac:dyDescent="0.2">
      <c r="B493" s="1" t="s">
        <v>3014</v>
      </c>
      <c r="C493" s="1" t="s">
        <v>7224</v>
      </c>
      <c r="D493" s="1" t="s">
        <v>3356</v>
      </c>
      <c r="E493" s="1" t="s">
        <v>3357</v>
      </c>
    </row>
    <row r="494" spans="2:5" x14ac:dyDescent="0.2">
      <c r="B494" s="1" t="s">
        <v>3015</v>
      </c>
      <c r="C494" s="1" t="s">
        <v>7225</v>
      </c>
      <c r="D494" s="1" t="s">
        <v>3359</v>
      </c>
      <c r="E494" s="1" t="s">
        <v>3360</v>
      </c>
    </row>
    <row r="495" spans="2:5" x14ac:dyDescent="0.2">
      <c r="B495" s="1" t="s">
        <v>3016</v>
      </c>
      <c r="C495" s="1" t="s">
        <v>7226</v>
      </c>
      <c r="D495" s="1" t="s">
        <v>3362</v>
      </c>
      <c r="E495" s="1" t="s">
        <v>3363</v>
      </c>
    </row>
    <row r="496" spans="2:5" x14ac:dyDescent="0.2">
      <c r="B496" s="1" t="s">
        <v>3003</v>
      </c>
      <c r="C496" s="1" t="s">
        <v>7213</v>
      </c>
      <c r="D496" s="1" t="s">
        <v>3323</v>
      </c>
      <c r="E496" s="1" t="s">
        <v>3324</v>
      </c>
    </row>
    <row r="497" spans="2:5" x14ac:dyDescent="0.2">
      <c r="B497" s="1" t="s">
        <v>722</v>
      </c>
      <c r="C497" s="1" t="s">
        <v>4698</v>
      </c>
      <c r="D497" s="1" t="s">
        <v>3326</v>
      </c>
      <c r="E497" s="1" t="s">
        <v>3327</v>
      </c>
    </row>
    <row r="498" spans="2:5" x14ac:dyDescent="0.2">
      <c r="B498" s="1" t="s">
        <v>723</v>
      </c>
      <c r="C498" s="1" t="s">
        <v>4699</v>
      </c>
      <c r="D498" s="1" t="s">
        <v>3329</v>
      </c>
      <c r="E498" s="1" t="s">
        <v>3330</v>
      </c>
    </row>
    <row r="499" spans="2:5" x14ac:dyDescent="0.2">
      <c r="B499" s="1" t="s">
        <v>724</v>
      </c>
      <c r="C499" s="1" t="s">
        <v>4700</v>
      </c>
      <c r="D499" s="1" t="s">
        <v>3332</v>
      </c>
      <c r="E499" s="1" t="s">
        <v>3333</v>
      </c>
    </row>
    <row r="500" spans="2:5" x14ac:dyDescent="0.2">
      <c r="B500" s="1" t="s">
        <v>725</v>
      </c>
      <c r="C500" s="1" t="s">
        <v>4701</v>
      </c>
      <c r="D500" s="1" t="s">
        <v>3335</v>
      </c>
      <c r="E500" s="1" t="s">
        <v>3336</v>
      </c>
    </row>
    <row r="501" spans="2:5" x14ac:dyDescent="0.2">
      <c r="B501" s="1" t="s">
        <v>726</v>
      </c>
      <c r="C501" s="1" t="s">
        <v>4702</v>
      </c>
      <c r="D501" s="1" t="s">
        <v>3338</v>
      </c>
      <c r="E501" s="1" t="s">
        <v>3339</v>
      </c>
    </row>
    <row r="502" spans="2:5" x14ac:dyDescent="0.2">
      <c r="B502" s="1" t="s">
        <v>727</v>
      </c>
      <c r="C502" s="1" t="s">
        <v>4703</v>
      </c>
      <c r="D502" s="1" t="s">
        <v>3341</v>
      </c>
      <c r="E502" s="1" t="s">
        <v>3342</v>
      </c>
    </row>
    <row r="503" spans="2:5" x14ac:dyDescent="0.2">
      <c r="B503" s="1" t="s">
        <v>728</v>
      </c>
      <c r="C503" s="1" t="s">
        <v>4704</v>
      </c>
      <c r="D503" s="1" t="s">
        <v>3344</v>
      </c>
      <c r="E503" s="1" t="s">
        <v>3345</v>
      </c>
    </row>
    <row r="504" spans="2:5" x14ac:dyDescent="0.2">
      <c r="B504" s="1" t="s">
        <v>729</v>
      </c>
      <c r="C504" s="1" t="s">
        <v>4705</v>
      </c>
      <c r="D504" s="1" t="s">
        <v>3347</v>
      </c>
      <c r="E504" s="1" t="s">
        <v>3348</v>
      </c>
    </row>
    <row r="505" spans="2:5" x14ac:dyDescent="0.2">
      <c r="B505" s="1" t="s">
        <v>730</v>
      </c>
      <c r="C505" s="1" t="s">
        <v>4706</v>
      </c>
      <c r="D505" s="1" t="s">
        <v>3350</v>
      </c>
      <c r="E505" s="1" t="s">
        <v>3351</v>
      </c>
    </row>
    <row r="506" spans="2:5" x14ac:dyDescent="0.2">
      <c r="B506" s="1" t="s">
        <v>731</v>
      </c>
      <c r="C506" s="1" t="s">
        <v>4707</v>
      </c>
      <c r="D506" s="1" t="s">
        <v>3353</v>
      </c>
      <c r="E506" s="1" t="s">
        <v>3354</v>
      </c>
    </row>
    <row r="507" spans="2:5" x14ac:dyDescent="0.2">
      <c r="B507" s="1" t="s">
        <v>732</v>
      </c>
      <c r="C507" s="1" t="s">
        <v>4708</v>
      </c>
      <c r="D507" s="1" t="s">
        <v>3356</v>
      </c>
      <c r="E507" s="1" t="s">
        <v>3357</v>
      </c>
    </row>
    <row r="508" spans="2:5" x14ac:dyDescent="0.2">
      <c r="B508" s="1" t="s">
        <v>733</v>
      </c>
      <c r="C508" s="1" t="s">
        <v>4709</v>
      </c>
      <c r="D508" s="1" t="s">
        <v>3359</v>
      </c>
      <c r="E508" s="1" t="s">
        <v>3360</v>
      </c>
    </row>
    <row r="509" spans="2:5" x14ac:dyDescent="0.2">
      <c r="B509" s="1" t="s">
        <v>734</v>
      </c>
      <c r="C509" s="1" t="s">
        <v>4710</v>
      </c>
      <c r="D509" s="1" t="s">
        <v>3362</v>
      </c>
      <c r="E509" s="1" t="s">
        <v>3363</v>
      </c>
    </row>
    <row r="510" spans="2:5" x14ac:dyDescent="0.2">
      <c r="B510" s="1" t="s">
        <v>721</v>
      </c>
      <c r="C510" s="1" t="s">
        <v>4697</v>
      </c>
      <c r="D510" s="1" t="s">
        <v>3323</v>
      </c>
      <c r="E510" s="1" t="s">
        <v>3324</v>
      </c>
    </row>
    <row r="511" spans="2:5" x14ac:dyDescent="0.2">
      <c r="B511" s="1" t="s">
        <v>1610</v>
      </c>
      <c r="C511" s="1" t="s">
        <v>5782</v>
      </c>
      <c r="D511" s="1" t="s">
        <v>3326</v>
      </c>
      <c r="E511" s="1" t="s">
        <v>3327</v>
      </c>
    </row>
    <row r="512" spans="2:5" x14ac:dyDescent="0.2">
      <c r="B512" s="1" t="s">
        <v>1611</v>
      </c>
      <c r="C512" s="1" t="s">
        <v>5783</v>
      </c>
      <c r="D512" s="1" t="s">
        <v>3329</v>
      </c>
      <c r="E512" s="1" t="s">
        <v>3330</v>
      </c>
    </row>
    <row r="513" spans="2:5" x14ac:dyDescent="0.2">
      <c r="B513" s="1" t="s">
        <v>1612</v>
      </c>
      <c r="C513" s="1" t="s">
        <v>5784</v>
      </c>
      <c r="D513" s="1" t="s">
        <v>3332</v>
      </c>
      <c r="E513" s="1" t="s">
        <v>3333</v>
      </c>
    </row>
    <row r="514" spans="2:5" x14ac:dyDescent="0.2">
      <c r="B514" s="1" t="s">
        <v>1613</v>
      </c>
      <c r="C514" s="1" t="s">
        <v>5785</v>
      </c>
      <c r="D514" s="1" t="s">
        <v>3335</v>
      </c>
      <c r="E514" s="1" t="s">
        <v>3336</v>
      </c>
    </row>
    <row r="515" spans="2:5" x14ac:dyDescent="0.2">
      <c r="B515" s="1" t="s">
        <v>1614</v>
      </c>
      <c r="C515" s="1" t="s">
        <v>5786</v>
      </c>
      <c r="D515" s="1" t="s">
        <v>3338</v>
      </c>
      <c r="E515" s="1" t="s">
        <v>3339</v>
      </c>
    </row>
    <row r="516" spans="2:5" x14ac:dyDescent="0.2">
      <c r="B516" s="1" t="s">
        <v>1615</v>
      </c>
      <c r="C516" s="1" t="s">
        <v>5787</v>
      </c>
      <c r="D516" s="1" t="s">
        <v>3341</v>
      </c>
      <c r="E516" s="1" t="s">
        <v>3342</v>
      </c>
    </row>
    <row r="517" spans="2:5" x14ac:dyDescent="0.2">
      <c r="B517" s="1" t="s">
        <v>1616</v>
      </c>
      <c r="C517" s="1" t="s">
        <v>5788</v>
      </c>
      <c r="D517" s="1" t="s">
        <v>3344</v>
      </c>
      <c r="E517" s="1" t="s">
        <v>3345</v>
      </c>
    </row>
    <row r="518" spans="2:5" x14ac:dyDescent="0.2">
      <c r="B518" s="1" t="s">
        <v>1617</v>
      </c>
      <c r="C518" s="1" t="s">
        <v>5789</v>
      </c>
      <c r="D518" s="1" t="s">
        <v>3347</v>
      </c>
      <c r="E518" s="1" t="s">
        <v>3348</v>
      </c>
    </row>
    <row r="519" spans="2:5" x14ac:dyDescent="0.2">
      <c r="B519" s="1" t="s">
        <v>1618</v>
      </c>
      <c r="C519" s="1" t="s">
        <v>5790</v>
      </c>
      <c r="D519" s="1" t="s">
        <v>3350</v>
      </c>
      <c r="E519" s="1" t="s">
        <v>3351</v>
      </c>
    </row>
    <row r="520" spans="2:5" x14ac:dyDescent="0.2">
      <c r="B520" s="1" t="s">
        <v>1619</v>
      </c>
      <c r="C520" s="1" t="s">
        <v>5791</v>
      </c>
      <c r="D520" s="1" t="s">
        <v>3353</v>
      </c>
      <c r="E520" s="1" t="s">
        <v>3354</v>
      </c>
    </row>
    <row r="521" spans="2:5" x14ac:dyDescent="0.2">
      <c r="B521" s="1" t="s">
        <v>1620</v>
      </c>
      <c r="C521" s="1" t="s">
        <v>5792</v>
      </c>
      <c r="D521" s="1" t="s">
        <v>3356</v>
      </c>
      <c r="E521" s="1" t="s">
        <v>3357</v>
      </c>
    </row>
    <row r="522" spans="2:5" x14ac:dyDescent="0.2">
      <c r="B522" s="1" t="s">
        <v>1621</v>
      </c>
      <c r="C522" s="1" t="s">
        <v>5793</v>
      </c>
      <c r="D522" s="1" t="s">
        <v>3359</v>
      </c>
      <c r="E522" s="1" t="s">
        <v>3360</v>
      </c>
    </row>
    <row r="523" spans="2:5" x14ac:dyDescent="0.2">
      <c r="B523" s="1" t="s">
        <v>1622</v>
      </c>
      <c r="C523" s="1" t="s">
        <v>5794</v>
      </c>
      <c r="D523" s="1" t="s">
        <v>3362</v>
      </c>
      <c r="E523" s="1" t="s">
        <v>3363</v>
      </c>
    </row>
    <row r="524" spans="2:5" x14ac:dyDescent="0.2">
      <c r="B524" s="1" t="s">
        <v>1609</v>
      </c>
      <c r="C524" s="1" t="s">
        <v>5781</v>
      </c>
      <c r="D524" s="1" t="s">
        <v>3323</v>
      </c>
      <c r="E524" s="1" t="s">
        <v>3324</v>
      </c>
    </row>
    <row r="525" spans="2:5" x14ac:dyDescent="0.2">
      <c r="B525" s="1" t="s">
        <v>2476</v>
      </c>
      <c r="C525" s="1" t="s">
        <v>6686</v>
      </c>
      <c r="D525" s="1" t="s">
        <v>3326</v>
      </c>
      <c r="E525" s="1" t="s">
        <v>3327</v>
      </c>
    </row>
    <row r="526" spans="2:5" x14ac:dyDescent="0.2">
      <c r="B526" s="1" t="s">
        <v>2477</v>
      </c>
      <c r="C526" s="1" t="s">
        <v>6687</v>
      </c>
      <c r="D526" s="1" t="s">
        <v>3329</v>
      </c>
      <c r="E526" s="1" t="s">
        <v>3330</v>
      </c>
    </row>
    <row r="527" spans="2:5" x14ac:dyDescent="0.2">
      <c r="B527" s="1" t="s">
        <v>2478</v>
      </c>
      <c r="C527" s="1" t="s">
        <v>6688</v>
      </c>
      <c r="D527" s="1" t="s">
        <v>3332</v>
      </c>
      <c r="E527" s="1" t="s">
        <v>3333</v>
      </c>
    </row>
    <row r="528" spans="2:5" x14ac:dyDescent="0.2">
      <c r="B528" s="1" t="s">
        <v>2479</v>
      </c>
      <c r="C528" s="1" t="s">
        <v>6689</v>
      </c>
      <c r="D528" s="1" t="s">
        <v>3335</v>
      </c>
      <c r="E528" s="1" t="s">
        <v>3336</v>
      </c>
    </row>
    <row r="529" spans="2:5" x14ac:dyDescent="0.2">
      <c r="B529" s="1" t="s">
        <v>2480</v>
      </c>
      <c r="C529" s="1" t="s">
        <v>6690</v>
      </c>
      <c r="D529" s="1" t="s">
        <v>3338</v>
      </c>
      <c r="E529" s="1" t="s">
        <v>3339</v>
      </c>
    </row>
    <row r="530" spans="2:5" x14ac:dyDescent="0.2">
      <c r="B530" s="1" t="s">
        <v>2481</v>
      </c>
      <c r="C530" s="1" t="s">
        <v>6691</v>
      </c>
      <c r="D530" s="1" t="s">
        <v>3341</v>
      </c>
      <c r="E530" s="1" t="s">
        <v>3342</v>
      </c>
    </row>
    <row r="531" spans="2:5" x14ac:dyDescent="0.2">
      <c r="B531" s="1" t="s">
        <v>2482</v>
      </c>
      <c r="C531" s="1" t="s">
        <v>6692</v>
      </c>
      <c r="D531" s="1" t="s">
        <v>3344</v>
      </c>
      <c r="E531" s="1" t="s">
        <v>3345</v>
      </c>
    </row>
    <row r="532" spans="2:5" x14ac:dyDescent="0.2">
      <c r="B532" s="1" t="s">
        <v>2483</v>
      </c>
      <c r="C532" s="1" t="s">
        <v>6693</v>
      </c>
      <c r="D532" s="1" t="s">
        <v>3347</v>
      </c>
      <c r="E532" s="1" t="s">
        <v>3348</v>
      </c>
    </row>
    <row r="533" spans="2:5" x14ac:dyDescent="0.2">
      <c r="B533" s="1" t="s">
        <v>2484</v>
      </c>
      <c r="C533" s="1" t="s">
        <v>6694</v>
      </c>
      <c r="D533" s="1" t="s">
        <v>3350</v>
      </c>
      <c r="E533" s="1" t="s">
        <v>3351</v>
      </c>
    </row>
    <row r="534" spans="2:5" x14ac:dyDescent="0.2">
      <c r="B534" s="1" t="s">
        <v>2485</v>
      </c>
      <c r="C534" s="1" t="s">
        <v>6695</v>
      </c>
      <c r="D534" s="1" t="s">
        <v>3353</v>
      </c>
      <c r="E534" s="1" t="s">
        <v>3354</v>
      </c>
    </row>
    <row r="535" spans="2:5" x14ac:dyDescent="0.2">
      <c r="B535" s="1" t="s">
        <v>2486</v>
      </c>
      <c r="C535" s="1" t="s">
        <v>6696</v>
      </c>
      <c r="D535" s="1" t="s">
        <v>3356</v>
      </c>
      <c r="E535" s="1" t="s">
        <v>3357</v>
      </c>
    </row>
    <row r="536" spans="2:5" x14ac:dyDescent="0.2">
      <c r="B536" s="1" t="s">
        <v>2487</v>
      </c>
      <c r="C536" s="1" t="s">
        <v>6697</v>
      </c>
      <c r="D536" s="1" t="s">
        <v>3359</v>
      </c>
      <c r="E536" s="1" t="s">
        <v>3360</v>
      </c>
    </row>
    <row r="537" spans="2:5" x14ac:dyDescent="0.2">
      <c r="B537" s="1" t="s">
        <v>2488</v>
      </c>
      <c r="C537" s="1" t="s">
        <v>6698</v>
      </c>
      <c r="D537" s="1" t="s">
        <v>3362</v>
      </c>
      <c r="E537" s="1" t="s">
        <v>3363</v>
      </c>
    </row>
    <row r="538" spans="2:5" x14ac:dyDescent="0.2">
      <c r="B538" s="1" t="s">
        <v>2475</v>
      </c>
      <c r="C538" s="1" t="s">
        <v>6685</v>
      </c>
      <c r="D538" s="1" t="s">
        <v>3323</v>
      </c>
      <c r="E538" s="1" t="s">
        <v>3324</v>
      </c>
    </row>
    <row r="539" spans="2:5" x14ac:dyDescent="0.2">
      <c r="B539" s="1" t="s">
        <v>656</v>
      </c>
      <c r="C539" s="1" t="s">
        <v>4630</v>
      </c>
      <c r="D539" s="1" t="s">
        <v>3326</v>
      </c>
      <c r="E539" s="1" t="s">
        <v>3327</v>
      </c>
    </row>
    <row r="540" spans="2:5" x14ac:dyDescent="0.2">
      <c r="B540" s="1" t="s">
        <v>657</v>
      </c>
      <c r="C540" s="1" t="s">
        <v>4631</v>
      </c>
      <c r="D540" s="1" t="s">
        <v>3329</v>
      </c>
      <c r="E540" s="1" t="s">
        <v>3330</v>
      </c>
    </row>
    <row r="541" spans="2:5" x14ac:dyDescent="0.2">
      <c r="B541" s="1" t="s">
        <v>658</v>
      </c>
      <c r="C541" s="1" t="s">
        <v>4632</v>
      </c>
      <c r="D541" s="1" t="s">
        <v>3332</v>
      </c>
      <c r="E541" s="1" t="s">
        <v>3333</v>
      </c>
    </row>
    <row r="542" spans="2:5" x14ac:dyDescent="0.2">
      <c r="B542" s="1" t="s">
        <v>659</v>
      </c>
      <c r="C542" s="1" t="s">
        <v>4633</v>
      </c>
      <c r="D542" s="1" t="s">
        <v>3335</v>
      </c>
      <c r="E542" s="1" t="s">
        <v>3336</v>
      </c>
    </row>
    <row r="543" spans="2:5" x14ac:dyDescent="0.2">
      <c r="B543" s="1" t="s">
        <v>660</v>
      </c>
      <c r="C543" s="1" t="s">
        <v>4634</v>
      </c>
      <c r="D543" s="1" t="s">
        <v>3338</v>
      </c>
      <c r="E543" s="1" t="s">
        <v>3339</v>
      </c>
    </row>
    <row r="544" spans="2:5" x14ac:dyDescent="0.2">
      <c r="B544" s="1" t="s">
        <v>661</v>
      </c>
      <c r="C544" s="1" t="s">
        <v>4635</v>
      </c>
      <c r="D544" s="1" t="s">
        <v>3341</v>
      </c>
      <c r="E544" s="1" t="s">
        <v>3342</v>
      </c>
    </row>
    <row r="545" spans="2:5" x14ac:dyDescent="0.2">
      <c r="B545" s="1" t="s">
        <v>662</v>
      </c>
      <c r="C545" s="1" t="s">
        <v>4636</v>
      </c>
      <c r="D545" s="1" t="s">
        <v>3344</v>
      </c>
      <c r="E545" s="1" t="s">
        <v>3345</v>
      </c>
    </row>
    <row r="546" spans="2:5" x14ac:dyDescent="0.2">
      <c r="B546" s="1" t="s">
        <v>663</v>
      </c>
      <c r="C546" s="1" t="s">
        <v>4637</v>
      </c>
      <c r="D546" s="1" t="s">
        <v>3347</v>
      </c>
      <c r="E546" s="1" t="s">
        <v>3348</v>
      </c>
    </row>
    <row r="547" spans="2:5" x14ac:dyDescent="0.2">
      <c r="B547" s="1" t="s">
        <v>664</v>
      </c>
      <c r="C547" s="1" t="s">
        <v>4638</v>
      </c>
      <c r="D547" s="1" t="s">
        <v>3350</v>
      </c>
      <c r="E547" s="1" t="s">
        <v>3351</v>
      </c>
    </row>
    <row r="548" spans="2:5" x14ac:dyDescent="0.2">
      <c r="B548" s="1" t="s">
        <v>665</v>
      </c>
      <c r="C548" s="1" t="s">
        <v>4639</v>
      </c>
      <c r="D548" s="1" t="s">
        <v>3353</v>
      </c>
      <c r="E548" s="1" t="s">
        <v>3354</v>
      </c>
    </row>
    <row r="549" spans="2:5" x14ac:dyDescent="0.2">
      <c r="B549" s="1" t="s">
        <v>666</v>
      </c>
      <c r="C549" s="1" t="s">
        <v>4640</v>
      </c>
      <c r="D549" s="1" t="s">
        <v>3356</v>
      </c>
      <c r="E549" s="1" t="s">
        <v>3357</v>
      </c>
    </row>
    <row r="550" spans="2:5" x14ac:dyDescent="0.2">
      <c r="B550" s="1" t="s">
        <v>667</v>
      </c>
      <c r="C550" s="1" t="s">
        <v>4641</v>
      </c>
      <c r="D550" s="1" t="s">
        <v>3359</v>
      </c>
      <c r="E550" s="1" t="s">
        <v>3360</v>
      </c>
    </row>
    <row r="551" spans="2:5" x14ac:dyDescent="0.2">
      <c r="B551" s="1" t="s">
        <v>668</v>
      </c>
      <c r="C551" s="1" t="s">
        <v>4642</v>
      </c>
      <c r="D551" s="1" t="s">
        <v>3362</v>
      </c>
      <c r="E551" s="1" t="s">
        <v>3363</v>
      </c>
    </row>
    <row r="552" spans="2:5" x14ac:dyDescent="0.2">
      <c r="B552" s="1" t="s">
        <v>655</v>
      </c>
      <c r="C552" s="1" t="s">
        <v>4629</v>
      </c>
      <c r="D552" s="1" t="s">
        <v>3323</v>
      </c>
      <c r="E552" s="1" t="s">
        <v>3324</v>
      </c>
    </row>
    <row r="553" spans="2:5" x14ac:dyDescent="0.2">
      <c r="B553" s="1" t="s">
        <v>1545</v>
      </c>
      <c r="C553" s="1" t="s">
        <v>5717</v>
      </c>
      <c r="D553" s="1" t="s">
        <v>3326</v>
      </c>
      <c r="E553" s="1" t="s">
        <v>3327</v>
      </c>
    </row>
    <row r="554" spans="2:5" x14ac:dyDescent="0.2">
      <c r="B554" s="1" t="s">
        <v>1546</v>
      </c>
      <c r="C554" s="1" t="s">
        <v>5718</v>
      </c>
      <c r="D554" s="1" t="s">
        <v>3329</v>
      </c>
      <c r="E554" s="1" t="s">
        <v>3330</v>
      </c>
    </row>
    <row r="555" spans="2:5" x14ac:dyDescent="0.2">
      <c r="B555" s="1" t="s">
        <v>1547</v>
      </c>
      <c r="C555" s="1" t="s">
        <v>5719</v>
      </c>
      <c r="D555" s="1" t="s">
        <v>3332</v>
      </c>
      <c r="E555" s="1" t="s">
        <v>3333</v>
      </c>
    </row>
    <row r="556" spans="2:5" x14ac:dyDescent="0.2">
      <c r="B556" s="1" t="s">
        <v>1548</v>
      </c>
      <c r="C556" s="1" t="s">
        <v>5720</v>
      </c>
      <c r="D556" s="1" t="s">
        <v>3335</v>
      </c>
      <c r="E556" s="1" t="s">
        <v>3336</v>
      </c>
    </row>
    <row r="557" spans="2:5" x14ac:dyDescent="0.2">
      <c r="B557" s="1" t="s">
        <v>1549</v>
      </c>
      <c r="C557" s="1" t="s">
        <v>5721</v>
      </c>
      <c r="D557" s="1" t="s">
        <v>3338</v>
      </c>
      <c r="E557" s="1" t="s">
        <v>3339</v>
      </c>
    </row>
    <row r="558" spans="2:5" x14ac:dyDescent="0.2">
      <c r="B558" s="1" t="s">
        <v>1550</v>
      </c>
      <c r="C558" s="1" t="s">
        <v>5722</v>
      </c>
      <c r="D558" s="1" t="s">
        <v>3341</v>
      </c>
      <c r="E558" s="1" t="s">
        <v>3342</v>
      </c>
    </row>
    <row r="559" spans="2:5" x14ac:dyDescent="0.2">
      <c r="B559" s="1" t="s">
        <v>1551</v>
      </c>
      <c r="C559" s="1" t="s">
        <v>5723</v>
      </c>
      <c r="D559" s="1" t="s">
        <v>3344</v>
      </c>
      <c r="E559" s="1" t="s">
        <v>3345</v>
      </c>
    </row>
    <row r="560" spans="2:5" x14ac:dyDescent="0.2">
      <c r="B560" s="1" t="s">
        <v>1552</v>
      </c>
      <c r="C560" s="1" t="s">
        <v>5724</v>
      </c>
      <c r="D560" s="1" t="s">
        <v>3347</v>
      </c>
      <c r="E560" s="1" t="s">
        <v>3348</v>
      </c>
    </row>
    <row r="561" spans="2:5" x14ac:dyDescent="0.2">
      <c r="B561" s="1" t="s">
        <v>1553</v>
      </c>
      <c r="C561" s="1" t="s">
        <v>5725</v>
      </c>
      <c r="D561" s="1" t="s">
        <v>3350</v>
      </c>
      <c r="E561" s="1" t="s">
        <v>3351</v>
      </c>
    </row>
    <row r="562" spans="2:5" x14ac:dyDescent="0.2">
      <c r="B562" s="1" t="s">
        <v>1554</v>
      </c>
      <c r="C562" s="1" t="s">
        <v>5726</v>
      </c>
      <c r="D562" s="1" t="s">
        <v>3353</v>
      </c>
      <c r="E562" s="1" t="s">
        <v>3354</v>
      </c>
    </row>
    <row r="563" spans="2:5" x14ac:dyDescent="0.2">
      <c r="B563" s="1" t="s">
        <v>1555</v>
      </c>
      <c r="C563" s="1" t="s">
        <v>5727</v>
      </c>
      <c r="D563" s="1" t="s">
        <v>3356</v>
      </c>
      <c r="E563" s="1" t="s">
        <v>3357</v>
      </c>
    </row>
    <row r="564" spans="2:5" x14ac:dyDescent="0.2">
      <c r="B564" s="1" t="s">
        <v>1556</v>
      </c>
      <c r="C564" s="1" t="s">
        <v>5728</v>
      </c>
      <c r="D564" s="1" t="s">
        <v>3359</v>
      </c>
      <c r="E564" s="1" t="s">
        <v>3360</v>
      </c>
    </row>
    <row r="565" spans="2:5" x14ac:dyDescent="0.2">
      <c r="B565" s="1" t="s">
        <v>1557</v>
      </c>
      <c r="C565" s="1" t="s">
        <v>5729</v>
      </c>
      <c r="D565" s="1" t="s">
        <v>3362</v>
      </c>
      <c r="E565" s="1" t="s">
        <v>3363</v>
      </c>
    </row>
    <row r="566" spans="2:5" x14ac:dyDescent="0.2">
      <c r="B566" s="1" t="s">
        <v>1544</v>
      </c>
      <c r="C566" s="1" t="s">
        <v>5716</v>
      </c>
      <c r="D566" s="1" t="s">
        <v>3323</v>
      </c>
      <c r="E566" s="1" t="s">
        <v>3324</v>
      </c>
    </row>
    <row r="567" spans="2:5" x14ac:dyDescent="0.2">
      <c r="B567" s="1" t="s">
        <v>2412</v>
      </c>
      <c r="C567" s="1" t="s">
        <v>6622</v>
      </c>
      <c r="D567" s="1" t="s">
        <v>3326</v>
      </c>
      <c r="E567" s="1" t="s">
        <v>3327</v>
      </c>
    </row>
    <row r="568" spans="2:5" x14ac:dyDescent="0.2">
      <c r="B568" s="1" t="s">
        <v>2413</v>
      </c>
      <c r="C568" s="1" t="s">
        <v>6623</v>
      </c>
      <c r="D568" s="1" t="s">
        <v>3329</v>
      </c>
      <c r="E568" s="1" t="s">
        <v>3330</v>
      </c>
    </row>
    <row r="569" spans="2:5" x14ac:dyDescent="0.2">
      <c r="B569" s="1" t="s">
        <v>2414</v>
      </c>
      <c r="C569" s="1" t="s">
        <v>6624</v>
      </c>
      <c r="D569" s="1" t="s">
        <v>3332</v>
      </c>
      <c r="E569" s="1" t="s">
        <v>3333</v>
      </c>
    </row>
    <row r="570" spans="2:5" x14ac:dyDescent="0.2">
      <c r="B570" s="1" t="s">
        <v>2415</v>
      </c>
      <c r="C570" s="1" t="s">
        <v>6625</v>
      </c>
      <c r="D570" s="1" t="s">
        <v>3335</v>
      </c>
      <c r="E570" s="1" t="s">
        <v>3336</v>
      </c>
    </row>
    <row r="571" spans="2:5" x14ac:dyDescent="0.2">
      <c r="B571" s="1" t="s">
        <v>2416</v>
      </c>
      <c r="C571" s="1" t="s">
        <v>6626</v>
      </c>
      <c r="D571" s="1" t="s">
        <v>3338</v>
      </c>
      <c r="E571" s="1" t="s">
        <v>3339</v>
      </c>
    </row>
    <row r="572" spans="2:5" x14ac:dyDescent="0.2">
      <c r="B572" s="1" t="s">
        <v>2417</v>
      </c>
      <c r="C572" s="1" t="s">
        <v>6627</v>
      </c>
      <c r="D572" s="1" t="s">
        <v>3341</v>
      </c>
      <c r="E572" s="1" t="s">
        <v>3342</v>
      </c>
    </row>
    <row r="573" spans="2:5" x14ac:dyDescent="0.2">
      <c r="B573" s="1" t="s">
        <v>2418</v>
      </c>
      <c r="C573" s="1" t="s">
        <v>6628</v>
      </c>
      <c r="D573" s="1" t="s">
        <v>3344</v>
      </c>
      <c r="E573" s="1" t="s">
        <v>3345</v>
      </c>
    </row>
    <row r="574" spans="2:5" x14ac:dyDescent="0.2">
      <c r="B574" s="1" t="s">
        <v>2419</v>
      </c>
      <c r="C574" s="1" t="s">
        <v>6629</v>
      </c>
      <c r="D574" s="1" t="s">
        <v>3347</v>
      </c>
      <c r="E574" s="1" t="s">
        <v>3348</v>
      </c>
    </row>
    <row r="575" spans="2:5" x14ac:dyDescent="0.2">
      <c r="B575" s="1" t="s">
        <v>2420</v>
      </c>
      <c r="C575" s="1" t="s">
        <v>6630</v>
      </c>
      <c r="D575" s="1" t="s">
        <v>3350</v>
      </c>
      <c r="E575" s="1" t="s">
        <v>3351</v>
      </c>
    </row>
    <row r="576" spans="2:5" x14ac:dyDescent="0.2">
      <c r="B576" s="1" t="s">
        <v>2421</v>
      </c>
      <c r="C576" s="1" t="s">
        <v>6631</v>
      </c>
      <c r="D576" s="1" t="s">
        <v>3353</v>
      </c>
      <c r="E576" s="1" t="s">
        <v>3354</v>
      </c>
    </row>
    <row r="577" spans="2:5" x14ac:dyDescent="0.2">
      <c r="B577" s="1" t="s">
        <v>2422</v>
      </c>
      <c r="C577" s="1" t="s">
        <v>6632</v>
      </c>
      <c r="D577" s="1" t="s">
        <v>3356</v>
      </c>
      <c r="E577" s="1" t="s">
        <v>3357</v>
      </c>
    </row>
    <row r="578" spans="2:5" x14ac:dyDescent="0.2">
      <c r="B578" s="1" t="s">
        <v>2423</v>
      </c>
      <c r="C578" s="1" t="s">
        <v>6633</v>
      </c>
      <c r="D578" s="1" t="s">
        <v>3359</v>
      </c>
      <c r="E578" s="1" t="s">
        <v>3360</v>
      </c>
    </row>
    <row r="579" spans="2:5" x14ac:dyDescent="0.2">
      <c r="B579" s="1" t="s">
        <v>2424</v>
      </c>
      <c r="C579" s="1" t="s">
        <v>6634</v>
      </c>
      <c r="D579" s="1" t="s">
        <v>3362</v>
      </c>
      <c r="E579" s="1" t="s">
        <v>3363</v>
      </c>
    </row>
    <row r="580" spans="2:5" x14ac:dyDescent="0.2">
      <c r="B580" s="1" t="s">
        <v>2411</v>
      </c>
      <c r="C580" s="1" t="s">
        <v>6621</v>
      </c>
      <c r="D580" s="1" t="s">
        <v>3323</v>
      </c>
      <c r="E580" s="1" t="s">
        <v>3324</v>
      </c>
    </row>
    <row r="581" spans="2:5" x14ac:dyDescent="0.2">
      <c r="B581" s="1" t="s">
        <v>427</v>
      </c>
      <c r="C581" s="1" t="s">
        <v>4333</v>
      </c>
      <c r="D581" s="1" t="s">
        <v>3326</v>
      </c>
      <c r="E581" s="1" t="s">
        <v>3327</v>
      </c>
    </row>
    <row r="582" spans="2:5" x14ac:dyDescent="0.2">
      <c r="B582" s="1" t="s">
        <v>428</v>
      </c>
      <c r="C582" s="1" t="s">
        <v>4334</v>
      </c>
      <c r="D582" s="1" t="s">
        <v>3329</v>
      </c>
      <c r="E582" s="1" t="s">
        <v>3330</v>
      </c>
    </row>
    <row r="583" spans="2:5" x14ac:dyDescent="0.2">
      <c r="B583" s="1" t="s">
        <v>429</v>
      </c>
      <c r="C583" s="1" t="s">
        <v>4335</v>
      </c>
      <c r="D583" s="1" t="s">
        <v>3332</v>
      </c>
      <c r="E583" s="1" t="s">
        <v>3333</v>
      </c>
    </row>
    <row r="584" spans="2:5" x14ac:dyDescent="0.2">
      <c r="B584" s="1" t="s">
        <v>430</v>
      </c>
      <c r="C584" s="1" t="s">
        <v>4336</v>
      </c>
      <c r="D584" s="1" t="s">
        <v>3335</v>
      </c>
      <c r="E584" s="1" t="s">
        <v>3336</v>
      </c>
    </row>
    <row r="585" spans="2:5" x14ac:dyDescent="0.2">
      <c r="B585" s="1" t="s">
        <v>431</v>
      </c>
      <c r="C585" s="1" t="s">
        <v>4337</v>
      </c>
      <c r="D585" s="1" t="s">
        <v>3338</v>
      </c>
      <c r="E585" s="1" t="s">
        <v>3339</v>
      </c>
    </row>
    <row r="586" spans="2:5" x14ac:dyDescent="0.2">
      <c r="B586" s="1" t="s">
        <v>432</v>
      </c>
      <c r="C586" s="1" t="s">
        <v>4338</v>
      </c>
      <c r="D586" s="1" t="s">
        <v>3341</v>
      </c>
      <c r="E586" s="1" t="s">
        <v>3342</v>
      </c>
    </row>
    <row r="587" spans="2:5" x14ac:dyDescent="0.2">
      <c r="B587" s="1" t="s">
        <v>433</v>
      </c>
      <c r="C587" s="1" t="s">
        <v>4339</v>
      </c>
      <c r="D587" s="1" t="s">
        <v>3344</v>
      </c>
      <c r="E587" s="1" t="s">
        <v>3345</v>
      </c>
    </row>
    <row r="588" spans="2:5" x14ac:dyDescent="0.2">
      <c r="B588" s="1" t="s">
        <v>434</v>
      </c>
      <c r="C588" s="1" t="s">
        <v>4340</v>
      </c>
      <c r="D588" s="1" t="s">
        <v>3347</v>
      </c>
      <c r="E588" s="1" t="s">
        <v>3348</v>
      </c>
    </row>
    <row r="589" spans="2:5" x14ac:dyDescent="0.2">
      <c r="B589" s="1" t="s">
        <v>435</v>
      </c>
      <c r="C589" s="1" t="s">
        <v>4341</v>
      </c>
      <c r="D589" s="1" t="s">
        <v>3350</v>
      </c>
      <c r="E589" s="1" t="s">
        <v>3351</v>
      </c>
    </row>
    <row r="590" spans="2:5" x14ac:dyDescent="0.2">
      <c r="B590" s="1" t="s">
        <v>436</v>
      </c>
      <c r="C590" s="1" t="s">
        <v>4342</v>
      </c>
      <c r="D590" s="1" t="s">
        <v>3353</v>
      </c>
      <c r="E590" s="1" t="s">
        <v>3354</v>
      </c>
    </row>
    <row r="591" spans="2:5" x14ac:dyDescent="0.2">
      <c r="B591" s="1" t="s">
        <v>437</v>
      </c>
      <c r="C591" s="1" t="s">
        <v>4343</v>
      </c>
      <c r="D591" s="1" t="s">
        <v>3356</v>
      </c>
      <c r="E591" s="1" t="s">
        <v>3357</v>
      </c>
    </row>
    <row r="592" spans="2:5" x14ac:dyDescent="0.2">
      <c r="B592" s="1" t="s">
        <v>438</v>
      </c>
      <c r="C592" s="1" t="s">
        <v>4344</v>
      </c>
      <c r="D592" s="1" t="s">
        <v>3359</v>
      </c>
      <c r="E592" s="1" t="s">
        <v>3360</v>
      </c>
    </row>
    <row r="593" spans="2:5" x14ac:dyDescent="0.2">
      <c r="B593" s="1" t="s">
        <v>439</v>
      </c>
      <c r="C593" s="1" t="s">
        <v>4345</v>
      </c>
      <c r="D593" s="1" t="s">
        <v>3362</v>
      </c>
      <c r="E593" s="1" t="s">
        <v>3363</v>
      </c>
    </row>
    <row r="594" spans="2:5" x14ac:dyDescent="0.2">
      <c r="B594" s="1" t="s">
        <v>426</v>
      </c>
      <c r="C594" s="1" t="s">
        <v>4332</v>
      </c>
      <c r="D594" s="1" t="s">
        <v>3323</v>
      </c>
      <c r="E594" s="1" t="s">
        <v>3324</v>
      </c>
    </row>
    <row r="595" spans="2:5" x14ac:dyDescent="0.2">
      <c r="B595" s="1" t="s">
        <v>1334</v>
      </c>
      <c r="C595" s="1" t="s">
        <v>5482</v>
      </c>
      <c r="D595" s="1" t="s">
        <v>3326</v>
      </c>
      <c r="E595" s="1" t="s">
        <v>3327</v>
      </c>
    </row>
    <row r="596" spans="2:5" x14ac:dyDescent="0.2">
      <c r="B596" s="1" t="s">
        <v>1335</v>
      </c>
      <c r="C596" s="1" t="s">
        <v>5483</v>
      </c>
      <c r="D596" s="1" t="s">
        <v>3329</v>
      </c>
      <c r="E596" s="1" t="s">
        <v>3330</v>
      </c>
    </row>
    <row r="597" spans="2:5" x14ac:dyDescent="0.2">
      <c r="B597" s="1" t="s">
        <v>1336</v>
      </c>
      <c r="C597" s="1" t="s">
        <v>5484</v>
      </c>
      <c r="D597" s="1" t="s">
        <v>3332</v>
      </c>
      <c r="E597" s="1" t="s">
        <v>3333</v>
      </c>
    </row>
    <row r="598" spans="2:5" x14ac:dyDescent="0.2">
      <c r="B598" s="1" t="s">
        <v>1337</v>
      </c>
      <c r="C598" s="1" t="s">
        <v>5485</v>
      </c>
      <c r="D598" s="1" t="s">
        <v>3335</v>
      </c>
      <c r="E598" s="1" t="s">
        <v>3336</v>
      </c>
    </row>
    <row r="599" spans="2:5" x14ac:dyDescent="0.2">
      <c r="B599" s="1" t="s">
        <v>1338</v>
      </c>
      <c r="C599" s="1" t="s">
        <v>5486</v>
      </c>
      <c r="D599" s="1" t="s">
        <v>3338</v>
      </c>
      <c r="E599" s="1" t="s">
        <v>3339</v>
      </c>
    </row>
    <row r="600" spans="2:5" x14ac:dyDescent="0.2">
      <c r="B600" s="1" t="s">
        <v>1339</v>
      </c>
      <c r="C600" s="1" t="s">
        <v>5487</v>
      </c>
      <c r="D600" s="1" t="s">
        <v>3341</v>
      </c>
      <c r="E600" s="1" t="s">
        <v>3342</v>
      </c>
    </row>
    <row r="601" spans="2:5" x14ac:dyDescent="0.2">
      <c r="B601" s="1" t="s">
        <v>1340</v>
      </c>
      <c r="C601" s="1" t="s">
        <v>5488</v>
      </c>
      <c r="D601" s="1" t="s">
        <v>3344</v>
      </c>
      <c r="E601" s="1" t="s">
        <v>3345</v>
      </c>
    </row>
    <row r="602" spans="2:5" x14ac:dyDescent="0.2">
      <c r="B602" s="1" t="s">
        <v>1341</v>
      </c>
      <c r="C602" s="1" t="s">
        <v>5489</v>
      </c>
      <c r="D602" s="1" t="s">
        <v>3347</v>
      </c>
      <c r="E602" s="1" t="s">
        <v>3348</v>
      </c>
    </row>
    <row r="603" spans="2:5" x14ac:dyDescent="0.2">
      <c r="B603" s="1" t="s">
        <v>1342</v>
      </c>
      <c r="C603" s="1" t="s">
        <v>5490</v>
      </c>
      <c r="D603" s="1" t="s">
        <v>3350</v>
      </c>
      <c r="E603" s="1" t="s">
        <v>3351</v>
      </c>
    </row>
    <row r="604" spans="2:5" x14ac:dyDescent="0.2">
      <c r="B604" s="1" t="s">
        <v>1343</v>
      </c>
      <c r="C604" s="1" t="s">
        <v>5491</v>
      </c>
      <c r="D604" s="1" t="s">
        <v>3353</v>
      </c>
      <c r="E604" s="1" t="s">
        <v>3354</v>
      </c>
    </row>
    <row r="605" spans="2:5" x14ac:dyDescent="0.2">
      <c r="B605" s="1" t="s">
        <v>1344</v>
      </c>
      <c r="C605" s="1" t="s">
        <v>5492</v>
      </c>
      <c r="D605" s="1" t="s">
        <v>3356</v>
      </c>
      <c r="E605" s="1" t="s">
        <v>3357</v>
      </c>
    </row>
    <row r="606" spans="2:5" x14ac:dyDescent="0.2">
      <c r="B606" s="1" t="s">
        <v>1345</v>
      </c>
      <c r="C606" s="1" t="s">
        <v>5493</v>
      </c>
      <c r="D606" s="1" t="s">
        <v>3359</v>
      </c>
      <c r="E606" s="1" t="s">
        <v>3360</v>
      </c>
    </row>
    <row r="607" spans="2:5" x14ac:dyDescent="0.2">
      <c r="B607" s="1" t="s">
        <v>1346</v>
      </c>
      <c r="C607" s="1" t="s">
        <v>5494</v>
      </c>
      <c r="D607" s="1" t="s">
        <v>3362</v>
      </c>
      <c r="E607" s="1" t="s">
        <v>3363</v>
      </c>
    </row>
    <row r="608" spans="2:5" x14ac:dyDescent="0.2">
      <c r="B608" s="1" t="s">
        <v>1333</v>
      </c>
      <c r="C608" s="1" t="s">
        <v>5481</v>
      </c>
      <c r="D608" s="1" t="s">
        <v>3323</v>
      </c>
      <c r="E608" s="1" t="s">
        <v>3324</v>
      </c>
    </row>
    <row r="609" spans="2:5" x14ac:dyDescent="0.2">
      <c r="B609" s="1" t="s">
        <v>2214</v>
      </c>
      <c r="C609" s="1" t="s">
        <v>6400</v>
      </c>
      <c r="D609" s="1" t="s">
        <v>3326</v>
      </c>
      <c r="E609" s="1" t="s">
        <v>3327</v>
      </c>
    </row>
    <row r="610" spans="2:5" x14ac:dyDescent="0.2">
      <c r="B610" s="1" t="s">
        <v>2215</v>
      </c>
      <c r="C610" s="1" t="s">
        <v>6401</v>
      </c>
      <c r="D610" s="1" t="s">
        <v>3329</v>
      </c>
      <c r="E610" s="1" t="s">
        <v>3330</v>
      </c>
    </row>
    <row r="611" spans="2:5" x14ac:dyDescent="0.2">
      <c r="B611" s="1" t="s">
        <v>2216</v>
      </c>
      <c r="C611" s="1" t="s">
        <v>6402</v>
      </c>
      <c r="D611" s="1" t="s">
        <v>3332</v>
      </c>
      <c r="E611" s="1" t="s">
        <v>3333</v>
      </c>
    </row>
    <row r="612" spans="2:5" x14ac:dyDescent="0.2">
      <c r="B612" s="1" t="s">
        <v>2217</v>
      </c>
      <c r="C612" s="1" t="s">
        <v>6403</v>
      </c>
      <c r="D612" s="1" t="s">
        <v>3335</v>
      </c>
      <c r="E612" s="1" t="s">
        <v>3336</v>
      </c>
    </row>
    <row r="613" spans="2:5" x14ac:dyDescent="0.2">
      <c r="B613" s="1" t="s">
        <v>2218</v>
      </c>
      <c r="C613" s="1" t="s">
        <v>6404</v>
      </c>
      <c r="D613" s="1" t="s">
        <v>3338</v>
      </c>
      <c r="E613" s="1" t="s">
        <v>3339</v>
      </c>
    </row>
    <row r="614" spans="2:5" x14ac:dyDescent="0.2">
      <c r="B614" s="1" t="s">
        <v>2219</v>
      </c>
      <c r="C614" s="1" t="s">
        <v>6405</v>
      </c>
      <c r="D614" s="1" t="s">
        <v>3341</v>
      </c>
      <c r="E614" s="1" t="s">
        <v>3342</v>
      </c>
    </row>
    <row r="615" spans="2:5" x14ac:dyDescent="0.2">
      <c r="B615" s="1" t="s">
        <v>2220</v>
      </c>
      <c r="C615" s="1" t="s">
        <v>6406</v>
      </c>
      <c r="D615" s="1" t="s">
        <v>3344</v>
      </c>
      <c r="E615" s="1" t="s">
        <v>3345</v>
      </c>
    </row>
    <row r="616" spans="2:5" x14ac:dyDescent="0.2">
      <c r="B616" s="1" t="s">
        <v>2221</v>
      </c>
      <c r="C616" s="1" t="s">
        <v>6407</v>
      </c>
      <c r="D616" s="1" t="s">
        <v>3347</v>
      </c>
      <c r="E616" s="1" t="s">
        <v>3348</v>
      </c>
    </row>
    <row r="617" spans="2:5" x14ac:dyDescent="0.2">
      <c r="B617" s="1" t="s">
        <v>2222</v>
      </c>
      <c r="C617" s="1" t="s">
        <v>6408</v>
      </c>
      <c r="D617" s="1" t="s">
        <v>3350</v>
      </c>
      <c r="E617" s="1" t="s">
        <v>3351</v>
      </c>
    </row>
    <row r="618" spans="2:5" x14ac:dyDescent="0.2">
      <c r="B618" s="1" t="s">
        <v>2223</v>
      </c>
      <c r="C618" s="1" t="s">
        <v>6409</v>
      </c>
      <c r="D618" s="1" t="s">
        <v>3353</v>
      </c>
      <c r="E618" s="1" t="s">
        <v>3354</v>
      </c>
    </row>
    <row r="619" spans="2:5" x14ac:dyDescent="0.2">
      <c r="B619" s="1" t="s">
        <v>2224</v>
      </c>
      <c r="C619" s="1" t="s">
        <v>6410</v>
      </c>
      <c r="D619" s="1" t="s">
        <v>3356</v>
      </c>
      <c r="E619" s="1" t="s">
        <v>3357</v>
      </c>
    </row>
    <row r="620" spans="2:5" x14ac:dyDescent="0.2">
      <c r="B620" s="1" t="s">
        <v>2225</v>
      </c>
      <c r="C620" s="1" t="s">
        <v>6411</v>
      </c>
      <c r="D620" s="1" t="s">
        <v>3359</v>
      </c>
      <c r="E620" s="1" t="s">
        <v>3360</v>
      </c>
    </row>
    <row r="621" spans="2:5" x14ac:dyDescent="0.2">
      <c r="B621" s="1" t="s">
        <v>2226</v>
      </c>
      <c r="C621" s="1" t="s">
        <v>6412</v>
      </c>
      <c r="D621" s="1" t="s">
        <v>3362</v>
      </c>
      <c r="E621" s="1" t="s">
        <v>3363</v>
      </c>
    </row>
    <row r="622" spans="2:5" x14ac:dyDescent="0.2">
      <c r="B622" s="1" t="s">
        <v>2213</v>
      </c>
      <c r="C622" s="1" t="s">
        <v>6399</v>
      </c>
      <c r="D622" s="1" t="s">
        <v>3323</v>
      </c>
      <c r="E622" s="1" t="s">
        <v>3324</v>
      </c>
    </row>
    <row r="623" spans="2:5" x14ac:dyDescent="0.2">
      <c r="B623" s="1" t="s">
        <v>563</v>
      </c>
      <c r="C623" s="1" t="s">
        <v>4481</v>
      </c>
      <c r="D623" s="1" t="s">
        <v>3326</v>
      </c>
      <c r="E623" s="1" t="s">
        <v>3327</v>
      </c>
    </row>
    <row r="624" spans="2:5" x14ac:dyDescent="0.2">
      <c r="B624" s="1" t="s">
        <v>564</v>
      </c>
      <c r="C624" s="1" t="s">
        <v>4482</v>
      </c>
      <c r="D624" s="1" t="s">
        <v>3329</v>
      </c>
      <c r="E624" s="1" t="s">
        <v>3330</v>
      </c>
    </row>
    <row r="625" spans="2:5" x14ac:dyDescent="0.2">
      <c r="B625" s="1" t="s">
        <v>565</v>
      </c>
      <c r="C625" s="1" t="s">
        <v>4483</v>
      </c>
      <c r="D625" s="1" t="s">
        <v>3332</v>
      </c>
      <c r="E625" s="1" t="s">
        <v>3333</v>
      </c>
    </row>
    <row r="626" spans="2:5" x14ac:dyDescent="0.2">
      <c r="B626" s="1" t="s">
        <v>566</v>
      </c>
      <c r="C626" s="1" t="s">
        <v>4484</v>
      </c>
      <c r="D626" s="1" t="s">
        <v>3335</v>
      </c>
      <c r="E626" s="1" t="s">
        <v>3336</v>
      </c>
    </row>
    <row r="627" spans="2:5" x14ac:dyDescent="0.2">
      <c r="B627" s="1" t="s">
        <v>567</v>
      </c>
      <c r="C627" s="1" t="s">
        <v>4485</v>
      </c>
      <c r="D627" s="1" t="s">
        <v>3338</v>
      </c>
      <c r="E627" s="1" t="s">
        <v>3339</v>
      </c>
    </row>
    <row r="628" spans="2:5" x14ac:dyDescent="0.2">
      <c r="B628" s="1" t="s">
        <v>568</v>
      </c>
      <c r="C628" s="1" t="s">
        <v>4486</v>
      </c>
      <c r="D628" s="1" t="s">
        <v>3341</v>
      </c>
      <c r="E628" s="1" t="s">
        <v>3342</v>
      </c>
    </row>
    <row r="629" spans="2:5" x14ac:dyDescent="0.2">
      <c r="B629" s="1" t="s">
        <v>569</v>
      </c>
      <c r="C629" s="1" t="s">
        <v>4487</v>
      </c>
      <c r="D629" s="1" t="s">
        <v>3344</v>
      </c>
      <c r="E629" s="1" t="s">
        <v>3345</v>
      </c>
    </row>
    <row r="630" spans="2:5" x14ac:dyDescent="0.2">
      <c r="B630" s="1" t="s">
        <v>570</v>
      </c>
      <c r="C630" s="1" t="s">
        <v>4488</v>
      </c>
      <c r="D630" s="1" t="s">
        <v>3347</v>
      </c>
      <c r="E630" s="1" t="s">
        <v>3348</v>
      </c>
    </row>
    <row r="631" spans="2:5" x14ac:dyDescent="0.2">
      <c r="B631" s="1" t="s">
        <v>571</v>
      </c>
      <c r="C631" s="1" t="s">
        <v>4489</v>
      </c>
      <c r="D631" s="1" t="s">
        <v>3350</v>
      </c>
      <c r="E631" s="1" t="s">
        <v>3351</v>
      </c>
    </row>
    <row r="632" spans="2:5" x14ac:dyDescent="0.2">
      <c r="B632" s="1" t="s">
        <v>572</v>
      </c>
      <c r="C632" s="1" t="s">
        <v>4490</v>
      </c>
      <c r="D632" s="1" t="s">
        <v>3353</v>
      </c>
      <c r="E632" s="1" t="s">
        <v>3354</v>
      </c>
    </row>
    <row r="633" spans="2:5" x14ac:dyDescent="0.2">
      <c r="B633" s="1" t="s">
        <v>573</v>
      </c>
      <c r="C633" s="1" t="s">
        <v>4491</v>
      </c>
      <c r="D633" s="1" t="s">
        <v>3356</v>
      </c>
      <c r="E633" s="1" t="s">
        <v>3357</v>
      </c>
    </row>
    <row r="634" spans="2:5" x14ac:dyDescent="0.2">
      <c r="B634" s="1" t="s">
        <v>574</v>
      </c>
      <c r="C634" s="1" t="s">
        <v>4492</v>
      </c>
      <c r="D634" s="1" t="s">
        <v>3359</v>
      </c>
      <c r="E634" s="1" t="s">
        <v>3360</v>
      </c>
    </row>
    <row r="635" spans="2:5" x14ac:dyDescent="0.2">
      <c r="B635" s="1" t="s">
        <v>575</v>
      </c>
      <c r="C635" s="1" t="s">
        <v>4493</v>
      </c>
      <c r="D635" s="1" t="s">
        <v>3362</v>
      </c>
      <c r="E635" s="1" t="s">
        <v>3363</v>
      </c>
    </row>
    <row r="636" spans="2:5" x14ac:dyDescent="0.2">
      <c r="B636" s="1" t="s">
        <v>562</v>
      </c>
      <c r="C636" s="1" t="s">
        <v>4480</v>
      </c>
      <c r="D636" s="1" t="s">
        <v>3323</v>
      </c>
      <c r="E636" s="1" t="s">
        <v>3324</v>
      </c>
    </row>
    <row r="637" spans="2:5" x14ac:dyDescent="0.2">
      <c r="B637" s="1" t="s">
        <v>1480</v>
      </c>
      <c r="C637" s="1" t="s">
        <v>5650</v>
      </c>
      <c r="D637" s="1" t="s">
        <v>3326</v>
      </c>
      <c r="E637" s="1" t="s">
        <v>3327</v>
      </c>
    </row>
    <row r="638" spans="2:5" x14ac:dyDescent="0.2">
      <c r="B638" s="1" t="s">
        <v>1481</v>
      </c>
      <c r="C638" s="1" t="s">
        <v>5651</v>
      </c>
      <c r="D638" s="1" t="s">
        <v>3329</v>
      </c>
      <c r="E638" s="1" t="s">
        <v>3330</v>
      </c>
    </row>
    <row r="639" spans="2:5" x14ac:dyDescent="0.2">
      <c r="B639" s="1" t="s">
        <v>1482</v>
      </c>
      <c r="C639" s="1" t="s">
        <v>5652</v>
      </c>
      <c r="D639" s="1" t="s">
        <v>3332</v>
      </c>
      <c r="E639" s="1" t="s">
        <v>3333</v>
      </c>
    </row>
    <row r="640" spans="2:5" x14ac:dyDescent="0.2">
      <c r="B640" s="1" t="s">
        <v>1483</v>
      </c>
      <c r="C640" s="1" t="s">
        <v>5653</v>
      </c>
      <c r="D640" s="1" t="s">
        <v>3335</v>
      </c>
      <c r="E640" s="1" t="s">
        <v>3336</v>
      </c>
    </row>
    <row r="641" spans="2:5" x14ac:dyDescent="0.2">
      <c r="B641" s="1" t="s">
        <v>1484</v>
      </c>
      <c r="C641" s="1" t="s">
        <v>5654</v>
      </c>
      <c r="D641" s="1" t="s">
        <v>3338</v>
      </c>
      <c r="E641" s="1" t="s">
        <v>3339</v>
      </c>
    </row>
    <row r="642" spans="2:5" x14ac:dyDescent="0.2">
      <c r="B642" s="1" t="s">
        <v>1485</v>
      </c>
      <c r="C642" s="1" t="s">
        <v>5655</v>
      </c>
      <c r="D642" s="1" t="s">
        <v>3341</v>
      </c>
      <c r="E642" s="1" t="s">
        <v>3342</v>
      </c>
    </row>
    <row r="643" spans="2:5" x14ac:dyDescent="0.2">
      <c r="B643" s="1" t="s">
        <v>1486</v>
      </c>
      <c r="C643" s="1" t="s">
        <v>5656</v>
      </c>
      <c r="D643" s="1" t="s">
        <v>3344</v>
      </c>
      <c r="E643" s="1" t="s">
        <v>3345</v>
      </c>
    </row>
    <row r="644" spans="2:5" x14ac:dyDescent="0.2">
      <c r="B644" s="1" t="s">
        <v>1487</v>
      </c>
      <c r="C644" s="1" t="s">
        <v>5657</v>
      </c>
      <c r="D644" s="1" t="s">
        <v>3347</v>
      </c>
      <c r="E644" s="1" t="s">
        <v>3348</v>
      </c>
    </row>
    <row r="645" spans="2:5" x14ac:dyDescent="0.2">
      <c r="B645" s="1" t="s">
        <v>1488</v>
      </c>
      <c r="C645" s="1" t="s">
        <v>5658</v>
      </c>
      <c r="D645" s="1" t="s">
        <v>3350</v>
      </c>
      <c r="E645" s="1" t="s">
        <v>3351</v>
      </c>
    </row>
    <row r="646" spans="2:5" x14ac:dyDescent="0.2">
      <c r="B646" s="1" t="s">
        <v>1489</v>
      </c>
      <c r="C646" s="1" t="s">
        <v>5659</v>
      </c>
      <c r="D646" s="1" t="s">
        <v>3353</v>
      </c>
      <c r="E646" s="1" t="s">
        <v>3354</v>
      </c>
    </row>
    <row r="647" spans="2:5" x14ac:dyDescent="0.2">
      <c r="B647" s="1" t="s">
        <v>1490</v>
      </c>
      <c r="C647" s="1" t="s">
        <v>5660</v>
      </c>
      <c r="D647" s="1" t="s">
        <v>3356</v>
      </c>
      <c r="E647" s="1" t="s">
        <v>3357</v>
      </c>
    </row>
    <row r="648" spans="2:5" x14ac:dyDescent="0.2">
      <c r="B648" s="1" t="s">
        <v>1491</v>
      </c>
      <c r="C648" s="1" t="s">
        <v>5661</v>
      </c>
      <c r="D648" s="1" t="s">
        <v>3359</v>
      </c>
      <c r="E648" s="1" t="s">
        <v>3360</v>
      </c>
    </row>
    <row r="649" spans="2:5" x14ac:dyDescent="0.2">
      <c r="B649" s="1" t="s">
        <v>1492</v>
      </c>
      <c r="C649" s="1" t="s">
        <v>5662</v>
      </c>
      <c r="D649" s="1" t="s">
        <v>3362</v>
      </c>
      <c r="E649" s="1" t="s">
        <v>3363</v>
      </c>
    </row>
    <row r="650" spans="2:5" x14ac:dyDescent="0.2">
      <c r="B650" s="1" t="s">
        <v>1479</v>
      </c>
      <c r="C650" s="1" t="s">
        <v>5649</v>
      </c>
      <c r="D650" s="1" t="s">
        <v>3323</v>
      </c>
      <c r="E650" s="1" t="s">
        <v>3324</v>
      </c>
    </row>
    <row r="651" spans="2:5" x14ac:dyDescent="0.2">
      <c r="B651" s="1" t="s">
        <v>2350</v>
      </c>
      <c r="C651" s="1" t="s">
        <v>6560</v>
      </c>
      <c r="D651" s="1" t="s">
        <v>3326</v>
      </c>
      <c r="E651" s="1" t="s">
        <v>3327</v>
      </c>
    </row>
    <row r="652" spans="2:5" x14ac:dyDescent="0.2">
      <c r="B652" s="1" t="s">
        <v>2351</v>
      </c>
      <c r="C652" s="1" t="s">
        <v>6561</v>
      </c>
      <c r="D652" s="1" t="s">
        <v>3329</v>
      </c>
      <c r="E652" s="1" t="s">
        <v>3330</v>
      </c>
    </row>
    <row r="653" spans="2:5" x14ac:dyDescent="0.2">
      <c r="B653" s="1" t="s">
        <v>2352</v>
      </c>
      <c r="C653" s="1" t="s">
        <v>6562</v>
      </c>
      <c r="D653" s="1" t="s">
        <v>3332</v>
      </c>
      <c r="E653" s="1" t="s">
        <v>3333</v>
      </c>
    </row>
    <row r="654" spans="2:5" x14ac:dyDescent="0.2">
      <c r="B654" s="1" t="s">
        <v>2353</v>
      </c>
      <c r="C654" s="1" t="s">
        <v>6563</v>
      </c>
      <c r="D654" s="1" t="s">
        <v>3335</v>
      </c>
      <c r="E654" s="1" t="s">
        <v>3336</v>
      </c>
    </row>
    <row r="655" spans="2:5" x14ac:dyDescent="0.2">
      <c r="B655" s="1" t="s">
        <v>2354</v>
      </c>
      <c r="C655" s="1" t="s">
        <v>6564</v>
      </c>
      <c r="D655" s="1" t="s">
        <v>3338</v>
      </c>
      <c r="E655" s="1" t="s">
        <v>3339</v>
      </c>
    </row>
    <row r="656" spans="2:5" x14ac:dyDescent="0.2">
      <c r="B656" s="1" t="s">
        <v>2355</v>
      </c>
      <c r="C656" s="1" t="s">
        <v>6565</v>
      </c>
      <c r="D656" s="1" t="s">
        <v>3341</v>
      </c>
      <c r="E656" s="1" t="s">
        <v>3342</v>
      </c>
    </row>
    <row r="657" spans="2:5" x14ac:dyDescent="0.2">
      <c r="B657" s="1" t="s">
        <v>2356</v>
      </c>
      <c r="C657" s="1" t="s">
        <v>6566</v>
      </c>
      <c r="D657" s="1" t="s">
        <v>3344</v>
      </c>
      <c r="E657" s="1" t="s">
        <v>3345</v>
      </c>
    </row>
    <row r="658" spans="2:5" x14ac:dyDescent="0.2">
      <c r="B658" s="1" t="s">
        <v>2357</v>
      </c>
      <c r="C658" s="1" t="s">
        <v>6567</v>
      </c>
      <c r="D658" s="1" t="s">
        <v>3347</v>
      </c>
      <c r="E658" s="1" t="s">
        <v>3348</v>
      </c>
    </row>
    <row r="659" spans="2:5" x14ac:dyDescent="0.2">
      <c r="B659" s="1" t="s">
        <v>2358</v>
      </c>
      <c r="C659" s="1" t="s">
        <v>6568</v>
      </c>
      <c r="D659" s="1" t="s">
        <v>3350</v>
      </c>
      <c r="E659" s="1" t="s">
        <v>3351</v>
      </c>
    </row>
    <row r="660" spans="2:5" x14ac:dyDescent="0.2">
      <c r="B660" s="1" t="s">
        <v>2359</v>
      </c>
      <c r="C660" s="1" t="s">
        <v>6569</v>
      </c>
      <c r="D660" s="1" t="s">
        <v>3353</v>
      </c>
      <c r="E660" s="1" t="s">
        <v>3354</v>
      </c>
    </row>
    <row r="661" spans="2:5" x14ac:dyDescent="0.2">
      <c r="B661" s="1" t="s">
        <v>2360</v>
      </c>
      <c r="C661" s="1" t="s">
        <v>6570</v>
      </c>
      <c r="D661" s="1" t="s">
        <v>3356</v>
      </c>
      <c r="E661" s="1" t="s">
        <v>3357</v>
      </c>
    </row>
    <row r="662" spans="2:5" x14ac:dyDescent="0.2">
      <c r="B662" s="1" t="s">
        <v>2361</v>
      </c>
      <c r="C662" s="1" t="s">
        <v>6571</v>
      </c>
      <c r="D662" s="1" t="s">
        <v>3359</v>
      </c>
      <c r="E662" s="1" t="s">
        <v>3360</v>
      </c>
    </row>
    <row r="663" spans="2:5" x14ac:dyDescent="0.2">
      <c r="B663" s="1" t="s">
        <v>2362</v>
      </c>
      <c r="C663" s="1" t="s">
        <v>6572</v>
      </c>
      <c r="D663" s="1" t="s">
        <v>3362</v>
      </c>
      <c r="E663" s="1" t="s">
        <v>3363</v>
      </c>
    </row>
    <row r="664" spans="2:5" x14ac:dyDescent="0.2">
      <c r="B664" s="1" t="s">
        <v>2349</v>
      </c>
      <c r="C664" s="1" t="s">
        <v>6559</v>
      </c>
      <c r="D664" s="1" t="s">
        <v>3323</v>
      </c>
      <c r="E664" s="1" t="s">
        <v>3324</v>
      </c>
    </row>
    <row r="665" spans="2:5" x14ac:dyDescent="0.2">
      <c r="B665" s="1" t="s">
        <v>980</v>
      </c>
      <c r="C665" s="1" t="s">
        <v>4958</v>
      </c>
      <c r="D665" s="1" t="s">
        <v>3326</v>
      </c>
      <c r="E665" s="1" t="s">
        <v>3327</v>
      </c>
    </row>
    <row r="666" spans="2:5" x14ac:dyDescent="0.2">
      <c r="B666" s="1" t="s">
        <v>981</v>
      </c>
      <c r="C666" s="1" t="s">
        <v>4959</v>
      </c>
      <c r="D666" s="1" t="s">
        <v>3329</v>
      </c>
      <c r="E666" s="1" t="s">
        <v>3330</v>
      </c>
    </row>
    <row r="667" spans="2:5" x14ac:dyDescent="0.2">
      <c r="B667" s="1" t="s">
        <v>982</v>
      </c>
      <c r="C667" s="1" t="s">
        <v>4960</v>
      </c>
      <c r="D667" s="1" t="s">
        <v>3332</v>
      </c>
      <c r="E667" s="1" t="s">
        <v>3333</v>
      </c>
    </row>
    <row r="668" spans="2:5" x14ac:dyDescent="0.2">
      <c r="B668" s="1" t="s">
        <v>983</v>
      </c>
      <c r="C668" s="1" t="s">
        <v>4961</v>
      </c>
      <c r="D668" s="1" t="s">
        <v>3335</v>
      </c>
      <c r="E668" s="1" t="s">
        <v>3336</v>
      </c>
    </row>
    <row r="669" spans="2:5" x14ac:dyDescent="0.2">
      <c r="B669" s="1" t="s">
        <v>984</v>
      </c>
      <c r="C669" s="1" t="s">
        <v>4962</v>
      </c>
      <c r="D669" s="1" t="s">
        <v>3338</v>
      </c>
      <c r="E669" s="1" t="s">
        <v>3339</v>
      </c>
    </row>
    <row r="670" spans="2:5" x14ac:dyDescent="0.2">
      <c r="B670" s="1" t="s">
        <v>985</v>
      </c>
      <c r="C670" s="1" t="s">
        <v>4963</v>
      </c>
      <c r="D670" s="1" t="s">
        <v>3341</v>
      </c>
      <c r="E670" s="1" t="s">
        <v>3342</v>
      </c>
    </row>
    <row r="671" spans="2:5" x14ac:dyDescent="0.2">
      <c r="B671" s="1" t="s">
        <v>986</v>
      </c>
      <c r="C671" s="1" t="s">
        <v>4964</v>
      </c>
      <c r="D671" s="1" t="s">
        <v>3344</v>
      </c>
      <c r="E671" s="1" t="s">
        <v>3345</v>
      </c>
    </row>
    <row r="672" spans="2:5" x14ac:dyDescent="0.2">
      <c r="B672" s="1" t="s">
        <v>987</v>
      </c>
      <c r="C672" s="1" t="s">
        <v>4965</v>
      </c>
      <c r="D672" s="1" t="s">
        <v>3347</v>
      </c>
      <c r="E672" s="1" t="s">
        <v>3348</v>
      </c>
    </row>
    <row r="673" spans="2:5" x14ac:dyDescent="0.2">
      <c r="B673" s="1" t="s">
        <v>988</v>
      </c>
      <c r="C673" s="1" t="s">
        <v>4966</v>
      </c>
      <c r="D673" s="1" t="s">
        <v>3350</v>
      </c>
      <c r="E673" s="1" t="s">
        <v>3351</v>
      </c>
    </row>
    <row r="674" spans="2:5" x14ac:dyDescent="0.2">
      <c r="B674" s="1" t="s">
        <v>989</v>
      </c>
      <c r="C674" s="1" t="s">
        <v>4967</v>
      </c>
      <c r="D674" s="1" t="s">
        <v>3353</v>
      </c>
      <c r="E674" s="1" t="s">
        <v>3354</v>
      </c>
    </row>
    <row r="675" spans="2:5" x14ac:dyDescent="0.2">
      <c r="B675" s="1" t="s">
        <v>990</v>
      </c>
      <c r="C675" s="1" t="s">
        <v>4968</v>
      </c>
      <c r="D675" s="1" t="s">
        <v>3356</v>
      </c>
      <c r="E675" s="1" t="s">
        <v>3357</v>
      </c>
    </row>
    <row r="676" spans="2:5" x14ac:dyDescent="0.2">
      <c r="B676" s="1" t="s">
        <v>991</v>
      </c>
      <c r="C676" s="1" t="s">
        <v>4969</v>
      </c>
      <c r="D676" s="1" t="s">
        <v>3359</v>
      </c>
      <c r="E676" s="1" t="s">
        <v>3360</v>
      </c>
    </row>
    <row r="677" spans="2:5" x14ac:dyDescent="0.2">
      <c r="B677" s="1" t="s">
        <v>992</v>
      </c>
      <c r="C677" s="1" t="s">
        <v>4970</v>
      </c>
      <c r="D677" s="1" t="s">
        <v>3362</v>
      </c>
      <c r="E677" s="1" t="s">
        <v>3363</v>
      </c>
    </row>
    <row r="678" spans="2:5" x14ac:dyDescent="0.2">
      <c r="B678" s="1" t="s">
        <v>979</v>
      </c>
      <c r="C678" s="1" t="s">
        <v>4957</v>
      </c>
      <c r="D678" s="1" t="s">
        <v>3323</v>
      </c>
      <c r="E678" s="1" t="s">
        <v>3324</v>
      </c>
    </row>
    <row r="679" spans="2:5" x14ac:dyDescent="0.2">
      <c r="B679" s="1" t="s">
        <v>1870</v>
      </c>
      <c r="C679" s="1" t="s">
        <v>6046</v>
      </c>
      <c r="D679" s="1" t="s">
        <v>3326</v>
      </c>
      <c r="E679" s="1" t="s">
        <v>3327</v>
      </c>
    </row>
    <row r="680" spans="2:5" x14ac:dyDescent="0.2">
      <c r="B680" s="1" t="s">
        <v>1871</v>
      </c>
      <c r="C680" s="1" t="s">
        <v>6047</v>
      </c>
      <c r="D680" s="1" t="s">
        <v>3329</v>
      </c>
      <c r="E680" s="1" t="s">
        <v>3330</v>
      </c>
    </row>
    <row r="681" spans="2:5" x14ac:dyDescent="0.2">
      <c r="B681" s="1" t="s">
        <v>1872</v>
      </c>
      <c r="C681" s="1" t="s">
        <v>6048</v>
      </c>
      <c r="D681" s="1" t="s">
        <v>3332</v>
      </c>
      <c r="E681" s="1" t="s">
        <v>3333</v>
      </c>
    </row>
    <row r="682" spans="2:5" x14ac:dyDescent="0.2">
      <c r="B682" s="1" t="s">
        <v>1873</v>
      </c>
      <c r="C682" s="1" t="s">
        <v>6049</v>
      </c>
      <c r="D682" s="1" t="s">
        <v>3335</v>
      </c>
      <c r="E682" s="1" t="s">
        <v>3336</v>
      </c>
    </row>
    <row r="683" spans="2:5" x14ac:dyDescent="0.2">
      <c r="B683" s="1" t="s">
        <v>1874</v>
      </c>
      <c r="C683" s="1" t="s">
        <v>6050</v>
      </c>
      <c r="D683" s="1" t="s">
        <v>3338</v>
      </c>
      <c r="E683" s="1" t="s">
        <v>3339</v>
      </c>
    </row>
    <row r="684" spans="2:5" x14ac:dyDescent="0.2">
      <c r="B684" s="1" t="s">
        <v>1875</v>
      </c>
      <c r="C684" s="1" t="s">
        <v>6051</v>
      </c>
      <c r="D684" s="1" t="s">
        <v>3341</v>
      </c>
      <c r="E684" s="1" t="s">
        <v>3342</v>
      </c>
    </row>
    <row r="685" spans="2:5" x14ac:dyDescent="0.2">
      <c r="B685" s="1" t="s">
        <v>1876</v>
      </c>
      <c r="C685" s="1" t="s">
        <v>6052</v>
      </c>
      <c r="D685" s="1" t="s">
        <v>3344</v>
      </c>
      <c r="E685" s="1" t="s">
        <v>3345</v>
      </c>
    </row>
    <row r="686" spans="2:5" x14ac:dyDescent="0.2">
      <c r="B686" s="1" t="s">
        <v>1877</v>
      </c>
      <c r="C686" s="1" t="s">
        <v>6053</v>
      </c>
      <c r="D686" s="1" t="s">
        <v>3347</v>
      </c>
      <c r="E686" s="1" t="s">
        <v>3348</v>
      </c>
    </row>
    <row r="687" spans="2:5" x14ac:dyDescent="0.2">
      <c r="B687" s="1" t="s">
        <v>1878</v>
      </c>
      <c r="C687" s="1" t="s">
        <v>6054</v>
      </c>
      <c r="D687" s="1" t="s">
        <v>3350</v>
      </c>
      <c r="E687" s="1" t="s">
        <v>3351</v>
      </c>
    </row>
    <row r="688" spans="2:5" x14ac:dyDescent="0.2">
      <c r="B688" s="1" t="s">
        <v>1879</v>
      </c>
      <c r="C688" s="1" t="s">
        <v>6055</v>
      </c>
      <c r="D688" s="1" t="s">
        <v>3353</v>
      </c>
      <c r="E688" s="1" t="s">
        <v>3354</v>
      </c>
    </row>
    <row r="689" spans="2:5" x14ac:dyDescent="0.2">
      <c r="B689" s="1" t="s">
        <v>1880</v>
      </c>
      <c r="C689" s="1" t="s">
        <v>6056</v>
      </c>
      <c r="D689" s="1" t="s">
        <v>3356</v>
      </c>
      <c r="E689" s="1" t="s">
        <v>3357</v>
      </c>
    </row>
    <row r="690" spans="2:5" x14ac:dyDescent="0.2">
      <c r="B690" s="1" t="s">
        <v>1881</v>
      </c>
      <c r="C690" s="1" t="s">
        <v>6057</v>
      </c>
      <c r="D690" s="1" t="s">
        <v>3359</v>
      </c>
      <c r="E690" s="1" t="s">
        <v>3360</v>
      </c>
    </row>
    <row r="691" spans="2:5" x14ac:dyDescent="0.2">
      <c r="B691" s="1" t="s">
        <v>1882</v>
      </c>
      <c r="C691" s="1" t="s">
        <v>6058</v>
      </c>
      <c r="D691" s="1" t="s">
        <v>3362</v>
      </c>
      <c r="E691" s="1" t="s">
        <v>3363</v>
      </c>
    </row>
    <row r="692" spans="2:5" x14ac:dyDescent="0.2">
      <c r="B692" s="1" t="s">
        <v>1869</v>
      </c>
      <c r="C692" s="1" t="s">
        <v>6045</v>
      </c>
      <c r="D692" s="1" t="s">
        <v>3323</v>
      </c>
      <c r="E692" s="1" t="s">
        <v>3324</v>
      </c>
    </row>
    <row r="693" spans="2:5" x14ac:dyDescent="0.2">
      <c r="B693" s="1" t="s">
        <v>2727</v>
      </c>
      <c r="C693" s="1" t="s">
        <v>6937</v>
      </c>
      <c r="D693" s="1" t="s">
        <v>3326</v>
      </c>
      <c r="E693" s="1" t="s">
        <v>3327</v>
      </c>
    </row>
    <row r="694" spans="2:5" x14ac:dyDescent="0.2">
      <c r="B694" s="1" t="s">
        <v>2728</v>
      </c>
      <c r="C694" s="1" t="s">
        <v>6938</v>
      </c>
      <c r="D694" s="1" t="s">
        <v>3329</v>
      </c>
      <c r="E694" s="1" t="s">
        <v>3330</v>
      </c>
    </row>
    <row r="695" spans="2:5" x14ac:dyDescent="0.2">
      <c r="B695" s="1" t="s">
        <v>2729</v>
      </c>
      <c r="C695" s="1" t="s">
        <v>6939</v>
      </c>
      <c r="D695" s="1" t="s">
        <v>3332</v>
      </c>
      <c r="E695" s="1" t="s">
        <v>3333</v>
      </c>
    </row>
    <row r="696" spans="2:5" x14ac:dyDescent="0.2">
      <c r="B696" s="1" t="s">
        <v>2730</v>
      </c>
      <c r="C696" s="1" t="s">
        <v>6940</v>
      </c>
      <c r="D696" s="1" t="s">
        <v>3335</v>
      </c>
      <c r="E696" s="1" t="s">
        <v>3336</v>
      </c>
    </row>
    <row r="697" spans="2:5" x14ac:dyDescent="0.2">
      <c r="B697" s="1" t="s">
        <v>2731</v>
      </c>
      <c r="C697" s="1" t="s">
        <v>6941</v>
      </c>
      <c r="D697" s="1" t="s">
        <v>3338</v>
      </c>
      <c r="E697" s="1" t="s">
        <v>3339</v>
      </c>
    </row>
    <row r="698" spans="2:5" x14ac:dyDescent="0.2">
      <c r="B698" s="1" t="s">
        <v>2732</v>
      </c>
      <c r="C698" s="1" t="s">
        <v>6942</v>
      </c>
      <c r="D698" s="1" t="s">
        <v>3341</v>
      </c>
      <c r="E698" s="1" t="s">
        <v>3342</v>
      </c>
    </row>
    <row r="699" spans="2:5" x14ac:dyDescent="0.2">
      <c r="B699" s="1" t="s">
        <v>2733</v>
      </c>
      <c r="C699" s="1" t="s">
        <v>6943</v>
      </c>
      <c r="D699" s="1" t="s">
        <v>3344</v>
      </c>
      <c r="E699" s="1" t="s">
        <v>3345</v>
      </c>
    </row>
    <row r="700" spans="2:5" x14ac:dyDescent="0.2">
      <c r="B700" s="1" t="s">
        <v>2734</v>
      </c>
      <c r="C700" s="1" t="s">
        <v>6944</v>
      </c>
      <c r="D700" s="1" t="s">
        <v>3347</v>
      </c>
      <c r="E700" s="1" t="s">
        <v>3348</v>
      </c>
    </row>
    <row r="701" spans="2:5" x14ac:dyDescent="0.2">
      <c r="B701" s="1" t="s">
        <v>2735</v>
      </c>
      <c r="C701" s="1" t="s">
        <v>6945</v>
      </c>
      <c r="D701" s="1" t="s">
        <v>3350</v>
      </c>
      <c r="E701" s="1" t="s">
        <v>3351</v>
      </c>
    </row>
    <row r="702" spans="2:5" x14ac:dyDescent="0.2">
      <c r="B702" s="1" t="s">
        <v>2736</v>
      </c>
      <c r="C702" s="1" t="s">
        <v>6946</v>
      </c>
      <c r="D702" s="1" t="s">
        <v>3353</v>
      </c>
      <c r="E702" s="1" t="s">
        <v>3354</v>
      </c>
    </row>
    <row r="703" spans="2:5" x14ac:dyDescent="0.2">
      <c r="B703" s="1" t="s">
        <v>2737</v>
      </c>
      <c r="C703" s="1" t="s">
        <v>6947</v>
      </c>
      <c r="D703" s="1" t="s">
        <v>3356</v>
      </c>
      <c r="E703" s="1" t="s">
        <v>3357</v>
      </c>
    </row>
    <row r="704" spans="2:5" x14ac:dyDescent="0.2">
      <c r="B704" s="1" t="s">
        <v>2738</v>
      </c>
      <c r="C704" s="1" t="s">
        <v>6948</v>
      </c>
      <c r="D704" s="1" t="s">
        <v>3359</v>
      </c>
      <c r="E704" s="1" t="s">
        <v>3360</v>
      </c>
    </row>
    <row r="705" spans="2:5" x14ac:dyDescent="0.2">
      <c r="B705" s="1" t="s">
        <v>2739</v>
      </c>
      <c r="C705" s="1" t="s">
        <v>6949</v>
      </c>
      <c r="D705" s="1" t="s">
        <v>3362</v>
      </c>
      <c r="E705" s="1" t="s">
        <v>3363</v>
      </c>
    </row>
    <row r="706" spans="2:5" x14ac:dyDescent="0.2">
      <c r="B706" s="1" t="s">
        <v>2726</v>
      </c>
      <c r="C706" s="1" t="s">
        <v>6936</v>
      </c>
      <c r="D706" s="1" t="s">
        <v>3323</v>
      </c>
      <c r="E706" s="1" t="s">
        <v>3324</v>
      </c>
    </row>
    <row r="707" spans="2:5" x14ac:dyDescent="0.2">
      <c r="B707" s="1" t="s">
        <v>916</v>
      </c>
      <c r="C707" s="1" t="s">
        <v>4894</v>
      </c>
      <c r="D707" s="1" t="s">
        <v>3326</v>
      </c>
      <c r="E707" s="1" t="s">
        <v>3327</v>
      </c>
    </row>
    <row r="708" spans="2:5" x14ac:dyDescent="0.2">
      <c r="B708" s="1" t="s">
        <v>917</v>
      </c>
      <c r="C708" s="1" t="s">
        <v>4895</v>
      </c>
      <c r="D708" s="1" t="s">
        <v>3329</v>
      </c>
      <c r="E708" s="1" t="s">
        <v>3330</v>
      </c>
    </row>
    <row r="709" spans="2:5" x14ac:dyDescent="0.2">
      <c r="B709" s="1" t="s">
        <v>918</v>
      </c>
      <c r="C709" s="1" t="s">
        <v>4896</v>
      </c>
      <c r="D709" s="1" t="s">
        <v>3332</v>
      </c>
      <c r="E709" s="1" t="s">
        <v>3333</v>
      </c>
    </row>
    <row r="710" spans="2:5" x14ac:dyDescent="0.2">
      <c r="B710" s="1" t="s">
        <v>919</v>
      </c>
      <c r="C710" s="1" t="s">
        <v>4897</v>
      </c>
      <c r="D710" s="1" t="s">
        <v>3335</v>
      </c>
      <c r="E710" s="1" t="s">
        <v>3336</v>
      </c>
    </row>
    <row r="711" spans="2:5" x14ac:dyDescent="0.2">
      <c r="B711" s="1" t="s">
        <v>920</v>
      </c>
      <c r="C711" s="1" t="s">
        <v>4898</v>
      </c>
      <c r="D711" s="1" t="s">
        <v>3338</v>
      </c>
      <c r="E711" s="1" t="s">
        <v>3339</v>
      </c>
    </row>
    <row r="712" spans="2:5" x14ac:dyDescent="0.2">
      <c r="B712" s="1" t="s">
        <v>921</v>
      </c>
      <c r="C712" s="1" t="s">
        <v>4899</v>
      </c>
      <c r="D712" s="1" t="s">
        <v>3341</v>
      </c>
      <c r="E712" s="1" t="s">
        <v>3342</v>
      </c>
    </row>
    <row r="713" spans="2:5" x14ac:dyDescent="0.2">
      <c r="B713" s="1" t="s">
        <v>922</v>
      </c>
      <c r="C713" s="1" t="s">
        <v>4900</v>
      </c>
      <c r="D713" s="1" t="s">
        <v>3344</v>
      </c>
      <c r="E713" s="1" t="s">
        <v>3345</v>
      </c>
    </row>
    <row r="714" spans="2:5" x14ac:dyDescent="0.2">
      <c r="B714" s="1" t="s">
        <v>923</v>
      </c>
      <c r="C714" s="1" t="s">
        <v>4901</v>
      </c>
      <c r="D714" s="1" t="s">
        <v>3347</v>
      </c>
      <c r="E714" s="1" t="s">
        <v>3348</v>
      </c>
    </row>
    <row r="715" spans="2:5" x14ac:dyDescent="0.2">
      <c r="B715" s="1" t="s">
        <v>924</v>
      </c>
      <c r="C715" s="1" t="s">
        <v>4902</v>
      </c>
      <c r="D715" s="1" t="s">
        <v>3350</v>
      </c>
      <c r="E715" s="1" t="s">
        <v>3351</v>
      </c>
    </row>
    <row r="716" spans="2:5" x14ac:dyDescent="0.2">
      <c r="B716" s="1" t="s">
        <v>925</v>
      </c>
      <c r="C716" s="1" t="s">
        <v>4903</v>
      </c>
      <c r="D716" s="1" t="s">
        <v>3353</v>
      </c>
      <c r="E716" s="1" t="s">
        <v>3354</v>
      </c>
    </row>
    <row r="717" spans="2:5" x14ac:dyDescent="0.2">
      <c r="B717" s="1" t="s">
        <v>926</v>
      </c>
      <c r="C717" s="1" t="s">
        <v>4904</v>
      </c>
      <c r="D717" s="1" t="s">
        <v>3356</v>
      </c>
      <c r="E717" s="1" t="s">
        <v>3357</v>
      </c>
    </row>
    <row r="718" spans="2:5" x14ac:dyDescent="0.2">
      <c r="B718" s="1" t="s">
        <v>927</v>
      </c>
      <c r="C718" s="1" t="s">
        <v>4905</v>
      </c>
      <c r="D718" s="1" t="s">
        <v>3359</v>
      </c>
      <c r="E718" s="1" t="s">
        <v>3360</v>
      </c>
    </row>
    <row r="719" spans="2:5" x14ac:dyDescent="0.2">
      <c r="B719" s="1" t="s">
        <v>928</v>
      </c>
      <c r="C719" s="1" t="s">
        <v>4906</v>
      </c>
      <c r="D719" s="1" t="s">
        <v>3362</v>
      </c>
      <c r="E719" s="1" t="s">
        <v>3363</v>
      </c>
    </row>
    <row r="720" spans="2:5" x14ac:dyDescent="0.2">
      <c r="B720" s="1" t="s">
        <v>915</v>
      </c>
      <c r="C720" s="1" t="s">
        <v>4893</v>
      </c>
      <c r="D720" s="1" t="s">
        <v>3323</v>
      </c>
      <c r="E720" s="1" t="s">
        <v>3324</v>
      </c>
    </row>
    <row r="721" spans="2:5" x14ac:dyDescent="0.2">
      <c r="B721" s="1" t="s">
        <v>1807</v>
      </c>
      <c r="C721" s="1" t="s">
        <v>5983</v>
      </c>
      <c r="D721" s="1" t="s">
        <v>3326</v>
      </c>
      <c r="E721" s="1" t="s">
        <v>3327</v>
      </c>
    </row>
    <row r="722" spans="2:5" x14ac:dyDescent="0.2">
      <c r="B722" s="1" t="s">
        <v>1808</v>
      </c>
      <c r="C722" s="1" t="s">
        <v>5984</v>
      </c>
      <c r="D722" s="1" t="s">
        <v>3329</v>
      </c>
      <c r="E722" s="1" t="s">
        <v>3330</v>
      </c>
    </row>
    <row r="723" spans="2:5" x14ac:dyDescent="0.2">
      <c r="B723" s="1" t="s">
        <v>1809</v>
      </c>
      <c r="C723" s="1" t="s">
        <v>5985</v>
      </c>
      <c r="D723" s="1" t="s">
        <v>3332</v>
      </c>
      <c r="E723" s="1" t="s">
        <v>3333</v>
      </c>
    </row>
    <row r="724" spans="2:5" x14ac:dyDescent="0.2">
      <c r="B724" s="1" t="s">
        <v>1810</v>
      </c>
      <c r="C724" s="1" t="s">
        <v>5986</v>
      </c>
      <c r="D724" s="1" t="s">
        <v>3335</v>
      </c>
      <c r="E724" s="1" t="s">
        <v>3336</v>
      </c>
    </row>
    <row r="725" spans="2:5" x14ac:dyDescent="0.2">
      <c r="B725" s="1" t="s">
        <v>1811</v>
      </c>
      <c r="C725" s="1" t="s">
        <v>5987</v>
      </c>
      <c r="D725" s="1" t="s">
        <v>3338</v>
      </c>
      <c r="E725" s="1" t="s">
        <v>3339</v>
      </c>
    </row>
    <row r="726" spans="2:5" x14ac:dyDescent="0.2">
      <c r="B726" s="1" t="s">
        <v>1812</v>
      </c>
      <c r="C726" s="1" t="s">
        <v>5988</v>
      </c>
      <c r="D726" s="1" t="s">
        <v>3341</v>
      </c>
      <c r="E726" s="1" t="s">
        <v>3342</v>
      </c>
    </row>
    <row r="727" spans="2:5" x14ac:dyDescent="0.2">
      <c r="B727" s="1" t="s">
        <v>1813</v>
      </c>
      <c r="C727" s="1" t="s">
        <v>5989</v>
      </c>
      <c r="D727" s="1" t="s">
        <v>3344</v>
      </c>
      <c r="E727" s="1" t="s">
        <v>3345</v>
      </c>
    </row>
    <row r="728" spans="2:5" x14ac:dyDescent="0.2">
      <c r="B728" s="1" t="s">
        <v>1814</v>
      </c>
      <c r="C728" s="1" t="s">
        <v>5990</v>
      </c>
      <c r="D728" s="1" t="s">
        <v>3347</v>
      </c>
      <c r="E728" s="1" t="s">
        <v>3348</v>
      </c>
    </row>
    <row r="729" spans="2:5" x14ac:dyDescent="0.2">
      <c r="B729" s="1" t="s">
        <v>1815</v>
      </c>
      <c r="C729" s="1" t="s">
        <v>5991</v>
      </c>
      <c r="D729" s="1" t="s">
        <v>3350</v>
      </c>
      <c r="E729" s="1" t="s">
        <v>3351</v>
      </c>
    </row>
    <row r="730" spans="2:5" x14ac:dyDescent="0.2">
      <c r="B730" s="1" t="s">
        <v>1816</v>
      </c>
      <c r="C730" s="1" t="s">
        <v>5992</v>
      </c>
      <c r="D730" s="1" t="s">
        <v>3353</v>
      </c>
      <c r="E730" s="1" t="s">
        <v>3354</v>
      </c>
    </row>
    <row r="731" spans="2:5" x14ac:dyDescent="0.2">
      <c r="B731" s="1" t="s">
        <v>1817</v>
      </c>
      <c r="C731" s="1" t="s">
        <v>5993</v>
      </c>
      <c r="D731" s="1" t="s">
        <v>3356</v>
      </c>
      <c r="E731" s="1" t="s">
        <v>3357</v>
      </c>
    </row>
    <row r="732" spans="2:5" x14ac:dyDescent="0.2">
      <c r="B732" s="1" t="s">
        <v>1818</v>
      </c>
      <c r="C732" s="1" t="s">
        <v>5994</v>
      </c>
      <c r="D732" s="1" t="s">
        <v>3359</v>
      </c>
      <c r="E732" s="1" t="s">
        <v>3360</v>
      </c>
    </row>
    <row r="733" spans="2:5" x14ac:dyDescent="0.2">
      <c r="B733" s="1" t="s">
        <v>1819</v>
      </c>
      <c r="C733" s="1" t="s">
        <v>5995</v>
      </c>
      <c r="D733" s="1" t="s">
        <v>3362</v>
      </c>
      <c r="E733" s="1" t="s">
        <v>3363</v>
      </c>
    </row>
    <row r="734" spans="2:5" x14ac:dyDescent="0.2">
      <c r="B734" s="1" t="s">
        <v>1806</v>
      </c>
      <c r="C734" s="1" t="s">
        <v>5982</v>
      </c>
      <c r="D734" s="1" t="s">
        <v>3323</v>
      </c>
      <c r="E734" s="1" t="s">
        <v>3324</v>
      </c>
    </row>
    <row r="735" spans="2:5" x14ac:dyDescent="0.2">
      <c r="B735" s="1" t="s">
        <v>2666</v>
      </c>
      <c r="C735" s="1" t="s">
        <v>6876</v>
      </c>
      <c r="D735" s="1" t="s">
        <v>3326</v>
      </c>
      <c r="E735" s="1" t="s">
        <v>3327</v>
      </c>
    </row>
    <row r="736" spans="2:5" x14ac:dyDescent="0.2">
      <c r="B736" s="1" t="s">
        <v>2667</v>
      </c>
      <c r="C736" s="1" t="s">
        <v>6877</v>
      </c>
      <c r="D736" s="1" t="s">
        <v>3329</v>
      </c>
      <c r="E736" s="1" t="s">
        <v>3330</v>
      </c>
    </row>
    <row r="737" spans="2:5" x14ac:dyDescent="0.2">
      <c r="B737" s="1" t="s">
        <v>2668</v>
      </c>
      <c r="C737" s="1" t="s">
        <v>6878</v>
      </c>
      <c r="D737" s="1" t="s">
        <v>3332</v>
      </c>
      <c r="E737" s="1" t="s">
        <v>3333</v>
      </c>
    </row>
    <row r="738" spans="2:5" x14ac:dyDescent="0.2">
      <c r="B738" s="1" t="s">
        <v>2669</v>
      </c>
      <c r="C738" s="1" t="s">
        <v>6879</v>
      </c>
      <c r="D738" s="1" t="s">
        <v>3335</v>
      </c>
      <c r="E738" s="1" t="s">
        <v>3336</v>
      </c>
    </row>
    <row r="739" spans="2:5" x14ac:dyDescent="0.2">
      <c r="B739" s="1" t="s">
        <v>2670</v>
      </c>
      <c r="C739" s="1" t="s">
        <v>6880</v>
      </c>
      <c r="D739" s="1" t="s">
        <v>3338</v>
      </c>
      <c r="E739" s="1" t="s">
        <v>3339</v>
      </c>
    </row>
    <row r="740" spans="2:5" x14ac:dyDescent="0.2">
      <c r="B740" s="1" t="s">
        <v>2671</v>
      </c>
      <c r="C740" s="1" t="s">
        <v>6881</v>
      </c>
      <c r="D740" s="1" t="s">
        <v>3341</v>
      </c>
      <c r="E740" s="1" t="s">
        <v>3342</v>
      </c>
    </row>
    <row r="741" spans="2:5" x14ac:dyDescent="0.2">
      <c r="B741" s="1" t="s">
        <v>2672</v>
      </c>
      <c r="C741" s="1" t="s">
        <v>6882</v>
      </c>
      <c r="D741" s="1" t="s">
        <v>3344</v>
      </c>
      <c r="E741" s="1" t="s">
        <v>3345</v>
      </c>
    </row>
    <row r="742" spans="2:5" x14ac:dyDescent="0.2">
      <c r="B742" s="1" t="s">
        <v>2673</v>
      </c>
      <c r="C742" s="1" t="s">
        <v>6883</v>
      </c>
      <c r="D742" s="1" t="s">
        <v>3347</v>
      </c>
      <c r="E742" s="1" t="s">
        <v>3348</v>
      </c>
    </row>
    <row r="743" spans="2:5" x14ac:dyDescent="0.2">
      <c r="B743" s="1" t="s">
        <v>2674</v>
      </c>
      <c r="C743" s="1" t="s">
        <v>6884</v>
      </c>
      <c r="D743" s="1" t="s">
        <v>3350</v>
      </c>
      <c r="E743" s="1" t="s">
        <v>3351</v>
      </c>
    </row>
    <row r="744" spans="2:5" x14ac:dyDescent="0.2">
      <c r="B744" s="1" t="s">
        <v>2675</v>
      </c>
      <c r="C744" s="1" t="s">
        <v>6885</v>
      </c>
      <c r="D744" s="1" t="s">
        <v>3353</v>
      </c>
      <c r="E744" s="1" t="s">
        <v>3354</v>
      </c>
    </row>
    <row r="745" spans="2:5" x14ac:dyDescent="0.2">
      <c r="B745" s="1" t="s">
        <v>2676</v>
      </c>
      <c r="C745" s="1" t="s">
        <v>6886</v>
      </c>
      <c r="D745" s="1" t="s">
        <v>3356</v>
      </c>
      <c r="E745" s="1" t="s">
        <v>3357</v>
      </c>
    </row>
    <row r="746" spans="2:5" x14ac:dyDescent="0.2">
      <c r="B746" s="1" t="s">
        <v>2677</v>
      </c>
      <c r="C746" s="1" t="s">
        <v>6887</v>
      </c>
      <c r="D746" s="1" t="s">
        <v>3359</v>
      </c>
      <c r="E746" s="1" t="s">
        <v>3360</v>
      </c>
    </row>
    <row r="747" spans="2:5" x14ac:dyDescent="0.2">
      <c r="B747" s="1" t="s">
        <v>2678</v>
      </c>
      <c r="C747" s="1" t="s">
        <v>6888</v>
      </c>
      <c r="D747" s="1" t="s">
        <v>3362</v>
      </c>
      <c r="E747" s="1" t="s">
        <v>3363</v>
      </c>
    </row>
    <row r="748" spans="2:5" x14ac:dyDescent="0.2">
      <c r="B748" s="1" t="s">
        <v>2665</v>
      </c>
      <c r="C748" s="1" t="s">
        <v>6875</v>
      </c>
      <c r="D748" s="1" t="s">
        <v>3323</v>
      </c>
      <c r="E748" s="1" t="s">
        <v>3324</v>
      </c>
    </row>
    <row r="749" spans="2:5" x14ac:dyDescent="0.2">
      <c r="B749" s="1" t="s">
        <v>851</v>
      </c>
      <c r="C749" s="1" t="s">
        <v>4829</v>
      </c>
      <c r="D749" s="1" t="s">
        <v>3326</v>
      </c>
      <c r="E749" s="1" t="s">
        <v>3327</v>
      </c>
    </row>
    <row r="750" spans="2:5" x14ac:dyDescent="0.2">
      <c r="B750" s="1" t="s">
        <v>852</v>
      </c>
      <c r="C750" s="1" t="s">
        <v>4830</v>
      </c>
      <c r="D750" s="1" t="s">
        <v>3329</v>
      </c>
      <c r="E750" s="1" t="s">
        <v>3330</v>
      </c>
    </row>
    <row r="751" spans="2:5" x14ac:dyDescent="0.2">
      <c r="B751" s="1" t="s">
        <v>853</v>
      </c>
      <c r="C751" s="1" t="s">
        <v>4831</v>
      </c>
      <c r="D751" s="1" t="s">
        <v>3332</v>
      </c>
      <c r="E751" s="1" t="s">
        <v>3333</v>
      </c>
    </row>
    <row r="752" spans="2:5" x14ac:dyDescent="0.2">
      <c r="B752" s="1" t="s">
        <v>854</v>
      </c>
      <c r="C752" s="1" t="s">
        <v>4832</v>
      </c>
      <c r="D752" s="1" t="s">
        <v>3335</v>
      </c>
      <c r="E752" s="1" t="s">
        <v>3336</v>
      </c>
    </row>
    <row r="753" spans="2:5" x14ac:dyDescent="0.2">
      <c r="B753" s="1" t="s">
        <v>855</v>
      </c>
      <c r="C753" s="1" t="s">
        <v>4833</v>
      </c>
      <c r="D753" s="1" t="s">
        <v>3338</v>
      </c>
      <c r="E753" s="1" t="s">
        <v>3339</v>
      </c>
    </row>
    <row r="754" spans="2:5" x14ac:dyDescent="0.2">
      <c r="B754" s="1" t="s">
        <v>856</v>
      </c>
      <c r="C754" s="1" t="s">
        <v>4834</v>
      </c>
      <c r="D754" s="1" t="s">
        <v>3341</v>
      </c>
      <c r="E754" s="1" t="s">
        <v>3342</v>
      </c>
    </row>
    <row r="755" spans="2:5" x14ac:dyDescent="0.2">
      <c r="B755" s="1" t="s">
        <v>857</v>
      </c>
      <c r="C755" s="1" t="s">
        <v>4835</v>
      </c>
      <c r="D755" s="1" t="s">
        <v>3344</v>
      </c>
      <c r="E755" s="1" t="s">
        <v>3345</v>
      </c>
    </row>
    <row r="756" spans="2:5" x14ac:dyDescent="0.2">
      <c r="B756" s="1" t="s">
        <v>858</v>
      </c>
      <c r="C756" s="1" t="s">
        <v>4836</v>
      </c>
      <c r="D756" s="1" t="s">
        <v>3347</v>
      </c>
      <c r="E756" s="1" t="s">
        <v>3348</v>
      </c>
    </row>
    <row r="757" spans="2:5" x14ac:dyDescent="0.2">
      <c r="B757" s="1" t="s">
        <v>859</v>
      </c>
      <c r="C757" s="1" t="s">
        <v>4837</v>
      </c>
      <c r="D757" s="1" t="s">
        <v>3350</v>
      </c>
      <c r="E757" s="1" t="s">
        <v>3351</v>
      </c>
    </row>
    <row r="758" spans="2:5" x14ac:dyDescent="0.2">
      <c r="B758" s="1" t="s">
        <v>860</v>
      </c>
      <c r="C758" s="1" t="s">
        <v>4838</v>
      </c>
      <c r="D758" s="1" t="s">
        <v>3353</v>
      </c>
      <c r="E758" s="1" t="s">
        <v>3354</v>
      </c>
    </row>
    <row r="759" spans="2:5" x14ac:dyDescent="0.2">
      <c r="B759" s="1" t="s">
        <v>861</v>
      </c>
      <c r="C759" s="1" t="s">
        <v>4839</v>
      </c>
      <c r="D759" s="1" t="s">
        <v>3356</v>
      </c>
      <c r="E759" s="1" t="s">
        <v>3357</v>
      </c>
    </row>
    <row r="760" spans="2:5" x14ac:dyDescent="0.2">
      <c r="B760" s="1" t="s">
        <v>862</v>
      </c>
      <c r="C760" s="1" t="s">
        <v>4840</v>
      </c>
      <c r="D760" s="1" t="s">
        <v>3359</v>
      </c>
      <c r="E760" s="1" t="s">
        <v>3360</v>
      </c>
    </row>
    <row r="761" spans="2:5" x14ac:dyDescent="0.2">
      <c r="B761" s="1" t="s">
        <v>863</v>
      </c>
      <c r="C761" s="1" t="s">
        <v>4841</v>
      </c>
      <c r="D761" s="1" t="s">
        <v>3362</v>
      </c>
      <c r="E761" s="1" t="s">
        <v>3363</v>
      </c>
    </row>
    <row r="762" spans="2:5" x14ac:dyDescent="0.2">
      <c r="B762" s="1" t="s">
        <v>850</v>
      </c>
      <c r="C762" s="1" t="s">
        <v>4828</v>
      </c>
      <c r="D762" s="1" t="s">
        <v>3323</v>
      </c>
      <c r="E762" s="1" t="s">
        <v>3324</v>
      </c>
    </row>
    <row r="763" spans="2:5" x14ac:dyDescent="0.2">
      <c r="B763" s="1" t="s">
        <v>1742</v>
      </c>
      <c r="C763" s="1" t="s">
        <v>5918</v>
      </c>
      <c r="D763" s="1" t="s">
        <v>3326</v>
      </c>
      <c r="E763" s="1" t="s">
        <v>3327</v>
      </c>
    </row>
    <row r="764" spans="2:5" x14ac:dyDescent="0.2">
      <c r="B764" s="1" t="s">
        <v>1743</v>
      </c>
      <c r="C764" s="1" t="s">
        <v>5919</v>
      </c>
      <c r="D764" s="1" t="s">
        <v>3329</v>
      </c>
      <c r="E764" s="1" t="s">
        <v>3330</v>
      </c>
    </row>
    <row r="765" spans="2:5" x14ac:dyDescent="0.2">
      <c r="B765" s="1" t="s">
        <v>1744</v>
      </c>
      <c r="C765" s="1" t="s">
        <v>5920</v>
      </c>
      <c r="D765" s="1" t="s">
        <v>3332</v>
      </c>
      <c r="E765" s="1" t="s">
        <v>3333</v>
      </c>
    </row>
    <row r="766" spans="2:5" x14ac:dyDescent="0.2">
      <c r="B766" s="1" t="s">
        <v>1745</v>
      </c>
      <c r="C766" s="1" t="s">
        <v>5921</v>
      </c>
      <c r="D766" s="1" t="s">
        <v>3335</v>
      </c>
      <c r="E766" s="1" t="s">
        <v>3336</v>
      </c>
    </row>
    <row r="767" spans="2:5" x14ac:dyDescent="0.2">
      <c r="B767" s="1" t="s">
        <v>1746</v>
      </c>
      <c r="C767" s="1" t="s">
        <v>5922</v>
      </c>
      <c r="D767" s="1" t="s">
        <v>3338</v>
      </c>
      <c r="E767" s="1" t="s">
        <v>3339</v>
      </c>
    </row>
    <row r="768" spans="2:5" x14ac:dyDescent="0.2">
      <c r="B768" s="1" t="s">
        <v>1747</v>
      </c>
      <c r="C768" s="1" t="s">
        <v>5923</v>
      </c>
      <c r="D768" s="1" t="s">
        <v>3341</v>
      </c>
      <c r="E768" s="1" t="s">
        <v>3342</v>
      </c>
    </row>
    <row r="769" spans="2:5" x14ac:dyDescent="0.2">
      <c r="B769" s="1" t="s">
        <v>1748</v>
      </c>
      <c r="C769" s="1" t="s">
        <v>5924</v>
      </c>
      <c r="D769" s="1" t="s">
        <v>3344</v>
      </c>
      <c r="E769" s="1" t="s">
        <v>3345</v>
      </c>
    </row>
    <row r="770" spans="2:5" x14ac:dyDescent="0.2">
      <c r="B770" s="1" t="s">
        <v>1749</v>
      </c>
      <c r="C770" s="1" t="s">
        <v>5925</v>
      </c>
      <c r="D770" s="1" t="s">
        <v>3347</v>
      </c>
      <c r="E770" s="1" t="s">
        <v>3348</v>
      </c>
    </row>
    <row r="771" spans="2:5" x14ac:dyDescent="0.2">
      <c r="B771" s="1" t="s">
        <v>1750</v>
      </c>
      <c r="C771" s="1" t="s">
        <v>5926</v>
      </c>
      <c r="D771" s="1" t="s">
        <v>3350</v>
      </c>
      <c r="E771" s="1" t="s">
        <v>3351</v>
      </c>
    </row>
    <row r="772" spans="2:5" x14ac:dyDescent="0.2">
      <c r="B772" s="1" t="s">
        <v>1751</v>
      </c>
      <c r="C772" s="1" t="s">
        <v>5927</v>
      </c>
      <c r="D772" s="1" t="s">
        <v>3353</v>
      </c>
      <c r="E772" s="1" t="s">
        <v>3354</v>
      </c>
    </row>
    <row r="773" spans="2:5" x14ac:dyDescent="0.2">
      <c r="B773" s="1" t="s">
        <v>1752</v>
      </c>
      <c r="C773" s="1" t="s">
        <v>5928</v>
      </c>
      <c r="D773" s="1" t="s">
        <v>3356</v>
      </c>
      <c r="E773" s="1" t="s">
        <v>3357</v>
      </c>
    </row>
    <row r="774" spans="2:5" x14ac:dyDescent="0.2">
      <c r="B774" s="1" t="s">
        <v>1753</v>
      </c>
      <c r="C774" s="1" t="s">
        <v>5929</v>
      </c>
      <c r="D774" s="1" t="s">
        <v>3359</v>
      </c>
      <c r="E774" s="1" t="s">
        <v>3360</v>
      </c>
    </row>
    <row r="775" spans="2:5" x14ac:dyDescent="0.2">
      <c r="B775" s="1" t="s">
        <v>1754</v>
      </c>
      <c r="C775" s="1" t="s">
        <v>5930</v>
      </c>
      <c r="D775" s="1" t="s">
        <v>3362</v>
      </c>
      <c r="E775" s="1" t="s">
        <v>3363</v>
      </c>
    </row>
    <row r="776" spans="2:5" x14ac:dyDescent="0.2">
      <c r="B776" s="1" t="s">
        <v>1741</v>
      </c>
      <c r="C776" s="1" t="s">
        <v>5917</v>
      </c>
      <c r="D776" s="1" t="s">
        <v>3323</v>
      </c>
      <c r="E776" s="1" t="s">
        <v>3324</v>
      </c>
    </row>
    <row r="777" spans="2:5" x14ac:dyDescent="0.2">
      <c r="B777" s="1" t="s">
        <v>2601</v>
      </c>
      <c r="C777" s="1" t="s">
        <v>6811</v>
      </c>
      <c r="D777" s="1" t="s">
        <v>3326</v>
      </c>
      <c r="E777" s="1" t="s">
        <v>3327</v>
      </c>
    </row>
    <row r="778" spans="2:5" x14ac:dyDescent="0.2">
      <c r="B778" s="1" t="s">
        <v>2602</v>
      </c>
      <c r="C778" s="1" t="s">
        <v>6812</v>
      </c>
      <c r="D778" s="1" t="s">
        <v>3329</v>
      </c>
      <c r="E778" s="1" t="s">
        <v>3330</v>
      </c>
    </row>
    <row r="779" spans="2:5" x14ac:dyDescent="0.2">
      <c r="B779" s="1" t="s">
        <v>2603</v>
      </c>
      <c r="C779" s="1" t="s">
        <v>6813</v>
      </c>
      <c r="D779" s="1" t="s">
        <v>3332</v>
      </c>
      <c r="E779" s="1" t="s">
        <v>3333</v>
      </c>
    </row>
    <row r="780" spans="2:5" x14ac:dyDescent="0.2">
      <c r="B780" s="1" t="s">
        <v>2604</v>
      </c>
      <c r="C780" s="1" t="s">
        <v>6814</v>
      </c>
      <c r="D780" s="1" t="s">
        <v>3335</v>
      </c>
      <c r="E780" s="1" t="s">
        <v>3336</v>
      </c>
    </row>
    <row r="781" spans="2:5" x14ac:dyDescent="0.2">
      <c r="B781" s="1" t="s">
        <v>2605</v>
      </c>
      <c r="C781" s="1" t="s">
        <v>6815</v>
      </c>
      <c r="D781" s="1" t="s">
        <v>3338</v>
      </c>
      <c r="E781" s="1" t="s">
        <v>3339</v>
      </c>
    </row>
    <row r="782" spans="2:5" x14ac:dyDescent="0.2">
      <c r="B782" s="1" t="s">
        <v>2606</v>
      </c>
      <c r="C782" s="1" t="s">
        <v>6816</v>
      </c>
      <c r="D782" s="1" t="s">
        <v>3341</v>
      </c>
      <c r="E782" s="1" t="s">
        <v>3342</v>
      </c>
    </row>
    <row r="783" spans="2:5" x14ac:dyDescent="0.2">
      <c r="B783" s="1" t="s">
        <v>2607</v>
      </c>
      <c r="C783" s="1" t="s">
        <v>6817</v>
      </c>
      <c r="D783" s="1" t="s">
        <v>3344</v>
      </c>
      <c r="E783" s="1" t="s">
        <v>3345</v>
      </c>
    </row>
    <row r="784" spans="2:5" x14ac:dyDescent="0.2">
      <c r="B784" s="1" t="s">
        <v>2608</v>
      </c>
      <c r="C784" s="1" t="s">
        <v>6818</v>
      </c>
      <c r="D784" s="1" t="s">
        <v>3347</v>
      </c>
      <c r="E784" s="1" t="s">
        <v>3348</v>
      </c>
    </row>
    <row r="785" spans="2:5" x14ac:dyDescent="0.2">
      <c r="B785" s="1" t="s">
        <v>2609</v>
      </c>
      <c r="C785" s="1" t="s">
        <v>6819</v>
      </c>
      <c r="D785" s="1" t="s">
        <v>3350</v>
      </c>
      <c r="E785" s="1" t="s">
        <v>3351</v>
      </c>
    </row>
    <row r="786" spans="2:5" x14ac:dyDescent="0.2">
      <c r="B786" s="1" t="s">
        <v>2610</v>
      </c>
      <c r="C786" s="1" t="s">
        <v>6820</v>
      </c>
      <c r="D786" s="1" t="s">
        <v>3353</v>
      </c>
      <c r="E786" s="1" t="s">
        <v>3354</v>
      </c>
    </row>
    <row r="787" spans="2:5" x14ac:dyDescent="0.2">
      <c r="B787" s="1" t="s">
        <v>2611</v>
      </c>
      <c r="C787" s="1" t="s">
        <v>6821</v>
      </c>
      <c r="D787" s="1" t="s">
        <v>3356</v>
      </c>
      <c r="E787" s="1" t="s">
        <v>3357</v>
      </c>
    </row>
    <row r="788" spans="2:5" x14ac:dyDescent="0.2">
      <c r="B788" s="1" t="s">
        <v>2612</v>
      </c>
      <c r="C788" s="1" t="s">
        <v>6822</v>
      </c>
      <c r="D788" s="1" t="s">
        <v>3359</v>
      </c>
      <c r="E788" s="1" t="s">
        <v>3360</v>
      </c>
    </row>
    <row r="789" spans="2:5" x14ac:dyDescent="0.2">
      <c r="B789" s="1" t="s">
        <v>2613</v>
      </c>
      <c r="C789" s="1" t="s">
        <v>6823</v>
      </c>
      <c r="D789" s="1" t="s">
        <v>3362</v>
      </c>
      <c r="E789" s="1" t="s">
        <v>3363</v>
      </c>
    </row>
    <row r="790" spans="2:5" x14ac:dyDescent="0.2">
      <c r="B790" s="1" t="s">
        <v>2600</v>
      </c>
      <c r="C790" s="1" t="s">
        <v>6810</v>
      </c>
      <c r="D790" s="1" t="s">
        <v>3323</v>
      </c>
      <c r="E790" s="1" t="s">
        <v>3324</v>
      </c>
    </row>
    <row r="791" spans="2:5" x14ac:dyDescent="0.2">
      <c r="B791" s="1" t="s">
        <v>72</v>
      </c>
      <c r="C791" s="1" t="s">
        <v>3283</v>
      </c>
      <c r="D791" s="1" t="s">
        <v>3284</v>
      </c>
      <c r="E791" s="1" t="s">
        <v>3285</v>
      </c>
    </row>
    <row r="792" spans="2:5" x14ac:dyDescent="0.2">
      <c r="B792" s="1" t="s">
        <v>73</v>
      </c>
      <c r="C792" s="1" t="s">
        <v>3286</v>
      </c>
      <c r="D792" s="1" t="s">
        <v>3287</v>
      </c>
      <c r="E792" s="1" t="s">
        <v>3288</v>
      </c>
    </row>
    <row r="793" spans="2:5" x14ac:dyDescent="0.2">
      <c r="B793" s="1" t="s">
        <v>74</v>
      </c>
      <c r="C793" s="1" t="s">
        <v>3289</v>
      </c>
      <c r="D793" s="1" t="s">
        <v>3290</v>
      </c>
      <c r="E793" s="1" t="s">
        <v>3291</v>
      </c>
    </row>
    <row r="794" spans="2:5" x14ac:dyDescent="0.2">
      <c r="B794" s="1" t="s">
        <v>75</v>
      </c>
      <c r="C794" s="1" t="s">
        <v>3292</v>
      </c>
      <c r="D794" s="1" t="s">
        <v>3293</v>
      </c>
      <c r="E794" s="1" t="s">
        <v>3294</v>
      </c>
    </row>
    <row r="795" spans="2:5" x14ac:dyDescent="0.2">
      <c r="B795" s="1" t="s">
        <v>76</v>
      </c>
      <c r="C795" s="1" t="s">
        <v>3295</v>
      </c>
      <c r="D795" s="1" t="s">
        <v>3296</v>
      </c>
      <c r="E795" s="1" t="s">
        <v>3297</v>
      </c>
    </row>
    <row r="796" spans="2:5" x14ac:dyDescent="0.2">
      <c r="B796" s="1" t="s">
        <v>77</v>
      </c>
      <c r="C796" s="1" t="s">
        <v>3298</v>
      </c>
      <c r="D796" s="1" t="s">
        <v>3299</v>
      </c>
      <c r="E796" s="1" t="s">
        <v>3300</v>
      </c>
    </row>
    <row r="797" spans="2:5" x14ac:dyDescent="0.2">
      <c r="B797" s="1" t="s">
        <v>78</v>
      </c>
      <c r="C797" s="1" t="s">
        <v>3301</v>
      </c>
      <c r="D797" s="1" t="s">
        <v>3302</v>
      </c>
      <c r="E797" s="1" t="s">
        <v>3303</v>
      </c>
    </row>
    <row r="798" spans="2:5" x14ac:dyDescent="0.2">
      <c r="B798" s="1" t="s">
        <v>79</v>
      </c>
      <c r="C798" s="1" t="s">
        <v>3304</v>
      </c>
      <c r="D798" s="1" t="s">
        <v>3305</v>
      </c>
      <c r="E798" s="1" t="s">
        <v>3306</v>
      </c>
    </row>
    <row r="799" spans="2:5" x14ac:dyDescent="0.2">
      <c r="B799" s="1" t="s">
        <v>80</v>
      </c>
      <c r="C799" s="1" t="s">
        <v>3307</v>
      </c>
      <c r="D799" s="1" t="s">
        <v>3308</v>
      </c>
      <c r="E799" s="1" t="s">
        <v>3309</v>
      </c>
    </row>
    <row r="800" spans="2:5" x14ac:dyDescent="0.2">
      <c r="B800" s="1" t="s">
        <v>81</v>
      </c>
      <c r="C800" s="1" t="s">
        <v>3310</v>
      </c>
      <c r="D800" s="1" t="s">
        <v>3311</v>
      </c>
      <c r="E800" s="1" t="s">
        <v>3312</v>
      </c>
    </row>
    <row r="801" spans="2:5" x14ac:dyDescent="0.2">
      <c r="B801" s="1" t="s">
        <v>82</v>
      </c>
      <c r="C801" s="1" t="s">
        <v>3313</v>
      </c>
      <c r="D801" s="1" t="s">
        <v>3314</v>
      </c>
      <c r="E801" s="1" t="s">
        <v>3315</v>
      </c>
    </row>
    <row r="802" spans="2:5" x14ac:dyDescent="0.2">
      <c r="B802" s="1" t="s">
        <v>83</v>
      </c>
      <c r="C802" s="1" t="s">
        <v>3316</v>
      </c>
      <c r="D802" s="1" t="s">
        <v>3317</v>
      </c>
      <c r="E802" s="1" t="s">
        <v>3318</v>
      </c>
    </row>
    <row r="803" spans="2:5" x14ac:dyDescent="0.2">
      <c r="B803" s="1" t="s">
        <v>84</v>
      </c>
      <c r="C803" s="1" t="s">
        <v>3319</v>
      </c>
      <c r="D803" s="1" t="s">
        <v>3320</v>
      </c>
      <c r="E803" s="1" t="s">
        <v>3321</v>
      </c>
    </row>
    <row r="804" spans="2:5" x14ac:dyDescent="0.2">
      <c r="B804" s="1" t="s">
        <v>71</v>
      </c>
      <c r="C804" s="1" t="s">
        <v>3280</v>
      </c>
      <c r="D804" s="1" t="s">
        <v>3281</v>
      </c>
      <c r="E804" s="1" t="s">
        <v>3282</v>
      </c>
    </row>
    <row r="805" spans="2:5" x14ac:dyDescent="0.2">
      <c r="B805" s="1" t="s">
        <v>1</v>
      </c>
      <c r="C805" s="1" t="s">
        <v>3070</v>
      </c>
      <c r="D805" s="1" t="s">
        <v>3071</v>
      </c>
      <c r="E805" s="1" t="s">
        <v>3072</v>
      </c>
    </row>
    <row r="806" spans="2:5" x14ac:dyDescent="0.2">
      <c r="B806" s="1" t="s">
        <v>30</v>
      </c>
      <c r="C806" s="1" t="s">
        <v>3157</v>
      </c>
      <c r="D806" s="1" t="s">
        <v>3158</v>
      </c>
      <c r="E806" s="1" t="s">
        <v>3159</v>
      </c>
    </row>
    <row r="807" spans="2:5" x14ac:dyDescent="0.2">
      <c r="B807" s="1" t="s">
        <v>31</v>
      </c>
      <c r="C807" s="1" t="s">
        <v>3160</v>
      </c>
      <c r="D807" s="1" t="s">
        <v>3161</v>
      </c>
      <c r="E807" s="1" t="s">
        <v>3162</v>
      </c>
    </row>
    <row r="808" spans="2:5" x14ac:dyDescent="0.2">
      <c r="B808" s="1" t="s">
        <v>32</v>
      </c>
      <c r="C808" s="1" t="s">
        <v>3163</v>
      </c>
      <c r="D808" s="1" t="s">
        <v>3164</v>
      </c>
      <c r="E808" s="1" t="s">
        <v>3165</v>
      </c>
    </row>
    <row r="809" spans="2:5" x14ac:dyDescent="0.2">
      <c r="B809" s="1" t="s">
        <v>33</v>
      </c>
      <c r="C809" s="1" t="s">
        <v>3166</v>
      </c>
      <c r="D809" s="1" t="s">
        <v>3167</v>
      </c>
      <c r="E809" s="1" t="s">
        <v>3168</v>
      </c>
    </row>
    <row r="810" spans="2:5" x14ac:dyDescent="0.2">
      <c r="B810" s="1" t="s">
        <v>34</v>
      </c>
      <c r="C810" s="1" t="s">
        <v>3169</v>
      </c>
      <c r="D810" s="1" t="s">
        <v>3170</v>
      </c>
      <c r="E810" s="1" t="s">
        <v>3171</v>
      </c>
    </row>
    <row r="811" spans="2:5" x14ac:dyDescent="0.2">
      <c r="B811" s="1" t="s">
        <v>35</v>
      </c>
      <c r="C811" s="1" t="s">
        <v>3172</v>
      </c>
      <c r="D811" s="1" t="s">
        <v>3173</v>
      </c>
      <c r="E811" s="1" t="s">
        <v>3174</v>
      </c>
    </row>
    <row r="812" spans="2:5" x14ac:dyDescent="0.2">
      <c r="B812" s="1" t="s">
        <v>36</v>
      </c>
      <c r="C812" s="1" t="s">
        <v>3175</v>
      </c>
      <c r="D812" s="1" t="s">
        <v>3176</v>
      </c>
      <c r="E812" s="1" t="s">
        <v>3177</v>
      </c>
    </row>
    <row r="813" spans="2:5" x14ac:dyDescent="0.2">
      <c r="B813" s="1" t="s">
        <v>37</v>
      </c>
      <c r="C813" s="1" t="s">
        <v>3178</v>
      </c>
      <c r="D813" s="1" t="s">
        <v>3179</v>
      </c>
      <c r="E813" s="1" t="s">
        <v>3180</v>
      </c>
    </row>
    <row r="814" spans="2:5" x14ac:dyDescent="0.2">
      <c r="B814" s="1" t="s">
        <v>38</v>
      </c>
      <c r="C814" s="1" t="s">
        <v>3181</v>
      </c>
      <c r="D814" s="1" t="s">
        <v>3182</v>
      </c>
      <c r="E814" s="1" t="s">
        <v>3183</v>
      </c>
    </row>
    <row r="815" spans="2:5" x14ac:dyDescent="0.2">
      <c r="B815" s="1" t="s">
        <v>39</v>
      </c>
      <c r="C815" s="1" t="s">
        <v>3184</v>
      </c>
      <c r="D815" s="1" t="s">
        <v>3185</v>
      </c>
      <c r="E815" s="1" t="s">
        <v>3186</v>
      </c>
    </row>
    <row r="816" spans="2:5" x14ac:dyDescent="0.2">
      <c r="B816" s="1" t="s">
        <v>40</v>
      </c>
      <c r="C816" s="1" t="s">
        <v>3187</v>
      </c>
      <c r="D816" s="1" t="s">
        <v>3188</v>
      </c>
      <c r="E816" s="1" t="s">
        <v>3189</v>
      </c>
    </row>
    <row r="817" spans="2:5" x14ac:dyDescent="0.2">
      <c r="B817" s="1" t="s">
        <v>41</v>
      </c>
      <c r="C817" s="1" t="s">
        <v>3190</v>
      </c>
      <c r="D817" s="1" t="s">
        <v>3191</v>
      </c>
      <c r="E817" s="1" t="s">
        <v>3192</v>
      </c>
    </row>
    <row r="818" spans="2:5" x14ac:dyDescent="0.2">
      <c r="B818" s="1" t="s">
        <v>42</v>
      </c>
      <c r="C818" s="1" t="s">
        <v>3193</v>
      </c>
      <c r="D818" s="1" t="s">
        <v>3194</v>
      </c>
      <c r="E818" s="1" t="s">
        <v>3195</v>
      </c>
    </row>
    <row r="819" spans="2:5" x14ac:dyDescent="0.2">
      <c r="B819" s="1" t="s">
        <v>29</v>
      </c>
      <c r="C819" s="1" t="s">
        <v>3154</v>
      </c>
      <c r="D819" s="1" t="s">
        <v>3155</v>
      </c>
      <c r="E819" s="1" t="s">
        <v>3156</v>
      </c>
    </row>
    <row r="820" spans="2:5" x14ac:dyDescent="0.2">
      <c r="B820" s="1" t="s">
        <v>2</v>
      </c>
      <c r="C820" s="1" t="s">
        <v>3073</v>
      </c>
      <c r="D820" s="1" t="s">
        <v>3074</v>
      </c>
      <c r="E820" s="1" t="s">
        <v>3075</v>
      </c>
    </row>
    <row r="821" spans="2:5" x14ac:dyDescent="0.2">
      <c r="B821" s="1" t="s">
        <v>44</v>
      </c>
      <c r="C821" s="1" t="s">
        <v>3199</v>
      </c>
      <c r="D821" s="1" t="s">
        <v>3200</v>
      </c>
      <c r="E821" s="1" t="s">
        <v>3201</v>
      </c>
    </row>
    <row r="822" spans="2:5" x14ac:dyDescent="0.2">
      <c r="B822" s="1" t="s">
        <v>45</v>
      </c>
      <c r="C822" s="1" t="s">
        <v>3202</v>
      </c>
      <c r="D822" s="1" t="s">
        <v>3203</v>
      </c>
      <c r="E822" s="1" t="s">
        <v>3204</v>
      </c>
    </row>
    <row r="823" spans="2:5" x14ac:dyDescent="0.2">
      <c r="B823" s="1" t="s">
        <v>46</v>
      </c>
      <c r="C823" s="1" t="s">
        <v>3205</v>
      </c>
      <c r="D823" s="1" t="s">
        <v>3206</v>
      </c>
      <c r="E823" s="1" t="s">
        <v>3207</v>
      </c>
    </row>
    <row r="824" spans="2:5" x14ac:dyDescent="0.2">
      <c r="B824" s="1" t="s">
        <v>47</v>
      </c>
      <c r="C824" s="1" t="s">
        <v>3208</v>
      </c>
      <c r="D824" s="1" t="s">
        <v>3209</v>
      </c>
      <c r="E824" s="1" t="s">
        <v>3210</v>
      </c>
    </row>
    <row r="825" spans="2:5" x14ac:dyDescent="0.2">
      <c r="B825" s="1" t="s">
        <v>48</v>
      </c>
      <c r="C825" s="1" t="s">
        <v>3211</v>
      </c>
      <c r="D825" s="1" t="s">
        <v>3212</v>
      </c>
      <c r="E825" s="1" t="s">
        <v>3213</v>
      </c>
    </row>
    <row r="826" spans="2:5" x14ac:dyDescent="0.2">
      <c r="B826" s="1" t="s">
        <v>49</v>
      </c>
      <c r="C826" s="1" t="s">
        <v>3214</v>
      </c>
      <c r="D826" s="1" t="s">
        <v>3215</v>
      </c>
      <c r="E826" s="1" t="s">
        <v>3216</v>
      </c>
    </row>
    <row r="827" spans="2:5" x14ac:dyDescent="0.2">
      <c r="B827" s="1" t="s">
        <v>50</v>
      </c>
      <c r="C827" s="1" t="s">
        <v>3217</v>
      </c>
      <c r="D827" s="1" t="s">
        <v>3218</v>
      </c>
      <c r="E827" s="1" t="s">
        <v>3219</v>
      </c>
    </row>
    <row r="828" spans="2:5" x14ac:dyDescent="0.2">
      <c r="B828" s="1" t="s">
        <v>51</v>
      </c>
      <c r="C828" s="1" t="s">
        <v>3220</v>
      </c>
      <c r="D828" s="1" t="s">
        <v>3221</v>
      </c>
      <c r="E828" s="1" t="s">
        <v>3222</v>
      </c>
    </row>
    <row r="829" spans="2:5" x14ac:dyDescent="0.2">
      <c r="B829" s="1" t="s">
        <v>52</v>
      </c>
      <c r="C829" s="1" t="s">
        <v>3223</v>
      </c>
      <c r="D829" s="1" t="s">
        <v>3224</v>
      </c>
      <c r="E829" s="1" t="s">
        <v>3225</v>
      </c>
    </row>
    <row r="830" spans="2:5" x14ac:dyDescent="0.2">
      <c r="B830" s="1" t="s">
        <v>53</v>
      </c>
      <c r="C830" s="1" t="s">
        <v>3226</v>
      </c>
      <c r="D830" s="1" t="s">
        <v>3227</v>
      </c>
      <c r="E830" s="1" t="s">
        <v>3228</v>
      </c>
    </row>
    <row r="831" spans="2:5" x14ac:dyDescent="0.2">
      <c r="B831" s="1" t="s">
        <v>54</v>
      </c>
      <c r="C831" s="1" t="s">
        <v>3229</v>
      </c>
      <c r="D831" s="1" t="s">
        <v>3230</v>
      </c>
      <c r="E831" s="1" t="s">
        <v>3231</v>
      </c>
    </row>
    <row r="832" spans="2:5" x14ac:dyDescent="0.2">
      <c r="B832" s="1" t="s">
        <v>55</v>
      </c>
      <c r="C832" s="1" t="s">
        <v>3232</v>
      </c>
      <c r="D832" s="1" t="s">
        <v>3233</v>
      </c>
      <c r="E832" s="1" t="s">
        <v>3234</v>
      </c>
    </row>
    <row r="833" spans="2:5" x14ac:dyDescent="0.2">
      <c r="B833" s="1" t="s">
        <v>56</v>
      </c>
      <c r="C833" s="1" t="s">
        <v>3235</v>
      </c>
      <c r="D833" s="1" t="s">
        <v>3236</v>
      </c>
      <c r="E833" s="1" t="s">
        <v>3237</v>
      </c>
    </row>
    <row r="834" spans="2:5" x14ac:dyDescent="0.2">
      <c r="B834" s="1" t="s">
        <v>43</v>
      </c>
      <c r="C834" s="1" t="s">
        <v>3196</v>
      </c>
      <c r="D834" s="1" t="s">
        <v>3197</v>
      </c>
      <c r="E834" s="1" t="s">
        <v>3198</v>
      </c>
    </row>
    <row r="835" spans="2:5" x14ac:dyDescent="0.2">
      <c r="B835" s="1" t="s">
        <v>3</v>
      </c>
      <c r="C835" s="1" t="s">
        <v>3076</v>
      </c>
      <c r="D835" s="1" t="s">
        <v>3077</v>
      </c>
      <c r="E835" s="1" t="s">
        <v>3078</v>
      </c>
    </row>
    <row r="836" spans="2:5" x14ac:dyDescent="0.2">
      <c r="B836" s="1" t="s">
        <v>58</v>
      </c>
      <c r="C836" s="1" t="s">
        <v>3241</v>
      </c>
      <c r="D836" s="1" t="s">
        <v>3242</v>
      </c>
      <c r="E836" s="1" t="s">
        <v>3243</v>
      </c>
    </row>
    <row r="837" spans="2:5" x14ac:dyDescent="0.2">
      <c r="B837" s="1" t="s">
        <v>59</v>
      </c>
      <c r="C837" s="1" t="s">
        <v>3244</v>
      </c>
      <c r="D837" s="1" t="s">
        <v>3245</v>
      </c>
      <c r="E837" s="1" t="s">
        <v>3246</v>
      </c>
    </row>
    <row r="838" spans="2:5" x14ac:dyDescent="0.2">
      <c r="B838" s="1" t="s">
        <v>60</v>
      </c>
      <c r="C838" s="1" t="s">
        <v>3247</v>
      </c>
      <c r="D838" s="1" t="s">
        <v>3248</v>
      </c>
      <c r="E838" s="1" t="s">
        <v>3249</v>
      </c>
    </row>
    <row r="839" spans="2:5" x14ac:dyDescent="0.2">
      <c r="B839" s="1" t="s">
        <v>61</v>
      </c>
      <c r="C839" s="1" t="s">
        <v>3250</v>
      </c>
      <c r="D839" s="1" t="s">
        <v>3251</v>
      </c>
      <c r="E839" s="1" t="s">
        <v>3252</v>
      </c>
    </row>
    <row r="840" spans="2:5" x14ac:dyDescent="0.2">
      <c r="B840" s="1" t="s">
        <v>62</v>
      </c>
      <c r="C840" s="1" t="s">
        <v>3253</v>
      </c>
      <c r="D840" s="1" t="s">
        <v>3254</v>
      </c>
      <c r="E840" s="1" t="s">
        <v>3255</v>
      </c>
    </row>
    <row r="841" spans="2:5" x14ac:dyDescent="0.2">
      <c r="B841" s="1" t="s">
        <v>63</v>
      </c>
      <c r="C841" s="1" t="s">
        <v>3256</v>
      </c>
      <c r="D841" s="1" t="s">
        <v>3257</v>
      </c>
      <c r="E841" s="1" t="s">
        <v>3258</v>
      </c>
    </row>
    <row r="842" spans="2:5" x14ac:dyDescent="0.2">
      <c r="B842" s="1" t="s">
        <v>64</v>
      </c>
      <c r="C842" s="1" t="s">
        <v>3259</v>
      </c>
      <c r="D842" s="1" t="s">
        <v>3260</v>
      </c>
      <c r="E842" s="1" t="s">
        <v>3261</v>
      </c>
    </row>
    <row r="843" spans="2:5" x14ac:dyDescent="0.2">
      <c r="B843" s="1" t="s">
        <v>65</v>
      </c>
      <c r="C843" s="1" t="s">
        <v>3262</v>
      </c>
      <c r="D843" s="1" t="s">
        <v>3263</v>
      </c>
      <c r="E843" s="1" t="s">
        <v>3264</v>
      </c>
    </row>
    <row r="844" spans="2:5" x14ac:dyDescent="0.2">
      <c r="B844" s="1" t="s">
        <v>66</v>
      </c>
      <c r="C844" s="1" t="s">
        <v>3265</v>
      </c>
      <c r="D844" s="1" t="s">
        <v>3266</v>
      </c>
      <c r="E844" s="1" t="s">
        <v>3267</v>
      </c>
    </row>
    <row r="845" spans="2:5" x14ac:dyDescent="0.2">
      <c r="B845" s="1" t="s">
        <v>67</v>
      </c>
      <c r="C845" s="1" t="s">
        <v>3268</v>
      </c>
      <c r="D845" s="1" t="s">
        <v>3269</v>
      </c>
      <c r="E845" s="1" t="s">
        <v>3270</v>
      </c>
    </row>
    <row r="846" spans="2:5" x14ac:dyDescent="0.2">
      <c r="B846" s="1" t="s">
        <v>68</v>
      </c>
      <c r="C846" s="1" t="s">
        <v>3271</v>
      </c>
      <c r="D846" s="1" t="s">
        <v>3272</v>
      </c>
      <c r="E846" s="1" t="s">
        <v>3273</v>
      </c>
    </row>
    <row r="847" spans="2:5" x14ac:dyDescent="0.2">
      <c r="B847" s="1" t="s">
        <v>69</v>
      </c>
      <c r="C847" s="1" t="s">
        <v>3274</v>
      </c>
      <c r="D847" s="1" t="s">
        <v>3275</v>
      </c>
      <c r="E847" s="1" t="s">
        <v>3276</v>
      </c>
    </row>
    <row r="848" spans="2:5" x14ac:dyDescent="0.2">
      <c r="B848" s="1" t="s">
        <v>70</v>
      </c>
      <c r="C848" s="1" t="s">
        <v>3277</v>
      </c>
      <c r="D848" s="1" t="s">
        <v>3278</v>
      </c>
      <c r="E848" s="1" t="s">
        <v>3279</v>
      </c>
    </row>
    <row r="849" spans="2:5" x14ac:dyDescent="0.2">
      <c r="B849" s="1" t="s">
        <v>57</v>
      </c>
      <c r="C849" s="1" t="s">
        <v>3238</v>
      </c>
      <c r="D849" s="1" t="s">
        <v>3239</v>
      </c>
      <c r="E849" s="1" t="s">
        <v>3240</v>
      </c>
    </row>
    <row r="850" spans="2:5" x14ac:dyDescent="0.2">
      <c r="B850" s="1" t="s">
        <v>1108</v>
      </c>
      <c r="C850" s="1" t="s">
        <v>5092</v>
      </c>
      <c r="D850" s="1" t="s">
        <v>5093</v>
      </c>
      <c r="E850" s="1" t="s">
        <v>5094</v>
      </c>
    </row>
    <row r="851" spans="2:5" x14ac:dyDescent="0.2">
      <c r="B851" s="1" t="s">
        <v>1115</v>
      </c>
      <c r="C851" s="1" t="s">
        <v>5105</v>
      </c>
      <c r="D851" s="1" t="s">
        <v>5106</v>
      </c>
      <c r="E851" s="1" t="s">
        <v>5107</v>
      </c>
    </row>
    <row r="852" spans="2:5" x14ac:dyDescent="0.2">
      <c r="B852" s="1" t="s">
        <v>1116</v>
      </c>
      <c r="C852" s="1" t="s">
        <v>5108</v>
      </c>
      <c r="D852" s="1" t="s">
        <v>5109</v>
      </c>
      <c r="E852" s="1" t="s">
        <v>5110</v>
      </c>
    </row>
    <row r="853" spans="2:5" x14ac:dyDescent="0.2">
      <c r="B853" s="1" t="s">
        <v>1117</v>
      </c>
      <c r="C853" s="1" t="s">
        <v>5111</v>
      </c>
      <c r="D853" s="1" t="s">
        <v>5112</v>
      </c>
      <c r="E853" s="1" t="s">
        <v>5113</v>
      </c>
    </row>
    <row r="854" spans="2:5" x14ac:dyDescent="0.2">
      <c r="B854" s="1" t="s">
        <v>1118</v>
      </c>
      <c r="C854" s="1" t="s">
        <v>5114</v>
      </c>
      <c r="D854" s="1" t="s">
        <v>5115</v>
      </c>
      <c r="E854" s="1" t="s">
        <v>5116</v>
      </c>
    </row>
    <row r="855" spans="2:5" x14ac:dyDescent="0.2">
      <c r="B855" s="1" t="s">
        <v>1119</v>
      </c>
      <c r="C855" s="1" t="s">
        <v>5117</v>
      </c>
      <c r="D855" s="1" t="s">
        <v>5118</v>
      </c>
      <c r="E855" s="1" t="s">
        <v>5119</v>
      </c>
    </row>
    <row r="856" spans="2:5" x14ac:dyDescent="0.2">
      <c r="B856" s="1" t="s">
        <v>1120</v>
      </c>
      <c r="C856" s="1" t="s">
        <v>5120</v>
      </c>
      <c r="D856" s="1" t="s">
        <v>5121</v>
      </c>
      <c r="E856" s="1" t="s">
        <v>5122</v>
      </c>
    </row>
    <row r="857" spans="2:5" x14ac:dyDescent="0.2">
      <c r="B857" s="1" t="s">
        <v>1121</v>
      </c>
      <c r="C857" s="1" t="s">
        <v>5123</v>
      </c>
      <c r="D857" s="1" t="s">
        <v>5124</v>
      </c>
      <c r="E857" s="1" t="s">
        <v>5125</v>
      </c>
    </row>
    <row r="858" spans="2:5" x14ac:dyDescent="0.2">
      <c r="B858" s="1" t="s">
        <v>1122</v>
      </c>
      <c r="C858" s="1" t="s">
        <v>5126</v>
      </c>
      <c r="D858" s="1" t="s">
        <v>5127</v>
      </c>
      <c r="E858" s="1" t="s">
        <v>5128</v>
      </c>
    </row>
    <row r="859" spans="2:5" x14ac:dyDescent="0.2">
      <c r="B859" s="1" t="s">
        <v>1123</v>
      </c>
      <c r="C859" s="1" t="s">
        <v>5129</v>
      </c>
      <c r="D859" s="1" t="s">
        <v>5130</v>
      </c>
      <c r="E859" s="1" t="s">
        <v>5131</v>
      </c>
    </row>
    <row r="860" spans="2:5" x14ac:dyDescent="0.2">
      <c r="B860" s="1" t="s">
        <v>1124</v>
      </c>
      <c r="C860" s="1" t="s">
        <v>5132</v>
      </c>
      <c r="D860" s="1" t="s">
        <v>5133</v>
      </c>
      <c r="E860" s="1" t="s">
        <v>5134</v>
      </c>
    </row>
    <row r="861" spans="2:5" x14ac:dyDescent="0.2">
      <c r="B861" s="1" t="s">
        <v>1125</v>
      </c>
      <c r="C861" s="1" t="s">
        <v>5135</v>
      </c>
      <c r="D861" s="1" t="s">
        <v>5136</v>
      </c>
      <c r="E861" s="1" t="s">
        <v>5137</v>
      </c>
    </row>
    <row r="862" spans="2:5" x14ac:dyDescent="0.2">
      <c r="B862" s="1" t="s">
        <v>1126</v>
      </c>
      <c r="C862" s="1" t="s">
        <v>5138</v>
      </c>
      <c r="D862" s="1" t="s">
        <v>5139</v>
      </c>
      <c r="E862" s="1" t="s">
        <v>5140</v>
      </c>
    </row>
    <row r="863" spans="2:5" x14ac:dyDescent="0.2">
      <c r="B863" s="1" t="s">
        <v>1127</v>
      </c>
      <c r="C863" s="1" t="s">
        <v>5141</v>
      </c>
      <c r="D863" s="1" t="s">
        <v>5142</v>
      </c>
      <c r="E863" s="1" t="s">
        <v>5143</v>
      </c>
    </row>
    <row r="864" spans="2:5" x14ac:dyDescent="0.2">
      <c r="B864" s="1" t="s">
        <v>1114</v>
      </c>
      <c r="C864" s="1" t="s">
        <v>5102</v>
      </c>
      <c r="D864" s="1" t="s">
        <v>5103</v>
      </c>
      <c r="E864" s="1" t="s">
        <v>5104</v>
      </c>
    </row>
    <row r="865" spans="2:5" x14ac:dyDescent="0.2">
      <c r="B865" s="1" t="s">
        <v>1995</v>
      </c>
      <c r="C865" s="1" t="s">
        <v>6171</v>
      </c>
      <c r="D865" s="1" t="s">
        <v>5093</v>
      </c>
      <c r="E865" s="1" t="s">
        <v>5094</v>
      </c>
    </row>
    <row r="866" spans="2:5" x14ac:dyDescent="0.2">
      <c r="B866" s="1" t="s">
        <v>2002</v>
      </c>
      <c r="C866" s="1" t="s">
        <v>6178</v>
      </c>
      <c r="D866" s="1" t="s">
        <v>5106</v>
      </c>
      <c r="E866" s="1" t="s">
        <v>5107</v>
      </c>
    </row>
    <row r="867" spans="2:5" x14ac:dyDescent="0.2">
      <c r="B867" s="1" t="s">
        <v>2003</v>
      </c>
      <c r="C867" s="1" t="s">
        <v>6179</v>
      </c>
      <c r="D867" s="1" t="s">
        <v>5109</v>
      </c>
      <c r="E867" s="1" t="s">
        <v>5110</v>
      </c>
    </row>
    <row r="868" spans="2:5" x14ac:dyDescent="0.2">
      <c r="B868" s="1" t="s">
        <v>2004</v>
      </c>
      <c r="C868" s="1" t="s">
        <v>6180</v>
      </c>
      <c r="D868" s="1" t="s">
        <v>5112</v>
      </c>
      <c r="E868" s="1" t="s">
        <v>5113</v>
      </c>
    </row>
    <row r="869" spans="2:5" x14ac:dyDescent="0.2">
      <c r="B869" s="1" t="s">
        <v>2005</v>
      </c>
      <c r="C869" s="1" t="s">
        <v>6181</v>
      </c>
      <c r="D869" s="1" t="s">
        <v>5115</v>
      </c>
      <c r="E869" s="1" t="s">
        <v>5116</v>
      </c>
    </row>
    <row r="870" spans="2:5" x14ac:dyDescent="0.2">
      <c r="B870" s="1" t="s">
        <v>2006</v>
      </c>
      <c r="C870" s="1" t="s">
        <v>6182</v>
      </c>
      <c r="D870" s="1" t="s">
        <v>5118</v>
      </c>
      <c r="E870" s="1" t="s">
        <v>5119</v>
      </c>
    </row>
    <row r="871" spans="2:5" x14ac:dyDescent="0.2">
      <c r="B871" s="1" t="s">
        <v>2007</v>
      </c>
      <c r="C871" s="1" t="s">
        <v>6183</v>
      </c>
      <c r="D871" s="1" t="s">
        <v>5121</v>
      </c>
      <c r="E871" s="1" t="s">
        <v>5122</v>
      </c>
    </row>
    <row r="872" spans="2:5" x14ac:dyDescent="0.2">
      <c r="B872" s="1" t="s">
        <v>2008</v>
      </c>
      <c r="C872" s="1" t="s">
        <v>6184</v>
      </c>
      <c r="D872" s="1" t="s">
        <v>5124</v>
      </c>
      <c r="E872" s="1" t="s">
        <v>5125</v>
      </c>
    </row>
    <row r="873" spans="2:5" x14ac:dyDescent="0.2">
      <c r="B873" s="1" t="s">
        <v>2009</v>
      </c>
      <c r="C873" s="1" t="s">
        <v>6185</v>
      </c>
      <c r="D873" s="1" t="s">
        <v>5127</v>
      </c>
      <c r="E873" s="1" t="s">
        <v>5128</v>
      </c>
    </row>
    <row r="874" spans="2:5" x14ac:dyDescent="0.2">
      <c r="B874" s="1" t="s">
        <v>2010</v>
      </c>
      <c r="C874" s="1" t="s">
        <v>6186</v>
      </c>
      <c r="D874" s="1" t="s">
        <v>5130</v>
      </c>
      <c r="E874" s="1" t="s">
        <v>5131</v>
      </c>
    </row>
    <row r="875" spans="2:5" x14ac:dyDescent="0.2">
      <c r="B875" s="1" t="s">
        <v>2011</v>
      </c>
      <c r="C875" s="1" t="s">
        <v>6187</v>
      </c>
      <c r="D875" s="1" t="s">
        <v>5133</v>
      </c>
      <c r="E875" s="1" t="s">
        <v>5134</v>
      </c>
    </row>
    <row r="876" spans="2:5" x14ac:dyDescent="0.2">
      <c r="B876" s="1" t="s">
        <v>2012</v>
      </c>
      <c r="C876" s="1" t="s">
        <v>6188</v>
      </c>
      <c r="D876" s="1" t="s">
        <v>5136</v>
      </c>
      <c r="E876" s="1" t="s">
        <v>5137</v>
      </c>
    </row>
    <row r="877" spans="2:5" x14ac:dyDescent="0.2">
      <c r="B877" s="1" t="s">
        <v>2013</v>
      </c>
      <c r="C877" s="1" t="s">
        <v>6189</v>
      </c>
      <c r="D877" s="1" t="s">
        <v>5139</v>
      </c>
      <c r="E877" s="1" t="s">
        <v>5140</v>
      </c>
    </row>
    <row r="878" spans="2:5" x14ac:dyDescent="0.2">
      <c r="B878" s="1" t="s">
        <v>2014</v>
      </c>
      <c r="C878" s="1" t="s">
        <v>6190</v>
      </c>
      <c r="D878" s="1" t="s">
        <v>5142</v>
      </c>
      <c r="E878" s="1" t="s">
        <v>5143</v>
      </c>
    </row>
    <row r="879" spans="2:5" x14ac:dyDescent="0.2">
      <c r="B879" s="1" t="s">
        <v>2001</v>
      </c>
      <c r="C879" s="1" t="s">
        <v>6177</v>
      </c>
      <c r="D879" s="1" t="s">
        <v>5103</v>
      </c>
      <c r="E879" s="1" t="s">
        <v>5104</v>
      </c>
    </row>
    <row r="880" spans="2:5" x14ac:dyDescent="0.2">
      <c r="B880" s="1" t="s">
        <v>2851</v>
      </c>
      <c r="C880" s="1" t="s">
        <v>7061</v>
      </c>
      <c r="D880" s="1" t="s">
        <v>5093</v>
      </c>
      <c r="E880" s="1" t="s">
        <v>5094</v>
      </c>
    </row>
    <row r="881" spans="2:5" x14ac:dyDescent="0.2">
      <c r="B881" s="1" t="s">
        <v>2858</v>
      </c>
      <c r="C881" s="1" t="s">
        <v>7068</v>
      </c>
      <c r="D881" s="1" t="s">
        <v>5106</v>
      </c>
      <c r="E881" s="1" t="s">
        <v>5107</v>
      </c>
    </row>
    <row r="882" spans="2:5" x14ac:dyDescent="0.2">
      <c r="B882" s="1" t="s">
        <v>2859</v>
      </c>
      <c r="C882" s="1" t="s">
        <v>7069</v>
      </c>
      <c r="D882" s="1" t="s">
        <v>5109</v>
      </c>
      <c r="E882" s="1" t="s">
        <v>5110</v>
      </c>
    </row>
    <row r="883" spans="2:5" x14ac:dyDescent="0.2">
      <c r="B883" s="1" t="s">
        <v>2860</v>
      </c>
      <c r="C883" s="1" t="s">
        <v>7070</v>
      </c>
      <c r="D883" s="1" t="s">
        <v>5112</v>
      </c>
      <c r="E883" s="1" t="s">
        <v>5113</v>
      </c>
    </row>
    <row r="884" spans="2:5" x14ac:dyDescent="0.2">
      <c r="B884" s="1" t="s">
        <v>2861</v>
      </c>
      <c r="C884" s="1" t="s">
        <v>7071</v>
      </c>
      <c r="D884" s="1" t="s">
        <v>5115</v>
      </c>
      <c r="E884" s="1" t="s">
        <v>5116</v>
      </c>
    </row>
    <row r="885" spans="2:5" x14ac:dyDescent="0.2">
      <c r="B885" s="1" t="s">
        <v>2862</v>
      </c>
      <c r="C885" s="1" t="s">
        <v>7072</v>
      </c>
      <c r="D885" s="1" t="s">
        <v>5118</v>
      </c>
      <c r="E885" s="1" t="s">
        <v>5119</v>
      </c>
    </row>
    <row r="886" spans="2:5" x14ac:dyDescent="0.2">
      <c r="B886" s="1" t="s">
        <v>2863</v>
      </c>
      <c r="C886" s="1" t="s">
        <v>7073</v>
      </c>
      <c r="D886" s="1" t="s">
        <v>5121</v>
      </c>
      <c r="E886" s="1" t="s">
        <v>5122</v>
      </c>
    </row>
    <row r="887" spans="2:5" x14ac:dyDescent="0.2">
      <c r="B887" s="1" t="s">
        <v>2864</v>
      </c>
      <c r="C887" s="1" t="s">
        <v>7074</v>
      </c>
      <c r="D887" s="1" t="s">
        <v>5124</v>
      </c>
      <c r="E887" s="1" t="s">
        <v>5125</v>
      </c>
    </row>
    <row r="888" spans="2:5" x14ac:dyDescent="0.2">
      <c r="B888" s="1" t="s">
        <v>2865</v>
      </c>
      <c r="C888" s="1" t="s">
        <v>7075</v>
      </c>
      <c r="D888" s="1" t="s">
        <v>5127</v>
      </c>
      <c r="E888" s="1" t="s">
        <v>5128</v>
      </c>
    </row>
    <row r="889" spans="2:5" x14ac:dyDescent="0.2">
      <c r="B889" s="1" t="s">
        <v>2866</v>
      </c>
      <c r="C889" s="1" t="s">
        <v>7076</v>
      </c>
      <c r="D889" s="1" t="s">
        <v>5130</v>
      </c>
      <c r="E889" s="1" t="s">
        <v>5131</v>
      </c>
    </row>
    <row r="890" spans="2:5" x14ac:dyDescent="0.2">
      <c r="B890" s="1" t="s">
        <v>2867</v>
      </c>
      <c r="C890" s="1" t="s">
        <v>7077</v>
      </c>
      <c r="D890" s="1" t="s">
        <v>5133</v>
      </c>
      <c r="E890" s="1" t="s">
        <v>5134</v>
      </c>
    </row>
    <row r="891" spans="2:5" x14ac:dyDescent="0.2">
      <c r="B891" s="1" t="s">
        <v>2868</v>
      </c>
      <c r="C891" s="1" t="s">
        <v>7078</v>
      </c>
      <c r="D891" s="1" t="s">
        <v>5136</v>
      </c>
      <c r="E891" s="1" t="s">
        <v>5137</v>
      </c>
    </row>
    <row r="892" spans="2:5" x14ac:dyDescent="0.2">
      <c r="B892" s="1" t="s">
        <v>2869</v>
      </c>
      <c r="C892" s="1" t="s">
        <v>7079</v>
      </c>
      <c r="D892" s="1" t="s">
        <v>5139</v>
      </c>
      <c r="E892" s="1" t="s">
        <v>5140</v>
      </c>
    </row>
    <row r="893" spans="2:5" x14ac:dyDescent="0.2">
      <c r="B893" s="1" t="s">
        <v>2870</v>
      </c>
      <c r="C893" s="1" t="s">
        <v>7080</v>
      </c>
      <c r="D893" s="1" t="s">
        <v>5142</v>
      </c>
      <c r="E893" s="1" t="s">
        <v>5143</v>
      </c>
    </row>
    <row r="894" spans="2:5" x14ac:dyDescent="0.2">
      <c r="B894" s="1" t="s">
        <v>2857</v>
      </c>
      <c r="C894" s="1" t="s">
        <v>7067</v>
      </c>
      <c r="D894" s="1" t="s">
        <v>5103</v>
      </c>
      <c r="E894" s="1" t="s">
        <v>5104</v>
      </c>
    </row>
    <row r="895" spans="2:5" x14ac:dyDescent="0.2">
      <c r="B895" s="1" t="s">
        <v>18</v>
      </c>
      <c r="C895" s="1" t="s">
        <v>3121</v>
      </c>
      <c r="D895" s="1" t="s">
        <v>3122</v>
      </c>
      <c r="E895" s="1" t="s">
        <v>3123</v>
      </c>
    </row>
    <row r="896" spans="2:5" x14ac:dyDescent="0.2">
      <c r="B896" s="1" t="s">
        <v>560</v>
      </c>
      <c r="C896" s="1" t="s">
        <v>4478</v>
      </c>
      <c r="D896" s="1" t="s">
        <v>3149</v>
      </c>
      <c r="E896" s="1" t="s">
        <v>3150</v>
      </c>
    </row>
    <row r="897" spans="2:5" x14ac:dyDescent="0.2">
      <c r="B897" s="1" t="s">
        <v>1477</v>
      </c>
      <c r="C897" s="1" t="s">
        <v>5647</v>
      </c>
      <c r="D897" s="1" t="s">
        <v>3149</v>
      </c>
      <c r="E897" s="1" t="s">
        <v>3150</v>
      </c>
    </row>
    <row r="898" spans="2:5" x14ac:dyDescent="0.2">
      <c r="B898" s="1" t="s">
        <v>2347</v>
      </c>
      <c r="C898" s="1" t="s">
        <v>6557</v>
      </c>
      <c r="D898" s="1" t="s">
        <v>3149</v>
      </c>
      <c r="E898" s="1" t="s">
        <v>3150</v>
      </c>
    </row>
    <row r="899" spans="2:5" x14ac:dyDescent="0.2">
      <c r="B899" s="1" t="s">
        <v>22</v>
      </c>
      <c r="C899" s="1" t="s">
        <v>3133</v>
      </c>
      <c r="D899" s="1" t="s">
        <v>3134</v>
      </c>
      <c r="E899" s="1" t="s">
        <v>3135</v>
      </c>
    </row>
    <row r="900" spans="2:5" x14ac:dyDescent="0.2">
      <c r="B900" s="1" t="s">
        <v>848</v>
      </c>
      <c r="C900" s="1" t="s">
        <v>4826</v>
      </c>
      <c r="D900" s="1" t="s">
        <v>3149</v>
      </c>
      <c r="E900" s="1" t="s">
        <v>3150</v>
      </c>
    </row>
    <row r="901" spans="2:5" x14ac:dyDescent="0.2">
      <c r="B901" s="1" t="s">
        <v>1739</v>
      </c>
      <c r="C901" s="1" t="s">
        <v>5915</v>
      </c>
      <c r="D901" s="1" t="s">
        <v>3149</v>
      </c>
      <c r="E901" s="1" t="s">
        <v>3150</v>
      </c>
    </row>
    <row r="902" spans="2:5" x14ac:dyDescent="0.2">
      <c r="B902" s="1" t="s">
        <v>2598</v>
      </c>
      <c r="C902" s="1" t="s">
        <v>6808</v>
      </c>
      <c r="D902" s="1" t="s">
        <v>3149</v>
      </c>
      <c r="E902" s="1" t="s">
        <v>3150</v>
      </c>
    </row>
    <row r="903" spans="2:5" x14ac:dyDescent="0.2">
      <c r="B903" s="1" t="s">
        <v>26</v>
      </c>
      <c r="C903" s="1" t="s">
        <v>3145</v>
      </c>
      <c r="D903" s="1" t="s">
        <v>3146</v>
      </c>
      <c r="E903" s="1" t="s">
        <v>3147</v>
      </c>
    </row>
    <row r="904" spans="2:5" x14ac:dyDescent="0.2">
      <c r="B904" s="1" t="s">
        <v>1112</v>
      </c>
      <c r="C904" s="1" t="s">
        <v>5100</v>
      </c>
      <c r="D904" s="1" t="s">
        <v>3149</v>
      </c>
      <c r="E904" s="1" t="s">
        <v>3150</v>
      </c>
    </row>
    <row r="905" spans="2:5" x14ac:dyDescent="0.2">
      <c r="B905" s="1" t="s">
        <v>1999</v>
      </c>
      <c r="C905" s="1" t="s">
        <v>6175</v>
      </c>
      <c r="D905" s="1" t="s">
        <v>3149</v>
      </c>
      <c r="E905" s="1" t="s">
        <v>3150</v>
      </c>
    </row>
    <row r="906" spans="2:5" x14ac:dyDescent="0.2">
      <c r="B906" s="1" t="s">
        <v>2855</v>
      </c>
      <c r="C906" s="1" t="s">
        <v>7065</v>
      </c>
      <c r="D906" s="1" t="s">
        <v>3149</v>
      </c>
      <c r="E906" s="1" t="s">
        <v>3150</v>
      </c>
    </row>
    <row r="907" spans="2:5" x14ac:dyDescent="0.2">
      <c r="B907" s="1" t="s">
        <v>15</v>
      </c>
      <c r="C907" s="1" t="s">
        <v>3112</v>
      </c>
      <c r="D907" s="1" t="s">
        <v>3113</v>
      </c>
      <c r="E907" s="1" t="s">
        <v>3114</v>
      </c>
    </row>
    <row r="908" spans="2:5" x14ac:dyDescent="0.2">
      <c r="B908" s="1" t="s">
        <v>27</v>
      </c>
      <c r="C908" s="1" t="s">
        <v>3148</v>
      </c>
      <c r="D908" s="1" t="s">
        <v>3149</v>
      </c>
      <c r="E908" s="1" t="s">
        <v>3150</v>
      </c>
    </row>
    <row r="909" spans="2:5" x14ac:dyDescent="0.2">
      <c r="B909" s="1" t="s">
        <v>1265</v>
      </c>
      <c r="C909" s="1" t="s">
        <v>5414</v>
      </c>
      <c r="D909" s="1" t="s">
        <v>3149</v>
      </c>
      <c r="E909" s="1" t="s">
        <v>3150</v>
      </c>
    </row>
    <row r="910" spans="2:5" x14ac:dyDescent="0.2">
      <c r="B910" s="1" t="s">
        <v>2145</v>
      </c>
      <c r="C910" s="1" t="s">
        <v>6333</v>
      </c>
      <c r="D910" s="1" t="s">
        <v>3149</v>
      </c>
      <c r="E910" s="1" t="s">
        <v>3150</v>
      </c>
    </row>
    <row r="911" spans="2:5" x14ac:dyDescent="0.2">
      <c r="B911" s="1" t="s">
        <v>3001</v>
      </c>
      <c r="C911" s="1" t="s">
        <v>7211</v>
      </c>
      <c r="D911" s="1" t="s">
        <v>3149</v>
      </c>
      <c r="E911" s="1" t="s">
        <v>3150</v>
      </c>
    </row>
    <row r="912" spans="2:5" x14ac:dyDescent="0.2">
      <c r="B912" s="1" t="s">
        <v>16</v>
      </c>
      <c r="C912" s="1" t="s">
        <v>3115</v>
      </c>
      <c r="D912" s="1" t="s">
        <v>3116</v>
      </c>
      <c r="E912" s="1" t="s">
        <v>3117</v>
      </c>
    </row>
    <row r="913" spans="2:5" x14ac:dyDescent="0.2">
      <c r="B913" s="1" t="s">
        <v>424</v>
      </c>
      <c r="C913" s="1" t="s">
        <v>4330</v>
      </c>
      <c r="D913" s="1" t="s">
        <v>3149</v>
      </c>
      <c r="E913" s="1" t="s">
        <v>3150</v>
      </c>
    </row>
    <row r="914" spans="2:5" x14ac:dyDescent="0.2">
      <c r="B914" s="1" t="s">
        <v>1331</v>
      </c>
      <c r="C914" s="1" t="s">
        <v>5479</v>
      </c>
      <c r="D914" s="1" t="s">
        <v>3149</v>
      </c>
      <c r="E914" s="1" t="s">
        <v>3150</v>
      </c>
    </row>
    <row r="915" spans="2:5" x14ac:dyDescent="0.2">
      <c r="B915" s="1" t="s">
        <v>2211</v>
      </c>
      <c r="C915" s="1" t="s">
        <v>6397</v>
      </c>
      <c r="D915" s="1" t="s">
        <v>3149</v>
      </c>
      <c r="E915" s="1" t="s">
        <v>3150</v>
      </c>
    </row>
    <row r="916" spans="2:5" x14ac:dyDescent="0.2">
      <c r="B916" s="1" t="s">
        <v>21</v>
      </c>
      <c r="C916" s="1" t="s">
        <v>3130</v>
      </c>
      <c r="D916" s="1" t="s">
        <v>3131</v>
      </c>
      <c r="E916" s="1" t="s">
        <v>3132</v>
      </c>
    </row>
    <row r="917" spans="2:5" x14ac:dyDescent="0.2">
      <c r="B917" s="1" t="s">
        <v>782</v>
      </c>
      <c r="C917" s="1" t="s">
        <v>4760</v>
      </c>
      <c r="D917" s="1" t="s">
        <v>3149</v>
      </c>
      <c r="E917" s="1" t="s">
        <v>3150</v>
      </c>
    </row>
    <row r="918" spans="2:5" x14ac:dyDescent="0.2">
      <c r="B918" s="1" t="s">
        <v>1674</v>
      </c>
      <c r="C918" s="1" t="s">
        <v>5848</v>
      </c>
      <c r="D918" s="1" t="s">
        <v>3149</v>
      </c>
      <c r="E918" s="1" t="s">
        <v>3150</v>
      </c>
    </row>
    <row r="919" spans="2:5" x14ac:dyDescent="0.2">
      <c r="B919" s="1" t="s">
        <v>2535</v>
      </c>
      <c r="C919" s="1" t="s">
        <v>6745</v>
      </c>
      <c r="D919" s="1" t="s">
        <v>3149</v>
      </c>
      <c r="E919" s="1" t="s">
        <v>3150</v>
      </c>
    </row>
    <row r="920" spans="2:5" x14ac:dyDescent="0.2">
      <c r="B920" s="1" t="s">
        <v>20</v>
      </c>
      <c r="C920" s="1" t="s">
        <v>3127</v>
      </c>
      <c r="D920" s="1" t="s">
        <v>3128</v>
      </c>
      <c r="E920" s="1" t="s">
        <v>3129</v>
      </c>
    </row>
    <row r="921" spans="2:5" x14ac:dyDescent="0.2">
      <c r="B921" s="1" t="s">
        <v>719</v>
      </c>
      <c r="C921" s="1" t="s">
        <v>4695</v>
      </c>
      <c r="D921" s="1" t="s">
        <v>3149</v>
      </c>
      <c r="E921" s="1" t="s">
        <v>3150</v>
      </c>
    </row>
    <row r="922" spans="2:5" x14ac:dyDescent="0.2">
      <c r="B922" s="1" t="s">
        <v>1607</v>
      </c>
      <c r="C922" s="1" t="s">
        <v>5779</v>
      </c>
      <c r="D922" s="1" t="s">
        <v>3149</v>
      </c>
      <c r="E922" s="1" t="s">
        <v>3150</v>
      </c>
    </row>
    <row r="923" spans="2:5" x14ac:dyDescent="0.2">
      <c r="B923" s="1" t="s">
        <v>2473</v>
      </c>
      <c r="C923" s="1" t="s">
        <v>6683</v>
      </c>
      <c r="D923" s="1" t="s">
        <v>3149</v>
      </c>
      <c r="E923" s="1" t="s">
        <v>3150</v>
      </c>
    </row>
    <row r="924" spans="2:5" x14ac:dyDescent="0.2">
      <c r="B924" s="1" t="s">
        <v>17</v>
      </c>
      <c r="C924" s="1" t="s">
        <v>3118</v>
      </c>
      <c r="D924" s="1" t="s">
        <v>3119</v>
      </c>
      <c r="E924" s="1" t="s">
        <v>3120</v>
      </c>
    </row>
    <row r="925" spans="2:5" x14ac:dyDescent="0.2">
      <c r="B925" s="1" t="s">
        <v>492</v>
      </c>
      <c r="C925" s="1" t="s">
        <v>4404</v>
      </c>
      <c r="D925" s="1" t="s">
        <v>3149</v>
      </c>
      <c r="E925" s="1" t="s">
        <v>3150</v>
      </c>
    </row>
    <row r="926" spans="2:5" x14ac:dyDescent="0.2">
      <c r="B926" s="1" t="s">
        <v>1401</v>
      </c>
      <c r="C926" s="1" t="s">
        <v>5551</v>
      </c>
      <c r="D926" s="1" t="s">
        <v>3149</v>
      </c>
      <c r="E926" s="1" t="s">
        <v>3150</v>
      </c>
    </row>
    <row r="927" spans="2:5" x14ac:dyDescent="0.2">
      <c r="B927" s="1" t="s">
        <v>2275</v>
      </c>
      <c r="C927" s="1" t="s">
        <v>6461</v>
      </c>
      <c r="D927" s="1" t="s">
        <v>3149</v>
      </c>
      <c r="E927" s="1" t="s">
        <v>3150</v>
      </c>
    </row>
    <row r="928" spans="2:5" x14ac:dyDescent="0.2">
      <c r="B928" s="1" t="s">
        <v>19</v>
      </c>
      <c r="C928" s="1" t="s">
        <v>3124</v>
      </c>
      <c r="D928" s="1" t="s">
        <v>3125</v>
      </c>
      <c r="E928" s="1" t="s">
        <v>3126</v>
      </c>
    </row>
    <row r="929" spans="2:5" x14ac:dyDescent="0.2">
      <c r="B929" s="1" t="s">
        <v>653</v>
      </c>
      <c r="C929" s="1" t="s">
        <v>4627</v>
      </c>
      <c r="D929" s="1" t="s">
        <v>3149</v>
      </c>
      <c r="E929" s="1" t="s">
        <v>3150</v>
      </c>
    </row>
    <row r="930" spans="2:5" x14ac:dyDescent="0.2">
      <c r="B930" s="1" t="s">
        <v>1542</v>
      </c>
      <c r="C930" s="1" t="s">
        <v>5714</v>
      </c>
      <c r="D930" s="1" t="s">
        <v>3149</v>
      </c>
      <c r="E930" s="1" t="s">
        <v>3150</v>
      </c>
    </row>
    <row r="931" spans="2:5" x14ac:dyDescent="0.2">
      <c r="B931" s="1" t="s">
        <v>2409</v>
      </c>
      <c r="C931" s="1" t="s">
        <v>6619</v>
      </c>
      <c r="D931" s="1" t="s">
        <v>3149</v>
      </c>
      <c r="E931" s="1" t="s">
        <v>3150</v>
      </c>
    </row>
    <row r="932" spans="2:5" x14ac:dyDescent="0.2">
      <c r="B932" s="1" t="s">
        <v>25</v>
      </c>
      <c r="C932" s="1" t="s">
        <v>3142</v>
      </c>
      <c r="D932" s="1" t="s">
        <v>3143</v>
      </c>
      <c r="E932" s="1" t="s">
        <v>3144</v>
      </c>
    </row>
    <row r="933" spans="2:5" x14ac:dyDescent="0.2">
      <c r="B933" s="1" t="s">
        <v>1045</v>
      </c>
      <c r="C933" s="1" t="s">
        <v>5025</v>
      </c>
      <c r="D933" s="1" t="s">
        <v>3149</v>
      </c>
      <c r="E933" s="1" t="s">
        <v>3150</v>
      </c>
    </row>
    <row r="934" spans="2:5" x14ac:dyDescent="0.2">
      <c r="B934" s="1" t="s">
        <v>1931</v>
      </c>
      <c r="C934" s="1" t="s">
        <v>6107</v>
      </c>
      <c r="D934" s="1" t="s">
        <v>3149</v>
      </c>
      <c r="E934" s="1" t="s">
        <v>3150</v>
      </c>
    </row>
    <row r="935" spans="2:5" x14ac:dyDescent="0.2">
      <c r="B935" s="1" t="s">
        <v>2788</v>
      </c>
      <c r="C935" s="1" t="s">
        <v>6998</v>
      </c>
      <c r="D935" s="1" t="s">
        <v>3149</v>
      </c>
      <c r="E935" s="1" t="s">
        <v>3150</v>
      </c>
    </row>
    <row r="936" spans="2:5" x14ac:dyDescent="0.2">
      <c r="B936" s="1" t="s">
        <v>24</v>
      </c>
      <c r="C936" s="1" t="s">
        <v>3139</v>
      </c>
      <c r="D936" s="1" t="s">
        <v>3140</v>
      </c>
      <c r="E936" s="1" t="s">
        <v>3141</v>
      </c>
    </row>
    <row r="937" spans="2:5" x14ac:dyDescent="0.2">
      <c r="B937" s="1" t="s">
        <v>977</v>
      </c>
      <c r="C937" s="1" t="s">
        <v>4955</v>
      </c>
      <c r="D937" s="1" t="s">
        <v>3149</v>
      </c>
      <c r="E937" s="1" t="s">
        <v>3150</v>
      </c>
    </row>
    <row r="938" spans="2:5" x14ac:dyDescent="0.2">
      <c r="B938" s="1" t="s">
        <v>1867</v>
      </c>
      <c r="C938" s="1" t="s">
        <v>6043</v>
      </c>
      <c r="D938" s="1" t="s">
        <v>3149</v>
      </c>
      <c r="E938" s="1" t="s">
        <v>3150</v>
      </c>
    </row>
    <row r="939" spans="2:5" x14ac:dyDescent="0.2">
      <c r="B939" s="1" t="s">
        <v>2724</v>
      </c>
      <c r="C939" s="1" t="s">
        <v>6934</v>
      </c>
      <c r="D939" s="1" t="s">
        <v>3149</v>
      </c>
      <c r="E939" s="1" t="s">
        <v>3150</v>
      </c>
    </row>
    <row r="940" spans="2:5" x14ac:dyDescent="0.2">
      <c r="B940" s="1" t="s">
        <v>23</v>
      </c>
      <c r="C940" s="1" t="s">
        <v>3136</v>
      </c>
      <c r="D940" s="1" t="s">
        <v>3137</v>
      </c>
      <c r="E940" s="1" t="s">
        <v>3138</v>
      </c>
    </row>
    <row r="941" spans="2:5" x14ac:dyDescent="0.2">
      <c r="B941" s="1" t="s">
        <v>913</v>
      </c>
      <c r="C941" s="1" t="s">
        <v>4891</v>
      </c>
      <c r="D941" s="1" t="s">
        <v>3149</v>
      </c>
      <c r="E941" s="1" t="s">
        <v>3150</v>
      </c>
    </row>
    <row r="942" spans="2:5" x14ac:dyDescent="0.2">
      <c r="B942" s="1" t="s">
        <v>1804</v>
      </c>
      <c r="C942" s="1" t="s">
        <v>5980</v>
      </c>
      <c r="D942" s="1" t="s">
        <v>3149</v>
      </c>
      <c r="E942" s="1" t="s">
        <v>3150</v>
      </c>
    </row>
    <row r="943" spans="2:5" x14ac:dyDescent="0.2">
      <c r="B943" s="1" t="s">
        <v>2663</v>
      </c>
      <c r="C943" s="1" t="s">
        <v>6873</v>
      </c>
      <c r="D943" s="1" t="s">
        <v>3149</v>
      </c>
      <c r="E943" s="1" t="s">
        <v>3150</v>
      </c>
    </row>
    <row r="944" spans="2:5" x14ac:dyDescent="0.2">
      <c r="B944" s="1" t="s">
        <v>11</v>
      </c>
      <c r="C944" s="1" t="s">
        <v>3100</v>
      </c>
      <c r="D944" s="1" t="s">
        <v>3101</v>
      </c>
      <c r="E944" s="1" t="s">
        <v>3102</v>
      </c>
    </row>
    <row r="945" spans="2:5" x14ac:dyDescent="0.2">
      <c r="B945" s="1" t="s">
        <v>1261</v>
      </c>
      <c r="C945" s="1" t="s">
        <v>5410</v>
      </c>
      <c r="D945" s="1" t="s">
        <v>3101</v>
      </c>
      <c r="E945" s="1" t="s">
        <v>3102</v>
      </c>
    </row>
    <row r="946" spans="2:5" x14ac:dyDescent="0.2">
      <c r="B946" s="1" t="s">
        <v>2141</v>
      </c>
      <c r="C946" s="1" t="s">
        <v>6329</v>
      </c>
      <c r="D946" s="1" t="s">
        <v>3101</v>
      </c>
      <c r="E946" s="1" t="s">
        <v>3102</v>
      </c>
    </row>
    <row r="947" spans="2:5" x14ac:dyDescent="0.2">
      <c r="B947" s="1" t="s">
        <v>2997</v>
      </c>
      <c r="C947" s="1" t="s">
        <v>7207</v>
      </c>
      <c r="D947" s="1" t="s">
        <v>3101</v>
      </c>
      <c r="E947" s="1" t="s">
        <v>3102</v>
      </c>
    </row>
    <row r="948" spans="2:5" x14ac:dyDescent="0.2">
      <c r="B948" s="1" t="s">
        <v>12</v>
      </c>
      <c r="C948" s="1" t="s">
        <v>3103</v>
      </c>
      <c r="D948" s="1" t="s">
        <v>3104</v>
      </c>
      <c r="E948" s="1" t="s">
        <v>3105</v>
      </c>
    </row>
    <row r="949" spans="2:5" x14ac:dyDescent="0.2">
      <c r="B949" s="1" t="s">
        <v>1262</v>
      </c>
      <c r="C949" s="1" t="s">
        <v>5411</v>
      </c>
      <c r="D949" s="1" t="s">
        <v>3104</v>
      </c>
      <c r="E949" s="1" t="s">
        <v>3105</v>
      </c>
    </row>
    <row r="950" spans="2:5" x14ac:dyDescent="0.2">
      <c r="B950" s="1" t="s">
        <v>2142</v>
      </c>
      <c r="C950" s="1" t="s">
        <v>6330</v>
      </c>
      <c r="D950" s="1" t="s">
        <v>3104</v>
      </c>
      <c r="E950" s="1" t="s">
        <v>3105</v>
      </c>
    </row>
    <row r="951" spans="2:5" x14ac:dyDescent="0.2">
      <c r="B951" s="1" t="s">
        <v>2998</v>
      </c>
      <c r="C951" s="1" t="s">
        <v>7208</v>
      </c>
      <c r="D951" s="1" t="s">
        <v>3104</v>
      </c>
      <c r="E951" s="1" t="s">
        <v>3105</v>
      </c>
    </row>
    <row r="952" spans="2:5" x14ac:dyDescent="0.2">
      <c r="B952" s="1" t="s">
        <v>509</v>
      </c>
      <c r="C952" s="1" t="s">
        <v>4421</v>
      </c>
      <c r="D952" s="1" t="s">
        <v>3536</v>
      </c>
      <c r="E952" s="1" t="s">
        <v>3537</v>
      </c>
    </row>
    <row r="953" spans="2:5" x14ac:dyDescent="0.2">
      <c r="B953" s="1" t="s">
        <v>510</v>
      </c>
      <c r="C953" s="1" t="s">
        <v>4422</v>
      </c>
      <c r="D953" s="1" t="s">
        <v>3539</v>
      </c>
      <c r="E953" s="1" t="s">
        <v>3540</v>
      </c>
    </row>
    <row r="954" spans="2:5" x14ac:dyDescent="0.2">
      <c r="B954" s="1" t="s">
        <v>511</v>
      </c>
      <c r="C954" s="1" t="s">
        <v>4423</v>
      </c>
      <c r="D954" s="1" t="s">
        <v>3542</v>
      </c>
      <c r="E954" s="1" t="s">
        <v>3543</v>
      </c>
    </row>
    <row r="955" spans="2:5" x14ac:dyDescent="0.2">
      <c r="B955" s="1" t="s">
        <v>512</v>
      </c>
      <c r="C955" s="1" t="s">
        <v>4424</v>
      </c>
      <c r="D955" s="1" t="s">
        <v>3545</v>
      </c>
      <c r="E955" s="1" t="s">
        <v>3546</v>
      </c>
    </row>
    <row r="956" spans="2:5" x14ac:dyDescent="0.2">
      <c r="B956" s="1" t="s">
        <v>513</v>
      </c>
      <c r="C956" s="1" t="s">
        <v>4425</v>
      </c>
      <c r="D956" s="1" t="s">
        <v>3548</v>
      </c>
      <c r="E956" s="1" t="s">
        <v>3549</v>
      </c>
    </row>
    <row r="957" spans="2:5" x14ac:dyDescent="0.2">
      <c r="B957" s="1" t="s">
        <v>514</v>
      </c>
      <c r="C957" s="1" t="s">
        <v>4426</v>
      </c>
      <c r="D957" s="1" t="s">
        <v>3551</v>
      </c>
      <c r="E957" s="1" t="s">
        <v>3552</v>
      </c>
    </row>
    <row r="958" spans="2:5" x14ac:dyDescent="0.2">
      <c r="B958" s="1" t="s">
        <v>515</v>
      </c>
      <c r="C958" s="1" t="s">
        <v>4427</v>
      </c>
      <c r="D958" s="1" t="s">
        <v>3554</v>
      </c>
      <c r="E958" s="1" t="s">
        <v>3555</v>
      </c>
    </row>
    <row r="959" spans="2:5" x14ac:dyDescent="0.2">
      <c r="B959" s="1" t="s">
        <v>516</v>
      </c>
      <c r="C959" s="1" t="s">
        <v>4428</v>
      </c>
      <c r="D959" s="1" t="s">
        <v>3557</v>
      </c>
      <c r="E959" s="1" t="s">
        <v>3558</v>
      </c>
    </row>
    <row r="960" spans="2:5" x14ac:dyDescent="0.2">
      <c r="B960" s="1" t="s">
        <v>517</v>
      </c>
      <c r="C960" s="1" t="s">
        <v>4429</v>
      </c>
      <c r="D960" s="1" t="s">
        <v>3560</v>
      </c>
      <c r="E960" s="1" t="s">
        <v>3561</v>
      </c>
    </row>
    <row r="961" spans="2:5" x14ac:dyDescent="0.2">
      <c r="B961" s="1" t="s">
        <v>518</v>
      </c>
      <c r="C961" s="1" t="s">
        <v>4430</v>
      </c>
      <c r="D961" s="1" t="s">
        <v>3563</v>
      </c>
      <c r="E961" s="1" t="s">
        <v>3564</v>
      </c>
    </row>
    <row r="962" spans="2:5" x14ac:dyDescent="0.2">
      <c r="B962" s="1" t="s">
        <v>519</v>
      </c>
      <c r="C962" s="1" t="s">
        <v>4431</v>
      </c>
      <c r="D962" s="1" t="s">
        <v>3566</v>
      </c>
      <c r="E962" s="1" t="s">
        <v>3567</v>
      </c>
    </row>
    <row r="963" spans="2:5" x14ac:dyDescent="0.2">
      <c r="B963" s="1" t="s">
        <v>520</v>
      </c>
      <c r="C963" s="1" t="s">
        <v>4432</v>
      </c>
      <c r="D963" s="1" t="s">
        <v>3569</v>
      </c>
      <c r="E963" s="1" t="s">
        <v>3570</v>
      </c>
    </row>
    <row r="964" spans="2:5" x14ac:dyDescent="0.2">
      <c r="B964" s="1" t="s">
        <v>521</v>
      </c>
      <c r="C964" s="1" t="s">
        <v>4433</v>
      </c>
      <c r="D964" s="1" t="s">
        <v>3572</v>
      </c>
      <c r="E964" s="1" t="s">
        <v>3573</v>
      </c>
    </row>
    <row r="965" spans="2:5" x14ac:dyDescent="0.2">
      <c r="B965" s="1" t="s">
        <v>508</v>
      </c>
      <c r="C965" s="1" t="s">
        <v>4420</v>
      </c>
      <c r="D965" s="1" t="s">
        <v>3533</v>
      </c>
      <c r="E965" s="1" t="s">
        <v>3534</v>
      </c>
    </row>
    <row r="966" spans="2:5" x14ac:dyDescent="0.2">
      <c r="B966" s="1" t="s">
        <v>1418</v>
      </c>
      <c r="C966" s="1" t="s">
        <v>5568</v>
      </c>
      <c r="D966" s="1" t="s">
        <v>3536</v>
      </c>
      <c r="E966" s="1" t="s">
        <v>3537</v>
      </c>
    </row>
    <row r="967" spans="2:5" x14ac:dyDescent="0.2">
      <c r="B967" s="1" t="s">
        <v>1419</v>
      </c>
      <c r="C967" s="1" t="s">
        <v>5569</v>
      </c>
      <c r="D967" s="1" t="s">
        <v>3539</v>
      </c>
      <c r="E967" s="1" t="s">
        <v>3540</v>
      </c>
    </row>
    <row r="968" spans="2:5" x14ac:dyDescent="0.2">
      <c r="B968" s="1" t="s">
        <v>1420</v>
      </c>
      <c r="C968" s="1" t="s">
        <v>5570</v>
      </c>
      <c r="D968" s="1" t="s">
        <v>3542</v>
      </c>
      <c r="E968" s="1" t="s">
        <v>3543</v>
      </c>
    </row>
    <row r="969" spans="2:5" x14ac:dyDescent="0.2">
      <c r="B969" s="1" t="s">
        <v>1421</v>
      </c>
      <c r="C969" s="1" t="s">
        <v>5571</v>
      </c>
      <c r="D969" s="1" t="s">
        <v>3545</v>
      </c>
      <c r="E969" s="1" t="s">
        <v>3546</v>
      </c>
    </row>
    <row r="970" spans="2:5" x14ac:dyDescent="0.2">
      <c r="B970" s="1" t="s">
        <v>1422</v>
      </c>
      <c r="C970" s="1" t="s">
        <v>5572</v>
      </c>
      <c r="D970" s="1" t="s">
        <v>3548</v>
      </c>
      <c r="E970" s="1" t="s">
        <v>3549</v>
      </c>
    </row>
    <row r="971" spans="2:5" x14ac:dyDescent="0.2">
      <c r="B971" s="1" t="s">
        <v>1423</v>
      </c>
      <c r="C971" s="1" t="s">
        <v>5573</v>
      </c>
      <c r="D971" s="1" t="s">
        <v>3551</v>
      </c>
      <c r="E971" s="1" t="s">
        <v>3552</v>
      </c>
    </row>
    <row r="972" spans="2:5" x14ac:dyDescent="0.2">
      <c r="B972" s="1" t="s">
        <v>1424</v>
      </c>
      <c r="C972" s="1" t="s">
        <v>5574</v>
      </c>
      <c r="D972" s="1" t="s">
        <v>3554</v>
      </c>
      <c r="E972" s="1" t="s">
        <v>3555</v>
      </c>
    </row>
    <row r="973" spans="2:5" x14ac:dyDescent="0.2">
      <c r="B973" s="1" t="s">
        <v>1425</v>
      </c>
      <c r="C973" s="1" t="s">
        <v>5575</v>
      </c>
      <c r="D973" s="1" t="s">
        <v>3557</v>
      </c>
      <c r="E973" s="1" t="s">
        <v>3558</v>
      </c>
    </row>
    <row r="974" spans="2:5" x14ac:dyDescent="0.2">
      <c r="B974" s="1" t="s">
        <v>1426</v>
      </c>
      <c r="C974" s="1" t="s">
        <v>5576</v>
      </c>
      <c r="D974" s="1" t="s">
        <v>3560</v>
      </c>
      <c r="E974" s="1" t="s">
        <v>3561</v>
      </c>
    </row>
    <row r="975" spans="2:5" x14ac:dyDescent="0.2">
      <c r="B975" s="1" t="s">
        <v>1427</v>
      </c>
      <c r="C975" s="1" t="s">
        <v>5577</v>
      </c>
      <c r="D975" s="1" t="s">
        <v>3563</v>
      </c>
      <c r="E975" s="1" t="s">
        <v>3564</v>
      </c>
    </row>
    <row r="976" spans="2:5" x14ac:dyDescent="0.2">
      <c r="B976" s="1" t="s">
        <v>1428</v>
      </c>
      <c r="C976" s="1" t="s">
        <v>5578</v>
      </c>
      <c r="D976" s="1" t="s">
        <v>3566</v>
      </c>
      <c r="E976" s="1" t="s">
        <v>3567</v>
      </c>
    </row>
    <row r="977" spans="2:5" x14ac:dyDescent="0.2">
      <c r="B977" s="1" t="s">
        <v>1429</v>
      </c>
      <c r="C977" s="1" t="s">
        <v>5579</v>
      </c>
      <c r="D977" s="1" t="s">
        <v>3569</v>
      </c>
      <c r="E977" s="1" t="s">
        <v>3570</v>
      </c>
    </row>
    <row r="978" spans="2:5" x14ac:dyDescent="0.2">
      <c r="B978" s="1" t="s">
        <v>1430</v>
      </c>
      <c r="C978" s="1" t="s">
        <v>5580</v>
      </c>
      <c r="D978" s="1" t="s">
        <v>3572</v>
      </c>
      <c r="E978" s="1" t="s">
        <v>3573</v>
      </c>
    </row>
    <row r="979" spans="2:5" x14ac:dyDescent="0.2">
      <c r="B979" s="1" t="s">
        <v>1417</v>
      </c>
      <c r="C979" s="1" t="s">
        <v>5567</v>
      </c>
      <c r="D979" s="1" t="s">
        <v>3533</v>
      </c>
      <c r="E979" s="1" t="s">
        <v>3534</v>
      </c>
    </row>
    <row r="980" spans="2:5" x14ac:dyDescent="0.2">
      <c r="B980" s="1" t="s">
        <v>2304</v>
      </c>
      <c r="C980" s="1" t="s">
        <v>6514</v>
      </c>
      <c r="D980" s="1" t="s">
        <v>3536</v>
      </c>
      <c r="E980" s="1" t="s">
        <v>3537</v>
      </c>
    </row>
    <row r="981" spans="2:5" x14ac:dyDescent="0.2">
      <c r="B981" s="1" t="s">
        <v>2305</v>
      </c>
      <c r="C981" s="1" t="s">
        <v>6515</v>
      </c>
      <c r="D981" s="1" t="s">
        <v>3539</v>
      </c>
      <c r="E981" s="1" t="s">
        <v>3540</v>
      </c>
    </row>
    <row r="982" spans="2:5" x14ac:dyDescent="0.2">
      <c r="B982" s="1" t="s">
        <v>2306</v>
      </c>
      <c r="C982" s="1" t="s">
        <v>6516</v>
      </c>
      <c r="D982" s="1" t="s">
        <v>3542</v>
      </c>
      <c r="E982" s="1" t="s">
        <v>3543</v>
      </c>
    </row>
    <row r="983" spans="2:5" x14ac:dyDescent="0.2">
      <c r="B983" s="1" t="s">
        <v>2307</v>
      </c>
      <c r="C983" s="1" t="s">
        <v>6517</v>
      </c>
      <c r="D983" s="1" t="s">
        <v>3545</v>
      </c>
      <c r="E983" s="1" t="s">
        <v>3546</v>
      </c>
    </row>
    <row r="984" spans="2:5" x14ac:dyDescent="0.2">
      <c r="B984" s="1" t="s">
        <v>2308</v>
      </c>
      <c r="C984" s="1" t="s">
        <v>6518</v>
      </c>
      <c r="D984" s="1" t="s">
        <v>3548</v>
      </c>
      <c r="E984" s="1" t="s">
        <v>3549</v>
      </c>
    </row>
    <row r="985" spans="2:5" x14ac:dyDescent="0.2">
      <c r="B985" s="1" t="s">
        <v>2309</v>
      </c>
      <c r="C985" s="1" t="s">
        <v>6519</v>
      </c>
      <c r="D985" s="1" t="s">
        <v>3551</v>
      </c>
      <c r="E985" s="1" t="s">
        <v>3552</v>
      </c>
    </row>
    <row r="986" spans="2:5" x14ac:dyDescent="0.2">
      <c r="B986" s="1" t="s">
        <v>2310</v>
      </c>
      <c r="C986" s="1" t="s">
        <v>6520</v>
      </c>
      <c r="D986" s="1" t="s">
        <v>3554</v>
      </c>
      <c r="E986" s="1" t="s">
        <v>3555</v>
      </c>
    </row>
    <row r="987" spans="2:5" x14ac:dyDescent="0.2">
      <c r="B987" s="1" t="s">
        <v>2311</v>
      </c>
      <c r="C987" s="1" t="s">
        <v>6521</v>
      </c>
      <c r="D987" s="1" t="s">
        <v>3557</v>
      </c>
      <c r="E987" s="1" t="s">
        <v>3558</v>
      </c>
    </row>
    <row r="988" spans="2:5" x14ac:dyDescent="0.2">
      <c r="B988" s="1" t="s">
        <v>2312</v>
      </c>
      <c r="C988" s="1" t="s">
        <v>6522</v>
      </c>
      <c r="D988" s="1" t="s">
        <v>3560</v>
      </c>
      <c r="E988" s="1" t="s">
        <v>3561</v>
      </c>
    </row>
    <row r="989" spans="2:5" x14ac:dyDescent="0.2">
      <c r="B989" s="1" t="s">
        <v>2313</v>
      </c>
      <c r="C989" s="1" t="s">
        <v>6523</v>
      </c>
      <c r="D989" s="1" t="s">
        <v>3563</v>
      </c>
      <c r="E989" s="1" t="s">
        <v>3564</v>
      </c>
    </row>
    <row r="990" spans="2:5" x14ac:dyDescent="0.2">
      <c r="B990" s="1" t="s">
        <v>2314</v>
      </c>
      <c r="C990" s="1" t="s">
        <v>6524</v>
      </c>
      <c r="D990" s="1" t="s">
        <v>3566</v>
      </c>
      <c r="E990" s="1" t="s">
        <v>3567</v>
      </c>
    </row>
    <row r="991" spans="2:5" x14ac:dyDescent="0.2">
      <c r="B991" s="1" t="s">
        <v>2315</v>
      </c>
      <c r="C991" s="1" t="s">
        <v>6525</v>
      </c>
      <c r="D991" s="1" t="s">
        <v>3569</v>
      </c>
      <c r="E991" s="1" t="s">
        <v>3570</v>
      </c>
    </row>
    <row r="992" spans="2:5" x14ac:dyDescent="0.2">
      <c r="B992" s="1" t="s">
        <v>2316</v>
      </c>
      <c r="C992" s="1" t="s">
        <v>6526</v>
      </c>
      <c r="D992" s="1" t="s">
        <v>3572</v>
      </c>
      <c r="E992" s="1" t="s">
        <v>3573</v>
      </c>
    </row>
    <row r="993" spans="2:5" x14ac:dyDescent="0.2">
      <c r="B993" s="1" t="s">
        <v>2303</v>
      </c>
      <c r="C993" s="1" t="s">
        <v>6513</v>
      </c>
      <c r="D993" s="1" t="s">
        <v>3533</v>
      </c>
      <c r="E993" s="1" t="s">
        <v>3534</v>
      </c>
    </row>
    <row r="994" spans="2:5" x14ac:dyDescent="0.2">
      <c r="B994" s="1" t="s">
        <v>799</v>
      </c>
      <c r="C994" s="1" t="s">
        <v>4777</v>
      </c>
      <c r="D994" s="1" t="s">
        <v>3536</v>
      </c>
      <c r="E994" s="1" t="s">
        <v>3537</v>
      </c>
    </row>
    <row r="995" spans="2:5" x14ac:dyDescent="0.2">
      <c r="B995" s="1" t="s">
        <v>800</v>
      </c>
      <c r="C995" s="1" t="s">
        <v>4778</v>
      </c>
      <c r="D995" s="1" t="s">
        <v>3539</v>
      </c>
      <c r="E995" s="1" t="s">
        <v>3540</v>
      </c>
    </row>
    <row r="996" spans="2:5" x14ac:dyDescent="0.2">
      <c r="B996" s="1" t="s">
        <v>801</v>
      </c>
      <c r="C996" s="1" t="s">
        <v>4779</v>
      </c>
      <c r="D996" s="1" t="s">
        <v>3542</v>
      </c>
      <c r="E996" s="1" t="s">
        <v>3543</v>
      </c>
    </row>
    <row r="997" spans="2:5" x14ac:dyDescent="0.2">
      <c r="B997" s="1" t="s">
        <v>802</v>
      </c>
      <c r="C997" s="1" t="s">
        <v>4780</v>
      </c>
      <c r="D997" s="1" t="s">
        <v>3545</v>
      </c>
      <c r="E997" s="1" t="s">
        <v>3546</v>
      </c>
    </row>
    <row r="998" spans="2:5" x14ac:dyDescent="0.2">
      <c r="B998" s="1" t="s">
        <v>803</v>
      </c>
      <c r="C998" s="1" t="s">
        <v>4781</v>
      </c>
      <c r="D998" s="1" t="s">
        <v>3548</v>
      </c>
      <c r="E998" s="1" t="s">
        <v>3549</v>
      </c>
    </row>
    <row r="999" spans="2:5" x14ac:dyDescent="0.2">
      <c r="B999" s="1" t="s">
        <v>804</v>
      </c>
      <c r="C999" s="1" t="s">
        <v>4782</v>
      </c>
      <c r="D999" s="1" t="s">
        <v>3551</v>
      </c>
      <c r="E999" s="1" t="s">
        <v>3552</v>
      </c>
    </row>
    <row r="1000" spans="2:5" x14ac:dyDescent="0.2">
      <c r="B1000" s="1" t="s">
        <v>805</v>
      </c>
      <c r="C1000" s="1" t="s">
        <v>4783</v>
      </c>
      <c r="D1000" s="1" t="s">
        <v>3554</v>
      </c>
      <c r="E1000" s="1" t="s">
        <v>3555</v>
      </c>
    </row>
    <row r="1001" spans="2:5" x14ac:dyDescent="0.2">
      <c r="B1001" s="1" t="s">
        <v>806</v>
      </c>
      <c r="C1001" s="1" t="s">
        <v>4784</v>
      </c>
      <c r="D1001" s="1" t="s">
        <v>3557</v>
      </c>
      <c r="E1001" s="1" t="s">
        <v>3558</v>
      </c>
    </row>
    <row r="1002" spans="2:5" x14ac:dyDescent="0.2">
      <c r="B1002" s="1" t="s">
        <v>807</v>
      </c>
      <c r="C1002" s="1" t="s">
        <v>4785</v>
      </c>
      <c r="D1002" s="1" t="s">
        <v>3560</v>
      </c>
      <c r="E1002" s="1" t="s">
        <v>3561</v>
      </c>
    </row>
    <row r="1003" spans="2:5" x14ac:dyDescent="0.2">
      <c r="B1003" s="1" t="s">
        <v>808</v>
      </c>
      <c r="C1003" s="1" t="s">
        <v>4786</v>
      </c>
      <c r="D1003" s="1" t="s">
        <v>3563</v>
      </c>
      <c r="E1003" s="1" t="s">
        <v>3564</v>
      </c>
    </row>
    <row r="1004" spans="2:5" x14ac:dyDescent="0.2">
      <c r="B1004" s="1" t="s">
        <v>809</v>
      </c>
      <c r="C1004" s="1" t="s">
        <v>4787</v>
      </c>
      <c r="D1004" s="1" t="s">
        <v>3566</v>
      </c>
      <c r="E1004" s="1" t="s">
        <v>3567</v>
      </c>
    </row>
    <row r="1005" spans="2:5" x14ac:dyDescent="0.2">
      <c r="B1005" s="1" t="s">
        <v>810</v>
      </c>
      <c r="C1005" s="1" t="s">
        <v>4788</v>
      </c>
      <c r="D1005" s="1" t="s">
        <v>3569</v>
      </c>
      <c r="E1005" s="1" t="s">
        <v>3570</v>
      </c>
    </row>
    <row r="1006" spans="2:5" x14ac:dyDescent="0.2">
      <c r="B1006" s="1" t="s">
        <v>811</v>
      </c>
      <c r="C1006" s="1" t="s">
        <v>4789</v>
      </c>
      <c r="D1006" s="1" t="s">
        <v>3572</v>
      </c>
      <c r="E1006" s="1" t="s">
        <v>3573</v>
      </c>
    </row>
    <row r="1007" spans="2:5" x14ac:dyDescent="0.2">
      <c r="B1007" s="1" t="s">
        <v>798</v>
      </c>
      <c r="C1007" s="1" t="s">
        <v>4776</v>
      </c>
      <c r="D1007" s="1" t="s">
        <v>3533</v>
      </c>
      <c r="E1007" s="1" t="s">
        <v>3534</v>
      </c>
    </row>
    <row r="1008" spans="2:5" x14ac:dyDescent="0.2">
      <c r="B1008" s="1" t="s">
        <v>1691</v>
      </c>
      <c r="C1008" s="1" t="s">
        <v>5865</v>
      </c>
      <c r="D1008" s="1" t="s">
        <v>3536</v>
      </c>
      <c r="E1008" s="1" t="s">
        <v>3537</v>
      </c>
    </row>
    <row r="1009" spans="2:5" x14ac:dyDescent="0.2">
      <c r="B1009" s="1" t="s">
        <v>1692</v>
      </c>
      <c r="C1009" s="1" t="s">
        <v>5866</v>
      </c>
      <c r="D1009" s="1" t="s">
        <v>3539</v>
      </c>
      <c r="E1009" s="1" t="s">
        <v>3540</v>
      </c>
    </row>
    <row r="1010" spans="2:5" x14ac:dyDescent="0.2">
      <c r="B1010" s="1" t="s">
        <v>1693</v>
      </c>
      <c r="C1010" s="1" t="s">
        <v>5867</v>
      </c>
      <c r="D1010" s="1" t="s">
        <v>3542</v>
      </c>
      <c r="E1010" s="1" t="s">
        <v>3543</v>
      </c>
    </row>
    <row r="1011" spans="2:5" x14ac:dyDescent="0.2">
      <c r="B1011" s="1" t="s">
        <v>1694</v>
      </c>
      <c r="C1011" s="1" t="s">
        <v>5868</v>
      </c>
      <c r="D1011" s="1" t="s">
        <v>3545</v>
      </c>
      <c r="E1011" s="1" t="s">
        <v>3546</v>
      </c>
    </row>
    <row r="1012" spans="2:5" x14ac:dyDescent="0.2">
      <c r="B1012" s="1" t="s">
        <v>1695</v>
      </c>
      <c r="C1012" s="1" t="s">
        <v>5869</v>
      </c>
      <c r="D1012" s="1" t="s">
        <v>3548</v>
      </c>
      <c r="E1012" s="1" t="s">
        <v>3549</v>
      </c>
    </row>
    <row r="1013" spans="2:5" x14ac:dyDescent="0.2">
      <c r="B1013" s="1" t="s">
        <v>1696</v>
      </c>
      <c r="C1013" s="1" t="s">
        <v>5870</v>
      </c>
      <c r="D1013" s="1" t="s">
        <v>3551</v>
      </c>
      <c r="E1013" s="1" t="s">
        <v>3552</v>
      </c>
    </row>
    <row r="1014" spans="2:5" x14ac:dyDescent="0.2">
      <c r="B1014" s="1" t="s">
        <v>1697</v>
      </c>
      <c r="C1014" s="1" t="s">
        <v>5871</v>
      </c>
      <c r="D1014" s="1" t="s">
        <v>3554</v>
      </c>
      <c r="E1014" s="1" t="s">
        <v>3555</v>
      </c>
    </row>
    <row r="1015" spans="2:5" x14ac:dyDescent="0.2">
      <c r="B1015" s="1" t="s">
        <v>1698</v>
      </c>
      <c r="C1015" s="1" t="s">
        <v>5872</v>
      </c>
      <c r="D1015" s="1" t="s">
        <v>3557</v>
      </c>
      <c r="E1015" s="1" t="s">
        <v>3558</v>
      </c>
    </row>
    <row r="1016" spans="2:5" x14ac:dyDescent="0.2">
      <c r="B1016" s="1" t="s">
        <v>1699</v>
      </c>
      <c r="C1016" s="1" t="s">
        <v>5873</v>
      </c>
      <c r="D1016" s="1" t="s">
        <v>3560</v>
      </c>
      <c r="E1016" s="1" t="s">
        <v>3561</v>
      </c>
    </row>
    <row r="1017" spans="2:5" x14ac:dyDescent="0.2">
      <c r="B1017" s="1" t="s">
        <v>1700</v>
      </c>
      <c r="C1017" s="1" t="s">
        <v>5874</v>
      </c>
      <c r="D1017" s="1" t="s">
        <v>3563</v>
      </c>
      <c r="E1017" s="1" t="s">
        <v>3564</v>
      </c>
    </row>
    <row r="1018" spans="2:5" x14ac:dyDescent="0.2">
      <c r="B1018" s="1" t="s">
        <v>1701</v>
      </c>
      <c r="C1018" s="1" t="s">
        <v>5875</v>
      </c>
      <c r="D1018" s="1" t="s">
        <v>3566</v>
      </c>
      <c r="E1018" s="1" t="s">
        <v>3567</v>
      </c>
    </row>
    <row r="1019" spans="2:5" x14ac:dyDescent="0.2">
      <c r="B1019" s="1" t="s">
        <v>1702</v>
      </c>
      <c r="C1019" s="1" t="s">
        <v>5876</v>
      </c>
      <c r="D1019" s="1" t="s">
        <v>3569</v>
      </c>
      <c r="E1019" s="1" t="s">
        <v>3570</v>
      </c>
    </row>
    <row r="1020" spans="2:5" x14ac:dyDescent="0.2">
      <c r="B1020" s="1" t="s">
        <v>1703</v>
      </c>
      <c r="C1020" s="1" t="s">
        <v>5877</v>
      </c>
      <c r="D1020" s="1" t="s">
        <v>3572</v>
      </c>
      <c r="E1020" s="1" t="s">
        <v>3573</v>
      </c>
    </row>
    <row r="1021" spans="2:5" x14ac:dyDescent="0.2">
      <c r="B1021" s="1" t="s">
        <v>1690</v>
      </c>
      <c r="C1021" s="1" t="s">
        <v>5864</v>
      </c>
      <c r="D1021" s="1" t="s">
        <v>3533</v>
      </c>
      <c r="E1021" s="1" t="s">
        <v>3534</v>
      </c>
    </row>
    <row r="1022" spans="2:5" x14ac:dyDescent="0.2">
      <c r="B1022" s="1" t="s">
        <v>2552</v>
      </c>
      <c r="C1022" s="1" t="s">
        <v>6762</v>
      </c>
      <c r="D1022" s="1" t="s">
        <v>3536</v>
      </c>
      <c r="E1022" s="1" t="s">
        <v>3537</v>
      </c>
    </row>
    <row r="1023" spans="2:5" x14ac:dyDescent="0.2">
      <c r="B1023" s="1" t="s">
        <v>2553</v>
      </c>
      <c r="C1023" s="1" t="s">
        <v>6763</v>
      </c>
      <c r="D1023" s="1" t="s">
        <v>3539</v>
      </c>
      <c r="E1023" s="1" t="s">
        <v>3540</v>
      </c>
    </row>
    <row r="1024" spans="2:5" x14ac:dyDescent="0.2">
      <c r="B1024" s="1" t="s">
        <v>2554</v>
      </c>
      <c r="C1024" s="1" t="s">
        <v>6764</v>
      </c>
      <c r="D1024" s="1" t="s">
        <v>3542</v>
      </c>
      <c r="E1024" s="1" t="s">
        <v>3543</v>
      </c>
    </row>
    <row r="1025" spans="2:5" x14ac:dyDescent="0.2">
      <c r="B1025" s="1" t="s">
        <v>2555</v>
      </c>
      <c r="C1025" s="1" t="s">
        <v>6765</v>
      </c>
      <c r="D1025" s="1" t="s">
        <v>3545</v>
      </c>
      <c r="E1025" s="1" t="s">
        <v>3546</v>
      </c>
    </row>
    <row r="1026" spans="2:5" x14ac:dyDescent="0.2">
      <c r="B1026" s="1" t="s">
        <v>2556</v>
      </c>
      <c r="C1026" s="1" t="s">
        <v>6766</v>
      </c>
      <c r="D1026" s="1" t="s">
        <v>3548</v>
      </c>
      <c r="E1026" s="1" t="s">
        <v>3549</v>
      </c>
    </row>
    <row r="1027" spans="2:5" x14ac:dyDescent="0.2">
      <c r="B1027" s="1" t="s">
        <v>2557</v>
      </c>
      <c r="C1027" s="1" t="s">
        <v>6767</v>
      </c>
      <c r="D1027" s="1" t="s">
        <v>3551</v>
      </c>
      <c r="E1027" s="1" t="s">
        <v>3552</v>
      </c>
    </row>
    <row r="1028" spans="2:5" x14ac:dyDescent="0.2">
      <c r="B1028" s="1" t="s">
        <v>2558</v>
      </c>
      <c r="C1028" s="1" t="s">
        <v>6768</v>
      </c>
      <c r="D1028" s="1" t="s">
        <v>3554</v>
      </c>
      <c r="E1028" s="1" t="s">
        <v>3555</v>
      </c>
    </row>
    <row r="1029" spans="2:5" x14ac:dyDescent="0.2">
      <c r="B1029" s="1" t="s">
        <v>2559</v>
      </c>
      <c r="C1029" s="1" t="s">
        <v>6769</v>
      </c>
      <c r="D1029" s="1" t="s">
        <v>3557</v>
      </c>
      <c r="E1029" s="1" t="s">
        <v>3558</v>
      </c>
    </row>
    <row r="1030" spans="2:5" x14ac:dyDescent="0.2">
      <c r="B1030" s="1" t="s">
        <v>2560</v>
      </c>
      <c r="C1030" s="1" t="s">
        <v>6770</v>
      </c>
      <c r="D1030" s="1" t="s">
        <v>3560</v>
      </c>
      <c r="E1030" s="1" t="s">
        <v>3561</v>
      </c>
    </row>
    <row r="1031" spans="2:5" x14ac:dyDescent="0.2">
      <c r="B1031" s="1" t="s">
        <v>2561</v>
      </c>
      <c r="C1031" s="1" t="s">
        <v>6771</v>
      </c>
      <c r="D1031" s="1" t="s">
        <v>3563</v>
      </c>
      <c r="E1031" s="1" t="s">
        <v>3564</v>
      </c>
    </row>
    <row r="1032" spans="2:5" x14ac:dyDescent="0.2">
      <c r="B1032" s="1" t="s">
        <v>2562</v>
      </c>
      <c r="C1032" s="1" t="s">
        <v>6772</v>
      </c>
      <c r="D1032" s="1" t="s">
        <v>3566</v>
      </c>
      <c r="E1032" s="1" t="s">
        <v>3567</v>
      </c>
    </row>
    <row r="1033" spans="2:5" x14ac:dyDescent="0.2">
      <c r="B1033" s="1" t="s">
        <v>2563</v>
      </c>
      <c r="C1033" s="1" t="s">
        <v>6773</v>
      </c>
      <c r="D1033" s="1" t="s">
        <v>3569</v>
      </c>
      <c r="E1033" s="1" t="s">
        <v>3570</v>
      </c>
    </row>
    <row r="1034" spans="2:5" x14ac:dyDescent="0.2">
      <c r="B1034" s="1" t="s">
        <v>2564</v>
      </c>
      <c r="C1034" s="1" t="s">
        <v>6774</v>
      </c>
      <c r="D1034" s="1" t="s">
        <v>3572</v>
      </c>
      <c r="E1034" s="1" t="s">
        <v>3573</v>
      </c>
    </row>
    <row r="1035" spans="2:5" x14ac:dyDescent="0.2">
      <c r="B1035" s="1" t="s">
        <v>2551</v>
      </c>
      <c r="C1035" s="1" t="s">
        <v>6761</v>
      </c>
      <c r="D1035" s="1" t="s">
        <v>3533</v>
      </c>
      <c r="E1035" s="1" t="s">
        <v>3534</v>
      </c>
    </row>
    <row r="1036" spans="2:5" x14ac:dyDescent="0.2">
      <c r="B1036" s="1" t="s">
        <v>1062</v>
      </c>
      <c r="C1036" s="1" t="s">
        <v>5042</v>
      </c>
      <c r="D1036" s="1" t="s">
        <v>3536</v>
      </c>
      <c r="E1036" s="1" t="s">
        <v>3537</v>
      </c>
    </row>
    <row r="1037" spans="2:5" x14ac:dyDescent="0.2">
      <c r="B1037" s="1" t="s">
        <v>1063</v>
      </c>
      <c r="C1037" s="1" t="s">
        <v>5043</v>
      </c>
      <c r="D1037" s="1" t="s">
        <v>3539</v>
      </c>
      <c r="E1037" s="1" t="s">
        <v>3540</v>
      </c>
    </row>
    <row r="1038" spans="2:5" x14ac:dyDescent="0.2">
      <c r="B1038" s="1" t="s">
        <v>1064</v>
      </c>
      <c r="C1038" s="1" t="s">
        <v>5044</v>
      </c>
      <c r="D1038" s="1" t="s">
        <v>3542</v>
      </c>
      <c r="E1038" s="1" t="s">
        <v>3543</v>
      </c>
    </row>
    <row r="1039" spans="2:5" x14ac:dyDescent="0.2">
      <c r="B1039" s="1" t="s">
        <v>1065</v>
      </c>
      <c r="C1039" s="1" t="s">
        <v>5045</v>
      </c>
      <c r="D1039" s="1" t="s">
        <v>3545</v>
      </c>
      <c r="E1039" s="1" t="s">
        <v>3546</v>
      </c>
    </row>
    <row r="1040" spans="2:5" x14ac:dyDescent="0.2">
      <c r="B1040" s="1" t="s">
        <v>1066</v>
      </c>
      <c r="C1040" s="1" t="s">
        <v>5046</v>
      </c>
      <c r="D1040" s="1" t="s">
        <v>3548</v>
      </c>
      <c r="E1040" s="1" t="s">
        <v>3549</v>
      </c>
    </row>
    <row r="1041" spans="2:5" x14ac:dyDescent="0.2">
      <c r="B1041" s="1" t="s">
        <v>1067</v>
      </c>
      <c r="C1041" s="1" t="s">
        <v>5047</v>
      </c>
      <c r="D1041" s="1" t="s">
        <v>3551</v>
      </c>
      <c r="E1041" s="1" t="s">
        <v>3552</v>
      </c>
    </row>
    <row r="1042" spans="2:5" x14ac:dyDescent="0.2">
      <c r="B1042" s="1" t="s">
        <v>1068</v>
      </c>
      <c r="C1042" s="1" t="s">
        <v>5048</v>
      </c>
      <c r="D1042" s="1" t="s">
        <v>3554</v>
      </c>
      <c r="E1042" s="1" t="s">
        <v>3555</v>
      </c>
    </row>
    <row r="1043" spans="2:5" x14ac:dyDescent="0.2">
      <c r="B1043" s="1" t="s">
        <v>1069</v>
      </c>
      <c r="C1043" s="1" t="s">
        <v>5049</v>
      </c>
      <c r="D1043" s="1" t="s">
        <v>3557</v>
      </c>
      <c r="E1043" s="1" t="s">
        <v>3558</v>
      </c>
    </row>
    <row r="1044" spans="2:5" x14ac:dyDescent="0.2">
      <c r="B1044" s="1" t="s">
        <v>1070</v>
      </c>
      <c r="C1044" s="1" t="s">
        <v>5050</v>
      </c>
      <c r="D1044" s="1" t="s">
        <v>3560</v>
      </c>
      <c r="E1044" s="1" t="s">
        <v>3561</v>
      </c>
    </row>
    <row r="1045" spans="2:5" x14ac:dyDescent="0.2">
      <c r="B1045" s="1" t="s">
        <v>1071</v>
      </c>
      <c r="C1045" s="1" t="s">
        <v>5051</v>
      </c>
      <c r="D1045" s="1" t="s">
        <v>3563</v>
      </c>
      <c r="E1045" s="1" t="s">
        <v>3564</v>
      </c>
    </row>
    <row r="1046" spans="2:5" x14ac:dyDescent="0.2">
      <c r="B1046" s="1" t="s">
        <v>1072</v>
      </c>
      <c r="C1046" s="1" t="s">
        <v>5052</v>
      </c>
      <c r="D1046" s="1" t="s">
        <v>3566</v>
      </c>
      <c r="E1046" s="1" t="s">
        <v>3567</v>
      </c>
    </row>
    <row r="1047" spans="2:5" x14ac:dyDescent="0.2">
      <c r="B1047" s="1" t="s">
        <v>1073</v>
      </c>
      <c r="C1047" s="1" t="s">
        <v>5053</v>
      </c>
      <c r="D1047" s="1" t="s">
        <v>3569</v>
      </c>
      <c r="E1047" s="1" t="s">
        <v>3570</v>
      </c>
    </row>
    <row r="1048" spans="2:5" x14ac:dyDescent="0.2">
      <c r="B1048" s="1" t="s">
        <v>1074</v>
      </c>
      <c r="C1048" s="1" t="s">
        <v>5054</v>
      </c>
      <c r="D1048" s="1" t="s">
        <v>3572</v>
      </c>
      <c r="E1048" s="1" t="s">
        <v>3573</v>
      </c>
    </row>
    <row r="1049" spans="2:5" x14ac:dyDescent="0.2">
      <c r="B1049" s="1" t="s">
        <v>1061</v>
      </c>
      <c r="C1049" s="1" t="s">
        <v>5041</v>
      </c>
      <c r="D1049" s="1" t="s">
        <v>3533</v>
      </c>
      <c r="E1049" s="1" t="s">
        <v>3534</v>
      </c>
    </row>
    <row r="1050" spans="2:5" x14ac:dyDescent="0.2">
      <c r="B1050" s="1" t="s">
        <v>1948</v>
      </c>
      <c r="C1050" s="1" t="s">
        <v>6124</v>
      </c>
      <c r="D1050" s="1" t="s">
        <v>3536</v>
      </c>
      <c r="E1050" s="1" t="s">
        <v>3537</v>
      </c>
    </row>
    <row r="1051" spans="2:5" x14ac:dyDescent="0.2">
      <c r="B1051" s="1" t="s">
        <v>1949</v>
      </c>
      <c r="C1051" s="1" t="s">
        <v>6125</v>
      </c>
      <c r="D1051" s="1" t="s">
        <v>3539</v>
      </c>
      <c r="E1051" s="1" t="s">
        <v>3540</v>
      </c>
    </row>
    <row r="1052" spans="2:5" x14ac:dyDescent="0.2">
      <c r="B1052" s="1" t="s">
        <v>1950</v>
      </c>
      <c r="C1052" s="1" t="s">
        <v>6126</v>
      </c>
      <c r="D1052" s="1" t="s">
        <v>3542</v>
      </c>
      <c r="E1052" s="1" t="s">
        <v>3543</v>
      </c>
    </row>
    <row r="1053" spans="2:5" x14ac:dyDescent="0.2">
      <c r="B1053" s="1" t="s">
        <v>1951</v>
      </c>
      <c r="C1053" s="1" t="s">
        <v>6127</v>
      </c>
      <c r="D1053" s="1" t="s">
        <v>3545</v>
      </c>
      <c r="E1053" s="1" t="s">
        <v>3546</v>
      </c>
    </row>
    <row r="1054" spans="2:5" x14ac:dyDescent="0.2">
      <c r="B1054" s="1" t="s">
        <v>1952</v>
      </c>
      <c r="C1054" s="1" t="s">
        <v>6128</v>
      </c>
      <c r="D1054" s="1" t="s">
        <v>3548</v>
      </c>
      <c r="E1054" s="1" t="s">
        <v>3549</v>
      </c>
    </row>
    <row r="1055" spans="2:5" x14ac:dyDescent="0.2">
      <c r="B1055" s="1" t="s">
        <v>1953</v>
      </c>
      <c r="C1055" s="1" t="s">
        <v>6129</v>
      </c>
      <c r="D1055" s="1" t="s">
        <v>3551</v>
      </c>
      <c r="E1055" s="1" t="s">
        <v>3552</v>
      </c>
    </row>
    <row r="1056" spans="2:5" x14ac:dyDescent="0.2">
      <c r="B1056" s="1" t="s">
        <v>1954</v>
      </c>
      <c r="C1056" s="1" t="s">
        <v>6130</v>
      </c>
      <c r="D1056" s="1" t="s">
        <v>3554</v>
      </c>
      <c r="E1056" s="1" t="s">
        <v>3555</v>
      </c>
    </row>
    <row r="1057" spans="2:5" x14ac:dyDescent="0.2">
      <c r="B1057" s="1" t="s">
        <v>1955</v>
      </c>
      <c r="C1057" s="1" t="s">
        <v>6131</v>
      </c>
      <c r="D1057" s="1" t="s">
        <v>3557</v>
      </c>
      <c r="E1057" s="1" t="s">
        <v>3558</v>
      </c>
    </row>
    <row r="1058" spans="2:5" x14ac:dyDescent="0.2">
      <c r="B1058" s="1" t="s">
        <v>1956</v>
      </c>
      <c r="C1058" s="1" t="s">
        <v>6132</v>
      </c>
      <c r="D1058" s="1" t="s">
        <v>3560</v>
      </c>
      <c r="E1058" s="1" t="s">
        <v>3561</v>
      </c>
    </row>
    <row r="1059" spans="2:5" x14ac:dyDescent="0.2">
      <c r="B1059" s="1" t="s">
        <v>1957</v>
      </c>
      <c r="C1059" s="1" t="s">
        <v>6133</v>
      </c>
      <c r="D1059" s="1" t="s">
        <v>3563</v>
      </c>
      <c r="E1059" s="1" t="s">
        <v>3564</v>
      </c>
    </row>
    <row r="1060" spans="2:5" x14ac:dyDescent="0.2">
      <c r="B1060" s="1" t="s">
        <v>1958</v>
      </c>
      <c r="C1060" s="1" t="s">
        <v>6134</v>
      </c>
      <c r="D1060" s="1" t="s">
        <v>3566</v>
      </c>
      <c r="E1060" s="1" t="s">
        <v>3567</v>
      </c>
    </row>
    <row r="1061" spans="2:5" x14ac:dyDescent="0.2">
      <c r="B1061" s="1" t="s">
        <v>1959</v>
      </c>
      <c r="C1061" s="1" t="s">
        <v>6135</v>
      </c>
      <c r="D1061" s="1" t="s">
        <v>3569</v>
      </c>
      <c r="E1061" s="1" t="s">
        <v>3570</v>
      </c>
    </row>
    <row r="1062" spans="2:5" x14ac:dyDescent="0.2">
      <c r="B1062" s="1" t="s">
        <v>1960</v>
      </c>
      <c r="C1062" s="1" t="s">
        <v>6136</v>
      </c>
      <c r="D1062" s="1" t="s">
        <v>3572</v>
      </c>
      <c r="E1062" s="1" t="s">
        <v>3573</v>
      </c>
    </row>
    <row r="1063" spans="2:5" x14ac:dyDescent="0.2">
      <c r="B1063" s="1" t="s">
        <v>1947</v>
      </c>
      <c r="C1063" s="1" t="s">
        <v>6123</v>
      </c>
      <c r="D1063" s="1" t="s">
        <v>3533</v>
      </c>
      <c r="E1063" s="1" t="s">
        <v>3534</v>
      </c>
    </row>
    <row r="1064" spans="2:5" x14ac:dyDescent="0.2">
      <c r="B1064" s="1" t="s">
        <v>2805</v>
      </c>
      <c r="C1064" s="1" t="s">
        <v>7015</v>
      </c>
      <c r="D1064" s="1" t="s">
        <v>3536</v>
      </c>
      <c r="E1064" s="1" t="s">
        <v>3537</v>
      </c>
    </row>
    <row r="1065" spans="2:5" x14ac:dyDescent="0.2">
      <c r="B1065" s="1" t="s">
        <v>2806</v>
      </c>
      <c r="C1065" s="1" t="s">
        <v>7016</v>
      </c>
      <c r="D1065" s="1" t="s">
        <v>3539</v>
      </c>
      <c r="E1065" s="1" t="s">
        <v>3540</v>
      </c>
    </row>
    <row r="1066" spans="2:5" x14ac:dyDescent="0.2">
      <c r="B1066" s="1" t="s">
        <v>2807</v>
      </c>
      <c r="C1066" s="1" t="s">
        <v>7017</v>
      </c>
      <c r="D1066" s="1" t="s">
        <v>3542</v>
      </c>
      <c r="E1066" s="1" t="s">
        <v>3543</v>
      </c>
    </row>
    <row r="1067" spans="2:5" x14ac:dyDescent="0.2">
      <c r="B1067" s="1" t="s">
        <v>2808</v>
      </c>
      <c r="C1067" s="1" t="s">
        <v>7018</v>
      </c>
      <c r="D1067" s="1" t="s">
        <v>3545</v>
      </c>
      <c r="E1067" s="1" t="s">
        <v>3546</v>
      </c>
    </row>
    <row r="1068" spans="2:5" x14ac:dyDescent="0.2">
      <c r="B1068" s="1" t="s">
        <v>2809</v>
      </c>
      <c r="C1068" s="1" t="s">
        <v>7019</v>
      </c>
      <c r="D1068" s="1" t="s">
        <v>3548</v>
      </c>
      <c r="E1068" s="1" t="s">
        <v>3549</v>
      </c>
    </row>
    <row r="1069" spans="2:5" x14ac:dyDescent="0.2">
      <c r="B1069" s="1" t="s">
        <v>2810</v>
      </c>
      <c r="C1069" s="1" t="s">
        <v>7020</v>
      </c>
      <c r="D1069" s="1" t="s">
        <v>3551</v>
      </c>
      <c r="E1069" s="1" t="s">
        <v>3552</v>
      </c>
    </row>
    <row r="1070" spans="2:5" x14ac:dyDescent="0.2">
      <c r="B1070" s="1" t="s">
        <v>2811</v>
      </c>
      <c r="C1070" s="1" t="s">
        <v>7021</v>
      </c>
      <c r="D1070" s="1" t="s">
        <v>3554</v>
      </c>
      <c r="E1070" s="1" t="s">
        <v>3555</v>
      </c>
    </row>
    <row r="1071" spans="2:5" x14ac:dyDescent="0.2">
      <c r="B1071" s="1" t="s">
        <v>2812</v>
      </c>
      <c r="C1071" s="1" t="s">
        <v>7022</v>
      </c>
      <c r="D1071" s="1" t="s">
        <v>3557</v>
      </c>
      <c r="E1071" s="1" t="s">
        <v>3558</v>
      </c>
    </row>
    <row r="1072" spans="2:5" x14ac:dyDescent="0.2">
      <c r="B1072" s="1" t="s">
        <v>2813</v>
      </c>
      <c r="C1072" s="1" t="s">
        <v>7023</v>
      </c>
      <c r="D1072" s="1" t="s">
        <v>3560</v>
      </c>
      <c r="E1072" s="1" t="s">
        <v>3561</v>
      </c>
    </row>
    <row r="1073" spans="2:5" x14ac:dyDescent="0.2">
      <c r="B1073" s="1" t="s">
        <v>2814</v>
      </c>
      <c r="C1073" s="1" t="s">
        <v>7024</v>
      </c>
      <c r="D1073" s="1" t="s">
        <v>3563</v>
      </c>
      <c r="E1073" s="1" t="s">
        <v>3564</v>
      </c>
    </row>
    <row r="1074" spans="2:5" x14ac:dyDescent="0.2">
      <c r="B1074" s="1" t="s">
        <v>2815</v>
      </c>
      <c r="C1074" s="1" t="s">
        <v>7025</v>
      </c>
      <c r="D1074" s="1" t="s">
        <v>3566</v>
      </c>
      <c r="E1074" s="1" t="s">
        <v>3567</v>
      </c>
    </row>
    <row r="1075" spans="2:5" x14ac:dyDescent="0.2">
      <c r="B1075" s="1" t="s">
        <v>2816</v>
      </c>
      <c r="C1075" s="1" t="s">
        <v>7026</v>
      </c>
      <c r="D1075" s="1" t="s">
        <v>3569</v>
      </c>
      <c r="E1075" s="1" t="s">
        <v>3570</v>
      </c>
    </row>
    <row r="1076" spans="2:5" x14ac:dyDescent="0.2">
      <c r="B1076" s="1" t="s">
        <v>2817</v>
      </c>
      <c r="C1076" s="1" t="s">
        <v>7027</v>
      </c>
      <c r="D1076" s="1" t="s">
        <v>3572</v>
      </c>
      <c r="E1076" s="1" t="s">
        <v>3573</v>
      </c>
    </row>
    <row r="1077" spans="2:5" x14ac:dyDescent="0.2">
      <c r="B1077" s="1" t="s">
        <v>2804</v>
      </c>
      <c r="C1077" s="1" t="s">
        <v>7014</v>
      </c>
      <c r="D1077" s="1" t="s">
        <v>3533</v>
      </c>
      <c r="E1077" s="1" t="s">
        <v>3534</v>
      </c>
    </row>
    <row r="1078" spans="2:5" x14ac:dyDescent="0.2">
      <c r="B1078" s="1" t="s">
        <v>1157</v>
      </c>
      <c r="C1078" s="1" t="s">
        <v>5201</v>
      </c>
      <c r="D1078" s="1" t="s">
        <v>3536</v>
      </c>
      <c r="E1078" s="1" t="s">
        <v>3537</v>
      </c>
    </row>
    <row r="1079" spans="2:5" x14ac:dyDescent="0.2">
      <c r="B1079" s="1" t="s">
        <v>1158</v>
      </c>
      <c r="C1079" s="1" t="s">
        <v>5202</v>
      </c>
      <c r="D1079" s="1" t="s">
        <v>3539</v>
      </c>
      <c r="E1079" s="1" t="s">
        <v>3540</v>
      </c>
    </row>
    <row r="1080" spans="2:5" x14ac:dyDescent="0.2">
      <c r="B1080" s="1" t="s">
        <v>1159</v>
      </c>
      <c r="C1080" s="1" t="s">
        <v>5203</v>
      </c>
      <c r="D1080" s="1" t="s">
        <v>3542</v>
      </c>
      <c r="E1080" s="1" t="s">
        <v>3543</v>
      </c>
    </row>
    <row r="1081" spans="2:5" x14ac:dyDescent="0.2">
      <c r="B1081" s="1" t="s">
        <v>1160</v>
      </c>
      <c r="C1081" s="1" t="s">
        <v>5204</v>
      </c>
      <c r="D1081" s="1" t="s">
        <v>3545</v>
      </c>
      <c r="E1081" s="1" t="s">
        <v>3546</v>
      </c>
    </row>
    <row r="1082" spans="2:5" x14ac:dyDescent="0.2">
      <c r="B1082" s="1" t="s">
        <v>1161</v>
      </c>
      <c r="C1082" s="1" t="s">
        <v>5205</v>
      </c>
      <c r="D1082" s="1" t="s">
        <v>3548</v>
      </c>
      <c r="E1082" s="1" t="s">
        <v>3549</v>
      </c>
    </row>
    <row r="1083" spans="2:5" x14ac:dyDescent="0.2">
      <c r="B1083" s="1" t="s">
        <v>1162</v>
      </c>
      <c r="C1083" s="1" t="s">
        <v>5206</v>
      </c>
      <c r="D1083" s="1" t="s">
        <v>3551</v>
      </c>
      <c r="E1083" s="1" t="s">
        <v>3552</v>
      </c>
    </row>
    <row r="1084" spans="2:5" x14ac:dyDescent="0.2">
      <c r="B1084" s="1" t="s">
        <v>1163</v>
      </c>
      <c r="C1084" s="1" t="s">
        <v>5207</v>
      </c>
      <c r="D1084" s="1" t="s">
        <v>3554</v>
      </c>
      <c r="E1084" s="1" t="s">
        <v>3555</v>
      </c>
    </row>
    <row r="1085" spans="2:5" x14ac:dyDescent="0.2">
      <c r="B1085" s="1" t="s">
        <v>1164</v>
      </c>
      <c r="C1085" s="1" t="s">
        <v>5208</v>
      </c>
      <c r="D1085" s="1" t="s">
        <v>3557</v>
      </c>
      <c r="E1085" s="1" t="s">
        <v>3558</v>
      </c>
    </row>
    <row r="1086" spans="2:5" x14ac:dyDescent="0.2">
      <c r="B1086" s="1" t="s">
        <v>1165</v>
      </c>
      <c r="C1086" s="1" t="s">
        <v>5209</v>
      </c>
      <c r="D1086" s="1" t="s">
        <v>3560</v>
      </c>
      <c r="E1086" s="1" t="s">
        <v>3561</v>
      </c>
    </row>
    <row r="1087" spans="2:5" x14ac:dyDescent="0.2">
      <c r="B1087" s="1" t="s">
        <v>1166</v>
      </c>
      <c r="C1087" s="1" t="s">
        <v>5210</v>
      </c>
      <c r="D1087" s="1" t="s">
        <v>3563</v>
      </c>
      <c r="E1087" s="1" t="s">
        <v>3564</v>
      </c>
    </row>
    <row r="1088" spans="2:5" x14ac:dyDescent="0.2">
      <c r="B1088" s="1" t="s">
        <v>1167</v>
      </c>
      <c r="C1088" s="1" t="s">
        <v>5211</v>
      </c>
      <c r="D1088" s="1" t="s">
        <v>3566</v>
      </c>
      <c r="E1088" s="1" t="s">
        <v>3567</v>
      </c>
    </row>
    <row r="1089" spans="2:5" x14ac:dyDescent="0.2">
      <c r="B1089" s="1" t="s">
        <v>1168</v>
      </c>
      <c r="C1089" s="1" t="s">
        <v>5212</v>
      </c>
      <c r="D1089" s="1" t="s">
        <v>3569</v>
      </c>
      <c r="E1089" s="1" t="s">
        <v>3570</v>
      </c>
    </row>
    <row r="1090" spans="2:5" x14ac:dyDescent="0.2">
      <c r="B1090" s="1" t="s">
        <v>1169</v>
      </c>
      <c r="C1090" s="1" t="s">
        <v>5213</v>
      </c>
      <c r="D1090" s="1" t="s">
        <v>3572</v>
      </c>
      <c r="E1090" s="1" t="s">
        <v>3573</v>
      </c>
    </row>
    <row r="1091" spans="2:5" x14ac:dyDescent="0.2">
      <c r="B1091" s="1" t="s">
        <v>1156</v>
      </c>
      <c r="C1091" s="1" t="s">
        <v>5200</v>
      </c>
      <c r="D1091" s="1" t="s">
        <v>3533</v>
      </c>
      <c r="E1091" s="1" t="s">
        <v>3534</v>
      </c>
    </row>
    <row r="1092" spans="2:5" x14ac:dyDescent="0.2">
      <c r="B1092" s="1" t="s">
        <v>2044</v>
      </c>
      <c r="C1092" s="1" t="s">
        <v>6220</v>
      </c>
      <c r="D1092" s="1" t="s">
        <v>3536</v>
      </c>
      <c r="E1092" s="1" t="s">
        <v>3537</v>
      </c>
    </row>
    <row r="1093" spans="2:5" x14ac:dyDescent="0.2">
      <c r="B1093" s="1" t="s">
        <v>2045</v>
      </c>
      <c r="C1093" s="1" t="s">
        <v>6221</v>
      </c>
      <c r="D1093" s="1" t="s">
        <v>3539</v>
      </c>
      <c r="E1093" s="1" t="s">
        <v>3540</v>
      </c>
    </row>
    <row r="1094" spans="2:5" x14ac:dyDescent="0.2">
      <c r="B1094" s="1" t="s">
        <v>2046</v>
      </c>
      <c r="C1094" s="1" t="s">
        <v>6222</v>
      </c>
      <c r="D1094" s="1" t="s">
        <v>3542</v>
      </c>
      <c r="E1094" s="1" t="s">
        <v>3543</v>
      </c>
    </row>
    <row r="1095" spans="2:5" x14ac:dyDescent="0.2">
      <c r="B1095" s="1" t="s">
        <v>2047</v>
      </c>
      <c r="C1095" s="1" t="s">
        <v>6223</v>
      </c>
      <c r="D1095" s="1" t="s">
        <v>3545</v>
      </c>
      <c r="E1095" s="1" t="s">
        <v>3546</v>
      </c>
    </row>
    <row r="1096" spans="2:5" x14ac:dyDescent="0.2">
      <c r="B1096" s="1" t="s">
        <v>2048</v>
      </c>
      <c r="C1096" s="1" t="s">
        <v>6224</v>
      </c>
      <c r="D1096" s="1" t="s">
        <v>3548</v>
      </c>
      <c r="E1096" s="1" t="s">
        <v>3549</v>
      </c>
    </row>
    <row r="1097" spans="2:5" x14ac:dyDescent="0.2">
      <c r="B1097" s="1" t="s">
        <v>2049</v>
      </c>
      <c r="C1097" s="1" t="s">
        <v>6225</v>
      </c>
      <c r="D1097" s="1" t="s">
        <v>3551</v>
      </c>
      <c r="E1097" s="1" t="s">
        <v>3552</v>
      </c>
    </row>
    <row r="1098" spans="2:5" x14ac:dyDescent="0.2">
      <c r="B1098" s="1" t="s">
        <v>2050</v>
      </c>
      <c r="C1098" s="1" t="s">
        <v>6226</v>
      </c>
      <c r="D1098" s="1" t="s">
        <v>3554</v>
      </c>
      <c r="E1098" s="1" t="s">
        <v>3555</v>
      </c>
    </row>
    <row r="1099" spans="2:5" x14ac:dyDescent="0.2">
      <c r="B1099" s="1" t="s">
        <v>2051</v>
      </c>
      <c r="C1099" s="1" t="s">
        <v>6227</v>
      </c>
      <c r="D1099" s="1" t="s">
        <v>3557</v>
      </c>
      <c r="E1099" s="1" t="s">
        <v>3558</v>
      </c>
    </row>
    <row r="1100" spans="2:5" x14ac:dyDescent="0.2">
      <c r="B1100" s="1" t="s">
        <v>2052</v>
      </c>
      <c r="C1100" s="1" t="s">
        <v>6228</v>
      </c>
      <c r="D1100" s="1" t="s">
        <v>3560</v>
      </c>
      <c r="E1100" s="1" t="s">
        <v>3561</v>
      </c>
    </row>
    <row r="1101" spans="2:5" x14ac:dyDescent="0.2">
      <c r="B1101" s="1" t="s">
        <v>2053</v>
      </c>
      <c r="C1101" s="1" t="s">
        <v>6229</v>
      </c>
      <c r="D1101" s="1" t="s">
        <v>3563</v>
      </c>
      <c r="E1101" s="1" t="s">
        <v>3564</v>
      </c>
    </row>
    <row r="1102" spans="2:5" x14ac:dyDescent="0.2">
      <c r="B1102" s="1" t="s">
        <v>2054</v>
      </c>
      <c r="C1102" s="1" t="s">
        <v>6230</v>
      </c>
      <c r="D1102" s="1" t="s">
        <v>3566</v>
      </c>
      <c r="E1102" s="1" t="s">
        <v>3567</v>
      </c>
    </row>
    <row r="1103" spans="2:5" x14ac:dyDescent="0.2">
      <c r="B1103" s="1" t="s">
        <v>2055</v>
      </c>
      <c r="C1103" s="1" t="s">
        <v>6231</v>
      </c>
      <c r="D1103" s="1" t="s">
        <v>3569</v>
      </c>
      <c r="E1103" s="1" t="s">
        <v>3570</v>
      </c>
    </row>
    <row r="1104" spans="2:5" x14ac:dyDescent="0.2">
      <c r="B1104" s="1" t="s">
        <v>2056</v>
      </c>
      <c r="C1104" s="1" t="s">
        <v>6232</v>
      </c>
      <c r="D1104" s="1" t="s">
        <v>3572</v>
      </c>
      <c r="E1104" s="1" t="s">
        <v>3573</v>
      </c>
    </row>
    <row r="1105" spans="2:5" x14ac:dyDescent="0.2">
      <c r="B1105" s="1" t="s">
        <v>2043</v>
      </c>
      <c r="C1105" s="1" t="s">
        <v>6219</v>
      </c>
      <c r="D1105" s="1" t="s">
        <v>3533</v>
      </c>
      <c r="E1105" s="1" t="s">
        <v>3534</v>
      </c>
    </row>
    <row r="1106" spans="2:5" x14ac:dyDescent="0.2">
      <c r="B1106" s="1" t="s">
        <v>2900</v>
      </c>
      <c r="C1106" s="1" t="s">
        <v>7110</v>
      </c>
      <c r="D1106" s="1" t="s">
        <v>3536</v>
      </c>
      <c r="E1106" s="1" t="s">
        <v>3537</v>
      </c>
    </row>
    <row r="1107" spans="2:5" x14ac:dyDescent="0.2">
      <c r="B1107" s="1" t="s">
        <v>2901</v>
      </c>
      <c r="C1107" s="1" t="s">
        <v>7111</v>
      </c>
      <c r="D1107" s="1" t="s">
        <v>3539</v>
      </c>
      <c r="E1107" s="1" t="s">
        <v>3540</v>
      </c>
    </row>
    <row r="1108" spans="2:5" x14ac:dyDescent="0.2">
      <c r="B1108" s="1" t="s">
        <v>2902</v>
      </c>
      <c r="C1108" s="1" t="s">
        <v>7112</v>
      </c>
      <c r="D1108" s="1" t="s">
        <v>3542</v>
      </c>
      <c r="E1108" s="1" t="s">
        <v>3543</v>
      </c>
    </row>
    <row r="1109" spans="2:5" x14ac:dyDescent="0.2">
      <c r="B1109" s="1" t="s">
        <v>2903</v>
      </c>
      <c r="C1109" s="1" t="s">
        <v>7113</v>
      </c>
      <c r="D1109" s="1" t="s">
        <v>3545</v>
      </c>
      <c r="E1109" s="1" t="s">
        <v>3546</v>
      </c>
    </row>
    <row r="1110" spans="2:5" x14ac:dyDescent="0.2">
      <c r="B1110" s="1" t="s">
        <v>2904</v>
      </c>
      <c r="C1110" s="1" t="s">
        <v>7114</v>
      </c>
      <c r="D1110" s="1" t="s">
        <v>3548</v>
      </c>
      <c r="E1110" s="1" t="s">
        <v>3549</v>
      </c>
    </row>
    <row r="1111" spans="2:5" x14ac:dyDescent="0.2">
      <c r="B1111" s="1" t="s">
        <v>2905</v>
      </c>
      <c r="C1111" s="1" t="s">
        <v>7115</v>
      </c>
      <c r="D1111" s="1" t="s">
        <v>3551</v>
      </c>
      <c r="E1111" s="1" t="s">
        <v>3552</v>
      </c>
    </row>
    <row r="1112" spans="2:5" x14ac:dyDescent="0.2">
      <c r="B1112" s="1" t="s">
        <v>2906</v>
      </c>
      <c r="C1112" s="1" t="s">
        <v>7116</v>
      </c>
      <c r="D1112" s="1" t="s">
        <v>3554</v>
      </c>
      <c r="E1112" s="1" t="s">
        <v>3555</v>
      </c>
    </row>
    <row r="1113" spans="2:5" x14ac:dyDescent="0.2">
      <c r="B1113" s="1" t="s">
        <v>2907</v>
      </c>
      <c r="C1113" s="1" t="s">
        <v>7117</v>
      </c>
      <c r="D1113" s="1" t="s">
        <v>3557</v>
      </c>
      <c r="E1113" s="1" t="s">
        <v>3558</v>
      </c>
    </row>
    <row r="1114" spans="2:5" x14ac:dyDescent="0.2">
      <c r="B1114" s="1" t="s">
        <v>2908</v>
      </c>
      <c r="C1114" s="1" t="s">
        <v>7118</v>
      </c>
      <c r="D1114" s="1" t="s">
        <v>3560</v>
      </c>
      <c r="E1114" s="1" t="s">
        <v>3561</v>
      </c>
    </row>
    <row r="1115" spans="2:5" x14ac:dyDescent="0.2">
      <c r="B1115" s="1" t="s">
        <v>2909</v>
      </c>
      <c r="C1115" s="1" t="s">
        <v>7119</v>
      </c>
      <c r="D1115" s="1" t="s">
        <v>3563</v>
      </c>
      <c r="E1115" s="1" t="s">
        <v>3564</v>
      </c>
    </row>
    <row r="1116" spans="2:5" x14ac:dyDescent="0.2">
      <c r="B1116" s="1" t="s">
        <v>2910</v>
      </c>
      <c r="C1116" s="1" t="s">
        <v>7120</v>
      </c>
      <c r="D1116" s="1" t="s">
        <v>3566</v>
      </c>
      <c r="E1116" s="1" t="s">
        <v>3567</v>
      </c>
    </row>
    <row r="1117" spans="2:5" x14ac:dyDescent="0.2">
      <c r="B1117" s="1" t="s">
        <v>2911</v>
      </c>
      <c r="C1117" s="1" t="s">
        <v>7121</v>
      </c>
      <c r="D1117" s="1" t="s">
        <v>3569</v>
      </c>
      <c r="E1117" s="1" t="s">
        <v>3570</v>
      </c>
    </row>
    <row r="1118" spans="2:5" x14ac:dyDescent="0.2">
      <c r="B1118" s="1" t="s">
        <v>2912</v>
      </c>
      <c r="C1118" s="1" t="s">
        <v>7122</v>
      </c>
      <c r="D1118" s="1" t="s">
        <v>3572</v>
      </c>
      <c r="E1118" s="1" t="s">
        <v>3573</v>
      </c>
    </row>
    <row r="1119" spans="2:5" x14ac:dyDescent="0.2">
      <c r="B1119" s="1" t="s">
        <v>2899</v>
      </c>
      <c r="C1119" s="1" t="s">
        <v>7109</v>
      </c>
      <c r="D1119" s="1" t="s">
        <v>3533</v>
      </c>
      <c r="E1119" s="1" t="s">
        <v>3534</v>
      </c>
    </row>
    <row r="1120" spans="2:5" x14ac:dyDescent="0.2">
      <c r="B1120" s="1" t="s">
        <v>156</v>
      </c>
      <c r="C1120" s="1" t="s">
        <v>3535</v>
      </c>
      <c r="D1120" s="1" t="s">
        <v>3536</v>
      </c>
      <c r="E1120" s="1" t="s">
        <v>3537</v>
      </c>
    </row>
    <row r="1121" spans="2:5" x14ac:dyDescent="0.2">
      <c r="B1121" s="1" t="s">
        <v>157</v>
      </c>
      <c r="C1121" s="1" t="s">
        <v>3538</v>
      </c>
      <c r="D1121" s="1" t="s">
        <v>3539</v>
      </c>
      <c r="E1121" s="1" t="s">
        <v>3540</v>
      </c>
    </row>
    <row r="1122" spans="2:5" x14ac:dyDescent="0.2">
      <c r="B1122" s="1" t="s">
        <v>158</v>
      </c>
      <c r="C1122" s="1" t="s">
        <v>3541</v>
      </c>
      <c r="D1122" s="1" t="s">
        <v>3542</v>
      </c>
      <c r="E1122" s="1" t="s">
        <v>3543</v>
      </c>
    </row>
    <row r="1123" spans="2:5" x14ac:dyDescent="0.2">
      <c r="B1123" s="1" t="s">
        <v>159</v>
      </c>
      <c r="C1123" s="1" t="s">
        <v>3544</v>
      </c>
      <c r="D1123" s="1" t="s">
        <v>3545</v>
      </c>
      <c r="E1123" s="1" t="s">
        <v>3546</v>
      </c>
    </row>
    <row r="1124" spans="2:5" x14ac:dyDescent="0.2">
      <c r="B1124" s="1" t="s">
        <v>160</v>
      </c>
      <c r="C1124" s="1" t="s">
        <v>3547</v>
      </c>
      <c r="D1124" s="1" t="s">
        <v>3548</v>
      </c>
      <c r="E1124" s="1" t="s">
        <v>3549</v>
      </c>
    </row>
    <row r="1125" spans="2:5" x14ac:dyDescent="0.2">
      <c r="B1125" s="1" t="s">
        <v>161</v>
      </c>
      <c r="C1125" s="1" t="s">
        <v>3550</v>
      </c>
      <c r="D1125" s="1" t="s">
        <v>3551</v>
      </c>
      <c r="E1125" s="1" t="s">
        <v>3552</v>
      </c>
    </row>
    <row r="1126" spans="2:5" x14ac:dyDescent="0.2">
      <c r="B1126" s="1" t="s">
        <v>162</v>
      </c>
      <c r="C1126" s="1" t="s">
        <v>3553</v>
      </c>
      <c r="D1126" s="1" t="s">
        <v>3554</v>
      </c>
      <c r="E1126" s="1" t="s">
        <v>3555</v>
      </c>
    </row>
    <row r="1127" spans="2:5" x14ac:dyDescent="0.2">
      <c r="B1127" s="1" t="s">
        <v>163</v>
      </c>
      <c r="C1127" s="1" t="s">
        <v>3556</v>
      </c>
      <c r="D1127" s="1" t="s">
        <v>3557</v>
      </c>
      <c r="E1127" s="1" t="s">
        <v>3558</v>
      </c>
    </row>
    <row r="1128" spans="2:5" x14ac:dyDescent="0.2">
      <c r="B1128" s="1" t="s">
        <v>164</v>
      </c>
      <c r="C1128" s="1" t="s">
        <v>3559</v>
      </c>
      <c r="D1128" s="1" t="s">
        <v>3560</v>
      </c>
      <c r="E1128" s="1" t="s">
        <v>3561</v>
      </c>
    </row>
    <row r="1129" spans="2:5" x14ac:dyDescent="0.2">
      <c r="B1129" s="1" t="s">
        <v>165</v>
      </c>
      <c r="C1129" s="1" t="s">
        <v>3562</v>
      </c>
      <c r="D1129" s="1" t="s">
        <v>3563</v>
      </c>
      <c r="E1129" s="1" t="s">
        <v>3564</v>
      </c>
    </row>
    <row r="1130" spans="2:5" x14ac:dyDescent="0.2">
      <c r="B1130" s="1" t="s">
        <v>166</v>
      </c>
      <c r="C1130" s="1" t="s">
        <v>3565</v>
      </c>
      <c r="D1130" s="1" t="s">
        <v>3566</v>
      </c>
      <c r="E1130" s="1" t="s">
        <v>3567</v>
      </c>
    </row>
    <row r="1131" spans="2:5" x14ac:dyDescent="0.2">
      <c r="B1131" s="1" t="s">
        <v>167</v>
      </c>
      <c r="C1131" s="1" t="s">
        <v>3568</v>
      </c>
      <c r="D1131" s="1" t="s">
        <v>3569</v>
      </c>
      <c r="E1131" s="1" t="s">
        <v>3570</v>
      </c>
    </row>
    <row r="1132" spans="2:5" x14ac:dyDescent="0.2">
      <c r="B1132" s="1" t="s">
        <v>168</v>
      </c>
      <c r="C1132" s="1" t="s">
        <v>3571</v>
      </c>
      <c r="D1132" s="1" t="s">
        <v>3572</v>
      </c>
      <c r="E1132" s="1" t="s">
        <v>3573</v>
      </c>
    </row>
    <row r="1133" spans="2:5" x14ac:dyDescent="0.2">
      <c r="B1133" s="1" t="s">
        <v>155</v>
      </c>
      <c r="C1133" s="1" t="s">
        <v>3532</v>
      </c>
      <c r="D1133" s="1" t="s">
        <v>3533</v>
      </c>
      <c r="E1133" s="1" t="s">
        <v>3534</v>
      </c>
    </row>
    <row r="1134" spans="2:5" x14ac:dyDescent="0.2">
      <c r="B1134" s="1" t="s">
        <v>1282</v>
      </c>
      <c r="C1134" s="1" t="s">
        <v>5431</v>
      </c>
      <c r="D1134" s="1" t="s">
        <v>3536</v>
      </c>
      <c r="E1134" s="1" t="s">
        <v>3537</v>
      </c>
    </row>
    <row r="1135" spans="2:5" x14ac:dyDescent="0.2">
      <c r="B1135" s="1" t="s">
        <v>1283</v>
      </c>
      <c r="C1135" s="1" t="s">
        <v>5432</v>
      </c>
      <c r="D1135" s="1" t="s">
        <v>3539</v>
      </c>
      <c r="E1135" s="1" t="s">
        <v>3540</v>
      </c>
    </row>
    <row r="1136" spans="2:5" x14ac:dyDescent="0.2">
      <c r="B1136" s="1" t="s">
        <v>1284</v>
      </c>
      <c r="C1136" s="1" t="s">
        <v>5433</v>
      </c>
      <c r="D1136" s="1" t="s">
        <v>3542</v>
      </c>
      <c r="E1136" s="1" t="s">
        <v>3543</v>
      </c>
    </row>
    <row r="1137" spans="2:5" x14ac:dyDescent="0.2">
      <c r="B1137" s="1" t="s">
        <v>1285</v>
      </c>
      <c r="C1137" s="1" t="s">
        <v>5434</v>
      </c>
      <c r="D1137" s="1" t="s">
        <v>3545</v>
      </c>
      <c r="E1137" s="1" t="s">
        <v>3546</v>
      </c>
    </row>
    <row r="1138" spans="2:5" x14ac:dyDescent="0.2">
      <c r="B1138" s="1" t="s">
        <v>1286</v>
      </c>
      <c r="C1138" s="1" t="s">
        <v>5435</v>
      </c>
      <c r="D1138" s="1" t="s">
        <v>3548</v>
      </c>
      <c r="E1138" s="1" t="s">
        <v>3549</v>
      </c>
    </row>
    <row r="1139" spans="2:5" x14ac:dyDescent="0.2">
      <c r="B1139" s="1" t="s">
        <v>1287</v>
      </c>
      <c r="C1139" s="1" t="s">
        <v>5436</v>
      </c>
      <c r="D1139" s="1" t="s">
        <v>3551</v>
      </c>
      <c r="E1139" s="1" t="s">
        <v>3552</v>
      </c>
    </row>
    <row r="1140" spans="2:5" x14ac:dyDescent="0.2">
      <c r="B1140" s="1" t="s">
        <v>1288</v>
      </c>
      <c r="C1140" s="1" t="s">
        <v>5437</v>
      </c>
      <c r="D1140" s="1" t="s">
        <v>3554</v>
      </c>
      <c r="E1140" s="1" t="s">
        <v>3555</v>
      </c>
    </row>
    <row r="1141" spans="2:5" x14ac:dyDescent="0.2">
      <c r="B1141" s="1" t="s">
        <v>1289</v>
      </c>
      <c r="C1141" s="1" t="s">
        <v>5438</v>
      </c>
      <c r="D1141" s="1" t="s">
        <v>3557</v>
      </c>
      <c r="E1141" s="1" t="s">
        <v>3558</v>
      </c>
    </row>
    <row r="1142" spans="2:5" x14ac:dyDescent="0.2">
      <c r="B1142" s="1" t="s">
        <v>1290</v>
      </c>
      <c r="C1142" s="1" t="s">
        <v>5439</v>
      </c>
      <c r="D1142" s="1" t="s">
        <v>3560</v>
      </c>
      <c r="E1142" s="1" t="s">
        <v>3561</v>
      </c>
    </row>
    <row r="1143" spans="2:5" x14ac:dyDescent="0.2">
      <c r="B1143" s="1" t="s">
        <v>1291</v>
      </c>
      <c r="C1143" s="1" t="s">
        <v>5440</v>
      </c>
      <c r="D1143" s="1" t="s">
        <v>3563</v>
      </c>
      <c r="E1143" s="1" t="s">
        <v>3564</v>
      </c>
    </row>
    <row r="1144" spans="2:5" x14ac:dyDescent="0.2">
      <c r="B1144" s="1" t="s">
        <v>1292</v>
      </c>
      <c r="C1144" s="1" t="s">
        <v>5441</v>
      </c>
      <c r="D1144" s="1" t="s">
        <v>3566</v>
      </c>
      <c r="E1144" s="1" t="s">
        <v>3567</v>
      </c>
    </row>
    <row r="1145" spans="2:5" x14ac:dyDescent="0.2">
      <c r="B1145" s="1" t="s">
        <v>1293</v>
      </c>
      <c r="C1145" s="1" t="s">
        <v>5442</v>
      </c>
      <c r="D1145" s="1" t="s">
        <v>3569</v>
      </c>
      <c r="E1145" s="1" t="s">
        <v>3570</v>
      </c>
    </row>
    <row r="1146" spans="2:5" x14ac:dyDescent="0.2">
      <c r="B1146" s="1" t="s">
        <v>1294</v>
      </c>
      <c r="C1146" s="1" t="s">
        <v>5443</v>
      </c>
      <c r="D1146" s="1" t="s">
        <v>3572</v>
      </c>
      <c r="E1146" s="1" t="s">
        <v>3573</v>
      </c>
    </row>
    <row r="1147" spans="2:5" x14ac:dyDescent="0.2">
      <c r="B1147" s="1" t="s">
        <v>1281</v>
      </c>
      <c r="C1147" s="1" t="s">
        <v>5430</v>
      </c>
      <c r="D1147" s="1" t="s">
        <v>3533</v>
      </c>
      <c r="E1147" s="1" t="s">
        <v>3534</v>
      </c>
    </row>
    <row r="1148" spans="2:5" x14ac:dyDescent="0.2">
      <c r="B1148" s="1" t="s">
        <v>2162</v>
      </c>
      <c r="C1148" s="1" t="s">
        <v>6350</v>
      </c>
      <c r="D1148" s="1" t="s">
        <v>3536</v>
      </c>
      <c r="E1148" s="1" t="s">
        <v>3537</v>
      </c>
    </row>
    <row r="1149" spans="2:5" x14ac:dyDescent="0.2">
      <c r="B1149" s="1" t="s">
        <v>2163</v>
      </c>
      <c r="C1149" s="1" t="s">
        <v>6351</v>
      </c>
      <c r="D1149" s="1" t="s">
        <v>3539</v>
      </c>
      <c r="E1149" s="1" t="s">
        <v>3540</v>
      </c>
    </row>
    <row r="1150" spans="2:5" x14ac:dyDescent="0.2">
      <c r="B1150" s="1" t="s">
        <v>2164</v>
      </c>
      <c r="C1150" s="1" t="s">
        <v>6352</v>
      </c>
      <c r="D1150" s="1" t="s">
        <v>3542</v>
      </c>
      <c r="E1150" s="1" t="s">
        <v>3543</v>
      </c>
    </row>
    <row r="1151" spans="2:5" x14ac:dyDescent="0.2">
      <c r="B1151" s="1" t="s">
        <v>2165</v>
      </c>
      <c r="C1151" s="1" t="s">
        <v>6353</v>
      </c>
      <c r="D1151" s="1" t="s">
        <v>3545</v>
      </c>
      <c r="E1151" s="1" t="s">
        <v>3546</v>
      </c>
    </row>
    <row r="1152" spans="2:5" x14ac:dyDescent="0.2">
      <c r="B1152" s="1" t="s">
        <v>2166</v>
      </c>
      <c r="C1152" s="1" t="s">
        <v>6354</v>
      </c>
      <c r="D1152" s="1" t="s">
        <v>3548</v>
      </c>
      <c r="E1152" s="1" t="s">
        <v>3549</v>
      </c>
    </row>
    <row r="1153" spans="2:5" x14ac:dyDescent="0.2">
      <c r="B1153" s="1" t="s">
        <v>2167</v>
      </c>
      <c r="C1153" s="1" t="s">
        <v>6355</v>
      </c>
      <c r="D1153" s="1" t="s">
        <v>3551</v>
      </c>
      <c r="E1153" s="1" t="s">
        <v>3552</v>
      </c>
    </row>
    <row r="1154" spans="2:5" x14ac:dyDescent="0.2">
      <c r="B1154" s="1" t="s">
        <v>2168</v>
      </c>
      <c r="C1154" s="1" t="s">
        <v>6356</v>
      </c>
      <c r="D1154" s="1" t="s">
        <v>3554</v>
      </c>
      <c r="E1154" s="1" t="s">
        <v>3555</v>
      </c>
    </row>
    <row r="1155" spans="2:5" x14ac:dyDescent="0.2">
      <c r="B1155" s="1" t="s">
        <v>2169</v>
      </c>
      <c r="C1155" s="1" t="s">
        <v>6357</v>
      </c>
      <c r="D1155" s="1" t="s">
        <v>3557</v>
      </c>
      <c r="E1155" s="1" t="s">
        <v>3558</v>
      </c>
    </row>
    <row r="1156" spans="2:5" x14ac:dyDescent="0.2">
      <c r="B1156" s="1" t="s">
        <v>2170</v>
      </c>
      <c r="C1156" s="1" t="s">
        <v>6358</v>
      </c>
      <c r="D1156" s="1" t="s">
        <v>3560</v>
      </c>
      <c r="E1156" s="1" t="s">
        <v>3561</v>
      </c>
    </row>
    <row r="1157" spans="2:5" x14ac:dyDescent="0.2">
      <c r="B1157" s="1" t="s">
        <v>2171</v>
      </c>
      <c r="C1157" s="1" t="s">
        <v>6359</v>
      </c>
      <c r="D1157" s="1" t="s">
        <v>3563</v>
      </c>
      <c r="E1157" s="1" t="s">
        <v>3564</v>
      </c>
    </row>
    <row r="1158" spans="2:5" x14ac:dyDescent="0.2">
      <c r="B1158" s="1" t="s">
        <v>2172</v>
      </c>
      <c r="C1158" s="1" t="s">
        <v>6360</v>
      </c>
      <c r="D1158" s="1" t="s">
        <v>3566</v>
      </c>
      <c r="E1158" s="1" t="s">
        <v>3567</v>
      </c>
    </row>
    <row r="1159" spans="2:5" x14ac:dyDescent="0.2">
      <c r="B1159" s="1" t="s">
        <v>2173</v>
      </c>
      <c r="C1159" s="1" t="s">
        <v>6361</v>
      </c>
      <c r="D1159" s="1" t="s">
        <v>3569</v>
      </c>
      <c r="E1159" s="1" t="s">
        <v>3570</v>
      </c>
    </row>
    <row r="1160" spans="2:5" x14ac:dyDescent="0.2">
      <c r="B1160" s="1" t="s">
        <v>2174</v>
      </c>
      <c r="C1160" s="1" t="s">
        <v>6362</v>
      </c>
      <c r="D1160" s="1" t="s">
        <v>3572</v>
      </c>
      <c r="E1160" s="1" t="s">
        <v>3573</v>
      </c>
    </row>
    <row r="1161" spans="2:5" x14ac:dyDescent="0.2">
      <c r="B1161" s="1" t="s">
        <v>2161</v>
      </c>
      <c r="C1161" s="1" t="s">
        <v>6349</v>
      </c>
      <c r="D1161" s="1" t="s">
        <v>3533</v>
      </c>
      <c r="E1161" s="1" t="s">
        <v>3534</v>
      </c>
    </row>
    <row r="1162" spans="2:5" x14ac:dyDescent="0.2">
      <c r="B1162" s="1" t="s">
        <v>3018</v>
      </c>
      <c r="C1162" s="1" t="s">
        <v>7228</v>
      </c>
      <c r="D1162" s="1" t="s">
        <v>3536</v>
      </c>
      <c r="E1162" s="1" t="s">
        <v>3537</v>
      </c>
    </row>
    <row r="1163" spans="2:5" x14ac:dyDescent="0.2">
      <c r="B1163" s="1" t="s">
        <v>3019</v>
      </c>
      <c r="C1163" s="1" t="s">
        <v>7229</v>
      </c>
      <c r="D1163" s="1" t="s">
        <v>3539</v>
      </c>
      <c r="E1163" s="1" t="s">
        <v>3540</v>
      </c>
    </row>
    <row r="1164" spans="2:5" x14ac:dyDescent="0.2">
      <c r="B1164" s="1" t="s">
        <v>3020</v>
      </c>
      <c r="C1164" s="1" t="s">
        <v>7230</v>
      </c>
      <c r="D1164" s="1" t="s">
        <v>3542</v>
      </c>
      <c r="E1164" s="1" t="s">
        <v>3543</v>
      </c>
    </row>
    <row r="1165" spans="2:5" x14ac:dyDescent="0.2">
      <c r="B1165" s="1" t="s">
        <v>3021</v>
      </c>
      <c r="C1165" s="1" t="s">
        <v>7231</v>
      </c>
      <c r="D1165" s="1" t="s">
        <v>3545</v>
      </c>
      <c r="E1165" s="1" t="s">
        <v>3546</v>
      </c>
    </row>
    <row r="1166" spans="2:5" x14ac:dyDescent="0.2">
      <c r="B1166" s="1" t="s">
        <v>3022</v>
      </c>
      <c r="C1166" s="1" t="s">
        <v>7232</v>
      </c>
      <c r="D1166" s="1" t="s">
        <v>3548</v>
      </c>
      <c r="E1166" s="1" t="s">
        <v>3549</v>
      </c>
    </row>
    <row r="1167" spans="2:5" x14ac:dyDescent="0.2">
      <c r="B1167" s="1" t="s">
        <v>3023</v>
      </c>
      <c r="C1167" s="1" t="s">
        <v>7233</v>
      </c>
      <c r="D1167" s="1" t="s">
        <v>3551</v>
      </c>
      <c r="E1167" s="1" t="s">
        <v>3552</v>
      </c>
    </row>
    <row r="1168" spans="2:5" x14ac:dyDescent="0.2">
      <c r="B1168" s="1" t="s">
        <v>3024</v>
      </c>
      <c r="C1168" s="1" t="s">
        <v>7234</v>
      </c>
      <c r="D1168" s="1" t="s">
        <v>3554</v>
      </c>
      <c r="E1168" s="1" t="s">
        <v>3555</v>
      </c>
    </row>
    <row r="1169" spans="2:5" x14ac:dyDescent="0.2">
      <c r="B1169" s="1" t="s">
        <v>3025</v>
      </c>
      <c r="C1169" s="1" t="s">
        <v>7235</v>
      </c>
      <c r="D1169" s="1" t="s">
        <v>3557</v>
      </c>
      <c r="E1169" s="1" t="s">
        <v>3558</v>
      </c>
    </row>
    <row r="1170" spans="2:5" x14ac:dyDescent="0.2">
      <c r="B1170" s="1" t="s">
        <v>3026</v>
      </c>
      <c r="C1170" s="1" t="s">
        <v>7236</v>
      </c>
      <c r="D1170" s="1" t="s">
        <v>3560</v>
      </c>
      <c r="E1170" s="1" t="s">
        <v>3561</v>
      </c>
    </row>
    <row r="1171" spans="2:5" x14ac:dyDescent="0.2">
      <c r="B1171" s="1" t="s">
        <v>3027</v>
      </c>
      <c r="C1171" s="1" t="s">
        <v>7237</v>
      </c>
      <c r="D1171" s="1" t="s">
        <v>3563</v>
      </c>
      <c r="E1171" s="1" t="s">
        <v>3564</v>
      </c>
    </row>
    <row r="1172" spans="2:5" x14ac:dyDescent="0.2">
      <c r="B1172" s="1" t="s">
        <v>3028</v>
      </c>
      <c r="C1172" s="1" t="s">
        <v>7238</v>
      </c>
      <c r="D1172" s="1" t="s">
        <v>3566</v>
      </c>
      <c r="E1172" s="1" t="s">
        <v>3567</v>
      </c>
    </row>
    <row r="1173" spans="2:5" x14ac:dyDescent="0.2">
      <c r="B1173" s="1" t="s">
        <v>3029</v>
      </c>
      <c r="C1173" s="1" t="s">
        <v>7239</v>
      </c>
      <c r="D1173" s="1" t="s">
        <v>3569</v>
      </c>
      <c r="E1173" s="1" t="s">
        <v>3570</v>
      </c>
    </row>
    <row r="1174" spans="2:5" x14ac:dyDescent="0.2">
      <c r="B1174" s="1" t="s">
        <v>3030</v>
      </c>
      <c r="C1174" s="1" t="s">
        <v>7240</v>
      </c>
      <c r="D1174" s="1" t="s">
        <v>3572</v>
      </c>
      <c r="E1174" s="1" t="s">
        <v>3573</v>
      </c>
    </row>
    <row r="1175" spans="2:5" x14ac:dyDescent="0.2">
      <c r="B1175" s="1" t="s">
        <v>3017</v>
      </c>
      <c r="C1175" s="1" t="s">
        <v>7227</v>
      </c>
      <c r="D1175" s="1" t="s">
        <v>3533</v>
      </c>
      <c r="E1175" s="1" t="s">
        <v>3534</v>
      </c>
    </row>
    <row r="1176" spans="2:5" x14ac:dyDescent="0.2">
      <c r="B1176" s="1" t="s">
        <v>736</v>
      </c>
      <c r="C1176" s="1" t="s">
        <v>4712</v>
      </c>
      <c r="D1176" s="1" t="s">
        <v>3536</v>
      </c>
      <c r="E1176" s="1" t="s">
        <v>3537</v>
      </c>
    </row>
    <row r="1177" spans="2:5" x14ac:dyDescent="0.2">
      <c r="B1177" s="1" t="s">
        <v>737</v>
      </c>
      <c r="C1177" s="1" t="s">
        <v>4713</v>
      </c>
      <c r="D1177" s="1" t="s">
        <v>3539</v>
      </c>
      <c r="E1177" s="1" t="s">
        <v>3540</v>
      </c>
    </row>
    <row r="1178" spans="2:5" x14ac:dyDescent="0.2">
      <c r="B1178" s="1" t="s">
        <v>738</v>
      </c>
      <c r="C1178" s="1" t="s">
        <v>4714</v>
      </c>
      <c r="D1178" s="1" t="s">
        <v>3542</v>
      </c>
      <c r="E1178" s="1" t="s">
        <v>3543</v>
      </c>
    </row>
    <row r="1179" spans="2:5" x14ac:dyDescent="0.2">
      <c r="B1179" s="1" t="s">
        <v>739</v>
      </c>
      <c r="C1179" s="1" t="s">
        <v>4715</v>
      </c>
      <c r="D1179" s="1" t="s">
        <v>3545</v>
      </c>
      <c r="E1179" s="1" t="s">
        <v>3546</v>
      </c>
    </row>
    <row r="1180" spans="2:5" x14ac:dyDescent="0.2">
      <c r="B1180" s="1" t="s">
        <v>740</v>
      </c>
      <c r="C1180" s="1" t="s">
        <v>4716</v>
      </c>
      <c r="D1180" s="1" t="s">
        <v>3548</v>
      </c>
      <c r="E1180" s="1" t="s">
        <v>3549</v>
      </c>
    </row>
    <row r="1181" spans="2:5" x14ac:dyDescent="0.2">
      <c r="B1181" s="1" t="s">
        <v>741</v>
      </c>
      <c r="C1181" s="1" t="s">
        <v>4717</v>
      </c>
      <c r="D1181" s="1" t="s">
        <v>3551</v>
      </c>
      <c r="E1181" s="1" t="s">
        <v>3552</v>
      </c>
    </row>
    <row r="1182" spans="2:5" x14ac:dyDescent="0.2">
      <c r="B1182" s="1" t="s">
        <v>742</v>
      </c>
      <c r="C1182" s="1" t="s">
        <v>4718</v>
      </c>
      <c r="D1182" s="1" t="s">
        <v>3554</v>
      </c>
      <c r="E1182" s="1" t="s">
        <v>3555</v>
      </c>
    </row>
    <row r="1183" spans="2:5" x14ac:dyDescent="0.2">
      <c r="B1183" s="1" t="s">
        <v>743</v>
      </c>
      <c r="C1183" s="1" t="s">
        <v>4719</v>
      </c>
      <c r="D1183" s="1" t="s">
        <v>3557</v>
      </c>
      <c r="E1183" s="1" t="s">
        <v>3558</v>
      </c>
    </row>
    <row r="1184" spans="2:5" x14ac:dyDescent="0.2">
      <c r="B1184" s="1" t="s">
        <v>744</v>
      </c>
      <c r="C1184" s="1" t="s">
        <v>4720</v>
      </c>
      <c r="D1184" s="1" t="s">
        <v>3560</v>
      </c>
      <c r="E1184" s="1" t="s">
        <v>3561</v>
      </c>
    </row>
    <row r="1185" spans="2:5" x14ac:dyDescent="0.2">
      <c r="B1185" s="1" t="s">
        <v>745</v>
      </c>
      <c r="C1185" s="1" t="s">
        <v>4721</v>
      </c>
      <c r="D1185" s="1" t="s">
        <v>3563</v>
      </c>
      <c r="E1185" s="1" t="s">
        <v>3564</v>
      </c>
    </row>
    <row r="1186" spans="2:5" x14ac:dyDescent="0.2">
      <c r="B1186" s="1" t="s">
        <v>746</v>
      </c>
      <c r="C1186" s="1" t="s">
        <v>4722</v>
      </c>
      <c r="D1186" s="1" t="s">
        <v>3566</v>
      </c>
      <c r="E1186" s="1" t="s">
        <v>3567</v>
      </c>
    </row>
    <row r="1187" spans="2:5" x14ac:dyDescent="0.2">
      <c r="B1187" s="1" t="s">
        <v>747</v>
      </c>
      <c r="C1187" s="1" t="s">
        <v>4723</v>
      </c>
      <c r="D1187" s="1" t="s">
        <v>3569</v>
      </c>
      <c r="E1187" s="1" t="s">
        <v>3570</v>
      </c>
    </row>
    <row r="1188" spans="2:5" x14ac:dyDescent="0.2">
      <c r="B1188" s="1" t="s">
        <v>748</v>
      </c>
      <c r="C1188" s="1" t="s">
        <v>4724</v>
      </c>
      <c r="D1188" s="1" t="s">
        <v>3572</v>
      </c>
      <c r="E1188" s="1" t="s">
        <v>3573</v>
      </c>
    </row>
    <row r="1189" spans="2:5" x14ac:dyDescent="0.2">
      <c r="B1189" s="1" t="s">
        <v>735</v>
      </c>
      <c r="C1189" s="1" t="s">
        <v>4711</v>
      </c>
      <c r="D1189" s="1" t="s">
        <v>3533</v>
      </c>
      <c r="E1189" s="1" t="s">
        <v>3534</v>
      </c>
    </row>
    <row r="1190" spans="2:5" x14ac:dyDescent="0.2">
      <c r="B1190" s="1" t="s">
        <v>1624</v>
      </c>
      <c r="C1190" s="1" t="s">
        <v>5796</v>
      </c>
      <c r="D1190" s="1" t="s">
        <v>3536</v>
      </c>
      <c r="E1190" s="1" t="s">
        <v>3537</v>
      </c>
    </row>
    <row r="1191" spans="2:5" x14ac:dyDescent="0.2">
      <c r="B1191" s="1" t="s">
        <v>1625</v>
      </c>
      <c r="C1191" s="1" t="s">
        <v>5797</v>
      </c>
      <c r="D1191" s="1" t="s">
        <v>3539</v>
      </c>
      <c r="E1191" s="1" t="s">
        <v>3540</v>
      </c>
    </row>
    <row r="1192" spans="2:5" x14ac:dyDescent="0.2">
      <c r="B1192" s="1" t="s">
        <v>1626</v>
      </c>
      <c r="C1192" s="1" t="s">
        <v>5798</v>
      </c>
      <c r="D1192" s="1" t="s">
        <v>3542</v>
      </c>
      <c r="E1192" s="1" t="s">
        <v>3543</v>
      </c>
    </row>
    <row r="1193" spans="2:5" x14ac:dyDescent="0.2">
      <c r="B1193" s="1" t="s">
        <v>1627</v>
      </c>
      <c r="C1193" s="1" t="s">
        <v>5799</v>
      </c>
      <c r="D1193" s="1" t="s">
        <v>3545</v>
      </c>
      <c r="E1193" s="1" t="s">
        <v>3546</v>
      </c>
    </row>
    <row r="1194" spans="2:5" x14ac:dyDescent="0.2">
      <c r="B1194" s="1" t="s">
        <v>1628</v>
      </c>
      <c r="C1194" s="1" t="s">
        <v>5800</v>
      </c>
      <c r="D1194" s="1" t="s">
        <v>3548</v>
      </c>
      <c r="E1194" s="1" t="s">
        <v>3549</v>
      </c>
    </row>
    <row r="1195" spans="2:5" x14ac:dyDescent="0.2">
      <c r="B1195" s="1" t="s">
        <v>1629</v>
      </c>
      <c r="C1195" s="1" t="s">
        <v>5801</v>
      </c>
      <c r="D1195" s="1" t="s">
        <v>3551</v>
      </c>
      <c r="E1195" s="1" t="s">
        <v>3552</v>
      </c>
    </row>
    <row r="1196" spans="2:5" x14ac:dyDescent="0.2">
      <c r="B1196" s="1" t="s">
        <v>1630</v>
      </c>
      <c r="C1196" s="1" t="s">
        <v>5802</v>
      </c>
      <c r="D1196" s="1" t="s">
        <v>3554</v>
      </c>
      <c r="E1196" s="1" t="s">
        <v>3555</v>
      </c>
    </row>
    <row r="1197" spans="2:5" x14ac:dyDescent="0.2">
      <c r="B1197" s="1" t="s">
        <v>1631</v>
      </c>
      <c r="C1197" s="1" t="s">
        <v>5803</v>
      </c>
      <c r="D1197" s="1" t="s">
        <v>3557</v>
      </c>
      <c r="E1197" s="1" t="s">
        <v>3558</v>
      </c>
    </row>
    <row r="1198" spans="2:5" x14ac:dyDescent="0.2">
      <c r="B1198" s="1" t="s">
        <v>1632</v>
      </c>
      <c r="C1198" s="1" t="s">
        <v>5804</v>
      </c>
      <c r="D1198" s="1" t="s">
        <v>3560</v>
      </c>
      <c r="E1198" s="1" t="s">
        <v>3561</v>
      </c>
    </row>
    <row r="1199" spans="2:5" x14ac:dyDescent="0.2">
      <c r="B1199" s="1" t="s">
        <v>1633</v>
      </c>
      <c r="C1199" s="1" t="s">
        <v>5805</v>
      </c>
      <c r="D1199" s="1" t="s">
        <v>3563</v>
      </c>
      <c r="E1199" s="1" t="s">
        <v>3564</v>
      </c>
    </row>
    <row r="1200" spans="2:5" x14ac:dyDescent="0.2">
      <c r="B1200" s="1" t="s">
        <v>1634</v>
      </c>
      <c r="C1200" s="1" t="s">
        <v>5806</v>
      </c>
      <c r="D1200" s="1" t="s">
        <v>3566</v>
      </c>
      <c r="E1200" s="1" t="s">
        <v>3567</v>
      </c>
    </row>
    <row r="1201" spans="2:5" x14ac:dyDescent="0.2">
      <c r="B1201" s="1" t="s">
        <v>1635</v>
      </c>
      <c r="C1201" s="1" t="s">
        <v>5807</v>
      </c>
      <c r="D1201" s="1" t="s">
        <v>3569</v>
      </c>
      <c r="E1201" s="1" t="s">
        <v>3570</v>
      </c>
    </row>
    <row r="1202" spans="2:5" x14ac:dyDescent="0.2">
      <c r="B1202" s="1" t="s">
        <v>1636</v>
      </c>
      <c r="C1202" s="1" t="s">
        <v>5808</v>
      </c>
      <c r="D1202" s="1" t="s">
        <v>3572</v>
      </c>
      <c r="E1202" s="1" t="s">
        <v>3573</v>
      </c>
    </row>
    <row r="1203" spans="2:5" x14ac:dyDescent="0.2">
      <c r="B1203" s="1" t="s">
        <v>1623</v>
      </c>
      <c r="C1203" s="1" t="s">
        <v>5795</v>
      </c>
      <c r="D1203" s="1" t="s">
        <v>3533</v>
      </c>
      <c r="E1203" s="1" t="s">
        <v>3534</v>
      </c>
    </row>
    <row r="1204" spans="2:5" x14ac:dyDescent="0.2">
      <c r="B1204" s="1" t="s">
        <v>2490</v>
      </c>
      <c r="C1204" s="1" t="s">
        <v>6700</v>
      </c>
      <c r="D1204" s="1" t="s">
        <v>3536</v>
      </c>
      <c r="E1204" s="1" t="s">
        <v>3537</v>
      </c>
    </row>
    <row r="1205" spans="2:5" x14ac:dyDescent="0.2">
      <c r="B1205" s="1" t="s">
        <v>2491</v>
      </c>
      <c r="C1205" s="1" t="s">
        <v>6701</v>
      </c>
      <c r="D1205" s="1" t="s">
        <v>3539</v>
      </c>
      <c r="E1205" s="1" t="s">
        <v>3540</v>
      </c>
    </row>
    <row r="1206" spans="2:5" x14ac:dyDescent="0.2">
      <c r="B1206" s="1" t="s">
        <v>2492</v>
      </c>
      <c r="C1206" s="1" t="s">
        <v>6702</v>
      </c>
      <c r="D1206" s="1" t="s">
        <v>3542</v>
      </c>
      <c r="E1206" s="1" t="s">
        <v>3543</v>
      </c>
    </row>
    <row r="1207" spans="2:5" x14ac:dyDescent="0.2">
      <c r="B1207" s="1" t="s">
        <v>2493</v>
      </c>
      <c r="C1207" s="1" t="s">
        <v>6703</v>
      </c>
      <c r="D1207" s="1" t="s">
        <v>3545</v>
      </c>
      <c r="E1207" s="1" t="s">
        <v>3546</v>
      </c>
    </row>
    <row r="1208" spans="2:5" x14ac:dyDescent="0.2">
      <c r="B1208" s="1" t="s">
        <v>2494</v>
      </c>
      <c r="C1208" s="1" t="s">
        <v>6704</v>
      </c>
      <c r="D1208" s="1" t="s">
        <v>3548</v>
      </c>
      <c r="E1208" s="1" t="s">
        <v>3549</v>
      </c>
    </row>
    <row r="1209" spans="2:5" x14ac:dyDescent="0.2">
      <c r="B1209" s="1" t="s">
        <v>2495</v>
      </c>
      <c r="C1209" s="1" t="s">
        <v>6705</v>
      </c>
      <c r="D1209" s="1" t="s">
        <v>3551</v>
      </c>
      <c r="E1209" s="1" t="s">
        <v>3552</v>
      </c>
    </row>
    <row r="1210" spans="2:5" x14ac:dyDescent="0.2">
      <c r="B1210" s="1" t="s">
        <v>2496</v>
      </c>
      <c r="C1210" s="1" t="s">
        <v>6706</v>
      </c>
      <c r="D1210" s="1" t="s">
        <v>3554</v>
      </c>
      <c r="E1210" s="1" t="s">
        <v>3555</v>
      </c>
    </row>
    <row r="1211" spans="2:5" x14ac:dyDescent="0.2">
      <c r="B1211" s="1" t="s">
        <v>2497</v>
      </c>
      <c r="C1211" s="1" t="s">
        <v>6707</v>
      </c>
      <c r="D1211" s="1" t="s">
        <v>3557</v>
      </c>
      <c r="E1211" s="1" t="s">
        <v>3558</v>
      </c>
    </row>
    <row r="1212" spans="2:5" x14ac:dyDescent="0.2">
      <c r="B1212" s="1" t="s">
        <v>2498</v>
      </c>
      <c r="C1212" s="1" t="s">
        <v>6708</v>
      </c>
      <c r="D1212" s="1" t="s">
        <v>3560</v>
      </c>
      <c r="E1212" s="1" t="s">
        <v>3561</v>
      </c>
    </row>
    <row r="1213" spans="2:5" x14ac:dyDescent="0.2">
      <c r="B1213" s="1" t="s">
        <v>2499</v>
      </c>
      <c r="C1213" s="1" t="s">
        <v>6709</v>
      </c>
      <c r="D1213" s="1" t="s">
        <v>3563</v>
      </c>
      <c r="E1213" s="1" t="s">
        <v>3564</v>
      </c>
    </row>
    <row r="1214" spans="2:5" x14ac:dyDescent="0.2">
      <c r="B1214" s="1" t="s">
        <v>2500</v>
      </c>
      <c r="C1214" s="1" t="s">
        <v>6710</v>
      </c>
      <c r="D1214" s="1" t="s">
        <v>3566</v>
      </c>
      <c r="E1214" s="1" t="s">
        <v>3567</v>
      </c>
    </row>
    <row r="1215" spans="2:5" x14ac:dyDescent="0.2">
      <c r="B1215" s="1" t="s">
        <v>2501</v>
      </c>
      <c r="C1215" s="1" t="s">
        <v>6711</v>
      </c>
      <c r="D1215" s="1" t="s">
        <v>3569</v>
      </c>
      <c r="E1215" s="1" t="s">
        <v>3570</v>
      </c>
    </row>
    <row r="1216" spans="2:5" x14ac:dyDescent="0.2">
      <c r="B1216" s="1" t="s">
        <v>2502</v>
      </c>
      <c r="C1216" s="1" t="s">
        <v>6712</v>
      </c>
      <c r="D1216" s="1" t="s">
        <v>3572</v>
      </c>
      <c r="E1216" s="1" t="s">
        <v>3573</v>
      </c>
    </row>
    <row r="1217" spans="2:5" x14ac:dyDescent="0.2">
      <c r="B1217" s="1" t="s">
        <v>2489</v>
      </c>
      <c r="C1217" s="1" t="s">
        <v>6699</v>
      </c>
      <c r="D1217" s="1" t="s">
        <v>3533</v>
      </c>
      <c r="E1217" s="1" t="s">
        <v>3534</v>
      </c>
    </row>
    <row r="1218" spans="2:5" x14ac:dyDescent="0.2">
      <c r="B1218" s="1" t="s">
        <v>670</v>
      </c>
      <c r="C1218" s="1" t="s">
        <v>4644</v>
      </c>
      <c r="D1218" s="1" t="s">
        <v>3536</v>
      </c>
      <c r="E1218" s="1" t="s">
        <v>3537</v>
      </c>
    </row>
    <row r="1219" spans="2:5" x14ac:dyDescent="0.2">
      <c r="B1219" s="1" t="s">
        <v>671</v>
      </c>
      <c r="C1219" s="1" t="s">
        <v>4645</v>
      </c>
      <c r="D1219" s="1" t="s">
        <v>3539</v>
      </c>
      <c r="E1219" s="1" t="s">
        <v>3540</v>
      </c>
    </row>
    <row r="1220" spans="2:5" x14ac:dyDescent="0.2">
      <c r="B1220" s="1" t="s">
        <v>672</v>
      </c>
      <c r="C1220" s="1" t="s">
        <v>4646</v>
      </c>
      <c r="D1220" s="1" t="s">
        <v>3542</v>
      </c>
      <c r="E1220" s="1" t="s">
        <v>3543</v>
      </c>
    </row>
    <row r="1221" spans="2:5" x14ac:dyDescent="0.2">
      <c r="B1221" s="1" t="s">
        <v>673</v>
      </c>
      <c r="C1221" s="1" t="s">
        <v>4647</v>
      </c>
      <c r="D1221" s="1" t="s">
        <v>3545</v>
      </c>
      <c r="E1221" s="1" t="s">
        <v>3546</v>
      </c>
    </row>
    <row r="1222" spans="2:5" x14ac:dyDescent="0.2">
      <c r="B1222" s="1" t="s">
        <v>674</v>
      </c>
      <c r="C1222" s="1" t="s">
        <v>4648</v>
      </c>
      <c r="D1222" s="1" t="s">
        <v>3548</v>
      </c>
      <c r="E1222" s="1" t="s">
        <v>3549</v>
      </c>
    </row>
    <row r="1223" spans="2:5" x14ac:dyDescent="0.2">
      <c r="B1223" s="1" t="s">
        <v>675</v>
      </c>
      <c r="C1223" s="1" t="s">
        <v>4649</v>
      </c>
      <c r="D1223" s="1" t="s">
        <v>3551</v>
      </c>
      <c r="E1223" s="1" t="s">
        <v>3552</v>
      </c>
    </row>
    <row r="1224" spans="2:5" x14ac:dyDescent="0.2">
      <c r="B1224" s="1" t="s">
        <v>676</v>
      </c>
      <c r="C1224" s="1" t="s">
        <v>4650</v>
      </c>
      <c r="D1224" s="1" t="s">
        <v>3554</v>
      </c>
      <c r="E1224" s="1" t="s">
        <v>3555</v>
      </c>
    </row>
    <row r="1225" spans="2:5" x14ac:dyDescent="0.2">
      <c r="B1225" s="1" t="s">
        <v>677</v>
      </c>
      <c r="C1225" s="1" t="s">
        <v>4651</v>
      </c>
      <c r="D1225" s="1" t="s">
        <v>3557</v>
      </c>
      <c r="E1225" s="1" t="s">
        <v>3558</v>
      </c>
    </row>
    <row r="1226" spans="2:5" x14ac:dyDescent="0.2">
      <c r="B1226" s="1" t="s">
        <v>678</v>
      </c>
      <c r="C1226" s="1" t="s">
        <v>4652</v>
      </c>
      <c r="D1226" s="1" t="s">
        <v>3560</v>
      </c>
      <c r="E1226" s="1" t="s">
        <v>3561</v>
      </c>
    </row>
    <row r="1227" spans="2:5" x14ac:dyDescent="0.2">
      <c r="B1227" s="1" t="s">
        <v>679</v>
      </c>
      <c r="C1227" s="1" t="s">
        <v>4653</v>
      </c>
      <c r="D1227" s="1" t="s">
        <v>3563</v>
      </c>
      <c r="E1227" s="1" t="s">
        <v>3564</v>
      </c>
    </row>
    <row r="1228" spans="2:5" x14ac:dyDescent="0.2">
      <c r="B1228" s="1" t="s">
        <v>680</v>
      </c>
      <c r="C1228" s="1" t="s">
        <v>4654</v>
      </c>
      <c r="D1228" s="1" t="s">
        <v>3566</v>
      </c>
      <c r="E1228" s="1" t="s">
        <v>3567</v>
      </c>
    </row>
    <row r="1229" spans="2:5" x14ac:dyDescent="0.2">
      <c r="B1229" s="1" t="s">
        <v>681</v>
      </c>
      <c r="C1229" s="1" t="s">
        <v>4655</v>
      </c>
      <c r="D1229" s="1" t="s">
        <v>3569</v>
      </c>
      <c r="E1229" s="1" t="s">
        <v>3570</v>
      </c>
    </row>
    <row r="1230" spans="2:5" x14ac:dyDescent="0.2">
      <c r="B1230" s="1" t="s">
        <v>682</v>
      </c>
      <c r="C1230" s="1" t="s">
        <v>4656</v>
      </c>
      <c r="D1230" s="1" t="s">
        <v>3572</v>
      </c>
      <c r="E1230" s="1" t="s">
        <v>3573</v>
      </c>
    </row>
    <row r="1231" spans="2:5" x14ac:dyDescent="0.2">
      <c r="B1231" s="1" t="s">
        <v>669</v>
      </c>
      <c r="C1231" s="1" t="s">
        <v>4643</v>
      </c>
      <c r="D1231" s="1" t="s">
        <v>3533</v>
      </c>
      <c r="E1231" s="1" t="s">
        <v>3534</v>
      </c>
    </row>
    <row r="1232" spans="2:5" x14ac:dyDescent="0.2">
      <c r="B1232" s="1" t="s">
        <v>1559</v>
      </c>
      <c r="C1232" s="1" t="s">
        <v>5731</v>
      </c>
      <c r="D1232" s="1" t="s">
        <v>3536</v>
      </c>
      <c r="E1232" s="1" t="s">
        <v>3537</v>
      </c>
    </row>
    <row r="1233" spans="2:5" x14ac:dyDescent="0.2">
      <c r="B1233" s="1" t="s">
        <v>1560</v>
      </c>
      <c r="C1233" s="1" t="s">
        <v>5732</v>
      </c>
      <c r="D1233" s="1" t="s">
        <v>3539</v>
      </c>
      <c r="E1233" s="1" t="s">
        <v>3540</v>
      </c>
    </row>
    <row r="1234" spans="2:5" x14ac:dyDescent="0.2">
      <c r="B1234" s="1" t="s">
        <v>1561</v>
      </c>
      <c r="C1234" s="1" t="s">
        <v>5733</v>
      </c>
      <c r="D1234" s="1" t="s">
        <v>3542</v>
      </c>
      <c r="E1234" s="1" t="s">
        <v>3543</v>
      </c>
    </row>
    <row r="1235" spans="2:5" x14ac:dyDescent="0.2">
      <c r="B1235" s="1" t="s">
        <v>1562</v>
      </c>
      <c r="C1235" s="1" t="s">
        <v>5734</v>
      </c>
      <c r="D1235" s="1" t="s">
        <v>3545</v>
      </c>
      <c r="E1235" s="1" t="s">
        <v>3546</v>
      </c>
    </row>
    <row r="1236" spans="2:5" x14ac:dyDescent="0.2">
      <c r="B1236" s="1" t="s">
        <v>1563</v>
      </c>
      <c r="C1236" s="1" t="s">
        <v>5735</v>
      </c>
      <c r="D1236" s="1" t="s">
        <v>3548</v>
      </c>
      <c r="E1236" s="1" t="s">
        <v>3549</v>
      </c>
    </row>
    <row r="1237" spans="2:5" x14ac:dyDescent="0.2">
      <c r="B1237" s="1" t="s">
        <v>1564</v>
      </c>
      <c r="C1237" s="1" t="s">
        <v>5736</v>
      </c>
      <c r="D1237" s="1" t="s">
        <v>3551</v>
      </c>
      <c r="E1237" s="1" t="s">
        <v>3552</v>
      </c>
    </row>
    <row r="1238" spans="2:5" x14ac:dyDescent="0.2">
      <c r="B1238" s="1" t="s">
        <v>1565</v>
      </c>
      <c r="C1238" s="1" t="s">
        <v>5737</v>
      </c>
      <c r="D1238" s="1" t="s">
        <v>3554</v>
      </c>
      <c r="E1238" s="1" t="s">
        <v>3555</v>
      </c>
    </row>
    <row r="1239" spans="2:5" x14ac:dyDescent="0.2">
      <c r="B1239" s="1" t="s">
        <v>1566</v>
      </c>
      <c r="C1239" s="1" t="s">
        <v>5738</v>
      </c>
      <c r="D1239" s="1" t="s">
        <v>3557</v>
      </c>
      <c r="E1239" s="1" t="s">
        <v>3558</v>
      </c>
    </row>
    <row r="1240" spans="2:5" x14ac:dyDescent="0.2">
      <c r="B1240" s="1" t="s">
        <v>1567</v>
      </c>
      <c r="C1240" s="1" t="s">
        <v>5739</v>
      </c>
      <c r="D1240" s="1" t="s">
        <v>3560</v>
      </c>
      <c r="E1240" s="1" t="s">
        <v>3561</v>
      </c>
    </row>
    <row r="1241" spans="2:5" x14ac:dyDescent="0.2">
      <c r="B1241" s="1" t="s">
        <v>1568</v>
      </c>
      <c r="C1241" s="1" t="s">
        <v>5740</v>
      </c>
      <c r="D1241" s="1" t="s">
        <v>3563</v>
      </c>
      <c r="E1241" s="1" t="s">
        <v>3564</v>
      </c>
    </row>
    <row r="1242" spans="2:5" x14ac:dyDescent="0.2">
      <c r="B1242" s="1" t="s">
        <v>1569</v>
      </c>
      <c r="C1242" s="1" t="s">
        <v>5741</v>
      </c>
      <c r="D1242" s="1" t="s">
        <v>3566</v>
      </c>
      <c r="E1242" s="1" t="s">
        <v>3567</v>
      </c>
    </row>
    <row r="1243" spans="2:5" x14ac:dyDescent="0.2">
      <c r="B1243" s="1" t="s">
        <v>1570</v>
      </c>
      <c r="C1243" s="1" t="s">
        <v>5742</v>
      </c>
      <c r="D1243" s="1" t="s">
        <v>3569</v>
      </c>
      <c r="E1243" s="1" t="s">
        <v>3570</v>
      </c>
    </row>
    <row r="1244" spans="2:5" x14ac:dyDescent="0.2">
      <c r="B1244" s="1" t="s">
        <v>1571</v>
      </c>
      <c r="C1244" s="1" t="s">
        <v>5743</v>
      </c>
      <c r="D1244" s="1" t="s">
        <v>3572</v>
      </c>
      <c r="E1244" s="1" t="s">
        <v>3573</v>
      </c>
    </row>
    <row r="1245" spans="2:5" x14ac:dyDescent="0.2">
      <c r="B1245" s="1" t="s">
        <v>1558</v>
      </c>
      <c r="C1245" s="1" t="s">
        <v>5730</v>
      </c>
      <c r="D1245" s="1" t="s">
        <v>3533</v>
      </c>
      <c r="E1245" s="1" t="s">
        <v>3534</v>
      </c>
    </row>
    <row r="1246" spans="2:5" x14ac:dyDescent="0.2">
      <c r="B1246" s="1" t="s">
        <v>2426</v>
      </c>
      <c r="C1246" s="1" t="s">
        <v>6636</v>
      </c>
      <c r="D1246" s="1" t="s">
        <v>3536</v>
      </c>
      <c r="E1246" s="1" t="s">
        <v>3537</v>
      </c>
    </row>
    <row r="1247" spans="2:5" x14ac:dyDescent="0.2">
      <c r="B1247" s="1" t="s">
        <v>2427</v>
      </c>
      <c r="C1247" s="1" t="s">
        <v>6637</v>
      </c>
      <c r="D1247" s="1" t="s">
        <v>3539</v>
      </c>
      <c r="E1247" s="1" t="s">
        <v>3540</v>
      </c>
    </row>
    <row r="1248" spans="2:5" x14ac:dyDescent="0.2">
      <c r="B1248" s="1" t="s">
        <v>2428</v>
      </c>
      <c r="C1248" s="1" t="s">
        <v>6638</v>
      </c>
      <c r="D1248" s="1" t="s">
        <v>3542</v>
      </c>
      <c r="E1248" s="1" t="s">
        <v>3543</v>
      </c>
    </row>
    <row r="1249" spans="2:5" x14ac:dyDescent="0.2">
      <c r="B1249" s="1" t="s">
        <v>2429</v>
      </c>
      <c r="C1249" s="1" t="s">
        <v>6639</v>
      </c>
      <c r="D1249" s="1" t="s">
        <v>3545</v>
      </c>
      <c r="E1249" s="1" t="s">
        <v>3546</v>
      </c>
    </row>
    <row r="1250" spans="2:5" x14ac:dyDescent="0.2">
      <c r="B1250" s="1" t="s">
        <v>2430</v>
      </c>
      <c r="C1250" s="1" t="s">
        <v>6640</v>
      </c>
      <c r="D1250" s="1" t="s">
        <v>3548</v>
      </c>
      <c r="E1250" s="1" t="s">
        <v>3549</v>
      </c>
    </row>
    <row r="1251" spans="2:5" x14ac:dyDescent="0.2">
      <c r="B1251" s="1" t="s">
        <v>2431</v>
      </c>
      <c r="C1251" s="1" t="s">
        <v>6641</v>
      </c>
      <c r="D1251" s="1" t="s">
        <v>3551</v>
      </c>
      <c r="E1251" s="1" t="s">
        <v>3552</v>
      </c>
    </row>
    <row r="1252" spans="2:5" x14ac:dyDescent="0.2">
      <c r="B1252" s="1" t="s">
        <v>2432</v>
      </c>
      <c r="C1252" s="1" t="s">
        <v>6642</v>
      </c>
      <c r="D1252" s="1" t="s">
        <v>3554</v>
      </c>
      <c r="E1252" s="1" t="s">
        <v>3555</v>
      </c>
    </row>
    <row r="1253" spans="2:5" x14ac:dyDescent="0.2">
      <c r="B1253" s="1" t="s">
        <v>2433</v>
      </c>
      <c r="C1253" s="1" t="s">
        <v>6643</v>
      </c>
      <c r="D1253" s="1" t="s">
        <v>3557</v>
      </c>
      <c r="E1253" s="1" t="s">
        <v>3558</v>
      </c>
    </row>
    <row r="1254" spans="2:5" x14ac:dyDescent="0.2">
      <c r="B1254" s="1" t="s">
        <v>2434</v>
      </c>
      <c r="C1254" s="1" t="s">
        <v>6644</v>
      </c>
      <c r="D1254" s="1" t="s">
        <v>3560</v>
      </c>
      <c r="E1254" s="1" t="s">
        <v>3561</v>
      </c>
    </row>
    <row r="1255" spans="2:5" x14ac:dyDescent="0.2">
      <c r="B1255" s="1" t="s">
        <v>2435</v>
      </c>
      <c r="C1255" s="1" t="s">
        <v>6645</v>
      </c>
      <c r="D1255" s="1" t="s">
        <v>3563</v>
      </c>
      <c r="E1255" s="1" t="s">
        <v>3564</v>
      </c>
    </row>
    <row r="1256" spans="2:5" x14ac:dyDescent="0.2">
      <c r="B1256" s="1" t="s">
        <v>2436</v>
      </c>
      <c r="C1256" s="1" t="s">
        <v>6646</v>
      </c>
      <c r="D1256" s="1" t="s">
        <v>3566</v>
      </c>
      <c r="E1256" s="1" t="s">
        <v>3567</v>
      </c>
    </row>
    <row r="1257" spans="2:5" x14ac:dyDescent="0.2">
      <c r="B1257" s="1" t="s">
        <v>2437</v>
      </c>
      <c r="C1257" s="1" t="s">
        <v>6647</v>
      </c>
      <c r="D1257" s="1" t="s">
        <v>3569</v>
      </c>
      <c r="E1257" s="1" t="s">
        <v>3570</v>
      </c>
    </row>
    <row r="1258" spans="2:5" x14ac:dyDescent="0.2">
      <c r="B1258" s="1" t="s">
        <v>2438</v>
      </c>
      <c r="C1258" s="1" t="s">
        <v>6648</v>
      </c>
      <c r="D1258" s="1" t="s">
        <v>3572</v>
      </c>
      <c r="E1258" s="1" t="s">
        <v>3573</v>
      </c>
    </row>
    <row r="1259" spans="2:5" x14ac:dyDescent="0.2">
      <c r="B1259" s="1" t="s">
        <v>2425</v>
      </c>
      <c r="C1259" s="1" t="s">
        <v>6635</v>
      </c>
      <c r="D1259" s="1" t="s">
        <v>3533</v>
      </c>
      <c r="E1259" s="1" t="s">
        <v>3534</v>
      </c>
    </row>
    <row r="1260" spans="2:5" x14ac:dyDescent="0.2">
      <c r="B1260" s="1" t="s">
        <v>441</v>
      </c>
      <c r="C1260" s="1" t="s">
        <v>4347</v>
      </c>
      <c r="D1260" s="1" t="s">
        <v>3536</v>
      </c>
      <c r="E1260" s="1" t="s">
        <v>3537</v>
      </c>
    </row>
    <row r="1261" spans="2:5" x14ac:dyDescent="0.2">
      <c r="B1261" s="1" t="s">
        <v>442</v>
      </c>
      <c r="C1261" s="1" t="s">
        <v>4348</v>
      </c>
      <c r="D1261" s="1" t="s">
        <v>3539</v>
      </c>
      <c r="E1261" s="1" t="s">
        <v>3540</v>
      </c>
    </row>
    <row r="1262" spans="2:5" x14ac:dyDescent="0.2">
      <c r="B1262" s="1" t="s">
        <v>443</v>
      </c>
      <c r="C1262" s="1" t="s">
        <v>4349</v>
      </c>
      <c r="D1262" s="1" t="s">
        <v>3542</v>
      </c>
      <c r="E1262" s="1" t="s">
        <v>3543</v>
      </c>
    </row>
    <row r="1263" spans="2:5" x14ac:dyDescent="0.2">
      <c r="B1263" s="1" t="s">
        <v>444</v>
      </c>
      <c r="C1263" s="1" t="s">
        <v>4350</v>
      </c>
      <c r="D1263" s="1" t="s">
        <v>3545</v>
      </c>
      <c r="E1263" s="1" t="s">
        <v>3546</v>
      </c>
    </row>
    <row r="1264" spans="2:5" x14ac:dyDescent="0.2">
      <c r="B1264" s="1" t="s">
        <v>445</v>
      </c>
      <c r="C1264" s="1" t="s">
        <v>4351</v>
      </c>
      <c r="D1264" s="1" t="s">
        <v>3548</v>
      </c>
      <c r="E1264" s="1" t="s">
        <v>3549</v>
      </c>
    </row>
    <row r="1265" spans="2:5" x14ac:dyDescent="0.2">
      <c r="B1265" s="1" t="s">
        <v>446</v>
      </c>
      <c r="C1265" s="1" t="s">
        <v>4352</v>
      </c>
      <c r="D1265" s="1" t="s">
        <v>3551</v>
      </c>
      <c r="E1265" s="1" t="s">
        <v>3552</v>
      </c>
    </row>
    <row r="1266" spans="2:5" x14ac:dyDescent="0.2">
      <c r="B1266" s="1" t="s">
        <v>447</v>
      </c>
      <c r="C1266" s="1" t="s">
        <v>4353</v>
      </c>
      <c r="D1266" s="1" t="s">
        <v>3554</v>
      </c>
      <c r="E1266" s="1" t="s">
        <v>3555</v>
      </c>
    </row>
    <row r="1267" spans="2:5" x14ac:dyDescent="0.2">
      <c r="B1267" s="1" t="s">
        <v>448</v>
      </c>
      <c r="C1267" s="1" t="s">
        <v>4354</v>
      </c>
      <c r="D1267" s="1" t="s">
        <v>3557</v>
      </c>
      <c r="E1267" s="1" t="s">
        <v>3558</v>
      </c>
    </row>
    <row r="1268" spans="2:5" x14ac:dyDescent="0.2">
      <c r="B1268" s="1" t="s">
        <v>449</v>
      </c>
      <c r="C1268" s="1" t="s">
        <v>4355</v>
      </c>
      <c r="D1268" s="1" t="s">
        <v>3560</v>
      </c>
      <c r="E1268" s="1" t="s">
        <v>3561</v>
      </c>
    </row>
    <row r="1269" spans="2:5" x14ac:dyDescent="0.2">
      <c r="B1269" s="1" t="s">
        <v>450</v>
      </c>
      <c r="C1269" s="1" t="s">
        <v>4356</v>
      </c>
      <c r="D1269" s="1" t="s">
        <v>3563</v>
      </c>
      <c r="E1269" s="1" t="s">
        <v>3564</v>
      </c>
    </row>
    <row r="1270" spans="2:5" x14ac:dyDescent="0.2">
      <c r="B1270" s="1" t="s">
        <v>451</v>
      </c>
      <c r="C1270" s="1" t="s">
        <v>4357</v>
      </c>
      <c r="D1270" s="1" t="s">
        <v>3566</v>
      </c>
      <c r="E1270" s="1" t="s">
        <v>3567</v>
      </c>
    </row>
    <row r="1271" spans="2:5" x14ac:dyDescent="0.2">
      <c r="B1271" s="1" t="s">
        <v>452</v>
      </c>
      <c r="C1271" s="1" t="s">
        <v>4358</v>
      </c>
      <c r="D1271" s="1" t="s">
        <v>3569</v>
      </c>
      <c r="E1271" s="1" t="s">
        <v>3570</v>
      </c>
    </row>
    <row r="1272" spans="2:5" x14ac:dyDescent="0.2">
      <c r="B1272" s="1" t="s">
        <v>453</v>
      </c>
      <c r="C1272" s="1" t="s">
        <v>4359</v>
      </c>
      <c r="D1272" s="1" t="s">
        <v>3572</v>
      </c>
      <c r="E1272" s="1" t="s">
        <v>3573</v>
      </c>
    </row>
    <row r="1273" spans="2:5" x14ac:dyDescent="0.2">
      <c r="B1273" s="1" t="s">
        <v>440</v>
      </c>
      <c r="C1273" s="1" t="s">
        <v>4346</v>
      </c>
      <c r="D1273" s="1" t="s">
        <v>3533</v>
      </c>
      <c r="E1273" s="1" t="s">
        <v>3534</v>
      </c>
    </row>
    <row r="1274" spans="2:5" x14ac:dyDescent="0.2">
      <c r="B1274" s="1" t="s">
        <v>1348</v>
      </c>
      <c r="C1274" s="1" t="s">
        <v>5496</v>
      </c>
      <c r="D1274" s="1" t="s">
        <v>3536</v>
      </c>
      <c r="E1274" s="1" t="s">
        <v>3537</v>
      </c>
    </row>
    <row r="1275" spans="2:5" x14ac:dyDescent="0.2">
      <c r="B1275" s="1" t="s">
        <v>1349</v>
      </c>
      <c r="C1275" s="1" t="s">
        <v>5497</v>
      </c>
      <c r="D1275" s="1" t="s">
        <v>3539</v>
      </c>
      <c r="E1275" s="1" t="s">
        <v>3540</v>
      </c>
    </row>
    <row r="1276" spans="2:5" x14ac:dyDescent="0.2">
      <c r="B1276" s="1" t="s">
        <v>1350</v>
      </c>
      <c r="C1276" s="1" t="s">
        <v>5498</v>
      </c>
      <c r="D1276" s="1" t="s">
        <v>3542</v>
      </c>
      <c r="E1276" s="1" t="s">
        <v>3543</v>
      </c>
    </row>
    <row r="1277" spans="2:5" x14ac:dyDescent="0.2">
      <c r="B1277" s="1" t="s">
        <v>1351</v>
      </c>
      <c r="C1277" s="1" t="s">
        <v>5499</v>
      </c>
      <c r="D1277" s="1" t="s">
        <v>3545</v>
      </c>
      <c r="E1277" s="1" t="s">
        <v>3546</v>
      </c>
    </row>
    <row r="1278" spans="2:5" x14ac:dyDescent="0.2">
      <c r="B1278" s="1" t="s">
        <v>1352</v>
      </c>
      <c r="C1278" s="1" t="s">
        <v>5500</v>
      </c>
      <c r="D1278" s="1" t="s">
        <v>3548</v>
      </c>
      <c r="E1278" s="1" t="s">
        <v>3549</v>
      </c>
    </row>
    <row r="1279" spans="2:5" x14ac:dyDescent="0.2">
      <c r="B1279" s="1" t="s">
        <v>1353</v>
      </c>
      <c r="C1279" s="1" t="s">
        <v>5501</v>
      </c>
      <c r="D1279" s="1" t="s">
        <v>3551</v>
      </c>
      <c r="E1279" s="1" t="s">
        <v>3552</v>
      </c>
    </row>
    <row r="1280" spans="2:5" x14ac:dyDescent="0.2">
      <c r="B1280" s="1" t="s">
        <v>1354</v>
      </c>
      <c r="C1280" s="1" t="s">
        <v>5502</v>
      </c>
      <c r="D1280" s="1" t="s">
        <v>3554</v>
      </c>
      <c r="E1280" s="1" t="s">
        <v>3555</v>
      </c>
    </row>
    <row r="1281" spans="2:5" x14ac:dyDescent="0.2">
      <c r="B1281" s="1" t="s">
        <v>1355</v>
      </c>
      <c r="C1281" s="1" t="s">
        <v>5503</v>
      </c>
      <c r="D1281" s="1" t="s">
        <v>3557</v>
      </c>
      <c r="E1281" s="1" t="s">
        <v>3558</v>
      </c>
    </row>
    <row r="1282" spans="2:5" x14ac:dyDescent="0.2">
      <c r="B1282" s="1" t="s">
        <v>1356</v>
      </c>
      <c r="C1282" s="1" t="s">
        <v>5504</v>
      </c>
      <c r="D1282" s="1" t="s">
        <v>3560</v>
      </c>
      <c r="E1282" s="1" t="s">
        <v>3561</v>
      </c>
    </row>
    <row r="1283" spans="2:5" x14ac:dyDescent="0.2">
      <c r="B1283" s="1" t="s">
        <v>1357</v>
      </c>
      <c r="C1283" s="1" t="s">
        <v>5505</v>
      </c>
      <c r="D1283" s="1" t="s">
        <v>3563</v>
      </c>
      <c r="E1283" s="1" t="s">
        <v>3564</v>
      </c>
    </row>
    <row r="1284" spans="2:5" x14ac:dyDescent="0.2">
      <c r="B1284" s="1" t="s">
        <v>1358</v>
      </c>
      <c r="C1284" s="1" t="s">
        <v>5506</v>
      </c>
      <c r="D1284" s="1" t="s">
        <v>3566</v>
      </c>
      <c r="E1284" s="1" t="s">
        <v>3567</v>
      </c>
    </row>
    <row r="1285" spans="2:5" x14ac:dyDescent="0.2">
      <c r="B1285" s="1" t="s">
        <v>1359</v>
      </c>
      <c r="C1285" s="1" t="s">
        <v>5507</v>
      </c>
      <c r="D1285" s="1" t="s">
        <v>3569</v>
      </c>
      <c r="E1285" s="1" t="s">
        <v>3570</v>
      </c>
    </row>
    <row r="1286" spans="2:5" x14ac:dyDescent="0.2">
      <c r="B1286" s="1" t="s">
        <v>1360</v>
      </c>
      <c r="C1286" s="1" t="s">
        <v>5508</v>
      </c>
      <c r="D1286" s="1" t="s">
        <v>3572</v>
      </c>
      <c r="E1286" s="1" t="s">
        <v>3573</v>
      </c>
    </row>
    <row r="1287" spans="2:5" x14ac:dyDescent="0.2">
      <c r="B1287" s="1" t="s">
        <v>1347</v>
      </c>
      <c r="C1287" s="1" t="s">
        <v>5495</v>
      </c>
      <c r="D1287" s="1" t="s">
        <v>3533</v>
      </c>
      <c r="E1287" s="1" t="s">
        <v>3534</v>
      </c>
    </row>
    <row r="1288" spans="2:5" x14ac:dyDescent="0.2">
      <c r="B1288" s="1" t="s">
        <v>2228</v>
      </c>
      <c r="C1288" s="1" t="s">
        <v>6414</v>
      </c>
      <c r="D1288" s="1" t="s">
        <v>3536</v>
      </c>
      <c r="E1288" s="1" t="s">
        <v>3537</v>
      </c>
    </row>
    <row r="1289" spans="2:5" x14ac:dyDescent="0.2">
      <c r="B1289" s="1" t="s">
        <v>2229</v>
      </c>
      <c r="C1289" s="1" t="s">
        <v>6415</v>
      </c>
      <c r="D1289" s="1" t="s">
        <v>3539</v>
      </c>
      <c r="E1289" s="1" t="s">
        <v>3540</v>
      </c>
    </row>
    <row r="1290" spans="2:5" x14ac:dyDescent="0.2">
      <c r="B1290" s="1" t="s">
        <v>2230</v>
      </c>
      <c r="C1290" s="1" t="s">
        <v>6416</v>
      </c>
      <c r="D1290" s="1" t="s">
        <v>3542</v>
      </c>
      <c r="E1290" s="1" t="s">
        <v>3543</v>
      </c>
    </row>
    <row r="1291" spans="2:5" x14ac:dyDescent="0.2">
      <c r="B1291" s="1" t="s">
        <v>2231</v>
      </c>
      <c r="C1291" s="1" t="s">
        <v>6417</v>
      </c>
      <c r="D1291" s="1" t="s">
        <v>3545</v>
      </c>
      <c r="E1291" s="1" t="s">
        <v>3546</v>
      </c>
    </row>
    <row r="1292" spans="2:5" x14ac:dyDescent="0.2">
      <c r="B1292" s="1" t="s">
        <v>2232</v>
      </c>
      <c r="C1292" s="1" t="s">
        <v>6418</v>
      </c>
      <c r="D1292" s="1" t="s">
        <v>3548</v>
      </c>
      <c r="E1292" s="1" t="s">
        <v>3549</v>
      </c>
    </row>
    <row r="1293" spans="2:5" x14ac:dyDescent="0.2">
      <c r="B1293" s="1" t="s">
        <v>2233</v>
      </c>
      <c r="C1293" s="1" t="s">
        <v>6419</v>
      </c>
      <c r="D1293" s="1" t="s">
        <v>3551</v>
      </c>
      <c r="E1293" s="1" t="s">
        <v>3552</v>
      </c>
    </row>
    <row r="1294" spans="2:5" x14ac:dyDescent="0.2">
      <c r="B1294" s="1" t="s">
        <v>2234</v>
      </c>
      <c r="C1294" s="1" t="s">
        <v>6420</v>
      </c>
      <c r="D1294" s="1" t="s">
        <v>3554</v>
      </c>
      <c r="E1294" s="1" t="s">
        <v>3555</v>
      </c>
    </row>
    <row r="1295" spans="2:5" x14ac:dyDescent="0.2">
      <c r="B1295" s="1" t="s">
        <v>2235</v>
      </c>
      <c r="C1295" s="1" t="s">
        <v>6421</v>
      </c>
      <c r="D1295" s="1" t="s">
        <v>3557</v>
      </c>
      <c r="E1295" s="1" t="s">
        <v>3558</v>
      </c>
    </row>
    <row r="1296" spans="2:5" x14ac:dyDescent="0.2">
      <c r="B1296" s="1" t="s">
        <v>2236</v>
      </c>
      <c r="C1296" s="1" t="s">
        <v>6422</v>
      </c>
      <c r="D1296" s="1" t="s">
        <v>3560</v>
      </c>
      <c r="E1296" s="1" t="s">
        <v>3561</v>
      </c>
    </row>
    <row r="1297" spans="2:5" x14ac:dyDescent="0.2">
      <c r="B1297" s="1" t="s">
        <v>2237</v>
      </c>
      <c r="C1297" s="1" t="s">
        <v>6423</v>
      </c>
      <c r="D1297" s="1" t="s">
        <v>3563</v>
      </c>
      <c r="E1297" s="1" t="s">
        <v>3564</v>
      </c>
    </row>
    <row r="1298" spans="2:5" x14ac:dyDescent="0.2">
      <c r="B1298" s="1" t="s">
        <v>2238</v>
      </c>
      <c r="C1298" s="1" t="s">
        <v>6424</v>
      </c>
      <c r="D1298" s="1" t="s">
        <v>3566</v>
      </c>
      <c r="E1298" s="1" t="s">
        <v>3567</v>
      </c>
    </row>
    <row r="1299" spans="2:5" x14ac:dyDescent="0.2">
      <c r="B1299" s="1" t="s">
        <v>2239</v>
      </c>
      <c r="C1299" s="1" t="s">
        <v>6425</v>
      </c>
      <c r="D1299" s="1" t="s">
        <v>3569</v>
      </c>
      <c r="E1299" s="1" t="s">
        <v>3570</v>
      </c>
    </row>
    <row r="1300" spans="2:5" x14ac:dyDescent="0.2">
      <c r="B1300" s="1" t="s">
        <v>2240</v>
      </c>
      <c r="C1300" s="1" t="s">
        <v>6426</v>
      </c>
      <c r="D1300" s="1" t="s">
        <v>3572</v>
      </c>
      <c r="E1300" s="1" t="s">
        <v>3573</v>
      </c>
    </row>
    <row r="1301" spans="2:5" x14ac:dyDescent="0.2">
      <c r="B1301" s="1" t="s">
        <v>2227</v>
      </c>
      <c r="C1301" s="1" t="s">
        <v>6413</v>
      </c>
      <c r="D1301" s="1" t="s">
        <v>3533</v>
      </c>
      <c r="E1301" s="1" t="s">
        <v>3534</v>
      </c>
    </row>
    <row r="1302" spans="2:5" x14ac:dyDescent="0.2">
      <c r="B1302" s="1" t="s">
        <v>577</v>
      </c>
      <c r="C1302" s="1" t="s">
        <v>4495</v>
      </c>
      <c r="D1302" s="1" t="s">
        <v>3536</v>
      </c>
      <c r="E1302" s="1" t="s">
        <v>3537</v>
      </c>
    </row>
    <row r="1303" spans="2:5" x14ac:dyDescent="0.2">
      <c r="B1303" s="1" t="s">
        <v>578</v>
      </c>
      <c r="C1303" s="1" t="s">
        <v>4496</v>
      </c>
      <c r="D1303" s="1" t="s">
        <v>3539</v>
      </c>
      <c r="E1303" s="1" t="s">
        <v>3540</v>
      </c>
    </row>
    <row r="1304" spans="2:5" x14ac:dyDescent="0.2">
      <c r="B1304" s="1" t="s">
        <v>579</v>
      </c>
      <c r="C1304" s="1" t="s">
        <v>4497</v>
      </c>
      <c r="D1304" s="1" t="s">
        <v>3542</v>
      </c>
      <c r="E1304" s="1" t="s">
        <v>3543</v>
      </c>
    </row>
    <row r="1305" spans="2:5" x14ac:dyDescent="0.2">
      <c r="B1305" s="1" t="s">
        <v>580</v>
      </c>
      <c r="C1305" s="1" t="s">
        <v>4498</v>
      </c>
      <c r="D1305" s="1" t="s">
        <v>3545</v>
      </c>
      <c r="E1305" s="1" t="s">
        <v>3546</v>
      </c>
    </row>
    <row r="1306" spans="2:5" x14ac:dyDescent="0.2">
      <c r="B1306" s="1" t="s">
        <v>581</v>
      </c>
      <c r="C1306" s="1" t="s">
        <v>4499</v>
      </c>
      <c r="D1306" s="1" t="s">
        <v>3548</v>
      </c>
      <c r="E1306" s="1" t="s">
        <v>3549</v>
      </c>
    </row>
    <row r="1307" spans="2:5" x14ac:dyDescent="0.2">
      <c r="B1307" s="1" t="s">
        <v>582</v>
      </c>
      <c r="C1307" s="1" t="s">
        <v>4500</v>
      </c>
      <c r="D1307" s="1" t="s">
        <v>3551</v>
      </c>
      <c r="E1307" s="1" t="s">
        <v>3552</v>
      </c>
    </row>
    <row r="1308" spans="2:5" x14ac:dyDescent="0.2">
      <c r="B1308" s="1" t="s">
        <v>583</v>
      </c>
      <c r="C1308" s="1" t="s">
        <v>4501</v>
      </c>
      <c r="D1308" s="1" t="s">
        <v>3554</v>
      </c>
      <c r="E1308" s="1" t="s">
        <v>3555</v>
      </c>
    </row>
    <row r="1309" spans="2:5" x14ac:dyDescent="0.2">
      <c r="B1309" s="1" t="s">
        <v>584</v>
      </c>
      <c r="C1309" s="1" t="s">
        <v>4502</v>
      </c>
      <c r="D1309" s="1" t="s">
        <v>3557</v>
      </c>
      <c r="E1309" s="1" t="s">
        <v>3558</v>
      </c>
    </row>
    <row r="1310" spans="2:5" x14ac:dyDescent="0.2">
      <c r="B1310" s="1" t="s">
        <v>585</v>
      </c>
      <c r="C1310" s="1" t="s">
        <v>4503</v>
      </c>
      <c r="D1310" s="1" t="s">
        <v>3560</v>
      </c>
      <c r="E1310" s="1" t="s">
        <v>3561</v>
      </c>
    </row>
    <row r="1311" spans="2:5" x14ac:dyDescent="0.2">
      <c r="B1311" s="1" t="s">
        <v>586</v>
      </c>
      <c r="C1311" s="1" t="s">
        <v>4504</v>
      </c>
      <c r="D1311" s="1" t="s">
        <v>3563</v>
      </c>
      <c r="E1311" s="1" t="s">
        <v>3564</v>
      </c>
    </row>
    <row r="1312" spans="2:5" x14ac:dyDescent="0.2">
      <c r="B1312" s="1" t="s">
        <v>587</v>
      </c>
      <c r="C1312" s="1" t="s">
        <v>4505</v>
      </c>
      <c r="D1312" s="1" t="s">
        <v>3566</v>
      </c>
      <c r="E1312" s="1" t="s">
        <v>3567</v>
      </c>
    </row>
    <row r="1313" spans="2:5" x14ac:dyDescent="0.2">
      <c r="B1313" s="1" t="s">
        <v>588</v>
      </c>
      <c r="C1313" s="1" t="s">
        <v>4506</v>
      </c>
      <c r="D1313" s="1" t="s">
        <v>3569</v>
      </c>
      <c r="E1313" s="1" t="s">
        <v>3570</v>
      </c>
    </row>
    <row r="1314" spans="2:5" x14ac:dyDescent="0.2">
      <c r="B1314" s="1" t="s">
        <v>589</v>
      </c>
      <c r="C1314" s="1" t="s">
        <v>4507</v>
      </c>
      <c r="D1314" s="1" t="s">
        <v>3572</v>
      </c>
      <c r="E1314" s="1" t="s">
        <v>3573</v>
      </c>
    </row>
    <row r="1315" spans="2:5" x14ac:dyDescent="0.2">
      <c r="B1315" s="1" t="s">
        <v>576</v>
      </c>
      <c r="C1315" s="1" t="s">
        <v>4494</v>
      </c>
      <c r="D1315" s="1" t="s">
        <v>3533</v>
      </c>
      <c r="E1315" s="1" t="s">
        <v>3534</v>
      </c>
    </row>
    <row r="1316" spans="2:5" x14ac:dyDescent="0.2">
      <c r="B1316" s="1" t="s">
        <v>1494</v>
      </c>
      <c r="C1316" s="1" t="s">
        <v>5664</v>
      </c>
      <c r="D1316" s="1" t="s">
        <v>3536</v>
      </c>
      <c r="E1316" s="1" t="s">
        <v>3537</v>
      </c>
    </row>
    <row r="1317" spans="2:5" x14ac:dyDescent="0.2">
      <c r="B1317" s="1" t="s">
        <v>1495</v>
      </c>
      <c r="C1317" s="1" t="s">
        <v>5665</v>
      </c>
      <c r="D1317" s="1" t="s">
        <v>3539</v>
      </c>
      <c r="E1317" s="1" t="s">
        <v>3540</v>
      </c>
    </row>
    <row r="1318" spans="2:5" x14ac:dyDescent="0.2">
      <c r="B1318" s="1" t="s">
        <v>1496</v>
      </c>
      <c r="C1318" s="1" t="s">
        <v>5666</v>
      </c>
      <c r="D1318" s="1" t="s">
        <v>3542</v>
      </c>
      <c r="E1318" s="1" t="s">
        <v>3543</v>
      </c>
    </row>
    <row r="1319" spans="2:5" x14ac:dyDescent="0.2">
      <c r="B1319" s="1" t="s">
        <v>1497</v>
      </c>
      <c r="C1319" s="1" t="s">
        <v>5667</v>
      </c>
      <c r="D1319" s="1" t="s">
        <v>3545</v>
      </c>
      <c r="E1319" s="1" t="s">
        <v>3546</v>
      </c>
    </row>
    <row r="1320" spans="2:5" x14ac:dyDescent="0.2">
      <c r="B1320" s="1" t="s">
        <v>1498</v>
      </c>
      <c r="C1320" s="1" t="s">
        <v>5668</v>
      </c>
      <c r="D1320" s="1" t="s">
        <v>3548</v>
      </c>
      <c r="E1320" s="1" t="s">
        <v>3549</v>
      </c>
    </row>
    <row r="1321" spans="2:5" x14ac:dyDescent="0.2">
      <c r="B1321" s="1" t="s">
        <v>1499</v>
      </c>
      <c r="C1321" s="1" t="s">
        <v>5669</v>
      </c>
      <c r="D1321" s="1" t="s">
        <v>3551</v>
      </c>
      <c r="E1321" s="1" t="s">
        <v>3552</v>
      </c>
    </row>
    <row r="1322" spans="2:5" x14ac:dyDescent="0.2">
      <c r="B1322" s="1" t="s">
        <v>1500</v>
      </c>
      <c r="C1322" s="1" t="s">
        <v>5670</v>
      </c>
      <c r="D1322" s="1" t="s">
        <v>3554</v>
      </c>
      <c r="E1322" s="1" t="s">
        <v>3555</v>
      </c>
    </row>
    <row r="1323" spans="2:5" x14ac:dyDescent="0.2">
      <c r="B1323" s="1" t="s">
        <v>1501</v>
      </c>
      <c r="C1323" s="1" t="s">
        <v>5671</v>
      </c>
      <c r="D1323" s="1" t="s">
        <v>3557</v>
      </c>
      <c r="E1323" s="1" t="s">
        <v>3558</v>
      </c>
    </row>
    <row r="1324" spans="2:5" x14ac:dyDescent="0.2">
      <c r="B1324" s="1" t="s">
        <v>1502</v>
      </c>
      <c r="C1324" s="1" t="s">
        <v>5672</v>
      </c>
      <c r="D1324" s="1" t="s">
        <v>3560</v>
      </c>
      <c r="E1324" s="1" t="s">
        <v>3561</v>
      </c>
    </row>
    <row r="1325" spans="2:5" x14ac:dyDescent="0.2">
      <c r="B1325" s="1" t="s">
        <v>1503</v>
      </c>
      <c r="C1325" s="1" t="s">
        <v>5673</v>
      </c>
      <c r="D1325" s="1" t="s">
        <v>3563</v>
      </c>
      <c r="E1325" s="1" t="s">
        <v>3564</v>
      </c>
    </row>
    <row r="1326" spans="2:5" x14ac:dyDescent="0.2">
      <c r="B1326" s="1" t="s">
        <v>1504</v>
      </c>
      <c r="C1326" s="1" t="s">
        <v>5674</v>
      </c>
      <c r="D1326" s="1" t="s">
        <v>3566</v>
      </c>
      <c r="E1326" s="1" t="s">
        <v>3567</v>
      </c>
    </row>
    <row r="1327" spans="2:5" x14ac:dyDescent="0.2">
      <c r="B1327" s="1" t="s">
        <v>1505</v>
      </c>
      <c r="C1327" s="1" t="s">
        <v>5675</v>
      </c>
      <c r="D1327" s="1" t="s">
        <v>3569</v>
      </c>
      <c r="E1327" s="1" t="s">
        <v>3570</v>
      </c>
    </row>
    <row r="1328" spans="2:5" x14ac:dyDescent="0.2">
      <c r="B1328" s="1" t="s">
        <v>1506</v>
      </c>
      <c r="C1328" s="1" t="s">
        <v>5676</v>
      </c>
      <c r="D1328" s="1" t="s">
        <v>3572</v>
      </c>
      <c r="E1328" s="1" t="s">
        <v>3573</v>
      </c>
    </row>
    <row r="1329" spans="2:5" x14ac:dyDescent="0.2">
      <c r="B1329" s="1" t="s">
        <v>1493</v>
      </c>
      <c r="C1329" s="1" t="s">
        <v>5663</v>
      </c>
      <c r="D1329" s="1" t="s">
        <v>3533</v>
      </c>
      <c r="E1329" s="1" t="s">
        <v>3534</v>
      </c>
    </row>
    <row r="1330" spans="2:5" x14ac:dyDescent="0.2">
      <c r="B1330" s="1" t="s">
        <v>2364</v>
      </c>
      <c r="C1330" s="1" t="s">
        <v>6574</v>
      </c>
      <c r="D1330" s="1" t="s">
        <v>3536</v>
      </c>
      <c r="E1330" s="1" t="s">
        <v>3537</v>
      </c>
    </row>
    <row r="1331" spans="2:5" x14ac:dyDescent="0.2">
      <c r="B1331" s="1" t="s">
        <v>2365</v>
      </c>
      <c r="C1331" s="1" t="s">
        <v>6575</v>
      </c>
      <c r="D1331" s="1" t="s">
        <v>3539</v>
      </c>
      <c r="E1331" s="1" t="s">
        <v>3540</v>
      </c>
    </row>
    <row r="1332" spans="2:5" x14ac:dyDescent="0.2">
      <c r="B1332" s="1" t="s">
        <v>2366</v>
      </c>
      <c r="C1332" s="1" t="s">
        <v>6576</v>
      </c>
      <c r="D1332" s="1" t="s">
        <v>3542</v>
      </c>
      <c r="E1332" s="1" t="s">
        <v>3543</v>
      </c>
    </row>
    <row r="1333" spans="2:5" x14ac:dyDescent="0.2">
      <c r="B1333" s="1" t="s">
        <v>2367</v>
      </c>
      <c r="C1333" s="1" t="s">
        <v>6577</v>
      </c>
      <c r="D1333" s="1" t="s">
        <v>3545</v>
      </c>
      <c r="E1333" s="1" t="s">
        <v>3546</v>
      </c>
    </row>
    <row r="1334" spans="2:5" x14ac:dyDescent="0.2">
      <c r="B1334" s="1" t="s">
        <v>2368</v>
      </c>
      <c r="C1334" s="1" t="s">
        <v>6578</v>
      </c>
      <c r="D1334" s="1" t="s">
        <v>3548</v>
      </c>
      <c r="E1334" s="1" t="s">
        <v>3549</v>
      </c>
    </row>
    <row r="1335" spans="2:5" x14ac:dyDescent="0.2">
      <c r="B1335" s="1" t="s">
        <v>2369</v>
      </c>
      <c r="C1335" s="1" t="s">
        <v>6579</v>
      </c>
      <c r="D1335" s="1" t="s">
        <v>3551</v>
      </c>
      <c r="E1335" s="1" t="s">
        <v>3552</v>
      </c>
    </row>
    <row r="1336" spans="2:5" x14ac:dyDescent="0.2">
      <c r="B1336" s="1" t="s">
        <v>2370</v>
      </c>
      <c r="C1336" s="1" t="s">
        <v>6580</v>
      </c>
      <c r="D1336" s="1" t="s">
        <v>3554</v>
      </c>
      <c r="E1336" s="1" t="s">
        <v>3555</v>
      </c>
    </row>
    <row r="1337" spans="2:5" x14ac:dyDescent="0.2">
      <c r="B1337" s="1" t="s">
        <v>2371</v>
      </c>
      <c r="C1337" s="1" t="s">
        <v>6581</v>
      </c>
      <c r="D1337" s="1" t="s">
        <v>3557</v>
      </c>
      <c r="E1337" s="1" t="s">
        <v>3558</v>
      </c>
    </row>
    <row r="1338" spans="2:5" x14ac:dyDescent="0.2">
      <c r="B1338" s="1" t="s">
        <v>2372</v>
      </c>
      <c r="C1338" s="1" t="s">
        <v>6582</v>
      </c>
      <c r="D1338" s="1" t="s">
        <v>3560</v>
      </c>
      <c r="E1338" s="1" t="s">
        <v>3561</v>
      </c>
    </row>
    <row r="1339" spans="2:5" x14ac:dyDescent="0.2">
      <c r="B1339" s="1" t="s">
        <v>2373</v>
      </c>
      <c r="C1339" s="1" t="s">
        <v>6583</v>
      </c>
      <c r="D1339" s="1" t="s">
        <v>3563</v>
      </c>
      <c r="E1339" s="1" t="s">
        <v>3564</v>
      </c>
    </row>
    <row r="1340" spans="2:5" x14ac:dyDescent="0.2">
      <c r="B1340" s="1" t="s">
        <v>2374</v>
      </c>
      <c r="C1340" s="1" t="s">
        <v>6584</v>
      </c>
      <c r="D1340" s="1" t="s">
        <v>3566</v>
      </c>
      <c r="E1340" s="1" t="s">
        <v>3567</v>
      </c>
    </row>
    <row r="1341" spans="2:5" x14ac:dyDescent="0.2">
      <c r="B1341" s="1" t="s">
        <v>2375</v>
      </c>
      <c r="C1341" s="1" t="s">
        <v>6585</v>
      </c>
      <c r="D1341" s="1" t="s">
        <v>3569</v>
      </c>
      <c r="E1341" s="1" t="s">
        <v>3570</v>
      </c>
    </row>
    <row r="1342" spans="2:5" x14ac:dyDescent="0.2">
      <c r="B1342" s="1" t="s">
        <v>2376</v>
      </c>
      <c r="C1342" s="1" t="s">
        <v>6586</v>
      </c>
      <c r="D1342" s="1" t="s">
        <v>3572</v>
      </c>
      <c r="E1342" s="1" t="s">
        <v>3573</v>
      </c>
    </row>
    <row r="1343" spans="2:5" x14ac:dyDescent="0.2">
      <c r="B1343" s="1" t="s">
        <v>2363</v>
      </c>
      <c r="C1343" s="1" t="s">
        <v>6573</v>
      </c>
      <c r="D1343" s="1" t="s">
        <v>3533</v>
      </c>
      <c r="E1343" s="1" t="s">
        <v>3534</v>
      </c>
    </row>
    <row r="1344" spans="2:5" x14ac:dyDescent="0.2">
      <c r="B1344" s="1" t="s">
        <v>994</v>
      </c>
      <c r="C1344" s="1" t="s">
        <v>4972</v>
      </c>
      <c r="D1344" s="1" t="s">
        <v>3536</v>
      </c>
      <c r="E1344" s="1" t="s">
        <v>3537</v>
      </c>
    </row>
    <row r="1345" spans="2:5" x14ac:dyDescent="0.2">
      <c r="B1345" s="1" t="s">
        <v>995</v>
      </c>
      <c r="C1345" s="1" t="s">
        <v>4973</v>
      </c>
      <c r="D1345" s="1" t="s">
        <v>3539</v>
      </c>
      <c r="E1345" s="1" t="s">
        <v>3540</v>
      </c>
    </row>
    <row r="1346" spans="2:5" x14ac:dyDescent="0.2">
      <c r="B1346" s="1" t="s">
        <v>996</v>
      </c>
      <c r="C1346" s="1" t="s">
        <v>4974</v>
      </c>
      <c r="D1346" s="1" t="s">
        <v>3542</v>
      </c>
      <c r="E1346" s="1" t="s">
        <v>3543</v>
      </c>
    </row>
    <row r="1347" spans="2:5" x14ac:dyDescent="0.2">
      <c r="B1347" s="1" t="s">
        <v>997</v>
      </c>
      <c r="C1347" s="1" t="s">
        <v>4975</v>
      </c>
      <c r="D1347" s="1" t="s">
        <v>3545</v>
      </c>
      <c r="E1347" s="1" t="s">
        <v>3546</v>
      </c>
    </row>
    <row r="1348" spans="2:5" x14ac:dyDescent="0.2">
      <c r="B1348" s="1" t="s">
        <v>998</v>
      </c>
      <c r="C1348" s="1" t="s">
        <v>4976</v>
      </c>
      <c r="D1348" s="1" t="s">
        <v>3548</v>
      </c>
      <c r="E1348" s="1" t="s">
        <v>3549</v>
      </c>
    </row>
    <row r="1349" spans="2:5" x14ac:dyDescent="0.2">
      <c r="B1349" s="1" t="s">
        <v>999</v>
      </c>
      <c r="C1349" s="1" t="s">
        <v>4977</v>
      </c>
      <c r="D1349" s="1" t="s">
        <v>3551</v>
      </c>
      <c r="E1349" s="1" t="s">
        <v>3552</v>
      </c>
    </row>
    <row r="1350" spans="2:5" x14ac:dyDescent="0.2">
      <c r="B1350" s="1" t="s">
        <v>1000</v>
      </c>
      <c r="C1350" s="1" t="s">
        <v>4978</v>
      </c>
      <c r="D1350" s="1" t="s">
        <v>3554</v>
      </c>
      <c r="E1350" s="1" t="s">
        <v>3555</v>
      </c>
    </row>
    <row r="1351" spans="2:5" x14ac:dyDescent="0.2">
      <c r="B1351" s="1" t="s">
        <v>1001</v>
      </c>
      <c r="C1351" s="1" t="s">
        <v>4979</v>
      </c>
      <c r="D1351" s="1" t="s">
        <v>3557</v>
      </c>
      <c r="E1351" s="1" t="s">
        <v>3558</v>
      </c>
    </row>
    <row r="1352" spans="2:5" x14ac:dyDescent="0.2">
      <c r="B1352" s="1" t="s">
        <v>1002</v>
      </c>
      <c r="C1352" s="1" t="s">
        <v>4980</v>
      </c>
      <c r="D1352" s="1" t="s">
        <v>3560</v>
      </c>
      <c r="E1352" s="1" t="s">
        <v>3561</v>
      </c>
    </row>
    <row r="1353" spans="2:5" x14ac:dyDescent="0.2">
      <c r="B1353" s="1" t="s">
        <v>1003</v>
      </c>
      <c r="C1353" s="1" t="s">
        <v>4981</v>
      </c>
      <c r="D1353" s="1" t="s">
        <v>3563</v>
      </c>
      <c r="E1353" s="1" t="s">
        <v>3564</v>
      </c>
    </row>
    <row r="1354" spans="2:5" x14ac:dyDescent="0.2">
      <c r="B1354" s="1" t="s">
        <v>1004</v>
      </c>
      <c r="C1354" s="1" t="s">
        <v>4982</v>
      </c>
      <c r="D1354" s="1" t="s">
        <v>3566</v>
      </c>
      <c r="E1354" s="1" t="s">
        <v>3567</v>
      </c>
    </row>
    <row r="1355" spans="2:5" x14ac:dyDescent="0.2">
      <c r="B1355" s="1" t="s">
        <v>1005</v>
      </c>
      <c r="C1355" s="1" t="s">
        <v>4983</v>
      </c>
      <c r="D1355" s="1" t="s">
        <v>3569</v>
      </c>
      <c r="E1355" s="1" t="s">
        <v>3570</v>
      </c>
    </row>
    <row r="1356" spans="2:5" x14ac:dyDescent="0.2">
      <c r="B1356" s="1" t="s">
        <v>1006</v>
      </c>
      <c r="C1356" s="1" t="s">
        <v>4984</v>
      </c>
      <c r="D1356" s="1" t="s">
        <v>3572</v>
      </c>
      <c r="E1356" s="1" t="s">
        <v>3573</v>
      </c>
    </row>
    <row r="1357" spans="2:5" x14ac:dyDescent="0.2">
      <c r="B1357" s="1" t="s">
        <v>993</v>
      </c>
      <c r="C1357" s="1" t="s">
        <v>4971</v>
      </c>
      <c r="D1357" s="1" t="s">
        <v>3533</v>
      </c>
      <c r="E1357" s="1" t="s">
        <v>3534</v>
      </c>
    </row>
    <row r="1358" spans="2:5" x14ac:dyDescent="0.2">
      <c r="B1358" s="1" t="s">
        <v>1884</v>
      </c>
      <c r="C1358" s="1" t="s">
        <v>6060</v>
      </c>
      <c r="D1358" s="1" t="s">
        <v>3536</v>
      </c>
      <c r="E1358" s="1" t="s">
        <v>3537</v>
      </c>
    </row>
    <row r="1359" spans="2:5" x14ac:dyDescent="0.2">
      <c r="B1359" s="1" t="s">
        <v>1885</v>
      </c>
      <c r="C1359" s="1" t="s">
        <v>6061</v>
      </c>
      <c r="D1359" s="1" t="s">
        <v>3539</v>
      </c>
      <c r="E1359" s="1" t="s">
        <v>3540</v>
      </c>
    </row>
    <row r="1360" spans="2:5" x14ac:dyDescent="0.2">
      <c r="B1360" s="1" t="s">
        <v>1886</v>
      </c>
      <c r="C1360" s="1" t="s">
        <v>6062</v>
      </c>
      <c r="D1360" s="1" t="s">
        <v>3542</v>
      </c>
      <c r="E1360" s="1" t="s">
        <v>3543</v>
      </c>
    </row>
    <row r="1361" spans="2:5" x14ac:dyDescent="0.2">
      <c r="B1361" s="1" t="s">
        <v>1887</v>
      </c>
      <c r="C1361" s="1" t="s">
        <v>6063</v>
      </c>
      <c r="D1361" s="1" t="s">
        <v>3545</v>
      </c>
      <c r="E1361" s="1" t="s">
        <v>3546</v>
      </c>
    </row>
    <row r="1362" spans="2:5" x14ac:dyDescent="0.2">
      <c r="B1362" s="1" t="s">
        <v>1888</v>
      </c>
      <c r="C1362" s="1" t="s">
        <v>6064</v>
      </c>
      <c r="D1362" s="1" t="s">
        <v>3548</v>
      </c>
      <c r="E1362" s="1" t="s">
        <v>3549</v>
      </c>
    </row>
    <row r="1363" spans="2:5" x14ac:dyDescent="0.2">
      <c r="B1363" s="1" t="s">
        <v>1889</v>
      </c>
      <c r="C1363" s="1" t="s">
        <v>6065</v>
      </c>
      <c r="D1363" s="1" t="s">
        <v>3551</v>
      </c>
      <c r="E1363" s="1" t="s">
        <v>3552</v>
      </c>
    </row>
    <row r="1364" spans="2:5" x14ac:dyDescent="0.2">
      <c r="B1364" s="1" t="s">
        <v>1890</v>
      </c>
      <c r="C1364" s="1" t="s">
        <v>6066</v>
      </c>
      <c r="D1364" s="1" t="s">
        <v>3554</v>
      </c>
      <c r="E1364" s="1" t="s">
        <v>3555</v>
      </c>
    </row>
    <row r="1365" spans="2:5" x14ac:dyDescent="0.2">
      <c r="B1365" s="1" t="s">
        <v>1891</v>
      </c>
      <c r="C1365" s="1" t="s">
        <v>6067</v>
      </c>
      <c r="D1365" s="1" t="s">
        <v>3557</v>
      </c>
      <c r="E1365" s="1" t="s">
        <v>3558</v>
      </c>
    </row>
    <row r="1366" spans="2:5" x14ac:dyDescent="0.2">
      <c r="B1366" s="1" t="s">
        <v>1892</v>
      </c>
      <c r="C1366" s="1" t="s">
        <v>6068</v>
      </c>
      <c r="D1366" s="1" t="s">
        <v>3560</v>
      </c>
      <c r="E1366" s="1" t="s">
        <v>3561</v>
      </c>
    </row>
    <row r="1367" spans="2:5" x14ac:dyDescent="0.2">
      <c r="B1367" s="1" t="s">
        <v>1893</v>
      </c>
      <c r="C1367" s="1" t="s">
        <v>6069</v>
      </c>
      <c r="D1367" s="1" t="s">
        <v>3563</v>
      </c>
      <c r="E1367" s="1" t="s">
        <v>3564</v>
      </c>
    </row>
    <row r="1368" spans="2:5" x14ac:dyDescent="0.2">
      <c r="B1368" s="1" t="s">
        <v>1894</v>
      </c>
      <c r="C1368" s="1" t="s">
        <v>6070</v>
      </c>
      <c r="D1368" s="1" t="s">
        <v>3566</v>
      </c>
      <c r="E1368" s="1" t="s">
        <v>3567</v>
      </c>
    </row>
    <row r="1369" spans="2:5" x14ac:dyDescent="0.2">
      <c r="B1369" s="1" t="s">
        <v>1895</v>
      </c>
      <c r="C1369" s="1" t="s">
        <v>6071</v>
      </c>
      <c r="D1369" s="1" t="s">
        <v>3569</v>
      </c>
      <c r="E1369" s="1" t="s">
        <v>3570</v>
      </c>
    </row>
    <row r="1370" spans="2:5" x14ac:dyDescent="0.2">
      <c r="B1370" s="1" t="s">
        <v>1896</v>
      </c>
      <c r="C1370" s="1" t="s">
        <v>6072</v>
      </c>
      <c r="D1370" s="1" t="s">
        <v>3572</v>
      </c>
      <c r="E1370" s="1" t="s">
        <v>3573</v>
      </c>
    </row>
    <row r="1371" spans="2:5" x14ac:dyDescent="0.2">
      <c r="B1371" s="1" t="s">
        <v>1883</v>
      </c>
      <c r="C1371" s="1" t="s">
        <v>6059</v>
      </c>
      <c r="D1371" s="1" t="s">
        <v>3533</v>
      </c>
      <c r="E1371" s="1" t="s">
        <v>3534</v>
      </c>
    </row>
    <row r="1372" spans="2:5" x14ac:dyDescent="0.2">
      <c r="B1372" s="1" t="s">
        <v>2741</v>
      </c>
      <c r="C1372" s="1" t="s">
        <v>6951</v>
      </c>
      <c r="D1372" s="1" t="s">
        <v>3536</v>
      </c>
      <c r="E1372" s="1" t="s">
        <v>3537</v>
      </c>
    </row>
    <row r="1373" spans="2:5" x14ac:dyDescent="0.2">
      <c r="B1373" s="1" t="s">
        <v>2742</v>
      </c>
      <c r="C1373" s="1" t="s">
        <v>6952</v>
      </c>
      <c r="D1373" s="1" t="s">
        <v>3539</v>
      </c>
      <c r="E1373" s="1" t="s">
        <v>3540</v>
      </c>
    </row>
    <row r="1374" spans="2:5" x14ac:dyDescent="0.2">
      <c r="B1374" s="1" t="s">
        <v>2743</v>
      </c>
      <c r="C1374" s="1" t="s">
        <v>6953</v>
      </c>
      <c r="D1374" s="1" t="s">
        <v>3542</v>
      </c>
      <c r="E1374" s="1" t="s">
        <v>3543</v>
      </c>
    </row>
    <row r="1375" spans="2:5" x14ac:dyDescent="0.2">
      <c r="B1375" s="1" t="s">
        <v>2744</v>
      </c>
      <c r="C1375" s="1" t="s">
        <v>6954</v>
      </c>
      <c r="D1375" s="1" t="s">
        <v>3545</v>
      </c>
      <c r="E1375" s="1" t="s">
        <v>3546</v>
      </c>
    </row>
    <row r="1376" spans="2:5" x14ac:dyDescent="0.2">
      <c r="B1376" s="1" t="s">
        <v>2745</v>
      </c>
      <c r="C1376" s="1" t="s">
        <v>6955</v>
      </c>
      <c r="D1376" s="1" t="s">
        <v>3548</v>
      </c>
      <c r="E1376" s="1" t="s">
        <v>3549</v>
      </c>
    </row>
    <row r="1377" spans="2:5" x14ac:dyDescent="0.2">
      <c r="B1377" s="1" t="s">
        <v>2746</v>
      </c>
      <c r="C1377" s="1" t="s">
        <v>6956</v>
      </c>
      <c r="D1377" s="1" t="s">
        <v>3551</v>
      </c>
      <c r="E1377" s="1" t="s">
        <v>3552</v>
      </c>
    </row>
    <row r="1378" spans="2:5" x14ac:dyDescent="0.2">
      <c r="B1378" s="1" t="s">
        <v>2747</v>
      </c>
      <c r="C1378" s="1" t="s">
        <v>6957</v>
      </c>
      <c r="D1378" s="1" t="s">
        <v>3554</v>
      </c>
      <c r="E1378" s="1" t="s">
        <v>3555</v>
      </c>
    </row>
    <row r="1379" spans="2:5" x14ac:dyDescent="0.2">
      <c r="B1379" s="1" t="s">
        <v>2748</v>
      </c>
      <c r="C1379" s="1" t="s">
        <v>6958</v>
      </c>
      <c r="D1379" s="1" t="s">
        <v>3557</v>
      </c>
      <c r="E1379" s="1" t="s">
        <v>3558</v>
      </c>
    </row>
    <row r="1380" spans="2:5" x14ac:dyDescent="0.2">
      <c r="B1380" s="1" t="s">
        <v>2749</v>
      </c>
      <c r="C1380" s="1" t="s">
        <v>6959</v>
      </c>
      <c r="D1380" s="1" t="s">
        <v>3560</v>
      </c>
      <c r="E1380" s="1" t="s">
        <v>3561</v>
      </c>
    </row>
    <row r="1381" spans="2:5" x14ac:dyDescent="0.2">
      <c r="B1381" s="1" t="s">
        <v>2750</v>
      </c>
      <c r="C1381" s="1" t="s">
        <v>6960</v>
      </c>
      <c r="D1381" s="1" t="s">
        <v>3563</v>
      </c>
      <c r="E1381" s="1" t="s">
        <v>3564</v>
      </c>
    </row>
    <row r="1382" spans="2:5" x14ac:dyDescent="0.2">
      <c r="B1382" s="1" t="s">
        <v>2751</v>
      </c>
      <c r="C1382" s="1" t="s">
        <v>6961</v>
      </c>
      <c r="D1382" s="1" t="s">
        <v>3566</v>
      </c>
      <c r="E1382" s="1" t="s">
        <v>3567</v>
      </c>
    </row>
    <row r="1383" spans="2:5" x14ac:dyDescent="0.2">
      <c r="B1383" s="1" t="s">
        <v>2752</v>
      </c>
      <c r="C1383" s="1" t="s">
        <v>6962</v>
      </c>
      <c r="D1383" s="1" t="s">
        <v>3569</v>
      </c>
      <c r="E1383" s="1" t="s">
        <v>3570</v>
      </c>
    </row>
    <row r="1384" spans="2:5" x14ac:dyDescent="0.2">
      <c r="B1384" s="1" t="s">
        <v>2753</v>
      </c>
      <c r="C1384" s="1" t="s">
        <v>6963</v>
      </c>
      <c r="D1384" s="1" t="s">
        <v>3572</v>
      </c>
      <c r="E1384" s="1" t="s">
        <v>3573</v>
      </c>
    </row>
    <row r="1385" spans="2:5" x14ac:dyDescent="0.2">
      <c r="B1385" s="1" t="s">
        <v>2740</v>
      </c>
      <c r="C1385" s="1" t="s">
        <v>6950</v>
      </c>
      <c r="D1385" s="1" t="s">
        <v>3533</v>
      </c>
      <c r="E1385" s="1" t="s">
        <v>3534</v>
      </c>
    </row>
    <row r="1386" spans="2:5" x14ac:dyDescent="0.2">
      <c r="B1386" s="1" t="s">
        <v>930</v>
      </c>
      <c r="C1386" s="1" t="s">
        <v>4908</v>
      </c>
      <c r="D1386" s="1" t="s">
        <v>3536</v>
      </c>
      <c r="E1386" s="1" t="s">
        <v>3537</v>
      </c>
    </row>
    <row r="1387" spans="2:5" x14ac:dyDescent="0.2">
      <c r="B1387" s="1" t="s">
        <v>931</v>
      </c>
      <c r="C1387" s="1" t="s">
        <v>4909</v>
      </c>
      <c r="D1387" s="1" t="s">
        <v>3539</v>
      </c>
      <c r="E1387" s="1" t="s">
        <v>3540</v>
      </c>
    </row>
    <row r="1388" spans="2:5" x14ac:dyDescent="0.2">
      <c r="B1388" s="1" t="s">
        <v>932</v>
      </c>
      <c r="C1388" s="1" t="s">
        <v>4910</v>
      </c>
      <c r="D1388" s="1" t="s">
        <v>3542</v>
      </c>
      <c r="E1388" s="1" t="s">
        <v>3543</v>
      </c>
    </row>
    <row r="1389" spans="2:5" x14ac:dyDescent="0.2">
      <c r="B1389" s="1" t="s">
        <v>933</v>
      </c>
      <c r="C1389" s="1" t="s">
        <v>4911</v>
      </c>
      <c r="D1389" s="1" t="s">
        <v>3545</v>
      </c>
      <c r="E1389" s="1" t="s">
        <v>3546</v>
      </c>
    </row>
    <row r="1390" spans="2:5" x14ac:dyDescent="0.2">
      <c r="B1390" s="1" t="s">
        <v>934</v>
      </c>
      <c r="C1390" s="1" t="s">
        <v>4912</v>
      </c>
      <c r="D1390" s="1" t="s">
        <v>3548</v>
      </c>
      <c r="E1390" s="1" t="s">
        <v>3549</v>
      </c>
    </row>
    <row r="1391" spans="2:5" x14ac:dyDescent="0.2">
      <c r="B1391" s="1" t="s">
        <v>935</v>
      </c>
      <c r="C1391" s="1" t="s">
        <v>4913</v>
      </c>
      <c r="D1391" s="1" t="s">
        <v>3551</v>
      </c>
      <c r="E1391" s="1" t="s">
        <v>3552</v>
      </c>
    </row>
    <row r="1392" spans="2:5" x14ac:dyDescent="0.2">
      <c r="B1392" s="1" t="s">
        <v>936</v>
      </c>
      <c r="C1392" s="1" t="s">
        <v>4914</v>
      </c>
      <c r="D1392" s="1" t="s">
        <v>3554</v>
      </c>
      <c r="E1392" s="1" t="s">
        <v>3555</v>
      </c>
    </row>
    <row r="1393" spans="2:5" x14ac:dyDescent="0.2">
      <c r="B1393" s="1" t="s">
        <v>937</v>
      </c>
      <c r="C1393" s="1" t="s">
        <v>4915</v>
      </c>
      <c r="D1393" s="1" t="s">
        <v>3557</v>
      </c>
      <c r="E1393" s="1" t="s">
        <v>3558</v>
      </c>
    </row>
    <row r="1394" spans="2:5" x14ac:dyDescent="0.2">
      <c r="B1394" s="1" t="s">
        <v>938</v>
      </c>
      <c r="C1394" s="1" t="s">
        <v>4916</v>
      </c>
      <c r="D1394" s="1" t="s">
        <v>3560</v>
      </c>
      <c r="E1394" s="1" t="s">
        <v>3561</v>
      </c>
    </row>
    <row r="1395" spans="2:5" x14ac:dyDescent="0.2">
      <c r="B1395" s="1" t="s">
        <v>939</v>
      </c>
      <c r="C1395" s="1" t="s">
        <v>4917</v>
      </c>
      <c r="D1395" s="1" t="s">
        <v>3563</v>
      </c>
      <c r="E1395" s="1" t="s">
        <v>3564</v>
      </c>
    </row>
    <row r="1396" spans="2:5" x14ac:dyDescent="0.2">
      <c r="B1396" s="1" t="s">
        <v>940</v>
      </c>
      <c r="C1396" s="1" t="s">
        <v>4918</v>
      </c>
      <c r="D1396" s="1" t="s">
        <v>3566</v>
      </c>
      <c r="E1396" s="1" t="s">
        <v>3567</v>
      </c>
    </row>
    <row r="1397" spans="2:5" x14ac:dyDescent="0.2">
      <c r="B1397" s="1" t="s">
        <v>941</v>
      </c>
      <c r="C1397" s="1" t="s">
        <v>4919</v>
      </c>
      <c r="D1397" s="1" t="s">
        <v>3569</v>
      </c>
      <c r="E1397" s="1" t="s">
        <v>3570</v>
      </c>
    </row>
    <row r="1398" spans="2:5" x14ac:dyDescent="0.2">
      <c r="B1398" s="1" t="s">
        <v>942</v>
      </c>
      <c r="C1398" s="1" t="s">
        <v>4920</v>
      </c>
      <c r="D1398" s="1" t="s">
        <v>3572</v>
      </c>
      <c r="E1398" s="1" t="s">
        <v>3573</v>
      </c>
    </row>
    <row r="1399" spans="2:5" x14ac:dyDescent="0.2">
      <c r="B1399" s="1" t="s">
        <v>929</v>
      </c>
      <c r="C1399" s="1" t="s">
        <v>4907</v>
      </c>
      <c r="D1399" s="1" t="s">
        <v>3533</v>
      </c>
      <c r="E1399" s="1" t="s">
        <v>3534</v>
      </c>
    </row>
    <row r="1400" spans="2:5" x14ac:dyDescent="0.2">
      <c r="B1400" s="1" t="s">
        <v>1821</v>
      </c>
      <c r="C1400" s="1" t="s">
        <v>5997</v>
      </c>
      <c r="D1400" s="1" t="s">
        <v>3536</v>
      </c>
      <c r="E1400" s="1" t="s">
        <v>3537</v>
      </c>
    </row>
    <row r="1401" spans="2:5" x14ac:dyDescent="0.2">
      <c r="B1401" s="1" t="s">
        <v>1822</v>
      </c>
      <c r="C1401" s="1" t="s">
        <v>5998</v>
      </c>
      <c r="D1401" s="1" t="s">
        <v>3539</v>
      </c>
      <c r="E1401" s="1" t="s">
        <v>3540</v>
      </c>
    </row>
    <row r="1402" spans="2:5" x14ac:dyDescent="0.2">
      <c r="B1402" s="1" t="s">
        <v>1823</v>
      </c>
      <c r="C1402" s="1" t="s">
        <v>5999</v>
      </c>
      <c r="D1402" s="1" t="s">
        <v>3542</v>
      </c>
      <c r="E1402" s="1" t="s">
        <v>3543</v>
      </c>
    </row>
    <row r="1403" spans="2:5" x14ac:dyDescent="0.2">
      <c r="B1403" s="1" t="s">
        <v>1824</v>
      </c>
      <c r="C1403" s="1" t="s">
        <v>6000</v>
      </c>
      <c r="D1403" s="1" t="s">
        <v>3545</v>
      </c>
      <c r="E1403" s="1" t="s">
        <v>3546</v>
      </c>
    </row>
    <row r="1404" spans="2:5" x14ac:dyDescent="0.2">
      <c r="B1404" s="1" t="s">
        <v>1825</v>
      </c>
      <c r="C1404" s="1" t="s">
        <v>6001</v>
      </c>
      <c r="D1404" s="1" t="s">
        <v>3548</v>
      </c>
      <c r="E1404" s="1" t="s">
        <v>3549</v>
      </c>
    </row>
    <row r="1405" spans="2:5" x14ac:dyDescent="0.2">
      <c r="B1405" s="1" t="s">
        <v>1826</v>
      </c>
      <c r="C1405" s="1" t="s">
        <v>6002</v>
      </c>
      <c r="D1405" s="1" t="s">
        <v>3551</v>
      </c>
      <c r="E1405" s="1" t="s">
        <v>3552</v>
      </c>
    </row>
    <row r="1406" spans="2:5" x14ac:dyDescent="0.2">
      <c r="B1406" s="1" t="s">
        <v>1827</v>
      </c>
      <c r="C1406" s="1" t="s">
        <v>6003</v>
      </c>
      <c r="D1406" s="1" t="s">
        <v>3554</v>
      </c>
      <c r="E1406" s="1" t="s">
        <v>3555</v>
      </c>
    </row>
    <row r="1407" spans="2:5" x14ac:dyDescent="0.2">
      <c r="B1407" s="1" t="s">
        <v>1828</v>
      </c>
      <c r="C1407" s="1" t="s">
        <v>6004</v>
      </c>
      <c r="D1407" s="1" t="s">
        <v>3557</v>
      </c>
      <c r="E1407" s="1" t="s">
        <v>3558</v>
      </c>
    </row>
    <row r="1408" spans="2:5" x14ac:dyDescent="0.2">
      <c r="B1408" s="1" t="s">
        <v>1829</v>
      </c>
      <c r="C1408" s="1" t="s">
        <v>6005</v>
      </c>
      <c r="D1408" s="1" t="s">
        <v>3560</v>
      </c>
      <c r="E1408" s="1" t="s">
        <v>3561</v>
      </c>
    </row>
    <row r="1409" spans="2:5" x14ac:dyDescent="0.2">
      <c r="B1409" s="1" t="s">
        <v>1830</v>
      </c>
      <c r="C1409" s="1" t="s">
        <v>6006</v>
      </c>
      <c r="D1409" s="1" t="s">
        <v>3563</v>
      </c>
      <c r="E1409" s="1" t="s">
        <v>3564</v>
      </c>
    </row>
    <row r="1410" spans="2:5" x14ac:dyDescent="0.2">
      <c r="B1410" s="1" t="s">
        <v>1831</v>
      </c>
      <c r="C1410" s="1" t="s">
        <v>6007</v>
      </c>
      <c r="D1410" s="1" t="s">
        <v>3566</v>
      </c>
      <c r="E1410" s="1" t="s">
        <v>3567</v>
      </c>
    </row>
    <row r="1411" spans="2:5" x14ac:dyDescent="0.2">
      <c r="B1411" s="1" t="s">
        <v>1832</v>
      </c>
      <c r="C1411" s="1" t="s">
        <v>6008</v>
      </c>
      <c r="D1411" s="1" t="s">
        <v>3569</v>
      </c>
      <c r="E1411" s="1" t="s">
        <v>3570</v>
      </c>
    </row>
    <row r="1412" spans="2:5" x14ac:dyDescent="0.2">
      <c r="B1412" s="1" t="s">
        <v>1833</v>
      </c>
      <c r="C1412" s="1" t="s">
        <v>6009</v>
      </c>
      <c r="D1412" s="1" t="s">
        <v>3572</v>
      </c>
      <c r="E1412" s="1" t="s">
        <v>3573</v>
      </c>
    </row>
    <row r="1413" spans="2:5" x14ac:dyDescent="0.2">
      <c r="B1413" s="1" t="s">
        <v>1820</v>
      </c>
      <c r="C1413" s="1" t="s">
        <v>5996</v>
      </c>
      <c r="D1413" s="1" t="s">
        <v>3533</v>
      </c>
      <c r="E1413" s="1" t="s">
        <v>3534</v>
      </c>
    </row>
    <row r="1414" spans="2:5" x14ac:dyDescent="0.2">
      <c r="B1414" s="1" t="s">
        <v>2680</v>
      </c>
      <c r="C1414" s="1" t="s">
        <v>6890</v>
      </c>
      <c r="D1414" s="1" t="s">
        <v>3536</v>
      </c>
      <c r="E1414" s="1" t="s">
        <v>3537</v>
      </c>
    </row>
    <row r="1415" spans="2:5" x14ac:dyDescent="0.2">
      <c r="B1415" s="1" t="s">
        <v>2681</v>
      </c>
      <c r="C1415" s="1" t="s">
        <v>6891</v>
      </c>
      <c r="D1415" s="1" t="s">
        <v>3539</v>
      </c>
      <c r="E1415" s="1" t="s">
        <v>3540</v>
      </c>
    </row>
    <row r="1416" spans="2:5" x14ac:dyDescent="0.2">
      <c r="B1416" s="1" t="s">
        <v>2682</v>
      </c>
      <c r="C1416" s="1" t="s">
        <v>6892</v>
      </c>
      <c r="D1416" s="1" t="s">
        <v>3542</v>
      </c>
      <c r="E1416" s="1" t="s">
        <v>3543</v>
      </c>
    </row>
    <row r="1417" spans="2:5" x14ac:dyDescent="0.2">
      <c r="B1417" s="1" t="s">
        <v>2683</v>
      </c>
      <c r="C1417" s="1" t="s">
        <v>6893</v>
      </c>
      <c r="D1417" s="1" t="s">
        <v>3545</v>
      </c>
      <c r="E1417" s="1" t="s">
        <v>3546</v>
      </c>
    </row>
    <row r="1418" spans="2:5" x14ac:dyDescent="0.2">
      <c r="B1418" s="1" t="s">
        <v>2684</v>
      </c>
      <c r="C1418" s="1" t="s">
        <v>6894</v>
      </c>
      <c r="D1418" s="1" t="s">
        <v>3548</v>
      </c>
      <c r="E1418" s="1" t="s">
        <v>3549</v>
      </c>
    </row>
    <row r="1419" spans="2:5" x14ac:dyDescent="0.2">
      <c r="B1419" s="1" t="s">
        <v>2685</v>
      </c>
      <c r="C1419" s="1" t="s">
        <v>6895</v>
      </c>
      <c r="D1419" s="1" t="s">
        <v>3551</v>
      </c>
      <c r="E1419" s="1" t="s">
        <v>3552</v>
      </c>
    </row>
    <row r="1420" spans="2:5" x14ac:dyDescent="0.2">
      <c r="B1420" s="1" t="s">
        <v>2686</v>
      </c>
      <c r="C1420" s="1" t="s">
        <v>6896</v>
      </c>
      <c r="D1420" s="1" t="s">
        <v>3554</v>
      </c>
      <c r="E1420" s="1" t="s">
        <v>3555</v>
      </c>
    </row>
    <row r="1421" spans="2:5" x14ac:dyDescent="0.2">
      <c r="B1421" s="1" t="s">
        <v>2687</v>
      </c>
      <c r="C1421" s="1" t="s">
        <v>6897</v>
      </c>
      <c r="D1421" s="1" t="s">
        <v>3557</v>
      </c>
      <c r="E1421" s="1" t="s">
        <v>3558</v>
      </c>
    </row>
    <row r="1422" spans="2:5" x14ac:dyDescent="0.2">
      <c r="B1422" s="1" t="s">
        <v>2688</v>
      </c>
      <c r="C1422" s="1" t="s">
        <v>6898</v>
      </c>
      <c r="D1422" s="1" t="s">
        <v>3560</v>
      </c>
      <c r="E1422" s="1" t="s">
        <v>3561</v>
      </c>
    </row>
    <row r="1423" spans="2:5" x14ac:dyDescent="0.2">
      <c r="B1423" s="1" t="s">
        <v>2689</v>
      </c>
      <c r="C1423" s="1" t="s">
        <v>6899</v>
      </c>
      <c r="D1423" s="1" t="s">
        <v>3563</v>
      </c>
      <c r="E1423" s="1" t="s">
        <v>3564</v>
      </c>
    </row>
    <row r="1424" spans="2:5" x14ac:dyDescent="0.2">
      <c r="B1424" s="1" t="s">
        <v>2690</v>
      </c>
      <c r="C1424" s="1" t="s">
        <v>6900</v>
      </c>
      <c r="D1424" s="1" t="s">
        <v>3566</v>
      </c>
      <c r="E1424" s="1" t="s">
        <v>3567</v>
      </c>
    </row>
    <row r="1425" spans="2:5" x14ac:dyDescent="0.2">
      <c r="B1425" s="1" t="s">
        <v>2691</v>
      </c>
      <c r="C1425" s="1" t="s">
        <v>6901</v>
      </c>
      <c r="D1425" s="1" t="s">
        <v>3569</v>
      </c>
      <c r="E1425" s="1" t="s">
        <v>3570</v>
      </c>
    </row>
    <row r="1426" spans="2:5" x14ac:dyDescent="0.2">
      <c r="B1426" s="1" t="s">
        <v>2692</v>
      </c>
      <c r="C1426" s="1" t="s">
        <v>6902</v>
      </c>
      <c r="D1426" s="1" t="s">
        <v>3572</v>
      </c>
      <c r="E1426" s="1" t="s">
        <v>3573</v>
      </c>
    </row>
    <row r="1427" spans="2:5" x14ac:dyDescent="0.2">
      <c r="B1427" s="1" t="s">
        <v>2679</v>
      </c>
      <c r="C1427" s="1" t="s">
        <v>6889</v>
      </c>
      <c r="D1427" s="1" t="s">
        <v>3533</v>
      </c>
      <c r="E1427" s="1" t="s">
        <v>3534</v>
      </c>
    </row>
    <row r="1428" spans="2:5" x14ac:dyDescent="0.2">
      <c r="B1428" s="1" t="s">
        <v>865</v>
      </c>
      <c r="C1428" s="1" t="s">
        <v>4843</v>
      </c>
      <c r="D1428" s="1" t="s">
        <v>3536</v>
      </c>
      <c r="E1428" s="1" t="s">
        <v>3537</v>
      </c>
    </row>
    <row r="1429" spans="2:5" x14ac:dyDescent="0.2">
      <c r="B1429" s="1" t="s">
        <v>866</v>
      </c>
      <c r="C1429" s="1" t="s">
        <v>4844</v>
      </c>
      <c r="D1429" s="1" t="s">
        <v>3539</v>
      </c>
      <c r="E1429" s="1" t="s">
        <v>3540</v>
      </c>
    </row>
    <row r="1430" spans="2:5" x14ac:dyDescent="0.2">
      <c r="B1430" s="1" t="s">
        <v>867</v>
      </c>
      <c r="C1430" s="1" t="s">
        <v>4845</v>
      </c>
      <c r="D1430" s="1" t="s">
        <v>3542</v>
      </c>
      <c r="E1430" s="1" t="s">
        <v>3543</v>
      </c>
    </row>
    <row r="1431" spans="2:5" x14ac:dyDescent="0.2">
      <c r="B1431" s="1" t="s">
        <v>868</v>
      </c>
      <c r="C1431" s="1" t="s">
        <v>4846</v>
      </c>
      <c r="D1431" s="1" t="s">
        <v>3545</v>
      </c>
      <c r="E1431" s="1" t="s">
        <v>3546</v>
      </c>
    </row>
    <row r="1432" spans="2:5" x14ac:dyDescent="0.2">
      <c r="B1432" s="1" t="s">
        <v>869</v>
      </c>
      <c r="C1432" s="1" t="s">
        <v>4847</v>
      </c>
      <c r="D1432" s="1" t="s">
        <v>3548</v>
      </c>
      <c r="E1432" s="1" t="s">
        <v>3549</v>
      </c>
    </row>
    <row r="1433" spans="2:5" x14ac:dyDescent="0.2">
      <c r="B1433" s="1" t="s">
        <v>870</v>
      </c>
      <c r="C1433" s="1" t="s">
        <v>4848</v>
      </c>
      <c r="D1433" s="1" t="s">
        <v>3551</v>
      </c>
      <c r="E1433" s="1" t="s">
        <v>3552</v>
      </c>
    </row>
    <row r="1434" spans="2:5" x14ac:dyDescent="0.2">
      <c r="B1434" s="1" t="s">
        <v>871</v>
      </c>
      <c r="C1434" s="1" t="s">
        <v>4849</v>
      </c>
      <c r="D1434" s="1" t="s">
        <v>3554</v>
      </c>
      <c r="E1434" s="1" t="s">
        <v>3555</v>
      </c>
    </row>
    <row r="1435" spans="2:5" x14ac:dyDescent="0.2">
      <c r="B1435" s="1" t="s">
        <v>872</v>
      </c>
      <c r="C1435" s="1" t="s">
        <v>4850</v>
      </c>
      <c r="D1435" s="1" t="s">
        <v>3557</v>
      </c>
      <c r="E1435" s="1" t="s">
        <v>3558</v>
      </c>
    </row>
    <row r="1436" spans="2:5" x14ac:dyDescent="0.2">
      <c r="B1436" s="1" t="s">
        <v>873</v>
      </c>
      <c r="C1436" s="1" t="s">
        <v>4851</v>
      </c>
      <c r="D1436" s="1" t="s">
        <v>3560</v>
      </c>
      <c r="E1436" s="1" t="s">
        <v>3561</v>
      </c>
    </row>
    <row r="1437" spans="2:5" x14ac:dyDescent="0.2">
      <c r="B1437" s="1" t="s">
        <v>874</v>
      </c>
      <c r="C1437" s="1" t="s">
        <v>4852</v>
      </c>
      <c r="D1437" s="1" t="s">
        <v>3563</v>
      </c>
      <c r="E1437" s="1" t="s">
        <v>3564</v>
      </c>
    </row>
    <row r="1438" spans="2:5" x14ac:dyDescent="0.2">
      <c r="B1438" s="1" t="s">
        <v>875</v>
      </c>
      <c r="C1438" s="1" t="s">
        <v>4853</v>
      </c>
      <c r="D1438" s="1" t="s">
        <v>3566</v>
      </c>
      <c r="E1438" s="1" t="s">
        <v>3567</v>
      </c>
    </row>
    <row r="1439" spans="2:5" x14ac:dyDescent="0.2">
      <c r="B1439" s="1" t="s">
        <v>876</v>
      </c>
      <c r="C1439" s="1" t="s">
        <v>4854</v>
      </c>
      <c r="D1439" s="1" t="s">
        <v>3569</v>
      </c>
      <c r="E1439" s="1" t="s">
        <v>3570</v>
      </c>
    </row>
    <row r="1440" spans="2:5" x14ac:dyDescent="0.2">
      <c r="B1440" s="1" t="s">
        <v>877</v>
      </c>
      <c r="C1440" s="1" t="s">
        <v>4855</v>
      </c>
      <c r="D1440" s="1" t="s">
        <v>3572</v>
      </c>
      <c r="E1440" s="1" t="s">
        <v>3573</v>
      </c>
    </row>
    <row r="1441" spans="2:5" x14ac:dyDescent="0.2">
      <c r="B1441" s="1" t="s">
        <v>864</v>
      </c>
      <c r="C1441" s="1" t="s">
        <v>4842</v>
      </c>
      <c r="D1441" s="1" t="s">
        <v>3533</v>
      </c>
      <c r="E1441" s="1" t="s">
        <v>3534</v>
      </c>
    </row>
    <row r="1442" spans="2:5" x14ac:dyDescent="0.2">
      <c r="B1442" s="1" t="s">
        <v>1756</v>
      </c>
      <c r="C1442" s="1" t="s">
        <v>5932</v>
      </c>
      <c r="D1442" s="1" t="s">
        <v>3536</v>
      </c>
      <c r="E1442" s="1" t="s">
        <v>3537</v>
      </c>
    </row>
    <row r="1443" spans="2:5" x14ac:dyDescent="0.2">
      <c r="B1443" s="1" t="s">
        <v>1757</v>
      </c>
      <c r="C1443" s="1" t="s">
        <v>5933</v>
      </c>
      <c r="D1443" s="1" t="s">
        <v>3539</v>
      </c>
      <c r="E1443" s="1" t="s">
        <v>3540</v>
      </c>
    </row>
    <row r="1444" spans="2:5" x14ac:dyDescent="0.2">
      <c r="B1444" s="1" t="s">
        <v>1758</v>
      </c>
      <c r="C1444" s="1" t="s">
        <v>5934</v>
      </c>
      <c r="D1444" s="1" t="s">
        <v>3542</v>
      </c>
      <c r="E1444" s="1" t="s">
        <v>3543</v>
      </c>
    </row>
    <row r="1445" spans="2:5" x14ac:dyDescent="0.2">
      <c r="B1445" s="1" t="s">
        <v>1759</v>
      </c>
      <c r="C1445" s="1" t="s">
        <v>5935</v>
      </c>
      <c r="D1445" s="1" t="s">
        <v>3545</v>
      </c>
      <c r="E1445" s="1" t="s">
        <v>3546</v>
      </c>
    </row>
    <row r="1446" spans="2:5" x14ac:dyDescent="0.2">
      <c r="B1446" s="1" t="s">
        <v>1760</v>
      </c>
      <c r="C1446" s="1" t="s">
        <v>5936</v>
      </c>
      <c r="D1446" s="1" t="s">
        <v>3548</v>
      </c>
      <c r="E1446" s="1" t="s">
        <v>3549</v>
      </c>
    </row>
    <row r="1447" spans="2:5" x14ac:dyDescent="0.2">
      <c r="B1447" s="1" t="s">
        <v>1761</v>
      </c>
      <c r="C1447" s="1" t="s">
        <v>5937</v>
      </c>
      <c r="D1447" s="1" t="s">
        <v>3551</v>
      </c>
      <c r="E1447" s="1" t="s">
        <v>3552</v>
      </c>
    </row>
    <row r="1448" spans="2:5" x14ac:dyDescent="0.2">
      <c r="B1448" s="1" t="s">
        <v>1762</v>
      </c>
      <c r="C1448" s="1" t="s">
        <v>5938</v>
      </c>
      <c r="D1448" s="1" t="s">
        <v>3554</v>
      </c>
      <c r="E1448" s="1" t="s">
        <v>3555</v>
      </c>
    </row>
    <row r="1449" spans="2:5" x14ac:dyDescent="0.2">
      <c r="B1449" s="1" t="s">
        <v>1763</v>
      </c>
      <c r="C1449" s="1" t="s">
        <v>5939</v>
      </c>
      <c r="D1449" s="1" t="s">
        <v>3557</v>
      </c>
      <c r="E1449" s="1" t="s">
        <v>3558</v>
      </c>
    </row>
    <row r="1450" spans="2:5" x14ac:dyDescent="0.2">
      <c r="B1450" s="1" t="s">
        <v>1764</v>
      </c>
      <c r="C1450" s="1" t="s">
        <v>5940</v>
      </c>
      <c r="D1450" s="1" t="s">
        <v>3560</v>
      </c>
      <c r="E1450" s="1" t="s">
        <v>3561</v>
      </c>
    </row>
    <row r="1451" spans="2:5" x14ac:dyDescent="0.2">
      <c r="B1451" s="1" t="s">
        <v>1765</v>
      </c>
      <c r="C1451" s="1" t="s">
        <v>5941</v>
      </c>
      <c r="D1451" s="1" t="s">
        <v>3563</v>
      </c>
      <c r="E1451" s="1" t="s">
        <v>3564</v>
      </c>
    </row>
    <row r="1452" spans="2:5" x14ac:dyDescent="0.2">
      <c r="B1452" s="1" t="s">
        <v>1766</v>
      </c>
      <c r="C1452" s="1" t="s">
        <v>5942</v>
      </c>
      <c r="D1452" s="1" t="s">
        <v>3566</v>
      </c>
      <c r="E1452" s="1" t="s">
        <v>3567</v>
      </c>
    </row>
    <row r="1453" spans="2:5" x14ac:dyDescent="0.2">
      <c r="B1453" s="1" t="s">
        <v>1767</v>
      </c>
      <c r="C1453" s="1" t="s">
        <v>5943</v>
      </c>
      <c r="D1453" s="1" t="s">
        <v>3569</v>
      </c>
      <c r="E1453" s="1" t="s">
        <v>3570</v>
      </c>
    </row>
    <row r="1454" spans="2:5" x14ac:dyDescent="0.2">
      <c r="B1454" s="1" t="s">
        <v>1768</v>
      </c>
      <c r="C1454" s="1" t="s">
        <v>5944</v>
      </c>
      <c r="D1454" s="1" t="s">
        <v>3572</v>
      </c>
      <c r="E1454" s="1" t="s">
        <v>3573</v>
      </c>
    </row>
    <row r="1455" spans="2:5" x14ac:dyDescent="0.2">
      <c r="B1455" s="1" t="s">
        <v>1755</v>
      </c>
      <c r="C1455" s="1" t="s">
        <v>5931</v>
      </c>
      <c r="D1455" s="1" t="s">
        <v>3533</v>
      </c>
      <c r="E1455" s="1" t="s">
        <v>3534</v>
      </c>
    </row>
    <row r="1456" spans="2:5" x14ac:dyDescent="0.2">
      <c r="B1456" s="1" t="s">
        <v>2615</v>
      </c>
      <c r="C1456" s="1" t="s">
        <v>6825</v>
      </c>
      <c r="D1456" s="1" t="s">
        <v>3536</v>
      </c>
      <c r="E1456" s="1" t="s">
        <v>3537</v>
      </c>
    </row>
    <row r="1457" spans="2:5" x14ac:dyDescent="0.2">
      <c r="B1457" s="1" t="s">
        <v>2616</v>
      </c>
      <c r="C1457" s="1" t="s">
        <v>6826</v>
      </c>
      <c r="D1457" s="1" t="s">
        <v>3539</v>
      </c>
      <c r="E1457" s="1" t="s">
        <v>3540</v>
      </c>
    </row>
    <row r="1458" spans="2:5" x14ac:dyDescent="0.2">
      <c r="B1458" s="1" t="s">
        <v>2617</v>
      </c>
      <c r="C1458" s="1" t="s">
        <v>6827</v>
      </c>
      <c r="D1458" s="1" t="s">
        <v>3542</v>
      </c>
      <c r="E1458" s="1" t="s">
        <v>3543</v>
      </c>
    </row>
    <row r="1459" spans="2:5" x14ac:dyDescent="0.2">
      <c r="B1459" s="1" t="s">
        <v>2618</v>
      </c>
      <c r="C1459" s="1" t="s">
        <v>6828</v>
      </c>
      <c r="D1459" s="1" t="s">
        <v>3545</v>
      </c>
      <c r="E1459" s="1" t="s">
        <v>3546</v>
      </c>
    </row>
    <row r="1460" spans="2:5" x14ac:dyDescent="0.2">
      <c r="B1460" s="1" t="s">
        <v>2619</v>
      </c>
      <c r="C1460" s="1" t="s">
        <v>6829</v>
      </c>
      <c r="D1460" s="1" t="s">
        <v>3548</v>
      </c>
      <c r="E1460" s="1" t="s">
        <v>3549</v>
      </c>
    </row>
    <row r="1461" spans="2:5" x14ac:dyDescent="0.2">
      <c r="B1461" s="1" t="s">
        <v>2620</v>
      </c>
      <c r="C1461" s="1" t="s">
        <v>6830</v>
      </c>
      <c r="D1461" s="1" t="s">
        <v>3551</v>
      </c>
      <c r="E1461" s="1" t="s">
        <v>3552</v>
      </c>
    </row>
    <row r="1462" spans="2:5" x14ac:dyDescent="0.2">
      <c r="B1462" s="1" t="s">
        <v>2621</v>
      </c>
      <c r="C1462" s="1" t="s">
        <v>6831</v>
      </c>
      <c r="D1462" s="1" t="s">
        <v>3554</v>
      </c>
      <c r="E1462" s="1" t="s">
        <v>3555</v>
      </c>
    </row>
    <row r="1463" spans="2:5" x14ac:dyDescent="0.2">
      <c r="B1463" s="1" t="s">
        <v>2622</v>
      </c>
      <c r="C1463" s="1" t="s">
        <v>6832</v>
      </c>
      <c r="D1463" s="1" t="s">
        <v>3557</v>
      </c>
      <c r="E1463" s="1" t="s">
        <v>3558</v>
      </c>
    </row>
    <row r="1464" spans="2:5" x14ac:dyDescent="0.2">
      <c r="B1464" s="1" t="s">
        <v>2623</v>
      </c>
      <c r="C1464" s="1" t="s">
        <v>6833</v>
      </c>
      <c r="D1464" s="1" t="s">
        <v>3560</v>
      </c>
      <c r="E1464" s="1" t="s">
        <v>3561</v>
      </c>
    </row>
    <row r="1465" spans="2:5" x14ac:dyDescent="0.2">
      <c r="B1465" s="1" t="s">
        <v>2624</v>
      </c>
      <c r="C1465" s="1" t="s">
        <v>6834</v>
      </c>
      <c r="D1465" s="1" t="s">
        <v>3563</v>
      </c>
      <c r="E1465" s="1" t="s">
        <v>3564</v>
      </c>
    </row>
    <row r="1466" spans="2:5" x14ac:dyDescent="0.2">
      <c r="B1466" s="1" t="s">
        <v>2625</v>
      </c>
      <c r="C1466" s="1" t="s">
        <v>6835</v>
      </c>
      <c r="D1466" s="1" t="s">
        <v>3566</v>
      </c>
      <c r="E1466" s="1" t="s">
        <v>3567</v>
      </c>
    </row>
    <row r="1467" spans="2:5" x14ac:dyDescent="0.2">
      <c r="B1467" s="1" t="s">
        <v>2626</v>
      </c>
      <c r="C1467" s="1" t="s">
        <v>6836</v>
      </c>
      <c r="D1467" s="1" t="s">
        <v>3569</v>
      </c>
      <c r="E1467" s="1" t="s">
        <v>3570</v>
      </c>
    </row>
    <row r="1468" spans="2:5" x14ac:dyDescent="0.2">
      <c r="B1468" s="1" t="s">
        <v>2627</v>
      </c>
      <c r="C1468" s="1" t="s">
        <v>6837</v>
      </c>
      <c r="D1468" s="1" t="s">
        <v>3572</v>
      </c>
      <c r="E1468" s="1" t="s">
        <v>3573</v>
      </c>
    </row>
    <row r="1469" spans="2:5" x14ac:dyDescent="0.2">
      <c r="B1469" s="1" t="s">
        <v>2614</v>
      </c>
      <c r="C1469" s="1" t="s">
        <v>6824</v>
      </c>
      <c r="D1469" s="1" t="s">
        <v>3533</v>
      </c>
      <c r="E1469" s="1" t="s">
        <v>3534</v>
      </c>
    </row>
    <row r="1470" spans="2:5" x14ac:dyDescent="0.2">
      <c r="B1470" s="1" t="s">
        <v>142</v>
      </c>
      <c r="C1470" s="1" t="s">
        <v>3493</v>
      </c>
      <c r="D1470" s="1" t="s">
        <v>3494</v>
      </c>
      <c r="E1470" s="1" t="s">
        <v>3495</v>
      </c>
    </row>
    <row r="1471" spans="2:5" x14ac:dyDescent="0.2">
      <c r="B1471" s="1" t="s">
        <v>143</v>
      </c>
      <c r="C1471" s="1" t="s">
        <v>3496</v>
      </c>
      <c r="D1471" s="1" t="s">
        <v>3497</v>
      </c>
      <c r="E1471" s="1" t="s">
        <v>3498</v>
      </c>
    </row>
    <row r="1472" spans="2:5" x14ac:dyDescent="0.2">
      <c r="B1472" s="1" t="s">
        <v>144</v>
      </c>
      <c r="C1472" s="1" t="s">
        <v>3499</v>
      </c>
      <c r="D1472" s="1" t="s">
        <v>3500</v>
      </c>
      <c r="E1472" s="1" t="s">
        <v>3501</v>
      </c>
    </row>
    <row r="1473" spans="2:5" x14ac:dyDescent="0.2">
      <c r="B1473" s="1" t="s">
        <v>145</v>
      </c>
      <c r="C1473" s="1" t="s">
        <v>3502</v>
      </c>
      <c r="D1473" s="1" t="s">
        <v>3503</v>
      </c>
      <c r="E1473" s="1" t="s">
        <v>3504</v>
      </c>
    </row>
    <row r="1474" spans="2:5" x14ac:dyDescent="0.2">
      <c r="B1474" s="1" t="s">
        <v>146</v>
      </c>
      <c r="C1474" s="1" t="s">
        <v>3505</v>
      </c>
      <c r="D1474" s="1" t="s">
        <v>3506</v>
      </c>
      <c r="E1474" s="1" t="s">
        <v>3507</v>
      </c>
    </row>
    <row r="1475" spans="2:5" x14ac:dyDescent="0.2">
      <c r="B1475" s="1" t="s">
        <v>147</v>
      </c>
      <c r="C1475" s="1" t="s">
        <v>3508</v>
      </c>
      <c r="D1475" s="1" t="s">
        <v>3509</v>
      </c>
      <c r="E1475" s="1" t="s">
        <v>3510</v>
      </c>
    </row>
    <row r="1476" spans="2:5" x14ac:dyDescent="0.2">
      <c r="B1476" s="1" t="s">
        <v>148</v>
      </c>
      <c r="C1476" s="1" t="s">
        <v>3511</v>
      </c>
      <c r="D1476" s="1" t="s">
        <v>3512</v>
      </c>
      <c r="E1476" s="1" t="s">
        <v>3513</v>
      </c>
    </row>
    <row r="1477" spans="2:5" x14ac:dyDescent="0.2">
      <c r="B1477" s="1" t="s">
        <v>149</v>
      </c>
      <c r="C1477" s="1" t="s">
        <v>3514</v>
      </c>
      <c r="D1477" s="1" t="s">
        <v>3515</v>
      </c>
      <c r="E1477" s="1" t="s">
        <v>3516</v>
      </c>
    </row>
    <row r="1478" spans="2:5" x14ac:dyDescent="0.2">
      <c r="B1478" s="1" t="s">
        <v>150</v>
      </c>
      <c r="C1478" s="1" t="s">
        <v>3517</v>
      </c>
      <c r="D1478" s="1" t="s">
        <v>3518</v>
      </c>
      <c r="E1478" s="1" t="s">
        <v>3519</v>
      </c>
    </row>
    <row r="1479" spans="2:5" x14ac:dyDescent="0.2">
      <c r="B1479" s="1" t="s">
        <v>151</v>
      </c>
      <c r="C1479" s="1" t="s">
        <v>3520</v>
      </c>
      <c r="D1479" s="1" t="s">
        <v>3521</v>
      </c>
      <c r="E1479" s="1" t="s">
        <v>3522</v>
      </c>
    </row>
    <row r="1480" spans="2:5" x14ac:dyDescent="0.2">
      <c r="B1480" s="1" t="s">
        <v>152</v>
      </c>
      <c r="C1480" s="1" t="s">
        <v>3523</v>
      </c>
      <c r="D1480" s="1" t="s">
        <v>3524</v>
      </c>
      <c r="E1480" s="1" t="s">
        <v>3525</v>
      </c>
    </row>
    <row r="1481" spans="2:5" x14ac:dyDescent="0.2">
      <c r="B1481" s="1" t="s">
        <v>153</v>
      </c>
      <c r="C1481" s="1" t="s">
        <v>3526</v>
      </c>
      <c r="D1481" s="1" t="s">
        <v>3527</v>
      </c>
      <c r="E1481" s="1" t="s">
        <v>3528</v>
      </c>
    </row>
    <row r="1482" spans="2:5" x14ac:dyDescent="0.2">
      <c r="B1482" s="1" t="s">
        <v>154</v>
      </c>
      <c r="C1482" s="1" t="s">
        <v>3529</v>
      </c>
      <c r="D1482" s="1" t="s">
        <v>3530</v>
      </c>
      <c r="E1482" s="1" t="s">
        <v>3531</v>
      </c>
    </row>
    <row r="1483" spans="2:5" x14ac:dyDescent="0.2">
      <c r="B1483" s="1" t="s">
        <v>141</v>
      </c>
      <c r="C1483" s="1" t="s">
        <v>3490</v>
      </c>
      <c r="D1483" s="1" t="s">
        <v>3491</v>
      </c>
      <c r="E1483" s="1" t="s">
        <v>3492</v>
      </c>
    </row>
    <row r="1484" spans="2:5" x14ac:dyDescent="0.2">
      <c r="B1484" s="1" t="s">
        <v>6</v>
      </c>
      <c r="C1484" s="1" t="s">
        <v>3085</v>
      </c>
      <c r="D1484" s="1" t="s">
        <v>3086</v>
      </c>
      <c r="E1484" s="1" t="s">
        <v>3087</v>
      </c>
    </row>
    <row r="1485" spans="2:5" x14ac:dyDescent="0.2">
      <c r="B1485" s="1" t="s">
        <v>100</v>
      </c>
      <c r="C1485" s="1" t="s">
        <v>3367</v>
      </c>
      <c r="D1485" s="1" t="s">
        <v>3368</v>
      </c>
      <c r="E1485" s="1" t="s">
        <v>3369</v>
      </c>
    </row>
    <row r="1486" spans="2:5" x14ac:dyDescent="0.2">
      <c r="B1486" s="1" t="s">
        <v>101</v>
      </c>
      <c r="C1486" s="1" t="s">
        <v>3370</v>
      </c>
      <c r="D1486" s="1" t="s">
        <v>3371</v>
      </c>
      <c r="E1486" s="1" t="s">
        <v>3372</v>
      </c>
    </row>
    <row r="1487" spans="2:5" x14ac:dyDescent="0.2">
      <c r="B1487" s="1" t="s">
        <v>102</v>
      </c>
      <c r="C1487" s="1" t="s">
        <v>3373</v>
      </c>
      <c r="D1487" s="1" t="s">
        <v>3374</v>
      </c>
      <c r="E1487" s="1" t="s">
        <v>3375</v>
      </c>
    </row>
    <row r="1488" spans="2:5" x14ac:dyDescent="0.2">
      <c r="B1488" s="1" t="s">
        <v>103</v>
      </c>
      <c r="C1488" s="1" t="s">
        <v>3376</v>
      </c>
      <c r="D1488" s="1" t="s">
        <v>3377</v>
      </c>
      <c r="E1488" s="1" t="s">
        <v>3378</v>
      </c>
    </row>
    <row r="1489" spans="2:5" x14ac:dyDescent="0.2">
      <c r="B1489" s="1" t="s">
        <v>104</v>
      </c>
      <c r="C1489" s="1" t="s">
        <v>3379</v>
      </c>
      <c r="D1489" s="1" t="s">
        <v>3380</v>
      </c>
      <c r="E1489" s="1" t="s">
        <v>3381</v>
      </c>
    </row>
    <row r="1490" spans="2:5" x14ac:dyDescent="0.2">
      <c r="B1490" s="1" t="s">
        <v>105</v>
      </c>
      <c r="C1490" s="1" t="s">
        <v>3382</v>
      </c>
      <c r="D1490" s="1" t="s">
        <v>3383</v>
      </c>
      <c r="E1490" s="1" t="s">
        <v>3384</v>
      </c>
    </row>
    <row r="1491" spans="2:5" x14ac:dyDescent="0.2">
      <c r="B1491" s="1" t="s">
        <v>106</v>
      </c>
      <c r="C1491" s="1" t="s">
        <v>3385</v>
      </c>
      <c r="D1491" s="1" t="s">
        <v>3386</v>
      </c>
      <c r="E1491" s="1" t="s">
        <v>3387</v>
      </c>
    </row>
    <row r="1492" spans="2:5" x14ac:dyDescent="0.2">
      <c r="B1492" s="1" t="s">
        <v>107</v>
      </c>
      <c r="C1492" s="1" t="s">
        <v>3388</v>
      </c>
      <c r="D1492" s="1" t="s">
        <v>3389</v>
      </c>
      <c r="E1492" s="1" t="s">
        <v>3390</v>
      </c>
    </row>
    <row r="1493" spans="2:5" x14ac:dyDescent="0.2">
      <c r="B1493" s="1" t="s">
        <v>108</v>
      </c>
      <c r="C1493" s="1" t="s">
        <v>3391</v>
      </c>
      <c r="D1493" s="1" t="s">
        <v>3392</v>
      </c>
      <c r="E1493" s="1" t="s">
        <v>3393</v>
      </c>
    </row>
    <row r="1494" spans="2:5" x14ac:dyDescent="0.2">
      <c r="B1494" s="1" t="s">
        <v>109</v>
      </c>
      <c r="C1494" s="1" t="s">
        <v>3394</v>
      </c>
      <c r="D1494" s="1" t="s">
        <v>3395</v>
      </c>
      <c r="E1494" s="1" t="s">
        <v>3396</v>
      </c>
    </row>
    <row r="1495" spans="2:5" x14ac:dyDescent="0.2">
      <c r="B1495" s="1" t="s">
        <v>110</v>
      </c>
      <c r="C1495" s="1" t="s">
        <v>3397</v>
      </c>
      <c r="D1495" s="1" t="s">
        <v>3398</v>
      </c>
      <c r="E1495" s="1" t="s">
        <v>3399</v>
      </c>
    </row>
    <row r="1496" spans="2:5" x14ac:dyDescent="0.2">
      <c r="B1496" s="1" t="s">
        <v>111</v>
      </c>
      <c r="C1496" s="1" t="s">
        <v>3400</v>
      </c>
      <c r="D1496" s="1" t="s">
        <v>3401</v>
      </c>
      <c r="E1496" s="1" t="s">
        <v>3402</v>
      </c>
    </row>
    <row r="1497" spans="2:5" x14ac:dyDescent="0.2">
      <c r="B1497" s="1" t="s">
        <v>112</v>
      </c>
      <c r="C1497" s="1" t="s">
        <v>3403</v>
      </c>
      <c r="D1497" s="1" t="s">
        <v>3404</v>
      </c>
      <c r="E1497" s="1" t="s">
        <v>3405</v>
      </c>
    </row>
    <row r="1498" spans="2:5" x14ac:dyDescent="0.2">
      <c r="B1498" s="1" t="s">
        <v>99</v>
      </c>
      <c r="C1498" s="1" t="s">
        <v>3364</v>
      </c>
      <c r="D1498" s="1" t="s">
        <v>3365</v>
      </c>
      <c r="E1498" s="1" t="s">
        <v>3366</v>
      </c>
    </row>
    <row r="1499" spans="2:5" x14ac:dyDescent="0.2">
      <c r="B1499" s="1" t="s">
        <v>7</v>
      </c>
      <c r="C1499" s="1" t="s">
        <v>3088</v>
      </c>
      <c r="D1499" s="1" t="s">
        <v>3089</v>
      </c>
      <c r="E1499" s="1" t="s">
        <v>3090</v>
      </c>
    </row>
    <row r="1500" spans="2:5" x14ac:dyDescent="0.2">
      <c r="B1500" s="1" t="s">
        <v>114</v>
      </c>
      <c r="C1500" s="1" t="s">
        <v>3409</v>
      </c>
      <c r="D1500" s="1" t="s">
        <v>3410</v>
      </c>
      <c r="E1500" s="1" t="s">
        <v>3411</v>
      </c>
    </row>
    <row r="1501" spans="2:5" x14ac:dyDescent="0.2">
      <c r="B1501" s="1" t="s">
        <v>115</v>
      </c>
      <c r="C1501" s="1" t="s">
        <v>3412</v>
      </c>
      <c r="D1501" s="1" t="s">
        <v>3413</v>
      </c>
      <c r="E1501" s="1" t="s">
        <v>3414</v>
      </c>
    </row>
    <row r="1502" spans="2:5" x14ac:dyDescent="0.2">
      <c r="B1502" s="1" t="s">
        <v>116</v>
      </c>
      <c r="C1502" s="1" t="s">
        <v>3415</v>
      </c>
      <c r="D1502" s="1" t="s">
        <v>3416</v>
      </c>
      <c r="E1502" s="1" t="s">
        <v>3417</v>
      </c>
    </row>
    <row r="1503" spans="2:5" x14ac:dyDescent="0.2">
      <c r="B1503" s="1" t="s">
        <v>117</v>
      </c>
      <c r="C1503" s="1" t="s">
        <v>3418</v>
      </c>
      <c r="D1503" s="1" t="s">
        <v>3419</v>
      </c>
      <c r="E1503" s="1" t="s">
        <v>3420</v>
      </c>
    </row>
    <row r="1504" spans="2:5" x14ac:dyDescent="0.2">
      <c r="B1504" s="1" t="s">
        <v>118</v>
      </c>
      <c r="C1504" s="1" t="s">
        <v>3421</v>
      </c>
      <c r="D1504" s="1" t="s">
        <v>3422</v>
      </c>
      <c r="E1504" s="1" t="s">
        <v>3423</v>
      </c>
    </row>
    <row r="1505" spans="2:5" x14ac:dyDescent="0.2">
      <c r="B1505" s="1" t="s">
        <v>119</v>
      </c>
      <c r="C1505" s="1" t="s">
        <v>3424</v>
      </c>
      <c r="D1505" s="1" t="s">
        <v>3425</v>
      </c>
      <c r="E1505" s="1" t="s">
        <v>3426</v>
      </c>
    </row>
    <row r="1506" spans="2:5" x14ac:dyDescent="0.2">
      <c r="B1506" s="1" t="s">
        <v>120</v>
      </c>
      <c r="C1506" s="1" t="s">
        <v>3427</v>
      </c>
      <c r="D1506" s="1" t="s">
        <v>3428</v>
      </c>
      <c r="E1506" s="1" t="s">
        <v>3429</v>
      </c>
    </row>
    <row r="1507" spans="2:5" x14ac:dyDescent="0.2">
      <c r="B1507" s="1" t="s">
        <v>121</v>
      </c>
      <c r="C1507" s="1" t="s">
        <v>3430</v>
      </c>
      <c r="D1507" s="1" t="s">
        <v>3431</v>
      </c>
      <c r="E1507" s="1" t="s">
        <v>3432</v>
      </c>
    </row>
    <row r="1508" spans="2:5" x14ac:dyDescent="0.2">
      <c r="B1508" s="1" t="s">
        <v>122</v>
      </c>
      <c r="C1508" s="1" t="s">
        <v>3433</v>
      </c>
      <c r="D1508" s="1" t="s">
        <v>3434</v>
      </c>
      <c r="E1508" s="1" t="s">
        <v>3435</v>
      </c>
    </row>
    <row r="1509" spans="2:5" x14ac:dyDescent="0.2">
      <c r="B1509" s="1" t="s">
        <v>123</v>
      </c>
      <c r="C1509" s="1" t="s">
        <v>3436</v>
      </c>
      <c r="D1509" s="1" t="s">
        <v>3437</v>
      </c>
      <c r="E1509" s="1" t="s">
        <v>3438</v>
      </c>
    </row>
    <row r="1510" spans="2:5" x14ac:dyDescent="0.2">
      <c r="B1510" s="1" t="s">
        <v>124</v>
      </c>
      <c r="C1510" s="1" t="s">
        <v>3439</v>
      </c>
      <c r="D1510" s="1" t="s">
        <v>3440</v>
      </c>
      <c r="E1510" s="1" t="s">
        <v>3441</v>
      </c>
    </row>
    <row r="1511" spans="2:5" x14ac:dyDescent="0.2">
      <c r="B1511" s="1" t="s">
        <v>125</v>
      </c>
      <c r="C1511" s="1" t="s">
        <v>3442</v>
      </c>
      <c r="D1511" s="1" t="s">
        <v>3443</v>
      </c>
      <c r="E1511" s="1" t="s">
        <v>3444</v>
      </c>
    </row>
    <row r="1512" spans="2:5" x14ac:dyDescent="0.2">
      <c r="B1512" s="1" t="s">
        <v>126</v>
      </c>
      <c r="C1512" s="1" t="s">
        <v>3445</v>
      </c>
      <c r="D1512" s="1" t="s">
        <v>3446</v>
      </c>
      <c r="E1512" s="1" t="s">
        <v>3447</v>
      </c>
    </row>
    <row r="1513" spans="2:5" x14ac:dyDescent="0.2">
      <c r="B1513" s="1" t="s">
        <v>113</v>
      </c>
      <c r="C1513" s="1" t="s">
        <v>3406</v>
      </c>
      <c r="D1513" s="1" t="s">
        <v>3407</v>
      </c>
      <c r="E1513" s="1" t="s">
        <v>3408</v>
      </c>
    </row>
    <row r="1514" spans="2:5" x14ac:dyDescent="0.2">
      <c r="B1514" s="1" t="s">
        <v>8</v>
      </c>
      <c r="C1514" s="1" t="s">
        <v>3091</v>
      </c>
      <c r="D1514" s="1" t="s">
        <v>3092</v>
      </c>
      <c r="E1514" s="1" t="s">
        <v>3093</v>
      </c>
    </row>
    <row r="1515" spans="2:5" x14ac:dyDescent="0.2">
      <c r="B1515" s="1" t="s">
        <v>128</v>
      </c>
      <c r="C1515" s="1" t="s">
        <v>3451</v>
      </c>
      <c r="D1515" s="1" t="s">
        <v>3452</v>
      </c>
      <c r="E1515" s="1" t="s">
        <v>3453</v>
      </c>
    </row>
    <row r="1516" spans="2:5" x14ac:dyDescent="0.2">
      <c r="B1516" s="1" t="s">
        <v>129</v>
      </c>
      <c r="C1516" s="1" t="s">
        <v>3454</v>
      </c>
      <c r="D1516" s="1" t="s">
        <v>3455</v>
      </c>
      <c r="E1516" s="1" t="s">
        <v>3456</v>
      </c>
    </row>
    <row r="1517" spans="2:5" x14ac:dyDescent="0.2">
      <c r="B1517" s="1" t="s">
        <v>130</v>
      </c>
      <c r="C1517" s="1" t="s">
        <v>3457</v>
      </c>
      <c r="D1517" s="1" t="s">
        <v>3458</v>
      </c>
      <c r="E1517" s="1" t="s">
        <v>3459</v>
      </c>
    </row>
    <row r="1518" spans="2:5" x14ac:dyDescent="0.2">
      <c r="B1518" s="1" t="s">
        <v>131</v>
      </c>
      <c r="C1518" s="1" t="s">
        <v>3460</v>
      </c>
      <c r="D1518" s="1" t="s">
        <v>3461</v>
      </c>
      <c r="E1518" s="1" t="s">
        <v>3462</v>
      </c>
    </row>
    <row r="1519" spans="2:5" x14ac:dyDescent="0.2">
      <c r="B1519" s="1" t="s">
        <v>132</v>
      </c>
      <c r="C1519" s="1" t="s">
        <v>3463</v>
      </c>
      <c r="D1519" s="1" t="s">
        <v>3464</v>
      </c>
      <c r="E1519" s="1" t="s">
        <v>3465</v>
      </c>
    </row>
    <row r="1520" spans="2:5" x14ac:dyDescent="0.2">
      <c r="B1520" s="1" t="s">
        <v>133</v>
      </c>
      <c r="C1520" s="1" t="s">
        <v>3466</v>
      </c>
      <c r="D1520" s="1" t="s">
        <v>3467</v>
      </c>
      <c r="E1520" s="1" t="s">
        <v>3468</v>
      </c>
    </row>
    <row r="1521" spans="2:5" x14ac:dyDescent="0.2">
      <c r="B1521" s="1" t="s">
        <v>134</v>
      </c>
      <c r="C1521" s="1" t="s">
        <v>3469</v>
      </c>
      <c r="D1521" s="1" t="s">
        <v>3470</v>
      </c>
      <c r="E1521" s="1" t="s">
        <v>3471</v>
      </c>
    </row>
    <row r="1522" spans="2:5" x14ac:dyDescent="0.2">
      <c r="B1522" s="1" t="s">
        <v>135</v>
      </c>
      <c r="C1522" s="1" t="s">
        <v>3472</v>
      </c>
      <c r="D1522" s="1" t="s">
        <v>3473</v>
      </c>
      <c r="E1522" s="1" t="s">
        <v>3474</v>
      </c>
    </row>
    <row r="1523" spans="2:5" x14ac:dyDescent="0.2">
      <c r="B1523" s="1" t="s">
        <v>136</v>
      </c>
      <c r="C1523" s="1" t="s">
        <v>3475</v>
      </c>
      <c r="D1523" s="1" t="s">
        <v>3476</v>
      </c>
      <c r="E1523" s="1" t="s">
        <v>3477</v>
      </c>
    </row>
    <row r="1524" spans="2:5" x14ac:dyDescent="0.2">
      <c r="B1524" s="1" t="s">
        <v>137</v>
      </c>
      <c r="C1524" s="1" t="s">
        <v>3478</v>
      </c>
      <c r="D1524" s="1" t="s">
        <v>3479</v>
      </c>
      <c r="E1524" s="1" t="s">
        <v>3480</v>
      </c>
    </row>
    <row r="1525" spans="2:5" x14ac:dyDescent="0.2">
      <c r="B1525" s="1" t="s">
        <v>138</v>
      </c>
      <c r="C1525" s="1" t="s">
        <v>3481</v>
      </c>
      <c r="D1525" s="1" t="s">
        <v>3482</v>
      </c>
      <c r="E1525" s="1" t="s">
        <v>3483</v>
      </c>
    </row>
    <row r="1526" spans="2:5" x14ac:dyDescent="0.2">
      <c r="B1526" s="1" t="s">
        <v>139</v>
      </c>
      <c r="C1526" s="1" t="s">
        <v>3484</v>
      </c>
      <c r="D1526" s="1" t="s">
        <v>3485</v>
      </c>
      <c r="E1526" s="1" t="s">
        <v>3486</v>
      </c>
    </row>
    <row r="1527" spans="2:5" x14ac:dyDescent="0.2">
      <c r="B1527" s="1" t="s">
        <v>140</v>
      </c>
      <c r="C1527" s="1" t="s">
        <v>3487</v>
      </c>
      <c r="D1527" s="1" t="s">
        <v>3488</v>
      </c>
      <c r="E1527" s="1" t="s">
        <v>3489</v>
      </c>
    </row>
    <row r="1528" spans="2:5" x14ac:dyDescent="0.2">
      <c r="B1528" s="1" t="s">
        <v>127</v>
      </c>
      <c r="C1528" s="1" t="s">
        <v>3448</v>
      </c>
      <c r="D1528" s="1" t="s">
        <v>3449</v>
      </c>
      <c r="E1528" s="1" t="s">
        <v>3450</v>
      </c>
    </row>
    <row r="1529" spans="2:5" x14ac:dyDescent="0.2">
      <c r="B1529" s="1" t="s">
        <v>1110</v>
      </c>
      <c r="C1529" s="1" t="s">
        <v>5096</v>
      </c>
      <c r="D1529" s="1" t="s">
        <v>5097</v>
      </c>
      <c r="E1529" s="1" t="s">
        <v>5098</v>
      </c>
    </row>
    <row r="1530" spans="2:5" x14ac:dyDescent="0.2">
      <c r="B1530" s="1" t="s">
        <v>1143</v>
      </c>
      <c r="C1530" s="1" t="s">
        <v>5161</v>
      </c>
      <c r="D1530" s="1" t="s">
        <v>5162</v>
      </c>
      <c r="E1530" s="1" t="s">
        <v>5163</v>
      </c>
    </row>
    <row r="1531" spans="2:5" x14ac:dyDescent="0.2">
      <c r="B1531" s="1" t="s">
        <v>1144</v>
      </c>
      <c r="C1531" s="1" t="s">
        <v>5164</v>
      </c>
      <c r="D1531" s="1" t="s">
        <v>5165</v>
      </c>
      <c r="E1531" s="1" t="s">
        <v>5166</v>
      </c>
    </row>
    <row r="1532" spans="2:5" x14ac:dyDescent="0.2">
      <c r="B1532" s="1" t="s">
        <v>1145</v>
      </c>
      <c r="C1532" s="1" t="s">
        <v>5167</v>
      </c>
      <c r="D1532" s="1" t="s">
        <v>5168</v>
      </c>
      <c r="E1532" s="1" t="s">
        <v>5169</v>
      </c>
    </row>
    <row r="1533" spans="2:5" x14ac:dyDescent="0.2">
      <c r="B1533" s="1" t="s">
        <v>1146</v>
      </c>
      <c r="C1533" s="1" t="s">
        <v>5170</v>
      </c>
      <c r="D1533" s="1" t="s">
        <v>5171</v>
      </c>
      <c r="E1533" s="1" t="s">
        <v>5172</v>
      </c>
    </row>
    <row r="1534" spans="2:5" x14ac:dyDescent="0.2">
      <c r="B1534" s="1" t="s">
        <v>1147</v>
      </c>
      <c r="C1534" s="1" t="s">
        <v>5173</v>
      </c>
      <c r="D1534" s="1" t="s">
        <v>5174</v>
      </c>
      <c r="E1534" s="1" t="s">
        <v>5175</v>
      </c>
    </row>
    <row r="1535" spans="2:5" x14ac:dyDescent="0.2">
      <c r="B1535" s="1" t="s">
        <v>1148</v>
      </c>
      <c r="C1535" s="1" t="s">
        <v>5176</v>
      </c>
      <c r="D1535" s="1" t="s">
        <v>5177</v>
      </c>
      <c r="E1535" s="1" t="s">
        <v>5178</v>
      </c>
    </row>
    <row r="1536" spans="2:5" x14ac:dyDescent="0.2">
      <c r="B1536" s="1" t="s">
        <v>1149</v>
      </c>
      <c r="C1536" s="1" t="s">
        <v>5179</v>
      </c>
      <c r="D1536" s="1" t="s">
        <v>5180</v>
      </c>
      <c r="E1536" s="1" t="s">
        <v>5181</v>
      </c>
    </row>
    <row r="1537" spans="2:5" x14ac:dyDescent="0.2">
      <c r="B1537" s="1" t="s">
        <v>1150</v>
      </c>
      <c r="C1537" s="1" t="s">
        <v>5182</v>
      </c>
      <c r="D1537" s="1" t="s">
        <v>5183</v>
      </c>
      <c r="E1537" s="1" t="s">
        <v>5184</v>
      </c>
    </row>
    <row r="1538" spans="2:5" x14ac:dyDescent="0.2">
      <c r="B1538" s="1" t="s">
        <v>1151</v>
      </c>
      <c r="C1538" s="1" t="s">
        <v>5185</v>
      </c>
      <c r="D1538" s="1" t="s">
        <v>5186</v>
      </c>
      <c r="E1538" s="1" t="s">
        <v>5187</v>
      </c>
    </row>
    <row r="1539" spans="2:5" x14ac:dyDescent="0.2">
      <c r="B1539" s="1" t="s">
        <v>1152</v>
      </c>
      <c r="C1539" s="1" t="s">
        <v>5188</v>
      </c>
      <c r="D1539" s="1" t="s">
        <v>5189</v>
      </c>
      <c r="E1539" s="1" t="s">
        <v>5190</v>
      </c>
    </row>
    <row r="1540" spans="2:5" x14ac:dyDescent="0.2">
      <c r="B1540" s="1" t="s">
        <v>1153</v>
      </c>
      <c r="C1540" s="1" t="s">
        <v>5191</v>
      </c>
      <c r="D1540" s="1" t="s">
        <v>5192</v>
      </c>
      <c r="E1540" s="1" t="s">
        <v>5193</v>
      </c>
    </row>
    <row r="1541" spans="2:5" x14ac:dyDescent="0.2">
      <c r="B1541" s="1" t="s">
        <v>1154</v>
      </c>
      <c r="C1541" s="1" t="s">
        <v>5194</v>
      </c>
      <c r="D1541" s="1" t="s">
        <v>5195</v>
      </c>
      <c r="E1541" s="1" t="s">
        <v>5196</v>
      </c>
    </row>
    <row r="1542" spans="2:5" x14ac:dyDescent="0.2">
      <c r="B1542" s="1" t="s">
        <v>1155</v>
      </c>
      <c r="C1542" s="1" t="s">
        <v>5197</v>
      </c>
      <c r="D1542" s="1" t="s">
        <v>5198</v>
      </c>
      <c r="E1542" s="1" t="s">
        <v>5199</v>
      </c>
    </row>
    <row r="1543" spans="2:5" x14ac:dyDescent="0.2">
      <c r="B1543" s="1" t="s">
        <v>1142</v>
      </c>
      <c r="C1543" s="1" t="s">
        <v>5158</v>
      </c>
      <c r="D1543" s="1" t="s">
        <v>5159</v>
      </c>
      <c r="E1543" s="1" t="s">
        <v>5160</v>
      </c>
    </row>
    <row r="1544" spans="2:5" x14ac:dyDescent="0.2">
      <c r="B1544" s="1" t="s">
        <v>1997</v>
      </c>
      <c r="C1544" s="1" t="s">
        <v>6173</v>
      </c>
      <c r="D1544" s="1" t="s">
        <v>5097</v>
      </c>
      <c r="E1544" s="1" t="s">
        <v>5098</v>
      </c>
    </row>
    <row r="1545" spans="2:5" x14ac:dyDescent="0.2">
      <c r="B1545" s="1" t="s">
        <v>2030</v>
      </c>
      <c r="C1545" s="1" t="s">
        <v>6206</v>
      </c>
      <c r="D1545" s="1" t="s">
        <v>5162</v>
      </c>
      <c r="E1545" s="1" t="s">
        <v>5163</v>
      </c>
    </row>
    <row r="1546" spans="2:5" x14ac:dyDescent="0.2">
      <c r="B1546" s="1" t="s">
        <v>2031</v>
      </c>
      <c r="C1546" s="1" t="s">
        <v>6207</v>
      </c>
      <c r="D1546" s="1" t="s">
        <v>5165</v>
      </c>
      <c r="E1546" s="1" t="s">
        <v>5166</v>
      </c>
    </row>
    <row r="1547" spans="2:5" x14ac:dyDescent="0.2">
      <c r="B1547" s="1" t="s">
        <v>2032</v>
      </c>
      <c r="C1547" s="1" t="s">
        <v>6208</v>
      </c>
      <c r="D1547" s="1" t="s">
        <v>5168</v>
      </c>
      <c r="E1547" s="1" t="s">
        <v>5169</v>
      </c>
    </row>
    <row r="1548" spans="2:5" x14ac:dyDescent="0.2">
      <c r="B1548" s="1" t="s">
        <v>2033</v>
      </c>
      <c r="C1548" s="1" t="s">
        <v>6209</v>
      </c>
      <c r="D1548" s="1" t="s">
        <v>5171</v>
      </c>
      <c r="E1548" s="1" t="s">
        <v>5172</v>
      </c>
    </row>
    <row r="1549" spans="2:5" x14ac:dyDescent="0.2">
      <c r="B1549" s="1" t="s">
        <v>2034</v>
      </c>
      <c r="C1549" s="1" t="s">
        <v>6210</v>
      </c>
      <c r="D1549" s="1" t="s">
        <v>5174</v>
      </c>
      <c r="E1549" s="1" t="s">
        <v>5175</v>
      </c>
    </row>
    <row r="1550" spans="2:5" x14ac:dyDescent="0.2">
      <c r="B1550" s="1" t="s">
        <v>2035</v>
      </c>
      <c r="C1550" s="1" t="s">
        <v>6211</v>
      </c>
      <c r="D1550" s="1" t="s">
        <v>5177</v>
      </c>
      <c r="E1550" s="1" t="s">
        <v>5178</v>
      </c>
    </row>
    <row r="1551" spans="2:5" x14ac:dyDescent="0.2">
      <c r="B1551" s="1" t="s">
        <v>2036</v>
      </c>
      <c r="C1551" s="1" t="s">
        <v>6212</v>
      </c>
      <c r="D1551" s="1" t="s">
        <v>5180</v>
      </c>
      <c r="E1551" s="1" t="s">
        <v>5181</v>
      </c>
    </row>
    <row r="1552" spans="2:5" x14ac:dyDescent="0.2">
      <c r="B1552" s="1" t="s">
        <v>2037</v>
      </c>
      <c r="C1552" s="1" t="s">
        <v>6213</v>
      </c>
      <c r="D1552" s="1" t="s">
        <v>5183</v>
      </c>
      <c r="E1552" s="1" t="s">
        <v>5184</v>
      </c>
    </row>
    <row r="1553" spans="2:5" x14ac:dyDescent="0.2">
      <c r="B1553" s="1" t="s">
        <v>2038</v>
      </c>
      <c r="C1553" s="1" t="s">
        <v>6214</v>
      </c>
      <c r="D1553" s="1" t="s">
        <v>5186</v>
      </c>
      <c r="E1553" s="1" t="s">
        <v>5187</v>
      </c>
    </row>
    <row r="1554" spans="2:5" x14ac:dyDescent="0.2">
      <c r="B1554" s="1" t="s">
        <v>2039</v>
      </c>
      <c r="C1554" s="1" t="s">
        <v>6215</v>
      </c>
      <c r="D1554" s="1" t="s">
        <v>5189</v>
      </c>
      <c r="E1554" s="1" t="s">
        <v>5190</v>
      </c>
    </row>
    <row r="1555" spans="2:5" x14ac:dyDescent="0.2">
      <c r="B1555" s="1" t="s">
        <v>2040</v>
      </c>
      <c r="C1555" s="1" t="s">
        <v>6216</v>
      </c>
      <c r="D1555" s="1" t="s">
        <v>5192</v>
      </c>
      <c r="E1555" s="1" t="s">
        <v>5193</v>
      </c>
    </row>
    <row r="1556" spans="2:5" x14ac:dyDescent="0.2">
      <c r="B1556" s="1" t="s">
        <v>2041</v>
      </c>
      <c r="C1556" s="1" t="s">
        <v>6217</v>
      </c>
      <c r="D1556" s="1" t="s">
        <v>5195</v>
      </c>
      <c r="E1556" s="1" t="s">
        <v>5196</v>
      </c>
    </row>
    <row r="1557" spans="2:5" x14ac:dyDescent="0.2">
      <c r="B1557" s="1" t="s">
        <v>2042</v>
      </c>
      <c r="C1557" s="1" t="s">
        <v>6218</v>
      </c>
      <c r="D1557" s="1" t="s">
        <v>5198</v>
      </c>
      <c r="E1557" s="1" t="s">
        <v>5199</v>
      </c>
    </row>
    <row r="1558" spans="2:5" x14ac:dyDescent="0.2">
      <c r="B1558" s="1" t="s">
        <v>2029</v>
      </c>
      <c r="C1558" s="1" t="s">
        <v>6205</v>
      </c>
      <c r="D1558" s="1" t="s">
        <v>5159</v>
      </c>
      <c r="E1558" s="1" t="s">
        <v>5160</v>
      </c>
    </row>
    <row r="1559" spans="2:5" x14ac:dyDescent="0.2">
      <c r="B1559" s="1" t="s">
        <v>2853</v>
      </c>
      <c r="C1559" s="1" t="s">
        <v>7063</v>
      </c>
      <c r="D1559" s="1" t="s">
        <v>5097</v>
      </c>
      <c r="E1559" s="1" t="s">
        <v>5098</v>
      </c>
    </row>
    <row r="1560" spans="2:5" x14ac:dyDescent="0.2">
      <c r="B1560" s="1" t="s">
        <v>2886</v>
      </c>
      <c r="C1560" s="1" t="s">
        <v>7096</v>
      </c>
      <c r="D1560" s="1" t="s">
        <v>5162</v>
      </c>
      <c r="E1560" s="1" t="s">
        <v>5163</v>
      </c>
    </row>
    <row r="1561" spans="2:5" x14ac:dyDescent="0.2">
      <c r="B1561" s="1" t="s">
        <v>2887</v>
      </c>
      <c r="C1561" s="1" t="s">
        <v>7097</v>
      </c>
      <c r="D1561" s="1" t="s">
        <v>5165</v>
      </c>
      <c r="E1561" s="1" t="s">
        <v>5166</v>
      </c>
    </row>
    <row r="1562" spans="2:5" x14ac:dyDescent="0.2">
      <c r="B1562" s="1" t="s">
        <v>2888</v>
      </c>
      <c r="C1562" s="1" t="s">
        <v>7098</v>
      </c>
      <c r="D1562" s="1" t="s">
        <v>5168</v>
      </c>
      <c r="E1562" s="1" t="s">
        <v>5169</v>
      </c>
    </row>
    <row r="1563" spans="2:5" x14ac:dyDescent="0.2">
      <c r="B1563" s="1" t="s">
        <v>2889</v>
      </c>
      <c r="C1563" s="1" t="s">
        <v>7099</v>
      </c>
      <c r="D1563" s="1" t="s">
        <v>5171</v>
      </c>
      <c r="E1563" s="1" t="s">
        <v>5172</v>
      </c>
    </row>
    <row r="1564" spans="2:5" x14ac:dyDescent="0.2">
      <c r="B1564" s="1" t="s">
        <v>2890</v>
      </c>
      <c r="C1564" s="1" t="s">
        <v>7100</v>
      </c>
      <c r="D1564" s="1" t="s">
        <v>5174</v>
      </c>
      <c r="E1564" s="1" t="s">
        <v>5175</v>
      </c>
    </row>
    <row r="1565" spans="2:5" x14ac:dyDescent="0.2">
      <c r="B1565" s="1" t="s">
        <v>2891</v>
      </c>
      <c r="C1565" s="1" t="s">
        <v>7101</v>
      </c>
      <c r="D1565" s="1" t="s">
        <v>5177</v>
      </c>
      <c r="E1565" s="1" t="s">
        <v>5178</v>
      </c>
    </row>
    <row r="1566" spans="2:5" x14ac:dyDescent="0.2">
      <c r="B1566" s="1" t="s">
        <v>2892</v>
      </c>
      <c r="C1566" s="1" t="s">
        <v>7102</v>
      </c>
      <c r="D1566" s="1" t="s">
        <v>5180</v>
      </c>
      <c r="E1566" s="1" t="s">
        <v>5181</v>
      </c>
    </row>
    <row r="1567" spans="2:5" x14ac:dyDescent="0.2">
      <c r="B1567" s="1" t="s">
        <v>2893</v>
      </c>
      <c r="C1567" s="1" t="s">
        <v>7103</v>
      </c>
      <c r="D1567" s="1" t="s">
        <v>5183</v>
      </c>
      <c r="E1567" s="1" t="s">
        <v>5184</v>
      </c>
    </row>
    <row r="1568" spans="2:5" x14ac:dyDescent="0.2">
      <c r="B1568" s="1" t="s">
        <v>2894</v>
      </c>
      <c r="C1568" s="1" t="s">
        <v>7104</v>
      </c>
      <c r="D1568" s="1" t="s">
        <v>5186</v>
      </c>
      <c r="E1568" s="1" t="s">
        <v>5187</v>
      </c>
    </row>
    <row r="1569" spans="2:5" x14ac:dyDescent="0.2">
      <c r="B1569" s="1" t="s">
        <v>2895</v>
      </c>
      <c r="C1569" s="1" t="s">
        <v>7105</v>
      </c>
      <c r="D1569" s="1" t="s">
        <v>5189</v>
      </c>
      <c r="E1569" s="1" t="s">
        <v>5190</v>
      </c>
    </row>
    <row r="1570" spans="2:5" x14ac:dyDescent="0.2">
      <c r="B1570" s="1" t="s">
        <v>2896</v>
      </c>
      <c r="C1570" s="1" t="s">
        <v>7106</v>
      </c>
      <c r="D1570" s="1" t="s">
        <v>5192</v>
      </c>
      <c r="E1570" s="1" t="s">
        <v>5193</v>
      </c>
    </row>
    <row r="1571" spans="2:5" x14ac:dyDescent="0.2">
      <c r="B1571" s="1" t="s">
        <v>2897</v>
      </c>
      <c r="C1571" s="1" t="s">
        <v>7107</v>
      </c>
      <c r="D1571" s="1" t="s">
        <v>5195</v>
      </c>
      <c r="E1571" s="1" t="s">
        <v>5196</v>
      </c>
    </row>
    <row r="1572" spans="2:5" x14ac:dyDescent="0.2">
      <c r="B1572" s="1" t="s">
        <v>2898</v>
      </c>
      <c r="C1572" s="1" t="s">
        <v>7108</v>
      </c>
      <c r="D1572" s="1" t="s">
        <v>5198</v>
      </c>
      <c r="E1572" s="1" t="s">
        <v>5199</v>
      </c>
    </row>
    <row r="1573" spans="2:5" x14ac:dyDescent="0.2">
      <c r="B1573" s="1" t="s">
        <v>2885</v>
      </c>
      <c r="C1573" s="1" t="s">
        <v>7095</v>
      </c>
      <c r="D1573" s="1" t="s">
        <v>5159</v>
      </c>
      <c r="E1573" s="1" t="s">
        <v>5160</v>
      </c>
    </row>
    <row r="1574" spans="2:5" x14ac:dyDescent="0.2">
      <c r="B1574" s="1" t="s">
        <v>491</v>
      </c>
      <c r="C1574" s="1" t="s">
        <v>4403</v>
      </c>
      <c r="D1574" s="1" t="s">
        <v>3098</v>
      </c>
      <c r="E1574" s="1" t="s">
        <v>3099</v>
      </c>
    </row>
    <row r="1575" spans="2:5" x14ac:dyDescent="0.2">
      <c r="B1575" s="1" t="s">
        <v>1400</v>
      </c>
      <c r="C1575" s="1" t="s">
        <v>5550</v>
      </c>
      <c r="D1575" s="1" t="s">
        <v>3098</v>
      </c>
      <c r="E1575" s="1" t="s">
        <v>3099</v>
      </c>
    </row>
    <row r="1576" spans="2:5" x14ac:dyDescent="0.2">
      <c r="B1576" s="1" t="s">
        <v>2274</v>
      </c>
      <c r="C1576" s="1" t="s">
        <v>6460</v>
      </c>
      <c r="D1576" s="1" t="s">
        <v>3098</v>
      </c>
      <c r="E1576" s="1" t="s">
        <v>3099</v>
      </c>
    </row>
    <row r="1577" spans="2:5" x14ac:dyDescent="0.2">
      <c r="B1577" s="1" t="s">
        <v>781</v>
      </c>
      <c r="C1577" s="1" t="s">
        <v>4759</v>
      </c>
      <c r="D1577" s="1" t="s">
        <v>3098</v>
      </c>
      <c r="E1577" s="1" t="s">
        <v>3099</v>
      </c>
    </row>
    <row r="1578" spans="2:5" x14ac:dyDescent="0.2">
      <c r="B1578" s="1" t="s">
        <v>1673</v>
      </c>
      <c r="C1578" s="1" t="s">
        <v>5847</v>
      </c>
      <c r="D1578" s="1" t="s">
        <v>3098</v>
      </c>
      <c r="E1578" s="1" t="s">
        <v>3099</v>
      </c>
    </row>
    <row r="1579" spans="2:5" x14ac:dyDescent="0.2">
      <c r="B1579" s="1" t="s">
        <v>2534</v>
      </c>
      <c r="C1579" s="1" t="s">
        <v>6744</v>
      </c>
      <c r="D1579" s="1" t="s">
        <v>3098</v>
      </c>
      <c r="E1579" s="1" t="s">
        <v>3099</v>
      </c>
    </row>
    <row r="1580" spans="2:5" x14ac:dyDescent="0.2">
      <c r="B1580" s="1" t="s">
        <v>1044</v>
      </c>
      <c r="C1580" s="1" t="s">
        <v>5024</v>
      </c>
      <c r="D1580" s="1" t="s">
        <v>3098</v>
      </c>
      <c r="E1580" s="1" t="s">
        <v>3099</v>
      </c>
    </row>
    <row r="1581" spans="2:5" x14ac:dyDescent="0.2">
      <c r="B1581" s="1" t="s">
        <v>1930</v>
      </c>
      <c r="C1581" s="1" t="s">
        <v>6106</v>
      </c>
      <c r="D1581" s="1" t="s">
        <v>3098</v>
      </c>
      <c r="E1581" s="1" t="s">
        <v>3099</v>
      </c>
    </row>
    <row r="1582" spans="2:5" x14ac:dyDescent="0.2">
      <c r="B1582" s="1" t="s">
        <v>2787</v>
      </c>
      <c r="C1582" s="1" t="s">
        <v>6997</v>
      </c>
      <c r="D1582" s="1" t="s">
        <v>3098</v>
      </c>
      <c r="E1582" s="1" t="s">
        <v>3099</v>
      </c>
    </row>
    <row r="1583" spans="2:5" x14ac:dyDescent="0.2">
      <c r="B1583" s="1" t="s">
        <v>9</v>
      </c>
      <c r="C1583" s="1" t="s">
        <v>3094</v>
      </c>
      <c r="D1583" s="1" t="s">
        <v>3095</v>
      </c>
      <c r="E1583" s="1" t="s">
        <v>3096</v>
      </c>
    </row>
    <row r="1584" spans="2:5" x14ac:dyDescent="0.2">
      <c r="B1584" s="1" t="s">
        <v>1111</v>
      </c>
      <c r="C1584" s="1" t="s">
        <v>5099</v>
      </c>
      <c r="D1584" s="1" t="s">
        <v>3098</v>
      </c>
      <c r="E1584" s="1" t="s">
        <v>3099</v>
      </c>
    </row>
    <row r="1585" spans="2:5" x14ac:dyDescent="0.2">
      <c r="B1585" s="1" t="s">
        <v>1998</v>
      </c>
      <c r="C1585" s="1" t="s">
        <v>6174</v>
      </c>
      <c r="D1585" s="1" t="s">
        <v>3098</v>
      </c>
      <c r="E1585" s="1" t="s">
        <v>3099</v>
      </c>
    </row>
    <row r="1586" spans="2:5" x14ac:dyDescent="0.2">
      <c r="B1586" s="1" t="s">
        <v>2854</v>
      </c>
      <c r="C1586" s="1" t="s">
        <v>7064</v>
      </c>
      <c r="D1586" s="1" t="s">
        <v>3098</v>
      </c>
      <c r="E1586" s="1" t="s">
        <v>3099</v>
      </c>
    </row>
    <row r="1587" spans="2:5" x14ac:dyDescent="0.2">
      <c r="B1587" s="1" t="s">
        <v>10</v>
      </c>
      <c r="C1587" s="1" t="s">
        <v>3097</v>
      </c>
      <c r="D1587" s="1" t="s">
        <v>3098</v>
      </c>
      <c r="E1587" s="1" t="s">
        <v>3099</v>
      </c>
    </row>
    <row r="1588" spans="2:5" x14ac:dyDescent="0.2">
      <c r="B1588" s="1" t="s">
        <v>1260</v>
      </c>
      <c r="C1588" s="1" t="s">
        <v>5409</v>
      </c>
      <c r="D1588" s="1" t="s">
        <v>3098</v>
      </c>
      <c r="E1588" s="1" t="s">
        <v>3099</v>
      </c>
    </row>
    <row r="1589" spans="2:5" x14ac:dyDescent="0.2">
      <c r="B1589" s="1" t="s">
        <v>2140</v>
      </c>
      <c r="C1589" s="1" t="s">
        <v>6328</v>
      </c>
      <c r="D1589" s="1" t="s">
        <v>3098</v>
      </c>
      <c r="E1589" s="1" t="s">
        <v>3099</v>
      </c>
    </row>
    <row r="1590" spans="2:5" x14ac:dyDescent="0.2">
      <c r="B1590" s="1" t="s">
        <v>2996</v>
      </c>
      <c r="C1590" s="1" t="s">
        <v>7206</v>
      </c>
      <c r="D1590" s="1" t="s">
        <v>3098</v>
      </c>
      <c r="E1590" s="1" t="s">
        <v>3099</v>
      </c>
    </row>
    <row r="1591" spans="2:5" x14ac:dyDescent="0.2">
      <c r="B1591" s="1" t="s">
        <v>718</v>
      </c>
      <c r="C1591" s="1" t="s">
        <v>4694</v>
      </c>
      <c r="D1591" s="1" t="s">
        <v>3098</v>
      </c>
      <c r="E1591" s="1" t="s">
        <v>3099</v>
      </c>
    </row>
    <row r="1592" spans="2:5" x14ac:dyDescent="0.2">
      <c r="B1592" s="1" t="s">
        <v>1606</v>
      </c>
      <c r="C1592" s="1" t="s">
        <v>5778</v>
      </c>
      <c r="D1592" s="1" t="s">
        <v>3098</v>
      </c>
      <c r="E1592" s="1" t="s">
        <v>3099</v>
      </c>
    </row>
    <row r="1593" spans="2:5" x14ac:dyDescent="0.2">
      <c r="B1593" s="1" t="s">
        <v>2472</v>
      </c>
      <c r="C1593" s="1" t="s">
        <v>6682</v>
      </c>
      <c r="D1593" s="1" t="s">
        <v>3098</v>
      </c>
      <c r="E1593" s="1" t="s">
        <v>3099</v>
      </c>
    </row>
    <row r="1594" spans="2:5" x14ac:dyDescent="0.2">
      <c r="B1594" s="1" t="s">
        <v>652</v>
      </c>
      <c r="C1594" s="1" t="s">
        <v>4626</v>
      </c>
      <c r="D1594" s="1" t="s">
        <v>3098</v>
      </c>
      <c r="E1594" s="1" t="s">
        <v>3099</v>
      </c>
    </row>
    <row r="1595" spans="2:5" x14ac:dyDescent="0.2">
      <c r="B1595" s="1" t="s">
        <v>1541</v>
      </c>
      <c r="C1595" s="1" t="s">
        <v>5713</v>
      </c>
      <c r="D1595" s="1" t="s">
        <v>3098</v>
      </c>
      <c r="E1595" s="1" t="s">
        <v>3099</v>
      </c>
    </row>
    <row r="1596" spans="2:5" x14ac:dyDescent="0.2">
      <c r="B1596" s="1" t="s">
        <v>2408</v>
      </c>
      <c r="C1596" s="1" t="s">
        <v>6618</v>
      </c>
      <c r="D1596" s="1" t="s">
        <v>3098</v>
      </c>
      <c r="E1596" s="1" t="s">
        <v>3099</v>
      </c>
    </row>
    <row r="1597" spans="2:5" x14ac:dyDescent="0.2">
      <c r="B1597" s="1" t="s">
        <v>423</v>
      </c>
      <c r="C1597" s="1" t="s">
        <v>4329</v>
      </c>
      <c r="D1597" s="1" t="s">
        <v>3098</v>
      </c>
      <c r="E1597" s="1" t="s">
        <v>3099</v>
      </c>
    </row>
    <row r="1598" spans="2:5" x14ac:dyDescent="0.2">
      <c r="B1598" s="1" t="s">
        <v>1330</v>
      </c>
      <c r="C1598" s="1" t="s">
        <v>5478</v>
      </c>
      <c r="D1598" s="1" t="s">
        <v>3098</v>
      </c>
      <c r="E1598" s="1" t="s">
        <v>3099</v>
      </c>
    </row>
    <row r="1599" spans="2:5" x14ac:dyDescent="0.2">
      <c r="B1599" s="1" t="s">
        <v>2210</v>
      </c>
      <c r="C1599" s="1" t="s">
        <v>6396</v>
      </c>
      <c r="D1599" s="1" t="s">
        <v>3098</v>
      </c>
      <c r="E1599" s="1" t="s">
        <v>3099</v>
      </c>
    </row>
    <row r="1600" spans="2:5" x14ac:dyDescent="0.2">
      <c r="B1600" s="1" t="s">
        <v>559</v>
      </c>
      <c r="C1600" s="1" t="s">
        <v>4477</v>
      </c>
      <c r="D1600" s="1" t="s">
        <v>3098</v>
      </c>
      <c r="E1600" s="1" t="s">
        <v>3099</v>
      </c>
    </row>
    <row r="1601" spans="2:5" x14ac:dyDescent="0.2">
      <c r="B1601" s="1" t="s">
        <v>1476</v>
      </c>
      <c r="C1601" s="1" t="s">
        <v>5646</v>
      </c>
      <c r="D1601" s="1" t="s">
        <v>3098</v>
      </c>
      <c r="E1601" s="1" t="s">
        <v>3099</v>
      </c>
    </row>
    <row r="1602" spans="2:5" x14ac:dyDescent="0.2">
      <c r="B1602" s="1" t="s">
        <v>2346</v>
      </c>
      <c r="C1602" s="1" t="s">
        <v>6556</v>
      </c>
      <c r="D1602" s="1" t="s">
        <v>3098</v>
      </c>
      <c r="E1602" s="1" t="s">
        <v>3099</v>
      </c>
    </row>
    <row r="1603" spans="2:5" x14ac:dyDescent="0.2">
      <c r="B1603" s="1" t="s">
        <v>976</v>
      </c>
      <c r="C1603" s="1" t="s">
        <v>4954</v>
      </c>
      <c r="D1603" s="1" t="s">
        <v>3098</v>
      </c>
      <c r="E1603" s="1" t="s">
        <v>3099</v>
      </c>
    </row>
    <row r="1604" spans="2:5" x14ac:dyDescent="0.2">
      <c r="B1604" s="1" t="s">
        <v>1866</v>
      </c>
      <c r="C1604" s="1" t="s">
        <v>6042</v>
      </c>
      <c r="D1604" s="1" t="s">
        <v>3098</v>
      </c>
      <c r="E1604" s="1" t="s">
        <v>3099</v>
      </c>
    </row>
    <row r="1605" spans="2:5" x14ac:dyDescent="0.2">
      <c r="B1605" s="1" t="s">
        <v>2723</v>
      </c>
      <c r="C1605" s="1" t="s">
        <v>6933</v>
      </c>
      <c r="D1605" s="1" t="s">
        <v>3098</v>
      </c>
      <c r="E1605" s="1" t="s">
        <v>3099</v>
      </c>
    </row>
    <row r="1606" spans="2:5" x14ac:dyDescent="0.2">
      <c r="B1606" s="1" t="s">
        <v>912</v>
      </c>
      <c r="C1606" s="1" t="s">
        <v>4890</v>
      </c>
      <c r="D1606" s="1" t="s">
        <v>3098</v>
      </c>
      <c r="E1606" s="1" t="s">
        <v>3099</v>
      </c>
    </row>
    <row r="1607" spans="2:5" x14ac:dyDescent="0.2">
      <c r="B1607" s="1" t="s">
        <v>1803</v>
      </c>
      <c r="C1607" s="1" t="s">
        <v>5979</v>
      </c>
      <c r="D1607" s="1" t="s">
        <v>3098</v>
      </c>
      <c r="E1607" s="1" t="s">
        <v>3099</v>
      </c>
    </row>
    <row r="1608" spans="2:5" x14ac:dyDescent="0.2">
      <c r="B1608" s="1" t="s">
        <v>2662</v>
      </c>
      <c r="C1608" s="1" t="s">
        <v>6872</v>
      </c>
      <c r="D1608" s="1" t="s">
        <v>3098</v>
      </c>
      <c r="E1608" s="1" t="s">
        <v>3099</v>
      </c>
    </row>
    <row r="1609" spans="2:5" x14ac:dyDescent="0.2">
      <c r="B1609" s="1" t="s">
        <v>847</v>
      </c>
      <c r="C1609" s="1" t="s">
        <v>4825</v>
      </c>
      <c r="D1609" s="1" t="s">
        <v>3098</v>
      </c>
      <c r="E1609" s="1" t="s">
        <v>3099</v>
      </c>
    </row>
    <row r="1610" spans="2:5" x14ac:dyDescent="0.2">
      <c r="B1610" s="1" t="s">
        <v>1738</v>
      </c>
      <c r="C1610" s="1" t="s">
        <v>5914</v>
      </c>
      <c r="D1610" s="1" t="s">
        <v>3098</v>
      </c>
      <c r="E1610" s="1" t="s">
        <v>3099</v>
      </c>
    </row>
    <row r="1611" spans="2:5" x14ac:dyDescent="0.2">
      <c r="B1611" s="1" t="s">
        <v>2597</v>
      </c>
      <c r="C1611" s="1" t="s">
        <v>6807</v>
      </c>
      <c r="D1611" s="1" t="s">
        <v>3098</v>
      </c>
      <c r="E1611" s="1" t="s">
        <v>3099</v>
      </c>
    </row>
    <row r="1612" spans="2:5" x14ac:dyDescent="0.2">
      <c r="B1612" s="1" t="s">
        <v>561</v>
      </c>
      <c r="C1612" s="1" t="s">
        <v>4479</v>
      </c>
      <c r="D1612" s="1" t="s">
        <v>3152</v>
      </c>
      <c r="E1612" s="1" t="s">
        <v>3153</v>
      </c>
    </row>
    <row r="1613" spans="2:5" x14ac:dyDescent="0.2">
      <c r="B1613" s="1" t="s">
        <v>1478</v>
      </c>
      <c r="C1613" s="1" t="s">
        <v>5648</v>
      </c>
      <c r="D1613" s="1" t="s">
        <v>3152</v>
      </c>
      <c r="E1613" s="1" t="s">
        <v>3153</v>
      </c>
    </row>
    <row r="1614" spans="2:5" x14ac:dyDescent="0.2">
      <c r="B1614" s="1" t="s">
        <v>2277</v>
      </c>
      <c r="C1614" s="1" t="s">
        <v>6463</v>
      </c>
      <c r="D1614" s="1" t="s">
        <v>6464</v>
      </c>
      <c r="E1614" s="1" t="s">
        <v>6465</v>
      </c>
    </row>
    <row r="1615" spans="2:5" x14ac:dyDescent="0.2">
      <c r="B1615" s="1" t="s">
        <v>2348</v>
      </c>
      <c r="C1615" s="1" t="s">
        <v>6558</v>
      </c>
      <c r="D1615" s="1" t="s">
        <v>6497</v>
      </c>
      <c r="E1615" s="1" t="s">
        <v>6498</v>
      </c>
    </row>
    <row r="1616" spans="2:5" x14ac:dyDescent="0.2">
      <c r="B1616" s="1" t="s">
        <v>849</v>
      </c>
      <c r="C1616" s="1" t="s">
        <v>4827</v>
      </c>
      <c r="D1616" s="1" t="s">
        <v>3152</v>
      </c>
      <c r="E1616" s="1" t="s">
        <v>3153</v>
      </c>
    </row>
    <row r="1617" spans="2:5" x14ac:dyDescent="0.2">
      <c r="B1617" s="1" t="s">
        <v>1740</v>
      </c>
      <c r="C1617" s="1" t="s">
        <v>5916</v>
      </c>
      <c r="D1617" s="1" t="s">
        <v>3152</v>
      </c>
      <c r="E1617" s="1" t="s">
        <v>3153</v>
      </c>
    </row>
    <row r="1618" spans="2:5" x14ac:dyDescent="0.2">
      <c r="B1618" s="1" t="s">
        <v>2281</v>
      </c>
      <c r="C1618" s="1" t="s">
        <v>6475</v>
      </c>
      <c r="D1618" s="1" t="s">
        <v>6476</v>
      </c>
      <c r="E1618" s="1" t="s">
        <v>6477</v>
      </c>
    </row>
    <row r="1619" spans="2:5" x14ac:dyDescent="0.2">
      <c r="B1619" s="1" t="s">
        <v>2599</v>
      </c>
      <c r="C1619" s="1" t="s">
        <v>6809</v>
      </c>
      <c r="D1619" s="1" t="s">
        <v>6497</v>
      </c>
      <c r="E1619" s="1" t="s">
        <v>6498</v>
      </c>
    </row>
    <row r="1620" spans="2:5" x14ac:dyDescent="0.2">
      <c r="B1620" s="1" t="s">
        <v>1113</v>
      </c>
      <c r="C1620" s="1" t="s">
        <v>5101</v>
      </c>
      <c r="D1620" s="1" t="s">
        <v>3152</v>
      </c>
      <c r="E1620" s="1" t="s">
        <v>3153</v>
      </c>
    </row>
    <row r="1621" spans="2:5" x14ac:dyDescent="0.2">
      <c r="B1621" s="1" t="s">
        <v>2000</v>
      </c>
      <c r="C1621" s="1" t="s">
        <v>6176</v>
      </c>
      <c r="D1621" s="1" t="s">
        <v>3152</v>
      </c>
      <c r="E1621" s="1" t="s">
        <v>3153</v>
      </c>
    </row>
    <row r="1622" spans="2:5" x14ac:dyDescent="0.2">
      <c r="B1622" s="1" t="s">
        <v>2285</v>
      </c>
      <c r="C1622" s="1" t="s">
        <v>6487</v>
      </c>
      <c r="D1622" s="1" t="s">
        <v>6488</v>
      </c>
      <c r="E1622" s="1" t="s">
        <v>6489</v>
      </c>
    </row>
    <row r="1623" spans="2:5" x14ac:dyDescent="0.2">
      <c r="B1623" s="1" t="s">
        <v>2856</v>
      </c>
      <c r="C1623" s="1" t="s">
        <v>7066</v>
      </c>
      <c r="D1623" s="1" t="s">
        <v>6497</v>
      </c>
      <c r="E1623" s="1" t="s">
        <v>6498</v>
      </c>
    </row>
    <row r="1624" spans="2:5" x14ac:dyDescent="0.2">
      <c r="B1624" s="1" t="s">
        <v>28</v>
      </c>
      <c r="C1624" s="1" t="s">
        <v>3151</v>
      </c>
      <c r="D1624" s="1" t="s">
        <v>3152</v>
      </c>
      <c r="E1624" s="1" t="s">
        <v>3153</v>
      </c>
    </row>
    <row r="1625" spans="2:5" x14ac:dyDescent="0.2">
      <c r="B1625" s="1" t="s">
        <v>1266</v>
      </c>
      <c r="C1625" s="1" t="s">
        <v>5415</v>
      </c>
      <c r="D1625" s="1" t="s">
        <v>3152</v>
      </c>
      <c r="E1625" s="1" t="s">
        <v>3153</v>
      </c>
    </row>
    <row r="1626" spans="2:5" x14ac:dyDescent="0.2">
      <c r="B1626" s="1" t="s">
        <v>2146</v>
      </c>
      <c r="C1626" s="1" t="s">
        <v>6334</v>
      </c>
      <c r="D1626" s="1" t="s">
        <v>3152</v>
      </c>
      <c r="E1626" s="1" t="s">
        <v>3153</v>
      </c>
    </row>
    <row r="1627" spans="2:5" x14ac:dyDescent="0.2">
      <c r="B1627" s="1" t="s">
        <v>2286</v>
      </c>
      <c r="C1627" s="1" t="s">
        <v>6490</v>
      </c>
      <c r="D1627" s="1" t="s">
        <v>6491</v>
      </c>
      <c r="E1627" s="1" t="s">
        <v>6492</v>
      </c>
    </row>
    <row r="1628" spans="2:5" x14ac:dyDescent="0.2">
      <c r="B1628" s="1" t="s">
        <v>3002</v>
      </c>
      <c r="C1628" s="1" t="s">
        <v>7212</v>
      </c>
      <c r="D1628" s="1" t="s">
        <v>6497</v>
      </c>
      <c r="E1628" s="1" t="s">
        <v>6498</v>
      </c>
    </row>
    <row r="1629" spans="2:5" x14ac:dyDescent="0.2">
      <c r="B1629" s="1" t="s">
        <v>425</v>
      </c>
      <c r="C1629" s="1" t="s">
        <v>4331</v>
      </c>
      <c r="D1629" s="1" t="s">
        <v>3152</v>
      </c>
      <c r="E1629" s="1" t="s">
        <v>3153</v>
      </c>
    </row>
    <row r="1630" spans="2:5" x14ac:dyDescent="0.2">
      <c r="B1630" s="1" t="s">
        <v>1332</v>
      </c>
      <c r="C1630" s="1" t="s">
        <v>5480</v>
      </c>
      <c r="D1630" s="1" t="s">
        <v>3152</v>
      </c>
      <c r="E1630" s="1" t="s">
        <v>3153</v>
      </c>
    </row>
    <row r="1631" spans="2:5" x14ac:dyDescent="0.2">
      <c r="B1631" s="1" t="s">
        <v>2212</v>
      </c>
      <c r="C1631" s="1" t="s">
        <v>6398</v>
      </c>
      <c r="D1631" s="1" t="s">
        <v>3152</v>
      </c>
      <c r="E1631" s="1" t="s">
        <v>3153</v>
      </c>
    </row>
    <row r="1632" spans="2:5" x14ac:dyDescent="0.2">
      <c r="B1632" s="1" t="s">
        <v>2287</v>
      </c>
      <c r="C1632" s="1" t="s">
        <v>6493</v>
      </c>
      <c r="D1632" s="1" t="s">
        <v>6494</v>
      </c>
      <c r="E1632" s="1" t="s">
        <v>6495</v>
      </c>
    </row>
    <row r="1633" spans="2:5" x14ac:dyDescent="0.2">
      <c r="B1633" s="1" t="s">
        <v>783</v>
      </c>
      <c r="C1633" s="1" t="s">
        <v>4761</v>
      </c>
      <c r="D1633" s="1" t="s">
        <v>3152</v>
      </c>
      <c r="E1633" s="1" t="s">
        <v>3153</v>
      </c>
    </row>
    <row r="1634" spans="2:5" x14ac:dyDescent="0.2">
      <c r="B1634" s="1" t="s">
        <v>1675</v>
      </c>
      <c r="C1634" s="1" t="s">
        <v>5849</v>
      </c>
      <c r="D1634" s="1" t="s">
        <v>3152</v>
      </c>
      <c r="E1634" s="1" t="s">
        <v>3153</v>
      </c>
    </row>
    <row r="1635" spans="2:5" x14ac:dyDescent="0.2">
      <c r="B1635" s="1" t="s">
        <v>2280</v>
      </c>
      <c r="C1635" s="1" t="s">
        <v>6472</v>
      </c>
      <c r="D1635" s="1" t="s">
        <v>6473</v>
      </c>
      <c r="E1635" s="1" t="s">
        <v>6474</v>
      </c>
    </row>
    <row r="1636" spans="2:5" x14ac:dyDescent="0.2">
      <c r="B1636" s="1" t="s">
        <v>2536</v>
      </c>
      <c r="C1636" s="1" t="s">
        <v>6746</v>
      </c>
      <c r="D1636" s="1" t="s">
        <v>6497</v>
      </c>
      <c r="E1636" s="1" t="s">
        <v>6498</v>
      </c>
    </row>
    <row r="1637" spans="2:5" x14ac:dyDescent="0.2">
      <c r="B1637" s="1" t="s">
        <v>720</v>
      </c>
      <c r="C1637" s="1" t="s">
        <v>4696</v>
      </c>
      <c r="D1637" s="1" t="s">
        <v>3152</v>
      </c>
      <c r="E1637" s="1" t="s">
        <v>3153</v>
      </c>
    </row>
    <row r="1638" spans="2:5" x14ac:dyDescent="0.2">
      <c r="B1638" s="1" t="s">
        <v>1608</v>
      </c>
      <c r="C1638" s="1" t="s">
        <v>5780</v>
      </c>
      <c r="D1638" s="1" t="s">
        <v>3152</v>
      </c>
      <c r="E1638" s="1" t="s">
        <v>3153</v>
      </c>
    </row>
    <row r="1639" spans="2:5" x14ac:dyDescent="0.2">
      <c r="B1639" s="1" t="s">
        <v>2279</v>
      </c>
      <c r="C1639" s="1" t="s">
        <v>6469</v>
      </c>
      <c r="D1639" s="1" t="s">
        <v>6470</v>
      </c>
      <c r="E1639" s="1" t="s">
        <v>6471</v>
      </c>
    </row>
    <row r="1640" spans="2:5" x14ac:dyDescent="0.2">
      <c r="B1640" s="1" t="s">
        <v>2474</v>
      </c>
      <c r="C1640" s="1" t="s">
        <v>6684</v>
      </c>
      <c r="D1640" s="1" t="s">
        <v>6497</v>
      </c>
      <c r="E1640" s="1" t="s">
        <v>6498</v>
      </c>
    </row>
    <row r="1641" spans="2:5" x14ac:dyDescent="0.2">
      <c r="B1641" s="1" t="s">
        <v>493</v>
      </c>
      <c r="C1641" s="1" t="s">
        <v>4405</v>
      </c>
      <c r="D1641" s="1" t="s">
        <v>3152</v>
      </c>
      <c r="E1641" s="1" t="s">
        <v>3153</v>
      </c>
    </row>
    <row r="1642" spans="2:5" x14ac:dyDescent="0.2">
      <c r="B1642" s="1" t="s">
        <v>1402</v>
      </c>
      <c r="C1642" s="1" t="s">
        <v>5552</v>
      </c>
      <c r="D1642" s="1" t="s">
        <v>3152</v>
      </c>
      <c r="E1642" s="1" t="s">
        <v>3153</v>
      </c>
    </row>
    <row r="1643" spans="2:5" x14ac:dyDescent="0.2">
      <c r="B1643" s="1" t="s">
        <v>2276</v>
      </c>
      <c r="C1643" s="1" t="s">
        <v>6462</v>
      </c>
      <c r="D1643" s="1" t="s">
        <v>3152</v>
      </c>
      <c r="E1643" s="1" t="s">
        <v>3153</v>
      </c>
    </row>
    <row r="1644" spans="2:5" x14ac:dyDescent="0.2">
      <c r="B1644" s="1" t="s">
        <v>2288</v>
      </c>
      <c r="C1644" s="1" t="s">
        <v>6496</v>
      </c>
      <c r="D1644" s="1" t="s">
        <v>6497</v>
      </c>
      <c r="E1644" s="1" t="s">
        <v>6498</v>
      </c>
    </row>
    <row r="1645" spans="2:5" x14ac:dyDescent="0.2">
      <c r="B1645" s="1" t="s">
        <v>654</v>
      </c>
      <c r="C1645" s="1" t="s">
        <v>4628</v>
      </c>
      <c r="D1645" s="1" t="s">
        <v>3152</v>
      </c>
      <c r="E1645" s="1" t="s">
        <v>3153</v>
      </c>
    </row>
    <row r="1646" spans="2:5" x14ac:dyDescent="0.2">
      <c r="B1646" s="1" t="s">
        <v>1543</v>
      </c>
      <c r="C1646" s="1" t="s">
        <v>5715</v>
      </c>
      <c r="D1646" s="1" t="s">
        <v>3152</v>
      </c>
      <c r="E1646" s="1" t="s">
        <v>3153</v>
      </c>
    </row>
    <row r="1647" spans="2:5" x14ac:dyDescent="0.2">
      <c r="B1647" s="1" t="s">
        <v>2278</v>
      </c>
      <c r="C1647" s="1" t="s">
        <v>6466</v>
      </c>
      <c r="D1647" s="1" t="s">
        <v>6467</v>
      </c>
      <c r="E1647" s="1" t="s">
        <v>6468</v>
      </c>
    </row>
    <row r="1648" spans="2:5" x14ac:dyDescent="0.2">
      <c r="B1648" s="1" t="s">
        <v>2410</v>
      </c>
      <c r="C1648" s="1" t="s">
        <v>6620</v>
      </c>
      <c r="D1648" s="1" t="s">
        <v>6497</v>
      </c>
      <c r="E1648" s="1" t="s">
        <v>6498</v>
      </c>
    </row>
    <row r="1649" spans="2:5" x14ac:dyDescent="0.2">
      <c r="B1649" s="1" t="s">
        <v>1046</v>
      </c>
      <c r="C1649" s="1" t="s">
        <v>5026</v>
      </c>
      <c r="D1649" s="1" t="s">
        <v>3152</v>
      </c>
      <c r="E1649" s="1" t="s">
        <v>3153</v>
      </c>
    </row>
    <row r="1650" spans="2:5" x14ac:dyDescent="0.2">
      <c r="B1650" s="1" t="s">
        <v>1932</v>
      </c>
      <c r="C1650" s="1" t="s">
        <v>6108</v>
      </c>
      <c r="D1650" s="1" t="s">
        <v>3152</v>
      </c>
      <c r="E1650" s="1" t="s">
        <v>3153</v>
      </c>
    </row>
    <row r="1651" spans="2:5" x14ac:dyDescent="0.2">
      <c r="B1651" s="1" t="s">
        <v>2284</v>
      </c>
      <c r="C1651" s="1" t="s">
        <v>6484</v>
      </c>
      <c r="D1651" s="1" t="s">
        <v>6485</v>
      </c>
      <c r="E1651" s="1" t="s">
        <v>6486</v>
      </c>
    </row>
    <row r="1652" spans="2:5" x14ac:dyDescent="0.2">
      <c r="B1652" s="1" t="s">
        <v>2789</v>
      </c>
      <c r="C1652" s="1" t="s">
        <v>6999</v>
      </c>
      <c r="D1652" s="1" t="s">
        <v>6497</v>
      </c>
      <c r="E1652" s="1" t="s">
        <v>6498</v>
      </c>
    </row>
    <row r="1653" spans="2:5" x14ac:dyDescent="0.2">
      <c r="B1653" s="1" t="s">
        <v>978</v>
      </c>
      <c r="C1653" s="1" t="s">
        <v>4956</v>
      </c>
      <c r="D1653" s="1" t="s">
        <v>3152</v>
      </c>
      <c r="E1653" s="1" t="s">
        <v>3153</v>
      </c>
    </row>
    <row r="1654" spans="2:5" x14ac:dyDescent="0.2">
      <c r="B1654" s="1" t="s">
        <v>1868</v>
      </c>
      <c r="C1654" s="1" t="s">
        <v>6044</v>
      </c>
      <c r="D1654" s="1" t="s">
        <v>3152</v>
      </c>
      <c r="E1654" s="1" t="s">
        <v>3153</v>
      </c>
    </row>
    <row r="1655" spans="2:5" x14ac:dyDescent="0.2">
      <c r="B1655" s="1" t="s">
        <v>2283</v>
      </c>
      <c r="C1655" s="1" t="s">
        <v>6481</v>
      </c>
      <c r="D1655" s="1" t="s">
        <v>6482</v>
      </c>
      <c r="E1655" s="1" t="s">
        <v>6483</v>
      </c>
    </row>
    <row r="1656" spans="2:5" x14ac:dyDescent="0.2">
      <c r="B1656" s="1" t="s">
        <v>2725</v>
      </c>
      <c r="C1656" s="1" t="s">
        <v>6935</v>
      </c>
      <c r="D1656" s="1" t="s">
        <v>6497</v>
      </c>
      <c r="E1656" s="1" t="s">
        <v>6498</v>
      </c>
    </row>
    <row r="1657" spans="2:5" x14ac:dyDescent="0.2">
      <c r="B1657" s="1" t="s">
        <v>914</v>
      </c>
      <c r="C1657" s="1" t="s">
        <v>4892</v>
      </c>
      <c r="D1657" s="1" t="s">
        <v>3152</v>
      </c>
      <c r="E1657" s="1" t="s">
        <v>3153</v>
      </c>
    </row>
    <row r="1658" spans="2:5" x14ac:dyDescent="0.2">
      <c r="B1658" s="1" t="s">
        <v>1805</v>
      </c>
      <c r="C1658" s="1" t="s">
        <v>5981</v>
      </c>
      <c r="D1658" s="1" t="s">
        <v>3152</v>
      </c>
      <c r="E1658" s="1" t="s">
        <v>3153</v>
      </c>
    </row>
    <row r="1659" spans="2:5" x14ac:dyDescent="0.2">
      <c r="B1659" s="1" t="s">
        <v>2282</v>
      </c>
      <c r="C1659" s="1" t="s">
        <v>6478</v>
      </c>
      <c r="D1659" s="1" t="s">
        <v>6479</v>
      </c>
      <c r="E1659" s="1" t="s">
        <v>6480</v>
      </c>
    </row>
    <row r="1660" spans="2:5" x14ac:dyDescent="0.2">
      <c r="B1660" s="1" t="s">
        <v>2664</v>
      </c>
      <c r="C1660" s="1" t="s">
        <v>6874</v>
      </c>
      <c r="D1660" s="1" t="s">
        <v>6497</v>
      </c>
      <c r="E1660" s="1" t="s">
        <v>6498</v>
      </c>
    </row>
    <row r="1661" spans="2:5" x14ac:dyDescent="0.2">
      <c r="B1661" s="1" t="s">
        <v>13</v>
      </c>
      <c r="C1661" s="1" t="s">
        <v>3106</v>
      </c>
      <c r="D1661" s="1" t="s">
        <v>3107</v>
      </c>
      <c r="E1661" s="1" t="s">
        <v>3108</v>
      </c>
    </row>
    <row r="1662" spans="2:5" x14ac:dyDescent="0.2">
      <c r="B1662" s="1" t="s">
        <v>1263</v>
      </c>
      <c r="C1662" s="1" t="s">
        <v>5412</v>
      </c>
      <c r="D1662" s="1" t="s">
        <v>3107</v>
      </c>
      <c r="E1662" s="1" t="s">
        <v>3108</v>
      </c>
    </row>
    <row r="1663" spans="2:5" x14ac:dyDescent="0.2">
      <c r="B1663" s="1" t="s">
        <v>2143</v>
      </c>
      <c r="C1663" s="1" t="s">
        <v>6331</v>
      </c>
      <c r="D1663" s="1" t="s">
        <v>3107</v>
      </c>
      <c r="E1663" s="1" t="s">
        <v>3108</v>
      </c>
    </row>
    <row r="1664" spans="2:5" x14ac:dyDescent="0.2">
      <c r="B1664" s="1" t="s">
        <v>2999</v>
      </c>
      <c r="C1664" s="1" t="s">
        <v>7209</v>
      </c>
      <c r="D1664" s="1" t="s">
        <v>3107</v>
      </c>
      <c r="E1664" s="1" t="s">
        <v>3108</v>
      </c>
    </row>
    <row r="1665" spans="2:5" x14ac:dyDescent="0.2">
      <c r="B1665" s="1" t="s">
        <v>14</v>
      </c>
      <c r="C1665" s="1" t="s">
        <v>3109</v>
      </c>
      <c r="D1665" s="1" t="s">
        <v>3110</v>
      </c>
      <c r="E1665" s="1" t="s">
        <v>3111</v>
      </c>
    </row>
    <row r="1666" spans="2:5" x14ac:dyDescent="0.2">
      <c r="B1666" s="1" t="s">
        <v>1264</v>
      </c>
      <c r="C1666" s="1" t="s">
        <v>5413</v>
      </c>
      <c r="D1666" s="1" t="s">
        <v>3110</v>
      </c>
      <c r="E1666" s="1" t="s">
        <v>3111</v>
      </c>
    </row>
    <row r="1667" spans="2:5" x14ac:dyDescent="0.2">
      <c r="B1667" s="1" t="s">
        <v>2144</v>
      </c>
      <c r="C1667" s="1" t="s">
        <v>6332</v>
      </c>
      <c r="D1667" s="1" t="s">
        <v>3110</v>
      </c>
      <c r="E1667" s="1" t="s">
        <v>3111</v>
      </c>
    </row>
    <row r="1668" spans="2:5" x14ac:dyDescent="0.2">
      <c r="B1668" s="1" t="s">
        <v>3000</v>
      </c>
      <c r="C1668" s="1" t="s">
        <v>7210</v>
      </c>
      <c r="D1668" s="1" t="s">
        <v>3110</v>
      </c>
      <c r="E1668" s="1" t="s">
        <v>3111</v>
      </c>
    </row>
    <row r="1669" spans="2:5" x14ac:dyDescent="0.2">
      <c r="B1669" s="1" t="s">
        <v>625</v>
      </c>
      <c r="C1669" s="1" t="s">
        <v>4597</v>
      </c>
      <c r="D1669" s="1" t="s">
        <v>4239</v>
      </c>
      <c r="E1669" s="1" t="s">
        <v>4240</v>
      </c>
    </row>
    <row r="1670" spans="2:5" x14ac:dyDescent="0.2">
      <c r="B1670" s="1" t="s">
        <v>1516</v>
      </c>
      <c r="C1670" s="1" t="s">
        <v>5688</v>
      </c>
      <c r="D1670" s="1" t="s">
        <v>4239</v>
      </c>
      <c r="E1670" s="1" t="s">
        <v>4240</v>
      </c>
    </row>
    <row r="1671" spans="2:5" x14ac:dyDescent="0.2">
      <c r="B1671" s="1" t="s">
        <v>2385</v>
      </c>
      <c r="C1671" s="1" t="s">
        <v>6595</v>
      </c>
      <c r="D1671" s="1" t="s">
        <v>4239</v>
      </c>
      <c r="E1671" s="1" t="s">
        <v>4240</v>
      </c>
    </row>
    <row r="1672" spans="2:5" x14ac:dyDescent="0.2">
      <c r="B1672" s="1" t="s">
        <v>886</v>
      </c>
      <c r="C1672" s="1" t="s">
        <v>4864</v>
      </c>
      <c r="D1672" s="1" t="s">
        <v>4239</v>
      </c>
      <c r="E1672" s="1" t="s">
        <v>4240</v>
      </c>
    </row>
    <row r="1673" spans="2:5" x14ac:dyDescent="0.2">
      <c r="B1673" s="1" t="s">
        <v>1777</v>
      </c>
      <c r="C1673" s="1" t="s">
        <v>5953</v>
      </c>
      <c r="D1673" s="1" t="s">
        <v>4239</v>
      </c>
      <c r="E1673" s="1" t="s">
        <v>4240</v>
      </c>
    </row>
    <row r="1674" spans="2:5" x14ac:dyDescent="0.2">
      <c r="B1674" s="1" t="s">
        <v>2636</v>
      </c>
      <c r="C1674" s="1" t="s">
        <v>6846</v>
      </c>
      <c r="D1674" s="1" t="s">
        <v>4239</v>
      </c>
      <c r="E1674" s="1" t="s">
        <v>4240</v>
      </c>
    </row>
    <row r="1675" spans="2:5" x14ac:dyDescent="0.2">
      <c r="B1675" s="1" t="s">
        <v>1234</v>
      </c>
      <c r="C1675" s="1" t="s">
        <v>5381</v>
      </c>
      <c r="D1675" s="1" t="s">
        <v>4239</v>
      </c>
      <c r="E1675" s="1" t="s">
        <v>4240</v>
      </c>
    </row>
    <row r="1676" spans="2:5" x14ac:dyDescent="0.2">
      <c r="B1676" s="1" t="s">
        <v>2113</v>
      </c>
      <c r="C1676" s="1" t="s">
        <v>6301</v>
      </c>
      <c r="D1676" s="1" t="s">
        <v>4239</v>
      </c>
      <c r="E1676" s="1" t="s">
        <v>4240</v>
      </c>
    </row>
    <row r="1677" spans="2:5" x14ac:dyDescent="0.2">
      <c r="B1677" s="1" t="s">
        <v>392</v>
      </c>
      <c r="C1677" s="1" t="s">
        <v>4238</v>
      </c>
      <c r="D1677" s="1" t="s">
        <v>4239</v>
      </c>
      <c r="E1677" s="1" t="s">
        <v>4240</v>
      </c>
    </row>
    <row r="1678" spans="2:5" x14ac:dyDescent="0.2">
      <c r="B1678" s="1" t="s">
        <v>1303</v>
      </c>
      <c r="C1678" s="1" t="s">
        <v>5451</v>
      </c>
      <c r="D1678" s="1" t="s">
        <v>4239</v>
      </c>
      <c r="E1678" s="1" t="s">
        <v>4240</v>
      </c>
    </row>
    <row r="1679" spans="2:5" x14ac:dyDescent="0.2">
      <c r="B1679" s="1" t="s">
        <v>2184</v>
      </c>
      <c r="C1679" s="1" t="s">
        <v>6370</v>
      </c>
      <c r="D1679" s="1" t="s">
        <v>4239</v>
      </c>
      <c r="E1679" s="1" t="s">
        <v>4240</v>
      </c>
    </row>
    <row r="1680" spans="2:5" x14ac:dyDescent="0.2">
      <c r="B1680" s="1" t="s">
        <v>3040</v>
      </c>
      <c r="C1680" s="1" t="s">
        <v>7248</v>
      </c>
      <c r="D1680" s="1" t="s">
        <v>4239</v>
      </c>
      <c r="E1680" s="1" t="s">
        <v>4240</v>
      </c>
    </row>
    <row r="1681" spans="2:5" x14ac:dyDescent="0.2">
      <c r="B1681" s="1" t="s">
        <v>463</v>
      </c>
      <c r="C1681" s="1" t="s">
        <v>4373</v>
      </c>
      <c r="D1681" s="1" t="s">
        <v>4239</v>
      </c>
      <c r="E1681" s="1" t="s">
        <v>4240</v>
      </c>
    </row>
    <row r="1682" spans="2:5" x14ac:dyDescent="0.2">
      <c r="B1682" s="1" t="s">
        <v>1371</v>
      </c>
      <c r="C1682" s="1" t="s">
        <v>5521</v>
      </c>
      <c r="D1682" s="1" t="s">
        <v>4239</v>
      </c>
      <c r="E1682" s="1" t="s">
        <v>4240</v>
      </c>
    </row>
    <row r="1683" spans="2:5" x14ac:dyDescent="0.2">
      <c r="B1683" s="1" t="s">
        <v>2248</v>
      </c>
      <c r="C1683" s="1" t="s">
        <v>6434</v>
      </c>
      <c r="D1683" s="1" t="s">
        <v>4239</v>
      </c>
      <c r="E1683" s="1" t="s">
        <v>4240</v>
      </c>
    </row>
    <row r="1684" spans="2:5" x14ac:dyDescent="0.2">
      <c r="B1684" s="1" t="s">
        <v>820</v>
      </c>
      <c r="C1684" s="1" t="s">
        <v>4798</v>
      </c>
      <c r="D1684" s="1" t="s">
        <v>4239</v>
      </c>
      <c r="E1684" s="1" t="s">
        <v>4240</v>
      </c>
    </row>
    <row r="1685" spans="2:5" x14ac:dyDescent="0.2">
      <c r="B1685" s="1" t="s">
        <v>1713</v>
      </c>
      <c r="C1685" s="1" t="s">
        <v>5889</v>
      </c>
      <c r="D1685" s="1" t="s">
        <v>4239</v>
      </c>
      <c r="E1685" s="1" t="s">
        <v>4240</v>
      </c>
    </row>
    <row r="1686" spans="2:5" x14ac:dyDescent="0.2">
      <c r="B1686" s="1" t="s">
        <v>2572</v>
      </c>
      <c r="C1686" s="1" t="s">
        <v>6782</v>
      </c>
      <c r="D1686" s="1" t="s">
        <v>4239</v>
      </c>
      <c r="E1686" s="1" t="s">
        <v>4240</v>
      </c>
    </row>
    <row r="1687" spans="2:5" x14ac:dyDescent="0.2">
      <c r="B1687" s="1" t="s">
        <v>756</v>
      </c>
      <c r="C1687" s="1" t="s">
        <v>4734</v>
      </c>
      <c r="D1687" s="1" t="s">
        <v>4239</v>
      </c>
      <c r="E1687" s="1" t="s">
        <v>4240</v>
      </c>
    </row>
    <row r="1688" spans="2:5" x14ac:dyDescent="0.2">
      <c r="B1688" s="1" t="s">
        <v>1645</v>
      </c>
      <c r="C1688" s="1" t="s">
        <v>5819</v>
      </c>
      <c r="D1688" s="1" t="s">
        <v>4239</v>
      </c>
      <c r="E1688" s="1" t="s">
        <v>4240</v>
      </c>
    </row>
    <row r="1689" spans="2:5" x14ac:dyDescent="0.2">
      <c r="B1689" s="1" t="s">
        <v>2510</v>
      </c>
      <c r="C1689" s="1" t="s">
        <v>6720</v>
      </c>
      <c r="D1689" s="1" t="s">
        <v>4239</v>
      </c>
      <c r="E1689" s="1" t="s">
        <v>4240</v>
      </c>
    </row>
    <row r="1690" spans="2:5" x14ac:dyDescent="0.2">
      <c r="B1690" s="1" t="s">
        <v>531</v>
      </c>
      <c r="C1690" s="1" t="s">
        <v>4449</v>
      </c>
      <c r="D1690" s="1" t="s">
        <v>4239</v>
      </c>
      <c r="E1690" s="1" t="s">
        <v>4240</v>
      </c>
    </row>
    <row r="1691" spans="2:5" x14ac:dyDescent="0.2">
      <c r="B1691" s="1" t="s">
        <v>1449</v>
      </c>
      <c r="C1691" s="1" t="s">
        <v>5619</v>
      </c>
      <c r="D1691" s="1" t="s">
        <v>4239</v>
      </c>
      <c r="E1691" s="1" t="s">
        <v>4240</v>
      </c>
    </row>
    <row r="1692" spans="2:5" x14ac:dyDescent="0.2">
      <c r="B1692" s="1" t="s">
        <v>2323</v>
      </c>
      <c r="C1692" s="1" t="s">
        <v>6533</v>
      </c>
      <c r="D1692" s="1" t="s">
        <v>4239</v>
      </c>
      <c r="E1692" s="1" t="s">
        <v>4240</v>
      </c>
    </row>
    <row r="1693" spans="2:5" x14ac:dyDescent="0.2">
      <c r="B1693" s="1" t="s">
        <v>693</v>
      </c>
      <c r="C1693" s="1" t="s">
        <v>4669</v>
      </c>
      <c r="D1693" s="1" t="s">
        <v>4239</v>
      </c>
      <c r="E1693" s="1" t="s">
        <v>4240</v>
      </c>
    </row>
    <row r="1694" spans="2:5" x14ac:dyDescent="0.2">
      <c r="B1694" s="1" t="s">
        <v>1580</v>
      </c>
      <c r="C1694" s="1" t="s">
        <v>5752</v>
      </c>
      <c r="D1694" s="1" t="s">
        <v>4239</v>
      </c>
      <c r="E1694" s="1" t="s">
        <v>4240</v>
      </c>
    </row>
    <row r="1695" spans="2:5" x14ac:dyDescent="0.2">
      <c r="B1695" s="1" t="s">
        <v>2447</v>
      </c>
      <c r="C1695" s="1" t="s">
        <v>6657</v>
      </c>
      <c r="D1695" s="1" t="s">
        <v>4239</v>
      </c>
      <c r="E1695" s="1" t="s">
        <v>4240</v>
      </c>
    </row>
    <row r="1696" spans="2:5" x14ac:dyDescent="0.2">
      <c r="B1696" s="1" t="s">
        <v>1084</v>
      </c>
      <c r="C1696" s="1" t="s">
        <v>5068</v>
      </c>
      <c r="D1696" s="1" t="s">
        <v>4239</v>
      </c>
      <c r="E1696" s="1" t="s">
        <v>4240</v>
      </c>
    </row>
    <row r="1697" spans="2:5" x14ac:dyDescent="0.2">
      <c r="B1697" s="1" t="s">
        <v>1969</v>
      </c>
      <c r="C1697" s="1" t="s">
        <v>6145</v>
      </c>
      <c r="D1697" s="1" t="s">
        <v>4239</v>
      </c>
      <c r="E1697" s="1" t="s">
        <v>4240</v>
      </c>
    </row>
    <row r="1698" spans="2:5" x14ac:dyDescent="0.2">
      <c r="B1698" s="1" t="s">
        <v>1016</v>
      </c>
      <c r="C1698" s="1" t="s">
        <v>4996</v>
      </c>
      <c r="D1698" s="1" t="s">
        <v>4239</v>
      </c>
      <c r="E1698" s="1" t="s">
        <v>4240</v>
      </c>
    </row>
    <row r="1699" spans="2:5" x14ac:dyDescent="0.2">
      <c r="B1699" s="1" t="s">
        <v>1905</v>
      </c>
      <c r="C1699" s="1" t="s">
        <v>6081</v>
      </c>
      <c r="D1699" s="1" t="s">
        <v>4239</v>
      </c>
      <c r="E1699" s="1" t="s">
        <v>4240</v>
      </c>
    </row>
    <row r="1700" spans="2:5" x14ac:dyDescent="0.2">
      <c r="B1700" s="1" t="s">
        <v>2761</v>
      </c>
      <c r="C1700" s="1" t="s">
        <v>6971</v>
      </c>
      <c r="D1700" s="1" t="s">
        <v>4239</v>
      </c>
      <c r="E1700" s="1" t="s">
        <v>4240</v>
      </c>
    </row>
    <row r="1701" spans="2:5" x14ac:dyDescent="0.2">
      <c r="B1701" s="1" t="s">
        <v>950</v>
      </c>
      <c r="C1701" s="1" t="s">
        <v>4928</v>
      </c>
      <c r="D1701" s="1" t="s">
        <v>4239</v>
      </c>
      <c r="E1701" s="1" t="s">
        <v>4240</v>
      </c>
    </row>
    <row r="1702" spans="2:5" x14ac:dyDescent="0.2">
      <c r="B1702" s="1" t="s">
        <v>1841</v>
      </c>
      <c r="C1702" s="1" t="s">
        <v>6017</v>
      </c>
      <c r="D1702" s="1" t="s">
        <v>4239</v>
      </c>
      <c r="E1702" s="1" t="s">
        <v>4240</v>
      </c>
    </row>
    <row r="1703" spans="2:5" x14ac:dyDescent="0.2">
      <c r="B1703" s="1" t="s">
        <v>2699</v>
      </c>
      <c r="C1703" s="1" t="s">
        <v>6909</v>
      </c>
      <c r="D1703" s="1" t="s">
        <v>4239</v>
      </c>
      <c r="E1703" s="1" t="s">
        <v>4240</v>
      </c>
    </row>
    <row r="1704" spans="2:5" x14ac:dyDescent="0.2">
      <c r="B1704" s="1" t="s">
        <v>626</v>
      </c>
      <c r="C1704" s="1" t="s">
        <v>4598</v>
      </c>
      <c r="D1704" s="1" t="s">
        <v>4242</v>
      </c>
      <c r="E1704" s="1" t="s">
        <v>4243</v>
      </c>
    </row>
    <row r="1705" spans="2:5" x14ac:dyDescent="0.2">
      <c r="B1705" s="1" t="s">
        <v>1517</v>
      </c>
      <c r="C1705" s="1" t="s">
        <v>5689</v>
      </c>
      <c r="D1705" s="1" t="s">
        <v>4242</v>
      </c>
      <c r="E1705" s="1" t="s">
        <v>4243</v>
      </c>
    </row>
    <row r="1706" spans="2:5" x14ac:dyDescent="0.2">
      <c r="B1706" s="1" t="s">
        <v>2386</v>
      </c>
      <c r="C1706" s="1" t="s">
        <v>6596</v>
      </c>
      <c r="D1706" s="1" t="s">
        <v>4242</v>
      </c>
      <c r="E1706" s="1" t="s">
        <v>4243</v>
      </c>
    </row>
    <row r="1707" spans="2:5" x14ac:dyDescent="0.2">
      <c r="B1707" s="1" t="s">
        <v>887</v>
      </c>
      <c r="C1707" s="1" t="s">
        <v>4865</v>
      </c>
      <c r="D1707" s="1" t="s">
        <v>4242</v>
      </c>
      <c r="E1707" s="1" t="s">
        <v>4243</v>
      </c>
    </row>
    <row r="1708" spans="2:5" x14ac:dyDescent="0.2">
      <c r="B1708" s="1" t="s">
        <v>1778</v>
      </c>
      <c r="C1708" s="1" t="s">
        <v>5954</v>
      </c>
      <c r="D1708" s="1" t="s">
        <v>4242</v>
      </c>
      <c r="E1708" s="1" t="s">
        <v>4243</v>
      </c>
    </row>
    <row r="1709" spans="2:5" x14ac:dyDescent="0.2">
      <c r="B1709" s="1" t="s">
        <v>2637</v>
      </c>
      <c r="C1709" s="1" t="s">
        <v>6847</v>
      </c>
      <c r="D1709" s="1" t="s">
        <v>4242</v>
      </c>
      <c r="E1709" s="1" t="s">
        <v>4243</v>
      </c>
    </row>
    <row r="1710" spans="2:5" x14ac:dyDescent="0.2">
      <c r="B1710" s="1" t="s">
        <v>1235</v>
      </c>
      <c r="C1710" s="1" t="s">
        <v>5382</v>
      </c>
      <c r="D1710" s="1" t="s">
        <v>4242</v>
      </c>
      <c r="E1710" s="1" t="s">
        <v>4243</v>
      </c>
    </row>
    <row r="1711" spans="2:5" x14ac:dyDescent="0.2">
      <c r="B1711" s="1" t="s">
        <v>2114</v>
      </c>
      <c r="C1711" s="1" t="s">
        <v>6302</v>
      </c>
      <c r="D1711" s="1" t="s">
        <v>4242</v>
      </c>
      <c r="E1711" s="1" t="s">
        <v>4243</v>
      </c>
    </row>
    <row r="1712" spans="2:5" x14ac:dyDescent="0.2">
      <c r="B1712" s="1" t="s">
        <v>2970</v>
      </c>
      <c r="C1712" s="1" t="s">
        <v>7180</v>
      </c>
      <c r="D1712" s="1" t="s">
        <v>4242</v>
      </c>
      <c r="E1712" s="1" t="s">
        <v>4243</v>
      </c>
    </row>
    <row r="1713" spans="2:5" x14ac:dyDescent="0.2">
      <c r="B1713" s="1" t="s">
        <v>393</v>
      </c>
      <c r="C1713" s="1" t="s">
        <v>4241</v>
      </c>
      <c r="D1713" s="1" t="s">
        <v>4242</v>
      </c>
      <c r="E1713" s="1" t="s">
        <v>4243</v>
      </c>
    </row>
    <row r="1714" spans="2:5" x14ac:dyDescent="0.2">
      <c r="B1714" s="1" t="s">
        <v>1304</v>
      </c>
      <c r="C1714" s="1" t="s">
        <v>5452</v>
      </c>
      <c r="D1714" s="1" t="s">
        <v>4242</v>
      </c>
      <c r="E1714" s="1" t="s">
        <v>4243</v>
      </c>
    </row>
    <row r="1715" spans="2:5" x14ac:dyDescent="0.2">
      <c r="B1715" s="1" t="s">
        <v>2185</v>
      </c>
      <c r="C1715" s="1" t="s">
        <v>6371</v>
      </c>
      <c r="D1715" s="1" t="s">
        <v>4242</v>
      </c>
      <c r="E1715" s="1" t="s">
        <v>4243</v>
      </c>
    </row>
    <row r="1716" spans="2:5" x14ac:dyDescent="0.2">
      <c r="B1716" s="1" t="s">
        <v>3041</v>
      </c>
      <c r="C1716" s="1" t="s">
        <v>7249</v>
      </c>
      <c r="D1716" s="1" t="s">
        <v>4242</v>
      </c>
      <c r="E1716" s="1" t="s">
        <v>4243</v>
      </c>
    </row>
    <row r="1717" spans="2:5" x14ac:dyDescent="0.2">
      <c r="B1717" s="1" t="s">
        <v>464</v>
      </c>
      <c r="C1717" s="1" t="s">
        <v>4374</v>
      </c>
      <c r="D1717" s="1" t="s">
        <v>4242</v>
      </c>
      <c r="E1717" s="1" t="s">
        <v>4243</v>
      </c>
    </row>
    <row r="1718" spans="2:5" x14ac:dyDescent="0.2">
      <c r="B1718" s="1" t="s">
        <v>1372</v>
      </c>
      <c r="C1718" s="1" t="s">
        <v>5522</v>
      </c>
      <c r="D1718" s="1" t="s">
        <v>4242</v>
      </c>
      <c r="E1718" s="1" t="s">
        <v>4243</v>
      </c>
    </row>
    <row r="1719" spans="2:5" x14ac:dyDescent="0.2">
      <c r="B1719" s="1" t="s">
        <v>2249</v>
      </c>
      <c r="C1719" s="1" t="s">
        <v>6435</v>
      </c>
      <c r="D1719" s="1" t="s">
        <v>4242</v>
      </c>
      <c r="E1719" s="1" t="s">
        <v>4243</v>
      </c>
    </row>
    <row r="1720" spans="2:5" x14ac:dyDescent="0.2">
      <c r="B1720" s="1" t="s">
        <v>821</v>
      </c>
      <c r="C1720" s="1" t="s">
        <v>4799</v>
      </c>
      <c r="D1720" s="1" t="s">
        <v>4242</v>
      </c>
      <c r="E1720" s="1" t="s">
        <v>4243</v>
      </c>
    </row>
    <row r="1721" spans="2:5" x14ac:dyDescent="0.2">
      <c r="B1721" s="1" t="s">
        <v>1714</v>
      </c>
      <c r="C1721" s="1" t="s">
        <v>5890</v>
      </c>
      <c r="D1721" s="1" t="s">
        <v>4242</v>
      </c>
      <c r="E1721" s="1" t="s">
        <v>4243</v>
      </c>
    </row>
    <row r="1722" spans="2:5" x14ac:dyDescent="0.2">
      <c r="B1722" s="1" t="s">
        <v>2573</v>
      </c>
      <c r="C1722" s="1" t="s">
        <v>6783</v>
      </c>
      <c r="D1722" s="1" t="s">
        <v>4242</v>
      </c>
      <c r="E1722" s="1" t="s">
        <v>4243</v>
      </c>
    </row>
    <row r="1723" spans="2:5" x14ac:dyDescent="0.2">
      <c r="B1723" s="1" t="s">
        <v>757</v>
      </c>
      <c r="C1723" s="1" t="s">
        <v>4735</v>
      </c>
      <c r="D1723" s="1" t="s">
        <v>4242</v>
      </c>
      <c r="E1723" s="1" t="s">
        <v>4243</v>
      </c>
    </row>
    <row r="1724" spans="2:5" x14ac:dyDescent="0.2">
      <c r="B1724" s="1" t="s">
        <v>1646</v>
      </c>
      <c r="C1724" s="1" t="s">
        <v>5820</v>
      </c>
      <c r="D1724" s="1" t="s">
        <v>4242</v>
      </c>
      <c r="E1724" s="1" t="s">
        <v>4243</v>
      </c>
    </row>
    <row r="1725" spans="2:5" x14ac:dyDescent="0.2">
      <c r="B1725" s="1" t="s">
        <v>2511</v>
      </c>
      <c r="C1725" s="1" t="s">
        <v>6721</v>
      </c>
      <c r="D1725" s="1" t="s">
        <v>4242</v>
      </c>
      <c r="E1725" s="1" t="s">
        <v>4243</v>
      </c>
    </row>
    <row r="1726" spans="2:5" x14ac:dyDescent="0.2">
      <c r="B1726" s="1" t="s">
        <v>532</v>
      </c>
      <c r="C1726" s="1" t="s">
        <v>4450</v>
      </c>
      <c r="D1726" s="1" t="s">
        <v>4242</v>
      </c>
      <c r="E1726" s="1" t="s">
        <v>4243</v>
      </c>
    </row>
    <row r="1727" spans="2:5" x14ac:dyDescent="0.2">
      <c r="B1727" s="1" t="s">
        <v>1450</v>
      </c>
      <c r="C1727" s="1" t="s">
        <v>5620</v>
      </c>
      <c r="D1727" s="1" t="s">
        <v>4242</v>
      </c>
      <c r="E1727" s="1" t="s">
        <v>4243</v>
      </c>
    </row>
    <row r="1728" spans="2:5" x14ac:dyDescent="0.2">
      <c r="B1728" s="1" t="s">
        <v>2324</v>
      </c>
      <c r="C1728" s="1" t="s">
        <v>6534</v>
      </c>
      <c r="D1728" s="1" t="s">
        <v>4242</v>
      </c>
      <c r="E1728" s="1" t="s">
        <v>4243</v>
      </c>
    </row>
    <row r="1729" spans="2:5" x14ac:dyDescent="0.2">
      <c r="B1729" s="1" t="s">
        <v>694</v>
      </c>
      <c r="C1729" s="1" t="s">
        <v>4670</v>
      </c>
      <c r="D1729" s="1" t="s">
        <v>4242</v>
      </c>
      <c r="E1729" s="1" t="s">
        <v>4243</v>
      </c>
    </row>
    <row r="1730" spans="2:5" x14ac:dyDescent="0.2">
      <c r="B1730" s="1" t="s">
        <v>1581</v>
      </c>
      <c r="C1730" s="1" t="s">
        <v>5753</v>
      </c>
      <c r="D1730" s="1" t="s">
        <v>4242</v>
      </c>
      <c r="E1730" s="1" t="s">
        <v>4243</v>
      </c>
    </row>
    <row r="1731" spans="2:5" x14ac:dyDescent="0.2">
      <c r="B1731" s="1" t="s">
        <v>2448</v>
      </c>
      <c r="C1731" s="1" t="s">
        <v>6658</v>
      </c>
      <c r="D1731" s="1" t="s">
        <v>4242</v>
      </c>
      <c r="E1731" s="1" t="s">
        <v>4243</v>
      </c>
    </row>
    <row r="1732" spans="2:5" x14ac:dyDescent="0.2">
      <c r="B1732" s="1" t="s">
        <v>1085</v>
      </c>
      <c r="C1732" s="1" t="s">
        <v>5069</v>
      </c>
      <c r="D1732" s="1" t="s">
        <v>4242</v>
      </c>
      <c r="E1732" s="1" t="s">
        <v>4243</v>
      </c>
    </row>
    <row r="1733" spans="2:5" x14ac:dyDescent="0.2">
      <c r="B1733" s="1" t="s">
        <v>1970</v>
      </c>
      <c r="C1733" s="1" t="s">
        <v>6146</v>
      </c>
      <c r="D1733" s="1" t="s">
        <v>4242</v>
      </c>
      <c r="E1733" s="1" t="s">
        <v>4243</v>
      </c>
    </row>
    <row r="1734" spans="2:5" x14ac:dyDescent="0.2">
      <c r="B1734" s="1" t="s">
        <v>2827</v>
      </c>
      <c r="C1734" s="1" t="s">
        <v>7037</v>
      </c>
      <c r="D1734" s="1" t="s">
        <v>4242</v>
      </c>
      <c r="E1734" s="1" t="s">
        <v>4243</v>
      </c>
    </row>
    <row r="1735" spans="2:5" x14ac:dyDescent="0.2">
      <c r="B1735" s="1" t="s">
        <v>1017</v>
      </c>
      <c r="C1735" s="1" t="s">
        <v>4997</v>
      </c>
      <c r="D1735" s="1" t="s">
        <v>4242</v>
      </c>
      <c r="E1735" s="1" t="s">
        <v>4243</v>
      </c>
    </row>
    <row r="1736" spans="2:5" x14ac:dyDescent="0.2">
      <c r="B1736" s="1" t="s">
        <v>1906</v>
      </c>
      <c r="C1736" s="1" t="s">
        <v>6082</v>
      </c>
      <c r="D1736" s="1" t="s">
        <v>4242</v>
      </c>
      <c r="E1736" s="1" t="s">
        <v>4243</v>
      </c>
    </row>
    <row r="1737" spans="2:5" x14ac:dyDescent="0.2">
      <c r="B1737" s="1" t="s">
        <v>2762</v>
      </c>
      <c r="C1737" s="1" t="s">
        <v>6972</v>
      </c>
      <c r="D1737" s="1" t="s">
        <v>4242</v>
      </c>
      <c r="E1737" s="1" t="s">
        <v>4243</v>
      </c>
    </row>
    <row r="1738" spans="2:5" x14ac:dyDescent="0.2">
      <c r="B1738" s="1" t="s">
        <v>951</v>
      </c>
      <c r="C1738" s="1" t="s">
        <v>4929</v>
      </c>
      <c r="D1738" s="1" t="s">
        <v>4242</v>
      </c>
      <c r="E1738" s="1" t="s">
        <v>4243</v>
      </c>
    </row>
    <row r="1739" spans="2:5" x14ac:dyDescent="0.2">
      <c r="B1739" s="1" t="s">
        <v>1842</v>
      </c>
      <c r="C1739" s="1" t="s">
        <v>6018</v>
      </c>
      <c r="D1739" s="1" t="s">
        <v>4242</v>
      </c>
      <c r="E1739" s="1" t="s">
        <v>4243</v>
      </c>
    </row>
    <row r="1740" spans="2:5" x14ac:dyDescent="0.2">
      <c r="B1740" s="1" t="s">
        <v>2700</v>
      </c>
      <c r="C1740" s="1" t="s">
        <v>6910</v>
      </c>
      <c r="D1740" s="1" t="s">
        <v>4242</v>
      </c>
      <c r="E1740" s="1" t="s">
        <v>4243</v>
      </c>
    </row>
    <row r="1741" spans="2:5" x14ac:dyDescent="0.2">
      <c r="B1741" s="1" t="s">
        <v>627</v>
      </c>
      <c r="C1741" s="1" t="s">
        <v>4599</v>
      </c>
      <c r="D1741" s="1" t="s">
        <v>4245</v>
      </c>
      <c r="E1741" s="1" t="s">
        <v>4246</v>
      </c>
    </row>
    <row r="1742" spans="2:5" x14ac:dyDescent="0.2">
      <c r="B1742" s="1" t="s">
        <v>1518</v>
      </c>
      <c r="C1742" s="1" t="s">
        <v>5690</v>
      </c>
      <c r="D1742" s="1" t="s">
        <v>4245</v>
      </c>
      <c r="E1742" s="1" t="s">
        <v>4246</v>
      </c>
    </row>
    <row r="1743" spans="2:5" x14ac:dyDescent="0.2">
      <c r="B1743" s="1" t="s">
        <v>2387</v>
      </c>
      <c r="C1743" s="1" t="s">
        <v>6597</v>
      </c>
      <c r="D1743" s="1" t="s">
        <v>4245</v>
      </c>
      <c r="E1743" s="1" t="s">
        <v>4246</v>
      </c>
    </row>
    <row r="1744" spans="2:5" x14ac:dyDescent="0.2">
      <c r="B1744" s="1" t="s">
        <v>888</v>
      </c>
      <c r="C1744" s="1" t="s">
        <v>4866</v>
      </c>
      <c r="D1744" s="1" t="s">
        <v>4245</v>
      </c>
      <c r="E1744" s="1" t="s">
        <v>4246</v>
      </c>
    </row>
    <row r="1745" spans="2:5" x14ac:dyDescent="0.2">
      <c r="B1745" s="1" t="s">
        <v>1779</v>
      </c>
      <c r="C1745" s="1" t="s">
        <v>5955</v>
      </c>
      <c r="D1745" s="1" t="s">
        <v>4245</v>
      </c>
      <c r="E1745" s="1" t="s">
        <v>4246</v>
      </c>
    </row>
    <row r="1746" spans="2:5" x14ac:dyDescent="0.2">
      <c r="B1746" s="1" t="s">
        <v>2638</v>
      </c>
      <c r="C1746" s="1" t="s">
        <v>6848</v>
      </c>
      <c r="D1746" s="1" t="s">
        <v>4245</v>
      </c>
      <c r="E1746" s="1" t="s">
        <v>4246</v>
      </c>
    </row>
    <row r="1747" spans="2:5" x14ac:dyDescent="0.2">
      <c r="B1747" s="1" t="s">
        <v>1236</v>
      </c>
      <c r="C1747" s="1" t="s">
        <v>5383</v>
      </c>
      <c r="D1747" s="1" t="s">
        <v>4245</v>
      </c>
      <c r="E1747" s="1" t="s">
        <v>4246</v>
      </c>
    </row>
    <row r="1748" spans="2:5" x14ac:dyDescent="0.2">
      <c r="B1748" s="1" t="s">
        <v>2115</v>
      </c>
      <c r="C1748" s="1" t="s">
        <v>6303</v>
      </c>
      <c r="D1748" s="1" t="s">
        <v>4245</v>
      </c>
      <c r="E1748" s="1" t="s">
        <v>4246</v>
      </c>
    </row>
    <row r="1749" spans="2:5" x14ac:dyDescent="0.2">
      <c r="B1749" s="1" t="s">
        <v>2971</v>
      </c>
      <c r="C1749" s="1" t="s">
        <v>7181</v>
      </c>
      <c r="D1749" s="1" t="s">
        <v>4245</v>
      </c>
      <c r="E1749" s="1" t="s">
        <v>4246</v>
      </c>
    </row>
    <row r="1750" spans="2:5" x14ac:dyDescent="0.2">
      <c r="B1750" s="1" t="s">
        <v>394</v>
      </c>
      <c r="C1750" s="1" t="s">
        <v>4244</v>
      </c>
      <c r="D1750" s="1" t="s">
        <v>4245</v>
      </c>
      <c r="E1750" s="1" t="s">
        <v>4246</v>
      </c>
    </row>
    <row r="1751" spans="2:5" x14ac:dyDescent="0.2">
      <c r="B1751" s="1" t="s">
        <v>1305</v>
      </c>
      <c r="C1751" s="1" t="s">
        <v>5453</v>
      </c>
      <c r="D1751" s="1" t="s">
        <v>4245</v>
      </c>
      <c r="E1751" s="1" t="s">
        <v>4246</v>
      </c>
    </row>
    <row r="1752" spans="2:5" x14ac:dyDescent="0.2">
      <c r="B1752" s="1" t="s">
        <v>2186</v>
      </c>
      <c r="C1752" s="1" t="s">
        <v>6372</v>
      </c>
      <c r="D1752" s="1" t="s">
        <v>4245</v>
      </c>
      <c r="E1752" s="1" t="s">
        <v>4246</v>
      </c>
    </row>
    <row r="1753" spans="2:5" x14ac:dyDescent="0.2">
      <c r="B1753" s="1" t="s">
        <v>3042</v>
      </c>
      <c r="C1753" s="1" t="s">
        <v>7250</v>
      </c>
      <c r="D1753" s="1" t="s">
        <v>4245</v>
      </c>
      <c r="E1753" s="1" t="s">
        <v>4246</v>
      </c>
    </row>
    <row r="1754" spans="2:5" x14ac:dyDescent="0.2">
      <c r="B1754" s="1" t="s">
        <v>465</v>
      </c>
      <c r="C1754" s="1" t="s">
        <v>4375</v>
      </c>
      <c r="D1754" s="1" t="s">
        <v>4245</v>
      </c>
      <c r="E1754" s="1" t="s">
        <v>4246</v>
      </c>
    </row>
    <row r="1755" spans="2:5" x14ac:dyDescent="0.2">
      <c r="B1755" s="1" t="s">
        <v>1373</v>
      </c>
      <c r="C1755" s="1" t="s">
        <v>5523</v>
      </c>
      <c r="D1755" s="1" t="s">
        <v>4245</v>
      </c>
      <c r="E1755" s="1" t="s">
        <v>4246</v>
      </c>
    </row>
    <row r="1756" spans="2:5" x14ac:dyDescent="0.2">
      <c r="B1756" s="1" t="s">
        <v>2250</v>
      </c>
      <c r="C1756" s="1" t="s">
        <v>6436</v>
      </c>
      <c r="D1756" s="1" t="s">
        <v>4245</v>
      </c>
      <c r="E1756" s="1" t="s">
        <v>4246</v>
      </c>
    </row>
    <row r="1757" spans="2:5" x14ac:dyDescent="0.2">
      <c r="B1757" s="1" t="s">
        <v>822</v>
      </c>
      <c r="C1757" s="1" t="s">
        <v>4800</v>
      </c>
      <c r="D1757" s="1" t="s">
        <v>4245</v>
      </c>
      <c r="E1757" s="1" t="s">
        <v>4246</v>
      </c>
    </row>
    <row r="1758" spans="2:5" x14ac:dyDescent="0.2">
      <c r="B1758" s="1" t="s">
        <v>1715</v>
      </c>
      <c r="C1758" s="1" t="s">
        <v>5891</v>
      </c>
      <c r="D1758" s="1" t="s">
        <v>4245</v>
      </c>
      <c r="E1758" s="1" t="s">
        <v>4246</v>
      </c>
    </row>
    <row r="1759" spans="2:5" x14ac:dyDescent="0.2">
      <c r="B1759" s="1" t="s">
        <v>2574</v>
      </c>
      <c r="C1759" s="1" t="s">
        <v>6784</v>
      </c>
      <c r="D1759" s="1" t="s">
        <v>4245</v>
      </c>
      <c r="E1759" s="1" t="s">
        <v>4246</v>
      </c>
    </row>
    <row r="1760" spans="2:5" x14ac:dyDescent="0.2">
      <c r="B1760" s="1" t="s">
        <v>758</v>
      </c>
      <c r="C1760" s="1" t="s">
        <v>4736</v>
      </c>
      <c r="D1760" s="1" t="s">
        <v>4245</v>
      </c>
      <c r="E1760" s="1" t="s">
        <v>4246</v>
      </c>
    </row>
    <row r="1761" spans="2:5" x14ac:dyDescent="0.2">
      <c r="B1761" s="1" t="s">
        <v>1647</v>
      </c>
      <c r="C1761" s="1" t="s">
        <v>5821</v>
      </c>
      <c r="D1761" s="1" t="s">
        <v>4245</v>
      </c>
      <c r="E1761" s="1" t="s">
        <v>4246</v>
      </c>
    </row>
    <row r="1762" spans="2:5" x14ac:dyDescent="0.2">
      <c r="B1762" s="1" t="s">
        <v>2512</v>
      </c>
      <c r="C1762" s="1" t="s">
        <v>6722</v>
      </c>
      <c r="D1762" s="1" t="s">
        <v>4245</v>
      </c>
      <c r="E1762" s="1" t="s">
        <v>4246</v>
      </c>
    </row>
    <row r="1763" spans="2:5" x14ac:dyDescent="0.2">
      <c r="B1763" s="1" t="s">
        <v>533</v>
      </c>
      <c r="C1763" s="1" t="s">
        <v>4451</v>
      </c>
      <c r="D1763" s="1" t="s">
        <v>4245</v>
      </c>
      <c r="E1763" s="1" t="s">
        <v>4246</v>
      </c>
    </row>
    <row r="1764" spans="2:5" x14ac:dyDescent="0.2">
      <c r="B1764" s="1" t="s">
        <v>1451</v>
      </c>
      <c r="C1764" s="1" t="s">
        <v>5621</v>
      </c>
      <c r="D1764" s="1" t="s">
        <v>4245</v>
      </c>
      <c r="E1764" s="1" t="s">
        <v>4246</v>
      </c>
    </row>
    <row r="1765" spans="2:5" x14ac:dyDescent="0.2">
      <c r="B1765" s="1" t="s">
        <v>2325</v>
      </c>
      <c r="C1765" s="1" t="s">
        <v>6535</v>
      </c>
      <c r="D1765" s="1" t="s">
        <v>4245</v>
      </c>
      <c r="E1765" s="1" t="s">
        <v>4246</v>
      </c>
    </row>
    <row r="1766" spans="2:5" x14ac:dyDescent="0.2">
      <c r="B1766" s="1" t="s">
        <v>695</v>
      </c>
      <c r="C1766" s="1" t="s">
        <v>4671</v>
      </c>
      <c r="D1766" s="1" t="s">
        <v>4245</v>
      </c>
      <c r="E1766" s="1" t="s">
        <v>4246</v>
      </c>
    </row>
    <row r="1767" spans="2:5" x14ac:dyDescent="0.2">
      <c r="B1767" s="1" t="s">
        <v>1582</v>
      </c>
      <c r="C1767" s="1" t="s">
        <v>5754</v>
      </c>
      <c r="D1767" s="1" t="s">
        <v>4245</v>
      </c>
      <c r="E1767" s="1" t="s">
        <v>4246</v>
      </c>
    </row>
    <row r="1768" spans="2:5" x14ac:dyDescent="0.2">
      <c r="B1768" s="1" t="s">
        <v>2449</v>
      </c>
      <c r="C1768" s="1" t="s">
        <v>6659</v>
      </c>
      <c r="D1768" s="1" t="s">
        <v>4245</v>
      </c>
      <c r="E1768" s="1" t="s">
        <v>4246</v>
      </c>
    </row>
    <row r="1769" spans="2:5" x14ac:dyDescent="0.2">
      <c r="B1769" s="1" t="s">
        <v>1086</v>
      </c>
      <c r="C1769" s="1" t="s">
        <v>5070</v>
      </c>
      <c r="D1769" s="1" t="s">
        <v>4245</v>
      </c>
      <c r="E1769" s="1" t="s">
        <v>4246</v>
      </c>
    </row>
    <row r="1770" spans="2:5" x14ac:dyDescent="0.2">
      <c r="B1770" s="1" t="s">
        <v>1971</v>
      </c>
      <c r="C1770" s="1" t="s">
        <v>6147</v>
      </c>
      <c r="D1770" s="1" t="s">
        <v>4245</v>
      </c>
      <c r="E1770" s="1" t="s">
        <v>4246</v>
      </c>
    </row>
    <row r="1771" spans="2:5" x14ac:dyDescent="0.2">
      <c r="B1771" s="1" t="s">
        <v>2828</v>
      </c>
      <c r="C1771" s="1" t="s">
        <v>7038</v>
      </c>
      <c r="D1771" s="1" t="s">
        <v>4245</v>
      </c>
      <c r="E1771" s="1" t="s">
        <v>4246</v>
      </c>
    </row>
    <row r="1772" spans="2:5" x14ac:dyDescent="0.2">
      <c r="B1772" s="1" t="s">
        <v>1018</v>
      </c>
      <c r="C1772" s="1" t="s">
        <v>4998</v>
      </c>
      <c r="D1772" s="1" t="s">
        <v>4245</v>
      </c>
      <c r="E1772" s="1" t="s">
        <v>4246</v>
      </c>
    </row>
    <row r="1773" spans="2:5" x14ac:dyDescent="0.2">
      <c r="B1773" s="1" t="s">
        <v>1907</v>
      </c>
      <c r="C1773" s="1" t="s">
        <v>6083</v>
      </c>
      <c r="D1773" s="1" t="s">
        <v>4245</v>
      </c>
      <c r="E1773" s="1" t="s">
        <v>4246</v>
      </c>
    </row>
    <row r="1774" spans="2:5" x14ac:dyDescent="0.2">
      <c r="B1774" s="1" t="s">
        <v>2763</v>
      </c>
      <c r="C1774" s="1" t="s">
        <v>6973</v>
      </c>
      <c r="D1774" s="1" t="s">
        <v>4245</v>
      </c>
      <c r="E1774" s="1" t="s">
        <v>4246</v>
      </c>
    </row>
    <row r="1775" spans="2:5" x14ac:dyDescent="0.2">
      <c r="B1775" s="1" t="s">
        <v>952</v>
      </c>
      <c r="C1775" s="1" t="s">
        <v>4930</v>
      </c>
      <c r="D1775" s="1" t="s">
        <v>4245</v>
      </c>
      <c r="E1775" s="1" t="s">
        <v>4246</v>
      </c>
    </row>
    <row r="1776" spans="2:5" x14ac:dyDescent="0.2">
      <c r="B1776" s="1" t="s">
        <v>1843</v>
      </c>
      <c r="C1776" s="1" t="s">
        <v>6019</v>
      </c>
      <c r="D1776" s="1" t="s">
        <v>4245</v>
      </c>
      <c r="E1776" s="1" t="s">
        <v>4246</v>
      </c>
    </row>
    <row r="1777" spans="2:5" x14ac:dyDescent="0.2">
      <c r="B1777" s="1" t="s">
        <v>2701</v>
      </c>
      <c r="C1777" s="1" t="s">
        <v>6911</v>
      </c>
      <c r="D1777" s="1" t="s">
        <v>4245</v>
      </c>
      <c r="E1777" s="1" t="s">
        <v>4246</v>
      </c>
    </row>
    <row r="1778" spans="2:5" x14ac:dyDescent="0.2">
      <c r="B1778" s="1" t="s">
        <v>628</v>
      </c>
      <c r="C1778" s="1" t="s">
        <v>4600</v>
      </c>
      <c r="D1778" s="1" t="s">
        <v>4248</v>
      </c>
      <c r="E1778" s="1" t="s">
        <v>4249</v>
      </c>
    </row>
    <row r="1779" spans="2:5" x14ac:dyDescent="0.2">
      <c r="B1779" s="1" t="s">
        <v>1519</v>
      </c>
      <c r="C1779" s="1" t="s">
        <v>5691</v>
      </c>
      <c r="D1779" s="1" t="s">
        <v>4248</v>
      </c>
      <c r="E1779" s="1" t="s">
        <v>4249</v>
      </c>
    </row>
    <row r="1780" spans="2:5" x14ac:dyDescent="0.2">
      <c r="B1780" s="1" t="s">
        <v>2388</v>
      </c>
      <c r="C1780" s="1" t="s">
        <v>6598</v>
      </c>
      <c r="D1780" s="1" t="s">
        <v>4248</v>
      </c>
      <c r="E1780" s="1" t="s">
        <v>4249</v>
      </c>
    </row>
    <row r="1781" spans="2:5" x14ac:dyDescent="0.2">
      <c r="B1781" s="1" t="s">
        <v>889</v>
      </c>
      <c r="C1781" s="1" t="s">
        <v>4867</v>
      </c>
      <c r="D1781" s="1" t="s">
        <v>4248</v>
      </c>
      <c r="E1781" s="1" t="s">
        <v>4249</v>
      </c>
    </row>
    <row r="1782" spans="2:5" x14ac:dyDescent="0.2">
      <c r="B1782" s="1" t="s">
        <v>1780</v>
      </c>
      <c r="C1782" s="1" t="s">
        <v>5956</v>
      </c>
      <c r="D1782" s="1" t="s">
        <v>4248</v>
      </c>
      <c r="E1782" s="1" t="s">
        <v>4249</v>
      </c>
    </row>
    <row r="1783" spans="2:5" x14ac:dyDescent="0.2">
      <c r="B1783" s="1" t="s">
        <v>2639</v>
      </c>
      <c r="C1783" s="1" t="s">
        <v>6849</v>
      </c>
      <c r="D1783" s="1" t="s">
        <v>4248</v>
      </c>
      <c r="E1783" s="1" t="s">
        <v>4249</v>
      </c>
    </row>
    <row r="1784" spans="2:5" x14ac:dyDescent="0.2">
      <c r="B1784" s="1" t="s">
        <v>1237</v>
      </c>
      <c r="C1784" s="1" t="s">
        <v>5384</v>
      </c>
      <c r="D1784" s="1" t="s">
        <v>4248</v>
      </c>
      <c r="E1784" s="1" t="s">
        <v>4249</v>
      </c>
    </row>
    <row r="1785" spans="2:5" x14ac:dyDescent="0.2">
      <c r="B1785" s="1" t="s">
        <v>2116</v>
      </c>
      <c r="C1785" s="1" t="s">
        <v>6304</v>
      </c>
      <c r="D1785" s="1" t="s">
        <v>4248</v>
      </c>
      <c r="E1785" s="1" t="s">
        <v>4249</v>
      </c>
    </row>
    <row r="1786" spans="2:5" x14ac:dyDescent="0.2">
      <c r="B1786" s="1" t="s">
        <v>2972</v>
      </c>
      <c r="C1786" s="1" t="s">
        <v>7182</v>
      </c>
      <c r="D1786" s="1" t="s">
        <v>4248</v>
      </c>
      <c r="E1786" s="1" t="s">
        <v>4249</v>
      </c>
    </row>
    <row r="1787" spans="2:5" x14ac:dyDescent="0.2">
      <c r="B1787" s="1" t="s">
        <v>395</v>
      </c>
      <c r="C1787" s="1" t="s">
        <v>4247</v>
      </c>
      <c r="D1787" s="1" t="s">
        <v>4248</v>
      </c>
      <c r="E1787" s="1" t="s">
        <v>4249</v>
      </c>
    </row>
    <row r="1788" spans="2:5" x14ac:dyDescent="0.2">
      <c r="B1788" s="1" t="s">
        <v>1306</v>
      </c>
      <c r="C1788" s="1" t="s">
        <v>5454</v>
      </c>
      <c r="D1788" s="1" t="s">
        <v>4248</v>
      </c>
      <c r="E1788" s="1" t="s">
        <v>4249</v>
      </c>
    </row>
    <row r="1789" spans="2:5" x14ac:dyDescent="0.2">
      <c r="B1789" s="1" t="s">
        <v>2187</v>
      </c>
      <c r="C1789" s="1" t="s">
        <v>6373</v>
      </c>
      <c r="D1789" s="1" t="s">
        <v>4248</v>
      </c>
      <c r="E1789" s="1" t="s">
        <v>4249</v>
      </c>
    </row>
    <row r="1790" spans="2:5" x14ac:dyDescent="0.2">
      <c r="B1790" s="1" t="s">
        <v>3043</v>
      </c>
      <c r="C1790" s="1" t="s">
        <v>7251</v>
      </c>
      <c r="D1790" s="1" t="s">
        <v>4248</v>
      </c>
      <c r="E1790" s="1" t="s">
        <v>4249</v>
      </c>
    </row>
    <row r="1791" spans="2:5" x14ac:dyDescent="0.2">
      <c r="B1791" s="1" t="s">
        <v>466</v>
      </c>
      <c r="C1791" s="1" t="s">
        <v>4376</v>
      </c>
      <c r="D1791" s="1" t="s">
        <v>4248</v>
      </c>
      <c r="E1791" s="1" t="s">
        <v>4249</v>
      </c>
    </row>
    <row r="1792" spans="2:5" x14ac:dyDescent="0.2">
      <c r="B1792" s="1" t="s">
        <v>1374</v>
      </c>
      <c r="C1792" s="1" t="s">
        <v>5524</v>
      </c>
      <c r="D1792" s="1" t="s">
        <v>4248</v>
      </c>
      <c r="E1792" s="1" t="s">
        <v>4249</v>
      </c>
    </row>
    <row r="1793" spans="2:5" x14ac:dyDescent="0.2">
      <c r="B1793" s="1" t="s">
        <v>2251</v>
      </c>
      <c r="C1793" s="1" t="s">
        <v>6437</v>
      </c>
      <c r="D1793" s="1" t="s">
        <v>4248</v>
      </c>
      <c r="E1793" s="1" t="s">
        <v>4249</v>
      </c>
    </row>
    <row r="1794" spans="2:5" x14ac:dyDescent="0.2">
      <c r="B1794" s="1" t="s">
        <v>823</v>
      </c>
      <c r="C1794" s="1" t="s">
        <v>4801</v>
      </c>
      <c r="D1794" s="1" t="s">
        <v>4248</v>
      </c>
      <c r="E1794" s="1" t="s">
        <v>4249</v>
      </c>
    </row>
    <row r="1795" spans="2:5" x14ac:dyDescent="0.2">
      <c r="B1795" s="1" t="s">
        <v>1716</v>
      </c>
      <c r="C1795" s="1" t="s">
        <v>5892</v>
      </c>
      <c r="D1795" s="1" t="s">
        <v>4248</v>
      </c>
      <c r="E1795" s="1" t="s">
        <v>4249</v>
      </c>
    </row>
    <row r="1796" spans="2:5" x14ac:dyDescent="0.2">
      <c r="B1796" s="1" t="s">
        <v>2575</v>
      </c>
      <c r="C1796" s="1" t="s">
        <v>6785</v>
      </c>
      <c r="D1796" s="1" t="s">
        <v>4248</v>
      </c>
      <c r="E1796" s="1" t="s">
        <v>4249</v>
      </c>
    </row>
    <row r="1797" spans="2:5" x14ac:dyDescent="0.2">
      <c r="B1797" s="1" t="s">
        <v>759</v>
      </c>
      <c r="C1797" s="1" t="s">
        <v>4737</v>
      </c>
      <c r="D1797" s="1" t="s">
        <v>4248</v>
      </c>
      <c r="E1797" s="1" t="s">
        <v>4249</v>
      </c>
    </row>
    <row r="1798" spans="2:5" x14ac:dyDescent="0.2">
      <c r="B1798" s="1" t="s">
        <v>1648</v>
      </c>
      <c r="C1798" s="1" t="s">
        <v>5822</v>
      </c>
      <c r="D1798" s="1" t="s">
        <v>4248</v>
      </c>
      <c r="E1798" s="1" t="s">
        <v>4249</v>
      </c>
    </row>
    <row r="1799" spans="2:5" x14ac:dyDescent="0.2">
      <c r="B1799" s="1" t="s">
        <v>2513</v>
      </c>
      <c r="C1799" s="1" t="s">
        <v>6723</v>
      </c>
      <c r="D1799" s="1" t="s">
        <v>4248</v>
      </c>
      <c r="E1799" s="1" t="s">
        <v>4249</v>
      </c>
    </row>
    <row r="1800" spans="2:5" x14ac:dyDescent="0.2">
      <c r="B1800" s="1" t="s">
        <v>534</v>
      </c>
      <c r="C1800" s="1" t="s">
        <v>4452</v>
      </c>
      <c r="D1800" s="1" t="s">
        <v>4248</v>
      </c>
      <c r="E1800" s="1" t="s">
        <v>4249</v>
      </c>
    </row>
    <row r="1801" spans="2:5" x14ac:dyDescent="0.2">
      <c r="B1801" s="1" t="s">
        <v>1452</v>
      </c>
      <c r="C1801" s="1" t="s">
        <v>5622</v>
      </c>
      <c r="D1801" s="1" t="s">
        <v>4248</v>
      </c>
      <c r="E1801" s="1" t="s">
        <v>4249</v>
      </c>
    </row>
    <row r="1802" spans="2:5" x14ac:dyDescent="0.2">
      <c r="B1802" s="1" t="s">
        <v>2326</v>
      </c>
      <c r="C1802" s="1" t="s">
        <v>6536</v>
      </c>
      <c r="D1802" s="1" t="s">
        <v>4248</v>
      </c>
      <c r="E1802" s="1" t="s">
        <v>4249</v>
      </c>
    </row>
    <row r="1803" spans="2:5" x14ac:dyDescent="0.2">
      <c r="B1803" s="1" t="s">
        <v>696</v>
      </c>
      <c r="C1803" s="1" t="s">
        <v>4672</v>
      </c>
      <c r="D1803" s="1" t="s">
        <v>4248</v>
      </c>
      <c r="E1803" s="1" t="s">
        <v>4249</v>
      </c>
    </row>
    <row r="1804" spans="2:5" x14ac:dyDescent="0.2">
      <c r="B1804" s="1" t="s">
        <v>1583</v>
      </c>
      <c r="C1804" s="1" t="s">
        <v>5755</v>
      </c>
      <c r="D1804" s="1" t="s">
        <v>4248</v>
      </c>
      <c r="E1804" s="1" t="s">
        <v>4249</v>
      </c>
    </row>
    <row r="1805" spans="2:5" x14ac:dyDescent="0.2">
      <c r="B1805" s="1" t="s">
        <v>2450</v>
      </c>
      <c r="C1805" s="1" t="s">
        <v>6660</v>
      </c>
      <c r="D1805" s="1" t="s">
        <v>4248</v>
      </c>
      <c r="E1805" s="1" t="s">
        <v>4249</v>
      </c>
    </row>
    <row r="1806" spans="2:5" x14ac:dyDescent="0.2">
      <c r="B1806" s="1" t="s">
        <v>1087</v>
      </c>
      <c r="C1806" s="1" t="s">
        <v>5071</v>
      </c>
      <c r="D1806" s="1" t="s">
        <v>4248</v>
      </c>
      <c r="E1806" s="1" t="s">
        <v>4249</v>
      </c>
    </row>
    <row r="1807" spans="2:5" x14ac:dyDescent="0.2">
      <c r="B1807" s="1" t="s">
        <v>1972</v>
      </c>
      <c r="C1807" s="1" t="s">
        <v>6148</v>
      </c>
      <c r="D1807" s="1" t="s">
        <v>4248</v>
      </c>
      <c r="E1807" s="1" t="s">
        <v>4249</v>
      </c>
    </row>
    <row r="1808" spans="2:5" x14ac:dyDescent="0.2">
      <c r="B1808" s="1" t="s">
        <v>2829</v>
      </c>
      <c r="C1808" s="1" t="s">
        <v>7039</v>
      </c>
      <c r="D1808" s="1" t="s">
        <v>4248</v>
      </c>
      <c r="E1808" s="1" t="s">
        <v>4249</v>
      </c>
    </row>
    <row r="1809" spans="2:5" x14ac:dyDescent="0.2">
      <c r="B1809" s="1" t="s">
        <v>1019</v>
      </c>
      <c r="C1809" s="1" t="s">
        <v>4999</v>
      </c>
      <c r="D1809" s="1" t="s">
        <v>4248</v>
      </c>
      <c r="E1809" s="1" t="s">
        <v>4249</v>
      </c>
    </row>
    <row r="1810" spans="2:5" x14ac:dyDescent="0.2">
      <c r="B1810" s="1" t="s">
        <v>1908</v>
      </c>
      <c r="C1810" s="1" t="s">
        <v>6084</v>
      </c>
      <c r="D1810" s="1" t="s">
        <v>4248</v>
      </c>
      <c r="E1810" s="1" t="s">
        <v>4249</v>
      </c>
    </row>
    <row r="1811" spans="2:5" x14ac:dyDescent="0.2">
      <c r="B1811" s="1" t="s">
        <v>2764</v>
      </c>
      <c r="C1811" s="1" t="s">
        <v>6974</v>
      </c>
      <c r="D1811" s="1" t="s">
        <v>4248</v>
      </c>
      <c r="E1811" s="1" t="s">
        <v>4249</v>
      </c>
    </row>
    <row r="1812" spans="2:5" x14ac:dyDescent="0.2">
      <c r="B1812" s="1" t="s">
        <v>953</v>
      </c>
      <c r="C1812" s="1" t="s">
        <v>4931</v>
      </c>
      <c r="D1812" s="1" t="s">
        <v>4248</v>
      </c>
      <c r="E1812" s="1" t="s">
        <v>4249</v>
      </c>
    </row>
    <row r="1813" spans="2:5" x14ac:dyDescent="0.2">
      <c r="B1813" s="1" t="s">
        <v>1844</v>
      </c>
      <c r="C1813" s="1" t="s">
        <v>6020</v>
      </c>
      <c r="D1813" s="1" t="s">
        <v>4248</v>
      </c>
      <c r="E1813" s="1" t="s">
        <v>4249</v>
      </c>
    </row>
    <row r="1814" spans="2:5" x14ac:dyDescent="0.2">
      <c r="B1814" s="1" t="s">
        <v>2702</v>
      </c>
      <c r="C1814" s="1" t="s">
        <v>6912</v>
      </c>
      <c r="D1814" s="1" t="s">
        <v>4248</v>
      </c>
      <c r="E1814" s="1" t="s">
        <v>4249</v>
      </c>
    </row>
    <row r="1815" spans="2:5" x14ac:dyDescent="0.2">
      <c r="B1815" s="1" t="s">
        <v>629</v>
      </c>
      <c r="C1815" s="1" t="s">
        <v>4601</v>
      </c>
      <c r="D1815" s="1" t="s">
        <v>4251</v>
      </c>
      <c r="E1815" s="1" t="s">
        <v>4252</v>
      </c>
    </row>
    <row r="1816" spans="2:5" x14ac:dyDescent="0.2">
      <c r="B1816" s="1" t="s">
        <v>2389</v>
      </c>
      <c r="C1816" s="1" t="s">
        <v>6599</v>
      </c>
      <c r="D1816" s="1" t="s">
        <v>4251</v>
      </c>
      <c r="E1816" s="1" t="s">
        <v>4252</v>
      </c>
    </row>
    <row r="1817" spans="2:5" x14ac:dyDescent="0.2">
      <c r="B1817" s="1" t="s">
        <v>890</v>
      </c>
      <c r="C1817" s="1" t="s">
        <v>4868</v>
      </c>
      <c r="D1817" s="1" t="s">
        <v>4251</v>
      </c>
      <c r="E1817" s="1" t="s">
        <v>4252</v>
      </c>
    </row>
    <row r="1818" spans="2:5" x14ac:dyDescent="0.2">
      <c r="B1818" s="1" t="s">
        <v>1781</v>
      </c>
      <c r="C1818" s="1" t="s">
        <v>5957</v>
      </c>
      <c r="D1818" s="1" t="s">
        <v>4251</v>
      </c>
      <c r="E1818" s="1" t="s">
        <v>4252</v>
      </c>
    </row>
    <row r="1819" spans="2:5" x14ac:dyDescent="0.2">
      <c r="B1819" s="1" t="s">
        <v>2640</v>
      </c>
      <c r="C1819" s="1" t="s">
        <v>6850</v>
      </c>
      <c r="D1819" s="1" t="s">
        <v>4251</v>
      </c>
      <c r="E1819" s="1" t="s">
        <v>4252</v>
      </c>
    </row>
    <row r="1820" spans="2:5" x14ac:dyDescent="0.2">
      <c r="B1820" s="1" t="s">
        <v>1238</v>
      </c>
      <c r="C1820" s="1" t="s">
        <v>5385</v>
      </c>
      <c r="D1820" s="1" t="s">
        <v>4251</v>
      </c>
      <c r="E1820" s="1" t="s">
        <v>4252</v>
      </c>
    </row>
    <row r="1821" spans="2:5" x14ac:dyDescent="0.2">
      <c r="B1821" s="1" t="s">
        <v>2117</v>
      </c>
      <c r="C1821" s="1" t="s">
        <v>6305</v>
      </c>
      <c r="D1821" s="1" t="s">
        <v>4251</v>
      </c>
      <c r="E1821" s="1" t="s">
        <v>4252</v>
      </c>
    </row>
    <row r="1822" spans="2:5" x14ac:dyDescent="0.2">
      <c r="B1822" s="1" t="s">
        <v>2973</v>
      </c>
      <c r="C1822" s="1" t="s">
        <v>7183</v>
      </c>
      <c r="D1822" s="1" t="s">
        <v>4251</v>
      </c>
      <c r="E1822" s="1" t="s">
        <v>4252</v>
      </c>
    </row>
    <row r="1823" spans="2:5" x14ac:dyDescent="0.2">
      <c r="B1823" s="1" t="s">
        <v>396</v>
      </c>
      <c r="C1823" s="1" t="s">
        <v>4250</v>
      </c>
      <c r="D1823" s="1" t="s">
        <v>4251</v>
      </c>
      <c r="E1823" s="1" t="s">
        <v>4252</v>
      </c>
    </row>
    <row r="1824" spans="2:5" x14ac:dyDescent="0.2">
      <c r="B1824" s="1" t="s">
        <v>1307</v>
      </c>
      <c r="C1824" s="1" t="s">
        <v>5455</v>
      </c>
      <c r="D1824" s="1" t="s">
        <v>4251</v>
      </c>
      <c r="E1824" s="1" t="s">
        <v>4252</v>
      </c>
    </row>
    <row r="1825" spans="2:5" x14ac:dyDescent="0.2">
      <c r="B1825" s="1" t="s">
        <v>2188</v>
      </c>
      <c r="C1825" s="1" t="s">
        <v>6374</v>
      </c>
      <c r="D1825" s="1" t="s">
        <v>4251</v>
      </c>
      <c r="E1825" s="1" t="s">
        <v>4252</v>
      </c>
    </row>
    <row r="1826" spans="2:5" x14ac:dyDescent="0.2">
      <c r="B1826" s="1" t="s">
        <v>3044</v>
      </c>
      <c r="C1826" s="1" t="s">
        <v>7252</v>
      </c>
      <c r="D1826" s="1" t="s">
        <v>4251</v>
      </c>
      <c r="E1826" s="1" t="s">
        <v>4252</v>
      </c>
    </row>
    <row r="1827" spans="2:5" x14ac:dyDescent="0.2">
      <c r="B1827" s="1" t="s">
        <v>467</v>
      </c>
      <c r="C1827" s="1" t="s">
        <v>4377</v>
      </c>
      <c r="D1827" s="1" t="s">
        <v>4251</v>
      </c>
      <c r="E1827" s="1" t="s">
        <v>4252</v>
      </c>
    </row>
    <row r="1828" spans="2:5" x14ac:dyDescent="0.2">
      <c r="B1828" s="1" t="s">
        <v>1375</v>
      </c>
      <c r="C1828" s="1" t="s">
        <v>5525</v>
      </c>
      <c r="D1828" s="1" t="s">
        <v>4251</v>
      </c>
      <c r="E1828" s="1" t="s">
        <v>4252</v>
      </c>
    </row>
    <row r="1829" spans="2:5" x14ac:dyDescent="0.2">
      <c r="B1829" s="1" t="s">
        <v>2252</v>
      </c>
      <c r="C1829" s="1" t="s">
        <v>6438</v>
      </c>
      <c r="D1829" s="1" t="s">
        <v>4251</v>
      </c>
      <c r="E1829" s="1" t="s">
        <v>4252</v>
      </c>
    </row>
    <row r="1830" spans="2:5" x14ac:dyDescent="0.2">
      <c r="B1830" s="1" t="s">
        <v>824</v>
      </c>
      <c r="C1830" s="1" t="s">
        <v>4802</v>
      </c>
      <c r="D1830" s="1" t="s">
        <v>4251</v>
      </c>
      <c r="E1830" s="1" t="s">
        <v>4252</v>
      </c>
    </row>
    <row r="1831" spans="2:5" x14ac:dyDescent="0.2">
      <c r="B1831" s="1" t="s">
        <v>1717</v>
      </c>
      <c r="C1831" s="1" t="s">
        <v>5893</v>
      </c>
      <c r="D1831" s="1" t="s">
        <v>4251</v>
      </c>
      <c r="E1831" s="1" t="s">
        <v>4252</v>
      </c>
    </row>
    <row r="1832" spans="2:5" x14ac:dyDescent="0.2">
      <c r="B1832" s="1" t="s">
        <v>2576</v>
      </c>
      <c r="C1832" s="1" t="s">
        <v>6786</v>
      </c>
      <c r="D1832" s="1" t="s">
        <v>4251</v>
      </c>
      <c r="E1832" s="1" t="s">
        <v>4252</v>
      </c>
    </row>
    <row r="1833" spans="2:5" x14ac:dyDescent="0.2">
      <c r="B1833" s="1" t="s">
        <v>760</v>
      </c>
      <c r="C1833" s="1" t="s">
        <v>4738</v>
      </c>
      <c r="D1833" s="1" t="s">
        <v>4251</v>
      </c>
      <c r="E1833" s="1" t="s">
        <v>4252</v>
      </c>
    </row>
    <row r="1834" spans="2:5" x14ac:dyDescent="0.2">
      <c r="B1834" s="1" t="s">
        <v>1649</v>
      </c>
      <c r="C1834" s="1" t="s">
        <v>5823</v>
      </c>
      <c r="D1834" s="1" t="s">
        <v>4251</v>
      </c>
      <c r="E1834" s="1" t="s">
        <v>4252</v>
      </c>
    </row>
    <row r="1835" spans="2:5" x14ac:dyDescent="0.2">
      <c r="B1835" s="1" t="s">
        <v>2514</v>
      </c>
      <c r="C1835" s="1" t="s">
        <v>6724</v>
      </c>
      <c r="D1835" s="1" t="s">
        <v>4251</v>
      </c>
      <c r="E1835" s="1" t="s">
        <v>4252</v>
      </c>
    </row>
    <row r="1836" spans="2:5" x14ac:dyDescent="0.2">
      <c r="B1836" s="1" t="s">
        <v>535</v>
      </c>
      <c r="C1836" s="1" t="s">
        <v>4453</v>
      </c>
      <c r="D1836" s="1" t="s">
        <v>4251</v>
      </c>
      <c r="E1836" s="1" t="s">
        <v>4252</v>
      </c>
    </row>
    <row r="1837" spans="2:5" x14ac:dyDescent="0.2">
      <c r="B1837" s="1" t="s">
        <v>1453</v>
      </c>
      <c r="C1837" s="1" t="s">
        <v>5623</v>
      </c>
      <c r="D1837" s="1" t="s">
        <v>4251</v>
      </c>
      <c r="E1837" s="1" t="s">
        <v>4252</v>
      </c>
    </row>
    <row r="1838" spans="2:5" x14ac:dyDescent="0.2">
      <c r="B1838" s="1" t="s">
        <v>2327</v>
      </c>
      <c r="C1838" s="1" t="s">
        <v>6537</v>
      </c>
      <c r="D1838" s="1" t="s">
        <v>4251</v>
      </c>
      <c r="E1838" s="1" t="s">
        <v>4252</v>
      </c>
    </row>
    <row r="1839" spans="2:5" x14ac:dyDescent="0.2">
      <c r="B1839" s="1" t="s">
        <v>697</v>
      </c>
      <c r="C1839" s="1" t="s">
        <v>4673</v>
      </c>
      <c r="D1839" s="1" t="s">
        <v>4251</v>
      </c>
      <c r="E1839" s="1" t="s">
        <v>4252</v>
      </c>
    </row>
    <row r="1840" spans="2:5" x14ac:dyDescent="0.2">
      <c r="B1840" s="1" t="s">
        <v>1584</v>
      </c>
      <c r="C1840" s="1" t="s">
        <v>5756</v>
      </c>
      <c r="D1840" s="1" t="s">
        <v>4251</v>
      </c>
      <c r="E1840" s="1" t="s">
        <v>4252</v>
      </c>
    </row>
    <row r="1841" spans="2:5" x14ac:dyDescent="0.2">
      <c r="B1841" s="1" t="s">
        <v>2451</v>
      </c>
      <c r="C1841" s="1" t="s">
        <v>6661</v>
      </c>
      <c r="D1841" s="1" t="s">
        <v>4251</v>
      </c>
      <c r="E1841" s="1" t="s">
        <v>4252</v>
      </c>
    </row>
    <row r="1842" spans="2:5" x14ac:dyDescent="0.2">
      <c r="B1842" s="1" t="s">
        <v>1088</v>
      </c>
      <c r="C1842" s="1" t="s">
        <v>5072</v>
      </c>
      <c r="D1842" s="1" t="s">
        <v>4251</v>
      </c>
      <c r="E1842" s="1" t="s">
        <v>4252</v>
      </c>
    </row>
    <row r="1843" spans="2:5" x14ac:dyDescent="0.2">
      <c r="B1843" s="1" t="s">
        <v>1973</v>
      </c>
      <c r="C1843" s="1" t="s">
        <v>6149</v>
      </c>
      <c r="D1843" s="1" t="s">
        <v>4251</v>
      </c>
      <c r="E1843" s="1" t="s">
        <v>4252</v>
      </c>
    </row>
    <row r="1844" spans="2:5" x14ac:dyDescent="0.2">
      <c r="B1844" s="1" t="s">
        <v>2830</v>
      </c>
      <c r="C1844" s="1" t="s">
        <v>7040</v>
      </c>
      <c r="D1844" s="1" t="s">
        <v>4251</v>
      </c>
      <c r="E1844" s="1" t="s">
        <v>4252</v>
      </c>
    </row>
    <row r="1845" spans="2:5" x14ac:dyDescent="0.2">
      <c r="B1845" s="1" t="s">
        <v>1020</v>
      </c>
      <c r="C1845" s="1" t="s">
        <v>5000</v>
      </c>
      <c r="D1845" s="1" t="s">
        <v>4251</v>
      </c>
      <c r="E1845" s="1" t="s">
        <v>4252</v>
      </c>
    </row>
    <row r="1846" spans="2:5" x14ac:dyDescent="0.2">
      <c r="B1846" s="1" t="s">
        <v>1909</v>
      </c>
      <c r="C1846" s="1" t="s">
        <v>6085</v>
      </c>
      <c r="D1846" s="1" t="s">
        <v>4251</v>
      </c>
      <c r="E1846" s="1" t="s">
        <v>4252</v>
      </c>
    </row>
    <row r="1847" spans="2:5" x14ac:dyDescent="0.2">
      <c r="B1847" s="1" t="s">
        <v>2765</v>
      </c>
      <c r="C1847" s="1" t="s">
        <v>6975</v>
      </c>
      <c r="D1847" s="1" t="s">
        <v>4251</v>
      </c>
      <c r="E1847" s="1" t="s">
        <v>4252</v>
      </c>
    </row>
    <row r="1848" spans="2:5" x14ac:dyDescent="0.2">
      <c r="B1848" s="1" t="s">
        <v>954</v>
      </c>
      <c r="C1848" s="1" t="s">
        <v>4932</v>
      </c>
      <c r="D1848" s="1" t="s">
        <v>4251</v>
      </c>
      <c r="E1848" s="1" t="s">
        <v>4252</v>
      </c>
    </row>
    <row r="1849" spans="2:5" x14ac:dyDescent="0.2">
      <c r="B1849" s="1" t="s">
        <v>1845</v>
      </c>
      <c r="C1849" s="1" t="s">
        <v>6021</v>
      </c>
      <c r="D1849" s="1" t="s">
        <v>4251</v>
      </c>
      <c r="E1849" s="1" t="s">
        <v>4252</v>
      </c>
    </row>
    <row r="1850" spans="2:5" x14ac:dyDescent="0.2">
      <c r="B1850" s="1" t="s">
        <v>2703</v>
      </c>
      <c r="C1850" s="1" t="s">
        <v>6913</v>
      </c>
      <c r="D1850" s="1" t="s">
        <v>4251</v>
      </c>
      <c r="E1850" s="1" t="s">
        <v>4252</v>
      </c>
    </row>
    <row r="1851" spans="2:5" x14ac:dyDescent="0.2">
      <c r="B1851" s="1" t="s">
        <v>3045</v>
      </c>
      <c r="C1851" s="1" t="s">
        <v>7253</v>
      </c>
      <c r="D1851" s="1" t="s">
        <v>4379</v>
      </c>
      <c r="E1851" s="1" t="s">
        <v>4380</v>
      </c>
    </row>
    <row r="1852" spans="2:5" x14ac:dyDescent="0.2">
      <c r="B1852" s="1" t="s">
        <v>468</v>
      </c>
      <c r="C1852" s="1" t="s">
        <v>4378</v>
      </c>
      <c r="D1852" s="1" t="s">
        <v>4379</v>
      </c>
      <c r="E1852" s="1" t="s">
        <v>4380</v>
      </c>
    </row>
    <row r="1853" spans="2:5" x14ac:dyDescent="0.2">
      <c r="B1853" s="1" t="s">
        <v>1376</v>
      </c>
      <c r="C1853" s="1" t="s">
        <v>5526</v>
      </c>
      <c r="D1853" s="1" t="s">
        <v>4379</v>
      </c>
      <c r="E1853" s="1" t="s">
        <v>4380</v>
      </c>
    </row>
    <row r="1854" spans="2:5" x14ac:dyDescent="0.2">
      <c r="B1854" s="1" t="s">
        <v>2253</v>
      </c>
      <c r="C1854" s="1" t="s">
        <v>6439</v>
      </c>
      <c r="D1854" s="1" t="s">
        <v>4379</v>
      </c>
      <c r="E1854" s="1" t="s">
        <v>4380</v>
      </c>
    </row>
    <row r="1855" spans="2:5" x14ac:dyDescent="0.2">
      <c r="B1855" s="1" t="s">
        <v>1650</v>
      </c>
      <c r="C1855" s="1" t="s">
        <v>5824</v>
      </c>
      <c r="D1855" s="1" t="s">
        <v>4379</v>
      </c>
      <c r="E1855" s="1" t="s">
        <v>4380</v>
      </c>
    </row>
    <row r="1856" spans="2:5" x14ac:dyDescent="0.2">
      <c r="B1856" s="1" t="s">
        <v>322</v>
      </c>
      <c r="C1856" s="1" t="s">
        <v>4031</v>
      </c>
      <c r="D1856" s="1" t="s">
        <v>4032</v>
      </c>
      <c r="E1856" s="1" t="s">
        <v>4033</v>
      </c>
    </row>
    <row r="1857" spans="2:5" x14ac:dyDescent="0.2">
      <c r="B1857" s="1" t="s">
        <v>323</v>
      </c>
      <c r="C1857" s="1" t="s">
        <v>4034</v>
      </c>
      <c r="D1857" s="1" t="s">
        <v>4035</v>
      </c>
      <c r="E1857" s="1" t="s">
        <v>4036</v>
      </c>
    </row>
    <row r="1858" spans="2:5" x14ac:dyDescent="0.2">
      <c r="B1858" s="1" t="s">
        <v>324</v>
      </c>
      <c r="C1858" s="1" t="s">
        <v>4037</v>
      </c>
      <c r="D1858" s="1" t="s">
        <v>4038</v>
      </c>
      <c r="E1858" s="1" t="s">
        <v>4039</v>
      </c>
    </row>
    <row r="1859" spans="2:5" x14ac:dyDescent="0.2">
      <c r="B1859" s="1" t="s">
        <v>1228</v>
      </c>
      <c r="C1859" s="1" t="s">
        <v>5373</v>
      </c>
      <c r="D1859" s="1" t="s">
        <v>5374</v>
      </c>
      <c r="E1859" s="1" t="s">
        <v>5375</v>
      </c>
    </row>
    <row r="1860" spans="2:5" x14ac:dyDescent="0.2">
      <c r="B1860" s="1" t="s">
        <v>2107</v>
      </c>
      <c r="C1860" s="1" t="s">
        <v>6295</v>
      </c>
      <c r="D1860" s="1" t="s">
        <v>5374</v>
      </c>
      <c r="E1860" s="1" t="s">
        <v>5375</v>
      </c>
    </row>
    <row r="1861" spans="2:5" x14ac:dyDescent="0.2">
      <c r="B1861" s="1" t="s">
        <v>2963</v>
      </c>
      <c r="C1861" s="1" t="s">
        <v>7173</v>
      </c>
      <c r="D1861" s="1" t="s">
        <v>5374</v>
      </c>
      <c r="E1861" s="1" t="s">
        <v>5375</v>
      </c>
    </row>
    <row r="1862" spans="2:5" x14ac:dyDescent="0.2">
      <c r="B1862" s="1" t="s">
        <v>275</v>
      </c>
      <c r="C1862" s="1" t="s">
        <v>3892</v>
      </c>
      <c r="D1862" s="1" t="s">
        <v>3893</v>
      </c>
      <c r="E1862" s="1" t="s">
        <v>3894</v>
      </c>
    </row>
    <row r="1863" spans="2:5" x14ac:dyDescent="0.2">
      <c r="B1863" s="1" t="s">
        <v>276</v>
      </c>
      <c r="C1863" s="1" t="s">
        <v>3895</v>
      </c>
      <c r="D1863" s="1" t="s">
        <v>3896</v>
      </c>
      <c r="E1863" s="1" t="s">
        <v>3897</v>
      </c>
    </row>
    <row r="1864" spans="2:5" x14ac:dyDescent="0.2">
      <c r="B1864" s="1" t="s">
        <v>277</v>
      </c>
      <c r="C1864" s="1" t="s">
        <v>3898</v>
      </c>
      <c r="D1864" s="1" t="s">
        <v>3899</v>
      </c>
      <c r="E1864" s="1" t="s">
        <v>3900</v>
      </c>
    </row>
    <row r="1865" spans="2:5" x14ac:dyDescent="0.2">
      <c r="B1865" s="1" t="s">
        <v>278</v>
      </c>
      <c r="C1865" s="1" t="s">
        <v>3901</v>
      </c>
      <c r="D1865" s="1" t="s">
        <v>3902</v>
      </c>
      <c r="E1865" s="1" t="s">
        <v>3903</v>
      </c>
    </row>
    <row r="1866" spans="2:5" x14ac:dyDescent="0.2">
      <c r="B1866" s="1" t="s">
        <v>279</v>
      </c>
      <c r="C1866" s="1" t="s">
        <v>3904</v>
      </c>
      <c r="D1866" s="1" t="s">
        <v>3905</v>
      </c>
      <c r="E1866" s="1" t="s">
        <v>3906</v>
      </c>
    </row>
    <row r="1867" spans="2:5" x14ac:dyDescent="0.2">
      <c r="B1867" s="1" t="s">
        <v>280</v>
      </c>
      <c r="C1867" s="1" t="s">
        <v>3907</v>
      </c>
      <c r="D1867" s="1" t="s">
        <v>3908</v>
      </c>
      <c r="E1867" s="1" t="s">
        <v>3909</v>
      </c>
    </row>
    <row r="1868" spans="2:5" x14ac:dyDescent="0.2">
      <c r="B1868" s="1" t="s">
        <v>281</v>
      </c>
      <c r="C1868" s="1" t="s">
        <v>3910</v>
      </c>
      <c r="D1868" s="1" t="s">
        <v>3911</v>
      </c>
      <c r="E1868" s="1" t="s">
        <v>3912</v>
      </c>
    </row>
    <row r="1869" spans="2:5" x14ac:dyDescent="0.2">
      <c r="B1869" s="1" t="s">
        <v>282</v>
      </c>
      <c r="C1869" s="1" t="s">
        <v>3913</v>
      </c>
      <c r="D1869" s="1" t="s">
        <v>3914</v>
      </c>
      <c r="E1869" s="1" t="s">
        <v>3915</v>
      </c>
    </row>
    <row r="1870" spans="2:5" x14ac:dyDescent="0.2">
      <c r="B1870" s="1" t="s">
        <v>522</v>
      </c>
      <c r="C1870" s="1" t="s">
        <v>4434</v>
      </c>
      <c r="D1870" s="1" t="s">
        <v>4435</v>
      </c>
      <c r="E1870" s="1" t="s">
        <v>4436</v>
      </c>
    </row>
    <row r="1871" spans="2:5" x14ac:dyDescent="0.2">
      <c r="B1871" s="1" t="s">
        <v>616</v>
      </c>
      <c r="C1871" s="1" t="s">
        <v>4586</v>
      </c>
      <c r="D1871" s="1" t="s">
        <v>4435</v>
      </c>
      <c r="E1871" s="1" t="s">
        <v>4436</v>
      </c>
    </row>
    <row r="1872" spans="2:5" x14ac:dyDescent="0.2">
      <c r="B1872" s="1" t="s">
        <v>812</v>
      </c>
      <c r="C1872" s="1" t="s">
        <v>4790</v>
      </c>
      <c r="D1872" s="1" t="s">
        <v>4435</v>
      </c>
      <c r="E1872" s="1" t="s">
        <v>4436</v>
      </c>
    </row>
    <row r="1873" spans="2:5" x14ac:dyDescent="0.2">
      <c r="B1873" s="1" t="s">
        <v>1007</v>
      </c>
      <c r="C1873" s="1" t="s">
        <v>4985</v>
      </c>
      <c r="D1873" s="1" t="s">
        <v>4435</v>
      </c>
      <c r="E1873" s="1" t="s">
        <v>4436</v>
      </c>
    </row>
    <row r="1874" spans="2:5" x14ac:dyDescent="0.2">
      <c r="B1874" s="1" t="s">
        <v>1441</v>
      </c>
      <c r="C1874" s="1" t="s">
        <v>5611</v>
      </c>
      <c r="D1874" s="1" t="s">
        <v>4435</v>
      </c>
      <c r="E1874" s="1" t="s">
        <v>4436</v>
      </c>
    </row>
    <row r="1875" spans="2:5" x14ac:dyDescent="0.2">
      <c r="B1875" s="1" t="s">
        <v>1507</v>
      </c>
      <c r="C1875" s="1" t="s">
        <v>5677</v>
      </c>
      <c r="D1875" s="1" t="s">
        <v>4435</v>
      </c>
      <c r="E1875" s="1" t="s">
        <v>4436</v>
      </c>
    </row>
    <row r="1876" spans="2:5" x14ac:dyDescent="0.2">
      <c r="B1876" s="1" t="s">
        <v>1704</v>
      </c>
      <c r="C1876" s="1" t="s">
        <v>5878</v>
      </c>
      <c r="D1876" s="1" t="s">
        <v>4435</v>
      </c>
      <c r="E1876" s="1" t="s">
        <v>4436</v>
      </c>
    </row>
    <row r="1877" spans="2:5" x14ac:dyDescent="0.2">
      <c r="B1877" s="1" t="s">
        <v>1897</v>
      </c>
      <c r="C1877" s="1" t="s">
        <v>6073</v>
      </c>
      <c r="D1877" s="1" t="s">
        <v>4435</v>
      </c>
      <c r="E1877" s="1" t="s">
        <v>4436</v>
      </c>
    </row>
    <row r="1878" spans="2:5" x14ac:dyDescent="0.2">
      <c r="B1878" s="1" t="s">
        <v>2377</v>
      </c>
      <c r="C1878" s="1" t="s">
        <v>6587</v>
      </c>
      <c r="D1878" s="1" t="s">
        <v>3914</v>
      </c>
      <c r="E1878" s="1" t="s">
        <v>3915</v>
      </c>
    </row>
    <row r="1879" spans="2:5" x14ac:dyDescent="0.2">
      <c r="B1879" s="1" t="s">
        <v>2378</v>
      </c>
      <c r="C1879" s="1" t="s">
        <v>6588</v>
      </c>
      <c r="D1879" s="1" t="s">
        <v>4435</v>
      </c>
      <c r="E1879" s="1" t="s">
        <v>4436</v>
      </c>
    </row>
    <row r="1880" spans="2:5" x14ac:dyDescent="0.2">
      <c r="B1880" s="1" t="s">
        <v>2565</v>
      </c>
      <c r="C1880" s="1" t="s">
        <v>6775</v>
      </c>
      <c r="D1880" s="1" t="s">
        <v>4435</v>
      </c>
      <c r="E1880" s="1" t="s">
        <v>4436</v>
      </c>
    </row>
    <row r="1881" spans="2:5" x14ac:dyDescent="0.2">
      <c r="B1881" s="1" t="s">
        <v>2754</v>
      </c>
      <c r="C1881" s="1" t="s">
        <v>6964</v>
      </c>
      <c r="D1881" s="1" t="s">
        <v>4435</v>
      </c>
      <c r="E1881" s="1" t="s">
        <v>4436</v>
      </c>
    </row>
    <row r="1882" spans="2:5" x14ac:dyDescent="0.2">
      <c r="B1882" s="1" t="s">
        <v>286</v>
      </c>
      <c r="C1882" s="1" t="s">
        <v>3925</v>
      </c>
      <c r="D1882" s="1" t="s">
        <v>3926</v>
      </c>
      <c r="E1882" s="1" t="s">
        <v>3927</v>
      </c>
    </row>
    <row r="1883" spans="2:5" x14ac:dyDescent="0.2">
      <c r="B1883" s="1" t="s">
        <v>287</v>
      </c>
      <c r="C1883" s="1" t="s">
        <v>3928</v>
      </c>
      <c r="D1883" s="1" t="s">
        <v>3929</v>
      </c>
      <c r="E1883" s="1" t="s">
        <v>3930</v>
      </c>
    </row>
    <row r="1884" spans="2:5" x14ac:dyDescent="0.2">
      <c r="B1884" s="1" t="s">
        <v>288</v>
      </c>
      <c r="C1884" s="1" t="s">
        <v>3931</v>
      </c>
      <c r="D1884" s="1" t="s">
        <v>3932</v>
      </c>
      <c r="E1884" s="1" t="s">
        <v>3933</v>
      </c>
    </row>
    <row r="1885" spans="2:5" x14ac:dyDescent="0.2">
      <c r="B1885" s="1" t="s">
        <v>1218</v>
      </c>
      <c r="C1885" s="1" t="s">
        <v>5346</v>
      </c>
      <c r="D1885" s="1" t="s">
        <v>5347</v>
      </c>
      <c r="E1885" s="1" t="s">
        <v>5348</v>
      </c>
    </row>
    <row r="1886" spans="2:5" x14ac:dyDescent="0.2">
      <c r="B1886" s="1" t="s">
        <v>2097</v>
      </c>
      <c r="C1886" s="1" t="s">
        <v>6285</v>
      </c>
      <c r="D1886" s="1" t="s">
        <v>5347</v>
      </c>
      <c r="E1886" s="1" t="s">
        <v>5348</v>
      </c>
    </row>
    <row r="1887" spans="2:5" x14ac:dyDescent="0.2">
      <c r="B1887" s="1" t="s">
        <v>2953</v>
      </c>
      <c r="C1887" s="1" t="s">
        <v>7163</v>
      </c>
      <c r="D1887" s="1" t="s">
        <v>5347</v>
      </c>
      <c r="E1887" s="1" t="s">
        <v>5348</v>
      </c>
    </row>
    <row r="1888" spans="2:5" x14ac:dyDescent="0.2">
      <c r="B1888" s="1" t="s">
        <v>283</v>
      </c>
      <c r="C1888" s="1" t="s">
        <v>3916</v>
      </c>
      <c r="D1888" s="1" t="s">
        <v>3917</v>
      </c>
      <c r="E1888" s="1" t="s">
        <v>3918</v>
      </c>
    </row>
    <row r="1889" spans="2:5" x14ac:dyDescent="0.2">
      <c r="B1889" s="1" t="s">
        <v>284</v>
      </c>
      <c r="C1889" s="1" t="s">
        <v>3919</v>
      </c>
      <c r="D1889" s="1" t="s">
        <v>3920</v>
      </c>
      <c r="E1889" s="1" t="s">
        <v>3921</v>
      </c>
    </row>
    <row r="1890" spans="2:5" x14ac:dyDescent="0.2">
      <c r="B1890" s="1" t="s">
        <v>285</v>
      </c>
      <c r="C1890" s="1" t="s">
        <v>3922</v>
      </c>
      <c r="D1890" s="1" t="s">
        <v>3923</v>
      </c>
      <c r="E1890" s="1" t="s">
        <v>3924</v>
      </c>
    </row>
    <row r="1891" spans="2:5" x14ac:dyDescent="0.2">
      <c r="B1891" s="1" t="s">
        <v>1217</v>
      </c>
      <c r="C1891" s="1" t="s">
        <v>5343</v>
      </c>
      <c r="D1891" s="1" t="s">
        <v>5344</v>
      </c>
      <c r="E1891" s="1" t="s">
        <v>5345</v>
      </c>
    </row>
    <row r="1892" spans="2:5" x14ac:dyDescent="0.2">
      <c r="B1892" s="1" t="s">
        <v>2096</v>
      </c>
      <c r="C1892" s="1" t="s">
        <v>6284</v>
      </c>
      <c r="D1892" s="1" t="s">
        <v>5344</v>
      </c>
      <c r="E1892" s="1" t="s">
        <v>5345</v>
      </c>
    </row>
    <row r="1893" spans="2:5" x14ac:dyDescent="0.2">
      <c r="B1893" s="1" t="s">
        <v>2952</v>
      </c>
      <c r="C1893" s="1" t="s">
        <v>7162</v>
      </c>
      <c r="D1893" s="1" t="s">
        <v>5344</v>
      </c>
      <c r="E1893" s="1" t="s">
        <v>5345</v>
      </c>
    </row>
    <row r="1894" spans="2:5" x14ac:dyDescent="0.2">
      <c r="B1894" s="1" t="s">
        <v>642</v>
      </c>
      <c r="C1894" s="1" t="s">
        <v>4616</v>
      </c>
      <c r="D1894" s="1" t="s">
        <v>4290</v>
      </c>
      <c r="E1894" s="1" t="s">
        <v>4291</v>
      </c>
    </row>
    <row r="1895" spans="2:5" x14ac:dyDescent="0.2">
      <c r="B1895" s="1" t="s">
        <v>1532</v>
      </c>
      <c r="C1895" s="1" t="s">
        <v>5704</v>
      </c>
      <c r="D1895" s="1" t="s">
        <v>4290</v>
      </c>
      <c r="E1895" s="1" t="s">
        <v>4291</v>
      </c>
    </row>
    <row r="1896" spans="2:5" x14ac:dyDescent="0.2">
      <c r="B1896" s="1" t="s">
        <v>2401</v>
      </c>
      <c r="C1896" s="1" t="s">
        <v>6611</v>
      </c>
      <c r="D1896" s="1" t="s">
        <v>4290</v>
      </c>
      <c r="E1896" s="1" t="s">
        <v>4291</v>
      </c>
    </row>
    <row r="1897" spans="2:5" x14ac:dyDescent="0.2">
      <c r="B1897" s="1" t="s">
        <v>903</v>
      </c>
      <c r="C1897" s="1" t="s">
        <v>4881</v>
      </c>
      <c r="D1897" s="1" t="s">
        <v>4290</v>
      </c>
      <c r="E1897" s="1" t="s">
        <v>4291</v>
      </c>
    </row>
    <row r="1898" spans="2:5" x14ac:dyDescent="0.2">
      <c r="B1898" s="1" t="s">
        <v>1794</v>
      </c>
      <c r="C1898" s="1" t="s">
        <v>5970</v>
      </c>
      <c r="D1898" s="1" t="s">
        <v>4290</v>
      </c>
      <c r="E1898" s="1" t="s">
        <v>4291</v>
      </c>
    </row>
    <row r="1899" spans="2:5" x14ac:dyDescent="0.2">
      <c r="B1899" s="1" t="s">
        <v>2653</v>
      </c>
      <c r="C1899" s="1" t="s">
        <v>6863</v>
      </c>
      <c r="D1899" s="1" t="s">
        <v>4290</v>
      </c>
      <c r="E1899" s="1" t="s">
        <v>4291</v>
      </c>
    </row>
    <row r="1900" spans="2:5" x14ac:dyDescent="0.2">
      <c r="B1900" s="1" t="s">
        <v>1251</v>
      </c>
      <c r="C1900" s="1" t="s">
        <v>5398</v>
      </c>
      <c r="D1900" s="1" t="s">
        <v>4290</v>
      </c>
      <c r="E1900" s="1" t="s">
        <v>4291</v>
      </c>
    </row>
    <row r="1901" spans="2:5" x14ac:dyDescent="0.2">
      <c r="B1901" s="1" t="s">
        <v>2130</v>
      </c>
      <c r="C1901" s="1" t="s">
        <v>6318</v>
      </c>
      <c r="D1901" s="1" t="s">
        <v>4290</v>
      </c>
      <c r="E1901" s="1" t="s">
        <v>4291</v>
      </c>
    </row>
    <row r="1902" spans="2:5" x14ac:dyDescent="0.2">
      <c r="B1902" s="1" t="s">
        <v>2987</v>
      </c>
      <c r="C1902" s="1" t="s">
        <v>7197</v>
      </c>
      <c r="D1902" s="1" t="s">
        <v>4290</v>
      </c>
      <c r="E1902" s="1" t="s">
        <v>4291</v>
      </c>
    </row>
    <row r="1903" spans="2:5" x14ac:dyDescent="0.2">
      <c r="B1903" s="1" t="s">
        <v>409</v>
      </c>
      <c r="C1903" s="1" t="s">
        <v>4289</v>
      </c>
      <c r="D1903" s="1" t="s">
        <v>4290</v>
      </c>
      <c r="E1903" s="1" t="s">
        <v>4291</v>
      </c>
    </row>
    <row r="1904" spans="2:5" x14ac:dyDescent="0.2">
      <c r="B1904" s="1" t="s">
        <v>1320</v>
      </c>
      <c r="C1904" s="1" t="s">
        <v>5468</v>
      </c>
      <c r="D1904" s="1" t="s">
        <v>4290</v>
      </c>
      <c r="E1904" s="1" t="s">
        <v>4291</v>
      </c>
    </row>
    <row r="1905" spans="2:5" x14ac:dyDescent="0.2">
      <c r="B1905" s="1" t="s">
        <v>2201</v>
      </c>
      <c r="C1905" s="1" t="s">
        <v>6387</v>
      </c>
      <c r="D1905" s="1" t="s">
        <v>4290</v>
      </c>
      <c r="E1905" s="1" t="s">
        <v>4291</v>
      </c>
    </row>
    <row r="1906" spans="2:5" x14ac:dyDescent="0.2">
      <c r="B1906" s="1" t="s">
        <v>3059</v>
      </c>
      <c r="C1906" s="1" t="s">
        <v>7267</v>
      </c>
      <c r="D1906" s="1" t="s">
        <v>4290</v>
      </c>
      <c r="E1906" s="1" t="s">
        <v>4291</v>
      </c>
    </row>
    <row r="1907" spans="2:5" x14ac:dyDescent="0.2">
      <c r="B1907" s="1" t="s">
        <v>481</v>
      </c>
      <c r="C1907" s="1" t="s">
        <v>4393</v>
      </c>
      <c r="D1907" s="1" t="s">
        <v>4290</v>
      </c>
      <c r="E1907" s="1" t="s">
        <v>4291</v>
      </c>
    </row>
    <row r="1908" spans="2:5" x14ac:dyDescent="0.2">
      <c r="B1908" s="1" t="s">
        <v>1390</v>
      </c>
      <c r="C1908" s="1" t="s">
        <v>5540</v>
      </c>
      <c r="D1908" s="1" t="s">
        <v>4290</v>
      </c>
      <c r="E1908" s="1" t="s">
        <v>4291</v>
      </c>
    </row>
    <row r="1909" spans="2:5" x14ac:dyDescent="0.2">
      <c r="B1909" s="1" t="s">
        <v>2266</v>
      </c>
      <c r="C1909" s="1" t="s">
        <v>6452</v>
      </c>
      <c r="D1909" s="1" t="s">
        <v>4290</v>
      </c>
      <c r="E1909" s="1" t="s">
        <v>4291</v>
      </c>
    </row>
    <row r="1910" spans="2:5" x14ac:dyDescent="0.2">
      <c r="B1910" s="1" t="s">
        <v>838</v>
      </c>
      <c r="C1910" s="1" t="s">
        <v>4816</v>
      </c>
      <c r="D1910" s="1" t="s">
        <v>4290</v>
      </c>
      <c r="E1910" s="1" t="s">
        <v>4291</v>
      </c>
    </row>
    <row r="1911" spans="2:5" x14ac:dyDescent="0.2">
      <c r="B1911" s="1" t="s">
        <v>1729</v>
      </c>
      <c r="C1911" s="1" t="s">
        <v>5905</v>
      </c>
      <c r="D1911" s="1" t="s">
        <v>4290</v>
      </c>
      <c r="E1911" s="1" t="s">
        <v>4291</v>
      </c>
    </row>
    <row r="1912" spans="2:5" x14ac:dyDescent="0.2">
      <c r="B1912" s="1" t="s">
        <v>2589</v>
      </c>
      <c r="C1912" s="1" t="s">
        <v>6799</v>
      </c>
      <c r="D1912" s="1" t="s">
        <v>4290</v>
      </c>
      <c r="E1912" s="1" t="s">
        <v>4291</v>
      </c>
    </row>
    <row r="1913" spans="2:5" x14ac:dyDescent="0.2">
      <c r="B1913" s="1" t="s">
        <v>773</v>
      </c>
      <c r="C1913" s="1" t="s">
        <v>4751</v>
      </c>
      <c r="D1913" s="1" t="s">
        <v>4290</v>
      </c>
      <c r="E1913" s="1" t="s">
        <v>4291</v>
      </c>
    </row>
    <row r="1914" spans="2:5" x14ac:dyDescent="0.2">
      <c r="B1914" s="1" t="s">
        <v>1663</v>
      </c>
      <c r="C1914" s="1" t="s">
        <v>5837</v>
      </c>
      <c r="D1914" s="1" t="s">
        <v>4290</v>
      </c>
      <c r="E1914" s="1" t="s">
        <v>4291</v>
      </c>
    </row>
    <row r="1915" spans="2:5" x14ac:dyDescent="0.2">
      <c r="B1915" s="1" t="s">
        <v>2526</v>
      </c>
      <c r="C1915" s="1" t="s">
        <v>6736</v>
      </c>
      <c r="D1915" s="1" t="s">
        <v>4290</v>
      </c>
      <c r="E1915" s="1" t="s">
        <v>4291</v>
      </c>
    </row>
    <row r="1916" spans="2:5" x14ac:dyDescent="0.2">
      <c r="B1916" s="1" t="s">
        <v>548</v>
      </c>
      <c r="C1916" s="1" t="s">
        <v>4466</v>
      </c>
      <c r="D1916" s="1" t="s">
        <v>4290</v>
      </c>
      <c r="E1916" s="1" t="s">
        <v>4291</v>
      </c>
    </row>
    <row r="1917" spans="2:5" x14ac:dyDescent="0.2">
      <c r="B1917" s="1" t="s">
        <v>1467</v>
      </c>
      <c r="C1917" s="1" t="s">
        <v>5637</v>
      </c>
      <c r="D1917" s="1" t="s">
        <v>4290</v>
      </c>
      <c r="E1917" s="1" t="s">
        <v>4291</v>
      </c>
    </row>
    <row r="1918" spans="2:5" x14ac:dyDescent="0.2">
      <c r="B1918" s="1" t="s">
        <v>2339</v>
      </c>
      <c r="C1918" s="1" t="s">
        <v>6549</v>
      </c>
      <c r="D1918" s="1" t="s">
        <v>4290</v>
      </c>
      <c r="E1918" s="1" t="s">
        <v>4291</v>
      </c>
    </row>
    <row r="1919" spans="2:5" x14ac:dyDescent="0.2">
      <c r="B1919" s="1" t="s">
        <v>709</v>
      </c>
      <c r="C1919" s="1" t="s">
        <v>4685</v>
      </c>
      <c r="D1919" s="1" t="s">
        <v>4290</v>
      </c>
      <c r="E1919" s="1" t="s">
        <v>4291</v>
      </c>
    </row>
    <row r="1920" spans="2:5" x14ac:dyDescent="0.2">
      <c r="B1920" s="1" t="s">
        <v>1597</v>
      </c>
      <c r="C1920" s="1" t="s">
        <v>5769</v>
      </c>
      <c r="D1920" s="1" t="s">
        <v>4290</v>
      </c>
      <c r="E1920" s="1" t="s">
        <v>4291</v>
      </c>
    </row>
    <row r="1921" spans="2:5" x14ac:dyDescent="0.2">
      <c r="B1921" s="1" t="s">
        <v>2464</v>
      </c>
      <c r="C1921" s="1" t="s">
        <v>6674</v>
      </c>
      <c r="D1921" s="1" t="s">
        <v>4290</v>
      </c>
      <c r="E1921" s="1" t="s">
        <v>4291</v>
      </c>
    </row>
    <row r="1922" spans="2:5" x14ac:dyDescent="0.2">
      <c r="B1922" s="1" t="s">
        <v>1100</v>
      </c>
      <c r="C1922" s="1" t="s">
        <v>5084</v>
      </c>
      <c r="D1922" s="1" t="s">
        <v>4290</v>
      </c>
      <c r="E1922" s="1" t="s">
        <v>4291</v>
      </c>
    </row>
    <row r="1923" spans="2:5" x14ac:dyDescent="0.2">
      <c r="B1923" s="1" t="s">
        <v>1986</v>
      </c>
      <c r="C1923" s="1" t="s">
        <v>6162</v>
      </c>
      <c r="D1923" s="1" t="s">
        <v>4290</v>
      </c>
      <c r="E1923" s="1" t="s">
        <v>4291</v>
      </c>
    </row>
    <row r="1924" spans="2:5" x14ac:dyDescent="0.2">
      <c r="B1924" s="1" t="s">
        <v>2844</v>
      </c>
      <c r="C1924" s="1" t="s">
        <v>7054</v>
      </c>
      <c r="D1924" s="1" t="s">
        <v>4290</v>
      </c>
      <c r="E1924" s="1" t="s">
        <v>4291</v>
      </c>
    </row>
    <row r="1925" spans="2:5" x14ac:dyDescent="0.2">
      <c r="B1925" s="1" t="s">
        <v>1034</v>
      </c>
      <c r="C1925" s="1" t="s">
        <v>5014</v>
      </c>
      <c r="D1925" s="1" t="s">
        <v>4290</v>
      </c>
      <c r="E1925" s="1" t="s">
        <v>4291</v>
      </c>
    </row>
    <row r="1926" spans="2:5" x14ac:dyDescent="0.2">
      <c r="B1926" s="1" t="s">
        <v>1922</v>
      </c>
      <c r="C1926" s="1" t="s">
        <v>6098</v>
      </c>
      <c r="D1926" s="1" t="s">
        <v>4290</v>
      </c>
      <c r="E1926" s="1" t="s">
        <v>4291</v>
      </c>
    </row>
    <row r="1927" spans="2:5" x14ac:dyDescent="0.2">
      <c r="B1927" s="1" t="s">
        <v>2779</v>
      </c>
      <c r="C1927" s="1" t="s">
        <v>6989</v>
      </c>
      <c r="D1927" s="1" t="s">
        <v>4290</v>
      </c>
      <c r="E1927" s="1" t="s">
        <v>4291</v>
      </c>
    </row>
    <row r="1928" spans="2:5" x14ac:dyDescent="0.2">
      <c r="B1928" s="1" t="s">
        <v>967</v>
      </c>
      <c r="C1928" s="1" t="s">
        <v>4945</v>
      </c>
      <c r="D1928" s="1" t="s">
        <v>4290</v>
      </c>
      <c r="E1928" s="1" t="s">
        <v>4291</v>
      </c>
    </row>
    <row r="1929" spans="2:5" x14ac:dyDescent="0.2">
      <c r="B1929" s="1" t="s">
        <v>1858</v>
      </c>
      <c r="C1929" s="1" t="s">
        <v>6034</v>
      </c>
      <c r="D1929" s="1" t="s">
        <v>4290</v>
      </c>
      <c r="E1929" s="1" t="s">
        <v>4291</v>
      </c>
    </row>
    <row r="1930" spans="2:5" x14ac:dyDescent="0.2">
      <c r="B1930" s="1" t="s">
        <v>2716</v>
      </c>
      <c r="C1930" s="1" t="s">
        <v>6926</v>
      </c>
      <c r="D1930" s="1" t="s">
        <v>4290</v>
      </c>
      <c r="E1930" s="1" t="s">
        <v>4291</v>
      </c>
    </row>
    <row r="1931" spans="2:5" x14ac:dyDescent="0.2">
      <c r="B1931" s="1" t="s">
        <v>646</v>
      </c>
      <c r="C1931" s="1" t="s">
        <v>4620</v>
      </c>
      <c r="D1931" s="1" t="s">
        <v>4305</v>
      </c>
      <c r="E1931" s="1" t="s">
        <v>4306</v>
      </c>
    </row>
    <row r="1932" spans="2:5" x14ac:dyDescent="0.2">
      <c r="B1932" s="1" t="s">
        <v>1536</v>
      </c>
      <c r="C1932" s="1" t="s">
        <v>5708</v>
      </c>
      <c r="D1932" s="1" t="s">
        <v>4305</v>
      </c>
      <c r="E1932" s="1" t="s">
        <v>4306</v>
      </c>
    </row>
    <row r="1933" spans="2:5" x14ac:dyDescent="0.2">
      <c r="B1933" s="1" t="s">
        <v>2403</v>
      </c>
      <c r="C1933" s="1" t="s">
        <v>6613</v>
      </c>
      <c r="D1933" s="1" t="s">
        <v>4305</v>
      </c>
      <c r="E1933" s="1" t="s">
        <v>4306</v>
      </c>
    </row>
    <row r="1934" spans="2:5" x14ac:dyDescent="0.2">
      <c r="B1934" s="1" t="s">
        <v>907</v>
      </c>
      <c r="C1934" s="1" t="s">
        <v>4885</v>
      </c>
      <c r="D1934" s="1" t="s">
        <v>4305</v>
      </c>
      <c r="E1934" s="1" t="s">
        <v>4306</v>
      </c>
    </row>
    <row r="1935" spans="2:5" x14ac:dyDescent="0.2">
      <c r="B1935" s="1" t="s">
        <v>1798</v>
      </c>
      <c r="C1935" s="1" t="s">
        <v>5974</v>
      </c>
      <c r="D1935" s="1" t="s">
        <v>4305</v>
      </c>
      <c r="E1935" s="1" t="s">
        <v>4306</v>
      </c>
    </row>
    <row r="1936" spans="2:5" x14ac:dyDescent="0.2">
      <c r="B1936" s="1" t="s">
        <v>2657</v>
      </c>
      <c r="C1936" s="1" t="s">
        <v>6867</v>
      </c>
      <c r="D1936" s="1" t="s">
        <v>4305</v>
      </c>
      <c r="E1936" s="1" t="s">
        <v>4306</v>
      </c>
    </row>
    <row r="1937" spans="2:5" x14ac:dyDescent="0.2">
      <c r="B1937" s="1" t="s">
        <v>2134</v>
      </c>
      <c r="C1937" s="1" t="s">
        <v>6322</v>
      </c>
      <c r="D1937" s="1" t="s">
        <v>4305</v>
      </c>
      <c r="E1937" s="1" t="s">
        <v>4306</v>
      </c>
    </row>
    <row r="1938" spans="2:5" x14ac:dyDescent="0.2">
      <c r="B1938" s="1" t="s">
        <v>2990</v>
      </c>
      <c r="C1938" s="1" t="s">
        <v>7200</v>
      </c>
      <c r="D1938" s="1" t="s">
        <v>4305</v>
      </c>
      <c r="E1938" s="1" t="s">
        <v>4306</v>
      </c>
    </row>
    <row r="1939" spans="2:5" x14ac:dyDescent="0.2">
      <c r="B1939" s="1" t="s">
        <v>414</v>
      </c>
      <c r="C1939" s="1" t="s">
        <v>4304</v>
      </c>
      <c r="D1939" s="1" t="s">
        <v>4305</v>
      </c>
      <c r="E1939" s="1" t="s">
        <v>4306</v>
      </c>
    </row>
    <row r="1940" spans="2:5" x14ac:dyDescent="0.2">
      <c r="B1940" s="1" t="s">
        <v>1325</v>
      </c>
      <c r="C1940" s="1" t="s">
        <v>5473</v>
      </c>
      <c r="D1940" s="1" t="s">
        <v>4305</v>
      </c>
      <c r="E1940" s="1" t="s">
        <v>4306</v>
      </c>
    </row>
    <row r="1941" spans="2:5" x14ac:dyDescent="0.2">
      <c r="B1941" s="1" t="s">
        <v>2205</v>
      </c>
      <c r="C1941" s="1" t="s">
        <v>6391</v>
      </c>
      <c r="D1941" s="1" t="s">
        <v>4305</v>
      </c>
      <c r="E1941" s="1" t="s">
        <v>4306</v>
      </c>
    </row>
    <row r="1942" spans="2:5" x14ac:dyDescent="0.2">
      <c r="B1942" s="1" t="s">
        <v>3063</v>
      </c>
      <c r="C1942" s="1" t="s">
        <v>7271</v>
      </c>
      <c r="D1942" s="1" t="s">
        <v>4305</v>
      </c>
      <c r="E1942" s="1" t="s">
        <v>4306</v>
      </c>
    </row>
    <row r="1943" spans="2:5" x14ac:dyDescent="0.2">
      <c r="B1943" s="1" t="s">
        <v>485</v>
      </c>
      <c r="C1943" s="1" t="s">
        <v>4397</v>
      </c>
      <c r="D1943" s="1" t="s">
        <v>4305</v>
      </c>
      <c r="E1943" s="1" t="s">
        <v>4306</v>
      </c>
    </row>
    <row r="1944" spans="2:5" x14ac:dyDescent="0.2">
      <c r="B1944" s="1" t="s">
        <v>1394</v>
      </c>
      <c r="C1944" s="1" t="s">
        <v>5544</v>
      </c>
      <c r="D1944" s="1" t="s">
        <v>4305</v>
      </c>
      <c r="E1944" s="1" t="s">
        <v>4306</v>
      </c>
    </row>
    <row r="1945" spans="2:5" x14ac:dyDescent="0.2">
      <c r="B1945" s="1" t="s">
        <v>2269</v>
      </c>
      <c r="C1945" s="1" t="s">
        <v>6455</v>
      </c>
      <c r="D1945" s="1" t="s">
        <v>4305</v>
      </c>
      <c r="E1945" s="1" t="s">
        <v>4306</v>
      </c>
    </row>
    <row r="1946" spans="2:5" x14ac:dyDescent="0.2">
      <c r="B1946" s="1" t="s">
        <v>842</v>
      </c>
      <c r="C1946" s="1" t="s">
        <v>4820</v>
      </c>
      <c r="D1946" s="1" t="s">
        <v>4305</v>
      </c>
      <c r="E1946" s="1" t="s">
        <v>4306</v>
      </c>
    </row>
    <row r="1947" spans="2:5" x14ac:dyDescent="0.2">
      <c r="B1947" s="1" t="s">
        <v>2592</v>
      </c>
      <c r="C1947" s="1" t="s">
        <v>6802</v>
      </c>
      <c r="D1947" s="1" t="s">
        <v>4305</v>
      </c>
      <c r="E1947" s="1" t="s">
        <v>4306</v>
      </c>
    </row>
    <row r="1948" spans="2:5" x14ac:dyDescent="0.2">
      <c r="B1948" s="1" t="s">
        <v>1668</v>
      </c>
      <c r="C1948" s="1" t="s">
        <v>5842</v>
      </c>
      <c r="D1948" s="1" t="s">
        <v>4305</v>
      </c>
      <c r="E1948" s="1" t="s">
        <v>4306</v>
      </c>
    </row>
    <row r="1949" spans="2:5" x14ac:dyDescent="0.2">
      <c r="B1949" s="1" t="s">
        <v>2529</v>
      </c>
      <c r="C1949" s="1" t="s">
        <v>6739</v>
      </c>
      <c r="D1949" s="1" t="s">
        <v>4305</v>
      </c>
      <c r="E1949" s="1" t="s">
        <v>4306</v>
      </c>
    </row>
    <row r="1950" spans="2:5" x14ac:dyDescent="0.2">
      <c r="B1950" s="1" t="s">
        <v>553</v>
      </c>
      <c r="C1950" s="1" t="s">
        <v>4471</v>
      </c>
      <c r="D1950" s="1" t="s">
        <v>4305</v>
      </c>
      <c r="E1950" s="1" t="s">
        <v>4306</v>
      </c>
    </row>
    <row r="1951" spans="2:5" x14ac:dyDescent="0.2">
      <c r="B1951" s="1" t="s">
        <v>1471</v>
      </c>
      <c r="C1951" s="1" t="s">
        <v>5641</v>
      </c>
      <c r="D1951" s="1" t="s">
        <v>4305</v>
      </c>
      <c r="E1951" s="1" t="s">
        <v>4306</v>
      </c>
    </row>
    <row r="1952" spans="2:5" x14ac:dyDescent="0.2">
      <c r="B1952" s="1" t="s">
        <v>2341</v>
      </c>
      <c r="C1952" s="1" t="s">
        <v>6551</v>
      </c>
      <c r="D1952" s="1" t="s">
        <v>4305</v>
      </c>
      <c r="E1952" s="1" t="s">
        <v>4306</v>
      </c>
    </row>
    <row r="1953" spans="2:5" x14ac:dyDescent="0.2">
      <c r="B1953" s="1" t="s">
        <v>713</v>
      </c>
      <c r="C1953" s="1" t="s">
        <v>4689</v>
      </c>
      <c r="D1953" s="1" t="s">
        <v>4305</v>
      </c>
      <c r="E1953" s="1" t="s">
        <v>4306</v>
      </c>
    </row>
    <row r="1954" spans="2:5" x14ac:dyDescent="0.2">
      <c r="B1954" s="1" t="s">
        <v>1601</v>
      </c>
      <c r="C1954" s="1" t="s">
        <v>5773</v>
      </c>
      <c r="D1954" s="1" t="s">
        <v>4305</v>
      </c>
      <c r="E1954" s="1" t="s">
        <v>4306</v>
      </c>
    </row>
    <row r="1955" spans="2:5" x14ac:dyDescent="0.2">
      <c r="B1955" s="1" t="s">
        <v>2467</v>
      </c>
      <c r="C1955" s="1" t="s">
        <v>6677</v>
      </c>
      <c r="D1955" s="1" t="s">
        <v>4305</v>
      </c>
      <c r="E1955" s="1" t="s">
        <v>4306</v>
      </c>
    </row>
    <row r="1956" spans="2:5" x14ac:dyDescent="0.2">
      <c r="B1956" s="1" t="s">
        <v>1104</v>
      </c>
      <c r="C1956" s="1" t="s">
        <v>5088</v>
      </c>
      <c r="D1956" s="1" t="s">
        <v>4305</v>
      </c>
      <c r="E1956" s="1" t="s">
        <v>4306</v>
      </c>
    </row>
    <row r="1957" spans="2:5" x14ac:dyDescent="0.2">
      <c r="B1957" s="1" t="s">
        <v>1991</v>
      </c>
      <c r="C1957" s="1" t="s">
        <v>6167</v>
      </c>
      <c r="D1957" s="1" t="s">
        <v>4305</v>
      </c>
      <c r="E1957" s="1" t="s">
        <v>4306</v>
      </c>
    </row>
    <row r="1958" spans="2:5" x14ac:dyDescent="0.2">
      <c r="B1958" s="1" t="s">
        <v>2847</v>
      </c>
      <c r="C1958" s="1" t="s">
        <v>7057</v>
      </c>
      <c r="D1958" s="1" t="s">
        <v>4305</v>
      </c>
      <c r="E1958" s="1" t="s">
        <v>4306</v>
      </c>
    </row>
    <row r="1959" spans="2:5" x14ac:dyDescent="0.2">
      <c r="B1959" s="1" t="s">
        <v>1039</v>
      </c>
      <c r="C1959" s="1" t="s">
        <v>5019</v>
      </c>
      <c r="D1959" s="1" t="s">
        <v>4305</v>
      </c>
      <c r="E1959" s="1" t="s">
        <v>4306</v>
      </c>
    </row>
    <row r="1960" spans="2:5" x14ac:dyDescent="0.2">
      <c r="B1960" s="1" t="s">
        <v>1925</v>
      </c>
      <c r="C1960" s="1" t="s">
        <v>6101</v>
      </c>
      <c r="D1960" s="1" t="s">
        <v>4305</v>
      </c>
      <c r="E1960" s="1" t="s">
        <v>4306</v>
      </c>
    </row>
    <row r="1961" spans="2:5" x14ac:dyDescent="0.2">
      <c r="B1961" s="1" t="s">
        <v>2782</v>
      </c>
      <c r="C1961" s="1" t="s">
        <v>6992</v>
      </c>
      <c r="D1961" s="1" t="s">
        <v>4305</v>
      </c>
      <c r="E1961" s="1" t="s">
        <v>4306</v>
      </c>
    </row>
    <row r="1962" spans="2:5" x14ac:dyDescent="0.2">
      <c r="B1962" s="1" t="s">
        <v>971</v>
      </c>
      <c r="C1962" s="1" t="s">
        <v>4949</v>
      </c>
      <c r="D1962" s="1" t="s">
        <v>4305</v>
      </c>
      <c r="E1962" s="1" t="s">
        <v>4306</v>
      </c>
    </row>
    <row r="1963" spans="2:5" x14ac:dyDescent="0.2">
      <c r="B1963" s="1" t="s">
        <v>1861</v>
      </c>
      <c r="C1963" s="1" t="s">
        <v>6037</v>
      </c>
      <c r="D1963" s="1" t="s">
        <v>4305</v>
      </c>
      <c r="E1963" s="1" t="s">
        <v>4306</v>
      </c>
    </row>
    <row r="1964" spans="2:5" x14ac:dyDescent="0.2">
      <c r="B1964" s="1" t="s">
        <v>2718</v>
      </c>
      <c r="C1964" s="1" t="s">
        <v>6928</v>
      </c>
      <c r="D1964" s="1" t="s">
        <v>4305</v>
      </c>
      <c r="E1964" s="1" t="s">
        <v>4306</v>
      </c>
    </row>
    <row r="1965" spans="2:5" x14ac:dyDescent="0.2">
      <c r="B1965" s="1" t="s">
        <v>641</v>
      </c>
      <c r="C1965" s="1" t="s">
        <v>4615</v>
      </c>
      <c r="D1965" s="1" t="s">
        <v>4287</v>
      </c>
      <c r="E1965" s="1" t="s">
        <v>4288</v>
      </c>
    </row>
    <row r="1966" spans="2:5" x14ac:dyDescent="0.2">
      <c r="B1966" s="1" t="s">
        <v>1531</v>
      </c>
      <c r="C1966" s="1" t="s">
        <v>5703</v>
      </c>
      <c r="D1966" s="1" t="s">
        <v>4287</v>
      </c>
      <c r="E1966" s="1" t="s">
        <v>4288</v>
      </c>
    </row>
    <row r="1967" spans="2:5" x14ac:dyDescent="0.2">
      <c r="B1967" s="1" t="s">
        <v>2400</v>
      </c>
      <c r="C1967" s="1" t="s">
        <v>6610</v>
      </c>
      <c r="D1967" s="1" t="s">
        <v>4287</v>
      </c>
      <c r="E1967" s="1" t="s">
        <v>4288</v>
      </c>
    </row>
    <row r="1968" spans="2:5" x14ac:dyDescent="0.2">
      <c r="B1968" s="1" t="s">
        <v>902</v>
      </c>
      <c r="C1968" s="1" t="s">
        <v>4880</v>
      </c>
      <c r="D1968" s="1" t="s">
        <v>4287</v>
      </c>
      <c r="E1968" s="1" t="s">
        <v>4288</v>
      </c>
    </row>
    <row r="1969" spans="2:5" x14ac:dyDescent="0.2">
      <c r="B1969" s="1" t="s">
        <v>1793</v>
      </c>
      <c r="C1969" s="1" t="s">
        <v>5969</v>
      </c>
      <c r="D1969" s="1" t="s">
        <v>4287</v>
      </c>
      <c r="E1969" s="1" t="s">
        <v>4288</v>
      </c>
    </row>
    <row r="1970" spans="2:5" x14ac:dyDescent="0.2">
      <c r="B1970" s="1" t="s">
        <v>2652</v>
      </c>
      <c r="C1970" s="1" t="s">
        <v>6862</v>
      </c>
      <c r="D1970" s="1" t="s">
        <v>4287</v>
      </c>
      <c r="E1970" s="1" t="s">
        <v>4288</v>
      </c>
    </row>
    <row r="1971" spans="2:5" x14ac:dyDescent="0.2">
      <c r="B1971" s="1" t="s">
        <v>1250</v>
      </c>
      <c r="C1971" s="1" t="s">
        <v>5397</v>
      </c>
      <c r="D1971" s="1" t="s">
        <v>4287</v>
      </c>
      <c r="E1971" s="1" t="s">
        <v>4288</v>
      </c>
    </row>
    <row r="1972" spans="2:5" x14ac:dyDescent="0.2">
      <c r="B1972" s="1" t="s">
        <v>2129</v>
      </c>
      <c r="C1972" s="1" t="s">
        <v>6317</v>
      </c>
      <c r="D1972" s="1" t="s">
        <v>4287</v>
      </c>
      <c r="E1972" s="1" t="s">
        <v>4288</v>
      </c>
    </row>
    <row r="1973" spans="2:5" x14ac:dyDescent="0.2">
      <c r="B1973" s="1" t="s">
        <v>2986</v>
      </c>
      <c r="C1973" s="1" t="s">
        <v>7196</v>
      </c>
      <c r="D1973" s="1" t="s">
        <v>4287</v>
      </c>
      <c r="E1973" s="1" t="s">
        <v>4288</v>
      </c>
    </row>
    <row r="1974" spans="2:5" x14ac:dyDescent="0.2">
      <c r="B1974" s="1" t="s">
        <v>408</v>
      </c>
      <c r="C1974" s="1" t="s">
        <v>4286</v>
      </c>
      <c r="D1974" s="1" t="s">
        <v>4287</v>
      </c>
      <c r="E1974" s="1" t="s">
        <v>4288</v>
      </c>
    </row>
    <row r="1975" spans="2:5" x14ac:dyDescent="0.2">
      <c r="B1975" s="1" t="s">
        <v>1319</v>
      </c>
      <c r="C1975" s="1" t="s">
        <v>5467</v>
      </c>
      <c r="D1975" s="1" t="s">
        <v>4287</v>
      </c>
      <c r="E1975" s="1" t="s">
        <v>4288</v>
      </c>
    </row>
    <row r="1976" spans="2:5" x14ac:dyDescent="0.2">
      <c r="B1976" s="1" t="s">
        <v>2200</v>
      </c>
      <c r="C1976" s="1" t="s">
        <v>6386</v>
      </c>
      <c r="D1976" s="1" t="s">
        <v>4287</v>
      </c>
      <c r="E1976" s="1" t="s">
        <v>4288</v>
      </c>
    </row>
    <row r="1977" spans="2:5" x14ac:dyDescent="0.2">
      <c r="B1977" s="1" t="s">
        <v>3058</v>
      </c>
      <c r="C1977" s="1" t="s">
        <v>7266</v>
      </c>
      <c r="D1977" s="1" t="s">
        <v>4287</v>
      </c>
      <c r="E1977" s="1" t="s">
        <v>4288</v>
      </c>
    </row>
    <row r="1978" spans="2:5" x14ac:dyDescent="0.2">
      <c r="B1978" s="1" t="s">
        <v>480</v>
      </c>
      <c r="C1978" s="1" t="s">
        <v>4392</v>
      </c>
      <c r="D1978" s="1" t="s">
        <v>4287</v>
      </c>
      <c r="E1978" s="1" t="s">
        <v>4288</v>
      </c>
    </row>
    <row r="1979" spans="2:5" x14ac:dyDescent="0.2">
      <c r="B1979" s="1" t="s">
        <v>1389</v>
      </c>
      <c r="C1979" s="1" t="s">
        <v>5539</v>
      </c>
      <c r="D1979" s="1" t="s">
        <v>4287</v>
      </c>
      <c r="E1979" s="1" t="s">
        <v>4288</v>
      </c>
    </row>
    <row r="1980" spans="2:5" x14ac:dyDescent="0.2">
      <c r="B1980" s="1" t="s">
        <v>2265</v>
      </c>
      <c r="C1980" s="1" t="s">
        <v>6451</v>
      </c>
      <c r="D1980" s="1" t="s">
        <v>4287</v>
      </c>
      <c r="E1980" s="1" t="s">
        <v>4288</v>
      </c>
    </row>
    <row r="1981" spans="2:5" x14ac:dyDescent="0.2">
      <c r="B1981" s="1" t="s">
        <v>837</v>
      </c>
      <c r="C1981" s="1" t="s">
        <v>4815</v>
      </c>
      <c r="D1981" s="1" t="s">
        <v>4287</v>
      </c>
      <c r="E1981" s="1" t="s">
        <v>4288</v>
      </c>
    </row>
    <row r="1982" spans="2:5" x14ac:dyDescent="0.2">
      <c r="B1982" s="1" t="s">
        <v>1728</v>
      </c>
      <c r="C1982" s="1" t="s">
        <v>5904</v>
      </c>
      <c r="D1982" s="1" t="s">
        <v>4287</v>
      </c>
      <c r="E1982" s="1" t="s">
        <v>4288</v>
      </c>
    </row>
    <row r="1983" spans="2:5" x14ac:dyDescent="0.2">
      <c r="B1983" s="1" t="s">
        <v>2588</v>
      </c>
      <c r="C1983" s="1" t="s">
        <v>6798</v>
      </c>
      <c r="D1983" s="1" t="s">
        <v>4287</v>
      </c>
      <c r="E1983" s="1" t="s">
        <v>4288</v>
      </c>
    </row>
    <row r="1984" spans="2:5" x14ac:dyDescent="0.2">
      <c r="B1984" s="1" t="s">
        <v>772</v>
      </c>
      <c r="C1984" s="1" t="s">
        <v>4750</v>
      </c>
      <c r="D1984" s="1" t="s">
        <v>4287</v>
      </c>
      <c r="E1984" s="1" t="s">
        <v>4288</v>
      </c>
    </row>
    <row r="1985" spans="2:5" x14ac:dyDescent="0.2">
      <c r="B1985" s="1" t="s">
        <v>1662</v>
      </c>
      <c r="C1985" s="1" t="s">
        <v>5836</v>
      </c>
      <c r="D1985" s="1" t="s">
        <v>4287</v>
      </c>
      <c r="E1985" s="1" t="s">
        <v>4288</v>
      </c>
    </row>
    <row r="1986" spans="2:5" x14ac:dyDescent="0.2">
      <c r="B1986" s="1" t="s">
        <v>2525</v>
      </c>
      <c r="C1986" s="1" t="s">
        <v>6735</v>
      </c>
      <c r="D1986" s="1" t="s">
        <v>4287</v>
      </c>
      <c r="E1986" s="1" t="s">
        <v>4288</v>
      </c>
    </row>
    <row r="1987" spans="2:5" x14ac:dyDescent="0.2">
      <c r="B1987" s="1" t="s">
        <v>547</v>
      </c>
      <c r="C1987" s="1" t="s">
        <v>4465</v>
      </c>
      <c r="D1987" s="1" t="s">
        <v>4287</v>
      </c>
      <c r="E1987" s="1" t="s">
        <v>4288</v>
      </c>
    </row>
    <row r="1988" spans="2:5" x14ac:dyDescent="0.2">
      <c r="B1988" s="1" t="s">
        <v>1466</v>
      </c>
      <c r="C1988" s="1" t="s">
        <v>5636</v>
      </c>
      <c r="D1988" s="1" t="s">
        <v>4287</v>
      </c>
      <c r="E1988" s="1" t="s">
        <v>4288</v>
      </c>
    </row>
    <row r="1989" spans="2:5" x14ac:dyDescent="0.2">
      <c r="B1989" s="1" t="s">
        <v>2338</v>
      </c>
      <c r="C1989" s="1" t="s">
        <v>6548</v>
      </c>
      <c r="D1989" s="1" t="s">
        <v>4287</v>
      </c>
      <c r="E1989" s="1" t="s">
        <v>4288</v>
      </c>
    </row>
    <row r="1990" spans="2:5" x14ac:dyDescent="0.2">
      <c r="B1990" s="1" t="s">
        <v>708</v>
      </c>
      <c r="C1990" s="1" t="s">
        <v>4684</v>
      </c>
      <c r="D1990" s="1" t="s">
        <v>4287</v>
      </c>
      <c r="E1990" s="1" t="s">
        <v>4288</v>
      </c>
    </row>
    <row r="1991" spans="2:5" x14ac:dyDescent="0.2">
      <c r="B1991" s="1" t="s">
        <v>1596</v>
      </c>
      <c r="C1991" s="1" t="s">
        <v>5768</v>
      </c>
      <c r="D1991" s="1" t="s">
        <v>4287</v>
      </c>
      <c r="E1991" s="1" t="s">
        <v>4288</v>
      </c>
    </row>
    <row r="1992" spans="2:5" x14ac:dyDescent="0.2">
      <c r="B1992" s="1" t="s">
        <v>2463</v>
      </c>
      <c r="C1992" s="1" t="s">
        <v>6673</v>
      </c>
      <c r="D1992" s="1" t="s">
        <v>4287</v>
      </c>
      <c r="E1992" s="1" t="s">
        <v>4288</v>
      </c>
    </row>
    <row r="1993" spans="2:5" x14ac:dyDescent="0.2">
      <c r="B1993" s="1" t="s">
        <v>1099</v>
      </c>
      <c r="C1993" s="1" t="s">
        <v>5083</v>
      </c>
      <c r="D1993" s="1" t="s">
        <v>4287</v>
      </c>
      <c r="E1993" s="1" t="s">
        <v>4288</v>
      </c>
    </row>
    <row r="1994" spans="2:5" x14ac:dyDescent="0.2">
      <c r="B1994" s="1" t="s">
        <v>1985</v>
      </c>
      <c r="C1994" s="1" t="s">
        <v>6161</v>
      </c>
      <c r="D1994" s="1" t="s">
        <v>4287</v>
      </c>
      <c r="E1994" s="1" t="s">
        <v>4288</v>
      </c>
    </row>
    <row r="1995" spans="2:5" x14ac:dyDescent="0.2">
      <c r="B1995" s="1" t="s">
        <v>2843</v>
      </c>
      <c r="C1995" s="1" t="s">
        <v>7053</v>
      </c>
      <c r="D1995" s="1" t="s">
        <v>4287</v>
      </c>
      <c r="E1995" s="1" t="s">
        <v>4288</v>
      </c>
    </row>
    <row r="1996" spans="2:5" x14ac:dyDescent="0.2">
      <c r="B1996" s="1" t="s">
        <v>1033</v>
      </c>
      <c r="C1996" s="1" t="s">
        <v>5013</v>
      </c>
      <c r="D1996" s="1" t="s">
        <v>4287</v>
      </c>
      <c r="E1996" s="1" t="s">
        <v>4288</v>
      </c>
    </row>
    <row r="1997" spans="2:5" x14ac:dyDescent="0.2">
      <c r="B1997" s="1" t="s">
        <v>1921</v>
      </c>
      <c r="C1997" s="1" t="s">
        <v>6097</v>
      </c>
      <c r="D1997" s="1" t="s">
        <v>4287</v>
      </c>
      <c r="E1997" s="1" t="s">
        <v>4288</v>
      </c>
    </row>
    <row r="1998" spans="2:5" x14ac:dyDescent="0.2">
      <c r="B1998" s="1" t="s">
        <v>2778</v>
      </c>
      <c r="C1998" s="1" t="s">
        <v>6988</v>
      </c>
      <c r="D1998" s="1" t="s">
        <v>4287</v>
      </c>
      <c r="E1998" s="1" t="s">
        <v>4288</v>
      </c>
    </row>
    <row r="1999" spans="2:5" x14ac:dyDescent="0.2">
      <c r="B1999" s="1" t="s">
        <v>966</v>
      </c>
      <c r="C1999" s="1" t="s">
        <v>4944</v>
      </c>
      <c r="D1999" s="1" t="s">
        <v>4287</v>
      </c>
      <c r="E1999" s="1" t="s">
        <v>4288</v>
      </c>
    </row>
    <row r="2000" spans="2:5" x14ac:dyDescent="0.2">
      <c r="B2000" s="1" t="s">
        <v>1857</v>
      </c>
      <c r="C2000" s="1" t="s">
        <v>6033</v>
      </c>
      <c r="D2000" s="1" t="s">
        <v>4287</v>
      </c>
      <c r="E2000" s="1" t="s">
        <v>4288</v>
      </c>
    </row>
    <row r="2001" spans="2:5" x14ac:dyDescent="0.2">
      <c r="B2001" s="1" t="s">
        <v>2715</v>
      </c>
      <c r="C2001" s="1" t="s">
        <v>6925</v>
      </c>
      <c r="D2001" s="1" t="s">
        <v>4287</v>
      </c>
      <c r="E2001" s="1" t="s">
        <v>4288</v>
      </c>
    </row>
    <row r="2002" spans="2:5" x14ac:dyDescent="0.2">
      <c r="B2002" s="1" t="s">
        <v>639</v>
      </c>
      <c r="C2002" s="1" t="s">
        <v>4613</v>
      </c>
      <c r="D2002" s="1" t="s">
        <v>4281</v>
      </c>
      <c r="E2002" s="1" t="s">
        <v>4282</v>
      </c>
    </row>
    <row r="2003" spans="2:5" x14ac:dyDescent="0.2">
      <c r="B2003" s="1" t="s">
        <v>1529</v>
      </c>
      <c r="C2003" s="1" t="s">
        <v>5701</v>
      </c>
      <c r="D2003" s="1" t="s">
        <v>4281</v>
      </c>
      <c r="E2003" s="1" t="s">
        <v>4282</v>
      </c>
    </row>
    <row r="2004" spans="2:5" x14ac:dyDescent="0.2">
      <c r="B2004" s="1" t="s">
        <v>2398</v>
      </c>
      <c r="C2004" s="1" t="s">
        <v>6608</v>
      </c>
      <c r="D2004" s="1" t="s">
        <v>4281</v>
      </c>
      <c r="E2004" s="1" t="s">
        <v>4282</v>
      </c>
    </row>
    <row r="2005" spans="2:5" x14ac:dyDescent="0.2">
      <c r="B2005" s="1" t="s">
        <v>900</v>
      </c>
      <c r="C2005" s="1" t="s">
        <v>4878</v>
      </c>
      <c r="D2005" s="1" t="s">
        <v>4281</v>
      </c>
      <c r="E2005" s="1" t="s">
        <v>4282</v>
      </c>
    </row>
    <row r="2006" spans="2:5" x14ac:dyDescent="0.2">
      <c r="B2006" s="1" t="s">
        <v>1791</v>
      </c>
      <c r="C2006" s="1" t="s">
        <v>5967</v>
      </c>
      <c r="D2006" s="1" t="s">
        <v>4281</v>
      </c>
      <c r="E2006" s="1" t="s">
        <v>4282</v>
      </c>
    </row>
    <row r="2007" spans="2:5" x14ac:dyDescent="0.2">
      <c r="B2007" s="1" t="s">
        <v>2650</v>
      </c>
      <c r="C2007" s="1" t="s">
        <v>6860</v>
      </c>
      <c r="D2007" s="1" t="s">
        <v>4281</v>
      </c>
      <c r="E2007" s="1" t="s">
        <v>4282</v>
      </c>
    </row>
    <row r="2008" spans="2:5" x14ac:dyDescent="0.2">
      <c r="B2008" s="1" t="s">
        <v>1248</v>
      </c>
      <c r="C2008" s="1" t="s">
        <v>5395</v>
      </c>
      <c r="D2008" s="1" t="s">
        <v>4281</v>
      </c>
      <c r="E2008" s="1" t="s">
        <v>4282</v>
      </c>
    </row>
    <row r="2009" spans="2:5" x14ac:dyDescent="0.2">
      <c r="B2009" s="1" t="s">
        <v>2127</v>
      </c>
      <c r="C2009" s="1" t="s">
        <v>6315</v>
      </c>
      <c r="D2009" s="1" t="s">
        <v>4281</v>
      </c>
      <c r="E2009" s="1" t="s">
        <v>4282</v>
      </c>
    </row>
    <row r="2010" spans="2:5" x14ac:dyDescent="0.2">
      <c r="B2010" s="1" t="s">
        <v>2984</v>
      </c>
      <c r="C2010" s="1" t="s">
        <v>7194</v>
      </c>
      <c r="D2010" s="1" t="s">
        <v>4281</v>
      </c>
      <c r="E2010" s="1" t="s">
        <v>4282</v>
      </c>
    </row>
    <row r="2011" spans="2:5" x14ac:dyDescent="0.2">
      <c r="B2011" s="1" t="s">
        <v>406</v>
      </c>
      <c r="C2011" s="1" t="s">
        <v>4280</v>
      </c>
      <c r="D2011" s="1" t="s">
        <v>4281</v>
      </c>
      <c r="E2011" s="1" t="s">
        <v>4282</v>
      </c>
    </row>
    <row r="2012" spans="2:5" x14ac:dyDescent="0.2">
      <c r="B2012" s="1" t="s">
        <v>1317</v>
      </c>
      <c r="C2012" s="1" t="s">
        <v>5465</v>
      </c>
      <c r="D2012" s="1" t="s">
        <v>4281</v>
      </c>
      <c r="E2012" s="1" t="s">
        <v>4282</v>
      </c>
    </row>
    <row r="2013" spans="2:5" x14ac:dyDescent="0.2">
      <c r="B2013" s="1" t="s">
        <v>2198</v>
      </c>
      <c r="C2013" s="1" t="s">
        <v>6384</v>
      </c>
      <c r="D2013" s="1" t="s">
        <v>4281</v>
      </c>
      <c r="E2013" s="1" t="s">
        <v>4282</v>
      </c>
    </row>
    <row r="2014" spans="2:5" x14ac:dyDescent="0.2">
      <c r="B2014" s="1" t="s">
        <v>3056</v>
      </c>
      <c r="C2014" s="1" t="s">
        <v>7264</v>
      </c>
      <c r="D2014" s="1" t="s">
        <v>4281</v>
      </c>
      <c r="E2014" s="1" t="s">
        <v>4282</v>
      </c>
    </row>
    <row r="2015" spans="2:5" x14ac:dyDescent="0.2">
      <c r="B2015" s="1" t="s">
        <v>478</v>
      </c>
      <c r="C2015" s="1" t="s">
        <v>4390</v>
      </c>
      <c r="D2015" s="1" t="s">
        <v>4281</v>
      </c>
      <c r="E2015" s="1" t="s">
        <v>4282</v>
      </c>
    </row>
    <row r="2016" spans="2:5" x14ac:dyDescent="0.2">
      <c r="B2016" s="1" t="s">
        <v>1387</v>
      </c>
      <c r="C2016" s="1" t="s">
        <v>5537</v>
      </c>
      <c r="D2016" s="1" t="s">
        <v>4281</v>
      </c>
      <c r="E2016" s="1" t="s">
        <v>4282</v>
      </c>
    </row>
    <row r="2017" spans="2:5" x14ac:dyDescent="0.2">
      <c r="B2017" s="1" t="s">
        <v>2263</v>
      </c>
      <c r="C2017" s="1" t="s">
        <v>6449</v>
      </c>
      <c r="D2017" s="1" t="s">
        <v>4281</v>
      </c>
      <c r="E2017" s="1" t="s">
        <v>4282</v>
      </c>
    </row>
    <row r="2018" spans="2:5" x14ac:dyDescent="0.2">
      <c r="B2018" s="1" t="s">
        <v>835</v>
      </c>
      <c r="C2018" s="1" t="s">
        <v>4813</v>
      </c>
      <c r="D2018" s="1" t="s">
        <v>4281</v>
      </c>
      <c r="E2018" s="1" t="s">
        <v>4282</v>
      </c>
    </row>
    <row r="2019" spans="2:5" x14ac:dyDescent="0.2">
      <c r="B2019" s="1" t="s">
        <v>1726</v>
      </c>
      <c r="C2019" s="1" t="s">
        <v>5902</v>
      </c>
      <c r="D2019" s="1" t="s">
        <v>4281</v>
      </c>
      <c r="E2019" s="1" t="s">
        <v>4282</v>
      </c>
    </row>
    <row r="2020" spans="2:5" x14ac:dyDescent="0.2">
      <c r="B2020" s="1" t="s">
        <v>2586</v>
      </c>
      <c r="C2020" s="1" t="s">
        <v>6796</v>
      </c>
      <c r="D2020" s="1" t="s">
        <v>4281</v>
      </c>
      <c r="E2020" s="1" t="s">
        <v>4282</v>
      </c>
    </row>
    <row r="2021" spans="2:5" x14ac:dyDescent="0.2">
      <c r="B2021" s="1" t="s">
        <v>770</v>
      </c>
      <c r="C2021" s="1" t="s">
        <v>4748</v>
      </c>
      <c r="D2021" s="1" t="s">
        <v>4281</v>
      </c>
      <c r="E2021" s="1" t="s">
        <v>4282</v>
      </c>
    </row>
    <row r="2022" spans="2:5" x14ac:dyDescent="0.2">
      <c r="B2022" s="1" t="s">
        <v>1660</v>
      </c>
      <c r="C2022" s="1" t="s">
        <v>5834</v>
      </c>
      <c r="D2022" s="1" t="s">
        <v>4281</v>
      </c>
      <c r="E2022" s="1" t="s">
        <v>4282</v>
      </c>
    </row>
    <row r="2023" spans="2:5" x14ac:dyDescent="0.2">
      <c r="B2023" s="1" t="s">
        <v>2523</v>
      </c>
      <c r="C2023" s="1" t="s">
        <v>6733</v>
      </c>
      <c r="D2023" s="1" t="s">
        <v>4281</v>
      </c>
      <c r="E2023" s="1" t="s">
        <v>4282</v>
      </c>
    </row>
    <row r="2024" spans="2:5" x14ac:dyDescent="0.2">
      <c r="B2024" s="1" t="s">
        <v>545</v>
      </c>
      <c r="C2024" s="1" t="s">
        <v>4463</v>
      </c>
      <c r="D2024" s="1" t="s">
        <v>4281</v>
      </c>
      <c r="E2024" s="1" t="s">
        <v>4282</v>
      </c>
    </row>
    <row r="2025" spans="2:5" x14ac:dyDescent="0.2">
      <c r="B2025" s="1" t="s">
        <v>1464</v>
      </c>
      <c r="C2025" s="1" t="s">
        <v>5634</v>
      </c>
      <c r="D2025" s="1" t="s">
        <v>4281</v>
      </c>
      <c r="E2025" s="1" t="s">
        <v>4282</v>
      </c>
    </row>
    <row r="2026" spans="2:5" x14ac:dyDescent="0.2">
      <c r="B2026" s="1" t="s">
        <v>2336</v>
      </c>
      <c r="C2026" s="1" t="s">
        <v>6546</v>
      </c>
      <c r="D2026" s="1" t="s">
        <v>4281</v>
      </c>
      <c r="E2026" s="1" t="s">
        <v>4282</v>
      </c>
    </row>
    <row r="2027" spans="2:5" x14ac:dyDescent="0.2">
      <c r="B2027" s="1" t="s">
        <v>706</v>
      </c>
      <c r="C2027" s="1" t="s">
        <v>4682</v>
      </c>
      <c r="D2027" s="1" t="s">
        <v>4281</v>
      </c>
      <c r="E2027" s="1" t="s">
        <v>4282</v>
      </c>
    </row>
    <row r="2028" spans="2:5" x14ac:dyDescent="0.2">
      <c r="B2028" s="1" t="s">
        <v>1594</v>
      </c>
      <c r="C2028" s="1" t="s">
        <v>5766</v>
      </c>
      <c r="D2028" s="1" t="s">
        <v>4281</v>
      </c>
      <c r="E2028" s="1" t="s">
        <v>4282</v>
      </c>
    </row>
    <row r="2029" spans="2:5" x14ac:dyDescent="0.2">
      <c r="B2029" s="1" t="s">
        <v>2461</v>
      </c>
      <c r="C2029" s="1" t="s">
        <v>6671</v>
      </c>
      <c r="D2029" s="1" t="s">
        <v>4281</v>
      </c>
      <c r="E2029" s="1" t="s">
        <v>4282</v>
      </c>
    </row>
    <row r="2030" spans="2:5" x14ac:dyDescent="0.2">
      <c r="B2030" s="1" t="s">
        <v>1097</v>
      </c>
      <c r="C2030" s="1" t="s">
        <v>5081</v>
      </c>
      <c r="D2030" s="1" t="s">
        <v>4281</v>
      </c>
      <c r="E2030" s="1" t="s">
        <v>4282</v>
      </c>
    </row>
    <row r="2031" spans="2:5" x14ac:dyDescent="0.2">
      <c r="B2031" s="1" t="s">
        <v>1983</v>
      </c>
      <c r="C2031" s="1" t="s">
        <v>6159</v>
      </c>
      <c r="D2031" s="1" t="s">
        <v>4281</v>
      </c>
      <c r="E2031" s="1" t="s">
        <v>4282</v>
      </c>
    </row>
    <row r="2032" spans="2:5" x14ac:dyDescent="0.2">
      <c r="B2032" s="1" t="s">
        <v>2841</v>
      </c>
      <c r="C2032" s="1" t="s">
        <v>7051</v>
      </c>
      <c r="D2032" s="1" t="s">
        <v>4281</v>
      </c>
      <c r="E2032" s="1" t="s">
        <v>4282</v>
      </c>
    </row>
    <row r="2033" spans="2:5" x14ac:dyDescent="0.2">
      <c r="B2033" s="1" t="s">
        <v>1031</v>
      </c>
      <c r="C2033" s="1" t="s">
        <v>5011</v>
      </c>
      <c r="D2033" s="1" t="s">
        <v>4281</v>
      </c>
      <c r="E2033" s="1" t="s">
        <v>4282</v>
      </c>
    </row>
    <row r="2034" spans="2:5" x14ac:dyDescent="0.2">
      <c r="B2034" s="1" t="s">
        <v>1919</v>
      </c>
      <c r="C2034" s="1" t="s">
        <v>6095</v>
      </c>
      <c r="D2034" s="1" t="s">
        <v>4281</v>
      </c>
      <c r="E2034" s="1" t="s">
        <v>4282</v>
      </c>
    </row>
    <row r="2035" spans="2:5" x14ac:dyDescent="0.2">
      <c r="B2035" s="1" t="s">
        <v>2776</v>
      </c>
      <c r="C2035" s="1" t="s">
        <v>6986</v>
      </c>
      <c r="D2035" s="1" t="s">
        <v>4281</v>
      </c>
      <c r="E2035" s="1" t="s">
        <v>4282</v>
      </c>
    </row>
    <row r="2036" spans="2:5" x14ac:dyDescent="0.2">
      <c r="B2036" s="1" t="s">
        <v>964</v>
      </c>
      <c r="C2036" s="1" t="s">
        <v>4942</v>
      </c>
      <c r="D2036" s="1" t="s">
        <v>4281</v>
      </c>
      <c r="E2036" s="1" t="s">
        <v>4282</v>
      </c>
    </row>
    <row r="2037" spans="2:5" x14ac:dyDescent="0.2">
      <c r="B2037" s="1" t="s">
        <v>1855</v>
      </c>
      <c r="C2037" s="1" t="s">
        <v>6031</v>
      </c>
      <c r="D2037" s="1" t="s">
        <v>4281</v>
      </c>
      <c r="E2037" s="1" t="s">
        <v>4282</v>
      </c>
    </row>
    <row r="2038" spans="2:5" x14ac:dyDescent="0.2">
      <c r="B2038" s="1" t="s">
        <v>2713</v>
      </c>
      <c r="C2038" s="1" t="s">
        <v>6923</v>
      </c>
      <c r="D2038" s="1" t="s">
        <v>4281</v>
      </c>
      <c r="E2038" s="1" t="s">
        <v>4282</v>
      </c>
    </row>
    <row r="2039" spans="2:5" x14ac:dyDescent="0.2">
      <c r="B2039" s="1" t="s">
        <v>640</v>
      </c>
      <c r="C2039" s="1" t="s">
        <v>4614</v>
      </c>
      <c r="D2039" s="1" t="s">
        <v>4284</v>
      </c>
      <c r="E2039" s="1" t="s">
        <v>4285</v>
      </c>
    </row>
    <row r="2040" spans="2:5" x14ac:dyDescent="0.2">
      <c r="B2040" s="1" t="s">
        <v>1530</v>
      </c>
      <c r="C2040" s="1" t="s">
        <v>5702</v>
      </c>
      <c r="D2040" s="1" t="s">
        <v>4284</v>
      </c>
      <c r="E2040" s="1" t="s">
        <v>4285</v>
      </c>
    </row>
    <row r="2041" spans="2:5" x14ac:dyDescent="0.2">
      <c r="B2041" s="1" t="s">
        <v>2399</v>
      </c>
      <c r="C2041" s="1" t="s">
        <v>6609</v>
      </c>
      <c r="D2041" s="1" t="s">
        <v>4284</v>
      </c>
      <c r="E2041" s="1" t="s">
        <v>4285</v>
      </c>
    </row>
    <row r="2042" spans="2:5" x14ac:dyDescent="0.2">
      <c r="B2042" s="1" t="s">
        <v>901</v>
      </c>
      <c r="C2042" s="1" t="s">
        <v>4879</v>
      </c>
      <c r="D2042" s="1" t="s">
        <v>4284</v>
      </c>
      <c r="E2042" s="1" t="s">
        <v>4285</v>
      </c>
    </row>
    <row r="2043" spans="2:5" x14ac:dyDescent="0.2">
      <c r="B2043" s="1" t="s">
        <v>1792</v>
      </c>
      <c r="C2043" s="1" t="s">
        <v>5968</v>
      </c>
      <c r="D2043" s="1" t="s">
        <v>4284</v>
      </c>
      <c r="E2043" s="1" t="s">
        <v>4285</v>
      </c>
    </row>
    <row r="2044" spans="2:5" x14ac:dyDescent="0.2">
      <c r="B2044" s="1" t="s">
        <v>2651</v>
      </c>
      <c r="C2044" s="1" t="s">
        <v>6861</v>
      </c>
      <c r="D2044" s="1" t="s">
        <v>4284</v>
      </c>
      <c r="E2044" s="1" t="s">
        <v>4285</v>
      </c>
    </row>
    <row r="2045" spans="2:5" x14ac:dyDescent="0.2">
      <c r="B2045" s="1" t="s">
        <v>1249</v>
      </c>
      <c r="C2045" s="1" t="s">
        <v>5396</v>
      </c>
      <c r="D2045" s="1" t="s">
        <v>4284</v>
      </c>
      <c r="E2045" s="1" t="s">
        <v>4285</v>
      </c>
    </row>
    <row r="2046" spans="2:5" x14ac:dyDescent="0.2">
      <c r="B2046" s="1" t="s">
        <v>2128</v>
      </c>
      <c r="C2046" s="1" t="s">
        <v>6316</v>
      </c>
      <c r="D2046" s="1" t="s">
        <v>4284</v>
      </c>
      <c r="E2046" s="1" t="s">
        <v>4285</v>
      </c>
    </row>
    <row r="2047" spans="2:5" x14ac:dyDescent="0.2">
      <c r="B2047" s="1" t="s">
        <v>2985</v>
      </c>
      <c r="C2047" s="1" t="s">
        <v>7195</v>
      </c>
      <c r="D2047" s="1" t="s">
        <v>4284</v>
      </c>
      <c r="E2047" s="1" t="s">
        <v>4285</v>
      </c>
    </row>
    <row r="2048" spans="2:5" x14ac:dyDescent="0.2">
      <c r="B2048" s="1" t="s">
        <v>407</v>
      </c>
      <c r="C2048" s="1" t="s">
        <v>4283</v>
      </c>
      <c r="D2048" s="1" t="s">
        <v>4284</v>
      </c>
      <c r="E2048" s="1" t="s">
        <v>4285</v>
      </c>
    </row>
    <row r="2049" spans="2:5" x14ac:dyDescent="0.2">
      <c r="B2049" s="1" t="s">
        <v>1318</v>
      </c>
      <c r="C2049" s="1" t="s">
        <v>5466</v>
      </c>
      <c r="D2049" s="1" t="s">
        <v>4284</v>
      </c>
      <c r="E2049" s="1" t="s">
        <v>4285</v>
      </c>
    </row>
    <row r="2050" spans="2:5" x14ac:dyDescent="0.2">
      <c r="B2050" s="1" t="s">
        <v>2199</v>
      </c>
      <c r="C2050" s="1" t="s">
        <v>6385</v>
      </c>
      <c r="D2050" s="1" t="s">
        <v>4284</v>
      </c>
      <c r="E2050" s="1" t="s">
        <v>4285</v>
      </c>
    </row>
    <row r="2051" spans="2:5" x14ac:dyDescent="0.2">
      <c r="B2051" s="1" t="s">
        <v>3057</v>
      </c>
      <c r="C2051" s="1" t="s">
        <v>7265</v>
      </c>
      <c r="D2051" s="1" t="s">
        <v>4284</v>
      </c>
      <c r="E2051" s="1" t="s">
        <v>4285</v>
      </c>
    </row>
    <row r="2052" spans="2:5" x14ac:dyDescent="0.2">
      <c r="B2052" s="1" t="s">
        <v>479</v>
      </c>
      <c r="C2052" s="1" t="s">
        <v>4391</v>
      </c>
      <c r="D2052" s="1" t="s">
        <v>4284</v>
      </c>
      <c r="E2052" s="1" t="s">
        <v>4285</v>
      </c>
    </row>
    <row r="2053" spans="2:5" x14ac:dyDescent="0.2">
      <c r="B2053" s="1" t="s">
        <v>1388</v>
      </c>
      <c r="C2053" s="1" t="s">
        <v>5538</v>
      </c>
      <c r="D2053" s="1" t="s">
        <v>4284</v>
      </c>
      <c r="E2053" s="1" t="s">
        <v>4285</v>
      </c>
    </row>
    <row r="2054" spans="2:5" x14ac:dyDescent="0.2">
      <c r="B2054" s="1" t="s">
        <v>2264</v>
      </c>
      <c r="C2054" s="1" t="s">
        <v>6450</v>
      </c>
      <c r="D2054" s="1" t="s">
        <v>4284</v>
      </c>
      <c r="E2054" s="1" t="s">
        <v>4285</v>
      </c>
    </row>
    <row r="2055" spans="2:5" x14ac:dyDescent="0.2">
      <c r="B2055" s="1" t="s">
        <v>836</v>
      </c>
      <c r="C2055" s="1" t="s">
        <v>4814</v>
      </c>
      <c r="D2055" s="1" t="s">
        <v>4284</v>
      </c>
      <c r="E2055" s="1" t="s">
        <v>4285</v>
      </c>
    </row>
    <row r="2056" spans="2:5" x14ac:dyDescent="0.2">
      <c r="B2056" s="1" t="s">
        <v>1727</v>
      </c>
      <c r="C2056" s="1" t="s">
        <v>5903</v>
      </c>
      <c r="D2056" s="1" t="s">
        <v>4284</v>
      </c>
      <c r="E2056" s="1" t="s">
        <v>4285</v>
      </c>
    </row>
    <row r="2057" spans="2:5" x14ac:dyDescent="0.2">
      <c r="B2057" s="1" t="s">
        <v>2587</v>
      </c>
      <c r="C2057" s="1" t="s">
        <v>6797</v>
      </c>
      <c r="D2057" s="1" t="s">
        <v>4284</v>
      </c>
      <c r="E2057" s="1" t="s">
        <v>4285</v>
      </c>
    </row>
    <row r="2058" spans="2:5" x14ac:dyDescent="0.2">
      <c r="B2058" s="1" t="s">
        <v>771</v>
      </c>
      <c r="C2058" s="1" t="s">
        <v>4749</v>
      </c>
      <c r="D2058" s="1" t="s">
        <v>4284</v>
      </c>
      <c r="E2058" s="1" t="s">
        <v>4285</v>
      </c>
    </row>
    <row r="2059" spans="2:5" x14ac:dyDescent="0.2">
      <c r="B2059" s="1" t="s">
        <v>1661</v>
      </c>
      <c r="C2059" s="1" t="s">
        <v>5835</v>
      </c>
      <c r="D2059" s="1" t="s">
        <v>4284</v>
      </c>
      <c r="E2059" s="1" t="s">
        <v>4285</v>
      </c>
    </row>
    <row r="2060" spans="2:5" x14ac:dyDescent="0.2">
      <c r="B2060" s="1" t="s">
        <v>2524</v>
      </c>
      <c r="C2060" s="1" t="s">
        <v>6734</v>
      </c>
      <c r="D2060" s="1" t="s">
        <v>4284</v>
      </c>
      <c r="E2060" s="1" t="s">
        <v>4285</v>
      </c>
    </row>
    <row r="2061" spans="2:5" x14ac:dyDescent="0.2">
      <c r="B2061" s="1" t="s">
        <v>546</v>
      </c>
      <c r="C2061" s="1" t="s">
        <v>4464</v>
      </c>
      <c r="D2061" s="1" t="s">
        <v>4284</v>
      </c>
      <c r="E2061" s="1" t="s">
        <v>4285</v>
      </c>
    </row>
    <row r="2062" spans="2:5" x14ac:dyDescent="0.2">
      <c r="B2062" s="1" t="s">
        <v>1465</v>
      </c>
      <c r="C2062" s="1" t="s">
        <v>5635</v>
      </c>
      <c r="D2062" s="1" t="s">
        <v>4284</v>
      </c>
      <c r="E2062" s="1" t="s">
        <v>4285</v>
      </c>
    </row>
    <row r="2063" spans="2:5" x14ac:dyDescent="0.2">
      <c r="B2063" s="1" t="s">
        <v>2337</v>
      </c>
      <c r="C2063" s="1" t="s">
        <v>6547</v>
      </c>
      <c r="D2063" s="1" t="s">
        <v>4284</v>
      </c>
      <c r="E2063" s="1" t="s">
        <v>4285</v>
      </c>
    </row>
    <row r="2064" spans="2:5" x14ac:dyDescent="0.2">
      <c r="B2064" s="1" t="s">
        <v>707</v>
      </c>
      <c r="C2064" s="1" t="s">
        <v>4683</v>
      </c>
      <c r="D2064" s="1" t="s">
        <v>4284</v>
      </c>
      <c r="E2064" s="1" t="s">
        <v>4285</v>
      </c>
    </row>
    <row r="2065" spans="2:5" x14ac:dyDescent="0.2">
      <c r="B2065" s="1" t="s">
        <v>1595</v>
      </c>
      <c r="C2065" s="1" t="s">
        <v>5767</v>
      </c>
      <c r="D2065" s="1" t="s">
        <v>4284</v>
      </c>
      <c r="E2065" s="1" t="s">
        <v>4285</v>
      </c>
    </row>
    <row r="2066" spans="2:5" x14ac:dyDescent="0.2">
      <c r="B2066" s="1" t="s">
        <v>2462</v>
      </c>
      <c r="C2066" s="1" t="s">
        <v>6672</v>
      </c>
      <c r="D2066" s="1" t="s">
        <v>4284</v>
      </c>
      <c r="E2066" s="1" t="s">
        <v>4285</v>
      </c>
    </row>
    <row r="2067" spans="2:5" x14ac:dyDescent="0.2">
      <c r="B2067" s="1" t="s">
        <v>1098</v>
      </c>
      <c r="C2067" s="1" t="s">
        <v>5082</v>
      </c>
      <c r="D2067" s="1" t="s">
        <v>4284</v>
      </c>
      <c r="E2067" s="1" t="s">
        <v>4285</v>
      </c>
    </row>
    <row r="2068" spans="2:5" x14ac:dyDescent="0.2">
      <c r="B2068" s="1" t="s">
        <v>1984</v>
      </c>
      <c r="C2068" s="1" t="s">
        <v>6160</v>
      </c>
      <c r="D2068" s="1" t="s">
        <v>4284</v>
      </c>
      <c r="E2068" s="1" t="s">
        <v>4285</v>
      </c>
    </row>
    <row r="2069" spans="2:5" x14ac:dyDescent="0.2">
      <c r="B2069" s="1" t="s">
        <v>2842</v>
      </c>
      <c r="C2069" s="1" t="s">
        <v>7052</v>
      </c>
      <c r="D2069" s="1" t="s">
        <v>4284</v>
      </c>
      <c r="E2069" s="1" t="s">
        <v>4285</v>
      </c>
    </row>
    <row r="2070" spans="2:5" x14ac:dyDescent="0.2">
      <c r="B2070" s="1" t="s">
        <v>1032</v>
      </c>
      <c r="C2070" s="1" t="s">
        <v>5012</v>
      </c>
      <c r="D2070" s="1" t="s">
        <v>4284</v>
      </c>
      <c r="E2070" s="1" t="s">
        <v>4285</v>
      </c>
    </row>
    <row r="2071" spans="2:5" x14ac:dyDescent="0.2">
      <c r="B2071" s="1" t="s">
        <v>1920</v>
      </c>
      <c r="C2071" s="1" t="s">
        <v>6096</v>
      </c>
      <c r="D2071" s="1" t="s">
        <v>4284</v>
      </c>
      <c r="E2071" s="1" t="s">
        <v>4285</v>
      </c>
    </row>
    <row r="2072" spans="2:5" x14ac:dyDescent="0.2">
      <c r="B2072" s="1" t="s">
        <v>2777</v>
      </c>
      <c r="C2072" s="1" t="s">
        <v>6987</v>
      </c>
      <c r="D2072" s="1" t="s">
        <v>4284</v>
      </c>
      <c r="E2072" s="1" t="s">
        <v>4285</v>
      </c>
    </row>
    <row r="2073" spans="2:5" x14ac:dyDescent="0.2">
      <c r="B2073" s="1" t="s">
        <v>965</v>
      </c>
      <c r="C2073" s="1" t="s">
        <v>4943</v>
      </c>
      <c r="D2073" s="1" t="s">
        <v>4284</v>
      </c>
      <c r="E2073" s="1" t="s">
        <v>4285</v>
      </c>
    </row>
    <row r="2074" spans="2:5" x14ac:dyDescent="0.2">
      <c r="B2074" s="1" t="s">
        <v>1856</v>
      </c>
      <c r="C2074" s="1" t="s">
        <v>6032</v>
      </c>
      <c r="D2074" s="1" t="s">
        <v>4284</v>
      </c>
      <c r="E2074" s="1" t="s">
        <v>4285</v>
      </c>
    </row>
    <row r="2075" spans="2:5" x14ac:dyDescent="0.2">
      <c r="B2075" s="1" t="s">
        <v>2714</v>
      </c>
      <c r="C2075" s="1" t="s">
        <v>6924</v>
      </c>
      <c r="D2075" s="1" t="s">
        <v>4284</v>
      </c>
      <c r="E2075" s="1" t="s">
        <v>4285</v>
      </c>
    </row>
    <row r="2076" spans="2:5" x14ac:dyDescent="0.2">
      <c r="B2076" s="1" t="s">
        <v>647</v>
      </c>
      <c r="C2076" s="1" t="s">
        <v>4621</v>
      </c>
      <c r="D2076" s="1" t="s">
        <v>4308</v>
      </c>
      <c r="E2076" s="1" t="s">
        <v>4309</v>
      </c>
    </row>
    <row r="2077" spans="2:5" x14ac:dyDescent="0.2">
      <c r="B2077" s="1" t="s">
        <v>1537</v>
      </c>
      <c r="C2077" s="1" t="s">
        <v>5709</v>
      </c>
      <c r="D2077" s="1" t="s">
        <v>4308</v>
      </c>
      <c r="E2077" s="1" t="s">
        <v>4309</v>
      </c>
    </row>
    <row r="2078" spans="2:5" x14ac:dyDescent="0.2">
      <c r="B2078" s="1" t="s">
        <v>2404</v>
      </c>
      <c r="C2078" s="1" t="s">
        <v>6614</v>
      </c>
      <c r="D2078" s="1" t="s">
        <v>4308</v>
      </c>
      <c r="E2078" s="1" t="s">
        <v>4309</v>
      </c>
    </row>
    <row r="2079" spans="2:5" x14ac:dyDescent="0.2">
      <c r="B2079" s="1" t="s">
        <v>908</v>
      </c>
      <c r="C2079" s="1" t="s">
        <v>4886</v>
      </c>
      <c r="D2079" s="1" t="s">
        <v>4308</v>
      </c>
      <c r="E2079" s="1" t="s">
        <v>4309</v>
      </c>
    </row>
    <row r="2080" spans="2:5" x14ac:dyDescent="0.2">
      <c r="B2080" s="1" t="s">
        <v>1799</v>
      </c>
      <c r="C2080" s="1" t="s">
        <v>5975</v>
      </c>
      <c r="D2080" s="1" t="s">
        <v>4308</v>
      </c>
      <c r="E2080" s="1" t="s">
        <v>4309</v>
      </c>
    </row>
    <row r="2081" spans="2:5" x14ac:dyDescent="0.2">
      <c r="B2081" s="1" t="s">
        <v>2658</v>
      </c>
      <c r="C2081" s="1" t="s">
        <v>6868</v>
      </c>
      <c r="D2081" s="1" t="s">
        <v>4308</v>
      </c>
      <c r="E2081" s="1" t="s">
        <v>4309</v>
      </c>
    </row>
    <row r="2082" spans="2:5" x14ac:dyDescent="0.2">
      <c r="B2082" s="1" t="s">
        <v>1255</v>
      </c>
      <c r="C2082" s="1" t="s">
        <v>5402</v>
      </c>
      <c r="D2082" s="1" t="s">
        <v>4308</v>
      </c>
      <c r="E2082" s="1" t="s">
        <v>4309</v>
      </c>
    </row>
    <row r="2083" spans="2:5" x14ac:dyDescent="0.2">
      <c r="B2083" s="1" t="s">
        <v>2135</v>
      </c>
      <c r="C2083" s="1" t="s">
        <v>6323</v>
      </c>
      <c r="D2083" s="1" t="s">
        <v>4308</v>
      </c>
      <c r="E2083" s="1" t="s">
        <v>4309</v>
      </c>
    </row>
    <row r="2084" spans="2:5" x14ac:dyDescent="0.2">
      <c r="B2084" s="1" t="s">
        <v>2991</v>
      </c>
      <c r="C2084" s="1" t="s">
        <v>7201</v>
      </c>
      <c r="D2084" s="1" t="s">
        <v>4308</v>
      </c>
      <c r="E2084" s="1" t="s">
        <v>4309</v>
      </c>
    </row>
    <row r="2085" spans="2:5" x14ac:dyDescent="0.2">
      <c r="B2085" s="1" t="s">
        <v>415</v>
      </c>
      <c r="C2085" s="1" t="s">
        <v>4307</v>
      </c>
      <c r="D2085" s="1" t="s">
        <v>4308</v>
      </c>
      <c r="E2085" s="1" t="s">
        <v>4309</v>
      </c>
    </row>
    <row r="2086" spans="2:5" x14ac:dyDescent="0.2">
      <c r="B2086" s="1" t="s">
        <v>1326</v>
      </c>
      <c r="C2086" s="1" t="s">
        <v>5474</v>
      </c>
      <c r="D2086" s="1" t="s">
        <v>4308</v>
      </c>
      <c r="E2086" s="1" t="s">
        <v>4309</v>
      </c>
    </row>
    <row r="2087" spans="2:5" x14ac:dyDescent="0.2">
      <c r="B2087" s="1" t="s">
        <v>2206</v>
      </c>
      <c r="C2087" s="1" t="s">
        <v>6392</v>
      </c>
      <c r="D2087" s="1" t="s">
        <v>4308</v>
      </c>
      <c r="E2087" s="1" t="s">
        <v>4309</v>
      </c>
    </row>
    <row r="2088" spans="2:5" x14ac:dyDescent="0.2">
      <c r="B2088" s="1" t="s">
        <v>3064</v>
      </c>
      <c r="C2088" s="1" t="s">
        <v>7272</v>
      </c>
      <c r="D2088" s="1" t="s">
        <v>4308</v>
      </c>
      <c r="E2088" s="1" t="s">
        <v>4309</v>
      </c>
    </row>
    <row r="2089" spans="2:5" x14ac:dyDescent="0.2">
      <c r="B2089" s="1" t="s">
        <v>486</v>
      </c>
      <c r="C2089" s="1" t="s">
        <v>4398</v>
      </c>
      <c r="D2089" s="1" t="s">
        <v>4308</v>
      </c>
      <c r="E2089" s="1" t="s">
        <v>4309</v>
      </c>
    </row>
    <row r="2090" spans="2:5" x14ac:dyDescent="0.2">
      <c r="B2090" s="1" t="s">
        <v>1395</v>
      </c>
      <c r="C2090" s="1" t="s">
        <v>5545</v>
      </c>
      <c r="D2090" s="1" t="s">
        <v>4308</v>
      </c>
      <c r="E2090" s="1" t="s">
        <v>4309</v>
      </c>
    </row>
    <row r="2091" spans="2:5" x14ac:dyDescent="0.2">
      <c r="B2091" s="1" t="s">
        <v>2270</v>
      </c>
      <c r="C2091" s="1" t="s">
        <v>6456</v>
      </c>
      <c r="D2091" s="1" t="s">
        <v>4308</v>
      </c>
      <c r="E2091" s="1" t="s">
        <v>4309</v>
      </c>
    </row>
    <row r="2092" spans="2:5" x14ac:dyDescent="0.2">
      <c r="B2092" s="1" t="s">
        <v>843</v>
      </c>
      <c r="C2092" s="1" t="s">
        <v>4821</v>
      </c>
      <c r="D2092" s="1" t="s">
        <v>4308</v>
      </c>
      <c r="E2092" s="1" t="s">
        <v>4309</v>
      </c>
    </row>
    <row r="2093" spans="2:5" x14ac:dyDescent="0.2">
      <c r="B2093" s="1" t="s">
        <v>1734</v>
      </c>
      <c r="C2093" s="1" t="s">
        <v>5910</v>
      </c>
      <c r="D2093" s="1" t="s">
        <v>4308</v>
      </c>
      <c r="E2093" s="1" t="s">
        <v>4309</v>
      </c>
    </row>
    <row r="2094" spans="2:5" x14ac:dyDescent="0.2">
      <c r="B2094" s="1" t="s">
        <v>2593</v>
      </c>
      <c r="C2094" s="1" t="s">
        <v>6803</v>
      </c>
      <c r="D2094" s="1" t="s">
        <v>4308</v>
      </c>
      <c r="E2094" s="1" t="s">
        <v>4309</v>
      </c>
    </row>
    <row r="2095" spans="2:5" x14ac:dyDescent="0.2">
      <c r="B2095" s="1" t="s">
        <v>777</v>
      </c>
      <c r="C2095" s="1" t="s">
        <v>4755</v>
      </c>
      <c r="D2095" s="1" t="s">
        <v>4308</v>
      </c>
      <c r="E2095" s="1" t="s">
        <v>4309</v>
      </c>
    </row>
    <row r="2096" spans="2:5" x14ac:dyDescent="0.2">
      <c r="B2096" s="1" t="s">
        <v>1669</v>
      </c>
      <c r="C2096" s="1" t="s">
        <v>5843</v>
      </c>
      <c r="D2096" s="1" t="s">
        <v>4308</v>
      </c>
      <c r="E2096" s="1" t="s">
        <v>4309</v>
      </c>
    </row>
    <row r="2097" spans="2:5" x14ac:dyDescent="0.2">
      <c r="B2097" s="1" t="s">
        <v>2530</v>
      </c>
      <c r="C2097" s="1" t="s">
        <v>6740</v>
      </c>
      <c r="D2097" s="1" t="s">
        <v>4308</v>
      </c>
      <c r="E2097" s="1" t="s">
        <v>4309</v>
      </c>
    </row>
    <row r="2098" spans="2:5" x14ac:dyDescent="0.2">
      <c r="B2098" s="1" t="s">
        <v>554</v>
      </c>
      <c r="C2098" s="1" t="s">
        <v>4472</v>
      </c>
      <c r="D2098" s="1" t="s">
        <v>4308</v>
      </c>
      <c r="E2098" s="1" t="s">
        <v>4309</v>
      </c>
    </row>
    <row r="2099" spans="2:5" x14ac:dyDescent="0.2">
      <c r="B2099" s="1" t="s">
        <v>1472</v>
      </c>
      <c r="C2099" s="1" t="s">
        <v>5642</v>
      </c>
      <c r="D2099" s="1" t="s">
        <v>4308</v>
      </c>
      <c r="E2099" s="1" t="s">
        <v>4309</v>
      </c>
    </row>
    <row r="2100" spans="2:5" x14ac:dyDescent="0.2">
      <c r="B2100" s="1" t="s">
        <v>2342</v>
      </c>
      <c r="C2100" s="1" t="s">
        <v>6552</v>
      </c>
      <c r="D2100" s="1" t="s">
        <v>4308</v>
      </c>
      <c r="E2100" s="1" t="s">
        <v>4309</v>
      </c>
    </row>
    <row r="2101" spans="2:5" x14ac:dyDescent="0.2">
      <c r="B2101" s="1" t="s">
        <v>714</v>
      </c>
      <c r="C2101" s="1" t="s">
        <v>4690</v>
      </c>
      <c r="D2101" s="1" t="s">
        <v>4308</v>
      </c>
      <c r="E2101" s="1" t="s">
        <v>4309</v>
      </c>
    </row>
    <row r="2102" spans="2:5" x14ac:dyDescent="0.2">
      <c r="B2102" s="1" t="s">
        <v>1602</v>
      </c>
      <c r="C2102" s="1" t="s">
        <v>5774</v>
      </c>
      <c r="D2102" s="1" t="s">
        <v>4308</v>
      </c>
      <c r="E2102" s="1" t="s">
        <v>4309</v>
      </c>
    </row>
    <row r="2103" spans="2:5" x14ac:dyDescent="0.2">
      <c r="B2103" s="1" t="s">
        <v>2468</v>
      </c>
      <c r="C2103" s="1" t="s">
        <v>6678</v>
      </c>
      <c r="D2103" s="1" t="s">
        <v>4308</v>
      </c>
      <c r="E2103" s="1" t="s">
        <v>4309</v>
      </c>
    </row>
    <row r="2104" spans="2:5" x14ac:dyDescent="0.2">
      <c r="B2104" s="1" t="s">
        <v>1105</v>
      </c>
      <c r="C2104" s="1" t="s">
        <v>5089</v>
      </c>
      <c r="D2104" s="1" t="s">
        <v>4308</v>
      </c>
      <c r="E2104" s="1" t="s">
        <v>4309</v>
      </c>
    </row>
    <row r="2105" spans="2:5" x14ac:dyDescent="0.2">
      <c r="B2105" s="1" t="s">
        <v>1992</v>
      </c>
      <c r="C2105" s="1" t="s">
        <v>6168</v>
      </c>
      <c r="D2105" s="1" t="s">
        <v>4308</v>
      </c>
      <c r="E2105" s="1" t="s">
        <v>4309</v>
      </c>
    </row>
    <row r="2106" spans="2:5" x14ac:dyDescent="0.2">
      <c r="B2106" s="1" t="s">
        <v>2848</v>
      </c>
      <c r="C2106" s="1" t="s">
        <v>7058</v>
      </c>
      <c r="D2106" s="1" t="s">
        <v>4308</v>
      </c>
      <c r="E2106" s="1" t="s">
        <v>4309</v>
      </c>
    </row>
    <row r="2107" spans="2:5" x14ac:dyDescent="0.2">
      <c r="B2107" s="1" t="s">
        <v>1040</v>
      </c>
      <c r="C2107" s="1" t="s">
        <v>5020</v>
      </c>
      <c r="D2107" s="1" t="s">
        <v>4308</v>
      </c>
      <c r="E2107" s="1" t="s">
        <v>4309</v>
      </c>
    </row>
    <row r="2108" spans="2:5" x14ac:dyDescent="0.2">
      <c r="B2108" s="1" t="s">
        <v>1926</v>
      </c>
      <c r="C2108" s="1" t="s">
        <v>6102</v>
      </c>
      <c r="D2108" s="1" t="s">
        <v>4308</v>
      </c>
      <c r="E2108" s="1" t="s">
        <v>4309</v>
      </c>
    </row>
    <row r="2109" spans="2:5" x14ac:dyDescent="0.2">
      <c r="B2109" s="1" t="s">
        <v>2783</v>
      </c>
      <c r="C2109" s="1" t="s">
        <v>6993</v>
      </c>
      <c r="D2109" s="1" t="s">
        <v>4308</v>
      </c>
      <c r="E2109" s="1" t="s">
        <v>4309</v>
      </c>
    </row>
    <row r="2110" spans="2:5" x14ac:dyDescent="0.2">
      <c r="B2110" s="1" t="s">
        <v>972</v>
      </c>
      <c r="C2110" s="1" t="s">
        <v>4950</v>
      </c>
      <c r="D2110" s="1" t="s">
        <v>4308</v>
      </c>
      <c r="E2110" s="1" t="s">
        <v>4309</v>
      </c>
    </row>
    <row r="2111" spans="2:5" x14ac:dyDescent="0.2">
      <c r="B2111" s="1" t="s">
        <v>1862</v>
      </c>
      <c r="C2111" s="1" t="s">
        <v>6038</v>
      </c>
      <c r="D2111" s="1" t="s">
        <v>4308</v>
      </c>
      <c r="E2111" s="1" t="s">
        <v>4309</v>
      </c>
    </row>
    <row r="2112" spans="2:5" x14ac:dyDescent="0.2">
      <c r="B2112" s="1" t="s">
        <v>2719</v>
      </c>
      <c r="C2112" s="1" t="s">
        <v>6929</v>
      </c>
      <c r="D2112" s="1" t="s">
        <v>4308</v>
      </c>
      <c r="E2112" s="1" t="s">
        <v>4309</v>
      </c>
    </row>
    <row r="2113" spans="2:5" x14ac:dyDescent="0.2">
      <c r="B2113" s="1" t="s">
        <v>648</v>
      </c>
      <c r="C2113" s="1" t="s">
        <v>4622</v>
      </c>
      <c r="D2113" s="1" t="s">
        <v>4311</v>
      </c>
      <c r="E2113" s="1" t="s">
        <v>4312</v>
      </c>
    </row>
    <row r="2114" spans="2:5" x14ac:dyDescent="0.2">
      <c r="B2114" s="1" t="s">
        <v>1538</v>
      </c>
      <c r="C2114" s="1" t="s">
        <v>5710</v>
      </c>
      <c r="D2114" s="1" t="s">
        <v>4311</v>
      </c>
      <c r="E2114" s="1" t="s">
        <v>4312</v>
      </c>
    </row>
    <row r="2115" spans="2:5" x14ac:dyDescent="0.2">
      <c r="B2115" s="1" t="s">
        <v>2405</v>
      </c>
      <c r="C2115" s="1" t="s">
        <v>6615</v>
      </c>
      <c r="D2115" s="1" t="s">
        <v>4311</v>
      </c>
      <c r="E2115" s="1" t="s">
        <v>4312</v>
      </c>
    </row>
    <row r="2116" spans="2:5" x14ac:dyDescent="0.2">
      <c r="B2116" s="1" t="s">
        <v>909</v>
      </c>
      <c r="C2116" s="1" t="s">
        <v>4887</v>
      </c>
      <c r="D2116" s="1" t="s">
        <v>4311</v>
      </c>
      <c r="E2116" s="1" t="s">
        <v>4312</v>
      </c>
    </row>
    <row r="2117" spans="2:5" x14ac:dyDescent="0.2">
      <c r="B2117" s="1" t="s">
        <v>1800</v>
      </c>
      <c r="C2117" s="1" t="s">
        <v>5976</v>
      </c>
      <c r="D2117" s="1" t="s">
        <v>4311</v>
      </c>
      <c r="E2117" s="1" t="s">
        <v>4312</v>
      </c>
    </row>
    <row r="2118" spans="2:5" x14ac:dyDescent="0.2">
      <c r="B2118" s="1" t="s">
        <v>2659</v>
      </c>
      <c r="C2118" s="1" t="s">
        <v>6869</v>
      </c>
      <c r="D2118" s="1" t="s">
        <v>4311</v>
      </c>
      <c r="E2118" s="1" t="s">
        <v>4312</v>
      </c>
    </row>
    <row r="2119" spans="2:5" x14ac:dyDescent="0.2">
      <c r="B2119" s="1" t="s">
        <v>1256</v>
      </c>
      <c r="C2119" s="1" t="s">
        <v>5403</v>
      </c>
      <c r="D2119" s="1" t="s">
        <v>4311</v>
      </c>
      <c r="E2119" s="1" t="s">
        <v>4312</v>
      </c>
    </row>
    <row r="2120" spans="2:5" x14ac:dyDescent="0.2">
      <c r="B2120" s="1" t="s">
        <v>2136</v>
      </c>
      <c r="C2120" s="1" t="s">
        <v>6324</v>
      </c>
      <c r="D2120" s="1" t="s">
        <v>4311</v>
      </c>
      <c r="E2120" s="1" t="s">
        <v>4312</v>
      </c>
    </row>
    <row r="2121" spans="2:5" x14ac:dyDescent="0.2">
      <c r="B2121" s="1" t="s">
        <v>2992</v>
      </c>
      <c r="C2121" s="1" t="s">
        <v>7202</v>
      </c>
      <c r="D2121" s="1" t="s">
        <v>4311</v>
      </c>
      <c r="E2121" s="1" t="s">
        <v>4312</v>
      </c>
    </row>
    <row r="2122" spans="2:5" x14ac:dyDescent="0.2">
      <c r="B2122" s="1" t="s">
        <v>416</v>
      </c>
      <c r="C2122" s="1" t="s">
        <v>4310</v>
      </c>
      <c r="D2122" s="1" t="s">
        <v>4311</v>
      </c>
      <c r="E2122" s="1" t="s">
        <v>4312</v>
      </c>
    </row>
    <row r="2123" spans="2:5" x14ac:dyDescent="0.2">
      <c r="B2123" s="1" t="s">
        <v>1327</v>
      </c>
      <c r="C2123" s="1" t="s">
        <v>5475</v>
      </c>
      <c r="D2123" s="1" t="s">
        <v>4311</v>
      </c>
      <c r="E2123" s="1" t="s">
        <v>4312</v>
      </c>
    </row>
    <row r="2124" spans="2:5" x14ac:dyDescent="0.2">
      <c r="B2124" s="1" t="s">
        <v>2207</v>
      </c>
      <c r="C2124" s="1" t="s">
        <v>6393</v>
      </c>
      <c r="D2124" s="1" t="s">
        <v>4311</v>
      </c>
      <c r="E2124" s="1" t="s">
        <v>4312</v>
      </c>
    </row>
    <row r="2125" spans="2:5" x14ac:dyDescent="0.2">
      <c r="B2125" s="1" t="s">
        <v>3065</v>
      </c>
      <c r="C2125" s="1" t="s">
        <v>7273</v>
      </c>
      <c r="D2125" s="1" t="s">
        <v>4311</v>
      </c>
      <c r="E2125" s="1" t="s">
        <v>4312</v>
      </c>
    </row>
    <row r="2126" spans="2:5" x14ac:dyDescent="0.2">
      <c r="B2126" s="1" t="s">
        <v>487</v>
      </c>
      <c r="C2126" s="1" t="s">
        <v>4399</v>
      </c>
      <c r="D2126" s="1" t="s">
        <v>4311</v>
      </c>
      <c r="E2126" s="1" t="s">
        <v>4312</v>
      </c>
    </row>
    <row r="2127" spans="2:5" x14ac:dyDescent="0.2">
      <c r="B2127" s="1" t="s">
        <v>1396</v>
      </c>
      <c r="C2127" s="1" t="s">
        <v>5546</v>
      </c>
      <c r="D2127" s="1" t="s">
        <v>4311</v>
      </c>
      <c r="E2127" s="1" t="s">
        <v>4312</v>
      </c>
    </row>
    <row r="2128" spans="2:5" x14ac:dyDescent="0.2">
      <c r="B2128" s="1" t="s">
        <v>2271</v>
      </c>
      <c r="C2128" s="1" t="s">
        <v>6457</v>
      </c>
      <c r="D2128" s="1" t="s">
        <v>4311</v>
      </c>
      <c r="E2128" s="1" t="s">
        <v>4312</v>
      </c>
    </row>
    <row r="2129" spans="2:5" x14ac:dyDescent="0.2">
      <c r="B2129" s="1" t="s">
        <v>844</v>
      </c>
      <c r="C2129" s="1" t="s">
        <v>4822</v>
      </c>
      <c r="D2129" s="1" t="s">
        <v>4311</v>
      </c>
      <c r="E2129" s="1" t="s">
        <v>4312</v>
      </c>
    </row>
    <row r="2130" spans="2:5" x14ac:dyDescent="0.2">
      <c r="B2130" s="1" t="s">
        <v>1735</v>
      </c>
      <c r="C2130" s="1" t="s">
        <v>5911</v>
      </c>
      <c r="D2130" s="1" t="s">
        <v>4311</v>
      </c>
      <c r="E2130" s="1" t="s">
        <v>4312</v>
      </c>
    </row>
    <row r="2131" spans="2:5" x14ac:dyDescent="0.2">
      <c r="B2131" s="1" t="s">
        <v>2594</v>
      </c>
      <c r="C2131" s="1" t="s">
        <v>6804</v>
      </c>
      <c r="D2131" s="1" t="s">
        <v>4311</v>
      </c>
      <c r="E2131" s="1" t="s">
        <v>4312</v>
      </c>
    </row>
    <row r="2132" spans="2:5" x14ac:dyDescent="0.2">
      <c r="B2132" s="1" t="s">
        <v>778</v>
      </c>
      <c r="C2132" s="1" t="s">
        <v>4756</v>
      </c>
      <c r="D2132" s="1" t="s">
        <v>4311</v>
      </c>
      <c r="E2132" s="1" t="s">
        <v>4312</v>
      </c>
    </row>
    <row r="2133" spans="2:5" x14ac:dyDescent="0.2">
      <c r="B2133" s="1" t="s">
        <v>1670</v>
      </c>
      <c r="C2133" s="1" t="s">
        <v>5844</v>
      </c>
      <c r="D2133" s="1" t="s">
        <v>4311</v>
      </c>
      <c r="E2133" s="1" t="s">
        <v>4312</v>
      </c>
    </row>
    <row r="2134" spans="2:5" x14ac:dyDescent="0.2">
      <c r="B2134" s="1" t="s">
        <v>2531</v>
      </c>
      <c r="C2134" s="1" t="s">
        <v>6741</v>
      </c>
      <c r="D2134" s="1" t="s">
        <v>4311</v>
      </c>
      <c r="E2134" s="1" t="s">
        <v>4312</v>
      </c>
    </row>
    <row r="2135" spans="2:5" x14ac:dyDescent="0.2">
      <c r="B2135" s="1" t="s">
        <v>555</v>
      </c>
      <c r="C2135" s="1" t="s">
        <v>4473</v>
      </c>
      <c r="D2135" s="1" t="s">
        <v>4311</v>
      </c>
      <c r="E2135" s="1" t="s">
        <v>4312</v>
      </c>
    </row>
    <row r="2136" spans="2:5" x14ac:dyDescent="0.2">
      <c r="B2136" s="1" t="s">
        <v>1473</v>
      </c>
      <c r="C2136" s="1" t="s">
        <v>5643</v>
      </c>
      <c r="D2136" s="1" t="s">
        <v>4311</v>
      </c>
      <c r="E2136" s="1" t="s">
        <v>4312</v>
      </c>
    </row>
    <row r="2137" spans="2:5" x14ac:dyDescent="0.2">
      <c r="B2137" s="1" t="s">
        <v>2343</v>
      </c>
      <c r="C2137" s="1" t="s">
        <v>6553</v>
      </c>
      <c r="D2137" s="1" t="s">
        <v>4311</v>
      </c>
      <c r="E2137" s="1" t="s">
        <v>4312</v>
      </c>
    </row>
    <row r="2138" spans="2:5" x14ac:dyDescent="0.2">
      <c r="B2138" s="1" t="s">
        <v>715</v>
      </c>
      <c r="C2138" s="1" t="s">
        <v>4691</v>
      </c>
      <c r="D2138" s="1" t="s">
        <v>4311</v>
      </c>
      <c r="E2138" s="1" t="s">
        <v>4312</v>
      </c>
    </row>
    <row r="2139" spans="2:5" x14ac:dyDescent="0.2">
      <c r="B2139" s="1" t="s">
        <v>1603</v>
      </c>
      <c r="C2139" s="1" t="s">
        <v>5775</v>
      </c>
      <c r="D2139" s="1" t="s">
        <v>4311</v>
      </c>
      <c r="E2139" s="1" t="s">
        <v>4312</v>
      </c>
    </row>
    <row r="2140" spans="2:5" x14ac:dyDescent="0.2">
      <c r="B2140" s="1" t="s">
        <v>2469</v>
      </c>
      <c r="C2140" s="1" t="s">
        <v>6679</v>
      </c>
      <c r="D2140" s="1" t="s">
        <v>4311</v>
      </c>
      <c r="E2140" s="1" t="s">
        <v>4312</v>
      </c>
    </row>
    <row r="2141" spans="2:5" x14ac:dyDescent="0.2">
      <c r="B2141" s="1" t="s">
        <v>1106</v>
      </c>
      <c r="C2141" s="1" t="s">
        <v>5090</v>
      </c>
      <c r="D2141" s="1" t="s">
        <v>4311</v>
      </c>
      <c r="E2141" s="1" t="s">
        <v>4312</v>
      </c>
    </row>
    <row r="2142" spans="2:5" x14ac:dyDescent="0.2">
      <c r="B2142" s="1" t="s">
        <v>1993</v>
      </c>
      <c r="C2142" s="1" t="s">
        <v>6169</v>
      </c>
      <c r="D2142" s="1" t="s">
        <v>4311</v>
      </c>
      <c r="E2142" s="1" t="s">
        <v>4312</v>
      </c>
    </row>
    <row r="2143" spans="2:5" x14ac:dyDescent="0.2">
      <c r="B2143" s="1" t="s">
        <v>2849</v>
      </c>
      <c r="C2143" s="1" t="s">
        <v>7059</v>
      </c>
      <c r="D2143" s="1" t="s">
        <v>4311</v>
      </c>
      <c r="E2143" s="1" t="s">
        <v>4312</v>
      </c>
    </row>
    <row r="2144" spans="2:5" x14ac:dyDescent="0.2">
      <c r="B2144" s="1" t="s">
        <v>1041</v>
      </c>
      <c r="C2144" s="1" t="s">
        <v>5021</v>
      </c>
      <c r="D2144" s="1" t="s">
        <v>4311</v>
      </c>
      <c r="E2144" s="1" t="s">
        <v>4312</v>
      </c>
    </row>
    <row r="2145" spans="2:5" x14ac:dyDescent="0.2">
      <c r="B2145" s="1" t="s">
        <v>1927</v>
      </c>
      <c r="C2145" s="1" t="s">
        <v>6103</v>
      </c>
      <c r="D2145" s="1" t="s">
        <v>4311</v>
      </c>
      <c r="E2145" s="1" t="s">
        <v>4312</v>
      </c>
    </row>
    <row r="2146" spans="2:5" x14ac:dyDescent="0.2">
      <c r="B2146" s="1" t="s">
        <v>2784</v>
      </c>
      <c r="C2146" s="1" t="s">
        <v>6994</v>
      </c>
      <c r="D2146" s="1" t="s">
        <v>4311</v>
      </c>
      <c r="E2146" s="1" t="s">
        <v>4312</v>
      </c>
    </row>
    <row r="2147" spans="2:5" x14ac:dyDescent="0.2">
      <c r="B2147" s="1" t="s">
        <v>973</v>
      </c>
      <c r="C2147" s="1" t="s">
        <v>4951</v>
      </c>
      <c r="D2147" s="1" t="s">
        <v>4311</v>
      </c>
      <c r="E2147" s="1" t="s">
        <v>4312</v>
      </c>
    </row>
    <row r="2148" spans="2:5" x14ac:dyDescent="0.2">
      <c r="B2148" s="1" t="s">
        <v>1863</v>
      </c>
      <c r="C2148" s="1" t="s">
        <v>6039</v>
      </c>
      <c r="D2148" s="1" t="s">
        <v>4311</v>
      </c>
      <c r="E2148" s="1" t="s">
        <v>4312</v>
      </c>
    </row>
    <row r="2149" spans="2:5" x14ac:dyDescent="0.2">
      <c r="B2149" s="1" t="s">
        <v>2720</v>
      </c>
      <c r="C2149" s="1" t="s">
        <v>6930</v>
      </c>
      <c r="D2149" s="1" t="s">
        <v>4311</v>
      </c>
      <c r="E2149" s="1" t="s">
        <v>4312</v>
      </c>
    </row>
    <row r="2150" spans="2:5" x14ac:dyDescent="0.2">
      <c r="B2150" s="1" t="s">
        <v>1535</v>
      </c>
      <c r="C2150" s="1" t="s">
        <v>5707</v>
      </c>
      <c r="D2150" s="1" t="s">
        <v>4302</v>
      </c>
      <c r="E2150" s="1" t="s">
        <v>4303</v>
      </c>
    </row>
    <row r="2151" spans="2:5" x14ac:dyDescent="0.2">
      <c r="B2151" s="1" t="s">
        <v>1797</v>
      </c>
      <c r="C2151" s="1" t="s">
        <v>5973</v>
      </c>
      <c r="D2151" s="1" t="s">
        <v>4302</v>
      </c>
      <c r="E2151" s="1" t="s">
        <v>4303</v>
      </c>
    </row>
    <row r="2152" spans="2:5" x14ac:dyDescent="0.2">
      <c r="B2152" s="1" t="s">
        <v>2133</v>
      </c>
      <c r="C2152" s="1" t="s">
        <v>6321</v>
      </c>
      <c r="D2152" s="1" t="s">
        <v>4302</v>
      </c>
      <c r="E2152" s="1" t="s">
        <v>4303</v>
      </c>
    </row>
    <row r="2153" spans="2:5" x14ac:dyDescent="0.2">
      <c r="B2153" s="1" t="s">
        <v>413</v>
      </c>
      <c r="C2153" s="1" t="s">
        <v>4301</v>
      </c>
      <c r="D2153" s="1" t="s">
        <v>4302</v>
      </c>
      <c r="E2153" s="1" t="s">
        <v>4303</v>
      </c>
    </row>
    <row r="2154" spans="2:5" x14ac:dyDescent="0.2">
      <c r="B2154" s="1" t="s">
        <v>1324</v>
      </c>
      <c r="C2154" s="1" t="s">
        <v>5472</v>
      </c>
      <c r="D2154" s="1" t="s">
        <v>4302</v>
      </c>
      <c r="E2154" s="1" t="s">
        <v>4303</v>
      </c>
    </row>
    <row r="2155" spans="2:5" x14ac:dyDescent="0.2">
      <c r="B2155" s="1" t="s">
        <v>2204</v>
      </c>
      <c r="C2155" s="1" t="s">
        <v>6390</v>
      </c>
      <c r="D2155" s="1" t="s">
        <v>4302</v>
      </c>
      <c r="E2155" s="1" t="s">
        <v>4303</v>
      </c>
    </row>
    <row r="2156" spans="2:5" x14ac:dyDescent="0.2">
      <c r="B2156" s="1" t="s">
        <v>1393</v>
      </c>
      <c r="C2156" s="1" t="s">
        <v>5543</v>
      </c>
      <c r="D2156" s="1" t="s">
        <v>4302</v>
      </c>
      <c r="E2156" s="1" t="s">
        <v>4303</v>
      </c>
    </row>
    <row r="2157" spans="2:5" x14ac:dyDescent="0.2">
      <c r="B2157" s="1" t="s">
        <v>1733</v>
      </c>
      <c r="C2157" s="1" t="s">
        <v>5909</v>
      </c>
      <c r="D2157" s="1" t="s">
        <v>4302</v>
      </c>
      <c r="E2157" s="1" t="s">
        <v>4303</v>
      </c>
    </row>
    <row r="2158" spans="2:5" x14ac:dyDescent="0.2">
      <c r="B2158" s="1" t="s">
        <v>1667</v>
      </c>
      <c r="C2158" s="1" t="s">
        <v>5841</v>
      </c>
      <c r="D2158" s="1" t="s">
        <v>4302</v>
      </c>
      <c r="E2158" s="1" t="s">
        <v>4303</v>
      </c>
    </row>
    <row r="2159" spans="2:5" x14ac:dyDescent="0.2">
      <c r="B2159" s="1" t="s">
        <v>552</v>
      </c>
      <c r="C2159" s="1" t="s">
        <v>4470</v>
      </c>
      <c r="D2159" s="1" t="s">
        <v>4302</v>
      </c>
      <c r="E2159" s="1" t="s">
        <v>4303</v>
      </c>
    </row>
    <row r="2160" spans="2:5" x14ac:dyDescent="0.2">
      <c r="B2160" s="1" t="s">
        <v>1470</v>
      </c>
      <c r="C2160" s="1" t="s">
        <v>5640</v>
      </c>
      <c r="D2160" s="1" t="s">
        <v>4302</v>
      </c>
      <c r="E2160" s="1" t="s">
        <v>4303</v>
      </c>
    </row>
    <row r="2161" spans="2:5" x14ac:dyDescent="0.2">
      <c r="B2161" s="1" t="s">
        <v>1600</v>
      </c>
      <c r="C2161" s="1" t="s">
        <v>5772</v>
      </c>
      <c r="D2161" s="1" t="s">
        <v>4302</v>
      </c>
      <c r="E2161" s="1" t="s">
        <v>4303</v>
      </c>
    </row>
    <row r="2162" spans="2:5" x14ac:dyDescent="0.2">
      <c r="B2162" s="1" t="s">
        <v>1990</v>
      </c>
      <c r="C2162" s="1" t="s">
        <v>6166</v>
      </c>
      <c r="D2162" s="1" t="s">
        <v>4302</v>
      </c>
      <c r="E2162" s="1" t="s">
        <v>4303</v>
      </c>
    </row>
    <row r="2163" spans="2:5" x14ac:dyDescent="0.2">
      <c r="B2163" s="1" t="s">
        <v>2846</v>
      </c>
      <c r="C2163" s="1" t="s">
        <v>7056</v>
      </c>
      <c r="D2163" s="1" t="s">
        <v>4302</v>
      </c>
      <c r="E2163" s="1" t="s">
        <v>4303</v>
      </c>
    </row>
    <row r="2164" spans="2:5" x14ac:dyDescent="0.2">
      <c r="B2164" s="1" t="s">
        <v>1038</v>
      </c>
      <c r="C2164" s="1" t="s">
        <v>5018</v>
      </c>
      <c r="D2164" s="1" t="s">
        <v>4302</v>
      </c>
      <c r="E2164" s="1" t="s">
        <v>4303</v>
      </c>
    </row>
    <row r="2165" spans="2:5" x14ac:dyDescent="0.2">
      <c r="B2165" s="1" t="s">
        <v>1924</v>
      </c>
      <c r="C2165" s="1" t="s">
        <v>6100</v>
      </c>
      <c r="D2165" s="1" t="s">
        <v>4302</v>
      </c>
      <c r="E2165" s="1" t="s">
        <v>4303</v>
      </c>
    </row>
    <row r="2166" spans="2:5" x14ac:dyDescent="0.2">
      <c r="B2166" s="1" t="s">
        <v>2781</v>
      </c>
      <c r="C2166" s="1" t="s">
        <v>6991</v>
      </c>
      <c r="D2166" s="1" t="s">
        <v>4302</v>
      </c>
      <c r="E2166" s="1" t="s">
        <v>4303</v>
      </c>
    </row>
    <row r="2167" spans="2:5" x14ac:dyDescent="0.2">
      <c r="B2167" s="1" t="s">
        <v>1860</v>
      </c>
      <c r="C2167" s="1" t="s">
        <v>6036</v>
      </c>
      <c r="D2167" s="1" t="s">
        <v>4302</v>
      </c>
      <c r="E2167" s="1" t="s">
        <v>4303</v>
      </c>
    </row>
    <row r="2168" spans="2:5" x14ac:dyDescent="0.2">
      <c r="B2168" s="1" t="s">
        <v>645</v>
      </c>
      <c r="C2168" s="1" t="s">
        <v>4619</v>
      </c>
      <c r="D2168" s="1" t="s">
        <v>4299</v>
      </c>
      <c r="E2168" s="1" t="s">
        <v>4300</v>
      </c>
    </row>
    <row r="2169" spans="2:5" x14ac:dyDescent="0.2">
      <c r="B2169" s="1" t="s">
        <v>906</v>
      </c>
      <c r="C2169" s="1" t="s">
        <v>4884</v>
      </c>
      <c r="D2169" s="1" t="s">
        <v>4299</v>
      </c>
      <c r="E2169" s="1" t="s">
        <v>4300</v>
      </c>
    </row>
    <row r="2170" spans="2:5" x14ac:dyDescent="0.2">
      <c r="B2170" s="1" t="s">
        <v>1796</v>
      </c>
      <c r="C2170" s="1" t="s">
        <v>5972</v>
      </c>
      <c r="D2170" s="1" t="s">
        <v>4299</v>
      </c>
      <c r="E2170" s="1" t="s">
        <v>4300</v>
      </c>
    </row>
    <row r="2171" spans="2:5" x14ac:dyDescent="0.2">
      <c r="B2171" s="1" t="s">
        <v>2656</v>
      </c>
      <c r="C2171" s="1" t="s">
        <v>6866</v>
      </c>
      <c r="D2171" s="1" t="s">
        <v>4299</v>
      </c>
      <c r="E2171" s="1" t="s">
        <v>4300</v>
      </c>
    </row>
    <row r="2172" spans="2:5" x14ac:dyDescent="0.2">
      <c r="B2172" s="1" t="s">
        <v>1254</v>
      </c>
      <c r="C2172" s="1" t="s">
        <v>5401</v>
      </c>
      <c r="D2172" s="1" t="s">
        <v>4299</v>
      </c>
      <c r="E2172" s="1" t="s">
        <v>4300</v>
      </c>
    </row>
    <row r="2173" spans="2:5" x14ac:dyDescent="0.2">
      <c r="B2173" s="1" t="s">
        <v>2132</v>
      </c>
      <c r="C2173" s="1" t="s">
        <v>6320</v>
      </c>
      <c r="D2173" s="1" t="s">
        <v>4299</v>
      </c>
      <c r="E2173" s="1" t="s">
        <v>4300</v>
      </c>
    </row>
    <row r="2174" spans="2:5" x14ac:dyDescent="0.2">
      <c r="B2174" s="1" t="s">
        <v>412</v>
      </c>
      <c r="C2174" s="1" t="s">
        <v>4298</v>
      </c>
      <c r="D2174" s="1" t="s">
        <v>4299</v>
      </c>
      <c r="E2174" s="1" t="s">
        <v>4300</v>
      </c>
    </row>
    <row r="2175" spans="2:5" x14ac:dyDescent="0.2">
      <c r="B2175" s="1" t="s">
        <v>1323</v>
      </c>
      <c r="C2175" s="1" t="s">
        <v>5471</v>
      </c>
      <c r="D2175" s="1" t="s">
        <v>4299</v>
      </c>
      <c r="E2175" s="1" t="s">
        <v>4300</v>
      </c>
    </row>
    <row r="2176" spans="2:5" x14ac:dyDescent="0.2">
      <c r="B2176" s="1" t="s">
        <v>2203</v>
      </c>
      <c r="C2176" s="1" t="s">
        <v>6389</v>
      </c>
      <c r="D2176" s="1" t="s">
        <v>4299</v>
      </c>
      <c r="E2176" s="1" t="s">
        <v>4300</v>
      </c>
    </row>
    <row r="2177" spans="2:5" x14ac:dyDescent="0.2">
      <c r="B2177" s="1" t="s">
        <v>3062</v>
      </c>
      <c r="C2177" s="1" t="s">
        <v>7270</v>
      </c>
      <c r="D2177" s="1" t="s">
        <v>4299</v>
      </c>
      <c r="E2177" s="1" t="s">
        <v>4300</v>
      </c>
    </row>
    <row r="2178" spans="2:5" x14ac:dyDescent="0.2">
      <c r="B2178" s="1" t="s">
        <v>484</v>
      </c>
      <c r="C2178" s="1" t="s">
        <v>4396</v>
      </c>
      <c r="D2178" s="1" t="s">
        <v>4299</v>
      </c>
      <c r="E2178" s="1" t="s">
        <v>4300</v>
      </c>
    </row>
    <row r="2179" spans="2:5" x14ac:dyDescent="0.2">
      <c r="B2179" s="1" t="s">
        <v>1392</v>
      </c>
      <c r="C2179" s="1" t="s">
        <v>5542</v>
      </c>
      <c r="D2179" s="1" t="s">
        <v>4299</v>
      </c>
      <c r="E2179" s="1" t="s">
        <v>4300</v>
      </c>
    </row>
    <row r="2180" spans="2:5" x14ac:dyDescent="0.2">
      <c r="B2180" s="1" t="s">
        <v>841</v>
      </c>
      <c r="C2180" s="1" t="s">
        <v>4819</v>
      </c>
      <c r="D2180" s="1" t="s">
        <v>4299</v>
      </c>
      <c r="E2180" s="1" t="s">
        <v>4300</v>
      </c>
    </row>
    <row r="2181" spans="2:5" x14ac:dyDescent="0.2">
      <c r="B2181" s="1" t="s">
        <v>1732</v>
      </c>
      <c r="C2181" s="1" t="s">
        <v>5908</v>
      </c>
      <c r="D2181" s="1" t="s">
        <v>4299</v>
      </c>
      <c r="E2181" s="1" t="s">
        <v>4300</v>
      </c>
    </row>
    <row r="2182" spans="2:5" x14ac:dyDescent="0.2">
      <c r="B2182" s="1" t="s">
        <v>2591</v>
      </c>
      <c r="C2182" s="1" t="s">
        <v>6801</v>
      </c>
      <c r="D2182" s="1" t="s">
        <v>4299</v>
      </c>
      <c r="E2182" s="1" t="s">
        <v>4300</v>
      </c>
    </row>
    <row r="2183" spans="2:5" x14ac:dyDescent="0.2">
      <c r="B2183" s="1" t="s">
        <v>776</v>
      </c>
      <c r="C2183" s="1" t="s">
        <v>4754</v>
      </c>
      <c r="D2183" s="1" t="s">
        <v>4299</v>
      </c>
      <c r="E2183" s="1" t="s">
        <v>4300</v>
      </c>
    </row>
    <row r="2184" spans="2:5" x14ac:dyDescent="0.2">
      <c r="B2184" s="1" t="s">
        <v>1666</v>
      </c>
      <c r="C2184" s="1" t="s">
        <v>5840</v>
      </c>
      <c r="D2184" s="1" t="s">
        <v>4299</v>
      </c>
      <c r="E2184" s="1" t="s">
        <v>4300</v>
      </c>
    </row>
    <row r="2185" spans="2:5" x14ac:dyDescent="0.2">
      <c r="B2185" s="1" t="s">
        <v>2528</v>
      </c>
      <c r="C2185" s="1" t="s">
        <v>6738</v>
      </c>
      <c r="D2185" s="1" t="s">
        <v>4299</v>
      </c>
      <c r="E2185" s="1" t="s">
        <v>4300</v>
      </c>
    </row>
    <row r="2186" spans="2:5" x14ac:dyDescent="0.2">
      <c r="B2186" s="1" t="s">
        <v>551</v>
      </c>
      <c r="C2186" s="1" t="s">
        <v>4469</v>
      </c>
      <c r="D2186" s="1" t="s">
        <v>4299</v>
      </c>
      <c r="E2186" s="1" t="s">
        <v>4300</v>
      </c>
    </row>
    <row r="2187" spans="2:5" x14ac:dyDescent="0.2">
      <c r="B2187" s="1" t="s">
        <v>1469</v>
      </c>
      <c r="C2187" s="1" t="s">
        <v>5639</v>
      </c>
      <c r="D2187" s="1" t="s">
        <v>4299</v>
      </c>
      <c r="E2187" s="1" t="s">
        <v>4300</v>
      </c>
    </row>
    <row r="2188" spans="2:5" x14ac:dyDescent="0.2">
      <c r="B2188" s="1" t="s">
        <v>712</v>
      </c>
      <c r="C2188" s="1" t="s">
        <v>4688</v>
      </c>
      <c r="D2188" s="1" t="s">
        <v>4299</v>
      </c>
      <c r="E2188" s="1" t="s">
        <v>4300</v>
      </c>
    </row>
    <row r="2189" spans="2:5" x14ac:dyDescent="0.2">
      <c r="B2189" s="1" t="s">
        <v>2466</v>
      </c>
      <c r="C2189" s="1" t="s">
        <v>6676</v>
      </c>
      <c r="D2189" s="1" t="s">
        <v>4299</v>
      </c>
      <c r="E2189" s="1" t="s">
        <v>4300</v>
      </c>
    </row>
    <row r="2190" spans="2:5" x14ac:dyDescent="0.2">
      <c r="B2190" s="1" t="s">
        <v>1103</v>
      </c>
      <c r="C2190" s="1" t="s">
        <v>5087</v>
      </c>
      <c r="D2190" s="1" t="s">
        <v>4299</v>
      </c>
      <c r="E2190" s="1" t="s">
        <v>4300</v>
      </c>
    </row>
    <row r="2191" spans="2:5" x14ac:dyDescent="0.2">
      <c r="B2191" s="1" t="s">
        <v>1989</v>
      </c>
      <c r="C2191" s="1" t="s">
        <v>6165</v>
      </c>
      <c r="D2191" s="1" t="s">
        <v>4299</v>
      </c>
      <c r="E2191" s="1" t="s">
        <v>4300</v>
      </c>
    </row>
    <row r="2192" spans="2:5" x14ac:dyDescent="0.2">
      <c r="B2192" s="1" t="s">
        <v>1037</v>
      </c>
      <c r="C2192" s="1" t="s">
        <v>5017</v>
      </c>
      <c r="D2192" s="1" t="s">
        <v>4299</v>
      </c>
      <c r="E2192" s="1" t="s">
        <v>4300</v>
      </c>
    </row>
    <row r="2193" spans="2:5" x14ac:dyDescent="0.2">
      <c r="B2193" s="1" t="s">
        <v>970</v>
      </c>
      <c r="C2193" s="1" t="s">
        <v>4948</v>
      </c>
      <c r="D2193" s="1" t="s">
        <v>4299</v>
      </c>
      <c r="E2193" s="1" t="s">
        <v>4300</v>
      </c>
    </row>
    <row r="2194" spans="2:5" x14ac:dyDescent="0.2">
      <c r="B2194" s="1" t="s">
        <v>649</v>
      </c>
      <c r="C2194" s="1" t="s">
        <v>4623</v>
      </c>
      <c r="D2194" s="1" t="s">
        <v>4314</v>
      </c>
      <c r="E2194" s="1" t="s">
        <v>4315</v>
      </c>
    </row>
    <row r="2195" spans="2:5" x14ac:dyDescent="0.2">
      <c r="B2195" s="1" t="s">
        <v>1539</v>
      </c>
      <c r="C2195" s="1" t="s">
        <v>5711</v>
      </c>
      <c r="D2195" s="1" t="s">
        <v>4314</v>
      </c>
      <c r="E2195" s="1" t="s">
        <v>4315</v>
      </c>
    </row>
    <row r="2196" spans="2:5" x14ac:dyDescent="0.2">
      <c r="B2196" s="1" t="s">
        <v>2406</v>
      </c>
      <c r="C2196" s="1" t="s">
        <v>6616</v>
      </c>
      <c r="D2196" s="1" t="s">
        <v>4314</v>
      </c>
      <c r="E2196" s="1" t="s">
        <v>4315</v>
      </c>
    </row>
    <row r="2197" spans="2:5" x14ac:dyDescent="0.2">
      <c r="B2197" s="1" t="s">
        <v>910</v>
      </c>
      <c r="C2197" s="1" t="s">
        <v>4888</v>
      </c>
      <c r="D2197" s="1" t="s">
        <v>4314</v>
      </c>
      <c r="E2197" s="1" t="s">
        <v>4315</v>
      </c>
    </row>
    <row r="2198" spans="2:5" x14ac:dyDescent="0.2">
      <c r="B2198" s="1" t="s">
        <v>1801</v>
      </c>
      <c r="C2198" s="1" t="s">
        <v>5977</v>
      </c>
      <c r="D2198" s="1" t="s">
        <v>4314</v>
      </c>
      <c r="E2198" s="1" t="s">
        <v>4315</v>
      </c>
    </row>
    <row r="2199" spans="2:5" x14ac:dyDescent="0.2">
      <c r="B2199" s="1" t="s">
        <v>2660</v>
      </c>
      <c r="C2199" s="1" t="s">
        <v>6870</v>
      </c>
      <c r="D2199" s="1" t="s">
        <v>4314</v>
      </c>
      <c r="E2199" s="1" t="s">
        <v>4315</v>
      </c>
    </row>
    <row r="2200" spans="2:5" x14ac:dyDescent="0.2">
      <c r="B2200" s="1" t="s">
        <v>1257</v>
      </c>
      <c r="C2200" s="1" t="s">
        <v>5404</v>
      </c>
      <c r="D2200" s="1" t="s">
        <v>4314</v>
      </c>
      <c r="E2200" s="1" t="s">
        <v>4315</v>
      </c>
    </row>
    <row r="2201" spans="2:5" x14ac:dyDescent="0.2">
      <c r="B2201" s="1" t="s">
        <v>2137</v>
      </c>
      <c r="C2201" s="1" t="s">
        <v>6325</v>
      </c>
      <c r="D2201" s="1" t="s">
        <v>4314</v>
      </c>
      <c r="E2201" s="1" t="s">
        <v>4315</v>
      </c>
    </row>
    <row r="2202" spans="2:5" x14ac:dyDescent="0.2">
      <c r="B2202" s="1" t="s">
        <v>2993</v>
      </c>
      <c r="C2202" s="1" t="s">
        <v>7203</v>
      </c>
      <c r="D2202" s="1" t="s">
        <v>4314</v>
      </c>
      <c r="E2202" s="1" t="s">
        <v>4315</v>
      </c>
    </row>
    <row r="2203" spans="2:5" x14ac:dyDescent="0.2">
      <c r="B2203" s="1" t="s">
        <v>417</v>
      </c>
      <c r="C2203" s="1" t="s">
        <v>4313</v>
      </c>
      <c r="D2203" s="1" t="s">
        <v>4314</v>
      </c>
      <c r="E2203" s="1" t="s">
        <v>4315</v>
      </c>
    </row>
    <row r="2204" spans="2:5" x14ac:dyDescent="0.2">
      <c r="B2204" s="1" t="s">
        <v>1328</v>
      </c>
      <c r="C2204" s="1" t="s">
        <v>5476</v>
      </c>
      <c r="D2204" s="1" t="s">
        <v>4314</v>
      </c>
      <c r="E2204" s="1" t="s">
        <v>4315</v>
      </c>
    </row>
    <row r="2205" spans="2:5" x14ac:dyDescent="0.2">
      <c r="B2205" s="1" t="s">
        <v>2208</v>
      </c>
      <c r="C2205" s="1" t="s">
        <v>6394</v>
      </c>
      <c r="D2205" s="1" t="s">
        <v>4314</v>
      </c>
      <c r="E2205" s="1" t="s">
        <v>4315</v>
      </c>
    </row>
    <row r="2206" spans="2:5" x14ac:dyDescent="0.2">
      <c r="B2206" s="1" t="s">
        <v>3066</v>
      </c>
      <c r="C2206" s="1" t="s">
        <v>7274</v>
      </c>
      <c r="D2206" s="1" t="s">
        <v>4314</v>
      </c>
      <c r="E2206" s="1" t="s">
        <v>4315</v>
      </c>
    </row>
    <row r="2207" spans="2:5" x14ac:dyDescent="0.2">
      <c r="B2207" s="1" t="s">
        <v>488</v>
      </c>
      <c r="C2207" s="1" t="s">
        <v>4400</v>
      </c>
      <c r="D2207" s="1" t="s">
        <v>4314</v>
      </c>
      <c r="E2207" s="1" t="s">
        <v>4315</v>
      </c>
    </row>
    <row r="2208" spans="2:5" x14ac:dyDescent="0.2">
      <c r="B2208" s="1" t="s">
        <v>1397</v>
      </c>
      <c r="C2208" s="1" t="s">
        <v>5547</v>
      </c>
      <c r="D2208" s="1" t="s">
        <v>4314</v>
      </c>
      <c r="E2208" s="1" t="s">
        <v>4315</v>
      </c>
    </row>
    <row r="2209" spans="2:5" x14ac:dyDescent="0.2">
      <c r="B2209" s="1" t="s">
        <v>2272</v>
      </c>
      <c r="C2209" s="1" t="s">
        <v>6458</v>
      </c>
      <c r="D2209" s="1" t="s">
        <v>4314</v>
      </c>
      <c r="E2209" s="1" t="s">
        <v>4315</v>
      </c>
    </row>
    <row r="2210" spans="2:5" x14ac:dyDescent="0.2">
      <c r="B2210" s="1" t="s">
        <v>845</v>
      </c>
      <c r="C2210" s="1" t="s">
        <v>4823</v>
      </c>
      <c r="D2210" s="1" t="s">
        <v>4314</v>
      </c>
      <c r="E2210" s="1" t="s">
        <v>4315</v>
      </c>
    </row>
    <row r="2211" spans="2:5" x14ac:dyDescent="0.2">
      <c r="B2211" s="1" t="s">
        <v>1736</v>
      </c>
      <c r="C2211" s="1" t="s">
        <v>5912</v>
      </c>
      <c r="D2211" s="1" t="s">
        <v>4314</v>
      </c>
      <c r="E2211" s="1" t="s">
        <v>4315</v>
      </c>
    </row>
    <row r="2212" spans="2:5" x14ac:dyDescent="0.2">
      <c r="B2212" s="1" t="s">
        <v>2595</v>
      </c>
      <c r="C2212" s="1" t="s">
        <v>6805</v>
      </c>
      <c r="D2212" s="1" t="s">
        <v>4314</v>
      </c>
      <c r="E2212" s="1" t="s">
        <v>4315</v>
      </c>
    </row>
    <row r="2213" spans="2:5" x14ac:dyDescent="0.2">
      <c r="B2213" s="1" t="s">
        <v>779</v>
      </c>
      <c r="C2213" s="1" t="s">
        <v>4757</v>
      </c>
      <c r="D2213" s="1" t="s">
        <v>4314</v>
      </c>
      <c r="E2213" s="1" t="s">
        <v>4315</v>
      </c>
    </row>
    <row r="2214" spans="2:5" x14ac:dyDescent="0.2">
      <c r="B2214" s="1" t="s">
        <v>1671</v>
      </c>
      <c r="C2214" s="1" t="s">
        <v>5845</v>
      </c>
      <c r="D2214" s="1" t="s">
        <v>4314</v>
      </c>
      <c r="E2214" s="1" t="s">
        <v>4315</v>
      </c>
    </row>
    <row r="2215" spans="2:5" x14ac:dyDescent="0.2">
      <c r="B2215" s="1" t="s">
        <v>2532</v>
      </c>
      <c r="C2215" s="1" t="s">
        <v>6742</v>
      </c>
      <c r="D2215" s="1" t="s">
        <v>4314</v>
      </c>
      <c r="E2215" s="1" t="s">
        <v>4315</v>
      </c>
    </row>
    <row r="2216" spans="2:5" x14ac:dyDescent="0.2">
      <c r="B2216" s="1" t="s">
        <v>556</v>
      </c>
      <c r="C2216" s="1" t="s">
        <v>4474</v>
      </c>
      <c r="D2216" s="1" t="s">
        <v>4314</v>
      </c>
      <c r="E2216" s="1" t="s">
        <v>4315</v>
      </c>
    </row>
    <row r="2217" spans="2:5" x14ac:dyDescent="0.2">
      <c r="B2217" s="1" t="s">
        <v>1474</v>
      </c>
      <c r="C2217" s="1" t="s">
        <v>5644</v>
      </c>
      <c r="D2217" s="1" t="s">
        <v>4314</v>
      </c>
      <c r="E2217" s="1" t="s">
        <v>4315</v>
      </c>
    </row>
    <row r="2218" spans="2:5" x14ac:dyDescent="0.2">
      <c r="B2218" s="1" t="s">
        <v>2344</v>
      </c>
      <c r="C2218" s="1" t="s">
        <v>6554</v>
      </c>
      <c r="D2218" s="1" t="s">
        <v>4314</v>
      </c>
      <c r="E2218" s="1" t="s">
        <v>4315</v>
      </c>
    </row>
    <row r="2219" spans="2:5" x14ac:dyDescent="0.2">
      <c r="B2219" s="1" t="s">
        <v>716</v>
      </c>
      <c r="C2219" s="1" t="s">
        <v>4692</v>
      </c>
      <c r="D2219" s="1" t="s">
        <v>4314</v>
      </c>
      <c r="E2219" s="1" t="s">
        <v>4315</v>
      </c>
    </row>
    <row r="2220" spans="2:5" x14ac:dyDescent="0.2">
      <c r="B2220" s="1" t="s">
        <v>1604</v>
      </c>
      <c r="C2220" s="1" t="s">
        <v>5776</v>
      </c>
      <c r="D2220" s="1" t="s">
        <v>4314</v>
      </c>
      <c r="E2220" s="1" t="s">
        <v>4315</v>
      </c>
    </row>
    <row r="2221" spans="2:5" x14ac:dyDescent="0.2">
      <c r="B2221" s="1" t="s">
        <v>2470</v>
      </c>
      <c r="C2221" s="1" t="s">
        <v>6680</v>
      </c>
      <c r="D2221" s="1" t="s">
        <v>4314</v>
      </c>
      <c r="E2221" s="1" t="s">
        <v>4315</v>
      </c>
    </row>
    <row r="2222" spans="2:5" x14ac:dyDescent="0.2">
      <c r="B2222" s="1" t="s">
        <v>1107</v>
      </c>
      <c r="C2222" s="1" t="s">
        <v>5091</v>
      </c>
      <c r="D2222" s="1" t="s">
        <v>4314</v>
      </c>
      <c r="E2222" s="1" t="s">
        <v>4315</v>
      </c>
    </row>
    <row r="2223" spans="2:5" x14ac:dyDescent="0.2">
      <c r="B2223" s="1" t="s">
        <v>1994</v>
      </c>
      <c r="C2223" s="1" t="s">
        <v>6170</v>
      </c>
      <c r="D2223" s="1" t="s">
        <v>4314</v>
      </c>
      <c r="E2223" s="1" t="s">
        <v>4315</v>
      </c>
    </row>
    <row r="2224" spans="2:5" x14ac:dyDescent="0.2">
      <c r="B2224" s="1" t="s">
        <v>2850</v>
      </c>
      <c r="C2224" s="1" t="s">
        <v>7060</v>
      </c>
      <c r="D2224" s="1" t="s">
        <v>4314</v>
      </c>
      <c r="E2224" s="1" t="s">
        <v>4315</v>
      </c>
    </row>
    <row r="2225" spans="2:5" x14ac:dyDescent="0.2">
      <c r="B2225" s="1" t="s">
        <v>1042</v>
      </c>
      <c r="C2225" s="1" t="s">
        <v>5022</v>
      </c>
      <c r="D2225" s="1" t="s">
        <v>4314</v>
      </c>
      <c r="E2225" s="1" t="s">
        <v>4315</v>
      </c>
    </row>
    <row r="2226" spans="2:5" x14ac:dyDescent="0.2">
      <c r="B2226" s="1" t="s">
        <v>1928</v>
      </c>
      <c r="C2226" s="1" t="s">
        <v>6104</v>
      </c>
      <c r="D2226" s="1" t="s">
        <v>4314</v>
      </c>
      <c r="E2226" s="1" t="s">
        <v>4315</v>
      </c>
    </row>
    <row r="2227" spans="2:5" x14ac:dyDescent="0.2">
      <c r="B2227" s="1" t="s">
        <v>2785</v>
      </c>
      <c r="C2227" s="1" t="s">
        <v>6995</v>
      </c>
      <c r="D2227" s="1" t="s">
        <v>4314</v>
      </c>
      <c r="E2227" s="1" t="s">
        <v>4315</v>
      </c>
    </row>
    <row r="2228" spans="2:5" x14ac:dyDescent="0.2">
      <c r="B2228" s="1" t="s">
        <v>974</v>
      </c>
      <c r="C2228" s="1" t="s">
        <v>4952</v>
      </c>
      <c r="D2228" s="1" t="s">
        <v>4314</v>
      </c>
      <c r="E2228" s="1" t="s">
        <v>4315</v>
      </c>
    </row>
    <row r="2229" spans="2:5" x14ac:dyDescent="0.2">
      <c r="B2229" s="1" t="s">
        <v>1864</v>
      </c>
      <c r="C2229" s="1" t="s">
        <v>6040</v>
      </c>
      <c r="D2229" s="1" t="s">
        <v>4314</v>
      </c>
      <c r="E2229" s="1" t="s">
        <v>4315</v>
      </c>
    </row>
    <row r="2230" spans="2:5" x14ac:dyDescent="0.2">
      <c r="B2230" s="1" t="s">
        <v>2721</v>
      </c>
      <c r="C2230" s="1" t="s">
        <v>6931</v>
      </c>
      <c r="D2230" s="1" t="s">
        <v>4314</v>
      </c>
      <c r="E2230" s="1" t="s">
        <v>4315</v>
      </c>
    </row>
    <row r="2231" spans="2:5" x14ac:dyDescent="0.2">
      <c r="B2231" s="1" t="s">
        <v>644</v>
      </c>
      <c r="C2231" s="1" t="s">
        <v>4618</v>
      </c>
      <c r="D2231" s="1" t="s">
        <v>4296</v>
      </c>
      <c r="E2231" s="1" t="s">
        <v>4297</v>
      </c>
    </row>
    <row r="2232" spans="2:5" x14ac:dyDescent="0.2">
      <c r="B2232" s="1" t="s">
        <v>1534</v>
      </c>
      <c r="C2232" s="1" t="s">
        <v>5706</v>
      </c>
      <c r="D2232" s="1" t="s">
        <v>4296</v>
      </c>
      <c r="E2232" s="1" t="s">
        <v>4297</v>
      </c>
    </row>
    <row r="2233" spans="2:5" x14ac:dyDescent="0.2">
      <c r="B2233" s="1" t="s">
        <v>2402</v>
      </c>
      <c r="C2233" s="1" t="s">
        <v>6612</v>
      </c>
      <c r="D2233" s="1" t="s">
        <v>4296</v>
      </c>
      <c r="E2233" s="1" t="s">
        <v>4297</v>
      </c>
    </row>
    <row r="2234" spans="2:5" x14ac:dyDescent="0.2">
      <c r="B2234" s="1" t="s">
        <v>905</v>
      </c>
      <c r="C2234" s="1" t="s">
        <v>4883</v>
      </c>
      <c r="D2234" s="1" t="s">
        <v>4296</v>
      </c>
      <c r="E2234" s="1" t="s">
        <v>4297</v>
      </c>
    </row>
    <row r="2235" spans="2:5" x14ac:dyDescent="0.2">
      <c r="B2235" s="1" t="s">
        <v>1795</v>
      </c>
      <c r="C2235" s="1" t="s">
        <v>5971</v>
      </c>
      <c r="D2235" s="1" t="s">
        <v>4296</v>
      </c>
      <c r="E2235" s="1" t="s">
        <v>4297</v>
      </c>
    </row>
    <row r="2236" spans="2:5" x14ac:dyDescent="0.2">
      <c r="B2236" s="1" t="s">
        <v>2655</v>
      </c>
      <c r="C2236" s="1" t="s">
        <v>6865</v>
      </c>
      <c r="D2236" s="1" t="s">
        <v>4296</v>
      </c>
      <c r="E2236" s="1" t="s">
        <v>4297</v>
      </c>
    </row>
    <row r="2237" spans="2:5" x14ac:dyDescent="0.2">
      <c r="B2237" s="1" t="s">
        <v>1253</v>
      </c>
      <c r="C2237" s="1" t="s">
        <v>5400</v>
      </c>
      <c r="D2237" s="1" t="s">
        <v>4296</v>
      </c>
      <c r="E2237" s="1" t="s">
        <v>4297</v>
      </c>
    </row>
    <row r="2238" spans="2:5" x14ac:dyDescent="0.2">
      <c r="B2238" s="1" t="s">
        <v>2131</v>
      </c>
      <c r="C2238" s="1" t="s">
        <v>6319</v>
      </c>
      <c r="D2238" s="1" t="s">
        <v>4296</v>
      </c>
      <c r="E2238" s="1" t="s">
        <v>4297</v>
      </c>
    </row>
    <row r="2239" spans="2:5" x14ac:dyDescent="0.2">
      <c r="B2239" s="1" t="s">
        <v>2989</v>
      </c>
      <c r="C2239" s="1" t="s">
        <v>7199</v>
      </c>
      <c r="D2239" s="1" t="s">
        <v>4296</v>
      </c>
      <c r="E2239" s="1" t="s">
        <v>4297</v>
      </c>
    </row>
    <row r="2240" spans="2:5" x14ac:dyDescent="0.2">
      <c r="B2240" s="1" t="s">
        <v>411</v>
      </c>
      <c r="C2240" s="1" t="s">
        <v>4295</v>
      </c>
      <c r="D2240" s="1" t="s">
        <v>4296</v>
      </c>
      <c r="E2240" s="1" t="s">
        <v>4297</v>
      </c>
    </row>
    <row r="2241" spans="2:5" x14ac:dyDescent="0.2">
      <c r="B2241" s="1" t="s">
        <v>1322</v>
      </c>
      <c r="C2241" s="1" t="s">
        <v>5470</v>
      </c>
      <c r="D2241" s="1" t="s">
        <v>4296</v>
      </c>
      <c r="E2241" s="1" t="s">
        <v>4297</v>
      </c>
    </row>
    <row r="2242" spans="2:5" x14ac:dyDescent="0.2">
      <c r="B2242" s="1" t="s">
        <v>2202</v>
      </c>
      <c r="C2242" s="1" t="s">
        <v>6388</v>
      </c>
      <c r="D2242" s="1" t="s">
        <v>4296</v>
      </c>
      <c r="E2242" s="1" t="s">
        <v>4297</v>
      </c>
    </row>
    <row r="2243" spans="2:5" x14ac:dyDescent="0.2">
      <c r="B2243" s="1" t="s">
        <v>3061</v>
      </c>
      <c r="C2243" s="1" t="s">
        <v>7269</v>
      </c>
      <c r="D2243" s="1" t="s">
        <v>4296</v>
      </c>
      <c r="E2243" s="1" t="s">
        <v>4297</v>
      </c>
    </row>
    <row r="2244" spans="2:5" x14ac:dyDescent="0.2">
      <c r="B2244" s="1" t="s">
        <v>483</v>
      </c>
      <c r="C2244" s="1" t="s">
        <v>4395</v>
      </c>
      <c r="D2244" s="1" t="s">
        <v>4296</v>
      </c>
      <c r="E2244" s="1" t="s">
        <v>4297</v>
      </c>
    </row>
    <row r="2245" spans="2:5" x14ac:dyDescent="0.2">
      <c r="B2245" s="1" t="s">
        <v>1391</v>
      </c>
      <c r="C2245" s="1" t="s">
        <v>5541</v>
      </c>
      <c r="D2245" s="1" t="s">
        <v>4296</v>
      </c>
      <c r="E2245" s="1" t="s">
        <v>4297</v>
      </c>
    </row>
    <row r="2246" spans="2:5" x14ac:dyDescent="0.2">
      <c r="B2246" s="1" t="s">
        <v>2268</v>
      </c>
      <c r="C2246" s="1" t="s">
        <v>6454</v>
      </c>
      <c r="D2246" s="1" t="s">
        <v>4296</v>
      </c>
      <c r="E2246" s="1" t="s">
        <v>4297</v>
      </c>
    </row>
    <row r="2247" spans="2:5" x14ac:dyDescent="0.2">
      <c r="B2247" s="1" t="s">
        <v>840</v>
      </c>
      <c r="C2247" s="1" t="s">
        <v>4818</v>
      </c>
      <c r="D2247" s="1" t="s">
        <v>4296</v>
      </c>
      <c r="E2247" s="1" t="s">
        <v>4297</v>
      </c>
    </row>
    <row r="2248" spans="2:5" x14ac:dyDescent="0.2">
      <c r="B2248" s="1" t="s">
        <v>1731</v>
      </c>
      <c r="C2248" s="1" t="s">
        <v>5907</v>
      </c>
      <c r="D2248" s="1" t="s">
        <v>4296</v>
      </c>
      <c r="E2248" s="1" t="s">
        <v>4297</v>
      </c>
    </row>
    <row r="2249" spans="2:5" x14ac:dyDescent="0.2">
      <c r="B2249" s="1" t="s">
        <v>2590</v>
      </c>
      <c r="C2249" s="1" t="s">
        <v>6800</v>
      </c>
      <c r="D2249" s="1" t="s">
        <v>4296</v>
      </c>
      <c r="E2249" s="1" t="s">
        <v>4297</v>
      </c>
    </row>
    <row r="2250" spans="2:5" x14ac:dyDescent="0.2">
      <c r="B2250" s="1" t="s">
        <v>775</v>
      </c>
      <c r="C2250" s="1" t="s">
        <v>4753</v>
      </c>
      <c r="D2250" s="1" t="s">
        <v>4296</v>
      </c>
      <c r="E2250" s="1" t="s">
        <v>4297</v>
      </c>
    </row>
    <row r="2251" spans="2:5" x14ac:dyDescent="0.2">
      <c r="B2251" s="1" t="s">
        <v>1665</v>
      </c>
      <c r="C2251" s="1" t="s">
        <v>5839</v>
      </c>
      <c r="D2251" s="1" t="s">
        <v>4296</v>
      </c>
      <c r="E2251" s="1" t="s">
        <v>4297</v>
      </c>
    </row>
    <row r="2252" spans="2:5" x14ac:dyDescent="0.2">
      <c r="B2252" s="1" t="s">
        <v>2527</v>
      </c>
      <c r="C2252" s="1" t="s">
        <v>6737</v>
      </c>
      <c r="D2252" s="1" t="s">
        <v>4296</v>
      </c>
      <c r="E2252" s="1" t="s">
        <v>4297</v>
      </c>
    </row>
    <row r="2253" spans="2:5" x14ac:dyDescent="0.2">
      <c r="B2253" s="1" t="s">
        <v>550</v>
      </c>
      <c r="C2253" s="1" t="s">
        <v>4468</v>
      </c>
      <c r="D2253" s="1" t="s">
        <v>4296</v>
      </c>
      <c r="E2253" s="1" t="s">
        <v>4297</v>
      </c>
    </row>
    <row r="2254" spans="2:5" x14ac:dyDescent="0.2">
      <c r="B2254" s="1" t="s">
        <v>1468</v>
      </c>
      <c r="C2254" s="1" t="s">
        <v>5638</v>
      </c>
      <c r="D2254" s="1" t="s">
        <v>4296</v>
      </c>
      <c r="E2254" s="1" t="s">
        <v>4297</v>
      </c>
    </row>
    <row r="2255" spans="2:5" x14ac:dyDescent="0.2">
      <c r="B2255" s="1" t="s">
        <v>2340</v>
      </c>
      <c r="C2255" s="1" t="s">
        <v>6550</v>
      </c>
      <c r="D2255" s="1" t="s">
        <v>4296</v>
      </c>
      <c r="E2255" s="1" t="s">
        <v>4297</v>
      </c>
    </row>
    <row r="2256" spans="2:5" x14ac:dyDescent="0.2">
      <c r="B2256" s="1" t="s">
        <v>711</v>
      </c>
      <c r="C2256" s="1" t="s">
        <v>4687</v>
      </c>
      <c r="D2256" s="1" t="s">
        <v>4296</v>
      </c>
      <c r="E2256" s="1" t="s">
        <v>4297</v>
      </c>
    </row>
    <row r="2257" spans="2:5" x14ac:dyDescent="0.2">
      <c r="B2257" s="1" t="s">
        <v>1599</v>
      </c>
      <c r="C2257" s="1" t="s">
        <v>5771</v>
      </c>
      <c r="D2257" s="1" t="s">
        <v>4296</v>
      </c>
      <c r="E2257" s="1" t="s">
        <v>4297</v>
      </c>
    </row>
    <row r="2258" spans="2:5" x14ac:dyDescent="0.2">
      <c r="B2258" s="1" t="s">
        <v>2465</v>
      </c>
      <c r="C2258" s="1" t="s">
        <v>6675</v>
      </c>
      <c r="D2258" s="1" t="s">
        <v>4296</v>
      </c>
      <c r="E2258" s="1" t="s">
        <v>4297</v>
      </c>
    </row>
    <row r="2259" spans="2:5" x14ac:dyDescent="0.2">
      <c r="B2259" s="1" t="s">
        <v>1102</v>
      </c>
      <c r="C2259" s="1" t="s">
        <v>5086</v>
      </c>
      <c r="D2259" s="1" t="s">
        <v>4296</v>
      </c>
      <c r="E2259" s="1" t="s">
        <v>4297</v>
      </c>
    </row>
    <row r="2260" spans="2:5" x14ac:dyDescent="0.2">
      <c r="B2260" s="1" t="s">
        <v>1988</v>
      </c>
      <c r="C2260" s="1" t="s">
        <v>6164</v>
      </c>
      <c r="D2260" s="1" t="s">
        <v>4296</v>
      </c>
      <c r="E2260" s="1" t="s">
        <v>4297</v>
      </c>
    </row>
    <row r="2261" spans="2:5" x14ac:dyDescent="0.2">
      <c r="B2261" s="1" t="s">
        <v>2845</v>
      </c>
      <c r="C2261" s="1" t="s">
        <v>7055</v>
      </c>
      <c r="D2261" s="1" t="s">
        <v>4296</v>
      </c>
      <c r="E2261" s="1" t="s">
        <v>4297</v>
      </c>
    </row>
    <row r="2262" spans="2:5" x14ac:dyDescent="0.2">
      <c r="B2262" s="1" t="s">
        <v>1036</v>
      </c>
      <c r="C2262" s="1" t="s">
        <v>5016</v>
      </c>
      <c r="D2262" s="1" t="s">
        <v>4296</v>
      </c>
      <c r="E2262" s="1" t="s">
        <v>4297</v>
      </c>
    </row>
    <row r="2263" spans="2:5" x14ac:dyDescent="0.2">
      <c r="B2263" s="1" t="s">
        <v>1923</v>
      </c>
      <c r="C2263" s="1" t="s">
        <v>6099</v>
      </c>
      <c r="D2263" s="1" t="s">
        <v>4296</v>
      </c>
      <c r="E2263" s="1" t="s">
        <v>4297</v>
      </c>
    </row>
    <row r="2264" spans="2:5" x14ac:dyDescent="0.2">
      <c r="B2264" s="1" t="s">
        <v>2780</v>
      </c>
      <c r="C2264" s="1" t="s">
        <v>6990</v>
      </c>
      <c r="D2264" s="1" t="s">
        <v>4296</v>
      </c>
      <c r="E2264" s="1" t="s">
        <v>4297</v>
      </c>
    </row>
    <row r="2265" spans="2:5" x14ac:dyDescent="0.2">
      <c r="B2265" s="1" t="s">
        <v>969</v>
      </c>
      <c r="C2265" s="1" t="s">
        <v>4947</v>
      </c>
      <c r="D2265" s="1" t="s">
        <v>4296</v>
      </c>
      <c r="E2265" s="1" t="s">
        <v>4297</v>
      </c>
    </row>
    <row r="2266" spans="2:5" x14ac:dyDescent="0.2">
      <c r="B2266" s="1" t="s">
        <v>1859</v>
      </c>
      <c r="C2266" s="1" t="s">
        <v>6035</v>
      </c>
      <c r="D2266" s="1" t="s">
        <v>4296</v>
      </c>
      <c r="E2266" s="1" t="s">
        <v>4297</v>
      </c>
    </row>
    <row r="2267" spans="2:5" x14ac:dyDescent="0.2">
      <c r="B2267" s="1" t="s">
        <v>2717</v>
      </c>
      <c r="C2267" s="1" t="s">
        <v>6927</v>
      </c>
      <c r="D2267" s="1" t="s">
        <v>4296</v>
      </c>
      <c r="E2267" s="1" t="s">
        <v>4297</v>
      </c>
    </row>
    <row r="2268" spans="2:5" x14ac:dyDescent="0.2">
      <c r="B2268" s="1" t="s">
        <v>650</v>
      </c>
      <c r="C2268" s="1" t="s">
        <v>4624</v>
      </c>
      <c r="D2268" s="1" t="s">
        <v>4317</v>
      </c>
      <c r="E2268" s="1" t="s">
        <v>4318</v>
      </c>
    </row>
    <row r="2269" spans="2:5" x14ac:dyDescent="0.2">
      <c r="B2269" s="1" t="s">
        <v>418</v>
      </c>
      <c r="C2269" s="1" t="s">
        <v>4316</v>
      </c>
      <c r="D2269" s="1" t="s">
        <v>4317</v>
      </c>
      <c r="E2269" s="1" t="s">
        <v>4318</v>
      </c>
    </row>
    <row r="2270" spans="2:5" x14ac:dyDescent="0.2">
      <c r="B2270" s="1" t="s">
        <v>489</v>
      </c>
      <c r="C2270" s="1" t="s">
        <v>4401</v>
      </c>
      <c r="D2270" s="1" t="s">
        <v>4317</v>
      </c>
      <c r="E2270" s="1" t="s">
        <v>4318</v>
      </c>
    </row>
    <row r="2271" spans="2:5" x14ac:dyDescent="0.2">
      <c r="B2271" s="1" t="s">
        <v>1398</v>
      </c>
      <c r="C2271" s="1" t="s">
        <v>5548</v>
      </c>
      <c r="D2271" s="1" t="s">
        <v>4317</v>
      </c>
      <c r="E2271" s="1" t="s">
        <v>4318</v>
      </c>
    </row>
    <row r="2272" spans="2:5" x14ac:dyDescent="0.2">
      <c r="B2272" s="1" t="s">
        <v>557</v>
      </c>
      <c r="C2272" s="1" t="s">
        <v>4475</v>
      </c>
      <c r="D2272" s="1" t="s">
        <v>4317</v>
      </c>
      <c r="E2272" s="1" t="s">
        <v>4318</v>
      </c>
    </row>
    <row r="2273" spans="2:5" x14ac:dyDescent="0.2">
      <c r="B2273" s="1" t="s">
        <v>643</v>
      </c>
      <c r="C2273" s="1" t="s">
        <v>4617</v>
      </c>
      <c r="D2273" s="1" t="s">
        <v>4293</v>
      </c>
      <c r="E2273" s="1" t="s">
        <v>4294</v>
      </c>
    </row>
    <row r="2274" spans="2:5" x14ac:dyDescent="0.2">
      <c r="B2274" s="1" t="s">
        <v>1533</v>
      </c>
      <c r="C2274" s="1" t="s">
        <v>5705</v>
      </c>
      <c r="D2274" s="1" t="s">
        <v>4293</v>
      </c>
      <c r="E2274" s="1" t="s">
        <v>4294</v>
      </c>
    </row>
    <row r="2275" spans="2:5" x14ac:dyDescent="0.2">
      <c r="B2275" s="1" t="s">
        <v>904</v>
      </c>
      <c r="C2275" s="1" t="s">
        <v>4882</v>
      </c>
      <c r="D2275" s="1" t="s">
        <v>4293</v>
      </c>
      <c r="E2275" s="1" t="s">
        <v>4294</v>
      </c>
    </row>
    <row r="2276" spans="2:5" x14ac:dyDescent="0.2">
      <c r="B2276" s="1" t="s">
        <v>2654</v>
      </c>
      <c r="C2276" s="1" t="s">
        <v>6864</v>
      </c>
      <c r="D2276" s="1" t="s">
        <v>4293</v>
      </c>
      <c r="E2276" s="1" t="s">
        <v>4294</v>
      </c>
    </row>
    <row r="2277" spans="2:5" x14ac:dyDescent="0.2">
      <c r="B2277" s="1" t="s">
        <v>1252</v>
      </c>
      <c r="C2277" s="1" t="s">
        <v>5399</v>
      </c>
      <c r="D2277" s="1" t="s">
        <v>4293</v>
      </c>
      <c r="E2277" s="1" t="s">
        <v>4294</v>
      </c>
    </row>
    <row r="2278" spans="2:5" x14ac:dyDescent="0.2">
      <c r="B2278" s="1" t="s">
        <v>2988</v>
      </c>
      <c r="C2278" s="1" t="s">
        <v>7198</v>
      </c>
      <c r="D2278" s="1" t="s">
        <v>4293</v>
      </c>
      <c r="E2278" s="1" t="s">
        <v>4294</v>
      </c>
    </row>
    <row r="2279" spans="2:5" x14ac:dyDescent="0.2">
      <c r="B2279" s="1" t="s">
        <v>410</v>
      </c>
      <c r="C2279" s="1" t="s">
        <v>4292</v>
      </c>
      <c r="D2279" s="1" t="s">
        <v>4293</v>
      </c>
      <c r="E2279" s="1" t="s">
        <v>4294</v>
      </c>
    </row>
    <row r="2280" spans="2:5" x14ac:dyDescent="0.2">
      <c r="B2280" s="1" t="s">
        <v>1321</v>
      </c>
      <c r="C2280" s="1" t="s">
        <v>5469</v>
      </c>
      <c r="D2280" s="1" t="s">
        <v>4293</v>
      </c>
      <c r="E2280" s="1" t="s">
        <v>4294</v>
      </c>
    </row>
    <row r="2281" spans="2:5" x14ac:dyDescent="0.2">
      <c r="B2281" s="1" t="s">
        <v>3060</v>
      </c>
      <c r="C2281" s="1" t="s">
        <v>7268</v>
      </c>
      <c r="D2281" s="1" t="s">
        <v>4293</v>
      </c>
      <c r="E2281" s="1" t="s">
        <v>4294</v>
      </c>
    </row>
    <row r="2282" spans="2:5" x14ac:dyDescent="0.2">
      <c r="B2282" s="1" t="s">
        <v>482</v>
      </c>
      <c r="C2282" s="1" t="s">
        <v>4394</v>
      </c>
      <c r="D2282" s="1" t="s">
        <v>4293</v>
      </c>
      <c r="E2282" s="1" t="s">
        <v>4294</v>
      </c>
    </row>
    <row r="2283" spans="2:5" x14ac:dyDescent="0.2">
      <c r="B2283" s="1" t="s">
        <v>2267</v>
      </c>
      <c r="C2283" s="1" t="s">
        <v>6453</v>
      </c>
      <c r="D2283" s="1" t="s">
        <v>4293</v>
      </c>
      <c r="E2283" s="1" t="s">
        <v>4294</v>
      </c>
    </row>
    <row r="2284" spans="2:5" x14ac:dyDescent="0.2">
      <c r="B2284" s="1" t="s">
        <v>839</v>
      </c>
      <c r="C2284" s="1" t="s">
        <v>4817</v>
      </c>
      <c r="D2284" s="1" t="s">
        <v>4293</v>
      </c>
      <c r="E2284" s="1" t="s">
        <v>4294</v>
      </c>
    </row>
    <row r="2285" spans="2:5" x14ac:dyDescent="0.2">
      <c r="B2285" s="1" t="s">
        <v>1730</v>
      </c>
      <c r="C2285" s="1" t="s">
        <v>5906</v>
      </c>
      <c r="D2285" s="1" t="s">
        <v>4293</v>
      </c>
      <c r="E2285" s="1" t="s">
        <v>4294</v>
      </c>
    </row>
    <row r="2286" spans="2:5" x14ac:dyDescent="0.2">
      <c r="B2286" s="1" t="s">
        <v>774</v>
      </c>
      <c r="C2286" s="1" t="s">
        <v>4752</v>
      </c>
      <c r="D2286" s="1" t="s">
        <v>4293</v>
      </c>
      <c r="E2286" s="1" t="s">
        <v>4294</v>
      </c>
    </row>
    <row r="2287" spans="2:5" x14ac:dyDescent="0.2">
      <c r="B2287" s="1" t="s">
        <v>1664</v>
      </c>
      <c r="C2287" s="1" t="s">
        <v>5838</v>
      </c>
      <c r="D2287" s="1" t="s">
        <v>4293</v>
      </c>
      <c r="E2287" s="1" t="s">
        <v>4294</v>
      </c>
    </row>
    <row r="2288" spans="2:5" x14ac:dyDescent="0.2">
      <c r="B2288" s="1" t="s">
        <v>549</v>
      </c>
      <c r="C2288" s="1" t="s">
        <v>4467</v>
      </c>
      <c r="D2288" s="1" t="s">
        <v>4293</v>
      </c>
      <c r="E2288" s="1" t="s">
        <v>4294</v>
      </c>
    </row>
    <row r="2289" spans="2:5" x14ac:dyDescent="0.2">
      <c r="B2289" s="1" t="s">
        <v>710</v>
      </c>
      <c r="C2289" s="1" t="s">
        <v>4686</v>
      </c>
      <c r="D2289" s="1" t="s">
        <v>4293</v>
      </c>
      <c r="E2289" s="1" t="s">
        <v>4294</v>
      </c>
    </row>
    <row r="2290" spans="2:5" x14ac:dyDescent="0.2">
      <c r="B2290" s="1" t="s">
        <v>1598</v>
      </c>
      <c r="C2290" s="1" t="s">
        <v>5770</v>
      </c>
      <c r="D2290" s="1" t="s">
        <v>4293</v>
      </c>
      <c r="E2290" s="1" t="s">
        <v>4294</v>
      </c>
    </row>
    <row r="2291" spans="2:5" x14ac:dyDescent="0.2">
      <c r="B2291" s="1" t="s">
        <v>1101</v>
      </c>
      <c r="C2291" s="1" t="s">
        <v>5085</v>
      </c>
      <c r="D2291" s="1" t="s">
        <v>4293</v>
      </c>
      <c r="E2291" s="1" t="s">
        <v>4294</v>
      </c>
    </row>
    <row r="2292" spans="2:5" x14ac:dyDescent="0.2">
      <c r="B2292" s="1" t="s">
        <v>1987</v>
      </c>
      <c r="C2292" s="1" t="s">
        <v>6163</v>
      </c>
      <c r="D2292" s="1" t="s">
        <v>4293</v>
      </c>
      <c r="E2292" s="1" t="s">
        <v>4294</v>
      </c>
    </row>
    <row r="2293" spans="2:5" x14ac:dyDescent="0.2">
      <c r="B2293" s="1" t="s">
        <v>1035</v>
      </c>
      <c r="C2293" s="1" t="s">
        <v>5015</v>
      </c>
      <c r="D2293" s="1" t="s">
        <v>4293</v>
      </c>
      <c r="E2293" s="1" t="s">
        <v>4294</v>
      </c>
    </row>
    <row r="2294" spans="2:5" x14ac:dyDescent="0.2">
      <c r="B2294" s="1" t="s">
        <v>968</v>
      </c>
      <c r="C2294" s="1" t="s">
        <v>4946</v>
      </c>
      <c r="D2294" s="1" t="s">
        <v>4293</v>
      </c>
      <c r="E2294" s="1" t="s">
        <v>4294</v>
      </c>
    </row>
    <row r="2295" spans="2:5" x14ac:dyDescent="0.2">
      <c r="B2295" s="1" t="s">
        <v>333</v>
      </c>
      <c r="C2295" s="1" t="s">
        <v>4064</v>
      </c>
      <c r="D2295" s="1" t="s">
        <v>4065</v>
      </c>
      <c r="E2295" s="1" t="s">
        <v>4066</v>
      </c>
    </row>
    <row r="2296" spans="2:5" x14ac:dyDescent="0.2">
      <c r="B2296" s="1" t="s">
        <v>353</v>
      </c>
      <c r="C2296" s="1" t="s">
        <v>4124</v>
      </c>
      <c r="D2296" s="1" t="s">
        <v>4125</v>
      </c>
      <c r="E2296" s="1" t="s">
        <v>4126</v>
      </c>
    </row>
    <row r="2297" spans="2:5" x14ac:dyDescent="0.2">
      <c r="B2297" s="1" t="s">
        <v>1077</v>
      </c>
      <c r="C2297" s="1" t="s">
        <v>5057</v>
      </c>
      <c r="D2297" s="1" t="s">
        <v>5058</v>
      </c>
      <c r="E2297" s="1" t="s">
        <v>5059</v>
      </c>
    </row>
    <row r="2298" spans="2:5" x14ac:dyDescent="0.2">
      <c r="B2298" s="1" t="s">
        <v>354</v>
      </c>
      <c r="C2298" s="1" t="s">
        <v>4127</v>
      </c>
      <c r="D2298" s="1" t="s">
        <v>4128</v>
      </c>
      <c r="E2298" s="1" t="s">
        <v>4129</v>
      </c>
    </row>
    <row r="2299" spans="2:5" x14ac:dyDescent="0.2">
      <c r="B2299" s="1" t="s">
        <v>1509</v>
      </c>
      <c r="C2299" s="1" t="s">
        <v>5679</v>
      </c>
      <c r="D2299" s="1" t="s">
        <v>5680</v>
      </c>
      <c r="E2299" s="1" t="s">
        <v>5681</v>
      </c>
    </row>
    <row r="2300" spans="2:5" x14ac:dyDescent="0.2">
      <c r="B2300" s="1" t="s">
        <v>355</v>
      </c>
      <c r="C2300" s="1" t="s">
        <v>4130</v>
      </c>
      <c r="D2300" s="1" t="s">
        <v>4131</v>
      </c>
      <c r="E2300" s="1" t="s">
        <v>4132</v>
      </c>
    </row>
    <row r="2301" spans="2:5" x14ac:dyDescent="0.2">
      <c r="B2301" s="1" t="s">
        <v>334</v>
      </c>
      <c r="C2301" s="1" t="s">
        <v>4067</v>
      </c>
      <c r="D2301" s="1" t="s">
        <v>4068</v>
      </c>
      <c r="E2301" s="1" t="s">
        <v>4069</v>
      </c>
    </row>
    <row r="2302" spans="2:5" x14ac:dyDescent="0.2">
      <c r="B2302" s="1" t="s">
        <v>356</v>
      </c>
      <c r="C2302" s="1" t="s">
        <v>4133</v>
      </c>
      <c r="D2302" s="1" t="s">
        <v>4134</v>
      </c>
      <c r="E2302" s="1" t="s">
        <v>4135</v>
      </c>
    </row>
    <row r="2303" spans="2:5" x14ac:dyDescent="0.2">
      <c r="B2303" s="1" t="s">
        <v>327</v>
      </c>
      <c r="C2303" s="1" t="s">
        <v>4046</v>
      </c>
      <c r="D2303" s="1" t="s">
        <v>4047</v>
      </c>
      <c r="E2303" s="1" t="s">
        <v>4048</v>
      </c>
    </row>
    <row r="2304" spans="2:5" x14ac:dyDescent="0.2">
      <c r="B2304" s="1" t="s">
        <v>325</v>
      </c>
      <c r="C2304" s="1" t="s">
        <v>4040</v>
      </c>
      <c r="D2304" s="1" t="s">
        <v>4041</v>
      </c>
      <c r="E2304" s="1" t="s">
        <v>4042</v>
      </c>
    </row>
    <row r="2305" spans="2:5" x14ac:dyDescent="0.2">
      <c r="B2305" s="1" t="s">
        <v>326</v>
      </c>
      <c r="C2305" s="1" t="s">
        <v>4043</v>
      </c>
      <c r="D2305" s="1" t="s">
        <v>4044</v>
      </c>
      <c r="E2305" s="1" t="s">
        <v>4045</v>
      </c>
    </row>
    <row r="2306" spans="2:5" x14ac:dyDescent="0.2">
      <c r="B2306" s="1" t="s">
        <v>618</v>
      </c>
      <c r="C2306" s="1" t="s">
        <v>4588</v>
      </c>
      <c r="D2306" s="1" t="s">
        <v>4589</v>
      </c>
      <c r="E2306" s="1" t="s">
        <v>4590</v>
      </c>
    </row>
    <row r="2307" spans="2:5" x14ac:dyDescent="0.2">
      <c r="B2307" s="1" t="s">
        <v>357</v>
      </c>
      <c r="C2307" s="1" t="s">
        <v>4136</v>
      </c>
      <c r="D2307" s="1" t="s">
        <v>4137</v>
      </c>
      <c r="E2307" s="1" t="s">
        <v>4138</v>
      </c>
    </row>
    <row r="2308" spans="2:5" x14ac:dyDescent="0.2">
      <c r="B2308" s="1" t="s">
        <v>352</v>
      </c>
      <c r="C2308" s="1" t="s">
        <v>4121</v>
      </c>
      <c r="D2308" s="1" t="s">
        <v>4122</v>
      </c>
      <c r="E2308" s="1" t="s">
        <v>4123</v>
      </c>
    </row>
    <row r="2309" spans="2:5" x14ac:dyDescent="0.2">
      <c r="B2309" s="1" t="s">
        <v>385</v>
      </c>
      <c r="C2309" s="1" t="s">
        <v>4217</v>
      </c>
      <c r="D2309" s="1" t="s">
        <v>4218</v>
      </c>
      <c r="E2309" s="1" t="s">
        <v>4219</v>
      </c>
    </row>
    <row r="2310" spans="2:5" x14ac:dyDescent="0.2">
      <c r="B2310" s="1" t="s">
        <v>330</v>
      </c>
      <c r="C2310" s="1" t="s">
        <v>4055</v>
      </c>
      <c r="D2310" s="1" t="s">
        <v>4056</v>
      </c>
      <c r="E2310" s="1" t="s">
        <v>4057</v>
      </c>
    </row>
    <row r="2311" spans="2:5" x14ac:dyDescent="0.2">
      <c r="B2311" s="1" t="s">
        <v>331</v>
      </c>
      <c r="C2311" s="1" t="s">
        <v>4058</v>
      </c>
      <c r="D2311" s="1" t="s">
        <v>4059</v>
      </c>
      <c r="E2311" s="1" t="s">
        <v>4060</v>
      </c>
    </row>
    <row r="2312" spans="2:5" x14ac:dyDescent="0.2">
      <c r="B2312" s="1" t="s">
        <v>332</v>
      </c>
      <c r="C2312" s="1" t="s">
        <v>4061</v>
      </c>
      <c r="D2312" s="1" t="s">
        <v>4062</v>
      </c>
      <c r="E2312" s="1" t="s">
        <v>4063</v>
      </c>
    </row>
    <row r="2313" spans="2:5" x14ac:dyDescent="0.2">
      <c r="B2313" s="1" t="s">
        <v>335</v>
      </c>
      <c r="C2313" s="1" t="s">
        <v>4070</v>
      </c>
      <c r="D2313" s="1" t="s">
        <v>4071</v>
      </c>
      <c r="E2313" s="1" t="s">
        <v>4072</v>
      </c>
    </row>
    <row r="2314" spans="2:5" x14ac:dyDescent="0.2">
      <c r="B2314" s="1" t="s">
        <v>358</v>
      </c>
      <c r="C2314" s="1" t="s">
        <v>4139</v>
      </c>
      <c r="D2314" s="1" t="s">
        <v>4140</v>
      </c>
      <c r="E2314" s="1" t="s">
        <v>4141</v>
      </c>
    </row>
    <row r="2315" spans="2:5" x14ac:dyDescent="0.2">
      <c r="B2315" s="1" t="s">
        <v>336</v>
      </c>
      <c r="C2315" s="1" t="s">
        <v>4073</v>
      </c>
      <c r="D2315" s="1" t="s">
        <v>4074</v>
      </c>
      <c r="E2315" s="1" t="s">
        <v>4075</v>
      </c>
    </row>
    <row r="2316" spans="2:5" x14ac:dyDescent="0.2">
      <c r="B2316" s="1" t="s">
        <v>359</v>
      </c>
      <c r="C2316" s="1" t="s">
        <v>4142</v>
      </c>
      <c r="D2316" s="1" t="s">
        <v>4143</v>
      </c>
      <c r="E2316" s="1" t="s">
        <v>4144</v>
      </c>
    </row>
    <row r="2317" spans="2:5" x14ac:dyDescent="0.2">
      <c r="B2317" s="1" t="s">
        <v>1706</v>
      </c>
      <c r="C2317" s="1" t="s">
        <v>5880</v>
      </c>
      <c r="D2317" s="1" t="s">
        <v>5881</v>
      </c>
      <c r="E2317" s="1" t="s">
        <v>5882</v>
      </c>
    </row>
    <row r="2318" spans="2:5" x14ac:dyDescent="0.2">
      <c r="B2318" s="1" t="s">
        <v>360</v>
      </c>
      <c r="C2318" s="1" t="s">
        <v>4145</v>
      </c>
      <c r="D2318" s="1" t="s">
        <v>4146</v>
      </c>
      <c r="E2318" s="1" t="s">
        <v>4147</v>
      </c>
    </row>
    <row r="2319" spans="2:5" x14ac:dyDescent="0.2">
      <c r="B2319" s="1" t="s">
        <v>329</v>
      </c>
      <c r="C2319" s="1" t="s">
        <v>4052</v>
      </c>
      <c r="D2319" s="1" t="s">
        <v>4053</v>
      </c>
      <c r="E2319" s="1" t="s">
        <v>4054</v>
      </c>
    </row>
    <row r="2320" spans="2:5" x14ac:dyDescent="0.2">
      <c r="B2320" s="1" t="s">
        <v>328</v>
      </c>
      <c r="C2320" s="1" t="s">
        <v>4049</v>
      </c>
      <c r="D2320" s="1" t="s">
        <v>4050</v>
      </c>
      <c r="E2320" s="1" t="s">
        <v>4051</v>
      </c>
    </row>
    <row r="2321" spans="2:5" x14ac:dyDescent="0.2">
      <c r="B2321" s="1" t="s">
        <v>337</v>
      </c>
      <c r="C2321" s="1" t="s">
        <v>4076</v>
      </c>
      <c r="D2321" s="1" t="s">
        <v>4077</v>
      </c>
      <c r="E2321" s="1" t="s">
        <v>4078</v>
      </c>
    </row>
    <row r="2322" spans="2:5" x14ac:dyDescent="0.2">
      <c r="B2322" s="1" t="s">
        <v>361</v>
      </c>
      <c r="C2322" s="1" t="s">
        <v>4148</v>
      </c>
      <c r="D2322" s="1" t="s">
        <v>4149</v>
      </c>
      <c r="E2322" s="1" t="s">
        <v>4150</v>
      </c>
    </row>
    <row r="2323" spans="2:5" x14ac:dyDescent="0.2">
      <c r="B2323" s="1" t="s">
        <v>685</v>
      </c>
      <c r="C2323" s="1" t="s">
        <v>4659</v>
      </c>
      <c r="D2323" s="1" t="s">
        <v>4660</v>
      </c>
      <c r="E2323" s="1" t="s">
        <v>4661</v>
      </c>
    </row>
    <row r="2324" spans="2:5" x14ac:dyDescent="0.2">
      <c r="B2324" s="1" t="s">
        <v>362</v>
      </c>
      <c r="C2324" s="1" t="s">
        <v>4151</v>
      </c>
      <c r="D2324" s="1" t="s">
        <v>4152</v>
      </c>
      <c r="E2324" s="1" t="s">
        <v>4153</v>
      </c>
    </row>
    <row r="2325" spans="2:5" x14ac:dyDescent="0.2">
      <c r="B2325" s="1" t="s">
        <v>363</v>
      </c>
      <c r="C2325" s="1" t="s">
        <v>4154</v>
      </c>
      <c r="D2325" s="1" t="s">
        <v>4155</v>
      </c>
      <c r="E2325" s="1" t="s">
        <v>4156</v>
      </c>
    </row>
    <row r="2326" spans="2:5" x14ac:dyDescent="0.2">
      <c r="B2326" s="1" t="s">
        <v>1078</v>
      </c>
      <c r="C2326" s="1" t="s">
        <v>5060</v>
      </c>
      <c r="D2326" s="1" t="s">
        <v>5061</v>
      </c>
      <c r="E2326" s="1" t="s">
        <v>5062</v>
      </c>
    </row>
    <row r="2327" spans="2:5" x14ac:dyDescent="0.2">
      <c r="B2327" s="1" t="s">
        <v>382</v>
      </c>
      <c r="C2327" s="1" t="s">
        <v>4208</v>
      </c>
      <c r="D2327" s="1" t="s">
        <v>4209</v>
      </c>
      <c r="E2327" s="1" t="s">
        <v>4210</v>
      </c>
    </row>
    <row r="2328" spans="2:5" x14ac:dyDescent="0.2">
      <c r="B2328" s="1" t="s">
        <v>1638</v>
      </c>
      <c r="C2328" s="1" t="s">
        <v>5810</v>
      </c>
      <c r="D2328" s="1" t="s">
        <v>5811</v>
      </c>
      <c r="E2328" s="1" t="s">
        <v>5812</v>
      </c>
    </row>
    <row r="2329" spans="2:5" x14ac:dyDescent="0.2">
      <c r="B2329" s="1" t="s">
        <v>381</v>
      </c>
      <c r="C2329" s="1" t="s">
        <v>4205</v>
      </c>
      <c r="D2329" s="1" t="s">
        <v>4206</v>
      </c>
      <c r="E2329" s="1" t="s">
        <v>4207</v>
      </c>
    </row>
    <row r="2330" spans="2:5" x14ac:dyDescent="0.2">
      <c r="B2330" s="1" t="s">
        <v>349</v>
      </c>
      <c r="C2330" s="1" t="s">
        <v>4112</v>
      </c>
      <c r="D2330" s="1" t="s">
        <v>4113</v>
      </c>
      <c r="E2330" s="1" t="s">
        <v>4114</v>
      </c>
    </row>
    <row r="2331" spans="2:5" x14ac:dyDescent="0.2">
      <c r="B2331" s="1" t="s">
        <v>380</v>
      </c>
      <c r="C2331" s="1" t="s">
        <v>4202</v>
      </c>
      <c r="D2331" s="1" t="s">
        <v>4203</v>
      </c>
      <c r="E2331" s="1" t="s">
        <v>4204</v>
      </c>
    </row>
    <row r="2332" spans="2:5" x14ac:dyDescent="0.2">
      <c r="B2332" s="1" t="s">
        <v>750</v>
      </c>
      <c r="C2332" s="1" t="s">
        <v>4726</v>
      </c>
      <c r="D2332" s="1" t="s">
        <v>4727</v>
      </c>
      <c r="E2332" s="1" t="s">
        <v>4728</v>
      </c>
    </row>
    <row r="2333" spans="2:5" x14ac:dyDescent="0.2">
      <c r="B2333" s="1" t="s">
        <v>376</v>
      </c>
      <c r="C2333" s="1" t="s">
        <v>4175</v>
      </c>
      <c r="D2333" s="1" t="s">
        <v>4176</v>
      </c>
      <c r="E2333" s="1" t="s">
        <v>4177</v>
      </c>
    </row>
    <row r="2334" spans="2:5" x14ac:dyDescent="0.2">
      <c r="B2334" s="1" t="s">
        <v>351</v>
      </c>
      <c r="C2334" s="1" t="s">
        <v>4118</v>
      </c>
      <c r="D2334" s="1" t="s">
        <v>4119</v>
      </c>
      <c r="E2334" s="1" t="s">
        <v>4120</v>
      </c>
    </row>
    <row r="2335" spans="2:5" x14ac:dyDescent="0.2">
      <c r="B2335" s="1" t="s">
        <v>384</v>
      </c>
      <c r="C2335" s="1" t="s">
        <v>4214</v>
      </c>
      <c r="D2335" s="1" t="s">
        <v>4215</v>
      </c>
      <c r="E2335" s="1" t="s">
        <v>4216</v>
      </c>
    </row>
    <row r="2336" spans="2:5" x14ac:dyDescent="0.2">
      <c r="B2336" s="1" t="s">
        <v>524</v>
      </c>
      <c r="C2336" s="1" t="s">
        <v>4438</v>
      </c>
      <c r="D2336" s="1" t="s">
        <v>4439</v>
      </c>
      <c r="E2336" s="1" t="s">
        <v>4440</v>
      </c>
    </row>
    <row r="2337" spans="2:5" x14ac:dyDescent="0.2">
      <c r="B2337" s="1" t="s">
        <v>364</v>
      </c>
      <c r="C2337" s="1" t="s">
        <v>4157</v>
      </c>
      <c r="D2337" s="1" t="s">
        <v>4158</v>
      </c>
      <c r="E2337" s="1" t="s">
        <v>4159</v>
      </c>
    </row>
    <row r="2338" spans="2:5" x14ac:dyDescent="0.2">
      <c r="B2338" s="1" t="s">
        <v>338</v>
      </c>
      <c r="C2338" s="1" t="s">
        <v>4079</v>
      </c>
      <c r="D2338" s="1" t="s">
        <v>4080</v>
      </c>
      <c r="E2338" s="1" t="s">
        <v>4081</v>
      </c>
    </row>
    <row r="2339" spans="2:5" x14ac:dyDescent="0.2">
      <c r="B2339" s="1" t="s">
        <v>365</v>
      </c>
      <c r="C2339" s="1" t="s">
        <v>4160</v>
      </c>
      <c r="D2339" s="1" t="s">
        <v>4161</v>
      </c>
      <c r="E2339" s="1" t="s">
        <v>4162</v>
      </c>
    </row>
    <row r="2340" spans="2:5" x14ac:dyDescent="0.2">
      <c r="B2340" s="1" t="s">
        <v>339</v>
      </c>
      <c r="C2340" s="1" t="s">
        <v>4082</v>
      </c>
      <c r="D2340" s="1" t="s">
        <v>4083</v>
      </c>
      <c r="E2340" s="1" t="s">
        <v>4084</v>
      </c>
    </row>
    <row r="2341" spans="2:5" x14ac:dyDescent="0.2">
      <c r="B2341" s="1" t="s">
        <v>366</v>
      </c>
      <c r="C2341" s="1" t="s">
        <v>4163</v>
      </c>
      <c r="D2341" s="1" t="s">
        <v>4164</v>
      </c>
      <c r="E2341" s="1" t="s">
        <v>4165</v>
      </c>
    </row>
    <row r="2342" spans="2:5" x14ac:dyDescent="0.2">
      <c r="B2342" s="1" t="s">
        <v>340</v>
      </c>
      <c r="C2342" s="1" t="s">
        <v>4085</v>
      </c>
      <c r="D2342" s="1" t="s">
        <v>4086</v>
      </c>
      <c r="E2342" s="1" t="s">
        <v>4087</v>
      </c>
    </row>
    <row r="2343" spans="2:5" x14ac:dyDescent="0.2">
      <c r="B2343" s="1" t="s">
        <v>367</v>
      </c>
      <c r="C2343" s="1" t="s">
        <v>4166</v>
      </c>
      <c r="D2343" s="1" t="s">
        <v>4167</v>
      </c>
      <c r="E2343" s="1" t="s">
        <v>4168</v>
      </c>
    </row>
    <row r="2344" spans="2:5" x14ac:dyDescent="0.2">
      <c r="B2344" s="1" t="s">
        <v>341</v>
      </c>
      <c r="C2344" s="1" t="s">
        <v>4088</v>
      </c>
      <c r="D2344" s="1" t="s">
        <v>4089</v>
      </c>
      <c r="E2344" s="1" t="s">
        <v>4090</v>
      </c>
    </row>
    <row r="2345" spans="2:5" x14ac:dyDescent="0.2">
      <c r="B2345" s="1" t="s">
        <v>368</v>
      </c>
      <c r="C2345" s="1" t="s">
        <v>4169</v>
      </c>
      <c r="D2345" s="1" t="s">
        <v>4170</v>
      </c>
      <c r="E2345" s="1" t="s">
        <v>4171</v>
      </c>
    </row>
    <row r="2346" spans="2:5" x14ac:dyDescent="0.2">
      <c r="B2346" s="1" t="s">
        <v>348</v>
      </c>
      <c r="C2346" s="1" t="s">
        <v>4109</v>
      </c>
      <c r="D2346" s="1" t="s">
        <v>4110</v>
      </c>
      <c r="E2346" s="1" t="s">
        <v>4111</v>
      </c>
    </row>
    <row r="2347" spans="2:5" x14ac:dyDescent="0.2">
      <c r="B2347" s="1" t="s">
        <v>379</v>
      </c>
      <c r="C2347" s="1" t="s">
        <v>4199</v>
      </c>
      <c r="D2347" s="1" t="s">
        <v>4200</v>
      </c>
      <c r="E2347" s="1" t="s">
        <v>4201</v>
      </c>
    </row>
    <row r="2348" spans="2:5" x14ac:dyDescent="0.2">
      <c r="B2348" s="1" t="s">
        <v>1364</v>
      </c>
      <c r="C2348" s="1" t="s">
        <v>5512</v>
      </c>
      <c r="D2348" s="1" t="s">
        <v>5513</v>
      </c>
      <c r="E2348" s="1" t="s">
        <v>5514</v>
      </c>
    </row>
    <row r="2349" spans="2:5" x14ac:dyDescent="0.2">
      <c r="B2349" s="1" t="s">
        <v>369</v>
      </c>
      <c r="C2349" s="1" t="s">
        <v>4172</v>
      </c>
      <c r="D2349" s="1" t="s">
        <v>4173</v>
      </c>
      <c r="E2349" s="1" t="s">
        <v>4174</v>
      </c>
    </row>
    <row r="2350" spans="2:5" x14ac:dyDescent="0.2">
      <c r="B2350" s="1" t="s">
        <v>525</v>
      </c>
      <c r="C2350" s="1" t="s">
        <v>4441</v>
      </c>
      <c r="D2350" s="1" t="s">
        <v>4442</v>
      </c>
      <c r="E2350" s="1" t="s">
        <v>4443</v>
      </c>
    </row>
    <row r="2351" spans="2:5" x14ac:dyDescent="0.2">
      <c r="B2351" s="1" t="s">
        <v>370</v>
      </c>
      <c r="C2351" s="1" t="s">
        <v>4175</v>
      </c>
      <c r="D2351" s="1" t="s">
        <v>4176</v>
      </c>
      <c r="E2351" s="1" t="s">
        <v>4177</v>
      </c>
    </row>
    <row r="2352" spans="2:5" x14ac:dyDescent="0.2">
      <c r="B2352" s="1" t="s">
        <v>350</v>
      </c>
      <c r="C2352" s="1" t="s">
        <v>4115</v>
      </c>
      <c r="D2352" s="1" t="s">
        <v>4116</v>
      </c>
      <c r="E2352" s="1" t="s">
        <v>4117</v>
      </c>
    </row>
    <row r="2353" spans="2:5" x14ac:dyDescent="0.2">
      <c r="B2353" s="1" t="s">
        <v>383</v>
      </c>
      <c r="C2353" s="1" t="s">
        <v>4211</v>
      </c>
      <c r="D2353" s="1" t="s">
        <v>4212</v>
      </c>
      <c r="E2353" s="1" t="s">
        <v>4213</v>
      </c>
    </row>
    <row r="2354" spans="2:5" x14ac:dyDescent="0.2">
      <c r="B2354" s="1" t="s">
        <v>342</v>
      </c>
      <c r="C2354" s="1" t="s">
        <v>4091</v>
      </c>
      <c r="D2354" s="1" t="s">
        <v>4092</v>
      </c>
      <c r="E2354" s="1" t="s">
        <v>4093</v>
      </c>
    </row>
    <row r="2355" spans="2:5" x14ac:dyDescent="0.2">
      <c r="B2355" s="1" t="s">
        <v>371</v>
      </c>
      <c r="C2355" s="1" t="s">
        <v>4178</v>
      </c>
      <c r="D2355" s="1" t="s">
        <v>4179</v>
      </c>
      <c r="E2355" s="1" t="s">
        <v>4180</v>
      </c>
    </row>
    <row r="2356" spans="2:5" x14ac:dyDescent="0.2">
      <c r="B2356" s="1" t="s">
        <v>347</v>
      </c>
      <c r="C2356" s="1" t="s">
        <v>4106</v>
      </c>
      <c r="D2356" s="1" t="s">
        <v>4107</v>
      </c>
      <c r="E2356" s="1" t="s">
        <v>4108</v>
      </c>
    </row>
    <row r="2357" spans="2:5" x14ac:dyDescent="0.2">
      <c r="B2357" s="1" t="s">
        <v>378</v>
      </c>
      <c r="C2357" s="1" t="s">
        <v>4196</v>
      </c>
      <c r="D2357" s="1" t="s">
        <v>4197</v>
      </c>
      <c r="E2357" s="1" t="s">
        <v>4198</v>
      </c>
    </row>
    <row r="2358" spans="2:5" x14ac:dyDescent="0.2">
      <c r="B2358" s="1" t="s">
        <v>346</v>
      </c>
      <c r="C2358" s="1" t="s">
        <v>4103</v>
      </c>
      <c r="D2358" s="1" t="s">
        <v>4104</v>
      </c>
      <c r="E2358" s="1" t="s">
        <v>4105</v>
      </c>
    </row>
    <row r="2359" spans="2:5" x14ac:dyDescent="0.2">
      <c r="B2359" s="1" t="s">
        <v>377</v>
      </c>
      <c r="C2359" s="1" t="s">
        <v>4193</v>
      </c>
      <c r="D2359" s="1" t="s">
        <v>4194</v>
      </c>
      <c r="E2359" s="1" t="s">
        <v>4195</v>
      </c>
    </row>
    <row r="2360" spans="2:5" x14ac:dyDescent="0.2">
      <c r="B2360" s="1" t="s">
        <v>343</v>
      </c>
      <c r="C2360" s="1" t="s">
        <v>4094</v>
      </c>
      <c r="D2360" s="1" t="s">
        <v>4095</v>
      </c>
      <c r="E2360" s="1" t="s">
        <v>4096</v>
      </c>
    </row>
    <row r="2361" spans="2:5" x14ac:dyDescent="0.2">
      <c r="B2361" s="1" t="s">
        <v>372</v>
      </c>
      <c r="C2361" s="1" t="s">
        <v>4181</v>
      </c>
      <c r="D2361" s="1" t="s">
        <v>4182</v>
      </c>
      <c r="E2361" s="1" t="s">
        <v>4183</v>
      </c>
    </row>
    <row r="2362" spans="2:5" x14ac:dyDescent="0.2">
      <c r="B2362" s="1" t="s">
        <v>1009</v>
      </c>
      <c r="C2362" s="1" t="s">
        <v>4987</v>
      </c>
      <c r="D2362" s="1" t="s">
        <v>4988</v>
      </c>
      <c r="E2362" s="1" t="s">
        <v>4989</v>
      </c>
    </row>
    <row r="2363" spans="2:5" x14ac:dyDescent="0.2">
      <c r="B2363" s="1" t="s">
        <v>373</v>
      </c>
      <c r="C2363" s="1" t="s">
        <v>4184</v>
      </c>
      <c r="D2363" s="1" t="s">
        <v>4185</v>
      </c>
      <c r="E2363" s="1" t="s">
        <v>4186</v>
      </c>
    </row>
    <row r="2364" spans="2:5" x14ac:dyDescent="0.2">
      <c r="B2364" s="1" t="s">
        <v>344</v>
      </c>
      <c r="C2364" s="1" t="s">
        <v>4097</v>
      </c>
      <c r="D2364" s="1" t="s">
        <v>4098</v>
      </c>
      <c r="E2364" s="1" t="s">
        <v>4099</v>
      </c>
    </row>
    <row r="2365" spans="2:5" x14ac:dyDescent="0.2">
      <c r="B2365" s="1" t="s">
        <v>374</v>
      </c>
      <c r="C2365" s="1" t="s">
        <v>4187</v>
      </c>
      <c r="D2365" s="1" t="s">
        <v>4188</v>
      </c>
      <c r="E2365" s="1" t="s">
        <v>4189</v>
      </c>
    </row>
    <row r="2366" spans="2:5" x14ac:dyDescent="0.2">
      <c r="B2366" s="1" t="s">
        <v>345</v>
      </c>
      <c r="C2366" s="1" t="s">
        <v>4100</v>
      </c>
      <c r="D2366" s="1" t="s">
        <v>4101</v>
      </c>
      <c r="E2366" s="1" t="s">
        <v>4102</v>
      </c>
    </row>
    <row r="2367" spans="2:5" x14ac:dyDescent="0.2">
      <c r="B2367" s="1" t="s">
        <v>375</v>
      </c>
      <c r="C2367" s="1" t="s">
        <v>4190</v>
      </c>
      <c r="D2367" s="1" t="s">
        <v>4191</v>
      </c>
      <c r="E2367" s="1" t="s">
        <v>4192</v>
      </c>
    </row>
    <row r="2368" spans="2:5" x14ac:dyDescent="0.2">
      <c r="B2368" s="1" t="s">
        <v>183</v>
      </c>
      <c r="C2368" s="1" t="s">
        <v>3616</v>
      </c>
      <c r="D2368" s="1" t="s">
        <v>3617</v>
      </c>
      <c r="E2368" s="1" t="s">
        <v>3618</v>
      </c>
    </row>
    <row r="2369" spans="2:5" x14ac:dyDescent="0.2">
      <c r="B2369" s="1" t="s">
        <v>184</v>
      </c>
      <c r="C2369" s="1" t="s">
        <v>3619</v>
      </c>
      <c r="D2369" s="1" t="s">
        <v>3620</v>
      </c>
      <c r="E2369" s="1" t="s">
        <v>3621</v>
      </c>
    </row>
    <row r="2370" spans="2:5" x14ac:dyDescent="0.2">
      <c r="B2370" s="1" t="s">
        <v>185</v>
      </c>
      <c r="C2370" s="1" t="s">
        <v>3622</v>
      </c>
      <c r="D2370" s="1" t="s">
        <v>3623</v>
      </c>
      <c r="E2370" s="1" t="s">
        <v>3624</v>
      </c>
    </row>
    <row r="2371" spans="2:5" x14ac:dyDescent="0.2">
      <c r="B2371" s="1" t="s">
        <v>186</v>
      </c>
      <c r="C2371" s="1" t="s">
        <v>3625</v>
      </c>
      <c r="D2371" s="1" t="s">
        <v>3626</v>
      </c>
      <c r="E2371" s="1" t="s">
        <v>3627</v>
      </c>
    </row>
    <row r="2372" spans="2:5" x14ac:dyDescent="0.2">
      <c r="B2372" s="1" t="s">
        <v>187</v>
      </c>
      <c r="C2372" s="1" t="s">
        <v>3628</v>
      </c>
      <c r="D2372" s="1" t="s">
        <v>3629</v>
      </c>
      <c r="E2372" s="1" t="s">
        <v>3630</v>
      </c>
    </row>
    <row r="2373" spans="2:5" x14ac:dyDescent="0.2">
      <c r="B2373" s="1" t="s">
        <v>454</v>
      </c>
      <c r="C2373" s="1" t="s">
        <v>4360</v>
      </c>
      <c r="D2373" s="1" t="s">
        <v>4361</v>
      </c>
      <c r="E2373" s="1" t="s">
        <v>4362</v>
      </c>
    </row>
    <row r="2374" spans="2:5" x14ac:dyDescent="0.2">
      <c r="B2374" s="1" t="s">
        <v>683</v>
      </c>
      <c r="C2374" s="1" t="s">
        <v>4657</v>
      </c>
      <c r="D2374" s="1" t="s">
        <v>4361</v>
      </c>
      <c r="E2374" s="1" t="s">
        <v>4362</v>
      </c>
    </row>
    <row r="2375" spans="2:5" x14ac:dyDescent="0.2">
      <c r="B2375" s="1" t="s">
        <v>878</v>
      </c>
      <c r="C2375" s="1" t="s">
        <v>4856</v>
      </c>
      <c r="D2375" s="1" t="s">
        <v>4361</v>
      </c>
      <c r="E2375" s="1" t="s">
        <v>4362</v>
      </c>
    </row>
    <row r="2376" spans="2:5" x14ac:dyDescent="0.2">
      <c r="B2376" s="1" t="s">
        <v>1075</v>
      </c>
      <c r="C2376" s="1" t="s">
        <v>5055</v>
      </c>
      <c r="D2376" s="1" t="s">
        <v>4361</v>
      </c>
      <c r="E2376" s="1" t="s">
        <v>4362</v>
      </c>
    </row>
    <row r="2377" spans="2:5" x14ac:dyDescent="0.2">
      <c r="B2377" s="1" t="s">
        <v>1361</v>
      </c>
      <c r="C2377" s="1" t="s">
        <v>5509</v>
      </c>
      <c r="D2377" s="1" t="s">
        <v>4361</v>
      </c>
      <c r="E2377" s="1" t="s">
        <v>4362</v>
      </c>
    </row>
    <row r="2378" spans="2:5" x14ac:dyDescent="0.2">
      <c r="B2378" s="1" t="s">
        <v>1572</v>
      </c>
      <c r="C2378" s="1" t="s">
        <v>5744</v>
      </c>
      <c r="D2378" s="1" t="s">
        <v>4361</v>
      </c>
      <c r="E2378" s="1" t="s">
        <v>4362</v>
      </c>
    </row>
    <row r="2379" spans="2:5" x14ac:dyDescent="0.2">
      <c r="B2379" s="1" t="s">
        <v>1769</v>
      </c>
      <c r="C2379" s="1" t="s">
        <v>5945</v>
      </c>
      <c r="D2379" s="1" t="s">
        <v>4361</v>
      </c>
      <c r="E2379" s="1" t="s">
        <v>4362</v>
      </c>
    </row>
    <row r="2380" spans="2:5" x14ac:dyDescent="0.2">
      <c r="B2380" s="1" t="s">
        <v>1961</v>
      </c>
      <c r="C2380" s="1" t="s">
        <v>6137</v>
      </c>
      <c r="D2380" s="1" t="s">
        <v>4361</v>
      </c>
      <c r="E2380" s="1" t="s">
        <v>4362</v>
      </c>
    </row>
    <row r="2381" spans="2:5" x14ac:dyDescent="0.2">
      <c r="B2381" s="1" t="s">
        <v>2241</v>
      </c>
      <c r="C2381" s="1" t="s">
        <v>6427</v>
      </c>
      <c r="D2381" s="1" t="s">
        <v>4361</v>
      </c>
      <c r="E2381" s="1" t="s">
        <v>4362</v>
      </c>
    </row>
    <row r="2382" spans="2:5" x14ac:dyDescent="0.2">
      <c r="B2382" s="1" t="s">
        <v>2439</v>
      </c>
      <c r="C2382" s="1" t="s">
        <v>6649</v>
      </c>
      <c r="D2382" s="1" t="s">
        <v>4361</v>
      </c>
      <c r="E2382" s="1" t="s">
        <v>4362</v>
      </c>
    </row>
    <row r="2383" spans="2:5" x14ac:dyDescent="0.2">
      <c r="B2383" s="1" t="s">
        <v>2628</v>
      </c>
      <c r="C2383" s="1" t="s">
        <v>6838</v>
      </c>
      <c r="D2383" s="1" t="s">
        <v>4361</v>
      </c>
      <c r="E2383" s="1" t="s">
        <v>4362</v>
      </c>
    </row>
    <row r="2384" spans="2:5" x14ac:dyDescent="0.2">
      <c r="B2384" s="1" t="s">
        <v>2818</v>
      </c>
      <c r="C2384" s="1" t="s">
        <v>7028</v>
      </c>
      <c r="D2384" s="1" t="s">
        <v>4361</v>
      </c>
      <c r="E2384" s="1" t="s">
        <v>4362</v>
      </c>
    </row>
    <row r="2385" spans="2:5" x14ac:dyDescent="0.2">
      <c r="B2385" s="1" t="s">
        <v>314</v>
      </c>
      <c r="C2385" s="1" t="s">
        <v>4007</v>
      </c>
      <c r="D2385" s="1" t="s">
        <v>4008</v>
      </c>
      <c r="E2385" s="1" t="s">
        <v>4009</v>
      </c>
    </row>
    <row r="2386" spans="2:5" x14ac:dyDescent="0.2">
      <c r="B2386" s="1" t="s">
        <v>315</v>
      </c>
      <c r="C2386" s="1" t="s">
        <v>4010</v>
      </c>
      <c r="D2386" s="1" t="s">
        <v>4011</v>
      </c>
      <c r="E2386" s="1" t="s">
        <v>4012</v>
      </c>
    </row>
    <row r="2387" spans="2:5" x14ac:dyDescent="0.2">
      <c r="B2387" s="1" t="s">
        <v>316</v>
      </c>
      <c r="C2387" s="1" t="s">
        <v>4013</v>
      </c>
      <c r="D2387" s="1" t="s">
        <v>4014</v>
      </c>
      <c r="E2387" s="1" t="s">
        <v>4015</v>
      </c>
    </row>
    <row r="2388" spans="2:5" x14ac:dyDescent="0.2">
      <c r="B2388" s="1" t="s">
        <v>1225</v>
      </c>
      <c r="C2388" s="1" t="s">
        <v>5364</v>
      </c>
      <c r="D2388" s="1" t="s">
        <v>5365</v>
      </c>
      <c r="E2388" s="1" t="s">
        <v>5366</v>
      </c>
    </row>
    <row r="2389" spans="2:5" x14ac:dyDescent="0.2">
      <c r="B2389" s="1" t="s">
        <v>2104</v>
      </c>
      <c r="C2389" s="1" t="s">
        <v>6292</v>
      </c>
      <c r="D2389" s="1" t="s">
        <v>5365</v>
      </c>
      <c r="E2389" s="1" t="s">
        <v>5366</v>
      </c>
    </row>
    <row r="2390" spans="2:5" x14ac:dyDescent="0.2">
      <c r="B2390" s="1" t="s">
        <v>2960</v>
      </c>
      <c r="C2390" s="1" t="s">
        <v>7170</v>
      </c>
      <c r="D2390" s="1" t="s">
        <v>5365</v>
      </c>
      <c r="E2390" s="1" t="s">
        <v>5366</v>
      </c>
    </row>
    <row r="2391" spans="2:5" x14ac:dyDescent="0.2">
      <c r="B2391" s="1" t="s">
        <v>631</v>
      </c>
      <c r="C2391" s="1" t="s">
        <v>4603</v>
      </c>
      <c r="D2391" s="1" t="s">
        <v>4257</v>
      </c>
      <c r="E2391" s="1" t="s">
        <v>4258</v>
      </c>
    </row>
    <row r="2392" spans="2:5" x14ac:dyDescent="0.2">
      <c r="B2392" s="1" t="s">
        <v>1521</v>
      </c>
      <c r="C2392" s="1" t="s">
        <v>5693</v>
      </c>
      <c r="D2392" s="1" t="s">
        <v>4257</v>
      </c>
      <c r="E2392" s="1" t="s">
        <v>4258</v>
      </c>
    </row>
    <row r="2393" spans="2:5" x14ac:dyDescent="0.2">
      <c r="B2393" s="1" t="s">
        <v>2391</v>
      </c>
      <c r="C2393" s="1" t="s">
        <v>6601</v>
      </c>
      <c r="D2393" s="1" t="s">
        <v>4257</v>
      </c>
      <c r="E2393" s="1" t="s">
        <v>4258</v>
      </c>
    </row>
    <row r="2394" spans="2:5" x14ac:dyDescent="0.2">
      <c r="B2394" s="1" t="s">
        <v>892</v>
      </c>
      <c r="C2394" s="1" t="s">
        <v>4870</v>
      </c>
      <c r="D2394" s="1" t="s">
        <v>4257</v>
      </c>
      <c r="E2394" s="1" t="s">
        <v>4258</v>
      </c>
    </row>
    <row r="2395" spans="2:5" x14ac:dyDescent="0.2">
      <c r="B2395" s="1" t="s">
        <v>1783</v>
      </c>
      <c r="C2395" s="1" t="s">
        <v>5959</v>
      </c>
      <c r="D2395" s="1" t="s">
        <v>4257</v>
      </c>
      <c r="E2395" s="1" t="s">
        <v>4258</v>
      </c>
    </row>
    <row r="2396" spans="2:5" x14ac:dyDescent="0.2">
      <c r="B2396" s="1" t="s">
        <v>2642</v>
      </c>
      <c r="C2396" s="1" t="s">
        <v>6852</v>
      </c>
      <c r="D2396" s="1" t="s">
        <v>4257</v>
      </c>
      <c r="E2396" s="1" t="s">
        <v>4258</v>
      </c>
    </row>
    <row r="2397" spans="2:5" x14ac:dyDescent="0.2">
      <c r="B2397" s="1" t="s">
        <v>1240</v>
      </c>
      <c r="C2397" s="1" t="s">
        <v>5387</v>
      </c>
      <c r="D2397" s="1" t="s">
        <v>4257</v>
      </c>
      <c r="E2397" s="1" t="s">
        <v>4258</v>
      </c>
    </row>
    <row r="2398" spans="2:5" x14ac:dyDescent="0.2">
      <c r="B2398" s="1" t="s">
        <v>2119</v>
      </c>
      <c r="C2398" s="1" t="s">
        <v>6307</v>
      </c>
      <c r="D2398" s="1" t="s">
        <v>4257</v>
      </c>
      <c r="E2398" s="1" t="s">
        <v>4258</v>
      </c>
    </row>
    <row r="2399" spans="2:5" x14ac:dyDescent="0.2">
      <c r="B2399" s="1" t="s">
        <v>2975</v>
      </c>
      <c r="C2399" s="1" t="s">
        <v>7185</v>
      </c>
      <c r="D2399" s="1" t="s">
        <v>4257</v>
      </c>
      <c r="E2399" s="1" t="s">
        <v>4258</v>
      </c>
    </row>
    <row r="2400" spans="2:5" x14ac:dyDescent="0.2">
      <c r="B2400" s="1" t="s">
        <v>398</v>
      </c>
      <c r="C2400" s="1" t="s">
        <v>4256</v>
      </c>
      <c r="D2400" s="1" t="s">
        <v>4257</v>
      </c>
      <c r="E2400" s="1" t="s">
        <v>4258</v>
      </c>
    </row>
    <row r="2401" spans="2:5" x14ac:dyDescent="0.2">
      <c r="B2401" s="1" t="s">
        <v>1309</v>
      </c>
      <c r="C2401" s="1" t="s">
        <v>5457</v>
      </c>
      <c r="D2401" s="1" t="s">
        <v>4257</v>
      </c>
      <c r="E2401" s="1" t="s">
        <v>4258</v>
      </c>
    </row>
    <row r="2402" spans="2:5" x14ac:dyDescent="0.2">
      <c r="B2402" s="1" t="s">
        <v>2190</v>
      </c>
      <c r="C2402" s="1" t="s">
        <v>6376</v>
      </c>
      <c r="D2402" s="1" t="s">
        <v>4257</v>
      </c>
      <c r="E2402" s="1" t="s">
        <v>4258</v>
      </c>
    </row>
    <row r="2403" spans="2:5" x14ac:dyDescent="0.2">
      <c r="B2403" s="1" t="s">
        <v>3047</v>
      </c>
      <c r="C2403" s="1" t="s">
        <v>7255</v>
      </c>
      <c r="D2403" s="1" t="s">
        <v>4257</v>
      </c>
      <c r="E2403" s="1" t="s">
        <v>4258</v>
      </c>
    </row>
    <row r="2404" spans="2:5" x14ac:dyDescent="0.2">
      <c r="B2404" s="1" t="s">
        <v>470</v>
      </c>
      <c r="C2404" s="1" t="s">
        <v>4382</v>
      </c>
      <c r="D2404" s="1" t="s">
        <v>4257</v>
      </c>
      <c r="E2404" s="1" t="s">
        <v>4258</v>
      </c>
    </row>
    <row r="2405" spans="2:5" x14ac:dyDescent="0.2">
      <c r="B2405" s="1" t="s">
        <v>1378</v>
      </c>
      <c r="C2405" s="1" t="s">
        <v>5528</v>
      </c>
      <c r="D2405" s="1" t="s">
        <v>4257</v>
      </c>
      <c r="E2405" s="1" t="s">
        <v>4258</v>
      </c>
    </row>
    <row r="2406" spans="2:5" x14ac:dyDescent="0.2">
      <c r="B2406" s="1" t="s">
        <v>2255</v>
      </c>
      <c r="C2406" s="1" t="s">
        <v>6441</v>
      </c>
      <c r="D2406" s="1" t="s">
        <v>4257</v>
      </c>
      <c r="E2406" s="1" t="s">
        <v>4258</v>
      </c>
    </row>
    <row r="2407" spans="2:5" x14ac:dyDescent="0.2">
      <c r="B2407" s="1" t="s">
        <v>826</v>
      </c>
      <c r="C2407" s="1" t="s">
        <v>4804</v>
      </c>
      <c r="D2407" s="1" t="s">
        <v>4257</v>
      </c>
      <c r="E2407" s="1" t="s">
        <v>4258</v>
      </c>
    </row>
    <row r="2408" spans="2:5" x14ac:dyDescent="0.2">
      <c r="B2408" s="1" t="s">
        <v>1719</v>
      </c>
      <c r="C2408" s="1" t="s">
        <v>5895</v>
      </c>
      <c r="D2408" s="1" t="s">
        <v>4257</v>
      </c>
      <c r="E2408" s="1" t="s">
        <v>4258</v>
      </c>
    </row>
    <row r="2409" spans="2:5" x14ac:dyDescent="0.2">
      <c r="B2409" s="1" t="s">
        <v>2578</v>
      </c>
      <c r="C2409" s="1" t="s">
        <v>6788</v>
      </c>
      <c r="D2409" s="1" t="s">
        <v>4257</v>
      </c>
      <c r="E2409" s="1" t="s">
        <v>4258</v>
      </c>
    </row>
    <row r="2410" spans="2:5" x14ac:dyDescent="0.2">
      <c r="B2410" s="1" t="s">
        <v>762</v>
      </c>
      <c r="C2410" s="1" t="s">
        <v>4740</v>
      </c>
      <c r="D2410" s="1" t="s">
        <v>4257</v>
      </c>
      <c r="E2410" s="1" t="s">
        <v>4258</v>
      </c>
    </row>
    <row r="2411" spans="2:5" x14ac:dyDescent="0.2">
      <c r="B2411" s="1" t="s">
        <v>1652</v>
      </c>
      <c r="C2411" s="1" t="s">
        <v>5826</v>
      </c>
      <c r="D2411" s="1" t="s">
        <v>4257</v>
      </c>
      <c r="E2411" s="1" t="s">
        <v>4258</v>
      </c>
    </row>
    <row r="2412" spans="2:5" x14ac:dyDescent="0.2">
      <c r="B2412" s="1" t="s">
        <v>2516</v>
      </c>
      <c r="C2412" s="1" t="s">
        <v>6726</v>
      </c>
      <c r="D2412" s="1" t="s">
        <v>4257</v>
      </c>
      <c r="E2412" s="1" t="s">
        <v>4258</v>
      </c>
    </row>
    <row r="2413" spans="2:5" x14ac:dyDescent="0.2">
      <c r="B2413" s="1" t="s">
        <v>537</v>
      </c>
      <c r="C2413" s="1" t="s">
        <v>4455</v>
      </c>
      <c r="D2413" s="1" t="s">
        <v>4257</v>
      </c>
      <c r="E2413" s="1" t="s">
        <v>4258</v>
      </c>
    </row>
    <row r="2414" spans="2:5" x14ac:dyDescent="0.2">
      <c r="B2414" s="1" t="s">
        <v>1455</v>
      </c>
      <c r="C2414" s="1" t="s">
        <v>5625</v>
      </c>
      <c r="D2414" s="1" t="s">
        <v>4257</v>
      </c>
      <c r="E2414" s="1" t="s">
        <v>4258</v>
      </c>
    </row>
    <row r="2415" spans="2:5" x14ac:dyDescent="0.2">
      <c r="B2415" s="1" t="s">
        <v>2329</v>
      </c>
      <c r="C2415" s="1" t="s">
        <v>6539</v>
      </c>
      <c r="D2415" s="1" t="s">
        <v>4257</v>
      </c>
      <c r="E2415" s="1" t="s">
        <v>4258</v>
      </c>
    </row>
    <row r="2416" spans="2:5" x14ac:dyDescent="0.2">
      <c r="B2416" s="1" t="s">
        <v>699</v>
      </c>
      <c r="C2416" s="1" t="s">
        <v>4675</v>
      </c>
      <c r="D2416" s="1" t="s">
        <v>4257</v>
      </c>
      <c r="E2416" s="1" t="s">
        <v>4258</v>
      </c>
    </row>
    <row r="2417" spans="2:5" x14ac:dyDescent="0.2">
      <c r="B2417" s="1" t="s">
        <v>1586</v>
      </c>
      <c r="C2417" s="1" t="s">
        <v>5758</v>
      </c>
      <c r="D2417" s="1" t="s">
        <v>4257</v>
      </c>
      <c r="E2417" s="1" t="s">
        <v>4258</v>
      </c>
    </row>
    <row r="2418" spans="2:5" x14ac:dyDescent="0.2">
      <c r="B2418" s="1" t="s">
        <v>2453</v>
      </c>
      <c r="C2418" s="1" t="s">
        <v>6663</v>
      </c>
      <c r="D2418" s="1" t="s">
        <v>4257</v>
      </c>
      <c r="E2418" s="1" t="s">
        <v>4258</v>
      </c>
    </row>
    <row r="2419" spans="2:5" x14ac:dyDescent="0.2">
      <c r="B2419" s="1" t="s">
        <v>1090</v>
      </c>
      <c r="C2419" s="1" t="s">
        <v>5074</v>
      </c>
      <c r="D2419" s="1" t="s">
        <v>4257</v>
      </c>
      <c r="E2419" s="1" t="s">
        <v>4258</v>
      </c>
    </row>
    <row r="2420" spans="2:5" x14ac:dyDescent="0.2">
      <c r="B2420" s="1" t="s">
        <v>1975</v>
      </c>
      <c r="C2420" s="1" t="s">
        <v>6151</v>
      </c>
      <c r="D2420" s="1" t="s">
        <v>4257</v>
      </c>
      <c r="E2420" s="1" t="s">
        <v>4258</v>
      </c>
    </row>
    <row r="2421" spans="2:5" x14ac:dyDescent="0.2">
      <c r="B2421" s="1" t="s">
        <v>2832</v>
      </c>
      <c r="C2421" s="1" t="s">
        <v>7042</v>
      </c>
      <c r="D2421" s="1" t="s">
        <v>4257</v>
      </c>
      <c r="E2421" s="1" t="s">
        <v>4258</v>
      </c>
    </row>
    <row r="2422" spans="2:5" x14ac:dyDescent="0.2">
      <c r="B2422" s="1" t="s">
        <v>1022</v>
      </c>
      <c r="C2422" s="1" t="s">
        <v>5002</v>
      </c>
      <c r="D2422" s="1" t="s">
        <v>4257</v>
      </c>
      <c r="E2422" s="1" t="s">
        <v>4258</v>
      </c>
    </row>
    <row r="2423" spans="2:5" x14ac:dyDescent="0.2">
      <c r="B2423" s="1" t="s">
        <v>1911</v>
      </c>
      <c r="C2423" s="1" t="s">
        <v>6087</v>
      </c>
      <c r="D2423" s="1" t="s">
        <v>4257</v>
      </c>
      <c r="E2423" s="1" t="s">
        <v>4258</v>
      </c>
    </row>
    <row r="2424" spans="2:5" x14ac:dyDescent="0.2">
      <c r="B2424" s="1" t="s">
        <v>2767</v>
      </c>
      <c r="C2424" s="1" t="s">
        <v>6977</v>
      </c>
      <c r="D2424" s="1" t="s">
        <v>4257</v>
      </c>
      <c r="E2424" s="1" t="s">
        <v>4258</v>
      </c>
    </row>
    <row r="2425" spans="2:5" x14ac:dyDescent="0.2">
      <c r="B2425" s="1" t="s">
        <v>956</v>
      </c>
      <c r="C2425" s="1" t="s">
        <v>4934</v>
      </c>
      <c r="D2425" s="1" t="s">
        <v>4257</v>
      </c>
      <c r="E2425" s="1" t="s">
        <v>4258</v>
      </c>
    </row>
    <row r="2426" spans="2:5" x14ac:dyDescent="0.2">
      <c r="B2426" s="1" t="s">
        <v>1847</v>
      </c>
      <c r="C2426" s="1" t="s">
        <v>6023</v>
      </c>
      <c r="D2426" s="1" t="s">
        <v>4257</v>
      </c>
      <c r="E2426" s="1" t="s">
        <v>4258</v>
      </c>
    </row>
    <row r="2427" spans="2:5" x14ac:dyDescent="0.2">
      <c r="B2427" s="1" t="s">
        <v>2705</v>
      </c>
      <c r="C2427" s="1" t="s">
        <v>6915</v>
      </c>
      <c r="D2427" s="1" t="s">
        <v>4257</v>
      </c>
      <c r="E2427" s="1" t="s">
        <v>4258</v>
      </c>
    </row>
    <row r="2428" spans="2:5" x14ac:dyDescent="0.2">
      <c r="B2428" s="1" t="s">
        <v>630</v>
      </c>
      <c r="C2428" s="1" t="s">
        <v>4602</v>
      </c>
      <c r="D2428" s="1" t="s">
        <v>4254</v>
      </c>
      <c r="E2428" s="1" t="s">
        <v>4255</v>
      </c>
    </row>
    <row r="2429" spans="2:5" x14ac:dyDescent="0.2">
      <c r="B2429" s="1" t="s">
        <v>1520</v>
      </c>
      <c r="C2429" s="1" t="s">
        <v>5692</v>
      </c>
      <c r="D2429" s="1" t="s">
        <v>4254</v>
      </c>
      <c r="E2429" s="1" t="s">
        <v>4255</v>
      </c>
    </row>
    <row r="2430" spans="2:5" x14ac:dyDescent="0.2">
      <c r="B2430" s="1" t="s">
        <v>2390</v>
      </c>
      <c r="C2430" s="1" t="s">
        <v>6600</v>
      </c>
      <c r="D2430" s="1" t="s">
        <v>4254</v>
      </c>
      <c r="E2430" s="1" t="s">
        <v>4255</v>
      </c>
    </row>
    <row r="2431" spans="2:5" x14ac:dyDescent="0.2">
      <c r="B2431" s="1" t="s">
        <v>891</v>
      </c>
      <c r="C2431" s="1" t="s">
        <v>4869</v>
      </c>
      <c r="D2431" s="1" t="s">
        <v>4254</v>
      </c>
      <c r="E2431" s="1" t="s">
        <v>4255</v>
      </c>
    </row>
    <row r="2432" spans="2:5" x14ac:dyDescent="0.2">
      <c r="B2432" s="1" t="s">
        <v>1782</v>
      </c>
      <c r="C2432" s="1" t="s">
        <v>5958</v>
      </c>
      <c r="D2432" s="1" t="s">
        <v>4254</v>
      </c>
      <c r="E2432" s="1" t="s">
        <v>4255</v>
      </c>
    </row>
    <row r="2433" spans="2:5" x14ac:dyDescent="0.2">
      <c r="B2433" s="1" t="s">
        <v>2641</v>
      </c>
      <c r="C2433" s="1" t="s">
        <v>6851</v>
      </c>
      <c r="D2433" s="1" t="s">
        <v>4254</v>
      </c>
      <c r="E2433" s="1" t="s">
        <v>4255</v>
      </c>
    </row>
    <row r="2434" spans="2:5" x14ac:dyDescent="0.2">
      <c r="B2434" s="1" t="s">
        <v>1239</v>
      </c>
      <c r="C2434" s="1" t="s">
        <v>5386</v>
      </c>
      <c r="D2434" s="1" t="s">
        <v>4254</v>
      </c>
      <c r="E2434" s="1" t="s">
        <v>4255</v>
      </c>
    </row>
    <row r="2435" spans="2:5" x14ac:dyDescent="0.2">
      <c r="B2435" s="1" t="s">
        <v>2118</v>
      </c>
      <c r="C2435" s="1" t="s">
        <v>6306</v>
      </c>
      <c r="D2435" s="1" t="s">
        <v>4254</v>
      </c>
      <c r="E2435" s="1" t="s">
        <v>4255</v>
      </c>
    </row>
    <row r="2436" spans="2:5" x14ac:dyDescent="0.2">
      <c r="B2436" s="1" t="s">
        <v>2974</v>
      </c>
      <c r="C2436" s="1" t="s">
        <v>7184</v>
      </c>
      <c r="D2436" s="1" t="s">
        <v>4254</v>
      </c>
      <c r="E2436" s="1" t="s">
        <v>4255</v>
      </c>
    </row>
    <row r="2437" spans="2:5" x14ac:dyDescent="0.2">
      <c r="B2437" s="1" t="s">
        <v>397</v>
      </c>
      <c r="C2437" s="1" t="s">
        <v>4253</v>
      </c>
      <c r="D2437" s="1" t="s">
        <v>4254</v>
      </c>
      <c r="E2437" s="1" t="s">
        <v>4255</v>
      </c>
    </row>
    <row r="2438" spans="2:5" x14ac:dyDescent="0.2">
      <c r="B2438" s="1" t="s">
        <v>1308</v>
      </c>
      <c r="C2438" s="1" t="s">
        <v>5456</v>
      </c>
      <c r="D2438" s="1" t="s">
        <v>4254</v>
      </c>
      <c r="E2438" s="1" t="s">
        <v>4255</v>
      </c>
    </row>
    <row r="2439" spans="2:5" x14ac:dyDescent="0.2">
      <c r="B2439" s="1" t="s">
        <v>2189</v>
      </c>
      <c r="C2439" s="1" t="s">
        <v>6375</v>
      </c>
      <c r="D2439" s="1" t="s">
        <v>4254</v>
      </c>
      <c r="E2439" s="1" t="s">
        <v>4255</v>
      </c>
    </row>
    <row r="2440" spans="2:5" x14ac:dyDescent="0.2">
      <c r="B2440" s="1" t="s">
        <v>3046</v>
      </c>
      <c r="C2440" s="1" t="s">
        <v>7254</v>
      </c>
      <c r="D2440" s="1" t="s">
        <v>4254</v>
      </c>
      <c r="E2440" s="1" t="s">
        <v>4255</v>
      </c>
    </row>
    <row r="2441" spans="2:5" x14ac:dyDescent="0.2">
      <c r="B2441" s="1" t="s">
        <v>469</v>
      </c>
      <c r="C2441" s="1" t="s">
        <v>4381</v>
      </c>
      <c r="D2441" s="1" t="s">
        <v>4254</v>
      </c>
      <c r="E2441" s="1" t="s">
        <v>4255</v>
      </c>
    </row>
    <row r="2442" spans="2:5" x14ac:dyDescent="0.2">
      <c r="B2442" s="1" t="s">
        <v>1377</v>
      </c>
      <c r="C2442" s="1" t="s">
        <v>5527</v>
      </c>
      <c r="D2442" s="1" t="s">
        <v>4254</v>
      </c>
      <c r="E2442" s="1" t="s">
        <v>4255</v>
      </c>
    </row>
    <row r="2443" spans="2:5" x14ac:dyDescent="0.2">
      <c r="B2443" s="1" t="s">
        <v>2254</v>
      </c>
      <c r="C2443" s="1" t="s">
        <v>6440</v>
      </c>
      <c r="D2443" s="1" t="s">
        <v>4254</v>
      </c>
      <c r="E2443" s="1" t="s">
        <v>4255</v>
      </c>
    </row>
    <row r="2444" spans="2:5" x14ac:dyDescent="0.2">
      <c r="B2444" s="1" t="s">
        <v>825</v>
      </c>
      <c r="C2444" s="1" t="s">
        <v>4803</v>
      </c>
      <c r="D2444" s="1" t="s">
        <v>4254</v>
      </c>
      <c r="E2444" s="1" t="s">
        <v>4255</v>
      </c>
    </row>
    <row r="2445" spans="2:5" x14ac:dyDescent="0.2">
      <c r="B2445" s="1" t="s">
        <v>1718</v>
      </c>
      <c r="C2445" s="1" t="s">
        <v>5894</v>
      </c>
      <c r="D2445" s="1" t="s">
        <v>4254</v>
      </c>
      <c r="E2445" s="1" t="s">
        <v>4255</v>
      </c>
    </row>
    <row r="2446" spans="2:5" x14ac:dyDescent="0.2">
      <c r="B2446" s="1" t="s">
        <v>2577</v>
      </c>
      <c r="C2446" s="1" t="s">
        <v>6787</v>
      </c>
      <c r="D2446" s="1" t="s">
        <v>4254</v>
      </c>
      <c r="E2446" s="1" t="s">
        <v>4255</v>
      </c>
    </row>
    <row r="2447" spans="2:5" x14ac:dyDescent="0.2">
      <c r="B2447" s="1" t="s">
        <v>761</v>
      </c>
      <c r="C2447" s="1" t="s">
        <v>4739</v>
      </c>
      <c r="D2447" s="1" t="s">
        <v>4254</v>
      </c>
      <c r="E2447" s="1" t="s">
        <v>4255</v>
      </c>
    </row>
    <row r="2448" spans="2:5" x14ac:dyDescent="0.2">
      <c r="B2448" s="1" t="s">
        <v>1651</v>
      </c>
      <c r="C2448" s="1" t="s">
        <v>5825</v>
      </c>
      <c r="D2448" s="1" t="s">
        <v>4254</v>
      </c>
      <c r="E2448" s="1" t="s">
        <v>4255</v>
      </c>
    </row>
    <row r="2449" spans="2:5" x14ac:dyDescent="0.2">
      <c r="B2449" s="1" t="s">
        <v>2515</v>
      </c>
      <c r="C2449" s="1" t="s">
        <v>6725</v>
      </c>
      <c r="D2449" s="1" t="s">
        <v>4254</v>
      </c>
      <c r="E2449" s="1" t="s">
        <v>4255</v>
      </c>
    </row>
    <row r="2450" spans="2:5" x14ac:dyDescent="0.2">
      <c r="B2450" s="1" t="s">
        <v>536</v>
      </c>
      <c r="C2450" s="1" t="s">
        <v>4454</v>
      </c>
      <c r="D2450" s="1" t="s">
        <v>4254</v>
      </c>
      <c r="E2450" s="1" t="s">
        <v>4255</v>
      </c>
    </row>
    <row r="2451" spans="2:5" x14ac:dyDescent="0.2">
      <c r="B2451" s="1" t="s">
        <v>1454</v>
      </c>
      <c r="C2451" s="1" t="s">
        <v>5624</v>
      </c>
      <c r="D2451" s="1" t="s">
        <v>4254</v>
      </c>
      <c r="E2451" s="1" t="s">
        <v>4255</v>
      </c>
    </row>
    <row r="2452" spans="2:5" x14ac:dyDescent="0.2">
      <c r="B2452" s="1" t="s">
        <v>2328</v>
      </c>
      <c r="C2452" s="1" t="s">
        <v>6538</v>
      </c>
      <c r="D2452" s="1" t="s">
        <v>4254</v>
      </c>
      <c r="E2452" s="1" t="s">
        <v>4255</v>
      </c>
    </row>
    <row r="2453" spans="2:5" x14ac:dyDescent="0.2">
      <c r="B2453" s="1" t="s">
        <v>698</v>
      </c>
      <c r="C2453" s="1" t="s">
        <v>4674</v>
      </c>
      <c r="D2453" s="1" t="s">
        <v>4254</v>
      </c>
      <c r="E2453" s="1" t="s">
        <v>4255</v>
      </c>
    </row>
    <row r="2454" spans="2:5" x14ac:dyDescent="0.2">
      <c r="B2454" s="1" t="s">
        <v>1585</v>
      </c>
      <c r="C2454" s="1" t="s">
        <v>5757</v>
      </c>
      <c r="D2454" s="1" t="s">
        <v>4254</v>
      </c>
      <c r="E2454" s="1" t="s">
        <v>4255</v>
      </c>
    </row>
    <row r="2455" spans="2:5" x14ac:dyDescent="0.2">
      <c r="B2455" s="1" t="s">
        <v>2452</v>
      </c>
      <c r="C2455" s="1" t="s">
        <v>6662</v>
      </c>
      <c r="D2455" s="1" t="s">
        <v>4254</v>
      </c>
      <c r="E2455" s="1" t="s">
        <v>4255</v>
      </c>
    </row>
    <row r="2456" spans="2:5" x14ac:dyDescent="0.2">
      <c r="B2456" s="1" t="s">
        <v>1089</v>
      </c>
      <c r="C2456" s="1" t="s">
        <v>5073</v>
      </c>
      <c r="D2456" s="1" t="s">
        <v>4254</v>
      </c>
      <c r="E2456" s="1" t="s">
        <v>4255</v>
      </c>
    </row>
    <row r="2457" spans="2:5" x14ac:dyDescent="0.2">
      <c r="B2457" s="1" t="s">
        <v>1974</v>
      </c>
      <c r="C2457" s="1" t="s">
        <v>6150</v>
      </c>
      <c r="D2457" s="1" t="s">
        <v>4254</v>
      </c>
      <c r="E2457" s="1" t="s">
        <v>4255</v>
      </c>
    </row>
    <row r="2458" spans="2:5" x14ac:dyDescent="0.2">
      <c r="B2458" s="1" t="s">
        <v>2831</v>
      </c>
      <c r="C2458" s="1" t="s">
        <v>7041</v>
      </c>
      <c r="D2458" s="1" t="s">
        <v>4254</v>
      </c>
      <c r="E2458" s="1" t="s">
        <v>4255</v>
      </c>
    </row>
    <row r="2459" spans="2:5" x14ac:dyDescent="0.2">
      <c r="B2459" s="1" t="s">
        <v>1021</v>
      </c>
      <c r="C2459" s="1" t="s">
        <v>5001</v>
      </c>
      <c r="D2459" s="1" t="s">
        <v>4254</v>
      </c>
      <c r="E2459" s="1" t="s">
        <v>4255</v>
      </c>
    </row>
    <row r="2460" spans="2:5" x14ac:dyDescent="0.2">
      <c r="B2460" s="1" t="s">
        <v>1910</v>
      </c>
      <c r="C2460" s="1" t="s">
        <v>6086</v>
      </c>
      <c r="D2460" s="1" t="s">
        <v>4254</v>
      </c>
      <c r="E2460" s="1" t="s">
        <v>4255</v>
      </c>
    </row>
    <row r="2461" spans="2:5" x14ac:dyDescent="0.2">
      <c r="B2461" s="1" t="s">
        <v>2766</v>
      </c>
      <c r="C2461" s="1" t="s">
        <v>6976</v>
      </c>
      <c r="D2461" s="1" t="s">
        <v>4254</v>
      </c>
      <c r="E2461" s="1" t="s">
        <v>4255</v>
      </c>
    </row>
    <row r="2462" spans="2:5" x14ac:dyDescent="0.2">
      <c r="B2462" s="1" t="s">
        <v>955</v>
      </c>
      <c r="C2462" s="1" t="s">
        <v>4933</v>
      </c>
      <c r="D2462" s="1" t="s">
        <v>4254</v>
      </c>
      <c r="E2462" s="1" t="s">
        <v>4255</v>
      </c>
    </row>
    <row r="2463" spans="2:5" x14ac:dyDescent="0.2">
      <c r="B2463" s="1" t="s">
        <v>1846</v>
      </c>
      <c r="C2463" s="1" t="s">
        <v>6022</v>
      </c>
      <c r="D2463" s="1" t="s">
        <v>4254</v>
      </c>
      <c r="E2463" s="1" t="s">
        <v>4255</v>
      </c>
    </row>
    <row r="2464" spans="2:5" x14ac:dyDescent="0.2">
      <c r="B2464" s="1" t="s">
        <v>2704</v>
      </c>
      <c r="C2464" s="1" t="s">
        <v>6914</v>
      </c>
      <c r="D2464" s="1" t="s">
        <v>4254</v>
      </c>
      <c r="E2464" s="1" t="s">
        <v>4255</v>
      </c>
    </row>
    <row r="2465" spans="2:5" x14ac:dyDescent="0.2">
      <c r="B2465" s="1" t="s">
        <v>638</v>
      </c>
      <c r="C2465" s="1" t="s">
        <v>4612</v>
      </c>
      <c r="D2465" s="1" t="s">
        <v>4278</v>
      </c>
      <c r="E2465" s="1" t="s">
        <v>4279</v>
      </c>
    </row>
    <row r="2466" spans="2:5" x14ac:dyDescent="0.2">
      <c r="B2466" s="1" t="s">
        <v>1528</v>
      </c>
      <c r="C2466" s="1" t="s">
        <v>5700</v>
      </c>
      <c r="D2466" s="1" t="s">
        <v>4278</v>
      </c>
      <c r="E2466" s="1" t="s">
        <v>4279</v>
      </c>
    </row>
    <row r="2467" spans="2:5" x14ac:dyDescent="0.2">
      <c r="B2467" s="1" t="s">
        <v>2397</v>
      </c>
      <c r="C2467" s="1" t="s">
        <v>6607</v>
      </c>
      <c r="D2467" s="1" t="s">
        <v>4278</v>
      </c>
      <c r="E2467" s="1" t="s">
        <v>4279</v>
      </c>
    </row>
    <row r="2468" spans="2:5" x14ac:dyDescent="0.2">
      <c r="B2468" s="1" t="s">
        <v>899</v>
      </c>
      <c r="C2468" s="1" t="s">
        <v>4877</v>
      </c>
      <c r="D2468" s="1" t="s">
        <v>4278</v>
      </c>
      <c r="E2468" s="1" t="s">
        <v>4279</v>
      </c>
    </row>
    <row r="2469" spans="2:5" x14ac:dyDescent="0.2">
      <c r="B2469" s="1" t="s">
        <v>1790</v>
      </c>
      <c r="C2469" s="1" t="s">
        <v>5966</v>
      </c>
      <c r="D2469" s="1" t="s">
        <v>4278</v>
      </c>
      <c r="E2469" s="1" t="s">
        <v>4279</v>
      </c>
    </row>
    <row r="2470" spans="2:5" x14ac:dyDescent="0.2">
      <c r="B2470" s="1" t="s">
        <v>2649</v>
      </c>
      <c r="C2470" s="1" t="s">
        <v>6859</v>
      </c>
      <c r="D2470" s="1" t="s">
        <v>4278</v>
      </c>
      <c r="E2470" s="1" t="s">
        <v>4279</v>
      </c>
    </row>
    <row r="2471" spans="2:5" x14ac:dyDescent="0.2">
      <c r="B2471" s="1" t="s">
        <v>1247</v>
      </c>
      <c r="C2471" s="1" t="s">
        <v>5394</v>
      </c>
      <c r="D2471" s="1" t="s">
        <v>4278</v>
      </c>
      <c r="E2471" s="1" t="s">
        <v>4279</v>
      </c>
    </row>
    <row r="2472" spans="2:5" x14ac:dyDescent="0.2">
      <c r="B2472" s="1" t="s">
        <v>2126</v>
      </c>
      <c r="C2472" s="1" t="s">
        <v>6314</v>
      </c>
      <c r="D2472" s="1" t="s">
        <v>4278</v>
      </c>
      <c r="E2472" s="1" t="s">
        <v>4279</v>
      </c>
    </row>
    <row r="2473" spans="2:5" x14ac:dyDescent="0.2">
      <c r="B2473" s="1" t="s">
        <v>2983</v>
      </c>
      <c r="C2473" s="1" t="s">
        <v>7193</v>
      </c>
      <c r="D2473" s="1" t="s">
        <v>4278</v>
      </c>
      <c r="E2473" s="1" t="s">
        <v>4279</v>
      </c>
    </row>
    <row r="2474" spans="2:5" x14ac:dyDescent="0.2">
      <c r="B2474" s="1" t="s">
        <v>405</v>
      </c>
      <c r="C2474" s="1" t="s">
        <v>4277</v>
      </c>
      <c r="D2474" s="1" t="s">
        <v>4278</v>
      </c>
      <c r="E2474" s="1" t="s">
        <v>4279</v>
      </c>
    </row>
    <row r="2475" spans="2:5" x14ac:dyDescent="0.2">
      <c r="B2475" s="1" t="s">
        <v>1316</v>
      </c>
      <c r="C2475" s="1" t="s">
        <v>5464</v>
      </c>
      <c r="D2475" s="1" t="s">
        <v>4278</v>
      </c>
      <c r="E2475" s="1" t="s">
        <v>4279</v>
      </c>
    </row>
    <row r="2476" spans="2:5" x14ac:dyDescent="0.2">
      <c r="B2476" s="1" t="s">
        <v>2197</v>
      </c>
      <c r="C2476" s="1" t="s">
        <v>6383</v>
      </c>
      <c r="D2476" s="1" t="s">
        <v>4278</v>
      </c>
      <c r="E2476" s="1" t="s">
        <v>4279</v>
      </c>
    </row>
    <row r="2477" spans="2:5" x14ac:dyDescent="0.2">
      <c r="B2477" s="1" t="s">
        <v>3055</v>
      </c>
      <c r="C2477" s="1" t="s">
        <v>7263</v>
      </c>
      <c r="D2477" s="1" t="s">
        <v>4278</v>
      </c>
      <c r="E2477" s="1" t="s">
        <v>4279</v>
      </c>
    </row>
    <row r="2478" spans="2:5" x14ac:dyDescent="0.2">
      <c r="B2478" s="1" t="s">
        <v>477</v>
      </c>
      <c r="C2478" s="1" t="s">
        <v>4389</v>
      </c>
      <c r="D2478" s="1" t="s">
        <v>4278</v>
      </c>
      <c r="E2478" s="1" t="s">
        <v>4279</v>
      </c>
    </row>
    <row r="2479" spans="2:5" x14ac:dyDescent="0.2">
      <c r="B2479" s="1" t="s">
        <v>1386</v>
      </c>
      <c r="C2479" s="1" t="s">
        <v>5536</v>
      </c>
      <c r="D2479" s="1" t="s">
        <v>4278</v>
      </c>
      <c r="E2479" s="1" t="s">
        <v>4279</v>
      </c>
    </row>
    <row r="2480" spans="2:5" x14ac:dyDescent="0.2">
      <c r="B2480" s="1" t="s">
        <v>2262</v>
      </c>
      <c r="C2480" s="1" t="s">
        <v>6448</v>
      </c>
      <c r="D2480" s="1" t="s">
        <v>4278</v>
      </c>
      <c r="E2480" s="1" t="s">
        <v>4279</v>
      </c>
    </row>
    <row r="2481" spans="2:5" x14ac:dyDescent="0.2">
      <c r="B2481" s="1" t="s">
        <v>834</v>
      </c>
      <c r="C2481" s="1" t="s">
        <v>4812</v>
      </c>
      <c r="D2481" s="1" t="s">
        <v>4278</v>
      </c>
      <c r="E2481" s="1" t="s">
        <v>4279</v>
      </c>
    </row>
    <row r="2482" spans="2:5" x14ac:dyDescent="0.2">
      <c r="B2482" s="1" t="s">
        <v>1725</v>
      </c>
      <c r="C2482" s="1" t="s">
        <v>5901</v>
      </c>
      <c r="D2482" s="1" t="s">
        <v>4278</v>
      </c>
      <c r="E2482" s="1" t="s">
        <v>4279</v>
      </c>
    </row>
    <row r="2483" spans="2:5" x14ac:dyDescent="0.2">
      <c r="B2483" s="1" t="s">
        <v>2585</v>
      </c>
      <c r="C2483" s="1" t="s">
        <v>6795</v>
      </c>
      <c r="D2483" s="1" t="s">
        <v>4278</v>
      </c>
      <c r="E2483" s="1" t="s">
        <v>4279</v>
      </c>
    </row>
    <row r="2484" spans="2:5" x14ac:dyDescent="0.2">
      <c r="B2484" s="1" t="s">
        <v>769</v>
      </c>
      <c r="C2484" s="1" t="s">
        <v>4747</v>
      </c>
      <c r="D2484" s="1" t="s">
        <v>4278</v>
      </c>
      <c r="E2484" s="1" t="s">
        <v>4279</v>
      </c>
    </row>
    <row r="2485" spans="2:5" x14ac:dyDescent="0.2">
      <c r="B2485" s="1" t="s">
        <v>1659</v>
      </c>
      <c r="C2485" s="1" t="s">
        <v>5833</v>
      </c>
      <c r="D2485" s="1" t="s">
        <v>4278</v>
      </c>
      <c r="E2485" s="1" t="s">
        <v>4279</v>
      </c>
    </row>
    <row r="2486" spans="2:5" x14ac:dyDescent="0.2">
      <c r="B2486" s="1" t="s">
        <v>2522</v>
      </c>
      <c r="C2486" s="1" t="s">
        <v>6732</v>
      </c>
      <c r="D2486" s="1" t="s">
        <v>4278</v>
      </c>
      <c r="E2486" s="1" t="s">
        <v>4279</v>
      </c>
    </row>
    <row r="2487" spans="2:5" x14ac:dyDescent="0.2">
      <c r="B2487" s="1" t="s">
        <v>544</v>
      </c>
      <c r="C2487" s="1" t="s">
        <v>4462</v>
      </c>
      <c r="D2487" s="1" t="s">
        <v>4278</v>
      </c>
      <c r="E2487" s="1" t="s">
        <v>4279</v>
      </c>
    </row>
    <row r="2488" spans="2:5" x14ac:dyDescent="0.2">
      <c r="B2488" s="1" t="s">
        <v>1463</v>
      </c>
      <c r="C2488" s="1" t="s">
        <v>5633</v>
      </c>
      <c r="D2488" s="1" t="s">
        <v>4278</v>
      </c>
      <c r="E2488" s="1" t="s">
        <v>4279</v>
      </c>
    </row>
    <row r="2489" spans="2:5" x14ac:dyDescent="0.2">
      <c r="B2489" s="1" t="s">
        <v>2335</v>
      </c>
      <c r="C2489" s="1" t="s">
        <v>6545</v>
      </c>
      <c r="D2489" s="1" t="s">
        <v>4278</v>
      </c>
      <c r="E2489" s="1" t="s">
        <v>4279</v>
      </c>
    </row>
    <row r="2490" spans="2:5" x14ac:dyDescent="0.2">
      <c r="B2490" s="1" t="s">
        <v>705</v>
      </c>
      <c r="C2490" s="1" t="s">
        <v>4681</v>
      </c>
      <c r="D2490" s="1" t="s">
        <v>4278</v>
      </c>
      <c r="E2490" s="1" t="s">
        <v>4279</v>
      </c>
    </row>
    <row r="2491" spans="2:5" x14ac:dyDescent="0.2">
      <c r="B2491" s="1" t="s">
        <v>1593</v>
      </c>
      <c r="C2491" s="1" t="s">
        <v>5765</v>
      </c>
      <c r="D2491" s="1" t="s">
        <v>4278</v>
      </c>
      <c r="E2491" s="1" t="s">
        <v>4279</v>
      </c>
    </row>
    <row r="2492" spans="2:5" x14ac:dyDescent="0.2">
      <c r="B2492" s="1" t="s">
        <v>2460</v>
      </c>
      <c r="C2492" s="1" t="s">
        <v>6670</v>
      </c>
      <c r="D2492" s="1" t="s">
        <v>4278</v>
      </c>
      <c r="E2492" s="1" t="s">
        <v>4279</v>
      </c>
    </row>
    <row r="2493" spans="2:5" x14ac:dyDescent="0.2">
      <c r="B2493" s="1" t="s">
        <v>1096</v>
      </c>
      <c r="C2493" s="1" t="s">
        <v>5080</v>
      </c>
      <c r="D2493" s="1" t="s">
        <v>4278</v>
      </c>
      <c r="E2493" s="1" t="s">
        <v>4279</v>
      </c>
    </row>
    <row r="2494" spans="2:5" x14ac:dyDescent="0.2">
      <c r="B2494" s="1" t="s">
        <v>1982</v>
      </c>
      <c r="C2494" s="1" t="s">
        <v>6158</v>
      </c>
      <c r="D2494" s="1" t="s">
        <v>4278</v>
      </c>
      <c r="E2494" s="1" t="s">
        <v>4279</v>
      </c>
    </row>
    <row r="2495" spans="2:5" x14ac:dyDescent="0.2">
      <c r="B2495" s="1" t="s">
        <v>2840</v>
      </c>
      <c r="C2495" s="1" t="s">
        <v>7050</v>
      </c>
      <c r="D2495" s="1" t="s">
        <v>4278</v>
      </c>
      <c r="E2495" s="1" t="s">
        <v>4279</v>
      </c>
    </row>
    <row r="2496" spans="2:5" x14ac:dyDescent="0.2">
      <c r="B2496" s="1" t="s">
        <v>1030</v>
      </c>
      <c r="C2496" s="1" t="s">
        <v>5010</v>
      </c>
      <c r="D2496" s="1" t="s">
        <v>4278</v>
      </c>
      <c r="E2496" s="1" t="s">
        <v>4279</v>
      </c>
    </row>
    <row r="2497" spans="2:5" x14ac:dyDescent="0.2">
      <c r="B2497" s="1" t="s">
        <v>1918</v>
      </c>
      <c r="C2497" s="1" t="s">
        <v>6094</v>
      </c>
      <c r="D2497" s="1" t="s">
        <v>4278</v>
      </c>
      <c r="E2497" s="1" t="s">
        <v>4279</v>
      </c>
    </row>
    <row r="2498" spans="2:5" x14ac:dyDescent="0.2">
      <c r="B2498" s="1" t="s">
        <v>2775</v>
      </c>
      <c r="C2498" s="1" t="s">
        <v>6985</v>
      </c>
      <c r="D2498" s="1" t="s">
        <v>4278</v>
      </c>
      <c r="E2498" s="1" t="s">
        <v>4279</v>
      </c>
    </row>
    <row r="2499" spans="2:5" x14ac:dyDescent="0.2">
      <c r="B2499" s="1" t="s">
        <v>963</v>
      </c>
      <c r="C2499" s="1" t="s">
        <v>4941</v>
      </c>
      <c r="D2499" s="1" t="s">
        <v>4278</v>
      </c>
      <c r="E2499" s="1" t="s">
        <v>4279</v>
      </c>
    </row>
    <row r="2500" spans="2:5" x14ac:dyDescent="0.2">
      <c r="B2500" s="1" t="s">
        <v>1854</v>
      </c>
      <c r="C2500" s="1" t="s">
        <v>6030</v>
      </c>
      <c r="D2500" s="1" t="s">
        <v>4278</v>
      </c>
      <c r="E2500" s="1" t="s">
        <v>4279</v>
      </c>
    </row>
    <row r="2501" spans="2:5" x14ac:dyDescent="0.2">
      <c r="B2501" s="1" t="s">
        <v>2712</v>
      </c>
      <c r="C2501" s="1" t="s">
        <v>6922</v>
      </c>
      <c r="D2501" s="1" t="s">
        <v>4278</v>
      </c>
      <c r="E2501" s="1" t="s">
        <v>4279</v>
      </c>
    </row>
    <row r="2502" spans="2:5" x14ac:dyDescent="0.2">
      <c r="B2502" s="1" t="s">
        <v>633</v>
      </c>
      <c r="C2502" s="1" t="s">
        <v>4605</v>
      </c>
      <c r="D2502" s="1" t="s">
        <v>4263</v>
      </c>
      <c r="E2502" s="1" t="s">
        <v>4264</v>
      </c>
    </row>
    <row r="2503" spans="2:5" x14ac:dyDescent="0.2">
      <c r="B2503" s="1" t="s">
        <v>1523</v>
      </c>
      <c r="C2503" s="1" t="s">
        <v>5695</v>
      </c>
      <c r="D2503" s="1" t="s">
        <v>4263</v>
      </c>
      <c r="E2503" s="1" t="s">
        <v>4264</v>
      </c>
    </row>
    <row r="2504" spans="2:5" x14ac:dyDescent="0.2">
      <c r="B2504" s="1" t="s">
        <v>2393</v>
      </c>
      <c r="C2504" s="1" t="s">
        <v>6603</v>
      </c>
      <c r="D2504" s="1" t="s">
        <v>4263</v>
      </c>
      <c r="E2504" s="1" t="s">
        <v>4264</v>
      </c>
    </row>
    <row r="2505" spans="2:5" x14ac:dyDescent="0.2">
      <c r="B2505" s="1" t="s">
        <v>894</v>
      </c>
      <c r="C2505" s="1" t="s">
        <v>4872</v>
      </c>
      <c r="D2505" s="1" t="s">
        <v>4263</v>
      </c>
      <c r="E2505" s="1" t="s">
        <v>4264</v>
      </c>
    </row>
    <row r="2506" spans="2:5" x14ac:dyDescent="0.2">
      <c r="B2506" s="1" t="s">
        <v>1785</v>
      </c>
      <c r="C2506" s="1" t="s">
        <v>5961</v>
      </c>
      <c r="D2506" s="1" t="s">
        <v>4263</v>
      </c>
      <c r="E2506" s="1" t="s">
        <v>4264</v>
      </c>
    </row>
    <row r="2507" spans="2:5" x14ac:dyDescent="0.2">
      <c r="B2507" s="1" t="s">
        <v>2644</v>
      </c>
      <c r="C2507" s="1" t="s">
        <v>6854</v>
      </c>
      <c r="D2507" s="1" t="s">
        <v>4263</v>
      </c>
      <c r="E2507" s="1" t="s">
        <v>4264</v>
      </c>
    </row>
    <row r="2508" spans="2:5" x14ac:dyDescent="0.2">
      <c r="B2508" s="1" t="s">
        <v>1242</v>
      </c>
      <c r="C2508" s="1" t="s">
        <v>5389</v>
      </c>
      <c r="D2508" s="1" t="s">
        <v>4263</v>
      </c>
      <c r="E2508" s="1" t="s">
        <v>4264</v>
      </c>
    </row>
    <row r="2509" spans="2:5" x14ac:dyDescent="0.2">
      <c r="B2509" s="1" t="s">
        <v>2121</v>
      </c>
      <c r="C2509" s="1" t="s">
        <v>6309</v>
      </c>
      <c r="D2509" s="1" t="s">
        <v>4263</v>
      </c>
      <c r="E2509" s="1" t="s">
        <v>4264</v>
      </c>
    </row>
    <row r="2510" spans="2:5" x14ac:dyDescent="0.2">
      <c r="B2510" s="1" t="s">
        <v>2977</v>
      </c>
      <c r="C2510" s="1" t="s">
        <v>7187</v>
      </c>
      <c r="D2510" s="1" t="s">
        <v>4263</v>
      </c>
      <c r="E2510" s="1" t="s">
        <v>4264</v>
      </c>
    </row>
    <row r="2511" spans="2:5" x14ac:dyDescent="0.2">
      <c r="B2511" s="1" t="s">
        <v>400</v>
      </c>
      <c r="C2511" s="1" t="s">
        <v>4262</v>
      </c>
      <c r="D2511" s="1" t="s">
        <v>4263</v>
      </c>
      <c r="E2511" s="1" t="s">
        <v>4264</v>
      </c>
    </row>
    <row r="2512" spans="2:5" x14ac:dyDescent="0.2">
      <c r="B2512" s="1" t="s">
        <v>1311</v>
      </c>
      <c r="C2512" s="1" t="s">
        <v>5459</v>
      </c>
      <c r="D2512" s="1" t="s">
        <v>4263</v>
      </c>
      <c r="E2512" s="1" t="s">
        <v>4264</v>
      </c>
    </row>
    <row r="2513" spans="2:5" x14ac:dyDescent="0.2">
      <c r="B2513" s="1" t="s">
        <v>2192</v>
      </c>
      <c r="C2513" s="1" t="s">
        <v>6378</v>
      </c>
      <c r="D2513" s="1" t="s">
        <v>4263</v>
      </c>
      <c r="E2513" s="1" t="s">
        <v>4264</v>
      </c>
    </row>
    <row r="2514" spans="2:5" x14ac:dyDescent="0.2">
      <c r="B2514" s="1" t="s">
        <v>3049</v>
      </c>
      <c r="C2514" s="1" t="s">
        <v>7257</v>
      </c>
      <c r="D2514" s="1" t="s">
        <v>4263</v>
      </c>
      <c r="E2514" s="1" t="s">
        <v>4264</v>
      </c>
    </row>
    <row r="2515" spans="2:5" x14ac:dyDescent="0.2">
      <c r="B2515" s="1" t="s">
        <v>472</v>
      </c>
      <c r="C2515" s="1" t="s">
        <v>4384</v>
      </c>
      <c r="D2515" s="1" t="s">
        <v>4263</v>
      </c>
      <c r="E2515" s="1" t="s">
        <v>4264</v>
      </c>
    </row>
    <row r="2516" spans="2:5" x14ac:dyDescent="0.2">
      <c r="B2516" s="1" t="s">
        <v>1380</v>
      </c>
      <c r="C2516" s="1" t="s">
        <v>5530</v>
      </c>
      <c r="D2516" s="1" t="s">
        <v>4263</v>
      </c>
      <c r="E2516" s="1" t="s">
        <v>4264</v>
      </c>
    </row>
    <row r="2517" spans="2:5" x14ac:dyDescent="0.2">
      <c r="B2517" s="1" t="s">
        <v>2257</v>
      </c>
      <c r="C2517" s="1" t="s">
        <v>6443</v>
      </c>
      <c r="D2517" s="1" t="s">
        <v>4263</v>
      </c>
      <c r="E2517" s="1" t="s">
        <v>4264</v>
      </c>
    </row>
    <row r="2518" spans="2:5" x14ac:dyDescent="0.2">
      <c r="B2518" s="1" t="s">
        <v>828</v>
      </c>
      <c r="C2518" s="1" t="s">
        <v>4806</v>
      </c>
      <c r="D2518" s="1" t="s">
        <v>4263</v>
      </c>
      <c r="E2518" s="1" t="s">
        <v>4264</v>
      </c>
    </row>
    <row r="2519" spans="2:5" x14ac:dyDescent="0.2">
      <c r="B2519" s="1" t="s">
        <v>1721</v>
      </c>
      <c r="C2519" s="1" t="s">
        <v>5897</v>
      </c>
      <c r="D2519" s="1" t="s">
        <v>4263</v>
      </c>
      <c r="E2519" s="1" t="s">
        <v>4264</v>
      </c>
    </row>
    <row r="2520" spans="2:5" x14ac:dyDescent="0.2">
      <c r="B2520" s="1" t="s">
        <v>2580</v>
      </c>
      <c r="C2520" s="1" t="s">
        <v>6790</v>
      </c>
      <c r="D2520" s="1" t="s">
        <v>4263</v>
      </c>
      <c r="E2520" s="1" t="s">
        <v>4264</v>
      </c>
    </row>
    <row r="2521" spans="2:5" x14ac:dyDescent="0.2">
      <c r="B2521" s="1" t="s">
        <v>764</v>
      </c>
      <c r="C2521" s="1" t="s">
        <v>4742</v>
      </c>
      <c r="D2521" s="1" t="s">
        <v>4263</v>
      </c>
      <c r="E2521" s="1" t="s">
        <v>4264</v>
      </c>
    </row>
    <row r="2522" spans="2:5" x14ac:dyDescent="0.2">
      <c r="B2522" s="1" t="s">
        <v>1654</v>
      </c>
      <c r="C2522" s="1" t="s">
        <v>5828</v>
      </c>
      <c r="D2522" s="1" t="s">
        <v>4263</v>
      </c>
      <c r="E2522" s="1" t="s">
        <v>4264</v>
      </c>
    </row>
    <row r="2523" spans="2:5" x14ac:dyDescent="0.2">
      <c r="B2523" s="1" t="s">
        <v>2518</v>
      </c>
      <c r="C2523" s="1" t="s">
        <v>6728</v>
      </c>
      <c r="D2523" s="1" t="s">
        <v>4263</v>
      </c>
      <c r="E2523" s="1" t="s">
        <v>4264</v>
      </c>
    </row>
    <row r="2524" spans="2:5" x14ac:dyDescent="0.2">
      <c r="B2524" s="1" t="s">
        <v>539</v>
      </c>
      <c r="C2524" s="1" t="s">
        <v>4457</v>
      </c>
      <c r="D2524" s="1" t="s">
        <v>4263</v>
      </c>
      <c r="E2524" s="1" t="s">
        <v>4264</v>
      </c>
    </row>
    <row r="2525" spans="2:5" x14ac:dyDescent="0.2">
      <c r="B2525" s="1" t="s">
        <v>1457</v>
      </c>
      <c r="C2525" s="1" t="s">
        <v>5627</v>
      </c>
      <c r="D2525" s="1" t="s">
        <v>4263</v>
      </c>
      <c r="E2525" s="1" t="s">
        <v>4264</v>
      </c>
    </row>
    <row r="2526" spans="2:5" x14ac:dyDescent="0.2">
      <c r="B2526" s="1" t="s">
        <v>2331</v>
      </c>
      <c r="C2526" s="1" t="s">
        <v>6541</v>
      </c>
      <c r="D2526" s="1" t="s">
        <v>4263</v>
      </c>
      <c r="E2526" s="1" t="s">
        <v>4264</v>
      </c>
    </row>
    <row r="2527" spans="2:5" x14ac:dyDescent="0.2">
      <c r="B2527" s="1" t="s">
        <v>701</v>
      </c>
      <c r="C2527" s="1" t="s">
        <v>4677</v>
      </c>
      <c r="D2527" s="1" t="s">
        <v>4263</v>
      </c>
      <c r="E2527" s="1" t="s">
        <v>4264</v>
      </c>
    </row>
    <row r="2528" spans="2:5" x14ac:dyDescent="0.2">
      <c r="B2528" s="1" t="s">
        <v>1588</v>
      </c>
      <c r="C2528" s="1" t="s">
        <v>5760</v>
      </c>
      <c r="D2528" s="1" t="s">
        <v>4263</v>
      </c>
      <c r="E2528" s="1" t="s">
        <v>4264</v>
      </c>
    </row>
    <row r="2529" spans="2:5" x14ac:dyDescent="0.2">
      <c r="B2529" s="1" t="s">
        <v>2455</v>
      </c>
      <c r="C2529" s="1" t="s">
        <v>6665</v>
      </c>
      <c r="D2529" s="1" t="s">
        <v>4263</v>
      </c>
      <c r="E2529" s="1" t="s">
        <v>4264</v>
      </c>
    </row>
    <row r="2530" spans="2:5" x14ac:dyDescent="0.2">
      <c r="B2530" s="1" t="s">
        <v>1092</v>
      </c>
      <c r="C2530" s="1" t="s">
        <v>5076</v>
      </c>
      <c r="D2530" s="1" t="s">
        <v>4263</v>
      </c>
      <c r="E2530" s="1" t="s">
        <v>4264</v>
      </c>
    </row>
    <row r="2531" spans="2:5" x14ac:dyDescent="0.2">
      <c r="B2531" s="1" t="s">
        <v>1977</v>
      </c>
      <c r="C2531" s="1" t="s">
        <v>6153</v>
      </c>
      <c r="D2531" s="1" t="s">
        <v>4263</v>
      </c>
      <c r="E2531" s="1" t="s">
        <v>4264</v>
      </c>
    </row>
    <row r="2532" spans="2:5" x14ac:dyDescent="0.2">
      <c r="B2532" s="1" t="s">
        <v>2834</v>
      </c>
      <c r="C2532" s="1" t="s">
        <v>7044</v>
      </c>
      <c r="D2532" s="1" t="s">
        <v>4263</v>
      </c>
      <c r="E2532" s="1" t="s">
        <v>4264</v>
      </c>
    </row>
    <row r="2533" spans="2:5" x14ac:dyDescent="0.2">
      <c r="B2533" s="1" t="s">
        <v>1024</v>
      </c>
      <c r="C2533" s="1" t="s">
        <v>5004</v>
      </c>
      <c r="D2533" s="1" t="s">
        <v>4263</v>
      </c>
      <c r="E2533" s="1" t="s">
        <v>4264</v>
      </c>
    </row>
    <row r="2534" spans="2:5" x14ac:dyDescent="0.2">
      <c r="B2534" s="1" t="s">
        <v>1913</v>
      </c>
      <c r="C2534" s="1" t="s">
        <v>6089</v>
      </c>
      <c r="D2534" s="1" t="s">
        <v>4263</v>
      </c>
      <c r="E2534" s="1" t="s">
        <v>4264</v>
      </c>
    </row>
    <row r="2535" spans="2:5" x14ac:dyDescent="0.2">
      <c r="B2535" s="1" t="s">
        <v>2769</v>
      </c>
      <c r="C2535" s="1" t="s">
        <v>6979</v>
      </c>
      <c r="D2535" s="1" t="s">
        <v>4263</v>
      </c>
      <c r="E2535" s="1" t="s">
        <v>4264</v>
      </c>
    </row>
    <row r="2536" spans="2:5" x14ac:dyDescent="0.2">
      <c r="B2536" s="1" t="s">
        <v>958</v>
      </c>
      <c r="C2536" s="1" t="s">
        <v>4936</v>
      </c>
      <c r="D2536" s="1" t="s">
        <v>4263</v>
      </c>
      <c r="E2536" s="1" t="s">
        <v>4264</v>
      </c>
    </row>
    <row r="2537" spans="2:5" x14ac:dyDescent="0.2">
      <c r="B2537" s="1" t="s">
        <v>1849</v>
      </c>
      <c r="C2537" s="1" t="s">
        <v>6025</v>
      </c>
      <c r="D2537" s="1" t="s">
        <v>4263</v>
      </c>
      <c r="E2537" s="1" t="s">
        <v>4264</v>
      </c>
    </row>
    <row r="2538" spans="2:5" x14ac:dyDescent="0.2">
      <c r="B2538" s="1" t="s">
        <v>2707</v>
      </c>
      <c r="C2538" s="1" t="s">
        <v>6917</v>
      </c>
      <c r="D2538" s="1" t="s">
        <v>4263</v>
      </c>
      <c r="E2538" s="1" t="s">
        <v>4264</v>
      </c>
    </row>
    <row r="2539" spans="2:5" x14ac:dyDescent="0.2">
      <c r="B2539" s="1" t="s">
        <v>634</v>
      </c>
      <c r="C2539" s="1" t="s">
        <v>4606</v>
      </c>
      <c r="D2539" s="1" t="s">
        <v>4266</v>
      </c>
      <c r="E2539" s="1" t="s">
        <v>4267</v>
      </c>
    </row>
    <row r="2540" spans="2:5" x14ac:dyDescent="0.2">
      <c r="B2540" s="1" t="s">
        <v>1524</v>
      </c>
      <c r="C2540" s="1" t="s">
        <v>5696</v>
      </c>
      <c r="D2540" s="1" t="s">
        <v>4266</v>
      </c>
      <c r="E2540" s="1" t="s">
        <v>4267</v>
      </c>
    </row>
    <row r="2541" spans="2:5" x14ac:dyDescent="0.2">
      <c r="B2541" s="1" t="s">
        <v>2394</v>
      </c>
      <c r="C2541" s="1" t="s">
        <v>6604</v>
      </c>
      <c r="D2541" s="1" t="s">
        <v>4266</v>
      </c>
      <c r="E2541" s="1" t="s">
        <v>4267</v>
      </c>
    </row>
    <row r="2542" spans="2:5" x14ac:dyDescent="0.2">
      <c r="B2542" s="1" t="s">
        <v>895</v>
      </c>
      <c r="C2542" s="1" t="s">
        <v>4873</v>
      </c>
      <c r="D2542" s="1" t="s">
        <v>4266</v>
      </c>
      <c r="E2542" s="1" t="s">
        <v>4267</v>
      </c>
    </row>
    <row r="2543" spans="2:5" x14ac:dyDescent="0.2">
      <c r="B2543" s="1" t="s">
        <v>1786</v>
      </c>
      <c r="C2543" s="1" t="s">
        <v>5962</v>
      </c>
      <c r="D2543" s="1" t="s">
        <v>4266</v>
      </c>
      <c r="E2543" s="1" t="s">
        <v>4267</v>
      </c>
    </row>
    <row r="2544" spans="2:5" x14ac:dyDescent="0.2">
      <c r="B2544" s="1" t="s">
        <v>2645</v>
      </c>
      <c r="C2544" s="1" t="s">
        <v>6855</v>
      </c>
      <c r="D2544" s="1" t="s">
        <v>4266</v>
      </c>
      <c r="E2544" s="1" t="s">
        <v>4267</v>
      </c>
    </row>
    <row r="2545" spans="2:5" x14ac:dyDescent="0.2">
      <c r="B2545" s="1" t="s">
        <v>1243</v>
      </c>
      <c r="C2545" s="1" t="s">
        <v>5390</v>
      </c>
      <c r="D2545" s="1" t="s">
        <v>4266</v>
      </c>
      <c r="E2545" s="1" t="s">
        <v>4267</v>
      </c>
    </row>
    <row r="2546" spans="2:5" x14ac:dyDescent="0.2">
      <c r="B2546" s="1" t="s">
        <v>2122</v>
      </c>
      <c r="C2546" s="1" t="s">
        <v>6310</v>
      </c>
      <c r="D2546" s="1" t="s">
        <v>4266</v>
      </c>
      <c r="E2546" s="1" t="s">
        <v>4267</v>
      </c>
    </row>
    <row r="2547" spans="2:5" x14ac:dyDescent="0.2">
      <c r="B2547" s="1" t="s">
        <v>2978</v>
      </c>
      <c r="C2547" s="1" t="s">
        <v>7188</v>
      </c>
      <c r="D2547" s="1" t="s">
        <v>4266</v>
      </c>
      <c r="E2547" s="1" t="s">
        <v>4267</v>
      </c>
    </row>
    <row r="2548" spans="2:5" x14ac:dyDescent="0.2">
      <c r="B2548" s="1" t="s">
        <v>401</v>
      </c>
      <c r="C2548" s="1" t="s">
        <v>4265</v>
      </c>
      <c r="D2548" s="1" t="s">
        <v>4266</v>
      </c>
      <c r="E2548" s="1" t="s">
        <v>4267</v>
      </c>
    </row>
    <row r="2549" spans="2:5" x14ac:dyDescent="0.2">
      <c r="B2549" s="1" t="s">
        <v>1312</v>
      </c>
      <c r="C2549" s="1" t="s">
        <v>5460</v>
      </c>
      <c r="D2549" s="1" t="s">
        <v>4266</v>
      </c>
      <c r="E2549" s="1" t="s">
        <v>4267</v>
      </c>
    </row>
    <row r="2550" spans="2:5" x14ac:dyDescent="0.2">
      <c r="B2550" s="1" t="s">
        <v>2193</v>
      </c>
      <c r="C2550" s="1" t="s">
        <v>6379</v>
      </c>
      <c r="D2550" s="1" t="s">
        <v>4266</v>
      </c>
      <c r="E2550" s="1" t="s">
        <v>4267</v>
      </c>
    </row>
    <row r="2551" spans="2:5" x14ac:dyDescent="0.2">
      <c r="B2551" s="1" t="s">
        <v>3050</v>
      </c>
      <c r="C2551" s="1" t="s">
        <v>7258</v>
      </c>
      <c r="D2551" s="1" t="s">
        <v>4266</v>
      </c>
      <c r="E2551" s="1" t="s">
        <v>4267</v>
      </c>
    </row>
    <row r="2552" spans="2:5" x14ac:dyDescent="0.2">
      <c r="B2552" s="1" t="s">
        <v>473</v>
      </c>
      <c r="C2552" s="1" t="s">
        <v>4385</v>
      </c>
      <c r="D2552" s="1" t="s">
        <v>4266</v>
      </c>
      <c r="E2552" s="1" t="s">
        <v>4267</v>
      </c>
    </row>
    <row r="2553" spans="2:5" x14ac:dyDescent="0.2">
      <c r="B2553" s="1" t="s">
        <v>1381</v>
      </c>
      <c r="C2553" s="1" t="s">
        <v>5531</v>
      </c>
      <c r="D2553" s="1" t="s">
        <v>4266</v>
      </c>
      <c r="E2553" s="1" t="s">
        <v>4267</v>
      </c>
    </row>
    <row r="2554" spans="2:5" x14ac:dyDescent="0.2">
      <c r="B2554" s="1" t="s">
        <v>2258</v>
      </c>
      <c r="C2554" s="1" t="s">
        <v>6444</v>
      </c>
      <c r="D2554" s="1" t="s">
        <v>4266</v>
      </c>
      <c r="E2554" s="1" t="s">
        <v>4267</v>
      </c>
    </row>
    <row r="2555" spans="2:5" x14ac:dyDescent="0.2">
      <c r="B2555" s="1" t="s">
        <v>829</v>
      </c>
      <c r="C2555" s="1" t="s">
        <v>4807</v>
      </c>
      <c r="D2555" s="1" t="s">
        <v>4266</v>
      </c>
      <c r="E2555" s="1" t="s">
        <v>4267</v>
      </c>
    </row>
    <row r="2556" spans="2:5" x14ac:dyDescent="0.2">
      <c r="B2556" s="1" t="s">
        <v>1722</v>
      </c>
      <c r="C2556" s="1" t="s">
        <v>5898</v>
      </c>
      <c r="D2556" s="1" t="s">
        <v>4266</v>
      </c>
      <c r="E2556" s="1" t="s">
        <v>4267</v>
      </c>
    </row>
    <row r="2557" spans="2:5" x14ac:dyDescent="0.2">
      <c r="B2557" s="1" t="s">
        <v>2581</v>
      </c>
      <c r="C2557" s="1" t="s">
        <v>6791</v>
      </c>
      <c r="D2557" s="1" t="s">
        <v>4266</v>
      </c>
      <c r="E2557" s="1" t="s">
        <v>4267</v>
      </c>
    </row>
    <row r="2558" spans="2:5" x14ac:dyDescent="0.2">
      <c r="B2558" s="1" t="s">
        <v>765</v>
      </c>
      <c r="C2558" s="1" t="s">
        <v>4743</v>
      </c>
      <c r="D2558" s="1" t="s">
        <v>4266</v>
      </c>
      <c r="E2558" s="1" t="s">
        <v>4267</v>
      </c>
    </row>
    <row r="2559" spans="2:5" x14ac:dyDescent="0.2">
      <c r="B2559" s="1" t="s">
        <v>1655</v>
      </c>
      <c r="C2559" s="1" t="s">
        <v>5829</v>
      </c>
      <c r="D2559" s="1" t="s">
        <v>4266</v>
      </c>
      <c r="E2559" s="1" t="s">
        <v>4267</v>
      </c>
    </row>
    <row r="2560" spans="2:5" x14ac:dyDescent="0.2">
      <c r="B2560" s="1" t="s">
        <v>2519</v>
      </c>
      <c r="C2560" s="1" t="s">
        <v>6729</v>
      </c>
      <c r="D2560" s="1" t="s">
        <v>4266</v>
      </c>
      <c r="E2560" s="1" t="s">
        <v>4267</v>
      </c>
    </row>
    <row r="2561" spans="2:5" x14ac:dyDescent="0.2">
      <c r="B2561" s="1" t="s">
        <v>540</v>
      </c>
      <c r="C2561" s="1" t="s">
        <v>4458</v>
      </c>
      <c r="D2561" s="1" t="s">
        <v>4266</v>
      </c>
      <c r="E2561" s="1" t="s">
        <v>4267</v>
      </c>
    </row>
    <row r="2562" spans="2:5" x14ac:dyDescent="0.2">
      <c r="B2562" s="1" t="s">
        <v>1458</v>
      </c>
      <c r="C2562" s="1" t="s">
        <v>5628</v>
      </c>
      <c r="D2562" s="1" t="s">
        <v>4266</v>
      </c>
      <c r="E2562" s="1" t="s">
        <v>4267</v>
      </c>
    </row>
    <row r="2563" spans="2:5" x14ac:dyDescent="0.2">
      <c r="B2563" s="1" t="s">
        <v>2332</v>
      </c>
      <c r="C2563" s="1" t="s">
        <v>6542</v>
      </c>
      <c r="D2563" s="1" t="s">
        <v>4266</v>
      </c>
      <c r="E2563" s="1" t="s">
        <v>4267</v>
      </c>
    </row>
    <row r="2564" spans="2:5" x14ac:dyDescent="0.2">
      <c r="B2564" s="1" t="s">
        <v>702</v>
      </c>
      <c r="C2564" s="1" t="s">
        <v>4678</v>
      </c>
      <c r="D2564" s="1" t="s">
        <v>4266</v>
      </c>
      <c r="E2564" s="1" t="s">
        <v>4267</v>
      </c>
    </row>
    <row r="2565" spans="2:5" x14ac:dyDescent="0.2">
      <c r="B2565" s="1" t="s">
        <v>1589</v>
      </c>
      <c r="C2565" s="1" t="s">
        <v>5761</v>
      </c>
      <c r="D2565" s="1" t="s">
        <v>4266</v>
      </c>
      <c r="E2565" s="1" t="s">
        <v>4267</v>
      </c>
    </row>
    <row r="2566" spans="2:5" x14ac:dyDescent="0.2">
      <c r="B2566" s="1" t="s">
        <v>2456</v>
      </c>
      <c r="C2566" s="1" t="s">
        <v>6666</v>
      </c>
      <c r="D2566" s="1" t="s">
        <v>4266</v>
      </c>
      <c r="E2566" s="1" t="s">
        <v>4267</v>
      </c>
    </row>
    <row r="2567" spans="2:5" x14ac:dyDescent="0.2">
      <c r="B2567" s="1" t="s">
        <v>1093</v>
      </c>
      <c r="C2567" s="1" t="s">
        <v>5077</v>
      </c>
      <c r="D2567" s="1" t="s">
        <v>4266</v>
      </c>
      <c r="E2567" s="1" t="s">
        <v>4267</v>
      </c>
    </row>
    <row r="2568" spans="2:5" x14ac:dyDescent="0.2">
      <c r="B2568" s="1" t="s">
        <v>1978</v>
      </c>
      <c r="C2568" s="1" t="s">
        <v>6154</v>
      </c>
      <c r="D2568" s="1" t="s">
        <v>4266</v>
      </c>
      <c r="E2568" s="1" t="s">
        <v>4267</v>
      </c>
    </row>
    <row r="2569" spans="2:5" x14ac:dyDescent="0.2">
      <c r="B2569" s="1" t="s">
        <v>2835</v>
      </c>
      <c r="C2569" s="1" t="s">
        <v>7045</v>
      </c>
      <c r="D2569" s="1" t="s">
        <v>4266</v>
      </c>
      <c r="E2569" s="1" t="s">
        <v>4267</v>
      </c>
    </row>
    <row r="2570" spans="2:5" x14ac:dyDescent="0.2">
      <c r="B2570" s="1" t="s">
        <v>1025</v>
      </c>
      <c r="C2570" s="1" t="s">
        <v>5005</v>
      </c>
      <c r="D2570" s="1" t="s">
        <v>4266</v>
      </c>
      <c r="E2570" s="1" t="s">
        <v>4267</v>
      </c>
    </row>
    <row r="2571" spans="2:5" x14ac:dyDescent="0.2">
      <c r="B2571" s="1" t="s">
        <v>1914</v>
      </c>
      <c r="C2571" s="1" t="s">
        <v>6090</v>
      </c>
      <c r="D2571" s="1" t="s">
        <v>4266</v>
      </c>
      <c r="E2571" s="1" t="s">
        <v>4267</v>
      </c>
    </row>
    <row r="2572" spans="2:5" x14ac:dyDescent="0.2">
      <c r="B2572" s="1" t="s">
        <v>2770</v>
      </c>
      <c r="C2572" s="1" t="s">
        <v>6980</v>
      </c>
      <c r="D2572" s="1" t="s">
        <v>4266</v>
      </c>
      <c r="E2572" s="1" t="s">
        <v>4267</v>
      </c>
    </row>
    <row r="2573" spans="2:5" x14ac:dyDescent="0.2">
      <c r="B2573" s="1" t="s">
        <v>959</v>
      </c>
      <c r="C2573" s="1" t="s">
        <v>4937</v>
      </c>
      <c r="D2573" s="1" t="s">
        <v>4266</v>
      </c>
      <c r="E2573" s="1" t="s">
        <v>4267</v>
      </c>
    </row>
    <row r="2574" spans="2:5" x14ac:dyDescent="0.2">
      <c r="B2574" s="1" t="s">
        <v>1850</v>
      </c>
      <c r="C2574" s="1" t="s">
        <v>6026</v>
      </c>
      <c r="D2574" s="1" t="s">
        <v>4266</v>
      </c>
      <c r="E2574" s="1" t="s">
        <v>4267</v>
      </c>
    </row>
    <row r="2575" spans="2:5" x14ac:dyDescent="0.2">
      <c r="B2575" s="1" t="s">
        <v>2708</v>
      </c>
      <c r="C2575" s="1" t="s">
        <v>6918</v>
      </c>
      <c r="D2575" s="1" t="s">
        <v>4266</v>
      </c>
      <c r="E2575" s="1" t="s">
        <v>4267</v>
      </c>
    </row>
    <row r="2576" spans="2:5" x14ac:dyDescent="0.2">
      <c r="B2576" s="1" t="s">
        <v>1527</v>
      </c>
      <c r="C2576" s="1" t="s">
        <v>5699</v>
      </c>
      <c r="D2576" s="1" t="s">
        <v>4275</v>
      </c>
      <c r="E2576" s="1" t="s">
        <v>4276</v>
      </c>
    </row>
    <row r="2577" spans="2:5" x14ac:dyDescent="0.2">
      <c r="B2577" s="1" t="s">
        <v>2982</v>
      </c>
      <c r="C2577" s="1" t="s">
        <v>7192</v>
      </c>
      <c r="D2577" s="1" t="s">
        <v>4275</v>
      </c>
      <c r="E2577" s="1" t="s">
        <v>4276</v>
      </c>
    </row>
    <row r="2578" spans="2:5" x14ac:dyDescent="0.2">
      <c r="B2578" s="1" t="s">
        <v>404</v>
      </c>
      <c r="C2578" s="1" t="s">
        <v>4274</v>
      </c>
      <c r="D2578" s="1" t="s">
        <v>4275</v>
      </c>
      <c r="E2578" s="1" t="s">
        <v>4276</v>
      </c>
    </row>
    <row r="2579" spans="2:5" x14ac:dyDescent="0.2">
      <c r="B2579" s="1" t="s">
        <v>3054</v>
      </c>
      <c r="C2579" s="1" t="s">
        <v>7262</v>
      </c>
      <c r="D2579" s="1" t="s">
        <v>4275</v>
      </c>
      <c r="E2579" s="1" t="s">
        <v>4276</v>
      </c>
    </row>
    <row r="2580" spans="2:5" x14ac:dyDescent="0.2">
      <c r="B2580" s="1" t="s">
        <v>476</v>
      </c>
      <c r="C2580" s="1" t="s">
        <v>4388</v>
      </c>
      <c r="D2580" s="1" t="s">
        <v>4275</v>
      </c>
      <c r="E2580" s="1" t="s">
        <v>4276</v>
      </c>
    </row>
    <row r="2581" spans="2:5" x14ac:dyDescent="0.2">
      <c r="B2581" s="1" t="s">
        <v>1385</v>
      </c>
      <c r="C2581" s="1" t="s">
        <v>5535</v>
      </c>
      <c r="D2581" s="1" t="s">
        <v>4275</v>
      </c>
      <c r="E2581" s="1" t="s">
        <v>4276</v>
      </c>
    </row>
    <row r="2582" spans="2:5" x14ac:dyDescent="0.2">
      <c r="B2582" s="1" t="s">
        <v>833</v>
      </c>
      <c r="C2582" s="1" t="s">
        <v>4811</v>
      </c>
      <c r="D2582" s="1" t="s">
        <v>4275</v>
      </c>
      <c r="E2582" s="1" t="s">
        <v>4276</v>
      </c>
    </row>
    <row r="2583" spans="2:5" x14ac:dyDescent="0.2">
      <c r="B2583" s="1" t="s">
        <v>768</v>
      </c>
      <c r="C2583" s="1" t="s">
        <v>4746</v>
      </c>
      <c r="D2583" s="1" t="s">
        <v>4275</v>
      </c>
      <c r="E2583" s="1" t="s">
        <v>4276</v>
      </c>
    </row>
    <row r="2584" spans="2:5" x14ac:dyDescent="0.2">
      <c r="B2584" s="1" t="s">
        <v>543</v>
      </c>
      <c r="C2584" s="1" t="s">
        <v>4461</v>
      </c>
      <c r="D2584" s="1" t="s">
        <v>4275</v>
      </c>
      <c r="E2584" s="1" t="s">
        <v>4276</v>
      </c>
    </row>
    <row r="2585" spans="2:5" x14ac:dyDescent="0.2">
      <c r="B2585" s="1" t="s">
        <v>1462</v>
      </c>
      <c r="C2585" s="1" t="s">
        <v>5632</v>
      </c>
      <c r="D2585" s="1" t="s">
        <v>4275</v>
      </c>
      <c r="E2585" s="1" t="s">
        <v>4276</v>
      </c>
    </row>
    <row r="2586" spans="2:5" x14ac:dyDescent="0.2">
      <c r="B2586" s="1" t="s">
        <v>1592</v>
      </c>
      <c r="C2586" s="1" t="s">
        <v>5764</v>
      </c>
      <c r="D2586" s="1" t="s">
        <v>4275</v>
      </c>
      <c r="E2586" s="1" t="s">
        <v>4276</v>
      </c>
    </row>
    <row r="2587" spans="2:5" x14ac:dyDescent="0.2">
      <c r="B2587" s="1" t="s">
        <v>2839</v>
      </c>
      <c r="C2587" s="1" t="s">
        <v>7049</v>
      </c>
      <c r="D2587" s="1" t="s">
        <v>4275</v>
      </c>
      <c r="E2587" s="1" t="s">
        <v>4276</v>
      </c>
    </row>
    <row r="2588" spans="2:5" x14ac:dyDescent="0.2">
      <c r="B2588" s="1" t="s">
        <v>1029</v>
      </c>
      <c r="C2588" s="1" t="s">
        <v>5009</v>
      </c>
      <c r="D2588" s="1" t="s">
        <v>4275</v>
      </c>
      <c r="E2588" s="1" t="s">
        <v>4276</v>
      </c>
    </row>
    <row r="2589" spans="2:5" x14ac:dyDescent="0.2">
      <c r="B2589" s="1" t="s">
        <v>2774</v>
      </c>
      <c r="C2589" s="1" t="s">
        <v>6984</v>
      </c>
      <c r="D2589" s="1" t="s">
        <v>4275</v>
      </c>
      <c r="E2589" s="1" t="s">
        <v>4276</v>
      </c>
    </row>
    <row r="2590" spans="2:5" x14ac:dyDescent="0.2">
      <c r="B2590" s="1" t="s">
        <v>2711</v>
      </c>
      <c r="C2590" s="1" t="s">
        <v>6921</v>
      </c>
      <c r="D2590" s="1" t="s">
        <v>4275</v>
      </c>
      <c r="E2590" s="1" t="s">
        <v>4276</v>
      </c>
    </row>
    <row r="2591" spans="2:5" x14ac:dyDescent="0.2">
      <c r="B2591" s="1" t="s">
        <v>636</v>
      </c>
      <c r="C2591" s="1" t="s">
        <v>4608</v>
      </c>
      <c r="D2591" s="1" t="s">
        <v>4272</v>
      </c>
      <c r="E2591" s="1" t="s">
        <v>4273</v>
      </c>
    </row>
    <row r="2592" spans="2:5" x14ac:dyDescent="0.2">
      <c r="B2592" s="1" t="s">
        <v>2396</v>
      </c>
      <c r="C2592" s="1" t="s">
        <v>6606</v>
      </c>
      <c r="D2592" s="1" t="s">
        <v>4272</v>
      </c>
      <c r="E2592" s="1" t="s">
        <v>4273</v>
      </c>
    </row>
    <row r="2593" spans="2:5" x14ac:dyDescent="0.2">
      <c r="B2593" s="1" t="s">
        <v>897</v>
      </c>
      <c r="C2593" s="1" t="s">
        <v>4875</v>
      </c>
      <c r="D2593" s="1" t="s">
        <v>4272</v>
      </c>
      <c r="E2593" s="1" t="s">
        <v>4273</v>
      </c>
    </row>
    <row r="2594" spans="2:5" x14ac:dyDescent="0.2">
      <c r="B2594" s="1" t="s">
        <v>1788</v>
      </c>
      <c r="C2594" s="1" t="s">
        <v>5964</v>
      </c>
      <c r="D2594" s="1" t="s">
        <v>4272</v>
      </c>
      <c r="E2594" s="1" t="s">
        <v>4273</v>
      </c>
    </row>
    <row r="2595" spans="2:5" x14ac:dyDescent="0.2">
      <c r="B2595" s="1" t="s">
        <v>2647</v>
      </c>
      <c r="C2595" s="1" t="s">
        <v>6857</v>
      </c>
      <c r="D2595" s="1" t="s">
        <v>4272</v>
      </c>
      <c r="E2595" s="1" t="s">
        <v>4273</v>
      </c>
    </row>
    <row r="2596" spans="2:5" x14ac:dyDescent="0.2">
      <c r="B2596" s="1" t="s">
        <v>1245</v>
      </c>
      <c r="C2596" s="1" t="s">
        <v>5392</v>
      </c>
      <c r="D2596" s="1" t="s">
        <v>4272</v>
      </c>
      <c r="E2596" s="1" t="s">
        <v>4273</v>
      </c>
    </row>
    <row r="2597" spans="2:5" x14ac:dyDescent="0.2">
      <c r="B2597" s="1" t="s">
        <v>2124</v>
      </c>
      <c r="C2597" s="1" t="s">
        <v>6312</v>
      </c>
      <c r="D2597" s="1" t="s">
        <v>4272</v>
      </c>
      <c r="E2597" s="1" t="s">
        <v>4273</v>
      </c>
    </row>
    <row r="2598" spans="2:5" x14ac:dyDescent="0.2">
      <c r="B2598" s="1" t="s">
        <v>2980</v>
      </c>
      <c r="C2598" s="1" t="s">
        <v>7190</v>
      </c>
      <c r="D2598" s="1" t="s">
        <v>4272</v>
      </c>
      <c r="E2598" s="1" t="s">
        <v>4273</v>
      </c>
    </row>
    <row r="2599" spans="2:5" x14ac:dyDescent="0.2">
      <c r="B2599" s="1" t="s">
        <v>403</v>
      </c>
      <c r="C2599" s="1" t="s">
        <v>4271</v>
      </c>
      <c r="D2599" s="1" t="s">
        <v>4272</v>
      </c>
      <c r="E2599" s="1" t="s">
        <v>4273</v>
      </c>
    </row>
    <row r="2600" spans="2:5" x14ac:dyDescent="0.2">
      <c r="B2600" s="1" t="s">
        <v>1314</v>
      </c>
      <c r="C2600" s="1" t="s">
        <v>5462</v>
      </c>
      <c r="D2600" s="1" t="s">
        <v>4272</v>
      </c>
      <c r="E2600" s="1" t="s">
        <v>4273</v>
      </c>
    </row>
    <row r="2601" spans="2:5" x14ac:dyDescent="0.2">
      <c r="B2601" s="1" t="s">
        <v>2195</v>
      </c>
      <c r="C2601" s="1" t="s">
        <v>6381</v>
      </c>
      <c r="D2601" s="1" t="s">
        <v>4272</v>
      </c>
      <c r="E2601" s="1" t="s">
        <v>4273</v>
      </c>
    </row>
    <row r="2602" spans="2:5" x14ac:dyDescent="0.2">
      <c r="B2602" s="1" t="s">
        <v>3052</v>
      </c>
      <c r="C2602" s="1" t="s">
        <v>7260</v>
      </c>
      <c r="D2602" s="1" t="s">
        <v>4272</v>
      </c>
      <c r="E2602" s="1" t="s">
        <v>4273</v>
      </c>
    </row>
    <row r="2603" spans="2:5" x14ac:dyDescent="0.2">
      <c r="B2603" s="1" t="s">
        <v>475</v>
      </c>
      <c r="C2603" s="1" t="s">
        <v>4387</v>
      </c>
      <c r="D2603" s="1" t="s">
        <v>4272</v>
      </c>
      <c r="E2603" s="1" t="s">
        <v>4273</v>
      </c>
    </row>
    <row r="2604" spans="2:5" x14ac:dyDescent="0.2">
      <c r="B2604" s="1" t="s">
        <v>1383</v>
      </c>
      <c r="C2604" s="1" t="s">
        <v>5533</v>
      </c>
      <c r="D2604" s="1" t="s">
        <v>4272</v>
      </c>
      <c r="E2604" s="1" t="s">
        <v>4273</v>
      </c>
    </row>
    <row r="2605" spans="2:5" x14ac:dyDescent="0.2">
      <c r="B2605" s="1" t="s">
        <v>2260</v>
      </c>
      <c r="C2605" s="1" t="s">
        <v>6446</v>
      </c>
      <c r="D2605" s="1" t="s">
        <v>4272</v>
      </c>
      <c r="E2605" s="1" t="s">
        <v>4273</v>
      </c>
    </row>
    <row r="2606" spans="2:5" x14ac:dyDescent="0.2">
      <c r="B2606" s="1" t="s">
        <v>831</v>
      </c>
      <c r="C2606" s="1" t="s">
        <v>4809</v>
      </c>
      <c r="D2606" s="1" t="s">
        <v>4272</v>
      </c>
      <c r="E2606" s="1" t="s">
        <v>4273</v>
      </c>
    </row>
    <row r="2607" spans="2:5" x14ac:dyDescent="0.2">
      <c r="B2607" s="1" t="s">
        <v>2583</v>
      </c>
      <c r="C2607" s="1" t="s">
        <v>6793</v>
      </c>
      <c r="D2607" s="1" t="s">
        <v>4272</v>
      </c>
      <c r="E2607" s="1" t="s">
        <v>4273</v>
      </c>
    </row>
    <row r="2608" spans="2:5" x14ac:dyDescent="0.2">
      <c r="B2608" s="1" t="s">
        <v>767</v>
      </c>
      <c r="C2608" s="1" t="s">
        <v>4745</v>
      </c>
      <c r="D2608" s="1" t="s">
        <v>4272</v>
      </c>
      <c r="E2608" s="1" t="s">
        <v>4273</v>
      </c>
    </row>
    <row r="2609" spans="2:5" x14ac:dyDescent="0.2">
      <c r="B2609" s="1" t="s">
        <v>1657</v>
      </c>
      <c r="C2609" s="1" t="s">
        <v>5831</v>
      </c>
      <c r="D2609" s="1" t="s">
        <v>4272</v>
      </c>
      <c r="E2609" s="1" t="s">
        <v>4273</v>
      </c>
    </row>
    <row r="2610" spans="2:5" x14ac:dyDescent="0.2">
      <c r="B2610" s="1" t="s">
        <v>2521</v>
      </c>
      <c r="C2610" s="1" t="s">
        <v>6731</v>
      </c>
      <c r="D2610" s="1" t="s">
        <v>4272</v>
      </c>
      <c r="E2610" s="1" t="s">
        <v>4273</v>
      </c>
    </row>
    <row r="2611" spans="2:5" x14ac:dyDescent="0.2">
      <c r="B2611" s="1" t="s">
        <v>542</v>
      </c>
      <c r="C2611" s="1" t="s">
        <v>4460</v>
      </c>
      <c r="D2611" s="1" t="s">
        <v>4272</v>
      </c>
      <c r="E2611" s="1" t="s">
        <v>4273</v>
      </c>
    </row>
    <row r="2612" spans="2:5" x14ac:dyDescent="0.2">
      <c r="B2612" s="1" t="s">
        <v>1460</v>
      </c>
      <c r="C2612" s="1" t="s">
        <v>5630</v>
      </c>
      <c r="D2612" s="1" t="s">
        <v>4272</v>
      </c>
      <c r="E2612" s="1" t="s">
        <v>4273</v>
      </c>
    </row>
    <row r="2613" spans="2:5" x14ac:dyDescent="0.2">
      <c r="B2613" s="1" t="s">
        <v>2334</v>
      </c>
      <c r="C2613" s="1" t="s">
        <v>6544</v>
      </c>
      <c r="D2613" s="1" t="s">
        <v>4272</v>
      </c>
      <c r="E2613" s="1" t="s">
        <v>4273</v>
      </c>
    </row>
    <row r="2614" spans="2:5" x14ac:dyDescent="0.2">
      <c r="B2614" s="1" t="s">
        <v>704</v>
      </c>
      <c r="C2614" s="1" t="s">
        <v>4680</v>
      </c>
      <c r="D2614" s="1" t="s">
        <v>4272</v>
      </c>
      <c r="E2614" s="1" t="s">
        <v>4273</v>
      </c>
    </row>
    <row r="2615" spans="2:5" x14ac:dyDescent="0.2">
      <c r="B2615" s="1" t="s">
        <v>1591</v>
      </c>
      <c r="C2615" s="1" t="s">
        <v>5763</v>
      </c>
      <c r="D2615" s="1" t="s">
        <v>4272</v>
      </c>
      <c r="E2615" s="1" t="s">
        <v>4273</v>
      </c>
    </row>
    <row r="2616" spans="2:5" x14ac:dyDescent="0.2">
      <c r="B2616" s="1" t="s">
        <v>2458</v>
      </c>
      <c r="C2616" s="1" t="s">
        <v>6668</v>
      </c>
      <c r="D2616" s="1" t="s">
        <v>4272</v>
      </c>
      <c r="E2616" s="1" t="s">
        <v>4273</v>
      </c>
    </row>
    <row r="2617" spans="2:5" x14ac:dyDescent="0.2">
      <c r="B2617" s="1" t="s">
        <v>1095</v>
      </c>
      <c r="C2617" s="1" t="s">
        <v>5079</v>
      </c>
      <c r="D2617" s="1" t="s">
        <v>4272</v>
      </c>
      <c r="E2617" s="1" t="s">
        <v>4273</v>
      </c>
    </row>
    <row r="2618" spans="2:5" x14ac:dyDescent="0.2">
      <c r="B2618" s="1" t="s">
        <v>1980</v>
      </c>
      <c r="C2618" s="1" t="s">
        <v>6156</v>
      </c>
      <c r="D2618" s="1" t="s">
        <v>4272</v>
      </c>
      <c r="E2618" s="1" t="s">
        <v>4273</v>
      </c>
    </row>
    <row r="2619" spans="2:5" x14ac:dyDescent="0.2">
      <c r="B2619" s="1" t="s">
        <v>2837</v>
      </c>
      <c r="C2619" s="1" t="s">
        <v>7047</v>
      </c>
      <c r="D2619" s="1" t="s">
        <v>4272</v>
      </c>
      <c r="E2619" s="1" t="s">
        <v>4273</v>
      </c>
    </row>
    <row r="2620" spans="2:5" x14ac:dyDescent="0.2">
      <c r="B2620" s="1" t="s">
        <v>1027</v>
      </c>
      <c r="C2620" s="1" t="s">
        <v>5007</v>
      </c>
      <c r="D2620" s="1" t="s">
        <v>4272</v>
      </c>
      <c r="E2620" s="1" t="s">
        <v>4273</v>
      </c>
    </row>
    <row r="2621" spans="2:5" x14ac:dyDescent="0.2">
      <c r="B2621" s="1" t="s">
        <v>1916</v>
      </c>
      <c r="C2621" s="1" t="s">
        <v>6092</v>
      </c>
      <c r="D2621" s="1" t="s">
        <v>4272</v>
      </c>
      <c r="E2621" s="1" t="s">
        <v>4273</v>
      </c>
    </row>
    <row r="2622" spans="2:5" x14ac:dyDescent="0.2">
      <c r="B2622" s="1" t="s">
        <v>2772</v>
      </c>
      <c r="C2622" s="1" t="s">
        <v>6982</v>
      </c>
      <c r="D2622" s="1" t="s">
        <v>4272</v>
      </c>
      <c r="E2622" s="1" t="s">
        <v>4273</v>
      </c>
    </row>
    <row r="2623" spans="2:5" x14ac:dyDescent="0.2">
      <c r="B2623" s="1" t="s">
        <v>961</v>
      </c>
      <c r="C2623" s="1" t="s">
        <v>4939</v>
      </c>
      <c r="D2623" s="1" t="s">
        <v>4272</v>
      </c>
      <c r="E2623" s="1" t="s">
        <v>4273</v>
      </c>
    </row>
    <row r="2624" spans="2:5" x14ac:dyDescent="0.2">
      <c r="B2624" s="1" t="s">
        <v>1852</v>
      </c>
      <c r="C2624" s="1" t="s">
        <v>6028</v>
      </c>
      <c r="D2624" s="1" t="s">
        <v>4272</v>
      </c>
      <c r="E2624" s="1" t="s">
        <v>4273</v>
      </c>
    </row>
    <row r="2625" spans="2:5" x14ac:dyDescent="0.2">
      <c r="B2625" s="1" t="s">
        <v>635</v>
      </c>
      <c r="C2625" s="1" t="s">
        <v>4607</v>
      </c>
      <c r="D2625" s="1" t="s">
        <v>4269</v>
      </c>
      <c r="E2625" s="1" t="s">
        <v>4270</v>
      </c>
    </row>
    <row r="2626" spans="2:5" x14ac:dyDescent="0.2">
      <c r="B2626" s="1" t="s">
        <v>1525</v>
      </c>
      <c r="C2626" s="1" t="s">
        <v>5697</v>
      </c>
      <c r="D2626" s="1" t="s">
        <v>4269</v>
      </c>
      <c r="E2626" s="1" t="s">
        <v>4270</v>
      </c>
    </row>
    <row r="2627" spans="2:5" x14ac:dyDescent="0.2">
      <c r="B2627" s="1" t="s">
        <v>2395</v>
      </c>
      <c r="C2627" s="1" t="s">
        <v>6605</v>
      </c>
      <c r="D2627" s="1" t="s">
        <v>4269</v>
      </c>
      <c r="E2627" s="1" t="s">
        <v>4270</v>
      </c>
    </row>
    <row r="2628" spans="2:5" x14ac:dyDescent="0.2">
      <c r="B2628" s="1" t="s">
        <v>896</v>
      </c>
      <c r="C2628" s="1" t="s">
        <v>4874</v>
      </c>
      <c r="D2628" s="1" t="s">
        <v>4269</v>
      </c>
      <c r="E2628" s="1" t="s">
        <v>4270</v>
      </c>
    </row>
    <row r="2629" spans="2:5" x14ac:dyDescent="0.2">
      <c r="B2629" s="1" t="s">
        <v>1787</v>
      </c>
      <c r="C2629" s="1" t="s">
        <v>5963</v>
      </c>
      <c r="D2629" s="1" t="s">
        <v>4269</v>
      </c>
      <c r="E2629" s="1" t="s">
        <v>4270</v>
      </c>
    </row>
    <row r="2630" spans="2:5" x14ac:dyDescent="0.2">
      <c r="B2630" s="1" t="s">
        <v>2646</v>
      </c>
      <c r="C2630" s="1" t="s">
        <v>6856</v>
      </c>
      <c r="D2630" s="1" t="s">
        <v>4269</v>
      </c>
      <c r="E2630" s="1" t="s">
        <v>4270</v>
      </c>
    </row>
    <row r="2631" spans="2:5" x14ac:dyDescent="0.2">
      <c r="B2631" s="1" t="s">
        <v>1244</v>
      </c>
      <c r="C2631" s="1" t="s">
        <v>5391</v>
      </c>
      <c r="D2631" s="1" t="s">
        <v>4269</v>
      </c>
      <c r="E2631" s="1" t="s">
        <v>4270</v>
      </c>
    </row>
    <row r="2632" spans="2:5" x14ac:dyDescent="0.2">
      <c r="B2632" s="1" t="s">
        <v>2123</v>
      </c>
      <c r="C2632" s="1" t="s">
        <v>6311</v>
      </c>
      <c r="D2632" s="1" t="s">
        <v>4269</v>
      </c>
      <c r="E2632" s="1" t="s">
        <v>4270</v>
      </c>
    </row>
    <row r="2633" spans="2:5" x14ac:dyDescent="0.2">
      <c r="B2633" s="1" t="s">
        <v>2979</v>
      </c>
      <c r="C2633" s="1" t="s">
        <v>7189</v>
      </c>
      <c r="D2633" s="1" t="s">
        <v>4269</v>
      </c>
      <c r="E2633" s="1" t="s">
        <v>4270</v>
      </c>
    </row>
    <row r="2634" spans="2:5" x14ac:dyDescent="0.2">
      <c r="B2634" s="1" t="s">
        <v>402</v>
      </c>
      <c r="C2634" s="1" t="s">
        <v>4268</v>
      </c>
      <c r="D2634" s="1" t="s">
        <v>4269</v>
      </c>
      <c r="E2634" s="1" t="s">
        <v>4270</v>
      </c>
    </row>
    <row r="2635" spans="2:5" x14ac:dyDescent="0.2">
      <c r="B2635" s="1" t="s">
        <v>1313</v>
      </c>
      <c r="C2635" s="1" t="s">
        <v>5461</v>
      </c>
      <c r="D2635" s="1" t="s">
        <v>4269</v>
      </c>
      <c r="E2635" s="1" t="s">
        <v>4270</v>
      </c>
    </row>
    <row r="2636" spans="2:5" x14ac:dyDescent="0.2">
      <c r="B2636" s="1" t="s">
        <v>2194</v>
      </c>
      <c r="C2636" s="1" t="s">
        <v>6380</v>
      </c>
      <c r="D2636" s="1" t="s">
        <v>4269</v>
      </c>
      <c r="E2636" s="1" t="s">
        <v>4270</v>
      </c>
    </row>
    <row r="2637" spans="2:5" x14ac:dyDescent="0.2">
      <c r="B2637" s="1" t="s">
        <v>3051</v>
      </c>
      <c r="C2637" s="1" t="s">
        <v>7259</v>
      </c>
      <c r="D2637" s="1" t="s">
        <v>4269</v>
      </c>
      <c r="E2637" s="1" t="s">
        <v>4270</v>
      </c>
    </row>
    <row r="2638" spans="2:5" x14ac:dyDescent="0.2">
      <c r="B2638" s="1" t="s">
        <v>474</v>
      </c>
      <c r="C2638" s="1" t="s">
        <v>4386</v>
      </c>
      <c r="D2638" s="1" t="s">
        <v>4269</v>
      </c>
      <c r="E2638" s="1" t="s">
        <v>4270</v>
      </c>
    </row>
    <row r="2639" spans="2:5" x14ac:dyDescent="0.2">
      <c r="B2639" s="1" t="s">
        <v>1382</v>
      </c>
      <c r="C2639" s="1" t="s">
        <v>5532</v>
      </c>
      <c r="D2639" s="1" t="s">
        <v>4269</v>
      </c>
      <c r="E2639" s="1" t="s">
        <v>4270</v>
      </c>
    </row>
    <row r="2640" spans="2:5" x14ac:dyDescent="0.2">
      <c r="B2640" s="1" t="s">
        <v>2259</v>
      </c>
      <c r="C2640" s="1" t="s">
        <v>6445</v>
      </c>
      <c r="D2640" s="1" t="s">
        <v>4269</v>
      </c>
      <c r="E2640" s="1" t="s">
        <v>4270</v>
      </c>
    </row>
    <row r="2641" spans="2:5" x14ac:dyDescent="0.2">
      <c r="B2641" s="1" t="s">
        <v>830</v>
      </c>
      <c r="C2641" s="1" t="s">
        <v>4808</v>
      </c>
      <c r="D2641" s="1" t="s">
        <v>4269</v>
      </c>
      <c r="E2641" s="1" t="s">
        <v>4270</v>
      </c>
    </row>
    <row r="2642" spans="2:5" x14ac:dyDescent="0.2">
      <c r="B2642" s="1" t="s">
        <v>1723</v>
      </c>
      <c r="C2642" s="1" t="s">
        <v>5899</v>
      </c>
      <c r="D2642" s="1" t="s">
        <v>4269</v>
      </c>
      <c r="E2642" s="1" t="s">
        <v>4270</v>
      </c>
    </row>
    <row r="2643" spans="2:5" x14ac:dyDescent="0.2">
      <c r="B2643" s="1" t="s">
        <v>2582</v>
      </c>
      <c r="C2643" s="1" t="s">
        <v>6792</v>
      </c>
      <c r="D2643" s="1" t="s">
        <v>4269</v>
      </c>
      <c r="E2643" s="1" t="s">
        <v>4270</v>
      </c>
    </row>
    <row r="2644" spans="2:5" x14ac:dyDescent="0.2">
      <c r="B2644" s="1" t="s">
        <v>766</v>
      </c>
      <c r="C2644" s="1" t="s">
        <v>4744</v>
      </c>
      <c r="D2644" s="1" t="s">
        <v>4269</v>
      </c>
      <c r="E2644" s="1" t="s">
        <v>4270</v>
      </c>
    </row>
    <row r="2645" spans="2:5" x14ac:dyDescent="0.2">
      <c r="B2645" s="1" t="s">
        <v>1656</v>
      </c>
      <c r="C2645" s="1" t="s">
        <v>5830</v>
      </c>
      <c r="D2645" s="1" t="s">
        <v>4269</v>
      </c>
      <c r="E2645" s="1" t="s">
        <v>4270</v>
      </c>
    </row>
    <row r="2646" spans="2:5" x14ac:dyDescent="0.2">
      <c r="B2646" s="1" t="s">
        <v>2520</v>
      </c>
      <c r="C2646" s="1" t="s">
        <v>6730</v>
      </c>
      <c r="D2646" s="1" t="s">
        <v>4269</v>
      </c>
      <c r="E2646" s="1" t="s">
        <v>4270</v>
      </c>
    </row>
    <row r="2647" spans="2:5" x14ac:dyDescent="0.2">
      <c r="B2647" s="1" t="s">
        <v>541</v>
      </c>
      <c r="C2647" s="1" t="s">
        <v>4459</v>
      </c>
      <c r="D2647" s="1" t="s">
        <v>4269</v>
      </c>
      <c r="E2647" s="1" t="s">
        <v>4270</v>
      </c>
    </row>
    <row r="2648" spans="2:5" x14ac:dyDescent="0.2">
      <c r="B2648" s="1" t="s">
        <v>1459</v>
      </c>
      <c r="C2648" s="1" t="s">
        <v>5629</v>
      </c>
      <c r="D2648" s="1" t="s">
        <v>4269</v>
      </c>
      <c r="E2648" s="1" t="s">
        <v>4270</v>
      </c>
    </row>
    <row r="2649" spans="2:5" x14ac:dyDescent="0.2">
      <c r="B2649" s="1" t="s">
        <v>2333</v>
      </c>
      <c r="C2649" s="1" t="s">
        <v>6543</v>
      </c>
      <c r="D2649" s="1" t="s">
        <v>4269</v>
      </c>
      <c r="E2649" s="1" t="s">
        <v>4270</v>
      </c>
    </row>
    <row r="2650" spans="2:5" x14ac:dyDescent="0.2">
      <c r="B2650" s="1" t="s">
        <v>703</v>
      </c>
      <c r="C2650" s="1" t="s">
        <v>4679</v>
      </c>
      <c r="D2650" s="1" t="s">
        <v>4269</v>
      </c>
      <c r="E2650" s="1" t="s">
        <v>4270</v>
      </c>
    </row>
    <row r="2651" spans="2:5" x14ac:dyDescent="0.2">
      <c r="B2651" s="1" t="s">
        <v>1590</v>
      </c>
      <c r="C2651" s="1" t="s">
        <v>5762</v>
      </c>
      <c r="D2651" s="1" t="s">
        <v>4269</v>
      </c>
      <c r="E2651" s="1" t="s">
        <v>4270</v>
      </c>
    </row>
    <row r="2652" spans="2:5" x14ac:dyDescent="0.2">
      <c r="B2652" s="1" t="s">
        <v>2457</v>
      </c>
      <c r="C2652" s="1" t="s">
        <v>6667</v>
      </c>
      <c r="D2652" s="1" t="s">
        <v>4269</v>
      </c>
      <c r="E2652" s="1" t="s">
        <v>4270</v>
      </c>
    </row>
    <row r="2653" spans="2:5" x14ac:dyDescent="0.2">
      <c r="B2653" s="1" t="s">
        <v>1094</v>
      </c>
      <c r="C2653" s="1" t="s">
        <v>5078</v>
      </c>
      <c r="D2653" s="1" t="s">
        <v>4269</v>
      </c>
      <c r="E2653" s="1" t="s">
        <v>4270</v>
      </c>
    </row>
    <row r="2654" spans="2:5" x14ac:dyDescent="0.2">
      <c r="B2654" s="1" t="s">
        <v>1979</v>
      </c>
      <c r="C2654" s="1" t="s">
        <v>6155</v>
      </c>
      <c r="D2654" s="1" t="s">
        <v>4269</v>
      </c>
      <c r="E2654" s="1" t="s">
        <v>4270</v>
      </c>
    </row>
    <row r="2655" spans="2:5" x14ac:dyDescent="0.2">
      <c r="B2655" s="1" t="s">
        <v>2836</v>
      </c>
      <c r="C2655" s="1" t="s">
        <v>7046</v>
      </c>
      <c r="D2655" s="1" t="s">
        <v>4269</v>
      </c>
      <c r="E2655" s="1" t="s">
        <v>4270</v>
      </c>
    </row>
    <row r="2656" spans="2:5" x14ac:dyDescent="0.2">
      <c r="B2656" s="1" t="s">
        <v>1026</v>
      </c>
      <c r="C2656" s="1" t="s">
        <v>5006</v>
      </c>
      <c r="D2656" s="1" t="s">
        <v>4269</v>
      </c>
      <c r="E2656" s="1" t="s">
        <v>4270</v>
      </c>
    </row>
    <row r="2657" spans="2:5" x14ac:dyDescent="0.2">
      <c r="B2657" s="1" t="s">
        <v>1915</v>
      </c>
      <c r="C2657" s="1" t="s">
        <v>6091</v>
      </c>
      <c r="D2657" s="1" t="s">
        <v>4269</v>
      </c>
      <c r="E2657" s="1" t="s">
        <v>4270</v>
      </c>
    </row>
    <row r="2658" spans="2:5" x14ac:dyDescent="0.2">
      <c r="B2658" s="1" t="s">
        <v>2771</v>
      </c>
      <c r="C2658" s="1" t="s">
        <v>6981</v>
      </c>
      <c r="D2658" s="1" t="s">
        <v>4269</v>
      </c>
      <c r="E2658" s="1" t="s">
        <v>4270</v>
      </c>
    </row>
    <row r="2659" spans="2:5" x14ac:dyDescent="0.2">
      <c r="B2659" s="1" t="s">
        <v>960</v>
      </c>
      <c r="C2659" s="1" t="s">
        <v>4938</v>
      </c>
      <c r="D2659" s="1" t="s">
        <v>4269</v>
      </c>
      <c r="E2659" s="1" t="s">
        <v>4270</v>
      </c>
    </row>
    <row r="2660" spans="2:5" x14ac:dyDescent="0.2">
      <c r="B2660" s="1" t="s">
        <v>1851</v>
      </c>
      <c r="C2660" s="1" t="s">
        <v>6027</v>
      </c>
      <c r="D2660" s="1" t="s">
        <v>4269</v>
      </c>
      <c r="E2660" s="1" t="s">
        <v>4270</v>
      </c>
    </row>
    <row r="2661" spans="2:5" x14ac:dyDescent="0.2">
      <c r="B2661" s="1" t="s">
        <v>2709</v>
      </c>
      <c r="C2661" s="1" t="s">
        <v>6919</v>
      </c>
      <c r="D2661" s="1" t="s">
        <v>4269</v>
      </c>
      <c r="E2661" s="1" t="s">
        <v>4270</v>
      </c>
    </row>
    <row r="2662" spans="2:5" x14ac:dyDescent="0.2">
      <c r="B2662" s="1" t="s">
        <v>637</v>
      </c>
      <c r="C2662" s="1" t="s">
        <v>4609</v>
      </c>
      <c r="D2662" s="1" t="s">
        <v>4610</v>
      </c>
      <c r="E2662" s="1" t="s">
        <v>4611</v>
      </c>
    </row>
    <row r="2663" spans="2:5" x14ac:dyDescent="0.2">
      <c r="B2663" s="1" t="s">
        <v>1526</v>
      </c>
      <c r="C2663" s="1" t="s">
        <v>5698</v>
      </c>
      <c r="D2663" s="1" t="s">
        <v>4610</v>
      </c>
      <c r="E2663" s="1" t="s">
        <v>4611</v>
      </c>
    </row>
    <row r="2664" spans="2:5" x14ac:dyDescent="0.2">
      <c r="B2664" s="1" t="s">
        <v>898</v>
      </c>
      <c r="C2664" s="1" t="s">
        <v>4876</v>
      </c>
      <c r="D2664" s="1" t="s">
        <v>4610</v>
      </c>
      <c r="E2664" s="1" t="s">
        <v>4611</v>
      </c>
    </row>
    <row r="2665" spans="2:5" x14ac:dyDescent="0.2">
      <c r="B2665" s="1" t="s">
        <v>1789</v>
      </c>
      <c r="C2665" s="1" t="s">
        <v>5965</v>
      </c>
      <c r="D2665" s="1" t="s">
        <v>4610</v>
      </c>
      <c r="E2665" s="1" t="s">
        <v>4611</v>
      </c>
    </row>
    <row r="2666" spans="2:5" x14ac:dyDescent="0.2">
      <c r="B2666" s="1" t="s">
        <v>2648</v>
      </c>
      <c r="C2666" s="1" t="s">
        <v>6858</v>
      </c>
      <c r="D2666" s="1" t="s">
        <v>4610</v>
      </c>
      <c r="E2666" s="1" t="s">
        <v>4611</v>
      </c>
    </row>
    <row r="2667" spans="2:5" x14ac:dyDescent="0.2">
      <c r="B2667" s="1" t="s">
        <v>1246</v>
      </c>
      <c r="C2667" s="1" t="s">
        <v>5393</v>
      </c>
      <c r="D2667" s="1" t="s">
        <v>4610</v>
      </c>
      <c r="E2667" s="1" t="s">
        <v>4611</v>
      </c>
    </row>
    <row r="2668" spans="2:5" x14ac:dyDescent="0.2">
      <c r="B2668" s="1" t="s">
        <v>2125</v>
      </c>
      <c r="C2668" s="1" t="s">
        <v>6313</v>
      </c>
      <c r="D2668" s="1" t="s">
        <v>4610</v>
      </c>
      <c r="E2668" s="1" t="s">
        <v>4611</v>
      </c>
    </row>
    <row r="2669" spans="2:5" x14ac:dyDescent="0.2">
      <c r="B2669" s="1" t="s">
        <v>2981</v>
      </c>
      <c r="C2669" s="1" t="s">
        <v>7191</v>
      </c>
      <c r="D2669" s="1" t="s">
        <v>4610</v>
      </c>
      <c r="E2669" s="1" t="s">
        <v>4611</v>
      </c>
    </row>
    <row r="2670" spans="2:5" x14ac:dyDescent="0.2">
      <c r="B2670" s="1" t="s">
        <v>1315</v>
      </c>
      <c r="C2670" s="1" t="s">
        <v>5463</v>
      </c>
      <c r="D2670" s="1" t="s">
        <v>4610</v>
      </c>
      <c r="E2670" s="1" t="s">
        <v>4611</v>
      </c>
    </row>
    <row r="2671" spans="2:5" x14ac:dyDescent="0.2">
      <c r="B2671" s="1" t="s">
        <v>2196</v>
      </c>
      <c r="C2671" s="1" t="s">
        <v>6382</v>
      </c>
      <c r="D2671" s="1" t="s">
        <v>4610</v>
      </c>
      <c r="E2671" s="1" t="s">
        <v>4611</v>
      </c>
    </row>
    <row r="2672" spans="2:5" x14ac:dyDescent="0.2">
      <c r="B2672" s="1" t="s">
        <v>3053</v>
      </c>
      <c r="C2672" s="1" t="s">
        <v>7261</v>
      </c>
      <c r="D2672" s="1" t="s">
        <v>4610</v>
      </c>
      <c r="E2672" s="1" t="s">
        <v>4611</v>
      </c>
    </row>
    <row r="2673" spans="2:5" x14ac:dyDescent="0.2">
      <c r="B2673" s="1" t="s">
        <v>1384</v>
      </c>
      <c r="C2673" s="1" t="s">
        <v>5534</v>
      </c>
      <c r="D2673" s="1" t="s">
        <v>4610</v>
      </c>
      <c r="E2673" s="1" t="s">
        <v>4611</v>
      </c>
    </row>
    <row r="2674" spans="2:5" x14ac:dyDescent="0.2">
      <c r="B2674" s="1" t="s">
        <v>2261</v>
      </c>
      <c r="C2674" s="1" t="s">
        <v>6447</v>
      </c>
      <c r="D2674" s="1" t="s">
        <v>4610</v>
      </c>
      <c r="E2674" s="1" t="s">
        <v>4611</v>
      </c>
    </row>
    <row r="2675" spans="2:5" x14ac:dyDescent="0.2">
      <c r="B2675" s="1" t="s">
        <v>832</v>
      </c>
      <c r="C2675" s="1" t="s">
        <v>4810</v>
      </c>
      <c r="D2675" s="1" t="s">
        <v>4610</v>
      </c>
      <c r="E2675" s="1" t="s">
        <v>4611</v>
      </c>
    </row>
    <row r="2676" spans="2:5" x14ac:dyDescent="0.2">
      <c r="B2676" s="1" t="s">
        <v>1724</v>
      </c>
      <c r="C2676" s="1" t="s">
        <v>5900</v>
      </c>
      <c r="D2676" s="1" t="s">
        <v>4610</v>
      </c>
      <c r="E2676" s="1" t="s">
        <v>4611</v>
      </c>
    </row>
    <row r="2677" spans="2:5" x14ac:dyDescent="0.2">
      <c r="B2677" s="1" t="s">
        <v>2584</v>
      </c>
      <c r="C2677" s="1" t="s">
        <v>6794</v>
      </c>
      <c r="D2677" s="1" t="s">
        <v>4610</v>
      </c>
      <c r="E2677" s="1" t="s">
        <v>4611</v>
      </c>
    </row>
    <row r="2678" spans="2:5" x14ac:dyDescent="0.2">
      <c r="B2678" s="1" t="s">
        <v>1658</v>
      </c>
      <c r="C2678" s="1" t="s">
        <v>5832</v>
      </c>
      <c r="D2678" s="1" t="s">
        <v>4610</v>
      </c>
      <c r="E2678" s="1" t="s">
        <v>4611</v>
      </c>
    </row>
    <row r="2679" spans="2:5" x14ac:dyDescent="0.2">
      <c r="B2679" s="1" t="s">
        <v>1461</v>
      </c>
      <c r="C2679" s="1" t="s">
        <v>5631</v>
      </c>
      <c r="D2679" s="1" t="s">
        <v>4610</v>
      </c>
      <c r="E2679" s="1" t="s">
        <v>4611</v>
      </c>
    </row>
    <row r="2680" spans="2:5" x14ac:dyDescent="0.2">
      <c r="B2680" s="1" t="s">
        <v>2459</v>
      </c>
      <c r="C2680" s="1" t="s">
        <v>6669</v>
      </c>
      <c r="D2680" s="1" t="s">
        <v>4610</v>
      </c>
      <c r="E2680" s="1" t="s">
        <v>4611</v>
      </c>
    </row>
    <row r="2681" spans="2:5" x14ac:dyDescent="0.2">
      <c r="B2681" s="1" t="s">
        <v>1981</v>
      </c>
      <c r="C2681" s="1" t="s">
        <v>6157</v>
      </c>
      <c r="D2681" s="1" t="s">
        <v>4610</v>
      </c>
      <c r="E2681" s="1" t="s">
        <v>4611</v>
      </c>
    </row>
    <row r="2682" spans="2:5" x14ac:dyDescent="0.2">
      <c r="B2682" s="1" t="s">
        <v>2838</v>
      </c>
      <c r="C2682" s="1" t="s">
        <v>7048</v>
      </c>
      <c r="D2682" s="1" t="s">
        <v>4610</v>
      </c>
      <c r="E2682" s="1" t="s">
        <v>4611</v>
      </c>
    </row>
    <row r="2683" spans="2:5" x14ac:dyDescent="0.2">
      <c r="B2683" s="1" t="s">
        <v>1028</v>
      </c>
      <c r="C2683" s="1" t="s">
        <v>5008</v>
      </c>
      <c r="D2683" s="1" t="s">
        <v>4610</v>
      </c>
      <c r="E2683" s="1" t="s">
        <v>4611</v>
      </c>
    </row>
    <row r="2684" spans="2:5" x14ac:dyDescent="0.2">
      <c r="B2684" s="1" t="s">
        <v>1917</v>
      </c>
      <c r="C2684" s="1" t="s">
        <v>6093</v>
      </c>
      <c r="D2684" s="1" t="s">
        <v>4610</v>
      </c>
      <c r="E2684" s="1" t="s">
        <v>4611</v>
      </c>
    </row>
    <row r="2685" spans="2:5" x14ac:dyDescent="0.2">
      <c r="B2685" s="1" t="s">
        <v>2773</v>
      </c>
      <c r="C2685" s="1" t="s">
        <v>6983</v>
      </c>
      <c r="D2685" s="1" t="s">
        <v>4610</v>
      </c>
      <c r="E2685" s="1" t="s">
        <v>4611</v>
      </c>
    </row>
    <row r="2686" spans="2:5" x14ac:dyDescent="0.2">
      <c r="B2686" s="1" t="s">
        <v>962</v>
      </c>
      <c r="C2686" s="1" t="s">
        <v>4940</v>
      </c>
      <c r="D2686" s="1" t="s">
        <v>4610</v>
      </c>
      <c r="E2686" s="1" t="s">
        <v>4611</v>
      </c>
    </row>
    <row r="2687" spans="2:5" x14ac:dyDescent="0.2">
      <c r="B2687" s="1" t="s">
        <v>1853</v>
      </c>
      <c r="C2687" s="1" t="s">
        <v>6029</v>
      </c>
      <c r="D2687" s="1" t="s">
        <v>4610</v>
      </c>
      <c r="E2687" s="1" t="s">
        <v>4611</v>
      </c>
    </row>
    <row r="2688" spans="2:5" x14ac:dyDescent="0.2">
      <c r="B2688" s="1" t="s">
        <v>2710</v>
      </c>
      <c r="C2688" s="1" t="s">
        <v>6920</v>
      </c>
      <c r="D2688" s="1" t="s">
        <v>4610</v>
      </c>
      <c r="E2688" s="1" t="s">
        <v>4611</v>
      </c>
    </row>
    <row r="2689" spans="2:5" x14ac:dyDescent="0.2">
      <c r="B2689" s="1" t="s">
        <v>632</v>
      </c>
      <c r="C2689" s="1" t="s">
        <v>4604</v>
      </c>
      <c r="D2689" s="1" t="s">
        <v>4260</v>
      </c>
      <c r="E2689" s="1" t="s">
        <v>4261</v>
      </c>
    </row>
    <row r="2690" spans="2:5" x14ac:dyDescent="0.2">
      <c r="B2690" s="1" t="s">
        <v>1522</v>
      </c>
      <c r="C2690" s="1" t="s">
        <v>5694</v>
      </c>
      <c r="D2690" s="1" t="s">
        <v>4260</v>
      </c>
      <c r="E2690" s="1" t="s">
        <v>4261</v>
      </c>
    </row>
    <row r="2691" spans="2:5" x14ac:dyDescent="0.2">
      <c r="B2691" s="1" t="s">
        <v>2392</v>
      </c>
      <c r="C2691" s="1" t="s">
        <v>6602</v>
      </c>
      <c r="D2691" s="1" t="s">
        <v>4260</v>
      </c>
      <c r="E2691" s="1" t="s">
        <v>4261</v>
      </c>
    </row>
    <row r="2692" spans="2:5" x14ac:dyDescent="0.2">
      <c r="B2692" s="1" t="s">
        <v>893</v>
      </c>
      <c r="C2692" s="1" t="s">
        <v>4871</v>
      </c>
      <c r="D2692" s="1" t="s">
        <v>4260</v>
      </c>
      <c r="E2692" s="1" t="s">
        <v>4261</v>
      </c>
    </row>
    <row r="2693" spans="2:5" x14ac:dyDescent="0.2">
      <c r="B2693" s="1" t="s">
        <v>1784</v>
      </c>
      <c r="C2693" s="1" t="s">
        <v>5960</v>
      </c>
      <c r="D2693" s="1" t="s">
        <v>4260</v>
      </c>
      <c r="E2693" s="1" t="s">
        <v>4261</v>
      </c>
    </row>
    <row r="2694" spans="2:5" x14ac:dyDescent="0.2">
      <c r="B2694" s="1" t="s">
        <v>2643</v>
      </c>
      <c r="C2694" s="1" t="s">
        <v>6853</v>
      </c>
      <c r="D2694" s="1" t="s">
        <v>4260</v>
      </c>
      <c r="E2694" s="1" t="s">
        <v>4261</v>
      </c>
    </row>
    <row r="2695" spans="2:5" x14ac:dyDescent="0.2">
      <c r="B2695" s="1" t="s">
        <v>1241</v>
      </c>
      <c r="C2695" s="1" t="s">
        <v>5388</v>
      </c>
      <c r="D2695" s="1" t="s">
        <v>4260</v>
      </c>
      <c r="E2695" s="1" t="s">
        <v>4261</v>
      </c>
    </row>
    <row r="2696" spans="2:5" x14ac:dyDescent="0.2">
      <c r="B2696" s="1" t="s">
        <v>2120</v>
      </c>
      <c r="C2696" s="1" t="s">
        <v>6308</v>
      </c>
      <c r="D2696" s="1" t="s">
        <v>4260</v>
      </c>
      <c r="E2696" s="1" t="s">
        <v>4261</v>
      </c>
    </row>
    <row r="2697" spans="2:5" x14ac:dyDescent="0.2">
      <c r="B2697" s="1" t="s">
        <v>2976</v>
      </c>
      <c r="C2697" s="1" t="s">
        <v>7186</v>
      </c>
      <c r="D2697" s="1" t="s">
        <v>4260</v>
      </c>
      <c r="E2697" s="1" t="s">
        <v>4261</v>
      </c>
    </row>
    <row r="2698" spans="2:5" x14ac:dyDescent="0.2">
      <c r="B2698" s="1" t="s">
        <v>399</v>
      </c>
      <c r="C2698" s="1" t="s">
        <v>4259</v>
      </c>
      <c r="D2698" s="1" t="s">
        <v>4260</v>
      </c>
      <c r="E2698" s="1" t="s">
        <v>4261</v>
      </c>
    </row>
    <row r="2699" spans="2:5" x14ac:dyDescent="0.2">
      <c r="B2699" s="1" t="s">
        <v>1310</v>
      </c>
      <c r="C2699" s="1" t="s">
        <v>5458</v>
      </c>
      <c r="D2699" s="1" t="s">
        <v>4260</v>
      </c>
      <c r="E2699" s="1" t="s">
        <v>4261</v>
      </c>
    </row>
    <row r="2700" spans="2:5" x14ac:dyDescent="0.2">
      <c r="B2700" s="1" t="s">
        <v>2191</v>
      </c>
      <c r="C2700" s="1" t="s">
        <v>6377</v>
      </c>
      <c r="D2700" s="1" t="s">
        <v>4260</v>
      </c>
      <c r="E2700" s="1" t="s">
        <v>4261</v>
      </c>
    </row>
    <row r="2701" spans="2:5" x14ac:dyDescent="0.2">
      <c r="B2701" s="1" t="s">
        <v>3048</v>
      </c>
      <c r="C2701" s="1" t="s">
        <v>7256</v>
      </c>
      <c r="D2701" s="1" t="s">
        <v>4260</v>
      </c>
      <c r="E2701" s="1" t="s">
        <v>4261</v>
      </c>
    </row>
    <row r="2702" spans="2:5" x14ac:dyDescent="0.2">
      <c r="B2702" s="1" t="s">
        <v>471</v>
      </c>
      <c r="C2702" s="1" t="s">
        <v>4383</v>
      </c>
      <c r="D2702" s="1" t="s">
        <v>4260</v>
      </c>
      <c r="E2702" s="1" t="s">
        <v>4261</v>
      </c>
    </row>
    <row r="2703" spans="2:5" x14ac:dyDescent="0.2">
      <c r="B2703" s="1" t="s">
        <v>1379</v>
      </c>
      <c r="C2703" s="1" t="s">
        <v>5529</v>
      </c>
      <c r="D2703" s="1" t="s">
        <v>4260</v>
      </c>
      <c r="E2703" s="1" t="s">
        <v>4261</v>
      </c>
    </row>
    <row r="2704" spans="2:5" x14ac:dyDescent="0.2">
      <c r="B2704" s="1" t="s">
        <v>2256</v>
      </c>
      <c r="C2704" s="1" t="s">
        <v>6442</v>
      </c>
      <c r="D2704" s="1" t="s">
        <v>4260</v>
      </c>
      <c r="E2704" s="1" t="s">
        <v>4261</v>
      </c>
    </row>
    <row r="2705" spans="2:5" x14ac:dyDescent="0.2">
      <c r="B2705" s="1" t="s">
        <v>827</v>
      </c>
      <c r="C2705" s="1" t="s">
        <v>4805</v>
      </c>
      <c r="D2705" s="1" t="s">
        <v>4260</v>
      </c>
      <c r="E2705" s="1" t="s">
        <v>4261</v>
      </c>
    </row>
    <row r="2706" spans="2:5" x14ac:dyDescent="0.2">
      <c r="B2706" s="1" t="s">
        <v>1720</v>
      </c>
      <c r="C2706" s="1" t="s">
        <v>5896</v>
      </c>
      <c r="D2706" s="1" t="s">
        <v>4260</v>
      </c>
      <c r="E2706" s="1" t="s">
        <v>4261</v>
      </c>
    </row>
    <row r="2707" spans="2:5" x14ac:dyDescent="0.2">
      <c r="B2707" s="1" t="s">
        <v>2579</v>
      </c>
      <c r="C2707" s="1" t="s">
        <v>6789</v>
      </c>
      <c r="D2707" s="1" t="s">
        <v>4260</v>
      </c>
      <c r="E2707" s="1" t="s">
        <v>4261</v>
      </c>
    </row>
    <row r="2708" spans="2:5" x14ac:dyDescent="0.2">
      <c r="B2708" s="1" t="s">
        <v>763</v>
      </c>
      <c r="C2708" s="1" t="s">
        <v>4741</v>
      </c>
      <c r="D2708" s="1" t="s">
        <v>4260</v>
      </c>
      <c r="E2708" s="1" t="s">
        <v>4261</v>
      </c>
    </row>
    <row r="2709" spans="2:5" x14ac:dyDescent="0.2">
      <c r="B2709" s="1" t="s">
        <v>1653</v>
      </c>
      <c r="C2709" s="1" t="s">
        <v>5827</v>
      </c>
      <c r="D2709" s="1" t="s">
        <v>4260</v>
      </c>
      <c r="E2709" s="1" t="s">
        <v>4261</v>
      </c>
    </row>
    <row r="2710" spans="2:5" x14ac:dyDescent="0.2">
      <c r="B2710" s="1" t="s">
        <v>2517</v>
      </c>
      <c r="C2710" s="1" t="s">
        <v>6727</v>
      </c>
      <c r="D2710" s="1" t="s">
        <v>4260</v>
      </c>
      <c r="E2710" s="1" t="s">
        <v>4261</v>
      </c>
    </row>
    <row r="2711" spans="2:5" x14ac:dyDescent="0.2">
      <c r="B2711" s="1" t="s">
        <v>538</v>
      </c>
      <c r="C2711" s="1" t="s">
        <v>4456</v>
      </c>
      <c r="D2711" s="1" t="s">
        <v>4260</v>
      </c>
      <c r="E2711" s="1" t="s">
        <v>4261</v>
      </c>
    </row>
    <row r="2712" spans="2:5" x14ac:dyDescent="0.2">
      <c r="B2712" s="1" t="s">
        <v>1456</v>
      </c>
      <c r="C2712" s="1" t="s">
        <v>5626</v>
      </c>
      <c r="D2712" s="1" t="s">
        <v>4260</v>
      </c>
      <c r="E2712" s="1" t="s">
        <v>4261</v>
      </c>
    </row>
    <row r="2713" spans="2:5" x14ac:dyDescent="0.2">
      <c r="B2713" s="1" t="s">
        <v>2330</v>
      </c>
      <c r="C2713" s="1" t="s">
        <v>6540</v>
      </c>
      <c r="D2713" s="1" t="s">
        <v>4260</v>
      </c>
      <c r="E2713" s="1" t="s">
        <v>4261</v>
      </c>
    </row>
    <row r="2714" spans="2:5" x14ac:dyDescent="0.2">
      <c r="B2714" s="1" t="s">
        <v>700</v>
      </c>
      <c r="C2714" s="1" t="s">
        <v>4676</v>
      </c>
      <c r="D2714" s="1" t="s">
        <v>4260</v>
      </c>
      <c r="E2714" s="1" t="s">
        <v>4261</v>
      </c>
    </row>
    <row r="2715" spans="2:5" x14ac:dyDescent="0.2">
      <c r="B2715" s="1" t="s">
        <v>1587</v>
      </c>
      <c r="C2715" s="1" t="s">
        <v>5759</v>
      </c>
      <c r="D2715" s="1" t="s">
        <v>4260</v>
      </c>
      <c r="E2715" s="1" t="s">
        <v>4261</v>
      </c>
    </row>
    <row r="2716" spans="2:5" x14ac:dyDescent="0.2">
      <c r="B2716" s="1" t="s">
        <v>2454</v>
      </c>
      <c r="C2716" s="1" t="s">
        <v>6664</v>
      </c>
      <c r="D2716" s="1" t="s">
        <v>4260</v>
      </c>
      <c r="E2716" s="1" t="s">
        <v>4261</v>
      </c>
    </row>
    <row r="2717" spans="2:5" x14ac:dyDescent="0.2">
      <c r="B2717" s="1" t="s">
        <v>1091</v>
      </c>
      <c r="C2717" s="1" t="s">
        <v>5075</v>
      </c>
      <c r="D2717" s="1" t="s">
        <v>4260</v>
      </c>
      <c r="E2717" s="1" t="s">
        <v>4261</v>
      </c>
    </row>
    <row r="2718" spans="2:5" x14ac:dyDescent="0.2">
      <c r="B2718" s="1" t="s">
        <v>1976</v>
      </c>
      <c r="C2718" s="1" t="s">
        <v>6152</v>
      </c>
      <c r="D2718" s="1" t="s">
        <v>4260</v>
      </c>
      <c r="E2718" s="1" t="s">
        <v>4261</v>
      </c>
    </row>
    <row r="2719" spans="2:5" x14ac:dyDescent="0.2">
      <c r="B2719" s="1" t="s">
        <v>2833</v>
      </c>
      <c r="C2719" s="1" t="s">
        <v>7043</v>
      </c>
      <c r="D2719" s="1" t="s">
        <v>4260</v>
      </c>
      <c r="E2719" s="1" t="s">
        <v>4261</v>
      </c>
    </row>
    <row r="2720" spans="2:5" x14ac:dyDescent="0.2">
      <c r="B2720" s="1" t="s">
        <v>1023</v>
      </c>
      <c r="C2720" s="1" t="s">
        <v>5003</v>
      </c>
      <c r="D2720" s="1" t="s">
        <v>4260</v>
      </c>
      <c r="E2720" s="1" t="s">
        <v>4261</v>
      </c>
    </row>
    <row r="2721" spans="2:5" x14ac:dyDescent="0.2">
      <c r="B2721" s="1" t="s">
        <v>1912</v>
      </c>
      <c r="C2721" s="1" t="s">
        <v>6088</v>
      </c>
      <c r="D2721" s="1" t="s">
        <v>4260</v>
      </c>
      <c r="E2721" s="1" t="s">
        <v>4261</v>
      </c>
    </row>
    <row r="2722" spans="2:5" x14ac:dyDescent="0.2">
      <c r="B2722" s="1" t="s">
        <v>2768</v>
      </c>
      <c r="C2722" s="1" t="s">
        <v>6978</v>
      </c>
      <c r="D2722" s="1" t="s">
        <v>4260</v>
      </c>
      <c r="E2722" s="1" t="s">
        <v>4261</v>
      </c>
    </row>
    <row r="2723" spans="2:5" x14ac:dyDescent="0.2">
      <c r="B2723" s="1" t="s">
        <v>957</v>
      </c>
      <c r="C2723" s="1" t="s">
        <v>4935</v>
      </c>
      <c r="D2723" s="1" t="s">
        <v>4260</v>
      </c>
      <c r="E2723" s="1" t="s">
        <v>4261</v>
      </c>
    </row>
    <row r="2724" spans="2:5" x14ac:dyDescent="0.2">
      <c r="B2724" s="1" t="s">
        <v>1848</v>
      </c>
      <c r="C2724" s="1" t="s">
        <v>6024</v>
      </c>
      <c r="D2724" s="1" t="s">
        <v>4260</v>
      </c>
      <c r="E2724" s="1" t="s">
        <v>4261</v>
      </c>
    </row>
    <row r="2725" spans="2:5" x14ac:dyDescent="0.2">
      <c r="B2725" s="1" t="s">
        <v>2706</v>
      </c>
      <c r="C2725" s="1" t="s">
        <v>6916</v>
      </c>
      <c r="D2725" s="1" t="s">
        <v>4260</v>
      </c>
      <c r="E2725" s="1" t="s">
        <v>4261</v>
      </c>
    </row>
    <row r="2726" spans="2:5" x14ac:dyDescent="0.2">
      <c r="B2726" s="1" t="s">
        <v>419</v>
      </c>
      <c r="C2726" s="1" t="s">
        <v>4319</v>
      </c>
      <c r="D2726" s="1" t="s">
        <v>4320</v>
      </c>
      <c r="E2726" s="1" t="s">
        <v>4321</v>
      </c>
    </row>
    <row r="2727" spans="2:5" x14ac:dyDescent="0.2">
      <c r="B2727" s="1" t="s">
        <v>420</v>
      </c>
      <c r="C2727" s="1" t="s">
        <v>4322</v>
      </c>
      <c r="D2727" s="1" t="s">
        <v>4323</v>
      </c>
      <c r="E2727" s="1" t="s">
        <v>4324</v>
      </c>
    </row>
    <row r="2728" spans="2:5" x14ac:dyDescent="0.2">
      <c r="B2728" s="1" t="s">
        <v>421</v>
      </c>
      <c r="C2728" s="1" t="s">
        <v>4325</v>
      </c>
      <c r="D2728" s="1" t="s">
        <v>4326</v>
      </c>
      <c r="E2728" s="1" t="s">
        <v>4327</v>
      </c>
    </row>
    <row r="2729" spans="2:5" x14ac:dyDescent="0.2">
      <c r="B2729" s="1" t="s">
        <v>1258</v>
      </c>
      <c r="C2729" s="1" t="s">
        <v>5405</v>
      </c>
      <c r="D2729" s="1" t="s">
        <v>5406</v>
      </c>
      <c r="E2729" s="1" t="s">
        <v>5407</v>
      </c>
    </row>
    <row r="2730" spans="2:5" x14ac:dyDescent="0.2">
      <c r="B2730" s="1" t="s">
        <v>2138</v>
      </c>
      <c r="C2730" s="1" t="s">
        <v>6326</v>
      </c>
      <c r="D2730" s="1" t="s">
        <v>5406</v>
      </c>
      <c r="E2730" s="1" t="s">
        <v>5407</v>
      </c>
    </row>
    <row r="2731" spans="2:5" x14ac:dyDescent="0.2">
      <c r="B2731" s="1" t="s">
        <v>2994</v>
      </c>
      <c r="C2731" s="1" t="s">
        <v>7204</v>
      </c>
      <c r="D2731" s="1" t="s">
        <v>5406</v>
      </c>
      <c r="E2731" s="1" t="s">
        <v>5407</v>
      </c>
    </row>
    <row r="2732" spans="2:5" x14ac:dyDescent="0.2">
      <c r="B2732" s="1" t="s">
        <v>307</v>
      </c>
      <c r="C2732" s="1" t="s">
        <v>3986</v>
      </c>
      <c r="D2732" s="1" t="s">
        <v>3987</v>
      </c>
      <c r="E2732" s="1" t="s">
        <v>3988</v>
      </c>
    </row>
    <row r="2733" spans="2:5" x14ac:dyDescent="0.2">
      <c r="B2733" s="1" t="s">
        <v>308</v>
      </c>
      <c r="C2733" s="1" t="s">
        <v>3989</v>
      </c>
      <c r="D2733" s="1" t="s">
        <v>3990</v>
      </c>
      <c r="E2733" s="1" t="s">
        <v>3991</v>
      </c>
    </row>
    <row r="2734" spans="2:5" x14ac:dyDescent="0.2">
      <c r="B2734" s="1" t="s">
        <v>1222</v>
      </c>
      <c r="C2734" s="1" t="s">
        <v>5355</v>
      </c>
      <c r="D2734" s="1" t="s">
        <v>5356</v>
      </c>
      <c r="E2734" s="1" t="s">
        <v>5357</v>
      </c>
    </row>
    <row r="2735" spans="2:5" x14ac:dyDescent="0.2">
      <c r="B2735" s="1" t="s">
        <v>2101</v>
      </c>
      <c r="C2735" s="1" t="s">
        <v>6289</v>
      </c>
      <c r="D2735" s="1" t="s">
        <v>5356</v>
      </c>
      <c r="E2735" s="1" t="s">
        <v>5357</v>
      </c>
    </row>
    <row r="2736" spans="2:5" x14ac:dyDescent="0.2">
      <c r="B2736" s="1" t="s">
        <v>2957</v>
      </c>
      <c r="C2736" s="1" t="s">
        <v>7167</v>
      </c>
      <c r="D2736" s="1" t="s">
        <v>5356</v>
      </c>
      <c r="E2736" s="1" t="s">
        <v>5357</v>
      </c>
    </row>
    <row r="2737" spans="2:5" x14ac:dyDescent="0.2">
      <c r="B2737" s="1" t="s">
        <v>309</v>
      </c>
      <c r="C2737" s="1" t="s">
        <v>3992</v>
      </c>
      <c r="D2737" s="1" t="s">
        <v>3993</v>
      </c>
      <c r="E2737" s="1" t="s">
        <v>3994</v>
      </c>
    </row>
    <row r="2738" spans="2:5" x14ac:dyDescent="0.2">
      <c r="B2738" s="1" t="s">
        <v>310</v>
      </c>
      <c r="C2738" s="1" t="s">
        <v>3995</v>
      </c>
      <c r="D2738" s="1" t="s">
        <v>3996</v>
      </c>
      <c r="E2738" s="1" t="s">
        <v>3997</v>
      </c>
    </row>
    <row r="2739" spans="2:5" x14ac:dyDescent="0.2">
      <c r="B2739" s="1" t="s">
        <v>1223</v>
      </c>
      <c r="C2739" s="1" t="s">
        <v>5358</v>
      </c>
      <c r="D2739" s="1" t="s">
        <v>5359</v>
      </c>
      <c r="E2739" s="1" t="s">
        <v>5360</v>
      </c>
    </row>
    <row r="2740" spans="2:5" x14ac:dyDescent="0.2">
      <c r="B2740" s="1" t="s">
        <v>2102</v>
      </c>
      <c r="C2740" s="1" t="s">
        <v>6290</v>
      </c>
      <c r="D2740" s="1" t="s">
        <v>5359</v>
      </c>
      <c r="E2740" s="1" t="s">
        <v>5360</v>
      </c>
    </row>
    <row r="2741" spans="2:5" x14ac:dyDescent="0.2">
      <c r="B2741" s="1" t="s">
        <v>2958</v>
      </c>
      <c r="C2741" s="1" t="s">
        <v>7168</v>
      </c>
      <c r="D2741" s="1" t="s">
        <v>5359</v>
      </c>
      <c r="E2741" s="1" t="s">
        <v>5360</v>
      </c>
    </row>
    <row r="2742" spans="2:5" x14ac:dyDescent="0.2">
      <c r="B2742" s="1" t="s">
        <v>289</v>
      </c>
      <c r="C2742" s="1" t="s">
        <v>3934</v>
      </c>
      <c r="D2742" s="1" t="s">
        <v>3935</v>
      </c>
      <c r="E2742" s="5" t="s">
        <v>3936</v>
      </c>
    </row>
    <row r="2743" spans="2:5" x14ac:dyDescent="0.2">
      <c r="B2743" s="1" t="s">
        <v>290</v>
      </c>
      <c r="C2743" s="1" t="s">
        <v>3937</v>
      </c>
      <c r="D2743" s="1" t="s">
        <v>3938</v>
      </c>
      <c r="E2743" s="5" t="s">
        <v>3939</v>
      </c>
    </row>
    <row r="2744" spans="2:5" x14ac:dyDescent="0.2">
      <c r="B2744" s="1" t="s">
        <v>291</v>
      </c>
      <c r="C2744" s="1" t="s">
        <v>3940</v>
      </c>
      <c r="D2744" s="1" t="s">
        <v>3941</v>
      </c>
      <c r="E2744" s="5" t="s">
        <v>3942</v>
      </c>
    </row>
    <row r="2745" spans="2:5" x14ac:dyDescent="0.2">
      <c r="B2745" s="1" t="s">
        <v>1219</v>
      </c>
      <c r="C2745" s="1" t="s">
        <v>5349</v>
      </c>
      <c r="D2745" s="1" t="s">
        <v>5350</v>
      </c>
      <c r="E2745" s="5" t="s">
        <v>3952</v>
      </c>
    </row>
    <row r="2746" spans="2:5" x14ac:dyDescent="0.2">
      <c r="B2746" s="1" t="s">
        <v>2098</v>
      </c>
      <c r="C2746" s="1" t="s">
        <v>6286</v>
      </c>
      <c r="D2746" s="1" t="s">
        <v>5350</v>
      </c>
      <c r="E2746" s="5" t="s">
        <v>3952</v>
      </c>
    </row>
    <row r="2747" spans="2:5" x14ac:dyDescent="0.2">
      <c r="B2747" s="1" t="s">
        <v>2954</v>
      </c>
      <c r="C2747" s="1" t="s">
        <v>7164</v>
      </c>
      <c r="D2747" s="1" t="s">
        <v>5350</v>
      </c>
      <c r="E2747" s="5" t="s">
        <v>3952</v>
      </c>
    </row>
    <row r="2748" spans="2:5" x14ac:dyDescent="0.2">
      <c r="B2748" s="1" t="s">
        <v>295</v>
      </c>
      <c r="C2748" s="1" t="s">
        <v>3950</v>
      </c>
      <c r="D2748" s="1" t="s">
        <v>3951</v>
      </c>
      <c r="E2748" s="1" t="s">
        <v>3952</v>
      </c>
    </row>
    <row r="2749" spans="2:5" x14ac:dyDescent="0.2">
      <c r="B2749" s="1" t="s">
        <v>617</v>
      </c>
      <c r="C2749" s="1" t="s">
        <v>4587</v>
      </c>
      <c r="D2749" s="1" t="s">
        <v>3978</v>
      </c>
      <c r="E2749" s="1" t="s">
        <v>3979</v>
      </c>
    </row>
    <row r="2750" spans="2:5" x14ac:dyDescent="0.2">
      <c r="B2750" s="1" t="s">
        <v>1508</v>
      </c>
      <c r="C2750" s="1" t="s">
        <v>5678</v>
      </c>
      <c r="D2750" s="1" t="s">
        <v>3978</v>
      </c>
      <c r="E2750" s="1" t="s">
        <v>3979</v>
      </c>
    </row>
    <row r="2751" spans="2:5" x14ac:dyDescent="0.2">
      <c r="B2751" s="1" t="s">
        <v>2379</v>
      </c>
      <c r="C2751" s="1" t="s">
        <v>6589</v>
      </c>
      <c r="D2751" s="1" t="s">
        <v>3978</v>
      </c>
      <c r="E2751" s="1" t="s">
        <v>3979</v>
      </c>
    </row>
    <row r="2752" spans="2:5" x14ac:dyDescent="0.2">
      <c r="B2752" s="1" t="s">
        <v>299</v>
      </c>
      <c r="C2752" s="1" t="s">
        <v>3962</v>
      </c>
      <c r="D2752" s="1" t="s">
        <v>3963</v>
      </c>
      <c r="E2752" s="1" t="s">
        <v>3964</v>
      </c>
    </row>
    <row r="2753" spans="2:5" x14ac:dyDescent="0.2">
      <c r="B2753" s="1" t="s">
        <v>879</v>
      </c>
      <c r="C2753" s="1" t="s">
        <v>4857</v>
      </c>
      <c r="D2753" s="1" t="s">
        <v>3978</v>
      </c>
      <c r="E2753" s="1" t="s">
        <v>3979</v>
      </c>
    </row>
    <row r="2754" spans="2:5" x14ac:dyDescent="0.2">
      <c r="B2754" s="1" t="s">
        <v>1770</v>
      </c>
      <c r="C2754" s="1" t="s">
        <v>5946</v>
      </c>
      <c r="D2754" s="1" t="s">
        <v>3978</v>
      </c>
      <c r="E2754" s="1" t="s">
        <v>3979</v>
      </c>
    </row>
    <row r="2755" spans="2:5" x14ac:dyDescent="0.2">
      <c r="B2755" s="1" t="s">
        <v>2629</v>
      </c>
      <c r="C2755" s="1" t="s">
        <v>6839</v>
      </c>
      <c r="D2755" s="1" t="s">
        <v>3978</v>
      </c>
      <c r="E2755" s="1" t="s">
        <v>3979</v>
      </c>
    </row>
    <row r="2756" spans="2:5" x14ac:dyDescent="0.2">
      <c r="B2756" s="1" t="s">
        <v>303</v>
      </c>
      <c r="C2756" s="1" t="s">
        <v>3974</v>
      </c>
      <c r="D2756" s="1" t="s">
        <v>3975</v>
      </c>
      <c r="E2756" s="1" t="s">
        <v>3976</v>
      </c>
    </row>
    <row r="2757" spans="2:5" x14ac:dyDescent="0.2">
      <c r="B2757" s="1" t="s">
        <v>1220</v>
      </c>
      <c r="C2757" s="1" t="s">
        <v>5351</v>
      </c>
      <c r="D2757" s="1" t="s">
        <v>3978</v>
      </c>
      <c r="E2757" s="1" t="s">
        <v>3979</v>
      </c>
    </row>
    <row r="2758" spans="2:5" x14ac:dyDescent="0.2">
      <c r="B2758" s="1" t="s">
        <v>2099</v>
      </c>
      <c r="C2758" s="1" t="s">
        <v>6287</v>
      </c>
      <c r="D2758" s="1" t="s">
        <v>3978</v>
      </c>
      <c r="E2758" s="1" t="s">
        <v>3979</v>
      </c>
    </row>
    <row r="2759" spans="2:5" x14ac:dyDescent="0.2">
      <c r="B2759" s="1" t="s">
        <v>2955</v>
      </c>
      <c r="C2759" s="1" t="s">
        <v>7165</v>
      </c>
      <c r="D2759" s="1" t="s">
        <v>3978</v>
      </c>
      <c r="E2759" s="1" t="s">
        <v>3979</v>
      </c>
    </row>
    <row r="2760" spans="2:5" x14ac:dyDescent="0.2">
      <c r="B2760" s="1" t="s">
        <v>292</v>
      </c>
      <c r="C2760" s="1" t="s">
        <v>3943</v>
      </c>
      <c r="D2760" s="1" t="s">
        <v>3944</v>
      </c>
      <c r="E2760" s="1" t="s">
        <v>3945</v>
      </c>
    </row>
    <row r="2761" spans="2:5" x14ac:dyDescent="0.2">
      <c r="B2761" s="1" t="s">
        <v>304</v>
      </c>
      <c r="C2761" s="1" t="s">
        <v>3977</v>
      </c>
      <c r="D2761" s="1" t="s">
        <v>3978</v>
      </c>
      <c r="E2761" s="1" t="s">
        <v>3979</v>
      </c>
    </row>
    <row r="2762" spans="2:5" x14ac:dyDescent="0.2">
      <c r="B2762" s="1" t="s">
        <v>1296</v>
      </c>
      <c r="C2762" s="1" t="s">
        <v>5444</v>
      </c>
      <c r="D2762" s="1" t="s">
        <v>3978</v>
      </c>
      <c r="E2762" s="1" t="s">
        <v>3979</v>
      </c>
    </row>
    <row r="2763" spans="2:5" x14ac:dyDescent="0.2">
      <c r="B2763" s="1" t="s">
        <v>2177</v>
      </c>
      <c r="C2763" s="1" t="s">
        <v>6363</v>
      </c>
      <c r="D2763" s="1" t="s">
        <v>3978</v>
      </c>
      <c r="E2763" s="1" t="s">
        <v>3979</v>
      </c>
    </row>
    <row r="2764" spans="2:5" x14ac:dyDescent="0.2">
      <c r="B2764" s="1" t="s">
        <v>3033</v>
      </c>
      <c r="C2764" s="1" t="s">
        <v>7241</v>
      </c>
      <c r="D2764" s="1" t="s">
        <v>3978</v>
      </c>
      <c r="E2764" s="1" t="s">
        <v>3979</v>
      </c>
    </row>
    <row r="2765" spans="2:5" x14ac:dyDescent="0.2">
      <c r="B2765" s="1" t="s">
        <v>293</v>
      </c>
      <c r="C2765" s="1" t="s">
        <v>3946</v>
      </c>
      <c r="D2765" s="1" t="s">
        <v>3947</v>
      </c>
      <c r="E2765" s="1" t="s">
        <v>3939</v>
      </c>
    </row>
    <row r="2766" spans="2:5" x14ac:dyDescent="0.2">
      <c r="B2766" s="1" t="s">
        <v>455</v>
      </c>
      <c r="C2766" s="1" t="s">
        <v>4363</v>
      </c>
      <c r="D2766" s="1" t="s">
        <v>3978</v>
      </c>
      <c r="E2766" s="1" t="s">
        <v>3979</v>
      </c>
    </row>
    <row r="2767" spans="2:5" x14ac:dyDescent="0.2">
      <c r="B2767" s="1" t="s">
        <v>1363</v>
      </c>
      <c r="C2767" s="1" t="s">
        <v>5511</v>
      </c>
      <c r="D2767" s="1" t="s">
        <v>3978</v>
      </c>
      <c r="E2767" s="1" t="s">
        <v>3979</v>
      </c>
    </row>
    <row r="2768" spans="2:5" x14ac:dyDescent="0.2">
      <c r="B2768" s="1" t="s">
        <v>2242</v>
      </c>
      <c r="C2768" s="1" t="s">
        <v>6428</v>
      </c>
      <c r="D2768" s="1" t="s">
        <v>3978</v>
      </c>
      <c r="E2768" s="1" t="s">
        <v>3979</v>
      </c>
    </row>
    <row r="2769" spans="2:5" x14ac:dyDescent="0.2">
      <c r="B2769" s="1" t="s">
        <v>298</v>
      </c>
      <c r="C2769" s="1" t="s">
        <v>3959</v>
      </c>
      <c r="D2769" s="1" t="s">
        <v>3960</v>
      </c>
      <c r="E2769" s="1" t="s">
        <v>3961</v>
      </c>
    </row>
    <row r="2770" spans="2:5" x14ac:dyDescent="0.2">
      <c r="B2770" s="1" t="s">
        <v>813</v>
      </c>
      <c r="C2770" s="1" t="s">
        <v>4791</v>
      </c>
      <c r="D2770" s="1" t="s">
        <v>3978</v>
      </c>
      <c r="E2770" s="1" t="s">
        <v>3979</v>
      </c>
    </row>
    <row r="2771" spans="2:5" x14ac:dyDescent="0.2">
      <c r="B2771" s="1" t="s">
        <v>1705</v>
      </c>
      <c r="C2771" s="1" t="s">
        <v>5879</v>
      </c>
      <c r="D2771" s="1" t="s">
        <v>3978</v>
      </c>
      <c r="E2771" s="1" t="s">
        <v>3979</v>
      </c>
    </row>
    <row r="2772" spans="2:5" x14ac:dyDescent="0.2">
      <c r="B2772" s="1" t="s">
        <v>2566</v>
      </c>
      <c r="C2772" s="1" t="s">
        <v>6776</v>
      </c>
      <c r="D2772" s="1" t="s">
        <v>3978</v>
      </c>
      <c r="E2772" s="1" t="s">
        <v>3979</v>
      </c>
    </row>
    <row r="2773" spans="2:5" x14ac:dyDescent="0.2">
      <c r="B2773" s="1" t="s">
        <v>297</v>
      </c>
      <c r="C2773" s="1" t="s">
        <v>3956</v>
      </c>
      <c r="D2773" s="1" t="s">
        <v>3957</v>
      </c>
      <c r="E2773" s="1" t="s">
        <v>3958</v>
      </c>
    </row>
    <row r="2774" spans="2:5" x14ac:dyDescent="0.2">
      <c r="B2774" s="1" t="s">
        <v>749</v>
      </c>
      <c r="C2774" s="1" t="s">
        <v>4725</v>
      </c>
      <c r="D2774" s="1" t="s">
        <v>3978</v>
      </c>
      <c r="E2774" s="1" t="s">
        <v>3979</v>
      </c>
    </row>
    <row r="2775" spans="2:5" x14ac:dyDescent="0.2">
      <c r="B2775" s="1" t="s">
        <v>1637</v>
      </c>
      <c r="C2775" s="1" t="s">
        <v>5809</v>
      </c>
      <c r="D2775" s="1" t="s">
        <v>3978</v>
      </c>
      <c r="E2775" s="1" t="s">
        <v>3979</v>
      </c>
    </row>
    <row r="2776" spans="2:5" x14ac:dyDescent="0.2">
      <c r="B2776" s="1" t="s">
        <v>2503</v>
      </c>
      <c r="C2776" s="1" t="s">
        <v>6713</v>
      </c>
      <c r="D2776" s="1" t="s">
        <v>3978</v>
      </c>
      <c r="E2776" s="1" t="s">
        <v>3979</v>
      </c>
    </row>
    <row r="2777" spans="2:5" x14ac:dyDescent="0.2">
      <c r="B2777" s="1" t="s">
        <v>294</v>
      </c>
      <c r="C2777" s="1" t="s">
        <v>3948</v>
      </c>
      <c r="D2777" s="1" t="s">
        <v>3949</v>
      </c>
      <c r="E2777" s="1" t="s">
        <v>3942</v>
      </c>
    </row>
    <row r="2778" spans="2:5" x14ac:dyDescent="0.2">
      <c r="B2778" s="1" t="s">
        <v>523</v>
      </c>
      <c r="C2778" s="1" t="s">
        <v>4437</v>
      </c>
      <c r="D2778" s="1" t="s">
        <v>3978</v>
      </c>
      <c r="E2778" s="1" t="s">
        <v>3979</v>
      </c>
    </row>
    <row r="2779" spans="2:5" x14ac:dyDescent="0.2">
      <c r="B2779" s="1" t="s">
        <v>1442</v>
      </c>
      <c r="C2779" s="1" t="s">
        <v>5612</v>
      </c>
      <c r="D2779" s="1" t="s">
        <v>3978</v>
      </c>
      <c r="E2779" s="1" t="s">
        <v>3979</v>
      </c>
    </row>
    <row r="2780" spans="2:5" x14ac:dyDescent="0.2">
      <c r="B2780" s="1" t="s">
        <v>2317</v>
      </c>
      <c r="C2780" s="1" t="s">
        <v>6527</v>
      </c>
      <c r="D2780" s="1" t="s">
        <v>3978</v>
      </c>
      <c r="E2780" s="1" t="s">
        <v>3979</v>
      </c>
    </row>
    <row r="2781" spans="2:5" x14ac:dyDescent="0.2">
      <c r="B2781" s="1" t="s">
        <v>296</v>
      </c>
      <c r="C2781" s="1" t="s">
        <v>3953</v>
      </c>
      <c r="D2781" s="1" t="s">
        <v>3954</v>
      </c>
      <c r="E2781" s="1" t="s">
        <v>3955</v>
      </c>
    </row>
    <row r="2782" spans="2:5" x14ac:dyDescent="0.2">
      <c r="B2782" s="1" t="s">
        <v>684</v>
      </c>
      <c r="C2782" s="1" t="s">
        <v>4658</v>
      </c>
      <c r="D2782" s="1" t="s">
        <v>3978</v>
      </c>
      <c r="E2782" s="1" t="s">
        <v>3979</v>
      </c>
    </row>
    <row r="2783" spans="2:5" x14ac:dyDescent="0.2">
      <c r="B2783" s="1" t="s">
        <v>1573</v>
      </c>
      <c r="C2783" s="1" t="s">
        <v>5745</v>
      </c>
      <c r="D2783" s="1" t="s">
        <v>3978</v>
      </c>
      <c r="E2783" s="1" t="s">
        <v>3979</v>
      </c>
    </row>
    <row r="2784" spans="2:5" x14ac:dyDescent="0.2">
      <c r="B2784" s="1" t="s">
        <v>2440</v>
      </c>
      <c r="C2784" s="1" t="s">
        <v>6650</v>
      </c>
      <c r="D2784" s="1" t="s">
        <v>3978</v>
      </c>
      <c r="E2784" s="1" t="s">
        <v>3979</v>
      </c>
    </row>
    <row r="2785" spans="2:5" x14ac:dyDescent="0.2">
      <c r="B2785" s="1" t="s">
        <v>302</v>
      </c>
      <c r="C2785" s="1" t="s">
        <v>3971</v>
      </c>
      <c r="D2785" s="1" t="s">
        <v>3972</v>
      </c>
      <c r="E2785" s="1" t="s">
        <v>3973</v>
      </c>
    </row>
    <row r="2786" spans="2:5" x14ac:dyDescent="0.2">
      <c r="B2786" s="1" t="s">
        <v>1076</v>
      </c>
      <c r="C2786" s="1" t="s">
        <v>5056</v>
      </c>
      <c r="D2786" s="1" t="s">
        <v>3978</v>
      </c>
      <c r="E2786" s="1" t="s">
        <v>3979</v>
      </c>
    </row>
    <row r="2787" spans="2:5" x14ac:dyDescent="0.2">
      <c r="B2787" s="1" t="s">
        <v>1962</v>
      </c>
      <c r="C2787" s="1" t="s">
        <v>6138</v>
      </c>
      <c r="D2787" s="1" t="s">
        <v>3978</v>
      </c>
      <c r="E2787" s="1" t="s">
        <v>3979</v>
      </c>
    </row>
    <row r="2788" spans="2:5" x14ac:dyDescent="0.2">
      <c r="B2788" s="1" t="s">
        <v>2819</v>
      </c>
      <c r="C2788" s="1" t="s">
        <v>7029</v>
      </c>
      <c r="D2788" s="1" t="s">
        <v>3978</v>
      </c>
      <c r="E2788" s="1" t="s">
        <v>3979</v>
      </c>
    </row>
    <row r="2789" spans="2:5" x14ac:dyDescent="0.2">
      <c r="B2789" s="1" t="s">
        <v>301</v>
      </c>
      <c r="C2789" s="1" t="s">
        <v>3968</v>
      </c>
      <c r="D2789" s="1" t="s">
        <v>3969</v>
      </c>
      <c r="E2789" s="1" t="s">
        <v>3970</v>
      </c>
    </row>
    <row r="2790" spans="2:5" x14ac:dyDescent="0.2">
      <c r="B2790" s="1" t="s">
        <v>1008</v>
      </c>
      <c r="C2790" s="1" t="s">
        <v>4986</v>
      </c>
      <c r="D2790" s="1" t="s">
        <v>3978</v>
      </c>
      <c r="E2790" s="1" t="s">
        <v>3979</v>
      </c>
    </row>
    <row r="2791" spans="2:5" x14ac:dyDescent="0.2">
      <c r="B2791" s="1" t="s">
        <v>1898</v>
      </c>
      <c r="C2791" s="1" t="s">
        <v>6074</v>
      </c>
      <c r="D2791" s="1" t="s">
        <v>3978</v>
      </c>
      <c r="E2791" s="1" t="s">
        <v>3979</v>
      </c>
    </row>
    <row r="2792" spans="2:5" x14ac:dyDescent="0.2">
      <c r="B2792" s="1" t="s">
        <v>2755</v>
      </c>
      <c r="C2792" s="1" t="s">
        <v>6965</v>
      </c>
      <c r="D2792" s="1" t="s">
        <v>3978</v>
      </c>
      <c r="E2792" s="1" t="s">
        <v>3979</v>
      </c>
    </row>
    <row r="2793" spans="2:5" x14ac:dyDescent="0.2">
      <c r="B2793" s="1" t="s">
        <v>300</v>
      </c>
      <c r="C2793" s="1" t="s">
        <v>3965</v>
      </c>
      <c r="D2793" s="1" t="s">
        <v>3966</v>
      </c>
      <c r="E2793" s="1" t="s">
        <v>3967</v>
      </c>
    </row>
    <row r="2794" spans="2:5" x14ac:dyDescent="0.2">
      <c r="B2794" s="1" t="s">
        <v>943</v>
      </c>
      <c r="C2794" s="1" t="s">
        <v>4921</v>
      </c>
      <c r="D2794" s="1" t="s">
        <v>3978</v>
      </c>
      <c r="E2794" s="1" t="s">
        <v>3979</v>
      </c>
    </row>
    <row r="2795" spans="2:5" x14ac:dyDescent="0.2">
      <c r="B2795" s="1" t="s">
        <v>1834</v>
      </c>
      <c r="C2795" s="1" t="s">
        <v>6010</v>
      </c>
      <c r="D2795" s="1" t="s">
        <v>3978</v>
      </c>
      <c r="E2795" s="1" t="s">
        <v>3979</v>
      </c>
    </row>
    <row r="2796" spans="2:5" x14ac:dyDescent="0.2">
      <c r="B2796" s="1" t="s">
        <v>2693</v>
      </c>
      <c r="C2796" s="1" t="s">
        <v>6903</v>
      </c>
      <c r="D2796" s="1" t="s">
        <v>3978</v>
      </c>
      <c r="E2796" s="1" t="s">
        <v>3979</v>
      </c>
    </row>
    <row r="2797" spans="2:5" x14ac:dyDescent="0.2">
      <c r="B2797" s="1" t="s">
        <v>266</v>
      </c>
      <c r="C2797" s="1" t="s">
        <v>3865</v>
      </c>
      <c r="D2797" s="1" t="s">
        <v>3866</v>
      </c>
      <c r="E2797" s="1" t="s">
        <v>3867</v>
      </c>
    </row>
    <row r="2798" spans="2:5" x14ac:dyDescent="0.2">
      <c r="B2798" s="1" t="s">
        <v>267</v>
      </c>
      <c r="C2798" s="1" t="s">
        <v>3868</v>
      </c>
      <c r="D2798" s="1" t="s">
        <v>3869</v>
      </c>
      <c r="E2798" s="1" t="s">
        <v>3870</v>
      </c>
    </row>
    <row r="2799" spans="2:5" x14ac:dyDescent="0.2">
      <c r="B2799" s="1" t="s">
        <v>268</v>
      </c>
      <c r="C2799" s="1" t="s">
        <v>3871</v>
      </c>
      <c r="D2799" s="1" t="s">
        <v>3872</v>
      </c>
      <c r="E2799" s="1" t="s">
        <v>3873</v>
      </c>
    </row>
    <row r="2800" spans="2:5" x14ac:dyDescent="0.2">
      <c r="B2800" s="1" t="s">
        <v>269</v>
      </c>
      <c r="C2800" s="1" t="s">
        <v>3874</v>
      </c>
      <c r="D2800" s="1" t="s">
        <v>3875</v>
      </c>
      <c r="E2800" s="1" t="s">
        <v>3876</v>
      </c>
    </row>
    <row r="2801" spans="2:5" x14ac:dyDescent="0.2">
      <c r="B2801" s="1" t="s">
        <v>270</v>
      </c>
      <c r="C2801" s="1" t="s">
        <v>3877</v>
      </c>
      <c r="D2801" s="1" t="s">
        <v>3878</v>
      </c>
      <c r="E2801" s="1" t="s">
        <v>3879</v>
      </c>
    </row>
    <row r="2802" spans="2:5" x14ac:dyDescent="0.2">
      <c r="B2802" s="1" t="s">
        <v>271</v>
      </c>
      <c r="C2802" s="1" t="s">
        <v>3880</v>
      </c>
      <c r="D2802" s="1" t="s">
        <v>3881</v>
      </c>
      <c r="E2802" s="1" t="s">
        <v>3882</v>
      </c>
    </row>
    <row r="2803" spans="2:5" x14ac:dyDescent="0.2">
      <c r="B2803" s="1" t="s">
        <v>272</v>
      </c>
      <c r="C2803" s="1" t="s">
        <v>3883</v>
      </c>
      <c r="D2803" s="1" t="s">
        <v>3884</v>
      </c>
      <c r="E2803" s="1" t="s">
        <v>3885</v>
      </c>
    </row>
    <row r="2804" spans="2:5" x14ac:dyDescent="0.2">
      <c r="B2804" s="1" t="s">
        <v>273</v>
      </c>
      <c r="C2804" s="1" t="s">
        <v>3886</v>
      </c>
      <c r="D2804" s="1" t="s">
        <v>3887</v>
      </c>
      <c r="E2804" s="1" t="s">
        <v>3888</v>
      </c>
    </row>
    <row r="2805" spans="2:5" x14ac:dyDescent="0.2">
      <c r="B2805" s="1" t="s">
        <v>274</v>
      </c>
      <c r="C2805" s="1" t="s">
        <v>3889</v>
      </c>
      <c r="D2805" s="1" t="s">
        <v>3890</v>
      </c>
      <c r="E2805" s="1" t="s">
        <v>3891</v>
      </c>
    </row>
    <row r="2806" spans="2:5" x14ac:dyDescent="0.2">
      <c r="B2806" s="1" t="s">
        <v>1213</v>
      </c>
      <c r="C2806" s="1" t="s">
        <v>5337</v>
      </c>
      <c r="D2806" s="1" t="s">
        <v>3884</v>
      </c>
      <c r="E2806" s="1" t="s">
        <v>3885</v>
      </c>
    </row>
    <row r="2807" spans="2:5" x14ac:dyDescent="0.2">
      <c r="B2807" s="1" t="s">
        <v>1214</v>
      </c>
      <c r="C2807" s="1" t="s">
        <v>5338</v>
      </c>
      <c r="D2807" s="1" t="s">
        <v>3887</v>
      </c>
      <c r="E2807" s="1" t="s">
        <v>3888</v>
      </c>
    </row>
    <row r="2808" spans="2:5" x14ac:dyDescent="0.2">
      <c r="B2808" s="1" t="s">
        <v>1215</v>
      </c>
      <c r="C2808" s="1" t="s">
        <v>5339</v>
      </c>
      <c r="D2808" s="1" t="s">
        <v>3890</v>
      </c>
      <c r="E2808" s="1" t="s">
        <v>3891</v>
      </c>
    </row>
    <row r="2809" spans="2:5" x14ac:dyDescent="0.2">
      <c r="B2809" s="1" t="s">
        <v>1216</v>
      </c>
      <c r="C2809" s="1" t="s">
        <v>5340</v>
      </c>
      <c r="D2809" s="1" t="s">
        <v>5341</v>
      </c>
      <c r="E2809" s="1" t="s">
        <v>5342</v>
      </c>
    </row>
    <row r="2810" spans="2:5" x14ac:dyDescent="0.2">
      <c r="B2810" s="1" t="s">
        <v>2092</v>
      </c>
      <c r="C2810" s="1" t="s">
        <v>6280</v>
      </c>
      <c r="D2810" s="1" t="s">
        <v>3884</v>
      </c>
      <c r="E2810" s="1" t="s">
        <v>3885</v>
      </c>
    </row>
    <row r="2811" spans="2:5" x14ac:dyDescent="0.2">
      <c r="B2811" s="1" t="s">
        <v>2093</v>
      </c>
      <c r="C2811" s="1" t="s">
        <v>6281</v>
      </c>
      <c r="D2811" s="1" t="s">
        <v>3887</v>
      </c>
      <c r="E2811" s="1" t="s">
        <v>3888</v>
      </c>
    </row>
    <row r="2812" spans="2:5" x14ac:dyDescent="0.2">
      <c r="B2812" s="1" t="s">
        <v>2094</v>
      </c>
      <c r="C2812" s="1" t="s">
        <v>6282</v>
      </c>
      <c r="D2812" s="1" t="s">
        <v>3890</v>
      </c>
      <c r="E2812" s="1" t="s">
        <v>3891</v>
      </c>
    </row>
    <row r="2813" spans="2:5" x14ac:dyDescent="0.2">
      <c r="B2813" s="1" t="s">
        <v>2095</v>
      </c>
      <c r="C2813" s="1" t="s">
        <v>6283</v>
      </c>
      <c r="D2813" s="1" t="s">
        <v>5341</v>
      </c>
      <c r="E2813" s="1" t="s">
        <v>5342</v>
      </c>
    </row>
    <row r="2814" spans="2:5" x14ac:dyDescent="0.2">
      <c r="B2814" s="1" t="s">
        <v>2948</v>
      </c>
      <c r="C2814" s="1" t="s">
        <v>7158</v>
      </c>
      <c r="D2814" s="1" t="s">
        <v>3884</v>
      </c>
      <c r="E2814" s="1" t="s">
        <v>3885</v>
      </c>
    </row>
    <row r="2815" spans="2:5" x14ac:dyDescent="0.2">
      <c r="B2815" s="1" t="s">
        <v>2949</v>
      </c>
      <c r="C2815" s="1" t="s">
        <v>7159</v>
      </c>
      <c r="D2815" s="1" t="s">
        <v>3887</v>
      </c>
      <c r="E2815" s="1" t="s">
        <v>3888</v>
      </c>
    </row>
    <row r="2816" spans="2:5" x14ac:dyDescent="0.2">
      <c r="B2816" s="1" t="s">
        <v>2950</v>
      </c>
      <c r="C2816" s="1" t="s">
        <v>7160</v>
      </c>
      <c r="D2816" s="1" t="s">
        <v>3890</v>
      </c>
      <c r="E2816" s="1" t="s">
        <v>3891</v>
      </c>
    </row>
    <row r="2817" spans="2:5" x14ac:dyDescent="0.2">
      <c r="B2817" s="1" t="s">
        <v>2951</v>
      </c>
      <c r="C2817" s="1" t="s">
        <v>7161</v>
      </c>
      <c r="D2817" s="1" t="s">
        <v>5341</v>
      </c>
      <c r="E2817" s="1" t="s">
        <v>5342</v>
      </c>
    </row>
    <row r="2818" spans="2:5" x14ac:dyDescent="0.2">
      <c r="B2818" s="1" t="s">
        <v>305</v>
      </c>
      <c r="C2818" s="1" t="s">
        <v>3980</v>
      </c>
      <c r="D2818" s="1" t="s">
        <v>3981</v>
      </c>
      <c r="E2818" s="1" t="s">
        <v>3982</v>
      </c>
    </row>
    <row r="2819" spans="2:5" x14ac:dyDescent="0.2">
      <c r="B2819" s="1" t="s">
        <v>306</v>
      </c>
      <c r="C2819" s="1" t="s">
        <v>3983</v>
      </c>
      <c r="D2819" s="1" t="s">
        <v>3984</v>
      </c>
      <c r="E2819" s="1" t="s">
        <v>3985</v>
      </c>
    </row>
    <row r="2820" spans="2:5" x14ac:dyDescent="0.2">
      <c r="B2820" s="1" t="s">
        <v>1221</v>
      </c>
      <c r="C2820" s="1" t="s">
        <v>5352</v>
      </c>
      <c r="D2820" s="1" t="s">
        <v>5353</v>
      </c>
      <c r="E2820" s="1" t="s">
        <v>5354</v>
      </c>
    </row>
    <row r="2821" spans="2:5" x14ac:dyDescent="0.2">
      <c r="B2821" s="1" t="s">
        <v>2100</v>
      </c>
      <c r="C2821" s="1" t="s">
        <v>6288</v>
      </c>
      <c r="D2821" s="1" t="s">
        <v>5353</v>
      </c>
      <c r="E2821" s="1" t="s">
        <v>5354</v>
      </c>
    </row>
    <row r="2822" spans="2:5" x14ac:dyDescent="0.2">
      <c r="B2822" s="1" t="s">
        <v>2956</v>
      </c>
      <c r="C2822" s="1" t="s">
        <v>7166</v>
      </c>
      <c r="D2822" s="1" t="s">
        <v>5353</v>
      </c>
      <c r="E2822" s="1" t="s">
        <v>5354</v>
      </c>
    </row>
    <row r="2823" spans="2:5" x14ac:dyDescent="0.2">
      <c r="B2823" s="1" t="s">
        <v>173</v>
      </c>
      <c r="C2823" s="1" t="s">
        <v>3586</v>
      </c>
      <c r="D2823" s="1" t="s">
        <v>3587</v>
      </c>
      <c r="E2823" s="1" t="s">
        <v>3588</v>
      </c>
    </row>
    <row r="2824" spans="2:5" x14ac:dyDescent="0.2">
      <c r="B2824" s="1" t="s">
        <v>1295</v>
      </c>
      <c r="C2824" s="1" t="s">
        <v>3586</v>
      </c>
      <c r="D2824" s="1" t="s">
        <v>3587</v>
      </c>
      <c r="E2824" s="1" t="s">
        <v>3588</v>
      </c>
    </row>
    <row r="2825" spans="2:5" x14ac:dyDescent="0.2">
      <c r="B2825" s="1" t="s">
        <v>2175</v>
      </c>
      <c r="C2825" s="1" t="s">
        <v>3586</v>
      </c>
      <c r="D2825" s="1" t="s">
        <v>3587</v>
      </c>
      <c r="E2825" s="1" t="s">
        <v>3588</v>
      </c>
    </row>
    <row r="2826" spans="2:5" x14ac:dyDescent="0.2">
      <c r="B2826" s="1" t="s">
        <v>3031</v>
      </c>
      <c r="C2826" s="1" t="s">
        <v>3586</v>
      </c>
      <c r="D2826" s="1" t="s">
        <v>3587</v>
      </c>
      <c r="E2826" s="1" t="s">
        <v>3588</v>
      </c>
    </row>
    <row r="2827" spans="2:5" x14ac:dyDescent="0.2">
      <c r="B2827" s="1" t="s">
        <v>201</v>
      </c>
      <c r="C2827" s="1" t="s">
        <v>3670</v>
      </c>
      <c r="D2827" s="1" t="s">
        <v>3671</v>
      </c>
      <c r="E2827" s="1" t="s">
        <v>3672</v>
      </c>
    </row>
    <row r="2828" spans="2:5" x14ac:dyDescent="0.2">
      <c r="B2828" s="1" t="s">
        <v>202</v>
      </c>
      <c r="C2828" s="1" t="s">
        <v>3673</v>
      </c>
      <c r="D2828" s="1" t="s">
        <v>3674</v>
      </c>
      <c r="E2828" s="1" t="s">
        <v>3675</v>
      </c>
    </row>
    <row r="2829" spans="2:5" x14ac:dyDescent="0.2">
      <c r="B2829" s="1" t="s">
        <v>203</v>
      </c>
      <c r="C2829" s="1" t="s">
        <v>3676</v>
      </c>
      <c r="D2829" s="1" t="s">
        <v>3677</v>
      </c>
      <c r="E2829" s="1" t="s">
        <v>3678</v>
      </c>
    </row>
    <row r="2830" spans="2:5" x14ac:dyDescent="0.2">
      <c r="B2830" s="1" t="s">
        <v>204</v>
      </c>
      <c r="C2830" s="1" t="s">
        <v>3679</v>
      </c>
      <c r="D2830" s="1" t="s">
        <v>3680</v>
      </c>
      <c r="E2830" s="1" t="s">
        <v>3681</v>
      </c>
    </row>
    <row r="2831" spans="2:5" x14ac:dyDescent="0.2">
      <c r="B2831" s="1" t="s">
        <v>205</v>
      </c>
      <c r="C2831" s="1" t="s">
        <v>3682</v>
      </c>
      <c r="D2831" s="1" t="s">
        <v>3683</v>
      </c>
      <c r="E2831" s="1" t="s">
        <v>3684</v>
      </c>
    </row>
    <row r="2832" spans="2:5" x14ac:dyDescent="0.2">
      <c r="B2832" s="1" t="s">
        <v>206</v>
      </c>
      <c r="C2832" s="1" t="s">
        <v>3685</v>
      </c>
      <c r="D2832" s="1" t="s">
        <v>3686</v>
      </c>
      <c r="E2832" s="1" t="s">
        <v>3687</v>
      </c>
    </row>
    <row r="2833" spans="2:5" x14ac:dyDescent="0.2">
      <c r="B2833" s="1" t="s">
        <v>207</v>
      </c>
      <c r="C2833" s="1" t="s">
        <v>3688</v>
      </c>
      <c r="D2833" s="1" t="s">
        <v>3689</v>
      </c>
      <c r="E2833" s="1" t="s">
        <v>3690</v>
      </c>
    </row>
    <row r="2834" spans="2:5" x14ac:dyDescent="0.2">
      <c r="B2834" s="1" t="s">
        <v>208</v>
      </c>
      <c r="C2834" s="1" t="s">
        <v>3691</v>
      </c>
      <c r="D2834" s="1" t="s">
        <v>3692</v>
      </c>
      <c r="E2834" s="1" t="s">
        <v>3693</v>
      </c>
    </row>
    <row r="2835" spans="2:5" x14ac:dyDescent="0.2">
      <c r="B2835" s="1" t="s">
        <v>209</v>
      </c>
      <c r="C2835" s="1" t="s">
        <v>3694</v>
      </c>
      <c r="D2835" s="1" t="s">
        <v>3695</v>
      </c>
      <c r="E2835" s="1" t="s">
        <v>3696</v>
      </c>
    </row>
    <row r="2836" spans="2:5" x14ac:dyDescent="0.2">
      <c r="B2836" s="1" t="s">
        <v>210</v>
      </c>
      <c r="C2836" s="1" t="s">
        <v>3697</v>
      </c>
      <c r="D2836" s="1" t="s">
        <v>3698</v>
      </c>
      <c r="E2836" s="1" t="s">
        <v>3699</v>
      </c>
    </row>
    <row r="2837" spans="2:5" x14ac:dyDescent="0.2">
      <c r="B2837" s="1" t="s">
        <v>211</v>
      </c>
      <c r="C2837" s="1" t="s">
        <v>3700</v>
      </c>
      <c r="D2837" s="1" t="s">
        <v>3701</v>
      </c>
      <c r="E2837" s="1" t="s">
        <v>3702</v>
      </c>
    </row>
    <row r="2838" spans="2:5" x14ac:dyDescent="0.2">
      <c r="B2838" s="1" t="s">
        <v>212</v>
      </c>
      <c r="C2838" s="1" t="s">
        <v>3703</v>
      </c>
      <c r="D2838" s="1" t="s">
        <v>3704</v>
      </c>
      <c r="E2838" s="1" t="s">
        <v>3705</v>
      </c>
    </row>
    <row r="2839" spans="2:5" x14ac:dyDescent="0.2">
      <c r="B2839" s="1" t="s">
        <v>200</v>
      </c>
      <c r="C2839" s="1" t="s">
        <v>3667</v>
      </c>
      <c r="D2839" s="1" t="s">
        <v>3668</v>
      </c>
      <c r="E2839" s="1" t="s">
        <v>3669</v>
      </c>
    </row>
    <row r="2840" spans="2:5" x14ac:dyDescent="0.2">
      <c r="B2840" s="1" t="s">
        <v>199</v>
      </c>
      <c r="C2840" s="1" t="s">
        <v>3664</v>
      </c>
      <c r="D2840" s="1" t="s">
        <v>3665</v>
      </c>
      <c r="E2840" s="1" t="s">
        <v>3666</v>
      </c>
    </row>
    <row r="2841" spans="2:5" x14ac:dyDescent="0.2">
      <c r="B2841" s="1" t="s">
        <v>198</v>
      </c>
      <c r="C2841" s="1" t="s">
        <v>3661</v>
      </c>
      <c r="D2841" s="1" t="s">
        <v>3662</v>
      </c>
      <c r="E2841" s="1" t="s">
        <v>3663</v>
      </c>
    </row>
    <row r="2842" spans="2:5" x14ac:dyDescent="0.2">
      <c r="B2842" s="1" t="s">
        <v>197</v>
      </c>
      <c r="C2842" s="1" t="s">
        <v>3658</v>
      </c>
      <c r="D2842" s="1" t="s">
        <v>3659</v>
      </c>
      <c r="E2842" s="1" t="s">
        <v>3660</v>
      </c>
    </row>
    <row r="2843" spans="2:5" x14ac:dyDescent="0.2">
      <c r="B2843" s="1" t="s">
        <v>196</v>
      </c>
      <c r="C2843" s="1" t="s">
        <v>3655</v>
      </c>
      <c r="D2843" s="1" t="s">
        <v>3656</v>
      </c>
      <c r="E2843" s="1" t="s">
        <v>3657</v>
      </c>
    </row>
    <row r="2844" spans="2:5" x14ac:dyDescent="0.2">
      <c r="B2844" s="1" t="s">
        <v>195</v>
      </c>
      <c r="C2844" s="1" t="s">
        <v>3652</v>
      </c>
      <c r="D2844" s="1" t="s">
        <v>3653</v>
      </c>
      <c r="E2844" s="1" t="s">
        <v>3654</v>
      </c>
    </row>
    <row r="2845" spans="2:5" x14ac:dyDescent="0.2">
      <c r="B2845" s="1" t="s">
        <v>194</v>
      </c>
      <c r="C2845" s="1" t="s">
        <v>3649</v>
      </c>
      <c r="D2845" s="1" t="s">
        <v>3650</v>
      </c>
      <c r="E2845" s="1" t="s">
        <v>3651</v>
      </c>
    </row>
    <row r="2846" spans="2:5" x14ac:dyDescent="0.2">
      <c r="B2846" s="1" t="s">
        <v>193</v>
      </c>
      <c r="C2846" s="1" t="s">
        <v>3646</v>
      </c>
      <c r="D2846" s="1" t="s">
        <v>3647</v>
      </c>
      <c r="E2846" s="1" t="s">
        <v>3648</v>
      </c>
    </row>
    <row r="2847" spans="2:5" x14ac:dyDescent="0.2">
      <c r="B2847" s="1" t="s">
        <v>192</v>
      </c>
      <c r="C2847" s="1" t="s">
        <v>3643</v>
      </c>
      <c r="D2847" s="1" t="s">
        <v>3644</v>
      </c>
      <c r="E2847" s="1" t="s">
        <v>3645</v>
      </c>
    </row>
    <row r="2848" spans="2:5" x14ac:dyDescent="0.2">
      <c r="B2848" s="1" t="s">
        <v>191</v>
      </c>
      <c r="C2848" s="1" t="s">
        <v>3640</v>
      </c>
      <c r="D2848" s="1" t="s">
        <v>3641</v>
      </c>
      <c r="E2848" s="1" t="s">
        <v>3642</v>
      </c>
    </row>
    <row r="2849" spans="2:5" x14ac:dyDescent="0.2">
      <c r="B2849" s="1" t="s">
        <v>190</v>
      </c>
      <c r="C2849" s="1" t="s">
        <v>3637</v>
      </c>
      <c r="D2849" s="1" t="s">
        <v>3638</v>
      </c>
      <c r="E2849" s="1" t="s">
        <v>3639</v>
      </c>
    </row>
    <row r="2850" spans="2:5" x14ac:dyDescent="0.2">
      <c r="B2850" s="1" t="s">
        <v>189</v>
      </c>
      <c r="C2850" s="1" t="s">
        <v>3634</v>
      </c>
      <c r="D2850" s="1" t="s">
        <v>3635</v>
      </c>
      <c r="E2850" s="1" t="s">
        <v>3636</v>
      </c>
    </row>
    <row r="2851" spans="2:5" x14ac:dyDescent="0.2">
      <c r="B2851" s="1" t="s">
        <v>188</v>
      </c>
      <c r="C2851" s="1" t="s">
        <v>3631</v>
      </c>
      <c r="D2851" s="1" t="s">
        <v>3632</v>
      </c>
      <c r="E2851" s="1" t="s">
        <v>3633</v>
      </c>
    </row>
    <row r="2852" spans="2:5" x14ac:dyDescent="0.2">
      <c r="B2852" s="1" t="s">
        <v>213</v>
      </c>
      <c r="C2852" s="1" t="s">
        <v>3706</v>
      </c>
      <c r="D2852" s="1" t="s">
        <v>3707</v>
      </c>
      <c r="E2852" s="1" t="s">
        <v>3708</v>
      </c>
    </row>
    <row r="2853" spans="2:5" x14ac:dyDescent="0.2">
      <c r="B2853" s="1" t="s">
        <v>227</v>
      </c>
      <c r="C2853" s="1" t="s">
        <v>3748</v>
      </c>
      <c r="D2853" s="1" t="s">
        <v>3749</v>
      </c>
      <c r="E2853" s="1" t="s">
        <v>3750</v>
      </c>
    </row>
    <row r="2854" spans="2:5" x14ac:dyDescent="0.2">
      <c r="B2854" s="1" t="s">
        <v>228</v>
      </c>
      <c r="C2854" s="1" t="s">
        <v>3751</v>
      </c>
      <c r="D2854" s="1" t="s">
        <v>3752</v>
      </c>
      <c r="E2854" s="1" t="s">
        <v>3753</v>
      </c>
    </row>
    <row r="2855" spans="2:5" x14ac:dyDescent="0.2">
      <c r="B2855" s="1" t="s">
        <v>229</v>
      </c>
      <c r="C2855" s="1" t="s">
        <v>3754</v>
      </c>
      <c r="D2855" s="1" t="s">
        <v>3755</v>
      </c>
      <c r="E2855" s="1" t="s">
        <v>3756</v>
      </c>
    </row>
    <row r="2856" spans="2:5" x14ac:dyDescent="0.2">
      <c r="B2856" s="1" t="s">
        <v>230</v>
      </c>
      <c r="C2856" s="1" t="s">
        <v>3757</v>
      </c>
      <c r="D2856" s="1" t="s">
        <v>3758</v>
      </c>
      <c r="E2856" s="1" t="s">
        <v>3759</v>
      </c>
    </row>
    <row r="2857" spans="2:5" x14ac:dyDescent="0.2">
      <c r="B2857" s="1" t="s">
        <v>598</v>
      </c>
      <c r="C2857" s="1" t="s">
        <v>4532</v>
      </c>
      <c r="D2857" s="1" t="s">
        <v>4533</v>
      </c>
      <c r="E2857" s="1" t="s">
        <v>4534</v>
      </c>
    </row>
    <row r="2858" spans="2:5" x14ac:dyDescent="0.2">
      <c r="B2858" s="1" t="s">
        <v>599</v>
      </c>
      <c r="C2858" s="1" t="s">
        <v>4535</v>
      </c>
      <c r="D2858" s="1" t="s">
        <v>4536</v>
      </c>
      <c r="E2858" s="1" t="s">
        <v>4537</v>
      </c>
    </row>
    <row r="2859" spans="2:5" x14ac:dyDescent="0.2">
      <c r="B2859" s="1" t="s">
        <v>600</v>
      </c>
      <c r="C2859" s="1" t="s">
        <v>4538</v>
      </c>
      <c r="D2859" s="1" t="s">
        <v>4539</v>
      </c>
      <c r="E2859" s="1" t="s">
        <v>4540</v>
      </c>
    </row>
    <row r="2860" spans="2:5" x14ac:dyDescent="0.2">
      <c r="B2860" s="1" t="s">
        <v>601</v>
      </c>
      <c r="C2860" s="1" t="s">
        <v>4541</v>
      </c>
      <c r="D2860" s="1" t="s">
        <v>4542</v>
      </c>
      <c r="E2860" s="1" t="s">
        <v>4543</v>
      </c>
    </row>
    <row r="2861" spans="2:5" x14ac:dyDescent="0.2">
      <c r="B2861" s="1" t="s">
        <v>231</v>
      </c>
      <c r="C2861" s="1" t="s">
        <v>3760</v>
      </c>
      <c r="D2861" s="1" t="s">
        <v>3761</v>
      </c>
      <c r="E2861" s="1" t="s">
        <v>3762</v>
      </c>
    </row>
    <row r="2862" spans="2:5" x14ac:dyDescent="0.2">
      <c r="B2862" s="1" t="s">
        <v>232</v>
      </c>
      <c r="C2862" s="1" t="s">
        <v>3763</v>
      </c>
      <c r="D2862" s="1" t="s">
        <v>3764</v>
      </c>
      <c r="E2862" s="1" t="s">
        <v>3765</v>
      </c>
    </row>
    <row r="2863" spans="2:5" x14ac:dyDescent="0.2">
      <c r="B2863" s="1" t="s">
        <v>233</v>
      </c>
      <c r="C2863" s="1" t="s">
        <v>3766</v>
      </c>
      <c r="D2863" s="1" t="s">
        <v>3767</v>
      </c>
      <c r="E2863" s="1" t="s">
        <v>3768</v>
      </c>
    </row>
    <row r="2864" spans="2:5" x14ac:dyDescent="0.2">
      <c r="B2864" s="1" t="s">
        <v>234</v>
      </c>
      <c r="C2864" s="1" t="s">
        <v>3769</v>
      </c>
      <c r="D2864" s="1" t="s">
        <v>3770</v>
      </c>
      <c r="E2864" s="1" t="s">
        <v>3771</v>
      </c>
    </row>
    <row r="2865" spans="2:5" x14ac:dyDescent="0.2">
      <c r="B2865" s="1" t="s">
        <v>235</v>
      </c>
      <c r="C2865" s="1" t="s">
        <v>3772</v>
      </c>
      <c r="D2865" s="1" t="s">
        <v>3773</v>
      </c>
      <c r="E2865" s="1" t="s">
        <v>3774</v>
      </c>
    </row>
    <row r="2866" spans="2:5" x14ac:dyDescent="0.2">
      <c r="B2866" s="1" t="s">
        <v>236</v>
      </c>
      <c r="C2866" s="1" t="s">
        <v>3775</v>
      </c>
      <c r="D2866" s="1" t="s">
        <v>3776</v>
      </c>
      <c r="E2866" s="1" t="s">
        <v>3777</v>
      </c>
    </row>
    <row r="2867" spans="2:5" x14ac:dyDescent="0.2">
      <c r="B2867" s="1" t="s">
        <v>237</v>
      </c>
      <c r="C2867" s="1" t="s">
        <v>3778</v>
      </c>
      <c r="D2867" s="1" t="s">
        <v>3779</v>
      </c>
      <c r="E2867" s="1" t="s">
        <v>3780</v>
      </c>
    </row>
    <row r="2868" spans="2:5" x14ac:dyDescent="0.2">
      <c r="B2868" s="1" t="s">
        <v>238</v>
      </c>
      <c r="C2868" s="1" t="s">
        <v>3781</v>
      </c>
      <c r="D2868" s="1" t="s">
        <v>3782</v>
      </c>
      <c r="E2868" s="1" t="s">
        <v>3783</v>
      </c>
    </row>
    <row r="2869" spans="2:5" x14ac:dyDescent="0.2">
      <c r="B2869" s="1" t="s">
        <v>590</v>
      </c>
      <c r="C2869" s="1" t="s">
        <v>4508</v>
      </c>
      <c r="D2869" s="1" t="s">
        <v>4509</v>
      </c>
      <c r="E2869" s="1" t="s">
        <v>4510</v>
      </c>
    </row>
    <row r="2870" spans="2:5" x14ac:dyDescent="0.2">
      <c r="B2870" s="1" t="s">
        <v>591</v>
      </c>
      <c r="C2870" s="1" t="s">
        <v>4511</v>
      </c>
      <c r="D2870" s="1" t="s">
        <v>4512</v>
      </c>
      <c r="E2870" s="1" t="s">
        <v>4513</v>
      </c>
    </row>
    <row r="2871" spans="2:5" x14ac:dyDescent="0.2">
      <c r="B2871" s="1" t="s">
        <v>592</v>
      </c>
      <c r="C2871" s="1" t="s">
        <v>4514</v>
      </c>
      <c r="D2871" s="1" t="s">
        <v>4515</v>
      </c>
      <c r="E2871" s="1" t="s">
        <v>4516</v>
      </c>
    </row>
    <row r="2872" spans="2:5" x14ac:dyDescent="0.2">
      <c r="B2872" s="1" t="s">
        <v>593</v>
      </c>
      <c r="C2872" s="1" t="s">
        <v>4517</v>
      </c>
      <c r="D2872" s="1" t="s">
        <v>4518</v>
      </c>
      <c r="E2872" s="1" t="s">
        <v>4519</v>
      </c>
    </row>
    <row r="2873" spans="2:5" x14ac:dyDescent="0.2">
      <c r="B2873" s="1" t="s">
        <v>594</v>
      </c>
      <c r="C2873" s="1" t="s">
        <v>4520</v>
      </c>
      <c r="D2873" s="1" t="s">
        <v>4521</v>
      </c>
      <c r="E2873" s="1" t="s">
        <v>4522</v>
      </c>
    </row>
    <row r="2874" spans="2:5" x14ac:dyDescent="0.2">
      <c r="B2874" s="1" t="s">
        <v>595</v>
      </c>
      <c r="C2874" s="1" t="s">
        <v>4523</v>
      </c>
      <c r="D2874" s="1" t="s">
        <v>4524</v>
      </c>
      <c r="E2874" s="1" t="s">
        <v>4525</v>
      </c>
    </row>
    <row r="2875" spans="2:5" x14ac:dyDescent="0.2">
      <c r="B2875" s="1" t="s">
        <v>596</v>
      </c>
      <c r="C2875" s="1" t="s">
        <v>4526</v>
      </c>
      <c r="D2875" s="1" t="s">
        <v>4527</v>
      </c>
      <c r="E2875" s="1" t="s">
        <v>4528</v>
      </c>
    </row>
    <row r="2876" spans="2:5" x14ac:dyDescent="0.2">
      <c r="B2876" s="1" t="s">
        <v>597</v>
      </c>
      <c r="C2876" s="1" t="s">
        <v>4529</v>
      </c>
      <c r="D2876" s="1" t="s">
        <v>4530</v>
      </c>
      <c r="E2876" s="1" t="s">
        <v>4531</v>
      </c>
    </row>
    <row r="2877" spans="2:5" x14ac:dyDescent="0.2">
      <c r="B2877" s="1" t="s">
        <v>226</v>
      </c>
      <c r="C2877" s="1" t="s">
        <v>3745</v>
      </c>
      <c r="D2877" s="1" t="s">
        <v>3746</v>
      </c>
      <c r="E2877" s="1" t="s">
        <v>3747</v>
      </c>
    </row>
    <row r="2878" spans="2:5" x14ac:dyDescent="0.2">
      <c r="B2878" s="1" t="s">
        <v>225</v>
      </c>
      <c r="C2878" s="1" t="s">
        <v>3742</v>
      </c>
      <c r="D2878" s="1" t="s">
        <v>3743</v>
      </c>
      <c r="E2878" s="1" t="s">
        <v>3744</v>
      </c>
    </row>
    <row r="2879" spans="2:5" x14ac:dyDescent="0.2">
      <c r="B2879" s="1" t="s">
        <v>224</v>
      </c>
      <c r="C2879" s="1" t="s">
        <v>3739</v>
      </c>
      <c r="D2879" s="1" t="s">
        <v>3740</v>
      </c>
      <c r="E2879" s="1" t="s">
        <v>3741</v>
      </c>
    </row>
    <row r="2880" spans="2:5" x14ac:dyDescent="0.2">
      <c r="B2880" s="1" t="s">
        <v>223</v>
      </c>
      <c r="C2880" s="1" t="s">
        <v>3736</v>
      </c>
      <c r="D2880" s="1" t="s">
        <v>3737</v>
      </c>
      <c r="E2880" s="1" t="s">
        <v>3738</v>
      </c>
    </row>
    <row r="2881" spans="2:5" x14ac:dyDescent="0.2">
      <c r="B2881" s="1" t="s">
        <v>222</v>
      </c>
      <c r="C2881" s="1" t="s">
        <v>3733</v>
      </c>
      <c r="D2881" s="1" t="s">
        <v>3734</v>
      </c>
      <c r="E2881" s="1" t="s">
        <v>3735</v>
      </c>
    </row>
    <row r="2882" spans="2:5" x14ac:dyDescent="0.2">
      <c r="B2882" s="1" t="s">
        <v>221</v>
      </c>
      <c r="C2882" s="1" t="s">
        <v>3730</v>
      </c>
      <c r="D2882" s="1" t="s">
        <v>3731</v>
      </c>
      <c r="E2882" s="1" t="s">
        <v>3732</v>
      </c>
    </row>
    <row r="2883" spans="2:5" x14ac:dyDescent="0.2">
      <c r="B2883" s="1" t="s">
        <v>220</v>
      </c>
      <c r="C2883" s="1" t="s">
        <v>3727</v>
      </c>
      <c r="D2883" s="1" t="s">
        <v>3728</v>
      </c>
      <c r="E2883" s="1" t="s">
        <v>3729</v>
      </c>
    </row>
    <row r="2884" spans="2:5" x14ac:dyDescent="0.2">
      <c r="B2884" s="1" t="s">
        <v>219</v>
      </c>
      <c r="C2884" s="1" t="s">
        <v>3724</v>
      </c>
      <c r="D2884" s="1" t="s">
        <v>3725</v>
      </c>
      <c r="E2884" s="1" t="s">
        <v>3726</v>
      </c>
    </row>
    <row r="2885" spans="2:5" x14ac:dyDescent="0.2">
      <c r="B2885" s="1" t="s">
        <v>218</v>
      </c>
      <c r="C2885" s="1" t="s">
        <v>3721</v>
      </c>
      <c r="D2885" s="1" t="s">
        <v>3722</v>
      </c>
      <c r="E2885" s="1" t="s">
        <v>3723</v>
      </c>
    </row>
    <row r="2886" spans="2:5" x14ac:dyDescent="0.2">
      <c r="B2886" s="1" t="s">
        <v>217</v>
      </c>
      <c r="C2886" s="1" t="s">
        <v>3718</v>
      </c>
      <c r="D2886" s="1" t="s">
        <v>3719</v>
      </c>
      <c r="E2886" s="1" t="s">
        <v>3720</v>
      </c>
    </row>
    <row r="2887" spans="2:5" x14ac:dyDescent="0.2">
      <c r="B2887" s="1" t="s">
        <v>216</v>
      </c>
      <c r="C2887" s="1" t="s">
        <v>3715</v>
      </c>
      <c r="D2887" s="1" t="s">
        <v>3716</v>
      </c>
      <c r="E2887" s="1" t="s">
        <v>3717</v>
      </c>
    </row>
    <row r="2888" spans="2:5" x14ac:dyDescent="0.2">
      <c r="B2888" s="1" t="s">
        <v>215</v>
      </c>
      <c r="C2888" s="1" t="s">
        <v>3712</v>
      </c>
      <c r="D2888" s="1" t="s">
        <v>3713</v>
      </c>
      <c r="E2888" s="1" t="s">
        <v>3714</v>
      </c>
    </row>
    <row r="2889" spans="2:5" x14ac:dyDescent="0.2">
      <c r="B2889" s="1" t="s">
        <v>214</v>
      </c>
      <c r="C2889" s="1" t="s">
        <v>3709</v>
      </c>
      <c r="D2889" s="1" t="s">
        <v>3710</v>
      </c>
      <c r="E2889" s="1" t="s">
        <v>3711</v>
      </c>
    </row>
    <row r="2890" spans="2:5" x14ac:dyDescent="0.2">
      <c r="B2890" s="1" t="s">
        <v>602</v>
      </c>
      <c r="C2890" s="1" t="s">
        <v>4544</v>
      </c>
      <c r="D2890" s="1" t="s">
        <v>4545</v>
      </c>
      <c r="E2890" s="1" t="s">
        <v>4546</v>
      </c>
    </row>
    <row r="2891" spans="2:5" x14ac:dyDescent="0.2">
      <c r="B2891" s="1" t="s">
        <v>239</v>
      </c>
      <c r="C2891" s="1" t="s">
        <v>3784</v>
      </c>
      <c r="D2891" s="1" t="s">
        <v>3785</v>
      </c>
      <c r="E2891" s="1" t="s">
        <v>3786</v>
      </c>
    </row>
    <row r="2892" spans="2:5" x14ac:dyDescent="0.2">
      <c r="B2892" s="1" t="s">
        <v>253</v>
      </c>
      <c r="C2892" s="1" t="s">
        <v>3826</v>
      </c>
      <c r="D2892" s="1" t="s">
        <v>3827</v>
      </c>
      <c r="E2892" s="1" t="s">
        <v>3828</v>
      </c>
    </row>
    <row r="2893" spans="2:5" x14ac:dyDescent="0.2">
      <c r="B2893" s="1" t="s">
        <v>254</v>
      </c>
      <c r="C2893" s="1" t="s">
        <v>3829</v>
      </c>
      <c r="D2893" s="1" t="s">
        <v>3830</v>
      </c>
      <c r="E2893" s="1" t="s">
        <v>3831</v>
      </c>
    </row>
    <row r="2894" spans="2:5" x14ac:dyDescent="0.2">
      <c r="B2894" s="1" t="s">
        <v>255</v>
      </c>
      <c r="C2894" s="1" t="s">
        <v>3832</v>
      </c>
      <c r="D2894" s="1" t="s">
        <v>3833</v>
      </c>
      <c r="E2894" s="1" t="s">
        <v>3834</v>
      </c>
    </row>
    <row r="2895" spans="2:5" x14ac:dyDescent="0.2">
      <c r="B2895" s="1" t="s">
        <v>256</v>
      </c>
      <c r="C2895" s="1" t="s">
        <v>3835</v>
      </c>
      <c r="D2895" s="1" t="s">
        <v>3836</v>
      </c>
      <c r="E2895" s="1" t="s">
        <v>3837</v>
      </c>
    </row>
    <row r="2896" spans="2:5" x14ac:dyDescent="0.2">
      <c r="B2896" s="1" t="s">
        <v>611</v>
      </c>
      <c r="C2896" s="1" t="s">
        <v>4571</v>
      </c>
      <c r="D2896" s="1" t="s">
        <v>4572</v>
      </c>
      <c r="E2896" s="1" t="s">
        <v>4573</v>
      </c>
    </row>
    <row r="2897" spans="2:5" x14ac:dyDescent="0.2">
      <c r="B2897" s="1" t="s">
        <v>612</v>
      </c>
      <c r="C2897" s="1" t="s">
        <v>4574</v>
      </c>
      <c r="D2897" s="1" t="s">
        <v>4575</v>
      </c>
      <c r="E2897" s="1" t="s">
        <v>4576</v>
      </c>
    </row>
    <row r="2898" spans="2:5" x14ac:dyDescent="0.2">
      <c r="B2898" s="1" t="s">
        <v>613</v>
      </c>
      <c r="C2898" s="1" t="s">
        <v>4577</v>
      </c>
      <c r="D2898" s="1" t="s">
        <v>4578</v>
      </c>
      <c r="E2898" s="1" t="s">
        <v>4579</v>
      </c>
    </row>
    <row r="2899" spans="2:5" x14ac:dyDescent="0.2">
      <c r="B2899" s="1" t="s">
        <v>614</v>
      </c>
      <c r="C2899" s="1" t="s">
        <v>4580</v>
      </c>
      <c r="D2899" s="1" t="s">
        <v>4581</v>
      </c>
      <c r="E2899" s="1" t="s">
        <v>4582</v>
      </c>
    </row>
    <row r="2900" spans="2:5" x14ac:dyDescent="0.2">
      <c r="B2900" s="1" t="s">
        <v>257</v>
      </c>
      <c r="C2900" s="1" t="s">
        <v>3838</v>
      </c>
      <c r="D2900" s="1" t="s">
        <v>3839</v>
      </c>
      <c r="E2900" s="1" t="s">
        <v>3840</v>
      </c>
    </row>
    <row r="2901" spans="2:5" x14ac:dyDescent="0.2">
      <c r="B2901" s="1" t="s">
        <v>258</v>
      </c>
      <c r="C2901" s="1" t="s">
        <v>3841</v>
      </c>
      <c r="D2901" s="1" t="s">
        <v>3842</v>
      </c>
      <c r="E2901" s="1" t="s">
        <v>3843</v>
      </c>
    </row>
    <row r="2902" spans="2:5" x14ac:dyDescent="0.2">
      <c r="B2902" s="1" t="s">
        <v>259</v>
      </c>
      <c r="C2902" s="1" t="s">
        <v>3844</v>
      </c>
      <c r="D2902" s="1" t="s">
        <v>3845</v>
      </c>
      <c r="E2902" s="1" t="s">
        <v>3846</v>
      </c>
    </row>
    <row r="2903" spans="2:5" x14ac:dyDescent="0.2">
      <c r="B2903" s="1" t="s">
        <v>260</v>
      </c>
      <c r="C2903" s="1" t="s">
        <v>3847</v>
      </c>
      <c r="D2903" s="1" t="s">
        <v>3848</v>
      </c>
      <c r="E2903" s="1" t="s">
        <v>3849</v>
      </c>
    </row>
    <row r="2904" spans="2:5" x14ac:dyDescent="0.2">
      <c r="B2904" s="1" t="s">
        <v>261</v>
      </c>
      <c r="C2904" s="1" t="s">
        <v>3850</v>
      </c>
      <c r="D2904" s="1" t="s">
        <v>3851</v>
      </c>
      <c r="E2904" s="1" t="s">
        <v>3852</v>
      </c>
    </row>
    <row r="2905" spans="2:5" x14ac:dyDescent="0.2">
      <c r="B2905" s="1" t="s">
        <v>262</v>
      </c>
      <c r="C2905" s="1" t="s">
        <v>3853</v>
      </c>
      <c r="D2905" s="1" t="s">
        <v>3854</v>
      </c>
      <c r="E2905" s="1" t="s">
        <v>3855</v>
      </c>
    </row>
    <row r="2906" spans="2:5" x14ac:dyDescent="0.2">
      <c r="B2906" s="1" t="s">
        <v>263</v>
      </c>
      <c r="C2906" s="1" t="s">
        <v>3856</v>
      </c>
      <c r="D2906" s="1" t="s">
        <v>3857</v>
      </c>
      <c r="E2906" s="1" t="s">
        <v>3858</v>
      </c>
    </row>
    <row r="2907" spans="2:5" x14ac:dyDescent="0.2">
      <c r="B2907" s="1" t="s">
        <v>264</v>
      </c>
      <c r="C2907" s="1" t="s">
        <v>3859</v>
      </c>
      <c r="D2907" s="1" t="s">
        <v>3860</v>
      </c>
      <c r="E2907" s="1" t="s">
        <v>3861</v>
      </c>
    </row>
    <row r="2908" spans="2:5" x14ac:dyDescent="0.2">
      <c r="B2908" s="1" t="s">
        <v>603</v>
      </c>
      <c r="C2908" s="1" t="s">
        <v>4547</v>
      </c>
      <c r="D2908" s="1" t="s">
        <v>4548</v>
      </c>
      <c r="E2908" s="1" t="s">
        <v>4549</v>
      </c>
    </row>
    <row r="2909" spans="2:5" x14ac:dyDescent="0.2">
      <c r="B2909" s="1" t="s">
        <v>604</v>
      </c>
      <c r="C2909" s="1" t="s">
        <v>4550</v>
      </c>
      <c r="D2909" s="1" t="s">
        <v>4551</v>
      </c>
      <c r="E2909" s="1" t="s">
        <v>4552</v>
      </c>
    </row>
    <row r="2910" spans="2:5" x14ac:dyDescent="0.2">
      <c r="B2910" s="1" t="s">
        <v>605</v>
      </c>
      <c r="C2910" s="1" t="s">
        <v>4553</v>
      </c>
      <c r="D2910" s="1" t="s">
        <v>4554</v>
      </c>
      <c r="E2910" s="1" t="s">
        <v>4555</v>
      </c>
    </row>
    <row r="2911" spans="2:5" x14ac:dyDescent="0.2">
      <c r="B2911" s="1" t="s">
        <v>606</v>
      </c>
      <c r="C2911" s="1" t="s">
        <v>4556</v>
      </c>
      <c r="D2911" s="1" t="s">
        <v>4557</v>
      </c>
      <c r="E2911" s="1" t="s">
        <v>4558</v>
      </c>
    </row>
    <row r="2912" spans="2:5" x14ac:dyDescent="0.2">
      <c r="B2912" s="1" t="s">
        <v>607</v>
      </c>
      <c r="C2912" s="1" t="s">
        <v>4559</v>
      </c>
      <c r="D2912" s="1" t="s">
        <v>4560</v>
      </c>
      <c r="E2912" s="1" t="s">
        <v>4561</v>
      </c>
    </row>
    <row r="2913" spans="2:5" x14ac:dyDescent="0.2">
      <c r="B2913" s="1" t="s">
        <v>608</v>
      </c>
      <c r="C2913" s="1" t="s">
        <v>4562</v>
      </c>
      <c r="D2913" s="1" t="s">
        <v>4563</v>
      </c>
      <c r="E2913" s="1" t="s">
        <v>4564</v>
      </c>
    </row>
    <row r="2914" spans="2:5" x14ac:dyDescent="0.2">
      <c r="B2914" s="1" t="s">
        <v>609</v>
      </c>
      <c r="C2914" s="1" t="s">
        <v>4565</v>
      </c>
      <c r="D2914" s="1" t="s">
        <v>4566</v>
      </c>
      <c r="E2914" s="1" t="s">
        <v>4567</v>
      </c>
    </row>
    <row r="2915" spans="2:5" x14ac:dyDescent="0.2">
      <c r="B2915" s="1" t="s">
        <v>610</v>
      </c>
      <c r="C2915" s="1" t="s">
        <v>4568</v>
      </c>
      <c r="D2915" s="1" t="s">
        <v>4569</v>
      </c>
      <c r="E2915" s="1" t="s">
        <v>4570</v>
      </c>
    </row>
    <row r="2916" spans="2:5" x14ac:dyDescent="0.2">
      <c r="B2916" s="1" t="s">
        <v>252</v>
      </c>
      <c r="C2916" s="1" t="s">
        <v>3823</v>
      </c>
      <c r="D2916" s="1" t="s">
        <v>3824</v>
      </c>
      <c r="E2916" s="1" t="s">
        <v>3825</v>
      </c>
    </row>
    <row r="2917" spans="2:5" x14ac:dyDescent="0.2">
      <c r="B2917" s="1" t="s">
        <v>251</v>
      </c>
      <c r="C2917" s="1" t="s">
        <v>3820</v>
      </c>
      <c r="D2917" s="1" t="s">
        <v>3821</v>
      </c>
      <c r="E2917" s="1" t="s">
        <v>3822</v>
      </c>
    </row>
    <row r="2918" spans="2:5" x14ac:dyDescent="0.2">
      <c r="B2918" s="1" t="s">
        <v>250</v>
      </c>
      <c r="C2918" s="1" t="s">
        <v>3817</v>
      </c>
      <c r="D2918" s="1" t="s">
        <v>3818</v>
      </c>
      <c r="E2918" s="1" t="s">
        <v>3819</v>
      </c>
    </row>
    <row r="2919" spans="2:5" x14ac:dyDescent="0.2">
      <c r="B2919" s="1" t="s">
        <v>249</v>
      </c>
      <c r="C2919" s="1" t="s">
        <v>3814</v>
      </c>
      <c r="D2919" s="1" t="s">
        <v>3815</v>
      </c>
      <c r="E2919" s="1" t="s">
        <v>3816</v>
      </c>
    </row>
    <row r="2920" spans="2:5" x14ac:dyDescent="0.2">
      <c r="B2920" s="1" t="s">
        <v>248</v>
      </c>
      <c r="C2920" s="1" t="s">
        <v>3811</v>
      </c>
      <c r="D2920" s="1" t="s">
        <v>3812</v>
      </c>
      <c r="E2920" s="1" t="s">
        <v>3813</v>
      </c>
    </row>
    <row r="2921" spans="2:5" x14ac:dyDescent="0.2">
      <c r="B2921" s="1" t="s">
        <v>247</v>
      </c>
      <c r="C2921" s="1" t="s">
        <v>3808</v>
      </c>
      <c r="D2921" s="1" t="s">
        <v>3809</v>
      </c>
      <c r="E2921" s="1" t="s">
        <v>3810</v>
      </c>
    </row>
    <row r="2922" spans="2:5" x14ac:dyDescent="0.2">
      <c r="B2922" s="1" t="s">
        <v>246</v>
      </c>
      <c r="C2922" s="1" t="s">
        <v>3805</v>
      </c>
      <c r="D2922" s="1" t="s">
        <v>3806</v>
      </c>
      <c r="E2922" s="1" t="s">
        <v>3807</v>
      </c>
    </row>
    <row r="2923" spans="2:5" x14ac:dyDescent="0.2">
      <c r="B2923" s="1" t="s">
        <v>245</v>
      </c>
      <c r="C2923" s="1" t="s">
        <v>3802</v>
      </c>
      <c r="D2923" s="1" t="s">
        <v>3803</v>
      </c>
      <c r="E2923" s="1" t="s">
        <v>3804</v>
      </c>
    </row>
    <row r="2924" spans="2:5" x14ac:dyDescent="0.2">
      <c r="B2924" s="1" t="s">
        <v>244</v>
      </c>
      <c r="C2924" s="1" t="s">
        <v>3799</v>
      </c>
      <c r="D2924" s="1" t="s">
        <v>3800</v>
      </c>
      <c r="E2924" s="1" t="s">
        <v>3801</v>
      </c>
    </row>
    <row r="2925" spans="2:5" x14ac:dyDescent="0.2">
      <c r="B2925" s="1" t="s">
        <v>243</v>
      </c>
      <c r="C2925" s="1" t="s">
        <v>3796</v>
      </c>
      <c r="D2925" s="1" t="s">
        <v>3797</v>
      </c>
      <c r="E2925" s="1" t="s">
        <v>3798</v>
      </c>
    </row>
    <row r="2926" spans="2:5" x14ac:dyDescent="0.2">
      <c r="B2926" s="1" t="s">
        <v>242</v>
      </c>
      <c r="C2926" s="1" t="s">
        <v>3793</v>
      </c>
      <c r="D2926" s="1" t="s">
        <v>3794</v>
      </c>
      <c r="E2926" s="1" t="s">
        <v>3795</v>
      </c>
    </row>
    <row r="2927" spans="2:5" x14ac:dyDescent="0.2">
      <c r="B2927" s="1" t="s">
        <v>241</v>
      </c>
      <c r="C2927" s="1" t="s">
        <v>3790</v>
      </c>
      <c r="D2927" s="1" t="s">
        <v>3791</v>
      </c>
      <c r="E2927" s="1" t="s">
        <v>3792</v>
      </c>
    </row>
    <row r="2928" spans="2:5" x14ac:dyDescent="0.2">
      <c r="B2928" s="1" t="s">
        <v>240</v>
      </c>
      <c r="C2928" s="1" t="s">
        <v>3787</v>
      </c>
      <c r="D2928" s="1" t="s">
        <v>3788</v>
      </c>
      <c r="E2928" s="1" t="s">
        <v>3789</v>
      </c>
    </row>
    <row r="2929" spans="2:5" x14ac:dyDescent="0.2">
      <c r="B2929" s="1" t="s">
        <v>1435</v>
      </c>
      <c r="C2929" s="1" t="s">
        <v>5593</v>
      </c>
      <c r="D2929" s="1" t="s">
        <v>5594</v>
      </c>
      <c r="E2929" s="1" t="s">
        <v>5595</v>
      </c>
    </row>
    <row r="2930" spans="2:5" x14ac:dyDescent="0.2">
      <c r="B2930" s="1" t="s">
        <v>1434</v>
      </c>
      <c r="C2930" s="1" t="s">
        <v>5590</v>
      </c>
      <c r="D2930" s="1" t="s">
        <v>5591</v>
      </c>
      <c r="E2930" s="1" t="s">
        <v>5592</v>
      </c>
    </row>
    <row r="2931" spans="2:5" x14ac:dyDescent="0.2">
      <c r="B2931" s="1" t="s">
        <v>1433</v>
      </c>
      <c r="C2931" s="1" t="s">
        <v>5587</v>
      </c>
      <c r="D2931" s="1" t="s">
        <v>5588</v>
      </c>
      <c r="E2931" s="1" t="s">
        <v>5589</v>
      </c>
    </row>
    <row r="2932" spans="2:5" x14ac:dyDescent="0.2">
      <c r="B2932" s="1" t="s">
        <v>1432</v>
      </c>
      <c r="C2932" s="1" t="s">
        <v>5584</v>
      </c>
      <c r="D2932" s="1" t="s">
        <v>5585</v>
      </c>
      <c r="E2932" s="1" t="s">
        <v>5586</v>
      </c>
    </row>
    <row r="2933" spans="2:5" x14ac:dyDescent="0.2">
      <c r="B2933" s="1" t="s">
        <v>1431</v>
      </c>
      <c r="C2933" s="1" t="s">
        <v>5581</v>
      </c>
      <c r="D2933" s="1" t="s">
        <v>5582</v>
      </c>
      <c r="E2933" s="1" t="s">
        <v>5583</v>
      </c>
    </row>
    <row r="2934" spans="2:5" x14ac:dyDescent="0.2">
      <c r="B2934" s="1" t="s">
        <v>615</v>
      </c>
      <c r="C2934" s="1" t="s">
        <v>4583</v>
      </c>
      <c r="D2934" s="1" t="s">
        <v>4584</v>
      </c>
      <c r="E2934" s="1" t="s">
        <v>4585</v>
      </c>
    </row>
    <row r="2935" spans="2:5" x14ac:dyDescent="0.2">
      <c r="B2935" s="1" t="s">
        <v>265</v>
      </c>
      <c r="C2935" s="1" t="s">
        <v>3862</v>
      </c>
      <c r="D2935" s="1" t="s">
        <v>3863</v>
      </c>
      <c r="E2935" s="1" t="s">
        <v>3864</v>
      </c>
    </row>
    <row r="2936" spans="2:5" x14ac:dyDescent="0.2">
      <c r="B2936" s="1" t="s">
        <v>1188</v>
      </c>
      <c r="C2936" s="1" t="s">
        <v>5262</v>
      </c>
      <c r="D2936" s="1" t="s">
        <v>5263</v>
      </c>
      <c r="E2936" s="1" t="s">
        <v>5264</v>
      </c>
    </row>
    <row r="2937" spans="2:5" x14ac:dyDescent="0.2">
      <c r="B2937" s="1" t="s">
        <v>1189</v>
      </c>
      <c r="C2937" s="1" t="s">
        <v>5265</v>
      </c>
      <c r="D2937" s="1" t="s">
        <v>5266</v>
      </c>
      <c r="E2937" s="1" t="s">
        <v>5267</v>
      </c>
    </row>
    <row r="2938" spans="2:5" x14ac:dyDescent="0.2">
      <c r="B2938" s="1" t="s">
        <v>1190</v>
      </c>
      <c r="C2938" s="1" t="s">
        <v>5268</v>
      </c>
      <c r="D2938" s="1" t="s">
        <v>5269</v>
      </c>
      <c r="E2938" s="1" t="s">
        <v>5270</v>
      </c>
    </row>
    <row r="2939" spans="2:5" x14ac:dyDescent="0.2">
      <c r="B2939" s="1" t="s">
        <v>1191</v>
      </c>
      <c r="C2939" s="1" t="s">
        <v>5271</v>
      </c>
      <c r="D2939" s="1" t="s">
        <v>5272</v>
      </c>
      <c r="E2939" s="1" t="s">
        <v>5273</v>
      </c>
    </row>
    <row r="2940" spans="2:5" x14ac:dyDescent="0.2">
      <c r="B2940" s="1" t="s">
        <v>1208</v>
      </c>
      <c r="C2940" s="1" t="s">
        <v>5322</v>
      </c>
      <c r="D2940" s="1" t="s">
        <v>5323</v>
      </c>
      <c r="E2940" s="1" t="s">
        <v>5324</v>
      </c>
    </row>
    <row r="2941" spans="2:5" x14ac:dyDescent="0.2">
      <c r="B2941" s="1" t="s">
        <v>1209</v>
      </c>
      <c r="C2941" s="1" t="s">
        <v>5325</v>
      </c>
      <c r="D2941" s="1" t="s">
        <v>5326</v>
      </c>
      <c r="E2941" s="1" t="s">
        <v>5327</v>
      </c>
    </row>
    <row r="2942" spans="2:5" x14ac:dyDescent="0.2">
      <c r="B2942" s="1" t="s">
        <v>1210</v>
      </c>
      <c r="C2942" s="1" t="s">
        <v>5328</v>
      </c>
      <c r="D2942" s="1" t="s">
        <v>5329</v>
      </c>
      <c r="E2942" s="1" t="s">
        <v>5330</v>
      </c>
    </row>
    <row r="2943" spans="2:5" x14ac:dyDescent="0.2">
      <c r="B2943" s="1" t="s">
        <v>1211</v>
      </c>
      <c r="C2943" s="1" t="s">
        <v>5331</v>
      </c>
      <c r="D2943" s="1" t="s">
        <v>5332</v>
      </c>
      <c r="E2943" s="1" t="s">
        <v>5333</v>
      </c>
    </row>
    <row r="2944" spans="2:5" x14ac:dyDescent="0.2">
      <c r="B2944" s="1" t="s">
        <v>1192</v>
      </c>
      <c r="C2944" s="1" t="s">
        <v>5274</v>
      </c>
      <c r="D2944" s="1" t="s">
        <v>5275</v>
      </c>
      <c r="E2944" s="1" t="s">
        <v>5276</v>
      </c>
    </row>
    <row r="2945" spans="2:5" x14ac:dyDescent="0.2">
      <c r="B2945" s="1" t="s">
        <v>1193</v>
      </c>
      <c r="C2945" s="1" t="s">
        <v>5277</v>
      </c>
      <c r="D2945" s="1" t="s">
        <v>5278</v>
      </c>
      <c r="E2945" s="1" t="s">
        <v>5279</v>
      </c>
    </row>
    <row r="2946" spans="2:5" x14ac:dyDescent="0.2">
      <c r="B2946" s="1" t="s">
        <v>1194</v>
      </c>
      <c r="C2946" s="1" t="s">
        <v>5280</v>
      </c>
      <c r="D2946" s="1" t="s">
        <v>5281</v>
      </c>
      <c r="E2946" s="1" t="s">
        <v>5282</v>
      </c>
    </row>
    <row r="2947" spans="2:5" x14ac:dyDescent="0.2">
      <c r="B2947" s="1" t="s">
        <v>1195</v>
      </c>
      <c r="C2947" s="1" t="s">
        <v>5283</v>
      </c>
      <c r="D2947" s="1" t="s">
        <v>5284</v>
      </c>
      <c r="E2947" s="1" t="s">
        <v>5285</v>
      </c>
    </row>
    <row r="2948" spans="2:5" x14ac:dyDescent="0.2">
      <c r="B2948" s="1" t="s">
        <v>1196</v>
      </c>
      <c r="C2948" s="1" t="s">
        <v>5286</v>
      </c>
      <c r="D2948" s="1" t="s">
        <v>5287</v>
      </c>
      <c r="E2948" s="1" t="s">
        <v>5288</v>
      </c>
    </row>
    <row r="2949" spans="2:5" x14ac:dyDescent="0.2">
      <c r="B2949" s="1" t="s">
        <v>1197</v>
      </c>
      <c r="C2949" s="1" t="s">
        <v>5289</v>
      </c>
      <c r="D2949" s="1" t="s">
        <v>5290</v>
      </c>
      <c r="E2949" s="1" t="s">
        <v>5291</v>
      </c>
    </row>
    <row r="2950" spans="2:5" x14ac:dyDescent="0.2">
      <c r="B2950" s="1" t="s">
        <v>1198</v>
      </c>
      <c r="C2950" s="1" t="s">
        <v>5292</v>
      </c>
      <c r="D2950" s="1" t="s">
        <v>5293</v>
      </c>
      <c r="E2950" s="1" t="s">
        <v>5294</v>
      </c>
    </row>
    <row r="2951" spans="2:5" x14ac:dyDescent="0.2">
      <c r="B2951" s="1" t="s">
        <v>1199</v>
      </c>
      <c r="C2951" s="1" t="s">
        <v>5295</v>
      </c>
      <c r="D2951" s="1" t="s">
        <v>5296</v>
      </c>
      <c r="E2951" s="1" t="s">
        <v>5297</v>
      </c>
    </row>
    <row r="2952" spans="2:5" x14ac:dyDescent="0.2">
      <c r="B2952" s="1" t="s">
        <v>1200</v>
      </c>
      <c r="C2952" s="1" t="s">
        <v>5298</v>
      </c>
      <c r="D2952" s="1" t="s">
        <v>5299</v>
      </c>
      <c r="E2952" s="1" t="s">
        <v>5300</v>
      </c>
    </row>
    <row r="2953" spans="2:5" x14ac:dyDescent="0.2">
      <c r="B2953" s="1" t="s">
        <v>1201</v>
      </c>
      <c r="C2953" s="1" t="s">
        <v>5301</v>
      </c>
      <c r="D2953" s="1" t="s">
        <v>5302</v>
      </c>
      <c r="E2953" s="1" t="s">
        <v>5303</v>
      </c>
    </row>
    <row r="2954" spans="2:5" x14ac:dyDescent="0.2">
      <c r="B2954" s="1" t="s">
        <v>1202</v>
      </c>
      <c r="C2954" s="1" t="s">
        <v>5304</v>
      </c>
      <c r="D2954" s="1" t="s">
        <v>5305</v>
      </c>
      <c r="E2954" s="1" t="s">
        <v>5306</v>
      </c>
    </row>
    <row r="2955" spans="2:5" x14ac:dyDescent="0.2">
      <c r="B2955" s="1" t="s">
        <v>1203</v>
      </c>
      <c r="C2955" s="1" t="s">
        <v>5307</v>
      </c>
      <c r="D2955" s="1" t="s">
        <v>5308</v>
      </c>
      <c r="E2955" s="1" t="s">
        <v>5309</v>
      </c>
    </row>
    <row r="2956" spans="2:5" x14ac:dyDescent="0.2">
      <c r="B2956" s="1" t="s">
        <v>1204</v>
      </c>
      <c r="C2956" s="1" t="s">
        <v>5310</v>
      </c>
      <c r="D2956" s="1" t="s">
        <v>5311</v>
      </c>
      <c r="E2956" s="1" t="s">
        <v>5312</v>
      </c>
    </row>
    <row r="2957" spans="2:5" x14ac:dyDescent="0.2">
      <c r="B2957" s="1" t="s">
        <v>1205</v>
      </c>
      <c r="C2957" s="1" t="s">
        <v>5313</v>
      </c>
      <c r="D2957" s="1" t="s">
        <v>5314</v>
      </c>
      <c r="E2957" s="1" t="s">
        <v>5315</v>
      </c>
    </row>
    <row r="2958" spans="2:5" x14ac:dyDescent="0.2">
      <c r="B2958" s="1" t="s">
        <v>1206</v>
      </c>
      <c r="C2958" s="1" t="s">
        <v>5316</v>
      </c>
      <c r="D2958" s="1" t="s">
        <v>5317</v>
      </c>
      <c r="E2958" s="1" t="s">
        <v>5318</v>
      </c>
    </row>
    <row r="2959" spans="2:5" x14ac:dyDescent="0.2">
      <c r="B2959" s="1" t="s">
        <v>1207</v>
      </c>
      <c r="C2959" s="1" t="s">
        <v>5319</v>
      </c>
      <c r="D2959" s="1" t="s">
        <v>5320</v>
      </c>
      <c r="E2959" s="1" t="s">
        <v>5321</v>
      </c>
    </row>
    <row r="2960" spans="2:5" x14ac:dyDescent="0.2">
      <c r="B2960" s="1" t="s">
        <v>1187</v>
      </c>
      <c r="C2960" s="1" t="s">
        <v>5259</v>
      </c>
      <c r="D2960" s="1" t="s">
        <v>5260</v>
      </c>
      <c r="E2960" s="1" t="s">
        <v>5261</v>
      </c>
    </row>
    <row r="2961" spans="2:5" x14ac:dyDescent="0.2">
      <c r="B2961" s="1" t="s">
        <v>1186</v>
      </c>
      <c r="C2961" s="1" t="s">
        <v>5256</v>
      </c>
      <c r="D2961" s="1" t="s">
        <v>5257</v>
      </c>
      <c r="E2961" s="1" t="s">
        <v>5258</v>
      </c>
    </row>
    <row r="2962" spans="2:5" x14ac:dyDescent="0.2">
      <c r="B2962" s="1" t="s">
        <v>1185</v>
      </c>
      <c r="C2962" s="1" t="s">
        <v>5253</v>
      </c>
      <c r="D2962" s="1" t="s">
        <v>5254</v>
      </c>
      <c r="E2962" s="1" t="s">
        <v>5255</v>
      </c>
    </row>
    <row r="2963" spans="2:5" x14ac:dyDescent="0.2">
      <c r="B2963" s="1" t="s">
        <v>1184</v>
      </c>
      <c r="C2963" s="1" t="s">
        <v>5250</v>
      </c>
      <c r="D2963" s="1" t="s">
        <v>5251</v>
      </c>
      <c r="E2963" s="1" t="s">
        <v>5252</v>
      </c>
    </row>
    <row r="2964" spans="2:5" x14ac:dyDescent="0.2">
      <c r="B2964" s="1" t="s">
        <v>1183</v>
      </c>
      <c r="C2964" s="1" t="s">
        <v>5247</v>
      </c>
      <c r="D2964" s="1" t="s">
        <v>5248</v>
      </c>
      <c r="E2964" s="1" t="s">
        <v>5249</v>
      </c>
    </row>
    <row r="2965" spans="2:5" x14ac:dyDescent="0.2">
      <c r="B2965" s="1" t="s">
        <v>1182</v>
      </c>
      <c r="C2965" s="1" t="s">
        <v>5244</v>
      </c>
      <c r="D2965" s="1" t="s">
        <v>5245</v>
      </c>
      <c r="E2965" s="1" t="s">
        <v>5246</v>
      </c>
    </row>
    <row r="2966" spans="2:5" x14ac:dyDescent="0.2">
      <c r="B2966" s="1" t="s">
        <v>1181</v>
      </c>
      <c r="C2966" s="1" t="s">
        <v>5241</v>
      </c>
      <c r="D2966" s="1" t="s">
        <v>5242</v>
      </c>
      <c r="E2966" s="1" t="s">
        <v>5243</v>
      </c>
    </row>
    <row r="2967" spans="2:5" x14ac:dyDescent="0.2">
      <c r="B2967" s="1" t="s">
        <v>1180</v>
      </c>
      <c r="C2967" s="1" t="s">
        <v>5238</v>
      </c>
      <c r="D2967" s="1" t="s">
        <v>5239</v>
      </c>
      <c r="E2967" s="1" t="s">
        <v>5240</v>
      </c>
    </row>
    <row r="2968" spans="2:5" x14ac:dyDescent="0.2">
      <c r="B2968" s="1" t="s">
        <v>1179</v>
      </c>
      <c r="C2968" s="1" t="s">
        <v>5235</v>
      </c>
      <c r="D2968" s="1" t="s">
        <v>5236</v>
      </c>
      <c r="E2968" s="1" t="s">
        <v>5237</v>
      </c>
    </row>
    <row r="2969" spans="2:5" x14ac:dyDescent="0.2">
      <c r="B2969" s="1" t="s">
        <v>1178</v>
      </c>
      <c r="C2969" s="1" t="s">
        <v>5232</v>
      </c>
      <c r="D2969" s="1" t="s">
        <v>5233</v>
      </c>
      <c r="E2969" s="1" t="s">
        <v>5234</v>
      </c>
    </row>
    <row r="2970" spans="2:5" x14ac:dyDescent="0.2">
      <c r="B2970" s="1" t="s">
        <v>1177</v>
      </c>
      <c r="C2970" s="1" t="s">
        <v>5229</v>
      </c>
      <c r="D2970" s="1" t="s">
        <v>5230</v>
      </c>
      <c r="E2970" s="1" t="s">
        <v>5231</v>
      </c>
    </row>
    <row r="2971" spans="2:5" x14ac:dyDescent="0.2">
      <c r="B2971" s="1" t="s">
        <v>1176</v>
      </c>
      <c r="C2971" s="1" t="s">
        <v>5226</v>
      </c>
      <c r="D2971" s="1" t="s">
        <v>5227</v>
      </c>
      <c r="E2971" s="1" t="s">
        <v>5228</v>
      </c>
    </row>
    <row r="2972" spans="2:5" x14ac:dyDescent="0.2">
      <c r="B2972" s="1" t="s">
        <v>1175</v>
      </c>
      <c r="C2972" s="1" t="s">
        <v>5223</v>
      </c>
      <c r="D2972" s="1" t="s">
        <v>5224</v>
      </c>
      <c r="E2972" s="1" t="s">
        <v>5225</v>
      </c>
    </row>
    <row r="2973" spans="2:5" x14ac:dyDescent="0.2">
      <c r="B2973" s="1" t="s">
        <v>1440</v>
      </c>
      <c r="C2973" s="1" t="s">
        <v>5608</v>
      </c>
      <c r="D2973" s="1" t="s">
        <v>5609</v>
      </c>
      <c r="E2973" s="1" t="s">
        <v>5610</v>
      </c>
    </row>
    <row r="2974" spans="2:5" x14ac:dyDescent="0.2">
      <c r="B2974" s="1" t="s">
        <v>1439</v>
      </c>
      <c r="C2974" s="1" t="s">
        <v>5605</v>
      </c>
      <c r="D2974" s="1" t="s">
        <v>5606</v>
      </c>
      <c r="E2974" s="1" t="s">
        <v>5607</v>
      </c>
    </row>
    <row r="2975" spans="2:5" x14ac:dyDescent="0.2">
      <c r="B2975" s="1" t="s">
        <v>1438</v>
      </c>
      <c r="C2975" s="1" t="s">
        <v>5602</v>
      </c>
      <c r="D2975" s="1" t="s">
        <v>5603</v>
      </c>
      <c r="E2975" s="1" t="s">
        <v>5604</v>
      </c>
    </row>
    <row r="2976" spans="2:5" x14ac:dyDescent="0.2">
      <c r="B2976" s="1" t="s">
        <v>1437</v>
      </c>
      <c r="C2976" s="1" t="s">
        <v>5599</v>
      </c>
      <c r="D2976" s="1" t="s">
        <v>5600</v>
      </c>
      <c r="E2976" s="1" t="s">
        <v>5601</v>
      </c>
    </row>
    <row r="2977" spans="2:5" x14ac:dyDescent="0.2">
      <c r="B2977" s="1" t="s">
        <v>1436</v>
      </c>
      <c r="C2977" s="1" t="s">
        <v>5596</v>
      </c>
      <c r="D2977" s="1" t="s">
        <v>5597</v>
      </c>
      <c r="E2977" s="1" t="s">
        <v>5598</v>
      </c>
    </row>
    <row r="2978" spans="2:5" x14ac:dyDescent="0.2">
      <c r="B2978" s="1" t="s">
        <v>1212</v>
      </c>
      <c r="C2978" s="1" t="s">
        <v>5334</v>
      </c>
      <c r="D2978" s="1" t="s">
        <v>5335</v>
      </c>
      <c r="E2978" s="1" t="s">
        <v>5336</v>
      </c>
    </row>
    <row r="2979" spans="2:5" x14ac:dyDescent="0.2">
      <c r="B2979" s="1" t="s">
        <v>1362</v>
      </c>
      <c r="C2979" s="1" t="s">
        <v>5510</v>
      </c>
      <c r="D2979" s="1" t="s">
        <v>3863</v>
      </c>
      <c r="E2979" s="1" t="s">
        <v>3864</v>
      </c>
    </row>
    <row r="2980" spans="2:5" x14ac:dyDescent="0.2">
      <c r="B2980" s="1" t="s">
        <v>2079</v>
      </c>
      <c r="C2980" s="1" t="s">
        <v>6265</v>
      </c>
      <c r="D2980" s="1" t="s">
        <v>5263</v>
      </c>
      <c r="E2980" s="1" t="s">
        <v>5264</v>
      </c>
    </row>
    <row r="2981" spans="2:5" x14ac:dyDescent="0.2">
      <c r="B2981" s="1" t="s">
        <v>2080</v>
      </c>
      <c r="C2981" s="1" t="s">
        <v>6266</v>
      </c>
      <c r="D2981" s="1" t="s">
        <v>5266</v>
      </c>
      <c r="E2981" s="1" t="s">
        <v>5267</v>
      </c>
    </row>
    <row r="2982" spans="2:5" x14ac:dyDescent="0.2">
      <c r="B2982" s="1" t="s">
        <v>2081</v>
      </c>
      <c r="C2982" s="1" t="s">
        <v>6267</v>
      </c>
      <c r="D2982" s="1" t="s">
        <v>5269</v>
      </c>
      <c r="E2982" s="1" t="s">
        <v>5270</v>
      </c>
    </row>
    <row r="2983" spans="2:5" x14ac:dyDescent="0.2">
      <c r="B2983" s="1" t="s">
        <v>2082</v>
      </c>
      <c r="C2983" s="1" t="s">
        <v>6268</v>
      </c>
      <c r="D2983" s="1" t="s">
        <v>5272</v>
      </c>
      <c r="E2983" s="1" t="s">
        <v>5273</v>
      </c>
    </row>
    <row r="2984" spans="2:5" x14ac:dyDescent="0.2">
      <c r="B2984" s="1" t="s">
        <v>2083</v>
      </c>
      <c r="C2984" s="1" t="s">
        <v>6269</v>
      </c>
      <c r="D2984" s="1" t="s">
        <v>5275</v>
      </c>
      <c r="E2984" s="1" t="s">
        <v>5276</v>
      </c>
    </row>
    <row r="2985" spans="2:5" x14ac:dyDescent="0.2">
      <c r="B2985" s="1" t="s">
        <v>2084</v>
      </c>
      <c r="C2985" s="1" t="s">
        <v>6270</v>
      </c>
      <c r="D2985" s="1" t="s">
        <v>5278</v>
      </c>
      <c r="E2985" s="1" t="s">
        <v>5279</v>
      </c>
    </row>
    <row r="2986" spans="2:5" x14ac:dyDescent="0.2">
      <c r="B2986" s="1" t="s">
        <v>2085</v>
      </c>
      <c r="C2986" s="1" t="s">
        <v>6271</v>
      </c>
      <c r="D2986" s="1" t="s">
        <v>5281</v>
      </c>
      <c r="E2986" s="1" t="s">
        <v>5282</v>
      </c>
    </row>
    <row r="2987" spans="2:5" x14ac:dyDescent="0.2">
      <c r="B2987" s="1" t="s">
        <v>2086</v>
      </c>
      <c r="C2987" s="1" t="s">
        <v>6272</v>
      </c>
      <c r="D2987" s="1" t="s">
        <v>5284</v>
      </c>
      <c r="E2987" s="1" t="s">
        <v>5285</v>
      </c>
    </row>
    <row r="2988" spans="2:5" x14ac:dyDescent="0.2">
      <c r="B2988" s="1" t="s">
        <v>2087</v>
      </c>
      <c r="C2988" s="1" t="s">
        <v>6273</v>
      </c>
      <c r="D2988" s="1" t="s">
        <v>5287</v>
      </c>
      <c r="E2988" s="1" t="s">
        <v>5288</v>
      </c>
    </row>
    <row r="2989" spans="2:5" x14ac:dyDescent="0.2">
      <c r="B2989" s="1" t="s">
        <v>2088</v>
      </c>
      <c r="C2989" s="1" t="s">
        <v>6274</v>
      </c>
      <c r="D2989" s="1" t="s">
        <v>5290</v>
      </c>
      <c r="E2989" s="1" t="s">
        <v>5291</v>
      </c>
    </row>
    <row r="2990" spans="2:5" x14ac:dyDescent="0.2">
      <c r="B2990" s="1" t="s">
        <v>2089</v>
      </c>
      <c r="C2990" s="1" t="s">
        <v>6275</v>
      </c>
      <c r="D2990" s="1" t="s">
        <v>5293</v>
      </c>
      <c r="E2990" s="1" t="s">
        <v>5294</v>
      </c>
    </row>
    <row r="2991" spans="2:5" x14ac:dyDescent="0.2">
      <c r="B2991" s="1" t="s">
        <v>2090</v>
      </c>
      <c r="C2991" s="1" t="s">
        <v>6276</v>
      </c>
      <c r="D2991" s="1" t="s">
        <v>5296</v>
      </c>
      <c r="E2991" s="1" t="s">
        <v>5297</v>
      </c>
    </row>
    <row r="2992" spans="2:5" x14ac:dyDescent="0.2">
      <c r="B2992" s="1" t="s">
        <v>2078</v>
      </c>
      <c r="C2992" s="1" t="s">
        <v>6264</v>
      </c>
      <c r="D2992" s="1" t="s">
        <v>5260</v>
      </c>
      <c r="E2992" s="1" t="s">
        <v>5261</v>
      </c>
    </row>
    <row r="2993" spans="2:5" x14ac:dyDescent="0.2">
      <c r="B2993" s="1" t="s">
        <v>2077</v>
      </c>
      <c r="C2993" s="1" t="s">
        <v>6263</v>
      </c>
      <c r="D2993" s="1" t="s">
        <v>5257</v>
      </c>
      <c r="E2993" s="1" t="s">
        <v>5258</v>
      </c>
    </row>
    <row r="2994" spans="2:5" x14ac:dyDescent="0.2">
      <c r="B2994" s="1" t="s">
        <v>2076</v>
      </c>
      <c r="C2994" s="1" t="s">
        <v>6262</v>
      </c>
      <c r="D2994" s="1" t="s">
        <v>5254</v>
      </c>
      <c r="E2994" s="1" t="s">
        <v>5255</v>
      </c>
    </row>
    <row r="2995" spans="2:5" x14ac:dyDescent="0.2">
      <c r="B2995" s="1" t="s">
        <v>2075</v>
      </c>
      <c r="C2995" s="1" t="s">
        <v>6261</v>
      </c>
      <c r="D2995" s="1" t="s">
        <v>5251</v>
      </c>
      <c r="E2995" s="1" t="s">
        <v>5252</v>
      </c>
    </row>
    <row r="2996" spans="2:5" x14ac:dyDescent="0.2">
      <c r="B2996" s="1" t="s">
        <v>2074</v>
      </c>
      <c r="C2996" s="1" t="s">
        <v>6260</v>
      </c>
      <c r="D2996" s="1" t="s">
        <v>5248</v>
      </c>
      <c r="E2996" s="1" t="s">
        <v>5249</v>
      </c>
    </row>
    <row r="2997" spans="2:5" x14ac:dyDescent="0.2">
      <c r="B2997" s="1" t="s">
        <v>2073</v>
      </c>
      <c r="C2997" s="1" t="s">
        <v>6259</v>
      </c>
      <c r="D2997" s="1" t="s">
        <v>5245</v>
      </c>
      <c r="E2997" s="1" t="s">
        <v>5246</v>
      </c>
    </row>
    <row r="2998" spans="2:5" x14ac:dyDescent="0.2">
      <c r="B2998" s="1" t="s">
        <v>2072</v>
      </c>
      <c r="C2998" s="1" t="s">
        <v>6258</v>
      </c>
      <c r="D2998" s="1" t="s">
        <v>5242</v>
      </c>
      <c r="E2998" s="1" t="s">
        <v>5243</v>
      </c>
    </row>
    <row r="2999" spans="2:5" x14ac:dyDescent="0.2">
      <c r="B2999" s="1" t="s">
        <v>2071</v>
      </c>
      <c r="C2999" s="1" t="s">
        <v>6257</v>
      </c>
      <c r="D2999" s="1" t="s">
        <v>5239</v>
      </c>
      <c r="E2999" s="1" t="s">
        <v>5240</v>
      </c>
    </row>
    <row r="3000" spans="2:5" x14ac:dyDescent="0.2">
      <c r="B3000" s="1" t="s">
        <v>2070</v>
      </c>
      <c r="C3000" s="1" t="s">
        <v>6256</v>
      </c>
      <c r="D3000" s="1" t="s">
        <v>5236</v>
      </c>
      <c r="E3000" s="1" t="s">
        <v>5237</v>
      </c>
    </row>
    <row r="3001" spans="2:5" x14ac:dyDescent="0.2">
      <c r="B3001" s="1" t="s">
        <v>2069</v>
      </c>
      <c r="C3001" s="1" t="s">
        <v>6255</v>
      </c>
      <c r="D3001" s="1" t="s">
        <v>5233</v>
      </c>
      <c r="E3001" s="1" t="s">
        <v>5234</v>
      </c>
    </row>
    <row r="3002" spans="2:5" x14ac:dyDescent="0.2">
      <c r="B3002" s="1" t="s">
        <v>2068</v>
      </c>
      <c r="C3002" s="1" t="s">
        <v>6254</v>
      </c>
      <c r="D3002" s="1" t="s">
        <v>5230</v>
      </c>
      <c r="E3002" s="1" t="s">
        <v>5231</v>
      </c>
    </row>
    <row r="3003" spans="2:5" x14ac:dyDescent="0.2">
      <c r="B3003" s="1" t="s">
        <v>2067</v>
      </c>
      <c r="C3003" s="1" t="s">
        <v>6253</v>
      </c>
      <c r="D3003" s="1" t="s">
        <v>5227</v>
      </c>
      <c r="E3003" s="1" t="s">
        <v>5228</v>
      </c>
    </row>
    <row r="3004" spans="2:5" x14ac:dyDescent="0.2">
      <c r="B3004" s="1" t="s">
        <v>2176</v>
      </c>
      <c r="C3004" s="1" t="s">
        <v>6241</v>
      </c>
      <c r="D3004" s="1" t="s">
        <v>5609</v>
      </c>
      <c r="E3004" s="1" t="s">
        <v>5610</v>
      </c>
    </row>
    <row r="3005" spans="2:5" x14ac:dyDescent="0.2">
      <c r="B3005" s="1" t="s">
        <v>2065</v>
      </c>
      <c r="C3005" s="1" t="s">
        <v>6247</v>
      </c>
      <c r="D3005" s="1" t="s">
        <v>6248</v>
      </c>
      <c r="E3005" s="1" t="s">
        <v>6249</v>
      </c>
    </row>
    <row r="3006" spans="2:5" x14ac:dyDescent="0.2">
      <c r="B3006" s="1" t="s">
        <v>2064</v>
      </c>
      <c r="C3006" s="1" t="s">
        <v>6244</v>
      </c>
      <c r="D3006" s="1" t="s">
        <v>6245</v>
      </c>
      <c r="E3006" s="1" t="s">
        <v>6246</v>
      </c>
    </row>
    <row r="3007" spans="2:5" x14ac:dyDescent="0.2">
      <c r="B3007" s="1" t="s">
        <v>2062</v>
      </c>
      <c r="C3007" s="1" t="s">
        <v>6238</v>
      </c>
      <c r="D3007" s="1" t="s">
        <v>6239</v>
      </c>
      <c r="E3007" s="1" t="s">
        <v>6240</v>
      </c>
    </row>
    <row r="3008" spans="2:5" x14ac:dyDescent="0.2">
      <c r="B3008" s="1" t="s">
        <v>2066</v>
      </c>
      <c r="C3008" s="1" t="s">
        <v>6250</v>
      </c>
      <c r="D3008" s="1" t="s">
        <v>6251</v>
      </c>
      <c r="E3008" s="1" t="s">
        <v>6252</v>
      </c>
    </row>
    <row r="3009" spans="2:5" x14ac:dyDescent="0.2">
      <c r="B3009" s="1" t="s">
        <v>2091</v>
      </c>
      <c r="C3009" s="1" t="s">
        <v>6277</v>
      </c>
      <c r="D3009" s="1" t="s">
        <v>6278</v>
      </c>
      <c r="E3009" s="1" t="s">
        <v>6279</v>
      </c>
    </row>
    <row r="3010" spans="2:5" x14ac:dyDescent="0.2">
      <c r="B3010" s="1" t="s">
        <v>2063</v>
      </c>
      <c r="C3010" s="1" t="s">
        <v>6241</v>
      </c>
      <c r="D3010" s="1" t="s">
        <v>6242</v>
      </c>
      <c r="E3010" s="1" t="s">
        <v>6243</v>
      </c>
    </row>
    <row r="3011" spans="2:5" x14ac:dyDescent="0.2">
      <c r="B3011" s="1" t="s">
        <v>2935</v>
      </c>
      <c r="C3011" s="1" t="s">
        <v>7145</v>
      </c>
      <c r="D3011" s="1" t="s">
        <v>5263</v>
      </c>
      <c r="E3011" s="1" t="s">
        <v>5264</v>
      </c>
    </row>
    <row r="3012" spans="2:5" x14ac:dyDescent="0.2">
      <c r="B3012" s="1" t="s">
        <v>2936</v>
      </c>
      <c r="C3012" s="1" t="s">
        <v>7146</v>
      </c>
      <c r="D3012" s="1" t="s">
        <v>5266</v>
      </c>
      <c r="E3012" s="1" t="s">
        <v>5267</v>
      </c>
    </row>
    <row r="3013" spans="2:5" x14ac:dyDescent="0.2">
      <c r="B3013" s="1" t="s">
        <v>2937</v>
      </c>
      <c r="C3013" s="1" t="s">
        <v>7147</v>
      </c>
      <c r="D3013" s="1" t="s">
        <v>5269</v>
      </c>
      <c r="E3013" s="1" t="s">
        <v>5270</v>
      </c>
    </row>
    <row r="3014" spans="2:5" x14ac:dyDescent="0.2">
      <c r="B3014" s="1" t="s">
        <v>2938</v>
      </c>
      <c r="C3014" s="1" t="s">
        <v>7148</v>
      </c>
      <c r="D3014" s="1" t="s">
        <v>5272</v>
      </c>
      <c r="E3014" s="1" t="s">
        <v>5273</v>
      </c>
    </row>
    <row r="3015" spans="2:5" x14ac:dyDescent="0.2">
      <c r="B3015" s="1" t="s">
        <v>2939</v>
      </c>
      <c r="C3015" s="1" t="s">
        <v>7149</v>
      </c>
      <c r="D3015" s="1" t="s">
        <v>5275</v>
      </c>
      <c r="E3015" s="1" t="s">
        <v>5276</v>
      </c>
    </row>
    <row r="3016" spans="2:5" x14ac:dyDescent="0.2">
      <c r="B3016" s="1" t="s">
        <v>2940</v>
      </c>
      <c r="C3016" s="1" t="s">
        <v>7150</v>
      </c>
      <c r="D3016" s="1" t="s">
        <v>5278</v>
      </c>
      <c r="E3016" s="1" t="s">
        <v>5279</v>
      </c>
    </row>
    <row r="3017" spans="2:5" x14ac:dyDescent="0.2">
      <c r="B3017" s="1" t="s">
        <v>2941</v>
      </c>
      <c r="C3017" s="1" t="s">
        <v>7151</v>
      </c>
      <c r="D3017" s="1" t="s">
        <v>5281</v>
      </c>
      <c r="E3017" s="1" t="s">
        <v>5282</v>
      </c>
    </row>
    <row r="3018" spans="2:5" x14ac:dyDescent="0.2">
      <c r="B3018" s="1" t="s">
        <v>2942</v>
      </c>
      <c r="C3018" s="1" t="s">
        <v>7152</v>
      </c>
      <c r="D3018" s="1" t="s">
        <v>5284</v>
      </c>
      <c r="E3018" s="1" t="s">
        <v>5285</v>
      </c>
    </row>
    <row r="3019" spans="2:5" x14ac:dyDescent="0.2">
      <c r="B3019" s="1" t="s">
        <v>2943</v>
      </c>
      <c r="C3019" s="1" t="s">
        <v>7153</v>
      </c>
      <c r="D3019" s="1" t="s">
        <v>5287</v>
      </c>
      <c r="E3019" s="1" t="s">
        <v>5288</v>
      </c>
    </row>
    <row r="3020" spans="2:5" x14ac:dyDescent="0.2">
      <c r="B3020" s="1" t="s">
        <v>2944</v>
      </c>
      <c r="C3020" s="1" t="s">
        <v>7154</v>
      </c>
      <c r="D3020" s="1" t="s">
        <v>5290</v>
      </c>
      <c r="E3020" s="1" t="s">
        <v>5291</v>
      </c>
    </row>
    <row r="3021" spans="2:5" x14ac:dyDescent="0.2">
      <c r="B3021" s="1" t="s">
        <v>2945</v>
      </c>
      <c r="C3021" s="1" t="s">
        <v>7155</v>
      </c>
      <c r="D3021" s="1" t="s">
        <v>5293</v>
      </c>
      <c r="E3021" s="1" t="s">
        <v>5294</v>
      </c>
    </row>
    <row r="3022" spans="2:5" x14ac:dyDescent="0.2">
      <c r="B3022" s="1" t="s">
        <v>2946</v>
      </c>
      <c r="C3022" s="1" t="s">
        <v>7156</v>
      </c>
      <c r="D3022" s="1" t="s">
        <v>5296</v>
      </c>
      <c r="E3022" s="1" t="s">
        <v>5297</v>
      </c>
    </row>
    <row r="3023" spans="2:5" x14ac:dyDescent="0.2">
      <c r="B3023" s="1" t="s">
        <v>2934</v>
      </c>
      <c r="C3023" s="1" t="s">
        <v>7144</v>
      </c>
      <c r="D3023" s="1" t="s">
        <v>5260</v>
      </c>
      <c r="E3023" s="1" t="s">
        <v>5261</v>
      </c>
    </row>
    <row r="3024" spans="2:5" x14ac:dyDescent="0.2">
      <c r="B3024" s="1" t="s">
        <v>2933</v>
      </c>
      <c r="C3024" s="1" t="s">
        <v>7143</v>
      </c>
      <c r="D3024" s="1" t="s">
        <v>5257</v>
      </c>
      <c r="E3024" s="1" t="s">
        <v>5258</v>
      </c>
    </row>
    <row r="3025" spans="2:5" x14ac:dyDescent="0.2">
      <c r="B3025" s="1" t="s">
        <v>2932</v>
      </c>
      <c r="C3025" s="1" t="s">
        <v>7142</v>
      </c>
      <c r="D3025" s="1" t="s">
        <v>5254</v>
      </c>
      <c r="E3025" s="1" t="s">
        <v>5255</v>
      </c>
    </row>
    <row r="3026" spans="2:5" x14ac:dyDescent="0.2">
      <c r="B3026" s="1" t="s">
        <v>2931</v>
      </c>
      <c r="C3026" s="1" t="s">
        <v>7141</v>
      </c>
      <c r="D3026" s="1" t="s">
        <v>5251</v>
      </c>
      <c r="E3026" s="1" t="s">
        <v>5252</v>
      </c>
    </row>
    <row r="3027" spans="2:5" x14ac:dyDescent="0.2">
      <c r="B3027" s="1" t="s">
        <v>2930</v>
      </c>
      <c r="C3027" s="1" t="s">
        <v>7140</v>
      </c>
      <c r="D3027" s="1" t="s">
        <v>5248</v>
      </c>
      <c r="E3027" s="1" t="s">
        <v>5249</v>
      </c>
    </row>
    <row r="3028" spans="2:5" x14ac:dyDescent="0.2">
      <c r="B3028" s="1" t="s">
        <v>2929</v>
      </c>
      <c r="C3028" s="1" t="s">
        <v>7139</v>
      </c>
      <c r="D3028" s="1" t="s">
        <v>5245</v>
      </c>
      <c r="E3028" s="1" t="s">
        <v>5246</v>
      </c>
    </row>
    <row r="3029" spans="2:5" x14ac:dyDescent="0.2">
      <c r="B3029" s="1" t="s">
        <v>2928</v>
      </c>
      <c r="C3029" s="1" t="s">
        <v>7138</v>
      </c>
      <c r="D3029" s="1" t="s">
        <v>5242</v>
      </c>
      <c r="E3029" s="1" t="s">
        <v>5243</v>
      </c>
    </row>
    <row r="3030" spans="2:5" x14ac:dyDescent="0.2">
      <c r="B3030" s="1" t="s">
        <v>2927</v>
      </c>
      <c r="C3030" s="1" t="s">
        <v>7137</v>
      </c>
      <c r="D3030" s="1" t="s">
        <v>5239</v>
      </c>
      <c r="E3030" s="1" t="s">
        <v>5240</v>
      </c>
    </row>
    <row r="3031" spans="2:5" x14ac:dyDescent="0.2">
      <c r="B3031" s="1" t="s">
        <v>2926</v>
      </c>
      <c r="C3031" s="1" t="s">
        <v>7136</v>
      </c>
      <c r="D3031" s="1" t="s">
        <v>5236</v>
      </c>
      <c r="E3031" s="1" t="s">
        <v>5237</v>
      </c>
    </row>
    <row r="3032" spans="2:5" x14ac:dyDescent="0.2">
      <c r="B3032" s="1" t="s">
        <v>2925</v>
      </c>
      <c r="C3032" s="1" t="s">
        <v>7135</v>
      </c>
      <c r="D3032" s="1" t="s">
        <v>5233</v>
      </c>
      <c r="E3032" s="1" t="s">
        <v>5234</v>
      </c>
    </row>
    <row r="3033" spans="2:5" x14ac:dyDescent="0.2">
      <c r="B3033" s="1" t="s">
        <v>2924</v>
      </c>
      <c r="C3033" s="1" t="s">
        <v>7134</v>
      </c>
      <c r="D3033" s="1" t="s">
        <v>5230</v>
      </c>
      <c r="E3033" s="1" t="s">
        <v>5231</v>
      </c>
    </row>
    <row r="3034" spans="2:5" x14ac:dyDescent="0.2">
      <c r="B3034" s="1" t="s">
        <v>2923</v>
      </c>
      <c r="C3034" s="1" t="s">
        <v>7133</v>
      </c>
      <c r="D3034" s="1" t="s">
        <v>5227</v>
      </c>
      <c r="E3034" s="1" t="s">
        <v>5228</v>
      </c>
    </row>
    <row r="3035" spans="2:5" x14ac:dyDescent="0.2">
      <c r="B3035" s="1" t="s">
        <v>3032</v>
      </c>
      <c r="C3035" s="1" t="s">
        <v>7130</v>
      </c>
      <c r="D3035" s="1" t="s">
        <v>5609</v>
      </c>
      <c r="E3035" s="1" t="s">
        <v>5610</v>
      </c>
    </row>
    <row r="3036" spans="2:5" x14ac:dyDescent="0.2">
      <c r="B3036" s="1" t="s">
        <v>2918</v>
      </c>
      <c r="C3036" s="1" t="s">
        <v>7128</v>
      </c>
      <c r="D3036" s="1" t="s">
        <v>6248</v>
      </c>
      <c r="E3036" s="1" t="s">
        <v>6249</v>
      </c>
    </row>
    <row r="3037" spans="2:5" x14ac:dyDescent="0.2">
      <c r="B3037" s="1" t="s">
        <v>2922</v>
      </c>
      <c r="C3037" s="1" t="s">
        <v>7132</v>
      </c>
      <c r="D3037" s="1" t="s">
        <v>6245</v>
      </c>
      <c r="E3037" s="1" t="s">
        <v>6246</v>
      </c>
    </row>
    <row r="3038" spans="2:5" x14ac:dyDescent="0.2">
      <c r="B3038" s="1" t="s">
        <v>2921</v>
      </c>
      <c r="C3038" s="1" t="s">
        <v>7131</v>
      </c>
      <c r="D3038" s="1" t="s">
        <v>6239</v>
      </c>
      <c r="E3038" s="1" t="s">
        <v>6240</v>
      </c>
    </row>
    <row r="3039" spans="2:5" x14ac:dyDescent="0.2">
      <c r="B3039" s="1" t="s">
        <v>2919</v>
      </c>
      <c r="C3039" s="1" t="s">
        <v>7129</v>
      </c>
      <c r="D3039" s="1" t="s">
        <v>6251</v>
      </c>
      <c r="E3039" s="1" t="s">
        <v>6252</v>
      </c>
    </row>
    <row r="3040" spans="2:5" x14ac:dyDescent="0.2">
      <c r="B3040" s="1" t="s">
        <v>2947</v>
      </c>
      <c r="C3040" s="1" t="s">
        <v>7157</v>
      </c>
      <c r="D3040" s="1" t="s">
        <v>6278</v>
      </c>
      <c r="E3040" s="1" t="s">
        <v>6279</v>
      </c>
    </row>
    <row r="3041" spans="2:5" x14ac:dyDescent="0.2">
      <c r="B3041" s="1" t="s">
        <v>2920</v>
      </c>
      <c r="C3041" s="1" t="s">
        <v>7130</v>
      </c>
      <c r="D3041" s="1" t="s">
        <v>6242</v>
      </c>
      <c r="E3041" s="1" t="s">
        <v>6243</v>
      </c>
    </row>
    <row r="3042" spans="2:5" x14ac:dyDescent="0.2">
      <c r="B3042" s="1" t="s">
        <v>174</v>
      </c>
      <c r="C3042" s="1" t="s">
        <v>3589</v>
      </c>
      <c r="D3042" s="1" t="s">
        <v>3590</v>
      </c>
      <c r="E3042" s="1" t="s">
        <v>3591</v>
      </c>
    </row>
    <row r="3043" spans="2:5" x14ac:dyDescent="0.2">
      <c r="B3043" s="1" t="s">
        <v>175</v>
      </c>
      <c r="C3043" s="1" t="s">
        <v>3592</v>
      </c>
      <c r="D3043" s="1" t="s">
        <v>3593</v>
      </c>
      <c r="E3043" s="1" t="s">
        <v>3594</v>
      </c>
    </row>
    <row r="3044" spans="2:5" x14ac:dyDescent="0.2">
      <c r="B3044" s="1" t="s">
        <v>176</v>
      </c>
      <c r="C3044" s="1" t="s">
        <v>3595</v>
      </c>
      <c r="D3044" s="1" t="s">
        <v>3596</v>
      </c>
      <c r="E3044" s="1" t="s">
        <v>3597</v>
      </c>
    </row>
    <row r="3045" spans="2:5" x14ac:dyDescent="0.2">
      <c r="B3045" s="1" t="s">
        <v>177</v>
      </c>
      <c r="C3045" s="1" t="s">
        <v>3598</v>
      </c>
      <c r="D3045" s="1" t="s">
        <v>3599</v>
      </c>
      <c r="E3045" s="1" t="s">
        <v>3600</v>
      </c>
    </row>
    <row r="3046" spans="2:5" x14ac:dyDescent="0.2">
      <c r="B3046" s="1" t="s">
        <v>178</v>
      </c>
      <c r="C3046" s="1" t="s">
        <v>3601</v>
      </c>
      <c r="D3046" s="1" t="s">
        <v>3602</v>
      </c>
      <c r="E3046" s="1" t="s">
        <v>3603</v>
      </c>
    </row>
    <row r="3047" spans="2:5" x14ac:dyDescent="0.2">
      <c r="B3047" s="1" t="s">
        <v>179</v>
      </c>
      <c r="C3047" s="1" t="s">
        <v>3604</v>
      </c>
      <c r="D3047" s="1" t="s">
        <v>3605</v>
      </c>
      <c r="E3047" s="1" t="s">
        <v>3606</v>
      </c>
    </row>
    <row r="3048" spans="2:5" x14ac:dyDescent="0.2">
      <c r="B3048" s="1" t="s">
        <v>180</v>
      </c>
      <c r="C3048" s="1" t="s">
        <v>3607</v>
      </c>
      <c r="D3048" s="1" t="s">
        <v>3608</v>
      </c>
      <c r="E3048" s="1" t="s">
        <v>3609</v>
      </c>
    </row>
    <row r="3049" spans="2:5" x14ac:dyDescent="0.2">
      <c r="B3049" s="1" t="s">
        <v>181</v>
      </c>
      <c r="C3049" s="1" t="s">
        <v>3610</v>
      </c>
      <c r="D3049" s="1" t="s">
        <v>3611</v>
      </c>
      <c r="E3049" s="1" t="s">
        <v>3612</v>
      </c>
    </row>
    <row r="3050" spans="2:5" x14ac:dyDescent="0.2">
      <c r="B3050" s="1" t="s">
        <v>182</v>
      </c>
      <c r="C3050" s="1" t="s">
        <v>3613</v>
      </c>
      <c r="D3050" s="1" t="s">
        <v>3614</v>
      </c>
      <c r="E3050" s="1" t="s">
        <v>3615</v>
      </c>
    </row>
    <row r="3051" spans="2:5" x14ac:dyDescent="0.2">
      <c r="B3051" s="1" t="s">
        <v>1171</v>
      </c>
      <c r="C3051" s="1" t="s">
        <v>5217</v>
      </c>
      <c r="D3051" s="1" t="s">
        <v>3608</v>
      </c>
      <c r="E3051" s="1" t="s">
        <v>3609</v>
      </c>
    </row>
    <row r="3052" spans="2:5" x14ac:dyDescent="0.2">
      <c r="B3052" s="1" t="s">
        <v>1172</v>
      </c>
      <c r="C3052" s="1" t="s">
        <v>5218</v>
      </c>
      <c r="D3052" s="1" t="s">
        <v>3611</v>
      </c>
      <c r="E3052" s="1" t="s">
        <v>3612</v>
      </c>
    </row>
    <row r="3053" spans="2:5" x14ac:dyDescent="0.2">
      <c r="B3053" s="1" t="s">
        <v>1173</v>
      </c>
      <c r="C3053" s="1" t="s">
        <v>5219</v>
      </c>
      <c r="D3053" s="1" t="s">
        <v>3614</v>
      </c>
      <c r="E3053" s="1" t="s">
        <v>3615</v>
      </c>
    </row>
    <row r="3054" spans="2:5" x14ac:dyDescent="0.2">
      <c r="B3054" s="1" t="s">
        <v>1174</v>
      </c>
      <c r="C3054" s="1" t="s">
        <v>5220</v>
      </c>
      <c r="D3054" s="1" t="s">
        <v>5221</v>
      </c>
      <c r="E3054" s="1" t="s">
        <v>5222</v>
      </c>
    </row>
    <row r="3055" spans="2:5" x14ac:dyDescent="0.2">
      <c r="B3055" s="1" t="s">
        <v>2058</v>
      </c>
      <c r="C3055" s="1" t="s">
        <v>6234</v>
      </c>
      <c r="D3055" s="1" t="s">
        <v>3608</v>
      </c>
      <c r="E3055" s="1" t="s">
        <v>3609</v>
      </c>
    </row>
    <row r="3056" spans="2:5" x14ac:dyDescent="0.2">
      <c r="B3056" s="1" t="s">
        <v>2059</v>
      </c>
      <c r="C3056" s="1" t="s">
        <v>6235</v>
      </c>
      <c r="D3056" s="1" t="s">
        <v>3611</v>
      </c>
      <c r="E3056" s="1" t="s">
        <v>3612</v>
      </c>
    </row>
    <row r="3057" spans="2:5" x14ac:dyDescent="0.2">
      <c r="B3057" s="1" t="s">
        <v>2060</v>
      </c>
      <c r="C3057" s="1" t="s">
        <v>6236</v>
      </c>
      <c r="D3057" s="1" t="s">
        <v>3614</v>
      </c>
      <c r="E3057" s="1" t="s">
        <v>3615</v>
      </c>
    </row>
    <row r="3058" spans="2:5" x14ac:dyDescent="0.2">
      <c r="B3058" s="1" t="s">
        <v>2061</v>
      </c>
      <c r="C3058" s="1" t="s">
        <v>6237</v>
      </c>
      <c r="D3058" s="1" t="s">
        <v>5221</v>
      </c>
      <c r="E3058" s="1" t="s">
        <v>5222</v>
      </c>
    </row>
    <row r="3059" spans="2:5" x14ac:dyDescent="0.2">
      <c r="B3059" s="1" t="s">
        <v>2914</v>
      </c>
      <c r="C3059" s="1" t="s">
        <v>7124</v>
      </c>
      <c r="D3059" s="1" t="s">
        <v>3608</v>
      </c>
      <c r="E3059" s="1" t="s">
        <v>3609</v>
      </c>
    </row>
    <row r="3060" spans="2:5" x14ac:dyDescent="0.2">
      <c r="B3060" s="1" t="s">
        <v>2915</v>
      </c>
      <c r="C3060" s="1" t="s">
        <v>7125</v>
      </c>
      <c r="D3060" s="1" t="s">
        <v>3611</v>
      </c>
      <c r="E3060" s="1" t="s">
        <v>3612</v>
      </c>
    </row>
    <row r="3061" spans="2:5" x14ac:dyDescent="0.2">
      <c r="B3061" s="1" t="s">
        <v>2916</v>
      </c>
      <c r="C3061" s="1" t="s">
        <v>7126</v>
      </c>
      <c r="D3061" s="1" t="s">
        <v>3614</v>
      </c>
      <c r="E3061" s="1" t="s">
        <v>3615</v>
      </c>
    </row>
    <row r="3062" spans="2:5" x14ac:dyDescent="0.2">
      <c r="B3062" s="1" t="s">
        <v>2917</v>
      </c>
      <c r="C3062" s="1" t="s">
        <v>7127</v>
      </c>
      <c r="D3062" s="1" t="s">
        <v>5221</v>
      </c>
      <c r="E3062" s="1" t="s">
        <v>5222</v>
      </c>
    </row>
    <row r="3063" spans="2:5" x14ac:dyDescent="0.2">
      <c r="B3063" s="1" t="s">
        <v>169</v>
      </c>
      <c r="C3063" s="1" t="s">
        <v>3574</v>
      </c>
      <c r="D3063" s="1" t="s">
        <v>3575</v>
      </c>
      <c r="E3063" s="1" t="s">
        <v>3576</v>
      </c>
    </row>
    <row r="3064" spans="2:5" x14ac:dyDescent="0.2">
      <c r="B3064" s="1" t="s">
        <v>170</v>
      </c>
      <c r="C3064" s="1" t="s">
        <v>3577</v>
      </c>
      <c r="D3064" s="1" t="s">
        <v>3578</v>
      </c>
      <c r="E3064" s="1" t="s">
        <v>3579</v>
      </c>
    </row>
    <row r="3065" spans="2:5" x14ac:dyDescent="0.2">
      <c r="B3065" s="1" t="s">
        <v>171</v>
      </c>
      <c r="C3065" s="1" t="s">
        <v>3580</v>
      </c>
      <c r="D3065" s="1" t="s">
        <v>3581</v>
      </c>
      <c r="E3065" s="1" t="s">
        <v>3582</v>
      </c>
    </row>
    <row r="3066" spans="2:5" x14ac:dyDescent="0.2">
      <c r="B3066" s="1" t="s">
        <v>172</v>
      </c>
      <c r="C3066" s="1" t="s">
        <v>3583</v>
      </c>
      <c r="D3066" s="1" t="s">
        <v>3584</v>
      </c>
      <c r="E3066" s="1" t="s">
        <v>3585</v>
      </c>
    </row>
    <row r="3067" spans="2:5" x14ac:dyDescent="0.2">
      <c r="B3067" s="1" t="s">
        <v>1170</v>
      </c>
      <c r="C3067" s="1" t="s">
        <v>5214</v>
      </c>
      <c r="D3067" s="1" t="s">
        <v>5215</v>
      </c>
      <c r="E3067" s="1" t="s">
        <v>5216</v>
      </c>
    </row>
    <row r="3068" spans="2:5" x14ac:dyDescent="0.2">
      <c r="B3068" s="1" t="s">
        <v>2057</v>
      </c>
      <c r="C3068" s="1" t="s">
        <v>6233</v>
      </c>
      <c r="D3068" s="1" t="s">
        <v>5215</v>
      </c>
      <c r="E3068" s="1" t="s">
        <v>5216</v>
      </c>
    </row>
    <row r="3069" spans="2:5" x14ac:dyDescent="0.2">
      <c r="B3069" s="1" t="s">
        <v>2913</v>
      </c>
      <c r="C3069" s="1" t="s">
        <v>7123</v>
      </c>
      <c r="D3069" s="1" t="s">
        <v>5215</v>
      </c>
      <c r="E3069" s="1" t="s">
        <v>5216</v>
      </c>
    </row>
  </sheetData>
  <autoFilter ref="B3:E3" xr:uid="{E7893D94-03AD-4AB7-A050-5C2B740631CE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0AC83-2B07-4BB6-B00C-C86FC169CE75}">
  <dimension ref="A1:M20071"/>
  <sheetViews>
    <sheetView workbookViewId="0">
      <pane ySplit="1" topLeftCell="A2" activePane="bottomLeft" state="frozen"/>
      <selection pane="bottomLeft" activeCell="A2" sqref="A2"/>
    </sheetView>
  </sheetViews>
  <sheetFormatPr defaultRowHeight="12" x14ac:dyDescent="0.2"/>
  <cols>
    <col min="1" max="1" width="10.42578125" customWidth="1"/>
    <col min="2" max="5" width="13.85546875" customWidth="1"/>
  </cols>
  <sheetData>
    <row r="1" spans="1:13" x14ac:dyDescent="0.2">
      <c r="A1" t="s">
        <v>7275</v>
      </c>
      <c r="B1" t="s">
        <v>3067</v>
      </c>
      <c r="C1" t="s">
        <v>3069</v>
      </c>
      <c r="D1" t="s">
        <v>0</v>
      </c>
      <c r="E1" t="s">
        <v>3068</v>
      </c>
      <c r="F1" s="6" t="s">
        <v>7276</v>
      </c>
      <c r="G1" s="6" t="s">
        <v>7277</v>
      </c>
      <c r="H1" s="6" t="s">
        <v>7278</v>
      </c>
      <c r="I1" s="6" t="s">
        <v>7279</v>
      </c>
      <c r="J1" s="6" t="s">
        <v>7280</v>
      </c>
      <c r="K1" s="6" t="s">
        <v>8324</v>
      </c>
      <c r="L1" s="6" t="s">
        <v>8325</v>
      </c>
      <c r="M1" s="6" t="s">
        <v>7281</v>
      </c>
    </row>
    <row r="2" spans="1:13" x14ac:dyDescent="0.2">
      <c r="A2" s="3">
        <v>36526</v>
      </c>
      <c r="B2" t="s">
        <v>8326</v>
      </c>
      <c r="C2" t="s">
        <v>3918</v>
      </c>
      <c r="D2" t="s">
        <v>8327</v>
      </c>
      <c r="E2" t="s">
        <v>3917</v>
      </c>
      <c r="F2" s="4">
        <v>16.09</v>
      </c>
      <c r="G2" s="4">
        <v>16</v>
      </c>
      <c r="H2" s="4">
        <v>1.5861156839786199</v>
      </c>
      <c r="I2" s="4">
        <v>20</v>
      </c>
      <c r="J2" s="4">
        <v>13.98</v>
      </c>
      <c r="K2" s="4">
        <v>14.975</v>
      </c>
      <c r="L2" s="4">
        <v>16.8675</v>
      </c>
      <c r="M2" s="4">
        <v>28</v>
      </c>
    </row>
    <row r="3" spans="1:13" x14ac:dyDescent="0.2">
      <c r="A3" s="3">
        <v>36526</v>
      </c>
      <c r="B3" t="s">
        <v>9867</v>
      </c>
      <c r="C3" t="s">
        <v>3081</v>
      </c>
      <c r="D3" t="s">
        <v>9868</v>
      </c>
      <c r="E3" t="s">
        <v>3080</v>
      </c>
      <c r="F3" s="4">
        <v>10.6603703703704</v>
      </c>
      <c r="G3" s="4">
        <v>10.55</v>
      </c>
      <c r="H3" s="4">
        <v>0.77064648925172696</v>
      </c>
      <c r="I3" s="4">
        <v>12.43</v>
      </c>
      <c r="J3" s="4">
        <v>9.1</v>
      </c>
      <c r="K3" s="4">
        <v>10.199999999999999</v>
      </c>
      <c r="L3" s="4">
        <v>11.145</v>
      </c>
      <c r="M3" s="4">
        <v>27</v>
      </c>
    </row>
    <row r="4" spans="1:13" x14ac:dyDescent="0.2">
      <c r="A4" s="3">
        <v>36526</v>
      </c>
      <c r="B4" t="s">
        <v>8330</v>
      </c>
      <c r="C4" t="s">
        <v>3072</v>
      </c>
      <c r="D4" t="s">
        <v>8331</v>
      </c>
      <c r="E4" t="s">
        <v>3071</v>
      </c>
      <c r="F4" s="4">
        <v>10.6213333333333</v>
      </c>
      <c r="G4" s="4">
        <v>10.685</v>
      </c>
      <c r="H4" s="4">
        <v>0.62053777196620497</v>
      </c>
      <c r="I4" s="4">
        <v>11.68</v>
      </c>
      <c r="J4" s="4">
        <v>9.6999999999999993</v>
      </c>
      <c r="K4" s="4">
        <v>10</v>
      </c>
      <c r="L4" s="4">
        <v>11.074999999999999</v>
      </c>
      <c r="M4" s="4">
        <v>30</v>
      </c>
    </row>
    <row r="5" spans="1:13" x14ac:dyDescent="0.2">
      <c r="A5" s="3">
        <v>36526</v>
      </c>
      <c r="B5" t="s">
        <v>9869</v>
      </c>
      <c r="C5" t="s">
        <v>3114</v>
      </c>
      <c r="D5" t="s">
        <v>9870</v>
      </c>
      <c r="E5" t="s">
        <v>3113</v>
      </c>
      <c r="F5" s="4">
        <v>1.47413793103448</v>
      </c>
      <c r="G5" s="4">
        <v>1.5</v>
      </c>
      <c r="H5" s="4">
        <v>0.137698356701972</v>
      </c>
      <c r="I5" s="4">
        <v>1.7</v>
      </c>
      <c r="J5" s="4">
        <v>1.1000000000000001</v>
      </c>
      <c r="K5" s="4">
        <v>1.37</v>
      </c>
      <c r="L5" s="4">
        <v>1.58</v>
      </c>
      <c r="M5" s="4">
        <v>29</v>
      </c>
    </row>
    <row r="6" spans="1:13" x14ac:dyDescent="0.2">
      <c r="A6" s="3">
        <v>36526</v>
      </c>
      <c r="B6" t="s">
        <v>8334</v>
      </c>
      <c r="C6" t="s">
        <v>3117</v>
      </c>
      <c r="D6" t="s">
        <v>8335</v>
      </c>
      <c r="E6" t="s">
        <v>3116</v>
      </c>
      <c r="F6" s="4">
        <v>1.0189655172413801</v>
      </c>
      <c r="G6" s="4">
        <v>1</v>
      </c>
      <c r="H6" s="4">
        <v>0.12587819587619001</v>
      </c>
      <c r="I6" s="4">
        <v>1.35</v>
      </c>
      <c r="J6" s="4">
        <v>0.78</v>
      </c>
      <c r="K6" s="4">
        <v>0.95</v>
      </c>
      <c r="L6" s="4">
        <v>1.1100000000000001</v>
      </c>
      <c r="M6" s="4">
        <v>29</v>
      </c>
    </row>
    <row r="7" spans="1:13" x14ac:dyDescent="0.2">
      <c r="A7" s="3">
        <v>36526</v>
      </c>
      <c r="B7" t="s">
        <v>8336</v>
      </c>
      <c r="C7" t="s">
        <v>3120</v>
      </c>
      <c r="D7" t="s">
        <v>8337</v>
      </c>
      <c r="E7" t="s">
        <v>3119</v>
      </c>
      <c r="F7" s="4">
        <v>0.81137931034482802</v>
      </c>
      <c r="G7" s="4">
        <v>0.8</v>
      </c>
      <c r="H7" s="4">
        <v>9.6129530839942107E-2</v>
      </c>
      <c r="I7" s="4">
        <v>1.1000000000000001</v>
      </c>
      <c r="J7" s="4">
        <v>0.64</v>
      </c>
      <c r="K7" s="4">
        <v>0.75</v>
      </c>
      <c r="L7" s="4">
        <v>0.87</v>
      </c>
      <c r="M7" s="4">
        <v>29</v>
      </c>
    </row>
    <row r="8" spans="1:13" x14ac:dyDescent="0.2">
      <c r="A8" s="3">
        <v>36526</v>
      </c>
      <c r="B8" t="s">
        <v>8338</v>
      </c>
      <c r="C8" t="s">
        <v>3123</v>
      </c>
      <c r="D8" t="s">
        <v>8339</v>
      </c>
      <c r="E8" t="s">
        <v>3122</v>
      </c>
      <c r="F8" s="4">
        <v>0.74758620689655197</v>
      </c>
      <c r="G8" s="4">
        <v>0.75</v>
      </c>
      <c r="H8" s="4">
        <v>7.9312004694560304E-2</v>
      </c>
      <c r="I8" s="4">
        <v>0.95</v>
      </c>
      <c r="J8" s="4">
        <v>0.57999999999999996</v>
      </c>
      <c r="K8" s="4">
        <v>0.71</v>
      </c>
      <c r="L8" s="4">
        <v>0.78</v>
      </c>
      <c r="M8" s="4">
        <v>29</v>
      </c>
    </row>
    <row r="9" spans="1:13" x14ac:dyDescent="0.2">
      <c r="A9" s="3">
        <v>36526</v>
      </c>
      <c r="B9" t="s">
        <v>8340</v>
      </c>
      <c r="C9" t="s">
        <v>3126</v>
      </c>
      <c r="D9" t="s">
        <v>8341</v>
      </c>
      <c r="E9" t="s">
        <v>3125</v>
      </c>
      <c r="F9" s="4">
        <v>0.64241379310344804</v>
      </c>
      <c r="G9" s="4">
        <v>0.64</v>
      </c>
      <c r="H9" s="4">
        <v>6.9521588240827006E-2</v>
      </c>
      <c r="I9" s="4">
        <v>0.77</v>
      </c>
      <c r="J9" s="4">
        <v>0.45</v>
      </c>
      <c r="K9" s="4">
        <v>0.6</v>
      </c>
      <c r="L9" s="4">
        <v>0.69</v>
      </c>
      <c r="M9" s="4">
        <v>29</v>
      </c>
    </row>
    <row r="10" spans="1:13" x14ac:dyDescent="0.2">
      <c r="A10" s="3">
        <v>36526</v>
      </c>
      <c r="B10" t="s">
        <v>8342</v>
      </c>
      <c r="C10" t="s">
        <v>3129</v>
      </c>
      <c r="D10" t="s">
        <v>8343</v>
      </c>
      <c r="E10" t="s">
        <v>3128</v>
      </c>
      <c r="F10" s="4">
        <v>0.64103448275862096</v>
      </c>
      <c r="G10" s="4">
        <v>0.62</v>
      </c>
      <c r="H10" s="4">
        <v>8.4783119427758E-2</v>
      </c>
      <c r="I10" s="4">
        <v>0.87</v>
      </c>
      <c r="J10" s="4">
        <v>0.45</v>
      </c>
      <c r="K10" s="4">
        <v>0.6</v>
      </c>
      <c r="L10" s="4">
        <v>0.69</v>
      </c>
      <c r="M10" s="4">
        <v>29</v>
      </c>
    </row>
    <row r="11" spans="1:13" x14ac:dyDescent="0.2">
      <c r="A11" s="3">
        <v>36526</v>
      </c>
      <c r="B11" t="s">
        <v>9871</v>
      </c>
      <c r="C11" t="s">
        <v>3939</v>
      </c>
      <c r="D11" t="s">
        <v>9872</v>
      </c>
      <c r="E11" t="s">
        <v>3947</v>
      </c>
      <c r="F11" s="4">
        <v>9.5875758620689595</v>
      </c>
      <c r="G11" s="4">
        <v>9.6</v>
      </c>
      <c r="H11" s="4">
        <v>7.2211908669516503E-2</v>
      </c>
      <c r="I11" s="4">
        <v>9.76</v>
      </c>
      <c r="J11" s="4">
        <v>9.42</v>
      </c>
      <c r="K11" s="4">
        <v>9.5500000000000007</v>
      </c>
      <c r="L11" s="4">
        <v>9.6300000000000008</v>
      </c>
      <c r="M11" s="4">
        <v>29</v>
      </c>
    </row>
    <row r="12" spans="1:13" x14ac:dyDescent="0.2">
      <c r="A12" s="3">
        <v>36526</v>
      </c>
      <c r="B12" t="s">
        <v>8346</v>
      </c>
      <c r="C12" t="s">
        <v>3942</v>
      </c>
      <c r="D12" t="s">
        <v>8347</v>
      </c>
      <c r="E12" t="s">
        <v>3949</v>
      </c>
      <c r="F12" s="4">
        <v>9.6906999999999996</v>
      </c>
      <c r="G12" s="4">
        <v>9.6999999999999993</v>
      </c>
      <c r="H12" s="4">
        <v>0.113302357811805</v>
      </c>
      <c r="I12" s="4">
        <v>9.9499999999999993</v>
      </c>
      <c r="J12" s="4">
        <v>9.4499999999999993</v>
      </c>
      <c r="K12" s="4">
        <v>9.61</v>
      </c>
      <c r="L12" s="4">
        <v>9.76</v>
      </c>
      <c r="M12" s="4">
        <v>29</v>
      </c>
    </row>
    <row r="13" spans="1:13" x14ac:dyDescent="0.2">
      <c r="A13" s="3">
        <v>36526</v>
      </c>
      <c r="B13" t="s">
        <v>8348</v>
      </c>
      <c r="C13" t="s">
        <v>3952</v>
      </c>
      <c r="D13" t="s">
        <v>8349</v>
      </c>
      <c r="E13" t="s">
        <v>3951</v>
      </c>
      <c r="F13" s="4">
        <v>9.7875103448275897</v>
      </c>
      <c r="G13" s="4">
        <v>9.77</v>
      </c>
      <c r="H13" s="4">
        <v>0.15644134990657399</v>
      </c>
      <c r="I13" s="4">
        <v>10.16</v>
      </c>
      <c r="J13" s="4">
        <v>9.51</v>
      </c>
      <c r="K13" s="4">
        <v>9.6999999999999993</v>
      </c>
      <c r="L13" s="4">
        <v>9.8800000000000008</v>
      </c>
      <c r="M13" s="4">
        <v>29</v>
      </c>
    </row>
    <row r="14" spans="1:13" x14ac:dyDescent="0.2">
      <c r="A14" s="3">
        <v>36526</v>
      </c>
      <c r="B14" t="s">
        <v>8360</v>
      </c>
      <c r="C14" t="s">
        <v>3939</v>
      </c>
      <c r="D14" t="s">
        <v>8361</v>
      </c>
      <c r="E14" t="s">
        <v>3938</v>
      </c>
      <c r="F14" s="4">
        <v>10.65728</v>
      </c>
      <c r="G14" s="4">
        <v>10.615</v>
      </c>
      <c r="H14" s="4">
        <v>0.29341441846902699</v>
      </c>
      <c r="I14" s="4">
        <v>11.23</v>
      </c>
      <c r="J14" s="4">
        <v>10.199999999999999</v>
      </c>
      <c r="K14" s="4">
        <v>10.44</v>
      </c>
      <c r="L14" s="4">
        <v>10.845000000000001</v>
      </c>
      <c r="M14" s="4">
        <v>30</v>
      </c>
    </row>
    <row r="15" spans="1:13" x14ac:dyDescent="0.2">
      <c r="A15" s="3">
        <v>36526</v>
      </c>
      <c r="B15" t="s">
        <v>10003</v>
      </c>
      <c r="C15" t="s">
        <v>3579</v>
      </c>
      <c r="D15" t="s">
        <v>10004</v>
      </c>
      <c r="E15" t="s">
        <v>3578</v>
      </c>
      <c r="F15" s="4">
        <v>4.3259999999999996</v>
      </c>
      <c r="G15" s="4">
        <v>4.3</v>
      </c>
      <c r="H15" s="4">
        <v>0.33820622152151802</v>
      </c>
      <c r="I15" s="4">
        <v>5.0999999999999996</v>
      </c>
      <c r="J15" s="4">
        <v>3.8</v>
      </c>
      <c r="K15" s="4">
        <v>4.0999999999999996</v>
      </c>
      <c r="L15" s="4">
        <v>4.5</v>
      </c>
      <c r="M15" s="4">
        <v>30</v>
      </c>
    </row>
    <row r="16" spans="1:13" x14ac:dyDescent="0.2">
      <c r="A16" s="3">
        <v>36526</v>
      </c>
      <c r="B16" t="s">
        <v>10005</v>
      </c>
      <c r="C16" t="s">
        <v>3576</v>
      </c>
      <c r="D16" t="s">
        <v>10006</v>
      </c>
      <c r="E16" t="s">
        <v>3575</v>
      </c>
      <c r="F16" s="4">
        <v>3.62</v>
      </c>
      <c r="G16" s="4">
        <v>3.62</v>
      </c>
      <c r="H16" s="4"/>
      <c r="I16" s="4">
        <v>3.62</v>
      </c>
      <c r="J16" s="4">
        <v>3.62</v>
      </c>
      <c r="K16" s="4">
        <v>3.62</v>
      </c>
      <c r="L16" s="4">
        <v>3.62</v>
      </c>
      <c r="M16" s="4">
        <v>1</v>
      </c>
    </row>
    <row r="17" spans="1:13" x14ac:dyDescent="0.2">
      <c r="A17" s="3">
        <v>36526</v>
      </c>
      <c r="B17" t="s">
        <v>10007</v>
      </c>
      <c r="C17" t="s">
        <v>3594</v>
      </c>
      <c r="D17" t="s">
        <v>10008</v>
      </c>
      <c r="E17" t="s">
        <v>3593</v>
      </c>
      <c r="F17" s="4">
        <v>4.8675862068965499</v>
      </c>
      <c r="G17" s="4">
        <v>4.9000000000000004</v>
      </c>
      <c r="H17" s="4">
        <v>0.70920808538424296</v>
      </c>
      <c r="I17" s="4">
        <v>6.53</v>
      </c>
      <c r="J17" s="4">
        <v>3.4</v>
      </c>
      <c r="K17" s="4">
        <v>4.5</v>
      </c>
      <c r="L17" s="4">
        <v>5.0999999999999996</v>
      </c>
      <c r="M17" s="4">
        <v>29</v>
      </c>
    </row>
    <row r="18" spans="1:13" x14ac:dyDescent="0.2">
      <c r="A18" s="3">
        <v>36526</v>
      </c>
      <c r="B18" t="s">
        <v>10009</v>
      </c>
      <c r="C18" t="s">
        <v>3591</v>
      </c>
      <c r="D18" t="s">
        <v>10010</v>
      </c>
      <c r="E18" t="s">
        <v>3590</v>
      </c>
      <c r="F18" s="4">
        <v>4.8782758620689703</v>
      </c>
      <c r="G18" s="4">
        <v>4.9000000000000004</v>
      </c>
      <c r="H18" s="4">
        <v>0.544793990982681</v>
      </c>
      <c r="I18" s="4">
        <v>6.36</v>
      </c>
      <c r="J18" s="4">
        <v>3.4</v>
      </c>
      <c r="K18" s="4">
        <v>4.7</v>
      </c>
      <c r="L18" s="4">
        <v>5.19</v>
      </c>
      <c r="M18" s="4">
        <v>29</v>
      </c>
    </row>
    <row r="19" spans="1:13" x14ac:dyDescent="0.2">
      <c r="A19" s="3">
        <v>36557</v>
      </c>
      <c r="B19" t="s">
        <v>8326</v>
      </c>
      <c r="C19" t="s">
        <v>3918</v>
      </c>
      <c r="D19" t="s">
        <v>8327</v>
      </c>
      <c r="E19" t="s">
        <v>3917</v>
      </c>
      <c r="F19" s="4">
        <v>15.9043333333333</v>
      </c>
      <c r="G19" s="4">
        <v>15.815</v>
      </c>
      <c r="H19" s="4">
        <v>1.4746985275392499</v>
      </c>
      <c r="I19" s="4">
        <v>19.8</v>
      </c>
      <c r="J19" s="4">
        <v>13.98</v>
      </c>
      <c r="K19" s="4">
        <v>14.9575</v>
      </c>
      <c r="L19" s="4">
        <v>16.852499999999999</v>
      </c>
      <c r="M19" s="4">
        <v>30</v>
      </c>
    </row>
    <row r="20" spans="1:13" x14ac:dyDescent="0.2">
      <c r="A20" s="3">
        <v>36557</v>
      </c>
      <c r="B20" t="s">
        <v>8328</v>
      </c>
      <c r="C20" t="s">
        <v>3081</v>
      </c>
      <c r="D20" t="s">
        <v>8329</v>
      </c>
      <c r="E20" t="s">
        <v>3080</v>
      </c>
      <c r="F20" s="4">
        <v>10.332413793103401</v>
      </c>
      <c r="G20" s="4">
        <v>10.4</v>
      </c>
      <c r="H20" s="4">
        <v>0.81069483060790803</v>
      </c>
      <c r="I20" s="4">
        <v>12.1</v>
      </c>
      <c r="J20" s="4">
        <v>9.1</v>
      </c>
      <c r="K20" s="4">
        <v>9.73</v>
      </c>
      <c r="L20" s="4">
        <v>10.66</v>
      </c>
      <c r="M20" s="4">
        <v>29</v>
      </c>
    </row>
    <row r="21" spans="1:13" x14ac:dyDescent="0.2">
      <c r="A21" s="3">
        <v>36557</v>
      </c>
      <c r="B21" t="s">
        <v>8330</v>
      </c>
      <c r="C21" t="s">
        <v>3072</v>
      </c>
      <c r="D21" t="s">
        <v>8331</v>
      </c>
      <c r="E21" t="s">
        <v>3071</v>
      </c>
      <c r="F21" s="4">
        <v>10.405312500000001</v>
      </c>
      <c r="G21" s="4">
        <v>10.29</v>
      </c>
      <c r="H21" s="4">
        <v>0.59358932460946601</v>
      </c>
      <c r="I21" s="4">
        <v>11.6</v>
      </c>
      <c r="J21" s="4">
        <v>9.4</v>
      </c>
      <c r="K21" s="4">
        <v>9.9774999999999991</v>
      </c>
      <c r="L21" s="4">
        <v>10.8225</v>
      </c>
      <c r="M21" s="4">
        <v>32</v>
      </c>
    </row>
    <row r="22" spans="1:13" x14ac:dyDescent="0.2">
      <c r="A22" s="3">
        <v>36557</v>
      </c>
      <c r="B22" t="s">
        <v>8332</v>
      </c>
      <c r="C22" t="s">
        <v>3075</v>
      </c>
      <c r="D22" t="s">
        <v>8333</v>
      </c>
      <c r="E22" t="s">
        <v>3074</v>
      </c>
      <c r="F22" s="4">
        <v>9.0696666666666701</v>
      </c>
      <c r="G22" s="4">
        <v>8.6</v>
      </c>
      <c r="H22" s="4">
        <v>2.0905179746414202</v>
      </c>
      <c r="I22" s="4">
        <v>17.78</v>
      </c>
      <c r="J22" s="4">
        <v>7</v>
      </c>
      <c r="K22" s="4">
        <v>7.8650000000000002</v>
      </c>
      <c r="L22" s="4">
        <v>9.5775000000000006</v>
      </c>
      <c r="M22" s="4">
        <v>30</v>
      </c>
    </row>
    <row r="23" spans="1:13" x14ac:dyDescent="0.2">
      <c r="A23" s="3">
        <v>36557</v>
      </c>
      <c r="B23" t="s">
        <v>8334</v>
      </c>
      <c r="C23" t="s">
        <v>3114</v>
      </c>
      <c r="D23" t="s">
        <v>8335</v>
      </c>
      <c r="E23" t="s">
        <v>3113</v>
      </c>
      <c r="F23" s="4">
        <v>0.96935483870967698</v>
      </c>
      <c r="G23" s="4">
        <v>0.98</v>
      </c>
      <c r="H23" s="4">
        <v>5.0460247315483799E-2</v>
      </c>
      <c r="I23" s="4">
        <v>1.08</v>
      </c>
      <c r="J23" s="4">
        <v>0.85</v>
      </c>
      <c r="K23" s="4">
        <v>0.94</v>
      </c>
      <c r="L23" s="4">
        <v>1</v>
      </c>
      <c r="M23" s="4">
        <v>31</v>
      </c>
    </row>
    <row r="24" spans="1:13" x14ac:dyDescent="0.2">
      <c r="A24" s="3">
        <v>36557</v>
      </c>
      <c r="B24" t="s">
        <v>8336</v>
      </c>
      <c r="C24" t="s">
        <v>3117</v>
      </c>
      <c r="D24" t="s">
        <v>8337</v>
      </c>
      <c r="E24" t="s">
        <v>3116</v>
      </c>
      <c r="F24" s="4">
        <v>0.78483870967741898</v>
      </c>
      <c r="G24" s="4">
        <v>0.78</v>
      </c>
      <c r="H24" s="4">
        <v>6.7373138452548303E-2</v>
      </c>
      <c r="I24" s="4">
        <v>0.97</v>
      </c>
      <c r="J24" s="4">
        <v>0.69</v>
      </c>
      <c r="K24" s="4">
        <v>0.745</v>
      </c>
      <c r="L24" s="4">
        <v>0.81</v>
      </c>
      <c r="M24" s="4">
        <v>31</v>
      </c>
    </row>
    <row r="25" spans="1:13" x14ac:dyDescent="0.2">
      <c r="A25" s="3">
        <v>36557</v>
      </c>
      <c r="B25" t="s">
        <v>8338</v>
      </c>
      <c r="C25" t="s">
        <v>3120</v>
      </c>
      <c r="D25" t="s">
        <v>8339</v>
      </c>
      <c r="E25" t="s">
        <v>3119</v>
      </c>
      <c r="F25" s="4">
        <v>0.728709677419355</v>
      </c>
      <c r="G25" s="4">
        <v>0.73</v>
      </c>
      <c r="H25" s="4">
        <v>8.2249293228325901E-2</v>
      </c>
      <c r="I25" s="4">
        <v>0.95</v>
      </c>
      <c r="J25" s="4">
        <v>0.56999999999999995</v>
      </c>
      <c r="K25" s="4">
        <v>0.66500000000000004</v>
      </c>
      <c r="L25" s="4">
        <v>0.77500000000000002</v>
      </c>
      <c r="M25" s="4">
        <v>31</v>
      </c>
    </row>
    <row r="26" spans="1:13" x14ac:dyDescent="0.2">
      <c r="A26" s="3">
        <v>36557</v>
      </c>
      <c r="B26" t="s">
        <v>8340</v>
      </c>
      <c r="C26" t="s">
        <v>3123</v>
      </c>
      <c r="D26" t="s">
        <v>8341</v>
      </c>
      <c r="E26" t="s">
        <v>3122</v>
      </c>
      <c r="F26" s="4">
        <v>0.62967741935483901</v>
      </c>
      <c r="G26" s="4">
        <v>0.64</v>
      </c>
      <c r="H26" s="4">
        <v>6.8677209755383495E-2</v>
      </c>
      <c r="I26" s="4">
        <v>0.74</v>
      </c>
      <c r="J26" s="4">
        <v>0.45</v>
      </c>
      <c r="K26" s="4">
        <v>0.6</v>
      </c>
      <c r="L26" s="4">
        <v>0.68</v>
      </c>
      <c r="M26" s="4">
        <v>31</v>
      </c>
    </row>
    <row r="27" spans="1:13" x14ac:dyDescent="0.2">
      <c r="A27" s="3">
        <v>36557</v>
      </c>
      <c r="B27" t="s">
        <v>8342</v>
      </c>
      <c r="C27" t="s">
        <v>3126</v>
      </c>
      <c r="D27" t="s">
        <v>8343</v>
      </c>
      <c r="E27" t="s">
        <v>3125</v>
      </c>
      <c r="F27" s="4">
        <v>0.63548387096774195</v>
      </c>
      <c r="G27" s="4">
        <v>0.61</v>
      </c>
      <c r="H27" s="4">
        <v>7.5535365212921701E-2</v>
      </c>
      <c r="I27" s="4">
        <v>0.87</v>
      </c>
      <c r="J27" s="4">
        <v>0.52</v>
      </c>
      <c r="K27" s="4">
        <v>0.6</v>
      </c>
      <c r="L27" s="4">
        <v>0.66500000000000004</v>
      </c>
      <c r="M27" s="4">
        <v>31</v>
      </c>
    </row>
    <row r="28" spans="1:13" x14ac:dyDescent="0.2">
      <c r="A28" s="3">
        <v>36557</v>
      </c>
      <c r="B28" t="s">
        <v>8344</v>
      </c>
      <c r="C28" t="s">
        <v>3129</v>
      </c>
      <c r="D28" t="s">
        <v>8345</v>
      </c>
      <c r="E28" t="s">
        <v>3128</v>
      </c>
      <c r="F28" s="4">
        <v>0.63483870967741896</v>
      </c>
      <c r="G28" s="4">
        <v>0.62</v>
      </c>
      <c r="H28" s="4">
        <v>7.9786004108570993E-2</v>
      </c>
      <c r="I28" s="4">
        <v>0.87</v>
      </c>
      <c r="J28" s="4">
        <v>0.51</v>
      </c>
      <c r="K28" s="4">
        <v>0.59499999999999997</v>
      </c>
      <c r="L28" s="4">
        <v>0.67500000000000004</v>
      </c>
      <c r="M28" s="4">
        <v>31</v>
      </c>
    </row>
    <row r="29" spans="1:13" x14ac:dyDescent="0.2">
      <c r="A29" s="3">
        <v>36557</v>
      </c>
      <c r="B29" t="s">
        <v>8346</v>
      </c>
      <c r="C29" t="s">
        <v>3939</v>
      </c>
      <c r="D29" t="s">
        <v>8347</v>
      </c>
      <c r="E29" t="s">
        <v>3947</v>
      </c>
      <c r="F29" s="4">
        <v>9.5819161290322601</v>
      </c>
      <c r="G29" s="4">
        <v>9.56</v>
      </c>
      <c r="H29" s="4">
        <v>0.116648000688036</v>
      </c>
      <c r="I29" s="4">
        <v>9.9499999999999993</v>
      </c>
      <c r="J29" s="4">
        <v>9.44</v>
      </c>
      <c r="K29" s="4">
        <v>9.5</v>
      </c>
      <c r="L29" s="4">
        <v>9.65</v>
      </c>
      <c r="M29" s="4">
        <v>31</v>
      </c>
    </row>
    <row r="30" spans="1:13" x14ac:dyDescent="0.2">
      <c r="A30" s="3">
        <v>36557</v>
      </c>
      <c r="B30" t="s">
        <v>8348</v>
      </c>
      <c r="C30" t="s">
        <v>3942</v>
      </c>
      <c r="D30" t="s">
        <v>8349</v>
      </c>
      <c r="E30" t="s">
        <v>3949</v>
      </c>
      <c r="F30" s="4">
        <v>9.6862633333333292</v>
      </c>
      <c r="G30" s="4">
        <v>9.6449999999999996</v>
      </c>
      <c r="H30" s="4">
        <v>0.157990995996898</v>
      </c>
      <c r="I30" s="4">
        <v>10.16</v>
      </c>
      <c r="J30" s="4">
        <v>9.5</v>
      </c>
      <c r="K30" s="4">
        <v>9.5818250000000003</v>
      </c>
      <c r="L30" s="4">
        <v>9.7554499999999997</v>
      </c>
      <c r="M30" s="4">
        <v>30</v>
      </c>
    </row>
    <row r="31" spans="1:13" x14ac:dyDescent="0.2">
      <c r="A31" s="3">
        <v>36557</v>
      </c>
      <c r="B31" t="s">
        <v>8350</v>
      </c>
      <c r="C31" t="s">
        <v>3952</v>
      </c>
      <c r="D31" t="s">
        <v>8351</v>
      </c>
      <c r="E31" t="s">
        <v>3951</v>
      </c>
      <c r="F31" s="4">
        <v>9.8044733333333305</v>
      </c>
      <c r="G31" s="4">
        <v>9.7449999999999992</v>
      </c>
      <c r="H31" s="4">
        <v>0.19476116042269701</v>
      </c>
      <c r="I31" s="4">
        <v>10.3</v>
      </c>
      <c r="J31" s="4">
        <v>9.5500000000000007</v>
      </c>
      <c r="K31" s="4">
        <v>9.6504750000000001</v>
      </c>
      <c r="L31" s="4">
        <v>9.9499999999999993</v>
      </c>
      <c r="M31" s="4">
        <v>30</v>
      </c>
    </row>
    <row r="32" spans="1:13" x14ac:dyDescent="0.2">
      <c r="A32" s="3">
        <v>36557</v>
      </c>
      <c r="B32" t="s">
        <v>8352</v>
      </c>
      <c r="C32" t="s">
        <v>3936</v>
      </c>
      <c r="D32" t="s">
        <v>8353</v>
      </c>
      <c r="E32" t="s">
        <v>3935</v>
      </c>
      <c r="F32" s="4">
        <v>10.50161875</v>
      </c>
      <c r="G32" s="4">
        <v>10.435</v>
      </c>
      <c r="H32" s="4">
        <v>0.32046430976107998</v>
      </c>
      <c r="I32" s="4">
        <v>11.1</v>
      </c>
      <c r="J32" s="4">
        <v>9.89</v>
      </c>
      <c r="K32" s="4">
        <v>10.275</v>
      </c>
      <c r="L32" s="4">
        <v>10.77</v>
      </c>
      <c r="M32" s="4">
        <v>32</v>
      </c>
    </row>
    <row r="33" spans="1:13" x14ac:dyDescent="0.2">
      <c r="A33" s="3">
        <v>36557</v>
      </c>
      <c r="B33" t="s">
        <v>10003</v>
      </c>
      <c r="C33" t="s">
        <v>3579</v>
      </c>
      <c r="D33" t="s">
        <v>10004</v>
      </c>
      <c r="E33" t="s">
        <v>3578</v>
      </c>
      <c r="F33" s="4">
        <v>4.4962499999999999</v>
      </c>
      <c r="G33" s="4">
        <v>4.5</v>
      </c>
      <c r="H33" s="4">
        <v>0.29484550355693401</v>
      </c>
      <c r="I33" s="4">
        <v>5.05</v>
      </c>
      <c r="J33" s="4">
        <v>3.9</v>
      </c>
      <c r="K33" s="4">
        <v>4.3</v>
      </c>
      <c r="L33" s="4">
        <v>4.7</v>
      </c>
      <c r="M33" s="4">
        <v>32</v>
      </c>
    </row>
    <row r="34" spans="1:13" x14ac:dyDescent="0.2">
      <c r="A34" s="3">
        <v>36557</v>
      </c>
      <c r="B34" t="s">
        <v>10011</v>
      </c>
      <c r="C34" t="s">
        <v>3582</v>
      </c>
      <c r="D34" t="s">
        <v>10012</v>
      </c>
      <c r="E34" t="s">
        <v>3581</v>
      </c>
      <c r="F34" s="4">
        <v>4</v>
      </c>
      <c r="G34" s="4">
        <v>4.05</v>
      </c>
      <c r="H34" s="4">
        <v>0.942758242312564</v>
      </c>
      <c r="I34" s="4">
        <v>6.25</v>
      </c>
      <c r="J34" s="4">
        <v>0.6</v>
      </c>
      <c r="K34" s="4">
        <v>3.7</v>
      </c>
      <c r="L34" s="4">
        <v>4.3</v>
      </c>
      <c r="M34" s="4">
        <v>30</v>
      </c>
    </row>
    <row r="35" spans="1:13" x14ac:dyDescent="0.2">
      <c r="A35" s="3">
        <v>36557</v>
      </c>
      <c r="B35" t="s">
        <v>10007</v>
      </c>
      <c r="C35" t="s">
        <v>3594</v>
      </c>
      <c r="D35" t="s">
        <v>10008</v>
      </c>
      <c r="E35" t="s">
        <v>3593</v>
      </c>
      <c r="F35" s="4">
        <v>5.1261290322580599</v>
      </c>
      <c r="G35" s="4">
        <v>5.0999999999999996</v>
      </c>
      <c r="H35" s="4">
        <v>0.71248240876227897</v>
      </c>
      <c r="I35" s="4">
        <v>6.4</v>
      </c>
      <c r="J35" s="4">
        <v>3.5</v>
      </c>
      <c r="K35" s="4">
        <v>4.7</v>
      </c>
      <c r="L35" s="4">
        <v>5.5</v>
      </c>
      <c r="M35" s="4">
        <v>31</v>
      </c>
    </row>
    <row r="36" spans="1:13" x14ac:dyDescent="0.2">
      <c r="A36" s="3">
        <v>36586</v>
      </c>
      <c r="B36" t="s">
        <v>8326</v>
      </c>
      <c r="C36" t="s">
        <v>3918</v>
      </c>
      <c r="D36" t="s">
        <v>8327</v>
      </c>
      <c r="E36" t="s">
        <v>3917</v>
      </c>
      <c r="F36" s="4">
        <v>14.502592592592601</v>
      </c>
      <c r="G36" s="4">
        <v>14.28</v>
      </c>
      <c r="H36" s="4">
        <v>1.8551893799091299</v>
      </c>
      <c r="I36" s="4">
        <v>19.940000000000001</v>
      </c>
      <c r="J36" s="4">
        <v>11.98</v>
      </c>
      <c r="K36" s="4">
        <v>13.535</v>
      </c>
      <c r="L36" s="4">
        <v>15.095000000000001</v>
      </c>
      <c r="M36" s="4">
        <v>27</v>
      </c>
    </row>
    <row r="37" spans="1:13" x14ac:dyDescent="0.2">
      <c r="A37" s="3">
        <v>36586</v>
      </c>
      <c r="B37" t="s">
        <v>8354</v>
      </c>
      <c r="C37" t="s">
        <v>3081</v>
      </c>
      <c r="D37" t="s">
        <v>8355</v>
      </c>
      <c r="E37" t="s">
        <v>3080</v>
      </c>
      <c r="F37" s="4">
        <v>9.5146428571428601</v>
      </c>
      <c r="G37" s="4">
        <v>9.3650000000000002</v>
      </c>
      <c r="H37" s="4">
        <v>1.0108539922515001</v>
      </c>
      <c r="I37" s="4">
        <v>12.3</v>
      </c>
      <c r="J37" s="4">
        <v>8.19</v>
      </c>
      <c r="K37" s="4">
        <v>8.73</v>
      </c>
      <c r="L37" s="4">
        <v>10.025</v>
      </c>
      <c r="M37" s="4">
        <v>28</v>
      </c>
    </row>
    <row r="38" spans="1:13" x14ac:dyDescent="0.2">
      <c r="A38" s="3">
        <v>36586</v>
      </c>
      <c r="B38" t="s">
        <v>8330</v>
      </c>
      <c r="C38" t="s">
        <v>3072</v>
      </c>
      <c r="D38" t="s">
        <v>8331</v>
      </c>
      <c r="E38" t="s">
        <v>3071</v>
      </c>
      <c r="F38" s="4">
        <v>9.6672413793103509</v>
      </c>
      <c r="G38" s="4">
        <v>9.67</v>
      </c>
      <c r="H38" s="4">
        <v>0.63534521860011595</v>
      </c>
      <c r="I38" s="4">
        <v>11.5</v>
      </c>
      <c r="J38" s="4">
        <v>8.5</v>
      </c>
      <c r="K38" s="4">
        <v>9.25</v>
      </c>
      <c r="L38" s="4">
        <v>9.89</v>
      </c>
      <c r="M38" s="4">
        <v>29</v>
      </c>
    </row>
    <row r="39" spans="1:13" x14ac:dyDescent="0.2">
      <c r="A39" s="3">
        <v>36586</v>
      </c>
      <c r="B39" t="s">
        <v>8332</v>
      </c>
      <c r="C39" t="s">
        <v>3075</v>
      </c>
      <c r="D39" t="s">
        <v>8333</v>
      </c>
      <c r="E39" t="s">
        <v>3074</v>
      </c>
      <c r="F39" s="4">
        <v>8.7617241379310293</v>
      </c>
      <c r="G39" s="4">
        <v>8.24</v>
      </c>
      <c r="H39" s="4">
        <v>1.7913962410954301</v>
      </c>
      <c r="I39" s="4">
        <v>14.93</v>
      </c>
      <c r="J39" s="4">
        <v>7</v>
      </c>
      <c r="K39" s="4">
        <v>7.4</v>
      </c>
      <c r="L39" s="4">
        <v>9.5</v>
      </c>
      <c r="M39" s="4">
        <v>29</v>
      </c>
    </row>
    <row r="40" spans="1:13" x14ac:dyDescent="0.2">
      <c r="A40" s="3">
        <v>36586</v>
      </c>
      <c r="B40" t="s">
        <v>8336</v>
      </c>
      <c r="C40" t="s">
        <v>3114</v>
      </c>
      <c r="D40" t="s">
        <v>8337</v>
      </c>
      <c r="E40" t="s">
        <v>3113</v>
      </c>
      <c r="F40" s="4">
        <v>0.67042857142857104</v>
      </c>
      <c r="G40" s="4">
        <v>0.65500000000000003</v>
      </c>
      <c r="H40" s="4">
        <v>9.1274688622140901E-2</v>
      </c>
      <c r="I40" s="4">
        <v>0.85</v>
      </c>
      <c r="J40" s="4">
        <v>0.5</v>
      </c>
      <c r="K40" s="4">
        <v>0.59</v>
      </c>
      <c r="L40" s="4">
        <v>0.75</v>
      </c>
      <c r="M40" s="4">
        <v>28</v>
      </c>
    </row>
    <row r="41" spans="1:13" x14ac:dyDescent="0.2">
      <c r="A41" s="3">
        <v>36586</v>
      </c>
      <c r="B41" t="s">
        <v>8338</v>
      </c>
      <c r="C41" t="s">
        <v>3117</v>
      </c>
      <c r="D41" t="s">
        <v>8339</v>
      </c>
      <c r="E41" t="s">
        <v>3116</v>
      </c>
      <c r="F41" s="4">
        <v>0.65703571428571395</v>
      </c>
      <c r="G41" s="4">
        <v>0.64</v>
      </c>
      <c r="H41" s="4">
        <v>8.1500503130851998E-2</v>
      </c>
      <c r="I41" s="4">
        <v>0.85</v>
      </c>
      <c r="J41" s="4">
        <v>0.53</v>
      </c>
      <c r="K41" s="4">
        <v>0.61</v>
      </c>
      <c r="L41" s="4">
        <v>0.71499999999999997</v>
      </c>
      <c r="M41" s="4">
        <v>28</v>
      </c>
    </row>
    <row r="42" spans="1:13" x14ac:dyDescent="0.2">
      <c r="A42" s="3">
        <v>36586</v>
      </c>
      <c r="B42" t="s">
        <v>8340</v>
      </c>
      <c r="C42" t="s">
        <v>3120</v>
      </c>
      <c r="D42" t="s">
        <v>8341</v>
      </c>
      <c r="E42" t="s">
        <v>3119</v>
      </c>
      <c r="F42" s="4">
        <v>0.5655</v>
      </c>
      <c r="G42" s="4">
        <v>0.56499999999999995</v>
      </c>
      <c r="H42" s="4">
        <v>6.9843475794888005E-2</v>
      </c>
      <c r="I42" s="4">
        <v>0.71</v>
      </c>
      <c r="J42" s="4">
        <v>0.4</v>
      </c>
      <c r="K42" s="4">
        <v>0.51749999999999996</v>
      </c>
      <c r="L42" s="4">
        <v>0.61</v>
      </c>
      <c r="M42" s="4">
        <v>28</v>
      </c>
    </row>
    <row r="43" spans="1:13" x14ac:dyDescent="0.2">
      <c r="A43" s="3">
        <v>36586</v>
      </c>
      <c r="B43" t="s">
        <v>8342</v>
      </c>
      <c r="C43" t="s">
        <v>3123</v>
      </c>
      <c r="D43" t="s">
        <v>8343</v>
      </c>
      <c r="E43" t="s">
        <v>3122</v>
      </c>
      <c r="F43" s="4">
        <v>0.56389285714285697</v>
      </c>
      <c r="G43" s="4">
        <v>0.55500000000000005</v>
      </c>
      <c r="H43" s="4">
        <v>6.2127908254881598E-2</v>
      </c>
      <c r="I43" s="4">
        <v>0.73</v>
      </c>
      <c r="J43" s="4">
        <v>0.46</v>
      </c>
      <c r="K43" s="4">
        <v>0.51</v>
      </c>
      <c r="L43" s="4">
        <v>0.6</v>
      </c>
      <c r="M43" s="4">
        <v>28</v>
      </c>
    </row>
    <row r="44" spans="1:13" x14ac:dyDescent="0.2">
      <c r="A44" s="3">
        <v>36586</v>
      </c>
      <c r="B44" t="s">
        <v>8344</v>
      </c>
      <c r="C44" t="s">
        <v>3126</v>
      </c>
      <c r="D44" t="s">
        <v>8345</v>
      </c>
      <c r="E44" t="s">
        <v>3125</v>
      </c>
      <c r="F44" s="4">
        <v>0.56703571428571398</v>
      </c>
      <c r="G44" s="4">
        <v>0.55000000000000004</v>
      </c>
      <c r="H44" s="4">
        <v>7.2654169232593296E-2</v>
      </c>
      <c r="I44" s="4">
        <v>0.76</v>
      </c>
      <c r="J44" s="4">
        <v>0.46</v>
      </c>
      <c r="K44" s="4">
        <v>0.50749999999999995</v>
      </c>
      <c r="L44" s="4">
        <v>0.62</v>
      </c>
      <c r="M44" s="4">
        <v>28</v>
      </c>
    </row>
    <row r="45" spans="1:13" x14ac:dyDescent="0.2">
      <c r="A45" s="3">
        <v>36586</v>
      </c>
      <c r="B45" t="s">
        <v>8356</v>
      </c>
      <c r="C45" t="s">
        <v>3129</v>
      </c>
      <c r="D45" t="s">
        <v>8357</v>
      </c>
      <c r="E45" t="s">
        <v>3128</v>
      </c>
      <c r="F45" s="4">
        <v>0.56042857142857105</v>
      </c>
      <c r="G45" s="4">
        <v>0.55500000000000005</v>
      </c>
      <c r="H45" s="4">
        <v>9.1315257161529106E-2</v>
      </c>
      <c r="I45" s="4">
        <v>0.77</v>
      </c>
      <c r="J45" s="4">
        <v>0.39</v>
      </c>
      <c r="K45" s="4">
        <v>0.51749999999999996</v>
      </c>
      <c r="L45" s="4">
        <v>0.60499999999999998</v>
      </c>
      <c r="M45" s="4">
        <v>28</v>
      </c>
    </row>
    <row r="46" spans="1:13" x14ac:dyDescent="0.2">
      <c r="A46" s="3">
        <v>36586</v>
      </c>
      <c r="B46" t="s">
        <v>8348</v>
      </c>
      <c r="C46" t="s">
        <v>3939</v>
      </c>
      <c r="D46" t="s">
        <v>8349</v>
      </c>
      <c r="E46" t="s">
        <v>3947</v>
      </c>
      <c r="F46" s="4">
        <v>9.3927214285714307</v>
      </c>
      <c r="G46" s="4">
        <v>9.36</v>
      </c>
      <c r="H46" s="4">
        <v>8.7005241890371898E-2</v>
      </c>
      <c r="I46" s="4">
        <v>9.58</v>
      </c>
      <c r="J46" s="4">
        <v>9.2799999999999994</v>
      </c>
      <c r="K46" s="4">
        <v>9.33</v>
      </c>
      <c r="L46" s="4">
        <v>9.4275000000000002</v>
      </c>
      <c r="M46" s="4">
        <v>28</v>
      </c>
    </row>
    <row r="47" spans="1:13" x14ac:dyDescent="0.2">
      <c r="A47" s="3">
        <v>36586</v>
      </c>
      <c r="B47" t="s">
        <v>8350</v>
      </c>
      <c r="C47" t="s">
        <v>3942</v>
      </c>
      <c r="D47" t="s">
        <v>8351</v>
      </c>
      <c r="E47" t="s">
        <v>3949</v>
      </c>
      <c r="F47" s="4">
        <v>9.4562178571428603</v>
      </c>
      <c r="G47" s="4">
        <v>9.4130000000000003</v>
      </c>
      <c r="H47" s="4">
        <v>0.124461792601024</v>
      </c>
      <c r="I47" s="4">
        <v>9.8000000000000007</v>
      </c>
      <c r="J47" s="4">
        <v>9.25</v>
      </c>
      <c r="K47" s="4">
        <v>9.3699999999999992</v>
      </c>
      <c r="L47" s="4">
        <v>9.5</v>
      </c>
      <c r="M47" s="4">
        <v>28</v>
      </c>
    </row>
    <row r="48" spans="1:13" x14ac:dyDescent="0.2">
      <c r="A48" s="3">
        <v>36586</v>
      </c>
      <c r="B48" t="s">
        <v>8358</v>
      </c>
      <c r="C48" t="s">
        <v>3952</v>
      </c>
      <c r="D48" t="s">
        <v>8359</v>
      </c>
      <c r="E48" t="s">
        <v>3951</v>
      </c>
      <c r="F48" s="4">
        <v>9.5598214285714302</v>
      </c>
      <c r="G48" s="4">
        <v>9.5</v>
      </c>
      <c r="H48" s="4">
        <v>0.19182282789487601</v>
      </c>
      <c r="I48" s="4">
        <v>10.19</v>
      </c>
      <c r="J48" s="4">
        <v>9.2899999999999991</v>
      </c>
      <c r="K48" s="4">
        <v>9.4489999999999998</v>
      </c>
      <c r="L48" s="4">
        <v>9.6274999999999995</v>
      </c>
      <c r="M48" s="4">
        <v>28</v>
      </c>
    </row>
    <row r="49" spans="1:13" x14ac:dyDescent="0.2">
      <c r="A49" s="3">
        <v>36586</v>
      </c>
      <c r="B49" t="s">
        <v>8352</v>
      </c>
      <c r="C49" t="s">
        <v>3936</v>
      </c>
      <c r="D49" t="s">
        <v>8353</v>
      </c>
      <c r="E49" t="s">
        <v>3935</v>
      </c>
      <c r="F49" s="4">
        <v>10.0988689655172</v>
      </c>
      <c r="G49" s="4">
        <v>10</v>
      </c>
      <c r="H49" s="4">
        <v>0.32338788861437401</v>
      </c>
      <c r="I49" s="4">
        <v>10.9</v>
      </c>
      <c r="J49" s="4">
        <v>9.5</v>
      </c>
      <c r="K49" s="4">
        <v>9.9</v>
      </c>
      <c r="L49" s="4">
        <v>10.28</v>
      </c>
      <c r="M49" s="4">
        <v>29</v>
      </c>
    </row>
    <row r="50" spans="1:13" x14ac:dyDescent="0.2">
      <c r="A50" s="3">
        <v>36586</v>
      </c>
      <c r="B50" t="s">
        <v>8360</v>
      </c>
      <c r="C50" t="s">
        <v>3939</v>
      </c>
      <c r="D50" t="s">
        <v>8361</v>
      </c>
      <c r="E50" t="s">
        <v>3938</v>
      </c>
      <c r="F50" s="4">
        <v>11.180353571428601</v>
      </c>
      <c r="G50" s="4">
        <v>10.93</v>
      </c>
      <c r="H50" s="4">
        <v>1.10573617692004</v>
      </c>
      <c r="I50" s="4">
        <v>16.21</v>
      </c>
      <c r="J50" s="4">
        <v>10.050000000000001</v>
      </c>
      <c r="K50" s="4">
        <v>10.7</v>
      </c>
      <c r="L50" s="4">
        <v>11.277875</v>
      </c>
      <c r="M50" s="4">
        <v>28</v>
      </c>
    </row>
    <row r="51" spans="1:13" x14ac:dyDescent="0.2">
      <c r="A51" s="3">
        <v>36586</v>
      </c>
      <c r="B51" t="s">
        <v>10003</v>
      </c>
      <c r="C51" t="s">
        <v>3579</v>
      </c>
      <c r="D51" t="s">
        <v>10004</v>
      </c>
      <c r="E51" t="s">
        <v>3578</v>
      </c>
      <c r="F51" s="4">
        <v>4.76827586206897</v>
      </c>
      <c r="G51" s="4">
        <v>4.8</v>
      </c>
      <c r="H51" s="4">
        <v>0.34268966558177899</v>
      </c>
      <c r="I51" s="4">
        <v>5.4</v>
      </c>
      <c r="J51" s="4">
        <v>3.9</v>
      </c>
      <c r="K51" s="4">
        <v>4.5</v>
      </c>
      <c r="L51" s="4">
        <v>5</v>
      </c>
      <c r="M51" s="4">
        <v>29</v>
      </c>
    </row>
    <row r="52" spans="1:13" x14ac:dyDescent="0.2">
      <c r="A52" s="3">
        <v>36586</v>
      </c>
      <c r="B52" t="s">
        <v>10011</v>
      </c>
      <c r="C52" t="s">
        <v>3582</v>
      </c>
      <c r="D52" t="s">
        <v>10012</v>
      </c>
      <c r="E52" t="s">
        <v>3581</v>
      </c>
      <c r="F52" s="4">
        <v>4.1642857142857101</v>
      </c>
      <c r="G52" s="4">
        <v>4.2</v>
      </c>
      <c r="H52" s="4">
        <v>0.68202546151791898</v>
      </c>
      <c r="I52" s="4">
        <v>6.25</v>
      </c>
      <c r="J52" s="4">
        <v>2.8</v>
      </c>
      <c r="K52" s="4">
        <v>3.9750000000000001</v>
      </c>
      <c r="L52" s="4">
        <v>4.4124999999999996</v>
      </c>
      <c r="M52" s="4">
        <v>28</v>
      </c>
    </row>
    <row r="53" spans="1:13" x14ac:dyDescent="0.2">
      <c r="A53" s="3">
        <v>36586</v>
      </c>
      <c r="B53" t="s">
        <v>10007</v>
      </c>
      <c r="C53" t="s">
        <v>3594</v>
      </c>
      <c r="D53" t="s">
        <v>10008</v>
      </c>
      <c r="E53" t="s">
        <v>3593</v>
      </c>
      <c r="F53" s="4">
        <v>5.6232142857142904</v>
      </c>
      <c r="G53" s="4">
        <v>5.75</v>
      </c>
      <c r="H53" s="4">
        <v>0.66850332319420303</v>
      </c>
      <c r="I53" s="4">
        <v>7.2</v>
      </c>
      <c r="J53" s="4">
        <v>4</v>
      </c>
      <c r="K53" s="4">
        <v>5.3</v>
      </c>
      <c r="L53" s="4">
        <v>6</v>
      </c>
      <c r="M53" s="4">
        <v>28</v>
      </c>
    </row>
    <row r="54" spans="1:13" x14ac:dyDescent="0.2">
      <c r="A54" s="3">
        <v>36617</v>
      </c>
      <c r="B54" t="s">
        <v>8326</v>
      </c>
      <c r="C54" t="s">
        <v>3918</v>
      </c>
      <c r="D54" t="s">
        <v>8327</v>
      </c>
      <c r="E54" t="s">
        <v>3917</v>
      </c>
      <c r="F54" s="4">
        <v>14.646538461538499</v>
      </c>
      <c r="G54" s="4">
        <v>14.1</v>
      </c>
      <c r="H54" s="4">
        <v>1.83880165827137</v>
      </c>
      <c r="I54" s="4">
        <v>20.52</v>
      </c>
      <c r="J54" s="4">
        <v>11.95</v>
      </c>
      <c r="K54" s="4">
        <v>13.8</v>
      </c>
      <c r="L54" s="4">
        <v>14.975</v>
      </c>
      <c r="M54" s="4">
        <v>26</v>
      </c>
    </row>
    <row r="55" spans="1:13" x14ac:dyDescent="0.2">
      <c r="A55" s="3">
        <v>36617</v>
      </c>
      <c r="B55" t="s">
        <v>8362</v>
      </c>
      <c r="C55" t="s">
        <v>3921</v>
      </c>
      <c r="D55" t="s">
        <v>8363</v>
      </c>
      <c r="E55" t="s">
        <v>3920</v>
      </c>
      <c r="F55" s="4">
        <v>13.156538461538499</v>
      </c>
      <c r="G55" s="4">
        <v>12.76</v>
      </c>
      <c r="H55" s="4">
        <v>2.2303577153590299</v>
      </c>
      <c r="I55" s="4">
        <v>19.2</v>
      </c>
      <c r="J55" s="4">
        <v>10</v>
      </c>
      <c r="K55" s="4">
        <v>11.984999999999999</v>
      </c>
      <c r="L55" s="4">
        <v>13.987500000000001</v>
      </c>
      <c r="M55" s="4">
        <v>26</v>
      </c>
    </row>
    <row r="56" spans="1:13" x14ac:dyDescent="0.2">
      <c r="A56" s="3">
        <v>36617</v>
      </c>
      <c r="B56" t="s">
        <v>8364</v>
      </c>
      <c r="C56" t="s">
        <v>3081</v>
      </c>
      <c r="D56" t="s">
        <v>8365</v>
      </c>
      <c r="E56" t="s">
        <v>3080</v>
      </c>
      <c r="F56" s="4">
        <v>9.5151851851851905</v>
      </c>
      <c r="G56" s="4">
        <v>9.5</v>
      </c>
      <c r="H56" s="4">
        <v>1.10152471382021</v>
      </c>
      <c r="I56" s="4">
        <v>12.36</v>
      </c>
      <c r="J56" s="4">
        <v>7.9</v>
      </c>
      <c r="K56" s="4">
        <v>8.69</v>
      </c>
      <c r="L56" s="4">
        <v>9.9149999999999991</v>
      </c>
      <c r="M56" s="4">
        <v>27</v>
      </c>
    </row>
    <row r="57" spans="1:13" x14ac:dyDescent="0.2">
      <c r="A57" s="3">
        <v>36617</v>
      </c>
      <c r="B57" t="s">
        <v>8330</v>
      </c>
      <c r="C57" t="s">
        <v>3072</v>
      </c>
      <c r="D57" t="s">
        <v>8331</v>
      </c>
      <c r="E57" t="s">
        <v>3071</v>
      </c>
      <c r="F57" s="4">
        <v>9.3585714285714303</v>
      </c>
      <c r="G57" s="4">
        <v>9.2750000000000004</v>
      </c>
      <c r="H57" s="4">
        <v>0.64406529623952402</v>
      </c>
      <c r="I57" s="4">
        <v>11.2</v>
      </c>
      <c r="J57" s="4">
        <v>8.4499999999999993</v>
      </c>
      <c r="K57" s="4">
        <v>8.9075000000000006</v>
      </c>
      <c r="L57" s="4">
        <v>9.7799999999999994</v>
      </c>
      <c r="M57" s="4">
        <v>28</v>
      </c>
    </row>
    <row r="58" spans="1:13" x14ac:dyDescent="0.2">
      <c r="A58" s="3">
        <v>36617</v>
      </c>
      <c r="B58" t="s">
        <v>8332</v>
      </c>
      <c r="C58" t="s">
        <v>3075</v>
      </c>
      <c r="D58" t="s">
        <v>8333</v>
      </c>
      <c r="E58" t="s">
        <v>3074</v>
      </c>
      <c r="F58" s="4">
        <v>8.8117857142857101</v>
      </c>
      <c r="G58" s="4">
        <v>8.4250000000000007</v>
      </c>
      <c r="H58" s="4">
        <v>1.78954381435383</v>
      </c>
      <c r="I58" s="4">
        <v>14.93</v>
      </c>
      <c r="J58" s="4">
        <v>6.6</v>
      </c>
      <c r="K58" s="4">
        <v>7.4749999999999996</v>
      </c>
      <c r="L58" s="4">
        <v>9.3475000000000001</v>
      </c>
      <c r="M58" s="4">
        <v>28</v>
      </c>
    </row>
    <row r="59" spans="1:13" x14ac:dyDescent="0.2">
      <c r="A59" s="3">
        <v>36617</v>
      </c>
      <c r="B59" t="s">
        <v>8338</v>
      </c>
      <c r="C59" t="s">
        <v>3114</v>
      </c>
      <c r="D59" t="s">
        <v>8339</v>
      </c>
      <c r="E59" t="s">
        <v>3113</v>
      </c>
      <c r="F59" s="4">
        <v>0.56666666666666698</v>
      </c>
      <c r="G59" s="4">
        <v>0.56000000000000005</v>
      </c>
      <c r="H59" s="4">
        <v>4.2516964939801498E-2</v>
      </c>
      <c r="I59" s="4">
        <v>0.67</v>
      </c>
      <c r="J59" s="4">
        <v>0.51</v>
      </c>
      <c r="K59" s="4">
        <v>0.53500000000000003</v>
      </c>
      <c r="L59" s="4">
        <v>0.59499999999999997</v>
      </c>
      <c r="M59" s="4">
        <v>27</v>
      </c>
    </row>
    <row r="60" spans="1:13" x14ac:dyDescent="0.2">
      <c r="A60" s="3">
        <v>36617</v>
      </c>
      <c r="B60" t="s">
        <v>8340</v>
      </c>
      <c r="C60" t="s">
        <v>3117</v>
      </c>
      <c r="D60" t="s">
        <v>8341</v>
      </c>
      <c r="E60" t="s">
        <v>3116</v>
      </c>
      <c r="F60" s="4">
        <v>0.53259259259259295</v>
      </c>
      <c r="G60" s="4">
        <v>0.53</v>
      </c>
      <c r="H60" s="4">
        <v>6.5550485100158498E-2</v>
      </c>
      <c r="I60" s="4">
        <v>0.71</v>
      </c>
      <c r="J60" s="4">
        <v>0.43</v>
      </c>
      <c r="K60" s="4">
        <v>0.495</v>
      </c>
      <c r="L60" s="4">
        <v>0.57999999999999996</v>
      </c>
      <c r="M60" s="4">
        <v>27</v>
      </c>
    </row>
    <row r="61" spans="1:13" x14ac:dyDescent="0.2">
      <c r="A61" s="3">
        <v>36617</v>
      </c>
      <c r="B61" t="s">
        <v>8342</v>
      </c>
      <c r="C61" t="s">
        <v>3120</v>
      </c>
      <c r="D61" t="s">
        <v>8343</v>
      </c>
      <c r="E61" t="s">
        <v>3119</v>
      </c>
      <c r="F61" s="4">
        <v>0.54888888888888898</v>
      </c>
      <c r="G61" s="4">
        <v>0.5</v>
      </c>
      <c r="H61" s="4">
        <v>7.6878192032958301E-2</v>
      </c>
      <c r="I61" s="4">
        <v>0.73</v>
      </c>
      <c r="J61" s="4">
        <v>0.46</v>
      </c>
      <c r="K61" s="4">
        <v>0.5</v>
      </c>
      <c r="L61" s="4">
        <v>0.59499999999999997</v>
      </c>
      <c r="M61" s="4">
        <v>27</v>
      </c>
    </row>
    <row r="62" spans="1:13" x14ac:dyDescent="0.2">
      <c r="A62" s="3">
        <v>36617</v>
      </c>
      <c r="B62" t="s">
        <v>8344</v>
      </c>
      <c r="C62" t="s">
        <v>3123</v>
      </c>
      <c r="D62" t="s">
        <v>8345</v>
      </c>
      <c r="E62" t="s">
        <v>3122</v>
      </c>
      <c r="F62" s="4">
        <v>0.56481481481481499</v>
      </c>
      <c r="G62" s="4">
        <v>0.55000000000000004</v>
      </c>
      <c r="H62" s="4">
        <v>8.5950360019399499E-2</v>
      </c>
      <c r="I62" s="4">
        <v>0.76</v>
      </c>
      <c r="J62" s="4">
        <v>0.46</v>
      </c>
      <c r="K62" s="4">
        <v>0.495</v>
      </c>
      <c r="L62" s="4">
        <v>0.62</v>
      </c>
      <c r="M62" s="4">
        <v>27</v>
      </c>
    </row>
    <row r="63" spans="1:13" x14ac:dyDescent="0.2">
      <c r="A63" s="3">
        <v>36617</v>
      </c>
      <c r="B63" t="s">
        <v>8356</v>
      </c>
      <c r="C63" t="s">
        <v>3126</v>
      </c>
      <c r="D63" t="s">
        <v>8357</v>
      </c>
      <c r="E63" t="s">
        <v>3125</v>
      </c>
      <c r="F63" s="4">
        <v>0.54666666666666697</v>
      </c>
      <c r="G63" s="4">
        <v>0.53</v>
      </c>
      <c r="H63" s="4">
        <v>9.3603090021315297E-2</v>
      </c>
      <c r="I63" s="4">
        <v>0.77</v>
      </c>
      <c r="J63" s="4">
        <v>0.4</v>
      </c>
      <c r="K63" s="4">
        <v>0.48</v>
      </c>
      <c r="L63" s="4">
        <v>0.62</v>
      </c>
      <c r="M63" s="4">
        <v>27</v>
      </c>
    </row>
    <row r="64" spans="1:13" x14ac:dyDescent="0.2">
      <c r="A64" s="3">
        <v>36617</v>
      </c>
      <c r="B64" t="s">
        <v>8366</v>
      </c>
      <c r="C64" t="s">
        <v>3129</v>
      </c>
      <c r="D64" t="s">
        <v>8367</v>
      </c>
      <c r="E64" t="s">
        <v>3128</v>
      </c>
      <c r="F64" s="4">
        <v>0.84333333333333305</v>
      </c>
      <c r="G64" s="4">
        <v>0.8</v>
      </c>
      <c r="H64" s="4">
        <v>0.13135389660701399</v>
      </c>
      <c r="I64" s="4">
        <v>1.22</v>
      </c>
      <c r="J64" s="4">
        <v>0.68</v>
      </c>
      <c r="K64" s="4">
        <v>0.73</v>
      </c>
      <c r="L64" s="4">
        <v>0.93</v>
      </c>
      <c r="M64" s="4">
        <v>27</v>
      </c>
    </row>
    <row r="65" spans="1:13" x14ac:dyDescent="0.2">
      <c r="A65" s="3">
        <v>36617</v>
      </c>
      <c r="B65" t="s">
        <v>8350</v>
      </c>
      <c r="C65" t="s">
        <v>3939</v>
      </c>
      <c r="D65" t="s">
        <v>8351</v>
      </c>
      <c r="E65" t="s">
        <v>3947</v>
      </c>
      <c r="F65" s="4">
        <v>9.4401481481481504</v>
      </c>
      <c r="G65" s="4">
        <v>9.43</v>
      </c>
      <c r="H65" s="4">
        <v>0.12011665602293101</v>
      </c>
      <c r="I65" s="4">
        <v>9.85</v>
      </c>
      <c r="J65" s="4">
        <v>9.25</v>
      </c>
      <c r="K65" s="4">
        <v>9.3650000000000002</v>
      </c>
      <c r="L65" s="4">
        <v>9.4600000000000009</v>
      </c>
      <c r="M65" s="4">
        <v>27</v>
      </c>
    </row>
    <row r="66" spans="1:13" x14ac:dyDescent="0.2">
      <c r="A66" s="3">
        <v>36617</v>
      </c>
      <c r="B66" t="s">
        <v>8358</v>
      </c>
      <c r="C66" t="s">
        <v>3942</v>
      </c>
      <c r="D66" t="s">
        <v>8359</v>
      </c>
      <c r="E66" t="s">
        <v>3949</v>
      </c>
      <c r="F66" s="4">
        <v>9.5302851851851909</v>
      </c>
      <c r="G66" s="4">
        <v>9.5</v>
      </c>
      <c r="H66" s="4">
        <v>0.15969556302228</v>
      </c>
      <c r="I66" s="4">
        <v>10</v>
      </c>
      <c r="J66" s="4">
        <v>9.2899999999999991</v>
      </c>
      <c r="K66" s="4">
        <v>9.43</v>
      </c>
      <c r="L66" s="4">
        <v>9.6199999999999992</v>
      </c>
      <c r="M66" s="4">
        <v>27</v>
      </c>
    </row>
    <row r="67" spans="1:13" x14ac:dyDescent="0.2">
      <c r="A67" s="3">
        <v>36617</v>
      </c>
      <c r="B67" t="s">
        <v>8368</v>
      </c>
      <c r="C67" t="s">
        <v>3952</v>
      </c>
      <c r="D67" t="s">
        <v>8369</v>
      </c>
      <c r="E67" t="s">
        <v>3951</v>
      </c>
      <c r="F67" s="4">
        <v>9.5886074074074106</v>
      </c>
      <c r="G67" s="4">
        <v>9.5500000000000007</v>
      </c>
      <c r="H67" s="4">
        <v>0.22645213779571699</v>
      </c>
      <c r="I67" s="4">
        <v>10.199999999999999</v>
      </c>
      <c r="J67" s="4">
        <v>9.3000000000000007</v>
      </c>
      <c r="K67" s="4">
        <v>9.4383999999999997</v>
      </c>
      <c r="L67" s="4">
        <v>9.61</v>
      </c>
      <c r="M67" s="4">
        <v>27</v>
      </c>
    </row>
    <row r="68" spans="1:13" x14ac:dyDescent="0.2">
      <c r="A68" s="3">
        <v>36617</v>
      </c>
      <c r="B68" t="s">
        <v>8352</v>
      </c>
      <c r="C68" t="s">
        <v>3936</v>
      </c>
      <c r="D68" t="s">
        <v>8353</v>
      </c>
      <c r="E68" t="s">
        <v>3935</v>
      </c>
      <c r="F68" s="4">
        <v>10.0489714285714</v>
      </c>
      <c r="G68" s="4">
        <v>9.9649999999999999</v>
      </c>
      <c r="H68" s="4">
        <v>0.31721850847074201</v>
      </c>
      <c r="I68" s="4">
        <v>10.9</v>
      </c>
      <c r="J68" s="4">
        <v>9.5</v>
      </c>
      <c r="K68" s="4">
        <v>9.8844999999999992</v>
      </c>
      <c r="L68" s="4">
        <v>10.192500000000001</v>
      </c>
      <c r="M68" s="4">
        <v>28</v>
      </c>
    </row>
    <row r="69" spans="1:13" x14ac:dyDescent="0.2">
      <c r="A69" s="3">
        <v>36617</v>
      </c>
      <c r="B69" t="s">
        <v>8360</v>
      </c>
      <c r="C69" t="s">
        <v>3939</v>
      </c>
      <c r="D69" t="s">
        <v>8361</v>
      </c>
      <c r="E69" t="s">
        <v>3938</v>
      </c>
      <c r="F69" s="4">
        <v>10.8523666666667</v>
      </c>
      <c r="G69" s="4">
        <v>10.81</v>
      </c>
      <c r="H69" s="4">
        <v>0.492899817407148</v>
      </c>
      <c r="I69" s="4">
        <v>12.2</v>
      </c>
      <c r="J69" s="4">
        <v>10.050000000000001</v>
      </c>
      <c r="K69" s="4">
        <v>10.52</v>
      </c>
      <c r="L69" s="4">
        <v>11.05</v>
      </c>
      <c r="M69" s="4">
        <v>27</v>
      </c>
    </row>
    <row r="70" spans="1:13" x14ac:dyDescent="0.2">
      <c r="A70" s="3">
        <v>36617</v>
      </c>
      <c r="B70" t="s">
        <v>10003</v>
      </c>
      <c r="C70" t="s">
        <v>3579</v>
      </c>
      <c r="D70" t="s">
        <v>10004</v>
      </c>
      <c r="E70" t="s">
        <v>3578</v>
      </c>
      <c r="F70" s="4">
        <v>5.0967857142857103</v>
      </c>
      <c r="G70" s="4">
        <v>5.15</v>
      </c>
      <c r="H70" s="4">
        <v>0.34640004246245298</v>
      </c>
      <c r="I70" s="4">
        <v>5.6</v>
      </c>
      <c r="J70" s="4">
        <v>4.4000000000000004</v>
      </c>
      <c r="K70" s="4">
        <v>4.9000000000000004</v>
      </c>
      <c r="L70" s="4">
        <v>5.3</v>
      </c>
      <c r="M70" s="4">
        <v>28</v>
      </c>
    </row>
    <row r="71" spans="1:13" x14ac:dyDescent="0.2">
      <c r="A71" s="3">
        <v>36617</v>
      </c>
      <c r="B71" t="s">
        <v>10011</v>
      </c>
      <c r="C71" t="s">
        <v>3582</v>
      </c>
      <c r="D71" t="s">
        <v>10012</v>
      </c>
      <c r="E71" t="s">
        <v>3581</v>
      </c>
      <c r="F71" s="4">
        <v>4.1907142857142903</v>
      </c>
      <c r="G71" s="4">
        <v>4.25</v>
      </c>
      <c r="H71" s="4">
        <v>0.69295891905080798</v>
      </c>
      <c r="I71" s="4">
        <v>6.3</v>
      </c>
      <c r="J71" s="4">
        <v>2.8</v>
      </c>
      <c r="K71" s="4">
        <v>3.875</v>
      </c>
      <c r="L71" s="4">
        <v>4.5</v>
      </c>
      <c r="M71" s="4">
        <v>28</v>
      </c>
    </row>
    <row r="72" spans="1:13" x14ac:dyDescent="0.2">
      <c r="A72" s="3">
        <v>36617</v>
      </c>
      <c r="B72" t="s">
        <v>10007</v>
      </c>
      <c r="C72" t="s">
        <v>3591</v>
      </c>
      <c r="D72" t="s">
        <v>10008</v>
      </c>
      <c r="E72" t="s">
        <v>3590</v>
      </c>
      <c r="F72" s="4">
        <v>6.3896296296296304</v>
      </c>
      <c r="G72" s="4">
        <v>6.5</v>
      </c>
      <c r="H72" s="4">
        <v>0.74233250626491498</v>
      </c>
      <c r="I72" s="4">
        <v>8.3000000000000007</v>
      </c>
      <c r="J72" s="4">
        <v>4.5</v>
      </c>
      <c r="K72" s="4">
        <v>6.25</v>
      </c>
      <c r="L72" s="4">
        <v>6.65</v>
      </c>
      <c r="M72" s="4">
        <v>27</v>
      </c>
    </row>
    <row r="73" spans="1:13" x14ac:dyDescent="0.2">
      <c r="A73" s="3">
        <v>36647</v>
      </c>
      <c r="B73" t="s">
        <v>8326</v>
      </c>
      <c r="C73" t="s">
        <v>3918</v>
      </c>
      <c r="D73" t="s">
        <v>8327</v>
      </c>
      <c r="E73" t="s">
        <v>3917</v>
      </c>
      <c r="F73" s="4">
        <v>14.179655172413799</v>
      </c>
      <c r="G73" s="4">
        <v>14</v>
      </c>
      <c r="H73" s="4">
        <v>1.6048375146025999</v>
      </c>
      <c r="I73" s="4">
        <v>21.1</v>
      </c>
      <c r="J73" s="4">
        <v>12</v>
      </c>
      <c r="K73" s="4">
        <v>13.47</v>
      </c>
      <c r="L73" s="4">
        <v>14.36</v>
      </c>
      <c r="M73" s="4">
        <v>29</v>
      </c>
    </row>
    <row r="74" spans="1:13" x14ac:dyDescent="0.2">
      <c r="A74" s="3">
        <v>36647</v>
      </c>
      <c r="B74" t="s">
        <v>8362</v>
      </c>
      <c r="C74" t="s">
        <v>3921</v>
      </c>
      <c r="D74" t="s">
        <v>8363</v>
      </c>
      <c r="E74" t="s">
        <v>3920</v>
      </c>
      <c r="F74" s="4">
        <v>12.353103448275901</v>
      </c>
      <c r="G74" s="4">
        <v>12.4</v>
      </c>
      <c r="H74" s="4">
        <v>1.4660396200265799</v>
      </c>
      <c r="I74" s="4">
        <v>15.5</v>
      </c>
      <c r="J74" s="4">
        <v>9.5</v>
      </c>
      <c r="K74" s="4">
        <v>11.72</v>
      </c>
      <c r="L74" s="4">
        <v>13</v>
      </c>
      <c r="M74" s="4">
        <v>29</v>
      </c>
    </row>
    <row r="75" spans="1:13" x14ac:dyDescent="0.2">
      <c r="A75" s="3">
        <v>36647</v>
      </c>
      <c r="B75" t="s">
        <v>8370</v>
      </c>
      <c r="C75" t="s">
        <v>3081</v>
      </c>
      <c r="D75" t="s">
        <v>8371</v>
      </c>
      <c r="E75" t="s">
        <v>3080</v>
      </c>
      <c r="F75" s="4">
        <v>9.0121428571428606</v>
      </c>
      <c r="G75" s="4">
        <v>8.9499999999999993</v>
      </c>
      <c r="H75" s="4">
        <v>0.884149966929346</v>
      </c>
      <c r="I75" s="4">
        <v>11.93</v>
      </c>
      <c r="J75" s="4">
        <v>7.81</v>
      </c>
      <c r="K75" s="4">
        <v>8.35</v>
      </c>
      <c r="L75" s="4">
        <v>9.57</v>
      </c>
      <c r="M75" s="4">
        <v>28</v>
      </c>
    </row>
    <row r="76" spans="1:13" x14ac:dyDescent="0.2">
      <c r="A76" s="3">
        <v>36647</v>
      </c>
      <c r="B76" t="s">
        <v>8330</v>
      </c>
      <c r="C76" t="s">
        <v>3072</v>
      </c>
      <c r="D76" t="s">
        <v>8331</v>
      </c>
      <c r="E76" t="s">
        <v>3071</v>
      </c>
      <c r="F76" s="4">
        <v>9.1096666666666692</v>
      </c>
      <c r="G76" s="4">
        <v>9</v>
      </c>
      <c r="H76" s="4">
        <v>0.50378213225719803</v>
      </c>
      <c r="I76" s="4">
        <v>10.11</v>
      </c>
      <c r="J76" s="4">
        <v>8.3000000000000007</v>
      </c>
      <c r="K76" s="4">
        <v>8.7174999999999994</v>
      </c>
      <c r="L76" s="4">
        <v>9.5675000000000008</v>
      </c>
      <c r="M76" s="4">
        <v>30</v>
      </c>
    </row>
    <row r="77" spans="1:13" x14ac:dyDescent="0.2">
      <c r="A77" s="3">
        <v>36647</v>
      </c>
      <c r="B77" t="s">
        <v>8332</v>
      </c>
      <c r="C77" t="s">
        <v>3075</v>
      </c>
      <c r="D77" t="s">
        <v>8333</v>
      </c>
      <c r="E77" t="s">
        <v>3074</v>
      </c>
      <c r="F77" s="4">
        <v>8.0833333333333304</v>
      </c>
      <c r="G77" s="4">
        <v>8.1449999999999996</v>
      </c>
      <c r="H77" s="4">
        <v>1.1295019754934801</v>
      </c>
      <c r="I77" s="4">
        <v>10.49</v>
      </c>
      <c r="J77" s="4">
        <v>6</v>
      </c>
      <c r="K77" s="4">
        <v>7.08</v>
      </c>
      <c r="L77" s="4">
        <v>8.6024999999999991</v>
      </c>
      <c r="M77" s="4">
        <v>30</v>
      </c>
    </row>
    <row r="78" spans="1:13" x14ac:dyDescent="0.2">
      <c r="A78" s="3">
        <v>36647</v>
      </c>
      <c r="B78" t="s">
        <v>8340</v>
      </c>
      <c r="C78" t="s">
        <v>3114</v>
      </c>
      <c r="D78" t="s">
        <v>8341</v>
      </c>
      <c r="E78" t="s">
        <v>3113</v>
      </c>
      <c r="F78" s="4">
        <v>0.43137931034482802</v>
      </c>
      <c r="G78" s="4">
        <v>0.4</v>
      </c>
      <c r="H78" s="4">
        <v>6.2204968676777099E-2</v>
      </c>
      <c r="I78" s="4">
        <v>0.56000000000000005</v>
      </c>
      <c r="J78" s="4">
        <v>0.31</v>
      </c>
      <c r="K78" s="4">
        <v>0.39</v>
      </c>
      <c r="L78" s="4">
        <v>0.48</v>
      </c>
      <c r="M78" s="4">
        <v>29</v>
      </c>
    </row>
    <row r="79" spans="1:13" x14ac:dyDescent="0.2">
      <c r="A79" s="3">
        <v>36647</v>
      </c>
      <c r="B79" t="s">
        <v>8342</v>
      </c>
      <c r="C79" t="s">
        <v>3117</v>
      </c>
      <c r="D79" t="s">
        <v>8343</v>
      </c>
      <c r="E79" t="s">
        <v>3116</v>
      </c>
      <c r="F79" s="4">
        <v>0.52034482758620704</v>
      </c>
      <c r="G79" s="4">
        <v>0.51</v>
      </c>
      <c r="H79" s="4">
        <v>4.9963040527165797E-2</v>
      </c>
      <c r="I79" s="4">
        <v>0.62</v>
      </c>
      <c r="J79" s="4">
        <v>0.41</v>
      </c>
      <c r="K79" s="4">
        <v>0.5</v>
      </c>
      <c r="L79" s="4">
        <v>0.53</v>
      </c>
      <c r="M79" s="4">
        <v>29</v>
      </c>
    </row>
    <row r="80" spans="1:13" x14ac:dyDescent="0.2">
      <c r="A80" s="3">
        <v>36647</v>
      </c>
      <c r="B80" t="s">
        <v>8344</v>
      </c>
      <c r="C80" t="s">
        <v>3120</v>
      </c>
      <c r="D80" t="s">
        <v>8345</v>
      </c>
      <c r="E80" t="s">
        <v>3119</v>
      </c>
      <c r="F80" s="4">
        <v>0.53241379310344805</v>
      </c>
      <c r="G80" s="4">
        <v>0.52</v>
      </c>
      <c r="H80" s="4">
        <v>6.6689856393703603E-2</v>
      </c>
      <c r="I80" s="4">
        <v>0.74</v>
      </c>
      <c r="J80" s="4">
        <v>0.44</v>
      </c>
      <c r="K80" s="4">
        <v>0.49</v>
      </c>
      <c r="L80" s="4">
        <v>0.57999999999999996</v>
      </c>
      <c r="M80" s="4">
        <v>29</v>
      </c>
    </row>
    <row r="81" spans="1:13" x14ac:dyDescent="0.2">
      <c r="A81" s="3">
        <v>36647</v>
      </c>
      <c r="B81" t="s">
        <v>8356</v>
      </c>
      <c r="C81" t="s">
        <v>3123</v>
      </c>
      <c r="D81" t="s">
        <v>8357</v>
      </c>
      <c r="E81" t="s">
        <v>3122</v>
      </c>
      <c r="F81" s="4">
        <v>0.52724137931034498</v>
      </c>
      <c r="G81" s="4">
        <v>0.53</v>
      </c>
      <c r="H81" s="4">
        <v>7.7914630559172998E-2</v>
      </c>
      <c r="I81" s="4">
        <v>0.69</v>
      </c>
      <c r="J81" s="4">
        <v>0.36</v>
      </c>
      <c r="K81" s="4">
        <v>0.48</v>
      </c>
      <c r="L81" s="4">
        <v>0.57999999999999996</v>
      </c>
      <c r="M81" s="4">
        <v>29</v>
      </c>
    </row>
    <row r="82" spans="1:13" x14ac:dyDescent="0.2">
      <c r="A82" s="3">
        <v>36647</v>
      </c>
      <c r="B82" t="s">
        <v>8366</v>
      </c>
      <c r="C82" t="s">
        <v>3126</v>
      </c>
      <c r="D82" t="s">
        <v>8367</v>
      </c>
      <c r="E82" t="s">
        <v>3125</v>
      </c>
      <c r="F82" s="4">
        <v>0.81931034482758602</v>
      </c>
      <c r="G82" s="4">
        <v>0.84</v>
      </c>
      <c r="H82" s="4">
        <v>0.10596262934513299</v>
      </c>
      <c r="I82" s="4">
        <v>0.98</v>
      </c>
      <c r="J82" s="4">
        <v>0.64</v>
      </c>
      <c r="K82" s="4">
        <v>0.7</v>
      </c>
      <c r="L82" s="4">
        <v>0.91</v>
      </c>
      <c r="M82" s="4">
        <v>29</v>
      </c>
    </row>
    <row r="83" spans="1:13" x14ac:dyDescent="0.2">
      <c r="A83" s="3">
        <v>36647</v>
      </c>
      <c r="B83" t="s">
        <v>8372</v>
      </c>
      <c r="C83" t="s">
        <v>3129</v>
      </c>
      <c r="D83" t="s">
        <v>8373</v>
      </c>
      <c r="E83" t="s">
        <v>3128</v>
      </c>
      <c r="F83" s="4">
        <v>0.65103448275862097</v>
      </c>
      <c r="G83" s="4">
        <v>0.64</v>
      </c>
      <c r="H83" s="4">
        <v>9.3783368445819498E-2</v>
      </c>
      <c r="I83" s="4">
        <v>0.9</v>
      </c>
      <c r="J83" s="4">
        <v>0.48</v>
      </c>
      <c r="K83" s="4">
        <v>0.6</v>
      </c>
      <c r="L83" s="4">
        <v>0.7</v>
      </c>
      <c r="M83" s="4">
        <v>29</v>
      </c>
    </row>
    <row r="84" spans="1:13" x14ac:dyDescent="0.2">
      <c r="A84" s="3">
        <v>36647</v>
      </c>
      <c r="B84" t="s">
        <v>8358</v>
      </c>
      <c r="C84" t="s">
        <v>3939</v>
      </c>
      <c r="D84" t="s">
        <v>8359</v>
      </c>
      <c r="E84" t="s">
        <v>3947</v>
      </c>
      <c r="F84" s="4">
        <v>9.5911933333333295</v>
      </c>
      <c r="G84" s="4">
        <v>9.5936000000000003</v>
      </c>
      <c r="H84" s="4">
        <v>0.110444349954091</v>
      </c>
      <c r="I84" s="4">
        <v>10</v>
      </c>
      <c r="J84" s="4">
        <v>9.39</v>
      </c>
      <c r="K84" s="4">
        <v>9.5425000000000004</v>
      </c>
      <c r="L84" s="4">
        <v>9.61</v>
      </c>
      <c r="M84" s="4">
        <v>30</v>
      </c>
    </row>
    <row r="85" spans="1:13" x14ac:dyDescent="0.2">
      <c r="A85" s="3">
        <v>36647</v>
      </c>
      <c r="B85" t="s">
        <v>8368</v>
      </c>
      <c r="C85" t="s">
        <v>3942</v>
      </c>
      <c r="D85" t="s">
        <v>8369</v>
      </c>
      <c r="E85" t="s">
        <v>3949</v>
      </c>
      <c r="F85" s="4">
        <v>9.5864965517241405</v>
      </c>
      <c r="G85" s="4">
        <v>9.6300000000000008</v>
      </c>
      <c r="H85" s="4">
        <v>0.25279795783922898</v>
      </c>
      <c r="I85" s="4">
        <v>10.039999999999999</v>
      </c>
      <c r="J85" s="4">
        <v>8.52</v>
      </c>
      <c r="K85" s="4">
        <v>9.5299999999999994</v>
      </c>
      <c r="L85" s="4">
        <v>9.68</v>
      </c>
      <c r="M85" s="4">
        <v>29</v>
      </c>
    </row>
    <row r="86" spans="1:13" x14ac:dyDescent="0.2">
      <c r="A86" s="3">
        <v>36647</v>
      </c>
      <c r="B86" t="s">
        <v>8374</v>
      </c>
      <c r="C86" t="s">
        <v>3952</v>
      </c>
      <c r="D86" t="s">
        <v>8375</v>
      </c>
      <c r="E86" t="s">
        <v>3951</v>
      </c>
      <c r="F86" s="4">
        <v>9.6663586206896603</v>
      </c>
      <c r="G86" s="4">
        <v>9.69</v>
      </c>
      <c r="H86" s="4">
        <v>0.170287860311468</v>
      </c>
      <c r="I86" s="4">
        <v>10.17</v>
      </c>
      <c r="J86" s="4">
        <v>9.2899999999999991</v>
      </c>
      <c r="K86" s="4">
        <v>9.6</v>
      </c>
      <c r="L86" s="4">
        <v>9.74</v>
      </c>
      <c r="M86" s="4">
        <v>29</v>
      </c>
    </row>
    <row r="87" spans="1:13" x14ac:dyDescent="0.2">
      <c r="A87" s="3">
        <v>36647</v>
      </c>
      <c r="B87" t="s">
        <v>8352</v>
      </c>
      <c r="C87" t="s">
        <v>3936</v>
      </c>
      <c r="D87" t="s">
        <v>8353</v>
      </c>
      <c r="E87" t="s">
        <v>3935</v>
      </c>
      <c r="F87" s="4">
        <v>9.9945199999999996</v>
      </c>
      <c r="G87" s="4">
        <v>9.9823000000000004</v>
      </c>
      <c r="H87" s="4">
        <v>0.16279088002922501</v>
      </c>
      <c r="I87" s="4">
        <v>10.45</v>
      </c>
      <c r="J87" s="4">
        <v>9.6999999999999993</v>
      </c>
      <c r="K87" s="4">
        <v>9.8932500000000001</v>
      </c>
      <c r="L87" s="4">
        <v>10.095000000000001</v>
      </c>
      <c r="M87" s="4">
        <v>30</v>
      </c>
    </row>
    <row r="88" spans="1:13" x14ac:dyDescent="0.2">
      <c r="A88" s="3">
        <v>36647</v>
      </c>
      <c r="B88" t="s">
        <v>8360</v>
      </c>
      <c r="C88" t="s">
        <v>3939</v>
      </c>
      <c r="D88" t="s">
        <v>8361</v>
      </c>
      <c r="E88" t="s">
        <v>3938</v>
      </c>
      <c r="F88" s="4">
        <v>10.7048633333333</v>
      </c>
      <c r="G88" s="4">
        <v>10.71</v>
      </c>
      <c r="H88" s="4">
        <v>0.29489676566944401</v>
      </c>
      <c r="I88" s="4">
        <v>11.3</v>
      </c>
      <c r="J88" s="4">
        <v>10.07</v>
      </c>
      <c r="K88" s="4">
        <v>10.4925</v>
      </c>
      <c r="L88" s="4">
        <v>10.9</v>
      </c>
      <c r="M88" s="4">
        <v>30</v>
      </c>
    </row>
    <row r="89" spans="1:13" x14ac:dyDescent="0.2">
      <c r="A89" s="3">
        <v>36647</v>
      </c>
      <c r="B89" t="s">
        <v>10003</v>
      </c>
      <c r="C89" t="s">
        <v>3579</v>
      </c>
      <c r="D89" t="s">
        <v>10004</v>
      </c>
      <c r="E89" t="s">
        <v>3578</v>
      </c>
      <c r="F89" s="4">
        <v>5.4956666666666703</v>
      </c>
      <c r="G89" s="4">
        <v>5.5</v>
      </c>
      <c r="H89" s="4">
        <v>0.38030553355239899</v>
      </c>
      <c r="I89" s="4">
        <v>6.5</v>
      </c>
      <c r="J89" s="4">
        <v>4.7</v>
      </c>
      <c r="K89" s="4">
        <v>5.2249999999999996</v>
      </c>
      <c r="L89" s="4">
        <v>5.6749999999999998</v>
      </c>
      <c r="M89" s="4">
        <v>30</v>
      </c>
    </row>
    <row r="90" spans="1:13" x14ac:dyDescent="0.2">
      <c r="A90" s="3">
        <v>36647</v>
      </c>
      <c r="B90" t="s">
        <v>10011</v>
      </c>
      <c r="C90" t="s">
        <v>3582</v>
      </c>
      <c r="D90" t="s">
        <v>10012</v>
      </c>
      <c r="E90" t="s">
        <v>3581</v>
      </c>
      <c r="F90" s="4">
        <v>4.3106666666666698</v>
      </c>
      <c r="G90" s="4">
        <v>4.25</v>
      </c>
      <c r="H90" s="4">
        <v>0.53982713282432704</v>
      </c>
      <c r="I90" s="4">
        <v>5.8</v>
      </c>
      <c r="J90" s="4">
        <v>3.3</v>
      </c>
      <c r="K90" s="4">
        <v>4</v>
      </c>
      <c r="L90" s="4">
        <v>4.6500000000000004</v>
      </c>
      <c r="M90" s="4">
        <v>30</v>
      </c>
    </row>
    <row r="91" spans="1:13" x14ac:dyDescent="0.2">
      <c r="A91" s="3">
        <v>36647</v>
      </c>
      <c r="B91" t="s">
        <v>10013</v>
      </c>
      <c r="C91" t="s">
        <v>3594</v>
      </c>
      <c r="D91" t="s">
        <v>10014</v>
      </c>
      <c r="E91" t="s">
        <v>3593</v>
      </c>
      <c r="F91" s="4">
        <v>5.65620689655172</v>
      </c>
      <c r="G91" s="4">
        <v>5.7</v>
      </c>
      <c r="H91" s="4">
        <v>0.62163042415606795</v>
      </c>
      <c r="I91" s="4">
        <v>6.69</v>
      </c>
      <c r="J91" s="4">
        <v>4.3</v>
      </c>
      <c r="K91" s="4">
        <v>5.3</v>
      </c>
      <c r="L91" s="4">
        <v>6.2</v>
      </c>
      <c r="M91" s="4">
        <v>29</v>
      </c>
    </row>
    <row r="92" spans="1:13" x14ac:dyDescent="0.2">
      <c r="A92" s="3">
        <v>36678</v>
      </c>
      <c r="B92" t="s">
        <v>8326</v>
      </c>
      <c r="C92" t="s">
        <v>3918</v>
      </c>
      <c r="D92" t="s">
        <v>8327</v>
      </c>
      <c r="E92" t="s">
        <v>3917</v>
      </c>
      <c r="F92" s="4">
        <v>14.6313793103448</v>
      </c>
      <c r="G92" s="4">
        <v>14.2</v>
      </c>
      <c r="H92" s="4">
        <v>1.6121762668117099</v>
      </c>
      <c r="I92" s="4">
        <v>21.02</v>
      </c>
      <c r="J92" s="4">
        <v>12</v>
      </c>
      <c r="K92" s="4">
        <v>14</v>
      </c>
      <c r="L92" s="4">
        <v>14.88</v>
      </c>
      <c r="M92" s="4">
        <v>29</v>
      </c>
    </row>
    <row r="93" spans="1:13" x14ac:dyDescent="0.2">
      <c r="A93" s="3">
        <v>36678</v>
      </c>
      <c r="B93" t="s">
        <v>8362</v>
      </c>
      <c r="C93" t="s">
        <v>3921</v>
      </c>
      <c r="D93" t="s">
        <v>8363</v>
      </c>
      <c r="E93" t="s">
        <v>3920</v>
      </c>
      <c r="F93" s="4">
        <v>12.977</v>
      </c>
      <c r="G93" s="4">
        <v>12.775</v>
      </c>
      <c r="H93" s="4">
        <v>1.8056618807479501</v>
      </c>
      <c r="I93" s="4">
        <v>17.239999999999998</v>
      </c>
      <c r="J93" s="4">
        <v>9</v>
      </c>
      <c r="K93" s="4">
        <v>12.2</v>
      </c>
      <c r="L93" s="4">
        <v>13.8</v>
      </c>
      <c r="M93" s="4">
        <v>30</v>
      </c>
    </row>
    <row r="94" spans="1:13" x14ac:dyDescent="0.2">
      <c r="A94" s="3">
        <v>36678</v>
      </c>
      <c r="B94" t="s">
        <v>8376</v>
      </c>
      <c r="C94" t="s">
        <v>3081</v>
      </c>
      <c r="D94" t="s">
        <v>8377</v>
      </c>
      <c r="E94" t="s">
        <v>3080</v>
      </c>
      <c r="F94" s="4">
        <v>8.8942758620689695</v>
      </c>
      <c r="G94" s="4">
        <v>8.99</v>
      </c>
      <c r="H94" s="4">
        <v>0.81806316978195204</v>
      </c>
      <c r="I94" s="4">
        <v>11.48</v>
      </c>
      <c r="J94" s="4">
        <v>7.46</v>
      </c>
      <c r="K94" s="4">
        <v>8.35</v>
      </c>
      <c r="L94" s="4">
        <v>9.3699999999999992</v>
      </c>
      <c r="M94" s="4">
        <v>29</v>
      </c>
    </row>
    <row r="95" spans="1:13" x14ac:dyDescent="0.2">
      <c r="A95" s="3">
        <v>36678</v>
      </c>
      <c r="B95" t="s">
        <v>8330</v>
      </c>
      <c r="C95" t="s">
        <v>3072</v>
      </c>
      <c r="D95" t="s">
        <v>8331</v>
      </c>
      <c r="E95" t="s">
        <v>3071</v>
      </c>
      <c r="F95" s="4">
        <v>9.2050322580645201</v>
      </c>
      <c r="G95" s="4">
        <v>9.19</v>
      </c>
      <c r="H95" s="4">
        <v>0.512738756344851</v>
      </c>
      <c r="I95" s="4">
        <v>10.646000000000001</v>
      </c>
      <c r="J95" s="4">
        <v>8.3800000000000008</v>
      </c>
      <c r="K95" s="4">
        <v>8.94</v>
      </c>
      <c r="L95" s="4">
        <v>9.5449999999999999</v>
      </c>
      <c r="M95" s="4">
        <v>31</v>
      </c>
    </row>
    <row r="96" spans="1:13" x14ac:dyDescent="0.2">
      <c r="A96" s="3">
        <v>36678</v>
      </c>
      <c r="B96" t="s">
        <v>8332</v>
      </c>
      <c r="C96" t="s">
        <v>3075</v>
      </c>
      <c r="D96" t="s">
        <v>8333</v>
      </c>
      <c r="E96" t="s">
        <v>3074</v>
      </c>
      <c r="F96" s="4">
        <v>8.0704999999999991</v>
      </c>
      <c r="G96" s="4">
        <v>8.125</v>
      </c>
      <c r="H96" s="4">
        <v>0.919700429112842</v>
      </c>
      <c r="I96" s="4">
        <v>10.49</v>
      </c>
      <c r="J96" s="4">
        <v>6.76</v>
      </c>
      <c r="K96" s="4">
        <v>7.2050000000000001</v>
      </c>
      <c r="L96" s="4">
        <v>8.5875000000000004</v>
      </c>
      <c r="M96" s="4">
        <v>30</v>
      </c>
    </row>
    <row r="97" spans="1:13" x14ac:dyDescent="0.2">
      <c r="A97" s="3">
        <v>36678</v>
      </c>
      <c r="B97" t="s">
        <v>8342</v>
      </c>
      <c r="C97" t="s">
        <v>3114</v>
      </c>
      <c r="D97" t="s">
        <v>8343</v>
      </c>
      <c r="E97" t="s">
        <v>3113</v>
      </c>
      <c r="F97" s="4">
        <v>0.58403333333333296</v>
      </c>
      <c r="G97" s="4">
        <v>0.6</v>
      </c>
      <c r="H97" s="4">
        <v>3.7117226536301499E-2</v>
      </c>
      <c r="I97" s="4">
        <v>0.63</v>
      </c>
      <c r="J97" s="4">
        <v>0.49</v>
      </c>
      <c r="K97" s="4">
        <v>0.57999999999999996</v>
      </c>
      <c r="L97" s="4">
        <v>0.60075000000000001</v>
      </c>
      <c r="M97" s="4">
        <v>30</v>
      </c>
    </row>
    <row r="98" spans="1:13" x14ac:dyDescent="0.2">
      <c r="A98" s="3">
        <v>36678</v>
      </c>
      <c r="B98" t="s">
        <v>8344</v>
      </c>
      <c r="C98" t="s">
        <v>3117</v>
      </c>
      <c r="D98" t="s">
        <v>8345</v>
      </c>
      <c r="E98" t="s">
        <v>3116</v>
      </c>
      <c r="F98" s="4">
        <v>0.55153333333333299</v>
      </c>
      <c r="G98" s="4">
        <v>0.56000000000000005</v>
      </c>
      <c r="H98" s="4">
        <v>5.00914565868123E-2</v>
      </c>
      <c r="I98" s="4">
        <v>0.64</v>
      </c>
      <c r="J98" s="4">
        <v>0.44</v>
      </c>
      <c r="K98" s="4">
        <v>0.52</v>
      </c>
      <c r="L98" s="4">
        <v>0.6</v>
      </c>
      <c r="M98" s="4">
        <v>30</v>
      </c>
    </row>
    <row r="99" spans="1:13" x14ac:dyDescent="0.2">
      <c r="A99" s="3">
        <v>36678</v>
      </c>
      <c r="B99" t="s">
        <v>8356</v>
      </c>
      <c r="C99" t="s">
        <v>3120</v>
      </c>
      <c r="D99" t="s">
        <v>8357</v>
      </c>
      <c r="E99" t="s">
        <v>3119</v>
      </c>
      <c r="F99" s="4">
        <v>0.54269999999999996</v>
      </c>
      <c r="G99" s="4">
        <v>0.54</v>
      </c>
      <c r="H99" s="4">
        <v>8.1685329793349498E-2</v>
      </c>
      <c r="I99" s="4">
        <v>0.68</v>
      </c>
      <c r="J99" s="4">
        <v>0.36</v>
      </c>
      <c r="K99" s="4">
        <v>0.49249999999999999</v>
      </c>
      <c r="L99" s="4">
        <v>0.59750000000000003</v>
      </c>
      <c r="M99" s="4">
        <v>30</v>
      </c>
    </row>
    <row r="100" spans="1:13" x14ac:dyDescent="0.2">
      <c r="A100" s="3">
        <v>36678</v>
      </c>
      <c r="B100" t="s">
        <v>8366</v>
      </c>
      <c r="C100" t="s">
        <v>3123</v>
      </c>
      <c r="D100" t="s">
        <v>8367</v>
      </c>
      <c r="E100" t="s">
        <v>3122</v>
      </c>
      <c r="F100" s="4">
        <v>0.83489999999999998</v>
      </c>
      <c r="G100" s="4">
        <v>0.84</v>
      </c>
      <c r="H100" s="4">
        <v>0.100276978483564</v>
      </c>
      <c r="I100" s="4">
        <v>1.06</v>
      </c>
      <c r="J100" s="4">
        <v>0.68</v>
      </c>
      <c r="K100" s="4">
        <v>0.745</v>
      </c>
      <c r="L100" s="4">
        <v>0.9</v>
      </c>
      <c r="M100" s="4">
        <v>30</v>
      </c>
    </row>
    <row r="101" spans="1:13" x14ac:dyDescent="0.2">
      <c r="A101" s="3">
        <v>36678</v>
      </c>
      <c r="B101" t="s">
        <v>8372</v>
      </c>
      <c r="C101" t="s">
        <v>3126</v>
      </c>
      <c r="D101" t="s">
        <v>8373</v>
      </c>
      <c r="E101" t="s">
        <v>3125</v>
      </c>
      <c r="F101" s="4">
        <v>0.65773333333333295</v>
      </c>
      <c r="G101" s="4">
        <v>0.64</v>
      </c>
      <c r="H101" s="4">
        <v>9.9763490431061502E-2</v>
      </c>
      <c r="I101" s="4">
        <v>0.9</v>
      </c>
      <c r="J101" s="4">
        <v>0.48</v>
      </c>
      <c r="K101" s="4">
        <v>0.6</v>
      </c>
      <c r="L101" s="4">
        <v>0.69750000000000001</v>
      </c>
      <c r="M101" s="4">
        <v>30</v>
      </c>
    </row>
    <row r="102" spans="1:13" x14ac:dyDescent="0.2">
      <c r="A102" s="3">
        <v>36678</v>
      </c>
      <c r="B102" t="s">
        <v>8378</v>
      </c>
      <c r="C102" t="s">
        <v>3129</v>
      </c>
      <c r="D102" t="s">
        <v>8379</v>
      </c>
      <c r="E102" t="s">
        <v>3128</v>
      </c>
      <c r="F102" s="4">
        <v>0.81326666666666703</v>
      </c>
      <c r="G102" s="4">
        <v>0.80500000000000005</v>
      </c>
      <c r="H102" s="4">
        <v>0.107408961718617</v>
      </c>
      <c r="I102" s="4">
        <v>1.1379999999999999</v>
      </c>
      <c r="J102" s="4">
        <v>0.63</v>
      </c>
      <c r="K102" s="4">
        <v>0.74</v>
      </c>
      <c r="L102" s="4">
        <v>0.87</v>
      </c>
      <c r="M102" s="4">
        <v>30</v>
      </c>
    </row>
    <row r="103" spans="1:13" x14ac:dyDescent="0.2">
      <c r="A103" s="3">
        <v>36678</v>
      </c>
      <c r="B103" t="s">
        <v>8368</v>
      </c>
      <c r="C103" t="s">
        <v>3939</v>
      </c>
      <c r="D103" t="s">
        <v>8369</v>
      </c>
      <c r="E103" t="s">
        <v>3947</v>
      </c>
      <c r="F103" s="4">
        <v>9.8096099999999993</v>
      </c>
      <c r="G103" s="4">
        <v>9.81</v>
      </c>
      <c r="H103" s="4">
        <v>0.15614272063370899</v>
      </c>
      <c r="I103" s="4">
        <v>10.039999999999999</v>
      </c>
      <c r="J103" s="4">
        <v>9.4499999999999993</v>
      </c>
      <c r="K103" s="4">
        <v>9.7249999999999996</v>
      </c>
      <c r="L103" s="4">
        <v>9.9075000000000006</v>
      </c>
      <c r="M103" s="4">
        <v>30</v>
      </c>
    </row>
    <row r="104" spans="1:13" x14ac:dyDescent="0.2">
      <c r="A104" s="3">
        <v>36678</v>
      </c>
      <c r="B104" t="s">
        <v>8374</v>
      </c>
      <c r="C104" t="s">
        <v>3942</v>
      </c>
      <c r="D104" t="s">
        <v>8375</v>
      </c>
      <c r="E104" t="s">
        <v>3949</v>
      </c>
      <c r="F104" s="4">
        <v>9.7661700000000007</v>
      </c>
      <c r="G104" s="4">
        <v>9.7475000000000005</v>
      </c>
      <c r="H104" s="4">
        <v>0.15203526621285601</v>
      </c>
      <c r="I104" s="4">
        <v>10</v>
      </c>
      <c r="J104" s="4">
        <v>9.36</v>
      </c>
      <c r="K104" s="4">
        <v>9.6824999999999992</v>
      </c>
      <c r="L104" s="4">
        <v>9.8975000000000009</v>
      </c>
      <c r="M104" s="4">
        <v>30</v>
      </c>
    </row>
    <row r="105" spans="1:13" x14ac:dyDescent="0.2">
      <c r="A105" s="3">
        <v>36678</v>
      </c>
      <c r="B105" t="s">
        <v>8380</v>
      </c>
      <c r="C105" t="s">
        <v>3952</v>
      </c>
      <c r="D105" t="s">
        <v>8381</v>
      </c>
      <c r="E105" t="s">
        <v>3951</v>
      </c>
      <c r="F105" s="4">
        <v>9.8241433333333301</v>
      </c>
      <c r="G105" s="4">
        <v>9.81</v>
      </c>
      <c r="H105" s="4">
        <v>0.16145635405386799</v>
      </c>
      <c r="I105" s="4">
        <v>10.24</v>
      </c>
      <c r="J105" s="4">
        <v>9.5</v>
      </c>
      <c r="K105" s="4">
        <v>9.6999999999999993</v>
      </c>
      <c r="L105" s="4">
        <v>9.91</v>
      </c>
      <c r="M105" s="4">
        <v>30</v>
      </c>
    </row>
    <row r="106" spans="1:13" x14ac:dyDescent="0.2">
      <c r="A106" s="3">
        <v>36678</v>
      </c>
      <c r="B106" t="s">
        <v>8352</v>
      </c>
      <c r="C106" t="s">
        <v>3936</v>
      </c>
      <c r="D106" t="s">
        <v>8353</v>
      </c>
      <c r="E106" t="s">
        <v>3935</v>
      </c>
      <c r="F106" s="4">
        <v>10.0575096774194</v>
      </c>
      <c r="G106" s="4">
        <v>10.01</v>
      </c>
      <c r="H106" s="4">
        <v>0.15828914335236599</v>
      </c>
      <c r="I106" s="4">
        <v>10.37</v>
      </c>
      <c r="J106" s="4">
        <v>9.8000000000000007</v>
      </c>
      <c r="K106" s="4">
        <v>9.9250000000000007</v>
      </c>
      <c r="L106" s="4">
        <v>10.175000000000001</v>
      </c>
      <c r="M106" s="4">
        <v>31</v>
      </c>
    </row>
    <row r="107" spans="1:13" x14ac:dyDescent="0.2">
      <c r="A107" s="3">
        <v>36678</v>
      </c>
      <c r="B107" t="s">
        <v>8360</v>
      </c>
      <c r="C107" t="s">
        <v>3939</v>
      </c>
      <c r="D107" t="s">
        <v>8361</v>
      </c>
      <c r="E107" t="s">
        <v>3938</v>
      </c>
      <c r="F107" s="4">
        <v>10.8194161290323</v>
      </c>
      <c r="G107" s="4">
        <v>10.78</v>
      </c>
      <c r="H107" s="4">
        <v>0.36679481284661403</v>
      </c>
      <c r="I107" s="4">
        <v>11.79</v>
      </c>
      <c r="J107" s="4">
        <v>10.25</v>
      </c>
      <c r="K107" s="4">
        <v>10.64</v>
      </c>
      <c r="L107" s="4">
        <v>10.91</v>
      </c>
      <c r="M107" s="4">
        <v>31</v>
      </c>
    </row>
    <row r="108" spans="1:13" x14ac:dyDescent="0.2">
      <c r="A108" s="3">
        <v>36678</v>
      </c>
      <c r="B108" t="s">
        <v>10003</v>
      </c>
      <c r="C108" t="s">
        <v>3579</v>
      </c>
      <c r="D108" t="s">
        <v>10004</v>
      </c>
      <c r="E108" t="s">
        <v>3578</v>
      </c>
      <c r="F108" s="4">
        <v>5.5323333333333302</v>
      </c>
      <c r="G108" s="4">
        <v>5.5</v>
      </c>
      <c r="H108" s="4">
        <v>0.34857031481153999</v>
      </c>
      <c r="I108" s="4">
        <v>6.5</v>
      </c>
      <c r="J108" s="4">
        <v>4.8</v>
      </c>
      <c r="K108" s="4">
        <v>5.4</v>
      </c>
      <c r="L108" s="4">
        <v>5.6749999999999998</v>
      </c>
      <c r="M108" s="4">
        <v>30</v>
      </c>
    </row>
    <row r="109" spans="1:13" x14ac:dyDescent="0.2">
      <c r="A109" s="3">
        <v>36678</v>
      </c>
      <c r="B109" t="s">
        <v>10011</v>
      </c>
      <c r="C109" t="s">
        <v>3582</v>
      </c>
      <c r="D109" t="s">
        <v>10012</v>
      </c>
      <c r="E109" t="s">
        <v>3581</v>
      </c>
      <c r="F109" s="4">
        <v>4.2516666666666696</v>
      </c>
      <c r="G109" s="4">
        <v>4.2</v>
      </c>
      <c r="H109" s="4">
        <v>0.47352007810420899</v>
      </c>
      <c r="I109" s="4">
        <v>5.8</v>
      </c>
      <c r="J109" s="4">
        <v>3.5</v>
      </c>
      <c r="K109" s="4">
        <v>4</v>
      </c>
      <c r="L109" s="4">
        <v>4.4749999999999996</v>
      </c>
      <c r="M109" s="4">
        <v>30</v>
      </c>
    </row>
    <row r="110" spans="1:13" x14ac:dyDescent="0.2">
      <c r="A110" s="3">
        <v>36678</v>
      </c>
      <c r="B110" t="s">
        <v>10013</v>
      </c>
      <c r="C110" t="s">
        <v>3594</v>
      </c>
      <c r="D110" t="s">
        <v>10014</v>
      </c>
      <c r="E110" t="s">
        <v>3593</v>
      </c>
      <c r="F110" s="4">
        <v>5.9027586206896503</v>
      </c>
      <c r="G110" s="4">
        <v>6</v>
      </c>
      <c r="H110" s="4">
        <v>0.59660286235439597</v>
      </c>
      <c r="I110" s="4">
        <v>7.3</v>
      </c>
      <c r="J110" s="4">
        <v>4.7</v>
      </c>
      <c r="K110" s="4">
        <v>5.5</v>
      </c>
      <c r="L110" s="4">
        <v>6.2</v>
      </c>
      <c r="M110" s="4">
        <v>29</v>
      </c>
    </row>
    <row r="111" spans="1:13" x14ac:dyDescent="0.2">
      <c r="A111" s="3">
        <v>36708</v>
      </c>
      <c r="B111" t="s">
        <v>8326</v>
      </c>
      <c r="C111" t="s">
        <v>3918</v>
      </c>
      <c r="D111" t="s">
        <v>8327</v>
      </c>
      <c r="E111" t="s">
        <v>3917</v>
      </c>
      <c r="F111" s="4">
        <v>14.4596551724138</v>
      </c>
      <c r="G111" s="4">
        <v>14</v>
      </c>
      <c r="H111" s="4">
        <v>1.6830721968187901</v>
      </c>
      <c r="I111" s="4">
        <v>22</v>
      </c>
      <c r="J111" s="4">
        <v>12.5</v>
      </c>
      <c r="K111" s="4">
        <v>13.75</v>
      </c>
      <c r="L111" s="4">
        <v>15.12</v>
      </c>
      <c r="M111" s="4">
        <v>29</v>
      </c>
    </row>
    <row r="112" spans="1:13" x14ac:dyDescent="0.2">
      <c r="A112" s="3">
        <v>36708</v>
      </c>
      <c r="B112" t="s">
        <v>8362</v>
      </c>
      <c r="C112" t="s">
        <v>3921</v>
      </c>
      <c r="D112" t="s">
        <v>8363</v>
      </c>
      <c r="E112" t="s">
        <v>3920</v>
      </c>
      <c r="F112" s="4">
        <v>12.2939285714286</v>
      </c>
      <c r="G112" s="4">
        <v>12.45</v>
      </c>
      <c r="H112" s="4">
        <v>1.71989521490832</v>
      </c>
      <c r="I112" s="4">
        <v>16.46</v>
      </c>
      <c r="J112" s="4">
        <v>8.81</v>
      </c>
      <c r="K112" s="4">
        <v>11.6525</v>
      </c>
      <c r="L112" s="4">
        <v>12.925000000000001</v>
      </c>
      <c r="M112" s="4">
        <v>28</v>
      </c>
    </row>
    <row r="113" spans="1:13" x14ac:dyDescent="0.2">
      <c r="A113" s="3">
        <v>36708</v>
      </c>
      <c r="B113" t="s">
        <v>8382</v>
      </c>
      <c r="C113" t="s">
        <v>3081</v>
      </c>
      <c r="D113" t="s">
        <v>8383</v>
      </c>
      <c r="E113" t="s">
        <v>3080</v>
      </c>
      <c r="F113" s="4">
        <v>8.8914285714285697</v>
      </c>
      <c r="G113" s="4">
        <v>8.8800000000000008</v>
      </c>
      <c r="H113" s="4">
        <v>0.87370100100288295</v>
      </c>
      <c r="I113" s="4">
        <v>11.68</v>
      </c>
      <c r="J113" s="4">
        <v>7.23</v>
      </c>
      <c r="K113" s="4">
        <v>8.3074999999999992</v>
      </c>
      <c r="L113" s="4">
        <v>9.31</v>
      </c>
      <c r="M113" s="4">
        <v>28</v>
      </c>
    </row>
    <row r="114" spans="1:13" x14ac:dyDescent="0.2">
      <c r="A114" s="3">
        <v>36708</v>
      </c>
      <c r="B114" t="s">
        <v>8330</v>
      </c>
      <c r="C114" t="s">
        <v>3072</v>
      </c>
      <c r="D114" t="s">
        <v>8331</v>
      </c>
      <c r="E114" t="s">
        <v>3071</v>
      </c>
      <c r="F114" s="4">
        <v>9.0703448275862097</v>
      </c>
      <c r="G114" s="4">
        <v>9.06</v>
      </c>
      <c r="H114" s="4">
        <v>0.44033658196738501</v>
      </c>
      <c r="I114" s="4">
        <v>10.63</v>
      </c>
      <c r="J114" s="4">
        <v>8.39</v>
      </c>
      <c r="K114" s="4">
        <v>8.8000000000000007</v>
      </c>
      <c r="L114" s="4">
        <v>9.18</v>
      </c>
      <c r="M114" s="4">
        <v>29</v>
      </c>
    </row>
    <row r="115" spans="1:13" x14ac:dyDescent="0.2">
      <c r="A115" s="3">
        <v>36708</v>
      </c>
      <c r="B115" t="s">
        <v>8332</v>
      </c>
      <c r="C115" t="s">
        <v>3075</v>
      </c>
      <c r="D115" t="s">
        <v>8333</v>
      </c>
      <c r="E115" t="s">
        <v>3074</v>
      </c>
      <c r="F115" s="4">
        <v>8.15910714285714</v>
      </c>
      <c r="G115" s="4">
        <v>8.1999999999999993</v>
      </c>
      <c r="H115" s="4">
        <v>1.08211560070097</v>
      </c>
      <c r="I115" s="4">
        <v>11</v>
      </c>
      <c r="J115" s="4">
        <v>6.24</v>
      </c>
      <c r="K115" s="4">
        <v>7.2</v>
      </c>
      <c r="L115" s="4">
        <v>8.6050000000000004</v>
      </c>
      <c r="M115" s="4">
        <v>28</v>
      </c>
    </row>
    <row r="116" spans="1:13" x14ac:dyDescent="0.2">
      <c r="A116" s="3">
        <v>36708</v>
      </c>
      <c r="B116" t="s">
        <v>8384</v>
      </c>
      <c r="C116" t="s">
        <v>3132</v>
      </c>
      <c r="D116" t="s">
        <v>8385</v>
      </c>
      <c r="E116" t="s">
        <v>3131</v>
      </c>
      <c r="F116" s="4">
        <v>1.18607142857143</v>
      </c>
      <c r="G116" s="4">
        <v>1.2</v>
      </c>
      <c r="H116" s="4">
        <v>0.23628826220771701</v>
      </c>
      <c r="I116" s="4">
        <v>1.95</v>
      </c>
      <c r="J116" s="4">
        <v>0.77</v>
      </c>
      <c r="K116" s="4">
        <v>1.0475000000000001</v>
      </c>
      <c r="L116" s="4">
        <v>1.2849999999999999</v>
      </c>
      <c r="M116" s="4">
        <v>28</v>
      </c>
    </row>
    <row r="117" spans="1:13" x14ac:dyDescent="0.2">
      <c r="A117" s="3">
        <v>36708</v>
      </c>
      <c r="B117" t="s">
        <v>8344</v>
      </c>
      <c r="C117" t="s">
        <v>3114</v>
      </c>
      <c r="D117" t="s">
        <v>8345</v>
      </c>
      <c r="E117" t="s">
        <v>3113</v>
      </c>
      <c r="F117" s="4">
        <v>0.47207142857142897</v>
      </c>
      <c r="G117" s="4">
        <v>0.45500000000000002</v>
      </c>
      <c r="H117" s="4">
        <v>7.10148281706421E-2</v>
      </c>
      <c r="I117" s="4">
        <v>0.6</v>
      </c>
      <c r="J117" s="4">
        <v>0.28000000000000003</v>
      </c>
      <c r="K117" s="4">
        <v>0.42749999999999999</v>
      </c>
      <c r="L117" s="4">
        <v>0.52249999999999996</v>
      </c>
      <c r="M117" s="4">
        <v>28</v>
      </c>
    </row>
    <row r="118" spans="1:13" x14ac:dyDescent="0.2">
      <c r="A118" s="3">
        <v>36708</v>
      </c>
      <c r="B118" t="s">
        <v>8356</v>
      </c>
      <c r="C118" t="s">
        <v>3117</v>
      </c>
      <c r="D118" t="s">
        <v>8357</v>
      </c>
      <c r="E118" t="s">
        <v>3116</v>
      </c>
      <c r="F118" s="4">
        <v>0.52432142857142905</v>
      </c>
      <c r="G118" s="4">
        <v>0.51</v>
      </c>
      <c r="H118" s="4">
        <v>0.116115859627972</v>
      </c>
      <c r="I118" s="4">
        <v>0.9</v>
      </c>
      <c r="J118" s="4">
        <v>0.2</v>
      </c>
      <c r="K118" s="4">
        <v>0.48499999999999999</v>
      </c>
      <c r="L118" s="4">
        <v>0.58250000000000002</v>
      </c>
      <c r="M118" s="4">
        <v>28</v>
      </c>
    </row>
    <row r="119" spans="1:13" x14ac:dyDescent="0.2">
      <c r="A119" s="3">
        <v>36708</v>
      </c>
      <c r="B119" t="s">
        <v>8366</v>
      </c>
      <c r="C119" t="s">
        <v>3120</v>
      </c>
      <c r="D119" t="s">
        <v>8367</v>
      </c>
      <c r="E119" t="s">
        <v>3119</v>
      </c>
      <c r="F119" s="4">
        <v>0.81953571428571403</v>
      </c>
      <c r="G119" s="4">
        <v>0.84499999999999997</v>
      </c>
      <c r="H119" s="4">
        <v>0.10999376485455099</v>
      </c>
      <c r="I119" s="4">
        <v>0.99</v>
      </c>
      <c r="J119" s="4">
        <v>0.56000000000000005</v>
      </c>
      <c r="K119" s="4">
        <v>0.71499999999999997</v>
      </c>
      <c r="L119" s="4">
        <v>0.90249999999999997</v>
      </c>
      <c r="M119" s="4">
        <v>28</v>
      </c>
    </row>
    <row r="120" spans="1:13" x14ac:dyDescent="0.2">
      <c r="A120" s="3">
        <v>36708</v>
      </c>
      <c r="B120" t="s">
        <v>8372</v>
      </c>
      <c r="C120" t="s">
        <v>3123</v>
      </c>
      <c r="D120" t="s">
        <v>8373</v>
      </c>
      <c r="E120" t="s">
        <v>3122</v>
      </c>
      <c r="F120" s="4">
        <v>0.63328571428571401</v>
      </c>
      <c r="G120" s="4">
        <v>0.62</v>
      </c>
      <c r="H120" s="4">
        <v>0.10073833252646</v>
      </c>
      <c r="I120" s="4">
        <v>0.88200000000000001</v>
      </c>
      <c r="J120" s="4">
        <v>0.38</v>
      </c>
      <c r="K120" s="4">
        <v>0.59750000000000003</v>
      </c>
      <c r="L120" s="4">
        <v>0.6925</v>
      </c>
      <c r="M120" s="4">
        <v>28</v>
      </c>
    </row>
    <row r="121" spans="1:13" x14ac:dyDescent="0.2">
      <c r="A121" s="3">
        <v>36708</v>
      </c>
      <c r="B121" t="s">
        <v>8378</v>
      </c>
      <c r="C121" t="s">
        <v>3126</v>
      </c>
      <c r="D121" t="s">
        <v>8379</v>
      </c>
      <c r="E121" t="s">
        <v>3125</v>
      </c>
      <c r="F121" s="4">
        <v>0.79671428571428604</v>
      </c>
      <c r="G121" s="4">
        <v>0.80500000000000005</v>
      </c>
      <c r="H121" s="4">
        <v>0.12818414333752301</v>
      </c>
      <c r="I121" s="4">
        <v>1.1379999999999999</v>
      </c>
      <c r="J121" s="4">
        <v>0.41</v>
      </c>
      <c r="K121" s="4">
        <v>0.73499999999999999</v>
      </c>
      <c r="L121" s="4">
        <v>0.87</v>
      </c>
      <c r="M121" s="4">
        <v>28</v>
      </c>
    </row>
    <row r="122" spans="1:13" x14ac:dyDescent="0.2">
      <c r="A122" s="3">
        <v>36708</v>
      </c>
      <c r="B122" t="s">
        <v>8386</v>
      </c>
      <c r="C122" t="s">
        <v>3129</v>
      </c>
      <c r="D122" t="s">
        <v>8387</v>
      </c>
      <c r="E122" t="s">
        <v>3128</v>
      </c>
      <c r="F122" s="4">
        <v>1.1599999999999999</v>
      </c>
      <c r="G122" s="4">
        <v>1.1599999999999999</v>
      </c>
      <c r="H122" s="4"/>
      <c r="I122" s="4">
        <v>1.1599999999999999</v>
      </c>
      <c r="J122" s="4">
        <v>1.1599999999999999</v>
      </c>
      <c r="K122" s="4">
        <v>1.1599999999999999</v>
      </c>
      <c r="L122" s="4">
        <v>1.1599999999999999</v>
      </c>
      <c r="M122" s="4">
        <v>1</v>
      </c>
    </row>
    <row r="123" spans="1:13" x14ac:dyDescent="0.2">
      <c r="A123" s="3">
        <v>36708</v>
      </c>
      <c r="B123" t="s">
        <v>8374</v>
      </c>
      <c r="C123" t="s">
        <v>3939</v>
      </c>
      <c r="D123" t="s">
        <v>8375</v>
      </c>
      <c r="E123" t="s">
        <v>3947</v>
      </c>
      <c r="F123" s="4">
        <v>9.5735785714285697</v>
      </c>
      <c r="G123" s="4">
        <v>9.5649999999999995</v>
      </c>
      <c r="H123" s="4">
        <v>0.103534744059727</v>
      </c>
      <c r="I123" s="4">
        <v>9.93</v>
      </c>
      <c r="J123" s="4">
        <v>9.4</v>
      </c>
      <c r="K123" s="4">
        <v>9.5</v>
      </c>
      <c r="L123" s="4">
        <v>9.6270249999999997</v>
      </c>
      <c r="M123" s="4">
        <v>28</v>
      </c>
    </row>
    <row r="124" spans="1:13" x14ac:dyDescent="0.2">
      <c r="A124" s="3">
        <v>36708</v>
      </c>
      <c r="B124" t="s">
        <v>8380</v>
      </c>
      <c r="C124" t="s">
        <v>3942</v>
      </c>
      <c r="D124" t="s">
        <v>8381</v>
      </c>
      <c r="E124" t="s">
        <v>3949</v>
      </c>
      <c r="F124" s="4">
        <v>9.6846571428571409</v>
      </c>
      <c r="G124" s="4">
        <v>9.65</v>
      </c>
      <c r="H124" s="4">
        <v>0.14686024706949199</v>
      </c>
      <c r="I124" s="4">
        <v>10.1</v>
      </c>
      <c r="J124" s="4">
        <v>9.5</v>
      </c>
      <c r="K124" s="4">
        <v>9.5975000000000001</v>
      </c>
      <c r="L124" s="4">
        <v>9.7309999999999999</v>
      </c>
      <c r="M124" s="4">
        <v>28</v>
      </c>
    </row>
    <row r="125" spans="1:13" x14ac:dyDescent="0.2">
      <c r="A125" s="3">
        <v>36708</v>
      </c>
      <c r="B125" t="s">
        <v>8388</v>
      </c>
      <c r="C125" t="s">
        <v>3952</v>
      </c>
      <c r="D125" t="s">
        <v>8389</v>
      </c>
      <c r="E125" t="s">
        <v>3951</v>
      </c>
      <c r="F125" s="4">
        <v>9.8158107142857105</v>
      </c>
      <c r="G125" s="4">
        <v>9.78505</v>
      </c>
      <c r="H125" s="4">
        <v>0.183897895058313</v>
      </c>
      <c r="I125" s="4">
        <v>10.41</v>
      </c>
      <c r="J125" s="4">
        <v>9.57</v>
      </c>
      <c r="K125" s="4">
        <v>9.6999999999999993</v>
      </c>
      <c r="L125" s="4">
        <v>9.8697499999999998</v>
      </c>
      <c r="M125" s="4">
        <v>28</v>
      </c>
    </row>
    <row r="126" spans="1:13" x14ac:dyDescent="0.2">
      <c r="A126" s="3">
        <v>36708</v>
      </c>
      <c r="B126" t="s">
        <v>8352</v>
      </c>
      <c r="C126" t="s">
        <v>3936</v>
      </c>
      <c r="D126" t="s">
        <v>8353</v>
      </c>
      <c r="E126" t="s">
        <v>3935</v>
      </c>
      <c r="F126" s="4">
        <v>9.9622758620689709</v>
      </c>
      <c r="G126" s="4">
        <v>9.92</v>
      </c>
      <c r="H126" s="4">
        <v>0.19617787966022099</v>
      </c>
      <c r="I126" s="4">
        <v>10.43</v>
      </c>
      <c r="J126" s="4">
        <v>9.5</v>
      </c>
      <c r="K126" s="4">
        <v>9.85</v>
      </c>
      <c r="L126" s="4">
        <v>10.1</v>
      </c>
      <c r="M126" s="4">
        <v>29</v>
      </c>
    </row>
    <row r="127" spans="1:13" x14ac:dyDescent="0.2">
      <c r="A127" s="3">
        <v>36708</v>
      </c>
      <c r="B127" t="s">
        <v>8360</v>
      </c>
      <c r="C127" t="s">
        <v>3939</v>
      </c>
      <c r="D127" t="s">
        <v>8361</v>
      </c>
      <c r="E127" t="s">
        <v>3938</v>
      </c>
      <c r="F127" s="4">
        <v>10.7846931034483</v>
      </c>
      <c r="G127" s="4">
        <v>10.8</v>
      </c>
      <c r="H127" s="4">
        <v>0.40457802172760798</v>
      </c>
      <c r="I127" s="4">
        <v>11.89</v>
      </c>
      <c r="J127" s="4">
        <v>9.9600000000000009</v>
      </c>
      <c r="K127" s="4">
        <v>10.59</v>
      </c>
      <c r="L127" s="4">
        <v>10.9</v>
      </c>
      <c r="M127" s="4">
        <v>29</v>
      </c>
    </row>
    <row r="128" spans="1:13" x14ac:dyDescent="0.2">
      <c r="A128" s="3">
        <v>36708</v>
      </c>
      <c r="B128" t="s">
        <v>10003</v>
      </c>
      <c r="C128" t="s">
        <v>3579</v>
      </c>
      <c r="D128" t="s">
        <v>10004</v>
      </c>
      <c r="E128" t="s">
        <v>3578</v>
      </c>
      <c r="F128" s="4">
        <v>5.6862068965517203</v>
      </c>
      <c r="G128" s="4">
        <v>5.7</v>
      </c>
      <c r="H128" s="4">
        <v>0.41102149572831198</v>
      </c>
      <c r="I128" s="4">
        <v>6.6</v>
      </c>
      <c r="J128" s="4">
        <v>4.8</v>
      </c>
      <c r="K128" s="4">
        <v>5.4</v>
      </c>
      <c r="L128" s="4">
        <v>6</v>
      </c>
      <c r="M128" s="4">
        <v>29</v>
      </c>
    </row>
    <row r="129" spans="1:13" x14ac:dyDescent="0.2">
      <c r="A129" s="3">
        <v>36708</v>
      </c>
      <c r="B129" t="s">
        <v>10011</v>
      </c>
      <c r="C129" t="s">
        <v>3582</v>
      </c>
      <c r="D129" t="s">
        <v>10012</v>
      </c>
      <c r="E129" t="s">
        <v>3581</v>
      </c>
      <c r="F129" s="4">
        <v>4.35034482758621</v>
      </c>
      <c r="G129" s="4">
        <v>4.3</v>
      </c>
      <c r="H129" s="4">
        <v>0.43331350213558401</v>
      </c>
      <c r="I129" s="4">
        <v>5.3</v>
      </c>
      <c r="J129" s="4">
        <v>3.6</v>
      </c>
      <c r="K129" s="4">
        <v>4</v>
      </c>
      <c r="L129" s="4">
        <v>4.6399999999999997</v>
      </c>
      <c r="M129" s="4">
        <v>29</v>
      </c>
    </row>
    <row r="130" spans="1:13" x14ac:dyDescent="0.2">
      <c r="A130" s="3">
        <v>36708</v>
      </c>
      <c r="B130" t="s">
        <v>10013</v>
      </c>
      <c r="C130" t="s">
        <v>3591</v>
      </c>
      <c r="D130" t="s">
        <v>10014</v>
      </c>
      <c r="E130" t="s">
        <v>3590</v>
      </c>
      <c r="F130" s="4">
        <v>6.1564285714285703</v>
      </c>
      <c r="G130" s="4">
        <v>6.2</v>
      </c>
      <c r="H130" s="4">
        <v>0.60037774705050395</v>
      </c>
      <c r="I130" s="4">
        <v>7.3</v>
      </c>
      <c r="J130" s="4">
        <v>4.3</v>
      </c>
      <c r="K130" s="4">
        <v>6</v>
      </c>
      <c r="L130" s="4">
        <v>6.4</v>
      </c>
      <c r="M130" s="4">
        <v>28</v>
      </c>
    </row>
    <row r="131" spans="1:13" x14ac:dyDescent="0.2">
      <c r="A131" s="3">
        <v>36708</v>
      </c>
      <c r="B131" t="s">
        <v>10015</v>
      </c>
      <c r="C131" t="s">
        <v>3594</v>
      </c>
      <c r="D131" t="s">
        <v>10016</v>
      </c>
      <c r="E131" t="s">
        <v>3593</v>
      </c>
      <c r="F131" s="4">
        <v>4.7803571428571399</v>
      </c>
      <c r="G131" s="4">
        <v>4.7</v>
      </c>
      <c r="H131" s="4">
        <v>0.49697218152161099</v>
      </c>
      <c r="I131" s="4">
        <v>5.9</v>
      </c>
      <c r="J131" s="4">
        <v>3.94</v>
      </c>
      <c r="K131" s="4">
        <v>4.5</v>
      </c>
      <c r="L131" s="4">
        <v>5.0250000000000004</v>
      </c>
      <c r="M131" s="4">
        <v>28</v>
      </c>
    </row>
    <row r="132" spans="1:13" x14ac:dyDescent="0.2">
      <c r="A132" s="3">
        <v>36739</v>
      </c>
      <c r="B132" t="s">
        <v>8326</v>
      </c>
      <c r="C132" t="s">
        <v>3918</v>
      </c>
      <c r="D132" t="s">
        <v>8327</v>
      </c>
      <c r="E132" t="s">
        <v>3917</v>
      </c>
      <c r="F132" s="4">
        <v>14.625666666666699</v>
      </c>
      <c r="G132" s="4">
        <v>14.4</v>
      </c>
      <c r="H132" s="4">
        <v>0.96534676040068201</v>
      </c>
      <c r="I132" s="4">
        <v>17.3</v>
      </c>
      <c r="J132" s="4">
        <v>13.6</v>
      </c>
      <c r="K132" s="4">
        <v>13.935</v>
      </c>
      <c r="L132" s="4">
        <v>14.9</v>
      </c>
      <c r="M132" s="4">
        <v>30</v>
      </c>
    </row>
    <row r="133" spans="1:13" x14ac:dyDescent="0.2">
      <c r="A133" s="3">
        <v>36739</v>
      </c>
      <c r="B133" t="s">
        <v>8362</v>
      </c>
      <c r="C133" t="s">
        <v>3921</v>
      </c>
      <c r="D133" t="s">
        <v>8363</v>
      </c>
      <c r="E133" t="s">
        <v>3920</v>
      </c>
      <c r="F133" s="4">
        <v>12.753103448275899</v>
      </c>
      <c r="G133" s="4">
        <v>12.8</v>
      </c>
      <c r="H133" s="4">
        <v>1.4336693767299999</v>
      </c>
      <c r="I133" s="4">
        <v>16.2</v>
      </c>
      <c r="J133" s="4">
        <v>10</v>
      </c>
      <c r="K133" s="4">
        <v>12.2</v>
      </c>
      <c r="L133" s="4">
        <v>13.3</v>
      </c>
      <c r="M133" s="4">
        <v>29</v>
      </c>
    </row>
    <row r="134" spans="1:13" x14ac:dyDescent="0.2">
      <c r="A134" s="3">
        <v>36739</v>
      </c>
      <c r="B134" t="s">
        <v>8390</v>
      </c>
      <c r="C134" t="s">
        <v>3081</v>
      </c>
      <c r="D134" t="s">
        <v>8391</v>
      </c>
      <c r="E134" t="s">
        <v>3080</v>
      </c>
      <c r="F134" s="4">
        <v>8.4314827586206906</v>
      </c>
      <c r="G134" s="4">
        <v>8.6300000000000008</v>
      </c>
      <c r="H134" s="4">
        <v>1.6136560666628501</v>
      </c>
      <c r="I134" s="4">
        <v>10.58</v>
      </c>
      <c r="J134" s="4">
        <v>0.99</v>
      </c>
      <c r="K134" s="4">
        <v>8.1</v>
      </c>
      <c r="L134" s="4">
        <v>9.01</v>
      </c>
      <c r="M134" s="4">
        <v>29</v>
      </c>
    </row>
    <row r="135" spans="1:13" x14ac:dyDescent="0.2">
      <c r="A135" s="3">
        <v>36739</v>
      </c>
      <c r="B135" t="s">
        <v>8330</v>
      </c>
      <c r="C135" t="s">
        <v>3072</v>
      </c>
      <c r="D135" t="s">
        <v>8331</v>
      </c>
      <c r="E135" t="s">
        <v>3071</v>
      </c>
      <c r="F135" s="4">
        <v>8.8711000000000002</v>
      </c>
      <c r="G135" s="4">
        <v>8.8650000000000002</v>
      </c>
      <c r="H135" s="4">
        <v>0.442629007105312</v>
      </c>
      <c r="I135" s="4">
        <v>10.643000000000001</v>
      </c>
      <c r="J135" s="4">
        <v>8.23</v>
      </c>
      <c r="K135" s="4">
        <v>8.5924999999999994</v>
      </c>
      <c r="L135" s="4">
        <v>9.0150000000000006</v>
      </c>
      <c r="M135" s="4">
        <v>30</v>
      </c>
    </row>
    <row r="136" spans="1:13" x14ac:dyDescent="0.2">
      <c r="A136" s="3">
        <v>36739</v>
      </c>
      <c r="B136" t="s">
        <v>8332</v>
      </c>
      <c r="C136" t="s">
        <v>3075</v>
      </c>
      <c r="D136" t="s">
        <v>8333</v>
      </c>
      <c r="E136" t="s">
        <v>3074</v>
      </c>
      <c r="F136" s="4">
        <v>7.9964333333333304</v>
      </c>
      <c r="G136" s="4">
        <v>7.835</v>
      </c>
      <c r="H136" s="4">
        <v>1.1271426701401099</v>
      </c>
      <c r="I136" s="4">
        <v>11.74</v>
      </c>
      <c r="J136" s="4">
        <v>6.7</v>
      </c>
      <c r="K136" s="4">
        <v>7.08</v>
      </c>
      <c r="L136" s="4">
        <v>8.3450000000000006</v>
      </c>
      <c r="M136" s="4">
        <v>30</v>
      </c>
    </row>
    <row r="137" spans="1:13" x14ac:dyDescent="0.2">
      <c r="A137" s="3">
        <v>36739</v>
      </c>
      <c r="B137" t="s">
        <v>8384</v>
      </c>
      <c r="C137" t="s">
        <v>3129</v>
      </c>
      <c r="D137" t="s">
        <v>8385</v>
      </c>
      <c r="E137" t="s">
        <v>3128</v>
      </c>
      <c r="F137" s="4">
        <v>1.1545000000000001</v>
      </c>
      <c r="G137" s="4">
        <v>1.17</v>
      </c>
      <c r="H137" s="4">
        <v>0.24864581512527101</v>
      </c>
      <c r="I137" s="4">
        <v>1.95</v>
      </c>
      <c r="J137" s="4">
        <v>0.73</v>
      </c>
      <c r="K137" s="4">
        <v>1.0024999999999999</v>
      </c>
      <c r="L137" s="4">
        <v>1.2649999999999999</v>
      </c>
      <c r="M137" s="4">
        <v>30</v>
      </c>
    </row>
    <row r="138" spans="1:13" x14ac:dyDescent="0.2">
      <c r="A138" s="3">
        <v>36739</v>
      </c>
      <c r="B138" t="s">
        <v>8392</v>
      </c>
      <c r="C138" t="s">
        <v>3132</v>
      </c>
      <c r="D138" t="s">
        <v>8393</v>
      </c>
      <c r="E138" t="s">
        <v>3131</v>
      </c>
      <c r="F138" s="4">
        <v>0.78300000000000003</v>
      </c>
      <c r="G138" s="4">
        <v>0.76</v>
      </c>
      <c r="H138" s="4">
        <v>0.14465535736291699</v>
      </c>
      <c r="I138" s="4">
        <v>1.3</v>
      </c>
      <c r="J138" s="4">
        <v>0.53</v>
      </c>
      <c r="K138" s="4">
        <v>0.71499999999999997</v>
      </c>
      <c r="L138" s="4">
        <v>0.83750000000000002</v>
      </c>
      <c r="M138" s="4">
        <v>30</v>
      </c>
    </row>
    <row r="139" spans="1:13" x14ac:dyDescent="0.2">
      <c r="A139" s="3">
        <v>36739</v>
      </c>
      <c r="B139" t="s">
        <v>8356</v>
      </c>
      <c r="C139" t="s">
        <v>3114</v>
      </c>
      <c r="D139" t="s">
        <v>8357</v>
      </c>
      <c r="E139" t="s">
        <v>3113</v>
      </c>
      <c r="F139" s="4">
        <v>0.447566666666667</v>
      </c>
      <c r="G139" s="4">
        <v>0.44500000000000001</v>
      </c>
      <c r="H139" s="4">
        <v>4.5769801317502801E-2</v>
      </c>
      <c r="I139" s="4">
        <v>0.55000000000000004</v>
      </c>
      <c r="J139" s="4">
        <v>0.34</v>
      </c>
      <c r="K139" s="4">
        <v>0.43</v>
      </c>
      <c r="L139" s="4">
        <v>0.46</v>
      </c>
      <c r="M139" s="4">
        <v>30</v>
      </c>
    </row>
    <row r="140" spans="1:13" x14ac:dyDescent="0.2">
      <c r="A140" s="3">
        <v>36739</v>
      </c>
      <c r="B140" t="s">
        <v>8366</v>
      </c>
      <c r="C140" t="s">
        <v>3117</v>
      </c>
      <c r="D140" t="s">
        <v>8367</v>
      </c>
      <c r="E140" t="s">
        <v>3116</v>
      </c>
      <c r="F140" s="4">
        <v>0.80669999999999997</v>
      </c>
      <c r="G140" s="4">
        <v>0.8</v>
      </c>
      <c r="H140" s="4">
        <v>9.4484864688332004E-2</v>
      </c>
      <c r="I140" s="4">
        <v>0.99</v>
      </c>
      <c r="J140" s="4">
        <v>0.64</v>
      </c>
      <c r="K140" s="4">
        <v>0.72499999999999998</v>
      </c>
      <c r="L140" s="4">
        <v>0.87749999999999995</v>
      </c>
      <c r="M140" s="4">
        <v>30</v>
      </c>
    </row>
    <row r="141" spans="1:13" x14ac:dyDescent="0.2">
      <c r="A141" s="3">
        <v>36739</v>
      </c>
      <c r="B141" t="s">
        <v>8372</v>
      </c>
      <c r="C141" t="s">
        <v>3120</v>
      </c>
      <c r="D141" t="s">
        <v>8373</v>
      </c>
      <c r="E141" t="s">
        <v>3119</v>
      </c>
      <c r="F141" s="4">
        <v>0.62886666666666702</v>
      </c>
      <c r="G141" s="4">
        <v>0.62</v>
      </c>
      <c r="H141" s="4">
        <v>8.4836042004495404E-2</v>
      </c>
      <c r="I141" s="4">
        <v>0.94599999999999995</v>
      </c>
      <c r="J141" s="4">
        <v>0.48</v>
      </c>
      <c r="K141" s="4">
        <v>0.59</v>
      </c>
      <c r="L141" s="4">
        <v>0.66749999999999998</v>
      </c>
      <c r="M141" s="4">
        <v>30</v>
      </c>
    </row>
    <row r="142" spans="1:13" x14ac:dyDescent="0.2">
      <c r="A142" s="3">
        <v>36739</v>
      </c>
      <c r="B142" t="s">
        <v>8378</v>
      </c>
      <c r="C142" t="s">
        <v>3123</v>
      </c>
      <c r="D142" t="s">
        <v>8379</v>
      </c>
      <c r="E142" t="s">
        <v>3122</v>
      </c>
      <c r="F142" s="4">
        <v>0.80379999999999996</v>
      </c>
      <c r="G142" s="4">
        <v>0.79</v>
      </c>
      <c r="H142" s="4">
        <v>9.2199708279888506E-2</v>
      </c>
      <c r="I142" s="4">
        <v>1.1339999999999999</v>
      </c>
      <c r="J142" s="4">
        <v>0.63</v>
      </c>
      <c r="K142" s="4">
        <v>0.75249999999999995</v>
      </c>
      <c r="L142" s="4">
        <v>0.85</v>
      </c>
      <c r="M142" s="4">
        <v>30</v>
      </c>
    </row>
    <row r="143" spans="1:13" x14ac:dyDescent="0.2">
      <c r="A143" s="3">
        <v>36739</v>
      </c>
      <c r="B143" t="s">
        <v>8386</v>
      </c>
      <c r="C143" t="s">
        <v>3126</v>
      </c>
      <c r="D143" t="s">
        <v>8387</v>
      </c>
      <c r="E143" t="s">
        <v>3125</v>
      </c>
      <c r="F143" s="4">
        <v>1.1399999999999999</v>
      </c>
      <c r="G143" s="4">
        <v>1.1399999999999999</v>
      </c>
      <c r="H143" s="4"/>
      <c r="I143" s="4">
        <v>1.1399999999999999</v>
      </c>
      <c r="J143" s="4">
        <v>1.1399999999999999</v>
      </c>
      <c r="K143" s="4">
        <v>1.1399999999999999</v>
      </c>
      <c r="L143" s="4">
        <v>1.1399999999999999</v>
      </c>
      <c r="M143" s="4">
        <v>1</v>
      </c>
    </row>
    <row r="144" spans="1:13" x14ac:dyDescent="0.2">
      <c r="A144" s="3">
        <v>36739</v>
      </c>
      <c r="B144" t="s">
        <v>8380</v>
      </c>
      <c r="C144" t="s">
        <v>3939</v>
      </c>
      <c r="D144" t="s">
        <v>8381</v>
      </c>
      <c r="E144" t="s">
        <v>3947</v>
      </c>
      <c r="F144" s="4">
        <v>9.42713</v>
      </c>
      <c r="G144" s="4">
        <v>9.4</v>
      </c>
      <c r="H144" s="4">
        <v>0.111588397462621</v>
      </c>
      <c r="I144" s="4">
        <v>9.7070000000000007</v>
      </c>
      <c r="J144" s="4">
        <v>9.3000000000000007</v>
      </c>
      <c r="K144" s="4">
        <v>9.3524999999999991</v>
      </c>
      <c r="L144" s="4">
        <v>9.4845749999999995</v>
      </c>
      <c r="M144" s="4">
        <v>30</v>
      </c>
    </row>
    <row r="145" spans="1:13" x14ac:dyDescent="0.2">
      <c r="A145" s="3">
        <v>36739</v>
      </c>
      <c r="B145" t="s">
        <v>8388</v>
      </c>
      <c r="C145" t="s">
        <v>3942</v>
      </c>
      <c r="D145" t="s">
        <v>8389</v>
      </c>
      <c r="E145" t="s">
        <v>3949</v>
      </c>
      <c r="F145" s="4">
        <v>9.5871533333333296</v>
      </c>
      <c r="G145" s="4">
        <v>9.5649999999999995</v>
      </c>
      <c r="H145" s="4">
        <v>0.13085860422169701</v>
      </c>
      <c r="I145" s="4">
        <v>9.8800000000000008</v>
      </c>
      <c r="J145" s="4">
        <v>9.41</v>
      </c>
      <c r="K145" s="4">
        <v>9.5</v>
      </c>
      <c r="L145" s="4">
        <v>9.6229499999999994</v>
      </c>
      <c r="M145" s="4">
        <v>30</v>
      </c>
    </row>
    <row r="146" spans="1:13" x14ac:dyDescent="0.2">
      <c r="A146" s="3">
        <v>36739</v>
      </c>
      <c r="B146" t="s">
        <v>8394</v>
      </c>
      <c r="C146" t="s">
        <v>3952</v>
      </c>
      <c r="D146" t="s">
        <v>8395</v>
      </c>
      <c r="E146" t="s">
        <v>3951</v>
      </c>
      <c r="F146" s="4">
        <v>9.7329866666666707</v>
      </c>
      <c r="G146" s="4">
        <v>9.7010000000000005</v>
      </c>
      <c r="H146" s="4">
        <v>0.16522532103961499</v>
      </c>
      <c r="I146" s="4">
        <v>10.09</v>
      </c>
      <c r="J146" s="4">
        <v>9.5</v>
      </c>
      <c r="K146" s="4">
        <v>9.6024999999999991</v>
      </c>
      <c r="L146" s="4">
        <v>9.8074999999999992</v>
      </c>
      <c r="M146" s="4">
        <v>30</v>
      </c>
    </row>
    <row r="147" spans="1:13" x14ac:dyDescent="0.2">
      <c r="A147" s="3">
        <v>36739</v>
      </c>
      <c r="B147" t="s">
        <v>8352</v>
      </c>
      <c r="C147" t="s">
        <v>3936</v>
      </c>
      <c r="D147" t="s">
        <v>8353</v>
      </c>
      <c r="E147" t="s">
        <v>3935</v>
      </c>
      <c r="F147" s="4">
        <v>9.8006677419354808</v>
      </c>
      <c r="G147" s="4">
        <v>9.76</v>
      </c>
      <c r="H147" s="4">
        <v>0.20963115447073</v>
      </c>
      <c r="I147" s="4">
        <v>10.32</v>
      </c>
      <c r="J147" s="4">
        <v>9.51</v>
      </c>
      <c r="K147" s="4">
        <v>9.6574500000000008</v>
      </c>
      <c r="L147" s="4">
        <v>9.84</v>
      </c>
      <c r="M147" s="4">
        <v>31</v>
      </c>
    </row>
    <row r="148" spans="1:13" x14ac:dyDescent="0.2">
      <c r="A148" s="3">
        <v>36739</v>
      </c>
      <c r="B148" t="s">
        <v>8360</v>
      </c>
      <c r="C148" t="s">
        <v>3939</v>
      </c>
      <c r="D148" t="s">
        <v>8361</v>
      </c>
      <c r="E148" t="s">
        <v>3938</v>
      </c>
      <c r="F148" s="4">
        <v>10.5493935483871</v>
      </c>
      <c r="G148" s="4">
        <v>10.5</v>
      </c>
      <c r="H148" s="4">
        <v>0.46960335173099998</v>
      </c>
      <c r="I148" s="4">
        <v>11.89</v>
      </c>
      <c r="J148" s="4">
        <v>9.74</v>
      </c>
      <c r="K148" s="4">
        <v>10.3</v>
      </c>
      <c r="L148" s="4">
        <v>10.7</v>
      </c>
      <c r="M148" s="4">
        <v>31</v>
      </c>
    </row>
    <row r="149" spans="1:13" x14ac:dyDescent="0.2">
      <c r="A149" s="3">
        <v>36739</v>
      </c>
      <c r="B149" t="s">
        <v>10003</v>
      </c>
      <c r="C149" t="s">
        <v>3579</v>
      </c>
      <c r="D149" t="s">
        <v>10004</v>
      </c>
      <c r="E149" t="s">
        <v>3578</v>
      </c>
      <c r="F149" s="4">
        <v>6.4670967741935499</v>
      </c>
      <c r="G149" s="4">
        <v>6.5</v>
      </c>
      <c r="H149" s="4">
        <v>0.44179326649755601</v>
      </c>
      <c r="I149" s="4">
        <v>7.1</v>
      </c>
      <c r="J149" s="4">
        <v>5.2</v>
      </c>
      <c r="K149" s="4">
        <v>6.4</v>
      </c>
      <c r="L149" s="4">
        <v>6.7</v>
      </c>
      <c r="M149" s="4">
        <v>31</v>
      </c>
    </row>
    <row r="150" spans="1:13" x14ac:dyDescent="0.2">
      <c r="A150" s="3">
        <v>36739</v>
      </c>
      <c r="B150" t="s">
        <v>10011</v>
      </c>
      <c r="C150" t="s">
        <v>3582</v>
      </c>
      <c r="D150" t="s">
        <v>10012</v>
      </c>
      <c r="E150" t="s">
        <v>3581</v>
      </c>
      <c r="F150" s="4">
        <v>4.5858064516128998</v>
      </c>
      <c r="G150" s="4">
        <v>4.5</v>
      </c>
      <c r="H150" s="4">
        <v>0.56100370880264505</v>
      </c>
      <c r="I150" s="4">
        <v>6</v>
      </c>
      <c r="J150" s="4">
        <v>3.8</v>
      </c>
      <c r="K150" s="4">
        <v>4.0599999999999996</v>
      </c>
      <c r="L150" s="4">
        <v>4.95</v>
      </c>
      <c r="M150" s="4">
        <v>31</v>
      </c>
    </row>
    <row r="151" spans="1:13" x14ac:dyDescent="0.2">
      <c r="A151" s="3">
        <v>36739</v>
      </c>
      <c r="B151" t="s">
        <v>10015</v>
      </c>
      <c r="C151" t="s">
        <v>3594</v>
      </c>
      <c r="D151" t="s">
        <v>10016</v>
      </c>
      <c r="E151" t="s">
        <v>3593</v>
      </c>
      <c r="F151" s="4">
        <v>5.7286666666666699</v>
      </c>
      <c r="G151" s="4">
        <v>5.7</v>
      </c>
      <c r="H151" s="4">
        <v>0.60582080731410404</v>
      </c>
      <c r="I151" s="4">
        <v>6.8</v>
      </c>
      <c r="J151" s="4">
        <v>4.5</v>
      </c>
      <c r="K151" s="4">
        <v>5.25</v>
      </c>
      <c r="L151" s="4">
        <v>6.2249999999999996</v>
      </c>
      <c r="M151" s="4">
        <v>30</v>
      </c>
    </row>
    <row r="152" spans="1:13" x14ac:dyDescent="0.2">
      <c r="A152" s="3">
        <v>36770</v>
      </c>
      <c r="B152" t="s">
        <v>8326</v>
      </c>
      <c r="C152" t="s">
        <v>3918</v>
      </c>
      <c r="D152" t="s">
        <v>8327</v>
      </c>
      <c r="E152" t="s">
        <v>3917</v>
      </c>
      <c r="F152" s="4">
        <v>14.391999999999999</v>
      </c>
      <c r="G152" s="4">
        <v>14.3</v>
      </c>
      <c r="H152" s="4">
        <v>0.80523288556789596</v>
      </c>
      <c r="I152" s="4">
        <v>16</v>
      </c>
      <c r="J152" s="4">
        <v>12.5</v>
      </c>
      <c r="K152" s="4">
        <v>13.87</v>
      </c>
      <c r="L152" s="4">
        <v>14.9</v>
      </c>
      <c r="M152" s="4">
        <v>25</v>
      </c>
    </row>
    <row r="153" spans="1:13" x14ac:dyDescent="0.2">
      <c r="A153" s="3">
        <v>36770</v>
      </c>
      <c r="B153" t="s">
        <v>8362</v>
      </c>
      <c r="C153" t="s">
        <v>3921</v>
      </c>
      <c r="D153" t="s">
        <v>8363</v>
      </c>
      <c r="E153" t="s">
        <v>3920</v>
      </c>
      <c r="F153" s="4">
        <v>12.5556</v>
      </c>
      <c r="G153" s="4">
        <v>12.7</v>
      </c>
      <c r="H153" s="4">
        <v>1.3804651390020699</v>
      </c>
      <c r="I153" s="4">
        <v>14.8</v>
      </c>
      <c r="J153" s="4">
        <v>9.25</v>
      </c>
      <c r="K153" s="4">
        <v>11.9</v>
      </c>
      <c r="L153" s="4">
        <v>13.1</v>
      </c>
      <c r="M153" s="4">
        <v>25</v>
      </c>
    </row>
    <row r="154" spans="1:13" x14ac:dyDescent="0.2">
      <c r="A154" s="3">
        <v>36770</v>
      </c>
      <c r="B154" t="s">
        <v>8396</v>
      </c>
      <c r="C154" t="s">
        <v>3081</v>
      </c>
      <c r="D154" t="s">
        <v>8397</v>
      </c>
      <c r="E154" t="s">
        <v>3080</v>
      </c>
      <c r="F154" s="4">
        <v>8.16307692307692</v>
      </c>
      <c r="G154" s="4">
        <v>8.1349999999999998</v>
      </c>
      <c r="H154" s="4">
        <v>0.669149485426204</v>
      </c>
      <c r="I154" s="4">
        <v>9.4060000000000006</v>
      </c>
      <c r="J154" s="4">
        <v>6.72</v>
      </c>
      <c r="K154" s="4">
        <v>7.7549999999999999</v>
      </c>
      <c r="L154" s="4">
        <v>8.6724999999999994</v>
      </c>
      <c r="M154" s="4">
        <v>26</v>
      </c>
    </row>
    <row r="155" spans="1:13" x14ac:dyDescent="0.2">
      <c r="A155" s="3">
        <v>36770</v>
      </c>
      <c r="B155" t="s">
        <v>8330</v>
      </c>
      <c r="C155" t="s">
        <v>3072</v>
      </c>
      <c r="D155" t="s">
        <v>8331</v>
      </c>
      <c r="E155" t="s">
        <v>3071</v>
      </c>
      <c r="F155" s="4">
        <v>8.8360370370370394</v>
      </c>
      <c r="G155" s="4">
        <v>8.83</v>
      </c>
      <c r="H155" s="4">
        <v>0.420516393303563</v>
      </c>
      <c r="I155" s="4">
        <v>10.643000000000001</v>
      </c>
      <c r="J155" s="4">
        <v>8.3800000000000008</v>
      </c>
      <c r="K155" s="4">
        <v>8.5850000000000009</v>
      </c>
      <c r="L155" s="4">
        <v>8.9</v>
      </c>
      <c r="M155" s="4">
        <v>27</v>
      </c>
    </row>
    <row r="156" spans="1:13" x14ac:dyDescent="0.2">
      <c r="A156" s="3">
        <v>36770</v>
      </c>
      <c r="B156" t="s">
        <v>8332</v>
      </c>
      <c r="C156" t="s">
        <v>3075</v>
      </c>
      <c r="D156" t="s">
        <v>8333</v>
      </c>
      <c r="E156" t="s">
        <v>3074</v>
      </c>
      <c r="F156" s="4">
        <v>7.8065925925925903</v>
      </c>
      <c r="G156" s="4">
        <v>7.89</v>
      </c>
      <c r="H156" s="4">
        <v>0.69335390337664904</v>
      </c>
      <c r="I156" s="4">
        <v>9.19</v>
      </c>
      <c r="J156" s="4">
        <v>6.48</v>
      </c>
      <c r="K156" s="4">
        <v>7.2</v>
      </c>
      <c r="L156" s="4">
        <v>8.17</v>
      </c>
      <c r="M156" s="4">
        <v>27</v>
      </c>
    </row>
    <row r="157" spans="1:13" x14ac:dyDescent="0.2">
      <c r="A157" s="3">
        <v>36770</v>
      </c>
      <c r="B157" t="s">
        <v>8384</v>
      </c>
      <c r="C157" t="s">
        <v>3126</v>
      </c>
      <c r="D157" t="s">
        <v>8385</v>
      </c>
      <c r="E157" t="s">
        <v>3125</v>
      </c>
      <c r="F157" s="4">
        <v>1.13769230769231</v>
      </c>
      <c r="G157" s="4">
        <v>1.095</v>
      </c>
      <c r="H157" s="4">
        <v>0.19085717575837099</v>
      </c>
      <c r="I157" s="4">
        <v>1.77</v>
      </c>
      <c r="J157" s="4">
        <v>0.77</v>
      </c>
      <c r="K157" s="4">
        <v>1.05</v>
      </c>
      <c r="L157" s="4">
        <v>1.1975</v>
      </c>
      <c r="M157" s="4">
        <v>26</v>
      </c>
    </row>
    <row r="158" spans="1:13" x14ac:dyDescent="0.2">
      <c r="A158" s="3">
        <v>36770</v>
      </c>
      <c r="B158" t="s">
        <v>8392</v>
      </c>
      <c r="C158" t="s">
        <v>3129</v>
      </c>
      <c r="D158" t="s">
        <v>8393</v>
      </c>
      <c r="E158" t="s">
        <v>3128</v>
      </c>
      <c r="F158" s="4">
        <v>0.75538461538461499</v>
      </c>
      <c r="G158" s="4">
        <v>0.75</v>
      </c>
      <c r="H158" s="4">
        <v>0.120407002096415</v>
      </c>
      <c r="I158" s="4">
        <v>1.1200000000000001</v>
      </c>
      <c r="J158" s="4">
        <v>0.53</v>
      </c>
      <c r="K158" s="4">
        <v>0.72</v>
      </c>
      <c r="L158" s="4">
        <v>0.8125</v>
      </c>
      <c r="M158" s="4">
        <v>26</v>
      </c>
    </row>
    <row r="159" spans="1:13" x14ac:dyDescent="0.2">
      <c r="A159" s="3">
        <v>36770</v>
      </c>
      <c r="B159" t="s">
        <v>8398</v>
      </c>
      <c r="C159" t="s">
        <v>3132</v>
      </c>
      <c r="D159" t="s">
        <v>8399</v>
      </c>
      <c r="E159" t="s">
        <v>3131</v>
      </c>
      <c r="F159" s="4">
        <v>0.55765384615384594</v>
      </c>
      <c r="G159" s="4">
        <v>0.54500000000000004</v>
      </c>
      <c r="H159" s="4">
        <v>0.105029116842023</v>
      </c>
      <c r="I159" s="4">
        <v>0.93</v>
      </c>
      <c r="J159" s="4">
        <v>0.39900000000000002</v>
      </c>
      <c r="K159" s="4">
        <v>0.52</v>
      </c>
      <c r="L159" s="4">
        <v>0.6</v>
      </c>
      <c r="M159" s="4">
        <v>26</v>
      </c>
    </row>
    <row r="160" spans="1:13" x14ac:dyDescent="0.2">
      <c r="A160" s="3">
        <v>36770</v>
      </c>
      <c r="B160" t="s">
        <v>8366</v>
      </c>
      <c r="C160" t="s">
        <v>3114</v>
      </c>
      <c r="D160" t="s">
        <v>8367</v>
      </c>
      <c r="E160" t="s">
        <v>3113</v>
      </c>
      <c r="F160" s="4">
        <v>0.81630769230769196</v>
      </c>
      <c r="G160" s="4">
        <v>0.8</v>
      </c>
      <c r="H160" s="4">
        <v>5.9605885099220997E-2</v>
      </c>
      <c r="I160" s="4">
        <v>0.94399999999999995</v>
      </c>
      <c r="J160" s="4">
        <v>0.7</v>
      </c>
      <c r="K160" s="4">
        <v>0.78</v>
      </c>
      <c r="L160" s="4">
        <v>0.85750000000000004</v>
      </c>
      <c r="M160" s="4">
        <v>26</v>
      </c>
    </row>
    <row r="161" spans="1:13" x14ac:dyDescent="0.2">
      <c r="A161" s="3">
        <v>36770</v>
      </c>
      <c r="B161" t="s">
        <v>8372</v>
      </c>
      <c r="C161" t="s">
        <v>3117</v>
      </c>
      <c r="D161" t="s">
        <v>8373</v>
      </c>
      <c r="E161" t="s">
        <v>3116</v>
      </c>
      <c r="F161" s="4">
        <v>0.59984615384615403</v>
      </c>
      <c r="G161" s="4">
        <v>0.6</v>
      </c>
      <c r="H161" s="4">
        <v>0.107854602982976</v>
      </c>
      <c r="I161" s="4">
        <v>0.94599999999999995</v>
      </c>
      <c r="J161" s="4">
        <v>0.39</v>
      </c>
      <c r="K161" s="4">
        <v>0.52500000000000002</v>
      </c>
      <c r="L161" s="4">
        <v>0.64500000000000002</v>
      </c>
      <c r="M161" s="4">
        <v>26</v>
      </c>
    </row>
    <row r="162" spans="1:13" x14ac:dyDescent="0.2">
      <c r="A162" s="3">
        <v>36770</v>
      </c>
      <c r="B162" t="s">
        <v>8378</v>
      </c>
      <c r="C162" t="s">
        <v>3120</v>
      </c>
      <c r="D162" t="s">
        <v>8379</v>
      </c>
      <c r="E162" t="s">
        <v>3119</v>
      </c>
      <c r="F162" s="4">
        <v>0.77323076923076905</v>
      </c>
      <c r="G162" s="4">
        <v>0.75</v>
      </c>
      <c r="H162" s="4">
        <v>9.6088420818455603E-2</v>
      </c>
      <c r="I162" s="4">
        <v>1.1339999999999999</v>
      </c>
      <c r="J162" s="4">
        <v>0.65</v>
      </c>
      <c r="K162" s="4">
        <v>0.72</v>
      </c>
      <c r="L162" s="4">
        <v>0.81</v>
      </c>
      <c r="M162" s="4">
        <v>26</v>
      </c>
    </row>
    <row r="163" spans="1:13" x14ac:dyDescent="0.2">
      <c r="A163" s="3">
        <v>36770</v>
      </c>
      <c r="B163" t="s">
        <v>8386</v>
      </c>
      <c r="C163" t="s">
        <v>3123</v>
      </c>
      <c r="D163" t="s">
        <v>8387</v>
      </c>
      <c r="E163" t="s">
        <v>3122</v>
      </c>
      <c r="F163" s="4">
        <v>1.05</v>
      </c>
      <c r="G163" s="4">
        <v>1.05</v>
      </c>
      <c r="H163" s="4"/>
      <c r="I163" s="4">
        <v>1.05</v>
      </c>
      <c r="J163" s="4">
        <v>1.05</v>
      </c>
      <c r="K163" s="4">
        <v>1.05</v>
      </c>
      <c r="L163" s="4">
        <v>1.05</v>
      </c>
      <c r="M163" s="4">
        <v>1</v>
      </c>
    </row>
    <row r="164" spans="1:13" x14ac:dyDescent="0.2">
      <c r="A164" s="3">
        <v>36770</v>
      </c>
      <c r="B164" t="s">
        <v>8388</v>
      </c>
      <c r="C164" t="s">
        <v>3939</v>
      </c>
      <c r="D164" t="s">
        <v>8389</v>
      </c>
      <c r="E164" t="s">
        <v>3947</v>
      </c>
      <c r="F164" s="4">
        <v>9.5264039999999994</v>
      </c>
      <c r="G164" s="4">
        <v>9.5</v>
      </c>
      <c r="H164" s="4">
        <v>0.109195148243867</v>
      </c>
      <c r="I164" s="4">
        <v>9.8650000000000002</v>
      </c>
      <c r="J164" s="4">
        <v>9.4</v>
      </c>
      <c r="K164" s="4">
        <v>9.4670000000000005</v>
      </c>
      <c r="L164" s="4">
        <v>9.5500000000000007</v>
      </c>
      <c r="M164" s="4">
        <v>25</v>
      </c>
    </row>
    <row r="165" spans="1:13" x14ac:dyDescent="0.2">
      <c r="A165" s="3">
        <v>36770</v>
      </c>
      <c r="B165" t="s">
        <v>8394</v>
      </c>
      <c r="C165" t="s">
        <v>3942</v>
      </c>
      <c r="D165" t="s">
        <v>8395</v>
      </c>
      <c r="E165" t="s">
        <v>3949</v>
      </c>
      <c r="F165" s="4">
        <v>9.6609440000000006</v>
      </c>
      <c r="G165" s="4">
        <v>9.6</v>
      </c>
      <c r="H165" s="4">
        <v>0.137016404370669</v>
      </c>
      <c r="I165" s="4">
        <v>10.029999999999999</v>
      </c>
      <c r="J165" s="4">
        <v>9.48</v>
      </c>
      <c r="K165" s="4">
        <v>9.58</v>
      </c>
      <c r="L165" s="4">
        <v>9.7289999999999992</v>
      </c>
      <c r="M165" s="4">
        <v>25</v>
      </c>
    </row>
    <row r="166" spans="1:13" x14ac:dyDescent="0.2">
      <c r="A166" s="3">
        <v>36770</v>
      </c>
      <c r="B166" t="s">
        <v>8400</v>
      </c>
      <c r="C166" t="s">
        <v>3952</v>
      </c>
      <c r="D166" t="s">
        <v>8401</v>
      </c>
      <c r="E166" t="s">
        <v>3951</v>
      </c>
      <c r="F166" s="4">
        <v>9.7257148148148094</v>
      </c>
      <c r="G166" s="4">
        <v>9.73</v>
      </c>
      <c r="H166" s="4">
        <v>0.15595185327950001</v>
      </c>
      <c r="I166" s="4">
        <v>10.145</v>
      </c>
      <c r="J166" s="4">
        <v>9.5</v>
      </c>
      <c r="K166" s="4">
        <v>9.6</v>
      </c>
      <c r="L166" s="4">
        <v>9.8000000000000007</v>
      </c>
      <c r="M166" s="4">
        <v>27</v>
      </c>
    </row>
    <row r="167" spans="1:13" x14ac:dyDescent="0.2">
      <c r="A167" s="3">
        <v>36770</v>
      </c>
      <c r="B167" t="s">
        <v>8352</v>
      </c>
      <c r="C167" t="s">
        <v>3936</v>
      </c>
      <c r="D167" t="s">
        <v>8353</v>
      </c>
      <c r="E167" t="s">
        <v>3935</v>
      </c>
      <c r="F167" s="4">
        <v>9.7257148148148094</v>
      </c>
      <c r="G167" s="4">
        <v>9.73</v>
      </c>
      <c r="H167" s="4">
        <v>0.15595185327950001</v>
      </c>
      <c r="I167" s="4">
        <v>10.145</v>
      </c>
      <c r="J167" s="4">
        <v>9.5</v>
      </c>
      <c r="K167" s="4">
        <v>9.6</v>
      </c>
      <c r="L167" s="4">
        <v>9.8000000000000007</v>
      </c>
      <c r="M167" s="4">
        <v>27</v>
      </c>
    </row>
    <row r="168" spans="1:13" x14ac:dyDescent="0.2">
      <c r="A168" s="3">
        <v>36770</v>
      </c>
      <c r="B168" t="s">
        <v>8360</v>
      </c>
      <c r="C168" t="s">
        <v>3939</v>
      </c>
      <c r="D168" t="s">
        <v>8361</v>
      </c>
      <c r="E168" t="s">
        <v>3938</v>
      </c>
      <c r="F168" s="4">
        <v>10.497229629629601</v>
      </c>
      <c r="G168" s="4">
        <v>10.5</v>
      </c>
      <c r="H168" s="4">
        <v>0.292804306944488</v>
      </c>
      <c r="I168" s="4">
        <v>11.173</v>
      </c>
      <c r="J168" s="4">
        <v>9.9600000000000009</v>
      </c>
      <c r="K168" s="4">
        <v>10.2925</v>
      </c>
      <c r="L168" s="4">
        <v>10.676500000000001</v>
      </c>
      <c r="M168" s="4">
        <v>27</v>
      </c>
    </row>
    <row r="169" spans="1:13" x14ac:dyDescent="0.2">
      <c r="A169" s="3">
        <v>36770</v>
      </c>
      <c r="B169" t="s">
        <v>10003</v>
      </c>
      <c r="C169" t="s">
        <v>3579</v>
      </c>
      <c r="D169" t="s">
        <v>10004</v>
      </c>
      <c r="E169" t="s">
        <v>3578</v>
      </c>
      <c r="F169" s="4">
        <v>6.71</v>
      </c>
      <c r="G169" s="4">
        <v>6.71</v>
      </c>
      <c r="H169" s="4"/>
      <c r="I169" s="4">
        <v>6.71</v>
      </c>
      <c r="J169" s="4">
        <v>6.71</v>
      </c>
      <c r="K169" s="4">
        <v>6.71</v>
      </c>
      <c r="L169" s="4">
        <v>6.71</v>
      </c>
      <c r="M169" s="4">
        <v>1</v>
      </c>
    </row>
    <row r="170" spans="1:13" x14ac:dyDescent="0.2">
      <c r="A170" s="3">
        <v>36770</v>
      </c>
      <c r="B170" t="s">
        <v>10011</v>
      </c>
      <c r="C170" t="s">
        <v>3582</v>
      </c>
      <c r="D170" t="s">
        <v>10012</v>
      </c>
      <c r="E170" t="s">
        <v>3581</v>
      </c>
      <c r="F170" s="4">
        <v>4.5629629629629598</v>
      </c>
      <c r="G170" s="4">
        <v>4.5999999999999996</v>
      </c>
      <c r="H170" s="4">
        <v>0.56316970262977895</v>
      </c>
      <c r="I170" s="4">
        <v>5.8</v>
      </c>
      <c r="J170" s="4">
        <v>3.4</v>
      </c>
      <c r="K170" s="4">
        <v>4.03</v>
      </c>
      <c r="L170" s="4">
        <v>4.95</v>
      </c>
      <c r="M170" s="4">
        <v>27</v>
      </c>
    </row>
    <row r="171" spans="1:13" x14ac:dyDescent="0.2">
      <c r="A171" s="3">
        <v>36770</v>
      </c>
      <c r="B171" t="s">
        <v>10015</v>
      </c>
      <c r="C171" t="s">
        <v>3594</v>
      </c>
      <c r="D171" t="s">
        <v>10016</v>
      </c>
      <c r="E171" t="s">
        <v>3593</v>
      </c>
      <c r="F171" s="4">
        <v>5.9776923076923101</v>
      </c>
      <c r="G171" s="4">
        <v>6</v>
      </c>
      <c r="H171" s="4">
        <v>0.48091835225790802</v>
      </c>
      <c r="I171" s="4">
        <v>6.8</v>
      </c>
      <c r="J171" s="4">
        <v>4.66</v>
      </c>
      <c r="K171" s="4">
        <v>5.7</v>
      </c>
      <c r="L171" s="4">
        <v>6.4</v>
      </c>
      <c r="M171" s="4">
        <v>26</v>
      </c>
    </row>
    <row r="172" spans="1:13" x14ac:dyDescent="0.2">
      <c r="A172" s="3">
        <v>36770</v>
      </c>
      <c r="B172" t="s">
        <v>10017</v>
      </c>
      <c r="C172" t="s">
        <v>3597</v>
      </c>
      <c r="D172" t="s">
        <v>10018</v>
      </c>
      <c r="E172" t="s">
        <v>3596</v>
      </c>
      <c r="F172" s="4">
        <v>5.4142307692307696</v>
      </c>
      <c r="G172" s="4">
        <v>5.5</v>
      </c>
      <c r="H172" s="4">
        <v>0.76306840100700302</v>
      </c>
      <c r="I172" s="4">
        <v>6.64</v>
      </c>
      <c r="J172" s="4">
        <v>3.6</v>
      </c>
      <c r="K172" s="4">
        <v>4.9000000000000004</v>
      </c>
      <c r="L172" s="4">
        <v>5.9</v>
      </c>
      <c r="M172" s="4">
        <v>26</v>
      </c>
    </row>
    <row r="173" spans="1:13" x14ac:dyDescent="0.2">
      <c r="A173" s="3">
        <v>36800</v>
      </c>
      <c r="B173" t="s">
        <v>8326</v>
      </c>
      <c r="C173" t="s">
        <v>3918</v>
      </c>
      <c r="D173" t="s">
        <v>8327</v>
      </c>
      <c r="E173" t="s">
        <v>3917</v>
      </c>
      <c r="F173" s="4">
        <v>15.1525</v>
      </c>
      <c r="G173" s="4">
        <v>15.2</v>
      </c>
      <c r="H173" s="4">
        <v>1.1380900992777701</v>
      </c>
      <c r="I173" s="4">
        <v>17.71</v>
      </c>
      <c r="J173" s="4">
        <v>12.76</v>
      </c>
      <c r="K173" s="4">
        <v>14.574999999999999</v>
      </c>
      <c r="L173" s="4">
        <v>15.6</v>
      </c>
      <c r="M173" s="4">
        <v>28</v>
      </c>
    </row>
    <row r="174" spans="1:13" x14ac:dyDescent="0.2">
      <c r="A174" s="3">
        <v>36800</v>
      </c>
      <c r="B174" t="s">
        <v>8362</v>
      </c>
      <c r="C174" t="s">
        <v>3921</v>
      </c>
      <c r="D174" t="s">
        <v>8363</v>
      </c>
      <c r="E174" t="s">
        <v>3920</v>
      </c>
      <c r="F174" s="4">
        <v>12.492857142857099</v>
      </c>
      <c r="G174" s="4">
        <v>12.65</v>
      </c>
      <c r="H174" s="4">
        <v>1.4512443119303</v>
      </c>
      <c r="I174" s="4">
        <v>15.53</v>
      </c>
      <c r="J174" s="4">
        <v>9.5</v>
      </c>
      <c r="K174" s="4">
        <v>11.78</v>
      </c>
      <c r="L174" s="4">
        <v>13.25</v>
      </c>
      <c r="M174" s="4">
        <v>28</v>
      </c>
    </row>
    <row r="175" spans="1:13" x14ac:dyDescent="0.2">
      <c r="A175" s="3">
        <v>36800</v>
      </c>
      <c r="B175" t="s">
        <v>8402</v>
      </c>
      <c r="C175" t="s">
        <v>3081</v>
      </c>
      <c r="D175" t="s">
        <v>8403</v>
      </c>
      <c r="E175" t="s">
        <v>3080</v>
      </c>
      <c r="F175" s="4">
        <v>7.7927499999999998</v>
      </c>
      <c r="G175" s="4">
        <v>7.93</v>
      </c>
      <c r="H175" s="4">
        <v>1.5355447489167899</v>
      </c>
      <c r="I175" s="4">
        <v>9.5500000000000007</v>
      </c>
      <c r="J175" s="4">
        <v>0.9</v>
      </c>
      <c r="K175" s="4">
        <v>7.4725000000000001</v>
      </c>
      <c r="L175" s="4">
        <v>8.6675000000000004</v>
      </c>
      <c r="M175" s="4">
        <v>28</v>
      </c>
    </row>
    <row r="176" spans="1:13" x14ac:dyDescent="0.2">
      <c r="A176" s="3">
        <v>36800</v>
      </c>
      <c r="B176" t="s">
        <v>8330</v>
      </c>
      <c r="C176" t="s">
        <v>3072</v>
      </c>
      <c r="D176" t="s">
        <v>8331</v>
      </c>
      <c r="E176" t="s">
        <v>3071</v>
      </c>
      <c r="F176" s="4">
        <v>8.7104333333333308</v>
      </c>
      <c r="G176" s="4">
        <v>8.6150000000000002</v>
      </c>
      <c r="H176" s="4">
        <v>0.43350549321049903</v>
      </c>
      <c r="I176" s="4">
        <v>10.643000000000001</v>
      </c>
      <c r="J176" s="4">
        <v>8.3000000000000007</v>
      </c>
      <c r="K176" s="4">
        <v>8.5</v>
      </c>
      <c r="L176" s="4">
        <v>8.8000000000000007</v>
      </c>
      <c r="M176" s="4">
        <v>30</v>
      </c>
    </row>
    <row r="177" spans="1:13" x14ac:dyDescent="0.2">
      <c r="A177" s="3">
        <v>36800</v>
      </c>
      <c r="B177" t="s">
        <v>8332</v>
      </c>
      <c r="C177" t="s">
        <v>3075</v>
      </c>
      <c r="D177" t="s">
        <v>8333</v>
      </c>
      <c r="E177" t="s">
        <v>3074</v>
      </c>
      <c r="F177" s="4">
        <v>7.5974666666666701</v>
      </c>
      <c r="G177" s="4">
        <v>7.43</v>
      </c>
      <c r="H177" s="4">
        <v>0.76086392518220902</v>
      </c>
      <c r="I177" s="4">
        <v>9.19</v>
      </c>
      <c r="J177" s="4">
        <v>6.5</v>
      </c>
      <c r="K177" s="4">
        <v>7.0075000000000003</v>
      </c>
      <c r="L177" s="4">
        <v>7.98</v>
      </c>
      <c r="M177" s="4">
        <v>30</v>
      </c>
    </row>
    <row r="178" spans="1:13" x14ac:dyDescent="0.2">
      <c r="A178" s="3">
        <v>36800</v>
      </c>
      <c r="B178" t="s">
        <v>8384</v>
      </c>
      <c r="C178" t="s">
        <v>3123</v>
      </c>
      <c r="D178" t="s">
        <v>8385</v>
      </c>
      <c r="E178" t="s">
        <v>3122</v>
      </c>
      <c r="F178" s="4">
        <v>1.12579310344828</v>
      </c>
      <c r="G178" s="4">
        <v>1.0900000000000001</v>
      </c>
      <c r="H178" s="4">
        <v>0.202273750028863</v>
      </c>
      <c r="I178" s="4">
        <v>1.77</v>
      </c>
      <c r="J178" s="4">
        <v>0.77</v>
      </c>
      <c r="K178" s="4">
        <v>1.05</v>
      </c>
      <c r="L178" s="4">
        <v>1.2</v>
      </c>
      <c r="M178" s="4">
        <v>29</v>
      </c>
    </row>
    <row r="179" spans="1:13" x14ac:dyDescent="0.2">
      <c r="A179" s="3">
        <v>36800</v>
      </c>
      <c r="B179" t="s">
        <v>8392</v>
      </c>
      <c r="C179" t="s">
        <v>3126</v>
      </c>
      <c r="D179" t="s">
        <v>8393</v>
      </c>
      <c r="E179" t="s">
        <v>3125</v>
      </c>
      <c r="F179" s="4">
        <v>0.74103448275862105</v>
      </c>
      <c r="G179" s="4">
        <v>0.75</v>
      </c>
      <c r="H179" s="4">
        <v>0.12242621181716599</v>
      </c>
      <c r="I179" s="4">
        <v>1.1200000000000001</v>
      </c>
      <c r="J179" s="4">
        <v>0.53</v>
      </c>
      <c r="K179" s="4">
        <v>0.67</v>
      </c>
      <c r="L179" s="4">
        <v>0.78</v>
      </c>
      <c r="M179" s="4">
        <v>29</v>
      </c>
    </row>
    <row r="180" spans="1:13" x14ac:dyDescent="0.2">
      <c r="A180" s="3">
        <v>36800</v>
      </c>
      <c r="B180" t="s">
        <v>8398</v>
      </c>
      <c r="C180" t="s">
        <v>3129</v>
      </c>
      <c r="D180" t="s">
        <v>8399</v>
      </c>
      <c r="E180" t="s">
        <v>3128</v>
      </c>
      <c r="F180" s="4">
        <v>0.55513793103448295</v>
      </c>
      <c r="G180" s="4">
        <v>0.54</v>
      </c>
      <c r="H180" s="4">
        <v>0.116379221309946</v>
      </c>
      <c r="I180" s="4">
        <v>0.93</v>
      </c>
      <c r="J180" s="4">
        <v>0.35</v>
      </c>
      <c r="K180" s="4">
        <v>0.5</v>
      </c>
      <c r="L180" s="4">
        <v>0.6</v>
      </c>
      <c r="M180" s="4">
        <v>29</v>
      </c>
    </row>
    <row r="181" spans="1:13" x14ac:dyDescent="0.2">
      <c r="A181" s="3">
        <v>36800</v>
      </c>
      <c r="B181" t="s">
        <v>8404</v>
      </c>
      <c r="C181" t="s">
        <v>3132</v>
      </c>
      <c r="D181" t="s">
        <v>8405</v>
      </c>
      <c r="E181" t="s">
        <v>3131</v>
      </c>
      <c r="F181" s="4">
        <v>0.52279310344827601</v>
      </c>
      <c r="G181" s="4">
        <v>0.5</v>
      </c>
      <c r="H181" s="4">
        <v>0.11138330835143299</v>
      </c>
      <c r="I181" s="4">
        <v>0.88</v>
      </c>
      <c r="J181" s="4">
        <v>0.34</v>
      </c>
      <c r="K181" s="4">
        <v>0.46</v>
      </c>
      <c r="L181" s="4">
        <v>0.55000000000000004</v>
      </c>
      <c r="M181" s="4">
        <v>29</v>
      </c>
    </row>
    <row r="182" spans="1:13" x14ac:dyDescent="0.2">
      <c r="A182" s="3">
        <v>36800</v>
      </c>
      <c r="B182" t="s">
        <v>8372</v>
      </c>
      <c r="C182" t="s">
        <v>3114</v>
      </c>
      <c r="D182" t="s">
        <v>8373</v>
      </c>
      <c r="E182" t="s">
        <v>3113</v>
      </c>
      <c r="F182" s="4">
        <v>0.574758620689655</v>
      </c>
      <c r="G182" s="4">
        <v>0.59</v>
      </c>
      <c r="H182" s="4">
        <v>8.5194590359957606E-2</v>
      </c>
      <c r="I182" s="4">
        <v>0.7</v>
      </c>
      <c r="J182" s="4">
        <v>0.37</v>
      </c>
      <c r="K182" s="4">
        <v>0.5</v>
      </c>
      <c r="L182" s="4">
        <v>0.63</v>
      </c>
      <c r="M182" s="4">
        <v>29</v>
      </c>
    </row>
    <row r="183" spans="1:13" x14ac:dyDescent="0.2">
      <c r="A183" s="3">
        <v>36800</v>
      </c>
      <c r="B183" t="s">
        <v>8378</v>
      </c>
      <c r="C183" t="s">
        <v>3117</v>
      </c>
      <c r="D183" t="s">
        <v>8379</v>
      </c>
      <c r="E183" t="s">
        <v>3116</v>
      </c>
      <c r="F183" s="4">
        <v>0.76913793103448302</v>
      </c>
      <c r="G183" s="4">
        <v>0.75</v>
      </c>
      <c r="H183" s="4">
        <v>0.13139409753483999</v>
      </c>
      <c r="I183" s="4">
        <v>1.2849999999999999</v>
      </c>
      <c r="J183" s="4">
        <v>0.56000000000000005</v>
      </c>
      <c r="K183" s="4">
        <v>0.7</v>
      </c>
      <c r="L183" s="4">
        <v>0.81</v>
      </c>
      <c r="M183" s="4">
        <v>29</v>
      </c>
    </row>
    <row r="184" spans="1:13" x14ac:dyDescent="0.2">
      <c r="A184" s="3">
        <v>36800</v>
      </c>
      <c r="B184" t="s">
        <v>8386</v>
      </c>
      <c r="C184" t="s">
        <v>3120</v>
      </c>
      <c r="D184" t="s">
        <v>8387</v>
      </c>
      <c r="E184" t="s">
        <v>3119</v>
      </c>
      <c r="F184" s="4">
        <v>1.05</v>
      </c>
      <c r="G184" s="4">
        <v>1.05</v>
      </c>
      <c r="H184" s="4"/>
      <c r="I184" s="4">
        <v>1.05</v>
      </c>
      <c r="J184" s="4">
        <v>1.05</v>
      </c>
      <c r="K184" s="4">
        <v>1.05</v>
      </c>
      <c r="L184" s="4">
        <v>1.05</v>
      </c>
      <c r="M184" s="4">
        <v>1</v>
      </c>
    </row>
    <row r="185" spans="1:13" x14ac:dyDescent="0.2">
      <c r="A185" s="3">
        <v>36800</v>
      </c>
      <c r="B185" t="s">
        <v>8406</v>
      </c>
      <c r="C185" t="s">
        <v>3952</v>
      </c>
      <c r="D185" t="s">
        <v>8407</v>
      </c>
      <c r="E185" t="s">
        <v>3951</v>
      </c>
      <c r="F185" s="4">
        <v>9.76833448275862</v>
      </c>
      <c r="G185" s="4">
        <v>9.7873000000000001</v>
      </c>
      <c r="H185" s="4">
        <v>0.186084516658161</v>
      </c>
      <c r="I185" s="4">
        <v>10.234</v>
      </c>
      <c r="J185" s="4">
        <v>9.4499999999999993</v>
      </c>
      <c r="K185" s="4">
        <v>9.6310000000000002</v>
      </c>
      <c r="L185" s="4">
        <v>9.8699999999999992</v>
      </c>
      <c r="M185" s="4">
        <v>29</v>
      </c>
    </row>
    <row r="186" spans="1:13" x14ac:dyDescent="0.2">
      <c r="A186" s="3">
        <v>36800</v>
      </c>
      <c r="B186" t="s">
        <v>8394</v>
      </c>
      <c r="C186" t="s">
        <v>3939</v>
      </c>
      <c r="D186" t="s">
        <v>8395</v>
      </c>
      <c r="E186" t="s">
        <v>3947</v>
      </c>
      <c r="F186" s="4">
        <v>9.6761241379310405</v>
      </c>
      <c r="G186" s="4">
        <v>9.66</v>
      </c>
      <c r="H186" s="4">
        <v>0.115913032840427</v>
      </c>
      <c r="I186" s="4">
        <v>9.9819999999999993</v>
      </c>
      <c r="J186" s="4">
        <v>9.48</v>
      </c>
      <c r="K186" s="4">
        <v>9.6</v>
      </c>
      <c r="L186" s="4">
        <v>9.7001000000000008</v>
      </c>
      <c r="M186" s="4">
        <v>29</v>
      </c>
    </row>
    <row r="187" spans="1:13" x14ac:dyDescent="0.2">
      <c r="A187" s="3">
        <v>36800</v>
      </c>
      <c r="B187" t="s">
        <v>8400</v>
      </c>
      <c r="C187" t="s">
        <v>3942</v>
      </c>
      <c r="D187" t="s">
        <v>8401</v>
      </c>
      <c r="E187" t="s">
        <v>3949</v>
      </c>
      <c r="F187" s="4">
        <v>9.7247833333333293</v>
      </c>
      <c r="G187" s="4">
        <v>9.7255500000000001</v>
      </c>
      <c r="H187" s="4">
        <v>0.14511411700459401</v>
      </c>
      <c r="I187" s="4">
        <v>10.1</v>
      </c>
      <c r="J187" s="4">
        <v>9.5</v>
      </c>
      <c r="K187" s="4">
        <v>9.6195000000000004</v>
      </c>
      <c r="L187" s="4">
        <v>9.8000000000000007</v>
      </c>
      <c r="M187" s="4">
        <v>30</v>
      </c>
    </row>
    <row r="188" spans="1:13" x14ac:dyDescent="0.2">
      <c r="A188" s="3">
        <v>36800</v>
      </c>
      <c r="B188" t="s">
        <v>8352</v>
      </c>
      <c r="C188" t="s">
        <v>3936</v>
      </c>
      <c r="D188" t="s">
        <v>8353</v>
      </c>
      <c r="E188" t="s">
        <v>3935</v>
      </c>
      <c r="F188" s="4">
        <v>9.7247833333333293</v>
      </c>
      <c r="G188" s="4">
        <v>9.7255500000000001</v>
      </c>
      <c r="H188" s="4">
        <v>0.14511411700459401</v>
      </c>
      <c r="I188" s="4">
        <v>10.1</v>
      </c>
      <c r="J188" s="4">
        <v>9.5</v>
      </c>
      <c r="K188" s="4">
        <v>9.6195000000000004</v>
      </c>
      <c r="L188" s="4">
        <v>9.8000000000000007</v>
      </c>
      <c r="M188" s="4">
        <v>30</v>
      </c>
    </row>
    <row r="189" spans="1:13" x14ac:dyDescent="0.2">
      <c r="A189" s="3">
        <v>36800</v>
      </c>
      <c r="B189" t="s">
        <v>8360</v>
      </c>
      <c r="C189" t="s">
        <v>3939</v>
      </c>
      <c r="D189" t="s">
        <v>8361</v>
      </c>
      <c r="E189" t="s">
        <v>3938</v>
      </c>
      <c r="F189" s="4">
        <v>10.481626666666701</v>
      </c>
      <c r="G189" s="4">
        <v>10.4</v>
      </c>
      <c r="H189" s="4">
        <v>0.29009652606810299</v>
      </c>
      <c r="I189" s="4">
        <v>11.119</v>
      </c>
      <c r="J189" s="4">
        <v>10</v>
      </c>
      <c r="K189" s="4">
        <v>10.3025</v>
      </c>
      <c r="L189" s="4">
        <v>10.68525</v>
      </c>
      <c r="M189" s="4">
        <v>30</v>
      </c>
    </row>
    <row r="190" spans="1:13" x14ac:dyDescent="0.2">
      <c r="A190" s="3">
        <v>36800</v>
      </c>
      <c r="B190" t="s">
        <v>10003</v>
      </c>
      <c r="C190" t="s">
        <v>3579</v>
      </c>
      <c r="D190" t="s">
        <v>10004</v>
      </c>
      <c r="E190" t="s">
        <v>3578</v>
      </c>
      <c r="F190" s="4">
        <v>6.9</v>
      </c>
      <c r="G190" s="4">
        <v>6.9</v>
      </c>
      <c r="H190" s="4"/>
      <c r="I190" s="4">
        <v>6.9</v>
      </c>
      <c r="J190" s="4">
        <v>6.9</v>
      </c>
      <c r="K190" s="4">
        <v>6.9</v>
      </c>
      <c r="L190" s="4">
        <v>6.9</v>
      </c>
      <c r="M190" s="4">
        <v>1</v>
      </c>
    </row>
    <row r="191" spans="1:13" x14ac:dyDescent="0.2">
      <c r="A191" s="3">
        <v>36800</v>
      </c>
      <c r="B191" t="s">
        <v>10011</v>
      </c>
      <c r="C191" t="s">
        <v>3582</v>
      </c>
      <c r="D191" t="s">
        <v>10012</v>
      </c>
      <c r="E191" t="s">
        <v>3581</v>
      </c>
      <c r="F191" s="4">
        <v>4.5756666666666703</v>
      </c>
      <c r="G191" s="4">
        <v>4.55</v>
      </c>
      <c r="H191" s="4">
        <v>0.54759463570918199</v>
      </c>
      <c r="I191" s="4">
        <v>5.6</v>
      </c>
      <c r="J191" s="4">
        <v>3.4</v>
      </c>
      <c r="K191" s="4">
        <v>4.125</v>
      </c>
      <c r="L191" s="4">
        <v>4.9749999999999996</v>
      </c>
      <c r="M191" s="4">
        <v>30</v>
      </c>
    </row>
    <row r="192" spans="1:13" x14ac:dyDescent="0.2">
      <c r="A192" s="3">
        <v>36800</v>
      </c>
      <c r="B192" t="s">
        <v>10015</v>
      </c>
      <c r="C192" t="s">
        <v>3591</v>
      </c>
      <c r="D192" t="s">
        <v>10016</v>
      </c>
      <c r="E192" t="s">
        <v>3590</v>
      </c>
      <c r="F192" s="4">
        <v>6.4696551724137903</v>
      </c>
      <c r="G192" s="4">
        <v>6.5</v>
      </c>
      <c r="H192" s="4">
        <v>0.49151720474625898</v>
      </c>
      <c r="I192" s="4">
        <v>7.2</v>
      </c>
      <c r="J192" s="4">
        <v>5.2</v>
      </c>
      <c r="K192" s="4">
        <v>6.1</v>
      </c>
      <c r="L192" s="4">
        <v>6.9</v>
      </c>
      <c r="M192" s="4">
        <v>29</v>
      </c>
    </row>
    <row r="193" spans="1:13" x14ac:dyDescent="0.2">
      <c r="A193" s="3">
        <v>36800</v>
      </c>
      <c r="B193" t="s">
        <v>10017</v>
      </c>
      <c r="C193" t="s">
        <v>3594</v>
      </c>
      <c r="D193" t="s">
        <v>10018</v>
      </c>
      <c r="E193" t="s">
        <v>3593</v>
      </c>
      <c r="F193" s="4">
        <v>5.5782758620689696</v>
      </c>
      <c r="G193" s="4">
        <v>5.8</v>
      </c>
      <c r="H193" s="4">
        <v>0.82358132986156996</v>
      </c>
      <c r="I193" s="4">
        <v>7.2</v>
      </c>
      <c r="J193" s="4">
        <v>3.6</v>
      </c>
      <c r="K193" s="4">
        <v>5</v>
      </c>
      <c r="L193" s="4">
        <v>6</v>
      </c>
      <c r="M193" s="4">
        <v>29</v>
      </c>
    </row>
    <row r="194" spans="1:13" x14ac:dyDescent="0.2">
      <c r="A194" s="3">
        <v>36831</v>
      </c>
      <c r="B194" t="s">
        <v>8326</v>
      </c>
      <c r="C194" t="s">
        <v>3918</v>
      </c>
      <c r="D194" t="s">
        <v>8327</v>
      </c>
      <c r="E194" t="s">
        <v>3917</v>
      </c>
      <c r="F194" s="4">
        <v>16.775517241379301</v>
      </c>
      <c r="G194" s="4">
        <v>17</v>
      </c>
      <c r="H194" s="4">
        <v>1.12451127862887</v>
      </c>
      <c r="I194" s="4">
        <v>19.5</v>
      </c>
      <c r="J194" s="4">
        <v>13.8</v>
      </c>
      <c r="K194" s="4">
        <v>16.23</v>
      </c>
      <c r="L194" s="4">
        <v>17.27</v>
      </c>
      <c r="M194" s="4">
        <v>29</v>
      </c>
    </row>
    <row r="195" spans="1:13" x14ac:dyDescent="0.2">
      <c r="A195" s="3">
        <v>36831</v>
      </c>
      <c r="B195" t="s">
        <v>8362</v>
      </c>
      <c r="C195" t="s">
        <v>3921</v>
      </c>
      <c r="D195" t="s">
        <v>8363</v>
      </c>
      <c r="E195" t="s">
        <v>3920</v>
      </c>
      <c r="F195" s="4">
        <v>12.834666666666701</v>
      </c>
      <c r="G195" s="4">
        <v>12.72</v>
      </c>
      <c r="H195" s="4">
        <v>1.4460379480243399</v>
      </c>
      <c r="I195" s="4">
        <v>15.69</v>
      </c>
      <c r="J195" s="4">
        <v>10</v>
      </c>
      <c r="K195" s="4">
        <v>12</v>
      </c>
      <c r="L195" s="4">
        <v>13.8</v>
      </c>
      <c r="M195" s="4">
        <v>30</v>
      </c>
    </row>
    <row r="196" spans="1:13" x14ac:dyDescent="0.2">
      <c r="A196" s="3">
        <v>36831</v>
      </c>
      <c r="B196" t="s">
        <v>8408</v>
      </c>
      <c r="C196" t="s">
        <v>3081</v>
      </c>
      <c r="D196" t="s">
        <v>8409</v>
      </c>
      <c r="E196" t="s">
        <v>3080</v>
      </c>
      <c r="F196" s="4">
        <v>7.8011612903225798</v>
      </c>
      <c r="G196" s="4">
        <v>7.62</v>
      </c>
      <c r="H196" s="4">
        <v>0.79407166329722001</v>
      </c>
      <c r="I196" s="4">
        <v>9.17</v>
      </c>
      <c r="J196" s="4">
        <v>6.4560000000000004</v>
      </c>
      <c r="K196" s="4">
        <v>7.2350000000000003</v>
      </c>
      <c r="L196" s="4">
        <v>8.48</v>
      </c>
      <c r="M196" s="4">
        <v>31</v>
      </c>
    </row>
    <row r="197" spans="1:13" x14ac:dyDescent="0.2">
      <c r="A197" s="3">
        <v>36831</v>
      </c>
      <c r="B197" t="s">
        <v>8330</v>
      </c>
      <c r="C197" t="s">
        <v>3072</v>
      </c>
      <c r="D197" t="s">
        <v>8331</v>
      </c>
      <c r="E197" t="s">
        <v>3071</v>
      </c>
      <c r="F197" s="4">
        <v>8.91</v>
      </c>
      <c r="G197" s="4">
        <v>8.91</v>
      </c>
      <c r="H197" s="4"/>
      <c r="I197" s="4">
        <v>8.91</v>
      </c>
      <c r="J197" s="4">
        <v>8.91</v>
      </c>
      <c r="K197" s="4">
        <v>8.91</v>
      </c>
      <c r="L197" s="4">
        <v>8.91</v>
      </c>
      <c r="M197" s="4">
        <v>1</v>
      </c>
    </row>
    <row r="198" spans="1:13" x14ac:dyDescent="0.2">
      <c r="A198" s="3">
        <v>36831</v>
      </c>
      <c r="B198" t="s">
        <v>8332</v>
      </c>
      <c r="C198" t="s">
        <v>3075</v>
      </c>
      <c r="D198" t="s">
        <v>8333</v>
      </c>
      <c r="E198" t="s">
        <v>3074</v>
      </c>
      <c r="F198" s="4">
        <v>7.6964375</v>
      </c>
      <c r="G198" s="4">
        <v>7.5250000000000004</v>
      </c>
      <c r="H198" s="4">
        <v>0.726138480416742</v>
      </c>
      <c r="I198" s="4">
        <v>9.19</v>
      </c>
      <c r="J198" s="4">
        <v>6.5</v>
      </c>
      <c r="K198" s="4">
        <v>7.0374999999999996</v>
      </c>
      <c r="L198" s="4">
        <v>8.18</v>
      </c>
      <c r="M198" s="4">
        <v>32</v>
      </c>
    </row>
    <row r="199" spans="1:13" x14ac:dyDescent="0.2">
      <c r="A199" s="3">
        <v>36831</v>
      </c>
      <c r="B199" t="s">
        <v>8410</v>
      </c>
      <c r="C199" t="s">
        <v>3078</v>
      </c>
      <c r="D199" t="s">
        <v>8411</v>
      </c>
      <c r="E199" t="s">
        <v>3077</v>
      </c>
      <c r="F199" s="4">
        <v>6.3843448275862098</v>
      </c>
      <c r="G199" s="4">
        <v>6.3</v>
      </c>
      <c r="H199" s="4">
        <v>1.04147437647178</v>
      </c>
      <c r="I199" s="4">
        <v>9.4600000000000009</v>
      </c>
      <c r="J199" s="4">
        <v>4</v>
      </c>
      <c r="K199" s="4">
        <v>6</v>
      </c>
      <c r="L199" s="4">
        <v>6.92</v>
      </c>
      <c r="M199" s="4">
        <v>29</v>
      </c>
    </row>
    <row r="200" spans="1:13" x14ac:dyDescent="0.2">
      <c r="A200" s="3">
        <v>36831</v>
      </c>
      <c r="B200" t="s">
        <v>8384</v>
      </c>
      <c r="C200" t="s">
        <v>3120</v>
      </c>
      <c r="D200" t="s">
        <v>8385</v>
      </c>
      <c r="E200" t="s">
        <v>3119</v>
      </c>
      <c r="F200" s="4">
        <v>1.12029032258065</v>
      </c>
      <c r="G200" s="4">
        <v>1.0900000000000001</v>
      </c>
      <c r="H200" s="4">
        <v>0.17695181896934301</v>
      </c>
      <c r="I200" s="4">
        <v>1.77</v>
      </c>
      <c r="J200" s="4">
        <v>0.77</v>
      </c>
      <c r="K200" s="4">
        <v>1.06</v>
      </c>
      <c r="L200" s="4">
        <v>1.2</v>
      </c>
      <c r="M200" s="4">
        <v>31</v>
      </c>
    </row>
    <row r="201" spans="1:13" x14ac:dyDescent="0.2">
      <c r="A201" s="3">
        <v>36831</v>
      </c>
      <c r="B201" t="s">
        <v>8392</v>
      </c>
      <c r="C201" t="s">
        <v>3123</v>
      </c>
      <c r="D201" t="s">
        <v>8393</v>
      </c>
      <c r="E201" t="s">
        <v>3122</v>
      </c>
      <c r="F201" s="4">
        <v>0.73967741935483899</v>
      </c>
      <c r="G201" s="4">
        <v>0.76</v>
      </c>
      <c r="H201" s="4">
        <v>0.106567157885462</v>
      </c>
      <c r="I201" s="4">
        <v>1.1200000000000001</v>
      </c>
      <c r="J201" s="4">
        <v>0.53</v>
      </c>
      <c r="K201" s="4">
        <v>0.67500000000000004</v>
      </c>
      <c r="L201" s="4">
        <v>0.78500000000000003</v>
      </c>
      <c r="M201" s="4">
        <v>31</v>
      </c>
    </row>
    <row r="202" spans="1:13" x14ac:dyDescent="0.2">
      <c r="A202" s="3">
        <v>36831</v>
      </c>
      <c r="B202" t="s">
        <v>8398</v>
      </c>
      <c r="C202" t="s">
        <v>3126</v>
      </c>
      <c r="D202" t="s">
        <v>8399</v>
      </c>
      <c r="E202" t="s">
        <v>3125</v>
      </c>
      <c r="F202" s="4">
        <v>0.54029032258064502</v>
      </c>
      <c r="G202" s="4">
        <v>0.54</v>
      </c>
      <c r="H202" s="4">
        <v>0.10385541024212</v>
      </c>
      <c r="I202" s="4">
        <v>0.93</v>
      </c>
      <c r="J202" s="4">
        <v>0.35</v>
      </c>
      <c r="K202" s="4">
        <v>0.5</v>
      </c>
      <c r="L202" s="4">
        <v>0.56499999999999995</v>
      </c>
      <c r="M202" s="4">
        <v>31</v>
      </c>
    </row>
    <row r="203" spans="1:13" x14ac:dyDescent="0.2">
      <c r="A203" s="3">
        <v>36831</v>
      </c>
      <c r="B203" t="s">
        <v>8404</v>
      </c>
      <c r="C203" t="s">
        <v>3129</v>
      </c>
      <c r="D203" t="s">
        <v>8405</v>
      </c>
      <c r="E203" t="s">
        <v>3128</v>
      </c>
      <c r="F203" s="4">
        <v>0.51712903225806495</v>
      </c>
      <c r="G203" s="4">
        <v>0.52</v>
      </c>
      <c r="H203" s="4">
        <v>9.5506628717761E-2</v>
      </c>
      <c r="I203" s="4">
        <v>0.88</v>
      </c>
      <c r="J203" s="4">
        <v>0.34</v>
      </c>
      <c r="K203" s="4">
        <v>0.46500000000000002</v>
      </c>
      <c r="L203" s="4">
        <v>0.55000000000000004</v>
      </c>
      <c r="M203" s="4">
        <v>31</v>
      </c>
    </row>
    <row r="204" spans="1:13" x14ac:dyDescent="0.2">
      <c r="A204" s="3">
        <v>36831</v>
      </c>
      <c r="B204" t="s">
        <v>8412</v>
      </c>
      <c r="C204" t="s">
        <v>3132</v>
      </c>
      <c r="D204" t="s">
        <v>8413</v>
      </c>
      <c r="E204" t="s">
        <v>3131</v>
      </c>
      <c r="F204" s="4">
        <v>0.40963333333333302</v>
      </c>
      <c r="G204" s="4">
        <v>0.42</v>
      </c>
      <c r="H204" s="4">
        <v>7.3230144223458304E-2</v>
      </c>
      <c r="I204" s="4">
        <v>0.5</v>
      </c>
      <c r="J204" s="4">
        <v>0.23</v>
      </c>
      <c r="K204" s="4">
        <v>0.36499999999999999</v>
      </c>
      <c r="L204" s="4">
        <v>0.46750000000000003</v>
      </c>
      <c r="M204" s="4">
        <v>30</v>
      </c>
    </row>
    <row r="205" spans="1:13" x14ac:dyDescent="0.2">
      <c r="A205" s="3">
        <v>36831</v>
      </c>
      <c r="B205" t="s">
        <v>8378</v>
      </c>
      <c r="C205" t="s">
        <v>3114</v>
      </c>
      <c r="D205" t="s">
        <v>8379</v>
      </c>
      <c r="E205" t="s">
        <v>3113</v>
      </c>
      <c r="F205" s="4">
        <v>0.87580645161290305</v>
      </c>
      <c r="G205" s="4">
        <v>0.87</v>
      </c>
      <c r="H205" s="4">
        <v>7.5488374095988506E-2</v>
      </c>
      <c r="I205" s="4">
        <v>1.06</v>
      </c>
      <c r="J205" s="4">
        <v>0.73</v>
      </c>
      <c r="K205" s="4">
        <v>0.81</v>
      </c>
      <c r="L205" s="4">
        <v>0.93</v>
      </c>
      <c r="M205" s="4">
        <v>31</v>
      </c>
    </row>
    <row r="206" spans="1:13" x14ac:dyDescent="0.2">
      <c r="A206" s="3">
        <v>36831</v>
      </c>
      <c r="B206" t="s">
        <v>8386</v>
      </c>
      <c r="C206" t="s">
        <v>3117</v>
      </c>
      <c r="D206" t="s">
        <v>8387</v>
      </c>
      <c r="E206" t="s">
        <v>3116</v>
      </c>
      <c r="F206" s="4">
        <v>1.01571428571429</v>
      </c>
      <c r="G206" s="4">
        <v>0.99</v>
      </c>
      <c r="H206" s="4">
        <v>0.105107654562449</v>
      </c>
      <c r="I206" s="4">
        <v>1.3</v>
      </c>
      <c r="J206" s="4">
        <v>0.87</v>
      </c>
      <c r="K206" s="4">
        <v>0.9375</v>
      </c>
      <c r="L206" s="4">
        <v>1.075</v>
      </c>
      <c r="M206" s="4">
        <v>28</v>
      </c>
    </row>
    <row r="207" spans="1:13" x14ac:dyDescent="0.2">
      <c r="A207" s="3">
        <v>36831</v>
      </c>
      <c r="B207" t="s">
        <v>8406</v>
      </c>
      <c r="C207" t="s">
        <v>3942</v>
      </c>
      <c r="D207" t="s">
        <v>8407</v>
      </c>
      <c r="E207" t="s">
        <v>3949</v>
      </c>
      <c r="F207" s="4">
        <v>9.4450419354838697</v>
      </c>
      <c r="G207" s="4">
        <v>9.7260000000000009</v>
      </c>
      <c r="H207" s="4">
        <v>1.6360714877971501</v>
      </c>
      <c r="I207" s="4">
        <v>10.19</v>
      </c>
      <c r="J207" s="4">
        <v>0.68</v>
      </c>
      <c r="K207" s="4">
        <v>9.6059999999999999</v>
      </c>
      <c r="L207" s="4">
        <v>9.8000000000000007</v>
      </c>
      <c r="M207" s="4">
        <v>31</v>
      </c>
    </row>
    <row r="208" spans="1:13" x14ac:dyDescent="0.2">
      <c r="A208" s="3">
        <v>36831</v>
      </c>
      <c r="B208" t="s">
        <v>8414</v>
      </c>
      <c r="C208" t="s">
        <v>3952</v>
      </c>
      <c r="D208" t="s">
        <v>8415</v>
      </c>
      <c r="E208" t="s">
        <v>3951</v>
      </c>
      <c r="F208" s="4">
        <v>9.7948838709677393</v>
      </c>
      <c r="G208" s="4">
        <v>9.7899999999999991</v>
      </c>
      <c r="H208" s="4">
        <v>0.196255491807277</v>
      </c>
      <c r="I208" s="4">
        <v>10.243</v>
      </c>
      <c r="J208" s="4">
        <v>9.4499999999999993</v>
      </c>
      <c r="K208" s="4">
        <v>9.6999999999999993</v>
      </c>
      <c r="L208" s="4">
        <v>9.8529999999999998</v>
      </c>
      <c r="M208" s="4">
        <v>31</v>
      </c>
    </row>
    <row r="209" spans="1:13" x14ac:dyDescent="0.2">
      <c r="A209" s="3">
        <v>36831</v>
      </c>
      <c r="B209" t="s">
        <v>8400</v>
      </c>
      <c r="C209" t="s">
        <v>3939</v>
      </c>
      <c r="D209" t="s">
        <v>8401</v>
      </c>
      <c r="E209" t="s">
        <v>3947</v>
      </c>
      <c r="F209" s="4">
        <v>9.6661968750000007</v>
      </c>
      <c r="G209" s="4">
        <v>9.6539999999999999</v>
      </c>
      <c r="H209" s="4">
        <v>0.13392323868876199</v>
      </c>
      <c r="I209" s="4">
        <v>10.1</v>
      </c>
      <c r="J209" s="4">
        <v>9.4499999999999993</v>
      </c>
      <c r="K209" s="4">
        <v>9.5867500000000003</v>
      </c>
      <c r="L209" s="4">
        <v>9.7324999999999999</v>
      </c>
      <c r="M209" s="4">
        <v>32</v>
      </c>
    </row>
    <row r="210" spans="1:13" x14ac:dyDescent="0.2">
      <c r="A210" s="3">
        <v>36831</v>
      </c>
      <c r="B210" t="s">
        <v>8352</v>
      </c>
      <c r="C210" t="s">
        <v>3936</v>
      </c>
      <c r="D210" t="s">
        <v>8353</v>
      </c>
      <c r="E210" t="s">
        <v>3935</v>
      </c>
      <c r="F210" s="4">
        <v>9.6661968750000007</v>
      </c>
      <c r="G210" s="4">
        <v>9.6539999999999999</v>
      </c>
      <c r="H210" s="4">
        <v>0.13392323868876199</v>
      </c>
      <c r="I210" s="4">
        <v>10.1</v>
      </c>
      <c r="J210" s="4">
        <v>9.4499999999999993</v>
      </c>
      <c r="K210" s="4">
        <v>9.5867500000000003</v>
      </c>
      <c r="L210" s="4">
        <v>9.7324999999999999</v>
      </c>
      <c r="M210" s="4">
        <v>32</v>
      </c>
    </row>
    <row r="211" spans="1:13" x14ac:dyDescent="0.2">
      <c r="A211" s="3">
        <v>36831</v>
      </c>
      <c r="B211" t="s">
        <v>8360</v>
      </c>
      <c r="C211" t="s">
        <v>3939</v>
      </c>
      <c r="D211" t="s">
        <v>8361</v>
      </c>
      <c r="E211" t="s">
        <v>3938</v>
      </c>
      <c r="F211" s="4">
        <v>10.489587500000001</v>
      </c>
      <c r="G211" s="4">
        <v>10.5</v>
      </c>
      <c r="H211" s="4">
        <v>0.28795154134209899</v>
      </c>
      <c r="I211" s="4">
        <v>11.125</v>
      </c>
      <c r="J211" s="4">
        <v>10</v>
      </c>
      <c r="K211" s="4">
        <v>10.2775</v>
      </c>
      <c r="L211" s="4">
        <v>10.6835</v>
      </c>
      <c r="M211" s="4">
        <v>32</v>
      </c>
    </row>
    <row r="212" spans="1:13" x14ac:dyDescent="0.2">
      <c r="A212" s="3">
        <v>36831</v>
      </c>
      <c r="B212" t="s">
        <v>10003</v>
      </c>
      <c r="C212" t="s">
        <v>3579</v>
      </c>
      <c r="D212" t="s">
        <v>10004</v>
      </c>
      <c r="E212" t="s">
        <v>3578</v>
      </c>
      <c r="F212" s="4">
        <v>7.14</v>
      </c>
      <c r="G212" s="4">
        <v>7.14</v>
      </c>
      <c r="H212" s="4"/>
      <c r="I212" s="4">
        <v>7.14</v>
      </c>
      <c r="J212" s="4">
        <v>7.14</v>
      </c>
      <c r="K212" s="4">
        <v>7.14</v>
      </c>
      <c r="L212" s="4">
        <v>7.14</v>
      </c>
      <c r="M212" s="4">
        <v>1</v>
      </c>
    </row>
    <row r="213" spans="1:13" x14ac:dyDescent="0.2">
      <c r="A213" s="3">
        <v>36831</v>
      </c>
      <c r="B213" t="s">
        <v>10011</v>
      </c>
      <c r="C213" t="s">
        <v>3582</v>
      </c>
      <c r="D213" t="s">
        <v>10012</v>
      </c>
      <c r="E213" t="s">
        <v>3581</v>
      </c>
      <c r="F213" s="4">
        <v>4.640625</v>
      </c>
      <c r="G213" s="4">
        <v>4.5</v>
      </c>
      <c r="H213" s="4">
        <v>0.66231722981002505</v>
      </c>
      <c r="I213" s="4">
        <v>7.1</v>
      </c>
      <c r="J213" s="4">
        <v>3.8</v>
      </c>
      <c r="K213" s="4">
        <v>4.18</v>
      </c>
      <c r="L213" s="4">
        <v>4.95</v>
      </c>
      <c r="M213" s="4">
        <v>32</v>
      </c>
    </row>
    <row r="214" spans="1:13" x14ac:dyDescent="0.2">
      <c r="A214" s="3">
        <v>36831</v>
      </c>
      <c r="B214" t="s">
        <v>10019</v>
      </c>
      <c r="C214" t="s">
        <v>3585</v>
      </c>
      <c r="D214" t="s">
        <v>10020</v>
      </c>
      <c r="E214" t="s">
        <v>3584</v>
      </c>
      <c r="F214" s="4">
        <v>4.5728</v>
      </c>
      <c r="G214" s="4">
        <v>4.7</v>
      </c>
      <c r="H214" s="4">
        <v>0.72926629795523501</v>
      </c>
      <c r="I214" s="4">
        <v>6</v>
      </c>
      <c r="J214" s="4">
        <v>2.9</v>
      </c>
      <c r="K214" s="4">
        <v>4</v>
      </c>
      <c r="L214" s="4">
        <v>5</v>
      </c>
      <c r="M214" s="4">
        <v>25</v>
      </c>
    </row>
    <row r="215" spans="1:13" x14ac:dyDescent="0.2">
      <c r="A215" s="3">
        <v>36831</v>
      </c>
      <c r="B215" t="s">
        <v>10017</v>
      </c>
      <c r="C215" t="s">
        <v>3594</v>
      </c>
      <c r="D215" t="s">
        <v>10018</v>
      </c>
      <c r="E215" t="s">
        <v>3593</v>
      </c>
      <c r="F215" s="4">
        <v>6.03645161290323</v>
      </c>
      <c r="G215" s="4">
        <v>6</v>
      </c>
      <c r="H215" s="4">
        <v>0.60737988325317904</v>
      </c>
      <c r="I215" s="4">
        <v>6.9</v>
      </c>
      <c r="J215" s="4">
        <v>4.5</v>
      </c>
      <c r="K215" s="4">
        <v>5.75</v>
      </c>
      <c r="L215" s="4">
        <v>6.55</v>
      </c>
      <c r="M215" s="4">
        <v>31</v>
      </c>
    </row>
    <row r="216" spans="1:13" x14ac:dyDescent="0.2">
      <c r="A216" s="3">
        <v>36861</v>
      </c>
      <c r="B216" t="s">
        <v>8362</v>
      </c>
      <c r="C216" t="s">
        <v>3921</v>
      </c>
      <c r="D216" t="s">
        <v>8363</v>
      </c>
      <c r="E216" t="s">
        <v>3920</v>
      </c>
      <c r="F216" s="4">
        <v>13.4455555555556</v>
      </c>
      <c r="G216" s="4">
        <v>13.2</v>
      </c>
      <c r="H216" s="4">
        <v>1.3959263076574799</v>
      </c>
      <c r="I216" s="4">
        <v>16.5</v>
      </c>
      <c r="J216" s="4">
        <v>10.87</v>
      </c>
      <c r="K216" s="4">
        <v>12.5</v>
      </c>
      <c r="L216" s="4">
        <v>14.55</v>
      </c>
      <c r="M216" s="4">
        <v>27</v>
      </c>
    </row>
    <row r="217" spans="1:13" x14ac:dyDescent="0.2">
      <c r="A217" s="3">
        <v>36861</v>
      </c>
      <c r="B217" t="s">
        <v>8416</v>
      </c>
      <c r="C217" t="s">
        <v>3081</v>
      </c>
      <c r="D217" t="s">
        <v>8417</v>
      </c>
      <c r="E217" t="s">
        <v>3080</v>
      </c>
      <c r="F217" s="4">
        <v>7.5776428571428598</v>
      </c>
      <c r="G217" s="4">
        <v>7.3</v>
      </c>
      <c r="H217" s="4">
        <v>0.71331153727270502</v>
      </c>
      <c r="I217" s="4">
        <v>9.19</v>
      </c>
      <c r="J217" s="4">
        <v>6.5</v>
      </c>
      <c r="K217" s="4">
        <v>7.03</v>
      </c>
      <c r="L217" s="4">
        <v>7.883</v>
      </c>
      <c r="M217" s="4">
        <v>28</v>
      </c>
    </row>
    <row r="218" spans="1:13" x14ac:dyDescent="0.2">
      <c r="A218" s="3">
        <v>36861</v>
      </c>
      <c r="B218" t="s">
        <v>8330</v>
      </c>
      <c r="C218" t="s">
        <v>3072</v>
      </c>
      <c r="D218" t="s">
        <v>8331</v>
      </c>
      <c r="E218" t="s">
        <v>3071</v>
      </c>
      <c r="F218" s="4">
        <v>8.85</v>
      </c>
      <c r="G218" s="4">
        <v>8.85</v>
      </c>
      <c r="H218" s="4"/>
      <c r="I218" s="4">
        <v>8.85</v>
      </c>
      <c r="J218" s="4">
        <v>8.85</v>
      </c>
      <c r="K218" s="4">
        <v>8.85</v>
      </c>
      <c r="L218" s="4">
        <v>8.85</v>
      </c>
      <c r="M218" s="4">
        <v>1</v>
      </c>
    </row>
    <row r="219" spans="1:13" x14ac:dyDescent="0.2">
      <c r="A219" s="3">
        <v>36861</v>
      </c>
      <c r="B219" t="s">
        <v>8332</v>
      </c>
      <c r="C219" t="s">
        <v>3075</v>
      </c>
      <c r="D219" t="s">
        <v>8333</v>
      </c>
      <c r="E219" t="s">
        <v>3074</v>
      </c>
      <c r="F219" s="4">
        <v>7.5776428571428598</v>
      </c>
      <c r="G219" s="4">
        <v>7.3</v>
      </c>
      <c r="H219" s="4">
        <v>0.71331153727270502</v>
      </c>
      <c r="I219" s="4">
        <v>9.19</v>
      </c>
      <c r="J219" s="4">
        <v>6.5</v>
      </c>
      <c r="K219" s="4">
        <v>7.03</v>
      </c>
      <c r="L219" s="4">
        <v>7.883</v>
      </c>
      <c r="M219" s="4">
        <v>28</v>
      </c>
    </row>
    <row r="220" spans="1:13" x14ac:dyDescent="0.2">
      <c r="A220" s="3">
        <v>36861</v>
      </c>
      <c r="B220" t="s">
        <v>8410</v>
      </c>
      <c r="C220" t="s">
        <v>3078</v>
      </c>
      <c r="D220" t="s">
        <v>8411</v>
      </c>
      <c r="E220" t="s">
        <v>3077</v>
      </c>
      <c r="F220" s="4">
        <v>6.3462222222222202</v>
      </c>
      <c r="G220" s="4">
        <v>6.2</v>
      </c>
      <c r="H220" s="4">
        <v>0.99379650189537605</v>
      </c>
      <c r="I220" s="4">
        <v>8.36</v>
      </c>
      <c r="J220" s="4">
        <v>4</v>
      </c>
      <c r="K220" s="4">
        <v>6</v>
      </c>
      <c r="L220" s="4">
        <v>6.6449999999999996</v>
      </c>
      <c r="M220" s="4">
        <v>27</v>
      </c>
    </row>
    <row r="221" spans="1:13" x14ac:dyDescent="0.2">
      <c r="A221" s="3">
        <v>36861</v>
      </c>
      <c r="B221" t="s">
        <v>8384</v>
      </c>
      <c r="C221" t="s">
        <v>3117</v>
      </c>
      <c r="D221" t="s">
        <v>8385</v>
      </c>
      <c r="E221" t="s">
        <v>3116</v>
      </c>
      <c r="F221" s="4">
        <v>1.1261851851851901</v>
      </c>
      <c r="G221" s="4">
        <v>1.1000000000000001</v>
      </c>
      <c r="H221" s="4">
        <v>0.16386158254337199</v>
      </c>
      <c r="I221" s="4">
        <v>1.77</v>
      </c>
      <c r="J221" s="4">
        <v>0.92</v>
      </c>
      <c r="K221" s="4">
        <v>1.06</v>
      </c>
      <c r="L221" s="4">
        <v>1.1735</v>
      </c>
      <c r="M221" s="4">
        <v>27</v>
      </c>
    </row>
    <row r="222" spans="1:13" x14ac:dyDescent="0.2">
      <c r="A222" s="3">
        <v>36861</v>
      </c>
      <c r="B222" t="s">
        <v>8392</v>
      </c>
      <c r="C222" t="s">
        <v>3120</v>
      </c>
      <c r="D222" t="s">
        <v>8393</v>
      </c>
      <c r="E222" t="s">
        <v>3119</v>
      </c>
      <c r="F222" s="4">
        <v>0.72851851851851901</v>
      </c>
      <c r="G222" s="4">
        <v>0.73</v>
      </c>
      <c r="H222" s="4">
        <v>8.1084177708378294E-2</v>
      </c>
      <c r="I222" s="4">
        <v>0.92</v>
      </c>
      <c r="J222" s="4">
        <v>0.6</v>
      </c>
      <c r="K222" s="4">
        <v>0.69</v>
      </c>
      <c r="L222" s="4">
        <v>0.77</v>
      </c>
      <c r="M222" s="4">
        <v>27</v>
      </c>
    </row>
    <row r="223" spans="1:13" x14ac:dyDescent="0.2">
      <c r="A223" s="3">
        <v>36861</v>
      </c>
      <c r="B223" t="s">
        <v>8398</v>
      </c>
      <c r="C223" t="s">
        <v>3123</v>
      </c>
      <c r="D223" t="s">
        <v>8399</v>
      </c>
      <c r="E223" t="s">
        <v>3122</v>
      </c>
      <c r="F223" s="4">
        <v>0.53425925925925899</v>
      </c>
      <c r="G223" s="4">
        <v>0.54</v>
      </c>
      <c r="H223" s="4">
        <v>0.10625354024603</v>
      </c>
      <c r="I223" s="4">
        <v>0.88</v>
      </c>
      <c r="J223" s="4">
        <v>0.3</v>
      </c>
      <c r="K223" s="4">
        <v>0.48499999999999999</v>
      </c>
      <c r="L223" s="4">
        <v>0.56499999999999995</v>
      </c>
      <c r="M223" s="4">
        <v>27</v>
      </c>
    </row>
    <row r="224" spans="1:13" x14ac:dyDescent="0.2">
      <c r="A224" s="3">
        <v>36861</v>
      </c>
      <c r="B224" t="s">
        <v>8404</v>
      </c>
      <c r="C224" t="s">
        <v>3126</v>
      </c>
      <c r="D224" t="s">
        <v>8405</v>
      </c>
      <c r="E224" t="s">
        <v>3125</v>
      </c>
      <c r="F224" s="4">
        <v>0.491148148148148</v>
      </c>
      <c r="G224" s="4">
        <v>0.48</v>
      </c>
      <c r="H224" s="4">
        <v>7.89657684860509E-2</v>
      </c>
      <c r="I224" s="4">
        <v>0.66</v>
      </c>
      <c r="J224" s="4">
        <v>0.3</v>
      </c>
      <c r="K224" s="4">
        <v>0.435</v>
      </c>
      <c r="L224" s="4">
        <v>0.55000000000000004</v>
      </c>
      <c r="M224" s="4">
        <v>27</v>
      </c>
    </row>
    <row r="225" spans="1:13" x14ac:dyDescent="0.2">
      <c r="A225" s="3">
        <v>36861</v>
      </c>
      <c r="B225" t="s">
        <v>8412</v>
      </c>
      <c r="C225" t="s">
        <v>3129</v>
      </c>
      <c r="D225" t="s">
        <v>8413</v>
      </c>
      <c r="E225" t="s">
        <v>3128</v>
      </c>
      <c r="F225" s="4">
        <v>0.43774074074074099</v>
      </c>
      <c r="G225" s="4">
        <v>0.4</v>
      </c>
      <c r="H225" s="4">
        <v>0.26255718682465401</v>
      </c>
      <c r="I225" s="4">
        <v>1.7</v>
      </c>
      <c r="J225" s="4">
        <v>0.2</v>
      </c>
      <c r="K225" s="4">
        <v>0.35</v>
      </c>
      <c r="L225" s="4">
        <v>0.45</v>
      </c>
      <c r="M225" s="4">
        <v>27</v>
      </c>
    </row>
    <row r="226" spans="1:13" x14ac:dyDescent="0.2">
      <c r="A226" s="3">
        <v>36861</v>
      </c>
      <c r="B226" t="s">
        <v>8418</v>
      </c>
      <c r="C226" t="s">
        <v>3132</v>
      </c>
      <c r="D226" t="s">
        <v>8419</v>
      </c>
      <c r="E226" t="s">
        <v>3131</v>
      </c>
      <c r="F226" s="4">
        <v>0.46244444444444399</v>
      </c>
      <c r="G226" s="4">
        <v>0.46</v>
      </c>
      <c r="H226" s="4">
        <v>5.6607510600716698E-2</v>
      </c>
      <c r="I226" s="4">
        <v>0.59</v>
      </c>
      <c r="J226" s="4">
        <v>0.34</v>
      </c>
      <c r="K226" s="4">
        <v>0.43</v>
      </c>
      <c r="L226" s="4">
        <v>0.5</v>
      </c>
      <c r="M226" s="4">
        <v>27</v>
      </c>
    </row>
    <row r="227" spans="1:13" x14ac:dyDescent="0.2">
      <c r="A227" s="3">
        <v>36861</v>
      </c>
      <c r="B227" t="s">
        <v>8386</v>
      </c>
      <c r="C227" t="s">
        <v>3114</v>
      </c>
      <c r="D227" t="s">
        <v>8387</v>
      </c>
      <c r="E227" t="s">
        <v>3113</v>
      </c>
      <c r="F227" s="4">
        <v>0.97968861620884695</v>
      </c>
      <c r="G227" s="4">
        <v>0.98</v>
      </c>
      <c r="H227" s="4">
        <v>8.1110665437617094E-2</v>
      </c>
      <c r="I227" s="4">
        <v>1.17</v>
      </c>
      <c r="J227" s="4">
        <v>0.82299999999999995</v>
      </c>
      <c r="K227" s="4">
        <v>0.93</v>
      </c>
      <c r="L227" s="4">
        <v>1.02</v>
      </c>
      <c r="M227" s="4">
        <v>27</v>
      </c>
    </row>
    <row r="228" spans="1:13" x14ac:dyDescent="0.2">
      <c r="A228" s="3">
        <v>36861</v>
      </c>
      <c r="B228" t="s">
        <v>8406</v>
      </c>
      <c r="C228" t="s">
        <v>3939</v>
      </c>
      <c r="D228" t="s">
        <v>8407</v>
      </c>
      <c r="E228" t="s">
        <v>3947</v>
      </c>
      <c r="F228" s="4">
        <v>9.5537777777777801</v>
      </c>
      <c r="G228" s="4">
        <v>9.6199999999999992</v>
      </c>
      <c r="H228" s="4">
        <v>0.378724410999845</v>
      </c>
      <c r="I228" s="4">
        <v>9.94</v>
      </c>
      <c r="J228" s="4">
        <v>7.7610000000000001</v>
      </c>
      <c r="K228" s="4">
        <v>9.5299999999999994</v>
      </c>
      <c r="L228" s="4">
        <v>9.6950000000000003</v>
      </c>
      <c r="M228" s="4">
        <v>27</v>
      </c>
    </row>
    <row r="229" spans="1:13" x14ac:dyDescent="0.2">
      <c r="A229" s="3">
        <v>36861</v>
      </c>
      <c r="B229" t="s">
        <v>8414</v>
      </c>
      <c r="C229" t="s">
        <v>3942</v>
      </c>
      <c r="D229" t="s">
        <v>8415</v>
      </c>
      <c r="E229" t="s">
        <v>3949</v>
      </c>
      <c r="F229" s="4">
        <v>9.7017037037036999</v>
      </c>
      <c r="G229" s="4">
        <v>9.6999999999999993</v>
      </c>
      <c r="H229" s="4">
        <v>0.15484727334595899</v>
      </c>
      <c r="I229" s="4">
        <v>10.01</v>
      </c>
      <c r="J229" s="4">
        <v>9.4499999999999993</v>
      </c>
      <c r="K229" s="4">
        <v>9.59</v>
      </c>
      <c r="L229" s="4">
        <v>9.8294999999999995</v>
      </c>
      <c r="M229" s="4">
        <v>27</v>
      </c>
    </row>
    <row r="230" spans="1:13" x14ac:dyDescent="0.2">
      <c r="A230" s="3">
        <v>36861</v>
      </c>
      <c r="B230" t="s">
        <v>8420</v>
      </c>
      <c r="C230" t="s">
        <v>3952</v>
      </c>
      <c r="D230" t="s">
        <v>8421</v>
      </c>
      <c r="E230" t="s">
        <v>3951</v>
      </c>
      <c r="F230" s="4">
        <v>9.7841851851851906</v>
      </c>
      <c r="G230" s="4">
        <v>9.77</v>
      </c>
      <c r="H230" s="4">
        <v>0.18054554870363099</v>
      </c>
      <c r="I230" s="4">
        <v>10.130000000000001</v>
      </c>
      <c r="J230" s="4">
        <v>9.5</v>
      </c>
      <c r="K230" s="4">
        <v>9.6300000000000008</v>
      </c>
      <c r="L230" s="4">
        <v>9.9224999999999994</v>
      </c>
      <c r="M230" s="4">
        <v>27</v>
      </c>
    </row>
    <row r="231" spans="1:13" x14ac:dyDescent="0.2">
      <c r="A231" s="3">
        <v>36861</v>
      </c>
      <c r="B231" t="s">
        <v>8360</v>
      </c>
      <c r="C231" t="s">
        <v>3939</v>
      </c>
      <c r="D231" t="s">
        <v>8361</v>
      </c>
      <c r="E231" t="s">
        <v>3938</v>
      </c>
      <c r="F231" s="4">
        <v>10.4162</v>
      </c>
      <c r="G231" s="4">
        <v>10.42</v>
      </c>
      <c r="H231" s="4">
        <v>0.270838139444536</v>
      </c>
      <c r="I231" s="4">
        <v>10.96</v>
      </c>
      <c r="J231" s="4">
        <v>9.9</v>
      </c>
      <c r="K231" s="4">
        <v>10.2775</v>
      </c>
      <c r="L231" s="4">
        <v>10.542999999999999</v>
      </c>
      <c r="M231" s="4">
        <v>28</v>
      </c>
    </row>
    <row r="232" spans="1:13" x14ac:dyDescent="0.2">
      <c r="A232" s="3">
        <v>36861</v>
      </c>
      <c r="B232" t="s">
        <v>10003</v>
      </c>
      <c r="C232" t="s">
        <v>3579</v>
      </c>
      <c r="D232" t="s">
        <v>10004</v>
      </c>
      <c r="E232" t="s">
        <v>3578</v>
      </c>
      <c r="F232" s="4">
        <v>7.17</v>
      </c>
      <c r="G232" s="4">
        <v>7.17</v>
      </c>
      <c r="H232" s="4"/>
      <c r="I232" s="4">
        <v>7.17</v>
      </c>
      <c r="J232" s="4">
        <v>7.17</v>
      </c>
      <c r="K232" s="4">
        <v>7.17</v>
      </c>
      <c r="L232" s="4">
        <v>7.17</v>
      </c>
      <c r="M232" s="4">
        <v>1</v>
      </c>
    </row>
    <row r="233" spans="1:13" x14ac:dyDescent="0.2">
      <c r="A233" s="3">
        <v>36861</v>
      </c>
      <c r="B233" t="s">
        <v>10011</v>
      </c>
      <c r="C233" t="s">
        <v>3582</v>
      </c>
      <c r="D233" t="s">
        <v>10012</v>
      </c>
      <c r="E233" t="s">
        <v>3581</v>
      </c>
      <c r="F233" s="4">
        <v>4.6146428571428597</v>
      </c>
      <c r="G233" s="4">
        <v>4.55</v>
      </c>
      <c r="H233" s="4">
        <v>0.69752197439357</v>
      </c>
      <c r="I233" s="4">
        <v>7.1</v>
      </c>
      <c r="J233" s="4">
        <v>3.5</v>
      </c>
      <c r="K233" s="4">
        <v>4.1150000000000002</v>
      </c>
      <c r="L233" s="4">
        <v>4.9000000000000004</v>
      </c>
      <c r="M233" s="4">
        <v>28</v>
      </c>
    </row>
    <row r="234" spans="1:13" x14ac:dyDescent="0.2">
      <c r="A234" s="3">
        <v>36861</v>
      </c>
      <c r="B234" t="s">
        <v>10019</v>
      </c>
      <c r="C234" t="s">
        <v>3585</v>
      </c>
      <c r="D234" t="s">
        <v>10020</v>
      </c>
      <c r="E234" t="s">
        <v>3584</v>
      </c>
      <c r="F234" s="4">
        <v>4.7019230769230802</v>
      </c>
      <c r="G234" s="4">
        <v>4.75</v>
      </c>
      <c r="H234" s="4">
        <v>0.68921996042348799</v>
      </c>
      <c r="I234" s="4">
        <v>6</v>
      </c>
      <c r="J234" s="4">
        <v>2.9</v>
      </c>
      <c r="K234" s="4">
        <v>4.2824999999999998</v>
      </c>
      <c r="L234" s="4">
        <v>5.1749999999999998</v>
      </c>
      <c r="M234" s="4">
        <v>26</v>
      </c>
    </row>
    <row r="235" spans="1:13" x14ac:dyDescent="0.2">
      <c r="A235" s="3">
        <v>36861</v>
      </c>
      <c r="B235" t="s">
        <v>10017</v>
      </c>
      <c r="C235" t="s">
        <v>3594</v>
      </c>
      <c r="D235" t="s">
        <v>10018</v>
      </c>
      <c r="E235" t="s">
        <v>3593</v>
      </c>
      <c r="F235" s="4">
        <v>6.15148148148148</v>
      </c>
      <c r="G235" s="4">
        <v>6.12</v>
      </c>
      <c r="H235" s="4">
        <v>0.52804941277893902</v>
      </c>
      <c r="I235" s="4">
        <v>6.9</v>
      </c>
      <c r="J235" s="4">
        <v>5</v>
      </c>
      <c r="K235" s="4">
        <v>5.9</v>
      </c>
      <c r="L235" s="4">
        <v>6.6</v>
      </c>
      <c r="M235" s="4">
        <v>27</v>
      </c>
    </row>
    <row r="236" spans="1:13" x14ac:dyDescent="0.2">
      <c r="A236" s="3">
        <v>36892</v>
      </c>
      <c r="B236" t="s">
        <v>8362</v>
      </c>
      <c r="C236" t="s">
        <v>3918</v>
      </c>
      <c r="D236" t="s">
        <v>8363</v>
      </c>
      <c r="E236" t="s">
        <v>3917</v>
      </c>
      <c r="F236" s="4">
        <v>14.3396875</v>
      </c>
      <c r="G236" s="4">
        <v>14</v>
      </c>
      <c r="H236" s="4">
        <v>1.8920231267341201</v>
      </c>
      <c r="I236" s="4">
        <v>20.51</v>
      </c>
      <c r="J236" s="4">
        <v>11</v>
      </c>
      <c r="K236" s="4">
        <v>13.26</v>
      </c>
      <c r="L236" s="4">
        <v>15.04</v>
      </c>
      <c r="M236" s="4">
        <v>32</v>
      </c>
    </row>
    <row r="237" spans="1:13" x14ac:dyDescent="0.2">
      <c r="A237" s="3">
        <v>36892</v>
      </c>
      <c r="B237" t="s">
        <v>8422</v>
      </c>
      <c r="C237" t="s">
        <v>3081</v>
      </c>
      <c r="D237" t="s">
        <v>8423</v>
      </c>
      <c r="E237" t="s">
        <v>3080</v>
      </c>
      <c r="F237" s="4">
        <v>7.8077931034482804</v>
      </c>
      <c r="G237" s="4">
        <v>7.63</v>
      </c>
      <c r="H237" s="4">
        <v>1.0064909828320201</v>
      </c>
      <c r="I237" s="4">
        <v>9.9</v>
      </c>
      <c r="J237" s="4">
        <v>5.9</v>
      </c>
      <c r="K237" s="4">
        <v>7.14</v>
      </c>
      <c r="L237" s="4">
        <v>8.56</v>
      </c>
      <c r="M237" s="4">
        <v>29</v>
      </c>
    </row>
    <row r="238" spans="1:13" x14ac:dyDescent="0.2">
      <c r="A238" s="3">
        <v>36892</v>
      </c>
      <c r="B238" t="s">
        <v>8332</v>
      </c>
      <c r="C238" t="s">
        <v>3072</v>
      </c>
      <c r="D238" t="s">
        <v>8333</v>
      </c>
      <c r="E238" t="s">
        <v>3071</v>
      </c>
      <c r="F238" s="4">
        <v>7.8742187499999998</v>
      </c>
      <c r="G238" s="4">
        <v>7.73</v>
      </c>
      <c r="H238" s="4">
        <v>0.84040035522151701</v>
      </c>
      <c r="I238" s="4">
        <v>10.01</v>
      </c>
      <c r="J238" s="4">
        <v>6.73</v>
      </c>
      <c r="K238" s="4">
        <v>7.23</v>
      </c>
      <c r="L238" s="4">
        <v>8.1112500000000001</v>
      </c>
      <c r="M238" s="4">
        <v>32</v>
      </c>
    </row>
    <row r="239" spans="1:13" x14ac:dyDescent="0.2">
      <c r="A239" s="3">
        <v>36892</v>
      </c>
      <c r="B239" t="s">
        <v>8410</v>
      </c>
      <c r="C239" t="s">
        <v>3075</v>
      </c>
      <c r="D239" t="s">
        <v>8411</v>
      </c>
      <c r="E239" t="s">
        <v>3074</v>
      </c>
      <c r="F239" s="4">
        <v>6.2842333333333302</v>
      </c>
      <c r="G239" s="4">
        <v>6.27</v>
      </c>
      <c r="H239" s="4">
        <v>0.97369986465891101</v>
      </c>
      <c r="I239" s="4">
        <v>8.64</v>
      </c>
      <c r="J239" s="4">
        <v>4.2</v>
      </c>
      <c r="K239" s="4">
        <v>5.9924999999999997</v>
      </c>
      <c r="L239" s="4">
        <v>6.7024999999999997</v>
      </c>
      <c r="M239" s="4">
        <v>30</v>
      </c>
    </row>
    <row r="240" spans="1:13" x14ac:dyDescent="0.2">
      <c r="A240" s="3">
        <v>36892</v>
      </c>
      <c r="B240" t="s">
        <v>8384</v>
      </c>
      <c r="C240" t="s">
        <v>3114</v>
      </c>
      <c r="D240" t="s">
        <v>8385</v>
      </c>
      <c r="E240" t="s">
        <v>3113</v>
      </c>
      <c r="F240" s="4">
        <v>1.11370967741935</v>
      </c>
      <c r="G240" s="4">
        <v>1.1100000000000001</v>
      </c>
      <c r="H240" s="4">
        <v>0.16630277479111899</v>
      </c>
      <c r="I240" s="4">
        <v>1.56</v>
      </c>
      <c r="J240" s="4">
        <v>0.63</v>
      </c>
      <c r="K240" s="4">
        <v>1.0149999999999999</v>
      </c>
      <c r="L240" s="4">
        <v>1.1975</v>
      </c>
      <c r="M240" s="4">
        <v>31</v>
      </c>
    </row>
    <row r="241" spans="1:13" x14ac:dyDescent="0.2">
      <c r="A241" s="3">
        <v>36892</v>
      </c>
      <c r="B241" t="s">
        <v>8392</v>
      </c>
      <c r="C241" t="s">
        <v>3117</v>
      </c>
      <c r="D241" t="s">
        <v>8393</v>
      </c>
      <c r="E241" t="s">
        <v>3116</v>
      </c>
      <c r="F241" s="4">
        <v>0.74783870967741894</v>
      </c>
      <c r="G241" s="4">
        <v>0.78</v>
      </c>
      <c r="H241" s="4">
        <v>0.10554370240937901</v>
      </c>
      <c r="I241" s="4">
        <v>0.94</v>
      </c>
      <c r="J241" s="4">
        <v>0.42</v>
      </c>
      <c r="K241" s="4">
        <v>0.69499999999999995</v>
      </c>
      <c r="L241" s="4">
        <v>0.80500000000000005</v>
      </c>
      <c r="M241" s="4">
        <v>31</v>
      </c>
    </row>
    <row r="242" spans="1:13" x14ac:dyDescent="0.2">
      <c r="A242" s="3">
        <v>36892</v>
      </c>
      <c r="B242" t="s">
        <v>8398</v>
      </c>
      <c r="C242" t="s">
        <v>3120</v>
      </c>
      <c r="D242" t="s">
        <v>8399</v>
      </c>
      <c r="E242" t="s">
        <v>3119</v>
      </c>
      <c r="F242" s="4">
        <v>0.53677419354838696</v>
      </c>
      <c r="G242" s="4">
        <v>0.55000000000000004</v>
      </c>
      <c r="H242" s="4">
        <v>7.2543646483763796E-2</v>
      </c>
      <c r="I242" s="4">
        <v>0.68</v>
      </c>
      <c r="J242" s="4">
        <v>0.36</v>
      </c>
      <c r="K242" s="4">
        <v>0.49</v>
      </c>
      <c r="L242" s="4">
        <v>0.59499999999999997</v>
      </c>
      <c r="M242" s="4">
        <v>31</v>
      </c>
    </row>
    <row r="243" spans="1:13" x14ac:dyDescent="0.2">
      <c r="A243" s="3">
        <v>36892</v>
      </c>
      <c r="B243" t="s">
        <v>8404</v>
      </c>
      <c r="C243" t="s">
        <v>3123</v>
      </c>
      <c r="D243" t="s">
        <v>8405</v>
      </c>
      <c r="E243" t="s">
        <v>3122</v>
      </c>
      <c r="F243" s="4">
        <v>0.50345161290322604</v>
      </c>
      <c r="G243" s="4">
        <v>0.5</v>
      </c>
      <c r="H243" s="4">
        <v>7.5767116310299795E-2</v>
      </c>
      <c r="I243" s="4">
        <v>0.64</v>
      </c>
      <c r="J243" s="4">
        <v>0.3</v>
      </c>
      <c r="K243" s="4">
        <v>0.47499999999999998</v>
      </c>
      <c r="L243" s="4">
        <v>0.54500000000000004</v>
      </c>
      <c r="M243" s="4">
        <v>31</v>
      </c>
    </row>
    <row r="244" spans="1:13" x14ac:dyDescent="0.2">
      <c r="A244" s="3">
        <v>36892</v>
      </c>
      <c r="B244" t="s">
        <v>8412</v>
      </c>
      <c r="C244" t="s">
        <v>3126</v>
      </c>
      <c r="D244" t="s">
        <v>8413</v>
      </c>
      <c r="E244" t="s">
        <v>3125</v>
      </c>
      <c r="F244" s="4">
        <v>0.48722580645161301</v>
      </c>
      <c r="G244" s="4">
        <v>0.42</v>
      </c>
      <c r="H244" s="4">
        <v>0.318642820901127</v>
      </c>
      <c r="I244" s="4">
        <v>1.7</v>
      </c>
      <c r="J244" s="4">
        <v>0.28000000000000003</v>
      </c>
      <c r="K244" s="4">
        <v>0.37</v>
      </c>
      <c r="L244" s="4">
        <v>0.46</v>
      </c>
      <c r="M244" s="4">
        <v>31</v>
      </c>
    </row>
    <row r="245" spans="1:13" x14ac:dyDescent="0.2">
      <c r="A245" s="3">
        <v>36892</v>
      </c>
      <c r="B245" t="s">
        <v>8418</v>
      </c>
      <c r="C245" t="s">
        <v>3129</v>
      </c>
      <c r="D245" t="s">
        <v>8419</v>
      </c>
      <c r="E245" t="s">
        <v>3128</v>
      </c>
      <c r="F245" s="4">
        <v>0.511645161290323</v>
      </c>
      <c r="G245" s="4">
        <v>0.48</v>
      </c>
      <c r="H245" s="4">
        <v>0.192481782408465</v>
      </c>
      <c r="I245" s="4">
        <v>1.2</v>
      </c>
      <c r="J245" s="4">
        <v>0.28999999999999998</v>
      </c>
      <c r="K245" s="4">
        <v>0.44500000000000001</v>
      </c>
      <c r="L245" s="4">
        <v>0.52</v>
      </c>
      <c r="M245" s="4">
        <v>31</v>
      </c>
    </row>
    <row r="246" spans="1:13" x14ac:dyDescent="0.2">
      <c r="A246" s="3">
        <v>36892</v>
      </c>
      <c r="B246" t="s">
        <v>8424</v>
      </c>
      <c r="C246" t="s">
        <v>3132</v>
      </c>
      <c r="D246" t="s">
        <v>8425</v>
      </c>
      <c r="E246" t="s">
        <v>3131</v>
      </c>
      <c r="F246" s="4">
        <v>0.47103225806451599</v>
      </c>
      <c r="G246" s="4">
        <v>0.43</v>
      </c>
      <c r="H246" s="4">
        <v>0.228005187641417</v>
      </c>
      <c r="I246" s="4">
        <v>1.48</v>
      </c>
      <c r="J246" s="4">
        <v>0.27</v>
      </c>
      <c r="K246" s="4">
        <v>0.375</v>
      </c>
      <c r="L246" s="4">
        <v>0.47</v>
      </c>
      <c r="M246" s="4">
        <v>31</v>
      </c>
    </row>
    <row r="247" spans="1:13" x14ac:dyDescent="0.2">
      <c r="A247" s="3">
        <v>36892</v>
      </c>
      <c r="B247" t="s">
        <v>10021</v>
      </c>
      <c r="C247" t="s">
        <v>4324</v>
      </c>
      <c r="D247" t="s">
        <v>10022</v>
      </c>
      <c r="E247" t="s">
        <v>4323</v>
      </c>
      <c r="F247" s="4">
        <v>2.35</v>
      </c>
      <c r="G247" s="4">
        <v>2.2999999999999998</v>
      </c>
      <c r="H247" s="4">
        <v>0.54123103614145995</v>
      </c>
      <c r="I247" s="4">
        <v>3.5</v>
      </c>
      <c r="J247" s="4">
        <v>1.1000000000000001</v>
      </c>
      <c r="K247" s="4">
        <v>2</v>
      </c>
      <c r="L247" s="4">
        <v>2.6749999999999998</v>
      </c>
      <c r="M247" s="4">
        <v>30</v>
      </c>
    </row>
    <row r="248" spans="1:13" x14ac:dyDescent="0.2">
      <c r="A248" s="3">
        <v>36892</v>
      </c>
      <c r="B248" t="s">
        <v>8414</v>
      </c>
      <c r="C248" t="s">
        <v>3939</v>
      </c>
      <c r="D248" t="s">
        <v>8415</v>
      </c>
      <c r="E248" t="s">
        <v>3947</v>
      </c>
      <c r="F248" s="4">
        <v>9.9195290322580707</v>
      </c>
      <c r="G248" s="4">
        <v>9.9</v>
      </c>
      <c r="H248" s="4">
        <v>0.14355989503467101</v>
      </c>
      <c r="I248" s="4">
        <v>10.48</v>
      </c>
      <c r="J248" s="4">
        <v>9.6999999999999993</v>
      </c>
      <c r="K248" s="4">
        <v>9.8337500000000002</v>
      </c>
      <c r="L248" s="4">
        <v>9.9585000000000008</v>
      </c>
      <c r="M248" s="4">
        <v>31</v>
      </c>
    </row>
    <row r="249" spans="1:13" x14ac:dyDescent="0.2">
      <c r="A249" s="3">
        <v>36892</v>
      </c>
      <c r="B249" t="s">
        <v>8420</v>
      </c>
      <c r="C249" t="s">
        <v>3942</v>
      </c>
      <c r="D249" t="s">
        <v>8421</v>
      </c>
      <c r="E249" t="s">
        <v>3949</v>
      </c>
      <c r="F249" s="4">
        <v>10.0107709677419</v>
      </c>
      <c r="G249" s="4">
        <v>10</v>
      </c>
      <c r="H249" s="4">
        <v>0.15168994515908299</v>
      </c>
      <c r="I249" s="4">
        <v>10.37</v>
      </c>
      <c r="J249" s="4">
        <v>9.69</v>
      </c>
      <c r="K249" s="4">
        <v>9.92</v>
      </c>
      <c r="L249" s="4">
        <v>10.1</v>
      </c>
      <c r="M249" s="4">
        <v>31</v>
      </c>
    </row>
    <row r="250" spans="1:13" x14ac:dyDescent="0.2">
      <c r="A250" s="3">
        <v>36892</v>
      </c>
      <c r="B250" t="s">
        <v>8426</v>
      </c>
      <c r="C250" t="s">
        <v>3952</v>
      </c>
      <c r="D250" t="s">
        <v>8427</v>
      </c>
      <c r="E250" t="s">
        <v>3951</v>
      </c>
      <c r="F250" s="4">
        <v>10.056083870967701</v>
      </c>
      <c r="G250" s="4">
        <v>10.01</v>
      </c>
      <c r="H250" s="4">
        <v>0.14419137305857099</v>
      </c>
      <c r="I250" s="4">
        <v>10.4</v>
      </c>
      <c r="J250" s="4">
        <v>9.83</v>
      </c>
      <c r="K250" s="4">
        <v>9.9649999999999999</v>
      </c>
      <c r="L250" s="4">
        <v>10.175000000000001</v>
      </c>
      <c r="M250" s="4">
        <v>31</v>
      </c>
    </row>
    <row r="251" spans="1:13" x14ac:dyDescent="0.2">
      <c r="A251" s="3">
        <v>36892</v>
      </c>
      <c r="B251" t="s">
        <v>8360</v>
      </c>
      <c r="C251" t="s">
        <v>3936</v>
      </c>
      <c r="D251" t="s">
        <v>8361</v>
      </c>
      <c r="E251" t="s">
        <v>3935</v>
      </c>
      <c r="F251" s="4">
        <v>10.597453124999999</v>
      </c>
      <c r="G251" s="4">
        <v>10.6</v>
      </c>
      <c r="H251" s="4">
        <v>0.29225554437123302</v>
      </c>
      <c r="I251" s="4">
        <v>11.58</v>
      </c>
      <c r="J251" s="4">
        <v>10.029999999999999</v>
      </c>
      <c r="K251" s="4">
        <v>10.4</v>
      </c>
      <c r="L251" s="4">
        <v>10.759</v>
      </c>
      <c r="M251" s="4">
        <v>32</v>
      </c>
    </row>
    <row r="252" spans="1:13" x14ac:dyDescent="0.2">
      <c r="A252" s="3">
        <v>36892</v>
      </c>
      <c r="B252" t="s">
        <v>10003</v>
      </c>
      <c r="C252" t="s">
        <v>3576</v>
      </c>
      <c r="D252" t="s">
        <v>10004</v>
      </c>
      <c r="E252" t="s">
        <v>3575</v>
      </c>
      <c r="F252" s="4">
        <v>7.15</v>
      </c>
      <c r="G252" s="4">
        <v>7.15</v>
      </c>
      <c r="H252" s="4"/>
      <c r="I252" s="4">
        <v>7.15</v>
      </c>
      <c r="J252" s="4">
        <v>7.15</v>
      </c>
      <c r="K252" s="4">
        <v>7.15</v>
      </c>
      <c r="L252" s="4">
        <v>7.15</v>
      </c>
      <c r="M252" s="4">
        <v>1</v>
      </c>
    </row>
    <row r="253" spans="1:13" x14ac:dyDescent="0.2">
      <c r="A253" s="3">
        <v>36892</v>
      </c>
      <c r="B253" t="s">
        <v>10011</v>
      </c>
      <c r="C253" t="s">
        <v>3579</v>
      </c>
      <c r="D253" t="s">
        <v>10012</v>
      </c>
      <c r="E253" t="s">
        <v>3578</v>
      </c>
      <c r="F253" s="4">
        <v>3.8303225806451602</v>
      </c>
      <c r="G253" s="4">
        <v>3.8</v>
      </c>
      <c r="H253" s="4">
        <v>0.39876044497055901</v>
      </c>
      <c r="I253" s="4">
        <v>4.7</v>
      </c>
      <c r="J253" s="4">
        <v>3</v>
      </c>
      <c r="K253" s="4">
        <v>3.55</v>
      </c>
      <c r="L253" s="4">
        <v>4</v>
      </c>
      <c r="M253" s="4">
        <v>31</v>
      </c>
    </row>
    <row r="254" spans="1:13" x14ac:dyDescent="0.2">
      <c r="A254" s="3">
        <v>36892</v>
      </c>
      <c r="B254" t="s">
        <v>10019</v>
      </c>
      <c r="C254" t="s">
        <v>3582</v>
      </c>
      <c r="D254" t="s">
        <v>10020</v>
      </c>
      <c r="E254" t="s">
        <v>3581</v>
      </c>
      <c r="F254" s="4">
        <v>4.5731034482758597</v>
      </c>
      <c r="G254" s="4">
        <v>4.5999999999999996</v>
      </c>
      <c r="H254" s="4">
        <v>0.73093435042453803</v>
      </c>
      <c r="I254" s="4">
        <v>6.2</v>
      </c>
      <c r="J254" s="4">
        <v>2.9</v>
      </c>
      <c r="K254" s="4">
        <v>4.3</v>
      </c>
      <c r="L254" s="4">
        <v>5</v>
      </c>
      <c r="M254" s="4">
        <v>29</v>
      </c>
    </row>
    <row r="255" spans="1:13" x14ac:dyDescent="0.2">
      <c r="A255" s="3">
        <v>36892</v>
      </c>
      <c r="B255" t="s">
        <v>10023</v>
      </c>
      <c r="C255" t="s">
        <v>3594</v>
      </c>
      <c r="D255" t="s">
        <v>10024</v>
      </c>
      <c r="E255" t="s">
        <v>3593</v>
      </c>
      <c r="F255" s="4">
        <v>4.2189655172413802</v>
      </c>
      <c r="G255" s="4">
        <v>4.3</v>
      </c>
      <c r="H255" s="4">
        <v>0.53386290928601698</v>
      </c>
      <c r="I255" s="4">
        <v>5.0999999999999996</v>
      </c>
      <c r="J255" s="4">
        <v>2.7</v>
      </c>
      <c r="K255" s="4">
        <v>3.9</v>
      </c>
      <c r="L255" s="4">
        <v>4.5</v>
      </c>
      <c r="M255" s="4">
        <v>29</v>
      </c>
    </row>
    <row r="256" spans="1:13" x14ac:dyDescent="0.2">
      <c r="A256" s="3">
        <v>36892</v>
      </c>
      <c r="B256" t="s">
        <v>10017</v>
      </c>
      <c r="C256" t="s">
        <v>3591</v>
      </c>
      <c r="D256" t="s">
        <v>10018</v>
      </c>
      <c r="E256" t="s">
        <v>3590</v>
      </c>
      <c r="F256" s="4">
        <v>6.09379310344828</v>
      </c>
      <c r="G256" s="4">
        <v>6</v>
      </c>
      <c r="H256" s="4">
        <v>0.47075481784275702</v>
      </c>
      <c r="I256" s="4">
        <v>7.3</v>
      </c>
      <c r="J256" s="4">
        <v>5</v>
      </c>
      <c r="K256" s="4">
        <v>5.92</v>
      </c>
      <c r="L256" s="4">
        <v>6.3</v>
      </c>
      <c r="M256" s="4">
        <v>29</v>
      </c>
    </row>
    <row r="257" spans="1:13" x14ac:dyDescent="0.2">
      <c r="A257" s="3">
        <v>36923</v>
      </c>
      <c r="B257" t="s">
        <v>8362</v>
      </c>
      <c r="C257" t="s">
        <v>3918</v>
      </c>
      <c r="D257" t="s">
        <v>8363</v>
      </c>
      <c r="E257" t="s">
        <v>3917</v>
      </c>
      <c r="F257" s="4">
        <v>14.1557142857143</v>
      </c>
      <c r="G257" s="4">
        <v>14</v>
      </c>
      <c r="H257" s="4">
        <v>1.6787593050323799</v>
      </c>
      <c r="I257" s="4">
        <v>17.3</v>
      </c>
      <c r="J257" s="4">
        <v>10.38</v>
      </c>
      <c r="K257" s="4">
        <v>13.2</v>
      </c>
      <c r="L257" s="4">
        <v>14.775</v>
      </c>
      <c r="M257" s="4">
        <v>28</v>
      </c>
    </row>
    <row r="258" spans="1:13" x14ac:dyDescent="0.2">
      <c r="A258" s="3">
        <v>36923</v>
      </c>
      <c r="B258" t="s">
        <v>8428</v>
      </c>
      <c r="C258" t="s">
        <v>3081</v>
      </c>
      <c r="D258" t="s">
        <v>8429</v>
      </c>
      <c r="E258" t="s">
        <v>3080</v>
      </c>
      <c r="F258" s="4">
        <v>7.7428965517241402</v>
      </c>
      <c r="G258" s="4">
        <v>7.74</v>
      </c>
      <c r="H258" s="4">
        <v>0.97120787626349903</v>
      </c>
      <c r="I258" s="4">
        <v>10.1</v>
      </c>
      <c r="J258" s="4">
        <v>5.8</v>
      </c>
      <c r="K258" s="4">
        <v>7</v>
      </c>
      <c r="L258" s="4">
        <v>8.1999999999999993</v>
      </c>
      <c r="M258" s="4">
        <v>29</v>
      </c>
    </row>
    <row r="259" spans="1:13" x14ac:dyDescent="0.2">
      <c r="A259" s="3">
        <v>36923</v>
      </c>
      <c r="B259" t="s">
        <v>8332</v>
      </c>
      <c r="C259" t="s">
        <v>3072</v>
      </c>
      <c r="D259" t="s">
        <v>8333</v>
      </c>
      <c r="E259" t="s">
        <v>3071</v>
      </c>
      <c r="F259" s="4">
        <v>7.1078214285714303</v>
      </c>
      <c r="G259" s="4">
        <v>7.0244999999999997</v>
      </c>
      <c r="H259" s="4">
        <v>0.66121067710965598</v>
      </c>
      <c r="I259" s="4">
        <v>9.4600000000000009</v>
      </c>
      <c r="J259" s="4">
        <v>6.09</v>
      </c>
      <c r="K259" s="4">
        <v>6.6725000000000003</v>
      </c>
      <c r="L259" s="4">
        <v>7.2725</v>
      </c>
      <c r="M259" s="4">
        <v>28</v>
      </c>
    </row>
    <row r="260" spans="1:13" x14ac:dyDescent="0.2">
      <c r="A260" s="3">
        <v>36923</v>
      </c>
      <c r="B260" t="s">
        <v>8410</v>
      </c>
      <c r="C260" t="s">
        <v>3075</v>
      </c>
      <c r="D260" t="s">
        <v>8411</v>
      </c>
      <c r="E260" t="s">
        <v>3074</v>
      </c>
      <c r="F260" s="4">
        <v>6.2576666666666698</v>
      </c>
      <c r="G260" s="4">
        <v>6</v>
      </c>
      <c r="H260" s="4">
        <v>1.0466400821383</v>
      </c>
      <c r="I260" s="4">
        <v>8.6999999999999993</v>
      </c>
      <c r="J260" s="4">
        <v>4.95</v>
      </c>
      <c r="K260" s="4">
        <v>5.625</v>
      </c>
      <c r="L260" s="4">
        <v>6.4634999999999998</v>
      </c>
      <c r="M260" s="4">
        <v>27</v>
      </c>
    </row>
    <row r="261" spans="1:13" x14ac:dyDescent="0.2">
      <c r="A261" s="3">
        <v>36923</v>
      </c>
      <c r="B261" t="s">
        <v>8392</v>
      </c>
      <c r="C261" t="s">
        <v>3114</v>
      </c>
      <c r="D261" t="s">
        <v>8393</v>
      </c>
      <c r="E261" t="s">
        <v>3113</v>
      </c>
      <c r="F261" s="4">
        <v>0.26979310344827601</v>
      </c>
      <c r="G261" s="4">
        <v>0.19</v>
      </c>
      <c r="H261" s="4">
        <v>0.30984067095736501</v>
      </c>
      <c r="I261" s="4">
        <v>0.83</v>
      </c>
      <c r="J261" s="4">
        <v>-0.38</v>
      </c>
      <c r="K261" s="4">
        <v>0.04</v>
      </c>
      <c r="L261" s="4">
        <v>0.56000000000000005</v>
      </c>
      <c r="M261" s="4">
        <v>29</v>
      </c>
    </row>
    <row r="262" spans="1:13" x14ac:dyDescent="0.2">
      <c r="A262" s="3">
        <v>36923</v>
      </c>
      <c r="B262" t="s">
        <v>8398</v>
      </c>
      <c r="C262" t="s">
        <v>3117</v>
      </c>
      <c r="D262" t="s">
        <v>8399</v>
      </c>
      <c r="E262" t="s">
        <v>3116</v>
      </c>
      <c r="F262" s="4">
        <v>0.50034482758620702</v>
      </c>
      <c r="G262" s="4">
        <v>0.51</v>
      </c>
      <c r="H262" s="4">
        <v>0.113057594634034</v>
      </c>
      <c r="I262" s="4">
        <v>0.78</v>
      </c>
      <c r="J262" s="4">
        <v>0.28999999999999998</v>
      </c>
      <c r="K262" s="4">
        <v>0.4</v>
      </c>
      <c r="L262" s="4">
        <v>0.57999999999999996</v>
      </c>
      <c r="M262" s="4">
        <v>29</v>
      </c>
    </row>
    <row r="263" spans="1:13" x14ac:dyDescent="0.2">
      <c r="A263" s="3">
        <v>36923</v>
      </c>
      <c r="B263" t="s">
        <v>8404</v>
      </c>
      <c r="C263" t="s">
        <v>3120</v>
      </c>
      <c r="D263" t="s">
        <v>8405</v>
      </c>
      <c r="E263" t="s">
        <v>3119</v>
      </c>
      <c r="F263" s="4">
        <v>0.55575862068965498</v>
      </c>
      <c r="G263" s="4">
        <v>0.52</v>
      </c>
      <c r="H263" s="4">
        <v>0.26233343765581102</v>
      </c>
      <c r="I263" s="4">
        <v>1.83</v>
      </c>
      <c r="J263" s="4">
        <v>0.3</v>
      </c>
      <c r="K263" s="4">
        <v>0.46</v>
      </c>
      <c r="L263" s="4">
        <v>0.59</v>
      </c>
      <c r="M263" s="4">
        <v>29</v>
      </c>
    </row>
    <row r="264" spans="1:13" x14ac:dyDescent="0.2">
      <c r="A264" s="3">
        <v>36923</v>
      </c>
      <c r="B264" t="s">
        <v>8412</v>
      </c>
      <c r="C264" t="s">
        <v>3123</v>
      </c>
      <c r="D264" t="s">
        <v>8413</v>
      </c>
      <c r="E264" t="s">
        <v>3122</v>
      </c>
      <c r="F264" s="4">
        <v>0.61703448275862105</v>
      </c>
      <c r="G264" s="4">
        <v>0.46</v>
      </c>
      <c r="H264" s="4">
        <v>0.57624216652615601</v>
      </c>
      <c r="I264" s="4">
        <v>3.12</v>
      </c>
      <c r="J264" s="4">
        <v>0.2</v>
      </c>
      <c r="K264" s="4">
        <v>0.41</v>
      </c>
      <c r="L264" s="4">
        <v>0.5</v>
      </c>
      <c r="M264" s="4">
        <v>29</v>
      </c>
    </row>
    <row r="265" spans="1:13" x14ac:dyDescent="0.2">
      <c r="A265" s="3">
        <v>36923</v>
      </c>
      <c r="B265" t="s">
        <v>8418</v>
      </c>
      <c r="C265" t="s">
        <v>3126</v>
      </c>
      <c r="D265" t="s">
        <v>8419</v>
      </c>
      <c r="E265" t="s">
        <v>3125</v>
      </c>
      <c r="F265" s="4">
        <v>0.53624137931034499</v>
      </c>
      <c r="G265" s="4">
        <v>0.49</v>
      </c>
      <c r="H265" s="4">
        <v>0.14790094541676299</v>
      </c>
      <c r="I265" s="4">
        <v>1.1000000000000001</v>
      </c>
      <c r="J265" s="4">
        <v>0.34</v>
      </c>
      <c r="K265" s="4">
        <v>0.47</v>
      </c>
      <c r="L265" s="4">
        <v>0.56999999999999995</v>
      </c>
      <c r="M265" s="4">
        <v>29</v>
      </c>
    </row>
    <row r="266" spans="1:13" x14ac:dyDescent="0.2">
      <c r="A266" s="3">
        <v>36923</v>
      </c>
      <c r="B266" t="s">
        <v>8424</v>
      </c>
      <c r="C266" t="s">
        <v>3129</v>
      </c>
      <c r="D266" t="s">
        <v>8425</v>
      </c>
      <c r="E266" t="s">
        <v>3128</v>
      </c>
      <c r="F266" s="4">
        <v>0.50489655172413805</v>
      </c>
      <c r="G266" s="4">
        <v>0.46</v>
      </c>
      <c r="H266" s="4">
        <v>0.228450423635224</v>
      </c>
      <c r="I266" s="4">
        <v>1.48</v>
      </c>
      <c r="J266" s="4">
        <v>0.35</v>
      </c>
      <c r="K266" s="4">
        <v>0.4</v>
      </c>
      <c r="L266" s="4">
        <v>0.51</v>
      </c>
      <c r="M266" s="4">
        <v>29</v>
      </c>
    </row>
    <row r="267" spans="1:13" x14ac:dyDescent="0.2">
      <c r="A267" s="3">
        <v>36923</v>
      </c>
      <c r="B267" t="s">
        <v>8430</v>
      </c>
      <c r="C267" t="s">
        <v>3132</v>
      </c>
      <c r="D267" t="s">
        <v>8431</v>
      </c>
      <c r="E267" t="s">
        <v>3131</v>
      </c>
      <c r="F267" s="4">
        <v>0.50424137931034496</v>
      </c>
      <c r="G267" s="4">
        <v>0.48</v>
      </c>
      <c r="H267" s="4">
        <v>0.10737572722934</v>
      </c>
      <c r="I267" s="4">
        <v>0.77</v>
      </c>
      <c r="J267" s="4">
        <v>0.3</v>
      </c>
      <c r="K267" s="4">
        <v>0.45</v>
      </c>
      <c r="L267" s="4">
        <v>0.54</v>
      </c>
      <c r="M267" s="4">
        <v>29</v>
      </c>
    </row>
    <row r="268" spans="1:13" x14ac:dyDescent="0.2">
      <c r="A268" s="3">
        <v>36923</v>
      </c>
      <c r="B268" t="s">
        <v>10021</v>
      </c>
      <c r="C268" t="s">
        <v>4324</v>
      </c>
      <c r="D268" t="s">
        <v>10022</v>
      </c>
      <c r="E268" t="s">
        <v>4323</v>
      </c>
      <c r="F268" s="4">
        <v>2.0419999999999998</v>
      </c>
      <c r="G268" s="4">
        <v>2.1</v>
      </c>
      <c r="H268" s="4">
        <v>0.47206991007688698</v>
      </c>
      <c r="I268" s="4">
        <v>3</v>
      </c>
      <c r="J268" s="4">
        <v>0.9</v>
      </c>
      <c r="K268" s="4">
        <v>1.8</v>
      </c>
      <c r="L268" s="4">
        <v>2.2999999999999998</v>
      </c>
      <c r="M268" s="4">
        <v>25</v>
      </c>
    </row>
    <row r="269" spans="1:13" x14ac:dyDescent="0.2">
      <c r="A269" s="3">
        <v>36923</v>
      </c>
      <c r="B269" t="s">
        <v>8420</v>
      </c>
      <c r="C269" t="s">
        <v>3939</v>
      </c>
      <c r="D269" t="s">
        <v>8421</v>
      </c>
      <c r="E269" t="s">
        <v>3947</v>
      </c>
      <c r="F269" s="4">
        <v>9.8668689655172397</v>
      </c>
      <c r="G269" s="4">
        <v>9.82</v>
      </c>
      <c r="H269" s="4">
        <v>0.14697930394507</v>
      </c>
      <c r="I269" s="4">
        <v>10.3</v>
      </c>
      <c r="J269" s="4">
        <v>9.64</v>
      </c>
      <c r="K269" s="4">
        <v>9.7799999999999994</v>
      </c>
      <c r="L269" s="4">
        <v>9.94</v>
      </c>
      <c r="M269" s="4">
        <v>29</v>
      </c>
    </row>
    <row r="270" spans="1:13" x14ac:dyDescent="0.2">
      <c r="A270" s="3">
        <v>36923</v>
      </c>
      <c r="B270" t="s">
        <v>8426</v>
      </c>
      <c r="C270" t="s">
        <v>3942</v>
      </c>
      <c r="D270" t="s">
        <v>8427</v>
      </c>
      <c r="E270" t="s">
        <v>3949</v>
      </c>
      <c r="F270" s="4">
        <v>9.9466964285714301</v>
      </c>
      <c r="G270" s="4">
        <v>9.9</v>
      </c>
      <c r="H270" s="4">
        <v>0.178150546993771</v>
      </c>
      <c r="I270" s="4">
        <v>10.4</v>
      </c>
      <c r="J270" s="4">
        <v>9.6765000000000008</v>
      </c>
      <c r="K270" s="4">
        <v>9.81</v>
      </c>
      <c r="L270" s="4">
        <v>10.05275</v>
      </c>
      <c r="M270" s="4">
        <v>28</v>
      </c>
    </row>
    <row r="271" spans="1:13" x14ac:dyDescent="0.2">
      <c r="A271" s="3">
        <v>36923</v>
      </c>
      <c r="B271" t="s">
        <v>8432</v>
      </c>
      <c r="C271" t="s">
        <v>3952</v>
      </c>
      <c r="D271" t="s">
        <v>8433</v>
      </c>
      <c r="E271" t="s">
        <v>3951</v>
      </c>
      <c r="F271" s="4">
        <v>10.036642857142899</v>
      </c>
      <c r="G271" s="4">
        <v>10.050000000000001</v>
      </c>
      <c r="H271" s="4">
        <v>0.17700990854996701</v>
      </c>
      <c r="I271" s="4">
        <v>10.5</v>
      </c>
      <c r="J271" s="4">
        <v>9.76</v>
      </c>
      <c r="K271" s="4">
        <v>9.9</v>
      </c>
      <c r="L271" s="4">
        <v>10.111000000000001</v>
      </c>
      <c r="M271" s="4">
        <v>28</v>
      </c>
    </row>
    <row r="272" spans="1:13" x14ac:dyDescent="0.2">
      <c r="A272" s="3">
        <v>36923</v>
      </c>
      <c r="B272" t="s">
        <v>8360</v>
      </c>
      <c r="C272" t="s">
        <v>3936</v>
      </c>
      <c r="D272" t="s">
        <v>8361</v>
      </c>
      <c r="E272" t="s">
        <v>3935</v>
      </c>
      <c r="F272" s="4">
        <v>10.533149999999999</v>
      </c>
      <c r="G272" s="4">
        <v>10.548450000000001</v>
      </c>
      <c r="H272" s="4">
        <v>0.25587028603544798</v>
      </c>
      <c r="I272" s="4">
        <v>10.986000000000001</v>
      </c>
      <c r="J272" s="4">
        <v>9.9</v>
      </c>
      <c r="K272" s="4">
        <v>10.4</v>
      </c>
      <c r="L272" s="4">
        <v>10.6875</v>
      </c>
      <c r="M272" s="4">
        <v>30</v>
      </c>
    </row>
    <row r="273" spans="1:13" x14ac:dyDescent="0.2">
      <c r="A273" s="3">
        <v>36923</v>
      </c>
      <c r="B273" t="s">
        <v>10011</v>
      </c>
      <c r="C273" t="s">
        <v>3579</v>
      </c>
      <c r="D273" t="s">
        <v>10012</v>
      </c>
      <c r="E273" t="s">
        <v>3578</v>
      </c>
      <c r="F273" s="4">
        <v>3.5409999999999999</v>
      </c>
      <c r="G273" s="4">
        <v>3.7</v>
      </c>
      <c r="H273" s="4">
        <v>0.52795212687881299</v>
      </c>
      <c r="I273" s="4">
        <v>4.5</v>
      </c>
      <c r="J273" s="4">
        <v>2.5</v>
      </c>
      <c r="K273" s="4">
        <v>3.31</v>
      </c>
      <c r="L273" s="4">
        <v>3.83</v>
      </c>
      <c r="M273" s="4">
        <v>30</v>
      </c>
    </row>
    <row r="274" spans="1:13" x14ac:dyDescent="0.2">
      <c r="A274" s="3">
        <v>36923</v>
      </c>
      <c r="B274" t="s">
        <v>10019</v>
      </c>
      <c r="C274" t="s">
        <v>3582</v>
      </c>
      <c r="D274" t="s">
        <v>10020</v>
      </c>
      <c r="E274" t="s">
        <v>3581</v>
      </c>
      <c r="F274" s="4">
        <v>4.6746666666666696</v>
      </c>
      <c r="G274" s="4">
        <v>4.75</v>
      </c>
      <c r="H274" s="4">
        <v>0.72463419229544901</v>
      </c>
      <c r="I274" s="4">
        <v>6.2</v>
      </c>
      <c r="J274" s="4">
        <v>2.9</v>
      </c>
      <c r="K274" s="4">
        <v>4.5</v>
      </c>
      <c r="L274" s="4">
        <v>5</v>
      </c>
      <c r="M274" s="4">
        <v>30</v>
      </c>
    </row>
    <row r="275" spans="1:13" x14ac:dyDescent="0.2">
      <c r="A275" s="3">
        <v>36923</v>
      </c>
      <c r="B275" t="s">
        <v>10023</v>
      </c>
      <c r="C275" t="s">
        <v>3594</v>
      </c>
      <c r="D275" t="s">
        <v>10024</v>
      </c>
      <c r="E275" t="s">
        <v>3593</v>
      </c>
      <c r="F275" s="4">
        <v>3.8543333333333298</v>
      </c>
      <c r="G275" s="4">
        <v>3.95</v>
      </c>
      <c r="H275" s="4">
        <v>0.81581219666654003</v>
      </c>
      <c r="I275" s="4">
        <v>5.0999999999999996</v>
      </c>
      <c r="J275" s="4">
        <v>1.1000000000000001</v>
      </c>
      <c r="K275" s="4">
        <v>3.6</v>
      </c>
      <c r="L275" s="4">
        <v>4.375</v>
      </c>
      <c r="M275" s="4">
        <v>30</v>
      </c>
    </row>
    <row r="276" spans="1:13" x14ac:dyDescent="0.2">
      <c r="A276" s="3">
        <v>36951</v>
      </c>
      <c r="B276" t="s">
        <v>8362</v>
      </c>
      <c r="C276" t="s">
        <v>3918</v>
      </c>
      <c r="D276" t="s">
        <v>8363</v>
      </c>
      <c r="E276" t="s">
        <v>3917</v>
      </c>
      <c r="F276" s="4">
        <v>14.0185714285714</v>
      </c>
      <c r="G276" s="4">
        <v>14.025</v>
      </c>
      <c r="H276" s="4">
        <v>1.5080247426148601</v>
      </c>
      <c r="I276" s="4">
        <v>18.5</v>
      </c>
      <c r="J276" s="4">
        <v>11</v>
      </c>
      <c r="K276" s="4">
        <v>13</v>
      </c>
      <c r="L276" s="4">
        <v>14.692500000000001</v>
      </c>
      <c r="M276" s="4">
        <v>28</v>
      </c>
    </row>
    <row r="277" spans="1:13" x14ac:dyDescent="0.2">
      <c r="A277" s="3">
        <v>36951</v>
      </c>
      <c r="B277" t="s">
        <v>8434</v>
      </c>
      <c r="C277" t="s">
        <v>3081</v>
      </c>
      <c r="D277" t="s">
        <v>8435</v>
      </c>
      <c r="E277" t="s">
        <v>3080</v>
      </c>
      <c r="F277" s="4">
        <v>7.3597599999999996</v>
      </c>
      <c r="G277" s="4">
        <v>7.1</v>
      </c>
      <c r="H277" s="4">
        <v>1.3300938964348801</v>
      </c>
      <c r="I277" s="4">
        <v>11.49</v>
      </c>
      <c r="J277" s="4">
        <v>4.5999999999999996</v>
      </c>
      <c r="K277" s="4">
        <v>6.8</v>
      </c>
      <c r="L277" s="4">
        <v>7.61</v>
      </c>
      <c r="M277" s="4">
        <v>25</v>
      </c>
    </row>
    <row r="278" spans="1:13" x14ac:dyDescent="0.2">
      <c r="A278" s="3">
        <v>36951</v>
      </c>
      <c r="B278" t="s">
        <v>8332</v>
      </c>
      <c r="C278" t="s">
        <v>3072</v>
      </c>
      <c r="D278" t="s">
        <v>8333</v>
      </c>
      <c r="E278" t="s">
        <v>3071</v>
      </c>
      <c r="F278" s="4">
        <v>7.0044285714285701</v>
      </c>
      <c r="G278" s="4">
        <v>6.8</v>
      </c>
      <c r="H278" s="4">
        <v>0.84773836060563401</v>
      </c>
      <c r="I278" s="4">
        <v>10.28</v>
      </c>
      <c r="J278" s="4">
        <v>6.1</v>
      </c>
      <c r="K278" s="4">
        <v>6.5449999999999999</v>
      </c>
      <c r="L278" s="4">
        <v>7.1</v>
      </c>
      <c r="M278" s="4">
        <v>28</v>
      </c>
    </row>
    <row r="279" spans="1:13" x14ac:dyDescent="0.2">
      <c r="A279" s="3">
        <v>36951</v>
      </c>
      <c r="B279" t="s">
        <v>8410</v>
      </c>
      <c r="C279" t="s">
        <v>3075</v>
      </c>
      <c r="D279" t="s">
        <v>8411</v>
      </c>
      <c r="E279" t="s">
        <v>3074</v>
      </c>
      <c r="F279" s="4">
        <v>5.9070357142857102</v>
      </c>
      <c r="G279" s="4">
        <v>5.9950000000000001</v>
      </c>
      <c r="H279" s="4">
        <v>0.86430967881857601</v>
      </c>
      <c r="I279" s="4">
        <v>8.1999999999999993</v>
      </c>
      <c r="J279" s="4">
        <v>4.5</v>
      </c>
      <c r="K279" s="4">
        <v>5.1025</v>
      </c>
      <c r="L279" s="4">
        <v>6.2474999999999996</v>
      </c>
      <c r="M279" s="4">
        <v>28</v>
      </c>
    </row>
    <row r="280" spans="1:13" x14ac:dyDescent="0.2">
      <c r="A280" s="3">
        <v>36951</v>
      </c>
      <c r="B280" t="s">
        <v>8398</v>
      </c>
      <c r="C280" t="s">
        <v>3114</v>
      </c>
      <c r="D280" t="s">
        <v>8399</v>
      </c>
      <c r="E280" t="s">
        <v>3113</v>
      </c>
      <c r="F280" s="4">
        <v>0.49368965517241398</v>
      </c>
      <c r="G280" s="4">
        <v>0.48</v>
      </c>
      <c r="H280" s="4">
        <v>8.1863607581790704E-2</v>
      </c>
      <c r="I280" s="4">
        <v>0.66</v>
      </c>
      <c r="J280" s="4">
        <v>0.3</v>
      </c>
      <c r="K280" s="4">
        <v>0.46600000000000003</v>
      </c>
      <c r="L280" s="4">
        <v>0.53</v>
      </c>
      <c r="M280" s="4">
        <v>29</v>
      </c>
    </row>
    <row r="281" spans="1:13" x14ac:dyDescent="0.2">
      <c r="A281" s="3">
        <v>36951</v>
      </c>
      <c r="B281" t="s">
        <v>8404</v>
      </c>
      <c r="C281" t="s">
        <v>3117</v>
      </c>
      <c r="D281" t="s">
        <v>8405</v>
      </c>
      <c r="E281" t="s">
        <v>3116</v>
      </c>
      <c r="F281" s="4">
        <v>0.51244827586206898</v>
      </c>
      <c r="G281" s="4">
        <v>0.5</v>
      </c>
      <c r="H281" s="4">
        <v>9.3990723785038893E-2</v>
      </c>
      <c r="I281" s="4">
        <v>0.71</v>
      </c>
      <c r="J281" s="4">
        <v>0.3</v>
      </c>
      <c r="K281" s="4">
        <v>0.46</v>
      </c>
      <c r="L281" s="4">
        <v>0.57999999999999996</v>
      </c>
      <c r="M281" s="4">
        <v>29</v>
      </c>
    </row>
    <row r="282" spans="1:13" x14ac:dyDescent="0.2">
      <c r="A282" s="3">
        <v>36951</v>
      </c>
      <c r="B282" t="s">
        <v>8412</v>
      </c>
      <c r="C282" t="s">
        <v>3120</v>
      </c>
      <c r="D282" t="s">
        <v>8413</v>
      </c>
      <c r="E282" t="s">
        <v>3119</v>
      </c>
      <c r="F282" s="4">
        <v>0.692896551724138</v>
      </c>
      <c r="G282" s="4">
        <v>0.49</v>
      </c>
      <c r="H282" s="4">
        <v>0.63996502944790401</v>
      </c>
      <c r="I282" s="4">
        <v>2.77</v>
      </c>
      <c r="J282" s="4">
        <v>0.10299999999999999</v>
      </c>
      <c r="K282" s="4">
        <v>0.39</v>
      </c>
      <c r="L282" s="4">
        <v>0.56999999999999995</v>
      </c>
      <c r="M282" s="4">
        <v>29</v>
      </c>
    </row>
    <row r="283" spans="1:13" x14ac:dyDescent="0.2">
      <c r="A283" s="3">
        <v>36951</v>
      </c>
      <c r="B283" t="s">
        <v>8418</v>
      </c>
      <c r="C283" t="s">
        <v>3123</v>
      </c>
      <c r="D283" t="s">
        <v>8419</v>
      </c>
      <c r="E283" t="s">
        <v>3122</v>
      </c>
      <c r="F283" s="4">
        <v>0.62927586206896502</v>
      </c>
      <c r="G283" s="4">
        <v>0.54</v>
      </c>
      <c r="H283" s="4">
        <v>0.281975036452282</v>
      </c>
      <c r="I283" s="4">
        <v>1.59</v>
      </c>
      <c r="J283" s="4">
        <v>0.34</v>
      </c>
      <c r="K283" s="4">
        <v>0.47</v>
      </c>
      <c r="L283" s="4">
        <v>0.65</v>
      </c>
      <c r="M283" s="4">
        <v>29</v>
      </c>
    </row>
    <row r="284" spans="1:13" x14ac:dyDescent="0.2">
      <c r="A284" s="3">
        <v>36951</v>
      </c>
      <c r="B284" t="s">
        <v>8424</v>
      </c>
      <c r="C284" t="s">
        <v>3126</v>
      </c>
      <c r="D284" t="s">
        <v>8425</v>
      </c>
      <c r="E284" t="s">
        <v>3125</v>
      </c>
      <c r="F284" s="4">
        <v>0.54482758620689697</v>
      </c>
      <c r="G284" s="4">
        <v>0.47</v>
      </c>
      <c r="H284" s="4">
        <v>0.22431691054104599</v>
      </c>
      <c r="I284" s="4">
        <v>1.3</v>
      </c>
      <c r="J284" s="4">
        <v>0.33</v>
      </c>
      <c r="K284" s="4">
        <v>0.42</v>
      </c>
      <c r="L284" s="4">
        <v>0.62</v>
      </c>
      <c r="M284" s="4">
        <v>29</v>
      </c>
    </row>
    <row r="285" spans="1:13" x14ac:dyDescent="0.2">
      <c r="A285" s="3">
        <v>36951</v>
      </c>
      <c r="B285" t="s">
        <v>8430</v>
      </c>
      <c r="C285" t="s">
        <v>3129</v>
      </c>
      <c r="D285" t="s">
        <v>8431</v>
      </c>
      <c r="E285" t="s">
        <v>3128</v>
      </c>
      <c r="F285" s="4">
        <v>0.53434482758620705</v>
      </c>
      <c r="G285" s="4">
        <v>0.51</v>
      </c>
      <c r="H285" s="4">
        <v>0.115470860845641</v>
      </c>
      <c r="I285" s="4">
        <v>0.83</v>
      </c>
      <c r="J285" s="4">
        <v>0.38</v>
      </c>
      <c r="K285" s="4">
        <v>0.45</v>
      </c>
      <c r="L285" s="4">
        <v>0.59</v>
      </c>
      <c r="M285" s="4">
        <v>29</v>
      </c>
    </row>
    <row r="286" spans="1:13" x14ac:dyDescent="0.2">
      <c r="A286" s="3">
        <v>36951</v>
      </c>
      <c r="B286" t="s">
        <v>8436</v>
      </c>
      <c r="C286" t="s">
        <v>3132</v>
      </c>
      <c r="D286" t="s">
        <v>8437</v>
      </c>
      <c r="E286" t="s">
        <v>3131</v>
      </c>
      <c r="F286" s="4">
        <v>0.72551724137930995</v>
      </c>
      <c r="G286" s="4">
        <v>0.73</v>
      </c>
      <c r="H286" s="4">
        <v>9.4985570592009697E-2</v>
      </c>
      <c r="I286" s="4">
        <v>0.93</v>
      </c>
      <c r="J286" s="4">
        <v>0.55000000000000004</v>
      </c>
      <c r="K286" s="4">
        <v>0.67</v>
      </c>
      <c r="L286" s="4">
        <v>0.8</v>
      </c>
      <c r="M286" s="4">
        <v>29</v>
      </c>
    </row>
    <row r="287" spans="1:13" x14ac:dyDescent="0.2">
      <c r="A287" s="3">
        <v>36951</v>
      </c>
      <c r="B287" t="s">
        <v>8438</v>
      </c>
      <c r="C287" t="s">
        <v>3087</v>
      </c>
      <c r="D287" t="s">
        <v>8439</v>
      </c>
      <c r="E287" t="s">
        <v>3086</v>
      </c>
      <c r="F287" s="4">
        <v>6.6470588235294104</v>
      </c>
      <c r="G287" s="4">
        <v>6.4</v>
      </c>
      <c r="H287" s="4">
        <v>0.91524426183589402</v>
      </c>
      <c r="I287" s="4">
        <v>9.15</v>
      </c>
      <c r="J287" s="4">
        <v>5.5</v>
      </c>
      <c r="K287" s="4">
        <v>6.1</v>
      </c>
      <c r="L287" s="4">
        <v>7.1</v>
      </c>
      <c r="M287" s="4">
        <v>17</v>
      </c>
    </row>
    <row r="288" spans="1:13" x14ac:dyDescent="0.2">
      <c r="A288" s="3">
        <v>36951</v>
      </c>
      <c r="B288" t="s">
        <v>10021</v>
      </c>
      <c r="C288" t="s">
        <v>4324</v>
      </c>
      <c r="D288" t="s">
        <v>10022</v>
      </c>
      <c r="E288" t="s">
        <v>4323</v>
      </c>
      <c r="F288" s="4">
        <v>1.82692307692308</v>
      </c>
      <c r="G288" s="4">
        <v>1.9</v>
      </c>
      <c r="H288" s="4">
        <v>0.63909792195418202</v>
      </c>
      <c r="I288" s="4">
        <v>2.7</v>
      </c>
      <c r="J288" s="4">
        <v>-0.5</v>
      </c>
      <c r="K288" s="4">
        <v>1.8</v>
      </c>
      <c r="L288" s="4">
        <v>2</v>
      </c>
      <c r="M288" s="4">
        <v>26</v>
      </c>
    </row>
    <row r="289" spans="1:13" x14ac:dyDescent="0.2">
      <c r="A289" s="3">
        <v>36951</v>
      </c>
      <c r="B289" t="s">
        <v>8426</v>
      </c>
      <c r="C289" t="s">
        <v>3939</v>
      </c>
      <c r="D289" t="s">
        <v>8427</v>
      </c>
      <c r="E289" t="s">
        <v>3947</v>
      </c>
      <c r="F289" s="4">
        <v>9.7772517241379298</v>
      </c>
      <c r="G289" s="4">
        <v>9.76</v>
      </c>
      <c r="H289" s="4">
        <v>0.168844282911567</v>
      </c>
      <c r="I289" s="4">
        <v>10.247</v>
      </c>
      <c r="J289" s="4">
        <v>9.5</v>
      </c>
      <c r="K289" s="4">
        <v>9.6762999999999995</v>
      </c>
      <c r="L289" s="4">
        <v>9.7970000000000006</v>
      </c>
      <c r="M289" s="4">
        <v>29</v>
      </c>
    </row>
    <row r="290" spans="1:13" x14ac:dyDescent="0.2">
      <c r="A290" s="3">
        <v>36951</v>
      </c>
      <c r="B290" t="s">
        <v>8432</v>
      </c>
      <c r="C290" t="s">
        <v>3942</v>
      </c>
      <c r="D290" t="s">
        <v>8433</v>
      </c>
      <c r="E290" t="s">
        <v>3949</v>
      </c>
      <c r="F290" s="4">
        <v>9.87476206896552</v>
      </c>
      <c r="G290" s="4">
        <v>9.82</v>
      </c>
      <c r="H290" s="4">
        <v>0.20930754954269201</v>
      </c>
      <c r="I290" s="4">
        <v>10.43</v>
      </c>
      <c r="J290" s="4">
        <v>9.4499999999999993</v>
      </c>
      <c r="K290" s="4">
        <v>9.7341999999999995</v>
      </c>
      <c r="L290" s="4">
        <v>9.92</v>
      </c>
      <c r="M290" s="4">
        <v>29</v>
      </c>
    </row>
    <row r="291" spans="1:13" x14ac:dyDescent="0.2">
      <c r="A291" s="3">
        <v>36951</v>
      </c>
      <c r="B291" t="s">
        <v>8440</v>
      </c>
      <c r="C291" t="s">
        <v>3952</v>
      </c>
      <c r="D291" t="s">
        <v>8441</v>
      </c>
      <c r="E291" t="s">
        <v>3951</v>
      </c>
      <c r="F291" s="4">
        <v>9.9416499999999992</v>
      </c>
      <c r="G291" s="4">
        <v>9.9266000000000005</v>
      </c>
      <c r="H291" s="4">
        <v>0.189823933042057</v>
      </c>
      <c r="I291" s="4">
        <v>10.36</v>
      </c>
      <c r="J291" s="4">
        <v>9.5</v>
      </c>
      <c r="K291" s="4">
        <v>9.8450000000000006</v>
      </c>
      <c r="L291" s="4">
        <v>10.040749999999999</v>
      </c>
      <c r="M291" s="4">
        <v>28</v>
      </c>
    </row>
    <row r="292" spans="1:13" x14ac:dyDescent="0.2">
      <c r="A292" s="3">
        <v>36951</v>
      </c>
      <c r="B292" t="s">
        <v>8360</v>
      </c>
      <c r="C292" t="s">
        <v>3936</v>
      </c>
      <c r="D292" t="s">
        <v>8361</v>
      </c>
      <c r="E292" t="s">
        <v>3935</v>
      </c>
      <c r="F292" s="4">
        <v>10.3301433333333</v>
      </c>
      <c r="G292" s="4">
        <v>10.3</v>
      </c>
      <c r="H292" s="4">
        <v>0.26817467889847202</v>
      </c>
      <c r="I292" s="4">
        <v>10.9</v>
      </c>
      <c r="J292" s="4">
        <v>9.8000000000000007</v>
      </c>
      <c r="K292" s="4">
        <v>10.1625</v>
      </c>
      <c r="L292" s="4">
        <v>10.5</v>
      </c>
      <c r="M292" s="4">
        <v>30</v>
      </c>
    </row>
    <row r="293" spans="1:13" x14ac:dyDescent="0.2">
      <c r="A293" s="3">
        <v>36951</v>
      </c>
      <c r="B293" t="s">
        <v>10011</v>
      </c>
      <c r="C293" t="s">
        <v>3579</v>
      </c>
      <c r="D293" t="s">
        <v>10012</v>
      </c>
      <c r="E293" t="s">
        <v>3578</v>
      </c>
      <c r="F293" s="4">
        <v>3.2772413793103401</v>
      </c>
      <c r="G293" s="4">
        <v>3.3</v>
      </c>
      <c r="H293" s="4">
        <v>0.45792931887327698</v>
      </c>
      <c r="I293" s="4">
        <v>4</v>
      </c>
      <c r="J293" s="4">
        <v>2.2999999999999998</v>
      </c>
      <c r="K293" s="4">
        <v>3</v>
      </c>
      <c r="L293" s="4">
        <v>3.6</v>
      </c>
      <c r="M293" s="4">
        <v>29</v>
      </c>
    </row>
    <row r="294" spans="1:13" x14ac:dyDescent="0.2">
      <c r="A294" s="3">
        <v>36951</v>
      </c>
      <c r="B294" t="s">
        <v>10019</v>
      </c>
      <c r="C294" t="s">
        <v>3582</v>
      </c>
      <c r="D294" t="s">
        <v>10020</v>
      </c>
      <c r="E294" t="s">
        <v>3581</v>
      </c>
      <c r="F294" s="4">
        <v>4.6764285714285698</v>
      </c>
      <c r="G294" s="4">
        <v>4.7</v>
      </c>
      <c r="H294" s="4">
        <v>0.75329997116742697</v>
      </c>
      <c r="I294" s="4">
        <v>6.2</v>
      </c>
      <c r="J294" s="4">
        <v>2.9</v>
      </c>
      <c r="K294" s="4">
        <v>4.5</v>
      </c>
      <c r="L294" s="4">
        <v>5.125</v>
      </c>
      <c r="M294" s="4">
        <v>28</v>
      </c>
    </row>
    <row r="295" spans="1:13" x14ac:dyDescent="0.2">
      <c r="A295" s="3">
        <v>36951</v>
      </c>
      <c r="B295" t="s">
        <v>10023</v>
      </c>
      <c r="C295" t="s">
        <v>3594</v>
      </c>
      <c r="D295" t="s">
        <v>10024</v>
      </c>
      <c r="E295" t="s">
        <v>3593</v>
      </c>
      <c r="F295" s="4">
        <v>3.4767857142857101</v>
      </c>
      <c r="G295" s="4">
        <v>3.6</v>
      </c>
      <c r="H295" s="4">
        <v>0.72364332103920903</v>
      </c>
      <c r="I295" s="4">
        <v>4.8</v>
      </c>
      <c r="J295" s="4">
        <v>2.1</v>
      </c>
      <c r="K295" s="4">
        <v>2.95</v>
      </c>
      <c r="L295" s="4">
        <v>3.9249999999999998</v>
      </c>
      <c r="M295" s="4">
        <v>28</v>
      </c>
    </row>
    <row r="296" spans="1:13" x14ac:dyDescent="0.2">
      <c r="A296" s="3">
        <v>36951</v>
      </c>
      <c r="B296" t="s">
        <v>10025</v>
      </c>
      <c r="C296" t="s">
        <v>3597</v>
      </c>
      <c r="D296" t="s">
        <v>10026</v>
      </c>
      <c r="E296" t="s">
        <v>3596</v>
      </c>
      <c r="F296" s="4">
        <v>3.2772413793103401</v>
      </c>
      <c r="G296" s="4">
        <v>3.3</v>
      </c>
      <c r="H296" s="4">
        <v>0.45792931887327698</v>
      </c>
      <c r="I296" s="4">
        <v>4</v>
      </c>
      <c r="J296" s="4">
        <v>2.2999999999999998</v>
      </c>
      <c r="K296" s="4">
        <v>3</v>
      </c>
      <c r="L296" s="4">
        <v>3.6</v>
      </c>
      <c r="M296" s="4">
        <v>29</v>
      </c>
    </row>
    <row r="297" spans="1:13" x14ac:dyDescent="0.2">
      <c r="A297" s="3">
        <v>36982</v>
      </c>
      <c r="B297" t="s">
        <v>8362</v>
      </c>
      <c r="C297" t="s">
        <v>3918</v>
      </c>
      <c r="D297" t="s">
        <v>8363</v>
      </c>
      <c r="E297" t="s">
        <v>3917</v>
      </c>
      <c r="F297" s="4">
        <v>13.882666666666699</v>
      </c>
      <c r="G297" s="4">
        <v>13.225</v>
      </c>
      <c r="H297" s="4">
        <v>2.0499098942911198</v>
      </c>
      <c r="I297" s="4">
        <v>20.51</v>
      </c>
      <c r="J297" s="4">
        <v>11</v>
      </c>
      <c r="K297" s="4">
        <v>12.72</v>
      </c>
      <c r="L297" s="4">
        <v>14.824999999999999</v>
      </c>
      <c r="M297" s="4">
        <v>30</v>
      </c>
    </row>
    <row r="298" spans="1:13" x14ac:dyDescent="0.2">
      <c r="A298" s="3">
        <v>36982</v>
      </c>
      <c r="B298" t="s">
        <v>8442</v>
      </c>
      <c r="C298" t="s">
        <v>3081</v>
      </c>
      <c r="D298" t="s">
        <v>8443</v>
      </c>
      <c r="E298" t="s">
        <v>3080</v>
      </c>
      <c r="F298" s="4">
        <v>6.9785909090909097</v>
      </c>
      <c r="G298" s="4">
        <v>7</v>
      </c>
      <c r="H298" s="4">
        <v>0.62915352499104504</v>
      </c>
      <c r="I298" s="4">
        <v>8.9</v>
      </c>
      <c r="J298" s="4">
        <v>6.02</v>
      </c>
      <c r="K298" s="4">
        <v>6.5250000000000004</v>
      </c>
      <c r="L298" s="4">
        <v>7.36</v>
      </c>
      <c r="M298" s="4">
        <v>22</v>
      </c>
    </row>
    <row r="299" spans="1:13" x14ac:dyDescent="0.2">
      <c r="A299" s="3">
        <v>36982</v>
      </c>
      <c r="B299" t="s">
        <v>8332</v>
      </c>
      <c r="C299" t="s">
        <v>3072</v>
      </c>
      <c r="D299" t="s">
        <v>8333</v>
      </c>
      <c r="E299" t="s">
        <v>3071</v>
      </c>
      <c r="F299" s="4">
        <v>6.8702592592592602</v>
      </c>
      <c r="G299" s="4">
        <v>6.88</v>
      </c>
      <c r="H299" s="4">
        <v>0.48246909766266899</v>
      </c>
      <c r="I299" s="4">
        <v>8.5500000000000007</v>
      </c>
      <c r="J299" s="4">
        <v>6.1</v>
      </c>
      <c r="K299" s="4">
        <v>6.5</v>
      </c>
      <c r="L299" s="4">
        <v>7.04</v>
      </c>
      <c r="M299" s="4">
        <v>27</v>
      </c>
    </row>
    <row r="300" spans="1:13" x14ac:dyDescent="0.2">
      <c r="A300" s="3">
        <v>36982</v>
      </c>
      <c r="B300" t="s">
        <v>8410</v>
      </c>
      <c r="C300" t="s">
        <v>3075</v>
      </c>
      <c r="D300" t="s">
        <v>8411</v>
      </c>
      <c r="E300" t="s">
        <v>3074</v>
      </c>
      <c r="F300" s="4">
        <v>5.93675</v>
      </c>
      <c r="G300" s="4">
        <v>5.915</v>
      </c>
      <c r="H300" s="4">
        <v>0.98908047925557796</v>
      </c>
      <c r="I300" s="4">
        <v>8.73</v>
      </c>
      <c r="J300" s="4">
        <v>4.5</v>
      </c>
      <c r="K300" s="4">
        <v>5.1924999999999999</v>
      </c>
      <c r="L300" s="4">
        <v>6.1050000000000004</v>
      </c>
      <c r="M300" s="4">
        <v>28</v>
      </c>
    </row>
    <row r="301" spans="1:13" x14ac:dyDescent="0.2">
      <c r="A301" s="3">
        <v>36982</v>
      </c>
      <c r="B301" t="s">
        <v>8404</v>
      </c>
      <c r="C301" t="s">
        <v>3114</v>
      </c>
      <c r="D301" t="s">
        <v>8405</v>
      </c>
      <c r="E301" t="s">
        <v>3113</v>
      </c>
      <c r="F301" s="4">
        <v>0.52410344827586197</v>
      </c>
      <c r="G301" s="4">
        <v>0.51</v>
      </c>
      <c r="H301" s="4">
        <v>8.0207919464524102E-2</v>
      </c>
      <c r="I301" s="4">
        <v>0.71</v>
      </c>
      <c r="J301" s="4">
        <v>0.3</v>
      </c>
      <c r="K301" s="4">
        <v>0.5</v>
      </c>
      <c r="L301" s="4">
        <v>0.56000000000000005</v>
      </c>
      <c r="M301" s="4">
        <v>29</v>
      </c>
    </row>
    <row r="302" spans="1:13" x14ac:dyDescent="0.2">
      <c r="A302" s="3">
        <v>36982</v>
      </c>
      <c r="B302" t="s">
        <v>8412</v>
      </c>
      <c r="C302" t="s">
        <v>3117</v>
      </c>
      <c r="D302" t="s">
        <v>8413</v>
      </c>
      <c r="E302" t="s">
        <v>3116</v>
      </c>
      <c r="F302" s="4">
        <v>0.44275862068965499</v>
      </c>
      <c r="G302" s="4">
        <v>0.43</v>
      </c>
      <c r="H302" s="4">
        <v>0.108591520049224</v>
      </c>
      <c r="I302" s="4">
        <v>0.72</v>
      </c>
      <c r="J302" s="4">
        <v>0.19</v>
      </c>
      <c r="K302" s="4">
        <v>0.37</v>
      </c>
      <c r="L302" s="4">
        <v>0.5</v>
      </c>
      <c r="M302" s="4">
        <v>29</v>
      </c>
    </row>
    <row r="303" spans="1:13" x14ac:dyDescent="0.2">
      <c r="A303" s="3">
        <v>36982</v>
      </c>
      <c r="B303" t="s">
        <v>8418</v>
      </c>
      <c r="C303" t="s">
        <v>3120</v>
      </c>
      <c r="D303" t="s">
        <v>8419</v>
      </c>
      <c r="E303" t="s">
        <v>3119</v>
      </c>
      <c r="F303" s="4">
        <v>0.59024137931034504</v>
      </c>
      <c r="G303" s="4">
        <v>0.54</v>
      </c>
      <c r="H303" s="4">
        <v>0.29635327074919199</v>
      </c>
      <c r="I303" s="4">
        <v>1.94</v>
      </c>
      <c r="J303" s="4">
        <v>0.39</v>
      </c>
      <c r="K303" s="4">
        <v>0.47</v>
      </c>
      <c r="L303" s="4">
        <v>0.56999999999999995</v>
      </c>
      <c r="M303" s="4">
        <v>29</v>
      </c>
    </row>
    <row r="304" spans="1:13" x14ac:dyDescent="0.2">
      <c r="A304" s="3">
        <v>36982</v>
      </c>
      <c r="B304" t="s">
        <v>8424</v>
      </c>
      <c r="C304" t="s">
        <v>3123</v>
      </c>
      <c r="D304" t="s">
        <v>8425</v>
      </c>
      <c r="E304" t="s">
        <v>3122</v>
      </c>
      <c r="F304" s="4">
        <v>0.60168965517241402</v>
      </c>
      <c r="G304" s="4">
        <v>0.46</v>
      </c>
      <c r="H304" s="4">
        <v>0.38737939168655899</v>
      </c>
      <c r="I304" s="4">
        <v>2.12</v>
      </c>
      <c r="J304" s="4">
        <v>0.36</v>
      </c>
      <c r="K304" s="4">
        <v>0.42</v>
      </c>
      <c r="L304" s="4">
        <v>0.57999999999999996</v>
      </c>
      <c r="M304" s="4">
        <v>29</v>
      </c>
    </row>
    <row r="305" spans="1:13" x14ac:dyDescent="0.2">
      <c r="A305" s="3">
        <v>36982</v>
      </c>
      <c r="B305" t="s">
        <v>8430</v>
      </c>
      <c r="C305" t="s">
        <v>3126</v>
      </c>
      <c r="D305" t="s">
        <v>8431</v>
      </c>
      <c r="E305" t="s">
        <v>3125</v>
      </c>
      <c r="F305" s="4">
        <v>0.566034482758621</v>
      </c>
      <c r="G305" s="4">
        <v>0.51</v>
      </c>
      <c r="H305" s="4">
        <v>0.17850259757185999</v>
      </c>
      <c r="I305" s="4">
        <v>1.1499999999999999</v>
      </c>
      <c r="J305" s="4">
        <v>0.38</v>
      </c>
      <c r="K305" s="4">
        <v>0.46</v>
      </c>
      <c r="L305" s="4">
        <v>0.59</v>
      </c>
      <c r="M305" s="4">
        <v>29</v>
      </c>
    </row>
    <row r="306" spans="1:13" x14ac:dyDescent="0.2">
      <c r="A306" s="3">
        <v>36982</v>
      </c>
      <c r="B306" t="s">
        <v>8436</v>
      </c>
      <c r="C306" t="s">
        <v>3129</v>
      </c>
      <c r="D306" t="s">
        <v>8437</v>
      </c>
      <c r="E306" t="s">
        <v>3128</v>
      </c>
      <c r="F306" s="4">
        <v>0.78337931034482799</v>
      </c>
      <c r="G306" s="4">
        <v>0.72</v>
      </c>
      <c r="H306" s="4">
        <v>0.21643481595309499</v>
      </c>
      <c r="I306" s="4">
        <v>1.58</v>
      </c>
      <c r="J306" s="4">
        <v>0.5</v>
      </c>
      <c r="K306" s="4">
        <v>0.68</v>
      </c>
      <c r="L306" s="4">
        <v>0.78</v>
      </c>
      <c r="M306" s="4">
        <v>29</v>
      </c>
    </row>
    <row r="307" spans="1:13" x14ac:dyDescent="0.2">
      <c r="A307" s="3">
        <v>36982</v>
      </c>
      <c r="B307" t="s">
        <v>8444</v>
      </c>
      <c r="C307" t="s">
        <v>3132</v>
      </c>
      <c r="D307" t="s">
        <v>8445</v>
      </c>
      <c r="E307" t="s">
        <v>3131</v>
      </c>
      <c r="F307" s="4">
        <v>0.64751724137930999</v>
      </c>
      <c r="G307" s="4">
        <v>0.61</v>
      </c>
      <c r="H307" s="4">
        <v>0.16976930159350601</v>
      </c>
      <c r="I307" s="4">
        <v>1.32</v>
      </c>
      <c r="J307" s="4">
        <v>0.4</v>
      </c>
      <c r="K307" s="4">
        <v>0.56999999999999995</v>
      </c>
      <c r="L307" s="4">
        <v>0.68</v>
      </c>
      <c r="M307" s="4">
        <v>29</v>
      </c>
    </row>
    <row r="308" spans="1:13" x14ac:dyDescent="0.2">
      <c r="A308" s="3">
        <v>36982</v>
      </c>
      <c r="B308" t="s">
        <v>8438</v>
      </c>
      <c r="C308" t="s">
        <v>3087</v>
      </c>
      <c r="D308" t="s">
        <v>8439</v>
      </c>
      <c r="E308" t="s">
        <v>3086</v>
      </c>
      <c r="F308" s="4">
        <v>6.6635</v>
      </c>
      <c r="G308" s="4">
        <v>6.35</v>
      </c>
      <c r="H308" s="4">
        <v>0.82562432517204198</v>
      </c>
      <c r="I308" s="4">
        <v>8.6199999999999992</v>
      </c>
      <c r="J308" s="4">
        <v>5.69</v>
      </c>
      <c r="K308" s="4">
        <v>6.1974999999999998</v>
      </c>
      <c r="L308" s="4">
        <v>6.9</v>
      </c>
      <c r="M308" s="4">
        <v>20</v>
      </c>
    </row>
    <row r="309" spans="1:13" x14ac:dyDescent="0.2">
      <c r="A309" s="3">
        <v>36982</v>
      </c>
      <c r="B309" t="s">
        <v>10021</v>
      </c>
      <c r="C309" t="s">
        <v>4324</v>
      </c>
      <c r="D309" t="s">
        <v>10022</v>
      </c>
      <c r="E309" t="s">
        <v>4323</v>
      </c>
      <c r="F309" s="4">
        <v>1.732</v>
      </c>
      <c r="G309" s="4">
        <v>1.8</v>
      </c>
      <c r="H309" s="4">
        <v>0.39787979759386299</v>
      </c>
      <c r="I309" s="4">
        <v>2.6</v>
      </c>
      <c r="J309" s="4">
        <v>0.8</v>
      </c>
      <c r="K309" s="4">
        <v>1.5</v>
      </c>
      <c r="L309" s="4">
        <v>1.9</v>
      </c>
      <c r="M309" s="4">
        <v>25</v>
      </c>
    </row>
    <row r="310" spans="1:13" x14ac:dyDescent="0.2">
      <c r="A310" s="3">
        <v>36982</v>
      </c>
      <c r="B310" t="s">
        <v>8432</v>
      </c>
      <c r="C310" t="s">
        <v>3939</v>
      </c>
      <c r="D310" t="s">
        <v>8433</v>
      </c>
      <c r="E310" t="s">
        <v>3947</v>
      </c>
      <c r="F310" s="4">
        <v>9.5206448275862101</v>
      </c>
      <c r="G310" s="4">
        <v>9.43</v>
      </c>
      <c r="H310" s="4">
        <v>0.227678745457289</v>
      </c>
      <c r="I310" s="4">
        <v>10.14</v>
      </c>
      <c r="J310" s="4">
        <v>9.2799999999999994</v>
      </c>
      <c r="K310" s="4">
        <v>9.4</v>
      </c>
      <c r="L310" s="4">
        <v>9.56</v>
      </c>
      <c r="M310" s="4">
        <v>29</v>
      </c>
    </row>
    <row r="311" spans="1:13" x14ac:dyDescent="0.2">
      <c r="A311" s="3">
        <v>36982</v>
      </c>
      <c r="B311" t="s">
        <v>8440</v>
      </c>
      <c r="C311" t="s">
        <v>3942</v>
      </c>
      <c r="D311" t="s">
        <v>8441</v>
      </c>
      <c r="E311" t="s">
        <v>3949</v>
      </c>
      <c r="F311" s="4">
        <v>9.6250896551724097</v>
      </c>
      <c r="G311" s="4">
        <v>9.51</v>
      </c>
      <c r="H311" s="4">
        <v>0.25660916271474499</v>
      </c>
      <c r="I311" s="4">
        <v>10.210000000000001</v>
      </c>
      <c r="J311" s="4">
        <v>9.33</v>
      </c>
      <c r="K311" s="4">
        <v>9.4689999999999994</v>
      </c>
      <c r="L311" s="4">
        <v>9.76</v>
      </c>
      <c r="M311" s="4">
        <v>29</v>
      </c>
    </row>
    <row r="312" spans="1:13" x14ac:dyDescent="0.2">
      <c r="A312" s="3">
        <v>36982</v>
      </c>
      <c r="B312" t="s">
        <v>8446</v>
      </c>
      <c r="C312" t="s">
        <v>3952</v>
      </c>
      <c r="D312" t="s">
        <v>8447</v>
      </c>
      <c r="E312" t="s">
        <v>3951</v>
      </c>
      <c r="F312" s="4">
        <v>9.6861931034482804</v>
      </c>
      <c r="G312" s="4">
        <v>9.6199999999999992</v>
      </c>
      <c r="H312" s="4">
        <v>0.24388147872486099</v>
      </c>
      <c r="I312" s="4">
        <v>10.3</v>
      </c>
      <c r="J312" s="4">
        <v>9.36</v>
      </c>
      <c r="K312" s="4">
        <v>9.5481999999999996</v>
      </c>
      <c r="L312" s="4">
        <v>9.7799999999999994</v>
      </c>
      <c r="M312" s="4">
        <v>29</v>
      </c>
    </row>
    <row r="313" spans="1:13" x14ac:dyDescent="0.2">
      <c r="A313" s="3">
        <v>36982</v>
      </c>
      <c r="B313" t="s">
        <v>8360</v>
      </c>
      <c r="C313" t="s">
        <v>3936</v>
      </c>
      <c r="D313" t="s">
        <v>8361</v>
      </c>
      <c r="E313" t="s">
        <v>3935</v>
      </c>
      <c r="F313" s="4">
        <v>10.0890633333333</v>
      </c>
      <c r="G313" s="4">
        <v>10.0563</v>
      </c>
      <c r="H313" s="4">
        <v>0.29378847244272499</v>
      </c>
      <c r="I313" s="4">
        <v>10.76</v>
      </c>
      <c r="J313" s="4">
        <v>9.4700000000000006</v>
      </c>
      <c r="K313" s="4">
        <v>9.9267249999999994</v>
      </c>
      <c r="L313" s="4">
        <v>10.2525</v>
      </c>
      <c r="M313" s="4">
        <v>30</v>
      </c>
    </row>
    <row r="314" spans="1:13" x14ac:dyDescent="0.2">
      <c r="A314" s="3">
        <v>36982</v>
      </c>
      <c r="B314" t="s">
        <v>8448</v>
      </c>
      <c r="C314" t="s">
        <v>3939</v>
      </c>
      <c r="D314" t="s">
        <v>8449</v>
      </c>
      <c r="E314" t="s">
        <v>3938</v>
      </c>
      <c r="F314" s="4">
        <v>10.735429999999999</v>
      </c>
      <c r="G314" s="4">
        <v>10.670349999999999</v>
      </c>
      <c r="H314" s="4">
        <v>0.46028088811672102</v>
      </c>
      <c r="I314" s="4">
        <v>12.061</v>
      </c>
      <c r="J314" s="4">
        <v>9.89</v>
      </c>
      <c r="K314" s="4">
        <v>10.4475</v>
      </c>
      <c r="L314" s="4">
        <v>10.94</v>
      </c>
      <c r="M314" s="4">
        <v>30</v>
      </c>
    </row>
    <row r="315" spans="1:13" x14ac:dyDescent="0.2">
      <c r="A315" s="3">
        <v>36982</v>
      </c>
      <c r="B315" t="s">
        <v>10011</v>
      </c>
      <c r="C315" t="s">
        <v>3579</v>
      </c>
      <c r="D315" t="s">
        <v>10012</v>
      </c>
      <c r="E315" t="s">
        <v>3578</v>
      </c>
      <c r="F315" s="4">
        <v>2.9910000000000001</v>
      </c>
      <c r="G315" s="4">
        <v>3.1</v>
      </c>
      <c r="H315" s="4">
        <v>0.53579042480278105</v>
      </c>
      <c r="I315" s="4">
        <v>4</v>
      </c>
      <c r="J315" s="4">
        <v>2</v>
      </c>
      <c r="K315" s="4">
        <v>2.57</v>
      </c>
      <c r="L315" s="4">
        <v>3.3</v>
      </c>
      <c r="M315" s="4">
        <v>30</v>
      </c>
    </row>
    <row r="316" spans="1:13" x14ac:dyDescent="0.2">
      <c r="A316" s="3">
        <v>36982</v>
      </c>
      <c r="B316" t="s">
        <v>10019</v>
      </c>
      <c r="C316" t="s">
        <v>3582</v>
      </c>
      <c r="D316" t="s">
        <v>10020</v>
      </c>
      <c r="E316" t="s">
        <v>3581</v>
      </c>
      <c r="F316" s="4">
        <v>4.5203448275862099</v>
      </c>
      <c r="G316" s="4">
        <v>4.7</v>
      </c>
      <c r="H316" s="4">
        <v>0.77419304882392903</v>
      </c>
      <c r="I316" s="4">
        <v>6.2</v>
      </c>
      <c r="J316" s="4">
        <v>2.8</v>
      </c>
      <c r="K316" s="4">
        <v>4</v>
      </c>
      <c r="L316" s="4">
        <v>4.9000000000000004</v>
      </c>
      <c r="M316" s="4">
        <v>29</v>
      </c>
    </row>
    <row r="317" spans="1:13" x14ac:dyDescent="0.2">
      <c r="A317" s="3">
        <v>36982</v>
      </c>
      <c r="B317" t="s">
        <v>10023</v>
      </c>
      <c r="C317" t="s">
        <v>3591</v>
      </c>
      <c r="D317" t="s">
        <v>10024</v>
      </c>
      <c r="E317" t="s">
        <v>3590</v>
      </c>
      <c r="F317" s="4">
        <v>2.6310344827586198</v>
      </c>
      <c r="G317" s="4">
        <v>2.61</v>
      </c>
      <c r="H317" s="4">
        <v>0.66264267912431096</v>
      </c>
      <c r="I317" s="4">
        <v>3.8</v>
      </c>
      <c r="J317" s="4">
        <v>1.4</v>
      </c>
      <c r="K317" s="4">
        <v>2</v>
      </c>
      <c r="L317" s="4">
        <v>3</v>
      </c>
      <c r="M317" s="4">
        <v>29</v>
      </c>
    </row>
    <row r="318" spans="1:13" x14ac:dyDescent="0.2">
      <c r="A318" s="3">
        <v>37012</v>
      </c>
      <c r="B318" t="s">
        <v>8362</v>
      </c>
      <c r="C318" t="s">
        <v>3918</v>
      </c>
      <c r="D318" t="s">
        <v>8363</v>
      </c>
      <c r="E318" t="s">
        <v>3917</v>
      </c>
      <c r="F318" s="4">
        <v>11.7231925925926</v>
      </c>
      <c r="G318" s="4">
        <v>12.05</v>
      </c>
      <c r="H318" s="4">
        <v>1.77065549833647</v>
      </c>
      <c r="I318" s="4">
        <v>15.95</v>
      </c>
      <c r="J318" s="4">
        <v>8.48</v>
      </c>
      <c r="K318" s="4">
        <v>10.25</v>
      </c>
      <c r="L318" s="4">
        <v>12.824999999999999</v>
      </c>
      <c r="M318" s="4">
        <v>27</v>
      </c>
    </row>
    <row r="319" spans="1:13" x14ac:dyDescent="0.2">
      <c r="A319" s="3">
        <v>37012</v>
      </c>
      <c r="B319" t="s">
        <v>8450</v>
      </c>
      <c r="C319" t="s">
        <v>3081</v>
      </c>
      <c r="D319" t="s">
        <v>8451</v>
      </c>
      <c r="E319" t="s">
        <v>3080</v>
      </c>
      <c r="F319" s="4">
        <v>6.9895652173913003</v>
      </c>
      <c r="G319" s="4">
        <v>6.89</v>
      </c>
      <c r="H319" s="4">
        <v>0.94414693704697195</v>
      </c>
      <c r="I319" s="4">
        <v>10.210000000000001</v>
      </c>
      <c r="J319" s="4">
        <v>5.8</v>
      </c>
      <c r="K319" s="4">
        <v>6.2850000000000001</v>
      </c>
      <c r="L319" s="4">
        <v>7.33</v>
      </c>
      <c r="M319" s="4">
        <v>23</v>
      </c>
    </row>
    <row r="320" spans="1:13" x14ac:dyDescent="0.2">
      <c r="A320" s="3">
        <v>37012</v>
      </c>
      <c r="B320" t="s">
        <v>8332</v>
      </c>
      <c r="C320" t="s">
        <v>3072</v>
      </c>
      <c r="D320" t="s">
        <v>8333</v>
      </c>
      <c r="E320" t="s">
        <v>3071</v>
      </c>
      <c r="F320" s="4">
        <v>6.5502692307692296</v>
      </c>
      <c r="G320" s="4">
        <v>6.4950000000000001</v>
      </c>
      <c r="H320" s="4">
        <v>0.50889948380341699</v>
      </c>
      <c r="I320" s="4">
        <v>7.6870000000000003</v>
      </c>
      <c r="J320" s="4">
        <v>5.5</v>
      </c>
      <c r="K320" s="4">
        <v>6.21</v>
      </c>
      <c r="L320" s="4">
        <v>6.7925000000000004</v>
      </c>
      <c r="M320" s="4">
        <v>26</v>
      </c>
    </row>
    <row r="321" spans="1:13" x14ac:dyDescent="0.2">
      <c r="A321" s="3">
        <v>37012</v>
      </c>
      <c r="B321" t="s">
        <v>8410</v>
      </c>
      <c r="C321" t="s">
        <v>3075</v>
      </c>
      <c r="D321" t="s">
        <v>8411</v>
      </c>
      <c r="E321" t="s">
        <v>3074</v>
      </c>
      <c r="F321" s="4">
        <v>5.7796071428571398</v>
      </c>
      <c r="G321" s="4">
        <v>5.58</v>
      </c>
      <c r="H321" s="4">
        <v>1.0711319156331001</v>
      </c>
      <c r="I321" s="4">
        <v>8.6999999999999993</v>
      </c>
      <c r="J321" s="4">
        <v>4.5</v>
      </c>
      <c r="K321" s="4">
        <v>5</v>
      </c>
      <c r="L321" s="4">
        <v>6.0647500000000001</v>
      </c>
      <c r="M321" s="4">
        <v>28</v>
      </c>
    </row>
    <row r="322" spans="1:13" x14ac:dyDescent="0.2">
      <c r="A322" s="3">
        <v>37012</v>
      </c>
      <c r="B322" t="s">
        <v>8412</v>
      </c>
      <c r="C322" t="s">
        <v>3114</v>
      </c>
      <c r="D322" t="s">
        <v>8413</v>
      </c>
      <c r="E322" t="s">
        <v>3113</v>
      </c>
      <c r="F322" s="4">
        <v>0.29660714285714301</v>
      </c>
      <c r="G322" s="4">
        <v>0.2455</v>
      </c>
      <c r="H322" s="4">
        <v>0.12779246464938401</v>
      </c>
      <c r="I322" s="4">
        <v>0.63</v>
      </c>
      <c r="J322" s="4">
        <v>0.1</v>
      </c>
      <c r="K322" s="4">
        <v>0.2</v>
      </c>
      <c r="L322" s="4">
        <v>0.40250000000000002</v>
      </c>
      <c r="M322" s="4">
        <v>28</v>
      </c>
    </row>
    <row r="323" spans="1:13" x14ac:dyDescent="0.2">
      <c r="A323" s="3">
        <v>37012</v>
      </c>
      <c r="B323" t="s">
        <v>8418</v>
      </c>
      <c r="C323" t="s">
        <v>3117</v>
      </c>
      <c r="D323" t="s">
        <v>8419</v>
      </c>
      <c r="E323" t="s">
        <v>3116</v>
      </c>
      <c r="F323" s="4">
        <v>0.47135714285714297</v>
      </c>
      <c r="G323" s="4">
        <v>0.47</v>
      </c>
      <c r="H323" s="4">
        <v>0.11072462146669</v>
      </c>
      <c r="I323" s="4">
        <v>0.7</v>
      </c>
      <c r="J323" s="4">
        <v>0.14000000000000001</v>
      </c>
      <c r="K323" s="4">
        <v>0.40749999999999997</v>
      </c>
      <c r="L323" s="4">
        <v>0.54500000000000004</v>
      </c>
      <c r="M323" s="4">
        <v>28</v>
      </c>
    </row>
    <row r="324" spans="1:13" x14ac:dyDescent="0.2">
      <c r="A324" s="3">
        <v>37012</v>
      </c>
      <c r="B324" t="s">
        <v>8424</v>
      </c>
      <c r="C324" t="s">
        <v>3120</v>
      </c>
      <c r="D324" t="s">
        <v>8425</v>
      </c>
      <c r="E324" t="s">
        <v>3119</v>
      </c>
      <c r="F324" s="4">
        <v>0.47471428571428598</v>
      </c>
      <c r="G324" s="4">
        <v>0.43</v>
      </c>
      <c r="H324" s="4">
        <v>0.21476323865421801</v>
      </c>
      <c r="I324" s="4">
        <v>1.5</v>
      </c>
      <c r="J324" s="4">
        <v>0.25</v>
      </c>
      <c r="K324" s="4">
        <v>0.40749999999999997</v>
      </c>
      <c r="L324" s="4">
        <v>0.48</v>
      </c>
      <c r="M324" s="4">
        <v>28</v>
      </c>
    </row>
    <row r="325" spans="1:13" x14ac:dyDescent="0.2">
      <c r="A325" s="3">
        <v>37012</v>
      </c>
      <c r="B325" t="s">
        <v>8430</v>
      </c>
      <c r="C325" t="s">
        <v>3123</v>
      </c>
      <c r="D325" t="s">
        <v>8431</v>
      </c>
      <c r="E325" t="s">
        <v>3122</v>
      </c>
      <c r="F325" s="4">
        <v>0.58014285714285696</v>
      </c>
      <c r="G325" s="4">
        <v>0.51</v>
      </c>
      <c r="H325" s="4">
        <v>0.31165064893904398</v>
      </c>
      <c r="I325" s="4">
        <v>2.1</v>
      </c>
      <c r="J325" s="4">
        <v>0.42</v>
      </c>
      <c r="K325" s="4">
        <v>0.46500000000000002</v>
      </c>
      <c r="L325" s="4">
        <v>0.55125000000000002</v>
      </c>
      <c r="M325" s="4">
        <v>28</v>
      </c>
    </row>
    <row r="326" spans="1:13" x14ac:dyDescent="0.2">
      <c r="A326" s="3">
        <v>37012</v>
      </c>
      <c r="B326" t="s">
        <v>8436</v>
      </c>
      <c r="C326" t="s">
        <v>3126</v>
      </c>
      <c r="D326" t="s">
        <v>8437</v>
      </c>
      <c r="E326" t="s">
        <v>3125</v>
      </c>
      <c r="F326" s="4">
        <v>0.75800000000000001</v>
      </c>
      <c r="G326" s="4">
        <v>0.71499999999999997</v>
      </c>
      <c r="H326" s="4">
        <v>0.18131944391250701</v>
      </c>
      <c r="I326" s="4">
        <v>1.55</v>
      </c>
      <c r="J326" s="4">
        <v>0.6</v>
      </c>
      <c r="K326" s="4">
        <v>0.6875</v>
      </c>
      <c r="L326" s="4">
        <v>0.76049999999999995</v>
      </c>
      <c r="M326" s="4">
        <v>28</v>
      </c>
    </row>
    <row r="327" spans="1:13" x14ac:dyDescent="0.2">
      <c r="A327" s="3">
        <v>37012</v>
      </c>
      <c r="B327" t="s">
        <v>8444</v>
      </c>
      <c r="C327" t="s">
        <v>3129</v>
      </c>
      <c r="D327" t="s">
        <v>8445</v>
      </c>
      <c r="E327" t="s">
        <v>3128</v>
      </c>
      <c r="F327" s="4">
        <v>0.63371428571428601</v>
      </c>
      <c r="G327" s="4">
        <v>0.61</v>
      </c>
      <c r="H327" s="4">
        <v>0.12300763515684</v>
      </c>
      <c r="I327" s="4">
        <v>0.96</v>
      </c>
      <c r="J327" s="4">
        <v>0.45</v>
      </c>
      <c r="K327" s="4">
        <v>0.54249999999999998</v>
      </c>
      <c r="L327" s="4">
        <v>0.68500000000000005</v>
      </c>
      <c r="M327" s="4">
        <v>28</v>
      </c>
    </row>
    <row r="328" spans="1:13" x14ac:dyDescent="0.2">
      <c r="A328" s="3">
        <v>37012</v>
      </c>
      <c r="B328" t="s">
        <v>8452</v>
      </c>
      <c r="C328" t="s">
        <v>3132</v>
      </c>
      <c r="D328" t="s">
        <v>8453</v>
      </c>
      <c r="E328" t="s">
        <v>3131</v>
      </c>
      <c r="F328" s="4">
        <v>0.72110714285714295</v>
      </c>
      <c r="G328" s="4">
        <v>0.73</v>
      </c>
      <c r="H328" s="4">
        <v>0.128971814114476</v>
      </c>
      <c r="I328" s="4">
        <v>0.97199999999999998</v>
      </c>
      <c r="J328" s="4">
        <v>0.45</v>
      </c>
      <c r="K328" s="4">
        <v>0.67500000000000004</v>
      </c>
      <c r="L328" s="4">
        <v>0.79925000000000002</v>
      </c>
      <c r="M328" s="4">
        <v>28</v>
      </c>
    </row>
    <row r="329" spans="1:13" x14ac:dyDescent="0.2">
      <c r="A329" s="3">
        <v>37012</v>
      </c>
      <c r="B329" t="s">
        <v>8438</v>
      </c>
      <c r="C329" t="s">
        <v>3087</v>
      </c>
      <c r="D329" t="s">
        <v>8439</v>
      </c>
      <c r="E329" t="s">
        <v>3086</v>
      </c>
      <c r="F329" s="4">
        <v>6.4442105263157901</v>
      </c>
      <c r="G329" s="4">
        <v>6.2</v>
      </c>
      <c r="H329" s="4">
        <v>0.71172182291705399</v>
      </c>
      <c r="I329" s="4">
        <v>8</v>
      </c>
      <c r="J329" s="4">
        <v>5.53</v>
      </c>
      <c r="K329" s="4">
        <v>5.9850000000000003</v>
      </c>
      <c r="L329" s="4">
        <v>6.95</v>
      </c>
      <c r="M329" s="4">
        <v>19</v>
      </c>
    </row>
    <row r="330" spans="1:13" x14ac:dyDescent="0.2">
      <c r="A330" s="3">
        <v>37012</v>
      </c>
      <c r="B330" t="s">
        <v>10021</v>
      </c>
      <c r="C330" t="s">
        <v>4324</v>
      </c>
      <c r="D330" t="s">
        <v>10022</v>
      </c>
      <c r="E330" t="s">
        <v>4323</v>
      </c>
      <c r="F330" s="4">
        <v>1.7596551724137901</v>
      </c>
      <c r="G330" s="4">
        <v>1.8</v>
      </c>
      <c r="H330" s="4">
        <v>0.31507915965244498</v>
      </c>
      <c r="I330" s="4">
        <v>2.6</v>
      </c>
      <c r="J330" s="4">
        <v>1.1000000000000001</v>
      </c>
      <c r="K330" s="4">
        <v>1.5</v>
      </c>
      <c r="L330" s="4">
        <v>2</v>
      </c>
      <c r="M330" s="4">
        <v>29</v>
      </c>
    </row>
    <row r="331" spans="1:13" x14ac:dyDescent="0.2">
      <c r="A331" s="3">
        <v>37012</v>
      </c>
      <c r="B331" t="s">
        <v>8440</v>
      </c>
      <c r="C331" t="s">
        <v>3939</v>
      </c>
      <c r="D331" t="s">
        <v>8441</v>
      </c>
      <c r="E331" t="s">
        <v>3947</v>
      </c>
      <c r="F331" s="4">
        <v>9.2138607142857101</v>
      </c>
      <c r="G331" s="4">
        <v>9.15</v>
      </c>
      <c r="H331" s="4">
        <v>0.21742272077816999</v>
      </c>
      <c r="I331" s="4">
        <v>10.090999999999999</v>
      </c>
      <c r="J331" s="4">
        <v>9</v>
      </c>
      <c r="K331" s="4">
        <v>9.0975000000000001</v>
      </c>
      <c r="L331" s="4">
        <v>9.2348250000000007</v>
      </c>
      <c r="M331" s="4">
        <v>28</v>
      </c>
    </row>
    <row r="332" spans="1:13" x14ac:dyDescent="0.2">
      <c r="A332" s="3">
        <v>37012</v>
      </c>
      <c r="B332" t="s">
        <v>8446</v>
      </c>
      <c r="C332" t="s">
        <v>3942</v>
      </c>
      <c r="D332" t="s">
        <v>8447</v>
      </c>
      <c r="E332" t="s">
        <v>3949</v>
      </c>
      <c r="F332" s="4">
        <v>9.2706928571428602</v>
      </c>
      <c r="G332" s="4">
        <v>9.1999999999999993</v>
      </c>
      <c r="H332" s="4">
        <v>0.22667099003813401</v>
      </c>
      <c r="I332" s="4">
        <v>10.137</v>
      </c>
      <c r="J332" s="4">
        <v>9</v>
      </c>
      <c r="K332" s="4">
        <v>9.1374999999999993</v>
      </c>
      <c r="L332" s="4">
        <v>9.3370499999999996</v>
      </c>
      <c r="M332" s="4">
        <v>28</v>
      </c>
    </row>
    <row r="333" spans="1:13" x14ac:dyDescent="0.2">
      <c r="A333" s="3">
        <v>37012</v>
      </c>
      <c r="B333" t="s">
        <v>8454</v>
      </c>
      <c r="C333" t="s">
        <v>3952</v>
      </c>
      <c r="D333" t="s">
        <v>8455</v>
      </c>
      <c r="E333" t="s">
        <v>3951</v>
      </c>
      <c r="F333" s="4">
        <v>9.3409571428571407</v>
      </c>
      <c r="G333" s="4">
        <v>9.3000000000000007</v>
      </c>
      <c r="H333" s="4">
        <v>0.244500199846273</v>
      </c>
      <c r="I333" s="4">
        <v>10.196</v>
      </c>
      <c r="J333" s="4">
        <v>9</v>
      </c>
      <c r="K333" s="4">
        <v>9.1974999999999998</v>
      </c>
      <c r="L333" s="4">
        <v>9.4449500000000004</v>
      </c>
      <c r="M333" s="4">
        <v>28</v>
      </c>
    </row>
    <row r="334" spans="1:13" x14ac:dyDescent="0.2">
      <c r="A334" s="3">
        <v>37012</v>
      </c>
      <c r="B334" t="s">
        <v>8360</v>
      </c>
      <c r="C334" t="s">
        <v>3936</v>
      </c>
      <c r="D334" t="s">
        <v>8361</v>
      </c>
      <c r="E334" t="s">
        <v>3935</v>
      </c>
      <c r="F334" s="4">
        <v>9.6586379310344803</v>
      </c>
      <c r="G334" s="4">
        <v>9.5500000000000007</v>
      </c>
      <c r="H334" s="4">
        <v>0.29228890113060702</v>
      </c>
      <c r="I334" s="4">
        <v>10.712</v>
      </c>
      <c r="J334" s="4">
        <v>9.3000000000000007</v>
      </c>
      <c r="K334" s="4">
        <v>9.5</v>
      </c>
      <c r="L334" s="4">
        <v>9.76</v>
      </c>
      <c r="M334" s="4">
        <v>29</v>
      </c>
    </row>
    <row r="335" spans="1:13" x14ac:dyDescent="0.2">
      <c r="A335" s="3">
        <v>37012</v>
      </c>
      <c r="B335" t="s">
        <v>8448</v>
      </c>
      <c r="C335" t="s">
        <v>3939</v>
      </c>
      <c r="D335" t="s">
        <v>8449</v>
      </c>
      <c r="E335" t="s">
        <v>3938</v>
      </c>
      <c r="F335" s="4">
        <v>10.345060714285699</v>
      </c>
      <c r="G335" s="4">
        <v>10.24</v>
      </c>
      <c r="H335" s="4">
        <v>0.44003018359374502</v>
      </c>
      <c r="I335" s="4">
        <v>12.032</v>
      </c>
      <c r="J335" s="4">
        <v>9.8800000000000008</v>
      </c>
      <c r="K335" s="4">
        <v>10.1105</v>
      </c>
      <c r="L335" s="4">
        <v>10.395</v>
      </c>
      <c r="M335" s="4">
        <v>28</v>
      </c>
    </row>
    <row r="336" spans="1:13" x14ac:dyDescent="0.2">
      <c r="A336" s="3">
        <v>37012</v>
      </c>
      <c r="B336" t="s">
        <v>10011</v>
      </c>
      <c r="C336" t="s">
        <v>3579</v>
      </c>
      <c r="D336" t="s">
        <v>10012</v>
      </c>
      <c r="E336" t="s">
        <v>3578</v>
      </c>
      <c r="F336" s="4">
        <v>2.4996551724137901</v>
      </c>
      <c r="G336" s="4">
        <v>2.54</v>
      </c>
      <c r="H336" s="4">
        <v>0.53720495396224399</v>
      </c>
      <c r="I336" s="4">
        <v>3.2</v>
      </c>
      <c r="J336" s="4">
        <v>1.1000000000000001</v>
      </c>
      <c r="K336" s="4">
        <v>2.2000000000000002</v>
      </c>
      <c r="L336" s="4">
        <v>2.9</v>
      </c>
      <c r="M336" s="4">
        <v>29</v>
      </c>
    </row>
    <row r="337" spans="1:13" x14ac:dyDescent="0.2">
      <c r="A337" s="3">
        <v>37012</v>
      </c>
      <c r="B337" t="s">
        <v>10019</v>
      </c>
      <c r="C337" t="s">
        <v>3582</v>
      </c>
      <c r="D337" t="s">
        <v>10020</v>
      </c>
      <c r="E337" t="s">
        <v>3581</v>
      </c>
      <c r="F337" s="4">
        <v>4.4246428571428602</v>
      </c>
      <c r="G337" s="4">
        <v>4.5</v>
      </c>
      <c r="H337" s="4">
        <v>0.79031396547268695</v>
      </c>
      <c r="I337" s="4">
        <v>6.2</v>
      </c>
      <c r="J337" s="4">
        <v>2.8</v>
      </c>
      <c r="K337" s="4">
        <v>4</v>
      </c>
      <c r="L337" s="4">
        <v>4.8</v>
      </c>
      <c r="M337" s="4">
        <v>28</v>
      </c>
    </row>
    <row r="338" spans="1:13" x14ac:dyDescent="0.2">
      <c r="A338" s="3">
        <v>37012</v>
      </c>
      <c r="B338" t="s">
        <v>10025</v>
      </c>
      <c r="C338" t="s">
        <v>3594</v>
      </c>
      <c r="D338" t="s">
        <v>10026</v>
      </c>
      <c r="E338" t="s">
        <v>3593</v>
      </c>
      <c r="F338" s="4">
        <v>1.66222222222222</v>
      </c>
      <c r="G338" s="4">
        <v>1.6</v>
      </c>
      <c r="H338" s="4">
        <v>0.45192182214774002</v>
      </c>
      <c r="I338" s="4">
        <v>2.5</v>
      </c>
      <c r="J338" s="4">
        <v>0.7</v>
      </c>
      <c r="K338" s="4">
        <v>1.35</v>
      </c>
      <c r="L338" s="4">
        <v>2.0499999999999998</v>
      </c>
      <c r="M338" s="4">
        <v>27</v>
      </c>
    </row>
    <row r="339" spans="1:13" x14ac:dyDescent="0.2">
      <c r="A339" s="3">
        <v>37043</v>
      </c>
      <c r="B339" t="s">
        <v>8362</v>
      </c>
      <c r="C339" t="s">
        <v>3918</v>
      </c>
      <c r="D339" t="s">
        <v>8363</v>
      </c>
      <c r="E339" t="s">
        <v>3917</v>
      </c>
      <c r="F339" s="4">
        <v>10.8506451612903</v>
      </c>
      <c r="G339" s="4">
        <v>10.53</v>
      </c>
      <c r="H339" s="4">
        <v>1.9470831783017899</v>
      </c>
      <c r="I339" s="4">
        <v>18.510000000000002</v>
      </c>
      <c r="J339" s="4">
        <v>8.1999999999999993</v>
      </c>
      <c r="K339" s="4">
        <v>9.5950000000000006</v>
      </c>
      <c r="L339" s="4">
        <v>11.225</v>
      </c>
      <c r="M339" s="4">
        <v>31</v>
      </c>
    </row>
    <row r="340" spans="1:13" x14ac:dyDescent="0.2">
      <c r="A340" s="3">
        <v>37043</v>
      </c>
      <c r="B340" t="s">
        <v>8456</v>
      </c>
      <c r="C340" t="s">
        <v>3081</v>
      </c>
      <c r="D340" t="s">
        <v>8457</v>
      </c>
      <c r="E340" t="s">
        <v>3080</v>
      </c>
      <c r="F340" s="4">
        <v>6.835</v>
      </c>
      <c r="G340" s="4">
        <v>6.6950000000000003</v>
      </c>
      <c r="H340" s="4">
        <v>1.41596322404639</v>
      </c>
      <c r="I340" s="4">
        <v>11.96</v>
      </c>
      <c r="J340" s="4">
        <v>5</v>
      </c>
      <c r="K340" s="4">
        <v>6.1574999999999998</v>
      </c>
      <c r="L340" s="4">
        <v>7.05</v>
      </c>
      <c r="M340" s="4">
        <v>28</v>
      </c>
    </row>
    <row r="341" spans="1:13" x14ac:dyDescent="0.2">
      <c r="A341" s="3">
        <v>37043</v>
      </c>
      <c r="B341" t="s">
        <v>8332</v>
      </c>
      <c r="C341" t="s">
        <v>3072</v>
      </c>
      <c r="D341" t="s">
        <v>8333</v>
      </c>
      <c r="E341" t="s">
        <v>3071</v>
      </c>
      <c r="F341" s="4">
        <v>6.2271379310344797</v>
      </c>
      <c r="G341" s="4">
        <v>6.14</v>
      </c>
      <c r="H341" s="4">
        <v>0.44921405366467798</v>
      </c>
      <c r="I341" s="4">
        <v>7.6870000000000003</v>
      </c>
      <c r="J341" s="4">
        <v>5.5</v>
      </c>
      <c r="K341" s="4">
        <v>6</v>
      </c>
      <c r="L341" s="4">
        <v>6.43</v>
      </c>
      <c r="M341" s="4">
        <v>29</v>
      </c>
    </row>
    <row r="342" spans="1:13" x14ac:dyDescent="0.2">
      <c r="A342" s="3">
        <v>37043</v>
      </c>
      <c r="B342" t="s">
        <v>8410</v>
      </c>
      <c r="C342" t="s">
        <v>3075</v>
      </c>
      <c r="D342" t="s">
        <v>8411</v>
      </c>
      <c r="E342" t="s">
        <v>3074</v>
      </c>
      <c r="F342" s="4">
        <v>5.6382333333333303</v>
      </c>
      <c r="G342" s="4">
        <v>5.4950000000000001</v>
      </c>
      <c r="H342" s="4">
        <v>0.91135850409622299</v>
      </c>
      <c r="I342" s="4">
        <v>7.65</v>
      </c>
      <c r="J342" s="4">
        <v>4.5</v>
      </c>
      <c r="K342" s="4">
        <v>5</v>
      </c>
      <c r="L342" s="4">
        <v>6</v>
      </c>
      <c r="M342" s="4">
        <v>30</v>
      </c>
    </row>
    <row r="343" spans="1:13" x14ac:dyDescent="0.2">
      <c r="A343" s="3">
        <v>37043</v>
      </c>
      <c r="B343" t="s">
        <v>8458</v>
      </c>
      <c r="C343" t="s">
        <v>3135</v>
      </c>
      <c r="D343" t="s">
        <v>8459</v>
      </c>
      <c r="E343" t="s">
        <v>3134</v>
      </c>
      <c r="F343" s="4">
        <v>0.91139999999999999</v>
      </c>
      <c r="G343" s="4">
        <v>0.746</v>
      </c>
      <c r="H343" s="4">
        <v>0.49422405919750101</v>
      </c>
      <c r="I343" s="4">
        <v>2.2599999999999998</v>
      </c>
      <c r="J343" s="4">
        <v>0.42</v>
      </c>
      <c r="K343" s="4">
        <v>0.65</v>
      </c>
      <c r="L343" s="4">
        <v>0.95250000000000001</v>
      </c>
      <c r="M343" s="4">
        <v>30</v>
      </c>
    </row>
    <row r="344" spans="1:13" x14ac:dyDescent="0.2">
      <c r="A344" s="3">
        <v>37043</v>
      </c>
      <c r="B344" t="s">
        <v>8418</v>
      </c>
      <c r="C344" t="s">
        <v>3114</v>
      </c>
      <c r="D344" t="s">
        <v>8419</v>
      </c>
      <c r="E344" t="s">
        <v>3113</v>
      </c>
      <c r="F344" s="4">
        <v>0.36313333333333297</v>
      </c>
      <c r="G344" s="4">
        <v>0.33500000000000002</v>
      </c>
      <c r="H344" s="4">
        <v>8.3273845433805505E-2</v>
      </c>
      <c r="I344" s="4">
        <v>0.55000000000000004</v>
      </c>
      <c r="J344" s="4">
        <v>0.25</v>
      </c>
      <c r="K344" s="4">
        <v>0.29249999999999998</v>
      </c>
      <c r="L344" s="4">
        <v>0.41499999999999998</v>
      </c>
      <c r="M344" s="4">
        <v>30</v>
      </c>
    </row>
    <row r="345" spans="1:13" x14ac:dyDescent="0.2">
      <c r="A345" s="3">
        <v>37043</v>
      </c>
      <c r="B345" t="s">
        <v>8424</v>
      </c>
      <c r="C345" t="s">
        <v>3117</v>
      </c>
      <c r="D345" t="s">
        <v>8425</v>
      </c>
      <c r="E345" t="s">
        <v>3116</v>
      </c>
      <c r="F345" s="4">
        <v>0.41163333333333302</v>
      </c>
      <c r="G345" s="4">
        <v>0.41</v>
      </c>
      <c r="H345" s="4">
        <v>6.4749109078324596E-2</v>
      </c>
      <c r="I345" s="4">
        <v>0.61</v>
      </c>
      <c r="J345" s="4">
        <v>0.28000000000000003</v>
      </c>
      <c r="K345" s="4">
        <v>0.36249999999999999</v>
      </c>
      <c r="L345" s="4">
        <v>0.4375</v>
      </c>
      <c r="M345" s="4">
        <v>30</v>
      </c>
    </row>
    <row r="346" spans="1:13" x14ac:dyDescent="0.2">
      <c r="A346" s="3">
        <v>37043</v>
      </c>
      <c r="B346" t="s">
        <v>8430</v>
      </c>
      <c r="C346" t="s">
        <v>3120</v>
      </c>
      <c r="D346" t="s">
        <v>8431</v>
      </c>
      <c r="E346" t="s">
        <v>3119</v>
      </c>
      <c r="F346" s="4">
        <v>0.481833333333333</v>
      </c>
      <c r="G346" s="4">
        <v>0.49</v>
      </c>
      <c r="H346" s="4">
        <v>6.8663137393958407E-2</v>
      </c>
      <c r="I346" s="4">
        <v>0.68</v>
      </c>
      <c r="J346" s="4">
        <v>0.3</v>
      </c>
      <c r="K346" s="4">
        <v>0.44</v>
      </c>
      <c r="L346" s="4">
        <v>0.52</v>
      </c>
      <c r="M346" s="4">
        <v>30</v>
      </c>
    </row>
    <row r="347" spans="1:13" x14ac:dyDescent="0.2">
      <c r="A347" s="3">
        <v>37043</v>
      </c>
      <c r="B347" t="s">
        <v>8436</v>
      </c>
      <c r="C347" t="s">
        <v>3123</v>
      </c>
      <c r="D347" t="s">
        <v>8437</v>
      </c>
      <c r="E347" t="s">
        <v>3122</v>
      </c>
      <c r="F347" s="4">
        <v>0.783266666666667</v>
      </c>
      <c r="G347" s="4">
        <v>0.71</v>
      </c>
      <c r="H347" s="4">
        <v>0.30449754354179698</v>
      </c>
      <c r="I347" s="4">
        <v>2.14</v>
      </c>
      <c r="J347" s="4">
        <v>0.6</v>
      </c>
      <c r="K347" s="4">
        <v>0.67</v>
      </c>
      <c r="L347" s="4">
        <v>0.747</v>
      </c>
      <c r="M347" s="4">
        <v>30</v>
      </c>
    </row>
    <row r="348" spans="1:13" x14ac:dyDescent="0.2">
      <c r="A348" s="3">
        <v>37043</v>
      </c>
      <c r="B348" t="s">
        <v>8444</v>
      </c>
      <c r="C348" t="s">
        <v>3126</v>
      </c>
      <c r="D348" t="s">
        <v>8445</v>
      </c>
      <c r="E348" t="s">
        <v>3125</v>
      </c>
      <c r="F348" s="4">
        <v>0.66626666666666701</v>
      </c>
      <c r="G348" s="4">
        <v>0.59</v>
      </c>
      <c r="H348" s="4">
        <v>0.32021791430786301</v>
      </c>
      <c r="I348" s="4">
        <v>2.15</v>
      </c>
      <c r="J348" s="4">
        <v>0.44</v>
      </c>
      <c r="K348" s="4">
        <v>0.51249999999999996</v>
      </c>
      <c r="L348" s="4">
        <v>0.67249999999999999</v>
      </c>
      <c r="M348" s="4">
        <v>30</v>
      </c>
    </row>
    <row r="349" spans="1:13" x14ac:dyDescent="0.2">
      <c r="A349" s="3">
        <v>37043</v>
      </c>
      <c r="B349" t="s">
        <v>8452</v>
      </c>
      <c r="C349" t="s">
        <v>3129</v>
      </c>
      <c r="D349" t="s">
        <v>8453</v>
      </c>
      <c r="E349" t="s">
        <v>3128</v>
      </c>
      <c r="F349" s="4">
        <v>0.71906666666666696</v>
      </c>
      <c r="G349" s="4">
        <v>0.73</v>
      </c>
      <c r="H349" s="4">
        <v>0.146202253233576</v>
      </c>
      <c r="I349" s="4">
        <v>1.02</v>
      </c>
      <c r="J349" s="4">
        <v>0.45</v>
      </c>
      <c r="K349" s="4">
        <v>0.64249999999999996</v>
      </c>
      <c r="L349" s="4">
        <v>0.78</v>
      </c>
      <c r="M349" s="4">
        <v>30</v>
      </c>
    </row>
    <row r="350" spans="1:13" x14ac:dyDescent="0.2">
      <c r="A350" s="3">
        <v>37043</v>
      </c>
      <c r="B350" t="s">
        <v>8460</v>
      </c>
      <c r="C350" t="s">
        <v>3132</v>
      </c>
      <c r="D350" t="s">
        <v>8461</v>
      </c>
      <c r="E350" t="s">
        <v>3131</v>
      </c>
      <c r="F350" s="4">
        <v>0.78</v>
      </c>
      <c r="G350" s="4">
        <v>0.78</v>
      </c>
      <c r="H350" s="4"/>
      <c r="I350" s="4">
        <v>0.78</v>
      </c>
      <c r="J350" s="4">
        <v>0.78</v>
      </c>
      <c r="K350" s="4">
        <v>0.78</v>
      </c>
      <c r="L350" s="4">
        <v>0.78</v>
      </c>
      <c r="M350" s="4">
        <v>1</v>
      </c>
    </row>
    <row r="351" spans="1:13" x14ac:dyDescent="0.2">
      <c r="A351" s="3">
        <v>37043</v>
      </c>
      <c r="B351" t="s">
        <v>8438</v>
      </c>
      <c r="C351" t="s">
        <v>3087</v>
      </c>
      <c r="D351" t="s">
        <v>8439</v>
      </c>
      <c r="E351" t="s">
        <v>3086</v>
      </c>
      <c r="F351" s="4">
        <v>6.1809523809523803</v>
      </c>
      <c r="G351" s="4">
        <v>6.01</v>
      </c>
      <c r="H351" s="4">
        <v>0.56533091868307295</v>
      </c>
      <c r="I351" s="4">
        <v>7.3</v>
      </c>
      <c r="J351" s="4">
        <v>5.4</v>
      </c>
      <c r="K351" s="4">
        <v>5.69</v>
      </c>
      <c r="L351" s="4">
        <v>6.5</v>
      </c>
      <c r="M351" s="4">
        <v>21</v>
      </c>
    </row>
    <row r="352" spans="1:13" x14ac:dyDescent="0.2">
      <c r="A352" s="3">
        <v>37043</v>
      </c>
      <c r="B352" t="s">
        <v>8462</v>
      </c>
      <c r="C352" t="s">
        <v>3153</v>
      </c>
      <c r="D352" t="s">
        <v>8463</v>
      </c>
      <c r="E352" t="s">
        <v>3152</v>
      </c>
      <c r="F352" s="4">
        <v>0.35625000000000001</v>
      </c>
      <c r="G352" s="4">
        <v>0.34499999999999997</v>
      </c>
      <c r="H352" s="4">
        <v>7.9739158092704598E-2</v>
      </c>
      <c r="I352" s="4">
        <v>0.48</v>
      </c>
      <c r="J352" s="4">
        <v>0.22</v>
      </c>
      <c r="K352" s="4">
        <v>0.3075</v>
      </c>
      <c r="L352" s="4">
        <v>0.42749999999999999</v>
      </c>
      <c r="M352" s="4">
        <v>16</v>
      </c>
    </row>
    <row r="353" spans="1:13" x14ac:dyDescent="0.2">
      <c r="A353" s="3">
        <v>37043</v>
      </c>
      <c r="B353" t="s">
        <v>10021</v>
      </c>
      <c r="C353" t="s">
        <v>4324</v>
      </c>
      <c r="D353" t="s">
        <v>10022</v>
      </c>
      <c r="E353" t="s">
        <v>4323</v>
      </c>
      <c r="F353" s="4">
        <v>1.6293103448275901</v>
      </c>
      <c r="G353" s="4">
        <v>1.6</v>
      </c>
      <c r="H353" s="4">
        <v>0.26441216519564398</v>
      </c>
      <c r="I353" s="4">
        <v>2</v>
      </c>
      <c r="J353" s="4">
        <v>1</v>
      </c>
      <c r="K353" s="4">
        <v>1.5</v>
      </c>
      <c r="L353" s="4">
        <v>1.8</v>
      </c>
      <c r="M353" s="4">
        <v>29</v>
      </c>
    </row>
    <row r="354" spans="1:13" x14ac:dyDescent="0.2">
      <c r="A354" s="3">
        <v>37043</v>
      </c>
      <c r="B354" t="s">
        <v>8446</v>
      </c>
      <c r="C354" t="s">
        <v>3939</v>
      </c>
      <c r="D354" t="s">
        <v>8447</v>
      </c>
      <c r="E354" t="s">
        <v>3947</v>
      </c>
      <c r="F354" s="4">
        <v>9.2013724137931003</v>
      </c>
      <c r="G354" s="4">
        <v>9.17</v>
      </c>
      <c r="H354" s="4">
        <v>0.19068388930477101</v>
      </c>
      <c r="I354" s="4">
        <v>10.099</v>
      </c>
      <c r="J354" s="4">
        <v>9</v>
      </c>
      <c r="K354" s="4">
        <v>9.1199999999999992</v>
      </c>
      <c r="L354" s="4">
        <v>9.2286999999999999</v>
      </c>
      <c r="M354" s="4">
        <v>29</v>
      </c>
    </row>
    <row r="355" spans="1:13" x14ac:dyDescent="0.2">
      <c r="A355" s="3">
        <v>37043</v>
      </c>
      <c r="B355" t="s">
        <v>8454</v>
      </c>
      <c r="C355" t="s">
        <v>3942</v>
      </c>
      <c r="D355" t="s">
        <v>8455</v>
      </c>
      <c r="E355" t="s">
        <v>3949</v>
      </c>
      <c r="F355" s="4">
        <v>9.2498896551724101</v>
      </c>
      <c r="G355" s="4">
        <v>9.2100000000000009</v>
      </c>
      <c r="H355" s="4">
        <v>0.214891424984851</v>
      </c>
      <c r="I355" s="4">
        <v>10.157</v>
      </c>
      <c r="J355" s="4">
        <v>8.9700000000000006</v>
      </c>
      <c r="K355" s="4">
        <v>9.15</v>
      </c>
      <c r="L355" s="4">
        <v>9.3000000000000007</v>
      </c>
      <c r="M355" s="4">
        <v>29</v>
      </c>
    </row>
    <row r="356" spans="1:13" x14ac:dyDescent="0.2">
      <c r="A356" s="3">
        <v>37043</v>
      </c>
      <c r="B356" t="s">
        <v>8464</v>
      </c>
      <c r="C356" t="s">
        <v>3952</v>
      </c>
      <c r="D356" t="s">
        <v>8465</v>
      </c>
      <c r="E356" t="s">
        <v>3951</v>
      </c>
      <c r="F356" s="4">
        <v>9.3266862068965501</v>
      </c>
      <c r="G356" s="4">
        <v>9.3000000000000007</v>
      </c>
      <c r="H356" s="4">
        <v>0.22093471033662199</v>
      </c>
      <c r="I356" s="4">
        <v>10.234999999999999</v>
      </c>
      <c r="J356" s="4">
        <v>8.9921000000000006</v>
      </c>
      <c r="K356" s="4">
        <v>9.25</v>
      </c>
      <c r="L356" s="4">
        <v>9.4</v>
      </c>
      <c r="M356" s="4">
        <v>29</v>
      </c>
    </row>
    <row r="357" spans="1:13" x14ac:dyDescent="0.2">
      <c r="A357" s="3">
        <v>37043</v>
      </c>
      <c r="B357" t="s">
        <v>8360</v>
      </c>
      <c r="C357" t="s">
        <v>3936</v>
      </c>
      <c r="D357" t="s">
        <v>8361</v>
      </c>
      <c r="E357" t="s">
        <v>3935</v>
      </c>
      <c r="F357" s="4">
        <v>9.5371193548387101</v>
      </c>
      <c r="G357" s="4">
        <v>9.5027000000000008</v>
      </c>
      <c r="H357" s="4">
        <v>0.25221525518143501</v>
      </c>
      <c r="I357" s="4">
        <v>10.675000000000001</v>
      </c>
      <c r="J357" s="4">
        <v>9.25</v>
      </c>
      <c r="K357" s="4">
        <v>9.4</v>
      </c>
      <c r="L357" s="4">
        <v>9.6</v>
      </c>
      <c r="M357" s="4">
        <v>31</v>
      </c>
    </row>
    <row r="358" spans="1:13" x14ac:dyDescent="0.2">
      <c r="A358" s="3">
        <v>37043</v>
      </c>
      <c r="B358" t="s">
        <v>8448</v>
      </c>
      <c r="C358" t="s">
        <v>3939</v>
      </c>
      <c r="D358" t="s">
        <v>8449</v>
      </c>
      <c r="E358" t="s">
        <v>3938</v>
      </c>
      <c r="F358" s="4">
        <v>10.1839</v>
      </c>
      <c r="G358" s="4">
        <v>10.199999999999999</v>
      </c>
      <c r="H358" s="4">
        <v>0.46988672180998398</v>
      </c>
      <c r="I358" s="4">
        <v>11.99</v>
      </c>
      <c r="J358" s="4">
        <v>9.5</v>
      </c>
      <c r="K358" s="4">
        <v>9.9450000000000003</v>
      </c>
      <c r="L358" s="4">
        <v>10.3</v>
      </c>
      <c r="M358" s="4">
        <v>31</v>
      </c>
    </row>
    <row r="359" spans="1:13" x14ac:dyDescent="0.2">
      <c r="A359" s="3">
        <v>37043</v>
      </c>
      <c r="B359" t="s">
        <v>10011</v>
      </c>
      <c r="C359" t="s">
        <v>3579</v>
      </c>
      <c r="D359" t="s">
        <v>10012</v>
      </c>
      <c r="E359" t="s">
        <v>3578</v>
      </c>
      <c r="F359" s="4">
        <v>1.7</v>
      </c>
      <c r="G359" s="4">
        <v>1.7</v>
      </c>
      <c r="H359" s="4"/>
      <c r="I359" s="4">
        <v>1.7</v>
      </c>
      <c r="J359" s="4">
        <v>1.7</v>
      </c>
      <c r="K359" s="4">
        <v>1.7</v>
      </c>
      <c r="L359" s="4">
        <v>1.7</v>
      </c>
      <c r="M359" s="4">
        <v>1</v>
      </c>
    </row>
    <row r="360" spans="1:13" x14ac:dyDescent="0.2">
      <c r="A360" s="3">
        <v>37043</v>
      </c>
      <c r="B360" t="s">
        <v>10019</v>
      </c>
      <c r="C360" t="s">
        <v>3582</v>
      </c>
      <c r="D360" t="s">
        <v>10020</v>
      </c>
      <c r="E360" t="s">
        <v>3581</v>
      </c>
      <c r="F360" s="4">
        <v>4.4566666666666697</v>
      </c>
      <c r="G360" s="4">
        <v>4.5</v>
      </c>
      <c r="H360" s="4">
        <v>0.88026772312053803</v>
      </c>
      <c r="I360" s="4">
        <v>6.2</v>
      </c>
      <c r="J360" s="4">
        <v>2.6</v>
      </c>
      <c r="K360" s="4">
        <v>4.0250000000000004</v>
      </c>
      <c r="L360" s="4">
        <v>4.875</v>
      </c>
      <c r="M360" s="4">
        <v>30</v>
      </c>
    </row>
    <row r="361" spans="1:13" x14ac:dyDescent="0.2">
      <c r="A361" s="3">
        <v>37043</v>
      </c>
      <c r="B361" t="s">
        <v>10025</v>
      </c>
      <c r="C361" t="s">
        <v>3594</v>
      </c>
      <c r="D361" t="s">
        <v>10026</v>
      </c>
      <c r="E361" t="s">
        <v>3593</v>
      </c>
      <c r="F361" s="4">
        <v>1.2982758620689701</v>
      </c>
      <c r="G361" s="4">
        <v>1.3</v>
      </c>
      <c r="H361" s="4">
        <v>0.493066707784173</v>
      </c>
      <c r="I361" s="4">
        <v>2.5</v>
      </c>
      <c r="J361" s="4">
        <v>0.3</v>
      </c>
      <c r="K361" s="4">
        <v>0.9</v>
      </c>
      <c r="L361" s="4">
        <v>1.6</v>
      </c>
      <c r="M361" s="4">
        <v>29</v>
      </c>
    </row>
    <row r="362" spans="1:13" x14ac:dyDescent="0.2">
      <c r="A362" s="3">
        <v>37043</v>
      </c>
      <c r="B362" t="s">
        <v>10027</v>
      </c>
      <c r="C362" t="s">
        <v>3597</v>
      </c>
      <c r="D362" t="s">
        <v>10028</v>
      </c>
      <c r="E362" t="s">
        <v>3596</v>
      </c>
      <c r="F362" s="4">
        <v>1.8048275862069001</v>
      </c>
      <c r="G362" s="4">
        <v>2</v>
      </c>
      <c r="H362" s="4">
        <v>1.08402563454684</v>
      </c>
      <c r="I362" s="4">
        <v>3.5</v>
      </c>
      <c r="J362" s="4">
        <v>-0.1</v>
      </c>
      <c r="K362" s="4">
        <v>1.1000000000000001</v>
      </c>
      <c r="L362" s="4">
        <v>2.6</v>
      </c>
      <c r="M362" s="4">
        <v>29</v>
      </c>
    </row>
    <row r="363" spans="1:13" x14ac:dyDescent="0.2">
      <c r="A363" s="3">
        <v>37043</v>
      </c>
      <c r="B363" t="s">
        <v>10029</v>
      </c>
      <c r="C363" t="s">
        <v>3600</v>
      </c>
      <c r="D363" t="s">
        <v>10030</v>
      </c>
      <c r="E363" t="s">
        <v>3599</v>
      </c>
      <c r="F363" s="4">
        <v>3.0444827586206902</v>
      </c>
      <c r="G363" s="4">
        <v>3.3</v>
      </c>
      <c r="H363" s="4">
        <v>1.2116711783049801</v>
      </c>
      <c r="I363" s="4">
        <v>5.0999999999999996</v>
      </c>
      <c r="J363" s="4">
        <v>0.69</v>
      </c>
      <c r="K363" s="4">
        <v>2.2000000000000002</v>
      </c>
      <c r="L363" s="4">
        <v>3.9</v>
      </c>
      <c r="M363" s="4">
        <v>29</v>
      </c>
    </row>
    <row r="364" spans="1:13" x14ac:dyDescent="0.2">
      <c r="A364" s="3">
        <v>37073</v>
      </c>
      <c r="B364" t="s">
        <v>8362</v>
      </c>
      <c r="C364" t="s">
        <v>3918</v>
      </c>
      <c r="D364" t="s">
        <v>8363</v>
      </c>
      <c r="E364" t="s">
        <v>3917</v>
      </c>
      <c r="F364" s="4">
        <v>10.210000000000001</v>
      </c>
      <c r="G364" s="4">
        <v>10.225</v>
      </c>
      <c r="H364" s="4">
        <v>1.22207776924142</v>
      </c>
      <c r="I364" s="4">
        <v>13.77</v>
      </c>
      <c r="J364" s="4">
        <v>7.49</v>
      </c>
      <c r="K364" s="4">
        <v>9.4674999999999994</v>
      </c>
      <c r="L364" s="4">
        <v>10.7525</v>
      </c>
      <c r="M364" s="4">
        <v>28</v>
      </c>
    </row>
    <row r="365" spans="1:13" x14ac:dyDescent="0.2">
      <c r="A365" s="3">
        <v>37073</v>
      </c>
      <c r="B365" t="s">
        <v>8466</v>
      </c>
      <c r="C365" t="s">
        <v>3081</v>
      </c>
      <c r="D365" t="s">
        <v>8467</v>
      </c>
      <c r="E365" t="s">
        <v>3080</v>
      </c>
      <c r="F365" s="4">
        <v>6.0384615384615401</v>
      </c>
      <c r="G365" s="4">
        <v>6.15</v>
      </c>
      <c r="H365" s="4">
        <v>0.81360281370060294</v>
      </c>
      <c r="I365" s="4">
        <v>8.2899999999999991</v>
      </c>
      <c r="J365" s="4">
        <v>4.7</v>
      </c>
      <c r="K365" s="4">
        <v>5.4424999999999999</v>
      </c>
      <c r="L365" s="4">
        <v>6.4749999999999996</v>
      </c>
      <c r="M365" s="4">
        <v>26</v>
      </c>
    </row>
    <row r="366" spans="1:13" x14ac:dyDescent="0.2">
      <c r="A366" s="3">
        <v>37073</v>
      </c>
      <c r="B366" t="s">
        <v>8332</v>
      </c>
      <c r="C366" t="s">
        <v>3072</v>
      </c>
      <c r="D366" t="s">
        <v>8333</v>
      </c>
      <c r="E366" t="s">
        <v>3071</v>
      </c>
      <c r="F366" s="4">
        <v>5.47730769230769</v>
      </c>
      <c r="G366" s="4">
        <v>5.46</v>
      </c>
      <c r="H366" s="4">
        <v>0.44148438425210601</v>
      </c>
      <c r="I366" s="4">
        <v>6.4</v>
      </c>
      <c r="J366" s="4">
        <v>4.78</v>
      </c>
      <c r="K366" s="4">
        <v>5.1749999999999998</v>
      </c>
      <c r="L366" s="4">
        <v>5.7450000000000001</v>
      </c>
      <c r="M366" s="4">
        <v>26</v>
      </c>
    </row>
    <row r="367" spans="1:13" x14ac:dyDescent="0.2">
      <c r="A367" s="3">
        <v>37073</v>
      </c>
      <c r="B367" t="s">
        <v>8410</v>
      </c>
      <c r="C367" t="s">
        <v>3075</v>
      </c>
      <c r="D367" t="s">
        <v>8411</v>
      </c>
      <c r="E367" t="s">
        <v>3074</v>
      </c>
      <c r="F367" s="4">
        <v>5.2874999999999996</v>
      </c>
      <c r="G367" s="4">
        <v>5</v>
      </c>
      <c r="H367" s="4">
        <v>1.03792037445254</v>
      </c>
      <c r="I367" s="4">
        <v>7.5</v>
      </c>
      <c r="J367" s="4">
        <v>3.5</v>
      </c>
      <c r="K367" s="4">
        <v>4.5750000000000002</v>
      </c>
      <c r="L367" s="4">
        <v>5.6524999999999999</v>
      </c>
      <c r="M367" s="4">
        <v>28</v>
      </c>
    </row>
    <row r="368" spans="1:13" x14ac:dyDescent="0.2">
      <c r="A368" s="3">
        <v>37073</v>
      </c>
      <c r="B368" t="s">
        <v>8458</v>
      </c>
      <c r="C368" t="s">
        <v>3132</v>
      </c>
      <c r="D368" t="s">
        <v>8459</v>
      </c>
      <c r="E368" t="s">
        <v>3131</v>
      </c>
      <c r="F368" s="4">
        <v>0.77957692307692295</v>
      </c>
      <c r="G368" s="4">
        <v>0.72499999999999998</v>
      </c>
      <c r="H368" s="4">
        <v>0.32291771993211199</v>
      </c>
      <c r="I368" s="4">
        <v>2.04</v>
      </c>
      <c r="J368" s="4">
        <v>0.28000000000000003</v>
      </c>
      <c r="K368" s="4">
        <v>0.59499999999999997</v>
      </c>
      <c r="L368" s="4">
        <v>0.85499999999999998</v>
      </c>
      <c r="M368" s="4">
        <v>26</v>
      </c>
    </row>
    <row r="369" spans="1:13" x14ac:dyDescent="0.2">
      <c r="A369" s="3">
        <v>37073</v>
      </c>
      <c r="B369" t="s">
        <v>8468</v>
      </c>
      <c r="C369" t="s">
        <v>3135</v>
      </c>
      <c r="D369" t="s">
        <v>8469</v>
      </c>
      <c r="E369" t="s">
        <v>3134</v>
      </c>
      <c r="F369" s="4">
        <v>0.50175999999999998</v>
      </c>
      <c r="G369" s="4">
        <v>0.45</v>
      </c>
      <c r="H369" s="4">
        <v>0.24162113594082199</v>
      </c>
      <c r="I369" s="4">
        <v>1.31</v>
      </c>
      <c r="J369" s="4">
        <v>0.154</v>
      </c>
      <c r="K369" s="4">
        <v>0.39</v>
      </c>
      <c r="L369" s="4">
        <v>0.53</v>
      </c>
      <c r="M369" s="4">
        <v>25</v>
      </c>
    </row>
    <row r="370" spans="1:13" x14ac:dyDescent="0.2">
      <c r="A370" s="3">
        <v>37073</v>
      </c>
      <c r="B370" t="s">
        <v>8424</v>
      </c>
      <c r="C370" t="s">
        <v>3114</v>
      </c>
      <c r="D370" t="s">
        <v>8425</v>
      </c>
      <c r="E370" t="s">
        <v>3113</v>
      </c>
      <c r="F370" s="4">
        <v>-0.142461538461538</v>
      </c>
      <c r="G370" s="4">
        <v>-0.245</v>
      </c>
      <c r="H370" s="4">
        <v>0.19506085835333201</v>
      </c>
      <c r="I370" s="4">
        <v>0.38</v>
      </c>
      <c r="J370" s="4">
        <v>-0.3</v>
      </c>
      <c r="K370" s="4">
        <v>-0.27</v>
      </c>
      <c r="L370" s="4">
        <v>-4.4999999999999998E-2</v>
      </c>
      <c r="M370" s="4">
        <v>26</v>
      </c>
    </row>
    <row r="371" spans="1:13" x14ac:dyDescent="0.2">
      <c r="A371" s="3">
        <v>37073</v>
      </c>
      <c r="B371" t="s">
        <v>8430</v>
      </c>
      <c r="C371" t="s">
        <v>3117</v>
      </c>
      <c r="D371" t="s">
        <v>8431</v>
      </c>
      <c r="E371" t="s">
        <v>3116</v>
      </c>
      <c r="F371" s="4">
        <v>0.43596153846153801</v>
      </c>
      <c r="G371" s="4">
        <v>0.44500000000000001</v>
      </c>
      <c r="H371" s="4">
        <v>7.5894917231251094E-2</v>
      </c>
      <c r="I371" s="4">
        <v>0.57999999999999996</v>
      </c>
      <c r="J371" s="4">
        <v>0.24</v>
      </c>
      <c r="K371" s="4">
        <v>0.42</v>
      </c>
      <c r="L371" s="4">
        <v>0.47749999999999998</v>
      </c>
      <c r="M371" s="4">
        <v>26</v>
      </c>
    </row>
    <row r="372" spans="1:13" x14ac:dyDescent="0.2">
      <c r="A372" s="3">
        <v>37073</v>
      </c>
      <c r="B372" t="s">
        <v>8436</v>
      </c>
      <c r="C372" t="s">
        <v>3120</v>
      </c>
      <c r="D372" t="s">
        <v>8437</v>
      </c>
      <c r="E372" t="s">
        <v>3119</v>
      </c>
      <c r="F372" s="4">
        <v>0.75661538461538502</v>
      </c>
      <c r="G372" s="4">
        <v>0.69</v>
      </c>
      <c r="H372" s="4">
        <v>0.223525045920689</v>
      </c>
      <c r="I372" s="4">
        <v>1.47</v>
      </c>
      <c r="J372" s="4">
        <v>0.56999999999999995</v>
      </c>
      <c r="K372" s="4">
        <v>0.62</v>
      </c>
      <c r="L372" s="4">
        <v>0.76749999999999996</v>
      </c>
      <c r="M372" s="4">
        <v>26</v>
      </c>
    </row>
    <row r="373" spans="1:13" x14ac:dyDescent="0.2">
      <c r="A373" s="3">
        <v>37073</v>
      </c>
      <c r="B373" t="s">
        <v>8444</v>
      </c>
      <c r="C373" t="s">
        <v>3123</v>
      </c>
      <c r="D373" t="s">
        <v>8445</v>
      </c>
      <c r="E373" t="s">
        <v>3122</v>
      </c>
      <c r="F373" s="4">
        <v>0.58819230769230801</v>
      </c>
      <c r="G373" s="4">
        <v>0.59</v>
      </c>
      <c r="H373" s="4">
        <v>9.5029266746942398E-2</v>
      </c>
      <c r="I373" s="4">
        <v>0.83</v>
      </c>
      <c r="J373" s="4">
        <v>0.43</v>
      </c>
      <c r="K373" s="4">
        <v>0.53</v>
      </c>
      <c r="L373" s="4">
        <v>0.61750000000000005</v>
      </c>
      <c r="M373" s="4">
        <v>26</v>
      </c>
    </row>
    <row r="374" spans="1:13" x14ac:dyDescent="0.2">
      <c r="A374" s="3">
        <v>37073</v>
      </c>
      <c r="B374" t="s">
        <v>8452</v>
      </c>
      <c r="C374" t="s">
        <v>3126</v>
      </c>
      <c r="D374" t="s">
        <v>8453</v>
      </c>
      <c r="E374" t="s">
        <v>3125</v>
      </c>
      <c r="F374" s="4">
        <v>0.680153846153846</v>
      </c>
      <c r="G374" s="4">
        <v>0.71499999999999997</v>
      </c>
      <c r="H374" s="4">
        <v>0.114510328724598</v>
      </c>
      <c r="I374" s="4">
        <v>0.84</v>
      </c>
      <c r="J374" s="4">
        <v>0.45</v>
      </c>
      <c r="K374" s="4">
        <v>0.63749999999999996</v>
      </c>
      <c r="L374" s="4">
        <v>0.75</v>
      </c>
      <c r="M374" s="4">
        <v>26</v>
      </c>
    </row>
    <row r="375" spans="1:13" x14ac:dyDescent="0.2">
      <c r="A375" s="3">
        <v>37073</v>
      </c>
      <c r="B375" t="s">
        <v>8438</v>
      </c>
      <c r="C375" t="s">
        <v>3087</v>
      </c>
      <c r="D375" t="s">
        <v>8439</v>
      </c>
      <c r="E375" t="s">
        <v>3086</v>
      </c>
      <c r="F375" s="4">
        <v>5.7084210526315804</v>
      </c>
      <c r="G375" s="4">
        <v>5.72</v>
      </c>
      <c r="H375" s="4">
        <v>0.60037269126855897</v>
      </c>
      <c r="I375" s="4">
        <v>6.83</v>
      </c>
      <c r="J375" s="4">
        <v>4.75</v>
      </c>
      <c r="K375" s="4">
        <v>5.3</v>
      </c>
      <c r="L375" s="4">
        <v>6.13</v>
      </c>
      <c r="M375" s="4">
        <v>19</v>
      </c>
    </row>
    <row r="376" spans="1:13" x14ac:dyDescent="0.2">
      <c r="A376" s="3">
        <v>37073</v>
      </c>
      <c r="B376" t="s">
        <v>8470</v>
      </c>
      <c r="C376" t="s">
        <v>3153</v>
      </c>
      <c r="D376" t="s">
        <v>8471</v>
      </c>
      <c r="E376" t="s">
        <v>3152</v>
      </c>
      <c r="F376" s="4">
        <v>0.15</v>
      </c>
      <c r="G376" s="4">
        <v>0.17499999999999999</v>
      </c>
      <c r="H376" s="4">
        <v>0.105216862884683</v>
      </c>
      <c r="I376" s="4">
        <v>0.33</v>
      </c>
      <c r="J376" s="4">
        <v>-0.12</v>
      </c>
      <c r="K376" s="4">
        <v>0.105</v>
      </c>
      <c r="L376" s="4">
        <v>0.2175</v>
      </c>
      <c r="M376" s="4">
        <v>18</v>
      </c>
    </row>
    <row r="377" spans="1:13" x14ac:dyDescent="0.2">
      <c r="A377" s="3">
        <v>37073</v>
      </c>
      <c r="B377" t="s">
        <v>10021</v>
      </c>
      <c r="C377" t="s">
        <v>4324</v>
      </c>
      <c r="D377" t="s">
        <v>10022</v>
      </c>
      <c r="E377" t="s">
        <v>4323</v>
      </c>
      <c r="F377" s="4">
        <v>1.5596551724137899</v>
      </c>
      <c r="G377" s="4">
        <v>1.6</v>
      </c>
      <c r="H377" s="4">
        <v>0.30849268061033103</v>
      </c>
      <c r="I377" s="4">
        <v>2.1</v>
      </c>
      <c r="J377" s="4">
        <v>0.8</v>
      </c>
      <c r="K377" s="4">
        <v>1.5</v>
      </c>
      <c r="L377" s="4">
        <v>1.7</v>
      </c>
      <c r="M377" s="4">
        <v>29</v>
      </c>
    </row>
    <row r="378" spans="1:13" x14ac:dyDescent="0.2">
      <c r="A378" s="3">
        <v>37073</v>
      </c>
      <c r="B378" t="s">
        <v>8454</v>
      </c>
      <c r="C378" t="s">
        <v>3939</v>
      </c>
      <c r="D378" t="s">
        <v>8455</v>
      </c>
      <c r="E378" t="s">
        <v>3947</v>
      </c>
      <c r="F378" s="4">
        <v>9.2037851851851809</v>
      </c>
      <c r="G378" s="4">
        <v>9.1999999999999993</v>
      </c>
      <c r="H378" s="4">
        <v>9.3901907507878898E-2</v>
      </c>
      <c r="I378" s="4">
        <v>9.3680000000000003</v>
      </c>
      <c r="J378" s="4">
        <v>9</v>
      </c>
      <c r="K378" s="4">
        <v>9.1560000000000006</v>
      </c>
      <c r="L378" s="4">
        <v>9.2799999999999994</v>
      </c>
      <c r="M378" s="4">
        <v>27</v>
      </c>
    </row>
    <row r="379" spans="1:13" x14ac:dyDescent="0.2">
      <c r="A379" s="3">
        <v>37073</v>
      </c>
      <c r="B379" t="s">
        <v>8464</v>
      </c>
      <c r="C379" t="s">
        <v>3942</v>
      </c>
      <c r="D379" t="s">
        <v>8465</v>
      </c>
      <c r="E379" t="s">
        <v>3949</v>
      </c>
      <c r="F379" s="4">
        <v>9.2754428571428598</v>
      </c>
      <c r="G379" s="4">
        <v>9.2799999999999994</v>
      </c>
      <c r="H379" s="4">
        <v>0.100741658706524</v>
      </c>
      <c r="I379" s="4">
        <v>9.4425000000000008</v>
      </c>
      <c r="J379" s="4">
        <v>9</v>
      </c>
      <c r="K379" s="4">
        <v>9.2200000000000006</v>
      </c>
      <c r="L379" s="4">
        <v>9.3249999999999993</v>
      </c>
      <c r="M379" s="4">
        <v>28</v>
      </c>
    </row>
    <row r="380" spans="1:13" x14ac:dyDescent="0.2">
      <c r="A380" s="3">
        <v>37073</v>
      </c>
      <c r="B380" t="s">
        <v>8472</v>
      </c>
      <c r="C380" t="s">
        <v>3952</v>
      </c>
      <c r="D380" t="s">
        <v>8473</v>
      </c>
      <c r="E380" t="s">
        <v>3951</v>
      </c>
      <c r="F380" s="4">
        <v>9.3532259259259298</v>
      </c>
      <c r="G380" s="4">
        <v>9.33</v>
      </c>
      <c r="H380" s="4">
        <v>0.116732803354144</v>
      </c>
      <c r="I380" s="4">
        <v>9.6</v>
      </c>
      <c r="J380" s="4">
        <v>9.1660000000000004</v>
      </c>
      <c r="K380" s="4">
        <v>9.2899999999999991</v>
      </c>
      <c r="L380" s="4">
        <v>9.4292999999999996</v>
      </c>
      <c r="M380" s="4">
        <v>27</v>
      </c>
    </row>
    <row r="381" spans="1:13" x14ac:dyDescent="0.2">
      <c r="A381" s="3">
        <v>37073</v>
      </c>
      <c r="B381" t="s">
        <v>8360</v>
      </c>
      <c r="C381" t="s">
        <v>3936</v>
      </c>
      <c r="D381" t="s">
        <v>8361</v>
      </c>
      <c r="E381" t="s">
        <v>3935</v>
      </c>
      <c r="F381" s="4">
        <v>9.4758172413793105</v>
      </c>
      <c r="G381" s="4">
        <v>9.5</v>
      </c>
      <c r="H381" s="4">
        <v>0.139543377968915</v>
      </c>
      <c r="I381" s="4">
        <v>9.8000000000000007</v>
      </c>
      <c r="J381" s="4">
        <v>9.2100000000000009</v>
      </c>
      <c r="K381" s="4">
        <v>9.3620000000000001</v>
      </c>
      <c r="L381" s="4">
        <v>9.58</v>
      </c>
      <c r="M381" s="4">
        <v>29</v>
      </c>
    </row>
    <row r="382" spans="1:13" x14ac:dyDescent="0.2">
      <c r="A382" s="3">
        <v>37073</v>
      </c>
      <c r="B382" t="s">
        <v>8448</v>
      </c>
      <c r="C382" t="s">
        <v>3939</v>
      </c>
      <c r="D382" t="s">
        <v>8449</v>
      </c>
      <c r="E382" t="s">
        <v>3938</v>
      </c>
      <c r="F382" s="4">
        <v>10.066486206896601</v>
      </c>
      <c r="G382" s="4">
        <v>10.11</v>
      </c>
      <c r="H382" s="4">
        <v>0.31577681734792401</v>
      </c>
      <c r="I382" s="4">
        <v>10.76</v>
      </c>
      <c r="J382" s="4">
        <v>9.5</v>
      </c>
      <c r="K382" s="4">
        <v>9.9</v>
      </c>
      <c r="L382" s="4">
        <v>10.3</v>
      </c>
      <c r="M382" s="4">
        <v>29</v>
      </c>
    </row>
    <row r="383" spans="1:13" x14ac:dyDescent="0.2">
      <c r="A383" s="3">
        <v>37073</v>
      </c>
      <c r="B383" t="s">
        <v>10011</v>
      </c>
      <c r="C383" t="s">
        <v>3579</v>
      </c>
      <c r="D383" t="s">
        <v>10012</v>
      </c>
      <c r="E383" t="s">
        <v>3578</v>
      </c>
      <c r="F383" s="4">
        <v>1.7</v>
      </c>
      <c r="G383" s="4">
        <v>1.7</v>
      </c>
      <c r="H383" s="4"/>
      <c r="I383" s="4">
        <v>1.7</v>
      </c>
      <c r="J383" s="4">
        <v>1.7</v>
      </c>
      <c r="K383" s="4">
        <v>1.7</v>
      </c>
      <c r="L383" s="4">
        <v>1.7</v>
      </c>
      <c r="M383" s="4">
        <v>1</v>
      </c>
    </row>
    <row r="384" spans="1:13" x14ac:dyDescent="0.2">
      <c r="A384" s="3">
        <v>37073</v>
      </c>
      <c r="B384" t="s">
        <v>10019</v>
      </c>
      <c r="C384" t="s">
        <v>3582</v>
      </c>
      <c r="D384" t="s">
        <v>10020</v>
      </c>
      <c r="E384" t="s">
        <v>3581</v>
      </c>
      <c r="F384" s="4">
        <v>4.40551724137931</v>
      </c>
      <c r="G384" s="4">
        <v>4.5</v>
      </c>
      <c r="H384" s="4">
        <v>0.96302568652471798</v>
      </c>
      <c r="I384" s="4">
        <v>6.2</v>
      </c>
      <c r="J384" s="4">
        <v>2.2000000000000002</v>
      </c>
      <c r="K384" s="4">
        <v>4</v>
      </c>
      <c r="L384" s="4">
        <v>4.8</v>
      </c>
      <c r="M384" s="4">
        <v>29</v>
      </c>
    </row>
    <row r="385" spans="1:13" x14ac:dyDescent="0.2">
      <c r="A385" s="3">
        <v>37073</v>
      </c>
      <c r="B385" t="s">
        <v>10025</v>
      </c>
      <c r="C385" t="s">
        <v>3591</v>
      </c>
      <c r="D385" t="s">
        <v>10026</v>
      </c>
      <c r="E385" t="s">
        <v>3590</v>
      </c>
      <c r="F385" s="4">
        <v>0.87103448275862105</v>
      </c>
      <c r="G385" s="4">
        <v>0.9</v>
      </c>
      <c r="H385" s="4">
        <v>0.46888427469279398</v>
      </c>
      <c r="I385" s="4">
        <v>1.7</v>
      </c>
      <c r="J385" s="4">
        <v>0</v>
      </c>
      <c r="K385" s="4">
        <v>0.5</v>
      </c>
      <c r="L385" s="4">
        <v>1.2</v>
      </c>
      <c r="M385" s="4">
        <v>29</v>
      </c>
    </row>
    <row r="386" spans="1:13" x14ac:dyDescent="0.2">
      <c r="A386" s="3">
        <v>37073</v>
      </c>
      <c r="B386" t="s">
        <v>10027</v>
      </c>
      <c r="C386" t="s">
        <v>3594</v>
      </c>
      <c r="D386" t="s">
        <v>10028</v>
      </c>
      <c r="E386" t="s">
        <v>3593</v>
      </c>
      <c r="F386" s="4">
        <v>1.3682758620689699</v>
      </c>
      <c r="G386" s="4">
        <v>1.1000000000000001</v>
      </c>
      <c r="H386" s="4">
        <v>0.90879460576522997</v>
      </c>
      <c r="I386" s="4">
        <v>3.5</v>
      </c>
      <c r="J386" s="4">
        <v>-0.5</v>
      </c>
      <c r="K386" s="4">
        <v>0.8</v>
      </c>
      <c r="L386" s="4">
        <v>1.8</v>
      </c>
      <c r="M386" s="4">
        <v>29</v>
      </c>
    </row>
    <row r="387" spans="1:13" x14ac:dyDescent="0.2">
      <c r="A387" s="3">
        <v>37073</v>
      </c>
      <c r="B387" t="s">
        <v>10029</v>
      </c>
      <c r="C387" t="s">
        <v>3597</v>
      </c>
      <c r="D387" t="s">
        <v>10030</v>
      </c>
      <c r="E387" t="s">
        <v>3596</v>
      </c>
      <c r="F387" s="4">
        <v>2.6644827586206898</v>
      </c>
      <c r="G387" s="4">
        <v>2.8</v>
      </c>
      <c r="H387" s="4">
        <v>1.03779500524256</v>
      </c>
      <c r="I387" s="4">
        <v>5.0999999999999996</v>
      </c>
      <c r="J387" s="4">
        <v>0.69</v>
      </c>
      <c r="K387" s="4">
        <v>2.1</v>
      </c>
      <c r="L387" s="4">
        <v>3.47</v>
      </c>
      <c r="M387" s="4">
        <v>29</v>
      </c>
    </row>
    <row r="388" spans="1:13" x14ac:dyDescent="0.2">
      <c r="A388" s="3">
        <v>37104</v>
      </c>
      <c r="B388" t="s">
        <v>8362</v>
      </c>
      <c r="C388" t="s">
        <v>3918</v>
      </c>
      <c r="D388" t="s">
        <v>8363</v>
      </c>
      <c r="E388" t="s">
        <v>3917</v>
      </c>
      <c r="F388" s="4">
        <v>8.9779999999999998</v>
      </c>
      <c r="G388" s="4">
        <v>8.86</v>
      </c>
      <c r="H388" s="4">
        <v>1.1109592003433699</v>
      </c>
      <c r="I388" s="4">
        <v>11.67</v>
      </c>
      <c r="J388" s="4">
        <v>6.5</v>
      </c>
      <c r="K388" s="4">
        <v>8.33</v>
      </c>
      <c r="L388" s="4">
        <v>9.4749999999999996</v>
      </c>
      <c r="M388" s="4">
        <v>30</v>
      </c>
    </row>
    <row r="389" spans="1:13" x14ac:dyDescent="0.2">
      <c r="A389" s="3">
        <v>37104</v>
      </c>
      <c r="B389" t="s">
        <v>8474</v>
      </c>
      <c r="C389" t="s">
        <v>3081</v>
      </c>
      <c r="D389" t="s">
        <v>8475</v>
      </c>
      <c r="E389" t="s">
        <v>3080</v>
      </c>
      <c r="F389" s="4">
        <v>6.0111999999999997</v>
      </c>
      <c r="G389" s="4">
        <v>5.74</v>
      </c>
      <c r="H389" s="4">
        <v>2.0471897811390098</v>
      </c>
      <c r="I389" s="4">
        <v>15.26</v>
      </c>
      <c r="J389" s="4">
        <v>4.09</v>
      </c>
      <c r="K389" s="4">
        <v>5.4</v>
      </c>
      <c r="L389" s="4">
        <v>6.04</v>
      </c>
      <c r="M389" s="4">
        <v>25</v>
      </c>
    </row>
    <row r="390" spans="1:13" x14ac:dyDescent="0.2">
      <c r="A390" s="3">
        <v>37104</v>
      </c>
      <c r="B390" t="s">
        <v>8332</v>
      </c>
      <c r="C390" t="s">
        <v>3072</v>
      </c>
      <c r="D390" t="s">
        <v>8333</v>
      </c>
      <c r="E390" t="s">
        <v>3071</v>
      </c>
      <c r="F390" s="4">
        <v>5.2492857142857101</v>
      </c>
      <c r="G390" s="4">
        <v>5.3</v>
      </c>
      <c r="H390" s="4">
        <v>0.39557673387214298</v>
      </c>
      <c r="I390" s="4">
        <v>6.35</v>
      </c>
      <c r="J390" s="4">
        <v>4.47</v>
      </c>
      <c r="K390" s="4">
        <v>5.09</v>
      </c>
      <c r="L390" s="4">
        <v>5.41</v>
      </c>
      <c r="M390" s="4">
        <v>28</v>
      </c>
    </row>
    <row r="391" spans="1:13" x14ac:dyDescent="0.2">
      <c r="A391" s="3">
        <v>37104</v>
      </c>
      <c r="B391" t="s">
        <v>8410</v>
      </c>
      <c r="C391" t="s">
        <v>3075</v>
      </c>
      <c r="D391" t="s">
        <v>8411</v>
      </c>
      <c r="E391" t="s">
        <v>3074</v>
      </c>
      <c r="F391" s="4">
        <v>5.2301851851851904</v>
      </c>
      <c r="G391" s="4">
        <v>5.15</v>
      </c>
      <c r="H391" s="4">
        <v>1.0659795797234899</v>
      </c>
      <c r="I391" s="4">
        <v>7.6</v>
      </c>
      <c r="J391" s="4">
        <v>3.5</v>
      </c>
      <c r="K391" s="4">
        <v>4.55</v>
      </c>
      <c r="L391" s="4">
        <v>5.8150000000000004</v>
      </c>
      <c r="M391" s="4">
        <v>27</v>
      </c>
    </row>
    <row r="392" spans="1:13" x14ac:dyDescent="0.2">
      <c r="A392" s="3">
        <v>37104</v>
      </c>
      <c r="B392" t="s">
        <v>8458</v>
      </c>
      <c r="C392" t="s">
        <v>3129</v>
      </c>
      <c r="D392" t="s">
        <v>8459</v>
      </c>
      <c r="E392" t="s">
        <v>3128</v>
      </c>
      <c r="F392" s="4">
        <v>0.88310344827586196</v>
      </c>
      <c r="G392" s="4">
        <v>0.69</v>
      </c>
      <c r="H392" s="4">
        <v>0.51310750369179703</v>
      </c>
      <c r="I392" s="4">
        <v>2.76</v>
      </c>
      <c r="J392" s="4">
        <v>0.43</v>
      </c>
      <c r="K392" s="4">
        <v>0.6</v>
      </c>
      <c r="L392" s="4">
        <v>1.02</v>
      </c>
      <c r="M392" s="4">
        <v>29</v>
      </c>
    </row>
    <row r="393" spans="1:13" x14ac:dyDescent="0.2">
      <c r="A393" s="3">
        <v>37104</v>
      </c>
      <c r="B393" t="s">
        <v>8468</v>
      </c>
      <c r="C393" t="s">
        <v>3132</v>
      </c>
      <c r="D393" t="s">
        <v>8469</v>
      </c>
      <c r="E393" t="s">
        <v>3131</v>
      </c>
      <c r="F393" s="4">
        <v>0.49655172413793103</v>
      </c>
      <c r="G393" s="4">
        <v>0.42</v>
      </c>
      <c r="H393" s="4">
        <v>0.23581584616071199</v>
      </c>
      <c r="I393" s="4">
        <v>1.02</v>
      </c>
      <c r="J393" s="4">
        <v>0.1</v>
      </c>
      <c r="K393" s="4">
        <v>0.37</v>
      </c>
      <c r="L393" s="4">
        <v>0.55000000000000004</v>
      </c>
      <c r="M393" s="4">
        <v>29</v>
      </c>
    </row>
    <row r="394" spans="1:13" x14ac:dyDescent="0.2">
      <c r="A394" s="3">
        <v>37104</v>
      </c>
      <c r="B394" t="s">
        <v>8476</v>
      </c>
      <c r="C394" t="s">
        <v>3135</v>
      </c>
      <c r="D394" t="s">
        <v>8477</v>
      </c>
      <c r="E394" t="s">
        <v>3134</v>
      </c>
      <c r="F394" s="4">
        <v>0.39413793103448302</v>
      </c>
      <c r="G394" s="4">
        <v>0.36</v>
      </c>
      <c r="H394" s="4">
        <v>0.13712656409784599</v>
      </c>
      <c r="I394" s="4">
        <v>0.78</v>
      </c>
      <c r="J394" s="4">
        <v>0.2</v>
      </c>
      <c r="K394" s="4">
        <v>0.31</v>
      </c>
      <c r="L394" s="4">
        <v>0.43</v>
      </c>
      <c r="M394" s="4">
        <v>29</v>
      </c>
    </row>
    <row r="395" spans="1:13" x14ac:dyDescent="0.2">
      <c r="A395" s="3">
        <v>37104</v>
      </c>
      <c r="B395" t="s">
        <v>8430</v>
      </c>
      <c r="C395" t="s">
        <v>3114</v>
      </c>
      <c r="D395" t="s">
        <v>8431</v>
      </c>
      <c r="E395" t="s">
        <v>3113</v>
      </c>
      <c r="F395" s="4">
        <v>0.48551724137931002</v>
      </c>
      <c r="G395" s="4">
        <v>0.52</v>
      </c>
      <c r="H395" s="4">
        <v>9.7708977760364302E-2</v>
      </c>
      <c r="I395" s="4">
        <v>0.68</v>
      </c>
      <c r="J395" s="4">
        <v>0.26</v>
      </c>
      <c r="K395" s="4">
        <v>0.4</v>
      </c>
      <c r="L395" s="4">
        <v>0.55000000000000004</v>
      </c>
      <c r="M395" s="4">
        <v>29</v>
      </c>
    </row>
    <row r="396" spans="1:13" x14ac:dyDescent="0.2">
      <c r="A396" s="3">
        <v>37104</v>
      </c>
      <c r="B396" t="s">
        <v>8436</v>
      </c>
      <c r="C396" t="s">
        <v>3117</v>
      </c>
      <c r="D396" t="s">
        <v>8437</v>
      </c>
      <c r="E396" t="s">
        <v>3116</v>
      </c>
      <c r="F396" s="4">
        <v>0.65931034482758599</v>
      </c>
      <c r="G396" s="4">
        <v>0.65</v>
      </c>
      <c r="H396" s="4">
        <v>0.121975730445585</v>
      </c>
      <c r="I396" s="4">
        <v>1.07</v>
      </c>
      <c r="J396" s="4">
        <v>0.45</v>
      </c>
      <c r="K396" s="4">
        <v>0.6</v>
      </c>
      <c r="L396" s="4">
        <v>0.7</v>
      </c>
      <c r="M396" s="4">
        <v>29</v>
      </c>
    </row>
    <row r="397" spans="1:13" x14ac:dyDescent="0.2">
      <c r="A397" s="3">
        <v>37104</v>
      </c>
      <c r="B397" t="s">
        <v>8444</v>
      </c>
      <c r="C397" t="s">
        <v>3120</v>
      </c>
      <c r="D397" t="s">
        <v>8445</v>
      </c>
      <c r="E397" t="s">
        <v>3119</v>
      </c>
      <c r="F397" s="4">
        <v>0.57034482758620697</v>
      </c>
      <c r="G397" s="4">
        <v>0.55000000000000004</v>
      </c>
      <c r="H397" s="4">
        <v>0.10722082548982401</v>
      </c>
      <c r="I397" s="4">
        <v>0.85</v>
      </c>
      <c r="J397" s="4">
        <v>0.41</v>
      </c>
      <c r="K397" s="4">
        <v>0.5</v>
      </c>
      <c r="L397" s="4">
        <v>0.6</v>
      </c>
      <c r="M397" s="4">
        <v>29</v>
      </c>
    </row>
    <row r="398" spans="1:13" x14ac:dyDescent="0.2">
      <c r="A398" s="3">
        <v>37104</v>
      </c>
      <c r="B398" t="s">
        <v>8452</v>
      </c>
      <c r="C398" t="s">
        <v>3123</v>
      </c>
      <c r="D398" t="s">
        <v>8453</v>
      </c>
      <c r="E398" t="s">
        <v>3122</v>
      </c>
      <c r="F398" s="4">
        <v>0.66034482758620705</v>
      </c>
      <c r="G398" s="4">
        <v>0.69</v>
      </c>
      <c r="H398" s="4">
        <v>0.12630696052024201</v>
      </c>
      <c r="I398" s="4">
        <v>0.94</v>
      </c>
      <c r="J398" s="4">
        <v>0.42</v>
      </c>
      <c r="K398" s="4">
        <v>0.61</v>
      </c>
      <c r="L398" s="4">
        <v>0.73</v>
      </c>
      <c r="M398" s="4">
        <v>29</v>
      </c>
    </row>
    <row r="399" spans="1:13" x14ac:dyDescent="0.2">
      <c r="A399" s="3">
        <v>37104</v>
      </c>
      <c r="B399" t="s">
        <v>8460</v>
      </c>
      <c r="C399" t="s">
        <v>3126</v>
      </c>
      <c r="D399" t="s">
        <v>8461</v>
      </c>
      <c r="E399" t="s">
        <v>3125</v>
      </c>
      <c r="F399" s="4">
        <v>0.93</v>
      </c>
      <c r="G399" s="4">
        <v>0.93</v>
      </c>
      <c r="H399" s="4"/>
      <c r="I399" s="4">
        <v>0.93</v>
      </c>
      <c r="J399" s="4">
        <v>0.93</v>
      </c>
      <c r="K399" s="4">
        <v>0.93</v>
      </c>
      <c r="L399" s="4">
        <v>0.93</v>
      </c>
      <c r="M399" s="4">
        <v>1</v>
      </c>
    </row>
    <row r="400" spans="1:13" x14ac:dyDescent="0.2">
      <c r="A400" s="3">
        <v>37104</v>
      </c>
      <c r="B400" t="s">
        <v>8438</v>
      </c>
      <c r="C400" t="s">
        <v>3087</v>
      </c>
      <c r="D400" t="s">
        <v>8439</v>
      </c>
      <c r="E400" t="s">
        <v>3086</v>
      </c>
      <c r="F400" s="4">
        <v>5.6973684210526301</v>
      </c>
      <c r="G400" s="4">
        <v>5.68</v>
      </c>
      <c r="H400" s="4">
        <v>0.56389362772761698</v>
      </c>
      <c r="I400" s="4">
        <v>6.87</v>
      </c>
      <c r="J400" s="4">
        <v>4.9000000000000004</v>
      </c>
      <c r="K400" s="4">
        <v>5.35</v>
      </c>
      <c r="L400" s="4">
        <v>6.05</v>
      </c>
      <c r="M400" s="4">
        <v>19</v>
      </c>
    </row>
    <row r="401" spans="1:13" x14ac:dyDescent="0.2">
      <c r="A401" s="3">
        <v>37104</v>
      </c>
      <c r="B401" t="s">
        <v>8478</v>
      </c>
      <c r="C401" t="s">
        <v>3153</v>
      </c>
      <c r="D401" t="s">
        <v>8479</v>
      </c>
      <c r="E401" t="s">
        <v>3152</v>
      </c>
      <c r="F401" s="4">
        <v>0.43157894736842101</v>
      </c>
      <c r="G401" s="4">
        <v>0.42</v>
      </c>
      <c r="H401" s="4">
        <v>0.14357588616379599</v>
      </c>
      <c r="I401" s="4">
        <v>0.68</v>
      </c>
      <c r="J401" s="4">
        <v>0.2</v>
      </c>
      <c r="K401" s="4">
        <v>0.32</v>
      </c>
      <c r="L401" s="4">
        <v>0.54500000000000004</v>
      </c>
      <c r="M401" s="4">
        <v>19</v>
      </c>
    </row>
    <row r="402" spans="1:13" x14ac:dyDescent="0.2">
      <c r="A402" s="3">
        <v>37104</v>
      </c>
      <c r="B402" t="s">
        <v>10021</v>
      </c>
      <c r="C402" t="s">
        <v>4324</v>
      </c>
      <c r="D402" t="s">
        <v>10022</v>
      </c>
      <c r="E402" t="s">
        <v>4323</v>
      </c>
      <c r="F402" s="4">
        <v>1.52615384615385</v>
      </c>
      <c r="G402" s="4">
        <v>1.6</v>
      </c>
      <c r="H402" s="4">
        <v>0.236441568647764</v>
      </c>
      <c r="I402" s="4">
        <v>2</v>
      </c>
      <c r="J402" s="4">
        <v>0.8</v>
      </c>
      <c r="K402" s="4">
        <v>1.5</v>
      </c>
      <c r="L402" s="4">
        <v>1.675</v>
      </c>
      <c r="M402" s="4">
        <v>26</v>
      </c>
    </row>
    <row r="403" spans="1:13" x14ac:dyDescent="0.2">
      <c r="A403" s="3">
        <v>37104</v>
      </c>
      <c r="B403" t="s">
        <v>8464</v>
      </c>
      <c r="C403" t="s">
        <v>3939</v>
      </c>
      <c r="D403" t="s">
        <v>8465</v>
      </c>
      <c r="E403" t="s">
        <v>3947</v>
      </c>
      <c r="F403" s="4">
        <v>9.1832655172413808</v>
      </c>
      <c r="G403" s="4">
        <v>9.1999999999999993</v>
      </c>
      <c r="H403" s="4">
        <v>7.1383032577087099E-2</v>
      </c>
      <c r="I403" s="4">
        <v>9.33</v>
      </c>
      <c r="J403" s="4">
        <v>8.99</v>
      </c>
      <c r="K403" s="4">
        <v>9.15</v>
      </c>
      <c r="L403" s="4">
        <v>9.2200000000000006</v>
      </c>
      <c r="M403" s="4">
        <v>29</v>
      </c>
    </row>
    <row r="404" spans="1:13" x14ac:dyDescent="0.2">
      <c r="A404" s="3">
        <v>37104</v>
      </c>
      <c r="B404" t="s">
        <v>8472</v>
      </c>
      <c r="C404" t="s">
        <v>3942</v>
      </c>
      <c r="D404" t="s">
        <v>8473</v>
      </c>
      <c r="E404" t="s">
        <v>3949</v>
      </c>
      <c r="F404" s="4">
        <v>9.2620655172413802</v>
      </c>
      <c r="G404" s="4">
        <v>9.25</v>
      </c>
      <c r="H404" s="4">
        <v>8.87803238974159E-2</v>
      </c>
      <c r="I404" s="4">
        <v>9.4700000000000006</v>
      </c>
      <c r="J404" s="4">
        <v>9.07</v>
      </c>
      <c r="K404" s="4">
        <v>9.2200000000000006</v>
      </c>
      <c r="L404" s="4">
        <v>9.3000000000000007</v>
      </c>
      <c r="M404" s="4">
        <v>29</v>
      </c>
    </row>
    <row r="405" spans="1:13" x14ac:dyDescent="0.2">
      <c r="A405" s="3">
        <v>37104</v>
      </c>
      <c r="B405" t="s">
        <v>8480</v>
      </c>
      <c r="C405" t="s">
        <v>3952</v>
      </c>
      <c r="D405" t="s">
        <v>8481</v>
      </c>
      <c r="E405" t="s">
        <v>3951</v>
      </c>
      <c r="F405" s="4">
        <v>9.3186068965517208</v>
      </c>
      <c r="G405" s="4">
        <v>9.33</v>
      </c>
      <c r="H405" s="4">
        <v>0.10978955821751001</v>
      </c>
      <c r="I405" s="4">
        <v>9.5500000000000007</v>
      </c>
      <c r="J405" s="4">
        <v>9.1300000000000008</v>
      </c>
      <c r="K405" s="4">
        <v>9.24</v>
      </c>
      <c r="L405" s="4">
        <v>9.4</v>
      </c>
      <c r="M405" s="4">
        <v>29</v>
      </c>
    </row>
    <row r="406" spans="1:13" x14ac:dyDescent="0.2">
      <c r="A406" s="3">
        <v>37104</v>
      </c>
      <c r="B406" t="s">
        <v>8360</v>
      </c>
      <c r="C406" t="s">
        <v>3936</v>
      </c>
      <c r="D406" t="s">
        <v>8361</v>
      </c>
      <c r="E406" t="s">
        <v>3935</v>
      </c>
      <c r="F406" s="4">
        <v>9.4011700000000005</v>
      </c>
      <c r="G406" s="4">
        <v>9.4095499999999994</v>
      </c>
      <c r="H406" s="4">
        <v>0.151689763139703</v>
      </c>
      <c r="I406" s="4">
        <v>9.66</v>
      </c>
      <c r="J406" s="4">
        <v>9.1300000000000008</v>
      </c>
      <c r="K406" s="4">
        <v>9.3025000000000002</v>
      </c>
      <c r="L406" s="4">
        <v>9.5</v>
      </c>
      <c r="M406" s="4">
        <v>30</v>
      </c>
    </row>
    <row r="407" spans="1:13" x14ac:dyDescent="0.2">
      <c r="A407" s="3">
        <v>37104</v>
      </c>
      <c r="B407" t="s">
        <v>8448</v>
      </c>
      <c r="C407" t="s">
        <v>3939</v>
      </c>
      <c r="D407" t="s">
        <v>8449</v>
      </c>
      <c r="E407" t="s">
        <v>3938</v>
      </c>
      <c r="F407" s="4">
        <v>9.9402333333333299</v>
      </c>
      <c r="G407" s="4">
        <v>9.9149999999999991</v>
      </c>
      <c r="H407" s="4">
        <v>0.35079079956217701</v>
      </c>
      <c r="I407" s="4">
        <v>10.65</v>
      </c>
      <c r="J407" s="4">
        <v>9.4</v>
      </c>
      <c r="K407" s="4">
        <v>9.6624999999999996</v>
      </c>
      <c r="L407" s="4">
        <v>10.1875</v>
      </c>
      <c r="M407" s="4">
        <v>30</v>
      </c>
    </row>
    <row r="408" spans="1:13" x14ac:dyDescent="0.2">
      <c r="A408" s="3">
        <v>37104</v>
      </c>
      <c r="B408" t="s">
        <v>10011</v>
      </c>
      <c r="C408" t="s">
        <v>3579</v>
      </c>
      <c r="D408" t="s">
        <v>10012</v>
      </c>
      <c r="E408" t="s">
        <v>3578</v>
      </c>
      <c r="F408" s="4">
        <v>0.77</v>
      </c>
      <c r="G408" s="4">
        <v>0.77</v>
      </c>
      <c r="H408" s="4"/>
      <c r="I408" s="4">
        <v>0.77</v>
      </c>
      <c r="J408" s="4">
        <v>0.77</v>
      </c>
      <c r="K408" s="4">
        <v>0.77</v>
      </c>
      <c r="L408" s="4">
        <v>0.77</v>
      </c>
      <c r="M408" s="4">
        <v>1</v>
      </c>
    </row>
    <row r="409" spans="1:13" x14ac:dyDescent="0.2">
      <c r="A409" s="3">
        <v>37104</v>
      </c>
      <c r="B409" t="s">
        <v>10019</v>
      </c>
      <c r="C409" t="s">
        <v>3582</v>
      </c>
      <c r="D409" t="s">
        <v>10020</v>
      </c>
      <c r="E409" t="s">
        <v>3581</v>
      </c>
      <c r="F409" s="4">
        <v>3.9089999999999998</v>
      </c>
      <c r="G409" s="4">
        <v>4.0750000000000002</v>
      </c>
      <c r="H409" s="4">
        <v>0.91121499034019904</v>
      </c>
      <c r="I409" s="4">
        <v>5.5</v>
      </c>
      <c r="J409" s="4">
        <v>1.9</v>
      </c>
      <c r="K409" s="4">
        <v>3.5249999999999999</v>
      </c>
      <c r="L409" s="4">
        <v>4.375</v>
      </c>
      <c r="M409" s="4">
        <v>30</v>
      </c>
    </row>
    <row r="410" spans="1:13" x14ac:dyDescent="0.2">
      <c r="A410" s="3">
        <v>37104</v>
      </c>
      <c r="B410" t="s">
        <v>10027</v>
      </c>
      <c r="C410" t="s">
        <v>3594</v>
      </c>
      <c r="D410" t="s">
        <v>10028</v>
      </c>
      <c r="E410" t="s">
        <v>3593</v>
      </c>
      <c r="F410" s="4">
        <v>-0.129</v>
      </c>
      <c r="G410" s="4">
        <v>-0.3</v>
      </c>
      <c r="H410" s="4">
        <v>0.75117999128727098</v>
      </c>
      <c r="I410" s="4">
        <v>1.5</v>
      </c>
      <c r="J410" s="4">
        <v>-1.1000000000000001</v>
      </c>
      <c r="K410" s="4">
        <v>-0.8</v>
      </c>
      <c r="L410" s="4">
        <v>0.5</v>
      </c>
      <c r="M410" s="4">
        <v>30</v>
      </c>
    </row>
    <row r="411" spans="1:13" x14ac:dyDescent="0.2">
      <c r="A411" s="3">
        <v>37104</v>
      </c>
      <c r="B411" t="s">
        <v>10029</v>
      </c>
      <c r="C411" t="s">
        <v>3597</v>
      </c>
      <c r="D411" t="s">
        <v>10030</v>
      </c>
      <c r="E411" t="s">
        <v>3596</v>
      </c>
      <c r="F411" s="4">
        <v>1.32633333333333</v>
      </c>
      <c r="G411" s="4">
        <v>1.3</v>
      </c>
      <c r="H411" s="4">
        <v>0.887590629984782</v>
      </c>
      <c r="I411" s="4">
        <v>3.3</v>
      </c>
      <c r="J411" s="4">
        <v>-0.6</v>
      </c>
      <c r="K411" s="4">
        <v>0.82499999999999996</v>
      </c>
      <c r="L411" s="4">
        <v>1.9950000000000001</v>
      </c>
      <c r="M411" s="4">
        <v>30</v>
      </c>
    </row>
    <row r="412" spans="1:13" x14ac:dyDescent="0.2">
      <c r="A412" s="3">
        <v>37135</v>
      </c>
      <c r="B412" t="s">
        <v>8362</v>
      </c>
      <c r="C412" t="s">
        <v>3918</v>
      </c>
      <c r="D412" t="s">
        <v>8363</v>
      </c>
      <c r="E412" t="s">
        <v>3917</v>
      </c>
      <c r="F412" s="4">
        <v>9.7083333333333304</v>
      </c>
      <c r="G412" s="4">
        <v>9.6850000000000005</v>
      </c>
      <c r="H412" s="4">
        <v>0.83074990358040401</v>
      </c>
      <c r="I412" s="4">
        <v>11.69</v>
      </c>
      <c r="J412" s="4">
        <v>8.1999999999999993</v>
      </c>
      <c r="K412" s="4">
        <v>9.1</v>
      </c>
      <c r="L412" s="4">
        <v>10.0975</v>
      </c>
      <c r="M412" s="4">
        <v>30</v>
      </c>
    </row>
    <row r="413" spans="1:13" x14ac:dyDescent="0.2">
      <c r="A413" s="3">
        <v>37135</v>
      </c>
      <c r="B413" t="s">
        <v>8482</v>
      </c>
      <c r="C413" t="s">
        <v>3921</v>
      </c>
      <c r="D413" t="s">
        <v>8483</v>
      </c>
      <c r="E413" t="s">
        <v>3920</v>
      </c>
      <c r="F413" s="4">
        <v>9.0671428571428603</v>
      </c>
      <c r="G413" s="4">
        <v>8.89</v>
      </c>
      <c r="H413" s="4">
        <v>1.329633358383</v>
      </c>
      <c r="I413" s="4">
        <v>12.4</v>
      </c>
      <c r="J413" s="4">
        <v>6.64</v>
      </c>
      <c r="K413" s="4">
        <v>8.1575000000000006</v>
      </c>
      <c r="L413" s="4">
        <v>9.5625</v>
      </c>
      <c r="M413" s="4">
        <v>28</v>
      </c>
    </row>
    <row r="414" spans="1:13" x14ac:dyDescent="0.2">
      <c r="A414" s="3">
        <v>37135</v>
      </c>
      <c r="B414" t="s">
        <v>8484</v>
      </c>
      <c r="C414" t="s">
        <v>3081</v>
      </c>
      <c r="D414" t="s">
        <v>8485</v>
      </c>
      <c r="E414" t="s">
        <v>3080</v>
      </c>
      <c r="F414" s="4">
        <v>5.9396153846153803</v>
      </c>
      <c r="G414" s="4">
        <v>5.6849999999999996</v>
      </c>
      <c r="H414" s="4">
        <v>1.8823633671939799</v>
      </c>
      <c r="I414" s="4">
        <v>14.5</v>
      </c>
      <c r="J414" s="4">
        <v>4</v>
      </c>
      <c r="K414" s="4">
        <v>5.2225000000000001</v>
      </c>
      <c r="L414" s="4">
        <v>6.08</v>
      </c>
      <c r="M414" s="4">
        <v>26</v>
      </c>
    </row>
    <row r="415" spans="1:13" x14ac:dyDescent="0.2">
      <c r="A415" s="3">
        <v>37135</v>
      </c>
      <c r="B415" t="s">
        <v>8332</v>
      </c>
      <c r="C415" t="s">
        <v>3072</v>
      </c>
      <c r="D415" t="s">
        <v>8333</v>
      </c>
      <c r="E415" t="s">
        <v>3071</v>
      </c>
      <c r="F415" s="4">
        <v>5.6029629629629598</v>
      </c>
      <c r="G415" s="4">
        <v>5.68</v>
      </c>
      <c r="H415" s="4">
        <v>0.373165407898993</v>
      </c>
      <c r="I415" s="4">
        <v>6.25</v>
      </c>
      <c r="J415" s="4">
        <v>4.8</v>
      </c>
      <c r="K415" s="4">
        <v>5.3</v>
      </c>
      <c r="L415" s="4">
        <v>5.85</v>
      </c>
      <c r="M415" s="4">
        <v>27</v>
      </c>
    </row>
    <row r="416" spans="1:13" x14ac:dyDescent="0.2">
      <c r="A416" s="3">
        <v>37135</v>
      </c>
      <c r="B416" t="s">
        <v>8410</v>
      </c>
      <c r="C416" t="s">
        <v>3075</v>
      </c>
      <c r="D416" t="s">
        <v>8411</v>
      </c>
      <c r="E416" t="s">
        <v>3074</v>
      </c>
      <c r="F416" s="4">
        <v>5.4260714285714302</v>
      </c>
      <c r="G416" s="4">
        <v>5.1449999999999996</v>
      </c>
      <c r="H416" s="4">
        <v>1.1157138199566801</v>
      </c>
      <c r="I416" s="4">
        <v>7.6</v>
      </c>
      <c r="J416" s="4">
        <v>3.5</v>
      </c>
      <c r="K416" s="4">
        <v>4.75</v>
      </c>
      <c r="L416" s="4">
        <v>6.1074999999999999</v>
      </c>
      <c r="M416" s="4">
        <v>28</v>
      </c>
    </row>
    <row r="417" spans="1:13" x14ac:dyDescent="0.2">
      <c r="A417" s="3">
        <v>37135</v>
      </c>
      <c r="B417" t="s">
        <v>8458</v>
      </c>
      <c r="C417" t="s">
        <v>3126</v>
      </c>
      <c r="D417" t="s">
        <v>8459</v>
      </c>
      <c r="E417" t="s">
        <v>3125</v>
      </c>
      <c r="F417" s="4">
        <v>0.91948275862068996</v>
      </c>
      <c r="G417" s="4">
        <v>0.73</v>
      </c>
      <c r="H417" s="4">
        <v>0.452355629746715</v>
      </c>
      <c r="I417" s="4">
        <v>2.2599999999999998</v>
      </c>
      <c r="J417" s="4">
        <v>0.4</v>
      </c>
      <c r="K417" s="4">
        <v>0.61</v>
      </c>
      <c r="L417" s="4">
        <v>1.05</v>
      </c>
      <c r="M417" s="4">
        <v>29</v>
      </c>
    </row>
    <row r="418" spans="1:13" x14ac:dyDescent="0.2">
      <c r="A418" s="3">
        <v>37135</v>
      </c>
      <c r="B418" t="s">
        <v>8468</v>
      </c>
      <c r="C418" t="s">
        <v>3129</v>
      </c>
      <c r="D418" t="s">
        <v>8469</v>
      </c>
      <c r="E418" t="s">
        <v>3128</v>
      </c>
      <c r="F418" s="4">
        <v>0.51231034482758597</v>
      </c>
      <c r="G418" s="4">
        <v>0.42</v>
      </c>
      <c r="H418" s="4">
        <v>0.23667746338609599</v>
      </c>
      <c r="I418" s="4">
        <v>1</v>
      </c>
      <c r="J418" s="4">
        <v>0.1</v>
      </c>
      <c r="K418" s="4">
        <v>0.38</v>
      </c>
      <c r="L418" s="4">
        <v>0.56999999999999995</v>
      </c>
      <c r="M418" s="4">
        <v>29</v>
      </c>
    </row>
    <row r="419" spans="1:13" x14ac:dyDescent="0.2">
      <c r="A419" s="3">
        <v>37135</v>
      </c>
      <c r="B419" t="s">
        <v>8476</v>
      </c>
      <c r="C419" t="s">
        <v>3132</v>
      </c>
      <c r="D419" t="s">
        <v>8477</v>
      </c>
      <c r="E419" t="s">
        <v>3131</v>
      </c>
      <c r="F419" s="4">
        <v>0.41193103448275897</v>
      </c>
      <c r="G419" s="4">
        <v>0.39</v>
      </c>
      <c r="H419" s="4">
        <v>0.13658956533939901</v>
      </c>
      <c r="I419" s="4">
        <v>0.8</v>
      </c>
      <c r="J419" s="4">
        <v>0.2</v>
      </c>
      <c r="K419" s="4">
        <v>0.32</v>
      </c>
      <c r="L419" s="4">
        <v>0.44600000000000001</v>
      </c>
      <c r="M419" s="4">
        <v>29</v>
      </c>
    </row>
    <row r="420" spans="1:13" x14ac:dyDescent="0.2">
      <c r="A420" s="3">
        <v>37135</v>
      </c>
      <c r="B420" t="s">
        <v>8486</v>
      </c>
      <c r="C420" t="s">
        <v>3135</v>
      </c>
      <c r="D420" t="s">
        <v>8487</v>
      </c>
      <c r="E420" t="s">
        <v>3134</v>
      </c>
      <c r="F420" s="4">
        <v>0.35299999999999998</v>
      </c>
      <c r="G420" s="4">
        <v>0.34</v>
      </c>
      <c r="H420" s="4">
        <v>0.13098636788394599</v>
      </c>
      <c r="I420" s="4">
        <v>0.74</v>
      </c>
      <c r="J420" s="4">
        <v>0.19</v>
      </c>
      <c r="K420" s="4">
        <v>0.27</v>
      </c>
      <c r="L420" s="4">
        <v>0.4</v>
      </c>
      <c r="M420" s="4">
        <v>29</v>
      </c>
    </row>
    <row r="421" spans="1:13" x14ac:dyDescent="0.2">
      <c r="A421" s="3">
        <v>37135</v>
      </c>
      <c r="B421" t="s">
        <v>8436</v>
      </c>
      <c r="C421" t="s">
        <v>3114</v>
      </c>
      <c r="D421" t="s">
        <v>8437</v>
      </c>
      <c r="E421" t="s">
        <v>3113</v>
      </c>
      <c r="F421" s="4">
        <v>0.89575000000000005</v>
      </c>
      <c r="G421" s="4">
        <v>0.93</v>
      </c>
      <c r="H421" s="4">
        <v>0.12854963733616401</v>
      </c>
      <c r="I421" s="4">
        <v>1.2</v>
      </c>
      <c r="J421" s="4">
        <v>0.65</v>
      </c>
      <c r="K421" s="4">
        <v>0.82250000000000001</v>
      </c>
      <c r="L421" s="4">
        <v>0.97250000000000003</v>
      </c>
      <c r="M421" s="4">
        <v>28</v>
      </c>
    </row>
    <row r="422" spans="1:13" x14ac:dyDescent="0.2">
      <c r="A422" s="3">
        <v>37135</v>
      </c>
      <c r="B422" t="s">
        <v>8444</v>
      </c>
      <c r="C422" t="s">
        <v>3117</v>
      </c>
      <c r="D422" t="s">
        <v>8445</v>
      </c>
      <c r="E422" t="s">
        <v>3116</v>
      </c>
      <c r="F422" s="4">
        <v>0.59803448275862103</v>
      </c>
      <c r="G422" s="4">
        <v>0.59</v>
      </c>
      <c r="H422" s="4">
        <v>0.116805235559829</v>
      </c>
      <c r="I422" s="4">
        <v>1.04</v>
      </c>
      <c r="J422" s="4">
        <v>0.45</v>
      </c>
      <c r="K422" s="4">
        <v>0.51</v>
      </c>
      <c r="L422" s="4">
        <v>0.63</v>
      </c>
      <c r="M422" s="4">
        <v>29</v>
      </c>
    </row>
    <row r="423" spans="1:13" x14ac:dyDescent="0.2">
      <c r="A423" s="3">
        <v>37135</v>
      </c>
      <c r="B423" t="s">
        <v>8452</v>
      </c>
      <c r="C423" t="s">
        <v>3120</v>
      </c>
      <c r="D423" t="s">
        <v>8453</v>
      </c>
      <c r="E423" t="s">
        <v>3119</v>
      </c>
      <c r="F423" s="4">
        <v>0.67879310344827604</v>
      </c>
      <c r="G423" s="4">
        <v>0.69</v>
      </c>
      <c r="H423" s="4">
        <v>0.13338756081175801</v>
      </c>
      <c r="I423" s="4">
        <v>1.1000000000000001</v>
      </c>
      <c r="J423" s="4">
        <v>0.42</v>
      </c>
      <c r="K423" s="4">
        <v>0.61</v>
      </c>
      <c r="L423" s="4">
        <v>0.74</v>
      </c>
      <c r="M423" s="4">
        <v>29</v>
      </c>
    </row>
    <row r="424" spans="1:13" x14ac:dyDescent="0.2">
      <c r="A424" s="3">
        <v>37135</v>
      </c>
      <c r="B424" t="s">
        <v>8460</v>
      </c>
      <c r="C424" t="s">
        <v>3123</v>
      </c>
      <c r="D424" t="s">
        <v>8461</v>
      </c>
      <c r="E424" t="s">
        <v>3122</v>
      </c>
      <c r="F424" s="4">
        <v>0.87</v>
      </c>
      <c r="G424" s="4">
        <v>0.87</v>
      </c>
      <c r="H424" s="4"/>
      <c r="I424" s="4">
        <v>0.87</v>
      </c>
      <c r="J424" s="4">
        <v>0.87</v>
      </c>
      <c r="K424" s="4">
        <v>0.87</v>
      </c>
      <c r="L424" s="4">
        <v>0.87</v>
      </c>
      <c r="M424" s="4">
        <v>1</v>
      </c>
    </row>
    <row r="425" spans="1:13" x14ac:dyDescent="0.2">
      <c r="A425" s="3">
        <v>37135</v>
      </c>
      <c r="B425" t="s">
        <v>8438</v>
      </c>
      <c r="C425" t="s">
        <v>3087</v>
      </c>
      <c r="D425" t="s">
        <v>8439</v>
      </c>
      <c r="E425" t="s">
        <v>3086</v>
      </c>
      <c r="F425" s="4">
        <v>5.6555555555555603</v>
      </c>
      <c r="G425" s="4">
        <v>5.5650000000000004</v>
      </c>
      <c r="H425" s="4">
        <v>0.53586897237622899</v>
      </c>
      <c r="I425" s="4">
        <v>6.5</v>
      </c>
      <c r="J425" s="4">
        <v>4.9000000000000004</v>
      </c>
      <c r="K425" s="4">
        <v>5.3475000000000001</v>
      </c>
      <c r="L425" s="4">
        <v>5.9725000000000001</v>
      </c>
      <c r="M425" s="4">
        <v>18</v>
      </c>
    </row>
    <row r="426" spans="1:13" x14ac:dyDescent="0.2">
      <c r="A426" s="3">
        <v>37135</v>
      </c>
      <c r="B426" t="s">
        <v>8488</v>
      </c>
      <c r="C426" t="s">
        <v>3153</v>
      </c>
      <c r="D426" t="s">
        <v>8489</v>
      </c>
      <c r="E426" t="s">
        <v>3152</v>
      </c>
      <c r="F426" s="4">
        <v>0.468947368421053</v>
      </c>
      <c r="G426" s="4">
        <v>0.4</v>
      </c>
      <c r="H426" s="4">
        <v>0.222408401541002</v>
      </c>
      <c r="I426" s="4">
        <v>1.1100000000000001</v>
      </c>
      <c r="J426" s="4">
        <v>0.25</v>
      </c>
      <c r="K426" s="4">
        <v>0.32</v>
      </c>
      <c r="L426" s="4">
        <v>0.52</v>
      </c>
      <c r="M426" s="4">
        <v>19</v>
      </c>
    </row>
    <row r="427" spans="1:13" x14ac:dyDescent="0.2">
      <c r="A427" s="3">
        <v>37135</v>
      </c>
      <c r="B427" t="s">
        <v>10021</v>
      </c>
      <c r="C427" t="s">
        <v>4324</v>
      </c>
      <c r="D427" t="s">
        <v>10022</v>
      </c>
      <c r="E427" t="s">
        <v>4323</v>
      </c>
      <c r="F427" s="4">
        <v>0.818214285714286</v>
      </c>
      <c r="G427" s="4">
        <v>1</v>
      </c>
      <c r="H427" s="4">
        <v>0.66743873943566601</v>
      </c>
      <c r="I427" s="4">
        <v>2</v>
      </c>
      <c r="J427" s="4">
        <v>-0.9</v>
      </c>
      <c r="K427" s="4">
        <v>0.67500000000000004</v>
      </c>
      <c r="L427" s="4">
        <v>1.2</v>
      </c>
      <c r="M427" s="4">
        <v>28</v>
      </c>
    </row>
    <row r="428" spans="1:13" x14ac:dyDescent="0.2">
      <c r="A428" s="3">
        <v>37135</v>
      </c>
      <c r="B428" t="s">
        <v>10031</v>
      </c>
      <c r="C428" t="s">
        <v>4327</v>
      </c>
      <c r="D428" t="s">
        <v>10032</v>
      </c>
      <c r="E428" t="s">
        <v>4326</v>
      </c>
      <c r="F428" s="4">
        <v>1.8403846153846199</v>
      </c>
      <c r="G428" s="4">
        <v>1.9</v>
      </c>
      <c r="H428" s="4">
        <v>0.72883732489070996</v>
      </c>
      <c r="I428" s="4">
        <v>3.45</v>
      </c>
      <c r="J428" s="4">
        <v>0.8</v>
      </c>
      <c r="K428" s="4">
        <v>1.2749999999999999</v>
      </c>
      <c r="L428" s="4">
        <v>2.4249999999999998</v>
      </c>
      <c r="M428" s="4">
        <v>26</v>
      </c>
    </row>
    <row r="429" spans="1:13" x14ac:dyDescent="0.2">
      <c r="A429" s="3">
        <v>37135</v>
      </c>
      <c r="B429" t="s">
        <v>8472</v>
      </c>
      <c r="C429" t="s">
        <v>3939</v>
      </c>
      <c r="D429" t="s">
        <v>8473</v>
      </c>
      <c r="E429" t="s">
        <v>3947</v>
      </c>
      <c r="F429" s="4">
        <v>9.4714857142857092</v>
      </c>
      <c r="G429" s="4">
        <v>9.4872999999999994</v>
      </c>
      <c r="H429" s="4">
        <v>9.9843884488942297E-2</v>
      </c>
      <c r="I429" s="4">
        <v>9.6999999999999993</v>
      </c>
      <c r="J429" s="4">
        <v>9.25</v>
      </c>
      <c r="K429" s="4">
        <v>9.4474999999999998</v>
      </c>
      <c r="L429" s="4">
        <v>9.5112500000000004</v>
      </c>
      <c r="M429" s="4">
        <v>28</v>
      </c>
    </row>
    <row r="430" spans="1:13" x14ac:dyDescent="0.2">
      <c r="A430" s="3">
        <v>37135</v>
      </c>
      <c r="B430" t="s">
        <v>8480</v>
      </c>
      <c r="C430" t="s">
        <v>3942</v>
      </c>
      <c r="D430" t="s">
        <v>8481</v>
      </c>
      <c r="E430" t="s">
        <v>3949</v>
      </c>
      <c r="F430" s="4">
        <v>9.5125678571428605</v>
      </c>
      <c r="G430" s="4">
        <v>9.5281000000000002</v>
      </c>
      <c r="H430" s="4">
        <v>0.106313495375431</v>
      </c>
      <c r="I430" s="4">
        <v>9.8000000000000007</v>
      </c>
      <c r="J430" s="4">
        <v>9.3000000000000007</v>
      </c>
      <c r="K430" s="4">
        <v>9.4499999999999993</v>
      </c>
      <c r="L430" s="4">
        <v>9.581925</v>
      </c>
      <c r="M430" s="4">
        <v>28</v>
      </c>
    </row>
    <row r="431" spans="1:13" x14ac:dyDescent="0.2">
      <c r="A431" s="3">
        <v>37135</v>
      </c>
      <c r="B431" t="s">
        <v>8490</v>
      </c>
      <c r="C431" t="s">
        <v>3952</v>
      </c>
      <c r="D431" t="s">
        <v>8491</v>
      </c>
      <c r="E431" t="s">
        <v>3951</v>
      </c>
      <c r="F431" s="4">
        <v>9.5415366666666692</v>
      </c>
      <c r="G431" s="4">
        <v>9.52</v>
      </c>
      <c r="H431" s="4">
        <v>0.150644712150313</v>
      </c>
      <c r="I431" s="4">
        <v>9.91</v>
      </c>
      <c r="J431" s="4">
        <v>9.3000000000000007</v>
      </c>
      <c r="K431" s="4">
        <v>9.4250000000000007</v>
      </c>
      <c r="L431" s="4">
        <v>9.6199999999999992</v>
      </c>
      <c r="M431" s="4">
        <v>30</v>
      </c>
    </row>
    <row r="432" spans="1:13" x14ac:dyDescent="0.2">
      <c r="A432" s="3">
        <v>37135</v>
      </c>
      <c r="B432" t="s">
        <v>8360</v>
      </c>
      <c r="C432" t="s">
        <v>3936</v>
      </c>
      <c r="D432" t="s">
        <v>8361</v>
      </c>
      <c r="E432" t="s">
        <v>3935</v>
      </c>
      <c r="F432" s="4">
        <v>9.5415366666666692</v>
      </c>
      <c r="G432" s="4">
        <v>9.52</v>
      </c>
      <c r="H432" s="4">
        <v>0.150644712150313</v>
      </c>
      <c r="I432" s="4">
        <v>9.91</v>
      </c>
      <c r="J432" s="4">
        <v>9.3000000000000007</v>
      </c>
      <c r="K432" s="4">
        <v>9.4250000000000007</v>
      </c>
      <c r="L432" s="4">
        <v>9.6199999999999992</v>
      </c>
      <c r="M432" s="4">
        <v>30</v>
      </c>
    </row>
    <row r="433" spans="1:13" x14ac:dyDescent="0.2">
      <c r="A433" s="3">
        <v>37135</v>
      </c>
      <c r="B433" t="s">
        <v>8448</v>
      </c>
      <c r="C433" t="s">
        <v>3939</v>
      </c>
      <c r="D433" t="s">
        <v>8449</v>
      </c>
      <c r="E433" t="s">
        <v>3938</v>
      </c>
      <c r="F433" s="4">
        <v>10.0611866666667</v>
      </c>
      <c r="G433" s="4">
        <v>10</v>
      </c>
      <c r="H433" s="4">
        <v>0.34437838825752498</v>
      </c>
      <c r="I433" s="4">
        <v>10.92</v>
      </c>
      <c r="J433" s="4">
        <v>9.5</v>
      </c>
      <c r="K433" s="4">
        <v>9.86</v>
      </c>
      <c r="L433" s="4">
        <v>10.2273</v>
      </c>
      <c r="M433" s="4">
        <v>30</v>
      </c>
    </row>
    <row r="434" spans="1:13" x14ac:dyDescent="0.2">
      <c r="A434" s="3">
        <v>37135</v>
      </c>
      <c r="B434" t="s">
        <v>10011</v>
      </c>
      <c r="C434" t="s">
        <v>3579</v>
      </c>
      <c r="D434" t="s">
        <v>10012</v>
      </c>
      <c r="E434" t="s">
        <v>3578</v>
      </c>
      <c r="F434" s="4">
        <v>0.21</v>
      </c>
      <c r="G434" s="4">
        <v>0.21</v>
      </c>
      <c r="H434" s="4"/>
      <c r="I434" s="4">
        <v>0.21</v>
      </c>
      <c r="J434" s="4">
        <v>0.21</v>
      </c>
      <c r="K434" s="4">
        <v>0.21</v>
      </c>
      <c r="L434" s="4">
        <v>0.21</v>
      </c>
      <c r="M434" s="4">
        <v>1</v>
      </c>
    </row>
    <row r="435" spans="1:13" x14ac:dyDescent="0.2">
      <c r="A435" s="3">
        <v>37135</v>
      </c>
      <c r="B435" t="s">
        <v>10019</v>
      </c>
      <c r="C435" t="s">
        <v>3582</v>
      </c>
      <c r="D435" t="s">
        <v>10020</v>
      </c>
      <c r="E435" t="s">
        <v>3581</v>
      </c>
      <c r="F435" s="4">
        <v>2.8531034482758599</v>
      </c>
      <c r="G435" s="4">
        <v>2.9</v>
      </c>
      <c r="H435" s="4">
        <v>1.28641557229013</v>
      </c>
      <c r="I435" s="4">
        <v>5.4</v>
      </c>
      <c r="J435" s="4">
        <v>0.3</v>
      </c>
      <c r="K435" s="4">
        <v>2</v>
      </c>
      <c r="L435" s="4">
        <v>3.6</v>
      </c>
      <c r="M435" s="4">
        <v>29</v>
      </c>
    </row>
    <row r="436" spans="1:13" x14ac:dyDescent="0.2">
      <c r="A436" s="3">
        <v>37135</v>
      </c>
      <c r="B436" t="s">
        <v>10027</v>
      </c>
      <c r="C436" t="s">
        <v>3594</v>
      </c>
      <c r="D436" t="s">
        <v>10028</v>
      </c>
      <c r="E436" t="s">
        <v>3593</v>
      </c>
      <c r="F436" s="4">
        <v>-0.71103448275862102</v>
      </c>
      <c r="G436" s="4">
        <v>-0.8</v>
      </c>
      <c r="H436" s="4">
        <v>0.61098483046159802</v>
      </c>
      <c r="I436" s="4">
        <v>0.6</v>
      </c>
      <c r="J436" s="4">
        <v>-1.69</v>
      </c>
      <c r="K436" s="4">
        <v>-1.23</v>
      </c>
      <c r="L436" s="4">
        <v>-0.4</v>
      </c>
      <c r="M436" s="4">
        <v>29</v>
      </c>
    </row>
    <row r="437" spans="1:13" x14ac:dyDescent="0.2">
      <c r="A437" s="3">
        <v>37135</v>
      </c>
      <c r="B437" t="s">
        <v>10029</v>
      </c>
      <c r="C437" t="s">
        <v>3597</v>
      </c>
      <c r="D437" t="s">
        <v>10030</v>
      </c>
      <c r="E437" t="s">
        <v>3596</v>
      </c>
      <c r="F437" s="4">
        <v>-0.29482758620689697</v>
      </c>
      <c r="G437" s="4">
        <v>-0.4</v>
      </c>
      <c r="H437" s="4">
        <v>0.90641610079656598</v>
      </c>
      <c r="I437" s="4">
        <v>1.3</v>
      </c>
      <c r="J437" s="4">
        <v>-1.6</v>
      </c>
      <c r="K437" s="4">
        <v>-1</v>
      </c>
      <c r="L437" s="4">
        <v>0.5</v>
      </c>
      <c r="M437" s="4">
        <v>29</v>
      </c>
    </row>
    <row r="438" spans="1:13" x14ac:dyDescent="0.2">
      <c r="A438" s="3">
        <v>37165</v>
      </c>
      <c r="B438" t="s">
        <v>8362</v>
      </c>
      <c r="C438" t="s">
        <v>3918</v>
      </c>
      <c r="D438" t="s">
        <v>8363</v>
      </c>
      <c r="E438" t="s">
        <v>3917</v>
      </c>
      <c r="F438" s="4">
        <v>9.2453333333333294</v>
      </c>
      <c r="G438" s="4">
        <v>9.24</v>
      </c>
      <c r="H438" s="4">
        <v>0.85239513798728805</v>
      </c>
      <c r="I438" s="4">
        <v>10.56</v>
      </c>
      <c r="J438" s="4">
        <v>7.3</v>
      </c>
      <c r="K438" s="4">
        <v>8.9250000000000007</v>
      </c>
      <c r="L438" s="4">
        <v>9.9375</v>
      </c>
      <c r="M438" s="4">
        <v>30</v>
      </c>
    </row>
    <row r="439" spans="1:13" x14ac:dyDescent="0.2">
      <c r="A439" s="3">
        <v>37165</v>
      </c>
      <c r="B439" t="s">
        <v>8482</v>
      </c>
      <c r="C439" t="s">
        <v>3921</v>
      </c>
      <c r="D439" t="s">
        <v>8483</v>
      </c>
      <c r="E439" t="s">
        <v>3920</v>
      </c>
      <c r="F439" s="4">
        <v>8.6436666666666699</v>
      </c>
      <c r="G439" s="4">
        <v>8.6950000000000003</v>
      </c>
      <c r="H439" s="4">
        <v>1.58322125435136</v>
      </c>
      <c r="I439" s="4">
        <v>12.37</v>
      </c>
      <c r="J439" s="4">
        <v>5.41</v>
      </c>
      <c r="K439" s="4">
        <v>7.5750000000000002</v>
      </c>
      <c r="L439" s="4">
        <v>9.4</v>
      </c>
      <c r="M439" s="4">
        <v>30</v>
      </c>
    </row>
    <row r="440" spans="1:13" x14ac:dyDescent="0.2">
      <c r="A440" s="3">
        <v>37165</v>
      </c>
      <c r="B440" t="s">
        <v>8492</v>
      </c>
      <c r="C440" t="s">
        <v>3081</v>
      </c>
      <c r="D440" t="s">
        <v>8493</v>
      </c>
      <c r="E440" t="s">
        <v>3080</v>
      </c>
      <c r="F440" s="4">
        <v>5.6933999999999996</v>
      </c>
      <c r="G440" s="4">
        <v>5.4</v>
      </c>
      <c r="H440" s="4">
        <v>2.0146994813122898</v>
      </c>
      <c r="I440" s="4">
        <v>14.83</v>
      </c>
      <c r="J440" s="4">
        <v>4.16</v>
      </c>
      <c r="K440" s="4">
        <v>4.8</v>
      </c>
      <c r="L440" s="4">
        <v>5.73</v>
      </c>
      <c r="M440" s="4">
        <v>25</v>
      </c>
    </row>
    <row r="441" spans="1:13" x14ac:dyDescent="0.2">
      <c r="A441" s="3">
        <v>37165</v>
      </c>
      <c r="B441" t="s">
        <v>8332</v>
      </c>
      <c r="C441" t="s">
        <v>3072</v>
      </c>
      <c r="D441" t="s">
        <v>8333</v>
      </c>
      <c r="E441" t="s">
        <v>3071</v>
      </c>
      <c r="F441" s="4">
        <v>5.5551851851851897</v>
      </c>
      <c r="G441" s="4">
        <v>5.5</v>
      </c>
      <c r="H441" s="4">
        <v>0.247966659830438</v>
      </c>
      <c r="I441" s="4">
        <v>6.1</v>
      </c>
      <c r="J441" s="4">
        <v>5.0599999999999996</v>
      </c>
      <c r="K441" s="4">
        <v>5.4</v>
      </c>
      <c r="L441" s="4">
        <v>5.7350000000000003</v>
      </c>
      <c r="M441" s="4">
        <v>27</v>
      </c>
    </row>
    <row r="442" spans="1:13" x14ac:dyDescent="0.2">
      <c r="A442" s="3">
        <v>37165</v>
      </c>
      <c r="B442" t="s">
        <v>8410</v>
      </c>
      <c r="C442" t="s">
        <v>3075</v>
      </c>
      <c r="D442" t="s">
        <v>8411</v>
      </c>
      <c r="E442" t="s">
        <v>3074</v>
      </c>
      <c r="F442" s="4">
        <v>5.2472413793103403</v>
      </c>
      <c r="G442" s="4">
        <v>5.01</v>
      </c>
      <c r="H442" s="4">
        <v>0.81940264196252899</v>
      </c>
      <c r="I442" s="4">
        <v>7.3</v>
      </c>
      <c r="J442" s="4">
        <v>4</v>
      </c>
      <c r="K442" s="4">
        <v>4.8499999999999996</v>
      </c>
      <c r="L442" s="4">
        <v>5.8</v>
      </c>
      <c r="M442" s="4">
        <v>29</v>
      </c>
    </row>
    <row r="443" spans="1:13" x14ac:dyDescent="0.2">
      <c r="A443" s="3">
        <v>37165</v>
      </c>
      <c r="B443" t="s">
        <v>8494</v>
      </c>
      <c r="C443" t="s">
        <v>3078</v>
      </c>
      <c r="D443" t="s">
        <v>8495</v>
      </c>
      <c r="E443" t="s">
        <v>3077</v>
      </c>
      <c r="F443" s="4">
        <v>4.1929166666666697</v>
      </c>
      <c r="G443" s="4">
        <v>4.165</v>
      </c>
      <c r="H443" s="4">
        <v>0.75892646814956399</v>
      </c>
      <c r="I443" s="4">
        <v>6.26</v>
      </c>
      <c r="J443" s="4">
        <v>3</v>
      </c>
      <c r="K443" s="4">
        <v>3.56</v>
      </c>
      <c r="L443" s="4">
        <v>4.5</v>
      </c>
      <c r="M443" s="4">
        <v>24</v>
      </c>
    </row>
    <row r="444" spans="1:13" x14ac:dyDescent="0.2">
      <c r="A444" s="3">
        <v>37165</v>
      </c>
      <c r="B444" t="s">
        <v>8458</v>
      </c>
      <c r="C444" t="s">
        <v>3123</v>
      </c>
      <c r="D444" t="s">
        <v>8459</v>
      </c>
      <c r="E444" t="s">
        <v>3122</v>
      </c>
      <c r="F444" s="4">
        <v>0.91913793103448305</v>
      </c>
      <c r="G444" s="4">
        <v>0.74</v>
      </c>
      <c r="H444" s="4">
        <v>0.45055534971045402</v>
      </c>
      <c r="I444" s="4">
        <v>2.2599999999999998</v>
      </c>
      <c r="J444" s="4">
        <v>0.41499999999999998</v>
      </c>
      <c r="K444" s="4">
        <v>0.6</v>
      </c>
      <c r="L444" s="4">
        <v>1.05</v>
      </c>
      <c r="M444" s="4">
        <v>29</v>
      </c>
    </row>
    <row r="445" spans="1:13" x14ac:dyDescent="0.2">
      <c r="A445" s="3">
        <v>37165</v>
      </c>
      <c r="B445" t="s">
        <v>8468</v>
      </c>
      <c r="C445" t="s">
        <v>3126</v>
      </c>
      <c r="D445" t="s">
        <v>8469</v>
      </c>
      <c r="E445" t="s">
        <v>3125</v>
      </c>
      <c r="F445" s="4">
        <v>0.48368965517241402</v>
      </c>
      <c r="G445" s="4">
        <v>0.44</v>
      </c>
      <c r="H445" s="4">
        <v>0.23491899872209401</v>
      </c>
      <c r="I445" s="4">
        <v>0.96</v>
      </c>
      <c r="J445" s="4">
        <v>-0.09</v>
      </c>
      <c r="K445" s="4">
        <v>0.37</v>
      </c>
      <c r="L445" s="4">
        <v>0.56999999999999995</v>
      </c>
      <c r="M445" s="4">
        <v>29</v>
      </c>
    </row>
    <row r="446" spans="1:13" x14ac:dyDescent="0.2">
      <c r="A446" s="3">
        <v>37165</v>
      </c>
      <c r="B446" t="s">
        <v>8476</v>
      </c>
      <c r="C446" t="s">
        <v>3129</v>
      </c>
      <c r="D446" t="s">
        <v>8477</v>
      </c>
      <c r="E446" t="s">
        <v>3128</v>
      </c>
      <c r="F446" s="4">
        <v>0.40537931034482799</v>
      </c>
      <c r="G446" s="4">
        <v>0.38</v>
      </c>
      <c r="H446" s="4">
        <v>0.109148788944627</v>
      </c>
      <c r="I446" s="4">
        <v>0.64</v>
      </c>
      <c r="J446" s="4">
        <v>0.26</v>
      </c>
      <c r="K446" s="4">
        <v>0.34</v>
      </c>
      <c r="L446" s="4">
        <v>0.45</v>
      </c>
      <c r="M446" s="4">
        <v>29</v>
      </c>
    </row>
    <row r="447" spans="1:13" x14ac:dyDescent="0.2">
      <c r="A447" s="3">
        <v>37165</v>
      </c>
      <c r="B447" t="s">
        <v>8486</v>
      </c>
      <c r="C447" t="s">
        <v>3132</v>
      </c>
      <c r="D447" t="s">
        <v>8487</v>
      </c>
      <c r="E447" t="s">
        <v>3131</v>
      </c>
      <c r="F447" s="4">
        <v>0.35403448275862098</v>
      </c>
      <c r="G447" s="4">
        <v>0.34</v>
      </c>
      <c r="H447" s="4">
        <v>0.111113996404793</v>
      </c>
      <c r="I447" s="4">
        <v>0.74</v>
      </c>
      <c r="J447" s="4">
        <v>0.19</v>
      </c>
      <c r="K447" s="4">
        <v>0.27</v>
      </c>
      <c r="L447" s="4">
        <v>0.41</v>
      </c>
      <c r="M447" s="4">
        <v>29</v>
      </c>
    </row>
    <row r="448" spans="1:13" x14ac:dyDescent="0.2">
      <c r="A448" s="3">
        <v>37165</v>
      </c>
      <c r="B448" t="s">
        <v>8496</v>
      </c>
      <c r="C448" t="s">
        <v>3135</v>
      </c>
      <c r="D448" t="s">
        <v>8497</v>
      </c>
      <c r="E448" t="s">
        <v>3134</v>
      </c>
      <c r="F448" s="4">
        <v>0.228379310344828</v>
      </c>
      <c r="G448" s="4">
        <v>0.26</v>
      </c>
      <c r="H448" s="4">
        <v>9.5989736725601293E-2</v>
      </c>
      <c r="I448" s="4">
        <v>0.36</v>
      </c>
      <c r="J448" s="4">
        <v>0</v>
      </c>
      <c r="K448" s="4">
        <v>0.19</v>
      </c>
      <c r="L448" s="4">
        <v>0.3</v>
      </c>
      <c r="M448" s="4">
        <v>29</v>
      </c>
    </row>
    <row r="449" spans="1:13" x14ac:dyDescent="0.2">
      <c r="A449" s="3">
        <v>37165</v>
      </c>
      <c r="B449" t="s">
        <v>8444</v>
      </c>
      <c r="C449" t="s">
        <v>3114</v>
      </c>
      <c r="D449" t="s">
        <v>8445</v>
      </c>
      <c r="E449" t="s">
        <v>3113</v>
      </c>
      <c r="F449" s="4">
        <v>0.48658620689655202</v>
      </c>
      <c r="G449" s="4">
        <v>0.45</v>
      </c>
      <c r="H449" s="4">
        <v>8.7182697022393896E-2</v>
      </c>
      <c r="I449" s="4">
        <v>0.7</v>
      </c>
      <c r="J449" s="4">
        <v>0.36</v>
      </c>
      <c r="K449" s="4">
        <v>0.43</v>
      </c>
      <c r="L449" s="4">
        <v>0.55000000000000004</v>
      </c>
      <c r="M449" s="4">
        <v>29</v>
      </c>
    </row>
    <row r="450" spans="1:13" x14ac:dyDescent="0.2">
      <c r="A450" s="3">
        <v>37165</v>
      </c>
      <c r="B450" t="s">
        <v>8452</v>
      </c>
      <c r="C450" t="s">
        <v>3117</v>
      </c>
      <c r="D450" t="s">
        <v>8453</v>
      </c>
      <c r="E450" t="s">
        <v>3116</v>
      </c>
      <c r="F450" s="4">
        <v>0.65982758620689697</v>
      </c>
      <c r="G450" s="4">
        <v>0.65</v>
      </c>
      <c r="H450" s="4">
        <v>0.13444650262824101</v>
      </c>
      <c r="I450" s="4">
        <v>0.95</v>
      </c>
      <c r="J450" s="4">
        <v>0.42</v>
      </c>
      <c r="K450" s="4">
        <v>0.57999999999999996</v>
      </c>
      <c r="L450" s="4">
        <v>0.75</v>
      </c>
      <c r="M450" s="4">
        <v>29</v>
      </c>
    </row>
    <row r="451" spans="1:13" x14ac:dyDescent="0.2">
      <c r="A451" s="3">
        <v>37165</v>
      </c>
      <c r="B451" t="s">
        <v>8460</v>
      </c>
      <c r="C451" t="s">
        <v>3120</v>
      </c>
      <c r="D451" t="s">
        <v>8461</v>
      </c>
      <c r="E451" t="s">
        <v>3119</v>
      </c>
      <c r="F451" s="4">
        <v>0.92</v>
      </c>
      <c r="G451" s="4">
        <v>0.92</v>
      </c>
      <c r="H451" s="4"/>
      <c r="I451" s="4">
        <v>0.92</v>
      </c>
      <c r="J451" s="4">
        <v>0.92</v>
      </c>
      <c r="K451" s="4">
        <v>0.92</v>
      </c>
      <c r="L451" s="4">
        <v>0.92</v>
      </c>
      <c r="M451" s="4">
        <v>1</v>
      </c>
    </row>
    <row r="452" spans="1:13" x14ac:dyDescent="0.2">
      <c r="A452" s="3">
        <v>37165</v>
      </c>
      <c r="B452" t="s">
        <v>8438</v>
      </c>
      <c r="C452" t="s">
        <v>3087</v>
      </c>
      <c r="D452" t="s">
        <v>8439</v>
      </c>
      <c r="E452" t="s">
        <v>3086</v>
      </c>
      <c r="F452" s="4">
        <v>5.4085714285714301</v>
      </c>
      <c r="G452" s="4">
        <v>5.35</v>
      </c>
      <c r="H452" s="4">
        <v>0.28462757621646101</v>
      </c>
      <c r="I452" s="4">
        <v>5.9</v>
      </c>
      <c r="J452" s="4">
        <v>4.91</v>
      </c>
      <c r="K452" s="4">
        <v>5.24</v>
      </c>
      <c r="L452" s="4">
        <v>5.64</v>
      </c>
      <c r="M452" s="4">
        <v>21</v>
      </c>
    </row>
    <row r="453" spans="1:13" x14ac:dyDescent="0.2">
      <c r="A453" s="3">
        <v>37165</v>
      </c>
      <c r="B453" t="s">
        <v>8498</v>
      </c>
      <c r="C453" t="s">
        <v>3153</v>
      </c>
      <c r="D453" t="s">
        <v>8499</v>
      </c>
      <c r="E453" t="s">
        <v>3152</v>
      </c>
      <c r="F453" s="4">
        <v>0.291190476190476</v>
      </c>
      <c r="G453" s="4">
        <v>0.28999999999999998</v>
      </c>
      <c r="H453" s="4">
        <v>9.1895385655439199E-2</v>
      </c>
      <c r="I453" s="4">
        <v>0.5</v>
      </c>
      <c r="J453" s="4">
        <v>0.15</v>
      </c>
      <c r="K453" s="4">
        <v>0.22</v>
      </c>
      <c r="L453" s="4">
        <v>0.34</v>
      </c>
      <c r="M453" s="4">
        <v>21</v>
      </c>
    </row>
    <row r="454" spans="1:13" x14ac:dyDescent="0.2">
      <c r="A454" s="3">
        <v>37165</v>
      </c>
      <c r="B454" t="s">
        <v>10021</v>
      </c>
      <c r="C454" t="s">
        <v>4324</v>
      </c>
      <c r="D454" t="s">
        <v>10022</v>
      </c>
      <c r="E454" t="s">
        <v>4323</v>
      </c>
      <c r="F454" s="4">
        <v>0.75600000000000001</v>
      </c>
      <c r="G454" s="4">
        <v>1</v>
      </c>
      <c r="H454" s="4">
        <v>0.60815979259840403</v>
      </c>
      <c r="I454" s="4">
        <v>1.3</v>
      </c>
      <c r="J454" s="4">
        <v>-0.9</v>
      </c>
      <c r="K454" s="4">
        <v>0.9</v>
      </c>
      <c r="L454" s="4">
        <v>1.1000000000000001</v>
      </c>
      <c r="M454" s="4">
        <v>25</v>
      </c>
    </row>
    <row r="455" spans="1:13" x14ac:dyDescent="0.2">
      <c r="A455" s="3">
        <v>37165</v>
      </c>
      <c r="B455" t="s">
        <v>10031</v>
      </c>
      <c r="C455" t="s">
        <v>4327</v>
      </c>
      <c r="D455" t="s">
        <v>10032</v>
      </c>
      <c r="E455" t="s">
        <v>4326</v>
      </c>
      <c r="F455" s="4">
        <v>1.448</v>
      </c>
      <c r="G455" s="4">
        <v>1.3</v>
      </c>
      <c r="H455" s="4">
        <v>0.53394756296849999</v>
      </c>
      <c r="I455" s="4">
        <v>2.8</v>
      </c>
      <c r="J455" s="4">
        <v>0.4</v>
      </c>
      <c r="K455" s="4">
        <v>1.1000000000000001</v>
      </c>
      <c r="L455" s="4">
        <v>1.8</v>
      </c>
      <c r="M455" s="4">
        <v>25</v>
      </c>
    </row>
    <row r="456" spans="1:13" x14ac:dyDescent="0.2">
      <c r="A456" s="3">
        <v>37165</v>
      </c>
      <c r="B456" t="s">
        <v>8500</v>
      </c>
      <c r="C456" t="s">
        <v>3952</v>
      </c>
      <c r="D456" t="s">
        <v>8501</v>
      </c>
      <c r="E456" t="s">
        <v>3951</v>
      </c>
      <c r="F456" s="4">
        <v>9.5837107142857096</v>
      </c>
      <c r="G456" s="4">
        <v>9.5950000000000006</v>
      </c>
      <c r="H456" s="4">
        <v>0.16966422905755099</v>
      </c>
      <c r="I456" s="4">
        <v>10.029999999999999</v>
      </c>
      <c r="J456" s="4">
        <v>9.33</v>
      </c>
      <c r="K456" s="4">
        <v>9.4725000000000001</v>
      </c>
      <c r="L456" s="4">
        <v>9.64</v>
      </c>
      <c r="M456" s="4">
        <v>28</v>
      </c>
    </row>
    <row r="457" spans="1:13" x14ac:dyDescent="0.2">
      <c r="A457" s="3">
        <v>37165</v>
      </c>
      <c r="B457" t="s">
        <v>8480</v>
      </c>
      <c r="C457" t="s">
        <v>3939</v>
      </c>
      <c r="D457" t="s">
        <v>8481</v>
      </c>
      <c r="E457" t="s">
        <v>3947</v>
      </c>
      <c r="F457" s="4">
        <v>9.4530344827586195</v>
      </c>
      <c r="G457" s="4">
        <v>9.44</v>
      </c>
      <c r="H457" s="4">
        <v>0.14800277091002201</v>
      </c>
      <c r="I457" s="4">
        <v>9.91</v>
      </c>
      <c r="J457" s="4">
        <v>9.23</v>
      </c>
      <c r="K457" s="4">
        <v>9.36</v>
      </c>
      <c r="L457" s="4">
        <v>9.52</v>
      </c>
      <c r="M457" s="4">
        <v>29</v>
      </c>
    </row>
    <row r="458" spans="1:13" x14ac:dyDescent="0.2">
      <c r="A458" s="3">
        <v>37165</v>
      </c>
      <c r="B458" t="s">
        <v>8490</v>
      </c>
      <c r="C458" t="s">
        <v>3942</v>
      </c>
      <c r="D458" t="s">
        <v>8491</v>
      </c>
      <c r="E458" t="s">
        <v>3949</v>
      </c>
      <c r="F458" s="4">
        <v>9.5252666666666705</v>
      </c>
      <c r="G458" s="4">
        <v>9.5</v>
      </c>
      <c r="H458" s="4">
        <v>0.14921170642189299</v>
      </c>
      <c r="I458" s="4">
        <v>9.9600000000000009</v>
      </c>
      <c r="J458" s="4">
        <v>9.2780000000000005</v>
      </c>
      <c r="K458" s="4">
        <v>9.4275000000000002</v>
      </c>
      <c r="L458" s="4">
        <v>9.6</v>
      </c>
      <c r="M458" s="4">
        <v>30</v>
      </c>
    </row>
    <row r="459" spans="1:13" x14ac:dyDescent="0.2">
      <c r="A459" s="3">
        <v>37165</v>
      </c>
      <c r="B459" t="s">
        <v>8360</v>
      </c>
      <c r="C459" t="s">
        <v>3936</v>
      </c>
      <c r="D459" t="s">
        <v>8361</v>
      </c>
      <c r="E459" t="s">
        <v>3935</v>
      </c>
      <c r="F459" s="4">
        <v>9.5252666666666705</v>
      </c>
      <c r="G459" s="4">
        <v>9.5</v>
      </c>
      <c r="H459" s="4">
        <v>0.14921170642189299</v>
      </c>
      <c r="I459" s="4">
        <v>9.9600000000000009</v>
      </c>
      <c r="J459" s="4">
        <v>9.2780000000000005</v>
      </c>
      <c r="K459" s="4">
        <v>9.4275000000000002</v>
      </c>
      <c r="L459" s="4">
        <v>9.6</v>
      </c>
      <c r="M459" s="4">
        <v>30</v>
      </c>
    </row>
    <row r="460" spans="1:13" x14ac:dyDescent="0.2">
      <c r="A460" s="3">
        <v>37165</v>
      </c>
      <c r="B460" t="s">
        <v>8448</v>
      </c>
      <c r="C460" t="s">
        <v>3939</v>
      </c>
      <c r="D460" t="s">
        <v>8449</v>
      </c>
      <c r="E460" t="s">
        <v>3938</v>
      </c>
      <c r="F460" s="4">
        <v>10.1043793103448</v>
      </c>
      <c r="G460" s="4">
        <v>10.050000000000001</v>
      </c>
      <c r="H460" s="4">
        <v>0.28617831776123498</v>
      </c>
      <c r="I460" s="4">
        <v>10.84</v>
      </c>
      <c r="J460" s="4">
        <v>9.6</v>
      </c>
      <c r="K460" s="4">
        <v>9.94</v>
      </c>
      <c r="L460" s="4">
        <v>10.199999999999999</v>
      </c>
      <c r="M460" s="4">
        <v>29</v>
      </c>
    </row>
    <row r="461" spans="1:13" x14ac:dyDescent="0.2">
      <c r="A461" s="3">
        <v>37165</v>
      </c>
      <c r="B461" t="s">
        <v>10011</v>
      </c>
      <c r="C461" t="s">
        <v>3579</v>
      </c>
      <c r="D461" t="s">
        <v>10012</v>
      </c>
      <c r="E461" t="s">
        <v>3578</v>
      </c>
      <c r="F461" s="4">
        <v>0</v>
      </c>
      <c r="G461" s="4">
        <v>0</v>
      </c>
      <c r="H461" s="4"/>
      <c r="I461" s="4">
        <v>0</v>
      </c>
      <c r="J461" s="4">
        <v>0</v>
      </c>
      <c r="K461" s="4">
        <v>0</v>
      </c>
      <c r="L461" s="4">
        <v>0</v>
      </c>
      <c r="M461" s="4">
        <v>1</v>
      </c>
    </row>
    <row r="462" spans="1:13" x14ac:dyDescent="0.2">
      <c r="A462" s="3">
        <v>37165</v>
      </c>
      <c r="B462" t="s">
        <v>10019</v>
      </c>
      <c r="C462" t="s">
        <v>3582</v>
      </c>
      <c r="D462" t="s">
        <v>10020</v>
      </c>
      <c r="E462" t="s">
        <v>3581</v>
      </c>
      <c r="F462" s="4">
        <v>1.62133333333333</v>
      </c>
      <c r="G462" s="4">
        <v>1.75</v>
      </c>
      <c r="H462" s="4">
        <v>0.67450484179818604</v>
      </c>
      <c r="I462" s="4">
        <v>3.1</v>
      </c>
      <c r="J462" s="4">
        <v>0</v>
      </c>
      <c r="K462" s="4">
        <v>1.2</v>
      </c>
      <c r="L462" s="4">
        <v>2</v>
      </c>
      <c r="M462" s="4">
        <v>30</v>
      </c>
    </row>
    <row r="463" spans="1:13" x14ac:dyDescent="0.2">
      <c r="A463" s="3">
        <v>37165</v>
      </c>
      <c r="B463" t="s">
        <v>10027</v>
      </c>
      <c r="C463" t="s">
        <v>3591</v>
      </c>
      <c r="D463" t="s">
        <v>10028</v>
      </c>
      <c r="E463" t="s">
        <v>3590</v>
      </c>
      <c r="F463" s="4">
        <v>-1.1566666666666701</v>
      </c>
      <c r="G463" s="4">
        <v>-1.1499999999999999</v>
      </c>
      <c r="H463" s="4">
        <v>0.41598518983362798</v>
      </c>
      <c r="I463" s="4">
        <v>-0.5</v>
      </c>
      <c r="J463" s="4">
        <v>-2</v>
      </c>
      <c r="K463" s="4">
        <v>-1.4</v>
      </c>
      <c r="L463" s="4">
        <v>-0.8</v>
      </c>
      <c r="M463" s="4">
        <v>30</v>
      </c>
    </row>
    <row r="464" spans="1:13" x14ac:dyDescent="0.2">
      <c r="A464" s="3">
        <v>37165</v>
      </c>
      <c r="B464" t="s">
        <v>10029</v>
      </c>
      <c r="C464" t="s">
        <v>3594</v>
      </c>
      <c r="D464" t="s">
        <v>10030</v>
      </c>
      <c r="E464" t="s">
        <v>3593</v>
      </c>
      <c r="F464" s="4">
        <v>-0.82766666666666699</v>
      </c>
      <c r="G464" s="4">
        <v>-1</v>
      </c>
      <c r="H464" s="4">
        <v>0.68200861220840703</v>
      </c>
      <c r="I464" s="4">
        <v>0.6</v>
      </c>
      <c r="J464" s="4">
        <v>-1.87</v>
      </c>
      <c r="K464" s="4">
        <v>-1.4</v>
      </c>
      <c r="L464" s="4">
        <v>-0.3</v>
      </c>
      <c r="M464" s="4">
        <v>30</v>
      </c>
    </row>
    <row r="465" spans="1:13" x14ac:dyDescent="0.2">
      <c r="A465" s="3">
        <v>37196</v>
      </c>
      <c r="B465" t="s">
        <v>8362</v>
      </c>
      <c r="C465" t="s">
        <v>3918</v>
      </c>
      <c r="D465" t="s">
        <v>8363</v>
      </c>
      <c r="E465" t="s">
        <v>3917</v>
      </c>
      <c r="F465" s="4">
        <v>8.4909677419354797</v>
      </c>
      <c r="G465" s="4">
        <v>8.4</v>
      </c>
      <c r="H465" s="4">
        <v>0.867476627307463</v>
      </c>
      <c r="I465" s="4">
        <v>10.050000000000001</v>
      </c>
      <c r="J465" s="4">
        <v>7.4</v>
      </c>
      <c r="K465" s="4">
        <v>7.7</v>
      </c>
      <c r="L465" s="4">
        <v>9.0749999999999993</v>
      </c>
      <c r="M465" s="4">
        <v>31</v>
      </c>
    </row>
    <row r="466" spans="1:13" x14ac:dyDescent="0.2">
      <c r="A466" s="3">
        <v>37196</v>
      </c>
      <c r="B466" t="s">
        <v>8482</v>
      </c>
      <c r="C466" t="s">
        <v>3921</v>
      </c>
      <c r="D466" t="s">
        <v>8483</v>
      </c>
      <c r="E466" t="s">
        <v>3920</v>
      </c>
      <c r="F466" s="4">
        <v>8.6183870967741907</v>
      </c>
      <c r="G466" s="4">
        <v>8.5</v>
      </c>
      <c r="H466" s="4">
        <v>1.4988108548094501</v>
      </c>
      <c r="I466" s="4">
        <v>12.37</v>
      </c>
      <c r="J466" s="4">
        <v>6</v>
      </c>
      <c r="K466" s="4">
        <v>7.55</v>
      </c>
      <c r="L466" s="4">
        <v>9.35</v>
      </c>
      <c r="M466" s="4">
        <v>31</v>
      </c>
    </row>
    <row r="467" spans="1:13" x14ac:dyDescent="0.2">
      <c r="A467" s="3">
        <v>37196</v>
      </c>
      <c r="B467" t="s">
        <v>8502</v>
      </c>
      <c r="C467" t="s">
        <v>3924</v>
      </c>
      <c r="D467" t="s">
        <v>8503</v>
      </c>
      <c r="E467" t="s">
        <v>3923</v>
      </c>
      <c r="F467" s="4">
        <v>8.1304166666666706</v>
      </c>
      <c r="G467" s="4">
        <v>7.9249999999999998</v>
      </c>
      <c r="H467" s="4">
        <v>1.8125683895143601</v>
      </c>
      <c r="I467" s="4">
        <v>11.5</v>
      </c>
      <c r="J467" s="4">
        <v>5.4</v>
      </c>
      <c r="K467" s="4">
        <v>6.7249999999999996</v>
      </c>
      <c r="L467" s="4">
        <v>9.3375000000000004</v>
      </c>
      <c r="M467" s="4">
        <v>24</v>
      </c>
    </row>
    <row r="468" spans="1:13" x14ac:dyDescent="0.2">
      <c r="A468" s="3">
        <v>37196</v>
      </c>
      <c r="B468" t="s">
        <v>8504</v>
      </c>
      <c r="C468" t="s">
        <v>3081</v>
      </c>
      <c r="D468" t="s">
        <v>8505</v>
      </c>
      <c r="E468" t="s">
        <v>3080</v>
      </c>
      <c r="F468" s="4">
        <v>5.1032000000000002</v>
      </c>
      <c r="G468" s="4">
        <v>5.0999999999999996</v>
      </c>
      <c r="H468" s="4">
        <v>0.494955553560115</v>
      </c>
      <c r="I468" s="4">
        <v>6.6</v>
      </c>
      <c r="J468" s="4">
        <v>4.4000000000000004</v>
      </c>
      <c r="K468" s="4">
        <v>4.8</v>
      </c>
      <c r="L468" s="4">
        <v>5.3</v>
      </c>
      <c r="M468" s="4">
        <v>25</v>
      </c>
    </row>
    <row r="469" spans="1:13" x14ac:dyDescent="0.2">
      <c r="A469" s="3">
        <v>37196</v>
      </c>
      <c r="B469" t="s">
        <v>8410</v>
      </c>
      <c r="C469" t="s">
        <v>3075</v>
      </c>
      <c r="D469" t="s">
        <v>8411</v>
      </c>
      <c r="E469" t="s">
        <v>3074</v>
      </c>
      <c r="F469" s="4">
        <v>5.1583870967741898</v>
      </c>
      <c r="G469" s="4">
        <v>5</v>
      </c>
      <c r="H469" s="4">
        <v>0.77551744779080001</v>
      </c>
      <c r="I469" s="4">
        <v>7.3</v>
      </c>
      <c r="J469" s="4">
        <v>4</v>
      </c>
      <c r="K469" s="4">
        <v>4.7549999999999999</v>
      </c>
      <c r="L469" s="4">
        <v>5.3049999999999997</v>
      </c>
      <c r="M469" s="4">
        <v>31</v>
      </c>
    </row>
    <row r="470" spans="1:13" x14ac:dyDescent="0.2">
      <c r="A470" s="3">
        <v>37196</v>
      </c>
      <c r="B470" t="s">
        <v>8494</v>
      </c>
      <c r="C470" t="s">
        <v>3078</v>
      </c>
      <c r="D470" t="s">
        <v>8495</v>
      </c>
      <c r="E470" t="s">
        <v>3077</v>
      </c>
      <c r="F470" s="4">
        <v>4.1737037037037004</v>
      </c>
      <c r="G470" s="4">
        <v>4.2</v>
      </c>
      <c r="H470" s="4">
        <v>0.68072443395676296</v>
      </c>
      <c r="I470" s="4">
        <v>5.6</v>
      </c>
      <c r="J470" s="4">
        <v>3</v>
      </c>
      <c r="K470" s="4">
        <v>3.665</v>
      </c>
      <c r="L470" s="4">
        <v>4.5</v>
      </c>
      <c r="M470" s="4">
        <v>27</v>
      </c>
    </row>
    <row r="471" spans="1:13" x14ac:dyDescent="0.2">
      <c r="A471" s="3">
        <v>37196</v>
      </c>
      <c r="B471" t="s">
        <v>8458</v>
      </c>
      <c r="C471" t="s">
        <v>3120</v>
      </c>
      <c r="D471" t="s">
        <v>8459</v>
      </c>
      <c r="E471" t="s">
        <v>3119</v>
      </c>
      <c r="F471" s="4">
        <v>0.90703333333333303</v>
      </c>
      <c r="G471" s="4">
        <v>0.71499999999999997</v>
      </c>
      <c r="H471" s="4">
        <v>0.43812755844761098</v>
      </c>
      <c r="I471" s="4">
        <v>2.2599999999999998</v>
      </c>
      <c r="J471" s="4">
        <v>0.45100000000000001</v>
      </c>
      <c r="K471" s="4">
        <v>0.65</v>
      </c>
      <c r="L471" s="4">
        <v>1.0425</v>
      </c>
      <c r="M471" s="4">
        <v>30</v>
      </c>
    </row>
    <row r="472" spans="1:13" x14ac:dyDescent="0.2">
      <c r="A472" s="3">
        <v>37196</v>
      </c>
      <c r="B472" t="s">
        <v>8468</v>
      </c>
      <c r="C472" t="s">
        <v>3123</v>
      </c>
      <c r="D472" t="s">
        <v>8469</v>
      </c>
      <c r="E472" t="s">
        <v>3122</v>
      </c>
      <c r="F472" s="4">
        <v>0.46189999999999998</v>
      </c>
      <c r="G472" s="4">
        <v>0.44</v>
      </c>
      <c r="H472" s="4">
        <v>0.23220834135126001</v>
      </c>
      <c r="I472" s="4">
        <v>1.06</v>
      </c>
      <c r="J472" s="4">
        <v>-0.1</v>
      </c>
      <c r="K472" s="4">
        <v>0.36249999999999999</v>
      </c>
      <c r="L472" s="4">
        <v>0.55500000000000005</v>
      </c>
      <c r="M472" s="4">
        <v>30</v>
      </c>
    </row>
    <row r="473" spans="1:13" x14ac:dyDescent="0.2">
      <c r="A473" s="3">
        <v>37196</v>
      </c>
      <c r="B473" t="s">
        <v>8476</v>
      </c>
      <c r="C473" t="s">
        <v>3126</v>
      </c>
      <c r="D473" t="s">
        <v>8477</v>
      </c>
      <c r="E473" t="s">
        <v>3125</v>
      </c>
      <c r="F473" s="4">
        <v>0.40853333333333303</v>
      </c>
      <c r="G473" s="4">
        <v>0.38500000000000001</v>
      </c>
      <c r="H473" s="4">
        <v>0.116119953832926</v>
      </c>
      <c r="I473" s="4">
        <v>0.68</v>
      </c>
      <c r="J473" s="4">
        <v>0.27</v>
      </c>
      <c r="K473" s="4">
        <v>0.32</v>
      </c>
      <c r="L473" s="4">
        <v>0.46750000000000003</v>
      </c>
      <c r="M473" s="4">
        <v>30</v>
      </c>
    </row>
    <row r="474" spans="1:13" x14ac:dyDescent="0.2">
      <c r="A474" s="3">
        <v>37196</v>
      </c>
      <c r="B474" t="s">
        <v>8486</v>
      </c>
      <c r="C474" t="s">
        <v>3129</v>
      </c>
      <c r="D474" t="s">
        <v>8487</v>
      </c>
      <c r="E474" t="s">
        <v>3128</v>
      </c>
      <c r="F474" s="4">
        <v>0.35356666666666697</v>
      </c>
      <c r="G474" s="4">
        <v>0.33500000000000002</v>
      </c>
      <c r="H474" s="4">
        <v>0.12449724642664201</v>
      </c>
      <c r="I474" s="4">
        <v>0.74</v>
      </c>
      <c r="J474" s="4">
        <v>0.19</v>
      </c>
      <c r="K474" s="4">
        <v>0.28999999999999998</v>
      </c>
      <c r="L474" s="4">
        <v>0.38524999999999998</v>
      </c>
      <c r="M474" s="4">
        <v>30</v>
      </c>
    </row>
    <row r="475" spans="1:13" x14ac:dyDescent="0.2">
      <c r="A475" s="3">
        <v>37196</v>
      </c>
      <c r="B475" t="s">
        <v>8496</v>
      </c>
      <c r="C475" t="s">
        <v>3132</v>
      </c>
      <c r="D475" t="s">
        <v>8497</v>
      </c>
      <c r="E475" t="s">
        <v>3131</v>
      </c>
      <c r="F475" s="4">
        <v>0.22776666666666701</v>
      </c>
      <c r="G475" s="4">
        <v>0.245</v>
      </c>
      <c r="H475" s="4">
        <v>8.7320133687062304E-2</v>
      </c>
      <c r="I475" s="4">
        <v>0.36</v>
      </c>
      <c r="J475" s="4">
        <v>0</v>
      </c>
      <c r="K475" s="4">
        <v>0.19475000000000001</v>
      </c>
      <c r="L475" s="4">
        <v>0.3</v>
      </c>
      <c r="M475" s="4">
        <v>30</v>
      </c>
    </row>
    <row r="476" spans="1:13" x14ac:dyDescent="0.2">
      <c r="A476" s="3">
        <v>37196</v>
      </c>
      <c r="B476" t="s">
        <v>8506</v>
      </c>
      <c r="C476" t="s">
        <v>3135</v>
      </c>
      <c r="D476" t="s">
        <v>8507</v>
      </c>
      <c r="E476" t="s">
        <v>3134</v>
      </c>
      <c r="F476" s="4">
        <v>0.243966666666667</v>
      </c>
      <c r="G476" s="4">
        <v>0.25</v>
      </c>
      <c r="H476" s="4">
        <v>6.2269981328988998E-2</v>
      </c>
      <c r="I476" s="4">
        <v>0.35</v>
      </c>
      <c r="J476" s="4">
        <v>0.1</v>
      </c>
      <c r="K476" s="4">
        <v>0.20250000000000001</v>
      </c>
      <c r="L476" s="4">
        <v>0.3</v>
      </c>
      <c r="M476" s="4">
        <v>30</v>
      </c>
    </row>
    <row r="477" spans="1:13" x14ac:dyDescent="0.2">
      <c r="A477" s="3">
        <v>37196</v>
      </c>
      <c r="B477" t="s">
        <v>8452</v>
      </c>
      <c r="C477" t="s">
        <v>3114</v>
      </c>
      <c r="D477" t="s">
        <v>8453</v>
      </c>
      <c r="E477" t="s">
        <v>3113</v>
      </c>
      <c r="F477" s="4">
        <v>0.54046666666666698</v>
      </c>
      <c r="G477" s="4">
        <v>0.51</v>
      </c>
      <c r="H477" s="4">
        <v>9.7186182263676299E-2</v>
      </c>
      <c r="I477" s="4">
        <v>0.8</v>
      </c>
      <c r="J477" s="4">
        <v>0.4</v>
      </c>
      <c r="K477" s="4">
        <v>0.4955</v>
      </c>
      <c r="L477" s="4">
        <v>0.53500000000000003</v>
      </c>
      <c r="M477" s="4">
        <v>30</v>
      </c>
    </row>
    <row r="478" spans="1:13" x14ac:dyDescent="0.2">
      <c r="A478" s="3">
        <v>37196</v>
      </c>
      <c r="B478" t="s">
        <v>8460</v>
      </c>
      <c r="C478" t="s">
        <v>3117</v>
      </c>
      <c r="D478" t="s">
        <v>8461</v>
      </c>
      <c r="E478" t="s">
        <v>3116</v>
      </c>
      <c r="F478" s="4">
        <v>0.901166666666667</v>
      </c>
      <c r="G478" s="4">
        <v>0.9</v>
      </c>
      <c r="H478" s="4">
        <v>0.110482354132742</v>
      </c>
      <c r="I478" s="4">
        <v>1.07</v>
      </c>
      <c r="J478" s="4">
        <v>0.68</v>
      </c>
      <c r="K478" s="4">
        <v>0.84</v>
      </c>
      <c r="L478" s="4">
        <v>0.99750000000000005</v>
      </c>
      <c r="M478" s="4">
        <v>30</v>
      </c>
    </row>
    <row r="479" spans="1:13" x14ac:dyDescent="0.2">
      <c r="A479" s="3">
        <v>37196</v>
      </c>
      <c r="B479" t="s">
        <v>8438</v>
      </c>
      <c r="C479" t="s">
        <v>3087</v>
      </c>
      <c r="D479" t="s">
        <v>8439</v>
      </c>
      <c r="E479" t="s">
        <v>3086</v>
      </c>
      <c r="F479" s="4">
        <v>5.51</v>
      </c>
      <c r="G479" s="4">
        <v>5.51</v>
      </c>
      <c r="H479" s="4"/>
      <c r="I479" s="4">
        <v>5.51</v>
      </c>
      <c r="J479" s="4">
        <v>5.51</v>
      </c>
      <c r="K479" s="4">
        <v>5.51</v>
      </c>
      <c r="L479" s="4">
        <v>5.51</v>
      </c>
      <c r="M479" s="4">
        <v>1</v>
      </c>
    </row>
    <row r="480" spans="1:13" x14ac:dyDescent="0.2">
      <c r="A480" s="3">
        <v>37196</v>
      </c>
      <c r="B480" t="s">
        <v>8508</v>
      </c>
      <c r="C480" t="s">
        <v>3153</v>
      </c>
      <c r="D480" t="s">
        <v>8509</v>
      </c>
      <c r="E480" t="s">
        <v>3152</v>
      </c>
      <c r="F480" s="4">
        <v>0.32950000000000002</v>
      </c>
      <c r="G480" s="4">
        <v>0.28000000000000003</v>
      </c>
      <c r="H480" s="4">
        <v>0.14380084913006</v>
      </c>
      <c r="I480" s="4">
        <v>0.7</v>
      </c>
      <c r="J480" s="4">
        <v>0.15</v>
      </c>
      <c r="K480" s="4">
        <v>0.25</v>
      </c>
      <c r="L480" s="4">
        <v>0.32750000000000001</v>
      </c>
      <c r="M480" s="4">
        <v>20</v>
      </c>
    </row>
    <row r="481" spans="1:13" x14ac:dyDescent="0.2">
      <c r="A481" s="3">
        <v>37196</v>
      </c>
      <c r="B481" t="s">
        <v>10021</v>
      </c>
      <c r="C481" t="s">
        <v>4324</v>
      </c>
      <c r="D481" t="s">
        <v>10022</v>
      </c>
      <c r="E481" t="s">
        <v>4323</v>
      </c>
      <c r="F481" s="4">
        <v>0.903076923076923</v>
      </c>
      <c r="G481" s="4">
        <v>1</v>
      </c>
      <c r="H481" s="4">
        <v>0.35961945699051601</v>
      </c>
      <c r="I481" s="4">
        <v>1.2</v>
      </c>
      <c r="J481" s="4">
        <v>-0.25</v>
      </c>
      <c r="K481" s="4">
        <v>0.91249999999999998</v>
      </c>
      <c r="L481" s="4">
        <v>1.1000000000000001</v>
      </c>
      <c r="M481" s="4">
        <v>26</v>
      </c>
    </row>
    <row r="482" spans="1:13" x14ac:dyDescent="0.2">
      <c r="A482" s="3">
        <v>37196</v>
      </c>
      <c r="B482" t="s">
        <v>10031</v>
      </c>
      <c r="C482" t="s">
        <v>4327</v>
      </c>
      <c r="D482" t="s">
        <v>10032</v>
      </c>
      <c r="E482" t="s">
        <v>4326</v>
      </c>
      <c r="F482" s="4">
        <v>0.99480000000000002</v>
      </c>
      <c r="G482" s="4">
        <v>1</v>
      </c>
      <c r="H482" s="4">
        <v>0.41323036351813902</v>
      </c>
      <c r="I482" s="4">
        <v>2.1</v>
      </c>
      <c r="J482" s="4">
        <v>0.2</v>
      </c>
      <c r="K482" s="4">
        <v>0.8</v>
      </c>
      <c r="L482" s="4">
        <v>1.2</v>
      </c>
      <c r="M482" s="4">
        <v>25</v>
      </c>
    </row>
    <row r="483" spans="1:13" x14ac:dyDescent="0.2">
      <c r="A483" s="3">
        <v>37196</v>
      </c>
      <c r="B483" t="s">
        <v>8500</v>
      </c>
      <c r="C483" t="s">
        <v>3942</v>
      </c>
      <c r="D483" t="s">
        <v>8501</v>
      </c>
      <c r="E483" t="s">
        <v>3949</v>
      </c>
      <c r="F483" s="4">
        <v>9.4869827586206892</v>
      </c>
      <c r="G483" s="4">
        <v>9.43</v>
      </c>
      <c r="H483" s="4">
        <v>0.16869162073560101</v>
      </c>
      <c r="I483" s="4">
        <v>9.9</v>
      </c>
      <c r="J483" s="4">
        <v>9.27</v>
      </c>
      <c r="K483" s="4">
        <v>9.35</v>
      </c>
      <c r="L483" s="4">
        <v>9.6300000000000008</v>
      </c>
      <c r="M483" s="4">
        <v>29</v>
      </c>
    </row>
    <row r="484" spans="1:13" x14ac:dyDescent="0.2">
      <c r="A484" s="3">
        <v>37196</v>
      </c>
      <c r="B484" t="s">
        <v>8510</v>
      </c>
      <c r="C484" t="s">
        <v>3952</v>
      </c>
      <c r="D484" t="s">
        <v>8511</v>
      </c>
      <c r="E484" t="s">
        <v>3951</v>
      </c>
      <c r="F484" s="4">
        <v>9.5188413793103503</v>
      </c>
      <c r="G484" s="4">
        <v>9.4499999999999993</v>
      </c>
      <c r="H484" s="4">
        <v>0.21513550798980099</v>
      </c>
      <c r="I484" s="4">
        <v>10.199999999999999</v>
      </c>
      <c r="J484" s="4">
        <v>9.27</v>
      </c>
      <c r="K484" s="4">
        <v>9.39</v>
      </c>
      <c r="L484" s="4">
        <v>9.6164000000000005</v>
      </c>
      <c r="M484" s="4">
        <v>29</v>
      </c>
    </row>
    <row r="485" spans="1:13" x14ac:dyDescent="0.2">
      <c r="A485" s="3">
        <v>37196</v>
      </c>
      <c r="B485" t="s">
        <v>8490</v>
      </c>
      <c r="C485" t="s">
        <v>3939</v>
      </c>
      <c r="D485" t="s">
        <v>8491</v>
      </c>
      <c r="E485" t="s">
        <v>3947</v>
      </c>
      <c r="F485" s="4">
        <v>9.3961516129032301</v>
      </c>
      <c r="G485" s="4">
        <v>9.35</v>
      </c>
      <c r="H485" s="4">
        <v>0.10897562073224699</v>
      </c>
      <c r="I485" s="4">
        <v>9.6539999999999999</v>
      </c>
      <c r="J485" s="4">
        <v>9.24</v>
      </c>
      <c r="K485" s="4">
        <v>9.3040000000000003</v>
      </c>
      <c r="L485" s="4">
        <v>9.49</v>
      </c>
      <c r="M485" s="4">
        <v>31</v>
      </c>
    </row>
    <row r="486" spans="1:13" x14ac:dyDescent="0.2">
      <c r="A486" s="3">
        <v>37196</v>
      </c>
      <c r="B486" t="s">
        <v>8360</v>
      </c>
      <c r="C486" t="s">
        <v>3936</v>
      </c>
      <c r="D486" t="s">
        <v>8361</v>
      </c>
      <c r="E486" t="s">
        <v>3935</v>
      </c>
      <c r="F486" s="4">
        <v>9.3961516129032301</v>
      </c>
      <c r="G486" s="4">
        <v>9.35</v>
      </c>
      <c r="H486" s="4">
        <v>0.10897562073224699</v>
      </c>
      <c r="I486" s="4">
        <v>9.6539999999999999</v>
      </c>
      <c r="J486" s="4">
        <v>9.24</v>
      </c>
      <c r="K486" s="4">
        <v>9.3040000000000003</v>
      </c>
      <c r="L486" s="4">
        <v>9.49</v>
      </c>
      <c r="M486" s="4">
        <v>31</v>
      </c>
    </row>
    <row r="487" spans="1:13" x14ac:dyDescent="0.2">
      <c r="A487" s="3">
        <v>37196</v>
      </c>
      <c r="B487" t="s">
        <v>8448</v>
      </c>
      <c r="C487" t="s">
        <v>3939</v>
      </c>
      <c r="D487" t="s">
        <v>8449</v>
      </c>
      <c r="E487" t="s">
        <v>3938</v>
      </c>
      <c r="F487" s="4">
        <v>9.9921580645161292</v>
      </c>
      <c r="G487" s="4">
        <v>10</v>
      </c>
      <c r="H487" s="4">
        <v>0.29166503821357997</v>
      </c>
      <c r="I487" s="4">
        <v>10.74</v>
      </c>
      <c r="J487" s="4">
        <v>9.5</v>
      </c>
      <c r="K487" s="4">
        <v>9.7799999999999994</v>
      </c>
      <c r="L487" s="4">
        <v>10.175000000000001</v>
      </c>
      <c r="M487" s="4">
        <v>31</v>
      </c>
    </row>
    <row r="488" spans="1:13" x14ac:dyDescent="0.2">
      <c r="A488" s="3">
        <v>37196</v>
      </c>
      <c r="B488" t="s">
        <v>8512</v>
      </c>
      <c r="C488" t="s">
        <v>3942</v>
      </c>
      <c r="D488" t="s">
        <v>8513</v>
      </c>
      <c r="E488" t="s">
        <v>3941</v>
      </c>
      <c r="F488" s="4">
        <v>10.404903703703701</v>
      </c>
      <c r="G488" s="4">
        <v>10.3</v>
      </c>
      <c r="H488" s="4">
        <v>0.40258184593702501</v>
      </c>
      <c r="I488" s="4">
        <v>11.31</v>
      </c>
      <c r="J488" s="4">
        <v>9.6999999999999993</v>
      </c>
      <c r="K488" s="4">
        <v>10.167999999999999</v>
      </c>
      <c r="L488" s="4">
        <v>10.7</v>
      </c>
      <c r="M488" s="4">
        <v>27</v>
      </c>
    </row>
    <row r="489" spans="1:13" x14ac:dyDescent="0.2">
      <c r="A489" s="3">
        <v>37196</v>
      </c>
      <c r="B489" t="s">
        <v>10011</v>
      </c>
      <c r="C489" t="s">
        <v>3579</v>
      </c>
      <c r="D489" t="s">
        <v>10012</v>
      </c>
      <c r="E489" t="s">
        <v>3578</v>
      </c>
      <c r="F489" s="4">
        <v>0.24</v>
      </c>
      <c r="G489" s="4">
        <v>0.24</v>
      </c>
      <c r="H489" s="4"/>
      <c r="I489" s="4">
        <v>0.24</v>
      </c>
      <c r="J489" s="4">
        <v>0.24</v>
      </c>
      <c r="K489" s="4">
        <v>0.24</v>
      </c>
      <c r="L489" s="4">
        <v>0.24</v>
      </c>
      <c r="M489" s="4">
        <v>1</v>
      </c>
    </row>
    <row r="490" spans="1:13" x14ac:dyDescent="0.2">
      <c r="A490" s="3">
        <v>37196</v>
      </c>
      <c r="B490" t="s">
        <v>10019</v>
      </c>
      <c r="C490" t="s">
        <v>3582</v>
      </c>
      <c r="D490" t="s">
        <v>10020</v>
      </c>
      <c r="E490" t="s">
        <v>3581</v>
      </c>
      <c r="F490" s="4">
        <v>1.4323333333333299</v>
      </c>
      <c r="G490" s="4">
        <v>1.4</v>
      </c>
      <c r="H490" s="4">
        <v>0.60499463282505805</v>
      </c>
      <c r="I490" s="4">
        <v>2.8</v>
      </c>
      <c r="J490" s="4">
        <v>0.4</v>
      </c>
      <c r="K490" s="4">
        <v>1</v>
      </c>
      <c r="L490" s="4">
        <v>1.8</v>
      </c>
      <c r="M490" s="4">
        <v>30</v>
      </c>
    </row>
    <row r="491" spans="1:13" x14ac:dyDescent="0.2">
      <c r="A491" s="3">
        <v>37196</v>
      </c>
      <c r="B491" t="s">
        <v>10033</v>
      </c>
      <c r="C491" t="s">
        <v>3597</v>
      </c>
      <c r="D491" t="s">
        <v>10034</v>
      </c>
      <c r="E491" t="s">
        <v>3596</v>
      </c>
      <c r="F491" s="4">
        <v>-0.533448275862069</v>
      </c>
      <c r="G491" s="4">
        <v>-0.57999999999999996</v>
      </c>
      <c r="H491" s="4">
        <v>0.66603451145068304</v>
      </c>
      <c r="I491" s="4">
        <v>0.8</v>
      </c>
      <c r="J491" s="4">
        <v>-2.0499999999999998</v>
      </c>
      <c r="K491" s="4">
        <v>-0.8</v>
      </c>
      <c r="L491" s="4">
        <v>-0.1</v>
      </c>
      <c r="M491" s="4">
        <v>29</v>
      </c>
    </row>
    <row r="492" spans="1:13" x14ac:dyDescent="0.2">
      <c r="A492" s="3">
        <v>37196</v>
      </c>
      <c r="B492" t="s">
        <v>10029</v>
      </c>
      <c r="C492" t="s">
        <v>3594</v>
      </c>
      <c r="D492" t="s">
        <v>10030</v>
      </c>
      <c r="E492" t="s">
        <v>3593</v>
      </c>
      <c r="F492" s="4">
        <v>-1.2233333333333301</v>
      </c>
      <c r="G492" s="4">
        <v>-1.25</v>
      </c>
      <c r="H492" s="4">
        <v>0.52794548656240003</v>
      </c>
      <c r="I492" s="4">
        <v>-0.2</v>
      </c>
      <c r="J492" s="4">
        <v>-2.46</v>
      </c>
      <c r="K492" s="4">
        <v>-1.4950000000000001</v>
      </c>
      <c r="L492" s="4">
        <v>-1.04</v>
      </c>
      <c r="M492" s="4">
        <v>30</v>
      </c>
    </row>
    <row r="493" spans="1:13" x14ac:dyDescent="0.2">
      <c r="A493" s="3">
        <v>37226</v>
      </c>
      <c r="B493" t="s">
        <v>8482</v>
      </c>
      <c r="C493" t="s">
        <v>3921</v>
      </c>
      <c r="D493" t="s">
        <v>8483</v>
      </c>
      <c r="E493" t="s">
        <v>3920</v>
      </c>
      <c r="F493" s="4">
        <v>8.1365517241379308</v>
      </c>
      <c r="G493" s="4">
        <v>8</v>
      </c>
      <c r="H493" s="4">
        <v>1.5290853378550699</v>
      </c>
      <c r="I493" s="4">
        <v>11.19</v>
      </c>
      <c r="J493" s="4">
        <v>5.5</v>
      </c>
      <c r="K493" s="4">
        <v>7.23</v>
      </c>
      <c r="L493" s="4">
        <v>9</v>
      </c>
      <c r="M493" s="4">
        <v>29</v>
      </c>
    </row>
    <row r="494" spans="1:13" x14ac:dyDescent="0.2">
      <c r="A494" s="3">
        <v>37226</v>
      </c>
      <c r="B494" t="s">
        <v>8502</v>
      </c>
      <c r="C494" t="s">
        <v>3924</v>
      </c>
      <c r="D494" t="s">
        <v>8503</v>
      </c>
      <c r="E494" t="s">
        <v>3923</v>
      </c>
      <c r="F494" s="4">
        <v>7.9715384615384597</v>
      </c>
      <c r="G494" s="4">
        <v>7.9</v>
      </c>
      <c r="H494" s="4">
        <v>1.96397900662444</v>
      </c>
      <c r="I494" s="4">
        <v>11.51</v>
      </c>
      <c r="J494" s="4">
        <v>5</v>
      </c>
      <c r="K494" s="4">
        <v>6.4249999999999998</v>
      </c>
      <c r="L494" s="4">
        <v>9.06</v>
      </c>
      <c r="M494" s="4">
        <v>26</v>
      </c>
    </row>
    <row r="495" spans="1:13" x14ac:dyDescent="0.2">
      <c r="A495" s="3">
        <v>37226</v>
      </c>
      <c r="B495" t="s">
        <v>8514</v>
      </c>
      <c r="C495" t="s">
        <v>3081</v>
      </c>
      <c r="D495" t="s">
        <v>8515</v>
      </c>
      <c r="E495" t="s">
        <v>3080</v>
      </c>
      <c r="F495" s="4">
        <v>4.9204545454545503</v>
      </c>
      <c r="G495" s="4">
        <v>5</v>
      </c>
      <c r="H495" s="4">
        <v>0.75634130159747603</v>
      </c>
      <c r="I495" s="4">
        <v>6.45</v>
      </c>
      <c r="J495" s="4">
        <v>3</v>
      </c>
      <c r="K495" s="4">
        <v>4.6325000000000003</v>
      </c>
      <c r="L495" s="4">
        <v>5.0999999999999996</v>
      </c>
      <c r="M495" s="4">
        <v>22</v>
      </c>
    </row>
    <row r="496" spans="1:13" x14ac:dyDescent="0.2">
      <c r="A496" s="3">
        <v>37226</v>
      </c>
      <c r="B496" t="s">
        <v>8332</v>
      </c>
      <c r="C496" t="s">
        <v>3072</v>
      </c>
      <c r="D496" t="s">
        <v>8333</v>
      </c>
      <c r="E496" t="s">
        <v>3071</v>
      </c>
      <c r="F496" s="4">
        <v>5.08</v>
      </c>
      <c r="G496" s="4">
        <v>5.08</v>
      </c>
      <c r="H496" s="4"/>
      <c r="I496" s="4">
        <v>5.08</v>
      </c>
      <c r="J496" s="4">
        <v>5.08</v>
      </c>
      <c r="K496" s="4">
        <v>5.08</v>
      </c>
      <c r="L496" s="4">
        <v>5.08</v>
      </c>
      <c r="M496" s="4">
        <v>1</v>
      </c>
    </row>
    <row r="497" spans="1:13" x14ac:dyDescent="0.2">
      <c r="A497" s="3">
        <v>37226</v>
      </c>
      <c r="B497" t="s">
        <v>8410</v>
      </c>
      <c r="C497" t="s">
        <v>3075</v>
      </c>
      <c r="D497" t="s">
        <v>8411</v>
      </c>
      <c r="E497" t="s">
        <v>3074</v>
      </c>
      <c r="F497" s="4">
        <v>4.9204545454545503</v>
      </c>
      <c r="G497" s="4">
        <v>5</v>
      </c>
      <c r="H497" s="4">
        <v>0.75634130159747603</v>
      </c>
      <c r="I497" s="4">
        <v>6.45</v>
      </c>
      <c r="J497" s="4">
        <v>3</v>
      </c>
      <c r="K497" s="4">
        <v>4.6325000000000003</v>
      </c>
      <c r="L497" s="4">
        <v>5.0999999999999996</v>
      </c>
      <c r="M497" s="4">
        <v>22</v>
      </c>
    </row>
    <row r="498" spans="1:13" x14ac:dyDescent="0.2">
      <c r="A498" s="3">
        <v>37226</v>
      </c>
      <c r="B498" t="s">
        <v>8494</v>
      </c>
      <c r="C498" t="s">
        <v>3078</v>
      </c>
      <c r="D498" t="s">
        <v>8495</v>
      </c>
      <c r="E498" t="s">
        <v>3077</v>
      </c>
      <c r="F498" s="4">
        <v>4.1481481481481497</v>
      </c>
      <c r="G498" s="4">
        <v>4.05</v>
      </c>
      <c r="H498" s="4">
        <v>0.71195849618141405</v>
      </c>
      <c r="I498" s="4">
        <v>5.6</v>
      </c>
      <c r="J498" s="4">
        <v>3</v>
      </c>
      <c r="K498" s="4">
        <v>3.54</v>
      </c>
      <c r="L498" s="4">
        <v>4.5250000000000004</v>
      </c>
      <c r="M498" s="4">
        <v>27</v>
      </c>
    </row>
    <row r="499" spans="1:13" x14ac:dyDescent="0.2">
      <c r="A499" s="3">
        <v>37226</v>
      </c>
      <c r="B499" t="s">
        <v>8458</v>
      </c>
      <c r="C499" t="s">
        <v>3117</v>
      </c>
      <c r="D499" t="s">
        <v>8459</v>
      </c>
      <c r="E499" t="s">
        <v>3116</v>
      </c>
      <c r="F499" s="4">
        <v>0.92214285714285704</v>
      </c>
      <c r="G499" s="4">
        <v>0.79500000000000004</v>
      </c>
      <c r="H499" s="4">
        <v>0.38482662900523701</v>
      </c>
      <c r="I499" s="4">
        <v>2.06</v>
      </c>
      <c r="J499" s="4">
        <v>0.46</v>
      </c>
      <c r="K499" s="4">
        <v>0.68</v>
      </c>
      <c r="L499" s="4">
        <v>1.0649999999999999</v>
      </c>
      <c r="M499" s="4">
        <v>28</v>
      </c>
    </row>
    <row r="500" spans="1:13" x14ac:dyDescent="0.2">
      <c r="A500" s="3">
        <v>37226</v>
      </c>
      <c r="B500" t="s">
        <v>8468</v>
      </c>
      <c r="C500" t="s">
        <v>3120</v>
      </c>
      <c r="D500" t="s">
        <v>8469</v>
      </c>
      <c r="E500" t="s">
        <v>3119</v>
      </c>
      <c r="F500" s="4">
        <v>0.48428571428571399</v>
      </c>
      <c r="G500" s="4">
        <v>0.44</v>
      </c>
      <c r="H500" s="4">
        <v>0.19110649680660599</v>
      </c>
      <c r="I500" s="4">
        <v>0.94</v>
      </c>
      <c r="J500" s="4">
        <v>0.1</v>
      </c>
      <c r="K500" s="4">
        <v>0.39</v>
      </c>
      <c r="L500" s="4">
        <v>0.57750000000000001</v>
      </c>
      <c r="M500" s="4">
        <v>28</v>
      </c>
    </row>
    <row r="501" spans="1:13" x14ac:dyDescent="0.2">
      <c r="A501" s="3">
        <v>37226</v>
      </c>
      <c r="B501" t="s">
        <v>8476</v>
      </c>
      <c r="C501" t="s">
        <v>3123</v>
      </c>
      <c r="D501" t="s">
        <v>8477</v>
      </c>
      <c r="E501" t="s">
        <v>3122</v>
      </c>
      <c r="F501" s="4">
        <v>0.39071428571428601</v>
      </c>
      <c r="G501" s="4">
        <v>0.34</v>
      </c>
      <c r="H501" s="4">
        <v>0.121439775393481</v>
      </c>
      <c r="I501" s="4">
        <v>0.68</v>
      </c>
      <c r="J501" s="4">
        <v>0.24</v>
      </c>
      <c r="K501" s="4">
        <v>0.3075</v>
      </c>
      <c r="L501" s="4">
        <v>0.47</v>
      </c>
      <c r="M501" s="4">
        <v>28</v>
      </c>
    </row>
    <row r="502" spans="1:13" x14ac:dyDescent="0.2">
      <c r="A502" s="3">
        <v>37226</v>
      </c>
      <c r="B502" t="s">
        <v>8486</v>
      </c>
      <c r="C502" t="s">
        <v>3126</v>
      </c>
      <c r="D502" t="s">
        <v>8487</v>
      </c>
      <c r="E502" t="s">
        <v>3125</v>
      </c>
      <c r="F502" s="4">
        <v>0.34107142857142903</v>
      </c>
      <c r="G502" s="4">
        <v>0.315</v>
      </c>
      <c r="H502" s="4">
        <v>0.109522170450123</v>
      </c>
      <c r="I502" s="4">
        <v>0.74</v>
      </c>
      <c r="J502" s="4">
        <v>0.19</v>
      </c>
      <c r="K502" s="4">
        <v>0.28499999999999998</v>
      </c>
      <c r="L502" s="4">
        <v>0.38250000000000001</v>
      </c>
      <c r="M502" s="4">
        <v>28</v>
      </c>
    </row>
    <row r="503" spans="1:13" x14ac:dyDescent="0.2">
      <c r="A503" s="3">
        <v>37226</v>
      </c>
      <c r="B503" t="s">
        <v>8496</v>
      </c>
      <c r="C503" t="s">
        <v>3129</v>
      </c>
      <c r="D503" t="s">
        <v>8497</v>
      </c>
      <c r="E503" t="s">
        <v>3128</v>
      </c>
      <c r="F503" s="4">
        <v>0.223928571428571</v>
      </c>
      <c r="G503" s="4">
        <v>0.23499999999999999</v>
      </c>
      <c r="H503" s="4">
        <v>8.6851908259139396E-2</v>
      </c>
      <c r="I503" s="4">
        <v>0.35</v>
      </c>
      <c r="J503" s="4">
        <v>0</v>
      </c>
      <c r="K503" s="4">
        <v>0.2</v>
      </c>
      <c r="L503" s="4">
        <v>0.29249999999999998</v>
      </c>
      <c r="M503" s="4">
        <v>28</v>
      </c>
    </row>
    <row r="504" spans="1:13" x14ac:dyDescent="0.2">
      <c r="A504" s="3">
        <v>37226</v>
      </c>
      <c r="B504" t="s">
        <v>8506</v>
      </c>
      <c r="C504" t="s">
        <v>3132</v>
      </c>
      <c r="D504" t="s">
        <v>8507</v>
      </c>
      <c r="E504" t="s">
        <v>3131</v>
      </c>
      <c r="F504" s="4">
        <v>0.24285714285714299</v>
      </c>
      <c r="G504" s="4">
        <v>0.24</v>
      </c>
      <c r="H504" s="4">
        <v>6.2352471385107799E-2</v>
      </c>
      <c r="I504" s="4">
        <v>0.38</v>
      </c>
      <c r="J504" s="4">
        <v>0.1</v>
      </c>
      <c r="K504" s="4">
        <v>0.215</v>
      </c>
      <c r="L504" s="4">
        <v>0.28249999999999997</v>
      </c>
      <c r="M504" s="4">
        <v>28</v>
      </c>
    </row>
    <row r="505" spans="1:13" x14ac:dyDescent="0.2">
      <c r="A505" s="3">
        <v>37226</v>
      </c>
      <c r="B505" t="s">
        <v>8516</v>
      </c>
      <c r="C505" t="s">
        <v>3135</v>
      </c>
      <c r="D505" t="s">
        <v>8517</v>
      </c>
      <c r="E505" t="s">
        <v>3134</v>
      </c>
      <c r="F505" s="4">
        <v>0.215714285714286</v>
      </c>
      <c r="G505" s="4">
        <v>0.23499999999999999</v>
      </c>
      <c r="H505" s="4">
        <v>0.101559271926721</v>
      </c>
      <c r="I505" s="4">
        <v>0.35</v>
      </c>
      <c r="J505" s="4">
        <v>-0.2</v>
      </c>
      <c r="K505" s="4">
        <v>0.19750000000000001</v>
      </c>
      <c r="L505" s="4">
        <v>0.27250000000000002</v>
      </c>
      <c r="M505" s="4">
        <v>28</v>
      </c>
    </row>
    <row r="506" spans="1:13" x14ac:dyDescent="0.2">
      <c r="A506" s="3">
        <v>37226</v>
      </c>
      <c r="B506" t="s">
        <v>8460</v>
      </c>
      <c r="C506" t="s">
        <v>3114</v>
      </c>
      <c r="D506" t="s">
        <v>8461</v>
      </c>
      <c r="E506" t="s">
        <v>3113</v>
      </c>
      <c r="F506" s="4">
        <v>0.78714285714285703</v>
      </c>
      <c r="G506" s="4">
        <v>0.78500000000000003</v>
      </c>
      <c r="H506" s="4">
        <v>0.15045258002433501</v>
      </c>
      <c r="I506" s="4">
        <v>1.1000000000000001</v>
      </c>
      <c r="J506" s="4">
        <v>0.52</v>
      </c>
      <c r="K506" s="4">
        <v>0.67500000000000004</v>
      </c>
      <c r="L506" s="4">
        <v>0.9</v>
      </c>
      <c r="M506" s="4">
        <v>28</v>
      </c>
    </row>
    <row r="507" spans="1:13" x14ac:dyDescent="0.2">
      <c r="A507" s="3">
        <v>37226</v>
      </c>
      <c r="B507" t="s">
        <v>8438</v>
      </c>
      <c r="C507" t="s">
        <v>3087</v>
      </c>
      <c r="D507" t="s">
        <v>8439</v>
      </c>
      <c r="E507" t="s">
        <v>3086</v>
      </c>
      <c r="F507" s="4">
        <v>5.32</v>
      </c>
      <c r="G507" s="4">
        <v>5.32</v>
      </c>
      <c r="H507" s="4"/>
      <c r="I507" s="4">
        <v>5.32</v>
      </c>
      <c r="J507" s="4">
        <v>5.32</v>
      </c>
      <c r="K507" s="4">
        <v>5.32</v>
      </c>
      <c r="L507" s="4">
        <v>5.32</v>
      </c>
      <c r="M507" s="4">
        <v>1</v>
      </c>
    </row>
    <row r="508" spans="1:13" x14ac:dyDescent="0.2">
      <c r="A508" s="3">
        <v>37226</v>
      </c>
      <c r="B508" t="s">
        <v>8518</v>
      </c>
      <c r="C508" t="s">
        <v>3153</v>
      </c>
      <c r="D508" t="s">
        <v>8519</v>
      </c>
      <c r="E508" t="s">
        <v>3152</v>
      </c>
      <c r="F508" s="4">
        <v>0.47949999999999998</v>
      </c>
      <c r="G508" s="4">
        <v>0.47499999999999998</v>
      </c>
      <c r="H508" s="4">
        <v>0.216295971687919</v>
      </c>
      <c r="I508" s="4">
        <v>1.2</v>
      </c>
      <c r="J508" s="4">
        <v>0.2</v>
      </c>
      <c r="K508" s="4">
        <v>0.34</v>
      </c>
      <c r="L508" s="4">
        <v>0.55249999999999999</v>
      </c>
      <c r="M508" s="4">
        <v>20</v>
      </c>
    </row>
    <row r="509" spans="1:13" x14ac:dyDescent="0.2">
      <c r="A509" s="3">
        <v>37226</v>
      </c>
      <c r="B509" t="s">
        <v>10021</v>
      </c>
      <c r="C509" t="s">
        <v>4324</v>
      </c>
      <c r="D509" t="s">
        <v>10022</v>
      </c>
      <c r="E509" t="s">
        <v>4323</v>
      </c>
      <c r="F509" s="4">
        <v>1.0427999999999999</v>
      </c>
      <c r="G509" s="4">
        <v>1</v>
      </c>
      <c r="H509" s="4">
        <v>0.14954152154725001</v>
      </c>
      <c r="I509" s="4">
        <v>1.5</v>
      </c>
      <c r="J509" s="4">
        <v>0.8</v>
      </c>
      <c r="K509" s="4">
        <v>1</v>
      </c>
      <c r="L509" s="4">
        <v>1.1000000000000001</v>
      </c>
      <c r="M509" s="4">
        <v>25</v>
      </c>
    </row>
    <row r="510" spans="1:13" x14ac:dyDescent="0.2">
      <c r="A510" s="3">
        <v>37226</v>
      </c>
      <c r="B510" t="s">
        <v>10031</v>
      </c>
      <c r="C510" t="s">
        <v>4327</v>
      </c>
      <c r="D510" t="s">
        <v>10032</v>
      </c>
      <c r="E510" t="s">
        <v>4326</v>
      </c>
      <c r="F510" s="4">
        <v>1.08925925925926</v>
      </c>
      <c r="G510" s="4">
        <v>0.92</v>
      </c>
      <c r="H510" s="4">
        <v>0.56266485396880594</v>
      </c>
      <c r="I510" s="4">
        <v>2.9</v>
      </c>
      <c r="J510" s="4">
        <v>0.49</v>
      </c>
      <c r="K510" s="4">
        <v>0.8</v>
      </c>
      <c r="L510" s="4">
        <v>1.05</v>
      </c>
      <c r="M510" s="4">
        <v>27</v>
      </c>
    </row>
    <row r="511" spans="1:13" x14ac:dyDescent="0.2">
      <c r="A511" s="3">
        <v>37226</v>
      </c>
      <c r="B511" t="s">
        <v>8500</v>
      </c>
      <c r="C511" t="s">
        <v>3939</v>
      </c>
      <c r="D511" t="s">
        <v>8501</v>
      </c>
      <c r="E511" t="s">
        <v>3947</v>
      </c>
      <c r="F511" s="4">
        <v>9.3678535714285704</v>
      </c>
      <c r="G511" s="4">
        <v>9.3149999999999995</v>
      </c>
      <c r="H511" s="4">
        <v>0.14982350229061001</v>
      </c>
      <c r="I511" s="4">
        <v>9.8000000000000007</v>
      </c>
      <c r="J511" s="4">
        <v>9.1999999999999993</v>
      </c>
      <c r="K511" s="4">
        <v>9.2575000000000003</v>
      </c>
      <c r="L511" s="4">
        <v>9.43</v>
      </c>
      <c r="M511" s="4">
        <v>28</v>
      </c>
    </row>
    <row r="512" spans="1:13" x14ac:dyDescent="0.2">
      <c r="A512" s="3">
        <v>37226</v>
      </c>
      <c r="B512" t="s">
        <v>8510</v>
      </c>
      <c r="C512" t="s">
        <v>3942</v>
      </c>
      <c r="D512" t="s">
        <v>8511</v>
      </c>
      <c r="E512" t="s">
        <v>3949</v>
      </c>
      <c r="F512" s="4">
        <v>9.4310392857142897</v>
      </c>
      <c r="G512" s="4">
        <v>9.4149999999999991</v>
      </c>
      <c r="H512" s="4">
        <v>0.19295919418802801</v>
      </c>
      <c r="I512" s="4">
        <v>10.199999999999999</v>
      </c>
      <c r="J512" s="4">
        <v>9.2200000000000006</v>
      </c>
      <c r="K512" s="4">
        <v>9.2874999999999996</v>
      </c>
      <c r="L512" s="4">
        <v>9.4924999999999997</v>
      </c>
      <c r="M512" s="4">
        <v>28</v>
      </c>
    </row>
    <row r="513" spans="1:13" x14ac:dyDescent="0.2">
      <c r="A513" s="3">
        <v>37226</v>
      </c>
      <c r="B513" t="s">
        <v>8520</v>
      </c>
      <c r="C513" t="s">
        <v>3952</v>
      </c>
      <c r="D513" t="s">
        <v>8521</v>
      </c>
      <c r="E513" t="s">
        <v>3951</v>
      </c>
      <c r="F513" s="4">
        <v>9.4776241379310306</v>
      </c>
      <c r="G513" s="4">
        <v>9.44</v>
      </c>
      <c r="H513" s="4">
        <v>0.189398287168248</v>
      </c>
      <c r="I513" s="4">
        <v>10.199999999999999</v>
      </c>
      <c r="J513" s="4">
        <v>9.24</v>
      </c>
      <c r="K513" s="4">
        <v>9.35</v>
      </c>
      <c r="L513" s="4">
        <v>9.5399999999999991</v>
      </c>
      <c r="M513" s="4">
        <v>29</v>
      </c>
    </row>
    <row r="514" spans="1:13" x14ac:dyDescent="0.2">
      <c r="A514" s="3">
        <v>37226</v>
      </c>
      <c r="B514" t="s">
        <v>8448</v>
      </c>
      <c r="C514" t="s">
        <v>3939</v>
      </c>
      <c r="D514" t="s">
        <v>8449</v>
      </c>
      <c r="E514" t="s">
        <v>3938</v>
      </c>
      <c r="F514" s="4">
        <v>9.9380793103448308</v>
      </c>
      <c r="G514" s="4">
        <v>9.92</v>
      </c>
      <c r="H514" s="4">
        <v>0.25270107323435198</v>
      </c>
      <c r="I514" s="4">
        <v>10.5</v>
      </c>
      <c r="J514" s="4">
        <v>9.5</v>
      </c>
      <c r="K514" s="4">
        <v>9.7200000000000006</v>
      </c>
      <c r="L514" s="4">
        <v>10.130000000000001</v>
      </c>
      <c r="M514" s="4">
        <v>29</v>
      </c>
    </row>
    <row r="515" spans="1:13" x14ac:dyDescent="0.2">
      <c r="A515" s="3">
        <v>37226</v>
      </c>
      <c r="B515" t="s">
        <v>8512</v>
      </c>
      <c r="C515" t="s">
        <v>3942</v>
      </c>
      <c r="D515" t="s">
        <v>8513</v>
      </c>
      <c r="E515" t="s">
        <v>3941</v>
      </c>
      <c r="F515" s="4">
        <v>10.358419230769201</v>
      </c>
      <c r="G515" s="4">
        <v>10.324999999999999</v>
      </c>
      <c r="H515" s="4">
        <v>0.37573582423743501</v>
      </c>
      <c r="I515" s="4">
        <v>11.09</v>
      </c>
      <c r="J515" s="4">
        <v>9.8000000000000007</v>
      </c>
      <c r="K515" s="4">
        <v>10.005000000000001</v>
      </c>
      <c r="L515" s="4">
        <v>10.6875</v>
      </c>
      <c r="M515" s="4">
        <v>26</v>
      </c>
    </row>
    <row r="516" spans="1:13" x14ac:dyDescent="0.2">
      <c r="A516" s="3">
        <v>37226</v>
      </c>
      <c r="B516" t="s">
        <v>10011</v>
      </c>
      <c r="C516" t="s">
        <v>3579</v>
      </c>
      <c r="D516" t="s">
        <v>10012</v>
      </c>
      <c r="E516" t="s">
        <v>3578</v>
      </c>
      <c r="F516" s="4">
        <v>-0.26</v>
      </c>
      <c r="G516" s="4">
        <v>-0.26</v>
      </c>
      <c r="H516" s="4"/>
      <c r="I516" s="4">
        <v>-0.26</v>
      </c>
      <c r="J516" s="4">
        <v>-0.26</v>
      </c>
      <c r="K516" s="4">
        <v>-0.26</v>
      </c>
      <c r="L516" s="4">
        <v>-0.26</v>
      </c>
      <c r="M516" s="4">
        <v>1</v>
      </c>
    </row>
    <row r="517" spans="1:13" x14ac:dyDescent="0.2">
      <c r="A517" s="3">
        <v>37226</v>
      </c>
      <c r="B517" t="s">
        <v>10019</v>
      </c>
      <c r="C517" t="s">
        <v>3582</v>
      </c>
      <c r="D517" t="s">
        <v>10020</v>
      </c>
      <c r="E517" t="s">
        <v>3581</v>
      </c>
      <c r="F517" s="4">
        <v>1.42</v>
      </c>
      <c r="G517" s="4">
        <v>1.42</v>
      </c>
      <c r="H517" s="4"/>
      <c r="I517" s="4">
        <v>1.42</v>
      </c>
      <c r="J517" s="4">
        <v>1.42</v>
      </c>
      <c r="K517" s="4">
        <v>1.42</v>
      </c>
      <c r="L517" s="4">
        <v>1.42</v>
      </c>
      <c r="M517" s="4">
        <v>1</v>
      </c>
    </row>
    <row r="518" spans="1:13" x14ac:dyDescent="0.2">
      <c r="A518" s="3">
        <v>37226</v>
      </c>
      <c r="B518" t="s">
        <v>10035</v>
      </c>
      <c r="C518" t="s">
        <v>3585</v>
      </c>
      <c r="D518" t="s">
        <v>10036</v>
      </c>
      <c r="E518" t="s">
        <v>3584</v>
      </c>
      <c r="F518" s="4">
        <v>4.0537037037037003</v>
      </c>
      <c r="G518" s="4">
        <v>4</v>
      </c>
      <c r="H518" s="4">
        <v>0.97004816751203005</v>
      </c>
      <c r="I518" s="4">
        <v>5.8</v>
      </c>
      <c r="J518" s="4">
        <v>1.4</v>
      </c>
      <c r="K518" s="4">
        <v>3.55</v>
      </c>
      <c r="L518" s="4">
        <v>4.6550000000000002</v>
      </c>
      <c r="M518" s="4">
        <v>27</v>
      </c>
    </row>
    <row r="519" spans="1:13" x14ac:dyDescent="0.2">
      <c r="A519" s="3">
        <v>37226</v>
      </c>
      <c r="B519" t="s">
        <v>10033</v>
      </c>
      <c r="C519" t="s">
        <v>3597</v>
      </c>
      <c r="D519" t="s">
        <v>10034</v>
      </c>
      <c r="E519" t="s">
        <v>3596</v>
      </c>
      <c r="F519" s="4">
        <v>-0.58689655172413802</v>
      </c>
      <c r="G519" s="4">
        <v>-0.6</v>
      </c>
      <c r="H519" s="4">
        <v>0.72225392966480695</v>
      </c>
      <c r="I519" s="4">
        <v>0.8</v>
      </c>
      <c r="J519" s="4">
        <v>-2.0499999999999998</v>
      </c>
      <c r="K519" s="4">
        <v>-1.05</v>
      </c>
      <c r="L519" s="4">
        <v>-0.1</v>
      </c>
      <c r="M519" s="4">
        <v>29</v>
      </c>
    </row>
    <row r="520" spans="1:13" x14ac:dyDescent="0.2">
      <c r="A520" s="3">
        <v>37226</v>
      </c>
      <c r="B520" t="s">
        <v>10037</v>
      </c>
      <c r="C520" t="s">
        <v>3600</v>
      </c>
      <c r="D520" t="s">
        <v>10038</v>
      </c>
      <c r="E520" t="s">
        <v>3599</v>
      </c>
      <c r="F520" s="4">
        <v>0.70379310344827595</v>
      </c>
      <c r="G520" s="4">
        <v>0.6</v>
      </c>
      <c r="H520" s="4">
        <v>0.68889359427741303</v>
      </c>
      <c r="I520" s="4">
        <v>1.9</v>
      </c>
      <c r="J520" s="4">
        <v>-0.8</v>
      </c>
      <c r="K520" s="4">
        <v>0.22</v>
      </c>
      <c r="L520" s="4">
        <v>1.3</v>
      </c>
      <c r="M520" s="4">
        <v>29</v>
      </c>
    </row>
    <row r="521" spans="1:13" x14ac:dyDescent="0.2">
      <c r="A521" s="3">
        <v>37226</v>
      </c>
      <c r="B521" t="s">
        <v>10039</v>
      </c>
      <c r="C521" t="s">
        <v>3603</v>
      </c>
      <c r="D521" t="s">
        <v>10040</v>
      </c>
      <c r="E521" t="s">
        <v>3602</v>
      </c>
      <c r="F521" s="4">
        <v>2.1310344827586198</v>
      </c>
      <c r="G521" s="4">
        <v>2.2999999999999998</v>
      </c>
      <c r="H521" s="4">
        <v>0.856927004840912</v>
      </c>
      <c r="I521" s="4">
        <v>3.9</v>
      </c>
      <c r="J521" s="4">
        <v>0.4</v>
      </c>
      <c r="K521" s="4">
        <v>1.7</v>
      </c>
      <c r="L521" s="4">
        <v>2.6</v>
      </c>
      <c r="M521" s="4">
        <v>29</v>
      </c>
    </row>
    <row r="522" spans="1:13" x14ac:dyDescent="0.2">
      <c r="A522" s="3">
        <v>37226</v>
      </c>
      <c r="B522" t="s">
        <v>10029</v>
      </c>
      <c r="C522" t="s">
        <v>3594</v>
      </c>
      <c r="D522" t="s">
        <v>10030</v>
      </c>
      <c r="E522" t="s">
        <v>3593</v>
      </c>
      <c r="F522" s="4">
        <v>-1.30620689655172</v>
      </c>
      <c r="G522" s="4">
        <v>-1.3</v>
      </c>
      <c r="H522" s="4">
        <v>0.52440043173883999</v>
      </c>
      <c r="I522" s="4">
        <v>0.2</v>
      </c>
      <c r="J522" s="4">
        <v>-2.46</v>
      </c>
      <c r="K522" s="4">
        <v>-1.6</v>
      </c>
      <c r="L522" s="4">
        <v>-1.2</v>
      </c>
      <c r="M522" s="4">
        <v>29</v>
      </c>
    </row>
    <row r="523" spans="1:13" x14ac:dyDescent="0.2">
      <c r="A523" s="3">
        <v>37226</v>
      </c>
      <c r="B523" t="s">
        <v>10041</v>
      </c>
      <c r="C523" t="s">
        <v>3606</v>
      </c>
      <c r="D523" t="s">
        <v>10042</v>
      </c>
      <c r="E523" t="s">
        <v>3605</v>
      </c>
      <c r="F523" s="4">
        <v>3.4175</v>
      </c>
      <c r="G523" s="4">
        <v>3.5</v>
      </c>
      <c r="H523" s="4">
        <v>1.1760783074205501</v>
      </c>
      <c r="I523" s="4">
        <v>5.6</v>
      </c>
      <c r="J523" s="4">
        <v>0.7</v>
      </c>
      <c r="K523" s="4">
        <v>3.0750000000000002</v>
      </c>
      <c r="L523" s="4">
        <v>3.9925000000000002</v>
      </c>
      <c r="M523" s="4">
        <v>28</v>
      </c>
    </row>
    <row r="524" spans="1:13" x14ac:dyDescent="0.2">
      <c r="A524" s="3">
        <v>37257</v>
      </c>
      <c r="B524" t="s">
        <v>8482</v>
      </c>
      <c r="C524" t="s">
        <v>3918</v>
      </c>
      <c r="D524" t="s">
        <v>8483</v>
      </c>
      <c r="E524" t="s">
        <v>3917</v>
      </c>
      <c r="F524" s="4">
        <v>7.7726666666666704</v>
      </c>
      <c r="G524" s="4">
        <v>7.84</v>
      </c>
      <c r="H524" s="4">
        <v>1.08059987597354</v>
      </c>
      <c r="I524" s="4">
        <v>9.9</v>
      </c>
      <c r="J524" s="4">
        <v>5</v>
      </c>
      <c r="K524" s="4">
        <v>7.2</v>
      </c>
      <c r="L524" s="4">
        <v>8.3550000000000004</v>
      </c>
      <c r="M524" s="4">
        <v>30</v>
      </c>
    </row>
    <row r="525" spans="1:13" x14ac:dyDescent="0.2">
      <c r="A525" s="3">
        <v>37257</v>
      </c>
      <c r="B525" t="s">
        <v>8502</v>
      </c>
      <c r="C525" t="s">
        <v>3921</v>
      </c>
      <c r="D525" t="s">
        <v>8503</v>
      </c>
      <c r="E525" t="s">
        <v>3920</v>
      </c>
      <c r="F525" s="4">
        <v>7.4992307692307696</v>
      </c>
      <c r="G525" s="4">
        <v>7.5</v>
      </c>
      <c r="H525" s="4">
        <v>1.2692262936984</v>
      </c>
      <c r="I525" s="4">
        <v>10.9</v>
      </c>
      <c r="J525" s="4">
        <v>4.5</v>
      </c>
      <c r="K525" s="4">
        <v>6.8125</v>
      </c>
      <c r="L525" s="4">
        <v>8.3475000000000001</v>
      </c>
      <c r="M525" s="4">
        <v>26</v>
      </c>
    </row>
    <row r="526" spans="1:13" x14ac:dyDescent="0.2">
      <c r="A526" s="3">
        <v>37257</v>
      </c>
      <c r="B526" t="s">
        <v>8522</v>
      </c>
      <c r="C526" t="s">
        <v>3081</v>
      </c>
      <c r="D526" t="s">
        <v>8523</v>
      </c>
      <c r="E526" t="s">
        <v>3080</v>
      </c>
      <c r="F526" s="4">
        <v>4.5298076923076902</v>
      </c>
      <c r="G526" s="4">
        <v>4.55</v>
      </c>
      <c r="H526" s="4">
        <v>0.50611556144665404</v>
      </c>
      <c r="I526" s="4">
        <v>5.92</v>
      </c>
      <c r="J526" s="4">
        <v>3.85</v>
      </c>
      <c r="K526" s="4">
        <v>4.0949999999999998</v>
      </c>
      <c r="L526" s="4">
        <v>4.9162499999999998</v>
      </c>
      <c r="M526" s="4">
        <v>26</v>
      </c>
    </row>
    <row r="527" spans="1:13" x14ac:dyDescent="0.2">
      <c r="A527" s="3">
        <v>37257</v>
      </c>
      <c r="B527" t="s">
        <v>8410</v>
      </c>
      <c r="C527" t="s">
        <v>3072</v>
      </c>
      <c r="D527" t="s">
        <v>8411</v>
      </c>
      <c r="E527" t="s">
        <v>3071</v>
      </c>
      <c r="F527" s="4">
        <v>4.7901333333333298</v>
      </c>
      <c r="G527" s="4">
        <v>4.71</v>
      </c>
      <c r="H527" s="4">
        <v>0.52244964999663801</v>
      </c>
      <c r="I527" s="4">
        <v>6.27</v>
      </c>
      <c r="J527" s="4">
        <v>4</v>
      </c>
      <c r="K527" s="4">
        <v>4.4400000000000004</v>
      </c>
      <c r="L527" s="4">
        <v>5</v>
      </c>
      <c r="M527" s="4">
        <v>30</v>
      </c>
    </row>
    <row r="528" spans="1:13" x14ac:dyDescent="0.2">
      <c r="A528" s="3">
        <v>37257</v>
      </c>
      <c r="B528" t="s">
        <v>8494</v>
      </c>
      <c r="C528" t="s">
        <v>3075</v>
      </c>
      <c r="D528" t="s">
        <v>8495</v>
      </c>
      <c r="E528" t="s">
        <v>3074</v>
      </c>
      <c r="F528" s="4">
        <v>3.8609666666666702</v>
      </c>
      <c r="G528" s="4">
        <v>3.88</v>
      </c>
      <c r="H528" s="4">
        <v>0.53797554638268397</v>
      </c>
      <c r="I528" s="4">
        <v>5.28</v>
      </c>
      <c r="J528" s="4">
        <v>2.9</v>
      </c>
      <c r="K528" s="4">
        <v>3.5</v>
      </c>
      <c r="L528" s="4">
        <v>4.0292500000000002</v>
      </c>
      <c r="M528" s="4">
        <v>30</v>
      </c>
    </row>
    <row r="529" spans="1:13" x14ac:dyDescent="0.2">
      <c r="A529" s="3">
        <v>37257</v>
      </c>
      <c r="B529" t="s">
        <v>8458</v>
      </c>
      <c r="C529" t="s">
        <v>3114</v>
      </c>
      <c r="D529" t="s">
        <v>8459</v>
      </c>
      <c r="E529" t="s">
        <v>3113</v>
      </c>
      <c r="F529" s="4">
        <v>0.93923333333333303</v>
      </c>
      <c r="G529" s="4">
        <v>0.93500000000000005</v>
      </c>
      <c r="H529" s="4">
        <v>0.159080479162513</v>
      </c>
      <c r="I529" s="4">
        <v>1.4</v>
      </c>
      <c r="J529" s="4">
        <v>0.56000000000000005</v>
      </c>
      <c r="K529" s="4">
        <v>0.89249999999999996</v>
      </c>
      <c r="L529" s="4">
        <v>1</v>
      </c>
      <c r="M529" s="4">
        <v>30</v>
      </c>
    </row>
    <row r="530" spans="1:13" x14ac:dyDescent="0.2">
      <c r="A530" s="3">
        <v>37257</v>
      </c>
      <c r="B530" t="s">
        <v>8468</v>
      </c>
      <c r="C530" t="s">
        <v>3117</v>
      </c>
      <c r="D530" t="s">
        <v>8469</v>
      </c>
      <c r="E530" t="s">
        <v>3116</v>
      </c>
      <c r="F530" s="4">
        <v>0.55459999999999998</v>
      </c>
      <c r="G530" s="4">
        <v>0.53900000000000003</v>
      </c>
      <c r="H530" s="4">
        <v>0.165942366397244</v>
      </c>
      <c r="I530" s="4">
        <v>1</v>
      </c>
      <c r="J530" s="4">
        <v>0.3</v>
      </c>
      <c r="K530" s="4">
        <v>0.45250000000000001</v>
      </c>
      <c r="L530" s="4">
        <v>0.62</v>
      </c>
      <c r="M530" s="4">
        <v>30</v>
      </c>
    </row>
    <row r="531" spans="1:13" x14ac:dyDescent="0.2">
      <c r="A531" s="3">
        <v>37257</v>
      </c>
      <c r="B531" t="s">
        <v>8476</v>
      </c>
      <c r="C531" t="s">
        <v>3120</v>
      </c>
      <c r="D531" t="s">
        <v>8477</v>
      </c>
      <c r="E531" t="s">
        <v>3119</v>
      </c>
      <c r="F531" s="4">
        <v>0.35866666666666702</v>
      </c>
      <c r="G531" s="4">
        <v>0.35499999999999998</v>
      </c>
      <c r="H531" s="4">
        <v>8.17790687887434E-2</v>
      </c>
      <c r="I531" s="4">
        <v>0.56000000000000005</v>
      </c>
      <c r="J531" s="4">
        <v>0.2</v>
      </c>
      <c r="K531" s="4">
        <v>0.3</v>
      </c>
      <c r="L531" s="4">
        <v>0.4</v>
      </c>
      <c r="M531" s="4">
        <v>30</v>
      </c>
    </row>
    <row r="532" spans="1:13" x14ac:dyDescent="0.2">
      <c r="A532" s="3">
        <v>37257</v>
      </c>
      <c r="B532" t="s">
        <v>8486</v>
      </c>
      <c r="C532" t="s">
        <v>3123</v>
      </c>
      <c r="D532" t="s">
        <v>8487</v>
      </c>
      <c r="E532" t="s">
        <v>3122</v>
      </c>
      <c r="F532" s="4">
        <v>0.299933333333333</v>
      </c>
      <c r="G532" s="4">
        <v>0.29499999999999998</v>
      </c>
      <c r="H532" s="4">
        <v>7.0123995270119005E-2</v>
      </c>
      <c r="I532" s="4">
        <v>0.46</v>
      </c>
      <c r="J532" s="4">
        <v>0.17</v>
      </c>
      <c r="K532" s="4">
        <v>0.25</v>
      </c>
      <c r="L532" s="4">
        <v>0.35699999999999998</v>
      </c>
      <c r="M532" s="4">
        <v>30</v>
      </c>
    </row>
    <row r="533" spans="1:13" x14ac:dyDescent="0.2">
      <c r="A533" s="3">
        <v>37257</v>
      </c>
      <c r="B533" t="s">
        <v>8496</v>
      </c>
      <c r="C533" t="s">
        <v>3126</v>
      </c>
      <c r="D533" t="s">
        <v>8497</v>
      </c>
      <c r="E533" t="s">
        <v>3125</v>
      </c>
      <c r="F533" s="4">
        <v>0.20076666666666701</v>
      </c>
      <c r="G533" s="4">
        <v>0.20499999999999999</v>
      </c>
      <c r="H533" s="4">
        <v>7.6773596095736293E-2</v>
      </c>
      <c r="I533" s="4">
        <v>0.35</v>
      </c>
      <c r="J533" s="4">
        <v>0</v>
      </c>
      <c r="K533" s="4">
        <v>0.16</v>
      </c>
      <c r="L533" s="4">
        <v>0.25</v>
      </c>
      <c r="M533" s="4">
        <v>30</v>
      </c>
    </row>
    <row r="534" spans="1:13" x14ac:dyDescent="0.2">
      <c r="A534" s="3">
        <v>37257</v>
      </c>
      <c r="B534" t="s">
        <v>8506</v>
      </c>
      <c r="C534" t="s">
        <v>3129</v>
      </c>
      <c r="D534" t="s">
        <v>8507</v>
      </c>
      <c r="E534" t="s">
        <v>3128</v>
      </c>
      <c r="F534" s="4">
        <v>0.2243</v>
      </c>
      <c r="G534" s="4">
        <v>0.24</v>
      </c>
      <c r="H534" s="4">
        <v>7.9313063671538495E-2</v>
      </c>
      <c r="I534" s="4">
        <v>0.41</v>
      </c>
      <c r="J534" s="4">
        <v>0</v>
      </c>
      <c r="K534" s="4">
        <v>0.185</v>
      </c>
      <c r="L534" s="4">
        <v>0.27</v>
      </c>
      <c r="M534" s="4">
        <v>30</v>
      </c>
    </row>
    <row r="535" spans="1:13" x14ac:dyDescent="0.2">
      <c r="A535" s="3">
        <v>37257</v>
      </c>
      <c r="B535" t="s">
        <v>8516</v>
      </c>
      <c r="C535" t="s">
        <v>3132</v>
      </c>
      <c r="D535" t="s">
        <v>8517</v>
      </c>
      <c r="E535" t="s">
        <v>3131</v>
      </c>
      <c r="F535" s="4">
        <v>0.18263333333333301</v>
      </c>
      <c r="G535" s="4">
        <v>0.2</v>
      </c>
      <c r="H535" s="4">
        <v>0.130025589877487</v>
      </c>
      <c r="I535" s="4">
        <v>0.43</v>
      </c>
      <c r="J535" s="4">
        <v>-0.2</v>
      </c>
      <c r="K535" s="4">
        <v>0.1225</v>
      </c>
      <c r="L535" s="4">
        <v>0.2475</v>
      </c>
      <c r="M535" s="4">
        <v>30</v>
      </c>
    </row>
    <row r="536" spans="1:13" x14ac:dyDescent="0.2">
      <c r="A536" s="3">
        <v>37257</v>
      </c>
      <c r="B536" t="s">
        <v>8524</v>
      </c>
      <c r="C536" t="s">
        <v>3135</v>
      </c>
      <c r="D536" t="s">
        <v>8525</v>
      </c>
      <c r="E536" t="s">
        <v>3134</v>
      </c>
      <c r="F536" s="4">
        <v>0.29980000000000001</v>
      </c>
      <c r="G536" s="4">
        <v>0.27500000000000002</v>
      </c>
      <c r="H536" s="4">
        <v>0.11902981370952501</v>
      </c>
      <c r="I536" s="4">
        <v>0.6</v>
      </c>
      <c r="J536" s="4">
        <v>0.08</v>
      </c>
      <c r="K536" s="4">
        <v>0.2225</v>
      </c>
      <c r="L536" s="4">
        <v>0.35749999999999998</v>
      </c>
      <c r="M536" s="4">
        <v>30</v>
      </c>
    </row>
    <row r="537" spans="1:13" x14ac:dyDescent="0.2">
      <c r="A537" s="3">
        <v>37257</v>
      </c>
      <c r="B537" t="s">
        <v>8526</v>
      </c>
      <c r="C537" t="s">
        <v>3087</v>
      </c>
      <c r="D537" t="s">
        <v>8527</v>
      </c>
      <c r="E537" t="s">
        <v>3086</v>
      </c>
      <c r="F537" s="4">
        <v>4.5404999999999998</v>
      </c>
      <c r="G537" s="4">
        <v>4.5</v>
      </c>
      <c r="H537" s="4">
        <v>0.45871072182344902</v>
      </c>
      <c r="I537" s="4">
        <v>5.37</v>
      </c>
      <c r="J537" s="4">
        <v>3.8</v>
      </c>
      <c r="K537" s="4">
        <v>4.1224999999999996</v>
      </c>
      <c r="L537" s="4">
        <v>4.9249999999999998</v>
      </c>
      <c r="M537" s="4">
        <v>20</v>
      </c>
    </row>
    <row r="538" spans="1:13" x14ac:dyDescent="0.2">
      <c r="A538" s="3">
        <v>37257</v>
      </c>
      <c r="B538" t="s">
        <v>8528</v>
      </c>
      <c r="C538" t="s">
        <v>3153</v>
      </c>
      <c r="D538" t="s">
        <v>8529</v>
      </c>
      <c r="E538" t="s">
        <v>3152</v>
      </c>
      <c r="F538" s="4">
        <v>0.55142857142857105</v>
      </c>
      <c r="G538" s="4">
        <v>0.5</v>
      </c>
      <c r="H538" s="4">
        <v>0.18937491159828199</v>
      </c>
      <c r="I538" s="4">
        <v>1.03</v>
      </c>
      <c r="J538" s="4">
        <v>0.26</v>
      </c>
      <c r="K538" s="4">
        <v>0.46</v>
      </c>
      <c r="L538" s="4">
        <v>0.65</v>
      </c>
      <c r="M538" s="4">
        <v>21</v>
      </c>
    </row>
    <row r="539" spans="1:13" x14ac:dyDescent="0.2">
      <c r="A539" s="3">
        <v>37257</v>
      </c>
      <c r="B539" t="s">
        <v>10021</v>
      </c>
      <c r="C539" t="s">
        <v>4321</v>
      </c>
      <c r="D539" t="s">
        <v>10022</v>
      </c>
      <c r="E539" t="s">
        <v>4320</v>
      </c>
      <c r="F539" s="4">
        <v>0.98035714285714304</v>
      </c>
      <c r="G539" s="4">
        <v>1</v>
      </c>
      <c r="H539" s="4">
        <v>0.160057446697697</v>
      </c>
      <c r="I539" s="4">
        <v>1.4</v>
      </c>
      <c r="J539" s="4">
        <v>0.5</v>
      </c>
      <c r="K539" s="4">
        <v>0.97499999999999998</v>
      </c>
      <c r="L539" s="4">
        <v>1</v>
      </c>
      <c r="M539" s="4">
        <v>28</v>
      </c>
    </row>
    <row r="540" spans="1:13" x14ac:dyDescent="0.2">
      <c r="A540" s="3">
        <v>37257</v>
      </c>
      <c r="B540" t="s">
        <v>10031</v>
      </c>
      <c r="C540" t="s">
        <v>4324</v>
      </c>
      <c r="D540" t="s">
        <v>10032</v>
      </c>
      <c r="E540" t="s">
        <v>4323</v>
      </c>
      <c r="F540" s="4">
        <v>1.0289655172413801</v>
      </c>
      <c r="G540" s="4">
        <v>1</v>
      </c>
      <c r="H540" s="4">
        <v>0.44050575501013001</v>
      </c>
      <c r="I540" s="4">
        <v>2.5</v>
      </c>
      <c r="J540" s="4">
        <v>0.3</v>
      </c>
      <c r="K540" s="4">
        <v>0.8</v>
      </c>
      <c r="L540" s="4">
        <v>1.2</v>
      </c>
      <c r="M540" s="4">
        <v>29</v>
      </c>
    </row>
    <row r="541" spans="1:13" x14ac:dyDescent="0.2">
      <c r="A541" s="3">
        <v>37257</v>
      </c>
      <c r="B541" t="s">
        <v>8510</v>
      </c>
      <c r="C541" t="s">
        <v>3939</v>
      </c>
      <c r="D541" t="s">
        <v>8511</v>
      </c>
      <c r="E541" t="s">
        <v>3947</v>
      </c>
      <c r="F541" s="4">
        <v>9.2434833333333302</v>
      </c>
      <c r="G541" s="4">
        <v>9.23</v>
      </c>
      <c r="H541" s="4">
        <v>6.7315141932059605E-2</v>
      </c>
      <c r="I541" s="4">
        <v>9.4499999999999993</v>
      </c>
      <c r="J541" s="4">
        <v>9.15</v>
      </c>
      <c r="K541" s="4">
        <v>9.1999999999999993</v>
      </c>
      <c r="L541" s="4">
        <v>9.25</v>
      </c>
      <c r="M541" s="4">
        <v>30</v>
      </c>
    </row>
    <row r="542" spans="1:13" x14ac:dyDescent="0.2">
      <c r="A542" s="3">
        <v>37257</v>
      </c>
      <c r="B542" t="s">
        <v>8520</v>
      </c>
      <c r="C542" t="s">
        <v>3942</v>
      </c>
      <c r="D542" t="s">
        <v>8521</v>
      </c>
      <c r="E542" t="s">
        <v>3949</v>
      </c>
      <c r="F542" s="4">
        <v>9.2777766666666697</v>
      </c>
      <c r="G542" s="4">
        <v>9.27</v>
      </c>
      <c r="H542" s="4">
        <v>6.9336161055289502E-2</v>
      </c>
      <c r="I542" s="4">
        <v>9.4499999999999993</v>
      </c>
      <c r="J542" s="4">
        <v>9.1</v>
      </c>
      <c r="K542" s="4">
        <v>9.2424999999999997</v>
      </c>
      <c r="L542" s="4">
        <v>9.2974999999999994</v>
      </c>
      <c r="M542" s="4">
        <v>30</v>
      </c>
    </row>
    <row r="543" spans="1:13" x14ac:dyDescent="0.2">
      <c r="A543" s="3">
        <v>37257</v>
      </c>
      <c r="B543" t="s">
        <v>8530</v>
      </c>
      <c r="C543" t="s">
        <v>3952</v>
      </c>
      <c r="D543" t="s">
        <v>8531</v>
      </c>
      <c r="E543" t="s">
        <v>3951</v>
      </c>
      <c r="F543" s="4">
        <v>9.3187099999999994</v>
      </c>
      <c r="G543" s="4">
        <v>9.3211999999999993</v>
      </c>
      <c r="H543" s="4">
        <v>7.1975965097552899E-2</v>
      </c>
      <c r="I543" s="4">
        <v>9.5</v>
      </c>
      <c r="J543" s="4">
        <v>9.1999999999999993</v>
      </c>
      <c r="K543" s="4">
        <v>9.26</v>
      </c>
      <c r="L543" s="4">
        <v>9.35</v>
      </c>
      <c r="M543" s="4">
        <v>30</v>
      </c>
    </row>
    <row r="544" spans="1:13" x14ac:dyDescent="0.2">
      <c r="A544" s="3">
        <v>37257</v>
      </c>
      <c r="B544" t="s">
        <v>8448</v>
      </c>
      <c r="C544" t="s">
        <v>3936</v>
      </c>
      <c r="D544" t="s">
        <v>8449</v>
      </c>
      <c r="E544" t="s">
        <v>3935</v>
      </c>
      <c r="F544" s="4">
        <v>9.7518225806451593</v>
      </c>
      <c r="G544" s="4">
        <v>9.75</v>
      </c>
      <c r="H544" s="4">
        <v>0.20795578650228699</v>
      </c>
      <c r="I544" s="4">
        <v>10.199999999999999</v>
      </c>
      <c r="J544" s="4">
        <v>9.4</v>
      </c>
      <c r="K544" s="4">
        <v>9.5950000000000006</v>
      </c>
      <c r="L544" s="4">
        <v>9.8949999999999996</v>
      </c>
      <c r="M544" s="4">
        <v>31</v>
      </c>
    </row>
    <row r="545" spans="1:13" x14ac:dyDescent="0.2">
      <c r="A545" s="3">
        <v>37257</v>
      </c>
      <c r="B545" t="s">
        <v>8512</v>
      </c>
      <c r="C545" t="s">
        <v>3939</v>
      </c>
      <c r="D545" t="s">
        <v>8513</v>
      </c>
      <c r="E545" t="s">
        <v>3938</v>
      </c>
      <c r="F545" s="4">
        <v>10.1515035714286</v>
      </c>
      <c r="G545" s="4">
        <v>10.199999999999999</v>
      </c>
      <c r="H545" s="4">
        <v>0.373107804381624</v>
      </c>
      <c r="I545" s="4">
        <v>10.82</v>
      </c>
      <c r="J545" s="4">
        <v>9.5</v>
      </c>
      <c r="K545" s="4">
        <v>9.7974999999999994</v>
      </c>
      <c r="L545" s="4">
        <v>10.4125</v>
      </c>
      <c r="M545" s="4">
        <v>28</v>
      </c>
    </row>
    <row r="546" spans="1:13" x14ac:dyDescent="0.2">
      <c r="A546" s="3">
        <v>37257</v>
      </c>
      <c r="B546" t="s">
        <v>10019</v>
      </c>
      <c r="C546" t="s">
        <v>3579</v>
      </c>
      <c r="D546" t="s">
        <v>10020</v>
      </c>
      <c r="E546" t="s">
        <v>3578</v>
      </c>
      <c r="F546" s="4">
        <v>1.36</v>
      </c>
      <c r="G546" s="4">
        <v>1.36</v>
      </c>
      <c r="H546" s="4"/>
      <c r="I546" s="4">
        <v>1.36</v>
      </c>
      <c r="J546" s="4">
        <v>1.36</v>
      </c>
      <c r="K546" s="4">
        <v>1.36</v>
      </c>
      <c r="L546" s="4">
        <v>1.36</v>
      </c>
      <c r="M546" s="4">
        <v>1</v>
      </c>
    </row>
    <row r="547" spans="1:13" x14ac:dyDescent="0.2">
      <c r="A547" s="3">
        <v>37257</v>
      </c>
      <c r="B547" t="s">
        <v>10035</v>
      </c>
      <c r="C547" t="s">
        <v>3582</v>
      </c>
      <c r="D547" t="s">
        <v>10036</v>
      </c>
      <c r="E547" t="s">
        <v>3581</v>
      </c>
      <c r="F547" s="4">
        <v>4.2066666666666697</v>
      </c>
      <c r="G547" s="4">
        <v>4.3</v>
      </c>
      <c r="H547" s="4">
        <v>0.76467690512449105</v>
      </c>
      <c r="I547" s="4">
        <v>5.6</v>
      </c>
      <c r="J547" s="4">
        <v>2.4</v>
      </c>
      <c r="K547" s="4">
        <v>3.65</v>
      </c>
      <c r="L547" s="4">
        <v>4.6550000000000002</v>
      </c>
      <c r="M547" s="4">
        <v>27</v>
      </c>
    </row>
    <row r="548" spans="1:13" x14ac:dyDescent="0.2">
      <c r="A548" s="3">
        <v>37257</v>
      </c>
      <c r="B548" t="s">
        <v>10033</v>
      </c>
      <c r="C548" t="s">
        <v>3594</v>
      </c>
      <c r="D548" t="s">
        <v>10034</v>
      </c>
      <c r="E548" t="s">
        <v>3593</v>
      </c>
      <c r="F548" s="4">
        <v>-0.68133333333333301</v>
      </c>
      <c r="G548" s="4">
        <v>-0.8</v>
      </c>
      <c r="H548" s="4">
        <v>0.69883022127046002</v>
      </c>
      <c r="I548" s="4">
        <v>1</v>
      </c>
      <c r="J548" s="4">
        <v>-2.0499999999999998</v>
      </c>
      <c r="K548" s="4">
        <v>-1.075</v>
      </c>
      <c r="L548" s="4">
        <v>-0.42499999999999999</v>
      </c>
      <c r="M548" s="4">
        <v>30</v>
      </c>
    </row>
    <row r="549" spans="1:13" x14ac:dyDescent="0.2">
      <c r="A549" s="3">
        <v>37257</v>
      </c>
      <c r="B549" t="s">
        <v>10037</v>
      </c>
      <c r="C549" t="s">
        <v>3597</v>
      </c>
      <c r="D549" t="s">
        <v>10038</v>
      </c>
      <c r="E549" t="s">
        <v>3596</v>
      </c>
      <c r="F549" s="4">
        <v>0.58133333333333304</v>
      </c>
      <c r="G549" s="4">
        <v>0.5</v>
      </c>
      <c r="H549" s="4">
        <v>0.69378886450111499</v>
      </c>
      <c r="I549" s="4">
        <v>2.1</v>
      </c>
      <c r="J549" s="4">
        <v>-0.8</v>
      </c>
      <c r="K549" s="4">
        <v>0.125</v>
      </c>
      <c r="L549" s="4">
        <v>0.82250000000000001</v>
      </c>
      <c r="M549" s="4">
        <v>30</v>
      </c>
    </row>
    <row r="550" spans="1:13" x14ac:dyDescent="0.2">
      <c r="A550" s="3">
        <v>37257</v>
      </c>
      <c r="B550" t="s">
        <v>10039</v>
      </c>
      <c r="C550" t="s">
        <v>3600</v>
      </c>
      <c r="D550" t="s">
        <v>10040</v>
      </c>
      <c r="E550" t="s">
        <v>3599</v>
      </c>
      <c r="F550" s="4">
        <v>2.0693333333333301</v>
      </c>
      <c r="G550" s="4">
        <v>2.145</v>
      </c>
      <c r="H550" s="4">
        <v>0.83271029583019396</v>
      </c>
      <c r="I550" s="4">
        <v>3.5</v>
      </c>
      <c r="J550" s="4">
        <v>0.2</v>
      </c>
      <c r="K550" s="4">
        <v>1.425</v>
      </c>
      <c r="L550" s="4">
        <v>2.56</v>
      </c>
      <c r="M550" s="4">
        <v>30</v>
      </c>
    </row>
    <row r="551" spans="1:13" x14ac:dyDescent="0.2">
      <c r="A551" s="3">
        <v>37257</v>
      </c>
      <c r="B551" t="s">
        <v>10029</v>
      </c>
      <c r="C551" t="s">
        <v>3591</v>
      </c>
      <c r="D551" t="s">
        <v>10030</v>
      </c>
      <c r="E551" t="s">
        <v>3590</v>
      </c>
      <c r="F551" s="4">
        <v>-1.32266666666667</v>
      </c>
      <c r="G551" s="4">
        <v>-1.3</v>
      </c>
      <c r="H551" s="4">
        <v>0.48222139237529499</v>
      </c>
      <c r="I551" s="4">
        <v>0.2</v>
      </c>
      <c r="J551" s="4">
        <v>-2.1</v>
      </c>
      <c r="K551" s="4">
        <v>-1.6</v>
      </c>
      <c r="L551" s="4">
        <v>-1.2</v>
      </c>
      <c r="M551" s="4">
        <v>30</v>
      </c>
    </row>
    <row r="552" spans="1:13" x14ac:dyDescent="0.2">
      <c r="A552" s="3">
        <v>37257</v>
      </c>
      <c r="B552" t="s">
        <v>10041</v>
      </c>
      <c r="C552" t="s">
        <v>3603</v>
      </c>
      <c r="D552" t="s">
        <v>10042</v>
      </c>
      <c r="E552" t="s">
        <v>3602</v>
      </c>
      <c r="F552" s="4">
        <v>3.4633333333333298</v>
      </c>
      <c r="G552" s="4">
        <v>3.49</v>
      </c>
      <c r="H552" s="4">
        <v>0.81754608995175404</v>
      </c>
      <c r="I552" s="4">
        <v>4.83</v>
      </c>
      <c r="J552" s="4">
        <v>1.8</v>
      </c>
      <c r="K552" s="4">
        <v>3.1124999999999998</v>
      </c>
      <c r="L552" s="4">
        <v>4.1749999999999998</v>
      </c>
      <c r="M552" s="4">
        <v>30</v>
      </c>
    </row>
    <row r="553" spans="1:13" x14ac:dyDescent="0.2">
      <c r="A553" s="3">
        <v>37288</v>
      </c>
      <c r="B553" t="s">
        <v>8482</v>
      </c>
      <c r="C553" t="s">
        <v>3918</v>
      </c>
      <c r="D553" t="s">
        <v>8483</v>
      </c>
      <c r="E553" t="s">
        <v>3917</v>
      </c>
      <c r="F553" s="4">
        <v>7.8866666666666703</v>
      </c>
      <c r="G553" s="4">
        <v>7.89</v>
      </c>
      <c r="H553" s="4">
        <v>0.92566968612788203</v>
      </c>
      <c r="I553" s="4">
        <v>9.98</v>
      </c>
      <c r="J553" s="4">
        <v>6.25</v>
      </c>
      <c r="K553" s="4">
        <v>7.2074999999999996</v>
      </c>
      <c r="L553" s="4">
        <v>8.2874999999999996</v>
      </c>
      <c r="M553" s="4">
        <v>30</v>
      </c>
    </row>
    <row r="554" spans="1:13" x14ac:dyDescent="0.2">
      <c r="A554" s="3">
        <v>37288</v>
      </c>
      <c r="B554" t="s">
        <v>8502</v>
      </c>
      <c r="C554" t="s">
        <v>3921</v>
      </c>
      <c r="D554" t="s">
        <v>8503</v>
      </c>
      <c r="E554" t="s">
        <v>3920</v>
      </c>
      <c r="F554" s="4">
        <v>7.6385714285714297</v>
      </c>
      <c r="G554" s="4">
        <v>7.84</v>
      </c>
      <c r="H554" s="4">
        <v>1.2427440196648301</v>
      </c>
      <c r="I554" s="4">
        <v>10.9</v>
      </c>
      <c r="J554" s="4">
        <v>4.2</v>
      </c>
      <c r="K554" s="4">
        <v>6.89</v>
      </c>
      <c r="L554" s="4">
        <v>8.4049999999999994</v>
      </c>
      <c r="M554" s="4">
        <v>28</v>
      </c>
    </row>
    <row r="555" spans="1:13" x14ac:dyDescent="0.2">
      <c r="A555" s="3">
        <v>37288</v>
      </c>
      <c r="B555" t="s">
        <v>8532</v>
      </c>
      <c r="C555" t="s">
        <v>3081</v>
      </c>
      <c r="D555" t="s">
        <v>8533</v>
      </c>
      <c r="E555" t="s">
        <v>3080</v>
      </c>
      <c r="F555" s="4">
        <v>4.5007857142857102</v>
      </c>
      <c r="G555" s="4">
        <v>4.59</v>
      </c>
      <c r="H555" s="4">
        <v>0.51085646002700502</v>
      </c>
      <c r="I555" s="4">
        <v>5.44</v>
      </c>
      <c r="J555" s="4">
        <v>3.54</v>
      </c>
      <c r="K555" s="4">
        <v>4.1449999999999996</v>
      </c>
      <c r="L555" s="4">
        <v>4.7649999999999997</v>
      </c>
      <c r="M555" s="4">
        <v>28</v>
      </c>
    </row>
    <row r="556" spans="1:13" x14ac:dyDescent="0.2">
      <c r="A556" s="3">
        <v>37288</v>
      </c>
      <c r="B556" t="s">
        <v>8410</v>
      </c>
      <c r="C556" t="s">
        <v>3072</v>
      </c>
      <c r="D556" t="s">
        <v>8411</v>
      </c>
      <c r="E556" t="s">
        <v>3071</v>
      </c>
      <c r="F556" s="4">
        <v>4.7275</v>
      </c>
      <c r="G556" s="4">
        <v>4.75</v>
      </c>
      <c r="H556" s="4">
        <v>0.361259172416663</v>
      </c>
      <c r="I556" s="4">
        <v>5.5</v>
      </c>
      <c r="J556" s="4">
        <v>4</v>
      </c>
      <c r="K556" s="4">
        <v>4.5</v>
      </c>
      <c r="L556" s="4">
        <v>4.9000000000000004</v>
      </c>
      <c r="M556" s="4">
        <v>30</v>
      </c>
    </row>
    <row r="557" spans="1:13" x14ac:dyDescent="0.2">
      <c r="A557" s="3">
        <v>37288</v>
      </c>
      <c r="B557" t="s">
        <v>8494</v>
      </c>
      <c r="C557" t="s">
        <v>3075</v>
      </c>
      <c r="D557" t="s">
        <v>8495</v>
      </c>
      <c r="E557" t="s">
        <v>3074</v>
      </c>
      <c r="F557" s="4">
        <v>3.7346333333333299</v>
      </c>
      <c r="G557" s="4">
        <v>3.6995</v>
      </c>
      <c r="H557" s="4">
        <v>0.45786976640580401</v>
      </c>
      <c r="I557" s="4">
        <v>4.83</v>
      </c>
      <c r="J557" s="4">
        <v>3</v>
      </c>
      <c r="K557" s="4">
        <v>3.3975</v>
      </c>
      <c r="L557" s="4">
        <v>4</v>
      </c>
      <c r="M557" s="4">
        <v>30</v>
      </c>
    </row>
    <row r="558" spans="1:13" x14ac:dyDescent="0.2">
      <c r="A558" s="3">
        <v>37288</v>
      </c>
      <c r="B558" t="s">
        <v>8468</v>
      </c>
      <c r="C558" t="s">
        <v>3114</v>
      </c>
      <c r="D558" t="s">
        <v>8469</v>
      </c>
      <c r="E558" t="s">
        <v>3113</v>
      </c>
      <c r="F558" s="4">
        <v>0.37086206896551699</v>
      </c>
      <c r="G558" s="4">
        <v>0.5</v>
      </c>
      <c r="H558" s="4">
        <v>0.311224737831721</v>
      </c>
      <c r="I558" s="4">
        <v>0.9</v>
      </c>
      <c r="J558" s="4">
        <v>-0.16</v>
      </c>
      <c r="K558" s="4">
        <v>0.09</v>
      </c>
      <c r="L558" s="4">
        <v>0.63</v>
      </c>
      <c r="M558" s="4">
        <v>29</v>
      </c>
    </row>
    <row r="559" spans="1:13" x14ac:dyDescent="0.2">
      <c r="A559" s="3">
        <v>37288</v>
      </c>
      <c r="B559" t="s">
        <v>8476</v>
      </c>
      <c r="C559" t="s">
        <v>3117</v>
      </c>
      <c r="D559" t="s">
        <v>8477</v>
      </c>
      <c r="E559" t="s">
        <v>3116</v>
      </c>
      <c r="F559" s="4">
        <v>0.42937931034482801</v>
      </c>
      <c r="G559" s="4">
        <v>0.41</v>
      </c>
      <c r="H559" s="4">
        <v>0.11525636449519901</v>
      </c>
      <c r="I559" s="4">
        <v>0.7</v>
      </c>
      <c r="J559" s="4">
        <v>0.23</v>
      </c>
      <c r="K559" s="4">
        <v>0.35</v>
      </c>
      <c r="L559" s="4">
        <v>0.49</v>
      </c>
      <c r="M559" s="4">
        <v>29</v>
      </c>
    </row>
    <row r="560" spans="1:13" x14ac:dyDescent="0.2">
      <c r="A560" s="3">
        <v>37288</v>
      </c>
      <c r="B560" t="s">
        <v>8486</v>
      </c>
      <c r="C560" t="s">
        <v>3120</v>
      </c>
      <c r="D560" t="s">
        <v>8487</v>
      </c>
      <c r="E560" t="s">
        <v>3119</v>
      </c>
      <c r="F560" s="4">
        <v>0.29858620689655202</v>
      </c>
      <c r="G560" s="4">
        <v>0.3</v>
      </c>
      <c r="H560" s="4">
        <v>6.4934866949989303E-2</v>
      </c>
      <c r="I560" s="4">
        <v>0.42</v>
      </c>
      <c r="J560" s="4">
        <v>0.18</v>
      </c>
      <c r="K560" s="4">
        <v>0.25</v>
      </c>
      <c r="L560" s="4">
        <v>0.33</v>
      </c>
      <c r="M560" s="4">
        <v>29</v>
      </c>
    </row>
    <row r="561" spans="1:13" x14ac:dyDescent="0.2">
      <c r="A561" s="3">
        <v>37288</v>
      </c>
      <c r="B561" t="s">
        <v>8496</v>
      </c>
      <c r="C561" t="s">
        <v>3123</v>
      </c>
      <c r="D561" t="s">
        <v>8497</v>
      </c>
      <c r="E561" t="s">
        <v>3122</v>
      </c>
      <c r="F561" s="4">
        <v>0.19565517241379299</v>
      </c>
      <c r="G561" s="4">
        <v>0.2</v>
      </c>
      <c r="H561" s="4">
        <v>6.3585867624625203E-2</v>
      </c>
      <c r="I561" s="4">
        <v>0.3</v>
      </c>
      <c r="J561" s="4">
        <v>0.04</v>
      </c>
      <c r="K561" s="4">
        <v>0.18</v>
      </c>
      <c r="L561" s="4">
        <v>0.23</v>
      </c>
      <c r="M561" s="4">
        <v>29</v>
      </c>
    </row>
    <row r="562" spans="1:13" x14ac:dyDescent="0.2">
      <c r="A562" s="3">
        <v>37288</v>
      </c>
      <c r="B562" t="s">
        <v>8506</v>
      </c>
      <c r="C562" t="s">
        <v>3126</v>
      </c>
      <c r="D562" t="s">
        <v>8507</v>
      </c>
      <c r="E562" t="s">
        <v>3125</v>
      </c>
      <c r="F562" s="4">
        <v>0.22106896551724101</v>
      </c>
      <c r="G562" s="4">
        <v>0.22</v>
      </c>
      <c r="H562" s="4">
        <v>5.8987850464846198E-2</v>
      </c>
      <c r="I562" s="4">
        <v>0.37</v>
      </c>
      <c r="J562" s="4">
        <v>0.1</v>
      </c>
      <c r="K562" s="4">
        <v>0.18</v>
      </c>
      <c r="L562" s="4">
        <v>0.27</v>
      </c>
      <c r="M562" s="4">
        <v>29</v>
      </c>
    </row>
    <row r="563" spans="1:13" x14ac:dyDescent="0.2">
      <c r="A563" s="3">
        <v>37288</v>
      </c>
      <c r="B563" t="s">
        <v>8516</v>
      </c>
      <c r="C563" t="s">
        <v>3129</v>
      </c>
      <c r="D563" t="s">
        <v>8517</v>
      </c>
      <c r="E563" t="s">
        <v>3128</v>
      </c>
      <c r="F563" s="4">
        <v>0.18351724137931</v>
      </c>
      <c r="G563" s="4">
        <v>0.19</v>
      </c>
      <c r="H563" s="4">
        <v>0.12676260734416001</v>
      </c>
      <c r="I563" s="4">
        <v>0.4</v>
      </c>
      <c r="J563" s="4">
        <v>-0.2</v>
      </c>
      <c r="K563" s="4">
        <v>0.16</v>
      </c>
      <c r="L563" s="4">
        <v>0.24</v>
      </c>
      <c r="M563" s="4">
        <v>29</v>
      </c>
    </row>
    <row r="564" spans="1:13" x14ac:dyDescent="0.2">
      <c r="A564" s="3">
        <v>37288</v>
      </c>
      <c r="B564" t="s">
        <v>8524</v>
      </c>
      <c r="C564" t="s">
        <v>3132</v>
      </c>
      <c r="D564" t="s">
        <v>8525</v>
      </c>
      <c r="E564" t="s">
        <v>3131</v>
      </c>
      <c r="F564" s="4">
        <v>0.30286206896551698</v>
      </c>
      <c r="G564" s="4">
        <v>0.3</v>
      </c>
      <c r="H564" s="4">
        <v>8.3146052280623703E-2</v>
      </c>
      <c r="I564" s="4">
        <v>0.503</v>
      </c>
      <c r="J564" s="4">
        <v>0.17</v>
      </c>
      <c r="K564" s="4">
        <v>0.24</v>
      </c>
      <c r="L564" s="4">
        <v>0.35</v>
      </c>
      <c r="M564" s="4">
        <v>29</v>
      </c>
    </row>
    <row r="565" spans="1:13" x14ac:dyDescent="0.2">
      <c r="A565" s="3">
        <v>37288</v>
      </c>
      <c r="B565" t="s">
        <v>8534</v>
      </c>
      <c r="C565" t="s">
        <v>3135</v>
      </c>
      <c r="D565" t="s">
        <v>8535</v>
      </c>
      <c r="E565" t="s">
        <v>3134</v>
      </c>
      <c r="F565" s="4">
        <v>0.50155172413793103</v>
      </c>
      <c r="G565" s="4">
        <v>0.46</v>
      </c>
      <c r="H565" s="4">
        <v>0.15431359217212201</v>
      </c>
      <c r="I565" s="4">
        <v>0.9</v>
      </c>
      <c r="J565" s="4">
        <v>0.2</v>
      </c>
      <c r="K565" s="4">
        <v>0.42</v>
      </c>
      <c r="L565" s="4">
        <v>0.6</v>
      </c>
      <c r="M565" s="4">
        <v>29</v>
      </c>
    </row>
    <row r="566" spans="1:13" x14ac:dyDescent="0.2">
      <c r="A566" s="3">
        <v>37288</v>
      </c>
      <c r="B566" t="s">
        <v>8526</v>
      </c>
      <c r="C566" t="s">
        <v>3087</v>
      </c>
      <c r="D566" t="s">
        <v>8527</v>
      </c>
      <c r="E566" t="s">
        <v>3086</v>
      </c>
      <c r="F566" s="4">
        <v>4.42</v>
      </c>
      <c r="G566" s="4">
        <v>4.3600000000000003</v>
      </c>
      <c r="H566" s="4">
        <v>0.45008888011147302</v>
      </c>
      <c r="I566" s="4">
        <v>5.6</v>
      </c>
      <c r="J566" s="4">
        <v>3.9</v>
      </c>
      <c r="K566" s="4">
        <v>4.01</v>
      </c>
      <c r="L566" s="4">
        <v>4.5</v>
      </c>
      <c r="M566" s="4">
        <v>21</v>
      </c>
    </row>
    <row r="567" spans="1:13" x14ac:dyDescent="0.2">
      <c r="A567" s="3">
        <v>37288</v>
      </c>
      <c r="B567" t="s">
        <v>8536</v>
      </c>
      <c r="C567" t="s">
        <v>3153</v>
      </c>
      <c r="D567" t="s">
        <v>8537</v>
      </c>
      <c r="E567" t="s">
        <v>3152</v>
      </c>
      <c r="F567" s="4">
        <v>0.57199999999999995</v>
      </c>
      <c r="G567" s="4">
        <v>0.58499999999999996</v>
      </c>
      <c r="H567" s="4">
        <v>0.18004677754756701</v>
      </c>
      <c r="I567" s="4">
        <v>0.82</v>
      </c>
      <c r="J567" s="4">
        <v>0.3</v>
      </c>
      <c r="K567" s="4">
        <v>0.4</v>
      </c>
      <c r="L567" s="4">
        <v>0.73250000000000004</v>
      </c>
      <c r="M567" s="4">
        <v>20</v>
      </c>
    </row>
    <row r="568" spans="1:13" x14ac:dyDescent="0.2">
      <c r="A568" s="3">
        <v>37288</v>
      </c>
      <c r="B568" t="s">
        <v>10031</v>
      </c>
      <c r="C568" t="s">
        <v>4324</v>
      </c>
      <c r="D568" t="s">
        <v>10032</v>
      </c>
      <c r="E568" t="s">
        <v>4323</v>
      </c>
      <c r="F568" s="4">
        <v>1.4603333333333299</v>
      </c>
      <c r="G568" s="4">
        <v>1.5</v>
      </c>
      <c r="H568" s="4">
        <v>0.54143158470811503</v>
      </c>
      <c r="I568" s="4">
        <v>2.8</v>
      </c>
      <c r="J568" s="4">
        <v>0.3</v>
      </c>
      <c r="K568" s="4">
        <v>1</v>
      </c>
      <c r="L568" s="4">
        <v>1.7849999999999999</v>
      </c>
      <c r="M568" s="4">
        <v>30</v>
      </c>
    </row>
    <row r="569" spans="1:13" x14ac:dyDescent="0.2">
      <c r="A569" s="3">
        <v>37288</v>
      </c>
      <c r="B569" t="s">
        <v>8520</v>
      </c>
      <c r="C569" t="s">
        <v>3939</v>
      </c>
      <c r="D569" t="s">
        <v>8521</v>
      </c>
      <c r="E569" t="s">
        <v>3947</v>
      </c>
      <c r="F569" s="4">
        <v>9.1904548387096803</v>
      </c>
      <c r="G569" s="4">
        <v>9.18</v>
      </c>
      <c r="H569" s="4">
        <v>9.8271073528648903E-2</v>
      </c>
      <c r="I569" s="4">
        <v>9.6</v>
      </c>
      <c r="J569" s="4">
        <v>9.0399999999999991</v>
      </c>
      <c r="K569" s="4">
        <v>9.1349999999999998</v>
      </c>
      <c r="L569" s="4">
        <v>9.24</v>
      </c>
      <c r="M569" s="4">
        <v>31</v>
      </c>
    </row>
    <row r="570" spans="1:13" x14ac:dyDescent="0.2">
      <c r="A570" s="3">
        <v>37288</v>
      </c>
      <c r="B570" t="s">
        <v>8530</v>
      </c>
      <c r="C570" t="s">
        <v>3942</v>
      </c>
      <c r="D570" t="s">
        <v>8531</v>
      </c>
      <c r="E570" t="s">
        <v>3949</v>
      </c>
      <c r="F570" s="4">
        <v>9.2117133333333303</v>
      </c>
      <c r="G570" s="4">
        <v>9.2249999999999996</v>
      </c>
      <c r="H570" s="4">
        <v>8.8750991187601103E-2</v>
      </c>
      <c r="I570" s="4">
        <v>9.34</v>
      </c>
      <c r="J570" s="4">
        <v>9.01</v>
      </c>
      <c r="K570" s="4">
        <v>9.1715499999999999</v>
      </c>
      <c r="L570" s="4">
        <v>9.2874999999999996</v>
      </c>
      <c r="M570" s="4">
        <v>30</v>
      </c>
    </row>
    <row r="571" spans="1:13" x14ac:dyDescent="0.2">
      <c r="A571" s="3">
        <v>37288</v>
      </c>
      <c r="B571" t="s">
        <v>8538</v>
      </c>
      <c r="C571" t="s">
        <v>3952</v>
      </c>
      <c r="D571" t="s">
        <v>8539</v>
      </c>
      <c r="E571" t="s">
        <v>3951</v>
      </c>
      <c r="F571" s="4">
        <v>9.2455266666666702</v>
      </c>
      <c r="G571" s="4">
        <v>9.2650000000000006</v>
      </c>
      <c r="H571" s="4">
        <v>0.110096490386398</v>
      </c>
      <c r="I571" s="4">
        <v>9.4019999999999992</v>
      </c>
      <c r="J571" s="4">
        <v>8.9</v>
      </c>
      <c r="K571" s="4">
        <v>9.1944499999999998</v>
      </c>
      <c r="L571" s="4">
        <v>9.3074999999999992</v>
      </c>
      <c r="M571" s="4">
        <v>30</v>
      </c>
    </row>
    <row r="572" spans="1:13" x14ac:dyDescent="0.2">
      <c r="A572" s="3">
        <v>37288</v>
      </c>
      <c r="B572" t="s">
        <v>8448</v>
      </c>
      <c r="C572" t="s">
        <v>3936</v>
      </c>
      <c r="D572" t="s">
        <v>8449</v>
      </c>
      <c r="E572" t="s">
        <v>3935</v>
      </c>
      <c r="F572" s="4">
        <v>9.6111225806451603</v>
      </c>
      <c r="G572" s="4">
        <v>9.6</v>
      </c>
      <c r="H572" s="4">
        <v>0.21724204889121199</v>
      </c>
      <c r="I572" s="4">
        <v>10.199999999999999</v>
      </c>
      <c r="J572" s="4">
        <v>9.1999999999999993</v>
      </c>
      <c r="K572" s="4">
        <v>9.4749999999999996</v>
      </c>
      <c r="L572" s="4">
        <v>9.74</v>
      </c>
      <c r="M572" s="4">
        <v>31</v>
      </c>
    </row>
    <row r="573" spans="1:13" x14ac:dyDescent="0.2">
      <c r="A573" s="3">
        <v>37288</v>
      </c>
      <c r="B573" t="s">
        <v>8512</v>
      </c>
      <c r="C573" t="s">
        <v>3939</v>
      </c>
      <c r="D573" t="s">
        <v>8513</v>
      </c>
      <c r="E573" t="s">
        <v>3938</v>
      </c>
      <c r="F573" s="4">
        <v>10.001023333333301</v>
      </c>
      <c r="G573" s="4">
        <v>10.0343</v>
      </c>
      <c r="H573" s="4">
        <v>0.362915519459237</v>
      </c>
      <c r="I573" s="4">
        <v>10.7</v>
      </c>
      <c r="J573" s="4">
        <v>9.3000000000000007</v>
      </c>
      <c r="K573" s="4">
        <v>9.7475000000000005</v>
      </c>
      <c r="L573" s="4">
        <v>10.217499999999999</v>
      </c>
      <c r="M573" s="4">
        <v>30</v>
      </c>
    </row>
    <row r="574" spans="1:13" x14ac:dyDescent="0.2">
      <c r="A574" s="3">
        <v>37288</v>
      </c>
      <c r="B574" t="s">
        <v>10019</v>
      </c>
      <c r="C574" t="s">
        <v>3579</v>
      </c>
      <c r="D574" t="s">
        <v>10020</v>
      </c>
      <c r="E574" t="s">
        <v>3578</v>
      </c>
      <c r="F574" s="4">
        <v>1.49</v>
      </c>
      <c r="G574" s="4">
        <v>1.49</v>
      </c>
      <c r="H574" s="4"/>
      <c r="I574" s="4">
        <v>1.49</v>
      </c>
      <c r="J574" s="4">
        <v>1.49</v>
      </c>
      <c r="K574" s="4">
        <v>1.49</v>
      </c>
      <c r="L574" s="4">
        <v>1.49</v>
      </c>
      <c r="M574" s="4">
        <v>1</v>
      </c>
    </row>
    <row r="575" spans="1:13" x14ac:dyDescent="0.2">
      <c r="A575" s="3">
        <v>37288</v>
      </c>
      <c r="B575" t="s">
        <v>10035</v>
      </c>
      <c r="C575" t="s">
        <v>3582</v>
      </c>
      <c r="D575" t="s">
        <v>10036</v>
      </c>
      <c r="E575" t="s">
        <v>3581</v>
      </c>
      <c r="F575" s="4">
        <v>4.2217241379310302</v>
      </c>
      <c r="G575" s="4">
        <v>4.5</v>
      </c>
      <c r="H575" s="4">
        <v>0.82661127919751498</v>
      </c>
      <c r="I575" s="4">
        <v>5.44</v>
      </c>
      <c r="J575" s="4">
        <v>1.3</v>
      </c>
      <c r="K575" s="4">
        <v>3.8</v>
      </c>
      <c r="L575" s="4">
        <v>4.8</v>
      </c>
      <c r="M575" s="4">
        <v>29</v>
      </c>
    </row>
    <row r="576" spans="1:13" x14ac:dyDescent="0.2">
      <c r="A576" s="3">
        <v>37288</v>
      </c>
      <c r="B576" t="s">
        <v>10033</v>
      </c>
      <c r="C576" t="s">
        <v>3594</v>
      </c>
      <c r="D576" t="s">
        <v>10034</v>
      </c>
      <c r="E576" t="s">
        <v>3593</v>
      </c>
      <c r="F576" s="4">
        <v>-0.64967741935483903</v>
      </c>
      <c r="G576" s="4">
        <v>-0.7</v>
      </c>
      <c r="H576" s="4">
        <v>0.67326311781238402</v>
      </c>
      <c r="I576" s="4">
        <v>0.8</v>
      </c>
      <c r="J576" s="4">
        <v>-2.2799999999999998</v>
      </c>
      <c r="K576" s="4">
        <v>-0.88</v>
      </c>
      <c r="L576" s="4">
        <v>-0.32500000000000001</v>
      </c>
      <c r="M576" s="4">
        <v>31</v>
      </c>
    </row>
    <row r="577" spans="1:13" x14ac:dyDescent="0.2">
      <c r="A577" s="3">
        <v>37288</v>
      </c>
      <c r="B577" t="s">
        <v>10037</v>
      </c>
      <c r="C577" t="s">
        <v>3597</v>
      </c>
      <c r="D577" t="s">
        <v>10038</v>
      </c>
      <c r="E577" t="s">
        <v>3596</v>
      </c>
      <c r="F577" s="4">
        <v>0.749677419354839</v>
      </c>
      <c r="G577" s="4">
        <v>0.7</v>
      </c>
      <c r="H577" s="4">
        <v>0.79067264136711601</v>
      </c>
      <c r="I577" s="4">
        <v>2.19</v>
      </c>
      <c r="J577" s="4">
        <v>-0.8</v>
      </c>
      <c r="K577" s="4">
        <v>0.21</v>
      </c>
      <c r="L577" s="4">
        <v>1.2649999999999999</v>
      </c>
      <c r="M577" s="4">
        <v>31</v>
      </c>
    </row>
    <row r="578" spans="1:13" x14ac:dyDescent="0.2">
      <c r="A578" s="3">
        <v>37288</v>
      </c>
      <c r="B578" t="s">
        <v>10039</v>
      </c>
      <c r="C578" t="s">
        <v>3600</v>
      </c>
      <c r="D578" t="s">
        <v>10040</v>
      </c>
      <c r="E578" t="s">
        <v>3599</v>
      </c>
      <c r="F578" s="4">
        <v>2.3096774193548399</v>
      </c>
      <c r="G578" s="4">
        <v>2.42</v>
      </c>
      <c r="H578" s="4">
        <v>0.85056249572843601</v>
      </c>
      <c r="I578" s="4">
        <v>3.5</v>
      </c>
      <c r="J578" s="4">
        <v>-0.3</v>
      </c>
      <c r="K578" s="4">
        <v>1.9</v>
      </c>
      <c r="L578" s="4">
        <v>2.95</v>
      </c>
      <c r="M578" s="4">
        <v>31</v>
      </c>
    </row>
    <row r="579" spans="1:13" x14ac:dyDescent="0.2">
      <c r="A579" s="3">
        <v>37288</v>
      </c>
      <c r="B579" t="s">
        <v>10041</v>
      </c>
      <c r="C579" t="s">
        <v>3603</v>
      </c>
      <c r="D579" t="s">
        <v>10042</v>
      </c>
      <c r="E579" t="s">
        <v>3602</v>
      </c>
      <c r="F579" s="4">
        <v>3.5603225806451602</v>
      </c>
      <c r="G579" s="4">
        <v>3.8</v>
      </c>
      <c r="H579" s="4">
        <v>0.74413029267267305</v>
      </c>
      <c r="I579" s="4">
        <v>4.83</v>
      </c>
      <c r="J579" s="4">
        <v>1.8</v>
      </c>
      <c r="K579" s="4">
        <v>3.2</v>
      </c>
      <c r="L579" s="4">
        <v>4.05</v>
      </c>
      <c r="M579" s="4">
        <v>31</v>
      </c>
    </row>
    <row r="580" spans="1:13" x14ac:dyDescent="0.2">
      <c r="A580" s="3">
        <v>37316</v>
      </c>
      <c r="B580" t="s">
        <v>8482</v>
      </c>
      <c r="C580" t="s">
        <v>3918</v>
      </c>
      <c r="D580" t="s">
        <v>8483</v>
      </c>
      <c r="E580" t="s">
        <v>3917</v>
      </c>
      <c r="F580" s="4">
        <v>7.7589655172413803</v>
      </c>
      <c r="G580" s="4">
        <v>7.6</v>
      </c>
      <c r="H580" s="4">
        <v>0.85995990283428803</v>
      </c>
      <c r="I580" s="4">
        <v>9.8699999999999992</v>
      </c>
      <c r="J580" s="4">
        <v>6.25</v>
      </c>
      <c r="K580" s="4">
        <v>7.04</v>
      </c>
      <c r="L580" s="4">
        <v>8.3000000000000007</v>
      </c>
      <c r="M580" s="4">
        <v>29</v>
      </c>
    </row>
    <row r="581" spans="1:13" x14ac:dyDescent="0.2">
      <c r="A581" s="3">
        <v>37316</v>
      </c>
      <c r="B581" t="s">
        <v>8502</v>
      </c>
      <c r="C581" t="s">
        <v>3921</v>
      </c>
      <c r="D581" t="s">
        <v>8503</v>
      </c>
      <c r="E581" t="s">
        <v>3920</v>
      </c>
      <c r="F581" s="4">
        <v>7.5542857142857098</v>
      </c>
      <c r="G581" s="4">
        <v>7.4649999999999999</v>
      </c>
      <c r="H581" s="4">
        <v>1.0862420048597301</v>
      </c>
      <c r="I581" s="4">
        <v>10.5</v>
      </c>
      <c r="J581" s="4">
        <v>5.9</v>
      </c>
      <c r="K581" s="4">
        <v>6.8150000000000004</v>
      </c>
      <c r="L581" s="4">
        <v>8.0850000000000009</v>
      </c>
      <c r="M581" s="4">
        <v>28</v>
      </c>
    </row>
    <row r="582" spans="1:13" x14ac:dyDescent="0.2">
      <c r="A582" s="3">
        <v>37316</v>
      </c>
      <c r="B582" t="s">
        <v>8540</v>
      </c>
      <c r="C582" t="s">
        <v>3081</v>
      </c>
      <c r="D582" t="s">
        <v>8541</v>
      </c>
      <c r="E582" t="s">
        <v>3080</v>
      </c>
      <c r="F582" s="4">
        <v>4.44110714285714</v>
      </c>
      <c r="G582" s="4">
        <v>4.4550000000000001</v>
      </c>
      <c r="H582" s="4">
        <v>0.32514080588384098</v>
      </c>
      <c r="I582" s="4">
        <v>5.4</v>
      </c>
      <c r="J582" s="4">
        <v>3.8</v>
      </c>
      <c r="K582" s="4">
        <v>4.3025000000000002</v>
      </c>
      <c r="L582" s="4">
        <v>4.6074999999999999</v>
      </c>
      <c r="M582" s="4">
        <v>28</v>
      </c>
    </row>
    <row r="583" spans="1:13" x14ac:dyDescent="0.2">
      <c r="A583" s="3">
        <v>37316</v>
      </c>
      <c r="B583" t="s">
        <v>8410</v>
      </c>
      <c r="C583" t="s">
        <v>3072</v>
      </c>
      <c r="D583" t="s">
        <v>8411</v>
      </c>
      <c r="E583" t="s">
        <v>3071</v>
      </c>
      <c r="F583" s="4">
        <v>4.5766071428571404</v>
      </c>
      <c r="G583" s="4">
        <v>4.5</v>
      </c>
      <c r="H583" s="4">
        <v>0.31410676874163701</v>
      </c>
      <c r="I583" s="4">
        <v>5.37</v>
      </c>
      <c r="J583" s="4">
        <v>4</v>
      </c>
      <c r="K583" s="4">
        <v>4.3975</v>
      </c>
      <c r="L583" s="4">
        <v>4.7625000000000002</v>
      </c>
      <c r="M583" s="4">
        <v>28</v>
      </c>
    </row>
    <row r="584" spans="1:13" x14ac:dyDescent="0.2">
      <c r="A584" s="3">
        <v>37316</v>
      </c>
      <c r="B584" t="s">
        <v>8494</v>
      </c>
      <c r="C584" t="s">
        <v>3075</v>
      </c>
      <c r="D584" t="s">
        <v>8495</v>
      </c>
      <c r="E584" t="s">
        <v>3074</v>
      </c>
      <c r="F584" s="4">
        <v>3.7771111111111102</v>
      </c>
      <c r="G584" s="4">
        <v>3.86</v>
      </c>
      <c r="H584" s="4">
        <v>0.50954801489867396</v>
      </c>
      <c r="I584" s="4">
        <v>4.75</v>
      </c>
      <c r="J584" s="4">
        <v>2.99</v>
      </c>
      <c r="K584" s="4">
        <v>3.32</v>
      </c>
      <c r="L584" s="4">
        <v>4.0250000000000004</v>
      </c>
      <c r="M584" s="4">
        <v>27</v>
      </c>
    </row>
    <row r="585" spans="1:13" x14ac:dyDescent="0.2">
      <c r="A585" s="3">
        <v>37316</v>
      </c>
      <c r="B585" t="s">
        <v>8476</v>
      </c>
      <c r="C585" t="s">
        <v>3114</v>
      </c>
      <c r="D585" t="s">
        <v>8477</v>
      </c>
      <c r="E585" t="s">
        <v>3113</v>
      </c>
      <c r="F585" s="4">
        <v>0.44948275862068998</v>
      </c>
      <c r="G585" s="4">
        <v>0.42</v>
      </c>
      <c r="H585" s="4">
        <v>0.122884562755241</v>
      </c>
      <c r="I585" s="4">
        <v>0.8</v>
      </c>
      <c r="J585" s="4">
        <v>0.26</v>
      </c>
      <c r="K585" s="4">
        <v>0.38</v>
      </c>
      <c r="L585" s="4">
        <v>0.5</v>
      </c>
      <c r="M585" s="4">
        <v>29</v>
      </c>
    </row>
    <row r="586" spans="1:13" x14ac:dyDescent="0.2">
      <c r="A586" s="3">
        <v>37316</v>
      </c>
      <c r="B586" t="s">
        <v>8486</v>
      </c>
      <c r="C586" t="s">
        <v>3117</v>
      </c>
      <c r="D586" t="s">
        <v>8487</v>
      </c>
      <c r="E586" t="s">
        <v>3116</v>
      </c>
      <c r="F586" s="4">
        <v>0.37272413793103398</v>
      </c>
      <c r="G586" s="4">
        <v>0.38</v>
      </c>
      <c r="H586" s="4">
        <v>9.2204313716768696E-2</v>
      </c>
      <c r="I586" s="4">
        <v>0.6</v>
      </c>
      <c r="J586" s="4">
        <v>0.22</v>
      </c>
      <c r="K586" s="4">
        <v>0.3</v>
      </c>
      <c r="L586" s="4">
        <v>0.4</v>
      </c>
      <c r="M586" s="4">
        <v>29</v>
      </c>
    </row>
    <row r="587" spans="1:13" x14ac:dyDescent="0.2">
      <c r="A587" s="3">
        <v>37316</v>
      </c>
      <c r="B587" t="s">
        <v>8496</v>
      </c>
      <c r="C587" t="s">
        <v>3120</v>
      </c>
      <c r="D587" t="s">
        <v>8497</v>
      </c>
      <c r="E587" t="s">
        <v>3119</v>
      </c>
      <c r="F587" s="4">
        <v>0.22458620689655201</v>
      </c>
      <c r="G587" s="4">
        <v>0.24</v>
      </c>
      <c r="H587" s="4">
        <v>7.9367822393757906E-2</v>
      </c>
      <c r="I587" s="4">
        <v>0.34</v>
      </c>
      <c r="J587" s="4">
        <v>0.02</v>
      </c>
      <c r="K587" s="4">
        <v>0.18</v>
      </c>
      <c r="L587" s="4">
        <v>0.28000000000000003</v>
      </c>
      <c r="M587" s="4">
        <v>29</v>
      </c>
    </row>
    <row r="588" spans="1:13" x14ac:dyDescent="0.2">
      <c r="A588" s="3">
        <v>37316</v>
      </c>
      <c r="B588" t="s">
        <v>8506</v>
      </c>
      <c r="C588" t="s">
        <v>3123</v>
      </c>
      <c r="D588" t="s">
        <v>8507</v>
      </c>
      <c r="E588" t="s">
        <v>3122</v>
      </c>
      <c r="F588" s="4">
        <v>0.239103448275862</v>
      </c>
      <c r="G588" s="4">
        <v>0.24</v>
      </c>
      <c r="H588" s="4">
        <v>5.4396917472793203E-2</v>
      </c>
      <c r="I588" s="4">
        <v>0.33</v>
      </c>
      <c r="J588" s="4">
        <v>0.1</v>
      </c>
      <c r="K588" s="4">
        <v>0.2</v>
      </c>
      <c r="L588" s="4">
        <v>0.28999999999999998</v>
      </c>
      <c r="M588" s="4">
        <v>29</v>
      </c>
    </row>
    <row r="589" spans="1:13" x14ac:dyDescent="0.2">
      <c r="A589" s="3">
        <v>37316</v>
      </c>
      <c r="B589" t="s">
        <v>8516</v>
      </c>
      <c r="C589" t="s">
        <v>3126</v>
      </c>
      <c r="D589" t="s">
        <v>8517</v>
      </c>
      <c r="E589" t="s">
        <v>3125</v>
      </c>
      <c r="F589" s="4">
        <v>0.20703448275862099</v>
      </c>
      <c r="G589" s="4">
        <v>0.23</v>
      </c>
      <c r="H589" s="4">
        <v>0.12950192573268099</v>
      </c>
      <c r="I589" s="4">
        <v>0.45</v>
      </c>
      <c r="J589" s="4">
        <v>-0.2</v>
      </c>
      <c r="K589" s="4">
        <v>0.19</v>
      </c>
      <c r="L589" s="4">
        <v>0.25</v>
      </c>
      <c r="M589" s="4">
        <v>29</v>
      </c>
    </row>
    <row r="590" spans="1:13" x14ac:dyDescent="0.2">
      <c r="A590" s="3">
        <v>37316</v>
      </c>
      <c r="B590" t="s">
        <v>8524</v>
      </c>
      <c r="C590" t="s">
        <v>3129</v>
      </c>
      <c r="D590" t="s">
        <v>8525</v>
      </c>
      <c r="E590" t="s">
        <v>3128</v>
      </c>
      <c r="F590" s="4">
        <v>0.31044827586206902</v>
      </c>
      <c r="G590" s="4">
        <v>0.3</v>
      </c>
      <c r="H590" s="4">
        <v>8.1161913220644699E-2</v>
      </c>
      <c r="I590" s="4">
        <v>0.503</v>
      </c>
      <c r="J590" s="4">
        <v>0.19</v>
      </c>
      <c r="K590" s="4">
        <v>0.25</v>
      </c>
      <c r="L590" s="4">
        <v>0.36</v>
      </c>
      <c r="M590" s="4">
        <v>29</v>
      </c>
    </row>
    <row r="591" spans="1:13" x14ac:dyDescent="0.2">
      <c r="A591" s="3">
        <v>37316</v>
      </c>
      <c r="B591" t="s">
        <v>8534</v>
      </c>
      <c r="C591" t="s">
        <v>3132</v>
      </c>
      <c r="D591" t="s">
        <v>8535</v>
      </c>
      <c r="E591" t="s">
        <v>3131</v>
      </c>
      <c r="F591" s="4">
        <v>0.53913793103448304</v>
      </c>
      <c r="G591" s="4">
        <v>0.52</v>
      </c>
      <c r="H591" s="4">
        <v>0.133001537085084</v>
      </c>
      <c r="I591" s="4">
        <v>0.9</v>
      </c>
      <c r="J591" s="4">
        <v>0.28999999999999998</v>
      </c>
      <c r="K591" s="4">
        <v>0.45</v>
      </c>
      <c r="L591" s="4">
        <v>0.6</v>
      </c>
      <c r="M591" s="4">
        <v>29</v>
      </c>
    </row>
    <row r="592" spans="1:13" x14ac:dyDescent="0.2">
      <c r="A592" s="3">
        <v>37316</v>
      </c>
      <c r="B592" t="s">
        <v>8542</v>
      </c>
      <c r="C592" t="s">
        <v>3135</v>
      </c>
      <c r="D592" t="s">
        <v>8543</v>
      </c>
      <c r="E592" t="s">
        <v>3134</v>
      </c>
      <c r="F592" s="4">
        <v>0.316285714285714</v>
      </c>
      <c r="G592" s="4">
        <v>0.3</v>
      </c>
      <c r="H592" s="4">
        <v>5.2362594185556499E-2</v>
      </c>
      <c r="I592" s="4">
        <v>0.41599999999999998</v>
      </c>
      <c r="J592" s="4">
        <v>0.25</v>
      </c>
      <c r="K592" s="4">
        <v>0.28000000000000003</v>
      </c>
      <c r="L592" s="4">
        <v>0.34250000000000003</v>
      </c>
      <c r="M592" s="4">
        <v>28</v>
      </c>
    </row>
    <row r="593" spans="1:13" x14ac:dyDescent="0.2">
      <c r="A593" s="3">
        <v>37316</v>
      </c>
      <c r="B593" t="s">
        <v>8526</v>
      </c>
      <c r="C593" t="s">
        <v>3087</v>
      </c>
      <c r="D593" t="s">
        <v>8527</v>
      </c>
      <c r="E593" t="s">
        <v>3086</v>
      </c>
      <c r="F593" s="4">
        <v>4.4714999999999998</v>
      </c>
      <c r="G593" s="4">
        <v>4.3049999999999997</v>
      </c>
      <c r="H593" s="4">
        <v>0.66696701567618799</v>
      </c>
      <c r="I593" s="4">
        <v>6.7</v>
      </c>
      <c r="J593" s="4">
        <v>3.5</v>
      </c>
      <c r="K593" s="4">
        <v>4.0475000000000003</v>
      </c>
      <c r="L593" s="4">
        <v>4.6775000000000002</v>
      </c>
      <c r="M593" s="4">
        <v>20</v>
      </c>
    </row>
    <row r="594" spans="1:13" x14ac:dyDescent="0.2">
      <c r="A594" s="3">
        <v>37316</v>
      </c>
      <c r="B594" t="s">
        <v>8544</v>
      </c>
      <c r="C594" t="s">
        <v>3153</v>
      </c>
      <c r="D594" t="s">
        <v>8545</v>
      </c>
      <c r="E594" t="s">
        <v>3152</v>
      </c>
      <c r="F594" s="4">
        <v>0.44052631578947399</v>
      </c>
      <c r="G594" s="4">
        <v>0.46</v>
      </c>
      <c r="H594" s="4">
        <v>8.9036427265007406E-2</v>
      </c>
      <c r="I594" s="4">
        <v>0.55000000000000004</v>
      </c>
      <c r="J594" s="4">
        <v>0.25</v>
      </c>
      <c r="K594" s="4">
        <v>0.41</v>
      </c>
      <c r="L594" s="4">
        <v>0.505</v>
      </c>
      <c r="M594" s="4">
        <v>19</v>
      </c>
    </row>
    <row r="595" spans="1:13" x14ac:dyDescent="0.2">
      <c r="A595" s="3">
        <v>37316</v>
      </c>
      <c r="B595" t="s">
        <v>10031</v>
      </c>
      <c r="C595" t="s">
        <v>4324</v>
      </c>
      <c r="D595" t="s">
        <v>10032</v>
      </c>
      <c r="E595" t="s">
        <v>4323</v>
      </c>
      <c r="F595" s="4">
        <v>2.0425925925925901</v>
      </c>
      <c r="G595" s="4">
        <v>2.1</v>
      </c>
      <c r="H595" s="4">
        <v>0.46258132418146902</v>
      </c>
      <c r="I595" s="4">
        <v>3.1</v>
      </c>
      <c r="J595" s="4">
        <v>1</v>
      </c>
      <c r="K595" s="4">
        <v>1.8</v>
      </c>
      <c r="L595" s="4">
        <v>2.2999999999999998</v>
      </c>
      <c r="M595" s="4">
        <v>27</v>
      </c>
    </row>
    <row r="596" spans="1:13" x14ac:dyDescent="0.2">
      <c r="A596" s="3">
        <v>37316</v>
      </c>
      <c r="B596" t="s">
        <v>8530</v>
      </c>
      <c r="C596" t="s">
        <v>3939</v>
      </c>
      <c r="D596" t="s">
        <v>8531</v>
      </c>
      <c r="E596" t="s">
        <v>3947</v>
      </c>
      <c r="F596" s="4">
        <v>9.1268586206896494</v>
      </c>
      <c r="G596" s="4">
        <v>9.1199999999999992</v>
      </c>
      <c r="H596" s="4">
        <v>5.8117931319745901E-2</v>
      </c>
      <c r="I596" s="4">
        <v>9.3000000000000007</v>
      </c>
      <c r="J596" s="4">
        <v>9.01</v>
      </c>
      <c r="K596" s="4">
        <v>9.0968999999999998</v>
      </c>
      <c r="L596" s="4">
        <v>9.1560000000000006</v>
      </c>
      <c r="M596" s="4">
        <v>29</v>
      </c>
    </row>
    <row r="597" spans="1:13" x14ac:dyDescent="0.2">
      <c r="A597" s="3">
        <v>37316</v>
      </c>
      <c r="B597" t="s">
        <v>8538</v>
      </c>
      <c r="C597" t="s">
        <v>3942</v>
      </c>
      <c r="D597" t="s">
        <v>8539</v>
      </c>
      <c r="E597" t="s">
        <v>3949</v>
      </c>
      <c r="F597" s="4">
        <v>9.1575448275862108</v>
      </c>
      <c r="G597" s="4">
        <v>9.16</v>
      </c>
      <c r="H597" s="4">
        <v>8.6157296292499103E-2</v>
      </c>
      <c r="I597" s="4">
        <v>9.39</v>
      </c>
      <c r="J597" s="4">
        <v>8.89</v>
      </c>
      <c r="K597" s="4">
        <v>9.1300000000000008</v>
      </c>
      <c r="L597" s="4">
        <v>9.1999999999999993</v>
      </c>
      <c r="M597" s="4">
        <v>29</v>
      </c>
    </row>
    <row r="598" spans="1:13" x14ac:dyDescent="0.2">
      <c r="A598" s="3">
        <v>37316</v>
      </c>
      <c r="B598" t="s">
        <v>8546</v>
      </c>
      <c r="C598" t="s">
        <v>3952</v>
      </c>
      <c r="D598" t="s">
        <v>8547</v>
      </c>
      <c r="E598" t="s">
        <v>3951</v>
      </c>
      <c r="F598" s="4">
        <v>9.2026517241379295</v>
      </c>
      <c r="G598" s="4">
        <v>9.19</v>
      </c>
      <c r="H598" s="4">
        <v>8.7235087226125593E-2</v>
      </c>
      <c r="I598" s="4">
        <v>9.4499999999999993</v>
      </c>
      <c r="J598" s="4">
        <v>9.01</v>
      </c>
      <c r="K598" s="4">
        <v>9.15</v>
      </c>
      <c r="L598" s="4">
        <v>9.2309999999999999</v>
      </c>
      <c r="M598" s="4">
        <v>29</v>
      </c>
    </row>
    <row r="599" spans="1:13" x14ac:dyDescent="0.2">
      <c r="A599" s="3">
        <v>37316</v>
      </c>
      <c r="B599" t="s">
        <v>8448</v>
      </c>
      <c r="C599" t="s">
        <v>3936</v>
      </c>
      <c r="D599" t="s">
        <v>8449</v>
      </c>
      <c r="E599" t="s">
        <v>3935</v>
      </c>
      <c r="F599" s="4">
        <v>9.5152758620689593</v>
      </c>
      <c r="G599" s="4">
        <v>9.49</v>
      </c>
      <c r="H599" s="4">
        <v>0.21039349130205001</v>
      </c>
      <c r="I599" s="4">
        <v>10.199999999999999</v>
      </c>
      <c r="J599" s="4">
        <v>9.1999999999999993</v>
      </c>
      <c r="K599" s="4">
        <v>9.35</v>
      </c>
      <c r="L599" s="4">
        <v>9.6</v>
      </c>
      <c r="M599" s="4">
        <v>29</v>
      </c>
    </row>
    <row r="600" spans="1:13" x14ac:dyDescent="0.2">
      <c r="A600" s="3">
        <v>37316</v>
      </c>
      <c r="B600" t="s">
        <v>8512</v>
      </c>
      <c r="C600" t="s">
        <v>3939</v>
      </c>
      <c r="D600" t="s">
        <v>8513</v>
      </c>
      <c r="E600" t="s">
        <v>3938</v>
      </c>
      <c r="F600" s="4">
        <v>9.9126896551724109</v>
      </c>
      <c r="G600" s="4">
        <v>9.93</v>
      </c>
      <c r="H600" s="4">
        <v>0.36734579888790198</v>
      </c>
      <c r="I600" s="4">
        <v>10.7</v>
      </c>
      <c r="J600" s="4">
        <v>9.3000000000000007</v>
      </c>
      <c r="K600" s="4">
        <v>9.6080000000000005</v>
      </c>
      <c r="L600" s="4">
        <v>10.16</v>
      </c>
      <c r="M600" s="4">
        <v>29</v>
      </c>
    </row>
    <row r="601" spans="1:13" x14ac:dyDescent="0.2">
      <c r="A601" s="3">
        <v>37316</v>
      </c>
      <c r="B601" t="s">
        <v>10019</v>
      </c>
      <c r="C601" t="s">
        <v>3579</v>
      </c>
      <c r="D601" t="s">
        <v>10020</v>
      </c>
      <c r="E601" t="s">
        <v>3578</v>
      </c>
      <c r="F601" s="4">
        <v>1.57</v>
      </c>
      <c r="G601" s="4">
        <v>1.57</v>
      </c>
      <c r="H601" s="4"/>
      <c r="I601" s="4">
        <v>1.57</v>
      </c>
      <c r="J601" s="4">
        <v>1.57</v>
      </c>
      <c r="K601" s="4">
        <v>1.57</v>
      </c>
      <c r="L601" s="4">
        <v>1.57</v>
      </c>
      <c r="M601" s="4">
        <v>1</v>
      </c>
    </row>
    <row r="602" spans="1:13" x14ac:dyDescent="0.2">
      <c r="A602" s="3">
        <v>37316</v>
      </c>
      <c r="B602" t="s">
        <v>10035</v>
      </c>
      <c r="C602" t="s">
        <v>3582</v>
      </c>
      <c r="D602" t="s">
        <v>10036</v>
      </c>
      <c r="E602" t="s">
        <v>3581</v>
      </c>
      <c r="F602" s="4">
        <v>3.9967857142857102</v>
      </c>
      <c r="G602" s="4">
        <v>4.3099999999999996</v>
      </c>
      <c r="H602" s="4">
        <v>1.00658223918009</v>
      </c>
      <c r="I602" s="4">
        <v>5.38</v>
      </c>
      <c r="J602" s="4">
        <v>1.4</v>
      </c>
      <c r="K602" s="4">
        <v>3.65</v>
      </c>
      <c r="L602" s="4">
        <v>4.5</v>
      </c>
      <c r="M602" s="4">
        <v>28</v>
      </c>
    </row>
    <row r="603" spans="1:13" x14ac:dyDescent="0.2">
      <c r="A603" s="3">
        <v>37316</v>
      </c>
      <c r="B603" t="s">
        <v>10033</v>
      </c>
      <c r="C603" t="s">
        <v>3594</v>
      </c>
      <c r="D603" t="s">
        <v>10034</v>
      </c>
      <c r="E603" t="s">
        <v>3593</v>
      </c>
      <c r="F603" s="4">
        <v>-0.68034482758620696</v>
      </c>
      <c r="G603" s="4">
        <v>-0.8</v>
      </c>
      <c r="H603" s="4">
        <v>0.65051343874677003</v>
      </c>
      <c r="I603" s="4">
        <v>0.8</v>
      </c>
      <c r="J603" s="4">
        <v>-2.2799999999999998</v>
      </c>
      <c r="K603" s="4">
        <v>-1</v>
      </c>
      <c r="L603" s="4">
        <v>-0.34</v>
      </c>
      <c r="M603" s="4">
        <v>29</v>
      </c>
    </row>
    <row r="604" spans="1:13" x14ac:dyDescent="0.2">
      <c r="A604" s="3">
        <v>37316</v>
      </c>
      <c r="B604" t="s">
        <v>10037</v>
      </c>
      <c r="C604" t="s">
        <v>3597</v>
      </c>
      <c r="D604" t="s">
        <v>10038</v>
      </c>
      <c r="E604" t="s">
        <v>3596</v>
      </c>
      <c r="F604" s="4">
        <v>0.91103448275862098</v>
      </c>
      <c r="G604" s="4">
        <v>0.99</v>
      </c>
      <c r="H604" s="4">
        <v>0.68597347318342405</v>
      </c>
      <c r="I604" s="4">
        <v>2.2000000000000002</v>
      </c>
      <c r="J604" s="4">
        <v>-0.8</v>
      </c>
      <c r="K604" s="4">
        <v>0.6</v>
      </c>
      <c r="L604" s="4">
        <v>1.3</v>
      </c>
      <c r="M604" s="4">
        <v>29</v>
      </c>
    </row>
    <row r="605" spans="1:13" x14ac:dyDescent="0.2">
      <c r="A605" s="3">
        <v>37316</v>
      </c>
      <c r="B605" t="s">
        <v>10039</v>
      </c>
      <c r="C605" t="s">
        <v>3600</v>
      </c>
      <c r="D605" t="s">
        <v>10040</v>
      </c>
      <c r="E605" t="s">
        <v>3599</v>
      </c>
      <c r="F605" s="4">
        <v>2.4065517241379299</v>
      </c>
      <c r="G605" s="4">
        <v>2.5</v>
      </c>
      <c r="H605" s="4">
        <v>0.84263733879354297</v>
      </c>
      <c r="I605" s="4">
        <v>3.6</v>
      </c>
      <c r="J605" s="4">
        <v>-0.3</v>
      </c>
      <c r="K605" s="4">
        <v>2.2999999999999998</v>
      </c>
      <c r="L605" s="4">
        <v>3.1</v>
      </c>
      <c r="M605" s="4">
        <v>29</v>
      </c>
    </row>
    <row r="606" spans="1:13" x14ac:dyDescent="0.2">
      <c r="A606" s="3">
        <v>37316</v>
      </c>
      <c r="B606" t="s">
        <v>10041</v>
      </c>
      <c r="C606" t="s">
        <v>3603</v>
      </c>
      <c r="D606" t="s">
        <v>10042</v>
      </c>
      <c r="E606" t="s">
        <v>3602</v>
      </c>
      <c r="F606" s="4">
        <v>3.6368965517241398</v>
      </c>
      <c r="G606" s="4">
        <v>3.9</v>
      </c>
      <c r="H606" s="4">
        <v>0.83589602672083796</v>
      </c>
      <c r="I606" s="4">
        <v>5.0999999999999996</v>
      </c>
      <c r="J606" s="4">
        <v>1.8</v>
      </c>
      <c r="K606" s="4">
        <v>3.2</v>
      </c>
      <c r="L606" s="4">
        <v>4.16</v>
      </c>
      <c r="M606" s="4">
        <v>29</v>
      </c>
    </row>
    <row r="607" spans="1:13" x14ac:dyDescent="0.2">
      <c r="A607" s="3">
        <v>37347</v>
      </c>
      <c r="B607" t="s">
        <v>8482</v>
      </c>
      <c r="C607" t="s">
        <v>3918</v>
      </c>
      <c r="D607" t="s">
        <v>8483</v>
      </c>
      <c r="E607" t="s">
        <v>3917</v>
      </c>
      <c r="F607" s="4">
        <v>7.2633333333333301</v>
      </c>
      <c r="G607" s="4">
        <v>7.05</v>
      </c>
      <c r="H607" s="4">
        <v>0.96736518559376095</v>
      </c>
      <c r="I607" s="4">
        <v>9.6300000000000008</v>
      </c>
      <c r="J607" s="4">
        <v>5.97</v>
      </c>
      <c r="K607" s="4">
        <v>6.5324999999999998</v>
      </c>
      <c r="L607" s="4">
        <v>7.9450000000000003</v>
      </c>
      <c r="M607" s="4">
        <v>30</v>
      </c>
    </row>
    <row r="608" spans="1:13" x14ac:dyDescent="0.2">
      <c r="A608" s="3">
        <v>37347</v>
      </c>
      <c r="B608" t="s">
        <v>8502</v>
      </c>
      <c r="C608" t="s">
        <v>3921</v>
      </c>
      <c r="D608" t="s">
        <v>8503</v>
      </c>
      <c r="E608" t="s">
        <v>3920</v>
      </c>
      <c r="F608" s="4">
        <v>7.27392857142857</v>
      </c>
      <c r="G608" s="4">
        <v>7.5</v>
      </c>
      <c r="H608" s="4">
        <v>1.18855760478581</v>
      </c>
      <c r="I608" s="4">
        <v>9.8699999999999992</v>
      </c>
      <c r="J608" s="4">
        <v>5</v>
      </c>
      <c r="K608" s="4">
        <v>6.4824999999999999</v>
      </c>
      <c r="L608" s="4">
        <v>7.7549999999999999</v>
      </c>
      <c r="M608" s="4">
        <v>28</v>
      </c>
    </row>
    <row r="609" spans="1:13" x14ac:dyDescent="0.2">
      <c r="A609" s="3">
        <v>37347</v>
      </c>
      <c r="B609" t="s">
        <v>8548</v>
      </c>
      <c r="C609" t="s">
        <v>3081</v>
      </c>
      <c r="D609" t="s">
        <v>8549</v>
      </c>
      <c r="E609" t="s">
        <v>3080</v>
      </c>
      <c r="F609" s="4">
        <v>4.2412592592592597</v>
      </c>
      <c r="G609" s="4">
        <v>4.26</v>
      </c>
      <c r="H609" s="4">
        <v>0.31060444701762202</v>
      </c>
      <c r="I609" s="4">
        <v>4.83</v>
      </c>
      <c r="J609" s="4">
        <v>3.45</v>
      </c>
      <c r="K609" s="4">
        <v>4.0549999999999997</v>
      </c>
      <c r="L609" s="4">
        <v>4.4450000000000003</v>
      </c>
      <c r="M609" s="4">
        <v>27</v>
      </c>
    </row>
    <row r="610" spans="1:13" x14ac:dyDescent="0.2">
      <c r="A610" s="3">
        <v>37347</v>
      </c>
      <c r="B610" t="s">
        <v>8410</v>
      </c>
      <c r="C610" t="s">
        <v>3072</v>
      </c>
      <c r="D610" t="s">
        <v>8411</v>
      </c>
      <c r="E610" t="s">
        <v>3071</v>
      </c>
      <c r="F610" s="4">
        <v>4.6908333333333303</v>
      </c>
      <c r="G610" s="4">
        <v>4.63</v>
      </c>
      <c r="H610" s="4">
        <v>0.28473243136542098</v>
      </c>
      <c r="I610" s="4">
        <v>5.72</v>
      </c>
      <c r="J610" s="4">
        <v>4.1500000000000004</v>
      </c>
      <c r="K610" s="4">
        <v>4.5</v>
      </c>
      <c r="L610" s="4">
        <v>4.8</v>
      </c>
      <c r="M610" s="4">
        <v>30</v>
      </c>
    </row>
    <row r="611" spans="1:13" x14ac:dyDescent="0.2">
      <c r="A611" s="3">
        <v>37347</v>
      </c>
      <c r="B611" t="s">
        <v>8494</v>
      </c>
      <c r="C611" t="s">
        <v>3075</v>
      </c>
      <c r="D611" t="s">
        <v>8495</v>
      </c>
      <c r="E611" t="s">
        <v>3074</v>
      </c>
      <c r="F611" s="4">
        <v>3.73293103448276</v>
      </c>
      <c r="G611" s="4">
        <v>3.7850000000000001</v>
      </c>
      <c r="H611" s="4">
        <v>0.455759799756288</v>
      </c>
      <c r="I611" s="4">
        <v>4.8499999999999996</v>
      </c>
      <c r="J611" s="4">
        <v>3</v>
      </c>
      <c r="K611" s="4">
        <v>3.36</v>
      </c>
      <c r="L611" s="4">
        <v>4</v>
      </c>
      <c r="M611" s="4">
        <v>29</v>
      </c>
    </row>
    <row r="612" spans="1:13" x14ac:dyDescent="0.2">
      <c r="A612" s="3">
        <v>37347</v>
      </c>
      <c r="B612" t="s">
        <v>8486</v>
      </c>
      <c r="C612" t="s">
        <v>3114</v>
      </c>
      <c r="D612" t="s">
        <v>8487</v>
      </c>
      <c r="E612" t="s">
        <v>3113</v>
      </c>
      <c r="F612" s="4">
        <v>0.560965517241379</v>
      </c>
      <c r="G612" s="4">
        <v>0.54</v>
      </c>
      <c r="H612" s="4">
        <v>0.15929722505847399</v>
      </c>
      <c r="I612" s="4">
        <v>0.82</v>
      </c>
      <c r="J612" s="4">
        <v>0.3</v>
      </c>
      <c r="K612" s="4">
        <v>0.4</v>
      </c>
      <c r="L612" s="4">
        <v>0.7</v>
      </c>
      <c r="M612" s="4">
        <v>29</v>
      </c>
    </row>
    <row r="613" spans="1:13" x14ac:dyDescent="0.2">
      <c r="A613" s="3">
        <v>37347</v>
      </c>
      <c r="B613" t="s">
        <v>8496</v>
      </c>
      <c r="C613" t="s">
        <v>3117</v>
      </c>
      <c r="D613" t="s">
        <v>8497</v>
      </c>
      <c r="E613" t="s">
        <v>3116</v>
      </c>
      <c r="F613" s="4">
        <v>0.22772413793103399</v>
      </c>
      <c r="G613" s="4">
        <v>0.23</v>
      </c>
      <c r="H613" s="4">
        <v>7.2861363733621898E-2</v>
      </c>
      <c r="I613" s="4">
        <v>0.34</v>
      </c>
      <c r="J613" s="4">
        <v>0.09</v>
      </c>
      <c r="K613" s="4">
        <v>0.18</v>
      </c>
      <c r="L613" s="4">
        <v>0.28999999999999998</v>
      </c>
      <c r="M613" s="4">
        <v>29</v>
      </c>
    </row>
    <row r="614" spans="1:13" x14ac:dyDescent="0.2">
      <c r="A614" s="3">
        <v>37347</v>
      </c>
      <c r="B614" t="s">
        <v>8506</v>
      </c>
      <c r="C614" t="s">
        <v>3120</v>
      </c>
      <c r="D614" t="s">
        <v>8507</v>
      </c>
      <c r="E614" t="s">
        <v>3119</v>
      </c>
      <c r="F614" s="4">
        <v>0.24517241379310301</v>
      </c>
      <c r="G614" s="4">
        <v>0.26</v>
      </c>
      <c r="H614" s="4">
        <v>5.4551462574027397E-2</v>
      </c>
      <c r="I614" s="4">
        <v>0.31</v>
      </c>
      <c r="J614" s="4">
        <v>0.1</v>
      </c>
      <c r="K614" s="4">
        <v>0.21</v>
      </c>
      <c r="L614" s="4">
        <v>0.28999999999999998</v>
      </c>
      <c r="M614" s="4">
        <v>29</v>
      </c>
    </row>
    <row r="615" spans="1:13" x14ac:dyDescent="0.2">
      <c r="A615" s="3">
        <v>37347</v>
      </c>
      <c r="B615" t="s">
        <v>8516</v>
      </c>
      <c r="C615" t="s">
        <v>3123</v>
      </c>
      <c r="D615" t="s">
        <v>8517</v>
      </c>
      <c r="E615" t="s">
        <v>3122</v>
      </c>
      <c r="F615" s="4">
        <v>0.21048275862068999</v>
      </c>
      <c r="G615" s="4">
        <v>0.22</v>
      </c>
      <c r="H615" s="4">
        <v>9.0219819128320097E-2</v>
      </c>
      <c r="I615" s="4">
        <v>0.33</v>
      </c>
      <c r="J615" s="4">
        <v>-0.2</v>
      </c>
      <c r="K615" s="4">
        <v>0.19</v>
      </c>
      <c r="L615" s="4">
        <v>0.25</v>
      </c>
      <c r="M615" s="4">
        <v>29</v>
      </c>
    </row>
    <row r="616" spans="1:13" x14ac:dyDescent="0.2">
      <c r="A616" s="3">
        <v>37347</v>
      </c>
      <c r="B616" t="s">
        <v>8524</v>
      </c>
      <c r="C616" t="s">
        <v>3126</v>
      </c>
      <c r="D616" t="s">
        <v>8525</v>
      </c>
      <c r="E616" t="s">
        <v>3125</v>
      </c>
      <c r="F616" s="4">
        <v>0.30855172413793103</v>
      </c>
      <c r="G616" s="4">
        <v>0.3</v>
      </c>
      <c r="H616" s="4">
        <v>7.2669302915377501E-2</v>
      </c>
      <c r="I616" s="4">
        <v>0.47799999999999998</v>
      </c>
      <c r="J616" s="4">
        <v>0.2</v>
      </c>
      <c r="K616" s="4">
        <v>0.26</v>
      </c>
      <c r="L616" s="4">
        <v>0.36</v>
      </c>
      <c r="M616" s="4">
        <v>29</v>
      </c>
    </row>
    <row r="617" spans="1:13" x14ac:dyDescent="0.2">
      <c r="A617" s="3">
        <v>37347</v>
      </c>
      <c r="B617" t="s">
        <v>8534</v>
      </c>
      <c r="C617" t="s">
        <v>3129</v>
      </c>
      <c r="D617" t="s">
        <v>8535</v>
      </c>
      <c r="E617" t="s">
        <v>3128</v>
      </c>
      <c r="F617" s="4">
        <v>0.51437931034482798</v>
      </c>
      <c r="G617" s="4">
        <v>0.51</v>
      </c>
      <c r="H617" s="4">
        <v>0.109794097484175</v>
      </c>
      <c r="I617" s="4">
        <v>0.77</v>
      </c>
      <c r="J617" s="4">
        <v>0.3</v>
      </c>
      <c r="K617" s="4">
        <v>0.45</v>
      </c>
      <c r="L617" s="4">
        <v>0.6</v>
      </c>
      <c r="M617" s="4">
        <v>29</v>
      </c>
    </row>
    <row r="618" spans="1:13" x14ac:dyDescent="0.2">
      <c r="A618" s="3">
        <v>37347</v>
      </c>
      <c r="B618" t="s">
        <v>8542</v>
      </c>
      <c r="C618" t="s">
        <v>3132</v>
      </c>
      <c r="D618" t="s">
        <v>8543</v>
      </c>
      <c r="E618" t="s">
        <v>3131</v>
      </c>
      <c r="F618" s="4">
        <v>0.305034482758621</v>
      </c>
      <c r="G618" s="4">
        <v>0.28999999999999998</v>
      </c>
      <c r="H618" s="4">
        <v>5.64614171414052E-2</v>
      </c>
      <c r="I618" s="4">
        <v>0.43</v>
      </c>
      <c r="J618" s="4">
        <v>0.18</v>
      </c>
      <c r="K618" s="4">
        <v>0.27</v>
      </c>
      <c r="L618" s="4">
        <v>0.33</v>
      </c>
      <c r="M618" s="4">
        <v>29</v>
      </c>
    </row>
    <row r="619" spans="1:13" x14ac:dyDescent="0.2">
      <c r="A619" s="3">
        <v>37347</v>
      </c>
      <c r="B619" t="s">
        <v>8550</v>
      </c>
      <c r="C619" t="s">
        <v>3135</v>
      </c>
      <c r="D619" t="s">
        <v>8551</v>
      </c>
      <c r="E619" t="s">
        <v>3134</v>
      </c>
      <c r="F619" s="4">
        <v>0.37634482758620702</v>
      </c>
      <c r="G619" s="4">
        <v>0.37</v>
      </c>
      <c r="H619" s="4">
        <v>6.2851455183784002E-2</v>
      </c>
      <c r="I619" s="4">
        <v>0.56999999999999995</v>
      </c>
      <c r="J619" s="4">
        <v>0.26</v>
      </c>
      <c r="K619" s="4">
        <v>0.34</v>
      </c>
      <c r="L619" s="4">
        <v>0.42</v>
      </c>
      <c r="M619" s="4">
        <v>29</v>
      </c>
    </row>
    <row r="620" spans="1:13" x14ac:dyDescent="0.2">
      <c r="A620" s="3">
        <v>37347</v>
      </c>
      <c r="B620" t="s">
        <v>8552</v>
      </c>
      <c r="C620" t="s">
        <v>3138</v>
      </c>
      <c r="D620" t="s">
        <v>8553</v>
      </c>
      <c r="E620" t="s">
        <v>3137</v>
      </c>
      <c r="F620" s="4">
        <v>0.89</v>
      </c>
      <c r="G620" s="4">
        <v>0.89</v>
      </c>
      <c r="H620" s="4"/>
      <c r="I620" s="4">
        <v>0.89</v>
      </c>
      <c r="J620" s="4">
        <v>0.89</v>
      </c>
      <c r="K620" s="4">
        <v>0.89</v>
      </c>
      <c r="L620" s="4">
        <v>0.89</v>
      </c>
      <c r="M620" s="4">
        <v>1</v>
      </c>
    </row>
    <row r="621" spans="1:13" x14ac:dyDescent="0.2">
      <c r="A621" s="3">
        <v>37347</v>
      </c>
      <c r="B621" t="s">
        <v>8526</v>
      </c>
      <c r="C621" t="s">
        <v>3087</v>
      </c>
      <c r="D621" t="s">
        <v>8527</v>
      </c>
      <c r="E621" t="s">
        <v>3086</v>
      </c>
      <c r="F621" s="4">
        <v>4.3099999999999996</v>
      </c>
      <c r="G621" s="4">
        <v>4.2</v>
      </c>
      <c r="H621" s="4">
        <v>0.38504392415594801</v>
      </c>
      <c r="I621" s="4">
        <v>5</v>
      </c>
      <c r="J621" s="4">
        <v>3.8</v>
      </c>
      <c r="K621" s="4">
        <v>4.0025000000000004</v>
      </c>
      <c r="L621" s="4">
        <v>4.5625</v>
      </c>
      <c r="M621" s="4">
        <v>18</v>
      </c>
    </row>
    <row r="622" spans="1:13" x14ac:dyDescent="0.2">
      <c r="A622" s="3">
        <v>37347</v>
      </c>
      <c r="B622" t="s">
        <v>8554</v>
      </c>
      <c r="C622" t="s">
        <v>3153</v>
      </c>
      <c r="D622" t="s">
        <v>8555</v>
      </c>
      <c r="E622" t="s">
        <v>3152</v>
      </c>
      <c r="F622" s="4">
        <v>0.38526315789473697</v>
      </c>
      <c r="G622" s="4">
        <v>0.4</v>
      </c>
      <c r="H622" s="4">
        <v>6.82616226206718E-2</v>
      </c>
      <c r="I622" s="4">
        <v>0.5</v>
      </c>
      <c r="J622" s="4">
        <v>0.2</v>
      </c>
      <c r="K622" s="4">
        <v>0.35</v>
      </c>
      <c r="L622" s="4">
        <v>0.42</v>
      </c>
      <c r="M622" s="4">
        <v>19</v>
      </c>
    </row>
    <row r="623" spans="1:13" x14ac:dyDescent="0.2">
      <c r="A623" s="3">
        <v>37347</v>
      </c>
      <c r="B623" t="s">
        <v>10031</v>
      </c>
      <c r="C623" t="s">
        <v>4324</v>
      </c>
      <c r="D623" t="s">
        <v>10032</v>
      </c>
      <c r="E623" t="s">
        <v>4323</v>
      </c>
      <c r="F623" s="4">
        <v>2.4551724137930999</v>
      </c>
      <c r="G623" s="4">
        <v>2.5</v>
      </c>
      <c r="H623" s="4">
        <v>0.442061895227153</v>
      </c>
      <c r="I623" s="4">
        <v>3.5</v>
      </c>
      <c r="J623" s="4">
        <v>1.5</v>
      </c>
      <c r="K623" s="4">
        <v>2.1</v>
      </c>
      <c r="L623" s="4">
        <v>2.7</v>
      </c>
      <c r="M623" s="4">
        <v>29</v>
      </c>
    </row>
    <row r="624" spans="1:13" x14ac:dyDescent="0.2">
      <c r="A624" s="3">
        <v>37347</v>
      </c>
      <c r="B624" t="s">
        <v>8538</v>
      </c>
      <c r="C624" t="s">
        <v>3939</v>
      </c>
      <c r="D624" t="s">
        <v>8539</v>
      </c>
      <c r="E624" t="s">
        <v>3947</v>
      </c>
      <c r="F624" s="4">
        <v>9.2013482758620704</v>
      </c>
      <c r="G624" s="4">
        <v>9.1999999999999993</v>
      </c>
      <c r="H624" s="4">
        <v>0.126620892602089</v>
      </c>
      <c r="I624" s="4">
        <v>9.5399999999999991</v>
      </c>
      <c r="J624" s="4">
        <v>8.9480000000000004</v>
      </c>
      <c r="K624" s="4">
        <v>9.1199999999999992</v>
      </c>
      <c r="L624" s="4">
        <v>9.27</v>
      </c>
      <c r="M624" s="4">
        <v>29</v>
      </c>
    </row>
    <row r="625" spans="1:13" x14ac:dyDescent="0.2">
      <c r="A625" s="3">
        <v>37347</v>
      </c>
      <c r="B625" t="s">
        <v>8546</v>
      </c>
      <c r="C625" t="s">
        <v>3942</v>
      </c>
      <c r="D625" t="s">
        <v>8547</v>
      </c>
      <c r="E625" t="s">
        <v>3949</v>
      </c>
      <c r="F625" s="4">
        <v>9.21546206896552</v>
      </c>
      <c r="G625" s="4">
        <v>9.1999999999999993</v>
      </c>
      <c r="H625" s="4">
        <v>0.107724826074166</v>
      </c>
      <c r="I625" s="4">
        <v>9.39</v>
      </c>
      <c r="J625" s="4">
        <v>9.0054999999999996</v>
      </c>
      <c r="K625" s="4">
        <v>9.15</v>
      </c>
      <c r="L625" s="4">
        <v>9.31</v>
      </c>
      <c r="M625" s="4">
        <v>29</v>
      </c>
    </row>
    <row r="626" spans="1:13" x14ac:dyDescent="0.2">
      <c r="A626" s="3">
        <v>37347</v>
      </c>
      <c r="B626" t="s">
        <v>8556</v>
      </c>
      <c r="C626" t="s">
        <v>3952</v>
      </c>
      <c r="D626" t="s">
        <v>8557</v>
      </c>
      <c r="E626" t="s">
        <v>3951</v>
      </c>
      <c r="F626" s="4">
        <v>9.2470241379310405</v>
      </c>
      <c r="G626" s="4">
        <v>9.25</v>
      </c>
      <c r="H626" s="4">
        <v>0.100879502573163</v>
      </c>
      <c r="I626" s="4">
        <v>9.42</v>
      </c>
      <c r="J626" s="4">
        <v>9.0399999999999991</v>
      </c>
      <c r="K626" s="4">
        <v>9.18</v>
      </c>
      <c r="L626" s="4">
        <v>9.32</v>
      </c>
      <c r="M626" s="4">
        <v>29</v>
      </c>
    </row>
    <row r="627" spans="1:13" x14ac:dyDescent="0.2">
      <c r="A627" s="3">
        <v>37347</v>
      </c>
      <c r="B627" t="s">
        <v>8448</v>
      </c>
      <c r="C627" t="s">
        <v>3936</v>
      </c>
      <c r="D627" t="s">
        <v>8449</v>
      </c>
      <c r="E627" t="s">
        <v>3935</v>
      </c>
      <c r="F627" s="4">
        <v>9.5039800000000003</v>
      </c>
      <c r="G627" s="4">
        <v>9.4450000000000003</v>
      </c>
      <c r="H627" s="4">
        <v>0.21956536596429399</v>
      </c>
      <c r="I627" s="4">
        <v>10.199999999999999</v>
      </c>
      <c r="J627" s="4">
        <v>9.1999999999999993</v>
      </c>
      <c r="K627" s="4">
        <v>9.3567999999999998</v>
      </c>
      <c r="L627" s="4">
        <v>9.5924999999999994</v>
      </c>
      <c r="M627" s="4">
        <v>30</v>
      </c>
    </row>
    <row r="628" spans="1:13" x14ac:dyDescent="0.2">
      <c r="A628" s="3">
        <v>37347</v>
      </c>
      <c r="B628" t="s">
        <v>8512</v>
      </c>
      <c r="C628" t="s">
        <v>3939</v>
      </c>
      <c r="D628" t="s">
        <v>8513</v>
      </c>
      <c r="E628" t="s">
        <v>3938</v>
      </c>
      <c r="F628" s="4">
        <v>9.89957931034483</v>
      </c>
      <c r="G628" s="4">
        <v>9.98</v>
      </c>
      <c r="H628" s="4">
        <v>0.30387255949459002</v>
      </c>
      <c r="I628" s="4">
        <v>10.62</v>
      </c>
      <c r="J628" s="4">
        <v>9.48</v>
      </c>
      <c r="K628" s="4">
        <v>9.6</v>
      </c>
      <c r="L628" s="4">
        <v>10.1</v>
      </c>
      <c r="M628" s="4">
        <v>29</v>
      </c>
    </row>
    <row r="629" spans="1:13" x14ac:dyDescent="0.2">
      <c r="A629" s="3">
        <v>37347</v>
      </c>
      <c r="B629" t="s">
        <v>10019</v>
      </c>
      <c r="C629" t="s">
        <v>3579</v>
      </c>
      <c r="D629" t="s">
        <v>10020</v>
      </c>
      <c r="E629" t="s">
        <v>3578</v>
      </c>
      <c r="F629" s="4">
        <v>1.63</v>
      </c>
      <c r="G629" s="4">
        <v>1.63</v>
      </c>
      <c r="H629" s="4"/>
      <c r="I629" s="4">
        <v>1.63</v>
      </c>
      <c r="J629" s="4">
        <v>1.63</v>
      </c>
      <c r="K629" s="4">
        <v>1.63</v>
      </c>
      <c r="L629" s="4">
        <v>1.63</v>
      </c>
      <c r="M629" s="4">
        <v>1</v>
      </c>
    </row>
    <row r="630" spans="1:13" x14ac:dyDescent="0.2">
      <c r="A630" s="3">
        <v>37347</v>
      </c>
      <c r="B630" t="s">
        <v>10035</v>
      </c>
      <c r="C630" t="s">
        <v>3582</v>
      </c>
      <c r="D630" t="s">
        <v>10036</v>
      </c>
      <c r="E630" t="s">
        <v>3581</v>
      </c>
      <c r="F630" s="4">
        <v>4.1082142857142898</v>
      </c>
      <c r="G630" s="4">
        <v>4.49</v>
      </c>
      <c r="H630" s="4">
        <v>1.0888425848593399</v>
      </c>
      <c r="I630" s="4">
        <v>5.7</v>
      </c>
      <c r="J630" s="4">
        <v>1.4</v>
      </c>
      <c r="K630" s="4">
        <v>3.65</v>
      </c>
      <c r="L630" s="4">
        <v>4.62</v>
      </c>
      <c r="M630" s="4">
        <v>28</v>
      </c>
    </row>
    <row r="631" spans="1:13" x14ac:dyDescent="0.2">
      <c r="A631" s="3">
        <v>37347</v>
      </c>
      <c r="B631" t="s">
        <v>10033</v>
      </c>
      <c r="C631" t="s">
        <v>3591</v>
      </c>
      <c r="D631" t="s">
        <v>10034</v>
      </c>
      <c r="E631" t="s">
        <v>3590</v>
      </c>
      <c r="F631" s="4">
        <v>-0.86851851851851802</v>
      </c>
      <c r="G631" s="4">
        <v>-0.7</v>
      </c>
      <c r="H631" s="4">
        <v>0.66427927226954098</v>
      </c>
      <c r="I631" s="4">
        <v>0.4</v>
      </c>
      <c r="J631" s="4">
        <v>-2.2799999999999998</v>
      </c>
      <c r="K631" s="4">
        <v>-1.365</v>
      </c>
      <c r="L631" s="4">
        <v>-0.46500000000000002</v>
      </c>
      <c r="M631" s="4">
        <v>27</v>
      </c>
    </row>
    <row r="632" spans="1:13" x14ac:dyDescent="0.2">
      <c r="A632" s="3">
        <v>37347</v>
      </c>
      <c r="B632" t="s">
        <v>10037</v>
      </c>
      <c r="C632" t="s">
        <v>3594</v>
      </c>
      <c r="D632" t="s">
        <v>10038</v>
      </c>
      <c r="E632" t="s">
        <v>3593</v>
      </c>
      <c r="F632" s="4">
        <v>1.04266666666667</v>
      </c>
      <c r="G632" s="4">
        <v>0.995</v>
      </c>
      <c r="H632" s="4">
        <v>0.70759394811028398</v>
      </c>
      <c r="I632" s="4">
        <v>2.5</v>
      </c>
      <c r="J632" s="4">
        <v>-0.9</v>
      </c>
      <c r="K632" s="4">
        <v>0.60750000000000004</v>
      </c>
      <c r="L632" s="4">
        <v>1.375</v>
      </c>
      <c r="M632" s="4">
        <v>30</v>
      </c>
    </row>
    <row r="633" spans="1:13" x14ac:dyDescent="0.2">
      <c r="A633" s="3">
        <v>37347</v>
      </c>
      <c r="B633" t="s">
        <v>10039</v>
      </c>
      <c r="C633" t="s">
        <v>3597</v>
      </c>
      <c r="D633" t="s">
        <v>10040</v>
      </c>
      <c r="E633" t="s">
        <v>3596</v>
      </c>
      <c r="F633" s="4">
        <v>2.4893333333333301</v>
      </c>
      <c r="G633" s="4">
        <v>2.5750000000000002</v>
      </c>
      <c r="H633" s="4">
        <v>0.83920706964796599</v>
      </c>
      <c r="I633" s="4">
        <v>3.6</v>
      </c>
      <c r="J633" s="4">
        <v>-0.4</v>
      </c>
      <c r="K633" s="4">
        <v>2.0499999999999998</v>
      </c>
      <c r="L633" s="4">
        <v>3.1</v>
      </c>
      <c r="M633" s="4">
        <v>30</v>
      </c>
    </row>
    <row r="634" spans="1:13" x14ac:dyDescent="0.2">
      <c r="A634" s="3">
        <v>37347</v>
      </c>
      <c r="B634" t="s">
        <v>10041</v>
      </c>
      <c r="C634" t="s">
        <v>3600</v>
      </c>
      <c r="D634" t="s">
        <v>10042</v>
      </c>
      <c r="E634" t="s">
        <v>3599</v>
      </c>
      <c r="F634" s="4">
        <v>3.8503333333333298</v>
      </c>
      <c r="G634" s="4">
        <v>3.9</v>
      </c>
      <c r="H634" s="4">
        <v>1.08381345682521</v>
      </c>
      <c r="I634" s="4">
        <v>7.31</v>
      </c>
      <c r="J634" s="4">
        <v>1.7</v>
      </c>
      <c r="K634" s="4">
        <v>3.2450000000000001</v>
      </c>
      <c r="L634" s="4">
        <v>4.2750000000000004</v>
      </c>
      <c r="M634" s="4">
        <v>30</v>
      </c>
    </row>
    <row r="635" spans="1:13" x14ac:dyDescent="0.2">
      <c r="A635" s="3">
        <v>37377</v>
      </c>
      <c r="B635" t="s">
        <v>8482</v>
      </c>
      <c r="C635" t="s">
        <v>3918</v>
      </c>
      <c r="D635" t="s">
        <v>8483</v>
      </c>
      <c r="E635" t="s">
        <v>3917</v>
      </c>
      <c r="F635" s="4">
        <v>7.4668965517241404</v>
      </c>
      <c r="G635" s="4">
        <v>7.3</v>
      </c>
      <c r="H635" s="4">
        <v>0.85207353576133804</v>
      </c>
      <c r="I635" s="4">
        <v>9.57</v>
      </c>
      <c r="J635" s="4">
        <v>5.9</v>
      </c>
      <c r="K635" s="4">
        <v>7</v>
      </c>
      <c r="L635" s="4">
        <v>8</v>
      </c>
      <c r="M635" s="4">
        <v>29</v>
      </c>
    </row>
    <row r="636" spans="1:13" x14ac:dyDescent="0.2">
      <c r="A636" s="3">
        <v>37377</v>
      </c>
      <c r="B636" t="s">
        <v>8502</v>
      </c>
      <c r="C636" t="s">
        <v>3921</v>
      </c>
      <c r="D636" t="s">
        <v>8503</v>
      </c>
      <c r="E636" t="s">
        <v>3920</v>
      </c>
      <c r="F636" s="4">
        <v>7.4361538461538501</v>
      </c>
      <c r="G636" s="4">
        <v>7.5</v>
      </c>
      <c r="H636" s="4">
        <v>1.1748466348356299</v>
      </c>
      <c r="I636" s="4">
        <v>10</v>
      </c>
      <c r="J636" s="4">
        <v>5.25</v>
      </c>
      <c r="K636" s="4">
        <v>6.6</v>
      </c>
      <c r="L636" s="4">
        <v>7.9</v>
      </c>
      <c r="M636" s="4">
        <v>26</v>
      </c>
    </row>
    <row r="637" spans="1:13" x14ac:dyDescent="0.2">
      <c r="A637" s="3">
        <v>37377</v>
      </c>
      <c r="B637" t="s">
        <v>8558</v>
      </c>
      <c r="C637" t="s">
        <v>3081</v>
      </c>
      <c r="D637" t="s">
        <v>8559</v>
      </c>
      <c r="E637" t="s">
        <v>3080</v>
      </c>
      <c r="F637" s="4">
        <v>4.1906785714285704</v>
      </c>
      <c r="G637" s="4">
        <v>4.2750000000000004</v>
      </c>
      <c r="H637" s="4">
        <v>0.41907694454567102</v>
      </c>
      <c r="I637" s="4">
        <v>4.8899999999999997</v>
      </c>
      <c r="J637" s="4">
        <v>3.35</v>
      </c>
      <c r="K637" s="4">
        <v>3.89</v>
      </c>
      <c r="L637" s="4">
        <v>4.4124999999999996</v>
      </c>
      <c r="M637" s="4">
        <v>28</v>
      </c>
    </row>
    <row r="638" spans="1:13" x14ac:dyDescent="0.2">
      <c r="A638" s="3">
        <v>37377</v>
      </c>
      <c r="B638" t="s">
        <v>8410</v>
      </c>
      <c r="C638" t="s">
        <v>3072</v>
      </c>
      <c r="D638" t="s">
        <v>8411</v>
      </c>
      <c r="E638" t="s">
        <v>3071</v>
      </c>
      <c r="F638" s="4">
        <v>4.6630645161290296</v>
      </c>
      <c r="G638" s="4">
        <v>4.6100000000000003</v>
      </c>
      <c r="H638" s="4">
        <v>0.224872843400275</v>
      </c>
      <c r="I638" s="4">
        <v>5.18</v>
      </c>
      <c r="J638" s="4">
        <v>4.34</v>
      </c>
      <c r="K638" s="4">
        <v>4.5</v>
      </c>
      <c r="L638" s="4">
        <v>4.8</v>
      </c>
      <c r="M638" s="4">
        <v>31</v>
      </c>
    </row>
    <row r="639" spans="1:13" x14ac:dyDescent="0.2">
      <c r="A639" s="3">
        <v>37377</v>
      </c>
      <c r="B639" t="s">
        <v>8494</v>
      </c>
      <c r="C639" t="s">
        <v>3075</v>
      </c>
      <c r="D639" t="s">
        <v>8495</v>
      </c>
      <c r="E639" t="s">
        <v>3074</v>
      </c>
      <c r="F639" s="4">
        <v>3.8086956521739102</v>
      </c>
      <c r="G639" s="4">
        <v>3.9</v>
      </c>
      <c r="H639" s="4">
        <v>0.453243907323299</v>
      </c>
      <c r="I639" s="4">
        <v>4.8499999999999996</v>
      </c>
      <c r="J639" s="4">
        <v>2.93</v>
      </c>
      <c r="K639" s="4">
        <v>3.55</v>
      </c>
      <c r="L639" s="4">
        <v>4</v>
      </c>
      <c r="M639" s="4">
        <v>23</v>
      </c>
    </row>
    <row r="640" spans="1:13" x14ac:dyDescent="0.2">
      <c r="A640" s="3">
        <v>37377</v>
      </c>
      <c r="B640" t="s">
        <v>8560</v>
      </c>
      <c r="C640" t="s">
        <v>3138</v>
      </c>
      <c r="D640" t="s">
        <v>8561</v>
      </c>
      <c r="E640" t="s">
        <v>3137</v>
      </c>
      <c r="F640" s="4">
        <v>0.53854999999999997</v>
      </c>
      <c r="G640" s="4">
        <v>0.55000000000000004</v>
      </c>
      <c r="H640" s="4">
        <v>0.158814514450034</v>
      </c>
      <c r="I640" s="4">
        <v>0.82</v>
      </c>
      <c r="J640" s="4">
        <v>0.3</v>
      </c>
      <c r="K640" s="4">
        <v>0.4</v>
      </c>
      <c r="L640" s="4">
        <v>0.63</v>
      </c>
      <c r="M640" s="4">
        <v>20</v>
      </c>
    </row>
    <row r="641" spans="1:13" x14ac:dyDescent="0.2">
      <c r="A641" s="3">
        <v>37377</v>
      </c>
      <c r="B641" t="s">
        <v>8496</v>
      </c>
      <c r="C641" t="s">
        <v>3114</v>
      </c>
      <c r="D641" t="s">
        <v>8497</v>
      </c>
      <c r="E641" t="s">
        <v>3113</v>
      </c>
      <c r="F641" s="4">
        <v>0.26846666666666702</v>
      </c>
      <c r="G641" s="4">
        <v>0.25</v>
      </c>
      <c r="H641" s="4">
        <v>7.1892032714453796E-2</v>
      </c>
      <c r="I641" s="4">
        <v>0.42</v>
      </c>
      <c r="J641" s="4">
        <v>0.16</v>
      </c>
      <c r="K641" s="4">
        <v>0.22</v>
      </c>
      <c r="L641" s="4">
        <v>0.3175</v>
      </c>
      <c r="M641" s="4">
        <v>30</v>
      </c>
    </row>
    <row r="642" spans="1:13" x14ac:dyDescent="0.2">
      <c r="A642" s="3">
        <v>37377</v>
      </c>
      <c r="B642" t="s">
        <v>8506</v>
      </c>
      <c r="C642" t="s">
        <v>3117</v>
      </c>
      <c r="D642" t="s">
        <v>8507</v>
      </c>
      <c r="E642" t="s">
        <v>3116</v>
      </c>
      <c r="F642" s="4">
        <v>0.25209999999999999</v>
      </c>
      <c r="G642" s="4">
        <v>0.26</v>
      </c>
      <c r="H642" s="4">
        <v>5.3316459255901498E-2</v>
      </c>
      <c r="I642" s="4">
        <v>0.35</v>
      </c>
      <c r="J642" s="4">
        <v>0.1</v>
      </c>
      <c r="K642" s="4">
        <v>0.21475</v>
      </c>
      <c r="L642" s="4">
        <v>0.28999999999999998</v>
      </c>
      <c r="M642" s="4">
        <v>30</v>
      </c>
    </row>
    <row r="643" spans="1:13" x14ac:dyDescent="0.2">
      <c r="A643" s="3">
        <v>37377</v>
      </c>
      <c r="B643" t="s">
        <v>8516</v>
      </c>
      <c r="C643" t="s">
        <v>3120</v>
      </c>
      <c r="D643" t="s">
        <v>8517</v>
      </c>
      <c r="E643" t="s">
        <v>3119</v>
      </c>
      <c r="F643" s="4">
        <v>0.202866666666667</v>
      </c>
      <c r="G643" s="4">
        <v>0.215</v>
      </c>
      <c r="H643" s="4">
        <v>9.4538710675003093E-2</v>
      </c>
      <c r="I643" s="4">
        <v>0.34</v>
      </c>
      <c r="J643" s="4">
        <v>-0.2</v>
      </c>
      <c r="K643" s="4">
        <v>0.1825</v>
      </c>
      <c r="L643" s="4">
        <v>0.24</v>
      </c>
      <c r="M643" s="4">
        <v>30</v>
      </c>
    </row>
    <row r="644" spans="1:13" x14ac:dyDescent="0.2">
      <c r="A644" s="3">
        <v>37377</v>
      </c>
      <c r="B644" t="s">
        <v>8524</v>
      </c>
      <c r="C644" t="s">
        <v>3123</v>
      </c>
      <c r="D644" t="s">
        <v>8525</v>
      </c>
      <c r="E644" t="s">
        <v>3122</v>
      </c>
      <c r="F644" s="4">
        <v>0.31273333333333297</v>
      </c>
      <c r="G644" s="4">
        <v>0.3</v>
      </c>
      <c r="H644" s="4">
        <v>7.0157425607102294E-2</v>
      </c>
      <c r="I644" s="4">
        <v>0.45200000000000001</v>
      </c>
      <c r="J644" s="4">
        <v>0.2</v>
      </c>
      <c r="K644" s="4">
        <v>0.26</v>
      </c>
      <c r="L644" s="4">
        <v>0.36749999999999999</v>
      </c>
      <c r="M644" s="4">
        <v>30</v>
      </c>
    </row>
    <row r="645" spans="1:13" x14ac:dyDescent="0.2">
      <c r="A645" s="3">
        <v>37377</v>
      </c>
      <c r="B645" t="s">
        <v>8534</v>
      </c>
      <c r="C645" t="s">
        <v>3126</v>
      </c>
      <c r="D645" t="s">
        <v>8535</v>
      </c>
      <c r="E645" t="s">
        <v>3125</v>
      </c>
      <c r="F645" s="4">
        <v>0.50900000000000001</v>
      </c>
      <c r="G645" s="4">
        <v>0.5</v>
      </c>
      <c r="H645" s="4">
        <v>0.11481168990103301</v>
      </c>
      <c r="I645" s="4">
        <v>0.78</v>
      </c>
      <c r="J645" s="4">
        <v>0.3</v>
      </c>
      <c r="K645" s="4">
        <v>0.42499999999999999</v>
      </c>
      <c r="L645" s="4">
        <v>0.57999999999999996</v>
      </c>
      <c r="M645" s="4">
        <v>30</v>
      </c>
    </row>
    <row r="646" spans="1:13" x14ac:dyDescent="0.2">
      <c r="A646" s="3">
        <v>37377</v>
      </c>
      <c r="B646" t="s">
        <v>8542</v>
      </c>
      <c r="C646" t="s">
        <v>3129</v>
      </c>
      <c r="D646" t="s">
        <v>8543</v>
      </c>
      <c r="E646" t="s">
        <v>3128</v>
      </c>
      <c r="F646" s="4">
        <v>0.29820000000000002</v>
      </c>
      <c r="G646" s="4">
        <v>0.3</v>
      </c>
      <c r="H646" s="4">
        <v>5.5242037965852503E-2</v>
      </c>
      <c r="I646" s="4">
        <v>0.43</v>
      </c>
      <c r="J646" s="4">
        <v>0.18</v>
      </c>
      <c r="K646" s="4">
        <v>0.26</v>
      </c>
      <c r="L646" s="4">
        <v>0.32</v>
      </c>
      <c r="M646" s="4">
        <v>30</v>
      </c>
    </row>
    <row r="647" spans="1:13" x14ac:dyDescent="0.2">
      <c r="A647" s="3">
        <v>37377</v>
      </c>
      <c r="B647" t="s">
        <v>8550</v>
      </c>
      <c r="C647" t="s">
        <v>3132</v>
      </c>
      <c r="D647" t="s">
        <v>8551</v>
      </c>
      <c r="E647" t="s">
        <v>3131</v>
      </c>
      <c r="F647" s="4">
        <v>0.36309999999999998</v>
      </c>
      <c r="G647" s="4">
        <v>0.35499999999999998</v>
      </c>
      <c r="H647" s="4">
        <v>5.9312352612367301E-2</v>
      </c>
      <c r="I647" s="4">
        <v>0.5</v>
      </c>
      <c r="J647" s="4">
        <v>0.26</v>
      </c>
      <c r="K647" s="4">
        <v>0.32250000000000001</v>
      </c>
      <c r="L647" s="4">
        <v>0.39750000000000002</v>
      </c>
      <c r="M647" s="4">
        <v>30</v>
      </c>
    </row>
    <row r="648" spans="1:13" x14ac:dyDescent="0.2">
      <c r="A648" s="3">
        <v>37377</v>
      </c>
      <c r="B648" t="s">
        <v>8552</v>
      </c>
      <c r="C648" t="s">
        <v>3135</v>
      </c>
      <c r="D648" t="s">
        <v>8553</v>
      </c>
      <c r="E648" t="s">
        <v>3134</v>
      </c>
      <c r="F648" s="4">
        <v>0.84</v>
      </c>
      <c r="G648" s="4">
        <v>0.84</v>
      </c>
      <c r="H648" s="4"/>
      <c r="I648" s="4">
        <v>0.84</v>
      </c>
      <c r="J648" s="4">
        <v>0.84</v>
      </c>
      <c r="K648" s="4">
        <v>0.84</v>
      </c>
      <c r="L648" s="4">
        <v>0.84</v>
      </c>
      <c r="M648" s="4">
        <v>1</v>
      </c>
    </row>
    <row r="649" spans="1:13" x14ac:dyDescent="0.2">
      <c r="A649" s="3">
        <v>37377</v>
      </c>
      <c r="B649" t="s">
        <v>8526</v>
      </c>
      <c r="C649" t="s">
        <v>3087</v>
      </c>
      <c r="D649" t="s">
        <v>8527</v>
      </c>
      <c r="E649" t="s">
        <v>3086</v>
      </c>
      <c r="F649" s="4">
        <v>4.3601000000000001</v>
      </c>
      <c r="G649" s="4">
        <v>4.25</v>
      </c>
      <c r="H649" s="4">
        <v>0.58442071183442201</v>
      </c>
      <c r="I649" s="4">
        <v>6.5</v>
      </c>
      <c r="J649" s="4">
        <v>3.8</v>
      </c>
      <c r="K649" s="4">
        <v>4.0255000000000001</v>
      </c>
      <c r="L649" s="4">
        <v>4.4000000000000004</v>
      </c>
      <c r="M649" s="4">
        <v>20</v>
      </c>
    </row>
    <row r="650" spans="1:13" x14ac:dyDescent="0.2">
      <c r="A650" s="3">
        <v>37377</v>
      </c>
      <c r="B650" t="s">
        <v>8562</v>
      </c>
      <c r="C650" t="s">
        <v>3153</v>
      </c>
      <c r="D650" t="s">
        <v>8563</v>
      </c>
      <c r="E650" t="s">
        <v>3152</v>
      </c>
      <c r="F650" s="4">
        <v>0.22471428571428601</v>
      </c>
      <c r="G650" s="4">
        <v>0.21</v>
      </c>
      <c r="H650" s="4">
        <v>5.8700206862619203E-2</v>
      </c>
      <c r="I650" s="4">
        <v>0.4</v>
      </c>
      <c r="J650" s="4">
        <v>0.15</v>
      </c>
      <c r="K650" s="4">
        <v>0.2</v>
      </c>
      <c r="L650" s="4">
        <v>0.25</v>
      </c>
      <c r="M650" s="4">
        <v>21</v>
      </c>
    </row>
    <row r="651" spans="1:13" x14ac:dyDescent="0.2">
      <c r="A651" s="3">
        <v>37377</v>
      </c>
      <c r="B651" t="s">
        <v>10031</v>
      </c>
      <c r="C651" t="s">
        <v>4324</v>
      </c>
      <c r="D651" t="s">
        <v>10032</v>
      </c>
      <c r="E651" t="s">
        <v>4323</v>
      </c>
      <c r="F651" s="4">
        <v>2.492</v>
      </c>
      <c r="G651" s="4">
        <v>2.5</v>
      </c>
      <c r="H651" s="4">
        <v>0.46808118953873801</v>
      </c>
      <c r="I651" s="4">
        <v>3.3</v>
      </c>
      <c r="J651" s="4">
        <v>1.5</v>
      </c>
      <c r="K651" s="4">
        <v>2.1</v>
      </c>
      <c r="L651" s="4">
        <v>2.8</v>
      </c>
      <c r="M651" s="4">
        <v>25</v>
      </c>
    </row>
    <row r="652" spans="1:13" x14ac:dyDescent="0.2">
      <c r="A652" s="3">
        <v>37377</v>
      </c>
      <c r="B652" t="s">
        <v>8546</v>
      </c>
      <c r="C652" t="s">
        <v>3939</v>
      </c>
      <c r="D652" t="s">
        <v>8547</v>
      </c>
      <c r="E652" t="s">
        <v>3947</v>
      </c>
      <c r="F652" s="4">
        <v>9.4571100000000001</v>
      </c>
      <c r="G652" s="4">
        <v>9.4625000000000004</v>
      </c>
      <c r="H652" s="4">
        <v>9.4167958347361302E-2</v>
      </c>
      <c r="I652" s="4">
        <v>9.61</v>
      </c>
      <c r="J652" s="4">
        <v>9.1999999999999993</v>
      </c>
      <c r="K652" s="4">
        <v>9.3949999999999996</v>
      </c>
      <c r="L652" s="4">
        <v>9.5175000000000001</v>
      </c>
      <c r="M652" s="4">
        <v>30</v>
      </c>
    </row>
    <row r="653" spans="1:13" x14ac:dyDescent="0.2">
      <c r="A653" s="3">
        <v>37377</v>
      </c>
      <c r="B653" t="s">
        <v>8556</v>
      </c>
      <c r="C653" t="s">
        <v>3942</v>
      </c>
      <c r="D653" t="s">
        <v>8557</v>
      </c>
      <c r="E653" t="s">
        <v>3949</v>
      </c>
      <c r="F653" s="4">
        <v>9.4511333333333294</v>
      </c>
      <c r="G653" s="4">
        <v>9.4574999999999996</v>
      </c>
      <c r="H653" s="4">
        <v>0.11149322952486899</v>
      </c>
      <c r="I653" s="4">
        <v>9.64</v>
      </c>
      <c r="J653" s="4">
        <v>9.23</v>
      </c>
      <c r="K653" s="4">
        <v>9.3825000000000003</v>
      </c>
      <c r="L653" s="4">
        <v>9.5444999999999993</v>
      </c>
      <c r="M653" s="4">
        <v>30</v>
      </c>
    </row>
    <row r="654" spans="1:13" x14ac:dyDescent="0.2">
      <c r="A654" s="3">
        <v>37377</v>
      </c>
      <c r="B654" t="s">
        <v>8564</v>
      </c>
      <c r="C654" t="s">
        <v>3952</v>
      </c>
      <c r="D654" t="s">
        <v>8565</v>
      </c>
      <c r="E654" t="s">
        <v>3951</v>
      </c>
      <c r="F654" s="4">
        <v>9.4674800000000001</v>
      </c>
      <c r="G654" s="4">
        <v>9.4600000000000009</v>
      </c>
      <c r="H654" s="4">
        <v>0.111607978950957</v>
      </c>
      <c r="I654" s="4">
        <v>9.69</v>
      </c>
      <c r="J654" s="4">
        <v>9.2799999999999994</v>
      </c>
      <c r="K654" s="4">
        <v>9.4049999999999994</v>
      </c>
      <c r="L654" s="4">
        <v>9.5864499999999992</v>
      </c>
      <c r="M654" s="4">
        <v>30</v>
      </c>
    </row>
    <row r="655" spans="1:13" x14ac:dyDescent="0.2">
      <c r="A655" s="3">
        <v>37377</v>
      </c>
      <c r="B655" t="s">
        <v>8448</v>
      </c>
      <c r="C655" t="s">
        <v>3936</v>
      </c>
      <c r="D655" t="s">
        <v>8449</v>
      </c>
      <c r="E655" t="s">
        <v>3935</v>
      </c>
      <c r="F655" s="4">
        <v>9.6728354838709691</v>
      </c>
      <c r="G655" s="4">
        <v>9.6300000000000008</v>
      </c>
      <c r="H655" s="4">
        <v>0.230234573928978</v>
      </c>
      <c r="I655" s="4">
        <v>10.199999999999999</v>
      </c>
      <c r="J655" s="4">
        <v>9.32</v>
      </c>
      <c r="K655" s="4">
        <v>9.4700000000000006</v>
      </c>
      <c r="L655" s="4">
        <v>9.8149999999999995</v>
      </c>
      <c r="M655" s="4">
        <v>31</v>
      </c>
    </row>
    <row r="656" spans="1:13" x14ac:dyDescent="0.2">
      <c r="A656" s="3">
        <v>37377</v>
      </c>
      <c r="B656" t="s">
        <v>8512</v>
      </c>
      <c r="C656" t="s">
        <v>3939</v>
      </c>
      <c r="D656" t="s">
        <v>8513</v>
      </c>
      <c r="E656" t="s">
        <v>3938</v>
      </c>
      <c r="F656" s="4">
        <v>10.0617433333333</v>
      </c>
      <c r="G656" s="4">
        <v>10.025</v>
      </c>
      <c r="H656" s="4">
        <v>0.37014821419434701</v>
      </c>
      <c r="I656" s="4">
        <v>10.74</v>
      </c>
      <c r="J656" s="4">
        <v>9.5</v>
      </c>
      <c r="K656" s="4">
        <v>9.7850000000000001</v>
      </c>
      <c r="L656" s="4">
        <v>10.295</v>
      </c>
      <c r="M656" s="4">
        <v>30</v>
      </c>
    </row>
    <row r="657" spans="1:13" x14ac:dyDescent="0.2">
      <c r="A657" s="3">
        <v>37377</v>
      </c>
      <c r="B657" t="s">
        <v>10019</v>
      </c>
      <c r="C657" t="s">
        <v>3579</v>
      </c>
      <c r="D657" t="s">
        <v>10020</v>
      </c>
      <c r="E657" t="s">
        <v>3578</v>
      </c>
      <c r="F657" s="4">
        <v>1.5</v>
      </c>
      <c r="G657" s="4">
        <v>1.5</v>
      </c>
      <c r="H657" s="4"/>
      <c r="I657" s="4">
        <v>1.5</v>
      </c>
      <c r="J657" s="4">
        <v>1.5</v>
      </c>
      <c r="K657" s="4">
        <v>1.5</v>
      </c>
      <c r="L657" s="4">
        <v>1.5</v>
      </c>
      <c r="M657" s="4">
        <v>1</v>
      </c>
    </row>
    <row r="658" spans="1:13" x14ac:dyDescent="0.2">
      <c r="A658" s="3">
        <v>37377</v>
      </c>
      <c r="B658" t="s">
        <v>10035</v>
      </c>
      <c r="C658" t="s">
        <v>3582</v>
      </c>
      <c r="D658" t="s">
        <v>10036</v>
      </c>
      <c r="E658" t="s">
        <v>3581</v>
      </c>
      <c r="F658" s="4">
        <v>4.2996551724137904</v>
      </c>
      <c r="G658" s="4">
        <v>4.4000000000000004</v>
      </c>
      <c r="H658" s="4">
        <v>0.82860675990579302</v>
      </c>
      <c r="I658" s="4">
        <v>5.7</v>
      </c>
      <c r="J658" s="4">
        <v>1.9</v>
      </c>
      <c r="K658" s="4">
        <v>4</v>
      </c>
      <c r="L658" s="4">
        <v>4.7</v>
      </c>
      <c r="M658" s="4">
        <v>29</v>
      </c>
    </row>
    <row r="659" spans="1:13" x14ac:dyDescent="0.2">
      <c r="A659" s="3">
        <v>37377</v>
      </c>
      <c r="B659" t="s">
        <v>10037</v>
      </c>
      <c r="C659" t="s">
        <v>3594</v>
      </c>
      <c r="D659" t="s">
        <v>10038</v>
      </c>
      <c r="E659" t="s">
        <v>3593</v>
      </c>
      <c r="F659" s="4">
        <v>1.05064516129032</v>
      </c>
      <c r="G659" s="4">
        <v>1.3</v>
      </c>
      <c r="H659" s="4">
        <v>0.83781833943431505</v>
      </c>
      <c r="I659" s="4">
        <v>2.7</v>
      </c>
      <c r="J659" s="4">
        <v>-0.9</v>
      </c>
      <c r="K659" s="4">
        <v>0.7</v>
      </c>
      <c r="L659" s="4">
        <v>1.6</v>
      </c>
      <c r="M659" s="4">
        <v>31</v>
      </c>
    </row>
    <row r="660" spans="1:13" x14ac:dyDescent="0.2">
      <c r="A660" s="3">
        <v>37377</v>
      </c>
      <c r="B660" t="s">
        <v>10039</v>
      </c>
      <c r="C660" t="s">
        <v>3597</v>
      </c>
      <c r="D660" t="s">
        <v>10040</v>
      </c>
      <c r="E660" t="s">
        <v>3596</v>
      </c>
      <c r="F660" s="4">
        <v>2.7916129032258099</v>
      </c>
      <c r="G660" s="4">
        <v>2.93</v>
      </c>
      <c r="H660" s="4">
        <v>0.83799799830386801</v>
      </c>
      <c r="I660" s="4">
        <v>4.2</v>
      </c>
      <c r="J660" s="4">
        <v>0.2</v>
      </c>
      <c r="K660" s="4">
        <v>2.2000000000000002</v>
      </c>
      <c r="L660" s="4">
        <v>3.3</v>
      </c>
      <c r="M660" s="4">
        <v>31</v>
      </c>
    </row>
    <row r="661" spans="1:13" x14ac:dyDescent="0.2">
      <c r="A661" s="3">
        <v>37377</v>
      </c>
      <c r="B661" t="s">
        <v>10041</v>
      </c>
      <c r="C661" t="s">
        <v>3600</v>
      </c>
      <c r="D661" t="s">
        <v>10042</v>
      </c>
      <c r="E661" t="s">
        <v>3599</v>
      </c>
      <c r="F661" s="4">
        <v>4.1396774193548396</v>
      </c>
      <c r="G661" s="4">
        <v>4.0999999999999996</v>
      </c>
      <c r="H661" s="4">
        <v>0.97156054493434296</v>
      </c>
      <c r="I661" s="4">
        <v>7.31</v>
      </c>
      <c r="J661" s="4">
        <v>1.5</v>
      </c>
      <c r="K661" s="4">
        <v>3.8</v>
      </c>
      <c r="L661" s="4">
        <v>4.45</v>
      </c>
      <c r="M661" s="4">
        <v>31</v>
      </c>
    </row>
    <row r="662" spans="1:13" x14ac:dyDescent="0.2">
      <c r="A662" s="3">
        <v>37408</v>
      </c>
      <c r="B662" t="s">
        <v>8482</v>
      </c>
      <c r="C662" t="s">
        <v>3918</v>
      </c>
      <c r="D662" t="s">
        <v>8483</v>
      </c>
      <c r="E662" t="s">
        <v>3917</v>
      </c>
      <c r="F662" s="4">
        <v>7.7286206896551697</v>
      </c>
      <c r="G662" s="4">
        <v>7.6</v>
      </c>
      <c r="H662" s="4">
        <v>0.95860286778627901</v>
      </c>
      <c r="I662" s="4">
        <v>10.01</v>
      </c>
      <c r="J662" s="4">
        <v>6.1</v>
      </c>
      <c r="K662" s="4">
        <v>7.1</v>
      </c>
      <c r="L662" s="4">
        <v>8.3000000000000007</v>
      </c>
      <c r="M662" s="4">
        <v>29</v>
      </c>
    </row>
    <row r="663" spans="1:13" x14ac:dyDescent="0.2">
      <c r="A663" s="3">
        <v>37408</v>
      </c>
      <c r="B663" t="s">
        <v>8502</v>
      </c>
      <c r="C663" t="s">
        <v>3921</v>
      </c>
      <c r="D663" t="s">
        <v>8503</v>
      </c>
      <c r="E663" t="s">
        <v>3920</v>
      </c>
      <c r="F663" s="4">
        <v>7.3079310344827597</v>
      </c>
      <c r="G663" s="4">
        <v>7.33</v>
      </c>
      <c r="H663" s="4">
        <v>1.01252646988449</v>
      </c>
      <c r="I663" s="4">
        <v>9.5</v>
      </c>
      <c r="J663" s="4">
        <v>5.3</v>
      </c>
      <c r="K663" s="4">
        <v>6.6</v>
      </c>
      <c r="L663" s="4">
        <v>7.7</v>
      </c>
      <c r="M663" s="4">
        <v>29</v>
      </c>
    </row>
    <row r="664" spans="1:13" x14ac:dyDescent="0.2">
      <c r="A664" s="3">
        <v>37408</v>
      </c>
      <c r="B664" t="s">
        <v>8566</v>
      </c>
      <c r="C664" t="s">
        <v>3081</v>
      </c>
      <c r="D664" t="s">
        <v>8567</v>
      </c>
      <c r="E664" t="s">
        <v>3080</v>
      </c>
      <c r="F664" s="4">
        <v>4.1455000000000002</v>
      </c>
      <c r="G664" s="4">
        <v>4.1669999999999998</v>
      </c>
      <c r="H664" s="4">
        <v>0.47125635863673598</v>
      </c>
      <c r="I664" s="4">
        <v>4.92</v>
      </c>
      <c r="J664" s="4">
        <v>3.19</v>
      </c>
      <c r="K664" s="4">
        <v>3.7149999999999999</v>
      </c>
      <c r="L664" s="4">
        <v>4.5350000000000001</v>
      </c>
      <c r="M664" s="4">
        <v>28</v>
      </c>
    </row>
    <row r="665" spans="1:13" x14ac:dyDescent="0.2">
      <c r="A665" s="3">
        <v>37408</v>
      </c>
      <c r="B665" t="s">
        <v>8410</v>
      </c>
      <c r="C665" t="s">
        <v>3072</v>
      </c>
      <c r="D665" t="s">
        <v>8411</v>
      </c>
      <c r="E665" t="s">
        <v>3071</v>
      </c>
      <c r="F665" s="4">
        <v>4.7570689655172398</v>
      </c>
      <c r="G665" s="4">
        <v>4.7</v>
      </c>
      <c r="H665" s="4">
        <v>0.249175487649408</v>
      </c>
      <c r="I665" s="4">
        <v>5.24</v>
      </c>
      <c r="J665" s="4">
        <v>4.4400000000000004</v>
      </c>
      <c r="K665" s="4">
        <v>4.53</v>
      </c>
      <c r="L665" s="4">
        <v>5</v>
      </c>
      <c r="M665" s="4">
        <v>29</v>
      </c>
    </row>
    <row r="666" spans="1:13" x14ac:dyDescent="0.2">
      <c r="A666" s="3">
        <v>37408</v>
      </c>
      <c r="B666" t="s">
        <v>8494</v>
      </c>
      <c r="C666" t="s">
        <v>3075</v>
      </c>
      <c r="D666" t="s">
        <v>8495</v>
      </c>
      <c r="E666" t="s">
        <v>3074</v>
      </c>
      <c r="F666" s="4">
        <v>3.7898928571428598</v>
      </c>
      <c r="G666" s="4">
        <v>3.9049999999999998</v>
      </c>
      <c r="H666" s="4">
        <v>0.468238965525061</v>
      </c>
      <c r="I666" s="4">
        <v>4.8499999999999996</v>
      </c>
      <c r="J666" s="4">
        <v>2.91</v>
      </c>
      <c r="K666" s="4">
        <v>3.4975000000000001</v>
      </c>
      <c r="L666" s="4">
        <v>4</v>
      </c>
      <c r="M666" s="4">
        <v>28</v>
      </c>
    </row>
    <row r="667" spans="1:13" x14ac:dyDescent="0.2">
      <c r="A667" s="3">
        <v>37408</v>
      </c>
      <c r="B667" t="s">
        <v>8568</v>
      </c>
      <c r="C667" t="s">
        <v>3078</v>
      </c>
      <c r="D667" t="s">
        <v>8569</v>
      </c>
      <c r="E667" t="s">
        <v>3077</v>
      </c>
      <c r="F667" s="4">
        <v>3.5787407407407401</v>
      </c>
      <c r="G667" s="4">
        <v>3.48</v>
      </c>
      <c r="H667" s="4">
        <v>0.53092782303845498</v>
      </c>
      <c r="I667" s="4">
        <v>5.6</v>
      </c>
      <c r="J667" s="4">
        <v>3</v>
      </c>
      <c r="K667" s="4">
        <v>3.2549999999999999</v>
      </c>
      <c r="L667" s="4">
        <v>3.83</v>
      </c>
      <c r="M667" s="4">
        <v>27</v>
      </c>
    </row>
    <row r="668" spans="1:13" x14ac:dyDescent="0.2">
      <c r="A668" s="3">
        <v>37408</v>
      </c>
      <c r="B668" t="s">
        <v>8560</v>
      </c>
      <c r="C668" t="s">
        <v>3135</v>
      </c>
      <c r="D668" t="s">
        <v>8561</v>
      </c>
      <c r="E668" t="s">
        <v>3134</v>
      </c>
      <c r="F668" s="4">
        <v>0.73539285714285696</v>
      </c>
      <c r="G668" s="4">
        <v>0.59499999999999997</v>
      </c>
      <c r="H668" s="4">
        <v>0.74633590587049603</v>
      </c>
      <c r="I668" s="4">
        <v>4.5</v>
      </c>
      <c r="J668" s="4">
        <v>0.41</v>
      </c>
      <c r="K668" s="4">
        <v>0.53749999999999998</v>
      </c>
      <c r="L668" s="4">
        <v>0.66249999999999998</v>
      </c>
      <c r="M668" s="4">
        <v>28</v>
      </c>
    </row>
    <row r="669" spans="1:13" x14ac:dyDescent="0.2">
      <c r="A669" s="3">
        <v>37408</v>
      </c>
      <c r="B669" t="s">
        <v>8570</v>
      </c>
      <c r="C669" t="s">
        <v>3138</v>
      </c>
      <c r="D669" t="s">
        <v>8571</v>
      </c>
      <c r="E669" t="s">
        <v>3137</v>
      </c>
      <c r="F669" s="4">
        <v>0.41685714285714298</v>
      </c>
      <c r="G669" s="4">
        <v>0.33500000000000002</v>
      </c>
      <c r="H669" s="4">
        <v>0.72650771524978297</v>
      </c>
      <c r="I669" s="4">
        <v>4</v>
      </c>
      <c r="J669" s="4">
        <v>-0.31</v>
      </c>
      <c r="K669" s="4">
        <v>0.245</v>
      </c>
      <c r="L669" s="4">
        <v>0.38250000000000001</v>
      </c>
      <c r="M669" s="4">
        <v>28</v>
      </c>
    </row>
    <row r="670" spans="1:13" x14ac:dyDescent="0.2">
      <c r="A670" s="3">
        <v>37408</v>
      </c>
      <c r="B670" t="s">
        <v>8506</v>
      </c>
      <c r="C670" t="s">
        <v>3114</v>
      </c>
      <c r="D670" t="s">
        <v>8507</v>
      </c>
      <c r="E670" t="s">
        <v>3113</v>
      </c>
      <c r="F670" s="4">
        <v>0.35344827586206901</v>
      </c>
      <c r="G670" s="4">
        <v>0.4</v>
      </c>
      <c r="H670" s="4">
        <v>0.113932181019768</v>
      </c>
      <c r="I670" s="4">
        <v>0.48</v>
      </c>
      <c r="J670" s="4">
        <v>0.08</v>
      </c>
      <c r="K670" s="4">
        <v>0.25</v>
      </c>
      <c r="L670" s="4">
        <v>0.45</v>
      </c>
      <c r="M670" s="4">
        <v>29</v>
      </c>
    </row>
    <row r="671" spans="1:13" x14ac:dyDescent="0.2">
      <c r="A671" s="3">
        <v>37408</v>
      </c>
      <c r="B671" t="s">
        <v>8516</v>
      </c>
      <c r="C671" t="s">
        <v>3117</v>
      </c>
      <c r="D671" t="s">
        <v>8517</v>
      </c>
      <c r="E671" t="s">
        <v>3116</v>
      </c>
      <c r="F671" s="4">
        <v>0.221896551724138</v>
      </c>
      <c r="G671" s="4">
        <v>0.22</v>
      </c>
      <c r="H671" s="4">
        <v>9.8383486138821002E-2</v>
      </c>
      <c r="I671" s="4">
        <v>0.35</v>
      </c>
      <c r="J671" s="4">
        <v>-0.2</v>
      </c>
      <c r="K671" s="4">
        <v>0.19</v>
      </c>
      <c r="L671" s="4">
        <v>0.28499999999999998</v>
      </c>
      <c r="M671" s="4">
        <v>29</v>
      </c>
    </row>
    <row r="672" spans="1:13" x14ac:dyDescent="0.2">
      <c r="A672" s="3">
        <v>37408</v>
      </c>
      <c r="B672" t="s">
        <v>8524</v>
      </c>
      <c r="C672" t="s">
        <v>3120</v>
      </c>
      <c r="D672" t="s">
        <v>8525</v>
      </c>
      <c r="E672" t="s">
        <v>3119</v>
      </c>
      <c r="F672" s="4">
        <v>0.32006896551724101</v>
      </c>
      <c r="G672" s="4">
        <v>0.31</v>
      </c>
      <c r="H672" s="4">
        <v>6.9857984017823505E-2</v>
      </c>
      <c r="I672" s="4">
        <v>0.5</v>
      </c>
      <c r="J672" s="4">
        <v>0.22</v>
      </c>
      <c r="K672" s="4">
        <v>0.26</v>
      </c>
      <c r="L672" s="4">
        <v>0.35</v>
      </c>
      <c r="M672" s="4">
        <v>29</v>
      </c>
    </row>
    <row r="673" spans="1:13" x14ac:dyDescent="0.2">
      <c r="A673" s="3">
        <v>37408</v>
      </c>
      <c r="B673" t="s">
        <v>8534</v>
      </c>
      <c r="C673" t="s">
        <v>3123</v>
      </c>
      <c r="D673" t="s">
        <v>8535</v>
      </c>
      <c r="E673" t="s">
        <v>3122</v>
      </c>
      <c r="F673" s="4">
        <v>0.50120689655172401</v>
      </c>
      <c r="G673" s="4">
        <v>0.49</v>
      </c>
      <c r="H673" s="4">
        <v>0.110240444778786</v>
      </c>
      <c r="I673" s="4">
        <v>0.78</v>
      </c>
      <c r="J673" s="4">
        <v>0.3</v>
      </c>
      <c r="K673" s="4">
        <v>0.44</v>
      </c>
      <c r="L673" s="4">
        <v>0.55000000000000004</v>
      </c>
      <c r="M673" s="4">
        <v>29</v>
      </c>
    </row>
    <row r="674" spans="1:13" x14ac:dyDescent="0.2">
      <c r="A674" s="3">
        <v>37408</v>
      </c>
      <c r="B674" t="s">
        <v>8542</v>
      </c>
      <c r="C674" t="s">
        <v>3126</v>
      </c>
      <c r="D674" t="s">
        <v>8543</v>
      </c>
      <c r="E674" t="s">
        <v>3125</v>
      </c>
      <c r="F674" s="4">
        <v>0.30106896551724099</v>
      </c>
      <c r="G674" s="4">
        <v>0.28999999999999998</v>
      </c>
      <c r="H674" s="4">
        <v>6.3686694637825503E-2</v>
      </c>
      <c r="I674" s="4">
        <v>0.43</v>
      </c>
      <c r="J674" s="4">
        <v>0.18</v>
      </c>
      <c r="K674" s="4">
        <v>0.25</v>
      </c>
      <c r="L674" s="4">
        <v>0.33</v>
      </c>
      <c r="M674" s="4">
        <v>29</v>
      </c>
    </row>
    <row r="675" spans="1:13" x14ac:dyDescent="0.2">
      <c r="A675" s="3">
        <v>37408</v>
      </c>
      <c r="B675" t="s">
        <v>8550</v>
      </c>
      <c r="C675" t="s">
        <v>3129</v>
      </c>
      <c r="D675" t="s">
        <v>8551</v>
      </c>
      <c r="E675" t="s">
        <v>3128</v>
      </c>
      <c r="F675" s="4">
        <v>0.352379310344828</v>
      </c>
      <c r="G675" s="4">
        <v>0.35</v>
      </c>
      <c r="H675" s="4">
        <v>6.4241961027433195E-2</v>
      </c>
      <c r="I675" s="4">
        <v>0.46</v>
      </c>
      <c r="J675" s="4">
        <v>0.18</v>
      </c>
      <c r="K675" s="4">
        <v>0.31</v>
      </c>
      <c r="L675" s="4">
        <v>0.39</v>
      </c>
      <c r="M675" s="4">
        <v>29</v>
      </c>
    </row>
    <row r="676" spans="1:13" x14ac:dyDescent="0.2">
      <c r="A676" s="3">
        <v>37408</v>
      </c>
      <c r="B676" t="s">
        <v>8552</v>
      </c>
      <c r="C676" t="s">
        <v>3132</v>
      </c>
      <c r="D676" t="s">
        <v>8553</v>
      </c>
      <c r="E676" t="s">
        <v>3131</v>
      </c>
      <c r="F676" s="4">
        <v>0.88</v>
      </c>
      <c r="G676" s="4">
        <v>0.88</v>
      </c>
      <c r="H676" s="4"/>
      <c r="I676" s="4">
        <v>0.88</v>
      </c>
      <c r="J676" s="4">
        <v>0.88</v>
      </c>
      <c r="K676" s="4">
        <v>0.88</v>
      </c>
      <c r="L676" s="4">
        <v>0.88</v>
      </c>
      <c r="M676" s="4">
        <v>1</v>
      </c>
    </row>
    <row r="677" spans="1:13" x14ac:dyDescent="0.2">
      <c r="A677" s="3">
        <v>37408</v>
      </c>
      <c r="B677" t="s">
        <v>8526</v>
      </c>
      <c r="C677" t="s">
        <v>3087</v>
      </c>
      <c r="D677" t="s">
        <v>8527</v>
      </c>
      <c r="E677" t="s">
        <v>3086</v>
      </c>
      <c r="F677" s="4">
        <v>4.2049047619047597</v>
      </c>
      <c r="G677" s="4">
        <v>4.18</v>
      </c>
      <c r="H677" s="4">
        <v>0.31238468348526699</v>
      </c>
      <c r="I677" s="4">
        <v>5</v>
      </c>
      <c r="J677" s="4">
        <v>3.75</v>
      </c>
      <c r="K677" s="4">
        <v>4</v>
      </c>
      <c r="L677" s="4">
        <v>4.3</v>
      </c>
      <c r="M677" s="4">
        <v>21</v>
      </c>
    </row>
    <row r="678" spans="1:13" x14ac:dyDescent="0.2">
      <c r="A678" s="3">
        <v>37408</v>
      </c>
      <c r="B678" t="s">
        <v>8572</v>
      </c>
      <c r="C678" t="s">
        <v>3153</v>
      </c>
      <c r="D678" t="s">
        <v>8573</v>
      </c>
      <c r="E678" t="s">
        <v>3152</v>
      </c>
      <c r="F678" s="4">
        <v>0.18119047619047601</v>
      </c>
      <c r="G678" s="4">
        <v>0.17</v>
      </c>
      <c r="H678" s="4">
        <v>5.1427248660237602E-2</v>
      </c>
      <c r="I678" s="4">
        <v>0.27</v>
      </c>
      <c r="J678" s="4">
        <v>0.1</v>
      </c>
      <c r="K678" s="4">
        <v>0.15</v>
      </c>
      <c r="L678" s="4">
        <v>0.23</v>
      </c>
      <c r="M678" s="4">
        <v>21</v>
      </c>
    </row>
    <row r="679" spans="1:13" x14ac:dyDescent="0.2">
      <c r="A679" s="3">
        <v>37408</v>
      </c>
      <c r="B679" t="s">
        <v>10031</v>
      </c>
      <c r="C679" t="s">
        <v>4324</v>
      </c>
      <c r="D679" t="s">
        <v>10032</v>
      </c>
      <c r="E679" t="s">
        <v>4323</v>
      </c>
      <c r="F679" s="4">
        <v>2.58</v>
      </c>
      <c r="G679" s="4">
        <v>2.5</v>
      </c>
      <c r="H679" s="4">
        <v>0.406764234977884</v>
      </c>
      <c r="I679" s="4">
        <v>3.5</v>
      </c>
      <c r="J679" s="4">
        <v>1.5</v>
      </c>
      <c r="K679" s="4">
        <v>2.4</v>
      </c>
      <c r="L679" s="4">
        <v>2.8</v>
      </c>
      <c r="M679" s="4">
        <v>29</v>
      </c>
    </row>
    <row r="680" spans="1:13" x14ac:dyDescent="0.2">
      <c r="A680" s="3">
        <v>37408</v>
      </c>
      <c r="B680" t="s">
        <v>8556</v>
      </c>
      <c r="C680" t="s">
        <v>3939</v>
      </c>
      <c r="D680" t="s">
        <v>8557</v>
      </c>
      <c r="E680" t="s">
        <v>3947</v>
      </c>
      <c r="F680" s="4">
        <v>9.7200241379310306</v>
      </c>
      <c r="G680" s="4">
        <v>9.7200000000000006</v>
      </c>
      <c r="H680" s="4">
        <v>0.11302595673805101</v>
      </c>
      <c r="I680" s="4">
        <v>9.92</v>
      </c>
      <c r="J680" s="4">
        <v>9.52</v>
      </c>
      <c r="K680" s="4">
        <v>9.65</v>
      </c>
      <c r="L680" s="4">
        <v>9.8000000000000007</v>
      </c>
      <c r="M680" s="4">
        <v>29</v>
      </c>
    </row>
    <row r="681" spans="1:13" x14ac:dyDescent="0.2">
      <c r="A681" s="3">
        <v>37408</v>
      </c>
      <c r="B681" t="s">
        <v>8564</v>
      </c>
      <c r="C681" t="s">
        <v>3942</v>
      </c>
      <c r="D681" t="s">
        <v>8565</v>
      </c>
      <c r="E681" t="s">
        <v>3949</v>
      </c>
      <c r="F681" s="4">
        <v>9.68199655172414</v>
      </c>
      <c r="G681" s="4">
        <v>9.6999999999999993</v>
      </c>
      <c r="H681" s="4">
        <v>0.14657316671877699</v>
      </c>
      <c r="I681" s="4">
        <v>9.9</v>
      </c>
      <c r="J681" s="4">
        <v>9.2899999999999991</v>
      </c>
      <c r="K681" s="4">
        <v>9.6</v>
      </c>
      <c r="L681" s="4">
        <v>9.8000000000000007</v>
      </c>
      <c r="M681" s="4">
        <v>29</v>
      </c>
    </row>
    <row r="682" spans="1:13" x14ac:dyDescent="0.2">
      <c r="A682" s="3">
        <v>37408</v>
      </c>
      <c r="B682" t="s">
        <v>8574</v>
      </c>
      <c r="C682" t="s">
        <v>3952</v>
      </c>
      <c r="D682" t="s">
        <v>8575</v>
      </c>
      <c r="E682" t="s">
        <v>3951</v>
      </c>
      <c r="F682" s="4">
        <v>9.7094758620689596</v>
      </c>
      <c r="G682" s="4">
        <v>9.6999999999999993</v>
      </c>
      <c r="H682" s="4">
        <v>0.17223350772212101</v>
      </c>
      <c r="I682" s="4">
        <v>10.07</v>
      </c>
      <c r="J682" s="4">
        <v>9.3699999999999992</v>
      </c>
      <c r="K682" s="4">
        <v>9.6</v>
      </c>
      <c r="L682" s="4">
        <v>9.8000000000000007</v>
      </c>
      <c r="M682" s="4">
        <v>29</v>
      </c>
    </row>
    <row r="683" spans="1:13" x14ac:dyDescent="0.2">
      <c r="A683" s="3">
        <v>37408</v>
      </c>
      <c r="B683" t="s">
        <v>8448</v>
      </c>
      <c r="C683" t="s">
        <v>3936</v>
      </c>
      <c r="D683" t="s">
        <v>8449</v>
      </c>
      <c r="E683" t="s">
        <v>3935</v>
      </c>
      <c r="F683" s="4">
        <v>9.8030299999999997</v>
      </c>
      <c r="G683" s="4">
        <v>9.7200000000000006</v>
      </c>
      <c r="H683" s="4">
        <v>0.247049889070315</v>
      </c>
      <c r="I683" s="4">
        <v>10.3</v>
      </c>
      <c r="J683" s="4">
        <v>9.4</v>
      </c>
      <c r="K683" s="4">
        <v>9.6449999999999996</v>
      </c>
      <c r="L683" s="4">
        <v>9.9749999999999996</v>
      </c>
      <c r="M683" s="4">
        <v>30</v>
      </c>
    </row>
    <row r="684" spans="1:13" x14ac:dyDescent="0.2">
      <c r="A684" s="3">
        <v>37408</v>
      </c>
      <c r="B684" t="s">
        <v>8512</v>
      </c>
      <c r="C684" t="s">
        <v>3939</v>
      </c>
      <c r="D684" t="s">
        <v>8513</v>
      </c>
      <c r="E684" t="s">
        <v>3938</v>
      </c>
      <c r="F684" s="4">
        <v>10.1769366666667</v>
      </c>
      <c r="G684" s="4">
        <v>10.135</v>
      </c>
      <c r="H684" s="4">
        <v>0.37898436368739602</v>
      </c>
      <c r="I684" s="4">
        <v>11.16</v>
      </c>
      <c r="J684" s="4">
        <v>9.5399999999999991</v>
      </c>
      <c r="K684" s="4">
        <v>9.8625000000000007</v>
      </c>
      <c r="L684" s="4">
        <v>10.375</v>
      </c>
      <c r="M684" s="4">
        <v>30</v>
      </c>
    </row>
    <row r="685" spans="1:13" x14ac:dyDescent="0.2">
      <c r="A685" s="3">
        <v>37408</v>
      </c>
      <c r="B685" t="s">
        <v>10019</v>
      </c>
      <c r="C685" t="s">
        <v>3579</v>
      </c>
      <c r="D685" t="s">
        <v>10020</v>
      </c>
      <c r="E685" t="s">
        <v>3578</v>
      </c>
      <c r="F685" s="4">
        <v>1.6</v>
      </c>
      <c r="G685" s="4">
        <v>1.6</v>
      </c>
      <c r="H685" s="4"/>
      <c r="I685" s="4">
        <v>1.6</v>
      </c>
      <c r="J685" s="4">
        <v>1.6</v>
      </c>
      <c r="K685" s="4">
        <v>1.6</v>
      </c>
      <c r="L685" s="4">
        <v>1.6</v>
      </c>
      <c r="M685" s="4">
        <v>1</v>
      </c>
    </row>
    <row r="686" spans="1:13" x14ac:dyDescent="0.2">
      <c r="A686" s="3">
        <v>37408</v>
      </c>
      <c r="B686" t="s">
        <v>10035</v>
      </c>
      <c r="C686" t="s">
        <v>3582</v>
      </c>
      <c r="D686" t="s">
        <v>10036</v>
      </c>
      <c r="E686" t="s">
        <v>3581</v>
      </c>
      <c r="F686" s="4">
        <v>3.9933333333333301</v>
      </c>
      <c r="G686" s="4">
        <v>4.3499999999999996</v>
      </c>
      <c r="H686" s="4">
        <v>0.98154112929909698</v>
      </c>
      <c r="I686" s="4">
        <v>5.7</v>
      </c>
      <c r="J686" s="4">
        <v>1.86</v>
      </c>
      <c r="K686" s="4">
        <v>3.5249999999999999</v>
      </c>
      <c r="L686" s="4">
        <v>4.54</v>
      </c>
      <c r="M686" s="4">
        <v>30</v>
      </c>
    </row>
    <row r="687" spans="1:13" x14ac:dyDescent="0.2">
      <c r="A687" s="3">
        <v>37408</v>
      </c>
      <c r="B687" t="s">
        <v>10037</v>
      </c>
      <c r="C687" t="s">
        <v>3594</v>
      </c>
      <c r="D687" t="s">
        <v>10038</v>
      </c>
      <c r="E687" t="s">
        <v>3593</v>
      </c>
      <c r="F687" s="4">
        <v>1.3413333333333299</v>
      </c>
      <c r="G687" s="4">
        <v>1.425</v>
      </c>
      <c r="H687" s="4">
        <v>0.79569415946222599</v>
      </c>
      <c r="I687" s="4">
        <v>3</v>
      </c>
      <c r="J687" s="4">
        <v>-0.45</v>
      </c>
      <c r="K687" s="4">
        <v>0.91500000000000004</v>
      </c>
      <c r="L687" s="4">
        <v>1.7749999999999999</v>
      </c>
      <c r="M687" s="4">
        <v>30</v>
      </c>
    </row>
    <row r="688" spans="1:13" x14ac:dyDescent="0.2">
      <c r="A688" s="3">
        <v>37408</v>
      </c>
      <c r="B688" t="s">
        <v>10039</v>
      </c>
      <c r="C688" t="s">
        <v>3597</v>
      </c>
      <c r="D688" t="s">
        <v>10040</v>
      </c>
      <c r="E688" t="s">
        <v>3596</v>
      </c>
      <c r="F688" s="4">
        <v>2.9203333333333301</v>
      </c>
      <c r="G688" s="4">
        <v>3.18</v>
      </c>
      <c r="H688" s="4">
        <v>0.815824031623678</v>
      </c>
      <c r="I688" s="4">
        <v>4.2</v>
      </c>
      <c r="J688" s="4">
        <v>0.2</v>
      </c>
      <c r="K688" s="4">
        <v>2.5750000000000002</v>
      </c>
      <c r="L688" s="4">
        <v>3.4750000000000001</v>
      </c>
      <c r="M688" s="4">
        <v>30</v>
      </c>
    </row>
    <row r="689" spans="1:13" x14ac:dyDescent="0.2">
      <c r="A689" s="3">
        <v>37408</v>
      </c>
      <c r="B689" t="s">
        <v>10041</v>
      </c>
      <c r="C689" t="s">
        <v>3600</v>
      </c>
      <c r="D689" t="s">
        <v>10042</v>
      </c>
      <c r="E689" t="s">
        <v>3599</v>
      </c>
      <c r="F689" s="4">
        <v>4.1289999999999996</v>
      </c>
      <c r="G689" s="4">
        <v>4.0999999999999996</v>
      </c>
      <c r="H689" s="4">
        <v>1.00691180314382</v>
      </c>
      <c r="I689" s="4">
        <v>7.3</v>
      </c>
      <c r="J689" s="4">
        <v>1.5</v>
      </c>
      <c r="K689" s="4">
        <v>3.9</v>
      </c>
      <c r="L689" s="4">
        <v>4.4000000000000004</v>
      </c>
      <c r="M689" s="4">
        <v>30</v>
      </c>
    </row>
    <row r="690" spans="1:13" x14ac:dyDescent="0.2">
      <c r="A690" s="3">
        <v>37438</v>
      </c>
      <c r="B690" t="s">
        <v>8482</v>
      </c>
      <c r="C690" t="s">
        <v>3918</v>
      </c>
      <c r="D690" t="s">
        <v>8483</v>
      </c>
      <c r="E690" t="s">
        <v>3917</v>
      </c>
      <c r="F690" s="4">
        <v>7.8435714285714297</v>
      </c>
      <c r="G690" s="4">
        <v>7.8250000000000002</v>
      </c>
      <c r="H690" s="4">
        <v>0.69181036946665297</v>
      </c>
      <c r="I690" s="4">
        <v>9.0500000000000007</v>
      </c>
      <c r="J690" s="4">
        <v>6.46</v>
      </c>
      <c r="K690" s="4">
        <v>7.3375000000000004</v>
      </c>
      <c r="L690" s="4">
        <v>8.5</v>
      </c>
      <c r="M690" s="4">
        <v>28</v>
      </c>
    </row>
    <row r="691" spans="1:13" x14ac:dyDescent="0.2">
      <c r="A691" s="3">
        <v>37438</v>
      </c>
      <c r="B691" t="s">
        <v>8502</v>
      </c>
      <c r="C691" t="s">
        <v>3921</v>
      </c>
      <c r="D691" t="s">
        <v>8503</v>
      </c>
      <c r="E691" t="s">
        <v>3920</v>
      </c>
      <c r="F691" s="4">
        <v>7.7388461538461497</v>
      </c>
      <c r="G691" s="4">
        <v>7.6349999999999998</v>
      </c>
      <c r="H691" s="4">
        <v>0.93182971372703904</v>
      </c>
      <c r="I691" s="4">
        <v>9.5</v>
      </c>
      <c r="J691" s="4">
        <v>5.3</v>
      </c>
      <c r="K691" s="4">
        <v>7.25</v>
      </c>
      <c r="L691" s="4">
        <v>8.2524999999999995</v>
      </c>
      <c r="M691" s="4">
        <v>26</v>
      </c>
    </row>
    <row r="692" spans="1:13" x14ac:dyDescent="0.2">
      <c r="A692" s="3">
        <v>37438</v>
      </c>
      <c r="B692" t="s">
        <v>8576</v>
      </c>
      <c r="C692" t="s">
        <v>3081</v>
      </c>
      <c r="D692" t="s">
        <v>8577</v>
      </c>
      <c r="E692" t="s">
        <v>3080</v>
      </c>
      <c r="F692" s="4">
        <v>4.0925000000000002</v>
      </c>
      <c r="G692" s="4">
        <v>4.0599999999999996</v>
      </c>
      <c r="H692" s="4">
        <v>0.50027442469108896</v>
      </c>
      <c r="I692" s="4">
        <v>5.48</v>
      </c>
      <c r="J692" s="4">
        <v>3.17</v>
      </c>
      <c r="K692" s="4">
        <v>3.7850000000000001</v>
      </c>
      <c r="L692" s="4">
        <v>4.3125</v>
      </c>
      <c r="M692" s="4">
        <v>26</v>
      </c>
    </row>
    <row r="693" spans="1:13" x14ac:dyDescent="0.2">
      <c r="A693" s="3">
        <v>37438</v>
      </c>
      <c r="B693" t="s">
        <v>8410</v>
      </c>
      <c r="C693" t="s">
        <v>3072</v>
      </c>
      <c r="D693" t="s">
        <v>8411</v>
      </c>
      <c r="E693" t="s">
        <v>3071</v>
      </c>
      <c r="F693" s="4">
        <v>4.8658928571428604</v>
      </c>
      <c r="G693" s="4">
        <v>4.8949999999999996</v>
      </c>
      <c r="H693" s="4">
        <v>0.19358725457084</v>
      </c>
      <c r="I693" s="4">
        <v>5.18</v>
      </c>
      <c r="J693" s="4">
        <v>4.5</v>
      </c>
      <c r="K693" s="4">
        <v>4.7374999999999998</v>
      </c>
      <c r="L693" s="4">
        <v>5</v>
      </c>
      <c r="M693" s="4">
        <v>28</v>
      </c>
    </row>
    <row r="694" spans="1:13" x14ac:dyDescent="0.2">
      <c r="A694" s="3">
        <v>37438</v>
      </c>
      <c r="B694" t="s">
        <v>8494</v>
      </c>
      <c r="C694" t="s">
        <v>3075</v>
      </c>
      <c r="D694" t="s">
        <v>8495</v>
      </c>
      <c r="E694" t="s">
        <v>3074</v>
      </c>
      <c r="F694" s="4">
        <v>3.8788148148148101</v>
      </c>
      <c r="G694" s="4">
        <v>3.93</v>
      </c>
      <c r="H694" s="4">
        <v>0.45547718316888802</v>
      </c>
      <c r="I694" s="4">
        <v>4.8499999999999996</v>
      </c>
      <c r="J694" s="4">
        <v>2.96</v>
      </c>
      <c r="K694" s="4">
        <v>3.69</v>
      </c>
      <c r="L694" s="4">
        <v>4.01</v>
      </c>
      <c r="M694" s="4">
        <v>27</v>
      </c>
    </row>
    <row r="695" spans="1:13" x14ac:dyDescent="0.2">
      <c r="A695" s="3">
        <v>37438</v>
      </c>
      <c r="B695" t="s">
        <v>8568</v>
      </c>
      <c r="C695" t="s">
        <v>3078</v>
      </c>
      <c r="D695" t="s">
        <v>8569</v>
      </c>
      <c r="E695" t="s">
        <v>3077</v>
      </c>
      <c r="F695" s="4">
        <v>3.6046800000000001</v>
      </c>
      <c r="G695" s="4">
        <v>3.5</v>
      </c>
      <c r="H695" s="4">
        <v>0.58653010152932505</v>
      </c>
      <c r="I695" s="4">
        <v>5.48</v>
      </c>
      <c r="J695" s="4">
        <v>2.2999999999999998</v>
      </c>
      <c r="K695" s="4">
        <v>3.33</v>
      </c>
      <c r="L695" s="4">
        <v>3.9</v>
      </c>
      <c r="M695" s="4">
        <v>25</v>
      </c>
    </row>
    <row r="696" spans="1:13" x14ac:dyDescent="0.2">
      <c r="A696" s="3">
        <v>37438</v>
      </c>
      <c r="B696" t="s">
        <v>8560</v>
      </c>
      <c r="C696" t="s">
        <v>3132</v>
      </c>
      <c r="D696" t="s">
        <v>8561</v>
      </c>
      <c r="E696" t="s">
        <v>3131</v>
      </c>
      <c r="F696" s="4">
        <v>0.58273076923076905</v>
      </c>
      <c r="G696" s="4">
        <v>0.56999999999999995</v>
      </c>
      <c r="H696" s="4">
        <v>9.3378180617233103E-2</v>
      </c>
      <c r="I696" s="4">
        <v>0.8</v>
      </c>
      <c r="J696" s="4">
        <v>0.43</v>
      </c>
      <c r="K696" s="4">
        <v>0.52</v>
      </c>
      <c r="L696" s="4">
        <v>0.63249999999999995</v>
      </c>
      <c r="M696" s="4">
        <v>26</v>
      </c>
    </row>
    <row r="697" spans="1:13" x14ac:dyDescent="0.2">
      <c r="A697" s="3">
        <v>37438</v>
      </c>
      <c r="B697" t="s">
        <v>8570</v>
      </c>
      <c r="C697" t="s">
        <v>3135</v>
      </c>
      <c r="D697" t="s">
        <v>8571</v>
      </c>
      <c r="E697" t="s">
        <v>3134</v>
      </c>
      <c r="F697" s="4">
        <v>0.26569230769230801</v>
      </c>
      <c r="G697" s="4">
        <v>0.31</v>
      </c>
      <c r="H697" s="4">
        <v>0.192052236483884</v>
      </c>
      <c r="I697" s="4">
        <v>0.56999999999999995</v>
      </c>
      <c r="J697" s="4">
        <v>-0.25</v>
      </c>
      <c r="K697" s="4">
        <v>0.22</v>
      </c>
      <c r="L697" s="4">
        <v>0.38750000000000001</v>
      </c>
      <c r="M697" s="4">
        <v>26</v>
      </c>
    </row>
    <row r="698" spans="1:13" x14ac:dyDescent="0.2">
      <c r="A698" s="3">
        <v>37438</v>
      </c>
      <c r="B698" t="s">
        <v>8578</v>
      </c>
      <c r="C698" t="s">
        <v>3138</v>
      </c>
      <c r="D698" t="s">
        <v>8579</v>
      </c>
      <c r="E698" t="s">
        <v>3137</v>
      </c>
      <c r="F698" s="4">
        <v>0.29653846153846197</v>
      </c>
      <c r="G698" s="4">
        <v>0.3</v>
      </c>
      <c r="H698" s="4">
        <v>9.2040960781265502E-2</v>
      </c>
      <c r="I698" s="4">
        <v>0.49</v>
      </c>
      <c r="J698" s="4">
        <v>0.11</v>
      </c>
      <c r="K698" s="4">
        <v>0.23250000000000001</v>
      </c>
      <c r="L698" s="4">
        <v>0.37</v>
      </c>
      <c r="M698" s="4">
        <v>26</v>
      </c>
    </row>
    <row r="699" spans="1:13" x14ac:dyDescent="0.2">
      <c r="A699" s="3">
        <v>37438</v>
      </c>
      <c r="B699" t="s">
        <v>8516</v>
      </c>
      <c r="C699" t="s">
        <v>3114</v>
      </c>
      <c r="D699" t="s">
        <v>8517</v>
      </c>
      <c r="E699" t="s">
        <v>3113</v>
      </c>
      <c r="F699" s="4">
        <v>0.25800000000000001</v>
      </c>
      <c r="G699" s="4">
        <v>0.255</v>
      </c>
      <c r="H699" s="4">
        <v>3.5163111984641601E-2</v>
      </c>
      <c r="I699" s="4">
        <v>0.33</v>
      </c>
      <c r="J699" s="4">
        <v>0.17</v>
      </c>
      <c r="K699" s="4">
        <v>0.2475</v>
      </c>
      <c r="L699" s="4">
        <v>0.28000000000000003</v>
      </c>
      <c r="M699" s="4">
        <v>28</v>
      </c>
    </row>
    <row r="700" spans="1:13" x14ac:dyDescent="0.2">
      <c r="A700" s="3">
        <v>37438</v>
      </c>
      <c r="B700" t="s">
        <v>8524</v>
      </c>
      <c r="C700" t="s">
        <v>3117</v>
      </c>
      <c r="D700" t="s">
        <v>8525</v>
      </c>
      <c r="E700" t="s">
        <v>3116</v>
      </c>
      <c r="F700" s="4">
        <v>0.30975000000000003</v>
      </c>
      <c r="G700" s="4">
        <v>0.30499999999999999</v>
      </c>
      <c r="H700" s="4">
        <v>5.91192298100486E-2</v>
      </c>
      <c r="I700" s="4">
        <v>0.42299999999999999</v>
      </c>
      <c r="J700" s="4">
        <v>0.22</v>
      </c>
      <c r="K700" s="4">
        <v>0.27</v>
      </c>
      <c r="L700" s="4">
        <v>0.35</v>
      </c>
      <c r="M700" s="4">
        <v>28</v>
      </c>
    </row>
    <row r="701" spans="1:13" x14ac:dyDescent="0.2">
      <c r="A701" s="3">
        <v>37438</v>
      </c>
      <c r="B701" t="s">
        <v>8534</v>
      </c>
      <c r="C701" t="s">
        <v>3120</v>
      </c>
      <c r="D701" t="s">
        <v>8535</v>
      </c>
      <c r="E701" t="s">
        <v>3119</v>
      </c>
      <c r="F701" s="4">
        <v>0.50489285714285703</v>
      </c>
      <c r="G701" s="4">
        <v>0.505</v>
      </c>
      <c r="H701" s="4">
        <v>0.111746849913581</v>
      </c>
      <c r="I701" s="4">
        <v>0.78</v>
      </c>
      <c r="J701" s="4">
        <v>0.27</v>
      </c>
      <c r="K701" s="4">
        <v>0.42749999999999999</v>
      </c>
      <c r="L701" s="4">
        <v>0.57999999999999996</v>
      </c>
      <c r="M701" s="4">
        <v>28</v>
      </c>
    </row>
    <row r="702" spans="1:13" x14ac:dyDescent="0.2">
      <c r="A702" s="3">
        <v>37438</v>
      </c>
      <c r="B702" t="s">
        <v>8542</v>
      </c>
      <c r="C702" t="s">
        <v>3123</v>
      </c>
      <c r="D702" t="s">
        <v>8543</v>
      </c>
      <c r="E702" t="s">
        <v>3122</v>
      </c>
      <c r="F702" s="4">
        <v>0.29039285714285701</v>
      </c>
      <c r="G702" s="4">
        <v>0.28000000000000003</v>
      </c>
      <c r="H702" s="4">
        <v>5.92035655118184E-2</v>
      </c>
      <c r="I702" s="4">
        <v>0.4</v>
      </c>
      <c r="J702" s="4">
        <v>0.18</v>
      </c>
      <c r="K702" s="4">
        <v>0.25</v>
      </c>
      <c r="L702" s="4">
        <v>0.32250000000000001</v>
      </c>
      <c r="M702" s="4">
        <v>28</v>
      </c>
    </row>
    <row r="703" spans="1:13" x14ac:dyDescent="0.2">
      <c r="A703" s="3">
        <v>37438</v>
      </c>
      <c r="B703" t="s">
        <v>8550</v>
      </c>
      <c r="C703" t="s">
        <v>3126</v>
      </c>
      <c r="D703" t="s">
        <v>8551</v>
      </c>
      <c r="E703" t="s">
        <v>3125</v>
      </c>
      <c r="F703" s="4">
        <v>0.35496428571428601</v>
      </c>
      <c r="G703" s="4">
        <v>0.34</v>
      </c>
      <c r="H703" s="4">
        <v>5.4477642130175703E-2</v>
      </c>
      <c r="I703" s="4">
        <v>0.45</v>
      </c>
      <c r="J703" s="4">
        <v>0.26</v>
      </c>
      <c r="K703" s="4">
        <v>0.3175</v>
      </c>
      <c r="L703" s="4">
        <v>0.4</v>
      </c>
      <c r="M703" s="4">
        <v>28</v>
      </c>
    </row>
    <row r="704" spans="1:13" x14ac:dyDescent="0.2">
      <c r="A704" s="3">
        <v>37438</v>
      </c>
      <c r="B704" t="s">
        <v>8552</v>
      </c>
      <c r="C704" t="s">
        <v>3129</v>
      </c>
      <c r="D704" t="s">
        <v>8553</v>
      </c>
      <c r="E704" t="s">
        <v>3128</v>
      </c>
      <c r="F704" s="4">
        <v>0.73</v>
      </c>
      <c r="G704" s="4">
        <v>0.73</v>
      </c>
      <c r="H704" s="4"/>
      <c r="I704" s="4">
        <v>0.73</v>
      </c>
      <c r="J704" s="4">
        <v>0.73</v>
      </c>
      <c r="K704" s="4">
        <v>0.73</v>
      </c>
      <c r="L704" s="4">
        <v>0.73</v>
      </c>
      <c r="M704" s="4">
        <v>1</v>
      </c>
    </row>
    <row r="705" spans="1:13" x14ac:dyDescent="0.2">
      <c r="A705" s="3">
        <v>37438</v>
      </c>
      <c r="B705" t="s">
        <v>8526</v>
      </c>
      <c r="C705" t="s">
        <v>3087</v>
      </c>
      <c r="D705" t="s">
        <v>8527</v>
      </c>
      <c r="E705" t="s">
        <v>3086</v>
      </c>
      <c r="F705" s="4">
        <v>3.9794499999999999</v>
      </c>
      <c r="G705" s="4">
        <v>4.0049999999999999</v>
      </c>
      <c r="H705" s="4">
        <v>0.33714083813273399</v>
      </c>
      <c r="I705" s="4">
        <v>4.5999999999999996</v>
      </c>
      <c r="J705" s="4">
        <v>3.15</v>
      </c>
      <c r="K705" s="4">
        <v>3.89</v>
      </c>
      <c r="L705" s="4">
        <v>4.1524999999999999</v>
      </c>
      <c r="M705" s="4">
        <v>20</v>
      </c>
    </row>
    <row r="706" spans="1:13" x14ac:dyDescent="0.2">
      <c r="A706" s="3">
        <v>37438</v>
      </c>
      <c r="B706" t="s">
        <v>8580</v>
      </c>
      <c r="C706" t="s">
        <v>3153</v>
      </c>
      <c r="D706" t="s">
        <v>8581</v>
      </c>
      <c r="E706" t="s">
        <v>3152</v>
      </c>
      <c r="F706" s="4">
        <v>0.146684210526316</v>
      </c>
      <c r="G706" s="4">
        <v>0.14000000000000001</v>
      </c>
      <c r="H706" s="4">
        <v>4.1925930230955998E-2</v>
      </c>
      <c r="I706" s="4">
        <v>0.22</v>
      </c>
      <c r="J706" s="4">
        <v>0.05</v>
      </c>
      <c r="K706" s="4">
        <v>0.12</v>
      </c>
      <c r="L706" s="4">
        <v>0.17</v>
      </c>
      <c r="M706" s="4">
        <v>19</v>
      </c>
    </row>
    <row r="707" spans="1:13" x14ac:dyDescent="0.2">
      <c r="A707" s="3">
        <v>37438</v>
      </c>
      <c r="B707" t="s">
        <v>10031</v>
      </c>
      <c r="C707" t="s">
        <v>4324</v>
      </c>
      <c r="D707" t="s">
        <v>10032</v>
      </c>
      <c r="E707" t="s">
        <v>4323</v>
      </c>
      <c r="F707" s="4">
        <v>2.51857142857143</v>
      </c>
      <c r="G707" s="4">
        <v>2.5499999999999998</v>
      </c>
      <c r="H707" s="4">
        <v>0.33603035892074101</v>
      </c>
      <c r="I707" s="4">
        <v>3</v>
      </c>
      <c r="J707" s="4">
        <v>1.5</v>
      </c>
      <c r="K707" s="4">
        <v>2.4</v>
      </c>
      <c r="L707" s="4">
        <v>2.7050000000000001</v>
      </c>
      <c r="M707" s="4">
        <v>28</v>
      </c>
    </row>
    <row r="708" spans="1:13" x14ac:dyDescent="0.2">
      <c r="A708" s="3">
        <v>37438</v>
      </c>
      <c r="B708" t="s">
        <v>8564</v>
      </c>
      <c r="C708" t="s">
        <v>3939</v>
      </c>
      <c r="D708" t="s">
        <v>8565</v>
      </c>
      <c r="E708" t="s">
        <v>3947</v>
      </c>
      <c r="F708" s="4">
        <v>9.7260821428571393</v>
      </c>
      <c r="G708" s="4">
        <v>9.73</v>
      </c>
      <c r="H708" s="4">
        <v>7.8885688762502404E-2</v>
      </c>
      <c r="I708" s="4">
        <v>9.85</v>
      </c>
      <c r="J708" s="4">
        <v>9.59</v>
      </c>
      <c r="K708" s="4">
        <v>9.6649999999999991</v>
      </c>
      <c r="L708" s="4">
        <v>9.7913750000000004</v>
      </c>
      <c r="M708" s="4">
        <v>28</v>
      </c>
    </row>
    <row r="709" spans="1:13" x14ac:dyDescent="0.2">
      <c r="A709" s="3">
        <v>37438</v>
      </c>
      <c r="B709" t="s">
        <v>8574</v>
      </c>
      <c r="C709" t="s">
        <v>3942</v>
      </c>
      <c r="D709" t="s">
        <v>8575</v>
      </c>
      <c r="E709" t="s">
        <v>3949</v>
      </c>
      <c r="F709" s="4">
        <v>9.7465178571428606</v>
      </c>
      <c r="G709" s="4">
        <v>9.77</v>
      </c>
      <c r="H709" s="4">
        <v>0.111582678376873</v>
      </c>
      <c r="I709" s="4">
        <v>9.9499999999999993</v>
      </c>
      <c r="J709" s="4">
        <v>9.51</v>
      </c>
      <c r="K709" s="4">
        <v>9.6612500000000008</v>
      </c>
      <c r="L709" s="4">
        <v>9.8025000000000002</v>
      </c>
      <c r="M709" s="4">
        <v>28</v>
      </c>
    </row>
    <row r="710" spans="1:13" x14ac:dyDescent="0.2">
      <c r="A710" s="3">
        <v>37438</v>
      </c>
      <c r="B710" t="s">
        <v>8582</v>
      </c>
      <c r="C710" t="s">
        <v>3952</v>
      </c>
      <c r="D710" t="s">
        <v>8583</v>
      </c>
      <c r="E710" t="s">
        <v>3951</v>
      </c>
      <c r="F710" s="4">
        <v>9.8095321428571403</v>
      </c>
      <c r="G710" s="4">
        <v>9.81</v>
      </c>
      <c r="H710" s="4">
        <v>0.17027838655734101</v>
      </c>
      <c r="I710" s="4">
        <v>10.199999999999999</v>
      </c>
      <c r="J710" s="4">
        <v>9.49</v>
      </c>
      <c r="K710" s="4">
        <v>9.7100500000000007</v>
      </c>
      <c r="L710" s="4">
        <v>9.9</v>
      </c>
      <c r="M710" s="4">
        <v>28</v>
      </c>
    </row>
    <row r="711" spans="1:13" x14ac:dyDescent="0.2">
      <c r="A711" s="3">
        <v>37438</v>
      </c>
      <c r="B711" t="s">
        <v>8448</v>
      </c>
      <c r="C711" t="s">
        <v>3936</v>
      </c>
      <c r="D711" t="s">
        <v>8449</v>
      </c>
      <c r="E711" t="s">
        <v>3935</v>
      </c>
      <c r="F711" s="4">
        <v>9.8614827586206903</v>
      </c>
      <c r="G711" s="4">
        <v>9.8699999999999992</v>
      </c>
      <c r="H711" s="4">
        <v>0.19577910487691</v>
      </c>
      <c r="I711" s="4">
        <v>10.3</v>
      </c>
      <c r="J711" s="4">
        <v>9.5</v>
      </c>
      <c r="K711" s="4">
        <v>9.6999999999999993</v>
      </c>
      <c r="L711" s="4">
        <v>10</v>
      </c>
      <c r="M711" s="4">
        <v>29</v>
      </c>
    </row>
    <row r="712" spans="1:13" x14ac:dyDescent="0.2">
      <c r="A712" s="3">
        <v>37438</v>
      </c>
      <c r="B712" t="s">
        <v>8512</v>
      </c>
      <c r="C712" t="s">
        <v>3939</v>
      </c>
      <c r="D712" t="s">
        <v>8513</v>
      </c>
      <c r="E712" t="s">
        <v>3938</v>
      </c>
      <c r="F712" s="4">
        <v>10.252333333333301</v>
      </c>
      <c r="G712" s="4">
        <v>10.25</v>
      </c>
      <c r="H712" s="4">
        <v>0.29500860482887098</v>
      </c>
      <c r="I712" s="4">
        <v>10.81</v>
      </c>
      <c r="J712" s="4">
        <v>9.6999999999999993</v>
      </c>
      <c r="K712" s="4">
        <v>10.050000000000001</v>
      </c>
      <c r="L712" s="4">
        <v>10.474</v>
      </c>
      <c r="M712" s="4">
        <v>27</v>
      </c>
    </row>
    <row r="713" spans="1:13" x14ac:dyDescent="0.2">
      <c r="A713" s="3">
        <v>37438</v>
      </c>
      <c r="B713" t="s">
        <v>10019</v>
      </c>
      <c r="C713" t="s">
        <v>3579</v>
      </c>
      <c r="D713" t="s">
        <v>10020</v>
      </c>
      <c r="E713" t="s">
        <v>3578</v>
      </c>
      <c r="F713" s="4">
        <v>2.6</v>
      </c>
      <c r="G713" s="4">
        <v>2.6</v>
      </c>
      <c r="H713" s="4"/>
      <c r="I713" s="4">
        <v>2.6</v>
      </c>
      <c r="J713" s="4">
        <v>2.6</v>
      </c>
      <c r="K713" s="4">
        <v>2.6</v>
      </c>
      <c r="L713" s="4">
        <v>2.6</v>
      </c>
      <c r="M713" s="4">
        <v>1</v>
      </c>
    </row>
    <row r="714" spans="1:13" x14ac:dyDescent="0.2">
      <c r="A714" s="3">
        <v>37438</v>
      </c>
      <c r="B714" t="s">
        <v>10035</v>
      </c>
      <c r="C714" t="s">
        <v>3582</v>
      </c>
      <c r="D714" t="s">
        <v>10036</v>
      </c>
      <c r="E714" t="s">
        <v>3581</v>
      </c>
      <c r="F714" s="4">
        <v>3.9744827586206899</v>
      </c>
      <c r="G714" s="4">
        <v>4.3</v>
      </c>
      <c r="H714" s="4">
        <v>1.07761836011144</v>
      </c>
      <c r="I714" s="4">
        <v>5.6</v>
      </c>
      <c r="J714" s="4">
        <v>1.2</v>
      </c>
      <c r="K714" s="4">
        <v>3.5</v>
      </c>
      <c r="L714" s="4">
        <v>4.7</v>
      </c>
      <c r="M714" s="4">
        <v>29</v>
      </c>
    </row>
    <row r="715" spans="1:13" x14ac:dyDescent="0.2">
      <c r="A715" s="3">
        <v>37438</v>
      </c>
      <c r="B715" t="s">
        <v>10037</v>
      </c>
      <c r="C715" t="s">
        <v>3591</v>
      </c>
      <c r="D715" t="s">
        <v>10038</v>
      </c>
      <c r="E715" t="s">
        <v>3590</v>
      </c>
      <c r="F715" s="4">
        <v>1.4262068965517201</v>
      </c>
      <c r="G715" s="4">
        <v>1.4</v>
      </c>
      <c r="H715" s="4">
        <v>0.76944049149413696</v>
      </c>
      <c r="I715" s="4">
        <v>3</v>
      </c>
      <c r="J715" s="4">
        <v>-0.45</v>
      </c>
      <c r="K715" s="4">
        <v>1</v>
      </c>
      <c r="L715" s="4">
        <v>2</v>
      </c>
      <c r="M715" s="4">
        <v>29</v>
      </c>
    </row>
    <row r="716" spans="1:13" x14ac:dyDescent="0.2">
      <c r="A716" s="3">
        <v>37438</v>
      </c>
      <c r="B716" t="s">
        <v>10039</v>
      </c>
      <c r="C716" t="s">
        <v>3594</v>
      </c>
      <c r="D716" t="s">
        <v>10040</v>
      </c>
      <c r="E716" t="s">
        <v>3593</v>
      </c>
      <c r="F716" s="4">
        <v>2.7548275862069</v>
      </c>
      <c r="G716" s="4">
        <v>2.84</v>
      </c>
      <c r="H716" s="4">
        <v>0.59742076993914395</v>
      </c>
      <c r="I716" s="4">
        <v>3.7</v>
      </c>
      <c r="J716" s="4">
        <v>1.1000000000000001</v>
      </c>
      <c r="K716" s="4">
        <v>2.2999999999999998</v>
      </c>
      <c r="L716" s="4">
        <v>3.2</v>
      </c>
      <c r="M716" s="4">
        <v>29</v>
      </c>
    </row>
    <row r="717" spans="1:13" x14ac:dyDescent="0.2">
      <c r="A717" s="3">
        <v>37438</v>
      </c>
      <c r="B717" t="s">
        <v>10041</v>
      </c>
      <c r="C717" t="s">
        <v>3597</v>
      </c>
      <c r="D717" t="s">
        <v>10042</v>
      </c>
      <c r="E717" t="s">
        <v>3596</v>
      </c>
      <c r="F717" s="4">
        <v>4.0534482758620696</v>
      </c>
      <c r="G717" s="4">
        <v>4.04</v>
      </c>
      <c r="H717" s="4">
        <v>0.86708986130977606</v>
      </c>
      <c r="I717" s="4">
        <v>6.46</v>
      </c>
      <c r="J717" s="4">
        <v>1.8</v>
      </c>
      <c r="K717" s="4">
        <v>3.8</v>
      </c>
      <c r="L717" s="4">
        <v>4.2</v>
      </c>
      <c r="M717" s="4">
        <v>29</v>
      </c>
    </row>
    <row r="718" spans="1:13" x14ac:dyDescent="0.2">
      <c r="A718" s="3">
        <v>37469</v>
      </c>
      <c r="B718" t="s">
        <v>8482</v>
      </c>
      <c r="C718" t="s">
        <v>3918</v>
      </c>
      <c r="D718" t="s">
        <v>8483</v>
      </c>
      <c r="E718" t="s">
        <v>3917</v>
      </c>
      <c r="F718" s="4">
        <v>7.4979310344827601</v>
      </c>
      <c r="G718" s="4">
        <v>7.5</v>
      </c>
      <c r="H718" s="4">
        <v>0.62057795245552505</v>
      </c>
      <c r="I718" s="4">
        <v>9.08</v>
      </c>
      <c r="J718" s="4">
        <v>6.5</v>
      </c>
      <c r="K718" s="4">
        <v>7.2</v>
      </c>
      <c r="L718" s="4">
        <v>7.6</v>
      </c>
      <c r="M718" s="4">
        <v>29</v>
      </c>
    </row>
    <row r="719" spans="1:13" x14ac:dyDescent="0.2">
      <c r="A719" s="3">
        <v>37469</v>
      </c>
      <c r="B719" t="s">
        <v>8502</v>
      </c>
      <c r="C719" t="s">
        <v>3921</v>
      </c>
      <c r="D719" t="s">
        <v>8503</v>
      </c>
      <c r="E719" t="s">
        <v>3920</v>
      </c>
      <c r="F719" s="4">
        <v>7.6306896551724099</v>
      </c>
      <c r="G719" s="4">
        <v>7.49</v>
      </c>
      <c r="H719" s="4">
        <v>0.91837562745504497</v>
      </c>
      <c r="I719" s="4">
        <v>10</v>
      </c>
      <c r="J719" s="4">
        <v>6.03</v>
      </c>
      <c r="K719" s="4">
        <v>7</v>
      </c>
      <c r="L719" s="4">
        <v>8</v>
      </c>
      <c r="M719" s="4">
        <v>29</v>
      </c>
    </row>
    <row r="720" spans="1:13" x14ac:dyDescent="0.2">
      <c r="A720" s="3">
        <v>37469</v>
      </c>
      <c r="B720" t="s">
        <v>8584</v>
      </c>
      <c r="C720" t="s">
        <v>3081</v>
      </c>
      <c r="D720" t="s">
        <v>8585</v>
      </c>
      <c r="E720" t="s">
        <v>3080</v>
      </c>
      <c r="F720" s="4">
        <v>3.9656551724137898</v>
      </c>
      <c r="G720" s="4">
        <v>4.0599999999999996</v>
      </c>
      <c r="H720" s="4">
        <v>0.46527290577390201</v>
      </c>
      <c r="I720" s="4">
        <v>4.7</v>
      </c>
      <c r="J720" s="4">
        <v>3.09</v>
      </c>
      <c r="K720" s="4">
        <v>3.62</v>
      </c>
      <c r="L720" s="4">
        <v>4.28</v>
      </c>
      <c r="M720" s="4">
        <v>29</v>
      </c>
    </row>
    <row r="721" spans="1:13" x14ac:dyDescent="0.2">
      <c r="A721" s="3">
        <v>37469</v>
      </c>
      <c r="B721" t="s">
        <v>8410</v>
      </c>
      <c r="C721" t="s">
        <v>3072</v>
      </c>
      <c r="D721" t="s">
        <v>8411</v>
      </c>
      <c r="E721" t="s">
        <v>3071</v>
      </c>
      <c r="F721" s="4">
        <v>4.9474137931034496</v>
      </c>
      <c r="G721" s="4">
        <v>4.9400000000000004</v>
      </c>
      <c r="H721" s="4">
        <v>0.17634493739773999</v>
      </c>
      <c r="I721" s="4">
        <v>5.34</v>
      </c>
      <c r="J721" s="4">
        <v>4.5</v>
      </c>
      <c r="K721" s="4">
        <v>4.84</v>
      </c>
      <c r="L721" s="4">
        <v>5.03</v>
      </c>
      <c r="M721" s="4">
        <v>29</v>
      </c>
    </row>
    <row r="722" spans="1:13" x14ac:dyDescent="0.2">
      <c r="A722" s="3">
        <v>37469</v>
      </c>
      <c r="B722" t="s">
        <v>8494</v>
      </c>
      <c r="C722" t="s">
        <v>3075</v>
      </c>
      <c r="D722" t="s">
        <v>8495</v>
      </c>
      <c r="E722" t="s">
        <v>3074</v>
      </c>
      <c r="F722" s="4">
        <v>3.8950689655172401</v>
      </c>
      <c r="G722" s="4">
        <v>3.96</v>
      </c>
      <c r="H722" s="4">
        <v>0.36576260168062202</v>
      </c>
      <c r="I722" s="4">
        <v>4.5</v>
      </c>
      <c r="J722" s="4">
        <v>3</v>
      </c>
      <c r="K722" s="4">
        <v>3.74</v>
      </c>
      <c r="L722" s="4">
        <v>4.04</v>
      </c>
      <c r="M722" s="4">
        <v>29</v>
      </c>
    </row>
    <row r="723" spans="1:13" x14ac:dyDescent="0.2">
      <c r="A723" s="3">
        <v>37469</v>
      </c>
      <c r="B723" t="s">
        <v>8568</v>
      </c>
      <c r="C723" t="s">
        <v>3078</v>
      </c>
      <c r="D723" t="s">
        <v>8569</v>
      </c>
      <c r="E723" t="s">
        <v>3077</v>
      </c>
      <c r="F723" s="4">
        <v>3.5465925925925901</v>
      </c>
      <c r="G723" s="4">
        <v>3.5</v>
      </c>
      <c r="H723" s="4">
        <v>0.57044754759609995</v>
      </c>
      <c r="I723" s="4">
        <v>5.48</v>
      </c>
      <c r="J723" s="4">
        <v>2.23</v>
      </c>
      <c r="K723" s="4">
        <v>3.3</v>
      </c>
      <c r="L723" s="4">
        <v>3.7</v>
      </c>
      <c r="M723" s="4">
        <v>27</v>
      </c>
    </row>
    <row r="724" spans="1:13" x14ac:dyDescent="0.2">
      <c r="A724" s="3">
        <v>37469</v>
      </c>
      <c r="B724" t="s">
        <v>8560</v>
      </c>
      <c r="C724" t="s">
        <v>3129</v>
      </c>
      <c r="D724" t="s">
        <v>8561</v>
      </c>
      <c r="E724" t="s">
        <v>3128</v>
      </c>
      <c r="F724" s="4">
        <v>0.57903448275862102</v>
      </c>
      <c r="G724" s="4">
        <v>0.56999999999999995</v>
      </c>
      <c r="H724" s="4">
        <v>0.111579082383822</v>
      </c>
      <c r="I724" s="4">
        <v>0.82</v>
      </c>
      <c r="J724" s="4">
        <v>0.38</v>
      </c>
      <c r="K724" s="4">
        <v>0.51</v>
      </c>
      <c r="L724" s="4">
        <v>0.65</v>
      </c>
      <c r="M724" s="4">
        <v>29</v>
      </c>
    </row>
    <row r="725" spans="1:13" x14ac:dyDescent="0.2">
      <c r="A725" s="3">
        <v>37469</v>
      </c>
      <c r="B725" t="s">
        <v>8570</v>
      </c>
      <c r="C725" t="s">
        <v>3132</v>
      </c>
      <c r="D725" t="s">
        <v>8571</v>
      </c>
      <c r="E725" t="s">
        <v>3131</v>
      </c>
      <c r="F725" s="4">
        <v>0.27475862068965501</v>
      </c>
      <c r="G725" s="4">
        <v>0.3</v>
      </c>
      <c r="H725" s="4">
        <v>0.149669553916146</v>
      </c>
      <c r="I725" s="4">
        <v>0.47</v>
      </c>
      <c r="J725" s="4">
        <v>-0.14000000000000001</v>
      </c>
      <c r="K725" s="4">
        <v>0.21</v>
      </c>
      <c r="L725" s="4">
        <v>0.39</v>
      </c>
      <c r="M725" s="4">
        <v>29</v>
      </c>
    </row>
    <row r="726" spans="1:13" x14ac:dyDescent="0.2">
      <c r="A726" s="3">
        <v>37469</v>
      </c>
      <c r="B726" t="s">
        <v>8578</v>
      </c>
      <c r="C726" t="s">
        <v>3135</v>
      </c>
      <c r="D726" t="s">
        <v>8579</v>
      </c>
      <c r="E726" t="s">
        <v>3134</v>
      </c>
      <c r="F726" s="4">
        <v>0.31862068965517198</v>
      </c>
      <c r="G726" s="4">
        <v>0.3</v>
      </c>
      <c r="H726" s="4">
        <v>9.8442301372465804E-2</v>
      </c>
      <c r="I726" s="4">
        <v>0.6</v>
      </c>
      <c r="J726" s="4">
        <v>0.16</v>
      </c>
      <c r="K726" s="4">
        <v>0.24</v>
      </c>
      <c r="L726" s="4">
        <v>0.36</v>
      </c>
      <c r="M726" s="4">
        <v>29</v>
      </c>
    </row>
    <row r="727" spans="1:13" x14ac:dyDescent="0.2">
      <c r="A727" s="3">
        <v>37469</v>
      </c>
      <c r="B727" t="s">
        <v>8586</v>
      </c>
      <c r="C727" t="s">
        <v>3138</v>
      </c>
      <c r="D727" t="s">
        <v>8587</v>
      </c>
      <c r="E727" t="s">
        <v>3137</v>
      </c>
      <c r="F727" s="4">
        <v>0.27834482758620699</v>
      </c>
      <c r="G727" s="4">
        <v>0.27</v>
      </c>
      <c r="H727" s="4">
        <v>9.7553017036916503E-2</v>
      </c>
      <c r="I727" s="4">
        <v>0.5</v>
      </c>
      <c r="J727" s="4">
        <v>0.09</v>
      </c>
      <c r="K727" s="4">
        <v>0.21</v>
      </c>
      <c r="L727" s="4">
        <v>0.35</v>
      </c>
      <c r="M727" s="4">
        <v>29</v>
      </c>
    </row>
    <row r="728" spans="1:13" x14ac:dyDescent="0.2">
      <c r="A728" s="3">
        <v>37469</v>
      </c>
      <c r="B728" t="s">
        <v>8524</v>
      </c>
      <c r="C728" t="s">
        <v>3114</v>
      </c>
      <c r="D728" t="s">
        <v>8525</v>
      </c>
      <c r="E728" t="s">
        <v>3113</v>
      </c>
      <c r="F728" s="4">
        <v>0.374068965517241</v>
      </c>
      <c r="G728" s="4">
        <v>0.38</v>
      </c>
      <c r="H728" s="4">
        <v>5.4341467351292798E-2</v>
      </c>
      <c r="I728" s="4">
        <v>0.49</v>
      </c>
      <c r="J728" s="4">
        <v>0.26</v>
      </c>
      <c r="K728" s="4">
        <v>0.34</v>
      </c>
      <c r="L728" s="4">
        <v>0.41</v>
      </c>
      <c r="M728" s="4">
        <v>29</v>
      </c>
    </row>
    <row r="729" spans="1:13" x14ac:dyDescent="0.2">
      <c r="A729" s="3">
        <v>37469</v>
      </c>
      <c r="B729" t="s">
        <v>8534</v>
      </c>
      <c r="C729" t="s">
        <v>3117</v>
      </c>
      <c r="D729" t="s">
        <v>8535</v>
      </c>
      <c r="E729" t="s">
        <v>3116</v>
      </c>
      <c r="F729" s="4">
        <v>0.49637931034482802</v>
      </c>
      <c r="G729" s="4">
        <v>0.49</v>
      </c>
      <c r="H729" s="4">
        <v>9.1796519461370005E-2</v>
      </c>
      <c r="I729" s="4">
        <v>0.66</v>
      </c>
      <c r="J729" s="4">
        <v>0.3</v>
      </c>
      <c r="K729" s="4">
        <v>0.44</v>
      </c>
      <c r="L729" s="4">
        <v>0.56999999999999995</v>
      </c>
      <c r="M729" s="4">
        <v>29</v>
      </c>
    </row>
    <row r="730" spans="1:13" x14ac:dyDescent="0.2">
      <c r="A730" s="3">
        <v>37469</v>
      </c>
      <c r="B730" t="s">
        <v>8542</v>
      </c>
      <c r="C730" t="s">
        <v>3120</v>
      </c>
      <c r="D730" t="s">
        <v>8543</v>
      </c>
      <c r="E730" t="s">
        <v>3119</v>
      </c>
      <c r="F730" s="4">
        <v>0.295206896551724</v>
      </c>
      <c r="G730" s="4">
        <v>0.3</v>
      </c>
      <c r="H730" s="4">
        <v>6.2006554555802999E-2</v>
      </c>
      <c r="I730" s="4">
        <v>0.4</v>
      </c>
      <c r="J730" s="4">
        <v>0.18</v>
      </c>
      <c r="K730" s="4">
        <v>0.25</v>
      </c>
      <c r="L730" s="4">
        <v>0.34</v>
      </c>
      <c r="M730" s="4">
        <v>29</v>
      </c>
    </row>
    <row r="731" spans="1:13" x14ac:dyDescent="0.2">
      <c r="A731" s="3">
        <v>37469</v>
      </c>
      <c r="B731" t="s">
        <v>8550</v>
      </c>
      <c r="C731" t="s">
        <v>3123</v>
      </c>
      <c r="D731" t="s">
        <v>8551</v>
      </c>
      <c r="E731" t="s">
        <v>3122</v>
      </c>
      <c r="F731" s="4">
        <v>0.34479310344827602</v>
      </c>
      <c r="G731" s="4">
        <v>0.34</v>
      </c>
      <c r="H731" s="4">
        <v>5.3630601146270399E-2</v>
      </c>
      <c r="I731" s="4">
        <v>0.45</v>
      </c>
      <c r="J731" s="4">
        <v>0.22</v>
      </c>
      <c r="K731" s="4">
        <v>0.31</v>
      </c>
      <c r="L731" s="4">
        <v>0.39</v>
      </c>
      <c r="M731" s="4">
        <v>29</v>
      </c>
    </row>
    <row r="732" spans="1:13" x14ac:dyDescent="0.2">
      <c r="A732" s="3">
        <v>37469</v>
      </c>
      <c r="B732" t="s">
        <v>8552</v>
      </c>
      <c r="C732" t="s">
        <v>3126</v>
      </c>
      <c r="D732" t="s">
        <v>8553</v>
      </c>
      <c r="E732" t="s">
        <v>3125</v>
      </c>
      <c r="F732" s="4">
        <v>0.81</v>
      </c>
      <c r="G732" s="4">
        <v>0.81</v>
      </c>
      <c r="H732" s="4"/>
      <c r="I732" s="4">
        <v>0.81</v>
      </c>
      <c r="J732" s="4">
        <v>0.81</v>
      </c>
      <c r="K732" s="4">
        <v>0.81</v>
      </c>
      <c r="L732" s="4">
        <v>0.81</v>
      </c>
      <c r="M732" s="4">
        <v>1</v>
      </c>
    </row>
    <row r="733" spans="1:13" x14ac:dyDescent="0.2">
      <c r="A733" s="3">
        <v>37469</v>
      </c>
      <c r="B733" t="s">
        <v>8526</v>
      </c>
      <c r="C733" t="s">
        <v>3087</v>
      </c>
      <c r="D733" t="s">
        <v>8527</v>
      </c>
      <c r="E733" t="s">
        <v>3086</v>
      </c>
      <c r="F733" s="4">
        <v>4.0750909090909104</v>
      </c>
      <c r="G733" s="4">
        <v>4.0209999999999999</v>
      </c>
      <c r="H733" s="4">
        <v>0.259359450715266</v>
      </c>
      <c r="I733" s="4">
        <v>4.6100000000000003</v>
      </c>
      <c r="J733" s="4">
        <v>3.58</v>
      </c>
      <c r="K733" s="4">
        <v>3.9049999999999998</v>
      </c>
      <c r="L733" s="4">
        <v>4.1325000000000003</v>
      </c>
      <c r="M733" s="4">
        <v>22</v>
      </c>
    </row>
    <row r="734" spans="1:13" x14ac:dyDescent="0.2">
      <c r="A734" s="3">
        <v>37469</v>
      </c>
      <c r="B734" t="s">
        <v>8588</v>
      </c>
      <c r="C734" t="s">
        <v>3153</v>
      </c>
      <c r="D734" t="s">
        <v>8589</v>
      </c>
      <c r="E734" t="s">
        <v>3152</v>
      </c>
      <c r="F734" s="4">
        <v>0.266809523809524</v>
      </c>
      <c r="G734" s="4">
        <v>0.27</v>
      </c>
      <c r="H734" s="4">
        <v>6.20061440888071E-2</v>
      </c>
      <c r="I734" s="4">
        <v>0.42</v>
      </c>
      <c r="J734" s="4">
        <v>0.16</v>
      </c>
      <c r="K734" s="4">
        <v>0.22</v>
      </c>
      <c r="L734" s="4">
        <v>0.28000000000000003</v>
      </c>
      <c r="M734" s="4">
        <v>21</v>
      </c>
    </row>
    <row r="735" spans="1:13" x14ac:dyDescent="0.2">
      <c r="A735" s="3">
        <v>37469</v>
      </c>
      <c r="B735" t="s">
        <v>10031</v>
      </c>
      <c r="C735" t="s">
        <v>4324</v>
      </c>
      <c r="D735" t="s">
        <v>10032</v>
      </c>
      <c r="E735" t="s">
        <v>4323</v>
      </c>
      <c r="F735" s="4">
        <v>2.41034482758621</v>
      </c>
      <c r="G735" s="4">
        <v>2.5</v>
      </c>
      <c r="H735" s="4">
        <v>0.28951292542846502</v>
      </c>
      <c r="I735" s="4">
        <v>3</v>
      </c>
      <c r="J735" s="4">
        <v>2</v>
      </c>
      <c r="K735" s="4">
        <v>2.2000000000000002</v>
      </c>
      <c r="L735" s="4">
        <v>2.5</v>
      </c>
      <c r="M735" s="4">
        <v>29</v>
      </c>
    </row>
    <row r="736" spans="1:13" x14ac:dyDescent="0.2">
      <c r="A736" s="3">
        <v>37469</v>
      </c>
      <c r="B736" t="s">
        <v>10043</v>
      </c>
      <c r="C736" t="s">
        <v>4327</v>
      </c>
      <c r="D736" t="s">
        <v>10044</v>
      </c>
      <c r="E736" t="s">
        <v>4326</v>
      </c>
      <c r="F736" s="4">
        <v>3.19259259259259</v>
      </c>
      <c r="G736" s="4">
        <v>3.2</v>
      </c>
      <c r="H736" s="4">
        <v>0.39411627133072702</v>
      </c>
      <c r="I736" s="4">
        <v>4</v>
      </c>
      <c r="J736" s="4">
        <v>2.5</v>
      </c>
      <c r="K736" s="4">
        <v>3.05</v>
      </c>
      <c r="L736" s="4">
        <v>3.5</v>
      </c>
      <c r="M736" s="4">
        <v>27</v>
      </c>
    </row>
    <row r="737" spans="1:13" x14ac:dyDescent="0.2">
      <c r="A737" s="3">
        <v>37469</v>
      </c>
      <c r="B737" t="s">
        <v>8574</v>
      </c>
      <c r="C737" t="s">
        <v>3939</v>
      </c>
      <c r="D737" t="s">
        <v>8575</v>
      </c>
      <c r="E737" t="s">
        <v>3947</v>
      </c>
      <c r="F737" s="4">
        <v>9.8100034482758591</v>
      </c>
      <c r="G737" s="4">
        <v>9.84</v>
      </c>
      <c r="H737" s="4">
        <v>9.7243767640027207E-2</v>
      </c>
      <c r="I737" s="4">
        <v>10</v>
      </c>
      <c r="J737" s="4">
        <v>9.6</v>
      </c>
      <c r="K737" s="4">
        <v>9.75</v>
      </c>
      <c r="L737" s="4">
        <v>9.86</v>
      </c>
      <c r="M737" s="4">
        <v>29</v>
      </c>
    </row>
    <row r="738" spans="1:13" x14ac:dyDescent="0.2">
      <c r="A738" s="3">
        <v>37469</v>
      </c>
      <c r="B738" t="s">
        <v>8582</v>
      </c>
      <c r="C738" t="s">
        <v>3942</v>
      </c>
      <c r="D738" t="s">
        <v>8583</v>
      </c>
      <c r="E738" t="s">
        <v>3949</v>
      </c>
      <c r="F738" s="4">
        <v>9.8264827586206902</v>
      </c>
      <c r="G738" s="4">
        <v>9.81</v>
      </c>
      <c r="H738" s="4">
        <v>0.13704811998753699</v>
      </c>
      <c r="I738" s="4">
        <v>10.24</v>
      </c>
      <c r="J738" s="4">
        <v>9.51</v>
      </c>
      <c r="K738" s="4">
        <v>9.77</v>
      </c>
      <c r="L738" s="4">
        <v>9.9</v>
      </c>
      <c r="M738" s="4">
        <v>29</v>
      </c>
    </row>
    <row r="739" spans="1:13" x14ac:dyDescent="0.2">
      <c r="A739" s="3">
        <v>37469</v>
      </c>
      <c r="B739" t="s">
        <v>8590</v>
      </c>
      <c r="C739" t="s">
        <v>3952</v>
      </c>
      <c r="D739" t="s">
        <v>8591</v>
      </c>
      <c r="E739" t="s">
        <v>3951</v>
      </c>
      <c r="F739" s="4">
        <v>9.8449965517241402</v>
      </c>
      <c r="G739" s="4">
        <v>9.8480000000000008</v>
      </c>
      <c r="H739" s="4">
        <v>0.13836292980718301</v>
      </c>
      <c r="I739" s="4">
        <v>10.19</v>
      </c>
      <c r="J739" s="4">
        <v>9.52</v>
      </c>
      <c r="K739" s="4">
        <v>9.7799999999999994</v>
      </c>
      <c r="L739" s="4">
        <v>9.92</v>
      </c>
      <c r="M739" s="4">
        <v>29</v>
      </c>
    </row>
    <row r="740" spans="1:13" x14ac:dyDescent="0.2">
      <c r="A740" s="3">
        <v>37469</v>
      </c>
      <c r="B740" t="s">
        <v>8448</v>
      </c>
      <c r="C740" t="s">
        <v>3936</v>
      </c>
      <c r="D740" t="s">
        <v>8449</v>
      </c>
      <c r="E740" t="s">
        <v>3935</v>
      </c>
      <c r="F740" s="4">
        <v>9.8717400000000008</v>
      </c>
      <c r="G740" s="4">
        <v>9.8450000000000006</v>
      </c>
      <c r="H740" s="4">
        <v>0.16800160220910901</v>
      </c>
      <c r="I740" s="4">
        <v>10.35</v>
      </c>
      <c r="J740" s="4">
        <v>9.57</v>
      </c>
      <c r="K740" s="4">
        <v>9.7550000000000008</v>
      </c>
      <c r="L740" s="4">
        <v>9.9774999999999991</v>
      </c>
      <c r="M740" s="4">
        <v>30</v>
      </c>
    </row>
    <row r="741" spans="1:13" x14ac:dyDescent="0.2">
      <c r="A741" s="3">
        <v>37469</v>
      </c>
      <c r="B741" t="s">
        <v>8512</v>
      </c>
      <c r="C741" t="s">
        <v>3939</v>
      </c>
      <c r="D741" t="s">
        <v>8513</v>
      </c>
      <c r="E741" t="s">
        <v>3938</v>
      </c>
      <c r="F741" s="4">
        <v>10.266030000000001</v>
      </c>
      <c r="G741" s="4">
        <v>10.26</v>
      </c>
      <c r="H741" s="4">
        <v>0.23848322307796699</v>
      </c>
      <c r="I741" s="4">
        <v>10.7</v>
      </c>
      <c r="J741" s="4">
        <v>9.6999999999999993</v>
      </c>
      <c r="K741" s="4">
        <v>10.092499999999999</v>
      </c>
      <c r="L741" s="4">
        <v>10.442</v>
      </c>
      <c r="M741" s="4">
        <v>30</v>
      </c>
    </row>
    <row r="742" spans="1:13" x14ac:dyDescent="0.2">
      <c r="A742" s="3">
        <v>37469</v>
      </c>
      <c r="B742" t="s">
        <v>10019</v>
      </c>
      <c r="C742" t="s">
        <v>3579</v>
      </c>
      <c r="D742" t="s">
        <v>10020</v>
      </c>
      <c r="E742" t="s">
        <v>3578</v>
      </c>
      <c r="F742" s="4">
        <v>1.68</v>
      </c>
      <c r="G742" s="4">
        <v>1.68</v>
      </c>
      <c r="H742" s="4"/>
      <c r="I742" s="4">
        <v>1.68</v>
      </c>
      <c r="J742" s="4">
        <v>1.68</v>
      </c>
      <c r="K742" s="4">
        <v>1.68</v>
      </c>
      <c r="L742" s="4">
        <v>1.68</v>
      </c>
      <c r="M742" s="4">
        <v>1</v>
      </c>
    </row>
    <row r="743" spans="1:13" x14ac:dyDescent="0.2">
      <c r="A743" s="3">
        <v>37469</v>
      </c>
      <c r="B743" t="s">
        <v>10035</v>
      </c>
      <c r="C743" t="s">
        <v>3582</v>
      </c>
      <c r="D743" t="s">
        <v>10036</v>
      </c>
      <c r="E743" t="s">
        <v>3581</v>
      </c>
      <c r="F743" s="4">
        <v>3.7526666666666699</v>
      </c>
      <c r="G743" s="4">
        <v>3.95</v>
      </c>
      <c r="H743" s="4">
        <v>1.0322520854016699</v>
      </c>
      <c r="I743" s="4">
        <v>5.5</v>
      </c>
      <c r="J743" s="4">
        <v>1.5</v>
      </c>
      <c r="K743" s="4">
        <v>3.35</v>
      </c>
      <c r="L743" s="4">
        <v>4.5</v>
      </c>
      <c r="M743" s="4">
        <v>30</v>
      </c>
    </row>
    <row r="744" spans="1:13" x14ac:dyDescent="0.2">
      <c r="A744" s="3">
        <v>37469</v>
      </c>
      <c r="B744" t="s">
        <v>10039</v>
      </c>
      <c r="C744" t="s">
        <v>3594</v>
      </c>
      <c r="D744" t="s">
        <v>10040</v>
      </c>
      <c r="E744" t="s">
        <v>3593</v>
      </c>
      <c r="F744" s="4">
        <v>2.6126666666666698</v>
      </c>
      <c r="G744" s="4">
        <v>2.65</v>
      </c>
      <c r="H744" s="4">
        <v>0.656389987805995</v>
      </c>
      <c r="I744" s="4">
        <v>4.0999999999999996</v>
      </c>
      <c r="J744" s="4">
        <v>1.1000000000000001</v>
      </c>
      <c r="K744" s="4">
        <v>2.2774999999999999</v>
      </c>
      <c r="L744" s="4">
        <v>2.99</v>
      </c>
      <c r="M744" s="4">
        <v>30</v>
      </c>
    </row>
    <row r="745" spans="1:13" x14ac:dyDescent="0.2">
      <c r="A745" s="3">
        <v>37469</v>
      </c>
      <c r="B745" t="s">
        <v>10041</v>
      </c>
      <c r="C745" t="s">
        <v>3597</v>
      </c>
      <c r="D745" t="s">
        <v>10042</v>
      </c>
      <c r="E745" t="s">
        <v>3596</v>
      </c>
      <c r="F745" s="4">
        <v>3.87</v>
      </c>
      <c r="G745" s="4">
        <v>4</v>
      </c>
      <c r="H745" s="4">
        <v>0.93355457147990795</v>
      </c>
      <c r="I745" s="4">
        <v>6.42</v>
      </c>
      <c r="J745" s="4">
        <v>1.7</v>
      </c>
      <c r="K745" s="4">
        <v>3.6</v>
      </c>
      <c r="L745" s="4">
        <v>4.16</v>
      </c>
      <c r="M745" s="4">
        <v>30</v>
      </c>
    </row>
    <row r="746" spans="1:13" x14ac:dyDescent="0.2">
      <c r="A746" s="3">
        <v>37500</v>
      </c>
      <c r="B746" t="s">
        <v>8482</v>
      </c>
      <c r="C746" t="s">
        <v>3918</v>
      </c>
      <c r="D746" t="s">
        <v>8483</v>
      </c>
      <c r="E746" t="s">
        <v>3917</v>
      </c>
      <c r="F746" s="4">
        <v>7.68321428571429</v>
      </c>
      <c r="G746" s="4">
        <v>7.49</v>
      </c>
      <c r="H746" s="4">
        <v>0.793851621416368</v>
      </c>
      <c r="I746" s="4">
        <v>9.74</v>
      </c>
      <c r="J746" s="4">
        <v>6.5</v>
      </c>
      <c r="K746" s="4">
        <v>7.1624999999999996</v>
      </c>
      <c r="L746" s="4">
        <v>7.9725000000000001</v>
      </c>
      <c r="M746" s="4">
        <v>28</v>
      </c>
    </row>
    <row r="747" spans="1:13" x14ac:dyDescent="0.2">
      <c r="A747" s="3">
        <v>37500</v>
      </c>
      <c r="B747" t="s">
        <v>8502</v>
      </c>
      <c r="C747" t="s">
        <v>3921</v>
      </c>
      <c r="D747" t="s">
        <v>8503</v>
      </c>
      <c r="E747" t="s">
        <v>3920</v>
      </c>
      <c r="F747" s="4">
        <v>7.56678571428571</v>
      </c>
      <c r="G747" s="4">
        <v>7.49</v>
      </c>
      <c r="H747" s="4">
        <v>0.99907013645996701</v>
      </c>
      <c r="I747" s="4">
        <v>9.5</v>
      </c>
      <c r="J747" s="4">
        <v>5.85</v>
      </c>
      <c r="K747" s="4">
        <v>6.8</v>
      </c>
      <c r="L747" s="4">
        <v>8.0274999999999999</v>
      </c>
      <c r="M747" s="4">
        <v>28</v>
      </c>
    </row>
    <row r="748" spans="1:13" x14ac:dyDescent="0.2">
      <c r="A748" s="3">
        <v>37500</v>
      </c>
      <c r="B748" t="s">
        <v>8592</v>
      </c>
      <c r="C748" t="s">
        <v>3081</v>
      </c>
      <c r="D748" t="s">
        <v>8593</v>
      </c>
      <c r="E748" t="s">
        <v>3080</v>
      </c>
      <c r="F748" s="4">
        <v>4.0492068965517198</v>
      </c>
      <c r="G748" s="4">
        <v>3.94</v>
      </c>
      <c r="H748" s="4">
        <v>0.47700744074088403</v>
      </c>
      <c r="I748" s="4">
        <v>5.33</v>
      </c>
      <c r="J748" s="4">
        <v>3.33</v>
      </c>
      <c r="K748" s="4">
        <v>3.6</v>
      </c>
      <c r="L748" s="4">
        <v>4.3</v>
      </c>
      <c r="M748" s="4">
        <v>29</v>
      </c>
    </row>
    <row r="749" spans="1:13" x14ac:dyDescent="0.2">
      <c r="A749" s="3">
        <v>37500</v>
      </c>
      <c r="B749" t="s">
        <v>8410</v>
      </c>
      <c r="C749" t="s">
        <v>3072</v>
      </c>
      <c r="D749" t="s">
        <v>8411</v>
      </c>
      <c r="E749" t="s">
        <v>3071</v>
      </c>
      <c r="F749" s="4">
        <v>4.9818333333333298</v>
      </c>
      <c r="G749" s="4">
        <v>5</v>
      </c>
      <c r="H749" s="4">
        <v>0.189119937010122</v>
      </c>
      <c r="I749" s="4">
        <v>5.38</v>
      </c>
      <c r="J749" s="4">
        <v>4.4800000000000004</v>
      </c>
      <c r="K749" s="4">
        <v>4.8887499999999999</v>
      </c>
      <c r="L749" s="4">
        <v>5.0875000000000004</v>
      </c>
      <c r="M749" s="4">
        <v>30</v>
      </c>
    </row>
    <row r="750" spans="1:13" x14ac:dyDescent="0.2">
      <c r="A750" s="3">
        <v>37500</v>
      </c>
      <c r="B750" t="s">
        <v>8494</v>
      </c>
      <c r="C750" t="s">
        <v>3075</v>
      </c>
      <c r="D750" t="s">
        <v>8495</v>
      </c>
      <c r="E750" t="s">
        <v>3074</v>
      </c>
      <c r="F750" s="4">
        <v>3.9601000000000002</v>
      </c>
      <c r="G750" s="4">
        <v>3.9750000000000001</v>
      </c>
      <c r="H750" s="4">
        <v>0.43176576903495301</v>
      </c>
      <c r="I750" s="4">
        <v>5.6</v>
      </c>
      <c r="J750" s="4">
        <v>3.14</v>
      </c>
      <c r="K750" s="4">
        <v>3.7225000000000001</v>
      </c>
      <c r="L750" s="4">
        <v>4.0925000000000002</v>
      </c>
      <c r="M750" s="4">
        <v>30</v>
      </c>
    </row>
    <row r="751" spans="1:13" x14ac:dyDescent="0.2">
      <c r="A751" s="3">
        <v>37500</v>
      </c>
      <c r="B751" t="s">
        <v>8568</v>
      </c>
      <c r="C751" t="s">
        <v>3078</v>
      </c>
      <c r="D751" t="s">
        <v>8569</v>
      </c>
      <c r="E751" t="s">
        <v>3077</v>
      </c>
      <c r="F751" s="4">
        <v>3.6170769230769202</v>
      </c>
      <c r="G751" s="4">
        <v>3.5</v>
      </c>
      <c r="H751" s="4">
        <v>0.52100801706514399</v>
      </c>
      <c r="I751" s="4">
        <v>5.48</v>
      </c>
      <c r="J751" s="4">
        <v>2.92</v>
      </c>
      <c r="K751" s="4">
        <v>3.3424999999999998</v>
      </c>
      <c r="L751" s="4">
        <v>3.8075000000000001</v>
      </c>
      <c r="M751" s="4">
        <v>26</v>
      </c>
    </row>
    <row r="752" spans="1:13" x14ac:dyDescent="0.2">
      <c r="A752" s="3">
        <v>37500</v>
      </c>
      <c r="B752" t="s">
        <v>8560</v>
      </c>
      <c r="C752" t="s">
        <v>3126</v>
      </c>
      <c r="D752" t="s">
        <v>8561</v>
      </c>
      <c r="E752" t="s">
        <v>3125</v>
      </c>
      <c r="F752" s="4">
        <v>0.57117241379310302</v>
      </c>
      <c r="G752" s="4">
        <v>0.56999999999999995</v>
      </c>
      <c r="H752" s="4">
        <v>0.11912120746939001</v>
      </c>
      <c r="I752" s="4">
        <v>0.82</v>
      </c>
      <c r="J752" s="4">
        <v>0.35</v>
      </c>
      <c r="K752" s="4">
        <v>0.51</v>
      </c>
      <c r="L752" s="4">
        <v>0.63</v>
      </c>
      <c r="M752" s="4">
        <v>29</v>
      </c>
    </row>
    <row r="753" spans="1:13" x14ac:dyDescent="0.2">
      <c r="A753" s="3">
        <v>37500</v>
      </c>
      <c r="B753" t="s">
        <v>8570</v>
      </c>
      <c r="C753" t="s">
        <v>3129</v>
      </c>
      <c r="D753" t="s">
        <v>8571</v>
      </c>
      <c r="E753" t="s">
        <v>3128</v>
      </c>
      <c r="F753" s="4">
        <v>0.27310344827586203</v>
      </c>
      <c r="G753" s="4">
        <v>0.34</v>
      </c>
      <c r="H753" s="4">
        <v>0.20320825785167601</v>
      </c>
      <c r="I753" s="4">
        <v>0.5</v>
      </c>
      <c r="J753" s="4">
        <v>-0.52</v>
      </c>
      <c r="K753" s="4">
        <v>0.22</v>
      </c>
      <c r="L753" s="4">
        <v>0.39</v>
      </c>
      <c r="M753" s="4">
        <v>29</v>
      </c>
    </row>
    <row r="754" spans="1:13" x14ac:dyDescent="0.2">
      <c r="A754" s="3">
        <v>37500</v>
      </c>
      <c r="B754" t="s">
        <v>8578</v>
      </c>
      <c r="C754" t="s">
        <v>3132</v>
      </c>
      <c r="D754" t="s">
        <v>8579</v>
      </c>
      <c r="E754" t="s">
        <v>3131</v>
      </c>
      <c r="F754" s="4">
        <v>0.31758620689655198</v>
      </c>
      <c r="G754" s="4">
        <v>0.3</v>
      </c>
      <c r="H754" s="4">
        <v>8.7245760126773597E-2</v>
      </c>
      <c r="I754" s="4">
        <v>0.51</v>
      </c>
      <c r="J754" s="4">
        <v>0.16</v>
      </c>
      <c r="K754" s="4">
        <v>0.28999999999999998</v>
      </c>
      <c r="L754" s="4">
        <v>0.36</v>
      </c>
      <c r="M754" s="4">
        <v>29</v>
      </c>
    </row>
    <row r="755" spans="1:13" x14ac:dyDescent="0.2">
      <c r="A755" s="3">
        <v>37500</v>
      </c>
      <c r="B755" t="s">
        <v>8586</v>
      </c>
      <c r="C755" t="s">
        <v>3135</v>
      </c>
      <c r="D755" t="s">
        <v>8587</v>
      </c>
      <c r="E755" t="s">
        <v>3134</v>
      </c>
      <c r="F755" s="4">
        <v>0.30593103448275899</v>
      </c>
      <c r="G755" s="4">
        <v>0.28000000000000003</v>
      </c>
      <c r="H755" s="4">
        <v>0.10184790166661099</v>
      </c>
      <c r="I755" s="4">
        <v>0.52</v>
      </c>
      <c r="J755" s="4">
        <v>0.14000000000000001</v>
      </c>
      <c r="K755" s="4">
        <v>0.25</v>
      </c>
      <c r="L755" s="4">
        <v>0.39</v>
      </c>
      <c r="M755" s="4">
        <v>29</v>
      </c>
    </row>
    <row r="756" spans="1:13" x14ac:dyDescent="0.2">
      <c r="A756" s="3">
        <v>37500</v>
      </c>
      <c r="B756" t="s">
        <v>8594</v>
      </c>
      <c r="C756" t="s">
        <v>3138</v>
      </c>
      <c r="D756" t="s">
        <v>8595</v>
      </c>
      <c r="E756" t="s">
        <v>3137</v>
      </c>
      <c r="F756" s="4">
        <v>0.201793103448276</v>
      </c>
      <c r="G756" s="4">
        <v>0.2</v>
      </c>
      <c r="H756" s="4">
        <v>5.3134182776347898E-2</v>
      </c>
      <c r="I756" s="4">
        <v>0.35</v>
      </c>
      <c r="J756" s="4">
        <v>0.09</v>
      </c>
      <c r="K756" s="4">
        <v>0.17</v>
      </c>
      <c r="L756" s="4">
        <v>0.23</v>
      </c>
      <c r="M756" s="4">
        <v>29</v>
      </c>
    </row>
    <row r="757" spans="1:13" x14ac:dyDescent="0.2">
      <c r="A757" s="3">
        <v>37500</v>
      </c>
      <c r="B757" t="s">
        <v>8534</v>
      </c>
      <c r="C757" t="s">
        <v>3114</v>
      </c>
      <c r="D757" t="s">
        <v>8535</v>
      </c>
      <c r="E757" t="s">
        <v>3113</v>
      </c>
      <c r="F757" s="4">
        <v>0.56637931034482802</v>
      </c>
      <c r="G757" s="4">
        <v>0.6</v>
      </c>
      <c r="H757" s="4">
        <v>9.2126626286519103E-2</v>
      </c>
      <c r="I757" s="4">
        <v>0.75</v>
      </c>
      <c r="J757" s="4">
        <v>0.35</v>
      </c>
      <c r="K757" s="4">
        <v>0.5</v>
      </c>
      <c r="L757" s="4">
        <v>0.625</v>
      </c>
      <c r="M757" s="4">
        <v>29</v>
      </c>
    </row>
    <row r="758" spans="1:13" x14ac:dyDescent="0.2">
      <c r="A758" s="3">
        <v>37500</v>
      </c>
      <c r="B758" t="s">
        <v>8542</v>
      </c>
      <c r="C758" t="s">
        <v>3117</v>
      </c>
      <c r="D758" t="s">
        <v>8543</v>
      </c>
      <c r="E758" t="s">
        <v>3116</v>
      </c>
      <c r="F758" s="4">
        <v>0.29293103448275898</v>
      </c>
      <c r="G758" s="4">
        <v>0.3</v>
      </c>
      <c r="H758" s="4">
        <v>5.8881194569162999E-2</v>
      </c>
      <c r="I758" s="4">
        <v>0.43</v>
      </c>
      <c r="J758" s="4">
        <v>0.18</v>
      </c>
      <c r="K758" s="4">
        <v>0.26</v>
      </c>
      <c r="L758" s="4">
        <v>0.32500000000000001</v>
      </c>
      <c r="M758" s="4">
        <v>29</v>
      </c>
    </row>
    <row r="759" spans="1:13" x14ac:dyDescent="0.2">
      <c r="A759" s="3">
        <v>37500</v>
      </c>
      <c r="B759" t="s">
        <v>8550</v>
      </c>
      <c r="C759" t="s">
        <v>3120</v>
      </c>
      <c r="D759" t="s">
        <v>8551</v>
      </c>
      <c r="E759" t="s">
        <v>3119</v>
      </c>
      <c r="F759" s="4">
        <v>0.33896551724137902</v>
      </c>
      <c r="G759" s="4">
        <v>0.33</v>
      </c>
      <c r="H759" s="4">
        <v>6.4991473483956105E-2</v>
      </c>
      <c r="I759" s="4">
        <v>0.54</v>
      </c>
      <c r="J759" s="4">
        <v>0.23</v>
      </c>
      <c r="K759" s="4">
        <v>0.31</v>
      </c>
      <c r="L759" s="4">
        <v>0.36</v>
      </c>
      <c r="M759" s="4">
        <v>29</v>
      </c>
    </row>
    <row r="760" spans="1:13" x14ac:dyDescent="0.2">
      <c r="A760" s="3">
        <v>37500</v>
      </c>
      <c r="B760" t="s">
        <v>8552</v>
      </c>
      <c r="C760" t="s">
        <v>3123</v>
      </c>
      <c r="D760" t="s">
        <v>8553</v>
      </c>
      <c r="E760" t="s">
        <v>3122</v>
      </c>
      <c r="F760" s="4">
        <v>0.42</v>
      </c>
      <c r="G760" s="4">
        <v>0.42</v>
      </c>
      <c r="H760" s="4"/>
      <c r="I760" s="4">
        <v>0.42</v>
      </c>
      <c r="J760" s="4">
        <v>0.42</v>
      </c>
      <c r="K760" s="4">
        <v>0.42</v>
      </c>
      <c r="L760" s="4">
        <v>0.42</v>
      </c>
      <c r="M760" s="4">
        <v>1</v>
      </c>
    </row>
    <row r="761" spans="1:13" x14ac:dyDescent="0.2">
      <c r="A761" s="3">
        <v>37500</v>
      </c>
      <c r="B761" t="s">
        <v>8526</v>
      </c>
      <c r="C761" t="s">
        <v>3087</v>
      </c>
      <c r="D761" t="s">
        <v>8527</v>
      </c>
      <c r="E761" t="s">
        <v>3086</v>
      </c>
      <c r="F761" s="4">
        <v>3.9673333333333298</v>
      </c>
      <c r="G761" s="4">
        <v>4</v>
      </c>
      <c r="H761" s="4">
        <v>0.22711856062354299</v>
      </c>
      <c r="I761" s="4">
        <v>4.5</v>
      </c>
      <c r="J761" s="4">
        <v>3.55</v>
      </c>
      <c r="K761" s="4">
        <v>3.8</v>
      </c>
      <c r="L761" s="4">
        <v>4.0999999999999996</v>
      </c>
      <c r="M761" s="4">
        <v>24</v>
      </c>
    </row>
    <row r="762" spans="1:13" x14ac:dyDescent="0.2">
      <c r="A762" s="3">
        <v>37500</v>
      </c>
      <c r="B762" t="s">
        <v>8596</v>
      </c>
      <c r="C762" t="s">
        <v>3153</v>
      </c>
      <c r="D762" t="s">
        <v>8597</v>
      </c>
      <c r="E762" t="s">
        <v>3152</v>
      </c>
      <c r="F762" s="4">
        <v>0.246434782608696</v>
      </c>
      <c r="G762" s="4">
        <v>0.27</v>
      </c>
      <c r="H762" s="4">
        <v>0.115764583250569</v>
      </c>
      <c r="I762" s="4">
        <v>0.6</v>
      </c>
      <c r="J762" s="4">
        <v>0.06</v>
      </c>
      <c r="K762" s="4">
        <v>0.16</v>
      </c>
      <c r="L762" s="4">
        <v>0.29499999999999998</v>
      </c>
      <c r="M762" s="4">
        <v>23</v>
      </c>
    </row>
    <row r="763" spans="1:13" x14ac:dyDescent="0.2">
      <c r="A763" s="3">
        <v>37500</v>
      </c>
      <c r="B763" t="s">
        <v>10031</v>
      </c>
      <c r="C763" t="s">
        <v>4324</v>
      </c>
      <c r="D763" t="s">
        <v>10032</v>
      </c>
      <c r="E763" t="s">
        <v>4323</v>
      </c>
      <c r="F763" s="4">
        <v>2.4155172413793098</v>
      </c>
      <c r="G763" s="4">
        <v>2.4</v>
      </c>
      <c r="H763" s="4">
        <v>0.268296027962938</v>
      </c>
      <c r="I763" s="4">
        <v>3</v>
      </c>
      <c r="J763" s="4">
        <v>2</v>
      </c>
      <c r="K763" s="4">
        <v>2.2999999999999998</v>
      </c>
      <c r="L763" s="4">
        <v>2.5</v>
      </c>
      <c r="M763" s="4">
        <v>29</v>
      </c>
    </row>
    <row r="764" spans="1:13" x14ac:dyDescent="0.2">
      <c r="A764" s="3">
        <v>37500</v>
      </c>
      <c r="B764" t="s">
        <v>10043</v>
      </c>
      <c r="C764" t="s">
        <v>4327</v>
      </c>
      <c r="D764" t="s">
        <v>10044</v>
      </c>
      <c r="E764" t="s">
        <v>4326</v>
      </c>
      <c r="F764" s="4">
        <v>3.0464285714285699</v>
      </c>
      <c r="G764" s="4">
        <v>3</v>
      </c>
      <c r="H764" s="4">
        <v>0.374642686912667</v>
      </c>
      <c r="I764" s="4">
        <v>3.7</v>
      </c>
      <c r="J764" s="4">
        <v>2.4</v>
      </c>
      <c r="K764" s="4">
        <v>2.7749999999999999</v>
      </c>
      <c r="L764" s="4">
        <v>3.25</v>
      </c>
      <c r="M764" s="4">
        <v>28</v>
      </c>
    </row>
    <row r="765" spans="1:13" x14ac:dyDescent="0.2">
      <c r="A765" s="3">
        <v>37500</v>
      </c>
      <c r="B765" t="s">
        <v>8582</v>
      </c>
      <c r="C765" t="s">
        <v>3939</v>
      </c>
      <c r="D765" t="s">
        <v>8583</v>
      </c>
      <c r="E765" t="s">
        <v>3947</v>
      </c>
      <c r="F765" s="4">
        <v>10.0747551724138</v>
      </c>
      <c r="G765" s="4">
        <v>10.09</v>
      </c>
      <c r="H765" s="4">
        <v>0.13746228985799999</v>
      </c>
      <c r="I765" s="4">
        <v>10.36</v>
      </c>
      <c r="J765" s="4">
        <v>9.73</v>
      </c>
      <c r="K765" s="4">
        <v>9.98</v>
      </c>
      <c r="L765" s="4">
        <v>10.15</v>
      </c>
      <c r="M765" s="4">
        <v>29</v>
      </c>
    </row>
    <row r="766" spans="1:13" x14ac:dyDescent="0.2">
      <c r="A766" s="3">
        <v>37500</v>
      </c>
      <c r="B766" t="s">
        <v>8590</v>
      </c>
      <c r="C766" t="s">
        <v>3942</v>
      </c>
      <c r="D766" t="s">
        <v>8591</v>
      </c>
      <c r="E766" t="s">
        <v>3949</v>
      </c>
      <c r="F766" s="4">
        <v>10.0546448275862</v>
      </c>
      <c r="G766" s="4">
        <v>10.050000000000001</v>
      </c>
      <c r="H766" s="4">
        <v>0.141026470631294</v>
      </c>
      <c r="I766" s="4">
        <v>10.36</v>
      </c>
      <c r="J766" s="4">
        <v>9.7100000000000009</v>
      </c>
      <c r="K766" s="4">
        <v>9.98</v>
      </c>
      <c r="L766" s="4">
        <v>10.14</v>
      </c>
      <c r="M766" s="4">
        <v>29</v>
      </c>
    </row>
    <row r="767" spans="1:13" x14ac:dyDescent="0.2">
      <c r="A767" s="3">
        <v>37500</v>
      </c>
      <c r="B767" t="s">
        <v>8598</v>
      </c>
      <c r="C767" t="s">
        <v>3952</v>
      </c>
      <c r="D767" t="s">
        <v>8599</v>
      </c>
      <c r="E767" t="s">
        <v>3951</v>
      </c>
      <c r="F767" s="4">
        <v>10.0585655172414</v>
      </c>
      <c r="G767" s="4">
        <v>10.02</v>
      </c>
      <c r="H767" s="4">
        <v>0.15680165878282101</v>
      </c>
      <c r="I767" s="4">
        <v>10.46</v>
      </c>
      <c r="J767" s="4">
        <v>9.7899999999999991</v>
      </c>
      <c r="K767" s="4">
        <v>9.98</v>
      </c>
      <c r="L767" s="4">
        <v>10.122</v>
      </c>
      <c r="M767" s="4">
        <v>29</v>
      </c>
    </row>
    <row r="768" spans="1:13" x14ac:dyDescent="0.2">
      <c r="A768" s="3">
        <v>37500</v>
      </c>
      <c r="B768" t="s">
        <v>8448</v>
      </c>
      <c r="C768" t="s">
        <v>3936</v>
      </c>
      <c r="D768" t="s">
        <v>8449</v>
      </c>
      <c r="E768" t="s">
        <v>3935</v>
      </c>
      <c r="F768" s="4">
        <v>10.0585655172414</v>
      </c>
      <c r="G768" s="4">
        <v>10.02</v>
      </c>
      <c r="H768" s="4">
        <v>0.15680165878282101</v>
      </c>
      <c r="I768" s="4">
        <v>10.46</v>
      </c>
      <c r="J768" s="4">
        <v>9.7899999999999991</v>
      </c>
      <c r="K768" s="4">
        <v>9.98</v>
      </c>
      <c r="L768" s="4">
        <v>10.122</v>
      </c>
      <c r="M768" s="4">
        <v>29</v>
      </c>
    </row>
    <row r="769" spans="1:13" x14ac:dyDescent="0.2">
      <c r="A769" s="3">
        <v>37500</v>
      </c>
      <c r="B769" t="s">
        <v>8512</v>
      </c>
      <c r="C769" t="s">
        <v>3939</v>
      </c>
      <c r="D769" t="s">
        <v>8513</v>
      </c>
      <c r="E769" t="s">
        <v>3938</v>
      </c>
      <c r="F769" s="4">
        <v>10.394813793103401</v>
      </c>
      <c r="G769" s="4">
        <v>10.4</v>
      </c>
      <c r="H769" s="4">
        <v>0.214498730805666</v>
      </c>
      <c r="I769" s="4">
        <v>10.83</v>
      </c>
      <c r="J769" s="4">
        <v>9.98</v>
      </c>
      <c r="K769" s="4">
        <v>10.28</v>
      </c>
      <c r="L769" s="4">
        <v>10.5</v>
      </c>
      <c r="M769" s="4">
        <v>29</v>
      </c>
    </row>
    <row r="770" spans="1:13" x14ac:dyDescent="0.2">
      <c r="A770" s="3">
        <v>37500</v>
      </c>
      <c r="B770" t="s">
        <v>10019</v>
      </c>
      <c r="C770" t="s">
        <v>3579</v>
      </c>
      <c r="D770" t="s">
        <v>10020</v>
      </c>
      <c r="E770" t="s">
        <v>3578</v>
      </c>
      <c r="F770" s="4">
        <v>1.58</v>
      </c>
      <c r="G770" s="4">
        <v>1.58</v>
      </c>
      <c r="H770" s="4"/>
      <c r="I770" s="4">
        <v>1.58</v>
      </c>
      <c r="J770" s="4">
        <v>1.58</v>
      </c>
      <c r="K770" s="4">
        <v>1.58</v>
      </c>
      <c r="L770" s="4">
        <v>1.58</v>
      </c>
      <c r="M770" s="4">
        <v>1</v>
      </c>
    </row>
    <row r="771" spans="1:13" x14ac:dyDescent="0.2">
      <c r="A771" s="3">
        <v>37500</v>
      </c>
      <c r="B771" t="s">
        <v>10035</v>
      </c>
      <c r="C771" t="s">
        <v>3582</v>
      </c>
      <c r="D771" t="s">
        <v>10036</v>
      </c>
      <c r="E771" t="s">
        <v>3581</v>
      </c>
      <c r="F771" s="4">
        <v>3.8066666666666702</v>
      </c>
      <c r="G771" s="4">
        <v>3.8</v>
      </c>
      <c r="H771" s="4">
        <v>0.70862826855023597</v>
      </c>
      <c r="I771" s="4">
        <v>4.9000000000000004</v>
      </c>
      <c r="J771" s="4">
        <v>1.9</v>
      </c>
      <c r="K771" s="4">
        <v>3.5</v>
      </c>
      <c r="L771" s="4">
        <v>4.4249999999999998</v>
      </c>
      <c r="M771" s="4">
        <v>30</v>
      </c>
    </row>
    <row r="772" spans="1:13" x14ac:dyDescent="0.2">
      <c r="A772" s="3">
        <v>37500</v>
      </c>
      <c r="B772" t="s">
        <v>10039</v>
      </c>
      <c r="C772" t="s">
        <v>3594</v>
      </c>
      <c r="D772" t="s">
        <v>10040</v>
      </c>
      <c r="E772" t="s">
        <v>3593</v>
      </c>
      <c r="F772" s="4">
        <v>2.36866666666667</v>
      </c>
      <c r="G772" s="4">
        <v>2.4500000000000002</v>
      </c>
      <c r="H772" s="4">
        <v>0.62527088382629803</v>
      </c>
      <c r="I772" s="4">
        <v>3.4</v>
      </c>
      <c r="J772" s="4">
        <v>1.1000000000000001</v>
      </c>
      <c r="K772" s="4">
        <v>2.1</v>
      </c>
      <c r="L772" s="4">
        <v>2.8</v>
      </c>
      <c r="M772" s="4">
        <v>30</v>
      </c>
    </row>
    <row r="773" spans="1:13" x14ac:dyDescent="0.2">
      <c r="A773" s="3">
        <v>37500</v>
      </c>
      <c r="B773" t="s">
        <v>10041</v>
      </c>
      <c r="C773" t="s">
        <v>3597</v>
      </c>
      <c r="D773" t="s">
        <v>10042</v>
      </c>
      <c r="E773" t="s">
        <v>3596</v>
      </c>
      <c r="F773" s="4">
        <v>3.7173333333333298</v>
      </c>
      <c r="G773" s="4">
        <v>3.8</v>
      </c>
      <c r="H773" s="4">
        <v>0.81529742122581905</v>
      </c>
      <c r="I773" s="4">
        <v>6.4</v>
      </c>
      <c r="J773" s="4">
        <v>1.8</v>
      </c>
      <c r="K773" s="4">
        <v>3.5</v>
      </c>
      <c r="L773" s="4">
        <v>3.98</v>
      </c>
      <c r="M773" s="4">
        <v>30</v>
      </c>
    </row>
    <row r="774" spans="1:13" x14ac:dyDescent="0.2">
      <c r="A774" s="3">
        <v>37530</v>
      </c>
      <c r="B774" t="s">
        <v>8482</v>
      </c>
      <c r="C774" t="s">
        <v>3918</v>
      </c>
      <c r="D774" t="s">
        <v>8483</v>
      </c>
      <c r="E774" t="s">
        <v>3917</v>
      </c>
      <c r="F774" s="4">
        <v>7.5995999999999997</v>
      </c>
      <c r="G774" s="4">
        <v>7.5</v>
      </c>
      <c r="H774" s="4">
        <v>0.52181957290491399</v>
      </c>
      <c r="I774" s="4">
        <v>9.01</v>
      </c>
      <c r="J774" s="4">
        <v>6.88</v>
      </c>
      <c r="K774" s="4">
        <v>7.27</v>
      </c>
      <c r="L774" s="4">
        <v>7.86</v>
      </c>
      <c r="M774" s="4">
        <v>25</v>
      </c>
    </row>
    <row r="775" spans="1:13" x14ac:dyDescent="0.2">
      <c r="A775" s="3">
        <v>37530</v>
      </c>
      <c r="B775" t="s">
        <v>8502</v>
      </c>
      <c r="C775" t="s">
        <v>3921</v>
      </c>
      <c r="D775" t="s">
        <v>8503</v>
      </c>
      <c r="E775" t="s">
        <v>3920</v>
      </c>
      <c r="F775" s="4">
        <v>7.4083333333333297</v>
      </c>
      <c r="G775" s="4">
        <v>7.4649999999999999</v>
      </c>
      <c r="H775" s="4">
        <v>0.91883984821440301</v>
      </c>
      <c r="I775" s="4">
        <v>9.5</v>
      </c>
      <c r="J775" s="4">
        <v>5.85</v>
      </c>
      <c r="K775" s="4">
        <v>6.66</v>
      </c>
      <c r="L775" s="4">
        <v>7.9474999999999998</v>
      </c>
      <c r="M775" s="4">
        <v>24</v>
      </c>
    </row>
    <row r="776" spans="1:13" x14ac:dyDescent="0.2">
      <c r="A776" s="3">
        <v>37530</v>
      </c>
      <c r="B776" t="s">
        <v>8600</v>
      </c>
      <c r="C776" t="s">
        <v>3081</v>
      </c>
      <c r="D776" t="s">
        <v>8601</v>
      </c>
      <c r="E776" t="s">
        <v>3080</v>
      </c>
      <c r="F776" s="4">
        <v>4.11974074074074</v>
      </c>
      <c r="G776" s="4">
        <v>4.12</v>
      </c>
      <c r="H776" s="4">
        <v>0.47436869729005199</v>
      </c>
      <c r="I776" s="4">
        <v>5.18</v>
      </c>
      <c r="J776" s="4">
        <v>3.26</v>
      </c>
      <c r="K776" s="4">
        <v>3.6850000000000001</v>
      </c>
      <c r="L776" s="4">
        <v>4.375</v>
      </c>
      <c r="M776" s="4">
        <v>27</v>
      </c>
    </row>
    <row r="777" spans="1:13" x14ac:dyDescent="0.2">
      <c r="A777" s="3">
        <v>37530</v>
      </c>
      <c r="B777" t="s">
        <v>8410</v>
      </c>
      <c r="C777" t="s">
        <v>3072</v>
      </c>
      <c r="D777" t="s">
        <v>8411</v>
      </c>
      <c r="E777" t="s">
        <v>3071</v>
      </c>
      <c r="F777" s="4">
        <v>5.1498387096774199</v>
      </c>
      <c r="G777" s="4">
        <v>5.15</v>
      </c>
      <c r="H777" s="4">
        <v>0.21074662461103899</v>
      </c>
      <c r="I777" s="4">
        <v>5.58</v>
      </c>
      <c r="J777" s="4">
        <v>4.78</v>
      </c>
      <c r="K777" s="4">
        <v>5</v>
      </c>
      <c r="L777" s="4">
        <v>5.32</v>
      </c>
      <c r="M777" s="4">
        <v>31</v>
      </c>
    </row>
    <row r="778" spans="1:13" x14ac:dyDescent="0.2">
      <c r="A778" s="3">
        <v>37530</v>
      </c>
      <c r="B778" t="s">
        <v>8494</v>
      </c>
      <c r="C778" t="s">
        <v>3075</v>
      </c>
      <c r="D778" t="s">
        <v>8495</v>
      </c>
      <c r="E778" t="s">
        <v>3074</v>
      </c>
      <c r="F778" s="4">
        <v>4.0919999999999996</v>
      </c>
      <c r="G778" s="4">
        <v>4.01</v>
      </c>
      <c r="H778" s="4">
        <v>0.50006482338413605</v>
      </c>
      <c r="I778" s="4">
        <v>5.6</v>
      </c>
      <c r="J778" s="4">
        <v>3.14</v>
      </c>
      <c r="K778" s="4">
        <v>3.7974999999999999</v>
      </c>
      <c r="L778" s="4">
        <v>4.3624999999999998</v>
      </c>
      <c r="M778" s="4">
        <v>30</v>
      </c>
    </row>
    <row r="779" spans="1:13" x14ac:dyDescent="0.2">
      <c r="A779" s="3">
        <v>37530</v>
      </c>
      <c r="B779" t="s">
        <v>8568</v>
      </c>
      <c r="C779" t="s">
        <v>3078</v>
      </c>
      <c r="D779" t="s">
        <v>8569</v>
      </c>
      <c r="E779" t="s">
        <v>3077</v>
      </c>
      <c r="F779" s="4">
        <v>3.7362962962962998</v>
      </c>
      <c r="G779" s="4">
        <v>3.7</v>
      </c>
      <c r="H779" s="4">
        <v>0.52581912763397598</v>
      </c>
      <c r="I779" s="4">
        <v>5.48</v>
      </c>
      <c r="J779" s="4">
        <v>2.83</v>
      </c>
      <c r="K779" s="4">
        <v>3.4</v>
      </c>
      <c r="L779" s="4">
        <v>4</v>
      </c>
      <c r="M779" s="4">
        <v>27</v>
      </c>
    </row>
    <row r="780" spans="1:13" x14ac:dyDescent="0.2">
      <c r="A780" s="3">
        <v>37530</v>
      </c>
      <c r="B780" t="s">
        <v>8560</v>
      </c>
      <c r="C780" t="s">
        <v>3123</v>
      </c>
      <c r="D780" t="s">
        <v>8561</v>
      </c>
      <c r="E780" t="s">
        <v>3122</v>
      </c>
      <c r="F780" s="4">
        <v>0.59672413793103496</v>
      </c>
      <c r="G780" s="4">
        <v>0.59</v>
      </c>
      <c r="H780" s="4">
        <v>0.117003326128462</v>
      </c>
      <c r="I780" s="4">
        <v>0.82</v>
      </c>
      <c r="J780" s="4">
        <v>0.35</v>
      </c>
      <c r="K780" s="4">
        <v>0.51</v>
      </c>
      <c r="L780" s="4">
        <v>0.68</v>
      </c>
      <c r="M780" s="4">
        <v>29</v>
      </c>
    </row>
    <row r="781" spans="1:13" x14ac:dyDescent="0.2">
      <c r="A781" s="3">
        <v>37530</v>
      </c>
      <c r="B781" t="s">
        <v>8570</v>
      </c>
      <c r="C781" t="s">
        <v>3126</v>
      </c>
      <c r="D781" t="s">
        <v>8571</v>
      </c>
      <c r="E781" t="s">
        <v>3125</v>
      </c>
      <c r="F781" s="4">
        <v>0.298310344827586</v>
      </c>
      <c r="G781" s="4">
        <v>0.32</v>
      </c>
      <c r="H781" s="4">
        <v>0.13113490966184299</v>
      </c>
      <c r="I781" s="4">
        <v>0.53</v>
      </c>
      <c r="J781" s="4">
        <v>-0.14000000000000001</v>
      </c>
      <c r="K781" s="4">
        <v>0.22</v>
      </c>
      <c r="L781" s="4">
        <v>0.38</v>
      </c>
      <c r="M781" s="4">
        <v>29</v>
      </c>
    </row>
    <row r="782" spans="1:13" x14ac:dyDescent="0.2">
      <c r="A782" s="3">
        <v>37530</v>
      </c>
      <c r="B782" t="s">
        <v>8578</v>
      </c>
      <c r="C782" t="s">
        <v>3129</v>
      </c>
      <c r="D782" t="s">
        <v>8579</v>
      </c>
      <c r="E782" t="s">
        <v>3128</v>
      </c>
      <c r="F782" s="4">
        <v>0.32662068965517199</v>
      </c>
      <c r="G782" s="4">
        <v>0.31</v>
      </c>
      <c r="H782" s="4">
        <v>8.6361538145959205E-2</v>
      </c>
      <c r="I782" s="4">
        <v>0.5</v>
      </c>
      <c r="J782" s="4">
        <v>0.17</v>
      </c>
      <c r="K782" s="4">
        <v>0.26</v>
      </c>
      <c r="L782" s="4">
        <v>0.372</v>
      </c>
      <c r="M782" s="4">
        <v>29</v>
      </c>
    </row>
    <row r="783" spans="1:13" x14ac:dyDescent="0.2">
      <c r="A783" s="3">
        <v>37530</v>
      </c>
      <c r="B783" t="s">
        <v>8586</v>
      </c>
      <c r="C783" t="s">
        <v>3132</v>
      </c>
      <c r="D783" t="s">
        <v>8587</v>
      </c>
      <c r="E783" t="s">
        <v>3131</v>
      </c>
      <c r="F783" s="4">
        <v>0.32062068965517199</v>
      </c>
      <c r="G783" s="4">
        <v>0.3</v>
      </c>
      <c r="H783" s="4">
        <v>0.114535214108745</v>
      </c>
      <c r="I783" s="4">
        <v>0.54</v>
      </c>
      <c r="J783" s="4">
        <v>0.1</v>
      </c>
      <c r="K783" s="4">
        <v>0.26</v>
      </c>
      <c r="L783" s="4">
        <v>0.4</v>
      </c>
      <c r="M783" s="4">
        <v>29</v>
      </c>
    </row>
    <row r="784" spans="1:13" x14ac:dyDescent="0.2">
      <c r="A784" s="3">
        <v>37530</v>
      </c>
      <c r="B784" t="s">
        <v>8594</v>
      </c>
      <c r="C784" t="s">
        <v>3135</v>
      </c>
      <c r="D784" t="s">
        <v>8595</v>
      </c>
      <c r="E784" t="s">
        <v>3134</v>
      </c>
      <c r="F784" s="4">
        <v>0.219896551724138</v>
      </c>
      <c r="G784" s="4">
        <v>0.2</v>
      </c>
      <c r="H784" s="4">
        <v>6.0571294962209699E-2</v>
      </c>
      <c r="I784" s="4">
        <v>0.35</v>
      </c>
      <c r="J784" s="4">
        <v>0.13</v>
      </c>
      <c r="K784" s="4">
        <v>0.18</v>
      </c>
      <c r="L784" s="4">
        <v>0.25</v>
      </c>
      <c r="M784" s="4">
        <v>29</v>
      </c>
    </row>
    <row r="785" spans="1:13" x14ac:dyDescent="0.2">
      <c r="A785" s="3">
        <v>37530</v>
      </c>
      <c r="B785" t="s">
        <v>8602</v>
      </c>
      <c r="C785" t="s">
        <v>3138</v>
      </c>
      <c r="D785" t="s">
        <v>8603</v>
      </c>
      <c r="E785" t="s">
        <v>3137</v>
      </c>
      <c r="F785" s="4">
        <v>0.26982142857142899</v>
      </c>
      <c r="G785" s="4">
        <v>0.26500000000000001</v>
      </c>
      <c r="H785" s="4">
        <v>8.3781927500275202E-2</v>
      </c>
      <c r="I785" s="4">
        <v>0.43</v>
      </c>
      <c r="J785" s="4">
        <v>0.08</v>
      </c>
      <c r="K785" s="4">
        <v>0.20749999999999999</v>
      </c>
      <c r="L785" s="4">
        <v>0.32250000000000001</v>
      </c>
      <c r="M785" s="4">
        <v>28</v>
      </c>
    </row>
    <row r="786" spans="1:13" x14ac:dyDescent="0.2">
      <c r="A786" s="3">
        <v>37530</v>
      </c>
      <c r="B786" t="s">
        <v>8542</v>
      </c>
      <c r="C786" t="s">
        <v>3114</v>
      </c>
      <c r="D786" t="s">
        <v>8543</v>
      </c>
      <c r="E786" t="s">
        <v>3113</v>
      </c>
      <c r="F786" s="4">
        <v>0.40670000000000001</v>
      </c>
      <c r="G786" s="4">
        <v>0.43</v>
      </c>
      <c r="H786" s="4">
        <v>8.8078002263667493E-2</v>
      </c>
      <c r="I786" s="4">
        <v>0.54</v>
      </c>
      <c r="J786" s="4">
        <v>0.21</v>
      </c>
      <c r="K786" s="4">
        <v>0.35</v>
      </c>
      <c r="L786" s="4">
        <v>0.46775</v>
      </c>
      <c r="M786" s="4">
        <v>30</v>
      </c>
    </row>
    <row r="787" spans="1:13" x14ac:dyDescent="0.2">
      <c r="A787" s="3">
        <v>37530</v>
      </c>
      <c r="B787" t="s">
        <v>8550</v>
      </c>
      <c r="C787" t="s">
        <v>3117</v>
      </c>
      <c r="D787" t="s">
        <v>8551</v>
      </c>
      <c r="E787" t="s">
        <v>3116</v>
      </c>
      <c r="F787" s="4">
        <v>0.353366666666667</v>
      </c>
      <c r="G787" s="4">
        <v>0.36</v>
      </c>
      <c r="H787" s="4">
        <v>5.99715353936454E-2</v>
      </c>
      <c r="I787" s="4">
        <v>0.47</v>
      </c>
      <c r="J787" s="4">
        <v>0.24</v>
      </c>
      <c r="K787" s="4">
        <v>0.30249999999999999</v>
      </c>
      <c r="L787" s="4">
        <v>0.4</v>
      </c>
      <c r="M787" s="4">
        <v>30</v>
      </c>
    </row>
    <row r="788" spans="1:13" x14ac:dyDescent="0.2">
      <c r="A788" s="3">
        <v>37530</v>
      </c>
      <c r="B788" t="s">
        <v>8552</v>
      </c>
      <c r="C788" t="s">
        <v>3120</v>
      </c>
      <c r="D788" t="s">
        <v>8553</v>
      </c>
      <c r="E788" t="s">
        <v>3119</v>
      </c>
      <c r="F788" s="4">
        <v>0.42</v>
      </c>
      <c r="G788" s="4">
        <v>0.42</v>
      </c>
      <c r="H788" s="4"/>
      <c r="I788" s="4">
        <v>0.42</v>
      </c>
      <c r="J788" s="4">
        <v>0.42</v>
      </c>
      <c r="K788" s="4">
        <v>0.42</v>
      </c>
      <c r="L788" s="4">
        <v>0.42</v>
      </c>
      <c r="M788" s="4">
        <v>1</v>
      </c>
    </row>
    <row r="789" spans="1:13" x14ac:dyDescent="0.2">
      <c r="A789" s="3">
        <v>37530</v>
      </c>
      <c r="B789" t="s">
        <v>8526</v>
      </c>
      <c r="C789" t="s">
        <v>3087</v>
      </c>
      <c r="D789" t="s">
        <v>8527</v>
      </c>
      <c r="E789" t="s">
        <v>3086</v>
      </c>
      <c r="F789" s="4">
        <v>3.97</v>
      </c>
      <c r="G789" s="4">
        <v>3.96</v>
      </c>
      <c r="H789" s="4">
        <v>0.146424041741785</v>
      </c>
      <c r="I789" s="4">
        <v>4.3</v>
      </c>
      <c r="J789" s="4">
        <v>3.7</v>
      </c>
      <c r="K789" s="4">
        <v>3.9</v>
      </c>
      <c r="L789" s="4">
        <v>4.05</v>
      </c>
      <c r="M789" s="4">
        <v>21</v>
      </c>
    </row>
    <row r="790" spans="1:13" x14ac:dyDescent="0.2">
      <c r="A790" s="3">
        <v>37530</v>
      </c>
      <c r="B790" t="s">
        <v>8604</v>
      </c>
      <c r="C790" t="s">
        <v>3153</v>
      </c>
      <c r="D790" t="s">
        <v>8605</v>
      </c>
      <c r="E790" t="s">
        <v>3152</v>
      </c>
      <c r="F790" s="4">
        <v>0.2515</v>
      </c>
      <c r="G790" s="4">
        <v>0.255</v>
      </c>
      <c r="H790" s="4">
        <v>6.8769255676616098E-2</v>
      </c>
      <c r="I790" s="4">
        <v>0.4</v>
      </c>
      <c r="J790" s="4">
        <v>0.08</v>
      </c>
      <c r="K790" s="4">
        <v>0.21</v>
      </c>
      <c r="L790" s="4">
        <v>0.28000000000000003</v>
      </c>
      <c r="M790" s="4">
        <v>20</v>
      </c>
    </row>
    <row r="791" spans="1:13" x14ac:dyDescent="0.2">
      <c r="A791" s="3">
        <v>37530</v>
      </c>
      <c r="B791" t="s">
        <v>10031</v>
      </c>
      <c r="C791" t="s">
        <v>4324</v>
      </c>
      <c r="D791" t="s">
        <v>10032</v>
      </c>
      <c r="E791" t="s">
        <v>4323</v>
      </c>
      <c r="F791" s="4">
        <v>2.3423333333333298</v>
      </c>
      <c r="G791" s="4">
        <v>2.4</v>
      </c>
      <c r="H791" s="4">
        <v>0.23453083516603601</v>
      </c>
      <c r="I791" s="4">
        <v>3</v>
      </c>
      <c r="J791" s="4">
        <v>1.9</v>
      </c>
      <c r="K791" s="4">
        <v>2.2124999999999999</v>
      </c>
      <c r="L791" s="4">
        <v>2.4</v>
      </c>
      <c r="M791" s="4">
        <v>30</v>
      </c>
    </row>
    <row r="792" spans="1:13" x14ac:dyDescent="0.2">
      <c r="A792" s="3">
        <v>37530</v>
      </c>
      <c r="B792" t="s">
        <v>10043</v>
      </c>
      <c r="C792" t="s">
        <v>4327</v>
      </c>
      <c r="D792" t="s">
        <v>10044</v>
      </c>
      <c r="E792" t="s">
        <v>4326</v>
      </c>
      <c r="F792" s="4">
        <v>2.77</v>
      </c>
      <c r="G792" s="4">
        <v>2.8</v>
      </c>
      <c r="H792" s="4">
        <v>0.47827069442195302</v>
      </c>
      <c r="I792" s="4">
        <v>3.5</v>
      </c>
      <c r="J792" s="4">
        <v>0.8</v>
      </c>
      <c r="K792" s="4">
        <v>2.5</v>
      </c>
      <c r="L792" s="4">
        <v>3</v>
      </c>
      <c r="M792" s="4">
        <v>29</v>
      </c>
    </row>
    <row r="793" spans="1:13" x14ac:dyDescent="0.2">
      <c r="A793" s="3">
        <v>37530</v>
      </c>
      <c r="B793" t="s">
        <v>8606</v>
      </c>
      <c r="C793" t="s">
        <v>3952</v>
      </c>
      <c r="D793" t="s">
        <v>8607</v>
      </c>
      <c r="E793" t="s">
        <v>3951</v>
      </c>
      <c r="F793" s="4">
        <v>10.105503448275901</v>
      </c>
      <c r="G793" s="4">
        <v>10.1</v>
      </c>
      <c r="H793" s="4">
        <v>0.12504036629013199</v>
      </c>
      <c r="I793" s="4">
        <v>10.48</v>
      </c>
      <c r="J793" s="4">
        <v>9.84</v>
      </c>
      <c r="K793" s="4">
        <v>10.02</v>
      </c>
      <c r="L793" s="4">
        <v>10.19</v>
      </c>
      <c r="M793" s="4">
        <v>29</v>
      </c>
    </row>
    <row r="794" spans="1:13" x14ac:dyDescent="0.2">
      <c r="A794" s="3">
        <v>37530</v>
      </c>
      <c r="B794" t="s">
        <v>8590</v>
      </c>
      <c r="C794" t="s">
        <v>3939</v>
      </c>
      <c r="D794" t="s">
        <v>8591</v>
      </c>
      <c r="E794" t="s">
        <v>3947</v>
      </c>
      <c r="F794" s="4">
        <v>10.098036666666699</v>
      </c>
      <c r="G794" s="4">
        <v>10.091799999999999</v>
      </c>
      <c r="H794" s="4">
        <v>0.137170491657678</v>
      </c>
      <c r="I794" s="4">
        <v>10.58</v>
      </c>
      <c r="J794" s="4">
        <v>9.8699999999999992</v>
      </c>
      <c r="K794" s="4">
        <v>10.012499999999999</v>
      </c>
      <c r="L794" s="4">
        <v>10.1525</v>
      </c>
      <c r="M794" s="4">
        <v>30</v>
      </c>
    </row>
    <row r="795" spans="1:13" x14ac:dyDescent="0.2">
      <c r="A795" s="3">
        <v>37530</v>
      </c>
      <c r="B795" t="s">
        <v>8598</v>
      </c>
      <c r="C795" t="s">
        <v>3942</v>
      </c>
      <c r="D795" t="s">
        <v>8599</v>
      </c>
      <c r="E795" t="s">
        <v>3949</v>
      </c>
      <c r="F795" s="4">
        <v>10.107103333333299</v>
      </c>
      <c r="G795" s="4">
        <v>10.1</v>
      </c>
      <c r="H795" s="4">
        <v>0.142423396187597</v>
      </c>
      <c r="I795" s="4">
        <v>10.49</v>
      </c>
      <c r="J795" s="4">
        <v>9.85</v>
      </c>
      <c r="K795" s="4">
        <v>10.005000000000001</v>
      </c>
      <c r="L795" s="4">
        <v>10.19</v>
      </c>
      <c r="M795" s="4">
        <v>30</v>
      </c>
    </row>
    <row r="796" spans="1:13" x14ac:dyDescent="0.2">
      <c r="A796" s="3">
        <v>37530</v>
      </c>
      <c r="B796" t="s">
        <v>8448</v>
      </c>
      <c r="C796" t="s">
        <v>3936</v>
      </c>
      <c r="D796" t="s">
        <v>8449</v>
      </c>
      <c r="E796" t="s">
        <v>3935</v>
      </c>
      <c r="F796" s="4">
        <v>10.107103333333299</v>
      </c>
      <c r="G796" s="4">
        <v>10.1</v>
      </c>
      <c r="H796" s="4">
        <v>0.142423396187597</v>
      </c>
      <c r="I796" s="4">
        <v>10.49</v>
      </c>
      <c r="J796" s="4">
        <v>9.85</v>
      </c>
      <c r="K796" s="4">
        <v>10.005000000000001</v>
      </c>
      <c r="L796" s="4">
        <v>10.19</v>
      </c>
      <c r="M796" s="4">
        <v>30</v>
      </c>
    </row>
    <row r="797" spans="1:13" x14ac:dyDescent="0.2">
      <c r="A797" s="3">
        <v>37530</v>
      </c>
      <c r="B797" t="s">
        <v>8512</v>
      </c>
      <c r="C797" t="s">
        <v>3939</v>
      </c>
      <c r="D797" t="s">
        <v>8513</v>
      </c>
      <c r="E797" t="s">
        <v>3938</v>
      </c>
      <c r="F797" s="4">
        <v>10.467325000000001</v>
      </c>
      <c r="G797" s="4">
        <v>10.48</v>
      </c>
      <c r="H797" s="4">
        <v>0.180860950528095</v>
      </c>
      <c r="I797" s="4">
        <v>10.88</v>
      </c>
      <c r="J797" s="4">
        <v>10.02</v>
      </c>
      <c r="K797" s="4">
        <v>10.342499999999999</v>
      </c>
      <c r="L797" s="4">
        <v>10.585000000000001</v>
      </c>
      <c r="M797" s="4">
        <v>28</v>
      </c>
    </row>
    <row r="798" spans="1:13" x14ac:dyDescent="0.2">
      <c r="A798" s="3">
        <v>37530</v>
      </c>
      <c r="B798" t="s">
        <v>10019</v>
      </c>
      <c r="C798" t="s">
        <v>3579</v>
      </c>
      <c r="D798" t="s">
        <v>10020</v>
      </c>
      <c r="E798" t="s">
        <v>3578</v>
      </c>
      <c r="F798" s="4">
        <v>1.5</v>
      </c>
      <c r="G798" s="4">
        <v>1.5</v>
      </c>
      <c r="H798" s="4"/>
      <c r="I798" s="4">
        <v>1.5</v>
      </c>
      <c r="J798" s="4">
        <v>1.5</v>
      </c>
      <c r="K798" s="4">
        <v>1.5</v>
      </c>
      <c r="L798" s="4">
        <v>1.5</v>
      </c>
      <c r="M798" s="4">
        <v>1</v>
      </c>
    </row>
    <row r="799" spans="1:13" x14ac:dyDescent="0.2">
      <c r="A799" s="3">
        <v>37530</v>
      </c>
      <c r="B799" t="s">
        <v>10035</v>
      </c>
      <c r="C799" t="s">
        <v>3582</v>
      </c>
      <c r="D799" t="s">
        <v>10036</v>
      </c>
      <c r="E799" t="s">
        <v>3581</v>
      </c>
      <c r="F799" s="4">
        <v>3.391</v>
      </c>
      <c r="G799" s="4">
        <v>3.5</v>
      </c>
      <c r="H799" s="4">
        <v>0.72399442748855702</v>
      </c>
      <c r="I799" s="4">
        <v>4.8</v>
      </c>
      <c r="J799" s="4">
        <v>1.5</v>
      </c>
      <c r="K799" s="4">
        <v>3</v>
      </c>
      <c r="L799" s="4">
        <v>3.6749999999999998</v>
      </c>
      <c r="M799" s="4">
        <v>30</v>
      </c>
    </row>
    <row r="800" spans="1:13" x14ac:dyDescent="0.2">
      <c r="A800" s="3">
        <v>37530</v>
      </c>
      <c r="B800" t="s">
        <v>10039</v>
      </c>
      <c r="C800" t="s">
        <v>3591</v>
      </c>
      <c r="D800" t="s">
        <v>10040</v>
      </c>
      <c r="E800" t="s">
        <v>3590</v>
      </c>
      <c r="F800" s="4">
        <v>2.2596774193548401</v>
      </c>
      <c r="G800" s="4">
        <v>2.2999999999999998</v>
      </c>
      <c r="H800" s="4">
        <v>0.51662677612223296</v>
      </c>
      <c r="I800" s="4">
        <v>3.4</v>
      </c>
      <c r="J800" s="4">
        <v>1.08</v>
      </c>
      <c r="K800" s="4">
        <v>2.0350000000000001</v>
      </c>
      <c r="L800" s="4">
        <v>2.4500000000000002</v>
      </c>
      <c r="M800" s="4">
        <v>31</v>
      </c>
    </row>
    <row r="801" spans="1:13" x14ac:dyDescent="0.2">
      <c r="A801" s="3">
        <v>37530</v>
      </c>
      <c r="B801" t="s">
        <v>10041</v>
      </c>
      <c r="C801" t="s">
        <v>3594</v>
      </c>
      <c r="D801" t="s">
        <v>10042</v>
      </c>
      <c r="E801" t="s">
        <v>3593</v>
      </c>
      <c r="F801" s="4">
        <v>3.4790322580645201</v>
      </c>
      <c r="G801" s="4">
        <v>3.4</v>
      </c>
      <c r="H801" s="4">
        <v>0.73036226097606105</v>
      </c>
      <c r="I801" s="4">
        <v>6.4</v>
      </c>
      <c r="J801" s="4">
        <v>2.5</v>
      </c>
      <c r="K801" s="4">
        <v>3.11</v>
      </c>
      <c r="L801" s="4">
        <v>3.75</v>
      </c>
      <c r="M801" s="4">
        <v>31</v>
      </c>
    </row>
    <row r="802" spans="1:13" x14ac:dyDescent="0.2">
      <c r="A802" s="3">
        <v>37561</v>
      </c>
      <c r="B802" t="s">
        <v>8482</v>
      </c>
      <c r="C802" t="s">
        <v>3918</v>
      </c>
      <c r="D802" t="s">
        <v>8483</v>
      </c>
      <c r="E802" t="s">
        <v>3917</v>
      </c>
      <c r="F802" s="4">
        <v>7.4640740740740696</v>
      </c>
      <c r="G802" s="4">
        <v>7.4</v>
      </c>
      <c r="H802" s="4">
        <v>0.41468485957836998</v>
      </c>
      <c r="I802" s="4">
        <v>8.5</v>
      </c>
      <c r="J802" s="4">
        <v>6.84</v>
      </c>
      <c r="K802" s="4">
        <v>7.1849999999999996</v>
      </c>
      <c r="L802" s="4">
        <v>7.71</v>
      </c>
      <c r="M802" s="4">
        <v>27</v>
      </c>
    </row>
    <row r="803" spans="1:13" x14ac:dyDescent="0.2">
      <c r="A803" s="3">
        <v>37561</v>
      </c>
      <c r="B803" t="s">
        <v>8502</v>
      </c>
      <c r="C803" t="s">
        <v>3921</v>
      </c>
      <c r="D803" t="s">
        <v>8503</v>
      </c>
      <c r="E803" t="s">
        <v>3920</v>
      </c>
      <c r="F803" s="4">
        <v>7.5240740740740701</v>
      </c>
      <c r="G803" s="4">
        <v>7.5</v>
      </c>
      <c r="H803" s="4">
        <v>0.870646352559448</v>
      </c>
      <c r="I803" s="4">
        <v>9</v>
      </c>
      <c r="J803" s="4">
        <v>5.85</v>
      </c>
      <c r="K803" s="4">
        <v>6.87</v>
      </c>
      <c r="L803" s="4">
        <v>8.2050000000000001</v>
      </c>
      <c r="M803" s="4">
        <v>27</v>
      </c>
    </row>
    <row r="804" spans="1:13" x14ac:dyDescent="0.2">
      <c r="A804" s="3">
        <v>37561</v>
      </c>
      <c r="B804" t="s">
        <v>8608</v>
      </c>
      <c r="C804" t="s">
        <v>3081</v>
      </c>
      <c r="D804" t="s">
        <v>8609</v>
      </c>
      <c r="E804" t="s">
        <v>3080</v>
      </c>
      <c r="F804" s="4">
        <v>4.08481481481481</v>
      </c>
      <c r="G804" s="4">
        <v>4.0999999999999996</v>
      </c>
      <c r="H804" s="4">
        <v>0.47926522583550402</v>
      </c>
      <c r="I804" s="4">
        <v>4.8600000000000003</v>
      </c>
      <c r="J804" s="4">
        <v>2.98</v>
      </c>
      <c r="K804" s="4">
        <v>3.835</v>
      </c>
      <c r="L804" s="4">
        <v>4.3949999999999996</v>
      </c>
      <c r="M804" s="4">
        <v>27</v>
      </c>
    </row>
    <row r="805" spans="1:13" x14ac:dyDescent="0.2">
      <c r="A805" s="3">
        <v>37561</v>
      </c>
      <c r="B805" t="s">
        <v>8410</v>
      </c>
      <c r="C805" t="s">
        <v>3072</v>
      </c>
      <c r="D805" t="s">
        <v>8411</v>
      </c>
      <c r="E805" t="s">
        <v>3071</v>
      </c>
      <c r="F805" s="4">
        <v>5.5</v>
      </c>
      <c r="G805" s="4">
        <v>5.5</v>
      </c>
      <c r="H805" s="4"/>
      <c r="I805" s="4">
        <v>5.5</v>
      </c>
      <c r="J805" s="4">
        <v>5.5</v>
      </c>
      <c r="K805" s="4">
        <v>5.5</v>
      </c>
      <c r="L805" s="4">
        <v>5.5</v>
      </c>
      <c r="M805" s="4">
        <v>1</v>
      </c>
    </row>
    <row r="806" spans="1:13" x14ac:dyDescent="0.2">
      <c r="A806" s="3">
        <v>37561</v>
      </c>
      <c r="B806" t="s">
        <v>8494</v>
      </c>
      <c r="C806" t="s">
        <v>3075</v>
      </c>
      <c r="D806" t="s">
        <v>8495</v>
      </c>
      <c r="E806" t="s">
        <v>3074</v>
      </c>
      <c r="F806" s="4">
        <v>4.1360000000000001</v>
      </c>
      <c r="G806" s="4">
        <v>4.0999999999999996</v>
      </c>
      <c r="H806" s="4">
        <v>0.46368831896313401</v>
      </c>
      <c r="I806" s="4">
        <v>5.0599999999999996</v>
      </c>
      <c r="J806" s="4">
        <v>3</v>
      </c>
      <c r="K806" s="4">
        <v>3.86</v>
      </c>
      <c r="L806" s="4">
        <v>4.49</v>
      </c>
      <c r="M806" s="4">
        <v>29</v>
      </c>
    </row>
    <row r="807" spans="1:13" x14ac:dyDescent="0.2">
      <c r="A807" s="3">
        <v>37561</v>
      </c>
      <c r="B807" t="s">
        <v>8568</v>
      </c>
      <c r="C807" t="s">
        <v>3078</v>
      </c>
      <c r="D807" t="s">
        <v>8569</v>
      </c>
      <c r="E807" t="s">
        <v>3077</v>
      </c>
      <c r="F807" s="4">
        <v>3.6989999999999998</v>
      </c>
      <c r="G807" s="4">
        <v>3.7</v>
      </c>
      <c r="H807" s="4">
        <v>0.56161968151647501</v>
      </c>
      <c r="I807" s="4">
        <v>5.48</v>
      </c>
      <c r="J807" s="4">
        <v>2.8</v>
      </c>
      <c r="K807" s="4">
        <v>3.35</v>
      </c>
      <c r="L807" s="4">
        <v>4</v>
      </c>
      <c r="M807" s="4">
        <v>25</v>
      </c>
    </row>
    <row r="808" spans="1:13" x14ac:dyDescent="0.2">
      <c r="A808" s="3">
        <v>37561</v>
      </c>
      <c r="B808" t="s">
        <v>8560</v>
      </c>
      <c r="C808" t="s">
        <v>3120</v>
      </c>
      <c r="D808" t="s">
        <v>8561</v>
      </c>
      <c r="E808" t="s">
        <v>3119</v>
      </c>
      <c r="F808" s="4">
        <v>0.57696428571428604</v>
      </c>
      <c r="G808" s="4">
        <v>0.56499999999999995</v>
      </c>
      <c r="H808" s="4">
        <v>0.114708481440065</v>
      </c>
      <c r="I808" s="4">
        <v>0.88</v>
      </c>
      <c r="J808" s="4">
        <v>0.3</v>
      </c>
      <c r="K808" s="4">
        <v>0.52749999999999997</v>
      </c>
      <c r="L808" s="4">
        <v>0.61750000000000005</v>
      </c>
      <c r="M808" s="4">
        <v>28</v>
      </c>
    </row>
    <row r="809" spans="1:13" x14ac:dyDescent="0.2">
      <c r="A809" s="3">
        <v>37561</v>
      </c>
      <c r="B809" t="s">
        <v>8570</v>
      </c>
      <c r="C809" t="s">
        <v>3123</v>
      </c>
      <c r="D809" t="s">
        <v>8571</v>
      </c>
      <c r="E809" t="s">
        <v>3122</v>
      </c>
      <c r="F809" s="4">
        <v>0.29753571428571401</v>
      </c>
      <c r="G809" s="4">
        <v>0.29499999999999998</v>
      </c>
      <c r="H809" s="4">
        <v>0.13529268194680699</v>
      </c>
      <c r="I809" s="4">
        <v>0.53</v>
      </c>
      <c r="J809" s="4">
        <v>-0.14000000000000001</v>
      </c>
      <c r="K809" s="4">
        <v>0.2175</v>
      </c>
      <c r="L809" s="4">
        <v>0.4</v>
      </c>
      <c r="M809" s="4">
        <v>28</v>
      </c>
    </row>
    <row r="810" spans="1:13" x14ac:dyDescent="0.2">
      <c r="A810" s="3">
        <v>37561</v>
      </c>
      <c r="B810" t="s">
        <v>8578</v>
      </c>
      <c r="C810" t="s">
        <v>3126</v>
      </c>
      <c r="D810" t="s">
        <v>8579</v>
      </c>
      <c r="E810" t="s">
        <v>3125</v>
      </c>
      <c r="F810" s="4">
        <v>0.33721428571428602</v>
      </c>
      <c r="G810" s="4">
        <v>0.33</v>
      </c>
      <c r="H810" s="4">
        <v>8.8507525163581499E-2</v>
      </c>
      <c r="I810" s="4">
        <v>0.54</v>
      </c>
      <c r="J810" s="4">
        <v>0.2</v>
      </c>
      <c r="K810" s="4">
        <v>0.26750000000000002</v>
      </c>
      <c r="L810" s="4">
        <v>0.4</v>
      </c>
      <c r="M810" s="4">
        <v>28</v>
      </c>
    </row>
    <row r="811" spans="1:13" x14ac:dyDescent="0.2">
      <c r="A811" s="3">
        <v>37561</v>
      </c>
      <c r="B811" t="s">
        <v>8586</v>
      </c>
      <c r="C811" t="s">
        <v>3129</v>
      </c>
      <c r="D811" t="s">
        <v>8587</v>
      </c>
      <c r="E811" t="s">
        <v>3128</v>
      </c>
      <c r="F811" s="4">
        <v>0.33350000000000002</v>
      </c>
      <c r="G811" s="4">
        <v>0.315</v>
      </c>
      <c r="H811" s="4">
        <v>0.117192623962053</v>
      </c>
      <c r="I811" s="4">
        <v>0.59</v>
      </c>
      <c r="J811" s="4">
        <v>0.14000000000000001</v>
      </c>
      <c r="K811" s="4">
        <v>0.245</v>
      </c>
      <c r="L811" s="4">
        <v>0.42249999999999999</v>
      </c>
      <c r="M811" s="4">
        <v>28</v>
      </c>
    </row>
    <row r="812" spans="1:13" x14ac:dyDescent="0.2">
      <c r="A812" s="3">
        <v>37561</v>
      </c>
      <c r="B812" t="s">
        <v>8594</v>
      </c>
      <c r="C812" t="s">
        <v>3132</v>
      </c>
      <c r="D812" t="s">
        <v>8595</v>
      </c>
      <c r="E812" t="s">
        <v>3131</v>
      </c>
      <c r="F812" s="4">
        <v>0.214178571428571</v>
      </c>
      <c r="G812" s="4">
        <v>0.2</v>
      </c>
      <c r="H812" s="4">
        <v>5.8112313714831602E-2</v>
      </c>
      <c r="I812" s="4">
        <v>0.34</v>
      </c>
      <c r="J812" s="4">
        <v>0.14000000000000001</v>
      </c>
      <c r="K812" s="4">
        <v>0.17749999999999999</v>
      </c>
      <c r="L812" s="4">
        <v>0.245</v>
      </c>
      <c r="M812" s="4">
        <v>28</v>
      </c>
    </row>
    <row r="813" spans="1:13" x14ac:dyDescent="0.2">
      <c r="A813" s="3">
        <v>37561</v>
      </c>
      <c r="B813" t="s">
        <v>8602</v>
      </c>
      <c r="C813" t="s">
        <v>3135</v>
      </c>
      <c r="D813" t="s">
        <v>8603</v>
      </c>
      <c r="E813" t="s">
        <v>3134</v>
      </c>
      <c r="F813" s="4">
        <v>0.26124999999999998</v>
      </c>
      <c r="G813" s="4">
        <v>0.26500000000000001</v>
      </c>
      <c r="H813" s="4">
        <v>8.19623332639699E-2</v>
      </c>
      <c r="I813" s="4">
        <v>0.43</v>
      </c>
      <c r="J813" s="4">
        <v>0.12</v>
      </c>
      <c r="K813" s="4">
        <v>0.2</v>
      </c>
      <c r="L813" s="4">
        <v>0.3125</v>
      </c>
      <c r="M813" s="4">
        <v>28</v>
      </c>
    </row>
    <row r="814" spans="1:13" x14ac:dyDescent="0.2">
      <c r="A814" s="3">
        <v>37561</v>
      </c>
      <c r="B814" t="s">
        <v>8610</v>
      </c>
      <c r="C814" t="s">
        <v>3138</v>
      </c>
      <c r="D814" t="s">
        <v>8611</v>
      </c>
      <c r="E814" t="s">
        <v>3137</v>
      </c>
      <c r="F814" s="4">
        <v>0.21017857142857099</v>
      </c>
      <c r="G814" s="4">
        <v>0.22</v>
      </c>
      <c r="H814" s="4">
        <v>6.3194030174815202E-2</v>
      </c>
      <c r="I814" s="4">
        <v>0.32</v>
      </c>
      <c r="J814" s="4">
        <v>0.1</v>
      </c>
      <c r="K814" s="4">
        <v>0.16750000000000001</v>
      </c>
      <c r="L814" s="4">
        <v>0.24</v>
      </c>
      <c r="M814" s="4">
        <v>28</v>
      </c>
    </row>
    <row r="815" spans="1:13" x14ac:dyDescent="0.2">
      <c r="A815" s="3">
        <v>37561</v>
      </c>
      <c r="B815" t="s">
        <v>8550</v>
      </c>
      <c r="C815" t="s">
        <v>3114</v>
      </c>
      <c r="D815" t="s">
        <v>8551</v>
      </c>
      <c r="E815" t="s">
        <v>3113</v>
      </c>
      <c r="F815" s="4">
        <v>0.64821428571428596</v>
      </c>
      <c r="G815" s="4">
        <v>0.71</v>
      </c>
      <c r="H815" s="4">
        <v>0.14759939705358599</v>
      </c>
      <c r="I815" s="4">
        <v>0.85</v>
      </c>
      <c r="J815" s="4">
        <v>0.3</v>
      </c>
      <c r="K815" s="4">
        <v>0.63749999999999996</v>
      </c>
      <c r="L815" s="4">
        <v>0.72250000000000003</v>
      </c>
      <c r="M815" s="4">
        <v>28</v>
      </c>
    </row>
    <row r="816" spans="1:13" x14ac:dyDescent="0.2">
      <c r="A816" s="3">
        <v>37561</v>
      </c>
      <c r="B816" t="s">
        <v>8552</v>
      </c>
      <c r="C816" t="s">
        <v>3117</v>
      </c>
      <c r="D816" t="s">
        <v>8553</v>
      </c>
      <c r="E816" t="s">
        <v>3116</v>
      </c>
      <c r="F816" s="4">
        <v>0.41507142857142898</v>
      </c>
      <c r="G816" s="4">
        <v>0.42</v>
      </c>
      <c r="H816" s="4">
        <v>0.16025949525724201</v>
      </c>
      <c r="I816" s="4">
        <v>0.75</v>
      </c>
      <c r="J816" s="4">
        <v>0.01</v>
      </c>
      <c r="K816" s="4">
        <v>0.3</v>
      </c>
      <c r="L816" s="4">
        <v>0.51749999999999996</v>
      </c>
      <c r="M816" s="4">
        <v>28</v>
      </c>
    </row>
    <row r="817" spans="1:13" x14ac:dyDescent="0.2">
      <c r="A817" s="3">
        <v>37561</v>
      </c>
      <c r="B817" t="s">
        <v>8526</v>
      </c>
      <c r="C817" t="s">
        <v>3087</v>
      </c>
      <c r="D817" t="s">
        <v>8527</v>
      </c>
      <c r="E817" t="s">
        <v>3086</v>
      </c>
      <c r="F817" s="4">
        <v>3.8</v>
      </c>
      <c r="G817" s="4">
        <v>3.8</v>
      </c>
      <c r="H817" s="4"/>
      <c r="I817" s="4">
        <v>3.8</v>
      </c>
      <c r="J817" s="4">
        <v>3.8</v>
      </c>
      <c r="K817" s="4">
        <v>3.8</v>
      </c>
      <c r="L817" s="4">
        <v>3.8</v>
      </c>
      <c r="M817" s="4">
        <v>1</v>
      </c>
    </row>
    <row r="818" spans="1:13" x14ac:dyDescent="0.2">
      <c r="A818" s="3">
        <v>37561</v>
      </c>
      <c r="B818" t="s">
        <v>8612</v>
      </c>
      <c r="C818" t="s">
        <v>3090</v>
      </c>
      <c r="D818" t="s">
        <v>8613</v>
      </c>
      <c r="E818" t="s">
        <v>3089</v>
      </c>
      <c r="F818" s="4">
        <v>3.57645454545455</v>
      </c>
      <c r="G818" s="4">
        <v>3.78</v>
      </c>
      <c r="H818" s="4">
        <v>0.52682189339406504</v>
      </c>
      <c r="I818" s="4">
        <v>4.5</v>
      </c>
      <c r="J818" s="4">
        <v>2.5</v>
      </c>
      <c r="K818" s="4">
        <v>3.0674999999999999</v>
      </c>
      <c r="L818" s="4">
        <v>3.96</v>
      </c>
      <c r="M818" s="4">
        <v>22</v>
      </c>
    </row>
    <row r="819" spans="1:13" x14ac:dyDescent="0.2">
      <c r="A819" s="3">
        <v>37561</v>
      </c>
      <c r="B819" t="s">
        <v>8614</v>
      </c>
      <c r="C819" t="s">
        <v>3153</v>
      </c>
      <c r="D819" t="s">
        <v>8615</v>
      </c>
      <c r="E819" t="s">
        <v>3152</v>
      </c>
      <c r="F819" s="4">
        <v>0.19981818181818201</v>
      </c>
      <c r="G819" s="4">
        <v>0.21</v>
      </c>
      <c r="H819" s="4">
        <v>6.2813129021639894E-2</v>
      </c>
      <c r="I819" s="4">
        <v>0.32</v>
      </c>
      <c r="J819" s="4">
        <v>0.09</v>
      </c>
      <c r="K819" s="4">
        <v>0.16</v>
      </c>
      <c r="L819" s="4">
        <v>0.23</v>
      </c>
      <c r="M819" s="4">
        <v>22</v>
      </c>
    </row>
    <row r="820" spans="1:13" x14ac:dyDescent="0.2">
      <c r="A820" s="3">
        <v>37561</v>
      </c>
      <c r="B820" t="s">
        <v>10031</v>
      </c>
      <c r="C820" t="s">
        <v>4324</v>
      </c>
      <c r="D820" t="s">
        <v>10032</v>
      </c>
      <c r="E820" t="s">
        <v>4323</v>
      </c>
      <c r="F820" s="4">
        <v>2.48</v>
      </c>
      <c r="G820" s="4">
        <v>2.48</v>
      </c>
      <c r="H820" s="4"/>
      <c r="I820" s="4">
        <v>2.48</v>
      </c>
      <c r="J820" s="4">
        <v>2.48</v>
      </c>
      <c r="K820" s="4">
        <v>2.48</v>
      </c>
      <c r="L820" s="4">
        <v>2.48</v>
      </c>
      <c r="M820" s="4">
        <v>1</v>
      </c>
    </row>
    <row r="821" spans="1:13" x14ac:dyDescent="0.2">
      <c r="A821" s="3">
        <v>37561</v>
      </c>
      <c r="B821" t="s">
        <v>10043</v>
      </c>
      <c r="C821" t="s">
        <v>4327</v>
      </c>
      <c r="D821" t="s">
        <v>10044</v>
      </c>
      <c r="E821" t="s">
        <v>4326</v>
      </c>
      <c r="F821" s="4">
        <v>2.6875</v>
      </c>
      <c r="G821" s="4">
        <v>2.7</v>
      </c>
      <c r="H821" s="4">
        <v>0.39572366901945899</v>
      </c>
      <c r="I821" s="4">
        <v>3.4</v>
      </c>
      <c r="J821" s="4">
        <v>1.2</v>
      </c>
      <c r="K821" s="4">
        <v>2.5</v>
      </c>
      <c r="L821" s="4">
        <v>3</v>
      </c>
      <c r="M821" s="4">
        <v>28</v>
      </c>
    </row>
    <row r="822" spans="1:13" x14ac:dyDescent="0.2">
      <c r="A822" s="3">
        <v>37561</v>
      </c>
      <c r="B822" t="s">
        <v>8606</v>
      </c>
      <c r="C822" t="s">
        <v>3942</v>
      </c>
      <c r="D822" t="s">
        <v>8607</v>
      </c>
      <c r="E822" t="s">
        <v>3949</v>
      </c>
      <c r="F822" s="4">
        <v>10.134828571428599</v>
      </c>
      <c r="G822" s="4">
        <v>10.125</v>
      </c>
      <c r="H822" s="4">
        <v>0.14125624432514999</v>
      </c>
      <c r="I822" s="4">
        <v>10.47</v>
      </c>
      <c r="J822" s="4">
        <v>9.8000000000000007</v>
      </c>
      <c r="K822" s="4">
        <v>10.057499999999999</v>
      </c>
      <c r="L822" s="4">
        <v>10.2125</v>
      </c>
      <c r="M822" s="4">
        <v>28</v>
      </c>
    </row>
    <row r="823" spans="1:13" x14ac:dyDescent="0.2">
      <c r="A823" s="3">
        <v>37561</v>
      </c>
      <c r="B823" t="s">
        <v>8616</v>
      </c>
      <c r="C823" t="s">
        <v>3952</v>
      </c>
      <c r="D823" t="s">
        <v>8617</v>
      </c>
      <c r="E823" t="s">
        <v>3951</v>
      </c>
      <c r="F823" s="4">
        <v>10.143257142857101</v>
      </c>
      <c r="G823" s="4">
        <v>10.16</v>
      </c>
      <c r="H823" s="4">
        <v>0.15600560158169899</v>
      </c>
      <c r="I823" s="4">
        <v>10.5</v>
      </c>
      <c r="J823" s="4">
        <v>9.8000000000000007</v>
      </c>
      <c r="K823" s="4">
        <v>10.057499999999999</v>
      </c>
      <c r="L823" s="4">
        <v>10.2125</v>
      </c>
      <c r="M823" s="4">
        <v>28</v>
      </c>
    </row>
    <row r="824" spans="1:13" x14ac:dyDescent="0.2">
      <c r="A824" s="3">
        <v>37561</v>
      </c>
      <c r="B824" t="s">
        <v>8598</v>
      </c>
      <c r="C824" t="s">
        <v>3939</v>
      </c>
      <c r="D824" t="s">
        <v>8599</v>
      </c>
      <c r="E824" t="s">
        <v>3947</v>
      </c>
      <c r="F824" s="4">
        <v>10.1351724137931</v>
      </c>
      <c r="G824" s="4">
        <v>10.172000000000001</v>
      </c>
      <c r="H824" s="4">
        <v>0.138286986518595</v>
      </c>
      <c r="I824" s="4">
        <v>10.4</v>
      </c>
      <c r="J824" s="4">
        <v>9.6999999999999993</v>
      </c>
      <c r="K824" s="4">
        <v>10.07</v>
      </c>
      <c r="L824" s="4">
        <v>10.199999999999999</v>
      </c>
      <c r="M824" s="4">
        <v>29</v>
      </c>
    </row>
    <row r="825" spans="1:13" x14ac:dyDescent="0.2">
      <c r="A825" s="3">
        <v>37561</v>
      </c>
      <c r="B825" t="s">
        <v>8448</v>
      </c>
      <c r="C825" t="s">
        <v>3936</v>
      </c>
      <c r="D825" t="s">
        <v>8449</v>
      </c>
      <c r="E825" t="s">
        <v>3935</v>
      </c>
      <c r="F825" s="4">
        <v>10.1351724137931</v>
      </c>
      <c r="G825" s="4">
        <v>10.172000000000001</v>
      </c>
      <c r="H825" s="4">
        <v>0.138286986518595</v>
      </c>
      <c r="I825" s="4">
        <v>10.4</v>
      </c>
      <c r="J825" s="4">
        <v>9.6999999999999993</v>
      </c>
      <c r="K825" s="4">
        <v>10.07</v>
      </c>
      <c r="L825" s="4">
        <v>10.199999999999999</v>
      </c>
      <c r="M825" s="4">
        <v>29</v>
      </c>
    </row>
    <row r="826" spans="1:13" x14ac:dyDescent="0.2">
      <c r="A826" s="3">
        <v>37561</v>
      </c>
      <c r="B826" t="s">
        <v>8512</v>
      </c>
      <c r="C826" t="s">
        <v>3939</v>
      </c>
      <c r="D826" t="s">
        <v>8513</v>
      </c>
      <c r="E826" t="s">
        <v>3938</v>
      </c>
      <c r="F826" s="4">
        <v>10.4858965517241</v>
      </c>
      <c r="G826" s="4">
        <v>10.5</v>
      </c>
      <c r="H826" s="4">
        <v>0.16701290472543601</v>
      </c>
      <c r="I826" s="4">
        <v>10.88</v>
      </c>
      <c r="J826" s="4">
        <v>10.11</v>
      </c>
      <c r="K826" s="4">
        <v>10.38</v>
      </c>
      <c r="L826" s="4">
        <v>10.55</v>
      </c>
      <c r="M826" s="4">
        <v>29</v>
      </c>
    </row>
    <row r="827" spans="1:13" x14ac:dyDescent="0.2">
      <c r="A827" s="3">
        <v>37561</v>
      </c>
      <c r="B827" t="s">
        <v>10019</v>
      </c>
      <c r="C827" t="s">
        <v>3579</v>
      </c>
      <c r="D827" t="s">
        <v>10020</v>
      </c>
      <c r="E827" t="s">
        <v>3578</v>
      </c>
      <c r="F827" s="4">
        <v>1.2</v>
      </c>
      <c r="G827" s="4">
        <v>1.2</v>
      </c>
      <c r="H827" s="4"/>
      <c r="I827" s="4">
        <v>1.2</v>
      </c>
      <c r="J827" s="4">
        <v>1.2</v>
      </c>
      <c r="K827" s="4">
        <v>1.2</v>
      </c>
      <c r="L827" s="4">
        <v>1.2</v>
      </c>
      <c r="M827" s="4">
        <v>1</v>
      </c>
    </row>
    <row r="828" spans="1:13" x14ac:dyDescent="0.2">
      <c r="A828" s="3">
        <v>37561</v>
      </c>
      <c r="B828" t="s">
        <v>10035</v>
      </c>
      <c r="C828" t="s">
        <v>3582</v>
      </c>
      <c r="D828" t="s">
        <v>10036</v>
      </c>
      <c r="E828" t="s">
        <v>3581</v>
      </c>
      <c r="F828" s="4">
        <v>3.2250000000000001</v>
      </c>
      <c r="G828" s="4">
        <v>3.2</v>
      </c>
      <c r="H828" s="4">
        <v>0.39245193147507701</v>
      </c>
      <c r="I828" s="4">
        <v>3.9</v>
      </c>
      <c r="J828" s="4">
        <v>2.4</v>
      </c>
      <c r="K828" s="4">
        <v>3</v>
      </c>
      <c r="L828" s="4">
        <v>3.5</v>
      </c>
      <c r="M828" s="4">
        <v>28</v>
      </c>
    </row>
    <row r="829" spans="1:13" x14ac:dyDescent="0.2">
      <c r="A829" s="3">
        <v>37561</v>
      </c>
      <c r="B829" t="s">
        <v>10045</v>
      </c>
      <c r="C829" t="s">
        <v>3597</v>
      </c>
      <c r="D829" t="s">
        <v>10046</v>
      </c>
      <c r="E829" t="s">
        <v>3596</v>
      </c>
      <c r="F829" s="4">
        <v>3.1625000000000001</v>
      </c>
      <c r="G829" s="4">
        <v>3.15</v>
      </c>
      <c r="H829" s="4">
        <v>0.75814893973071995</v>
      </c>
      <c r="I829" s="4">
        <v>4.8</v>
      </c>
      <c r="J829" s="4">
        <v>1.7</v>
      </c>
      <c r="K829" s="4">
        <v>2.6749999999999998</v>
      </c>
      <c r="L829" s="4">
        <v>3.6425000000000001</v>
      </c>
      <c r="M829" s="4">
        <v>28</v>
      </c>
    </row>
    <row r="830" spans="1:13" x14ac:dyDescent="0.2">
      <c r="A830" s="3">
        <v>37561</v>
      </c>
      <c r="B830" t="s">
        <v>10041</v>
      </c>
      <c r="C830" t="s">
        <v>3594</v>
      </c>
      <c r="D830" t="s">
        <v>10042</v>
      </c>
      <c r="E830" t="s">
        <v>3593</v>
      </c>
      <c r="F830" s="4">
        <v>2.7978571428571399</v>
      </c>
      <c r="G830" s="4">
        <v>2.65</v>
      </c>
      <c r="H830" s="4">
        <v>0.47278024918683298</v>
      </c>
      <c r="I830" s="4">
        <v>3.6</v>
      </c>
      <c r="J830" s="4">
        <v>2.1</v>
      </c>
      <c r="K830" s="4">
        <v>2.4750000000000001</v>
      </c>
      <c r="L830" s="4">
        <v>3.2075</v>
      </c>
      <c r="M830" s="4">
        <v>28</v>
      </c>
    </row>
    <row r="831" spans="1:13" x14ac:dyDescent="0.2">
      <c r="A831" s="3">
        <v>37591</v>
      </c>
      <c r="B831" t="s">
        <v>8502</v>
      </c>
      <c r="C831" t="s">
        <v>3921</v>
      </c>
      <c r="D831" t="s">
        <v>8503</v>
      </c>
      <c r="E831" t="s">
        <v>3920</v>
      </c>
      <c r="F831" s="4">
        <v>7.7064285714285701</v>
      </c>
      <c r="G831" s="4">
        <v>7.5549999999999997</v>
      </c>
      <c r="H831" s="4">
        <v>0.95234686446932304</v>
      </c>
      <c r="I831" s="4">
        <v>10</v>
      </c>
      <c r="J831" s="4">
        <v>5.85</v>
      </c>
      <c r="K831" s="4">
        <v>7.0750000000000002</v>
      </c>
      <c r="L831" s="4">
        <v>8.3475000000000001</v>
      </c>
      <c r="M831" s="4">
        <v>28</v>
      </c>
    </row>
    <row r="832" spans="1:13" x14ac:dyDescent="0.2">
      <c r="A832" s="3">
        <v>37591</v>
      </c>
      <c r="B832" t="s">
        <v>8618</v>
      </c>
      <c r="C832" t="s">
        <v>3081</v>
      </c>
      <c r="D832" t="s">
        <v>8619</v>
      </c>
      <c r="E832" t="s">
        <v>3080</v>
      </c>
      <c r="F832" s="4">
        <v>4.2074999999999996</v>
      </c>
      <c r="G832" s="4">
        <v>4.125</v>
      </c>
      <c r="H832" s="4">
        <v>0.48074498514362102</v>
      </c>
      <c r="I832" s="4">
        <v>5.0599999999999996</v>
      </c>
      <c r="J832" s="4">
        <v>3</v>
      </c>
      <c r="K832" s="4">
        <v>3.9750000000000001</v>
      </c>
      <c r="L832" s="4">
        <v>4.5875000000000004</v>
      </c>
      <c r="M832" s="4">
        <v>28</v>
      </c>
    </row>
    <row r="833" spans="1:13" x14ac:dyDescent="0.2">
      <c r="A833" s="3">
        <v>37591</v>
      </c>
      <c r="B833" t="s">
        <v>8410</v>
      </c>
      <c r="C833" t="s">
        <v>3072</v>
      </c>
      <c r="D833" t="s">
        <v>8411</v>
      </c>
      <c r="E833" t="s">
        <v>3071</v>
      </c>
      <c r="F833" s="4">
        <v>5.79</v>
      </c>
      <c r="G833" s="4">
        <v>5.79</v>
      </c>
      <c r="H833" s="4"/>
      <c r="I833" s="4">
        <v>5.79</v>
      </c>
      <c r="J833" s="4">
        <v>5.79</v>
      </c>
      <c r="K833" s="4">
        <v>5.79</v>
      </c>
      <c r="L833" s="4">
        <v>5.79</v>
      </c>
      <c r="M833" s="4">
        <v>1</v>
      </c>
    </row>
    <row r="834" spans="1:13" x14ac:dyDescent="0.2">
      <c r="A834" s="3">
        <v>37591</v>
      </c>
      <c r="B834" t="s">
        <v>8494</v>
      </c>
      <c r="C834" t="s">
        <v>3075</v>
      </c>
      <c r="D834" t="s">
        <v>8495</v>
      </c>
      <c r="E834" t="s">
        <v>3074</v>
      </c>
      <c r="F834" s="4">
        <v>4.2074999999999996</v>
      </c>
      <c r="G834" s="4">
        <v>4.125</v>
      </c>
      <c r="H834" s="4">
        <v>0.48074498514362102</v>
      </c>
      <c r="I834" s="4">
        <v>5.0599999999999996</v>
      </c>
      <c r="J834" s="4">
        <v>3</v>
      </c>
      <c r="K834" s="4">
        <v>3.9750000000000001</v>
      </c>
      <c r="L834" s="4">
        <v>4.5875000000000004</v>
      </c>
      <c r="M834" s="4">
        <v>28</v>
      </c>
    </row>
    <row r="835" spans="1:13" x14ac:dyDescent="0.2">
      <c r="A835" s="3">
        <v>37591</v>
      </c>
      <c r="B835" t="s">
        <v>8568</v>
      </c>
      <c r="C835" t="s">
        <v>3078</v>
      </c>
      <c r="D835" t="s">
        <v>8569</v>
      </c>
      <c r="E835" t="s">
        <v>3077</v>
      </c>
      <c r="F835" s="4">
        <v>3.762</v>
      </c>
      <c r="G835" s="4">
        <v>3.7549999999999999</v>
      </c>
      <c r="H835" s="4">
        <v>0.53968286984116898</v>
      </c>
      <c r="I835" s="4">
        <v>5.48</v>
      </c>
      <c r="J835" s="4">
        <v>3</v>
      </c>
      <c r="K835" s="4">
        <v>3.41</v>
      </c>
      <c r="L835" s="4">
        <v>4</v>
      </c>
      <c r="M835" s="4">
        <v>26</v>
      </c>
    </row>
    <row r="836" spans="1:13" x14ac:dyDescent="0.2">
      <c r="A836" s="3">
        <v>37591</v>
      </c>
      <c r="B836" t="s">
        <v>8560</v>
      </c>
      <c r="C836" t="s">
        <v>3117</v>
      </c>
      <c r="D836" t="s">
        <v>8561</v>
      </c>
      <c r="E836" t="s">
        <v>3116</v>
      </c>
      <c r="F836" s="4">
        <v>0.592321428571429</v>
      </c>
      <c r="G836" s="4">
        <v>0.56999999999999995</v>
      </c>
      <c r="H836" s="4">
        <v>0.141888598339064</v>
      </c>
      <c r="I836" s="4">
        <v>1.03</v>
      </c>
      <c r="J836" s="4">
        <v>0.3</v>
      </c>
      <c r="K836" s="4">
        <v>0.51749999999999996</v>
      </c>
      <c r="L836" s="4">
        <v>0.67249999999999999</v>
      </c>
      <c r="M836" s="4">
        <v>28</v>
      </c>
    </row>
    <row r="837" spans="1:13" x14ac:dyDescent="0.2">
      <c r="A837" s="3">
        <v>37591</v>
      </c>
      <c r="B837" t="s">
        <v>8570</v>
      </c>
      <c r="C837" t="s">
        <v>3120</v>
      </c>
      <c r="D837" t="s">
        <v>8571</v>
      </c>
      <c r="E837" t="s">
        <v>3119</v>
      </c>
      <c r="F837" s="4">
        <v>0.30217857142857102</v>
      </c>
      <c r="G837" s="4">
        <v>0.32500000000000001</v>
      </c>
      <c r="H837" s="4">
        <v>0.137672196168593</v>
      </c>
      <c r="I837" s="4">
        <v>0.53</v>
      </c>
      <c r="J837" s="4">
        <v>-0.16</v>
      </c>
      <c r="K837" s="4">
        <v>0.22750000000000001</v>
      </c>
      <c r="L837" s="4">
        <v>0.39250000000000002</v>
      </c>
      <c r="M837" s="4">
        <v>28</v>
      </c>
    </row>
    <row r="838" spans="1:13" x14ac:dyDescent="0.2">
      <c r="A838" s="3">
        <v>37591</v>
      </c>
      <c r="B838" t="s">
        <v>8578</v>
      </c>
      <c r="C838" t="s">
        <v>3123</v>
      </c>
      <c r="D838" t="s">
        <v>8579</v>
      </c>
      <c r="E838" t="s">
        <v>3122</v>
      </c>
      <c r="F838" s="4">
        <v>0.33367857142857099</v>
      </c>
      <c r="G838" s="4">
        <v>0.34</v>
      </c>
      <c r="H838" s="4">
        <v>6.9519543519911894E-2</v>
      </c>
      <c r="I838" s="4">
        <v>0.46</v>
      </c>
      <c r="J838" s="4">
        <v>0.2</v>
      </c>
      <c r="K838" s="4">
        <v>0.27750000000000002</v>
      </c>
      <c r="L838" s="4">
        <v>0.4</v>
      </c>
      <c r="M838" s="4">
        <v>28</v>
      </c>
    </row>
    <row r="839" spans="1:13" x14ac:dyDescent="0.2">
      <c r="A839" s="3">
        <v>37591</v>
      </c>
      <c r="B839" t="s">
        <v>8586</v>
      </c>
      <c r="C839" t="s">
        <v>3126</v>
      </c>
      <c r="D839" t="s">
        <v>8587</v>
      </c>
      <c r="E839" t="s">
        <v>3125</v>
      </c>
      <c r="F839" s="4">
        <v>0.32592857142857101</v>
      </c>
      <c r="G839" s="4">
        <v>0.31</v>
      </c>
      <c r="H839" s="4">
        <v>9.7473995989596607E-2</v>
      </c>
      <c r="I839" s="4">
        <v>0.54</v>
      </c>
      <c r="J839" s="4">
        <v>0.17</v>
      </c>
      <c r="K839" s="4">
        <v>0.2525</v>
      </c>
      <c r="L839" s="4">
        <v>0.40500000000000003</v>
      </c>
      <c r="M839" s="4">
        <v>28</v>
      </c>
    </row>
    <row r="840" spans="1:13" x14ac:dyDescent="0.2">
      <c r="A840" s="3">
        <v>37591</v>
      </c>
      <c r="B840" t="s">
        <v>8594</v>
      </c>
      <c r="C840" t="s">
        <v>3129</v>
      </c>
      <c r="D840" t="s">
        <v>8595</v>
      </c>
      <c r="E840" t="s">
        <v>3128</v>
      </c>
      <c r="F840" s="4">
        <v>0.21914814814814801</v>
      </c>
      <c r="G840" s="4">
        <v>0.2</v>
      </c>
      <c r="H840" s="4">
        <v>6.2606649747391802E-2</v>
      </c>
      <c r="I840" s="4">
        <v>0.34</v>
      </c>
      <c r="J840" s="4">
        <v>0.13</v>
      </c>
      <c r="K840" s="4">
        <v>0.17499999999999999</v>
      </c>
      <c r="L840" s="4">
        <v>0.26</v>
      </c>
      <c r="M840" s="4">
        <v>27</v>
      </c>
    </row>
    <row r="841" spans="1:13" x14ac:dyDescent="0.2">
      <c r="A841" s="3">
        <v>37591</v>
      </c>
      <c r="B841" t="s">
        <v>8602</v>
      </c>
      <c r="C841" t="s">
        <v>3132</v>
      </c>
      <c r="D841" t="s">
        <v>8603</v>
      </c>
      <c r="E841" t="s">
        <v>3131</v>
      </c>
      <c r="F841" s="4">
        <v>0.26211111111111102</v>
      </c>
      <c r="G841" s="4">
        <v>0.25</v>
      </c>
      <c r="H841" s="4">
        <v>8.7298926477377498E-2</v>
      </c>
      <c r="I841" s="4">
        <v>0.47</v>
      </c>
      <c r="J841" s="4">
        <v>0.12</v>
      </c>
      <c r="K841" s="4">
        <v>0.2</v>
      </c>
      <c r="L841" s="4">
        <v>0.33</v>
      </c>
      <c r="M841" s="4">
        <v>27</v>
      </c>
    </row>
    <row r="842" spans="1:13" x14ac:dyDescent="0.2">
      <c r="A842" s="3">
        <v>37591</v>
      </c>
      <c r="B842" t="s">
        <v>8610</v>
      </c>
      <c r="C842" t="s">
        <v>3135</v>
      </c>
      <c r="D842" t="s">
        <v>8611</v>
      </c>
      <c r="E842" t="s">
        <v>3134</v>
      </c>
      <c r="F842" s="4">
        <v>0.208111111111111</v>
      </c>
      <c r="G842" s="4">
        <v>0.2</v>
      </c>
      <c r="H842" s="4">
        <v>6.5039830005770197E-2</v>
      </c>
      <c r="I842" s="4">
        <v>0.34</v>
      </c>
      <c r="J842" s="4">
        <v>0.1</v>
      </c>
      <c r="K842" s="4">
        <v>0.16500000000000001</v>
      </c>
      <c r="L842" s="4">
        <v>0.24</v>
      </c>
      <c r="M842" s="4">
        <v>27</v>
      </c>
    </row>
    <row r="843" spans="1:13" x14ac:dyDescent="0.2">
      <c r="A843" s="3">
        <v>37591</v>
      </c>
      <c r="B843" t="s">
        <v>8620</v>
      </c>
      <c r="C843" t="s">
        <v>3138</v>
      </c>
      <c r="D843" t="s">
        <v>8621</v>
      </c>
      <c r="E843" t="s">
        <v>3137</v>
      </c>
      <c r="F843" s="4">
        <v>0.29148148148148201</v>
      </c>
      <c r="G843" s="4">
        <v>0.28999999999999998</v>
      </c>
      <c r="H843" s="4">
        <v>9.2889665886416201E-2</v>
      </c>
      <c r="I843" s="4">
        <v>0.55000000000000004</v>
      </c>
      <c r="J843" s="4">
        <v>0.12</v>
      </c>
      <c r="K843" s="4">
        <v>0.245</v>
      </c>
      <c r="L843" s="4">
        <v>0.34</v>
      </c>
      <c r="M843" s="4">
        <v>27</v>
      </c>
    </row>
    <row r="844" spans="1:13" x14ac:dyDescent="0.2">
      <c r="A844" s="3">
        <v>37591</v>
      </c>
      <c r="B844" t="s">
        <v>8552</v>
      </c>
      <c r="C844" t="s">
        <v>3114</v>
      </c>
      <c r="D844" t="s">
        <v>8553</v>
      </c>
      <c r="E844" t="s">
        <v>3113</v>
      </c>
      <c r="F844" s="4">
        <v>0.52144444444444404</v>
      </c>
      <c r="G844" s="4">
        <v>0.52</v>
      </c>
      <c r="H844" s="4">
        <v>0.17626517028729799</v>
      </c>
      <c r="I844" s="4">
        <v>1.02</v>
      </c>
      <c r="J844" s="4">
        <v>0.2</v>
      </c>
      <c r="K844" s="4">
        <v>0.435</v>
      </c>
      <c r="L844" s="4">
        <v>0.59</v>
      </c>
      <c r="M844" s="4">
        <v>27</v>
      </c>
    </row>
    <row r="845" spans="1:13" x14ac:dyDescent="0.2">
      <c r="A845" s="3">
        <v>37591</v>
      </c>
      <c r="B845" t="s">
        <v>8622</v>
      </c>
      <c r="C845" t="s">
        <v>3096</v>
      </c>
      <c r="D845" t="s">
        <v>8623</v>
      </c>
      <c r="E845" t="s">
        <v>3095</v>
      </c>
      <c r="F845" s="4">
        <v>3.4822299999999999</v>
      </c>
      <c r="G845" s="4">
        <v>3.67</v>
      </c>
      <c r="H845" s="4">
        <v>0.60330378583264299</v>
      </c>
      <c r="I845" s="4">
        <v>4.5</v>
      </c>
      <c r="J845" s="4">
        <v>2.0945999999999998</v>
      </c>
      <c r="K845" s="4">
        <v>3.15</v>
      </c>
      <c r="L845" s="4">
        <v>3.8125</v>
      </c>
      <c r="M845" s="4">
        <v>20</v>
      </c>
    </row>
    <row r="846" spans="1:13" x14ac:dyDescent="0.2">
      <c r="A846" s="3">
        <v>37591</v>
      </c>
      <c r="B846" t="s">
        <v>8526</v>
      </c>
      <c r="C846" t="s">
        <v>3087</v>
      </c>
      <c r="D846" t="s">
        <v>8527</v>
      </c>
      <c r="E846" t="s">
        <v>3086</v>
      </c>
      <c r="F846" s="4">
        <v>3.83</v>
      </c>
      <c r="G846" s="4">
        <v>3.83</v>
      </c>
      <c r="H846" s="4"/>
      <c r="I846" s="4">
        <v>3.83</v>
      </c>
      <c r="J846" s="4">
        <v>3.83</v>
      </c>
      <c r="K846" s="4">
        <v>3.83</v>
      </c>
      <c r="L846" s="4">
        <v>3.83</v>
      </c>
      <c r="M846" s="4">
        <v>1</v>
      </c>
    </row>
    <row r="847" spans="1:13" x14ac:dyDescent="0.2">
      <c r="A847" s="3">
        <v>37591</v>
      </c>
      <c r="B847" t="s">
        <v>8612</v>
      </c>
      <c r="C847" t="s">
        <v>3090</v>
      </c>
      <c r="D847" t="s">
        <v>8613</v>
      </c>
      <c r="E847" t="s">
        <v>3089</v>
      </c>
      <c r="F847" s="4">
        <v>3.4822299999999999</v>
      </c>
      <c r="G847" s="4">
        <v>3.67</v>
      </c>
      <c r="H847" s="4">
        <v>0.60330378583264299</v>
      </c>
      <c r="I847" s="4">
        <v>4.5</v>
      </c>
      <c r="J847" s="4">
        <v>2.0945999999999998</v>
      </c>
      <c r="K847" s="4">
        <v>3.15</v>
      </c>
      <c r="L847" s="4">
        <v>3.8125</v>
      </c>
      <c r="M847" s="4">
        <v>20</v>
      </c>
    </row>
    <row r="848" spans="1:13" x14ac:dyDescent="0.2">
      <c r="A848" s="3">
        <v>37591</v>
      </c>
      <c r="B848" t="s">
        <v>8624</v>
      </c>
      <c r="C848" t="s">
        <v>3153</v>
      </c>
      <c r="D848" t="s">
        <v>8625</v>
      </c>
      <c r="E848" t="s">
        <v>3152</v>
      </c>
      <c r="F848" s="4">
        <v>0.28299999999999997</v>
      </c>
      <c r="G848" s="4">
        <v>0.27</v>
      </c>
      <c r="H848" s="4">
        <v>7.8348392378116402E-2</v>
      </c>
      <c r="I848" s="4">
        <v>0.54</v>
      </c>
      <c r="J848" s="4">
        <v>0.2</v>
      </c>
      <c r="K848" s="4">
        <v>0.23549999999999999</v>
      </c>
      <c r="L848" s="4">
        <v>0.3</v>
      </c>
      <c r="M848" s="4">
        <v>18</v>
      </c>
    </row>
    <row r="849" spans="1:13" x14ac:dyDescent="0.2">
      <c r="A849" s="3">
        <v>37591</v>
      </c>
      <c r="B849" t="s">
        <v>10043</v>
      </c>
      <c r="C849" t="s">
        <v>4327</v>
      </c>
      <c r="D849" t="s">
        <v>10044</v>
      </c>
      <c r="E849" t="s">
        <v>4326</v>
      </c>
      <c r="F849" s="4">
        <v>2.68214285714286</v>
      </c>
      <c r="G849" s="4">
        <v>2.6</v>
      </c>
      <c r="H849" s="4">
        <v>0.46511931677364099</v>
      </c>
      <c r="I849" s="4">
        <v>4</v>
      </c>
      <c r="J849" s="4">
        <v>1.2</v>
      </c>
      <c r="K849" s="4">
        <v>2.5</v>
      </c>
      <c r="L849" s="4">
        <v>2.9249999999999998</v>
      </c>
      <c r="M849" s="4">
        <v>28</v>
      </c>
    </row>
    <row r="850" spans="1:13" x14ac:dyDescent="0.2">
      <c r="A850" s="3">
        <v>37591</v>
      </c>
      <c r="B850" t="s">
        <v>8606</v>
      </c>
      <c r="C850" t="s">
        <v>3939</v>
      </c>
      <c r="D850" t="s">
        <v>8607</v>
      </c>
      <c r="E850" t="s">
        <v>3947</v>
      </c>
      <c r="F850" s="4">
        <v>10.1519714285714</v>
      </c>
      <c r="G850" s="4">
        <v>10.175000000000001</v>
      </c>
      <c r="H850" s="4">
        <v>0.127348430917475</v>
      </c>
      <c r="I850" s="4">
        <v>10.42</v>
      </c>
      <c r="J850" s="4">
        <v>9.8000000000000007</v>
      </c>
      <c r="K850" s="4">
        <v>10.06</v>
      </c>
      <c r="L850" s="4">
        <v>10.2295</v>
      </c>
      <c r="M850" s="4">
        <v>28</v>
      </c>
    </row>
    <row r="851" spans="1:13" x14ac:dyDescent="0.2">
      <c r="A851" s="3">
        <v>37591</v>
      </c>
      <c r="B851" t="s">
        <v>8616</v>
      </c>
      <c r="C851" t="s">
        <v>3942</v>
      </c>
      <c r="D851" t="s">
        <v>8617</v>
      </c>
      <c r="E851" t="s">
        <v>3949</v>
      </c>
      <c r="F851" s="4">
        <v>10.1600428571429</v>
      </c>
      <c r="G851" s="4">
        <v>10.195</v>
      </c>
      <c r="H851" s="4">
        <v>0.15297884004869899</v>
      </c>
      <c r="I851" s="4">
        <v>10.5</v>
      </c>
      <c r="J851" s="4">
        <v>9.8000000000000007</v>
      </c>
      <c r="K851" s="4">
        <v>10.077500000000001</v>
      </c>
      <c r="L851" s="4">
        <v>10.2325</v>
      </c>
      <c r="M851" s="4">
        <v>28</v>
      </c>
    </row>
    <row r="852" spans="1:13" x14ac:dyDescent="0.2">
      <c r="A852" s="3">
        <v>37591</v>
      </c>
      <c r="B852" t="s">
        <v>8626</v>
      </c>
      <c r="C852" t="s">
        <v>3952</v>
      </c>
      <c r="D852" t="s">
        <v>8627</v>
      </c>
      <c r="E852" t="s">
        <v>3951</v>
      </c>
      <c r="F852" s="4">
        <v>10.185225000000001</v>
      </c>
      <c r="G852" s="4">
        <v>10.199999999999999</v>
      </c>
      <c r="H852" s="4">
        <v>0.168496980135594</v>
      </c>
      <c r="I852" s="4">
        <v>10.52</v>
      </c>
      <c r="J852" s="4">
        <v>9.82</v>
      </c>
      <c r="K852" s="4">
        <v>10.1</v>
      </c>
      <c r="L852" s="4">
        <v>10.2525</v>
      </c>
      <c r="M852" s="4">
        <v>28</v>
      </c>
    </row>
    <row r="853" spans="1:13" x14ac:dyDescent="0.2">
      <c r="A853" s="3">
        <v>37591</v>
      </c>
      <c r="B853" t="s">
        <v>8512</v>
      </c>
      <c r="C853" t="s">
        <v>3939</v>
      </c>
      <c r="D853" t="s">
        <v>8513</v>
      </c>
      <c r="E853" t="s">
        <v>3938</v>
      </c>
      <c r="F853" s="4">
        <v>10.506821428571399</v>
      </c>
      <c r="G853" s="4">
        <v>10.5</v>
      </c>
      <c r="H853" s="4">
        <v>0.14675226127891899</v>
      </c>
      <c r="I853" s="4">
        <v>10.88</v>
      </c>
      <c r="J853" s="4">
        <v>10.28</v>
      </c>
      <c r="K853" s="4">
        <v>10.407500000000001</v>
      </c>
      <c r="L853" s="4">
        <v>10.6</v>
      </c>
      <c r="M853" s="4">
        <v>28</v>
      </c>
    </row>
    <row r="854" spans="1:13" x14ac:dyDescent="0.2">
      <c r="A854" s="3">
        <v>37591</v>
      </c>
      <c r="B854" t="s">
        <v>10019</v>
      </c>
      <c r="C854" t="s">
        <v>3579</v>
      </c>
      <c r="D854" t="s">
        <v>10020</v>
      </c>
      <c r="E854" t="s">
        <v>3578</v>
      </c>
      <c r="F854" s="4">
        <v>1.1399999999999999</v>
      </c>
      <c r="G854" s="4">
        <v>1.1399999999999999</v>
      </c>
      <c r="H854" s="4"/>
      <c r="I854" s="4">
        <v>1.1399999999999999</v>
      </c>
      <c r="J854" s="4">
        <v>1.1399999999999999</v>
      </c>
      <c r="K854" s="4">
        <v>1.1399999999999999</v>
      </c>
      <c r="L854" s="4">
        <v>1.1399999999999999</v>
      </c>
      <c r="M854" s="4">
        <v>1</v>
      </c>
    </row>
    <row r="855" spans="1:13" x14ac:dyDescent="0.2">
      <c r="A855" s="3">
        <v>37591</v>
      </c>
      <c r="B855" t="s">
        <v>10035</v>
      </c>
      <c r="C855" t="s">
        <v>3582</v>
      </c>
      <c r="D855" t="s">
        <v>10036</v>
      </c>
      <c r="E855" t="s">
        <v>3581</v>
      </c>
      <c r="F855" s="4">
        <v>3.1560714285714302</v>
      </c>
      <c r="G855" s="4">
        <v>3.2</v>
      </c>
      <c r="H855" s="4">
        <v>0.43516994794894098</v>
      </c>
      <c r="I855" s="4">
        <v>3.9</v>
      </c>
      <c r="J855" s="4">
        <v>2.1</v>
      </c>
      <c r="K855" s="4">
        <v>2.9750000000000001</v>
      </c>
      <c r="L855" s="4">
        <v>3.5</v>
      </c>
      <c r="M855" s="4">
        <v>28</v>
      </c>
    </row>
    <row r="856" spans="1:13" x14ac:dyDescent="0.2">
      <c r="A856" s="3">
        <v>37591</v>
      </c>
      <c r="B856" t="s">
        <v>10047</v>
      </c>
      <c r="C856" t="s">
        <v>3585</v>
      </c>
      <c r="D856" t="s">
        <v>10048</v>
      </c>
      <c r="E856" t="s">
        <v>3584</v>
      </c>
      <c r="F856" s="4">
        <v>4.2056521739130401</v>
      </c>
      <c r="G856" s="4">
        <v>4.4000000000000004</v>
      </c>
      <c r="H856" s="4">
        <v>0.61315003418973801</v>
      </c>
      <c r="I856" s="4">
        <v>5.5</v>
      </c>
      <c r="J856" s="4">
        <v>2.5</v>
      </c>
      <c r="K856" s="4">
        <v>4</v>
      </c>
      <c r="L856" s="4">
        <v>4.5</v>
      </c>
      <c r="M856" s="4">
        <v>23</v>
      </c>
    </row>
    <row r="857" spans="1:13" x14ac:dyDescent="0.2">
      <c r="A857" s="3">
        <v>37591</v>
      </c>
      <c r="B857" t="s">
        <v>10045</v>
      </c>
      <c r="C857" t="s">
        <v>3597</v>
      </c>
      <c r="D857" t="s">
        <v>10046</v>
      </c>
      <c r="E857" t="s">
        <v>3596</v>
      </c>
      <c r="F857" s="4">
        <v>3.1625000000000001</v>
      </c>
      <c r="G857" s="4">
        <v>3.05</v>
      </c>
      <c r="H857" s="4">
        <v>0.69547013142456604</v>
      </c>
      <c r="I857" s="4">
        <v>4.5999999999999996</v>
      </c>
      <c r="J857" s="4">
        <v>2</v>
      </c>
      <c r="K857" s="4">
        <v>2.6974999999999998</v>
      </c>
      <c r="L857" s="4">
        <v>3.6425000000000001</v>
      </c>
      <c r="M857" s="4">
        <v>28</v>
      </c>
    </row>
    <row r="858" spans="1:13" x14ac:dyDescent="0.2">
      <c r="A858" s="3">
        <v>37591</v>
      </c>
      <c r="B858" t="s">
        <v>10041</v>
      </c>
      <c r="C858" t="s">
        <v>3594</v>
      </c>
      <c r="D858" t="s">
        <v>10042</v>
      </c>
      <c r="E858" t="s">
        <v>3593</v>
      </c>
      <c r="F858" s="4">
        <v>2.6342857142857099</v>
      </c>
      <c r="G858" s="4">
        <v>2.6</v>
      </c>
      <c r="H858" s="4">
        <v>0.48784809848534499</v>
      </c>
      <c r="I858" s="4">
        <v>3.6</v>
      </c>
      <c r="J858" s="4">
        <v>1.2</v>
      </c>
      <c r="K858" s="4">
        <v>2.3875000000000002</v>
      </c>
      <c r="L858" s="4">
        <v>2.9</v>
      </c>
      <c r="M858" s="4">
        <v>28</v>
      </c>
    </row>
    <row r="859" spans="1:13" x14ac:dyDescent="0.2">
      <c r="A859" s="3">
        <v>37622</v>
      </c>
      <c r="B859" t="s">
        <v>8502</v>
      </c>
      <c r="C859" t="s">
        <v>3918</v>
      </c>
      <c r="D859" t="s">
        <v>8503</v>
      </c>
      <c r="E859" t="s">
        <v>3917</v>
      </c>
      <c r="F859" s="4">
        <v>7.7106666666666701</v>
      </c>
      <c r="G859" s="4">
        <v>7.76</v>
      </c>
      <c r="H859" s="4">
        <v>0.89466978432743904</v>
      </c>
      <c r="I859" s="4">
        <v>10</v>
      </c>
      <c r="J859" s="4">
        <v>6.1</v>
      </c>
      <c r="K859" s="4">
        <v>7.0750000000000002</v>
      </c>
      <c r="L859" s="4">
        <v>8.09</v>
      </c>
      <c r="M859" s="4">
        <v>30</v>
      </c>
    </row>
    <row r="860" spans="1:13" x14ac:dyDescent="0.2">
      <c r="A860" s="3">
        <v>37622</v>
      </c>
      <c r="B860" t="s">
        <v>8628</v>
      </c>
      <c r="C860" t="s">
        <v>3921</v>
      </c>
      <c r="D860" t="s">
        <v>8629</v>
      </c>
      <c r="E860" t="s">
        <v>3920</v>
      </c>
      <c r="F860" s="4">
        <v>7.3596428571428598</v>
      </c>
      <c r="G860" s="4">
        <v>7.2549999999999999</v>
      </c>
      <c r="H860" s="4">
        <v>0.74033266868176195</v>
      </c>
      <c r="I860" s="4">
        <v>9.1999999999999993</v>
      </c>
      <c r="J860" s="4">
        <v>6.2</v>
      </c>
      <c r="K860" s="4">
        <v>6.875</v>
      </c>
      <c r="L860" s="4">
        <v>7.8624999999999998</v>
      </c>
      <c r="M860" s="4">
        <v>28</v>
      </c>
    </row>
    <row r="861" spans="1:13" x14ac:dyDescent="0.2">
      <c r="A861" s="3">
        <v>37622</v>
      </c>
      <c r="B861" t="s">
        <v>8630</v>
      </c>
      <c r="C861" t="s">
        <v>3081</v>
      </c>
      <c r="D861" t="s">
        <v>8631</v>
      </c>
      <c r="E861" t="s">
        <v>3080</v>
      </c>
      <c r="F861" s="4">
        <v>4.3580344827586197</v>
      </c>
      <c r="G861" s="4">
        <v>4.3</v>
      </c>
      <c r="H861" s="4">
        <v>0.44775858313210798</v>
      </c>
      <c r="I861" s="4">
        <v>5.2</v>
      </c>
      <c r="J861" s="4">
        <v>3.46</v>
      </c>
      <c r="K861" s="4">
        <v>4.0999999999999996</v>
      </c>
      <c r="L861" s="4">
        <v>4.6230000000000002</v>
      </c>
      <c r="M861" s="4">
        <v>29</v>
      </c>
    </row>
    <row r="862" spans="1:13" x14ac:dyDescent="0.2">
      <c r="A862" s="3">
        <v>37622</v>
      </c>
      <c r="B862" t="s">
        <v>8494</v>
      </c>
      <c r="C862" t="s">
        <v>3072</v>
      </c>
      <c r="D862" t="s">
        <v>8495</v>
      </c>
      <c r="E862" t="s">
        <v>3071</v>
      </c>
      <c r="F862" s="4">
        <v>4.3064516129032304</v>
      </c>
      <c r="G862" s="4">
        <v>4.29</v>
      </c>
      <c r="H862" s="4">
        <v>0.463238947607652</v>
      </c>
      <c r="I862" s="4">
        <v>5.2</v>
      </c>
      <c r="J862" s="4">
        <v>3.4</v>
      </c>
      <c r="K862" s="4">
        <v>4</v>
      </c>
      <c r="L862" s="4">
        <v>4.66</v>
      </c>
      <c r="M862" s="4">
        <v>31</v>
      </c>
    </row>
    <row r="863" spans="1:13" x14ac:dyDescent="0.2">
      <c r="A863" s="3">
        <v>37622</v>
      </c>
      <c r="B863" t="s">
        <v>8568</v>
      </c>
      <c r="C863" t="s">
        <v>3075</v>
      </c>
      <c r="D863" t="s">
        <v>8569</v>
      </c>
      <c r="E863" t="s">
        <v>3074</v>
      </c>
      <c r="F863" s="4">
        <v>3.7591999999999999</v>
      </c>
      <c r="G863" s="4">
        <v>3.71</v>
      </c>
      <c r="H863" s="4">
        <v>0.47123889541476099</v>
      </c>
      <c r="I863" s="4">
        <v>4.96</v>
      </c>
      <c r="J863" s="4">
        <v>3</v>
      </c>
      <c r="K863" s="4">
        <v>3.48</v>
      </c>
      <c r="L863" s="4">
        <v>4</v>
      </c>
      <c r="M863" s="4">
        <v>30</v>
      </c>
    </row>
    <row r="864" spans="1:13" x14ac:dyDescent="0.2">
      <c r="A864" s="3">
        <v>37622</v>
      </c>
      <c r="B864" t="s">
        <v>8560</v>
      </c>
      <c r="C864" t="s">
        <v>3114</v>
      </c>
      <c r="D864" t="s">
        <v>8561</v>
      </c>
      <c r="E864" t="s">
        <v>3113</v>
      </c>
      <c r="F864" s="4">
        <v>0.51067741935483901</v>
      </c>
      <c r="G864" s="4">
        <v>0.51</v>
      </c>
      <c r="H864" s="4">
        <v>6.58753302821697E-2</v>
      </c>
      <c r="I864" s="4">
        <v>0.68</v>
      </c>
      <c r="J864" s="4">
        <v>0.4</v>
      </c>
      <c r="K864" s="4">
        <v>0.46</v>
      </c>
      <c r="L864" s="4">
        <v>0.55500000000000005</v>
      </c>
      <c r="M864" s="4">
        <v>31</v>
      </c>
    </row>
    <row r="865" spans="1:13" x14ac:dyDescent="0.2">
      <c r="A865" s="3">
        <v>37622</v>
      </c>
      <c r="B865" t="s">
        <v>8570</v>
      </c>
      <c r="C865" t="s">
        <v>3117</v>
      </c>
      <c r="D865" t="s">
        <v>8571</v>
      </c>
      <c r="E865" t="s">
        <v>3116</v>
      </c>
      <c r="F865" s="4">
        <v>0.30325806451612902</v>
      </c>
      <c r="G865" s="4">
        <v>0.32</v>
      </c>
      <c r="H865" s="4">
        <v>0.14344475539197099</v>
      </c>
      <c r="I865" s="4">
        <v>0.53</v>
      </c>
      <c r="J865" s="4">
        <v>-0.14000000000000001</v>
      </c>
      <c r="K865" s="4">
        <v>0.23499999999999999</v>
      </c>
      <c r="L865" s="4">
        <v>0.39</v>
      </c>
      <c r="M865" s="4">
        <v>31</v>
      </c>
    </row>
    <row r="866" spans="1:13" x14ac:dyDescent="0.2">
      <c r="A866" s="3">
        <v>37622</v>
      </c>
      <c r="B866" t="s">
        <v>8578</v>
      </c>
      <c r="C866" t="s">
        <v>3120</v>
      </c>
      <c r="D866" t="s">
        <v>8579</v>
      </c>
      <c r="E866" t="s">
        <v>3119</v>
      </c>
      <c r="F866" s="4">
        <v>0.34945161290322602</v>
      </c>
      <c r="G866" s="4">
        <v>0.35</v>
      </c>
      <c r="H866" s="4">
        <v>6.9074760807730395E-2</v>
      </c>
      <c r="I866" s="4">
        <v>0.49</v>
      </c>
      <c r="J866" s="4">
        <v>0.23</v>
      </c>
      <c r="K866" s="4">
        <v>0.29499999999999998</v>
      </c>
      <c r="L866" s="4">
        <v>0.4</v>
      </c>
      <c r="M866" s="4">
        <v>31</v>
      </c>
    </row>
    <row r="867" spans="1:13" x14ac:dyDescent="0.2">
      <c r="A867" s="3">
        <v>37622</v>
      </c>
      <c r="B867" t="s">
        <v>8586</v>
      </c>
      <c r="C867" t="s">
        <v>3123</v>
      </c>
      <c r="D867" t="s">
        <v>8587</v>
      </c>
      <c r="E867" t="s">
        <v>3122</v>
      </c>
      <c r="F867" s="4">
        <v>0.34464516129032302</v>
      </c>
      <c r="G867" s="4">
        <v>0.32</v>
      </c>
      <c r="H867" s="4">
        <v>8.5351644540726093E-2</v>
      </c>
      <c r="I867" s="4">
        <v>0.54</v>
      </c>
      <c r="J867" s="4">
        <v>0.22</v>
      </c>
      <c r="K867" s="4">
        <v>0.28000000000000003</v>
      </c>
      <c r="L867" s="4">
        <v>0.4</v>
      </c>
      <c r="M867" s="4">
        <v>31</v>
      </c>
    </row>
    <row r="868" spans="1:13" x14ac:dyDescent="0.2">
      <c r="A868" s="3">
        <v>37622</v>
      </c>
      <c r="B868" t="s">
        <v>8594</v>
      </c>
      <c r="C868" t="s">
        <v>3126</v>
      </c>
      <c r="D868" t="s">
        <v>8595</v>
      </c>
      <c r="E868" t="s">
        <v>3125</v>
      </c>
      <c r="F868" s="4">
        <v>0.231290322580645</v>
      </c>
      <c r="G868" s="4">
        <v>0.22</v>
      </c>
      <c r="H868" s="4">
        <v>7.2052847988305094E-2</v>
      </c>
      <c r="I868" s="4">
        <v>0.44</v>
      </c>
      <c r="J868" s="4">
        <v>0.14000000000000001</v>
      </c>
      <c r="K868" s="4">
        <v>0.17499999999999999</v>
      </c>
      <c r="L868" s="4">
        <v>0.28499999999999998</v>
      </c>
      <c r="M868" s="4">
        <v>31</v>
      </c>
    </row>
    <row r="869" spans="1:13" x14ac:dyDescent="0.2">
      <c r="A869" s="3">
        <v>37622</v>
      </c>
      <c r="B869" t="s">
        <v>8602</v>
      </c>
      <c r="C869" t="s">
        <v>3129</v>
      </c>
      <c r="D869" t="s">
        <v>8603</v>
      </c>
      <c r="E869" t="s">
        <v>3128</v>
      </c>
      <c r="F869" s="4">
        <v>0.29067741935483898</v>
      </c>
      <c r="G869" s="4">
        <v>0.3</v>
      </c>
      <c r="H869" s="4">
        <v>9.2510679418387198E-2</v>
      </c>
      <c r="I869" s="4">
        <v>0.57999999999999996</v>
      </c>
      <c r="J869" s="4">
        <v>0.12</v>
      </c>
      <c r="K869" s="4">
        <v>0.21</v>
      </c>
      <c r="L869" s="4">
        <v>0.34</v>
      </c>
      <c r="M869" s="4">
        <v>31</v>
      </c>
    </row>
    <row r="870" spans="1:13" x14ac:dyDescent="0.2">
      <c r="A870" s="3">
        <v>37622</v>
      </c>
      <c r="B870" t="s">
        <v>8610</v>
      </c>
      <c r="C870" t="s">
        <v>3132</v>
      </c>
      <c r="D870" t="s">
        <v>8611</v>
      </c>
      <c r="E870" t="s">
        <v>3131</v>
      </c>
      <c r="F870" s="4">
        <v>0.22229032258064499</v>
      </c>
      <c r="G870" s="4">
        <v>0.221</v>
      </c>
      <c r="H870" s="4">
        <v>6.3963111008552995E-2</v>
      </c>
      <c r="I870" s="4">
        <v>0.38</v>
      </c>
      <c r="J870" s="4">
        <v>0.1</v>
      </c>
      <c r="K870" s="4">
        <v>0.19</v>
      </c>
      <c r="L870" s="4">
        <v>0.26</v>
      </c>
      <c r="M870" s="4">
        <v>31</v>
      </c>
    </row>
    <row r="871" spans="1:13" x14ac:dyDescent="0.2">
      <c r="A871" s="3">
        <v>37622</v>
      </c>
      <c r="B871" t="s">
        <v>8620</v>
      </c>
      <c r="C871" t="s">
        <v>3135</v>
      </c>
      <c r="D871" t="s">
        <v>8621</v>
      </c>
      <c r="E871" t="s">
        <v>3134</v>
      </c>
      <c r="F871" s="4">
        <v>0.29809677419354802</v>
      </c>
      <c r="G871" s="4">
        <v>0.28999999999999998</v>
      </c>
      <c r="H871" s="4">
        <v>6.8859448559467698E-2</v>
      </c>
      <c r="I871" s="4">
        <v>0.5</v>
      </c>
      <c r="J871" s="4">
        <v>0.14000000000000001</v>
      </c>
      <c r="K871" s="4">
        <v>0.255</v>
      </c>
      <c r="L871" s="4">
        <v>0.34499999999999997</v>
      </c>
      <c r="M871" s="4">
        <v>31</v>
      </c>
    </row>
    <row r="872" spans="1:13" x14ac:dyDescent="0.2">
      <c r="A872" s="3">
        <v>37622</v>
      </c>
      <c r="B872" t="s">
        <v>8632</v>
      </c>
      <c r="C872" t="s">
        <v>3138</v>
      </c>
      <c r="D872" t="s">
        <v>8633</v>
      </c>
      <c r="E872" t="s">
        <v>3137</v>
      </c>
      <c r="F872" s="4">
        <v>0.47461290322580602</v>
      </c>
      <c r="G872" s="4">
        <v>0.48</v>
      </c>
      <c r="H872" s="4">
        <v>8.9742103615250299E-2</v>
      </c>
      <c r="I872" s="4">
        <v>0.7</v>
      </c>
      <c r="J872" s="4">
        <v>0.3</v>
      </c>
      <c r="K872" s="4">
        <v>0.4</v>
      </c>
      <c r="L872" s="4">
        <v>0.53</v>
      </c>
      <c r="M872" s="4">
        <v>31</v>
      </c>
    </row>
    <row r="873" spans="1:13" x14ac:dyDescent="0.2">
      <c r="A873" s="3">
        <v>37622</v>
      </c>
      <c r="B873" t="s">
        <v>8612</v>
      </c>
      <c r="C873" t="s">
        <v>3087</v>
      </c>
      <c r="D873" t="s">
        <v>8613</v>
      </c>
      <c r="E873" t="s">
        <v>3086</v>
      </c>
      <c r="F873" s="4">
        <v>3.665</v>
      </c>
      <c r="G873" s="4">
        <v>3.5049999999999999</v>
      </c>
      <c r="H873" s="4">
        <v>0.50551011482509101</v>
      </c>
      <c r="I873" s="4">
        <v>4.9000000000000004</v>
      </c>
      <c r="J873" s="4">
        <v>2.84</v>
      </c>
      <c r="K873" s="4">
        <v>3.34</v>
      </c>
      <c r="L873" s="4">
        <v>4.0199999999999996</v>
      </c>
      <c r="M873" s="4">
        <v>22</v>
      </c>
    </row>
    <row r="874" spans="1:13" x14ac:dyDescent="0.2">
      <c r="A874" s="3">
        <v>37622</v>
      </c>
      <c r="B874" t="s">
        <v>8634</v>
      </c>
      <c r="C874" t="s">
        <v>3153</v>
      </c>
      <c r="D874" t="s">
        <v>8635</v>
      </c>
      <c r="E874" t="s">
        <v>3152</v>
      </c>
      <c r="F874" s="4">
        <v>0.38468181818181801</v>
      </c>
      <c r="G874" s="4">
        <v>0.42</v>
      </c>
      <c r="H874" s="4">
        <v>0.119312868568569</v>
      </c>
      <c r="I874" s="4">
        <v>0.54</v>
      </c>
      <c r="J874" s="4">
        <v>0.1</v>
      </c>
      <c r="K874" s="4">
        <v>0.32</v>
      </c>
      <c r="L874" s="4">
        <v>0.47499999999999998</v>
      </c>
      <c r="M874" s="4">
        <v>22</v>
      </c>
    </row>
    <row r="875" spans="1:13" x14ac:dyDescent="0.2">
      <c r="A875" s="3">
        <v>37622</v>
      </c>
      <c r="B875" t="s">
        <v>10043</v>
      </c>
      <c r="C875" t="s">
        <v>4324</v>
      </c>
      <c r="D875" t="s">
        <v>10044</v>
      </c>
      <c r="E875" t="s">
        <v>4323</v>
      </c>
      <c r="F875" s="4">
        <v>2.6354838709677399</v>
      </c>
      <c r="G875" s="4">
        <v>2.6</v>
      </c>
      <c r="H875" s="4">
        <v>0.38344785573075801</v>
      </c>
      <c r="I875" s="4">
        <v>3.4</v>
      </c>
      <c r="J875" s="4">
        <v>1.2</v>
      </c>
      <c r="K875" s="4">
        <v>2.5</v>
      </c>
      <c r="L875" s="4">
        <v>2.85</v>
      </c>
      <c r="M875" s="4">
        <v>31</v>
      </c>
    </row>
    <row r="876" spans="1:13" x14ac:dyDescent="0.2">
      <c r="A876" s="3">
        <v>37622</v>
      </c>
      <c r="B876" t="s">
        <v>8616</v>
      </c>
      <c r="C876" t="s">
        <v>3939</v>
      </c>
      <c r="D876" t="s">
        <v>8617</v>
      </c>
      <c r="E876" t="s">
        <v>3947</v>
      </c>
      <c r="F876" s="4">
        <v>10.634632258064499</v>
      </c>
      <c r="G876" s="4">
        <v>10.61</v>
      </c>
      <c r="H876" s="4">
        <v>0.210275286845755</v>
      </c>
      <c r="I876" s="4">
        <v>11</v>
      </c>
      <c r="J876" s="4">
        <v>10.199999999999999</v>
      </c>
      <c r="K876" s="4">
        <v>10.5045</v>
      </c>
      <c r="L876" s="4">
        <v>10.765000000000001</v>
      </c>
      <c r="M876" s="4">
        <v>31</v>
      </c>
    </row>
    <row r="877" spans="1:13" x14ac:dyDescent="0.2">
      <c r="A877" s="3">
        <v>37622</v>
      </c>
      <c r="B877" t="s">
        <v>8626</v>
      </c>
      <c r="C877" t="s">
        <v>3942</v>
      </c>
      <c r="D877" t="s">
        <v>8627</v>
      </c>
      <c r="E877" t="s">
        <v>3949</v>
      </c>
      <c r="F877" s="4">
        <v>10.603170967741899</v>
      </c>
      <c r="G877" s="4">
        <v>10.59</v>
      </c>
      <c r="H877" s="4">
        <v>0.22800951616624601</v>
      </c>
      <c r="I877" s="4">
        <v>11.2</v>
      </c>
      <c r="J877" s="4">
        <v>10.19</v>
      </c>
      <c r="K877" s="4">
        <v>10.46</v>
      </c>
      <c r="L877" s="4">
        <v>10.734999999999999</v>
      </c>
      <c r="M877" s="4">
        <v>31</v>
      </c>
    </row>
    <row r="878" spans="1:13" x14ac:dyDescent="0.2">
      <c r="A878" s="3">
        <v>37622</v>
      </c>
      <c r="B878" t="s">
        <v>8636</v>
      </c>
      <c r="C878" t="s">
        <v>3952</v>
      </c>
      <c r="D878" t="s">
        <v>8637</v>
      </c>
      <c r="E878" t="s">
        <v>3951</v>
      </c>
      <c r="F878" s="4">
        <v>10.566538709677401</v>
      </c>
      <c r="G878" s="4">
        <v>10.56</v>
      </c>
      <c r="H878" s="4">
        <v>0.19266455248681899</v>
      </c>
      <c r="I878" s="4">
        <v>11.08</v>
      </c>
      <c r="J878" s="4">
        <v>10.15</v>
      </c>
      <c r="K878" s="4">
        <v>10.48</v>
      </c>
      <c r="L878" s="4">
        <v>10.65</v>
      </c>
      <c r="M878" s="4">
        <v>31</v>
      </c>
    </row>
    <row r="879" spans="1:13" x14ac:dyDescent="0.2">
      <c r="A879" s="3">
        <v>37622</v>
      </c>
      <c r="B879" t="s">
        <v>8512</v>
      </c>
      <c r="C879" t="s">
        <v>3936</v>
      </c>
      <c r="D879" t="s">
        <v>8513</v>
      </c>
      <c r="E879" t="s">
        <v>3935</v>
      </c>
      <c r="F879" s="4">
        <v>10.7039677419355</v>
      </c>
      <c r="G879" s="4">
        <v>10.7</v>
      </c>
      <c r="H879" s="4">
        <v>0.20824128375052001</v>
      </c>
      <c r="I879" s="4">
        <v>11.2</v>
      </c>
      <c r="J879" s="4">
        <v>10.28</v>
      </c>
      <c r="K879" s="4">
        <v>10.6</v>
      </c>
      <c r="L879" s="4">
        <v>10.805</v>
      </c>
      <c r="M879" s="4">
        <v>31</v>
      </c>
    </row>
    <row r="880" spans="1:13" x14ac:dyDescent="0.2">
      <c r="A880" s="3">
        <v>37622</v>
      </c>
      <c r="B880" t="s">
        <v>8638</v>
      </c>
      <c r="C880" t="s">
        <v>3939</v>
      </c>
      <c r="D880" t="s">
        <v>8639</v>
      </c>
      <c r="E880" t="s">
        <v>3938</v>
      </c>
      <c r="F880" s="4">
        <v>11.0246333333333</v>
      </c>
      <c r="G880" s="4">
        <v>10.97</v>
      </c>
      <c r="H880" s="4">
        <v>0.290823264654614</v>
      </c>
      <c r="I880" s="4">
        <v>11.99</v>
      </c>
      <c r="J880" s="4">
        <v>10.56</v>
      </c>
      <c r="K880" s="4">
        <v>10.8925</v>
      </c>
      <c r="L880" s="4">
        <v>11.2</v>
      </c>
      <c r="M880" s="4">
        <v>30</v>
      </c>
    </row>
    <row r="881" spans="1:13" x14ac:dyDescent="0.2">
      <c r="A881" s="3">
        <v>37622</v>
      </c>
      <c r="B881" t="s">
        <v>10035</v>
      </c>
      <c r="C881" t="s">
        <v>3579</v>
      </c>
      <c r="D881" t="s">
        <v>10036</v>
      </c>
      <c r="E881" t="s">
        <v>3578</v>
      </c>
      <c r="F881" s="4">
        <v>3.0874193548387101</v>
      </c>
      <c r="G881" s="4">
        <v>3</v>
      </c>
      <c r="H881" s="4">
        <v>0.43115324222319101</v>
      </c>
      <c r="I881" s="4">
        <v>3.8</v>
      </c>
      <c r="J881" s="4">
        <v>2.4</v>
      </c>
      <c r="K881" s="4">
        <v>2.8</v>
      </c>
      <c r="L881" s="4">
        <v>3.5</v>
      </c>
      <c r="M881" s="4">
        <v>31</v>
      </c>
    </row>
    <row r="882" spans="1:13" x14ac:dyDescent="0.2">
      <c r="A882" s="3">
        <v>37622</v>
      </c>
      <c r="B882" t="s">
        <v>10047</v>
      </c>
      <c r="C882" t="s">
        <v>3582</v>
      </c>
      <c r="D882" t="s">
        <v>10048</v>
      </c>
      <c r="E882" t="s">
        <v>3581</v>
      </c>
      <c r="F882" s="4">
        <v>4.1579310344827602</v>
      </c>
      <c r="G882" s="4">
        <v>4.2</v>
      </c>
      <c r="H882" s="4">
        <v>0.57516692800776703</v>
      </c>
      <c r="I882" s="4">
        <v>5.17</v>
      </c>
      <c r="J882" s="4">
        <v>3</v>
      </c>
      <c r="K882" s="4">
        <v>4</v>
      </c>
      <c r="L882" s="4">
        <v>4.5</v>
      </c>
      <c r="M882" s="4">
        <v>29</v>
      </c>
    </row>
    <row r="883" spans="1:13" x14ac:dyDescent="0.2">
      <c r="A883" s="3">
        <v>37622</v>
      </c>
      <c r="B883" t="s">
        <v>10045</v>
      </c>
      <c r="C883" t="s">
        <v>3594</v>
      </c>
      <c r="D883" t="s">
        <v>10046</v>
      </c>
      <c r="E883" t="s">
        <v>3593</v>
      </c>
      <c r="F883" s="4">
        <v>3.0593548387096798</v>
      </c>
      <c r="G883" s="4">
        <v>2.9</v>
      </c>
      <c r="H883" s="4">
        <v>0.84049562951023504</v>
      </c>
      <c r="I883" s="4">
        <v>4.8899999999999997</v>
      </c>
      <c r="J883" s="4">
        <v>1.7</v>
      </c>
      <c r="K883" s="4">
        <v>2.4</v>
      </c>
      <c r="L883" s="4">
        <v>3.8</v>
      </c>
      <c r="M883" s="4">
        <v>31</v>
      </c>
    </row>
    <row r="884" spans="1:13" x14ac:dyDescent="0.2">
      <c r="A884" s="3">
        <v>37622</v>
      </c>
      <c r="B884" t="s">
        <v>10041</v>
      </c>
      <c r="C884" t="s">
        <v>3591</v>
      </c>
      <c r="D884" t="s">
        <v>10042</v>
      </c>
      <c r="E884" t="s">
        <v>3590</v>
      </c>
      <c r="F884" s="4">
        <v>2.4409677419354798</v>
      </c>
      <c r="G884" s="4">
        <v>2.54</v>
      </c>
      <c r="H884" s="4">
        <v>0.42961498141715698</v>
      </c>
      <c r="I884" s="4">
        <v>3.6</v>
      </c>
      <c r="J884" s="4">
        <v>1.5</v>
      </c>
      <c r="K884" s="4">
        <v>2.2000000000000002</v>
      </c>
      <c r="L884" s="4">
        <v>2.7</v>
      </c>
      <c r="M884" s="4">
        <v>31</v>
      </c>
    </row>
    <row r="885" spans="1:13" x14ac:dyDescent="0.2">
      <c r="A885" s="3">
        <v>37653</v>
      </c>
      <c r="B885" t="s">
        <v>8502</v>
      </c>
      <c r="C885" t="s">
        <v>3918</v>
      </c>
      <c r="D885" t="s">
        <v>8503</v>
      </c>
      <c r="E885" t="s">
        <v>3917</v>
      </c>
      <c r="F885" s="4">
        <v>7.9103571428571398</v>
      </c>
      <c r="G885" s="4">
        <v>7.8</v>
      </c>
      <c r="H885" s="4">
        <v>0.87962737120289303</v>
      </c>
      <c r="I885" s="4">
        <v>10</v>
      </c>
      <c r="J885" s="4">
        <v>6.1</v>
      </c>
      <c r="K885" s="4">
        <v>7.3224999999999998</v>
      </c>
      <c r="L885" s="4">
        <v>8.61</v>
      </c>
      <c r="M885" s="4">
        <v>28</v>
      </c>
    </row>
    <row r="886" spans="1:13" x14ac:dyDescent="0.2">
      <c r="A886" s="3">
        <v>37653</v>
      </c>
      <c r="B886" t="s">
        <v>8628</v>
      </c>
      <c r="C886" t="s">
        <v>3921</v>
      </c>
      <c r="D886" t="s">
        <v>8629</v>
      </c>
      <c r="E886" t="s">
        <v>3920</v>
      </c>
      <c r="F886" s="4">
        <v>7.5673076923076898</v>
      </c>
      <c r="G886" s="4">
        <v>7.45</v>
      </c>
      <c r="H886" s="4">
        <v>0.75548955091282499</v>
      </c>
      <c r="I886" s="4">
        <v>9.15</v>
      </c>
      <c r="J886" s="4">
        <v>6.2</v>
      </c>
      <c r="K886" s="4">
        <v>6.95</v>
      </c>
      <c r="L886" s="4">
        <v>7.9749999999999996</v>
      </c>
      <c r="M886" s="4">
        <v>26</v>
      </c>
    </row>
    <row r="887" spans="1:13" x14ac:dyDescent="0.2">
      <c r="A887" s="3">
        <v>37653</v>
      </c>
      <c r="B887" t="s">
        <v>8640</v>
      </c>
      <c r="C887" t="s">
        <v>3081</v>
      </c>
      <c r="D887" t="s">
        <v>8641</v>
      </c>
      <c r="E887" t="s">
        <v>3080</v>
      </c>
      <c r="F887" s="4">
        <v>4.4007407407407397</v>
      </c>
      <c r="G887" s="4">
        <v>4.3099999999999996</v>
      </c>
      <c r="H887" s="4">
        <v>0.50844352175518404</v>
      </c>
      <c r="I887" s="4">
        <v>5.46</v>
      </c>
      <c r="J887" s="4">
        <v>3.5</v>
      </c>
      <c r="K887" s="4">
        <v>4.1050000000000004</v>
      </c>
      <c r="L887" s="4">
        <v>4.6950000000000003</v>
      </c>
      <c r="M887" s="4">
        <v>27</v>
      </c>
    </row>
    <row r="888" spans="1:13" x14ac:dyDescent="0.2">
      <c r="A888" s="3">
        <v>37653</v>
      </c>
      <c r="B888" t="s">
        <v>8494</v>
      </c>
      <c r="C888" t="s">
        <v>3072</v>
      </c>
      <c r="D888" t="s">
        <v>8495</v>
      </c>
      <c r="E888" t="s">
        <v>3071</v>
      </c>
      <c r="F888" s="4">
        <v>4.2685714285714296</v>
      </c>
      <c r="G888" s="4">
        <v>4.1950000000000003</v>
      </c>
      <c r="H888" s="4">
        <v>0.41677522395361699</v>
      </c>
      <c r="I888" s="4">
        <v>5.0999999999999996</v>
      </c>
      <c r="J888" s="4">
        <v>3.6</v>
      </c>
      <c r="K888" s="4">
        <v>3.9224999999999999</v>
      </c>
      <c r="L888" s="4">
        <v>4.58</v>
      </c>
      <c r="M888" s="4">
        <v>28</v>
      </c>
    </row>
    <row r="889" spans="1:13" x14ac:dyDescent="0.2">
      <c r="A889" s="3">
        <v>37653</v>
      </c>
      <c r="B889" t="s">
        <v>8568</v>
      </c>
      <c r="C889" t="s">
        <v>3075</v>
      </c>
      <c r="D889" t="s">
        <v>8569</v>
      </c>
      <c r="E889" t="s">
        <v>3074</v>
      </c>
      <c r="F889" s="4">
        <v>3.7212857142857101</v>
      </c>
      <c r="G889" s="4">
        <v>3.7050000000000001</v>
      </c>
      <c r="H889" s="4">
        <v>0.44391230841928397</v>
      </c>
      <c r="I889" s="4">
        <v>4.96</v>
      </c>
      <c r="J889" s="4">
        <v>3</v>
      </c>
      <c r="K889" s="4">
        <v>3.5</v>
      </c>
      <c r="L889" s="4">
        <v>3.9550000000000001</v>
      </c>
      <c r="M889" s="4">
        <v>28</v>
      </c>
    </row>
    <row r="890" spans="1:13" x14ac:dyDescent="0.2">
      <c r="A890" s="3">
        <v>37653</v>
      </c>
      <c r="B890" t="s">
        <v>8570</v>
      </c>
      <c r="C890" t="s">
        <v>3114</v>
      </c>
      <c r="D890" t="s">
        <v>8571</v>
      </c>
      <c r="E890" t="s">
        <v>3113</v>
      </c>
      <c r="F890" s="4">
        <v>0.26141379310344798</v>
      </c>
      <c r="G890" s="4">
        <v>0.25</v>
      </c>
      <c r="H890" s="4">
        <v>8.4845034050058998E-2</v>
      </c>
      <c r="I890" s="4">
        <v>0.5</v>
      </c>
      <c r="J890" s="4">
        <v>0.05</v>
      </c>
      <c r="K890" s="4">
        <v>0.22</v>
      </c>
      <c r="L890" s="4">
        <v>0.31</v>
      </c>
      <c r="M890" s="4">
        <v>29</v>
      </c>
    </row>
    <row r="891" spans="1:13" x14ac:dyDescent="0.2">
      <c r="A891" s="3">
        <v>37653</v>
      </c>
      <c r="B891" t="s">
        <v>8578</v>
      </c>
      <c r="C891" t="s">
        <v>3117</v>
      </c>
      <c r="D891" t="s">
        <v>8579</v>
      </c>
      <c r="E891" t="s">
        <v>3116</v>
      </c>
      <c r="F891" s="4">
        <v>0.37148275862069002</v>
      </c>
      <c r="G891" s="4">
        <v>0.37</v>
      </c>
      <c r="H891" s="4">
        <v>7.4805758320015098E-2</v>
      </c>
      <c r="I891" s="4">
        <v>0.54</v>
      </c>
      <c r="J891" s="4">
        <v>0.24</v>
      </c>
      <c r="K891" s="4">
        <v>0.32</v>
      </c>
      <c r="L891" s="4">
        <v>0.42</v>
      </c>
      <c r="M891" s="4">
        <v>29</v>
      </c>
    </row>
    <row r="892" spans="1:13" x14ac:dyDescent="0.2">
      <c r="A892" s="3">
        <v>37653</v>
      </c>
      <c r="B892" t="s">
        <v>8586</v>
      </c>
      <c r="C892" t="s">
        <v>3120</v>
      </c>
      <c r="D892" t="s">
        <v>8587</v>
      </c>
      <c r="E892" t="s">
        <v>3119</v>
      </c>
      <c r="F892" s="4">
        <v>0.36499999999999999</v>
      </c>
      <c r="G892" s="4">
        <v>0.35</v>
      </c>
      <c r="H892" s="4">
        <v>9.6436507609929598E-2</v>
      </c>
      <c r="I892" s="4">
        <v>0.64</v>
      </c>
      <c r="J892" s="4">
        <v>0.23</v>
      </c>
      <c r="K892" s="4">
        <v>0.28999999999999998</v>
      </c>
      <c r="L892" s="4">
        <v>0.42</v>
      </c>
      <c r="M892" s="4">
        <v>29</v>
      </c>
    </row>
    <row r="893" spans="1:13" x14ac:dyDescent="0.2">
      <c r="A893" s="3">
        <v>37653</v>
      </c>
      <c r="B893" t="s">
        <v>8594</v>
      </c>
      <c r="C893" t="s">
        <v>3123</v>
      </c>
      <c r="D893" t="s">
        <v>8595</v>
      </c>
      <c r="E893" t="s">
        <v>3122</v>
      </c>
      <c r="F893" s="4">
        <v>0.236275862068966</v>
      </c>
      <c r="G893" s="4">
        <v>0.23</v>
      </c>
      <c r="H893" s="4">
        <v>7.7492348263611593E-2</v>
      </c>
      <c r="I893" s="4">
        <v>0.39</v>
      </c>
      <c r="J893" s="4">
        <v>0.04</v>
      </c>
      <c r="K893" s="4">
        <v>0.19</v>
      </c>
      <c r="L893" s="4">
        <v>0.3</v>
      </c>
      <c r="M893" s="4">
        <v>29</v>
      </c>
    </row>
    <row r="894" spans="1:13" x14ac:dyDescent="0.2">
      <c r="A894" s="3">
        <v>37653</v>
      </c>
      <c r="B894" t="s">
        <v>8602</v>
      </c>
      <c r="C894" t="s">
        <v>3126</v>
      </c>
      <c r="D894" t="s">
        <v>8603</v>
      </c>
      <c r="E894" t="s">
        <v>3125</v>
      </c>
      <c r="F894" s="4">
        <v>0.302172413793103</v>
      </c>
      <c r="G894" s="4">
        <v>0.3</v>
      </c>
      <c r="H894" s="4">
        <v>8.7711405417962005E-2</v>
      </c>
      <c r="I894" s="4">
        <v>0.57999999999999996</v>
      </c>
      <c r="J894" s="4">
        <v>0.19</v>
      </c>
      <c r="K894" s="4">
        <v>0.22</v>
      </c>
      <c r="L894" s="4">
        <v>0.33</v>
      </c>
      <c r="M894" s="4">
        <v>29</v>
      </c>
    </row>
    <row r="895" spans="1:13" x14ac:dyDescent="0.2">
      <c r="A895" s="3">
        <v>37653</v>
      </c>
      <c r="B895" t="s">
        <v>8610</v>
      </c>
      <c r="C895" t="s">
        <v>3129</v>
      </c>
      <c r="D895" t="s">
        <v>8611</v>
      </c>
      <c r="E895" t="s">
        <v>3128</v>
      </c>
      <c r="F895" s="4">
        <v>0.23651724137930999</v>
      </c>
      <c r="G895" s="4">
        <v>0.22900000000000001</v>
      </c>
      <c r="H895" s="4">
        <v>6.3715114090353797E-2</v>
      </c>
      <c r="I895" s="4">
        <v>0.38</v>
      </c>
      <c r="J895" s="4">
        <v>0.1</v>
      </c>
      <c r="K895" s="4">
        <v>0.2</v>
      </c>
      <c r="L895" s="4">
        <v>0.28000000000000003</v>
      </c>
      <c r="M895" s="4">
        <v>29</v>
      </c>
    </row>
    <row r="896" spans="1:13" x14ac:dyDescent="0.2">
      <c r="A896" s="3">
        <v>37653</v>
      </c>
      <c r="B896" t="s">
        <v>8620</v>
      </c>
      <c r="C896" t="s">
        <v>3132</v>
      </c>
      <c r="D896" t="s">
        <v>8621</v>
      </c>
      <c r="E896" t="s">
        <v>3131</v>
      </c>
      <c r="F896" s="4">
        <v>0.30437931034482801</v>
      </c>
      <c r="G896" s="4">
        <v>0.29699999999999999</v>
      </c>
      <c r="H896" s="4">
        <v>6.8230917684571804E-2</v>
      </c>
      <c r="I896" s="4">
        <v>0.5</v>
      </c>
      <c r="J896" s="4">
        <v>0.14000000000000001</v>
      </c>
      <c r="K896" s="4">
        <v>0.27</v>
      </c>
      <c r="L896" s="4">
        <v>0.34</v>
      </c>
      <c r="M896" s="4">
        <v>29</v>
      </c>
    </row>
    <row r="897" spans="1:13" x14ac:dyDescent="0.2">
      <c r="A897" s="3">
        <v>37653</v>
      </c>
      <c r="B897" t="s">
        <v>8632</v>
      </c>
      <c r="C897" t="s">
        <v>3135</v>
      </c>
      <c r="D897" t="s">
        <v>8633</v>
      </c>
      <c r="E897" t="s">
        <v>3134</v>
      </c>
      <c r="F897" s="4">
        <v>0.49044827586206902</v>
      </c>
      <c r="G897" s="4">
        <v>0.49</v>
      </c>
      <c r="H897" s="4">
        <v>9.0087888121583207E-2</v>
      </c>
      <c r="I897" s="4">
        <v>0.7</v>
      </c>
      <c r="J897" s="4">
        <v>0.3</v>
      </c>
      <c r="K897" s="4">
        <v>0.42</v>
      </c>
      <c r="L897" s="4">
        <v>0.53</v>
      </c>
      <c r="M897" s="4">
        <v>29</v>
      </c>
    </row>
    <row r="898" spans="1:13" x14ac:dyDescent="0.2">
      <c r="A898" s="3">
        <v>37653</v>
      </c>
      <c r="B898" t="s">
        <v>8642</v>
      </c>
      <c r="C898" t="s">
        <v>3138</v>
      </c>
      <c r="D898" t="s">
        <v>8643</v>
      </c>
      <c r="E898" t="s">
        <v>3137</v>
      </c>
      <c r="F898" s="4">
        <v>0.31224137931034501</v>
      </c>
      <c r="G898" s="4">
        <v>0.3</v>
      </c>
      <c r="H898" s="4">
        <v>7.5611627588625399E-2</v>
      </c>
      <c r="I898" s="4">
        <v>0.45</v>
      </c>
      <c r="J898" s="4">
        <v>0.2</v>
      </c>
      <c r="K898" s="4">
        <v>0.25</v>
      </c>
      <c r="L898" s="4">
        <v>0.37</v>
      </c>
      <c r="M898" s="4">
        <v>29</v>
      </c>
    </row>
    <row r="899" spans="1:13" x14ac:dyDescent="0.2">
      <c r="A899" s="3">
        <v>37653</v>
      </c>
      <c r="B899" t="s">
        <v>8612</v>
      </c>
      <c r="C899" t="s">
        <v>3087</v>
      </c>
      <c r="D899" t="s">
        <v>8613</v>
      </c>
      <c r="E899" t="s">
        <v>3086</v>
      </c>
      <c r="F899" s="4">
        <v>3.6761739130434798</v>
      </c>
      <c r="G899" s="4">
        <v>3.65</v>
      </c>
      <c r="H899" s="4">
        <v>0.41198672222359001</v>
      </c>
      <c r="I899" s="4">
        <v>4.3499999999999996</v>
      </c>
      <c r="J899" s="4">
        <v>2.9</v>
      </c>
      <c r="K899" s="4">
        <v>3.5</v>
      </c>
      <c r="L899" s="4">
        <v>3.9950000000000001</v>
      </c>
      <c r="M899" s="4">
        <v>23</v>
      </c>
    </row>
    <row r="900" spans="1:13" x14ac:dyDescent="0.2">
      <c r="A900" s="3">
        <v>37653</v>
      </c>
      <c r="B900" t="s">
        <v>8644</v>
      </c>
      <c r="C900" t="s">
        <v>3153</v>
      </c>
      <c r="D900" t="s">
        <v>8645</v>
      </c>
      <c r="E900" t="s">
        <v>3152</v>
      </c>
      <c r="F900" s="4">
        <v>0.38340000000000002</v>
      </c>
      <c r="G900" s="4">
        <v>0.4</v>
      </c>
      <c r="H900" s="4">
        <v>0.120305050863037</v>
      </c>
      <c r="I900" s="4">
        <v>0.6</v>
      </c>
      <c r="J900" s="4">
        <v>0.13</v>
      </c>
      <c r="K900" s="4">
        <v>0.29749999999999999</v>
      </c>
      <c r="L900" s="4">
        <v>0.47249999999999998</v>
      </c>
      <c r="M900" s="4">
        <v>20</v>
      </c>
    </row>
    <row r="901" spans="1:13" x14ac:dyDescent="0.2">
      <c r="A901" s="3">
        <v>37653</v>
      </c>
      <c r="B901" t="s">
        <v>10043</v>
      </c>
      <c r="C901" t="s">
        <v>4324</v>
      </c>
      <c r="D901" t="s">
        <v>10044</v>
      </c>
      <c r="E901" t="s">
        <v>4323</v>
      </c>
      <c r="F901" s="4">
        <v>2.5862068965517202</v>
      </c>
      <c r="G901" s="4">
        <v>2.6</v>
      </c>
      <c r="H901" s="4">
        <v>0.31250615757480299</v>
      </c>
      <c r="I901" s="4">
        <v>3.4</v>
      </c>
      <c r="J901" s="4">
        <v>1.9</v>
      </c>
      <c r="K901" s="4">
        <v>2.5</v>
      </c>
      <c r="L901" s="4">
        <v>2.7</v>
      </c>
      <c r="M901" s="4">
        <v>29</v>
      </c>
    </row>
    <row r="902" spans="1:13" x14ac:dyDescent="0.2">
      <c r="A902" s="3">
        <v>37653</v>
      </c>
      <c r="B902" t="s">
        <v>8626</v>
      </c>
      <c r="C902" t="s">
        <v>3939</v>
      </c>
      <c r="D902" t="s">
        <v>8627</v>
      </c>
      <c r="E902" t="s">
        <v>3947</v>
      </c>
      <c r="F902" s="4">
        <v>10.8235517241379</v>
      </c>
      <c r="G902" s="4">
        <v>10.85</v>
      </c>
      <c r="H902" s="4">
        <v>0.21430145426593</v>
      </c>
      <c r="I902" s="4">
        <v>11.2</v>
      </c>
      <c r="J902" s="4">
        <v>10.199999999999999</v>
      </c>
      <c r="K902" s="4">
        <v>10.7</v>
      </c>
      <c r="L902" s="4">
        <v>10.933</v>
      </c>
      <c r="M902" s="4">
        <v>29</v>
      </c>
    </row>
    <row r="903" spans="1:13" x14ac:dyDescent="0.2">
      <c r="A903" s="3">
        <v>37653</v>
      </c>
      <c r="B903" t="s">
        <v>8636</v>
      </c>
      <c r="C903" t="s">
        <v>3942</v>
      </c>
      <c r="D903" t="s">
        <v>8637</v>
      </c>
      <c r="E903" t="s">
        <v>3949</v>
      </c>
      <c r="F903" s="4">
        <v>10.7447931034483</v>
      </c>
      <c r="G903" s="4">
        <v>10.76</v>
      </c>
      <c r="H903" s="4">
        <v>0.231681335845835</v>
      </c>
      <c r="I903" s="4">
        <v>11.3</v>
      </c>
      <c r="J903" s="4">
        <v>10.3</v>
      </c>
      <c r="K903" s="4">
        <v>10.62</v>
      </c>
      <c r="L903" s="4">
        <v>10.86</v>
      </c>
      <c r="M903" s="4">
        <v>29</v>
      </c>
    </row>
    <row r="904" spans="1:13" x14ac:dyDescent="0.2">
      <c r="A904" s="3">
        <v>37653</v>
      </c>
      <c r="B904" t="s">
        <v>8646</v>
      </c>
      <c r="C904" t="s">
        <v>3952</v>
      </c>
      <c r="D904" t="s">
        <v>8647</v>
      </c>
      <c r="E904" t="s">
        <v>3951</v>
      </c>
      <c r="F904" s="4">
        <v>10.724793103448301</v>
      </c>
      <c r="G904" s="4">
        <v>10.7</v>
      </c>
      <c r="H904" s="4">
        <v>0.206599574627958</v>
      </c>
      <c r="I904" s="4">
        <v>11.21</v>
      </c>
      <c r="J904" s="4">
        <v>10.35</v>
      </c>
      <c r="K904" s="4">
        <v>10.58</v>
      </c>
      <c r="L904" s="4">
        <v>10.84</v>
      </c>
      <c r="M904" s="4">
        <v>29</v>
      </c>
    </row>
    <row r="905" spans="1:13" x14ac:dyDescent="0.2">
      <c r="A905" s="3">
        <v>37653</v>
      </c>
      <c r="B905" t="s">
        <v>8512</v>
      </c>
      <c r="C905" t="s">
        <v>3936</v>
      </c>
      <c r="D905" t="s">
        <v>8513</v>
      </c>
      <c r="E905" t="s">
        <v>3935</v>
      </c>
      <c r="F905" s="4">
        <v>10.7804827586207</v>
      </c>
      <c r="G905" s="4">
        <v>10.7</v>
      </c>
      <c r="H905" s="4">
        <v>0.19710668262384001</v>
      </c>
      <c r="I905" s="4">
        <v>11.173999999999999</v>
      </c>
      <c r="J905" s="4">
        <v>10.5</v>
      </c>
      <c r="K905" s="4">
        <v>10.66</v>
      </c>
      <c r="L905" s="4">
        <v>10.95</v>
      </c>
      <c r="M905" s="4">
        <v>29</v>
      </c>
    </row>
    <row r="906" spans="1:13" x14ac:dyDescent="0.2">
      <c r="A906" s="3">
        <v>37653</v>
      </c>
      <c r="B906" t="s">
        <v>8638</v>
      </c>
      <c r="C906" t="s">
        <v>3939</v>
      </c>
      <c r="D906" t="s">
        <v>8639</v>
      </c>
      <c r="E906" t="s">
        <v>3938</v>
      </c>
      <c r="F906" s="4">
        <v>11.1383103448276</v>
      </c>
      <c r="G906" s="4">
        <v>11.02</v>
      </c>
      <c r="H906" s="4">
        <v>0.33005963784143599</v>
      </c>
      <c r="I906" s="4">
        <v>11.99</v>
      </c>
      <c r="J906" s="4">
        <v>10.64</v>
      </c>
      <c r="K906" s="4">
        <v>10.94</v>
      </c>
      <c r="L906" s="4">
        <v>11.31</v>
      </c>
      <c r="M906" s="4">
        <v>29</v>
      </c>
    </row>
    <row r="907" spans="1:13" x14ac:dyDescent="0.2">
      <c r="A907" s="3">
        <v>37653</v>
      </c>
      <c r="B907" t="s">
        <v>10035</v>
      </c>
      <c r="C907" t="s">
        <v>3579</v>
      </c>
      <c r="D907" t="s">
        <v>10036</v>
      </c>
      <c r="E907" t="s">
        <v>3578</v>
      </c>
      <c r="F907" s="4">
        <v>2.8413793103448302</v>
      </c>
      <c r="G907" s="4">
        <v>2.83</v>
      </c>
      <c r="H907" s="4">
        <v>0.41096336418166002</v>
      </c>
      <c r="I907" s="4">
        <v>3.5</v>
      </c>
      <c r="J907" s="4">
        <v>2</v>
      </c>
      <c r="K907" s="4">
        <v>2.5</v>
      </c>
      <c r="L907" s="4">
        <v>3.2</v>
      </c>
      <c r="M907" s="4">
        <v>29</v>
      </c>
    </row>
    <row r="908" spans="1:13" x14ac:dyDescent="0.2">
      <c r="A908" s="3">
        <v>37653</v>
      </c>
      <c r="B908" t="s">
        <v>10047</v>
      </c>
      <c r="C908" t="s">
        <v>3582</v>
      </c>
      <c r="D908" t="s">
        <v>10048</v>
      </c>
      <c r="E908" t="s">
        <v>3581</v>
      </c>
      <c r="F908" s="4">
        <v>4.12785714285714</v>
      </c>
      <c r="G908" s="4">
        <v>4.2</v>
      </c>
      <c r="H908" s="4">
        <v>0.53230704828209197</v>
      </c>
      <c r="I908" s="4">
        <v>5.17</v>
      </c>
      <c r="J908" s="4">
        <v>3</v>
      </c>
      <c r="K908" s="4">
        <v>3.7749999999999999</v>
      </c>
      <c r="L908" s="4">
        <v>4.5</v>
      </c>
      <c r="M908" s="4">
        <v>28</v>
      </c>
    </row>
    <row r="909" spans="1:13" x14ac:dyDescent="0.2">
      <c r="A909" s="3">
        <v>37653</v>
      </c>
      <c r="B909" t="s">
        <v>10045</v>
      </c>
      <c r="C909" t="s">
        <v>3594</v>
      </c>
      <c r="D909" t="s">
        <v>10046</v>
      </c>
      <c r="E909" t="s">
        <v>3593</v>
      </c>
      <c r="F909" s="4">
        <v>2.84620689655172</v>
      </c>
      <c r="G909" s="4">
        <v>2.6</v>
      </c>
      <c r="H909" s="4">
        <v>0.89869911456625295</v>
      </c>
      <c r="I909" s="4">
        <v>4.5</v>
      </c>
      <c r="J909" s="4">
        <v>1.4</v>
      </c>
      <c r="K909" s="4">
        <v>2.04</v>
      </c>
      <c r="L909" s="4">
        <v>3.7</v>
      </c>
      <c r="M909" s="4">
        <v>29</v>
      </c>
    </row>
    <row r="910" spans="1:13" x14ac:dyDescent="0.2">
      <c r="A910" s="3">
        <v>37653</v>
      </c>
      <c r="B910" t="s">
        <v>10049</v>
      </c>
      <c r="C910" t="s">
        <v>3597</v>
      </c>
      <c r="D910" t="s">
        <v>10050</v>
      </c>
      <c r="E910" t="s">
        <v>3596</v>
      </c>
      <c r="F910" s="4">
        <v>2.0841379310344799</v>
      </c>
      <c r="G910" s="4">
        <v>2.2000000000000002</v>
      </c>
      <c r="H910" s="4">
        <v>0.76726097832940499</v>
      </c>
      <c r="I910" s="4">
        <v>3.4</v>
      </c>
      <c r="J910" s="4">
        <v>0.2</v>
      </c>
      <c r="K910" s="4">
        <v>1.6</v>
      </c>
      <c r="L910" s="4">
        <v>2.7</v>
      </c>
      <c r="M910" s="4">
        <v>29</v>
      </c>
    </row>
    <row r="911" spans="1:13" x14ac:dyDescent="0.2">
      <c r="A911" s="3">
        <v>37681</v>
      </c>
      <c r="B911" t="s">
        <v>8502</v>
      </c>
      <c r="C911" t="s">
        <v>3918</v>
      </c>
      <c r="D911" t="s">
        <v>8503</v>
      </c>
      <c r="E911" t="s">
        <v>3917</v>
      </c>
      <c r="F911" s="4">
        <v>7.8696551724137898</v>
      </c>
      <c r="G911" s="4">
        <v>7.86</v>
      </c>
      <c r="H911" s="4">
        <v>1.00286547580499</v>
      </c>
      <c r="I911" s="4">
        <v>9.15</v>
      </c>
      <c r="J911" s="4">
        <v>5.4</v>
      </c>
      <c r="K911" s="4">
        <v>7.33</v>
      </c>
      <c r="L911" s="4">
        <v>8.76</v>
      </c>
      <c r="M911" s="4">
        <v>29</v>
      </c>
    </row>
    <row r="912" spans="1:13" x14ac:dyDescent="0.2">
      <c r="A912" s="3">
        <v>37681</v>
      </c>
      <c r="B912" t="s">
        <v>8628</v>
      </c>
      <c r="C912" t="s">
        <v>3921</v>
      </c>
      <c r="D912" t="s">
        <v>8629</v>
      </c>
      <c r="E912" t="s">
        <v>3920</v>
      </c>
      <c r="F912" s="4">
        <v>7.4832142857142898</v>
      </c>
      <c r="G912" s="4">
        <v>7.45</v>
      </c>
      <c r="H912" s="4">
        <v>0.87455831633873804</v>
      </c>
      <c r="I912" s="4">
        <v>9.6</v>
      </c>
      <c r="J912" s="4">
        <v>5.82</v>
      </c>
      <c r="K912" s="4">
        <v>6.9074999999999998</v>
      </c>
      <c r="L912" s="4">
        <v>7.92</v>
      </c>
      <c r="M912" s="4">
        <v>28</v>
      </c>
    </row>
    <row r="913" spans="1:13" x14ac:dyDescent="0.2">
      <c r="A913" s="3">
        <v>37681</v>
      </c>
      <c r="B913" t="s">
        <v>8648</v>
      </c>
      <c r="C913" t="s">
        <v>3081</v>
      </c>
      <c r="D913" t="s">
        <v>8649</v>
      </c>
      <c r="E913" t="s">
        <v>3080</v>
      </c>
      <c r="F913" s="4">
        <v>4.2709310344827598</v>
      </c>
      <c r="G913" s="4">
        <v>4.1399999999999997</v>
      </c>
      <c r="H913" s="4">
        <v>0.56099732180634498</v>
      </c>
      <c r="I913" s="4">
        <v>5.47</v>
      </c>
      <c r="J913" s="4">
        <v>3.4</v>
      </c>
      <c r="K913" s="4">
        <v>3.92</v>
      </c>
      <c r="L913" s="4">
        <v>4.55</v>
      </c>
      <c r="M913" s="4">
        <v>29</v>
      </c>
    </row>
    <row r="914" spans="1:13" x14ac:dyDescent="0.2">
      <c r="A914" s="3">
        <v>37681</v>
      </c>
      <c r="B914" t="s">
        <v>8494</v>
      </c>
      <c r="C914" t="s">
        <v>3072</v>
      </c>
      <c r="D914" t="s">
        <v>8495</v>
      </c>
      <c r="E914" t="s">
        <v>3071</v>
      </c>
      <c r="F914" s="4">
        <v>4.3816666666666704</v>
      </c>
      <c r="G914" s="4">
        <v>4.22</v>
      </c>
      <c r="H914" s="4">
        <v>0.47982815410443003</v>
      </c>
      <c r="I914" s="4">
        <v>5.53</v>
      </c>
      <c r="J914" s="4">
        <v>3.6</v>
      </c>
      <c r="K914" s="4">
        <v>4.01</v>
      </c>
      <c r="L914" s="4">
        <v>4.7575000000000003</v>
      </c>
      <c r="M914" s="4">
        <v>30</v>
      </c>
    </row>
    <row r="915" spans="1:13" x14ac:dyDescent="0.2">
      <c r="A915" s="3">
        <v>37681</v>
      </c>
      <c r="B915" t="s">
        <v>8568</v>
      </c>
      <c r="C915" t="s">
        <v>3075</v>
      </c>
      <c r="D915" t="s">
        <v>8569</v>
      </c>
      <c r="E915" t="s">
        <v>3074</v>
      </c>
      <c r="F915" s="4">
        <v>3.73172413793103</v>
      </c>
      <c r="G915" s="4">
        <v>3.76</v>
      </c>
      <c r="H915" s="4">
        <v>0.46686698140382898</v>
      </c>
      <c r="I915" s="4">
        <v>5.08</v>
      </c>
      <c r="J915" s="4">
        <v>2.6</v>
      </c>
      <c r="K915" s="4">
        <v>3.5</v>
      </c>
      <c r="L915" s="4">
        <v>3.94</v>
      </c>
      <c r="M915" s="4">
        <v>29</v>
      </c>
    </row>
    <row r="916" spans="1:13" x14ac:dyDescent="0.2">
      <c r="A916" s="3">
        <v>37681</v>
      </c>
      <c r="B916" t="s">
        <v>8578</v>
      </c>
      <c r="C916" t="s">
        <v>3114</v>
      </c>
      <c r="D916" t="s">
        <v>8579</v>
      </c>
      <c r="E916" t="s">
        <v>3113</v>
      </c>
      <c r="F916" s="4">
        <v>0.49176666666666702</v>
      </c>
      <c r="G916" s="4">
        <v>0.51349999999999996</v>
      </c>
      <c r="H916" s="4">
        <v>0.10087058398088</v>
      </c>
      <c r="I916" s="4">
        <v>0.68</v>
      </c>
      <c r="J916" s="4">
        <v>0.27</v>
      </c>
      <c r="K916" s="4">
        <v>0.40500000000000003</v>
      </c>
      <c r="L916" s="4">
        <v>0.56000000000000005</v>
      </c>
      <c r="M916" s="4">
        <v>30</v>
      </c>
    </row>
    <row r="917" spans="1:13" x14ac:dyDescent="0.2">
      <c r="A917" s="3">
        <v>37681</v>
      </c>
      <c r="B917" t="s">
        <v>8586</v>
      </c>
      <c r="C917" t="s">
        <v>3117</v>
      </c>
      <c r="D917" t="s">
        <v>8587</v>
      </c>
      <c r="E917" t="s">
        <v>3116</v>
      </c>
      <c r="F917" s="4">
        <v>0.35923333333333302</v>
      </c>
      <c r="G917" s="4">
        <v>0.34499999999999997</v>
      </c>
      <c r="H917" s="4">
        <v>9.5576538505240297E-2</v>
      </c>
      <c r="I917" s="4">
        <v>0.64</v>
      </c>
      <c r="J917" s="4">
        <v>0.23</v>
      </c>
      <c r="K917" s="4">
        <v>0.32</v>
      </c>
      <c r="L917" s="4">
        <v>0.38</v>
      </c>
      <c r="M917" s="4">
        <v>30</v>
      </c>
    </row>
    <row r="918" spans="1:13" x14ac:dyDescent="0.2">
      <c r="A918" s="3">
        <v>37681</v>
      </c>
      <c r="B918" t="s">
        <v>8594</v>
      </c>
      <c r="C918" t="s">
        <v>3120</v>
      </c>
      <c r="D918" t="s">
        <v>8595</v>
      </c>
      <c r="E918" t="s">
        <v>3119</v>
      </c>
      <c r="F918" s="4">
        <v>0.24023333333333299</v>
      </c>
      <c r="G918" s="4">
        <v>0.23250000000000001</v>
      </c>
      <c r="H918" s="4">
        <v>8.6743253074939394E-2</v>
      </c>
      <c r="I918" s="4">
        <v>0.41</v>
      </c>
      <c r="J918" s="4">
        <v>-0.04</v>
      </c>
      <c r="K918" s="4">
        <v>0.2</v>
      </c>
      <c r="L918" s="4">
        <v>0.3</v>
      </c>
      <c r="M918" s="4">
        <v>30</v>
      </c>
    </row>
    <row r="919" spans="1:13" x14ac:dyDescent="0.2">
      <c r="A919" s="3">
        <v>37681</v>
      </c>
      <c r="B919" t="s">
        <v>8602</v>
      </c>
      <c r="C919" t="s">
        <v>3123</v>
      </c>
      <c r="D919" t="s">
        <v>8603</v>
      </c>
      <c r="E919" t="s">
        <v>3122</v>
      </c>
      <c r="F919" s="4">
        <v>0.28566666666666701</v>
      </c>
      <c r="G919" s="4">
        <v>0.28999999999999998</v>
      </c>
      <c r="H919" s="4">
        <v>6.87666385299779E-2</v>
      </c>
      <c r="I919" s="4">
        <v>0.42</v>
      </c>
      <c r="J919" s="4">
        <v>0.19</v>
      </c>
      <c r="K919" s="4">
        <v>0.22</v>
      </c>
      <c r="L919" s="4">
        <v>0.33</v>
      </c>
      <c r="M919" s="4">
        <v>30</v>
      </c>
    </row>
    <row r="920" spans="1:13" x14ac:dyDescent="0.2">
      <c r="A920" s="3">
        <v>37681</v>
      </c>
      <c r="B920" t="s">
        <v>8610</v>
      </c>
      <c r="C920" t="s">
        <v>3126</v>
      </c>
      <c r="D920" t="s">
        <v>8611</v>
      </c>
      <c r="E920" t="s">
        <v>3125</v>
      </c>
      <c r="F920" s="4">
        <v>0.24986666666666699</v>
      </c>
      <c r="G920" s="4">
        <v>0.25</v>
      </c>
      <c r="H920" s="4">
        <v>7.2941986080263393E-2</v>
      </c>
      <c r="I920" s="4">
        <v>0.43</v>
      </c>
      <c r="J920" s="4">
        <v>0.1</v>
      </c>
      <c r="K920" s="4">
        <v>0.2</v>
      </c>
      <c r="L920" s="4">
        <v>0.29749999999999999</v>
      </c>
      <c r="M920" s="4">
        <v>30</v>
      </c>
    </row>
    <row r="921" spans="1:13" x14ac:dyDescent="0.2">
      <c r="A921" s="3">
        <v>37681</v>
      </c>
      <c r="B921" t="s">
        <v>8620</v>
      </c>
      <c r="C921" t="s">
        <v>3129</v>
      </c>
      <c r="D921" t="s">
        <v>8621</v>
      </c>
      <c r="E921" t="s">
        <v>3128</v>
      </c>
      <c r="F921" s="4">
        <v>0.307466666666667</v>
      </c>
      <c r="G921" s="4">
        <v>0.3</v>
      </c>
      <c r="H921" s="4">
        <v>7.07456509365543E-2</v>
      </c>
      <c r="I921" s="4">
        <v>0.5</v>
      </c>
      <c r="J921" s="4">
        <v>0.14000000000000001</v>
      </c>
      <c r="K921" s="4">
        <v>0.27250000000000002</v>
      </c>
      <c r="L921" s="4">
        <v>0.34</v>
      </c>
      <c r="M921" s="4">
        <v>30</v>
      </c>
    </row>
    <row r="922" spans="1:13" x14ac:dyDescent="0.2">
      <c r="A922" s="3">
        <v>37681</v>
      </c>
      <c r="B922" t="s">
        <v>8632</v>
      </c>
      <c r="C922" t="s">
        <v>3132</v>
      </c>
      <c r="D922" t="s">
        <v>8633</v>
      </c>
      <c r="E922" t="s">
        <v>3131</v>
      </c>
      <c r="F922" s="4">
        <v>0.474766666666667</v>
      </c>
      <c r="G922" s="4">
        <v>0.48649999999999999</v>
      </c>
      <c r="H922" s="4">
        <v>9.7341802103626598E-2</v>
      </c>
      <c r="I922" s="4">
        <v>0.68</v>
      </c>
      <c r="J922" s="4">
        <v>0.25</v>
      </c>
      <c r="K922" s="4">
        <v>0.41</v>
      </c>
      <c r="L922" s="4">
        <v>0.52</v>
      </c>
      <c r="M922" s="4">
        <v>30</v>
      </c>
    </row>
    <row r="923" spans="1:13" x14ac:dyDescent="0.2">
      <c r="A923" s="3">
        <v>37681</v>
      </c>
      <c r="B923" t="s">
        <v>8642</v>
      </c>
      <c r="C923" t="s">
        <v>3135</v>
      </c>
      <c r="D923" t="s">
        <v>8643</v>
      </c>
      <c r="E923" t="s">
        <v>3134</v>
      </c>
      <c r="F923" s="4">
        <v>0.32086666666666702</v>
      </c>
      <c r="G923" s="4">
        <v>0.32</v>
      </c>
      <c r="H923" s="4">
        <v>7.1335406565639303E-2</v>
      </c>
      <c r="I923" s="4">
        <v>0.46</v>
      </c>
      <c r="J923" s="4">
        <v>0.2</v>
      </c>
      <c r="K923" s="4">
        <v>0.26250000000000001</v>
      </c>
      <c r="L923" s="4">
        <v>0.36749999999999999</v>
      </c>
      <c r="M923" s="4">
        <v>30</v>
      </c>
    </row>
    <row r="924" spans="1:13" x14ac:dyDescent="0.2">
      <c r="A924" s="3">
        <v>37681</v>
      </c>
      <c r="B924" t="s">
        <v>8650</v>
      </c>
      <c r="C924" t="s">
        <v>3138</v>
      </c>
      <c r="D924" t="s">
        <v>8651</v>
      </c>
      <c r="E924" t="s">
        <v>3137</v>
      </c>
      <c r="F924" s="4">
        <v>0.41253333333333297</v>
      </c>
      <c r="G924" s="4">
        <v>0.42</v>
      </c>
      <c r="H924" s="4">
        <v>0.112878247907091</v>
      </c>
      <c r="I924" s="4">
        <v>0.64600000000000002</v>
      </c>
      <c r="J924" s="4">
        <v>0.2</v>
      </c>
      <c r="K924" s="4">
        <v>0.32</v>
      </c>
      <c r="L924" s="4">
        <v>0.50749999999999995</v>
      </c>
      <c r="M924" s="4">
        <v>30</v>
      </c>
    </row>
    <row r="925" spans="1:13" x14ac:dyDescent="0.2">
      <c r="A925" s="3">
        <v>37681</v>
      </c>
      <c r="B925" t="s">
        <v>8612</v>
      </c>
      <c r="C925" t="s">
        <v>3087</v>
      </c>
      <c r="D925" t="s">
        <v>8613</v>
      </c>
      <c r="E925" t="s">
        <v>3086</v>
      </c>
      <c r="F925" s="4">
        <v>3.7370434782608699</v>
      </c>
      <c r="G925" s="4">
        <v>3.7</v>
      </c>
      <c r="H925" s="4">
        <v>0.48552796738666298</v>
      </c>
      <c r="I925" s="4">
        <v>4.95</v>
      </c>
      <c r="J925" s="4">
        <v>2.93</v>
      </c>
      <c r="K925" s="4">
        <v>3.51</v>
      </c>
      <c r="L925" s="4">
        <v>4</v>
      </c>
      <c r="M925" s="4">
        <v>23</v>
      </c>
    </row>
    <row r="926" spans="1:13" x14ac:dyDescent="0.2">
      <c r="A926" s="3">
        <v>37681</v>
      </c>
      <c r="B926" t="s">
        <v>8652</v>
      </c>
      <c r="C926" t="s">
        <v>3153</v>
      </c>
      <c r="D926" t="s">
        <v>8653</v>
      </c>
      <c r="E926" t="s">
        <v>3152</v>
      </c>
      <c r="F926" s="4">
        <v>0.38523809523809499</v>
      </c>
      <c r="G926" s="4">
        <v>0.41</v>
      </c>
      <c r="H926" s="4">
        <v>8.7556784295624301E-2</v>
      </c>
      <c r="I926" s="4">
        <v>0.55000000000000004</v>
      </c>
      <c r="J926" s="4">
        <v>0.2</v>
      </c>
      <c r="K926" s="4">
        <v>0.32</v>
      </c>
      <c r="L926" s="4">
        <v>0.44</v>
      </c>
      <c r="M926" s="4">
        <v>21</v>
      </c>
    </row>
    <row r="927" spans="1:13" x14ac:dyDescent="0.2">
      <c r="A927" s="3">
        <v>37681</v>
      </c>
      <c r="B927" t="s">
        <v>10043</v>
      </c>
      <c r="C927" t="s">
        <v>4324</v>
      </c>
      <c r="D927" t="s">
        <v>10044</v>
      </c>
      <c r="E927" t="s">
        <v>4323</v>
      </c>
      <c r="F927" s="4">
        <v>2.4266666666666699</v>
      </c>
      <c r="G927" s="4">
        <v>2.4</v>
      </c>
      <c r="H927" s="4">
        <v>0.31615506162088503</v>
      </c>
      <c r="I927" s="4">
        <v>3.1</v>
      </c>
      <c r="J927" s="4">
        <v>1.7</v>
      </c>
      <c r="K927" s="4">
        <v>2.2999999999999998</v>
      </c>
      <c r="L927" s="4">
        <v>2.6</v>
      </c>
      <c r="M927" s="4">
        <v>30</v>
      </c>
    </row>
    <row r="928" spans="1:13" x14ac:dyDescent="0.2">
      <c r="A928" s="3">
        <v>37681</v>
      </c>
      <c r="B928" t="s">
        <v>8636</v>
      </c>
      <c r="C928" t="s">
        <v>3939</v>
      </c>
      <c r="D928" t="s">
        <v>8637</v>
      </c>
      <c r="E928" t="s">
        <v>3947</v>
      </c>
      <c r="F928" s="4">
        <v>10.8327333333333</v>
      </c>
      <c r="G928" s="4">
        <v>10.86</v>
      </c>
      <c r="H928" s="4">
        <v>0.13730281995580501</v>
      </c>
      <c r="I928" s="4">
        <v>11.17</v>
      </c>
      <c r="J928" s="4">
        <v>10.48</v>
      </c>
      <c r="K928" s="4">
        <v>10.78</v>
      </c>
      <c r="L928" s="4">
        <v>10.907500000000001</v>
      </c>
      <c r="M928" s="4">
        <v>30</v>
      </c>
    </row>
    <row r="929" spans="1:13" x14ac:dyDescent="0.2">
      <c r="A929" s="3">
        <v>37681</v>
      </c>
      <c r="B929" t="s">
        <v>8646</v>
      </c>
      <c r="C929" t="s">
        <v>3942</v>
      </c>
      <c r="D929" t="s">
        <v>8647</v>
      </c>
      <c r="E929" t="s">
        <v>3949</v>
      </c>
      <c r="F929" s="4">
        <v>10.7640333333333</v>
      </c>
      <c r="G929" s="4">
        <v>10.81</v>
      </c>
      <c r="H929" s="4">
        <v>0.15858566342415101</v>
      </c>
      <c r="I929" s="4">
        <v>10.98</v>
      </c>
      <c r="J929" s="4">
        <v>10.3</v>
      </c>
      <c r="K929" s="4">
        <v>10.75</v>
      </c>
      <c r="L929" s="4">
        <v>10.865</v>
      </c>
      <c r="M929" s="4">
        <v>30</v>
      </c>
    </row>
    <row r="930" spans="1:13" x14ac:dyDescent="0.2">
      <c r="A930" s="3">
        <v>37681</v>
      </c>
      <c r="B930" t="s">
        <v>8654</v>
      </c>
      <c r="C930" t="s">
        <v>3952</v>
      </c>
      <c r="D930" t="s">
        <v>8655</v>
      </c>
      <c r="E930" t="s">
        <v>3951</v>
      </c>
      <c r="F930" s="4">
        <v>10.7869666666667</v>
      </c>
      <c r="G930" s="4">
        <v>10.7775</v>
      </c>
      <c r="H930" s="4">
        <v>0.17069078381143199</v>
      </c>
      <c r="I930" s="4">
        <v>11.08</v>
      </c>
      <c r="J930" s="4">
        <v>10.4</v>
      </c>
      <c r="K930" s="4">
        <v>10.7</v>
      </c>
      <c r="L930" s="4">
        <v>10.89</v>
      </c>
      <c r="M930" s="4">
        <v>30</v>
      </c>
    </row>
    <row r="931" spans="1:13" x14ac:dyDescent="0.2">
      <c r="A931" s="3">
        <v>37681</v>
      </c>
      <c r="B931" t="s">
        <v>8512</v>
      </c>
      <c r="C931" t="s">
        <v>3936</v>
      </c>
      <c r="D931" t="s">
        <v>8513</v>
      </c>
      <c r="E931" t="s">
        <v>3935</v>
      </c>
      <c r="F931" s="4">
        <v>10.876300000000001</v>
      </c>
      <c r="G931" s="4">
        <v>10.83</v>
      </c>
      <c r="H931" s="4">
        <v>0.22164823793414301</v>
      </c>
      <c r="I931" s="4">
        <v>11.4</v>
      </c>
      <c r="J931" s="4">
        <v>10.5</v>
      </c>
      <c r="K931" s="4">
        <v>10.7125</v>
      </c>
      <c r="L931" s="4">
        <v>10.98</v>
      </c>
      <c r="M931" s="4">
        <v>30</v>
      </c>
    </row>
    <row r="932" spans="1:13" x14ac:dyDescent="0.2">
      <c r="A932" s="3">
        <v>37681</v>
      </c>
      <c r="B932" t="s">
        <v>8638</v>
      </c>
      <c r="C932" t="s">
        <v>3939</v>
      </c>
      <c r="D932" t="s">
        <v>8639</v>
      </c>
      <c r="E932" t="s">
        <v>3938</v>
      </c>
      <c r="F932" s="4">
        <v>11.226724137931001</v>
      </c>
      <c r="G932" s="4">
        <v>11.19</v>
      </c>
      <c r="H932" s="4">
        <v>0.33011155003722698</v>
      </c>
      <c r="I932" s="4">
        <v>11.99</v>
      </c>
      <c r="J932" s="4">
        <v>10.65</v>
      </c>
      <c r="K932" s="4">
        <v>11</v>
      </c>
      <c r="L932" s="4">
        <v>11.35</v>
      </c>
      <c r="M932" s="4">
        <v>29</v>
      </c>
    </row>
    <row r="933" spans="1:13" x14ac:dyDescent="0.2">
      <c r="A933" s="3">
        <v>37681</v>
      </c>
      <c r="B933" t="s">
        <v>10035</v>
      </c>
      <c r="C933" t="s">
        <v>3579</v>
      </c>
      <c r="D933" t="s">
        <v>10036</v>
      </c>
      <c r="E933" t="s">
        <v>3578</v>
      </c>
      <c r="F933" s="4">
        <v>2.5413333333333301</v>
      </c>
      <c r="G933" s="4">
        <v>2.52</v>
      </c>
      <c r="H933" s="4">
        <v>0.27390828232537401</v>
      </c>
      <c r="I933" s="4">
        <v>3.1</v>
      </c>
      <c r="J933" s="4">
        <v>2</v>
      </c>
      <c r="K933" s="4">
        <v>2.3925000000000001</v>
      </c>
      <c r="L933" s="4">
        <v>2.7749999999999999</v>
      </c>
      <c r="M933" s="4">
        <v>30</v>
      </c>
    </row>
    <row r="934" spans="1:13" x14ac:dyDescent="0.2">
      <c r="A934" s="3">
        <v>37681</v>
      </c>
      <c r="B934" t="s">
        <v>10047</v>
      </c>
      <c r="C934" t="s">
        <v>3582</v>
      </c>
      <c r="D934" t="s">
        <v>10048</v>
      </c>
      <c r="E934" t="s">
        <v>3581</v>
      </c>
      <c r="F934" s="4">
        <v>4.0037931034482801</v>
      </c>
      <c r="G934" s="4">
        <v>4.0999999999999996</v>
      </c>
      <c r="H934" s="4">
        <v>0.56563752775773402</v>
      </c>
      <c r="I934" s="4">
        <v>4.5999999999999996</v>
      </c>
      <c r="J934" s="4">
        <v>1.9</v>
      </c>
      <c r="K934" s="4">
        <v>4</v>
      </c>
      <c r="L934" s="4">
        <v>4.4000000000000004</v>
      </c>
      <c r="M934" s="4">
        <v>29</v>
      </c>
    </row>
    <row r="935" spans="1:13" x14ac:dyDescent="0.2">
      <c r="A935" s="3">
        <v>37681</v>
      </c>
      <c r="B935" t="s">
        <v>10045</v>
      </c>
      <c r="C935" t="s">
        <v>3594</v>
      </c>
      <c r="D935" t="s">
        <v>10046</v>
      </c>
      <c r="E935" t="s">
        <v>3593</v>
      </c>
      <c r="F935" s="4">
        <v>2.5920000000000001</v>
      </c>
      <c r="G935" s="4">
        <v>2.5499999999999998</v>
      </c>
      <c r="H935" s="4">
        <v>0.62551716534235202</v>
      </c>
      <c r="I935" s="4">
        <v>4.0999999999999996</v>
      </c>
      <c r="J935" s="4">
        <v>1.4</v>
      </c>
      <c r="K935" s="4">
        <v>2.14</v>
      </c>
      <c r="L935" s="4">
        <v>2.9750000000000001</v>
      </c>
      <c r="M935" s="4">
        <v>30</v>
      </c>
    </row>
    <row r="936" spans="1:13" x14ac:dyDescent="0.2">
      <c r="A936" s="3">
        <v>37681</v>
      </c>
      <c r="B936" t="s">
        <v>10049</v>
      </c>
      <c r="C936" t="s">
        <v>3597</v>
      </c>
      <c r="D936" t="s">
        <v>10050</v>
      </c>
      <c r="E936" t="s">
        <v>3596</v>
      </c>
      <c r="F936" s="4">
        <v>1.7430000000000001</v>
      </c>
      <c r="G936" s="4">
        <v>1.835</v>
      </c>
      <c r="H936" s="4">
        <v>0.96769242049819504</v>
      </c>
      <c r="I936" s="4">
        <v>3.4</v>
      </c>
      <c r="J936" s="4">
        <v>-1.6</v>
      </c>
      <c r="K936" s="4">
        <v>1.325</v>
      </c>
      <c r="L936" s="4">
        <v>2.3424999999999998</v>
      </c>
      <c r="M936" s="4">
        <v>30</v>
      </c>
    </row>
    <row r="937" spans="1:13" x14ac:dyDescent="0.2">
      <c r="A937" s="3">
        <v>37712</v>
      </c>
      <c r="B937" t="s">
        <v>8502</v>
      </c>
      <c r="C937" t="s">
        <v>3918</v>
      </c>
      <c r="D937" t="s">
        <v>8503</v>
      </c>
      <c r="E937" t="s">
        <v>3917</v>
      </c>
      <c r="F937" s="4">
        <v>7.7131034482758603</v>
      </c>
      <c r="G937" s="4">
        <v>7.6</v>
      </c>
      <c r="H937" s="4">
        <v>0.74359696960246602</v>
      </c>
      <c r="I937" s="4">
        <v>8.9700000000000006</v>
      </c>
      <c r="J937" s="4">
        <v>6.1</v>
      </c>
      <c r="K937" s="4">
        <v>7.2</v>
      </c>
      <c r="L937" s="4">
        <v>8.2899999999999991</v>
      </c>
      <c r="M937" s="4">
        <v>29</v>
      </c>
    </row>
    <row r="938" spans="1:13" x14ac:dyDescent="0.2">
      <c r="A938" s="3">
        <v>37712</v>
      </c>
      <c r="B938" t="s">
        <v>8628</v>
      </c>
      <c r="C938" t="s">
        <v>3921</v>
      </c>
      <c r="D938" t="s">
        <v>8629</v>
      </c>
      <c r="E938" t="s">
        <v>3920</v>
      </c>
      <c r="F938" s="4">
        <v>7.4939285714285697</v>
      </c>
      <c r="G938" s="4">
        <v>7.2750000000000004</v>
      </c>
      <c r="H938" s="4">
        <v>0.92239759759136897</v>
      </c>
      <c r="I938" s="4">
        <v>9.5</v>
      </c>
      <c r="J938" s="4">
        <v>5.97</v>
      </c>
      <c r="K938" s="4">
        <v>6.7450000000000001</v>
      </c>
      <c r="L938" s="4">
        <v>8.1174999999999997</v>
      </c>
      <c r="M938" s="4">
        <v>28</v>
      </c>
    </row>
    <row r="939" spans="1:13" x14ac:dyDescent="0.2">
      <c r="A939" s="3">
        <v>37712</v>
      </c>
      <c r="B939" t="s">
        <v>8656</v>
      </c>
      <c r="C939" t="s">
        <v>3081</v>
      </c>
      <c r="D939" t="s">
        <v>8657</v>
      </c>
      <c r="E939" t="s">
        <v>3080</v>
      </c>
      <c r="F939" s="4">
        <v>4.1535000000000002</v>
      </c>
      <c r="G939" s="4">
        <v>4.03</v>
      </c>
      <c r="H939" s="4">
        <v>0.59673373304024602</v>
      </c>
      <c r="I939" s="4">
        <v>5.57</v>
      </c>
      <c r="J939" s="4">
        <v>3.2</v>
      </c>
      <c r="K939" s="4">
        <v>3.7149999999999999</v>
      </c>
      <c r="L939" s="4">
        <v>4.4800000000000004</v>
      </c>
      <c r="M939" s="4">
        <v>28</v>
      </c>
    </row>
    <row r="940" spans="1:13" x14ac:dyDescent="0.2">
      <c r="A940" s="3">
        <v>37712</v>
      </c>
      <c r="B940" t="s">
        <v>8494</v>
      </c>
      <c r="C940" t="s">
        <v>3072</v>
      </c>
      <c r="D940" t="s">
        <v>8495</v>
      </c>
      <c r="E940" t="s">
        <v>3071</v>
      </c>
      <c r="F940" s="4">
        <v>4.3414827586206899</v>
      </c>
      <c r="G940" s="4">
        <v>4.3</v>
      </c>
      <c r="H940" s="4">
        <v>0.47473395712679001</v>
      </c>
      <c r="I940" s="4">
        <v>5.39</v>
      </c>
      <c r="J940" s="4">
        <v>3.5</v>
      </c>
      <c r="K940" s="4">
        <v>3.94</v>
      </c>
      <c r="L940" s="4">
        <v>4.62</v>
      </c>
      <c r="M940" s="4">
        <v>29</v>
      </c>
    </row>
    <row r="941" spans="1:13" x14ac:dyDescent="0.2">
      <c r="A941" s="3">
        <v>37712</v>
      </c>
      <c r="B941" t="s">
        <v>8568</v>
      </c>
      <c r="C941" t="s">
        <v>3075</v>
      </c>
      <c r="D941" t="s">
        <v>8569</v>
      </c>
      <c r="E941" t="s">
        <v>3074</v>
      </c>
      <c r="F941" s="4">
        <v>3.7996785714285699</v>
      </c>
      <c r="G941" s="4">
        <v>3.7949999999999999</v>
      </c>
      <c r="H941" s="4">
        <v>0.53969806741200599</v>
      </c>
      <c r="I941" s="4">
        <v>5.26</v>
      </c>
      <c r="J941" s="4">
        <v>2.6</v>
      </c>
      <c r="K941" s="4">
        <v>3.5674999999999999</v>
      </c>
      <c r="L941" s="4">
        <v>4</v>
      </c>
      <c r="M941" s="4">
        <v>28</v>
      </c>
    </row>
    <row r="942" spans="1:13" x14ac:dyDescent="0.2">
      <c r="A942" s="3">
        <v>37712</v>
      </c>
      <c r="B942" t="s">
        <v>8658</v>
      </c>
      <c r="C942" t="s">
        <v>3141</v>
      </c>
      <c r="D942" t="s">
        <v>8659</v>
      </c>
      <c r="E942" t="s">
        <v>3140</v>
      </c>
      <c r="F942" s="4">
        <v>0.43622806666666702</v>
      </c>
      <c r="G942" s="4">
        <v>0.42</v>
      </c>
      <c r="H942" s="4">
        <v>0.118222071066725</v>
      </c>
      <c r="I942" s="4">
        <v>0.79</v>
      </c>
      <c r="J942" s="4">
        <v>0.2</v>
      </c>
      <c r="K942" s="4">
        <v>0.35</v>
      </c>
      <c r="L942" s="4">
        <v>0.51749999999999996</v>
      </c>
      <c r="M942" s="4">
        <v>30</v>
      </c>
    </row>
    <row r="943" spans="1:13" x14ac:dyDescent="0.2">
      <c r="A943" s="3">
        <v>37712</v>
      </c>
      <c r="B943" t="s">
        <v>8586</v>
      </c>
      <c r="C943" t="s">
        <v>3114</v>
      </c>
      <c r="D943" t="s">
        <v>8587</v>
      </c>
      <c r="E943" t="s">
        <v>3113</v>
      </c>
      <c r="F943" s="4">
        <v>0.26145686666666701</v>
      </c>
      <c r="G943" s="4">
        <v>0.22500000000000001</v>
      </c>
      <c r="H943" s="4">
        <v>9.5034859778683395E-2</v>
      </c>
      <c r="I943" s="4">
        <v>0.48</v>
      </c>
      <c r="J943" s="4">
        <v>0.1</v>
      </c>
      <c r="K943" s="4">
        <v>0.2</v>
      </c>
      <c r="L943" s="4">
        <v>0.34250000000000003</v>
      </c>
      <c r="M943" s="4">
        <v>30</v>
      </c>
    </row>
    <row r="944" spans="1:13" x14ac:dyDescent="0.2">
      <c r="A944" s="3">
        <v>37712</v>
      </c>
      <c r="B944" t="s">
        <v>8594</v>
      </c>
      <c r="C944" t="s">
        <v>3117</v>
      </c>
      <c r="D944" t="s">
        <v>8595</v>
      </c>
      <c r="E944" t="s">
        <v>3116</v>
      </c>
      <c r="F944" s="4">
        <v>0.232566666666667</v>
      </c>
      <c r="G944" s="4">
        <v>0.22</v>
      </c>
      <c r="H944" s="4">
        <v>6.5666704591855599E-2</v>
      </c>
      <c r="I944" s="4">
        <v>0.36199999999999999</v>
      </c>
      <c r="J944" s="4">
        <v>0.04</v>
      </c>
      <c r="K944" s="4">
        <v>0.2</v>
      </c>
      <c r="L944" s="4">
        <v>0.28000000000000003</v>
      </c>
      <c r="M944" s="4">
        <v>30</v>
      </c>
    </row>
    <row r="945" spans="1:13" x14ac:dyDescent="0.2">
      <c r="A945" s="3">
        <v>37712</v>
      </c>
      <c r="B945" t="s">
        <v>8602</v>
      </c>
      <c r="C945" t="s">
        <v>3120</v>
      </c>
      <c r="D945" t="s">
        <v>8603</v>
      </c>
      <c r="E945" t="s">
        <v>3119</v>
      </c>
      <c r="F945" s="4">
        <v>0.27800000000000002</v>
      </c>
      <c r="G945" s="4">
        <v>0.27</v>
      </c>
      <c r="H945" s="4">
        <v>6.7640020799768399E-2</v>
      </c>
      <c r="I945" s="4">
        <v>0.48</v>
      </c>
      <c r="J945" s="4">
        <v>0.19</v>
      </c>
      <c r="K945" s="4">
        <v>0.22</v>
      </c>
      <c r="L945" s="4">
        <v>0.3075</v>
      </c>
      <c r="M945" s="4">
        <v>30</v>
      </c>
    </row>
    <row r="946" spans="1:13" x14ac:dyDescent="0.2">
      <c r="A946" s="3">
        <v>37712</v>
      </c>
      <c r="B946" t="s">
        <v>8610</v>
      </c>
      <c r="C946" t="s">
        <v>3123</v>
      </c>
      <c r="D946" t="s">
        <v>8611</v>
      </c>
      <c r="E946" t="s">
        <v>3122</v>
      </c>
      <c r="F946" s="4">
        <v>0.23533333333333301</v>
      </c>
      <c r="G946" s="4">
        <v>0.23499999999999999</v>
      </c>
      <c r="H946" s="4">
        <v>6.0499833760577201E-2</v>
      </c>
      <c r="I946" s="4">
        <v>0.38</v>
      </c>
      <c r="J946" s="4">
        <v>0.1</v>
      </c>
      <c r="K946" s="4">
        <v>0.2</v>
      </c>
      <c r="L946" s="4">
        <v>0.26500000000000001</v>
      </c>
      <c r="M946" s="4">
        <v>30</v>
      </c>
    </row>
    <row r="947" spans="1:13" x14ac:dyDescent="0.2">
      <c r="A947" s="3">
        <v>37712</v>
      </c>
      <c r="B947" t="s">
        <v>8620</v>
      </c>
      <c r="C947" t="s">
        <v>3126</v>
      </c>
      <c r="D947" t="s">
        <v>8621</v>
      </c>
      <c r="E947" t="s">
        <v>3125</v>
      </c>
      <c r="F947" s="4">
        <v>0.30156666666666698</v>
      </c>
      <c r="G947" s="4">
        <v>0.30499999999999999</v>
      </c>
      <c r="H947" s="4">
        <v>6.1530863202435102E-2</v>
      </c>
      <c r="I947" s="4">
        <v>0.41</v>
      </c>
      <c r="J947" s="4">
        <v>0.14000000000000001</v>
      </c>
      <c r="K947" s="4">
        <v>0.255</v>
      </c>
      <c r="L947" s="4">
        <v>0.34</v>
      </c>
      <c r="M947" s="4">
        <v>30</v>
      </c>
    </row>
    <row r="948" spans="1:13" x14ac:dyDescent="0.2">
      <c r="A948" s="3">
        <v>37712</v>
      </c>
      <c r="B948" t="s">
        <v>8632</v>
      </c>
      <c r="C948" t="s">
        <v>3129</v>
      </c>
      <c r="D948" t="s">
        <v>8633</v>
      </c>
      <c r="E948" t="s">
        <v>3128</v>
      </c>
      <c r="F948" s="4">
        <v>0.48476666666666701</v>
      </c>
      <c r="G948" s="4">
        <v>0.495</v>
      </c>
      <c r="H948" s="4">
        <v>9.4117931646797603E-2</v>
      </c>
      <c r="I948" s="4">
        <v>0.68</v>
      </c>
      <c r="J948" s="4">
        <v>0.25</v>
      </c>
      <c r="K948" s="4">
        <v>0.4425</v>
      </c>
      <c r="L948" s="4">
        <v>0.52749999999999997</v>
      </c>
      <c r="M948" s="4">
        <v>30</v>
      </c>
    </row>
    <row r="949" spans="1:13" x14ac:dyDescent="0.2">
      <c r="A949" s="3">
        <v>37712</v>
      </c>
      <c r="B949" t="s">
        <v>8642</v>
      </c>
      <c r="C949" t="s">
        <v>3132</v>
      </c>
      <c r="D949" t="s">
        <v>8643</v>
      </c>
      <c r="E949" t="s">
        <v>3131</v>
      </c>
      <c r="F949" s="4">
        <v>0.31833333333333302</v>
      </c>
      <c r="G949" s="4">
        <v>0.315</v>
      </c>
      <c r="H949" s="4">
        <v>8.0519148861207701E-2</v>
      </c>
      <c r="I949" s="4">
        <v>0.46</v>
      </c>
      <c r="J949" s="4">
        <v>0.2</v>
      </c>
      <c r="K949" s="4">
        <v>0.25</v>
      </c>
      <c r="L949" s="4">
        <v>0.3775</v>
      </c>
      <c r="M949" s="4">
        <v>30</v>
      </c>
    </row>
    <row r="950" spans="1:13" x14ac:dyDescent="0.2">
      <c r="A950" s="3">
        <v>37712</v>
      </c>
      <c r="B950" t="s">
        <v>8650</v>
      </c>
      <c r="C950" t="s">
        <v>3135</v>
      </c>
      <c r="D950" t="s">
        <v>8651</v>
      </c>
      <c r="E950" t="s">
        <v>3134</v>
      </c>
      <c r="F950" s="4">
        <v>0.41210000000000002</v>
      </c>
      <c r="G950" s="4">
        <v>0.39500000000000002</v>
      </c>
      <c r="H950" s="4">
        <v>0.13933297998085301</v>
      </c>
      <c r="I950" s="4">
        <v>0.8</v>
      </c>
      <c r="J950" s="4">
        <v>0.2</v>
      </c>
      <c r="K950" s="4">
        <v>0.32</v>
      </c>
      <c r="L950" s="4">
        <v>0.495</v>
      </c>
      <c r="M950" s="4">
        <v>30</v>
      </c>
    </row>
    <row r="951" spans="1:13" x14ac:dyDescent="0.2">
      <c r="A951" s="3">
        <v>37712</v>
      </c>
      <c r="B951" t="s">
        <v>8660</v>
      </c>
      <c r="C951" t="s">
        <v>3138</v>
      </c>
      <c r="D951" t="s">
        <v>8661</v>
      </c>
      <c r="E951" t="s">
        <v>3137</v>
      </c>
      <c r="F951" s="4">
        <v>0.42</v>
      </c>
      <c r="G951" s="4">
        <v>0.42</v>
      </c>
      <c r="H951" s="4"/>
      <c r="I951" s="4">
        <v>0.42</v>
      </c>
      <c r="J951" s="4">
        <v>0.42</v>
      </c>
      <c r="K951" s="4">
        <v>0.42</v>
      </c>
      <c r="L951" s="4">
        <v>0.42</v>
      </c>
      <c r="M951" s="4">
        <v>1</v>
      </c>
    </row>
    <row r="952" spans="1:13" x14ac:dyDescent="0.2">
      <c r="A952" s="3">
        <v>37712</v>
      </c>
      <c r="B952" t="s">
        <v>8612</v>
      </c>
      <c r="C952" t="s">
        <v>3087</v>
      </c>
      <c r="D952" t="s">
        <v>8613</v>
      </c>
      <c r="E952" t="s">
        <v>3086</v>
      </c>
      <c r="F952" s="4">
        <v>3.7416818181818199</v>
      </c>
      <c r="G952" s="4">
        <v>3.8</v>
      </c>
      <c r="H952" s="4">
        <v>0.46688770816399999</v>
      </c>
      <c r="I952" s="4">
        <v>4.6900000000000004</v>
      </c>
      <c r="J952" s="4">
        <v>2.95</v>
      </c>
      <c r="K952" s="4">
        <v>3.5249999999999999</v>
      </c>
      <c r="L952" s="4">
        <v>3.96</v>
      </c>
      <c r="M952" s="4">
        <v>22</v>
      </c>
    </row>
    <row r="953" spans="1:13" x14ac:dyDescent="0.2">
      <c r="A953" s="3">
        <v>37712</v>
      </c>
      <c r="B953" t="s">
        <v>8662</v>
      </c>
      <c r="C953" t="s">
        <v>3153</v>
      </c>
      <c r="D953" t="s">
        <v>8663</v>
      </c>
      <c r="E953" t="s">
        <v>3152</v>
      </c>
      <c r="F953" s="4">
        <v>0.33968181818181797</v>
      </c>
      <c r="G953" s="4">
        <v>0.35</v>
      </c>
      <c r="H953" s="4">
        <v>7.2060415369351496E-2</v>
      </c>
      <c r="I953" s="4">
        <v>0.5</v>
      </c>
      <c r="J953" s="4">
        <v>0.18</v>
      </c>
      <c r="K953" s="4">
        <v>0.29749999999999999</v>
      </c>
      <c r="L953" s="4">
        <v>0.38750000000000001</v>
      </c>
      <c r="M953" s="4">
        <v>22</v>
      </c>
    </row>
    <row r="954" spans="1:13" x14ac:dyDescent="0.2">
      <c r="A954" s="3">
        <v>37712</v>
      </c>
      <c r="B954" t="s">
        <v>10043</v>
      </c>
      <c r="C954" t="s">
        <v>4324</v>
      </c>
      <c r="D954" t="s">
        <v>10044</v>
      </c>
      <c r="E954" t="s">
        <v>4323</v>
      </c>
      <c r="F954" s="4">
        <v>2.3633333333333302</v>
      </c>
      <c r="G954" s="4">
        <v>2.35</v>
      </c>
      <c r="H954" s="4">
        <v>0.29063940608220401</v>
      </c>
      <c r="I954" s="4">
        <v>3.1</v>
      </c>
      <c r="J954" s="4">
        <v>1.7</v>
      </c>
      <c r="K954" s="4">
        <v>2.2000000000000002</v>
      </c>
      <c r="L954" s="4">
        <v>2.5</v>
      </c>
      <c r="M954" s="4">
        <v>30</v>
      </c>
    </row>
    <row r="955" spans="1:13" x14ac:dyDescent="0.2">
      <c r="A955" s="3">
        <v>37712</v>
      </c>
      <c r="B955" t="s">
        <v>8646</v>
      </c>
      <c r="C955" t="s">
        <v>3939</v>
      </c>
      <c r="D955" t="s">
        <v>8647</v>
      </c>
      <c r="E955" t="s">
        <v>3947</v>
      </c>
      <c r="F955" s="4">
        <v>10.5818333333333</v>
      </c>
      <c r="G955" s="4">
        <v>10.574999999999999</v>
      </c>
      <c r="H955" s="4">
        <v>0.162005126213772</v>
      </c>
      <c r="I955" s="4">
        <v>10.96</v>
      </c>
      <c r="J955" s="4">
        <v>10.32</v>
      </c>
      <c r="K955" s="4">
        <v>10.4925</v>
      </c>
      <c r="L955" s="4">
        <v>10.6675</v>
      </c>
      <c r="M955" s="4">
        <v>30</v>
      </c>
    </row>
    <row r="956" spans="1:13" x14ac:dyDescent="0.2">
      <c r="A956" s="3">
        <v>37712</v>
      </c>
      <c r="B956" t="s">
        <v>8654</v>
      </c>
      <c r="C956" t="s">
        <v>3942</v>
      </c>
      <c r="D956" t="s">
        <v>8655</v>
      </c>
      <c r="E956" t="s">
        <v>3949</v>
      </c>
      <c r="F956" s="4">
        <v>10.636433333333301</v>
      </c>
      <c r="G956" s="4">
        <v>10.61</v>
      </c>
      <c r="H956" s="4">
        <v>0.18365891987751301</v>
      </c>
      <c r="I956" s="4">
        <v>11.09</v>
      </c>
      <c r="J956" s="4">
        <v>10.27</v>
      </c>
      <c r="K956" s="4">
        <v>10.512499999999999</v>
      </c>
      <c r="L956" s="4">
        <v>10.7675</v>
      </c>
      <c r="M956" s="4">
        <v>30</v>
      </c>
    </row>
    <row r="957" spans="1:13" x14ac:dyDescent="0.2">
      <c r="A957" s="3">
        <v>37712</v>
      </c>
      <c r="B957" t="s">
        <v>8664</v>
      </c>
      <c r="C957" t="s">
        <v>3952</v>
      </c>
      <c r="D957" t="s">
        <v>8665</v>
      </c>
      <c r="E957" t="s">
        <v>3951</v>
      </c>
      <c r="F957" s="4">
        <v>10.6499333333333</v>
      </c>
      <c r="G957" s="4">
        <v>10.62</v>
      </c>
      <c r="H957" s="4">
        <v>0.19695911239143801</v>
      </c>
      <c r="I957" s="4">
        <v>11.11</v>
      </c>
      <c r="J957" s="4">
        <v>10.199999999999999</v>
      </c>
      <c r="K957" s="4">
        <v>10.55</v>
      </c>
      <c r="L957" s="4">
        <v>10.7875</v>
      </c>
      <c r="M957" s="4">
        <v>30</v>
      </c>
    </row>
    <row r="958" spans="1:13" x14ac:dyDescent="0.2">
      <c r="A958" s="3">
        <v>37712</v>
      </c>
      <c r="B958" t="s">
        <v>8512</v>
      </c>
      <c r="C958" t="s">
        <v>3936</v>
      </c>
      <c r="D958" t="s">
        <v>8513</v>
      </c>
      <c r="E958" t="s">
        <v>3935</v>
      </c>
      <c r="F958" s="4">
        <v>10.8192</v>
      </c>
      <c r="G958" s="4">
        <v>10.8</v>
      </c>
      <c r="H958" s="4">
        <v>0.20732756025521401</v>
      </c>
      <c r="I958" s="4">
        <v>11.3</v>
      </c>
      <c r="J958" s="4">
        <v>10.5</v>
      </c>
      <c r="K958" s="4">
        <v>10.702500000000001</v>
      </c>
      <c r="L958" s="4">
        <v>10.897500000000001</v>
      </c>
      <c r="M958" s="4">
        <v>30</v>
      </c>
    </row>
    <row r="959" spans="1:13" x14ac:dyDescent="0.2">
      <c r="A959" s="3">
        <v>37712</v>
      </c>
      <c r="B959" t="s">
        <v>8638</v>
      </c>
      <c r="C959" t="s">
        <v>3939</v>
      </c>
      <c r="D959" t="s">
        <v>8639</v>
      </c>
      <c r="E959" t="s">
        <v>3938</v>
      </c>
      <c r="F959" s="4">
        <v>11.143931034482801</v>
      </c>
      <c r="G959" s="4">
        <v>11.1</v>
      </c>
      <c r="H959" s="4">
        <v>0.34626310506756902</v>
      </c>
      <c r="I959" s="4">
        <v>11.99</v>
      </c>
      <c r="J959" s="4">
        <v>10.34</v>
      </c>
      <c r="K959" s="4">
        <v>10.93</v>
      </c>
      <c r="L959" s="4">
        <v>11.3</v>
      </c>
      <c r="M959" s="4">
        <v>29</v>
      </c>
    </row>
    <row r="960" spans="1:13" x14ac:dyDescent="0.2">
      <c r="A960" s="3">
        <v>37712</v>
      </c>
      <c r="B960" t="s">
        <v>10035</v>
      </c>
      <c r="C960" t="s">
        <v>3579</v>
      </c>
      <c r="D960" t="s">
        <v>10036</v>
      </c>
      <c r="E960" t="s">
        <v>3578</v>
      </c>
      <c r="F960" s="4">
        <v>2.35</v>
      </c>
      <c r="G960" s="4">
        <v>2.2999999999999998</v>
      </c>
      <c r="H960" s="4">
        <v>0.29898679477240397</v>
      </c>
      <c r="I960" s="4">
        <v>2.86</v>
      </c>
      <c r="J960" s="4">
        <v>1.9</v>
      </c>
      <c r="K960" s="4">
        <v>2.1</v>
      </c>
      <c r="L960" s="4">
        <v>2.6</v>
      </c>
      <c r="M960" s="4">
        <v>30</v>
      </c>
    </row>
    <row r="961" spans="1:13" x14ac:dyDescent="0.2">
      <c r="A961" s="3">
        <v>37712</v>
      </c>
      <c r="B961" t="s">
        <v>10047</v>
      </c>
      <c r="C961" t="s">
        <v>3582</v>
      </c>
      <c r="D961" t="s">
        <v>10048</v>
      </c>
      <c r="E961" t="s">
        <v>3581</v>
      </c>
      <c r="F961" s="4">
        <v>3.72896551724138</v>
      </c>
      <c r="G961" s="4">
        <v>4</v>
      </c>
      <c r="H961" s="4">
        <v>0.67059858563389996</v>
      </c>
      <c r="I961" s="4">
        <v>4.53</v>
      </c>
      <c r="J961" s="4">
        <v>1.9</v>
      </c>
      <c r="K961" s="4">
        <v>3.5</v>
      </c>
      <c r="L961" s="4">
        <v>4.09</v>
      </c>
      <c r="M961" s="4">
        <v>29</v>
      </c>
    </row>
    <row r="962" spans="1:13" x14ac:dyDescent="0.2">
      <c r="A962" s="3">
        <v>37712</v>
      </c>
      <c r="B962" t="s">
        <v>10045</v>
      </c>
      <c r="C962" t="s">
        <v>3591</v>
      </c>
      <c r="D962" t="s">
        <v>10046</v>
      </c>
      <c r="E962" t="s">
        <v>3590</v>
      </c>
      <c r="F962" s="4">
        <v>2.5790000000000002</v>
      </c>
      <c r="G962" s="4">
        <v>2.6</v>
      </c>
      <c r="H962" s="4">
        <v>0.64774595914309396</v>
      </c>
      <c r="I962" s="4">
        <v>4.0999999999999996</v>
      </c>
      <c r="J962" s="4">
        <v>1.3</v>
      </c>
      <c r="K962" s="4">
        <v>2.1</v>
      </c>
      <c r="L962" s="4">
        <v>2.95</v>
      </c>
      <c r="M962" s="4">
        <v>30</v>
      </c>
    </row>
    <row r="963" spans="1:13" x14ac:dyDescent="0.2">
      <c r="A963" s="3">
        <v>37712</v>
      </c>
      <c r="B963" t="s">
        <v>10049</v>
      </c>
      <c r="C963" t="s">
        <v>3594</v>
      </c>
      <c r="D963" t="s">
        <v>10050</v>
      </c>
      <c r="E963" t="s">
        <v>3593</v>
      </c>
      <c r="F963" s="4">
        <v>1.59233333333333</v>
      </c>
      <c r="G963" s="4">
        <v>1.6</v>
      </c>
      <c r="H963" s="4">
        <v>0.59267181901746502</v>
      </c>
      <c r="I963" s="4">
        <v>2.8</v>
      </c>
      <c r="J963" s="4">
        <v>0.4</v>
      </c>
      <c r="K963" s="4">
        <v>1.2250000000000001</v>
      </c>
      <c r="L963" s="4">
        <v>1.9450000000000001</v>
      </c>
      <c r="M963" s="4">
        <v>30</v>
      </c>
    </row>
    <row r="964" spans="1:13" x14ac:dyDescent="0.2">
      <c r="A964" s="3">
        <v>37742</v>
      </c>
      <c r="B964" t="s">
        <v>8502</v>
      </c>
      <c r="C964" t="s">
        <v>3918</v>
      </c>
      <c r="D964" t="s">
        <v>8503</v>
      </c>
      <c r="E964" t="s">
        <v>3917</v>
      </c>
      <c r="F964" s="4">
        <v>6.8953333333333298</v>
      </c>
      <c r="G964" s="4">
        <v>6.78</v>
      </c>
      <c r="H964" s="4">
        <v>0.89805050673315601</v>
      </c>
      <c r="I964" s="4">
        <v>8.9700000000000006</v>
      </c>
      <c r="J964" s="4">
        <v>5.2</v>
      </c>
      <c r="K964" s="4">
        <v>6.3949999999999996</v>
      </c>
      <c r="L964" s="4">
        <v>7.5975000000000001</v>
      </c>
      <c r="M964" s="4">
        <v>30</v>
      </c>
    </row>
    <row r="965" spans="1:13" x14ac:dyDescent="0.2">
      <c r="A965" s="3">
        <v>37742</v>
      </c>
      <c r="B965" t="s">
        <v>8628</v>
      </c>
      <c r="C965" t="s">
        <v>3921</v>
      </c>
      <c r="D965" t="s">
        <v>8629</v>
      </c>
      <c r="E965" t="s">
        <v>3920</v>
      </c>
      <c r="F965" s="4">
        <v>7.2068965517241397</v>
      </c>
      <c r="G965" s="4">
        <v>7</v>
      </c>
      <c r="H965" s="4">
        <v>1.1657863791335901</v>
      </c>
      <c r="I965" s="4">
        <v>9.5</v>
      </c>
      <c r="J965" s="4">
        <v>5</v>
      </c>
      <c r="K965" s="4">
        <v>6.5</v>
      </c>
      <c r="L965" s="4">
        <v>7.77</v>
      </c>
      <c r="M965" s="4">
        <v>29</v>
      </c>
    </row>
    <row r="966" spans="1:13" x14ac:dyDescent="0.2">
      <c r="A966" s="3">
        <v>37742</v>
      </c>
      <c r="B966" t="s">
        <v>8666</v>
      </c>
      <c r="C966" t="s">
        <v>3081</v>
      </c>
      <c r="D966" t="s">
        <v>8667</v>
      </c>
      <c r="E966" t="s">
        <v>3080</v>
      </c>
      <c r="F966" s="4">
        <v>4.3116562500000004</v>
      </c>
      <c r="G966" s="4">
        <v>4.25</v>
      </c>
      <c r="H966" s="4">
        <v>0.72180484402842804</v>
      </c>
      <c r="I966" s="4">
        <v>5.93</v>
      </c>
      <c r="J966" s="4">
        <v>2.76</v>
      </c>
      <c r="K966" s="4">
        <v>3.915</v>
      </c>
      <c r="L966" s="4">
        <v>4.6574999999999998</v>
      </c>
      <c r="M966" s="4">
        <v>32</v>
      </c>
    </row>
    <row r="967" spans="1:13" x14ac:dyDescent="0.2">
      <c r="A967" s="3">
        <v>37742</v>
      </c>
      <c r="B967" t="s">
        <v>8494</v>
      </c>
      <c r="C967" t="s">
        <v>3072</v>
      </c>
      <c r="D967" t="s">
        <v>8495</v>
      </c>
      <c r="E967" t="s">
        <v>3071</v>
      </c>
      <c r="F967" s="4">
        <v>4.1095937500000002</v>
      </c>
      <c r="G967" s="4">
        <v>4</v>
      </c>
      <c r="H967" s="4">
        <v>0.48746876554199098</v>
      </c>
      <c r="I967" s="4">
        <v>5.29</v>
      </c>
      <c r="J967" s="4">
        <v>3.43</v>
      </c>
      <c r="K967" s="4">
        <v>3.8</v>
      </c>
      <c r="L967" s="4">
        <v>4.33</v>
      </c>
      <c r="M967" s="4">
        <v>32</v>
      </c>
    </row>
    <row r="968" spans="1:13" x14ac:dyDescent="0.2">
      <c r="A968" s="3">
        <v>37742</v>
      </c>
      <c r="B968" t="s">
        <v>8568</v>
      </c>
      <c r="C968" t="s">
        <v>3075</v>
      </c>
      <c r="D968" t="s">
        <v>8569</v>
      </c>
      <c r="E968" t="s">
        <v>3074</v>
      </c>
      <c r="F968" s="4">
        <v>3.7444687499999998</v>
      </c>
      <c r="G968" s="4">
        <v>3.7050000000000001</v>
      </c>
      <c r="H968" s="4">
        <v>0.50147813668452201</v>
      </c>
      <c r="I968" s="4">
        <v>4.8899999999999997</v>
      </c>
      <c r="J968" s="4">
        <v>2.2200000000000002</v>
      </c>
      <c r="K968" s="4">
        <v>3.5674999999999999</v>
      </c>
      <c r="L968" s="4">
        <v>4</v>
      </c>
      <c r="M968" s="4">
        <v>32</v>
      </c>
    </row>
    <row r="969" spans="1:13" x14ac:dyDescent="0.2">
      <c r="A969" s="3">
        <v>37742</v>
      </c>
      <c r="B969" t="s">
        <v>8658</v>
      </c>
      <c r="C969" t="s">
        <v>3138</v>
      </c>
      <c r="D969" t="s">
        <v>8659</v>
      </c>
      <c r="E969" t="s">
        <v>3137</v>
      </c>
      <c r="F969" s="4">
        <v>0.47068749999999998</v>
      </c>
      <c r="G969" s="4">
        <v>0.48</v>
      </c>
      <c r="H969" s="4">
        <v>0.17379584565731701</v>
      </c>
      <c r="I969" s="4">
        <v>1.08</v>
      </c>
      <c r="J969" s="4">
        <v>0.15</v>
      </c>
      <c r="K969" s="4">
        <v>0.36499999999999999</v>
      </c>
      <c r="L969" s="4">
        <v>0.54</v>
      </c>
      <c r="M969" s="4">
        <v>32</v>
      </c>
    </row>
    <row r="970" spans="1:13" x14ac:dyDescent="0.2">
      <c r="A970" s="3">
        <v>37742</v>
      </c>
      <c r="B970" t="s">
        <v>8668</v>
      </c>
      <c r="C970" t="s">
        <v>3141</v>
      </c>
      <c r="D970" t="s">
        <v>8669</v>
      </c>
      <c r="E970" t="s">
        <v>3140</v>
      </c>
      <c r="F970" s="4">
        <v>0.26171875</v>
      </c>
      <c r="G970" s="4">
        <v>0.26500000000000001</v>
      </c>
      <c r="H970" s="4">
        <v>0.137052199703428</v>
      </c>
      <c r="I970" s="4">
        <v>0.47</v>
      </c>
      <c r="J970" s="4">
        <v>-0.17</v>
      </c>
      <c r="K970" s="4">
        <v>0.2</v>
      </c>
      <c r="L970" s="4">
        <v>0.33500000000000002</v>
      </c>
      <c r="M970" s="4">
        <v>32</v>
      </c>
    </row>
    <row r="971" spans="1:13" x14ac:dyDescent="0.2">
      <c r="A971" s="3">
        <v>37742</v>
      </c>
      <c r="B971" t="s">
        <v>8594</v>
      </c>
      <c r="C971" t="s">
        <v>3114</v>
      </c>
      <c r="D971" t="s">
        <v>8595</v>
      </c>
      <c r="E971" t="s">
        <v>3113</v>
      </c>
      <c r="F971" s="4">
        <v>-0.1615</v>
      </c>
      <c r="G971" s="4">
        <v>-0.27</v>
      </c>
      <c r="H971" s="4">
        <v>0.21055855058820699</v>
      </c>
      <c r="I971" s="4">
        <v>0.26</v>
      </c>
      <c r="J971" s="4">
        <v>-0.36</v>
      </c>
      <c r="K971" s="4">
        <v>-0.31</v>
      </c>
      <c r="L971" s="4">
        <v>-5.5E-2</v>
      </c>
      <c r="M971" s="4">
        <v>32</v>
      </c>
    </row>
    <row r="972" spans="1:13" x14ac:dyDescent="0.2">
      <c r="A972" s="3">
        <v>37742</v>
      </c>
      <c r="B972" t="s">
        <v>8602</v>
      </c>
      <c r="C972" t="s">
        <v>3117</v>
      </c>
      <c r="D972" t="s">
        <v>8603</v>
      </c>
      <c r="E972" t="s">
        <v>3116</v>
      </c>
      <c r="F972" s="4">
        <v>0.27362500000000001</v>
      </c>
      <c r="G972" s="4">
        <v>0.27500000000000002</v>
      </c>
      <c r="H972" s="4">
        <v>7.3195606249238404E-2</v>
      </c>
      <c r="I972" s="4">
        <v>0.46100000000000002</v>
      </c>
      <c r="J972" s="4">
        <v>0.1</v>
      </c>
      <c r="K972" s="4">
        <v>0.2175</v>
      </c>
      <c r="L972" s="4">
        <v>0.31624999999999998</v>
      </c>
      <c r="M972" s="4">
        <v>32</v>
      </c>
    </row>
    <row r="973" spans="1:13" x14ac:dyDescent="0.2">
      <c r="A973" s="3">
        <v>37742</v>
      </c>
      <c r="B973" t="s">
        <v>8610</v>
      </c>
      <c r="C973" t="s">
        <v>3120</v>
      </c>
      <c r="D973" t="s">
        <v>8611</v>
      </c>
      <c r="E973" t="s">
        <v>3119</v>
      </c>
      <c r="F973" s="4">
        <v>0.24853125000000001</v>
      </c>
      <c r="G973" s="4">
        <v>0.25</v>
      </c>
      <c r="H973" s="4">
        <v>6.3843550903246907E-2</v>
      </c>
      <c r="I973" s="4">
        <v>0.37</v>
      </c>
      <c r="J973" s="4">
        <v>0.09</v>
      </c>
      <c r="K973" s="4">
        <v>0.21</v>
      </c>
      <c r="L973" s="4">
        <v>0.3</v>
      </c>
      <c r="M973" s="4">
        <v>32</v>
      </c>
    </row>
    <row r="974" spans="1:13" x14ac:dyDescent="0.2">
      <c r="A974" s="3">
        <v>37742</v>
      </c>
      <c r="B974" t="s">
        <v>8620</v>
      </c>
      <c r="C974" t="s">
        <v>3123</v>
      </c>
      <c r="D974" t="s">
        <v>8621</v>
      </c>
      <c r="E974" t="s">
        <v>3122</v>
      </c>
      <c r="F974" s="4">
        <v>0.31846875000000002</v>
      </c>
      <c r="G974" s="4">
        <v>0.30499999999999999</v>
      </c>
      <c r="H974" s="4">
        <v>5.4759877220697001E-2</v>
      </c>
      <c r="I974" s="4">
        <v>0.45</v>
      </c>
      <c r="J974" s="4">
        <v>0.22</v>
      </c>
      <c r="K974" s="4">
        <v>0.28749999999999998</v>
      </c>
      <c r="L974" s="4">
        <v>0.35325000000000001</v>
      </c>
      <c r="M974" s="4">
        <v>32</v>
      </c>
    </row>
    <row r="975" spans="1:13" x14ac:dyDescent="0.2">
      <c r="A975" s="3">
        <v>37742</v>
      </c>
      <c r="B975" t="s">
        <v>8632</v>
      </c>
      <c r="C975" t="s">
        <v>3126</v>
      </c>
      <c r="D975" t="s">
        <v>8633</v>
      </c>
      <c r="E975" t="s">
        <v>3125</v>
      </c>
      <c r="F975" s="4">
        <v>0.49446875000000001</v>
      </c>
      <c r="G975" s="4">
        <v>0.505</v>
      </c>
      <c r="H975" s="4">
        <v>0.104353303230714</v>
      </c>
      <c r="I975" s="4">
        <v>0.73</v>
      </c>
      <c r="J975" s="4">
        <v>0.25</v>
      </c>
      <c r="K975" s="4">
        <v>0.4</v>
      </c>
      <c r="L975" s="4">
        <v>0.55000000000000004</v>
      </c>
      <c r="M975" s="4">
        <v>32</v>
      </c>
    </row>
    <row r="976" spans="1:13" x14ac:dyDescent="0.2">
      <c r="A976" s="3">
        <v>37742</v>
      </c>
      <c r="B976" t="s">
        <v>8642</v>
      </c>
      <c r="C976" t="s">
        <v>3129</v>
      </c>
      <c r="D976" t="s">
        <v>8643</v>
      </c>
      <c r="E976" t="s">
        <v>3128</v>
      </c>
      <c r="F976" s="4">
        <v>0.34553125000000001</v>
      </c>
      <c r="G976" s="4">
        <v>0.34499999999999997</v>
      </c>
      <c r="H976" s="4">
        <v>7.9894682440435696E-2</v>
      </c>
      <c r="I976" s="4">
        <v>0.47</v>
      </c>
      <c r="J976" s="4">
        <v>0.2</v>
      </c>
      <c r="K976" s="4">
        <v>0.28999999999999998</v>
      </c>
      <c r="L976" s="4">
        <v>0.40250000000000002</v>
      </c>
      <c r="M976" s="4">
        <v>32</v>
      </c>
    </row>
    <row r="977" spans="1:13" x14ac:dyDescent="0.2">
      <c r="A977" s="3">
        <v>37742</v>
      </c>
      <c r="B977" t="s">
        <v>8650</v>
      </c>
      <c r="C977" t="s">
        <v>3132</v>
      </c>
      <c r="D977" t="s">
        <v>8651</v>
      </c>
      <c r="E977" t="s">
        <v>3131</v>
      </c>
      <c r="F977" s="4">
        <v>0.49775000000000003</v>
      </c>
      <c r="G977" s="4">
        <v>0.44500000000000001</v>
      </c>
      <c r="H977" s="4">
        <v>0.178804272157953</v>
      </c>
      <c r="I977" s="4">
        <v>0.87</v>
      </c>
      <c r="J977" s="4">
        <v>0.25</v>
      </c>
      <c r="K977" s="4">
        <v>0.37425000000000003</v>
      </c>
      <c r="L977" s="4">
        <v>0.66</v>
      </c>
      <c r="M977" s="4">
        <v>32</v>
      </c>
    </row>
    <row r="978" spans="1:13" x14ac:dyDescent="0.2">
      <c r="A978" s="3">
        <v>37742</v>
      </c>
      <c r="B978" t="s">
        <v>8660</v>
      </c>
      <c r="C978" t="s">
        <v>3135</v>
      </c>
      <c r="D978" t="s">
        <v>8661</v>
      </c>
      <c r="E978" t="s">
        <v>3134</v>
      </c>
      <c r="F978" s="4">
        <v>0.54</v>
      </c>
      <c r="G978" s="4">
        <v>0.54</v>
      </c>
      <c r="H978" s="4"/>
      <c r="I978" s="4">
        <v>0.54</v>
      </c>
      <c r="J978" s="4">
        <v>0.54</v>
      </c>
      <c r="K978" s="4">
        <v>0.54</v>
      </c>
      <c r="L978" s="4">
        <v>0.54</v>
      </c>
      <c r="M978" s="4">
        <v>1</v>
      </c>
    </row>
    <row r="979" spans="1:13" x14ac:dyDescent="0.2">
      <c r="A979" s="3">
        <v>37742</v>
      </c>
      <c r="B979" t="s">
        <v>8612</v>
      </c>
      <c r="C979" t="s">
        <v>3087</v>
      </c>
      <c r="D979" t="s">
        <v>8613</v>
      </c>
      <c r="E979" t="s">
        <v>3086</v>
      </c>
      <c r="F979" s="4">
        <v>3.58413043478261</v>
      </c>
      <c r="G979" s="4">
        <v>3.52</v>
      </c>
      <c r="H979" s="4">
        <v>0.39273126416138898</v>
      </c>
      <c r="I979" s="4">
        <v>4.8</v>
      </c>
      <c r="J979" s="4">
        <v>2.92</v>
      </c>
      <c r="K979" s="4">
        <v>3.395</v>
      </c>
      <c r="L979" s="4">
        <v>3.7549999999999999</v>
      </c>
      <c r="M979" s="4">
        <v>23</v>
      </c>
    </row>
    <row r="980" spans="1:13" x14ac:dyDescent="0.2">
      <c r="A980" s="3">
        <v>37742</v>
      </c>
      <c r="B980" t="s">
        <v>8670</v>
      </c>
      <c r="C980" t="s">
        <v>3153</v>
      </c>
      <c r="D980" t="s">
        <v>8671</v>
      </c>
      <c r="E980" t="s">
        <v>3152</v>
      </c>
      <c r="F980" s="4">
        <v>0.24886363636363601</v>
      </c>
      <c r="G980" s="4">
        <v>0.25750000000000001</v>
      </c>
      <c r="H980" s="4">
        <v>7.0944844743441302E-2</v>
      </c>
      <c r="I980" s="4">
        <v>0.4</v>
      </c>
      <c r="J980" s="4">
        <v>0.03</v>
      </c>
      <c r="K980" s="4">
        <v>0.22</v>
      </c>
      <c r="L980" s="4">
        <v>0.27750000000000002</v>
      </c>
      <c r="M980" s="4">
        <v>22</v>
      </c>
    </row>
    <row r="981" spans="1:13" x14ac:dyDescent="0.2">
      <c r="A981" s="3">
        <v>37742</v>
      </c>
      <c r="B981" t="s">
        <v>10043</v>
      </c>
      <c r="C981" t="s">
        <v>4324</v>
      </c>
      <c r="D981" t="s">
        <v>10044</v>
      </c>
      <c r="E981" t="s">
        <v>4323</v>
      </c>
      <c r="F981" s="4">
        <v>2.2884375000000001</v>
      </c>
      <c r="G981" s="4">
        <v>2.2999999999999998</v>
      </c>
      <c r="H981" s="4">
        <v>0.26154761948460598</v>
      </c>
      <c r="I981" s="4">
        <v>3.1</v>
      </c>
      <c r="J981" s="4">
        <v>1.73</v>
      </c>
      <c r="K981" s="4">
        <v>2.2000000000000002</v>
      </c>
      <c r="L981" s="4">
        <v>2.4</v>
      </c>
      <c r="M981" s="4">
        <v>32</v>
      </c>
    </row>
    <row r="982" spans="1:13" x14ac:dyDescent="0.2">
      <c r="A982" s="3">
        <v>37742</v>
      </c>
      <c r="B982" t="s">
        <v>8654</v>
      </c>
      <c r="C982" t="s">
        <v>3939</v>
      </c>
      <c r="D982" t="s">
        <v>8655</v>
      </c>
      <c r="E982" t="s">
        <v>3947</v>
      </c>
      <c r="F982" s="4">
        <v>10.393471874999999</v>
      </c>
      <c r="G982" s="4">
        <v>10.38</v>
      </c>
      <c r="H982" s="4">
        <v>0.14090414090935399</v>
      </c>
      <c r="I982" s="4">
        <v>10.8</v>
      </c>
      <c r="J982" s="4">
        <v>10.130000000000001</v>
      </c>
      <c r="K982" s="4">
        <v>10.3</v>
      </c>
      <c r="L982" s="4">
        <v>10.4725</v>
      </c>
      <c r="M982" s="4">
        <v>32</v>
      </c>
    </row>
    <row r="983" spans="1:13" x14ac:dyDescent="0.2">
      <c r="A983" s="3">
        <v>37742</v>
      </c>
      <c r="B983" t="s">
        <v>8664</v>
      </c>
      <c r="C983" t="s">
        <v>3942</v>
      </c>
      <c r="D983" t="s">
        <v>8665</v>
      </c>
      <c r="E983" t="s">
        <v>3949</v>
      </c>
      <c r="F983" s="4">
        <v>10.4428625</v>
      </c>
      <c r="G983" s="4">
        <v>10.44</v>
      </c>
      <c r="H983" s="4">
        <v>0.20276227579081599</v>
      </c>
      <c r="I983" s="4">
        <v>11.11</v>
      </c>
      <c r="J983" s="4">
        <v>10.1</v>
      </c>
      <c r="K983" s="4">
        <v>10.345000000000001</v>
      </c>
      <c r="L983" s="4">
        <v>10.5025</v>
      </c>
      <c r="M983" s="4">
        <v>32</v>
      </c>
    </row>
    <row r="984" spans="1:13" x14ac:dyDescent="0.2">
      <c r="A984" s="3">
        <v>37742</v>
      </c>
      <c r="B984" t="s">
        <v>8672</v>
      </c>
      <c r="C984" t="s">
        <v>3952</v>
      </c>
      <c r="D984" t="s">
        <v>8673</v>
      </c>
      <c r="E984" t="s">
        <v>3951</v>
      </c>
      <c r="F984" s="4">
        <v>10.470615625000001</v>
      </c>
      <c r="G984" s="4">
        <v>10.455</v>
      </c>
      <c r="H984" s="4">
        <v>0.18128629667155499</v>
      </c>
      <c r="I984" s="4">
        <v>11.03</v>
      </c>
      <c r="J984" s="4">
        <v>10.15</v>
      </c>
      <c r="K984" s="4">
        <v>10.3775</v>
      </c>
      <c r="L984" s="4">
        <v>10.535</v>
      </c>
      <c r="M984" s="4">
        <v>32</v>
      </c>
    </row>
    <row r="985" spans="1:13" x14ac:dyDescent="0.2">
      <c r="A985" s="3">
        <v>37742</v>
      </c>
      <c r="B985" t="s">
        <v>8512</v>
      </c>
      <c r="C985" t="s">
        <v>3936</v>
      </c>
      <c r="D985" t="s">
        <v>8513</v>
      </c>
      <c r="E985" t="s">
        <v>3935</v>
      </c>
      <c r="F985" s="4">
        <v>10.687875</v>
      </c>
      <c r="G985" s="4">
        <v>10.7</v>
      </c>
      <c r="H985" s="4">
        <v>0.19356415123974099</v>
      </c>
      <c r="I985" s="4">
        <v>11.21</v>
      </c>
      <c r="J985" s="4">
        <v>10.39</v>
      </c>
      <c r="K985" s="4">
        <v>10.5655</v>
      </c>
      <c r="L985" s="4">
        <v>10.77</v>
      </c>
      <c r="M985" s="4">
        <v>32</v>
      </c>
    </row>
    <row r="986" spans="1:13" x14ac:dyDescent="0.2">
      <c r="A986" s="3">
        <v>37742</v>
      </c>
      <c r="B986" t="s">
        <v>8638</v>
      </c>
      <c r="C986" t="s">
        <v>3939</v>
      </c>
      <c r="D986" t="s">
        <v>8639</v>
      </c>
      <c r="E986" t="s">
        <v>3938</v>
      </c>
      <c r="F986" s="4">
        <v>11.038343749999999</v>
      </c>
      <c r="G986" s="4">
        <v>11.015000000000001</v>
      </c>
      <c r="H986" s="4">
        <v>0.26142298062409702</v>
      </c>
      <c r="I986" s="4">
        <v>11.61</v>
      </c>
      <c r="J986" s="4">
        <v>10.58</v>
      </c>
      <c r="K986" s="4">
        <v>10.842499999999999</v>
      </c>
      <c r="L986" s="4">
        <v>11.1525</v>
      </c>
      <c r="M986" s="4">
        <v>32</v>
      </c>
    </row>
    <row r="987" spans="1:13" x14ac:dyDescent="0.2">
      <c r="A987" s="3">
        <v>37742</v>
      </c>
      <c r="B987" t="s">
        <v>10035</v>
      </c>
      <c r="C987" t="s">
        <v>3579</v>
      </c>
      <c r="D987" t="s">
        <v>10036</v>
      </c>
      <c r="E987" t="s">
        <v>3578</v>
      </c>
      <c r="F987" s="4">
        <v>2.2468750000000002</v>
      </c>
      <c r="G987" s="4">
        <v>2.2000000000000002</v>
      </c>
      <c r="H987" s="4">
        <v>0.311338810363741</v>
      </c>
      <c r="I987" s="4">
        <v>3.1</v>
      </c>
      <c r="J987" s="4">
        <v>1.6</v>
      </c>
      <c r="K987" s="4">
        <v>2</v>
      </c>
      <c r="L987" s="4">
        <v>2.5</v>
      </c>
      <c r="M987" s="4">
        <v>32</v>
      </c>
    </row>
    <row r="988" spans="1:13" x14ac:dyDescent="0.2">
      <c r="A988" s="3">
        <v>37742</v>
      </c>
      <c r="B988" t="s">
        <v>10047</v>
      </c>
      <c r="C988" t="s">
        <v>3582</v>
      </c>
      <c r="D988" t="s">
        <v>10048</v>
      </c>
      <c r="E988" t="s">
        <v>3581</v>
      </c>
      <c r="F988" s="4">
        <v>3.7543333333333302</v>
      </c>
      <c r="G988" s="4">
        <v>4</v>
      </c>
      <c r="H988" s="4">
        <v>0.61510124388582199</v>
      </c>
      <c r="I988" s="4">
        <v>4.5</v>
      </c>
      <c r="J988" s="4">
        <v>1.9</v>
      </c>
      <c r="K988" s="4">
        <v>3.5</v>
      </c>
      <c r="L988" s="4">
        <v>4.2</v>
      </c>
      <c r="M988" s="4">
        <v>30</v>
      </c>
    </row>
    <row r="989" spans="1:13" x14ac:dyDescent="0.2">
      <c r="A989" s="3">
        <v>37742</v>
      </c>
      <c r="B989" t="s">
        <v>10049</v>
      </c>
      <c r="C989" t="s">
        <v>3594</v>
      </c>
      <c r="D989" t="s">
        <v>10050</v>
      </c>
      <c r="E989" t="s">
        <v>3593</v>
      </c>
      <c r="F989" s="4">
        <v>1.50125</v>
      </c>
      <c r="G989" s="4">
        <v>1.4650000000000001</v>
      </c>
      <c r="H989" s="4">
        <v>0.64457913250780596</v>
      </c>
      <c r="I989" s="4">
        <v>2.8</v>
      </c>
      <c r="J989" s="4">
        <v>-0.1</v>
      </c>
      <c r="K989" s="4">
        <v>1.075</v>
      </c>
      <c r="L989" s="4">
        <v>1.825</v>
      </c>
      <c r="M989" s="4">
        <v>32</v>
      </c>
    </row>
    <row r="990" spans="1:13" x14ac:dyDescent="0.2">
      <c r="A990" s="3">
        <v>37742</v>
      </c>
      <c r="B990" t="s">
        <v>10051</v>
      </c>
      <c r="C990" t="s">
        <v>3597</v>
      </c>
      <c r="D990" t="s">
        <v>10052</v>
      </c>
      <c r="E990" t="s">
        <v>3596</v>
      </c>
      <c r="F990" s="4">
        <v>2.3165624999999999</v>
      </c>
      <c r="G990" s="4">
        <v>2.2000000000000002</v>
      </c>
      <c r="H990" s="4">
        <v>0.55159364060405802</v>
      </c>
      <c r="I990" s="4">
        <v>3.6</v>
      </c>
      <c r="J990" s="4">
        <v>1.4</v>
      </c>
      <c r="K990" s="4">
        <v>1.9075</v>
      </c>
      <c r="L990" s="4">
        <v>2.5325000000000002</v>
      </c>
      <c r="M990" s="4">
        <v>32</v>
      </c>
    </row>
    <row r="991" spans="1:13" x14ac:dyDescent="0.2">
      <c r="A991" s="3">
        <v>37773</v>
      </c>
      <c r="B991" t="s">
        <v>8502</v>
      </c>
      <c r="C991" t="s">
        <v>3918</v>
      </c>
      <c r="D991" t="s">
        <v>8503</v>
      </c>
      <c r="E991" t="s">
        <v>3917</v>
      </c>
      <c r="F991" s="4">
        <v>6.4873333333333303</v>
      </c>
      <c r="G991" s="4">
        <v>6.5</v>
      </c>
      <c r="H991" s="4">
        <v>0.94643043839082197</v>
      </c>
      <c r="I991" s="4">
        <v>8.9700000000000006</v>
      </c>
      <c r="J991" s="4">
        <v>5.0999999999999996</v>
      </c>
      <c r="K991" s="4">
        <v>5.6</v>
      </c>
      <c r="L991" s="4">
        <v>7.0650000000000004</v>
      </c>
      <c r="M991" s="4">
        <v>30</v>
      </c>
    </row>
    <row r="992" spans="1:13" x14ac:dyDescent="0.2">
      <c r="A992" s="3">
        <v>37773</v>
      </c>
      <c r="B992" t="s">
        <v>8628</v>
      </c>
      <c r="C992" t="s">
        <v>3921</v>
      </c>
      <c r="D992" t="s">
        <v>8629</v>
      </c>
      <c r="E992" t="s">
        <v>3920</v>
      </c>
      <c r="F992" s="4">
        <v>6.79</v>
      </c>
      <c r="G992" s="4">
        <v>6.5</v>
      </c>
      <c r="H992" s="4">
        <v>1.1558486955032401</v>
      </c>
      <c r="I992" s="4">
        <v>9.5</v>
      </c>
      <c r="J992" s="4">
        <v>5</v>
      </c>
      <c r="K992" s="4">
        <v>6.0875000000000004</v>
      </c>
      <c r="L992" s="4">
        <v>7.4074999999999998</v>
      </c>
      <c r="M992" s="4">
        <v>30</v>
      </c>
    </row>
    <row r="993" spans="1:13" x14ac:dyDescent="0.2">
      <c r="A993" s="3">
        <v>37773</v>
      </c>
      <c r="B993" t="s">
        <v>8674</v>
      </c>
      <c r="C993" t="s">
        <v>3081</v>
      </c>
      <c r="D993" t="s">
        <v>8675</v>
      </c>
      <c r="E993" t="s">
        <v>3080</v>
      </c>
      <c r="F993" s="4">
        <v>4.3070322580645204</v>
      </c>
      <c r="G993" s="4">
        <v>4.18</v>
      </c>
      <c r="H993" s="4">
        <v>0.60138526109147705</v>
      </c>
      <c r="I993" s="4">
        <v>5.88</v>
      </c>
      <c r="J993" s="4">
        <v>3.1</v>
      </c>
      <c r="K993" s="4">
        <v>3.9750000000000001</v>
      </c>
      <c r="L993" s="4">
        <v>4.59</v>
      </c>
      <c r="M993" s="4">
        <v>31</v>
      </c>
    </row>
    <row r="994" spans="1:13" x14ac:dyDescent="0.2">
      <c r="A994" s="3">
        <v>37773</v>
      </c>
      <c r="B994" t="s">
        <v>8494</v>
      </c>
      <c r="C994" t="s">
        <v>3072</v>
      </c>
      <c r="D994" t="s">
        <v>8495</v>
      </c>
      <c r="E994" t="s">
        <v>3071</v>
      </c>
      <c r="F994" s="4">
        <v>4.00532258064516</v>
      </c>
      <c r="G994" s="4">
        <v>3.87</v>
      </c>
      <c r="H994" s="4">
        <v>0.42055260369318598</v>
      </c>
      <c r="I994" s="4">
        <v>5.0229999999999997</v>
      </c>
      <c r="J994" s="4">
        <v>3.4</v>
      </c>
      <c r="K994" s="4">
        <v>3.74</v>
      </c>
      <c r="L994" s="4">
        <v>4.1950000000000003</v>
      </c>
      <c r="M994" s="4">
        <v>31</v>
      </c>
    </row>
    <row r="995" spans="1:13" x14ac:dyDescent="0.2">
      <c r="A995" s="3">
        <v>37773</v>
      </c>
      <c r="B995" t="s">
        <v>8568</v>
      </c>
      <c r="C995" t="s">
        <v>3075</v>
      </c>
      <c r="D995" t="s">
        <v>8569</v>
      </c>
      <c r="E995" t="s">
        <v>3074</v>
      </c>
      <c r="F995" s="4">
        <v>3.73403225806452</v>
      </c>
      <c r="G995" s="4">
        <v>3.67</v>
      </c>
      <c r="H995" s="4">
        <v>0.50595523411140897</v>
      </c>
      <c r="I995" s="4">
        <v>4.8899999999999997</v>
      </c>
      <c r="J995" s="4">
        <v>2.1</v>
      </c>
      <c r="K995" s="4">
        <v>3.6</v>
      </c>
      <c r="L995" s="4">
        <v>3.95</v>
      </c>
      <c r="M995" s="4">
        <v>31</v>
      </c>
    </row>
    <row r="996" spans="1:13" x14ac:dyDescent="0.2">
      <c r="A996" s="3">
        <v>37773</v>
      </c>
      <c r="B996" t="s">
        <v>8658</v>
      </c>
      <c r="C996" t="s">
        <v>3135</v>
      </c>
      <c r="D996" t="s">
        <v>8659</v>
      </c>
      <c r="E996" t="s">
        <v>3134</v>
      </c>
      <c r="F996" s="4">
        <v>0.458716129032258</v>
      </c>
      <c r="G996" s="4">
        <v>0.48</v>
      </c>
      <c r="H996" s="4">
        <v>0.13765853187452401</v>
      </c>
      <c r="I996" s="4">
        <v>0.8</v>
      </c>
      <c r="J996" s="4">
        <v>0.15</v>
      </c>
      <c r="K996" s="4">
        <v>0.4</v>
      </c>
      <c r="L996" s="4">
        <v>0.53</v>
      </c>
      <c r="M996" s="4">
        <v>31</v>
      </c>
    </row>
    <row r="997" spans="1:13" x14ac:dyDescent="0.2">
      <c r="A997" s="3">
        <v>37773</v>
      </c>
      <c r="B997" t="s">
        <v>8668</v>
      </c>
      <c r="C997" t="s">
        <v>3138</v>
      </c>
      <c r="D997" t="s">
        <v>8669</v>
      </c>
      <c r="E997" t="s">
        <v>3137</v>
      </c>
      <c r="F997" s="4">
        <v>0.245325806451613</v>
      </c>
      <c r="G997" s="4">
        <v>0.26</v>
      </c>
      <c r="H997" s="4">
        <v>0.156928000407282</v>
      </c>
      <c r="I997" s="4">
        <v>0.47</v>
      </c>
      <c r="J997" s="4">
        <v>-0.33</v>
      </c>
      <c r="K997" s="4">
        <v>0.2</v>
      </c>
      <c r="L997" s="4">
        <v>0.31</v>
      </c>
      <c r="M997" s="4">
        <v>31</v>
      </c>
    </row>
    <row r="998" spans="1:13" x14ac:dyDescent="0.2">
      <c r="A998" s="3">
        <v>37773</v>
      </c>
      <c r="B998" t="s">
        <v>8676</v>
      </c>
      <c r="C998" t="s">
        <v>3141</v>
      </c>
      <c r="D998" t="s">
        <v>8677</v>
      </c>
      <c r="E998" t="s">
        <v>3140</v>
      </c>
      <c r="F998" s="4">
        <v>0.33153548387096798</v>
      </c>
      <c r="G998" s="4">
        <v>0.3</v>
      </c>
      <c r="H998" s="4">
        <v>0.110876308104684</v>
      </c>
      <c r="I998" s="4">
        <v>0.64</v>
      </c>
      <c r="J998" s="4">
        <v>0.17</v>
      </c>
      <c r="K998" s="4">
        <v>0.27</v>
      </c>
      <c r="L998" s="4">
        <v>0.36</v>
      </c>
      <c r="M998" s="4">
        <v>31</v>
      </c>
    </row>
    <row r="999" spans="1:13" x14ac:dyDescent="0.2">
      <c r="A999" s="3">
        <v>37773</v>
      </c>
      <c r="B999" t="s">
        <v>8602</v>
      </c>
      <c r="C999" t="s">
        <v>3114</v>
      </c>
      <c r="D999" t="s">
        <v>8603</v>
      </c>
      <c r="E999" t="s">
        <v>3113</v>
      </c>
      <c r="F999" s="4">
        <v>0.19936000000000001</v>
      </c>
      <c r="G999" s="4">
        <v>0.2</v>
      </c>
      <c r="H999" s="4">
        <v>9.6834510804560903E-2</v>
      </c>
      <c r="I999" s="4">
        <v>0.38</v>
      </c>
      <c r="J999" s="4">
        <v>0.05</v>
      </c>
      <c r="K999" s="4">
        <v>0.11</v>
      </c>
      <c r="L999" s="4">
        <v>0.28999999999999998</v>
      </c>
      <c r="M999" s="4">
        <v>30</v>
      </c>
    </row>
    <row r="1000" spans="1:13" x14ac:dyDescent="0.2">
      <c r="A1000" s="3">
        <v>37773</v>
      </c>
      <c r="B1000" t="s">
        <v>8610</v>
      </c>
      <c r="C1000" t="s">
        <v>3117</v>
      </c>
      <c r="D1000" t="s">
        <v>8611</v>
      </c>
      <c r="E1000" t="s">
        <v>3116</v>
      </c>
      <c r="F1000" s="4">
        <v>0.27078709677419399</v>
      </c>
      <c r="G1000" s="4">
        <v>0.27439999999999998</v>
      </c>
      <c r="H1000" s="4">
        <v>6.5115322016329802E-2</v>
      </c>
      <c r="I1000" s="4">
        <v>0.4</v>
      </c>
      <c r="J1000" s="4">
        <v>0.14000000000000001</v>
      </c>
      <c r="K1000" s="4">
        <v>0.22500000000000001</v>
      </c>
      <c r="L1000" s="4">
        <v>0.315</v>
      </c>
      <c r="M1000" s="4">
        <v>31</v>
      </c>
    </row>
    <row r="1001" spans="1:13" x14ac:dyDescent="0.2">
      <c r="A1001" s="3">
        <v>37773</v>
      </c>
      <c r="B1001" t="s">
        <v>8620</v>
      </c>
      <c r="C1001" t="s">
        <v>3120</v>
      </c>
      <c r="D1001" t="s">
        <v>8621</v>
      </c>
      <c r="E1001" t="s">
        <v>3119</v>
      </c>
      <c r="F1001" s="4">
        <v>0.32660967741935498</v>
      </c>
      <c r="G1001" s="4">
        <v>0.33</v>
      </c>
      <c r="H1001" s="4">
        <v>5.5675035427851099E-2</v>
      </c>
      <c r="I1001" s="4">
        <v>0.41</v>
      </c>
      <c r="J1001" s="4">
        <v>0.21</v>
      </c>
      <c r="K1001" s="4">
        <v>0.29499999999999998</v>
      </c>
      <c r="L1001" s="4">
        <v>0.36499999999999999</v>
      </c>
      <c r="M1001" s="4">
        <v>31</v>
      </c>
    </row>
    <row r="1002" spans="1:13" x14ac:dyDescent="0.2">
      <c r="A1002" s="3">
        <v>37773</v>
      </c>
      <c r="B1002" t="s">
        <v>8632</v>
      </c>
      <c r="C1002" t="s">
        <v>3123</v>
      </c>
      <c r="D1002" t="s">
        <v>8633</v>
      </c>
      <c r="E1002" t="s">
        <v>3122</v>
      </c>
      <c r="F1002" s="4">
        <v>0.53039354838709696</v>
      </c>
      <c r="G1002" s="4">
        <v>0.52</v>
      </c>
      <c r="H1002" s="4">
        <v>8.4318926050576504E-2</v>
      </c>
      <c r="I1002" s="4">
        <v>0.68</v>
      </c>
      <c r="J1002" s="4">
        <v>0.35</v>
      </c>
      <c r="K1002" s="4">
        <v>0.49159999999999998</v>
      </c>
      <c r="L1002" s="4">
        <v>0.6</v>
      </c>
      <c r="M1002" s="4">
        <v>31</v>
      </c>
    </row>
    <row r="1003" spans="1:13" x14ac:dyDescent="0.2">
      <c r="A1003" s="3">
        <v>37773</v>
      </c>
      <c r="B1003" t="s">
        <v>8642</v>
      </c>
      <c r="C1003" t="s">
        <v>3126</v>
      </c>
      <c r="D1003" t="s">
        <v>8643</v>
      </c>
      <c r="E1003" t="s">
        <v>3125</v>
      </c>
      <c r="F1003" s="4">
        <v>0.35909354838709701</v>
      </c>
      <c r="G1003" s="4">
        <v>0.37</v>
      </c>
      <c r="H1003" s="4">
        <v>7.9615814741728602E-2</v>
      </c>
      <c r="I1003" s="4">
        <v>0.53100000000000003</v>
      </c>
      <c r="J1003" s="4">
        <v>0.2</v>
      </c>
      <c r="K1003" s="4">
        <v>0.28999999999999998</v>
      </c>
      <c r="L1003" s="4">
        <v>0.40500000000000003</v>
      </c>
      <c r="M1003" s="4">
        <v>31</v>
      </c>
    </row>
    <row r="1004" spans="1:13" x14ac:dyDescent="0.2">
      <c r="A1004" s="3">
        <v>37773</v>
      </c>
      <c r="B1004" t="s">
        <v>8650</v>
      </c>
      <c r="C1004" t="s">
        <v>3129</v>
      </c>
      <c r="D1004" t="s">
        <v>8651</v>
      </c>
      <c r="E1004" t="s">
        <v>3128</v>
      </c>
      <c r="F1004" s="4">
        <v>0.53608709677419397</v>
      </c>
      <c r="G1004" s="4">
        <v>0.52</v>
      </c>
      <c r="H1004" s="4">
        <v>0.17886323032219401</v>
      </c>
      <c r="I1004" s="4">
        <v>0.88</v>
      </c>
      <c r="J1004" s="4">
        <v>0.25</v>
      </c>
      <c r="K1004" s="4">
        <v>0.4</v>
      </c>
      <c r="L1004" s="4">
        <v>0.67500000000000004</v>
      </c>
      <c r="M1004" s="4">
        <v>31</v>
      </c>
    </row>
    <row r="1005" spans="1:13" x14ac:dyDescent="0.2">
      <c r="A1005" s="3">
        <v>37773</v>
      </c>
      <c r="B1005" t="s">
        <v>8660</v>
      </c>
      <c r="C1005" t="s">
        <v>3132</v>
      </c>
      <c r="D1005" t="s">
        <v>8661</v>
      </c>
      <c r="E1005" t="s">
        <v>3131</v>
      </c>
      <c r="F1005" s="4">
        <v>0.55000000000000004</v>
      </c>
      <c r="G1005" s="4">
        <v>0.55000000000000004</v>
      </c>
      <c r="H1005" s="4"/>
      <c r="I1005" s="4">
        <v>0.55000000000000004</v>
      </c>
      <c r="J1005" s="4">
        <v>0.55000000000000004</v>
      </c>
      <c r="K1005" s="4">
        <v>0.55000000000000004</v>
      </c>
      <c r="L1005" s="4">
        <v>0.55000000000000004</v>
      </c>
      <c r="M1005" s="4">
        <v>1</v>
      </c>
    </row>
    <row r="1006" spans="1:13" x14ac:dyDescent="0.2">
      <c r="A1006" s="3">
        <v>37773</v>
      </c>
      <c r="B1006" t="s">
        <v>8612</v>
      </c>
      <c r="C1006" t="s">
        <v>3087</v>
      </c>
      <c r="D1006" t="s">
        <v>8613</v>
      </c>
      <c r="E1006" t="s">
        <v>3086</v>
      </c>
      <c r="F1006" s="4">
        <v>3.5804761904761899</v>
      </c>
      <c r="G1006" s="4">
        <v>3.6</v>
      </c>
      <c r="H1006" s="4">
        <v>0.27603398686531699</v>
      </c>
      <c r="I1006" s="4">
        <v>4</v>
      </c>
      <c r="J1006" s="4">
        <v>3</v>
      </c>
      <c r="K1006" s="4">
        <v>3.47</v>
      </c>
      <c r="L1006" s="4">
        <v>3.8</v>
      </c>
      <c r="M1006" s="4">
        <v>21</v>
      </c>
    </row>
    <row r="1007" spans="1:13" x14ac:dyDescent="0.2">
      <c r="A1007" s="3">
        <v>37773</v>
      </c>
      <c r="B1007" t="s">
        <v>8678</v>
      </c>
      <c r="C1007" t="s">
        <v>3153</v>
      </c>
      <c r="D1007" t="s">
        <v>8679</v>
      </c>
      <c r="E1007" t="s">
        <v>3152</v>
      </c>
      <c r="F1007" s="4">
        <v>0.20047619047619</v>
      </c>
      <c r="G1007" s="4">
        <v>0.2</v>
      </c>
      <c r="H1007" s="4">
        <v>7.4395980434173406E-2</v>
      </c>
      <c r="I1007" s="4">
        <v>0.33</v>
      </c>
      <c r="J1007" s="4">
        <v>0.08</v>
      </c>
      <c r="K1007" s="4">
        <v>0.14000000000000001</v>
      </c>
      <c r="L1007" s="4">
        <v>0.25</v>
      </c>
      <c r="M1007" s="4">
        <v>21</v>
      </c>
    </row>
    <row r="1008" spans="1:13" x14ac:dyDescent="0.2">
      <c r="A1008" s="3">
        <v>37773</v>
      </c>
      <c r="B1008" t="s">
        <v>10043</v>
      </c>
      <c r="C1008" t="s">
        <v>4324</v>
      </c>
      <c r="D1008" t="s">
        <v>10044</v>
      </c>
      <c r="E1008" t="s">
        <v>4323</v>
      </c>
      <c r="F1008" s="4">
        <v>2.3161290322580599</v>
      </c>
      <c r="G1008" s="4">
        <v>2.2999999999999998</v>
      </c>
      <c r="H1008" s="4">
        <v>0.22671093811804799</v>
      </c>
      <c r="I1008" s="4">
        <v>3.1</v>
      </c>
      <c r="J1008" s="4">
        <v>1.9</v>
      </c>
      <c r="K1008" s="4">
        <v>2.2000000000000002</v>
      </c>
      <c r="L1008" s="4">
        <v>2.4</v>
      </c>
      <c r="M1008" s="4">
        <v>31</v>
      </c>
    </row>
    <row r="1009" spans="1:13" x14ac:dyDescent="0.2">
      <c r="A1009" s="3">
        <v>37773</v>
      </c>
      <c r="B1009" t="s">
        <v>10053</v>
      </c>
      <c r="C1009" t="s">
        <v>4327</v>
      </c>
      <c r="D1009" t="s">
        <v>10054</v>
      </c>
      <c r="E1009" t="s">
        <v>4326</v>
      </c>
      <c r="F1009" s="4">
        <v>3.36724137931034</v>
      </c>
      <c r="G1009" s="4">
        <v>3.3</v>
      </c>
      <c r="H1009" s="4">
        <v>0.398272130151198</v>
      </c>
      <c r="I1009" s="4">
        <v>4.3</v>
      </c>
      <c r="J1009" s="4">
        <v>2.6</v>
      </c>
      <c r="K1009" s="4">
        <v>3.1</v>
      </c>
      <c r="L1009" s="4">
        <v>3.6</v>
      </c>
      <c r="M1009" s="4">
        <v>29</v>
      </c>
    </row>
    <row r="1010" spans="1:13" x14ac:dyDescent="0.2">
      <c r="A1010" s="3">
        <v>37773</v>
      </c>
      <c r="B1010" t="s">
        <v>8664</v>
      </c>
      <c r="C1010" t="s">
        <v>3939</v>
      </c>
      <c r="D1010" t="s">
        <v>8665</v>
      </c>
      <c r="E1010" t="s">
        <v>3947</v>
      </c>
      <c r="F1010" s="4">
        <v>10.4931290322581</v>
      </c>
      <c r="G1010" s="4">
        <v>10.5</v>
      </c>
      <c r="H1010" s="4">
        <v>0.14733470782213001</v>
      </c>
      <c r="I1010" s="4">
        <v>10.9</v>
      </c>
      <c r="J1010" s="4">
        <v>10.15</v>
      </c>
      <c r="K1010" s="4">
        <v>10.4</v>
      </c>
      <c r="L1010" s="4">
        <v>10.565</v>
      </c>
      <c r="M1010" s="4">
        <v>31</v>
      </c>
    </row>
    <row r="1011" spans="1:13" x14ac:dyDescent="0.2">
      <c r="A1011" s="3">
        <v>37773</v>
      </c>
      <c r="B1011" t="s">
        <v>8672</v>
      </c>
      <c r="C1011" t="s">
        <v>3942</v>
      </c>
      <c r="D1011" t="s">
        <v>8673</v>
      </c>
      <c r="E1011" t="s">
        <v>3949</v>
      </c>
      <c r="F1011" s="4">
        <v>10.5080322580645</v>
      </c>
      <c r="G1011" s="4">
        <v>10.52</v>
      </c>
      <c r="H1011" s="4">
        <v>0.14091143409271101</v>
      </c>
      <c r="I1011" s="4">
        <v>10.9</v>
      </c>
      <c r="J1011" s="4">
        <v>10.220000000000001</v>
      </c>
      <c r="K1011" s="4">
        <v>10.4145</v>
      </c>
      <c r="L1011" s="4">
        <v>10.574999999999999</v>
      </c>
      <c r="M1011" s="4">
        <v>31</v>
      </c>
    </row>
    <row r="1012" spans="1:13" x14ac:dyDescent="0.2">
      <c r="A1012" s="3">
        <v>37773</v>
      </c>
      <c r="B1012" t="s">
        <v>8680</v>
      </c>
      <c r="C1012" t="s">
        <v>3952</v>
      </c>
      <c r="D1012" t="s">
        <v>8681</v>
      </c>
      <c r="E1012" t="s">
        <v>3951</v>
      </c>
      <c r="F1012" s="4">
        <v>10.570225806451599</v>
      </c>
      <c r="G1012" s="4">
        <v>10.57</v>
      </c>
      <c r="H1012" s="4">
        <v>0.145146755544729</v>
      </c>
      <c r="I1012" s="4">
        <v>11</v>
      </c>
      <c r="J1012" s="4">
        <v>10.28</v>
      </c>
      <c r="K1012" s="4">
        <v>10.475</v>
      </c>
      <c r="L1012" s="4">
        <v>10.62</v>
      </c>
      <c r="M1012" s="4">
        <v>31</v>
      </c>
    </row>
    <row r="1013" spans="1:13" x14ac:dyDescent="0.2">
      <c r="A1013" s="3">
        <v>37773</v>
      </c>
      <c r="B1013" t="s">
        <v>8512</v>
      </c>
      <c r="C1013" t="s">
        <v>3936</v>
      </c>
      <c r="D1013" t="s">
        <v>8513</v>
      </c>
      <c r="E1013" t="s">
        <v>3935</v>
      </c>
      <c r="F1013" s="4">
        <v>10.6803225806452</v>
      </c>
      <c r="G1013" s="4">
        <v>10.65</v>
      </c>
      <c r="H1013" s="4">
        <v>0.17801580212568699</v>
      </c>
      <c r="I1013" s="4">
        <v>11.2</v>
      </c>
      <c r="J1013" s="4">
        <v>10.37</v>
      </c>
      <c r="K1013" s="4">
        <v>10.58</v>
      </c>
      <c r="L1013" s="4">
        <v>10.744999999999999</v>
      </c>
      <c r="M1013" s="4">
        <v>31</v>
      </c>
    </row>
    <row r="1014" spans="1:13" x14ac:dyDescent="0.2">
      <c r="A1014" s="3">
        <v>37773</v>
      </c>
      <c r="B1014" t="s">
        <v>8638</v>
      </c>
      <c r="C1014" t="s">
        <v>3939</v>
      </c>
      <c r="D1014" t="s">
        <v>8639</v>
      </c>
      <c r="E1014" t="s">
        <v>3938</v>
      </c>
      <c r="F1014" s="4">
        <v>11.0300666666667</v>
      </c>
      <c r="G1014" s="4">
        <v>11</v>
      </c>
      <c r="H1014" s="4">
        <v>0.27241473621253898</v>
      </c>
      <c r="I1014" s="4">
        <v>11.6</v>
      </c>
      <c r="J1014" s="4">
        <v>10.602</v>
      </c>
      <c r="K1014" s="4">
        <v>10.815</v>
      </c>
      <c r="L1014" s="4">
        <v>11.182499999999999</v>
      </c>
      <c r="M1014" s="4">
        <v>30</v>
      </c>
    </row>
    <row r="1015" spans="1:13" x14ac:dyDescent="0.2">
      <c r="A1015" s="3">
        <v>37773</v>
      </c>
      <c r="B1015" t="s">
        <v>10035</v>
      </c>
      <c r="C1015" t="s">
        <v>3579</v>
      </c>
      <c r="D1015" t="s">
        <v>10036</v>
      </c>
      <c r="E1015" t="s">
        <v>3578</v>
      </c>
      <c r="F1015" s="4">
        <v>2.15638709677419</v>
      </c>
      <c r="G1015" s="4">
        <v>2.1</v>
      </c>
      <c r="H1015" s="4">
        <v>0.316319424782329</v>
      </c>
      <c r="I1015" s="4">
        <v>2.9</v>
      </c>
      <c r="J1015" s="4">
        <v>1.55</v>
      </c>
      <c r="K1015" s="4">
        <v>1.95</v>
      </c>
      <c r="L1015" s="4">
        <v>2.3199999999999998</v>
      </c>
      <c r="M1015" s="4">
        <v>31</v>
      </c>
    </row>
    <row r="1016" spans="1:13" x14ac:dyDescent="0.2">
      <c r="A1016" s="3">
        <v>37773</v>
      </c>
      <c r="B1016" t="s">
        <v>10047</v>
      </c>
      <c r="C1016" t="s">
        <v>3582</v>
      </c>
      <c r="D1016" t="s">
        <v>10048</v>
      </c>
      <c r="E1016" t="s">
        <v>3581</v>
      </c>
      <c r="F1016" s="4">
        <v>3.7109999999999999</v>
      </c>
      <c r="G1016" s="4">
        <v>3.85</v>
      </c>
      <c r="H1016" s="4">
        <v>0.54820931064317202</v>
      </c>
      <c r="I1016" s="4">
        <v>4.5</v>
      </c>
      <c r="J1016" s="4">
        <v>2.2400000000000002</v>
      </c>
      <c r="K1016" s="4">
        <v>3.5</v>
      </c>
      <c r="L1016" s="4">
        <v>4</v>
      </c>
      <c r="M1016" s="4">
        <v>30</v>
      </c>
    </row>
    <row r="1017" spans="1:13" x14ac:dyDescent="0.2">
      <c r="A1017" s="3">
        <v>37773</v>
      </c>
      <c r="B1017" t="s">
        <v>10049</v>
      </c>
      <c r="C1017" t="s">
        <v>3594</v>
      </c>
      <c r="D1017" t="s">
        <v>10050</v>
      </c>
      <c r="E1017" t="s">
        <v>3593</v>
      </c>
      <c r="F1017" s="4">
        <v>1.21548387096774</v>
      </c>
      <c r="G1017" s="4">
        <v>1.2</v>
      </c>
      <c r="H1017" s="4">
        <v>0.64476268869343101</v>
      </c>
      <c r="I1017" s="4">
        <v>2.8</v>
      </c>
      <c r="J1017" s="4">
        <v>-0.1</v>
      </c>
      <c r="K1017" s="4">
        <v>0.8</v>
      </c>
      <c r="L1017" s="4">
        <v>1.57</v>
      </c>
      <c r="M1017" s="4">
        <v>31</v>
      </c>
    </row>
    <row r="1018" spans="1:13" x14ac:dyDescent="0.2">
      <c r="A1018" s="3">
        <v>37773</v>
      </c>
      <c r="B1018" t="s">
        <v>10051</v>
      </c>
      <c r="C1018" t="s">
        <v>3597</v>
      </c>
      <c r="D1018" t="s">
        <v>10052</v>
      </c>
      <c r="E1018" t="s">
        <v>3596</v>
      </c>
      <c r="F1018" s="4">
        <v>2.1874193548387102</v>
      </c>
      <c r="G1018" s="4">
        <v>2.14</v>
      </c>
      <c r="H1018" s="4">
        <v>0.50867126084820602</v>
      </c>
      <c r="I1018" s="4">
        <v>3.11</v>
      </c>
      <c r="J1018" s="4">
        <v>0.97</v>
      </c>
      <c r="K1018" s="4">
        <v>1.85</v>
      </c>
      <c r="L1018" s="4">
        <v>2.5049999999999999</v>
      </c>
      <c r="M1018" s="4">
        <v>31</v>
      </c>
    </row>
    <row r="1019" spans="1:13" x14ac:dyDescent="0.2">
      <c r="A1019" s="3">
        <v>37803</v>
      </c>
      <c r="B1019" t="s">
        <v>8502</v>
      </c>
      <c r="C1019" t="s">
        <v>3918</v>
      </c>
      <c r="D1019" t="s">
        <v>8503</v>
      </c>
      <c r="E1019" t="s">
        <v>3917</v>
      </c>
      <c r="F1019" s="4">
        <v>6.1928575757575803</v>
      </c>
      <c r="G1019" s="4">
        <v>6.13</v>
      </c>
      <c r="H1019" s="4">
        <v>0.86532535464641203</v>
      </c>
      <c r="I1019" s="4">
        <v>8.9700000000000006</v>
      </c>
      <c r="J1019" s="4">
        <v>4.8</v>
      </c>
      <c r="K1019" s="4">
        <v>5.74</v>
      </c>
      <c r="L1019" s="4">
        <v>6.65</v>
      </c>
      <c r="M1019" s="4">
        <v>33</v>
      </c>
    </row>
    <row r="1020" spans="1:13" x14ac:dyDescent="0.2">
      <c r="A1020" s="3">
        <v>37803</v>
      </c>
      <c r="B1020" t="s">
        <v>8628</v>
      </c>
      <c r="C1020" t="s">
        <v>3921</v>
      </c>
      <c r="D1020" t="s">
        <v>8629</v>
      </c>
      <c r="E1020" t="s">
        <v>3920</v>
      </c>
      <c r="F1020" s="4">
        <v>6.5502424242424198</v>
      </c>
      <c r="G1020" s="4">
        <v>6.6</v>
      </c>
      <c r="H1020" s="4">
        <v>1.1407527950410401</v>
      </c>
      <c r="I1020" s="4">
        <v>9.5</v>
      </c>
      <c r="J1020" s="4">
        <v>4</v>
      </c>
      <c r="K1020" s="4">
        <v>5.85</v>
      </c>
      <c r="L1020" s="4">
        <v>7.14</v>
      </c>
      <c r="M1020" s="4">
        <v>33</v>
      </c>
    </row>
    <row r="1021" spans="1:13" x14ac:dyDescent="0.2">
      <c r="A1021" s="3">
        <v>37803</v>
      </c>
      <c r="B1021" t="s">
        <v>8682</v>
      </c>
      <c r="C1021" t="s">
        <v>3081</v>
      </c>
      <c r="D1021" t="s">
        <v>8683</v>
      </c>
      <c r="E1021" t="s">
        <v>3080</v>
      </c>
      <c r="F1021" s="4">
        <v>4.1722312500000003</v>
      </c>
      <c r="G1021" s="4">
        <v>4.13</v>
      </c>
      <c r="H1021" s="4">
        <v>0.52281037852663304</v>
      </c>
      <c r="I1021" s="4">
        <v>5.56</v>
      </c>
      <c r="J1021" s="4">
        <v>3.1</v>
      </c>
      <c r="K1021" s="4">
        <v>3.875</v>
      </c>
      <c r="L1021" s="4">
        <v>4.3600000000000003</v>
      </c>
      <c r="M1021" s="4">
        <v>32</v>
      </c>
    </row>
    <row r="1022" spans="1:13" x14ac:dyDescent="0.2">
      <c r="A1022" s="3">
        <v>37803</v>
      </c>
      <c r="B1022" t="s">
        <v>8494</v>
      </c>
      <c r="C1022" t="s">
        <v>3072</v>
      </c>
      <c r="D1022" t="s">
        <v>8495</v>
      </c>
      <c r="E1022" t="s">
        <v>3071</v>
      </c>
      <c r="F1022" s="4">
        <v>3.7940939393939401</v>
      </c>
      <c r="G1022" s="4">
        <v>3.7</v>
      </c>
      <c r="H1022" s="4">
        <v>0.35867404765625499</v>
      </c>
      <c r="I1022" s="4">
        <v>5.0229999999999997</v>
      </c>
      <c r="J1022" s="4">
        <v>3.1</v>
      </c>
      <c r="K1022" s="4">
        <v>3.59</v>
      </c>
      <c r="L1022" s="4">
        <v>4</v>
      </c>
      <c r="M1022" s="4">
        <v>33</v>
      </c>
    </row>
    <row r="1023" spans="1:13" x14ac:dyDescent="0.2">
      <c r="A1023" s="3">
        <v>37803</v>
      </c>
      <c r="B1023" t="s">
        <v>8568</v>
      </c>
      <c r="C1023" t="s">
        <v>3075</v>
      </c>
      <c r="D1023" t="s">
        <v>8569</v>
      </c>
      <c r="E1023" t="s">
        <v>3074</v>
      </c>
      <c r="F1023" s="4">
        <v>3.6559468750000002</v>
      </c>
      <c r="G1023" s="4">
        <v>3.67265</v>
      </c>
      <c r="H1023" s="4">
        <v>0.459597348306716</v>
      </c>
      <c r="I1023" s="4">
        <v>4.5999999999999996</v>
      </c>
      <c r="J1023" s="4">
        <v>2.2000000000000002</v>
      </c>
      <c r="K1023" s="4">
        <v>3.5750000000000002</v>
      </c>
      <c r="L1023" s="4">
        <v>3.8250000000000002</v>
      </c>
      <c r="M1023" s="4">
        <v>32</v>
      </c>
    </row>
    <row r="1024" spans="1:13" x14ac:dyDescent="0.2">
      <c r="A1024" s="3">
        <v>37803</v>
      </c>
      <c r="B1024" t="s">
        <v>8658</v>
      </c>
      <c r="C1024" t="s">
        <v>3132</v>
      </c>
      <c r="D1024" t="s">
        <v>8659</v>
      </c>
      <c r="E1024" t="s">
        <v>3131</v>
      </c>
      <c r="F1024" s="4">
        <v>0.46969628125000001</v>
      </c>
      <c r="G1024" s="4">
        <v>0.46850000000000003</v>
      </c>
      <c r="H1024" s="4">
        <v>0.15732055144528101</v>
      </c>
      <c r="I1024" s="4">
        <v>1.08</v>
      </c>
      <c r="J1024" s="4">
        <v>0.2</v>
      </c>
      <c r="K1024" s="4">
        <v>0.36749999999999999</v>
      </c>
      <c r="L1024" s="4">
        <v>0.53749999999999998</v>
      </c>
      <c r="M1024" s="4">
        <v>32</v>
      </c>
    </row>
    <row r="1025" spans="1:13" x14ac:dyDescent="0.2">
      <c r="A1025" s="3">
        <v>37803</v>
      </c>
      <c r="B1025" t="s">
        <v>8668</v>
      </c>
      <c r="C1025" t="s">
        <v>3135</v>
      </c>
      <c r="D1025" t="s">
        <v>8669</v>
      </c>
      <c r="E1025" t="s">
        <v>3134</v>
      </c>
      <c r="F1025" s="4">
        <v>0.24578740625000001</v>
      </c>
      <c r="G1025" s="4">
        <v>0.255</v>
      </c>
      <c r="H1025" s="4">
        <v>0.14847545713704799</v>
      </c>
      <c r="I1025" s="4">
        <v>0.47</v>
      </c>
      <c r="J1025" s="4">
        <v>-0.33</v>
      </c>
      <c r="K1025" s="4">
        <v>0.2</v>
      </c>
      <c r="L1025" s="4">
        <v>0.31</v>
      </c>
      <c r="M1025" s="4">
        <v>32</v>
      </c>
    </row>
    <row r="1026" spans="1:13" x14ac:dyDescent="0.2">
      <c r="A1026" s="3">
        <v>37803</v>
      </c>
      <c r="B1026" t="s">
        <v>8676</v>
      </c>
      <c r="C1026" t="s">
        <v>3138</v>
      </c>
      <c r="D1026" t="s">
        <v>8677</v>
      </c>
      <c r="E1026" t="s">
        <v>3137</v>
      </c>
      <c r="F1026" s="4">
        <v>0.34055099999999999</v>
      </c>
      <c r="G1026" s="4">
        <v>0.3</v>
      </c>
      <c r="H1026" s="4">
        <v>0.111070005851003</v>
      </c>
      <c r="I1026" s="4">
        <v>0.64</v>
      </c>
      <c r="J1026" s="4">
        <v>0.2</v>
      </c>
      <c r="K1026" s="4">
        <v>0.27</v>
      </c>
      <c r="L1026" s="4">
        <v>0.4</v>
      </c>
      <c r="M1026" s="4">
        <v>32</v>
      </c>
    </row>
    <row r="1027" spans="1:13" x14ac:dyDescent="0.2">
      <c r="A1027" s="3">
        <v>37803</v>
      </c>
      <c r="B1027" t="s">
        <v>8684</v>
      </c>
      <c r="C1027" t="s">
        <v>3141</v>
      </c>
      <c r="D1027" t="s">
        <v>8685</v>
      </c>
      <c r="E1027" t="s">
        <v>3140</v>
      </c>
      <c r="F1027" s="4">
        <v>0.25731712499999998</v>
      </c>
      <c r="G1027" s="4">
        <v>0.25</v>
      </c>
      <c r="H1027" s="4">
        <v>8.7028360916742806E-2</v>
      </c>
      <c r="I1027" s="4">
        <v>0.5</v>
      </c>
      <c r="J1027" s="4">
        <v>7.0000000000000007E-2</v>
      </c>
      <c r="K1027" s="4">
        <v>0.20536099999999999</v>
      </c>
      <c r="L1027" s="4">
        <v>0.30499999999999999</v>
      </c>
      <c r="M1027" s="4">
        <v>32</v>
      </c>
    </row>
    <row r="1028" spans="1:13" x14ac:dyDescent="0.2">
      <c r="A1028" s="3">
        <v>37803</v>
      </c>
      <c r="B1028" t="s">
        <v>8610</v>
      </c>
      <c r="C1028" t="s">
        <v>3114</v>
      </c>
      <c r="D1028" t="s">
        <v>8611</v>
      </c>
      <c r="E1028" t="s">
        <v>3113</v>
      </c>
      <c r="F1028" s="4">
        <v>0.23424027272727299</v>
      </c>
      <c r="G1028" s="4">
        <v>0.2</v>
      </c>
      <c r="H1028" s="4">
        <v>0.12764821335394599</v>
      </c>
      <c r="I1028" s="4">
        <v>0.88</v>
      </c>
      <c r="J1028" s="4">
        <v>0.1</v>
      </c>
      <c r="K1028" s="4">
        <v>0.18</v>
      </c>
      <c r="L1028" s="4">
        <v>0.25</v>
      </c>
      <c r="M1028" s="4">
        <v>33</v>
      </c>
    </row>
    <row r="1029" spans="1:13" x14ac:dyDescent="0.2">
      <c r="A1029" s="3">
        <v>37803</v>
      </c>
      <c r="B1029" t="s">
        <v>8620</v>
      </c>
      <c r="C1029" t="s">
        <v>3117</v>
      </c>
      <c r="D1029" t="s">
        <v>8621</v>
      </c>
      <c r="E1029" t="s">
        <v>3116</v>
      </c>
      <c r="F1029" s="4">
        <v>0.323050848484848</v>
      </c>
      <c r="G1029" s="4">
        <v>0.31</v>
      </c>
      <c r="H1029" s="4">
        <v>6.57763422421586E-2</v>
      </c>
      <c r="I1029" s="4">
        <v>0.42099999999999999</v>
      </c>
      <c r="J1029" s="4">
        <v>0.1</v>
      </c>
      <c r="K1029" s="4">
        <v>0.3</v>
      </c>
      <c r="L1029" s="4">
        <v>0.36</v>
      </c>
      <c r="M1029" s="4">
        <v>33</v>
      </c>
    </row>
    <row r="1030" spans="1:13" x14ac:dyDescent="0.2">
      <c r="A1030" s="3">
        <v>37803</v>
      </c>
      <c r="B1030" t="s">
        <v>8632</v>
      </c>
      <c r="C1030" t="s">
        <v>3120</v>
      </c>
      <c r="D1030" t="s">
        <v>8633</v>
      </c>
      <c r="E1030" t="s">
        <v>3119</v>
      </c>
      <c r="F1030" s="4">
        <v>0.51733487878787898</v>
      </c>
      <c r="G1030" s="4">
        <v>0.51</v>
      </c>
      <c r="H1030" s="4">
        <v>0.101268957153635</v>
      </c>
      <c r="I1030" s="4">
        <v>0.68</v>
      </c>
      <c r="J1030" s="4">
        <v>0.2</v>
      </c>
      <c r="K1030" s="4">
        <v>0.47</v>
      </c>
      <c r="L1030" s="4">
        <v>0.56999999999999995</v>
      </c>
      <c r="M1030" s="4">
        <v>33</v>
      </c>
    </row>
    <row r="1031" spans="1:13" x14ac:dyDescent="0.2">
      <c r="A1031" s="3">
        <v>37803</v>
      </c>
      <c r="B1031" t="s">
        <v>8642</v>
      </c>
      <c r="C1031" t="s">
        <v>3123</v>
      </c>
      <c r="D1031" t="s">
        <v>8643</v>
      </c>
      <c r="E1031" t="s">
        <v>3122</v>
      </c>
      <c r="F1031" s="4">
        <v>0.372547212121212</v>
      </c>
      <c r="G1031" s="4">
        <v>0.37</v>
      </c>
      <c r="H1031" s="4">
        <v>7.4634285395418998E-2</v>
      </c>
      <c r="I1031" s="4">
        <v>0.55400000000000005</v>
      </c>
      <c r="J1031" s="4">
        <v>0.2</v>
      </c>
      <c r="K1031" s="4">
        <v>0.32</v>
      </c>
      <c r="L1031" s="4">
        <v>0.41</v>
      </c>
      <c r="M1031" s="4">
        <v>33</v>
      </c>
    </row>
    <row r="1032" spans="1:13" x14ac:dyDescent="0.2">
      <c r="A1032" s="3">
        <v>37803</v>
      </c>
      <c r="B1032" t="s">
        <v>8650</v>
      </c>
      <c r="C1032" t="s">
        <v>3126</v>
      </c>
      <c r="D1032" t="s">
        <v>8651</v>
      </c>
      <c r="E1032" t="s">
        <v>3125</v>
      </c>
      <c r="F1032" s="4">
        <v>0.52748903030302996</v>
      </c>
      <c r="G1032" s="4">
        <v>0.49</v>
      </c>
      <c r="H1032" s="4">
        <v>0.17606011145637199</v>
      </c>
      <c r="I1032" s="4">
        <v>0.85</v>
      </c>
      <c r="J1032" s="4">
        <v>0.25</v>
      </c>
      <c r="K1032" s="4">
        <v>0.39</v>
      </c>
      <c r="L1032" s="4">
        <v>0.69</v>
      </c>
      <c r="M1032" s="4">
        <v>33</v>
      </c>
    </row>
    <row r="1033" spans="1:13" x14ac:dyDescent="0.2">
      <c r="A1033" s="3">
        <v>37803</v>
      </c>
      <c r="B1033" t="s">
        <v>8660</v>
      </c>
      <c r="C1033" t="s">
        <v>3129</v>
      </c>
      <c r="D1033" t="s">
        <v>8661</v>
      </c>
      <c r="E1033" t="s">
        <v>3128</v>
      </c>
      <c r="F1033" s="4">
        <v>0.51</v>
      </c>
      <c r="G1033" s="4">
        <v>0.51</v>
      </c>
      <c r="H1033" s="4"/>
      <c r="I1033" s="4">
        <v>0.51</v>
      </c>
      <c r="J1033" s="4">
        <v>0.51</v>
      </c>
      <c r="K1033" s="4">
        <v>0.51</v>
      </c>
      <c r="L1033" s="4">
        <v>0.51</v>
      </c>
      <c r="M1033" s="4">
        <v>1</v>
      </c>
    </row>
    <row r="1034" spans="1:13" x14ac:dyDescent="0.2">
      <c r="A1034" s="3">
        <v>37803</v>
      </c>
      <c r="B1034" t="s">
        <v>8612</v>
      </c>
      <c r="C1034" t="s">
        <v>3087</v>
      </c>
      <c r="D1034" t="s">
        <v>8613</v>
      </c>
      <c r="E1034" t="s">
        <v>3086</v>
      </c>
      <c r="F1034" s="4">
        <v>3.51464</v>
      </c>
      <c r="G1034" s="4">
        <v>3.5</v>
      </c>
      <c r="H1034" s="4">
        <v>0.249288801727367</v>
      </c>
      <c r="I1034" s="4">
        <v>3.91</v>
      </c>
      <c r="J1034" s="4">
        <v>3</v>
      </c>
      <c r="K1034" s="4">
        <v>3.36</v>
      </c>
      <c r="L1034" s="4">
        <v>3.7</v>
      </c>
      <c r="M1034" s="4">
        <v>25</v>
      </c>
    </row>
    <row r="1035" spans="1:13" x14ac:dyDescent="0.2">
      <c r="A1035" s="3">
        <v>37803</v>
      </c>
      <c r="B1035" t="s">
        <v>8686</v>
      </c>
      <c r="C1035" t="s">
        <v>3153</v>
      </c>
      <c r="D1035" t="s">
        <v>8687</v>
      </c>
      <c r="E1035" t="s">
        <v>3152</v>
      </c>
      <c r="F1035" s="4">
        <v>0.153708333333333</v>
      </c>
      <c r="G1035" s="4">
        <v>0.14000000000000001</v>
      </c>
      <c r="H1035" s="4">
        <v>6.8851117995827493E-2</v>
      </c>
      <c r="I1035" s="4">
        <v>0.32</v>
      </c>
      <c r="J1035" s="4">
        <v>-0.04</v>
      </c>
      <c r="K1035" s="4">
        <v>0.12</v>
      </c>
      <c r="L1035" s="4">
        <v>0.1825</v>
      </c>
      <c r="M1035" s="4">
        <v>24</v>
      </c>
    </row>
    <row r="1036" spans="1:13" x14ac:dyDescent="0.2">
      <c r="A1036" s="3">
        <v>37803</v>
      </c>
      <c r="B1036" t="s">
        <v>10043</v>
      </c>
      <c r="C1036" t="s">
        <v>4324</v>
      </c>
      <c r="D1036" t="s">
        <v>10044</v>
      </c>
      <c r="E1036" t="s">
        <v>4323</v>
      </c>
      <c r="F1036" s="4">
        <v>2.2725806451612902</v>
      </c>
      <c r="G1036" s="4">
        <v>2.2000000000000002</v>
      </c>
      <c r="H1036" s="4">
        <v>0.21128129341292001</v>
      </c>
      <c r="I1036" s="4">
        <v>3.1</v>
      </c>
      <c r="J1036" s="4">
        <v>1.9</v>
      </c>
      <c r="K1036" s="4">
        <v>2.2000000000000002</v>
      </c>
      <c r="L1036" s="4">
        <v>2.35</v>
      </c>
      <c r="M1036" s="4">
        <v>31</v>
      </c>
    </row>
    <row r="1037" spans="1:13" x14ac:dyDescent="0.2">
      <c r="A1037" s="3">
        <v>37803</v>
      </c>
      <c r="B1037" t="s">
        <v>10053</v>
      </c>
      <c r="C1037" t="s">
        <v>4327</v>
      </c>
      <c r="D1037" t="s">
        <v>10054</v>
      </c>
      <c r="E1037" t="s">
        <v>4326</v>
      </c>
      <c r="F1037" s="4">
        <v>3.3533333333333299</v>
      </c>
      <c r="G1037" s="4">
        <v>3.35</v>
      </c>
      <c r="H1037" s="4">
        <v>0.39890655143981901</v>
      </c>
      <c r="I1037" s="4">
        <v>4.2</v>
      </c>
      <c r="J1037" s="4">
        <v>2.4</v>
      </c>
      <c r="K1037" s="4">
        <v>3.125</v>
      </c>
      <c r="L1037" s="4">
        <v>3.6</v>
      </c>
      <c r="M1037" s="4">
        <v>30</v>
      </c>
    </row>
    <row r="1038" spans="1:13" x14ac:dyDescent="0.2">
      <c r="A1038" s="3">
        <v>37803</v>
      </c>
      <c r="B1038" t="s">
        <v>8672</v>
      </c>
      <c r="C1038" t="s">
        <v>3939</v>
      </c>
      <c r="D1038" t="s">
        <v>8673</v>
      </c>
      <c r="E1038" t="s">
        <v>3947</v>
      </c>
      <c r="F1038" s="4">
        <v>10.4935515151515</v>
      </c>
      <c r="G1038" s="4">
        <v>10.5</v>
      </c>
      <c r="H1038" s="4">
        <v>0.132198064285214</v>
      </c>
      <c r="I1038" s="4">
        <v>10.9</v>
      </c>
      <c r="J1038" s="4">
        <v>10.24</v>
      </c>
      <c r="K1038" s="4">
        <v>10.41</v>
      </c>
      <c r="L1038" s="4">
        <v>10.55</v>
      </c>
      <c r="M1038" s="4">
        <v>33</v>
      </c>
    </row>
    <row r="1039" spans="1:13" x14ac:dyDescent="0.2">
      <c r="A1039" s="3">
        <v>37803</v>
      </c>
      <c r="B1039" t="s">
        <v>8680</v>
      </c>
      <c r="C1039" t="s">
        <v>3942</v>
      </c>
      <c r="D1039" t="s">
        <v>8681</v>
      </c>
      <c r="E1039" t="s">
        <v>3949</v>
      </c>
      <c r="F1039" s="4">
        <v>10.5608818181818</v>
      </c>
      <c r="G1039" s="4">
        <v>10.53</v>
      </c>
      <c r="H1039" s="4">
        <v>0.14354439525488599</v>
      </c>
      <c r="I1039" s="4">
        <v>11</v>
      </c>
      <c r="J1039" s="4">
        <v>10.3</v>
      </c>
      <c r="K1039" s="4">
        <v>10.48</v>
      </c>
      <c r="L1039" s="4">
        <v>10.6</v>
      </c>
      <c r="M1039" s="4">
        <v>33</v>
      </c>
    </row>
    <row r="1040" spans="1:13" x14ac:dyDescent="0.2">
      <c r="A1040" s="3">
        <v>37803</v>
      </c>
      <c r="B1040" t="s">
        <v>8688</v>
      </c>
      <c r="C1040" t="s">
        <v>3952</v>
      </c>
      <c r="D1040" t="s">
        <v>8689</v>
      </c>
      <c r="E1040" t="s">
        <v>3951</v>
      </c>
      <c r="F1040" s="4">
        <v>10.6143727272727</v>
      </c>
      <c r="G1040" s="4">
        <v>10.6</v>
      </c>
      <c r="H1040" s="4">
        <v>0.14310178473888599</v>
      </c>
      <c r="I1040" s="4">
        <v>11</v>
      </c>
      <c r="J1040" s="4">
        <v>10.39</v>
      </c>
      <c r="K1040" s="4">
        <v>10.515599999999999</v>
      </c>
      <c r="L1040" s="4">
        <v>10.7</v>
      </c>
      <c r="M1040" s="4">
        <v>33</v>
      </c>
    </row>
    <row r="1041" spans="1:13" x14ac:dyDescent="0.2">
      <c r="A1041" s="3">
        <v>37803</v>
      </c>
      <c r="B1041" t="s">
        <v>8512</v>
      </c>
      <c r="C1041" t="s">
        <v>3936</v>
      </c>
      <c r="D1041" t="s">
        <v>8513</v>
      </c>
      <c r="E1041" t="s">
        <v>3935</v>
      </c>
      <c r="F1041" s="4">
        <v>10.678481818181799</v>
      </c>
      <c r="G1041" s="4">
        <v>10.67</v>
      </c>
      <c r="H1041" s="4">
        <v>0.14395793103921301</v>
      </c>
      <c r="I1041" s="4">
        <v>11.1</v>
      </c>
      <c r="J1041" s="4">
        <v>10.48</v>
      </c>
      <c r="K1041" s="4">
        <v>10.593999999999999</v>
      </c>
      <c r="L1041" s="4">
        <v>10.71</v>
      </c>
      <c r="M1041" s="4">
        <v>33</v>
      </c>
    </row>
    <row r="1042" spans="1:13" x14ac:dyDescent="0.2">
      <c r="A1042" s="3">
        <v>37803</v>
      </c>
      <c r="B1042" t="s">
        <v>8638</v>
      </c>
      <c r="C1042" t="s">
        <v>3939</v>
      </c>
      <c r="D1042" t="s">
        <v>8639</v>
      </c>
      <c r="E1042" t="s">
        <v>3938</v>
      </c>
      <c r="F1042" s="4">
        <v>10.9836125</v>
      </c>
      <c r="G1042" s="4">
        <v>10.96</v>
      </c>
      <c r="H1042" s="4">
        <v>0.236497981645892</v>
      </c>
      <c r="I1042" s="4">
        <v>11.4</v>
      </c>
      <c r="J1042" s="4">
        <v>10.582000000000001</v>
      </c>
      <c r="K1042" s="4">
        <v>10.8</v>
      </c>
      <c r="L1042" s="4">
        <v>11.1275</v>
      </c>
      <c r="M1042" s="4">
        <v>32</v>
      </c>
    </row>
    <row r="1043" spans="1:13" x14ac:dyDescent="0.2">
      <c r="A1043" s="3">
        <v>37803</v>
      </c>
      <c r="B1043" t="s">
        <v>10035</v>
      </c>
      <c r="C1043" t="s">
        <v>3579</v>
      </c>
      <c r="D1043" t="s">
        <v>10036</v>
      </c>
      <c r="E1043" t="s">
        <v>3578</v>
      </c>
      <c r="F1043" s="4">
        <v>2.0196874999999999</v>
      </c>
      <c r="G1043" s="4">
        <v>2</v>
      </c>
      <c r="H1043" s="4">
        <v>0.39071881131592501</v>
      </c>
      <c r="I1043" s="4">
        <v>3.3</v>
      </c>
      <c r="J1043" s="4">
        <v>1.3</v>
      </c>
      <c r="K1043" s="4">
        <v>1.7775000000000001</v>
      </c>
      <c r="L1043" s="4">
        <v>2.125</v>
      </c>
      <c r="M1043" s="4">
        <v>32</v>
      </c>
    </row>
    <row r="1044" spans="1:13" x14ac:dyDescent="0.2">
      <c r="A1044" s="3">
        <v>37803</v>
      </c>
      <c r="B1044" t="s">
        <v>10047</v>
      </c>
      <c r="C1044" t="s">
        <v>3582</v>
      </c>
      <c r="D1044" t="s">
        <v>10048</v>
      </c>
      <c r="E1044" t="s">
        <v>3581</v>
      </c>
      <c r="F1044" s="4">
        <v>3.609</v>
      </c>
      <c r="G1044" s="4">
        <v>3.7</v>
      </c>
      <c r="H1044" s="4">
        <v>0.61346584650458402</v>
      </c>
      <c r="I1044" s="4">
        <v>4.5</v>
      </c>
      <c r="J1044" s="4">
        <v>1.9</v>
      </c>
      <c r="K1044" s="4">
        <v>3.2250000000000001</v>
      </c>
      <c r="L1044" s="4">
        <v>4</v>
      </c>
      <c r="M1044" s="4">
        <v>30</v>
      </c>
    </row>
    <row r="1045" spans="1:13" x14ac:dyDescent="0.2">
      <c r="A1045" s="3">
        <v>37803</v>
      </c>
      <c r="B1045" t="s">
        <v>10049</v>
      </c>
      <c r="C1045" t="s">
        <v>3591</v>
      </c>
      <c r="D1045" t="s">
        <v>10050</v>
      </c>
      <c r="E1045" t="s">
        <v>3590</v>
      </c>
      <c r="F1045" s="4">
        <v>0.79290322580645201</v>
      </c>
      <c r="G1045" s="4">
        <v>0.8</v>
      </c>
      <c r="H1045" s="4">
        <v>0.64842472474136403</v>
      </c>
      <c r="I1045" s="4">
        <v>2.8</v>
      </c>
      <c r="J1045" s="4">
        <v>-0.2</v>
      </c>
      <c r="K1045" s="4">
        <v>0.34499999999999997</v>
      </c>
      <c r="L1045" s="4">
        <v>1.2</v>
      </c>
      <c r="M1045" s="4">
        <v>31</v>
      </c>
    </row>
    <row r="1046" spans="1:13" x14ac:dyDescent="0.2">
      <c r="A1046" s="3">
        <v>37803</v>
      </c>
      <c r="B1046" t="s">
        <v>10051</v>
      </c>
      <c r="C1046" t="s">
        <v>3594</v>
      </c>
      <c r="D1046" t="s">
        <v>10052</v>
      </c>
      <c r="E1046" t="s">
        <v>3593</v>
      </c>
      <c r="F1046" s="4">
        <v>1.95870967741935</v>
      </c>
      <c r="G1046" s="4">
        <v>2</v>
      </c>
      <c r="H1046" s="4">
        <v>0.51391141866722401</v>
      </c>
      <c r="I1046" s="4">
        <v>3.09</v>
      </c>
      <c r="J1046" s="4">
        <v>0.9</v>
      </c>
      <c r="K1046" s="4">
        <v>1.8</v>
      </c>
      <c r="L1046" s="4">
        <v>2.2999999999999998</v>
      </c>
      <c r="M1046" s="4">
        <v>31</v>
      </c>
    </row>
    <row r="1047" spans="1:13" x14ac:dyDescent="0.2">
      <c r="A1047" s="3">
        <v>37834</v>
      </c>
      <c r="B1047" t="s">
        <v>8502</v>
      </c>
      <c r="C1047" t="s">
        <v>3918</v>
      </c>
      <c r="D1047" t="s">
        <v>8503</v>
      </c>
      <c r="E1047" t="s">
        <v>3917</v>
      </c>
      <c r="F1047" s="4">
        <v>5.7513333333333296</v>
      </c>
      <c r="G1047" s="4">
        <v>5.8550000000000004</v>
      </c>
      <c r="H1047" s="4">
        <v>0.76730038776053799</v>
      </c>
      <c r="I1047" s="4">
        <v>8.01</v>
      </c>
      <c r="J1047" s="4">
        <v>4.46</v>
      </c>
      <c r="K1047" s="4">
        <v>5.0449999999999999</v>
      </c>
      <c r="L1047" s="4">
        <v>6.18</v>
      </c>
      <c r="M1047" s="4">
        <v>30</v>
      </c>
    </row>
    <row r="1048" spans="1:13" x14ac:dyDescent="0.2">
      <c r="A1048" s="3">
        <v>37834</v>
      </c>
      <c r="B1048" t="s">
        <v>8628</v>
      </c>
      <c r="C1048" t="s">
        <v>3921</v>
      </c>
      <c r="D1048" t="s">
        <v>8629</v>
      </c>
      <c r="E1048" t="s">
        <v>3920</v>
      </c>
      <c r="F1048" s="4">
        <v>6.2880000000000003</v>
      </c>
      <c r="G1048" s="4">
        <v>6.5</v>
      </c>
      <c r="H1048" s="4">
        <v>1.24488304394567</v>
      </c>
      <c r="I1048" s="4">
        <v>9.5</v>
      </c>
      <c r="J1048" s="4">
        <v>3.5</v>
      </c>
      <c r="K1048" s="4">
        <v>5.2175000000000002</v>
      </c>
      <c r="L1048" s="4">
        <v>6.9574999999999996</v>
      </c>
      <c r="M1048" s="4">
        <v>30</v>
      </c>
    </row>
    <row r="1049" spans="1:13" x14ac:dyDescent="0.2">
      <c r="A1049" s="3">
        <v>37834</v>
      </c>
      <c r="B1049" t="s">
        <v>8690</v>
      </c>
      <c r="C1049" t="s">
        <v>3081</v>
      </c>
      <c r="D1049" t="s">
        <v>8691</v>
      </c>
      <c r="E1049" t="s">
        <v>3080</v>
      </c>
      <c r="F1049" s="4">
        <v>4.1073000000000004</v>
      </c>
      <c r="G1049" s="4">
        <v>4.04</v>
      </c>
      <c r="H1049" s="4">
        <v>0.51129120860816701</v>
      </c>
      <c r="I1049" s="4">
        <v>5.28</v>
      </c>
      <c r="J1049" s="4">
        <v>3.2</v>
      </c>
      <c r="K1049" s="4">
        <v>3.8849999999999998</v>
      </c>
      <c r="L1049" s="4">
        <v>4.3224999999999998</v>
      </c>
      <c r="M1049" s="4">
        <v>30</v>
      </c>
    </row>
    <row r="1050" spans="1:13" x14ac:dyDescent="0.2">
      <c r="A1050" s="3">
        <v>37834</v>
      </c>
      <c r="B1050" t="s">
        <v>8494</v>
      </c>
      <c r="C1050" t="s">
        <v>3072</v>
      </c>
      <c r="D1050" t="s">
        <v>8495</v>
      </c>
      <c r="E1050" t="s">
        <v>3071</v>
      </c>
      <c r="F1050" s="4">
        <v>3.7169354838709698</v>
      </c>
      <c r="G1050" s="4">
        <v>3.78</v>
      </c>
      <c r="H1050" s="4">
        <v>0.33135750436488498</v>
      </c>
      <c r="I1050" s="4">
        <v>4.7</v>
      </c>
      <c r="J1050" s="4">
        <v>3</v>
      </c>
      <c r="K1050" s="4">
        <v>3.53</v>
      </c>
      <c r="L1050" s="4">
        <v>3.88</v>
      </c>
      <c r="M1050" s="4">
        <v>31</v>
      </c>
    </row>
    <row r="1051" spans="1:13" x14ac:dyDescent="0.2">
      <c r="A1051" s="3">
        <v>37834</v>
      </c>
      <c r="B1051" t="s">
        <v>8568</v>
      </c>
      <c r="C1051" t="s">
        <v>3075</v>
      </c>
      <c r="D1051" t="s">
        <v>8569</v>
      </c>
      <c r="E1051" t="s">
        <v>3074</v>
      </c>
      <c r="F1051" s="4">
        <v>3.6909677419354798</v>
      </c>
      <c r="G1051" s="4">
        <v>3.69</v>
      </c>
      <c r="H1051" s="4">
        <v>0.39344084552157399</v>
      </c>
      <c r="I1051" s="4">
        <v>4.5999999999999996</v>
      </c>
      <c r="J1051" s="4">
        <v>2.9</v>
      </c>
      <c r="K1051" s="4">
        <v>3.5550000000000002</v>
      </c>
      <c r="L1051" s="4">
        <v>3.87</v>
      </c>
      <c r="M1051" s="4">
        <v>31</v>
      </c>
    </row>
    <row r="1052" spans="1:13" x14ac:dyDescent="0.2">
      <c r="A1052" s="3">
        <v>37834</v>
      </c>
      <c r="B1052" t="s">
        <v>8692</v>
      </c>
      <c r="C1052" t="s">
        <v>3078</v>
      </c>
      <c r="D1052" t="s">
        <v>8693</v>
      </c>
      <c r="E1052" t="s">
        <v>3077</v>
      </c>
      <c r="F1052" s="4">
        <v>3.5352857142857101</v>
      </c>
      <c r="G1052" s="4">
        <v>3.5</v>
      </c>
      <c r="H1052" s="4">
        <v>0.60776584533134403</v>
      </c>
      <c r="I1052" s="4">
        <v>5.01</v>
      </c>
      <c r="J1052" s="4">
        <v>1.9</v>
      </c>
      <c r="K1052" s="4">
        <v>3.1749999999999998</v>
      </c>
      <c r="L1052" s="4">
        <v>3.7225000000000001</v>
      </c>
      <c r="M1052" s="4">
        <v>28</v>
      </c>
    </row>
    <row r="1053" spans="1:13" x14ac:dyDescent="0.2">
      <c r="A1053" s="3">
        <v>37834</v>
      </c>
      <c r="B1053" t="s">
        <v>8658</v>
      </c>
      <c r="C1053" t="s">
        <v>3129</v>
      </c>
      <c r="D1053" t="s">
        <v>8659</v>
      </c>
      <c r="E1053" t="s">
        <v>3128</v>
      </c>
      <c r="F1053" s="4">
        <v>0.4471</v>
      </c>
      <c r="G1053" s="4">
        <v>0.46</v>
      </c>
      <c r="H1053" s="4">
        <v>0.117654769676313</v>
      </c>
      <c r="I1053" s="4">
        <v>0.68</v>
      </c>
      <c r="J1053" s="4">
        <v>0.2</v>
      </c>
      <c r="K1053" s="4">
        <v>0.35499999999999998</v>
      </c>
      <c r="L1053" s="4">
        <v>0.53749999999999998</v>
      </c>
      <c r="M1053" s="4">
        <v>30</v>
      </c>
    </row>
    <row r="1054" spans="1:13" x14ac:dyDescent="0.2">
      <c r="A1054" s="3">
        <v>37834</v>
      </c>
      <c r="B1054" t="s">
        <v>8668</v>
      </c>
      <c r="C1054" t="s">
        <v>3132</v>
      </c>
      <c r="D1054" t="s">
        <v>8669</v>
      </c>
      <c r="E1054" t="s">
        <v>3131</v>
      </c>
      <c r="F1054" s="4">
        <v>0.26029999999999998</v>
      </c>
      <c r="G1054" s="4">
        <v>0.28999999999999998</v>
      </c>
      <c r="H1054" s="4">
        <v>0.16645371107618601</v>
      </c>
      <c r="I1054" s="4">
        <v>0.66</v>
      </c>
      <c r="J1054" s="4">
        <v>-0.33</v>
      </c>
      <c r="K1054" s="4">
        <v>0.20250000000000001</v>
      </c>
      <c r="L1054" s="4">
        <v>0.31</v>
      </c>
      <c r="M1054" s="4">
        <v>30</v>
      </c>
    </row>
    <row r="1055" spans="1:13" x14ac:dyDescent="0.2">
      <c r="A1055" s="3">
        <v>37834</v>
      </c>
      <c r="B1055" t="s">
        <v>8676</v>
      </c>
      <c r="C1055" t="s">
        <v>3135</v>
      </c>
      <c r="D1055" t="s">
        <v>8677</v>
      </c>
      <c r="E1055" t="s">
        <v>3134</v>
      </c>
      <c r="F1055" s="4">
        <v>0.345266666666667</v>
      </c>
      <c r="G1055" s="4">
        <v>0.3</v>
      </c>
      <c r="H1055" s="4">
        <v>0.113377895228465</v>
      </c>
      <c r="I1055" s="4">
        <v>0.64</v>
      </c>
      <c r="J1055" s="4">
        <v>0.19</v>
      </c>
      <c r="K1055" s="4">
        <v>0.27</v>
      </c>
      <c r="L1055" s="4">
        <v>0.39750000000000002</v>
      </c>
      <c r="M1055" s="4">
        <v>30</v>
      </c>
    </row>
    <row r="1056" spans="1:13" x14ac:dyDescent="0.2">
      <c r="A1056" s="3">
        <v>37834</v>
      </c>
      <c r="B1056" t="s">
        <v>8684</v>
      </c>
      <c r="C1056" t="s">
        <v>3138</v>
      </c>
      <c r="D1056" t="s">
        <v>8685</v>
      </c>
      <c r="E1056" t="s">
        <v>3137</v>
      </c>
      <c r="F1056" s="4">
        <v>0.245466666666667</v>
      </c>
      <c r="G1056" s="4">
        <v>0.245</v>
      </c>
      <c r="H1056" s="4">
        <v>7.6834229680362603E-2</v>
      </c>
      <c r="I1056" s="4">
        <v>0.4</v>
      </c>
      <c r="J1056" s="4">
        <v>7.0000000000000007E-2</v>
      </c>
      <c r="K1056" s="4">
        <v>0.20175000000000001</v>
      </c>
      <c r="L1056" s="4">
        <v>0.29749999999999999</v>
      </c>
      <c r="M1056" s="4">
        <v>30</v>
      </c>
    </row>
    <row r="1057" spans="1:13" x14ac:dyDescent="0.2">
      <c r="A1057" s="3">
        <v>37834</v>
      </c>
      <c r="B1057" t="s">
        <v>8694</v>
      </c>
      <c r="C1057" t="s">
        <v>3141</v>
      </c>
      <c r="D1057" t="s">
        <v>8695</v>
      </c>
      <c r="E1057" t="s">
        <v>3140</v>
      </c>
      <c r="F1057" s="4">
        <v>0.16110344827586201</v>
      </c>
      <c r="G1057" s="4">
        <v>0.17</v>
      </c>
      <c r="H1057" s="4">
        <v>0.115144116166154</v>
      </c>
      <c r="I1057" s="4">
        <v>0.40200000000000002</v>
      </c>
      <c r="J1057" s="4">
        <v>-0.21</v>
      </c>
      <c r="K1057" s="4">
        <v>0.1</v>
      </c>
      <c r="L1057" s="4">
        <v>0.21</v>
      </c>
      <c r="M1057" s="4">
        <v>29</v>
      </c>
    </row>
    <row r="1058" spans="1:13" x14ac:dyDescent="0.2">
      <c r="A1058" s="3">
        <v>37834</v>
      </c>
      <c r="B1058" t="s">
        <v>8620</v>
      </c>
      <c r="C1058" t="s">
        <v>3114</v>
      </c>
      <c r="D1058" t="s">
        <v>8621</v>
      </c>
      <c r="E1058" t="s">
        <v>3113</v>
      </c>
      <c r="F1058" s="4">
        <v>0.29363333333333302</v>
      </c>
      <c r="G1058" s="4">
        <v>0.28149999999999997</v>
      </c>
      <c r="H1058" s="4">
        <v>3.8304121803357398E-2</v>
      </c>
      <c r="I1058" s="4">
        <v>0.4</v>
      </c>
      <c r="J1058" s="4">
        <v>0.23</v>
      </c>
      <c r="K1058" s="4">
        <v>0.27150000000000002</v>
      </c>
      <c r="L1058" s="4">
        <v>0.3</v>
      </c>
      <c r="M1058" s="4">
        <v>30</v>
      </c>
    </row>
    <row r="1059" spans="1:13" x14ac:dyDescent="0.2">
      <c r="A1059" s="3">
        <v>37834</v>
      </c>
      <c r="B1059" t="s">
        <v>8632</v>
      </c>
      <c r="C1059" t="s">
        <v>3117</v>
      </c>
      <c r="D1059" t="s">
        <v>8633</v>
      </c>
      <c r="E1059" t="s">
        <v>3116</v>
      </c>
      <c r="F1059" s="4">
        <v>0.51836666666666698</v>
      </c>
      <c r="G1059" s="4">
        <v>0.52500000000000002</v>
      </c>
      <c r="H1059" s="4">
        <v>0.1045768100269</v>
      </c>
      <c r="I1059" s="4">
        <v>0.68</v>
      </c>
      <c r="J1059" s="4">
        <v>0.2</v>
      </c>
      <c r="K1059" s="4">
        <v>0.45</v>
      </c>
      <c r="L1059" s="4">
        <v>0.58499999999999996</v>
      </c>
      <c r="M1059" s="4">
        <v>30</v>
      </c>
    </row>
    <row r="1060" spans="1:13" x14ac:dyDescent="0.2">
      <c r="A1060" s="3">
        <v>37834</v>
      </c>
      <c r="B1060" t="s">
        <v>8642</v>
      </c>
      <c r="C1060" t="s">
        <v>3120</v>
      </c>
      <c r="D1060" t="s">
        <v>8643</v>
      </c>
      <c r="E1060" t="s">
        <v>3119</v>
      </c>
      <c r="F1060" s="4">
        <v>0.359866666666667</v>
      </c>
      <c r="G1060" s="4">
        <v>0.35499999999999998</v>
      </c>
      <c r="H1060" s="4">
        <v>7.3800632336947697E-2</v>
      </c>
      <c r="I1060" s="4">
        <v>0.55900000000000005</v>
      </c>
      <c r="J1060" s="4">
        <v>0.22</v>
      </c>
      <c r="K1060" s="4">
        <v>0.3</v>
      </c>
      <c r="L1060" s="4">
        <v>0.4</v>
      </c>
      <c r="M1060" s="4">
        <v>30</v>
      </c>
    </row>
    <row r="1061" spans="1:13" x14ac:dyDescent="0.2">
      <c r="A1061" s="3">
        <v>37834</v>
      </c>
      <c r="B1061" t="s">
        <v>8650</v>
      </c>
      <c r="C1061" t="s">
        <v>3123</v>
      </c>
      <c r="D1061" t="s">
        <v>8651</v>
      </c>
      <c r="E1061" t="s">
        <v>3122</v>
      </c>
      <c r="F1061" s="4">
        <v>0.58083333333333298</v>
      </c>
      <c r="G1061" s="4">
        <v>0.55000000000000004</v>
      </c>
      <c r="H1061" s="4">
        <v>0.15804322484542099</v>
      </c>
      <c r="I1061" s="4">
        <v>0.86299999999999999</v>
      </c>
      <c r="J1061" s="4">
        <v>0.27</v>
      </c>
      <c r="K1061" s="4">
        <v>0.48249999999999998</v>
      </c>
      <c r="L1061" s="4">
        <v>0.7</v>
      </c>
      <c r="M1061" s="4">
        <v>30</v>
      </c>
    </row>
    <row r="1062" spans="1:13" x14ac:dyDescent="0.2">
      <c r="A1062" s="3">
        <v>37834</v>
      </c>
      <c r="B1062" t="s">
        <v>8660</v>
      </c>
      <c r="C1062" t="s">
        <v>3126</v>
      </c>
      <c r="D1062" t="s">
        <v>8661</v>
      </c>
      <c r="E1062" t="s">
        <v>3125</v>
      </c>
      <c r="F1062" s="4">
        <v>0.52</v>
      </c>
      <c r="G1062" s="4">
        <v>0.52</v>
      </c>
      <c r="H1062" s="4"/>
      <c r="I1062" s="4">
        <v>0.52</v>
      </c>
      <c r="J1062" s="4">
        <v>0.52</v>
      </c>
      <c r="K1062" s="4">
        <v>0.52</v>
      </c>
      <c r="L1062" s="4">
        <v>0.52</v>
      </c>
      <c r="M1062" s="4">
        <v>1</v>
      </c>
    </row>
    <row r="1063" spans="1:13" x14ac:dyDescent="0.2">
      <c r="A1063" s="3">
        <v>37834</v>
      </c>
      <c r="B1063" t="s">
        <v>8612</v>
      </c>
      <c r="C1063" t="s">
        <v>3087</v>
      </c>
      <c r="D1063" t="s">
        <v>8613</v>
      </c>
      <c r="E1063" t="s">
        <v>3086</v>
      </c>
      <c r="F1063" s="4">
        <v>3.50547826086957</v>
      </c>
      <c r="G1063" s="4">
        <v>3.5</v>
      </c>
      <c r="H1063" s="4">
        <v>0.263665226714969</v>
      </c>
      <c r="I1063" s="4">
        <v>3.95</v>
      </c>
      <c r="J1063" s="4">
        <v>2.9</v>
      </c>
      <c r="K1063" s="4">
        <v>3.395</v>
      </c>
      <c r="L1063" s="4">
        <v>3.665</v>
      </c>
      <c r="M1063" s="4">
        <v>23</v>
      </c>
    </row>
    <row r="1064" spans="1:13" x14ac:dyDescent="0.2">
      <c r="A1064" s="3">
        <v>37834</v>
      </c>
      <c r="B1064" t="s">
        <v>8696</v>
      </c>
      <c r="C1064" t="s">
        <v>3153</v>
      </c>
      <c r="D1064" t="s">
        <v>8697</v>
      </c>
      <c r="E1064" t="s">
        <v>3152</v>
      </c>
      <c r="F1064" s="4">
        <v>0.23499999999999999</v>
      </c>
      <c r="G1064" s="4">
        <v>0.22500000000000001</v>
      </c>
      <c r="H1064" s="4">
        <v>4.0089186286863698E-2</v>
      </c>
      <c r="I1064" s="4">
        <v>0.34</v>
      </c>
      <c r="J1064" s="4">
        <v>0.18</v>
      </c>
      <c r="K1064" s="4">
        <v>0.21</v>
      </c>
      <c r="L1064" s="4">
        <v>0.25750000000000001</v>
      </c>
      <c r="M1064" s="4">
        <v>22</v>
      </c>
    </row>
    <row r="1065" spans="1:13" x14ac:dyDescent="0.2">
      <c r="A1065" s="3">
        <v>37834</v>
      </c>
      <c r="B1065" t="s">
        <v>10043</v>
      </c>
      <c r="C1065" t="s">
        <v>4324</v>
      </c>
      <c r="D1065" t="s">
        <v>10044</v>
      </c>
      <c r="E1065" t="s">
        <v>4323</v>
      </c>
      <c r="F1065" s="4">
        <v>2.4033333333333302</v>
      </c>
      <c r="G1065" s="4">
        <v>2.4</v>
      </c>
      <c r="H1065" s="4">
        <v>0.239947312224326</v>
      </c>
      <c r="I1065" s="4">
        <v>3.1</v>
      </c>
      <c r="J1065" s="4">
        <v>2</v>
      </c>
      <c r="K1065" s="4">
        <v>2.2999999999999998</v>
      </c>
      <c r="L1065" s="4">
        <v>2.4</v>
      </c>
      <c r="M1065" s="4">
        <v>30</v>
      </c>
    </row>
    <row r="1066" spans="1:13" x14ac:dyDescent="0.2">
      <c r="A1066" s="3">
        <v>37834</v>
      </c>
      <c r="B1066" t="s">
        <v>10053</v>
      </c>
      <c r="C1066" t="s">
        <v>4327</v>
      </c>
      <c r="D1066" t="s">
        <v>10054</v>
      </c>
      <c r="E1066" t="s">
        <v>4326</v>
      </c>
      <c r="F1066" s="4">
        <v>3.39310344827586</v>
      </c>
      <c r="G1066" s="4">
        <v>3.5</v>
      </c>
      <c r="H1066" s="4">
        <v>0.43336806732083899</v>
      </c>
      <c r="I1066" s="4">
        <v>4.2</v>
      </c>
      <c r="J1066" s="4">
        <v>2.4</v>
      </c>
      <c r="K1066" s="4">
        <v>3.2</v>
      </c>
      <c r="L1066" s="4">
        <v>3.7</v>
      </c>
      <c r="M1066" s="4">
        <v>29</v>
      </c>
    </row>
    <row r="1067" spans="1:13" x14ac:dyDescent="0.2">
      <c r="A1067" s="3">
        <v>37834</v>
      </c>
      <c r="B1067" t="s">
        <v>8680</v>
      </c>
      <c r="C1067" t="s">
        <v>3939</v>
      </c>
      <c r="D1067" t="s">
        <v>8681</v>
      </c>
      <c r="E1067" t="s">
        <v>3947</v>
      </c>
      <c r="F1067" s="4">
        <v>10.7905838709677</v>
      </c>
      <c r="G1067" s="4">
        <v>10.8</v>
      </c>
      <c r="H1067" s="4">
        <v>0.12881178025003301</v>
      </c>
      <c r="I1067" s="4">
        <v>11.05</v>
      </c>
      <c r="J1067" s="4">
        <v>10.4</v>
      </c>
      <c r="K1067" s="4">
        <v>10.744999999999999</v>
      </c>
      <c r="L1067" s="4">
        <v>10.86205</v>
      </c>
      <c r="M1067" s="4">
        <v>31</v>
      </c>
    </row>
    <row r="1068" spans="1:13" x14ac:dyDescent="0.2">
      <c r="A1068" s="3">
        <v>37834</v>
      </c>
      <c r="B1068" t="s">
        <v>8688</v>
      </c>
      <c r="C1068" t="s">
        <v>3942</v>
      </c>
      <c r="D1068" t="s">
        <v>8689</v>
      </c>
      <c r="E1068" t="s">
        <v>3949</v>
      </c>
      <c r="F1068" s="4">
        <v>10.792677419354799</v>
      </c>
      <c r="G1068" s="4">
        <v>10.79</v>
      </c>
      <c r="H1068" s="4">
        <v>0.14467512734785601</v>
      </c>
      <c r="I1068" s="4">
        <v>11.1</v>
      </c>
      <c r="J1068" s="4">
        <v>10.42</v>
      </c>
      <c r="K1068" s="4">
        <v>10.73</v>
      </c>
      <c r="L1068" s="4">
        <v>10.881500000000001</v>
      </c>
      <c r="M1068" s="4">
        <v>31</v>
      </c>
    </row>
    <row r="1069" spans="1:13" x14ac:dyDescent="0.2">
      <c r="A1069" s="3">
        <v>37834</v>
      </c>
      <c r="B1069" t="s">
        <v>8698</v>
      </c>
      <c r="C1069" t="s">
        <v>3952</v>
      </c>
      <c r="D1069" t="s">
        <v>8699</v>
      </c>
      <c r="E1069" t="s">
        <v>3951</v>
      </c>
      <c r="F1069" s="4">
        <v>10.793064516129</v>
      </c>
      <c r="G1069" s="4">
        <v>10.81</v>
      </c>
      <c r="H1069" s="4">
        <v>0.14537696642037701</v>
      </c>
      <c r="I1069" s="4">
        <v>11.1</v>
      </c>
      <c r="J1069" s="4">
        <v>10.45</v>
      </c>
      <c r="K1069" s="4">
        <v>10.715</v>
      </c>
      <c r="L1069" s="4">
        <v>10.89</v>
      </c>
      <c r="M1069" s="4">
        <v>31</v>
      </c>
    </row>
    <row r="1070" spans="1:13" x14ac:dyDescent="0.2">
      <c r="A1070" s="3">
        <v>37834</v>
      </c>
      <c r="B1070" t="s">
        <v>8512</v>
      </c>
      <c r="C1070" t="s">
        <v>3936</v>
      </c>
      <c r="D1070" t="s">
        <v>8513</v>
      </c>
      <c r="E1070" t="s">
        <v>3935</v>
      </c>
      <c r="F1070" s="4">
        <v>10.8073225806452</v>
      </c>
      <c r="G1070" s="4">
        <v>10.82</v>
      </c>
      <c r="H1070" s="4">
        <v>0.176741503727294</v>
      </c>
      <c r="I1070" s="4">
        <v>11.23</v>
      </c>
      <c r="J1070" s="4">
        <v>10.48</v>
      </c>
      <c r="K1070" s="4">
        <v>10.7</v>
      </c>
      <c r="L1070" s="4">
        <v>10.895</v>
      </c>
      <c r="M1070" s="4">
        <v>31</v>
      </c>
    </row>
    <row r="1071" spans="1:13" x14ac:dyDescent="0.2">
      <c r="A1071" s="3">
        <v>37834</v>
      </c>
      <c r="B1071" t="s">
        <v>8638</v>
      </c>
      <c r="C1071" t="s">
        <v>3939</v>
      </c>
      <c r="D1071" t="s">
        <v>8639</v>
      </c>
      <c r="E1071" t="s">
        <v>3938</v>
      </c>
      <c r="F1071" s="4">
        <v>11.1091290322581</v>
      </c>
      <c r="G1071" s="4">
        <v>11.08</v>
      </c>
      <c r="H1071" s="4">
        <v>0.252675383570235</v>
      </c>
      <c r="I1071" s="4">
        <v>11.8</v>
      </c>
      <c r="J1071" s="4">
        <v>10.78</v>
      </c>
      <c r="K1071" s="4">
        <v>10.945</v>
      </c>
      <c r="L1071" s="4">
        <v>11.2</v>
      </c>
      <c r="M1071" s="4">
        <v>31</v>
      </c>
    </row>
    <row r="1072" spans="1:13" x14ac:dyDescent="0.2">
      <c r="A1072" s="3">
        <v>37834</v>
      </c>
      <c r="B1072" t="s">
        <v>10035</v>
      </c>
      <c r="C1072" t="s">
        <v>3579</v>
      </c>
      <c r="D1072" t="s">
        <v>10036</v>
      </c>
      <c r="E1072" t="s">
        <v>3578</v>
      </c>
      <c r="F1072" s="4">
        <v>1.72935483870968</v>
      </c>
      <c r="G1072" s="4">
        <v>1.8</v>
      </c>
      <c r="H1072" s="4">
        <v>0.21449064445597599</v>
      </c>
      <c r="I1072" s="4">
        <v>2.2000000000000002</v>
      </c>
      <c r="J1072" s="4">
        <v>1.3</v>
      </c>
      <c r="K1072" s="4">
        <v>1.6</v>
      </c>
      <c r="L1072" s="4">
        <v>1.9</v>
      </c>
      <c r="M1072" s="4">
        <v>31</v>
      </c>
    </row>
    <row r="1073" spans="1:13" x14ac:dyDescent="0.2">
      <c r="A1073" s="3">
        <v>37834</v>
      </c>
      <c r="B1073" t="s">
        <v>10047</v>
      </c>
      <c r="C1073" t="s">
        <v>3582</v>
      </c>
      <c r="D1073" t="s">
        <v>10048</v>
      </c>
      <c r="E1073" t="s">
        <v>3581</v>
      </c>
      <c r="F1073" s="4">
        <v>3.5430000000000001</v>
      </c>
      <c r="G1073" s="4">
        <v>3.55</v>
      </c>
      <c r="H1073" s="4">
        <v>0.56351819724006202</v>
      </c>
      <c r="I1073" s="4">
        <v>4.5</v>
      </c>
      <c r="J1073" s="4">
        <v>2.5</v>
      </c>
      <c r="K1073" s="4">
        <v>3.05</v>
      </c>
      <c r="L1073" s="4">
        <v>3.9849999999999999</v>
      </c>
      <c r="M1073" s="4">
        <v>30</v>
      </c>
    </row>
    <row r="1074" spans="1:13" x14ac:dyDescent="0.2">
      <c r="A1074" s="3">
        <v>37834</v>
      </c>
      <c r="B1074" t="s">
        <v>10051</v>
      </c>
      <c r="C1074" t="s">
        <v>3594</v>
      </c>
      <c r="D1074" t="s">
        <v>10052</v>
      </c>
      <c r="E1074" t="s">
        <v>3593</v>
      </c>
      <c r="F1074" s="4">
        <v>1.6393548387096799</v>
      </c>
      <c r="G1074" s="4">
        <v>1.7</v>
      </c>
      <c r="H1074" s="4">
        <v>0.44536079369331499</v>
      </c>
      <c r="I1074" s="4">
        <v>2.61</v>
      </c>
      <c r="J1074" s="4">
        <v>0.87</v>
      </c>
      <c r="K1074" s="4">
        <v>1.35</v>
      </c>
      <c r="L1074" s="4">
        <v>2</v>
      </c>
      <c r="M1074" s="4">
        <v>31</v>
      </c>
    </row>
    <row r="1075" spans="1:13" x14ac:dyDescent="0.2">
      <c r="A1075" s="3">
        <v>37834</v>
      </c>
      <c r="B1075" t="s">
        <v>10055</v>
      </c>
      <c r="C1075" t="s">
        <v>3597</v>
      </c>
      <c r="D1075" t="s">
        <v>10056</v>
      </c>
      <c r="E1075" t="s">
        <v>3596</v>
      </c>
      <c r="F1075" s="4">
        <v>2.6274193548387101</v>
      </c>
      <c r="G1075" s="4">
        <v>2.7</v>
      </c>
      <c r="H1075" s="4">
        <v>0.48344574147078401</v>
      </c>
      <c r="I1075" s="4">
        <v>3.47</v>
      </c>
      <c r="J1075" s="4">
        <v>1.5</v>
      </c>
      <c r="K1075" s="4">
        <v>2.25</v>
      </c>
      <c r="L1075" s="4">
        <v>2.95</v>
      </c>
      <c r="M1075" s="4">
        <v>31</v>
      </c>
    </row>
    <row r="1076" spans="1:13" x14ac:dyDescent="0.2">
      <c r="A1076" s="3">
        <v>37865</v>
      </c>
      <c r="B1076" t="s">
        <v>8502</v>
      </c>
      <c r="C1076" t="s">
        <v>3918</v>
      </c>
      <c r="D1076" t="s">
        <v>8503</v>
      </c>
      <c r="E1076" t="s">
        <v>3917</v>
      </c>
      <c r="F1076" s="4">
        <v>5.4840625000000003</v>
      </c>
      <c r="G1076" s="4">
        <v>5.3150000000000004</v>
      </c>
      <c r="H1076" s="4">
        <v>0.67122353074501695</v>
      </c>
      <c r="I1076" s="4">
        <v>8.01</v>
      </c>
      <c r="J1076" s="4">
        <v>4.46</v>
      </c>
      <c r="K1076" s="4">
        <v>5.0149999999999997</v>
      </c>
      <c r="L1076" s="4">
        <v>5.7675000000000001</v>
      </c>
      <c r="M1076" s="4">
        <v>32</v>
      </c>
    </row>
    <row r="1077" spans="1:13" x14ac:dyDescent="0.2">
      <c r="A1077" s="3">
        <v>37865</v>
      </c>
      <c r="B1077" t="s">
        <v>8628</v>
      </c>
      <c r="C1077" t="s">
        <v>3921</v>
      </c>
      <c r="D1077" t="s">
        <v>8629</v>
      </c>
      <c r="E1077" t="s">
        <v>3920</v>
      </c>
      <c r="F1077" s="4">
        <v>6.0946875</v>
      </c>
      <c r="G1077" s="4">
        <v>6.0250000000000004</v>
      </c>
      <c r="H1077" s="4">
        <v>1.2301061700179099</v>
      </c>
      <c r="I1077" s="4">
        <v>9.5</v>
      </c>
      <c r="J1077" s="4">
        <v>3.5</v>
      </c>
      <c r="K1077" s="4">
        <v>5.4649999999999999</v>
      </c>
      <c r="L1077" s="4">
        <v>6.6775000000000002</v>
      </c>
      <c r="M1077" s="4">
        <v>32</v>
      </c>
    </row>
    <row r="1078" spans="1:13" x14ac:dyDescent="0.2">
      <c r="A1078" s="3">
        <v>37865</v>
      </c>
      <c r="B1078" t="s">
        <v>8700</v>
      </c>
      <c r="C1078" t="s">
        <v>3081</v>
      </c>
      <c r="D1078" t="s">
        <v>8701</v>
      </c>
      <c r="E1078" t="s">
        <v>3080</v>
      </c>
      <c r="F1078" s="4">
        <v>4.0084687499999996</v>
      </c>
      <c r="G1078" s="4">
        <v>3.99</v>
      </c>
      <c r="H1078" s="4">
        <v>0.402113207007678</v>
      </c>
      <c r="I1078" s="4">
        <v>5.08</v>
      </c>
      <c r="J1078" s="4">
        <v>3.2</v>
      </c>
      <c r="K1078" s="4">
        <v>3.8475000000000001</v>
      </c>
      <c r="L1078" s="4">
        <v>4.2249999999999996</v>
      </c>
      <c r="M1078" s="4">
        <v>32</v>
      </c>
    </row>
    <row r="1079" spans="1:13" x14ac:dyDescent="0.2">
      <c r="A1079" s="3">
        <v>37865</v>
      </c>
      <c r="B1079" t="s">
        <v>8494</v>
      </c>
      <c r="C1079" t="s">
        <v>3072</v>
      </c>
      <c r="D1079" t="s">
        <v>8495</v>
      </c>
      <c r="E1079" t="s">
        <v>3071</v>
      </c>
      <c r="F1079" s="4">
        <v>3.7797499999999999</v>
      </c>
      <c r="G1079" s="4">
        <v>3.8</v>
      </c>
      <c r="H1079" s="4">
        <v>0.27939000374664202</v>
      </c>
      <c r="I1079" s="4">
        <v>4.7</v>
      </c>
      <c r="J1079" s="4">
        <v>3.2</v>
      </c>
      <c r="K1079" s="4">
        <v>3.6974999999999998</v>
      </c>
      <c r="L1079" s="4">
        <v>3.89</v>
      </c>
      <c r="M1079" s="4">
        <v>32</v>
      </c>
    </row>
    <row r="1080" spans="1:13" x14ac:dyDescent="0.2">
      <c r="A1080" s="3">
        <v>37865</v>
      </c>
      <c r="B1080" t="s">
        <v>8568</v>
      </c>
      <c r="C1080" t="s">
        <v>3075</v>
      </c>
      <c r="D1080" t="s">
        <v>8569</v>
      </c>
      <c r="E1080" t="s">
        <v>3074</v>
      </c>
      <c r="F1080" s="4">
        <v>3.6720000000000002</v>
      </c>
      <c r="G1080" s="4">
        <v>3.7</v>
      </c>
      <c r="H1080" s="4">
        <v>0.426429361090439</v>
      </c>
      <c r="I1080" s="4">
        <v>4.5999999999999996</v>
      </c>
      <c r="J1080" s="4">
        <v>2.5099999999999998</v>
      </c>
      <c r="K1080" s="4">
        <v>3.5</v>
      </c>
      <c r="L1080" s="4">
        <v>3.9</v>
      </c>
      <c r="M1080" s="4">
        <v>33</v>
      </c>
    </row>
    <row r="1081" spans="1:13" x14ac:dyDescent="0.2">
      <c r="A1081" s="3">
        <v>37865</v>
      </c>
      <c r="B1081" t="s">
        <v>8692</v>
      </c>
      <c r="C1081" t="s">
        <v>3078</v>
      </c>
      <c r="D1081" t="s">
        <v>8693</v>
      </c>
      <c r="E1081" t="s">
        <v>3077</v>
      </c>
      <c r="F1081" s="4">
        <v>3.3511935483871</v>
      </c>
      <c r="G1081" s="4">
        <v>3.5</v>
      </c>
      <c r="H1081" s="4">
        <v>0.52620543639373596</v>
      </c>
      <c r="I1081" s="4">
        <v>4.3099999999999996</v>
      </c>
      <c r="J1081" s="4">
        <v>1.87</v>
      </c>
      <c r="K1081" s="4">
        <v>3.13</v>
      </c>
      <c r="L1081" s="4">
        <v>3.605</v>
      </c>
      <c r="M1081" s="4">
        <v>31</v>
      </c>
    </row>
    <row r="1082" spans="1:13" x14ac:dyDescent="0.2">
      <c r="A1082" s="3">
        <v>37865</v>
      </c>
      <c r="B1082" t="s">
        <v>8658</v>
      </c>
      <c r="C1082" t="s">
        <v>3126</v>
      </c>
      <c r="D1082" t="s">
        <v>8659</v>
      </c>
      <c r="E1082" t="s">
        <v>3125</v>
      </c>
      <c r="F1082" s="4">
        <v>0.45309375000000002</v>
      </c>
      <c r="G1082" s="4">
        <v>0.44</v>
      </c>
      <c r="H1082" s="4">
        <v>0.13331441356021201</v>
      </c>
      <c r="I1082" s="4">
        <v>0.78</v>
      </c>
      <c r="J1082" s="4">
        <v>0.2</v>
      </c>
      <c r="K1082" s="4">
        <v>0.36749999999999999</v>
      </c>
      <c r="L1082" s="4">
        <v>0.52175000000000005</v>
      </c>
      <c r="M1082" s="4">
        <v>32</v>
      </c>
    </row>
    <row r="1083" spans="1:13" x14ac:dyDescent="0.2">
      <c r="A1083" s="3">
        <v>37865</v>
      </c>
      <c r="B1083" t="s">
        <v>8668</v>
      </c>
      <c r="C1083" t="s">
        <v>3129</v>
      </c>
      <c r="D1083" t="s">
        <v>8669</v>
      </c>
      <c r="E1083" t="s">
        <v>3128</v>
      </c>
      <c r="F1083" s="4">
        <v>0.27650000000000002</v>
      </c>
      <c r="G1083" s="4">
        <v>0.28999999999999998</v>
      </c>
      <c r="H1083" s="4">
        <v>0.11171276532019001</v>
      </c>
      <c r="I1083" s="4">
        <v>0.65</v>
      </c>
      <c r="J1083" s="4">
        <v>7.0000000000000007E-2</v>
      </c>
      <c r="K1083" s="4">
        <v>0.20749999999999999</v>
      </c>
      <c r="L1083" s="4">
        <v>0.31</v>
      </c>
      <c r="M1083" s="4">
        <v>32</v>
      </c>
    </row>
    <row r="1084" spans="1:13" x14ac:dyDescent="0.2">
      <c r="A1084" s="3">
        <v>37865</v>
      </c>
      <c r="B1084" t="s">
        <v>8676</v>
      </c>
      <c r="C1084" t="s">
        <v>3132</v>
      </c>
      <c r="D1084" t="s">
        <v>8677</v>
      </c>
      <c r="E1084" t="s">
        <v>3131</v>
      </c>
      <c r="F1084" s="4">
        <v>0.33128125000000003</v>
      </c>
      <c r="G1084" s="4">
        <v>0.3</v>
      </c>
      <c r="H1084" s="4">
        <v>0.10908245900649299</v>
      </c>
      <c r="I1084" s="4">
        <v>0.64</v>
      </c>
      <c r="J1084" s="4">
        <v>0.19</v>
      </c>
      <c r="K1084" s="4">
        <v>0.25750000000000001</v>
      </c>
      <c r="L1084" s="4">
        <v>0.39024999999999999</v>
      </c>
      <c r="M1084" s="4">
        <v>32</v>
      </c>
    </row>
    <row r="1085" spans="1:13" x14ac:dyDescent="0.2">
      <c r="A1085" s="3">
        <v>37865</v>
      </c>
      <c r="B1085" t="s">
        <v>8684</v>
      </c>
      <c r="C1085" t="s">
        <v>3135</v>
      </c>
      <c r="D1085" t="s">
        <v>8685</v>
      </c>
      <c r="E1085" t="s">
        <v>3134</v>
      </c>
      <c r="F1085" s="4">
        <v>0.24984375</v>
      </c>
      <c r="G1085" s="4">
        <v>0.25</v>
      </c>
      <c r="H1085" s="4">
        <v>7.8826927352310602E-2</v>
      </c>
      <c r="I1085" s="4">
        <v>0.4</v>
      </c>
      <c r="J1085" s="4">
        <v>7.0000000000000007E-2</v>
      </c>
      <c r="K1085" s="4">
        <v>0.19</v>
      </c>
      <c r="L1085" s="4">
        <v>0.30125000000000002</v>
      </c>
      <c r="M1085" s="4">
        <v>32</v>
      </c>
    </row>
    <row r="1086" spans="1:13" x14ac:dyDescent="0.2">
      <c r="A1086" s="3">
        <v>37865</v>
      </c>
      <c r="B1086" t="s">
        <v>8694</v>
      </c>
      <c r="C1086" t="s">
        <v>3138</v>
      </c>
      <c r="D1086" t="s">
        <v>8695</v>
      </c>
      <c r="E1086" t="s">
        <v>3137</v>
      </c>
      <c r="F1086" s="4">
        <v>9.753125E-2</v>
      </c>
      <c r="G1086" s="4">
        <v>0.15</v>
      </c>
      <c r="H1086" s="4">
        <v>0.17525336210018699</v>
      </c>
      <c r="I1086" s="4">
        <v>0.34</v>
      </c>
      <c r="J1086" s="4">
        <v>-0.51</v>
      </c>
      <c r="K1086" s="4">
        <v>5.8250000000000003E-2</v>
      </c>
      <c r="L1086" s="4">
        <v>0.2</v>
      </c>
      <c r="M1086" s="4">
        <v>32</v>
      </c>
    </row>
    <row r="1087" spans="1:13" x14ac:dyDescent="0.2">
      <c r="A1087" s="3">
        <v>37865</v>
      </c>
      <c r="B1087" t="s">
        <v>8702</v>
      </c>
      <c r="C1087" t="s">
        <v>3141</v>
      </c>
      <c r="D1087" t="s">
        <v>8703</v>
      </c>
      <c r="E1087" t="s">
        <v>3140</v>
      </c>
      <c r="F1087" s="4">
        <v>0.18603125000000001</v>
      </c>
      <c r="G1087" s="4">
        <v>0.2</v>
      </c>
      <c r="H1087" s="4">
        <v>9.5096719652728701E-2</v>
      </c>
      <c r="I1087" s="4">
        <v>0.32</v>
      </c>
      <c r="J1087" s="4">
        <v>-0.2</v>
      </c>
      <c r="K1087" s="4">
        <v>0.14000000000000001</v>
      </c>
      <c r="L1087" s="4">
        <v>0.25</v>
      </c>
      <c r="M1087" s="4">
        <v>32</v>
      </c>
    </row>
    <row r="1088" spans="1:13" x14ac:dyDescent="0.2">
      <c r="A1088" s="3">
        <v>37865</v>
      </c>
      <c r="B1088" t="s">
        <v>8632</v>
      </c>
      <c r="C1088" t="s">
        <v>3114</v>
      </c>
      <c r="D1088" t="s">
        <v>8633</v>
      </c>
      <c r="E1088" t="s">
        <v>3113</v>
      </c>
      <c r="F1088" s="4">
        <v>0.60046875</v>
      </c>
      <c r="G1088" s="4">
        <v>0.61</v>
      </c>
      <c r="H1088" s="4">
        <v>0.108852959233413</v>
      </c>
      <c r="I1088" s="4">
        <v>1.05</v>
      </c>
      <c r="J1088" s="4">
        <v>0.4</v>
      </c>
      <c r="K1088" s="4">
        <v>0.54749999999999999</v>
      </c>
      <c r="L1088" s="4">
        <v>0.64</v>
      </c>
      <c r="M1088" s="4">
        <v>32</v>
      </c>
    </row>
    <row r="1089" spans="1:13" x14ac:dyDescent="0.2">
      <c r="A1089" s="3">
        <v>37865</v>
      </c>
      <c r="B1089" t="s">
        <v>8642</v>
      </c>
      <c r="C1089" t="s">
        <v>3117</v>
      </c>
      <c r="D1089" t="s">
        <v>8643</v>
      </c>
      <c r="E1089" t="s">
        <v>3116</v>
      </c>
      <c r="F1089" s="4">
        <v>0.36987500000000001</v>
      </c>
      <c r="G1089" s="4">
        <v>0.36799999999999999</v>
      </c>
      <c r="H1089" s="4">
        <v>8.4283603425883605E-2</v>
      </c>
      <c r="I1089" s="4">
        <v>0.56000000000000005</v>
      </c>
      <c r="J1089" s="4">
        <v>0.12</v>
      </c>
      <c r="K1089" s="4">
        <v>0.32</v>
      </c>
      <c r="L1089" s="4">
        <v>0.40250000000000002</v>
      </c>
      <c r="M1089" s="4">
        <v>32</v>
      </c>
    </row>
    <row r="1090" spans="1:13" x14ac:dyDescent="0.2">
      <c r="A1090" s="3">
        <v>37865</v>
      </c>
      <c r="B1090" t="s">
        <v>8650</v>
      </c>
      <c r="C1090" t="s">
        <v>3120</v>
      </c>
      <c r="D1090" t="s">
        <v>8651</v>
      </c>
      <c r="E1090" t="s">
        <v>3119</v>
      </c>
      <c r="F1090" s="4">
        <v>0.56468750000000001</v>
      </c>
      <c r="G1090" s="4">
        <v>0.52</v>
      </c>
      <c r="H1090" s="4">
        <v>0.14804063032088999</v>
      </c>
      <c r="I1090" s="4">
        <v>0.83</v>
      </c>
      <c r="J1090" s="4">
        <v>0.27</v>
      </c>
      <c r="K1090" s="4">
        <v>0.47</v>
      </c>
      <c r="L1090" s="4">
        <v>0.69499999999999995</v>
      </c>
      <c r="M1090" s="4">
        <v>32</v>
      </c>
    </row>
    <row r="1091" spans="1:13" x14ac:dyDescent="0.2">
      <c r="A1091" s="3">
        <v>37865</v>
      </c>
      <c r="B1091" t="s">
        <v>8660</v>
      </c>
      <c r="C1091" t="s">
        <v>3123</v>
      </c>
      <c r="D1091" t="s">
        <v>8661</v>
      </c>
      <c r="E1091" t="s">
        <v>3122</v>
      </c>
      <c r="F1091" s="4">
        <v>0.5</v>
      </c>
      <c r="G1091" s="4">
        <v>0.5</v>
      </c>
      <c r="H1091" s="4"/>
      <c r="I1091" s="4">
        <v>0.5</v>
      </c>
      <c r="J1091" s="4">
        <v>0.5</v>
      </c>
      <c r="K1091" s="4">
        <v>0.5</v>
      </c>
      <c r="L1091" s="4">
        <v>0.5</v>
      </c>
      <c r="M1091" s="4">
        <v>1</v>
      </c>
    </row>
    <row r="1092" spans="1:13" x14ac:dyDescent="0.2">
      <c r="A1092" s="3">
        <v>37865</v>
      </c>
      <c r="B1092" t="s">
        <v>8612</v>
      </c>
      <c r="C1092" t="s">
        <v>3087</v>
      </c>
      <c r="D1092" t="s">
        <v>8613</v>
      </c>
      <c r="E1092" t="s">
        <v>3086</v>
      </c>
      <c r="F1092" s="4">
        <v>3.4917600000000002</v>
      </c>
      <c r="G1092" s="4">
        <v>3.5</v>
      </c>
      <c r="H1092" s="4">
        <v>0.201388778237518</v>
      </c>
      <c r="I1092" s="4">
        <v>3.85</v>
      </c>
      <c r="J1092" s="4">
        <v>3</v>
      </c>
      <c r="K1092" s="4">
        <v>3.39</v>
      </c>
      <c r="L1092" s="4">
        <v>3.6</v>
      </c>
      <c r="M1092" s="4">
        <v>25</v>
      </c>
    </row>
    <row r="1093" spans="1:13" x14ac:dyDescent="0.2">
      <c r="A1093" s="3">
        <v>37865</v>
      </c>
      <c r="B1093" t="s">
        <v>8704</v>
      </c>
      <c r="C1093" t="s">
        <v>3153</v>
      </c>
      <c r="D1093" t="s">
        <v>8705</v>
      </c>
      <c r="E1093" t="s">
        <v>3152</v>
      </c>
      <c r="F1093" s="4">
        <v>0.215652173913043</v>
      </c>
      <c r="G1093" s="4">
        <v>0.18</v>
      </c>
      <c r="H1093" s="4">
        <v>0.105607596444941</v>
      </c>
      <c r="I1093" s="4">
        <v>0.55000000000000004</v>
      </c>
      <c r="J1093" s="4">
        <v>0.12</v>
      </c>
      <c r="K1093" s="4">
        <v>0.155</v>
      </c>
      <c r="L1093" s="4">
        <v>0.21</v>
      </c>
      <c r="M1093" s="4">
        <v>23</v>
      </c>
    </row>
    <row r="1094" spans="1:13" x14ac:dyDescent="0.2">
      <c r="A1094" s="3">
        <v>37865</v>
      </c>
      <c r="B1094" t="s">
        <v>10043</v>
      </c>
      <c r="C1094" t="s">
        <v>4324</v>
      </c>
      <c r="D1094" t="s">
        <v>10044</v>
      </c>
      <c r="E1094" t="s">
        <v>4323</v>
      </c>
      <c r="F1094" s="4">
        <v>2.5742424242424198</v>
      </c>
      <c r="G1094" s="4">
        <v>2.6</v>
      </c>
      <c r="H1094" s="4">
        <v>0.235226357778926</v>
      </c>
      <c r="I1094" s="4">
        <v>3</v>
      </c>
      <c r="J1094" s="4">
        <v>2</v>
      </c>
      <c r="K1094" s="4">
        <v>2.4</v>
      </c>
      <c r="L1094" s="4">
        <v>2.7</v>
      </c>
      <c r="M1094" s="4">
        <v>33</v>
      </c>
    </row>
    <row r="1095" spans="1:13" x14ac:dyDescent="0.2">
      <c r="A1095" s="3">
        <v>37865</v>
      </c>
      <c r="B1095" t="s">
        <v>10053</v>
      </c>
      <c r="C1095" t="s">
        <v>4327</v>
      </c>
      <c r="D1095" t="s">
        <v>10054</v>
      </c>
      <c r="E1095" t="s">
        <v>4326</v>
      </c>
      <c r="F1095" s="4">
        <v>3.5406249999999999</v>
      </c>
      <c r="G1095" s="4">
        <v>3.6</v>
      </c>
      <c r="H1095" s="4">
        <v>0.39008632212585598</v>
      </c>
      <c r="I1095" s="4">
        <v>4.4000000000000004</v>
      </c>
      <c r="J1095" s="4">
        <v>2.6</v>
      </c>
      <c r="K1095" s="4">
        <v>3.3</v>
      </c>
      <c r="L1095" s="4">
        <v>3.8</v>
      </c>
      <c r="M1095" s="4">
        <v>32</v>
      </c>
    </row>
    <row r="1096" spans="1:13" x14ac:dyDescent="0.2">
      <c r="A1096" s="3">
        <v>37865</v>
      </c>
      <c r="B1096" t="s">
        <v>8688</v>
      </c>
      <c r="C1096" t="s">
        <v>3939</v>
      </c>
      <c r="D1096" t="s">
        <v>8689</v>
      </c>
      <c r="E1096" t="s">
        <v>3947</v>
      </c>
      <c r="F1096" s="4">
        <v>10.904181818181801</v>
      </c>
      <c r="G1096" s="4">
        <v>10.9</v>
      </c>
      <c r="H1096" s="4">
        <v>9.8556600028059702E-2</v>
      </c>
      <c r="I1096" s="4">
        <v>11.1</v>
      </c>
      <c r="J1096" s="4">
        <v>10.75</v>
      </c>
      <c r="K1096" s="4">
        <v>10.83</v>
      </c>
      <c r="L1096" s="4">
        <v>10.98</v>
      </c>
      <c r="M1096" s="4">
        <v>33</v>
      </c>
    </row>
    <row r="1097" spans="1:13" x14ac:dyDescent="0.2">
      <c r="A1097" s="3">
        <v>37865</v>
      </c>
      <c r="B1097" t="s">
        <v>8698</v>
      </c>
      <c r="C1097" t="s">
        <v>3942</v>
      </c>
      <c r="D1097" t="s">
        <v>8699</v>
      </c>
      <c r="E1097" t="s">
        <v>3949</v>
      </c>
      <c r="F1097" s="4">
        <v>10.9091212121212</v>
      </c>
      <c r="G1097" s="4">
        <v>10.9</v>
      </c>
      <c r="H1097" s="4">
        <v>0.12545909631622901</v>
      </c>
      <c r="I1097" s="4">
        <v>11.18</v>
      </c>
      <c r="J1097" s="4">
        <v>10.65</v>
      </c>
      <c r="K1097" s="4">
        <v>10.83</v>
      </c>
      <c r="L1097" s="4">
        <v>11</v>
      </c>
      <c r="M1097" s="4">
        <v>33</v>
      </c>
    </row>
    <row r="1098" spans="1:13" x14ac:dyDescent="0.2">
      <c r="A1098" s="3">
        <v>37865</v>
      </c>
      <c r="B1098" t="s">
        <v>8706</v>
      </c>
      <c r="C1098" t="s">
        <v>3952</v>
      </c>
      <c r="D1098" t="s">
        <v>8707</v>
      </c>
      <c r="E1098" t="s">
        <v>3951</v>
      </c>
      <c r="F1098" s="4">
        <v>10.882212121212101</v>
      </c>
      <c r="G1098" s="4">
        <v>10.87</v>
      </c>
      <c r="H1098" s="4">
        <v>0.14948322597697999</v>
      </c>
      <c r="I1098" s="4">
        <v>11.21</v>
      </c>
      <c r="J1098" s="4">
        <v>10.5</v>
      </c>
      <c r="K1098" s="4">
        <v>10.8</v>
      </c>
      <c r="L1098" s="4">
        <v>10.98</v>
      </c>
      <c r="M1098" s="4">
        <v>33</v>
      </c>
    </row>
    <row r="1099" spans="1:13" x14ac:dyDescent="0.2">
      <c r="A1099" s="3">
        <v>37865</v>
      </c>
      <c r="B1099" t="s">
        <v>8512</v>
      </c>
      <c r="C1099" t="s">
        <v>3936</v>
      </c>
      <c r="D1099" t="s">
        <v>8513</v>
      </c>
      <c r="E1099" t="s">
        <v>3935</v>
      </c>
      <c r="F1099" s="4">
        <v>10.882212121212101</v>
      </c>
      <c r="G1099" s="4">
        <v>10.87</v>
      </c>
      <c r="H1099" s="4">
        <v>0.14948322597697999</v>
      </c>
      <c r="I1099" s="4">
        <v>11.21</v>
      </c>
      <c r="J1099" s="4">
        <v>10.5</v>
      </c>
      <c r="K1099" s="4">
        <v>10.8</v>
      </c>
      <c r="L1099" s="4">
        <v>10.98</v>
      </c>
      <c r="M1099" s="4">
        <v>33</v>
      </c>
    </row>
    <row r="1100" spans="1:13" x14ac:dyDescent="0.2">
      <c r="A1100" s="3">
        <v>37865</v>
      </c>
      <c r="B1100" t="s">
        <v>8638</v>
      </c>
      <c r="C1100" t="s">
        <v>3939</v>
      </c>
      <c r="D1100" t="s">
        <v>8639</v>
      </c>
      <c r="E1100" t="s">
        <v>3938</v>
      </c>
      <c r="F1100" s="4">
        <v>11.1875757575758</v>
      </c>
      <c r="G1100" s="4">
        <v>11.17</v>
      </c>
      <c r="H1100" s="4">
        <v>0.234633628011714</v>
      </c>
      <c r="I1100" s="4">
        <v>11.8</v>
      </c>
      <c r="J1100" s="4">
        <v>10.75</v>
      </c>
      <c r="K1100" s="4">
        <v>11.05</v>
      </c>
      <c r="L1100" s="4">
        <v>11.28</v>
      </c>
      <c r="M1100" s="4">
        <v>33</v>
      </c>
    </row>
    <row r="1101" spans="1:13" x14ac:dyDescent="0.2">
      <c r="A1101" s="3">
        <v>37865</v>
      </c>
      <c r="B1101" t="s">
        <v>10035</v>
      </c>
      <c r="C1101" t="s">
        <v>3579</v>
      </c>
      <c r="D1101" t="s">
        <v>10036</v>
      </c>
      <c r="E1101" t="s">
        <v>3578</v>
      </c>
      <c r="F1101" s="4">
        <v>1.6</v>
      </c>
      <c r="G1101" s="4">
        <v>1.6</v>
      </c>
      <c r="H1101" s="4"/>
      <c r="I1101" s="4">
        <v>1.6</v>
      </c>
      <c r="J1101" s="4">
        <v>1.6</v>
      </c>
      <c r="K1101" s="4">
        <v>1.6</v>
      </c>
      <c r="L1101" s="4">
        <v>1.6</v>
      </c>
      <c r="M1101" s="4">
        <v>1</v>
      </c>
    </row>
    <row r="1102" spans="1:13" x14ac:dyDescent="0.2">
      <c r="A1102" s="3">
        <v>37865</v>
      </c>
      <c r="B1102" t="s">
        <v>10047</v>
      </c>
      <c r="C1102" t="s">
        <v>3582</v>
      </c>
      <c r="D1102" t="s">
        <v>10048</v>
      </c>
      <c r="E1102" t="s">
        <v>3581</v>
      </c>
      <c r="F1102" s="4">
        <v>3.3915151515151498</v>
      </c>
      <c r="G1102" s="4">
        <v>3.5</v>
      </c>
      <c r="H1102" s="4">
        <v>0.73863523309936796</v>
      </c>
      <c r="I1102" s="4">
        <v>4.5</v>
      </c>
      <c r="J1102" s="4">
        <v>1.5</v>
      </c>
      <c r="K1102" s="4">
        <v>3.2</v>
      </c>
      <c r="L1102" s="4">
        <v>3.93</v>
      </c>
      <c r="M1102" s="4">
        <v>33</v>
      </c>
    </row>
    <row r="1103" spans="1:13" x14ac:dyDescent="0.2">
      <c r="A1103" s="3">
        <v>37865</v>
      </c>
      <c r="B1103" t="s">
        <v>10051</v>
      </c>
      <c r="C1103" t="s">
        <v>3594</v>
      </c>
      <c r="D1103" t="s">
        <v>10052</v>
      </c>
      <c r="E1103" t="s">
        <v>3593</v>
      </c>
      <c r="F1103" s="4">
        <v>1.4663636363636401</v>
      </c>
      <c r="G1103" s="4">
        <v>1.43</v>
      </c>
      <c r="H1103" s="4">
        <v>0.38051624621869101</v>
      </c>
      <c r="I1103" s="4">
        <v>2.4</v>
      </c>
      <c r="J1103" s="4">
        <v>0.7</v>
      </c>
      <c r="K1103" s="4">
        <v>1.2</v>
      </c>
      <c r="L1103" s="4">
        <v>1.7</v>
      </c>
      <c r="M1103" s="4">
        <v>33</v>
      </c>
    </row>
    <row r="1104" spans="1:13" x14ac:dyDescent="0.2">
      <c r="A1104" s="3">
        <v>37865</v>
      </c>
      <c r="B1104" t="s">
        <v>10055</v>
      </c>
      <c r="C1104" t="s">
        <v>3597</v>
      </c>
      <c r="D1104" t="s">
        <v>10056</v>
      </c>
      <c r="E1104" t="s">
        <v>3596</v>
      </c>
      <c r="F1104" s="4">
        <v>2.54484848484848</v>
      </c>
      <c r="G1104" s="4">
        <v>2.5</v>
      </c>
      <c r="H1104" s="4">
        <v>0.49961310789025298</v>
      </c>
      <c r="I1104" s="4">
        <v>3.75</v>
      </c>
      <c r="J1104" s="4">
        <v>1.5</v>
      </c>
      <c r="K1104" s="4">
        <v>2.2000000000000002</v>
      </c>
      <c r="L1104" s="4">
        <v>2.83</v>
      </c>
      <c r="M1104" s="4">
        <v>33</v>
      </c>
    </row>
    <row r="1105" spans="1:13" x14ac:dyDescent="0.2">
      <c r="A1105" s="3">
        <v>37895</v>
      </c>
      <c r="B1105" t="s">
        <v>8502</v>
      </c>
      <c r="C1105" t="s">
        <v>3918</v>
      </c>
      <c r="D1105" t="s">
        <v>8503</v>
      </c>
      <c r="E1105" t="s">
        <v>3917</v>
      </c>
      <c r="F1105" s="4">
        <v>5.41</v>
      </c>
      <c r="G1105" s="4">
        <v>5.31</v>
      </c>
      <c r="H1105" s="4">
        <v>0.71570012342227995</v>
      </c>
      <c r="I1105" s="4">
        <v>8.01</v>
      </c>
      <c r="J1105" s="4">
        <v>4.3</v>
      </c>
      <c r="K1105" s="4">
        <v>4.9749999999999996</v>
      </c>
      <c r="L1105" s="4">
        <v>5.6</v>
      </c>
      <c r="M1105" s="4">
        <v>31</v>
      </c>
    </row>
    <row r="1106" spans="1:13" x14ac:dyDescent="0.2">
      <c r="A1106" s="3">
        <v>37895</v>
      </c>
      <c r="B1106" t="s">
        <v>8628</v>
      </c>
      <c r="C1106" t="s">
        <v>3921</v>
      </c>
      <c r="D1106" t="s">
        <v>8629</v>
      </c>
      <c r="E1106" t="s">
        <v>3920</v>
      </c>
      <c r="F1106" s="4">
        <v>6.2583870967741904</v>
      </c>
      <c r="G1106" s="4">
        <v>6.1</v>
      </c>
      <c r="H1106" s="4">
        <v>1.1796640673632299</v>
      </c>
      <c r="I1106" s="4">
        <v>9.5</v>
      </c>
      <c r="J1106" s="4">
        <v>3.5</v>
      </c>
      <c r="K1106" s="4">
        <v>5.5549999999999997</v>
      </c>
      <c r="L1106" s="4">
        <v>7</v>
      </c>
      <c r="M1106" s="4">
        <v>31</v>
      </c>
    </row>
    <row r="1107" spans="1:13" x14ac:dyDescent="0.2">
      <c r="A1107" s="3">
        <v>37895</v>
      </c>
      <c r="B1107" t="s">
        <v>8708</v>
      </c>
      <c r="C1107" t="s">
        <v>3081</v>
      </c>
      <c r="D1107" t="s">
        <v>8709</v>
      </c>
      <c r="E1107" t="s">
        <v>3080</v>
      </c>
      <c r="F1107" s="4">
        <v>3.8915937500000002</v>
      </c>
      <c r="G1107" s="4">
        <v>3.91</v>
      </c>
      <c r="H1107" s="4">
        <v>0.35086803505619302</v>
      </c>
      <c r="I1107" s="4">
        <v>4.63</v>
      </c>
      <c r="J1107" s="4">
        <v>3</v>
      </c>
      <c r="K1107" s="4">
        <v>3.7549999999999999</v>
      </c>
      <c r="L1107" s="4">
        <v>4.03</v>
      </c>
      <c r="M1107" s="4">
        <v>32</v>
      </c>
    </row>
    <row r="1108" spans="1:13" x14ac:dyDescent="0.2">
      <c r="A1108" s="3">
        <v>37895</v>
      </c>
      <c r="B1108" t="s">
        <v>8494</v>
      </c>
      <c r="C1108" t="s">
        <v>3072</v>
      </c>
      <c r="D1108" t="s">
        <v>8495</v>
      </c>
      <c r="E1108" t="s">
        <v>3071</v>
      </c>
      <c r="F1108" s="4">
        <v>3.78245161290323</v>
      </c>
      <c r="G1108" s="4">
        <v>3.79</v>
      </c>
      <c r="H1108" s="4">
        <v>0.24547027501100499</v>
      </c>
      <c r="I1108" s="4">
        <v>4.7</v>
      </c>
      <c r="J1108" s="4">
        <v>3.3</v>
      </c>
      <c r="K1108" s="4">
        <v>3.653</v>
      </c>
      <c r="L1108" s="4">
        <v>3.8250000000000002</v>
      </c>
      <c r="M1108" s="4">
        <v>31</v>
      </c>
    </row>
    <row r="1109" spans="1:13" x14ac:dyDescent="0.2">
      <c r="A1109" s="3">
        <v>37895</v>
      </c>
      <c r="B1109" t="s">
        <v>8568</v>
      </c>
      <c r="C1109" t="s">
        <v>3075</v>
      </c>
      <c r="D1109" t="s">
        <v>8569</v>
      </c>
      <c r="E1109" t="s">
        <v>3074</v>
      </c>
      <c r="F1109" s="4">
        <v>3.7054999999999998</v>
      </c>
      <c r="G1109" s="4">
        <v>3.71</v>
      </c>
      <c r="H1109" s="4">
        <v>0.30678604502055601</v>
      </c>
      <c r="I1109" s="4">
        <v>4.4000000000000004</v>
      </c>
      <c r="J1109" s="4">
        <v>2.94</v>
      </c>
      <c r="K1109" s="4">
        <v>3.585</v>
      </c>
      <c r="L1109" s="4">
        <v>3.8624999999999998</v>
      </c>
      <c r="M1109" s="4">
        <v>32</v>
      </c>
    </row>
    <row r="1110" spans="1:13" x14ac:dyDescent="0.2">
      <c r="A1110" s="3">
        <v>37895</v>
      </c>
      <c r="B1110" t="s">
        <v>8692</v>
      </c>
      <c r="C1110" t="s">
        <v>3078</v>
      </c>
      <c r="D1110" t="s">
        <v>8693</v>
      </c>
      <c r="E1110" t="s">
        <v>3077</v>
      </c>
      <c r="F1110" s="4">
        <v>3.4376000000000002</v>
      </c>
      <c r="G1110" s="4">
        <v>3.5</v>
      </c>
      <c r="H1110" s="4">
        <v>0.485737661564418</v>
      </c>
      <c r="I1110" s="4">
        <v>4.59</v>
      </c>
      <c r="J1110" s="4">
        <v>1.9</v>
      </c>
      <c r="K1110" s="4">
        <v>3.2025000000000001</v>
      </c>
      <c r="L1110" s="4">
        <v>3.645</v>
      </c>
      <c r="M1110" s="4">
        <v>30</v>
      </c>
    </row>
    <row r="1111" spans="1:13" x14ac:dyDescent="0.2">
      <c r="A1111" s="3">
        <v>37895</v>
      </c>
      <c r="B1111" t="s">
        <v>8658</v>
      </c>
      <c r="C1111" t="s">
        <v>3123</v>
      </c>
      <c r="D1111" t="s">
        <v>8659</v>
      </c>
      <c r="E1111" t="s">
        <v>3122</v>
      </c>
      <c r="F1111" s="4">
        <v>0.44325806451612898</v>
      </c>
      <c r="G1111" s="4">
        <v>0.44</v>
      </c>
      <c r="H1111" s="4">
        <v>0.15736072524445999</v>
      </c>
      <c r="I1111" s="4">
        <v>1.1000000000000001</v>
      </c>
      <c r="J1111" s="4">
        <v>0.2</v>
      </c>
      <c r="K1111" s="4">
        <v>0.35</v>
      </c>
      <c r="L1111" s="4">
        <v>0.5</v>
      </c>
      <c r="M1111" s="4">
        <v>31</v>
      </c>
    </row>
    <row r="1112" spans="1:13" x14ac:dyDescent="0.2">
      <c r="A1112" s="3">
        <v>37895</v>
      </c>
      <c r="B1112" t="s">
        <v>8668</v>
      </c>
      <c r="C1112" t="s">
        <v>3126</v>
      </c>
      <c r="D1112" t="s">
        <v>8669</v>
      </c>
      <c r="E1112" t="s">
        <v>3125</v>
      </c>
      <c r="F1112" s="4">
        <v>0.26122580645161297</v>
      </c>
      <c r="G1112" s="4">
        <v>0.28999999999999998</v>
      </c>
      <c r="H1112" s="4">
        <v>9.3530283750743695E-2</v>
      </c>
      <c r="I1112" s="4">
        <v>0.46</v>
      </c>
      <c r="J1112" s="4">
        <v>0.06</v>
      </c>
      <c r="K1112" s="4">
        <v>0.20499999999999999</v>
      </c>
      <c r="L1112" s="4">
        <v>0.315</v>
      </c>
      <c r="M1112" s="4">
        <v>31</v>
      </c>
    </row>
    <row r="1113" spans="1:13" x14ac:dyDescent="0.2">
      <c r="A1113" s="3">
        <v>37895</v>
      </c>
      <c r="B1113" t="s">
        <v>8676</v>
      </c>
      <c r="C1113" t="s">
        <v>3129</v>
      </c>
      <c r="D1113" t="s">
        <v>8677</v>
      </c>
      <c r="E1113" t="s">
        <v>3128</v>
      </c>
      <c r="F1113" s="4">
        <v>0.33970967741935498</v>
      </c>
      <c r="G1113" s="4">
        <v>0.3</v>
      </c>
      <c r="H1113" s="4">
        <v>0.109513832778752</v>
      </c>
      <c r="I1113" s="4">
        <v>0.64</v>
      </c>
      <c r="J1113" s="4">
        <v>0.19</v>
      </c>
      <c r="K1113" s="4">
        <v>0.26500000000000001</v>
      </c>
      <c r="L1113" s="4">
        <v>0.39550000000000002</v>
      </c>
      <c r="M1113" s="4">
        <v>31</v>
      </c>
    </row>
    <row r="1114" spans="1:13" x14ac:dyDescent="0.2">
      <c r="A1114" s="3">
        <v>37895</v>
      </c>
      <c r="B1114" t="s">
        <v>8684</v>
      </c>
      <c r="C1114" t="s">
        <v>3132</v>
      </c>
      <c r="D1114" t="s">
        <v>8685</v>
      </c>
      <c r="E1114" t="s">
        <v>3131</v>
      </c>
      <c r="F1114" s="4">
        <v>0.25112903225806399</v>
      </c>
      <c r="G1114" s="4">
        <v>0.25</v>
      </c>
      <c r="H1114" s="4">
        <v>8.5593123530450302E-2</v>
      </c>
      <c r="I1114" s="4">
        <v>0.49</v>
      </c>
      <c r="J1114" s="4">
        <v>0.08</v>
      </c>
      <c r="K1114" s="4">
        <v>0.19500000000000001</v>
      </c>
      <c r="L1114" s="4">
        <v>0.3</v>
      </c>
      <c r="M1114" s="4">
        <v>31</v>
      </c>
    </row>
    <row r="1115" spans="1:13" x14ac:dyDescent="0.2">
      <c r="A1115" s="3">
        <v>37895</v>
      </c>
      <c r="B1115" t="s">
        <v>8694</v>
      </c>
      <c r="C1115" t="s">
        <v>3135</v>
      </c>
      <c r="D1115" t="s">
        <v>8695</v>
      </c>
      <c r="E1115" t="s">
        <v>3134</v>
      </c>
      <c r="F1115" s="4">
        <v>7.3903225806451603E-2</v>
      </c>
      <c r="G1115" s="4">
        <v>0.15</v>
      </c>
      <c r="H1115" s="4">
        <v>0.17075408337503201</v>
      </c>
      <c r="I1115" s="4">
        <v>0.25</v>
      </c>
      <c r="J1115" s="4">
        <v>-0.48</v>
      </c>
      <c r="K1115" s="4">
        <v>1.4999999999999999E-2</v>
      </c>
      <c r="L1115" s="4">
        <v>0.19500000000000001</v>
      </c>
      <c r="M1115" s="4">
        <v>31</v>
      </c>
    </row>
    <row r="1116" spans="1:13" x14ac:dyDescent="0.2">
      <c r="A1116" s="3">
        <v>37895</v>
      </c>
      <c r="B1116" t="s">
        <v>8702</v>
      </c>
      <c r="C1116" t="s">
        <v>3138</v>
      </c>
      <c r="D1116" t="s">
        <v>8703</v>
      </c>
      <c r="E1116" t="s">
        <v>3137</v>
      </c>
      <c r="F1116" s="4">
        <v>0.17816129032258099</v>
      </c>
      <c r="G1116" s="4">
        <v>0.2</v>
      </c>
      <c r="H1116" s="4">
        <v>9.6004200176934507E-2</v>
      </c>
      <c r="I1116" s="4">
        <v>0.32</v>
      </c>
      <c r="J1116" s="4">
        <v>-0.2</v>
      </c>
      <c r="K1116" s="4">
        <v>0.14000000000000001</v>
      </c>
      <c r="L1116" s="4">
        <v>0.24</v>
      </c>
      <c r="M1116" s="4">
        <v>31</v>
      </c>
    </row>
    <row r="1117" spans="1:13" x14ac:dyDescent="0.2">
      <c r="A1117" s="3">
        <v>37895</v>
      </c>
      <c r="B1117" t="s">
        <v>8710</v>
      </c>
      <c r="C1117" t="s">
        <v>3141</v>
      </c>
      <c r="D1117" t="s">
        <v>8711</v>
      </c>
      <c r="E1117" t="s">
        <v>3140</v>
      </c>
      <c r="F1117" s="4">
        <v>0.16451612903225801</v>
      </c>
      <c r="G1117" s="4">
        <v>0.17</v>
      </c>
      <c r="H1117" s="4">
        <v>7.4781401862469302E-2</v>
      </c>
      <c r="I1117" s="4">
        <v>0.34</v>
      </c>
      <c r="J1117" s="4">
        <v>-0.03</v>
      </c>
      <c r="K1117" s="4">
        <v>0.115</v>
      </c>
      <c r="L1117" s="4">
        <v>0.215</v>
      </c>
      <c r="M1117" s="4">
        <v>31</v>
      </c>
    </row>
    <row r="1118" spans="1:13" x14ac:dyDescent="0.2">
      <c r="A1118" s="3">
        <v>37895</v>
      </c>
      <c r="B1118" t="s">
        <v>8642</v>
      </c>
      <c r="C1118" t="s">
        <v>3114</v>
      </c>
      <c r="D1118" t="s">
        <v>8643</v>
      </c>
      <c r="E1118" t="s">
        <v>3113</v>
      </c>
      <c r="F1118" s="4">
        <v>0.38206451612903197</v>
      </c>
      <c r="G1118" s="4">
        <v>0.38</v>
      </c>
      <c r="H1118" s="4">
        <v>3.9700491587108401E-2</v>
      </c>
      <c r="I1118" s="4">
        <v>0.48</v>
      </c>
      <c r="J1118" s="4">
        <v>0.28999999999999998</v>
      </c>
      <c r="K1118" s="4">
        <v>0.35499999999999998</v>
      </c>
      <c r="L1118" s="4">
        <v>0.4</v>
      </c>
      <c r="M1118" s="4">
        <v>31</v>
      </c>
    </row>
    <row r="1119" spans="1:13" x14ac:dyDescent="0.2">
      <c r="A1119" s="3">
        <v>37895</v>
      </c>
      <c r="B1119" t="s">
        <v>8650</v>
      </c>
      <c r="C1119" t="s">
        <v>3117</v>
      </c>
      <c r="D1119" t="s">
        <v>8651</v>
      </c>
      <c r="E1119" t="s">
        <v>3116</v>
      </c>
      <c r="F1119" s="4">
        <v>0.57558064516129004</v>
      </c>
      <c r="G1119" s="4">
        <v>0.55000000000000004</v>
      </c>
      <c r="H1119" s="4">
        <v>0.150886662585653</v>
      </c>
      <c r="I1119" s="4">
        <v>0.91</v>
      </c>
      <c r="J1119" s="4">
        <v>0.23</v>
      </c>
      <c r="K1119" s="4">
        <v>0.48149999999999998</v>
      </c>
      <c r="L1119" s="4">
        <v>0.7</v>
      </c>
      <c r="M1119" s="4">
        <v>31</v>
      </c>
    </row>
    <row r="1120" spans="1:13" x14ac:dyDescent="0.2">
      <c r="A1120" s="3">
        <v>37895</v>
      </c>
      <c r="B1120" t="s">
        <v>8660</v>
      </c>
      <c r="C1120" t="s">
        <v>3120</v>
      </c>
      <c r="D1120" t="s">
        <v>8661</v>
      </c>
      <c r="E1120" t="s">
        <v>3119</v>
      </c>
      <c r="F1120" s="4">
        <v>0.48</v>
      </c>
      <c r="G1120" s="4">
        <v>0.48</v>
      </c>
      <c r="H1120" s="4"/>
      <c r="I1120" s="4">
        <v>0.48</v>
      </c>
      <c r="J1120" s="4">
        <v>0.48</v>
      </c>
      <c r="K1120" s="4">
        <v>0.48</v>
      </c>
      <c r="L1120" s="4">
        <v>0.48</v>
      </c>
      <c r="M1120" s="4">
        <v>1</v>
      </c>
    </row>
    <row r="1121" spans="1:13" x14ac:dyDescent="0.2">
      <c r="A1121" s="3">
        <v>37895</v>
      </c>
      <c r="B1121" t="s">
        <v>8612</v>
      </c>
      <c r="C1121" t="s">
        <v>3087</v>
      </c>
      <c r="D1121" t="s">
        <v>8613</v>
      </c>
      <c r="E1121" t="s">
        <v>3086</v>
      </c>
      <c r="F1121" s="4">
        <v>3.4580000000000002</v>
      </c>
      <c r="G1121" s="4">
        <v>3.5</v>
      </c>
      <c r="H1121" s="4">
        <v>0.152697958947285</v>
      </c>
      <c r="I1121" s="4">
        <v>3.77</v>
      </c>
      <c r="J1121" s="4">
        <v>3</v>
      </c>
      <c r="K1121" s="4">
        <v>3.4</v>
      </c>
      <c r="L1121" s="4">
        <v>3.53</v>
      </c>
      <c r="M1121" s="4">
        <v>25</v>
      </c>
    </row>
    <row r="1122" spans="1:13" x14ac:dyDescent="0.2">
      <c r="A1122" s="3">
        <v>37895</v>
      </c>
      <c r="B1122" t="s">
        <v>8712</v>
      </c>
      <c r="C1122" t="s">
        <v>3153</v>
      </c>
      <c r="D1122" t="s">
        <v>8713</v>
      </c>
      <c r="E1122" t="s">
        <v>3152</v>
      </c>
      <c r="F1122" s="4">
        <v>0.36304347826087002</v>
      </c>
      <c r="G1122" s="4">
        <v>0.22</v>
      </c>
      <c r="H1122" s="4">
        <v>0.680043011892421</v>
      </c>
      <c r="I1122" s="4">
        <v>3.47</v>
      </c>
      <c r="J1122" s="4">
        <v>0.1</v>
      </c>
      <c r="K1122" s="4">
        <v>0.19</v>
      </c>
      <c r="L1122" s="4">
        <v>0.255</v>
      </c>
      <c r="M1122" s="4">
        <v>23</v>
      </c>
    </row>
    <row r="1123" spans="1:13" x14ac:dyDescent="0.2">
      <c r="A1123" s="3">
        <v>37895</v>
      </c>
      <c r="B1123" t="s">
        <v>10043</v>
      </c>
      <c r="C1123" t="s">
        <v>4324</v>
      </c>
      <c r="D1123" t="s">
        <v>10044</v>
      </c>
      <c r="E1123" t="s">
        <v>4323</v>
      </c>
      <c r="F1123" s="4">
        <v>2.7266666666666701</v>
      </c>
      <c r="G1123" s="4">
        <v>2.8</v>
      </c>
      <c r="H1123" s="4">
        <v>0.26772777390390501</v>
      </c>
      <c r="I1123" s="4">
        <v>3.2</v>
      </c>
      <c r="J1123" s="4">
        <v>2</v>
      </c>
      <c r="K1123" s="4">
        <v>2.5249999999999999</v>
      </c>
      <c r="L1123" s="4">
        <v>2.9</v>
      </c>
      <c r="M1123" s="4">
        <v>30</v>
      </c>
    </row>
    <row r="1124" spans="1:13" x14ac:dyDescent="0.2">
      <c r="A1124" s="3">
        <v>37895</v>
      </c>
      <c r="B1124" t="s">
        <v>10053</v>
      </c>
      <c r="C1124" t="s">
        <v>4327</v>
      </c>
      <c r="D1124" t="s">
        <v>10054</v>
      </c>
      <c r="E1124" t="s">
        <v>4326</v>
      </c>
      <c r="F1124" s="4">
        <v>3.5966666666666698</v>
      </c>
      <c r="G1124" s="4">
        <v>3.6</v>
      </c>
      <c r="H1124" s="4">
        <v>0.45370758723283799</v>
      </c>
      <c r="I1124" s="4">
        <v>4.4000000000000004</v>
      </c>
      <c r="J1124" s="4">
        <v>2.4</v>
      </c>
      <c r="K1124" s="4">
        <v>3.5</v>
      </c>
      <c r="L1124" s="4">
        <v>3.875</v>
      </c>
      <c r="M1124" s="4">
        <v>30</v>
      </c>
    </row>
    <row r="1125" spans="1:13" x14ac:dyDescent="0.2">
      <c r="A1125" s="3">
        <v>37895</v>
      </c>
      <c r="B1125" t="s">
        <v>8714</v>
      </c>
      <c r="C1125" t="s">
        <v>3952</v>
      </c>
      <c r="D1125" t="s">
        <v>8715</v>
      </c>
      <c r="E1125" t="s">
        <v>3951</v>
      </c>
      <c r="F1125" s="4">
        <v>11.0355806451613</v>
      </c>
      <c r="G1125" s="4">
        <v>11.04</v>
      </c>
      <c r="H1125" s="4">
        <v>0.15542109985317301</v>
      </c>
      <c r="I1125" s="4">
        <v>11.4</v>
      </c>
      <c r="J1125" s="4">
        <v>10.75</v>
      </c>
      <c r="K1125" s="4">
        <v>10.94</v>
      </c>
      <c r="L1125" s="4">
        <v>11.125</v>
      </c>
      <c r="M1125" s="4">
        <v>31</v>
      </c>
    </row>
    <row r="1126" spans="1:13" x14ac:dyDescent="0.2">
      <c r="A1126" s="3">
        <v>37895</v>
      </c>
      <c r="B1126" t="s">
        <v>8698</v>
      </c>
      <c r="C1126" t="s">
        <v>3939</v>
      </c>
      <c r="D1126" t="s">
        <v>8699</v>
      </c>
      <c r="E1126" t="s">
        <v>3947</v>
      </c>
      <c r="F1126" s="4">
        <v>11.06003125</v>
      </c>
      <c r="G1126" s="4">
        <v>11.085000000000001</v>
      </c>
      <c r="H1126" s="4">
        <v>9.7454864449337195E-2</v>
      </c>
      <c r="I1126" s="4">
        <v>11.27</v>
      </c>
      <c r="J1126" s="4">
        <v>10.85</v>
      </c>
      <c r="K1126" s="4">
        <v>10.9975</v>
      </c>
      <c r="L1126" s="4">
        <v>11.1325</v>
      </c>
      <c r="M1126" s="4">
        <v>32</v>
      </c>
    </row>
    <row r="1127" spans="1:13" x14ac:dyDescent="0.2">
      <c r="A1127" s="3">
        <v>37895</v>
      </c>
      <c r="B1127" t="s">
        <v>8706</v>
      </c>
      <c r="C1127" t="s">
        <v>3942</v>
      </c>
      <c r="D1127" t="s">
        <v>8707</v>
      </c>
      <c r="E1127" t="s">
        <v>3949</v>
      </c>
      <c r="F1127" s="4">
        <v>11.010843749999999</v>
      </c>
      <c r="G1127" s="4">
        <v>11</v>
      </c>
      <c r="H1127" s="4">
        <v>0.1436894297356</v>
      </c>
      <c r="I1127" s="4">
        <v>11.32</v>
      </c>
      <c r="J1127" s="4">
        <v>10.7</v>
      </c>
      <c r="K1127" s="4">
        <v>10.949249999999999</v>
      </c>
      <c r="L1127" s="4">
        <v>11.1</v>
      </c>
      <c r="M1127" s="4">
        <v>32</v>
      </c>
    </row>
    <row r="1128" spans="1:13" x14ac:dyDescent="0.2">
      <c r="A1128" s="3">
        <v>37895</v>
      </c>
      <c r="B1128" t="s">
        <v>8512</v>
      </c>
      <c r="C1128" t="s">
        <v>3936</v>
      </c>
      <c r="D1128" t="s">
        <v>8513</v>
      </c>
      <c r="E1128" t="s">
        <v>3935</v>
      </c>
      <c r="F1128" s="4">
        <v>11.010843749999999</v>
      </c>
      <c r="G1128" s="4">
        <v>11</v>
      </c>
      <c r="H1128" s="4">
        <v>0.1436894297356</v>
      </c>
      <c r="I1128" s="4">
        <v>11.32</v>
      </c>
      <c r="J1128" s="4">
        <v>10.7</v>
      </c>
      <c r="K1128" s="4">
        <v>10.949249999999999</v>
      </c>
      <c r="L1128" s="4">
        <v>11.1</v>
      </c>
      <c r="M1128" s="4">
        <v>32</v>
      </c>
    </row>
    <row r="1129" spans="1:13" x14ac:dyDescent="0.2">
      <c r="A1129" s="3">
        <v>37895</v>
      </c>
      <c r="B1129" t="s">
        <v>8638</v>
      </c>
      <c r="C1129" t="s">
        <v>3939</v>
      </c>
      <c r="D1129" t="s">
        <v>8639</v>
      </c>
      <c r="E1129" t="s">
        <v>3938</v>
      </c>
      <c r="F1129" s="4">
        <v>11.337468749999999</v>
      </c>
      <c r="G1129" s="4">
        <v>11.3</v>
      </c>
      <c r="H1129" s="4">
        <v>0.22456093136420999</v>
      </c>
      <c r="I1129" s="4">
        <v>11.93</v>
      </c>
      <c r="J1129" s="4">
        <v>10.96</v>
      </c>
      <c r="K1129" s="4">
        <v>11.2075</v>
      </c>
      <c r="L1129" s="4">
        <v>11.46</v>
      </c>
      <c r="M1129" s="4">
        <v>32</v>
      </c>
    </row>
    <row r="1130" spans="1:13" x14ac:dyDescent="0.2">
      <c r="A1130" s="3">
        <v>37895</v>
      </c>
      <c r="B1130" t="s">
        <v>10035</v>
      </c>
      <c r="C1130" t="s">
        <v>3579</v>
      </c>
      <c r="D1130" t="s">
        <v>10036</v>
      </c>
      <c r="E1130" t="s">
        <v>3578</v>
      </c>
      <c r="F1130" s="4">
        <v>1.43</v>
      </c>
      <c r="G1130" s="4">
        <v>1.43</v>
      </c>
      <c r="H1130" s="4"/>
      <c r="I1130" s="4">
        <v>1.43</v>
      </c>
      <c r="J1130" s="4">
        <v>1.43</v>
      </c>
      <c r="K1130" s="4">
        <v>1.43</v>
      </c>
      <c r="L1130" s="4">
        <v>1.43</v>
      </c>
      <c r="M1130" s="4">
        <v>1</v>
      </c>
    </row>
    <row r="1131" spans="1:13" x14ac:dyDescent="0.2">
      <c r="A1131" s="3">
        <v>37895</v>
      </c>
      <c r="B1131" t="s">
        <v>10047</v>
      </c>
      <c r="C1131" t="s">
        <v>3582</v>
      </c>
      <c r="D1131" t="s">
        <v>10048</v>
      </c>
      <c r="E1131" t="s">
        <v>3581</v>
      </c>
      <c r="F1131" s="4">
        <v>3.2374999999999998</v>
      </c>
      <c r="G1131" s="4">
        <v>3.4</v>
      </c>
      <c r="H1131" s="4">
        <v>0.55426207845468101</v>
      </c>
      <c r="I1131" s="4">
        <v>4</v>
      </c>
      <c r="J1131" s="4">
        <v>1.5</v>
      </c>
      <c r="K1131" s="4">
        <v>2.8975</v>
      </c>
      <c r="L1131" s="4">
        <v>3.5</v>
      </c>
      <c r="M1131" s="4">
        <v>32</v>
      </c>
    </row>
    <row r="1132" spans="1:13" x14ac:dyDescent="0.2">
      <c r="A1132" s="3">
        <v>37895</v>
      </c>
      <c r="B1132" t="s">
        <v>10051</v>
      </c>
      <c r="C1132" t="s">
        <v>3591</v>
      </c>
      <c r="D1132" t="s">
        <v>10052</v>
      </c>
      <c r="E1132" t="s">
        <v>3590</v>
      </c>
      <c r="F1132" s="4">
        <v>1.0403125</v>
      </c>
      <c r="G1132" s="4">
        <v>0.92</v>
      </c>
      <c r="H1132" s="4">
        <v>0.52260812664199796</v>
      </c>
      <c r="I1132" s="4">
        <v>2.1</v>
      </c>
      <c r="J1132" s="4">
        <v>0.3</v>
      </c>
      <c r="K1132" s="4">
        <v>0.6</v>
      </c>
      <c r="L1132" s="4">
        <v>1.4</v>
      </c>
      <c r="M1132" s="4">
        <v>32</v>
      </c>
    </row>
    <row r="1133" spans="1:13" x14ac:dyDescent="0.2">
      <c r="A1133" s="3">
        <v>37895</v>
      </c>
      <c r="B1133" t="s">
        <v>10055</v>
      </c>
      <c r="C1133" t="s">
        <v>3594</v>
      </c>
      <c r="D1133" t="s">
        <v>10056</v>
      </c>
      <c r="E1133" t="s">
        <v>3593</v>
      </c>
      <c r="F1133" s="4">
        <v>2.276875</v>
      </c>
      <c r="G1133" s="4">
        <v>2.3050000000000002</v>
      </c>
      <c r="H1133" s="4">
        <v>0.56258296879144298</v>
      </c>
      <c r="I1133" s="4">
        <v>3.1</v>
      </c>
      <c r="J1133" s="4">
        <v>1.2</v>
      </c>
      <c r="K1133" s="4">
        <v>1.8674999999999999</v>
      </c>
      <c r="L1133" s="4">
        <v>2.7124999999999999</v>
      </c>
      <c r="M1133" s="4">
        <v>32</v>
      </c>
    </row>
    <row r="1134" spans="1:13" x14ac:dyDescent="0.2">
      <c r="A1134" s="3">
        <v>37926</v>
      </c>
      <c r="B1134" t="s">
        <v>8502</v>
      </c>
      <c r="C1134" t="s">
        <v>3918</v>
      </c>
      <c r="D1134" t="s">
        <v>8503</v>
      </c>
      <c r="E1134" t="s">
        <v>3917</v>
      </c>
      <c r="F1134" s="4">
        <v>5.546875</v>
      </c>
      <c r="G1134" s="4">
        <v>5.48</v>
      </c>
      <c r="H1134" s="4">
        <v>0.65415021210727997</v>
      </c>
      <c r="I1134" s="4">
        <v>8.01</v>
      </c>
      <c r="J1134" s="4">
        <v>4.46</v>
      </c>
      <c r="K1134" s="4">
        <v>5.2374999999999998</v>
      </c>
      <c r="L1134" s="4">
        <v>5.9</v>
      </c>
      <c r="M1134" s="4">
        <v>32</v>
      </c>
    </row>
    <row r="1135" spans="1:13" x14ac:dyDescent="0.2">
      <c r="A1135" s="3">
        <v>37926</v>
      </c>
      <c r="B1135" t="s">
        <v>8628</v>
      </c>
      <c r="C1135" t="s">
        <v>3921</v>
      </c>
      <c r="D1135" t="s">
        <v>8629</v>
      </c>
      <c r="E1135" t="s">
        <v>3920</v>
      </c>
      <c r="F1135" s="4">
        <v>6.4171874999999998</v>
      </c>
      <c r="G1135" s="4">
        <v>6.3</v>
      </c>
      <c r="H1135" s="4">
        <v>1.04603779113561</v>
      </c>
      <c r="I1135" s="4">
        <v>9.5</v>
      </c>
      <c r="J1135" s="4">
        <v>4.7</v>
      </c>
      <c r="K1135" s="4">
        <v>5.6224999999999996</v>
      </c>
      <c r="L1135" s="4">
        <v>7</v>
      </c>
      <c r="M1135" s="4">
        <v>32</v>
      </c>
    </row>
    <row r="1136" spans="1:13" x14ac:dyDescent="0.2">
      <c r="A1136" s="3">
        <v>37926</v>
      </c>
      <c r="B1136" t="s">
        <v>8716</v>
      </c>
      <c r="C1136" t="s">
        <v>3081</v>
      </c>
      <c r="D1136" t="s">
        <v>8717</v>
      </c>
      <c r="E1136" t="s">
        <v>3080</v>
      </c>
      <c r="F1136" s="4">
        <v>3.8187500000000001</v>
      </c>
      <c r="G1136" s="4">
        <v>3.79</v>
      </c>
      <c r="H1136" s="4">
        <v>0.41127457275346901</v>
      </c>
      <c r="I1136" s="4">
        <v>4.6900000000000004</v>
      </c>
      <c r="J1136" s="4">
        <v>2.9</v>
      </c>
      <c r="K1136" s="4">
        <v>3.6375000000000002</v>
      </c>
      <c r="L1136" s="4">
        <v>4.0350000000000001</v>
      </c>
      <c r="M1136" s="4">
        <v>32</v>
      </c>
    </row>
    <row r="1137" spans="1:13" x14ac:dyDescent="0.2">
      <c r="A1137" s="3">
        <v>37926</v>
      </c>
      <c r="B1137" t="s">
        <v>8494</v>
      </c>
      <c r="C1137" t="s">
        <v>3072</v>
      </c>
      <c r="D1137" t="s">
        <v>8495</v>
      </c>
      <c r="E1137" t="s">
        <v>3071</v>
      </c>
      <c r="F1137" s="4">
        <v>3.96</v>
      </c>
      <c r="G1137" s="4">
        <v>3.9750000000000001</v>
      </c>
      <c r="H1137" s="4">
        <v>0.23574179423340899</v>
      </c>
      <c r="I1137" s="4">
        <v>4.7</v>
      </c>
      <c r="J1137" s="4">
        <v>3.3</v>
      </c>
      <c r="K1137" s="4">
        <v>3.8624999999999998</v>
      </c>
      <c r="L1137" s="4">
        <v>4.0425000000000004</v>
      </c>
      <c r="M1137" s="4">
        <v>32</v>
      </c>
    </row>
    <row r="1138" spans="1:13" x14ac:dyDescent="0.2">
      <c r="A1138" s="3">
        <v>37926</v>
      </c>
      <c r="B1138" t="s">
        <v>8568</v>
      </c>
      <c r="C1138" t="s">
        <v>3075</v>
      </c>
      <c r="D1138" t="s">
        <v>8569</v>
      </c>
      <c r="E1138" t="s">
        <v>3074</v>
      </c>
      <c r="F1138" s="4">
        <v>3.8187500000000001</v>
      </c>
      <c r="G1138" s="4">
        <v>3.8</v>
      </c>
      <c r="H1138" s="4">
        <v>0.392878130985235</v>
      </c>
      <c r="I1138" s="4">
        <v>4.74</v>
      </c>
      <c r="J1138" s="4">
        <v>3.1</v>
      </c>
      <c r="K1138" s="4">
        <v>3.5649999999999999</v>
      </c>
      <c r="L1138" s="4">
        <v>4.0025000000000004</v>
      </c>
      <c r="M1138" s="4">
        <v>32</v>
      </c>
    </row>
    <row r="1139" spans="1:13" x14ac:dyDescent="0.2">
      <c r="A1139" s="3">
        <v>37926</v>
      </c>
      <c r="B1139" t="s">
        <v>8692</v>
      </c>
      <c r="C1139" t="s">
        <v>3078</v>
      </c>
      <c r="D1139" t="s">
        <v>8693</v>
      </c>
      <c r="E1139" t="s">
        <v>3077</v>
      </c>
      <c r="F1139" s="4">
        <v>3.48</v>
      </c>
      <c r="G1139" s="4">
        <v>3.5</v>
      </c>
      <c r="H1139" s="4">
        <v>0.47278606860467698</v>
      </c>
      <c r="I1139" s="4">
        <v>4.59</v>
      </c>
      <c r="J1139" s="4">
        <v>2.1</v>
      </c>
      <c r="K1139" s="4">
        <v>3.2149999999999999</v>
      </c>
      <c r="L1139" s="4">
        <v>3.69</v>
      </c>
      <c r="M1139" s="4">
        <v>31</v>
      </c>
    </row>
    <row r="1140" spans="1:13" x14ac:dyDescent="0.2">
      <c r="A1140" s="3">
        <v>37926</v>
      </c>
      <c r="B1140" t="s">
        <v>8658</v>
      </c>
      <c r="C1140" t="s">
        <v>3120</v>
      </c>
      <c r="D1140" t="s">
        <v>8659</v>
      </c>
      <c r="E1140" t="s">
        <v>3119</v>
      </c>
      <c r="F1140" s="4">
        <v>0.473064516129032</v>
      </c>
      <c r="G1140" s="4">
        <v>0.45</v>
      </c>
      <c r="H1140" s="4">
        <v>0.16864497926786301</v>
      </c>
      <c r="I1140" s="4">
        <v>1.08</v>
      </c>
      <c r="J1140" s="4">
        <v>0.2</v>
      </c>
      <c r="K1140" s="4">
        <v>0.39500000000000002</v>
      </c>
      <c r="L1140" s="4">
        <v>0.52</v>
      </c>
      <c r="M1140" s="4">
        <v>31</v>
      </c>
    </row>
    <row r="1141" spans="1:13" x14ac:dyDescent="0.2">
      <c r="A1141" s="3">
        <v>37926</v>
      </c>
      <c r="B1141" t="s">
        <v>8668</v>
      </c>
      <c r="C1141" t="s">
        <v>3123</v>
      </c>
      <c r="D1141" t="s">
        <v>8669</v>
      </c>
      <c r="E1141" t="s">
        <v>3122</v>
      </c>
      <c r="F1141" s="4">
        <v>0.27316129032258102</v>
      </c>
      <c r="G1141" s="4">
        <v>0.28999999999999998</v>
      </c>
      <c r="H1141" s="4">
        <v>0.112666793917342</v>
      </c>
      <c r="I1141" s="4">
        <v>0.57999999999999996</v>
      </c>
      <c r="J1141" s="4">
        <v>0.06</v>
      </c>
      <c r="K1141" s="4">
        <v>0.20499999999999999</v>
      </c>
      <c r="L1141" s="4">
        <v>0.34499999999999997</v>
      </c>
      <c r="M1141" s="4">
        <v>31</v>
      </c>
    </row>
    <row r="1142" spans="1:13" x14ac:dyDescent="0.2">
      <c r="A1142" s="3">
        <v>37926</v>
      </c>
      <c r="B1142" t="s">
        <v>8676</v>
      </c>
      <c r="C1142" t="s">
        <v>3126</v>
      </c>
      <c r="D1142" t="s">
        <v>8677</v>
      </c>
      <c r="E1142" t="s">
        <v>3125</v>
      </c>
      <c r="F1142" s="4">
        <v>0.34658064516129</v>
      </c>
      <c r="G1142" s="4">
        <v>0.33</v>
      </c>
      <c r="H1142" s="4">
        <v>0.109980838995875</v>
      </c>
      <c r="I1142" s="4">
        <v>0.64</v>
      </c>
      <c r="J1142" s="4">
        <v>0.19</v>
      </c>
      <c r="K1142" s="4">
        <v>0.27500000000000002</v>
      </c>
      <c r="L1142" s="4">
        <v>0.4</v>
      </c>
      <c r="M1142" s="4">
        <v>31</v>
      </c>
    </row>
    <row r="1143" spans="1:13" x14ac:dyDescent="0.2">
      <c r="A1143" s="3">
        <v>37926</v>
      </c>
      <c r="B1143" t="s">
        <v>8684</v>
      </c>
      <c r="C1143" t="s">
        <v>3129</v>
      </c>
      <c r="D1143" t="s">
        <v>8685</v>
      </c>
      <c r="E1143" t="s">
        <v>3128</v>
      </c>
      <c r="F1143" s="4">
        <v>0.245935483870968</v>
      </c>
      <c r="G1143" s="4">
        <v>0.25</v>
      </c>
      <c r="H1143" s="4">
        <v>7.8017919088660195E-2</v>
      </c>
      <c r="I1143" s="4">
        <v>0.4</v>
      </c>
      <c r="J1143" s="4">
        <v>0.08</v>
      </c>
      <c r="K1143" s="4">
        <v>0.19</v>
      </c>
      <c r="L1143" s="4">
        <v>0.30199999999999999</v>
      </c>
      <c r="M1143" s="4">
        <v>31</v>
      </c>
    </row>
    <row r="1144" spans="1:13" x14ac:dyDescent="0.2">
      <c r="A1144" s="3">
        <v>37926</v>
      </c>
      <c r="B1144" t="s">
        <v>8694</v>
      </c>
      <c r="C1144" t="s">
        <v>3132</v>
      </c>
      <c r="D1144" t="s">
        <v>8695</v>
      </c>
      <c r="E1144" t="s">
        <v>3131</v>
      </c>
      <c r="F1144" s="4">
        <v>7.0548387096774204E-2</v>
      </c>
      <c r="G1144" s="4">
        <v>0.15</v>
      </c>
      <c r="H1144" s="4">
        <v>0.18753307951926401</v>
      </c>
      <c r="I1144" s="4">
        <v>0.35</v>
      </c>
      <c r="J1144" s="4">
        <v>-0.48</v>
      </c>
      <c r="K1144" s="4">
        <v>-0.02</v>
      </c>
      <c r="L1144" s="4">
        <v>0.19500000000000001</v>
      </c>
      <c r="M1144" s="4">
        <v>31</v>
      </c>
    </row>
    <row r="1145" spans="1:13" x14ac:dyDescent="0.2">
      <c r="A1145" s="3">
        <v>37926</v>
      </c>
      <c r="B1145" t="s">
        <v>8702</v>
      </c>
      <c r="C1145" t="s">
        <v>3135</v>
      </c>
      <c r="D1145" t="s">
        <v>8703</v>
      </c>
      <c r="E1145" t="s">
        <v>3134</v>
      </c>
      <c r="F1145" s="4">
        <v>0.181193548387097</v>
      </c>
      <c r="G1145" s="4">
        <v>0.2</v>
      </c>
      <c r="H1145" s="4">
        <v>0.117978082528024</v>
      </c>
      <c r="I1145" s="4">
        <v>0.32</v>
      </c>
      <c r="J1145" s="4">
        <v>-0.2</v>
      </c>
      <c r="K1145" s="4">
        <v>0.14499999999999999</v>
      </c>
      <c r="L1145" s="4">
        <v>0.25</v>
      </c>
      <c r="M1145" s="4">
        <v>31</v>
      </c>
    </row>
    <row r="1146" spans="1:13" x14ac:dyDescent="0.2">
      <c r="A1146" s="3">
        <v>37926</v>
      </c>
      <c r="B1146" t="s">
        <v>8710</v>
      </c>
      <c r="C1146" t="s">
        <v>3138</v>
      </c>
      <c r="D1146" t="s">
        <v>8711</v>
      </c>
      <c r="E1146" t="s">
        <v>3137</v>
      </c>
      <c r="F1146" s="4">
        <v>0.17222580645161301</v>
      </c>
      <c r="G1146" s="4">
        <v>0.17</v>
      </c>
      <c r="H1146" s="4">
        <v>7.94286722694936E-2</v>
      </c>
      <c r="I1146" s="4">
        <v>0.34</v>
      </c>
      <c r="J1146" s="4">
        <v>-0.03</v>
      </c>
      <c r="K1146" s="4">
        <v>0.12</v>
      </c>
      <c r="L1146" s="4">
        <v>0.23</v>
      </c>
      <c r="M1146" s="4">
        <v>31</v>
      </c>
    </row>
    <row r="1147" spans="1:13" x14ac:dyDescent="0.2">
      <c r="A1147" s="3">
        <v>37926</v>
      </c>
      <c r="B1147" t="s">
        <v>8718</v>
      </c>
      <c r="C1147" t="s">
        <v>3141</v>
      </c>
      <c r="D1147" t="s">
        <v>8719</v>
      </c>
      <c r="E1147" t="s">
        <v>3140</v>
      </c>
      <c r="F1147" s="4">
        <v>0.264612903225806</v>
      </c>
      <c r="G1147" s="4">
        <v>0.25</v>
      </c>
      <c r="H1147" s="4">
        <v>8.9779239403979097E-2</v>
      </c>
      <c r="I1147" s="4">
        <v>0.56000000000000005</v>
      </c>
      <c r="J1147" s="4">
        <v>0.12</v>
      </c>
      <c r="K1147" s="4">
        <v>0.22</v>
      </c>
      <c r="L1147" s="4">
        <v>0.29499999999999998</v>
      </c>
      <c r="M1147" s="4">
        <v>31</v>
      </c>
    </row>
    <row r="1148" spans="1:13" x14ac:dyDescent="0.2">
      <c r="A1148" s="3">
        <v>37926</v>
      </c>
      <c r="B1148" t="s">
        <v>8650</v>
      </c>
      <c r="C1148" t="s">
        <v>3114</v>
      </c>
      <c r="D1148" t="s">
        <v>8651</v>
      </c>
      <c r="E1148" t="s">
        <v>3113</v>
      </c>
      <c r="F1148" s="4">
        <v>0.78283870967741898</v>
      </c>
      <c r="G1148" s="4">
        <v>0.83</v>
      </c>
      <c r="H1148" s="4">
        <v>0.13591838158105399</v>
      </c>
      <c r="I1148" s="4">
        <v>0.94</v>
      </c>
      <c r="J1148" s="4">
        <v>0.4</v>
      </c>
      <c r="K1148" s="4">
        <v>0.78500000000000003</v>
      </c>
      <c r="L1148" s="4">
        <v>0.85</v>
      </c>
      <c r="M1148" s="4">
        <v>31</v>
      </c>
    </row>
    <row r="1149" spans="1:13" x14ac:dyDescent="0.2">
      <c r="A1149" s="3">
        <v>37926</v>
      </c>
      <c r="B1149" t="s">
        <v>8660</v>
      </c>
      <c r="C1149" t="s">
        <v>3117</v>
      </c>
      <c r="D1149" t="s">
        <v>8661</v>
      </c>
      <c r="E1149" t="s">
        <v>3116</v>
      </c>
      <c r="F1149" s="4">
        <v>0.48</v>
      </c>
      <c r="G1149" s="4">
        <v>0.48</v>
      </c>
      <c r="H1149" s="4"/>
      <c r="I1149" s="4">
        <v>0.48</v>
      </c>
      <c r="J1149" s="4">
        <v>0.48</v>
      </c>
      <c r="K1149" s="4">
        <v>0.48</v>
      </c>
      <c r="L1149" s="4">
        <v>0.48</v>
      </c>
      <c r="M1149" s="4">
        <v>1</v>
      </c>
    </row>
    <row r="1150" spans="1:13" x14ac:dyDescent="0.2">
      <c r="A1150" s="3">
        <v>37926</v>
      </c>
      <c r="B1150" t="s">
        <v>8612</v>
      </c>
      <c r="C1150" t="s">
        <v>3087</v>
      </c>
      <c r="D1150" t="s">
        <v>8613</v>
      </c>
      <c r="E1150" t="s">
        <v>3086</v>
      </c>
      <c r="F1150" s="4">
        <v>3.5191666666666701</v>
      </c>
      <c r="G1150" s="4">
        <v>3.51</v>
      </c>
      <c r="H1150" s="4">
        <v>0.112052653254839</v>
      </c>
      <c r="I1150" s="4">
        <v>3.74</v>
      </c>
      <c r="J1150" s="4">
        <v>3.3</v>
      </c>
      <c r="K1150" s="4">
        <v>3.4575</v>
      </c>
      <c r="L1150" s="4">
        <v>3.6</v>
      </c>
      <c r="M1150" s="4">
        <v>24</v>
      </c>
    </row>
    <row r="1151" spans="1:13" x14ac:dyDescent="0.2">
      <c r="A1151" s="3">
        <v>37926</v>
      </c>
      <c r="B1151" t="s">
        <v>8720</v>
      </c>
      <c r="C1151" t="s">
        <v>3153</v>
      </c>
      <c r="D1151" t="s">
        <v>8721</v>
      </c>
      <c r="E1151" t="s">
        <v>3152</v>
      </c>
      <c r="F1151" s="4">
        <v>0.26857142857142902</v>
      </c>
      <c r="G1151" s="4">
        <v>0.27</v>
      </c>
      <c r="H1151" s="4">
        <v>9.4089622928658495E-2</v>
      </c>
      <c r="I1151" s="4">
        <v>0.56999999999999995</v>
      </c>
      <c r="J1151" s="4">
        <v>0.03</v>
      </c>
      <c r="K1151" s="4">
        <v>0.23</v>
      </c>
      <c r="L1151" s="4">
        <v>0.3</v>
      </c>
      <c r="M1151" s="4">
        <v>21</v>
      </c>
    </row>
    <row r="1152" spans="1:13" x14ac:dyDescent="0.2">
      <c r="A1152" s="3">
        <v>37926</v>
      </c>
      <c r="B1152" t="s">
        <v>10043</v>
      </c>
      <c r="C1152" t="s">
        <v>4324</v>
      </c>
      <c r="D1152" t="s">
        <v>10044</v>
      </c>
      <c r="E1152" t="s">
        <v>4323</v>
      </c>
      <c r="F1152" s="4">
        <v>2.9156249999999999</v>
      </c>
      <c r="G1152" s="4">
        <v>2.9</v>
      </c>
      <c r="H1152" s="4">
        <v>0.38530203904251897</v>
      </c>
      <c r="I1152" s="4">
        <v>4.2</v>
      </c>
      <c r="J1152" s="4">
        <v>2.2999999999999998</v>
      </c>
      <c r="K1152" s="4">
        <v>2.6</v>
      </c>
      <c r="L1152" s="4">
        <v>3.1</v>
      </c>
      <c r="M1152" s="4">
        <v>32</v>
      </c>
    </row>
    <row r="1153" spans="1:13" x14ac:dyDescent="0.2">
      <c r="A1153" s="3">
        <v>37926</v>
      </c>
      <c r="B1153" t="s">
        <v>10053</v>
      </c>
      <c r="C1153" t="s">
        <v>4327</v>
      </c>
      <c r="D1153" t="s">
        <v>10054</v>
      </c>
      <c r="E1153" t="s">
        <v>4326</v>
      </c>
      <c r="F1153" s="4">
        <v>3.8562500000000002</v>
      </c>
      <c r="G1153" s="4">
        <v>3.9</v>
      </c>
      <c r="H1153" s="4">
        <v>0.39589628814595101</v>
      </c>
      <c r="I1153" s="4">
        <v>4.7</v>
      </c>
      <c r="J1153" s="4">
        <v>3</v>
      </c>
      <c r="K1153" s="4">
        <v>3.5750000000000002</v>
      </c>
      <c r="L1153" s="4">
        <v>4.0250000000000004</v>
      </c>
      <c r="M1153" s="4">
        <v>32</v>
      </c>
    </row>
    <row r="1154" spans="1:13" x14ac:dyDescent="0.2">
      <c r="A1154" s="3">
        <v>37926</v>
      </c>
      <c r="B1154" t="s">
        <v>8714</v>
      </c>
      <c r="C1154" t="s">
        <v>3942</v>
      </c>
      <c r="D1154" t="s">
        <v>8715</v>
      </c>
      <c r="E1154" t="s">
        <v>3949</v>
      </c>
      <c r="F1154" s="4">
        <v>11.11328125</v>
      </c>
      <c r="G1154" s="4">
        <v>11.135</v>
      </c>
      <c r="H1154" s="4">
        <v>0.15588255181282301</v>
      </c>
      <c r="I1154" s="4">
        <v>11.35</v>
      </c>
      <c r="J1154" s="4">
        <v>10.77</v>
      </c>
      <c r="K1154" s="4">
        <v>11</v>
      </c>
      <c r="L1154" s="4">
        <v>11.223750000000001</v>
      </c>
      <c r="M1154" s="4">
        <v>32</v>
      </c>
    </row>
    <row r="1155" spans="1:13" x14ac:dyDescent="0.2">
      <c r="A1155" s="3">
        <v>37926</v>
      </c>
      <c r="B1155" t="s">
        <v>8722</v>
      </c>
      <c r="C1155" t="s">
        <v>3952</v>
      </c>
      <c r="D1155" t="s">
        <v>8723</v>
      </c>
      <c r="E1155" t="s">
        <v>3951</v>
      </c>
      <c r="F1155" s="4">
        <v>11.108281249999999</v>
      </c>
      <c r="G1155" s="4">
        <v>11.164999999999999</v>
      </c>
      <c r="H1155" s="4">
        <v>0.207949316774002</v>
      </c>
      <c r="I1155" s="4">
        <v>11.46</v>
      </c>
      <c r="J1155" s="4">
        <v>10.6</v>
      </c>
      <c r="K1155" s="4">
        <v>10.97</v>
      </c>
      <c r="L1155" s="4">
        <v>11.262499999999999</v>
      </c>
      <c r="M1155" s="4">
        <v>32</v>
      </c>
    </row>
    <row r="1156" spans="1:13" x14ac:dyDescent="0.2">
      <c r="A1156" s="3">
        <v>37926</v>
      </c>
      <c r="B1156" t="s">
        <v>8706</v>
      </c>
      <c r="C1156" t="s">
        <v>3939</v>
      </c>
      <c r="D1156" t="s">
        <v>8707</v>
      </c>
      <c r="E1156" t="s">
        <v>3947</v>
      </c>
      <c r="F1156" s="4">
        <v>11.099406249999999</v>
      </c>
      <c r="G1156" s="4">
        <v>11.11</v>
      </c>
      <c r="H1156" s="4">
        <v>0.16137611035074401</v>
      </c>
      <c r="I1156" s="4">
        <v>11.35</v>
      </c>
      <c r="J1156" s="4">
        <v>10.7</v>
      </c>
      <c r="K1156" s="4">
        <v>11</v>
      </c>
      <c r="L1156" s="4">
        <v>11.21</v>
      </c>
      <c r="M1156" s="4">
        <v>32</v>
      </c>
    </row>
    <row r="1157" spans="1:13" x14ac:dyDescent="0.2">
      <c r="A1157" s="3">
        <v>37926</v>
      </c>
      <c r="B1157" t="s">
        <v>8512</v>
      </c>
      <c r="C1157" t="s">
        <v>3936</v>
      </c>
      <c r="D1157" t="s">
        <v>8513</v>
      </c>
      <c r="E1157" t="s">
        <v>3935</v>
      </c>
      <c r="F1157" s="4">
        <v>11.099406249999999</v>
      </c>
      <c r="G1157" s="4">
        <v>11.11</v>
      </c>
      <c r="H1157" s="4">
        <v>0.16137611035074401</v>
      </c>
      <c r="I1157" s="4">
        <v>11.35</v>
      </c>
      <c r="J1157" s="4">
        <v>10.7</v>
      </c>
      <c r="K1157" s="4">
        <v>11</v>
      </c>
      <c r="L1157" s="4">
        <v>11.21</v>
      </c>
      <c r="M1157" s="4">
        <v>32</v>
      </c>
    </row>
    <row r="1158" spans="1:13" x14ac:dyDescent="0.2">
      <c r="A1158" s="3">
        <v>37926</v>
      </c>
      <c r="B1158" t="s">
        <v>8638</v>
      </c>
      <c r="C1158" t="s">
        <v>3939</v>
      </c>
      <c r="D1158" t="s">
        <v>8639</v>
      </c>
      <c r="E1158" t="s">
        <v>3938</v>
      </c>
      <c r="F1158" s="4">
        <v>11.3523125</v>
      </c>
      <c r="G1158" s="4">
        <v>11.35</v>
      </c>
      <c r="H1158" s="4">
        <v>0.305469753267472</v>
      </c>
      <c r="I1158" s="4">
        <v>11.99</v>
      </c>
      <c r="J1158" s="4">
        <v>10.3</v>
      </c>
      <c r="K1158" s="4">
        <v>11.237500000000001</v>
      </c>
      <c r="L1158" s="4">
        <v>11.522500000000001</v>
      </c>
      <c r="M1158" s="4">
        <v>32</v>
      </c>
    </row>
    <row r="1159" spans="1:13" x14ac:dyDescent="0.2">
      <c r="A1159" s="3">
        <v>37926</v>
      </c>
      <c r="B1159" t="s">
        <v>10035</v>
      </c>
      <c r="C1159" t="s">
        <v>3579</v>
      </c>
      <c r="D1159" t="s">
        <v>10036</v>
      </c>
      <c r="E1159" t="s">
        <v>3578</v>
      </c>
      <c r="F1159" s="4">
        <v>1.1599999999999999</v>
      </c>
      <c r="G1159" s="4">
        <v>1.1599999999999999</v>
      </c>
      <c r="H1159" s="4"/>
      <c r="I1159" s="4">
        <v>1.1599999999999999</v>
      </c>
      <c r="J1159" s="4">
        <v>1.1599999999999999</v>
      </c>
      <c r="K1159" s="4">
        <v>1.1599999999999999</v>
      </c>
      <c r="L1159" s="4">
        <v>1.1599999999999999</v>
      </c>
      <c r="M1159" s="4">
        <v>1</v>
      </c>
    </row>
    <row r="1160" spans="1:13" x14ac:dyDescent="0.2">
      <c r="A1160" s="3">
        <v>37926</v>
      </c>
      <c r="B1160" t="s">
        <v>10047</v>
      </c>
      <c r="C1160" t="s">
        <v>3582</v>
      </c>
      <c r="D1160" t="s">
        <v>10048</v>
      </c>
      <c r="E1160" t="s">
        <v>3581</v>
      </c>
      <c r="F1160" s="4">
        <v>3.2717499999999999</v>
      </c>
      <c r="G1160" s="4">
        <v>3.2749999999999999</v>
      </c>
      <c r="H1160" s="4">
        <v>0.49889161018168798</v>
      </c>
      <c r="I1160" s="4">
        <v>4.5</v>
      </c>
      <c r="J1160" s="4">
        <v>2.15</v>
      </c>
      <c r="K1160" s="4">
        <v>2.9750000000000001</v>
      </c>
      <c r="L1160" s="4">
        <v>3.5</v>
      </c>
      <c r="M1160" s="4">
        <v>32</v>
      </c>
    </row>
    <row r="1161" spans="1:13" x14ac:dyDescent="0.2">
      <c r="A1161" s="3">
        <v>37926</v>
      </c>
      <c r="B1161" t="s">
        <v>10057</v>
      </c>
      <c r="C1161" t="s">
        <v>3585</v>
      </c>
      <c r="D1161" t="s">
        <v>10058</v>
      </c>
      <c r="E1161" t="s">
        <v>3584</v>
      </c>
      <c r="F1161" s="4">
        <v>3.8296666666666699</v>
      </c>
      <c r="G1161" s="4">
        <v>3.85</v>
      </c>
      <c r="H1161" s="4">
        <v>0.59686239003951203</v>
      </c>
      <c r="I1161" s="4">
        <v>5</v>
      </c>
      <c r="J1161" s="4">
        <v>2.2999999999999998</v>
      </c>
      <c r="K1161" s="4">
        <v>3.5049999999999999</v>
      </c>
      <c r="L1161" s="4">
        <v>4.0975000000000001</v>
      </c>
      <c r="M1161" s="4">
        <v>30</v>
      </c>
    </row>
    <row r="1162" spans="1:13" x14ac:dyDescent="0.2">
      <c r="A1162" s="3">
        <v>37926</v>
      </c>
      <c r="B1162" t="s">
        <v>10059</v>
      </c>
      <c r="C1162" t="s">
        <v>3597</v>
      </c>
      <c r="D1162" t="s">
        <v>10060</v>
      </c>
      <c r="E1162" t="s">
        <v>3596</v>
      </c>
      <c r="F1162" s="4">
        <v>2.8956249999999999</v>
      </c>
      <c r="G1162" s="4">
        <v>2.65</v>
      </c>
      <c r="H1162" s="4">
        <v>0.70161535965458</v>
      </c>
      <c r="I1162" s="4">
        <v>4.8899999999999997</v>
      </c>
      <c r="J1162" s="4">
        <v>1.9</v>
      </c>
      <c r="K1162" s="4">
        <v>2.5</v>
      </c>
      <c r="L1162" s="4">
        <v>3.3125</v>
      </c>
      <c r="M1162" s="4">
        <v>32</v>
      </c>
    </row>
    <row r="1163" spans="1:13" x14ac:dyDescent="0.2">
      <c r="A1163" s="3">
        <v>37926</v>
      </c>
      <c r="B1163" t="s">
        <v>10055</v>
      </c>
      <c r="C1163" t="s">
        <v>3594</v>
      </c>
      <c r="D1163" t="s">
        <v>10056</v>
      </c>
      <c r="E1163" t="s">
        <v>3593</v>
      </c>
      <c r="F1163" s="4">
        <v>1.8519354838709701</v>
      </c>
      <c r="G1163" s="4">
        <v>2</v>
      </c>
      <c r="H1163" s="4">
        <v>0.52842167098406501</v>
      </c>
      <c r="I1163" s="4">
        <v>3.1</v>
      </c>
      <c r="J1163" s="4">
        <v>0.9</v>
      </c>
      <c r="K1163" s="4">
        <v>1.4450000000000001</v>
      </c>
      <c r="L1163" s="4">
        <v>2.1949999999999998</v>
      </c>
      <c r="M1163" s="4">
        <v>31</v>
      </c>
    </row>
    <row r="1164" spans="1:13" x14ac:dyDescent="0.2">
      <c r="A1164" s="3">
        <v>37956</v>
      </c>
      <c r="B1164" t="s">
        <v>8628</v>
      </c>
      <c r="C1164" t="s">
        <v>3921</v>
      </c>
      <c r="D1164" t="s">
        <v>8629</v>
      </c>
      <c r="E1164" t="s">
        <v>3920</v>
      </c>
      <c r="F1164" s="4">
        <v>6.4748275862069002</v>
      </c>
      <c r="G1164" s="4">
        <v>6.5</v>
      </c>
      <c r="H1164" s="4">
        <v>0.93959573635859595</v>
      </c>
      <c r="I1164" s="4">
        <v>9.5</v>
      </c>
      <c r="J1164" s="4">
        <v>4.7</v>
      </c>
      <c r="K1164" s="4">
        <v>5.9</v>
      </c>
      <c r="L1164" s="4">
        <v>6.8</v>
      </c>
      <c r="M1164" s="4">
        <v>29</v>
      </c>
    </row>
    <row r="1165" spans="1:13" x14ac:dyDescent="0.2">
      <c r="A1165" s="3">
        <v>37956</v>
      </c>
      <c r="B1165" t="s">
        <v>8724</v>
      </c>
      <c r="C1165" t="s">
        <v>3081</v>
      </c>
      <c r="D1165" t="s">
        <v>8725</v>
      </c>
      <c r="E1165" t="s">
        <v>3080</v>
      </c>
      <c r="F1165" s="4">
        <v>3.8587096774193501</v>
      </c>
      <c r="G1165" s="4">
        <v>3.83</v>
      </c>
      <c r="H1165" s="4">
        <v>0.32428117362852299</v>
      </c>
      <c r="I1165" s="4">
        <v>4.7</v>
      </c>
      <c r="J1165" s="4">
        <v>3.29</v>
      </c>
      <c r="K1165" s="4">
        <v>3.665</v>
      </c>
      <c r="L1165" s="4">
        <v>3.9849999999999999</v>
      </c>
      <c r="M1165" s="4">
        <v>31</v>
      </c>
    </row>
    <row r="1166" spans="1:13" x14ac:dyDescent="0.2">
      <c r="A1166" s="3">
        <v>37956</v>
      </c>
      <c r="B1166" t="s">
        <v>8494</v>
      </c>
      <c r="C1166" t="s">
        <v>3072</v>
      </c>
      <c r="D1166" t="s">
        <v>8495</v>
      </c>
      <c r="E1166" t="s">
        <v>3071</v>
      </c>
      <c r="F1166" s="4">
        <v>3.99</v>
      </c>
      <c r="G1166" s="4">
        <v>3.99</v>
      </c>
      <c r="H1166" s="4"/>
      <c r="I1166" s="4">
        <v>3.99</v>
      </c>
      <c r="J1166" s="4">
        <v>3.99</v>
      </c>
      <c r="K1166" s="4">
        <v>3.99</v>
      </c>
      <c r="L1166" s="4">
        <v>3.99</v>
      </c>
      <c r="M1166" s="4">
        <v>1</v>
      </c>
    </row>
    <row r="1167" spans="1:13" x14ac:dyDescent="0.2">
      <c r="A1167" s="3">
        <v>37956</v>
      </c>
      <c r="B1167" t="s">
        <v>8568</v>
      </c>
      <c r="C1167" t="s">
        <v>3075</v>
      </c>
      <c r="D1167" t="s">
        <v>8569</v>
      </c>
      <c r="E1167" t="s">
        <v>3074</v>
      </c>
      <c r="F1167" s="4">
        <v>3.8587096774193501</v>
      </c>
      <c r="G1167" s="4">
        <v>3.83</v>
      </c>
      <c r="H1167" s="4">
        <v>0.32428117362852299</v>
      </c>
      <c r="I1167" s="4">
        <v>4.7</v>
      </c>
      <c r="J1167" s="4">
        <v>3.29</v>
      </c>
      <c r="K1167" s="4">
        <v>3.665</v>
      </c>
      <c r="L1167" s="4">
        <v>3.9849999999999999</v>
      </c>
      <c r="M1167" s="4">
        <v>31</v>
      </c>
    </row>
    <row r="1168" spans="1:13" x14ac:dyDescent="0.2">
      <c r="A1168" s="3">
        <v>37956</v>
      </c>
      <c r="B1168" t="s">
        <v>8692</v>
      </c>
      <c r="C1168" t="s">
        <v>3078</v>
      </c>
      <c r="D1168" t="s">
        <v>8693</v>
      </c>
      <c r="E1168" t="s">
        <v>3077</v>
      </c>
      <c r="F1168" s="4">
        <v>3.5272413793103401</v>
      </c>
      <c r="G1168" s="4">
        <v>3.5</v>
      </c>
      <c r="H1168" s="4">
        <v>0.42568345509414202</v>
      </c>
      <c r="I1168" s="4">
        <v>4.25</v>
      </c>
      <c r="J1168" s="4">
        <v>2.6</v>
      </c>
      <c r="K1168" s="4">
        <v>3.34</v>
      </c>
      <c r="L1168" s="4">
        <v>3.79</v>
      </c>
      <c r="M1168" s="4">
        <v>29</v>
      </c>
    </row>
    <row r="1169" spans="1:13" x14ac:dyDescent="0.2">
      <c r="A1169" s="3">
        <v>37956</v>
      </c>
      <c r="B1169" t="s">
        <v>8658</v>
      </c>
      <c r="C1169" t="s">
        <v>3117</v>
      </c>
      <c r="D1169" t="s">
        <v>8659</v>
      </c>
      <c r="E1169" t="s">
        <v>3116</v>
      </c>
      <c r="F1169" s="4">
        <v>0.47779924240208899</v>
      </c>
      <c r="G1169" s="4">
        <v>0.48</v>
      </c>
      <c r="H1169" s="4">
        <v>0.14463548107281901</v>
      </c>
      <c r="I1169" s="4">
        <v>0.82</v>
      </c>
      <c r="J1169" s="4">
        <v>0.2</v>
      </c>
      <c r="K1169" s="4">
        <v>0.41499999999999998</v>
      </c>
      <c r="L1169" s="4">
        <v>0.56999999999999995</v>
      </c>
      <c r="M1169" s="4">
        <v>31</v>
      </c>
    </row>
    <row r="1170" spans="1:13" x14ac:dyDescent="0.2">
      <c r="A1170" s="3">
        <v>37956</v>
      </c>
      <c r="B1170" t="s">
        <v>8668</v>
      </c>
      <c r="C1170" t="s">
        <v>3120</v>
      </c>
      <c r="D1170" t="s">
        <v>8669</v>
      </c>
      <c r="E1170" t="s">
        <v>3119</v>
      </c>
      <c r="F1170" s="4">
        <v>0.261867610623854</v>
      </c>
      <c r="G1170" s="4">
        <v>0.27</v>
      </c>
      <c r="H1170" s="4">
        <v>0.10259957331498699</v>
      </c>
      <c r="I1170" s="4">
        <v>0.48</v>
      </c>
      <c r="J1170" s="4">
        <v>6.0999999999999999E-2</v>
      </c>
      <c r="K1170" s="4">
        <v>0.20499999999999999</v>
      </c>
      <c r="L1170" s="4">
        <v>0.31</v>
      </c>
      <c r="M1170" s="4">
        <v>31</v>
      </c>
    </row>
    <row r="1171" spans="1:13" x14ac:dyDescent="0.2">
      <c r="A1171" s="3">
        <v>37956</v>
      </c>
      <c r="B1171" t="s">
        <v>8676</v>
      </c>
      <c r="C1171" t="s">
        <v>3123</v>
      </c>
      <c r="D1171" t="s">
        <v>8677</v>
      </c>
      <c r="E1171" t="s">
        <v>3122</v>
      </c>
      <c r="F1171" s="4">
        <v>0.34538604779985599</v>
      </c>
      <c r="G1171" s="4">
        <v>0.33</v>
      </c>
      <c r="H1171" s="4">
        <v>9.6692485878876896E-2</v>
      </c>
      <c r="I1171" s="4">
        <v>0.64</v>
      </c>
      <c r="J1171" s="4">
        <v>0.19</v>
      </c>
      <c r="K1171" s="4">
        <v>0.27500000000000002</v>
      </c>
      <c r="L1171" s="4">
        <v>0.39700000000000002</v>
      </c>
      <c r="M1171" s="4">
        <v>31</v>
      </c>
    </row>
    <row r="1172" spans="1:13" x14ac:dyDescent="0.2">
      <c r="A1172" s="3">
        <v>37956</v>
      </c>
      <c r="B1172" t="s">
        <v>8684</v>
      </c>
      <c r="C1172" t="s">
        <v>3126</v>
      </c>
      <c r="D1172" t="s">
        <v>8685</v>
      </c>
      <c r="E1172" t="s">
        <v>3125</v>
      </c>
      <c r="F1172" s="4">
        <v>0.245429509263279</v>
      </c>
      <c r="G1172" s="4">
        <v>0.25</v>
      </c>
      <c r="H1172" s="4">
        <v>8.6074329917914805E-2</v>
      </c>
      <c r="I1172" s="4">
        <v>0.4</v>
      </c>
      <c r="J1172" s="4">
        <v>0.03</v>
      </c>
      <c r="K1172" s="4">
        <v>0.19</v>
      </c>
      <c r="L1172" s="4">
        <v>0.307</v>
      </c>
      <c r="M1172" s="4">
        <v>31</v>
      </c>
    </row>
    <row r="1173" spans="1:13" x14ac:dyDescent="0.2">
      <c r="A1173" s="3">
        <v>37956</v>
      </c>
      <c r="B1173" t="s">
        <v>8694</v>
      </c>
      <c r="C1173" t="s">
        <v>3129</v>
      </c>
      <c r="D1173" t="s">
        <v>8695</v>
      </c>
      <c r="E1173" t="s">
        <v>3128</v>
      </c>
      <c r="F1173" s="4">
        <v>0.107361612469325</v>
      </c>
      <c r="G1173" s="4">
        <v>0.13</v>
      </c>
      <c r="H1173" s="4">
        <v>0.27155955318701602</v>
      </c>
      <c r="I1173" s="4">
        <v>1.23</v>
      </c>
      <c r="J1173" s="4">
        <v>-0.48</v>
      </c>
      <c r="K1173" s="4">
        <v>-3.5000000000000003E-2</v>
      </c>
      <c r="L1173" s="4">
        <v>0.2</v>
      </c>
      <c r="M1173" s="4">
        <v>31</v>
      </c>
    </row>
    <row r="1174" spans="1:13" x14ac:dyDescent="0.2">
      <c r="A1174" s="3">
        <v>37956</v>
      </c>
      <c r="B1174" t="s">
        <v>8702</v>
      </c>
      <c r="C1174" t="s">
        <v>3132</v>
      </c>
      <c r="D1174" t="s">
        <v>8703</v>
      </c>
      <c r="E1174" t="s">
        <v>3131</v>
      </c>
      <c r="F1174" s="4">
        <v>0.20877334937303099</v>
      </c>
      <c r="G1174" s="4">
        <v>0.21</v>
      </c>
      <c r="H1174" s="4">
        <v>7.8936684790711795E-2</v>
      </c>
      <c r="I1174" s="4">
        <v>0.38800000000000001</v>
      </c>
      <c r="J1174" s="4">
        <v>-0.02</v>
      </c>
      <c r="K1174" s="4">
        <v>0.17</v>
      </c>
      <c r="L1174" s="4">
        <v>0.26500000000000001</v>
      </c>
      <c r="M1174" s="4">
        <v>31</v>
      </c>
    </row>
    <row r="1175" spans="1:13" x14ac:dyDescent="0.2">
      <c r="A1175" s="3">
        <v>37956</v>
      </c>
      <c r="B1175" t="s">
        <v>8710</v>
      </c>
      <c r="C1175" t="s">
        <v>3135</v>
      </c>
      <c r="D1175" t="s">
        <v>8711</v>
      </c>
      <c r="E1175" t="s">
        <v>3134</v>
      </c>
      <c r="F1175" s="4">
        <v>0.17640998026061699</v>
      </c>
      <c r="G1175" s="4">
        <v>0.19</v>
      </c>
      <c r="H1175" s="4">
        <v>7.3334392352597699E-2</v>
      </c>
      <c r="I1175" s="4">
        <v>0.34</v>
      </c>
      <c r="J1175" s="4">
        <v>-0.03</v>
      </c>
      <c r="K1175" s="4">
        <v>0.12</v>
      </c>
      <c r="L1175" s="4">
        <v>0.22500000000000001</v>
      </c>
      <c r="M1175" s="4">
        <v>31</v>
      </c>
    </row>
    <row r="1176" spans="1:13" x14ac:dyDescent="0.2">
      <c r="A1176" s="3">
        <v>37956</v>
      </c>
      <c r="B1176" t="s">
        <v>8718</v>
      </c>
      <c r="C1176" t="s">
        <v>3138</v>
      </c>
      <c r="D1176" t="s">
        <v>8719</v>
      </c>
      <c r="E1176" t="s">
        <v>3137</v>
      </c>
      <c r="F1176" s="4">
        <v>0.29075845381906901</v>
      </c>
      <c r="G1176" s="4">
        <v>0.26</v>
      </c>
      <c r="H1176" s="4">
        <v>9.8984090499306399E-2</v>
      </c>
      <c r="I1176" s="4">
        <v>0.56000000000000005</v>
      </c>
      <c r="J1176" s="4">
        <v>0.12</v>
      </c>
      <c r="K1176" s="4">
        <v>0.23499999999999999</v>
      </c>
      <c r="L1176" s="4">
        <v>0.315</v>
      </c>
      <c r="M1176" s="4">
        <v>31</v>
      </c>
    </row>
    <row r="1177" spans="1:13" x14ac:dyDescent="0.2">
      <c r="A1177" s="3">
        <v>37956</v>
      </c>
      <c r="B1177" t="s">
        <v>8726</v>
      </c>
      <c r="C1177" t="s">
        <v>3141</v>
      </c>
      <c r="D1177" t="s">
        <v>8727</v>
      </c>
      <c r="E1177" t="s">
        <v>3140</v>
      </c>
      <c r="F1177" s="4">
        <v>0.45285152195891498</v>
      </c>
      <c r="G1177" s="4">
        <v>0.46</v>
      </c>
      <c r="H1177" s="4">
        <v>0.101865353193028</v>
      </c>
      <c r="I1177" s="4">
        <v>0.7</v>
      </c>
      <c r="J1177" s="4">
        <v>0.27</v>
      </c>
      <c r="K1177" s="4">
        <v>0.38500000000000001</v>
      </c>
      <c r="L1177" s="4">
        <v>0.53500000000000003</v>
      </c>
      <c r="M1177" s="4">
        <v>30</v>
      </c>
    </row>
    <row r="1178" spans="1:13" x14ac:dyDescent="0.2">
      <c r="A1178" s="3">
        <v>37956</v>
      </c>
      <c r="B1178" t="s">
        <v>8660</v>
      </c>
      <c r="C1178" t="s">
        <v>3114</v>
      </c>
      <c r="D1178" t="s">
        <v>8661</v>
      </c>
      <c r="E1178" t="s">
        <v>3113</v>
      </c>
      <c r="F1178" s="4">
        <v>0.44248664701796903</v>
      </c>
      <c r="G1178" s="4">
        <v>0.43</v>
      </c>
      <c r="H1178" s="4">
        <v>0.10154039604334</v>
      </c>
      <c r="I1178" s="4">
        <v>0.76100000000000001</v>
      </c>
      <c r="J1178" s="4">
        <v>0.3</v>
      </c>
      <c r="K1178" s="4">
        <v>0.39596313052624998</v>
      </c>
      <c r="L1178" s="4">
        <v>0.46</v>
      </c>
      <c r="M1178" s="4">
        <v>30</v>
      </c>
    </row>
    <row r="1179" spans="1:13" x14ac:dyDescent="0.2">
      <c r="A1179" s="3">
        <v>37956</v>
      </c>
      <c r="B1179" t="s">
        <v>8612</v>
      </c>
      <c r="C1179" t="s">
        <v>3087</v>
      </c>
      <c r="D1179" t="s">
        <v>8613</v>
      </c>
      <c r="E1179" t="s">
        <v>3086</v>
      </c>
      <c r="F1179" s="4">
        <v>3.6</v>
      </c>
      <c r="G1179" s="4">
        <v>3.6</v>
      </c>
      <c r="H1179" s="4"/>
      <c r="I1179" s="4">
        <v>3.6</v>
      </c>
      <c r="J1179" s="4">
        <v>3.6</v>
      </c>
      <c r="K1179" s="4">
        <v>3.6</v>
      </c>
      <c r="L1179" s="4">
        <v>3.6</v>
      </c>
      <c r="M1179" s="4">
        <v>1</v>
      </c>
    </row>
    <row r="1180" spans="1:13" x14ac:dyDescent="0.2">
      <c r="A1180" s="3">
        <v>37956</v>
      </c>
      <c r="B1180" t="s">
        <v>8728</v>
      </c>
      <c r="C1180" t="s">
        <v>3153</v>
      </c>
      <c r="D1180" t="s">
        <v>8729</v>
      </c>
      <c r="E1180" t="s">
        <v>3152</v>
      </c>
      <c r="F1180" s="4">
        <v>0.262353448067007</v>
      </c>
      <c r="G1180" s="4">
        <v>0.26500000000000001</v>
      </c>
      <c r="H1180" s="4">
        <v>9.2470881713917194E-2</v>
      </c>
      <c r="I1180" s="4">
        <v>0.43</v>
      </c>
      <c r="J1180" s="4">
        <v>-3.08875915034812E-2</v>
      </c>
      <c r="K1180" s="4">
        <v>0.215</v>
      </c>
      <c r="L1180" s="4">
        <v>0.3175</v>
      </c>
      <c r="M1180" s="4">
        <v>22</v>
      </c>
    </row>
    <row r="1181" spans="1:13" x14ac:dyDescent="0.2">
      <c r="A1181" s="3">
        <v>37956</v>
      </c>
      <c r="B1181" t="s">
        <v>10043</v>
      </c>
      <c r="C1181" t="s">
        <v>4324</v>
      </c>
      <c r="D1181" t="s">
        <v>10044</v>
      </c>
      <c r="E1181" t="s">
        <v>4323</v>
      </c>
      <c r="F1181" s="4">
        <v>3.86296296296296</v>
      </c>
      <c r="G1181" s="4">
        <v>4</v>
      </c>
      <c r="H1181" s="4">
        <v>0.69234726066095598</v>
      </c>
      <c r="I1181" s="4">
        <v>5</v>
      </c>
      <c r="J1181" s="4">
        <v>2.5</v>
      </c>
      <c r="K1181" s="4">
        <v>3.2</v>
      </c>
      <c r="L1181" s="4">
        <v>4.45</v>
      </c>
      <c r="M1181" s="4">
        <v>27</v>
      </c>
    </row>
    <row r="1182" spans="1:13" x14ac:dyDescent="0.2">
      <c r="A1182" s="3">
        <v>37956</v>
      </c>
      <c r="B1182" t="s">
        <v>10053</v>
      </c>
      <c r="C1182" t="s">
        <v>4327</v>
      </c>
      <c r="D1182" t="s">
        <v>10054</v>
      </c>
      <c r="E1182" t="s">
        <v>4326</v>
      </c>
      <c r="F1182" s="4">
        <v>3.93333333333333</v>
      </c>
      <c r="G1182" s="4">
        <v>4</v>
      </c>
      <c r="H1182" s="4">
        <v>0.45662429537469501</v>
      </c>
      <c r="I1182" s="4">
        <v>4.7</v>
      </c>
      <c r="J1182" s="4">
        <v>2.2999999999999998</v>
      </c>
      <c r="K1182" s="4">
        <v>3.625</v>
      </c>
      <c r="L1182" s="4">
        <v>4.2750000000000004</v>
      </c>
      <c r="M1182" s="4">
        <v>30</v>
      </c>
    </row>
    <row r="1183" spans="1:13" x14ac:dyDescent="0.2">
      <c r="A1183" s="3">
        <v>37956</v>
      </c>
      <c r="B1183" t="s">
        <v>8714</v>
      </c>
      <c r="C1183" t="s">
        <v>3939</v>
      </c>
      <c r="D1183" t="s">
        <v>8715</v>
      </c>
      <c r="E1183" t="s">
        <v>3947</v>
      </c>
      <c r="F1183" s="4">
        <v>11.184870967741899</v>
      </c>
      <c r="G1183" s="4">
        <v>11.18</v>
      </c>
      <c r="H1183" s="4">
        <v>0.16082283045543899</v>
      </c>
      <c r="I1183" s="4">
        <v>11.525</v>
      </c>
      <c r="J1183" s="4">
        <v>10.867000000000001</v>
      </c>
      <c r="K1183" s="4">
        <v>11.095000000000001</v>
      </c>
      <c r="L1183" s="4">
        <v>11.27</v>
      </c>
      <c r="M1183" s="4">
        <v>31</v>
      </c>
    </row>
    <row r="1184" spans="1:13" x14ac:dyDescent="0.2">
      <c r="A1184" s="3">
        <v>37956</v>
      </c>
      <c r="B1184" t="s">
        <v>8722</v>
      </c>
      <c r="C1184" t="s">
        <v>3942</v>
      </c>
      <c r="D1184" t="s">
        <v>8723</v>
      </c>
      <c r="E1184" t="s">
        <v>3949</v>
      </c>
      <c r="F1184" s="4">
        <v>11.1744516129032</v>
      </c>
      <c r="G1184" s="4">
        <v>11.2</v>
      </c>
      <c r="H1184" s="4">
        <v>0.17164689310901801</v>
      </c>
      <c r="I1184" s="4">
        <v>11.55</v>
      </c>
      <c r="J1184" s="4">
        <v>10.85</v>
      </c>
      <c r="K1184" s="4">
        <v>11.05</v>
      </c>
      <c r="L1184" s="4">
        <v>11.255000000000001</v>
      </c>
      <c r="M1184" s="4">
        <v>31</v>
      </c>
    </row>
    <row r="1185" spans="1:13" x14ac:dyDescent="0.2">
      <c r="A1185" s="3">
        <v>37956</v>
      </c>
      <c r="B1185" t="s">
        <v>8730</v>
      </c>
      <c r="C1185" t="s">
        <v>3952</v>
      </c>
      <c r="D1185" t="s">
        <v>8731</v>
      </c>
      <c r="E1185" t="s">
        <v>3951</v>
      </c>
      <c r="F1185" s="4">
        <v>11.177677419354801</v>
      </c>
      <c r="G1185" s="4">
        <v>11.21</v>
      </c>
      <c r="H1185" s="4">
        <v>0.19027232888621801</v>
      </c>
      <c r="I1185" s="4">
        <v>11.6</v>
      </c>
      <c r="J1185" s="4">
        <v>10.82</v>
      </c>
      <c r="K1185" s="4">
        <v>10.994999999999999</v>
      </c>
      <c r="L1185" s="4">
        <v>11.3</v>
      </c>
      <c r="M1185" s="4">
        <v>31</v>
      </c>
    </row>
    <row r="1186" spans="1:13" x14ac:dyDescent="0.2">
      <c r="A1186" s="3">
        <v>37956</v>
      </c>
      <c r="B1186" t="s">
        <v>8638</v>
      </c>
      <c r="C1186" t="s">
        <v>3939</v>
      </c>
      <c r="D1186" t="s">
        <v>8639</v>
      </c>
      <c r="E1186" t="s">
        <v>3938</v>
      </c>
      <c r="F1186" s="4">
        <v>11.4710967741935</v>
      </c>
      <c r="G1186" s="4">
        <v>11.43</v>
      </c>
      <c r="H1186" s="4">
        <v>0.24458391264059201</v>
      </c>
      <c r="I1186" s="4">
        <v>12.06</v>
      </c>
      <c r="J1186" s="4">
        <v>11</v>
      </c>
      <c r="K1186" s="4">
        <v>11.315</v>
      </c>
      <c r="L1186" s="4">
        <v>11.55</v>
      </c>
      <c r="M1186" s="4">
        <v>31</v>
      </c>
    </row>
    <row r="1187" spans="1:13" x14ac:dyDescent="0.2">
      <c r="A1187" s="3">
        <v>37956</v>
      </c>
      <c r="B1187" t="s">
        <v>10035</v>
      </c>
      <c r="C1187" t="s">
        <v>3579</v>
      </c>
      <c r="D1187" t="s">
        <v>10036</v>
      </c>
      <c r="E1187" t="s">
        <v>3578</v>
      </c>
      <c r="F1187" s="4">
        <v>1.1599999999999999</v>
      </c>
      <c r="G1187" s="4">
        <v>1.1599999999999999</v>
      </c>
      <c r="H1187" s="4"/>
      <c r="I1187" s="4">
        <v>1.1599999999999999</v>
      </c>
      <c r="J1187" s="4">
        <v>1.1599999999999999</v>
      </c>
      <c r="K1187" s="4">
        <v>1.1599999999999999</v>
      </c>
      <c r="L1187" s="4">
        <v>1.1599999999999999</v>
      </c>
      <c r="M1187" s="4">
        <v>1</v>
      </c>
    </row>
    <row r="1188" spans="1:13" x14ac:dyDescent="0.2">
      <c r="A1188" s="3">
        <v>37956</v>
      </c>
      <c r="B1188" t="s">
        <v>10047</v>
      </c>
      <c r="C1188" t="s">
        <v>3582</v>
      </c>
      <c r="D1188" t="s">
        <v>10048</v>
      </c>
      <c r="E1188" t="s">
        <v>3581</v>
      </c>
      <c r="F1188" s="4">
        <v>3.22064516129032</v>
      </c>
      <c r="G1188" s="4">
        <v>3.25</v>
      </c>
      <c r="H1188" s="4">
        <v>0.48805693304416098</v>
      </c>
      <c r="I1188" s="4">
        <v>4.5199999999999996</v>
      </c>
      <c r="J1188" s="4">
        <v>2.15</v>
      </c>
      <c r="K1188" s="4">
        <v>2.95</v>
      </c>
      <c r="L1188" s="4">
        <v>3.45</v>
      </c>
      <c r="M1188" s="4">
        <v>31</v>
      </c>
    </row>
    <row r="1189" spans="1:13" x14ac:dyDescent="0.2">
      <c r="A1189" s="3">
        <v>37956</v>
      </c>
      <c r="B1189" t="s">
        <v>10057</v>
      </c>
      <c r="C1189" t="s">
        <v>3585</v>
      </c>
      <c r="D1189" t="s">
        <v>10058</v>
      </c>
      <c r="E1189" t="s">
        <v>3584</v>
      </c>
      <c r="F1189" s="4">
        <v>3.73</v>
      </c>
      <c r="G1189" s="4">
        <v>3.7</v>
      </c>
      <c r="H1189" s="4">
        <v>0.61774937127793605</v>
      </c>
      <c r="I1189" s="4">
        <v>5</v>
      </c>
      <c r="J1189" s="4">
        <v>2.2999999999999998</v>
      </c>
      <c r="K1189" s="4">
        <v>3.41</v>
      </c>
      <c r="L1189" s="4">
        <v>4</v>
      </c>
      <c r="M1189" s="4">
        <v>29</v>
      </c>
    </row>
    <row r="1190" spans="1:13" x14ac:dyDescent="0.2">
      <c r="A1190" s="3">
        <v>37956</v>
      </c>
      <c r="B1190" t="s">
        <v>10059</v>
      </c>
      <c r="C1190" t="s">
        <v>3597</v>
      </c>
      <c r="D1190" t="s">
        <v>10060</v>
      </c>
      <c r="E1190" t="s">
        <v>3596</v>
      </c>
      <c r="F1190" s="4">
        <v>2.7977419354838702</v>
      </c>
      <c r="G1190" s="4">
        <v>2.6</v>
      </c>
      <c r="H1190" s="4">
        <v>0.65319578319428495</v>
      </c>
      <c r="I1190" s="4">
        <v>4.8899999999999997</v>
      </c>
      <c r="J1190" s="4">
        <v>1.9</v>
      </c>
      <c r="K1190" s="4">
        <v>2.415</v>
      </c>
      <c r="L1190" s="4">
        <v>3</v>
      </c>
      <c r="M1190" s="4">
        <v>31</v>
      </c>
    </row>
    <row r="1191" spans="1:13" x14ac:dyDescent="0.2">
      <c r="A1191" s="3">
        <v>37956</v>
      </c>
      <c r="B1191" t="s">
        <v>10055</v>
      </c>
      <c r="C1191" t="s">
        <v>3594</v>
      </c>
      <c r="D1191" t="s">
        <v>10056</v>
      </c>
      <c r="E1191" t="s">
        <v>3593</v>
      </c>
      <c r="F1191" s="4">
        <v>1.8573333333333299</v>
      </c>
      <c r="G1191" s="4">
        <v>1.865</v>
      </c>
      <c r="H1191" s="4">
        <v>0.42699376829284003</v>
      </c>
      <c r="I1191" s="4">
        <v>2.8</v>
      </c>
      <c r="J1191" s="4">
        <v>0.9</v>
      </c>
      <c r="K1191" s="4">
        <v>1.5874999999999999</v>
      </c>
      <c r="L1191" s="4">
        <v>2.1</v>
      </c>
      <c r="M1191" s="4">
        <v>30</v>
      </c>
    </row>
    <row r="1192" spans="1:13" x14ac:dyDescent="0.2">
      <c r="A1192" s="3">
        <v>37987</v>
      </c>
      <c r="B1192" t="s">
        <v>8628</v>
      </c>
      <c r="C1192" t="s">
        <v>3918</v>
      </c>
      <c r="D1192" t="s">
        <v>8629</v>
      </c>
      <c r="E1192" t="s">
        <v>3917</v>
      </c>
      <c r="F1192" s="4">
        <v>6.4640000000000004</v>
      </c>
      <c r="G1192" s="4">
        <v>6.37</v>
      </c>
      <c r="H1192" s="4">
        <v>0.83869603223263101</v>
      </c>
      <c r="I1192" s="4">
        <v>8.65</v>
      </c>
      <c r="J1192" s="4">
        <v>5.15</v>
      </c>
      <c r="K1192" s="4">
        <v>5.9775</v>
      </c>
      <c r="L1192" s="4">
        <v>6.875</v>
      </c>
      <c r="M1192" s="4">
        <v>30</v>
      </c>
    </row>
    <row r="1193" spans="1:13" x14ac:dyDescent="0.2">
      <c r="A1193" s="3">
        <v>37987</v>
      </c>
      <c r="B1193" t="s">
        <v>8732</v>
      </c>
      <c r="C1193" t="s">
        <v>3921</v>
      </c>
      <c r="D1193" t="s">
        <v>8733</v>
      </c>
      <c r="E1193" t="s">
        <v>3920</v>
      </c>
      <c r="F1193" s="4">
        <v>6.6071428571428603</v>
      </c>
      <c r="G1193" s="4">
        <v>6.7649999999999997</v>
      </c>
      <c r="H1193" s="4">
        <v>1.2706570395544601</v>
      </c>
      <c r="I1193" s="4">
        <v>9</v>
      </c>
      <c r="J1193" s="4">
        <v>3.38</v>
      </c>
      <c r="K1193" s="4">
        <v>5.89</v>
      </c>
      <c r="L1193" s="4">
        <v>7.3224999999999998</v>
      </c>
      <c r="M1193" s="4">
        <v>28</v>
      </c>
    </row>
    <row r="1194" spans="1:13" x14ac:dyDescent="0.2">
      <c r="A1194" s="3">
        <v>37987</v>
      </c>
      <c r="B1194" t="s">
        <v>8734</v>
      </c>
      <c r="C1194" t="s">
        <v>3081</v>
      </c>
      <c r="D1194" t="s">
        <v>8735</v>
      </c>
      <c r="E1194" t="s">
        <v>3080</v>
      </c>
      <c r="F1194" s="4">
        <v>3.9374333333333298</v>
      </c>
      <c r="G1194" s="4">
        <v>3.89</v>
      </c>
      <c r="H1194" s="4">
        <v>0.31036526682374499</v>
      </c>
      <c r="I1194" s="4">
        <v>4.67</v>
      </c>
      <c r="J1194" s="4">
        <v>3.36</v>
      </c>
      <c r="K1194" s="4">
        <v>3.7</v>
      </c>
      <c r="L1194" s="4">
        <v>4.1224999999999996</v>
      </c>
      <c r="M1194" s="4">
        <v>30</v>
      </c>
    </row>
    <row r="1195" spans="1:13" x14ac:dyDescent="0.2">
      <c r="A1195" s="3">
        <v>37987</v>
      </c>
      <c r="B1195" t="s">
        <v>8568</v>
      </c>
      <c r="C1195" t="s">
        <v>3072</v>
      </c>
      <c r="D1195" t="s">
        <v>8569</v>
      </c>
      <c r="E1195" t="s">
        <v>3071</v>
      </c>
      <c r="F1195" s="4">
        <v>3.95335483870968</v>
      </c>
      <c r="G1195" s="4">
        <v>3.84</v>
      </c>
      <c r="H1195" s="4">
        <v>0.35201454026664802</v>
      </c>
      <c r="I1195" s="4">
        <v>4.7</v>
      </c>
      <c r="J1195" s="4">
        <v>3.4</v>
      </c>
      <c r="K1195" s="4">
        <v>3.7</v>
      </c>
      <c r="L1195" s="4">
        <v>4.25</v>
      </c>
      <c r="M1195" s="4">
        <v>31</v>
      </c>
    </row>
    <row r="1196" spans="1:13" x14ac:dyDescent="0.2">
      <c r="A1196" s="3">
        <v>37987</v>
      </c>
      <c r="B1196" t="s">
        <v>8692</v>
      </c>
      <c r="C1196" t="s">
        <v>3075</v>
      </c>
      <c r="D1196" t="s">
        <v>8693</v>
      </c>
      <c r="E1196" t="s">
        <v>3074</v>
      </c>
      <c r="F1196" s="4">
        <v>3.7040333333333302</v>
      </c>
      <c r="G1196" s="4">
        <v>3.64</v>
      </c>
      <c r="H1196" s="4">
        <v>0.46951967263204802</v>
      </c>
      <c r="I1196" s="4">
        <v>4.851</v>
      </c>
      <c r="J1196" s="4">
        <v>2.79</v>
      </c>
      <c r="K1196" s="4">
        <v>3.4</v>
      </c>
      <c r="L1196" s="4">
        <v>4</v>
      </c>
      <c r="M1196" s="4">
        <v>30</v>
      </c>
    </row>
    <row r="1197" spans="1:13" x14ac:dyDescent="0.2">
      <c r="A1197" s="3">
        <v>37987</v>
      </c>
      <c r="B1197" t="s">
        <v>8736</v>
      </c>
      <c r="C1197" t="s">
        <v>3102</v>
      </c>
      <c r="D1197" t="s">
        <v>8737</v>
      </c>
      <c r="E1197" t="s">
        <v>3101</v>
      </c>
      <c r="F1197" s="4">
        <v>3.6520740740740698</v>
      </c>
      <c r="G1197" s="4">
        <v>3.5</v>
      </c>
      <c r="H1197" s="4">
        <v>0.46604967760347399</v>
      </c>
      <c r="I1197" s="4">
        <v>4.7699999999999996</v>
      </c>
      <c r="J1197" s="4">
        <v>3</v>
      </c>
      <c r="K1197" s="4">
        <v>3.4</v>
      </c>
      <c r="L1197" s="4">
        <v>3.87</v>
      </c>
      <c r="M1197" s="4">
        <v>27</v>
      </c>
    </row>
    <row r="1198" spans="1:13" x14ac:dyDescent="0.2">
      <c r="A1198" s="3">
        <v>37987</v>
      </c>
      <c r="B1198" t="s">
        <v>8658</v>
      </c>
      <c r="C1198" t="s">
        <v>3114</v>
      </c>
      <c r="D1198" t="s">
        <v>8659</v>
      </c>
      <c r="E1198" t="s">
        <v>3113</v>
      </c>
      <c r="F1198" s="4">
        <v>0.50749888750740202</v>
      </c>
      <c r="G1198" s="4">
        <v>0.52</v>
      </c>
      <c r="H1198" s="4">
        <v>9.8049204874670906E-2</v>
      </c>
      <c r="I1198" s="4">
        <v>0.77</v>
      </c>
      <c r="J1198" s="4">
        <v>0.2</v>
      </c>
      <c r="K1198" s="4">
        <v>0.48</v>
      </c>
      <c r="L1198" s="4">
        <v>0.55000000000000004</v>
      </c>
      <c r="M1198" s="4">
        <v>31</v>
      </c>
    </row>
    <row r="1199" spans="1:13" x14ac:dyDescent="0.2">
      <c r="A1199" s="3">
        <v>37987</v>
      </c>
      <c r="B1199" t="s">
        <v>8668</v>
      </c>
      <c r="C1199" t="s">
        <v>3117</v>
      </c>
      <c r="D1199" t="s">
        <v>8669</v>
      </c>
      <c r="E1199" t="s">
        <v>3116</v>
      </c>
      <c r="F1199" s="4">
        <v>0.28609314865929603</v>
      </c>
      <c r="G1199" s="4">
        <v>0.28999999999999998</v>
      </c>
      <c r="H1199" s="4">
        <v>8.9483156819329904E-2</v>
      </c>
      <c r="I1199" s="4">
        <v>0.5</v>
      </c>
      <c r="J1199" s="4">
        <v>0.1</v>
      </c>
      <c r="K1199" s="4">
        <v>0.22500000000000001</v>
      </c>
      <c r="L1199" s="4">
        <v>0.35</v>
      </c>
      <c r="M1199" s="4">
        <v>31</v>
      </c>
    </row>
    <row r="1200" spans="1:13" x14ac:dyDescent="0.2">
      <c r="A1200" s="3">
        <v>37987</v>
      </c>
      <c r="B1200" t="s">
        <v>8676</v>
      </c>
      <c r="C1200" t="s">
        <v>3120</v>
      </c>
      <c r="D1200" t="s">
        <v>8677</v>
      </c>
      <c r="E1200" t="s">
        <v>3119</v>
      </c>
      <c r="F1200" s="4">
        <v>0.36323317053086301</v>
      </c>
      <c r="G1200" s="4">
        <v>0.33</v>
      </c>
      <c r="H1200" s="4">
        <v>0.11320785642668001</v>
      </c>
      <c r="I1200" s="4">
        <v>0.64</v>
      </c>
      <c r="J1200" s="4">
        <v>0.19</v>
      </c>
      <c r="K1200" s="4">
        <v>0.28000000000000003</v>
      </c>
      <c r="L1200" s="4">
        <v>0.41</v>
      </c>
      <c r="M1200" s="4">
        <v>31</v>
      </c>
    </row>
    <row r="1201" spans="1:13" x14ac:dyDescent="0.2">
      <c r="A1201" s="3">
        <v>37987</v>
      </c>
      <c r="B1201" t="s">
        <v>8684</v>
      </c>
      <c r="C1201" t="s">
        <v>3123</v>
      </c>
      <c r="D1201" t="s">
        <v>8685</v>
      </c>
      <c r="E1201" t="s">
        <v>3122</v>
      </c>
      <c r="F1201" s="4">
        <v>0.247238118117033</v>
      </c>
      <c r="G1201" s="4">
        <v>0.24</v>
      </c>
      <c r="H1201" s="4">
        <v>6.6801055459243405E-2</v>
      </c>
      <c r="I1201" s="4">
        <v>0.4</v>
      </c>
      <c r="J1201" s="4">
        <v>0.08</v>
      </c>
      <c r="K1201" s="4">
        <v>0.21</v>
      </c>
      <c r="L1201" s="4">
        <v>0.3</v>
      </c>
      <c r="M1201" s="4">
        <v>31</v>
      </c>
    </row>
    <row r="1202" spans="1:13" x14ac:dyDescent="0.2">
      <c r="A1202" s="3">
        <v>37987</v>
      </c>
      <c r="B1202" t="s">
        <v>8694</v>
      </c>
      <c r="C1202" t="s">
        <v>3126</v>
      </c>
      <c r="D1202" t="s">
        <v>8695</v>
      </c>
      <c r="E1202" t="s">
        <v>3125</v>
      </c>
      <c r="F1202" s="4">
        <v>8.7239116634636904E-2</v>
      </c>
      <c r="G1202" s="4">
        <v>0.13</v>
      </c>
      <c r="H1202" s="4">
        <v>0.182597366706061</v>
      </c>
      <c r="I1202" s="4">
        <v>0.44</v>
      </c>
      <c r="J1202" s="4">
        <v>-0.49</v>
      </c>
      <c r="K1202" s="4">
        <v>5.0000000000000001E-3</v>
      </c>
      <c r="L1202" s="4">
        <v>0.20220630783687199</v>
      </c>
      <c r="M1202" s="4">
        <v>31</v>
      </c>
    </row>
    <row r="1203" spans="1:13" x14ac:dyDescent="0.2">
      <c r="A1203" s="3">
        <v>37987</v>
      </c>
      <c r="B1203" t="s">
        <v>8702</v>
      </c>
      <c r="C1203" t="s">
        <v>3129</v>
      </c>
      <c r="D1203" t="s">
        <v>8703</v>
      </c>
      <c r="E1203" t="s">
        <v>3128</v>
      </c>
      <c r="F1203" s="4">
        <v>0.19690474314040601</v>
      </c>
      <c r="G1203" s="4">
        <v>0.2</v>
      </c>
      <c r="H1203" s="4">
        <v>7.2591543280390206E-2</v>
      </c>
      <c r="I1203" s="4">
        <v>0.38</v>
      </c>
      <c r="J1203" s="4">
        <v>-0.02</v>
      </c>
      <c r="K1203" s="4">
        <v>0.15</v>
      </c>
      <c r="L1203" s="4">
        <v>0.23</v>
      </c>
      <c r="M1203" s="4">
        <v>31</v>
      </c>
    </row>
    <row r="1204" spans="1:13" x14ac:dyDescent="0.2">
      <c r="A1204" s="3">
        <v>37987</v>
      </c>
      <c r="B1204" t="s">
        <v>8710</v>
      </c>
      <c r="C1204" t="s">
        <v>3132</v>
      </c>
      <c r="D1204" t="s">
        <v>8711</v>
      </c>
      <c r="E1204" t="s">
        <v>3131</v>
      </c>
      <c r="F1204" s="4">
        <v>0.172009261094836</v>
      </c>
      <c r="G1204" s="4">
        <v>0.17</v>
      </c>
      <c r="H1204" s="4">
        <v>7.0336644171802201E-2</v>
      </c>
      <c r="I1204" s="4">
        <v>0.31</v>
      </c>
      <c r="J1204" s="4">
        <v>-0.02</v>
      </c>
      <c r="K1204" s="4">
        <v>0.12</v>
      </c>
      <c r="L1204" s="4">
        <v>0.215</v>
      </c>
      <c r="M1204" s="4">
        <v>31</v>
      </c>
    </row>
    <row r="1205" spans="1:13" x14ac:dyDescent="0.2">
      <c r="A1205" s="3">
        <v>37987</v>
      </c>
      <c r="B1205" t="s">
        <v>8718</v>
      </c>
      <c r="C1205" t="s">
        <v>3135</v>
      </c>
      <c r="D1205" t="s">
        <v>8719</v>
      </c>
      <c r="E1205" t="s">
        <v>3134</v>
      </c>
      <c r="F1205" s="4">
        <v>0.28859787003822301</v>
      </c>
      <c r="G1205" s="4">
        <v>0.27</v>
      </c>
      <c r="H1205" s="4">
        <v>8.1430375812246297E-2</v>
      </c>
      <c r="I1205" s="4">
        <v>0.5</v>
      </c>
      <c r="J1205" s="4">
        <v>0.14000000000000001</v>
      </c>
      <c r="K1205" s="4">
        <v>0.23</v>
      </c>
      <c r="L1205" s="4">
        <v>0.32500000000000001</v>
      </c>
      <c r="M1205" s="4">
        <v>31</v>
      </c>
    </row>
    <row r="1206" spans="1:13" x14ac:dyDescent="0.2">
      <c r="A1206" s="3">
        <v>37987</v>
      </c>
      <c r="B1206" t="s">
        <v>8726</v>
      </c>
      <c r="C1206" t="s">
        <v>3138</v>
      </c>
      <c r="D1206" t="s">
        <v>8727</v>
      </c>
      <c r="E1206" t="s">
        <v>3137</v>
      </c>
      <c r="F1206" s="4">
        <v>0.49146149511807502</v>
      </c>
      <c r="G1206" s="4">
        <v>0.49</v>
      </c>
      <c r="H1206" s="4">
        <v>8.8170896948442101E-2</v>
      </c>
      <c r="I1206" s="4">
        <v>0.7</v>
      </c>
      <c r="J1206" s="4">
        <v>0.28999999999999998</v>
      </c>
      <c r="K1206" s="4">
        <v>0.41499999999999998</v>
      </c>
      <c r="L1206" s="4">
        <v>0.56000000000000005</v>
      </c>
      <c r="M1206" s="4">
        <v>31</v>
      </c>
    </row>
    <row r="1207" spans="1:13" x14ac:dyDescent="0.2">
      <c r="A1207" s="3">
        <v>37987</v>
      </c>
      <c r="B1207" t="s">
        <v>8738</v>
      </c>
      <c r="C1207" t="s">
        <v>3096</v>
      </c>
      <c r="D1207" t="s">
        <v>8739</v>
      </c>
      <c r="E1207" t="s">
        <v>3095</v>
      </c>
      <c r="F1207" s="4">
        <v>3.4729999999999999</v>
      </c>
      <c r="G1207" s="4">
        <v>3.5249999999999999</v>
      </c>
      <c r="H1207" s="4">
        <v>0.38424361789721001</v>
      </c>
      <c r="I1207" s="4">
        <v>4.2300000000000004</v>
      </c>
      <c r="J1207" s="4">
        <v>2.4500000000000002</v>
      </c>
      <c r="K1207" s="4">
        <v>3.2749999999999999</v>
      </c>
      <c r="L1207" s="4">
        <v>3.6475</v>
      </c>
      <c r="M1207" s="4">
        <v>20</v>
      </c>
    </row>
    <row r="1208" spans="1:13" x14ac:dyDescent="0.2">
      <c r="A1208" s="3">
        <v>37987</v>
      </c>
      <c r="B1208" t="s">
        <v>8740</v>
      </c>
      <c r="C1208" t="s">
        <v>3087</v>
      </c>
      <c r="D1208" t="s">
        <v>8741</v>
      </c>
      <c r="E1208" t="s">
        <v>3086</v>
      </c>
      <c r="F1208" s="4">
        <v>3.4847826086956499</v>
      </c>
      <c r="G1208" s="4">
        <v>3.48</v>
      </c>
      <c r="H1208" s="4">
        <v>0.30440507649000398</v>
      </c>
      <c r="I1208" s="4">
        <v>4.17</v>
      </c>
      <c r="J1208" s="4">
        <v>2.76</v>
      </c>
      <c r="K1208" s="4">
        <v>3.2749999999999999</v>
      </c>
      <c r="L1208" s="4">
        <v>3.6749999999999998</v>
      </c>
      <c r="M1208" s="4">
        <v>23</v>
      </c>
    </row>
    <row r="1209" spans="1:13" x14ac:dyDescent="0.2">
      <c r="A1209" s="3">
        <v>37987</v>
      </c>
      <c r="B1209" t="s">
        <v>8742</v>
      </c>
      <c r="C1209" t="s">
        <v>3153</v>
      </c>
      <c r="D1209" t="s">
        <v>8743</v>
      </c>
      <c r="E1209" t="s">
        <v>3152</v>
      </c>
      <c r="F1209" s="4">
        <v>0.38304347826086999</v>
      </c>
      <c r="G1209" s="4">
        <v>0.39</v>
      </c>
      <c r="H1209" s="4">
        <v>4.6654901584905699E-2</v>
      </c>
      <c r="I1209" s="4">
        <v>0.45</v>
      </c>
      <c r="J1209" s="4">
        <v>0.3</v>
      </c>
      <c r="K1209" s="4">
        <v>0.35</v>
      </c>
      <c r="L1209" s="4">
        <v>0.41499999999999998</v>
      </c>
      <c r="M1209" s="4">
        <v>23</v>
      </c>
    </row>
    <row r="1210" spans="1:13" x14ac:dyDescent="0.2">
      <c r="A1210" s="3">
        <v>37987</v>
      </c>
      <c r="B1210" t="s">
        <v>10053</v>
      </c>
      <c r="C1210" t="s">
        <v>4324</v>
      </c>
      <c r="D1210" t="s">
        <v>10054</v>
      </c>
      <c r="E1210" t="s">
        <v>4323</v>
      </c>
      <c r="F1210" s="4">
        <v>4.2290322580645201</v>
      </c>
      <c r="G1210" s="4">
        <v>4.3</v>
      </c>
      <c r="H1210" s="4">
        <v>0.47693014749688201</v>
      </c>
      <c r="I1210" s="4">
        <v>5.0999999999999996</v>
      </c>
      <c r="J1210" s="4">
        <v>3.1</v>
      </c>
      <c r="K1210" s="4">
        <v>3.9</v>
      </c>
      <c r="L1210" s="4">
        <v>4.5999999999999996</v>
      </c>
      <c r="M1210" s="4">
        <v>31</v>
      </c>
    </row>
    <row r="1211" spans="1:13" x14ac:dyDescent="0.2">
      <c r="A1211" s="3">
        <v>37987</v>
      </c>
      <c r="B1211" t="s">
        <v>10061</v>
      </c>
      <c r="C1211" t="s">
        <v>4327</v>
      </c>
      <c r="D1211" t="s">
        <v>10062</v>
      </c>
      <c r="E1211" t="s">
        <v>4326</v>
      </c>
      <c r="F1211" s="4">
        <v>3.6538461538461502</v>
      </c>
      <c r="G1211" s="4">
        <v>3.7</v>
      </c>
      <c r="H1211" s="4">
        <v>0.48845124156318298</v>
      </c>
      <c r="I1211" s="4">
        <v>4.7</v>
      </c>
      <c r="J1211" s="4">
        <v>2.5</v>
      </c>
      <c r="K1211" s="4">
        <v>3.5</v>
      </c>
      <c r="L1211" s="4">
        <v>3.9</v>
      </c>
      <c r="M1211" s="4">
        <v>26</v>
      </c>
    </row>
    <row r="1212" spans="1:13" x14ac:dyDescent="0.2">
      <c r="A1212" s="3">
        <v>37987</v>
      </c>
      <c r="B1212" t="s">
        <v>8722</v>
      </c>
      <c r="C1212" t="s">
        <v>3939</v>
      </c>
      <c r="D1212" t="s">
        <v>8723</v>
      </c>
      <c r="E1212" t="s">
        <v>3947</v>
      </c>
      <c r="F1212" s="4">
        <v>10.9826774193548</v>
      </c>
      <c r="G1212" s="4">
        <v>11</v>
      </c>
      <c r="H1212" s="4">
        <v>0.138760558059984</v>
      </c>
      <c r="I1212" s="4">
        <v>11.3</v>
      </c>
      <c r="J1212" s="4">
        <v>10.7</v>
      </c>
      <c r="K1212" s="4">
        <v>10.8795</v>
      </c>
      <c r="L1212" s="4">
        <v>11.065</v>
      </c>
      <c r="M1212" s="4">
        <v>31</v>
      </c>
    </row>
    <row r="1213" spans="1:13" x14ac:dyDescent="0.2">
      <c r="A1213" s="3">
        <v>37987</v>
      </c>
      <c r="B1213" t="s">
        <v>8730</v>
      </c>
      <c r="C1213" t="s">
        <v>3942</v>
      </c>
      <c r="D1213" t="s">
        <v>8731</v>
      </c>
      <c r="E1213" t="s">
        <v>3949</v>
      </c>
      <c r="F1213" s="4">
        <v>11.0088387096774</v>
      </c>
      <c r="G1213" s="4">
        <v>11</v>
      </c>
      <c r="H1213" s="4">
        <v>0.163927645985293</v>
      </c>
      <c r="I1213" s="4">
        <v>11.43</v>
      </c>
      <c r="J1213" s="4">
        <v>10.69</v>
      </c>
      <c r="K1213" s="4">
        <v>10.904999999999999</v>
      </c>
      <c r="L1213" s="4">
        <v>11.085000000000001</v>
      </c>
      <c r="M1213" s="4">
        <v>31</v>
      </c>
    </row>
    <row r="1214" spans="1:13" x14ac:dyDescent="0.2">
      <c r="A1214" s="3">
        <v>37987</v>
      </c>
      <c r="B1214" t="s">
        <v>8744</v>
      </c>
      <c r="C1214" t="s">
        <v>3952</v>
      </c>
      <c r="D1214" t="s">
        <v>8745</v>
      </c>
      <c r="E1214" t="s">
        <v>3951</v>
      </c>
      <c r="F1214" s="4">
        <v>11.043741935483901</v>
      </c>
      <c r="G1214" s="4">
        <v>11.04</v>
      </c>
      <c r="H1214" s="4">
        <v>0.16773549966975501</v>
      </c>
      <c r="I1214" s="4">
        <v>11.34</v>
      </c>
      <c r="J1214" s="4">
        <v>10.64</v>
      </c>
      <c r="K1214" s="4">
        <v>10.935</v>
      </c>
      <c r="L1214" s="4">
        <v>11.15</v>
      </c>
      <c r="M1214" s="4">
        <v>31</v>
      </c>
    </row>
    <row r="1215" spans="1:13" x14ac:dyDescent="0.2">
      <c r="A1215" s="3">
        <v>37987</v>
      </c>
      <c r="B1215" t="s">
        <v>8638</v>
      </c>
      <c r="C1215" t="s">
        <v>3936</v>
      </c>
      <c r="D1215" t="s">
        <v>8639</v>
      </c>
      <c r="E1215" t="s">
        <v>3935</v>
      </c>
      <c r="F1215" s="4">
        <v>11.438064516129</v>
      </c>
      <c r="G1215" s="4">
        <v>11.43</v>
      </c>
      <c r="H1215" s="4">
        <v>0.242314112325836</v>
      </c>
      <c r="I1215" s="4">
        <v>12.1</v>
      </c>
      <c r="J1215" s="4">
        <v>11</v>
      </c>
      <c r="K1215" s="4">
        <v>11.29</v>
      </c>
      <c r="L1215" s="4">
        <v>11.535</v>
      </c>
      <c r="M1215" s="4">
        <v>31</v>
      </c>
    </row>
    <row r="1216" spans="1:13" x14ac:dyDescent="0.2">
      <c r="A1216" s="3">
        <v>37987</v>
      </c>
      <c r="B1216" t="s">
        <v>8746</v>
      </c>
      <c r="C1216" t="s">
        <v>3939</v>
      </c>
      <c r="D1216" t="s">
        <v>8747</v>
      </c>
      <c r="E1216" t="s">
        <v>3938</v>
      </c>
      <c r="F1216" s="4">
        <v>11.803214285714301</v>
      </c>
      <c r="G1216" s="4">
        <v>11.76</v>
      </c>
      <c r="H1216" s="4">
        <v>0.40768591370417001</v>
      </c>
      <c r="I1216" s="4">
        <v>12.9</v>
      </c>
      <c r="J1216" s="4">
        <v>10.97</v>
      </c>
      <c r="K1216" s="4">
        <v>11.56</v>
      </c>
      <c r="L1216" s="4">
        <v>11.914999999999999</v>
      </c>
      <c r="M1216" s="4">
        <v>28</v>
      </c>
    </row>
    <row r="1217" spans="1:13" x14ac:dyDescent="0.2">
      <c r="A1217" s="3">
        <v>37987</v>
      </c>
      <c r="B1217" t="s">
        <v>10035</v>
      </c>
      <c r="C1217" t="s">
        <v>3576</v>
      </c>
      <c r="D1217" t="s">
        <v>10036</v>
      </c>
      <c r="E1217" t="s">
        <v>3575</v>
      </c>
      <c r="F1217" s="4">
        <v>1.1599999999999999</v>
      </c>
      <c r="G1217" s="4">
        <v>1.1599999999999999</v>
      </c>
      <c r="H1217" s="4"/>
      <c r="I1217" s="4">
        <v>1.1599999999999999</v>
      </c>
      <c r="J1217" s="4">
        <v>1.1599999999999999</v>
      </c>
      <c r="K1217" s="4">
        <v>1.1599999999999999</v>
      </c>
      <c r="L1217" s="4">
        <v>1.1599999999999999</v>
      </c>
      <c r="M1217" s="4">
        <v>1</v>
      </c>
    </row>
    <row r="1218" spans="1:13" x14ac:dyDescent="0.2">
      <c r="A1218" s="3">
        <v>37987</v>
      </c>
      <c r="B1218" t="s">
        <v>10047</v>
      </c>
      <c r="C1218" t="s">
        <v>3579</v>
      </c>
      <c r="D1218" t="s">
        <v>10048</v>
      </c>
      <c r="E1218" t="s">
        <v>3578</v>
      </c>
      <c r="F1218" s="4">
        <v>3.1532258064516099</v>
      </c>
      <c r="G1218" s="4">
        <v>3.2</v>
      </c>
      <c r="H1218" s="4">
        <v>0.417375826618123</v>
      </c>
      <c r="I1218" s="4">
        <v>4.04</v>
      </c>
      <c r="J1218" s="4">
        <v>2.1</v>
      </c>
      <c r="K1218" s="4">
        <v>2.9</v>
      </c>
      <c r="L1218" s="4">
        <v>3.415</v>
      </c>
      <c r="M1218" s="4">
        <v>31</v>
      </c>
    </row>
    <row r="1219" spans="1:13" x14ac:dyDescent="0.2">
      <c r="A1219" s="3">
        <v>37987</v>
      </c>
      <c r="B1219" t="s">
        <v>10057</v>
      </c>
      <c r="C1219" t="s">
        <v>3582</v>
      </c>
      <c r="D1219" t="s">
        <v>10058</v>
      </c>
      <c r="E1219" t="s">
        <v>3581</v>
      </c>
      <c r="F1219" s="4">
        <v>3.63</v>
      </c>
      <c r="G1219" s="4">
        <v>3.65</v>
      </c>
      <c r="H1219" s="4">
        <v>0.52325242803858596</v>
      </c>
      <c r="I1219" s="4">
        <v>4.5</v>
      </c>
      <c r="J1219" s="4">
        <v>2.1</v>
      </c>
      <c r="K1219" s="4">
        <v>3.4024999999999999</v>
      </c>
      <c r="L1219" s="4">
        <v>4</v>
      </c>
      <c r="M1219" s="4">
        <v>30</v>
      </c>
    </row>
    <row r="1220" spans="1:13" x14ac:dyDescent="0.2">
      <c r="A1220" s="3">
        <v>37987</v>
      </c>
      <c r="B1220" t="s">
        <v>10059</v>
      </c>
      <c r="C1220" t="s">
        <v>3594</v>
      </c>
      <c r="D1220" t="s">
        <v>10060</v>
      </c>
      <c r="E1220" t="s">
        <v>3593</v>
      </c>
      <c r="F1220" s="4">
        <v>2.7912903225806498</v>
      </c>
      <c r="G1220" s="4">
        <v>2.7</v>
      </c>
      <c r="H1220" s="4">
        <v>0.65318063828971495</v>
      </c>
      <c r="I1220" s="4">
        <v>4.2699999999999996</v>
      </c>
      <c r="J1220" s="4">
        <v>1.91</v>
      </c>
      <c r="K1220" s="4">
        <v>2.2999999999999998</v>
      </c>
      <c r="L1220" s="4">
        <v>3.03</v>
      </c>
      <c r="M1220" s="4">
        <v>31</v>
      </c>
    </row>
    <row r="1221" spans="1:13" x14ac:dyDescent="0.2">
      <c r="A1221" s="3">
        <v>37987</v>
      </c>
      <c r="B1221" t="s">
        <v>10055</v>
      </c>
      <c r="C1221" t="s">
        <v>3591</v>
      </c>
      <c r="D1221" t="s">
        <v>10056</v>
      </c>
      <c r="E1221" t="s">
        <v>3590</v>
      </c>
      <c r="F1221" s="4">
        <v>1.82967741935484</v>
      </c>
      <c r="G1221" s="4">
        <v>1.8</v>
      </c>
      <c r="H1221" s="4">
        <v>0.27773469199901002</v>
      </c>
      <c r="I1221" s="4">
        <v>2.5</v>
      </c>
      <c r="J1221" s="4">
        <v>1.22</v>
      </c>
      <c r="K1221" s="4">
        <v>1.6950000000000001</v>
      </c>
      <c r="L1221" s="4">
        <v>2</v>
      </c>
      <c r="M1221" s="4">
        <v>31</v>
      </c>
    </row>
    <row r="1222" spans="1:13" x14ac:dyDescent="0.2">
      <c r="A1222" s="3">
        <v>38018</v>
      </c>
      <c r="B1222" t="s">
        <v>8628</v>
      </c>
      <c r="C1222" t="s">
        <v>3918</v>
      </c>
      <c r="D1222" t="s">
        <v>8629</v>
      </c>
      <c r="E1222" t="s">
        <v>3917</v>
      </c>
      <c r="F1222" s="4">
        <v>6.6283870967741896</v>
      </c>
      <c r="G1222" s="4">
        <v>6.61</v>
      </c>
      <c r="H1222" s="4">
        <v>0.82149496559298796</v>
      </c>
      <c r="I1222" s="4">
        <v>8.65</v>
      </c>
      <c r="J1222" s="4">
        <v>4.7</v>
      </c>
      <c r="K1222" s="4">
        <v>6.2549999999999999</v>
      </c>
      <c r="L1222" s="4">
        <v>7</v>
      </c>
      <c r="M1222" s="4">
        <v>31</v>
      </c>
    </row>
    <row r="1223" spans="1:13" x14ac:dyDescent="0.2">
      <c r="A1223" s="3">
        <v>38018</v>
      </c>
      <c r="B1223" t="s">
        <v>8732</v>
      </c>
      <c r="C1223" t="s">
        <v>3921</v>
      </c>
      <c r="D1223" t="s">
        <v>8733</v>
      </c>
      <c r="E1223" t="s">
        <v>3920</v>
      </c>
      <c r="F1223" s="4">
        <v>6.8322580645161297</v>
      </c>
      <c r="G1223" s="4">
        <v>6.72</v>
      </c>
      <c r="H1223" s="4">
        <v>1.21574314633045</v>
      </c>
      <c r="I1223" s="4">
        <v>9.5</v>
      </c>
      <c r="J1223" s="4">
        <v>3.38</v>
      </c>
      <c r="K1223" s="4">
        <v>6.25</v>
      </c>
      <c r="L1223" s="4">
        <v>7.4450000000000003</v>
      </c>
      <c r="M1223" s="4">
        <v>31</v>
      </c>
    </row>
    <row r="1224" spans="1:13" x14ac:dyDescent="0.2">
      <c r="A1224" s="3">
        <v>38018</v>
      </c>
      <c r="B1224" t="s">
        <v>8748</v>
      </c>
      <c r="C1224" t="s">
        <v>3081</v>
      </c>
      <c r="D1224" t="s">
        <v>8749</v>
      </c>
      <c r="E1224" t="s">
        <v>3080</v>
      </c>
      <c r="F1224" s="4">
        <v>3.899375</v>
      </c>
      <c r="G1224" s="4">
        <v>3.9</v>
      </c>
      <c r="H1224" s="4">
        <v>0.42243485850178097</v>
      </c>
      <c r="I1224" s="4">
        <v>5.54</v>
      </c>
      <c r="J1224" s="4">
        <v>3.17</v>
      </c>
      <c r="K1224" s="4">
        <v>3.6425000000000001</v>
      </c>
      <c r="L1224" s="4">
        <v>4.0374999999999996</v>
      </c>
      <c r="M1224" s="4">
        <v>32</v>
      </c>
    </row>
    <row r="1225" spans="1:13" x14ac:dyDescent="0.2">
      <c r="A1225" s="3">
        <v>38018</v>
      </c>
      <c r="B1225" t="s">
        <v>8568</v>
      </c>
      <c r="C1225" t="s">
        <v>3072</v>
      </c>
      <c r="D1225" t="s">
        <v>8569</v>
      </c>
      <c r="E1225" t="s">
        <v>3071</v>
      </c>
      <c r="F1225" s="4">
        <v>4.2042424242424197</v>
      </c>
      <c r="G1225" s="4">
        <v>4.1399999999999997</v>
      </c>
      <c r="H1225" s="4">
        <v>0.43395010011974799</v>
      </c>
      <c r="I1225" s="4">
        <v>5.78</v>
      </c>
      <c r="J1225" s="4">
        <v>3.46</v>
      </c>
      <c r="K1225" s="4">
        <v>3.99</v>
      </c>
      <c r="L1225" s="4">
        <v>4.4000000000000004</v>
      </c>
      <c r="M1225" s="4">
        <v>33</v>
      </c>
    </row>
    <row r="1226" spans="1:13" x14ac:dyDescent="0.2">
      <c r="A1226" s="3">
        <v>38018</v>
      </c>
      <c r="B1226" t="s">
        <v>8692</v>
      </c>
      <c r="C1226" t="s">
        <v>3075</v>
      </c>
      <c r="D1226" t="s">
        <v>8693</v>
      </c>
      <c r="E1226" t="s">
        <v>3074</v>
      </c>
      <c r="F1226" s="4">
        <v>3.6937500000000001</v>
      </c>
      <c r="G1226" s="4">
        <v>3.625</v>
      </c>
      <c r="H1226" s="4">
        <v>0.379062936301374</v>
      </c>
      <c r="I1226" s="4">
        <v>4.37</v>
      </c>
      <c r="J1226" s="4">
        <v>2.79</v>
      </c>
      <c r="K1226" s="4">
        <v>3.5</v>
      </c>
      <c r="L1226" s="4">
        <v>3.91</v>
      </c>
      <c r="M1226" s="4">
        <v>32</v>
      </c>
    </row>
    <row r="1227" spans="1:13" x14ac:dyDescent="0.2">
      <c r="A1227" s="3">
        <v>38018</v>
      </c>
      <c r="B1227" t="s">
        <v>8736</v>
      </c>
      <c r="C1227" t="s">
        <v>3102</v>
      </c>
      <c r="D1227" t="s">
        <v>8737</v>
      </c>
      <c r="E1227" t="s">
        <v>3101</v>
      </c>
      <c r="F1227" s="4">
        <v>3.6280000000000001</v>
      </c>
      <c r="G1227" s="4">
        <v>3.5</v>
      </c>
      <c r="H1227" s="4">
        <v>0.49756926393598</v>
      </c>
      <c r="I1227" s="4">
        <v>4.8600000000000003</v>
      </c>
      <c r="J1227" s="4">
        <v>3</v>
      </c>
      <c r="K1227" s="4">
        <v>3.37</v>
      </c>
      <c r="L1227" s="4">
        <v>3.9024999999999999</v>
      </c>
      <c r="M1227" s="4">
        <v>30</v>
      </c>
    </row>
    <row r="1228" spans="1:13" x14ac:dyDescent="0.2">
      <c r="A1228" s="3">
        <v>38018</v>
      </c>
      <c r="B1228" t="s">
        <v>8750</v>
      </c>
      <c r="C1228" t="s">
        <v>3078</v>
      </c>
      <c r="D1228" t="s">
        <v>8751</v>
      </c>
      <c r="E1228" t="s">
        <v>3077</v>
      </c>
      <c r="F1228" s="4">
        <v>3.6525806451612901</v>
      </c>
      <c r="G1228" s="4">
        <v>3.55</v>
      </c>
      <c r="H1228" s="4">
        <v>0.48555101168284698</v>
      </c>
      <c r="I1228" s="4">
        <v>4.8600000000000003</v>
      </c>
      <c r="J1228" s="4">
        <v>3</v>
      </c>
      <c r="K1228" s="4">
        <v>3.3</v>
      </c>
      <c r="L1228" s="4">
        <v>3.9849999999999999</v>
      </c>
      <c r="M1228" s="4">
        <v>31</v>
      </c>
    </row>
    <row r="1229" spans="1:13" x14ac:dyDescent="0.2">
      <c r="A1229" s="3">
        <v>38018</v>
      </c>
      <c r="B1229" t="s">
        <v>8668</v>
      </c>
      <c r="C1229" t="s">
        <v>3114</v>
      </c>
      <c r="D1229" t="s">
        <v>8669</v>
      </c>
      <c r="E1229" t="s">
        <v>3113</v>
      </c>
      <c r="F1229" s="4">
        <v>0.51000584437403995</v>
      </c>
      <c r="G1229" s="4">
        <v>0.54</v>
      </c>
      <c r="H1229" s="4">
        <v>8.7313879170322697E-2</v>
      </c>
      <c r="I1229" s="4">
        <v>0.6</v>
      </c>
      <c r="J1229" s="4">
        <v>0.2</v>
      </c>
      <c r="K1229" s="4">
        <v>0.48749999999999999</v>
      </c>
      <c r="L1229" s="4">
        <v>0.5645</v>
      </c>
      <c r="M1229" s="4">
        <v>32</v>
      </c>
    </row>
    <row r="1230" spans="1:13" x14ac:dyDescent="0.2">
      <c r="A1230" s="3">
        <v>38018</v>
      </c>
      <c r="B1230" t="s">
        <v>8676</v>
      </c>
      <c r="C1230" t="s">
        <v>3117</v>
      </c>
      <c r="D1230" t="s">
        <v>8677</v>
      </c>
      <c r="E1230" t="s">
        <v>3116</v>
      </c>
      <c r="F1230" s="4">
        <v>0.38103704488875501</v>
      </c>
      <c r="G1230" s="4">
        <v>0.38</v>
      </c>
      <c r="H1230" s="4">
        <v>9.3578225486078095E-2</v>
      </c>
      <c r="I1230" s="4">
        <v>0.64</v>
      </c>
      <c r="J1230" s="4">
        <v>0.25</v>
      </c>
      <c r="K1230" s="4">
        <v>0.31</v>
      </c>
      <c r="L1230" s="4">
        <v>0.41</v>
      </c>
      <c r="M1230" s="4">
        <v>33</v>
      </c>
    </row>
    <row r="1231" spans="1:13" x14ac:dyDescent="0.2">
      <c r="A1231" s="3">
        <v>38018</v>
      </c>
      <c r="B1231" t="s">
        <v>8684</v>
      </c>
      <c r="C1231" t="s">
        <v>3120</v>
      </c>
      <c r="D1231" t="s">
        <v>8685</v>
      </c>
      <c r="E1231" t="s">
        <v>3119</v>
      </c>
      <c r="F1231" s="4">
        <v>0.25038502327425799</v>
      </c>
      <c r="G1231" s="4">
        <v>0.24</v>
      </c>
      <c r="H1231" s="4">
        <v>9.4673502435797696E-2</v>
      </c>
      <c r="I1231" s="4">
        <v>0.57899999999999996</v>
      </c>
      <c r="J1231" s="4">
        <v>0.08</v>
      </c>
      <c r="K1231" s="4">
        <v>0.2</v>
      </c>
      <c r="L1231" s="4">
        <v>0.28000000000000003</v>
      </c>
      <c r="M1231" s="4">
        <v>33</v>
      </c>
    </row>
    <row r="1232" spans="1:13" x14ac:dyDescent="0.2">
      <c r="A1232" s="3">
        <v>38018</v>
      </c>
      <c r="B1232" t="s">
        <v>8694</v>
      </c>
      <c r="C1232" t="s">
        <v>3123</v>
      </c>
      <c r="D1232" t="s">
        <v>8695</v>
      </c>
      <c r="E1232" t="s">
        <v>3122</v>
      </c>
      <c r="F1232" s="4">
        <v>6.62010102681201E-2</v>
      </c>
      <c r="G1232" s="4">
        <v>0.1</v>
      </c>
      <c r="H1232" s="4">
        <v>0.17672045957386101</v>
      </c>
      <c r="I1232" s="4">
        <v>0.46300000000000002</v>
      </c>
      <c r="J1232" s="4">
        <v>-0.49</v>
      </c>
      <c r="K1232" s="4">
        <v>-0.02</v>
      </c>
      <c r="L1232" s="4">
        <v>0.15</v>
      </c>
      <c r="M1232" s="4">
        <v>33</v>
      </c>
    </row>
    <row r="1233" spans="1:13" x14ac:dyDescent="0.2">
      <c r="A1233" s="3">
        <v>38018</v>
      </c>
      <c r="B1233" t="s">
        <v>8702</v>
      </c>
      <c r="C1233" t="s">
        <v>3126</v>
      </c>
      <c r="D1233" t="s">
        <v>8703</v>
      </c>
      <c r="E1233" t="s">
        <v>3125</v>
      </c>
      <c r="F1233" s="4">
        <v>0.16881710486411999</v>
      </c>
      <c r="G1233" s="4">
        <v>0.18</v>
      </c>
      <c r="H1233" s="4">
        <v>6.6016169700760505E-2</v>
      </c>
      <c r="I1233" s="4">
        <v>0.31</v>
      </c>
      <c r="J1233" s="4">
        <v>-0.02</v>
      </c>
      <c r="K1233" s="4">
        <v>0.13</v>
      </c>
      <c r="L1233" s="4">
        <v>0.21</v>
      </c>
      <c r="M1233" s="4">
        <v>33</v>
      </c>
    </row>
    <row r="1234" spans="1:13" x14ac:dyDescent="0.2">
      <c r="A1234" s="3">
        <v>38018</v>
      </c>
      <c r="B1234" t="s">
        <v>8710</v>
      </c>
      <c r="C1234" t="s">
        <v>3129</v>
      </c>
      <c r="D1234" t="s">
        <v>8711</v>
      </c>
      <c r="E1234" t="s">
        <v>3128</v>
      </c>
      <c r="F1234" s="4">
        <v>0.15597592746321001</v>
      </c>
      <c r="G1234" s="4">
        <v>0.14000000000000001</v>
      </c>
      <c r="H1234" s="4">
        <v>8.7887861157796704E-2</v>
      </c>
      <c r="I1234" s="4">
        <v>0.45300000000000001</v>
      </c>
      <c r="J1234" s="4">
        <v>-0.04</v>
      </c>
      <c r="K1234" s="4">
        <v>0.11600000000000001</v>
      </c>
      <c r="L1234" s="4">
        <v>0.2</v>
      </c>
      <c r="M1234" s="4">
        <v>33</v>
      </c>
    </row>
    <row r="1235" spans="1:13" x14ac:dyDescent="0.2">
      <c r="A1235" s="3">
        <v>38018</v>
      </c>
      <c r="B1235" t="s">
        <v>8718</v>
      </c>
      <c r="C1235" t="s">
        <v>3132</v>
      </c>
      <c r="D1235" t="s">
        <v>8719</v>
      </c>
      <c r="E1235" t="s">
        <v>3131</v>
      </c>
      <c r="F1235" s="4">
        <v>0.25844037866747599</v>
      </c>
      <c r="G1235" s="4">
        <v>0.25</v>
      </c>
      <c r="H1235" s="4">
        <v>6.8197112917021505E-2</v>
      </c>
      <c r="I1235" s="4">
        <v>0.42</v>
      </c>
      <c r="J1235" s="4">
        <v>0.1</v>
      </c>
      <c r="K1235" s="4">
        <v>0.23899999999999999</v>
      </c>
      <c r="L1235" s="4">
        <v>0.28999999999999998</v>
      </c>
      <c r="M1235" s="4">
        <v>33</v>
      </c>
    </row>
    <row r="1236" spans="1:13" x14ac:dyDescent="0.2">
      <c r="A1236" s="3">
        <v>38018</v>
      </c>
      <c r="B1236" t="s">
        <v>8726</v>
      </c>
      <c r="C1236" t="s">
        <v>3135</v>
      </c>
      <c r="D1236" t="s">
        <v>8727</v>
      </c>
      <c r="E1236" t="s">
        <v>3134</v>
      </c>
      <c r="F1236" s="4">
        <v>0.46894785126716698</v>
      </c>
      <c r="G1236" s="4">
        <v>0.46027909181649601</v>
      </c>
      <c r="H1236" s="4">
        <v>8.2839257846213099E-2</v>
      </c>
      <c r="I1236" s="4">
        <v>0.6</v>
      </c>
      <c r="J1236" s="4">
        <v>0.25</v>
      </c>
      <c r="K1236" s="4">
        <v>0.42</v>
      </c>
      <c r="L1236" s="4">
        <v>0.54</v>
      </c>
      <c r="M1236" s="4">
        <v>33</v>
      </c>
    </row>
    <row r="1237" spans="1:13" x14ac:dyDescent="0.2">
      <c r="A1237" s="3">
        <v>38018</v>
      </c>
      <c r="B1237" t="s">
        <v>8752</v>
      </c>
      <c r="C1237" t="s">
        <v>3138</v>
      </c>
      <c r="D1237" t="s">
        <v>8753</v>
      </c>
      <c r="E1237" t="s">
        <v>3137</v>
      </c>
      <c r="F1237" s="4">
        <v>0.299576452574491</v>
      </c>
      <c r="G1237" s="4">
        <v>0.3</v>
      </c>
      <c r="H1237" s="4">
        <v>8.4151406546721902E-2</v>
      </c>
      <c r="I1237" s="4">
        <v>0.49</v>
      </c>
      <c r="J1237" s="4">
        <v>0.13</v>
      </c>
      <c r="K1237" s="4">
        <v>0.23</v>
      </c>
      <c r="L1237" s="4">
        <v>0.35</v>
      </c>
      <c r="M1237" s="4">
        <v>33</v>
      </c>
    </row>
    <row r="1238" spans="1:13" x14ac:dyDescent="0.2">
      <c r="A1238" s="3">
        <v>38018</v>
      </c>
      <c r="B1238" t="s">
        <v>8754</v>
      </c>
      <c r="C1238" t="s">
        <v>3141</v>
      </c>
      <c r="D1238" t="s">
        <v>8755</v>
      </c>
      <c r="E1238" t="s">
        <v>3140</v>
      </c>
      <c r="F1238" s="4">
        <v>0.56033372624227296</v>
      </c>
      <c r="G1238" s="4">
        <v>0.57999999999999996</v>
      </c>
      <c r="H1238" s="4">
        <v>0.170123881929616</v>
      </c>
      <c r="I1238" s="4">
        <v>0.84</v>
      </c>
      <c r="J1238" s="4">
        <v>0.08</v>
      </c>
      <c r="K1238" s="4">
        <v>0.46</v>
      </c>
      <c r="L1238" s="4">
        <v>0.65</v>
      </c>
      <c r="M1238" s="4">
        <v>33</v>
      </c>
    </row>
    <row r="1239" spans="1:13" x14ac:dyDescent="0.2">
      <c r="A1239" s="3">
        <v>38018</v>
      </c>
      <c r="B1239" t="s">
        <v>8756</v>
      </c>
      <c r="C1239" t="s">
        <v>3096</v>
      </c>
      <c r="D1239" t="s">
        <v>8757</v>
      </c>
      <c r="E1239" t="s">
        <v>3095</v>
      </c>
      <c r="F1239" s="4">
        <v>3.5031818181818202</v>
      </c>
      <c r="G1239" s="4">
        <v>3.45</v>
      </c>
      <c r="H1239" s="4">
        <v>0.30396406998879999</v>
      </c>
      <c r="I1239" s="4">
        <v>4.03</v>
      </c>
      <c r="J1239" s="4">
        <v>2.91</v>
      </c>
      <c r="K1239" s="4">
        <v>3.335</v>
      </c>
      <c r="L1239" s="4">
        <v>3.69</v>
      </c>
      <c r="M1239" s="4">
        <v>22</v>
      </c>
    </row>
    <row r="1240" spans="1:13" x14ac:dyDescent="0.2">
      <c r="A1240" s="3">
        <v>38018</v>
      </c>
      <c r="B1240" t="s">
        <v>8740</v>
      </c>
      <c r="C1240" t="s">
        <v>3087</v>
      </c>
      <c r="D1240" t="s">
        <v>8741</v>
      </c>
      <c r="E1240" t="s">
        <v>3086</v>
      </c>
      <c r="F1240" s="4">
        <v>3.5562499999999999</v>
      </c>
      <c r="G1240" s="4">
        <v>3.56</v>
      </c>
      <c r="H1240" s="4">
        <v>0.26997282471937201</v>
      </c>
      <c r="I1240" s="4">
        <v>4</v>
      </c>
      <c r="J1240" s="4">
        <v>2.92</v>
      </c>
      <c r="K1240" s="4">
        <v>3.4</v>
      </c>
      <c r="L1240" s="4">
        <v>3.7725</v>
      </c>
      <c r="M1240" s="4">
        <v>24</v>
      </c>
    </row>
    <row r="1241" spans="1:13" x14ac:dyDescent="0.2">
      <c r="A1241" s="3">
        <v>38018</v>
      </c>
      <c r="B1241" t="s">
        <v>8758</v>
      </c>
      <c r="C1241" t="s">
        <v>3153</v>
      </c>
      <c r="D1241" t="s">
        <v>8759</v>
      </c>
      <c r="E1241" t="s">
        <v>3152</v>
      </c>
      <c r="F1241" s="4">
        <v>0.420869565217391</v>
      </c>
      <c r="G1241" s="4">
        <v>0.45</v>
      </c>
      <c r="H1241" s="4">
        <v>8.2181232290051906E-2</v>
      </c>
      <c r="I1241" s="4">
        <v>0.6</v>
      </c>
      <c r="J1241" s="4">
        <v>0.2</v>
      </c>
      <c r="K1241" s="4">
        <v>0.38</v>
      </c>
      <c r="L1241" s="4">
        <v>0.47</v>
      </c>
      <c r="M1241" s="4">
        <v>23</v>
      </c>
    </row>
    <row r="1242" spans="1:13" x14ac:dyDescent="0.2">
      <c r="A1242" s="3">
        <v>38018</v>
      </c>
      <c r="B1242" t="s">
        <v>10053</v>
      </c>
      <c r="C1242" t="s">
        <v>4324</v>
      </c>
      <c r="D1242" t="s">
        <v>10054</v>
      </c>
      <c r="E1242" t="s">
        <v>4323</v>
      </c>
      <c r="F1242" s="4">
        <v>4.4468750000000004</v>
      </c>
      <c r="G1242" s="4">
        <v>4.5</v>
      </c>
      <c r="H1242" s="4">
        <v>0.35467784110054301</v>
      </c>
      <c r="I1242" s="4">
        <v>5</v>
      </c>
      <c r="J1242" s="4">
        <v>3.5</v>
      </c>
      <c r="K1242" s="4">
        <v>4.1749999999999998</v>
      </c>
      <c r="L1242" s="4">
        <v>4.7</v>
      </c>
      <c r="M1242" s="4">
        <v>32</v>
      </c>
    </row>
    <row r="1243" spans="1:13" x14ac:dyDescent="0.2">
      <c r="A1243" s="3">
        <v>38018</v>
      </c>
      <c r="B1243" t="s">
        <v>10061</v>
      </c>
      <c r="C1243" t="s">
        <v>4327</v>
      </c>
      <c r="D1243" t="s">
        <v>10062</v>
      </c>
      <c r="E1243" t="s">
        <v>4326</v>
      </c>
      <c r="F1243" s="4">
        <v>4.0763333333333298</v>
      </c>
      <c r="G1243" s="4">
        <v>3.8</v>
      </c>
      <c r="H1243" s="4">
        <v>1.7545733017643801</v>
      </c>
      <c r="I1243" s="4">
        <v>13</v>
      </c>
      <c r="J1243" s="4">
        <v>2.6</v>
      </c>
      <c r="K1243" s="4">
        <v>3.5</v>
      </c>
      <c r="L1243" s="4">
        <v>4</v>
      </c>
      <c r="M1243" s="4">
        <v>30</v>
      </c>
    </row>
    <row r="1244" spans="1:13" x14ac:dyDescent="0.2">
      <c r="A1244" s="3">
        <v>38018</v>
      </c>
      <c r="B1244" t="s">
        <v>8730</v>
      </c>
      <c r="C1244" t="s">
        <v>3939</v>
      </c>
      <c r="D1244" t="s">
        <v>8731</v>
      </c>
      <c r="E1244" t="s">
        <v>3947</v>
      </c>
      <c r="F1244" s="4">
        <v>11.025454545454499</v>
      </c>
      <c r="G1244" s="4">
        <v>11</v>
      </c>
      <c r="H1244" s="4">
        <v>0.10605013287034699</v>
      </c>
      <c r="I1244" s="4">
        <v>11.2</v>
      </c>
      <c r="J1244" s="4">
        <v>10.79</v>
      </c>
      <c r="K1244" s="4">
        <v>10.98</v>
      </c>
      <c r="L1244" s="4">
        <v>11.1</v>
      </c>
      <c r="M1244" s="4">
        <v>33</v>
      </c>
    </row>
    <row r="1245" spans="1:13" x14ac:dyDescent="0.2">
      <c r="A1245" s="3">
        <v>38018</v>
      </c>
      <c r="B1245" t="s">
        <v>8744</v>
      </c>
      <c r="C1245" t="s">
        <v>3942</v>
      </c>
      <c r="D1245" t="s">
        <v>8745</v>
      </c>
      <c r="E1245" t="s">
        <v>3949</v>
      </c>
      <c r="F1245" s="4">
        <v>11.054393939393901</v>
      </c>
      <c r="G1245" s="4">
        <v>11.05</v>
      </c>
      <c r="H1245" s="4">
        <v>0.142168021060016</v>
      </c>
      <c r="I1245" s="4">
        <v>11.3</v>
      </c>
      <c r="J1245" s="4">
        <v>10.72</v>
      </c>
      <c r="K1245" s="4">
        <v>10.94</v>
      </c>
      <c r="L1245" s="4">
        <v>11.15</v>
      </c>
      <c r="M1245" s="4">
        <v>33</v>
      </c>
    </row>
    <row r="1246" spans="1:13" x14ac:dyDescent="0.2">
      <c r="A1246" s="3">
        <v>38018</v>
      </c>
      <c r="B1246" t="s">
        <v>8760</v>
      </c>
      <c r="C1246" t="s">
        <v>3952</v>
      </c>
      <c r="D1246" t="s">
        <v>8761</v>
      </c>
      <c r="E1246" t="s">
        <v>3951</v>
      </c>
      <c r="F1246" s="4">
        <v>11.090303030303</v>
      </c>
      <c r="G1246" s="4">
        <v>11.09</v>
      </c>
      <c r="H1246" s="4">
        <v>0.128668295640497</v>
      </c>
      <c r="I1246" s="4">
        <v>11.4</v>
      </c>
      <c r="J1246" s="4">
        <v>10.78</v>
      </c>
      <c r="K1246" s="4">
        <v>11</v>
      </c>
      <c r="L1246" s="4">
        <v>11.16</v>
      </c>
      <c r="M1246" s="4">
        <v>33</v>
      </c>
    </row>
    <row r="1247" spans="1:13" x14ac:dyDescent="0.2">
      <c r="A1247" s="3">
        <v>38018</v>
      </c>
      <c r="B1247" t="s">
        <v>8638</v>
      </c>
      <c r="C1247" t="s">
        <v>3936</v>
      </c>
      <c r="D1247" t="s">
        <v>8639</v>
      </c>
      <c r="E1247" t="s">
        <v>3935</v>
      </c>
      <c r="F1247" s="4">
        <v>11.432393939393901</v>
      </c>
      <c r="G1247" s="4">
        <v>11.43</v>
      </c>
      <c r="H1247" s="4">
        <v>0.23322011322379799</v>
      </c>
      <c r="I1247" s="4">
        <v>12.1</v>
      </c>
      <c r="J1247" s="4">
        <v>11</v>
      </c>
      <c r="K1247" s="4">
        <v>11.29</v>
      </c>
      <c r="L1247" s="4">
        <v>11.55</v>
      </c>
      <c r="M1247" s="4">
        <v>33</v>
      </c>
    </row>
    <row r="1248" spans="1:13" x14ac:dyDescent="0.2">
      <c r="A1248" s="3">
        <v>38018</v>
      </c>
      <c r="B1248" t="s">
        <v>8746</v>
      </c>
      <c r="C1248" t="s">
        <v>3939</v>
      </c>
      <c r="D1248" t="s">
        <v>8747</v>
      </c>
      <c r="E1248" t="s">
        <v>3938</v>
      </c>
      <c r="F1248" s="4">
        <v>11.755424242424199</v>
      </c>
      <c r="G1248" s="4">
        <v>11.75</v>
      </c>
      <c r="H1248" s="4">
        <v>0.43332299084394199</v>
      </c>
      <c r="I1248" s="4">
        <v>12.94</v>
      </c>
      <c r="J1248" s="4">
        <v>10.97</v>
      </c>
      <c r="K1248" s="4">
        <v>11.4</v>
      </c>
      <c r="L1248" s="4">
        <v>11.97</v>
      </c>
      <c r="M1248" s="4">
        <v>33</v>
      </c>
    </row>
    <row r="1249" spans="1:13" x14ac:dyDescent="0.2">
      <c r="A1249" s="3">
        <v>38018</v>
      </c>
      <c r="B1249" t="s">
        <v>10047</v>
      </c>
      <c r="C1249" t="s">
        <v>3579</v>
      </c>
      <c r="D1249" t="s">
        <v>10048</v>
      </c>
      <c r="E1249" t="s">
        <v>3578</v>
      </c>
      <c r="F1249" s="4">
        <v>3.2484848484848499</v>
      </c>
      <c r="G1249" s="4">
        <v>3.3</v>
      </c>
      <c r="H1249" s="4">
        <v>0.43473498545177802</v>
      </c>
      <c r="I1249" s="4">
        <v>4.28</v>
      </c>
      <c r="J1249" s="4">
        <v>2.2000000000000002</v>
      </c>
      <c r="K1249" s="4">
        <v>3.07</v>
      </c>
      <c r="L1249" s="4">
        <v>3.5</v>
      </c>
      <c r="M1249" s="4">
        <v>33</v>
      </c>
    </row>
    <row r="1250" spans="1:13" x14ac:dyDescent="0.2">
      <c r="A1250" s="3">
        <v>38018</v>
      </c>
      <c r="B1250" t="s">
        <v>10057</v>
      </c>
      <c r="C1250" t="s">
        <v>3582</v>
      </c>
      <c r="D1250" t="s">
        <v>10058</v>
      </c>
      <c r="E1250" t="s">
        <v>3581</v>
      </c>
      <c r="F1250" s="4">
        <v>3.65966666666667</v>
      </c>
      <c r="G1250" s="4">
        <v>3.6</v>
      </c>
      <c r="H1250" s="4">
        <v>0.52927069753044897</v>
      </c>
      <c r="I1250" s="4">
        <v>4.5199999999999996</v>
      </c>
      <c r="J1250" s="4">
        <v>2.5</v>
      </c>
      <c r="K1250" s="4">
        <v>3.35</v>
      </c>
      <c r="L1250" s="4">
        <v>4</v>
      </c>
      <c r="M1250" s="4">
        <v>30</v>
      </c>
    </row>
    <row r="1251" spans="1:13" x14ac:dyDescent="0.2">
      <c r="A1251" s="3">
        <v>38018</v>
      </c>
      <c r="B1251" t="s">
        <v>10059</v>
      </c>
      <c r="C1251" t="s">
        <v>3594</v>
      </c>
      <c r="D1251" t="s">
        <v>10060</v>
      </c>
      <c r="E1251" t="s">
        <v>3593</v>
      </c>
      <c r="F1251" s="4">
        <v>2.9209375</v>
      </c>
      <c r="G1251" s="4">
        <v>2.87</v>
      </c>
      <c r="H1251" s="4">
        <v>0.66745718420130595</v>
      </c>
      <c r="I1251" s="4">
        <v>4.32</v>
      </c>
      <c r="J1251" s="4">
        <v>2</v>
      </c>
      <c r="K1251" s="4">
        <v>2.5750000000000002</v>
      </c>
      <c r="L1251" s="4">
        <v>3.2324999999999999</v>
      </c>
      <c r="M1251" s="4">
        <v>32</v>
      </c>
    </row>
    <row r="1252" spans="1:13" x14ac:dyDescent="0.2">
      <c r="A1252" s="3">
        <v>38018</v>
      </c>
      <c r="B1252" t="s">
        <v>10063</v>
      </c>
      <c r="C1252" t="s">
        <v>3597</v>
      </c>
      <c r="D1252" t="s">
        <v>10064</v>
      </c>
      <c r="E1252" t="s">
        <v>3596</v>
      </c>
      <c r="F1252" s="4">
        <v>3.1343749999999999</v>
      </c>
      <c r="G1252" s="4">
        <v>3.2</v>
      </c>
      <c r="H1252" s="4">
        <v>0.70572286208150903</v>
      </c>
      <c r="I1252" s="4">
        <v>4.93</v>
      </c>
      <c r="J1252" s="4">
        <v>1.38</v>
      </c>
      <c r="K1252" s="4">
        <v>2.8</v>
      </c>
      <c r="L1252" s="4">
        <v>3.5</v>
      </c>
      <c r="M1252" s="4">
        <v>32</v>
      </c>
    </row>
    <row r="1253" spans="1:13" x14ac:dyDescent="0.2">
      <c r="A1253" s="3">
        <v>38018</v>
      </c>
      <c r="B1253" t="s">
        <v>10065</v>
      </c>
      <c r="C1253" t="s">
        <v>3600</v>
      </c>
      <c r="D1253" t="s">
        <v>10066</v>
      </c>
      <c r="E1253" t="s">
        <v>3599</v>
      </c>
      <c r="F1253" s="4">
        <v>3.4784375000000001</v>
      </c>
      <c r="G1253" s="4">
        <v>3.4</v>
      </c>
      <c r="H1253" s="4">
        <v>0.63515865112330305</v>
      </c>
      <c r="I1253" s="4">
        <v>4.82</v>
      </c>
      <c r="J1253" s="4">
        <v>1.97</v>
      </c>
      <c r="K1253" s="4">
        <v>3.1</v>
      </c>
      <c r="L1253" s="4">
        <v>3.92</v>
      </c>
      <c r="M1253" s="4">
        <v>32</v>
      </c>
    </row>
    <row r="1254" spans="1:13" x14ac:dyDescent="0.2">
      <c r="A1254" s="3">
        <v>38018</v>
      </c>
      <c r="B1254" t="s">
        <v>10067</v>
      </c>
      <c r="C1254" t="s">
        <v>3603</v>
      </c>
      <c r="D1254" t="s">
        <v>10068</v>
      </c>
      <c r="E1254" t="s">
        <v>3602</v>
      </c>
      <c r="F1254" s="4">
        <v>3.45</v>
      </c>
      <c r="G1254" s="4">
        <v>3.45</v>
      </c>
      <c r="H1254" s="4"/>
      <c r="I1254" s="4">
        <v>3.45</v>
      </c>
      <c r="J1254" s="4">
        <v>3.45</v>
      </c>
      <c r="K1254" s="4">
        <v>3.45</v>
      </c>
      <c r="L1254" s="4">
        <v>3.45</v>
      </c>
      <c r="M1254" s="4">
        <v>1</v>
      </c>
    </row>
    <row r="1255" spans="1:13" x14ac:dyDescent="0.2">
      <c r="A1255" s="3">
        <v>38047</v>
      </c>
      <c r="B1255" t="s">
        <v>8628</v>
      </c>
      <c r="C1255" t="s">
        <v>3918</v>
      </c>
      <c r="D1255" t="s">
        <v>8629</v>
      </c>
      <c r="E1255" t="s">
        <v>3917</v>
      </c>
      <c r="F1255" s="4">
        <v>6.6878124999999997</v>
      </c>
      <c r="G1255" s="4">
        <v>6.6950000000000003</v>
      </c>
      <c r="H1255" s="4">
        <v>0.59060785732077103</v>
      </c>
      <c r="I1255" s="4">
        <v>8.65</v>
      </c>
      <c r="J1255" s="4">
        <v>5.6</v>
      </c>
      <c r="K1255" s="4">
        <v>6.375</v>
      </c>
      <c r="L1255" s="4">
        <v>7</v>
      </c>
      <c r="M1255" s="4">
        <v>32</v>
      </c>
    </row>
    <row r="1256" spans="1:13" x14ac:dyDescent="0.2">
      <c r="A1256" s="3">
        <v>38047</v>
      </c>
      <c r="B1256" t="s">
        <v>8732</v>
      </c>
      <c r="C1256" t="s">
        <v>3921</v>
      </c>
      <c r="D1256" t="s">
        <v>8733</v>
      </c>
      <c r="E1256" t="s">
        <v>3920</v>
      </c>
      <c r="F1256" s="4">
        <v>6.9024999999999999</v>
      </c>
      <c r="G1256" s="4">
        <v>6.7949999999999999</v>
      </c>
      <c r="H1256" s="4">
        <v>0.97682500826616503</v>
      </c>
      <c r="I1256" s="4">
        <v>9</v>
      </c>
      <c r="J1256" s="4">
        <v>5.0999999999999996</v>
      </c>
      <c r="K1256" s="4">
        <v>6.3674999999999997</v>
      </c>
      <c r="L1256" s="4">
        <v>7.39</v>
      </c>
      <c r="M1256" s="4">
        <v>32</v>
      </c>
    </row>
    <row r="1257" spans="1:13" x14ac:dyDescent="0.2">
      <c r="A1257" s="3">
        <v>38047</v>
      </c>
      <c r="B1257" t="s">
        <v>8762</v>
      </c>
      <c r="C1257" t="s">
        <v>3081</v>
      </c>
      <c r="D1257" t="s">
        <v>8763</v>
      </c>
      <c r="E1257" t="s">
        <v>3080</v>
      </c>
      <c r="F1257" s="4">
        <v>3.8196969696969698</v>
      </c>
      <c r="G1257" s="4">
        <v>3.8</v>
      </c>
      <c r="H1257" s="4">
        <v>0.35499546518657199</v>
      </c>
      <c r="I1257" s="4">
        <v>4.57</v>
      </c>
      <c r="J1257" s="4">
        <v>3.06</v>
      </c>
      <c r="K1257" s="4">
        <v>3.59</v>
      </c>
      <c r="L1257" s="4">
        <v>4.04</v>
      </c>
      <c r="M1257" s="4">
        <v>33</v>
      </c>
    </row>
    <row r="1258" spans="1:13" x14ac:dyDescent="0.2">
      <c r="A1258" s="3">
        <v>38047</v>
      </c>
      <c r="B1258" t="s">
        <v>8568</v>
      </c>
      <c r="C1258" t="s">
        <v>3072</v>
      </c>
      <c r="D1258" t="s">
        <v>8569</v>
      </c>
      <c r="E1258" t="s">
        <v>3071</v>
      </c>
      <c r="F1258" s="4">
        <v>4.2260606060606101</v>
      </c>
      <c r="G1258" s="4">
        <v>4.18</v>
      </c>
      <c r="H1258" s="4">
        <v>0.29714200512906502</v>
      </c>
      <c r="I1258" s="4">
        <v>5.1100000000000003</v>
      </c>
      <c r="J1258" s="4">
        <v>3.54</v>
      </c>
      <c r="K1258" s="4">
        <v>4.0999999999999996</v>
      </c>
      <c r="L1258" s="4">
        <v>4.33</v>
      </c>
      <c r="M1258" s="4">
        <v>33</v>
      </c>
    </row>
    <row r="1259" spans="1:13" x14ac:dyDescent="0.2">
      <c r="A1259" s="3">
        <v>38047</v>
      </c>
      <c r="B1259" t="s">
        <v>8692</v>
      </c>
      <c r="C1259" t="s">
        <v>3075</v>
      </c>
      <c r="D1259" t="s">
        <v>8693</v>
      </c>
      <c r="E1259" t="s">
        <v>3074</v>
      </c>
      <c r="F1259" s="4">
        <v>3.7645454545454502</v>
      </c>
      <c r="G1259" s="4">
        <v>3.72</v>
      </c>
      <c r="H1259" s="4">
        <v>0.36306069490075399</v>
      </c>
      <c r="I1259" s="4">
        <v>4.93</v>
      </c>
      <c r="J1259" s="4">
        <v>3.3</v>
      </c>
      <c r="K1259" s="4">
        <v>3.5</v>
      </c>
      <c r="L1259" s="4">
        <v>4</v>
      </c>
      <c r="M1259" s="4">
        <v>33</v>
      </c>
    </row>
    <row r="1260" spans="1:13" x14ac:dyDescent="0.2">
      <c r="A1260" s="3">
        <v>38047</v>
      </c>
      <c r="B1260" t="s">
        <v>8736</v>
      </c>
      <c r="C1260" t="s">
        <v>3102</v>
      </c>
      <c r="D1260" t="s">
        <v>8737</v>
      </c>
      <c r="E1260" t="s">
        <v>3101</v>
      </c>
      <c r="F1260" s="4">
        <v>3.6432258064516101</v>
      </c>
      <c r="G1260" s="4">
        <v>3.59</v>
      </c>
      <c r="H1260" s="4">
        <v>0.43451418923340301</v>
      </c>
      <c r="I1260" s="4">
        <v>4.78</v>
      </c>
      <c r="J1260" s="4">
        <v>3</v>
      </c>
      <c r="K1260" s="4">
        <v>3.4</v>
      </c>
      <c r="L1260" s="4">
        <v>3.9</v>
      </c>
      <c r="M1260" s="4">
        <v>31</v>
      </c>
    </row>
    <row r="1261" spans="1:13" x14ac:dyDescent="0.2">
      <c r="A1261" s="3">
        <v>38047</v>
      </c>
      <c r="B1261" t="s">
        <v>8750</v>
      </c>
      <c r="C1261" t="s">
        <v>3078</v>
      </c>
      <c r="D1261" t="s">
        <v>8751</v>
      </c>
      <c r="E1261" t="s">
        <v>3077</v>
      </c>
      <c r="F1261" s="4">
        <v>3.6658064516128999</v>
      </c>
      <c r="G1261" s="4">
        <v>3.56</v>
      </c>
      <c r="H1261" s="4">
        <v>0.45936023767517098</v>
      </c>
      <c r="I1261" s="4">
        <v>4.62</v>
      </c>
      <c r="J1261" s="4">
        <v>3</v>
      </c>
      <c r="K1261" s="4">
        <v>3.3</v>
      </c>
      <c r="L1261" s="4">
        <v>4</v>
      </c>
      <c r="M1261" s="4">
        <v>31</v>
      </c>
    </row>
    <row r="1262" spans="1:13" x14ac:dyDescent="0.2">
      <c r="A1262" s="3">
        <v>38047</v>
      </c>
      <c r="B1262" t="s">
        <v>8764</v>
      </c>
      <c r="C1262" t="s">
        <v>3144</v>
      </c>
      <c r="D1262" t="s">
        <v>8765</v>
      </c>
      <c r="E1262" t="s">
        <v>3143</v>
      </c>
      <c r="F1262" s="4">
        <v>0.48381404175178699</v>
      </c>
      <c r="G1262" s="4">
        <v>0.47</v>
      </c>
      <c r="H1262" s="4">
        <v>9.9621564070191806E-2</v>
      </c>
      <c r="I1262" s="4">
        <v>0.71</v>
      </c>
      <c r="J1262" s="4">
        <v>0.26</v>
      </c>
      <c r="K1262" s="4">
        <v>0.44</v>
      </c>
      <c r="L1262" s="4">
        <v>0.53</v>
      </c>
      <c r="M1262" s="4">
        <v>33</v>
      </c>
    </row>
    <row r="1263" spans="1:13" x14ac:dyDescent="0.2">
      <c r="A1263" s="3">
        <v>38047</v>
      </c>
      <c r="B1263" t="s">
        <v>8676</v>
      </c>
      <c r="C1263" t="s">
        <v>3114</v>
      </c>
      <c r="D1263" t="s">
        <v>8677</v>
      </c>
      <c r="E1263" t="s">
        <v>3113</v>
      </c>
      <c r="F1263" s="4">
        <v>0.36945454545454498</v>
      </c>
      <c r="G1263" s="4">
        <v>0.36</v>
      </c>
      <c r="H1263" s="4">
        <v>5.9739586388074202E-2</v>
      </c>
      <c r="I1263" s="4">
        <v>0.64</v>
      </c>
      <c r="J1263" s="4">
        <v>0.3</v>
      </c>
      <c r="K1263" s="4">
        <v>0.35</v>
      </c>
      <c r="L1263" s="4">
        <v>0.38600000000000001</v>
      </c>
      <c r="M1263" s="4">
        <v>33</v>
      </c>
    </row>
    <row r="1264" spans="1:13" x14ac:dyDescent="0.2">
      <c r="A1264" s="3">
        <v>38047</v>
      </c>
      <c r="B1264" t="s">
        <v>8684</v>
      </c>
      <c r="C1264" t="s">
        <v>3117</v>
      </c>
      <c r="D1264" t="s">
        <v>8685</v>
      </c>
      <c r="E1264" t="s">
        <v>3116</v>
      </c>
      <c r="F1264" s="4">
        <v>0.22566666666666699</v>
      </c>
      <c r="G1264" s="4">
        <v>0.22</v>
      </c>
      <c r="H1264" s="4">
        <v>9.5857207171222494E-2</v>
      </c>
      <c r="I1264" s="4">
        <v>0.57899999999999996</v>
      </c>
      <c r="J1264" s="4">
        <v>7.0000000000000007E-2</v>
      </c>
      <c r="K1264" s="4">
        <v>0.17</v>
      </c>
      <c r="L1264" s="4">
        <v>0.26</v>
      </c>
      <c r="M1264" s="4">
        <v>33</v>
      </c>
    </row>
    <row r="1265" spans="1:13" x14ac:dyDescent="0.2">
      <c r="A1265" s="3">
        <v>38047</v>
      </c>
      <c r="B1265" t="s">
        <v>8694</v>
      </c>
      <c r="C1265" t="s">
        <v>3120</v>
      </c>
      <c r="D1265" t="s">
        <v>8695</v>
      </c>
      <c r="E1265" t="s">
        <v>3119</v>
      </c>
      <c r="F1265" s="4">
        <v>7.65454545454545E-2</v>
      </c>
      <c r="G1265" s="4">
        <v>0.1</v>
      </c>
      <c r="H1265" s="4">
        <v>0.198961694006204</v>
      </c>
      <c r="I1265" s="4">
        <v>0.46300000000000002</v>
      </c>
      <c r="J1265" s="4">
        <v>-0.51</v>
      </c>
      <c r="K1265" s="4">
        <v>0</v>
      </c>
      <c r="L1265" s="4">
        <v>0.18</v>
      </c>
      <c r="M1265" s="4">
        <v>33</v>
      </c>
    </row>
    <row r="1266" spans="1:13" x14ac:dyDescent="0.2">
      <c r="A1266" s="3">
        <v>38047</v>
      </c>
      <c r="B1266" t="s">
        <v>8702</v>
      </c>
      <c r="C1266" t="s">
        <v>3123</v>
      </c>
      <c r="D1266" t="s">
        <v>8703</v>
      </c>
      <c r="E1266" t="s">
        <v>3122</v>
      </c>
      <c r="F1266" s="4">
        <v>0.17521212121212101</v>
      </c>
      <c r="G1266" s="4">
        <v>0.18</v>
      </c>
      <c r="H1266" s="4">
        <v>6.7482755934274399E-2</v>
      </c>
      <c r="I1266" s="4">
        <v>0.31</v>
      </c>
      <c r="J1266" s="4">
        <v>-0.04</v>
      </c>
      <c r="K1266" s="4">
        <v>0.13</v>
      </c>
      <c r="L1266" s="4">
        <v>0.21</v>
      </c>
      <c r="M1266" s="4">
        <v>33</v>
      </c>
    </row>
    <row r="1267" spans="1:13" x14ac:dyDescent="0.2">
      <c r="A1267" s="3">
        <v>38047</v>
      </c>
      <c r="B1267" t="s">
        <v>8710</v>
      </c>
      <c r="C1267" t="s">
        <v>3126</v>
      </c>
      <c r="D1267" t="s">
        <v>8711</v>
      </c>
      <c r="E1267" t="s">
        <v>3125</v>
      </c>
      <c r="F1267" s="4">
        <v>0.15887878787878801</v>
      </c>
      <c r="G1267" s="4">
        <v>0.15</v>
      </c>
      <c r="H1267" s="4">
        <v>9.1019832171262804E-2</v>
      </c>
      <c r="I1267" s="4">
        <v>0.45300000000000001</v>
      </c>
      <c r="J1267" s="4">
        <v>-0.05</v>
      </c>
      <c r="K1267" s="4">
        <v>0.11</v>
      </c>
      <c r="L1267" s="4">
        <v>0.2</v>
      </c>
      <c r="M1267" s="4">
        <v>33</v>
      </c>
    </row>
    <row r="1268" spans="1:13" x14ac:dyDescent="0.2">
      <c r="A1268" s="3">
        <v>38047</v>
      </c>
      <c r="B1268" t="s">
        <v>8718</v>
      </c>
      <c r="C1268" t="s">
        <v>3129</v>
      </c>
      <c r="D1268" t="s">
        <v>8719</v>
      </c>
      <c r="E1268" t="s">
        <v>3128</v>
      </c>
      <c r="F1268" s="4">
        <v>0.25936363636363602</v>
      </c>
      <c r="G1268" s="4">
        <v>0.25</v>
      </c>
      <c r="H1268" s="4">
        <v>5.9752519916432302E-2</v>
      </c>
      <c r="I1268" s="4">
        <v>0.41799999999999998</v>
      </c>
      <c r="J1268" s="4">
        <v>0.11</v>
      </c>
      <c r="K1268" s="4">
        <v>0.23</v>
      </c>
      <c r="L1268" s="4">
        <v>0.28000000000000003</v>
      </c>
      <c r="M1268" s="4">
        <v>33</v>
      </c>
    </row>
    <row r="1269" spans="1:13" x14ac:dyDescent="0.2">
      <c r="A1269" s="3">
        <v>38047</v>
      </c>
      <c r="B1269" t="s">
        <v>8726</v>
      </c>
      <c r="C1269" t="s">
        <v>3132</v>
      </c>
      <c r="D1269" t="s">
        <v>8727</v>
      </c>
      <c r="E1269" t="s">
        <v>3131</v>
      </c>
      <c r="F1269" s="4">
        <v>0.46821212121212102</v>
      </c>
      <c r="G1269" s="4">
        <v>0.49</v>
      </c>
      <c r="H1269" s="4">
        <v>8.2967522853733905E-2</v>
      </c>
      <c r="I1269" s="4">
        <v>0.6</v>
      </c>
      <c r="J1269" s="4">
        <v>0.28499999999999998</v>
      </c>
      <c r="K1269" s="4">
        <v>0.4</v>
      </c>
      <c r="L1269" s="4">
        <v>0.54</v>
      </c>
      <c r="M1269" s="4">
        <v>33</v>
      </c>
    </row>
    <row r="1270" spans="1:13" x14ac:dyDescent="0.2">
      <c r="A1270" s="3">
        <v>38047</v>
      </c>
      <c r="B1270" t="s">
        <v>8752</v>
      </c>
      <c r="C1270" t="s">
        <v>3135</v>
      </c>
      <c r="D1270" t="s">
        <v>8753</v>
      </c>
      <c r="E1270" t="s">
        <v>3134</v>
      </c>
      <c r="F1270" s="4">
        <v>0.29963636363636398</v>
      </c>
      <c r="G1270" s="4">
        <v>0.3</v>
      </c>
      <c r="H1270" s="4">
        <v>8.0589553518825505E-2</v>
      </c>
      <c r="I1270" s="4">
        <v>0.48499999999999999</v>
      </c>
      <c r="J1270" s="4">
        <v>0.12</v>
      </c>
      <c r="K1270" s="4">
        <v>0.26</v>
      </c>
      <c r="L1270" s="4">
        <v>0.35</v>
      </c>
      <c r="M1270" s="4">
        <v>33</v>
      </c>
    </row>
    <row r="1271" spans="1:13" x14ac:dyDescent="0.2">
      <c r="A1271" s="3">
        <v>38047</v>
      </c>
      <c r="B1271" t="s">
        <v>8754</v>
      </c>
      <c r="C1271" t="s">
        <v>3138</v>
      </c>
      <c r="D1271" t="s">
        <v>8755</v>
      </c>
      <c r="E1271" t="s">
        <v>3137</v>
      </c>
      <c r="F1271" s="4">
        <v>0.56318181818181801</v>
      </c>
      <c r="G1271" s="4">
        <v>0.6</v>
      </c>
      <c r="H1271" s="4">
        <v>0.15018144329141001</v>
      </c>
      <c r="I1271" s="4">
        <v>0.84</v>
      </c>
      <c r="J1271" s="4">
        <v>0.21</v>
      </c>
      <c r="K1271" s="4">
        <v>0.45</v>
      </c>
      <c r="L1271" s="4">
        <v>0.66</v>
      </c>
      <c r="M1271" s="4">
        <v>33</v>
      </c>
    </row>
    <row r="1272" spans="1:13" x14ac:dyDescent="0.2">
      <c r="A1272" s="3">
        <v>38047</v>
      </c>
      <c r="B1272" t="s">
        <v>8766</v>
      </c>
      <c r="C1272" t="s">
        <v>3141</v>
      </c>
      <c r="D1272" t="s">
        <v>8767</v>
      </c>
      <c r="E1272" t="s">
        <v>3140</v>
      </c>
      <c r="F1272" s="4">
        <v>0.33</v>
      </c>
      <c r="G1272" s="4">
        <v>0.33</v>
      </c>
      <c r="H1272" s="4"/>
      <c r="I1272" s="4">
        <v>0.33</v>
      </c>
      <c r="J1272" s="4">
        <v>0.33</v>
      </c>
      <c r="K1272" s="4">
        <v>0.33</v>
      </c>
      <c r="L1272" s="4">
        <v>0.33</v>
      </c>
      <c r="M1272" s="4">
        <v>1</v>
      </c>
    </row>
    <row r="1273" spans="1:13" x14ac:dyDescent="0.2">
      <c r="A1273" s="3">
        <v>38047</v>
      </c>
      <c r="B1273" t="s">
        <v>8768</v>
      </c>
      <c r="C1273" t="s">
        <v>3096</v>
      </c>
      <c r="D1273" t="s">
        <v>8769</v>
      </c>
      <c r="E1273" t="s">
        <v>3095</v>
      </c>
      <c r="F1273" s="4">
        <v>3.4960869565217401</v>
      </c>
      <c r="G1273" s="4">
        <v>3.5</v>
      </c>
      <c r="H1273" s="4">
        <v>0.30278614010604299</v>
      </c>
      <c r="I1273" s="4">
        <v>4.0999999999999996</v>
      </c>
      <c r="J1273" s="4">
        <v>2.94</v>
      </c>
      <c r="K1273" s="4">
        <v>3.29</v>
      </c>
      <c r="L1273" s="4">
        <v>3.7050000000000001</v>
      </c>
      <c r="M1273" s="4">
        <v>23</v>
      </c>
    </row>
    <row r="1274" spans="1:13" x14ac:dyDescent="0.2">
      <c r="A1274" s="3">
        <v>38047</v>
      </c>
      <c r="B1274" t="s">
        <v>8740</v>
      </c>
      <c r="C1274" t="s">
        <v>3087</v>
      </c>
      <c r="D1274" t="s">
        <v>8741</v>
      </c>
      <c r="E1274" t="s">
        <v>3086</v>
      </c>
      <c r="F1274" s="4">
        <v>3.54958333333333</v>
      </c>
      <c r="G1274" s="4">
        <v>3.5649999999999999</v>
      </c>
      <c r="H1274" s="4">
        <v>0.287152120973727</v>
      </c>
      <c r="I1274" s="4">
        <v>4.18</v>
      </c>
      <c r="J1274" s="4">
        <v>2.9</v>
      </c>
      <c r="K1274" s="4">
        <v>3.3875000000000002</v>
      </c>
      <c r="L1274" s="4">
        <v>3.7025000000000001</v>
      </c>
      <c r="M1274" s="4">
        <v>24</v>
      </c>
    </row>
    <row r="1275" spans="1:13" x14ac:dyDescent="0.2">
      <c r="A1275" s="3">
        <v>38047</v>
      </c>
      <c r="B1275" t="s">
        <v>8770</v>
      </c>
      <c r="C1275" t="s">
        <v>3153</v>
      </c>
      <c r="D1275" t="s">
        <v>8771</v>
      </c>
      <c r="E1275" t="s">
        <v>3152</v>
      </c>
      <c r="F1275" s="4">
        <v>0.34782608695652201</v>
      </c>
      <c r="G1275" s="4">
        <v>0.35</v>
      </c>
      <c r="H1275" s="4">
        <v>5.75212626093509E-2</v>
      </c>
      <c r="I1275" s="4">
        <v>0.42</v>
      </c>
      <c r="J1275" s="4">
        <v>0.21</v>
      </c>
      <c r="K1275" s="4">
        <v>0.30499999999999999</v>
      </c>
      <c r="L1275" s="4">
        <v>0.39500000000000002</v>
      </c>
      <c r="M1275" s="4">
        <v>23</v>
      </c>
    </row>
    <row r="1276" spans="1:13" x14ac:dyDescent="0.2">
      <c r="A1276" s="3">
        <v>38047</v>
      </c>
      <c r="B1276" t="s">
        <v>10053</v>
      </c>
      <c r="C1276" t="s">
        <v>4324</v>
      </c>
      <c r="D1276" t="s">
        <v>10054</v>
      </c>
      <c r="E1276" t="s">
        <v>4323</v>
      </c>
      <c r="F1276" s="4">
        <v>4.4624242424242402</v>
      </c>
      <c r="G1276" s="4">
        <v>4.5</v>
      </c>
      <c r="H1276" s="4">
        <v>0.34473749345544002</v>
      </c>
      <c r="I1276" s="4">
        <v>5</v>
      </c>
      <c r="J1276" s="4">
        <v>3.5</v>
      </c>
      <c r="K1276" s="4">
        <v>4.2</v>
      </c>
      <c r="L1276" s="4">
        <v>4.7</v>
      </c>
      <c r="M1276" s="4">
        <v>33</v>
      </c>
    </row>
    <row r="1277" spans="1:13" x14ac:dyDescent="0.2">
      <c r="A1277" s="3">
        <v>38047</v>
      </c>
      <c r="B1277" t="s">
        <v>10061</v>
      </c>
      <c r="C1277" t="s">
        <v>4327</v>
      </c>
      <c r="D1277" t="s">
        <v>10062</v>
      </c>
      <c r="E1277" t="s">
        <v>4326</v>
      </c>
      <c r="F1277" s="4">
        <v>3.7253124999999998</v>
      </c>
      <c r="G1277" s="4">
        <v>3.7</v>
      </c>
      <c r="H1277" s="4">
        <v>0.52571293758279902</v>
      </c>
      <c r="I1277" s="4">
        <v>5</v>
      </c>
      <c r="J1277" s="4">
        <v>2.8</v>
      </c>
      <c r="K1277" s="4">
        <v>3.4</v>
      </c>
      <c r="L1277" s="4">
        <v>4.0250000000000004</v>
      </c>
      <c r="M1277" s="4">
        <v>32</v>
      </c>
    </row>
    <row r="1278" spans="1:13" x14ac:dyDescent="0.2">
      <c r="A1278" s="3">
        <v>38047</v>
      </c>
      <c r="B1278" t="s">
        <v>8744</v>
      </c>
      <c r="C1278" t="s">
        <v>3939</v>
      </c>
      <c r="D1278" t="s">
        <v>8745</v>
      </c>
      <c r="E1278" t="s">
        <v>3947</v>
      </c>
      <c r="F1278" s="4">
        <v>11.068</v>
      </c>
      <c r="G1278" s="4">
        <v>11.06</v>
      </c>
      <c r="H1278" s="4">
        <v>7.9479950301947197E-2</v>
      </c>
      <c r="I1278" s="4">
        <v>11.26</v>
      </c>
      <c r="J1278" s="4">
        <v>10.904999999999999</v>
      </c>
      <c r="K1278" s="4">
        <v>11.02</v>
      </c>
      <c r="L1278" s="4">
        <v>11.1</v>
      </c>
      <c r="M1278" s="4">
        <v>33</v>
      </c>
    </row>
    <row r="1279" spans="1:13" x14ac:dyDescent="0.2">
      <c r="A1279" s="3">
        <v>38047</v>
      </c>
      <c r="B1279" t="s">
        <v>8760</v>
      </c>
      <c r="C1279" t="s">
        <v>3942</v>
      </c>
      <c r="D1279" t="s">
        <v>8761</v>
      </c>
      <c r="E1279" t="s">
        <v>3949</v>
      </c>
      <c r="F1279" s="4">
        <v>11.089454545454499</v>
      </c>
      <c r="G1279" s="4">
        <v>11.1</v>
      </c>
      <c r="H1279" s="4">
        <v>9.5863213391885499E-2</v>
      </c>
      <c r="I1279" s="4">
        <v>11.31</v>
      </c>
      <c r="J1279" s="4">
        <v>10.88</v>
      </c>
      <c r="K1279" s="4">
        <v>11.021000000000001</v>
      </c>
      <c r="L1279" s="4">
        <v>11.15</v>
      </c>
      <c r="M1279" s="4">
        <v>33</v>
      </c>
    </row>
    <row r="1280" spans="1:13" x14ac:dyDescent="0.2">
      <c r="A1280" s="3">
        <v>38047</v>
      </c>
      <c r="B1280" t="s">
        <v>8772</v>
      </c>
      <c r="C1280" t="s">
        <v>3952</v>
      </c>
      <c r="D1280" t="s">
        <v>8773</v>
      </c>
      <c r="E1280" t="s">
        <v>3951</v>
      </c>
      <c r="F1280" s="4">
        <v>11.151</v>
      </c>
      <c r="G1280" s="4">
        <v>11.16</v>
      </c>
      <c r="H1280" s="4">
        <v>0.11533321290937799</v>
      </c>
      <c r="I1280" s="4">
        <v>11.4</v>
      </c>
      <c r="J1280" s="4">
        <v>10.92</v>
      </c>
      <c r="K1280" s="4">
        <v>11.06</v>
      </c>
      <c r="L1280" s="4">
        <v>11.23</v>
      </c>
      <c r="M1280" s="4">
        <v>33</v>
      </c>
    </row>
    <row r="1281" spans="1:13" x14ac:dyDescent="0.2">
      <c r="A1281" s="3">
        <v>38047</v>
      </c>
      <c r="B1281" t="s">
        <v>8638</v>
      </c>
      <c r="C1281" t="s">
        <v>3936</v>
      </c>
      <c r="D1281" t="s">
        <v>8639</v>
      </c>
      <c r="E1281" t="s">
        <v>3935</v>
      </c>
      <c r="F1281" s="4">
        <v>11.429151515151499</v>
      </c>
      <c r="G1281" s="4">
        <v>11.43</v>
      </c>
      <c r="H1281" s="4">
        <v>0.22441592540583599</v>
      </c>
      <c r="I1281" s="4">
        <v>12.12</v>
      </c>
      <c r="J1281" s="4">
        <v>11</v>
      </c>
      <c r="K1281" s="4">
        <v>11.27</v>
      </c>
      <c r="L1281" s="4">
        <v>11.55</v>
      </c>
      <c r="M1281" s="4">
        <v>33</v>
      </c>
    </row>
    <row r="1282" spans="1:13" x14ac:dyDescent="0.2">
      <c r="A1282" s="3">
        <v>38047</v>
      </c>
      <c r="B1282" t="s">
        <v>8746</v>
      </c>
      <c r="C1282" t="s">
        <v>3939</v>
      </c>
      <c r="D1282" t="s">
        <v>8747</v>
      </c>
      <c r="E1282" t="s">
        <v>3938</v>
      </c>
      <c r="F1282" s="4">
        <v>11.8072121212121</v>
      </c>
      <c r="G1282" s="4">
        <v>11.8</v>
      </c>
      <c r="H1282" s="4">
        <v>0.36761705258119498</v>
      </c>
      <c r="I1282" s="4">
        <v>12.98</v>
      </c>
      <c r="J1282" s="4">
        <v>11.2</v>
      </c>
      <c r="K1282" s="4">
        <v>11.58</v>
      </c>
      <c r="L1282" s="4">
        <v>12</v>
      </c>
      <c r="M1282" s="4">
        <v>33</v>
      </c>
    </row>
    <row r="1283" spans="1:13" x14ac:dyDescent="0.2">
      <c r="A1283" s="3">
        <v>38047</v>
      </c>
      <c r="B1283" t="s">
        <v>10047</v>
      </c>
      <c r="C1283" t="s">
        <v>3579</v>
      </c>
      <c r="D1283" t="s">
        <v>10048</v>
      </c>
      <c r="E1283" t="s">
        <v>3578</v>
      </c>
      <c r="F1283" s="4">
        <v>3.2309090909090901</v>
      </c>
      <c r="G1283" s="4">
        <v>3.3</v>
      </c>
      <c r="H1283" s="4">
        <v>0.39636917479450001</v>
      </c>
      <c r="I1283" s="4">
        <v>3.96</v>
      </c>
      <c r="J1283" s="4">
        <v>2.2000000000000002</v>
      </c>
      <c r="K1283" s="4">
        <v>3.1</v>
      </c>
      <c r="L1283" s="4">
        <v>3.5</v>
      </c>
      <c r="M1283" s="4">
        <v>33</v>
      </c>
    </row>
    <row r="1284" spans="1:13" x14ac:dyDescent="0.2">
      <c r="A1284" s="3">
        <v>38047</v>
      </c>
      <c r="B1284" t="s">
        <v>10057</v>
      </c>
      <c r="C1284" t="s">
        <v>3582</v>
      </c>
      <c r="D1284" t="s">
        <v>10058</v>
      </c>
      <c r="E1284" t="s">
        <v>3581</v>
      </c>
      <c r="F1284" s="4">
        <v>3.70290322580645</v>
      </c>
      <c r="G1284" s="4">
        <v>3.7</v>
      </c>
      <c r="H1284" s="4">
        <v>0.49585074063597701</v>
      </c>
      <c r="I1284" s="4">
        <v>4.5</v>
      </c>
      <c r="J1284" s="4">
        <v>2.5</v>
      </c>
      <c r="K1284" s="4">
        <v>3.4750000000000001</v>
      </c>
      <c r="L1284" s="4">
        <v>4</v>
      </c>
      <c r="M1284" s="4">
        <v>31</v>
      </c>
    </row>
    <row r="1285" spans="1:13" x14ac:dyDescent="0.2">
      <c r="A1285" s="3">
        <v>38047</v>
      </c>
      <c r="B1285" t="s">
        <v>10059</v>
      </c>
      <c r="C1285" t="s">
        <v>3594</v>
      </c>
      <c r="D1285" t="s">
        <v>10060</v>
      </c>
      <c r="E1285" t="s">
        <v>3593</v>
      </c>
      <c r="F1285" s="4">
        <v>2.8260606060606102</v>
      </c>
      <c r="G1285" s="4">
        <v>2.8</v>
      </c>
      <c r="H1285" s="4">
        <v>0.57634049936831699</v>
      </c>
      <c r="I1285" s="4">
        <v>4.2</v>
      </c>
      <c r="J1285" s="4">
        <v>2</v>
      </c>
      <c r="K1285" s="4">
        <v>2.5</v>
      </c>
      <c r="L1285" s="4">
        <v>3.2</v>
      </c>
      <c r="M1285" s="4">
        <v>33</v>
      </c>
    </row>
    <row r="1286" spans="1:13" x14ac:dyDescent="0.2">
      <c r="A1286" s="3">
        <v>38047</v>
      </c>
      <c r="B1286" t="s">
        <v>10063</v>
      </c>
      <c r="C1286" t="s">
        <v>3597</v>
      </c>
      <c r="D1286" t="s">
        <v>10064</v>
      </c>
      <c r="E1286" t="s">
        <v>3596</v>
      </c>
      <c r="F1286" s="4">
        <v>3.1154545454545501</v>
      </c>
      <c r="G1286" s="4">
        <v>3.2</v>
      </c>
      <c r="H1286" s="4">
        <v>0.761126184138884</v>
      </c>
      <c r="I1286" s="4">
        <v>4.54</v>
      </c>
      <c r="J1286" s="4">
        <v>0.54</v>
      </c>
      <c r="K1286" s="4">
        <v>2.8</v>
      </c>
      <c r="L1286" s="4">
        <v>3.5</v>
      </c>
      <c r="M1286" s="4">
        <v>33</v>
      </c>
    </row>
    <row r="1287" spans="1:13" x14ac:dyDescent="0.2">
      <c r="A1287" s="3">
        <v>38047</v>
      </c>
      <c r="B1287" t="s">
        <v>10065</v>
      </c>
      <c r="C1287" t="s">
        <v>3600</v>
      </c>
      <c r="D1287" t="s">
        <v>10066</v>
      </c>
      <c r="E1287" t="s">
        <v>3599</v>
      </c>
      <c r="F1287" s="4">
        <v>3.4627272727272702</v>
      </c>
      <c r="G1287" s="4">
        <v>3.5</v>
      </c>
      <c r="H1287" s="4">
        <v>0.69349329812583904</v>
      </c>
      <c r="I1287" s="4">
        <v>4.8</v>
      </c>
      <c r="J1287" s="4">
        <v>1.1299999999999999</v>
      </c>
      <c r="K1287" s="4">
        <v>3.1</v>
      </c>
      <c r="L1287" s="4">
        <v>3.75</v>
      </c>
      <c r="M1287" s="4">
        <v>33</v>
      </c>
    </row>
    <row r="1288" spans="1:13" x14ac:dyDescent="0.2">
      <c r="A1288" s="3">
        <v>38047</v>
      </c>
      <c r="B1288" t="s">
        <v>10067</v>
      </c>
      <c r="C1288" t="s">
        <v>3603</v>
      </c>
      <c r="D1288" t="s">
        <v>10068</v>
      </c>
      <c r="E1288" t="s">
        <v>3602</v>
      </c>
      <c r="F1288" s="4">
        <v>3.51</v>
      </c>
      <c r="G1288" s="4">
        <v>3.51</v>
      </c>
      <c r="H1288" s="4"/>
      <c r="I1288" s="4">
        <v>3.51</v>
      </c>
      <c r="J1288" s="4">
        <v>3.51</v>
      </c>
      <c r="K1288" s="4">
        <v>3.51</v>
      </c>
      <c r="L1288" s="4">
        <v>3.51</v>
      </c>
      <c r="M1288" s="4">
        <v>1</v>
      </c>
    </row>
    <row r="1289" spans="1:13" x14ac:dyDescent="0.2">
      <c r="A1289" s="3">
        <v>38078</v>
      </c>
      <c r="B1289" t="s">
        <v>8628</v>
      </c>
      <c r="C1289" t="s">
        <v>3918</v>
      </c>
      <c r="D1289" t="s">
        <v>8629</v>
      </c>
      <c r="E1289" t="s">
        <v>3917</v>
      </c>
      <c r="F1289" s="4">
        <v>6.8081250000000004</v>
      </c>
      <c r="G1289" s="4">
        <v>6.64</v>
      </c>
      <c r="H1289" s="4">
        <v>0.66128631981479402</v>
      </c>
      <c r="I1289" s="4">
        <v>8.65</v>
      </c>
      <c r="J1289" s="4">
        <v>5.6</v>
      </c>
      <c r="K1289" s="4">
        <v>6.4024999999999999</v>
      </c>
      <c r="L1289" s="4">
        <v>7.16</v>
      </c>
      <c r="M1289" s="4">
        <v>32</v>
      </c>
    </row>
    <row r="1290" spans="1:13" x14ac:dyDescent="0.2">
      <c r="A1290" s="3">
        <v>38078</v>
      </c>
      <c r="B1290" t="s">
        <v>8732</v>
      </c>
      <c r="C1290" t="s">
        <v>3921</v>
      </c>
      <c r="D1290" t="s">
        <v>8733</v>
      </c>
      <c r="E1290" t="s">
        <v>3920</v>
      </c>
      <c r="F1290" s="4">
        <v>7.0284374999999999</v>
      </c>
      <c r="G1290" s="4">
        <v>6.84</v>
      </c>
      <c r="H1290" s="4">
        <v>0.95395309743025303</v>
      </c>
      <c r="I1290" s="4">
        <v>9</v>
      </c>
      <c r="J1290" s="4">
        <v>5.53</v>
      </c>
      <c r="K1290" s="4">
        <v>6.39</v>
      </c>
      <c r="L1290" s="4">
        <v>8.0250000000000004</v>
      </c>
      <c r="M1290" s="4">
        <v>32</v>
      </c>
    </row>
    <row r="1291" spans="1:13" x14ac:dyDescent="0.2">
      <c r="A1291" s="3">
        <v>38078</v>
      </c>
      <c r="B1291" t="s">
        <v>8774</v>
      </c>
      <c r="C1291" t="s">
        <v>3081</v>
      </c>
      <c r="D1291" t="s">
        <v>8775</v>
      </c>
      <c r="E1291" t="s">
        <v>3080</v>
      </c>
      <c r="F1291" s="4">
        <v>3.8634374999999999</v>
      </c>
      <c r="G1291" s="4">
        <v>3.895</v>
      </c>
      <c r="H1291" s="4">
        <v>0.30109059160797202</v>
      </c>
      <c r="I1291" s="4">
        <v>4.33</v>
      </c>
      <c r="J1291" s="4">
        <v>3.17</v>
      </c>
      <c r="K1291" s="4">
        <v>3.7</v>
      </c>
      <c r="L1291" s="4">
        <v>4.1025</v>
      </c>
      <c r="M1291" s="4">
        <v>32</v>
      </c>
    </row>
    <row r="1292" spans="1:13" x14ac:dyDescent="0.2">
      <c r="A1292" s="3">
        <v>38078</v>
      </c>
      <c r="B1292" t="s">
        <v>8568</v>
      </c>
      <c r="C1292" t="s">
        <v>3072</v>
      </c>
      <c r="D1292" t="s">
        <v>8569</v>
      </c>
      <c r="E1292" t="s">
        <v>3071</v>
      </c>
      <c r="F1292" s="4">
        <v>4.1100000000000003</v>
      </c>
      <c r="G1292" s="4">
        <v>4.0999999999999996</v>
      </c>
      <c r="H1292" s="4">
        <v>0.26203530296507799</v>
      </c>
      <c r="I1292" s="4">
        <v>4.71</v>
      </c>
      <c r="J1292" s="4">
        <v>3.54</v>
      </c>
      <c r="K1292" s="4">
        <v>4</v>
      </c>
      <c r="L1292" s="4">
        <v>4.3</v>
      </c>
      <c r="M1292" s="4">
        <v>33</v>
      </c>
    </row>
    <row r="1293" spans="1:13" x14ac:dyDescent="0.2">
      <c r="A1293" s="3">
        <v>38078</v>
      </c>
      <c r="B1293" t="s">
        <v>8692</v>
      </c>
      <c r="C1293" t="s">
        <v>3075</v>
      </c>
      <c r="D1293" t="s">
        <v>8693</v>
      </c>
      <c r="E1293" t="s">
        <v>3074</v>
      </c>
      <c r="F1293" s="4">
        <v>3.7739393939393899</v>
      </c>
      <c r="G1293" s="4">
        <v>3.72</v>
      </c>
      <c r="H1293" s="4">
        <v>0.34674323527953799</v>
      </c>
      <c r="I1293" s="4">
        <v>4.6900000000000004</v>
      </c>
      <c r="J1293" s="4">
        <v>3.04</v>
      </c>
      <c r="K1293" s="4">
        <v>3.5</v>
      </c>
      <c r="L1293" s="4">
        <v>4</v>
      </c>
      <c r="M1293" s="4">
        <v>33</v>
      </c>
    </row>
    <row r="1294" spans="1:13" x14ac:dyDescent="0.2">
      <c r="A1294" s="3">
        <v>38078</v>
      </c>
      <c r="B1294" t="s">
        <v>8736</v>
      </c>
      <c r="C1294" t="s">
        <v>3102</v>
      </c>
      <c r="D1294" t="s">
        <v>8737</v>
      </c>
      <c r="E1294" t="s">
        <v>3101</v>
      </c>
      <c r="F1294" s="4">
        <v>3.6374193548387099</v>
      </c>
      <c r="G1294" s="4">
        <v>3.58</v>
      </c>
      <c r="H1294" s="4">
        <v>0.40200304925821501</v>
      </c>
      <c r="I1294" s="4">
        <v>4.8</v>
      </c>
      <c r="J1294" s="4">
        <v>2.9</v>
      </c>
      <c r="K1294" s="4">
        <v>3.5</v>
      </c>
      <c r="L1294" s="4">
        <v>3.8050000000000002</v>
      </c>
      <c r="M1294" s="4">
        <v>31</v>
      </c>
    </row>
    <row r="1295" spans="1:13" x14ac:dyDescent="0.2">
      <c r="A1295" s="3">
        <v>38078</v>
      </c>
      <c r="B1295" t="s">
        <v>8750</v>
      </c>
      <c r="C1295" t="s">
        <v>3078</v>
      </c>
      <c r="D1295" t="s">
        <v>8751</v>
      </c>
      <c r="E1295" t="s">
        <v>3077</v>
      </c>
      <c r="F1295" s="4">
        <v>3.7</v>
      </c>
      <c r="G1295" s="4">
        <v>3.56</v>
      </c>
      <c r="H1295" s="4">
        <v>0.50292249351441698</v>
      </c>
      <c r="I1295" s="4">
        <v>5.14</v>
      </c>
      <c r="J1295" s="4">
        <v>2.84</v>
      </c>
      <c r="K1295" s="4">
        <v>3.4775</v>
      </c>
      <c r="L1295" s="4">
        <v>3.9750000000000001</v>
      </c>
      <c r="M1295" s="4">
        <v>30</v>
      </c>
    </row>
    <row r="1296" spans="1:13" x14ac:dyDescent="0.2">
      <c r="A1296" s="3">
        <v>38078</v>
      </c>
      <c r="B1296" t="s">
        <v>8764</v>
      </c>
      <c r="C1296" t="s">
        <v>3141</v>
      </c>
      <c r="D1296" t="s">
        <v>8765</v>
      </c>
      <c r="E1296" t="s">
        <v>3140</v>
      </c>
      <c r="F1296" s="4">
        <v>0.48881818181818198</v>
      </c>
      <c r="G1296" s="4">
        <v>0.51</v>
      </c>
      <c r="H1296" s="4">
        <v>0.10686657994476501</v>
      </c>
      <c r="I1296" s="4">
        <v>0.71</v>
      </c>
      <c r="J1296" s="4">
        <v>0.2</v>
      </c>
      <c r="K1296" s="4">
        <v>0.44</v>
      </c>
      <c r="L1296" s="4">
        <v>0.53</v>
      </c>
      <c r="M1296" s="4">
        <v>33</v>
      </c>
    </row>
    <row r="1297" spans="1:13" x14ac:dyDescent="0.2">
      <c r="A1297" s="3">
        <v>38078</v>
      </c>
      <c r="B1297" t="s">
        <v>8776</v>
      </c>
      <c r="C1297" t="s">
        <v>3144</v>
      </c>
      <c r="D1297" t="s">
        <v>8777</v>
      </c>
      <c r="E1297" t="s">
        <v>3143</v>
      </c>
      <c r="F1297" s="4">
        <v>0.33600000000000002</v>
      </c>
      <c r="G1297" s="4">
        <v>0.3</v>
      </c>
      <c r="H1297" s="4">
        <v>0.13482581355215301</v>
      </c>
      <c r="I1297" s="4">
        <v>0.61</v>
      </c>
      <c r="J1297" s="4">
        <v>0.05</v>
      </c>
      <c r="K1297" s="4">
        <v>0.27</v>
      </c>
      <c r="L1297" s="4">
        <v>0.4</v>
      </c>
      <c r="M1297" s="4">
        <v>33</v>
      </c>
    </row>
    <row r="1298" spans="1:13" x14ac:dyDescent="0.2">
      <c r="A1298" s="3">
        <v>38078</v>
      </c>
      <c r="B1298" t="s">
        <v>8778</v>
      </c>
      <c r="C1298" t="s">
        <v>3147</v>
      </c>
      <c r="D1298" t="s">
        <v>8779</v>
      </c>
      <c r="E1298" t="s">
        <v>3146</v>
      </c>
      <c r="F1298" s="4">
        <v>0.30675757575757601</v>
      </c>
      <c r="G1298" s="4">
        <v>0.3</v>
      </c>
      <c r="H1298" s="4">
        <v>7.4460992431872597E-2</v>
      </c>
      <c r="I1298" s="4">
        <v>0.52</v>
      </c>
      <c r="J1298" s="4">
        <v>0.2</v>
      </c>
      <c r="K1298" s="4">
        <v>0.24</v>
      </c>
      <c r="L1298" s="4">
        <v>0.33</v>
      </c>
      <c r="M1298" s="4">
        <v>33</v>
      </c>
    </row>
    <row r="1299" spans="1:13" x14ac:dyDescent="0.2">
      <c r="A1299" s="3">
        <v>38078</v>
      </c>
      <c r="B1299" t="s">
        <v>8684</v>
      </c>
      <c r="C1299" t="s">
        <v>3114</v>
      </c>
      <c r="D1299" t="s">
        <v>8685</v>
      </c>
      <c r="E1299" t="s">
        <v>3113</v>
      </c>
      <c r="F1299" s="4">
        <v>0.107242424242424</v>
      </c>
      <c r="G1299" s="4">
        <v>0.09</v>
      </c>
      <c r="H1299" s="4">
        <v>4.64132458888558E-2</v>
      </c>
      <c r="I1299" s="4">
        <v>0.251</v>
      </c>
      <c r="J1299" s="4">
        <v>0.05</v>
      </c>
      <c r="K1299" s="4">
        <v>7.0000000000000007E-2</v>
      </c>
      <c r="L1299" s="4">
        <v>0.13</v>
      </c>
      <c r="M1299" s="4">
        <v>33</v>
      </c>
    </row>
    <row r="1300" spans="1:13" x14ac:dyDescent="0.2">
      <c r="A1300" s="3">
        <v>38078</v>
      </c>
      <c r="B1300" t="s">
        <v>8780</v>
      </c>
      <c r="C1300" t="s">
        <v>3150</v>
      </c>
      <c r="D1300" t="s">
        <v>8781</v>
      </c>
      <c r="E1300" t="s">
        <v>3149</v>
      </c>
      <c r="F1300" s="4">
        <v>0.223</v>
      </c>
      <c r="G1300" s="4">
        <v>0.24</v>
      </c>
      <c r="H1300" s="4">
        <v>9.1355076487297598E-2</v>
      </c>
      <c r="I1300" s="4">
        <v>0.4</v>
      </c>
      <c r="J1300" s="4">
        <v>-0.01</v>
      </c>
      <c r="K1300" s="4">
        <v>0.18</v>
      </c>
      <c r="L1300" s="4">
        <v>0.26</v>
      </c>
      <c r="M1300" s="4">
        <v>33</v>
      </c>
    </row>
    <row r="1301" spans="1:13" x14ac:dyDescent="0.2">
      <c r="A1301" s="3">
        <v>38078</v>
      </c>
      <c r="B1301" t="s">
        <v>8694</v>
      </c>
      <c r="C1301" t="s">
        <v>3117</v>
      </c>
      <c r="D1301" t="s">
        <v>8695</v>
      </c>
      <c r="E1301" t="s">
        <v>3116</v>
      </c>
      <c r="F1301" s="4">
        <v>4.4212121212121203E-2</v>
      </c>
      <c r="G1301" s="4">
        <v>0.1</v>
      </c>
      <c r="H1301" s="4">
        <v>0.16617343304055801</v>
      </c>
      <c r="I1301" s="4">
        <v>0.32900000000000001</v>
      </c>
      <c r="J1301" s="4">
        <v>-0.28999999999999998</v>
      </c>
      <c r="K1301" s="4">
        <v>-0.06</v>
      </c>
      <c r="L1301" s="4">
        <v>0.16</v>
      </c>
      <c r="M1301" s="4">
        <v>33</v>
      </c>
    </row>
    <row r="1302" spans="1:13" x14ac:dyDescent="0.2">
      <c r="A1302" s="3">
        <v>38078</v>
      </c>
      <c r="B1302" t="s">
        <v>8702</v>
      </c>
      <c r="C1302" t="s">
        <v>3120</v>
      </c>
      <c r="D1302" t="s">
        <v>8703</v>
      </c>
      <c r="E1302" t="s">
        <v>3119</v>
      </c>
      <c r="F1302" s="4">
        <v>0.175060606060606</v>
      </c>
      <c r="G1302" s="4">
        <v>0.17</v>
      </c>
      <c r="H1302" s="4">
        <v>6.5048990861666794E-2</v>
      </c>
      <c r="I1302" s="4">
        <v>0.28000000000000003</v>
      </c>
      <c r="J1302" s="4">
        <v>-0.03</v>
      </c>
      <c r="K1302" s="4">
        <v>0.15</v>
      </c>
      <c r="L1302" s="4">
        <v>0.21</v>
      </c>
      <c r="M1302" s="4">
        <v>33</v>
      </c>
    </row>
    <row r="1303" spans="1:13" x14ac:dyDescent="0.2">
      <c r="A1303" s="3">
        <v>38078</v>
      </c>
      <c r="B1303" t="s">
        <v>8710</v>
      </c>
      <c r="C1303" t="s">
        <v>3123</v>
      </c>
      <c r="D1303" t="s">
        <v>8711</v>
      </c>
      <c r="E1303" t="s">
        <v>3122</v>
      </c>
      <c r="F1303" s="4">
        <v>0.15593939393939399</v>
      </c>
      <c r="G1303" s="4">
        <v>0.155</v>
      </c>
      <c r="H1303" s="4">
        <v>7.2111432603445103E-2</v>
      </c>
      <c r="I1303" s="4">
        <v>0.28000000000000003</v>
      </c>
      <c r="J1303" s="4">
        <v>-0.05</v>
      </c>
      <c r="K1303" s="4">
        <v>0.12</v>
      </c>
      <c r="L1303" s="4">
        <v>0.2</v>
      </c>
      <c r="M1303" s="4">
        <v>33</v>
      </c>
    </row>
    <row r="1304" spans="1:13" x14ac:dyDescent="0.2">
      <c r="A1304" s="3">
        <v>38078</v>
      </c>
      <c r="B1304" t="s">
        <v>8718</v>
      </c>
      <c r="C1304" t="s">
        <v>3126</v>
      </c>
      <c r="D1304" t="s">
        <v>8719</v>
      </c>
      <c r="E1304" t="s">
        <v>3125</v>
      </c>
      <c r="F1304" s="4">
        <v>0.26351515151515198</v>
      </c>
      <c r="G1304" s="4">
        <v>0.26</v>
      </c>
      <c r="H1304" s="4">
        <v>4.7374255411115201E-2</v>
      </c>
      <c r="I1304" s="4">
        <v>0.37</v>
      </c>
      <c r="J1304" s="4">
        <v>0.14000000000000001</v>
      </c>
      <c r="K1304" s="4">
        <v>0.24</v>
      </c>
      <c r="L1304" s="4">
        <v>0.28499999999999998</v>
      </c>
      <c r="M1304" s="4">
        <v>33</v>
      </c>
    </row>
    <row r="1305" spans="1:13" x14ac:dyDescent="0.2">
      <c r="A1305" s="3">
        <v>38078</v>
      </c>
      <c r="B1305" t="s">
        <v>8726</v>
      </c>
      <c r="C1305" t="s">
        <v>3129</v>
      </c>
      <c r="D1305" t="s">
        <v>8727</v>
      </c>
      <c r="E1305" t="s">
        <v>3128</v>
      </c>
      <c r="F1305" s="4">
        <v>0.48166666666666702</v>
      </c>
      <c r="G1305" s="4">
        <v>0.49</v>
      </c>
      <c r="H1305" s="4">
        <v>7.7911274323211197E-2</v>
      </c>
      <c r="I1305" s="4">
        <v>0.6</v>
      </c>
      <c r="J1305" s="4">
        <v>0.28399999999999997</v>
      </c>
      <c r="K1305" s="4">
        <v>0.43</v>
      </c>
      <c r="L1305" s="4">
        <v>0.55000000000000004</v>
      </c>
      <c r="M1305" s="4">
        <v>33</v>
      </c>
    </row>
    <row r="1306" spans="1:13" x14ac:dyDescent="0.2">
      <c r="A1306" s="3">
        <v>38078</v>
      </c>
      <c r="B1306" t="s">
        <v>8752</v>
      </c>
      <c r="C1306" t="s">
        <v>3132</v>
      </c>
      <c r="D1306" t="s">
        <v>8753</v>
      </c>
      <c r="E1306" t="s">
        <v>3131</v>
      </c>
      <c r="F1306" s="4">
        <v>0.30084848484848498</v>
      </c>
      <c r="G1306" s="4">
        <v>0.3</v>
      </c>
      <c r="H1306" s="4">
        <v>7.2361989854878794E-2</v>
      </c>
      <c r="I1306" s="4">
        <v>0.4</v>
      </c>
      <c r="J1306" s="4">
        <v>0.12</v>
      </c>
      <c r="K1306" s="4">
        <v>0.28000000000000003</v>
      </c>
      <c r="L1306" s="4">
        <v>0.35</v>
      </c>
      <c r="M1306" s="4">
        <v>33</v>
      </c>
    </row>
    <row r="1307" spans="1:13" x14ac:dyDescent="0.2">
      <c r="A1307" s="3">
        <v>38078</v>
      </c>
      <c r="B1307" t="s">
        <v>8754</v>
      </c>
      <c r="C1307" t="s">
        <v>3135</v>
      </c>
      <c r="D1307" t="s">
        <v>8755</v>
      </c>
      <c r="E1307" t="s">
        <v>3134</v>
      </c>
      <c r="F1307" s="4">
        <v>0.58057575757575797</v>
      </c>
      <c r="G1307" s="4">
        <v>0.63</v>
      </c>
      <c r="H1307" s="4">
        <v>0.15147752108461299</v>
      </c>
      <c r="I1307" s="4">
        <v>0.84</v>
      </c>
      <c r="J1307" s="4">
        <v>0.21</v>
      </c>
      <c r="K1307" s="4">
        <v>0.46</v>
      </c>
      <c r="L1307" s="4">
        <v>0.67</v>
      </c>
      <c r="M1307" s="4">
        <v>33</v>
      </c>
    </row>
    <row r="1308" spans="1:13" x14ac:dyDescent="0.2">
      <c r="A1308" s="3">
        <v>38078</v>
      </c>
      <c r="B1308" t="s">
        <v>8766</v>
      </c>
      <c r="C1308" t="s">
        <v>3138</v>
      </c>
      <c r="D1308" t="s">
        <v>8767</v>
      </c>
      <c r="E1308" t="s">
        <v>3137</v>
      </c>
      <c r="F1308" s="4">
        <v>0.37</v>
      </c>
      <c r="G1308" s="4">
        <v>0.37</v>
      </c>
      <c r="H1308" s="4"/>
      <c r="I1308" s="4">
        <v>0.37</v>
      </c>
      <c r="J1308" s="4">
        <v>0.37</v>
      </c>
      <c r="K1308" s="4">
        <v>0.37</v>
      </c>
      <c r="L1308" s="4">
        <v>0.37</v>
      </c>
      <c r="M1308" s="4">
        <v>1</v>
      </c>
    </row>
    <row r="1309" spans="1:13" x14ac:dyDescent="0.2">
      <c r="A1309" s="3">
        <v>38078</v>
      </c>
      <c r="B1309" t="s">
        <v>8782</v>
      </c>
      <c r="C1309" t="s">
        <v>3096</v>
      </c>
      <c r="D1309" t="s">
        <v>8783</v>
      </c>
      <c r="E1309" t="s">
        <v>3095</v>
      </c>
      <c r="F1309" s="4">
        <v>3.4809090909090901</v>
      </c>
      <c r="G1309" s="4">
        <v>3.49</v>
      </c>
      <c r="H1309" s="4">
        <v>0.27462370949752601</v>
      </c>
      <c r="I1309" s="4">
        <v>4.0599999999999996</v>
      </c>
      <c r="J1309" s="4">
        <v>2.96</v>
      </c>
      <c r="K1309" s="4">
        <v>3.3125</v>
      </c>
      <c r="L1309" s="4">
        <v>3.6375000000000002</v>
      </c>
      <c r="M1309" s="4">
        <v>22</v>
      </c>
    </row>
    <row r="1310" spans="1:13" x14ac:dyDescent="0.2">
      <c r="A1310" s="3">
        <v>38078</v>
      </c>
      <c r="B1310" t="s">
        <v>8740</v>
      </c>
      <c r="C1310" t="s">
        <v>3087</v>
      </c>
      <c r="D1310" t="s">
        <v>8741</v>
      </c>
      <c r="E1310" t="s">
        <v>3086</v>
      </c>
      <c r="F1310" s="4">
        <v>3.5883333333333298</v>
      </c>
      <c r="G1310" s="4">
        <v>3.59</v>
      </c>
      <c r="H1310" s="4">
        <v>0.198443216424567</v>
      </c>
      <c r="I1310" s="4">
        <v>3.91</v>
      </c>
      <c r="J1310" s="4">
        <v>3.21</v>
      </c>
      <c r="K1310" s="4">
        <v>3.4750000000000001</v>
      </c>
      <c r="L1310" s="4">
        <v>3.7174999999999998</v>
      </c>
      <c r="M1310" s="4">
        <v>24</v>
      </c>
    </row>
    <row r="1311" spans="1:13" x14ac:dyDescent="0.2">
      <c r="A1311" s="3">
        <v>38078</v>
      </c>
      <c r="B1311" t="s">
        <v>8784</v>
      </c>
      <c r="C1311" t="s">
        <v>3090</v>
      </c>
      <c r="D1311" t="s">
        <v>8785</v>
      </c>
      <c r="E1311" t="s">
        <v>3089</v>
      </c>
      <c r="F1311" s="4">
        <v>3.3440909090909101</v>
      </c>
      <c r="G1311" s="4">
        <v>3.395</v>
      </c>
      <c r="H1311" s="4">
        <v>0.38917078012602102</v>
      </c>
      <c r="I1311" s="4">
        <v>4.04</v>
      </c>
      <c r="J1311" s="4">
        <v>2.57</v>
      </c>
      <c r="K1311" s="4">
        <v>3.0425</v>
      </c>
      <c r="L1311" s="4">
        <v>3.4874999999999998</v>
      </c>
      <c r="M1311" s="4">
        <v>22</v>
      </c>
    </row>
    <row r="1312" spans="1:13" x14ac:dyDescent="0.2">
      <c r="A1312" s="3">
        <v>38078</v>
      </c>
      <c r="B1312" t="s">
        <v>8786</v>
      </c>
      <c r="C1312" t="s">
        <v>3153</v>
      </c>
      <c r="D1312" t="s">
        <v>8787</v>
      </c>
      <c r="E1312" t="s">
        <v>3152</v>
      </c>
      <c r="F1312" s="4">
        <v>0.29875000000000002</v>
      </c>
      <c r="G1312" s="4">
        <v>0.33500000000000002</v>
      </c>
      <c r="H1312" s="4">
        <v>7.4268168615936797E-2</v>
      </c>
      <c r="I1312" s="4">
        <v>0.36</v>
      </c>
      <c r="J1312" s="4">
        <v>0.15</v>
      </c>
      <c r="K1312" s="4">
        <v>0.27500000000000002</v>
      </c>
      <c r="L1312" s="4">
        <v>0.35</v>
      </c>
      <c r="M1312" s="4">
        <v>24</v>
      </c>
    </row>
    <row r="1313" spans="1:13" x14ac:dyDescent="0.2">
      <c r="A1313" s="3">
        <v>38078</v>
      </c>
      <c r="B1313" t="s">
        <v>10053</v>
      </c>
      <c r="C1313" t="s">
        <v>4324</v>
      </c>
      <c r="D1313" t="s">
        <v>10054</v>
      </c>
      <c r="E1313" t="s">
        <v>4323</v>
      </c>
      <c r="F1313" s="4">
        <v>4.4869696969696999</v>
      </c>
      <c r="G1313" s="4">
        <v>4.5999999999999996</v>
      </c>
      <c r="H1313" s="4">
        <v>0.36363172345524297</v>
      </c>
      <c r="I1313" s="4">
        <v>5.0999999999999996</v>
      </c>
      <c r="J1313" s="4">
        <v>3.5</v>
      </c>
      <c r="K1313" s="4">
        <v>4.2</v>
      </c>
      <c r="L1313" s="4">
        <v>4.7</v>
      </c>
      <c r="M1313" s="4">
        <v>33</v>
      </c>
    </row>
    <row r="1314" spans="1:13" x14ac:dyDescent="0.2">
      <c r="A1314" s="3">
        <v>38078</v>
      </c>
      <c r="B1314" t="s">
        <v>10061</v>
      </c>
      <c r="C1314" t="s">
        <v>4327</v>
      </c>
      <c r="D1314" t="s">
        <v>10062</v>
      </c>
      <c r="E1314" t="s">
        <v>4326</v>
      </c>
      <c r="F1314" s="4">
        <v>3.73870967741935</v>
      </c>
      <c r="G1314" s="4">
        <v>3.8</v>
      </c>
      <c r="H1314" s="4">
        <v>0.52894701647382303</v>
      </c>
      <c r="I1314" s="4">
        <v>5</v>
      </c>
      <c r="J1314" s="4">
        <v>2.5</v>
      </c>
      <c r="K1314" s="4">
        <v>3.45</v>
      </c>
      <c r="L1314" s="4">
        <v>3.9</v>
      </c>
      <c r="M1314" s="4">
        <v>31</v>
      </c>
    </row>
    <row r="1315" spans="1:13" x14ac:dyDescent="0.2">
      <c r="A1315" s="3">
        <v>38078</v>
      </c>
      <c r="B1315" t="s">
        <v>8760</v>
      </c>
      <c r="C1315" t="s">
        <v>3939</v>
      </c>
      <c r="D1315" t="s">
        <v>8761</v>
      </c>
      <c r="E1315" t="s">
        <v>3947</v>
      </c>
      <c r="F1315" s="4">
        <v>11.2522848484848</v>
      </c>
      <c r="G1315" s="4">
        <v>11.25</v>
      </c>
      <c r="H1315" s="4">
        <v>9.8504327700652802E-2</v>
      </c>
      <c r="I1315" s="4">
        <v>11.41</v>
      </c>
      <c r="J1315" s="4">
        <v>11</v>
      </c>
      <c r="K1315" s="4">
        <v>11.188000000000001</v>
      </c>
      <c r="L1315" s="4">
        <v>11.32</v>
      </c>
      <c r="M1315" s="4">
        <v>33</v>
      </c>
    </row>
    <row r="1316" spans="1:13" x14ac:dyDescent="0.2">
      <c r="A1316" s="3">
        <v>38078</v>
      </c>
      <c r="B1316" t="s">
        <v>8772</v>
      </c>
      <c r="C1316" t="s">
        <v>3942</v>
      </c>
      <c r="D1316" t="s">
        <v>8773</v>
      </c>
      <c r="E1316" t="s">
        <v>3949</v>
      </c>
      <c r="F1316" s="4">
        <v>11.259106060606101</v>
      </c>
      <c r="G1316" s="4">
        <v>11.26</v>
      </c>
      <c r="H1316" s="4">
        <v>0.11577873277127</v>
      </c>
      <c r="I1316" s="4">
        <v>11.45</v>
      </c>
      <c r="J1316" s="4">
        <v>11</v>
      </c>
      <c r="K1316" s="4">
        <v>11.19</v>
      </c>
      <c r="L1316" s="4">
        <v>11.32</v>
      </c>
      <c r="M1316" s="4">
        <v>33</v>
      </c>
    </row>
    <row r="1317" spans="1:13" x14ac:dyDescent="0.2">
      <c r="A1317" s="3">
        <v>38078</v>
      </c>
      <c r="B1317" t="s">
        <v>8788</v>
      </c>
      <c r="C1317" t="s">
        <v>3952</v>
      </c>
      <c r="D1317" t="s">
        <v>8789</v>
      </c>
      <c r="E1317" t="s">
        <v>3951</v>
      </c>
      <c r="F1317" s="4">
        <v>11.284539393939401</v>
      </c>
      <c r="G1317" s="4">
        <v>11.28</v>
      </c>
      <c r="H1317" s="4">
        <v>0.114990330950568</v>
      </c>
      <c r="I1317" s="4">
        <v>11.502800000000001</v>
      </c>
      <c r="J1317" s="4">
        <v>11</v>
      </c>
      <c r="K1317" s="4">
        <v>11.22</v>
      </c>
      <c r="L1317" s="4">
        <v>11.35</v>
      </c>
      <c r="M1317" s="4">
        <v>33</v>
      </c>
    </row>
    <row r="1318" spans="1:13" x14ac:dyDescent="0.2">
      <c r="A1318" s="3">
        <v>38078</v>
      </c>
      <c r="B1318" t="s">
        <v>8638</v>
      </c>
      <c r="C1318" t="s">
        <v>3936</v>
      </c>
      <c r="D1318" t="s">
        <v>8639</v>
      </c>
      <c r="E1318" t="s">
        <v>3935</v>
      </c>
      <c r="F1318" s="4">
        <v>11.4864333333333</v>
      </c>
      <c r="G1318" s="4">
        <v>11.44</v>
      </c>
      <c r="H1318" s="4">
        <v>0.225546384734198</v>
      </c>
      <c r="I1318" s="4">
        <v>12.12</v>
      </c>
      <c r="J1318" s="4">
        <v>11</v>
      </c>
      <c r="K1318" s="4">
        <v>11.38</v>
      </c>
      <c r="L1318" s="4">
        <v>11.58</v>
      </c>
      <c r="M1318" s="4">
        <v>33</v>
      </c>
    </row>
    <row r="1319" spans="1:13" x14ac:dyDescent="0.2">
      <c r="A1319" s="3">
        <v>38078</v>
      </c>
      <c r="B1319" t="s">
        <v>8746</v>
      </c>
      <c r="C1319" t="s">
        <v>3939</v>
      </c>
      <c r="D1319" t="s">
        <v>8747</v>
      </c>
      <c r="E1319" t="s">
        <v>3938</v>
      </c>
      <c r="F1319" s="4">
        <v>11.835896969697</v>
      </c>
      <c r="G1319" s="4">
        <v>11.84</v>
      </c>
      <c r="H1319" s="4">
        <v>0.37583297527363202</v>
      </c>
      <c r="I1319" s="4">
        <v>12.97</v>
      </c>
      <c r="J1319" s="4">
        <v>11.2</v>
      </c>
      <c r="K1319" s="4">
        <v>11.61</v>
      </c>
      <c r="L1319" s="4">
        <v>12.034599999999999</v>
      </c>
      <c r="M1319" s="4">
        <v>33</v>
      </c>
    </row>
    <row r="1320" spans="1:13" x14ac:dyDescent="0.2">
      <c r="A1320" s="3">
        <v>38078</v>
      </c>
      <c r="B1320" t="s">
        <v>10047</v>
      </c>
      <c r="C1320" t="s">
        <v>3579</v>
      </c>
      <c r="D1320" t="s">
        <v>10048</v>
      </c>
      <c r="E1320" t="s">
        <v>3578</v>
      </c>
      <c r="F1320" s="4">
        <v>3.27484848484848</v>
      </c>
      <c r="G1320" s="4">
        <v>3.3</v>
      </c>
      <c r="H1320" s="4">
        <v>0.43494339582956898</v>
      </c>
      <c r="I1320" s="4">
        <v>4.1500000000000004</v>
      </c>
      <c r="J1320" s="4">
        <v>2.2000000000000002</v>
      </c>
      <c r="K1320" s="4">
        <v>3.11</v>
      </c>
      <c r="L1320" s="4">
        <v>3.5</v>
      </c>
      <c r="M1320" s="4">
        <v>33</v>
      </c>
    </row>
    <row r="1321" spans="1:13" x14ac:dyDescent="0.2">
      <c r="A1321" s="3">
        <v>38078</v>
      </c>
      <c r="B1321" t="s">
        <v>10057</v>
      </c>
      <c r="C1321" t="s">
        <v>3582</v>
      </c>
      <c r="D1321" t="s">
        <v>10058</v>
      </c>
      <c r="E1321" t="s">
        <v>3581</v>
      </c>
      <c r="F1321" s="4">
        <v>3.7151515151515202</v>
      </c>
      <c r="G1321" s="4">
        <v>3.76</v>
      </c>
      <c r="H1321" s="4">
        <v>0.50446209726376601</v>
      </c>
      <c r="I1321" s="4">
        <v>4.5</v>
      </c>
      <c r="J1321" s="4">
        <v>2.5</v>
      </c>
      <c r="K1321" s="4">
        <v>3.5</v>
      </c>
      <c r="L1321" s="4">
        <v>4</v>
      </c>
      <c r="M1321" s="4">
        <v>33</v>
      </c>
    </row>
    <row r="1322" spans="1:13" x14ac:dyDescent="0.2">
      <c r="A1322" s="3">
        <v>38078</v>
      </c>
      <c r="B1322" t="s">
        <v>10059</v>
      </c>
      <c r="C1322" t="s">
        <v>3591</v>
      </c>
      <c r="D1322" t="s">
        <v>10060</v>
      </c>
      <c r="E1322" t="s">
        <v>3590</v>
      </c>
      <c r="F1322" s="4">
        <v>2.8545454545454501</v>
      </c>
      <c r="G1322" s="4">
        <v>2.8</v>
      </c>
      <c r="H1322" s="4">
        <v>0.49202445892640201</v>
      </c>
      <c r="I1322" s="4">
        <v>3.74</v>
      </c>
      <c r="J1322" s="4">
        <v>2</v>
      </c>
      <c r="K1322" s="4">
        <v>2.6</v>
      </c>
      <c r="L1322" s="4">
        <v>3.15</v>
      </c>
      <c r="M1322" s="4">
        <v>33</v>
      </c>
    </row>
    <row r="1323" spans="1:13" x14ac:dyDescent="0.2">
      <c r="A1323" s="3">
        <v>38078</v>
      </c>
      <c r="B1323" t="s">
        <v>10063</v>
      </c>
      <c r="C1323" t="s">
        <v>3594</v>
      </c>
      <c r="D1323" t="s">
        <v>10064</v>
      </c>
      <c r="E1323" t="s">
        <v>3593</v>
      </c>
      <c r="F1323" s="4">
        <v>3.1554545454545502</v>
      </c>
      <c r="G1323" s="4">
        <v>3.2</v>
      </c>
      <c r="H1323" s="4">
        <v>0.80305312288902697</v>
      </c>
      <c r="I1323" s="4">
        <v>4.71</v>
      </c>
      <c r="J1323" s="4">
        <v>0.54</v>
      </c>
      <c r="K1323" s="4">
        <v>2.8</v>
      </c>
      <c r="L1323" s="4">
        <v>3.53</v>
      </c>
      <c r="M1323" s="4">
        <v>33</v>
      </c>
    </row>
    <row r="1324" spans="1:13" x14ac:dyDescent="0.2">
      <c r="A1324" s="3">
        <v>38078</v>
      </c>
      <c r="B1324" t="s">
        <v>10065</v>
      </c>
      <c r="C1324" t="s">
        <v>3597</v>
      </c>
      <c r="D1324" t="s">
        <v>10066</v>
      </c>
      <c r="E1324" t="s">
        <v>3596</v>
      </c>
      <c r="F1324" s="4">
        <v>3.48</v>
      </c>
      <c r="G1324" s="4">
        <v>3.5</v>
      </c>
      <c r="H1324" s="4">
        <v>0.698860679964183</v>
      </c>
      <c r="I1324" s="4">
        <v>4.7300000000000004</v>
      </c>
      <c r="J1324" s="4">
        <v>1.1299999999999999</v>
      </c>
      <c r="K1324" s="4">
        <v>3.1</v>
      </c>
      <c r="L1324" s="4">
        <v>3.8</v>
      </c>
      <c r="M1324" s="4">
        <v>33</v>
      </c>
    </row>
    <row r="1325" spans="1:13" x14ac:dyDescent="0.2">
      <c r="A1325" s="3">
        <v>38108</v>
      </c>
      <c r="B1325" t="s">
        <v>8628</v>
      </c>
      <c r="C1325" t="s">
        <v>3918</v>
      </c>
      <c r="D1325" t="s">
        <v>8629</v>
      </c>
      <c r="E1325" t="s">
        <v>3917</v>
      </c>
      <c r="F1325" s="4">
        <v>7.1353125000000004</v>
      </c>
      <c r="G1325" s="4">
        <v>6.95</v>
      </c>
      <c r="H1325" s="4">
        <v>0.65142515909598198</v>
      </c>
      <c r="I1325" s="4">
        <v>9</v>
      </c>
      <c r="J1325" s="4">
        <v>6.3</v>
      </c>
      <c r="K1325" s="4">
        <v>6.7374999999999998</v>
      </c>
      <c r="L1325" s="4">
        <v>7.4050000000000002</v>
      </c>
      <c r="M1325" s="4">
        <v>32</v>
      </c>
    </row>
    <row r="1326" spans="1:13" x14ac:dyDescent="0.2">
      <c r="A1326" s="3">
        <v>38108</v>
      </c>
      <c r="B1326" t="s">
        <v>8732</v>
      </c>
      <c r="C1326" t="s">
        <v>3921</v>
      </c>
      <c r="D1326" t="s">
        <v>8733</v>
      </c>
      <c r="E1326" t="s">
        <v>3920</v>
      </c>
      <c r="F1326" s="4">
        <v>7.4428124999999996</v>
      </c>
      <c r="G1326" s="4">
        <v>7.1550000000000002</v>
      </c>
      <c r="H1326" s="4">
        <v>1.14263767964105</v>
      </c>
      <c r="I1326" s="4">
        <v>11.5</v>
      </c>
      <c r="J1326" s="4">
        <v>5.49</v>
      </c>
      <c r="K1326" s="4">
        <v>6.8550000000000004</v>
      </c>
      <c r="L1326" s="4">
        <v>8.1024999999999991</v>
      </c>
      <c r="M1326" s="4">
        <v>32</v>
      </c>
    </row>
    <row r="1327" spans="1:13" x14ac:dyDescent="0.2">
      <c r="A1327" s="3">
        <v>38108</v>
      </c>
      <c r="B1327" t="s">
        <v>8790</v>
      </c>
      <c r="C1327" t="s">
        <v>3081</v>
      </c>
      <c r="D1327" t="s">
        <v>8791</v>
      </c>
      <c r="E1327" t="s">
        <v>3080</v>
      </c>
      <c r="F1327" s="4">
        <v>3.9618787878787902</v>
      </c>
      <c r="G1327" s="4">
        <v>3.97</v>
      </c>
      <c r="H1327" s="4">
        <v>0.336673409773455</v>
      </c>
      <c r="I1327" s="4">
        <v>4.6399999999999997</v>
      </c>
      <c r="J1327" s="4">
        <v>3.06</v>
      </c>
      <c r="K1327" s="4">
        <v>3.8319999999999999</v>
      </c>
      <c r="L1327" s="4">
        <v>4.13</v>
      </c>
      <c r="M1327" s="4">
        <v>33</v>
      </c>
    </row>
    <row r="1328" spans="1:13" x14ac:dyDescent="0.2">
      <c r="A1328" s="3">
        <v>38108</v>
      </c>
      <c r="B1328" t="s">
        <v>8568</v>
      </c>
      <c r="C1328" t="s">
        <v>3072</v>
      </c>
      <c r="D1328" t="s">
        <v>8569</v>
      </c>
      <c r="E1328" t="s">
        <v>3071</v>
      </c>
      <c r="F1328" s="4">
        <v>4.0904848484848504</v>
      </c>
      <c r="G1328" s="4">
        <v>4.09</v>
      </c>
      <c r="H1328" s="4">
        <v>0.21824930143246199</v>
      </c>
      <c r="I1328" s="4">
        <v>4.7</v>
      </c>
      <c r="J1328" s="4">
        <v>3.54</v>
      </c>
      <c r="K1328" s="4">
        <v>4</v>
      </c>
      <c r="L1328" s="4">
        <v>4.2</v>
      </c>
      <c r="M1328" s="4">
        <v>33</v>
      </c>
    </row>
    <row r="1329" spans="1:13" x14ac:dyDescent="0.2">
      <c r="A1329" s="3">
        <v>38108</v>
      </c>
      <c r="B1329" t="s">
        <v>8692</v>
      </c>
      <c r="C1329" t="s">
        <v>3075</v>
      </c>
      <c r="D1329" t="s">
        <v>8693</v>
      </c>
      <c r="E1329" t="s">
        <v>3074</v>
      </c>
      <c r="F1329" s="4">
        <v>3.77484848484848</v>
      </c>
      <c r="G1329" s="4">
        <v>3.71</v>
      </c>
      <c r="H1329" s="4">
        <v>0.31657464771481197</v>
      </c>
      <c r="I1329" s="4">
        <v>4.5</v>
      </c>
      <c r="J1329" s="4">
        <v>3.11</v>
      </c>
      <c r="K1329" s="4">
        <v>3.6</v>
      </c>
      <c r="L1329" s="4">
        <v>3.96</v>
      </c>
      <c r="M1329" s="4">
        <v>33</v>
      </c>
    </row>
    <row r="1330" spans="1:13" x14ac:dyDescent="0.2">
      <c r="A1330" s="3">
        <v>38108</v>
      </c>
      <c r="B1330" t="s">
        <v>8736</v>
      </c>
      <c r="C1330" t="s">
        <v>3102</v>
      </c>
      <c r="D1330" t="s">
        <v>8737</v>
      </c>
      <c r="E1330" t="s">
        <v>3101</v>
      </c>
      <c r="F1330" s="4">
        <v>3.6567741935483902</v>
      </c>
      <c r="G1330" s="4">
        <v>3.6</v>
      </c>
      <c r="H1330" s="4">
        <v>0.40571243590153999</v>
      </c>
      <c r="I1330" s="4">
        <v>4.82</v>
      </c>
      <c r="J1330" s="4">
        <v>3</v>
      </c>
      <c r="K1330" s="4">
        <v>3.48</v>
      </c>
      <c r="L1330" s="4">
        <v>3.7650000000000001</v>
      </c>
      <c r="M1330" s="4">
        <v>31</v>
      </c>
    </row>
    <row r="1331" spans="1:13" x14ac:dyDescent="0.2">
      <c r="A1331" s="3">
        <v>38108</v>
      </c>
      <c r="B1331" t="s">
        <v>8750</v>
      </c>
      <c r="C1331" t="s">
        <v>3078</v>
      </c>
      <c r="D1331" t="s">
        <v>8751</v>
      </c>
      <c r="E1331" t="s">
        <v>3077</v>
      </c>
      <c r="F1331" s="4">
        <v>3.6529032258064502</v>
      </c>
      <c r="G1331" s="4">
        <v>3.6</v>
      </c>
      <c r="H1331" s="4">
        <v>0.44845061822819199</v>
      </c>
      <c r="I1331" s="4">
        <v>4.63</v>
      </c>
      <c r="J1331" s="4">
        <v>2.84</v>
      </c>
      <c r="K1331" s="4">
        <v>3.4049999999999998</v>
      </c>
      <c r="L1331" s="4">
        <v>3.895</v>
      </c>
      <c r="M1331" s="4">
        <v>31</v>
      </c>
    </row>
    <row r="1332" spans="1:13" x14ac:dyDescent="0.2">
      <c r="A1332" s="3">
        <v>38108</v>
      </c>
      <c r="B1332" t="s">
        <v>8764</v>
      </c>
      <c r="C1332" t="s">
        <v>3138</v>
      </c>
      <c r="D1332" t="s">
        <v>8765</v>
      </c>
      <c r="E1332" t="s">
        <v>3137</v>
      </c>
      <c r="F1332" s="4">
        <v>0.49254545454545501</v>
      </c>
      <c r="G1332" s="4">
        <v>0.51</v>
      </c>
      <c r="H1332" s="4">
        <v>0.1045365040635</v>
      </c>
      <c r="I1332" s="4">
        <v>0.71</v>
      </c>
      <c r="J1332" s="4">
        <v>0.2</v>
      </c>
      <c r="K1332" s="4">
        <v>0.44500000000000001</v>
      </c>
      <c r="L1332" s="4">
        <v>0.54</v>
      </c>
      <c r="M1332" s="4">
        <v>33</v>
      </c>
    </row>
    <row r="1333" spans="1:13" x14ac:dyDescent="0.2">
      <c r="A1333" s="3">
        <v>38108</v>
      </c>
      <c r="B1333" t="s">
        <v>8776</v>
      </c>
      <c r="C1333" t="s">
        <v>3141</v>
      </c>
      <c r="D1333" t="s">
        <v>8777</v>
      </c>
      <c r="E1333" t="s">
        <v>3140</v>
      </c>
      <c r="F1333" s="4">
        <v>0.33893939393939398</v>
      </c>
      <c r="G1333" s="4">
        <v>0.34</v>
      </c>
      <c r="H1333" s="4">
        <v>0.12782017138199001</v>
      </c>
      <c r="I1333" s="4">
        <v>0.57999999999999996</v>
      </c>
      <c r="J1333" s="4">
        <v>0.05</v>
      </c>
      <c r="K1333" s="4">
        <v>0.28000000000000003</v>
      </c>
      <c r="L1333" s="4">
        <v>0.41</v>
      </c>
      <c r="M1333" s="4">
        <v>33</v>
      </c>
    </row>
    <row r="1334" spans="1:13" x14ac:dyDescent="0.2">
      <c r="A1334" s="3">
        <v>38108</v>
      </c>
      <c r="B1334" t="s">
        <v>8778</v>
      </c>
      <c r="C1334" t="s">
        <v>3144</v>
      </c>
      <c r="D1334" t="s">
        <v>8779</v>
      </c>
      <c r="E1334" t="s">
        <v>3143</v>
      </c>
      <c r="F1334" s="4">
        <v>0.31045454545454498</v>
      </c>
      <c r="G1334" s="4">
        <v>0.3</v>
      </c>
      <c r="H1334" s="4">
        <v>7.0278504407949499E-2</v>
      </c>
      <c r="I1334" s="4">
        <v>0.52</v>
      </c>
      <c r="J1334" s="4">
        <v>0.2</v>
      </c>
      <c r="K1334" s="4">
        <v>0.27</v>
      </c>
      <c r="L1334" s="4">
        <v>0.34</v>
      </c>
      <c r="M1334" s="4">
        <v>33</v>
      </c>
    </row>
    <row r="1335" spans="1:13" x14ac:dyDescent="0.2">
      <c r="A1335" s="3">
        <v>38108</v>
      </c>
      <c r="B1335" t="s">
        <v>8780</v>
      </c>
      <c r="C1335" t="s">
        <v>3147</v>
      </c>
      <c r="D1335" t="s">
        <v>8781</v>
      </c>
      <c r="E1335" t="s">
        <v>3146</v>
      </c>
      <c r="F1335" s="4">
        <v>0.21542424242424199</v>
      </c>
      <c r="G1335" s="4">
        <v>0.22</v>
      </c>
      <c r="H1335" s="4">
        <v>7.1232467273985398E-2</v>
      </c>
      <c r="I1335" s="4">
        <v>0.4</v>
      </c>
      <c r="J1335" s="4">
        <v>7.0000000000000007E-2</v>
      </c>
      <c r="K1335" s="4">
        <v>0.17</v>
      </c>
      <c r="L1335" s="4">
        <v>0.26</v>
      </c>
      <c r="M1335" s="4">
        <v>33</v>
      </c>
    </row>
    <row r="1336" spans="1:13" x14ac:dyDescent="0.2">
      <c r="A1336" s="3">
        <v>38108</v>
      </c>
      <c r="B1336" t="s">
        <v>8694</v>
      </c>
      <c r="C1336" t="s">
        <v>3114</v>
      </c>
      <c r="D1336" t="s">
        <v>8695</v>
      </c>
      <c r="E1336" t="s">
        <v>3113</v>
      </c>
      <c r="F1336" s="4">
        <v>-0.15206060606060601</v>
      </c>
      <c r="G1336" s="4">
        <v>-0.2</v>
      </c>
      <c r="H1336" s="4">
        <v>0.109049856543332</v>
      </c>
      <c r="I1336" s="4">
        <v>0.19</v>
      </c>
      <c r="J1336" s="4">
        <v>-0.25</v>
      </c>
      <c r="K1336" s="4">
        <v>-0.21</v>
      </c>
      <c r="L1336" s="4">
        <v>-0.15</v>
      </c>
      <c r="M1336" s="4">
        <v>33</v>
      </c>
    </row>
    <row r="1337" spans="1:13" x14ac:dyDescent="0.2">
      <c r="A1337" s="3">
        <v>38108</v>
      </c>
      <c r="B1337" t="s">
        <v>8792</v>
      </c>
      <c r="C1337" t="s">
        <v>3150</v>
      </c>
      <c r="D1337" t="s">
        <v>8793</v>
      </c>
      <c r="E1337" t="s">
        <v>3149</v>
      </c>
      <c r="F1337" s="4">
        <v>1.07272727272727E-2</v>
      </c>
      <c r="G1337" s="4">
        <v>0</v>
      </c>
      <c r="H1337" s="4">
        <v>0.14820894725169101</v>
      </c>
      <c r="I1337" s="4">
        <v>0.27</v>
      </c>
      <c r="J1337" s="4">
        <v>-0.25</v>
      </c>
      <c r="K1337" s="4">
        <v>-0.1</v>
      </c>
      <c r="L1337" s="4">
        <v>0.16</v>
      </c>
      <c r="M1337" s="4">
        <v>33</v>
      </c>
    </row>
    <row r="1338" spans="1:13" x14ac:dyDescent="0.2">
      <c r="A1338" s="3">
        <v>38108</v>
      </c>
      <c r="B1338" t="s">
        <v>8702</v>
      </c>
      <c r="C1338" t="s">
        <v>3117</v>
      </c>
      <c r="D1338" t="s">
        <v>8703</v>
      </c>
      <c r="E1338" t="s">
        <v>3116</v>
      </c>
      <c r="F1338" s="4">
        <v>0.17342424242424201</v>
      </c>
      <c r="G1338" s="4">
        <v>0.17</v>
      </c>
      <c r="H1338" s="4">
        <v>7.2325233452366994E-2</v>
      </c>
      <c r="I1338" s="4">
        <v>0.3</v>
      </c>
      <c r="J1338" s="4">
        <v>-0.03</v>
      </c>
      <c r="K1338" s="4">
        <v>0.12</v>
      </c>
      <c r="L1338" s="4">
        <v>0.22</v>
      </c>
      <c r="M1338" s="4">
        <v>33</v>
      </c>
    </row>
    <row r="1339" spans="1:13" x14ac:dyDescent="0.2">
      <c r="A1339" s="3">
        <v>38108</v>
      </c>
      <c r="B1339" t="s">
        <v>8710</v>
      </c>
      <c r="C1339" t="s">
        <v>3120</v>
      </c>
      <c r="D1339" t="s">
        <v>8711</v>
      </c>
      <c r="E1339" t="s">
        <v>3119</v>
      </c>
      <c r="F1339" s="4">
        <v>0.16727272727272699</v>
      </c>
      <c r="G1339" s="4">
        <v>0.16</v>
      </c>
      <c r="H1339" s="4">
        <v>7.2280388387546399E-2</v>
      </c>
      <c r="I1339" s="4">
        <v>0.31</v>
      </c>
      <c r="J1339" s="4">
        <v>-0.04</v>
      </c>
      <c r="K1339" s="4">
        <v>0.12</v>
      </c>
      <c r="L1339" s="4">
        <v>0.21</v>
      </c>
      <c r="M1339" s="4">
        <v>33</v>
      </c>
    </row>
    <row r="1340" spans="1:13" x14ac:dyDescent="0.2">
      <c r="A1340" s="3">
        <v>38108</v>
      </c>
      <c r="B1340" t="s">
        <v>8718</v>
      </c>
      <c r="C1340" t="s">
        <v>3123</v>
      </c>
      <c r="D1340" t="s">
        <v>8719</v>
      </c>
      <c r="E1340" t="s">
        <v>3122</v>
      </c>
      <c r="F1340" s="4">
        <v>0.27593939393939398</v>
      </c>
      <c r="G1340" s="4">
        <v>0.27</v>
      </c>
      <c r="H1340" s="4">
        <v>4.69693646127049E-2</v>
      </c>
      <c r="I1340" s="4">
        <v>0.37</v>
      </c>
      <c r="J1340" s="4">
        <v>0.14000000000000001</v>
      </c>
      <c r="K1340" s="4">
        <v>0.25</v>
      </c>
      <c r="L1340" s="4">
        <v>0.3</v>
      </c>
      <c r="M1340" s="4">
        <v>33</v>
      </c>
    </row>
    <row r="1341" spans="1:13" x14ac:dyDescent="0.2">
      <c r="A1341" s="3">
        <v>38108</v>
      </c>
      <c r="B1341" t="s">
        <v>8726</v>
      </c>
      <c r="C1341" t="s">
        <v>3126</v>
      </c>
      <c r="D1341" t="s">
        <v>8727</v>
      </c>
      <c r="E1341" t="s">
        <v>3125</v>
      </c>
      <c r="F1341" s="4">
        <v>0.52178787878787902</v>
      </c>
      <c r="G1341" s="4">
        <v>0.55000000000000004</v>
      </c>
      <c r="H1341" s="4">
        <v>0.10672387197101101</v>
      </c>
      <c r="I1341" s="4">
        <v>0.9</v>
      </c>
      <c r="J1341" s="4">
        <v>0.28299999999999997</v>
      </c>
      <c r="K1341" s="4">
        <v>0.48</v>
      </c>
      <c r="L1341" s="4">
        <v>0.56000000000000005</v>
      </c>
      <c r="M1341" s="4">
        <v>33</v>
      </c>
    </row>
    <row r="1342" spans="1:13" x14ac:dyDescent="0.2">
      <c r="A1342" s="3">
        <v>38108</v>
      </c>
      <c r="B1342" t="s">
        <v>8752</v>
      </c>
      <c r="C1342" t="s">
        <v>3129</v>
      </c>
      <c r="D1342" t="s">
        <v>8753</v>
      </c>
      <c r="E1342" t="s">
        <v>3128</v>
      </c>
      <c r="F1342" s="4">
        <v>0.32175757575757602</v>
      </c>
      <c r="G1342" s="4">
        <v>0.34</v>
      </c>
      <c r="H1342" s="4">
        <v>7.4941656599913697E-2</v>
      </c>
      <c r="I1342" s="4">
        <v>0.42</v>
      </c>
      <c r="J1342" s="4">
        <v>0.12</v>
      </c>
      <c r="K1342" s="4">
        <v>0.3</v>
      </c>
      <c r="L1342" s="4">
        <v>0.379</v>
      </c>
      <c r="M1342" s="4">
        <v>33</v>
      </c>
    </row>
    <row r="1343" spans="1:13" x14ac:dyDescent="0.2">
      <c r="A1343" s="3">
        <v>38108</v>
      </c>
      <c r="B1343" t="s">
        <v>8754</v>
      </c>
      <c r="C1343" t="s">
        <v>3132</v>
      </c>
      <c r="D1343" t="s">
        <v>8755</v>
      </c>
      <c r="E1343" t="s">
        <v>3131</v>
      </c>
      <c r="F1343" s="4">
        <v>0.61248484848484896</v>
      </c>
      <c r="G1343" s="4">
        <v>0.65</v>
      </c>
      <c r="H1343" s="4">
        <v>0.152217796514591</v>
      </c>
      <c r="I1343" s="4">
        <v>0.84</v>
      </c>
      <c r="J1343" s="4">
        <v>0.23</v>
      </c>
      <c r="K1343" s="4">
        <v>0.51</v>
      </c>
      <c r="L1343" s="4">
        <v>0.71</v>
      </c>
      <c r="M1343" s="4">
        <v>33</v>
      </c>
    </row>
    <row r="1344" spans="1:13" x14ac:dyDescent="0.2">
      <c r="A1344" s="3">
        <v>38108</v>
      </c>
      <c r="B1344" t="s">
        <v>8766</v>
      </c>
      <c r="C1344" t="s">
        <v>3135</v>
      </c>
      <c r="D1344" t="s">
        <v>8767</v>
      </c>
      <c r="E1344" t="s">
        <v>3134</v>
      </c>
      <c r="F1344" s="4">
        <v>0.39</v>
      </c>
      <c r="G1344" s="4">
        <v>0.39</v>
      </c>
      <c r="H1344" s="4"/>
      <c r="I1344" s="4">
        <v>0.39</v>
      </c>
      <c r="J1344" s="4">
        <v>0.39</v>
      </c>
      <c r="K1344" s="4">
        <v>0.39</v>
      </c>
      <c r="L1344" s="4">
        <v>0.39</v>
      </c>
      <c r="M1344" s="4">
        <v>1</v>
      </c>
    </row>
    <row r="1345" spans="1:13" x14ac:dyDescent="0.2">
      <c r="A1345" s="3">
        <v>38108</v>
      </c>
      <c r="B1345" t="s">
        <v>8794</v>
      </c>
      <c r="C1345" t="s">
        <v>3096</v>
      </c>
      <c r="D1345" t="s">
        <v>8795</v>
      </c>
      <c r="E1345" t="s">
        <v>3095</v>
      </c>
      <c r="F1345" s="4">
        <v>3.49833333333333</v>
      </c>
      <c r="G1345" s="4">
        <v>3.5</v>
      </c>
      <c r="H1345" s="4">
        <v>0.29686282393031999</v>
      </c>
      <c r="I1345" s="4">
        <v>4.38</v>
      </c>
      <c r="J1345" s="4">
        <v>2.86</v>
      </c>
      <c r="K1345" s="4">
        <v>3.4049999999999998</v>
      </c>
      <c r="L1345" s="4">
        <v>3.6150000000000002</v>
      </c>
      <c r="M1345" s="4">
        <v>24</v>
      </c>
    </row>
    <row r="1346" spans="1:13" x14ac:dyDescent="0.2">
      <c r="A1346" s="3">
        <v>38108</v>
      </c>
      <c r="B1346" t="s">
        <v>8740</v>
      </c>
      <c r="C1346" t="s">
        <v>3087</v>
      </c>
      <c r="D1346" t="s">
        <v>8741</v>
      </c>
      <c r="E1346" t="s">
        <v>3086</v>
      </c>
      <c r="F1346" s="4">
        <v>3.5825</v>
      </c>
      <c r="G1346" s="4">
        <v>3.5649999999999999</v>
      </c>
      <c r="H1346" s="4">
        <v>0.19001716169633301</v>
      </c>
      <c r="I1346" s="4">
        <v>4.03</v>
      </c>
      <c r="J1346" s="4">
        <v>3.21</v>
      </c>
      <c r="K1346" s="4">
        <v>3.5</v>
      </c>
      <c r="L1346" s="4">
        <v>3.63</v>
      </c>
      <c r="M1346" s="4">
        <v>24</v>
      </c>
    </row>
    <row r="1347" spans="1:13" x14ac:dyDescent="0.2">
      <c r="A1347" s="3">
        <v>38108</v>
      </c>
      <c r="B1347" t="s">
        <v>8784</v>
      </c>
      <c r="C1347" t="s">
        <v>3090</v>
      </c>
      <c r="D1347" t="s">
        <v>8785</v>
      </c>
      <c r="E1347" t="s">
        <v>3089</v>
      </c>
      <c r="F1347" s="4">
        <v>3.3488000000000002</v>
      </c>
      <c r="G1347" s="4">
        <v>3.4</v>
      </c>
      <c r="H1347" s="4">
        <v>0.38778559368118198</v>
      </c>
      <c r="I1347" s="4">
        <v>3.93</v>
      </c>
      <c r="J1347" s="4">
        <v>2.5</v>
      </c>
      <c r="K1347" s="4">
        <v>3.15</v>
      </c>
      <c r="L1347" s="4">
        <v>3.55</v>
      </c>
      <c r="M1347" s="4">
        <v>25</v>
      </c>
    </row>
    <row r="1348" spans="1:13" x14ac:dyDescent="0.2">
      <c r="A1348" s="3">
        <v>38108</v>
      </c>
      <c r="B1348" t="s">
        <v>8796</v>
      </c>
      <c r="C1348" t="s">
        <v>3153</v>
      </c>
      <c r="D1348" t="s">
        <v>8797</v>
      </c>
      <c r="E1348" t="s">
        <v>3152</v>
      </c>
      <c r="F1348" s="4">
        <v>0.25565217391304301</v>
      </c>
      <c r="G1348" s="4">
        <v>0.25</v>
      </c>
      <c r="H1348" s="4">
        <v>4.1868418012595998E-2</v>
      </c>
      <c r="I1348" s="4">
        <v>0.33</v>
      </c>
      <c r="J1348" s="4">
        <v>0.15</v>
      </c>
      <c r="K1348" s="4">
        <v>0.24</v>
      </c>
      <c r="L1348" s="4">
        <v>0.28999999999999998</v>
      </c>
      <c r="M1348" s="4">
        <v>23</v>
      </c>
    </row>
    <row r="1349" spans="1:13" x14ac:dyDescent="0.2">
      <c r="A1349" s="3">
        <v>38108</v>
      </c>
      <c r="B1349" t="s">
        <v>10053</v>
      </c>
      <c r="C1349" t="s">
        <v>4324</v>
      </c>
      <c r="D1349" t="s">
        <v>10054</v>
      </c>
      <c r="E1349" t="s">
        <v>4323</v>
      </c>
      <c r="F1349" s="4">
        <v>4.5006060606060601</v>
      </c>
      <c r="G1349" s="4">
        <v>4.5</v>
      </c>
      <c r="H1349" s="4">
        <v>0.32769974246575401</v>
      </c>
      <c r="I1349" s="4">
        <v>5.0999999999999996</v>
      </c>
      <c r="J1349" s="4">
        <v>3.5</v>
      </c>
      <c r="K1349" s="4">
        <v>4.4000000000000004</v>
      </c>
      <c r="L1349" s="4">
        <v>4.7</v>
      </c>
      <c r="M1349" s="4">
        <v>33</v>
      </c>
    </row>
    <row r="1350" spans="1:13" x14ac:dyDescent="0.2">
      <c r="A1350" s="3">
        <v>38108</v>
      </c>
      <c r="B1350" t="s">
        <v>10061</v>
      </c>
      <c r="C1350" t="s">
        <v>4327</v>
      </c>
      <c r="D1350" t="s">
        <v>10062</v>
      </c>
      <c r="E1350" t="s">
        <v>4326</v>
      </c>
      <c r="F1350" s="4">
        <v>3.6930303030303002</v>
      </c>
      <c r="G1350" s="4">
        <v>3.8</v>
      </c>
      <c r="H1350" s="4">
        <v>0.393989886041546</v>
      </c>
      <c r="I1350" s="4">
        <v>4.8</v>
      </c>
      <c r="J1350" s="4">
        <v>2.7</v>
      </c>
      <c r="K1350" s="4">
        <v>3.5</v>
      </c>
      <c r="L1350" s="4">
        <v>3.9</v>
      </c>
      <c r="M1350" s="4">
        <v>33</v>
      </c>
    </row>
    <row r="1351" spans="1:13" x14ac:dyDescent="0.2">
      <c r="A1351" s="3">
        <v>38108</v>
      </c>
      <c r="B1351" t="s">
        <v>8772</v>
      </c>
      <c r="C1351" t="s">
        <v>3939</v>
      </c>
      <c r="D1351" t="s">
        <v>8773</v>
      </c>
      <c r="E1351" t="s">
        <v>3947</v>
      </c>
      <c r="F1351" s="4">
        <v>11.4458727272727</v>
      </c>
      <c r="G1351" s="4">
        <v>11.46</v>
      </c>
      <c r="H1351" s="4">
        <v>0.150894986813527</v>
      </c>
      <c r="I1351" s="4">
        <v>11.7</v>
      </c>
      <c r="J1351" s="4">
        <v>11</v>
      </c>
      <c r="K1351" s="4">
        <v>11.4</v>
      </c>
      <c r="L1351" s="4">
        <v>11.53</v>
      </c>
      <c r="M1351" s="4">
        <v>33</v>
      </c>
    </row>
    <row r="1352" spans="1:13" x14ac:dyDescent="0.2">
      <c r="A1352" s="3">
        <v>38108</v>
      </c>
      <c r="B1352" t="s">
        <v>8788</v>
      </c>
      <c r="C1352" t="s">
        <v>3942</v>
      </c>
      <c r="D1352" t="s">
        <v>8789</v>
      </c>
      <c r="E1352" t="s">
        <v>3949</v>
      </c>
      <c r="F1352" s="4">
        <v>11.4506424242424</v>
      </c>
      <c r="G1352" s="4">
        <v>11.45</v>
      </c>
      <c r="H1352" s="4">
        <v>0.162510251657978</v>
      </c>
      <c r="I1352" s="4">
        <v>11.75</v>
      </c>
      <c r="J1352" s="4">
        <v>11</v>
      </c>
      <c r="K1352" s="4">
        <v>11.37</v>
      </c>
      <c r="L1352" s="4">
        <v>11.57</v>
      </c>
      <c r="M1352" s="4">
        <v>33</v>
      </c>
    </row>
    <row r="1353" spans="1:13" x14ac:dyDescent="0.2">
      <c r="A1353" s="3">
        <v>38108</v>
      </c>
      <c r="B1353" t="s">
        <v>8798</v>
      </c>
      <c r="C1353" t="s">
        <v>3952</v>
      </c>
      <c r="D1353" t="s">
        <v>8799</v>
      </c>
      <c r="E1353" t="s">
        <v>3951</v>
      </c>
      <c r="F1353" s="4">
        <v>11.439387878787899</v>
      </c>
      <c r="G1353" s="4">
        <v>11.47</v>
      </c>
      <c r="H1353" s="4">
        <v>0.25729431561634802</v>
      </c>
      <c r="I1353" s="4">
        <v>11.8</v>
      </c>
      <c r="J1353" s="4">
        <v>10.31</v>
      </c>
      <c r="K1353" s="4">
        <v>11.37</v>
      </c>
      <c r="L1353" s="4">
        <v>11.59</v>
      </c>
      <c r="M1353" s="4">
        <v>33</v>
      </c>
    </row>
    <row r="1354" spans="1:13" x14ac:dyDescent="0.2">
      <c r="A1354" s="3">
        <v>38108</v>
      </c>
      <c r="B1354" t="s">
        <v>8638</v>
      </c>
      <c r="C1354" t="s">
        <v>3936</v>
      </c>
      <c r="D1354" t="s">
        <v>8639</v>
      </c>
      <c r="E1354" t="s">
        <v>3935</v>
      </c>
      <c r="F1354" s="4">
        <v>11.574999999999999</v>
      </c>
      <c r="G1354" s="4">
        <v>11.6</v>
      </c>
      <c r="H1354" s="4">
        <v>0.24657022326306999</v>
      </c>
      <c r="I1354" s="4">
        <v>12.13</v>
      </c>
      <c r="J1354" s="4">
        <v>10.8</v>
      </c>
      <c r="K1354" s="4">
        <v>11.48</v>
      </c>
      <c r="L1354" s="4">
        <v>11.73</v>
      </c>
      <c r="M1354" s="4">
        <v>33</v>
      </c>
    </row>
    <row r="1355" spans="1:13" x14ac:dyDescent="0.2">
      <c r="A1355" s="3">
        <v>38108</v>
      </c>
      <c r="B1355" t="s">
        <v>8746</v>
      </c>
      <c r="C1355" t="s">
        <v>3939</v>
      </c>
      <c r="D1355" t="s">
        <v>8747</v>
      </c>
      <c r="E1355" t="s">
        <v>3938</v>
      </c>
      <c r="F1355" s="4">
        <v>11.904242424242399</v>
      </c>
      <c r="G1355" s="4">
        <v>11.84</v>
      </c>
      <c r="H1355" s="4">
        <v>0.33842493908389698</v>
      </c>
      <c r="I1355" s="4">
        <v>12.99</v>
      </c>
      <c r="J1355" s="4">
        <v>11.25</v>
      </c>
      <c r="K1355" s="4">
        <v>11.74</v>
      </c>
      <c r="L1355" s="4">
        <v>12.06</v>
      </c>
      <c r="M1355" s="4">
        <v>33</v>
      </c>
    </row>
    <row r="1356" spans="1:13" x14ac:dyDescent="0.2">
      <c r="A1356" s="3">
        <v>38108</v>
      </c>
      <c r="B1356" t="s">
        <v>10047</v>
      </c>
      <c r="C1356" t="s">
        <v>3579</v>
      </c>
      <c r="D1356" t="s">
        <v>10048</v>
      </c>
      <c r="E1356" t="s">
        <v>3578</v>
      </c>
      <c r="F1356" s="4">
        <v>3.7512121212121201</v>
      </c>
      <c r="G1356" s="4">
        <v>3.7</v>
      </c>
      <c r="H1356" s="4">
        <v>0.384551342278875</v>
      </c>
      <c r="I1356" s="4">
        <v>4.5</v>
      </c>
      <c r="J1356" s="4">
        <v>2.6</v>
      </c>
      <c r="K1356" s="4">
        <v>3.5</v>
      </c>
      <c r="L1356" s="4">
        <v>4</v>
      </c>
      <c r="M1356" s="4">
        <v>33</v>
      </c>
    </row>
    <row r="1357" spans="1:13" x14ac:dyDescent="0.2">
      <c r="A1357" s="3">
        <v>38108</v>
      </c>
      <c r="B1357" t="s">
        <v>10057</v>
      </c>
      <c r="C1357" t="s">
        <v>3582</v>
      </c>
      <c r="D1357" t="s">
        <v>10058</v>
      </c>
      <c r="E1357" t="s">
        <v>3581</v>
      </c>
      <c r="F1357" s="4">
        <v>3.7087500000000002</v>
      </c>
      <c r="G1357" s="4">
        <v>3.8</v>
      </c>
      <c r="H1357" s="4">
        <v>0.48008567783731698</v>
      </c>
      <c r="I1357" s="4">
        <v>4.4000000000000004</v>
      </c>
      <c r="J1357" s="4">
        <v>2.5</v>
      </c>
      <c r="K1357" s="4">
        <v>3.5</v>
      </c>
      <c r="L1357" s="4">
        <v>4</v>
      </c>
      <c r="M1357" s="4">
        <v>32</v>
      </c>
    </row>
    <row r="1358" spans="1:13" x14ac:dyDescent="0.2">
      <c r="A1358" s="3">
        <v>38108</v>
      </c>
      <c r="B1358" t="s">
        <v>10063</v>
      </c>
      <c r="C1358" t="s">
        <v>3594</v>
      </c>
      <c r="D1358" t="s">
        <v>10064</v>
      </c>
      <c r="E1358" t="s">
        <v>3593</v>
      </c>
      <c r="F1358" s="4">
        <v>3.64333333333333</v>
      </c>
      <c r="G1358" s="4">
        <v>3.5</v>
      </c>
      <c r="H1358" s="4">
        <v>0.56070639970189995</v>
      </c>
      <c r="I1358" s="4">
        <v>4.82</v>
      </c>
      <c r="J1358" s="4">
        <v>2.4</v>
      </c>
      <c r="K1358" s="4">
        <v>3.3</v>
      </c>
      <c r="L1358" s="4">
        <v>3.9</v>
      </c>
      <c r="M1358" s="4">
        <v>33</v>
      </c>
    </row>
    <row r="1359" spans="1:13" x14ac:dyDescent="0.2">
      <c r="A1359" s="3">
        <v>38108</v>
      </c>
      <c r="B1359" t="s">
        <v>10065</v>
      </c>
      <c r="C1359" t="s">
        <v>3597</v>
      </c>
      <c r="D1359" t="s">
        <v>10066</v>
      </c>
      <c r="E1359" t="s">
        <v>3596</v>
      </c>
      <c r="F1359" s="4">
        <v>3.83</v>
      </c>
      <c r="G1359" s="4">
        <v>3.7</v>
      </c>
      <c r="H1359" s="4">
        <v>0.67834357076631902</v>
      </c>
      <c r="I1359" s="4">
        <v>5.4</v>
      </c>
      <c r="J1359" s="4">
        <v>2.6</v>
      </c>
      <c r="K1359" s="4">
        <v>3.3</v>
      </c>
      <c r="L1359" s="4">
        <v>4.2</v>
      </c>
      <c r="M1359" s="4">
        <v>33</v>
      </c>
    </row>
    <row r="1360" spans="1:13" x14ac:dyDescent="0.2">
      <c r="A1360" s="3">
        <v>38108</v>
      </c>
      <c r="B1360" t="s">
        <v>10067</v>
      </c>
      <c r="C1360" t="s">
        <v>3600</v>
      </c>
      <c r="D1360" t="s">
        <v>10068</v>
      </c>
      <c r="E1360" t="s">
        <v>3599</v>
      </c>
      <c r="F1360" s="4">
        <v>3.7981818181818201</v>
      </c>
      <c r="G1360" s="4">
        <v>3.9</v>
      </c>
      <c r="H1360" s="4">
        <v>0.65669843985583698</v>
      </c>
      <c r="I1360" s="4">
        <v>5.04</v>
      </c>
      <c r="J1360" s="4">
        <v>1.2</v>
      </c>
      <c r="K1360" s="4">
        <v>3.5</v>
      </c>
      <c r="L1360" s="4">
        <v>4.13</v>
      </c>
      <c r="M1360" s="4">
        <v>33</v>
      </c>
    </row>
    <row r="1361" spans="1:13" x14ac:dyDescent="0.2">
      <c r="A1361" s="3">
        <v>38139</v>
      </c>
      <c r="B1361" t="s">
        <v>8628</v>
      </c>
      <c r="C1361" t="s">
        <v>3918</v>
      </c>
      <c r="D1361" t="s">
        <v>8629</v>
      </c>
      <c r="E1361" t="s">
        <v>3917</v>
      </c>
      <c r="F1361" s="4">
        <v>7.1390322580645202</v>
      </c>
      <c r="G1361" s="4">
        <v>7.11</v>
      </c>
      <c r="H1361" s="4">
        <v>0.62635642057170404</v>
      </c>
      <c r="I1361" s="4">
        <v>9</v>
      </c>
      <c r="J1361" s="4">
        <v>5.6</v>
      </c>
      <c r="K1361" s="4">
        <v>6.9</v>
      </c>
      <c r="L1361" s="4">
        <v>7.3449999999999998</v>
      </c>
      <c r="M1361" s="4">
        <v>31</v>
      </c>
    </row>
    <row r="1362" spans="1:13" x14ac:dyDescent="0.2">
      <c r="A1362" s="3">
        <v>38139</v>
      </c>
      <c r="B1362" t="s">
        <v>8732</v>
      </c>
      <c r="C1362" t="s">
        <v>3921</v>
      </c>
      <c r="D1362" t="s">
        <v>8733</v>
      </c>
      <c r="E1362" t="s">
        <v>3920</v>
      </c>
      <c r="F1362" s="4">
        <v>7.4974193548387102</v>
      </c>
      <c r="G1362" s="4">
        <v>7.52</v>
      </c>
      <c r="H1362" s="4">
        <v>1.26913873090359</v>
      </c>
      <c r="I1362" s="4">
        <v>11.5</v>
      </c>
      <c r="J1362" s="4">
        <v>3.99</v>
      </c>
      <c r="K1362" s="4">
        <v>6.6950000000000003</v>
      </c>
      <c r="L1362" s="4">
        <v>8.1150000000000002</v>
      </c>
      <c r="M1362" s="4">
        <v>31</v>
      </c>
    </row>
    <row r="1363" spans="1:13" x14ac:dyDescent="0.2">
      <c r="A1363" s="3">
        <v>38139</v>
      </c>
      <c r="B1363" t="s">
        <v>8800</v>
      </c>
      <c r="C1363" t="s">
        <v>3081</v>
      </c>
      <c r="D1363" t="s">
        <v>8801</v>
      </c>
      <c r="E1363" t="s">
        <v>3080</v>
      </c>
      <c r="F1363" s="4">
        <v>4.015625</v>
      </c>
      <c r="G1363" s="4">
        <v>3.9550000000000001</v>
      </c>
      <c r="H1363" s="4">
        <v>0.32822039703872502</v>
      </c>
      <c r="I1363" s="4">
        <v>4.6900000000000004</v>
      </c>
      <c r="J1363" s="4">
        <v>3.24</v>
      </c>
      <c r="K1363" s="4">
        <v>3.8250000000000002</v>
      </c>
      <c r="L1363" s="4">
        <v>4.1924999999999999</v>
      </c>
      <c r="M1363" s="4">
        <v>32</v>
      </c>
    </row>
    <row r="1364" spans="1:13" x14ac:dyDescent="0.2">
      <c r="A1364" s="3">
        <v>38139</v>
      </c>
      <c r="B1364" t="s">
        <v>8568</v>
      </c>
      <c r="C1364" t="s">
        <v>3072</v>
      </c>
      <c r="D1364" t="s">
        <v>8569</v>
      </c>
      <c r="E1364" t="s">
        <v>3071</v>
      </c>
      <c r="F1364" s="4">
        <v>4.0843749999999996</v>
      </c>
      <c r="G1364" s="4">
        <v>4.0350000000000001</v>
      </c>
      <c r="H1364" s="4">
        <v>0.19849331669906101</v>
      </c>
      <c r="I1364" s="4">
        <v>4.5</v>
      </c>
      <c r="J1364" s="4">
        <v>3.54</v>
      </c>
      <c r="K1364" s="4">
        <v>4</v>
      </c>
      <c r="L1364" s="4">
        <v>4.1924999999999999</v>
      </c>
      <c r="M1364" s="4">
        <v>32</v>
      </c>
    </row>
    <row r="1365" spans="1:13" x14ac:dyDescent="0.2">
      <c r="A1365" s="3">
        <v>38139</v>
      </c>
      <c r="B1365" t="s">
        <v>8692</v>
      </c>
      <c r="C1365" t="s">
        <v>3075</v>
      </c>
      <c r="D1365" t="s">
        <v>8693</v>
      </c>
      <c r="E1365" t="s">
        <v>3074</v>
      </c>
      <c r="F1365" s="4">
        <v>3.7843749999999998</v>
      </c>
      <c r="G1365" s="4">
        <v>3.8</v>
      </c>
      <c r="H1365" s="4">
        <v>0.288443403069291</v>
      </c>
      <c r="I1365" s="4">
        <v>4.3499999999999996</v>
      </c>
      <c r="J1365" s="4">
        <v>3.3</v>
      </c>
      <c r="K1365" s="4">
        <v>3.5425</v>
      </c>
      <c r="L1365" s="4">
        <v>3.9375</v>
      </c>
      <c r="M1365" s="4">
        <v>32</v>
      </c>
    </row>
    <row r="1366" spans="1:13" x14ac:dyDescent="0.2">
      <c r="A1366" s="3">
        <v>38139</v>
      </c>
      <c r="B1366" t="s">
        <v>8736</v>
      </c>
      <c r="C1366" t="s">
        <v>3102</v>
      </c>
      <c r="D1366" t="s">
        <v>8737</v>
      </c>
      <c r="E1366" t="s">
        <v>3101</v>
      </c>
      <c r="F1366" s="4">
        <v>3.68612903225806</v>
      </c>
      <c r="G1366" s="4">
        <v>3.7</v>
      </c>
      <c r="H1366" s="4">
        <v>0.43240935404124398</v>
      </c>
      <c r="I1366" s="4">
        <v>5.0599999999999996</v>
      </c>
      <c r="J1366" s="4">
        <v>3</v>
      </c>
      <c r="K1366" s="4">
        <v>3.4950000000000001</v>
      </c>
      <c r="L1366" s="4">
        <v>3.82</v>
      </c>
      <c r="M1366" s="4">
        <v>31</v>
      </c>
    </row>
    <row r="1367" spans="1:13" x14ac:dyDescent="0.2">
      <c r="A1367" s="3">
        <v>38139</v>
      </c>
      <c r="B1367" t="s">
        <v>8750</v>
      </c>
      <c r="C1367" t="s">
        <v>3078</v>
      </c>
      <c r="D1367" t="s">
        <v>8751</v>
      </c>
      <c r="E1367" t="s">
        <v>3077</v>
      </c>
      <c r="F1367" s="4">
        <v>3.75166666666667</v>
      </c>
      <c r="G1367" s="4">
        <v>3.6</v>
      </c>
      <c r="H1367" s="4">
        <v>0.479123361361454</v>
      </c>
      <c r="I1367" s="4">
        <v>5.14</v>
      </c>
      <c r="J1367" s="4">
        <v>3</v>
      </c>
      <c r="K1367" s="4">
        <v>3.5</v>
      </c>
      <c r="L1367" s="4">
        <v>3.9750000000000001</v>
      </c>
      <c r="M1367" s="4">
        <v>30</v>
      </c>
    </row>
    <row r="1368" spans="1:13" x14ac:dyDescent="0.2">
      <c r="A1368" s="3">
        <v>38139</v>
      </c>
      <c r="B1368" t="s">
        <v>8764</v>
      </c>
      <c r="C1368" t="s">
        <v>3135</v>
      </c>
      <c r="D1368" t="s">
        <v>8765</v>
      </c>
      <c r="E1368" t="s">
        <v>3134</v>
      </c>
      <c r="F1368" s="4">
        <v>0.50445312499999995</v>
      </c>
      <c r="G1368" s="4">
        <v>0.505</v>
      </c>
      <c r="H1368" s="4">
        <v>9.1377748347971202E-2</v>
      </c>
      <c r="I1368" s="4">
        <v>0.71</v>
      </c>
      <c r="J1368" s="4">
        <v>0.26</v>
      </c>
      <c r="K1368" s="4">
        <v>0.45</v>
      </c>
      <c r="L1368" s="4">
        <v>0.55000000000000004</v>
      </c>
      <c r="M1368" s="4">
        <v>32</v>
      </c>
    </row>
    <row r="1369" spans="1:13" x14ac:dyDescent="0.2">
      <c r="A1369" s="3">
        <v>38139</v>
      </c>
      <c r="B1369" t="s">
        <v>8776</v>
      </c>
      <c r="C1369" t="s">
        <v>3138</v>
      </c>
      <c r="D1369" t="s">
        <v>8777</v>
      </c>
      <c r="E1369" t="s">
        <v>3137</v>
      </c>
      <c r="F1369" s="4">
        <v>0.34634999999999999</v>
      </c>
      <c r="G1369" s="4">
        <v>0.35499999999999998</v>
      </c>
      <c r="H1369" s="4">
        <v>0.133691595026184</v>
      </c>
      <c r="I1369" s="4">
        <v>0.6</v>
      </c>
      <c r="J1369" s="4">
        <v>0.05</v>
      </c>
      <c r="K1369" s="4">
        <v>0.28999999999999998</v>
      </c>
      <c r="L1369" s="4">
        <v>0.40500000000000003</v>
      </c>
      <c r="M1369" s="4">
        <v>32</v>
      </c>
    </row>
    <row r="1370" spans="1:13" x14ac:dyDescent="0.2">
      <c r="A1370" s="3">
        <v>38139</v>
      </c>
      <c r="B1370" t="s">
        <v>8778</v>
      </c>
      <c r="C1370" t="s">
        <v>3141</v>
      </c>
      <c r="D1370" t="s">
        <v>8779</v>
      </c>
      <c r="E1370" t="s">
        <v>3140</v>
      </c>
      <c r="F1370" s="4">
        <v>0.321075</v>
      </c>
      <c r="G1370" s="4">
        <v>0.31</v>
      </c>
      <c r="H1370" s="4">
        <v>7.8751380940272994E-2</v>
      </c>
      <c r="I1370" s="4">
        <v>0.52</v>
      </c>
      <c r="J1370" s="4">
        <v>0.2</v>
      </c>
      <c r="K1370" s="4">
        <v>0.27</v>
      </c>
      <c r="L1370" s="4">
        <v>0.35</v>
      </c>
      <c r="M1370" s="4">
        <v>32</v>
      </c>
    </row>
    <row r="1371" spans="1:13" x14ac:dyDescent="0.2">
      <c r="A1371" s="3">
        <v>38139</v>
      </c>
      <c r="B1371" t="s">
        <v>8780</v>
      </c>
      <c r="C1371" t="s">
        <v>3144</v>
      </c>
      <c r="D1371" t="s">
        <v>8781</v>
      </c>
      <c r="E1371" t="s">
        <v>3143</v>
      </c>
      <c r="F1371" s="4">
        <v>0.20428750000000001</v>
      </c>
      <c r="G1371" s="4">
        <v>0.21</v>
      </c>
      <c r="H1371" s="4">
        <v>6.2637717947554697E-2</v>
      </c>
      <c r="I1371" s="4">
        <v>0.35</v>
      </c>
      <c r="J1371" s="4">
        <v>7.0000000000000007E-2</v>
      </c>
      <c r="K1371" s="4">
        <v>0.16750000000000001</v>
      </c>
      <c r="L1371" s="4">
        <v>0.23924999999999999</v>
      </c>
      <c r="M1371" s="4">
        <v>32</v>
      </c>
    </row>
    <row r="1372" spans="1:13" x14ac:dyDescent="0.2">
      <c r="A1372" s="3">
        <v>38139</v>
      </c>
      <c r="B1372" t="s">
        <v>8792</v>
      </c>
      <c r="C1372" t="s">
        <v>3147</v>
      </c>
      <c r="D1372" t="s">
        <v>8793</v>
      </c>
      <c r="E1372" t="s">
        <v>3146</v>
      </c>
      <c r="F1372" s="4">
        <v>-4.33309375E-2</v>
      </c>
      <c r="G1372" s="4">
        <v>-0.09</v>
      </c>
      <c r="H1372" s="4">
        <v>0.164226602248812</v>
      </c>
      <c r="I1372" s="4">
        <v>0.27</v>
      </c>
      <c r="J1372" s="4">
        <v>-0.35</v>
      </c>
      <c r="K1372" s="4">
        <v>-0.16</v>
      </c>
      <c r="L1372" s="4">
        <v>8.5000000000000006E-2</v>
      </c>
      <c r="M1372" s="4">
        <v>32</v>
      </c>
    </row>
    <row r="1373" spans="1:13" x14ac:dyDescent="0.2">
      <c r="A1373" s="3">
        <v>38139</v>
      </c>
      <c r="B1373" t="s">
        <v>8702</v>
      </c>
      <c r="C1373" t="s">
        <v>3114</v>
      </c>
      <c r="D1373" t="s">
        <v>8703</v>
      </c>
      <c r="E1373" t="s">
        <v>3113</v>
      </c>
      <c r="F1373" s="4">
        <v>0.15531249999999999</v>
      </c>
      <c r="G1373" s="4">
        <v>0.15</v>
      </c>
      <c r="H1373" s="4">
        <v>5.0237781374373597E-2</v>
      </c>
      <c r="I1373" s="4">
        <v>0.29899999999999999</v>
      </c>
      <c r="J1373" s="4">
        <v>-0.03</v>
      </c>
      <c r="K1373" s="4">
        <v>0.14000000000000001</v>
      </c>
      <c r="L1373" s="4">
        <v>0.18</v>
      </c>
      <c r="M1373" s="4">
        <v>32</v>
      </c>
    </row>
    <row r="1374" spans="1:13" x14ac:dyDescent="0.2">
      <c r="A1374" s="3">
        <v>38139</v>
      </c>
      <c r="B1374" t="s">
        <v>8802</v>
      </c>
      <c r="C1374" t="s">
        <v>3150</v>
      </c>
      <c r="D1374" t="s">
        <v>8803</v>
      </c>
      <c r="E1374" t="s">
        <v>3149</v>
      </c>
      <c r="F1374" s="4">
        <v>0.17950312500000001</v>
      </c>
      <c r="G1374" s="4">
        <v>0.17499999999999999</v>
      </c>
      <c r="H1374" s="4">
        <v>8.7944797511133002E-2</v>
      </c>
      <c r="I1374" s="4">
        <v>0.42</v>
      </c>
      <c r="J1374" s="4">
        <v>-0.12</v>
      </c>
      <c r="K1374" s="4">
        <v>0.13750000000000001</v>
      </c>
      <c r="L1374" s="4">
        <v>0.215</v>
      </c>
      <c r="M1374" s="4">
        <v>32</v>
      </c>
    </row>
    <row r="1375" spans="1:13" x14ac:dyDescent="0.2">
      <c r="A1375" s="3">
        <v>38139</v>
      </c>
      <c r="B1375" t="s">
        <v>8710</v>
      </c>
      <c r="C1375" t="s">
        <v>3117</v>
      </c>
      <c r="D1375" t="s">
        <v>8711</v>
      </c>
      <c r="E1375" t="s">
        <v>3116</v>
      </c>
      <c r="F1375" s="4">
        <v>0.18209062500000001</v>
      </c>
      <c r="G1375" s="4">
        <v>0.18</v>
      </c>
      <c r="H1375" s="4">
        <v>5.6584549124268697E-2</v>
      </c>
      <c r="I1375" s="4">
        <v>0.3</v>
      </c>
      <c r="J1375" s="4">
        <v>0.05</v>
      </c>
      <c r="K1375" s="4">
        <v>0.148725</v>
      </c>
      <c r="L1375" s="4">
        <v>0.20499999999999999</v>
      </c>
      <c r="M1375" s="4">
        <v>32</v>
      </c>
    </row>
    <row r="1376" spans="1:13" x14ac:dyDescent="0.2">
      <c r="A1376" s="3">
        <v>38139</v>
      </c>
      <c r="B1376" t="s">
        <v>8718</v>
      </c>
      <c r="C1376" t="s">
        <v>3120</v>
      </c>
      <c r="D1376" t="s">
        <v>8719</v>
      </c>
      <c r="E1376" t="s">
        <v>3119</v>
      </c>
      <c r="F1376" s="4">
        <v>0.29352499999999998</v>
      </c>
      <c r="G1376" s="4">
        <v>0.28999999999999998</v>
      </c>
      <c r="H1376" s="4">
        <v>4.36891586168143E-2</v>
      </c>
      <c r="I1376" s="4">
        <v>0.41</v>
      </c>
      <c r="J1376" s="4">
        <v>0.22</v>
      </c>
      <c r="K1376" s="4">
        <v>0.26</v>
      </c>
      <c r="L1376" s="4">
        <v>0.314</v>
      </c>
      <c r="M1376" s="4">
        <v>32</v>
      </c>
    </row>
    <row r="1377" spans="1:13" x14ac:dyDescent="0.2">
      <c r="A1377" s="3">
        <v>38139</v>
      </c>
      <c r="B1377" t="s">
        <v>8726</v>
      </c>
      <c r="C1377" t="s">
        <v>3123</v>
      </c>
      <c r="D1377" t="s">
        <v>8727</v>
      </c>
      <c r="E1377" t="s">
        <v>3122</v>
      </c>
      <c r="F1377" s="4">
        <v>0.52600000000000002</v>
      </c>
      <c r="G1377" s="4">
        <v>0.55000000000000004</v>
      </c>
      <c r="H1377" s="4">
        <v>8.0078993258471495E-2</v>
      </c>
      <c r="I1377" s="4">
        <v>0.64</v>
      </c>
      <c r="J1377" s="4">
        <v>0.28199999999999997</v>
      </c>
      <c r="K1377" s="4">
        <v>0.5</v>
      </c>
      <c r="L1377" s="4">
        <v>0.56999999999999995</v>
      </c>
      <c r="M1377" s="4">
        <v>32</v>
      </c>
    </row>
    <row r="1378" spans="1:13" x14ac:dyDescent="0.2">
      <c r="A1378" s="3">
        <v>38139</v>
      </c>
      <c r="B1378" t="s">
        <v>8752</v>
      </c>
      <c r="C1378" t="s">
        <v>3126</v>
      </c>
      <c r="D1378" t="s">
        <v>8753</v>
      </c>
      <c r="E1378" t="s">
        <v>3125</v>
      </c>
      <c r="F1378" s="4">
        <v>0.33046562499999999</v>
      </c>
      <c r="G1378" s="4">
        <v>0.34499999999999997</v>
      </c>
      <c r="H1378" s="4">
        <v>6.8207196713160306E-2</v>
      </c>
      <c r="I1378" s="4">
        <v>0.47</v>
      </c>
      <c r="J1378" s="4">
        <v>0.17</v>
      </c>
      <c r="K1378" s="4">
        <v>0.29749999999999999</v>
      </c>
      <c r="L1378" s="4">
        <v>0.38</v>
      </c>
      <c r="M1378" s="4">
        <v>32</v>
      </c>
    </row>
    <row r="1379" spans="1:13" x14ac:dyDescent="0.2">
      <c r="A1379" s="3">
        <v>38139</v>
      </c>
      <c r="B1379" t="s">
        <v>8754</v>
      </c>
      <c r="C1379" t="s">
        <v>3129</v>
      </c>
      <c r="D1379" t="s">
        <v>8755</v>
      </c>
      <c r="E1379" t="s">
        <v>3128</v>
      </c>
      <c r="F1379" s="4">
        <v>0.62470625000000002</v>
      </c>
      <c r="G1379" s="4">
        <v>0.65500000000000003</v>
      </c>
      <c r="H1379" s="4">
        <v>0.150841980845797</v>
      </c>
      <c r="I1379" s="4">
        <v>0.87</v>
      </c>
      <c r="J1379" s="4">
        <v>0.28000000000000003</v>
      </c>
      <c r="K1379" s="4">
        <v>0.51749999999999996</v>
      </c>
      <c r="L1379" s="4">
        <v>0.74250000000000005</v>
      </c>
      <c r="M1379" s="4">
        <v>32</v>
      </c>
    </row>
    <row r="1380" spans="1:13" x14ac:dyDescent="0.2">
      <c r="A1380" s="3">
        <v>38139</v>
      </c>
      <c r="B1380" t="s">
        <v>8766</v>
      </c>
      <c r="C1380" t="s">
        <v>3132</v>
      </c>
      <c r="D1380" t="s">
        <v>8767</v>
      </c>
      <c r="E1380" t="s">
        <v>3131</v>
      </c>
      <c r="F1380" s="4">
        <v>0.44</v>
      </c>
      <c r="G1380" s="4">
        <v>0.44</v>
      </c>
      <c r="H1380" s="4"/>
      <c r="I1380" s="4">
        <v>0.44</v>
      </c>
      <c r="J1380" s="4">
        <v>0.44</v>
      </c>
      <c r="K1380" s="4">
        <v>0.44</v>
      </c>
      <c r="L1380" s="4">
        <v>0.44</v>
      </c>
      <c r="M1380" s="4">
        <v>1</v>
      </c>
    </row>
    <row r="1381" spans="1:13" x14ac:dyDescent="0.2">
      <c r="A1381" s="3">
        <v>38139</v>
      </c>
      <c r="B1381" t="s">
        <v>8804</v>
      </c>
      <c r="C1381" t="s">
        <v>3096</v>
      </c>
      <c r="D1381" t="s">
        <v>8805</v>
      </c>
      <c r="E1381" t="s">
        <v>3095</v>
      </c>
      <c r="F1381" s="4">
        <v>3.51739130434783</v>
      </c>
      <c r="G1381" s="4">
        <v>3.5</v>
      </c>
      <c r="H1381" s="4">
        <v>0.27502425333222602</v>
      </c>
      <c r="I1381" s="4">
        <v>4.28</v>
      </c>
      <c r="J1381" s="4">
        <v>3.01</v>
      </c>
      <c r="K1381" s="4">
        <v>3.395</v>
      </c>
      <c r="L1381" s="4">
        <v>3.605</v>
      </c>
      <c r="M1381" s="4">
        <v>23</v>
      </c>
    </row>
    <row r="1382" spans="1:13" x14ac:dyDescent="0.2">
      <c r="A1382" s="3">
        <v>38139</v>
      </c>
      <c r="B1382" t="s">
        <v>8740</v>
      </c>
      <c r="C1382" t="s">
        <v>3087</v>
      </c>
      <c r="D1382" t="s">
        <v>8741</v>
      </c>
      <c r="E1382" t="s">
        <v>3086</v>
      </c>
      <c r="F1382" s="4">
        <v>3.6547826086956499</v>
      </c>
      <c r="G1382" s="4">
        <v>3.7</v>
      </c>
      <c r="H1382" s="4">
        <v>0.231022815977072</v>
      </c>
      <c r="I1382" s="4">
        <v>4.2</v>
      </c>
      <c r="J1382" s="4">
        <v>3</v>
      </c>
      <c r="K1382" s="4">
        <v>3.6</v>
      </c>
      <c r="L1382" s="4">
        <v>3.77</v>
      </c>
      <c r="M1382" s="4">
        <v>23</v>
      </c>
    </row>
    <row r="1383" spans="1:13" x14ac:dyDescent="0.2">
      <c r="A1383" s="3">
        <v>38139</v>
      </c>
      <c r="B1383" t="s">
        <v>8784</v>
      </c>
      <c r="C1383" t="s">
        <v>3090</v>
      </c>
      <c r="D1383" t="s">
        <v>8785</v>
      </c>
      <c r="E1383" t="s">
        <v>3089</v>
      </c>
      <c r="F1383" s="4">
        <v>3.4069565217391302</v>
      </c>
      <c r="G1383" s="4">
        <v>3.45</v>
      </c>
      <c r="H1383" s="4">
        <v>0.35934833420574303</v>
      </c>
      <c r="I1383" s="4">
        <v>3.97</v>
      </c>
      <c r="J1383" s="4">
        <v>2.61</v>
      </c>
      <c r="K1383" s="4">
        <v>3.395</v>
      </c>
      <c r="L1383" s="4">
        <v>3.55</v>
      </c>
      <c r="M1383" s="4">
        <v>23</v>
      </c>
    </row>
    <row r="1384" spans="1:13" x14ac:dyDescent="0.2">
      <c r="A1384" s="3">
        <v>38139</v>
      </c>
      <c r="B1384" t="s">
        <v>8806</v>
      </c>
      <c r="C1384" t="s">
        <v>3153</v>
      </c>
      <c r="D1384" t="s">
        <v>8807</v>
      </c>
      <c r="E1384" t="s">
        <v>3152</v>
      </c>
      <c r="F1384" s="4">
        <v>0.23584347826086999</v>
      </c>
      <c r="G1384" s="4">
        <v>0.25</v>
      </c>
      <c r="H1384" s="4">
        <v>6.9864152767332904E-2</v>
      </c>
      <c r="I1384" s="4">
        <v>0.31</v>
      </c>
      <c r="J1384" s="4">
        <v>0.03</v>
      </c>
      <c r="K1384" s="4">
        <v>0.20499999999999999</v>
      </c>
      <c r="L1384" s="4">
        <v>0.28000000000000003</v>
      </c>
      <c r="M1384" s="4">
        <v>23</v>
      </c>
    </row>
    <row r="1385" spans="1:13" x14ac:dyDescent="0.2">
      <c r="A1385" s="3">
        <v>38139</v>
      </c>
      <c r="B1385" t="s">
        <v>10053</v>
      </c>
      <c r="C1385" t="s">
        <v>4324</v>
      </c>
      <c r="D1385" t="s">
        <v>10054</v>
      </c>
      <c r="E1385" t="s">
        <v>4323</v>
      </c>
      <c r="F1385" s="4">
        <v>4.5665624999999999</v>
      </c>
      <c r="G1385" s="4">
        <v>4.5999999999999996</v>
      </c>
      <c r="H1385" s="4">
        <v>0.29551059557446402</v>
      </c>
      <c r="I1385" s="4">
        <v>5.0999999999999996</v>
      </c>
      <c r="J1385" s="4">
        <v>3.8</v>
      </c>
      <c r="K1385" s="4">
        <v>4.5</v>
      </c>
      <c r="L1385" s="4">
        <v>4.7</v>
      </c>
      <c r="M1385" s="4">
        <v>32</v>
      </c>
    </row>
    <row r="1386" spans="1:13" x14ac:dyDescent="0.2">
      <c r="A1386" s="3">
        <v>38139</v>
      </c>
      <c r="B1386" t="s">
        <v>10061</v>
      </c>
      <c r="C1386" t="s">
        <v>4327</v>
      </c>
      <c r="D1386" t="s">
        <v>10062</v>
      </c>
      <c r="E1386" t="s">
        <v>4326</v>
      </c>
      <c r="F1386" s="4">
        <v>3.68096774193548</v>
      </c>
      <c r="G1386" s="4">
        <v>3.8</v>
      </c>
      <c r="H1386" s="4">
        <v>0.39652116243406799</v>
      </c>
      <c r="I1386" s="4">
        <v>4.7</v>
      </c>
      <c r="J1386" s="4">
        <v>2.7</v>
      </c>
      <c r="K1386" s="4">
        <v>3.4</v>
      </c>
      <c r="L1386" s="4">
        <v>3.9</v>
      </c>
      <c r="M1386" s="4">
        <v>31</v>
      </c>
    </row>
    <row r="1387" spans="1:13" x14ac:dyDescent="0.2">
      <c r="A1387" s="3">
        <v>38139</v>
      </c>
      <c r="B1387" t="s">
        <v>8788</v>
      </c>
      <c r="C1387" t="s">
        <v>3939</v>
      </c>
      <c r="D1387" t="s">
        <v>8789</v>
      </c>
      <c r="E1387" t="s">
        <v>3947</v>
      </c>
      <c r="F1387" s="4">
        <v>11.4333375</v>
      </c>
      <c r="G1387" s="4">
        <v>11.445</v>
      </c>
      <c r="H1387" s="4">
        <v>0.111432403204234</v>
      </c>
      <c r="I1387" s="4">
        <v>11.64</v>
      </c>
      <c r="J1387" s="4">
        <v>11.067</v>
      </c>
      <c r="K1387" s="4">
        <v>11.3675</v>
      </c>
      <c r="L1387" s="4">
        <v>11.5</v>
      </c>
      <c r="M1387" s="4">
        <v>32</v>
      </c>
    </row>
    <row r="1388" spans="1:13" x14ac:dyDescent="0.2">
      <c r="A1388" s="3">
        <v>38139</v>
      </c>
      <c r="B1388" t="s">
        <v>8798</v>
      </c>
      <c r="C1388" t="s">
        <v>3942</v>
      </c>
      <c r="D1388" t="s">
        <v>8799</v>
      </c>
      <c r="E1388" t="s">
        <v>3949</v>
      </c>
      <c r="F1388" s="4">
        <v>11.453109375</v>
      </c>
      <c r="G1388" s="4">
        <v>11.455</v>
      </c>
      <c r="H1388" s="4">
        <v>0.132326071747456</v>
      </c>
      <c r="I1388" s="4">
        <v>11.69</v>
      </c>
      <c r="J1388" s="4">
        <v>11.1</v>
      </c>
      <c r="K1388" s="4">
        <v>11.38</v>
      </c>
      <c r="L1388" s="4">
        <v>11.5525</v>
      </c>
      <c r="M1388" s="4">
        <v>32</v>
      </c>
    </row>
    <row r="1389" spans="1:13" x14ac:dyDescent="0.2">
      <c r="A1389" s="3">
        <v>38139</v>
      </c>
      <c r="B1389" t="s">
        <v>8808</v>
      </c>
      <c r="C1389" t="s">
        <v>3952</v>
      </c>
      <c r="D1389" t="s">
        <v>8809</v>
      </c>
      <c r="E1389" t="s">
        <v>3951</v>
      </c>
      <c r="F1389" s="4">
        <v>11.496471874999999</v>
      </c>
      <c r="G1389" s="4">
        <v>11.5</v>
      </c>
      <c r="H1389" s="4">
        <v>0.160122763859635</v>
      </c>
      <c r="I1389" s="4">
        <v>11.82</v>
      </c>
      <c r="J1389" s="4">
        <v>11</v>
      </c>
      <c r="K1389" s="4">
        <v>11.38</v>
      </c>
      <c r="L1389" s="4">
        <v>11.615</v>
      </c>
      <c r="M1389" s="4">
        <v>32</v>
      </c>
    </row>
    <row r="1390" spans="1:13" x14ac:dyDescent="0.2">
      <c r="A1390" s="3">
        <v>38139</v>
      </c>
      <c r="B1390" t="s">
        <v>8638</v>
      </c>
      <c r="C1390" t="s">
        <v>3936</v>
      </c>
      <c r="D1390" t="s">
        <v>8639</v>
      </c>
      <c r="E1390" t="s">
        <v>3935</v>
      </c>
      <c r="F1390" s="4">
        <v>11.587125</v>
      </c>
      <c r="G1390" s="4">
        <v>11.6</v>
      </c>
      <c r="H1390" s="4">
        <v>0.218579689461673</v>
      </c>
      <c r="I1390" s="4">
        <v>12.11</v>
      </c>
      <c r="J1390" s="4">
        <v>11</v>
      </c>
      <c r="K1390" s="4">
        <v>11.477499999999999</v>
      </c>
      <c r="L1390" s="4">
        <v>11.717499999999999</v>
      </c>
      <c r="M1390" s="4">
        <v>32</v>
      </c>
    </row>
    <row r="1391" spans="1:13" x14ac:dyDescent="0.2">
      <c r="A1391" s="3">
        <v>38139</v>
      </c>
      <c r="B1391" t="s">
        <v>8746</v>
      </c>
      <c r="C1391" t="s">
        <v>3939</v>
      </c>
      <c r="D1391" t="s">
        <v>8747</v>
      </c>
      <c r="E1391" t="s">
        <v>3938</v>
      </c>
      <c r="F1391" s="4">
        <v>11.948375</v>
      </c>
      <c r="G1391" s="4">
        <v>11.925000000000001</v>
      </c>
      <c r="H1391" s="4">
        <v>0.32151704414761501</v>
      </c>
      <c r="I1391" s="4">
        <v>12.95</v>
      </c>
      <c r="J1391" s="4">
        <v>11.2</v>
      </c>
      <c r="K1391" s="4">
        <v>11.79</v>
      </c>
      <c r="L1391" s="4">
        <v>12.03</v>
      </c>
      <c r="M1391" s="4">
        <v>32</v>
      </c>
    </row>
    <row r="1392" spans="1:13" x14ac:dyDescent="0.2">
      <c r="A1392" s="3">
        <v>38139</v>
      </c>
      <c r="B1392" t="s">
        <v>10047</v>
      </c>
      <c r="C1392" t="s">
        <v>3579</v>
      </c>
      <c r="D1392" t="s">
        <v>10048</v>
      </c>
      <c r="E1392" t="s">
        <v>3578</v>
      </c>
      <c r="F1392" s="4">
        <v>3.9332258064516101</v>
      </c>
      <c r="G1392" s="4">
        <v>3.9</v>
      </c>
      <c r="H1392" s="4">
        <v>0.28677967264986098</v>
      </c>
      <c r="I1392" s="4">
        <v>4.5</v>
      </c>
      <c r="J1392" s="4">
        <v>3.2</v>
      </c>
      <c r="K1392" s="4">
        <v>3.74</v>
      </c>
      <c r="L1392" s="4">
        <v>4.0949999999999998</v>
      </c>
      <c r="M1392" s="4">
        <v>31</v>
      </c>
    </row>
    <row r="1393" spans="1:13" x14ac:dyDescent="0.2">
      <c r="A1393" s="3">
        <v>38139</v>
      </c>
      <c r="B1393" t="s">
        <v>10057</v>
      </c>
      <c r="C1393" t="s">
        <v>3582</v>
      </c>
      <c r="D1393" t="s">
        <v>10058</v>
      </c>
      <c r="E1393" t="s">
        <v>3581</v>
      </c>
      <c r="F1393" s="4">
        <v>3.8180645161290299</v>
      </c>
      <c r="G1393" s="4">
        <v>3.9</v>
      </c>
      <c r="H1393" s="4">
        <v>0.45435976461271799</v>
      </c>
      <c r="I1393" s="4">
        <v>4.4000000000000004</v>
      </c>
      <c r="J1393" s="4">
        <v>2.5</v>
      </c>
      <c r="K1393" s="4">
        <v>3.6349999999999998</v>
      </c>
      <c r="L1393" s="4">
        <v>4.0999999999999996</v>
      </c>
      <c r="M1393" s="4">
        <v>31</v>
      </c>
    </row>
    <row r="1394" spans="1:13" x14ac:dyDescent="0.2">
      <c r="A1394" s="3">
        <v>38139</v>
      </c>
      <c r="B1394" t="s">
        <v>10069</v>
      </c>
      <c r="C1394" t="s">
        <v>3585</v>
      </c>
      <c r="D1394" t="s">
        <v>10070</v>
      </c>
      <c r="E1394" t="s">
        <v>3584</v>
      </c>
      <c r="F1394" s="4">
        <v>4.1018518518518503</v>
      </c>
      <c r="G1394" s="4">
        <v>4.2</v>
      </c>
      <c r="H1394" s="4">
        <v>0.51828145781579904</v>
      </c>
      <c r="I1394" s="4">
        <v>5.0999999999999996</v>
      </c>
      <c r="J1394" s="4">
        <v>3</v>
      </c>
      <c r="K1394" s="4">
        <v>3.71</v>
      </c>
      <c r="L1394" s="4">
        <v>4.5</v>
      </c>
      <c r="M1394" s="4">
        <v>27</v>
      </c>
    </row>
    <row r="1395" spans="1:13" x14ac:dyDescent="0.2">
      <c r="A1395" s="3">
        <v>38139</v>
      </c>
      <c r="B1395" t="s">
        <v>10063</v>
      </c>
      <c r="C1395" t="s">
        <v>3594</v>
      </c>
      <c r="D1395" t="s">
        <v>10064</v>
      </c>
      <c r="E1395" t="s">
        <v>3593</v>
      </c>
      <c r="F1395" s="4">
        <v>3.9206451612903201</v>
      </c>
      <c r="G1395" s="4">
        <v>3.9</v>
      </c>
      <c r="H1395" s="4">
        <v>0.460832113202997</v>
      </c>
      <c r="I1395" s="4">
        <v>4.83</v>
      </c>
      <c r="J1395" s="4">
        <v>2.9</v>
      </c>
      <c r="K1395" s="4">
        <v>3.58</v>
      </c>
      <c r="L1395" s="4">
        <v>4.25</v>
      </c>
      <c r="M1395" s="4">
        <v>31</v>
      </c>
    </row>
    <row r="1396" spans="1:13" x14ac:dyDescent="0.2">
      <c r="A1396" s="3">
        <v>38139</v>
      </c>
      <c r="B1396" t="s">
        <v>10065</v>
      </c>
      <c r="C1396" t="s">
        <v>3597</v>
      </c>
      <c r="D1396" t="s">
        <v>10066</v>
      </c>
      <c r="E1396" t="s">
        <v>3596</v>
      </c>
      <c r="F1396" s="4">
        <v>4.1274193548387101</v>
      </c>
      <c r="G1396" s="4">
        <v>4.0999999999999996</v>
      </c>
      <c r="H1396" s="4">
        <v>0.68788064731189902</v>
      </c>
      <c r="I1396" s="4">
        <v>5.9</v>
      </c>
      <c r="J1396" s="4">
        <v>3</v>
      </c>
      <c r="K1396" s="4">
        <v>3.6</v>
      </c>
      <c r="L1396" s="4">
        <v>4.4000000000000004</v>
      </c>
      <c r="M1396" s="4">
        <v>31</v>
      </c>
    </row>
    <row r="1397" spans="1:13" x14ac:dyDescent="0.2">
      <c r="A1397" s="3">
        <v>38139</v>
      </c>
      <c r="B1397" t="s">
        <v>10067</v>
      </c>
      <c r="C1397" t="s">
        <v>3600</v>
      </c>
      <c r="D1397" t="s">
        <v>10068</v>
      </c>
      <c r="E1397" t="s">
        <v>3599</v>
      </c>
      <c r="F1397" s="4">
        <v>3.97677419354839</v>
      </c>
      <c r="G1397" s="4">
        <v>3.9</v>
      </c>
      <c r="H1397" s="4">
        <v>0.424777487607918</v>
      </c>
      <c r="I1397" s="4">
        <v>4.9000000000000004</v>
      </c>
      <c r="J1397" s="4">
        <v>3.3</v>
      </c>
      <c r="K1397" s="4">
        <v>3.6</v>
      </c>
      <c r="L1397" s="4">
        <v>4.25</v>
      </c>
      <c r="M1397" s="4">
        <v>31</v>
      </c>
    </row>
    <row r="1398" spans="1:13" x14ac:dyDescent="0.2">
      <c r="A1398" s="3">
        <v>38169</v>
      </c>
      <c r="B1398" t="s">
        <v>8628</v>
      </c>
      <c r="C1398" t="s">
        <v>3918</v>
      </c>
      <c r="D1398" t="s">
        <v>8629</v>
      </c>
      <c r="E1398" t="s">
        <v>3917</v>
      </c>
      <c r="F1398" s="4">
        <v>7.3512500000000003</v>
      </c>
      <c r="G1398" s="4">
        <v>7.29</v>
      </c>
      <c r="H1398" s="4">
        <v>0.62060194504492805</v>
      </c>
      <c r="I1398" s="4">
        <v>9</v>
      </c>
      <c r="J1398" s="4">
        <v>5.6</v>
      </c>
      <c r="K1398" s="4">
        <v>7.05</v>
      </c>
      <c r="L1398" s="4">
        <v>7.54</v>
      </c>
      <c r="M1398" s="4">
        <v>32</v>
      </c>
    </row>
    <row r="1399" spans="1:13" x14ac:dyDescent="0.2">
      <c r="A1399" s="3">
        <v>38169</v>
      </c>
      <c r="B1399" t="s">
        <v>8732</v>
      </c>
      <c r="C1399" t="s">
        <v>3921</v>
      </c>
      <c r="D1399" t="s">
        <v>8733</v>
      </c>
      <c r="E1399" t="s">
        <v>3920</v>
      </c>
      <c r="F1399" s="4">
        <v>7.8215624999999998</v>
      </c>
      <c r="G1399" s="4">
        <v>7.75</v>
      </c>
      <c r="H1399" s="4">
        <v>1.10723750803229</v>
      </c>
      <c r="I1399" s="4">
        <v>11.5</v>
      </c>
      <c r="J1399" s="4">
        <v>5.38</v>
      </c>
      <c r="K1399" s="4">
        <v>7.415</v>
      </c>
      <c r="L1399" s="4">
        <v>8.2249999999999996</v>
      </c>
      <c r="M1399" s="4">
        <v>32</v>
      </c>
    </row>
    <row r="1400" spans="1:13" x14ac:dyDescent="0.2">
      <c r="A1400" s="3">
        <v>38169</v>
      </c>
      <c r="B1400" t="s">
        <v>8810</v>
      </c>
      <c r="C1400" t="s">
        <v>3081</v>
      </c>
      <c r="D1400" t="s">
        <v>8811</v>
      </c>
      <c r="E1400" t="s">
        <v>3080</v>
      </c>
      <c r="F1400" s="4">
        <v>4.0517272727272697</v>
      </c>
      <c r="G1400" s="4">
        <v>4.09</v>
      </c>
      <c r="H1400" s="4">
        <v>0.33305829751779897</v>
      </c>
      <c r="I1400" s="4">
        <v>4.72</v>
      </c>
      <c r="J1400" s="4">
        <v>2.98</v>
      </c>
      <c r="K1400" s="4">
        <v>3.9</v>
      </c>
      <c r="L1400" s="4">
        <v>4.3</v>
      </c>
      <c r="M1400" s="4">
        <v>33</v>
      </c>
    </row>
    <row r="1401" spans="1:13" x14ac:dyDescent="0.2">
      <c r="A1401" s="3">
        <v>38169</v>
      </c>
      <c r="B1401" t="s">
        <v>8568</v>
      </c>
      <c r="C1401" t="s">
        <v>3072</v>
      </c>
      <c r="D1401" t="s">
        <v>8569</v>
      </c>
      <c r="E1401" t="s">
        <v>3071</v>
      </c>
      <c r="F1401" s="4">
        <v>4.1378181818181803</v>
      </c>
      <c r="G1401" s="4">
        <v>4.13</v>
      </c>
      <c r="H1401" s="4">
        <v>0.186177578964522</v>
      </c>
      <c r="I1401" s="4">
        <v>4.5199999999999996</v>
      </c>
      <c r="J1401" s="4">
        <v>3.54</v>
      </c>
      <c r="K1401" s="4">
        <v>4</v>
      </c>
      <c r="L1401" s="4">
        <v>4.24</v>
      </c>
      <c r="M1401" s="4">
        <v>33</v>
      </c>
    </row>
    <row r="1402" spans="1:13" x14ac:dyDescent="0.2">
      <c r="A1402" s="3">
        <v>38169</v>
      </c>
      <c r="B1402" t="s">
        <v>8692</v>
      </c>
      <c r="C1402" t="s">
        <v>3075</v>
      </c>
      <c r="D1402" t="s">
        <v>8693</v>
      </c>
      <c r="E1402" t="s">
        <v>3074</v>
      </c>
      <c r="F1402" s="4">
        <v>3.8302727272727299</v>
      </c>
      <c r="G1402" s="4">
        <v>3.83</v>
      </c>
      <c r="H1402" s="4">
        <v>0.26137129633043998</v>
      </c>
      <c r="I1402" s="4">
        <v>4.4390000000000001</v>
      </c>
      <c r="J1402" s="4">
        <v>3.31</v>
      </c>
      <c r="K1402" s="4">
        <v>3.7</v>
      </c>
      <c r="L1402" s="4">
        <v>3.98</v>
      </c>
      <c r="M1402" s="4">
        <v>33</v>
      </c>
    </row>
    <row r="1403" spans="1:13" x14ac:dyDescent="0.2">
      <c r="A1403" s="3">
        <v>38169</v>
      </c>
      <c r="B1403" t="s">
        <v>8736</v>
      </c>
      <c r="C1403" t="s">
        <v>3102</v>
      </c>
      <c r="D1403" t="s">
        <v>8737</v>
      </c>
      <c r="E1403" t="s">
        <v>3101</v>
      </c>
      <c r="F1403" s="4">
        <v>3.7268750000000002</v>
      </c>
      <c r="G1403" s="4">
        <v>3.7</v>
      </c>
      <c r="H1403" s="4">
        <v>0.435833924422388</v>
      </c>
      <c r="I1403" s="4">
        <v>5.07</v>
      </c>
      <c r="J1403" s="4">
        <v>3</v>
      </c>
      <c r="K1403" s="4">
        <v>3.5</v>
      </c>
      <c r="L1403" s="4">
        <v>3.9175</v>
      </c>
      <c r="M1403" s="4">
        <v>32</v>
      </c>
    </row>
    <row r="1404" spans="1:13" x14ac:dyDescent="0.2">
      <c r="A1404" s="3">
        <v>38169</v>
      </c>
      <c r="B1404" t="s">
        <v>8750</v>
      </c>
      <c r="C1404" t="s">
        <v>3078</v>
      </c>
      <c r="D1404" t="s">
        <v>8751</v>
      </c>
      <c r="E1404" t="s">
        <v>3077</v>
      </c>
      <c r="F1404" s="4">
        <v>3.7668333333333299</v>
      </c>
      <c r="G1404" s="4">
        <v>3.66</v>
      </c>
      <c r="H1404" s="4">
        <v>0.47742210654314299</v>
      </c>
      <c r="I1404" s="4">
        <v>5.14</v>
      </c>
      <c r="J1404" s="4">
        <v>3</v>
      </c>
      <c r="K1404" s="4">
        <v>3.5425</v>
      </c>
      <c r="L1404" s="4">
        <v>3.9575</v>
      </c>
      <c r="M1404" s="4">
        <v>30</v>
      </c>
    </row>
    <row r="1405" spans="1:13" x14ac:dyDescent="0.2">
      <c r="A1405" s="3">
        <v>38169</v>
      </c>
      <c r="B1405" t="s">
        <v>8764</v>
      </c>
      <c r="C1405" t="s">
        <v>3132</v>
      </c>
      <c r="D1405" t="s">
        <v>8765</v>
      </c>
      <c r="E1405" t="s">
        <v>3131</v>
      </c>
      <c r="F1405" s="4">
        <v>0.51630651230842906</v>
      </c>
      <c r="G1405" s="4">
        <v>0.52</v>
      </c>
      <c r="H1405" s="4">
        <v>8.4371946641882106E-2</v>
      </c>
      <c r="I1405" s="4">
        <v>0.71</v>
      </c>
      <c r="J1405" s="4">
        <v>0.26</v>
      </c>
      <c r="K1405" s="4">
        <v>0.47</v>
      </c>
      <c r="L1405" s="4">
        <v>0.56000000000000005</v>
      </c>
      <c r="M1405" s="4">
        <v>33</v>
      </c>
    </row>
    <row r="1406" spans="1:13" x14ac:dyDescent="0.2">
      <c r="A1406" s="3">
        <v>38169</v>
      </c>
      <c r="B1406" t="s">
        <v>8776</v>
      </c>
      <c r="C1406" t="s">
        <v>3135</v>
      </c>
      <c r="D1406" t="s">
        <v>8777</v>
      </c>
      <c r="E1406" t="s">
        <v>3134</v>
      </c>
      <c r="F1406" s="4">
        <v>0.36030741663656202</v>
      </c>
      <c r="G1406" s="4">
        <v>0.38</v>
      </c>
      <c r="H1406" s="4">
        <v>0.12931093096413801</v>
      </c>
      <c r="I1406" s="4">
        <v>0.6</v>
      </c>
      <c r="J1406" s="4">
        <v>0.05</v>
      </c>
      <c r="K1406" s="4">
        <v>0.3</v>
      </c>
      <c r="L1406" s="4">
        <v>0.42</v>
      </c>
      <c r="M1406" s="4">
        <v>33</v>
      </c>
    </row>
    <row r="1407" spans="1:13" x14ac:dyDescent="0.2">
      <c r="A1407" s="3">
        <v>38169</v>
      </c>
      <c r="B1407" t="s">
        <v>8778</v>
      </c>
      <c r="C1407" t="s">
        <v>3138</v>
      </c>
      <c r="D1407" t="s">
        <v>8779</v>
      </c>
      <c r="E1407" t="s">
        <v>3137</v>
      </c>
      <c r="F1407" s="4">
        <v>0.32106494369583499</v>
      </c>
      <c r="G1407" s="4">
        <v>0.31</v>
      </c>
      <c r="H1407" s="4">
        <v>7.8564040228265797E-2</v>
      </c>
      <c r="I1407" s="4">
        <v>0.52</v>
      </c>
      <c r="J1407" s="4">
        <v>0.2</v>
      </c>
      <c r="K1407" s="4">
        <v>0.26</v>
      </c>
      <c r="L1407" s="4">
        <v>0.35</v>
      </c>
      <c r="M1407" s="4">
        <v>33</v>
      </c>
    </row>
    <row r="1408" spans="1:13" x14ac:dyDescent="0.2">
      <c r="A1408" s="3">
        <v>38169</v>
      </c>
      <c r="B1408" t="s">
        <v>8780</v>
      </c>
      <c r="C1408" t="s">
        <v>3141</v>
      </c>
      <c r="D1408" t="s">
        <v>8781</v>
      </c>
      <c r="E1408" t="s">
        <v>3140</v>
      </c>
      <c r="F1408" s="4">
        <v>0.188107963169175</v>
      </c>
      <c r="G1408" s="4">
        <v>0.2</v>
      </c>
      <c r="H1408" s="4">
        <v>9.1668338855343603E-2</v>
      </c>
      <c r="I1408" s="4">
        <v>0.35</v>
      </c>
      <c r="J1408" s="4">
        <v>-0.17</v>
      </c>
      <c r="K1408" s="4">
        <v>0.16</v>
      </c>
      <c r="L1408" s="4">
        <v>0.23</v>
      </c>
      <c r="M1408" s="4">
        <v>33</v>
      </c>
    </row>
    <row r="1409" spans="1:13" x14ac:dyDescent="0.2">
      <c r="A1409" s="3">
        <v>38169</v>
      </c>
      <c r="B1409" t="s">
        <v>8792</v>
      </c>
      <c r="C1409" t="s">
        <v>3144</v>
      </c>
      <c r="D1409" t="s">
        <v>8793</v>
      </c>
      <c r="E1409" t="s">
        <v>3143</v>
      </c>
      <c r="F1409" s="4">
        <v>-3.8148022606158301E-2</v>
      </c>
      <c r="G1409" s="4">
        <v>-0.08</v>
      </c>
      <c r="H1409" s="4">
        <v>0.16374289142568799</v>
      </c>
      <c r="I1409" s="4">
        <v>0.22</v>
      </c>
      <c r="J1409" s="4">
        <v>-0.36</v>
      </c>
      <c r="K1409" s="4">
        <v>-0.18</v>
      </c>
      <c r="L1409" s="4">
        <v>0.08</v>
      </c>
      <c r="M1409" s="4">
        <v>33</v>
      </c>
    </row>
    <row r="1410" spans="1:13" x14ac:dyDescent="0.2">
      <c r="A1410" s="3">
        <v>38169</v>
      </c>
      <c r="B1410" t="s">
        <v>8802</v>
      </c>
      <c r="C1410" t="s">
        <v>3147</v>
      </c>
      <c r="D1410" t="s">
        <v>8803</v>
      </c>
      <c r="E1410" t="s">
        <v>3146</v>
      </c>
      <c r="F1410" s="4">
        <v>0.18862557207529501</v>
      </c>
      <c r="G1410" s="4">
        <v>0.17</v>
      </c>
      <c r="H1410" s="4">
        <v>7.5507153133982402E-2</v>
      </c>
      <c r="I1410" s="4">
        <v>0.47399999999999998</v>
      </c>
      <c r="J1410" s="4">
        <v>0.1</v>
      </c>
      <c r="K1410" s="4">
        <v>0.15</v>
      </c>
      <c r="L1410" s="4">
        <v>0.22</v>
      </c>
      <c r="M1410" s="4">
        <v>33</v>
      </c>
    </row>
    <row r="1411" spans="1:13" x14ac:dyDescent="0.2">
      <c r="A1411" s="3">
        <v>38169</v>
      </c>
      <c r="B1411" t="s">
        <v>8710</v>
      </c>
      <c r="C1411" t="s">
        <v>3114</v>
      </c>
      <c r="D1411" t="s">
        <v>8711</v>
      </c>
      <c r="E1411" t="s">
        <v>3113</v>
      </c>
      <c r="F1411" s="4">
        <v>0.24086618170447999</v>
      </c>
      <c r="G1411" s="4">
        <v>0.25</v>
      </c>
      <c r="H1411" s="4">
        <v>4.6123561660164999E-2</v>
      </c>
      <c r="I1411" s="4">
        <v>0.36799999999999999</v>
      </c>
      <c r="J1411" s="4">
        <v>0.12</v>
      </c>
      <c r="K1411" s="4">
        <v>0.24</v>
      </c>
      <c r="L1411" s="4">
        <v>0.26</v>
      </c>
      <c r="M1411" s="4">
        <v>33</v>
      </c>
    </row>
    <row r="1412" spans="1:13" x14ac:dyDescent="0.2">
      <c r="A1412" s="3">
        <v>38169</v>
      </c>
      <c r="B1412" t="s">
        <v>8812</v>
      </c>
      <c r="C1412" t="s">
        <v>3150</v>
      </c>
      <c r="D1412" t="s">
        <v>8813</v>
      </c>
      <c r="E1412" t="s">
        <v>3149</v>
      </c>
      <c r="F1412" s="4">
        <v>0.17370423990498801</v>
      </c>
      <c r="G1412" s="4">
        <v>0.18049999999999999</v>
      </c>
      <c r="H1412" s="4">
        <v>9.3813974995755306E-2</v>
      </c>
      <c r="I1412" s="4">
        <v>0.48899999999999999</v>
      </c>
      <c r="J1412" s="4">
        <v>-0.11</v>
      </c>
      <c r="K1412" s="4">
        <v>0.13640175771972099</v>
      </c>
      <c r="L1412" s="4">
        <v>0.2</v>
      </c>
      <c r="M1412" s="4">
        <v>32</v>
      </c>
    </row>
    <row r="1413" spans="1:13" x14ac:dyDescent="0.2">
      <c r="A1413" s="3">
        <v>38169</v>
      </c>
      <c r="B1413" t="s">
        <v>8718</v>
      </c>
      <c r="C1413" t="s">
        <v>3117</v>
      </c>
      <c r="D1413" t="s">
        <v>8719</v>
      </c>
      <c r="E1413" t="s">
        <v>3116</v>
      </c>
      <c r="F1413" s="4">
        <v>0.29625402624750702</v>
      </c>
      <c r="G1413" s="4">
        <v>0.3</v>
      </c>
      <c r="H1413" s="4">
        <v>4.4190434034292798E-2</v>
      </c>
      <c r="I1413" s="4">
        <v>0.41</v>
      </c>
      <c r="J1413" s="4">
        <v>0.21</v>
      </c>
      <c r="K1413" s="4">
        <v>0.27</v>
      </c>
      <c r="L1413" s="4">
        <v>0.32</v>
      </c>
      <c r="M1413" s="4">
        <v>33</v>
      </c>
    </row>
    <row r="1414" spans="1:13" x14ac:dyDescent="0.2">
      <c r="A1414" s="3">
        <v>38169</v>
      </c>
      <c r="B1414" t="s">
        <v>8726</v>
      </c>
      <c r="C1414" t="s">
        <v>3120</v>
      </c>
      <c r="D1414" t="s">
        <v>8727</v>
      </c>
      <c r="E1414" t="s">
        <v>3119</v>
      </c>
      <c r="F1414" s="4">
        <v>0.52989351246301197</v>
      </c>
      <c r="G1414" s="4">
        <v>0.55000000000000004</v>
      </c>
      <c r="H1414" s="4">
        <v>7.0396607323259197E-2</v>
      </c>
      <c r="I1414" s="4">
        <v>0.62</v>
      </c>
      <c r="J1414" s="4">
        <v>0.31</v>
      </c>
      <c r="K1414" s="4">
        <v>0.51</v>
      </c>
      <c r="L1414" s="4">
        <v>0.56999999999999995</v>
      </c>
      <c r="M1414" s="4">
        <v>33</v>
      </c>
    </row>
    <row r="1415" spans="1:13" x14ac:dyDescent="0.2">
      <c r="A1415" s="3">
        <v>38169</v>
      </c>
      <c r="B1415" t="s">
        <v>8752</v>
      </c>
      <c r="C1415" t="s">
        <v>3123</v>
      </c>
      <c r="D1415" t="s">
        <v>8753</v>
      </c>
      <c r="E1415" t="s">
        <v>3122</v>
      </c>
      <c r="F1415" s="4">
        <v>0.32528120569587998</v>
      </c>
      <c r="G1415" s="4">
        <v>0.34</v>
      </c>
      <c r="H1415" s="4">
        <v>6.5876069043603797E-2</v>
      </c>
      <c r="I1415" s="4">
        <v>0.44</v>
      </c>
      <c r="J1415" s="4">
        <v>0.17</v>
      </c>
      <c r="K1415" s="4">
        <v>0.3</v>
      </c>
      <c r="L1415" s="4">
        <v>0.37627978796403999</v>
      </c>
      <c r="M1415" s="4">
        <v>33</v>
      </c>
    </row>
    <row r="1416" spans="1:13" x14ac:dyDescent="0.2">
      <c r="A1416" s="3">
        <v>38169</v>
      </c>
      <c r="B1416" t="s">
        <v>8754</v>
      </c>
      <c r="C1416" t="s">
        <v>3126</v>
      </c>
      <c r="D1416" t="s">
        <v>8755</v>
      </c>
      <c r="E1416" t="s">
        <v>3125</v>
      </c>
      <c r="F1416" s="4">
        <v>0.62229422982640203</v>
      </c>
      <c r="G1416" s="4">
        <v>0.65</v>
      </c>
      <c r="H1416" s="4">
        <v>0.151329609916112</v>
      </c>
      <c r="I1416" s="4">
        <v>0.86</v>
      </c>
      <c r="J1416" s="4">
        <v>0.31</v>
      </c>
      <c r="K1416" s="4">
        <v>0.49</v>
      </c>
      <c r="L1416" s="4">
        <v>0.74</v>
      </c>
      <c r="M1416" s="4">
        <v>33</v>
      </c>
    </row>
    <row r="1417" spans="1:13" x14ac:dyDescent="0.2">
      <c r="A1417" s="3">
        <v>38169</v>
      </c>
      <c r="B1417" t="s">
        <v>8766</v>
      </c>
      <c r="C1417" t="s">
        <v>3129</v>
      </c>
      <c r="D1417" t="s">
        <v>8767</v>
      </c>
      <c r="E1417" t="s">
        <v>3128</v>
      </c>
      <c r="F1417" s="4">
        <v>0.43</v>
      </c>
      <c r="G1417" s="4">
        <v>0.43</v>
      </c>
      <c r="H1417" s="4"/>
      <c r="I1417" s="4">
        <v>0.43</v>
      </c>
      <c r="J1417" s="4">
        <v>0.43</v>
      </c>
      <c r="K1417" s="4">
        <v>0.43</v>
      </c>
      <c r="L1417" s="4">
        <v>0.43</v>
      </c>
      <c r="M1417" s="4">
        <v>1</v>
      </c>
    </row>
    <row r="1418" spans="1:13" x14ac:dyDescent="0.2">
      <c r="A1418" s="3">
        <v>38169</v>
      </c>
      <c r="B1418" t="s">
        <v>8814</v>
      </c>
      <c r="C1418" t="s">
        <v>3096</v>
      </c>
      <c r="D1418" t="s">
        <v>8815</v>
      </c>
      <c r="E1418" t="s">
        <v>3095</v>
      </c>
      <c r="F1418" s="4">
        <v>3.5956521739130398</v>
      </c>
      <c r="G1418" s="4">
        <v>3.63</v>
      </c>
      <c r="H1418" s="4">
        <v>0.37918364568392199</v>
      </c>
      <c r="I1418" s="4">
        <v>4.24</v>
      </c>
      <c r="J1418" s="4">
        <v>2.79</v>
      </c>
      <c r="K1418" s="4">
        <v>3.355</v>
      </c>
      <c r="L1418" s="4">
        <v>3.84</v>
      </c>
      <c r="M1418" s="4">
        <v>23</v>
      </c>
    </row>
    <row r="1419" spans="1:13" x14ac:dyDescent="0.2">
      <c r="A1419" s="3">
        <v>38169</v>
      </c>
      <c r="B1419" t="s">
        <v>8740</v>
      </c>
      <c r="C1419" t="s">
        <v>3087</v>
      </c>
      <c r="D1419" t="s">
        <v>8741</v>
      </c>
      <c r="E1419" t="s">
        <v>3086</v>
      </c>
      <c r="F1419" s="4">
        <v>3.6876000000000002</v>
      </c>
      <c r="G1419" s="4">
        <v>3.7</v>
      </c>
      <c r="H1419" s="4">
        <v>0.188619546530399</v>
      </c>
      <c r="I1419" s="4">
        <v>4.12</v>
      </c>
      <c r="J1419" s="4">
        <v>3.23</v>
      </c>
      <c r="K1419" s="4">
        <v>3.65</v>
      </c>
      <c r="L1419" s="4">
        <v>3.81</v>
      </c>
      <c r="M1419" s="4">
        <v>25</v>
      </c>
    </row>
    <row r="1420" spans="1:13" x14ac:dyDescent="0.2">
      <c r="A1420" s="3">
        <v>38169</v>
      </c>
      <c r="B1420" t="s">
        <v>8784</v>
      </c>
      <c r="C1420" t="s">
        <v>3090</v>
      </c>
      <c r="D1420" t="s">
        <v>8785</v>
      </c>
      <c r="E1420" t="s">
        <v>3089</v>
      </c>
      <c r="F1420" s="4">
        <v>3.4579166666666699</v>
      </c>
      <c r="G1420" s="4">
        <v>3.5</v>
      </c>
      <c r="H1420" s="4">
        <v>0.34968282730232098</v>
      </c>
      <c r="I1420" s="4">
        <v>4.05</v>
      </c>
      <c r="J1420" s="4">
        <v>2.67</v>
      </c>
      <c r="K1420" s="4">
        <v>3.1375000000000002</v>
      </c>
      <c r="L1420" s="4">
        <v>3.6549999999999998</v>
      </c>
      <c r="M1420" s="4">
        <v>24</v>
      </c>
    </row>
    <row r="1421" spans="1:13" x14ac:dyDescent="0.2">
      <c r="A1421" s="3">
        <v>38169</v>
      </c>
      <c r="B1421" t="s">
        <v>8816</v>
      </c>
      <c r="C1421" t="s">
        <v>3153</v>
      </c>
      <c r="D1421" t="s">
        <v>8817</v>
      </c>
      <c r="E1421" t="s">
        <v>3152</v>
      </c>
      <c r="F1421" s="4">
        <v>0.19041666666666701</v>
      </c>
      <c r="G1421" s="4">
        <v>0.185</v>
      </c>
      <c r="H1421" s="4">
        <v>3.9505549050697898E-2</v>
      </c>
      <c r="I1421" s="4">
        <v>0.28999999999999998</v>
      </c>
      <c r="J1421" s="4">
        <v>0.1</v>
      </c>
      <c r="K1421" s="4">
        <v>0.17</v>
      </c>
      <c r="L1421" s="4">
        <v>0.20250000000000001</v>
      </c>
      <c r="M1421" s="4">
        <v>24</v>
      </c>
    </row>
    <row r="1422" spans="1:13" x14ac:dyDescent="0.2">
      <c r="A1422" s="3">
        <v>38169</v>
      </c>
      <c r="B1422" t="s">
        <v>10053</v>
      </c>
      <c r="C1422" t="s">
        <v>4324</v>
      </c>
      <c r="D1422" t="s">
        <v>10054</v>
      </c>
      <c r="E1422" t="s">
        <v>4323</v>
      </c>
      <c r="F1422" s="4">
        <v>4.4621212121212102</v>
      </c>
      <c r="G1422" s="4">
        <v>4.5</v>
      </c>
      <c r="H1422" s="4">
        <v>0.25403933720682897</v>
      </c>
      <c r="I1422" s="4">
        <v>5</v>
      </c>
      <c r="J1422" s="4">
        <v>3.9</v>
      </c>
      <c r="K1422" s="4">
        <v>4.4000000000000004</v>
      </c>
      <c r="L1422" s="4">
        <v>4.5999999999999996</v>
      </c>
      <c r="M1422" s="4">
        <v>33</v>
      </c>
    </row>
    <row r="1423" spans="1:13" x14ac:dyDescent="0.2">
      <c r="A1423" s="3">
        <v>38169</v>
      </c>
      <c r="B1423" t="s">
        <v>10061</v>
      </c>
      <c r="C1423" t="s">
        <v>4327</v>
      </c>
      <c r="D1423" t="s">
        <v>10062</v>
      </c>
      <c r="E1423" t="s">
        <v>4326</v>
      </c>
      <c r="F1423" s="4">
        <v>3.6769696969696999</v>
      </c>
      <c r="G1423" s="4">
        <v>3.8</v>
      </c>
      <c r="H1423" s="4">
        <v>0.38955491307777201</v>
      </c>
      <c r="I1423" s="4">
        <v>4.7</v>
      </c>
      <c r="J1423" s="4">
        <v>2.7</v>
      </c>
      <c r="K1423" s="4">
        <v>3.5</v>
      </c>
      <c r="L1423" s="4">
        <v>3.8</v>
      </c>
      <c r="M1423" s="4">
        <v>33</v>
      </c>
    </row>
    <row r="1424" spans="1:13" x14ac:dyDescent="0.2">
      <c r="A1424" s="3">
        <v>38169</v>
      </c>
      <c r="B1424" t="s">
        <v>8798</v>
      </c>
      <c r="C1424" t="s">
        <v>3939</v>
      </c>
      <c r="D1424" t="s">
        <v>8799</v>
      </c>
      <c r="E1424" t="s">
        <v>3947</v>
      </c>
      <c r="F1424" s="4">
        <v>11.4742727272727</v>
      </c>
      <c r="G1424" s="4">
        <v>11.48</v>
      </c>
      <c r="H1424" s="4">
        <v>9.91653520411971E-2</v>
      </c>
      <c r="I1424" s="4">
        <v>11.7</v>
      </c>
      <c r="J1424" s="4">
        <v>11.1</v>
      </c>
      <c r="K1424" s="4">
        <v>11.44</v>
      </c>
      <c r="L1424" s="4">
        <v>11.54</v>
      </c>
      <c r="M1424" s="4">
        <v>33</v>
      </c>
    </row>
    <row r="1425" spans="1:13" x14ac:dyDescent="0.2">
      <c r="A1425" s="3">
        <v>38169</v>
      </c>
      <c r="B1425" t="s">
        <v>8808</v>
      </c>
      <c r="C1425" t="s">
        <v>3942</v>
      </c>
      <c r="D1425" t="s">
        <v>8809</v>
      </c>
      <c r="E1425" t="s">
        <v>3949</v>
      </c>
      <c r="F1425" s="4">
        <v>11.2152181818182</v>
      </c>
      <c r="G1425" s="4">
        <v>11.51</v>
      </c>
      <c r="H1425" s="4">
        <v>1.7438353623289899</v>
      </c>
      <c r="I1425" s="4">
        <v>11.75</v>
      </c>
      <c r="J1425" s="4">
        <v>1.53</v>
      </c>
      <c r="K1425" s="4">
        <v>11.44</v>
      </c>
      <c r="L1425" s="4">
        <v>11.61</v>
      </c>
      <c r="M1425" s="4">
        <v>33</v>
      </c>
    </row>
    <row r="1426" spans="1:13" x14ac:dyDescent="0.2">
      <c r="A1426" s="3">
        <v>38169</v>
      </c>
      <c r="B1426" t="s">
        <v>8818</v>
      </c>
      <c r="C1426" t="s">
        <v>3952</v>
      </c>
      <c r="D1426" t="s">
        <v>8819</v>
      </c>
      <c r="E1426" t="s">
        <v>3951</v>
      </c>
      <c r="F1426" s="4">
        <v>11.550503030303</v>
      </c>
      <c r="G1426" s="4">
        <v>11.56</v>
      </c>
      <c r="H1426" s="4">
        <v>0.15449587471201401</v>
      </c>
      <c r="I1426" s="4">
        <v>11.82</v>
      </c>
      <c r="J1426" s="4">
        <v>11</v>
      </c>
      <c r="K1426" s="4">
        <v>11.5</v>
      </c>
      <c r="L1426" s="4">
        <v>11.65</v>
      </c>
      <c r="M1426" s="4">
        <v>33</v>
      </c>
    </row>
    <row r="1427" spans="1:13" x14ac:dyDescent="0.2">
      <c r="A1427" s="3">
        <v>38169</v>
      </c>
      <c r="B1427" t="s">
        <v>8638</v>
      </c>
      <c r="C1427" t="s">
        <v>3936</v>
      </c>
      <c r="D1427" t="s">
        <v>8639</v>
      </c>
      <c r="E1427" t="s">
        <v>3935</v>
      </c>
      <c r="F1427" s="4">
        <v>11.606696969696999</v>
      </c>
      <c r="G1427" s="4">
        <v>11.601000000000001</v>
      </c>
      <c r="H1427" s="4">
        <v>0.20306410392541099</v>
      </c>
      <c r="I1427" s="4">
        <v>12.11</v>
      </c>
      <c r="J1427" s="4">
        <v>11</v>
      </c>
      <c r="K1427" s="4">
        <v>11.51</v>
      </c>
      <c r="L1427" s="4">
        <v>11.69</v>
      </c>
      <c r="M1427" s="4">
        <v>33</v>
      </c>
    </row>
    <row r="1428" spans="1:13" x14ac:dyDescent="0.2">
      <c r="A1428" s="3">
        <v>38169</v>
      </c>
      <c r="B1428" t="s">
        <v>8746</v>
      </c>
      <c r="C1428" t="s">
        <v>3939</v>
      </c>
      <c r="D1428" t="s">
        <v>8747</v>
      </c>
      <c r="E1428" t="s">
        <v>3938</v>
      </c>
      <c r="F1428" s="4">
        <v>11.9706666666667</v>
      </c>
      <c r="G1428" s="4">
        <v>12</v>
      </c>
      <c r="H1428" s="4">
        <v>0.30063003287540402</v>
      </c>
      <c r="I1428" s="4">
        <v>12.97</v>
      </c>
      <c r="J1428" s="4">
        <v>11.2</v>
      </c>
      <c r="K1428" s="4">
        <v>11.85</v>
      </c>
      <c r="L1428" s="4">
        <v>12.13</v>
      </c>
      <c r="M1428" s="4">
        <v>33</v>
      </c>
    </row>
    <row r="1429" spans="1:13" x14ac:dyDescent="0.2">
      <c r="A1429" s="3">
        <v>38169</v>
      </c>
      <c r="B1429" t="s">
        <v>10047</v>
      </c>
      <c r="C1429" t="s">
        <v>3579</v>
      </c>
      <c r="D1429" t="s">
        <v>10048</v>
      </c>
      <c r="E1429" t="s">
        <v>3578</v>
      </c>
      <c r="F1429" s="4">
        <v>3.9515151515151499</v>
      </c>
      <c r="G1429" s="4">
        <v>4</v>
      </c>
      <c r="H1429" s="4">
        <v>0.28817443949066301</v>
      </c>
      <c r="I1429" s="4">
        <v>4.5</v>
      </c>
      <c r="J1429" s="4">
        <v>3.2</v>
      </c>
      <c r="K1429" s="4">
        <v>3.8</v>
      </c>
      <c r="L1429" s="4">
        <v>4.0999999999999996</v>
      </c>
      <c r="M1429" s="4">
        <v>33</v>
      </c>
    </row>
    <row r="1430" spans="1:13" x14ac:dyDescent="0.2">
      <c r="A1430" s="3">
        <v>38169</v>
      </c>
      <c r="B1430" t="s">
        <v>10057</v>
      </c>
      <c r="C1430" t="s">
        <v>3582</v>
      </c>
      <c r="D1430" t="s">
        <v>10058</v>
      </c>
      <c r="E1430" t="s">
        <v>3581</v>
      </c>
      <c r="F1430" s="4">
        <v>3.7927272727272698</v>
      </c>
      <c r="G1430" s="4">
        <v>3.9</v>
      </c>
      <c r="H1430" s="4">
        <v>0.43592052549226701</v>
      </c>
      <c r="I1430" s="4">
        <v>4.5</v>
      </c>
      <c r="J1430" s="4">
        <v>2.5</v>
      </c>
      <c r="K1430" s="4">
        <v>3.63</v>
      </c>
      <c r="L1430" s="4">
        <v>4</v>
      </c>
      <c r="M1430" s="4">
        <v>33</v>
      </c>
    </row>
    <row r="1431" spans="1:13" x14ac:dyDescent="0.2">
      <c r="A1431" s="3">
        <v>38169</v>
      </c>
      <c r="B1431" t="s">
        <v>10069</v>
      </c>
      <c r="C1431" t="s">
        <v>3585</v>
      </c>
      <c r="D1431" t="s">
        <v>10070</v>
      </c>
      <c r="E1431" t="s">
        <v>3584</v>
      </c>
      <c r="F1431" s="4">
        <v>3.9967857142857102</v>
      </c>
      <c r="G1431" s="4">
        <v>3.9</v>
      </c>
      <c r="H1431" s="4">
        <v>0.50677669544644499</v>
      </c>
      <c r="I1431" s="4">
        <v>5.0999999999999996</v>
      </c>
      <c r="J1431" s="4">
        <v>3</v>
      </c>
      <c r="K1431" s="4">
        <v>3.6</v>
      </c>
      <c r="L1431" s="4">
        <v>4.4000000000000004</v>
      </c>
      <c r="M1431" s="4">
        <v>28</v>
      </c>
    </row>
    <row r="1432" spans="1:13" x14ac:dyDescent="0.2">
      <c r="A1432" s="3">
        <v>38169</v>
      </c>
      <c r="B1432" t="s">
        <v>10063</v>
      </c>
      <c r="C1432" t="s">
        <v>3591</v>
      </c>
      <c r="D1432" t="s">
        <v>10064</v>
      </c>
      <c r="E1432" t="s">
        <v>3590</v>
      </c>
      <c r="F1432" s="4">
        <v>3.8409090909090899</v>
      </c>
      <c r="G1432" s="4">
        <v>3.9</v>
      </c>
      <c r="H1432" s="4">
        <v>0.43003171130426299</v>
      </c>
      <c r="I1432" s="4">
        <v>4.7</v>
      </c>
      <c r="J1432" s="4">
        <v>2.8</v>
      </c>
      <c r="K1432" s="4">
        <v>3.57</v>
      </c>
      <c r="L1432" s="4">
        <v>4.0999999999999996</v>
      </c>
      <c r="M1432" s="4">
        <v>33</v>
      </c>
    </row>
    <row r="1433" spans="1:13" x14ac:dyDescent="0.2">
      <c r="A1433" s="3">
        <v>38169</v>
      </c>
      <c r="B1433" t="s">
        <v>10065</v>
      </c>
      <c r="C1433" t="s">
        <v>3594</v>
      </c>
      <c r="D1433" t="s">
        <v>10066</v>
      </c>
      <c r="E1433" t="s">
        <v>3593</v>
      </c>
      <c r="F1433" s="4">
        <v>4.0936363636363602</v>
      </c>
      <c r="G1433" s="4">
        <v>4</v>
      </c>
      <c r="H1433" s="4">
        <v>0.590369683873049</v>
      </c>
      <c r="I1433" s="4">
        <v>5.4</v>
      </c>
      <c r="J1433" s="4">
        <v>2.9</v>
      </c>
      <c r="K1433" s="4">
        <v>3.8</v>
      </c>
      <c r="L1433" s="4">
        <v>4.4000000000000004</v>
      </c>
      <c r="M1433" s="4">
        <v>33</v>
      </c>
    </row>
    <row r="1434" spans="1:13" x14ac:dyDescent="0.2">
      <c r="A1434" s="3">
        <v>38169</v>
      </c>
      <c r="B1434" t="s">
        <v>10067</v>
      </c>
      <c r="C1434" t="s">
        <v>3597</v>
      </c>
      <c r="D1434" t="s">
        <v>10068</v>
      </c>
      <c r="E1434" t="s">
        <v>3596</v>
      </c>
      <c r="F1434" s="4">
        <v>4.1399999999999997</v>
      </c>
      <c r="G1434" s="4">
        <v>4.1399999999999997</v>
      </c>
      <c r="H1434" s="4"/>
      <c r="I1434" s="4">
        <v>4.1399999999999997</v>
      </c>
      <c r="J1434" s="4">
        <v>4.1399999999999997</v>
      </c>
      <c r="K1434" s="4">
        <v>4.1399999999999997</v>
      </c>
      <c r="L1434" s="4">
        <v>4.1399999999999997</v>
      </c>
      <c r="M1434" s="4">
        <v>1</v>
      </c>
    </row>
    <row r="1435" spans="1:13" x14ac:dyDescent="0.2">
      <c r="A1435" s="3">
        <v>38200</v>
      </c>
      <c r="B1435" t="s">
        <v>8628</v>
      </c>
      <c r="C1435" t="s">
        <v>3918</v>
      </c>
      <c r="D1435" t="s">
        <v>8629</v>
      </c>
      <c r="E1435" t="s">
        <v>3917</v>
      </c>
      <c r="F1435" s="4">
        <v>7.5591176470588204</v>
      </c>
      <c r="G1435" s="4">
        <v>7.5</v>
      </c>
      <c r="H1435" s="4">
        <v>0.46835215737253499</v>
      </c>
      <c r="I1435" s="4">
        <v>9</v>
      </c>
      <c r="J1435" s="4">
        <v>6.65</v>
      </c>
      <c r="K1435" s="4">
        <v>7.3025000000000002</v>
      </c>
      <c r="L1435" s="4">
        <v>7.7024999999999997</v>
      </c>
      <c r="M1435" s="4">
        <v>34</v>
      </c>
    </row>
    <row r="1436" spans="1:13" x14ac:dyDescent="0.2">
      <c r="A1436" s="3">
        <v>38200</v>
      </c>
      <c r="B1436" t="s">
        <v>8732</v>
      </c>
      <c r="C1436" t="s">
        <v>3921</v>
      </c>
      <c r="D1436" t="s">
        <v>8733</v>
      </c>
      <c r="E1436" t="s">
        <v>3920</v>
      </c>
      <c r="F1436" s="4">
        <v>7.8864705882352899</v>
      </c>
      <c r="G1436" s="4">
        <v>7.8650000000000002</v>
      </c>
      <c r="H1436" s="4">
        <v>0.81164958237116103</v>
      </c>
      <c r="I1436" s="4">
        <v>10</v>
      </c>
      <c r="J1436" s="4">
        <v>6</v>
      </c>
      <c r="K1436" s="4">
        <v>7.44</v>
      </c>
      <c r="L1436" s="4">
        <v>8.2675000000000001</v>
      </c>
      <c r="M1436" s="4">
        <v>34</v>
      </c>
    </row>
    <row r="1437" spans="1:13" x14ac:dyDescent="0.2">
      <c r="A1437" s="3">
        <v>38200</v>
      </c>
      <c r="B1437" t="s">
        <v>8820</v>
      </c>
      <c r="C1437" t="s">
        <v>3081</v>
      </c>
      <c r="D1437" t="s">
        <v>8821</v>
      </c>
      <c r="E1437" t="s">
        <v>3080</v>
      </c>
      <c r="F1437" s="4">
        <v>4.0469696969697004</v>
      </c>
      <c r="G1437" s="4">
        <v>4</v>
      </c>
      <c r="H1437" s="4">
        <v>0.35439636045398398</v>
      </c>
      <c r="I1437" s="4">
        <v>5.4</v>
      </c>
      <c r="J1437" s="4">
        <v>3.4</v>
      </c>
      <c r="K1437" s="4">
        <v>3.9</v>
      </c>
      <c r="L1437" s="4">
        <v>4.1500000000000004</v>
      </c>
      <c r="M1437" s="4">
        <v>33</v>
      </c>
    </row>
    <row r="1438" spans="1:13" x14ac:dyDescent="0.2">
      <c r="A1438" s="3">
        <v>38200</v>
      </c>
      <c r="B1438" t="s">
        <v>8568</v>
      </c>
      <c r="C1438" t="s">
        <v>3072</v>
      </c>
      <c r="D1438" t="s">
        <v>8569</v>
      </c>
      <c r="E1438" t="s">
        <v>3071</v>
      </c>
      <c r="F1438" s="4">
        <v>4.3328571428571401</v>
      </c>
      <c r="G1438" s="4">
        <v>4.3</v>
      </c>
      <c r="H1438" s="4">
        <v>0.24609385379149501</v>
      </c>
      <c r="I1438" s="4">
        <v>5</v>
      </c>
      <c r="J1438" s="4">
        <v>3.86</v>
      </c>
      <c r="K1438" s="4">
        <v>4.1849999999999996</v>
      </c>
      <c r="L1438" s="4">
        <v>4.5</v>
      </c>
      <c r="M1438" s="4">
        <v>35</v>
      </c>
    </row>
    <row r="1439" spans="1:13" x14ac:dyDescent="0.2">
      <c r="A1439" s="3">
        <v>38200</v>
      </c>
      <c r="B1439" t="s">
        <v>8692</v>
      </c>
      <c r="C1439" t="s">
        <v>3075</v>
      </c>
      <c r="D1439" t="s">
        <v>8693</v>
      </c>
      <c r="E1439" t="s">
        <v>3074</v>
      </c>
      <c r="F1439" s="4">
        <v>3.9108571428571399</v>
      </c>
      <c r="G1439" s="4">
        <v>3.9</v>
      </c>
      <c r="H1439" s="4">
        <v>0.25108437096828201</v>
      </c>
      <c r="I1439" s="4">
        <v>4.5</v>
      </c>
      <c r="J1439" s="4">
        <v>3.3</v>
      </c>
      <c r="K1439" s="4">
        <v>3.76</v>
      </c>
      <c r="L1439" s="4">
        <v>4</v>
      </c>
      <c r="M1439" s="4">
        <v>35</v>
      </c>
    </row>
    <row r="1440" spans="1:13" x14ac:dyDescent="0.2">
      <c r="A1440" s="3">
        <v>38200</v>
      </c>
      <c r="B1440" t="s">
        <v>8736</v>
      </c>
      <c r="C1440" t="s">
        <v>3102</v>
      </c>
      <c r="D1440" t="s">
        <v>8737</v>
      </c>
      <c r="E1440" t="s">
        <v>3101</v>
      </c>
      <c r="F1440" s="4">
        <v>3.7467647058823501</v>
      </c>
      <c r="G1440" s="4">
        <v>3.67</v>
      </c>
      <c r="H1440" s="4">
        <v>0.43687402378256801</v>
      </c>
      <c r="I1440" s="4">
        <v>5.3</v>
      </c>
      <c r="J1440" s="4">
        <v>3</v>
      </c>
      <c r="K1440" s="4">
        <v>3.5325000000000002</v>
      </c>
      <c r="L1440" s="4">
        <v>3.9824999999999999</v>
      </c>
      <c r="M1440" s="4">
        <v>34</v>
      </c>
    </row>
    <row r="1441" spans="1:13" x14ac:dyDescent="0.2">
      <c r="A1441" s="3">
        <v>38200</v>
      </c>
      <c r="B1441" t="s">
        <v>8750</v>
      </c>
      <c r="C1441" t="s">
        <v>3078</v>
      </c>
      <c r="D1441" t="s">
        <v>8751</v>
      </c>
      <c r="E1441" t="s">
        <v>3077</v>
      </c>
      <c r="F1441" s="4">
        <v>3.7990624999999998</v>
      </c>
      <c r="G1441" s="4">
        <v>3.7250000000000001</v>
      </c>
      <c r="H1441" s="4">
        <v>0.52342149409808403</v>
      </c>
      <c r="I1441" s="4">
        <v>5.73</v>
      </c>
      <c r="J1441" s="4">
        <v>2.84</v>
      </c>
      <c r="K1441" s="4">
        <v>3.5225</v>
      </c>
      <c r="L1441" s="4">
        <v>4.0075000000000003</v>
      </c>
      <c r="M1441" s="4">
        <v>32</v>
      </c>
    </row>
    <row r="1442" spans="1:13" x14ac:dyDescent="0.2">
      <c r="A1442" s="3">
        <v>38200</v>
      </c>
      <c r="B1442" t="s">
        <v>8764</v>
      </c>
      <c r="C1442" t="s">
        <v>3129</v>
      </c>
      <c r="D1442" t="s">
        <v>8765</v>
      </c>
      <c r="E1442" t="s">
        <v>3128</v>
      </c>
      <c r="F1442" s="4">
        <v>0.50012364609169102</v>
      </c>
      <c r="G1442" s="4">
        <v>0.495</v>
      </c>
      <c r="H1442" s="4">
        <v>8.0901047009883195E-2</v>
      </c>
      <c r="I1442" s="4">
        <v>0.63</v>
      </c>
      <c r="J1442" s="4">
        <v>0.3</v>
      </c>
      <c r="K1442" s="4">
        <v>0.47</v>
      </c>
      <c r="L1442" s="4">
        <v>0.5675</v>
      </c>
      <c r="M1442" s="4">
        <v>34</v>
      </c>
    </row>
    <row r="1443" spans="1:13" x14ac:dyDescent="0.2">
      <c r="A1443" s="3">
        <v>38200</v>
      </c>
      <c r="B1443" t="s">
        <v>8776</v>
      </c>
      <c r="C1443" t="s">
        <v>3132</v>
      </c>
      <c r="D1443" t="s">
        <v>8777</v>
      </c>
      <c r="E1443" t="s">
        <v>3131</v>
      </c>
      <c r="F1443" s="4">
        <v>0.385297168546752</v>
      </c>
      <c r="G1443" s="4">
        <v>0.38</v>
      </c>
      <c r="H1443" s="4">
        <v>0.114418822387924</v>
      </c>
      <c r="I1443" s="4">
        <v>0.6</v>
      </c>
      <c r="J1443" s="4">
        <v>0.08</v>
      </c>
      <c r="K1443" s="4">
        <v>0.32</v>
      </c>
      <c r="L1443" s="4">
        <v>0.45500000000000002</v>
      </c>
      <c r="M1443" s="4">
        <v>34</v>
      </c>
    </row>
    <row r="1444" spans="1:13" x14ac:dyDescent="0.2">
      <c r="A1444" s="3">
        <v>38200</v>
      </c>
      <c r="B1444" t="s">
        <v>8778</v>
      </c>
      <c r="C1444" t="s">
        <v>3135</v>
      </c>
      <c r="D1444" t="s">
        <v>8779</v>
      </c>
      <c r="E1444" t="s">
        <v>3134</v>
      </c>
      <c r="F1444" s="4">
        <v>0.31838634328485499</v>
      </c>
      <c r="G1444" s="4">
        <v>0.315</v>
      </c>
      <c r="H1444" s="4">
        <v>6.0693731728567103E-2</v>
      </c>
      <c r="I1444" s="4">
        <v>0.48</v>
      </c>
      <c r="J1444" s="4">
        <v>0.2</v>
      </c>
      <c r="K1444" s="4">
        <v>0.28000000000000003</v>
      </c>
      <c r="L1444" s="4">
        <v>0.35749999999999998</v>
      </c>
      <c r="M1444" s="4">
        <v>34</v>
      </c>
    </row>
    <row r="1445" spans="1:13" x14ac:dyDescent="0.2">
      <c r="A1445" s="3">
        <v>38200</v>
      </c>
      <c r="B1445" t="s">
        <v>8780</v>
      </c>
      <c r="C1445" t="s">
        <v>3138</v>
      </c>
      <c r="D1445" t="s">
        <v>8781</v>
      </c>
      <c r="E1445" t="s">
        <v>3137</v>
      </c>
      <c r="F1445" s="4">
        <v>0.20375223068110099</v>
      </c>
      <c r="G1445" s="4">
        <v>0.2</v>
      </c>
      <c r="H1445" s="4">
        <v>6.2737395922654995E-2</v>
      </c>
      <c r="I1445" s="4">
        <v>0.35</v>
      </c>
      <c r="J1445" s="4">
        <v>0.06</v>
      </c>
      <c r="K1445" s="4">
        <v>0.17249999999999999</v>
      </c>
      <c r="L1445" s="4">
        <v>0.23674999999999999</v>
      </c>
      <c r="M1445" s="4">
        <v>34</v>
      </c>
    </row>
    <row r="1446" spans="1:13" x14ac:dyDescent="0.2">
      <c r="A1446" s="3">
        <v>38200</v>
      </c>
      <c r="B1446" t="s">
        <v>8792</v>
      </c>
      <c r="C1446" t="s">
        <v>3141</v>
      </c>
      <c r="D1446" t="s">
        <v>8793</v>
      </c>
      <c r="E1446" t="s">
        <v>3140</v>
      </c>
      <c r="F1446" s="4">
        <v>-3.2877380468785598E-2</v>
      </c>
      <c r="G1446" s="4">
        <v>-2.8000000000000001E-2</v>
      </c>
      <c r="H1446" s="4">
        <v>0.15647229817654701</v>
      </c>
      <c r="I1446" s="4">
        <v>0.27</v>
      </c>
      <c r="J1446" s="4">
        <v>-0.36</v>
      </c>
      <c r="K1446" s="4">
        <v>-0.17749999999999999</v>
      </c>
      <c r="L1446" s="4">
        <v>7.7499999999999999E-2</v>
      </c>
      <c r="M1446" s="4">
        <v>34</v>
      </c>
    </row>
    <row r="1447" spans="1:13" x14ac:dyDescent="0.2">
      <c r="A1447" s="3">
        <v>38200</v>
      </c>
      <c r="B1447" t="s">
        <v>8802</v>
      </c>
      <c r="C1447" t="s">
        <v>3144</v>
      </c>
      <c r="D1447" t="s">
        <v>8803</v>
      </c>
      <c r="E1447" t="s">
        <v>3143</v>
      </c>
      <c r="F1447" s="4">
        <v>0.19246005957929599</v>
      </c>
      <c r="G1447" s="4">
        <v>0.185</v>
      </c>
      <c r="H1447" s="4">
        <v>7.5826813394328105E-2</v>
      </c>
      <c r="I1447" s="4">
        <v>0.47399999999999998</v>
      </c>
      <c r="J1447" s="4">
        <v>0.02</v>
      </c>
      <c r="K1447" s="4">
        <v>0.15</v>
      </c>
      <c r="L1447" s="4">
        <v>0.23749999999999999</v>
      </c>
      <c r="M1447" s="4">
        <v>34</v>
      </c>
    </row>
    <row r="1448" spans="1:13" x14ac:dyDescent="0.2">
      <c r="A1448" s="3">
        <v>38200</v>
      </c>
      <c r="B1448" t="s">
        <v>8812</v>
      </c>
      <c r="C1448" t="s">
        <v>3147</v>
      </c>
      <c r="D1448" t="s">
        <v>8813</v>
      </c>
      <c r="E1448" t="s">
        <v>3146</v>
      </c>
      <c r="F1448" s="4">
        <v>0.20763895441753399</v>
      </c>
      <c r="G1448" s="4">
        <v>0.2</v>
      </c>
      <c r="H1448" s="4">
        <v>7.9488663565051604E-2</v>
      </c>
      <c r="I1448" s="4">
        <v>0.4</v>
      </c>
      <c r="J1448" s="4">
        <v>-0.04</v>
      </c>
      <c r="K1448" s="4">
        <v>0.19</v>
      </c>
      <c r="L1448" s="4">
        <v>0.25</v>
      </c>
      <c r="M1448" s="4">
        <v>34</v>
      </c>
    </row>
    <row r="1449" spans="1:13" x14ac:dyDescent="0.2">
      <c r="A1449" s="3">
        <v>38200</v>
      </c>
      <c r="B1449" t="s">
        <v>8718</v>
      </c>
      <c r="C1449" t="s">
        <v>3114</v>
      </c>
      <c r="D1449" t="s">
        <v>8719</v>
      </c>
      <c r="E1449" t="s">
        <v>3113</v>
      </c>
      <c r="F1449" s="4">
        <v>0.47609261564507299</v>
      </c>
      <c r="G1449" s="4">
        <v>0.50324154757754902</v>
      </c>
      <c r="H1449" s="4">
        <v>9.0126349495713701E-2</v>
      </c>
      <c r="I1449" s="4">
        <v>0.57999999999999996</v>
      </c>
      <c r="J1449" s="4">
        <v>0.23</v>
      </c>
      <c r="K1449" s="4">
        <v>0.48499999999999999</v>
      </c>
      <c r="L1449" s="4">
        <v>0.52900000000000003</v>
      </c>
      <c r="M1449" s="4">
        <v>35</v>
      </c>
    </row>
    <row r="1450" spans="1:13" x14ac:dyDescent="0.2">
      <c r="A1450" s="3">
        <v>38200</v>
      </c>
      <c r="B1450" t="s">
        <v>8822</v>
      </c>
      <c r="C1450" t="s">
        <v>3150</v>
      </c>
      <c r="D1450" t="s">
        <v>8823</v>
      </c>
      <c r="E1450" t="s">
        <v>3149</v>
      </c>
      <c r="F1450" s="4">
        <v>0.44659008960407998</v>
      </c>
      <c r="G1450" s="4">
        <v>0.28999999999999998</v>
      </c>
      <c r="H1450" s="4">
        <v>0.73897060511021395</v>
      </c>
      <c r="I1450" s="4">
        <v>3.83</v>
      </c>
      <c r="J1450" s="4">
        <v>0.21</v>
      </c>
      <c r="K1450" s="4">
        <v>0.26078603044691701</v>
      </c>
      <c r="L1450" s="4">
        <v>0.315</v>
      </c>
      <c r="M1450" s="4">
        <v>23</v>
      </c>
    </row>
    <row r="1451" spans="1:13" x14ac:dyDescent="0.2">
      <c r="A1451" s="3">
        <v>38200</v>
      </c>
      <c r="B1451" t="s">
        <v>8726</v>
      </c>
      <c r="C1451" t="s">
        <v>3117</v>
      </c>
      <c r="D1451" t="s">
        <v>8727</v>
      </c>
      <c r="E1451" t="s">
        <v>3116</v>
      </c>
      <c r="F1451" s="4">
        <v>0.53213699872176901</v>
      </c>
      <c r="G1451" s="4">
        <v>0.54</v>
      </c>
      <c r="H1451" s="4">
        <v>7.3097336696757401E-2</v>
      </c>
      <c r="I1451" s="4">
        <v>0.65</v>
      </c>
      <c r="J1451" s="4">
        <v>0.37</v>
      </c>
      <c r="K1451" s="4">
        <v>0.48799999999999999</v>
      </c>
      <c r="L1451" s="4">
        <v>0.6</v>
      </c>
      <c r="M1451" s="4">
        <v>35</v>
      </c>
    </row>
    <row r="1452" spans="1:13" x14ac:dyDescent="0.2">
      <c r="A1452" s="3">
        <v>38200</v>
      </c>
      <c r="B1452" t="s">
        <v>8752</v>
      </c>
      <c r="C1452" t="s">
        <v>3120</v>
      </c>
      <c r="D1452" t="s">
        <v>8753</v>
      </c>
      <c r="E1452" t="s">
        <v>3119</v>
      </c>
      <c r="F1452" s="4">
        <v>0.33464188787860699</v>
      </c>
      <c r="G1452" s="4">
        <v>0.34</v>
      </c>
      <c r="H1452" s="4">
        <v>5.9526358774005299E-2</v>
      </c>
      <c r="I1452" s="4">
        <v>0.44</v>
      </c>
      <c r="J1452" s="4">
        <v>0.21</v>
      </c>
      <c r="K1452" s="4">
        <v>0.299733037875621</v>
      </c>
      <c r="L1452" s="4">
        <v>0.3745</v>
      </c>
      <c r="M1452" s="4">
        <v>35</v>
      </c>
    </row>
    <row r="1453" spans="1:13" x14ac:dyDescent="0.2">
      <c r="A1453" s="3">
        <v>38200</v>
      </c>
      <c r="B1453" t="s">
        <v>8754</v>
      </c>
      <c r="C1453" t="s">
        <v>3123</v>
      </c>
      <c r="D1453" t="s">
        <v>8755</v>
      </c>
      <c r="E1453" t="s">
        <v>3122</v>
      </c>
      <c r="F1453" s="4">
        <v>0.62106912806556502</v>
      </c>
      <c r="G1453" s="4">
        <v>0.65</v>
      </c>
      <c r="H1453" s="4">
        <v>0.14951477524131801</v>
      </c>
      <c r="I1453" s="4">
        <v>0.85</v>
      </c>
      <c r="J1453" s="4">
        <v>0.3</v>
      </c>
      <c r="K1453" s="4">
        <v>0.5</v>
      </c>
      <c r="L1453" s="4">
        <v>0.72</v>
      </c>
      <c r="M1453" s="4">
        <v>35</v>
      </c>
    </row>
    <row r="1454" spans="1:13" x14ac:dyDescent="0.2">
      <c r="A1454" s="3">
        <v>38200</v>
      </c>
      <c r="B1454" t="s">
        <v>8766</v>
      </c>
      <c r="C1454" t="s">
        <v>3126</v>
      </c>
      <c r="D1454" t="s">
        <v>8767</v>
      </c>
      <c r="E1454" t="s">
        <v>3125</v>
      </c>
      <c r="F1454" s="4">
        <v>0.41</v>
      </c>
      <c r="G1454" s="4">
        <v>0.41</v>
      </c>
      <c r="H1454" s="4"/>
      <c r="I1454" s="4">
        <v>0.41</v>
      </c>
      <c r="J1454" s="4">
        <v>0.41</v>
      </c>
      <c r="K1454" s="4">
        <v>0.41</v>
      </c>
      <c r="L1454" s="4">
        <v>0.41</v>
      </c>
      <c r="M1454" s="4">
        <v>1</v>
      </c>
    </row>
    <row r="1455" spans="1:13" x14ac:dyDescent="0.2">
      <c r="A1455" s="3">
        <v>38200</v>
      </c>
      <c r="B1455" t="s">
        <v>8824</v>
      </c>
      <c r="C1455" t="s">
        <v>3096</v>
      </c>
      <c r="D1455" t="s">
        <v>8825</v>
      </c>
      <c r="E1455" t="s">
        <v>3095</v>
      </c>
      <c r="F1455" s="4">
        <v>3.5274999999999999</v>
      </c>
      <c r="G1455" s="4">
        <v>3.6</v>
      </c>
      <c r="H1455" s="4">
        <v>0.31483950362601898</v>
      </c>
      <c r="I1455" s="4">
        <v>4.12</v>
      </c>
      <c r="J1455" s="4">
        <v>3</v>
      </c>
      <c r="K1455" s="4">
        <v>3.2725</v>
      </c>
      <c r="L1455" s="4">
        <v>3.7075</v>
      </c>
      <c r="M1455" s="4">
        <v>24</v>
      </c>
    </row>
    <row r="1456" spans="1:13" x14ac:dyDescent="0.2">
      <c r="A1456" s="3">
        <v>38200</v>
      </c>
      <c r="B1456" t="s">
        <v>8740</v>
      </c>
      <c r="C1456" t="s">
        <v>3087</v>
      </c>
      <c r="D1456" t="s">
        <v>8741</v>
      </c>
      <c r="E1456" t="s">
        <v>3086</v>
      </c>
      <c r="F1456" s="4">
        <v>3.7675999999999998</v>
      </c>
      <c r="G1456" s="4">
        <v>3.72</v>
      </c>
      <c r="H1456" s="4">
        <v>0.181665443420958</v>
      </c>
      <c r="I1456" s="4">
        <v>4.37</v>
      </c>
      <c r="J1456" s="4">
        <v>3.55</v>
      </c>
      <c r="K1456" s="4">
        <v>3.66</v>
      </c>
      <c r="L1456" s="4">
        <v>3.81</v>
      </c>
      <c r="M1456" s="4">
        <v>25</v>
      </c>
    </row>
    <row r="1457" spans="1:13" x14ac:dyDescent="0.2">
      <c r="A1457" s="3">
        <v>38200</v>
      </c>
      <c r="B1457" t="s">
        <v>8784</v>
      </c>
      <c r="C1457" t="s">
        <v>3090</v>
      </c>
      <c r="D1457" t="s">
        <v>8785</v>
      </c>
      <c r="E1457" t="s">
        <v>3089</v>
      </c>
      <c r="F1457" s="4">
        <v>3.5059999999999998</v>
      </c>
      <c r="G1457" s="4">
        <v>3.5</v>
      </c>
      <c r="H1457" s="4">
        <v>0.29743346594939002</v>
      </c>
      <c r="I1457" s="4">
        <v>4.16</v>
      </c>
      <c r="J1457" s="4">
        <v>2.92</v>
      </c>
      <c r="K1457" s="4">
        <v>3.4</v>
      </c>
      <c r="L1457" s="4">
        <v>3.6</v>
      </c>
      <c r="M1457" s="4">
        <v>25</v>
      </c>
    </row>
    <row r="1458" spans="1:13" x14ac:dyDescent="0.2">
      <c r="A1458" s="3">
        <v>38200</v>
      </c>
      <c r="B1458" t="s">
        <v>8826</v>
      </c>
      <c r="C1458" t="s">
        <v>3153</v>
      </c>
      <c r="D1458" t="s">
        <v>8827</v>
      </c>
      <c r="E1458" t="s">
        <v>3152</v>
      </c>
      <c r="F1458" s="4">
        <v>0.21961510878802901</v>
      </c>
      <c r="G1458" s="4">
        <v>0.21</v>
      </c>
      <c r="H1458" s="4">
        <v>3.89878882651487E-2</v>
      </c>
      <c r="I1458" s="4">
        <v>0.32</v>
      </c>
      <c r="J1458" s="4">
        <v>0.18</v>
      </c>
      <c r="K1458" s="4">
        <v>0.2</v>
      </c>
      <c r="L1458" s="4">
        <v>0.23</v>
      </c>
      <c r="M1458" s="4">
        <v>25</v>
      </c>
    </row>
    <row r="1459" spans="1:13" x14ac:dyDescent="0.2">
      <c r="A1459" s="3">
        <v>38200</v>
      </c>
      <c r="B1459" t="s">
        <v>10053</v>
      </c>
      <c r="C1459" t="s">
        <v>4324</v>
      </c>
      <c r="D1459" t="s">
        <v>10054</v>
      </c>
      <c r="E1459" t="s">
        <v>4323</v>
      </c>
      <c r="F1459" s="4">
        <v>4.3242857142857103</v>
      </c>
      <c r="G1459" s="4">
        <v>4.3</v>
      </c>
      <c r="H1459" s="4">
        <v>0.25678195962706601</v>
      </c>
      <c r="I1459" s="4">
        <v>4.8</v>
      </c>
      <c r="J1459" s="4">
        <v>3.7</v>
      </c>
      <c r="K1459" s="4">
        <v>4.2</v>
      </c>
      <c r="L1459" s="4">
        <v>4.5</v>
      </c>
      <c r="M1459" s="4">
        <v>35</v>
      </c>
    </row>
    <row r="1460" spans="1:13" x14ac:dyDescent="0.2">
      <c r="A1460" s="3">
        <v>38200</v>
      </c>
      <c r="B1460" t="s">
        <v>10061</v>
      </c>
      <c r="C1460" t="s">
        <v>4327</v>
      </c>
      <c r="D1460" t="s">
        <v>10062</v>
      </c>
      <c r="E1460" t="s">
        <v>4326</v>
      </c>
      <c r="F1460" s="4">
        <v>3.6371428571428601</v>
      </c>
      <c r="G1460" s="4">
        <v>3.6</v>
      </c>
      <c r="H1460" s="4">
        <v>0.36789201923271703</v>
      </c>
      <c r="I1460" s="4">
        <v>4.8</v>
      </c>
      <c r="J1460" s="4">
        <v>2.7</v>
      </c>
      <c r="K1460" s="4">
        <v>3.5</v>
      </c>
      <c r="L1460" s="4">
        <v>3.8</v>
      </c>
      <c r="M1460" s="4">
        <v>35</v>
      </c>
    </row>
    <row r="1461" spans="1:13" x14ac:dyDescent="0.2">
      <c r="A1461" s="3">
        <v>38200</v>
      </c>
      <c r="B1461" t="s">
        <v>8808</v>
      </c>
      <c r="C1461" t="s">
        <v>3939</v>
      </c>
      <c r="D1461" t="s">
        <v>8809</v>
      </c>
      <c r="E1461" t="s">
        <v>3947</v>
      </c>
      <c r="F1461" s="4">
        <v>11.464639999999999</v>
      </c>
      <c r="G1461" s="4">
        <v>11.45</v>
      </c>
      <c r="H1461" s="4">
        <v>9.5984530616381306E-2</v>
      </c>
      <c r="I1461" s="4">
        <v>11.65</v>
      </c>
      <c r="J1461" s="4">
        <v>11.2</v>
      </c>
      <c r="K1461" s="4">
        <v>11.4</v>
      </c>
      <c r="L1461" s="4">
        <v>11.52</v>
      </c>
      <c r="M1461" s="4">
        <v>35</v>
      </c>
    </row>
    <row r="1462" spans="1:13" x14ac:dyDescent="0.2">
      <c r="A1462" s="3">
        <v>38200</v>
      </c>
      <c r="B1462" t="s">
        <v>8818</v>
      </c>
      <c r="C1462" t="s">
        <v>3942</v>
      </c>
      <c r="D1462" t="s">
        <v>8819</v>
      </c>
      <c r="E1462" t="s">
        <v>3949</v>
      </c>
      <c r="F1462" s="4">
        <v>11.5214657142857</v>
      </c>
      <c r="G1462" s="4">
        <v>11.5</v>
      </c>
      <c r="H1462" s="4">
        <v>0.148335043939402</v>
      </c>
      <c r="I1462" s="4">
        <v>11.82</v>
      </c>
      <c r="J1462" s="4">
        <v>11</v>
      </c>
      <c r="K1462" s="4">
        <v>11.441649999999999</v>
      </c>
      <c r="L1462" s="4">
        <v>11.625</v>
      </c>
      <c r="M1462" s="4">
        <v>35</v>
      </c>
    </row>
    <row r="1463" spans="1:13" x14ac:dyDescent="0.2">
      <c r="A1463" s="3">
        <v>38200</v>
      </c>
      <c r="B1463" t="s">
        <v>8828</v>
      </c>
      <c r="C1463" t="s">
        <v>3952</v>
      </c>
      <c r="D1463" t="s">
        <v>8829</v>
      </c>
      <c r="E1463" t="s">
        <v>3951</v>
      </c>
      <c r="F1463" s="4">
        <v>11.550988571428601</v>
      </c>
      <c r="G1463" s="4">
        <v>11.54</v>
      </c>
      <c r="H1463" s="4">
        <v>0.17238313649513101</v>
      </c>
      <c r="I1463" s="4">
        <v>11.92</v>
      </c>
      <c r="J1463" s="4">
        <v>11</v>
      </c>
      <c r="K1463" s="4">
        <v>11.46</v>
      </c>
      <c r="L1463" s="4">
        <v>11.65</v>
      </c>
      <c r="M1463" s="4">
        <v>35</v>
      </c>
    </row>
    <row r="1464" spans="1:13" x14ac:dyDescent="0.2">
      <c r="A1464" s="3">
        <v>38200</v>
      </c>
      <c r="B1464" t="s">
        <v>8638</v>
      </c>
      <c r="C1464" t="s">
        <v>3936</v>
      </c>
      <c r="D1464" t="s">
        <v>8639</v>
      </c>
      <c r="E1464" t="s">
        <v>3935</v>
      </c>
      <c r="F1464" s="4">
        <v>11.5649714285714</v>
      </c>
      <c r="G1464" s="4">
        <v>11.58</v>
      </c>
      <c r="H1464" s="4">
        <v>0.180262143380507</v>
      </c>
      <c r="I1464" s="4">
        <v>11.94</v>
      </c>
      <c r="J1464" s="4">
        <v>11</v>
      </c>
      <c r="K1464" s="4">
        <v>11.5</v>
      </c>
      <c r="L1464" s="4">
        <v>11.641999999999999</v>
      </c>
      <c r="M1464" s="4">
        <v>35</v>
      </c>
    </row>
    <row r="1465" spans="1:13" x14ac:dyDescent="0.2">
      <c r="A1465" s="3">
        <v>38200</v>
      </c>
      <c r="B1465" t="s">
        <v>8746</v>
      </c>
      <c r="C1465" t="s">
        <v>3939</v>
      </c>
      <c r="D1465" t="s">
        <v>8747</v>
      </c>
      <c r="E1465" t="s">
        <v>3938</v>
      </c>
      <c r="F1465" s="4">
        <v>11.905542857142899</v>
      </c>
      <c r="G1465" s="4">
        <v>11.93</v>
      </c>
      <c r="H1465" s="4">
        <v>0.27358194200567498</v>
      </c>
      <c r="I1465" s="4">
        <v>12.36</v>
      </c>
      <c r="J1465" s="4">
        <v>11.1</v>
      </c>
      <c r="K1465" s="4">
        <v>11.83</v>
      </c>
      <c r="L1465" s="4">
        <v>12.02</v>
      </c>
      <c r="M1465" s="4">
        <v>35</v>
      </c>
    </row>
    <row r="1466" spans="1:13" x14ac:dyDescent="0.2">
      <c r="A1466" s="3">
        <v>38200</v>
      </c>
      <c r="B1466" t="s">
        <v>10047</v>
      </c>
      <c r="C1466" t="s">
        <v>3579</v>
      </c>
      <c r="D1466" t="s">
        <v>10048</v>
      </c>
      <c r="E1466" t="s">
        <v>3578</v>
      </c>
      <c r="F1466" s="4">
        <v>4.09</v>
      </c>
      <c r="G1466" s="4">
        <v>4.09</v>
      </c>
      <c r="H1466" s="4"/>
      <c r="I1466" s="4">
        <v>4.09</v>
      </c>
      <c r="J1466" s="4">
        <v>4.09</v>
      </c>
      <c r="K1466" s="4">
        <v>4.09</v>
      </c>
      <c r="L1466" s="4">
        <v>4.09</v>
      </c>
      <c r="M1466" s="4">
        <v>1</v>
      </c>
    </row>
    <row r="1467" spans="1:13" x14ac:dyDescent="0.2">
      <c r="A1467" s="3">
        <v>38200</v>
      </c>
      <c r="B1467" t="s">
        <v>10057</v>
      </c>
      <c r="C1467" t="s">
        <v>3582</v>
      </c>
      <c r="D1467" t="s">
        <v>10058</v>
      </c>
      <c r="E1467" t="s">
        <v>3581</v>
      </c>
      <c r="F1467" s="4">
        <v>3.782</v>
      </c>
      <c r="G1467" s="4">
        <v>3.8</v>
      </c>
      <c r="H1467" s="4">
        <v>0.43064110893629598</v>
      </c>
      <c r="I1467" s="4">
        <v>4.66</v>
      </c>
      <c r="J1467" s="4">
        <v>2.5</v>
      </c>
      <c r="K1467" s="4">
        <v>3.55</v>
      </c>
      <c r="L1467" s="4">
        <v>4</v>
      </c>
      <c r="M1467" s="4">
        <v>35</v>
      </c>
    </row>
    <row r="1468" spans="1:13" x14ac:dyDescent="0.2">
      <c r="A1468" s="3">
        <v>38200</v>
      </c>
      <c r="B1468" t="s">
        <v>10069</v>
      </c>
      <c r="C1468" t="s">
        <v>3585</v>
      </c>
      <c r="D1468" t="s">
        <v>10070</v>
      </c>
      <c r="E1468" t="s">
        <v>3584</v>
      </c>
      <c r="F1468" s="4">
        <v>3.8924242424242399</v>
      </c>
      <c r="G1468" s="4">
        <v>3.8</v>
      </c>
      <c r="H1468" s="4">
        <v>0.44631148248049701</v>
      </c>
      <c r="I1468" s="4">
        <v>4.8</v>
      </c>
      <c r="J1468" s="4">
        <v>3.1</v>
      </c>
      <c r="K1468" s="4">
        <v>3.5</v>
      </c>
      <c r="L1468" s="4">
        <v>4.2</v>
      </c>
      <c r="M1468" s="4">
        <v>33</v>
      </c>
    </row>
    <row r="1469" spans="1:13" x14ac:dyDescent="0.2">
      <c r="A1469" s="3">
        <v>38200</v>
      </c>
      <c r="B1469" t="s">
        <v>10065</v>
      </c>
      <c r="C1469" t="s">
        <v>3594</v>
      </c>
      <c r="D1469" t="s">
        <v>10066</v>
      </c>
      <c r="E1469" t="s">
        <v>3593</v>
      </c>
      <c r="F1469" s="4">
        <v>4.2539999999999996</v>
      </c>
      <c r="G1469" s="4">
        <v>4.3</v>
      </c>
      <c r="H1469" s="4">
        <v>0.56644505470522</v>
      </c>
      <c r="I1469" s="4">
        <v>5.45</v>
      </c>
      <c r="J1469" s="4">
        <v>2.9</v>
      </c>
      <c r="K1469" s="4">
        <v>3.8149999999999999</v>
      </c>
      <c r="L1469" s="4">
        <v>4.51</v>
      </c>
      <c r="M1469" s="4">
        <v>35</v>
      </c>
    </row>
    <row r="1470" spans="1:13" x14ac:dyDescent="0.2">
      <c r="A1470" s="3">
        <v>38200</v>
      </c>
      <c r="B1470" t="s">
        <v>10067</v>
      </c>
      <c r="C1470" t="s">
        <v>3597</v>
      </c>
      <c r="D1470" t="s">
        <v>10068</v>
      </c>
      <c r="E1470" t="s">
        <v>3596</v>
      </c>
      <c r="F1470" s="4">
        <v>4.1122857142857097</v>
      </c>
      <c r="G1470" s="4">
        <v>4.13</v>
      </c>
      <c r="H1470" s="4">
        <v>0.48041088856180097</v>
      </c>
      <c r="I1470" s="4">
        <v>5</v>
      </c>
      <c r="J1470" s="4">
        <v>2.8</v>
      </c>
      <c r="K1470" s="4">
        <v>3.9</v>
      </c>
      <c r="L1470" s="4">
        <v>4.4000000000000004</v>
      </c>
      <c r="M1470" s="4">
        <v>35</v>
      </c>
    </row>
    <row r="1471" spans="1:13" x14ac:dyDescent="0.2">
      <c r="A1471" s="3">
        <v>38231</v>
      </c>
      <c r="B1471" t="s">
        <v>8628</v>
      </c>
      <c r="C1471" t="s">
        <v>3918</v>
      </c>
      <c r="D1471" t="s">
        <v>8629</v>
      </c>
      <c r="E1471" t="s">
        <v>3917</v>
      </c>
      <c r="F1471" s="4">
        <v>7.7661290322580596</v>
      </c>
      <c r="G1471" s="4">
        <v>7.8</v>
      </c>
      <c r="H1471" s="4">
        <v>0.38547526872122301</v>
      </c>
      <c r="I1471" s="4">
        <v>8.65</v>
      </c>
      <c r="J1471" s="4">
        <v>7</v>
      </c>
      <c r="K1471" s="4">
        <v>7.5</v>
      </c>
      <c r="L1471" s="4">
        <v>8.0350000000000001</v>
      </c>
      <c r="M1471" s="4">
        <v>31</v>
      </c>
    </row>
    <row r="1472" spans="1:13" x14ac:dyDescent="0.2">
      <c r="A1472" s="3">
        <v>38231</v>
      </c>
      <c r="B1472" t="s">
        <v>8732</v>
      </c>
      <c r="C1472" t="s">
        <v>3921</v>
      </c>
      <c r="D1472" t="s">
        <v>8733</v>
      </c>
      <c r="E1472" t="s">
        <v>3920</v>
      </c>
      <c r="F1472" s="4">
        <v>8.0216129032258099</v>
      </c>
      <c r="G1472" s="4">
        <v>8.0399999999999991</v>
      </c>
      <c r="H1472" s="4">
        <v>0.65788092526532205</v>
      </c>
      <c r="I1472" s="4">
        <v>9.1</v>
      </c>
      <c r="J1472" s="4">
        <v>6.42</v>
      </c>
      <c r="K1472" s="4">
        <v>7.7</v>
      </c>
      <c r="L1472" s="4">
        <v>8.5</v>
      </c>
      <c r="M1472" s="4">
        <v>31</v>
      </c>
    </row>
    <row r="1473" spans="1:13" x14ac:dyDescent="0.2">
      <c r="A1473" s="3">
        <v>38231</v>
      </c>
      <c r="B1473" t="s">
        <v>8830</v>
      </c>
      <c r="C1473" t="s">
        <v>3081</v>
      </c>
      <c r="D1473" t="s">
        <v>8831</v>
      </c>
      <c r="E1473" t="s">
        <v>3080</v>
      </c>
      <c r="F1473" s="4">
        <v>4.0437500000000002</v>
      </c>
      <c r="G1473" s="4">
        <v>3.98</v>
      </c>
      <c r="H1473" s="4">
        <v>0.34160673484333198</v>
      </c>
      <c r="I1473" s="4">
        <v>5.01</v>
      </c>
      <c r="J1473" s="4">
        <v>3.16</v>
      </c>
      <c r="K1473" s="4">
        <v>3.8774999999999999</v>
      </c>
      <c r="L1473" s="4">
        <v>4.21</v>
      </c>
      <c r="M1473" s="4">
        <v>32</v>
      </c>
    </row>
    <row r="1474" spans="1:13" x14ac:dyDescent="0.2">
      <c r="A1474" s="3">
        <v>38231</v>
      </c>
      <c r="B1474" t="s">
        <v>8568</v>
      </c>
      <c r="C1474" t="s">
        <v>3072</v>
      </c>
      <c r="D1474" t="s">
        <v>8569</v>
      </c>
      <c r="E1474" t="s">
        <v>3071</v>
      </c>
      <c r="F1474" s="4">
        <v>4.6448484848484801</v>
      </c>
      <c r="G1474" s="4">
        <v>4.7</v>
      </c>
      <c r="H1474" s="4">
        <v>0.264422970968404</v>
      </c>
      <c r="I1474" s="4">
        <v>5.1100000000000003</v>
      </c>
      <c r="J1474" s="4">
        <v>4</v>
      </c>
      <c r="K1474" s="4">
        <v>4.5</v>
      </c>
      <c r="L1474" s="4">
        <v>4.84</v>
      </c>
      <c r="M1474" s="4">
        <v>33</v>
      </c>
    </row>
    <row r="1475" spans="1:13" x14ac:dyDescent="0.2">
      <c r="A1475" s="3">
        <v>38231</v>
      </c>
      <c r="B1475" t="s">
        <v>8692</v>
      </c>
      <c r="C1475" t="s">
        <v>3075</v>
      </c>
      <c r="D1475" t="s">
        <v>8693</v>
      </c>
      <c r="E1475" t="s">
        <v>3074</v>
      </c>
      <c r="F1475" s="4">
        <v>4.0481818181818197</v>
      </c>
      <c r="G1475" s="4">
        <v>4</v>
      </c>
      <c r="H1475" s="4">
        <v>0.30014011879302499</v>
      </c>
      <c r="I1475" s="4">
        <v>4.75</v>
      </c>
      <c r="J1475" s="4">
        <v>3.55</v>
      </c>
      <c r="K1475" s="4">
        <v>3.84</v>
      </c>
      <c r="L1475" s="4">
        <v>4.25</v>
      </c>
      <c r="M1475" s="4">
        <v>33</v>
      </c>
    </row>
    <row r="1476" spans="1:13" x14ac:dyDescent="0.2">
      <c r="A1476" s="3">
        <v>38231</v>
      </c>
      <c r="B1476" t="s">
        <v>8736</v>
      </c>
      <c r="C1476" t="s">
        <v>3102</v>
      </c>
      <c r="D1476" t="s">
        <v>8737</v>
      </c>
      <c r="E1476" t="s">
        <v>3101</v>
      </c>
      <c r="F1476" s="4">
        <v>3.8700625</v>
      </c>
      <c r="G1476" s="4">
        <v>3.8</v>
      </c>
      <c r="H1476" s="4">
        <v>0.49530713426929801</v>
      </c>
      <c r="I1476" s="4">
        <v>5.3</v>
      </c>
      <c r="J1476" s="4">
        <v>3</v>
      </c>
      <c r="K1476" s="4">
        <v>3.6</v>
      </c>
      <c r="L1476" s="4">
        <v>4.1150000000000002</v>
      </c>
      <c r="M1476" s="4">
        <v>32</v>
      </c>
    </row>
    <row r="1477" spans="1:13" x14ac:dyDescent="0.2">
      <c r="A1477" s="3">
        <v>38231</v>
      </c>
      <c r="B1477" t="s">
        <v>8750</v>
      </c>
      <c r="C1477" t="s">
        <v>3078</v>
      </c>
      <c r="D1477" t="s">
        <v>8751</v>
      </c>
      <c r="E1477" t="s">
        <v>3077</v>
      </c>
      <c r="F1477" s="4">
        <v>3.9321874999999999</v>
      </c>
      <c r="G1477" s="4">
        <v>3.8</v>
      </c>
      <c r="H1477" s="4">
        <v>0.57954227976244999</v>
      </c>
      <c r="I1477" s="4">
        <v>5.73</v>
      </c>
      <c r="J1477" s="4">
        <v>2.84</v>
      </c>
      <c r="K1477" s="4">
        <v>3.6</v>
      </c>
      <c r="L1477" s="4">
        <v>4.22</v>
      </c>
      <c r="M1477" s="4">
        <v>32</v>
      </c>
    </row>
    <row r="1478" spans="1:13" x14ac:dyDescent="0.2">
      <c r="A1478" s="3">
        <v>38231</v>
      </c>
      <c r="B1478" t="s">
        <v>8764</v>
      </c>
      <c r="C1478" t="s">
        <v>3126</v>
      </c>
      <c r="D1478" t="s">
        <v>8765</v>
      </c>
      <c r="E1478" t="s">
        <v>3125</v>
      </c>
      <c r="F1478" s="4">
        <v>0.52906711719029997</v>
      </c>
      <c r="G1478" s="4">
        <v>0.52</v>
      </c>
      <c r="H1478" s="4">
        <v>0.13723614699174799</v>
      </c>
      <c r="I1478" s="4">
        <v>1.0661477500895999</v>
      </c>
      <c r="J1478" s="4">
        <v>0.31</v>
      </c>
      <c r="K1478" s="4">
        <v>0.47</v>
      </c>
      <c r="L1478" s="4">
        <v>0.57999999999999996</v>
      </c>
      <c r="M1478" s="4">
        <v>32</v>
      </c>
    </row>
    <row r="1479" spans="1:13" x14ac:dyDescent="0.2">
      <c r="A1479" s="3">
        <v>38231</v>
      </c>
      <c r="B1479" t="s">
        <v>8776</v>
      </c>
      <c r="C1479" t="s">
        <v>3129</v>
      </c>
      <c r="D1479" t="s">
        <v>8777</v>
      </c>
      <c r="E1479" t="s">
        <v>3128</v>
      </c>
      <c r="F1479" s="4">
        <v>0.36412445037876701</v>
      </c>
      <c r="G1479" s="4">
        <v>0.37</v>
      </c>
      <c r="H1479" s="4">
        <v>0.123683932903406</v>
      </c>
      <c r="I1479" s="4">
        <v>0.56999999999999995</v>
      </c>
      <c r="J1479" s="4">
        <v>0.1</v>
      </c>
      <c r="K1479" s="4">
        <v>0.29749999999999999</v>
      </c>
      <c r="L1479" s="4">
        <v>0.4375</v>
      </c>
      <c r="M1479" s="4">
        <v>32</v>
      </c>
    </row>
    <row r="1480" spans="1:13" x14ac:dyDescent="0.2">
      <c r="A1480" s="3">
        <v>38231</v>
      </c>
      <c r="B1480" t="s">
        <v>8778</v>
      </c>
      <c r="C1480" t="s">
        <v>3132</v>
      </c>
      <c r="D1480" t="s">
        <v>8779</v>
      </c>
      <c r="E1480" t="s">
        <v>3131</v>
      </c>
      <c r="F1480" s="4">
        <v>0.31778299939756899</v>
      </c>
      <c r="G1480" s="4">
        <v>0.32200000000000001</v>
      </c>
      <c r="H1480" s="4">
        <v>7.6242233156446598E-2</v>
      </c>
      <c r="I1480" s="4">
        <v>0.48</v>
      </c>
      <c r="J1480" s="4">
        <v>0.1</v>
      </c>
      <c r="K1480" s="4">
        <v>0.27750000000000002</v>
      </c>
      <c r="L1480" s="4">
        <v>0.36</v>
      </c>
      <c r="M1480" s="4">
        <v>32</v>
      </c>
    </row>
    <row r="1481" spans="1:13" x14ac:dyDescent="0.2">
      <c r="A1481" s="3">
        <v>38231</v>
      </c>
      <c r="B1481" t="s">
        <v>8780</v>
      </c>
      <c r="C1481" t="s">
        <v>3135</v>
      </c>
      <c r="D1481" t="s">
        <v>8781</v>
      </c>
      <c r="E1481" t="s">
        <v>3134</v>
      </c>
      <c r="F1481" s="4">
        <v>0.22159431034132701</v>
      </c>
      <c r="G1481" s="4">
        <v>0.21</v>
      </c>
      <c r="H1481" s="4">
        <v>9.7940632369741307E-2</v>
      </c>
      <c r="I1481" s="4">
        <v>0.6</v>
      </c>
      <c r="J1481" s="4">
        <v>0.05</v>
      </c>
      <c r="K1481" s="4">
        <v>0.16750000000000001</v>
      </c>
      <c r="L1481" s="4">
        <v>0.26</v>
      </c>
      <c r="M1481" s="4">
        <v>32</v>
      </c>
    </row>
    <row r="1482" spans="1:13" x14ac:dyDescent="0.2">
      <c r="A1482" s="3">
        <v>38231</v>
      </c>
      <c r="B1482" t="s">
        <v>8792</v>
      </c>
      <c r="C1482" t="s">
        <v>3138</v>
      </c>
      <c r="D1482" t="s">
        <v>8793</v>
      </c>
      <c r="E1482" t="s">
        <v>3137</v>
      </c>
      <c r="F1482" s="4">
        <v>-2.24579946479317E-2</v>
      </c>
      <c r="G1482" s="4">
        <v>-3.9E-2</v>
      </c>
      <c r="H1482" s="4">
        <v>0.15974829512833799</v>
      </c>
      <c r="I1482" s="4">
        <v>0.37</v>
      </c>
      <c r="J1482" s="4">
        <v>-0.25</v>
      </c>
      <c r="K1482" s="4">
        <v>-0.15299187155036101</v>
      </c>
      <c r="L1482" s="4">
        <v>0.1</v>
      </c>
      <c r="M1482" s="4">
        <v>32</v>
      </c>
    </row>
    <row r="1483" spans="1:13" x14ac:dyDescent="0.2">
      <c r="A1483" s="3">
        <v>38231</v>
      </c>
      <c r="B1483" t="s">
        <v>8802</v>
      </c>
      <c r="C1483" t="s">
        <v>3141</v>
      </c>
      <c r="D1483" t="s">
        <v>8803</v>
      </c>
      <c r="E1483" t="s">
        <v>3140</v>
      </c>
      <c r="F1483" s="4">
        <v>0.19798737065133801</v>
      </c>
      <c r="G1483" s="4">
        <v>0.19500000000000001</v>
      </c>
      <c r="H1483" s="4">
        <v>7.7595841380720398E-2</v>
      </c>
      <c r="I1483" s="4">
        <v>0.47199999999999998</v>
      </c>
      <c r="J1483" s="4">
        <v>0.02</v>
      </c>
      <c r="K1483" s="4">
        <v>0.15</v>
      </c>
      <c r="L1483" s="4">
        <v>0.241648965210703</v>
      </c>
      <c r="M1483" s="4">
        <v>32</v>
      </c>
    </row>
    <row r="1484" spans="1:13" x14ac:dyDescent="0.2">
      <c r="A1484" s="3">
        <v>38231</v>
      </c>
      <c r="B1484" t="s">
        <v>8812</v>
      </c>
      <c r="C1484" t="s">
        <v>3144</v>
      </c>
      <c r="D1484" t="s">
        <v>8813</v>
      </c>
      <c r="E1484" t="s">
        <v>3143</v>
      </c>
      <c r="F1484" s="4">
        <v>0.20467326738588601</v>
      </c>
      <c r="G1484" s="4">
        <v>0.21</v>
      </c>
      <c r="H1484" s="4">
        <v>6.85270823069207E-2</v>
      </c>
      <c r="I1484" s="4">
        <v>0.38200000000000001</v>
      </c>
      <c r="J1484" s="4">
        <v>-0.04</v>
      </c>
      <c r="K1484" s="4">
        <v>0.19750000000000001</v>
      </c>
      <c r="L1484" s="4">
        <v>0.24</v>
      </c>
      <c r="M1484" s="4">
        <v>32</v>
      </c>
    </row>
    <row r="1485" spans="1:13" x14ac:dyDescent="0.2">
      <c r="A1485" s="3">
        <v>38231</v>
      </c>
      <c r="B1485" t="s">
        <v>8822</v>
      </c>
      <c r="C1485" t="s">
        <v>3147</v>
      </c>
      <c r="D1485" t="s">
        <v>8823</v>
      </c>
      <c r="E1485" t="s">
        <v>3146</v>
      </c>
      <c r="F1485" s="4">
        <v>0.33986594816535198</v>
      </c>
      <c r="G1485" s="4">
        <v>0.31435517064563601</v>
      </c>
      <c r="H1485" s="4">
        <v>0.111111347019528</v>
      </c>
      <c r="I1485" s="4">
        <v>0.63</v>
      </c>
      <c r="J1485" s="4">
        <v>0.21</v>
      </c>
      <c r="K1485" s="4">
        <v>0.27500000000000002</v>
      </c>
      <c r="L1485" s="4">
        <v>0.35249999999999998</v>
      </c>
      <c r="M1485" s="4">
        <v>32</v>
      </c>
    </row>
    <row r="1486" spans="1:13" x14ac:dyDescent="0.2">
      <c r="A1486" s="3">
        <v>38231</v>
      </c>
      <c r="B1486" t="s">
        <v>8726</v>
      </c>
      <c r="C1486" t="s">
        <v>3114</v>
      </c>
      <c r="D1486" t="s">
        <v>8727</v>
      </c>
      <c r="E1486" t="s">
        <v>3113</v>
      </c>
      <c r="F1486" s="4">
        <v>0.72426003367463798</v>
      </c>
      <c r="G1486" s="4">
        <v>0.76</v>
      </c>
      <c r="H1486" s="4">
        <v>0.10273643220956501</v>
      </c>
      <c r="I1486" s="4">
        <v>0.81</v>
      </c>
      <c r="J1486" s="4">
        <v>0.44</v>
      </c>
      <c r="K1486" s="4">
        <v>0.7</v>
      </c>
      <c r="L1486" s="4">
        <v>0.78</v>
      </c>
      <c r="M1486" s="4">
        <v>33</v>
      </c>
    </row>
    <row r="1487" spans="1:13" x14ac:dyDescent="0.2">
      <c r="A1487" s="3">
        <v>38231</v>
      </c>
      <c r="B1487" t="s">
        <v>8832</v>
      </c>
      <c r="C1487" t="s">
        <v>3150</v>
      </c>
      <c r="D1487" t="s">
        <v>8833</v>
      </c>
      <c r="E1487" t="s">
        <v>3149</v>
      </c>
      <c r="F1487" s="4">
        <v>0.52007480895083602</v>
      </c>
      <c r="G1487" s="4">
        <v>0.51</v>
      </c>
      <c r="H1487" s="4">
        <v>8.8057805514398305E-2</v>
      </c>
      <c r="I1487" s="4">
        <v>0.73</v>
      </c>
      <c r="J1487" s="4">
        <v>0.3</v>
      </c>
      <c r="K1487" s="4">
        <v>0.48499999999999999</v>
      </c>
      <c r="L1487" s="4">
        <v>0.56999999999999995</v>
      </c>
      <c r="M1487" s="4">
        <v>32</v>
      </c>
    </row>
    <row r="1488" spans="1:13" x14ac:dyDescent="0.2">
      <c r="A1488" s="3">
        <v>38231</v>
      </c>
      <c r="B1488" t="s">
        <v>8752</v>
      </c>
      <c r="C1488" t="s">
        <v>3117</v>
      </c>
      <c r="D1488" t="s">
        <v>8753</v>
      </c>
      <c r="E1488" t="s">
        <v>3116</v>
      </c>
      <c r="F1488" s="4">
        <v>0.34854122883808503</v>
      </c>
      <c r="G1488" s="4">
        <v>0.35</v>
      </c>
      <c r="H1488" s="4">
        <v>8.1734409982142001E-2</v>
      </c>
      <c r="I1488" s="4">
        <v>0.6</v>
      </c>
      <c r="J1488" s="4">
        <v>0.17</v>
      </c>
      <c r="K1488" s="4">
        <v>0.3</v>
      </c>
      <c r="L1488" s="4">
        <v>0.4</v>
      </c>
      <c r="M1488" s="4">
        <v>33</v>
      </c>
    </row>
    <row r="1489" spans="1:13" x14ac:dyDescent="0.2">
      <c r="A1489" s="3">
        <v>38231</v>
      </c>
      <c r="B1489" t="s">
        <v>8754</v>
      </c>
      <c r="C1489" t="s">
        <v>3120</v>
      </c>
      <c r="D1489" t="s">
        <v>8755</v>
      </c>
      <c r="E1489" t="s">
        <v>3119</v>
      </c>
      <c r="F1489" s="4">
        <v>0.61997563319887194</v>
      </c>
      <c r="G1489" s="4">
        <v>0.65</v>
      </c>
      <c r="H1489" s="4">
        <v>0.144400197707685</v>
      </c>
      <c r="I1489" s="4">
        <v>0.85</v>
      </c>
      <c r="J1489" s="4">
        <v>0.25</v>
      </c>
      <c r="K1489" s="4">
        <v>0.58019589556277396</v>
      </c>
      <c r="L1489" s="4">
        <v>0.71</v>
      </c>
      <c r="M1489" s="4">
        <v>33</v>
      </c>
    </row>
    <row r="1490" spans="1:13" x14ac:dyDescent="0.2">
      <c r="A1490" s="3">
        <v>38231</v>
      </c>
      <c r="B1490" t="s">
        <v>8766</v>
      </c>
      <c r="C1490" t="s">
        <v>3123</v>
      </c>
      <c r="D1490" t="s">
        <v>8767</v>
      </c>
      <c r="E1490" t="s">
        <v>3122</v>
      </c>
      <c r="F1490" s="4">
        <v>0.37</v>
      </c>
      <c r="G1490" s="4">
        <v>0.37</v>
      </c>
      <c r="H1490" s="4"/>
      <c r="I1490" s="4">
        <v>0.37</v>
      </c>
      <c r="J1490" s="4">
        <v>0.37</v>
      </c>
      <c r="K1490" s="4">
        <v>0.37</v>
      </c>
      <c r="L1490" s="4">
        <v>0.37</v>
      </c>
      <c r="M1490" s="4">
        <v>1</v>
      </c>
    </row>
    <row r="1491" spans="1:13" x14ac:dyDescent="0.2">
      <c r="A1491" s="3">
        <v>38231</v>
      </c>
      <c r="B1491" t="s">
        <v>8834</v>
      </c>
      <c r="C1491" t="s">
        <v>3096</v>
      </c>
      <c r="D1491" t="s">
        <v>8835</v>
      </c>
      <c r="E1491" t="s">
        <v>3095</v>
      </c>
      <c r="F1491" s="4">
        <v>3.5787499999999999</v>
      </c>
      <c r="G1491" s="4">
        <v>3.6</v>
      </c>
      <c r="H1491" s="4">
        <v>0.30806990313464799</v>
      </c>
      <c r="I1491" s="4">
        <v>4.1399999999999997</v>
      </c>
      <c r="J1491" s="4">
        <v>2.96</v>
      </c>
      <c r="K1491" s="4">
        <v>3.43</v>
      </c>
      <c r="L1491" s="4">
        <v>3.7250000000000001</v>
      </c>
      <c r="M1491" s="4">
        <v>24</v>
      </c>
    </row>
    <row r="1492" spans="1:13" x14ac:dyDescent="0.2">
      <c r="A1492" s="3">
        <v>38231</v>
      </c>
      <c r="B1492" t="s">
        <v>8740</v>
      </c>
      <c r="C1492" t="s">
        <v>3087</v>
      </c>
      <c r="D1492" t="s">
        <v>8741</v>
      </c>
      <c r="E1492" t="s">
        <v>3086</v>
      </c>
      <c r="F1492" s="4">
        <v>3.782</v>
      </c>
      <c r="G1492" s="4">
        <v>3.79</v>
      </c>
      <c r="H1492" s="4">
        <v>9.8699881796619496E-2</v>
      </c>
      <c r="I1492" s="4">
        <v>3.96</v>
      </c>
      <c r="J1492" s="4">
        <v>3.6</v>
      </c>
      <c r="K1492" s="4">
        <v>3.7</v>
      </c>
      <c r="L1492" s="4">
        <v>3.85</v>
      </c>
      <c r="M1492" s="4">
        <v>25</v>
      </c>
    </row>
    <row r="1493" spans="1:13" x14ac:dyDescent="0.2">
      <c r="A1493" s="3">
        <v>38231</v>
      </c>
      <c r="B1493" t="s">
        <v>8784</v>
      </c>
      <c r="C1493" t="s">
        <v>3090</v>
      </c>
      <c r="D1493" t="s">
        <v>8785</v>
      </c>
      <c r="E1493" t="s">
        <v>3089</v>
      </c>
      <c r="F1493" s="4">
        <v>3.6280000000000001</v>
      </c>
      <c r="G1493" s="4">
        <v>3.65</v>
      </c>
      <c r="H1493" s="4">
        <v>0.30566866593311998</v>
      </c>
      <c r="I1493" s="4">
        <v>4.2699999999999996</v>
      </c>
      <c r="J1493" s="4">
        <v>2.95</v>
      </c>
      <c r="K1493" s="4">
        <v>3.52</v>
      </c>
      <c r="L1493" s="4">
        <v>3.8</v>
      </c>
      <c r="M1493" s="4">
        <v>25</v>
      </c>
    </row>
    <row r="1494" spans="1:13" x14ac:dyDescent="0.2">
      <c r="A1494" s="3">
        <v>38231</v>
      </c>
      <c r="B1494" t="s">
        <v>8836</v>
      </c>
      <c r="C1494" t="s">
        <v>3153</v>
      </c>
      <c r="D1494" t="s">
        <v>8837</v>
      </c>
      <c r="E1494" t="s">
        <v>3152</v>
      </c>
      <c r="F1494" s="4">
        <v>0.23217391304347801</v>
      </c>
      <c r="G1494" s="4">
        <v>0.24</v>
      </c>
      <c r="H1494" s="4">
        <v>5.0538601065210097E-2</v>
      </c>
      <c r="I1494" s="4">
        <v>0.37</v>
      </c>
      <c r="J1494" s="4">
        <v>0.12</v>
      </c>
      <c r="K1494" s="4">
        <v>0.215</v>
      </c>
      <c r="L1494" s="4">
        <v>0.25</v>
      </c>
      <c r="M1494" s="4">
        <v>23</v>
      </c>
    </row>
    <row r="1495" spans="1:13" x14ac:dyDescent="0.2">
      <c r="A1495" s="3">
        <v>38231</v>
      </c>
      <c r="B1495" t="s">
        <v>10053</v>
      </c>
      <c r="C1495" t="s">
        <v>4324</v>
      </c>
      <c r="D1495" t="s">
        <v>10054</v>
      </c>
      <c r="E1495" t="s">
        <v>4323</v>
      </c>
      <c r="F1495" s="4">
        <v>4.2843749999999998</v>
      </c>
      <c r="G1495" s="4">
        <v>4.3</v>
      </c>
      <c r="H1495" s="4">
        <v>0.20017633355651501</v>
      </c>
      <c r="I1495" s="4">
        <v>4.5999999999999996</v>
      </c>
      <c r="J1495" s="4">
        <v>3.7</v>
      </c>
      <c r="K1495" s="4">
        <v>4.2</v>
      </c>
      <c r="L1495" s="4">
        <v>4.4000000000000004</v>
      </c>
      <c r="M1495" s="4">
        <v>32</v>
      </c>
    </row>
    <row r="1496" spans="1:13" x14ac:dyDescent="0.2">
      <c r="A1496" s="3">
        <v>38231</v>
      </c>
      <c r="B1496" t="s">
        <v>10061</v>
      </c>
      <c r="C1496" t="s">
        <v>4327</v>
      </c>
      <c r="D1496" t="s">
        <v>10062</v>
      </c>
      <c r="E1496" t="s">
        <v>4326</v>
      </c>
      <c r="F1496" s="4">
        <v>3.5978124999999999</v>
      </c>
      <c r="G1496" s="4">
        <v>3.5</v>
      </c>
      <c r="H1496" s="4">
        <v>0.37651829733202402</v>
      </c>
      <c r="I1496" s="4">
        <v>4.8</v>
      </c>
      <c r="J1496" s="4">
        <v>3</v>
      </c>
      <c r="K1496" s="4">
        <v>3.4</v>
      </c>
      <c r="L1496" s="4">
        <v>3.8</v>
      </c>
      <c r="M1496" s="4">
        <v>32</v>
      </c>
    </row>
    <row r="1497" spans="1:13" x14ac:dyDescent="0.2">
      <c r="A1497" s="3">
        <v>38231</v>
      </c>
      <c r="B1497" t="s">
        <v>8818</v>
      </c>
      <c r="C1497" t="s">
        <v>3939</v>
      </c>
      <c r="D1497" t="s">
        <v>8819</v>
      </c>
      <c r="E1497" t="s">
        <v>3947</v>
      </c>
      <c r="F1497" s="4">
        <v>11.532151515151501</v>
      </c>
      <c r="G1497" s="4">
        <v>11.515000000000001</v>
      </c>
      <c r="H1497" s="4">
        <v>0.115892561024242</v>
      </c>
      <c r="I1497" s="4">
        <v>11.82</v>
      </c>
      <c r="J1497" s="4">
        <v>11.2</v>
      </c>
      <c r="K1497" s="4">
        <v>11.46</v>
      </c>
      <c r="L1497" s="4">
        <v>11.6</v>
      </c>
      <c r="M1497" s="4">
        <v>33</v>
      </c>
    </row>
    <row r="1498" spans="1:13" x14ac:dyDescent="0.2">
      <c r="A1498" s="3">
        <v>38231</v>
      </c>
      <c r="B1498" t="s">
        <v>8828</v>
      </c>
      <c r="C1498" t="s">
        <v>3942</v>
      </c>
      <c r="D1498" t="s">
        <v>8829</v>
      </c>
      <c r="E1498" t="s">
        <v>3949</v>
      </c>
      <c r="F1498" s="4">
        <v>11.563136363636399</v>
      </c>
      <c r="G1498" s="4">
        <v>11.558</v>
      </c>
      <c r="H1498" s="4">
        <v>0.15552910060938299</v>
      </c>
      <c r="I1498" s="4">
        <v>11.83</v>
      </c>
      <c r="J1498" s="4">
        <v>11</v>
      </c>
      <c r="K1498" s="4">
        <v>11.5</v>
      </c>
      <c r="L1498" s="4">
        <v>11.65</v>
      </c>
      <c r="M1498" s="4">
        <v>33</v>
      </c>
    </row>
    <row r="1499" spans="1:13" x14ac:dyDescent="0.2">
      <c r="A1499" s="3">
        <v>38231</v>
      </c>
      <c r="B1499" t="s">
        <v>8838</v>
      </c>
      <c r="C1499" t="s">
        <v>3952</v>
      </c>
      <c r="D1499" t="s">
        <v>8839</v>
      </c>
      <c r="E1499" t="s">
        <v>3951</v>
      </c>
      <c r="F1499" s="4">
        <v>11.583454545454501</v>
      </c>
      <c r="G1499" s="4">
        <v>11.6</v>
      </c>
      <c r="H1499" s="4">
        <v>0.17990641506577301</v>
      </c>
      <c r="I1499" s="4">
        <v>11.96</v>
      </c>
      <c r="J1499" s="4">
        <v>11</v>
      </c>
      <c r="K1499" s="4">
        <v>11.51</v>
      </c>
      <c r="L1499" s="4">
        <v>11.7</v>
      </c>
      <c r="M1499" s="4">
        <v>33</v>
      </c>
    </row>
    <row r="1500" spans="1:13" x14ac:dyDescent="0.2">
      <c r="A1500" s="3">
        <v>38231</v>
      </c>
      <c r="B1500" t="s">
        <v>8638</v>
      </c>
      <c r="C1500" t="s">
        <v>3936</v>
      </c>
      <c r="D1500" t="s">
        <v>8639</v>
      </c>
      <c r="E1500" t="s">
        <v>3935</v>
      </c>
      <c r="F1500" s="4">
        <v>11.583454545454501</v>
      </c>
      <c r="G1500" s="4">
        <v>11.6</v>
      </c>
      <c r="H1500" s="4">
        <v>0.17990641506577301</v>
      </c>
      <c r="I1500" s="4">
        <v>11.96</v>
      </c>
      <c r="J1500" s="4">
        <v>11</v>
      </c>
      <c r="K1500" s="4">
        <v>11.51</v>
      </c>
      <c r="L1500" s="4">
        <v>11.7</v>
      </c>
      <c r="M1500" s="4">
        <v>33</v>
      </c>
    </row>
    <row r="1501" spans="1:13" x14ac:dyDescent="0.2">
      <c r="A1501" s="3">
        <v>38231</v>
      </c>
      <c r="B1501" t="s">
        <v>8746</v>
      </c>
      <c r="C1501" t="s">
        <v>3939</v>
      </c>
      <c r="D1501" t="s">
        <v>8747</v>
      </c>
      <c r="E1501" t="s">
        <v>3938</v>
      </c>
      <c r="F1501" s="4">
        <v>11.9169848484848</v>
      </c>
      <c r="G1501" s="4">
        <v>11.95</v>
      </c>
      <c r="H1501" s="4">
        <v>0.277150018177444</v>
      </c>
      <c r="I1501" s="4">
        <v>12.34</v>
      </c>
      <c r="J1501" s="4">
        <v>11.1</v>
      </c>
      <c r="K1501" s="4">
        <v>11.85</v>
      </c>
      <c r="L1501" s="4">
        <v>12.07</v>
      </c>
      <c r="M1501" s="4">
        <v>33</v>
      </c>
    </row>
    <row r="1502" spans="1:13" x14ac:dyDescent="0.2">
      <c r="A1502" s="3">
        <v>38231</v>
      </c>
      <c r="B1502" t="s">
        <v>10047</v>
      </c>
      <c r="C1502" t="s">
        <v>3579</v>
      </c>
      <c r="D1502" t="s">
        <v>10048</v>
      </c>
      <c r="E1502" t="s">
        <v>3578</v>
      </c>
      <c r="F1502" s="4">
        <v>4.0199999999999996</v>
      </c>
      <c r="G1502" s="4">
        <v>4.0199999999999996</v>
      </c>
      <c r="H1502" s="4"/>
      <c r="I1502" s="4">
        <v>4.0199999999999996</v>
      </c>
      <c r="J1502" s="4">
        <v>4.0199999999999996</v>
      </c>
      <c r="K1502" s="4">
        <v>4.0199999999999996</v>
      </c>
      <c r="L1502" s="4">
        <v>4.0199999999999996</v>
      </c>
      <c r="M1502" s="4">
        <v>1</v>
      </c>
    </row>
    <row r="1503" spans="1:13" x14ac:dyDescent="0.2">
      <c r="A1503" s="3">
        <v>38231</v>
      </c>
      <c r="B1503" t="s">
        <v>10057</v>
      </c>
      <c r="C1503" t="s">
        <v>3582</v>
      </c>
      <c r="D1503" t="s">
        <v>10058</v>
      </c>
      <c r="E1503" t="s">
        <v>3581</v>
      </c>
      <c r="F1503" s="4">
        <v>3.7430303030303</v>
      </c>
      <c r="G1503" s="4">
        <v>3.7</v>
      </c>
      <c r="H1503" s="4">
        <v>0.331006843287311</v>
      </c>
      <c r="I1503" s="4">
        <v>4.4000000000000004</v>
      </c>
      <c r="J1503" s="4">
        <v>2.5</v>
      </c>
      <c r="K1503" s="4">
        <v>3.6</v>
      </c>
      <c r="L1503" s="4">
        <v>3.9</v>
      </c>
      <c r="M1503" s="4">
        <v>33</v>
      </c>
    </row>
    <row r="1504" spans="1:13" x14ac:dyDescent="0.2">
      <c r="A1504" s="3">
        <v>38231</v>
      </c>
      <c r="B1504" t="s">
        <v>10069</v>
      </c>
      <c r="C1504" t="s">
        <v>3585</v>
      </c>
      <c r="D1504" t="s">
        <v>10070</v>
      </c>
      <c r="E1504" t="s">
        <v>3584</v>
      </c>
      <c r="F1504" s="4">
        <v>3.8782758620689699</v>
      </c>
      <c r="G1504" s="4">
        <v>3.8</v>
      </c>
      <c r="H1504" s="4">
        <v>0.42136740810228501</v>
      </c>
      <c r="I1504" s="4">
        <v>4.5</v>
      </c>
      <c r="J1504" s="4">
        <v>3.1</v>
      </c>
      <c r="K1504" s="4">
        <v>3.5</v>
      </c>
      <c r="L1504" s="4">
        <v>4.2</v>
      </c>
      <c r="M1504" s="4">
        <v>29</v>
      </c>
    </row>
    <row r="1505" spans="1:13" x14ac:dyDescent="0.2">
      <c r="A1505" s="3">
        <v>38231</v>
      </c>
      <c r="B1505" t="s">
        <v>10065</v>
      </c>
      <c r="C1505" t="s">
        <v>3594</v>
      </c>
      <c r="D1505" t="s">
        <v>10066</v>
      </c>
      <c r="E1505" t="s">
        <v>3593</v>
      </c>
      <c r="F1505" s="4">
        <v>4.2118181818181801</v>
      </c>
      <c r="G1505" s="4">
        <v>4.2</v>
      </c>
      <c r="H1505" s="4">
        <v>0.56700118245828302</v>
      </c>
      <c r="I1505" s="4">
        <v>5.5</v>
      </c>
      <c r="J1505" s="4">
        <v>2.9</v>
      </c>
      <c r="K1505" s="4">
        <v>3.8</v>
      </c>
      <c r="L1505" s="4">
        <v>4.5</v>
      </c>
      <c r="M1505" s="4">
        <v>33</v>
      </c>
    </row>
    <row r="1506" spans="1:13" x14ac:dyDescent="0.2">
      <c r="A1506" s="3">
        <v>38231</v>
      </c>
      <c r="B1506" t="s">
        <v>10067</v>
      </c>
      <c r="C1506" t="s">
        <v>3597</v>
      </c>
      <c r="D1506" t="s">
        <v>10068</v>
      </c>
      <c r="E1506" t="s">
        <v>3596</v>
      </c>
      <c r="F1506" s="4">
        <v>4.1878787878787902</v>
      </c>
      <c r="G1506" s="4">
        <v>4.2</v>
      </c>
      <c r="H1506" s="4">
        <v>0.48379203677663501</v>
      </c>
      <c r="I1506" s="4">
        <v>5.0999999999999996</v>
      </c>
      <c r="J1506" s="4">
        <v>2.8</v>
      </c>
      <c r="K1506" s="4">
        <v>3.9</v>
      </c>
      <c r="L1506" s="4">
        <v>4.4000000000000004</v>
      </c>
      <c r="M1506" s="4">
        <v>33</v>
      </c>
    </row>
    <row r="1507" spans="1:13" x14ac:dyDescent="0.2">
      <c r="A1507" s="3">
        <v>38261</v>
      </c>
      <c r="B1507" t="s">
        <v>8628</v>
      </c>
      <c r="C1507" t="s">
        <v>3918</v>
      </c>
      <c r="D1507" t="s">
        <v>8629</v>
      </c>
      <c r="E1507" t="s">
        <v>3917</v>
      </c>
      <c r="F1507" s="4">
        <v>8.0883870967741895</v>
      </c>
      <c r="G1507" s="4">
        <v>8.15</v>
      </c>
      <c r="H1507" s="4">
        <v>0.39897449186795197</v>
      </c>
      <c r="I1507" s="4">
        <v>9</v>
      </c>
      <c r="J1507" s="4">
        <v>7.09</v>
      </c>
      <c r="K1507" s="4">
        <v>7.8449999999999998</v>
      </c>
      <c r="L1507" s="4">
        <v>8.31</v>
      </c>
      <c r="M1507" s="4">
        <v>31</v>
      </c>
    </row>
    <row r="1508" spans="1:13" x14ac:dyDescent="0.2">
      <c r="A1508" s="3">
        <v>38261</v>
      </c>
      <c r="B1508" t="s">
        <v>8732</v>
      </c>
      <c r="C1508" t="s">
        <v>3921</v>
      </c>
      <c r="D1508" t="s">
        <v>8733</v>
      </c>
      <c r="E1508" t="s">
        <v>3920</v>
      </c>
      <c r="F1508" s="4">
        <v>8.3251612903225798</v>
      </c>
      <c r="G1508" s="4">
        <v>8.35</v>
      </c>
      <c r="H1508" s="4">
        <v>0.68805944979457501</v>
      </c>
      <c r="I1508" s="4">
        <v>10</v>
      </c>
      <c r="J1508" s="4">
        <v>6.42</v>
      </c>
      <c r="K1508" s="4">
        <v>8.0150000000000006</v>
      </c>
      <c r="L1508" s="4">
        <v>8.6549999999999994</v>
      </c>
      <c r="M1508" s="4">
        <v>31</v>
      </c>
    </row>
    <row r="1509" spans="1:13" x14ac:dyDescent="0.2">
      <c r="A1509" s="3">
        <v>38261</v>
      </c>
      <c r="B1509" t="s">
        <v>8840</v>
      </c>
      <c r="C1509" t="s">
        <v>3081</v>
      </c>
      <c r="D1509" t="s">
        <v>8841</v>
      </c>
      <c r="E1509" t="s">
        <v>3080</v>
      </c>
      <c r="F1509" s="4">
        <v>4.1368</v>
      </c>
      <c r="G1509" s="4">
        <v>4.07</v>
      </c>
      <c r="H1509" s="4">
        <v>0.376648963066819</v>
      </c>
      <c r="I1509" s="4">
        <v>5.12</v>
      </c>
      <c r="J1509" s="4">
        <v>3.28</v>
      </c>
      <c r="K1509" s="4">
        <v>3.9075000000000002</v>
      </c>
      <c r="L1509" s="4">
        <v>4.3</v>
      </c>
      <c r="M1509" s="4">
        <v>30</v>
      </c>
    </row>
    <row r="1510" spans="1:13" x14ac:dyDescent="0.2">
      <c r="A1510" s="3">
        <v>38261</v>
      </c>
      <c r="B1510" t="s">
        <v>8568</v>
      </c>
      <c r="C1510" t="s">
        <v>3072</v>
      </c>
      <c r="D1510" t="s">
        <v>8569</v>
      </c>
      <c r="E1510" t="s">
        <v>3071</v>
      </c>
      <c r="F1510" s="4">
        <v>5.18</v>
      </c>
      <c r="G1510" s="4">
        <v>5.18</v>
      </c>
      <c r="H1510" s="4"/>
      <c r="I1510" s="4">
        <v>5.18</v>
      </c>
      <c r="J1510" s="4">
        <v>5.18</v>
      </c>
      <c r="K1510" s="4">
        <v>5.18</v>
      </c>
      <c r="L1510" s="4">
        <v>5.18</v>
      </c>
      <c r="M1510" s="4">
        <v>1</v>
      </c>
    </row>
    <row r="1511" spans="1:13" x14ac:dyDescent="0.2">
      <c r="A1511" s="3">
        <v>38261</v>
      </c>
      <c r="B1511" t="s">
        <v>8692</v>
      </c>
      <c r="C1511" t="s">
        <v>3075</v>
      </c>
      <c r="D1511" t="s">
        <v>8693</v>
      </c>
      <c r="E1511" t="s">
        <v>3074</v>
      </c>
      <c r="F1511" s="4">
        <v>4.1851750000000001</v>
      </c>
      <c r="G1511" s="4">
        <v>4.1050000000000004</v>
      </c>
      <c r="H1511" s="4">
        <v>0.27029532116772098</v>
      </c>
      <c r="I1511" s="4">
        <v>4.7</v>
      </c>
      <c r="J1511" s="4">
        <v>3.77</v>
      </c>
      <c r="K1511" s="4">
        <v>3.9750000000000001</v>
      </c>
      <c r="L1511" s="4">
        <v>4.4225000000000003</v>
      </c>
      <c r="M1511" s="4">
        <v>32</v>
      </c>
    </row>
    <row r="1512" spans="1:13" x14ac:dyDescent="0.2">
      <c r="A1512" s="3">
        <v>38261</v>
      </c>
      <c r="B1512" t="s">
        <v>8736</v>
      </c>
      <c r="C1512" t="s">
        <v>3102</v>
      </c>
      <c r="D1512" t="s">
        <v>8737</v>
      </c>
      <c r="E1512" t="s">
        <v>3101</v>
      </c>
      <c r="F1512" s="4">
        <v>3.9159999999999999</v>
      </c>
      <c r="G1512" s="4">
        <v>3.9049999999999998</v>
      </c>
      <c r="H1512" s="4">
        <v>0.47637713254709602</v>
      </c>
      <c r="I1512" s="4">
        <v>5.4</v>
      </c>
      <c r="J1512" s="4">
        <v>3</v>
      </c>
      <c r="K1512" s="4">
        <v>3.6549999999999998</v>
      </c>
      <c r="L1512" s="4">
        <v>4.1574999999999998</v>
      </c>
      <c r="M1512" s="4">
        <v>30</v>
      </c>
    </row>
    <row r="1513" spans="1:13" x14ac:dyDescent="0.2">
      <c r="A1513" s="3">
        <v>38261</v>
      </c>
      <c r="B1513" t="s">
        <v>8750</v>
      </c>
      <c r="C1513" t="s">
        <v>3078</v>
      </c>
      <c r="D1513" t="s">
        <v>8751</v>
      </c>
      <c r="E1513" t="s">
        <v>3077</v>
      </c>
      <c r="F1513" s="4">
        <v>3.9636689655172401</v>
      </c>
      <c r="G1513" s="4">
        <v>3.9</v>
      </c>
      <c r="H1513" s="4">
        <v>0.52618500895152898</v>
      </c>
      <c r="I1513" s="4">
        <v>5.73</v>
      </c>
      <c r="J1513" s="4">
        <v>3</v>
      </c>
      <c r="K1513" s="4">
        <v>3.7</v>
      </c>
      <c r="L1513" s="4">
        <v>4.28</v>
      </c>
      <c r="M1513" s="4">
        <v>29</v>
      </c>
    </row>
    <row r="1514" spans="1:13" x14ac:dyDescent="0.2">
      <c r="A1514" s="3">
        <v>38261</v>
      </c>
      <c r="B1514" t="s">
        <v>8764</v>
      </c>
      <c r="C1514" t="s">
        <v>3123</v>
      </c>
      <c r="D1514" t="s">
        <v>8765</v>
      </c>
      <c r="E1514" t="s">
        <v>3122</v>
      </c>
      <c r="F1514" s="4">
        <v>0.51310733929394903</v>
      </c>
      <c r="G1514" s="4">
        <v>0.52</v>
      </c>
      <c r="H1514" s="4">
        <v>8.8235888463658402E-2</v>
      </c>
      <c r="I1514" s="4">
        <v>0.63</v>
      </c>
      <c r="J1514" s="4">
        <v>0.253</v>
      </c>
      <c r="K1514" s="4">
        <v>0.47</v>
      </c>
      <c r="L1514" s="4">
        <v>0.57250000000000001</v>
      </c>
      <c r="M1514" s="4">
        <v>32</v>
      </c>
    </row>
    <row r="1515" spans="1:13" x14ac:dyDescent="0.2">
      <c r="A1515" s="3">
        <v>38261</v>
      </c>
      <c r="B1515" t="s">
        <v>8776</v>
      </c>
      <c r="C1515" t="s">
        <v>3126</v>
      </c>
      <c r="D1515" t="s">
        <v>8777</v>
      </c>
      <c r="E1515" t="s">
        <v>3125</v>
      </c>
      <c r="F1515" s="4">
        <v>0.39421297351016898</v>
      </c>
      <c r="G1515" s="4">
        <v>0.4</v>
      </c>
      <c r="H1515" s="4">
        <v>0.13236900722770201</v>
      </c>
      <c r="I1515" s="4">
        <v>0.6</v>
      </c>
      <c r="J1515" s="4">
        <v>0.1</v>
      </c>
      <c r="K1515" s="4">
        <v>0.3075</v>
      </c>
      <c r="L1515" s="4">
        <v>0.48725000000000002</v>
      </c>
      <c r="M1515" s="4">
        <v>32</v>
      </c>
    </row>
    <row r="1516" spans="1:13" x14ac:dyDescent="0.2">
      <c r="A1516" s="3">
        <v>38261</v>
      </c>
      <c r="B1516" t="s">
        <v>8778</v>
      </c>
      <c r="C1516" t="s">
        <v>3129</v>
      </c>
      <c r="D1516" t="s">
        <v>8779</v>
      </c>
      <c r="E1516" t="s">
        <v>3128</v>
      </c>
      <c r="F1516" s="4">
        <v>0.34125502042549899</v>
      </c>
      <c r="G1516" s="4">
        <v>0.34</v>
      </c>
      <c r="H1516" s="4">
        <v>6.1351138918971898E-2</v>
      </c>
      <c r="I1516" s="4">
        <v>0.49</v>
      </c>
      <c r="J1516" s="4">
        <v>0.22</v>
      </c>
      <c r="K1516" s="4">
        <v>0.3075</v>
      </c>
      <c r="L1516" s="4">
        <v>0.38</v>
      </c>
      <c r="M1516" s="4">
        <v>32</v>
      </c>
    </row>
    <row r="1517" spans="1:13" x14ac:dyDescent="0.2">
      <c r="A1517" s="3">
        <v>38261</v>
      </c>
      <c r="B1517" t="s">
        <v>8780</v>
      </c>
      <c r="C1517" t="s">
        <v>3132</v>
      </c>
      <c r="D1517" t="s">
        <v>8781</v>
      </c>
      <c r="E1517" t="s">
        <v>3131</v>
      </c>
      <c r="F1517" s="4">
        <v>0.232878983283616</v>
      </c>
      <c r="G1517" s="4">
        <v>0.22950000000000001</v>
      </c>
      <c r="H1517" s="4">
        <v>7.4455234574319407E-2</v>
      </c>
      <c r="I1517" s="4">
        <v>0.4</v>
      </c>
      <c r="J1517" s="4">
        <v>0.05</v>
      </c>
      <c r="K1517" s="4">
        <v>0.19</v>
      </c>
      <c r="L1517" s="4">
        <v>0.27250000000000002</v>
      </c>
      <c r="M1517" s="4">
        <v>32</v>
      </c>
    </row>
    <row r="1518" spans="1:13" x14ac:dyDescent="0.2">
      <c r="A1518" s="3">
        <v>38261</v>
      </c>
      <c r="B1518" t="s">
        <v>8792</v>
      </c>
      <c r="C1518" t="s">
        <v>3135</v>
      </c>
      <c r="D1518" t="s">
        <v>8793</v>
      </c>
      <c r="E1518" t="s">
        <v>3134</v>
      </c>
      <c r="F1518" s="4">
        <v>-4.53903706653924E-2</v>
      </c>
      <c r="G1518" s="4">
        <v>-7.3499999999999996E-2</v>
      </c>
      <c r="H1518" s="4">
        <v>0.166729215946647</v>
      </c>
      <c r="I1518" s="4">
        <v>0.28000000000000003</v>
      </c>
      <c r="J1518" s="4">
        <v>-0.38</v>
      </c>
      <c r="K1518" s="4">
        <v>-0.16750000000000001</v>
      </c>
      <c r="L1518" s="4">
        <v>7.7499999999999999E-2</v>
      </c>
      <c r="M1518" s="4">
        <v>32</v>
      </c>
    </row>
    <row r="1519" spans="1:13" x14ac:dyDescent="0.2">
      <c r="A1519" s="3">
        <v>38261</v>
      </c>
      <c r="B1519" t="s">
        <v>8802</v>
      </c>
      <c r="C1519" t="s">
        <v>3138</v>
      </c>
      <c r="D1519" t="s">
        <v>8803</v>
      </c>
      <c r="E1519" t="s">
        <v>3137</v>
      </c>
      <c r="F1519" s="4">
        <v>0.20059129357689401</v>
      </c>
      <c r="G1519" s="4">
        <v>0.19500000000000001</v>
      </c>
      <c r="H1519" s="4">
        <v>7.5122483696661496E-2</v>
      </c>
      <c r="I1519" s="4">
        <v>0.47299999999999998</v>
      </c>
      <c r="J1519" s="4">
        <v>0.05</v>
      </c>
      <c r="K1519" s="4">
        <v>0.16</v>
      </c>
      <c r="L1519" s="4">
        <v>0.24</v>
      </c>
      <c r="M1519" s="4">
        <v>32</v>
      </c>
    </row>
    <row r="1520" spans="1:13" x14ac:dyDescent="0.2">
      <c r="A1520" s="3">
        <v>38261</v>
      </c>
      <c r="B1520" t="s">
        <v>8812</v>
      </c>
      <c r="C1520" t="s">
        <v>3141</v>
      </c>
      <c r="D1520" t="s">
        <v>8813</v>
      </c>
      <c r="E1520" t="s">
        <v>3140</v>
      </c>
      <c r="F1520" s="4">
        <v>0.21020966511598699</v>
      </c>
      <c r="G1520" s="4">
        <v>0.202354641855784</v>
      </c>
      <c r="H1520" s="4">
        <v>6.2838909503714596E-2</v>
      </c>
      <c r="I1520" s="4">
        <v>0.38200000000000001</v>
      </c>
      <c r="J1520" s="4">
        <v>0.02</v>
      </c>
      <c r="K1520" s="4">
        <v>0.19</v>
      </c>
      <c r="L1520" s="4">
        <v>0.24</v>
      </c>
      <c r="M1520" s="4">
        <v>32</v>
      </c>
    </row>
    <row r="1521" spans="1:13" x14ac:dyDescent="0.2">
      <c r="A1521" s="3">
        <v>38261</v>
      </c>
      <c r="B1521" t="s">
        <v>8822</v>
      </c>
      <c r="C1521" t="s">
        <v>3144</v>
      </c>
      <c r="D1521" t="s">
        <v>8823</v>
      </c>
      <c r="E1521" t="s">
        <v>3143</v>
      </c>
      <c r="F1521" s="4">
        <v>0.35289266962309301</v>
      </c>
      <c r="G1521" s="4">
        <v>0.30499999999999999</v>
      </c>
      <c r="H1521" s="4">
        <v>0.112924111253616</v>
      </c>
      <c r="I1521" s="4">
        <v>0.64</v>
      </c>
      <c r="J1521" s="4">
        <v>0.17</v>
      </c>
      <c r="K1521" s="4">
        <v>0.28749999999999998</v>
      </c>
      <c r="L1521" s="4">
        <v>0.40250000000000002</v>
      </c>
      <c r="M1521" s="4">
        <v>32</v>
      </c>
    </row>
    <row r="1522" spans="1:13" x14ac:dyDescent="0.2">
      <c r="A1522" s="3">
        <v>38261</v>
      </c>
      <c r="B1522" t="s">
        <v>8832</v>
      </c>
      <c r="C1522" t="s">
        <v>3147</v>
      </c>
      <c r="D1522" t="s">
        <v>8833</v>
      </c>
      <c r="E1522" t="s">
        <v>3146</v>
      </c>
      <c r="F1522" s="4">
        <v>0.54271681912590097</v>
      </c>
      <c r="G1522" s="4">
        <v>0.53</v>
      </c>
      <c r="H1522" s="4">
        <v>0.10503325542360301</v>
      </c>
      <c r="I1522" s="4">
        <v>0.82</v>
      </c>
      <c r="J1522" s="4">
        <v>0.34</v>
      </c>
      <c r="K1522" s="4">
        <v>0.47749999999999998</v>
      </c>
      <c r="L1522" s="4">
        <v>0.59250000000000003</v>
      </c>
      <c r="M1522" s="4">
        <v>32</v>
      </c>
    </row>
    <row r="1523" spans="1:13" x14ac:dyDescent="0.2">
      <c r="A1523" s="3">
        <v>38261</v>
      </c>
      <c r="B1523" t="s">
        <v>8752</v>
      </c>
      <c r="C1523" t="s">
        <v>3114</v>
      </c>
      <c r="D1523" t="s">
        <v>8753</v>
      </c>
      <c r="E1523" t="s">
        <v>3113</v>
      </c>
      <c r="F1523" s="4">
        <v>0.643165188581581</v>
      </c>
      <c r="G1523" s="4">
        <v>0.67114301730529002</v>
      </c>
      <c r="H1523" s="4">
        <v>0.105851813434822</v>
      </c>
      <c r="I1523" s="4">
        <v>0.79</v>
      </c>
      <c r="J1523" s="4">
        <v>0.3</v>
      </c>
      <c r="K1523" s="4">
        <v>0.64</v>
      </c>
      <c r="L1523" s="4">
        <v>0.6925</v>
      </c>
      <c r="M1523" s="4">
        <v>32</v>
      </c>
    </row>
    <row r="1524" spans="1:13" x14ac:dyDescent="0.2">
      <c r="A1524" s="3">
        <v>38261</v>
      </c>
      <c r="B1524" t="s">
        <v>8842</v>
      </c>
      <c r="C1524" t="s">
        <v>3150</v>
      </c>
      <c r="D1524" t="s">
        <v>8843</v>
      </c>
      <c r="E1524" t="s">
        <v>3149</v>
      </c>
      <c r="F1524" s="4">
        <v>0.36373674959552699</v>
      </c>
      <c r="G1524" s="4">
        <v>0.35499999999999998</v>
      </c>
      <c r="H1524" s="4">
        <v>9.2261710976192096E-2</v>
      </c>
      <c r="I1524" s="4">
        <v>0.61</v>
      </c>
      <c r="J1524" s="4">
        <v>0.19</v>
      </c>
      <c r="K1524" s="4">
        <v>0.31</v>
      </c>
      <c r="L1524" s="4">
        <v>0.40250000000000002</v>
      </c>
      <c r="M1524" s="4">
        <v>32</v>
      </c>
    </row>
    <row r="1525" spans="1:13" x14ac:dyDescent="0.2">
      <c r="A1525" s="3">
        <v>38261</v>
      </c>
      <c r="B1525" t="s">
        <v>8754</v>
      </c>
      <c r="C1525" t="s">
        <v>3117</v>
      </c>
      <c r="D1525" t="s">
        <v>8755</v>
      </c>
      <c r="E1525" t="s">
        <v>3116</v>
      </c>
      <c r="F1525" s="4">
        <v>0.66931143909742097</v>
      </c>
      <c r="G1525" s="4">
        <v>0.66500000000000004</v>
      </c>
      <c r="H1525" s="4">
        <v>0.120623040175015</v>
      </c>
      <c r="I1525" s="4">
        <v>0.89</v>
      </c>
      <c r="J1525" s="4">
        <v>0.40500000000000003</v>
      </c>
      <c r="K1525" s="4">
        <v>0.61</v>
      </c>
      <c r="L1525" s="4">
        <v>0.76249999999999996</v>
      </c>
      <c r="M1525" s="4">
        <v>32</v>
      </c>
    </row>
    <row r="1526" spans="1:13" x14ac:dyDescent="0.2">
      <c r="A1526" s="3">
        <v>38261</v>
      </c>
      <c r="B1526" t="s">
        <v>8766</v>
      </c>
      <c r="C1526" t="s">
        <v>3120</v>
      </c>
      <c r="D1526" t="s">
        <v>8767</v>
      </c>
      <c r="E1526" t="s">
        <v>3119</v>
      </c>
      <c r="F1526" s="4">
        <v>0.42840543877919401</v>
      </c>
      <c r="G1526" s="4">
        <v>0.42</v>
      </c>
      <c r="H1526" s="4">
        <v>8.8532767786925606E-2</v>
      </c>
      <c r="I1526" s="4">
        <v>0.61</v>
      </c>
      <c r="J1526" s="4">
        <v>0.2</v>
      </c>
      <c r="K1526" s="4">
        <v>0.38750000000000001</v>
      </c>
      <c r="L1526" s="4">
        <v>0.47499999999999998</v>
      </c>
      <c r="M1526" s="4">
        <v>32</v>
      </c>
    </row>
    <row r="1527" spans="1:13" x14ac:dyDescent="0.2">
      <c r="A1527" s="3">
        <v>38261</v>
      </c>
      <c r="B1527" t="s">
        <v>8844</v>
      </c>
      <c r="C1527" t="s">
        <v>3096</v>
      </c>
      <c r="D1527" t="s">
        <v>8845</v>
      </c>
      <c r="E1527" t="s">
        <v>3095</v>
      </c>
      <c r="F1527" s="4">
        <v>3.7597499999999999</v>
      </c>
      <c r="G1527" s="4">
        <v>3.7</v>
      </c>
      <c r="H1527" s="4">
        <v>0.29527544252193</v>
      </c>
      <c r="I1527" s="4">
        <v>4.47</v>
      </c>
      <c r="J1527" s="4">
        <v>3.1</v>
      </c>
      <c r="K1527" s="4">
        <v>3.5950000000000002</v>
      </c>
      <c r="L1527" s="4">
        <v>3.915</v>
      </c>
      <c r="M1527" s="4">
        <v>24</v>
      </c>
    </row>
    <row r="1528" spans="1:13" x14ac:dyDescent="0.2">
      <c r="A1528" s="3">
        <v>38261</v>
      </c>
      <c r="B1528" t="s">
        <v>8740</v>
      </c>
      <c r="C1528" t="s">
        <v>3087</v>
      </c>
      <c r="D1528" t="s">
        <v>8741</v>
      </c>
      <c r="E1528" t="s">
        <v>3086</v>
      </c>
      <c r="F1528" s="4">
        <v>3.8515760000000001</v>
      </c>
      <c r="G1528" s="4">
        <v>3.8494000000000002</v>
      </c>
      <c r="H1528" s="4">
        <v>0.12847474875113299</v>
      </c>
      <c r="I1528" s="4">
        <v>4.1100000000000003</v>
      </c>
      <c r="J1528" s="4">
        <v>3.49</v>
      </c>
      <c r="K1528" s="4">
        <v>3.8</v>
      </c>
      <c r="L1528" s="4">
        <v>3.91</v>
      </c>
      <c r="M1528" s="4">
        <v>25</v>
      </c>
    </row>
    <row r="1529" spans="1:13" x14ac:dyDescent="0.2">
      <c r="A1529" s="3">
        <v>38261</v>
      </c>
      <c r="B1529" t="s">
        <v>8784</v>
      </c>
      <c r="C1529" t="s">
        <v>3090</v>
      </c>
      <c r="D1529" t="s">
        <v>8785</v>
      </c>
      <c r="E1529" t="s">
        <v>3089</v>
      </c>
      <c r="F1529" s="4">
        <v>3.7134184000000001</v>
      </c>
      <c r="G1529" s="4">
        <v>3.7</v>
      </c>
      <c r="H1529" s="4">
        <v>0.27559660096597699</v>
      </c>
      <c r="I1529" s="4">
        <v>4.4000000000000004</v>
      </c>
      <c r="J1529" s="4">
        <v>3.11</v>
      </c>
      <c r="K1529" s="4">
        <v>3.6</v>
      </c>
      <c r="L1529" s="4">
        <v>3.81</v>
      </c>
      <c r="M1529" s="4">
        <v>25</v>
      </c>
    </row>
    <row r="1530" spans="1:13" x14ac:dyDescent="0.2">
      <c r="A1530" s="3">
        <v>38261</v>
      </c>
      <c r="B1530" t="s">
        <v>8846</v>
      </c>
      <c r="C1530" t="s">
        <v>3153</v>
      </c>
      <c r="D1530" t="s">
        <v>8847</v>
      </c>
      <c r="E1530" t="s">
        <v>3152</v>
      </c>
      <c r="F1530" s="4">
        <v>0.29243047091662</v>
      </c>
      <c r="G1530" s="4">
        <v>0.31</v>
      </c>
      <c r="H1530" s="4">
        <v>4.8759486153575698E-2</v>
      </c>
      <c r="I1530" s="4">
        <v>0.41</v>
      </c>
      <c r="J1530" s="4">
        <v>0.16556399999999999</v>
      </c>
      <c r="K1530" s="4">
        <v>0.28000000000000003</v>
      </c>
      <c r="L1530" s="4">
        <v>0.31</v>
      </c>
      <c r="M1530" s="4">
        <v>25</v>
      </c>
    </row>
    <row r="1531" spans="1:13" x14ac:dyDescent="0.2">
      <c r="A1531" s="3">
        <v>38261</v>
      </c>
      <c r="B1531" t="s">
        <v>10053</v>
      </c>
      <c r="C1531" t="s">
        <v>4324</v>
      </c>
      <c r="D1531" t="s">
        <v>10054</v>
      </c>
      <c r="E1531" t="s">
        <v>4323</v>
      </c>
      <c r="F1531" s="4">
        <v>4.3031249999999996</v>
      </c>
      <c r="G1531" s="4">
        <v>4.3</v>
      </c>
      <c r="H1531" s="4">
        <v>0.226451411864629</v>
      </c>
      <c r="I1531" s="4">
        <v>4.5999999999999996</v>
      </c>
      <c r="J1531" s="4">
        <v>3.5</v>
      </c>
      <c r="K1531" s="4">
        <v>4.3</v>
      </c>
      <c r="L1531" s="4">
        <v>4.5</v>
      </c>
      <c r="M1531" s="4">
        <v>32</v>
      </c>
    </row>
    <row r="1532" spans="1:13" x14ac:dyDescent="0.2">
      <c r="A1532" s="3">
        <v>38261</v>
      </c>
      <c r="B1532" t="s">
        <v>10061</v>
      </c>
      <c r="C1532" t="s">
        <v>4327</v>
      </c>
      <c r="D1532" t="s">
        <v>10062</v>
      </c>
      <c r="E1532" t="s">
        <v>4326</v>
      </c>
      <c r="F1532" s="4">
        <v>3.4937499999999999</v>
      </c>
      <c r="G1532" s="4">
        <v>3.5</v>
      </c>
      <c r="H1532" s="4">
        <v>0.33595074523775997</v>
      </c>
      <c r="I1532" s="4">
        <v>4.7</v>
      </c>
      <c r="J1532" s="4">
        <v>3</v>
      </c>
      <c r="K1532" s="4">
        <v>3.3</v>
      </c>
      <c r="L1532" s="4">
        <v>3.6</v>
      </c>
      <c r="M1532" s="4">
        <v>32</v>
      </c>
    </row>
    <row r="1533" spans="1:13" x14ac:dyDescent="0.2">
      <c r="A1533" s="3">
        <v>38261</v>
      </c>
      <c r="B1533" t="s">
        <v>8848</v>
      </c>
      <c r="C1533" t="s">
        <v>3952</v>
      </c>
      <c r="D1533" t="s">
        <v>8849</v>
      </c>
      <c r="E1533" t="s">
        <v>3951</v>
      </c>
      <c r="F1533" s="4">
        <v>11.559318749999999</v>
      </c>
      <c r="G1533" s="4">
        <v>11.56</v>
      </c>
      <c r="H1533" s="4">
        <v>0.17340428137271299</v>
      </c>
      <c r="I1533" s="4">
        <v>11.89</v>
      </c>
      <c r="J1533" s="4">
        <v>11.083</v>
      </c>
      <c r="K1533" s="4">
        <v>11.487500000000001</v>
      </c>
      <c r="L1533" s="4">
        <v>11.635</v>
      </c>
      <c r="M1533" s="4">
        <v>32</v>
      </c>
    </row>
    <row r="1534" spans="1:13" x14ac:dyDescent="0.2">
      <c r="A1534" s="3">
        <v>38261</v>
      </c>
      <c r="B1534" t="s">
        <v>8828</v>
      </c>
      <c r="C1534" t="s">
        <v>3939</v>
      </c>
      <c r="D1534" t="s">
        <v>8829</v>
      </c>
      <c r="E1534" t="s">
        <v>3947</v>
      </c>
      <c r="F1534" s="4">
        <v>11.512859375</v>
      </c>
      <c r="G1534" s="4">
        <v>11.515000000000001</v>
      </c>
      <c r="H1534" s="4">
        <v>0.12082186530210801</v>
      </c>
      <c r="I1534" s="4">
        <v>11.76</v>
      </c>
      <c r="J1534" s="4">
        <v>11.2</v>
      </c>
      <c r="K1534" s="4">
        <v>11.46</v>
      </c>
      <c r="L1534" s="4">
        <v>11.5725</v>
      </c>
      <c r="M1534" s="4">
        <v>32</v>
      </c>
    </row>
    <row r="1535" spans="1:13" x14ac:dyDescent="0.2">
      <c r="A1535" s="3">
        <v>38261</v>
      </c>
      <c r="B1535" t="s">
        <v>8838</v>
      </c>
      <c r="C1535" t="s">
        <v>3942</v>
      </c>
      <c r="D1535" t="s">
        <v>8839</v>
      </c>
      <c r="E1535" t="s">
        <v>3949</v>
      </c>
      <c r="F1535" s="4">
        <v>11.5411128125</v>
      </c>
      <c r="G1535" s="4">
        <v>11.56</v>
      </c>
      <c r="H1535" s="4">
        <v>0.15692051047573</v>
      </c>
      <c r="I1535" s="4">
        <v>11.84</v>
      </c>
      <c r="J1535" s="4">
        <v>11.1</v>
      </c>
      <c r="K1535" s="4">
        <v>11.4364025</v>
      </c>
      <c r="L1535" s="4">
        <v>11.6075</v>
      </c>
      <c r="M1535" s="4">
        <v>32</v>
      </c>
    </row>
    <row r="1536" spans="1:13" x14ac:dyDescent="0.2">
      <c r="A1536" s="3">
        <v>38261</v>
      </c>
      <c r="B1536" t="s">
        <v>8638</v>
      </c>
      <c r="C1536" t="s">
        <v>3936</v>
      </c>
      <c r="D1536" t="s">
        <v>8639</v>
      </c>
      <c r="E1536" t="s">
        <v>3935</v>
      </c>
      <c r="F1536" s="4">
        <v>11.5411128125</v>
      </c>
      <c r="G1536" s="4">
        <v>11.56</v>
      </c>
      <c r="H1536" s="4">
        <v>0.15692051047573</v>
      </c>
      <c r="I1536" s="4">
        <v>11.84</v>
      </c>
      <c r="J1536" s="4">
        <v>11.1</v>
      </c>
      <c r="K1536" s="4">
        <v>11.4364025</v>
      </c>
      <c r="L1536" s="4">
        <v>11.6075</v>
      </c>
      <c r="M1536" s="4">
        <v>32</v>
      </c>
    </row>
    <row r="1537" spans="1:13" x14ac:dyDescent="0.2">
      <c r="A1537" s="3">
        <v>38261</v>
      </c>
      <c r="B1537" t="s">
        <v>8746</v>
      </c>
      <c r="C1537" t="s">
        <v>3939</v>
      </c>
      <c r="D1537" t="s">
        <v>8747</v>
      </c>
      <c r="E1537" t="s">
        <v>3938</v>
      </c>
      <c r="F1537" s="4">
        <v>11.954554375000001</v>
      </c>
      <c r="G1537" s="4">
        <v>11.933249999999999</v>
      </c>
      <c r="H1537" s="4">
        <v>0.239082193518592</v>
      </c>
      <c r="I1537" s="4">
        <v>12.5</v>
      </c>
      <c r="J1537" s="4">
        <v>11.2</v>
      </c>
      <c r="K1537" s="4">
        <v>11.835000000000001</v>
      </c>
      <c r="L1537" s="4">
        <v>12.077500000000001</v>
      </c>
      <c r="M1537" s="4">
        <v>32</v>
      </c>
    </row>
    <row r="1538" spans="1:13" x14ac:dyDescent="0.2">
      <c r="A1538" s="3">
        <v>38261</v>
      </c>
      <c r="B1538" t="s">
        <v>10047</v>
      </c>
      <c r="C1538" t="s">
        <v>3579</v>
      </c>
      <c r="D1538" t="s">
        <v>10048</v>
      </c>
      <c r="E1538" t="s">
        <v>3578</v>
      </c>
      <c r="F1538" s="4">
        <v>4.0199999999999996</v>
      </c>
      <c r="G1538" s="4">
        <v>4.0199999999999996</v>
      </c>
      <c r="H1538" s="4"/>
      <c r="I1538" s="4">
        <v>4.0199999999999996</v>
      </c>
      <c r="J1538" s="4">
        <v>4.0199999999999996</v>
      </c>
      <c r="K1538" s="4">
        <v>4.0199999999999996</v>
      </c>
      <c r="L1538" s="4">
        <v>4.0199999999999996</v>
      </c>
      <c r="M1538" s="4">
        <v>1</v>
      </c>
    </row>
    <row r="1539" spans="1:13" x14ac:dyDescent="0.2">
      <c r="A1539" s="3">
        <v>38261</v>
      </c>
      <c r="B1539" t="s">
        <v>10057</v>
      </c>
      <c r="C1539" t="s">
        <v>3582</v>
      </c>
      <c r="D1539" t="s">
        <v>10058</v>
      </c>
      <c r="E1539" t="s">
        <v>3581</v>
      </c>
      <c r="F1539" s="4">
        <v>3.723125</v>
      </c>
      <c r="G1539" s="4">
        <v>3.71</v>
      </c>
      <c r="H1539" s="4">
        <v>0.35493241064888997</v>
      </c>
      <c r="I1539" s="4">
        <v>4.4000000000000004</v>
      </c>
      <c r="J1539" s="4">
        <v>2.5</v>
      </c>
      <c r="K1539" s="4">
        <v>3.6</v>
      </c>
      <c r="L1539" s="4">
        <v>3.9125000000000001</v>
      </c>
      <c r="M1539" s="4">
        <v>32</v>
      </c>
    </row>
    <row r="1540" spans="1:13" x14ac:dyDescent="0.2">
      <c r="A1540" s="3">
        <v>38261</v>
      </c>
      <c r="B1540" t="s">
        <v>10069</v>
      </c>
      <c r="C1540" t="s">
        <v>3585</v>
      </c>
      <c r="D1540" t="s">
        <v>10070</v>
      </c>
      <c r="E1540" t="s">
        <v>3584</v>
      </c>
      <c r="F1540" s="4">
        <v>3.8129629629629598</v>
      </c>
      <c r="G1540" s="4">
        <v>3.7</v>
      </c>
      <c r="H1540" s="4">
        <v>0.48564639569590301</v>
      </c>
      <c r="I1540" s="4">
        <v>4.5999999999999996</v>
      </c>
      <c r="J1540" s="4">
        <v>3</v>
      </c>
      <c r="K1540" s="4">
        <v>3.5</v>
      </c>
      <c r="L1540" s="4">
        <v>4.2</v>
      </c>
      <c r="M1540" s="4">
        <v>27</v>
      </c>
    </row>
    <row r="1541" spans="1:13" x14ac:dyDescent="0.2">
      <c r="A1541" s="3">
        <v>38261</v>
      </c>
      <c r="B1541" t="s">
        <v>10065</v>
      </c>
      <c r="C1541" t="s">
        <v>3591</v>
      </c>
      <c r="D1541" t="s">
        <v>10066</v>
      </c>
      <c r="E1541" t="s">
        <v>3590</v>
      </c>
      <c r="F1541" s="4">
        <v>4.3150000000000004</v>
      </c>
      <c r="G1541" s="4">
        <v>4.24</v>
      </c>
      <c r="H1541" s="4">
        <v>0.44013194502587299</v>
      </c>
      <c r="I1541" s="4">
        <v>5.4</v>
      </c>
      <c r="J1541" s="4">
        <v>3.4</v>
      </c>
      <c r="K1541" s="4">
        <v>4.03</v>
      </c>
      <c r="L1541" s="4">
        <v>4.5</v>
      </c>
      <c r="M1541" s="4">
        <v>32</v>
      </c>
    </row>
    <row r="1542" spans="1:13" x14ac:dyDescent="0.2">
      <c r="A1542" s="3">
        <v>38261</v>
      </c>
      <c r="B1542" t="s">
        <v>10067</v>
      </c>
      <c r="C1542" t="s">
        <v>3594</v>
      </c>
      <c r="D1542" t="s">
        <v>10068</v>
      </c>
      <c r="E1542" t="s">
        <v>3593</v>
      </c>
      <c r="F1542" s="4">
        <v>4.1106249999999998</v>
      </c>
      <c r="G1542" s="4">
        <v>4.165</v>
      </c>
      <c r="H1542" s="4">
        <v>0.50896439763947698</v>
      </c>
      <c r="I1542" s="4">
        <v>5.0999999999999996</v>
      </c>
      <c r="J1542" s="4">
        <v>2.8</v>
      </c>
      <c r="K1542" s="4">
        <v>3.9</v>
      </c>
      <c r="L1542" s="4">
        <v>4.4175000000000004</v>
      </c>
      <c r="M1542" s="4">
        <v>32</v>
      </c>
    </row>
    <row r="1543" spans="1:13" x14ac:dyDescent="0.2">
      <c r="A1543" s="3">
        <v>38292</v>
      </c>
      <c r="B1543" t="s">
        <v>8628</v>
      </c>
      <c r="C1543" t="s">
        <v>3918</v>
      </c>
      <c r="D1543" t="s">
        <v>8629</v>
      </c>
      <c r="E1543" t="s">
        <v>3917</v>
      </c>
      <c r="F1543" s="4">
        <v>8.4712499999999995</v>
      </c>
      <c r="G1543" s="4">
        <v>8.49</v>
      </c>
      <c r="H1543" s="4">
        <v>0.23680330751831299</v>
      </c>
      <c r="I1543" s="4">
        <v>9</v>
      </c>
      <c r="J1543" s="4">
        <v>7.91</v>
      </c>
      <c r="K1543" s="4">
        <v>8.3874999999999993</v>
      </c>
      <c r="L1543" s="4">
        <v>8.6050000000000004</v>
      </c>
      <c r="M1543" s="4">
        <v>32</v>
      </c>
    </row>
    <row r="1544" spans="1:13" x14ac:dyDescent="0.2">
      <c r="A1544" s="3">
        <v>38292</v>
      </c>
      <c r="B1544" t="s">
        <v>8732</v>
      </c>
      <c r="C1544" t="s">
        <v>3921</v>
      </c>
      <c r="D1544" t="s">
        <v>8733</v>
      </c>
      <c r="E1544" t="s">
        <v>3920</v>
      </c>
      <c r="F1544" s="4">
        <v>8.5687499999999996</v>
      </c>
      <c r="G1544" s="4">
        <v>8.6</v>
      </c>
      <c r="H1544" s="4">
        <v>0.59300628294555502</v>
      </c>
      <c r="I1544" s="4">
        <v>9.8000000000000007</v>
      </c>
      <c r="J1544" s="4">
        <v>7.35</v>
      </c>
      <c r="K1544" s="4">
        <v>8.2650000000000006</v>
      </c>
      <c r="L1544" s="4">
        <v>9</v>
      </c>
      <c r="M1544" s="4">
        <v>32</v>
      </c>
    </row>
    <row r="1545" spans="1:13" x14ac:dyDescent="0.2">
      <c r="A1545" s="3">
        <v>38292</v>
      </c>
      <c r="B1545" t="s">
        <v>8850</v>
      </c>
      <c r="C1545" t="s">
        <v>3081</v>
      </c>
      <c r="D1545" t="s">
        <v>8851</v>
      </c>
      <c r="E1545" t="s">
        <v>3080</v>
      </c>
      <c r="F1545" s="4">
        <v>4.3120743015212399</v>
      </c>
      <c r="G1545" s="4">
        <v>4.2479252010609203</v>
      </c>
      <c r="H1545" s="4">
        <v>0.35371303019196498</v>
      </c>
      <c r="I1545" s="4">
        <v>5.04298759403774</v>
      </c>
      <c r="J1545" s="4">
        <v>3.6692719909640501</v>
      </c>
      <c r="K1545" s="4">
        <v>4.05410229824321</v>
      </c>
      <c r="L1545" s="4">
        <v>4.53015971433177</v>
      </c>
      <c r="M1545" s="4">
        <v>32</v>
      </c>
    </row>
    <row r="1546" spans="1:13" x14ac:dyDescent="0.2">
      <c r="A1546" s="3">
        <v>38292</v>
      </c>
      <c r="B1546" t="s">
        <v>8568</v>
      </c>
      <c r="C1546" t="s">
        <v>3072</v>
      </c>
      <c r="D1546" t="s">
        <v>8569</v>
      </c>
      <c r="E1546" t="s">
        <v>3071</v>
      </c>
      <c r="F1546" s="4">
        <v>5.36</v>
      </c>
      <c r="G1546" s="4">
        <v>5.36</v>
      </c>
      <c r="H1546" s="4"/>
      <c r="I1546" s="4">
        <v>5.36</v>
      </c>
      <c r="J1546" s="4">
        <v>5.36</v>
      </c>
      <c r="K1546" s="4">
        <v>5.36</v>
      </c>
      <c r="L1546" s="4">
        <v>5.36</v>
      </c>
      <c r="M1546" s="4">
        <v>1</v>
      </c>
    </row>
    <row r="1547" spans="1:13" x14ac:dyDescent="0.2">
      <c r="A1547" s="3">
        <v>38292</v>
      </c>
      <c r="B1547" t="s">
        <v>8692</v>
      </c>
      <c r="C1547" t="s">
        <v>3075</v>
      </c>
      <c r="D1547" t="s">
        <v>8693</v>
      </c>
      <c r="E1547" t="s">
        <v>3074</v>
      </c>
      <c r="F1547" s="4">
        <v>4.2879363636363603</v>
      </c>
      <c r="G1547" s="4">
        <v>4.25</v>
      </c>
      <c r="H1547" s="4">
        <v>0.32697176275079698</v>
      </c>
      <c r="I1547" s="4">
        <v>5.0218999999999996</v>
      </c>
      <c r="J1547" s="4">
        <v>3.86</v>
      </c>
      <c r="K1547" s="4">
        <v>4.0199999999999996</v>
      </c>
      <c r="L1547" s="4">
        <v>4.45</v>
      </c>
      <c r="M1547" s="4">
        <v>33</v>
      </c>
    </row>
    <row r="1548" spans="1:13" x14ac:dyDescent="0.2">
      <c r="A1548" s="3">
        <v>38292</v>
      </c>
      <c r="B1548" t="s">
        <v>8750</v>
      </c>
      <c r="C1548" t="s">
        <v>3078</v>
      </c>
      <c r="D1548" t="s">
        <v>8751</v>
      </c>
      <c r="E1548" t="s">
        <v>3077</v>
      </c>
      <c r="F1548" s="4">
        <v>4.0819906250000004</v>
      </c>
      <c r="G1548" s="4">
        <v>4</v>
      </c>
      <c r="H1548" s="4">
        <v>0.566095708515439</v>
      </c>
      <c r="I1548" s="4">
        <v>5.81</v>
      </c>
      <c r="J1548" s="4">
        <v>3.24</v>
      </c>
      <c r="K1548" s="4">
        <v>3.8</v>
      </c>
      <c r="L1548" s="4">
        <v>4.3150000000000004</v>
      </c>
      <c r="M1548" s="4">
        <v>32</v>
      </c>
    </row>
    <row r="1549" spans="1:13" x14ac:dyDescent="0.2">
      <c r="A1549" s="3">
        <v>38292</v>
      </c>
      <c r="B1549" t="s">
        <v>8764</v>
      </c>
      <c r="C1549" t="s">
        <v>3120</v>
      </c>
      <c r="D1549" t="s">
        <v>8765</v>
      </c>
      <c r="E1549" t="s">
        <v>3119</v>
      </c>
      <c r="F1549" s="4">
        <v>0.51903125000000006</v>
      </c>
      <c r="G1549" s="4">
        <v>0.52</v>
      </c>
      <c r="H1549" s="4">
        <v>8.5620122889122199E-2</v>
      </c>
      <c r="I1549" s="4">
        <v>0.64</v>
      </c>
      <c r="J1549" s="4">
        <v>0.31</v>
      </c>
      <c r="K1549" s="4">
        <v>0.47499999999999998</v>
      </c>
      <c r="L1549" s="4">
        <v>0.58250000000000002</v>
      </c>
      <c r="M1549" s="4">
        <v>32</v>
      </c>
    </row>
    <row r="1550" spans="1:13" x14ac:dyDescent="0.2">
      <c r="A1550" s="3">
        <v>38292</v>
      </c>
      <c r="B1550" t="s">
        <v>8776</v>
      </c>
      <c r="C1550" t="s">
        <v>3123</v>
      </c>
      <c r="D1550" t="s">
        <v>8777</v>
      </c>
      <c r="E1550" t="s">
        <v>3122</v>
      </c>
      <c r="F1550" s="4">
        <v>0.39800000000000002</v>
      </c>
      <c r="G1550" s="4">
        <v>0.41</v>
      </c>
      <c r="H1550" s="4">
        <v>0.12105210821471001</v>
      </c>
      <c r="I1550" s="4">
        <v>0.6</v>
      </c>
      <c r="J1550" s="4">
        <v>0.1</v>
      </c>
      <c r="K1550" s="4">
        <v>0.3075</v>
      </c>
      <c r="L1550" s="4">
        <v>0.48425000000000001</v>
      </c>
      <c r="M1550" s="4">
        <v>32</v>
      </c>
    </row>
    <row r="1551" spans="1:13" x14ac:dyDescent="0.2">
      <c r="A1551" s="3">
        <v>38292</v>
      </c>
      <c r="B1551" t="s">
        <v>8778</v>
      </c>
      <c r="C1551" t="s">
        <v>3126</v>
      </c>
      <c r="D1551" t="s">
        <v>8779</v>
      </c>
      <c r="E1551" t="s">
        <v>3125</v>
      </c>
      <c r="F1551" s="4">
        <v>0.33881250000000002</v>
      </c>
      <c r="G1551" s="4">
        <v>0.33</v>
      </c>
      <c r="H1551" s="4">
        <v>6.0250786368847599E-2</v>
      </c>
      <c r="I1551" s="4">
        <v>0.49</v>
      </c>
      <c r="J1551" s="4">
        <v>0.24</v>
      </c>
      <c r="K1551" s="4">
        <v>0.3</v>
      </c>
      <c r="L1551" s="4">
        <v>0.38250000000000001</v>
      </c>
      <c r="M1551" s="4">
        <v>32</v>
      </c>
    </row>
    <row r="1552" spans="1:13" x14ac:dyDescent="0.2">
      <c r="A1552" s="3">
        <v>38292</v>
      </c>
      <c r="B1552" t="s">
        <v>8780</v>
      </c>
      <c r="C1552" t="s">
        <v>3129</v>
      </c>
      <c r="D1552" t="s">
        <v>8781</v>
      </c>
      <c r="E1552" t="s">
        <v>3128</v>
      </c>
      <c r="F1552" s="4">
        <v>0.22018750000000001</v>
      </c>
      <c r="G1552" s="4">
        <v>0.22</v>
      </c>
      <c r="H1552" s="4">
        <v>6.9743047982831097E-2</v>
      </c>
      <c r="I1552" s="4">
        <v>0.35</v>
      </c>
      <c r="J1552" s="4">
        <v>0.04</v>
      </c>
      <c r="K1552" s="4">
        <v>0.17749999999999999</v>
      </c>
      <c r="L1552" s="4">
        <v>0.26250000000000001</v>
      </c>
      <c r="M1552" s="4">
        <v>32</v>
      </c>
    </row>
    <row r="1553" spans="1:13" x14ac:dyDescent="0.2">
      <c r="A1553" s="3">
        <v>38292</v>
      </c>
      <c r="B1553" t="s">
        <v>8792</v>
      </c>
      <c r="C1553" t="s">
        <v>3132</v>
      </c>
      <c r="D1553" t="s">
        <v>8793</v>
      </c>
      <c r="E1553" t="s">
        <v>3131</v>
      </c>
      <c r="F1553" s="4">
        <v>-4.8843749999999998E-2</v>
      </c>
      <c r="G1553" s="4">
        <v>-7.3999999999999996E-2</v>
      </c>
      <c r="H1553" s="4">
        <v>0.16218132213667499</v>
      </c>
      <c r="I1553" s="4">
        <v>0.28000000000000003</v>
      </c>
      <c r="J1553" s="4">
        <v>-0.39</v>
      </c>
      <c r="K1553" s="4">
        <v>-0.17874999999999999</v>
      </c>
      <c r="L1553" s="4">
        <v>7.7499999999999999E-2</v>
      </c>
      <c r="M1553" s="4">
        <v>32</v>
      </c>
    </row>
    <row r="1554" spans="1:13" x14ac:dyDescent="0.2">
      <c r="A1554" s="3">
        <v>38292</v>
      </c>
      <c r="B1554" t="s">
        <v>8802</v>
      </c>
      <c r="C1554" t="s">
        <v>3135</v>
      </c>
      <c r="D1554" t="s">
        <v>8803</v>
      </c>
      <c r="E1554" t="s">
        <v>3134</v>
      </c>
      <c r="F1554" s="4">
        <v>0.19900000000000001</v>
      </c>
      <c r="G1554" s="4">
        <v>0.19500000000000001</v>
      </c>
      <c r="H1554" s="4">
        <v>7.8419467629063905E-2</v>
      </c>
      <c r="I1554" s="4">
        <v>0.47099999999999997</v>
      </c>
      <c r="J1554" s="4">
        <v>0.04</v>
      </c>
      <c r="K1554" s="4">
        <v>0.15</v>
      </c>
      <c r="L1554" s="4">
        <v>0.24249999999999999</v>
      </c>
      <c r="M1554" s="4">
        <v>32</v>
      </c>
    </row>
    <row r="1555" spans="1:13" x14ac:dyDescent="0.2">
      <c r="A1555" s="3">
        <v>38292</v>
      </c>
      <c r="B1555" t="s">
        <v>8812</v>
      </c>
      <c r="C1555" t="s">
        <v>3138</v>
      </c>
      <c r="D1555" t="s">
        <v>8813</v>
      </c>
      <c r="E1555" t="s">
        <v>3137</v>
      </c>
      <c r="F1555" s="4">
        <v>0.21171875000000001</v>
      </c>
      <c r="G1555" s="4">
        <v>0.20499999999999999</v>
      </c>
      <c r="H1555" s="4">
        <v>4.9173317164573502E-2</v>
      </c>
      <c r="I1555" s="4">
        <v>0.38200000000000001</v>
      </c>
      <c r="J1555" s="4">
        <v>0.08</v>
      </c>
      <c r="K1555" s="4">
        <v>0.19750000000000001</v>
      </c>
      <c r="L1555" s="4">
        <v>0.22475000000000001</v>
      </c>
      <c r="M1555" s="4">
        <v>32</v>
      </c>
    </row>
    <row r="1556" spans="1:13" x14ac:dyDescent="0.2">
      <c r="A1556" s="3">
        <v>38292</v>
      </c>
      <c r="B1556" t="s">
        <v>8822</v>
      </c>
      <c r="C1556" t="s">
        <v>3141</v>
      </c>
      <c r="D1556" t="s">
        <v>8823</v>
      </c>
      <c r="E1556" t="s">
        <v>3140</v>
      </c>
      <c r="F1556" s="4">
        <v>0.36553124999999997</v>
      </c>
      <c r="G1556" s="4">
        <v>0.33</v>
      </c>
      <c r="H1556" s="4">
        <v>0.10448120200581799</v>
      </c>
      <c r="I1556" s="4">
        <v>0.64</v>
      </c>
      <c r="J1556" s="4">
        <v>0.19</v>
      </c>
      <c r="K1556" s="4">
        <v>0.3</v>
      </c>
      <c r="L1556" s="4">
        <v>0.40250000000000002</v>
      </c>
      <c r="M1556" s="4">
        <v>32</v>
      </c>
    </row>
    <row r="1557" spans="1:13" x14ac:dyDescent="0.2">
      <c r="A1557" s="3">
        <v>38292</v>
      </c>
      <c r="B1557" t="s">
        <v>8832</v>
      </c>
      <c r="C1557" t="s">
        <v>3144</v>
      </c>
      <c r="D1557" t="s">
        <v>8833</v>
      </c>
      <c r="E1557" t="s">
        <v>3143</v>
      </c>
      <c r="F1557" s="4">
        <v>0.56218749999999995</v>
      </c>
      <c r="G1557" s="4">
        <v>0.55500000000000005</v>
      </c>
      <c r="H1557" s="4">
        <v>9.6134461445515795E-2</v>
      </c>
      <c r="I1557" s="4">
        <v>0.82</v>
      </c>
      <c r="J1557" s="4">
        <v>0.35</v>
      </c>
      <c r="K1557" s="4">
        <v>0.5</v>
      </c>
      <c r="L1557" s="4">
        <v>0.62</v>
      </c>
      <c r="M1557" s="4">
        <v>32</v>
      </c>
    </row>
    <row r="1558" spans="1:13" x14ac:dyDescent="0.2">
      <c r="A1558" s="3">
        <v>38292</v>
      </c>
      <c r="B1558" t="s">
        <v>8842</v>
      </c>
      <c r="C1558" t="s">
        <v>3147</v>
      </c>
      <c r="D1558" t="s">
        <v>8843</v>
      </c>
      <c r="E1558" t="s">
        <v>3146</v>
      </c>
      <c r="F1558" s="4">
        <v>0.40993750000000001</v>
      </c>
      <c r="G1558" s="4">
        <v>0.38500000000000001</v>
      </c>
      <c r="H1558" s="4">
        <v>0.14633631999058599</v>
      </c>
      <c r="I1558" s="4">
        <v>0.84799999999999998</v>
      </c>
      <c r="J1558" s="4">
        <v>0.2</v>
      </c>
      <c r="K1558" s="4">
        <v>0.33</v>
      </c>
      <c r="L1558" s="4">
        <v>0.44</v>
      </c>
      <c r="M1558" s="4">
        <v>32</v>
      </c>
    </row>
    <row r="1559" spans="1:13" x14ac:dyDescent="0.2">
      <c r="A1559" s="3">
        <v>38292</v>
      </c>
      <c r="B1559" t="s">
        <v>8754</v>
      </c>
      <c r="C1559" t="s">
        <v>3114</v>
      </c>
      <c r="D1559" t="s">
        <v>8755</v>
      </c>
      <c r="E1559" t="s">
        <v>3113</v>
      </c>
      <c r="F1559" s="4">
        <v>0.77860606060606097</v>
      </c>
      <c r="G1559" s="4">
        <v>0.79</v>
      </c>
      <c r="H1559" s="4">
        <v>8.6297790887839093E-2</v>
      </c>
      <c r="I1559" s="4">
        <v>0.87</v>
      </c>
      <c r="J1559" s="4">
        <v>0.40699999999999997</v>
      </c>
      <c r="K1559" s="4">
        <v>0.78</v>
      </c>
      <c r="L1559" s="4">
        <v>0.83</v>
      </c>
      <c r="M1559" s="4">
        <v>33</v>
      </c>
    </row>
    <row r="1560" spans="1:13" x14ac:dyDescent="0.2">
      <c r="A1560" s="3">
        <v>38292</v>
      </c>
      <c r="B1560" t="s">
        <v>8852</v>
      </c>
      <c r="C1560" t="s">
        <v>3150</v>
      </c>
      <c r="D1560" t="s">
        <v>8853</v>
      </c>
      <c r="E1560" t="s">
        <v>3149</v>
      </c>
      <c r="F1560" s="4">
        <v>0.61721875000000004</v>
      </c>
      <c r="G1560" s="4">
        <v>0.64500000000000002</v>
      </c>
      <c r="H1560" s="4">
        <v>0.13911395523211401</v>
      </c>
      <c r="I1560" s="4">
        <v>0.93600000000000005</v>
      </c>
      <c r="J1560" s="4">
        <v>0.37</v>
      </c>
      <c r="K1560" s="4">
        <v>0.5</v>
      </c>
      <c r="L1560" s="4">
        <v>0.70250000000000001</v>
      </c>
      <c r="M1560" s="4">
        <v>32</v>
      </c>
    </row>
    <row r="1561" spans="1:13" x14ac:dyDescent="0.2">
      <c r="A1561" s="3">
        <v>38292</v>
      </c>
      <c r="B1561" t="s">
        <v>8766</v>
      </c>
      <c r="C1561" t="s">
        <v>3117</v>
      </c>
      <c r="D1561" t="s">
        <v>8767</v>
      </c>
      <c r="E1561" t="s">
        <v>3116</v>
      </c>
      <c r="F1561" s="4">
        <v>0.44018181818181801</v>
      </c>
      <c r="G1561" s="4">
        <v>0.42</v>
      </c>
      <c r="H1561" s="4">
        <v>8.5150401696591604E-2</v>
      </c>
      <c r="I1561" s="4">
        <v>0.66</v>
      </c>
      <c r="J1561" s="4">
        <v>0.3</v>
      </c>
      <c r="K1561" s="4">
        <v>0.38</v>
      </c>
      <c r="L1561" s="4">
        <v>0.49</v>
      </c>
      <c r="M1561" s="4">
        <v>33</v>
      </c>
    </row>
    <row r="1562" spans="1:13" x14ac:dyDescent="0.2">
      <c r="A1562" s="3">
        <v>38292</v>
      </c>
      <c r="B1562" t="s">
        <v>8854</v>
      </c>
      <c r="C1562" t="s">
        <v>3096</v>
      </c>
      <c r="D1562" t="s">
        <v>8855</v>
      </c>
      <c r="E1562" t="s">
        <v>3095</v>
      </c>
      <c r="F1562" s="4">
        <v>3.7713333333333301</v>
      </c>
      <c r="G1562" s="4">
        <v>3.78</v>
      </c>
      <c r="H1562" s="4">
        <v>0.30480813637434301</v>
      </c>
      <c r="I1562" s="4">
        <v>4.51</v>
      </c>
      <c r="J1562" s="4">
        <v>3.05</v>
      </c>
      <c r="K1562" s="4">
        <v>3.68</v>
      </c>
      <c r="L1562" s="4">
        <v>3.91</v>
      </c>
      <c r="M1562" s="4">
        <v>27</v>
      </c>
    </row>
    <row r="1563" spans="1:13" x14ac:dyDescent="0.2">
      <c r="A1563" s="3">
        <v>38292</v>
      </c>
      <c r="B1563" t="s">
        <v>8740</v>
      </c>
      <c r="C1563" t="s">
        <v>3087</v>
      </c>
      <c r="D1563" t="s">
        <v>8741</v>
      </c>
      <c r="E1563" t="s">
        <v>3086</v>
      </c>
      <c r="F1563" s="4">
        <v>3.87</v>
      </c>
      <c r="G1563" s="4">
        <v>3.87</v>
      </c>
      <c r="H1563" s="4"/>
      <c r="I1563" s="4">
        <v>3.87</v>
      </c>
      <c r="J1563" s="4">
        <v>3.87</v>
      </c>
      <c r="K1563" s="4">
        <v>3.87</v>
      </c>
      <c r="L1563" s="4">
        <v>3.87</v>
      </c>
      <c r="M1563" s="4">
        <v>1</v>
      </c>
    </row>
    <row r="1564" spans="1:13" x14ac:dyDescent="0.2">
      <c r="A1564" s="3">
        <v>38292</v>
      </c>
      <c r="B1564" t="s">
        <v>8784</v>
      </c>
      <c r="C1564" t="s">
        <v>3090</v>
      </c>
      <c r="D1564" t="s">
        <v>8785</v>
      </c>
      <c r="E1564" t="s">
        <v>3089</v>
      </c>
      <c r="F1564" s="4">
        <v>3.7910080000000002</v>
      </c>
      <c r="G1564" s="4">
        <v>3.77</v>
      </c>
      <c r="H1564" s="4">
        <v>0.330545611981161</v>
      </c>
      <c r="I1564" s="4">
        <v>4.46</v>
      </c>
      <c r="J1564" s="4">
        <v>3.1</v>
      </c>
      <c r="K1564" s="4">
        <v>3.65</v>
      </c>
      <c r="L1564" s="4">
        <v>3.9152</v>
      </c>
      <c r="M1564" s="4">
        <v>25</v>
      </c>
    </row>
    <row r="1565" spans="1:13" x14ac:dyDescent="0.2">
      <c r="A1565" s="3">
        <v>38292</v>
      </c>
      <c r="B1565" t="s">
        <v>8856</v>
      </c>
      <c r="C1565" t="s">
        <v>3153</v>
      </c>
      <c r="D1565" t="s">
        <v>8857</v>
      </c>
      <c r="E1565" t="s">
        <v>3152</v>
      </c>
      <c r="F1565" s="4">
        <v>0.29208333333333297</v>
      </c>
      <c r="G1565" s="4">
        <v>0.28999999999999998</v>
      </c>
      <c r="H1565" s="4">
        <v>4.0382859759046798E-2</v>
      </c>
      <c r="I1565" s="4">
        <v>0.39</v>
      </c>
      <c r="J1565" s="4">
        <v>0.2</v>
      </c>
      <c r="K1565" s="4">
        <v>0.28000000000000003</v>
      </c>
      <c r="L1565" s="4">
        <v>0.30249999999999999</v>
      </c>
      <c r="M1565" s="4">
        <v>24</v>
      </c>
    </row>
    <row r="1566" spans="1:13" x14ac:dyDescent="0.2">
      <c r="A1566" s="3">
        <v>38292</v>
      </c>
      <c r="B1566" t="s">
        <v>10053</v>
      </c>
      <c r="C1566" t="s">
        <v>4324</v>
      </c>
      <c r="D1566" t="s">
        <v>10054</v>
      </c>
      <c r="E1566" t="s">
        <v>4323</v>
      </c>
      <c r="F1566" s="4">
        <v>4.3451612903225802</v>
      </c>
      <c r="G1566" s="4">
        <v>4.3</v>
      </c>
      <c r="H1566" s="4">
        <v>0.138657154347019</v>
      </c>
      <c r="I1566" s="4">
        <v>4.5999999999999996</v>
      </c>
      <c r="J1566" s="4">
        <v>4</v>
      </c>
      <c r="K1566" s="4">
        <v>4.3</v>
      </c>
      <c r="L1566" s="4">
        <v>4.4000000000000004</v>
      </c>
      <c r="M1566" s="4">
        <v>31</v>
      </c>
    </row>
    <row r="1567" spans="1:13" x14ac:dyDescent="0.2">
      <c r="A1567" s="3">
        <v>38292</v>
      </c>
      <c r="B1567" t="s">
        <v>10061</v>
      </c>
      <c r="C1567" t="s">
        <v>4327</v>
      </c>
      <c r="D1567" t="s">
        <v>10062</v>
      </c>
      <c r="E1567" t="s">
        <v>4326</v>
      </c>
      <c r="F1567" s="4">
        <v>3.5193548387096798</v>
      </c>
      <c r="G1567" s="4">
        <v>3.5</v>
      </c>
      <c r="H1567" s="4">
        <v>0.36735029135573</v>
      </c>
      <c r="I1567" s="4">
        <v>4.7</v>
      </c>
      <c r="J1567" s="4">
        <v>3</v>
      </c>
      <c r="K1567" s="4">
        <v>3.3</v>
      </c>
      <c r="L1567" s="4">
        <v>3.65</v>
      </c>
      <c r="M1567" s="4">
        <v>31</v>
      </c>
    </row>
    <row r="1568" spans="1:13" x14ac:dyDescent="0.2">
      <c r="A1568" s="3">
        <v>38292</v>
      </c>
      <c r="B1568" t="s">
        <v>8848</v>
      </c>
      <c r="C1568" t="s">
        <v>3942</v>
      </c>
      <c r="D1568" t="s">
        <v>8849</v>
      </c>
      <c r="E1568" t="s">
        <v>3949</v>
      </c>
      <c r="F1568" s="4">
        <v>11.525109375</v>
      </c>
      <c r="G1568" s="4">
        <v>11.52</v>
      </c>
      <c r="H1568" s="4">
        <v>0.14434723671752001</v>
      </c>
      <c r="I1568" s="4">
        <v>11.86</v>
      </c>
      <c r="J1568" s="4">
        <v>11.032999999999999</v>
      </c>
      <c r="K1568" s="4">
        <v>11.477499999999999</v>
      </c>
      <c r="L1568" s="4">
        <v>11.577500000000001</v>
      </c>
      <c r="M1568" s="4">
        <v>32</v>
      </c>
    </row>
    <row r="1569" spans="1:13" x14ac:dyDescent="0.2">
      <c r="A1569" s="3">
        <v>38292</v>
      </c>
      <c r="B1569" t="s">
        <v>8858</v>
      </c>
      <c r="C1569" t="s">
        <v>3952</v>
      </c>
      <c r="D1569" t="s">
        <v>8859</v>
      </c>
      <c r="E1569" t="s">
        <v>3951</v>
      </c>
      <c r="F1569" s="4">
        <v>11.545953125</v>
      </c>
      <c r="G1569" s="4">
        <v>11.535</v>
      </c>
      <c r="H1569" s="4">
        <v>0.18236105445918999</v>
      </c>
      <c r="I1569" s="4">
        <v>11.91</v>
      </c>
      <c r="J1569" s="4">
        <v>10.9</v>
      </c>
      <c r="K1569" s="4">
        <v>11.484999999999999</v>
      </c>
      <c r="L1569" s="4">
        <v>11.605</v>
      </c>
      <c r="M1569" s="4">
        <v>32</v>
      </c>
    </row>
    <row r="1570" spans="1:13" x14ac:dyDescent="0.2">
      <c r="A1570" s="3">
        <v>38292</v>
      </c>
      <c r="B1570" t="s">
        <v>8838</v>
      </c>
      <c r="C1570" t="s">
        <v>3939</v>
      </c>
      <c r="D1570" t="s">
        <v>8839</v>
      </c>
      <c r="E1570" t="s">
        <v>3947</v>
      </c>
      <c r="F1570" s="4">
        <v>11.489434242424201</v>
      </c>
      <c r="G1570" s="4">
        <v>11.5</v>
      </c>
      <c r="H1570" s="4">
        <v>0.13062125786578299</v>
      </c>
      <c r="I1570" s="4">
        <v>11.8</v>
      </c>
      <c r="J1570" s="4">
        <v>11.1</v>
      </c>
      <c r="K1570" s="4">
        <v>11.42</v>
      </c>
      <c r="L1570" s="4">
        <v>11.57</v>
      </c>
      <c r="M1570" s="4">
        <v>33</v>
      </c>
    </row>
    <row r="1571" spans="1:13" x14ac:dyDescent="0.2">
      <c r="A1571" s="3">
        <v>38292</v>
      </c>
      <c r="B1571" t="s">
        <v>8638</v>
      </c>
      <c r="C1571" t="s">
        <v>3936</v>
      </c>
      <c r="D1571" t="s">
        <v>8639</v>
      </c>
      <c r="E1571" t="s">
        <v>3935</v>
      </c>
      <c r="F1571" s="4">
        <v>11.489434242424201</v>
      </c>
      <c r="G1571" s="4">
        <v>11.5</v>
      </c>
      <c r="H1571" s="4">
        <v>0.13062125786578299</v>
      </c>
      <c r="I1571" s="4">
        <v>11.8</v>
      </c>
      <c r="J1571" s="4">
        <v>11.1</v>
      </c>
      <c r="K1571" s="4">
        <v>11.42</v>
      </c>
      <c r="L1571" s="4">
        <v>11.57</v>
      </c>
      <c r="M1571" s="4">
        <v>33</v>
      </c>
    </row>
    <row r="1572" spans="1:13" x14ac:dyDescent="0.2">
      <c r="A1572" s="3">
        <v>38292</v>
      </c>
      <c r="B1572" t="s">
        <v>8746</v>
      </c>
      <c r="C1572" t="s">
        <v>3939</v>
      </c>
      <c r="D1572" t="s">
        <v>8747</v>
      </c>
      <c r="E1572" t="s">
        <v>3938</v>
      </c>
      <c r="F1572" s="4">
        <v>11.936894848484799</v>
      </c>
      <c r="G1572" s="4">
        <v>11.941000000000001</v>
      </c>
      <c r="H1572" s="4">
        <v>0.303496671935225</v>
      </c>
      <c r="I1572" s="4">
        <v>12.5</v>
      </c>
      <c r="J1572" s="4">
        <v>10.8</v>
      </c>
      <c r="K1572" s="4">
        <v>11.84</v>
      </c>
      <c r="L1572" s="4">
        <v>12.05</v>
      </c>
      <c r="M1572" s="4">
        <v>33</v>
      </c>
    </row>
    <row r="1573" spans="1:13" x14ac:dyDescent="0.2">
      <c r="A1573" s="3">
        <v>38292</v>
      </c>
      <c r="B1573" t="s">
        <v>10047</v>
      </c>
      <c r="C1573" t="s">
        <v>3579</v>
      </c>
      <c r="D1573" t="s">
        <v>10048</v>
      </c>
      <c r="E1573" t="s">
        <v>3578</v>
      </c>
      <c r="F1573" s="4">
        <v>4.07</v>
      </c>
      <c r="G1573" s="4">
        <v>4.07</v>
      </c>
      <c r="H1573" s="4"/>
      <c r="I1573" s="4">
        <v>4.07</v>
      </c>
      <c r="J1573" s="4">
        <v>4.07</v>
      </c>
      <c r="K1573" s="4">
        <v>4.07</v>
      </c>
      <c r="L1573" s="4">
        <v>4.07</v>
      </c>
      <c r="M1573" s="4">
        <v>1</v>
      </c>
    </row>
    <row r="1574" spans="1:13" x14ac:dyDescent="0.2">
      <c r="A1574" s="3">
        <v>38292</v>
      </c>
      <c r="B1574" t="s">
        <v>10057</v>
      </c>
      <c r="C1574" t="s">
        <v>3582</v>
      </c>
      <c r="D1574" t="s">
        <v>10058</v>
      </c>
      <c r="E1574" t="s">
        <v>3581</v>
      </c>
      <c r="F1574" s="4">
        <v>3.7637499999999999</v>
      </c>
      <c r="G1574" s="4">
        <v>3.8</v>
      </c>
      <c r="H1574" s="4">
        <v>0.40528564200191403</v>
      </c>
      <c r="I1574" s="4">
        <v>4.6500000000000004</v>
      </c>
      <c r="J1574" s="4">
        <v>2.5</v>
      </c>
      <c r="K1574" s="4">
        <v>3.5</v>
      </c>
      <c r="L1574" s="4">
        <v>3.9474999999999998</v>
      </c>
      <c r="M1574" s="4">
        <v>32</v>
      </c>
    </row>
    <row r="1575" spans="1:13" x14ac:dyDescent="0.2">
      <c r="A1575" s="3">
        <v>38292</v>
      </c>
      <c r="B1575" t="s">
        <v>10069</v>
      </c>
      <c r="C1575" t="s">
        <v>3585</v>
      </c>
      <c r="D1575" t="s">
        <v>10070</v>
      </c>
      <c r="E1575" t="s">
        <v>3584</v>
      </c>
      <c r="F1575" s="4">
        <v>3.8141379310344798</v>
      </c>
      <c r="G1575" s="4">
        <v>3.7</v>
      </c>
      <c r="H1575" s="4">
        <v>0.44368197459585901</v>
      </c>
      <c r="I1575" s="4">
        <v>4.7</v>
      </c>
      <c r="J1575" s="4">
        <v>3</v>
      </c>
      <c r="K1575" s="4">
        <v>3.5</v>
      </c>
      <c r="L1575" s="4">
        <v>4.0999999999999996</v>
      </c>
      <c r="M1575" s="4">
        <v>29</v>
      </c>
    </row>
    <row r="1576" spans="1:13" x14ac:dyDescent="0.2">
      <c r="A1576" s="3">
        <v>38292</v>
      </c>
      <c r="B1576" t="s">
        <v>10067</v>
      </c>
      <c r="C1576" t="s">
        <v>3594</v>
      </c>
      <c r="D1576" t="s">
        <v>10068</v>
      </c>
      <c r="E1576" t="s">
        <v>3593</v>
      </c>
      <c r="F1576" s="4">
        <v>4.2018750000000002</v>
      </c>
      <c r="G1576" s="4">
        <v>4.0999999999999996</v>
      </c>
      <c r="H1576" s="4">
        <v>0.432811047947954</v>
      </c>
      <c r="I1576" s="4">
        <v>5.5</v>
      </c>
      <c r="J1576" s="4">
        <v>3</v>
      </c>
      <c r="K1576" s="4">
        <v>4</v>
      </c>
      <c r="L1576" s="4">
        <v>4.4175000000000004</v>
      </c>
      <c r="M1576" s="4">
        <v>32</v>
      </c>
    </row>
    <row r="1577" spans="1:13" x14ac:dyDescent="0.2">
      <c r="A1577" s="3">
        <v>38322</v>
      </c>
      <c r="B1577" t="s">
        <v>8732</v>
      </c>
      <c r="C1577" t="s">
        <v>3921</v>
      </c>
      <c r="D1577" t="s">
        <v>8733</v>
      </c>
      <c r="E1577" t="s">
        <v>3920</v>
      </c>
      <c r="F1577" s="4">
        <v>8.7183333333333302</v>
      </c>
      <c r="G1577" s="4">
        <v>8.74</v>
      </c>
      <c r="H1577" s="4">
        <v>0.58859319909678598</v>
      </c>
      <c r="I1577" s="4">
        <v>9.8000000000000007</v>
      </c>
      <c r="J1577" s="4">
        <v>7.35</v>
      </c>
      <c r="K1577" s="4">
        <v>8.4450000000000003</v>
      </c>
      <c r="L1577" s="4">
        <v>9</v>
      </c>
      <c r="M1577" s="4">
        <v>30</v>
      </c>
    </row>
    <row r="1578" spans="1:13" x14ac:dyDescent="0.2">
      <c r="A1578" s="3">
        <v>38322</v>
      </c>
      <c r="B1578" t="s">
        <v>8860</v>
      </c>
      <c r="C1578" t="s">
        <v>3924</v>
      </c>
      <c r="D1578" t="s">
        <v>8861</v>
      </c>
      <c r="E1578" t="s">
        <v>3923</v>
      </c>
      <c r="F1578" s="4">
        <v>8.5796153846153906</v>
      </c>
      <c r="G1578" s="4">
        <v>8.7550000000000008</v>
      </c>
      <c r="H1578" s="4">
        <v>1.0306754320123499</v>
      </c>
      <c r="I1578" s="4">
        <v>10.3</v>
      </c>
      <c r="J1578" s="4">
        <v>5.9</v>
      </c>
      <c r="K1578" s="4">
        <v>8.14</v>
      </c>
      <c r="L1578" s="4">
        <v>9.2575000000000003</v>
      </c>
      <c r="M1578" s="4">
        <v>26</v>
      </c>
    </row>
    <row r="1579" spans="1:13" x14ac:dyDescent="0.2">
      <c r="A1579" s="3">
        <v>38322</v>
      </c>
      <c r="B1579" t="s">
        <v>8862</v>
      </c>
      <c r="C1579" t="s">
        <v>3081</v>
      </c>
      <c r="D1579" t="s">
        <v>8863</v>
      </c>
      <c r="E1579" t="s">
        <v>3080</v>
      </c>
      <c r="F1579" s="4">
        <v>4.3171240835429803</v>
      </c>
      <c r="G1579" s="4">
        <v>4.2988164160474103</v>
      </c>
      <c r="H1579" s="4">
        <v>0.29707934669838698</v>
      </c>
      <c r="I1579" s="4">
        <v>4.9410133866406403</v>
      </c>
      <c r="J1579" s="4">
        <v>3.8546361568699399</v>
      </c>
      <c r="K1579" s="4">
        <v>4.05126473101559</v>
      </c>
      <c r="L1579" s="4">
        <v>4.4970340967390801</v>
      </c>
      <c r="M1579" s="4">
        <v>31</v>
      </c>
    </row>
    <row r="1580" spans="1:13" x14ac:dyDescent="0.2">
      <c r="A1580" s="3">
        <v>38322</v>
      </c>
      <c r="B1580" t="s">
        <v>8568</v>
      </c>
      <c r="C1580" t="s">
        <v>3072</v>
      </c>
      <c r="D1580" t="s">
        <v>8569</v>
      </c>
      <c r="E1580" t="s">
        <v>3071</v>
      </c>
      <c r="F1580" s="4">
        <v>5.4715945642827801</v>
      </c>
      <c r="G1580" s="4">
        <v>5.4254059964858703</v>
      </c>
      <c r="H1580" s="4">
        <v>0.12441141019358699</v>
      </c>
      <c r="I1580" s="4">
        <v>5.8662968709110697</v>
      </c>
      <c r="J1580" s="4">
        <v>5.2889397734494903</v>
      </c>
      <c r="K1580" s="4">
        <v>5.4044111929417902</v>
      </c>
      <c r="L1580" s="4">
        <v>5.5135841713709004</v>
      </c>
      <c r="M1580" s="4">
        <v>31</v>
      </c>
    </row>
    <row r="1581" spans="1:13" x14ac:dyDescent="0.2">
      <c r="A1581" s="3">
        <v>38322</v>
      </c>
      <c r="B1581" t="s">
        <v>8692</v>
      </c>
      <c r="C1581" t="s">
        <v>3075</v>
      </c>
      <c r="D1581" t="s">
        <v>8693</v>
      </c>
      <c r="E1581" t="s">
        <v>3074</v>
      </c>
      <c r="F1581" s="4">
        <v>4.3171240835429803</v>
      </c>
      <c r="G1581" s="4">
        <v>4.2988164160474103</v>
      </c>
      <c r="H1581" s="4">
        <v>0.29707934669838698</v>
      </c>
      <c r="I1581" s="4">
        <v>4.9410133866406403</v>
      </c>
      <c r="J1581" s="4">
        <v>3.8546361568699399</v>
      </c>
      <c r="K1581" s="4">
        <v>4.05126473101559</v>
      </c>
      <c r="L1581" s="4">
        <v>4.4970340967390801</v>
      </c>
      <c r="M1581" s="4">
        <v>31</v>
      </c>
    </row>
    <row r="1582" spans="1:13" x14ac:dyDescent="0.2">
      <c r="A1582" s="3">
        <v>38322</v>
      </c>
      <c r="B1582" t="s">
        <v>8750</v>
      </c>
      <c r="C1582" t="s">
        <v>3078</v>
      </c>
      <c r="D1582" t="s">
        <v>8751</v>
      </c>
      <c r="E1582" t="s">
        <v>3077</v>
      </c>
      <c r="F1582" s="4">
        <v>4.09</v>
      </c>
      <c r="G1582" s="4">
        <v>4</v>
      </c>
      <c r="H1582" s="4">
        <v>0.57661317936784096</v>
      </c>
      <c r="I1582" s="4">
        <v>5.73</v>
      </c>
      <c r="J1582" s="4">
        <v>3.23</v>
      </c>
      <c r="K1582" s="4">
        <v>3.8</v>
      </c>
      <c r="L1582" s="4">
        <v>4.37</v>
      </c>
      <c r="M1582" s="4">
        <v>30</v>
      </c>
    </row>
    <row r="1583" spans="1:13" x14ac:dyDescent="0.2">
      <c r="A1583" s="3">
        <v>38322</v>
      </c>
      <c r="B1583" t="s">
        <v>8864</v>
      </c>
      <c r="C1583" t="s">
        <v>5094</v>
      </c>
      <c r="D1583" t="s">
        <v>8865</v>
      </c>
      <c r="E1583" t="s">
        <v>5093</v>
      </c>
      <c r="F1583" s="4">
        <v>3.9470000000000001</v>
      </c>
      <c r="G1583" s="4">
        <v>3.85</v>
      </c>
      <c r="H1583" s="4">
        <v>0.602701676076007</v>
      </c>
      <c r="I1583" s="4">
        <v>5.95</v>
      </c>
      <c r="J1583" s="4">
        <v>3</v>
      </c>
      <c r="K1583" s="4">
        <v>3.5</v>
      </c>
      <c r="L1583" s="4">
        <v>4.2750000000000004</v>
      </c>
      <c r="M1583" s="4">
        <v>30</v>
      </c>
    </row>
    <row r="1584" spans="1:13" x14ac:dyDescent="0.2">
      <c r="A1584" s="3">
        <v>38322</v>
      </c>
      <c r="B1584" t="s">
        <v>8764</v>
      </c>
      <c r="C1584" t="s">
        <v>3117</v>
      </c>
      <c r="D1584" t="s">
        <v>8765</v>
      </c>
      <c r="E1584" t="s">
        <v>3116</v>
      </c>
      <c r="F1584" s="4">
        <v>0.52125806451612899</v>
      </c>
      <c r="G1584" s="4">
        <v>0.53</v>
      </c>
      <c r="H1584" s="4">
        <v>9.1354973497865394E-2</v>
      </c>
      <c r="I1584" s="4">
        <v>0.66</v>
      </c>
      <c r="J1584" s="4">
        <v>0.31</v>
      </c>
      <c r="K1584" s="4">
        <v>0.47</v>
      </c>
      <c r="L1584" s="4">
        <v>0.59499999999999997</v>
      </c>
      <c r="M1584" s="4">
        <v>31</v>
      </c>
    </row>
    <row r="1585" spans="1:13" x14ac:dyDescent="0.2">
      <c r="A1585" s="3">
        <v>38322</v>
      </c>
      <c r="B1585" t="s">
        <v>8776</v>
      </c>
      <c r="C1585" t="s">
        <v>3120</v>
      </c>
      <c r="D1585" t="s">
        <v>8777</v>
      </c>
      <c r="E1585" t="s">
        <v>3119</v>
      </c>
      <c r="F1585" s="4">
        <v>0.39303225806451603</v>
      </c>
      <c r="G1585" s="4">
        <v>0.4</v>
      </c>
      <c r="H1585" s="4">
        <v>0.11969279673981199</v>
      </c>
      <c r="I1585" s="4">
        <v>0.6</v>
      </c>
      <c r="J1585" s="4">
        <v>0.1</v>
      </c>
      <c r="K1585" s="4">
        <v>0.30499999999999999</v>
      </c>
      <c r="L1585" s="4">
        <v>0.47499999999999998</v>
      </c>
      <c r="M1585" s="4">
        <v>31</v>
      </c>
    </row>
    <row r="1586" spans="1:13" x14ac:dyDescent="0.2">
      <c r="A1586" s="3">
        <v>38322</v>
      </c>
      <c r="B1586" t="s">
        <v>8778</v>
      </c>
      <c r="C1586" t="s">
        <v>3123</v>
      </c>
      <c r="D1586" t="s">
        <v>8779</v>
      </c>
      <c r="E1586" t="s">
        <v>3122</v>
      </c>
      <c r="F1586" s="4">
        <v>0.33929032258064501</v>
      </c>
      <c r="G1586" s="4">
        <v>0.32400000000000001</v>
      </c>
      <c r="H1586" s="4">
        <v>6.0541001835333098E-2</v>
      </c>
      <c r="I1586" s="4">
        <v>0.49</v>
      </c>
      <c r="J1586" s="4">
        <v>0.24</v>
      </c>
      <c r="K1586" s="4">
        <v>0.3</v>
      </c>
      <c r="L1586" s="4">
        <v>0.38500000000000001</v>
      </c>
      <c r="M1586" s="4">
        <v>31</v>
      </c>
    </row>
    <row r="1587" spans="1:13" x14ac:dyDescent="0.2">
      <c r="A1587" s="3">
        <v>38322</v>
      </c>
      <c r="B1587" t="s">
        <v>8780</v>
      </c>
      <c r="C1587" t="s">
        <v>3126</v>
      </c>
      <c r="D1587" t="s">
        <v>8781</v>
      </c>
      <c r="E1587" t="s">
        <v>3125</v>
      </c>
      <c r="F1587" s="4">
        <v>0.22167741935483901</v>
      </c>
      <c r="G1587" s="4">
        <v>0.23</v>
      </c>
      <c r="H1587" s="4">
        <v>7.1328529634256094E-2</v>
      </c>
      <c r="I1587" s="4">
        <v>0.35</v>
      </c>
      <c r="J1587" s="4">
        <v>0.04</v>
      </c>
      <c r="K1587" s="4">
        <v>0.17499999999999999</v>
      </c>
      <c r="L1587" s="4">
        <v>0.26500000000000001</v>
      </c>
      <c r="M1587" s="4">
        <v>31</v>
      </c>
    </row>
    <row r="1588" spans="1:13" x14ac:dyDescent="0.2">
      <c r="A1588" s="3">
        <v>38322</v>
      </c>
      <c r="B1588" t="s">
        <v>8792</v>
      </c>
      <c r="C1588" t="s">
        <v>3129</v>
      </c>
      <c r="D1588" t="s">
        <v>8793</v>
      </c>
      <c r="E1588" t="s">
        <v>3128</v>
      </c>
      <c r="F1588" s="4">
        <v>-5.2193548387096798E-2</v>
      </c>
      <c r="G1588" s="4">
        <v>-0.1</v>
      </c>
      <c r="H1588" s="4">
        <v>0.163188320528735</v>
      </c>
      <c r="I1588" s="4">
        <v>0.28000000000000003</v>
      </c>
      <c r="J1588" s="4">
        <v>-0.39</v>
      </c>
      <c r="K1588" s="4">
        <v>-0.18</v>
      </c>
      <c r="L1588" s="4">
        <v>7.0000000000000007E-2</v>
      </c>
      <c r="M1588" s="4">
        <v>31</v>
      </c>
    </row>
    <row r="1589" spans="1:13" x14ac:dyDescent="0.2">
      <c r="A1589" s="3">
        <v>38322</v>
      </c>
      <c r="B1589" t="s">
        <v>8802</v>
      </c>
      <c r="C1589" t="s">
        <v>3132</v>
      </c>
      <c r="D1589" t="s">
        <v>8803</v>
      </c>
      <c r="E1589" t="s">
        <v>3131</v>
      </c>
      <c r="F1589" s="4">
        <v>0.19251612903225801</v>
      </c>
      <c r="G1589" s="4">
        <v>0.2</v>
      </c>
      <c r="H1589" s="4">
        <v>6.2616755461426907E-2</v>
      </c>
      <c r="I1589" s="4">
        <v>0.32</v>
      </c>
      <c r="J1589" s="4">
        <v>0.04</v>
      </c>
      <c r="K1589" s="4">
        <v>0.15</v>
      </c>
      <c r="L1589" s="4">
        <v>0.23499999999999999</v>
      </c>
      <c r="M1589" s="4">
        <v>31</v>
      </c>
    </row>
    <row r="1590" spans="1:13" x14ac:dyDescent="0.2">
      <c r="A1590" s="3">
        <v>38322</v>
      </c>
      <c r="B1590" t="s">
        <v>8812</v>
      </c>
      <c r="C1590" t="s">
        <v>3135</v>
      </c>
      <c r="D1590" t="s">
        <v>8813</v>
      </c>
      <c r="E1590" t="s">
        <v>3134</v>
      </c>
      <c r="F1590" s="4">
        <v>0.21322580645161299</v>
      </c>
      <c r="G1590" s="4">
        <v>0.21</v>
      </c>
      <c r="H1590" s="4">
        <v>4.9926418976609502E-2</v>
      </c>
      <c r="I1590" s="4">
        <v>0.38100000000000001</v>
      </c>
      <c r="J1590" s="4">
        <v>0.08</v>
      </c>
      <c r="K1590" s="4">
        <v>0.2</v>
      </c>
      <c r="L1590" s="4">
        <v>0.23</v>
      </c>
      <c r="M1590" s="4">
        <v>31</v>
      </c>
    </row>
    <row r="1591" spans="1:13" x14ac:dyDescent="0.2">
      <c r="A1591" s="3">
        <v>38322</v>
      </c>
      <c r="B1591" t="s">
        <v>8822</v>
      </c>
      <c r="C1591" t="s">
        <v>3138</v>
      </c>
      <c r="D1591" t="s">
        <v>8823</v>
      </c>
      <c r="E1591" t="s">
        <v>3137</v>
      </c>
      <c r="F1591" s="4">
        <v>0.37335483870967701</v>
      </c>
      <c r="G1591" s="4">
        <v>0.36</v>
      </c>
      <c r="H1591" s="4">
        <v>0.10628438216630499</v>
      </c>
      <c r="I1591" s="4">
        <v>0.64</v>
      </c>
      <c r="J1591" s="4">
        <v>0.19</v>
      </c>
      <c r="K1591" s="4">
        <v>0.3</v>
      </c>
      <c r="L1591" s="4">
        <v>0.43</v>
      </c>
      <c r="M1591" s="4">
        <v>31</v>
      </c>
    </row>
    <row r="1592" spans="1:13" x14ac:dyDescent="0.2">
      <c r="A1592" s="3">
        <v>38322</v>
      </c>
      <c r="B1592" t="s">
        <v>8832</v>
      </c>
      <c r="C1592" t="s">
        <v>3141</v>
      </c>
      <c r="D1592" t="s">
        <v>8833</v>
      </c>
      <c r="E1592" t="s">
        <v>3140</v>
      </c>
      <c r="F1592" s="4">
        <v>0.56306451612903197</v>
      </c>
      <c r="G1592" s="4">
        <v>0.56999999999999995</v>
      </c>
      <c r="H1592" s="4">
        <v>0.10080771646518299</v>
      </c>
      <c r="I1592" s="4">
        <v>0.82</v>
      </c>
      <c r="J1592" s="4">
        <v>0.35</v>
      </c>
      <c r="K1592" s="4">
        <v>0.5</v>
      </c>
      <c r="L1592" s="4">
        <v>0.62</v>
      </c>
      <c r="M1592" s="4">
        <v>31</v>
      </c>
    </row>
    <row r="1593" spans="1:13" x14ac:dyDescent="0.2">
      <c r="A1593" s="3">
        <v>38322</v>
      </c>
      <c r="B1593" t="s">
        <v>8842</v>
      </c>
      <c r="C1593" t="s">
        <v>3144</v>
      </c>
      <c r="D1593" t="s">
        <v>8843</v>
      </c>
      <c r="E1593" t="s">
        <v>3143</v>
      </c>
      <c r="F1593" s="4">
        <v>0.40261290322580601</v>
      </c>
      <c r="G1593" s="4">
        <v>0.4</v>
      </c>
      <c r="H1593" s="4">
        <v>0.11958446872938901</v>
      </c>
      <c r="I1593" s="4">
        <v>0.7</v>
      </c>
      <c r="J1593" s="4">
        <v>0.2</v>
      </c>
      <c r="K1593" s="4">
        <v>0.33500000000000002</v>
      </c>
      <c r="L1593" s="4">
        <v>0.45</v>
      </c>
      <c r="M1593" s="4">
        <v>31</v>
      </c>
    </row>
    <row r="1594" spans="1:13" x14ac:dyDescent="0.2">
      <c r="A1594" s="3">
        <v>38322</v>
      </c>
      <c r="B1594" t="s">
        <v>8852</v>
      </c>
      <c r="C1594" t="s">
        <v>3147</v>
      </c>
      <c r="D1594" t="s">
        <v>8853</v>
      </c>
      <c r="E1594" t="s">
        <v>3146</v>
      </c>
      <c r="F1594" s="4">
        <v>0.631645161290323</v>
      </c>
      <c r="G1594" s="4">
        <v>0.65</v>
      </c>
      <c r="H1594" s="4">
        <v>0.12653340754838799</v>
      </c>
      <c r="I1594" s="4">
        <v>0.86</v>
      </c>
      <c r="J1594" s="4">
        <v>0.37</v>
      </c>
      <c r="K1594" s="4">
        <v>0.56499999999999995</v>
      </c>
      <c r="L1594" s="4">
        <v>0.72599999999999998</v>
      </c>
      <c r="M1594" s="4">
        <v>31</v>
      </c>
    </row>
    <row r="1595" spans="1:13" x14ac:dyDescent="0.2">
      <c r="A1595" s="3">
        <v>38322</v>
      </c>
      <c r="B1595" t="s">
        <v>8766</v>
      </c>
      <c r="C1595" t="s">
        <v>3114</v>
      </c>
      <c r="D1595" t="s">
        <v>8767</v>
      </c>
      <c r="E1595" t="s">
        <v>3113</v>
      </c>
      <c r="F1595" s="4">
        <v>0.47399999999999998</v>
      </c>
      <c r="G1595" s="4">
        <v>0.43</v>
      </c>
      <c r="H1595" s="4">
        <v>0.118516384240042</v>
      </c>
      <c r="I1595" s="4">
        <v>0.85</v>
      </c>
      <c r="J1595" s="4">
        <v>0.3</v>
      </c>
      <c r="K1595" s="4">
        <v>0.41</v>
      </c>
      <c r="L1595" s="4">
        <v>0.51400000000000001</v>
      </c>
      <c r="M1595" s="4">
        <v>31</v>
      </c>
    </row>
    <row r="1596" spans="1:13" x14ac:dyDescent="0.2">
      <c r="A1596" s="3">
        <v>38322</v>
      </c>
      <c r="B1596" t="s">
        <v>8866</v>
      </c>
      <c r="C1596" t="s">
        <v>3150</v>
      </c>
      <c r="D1596" t="s">
        <v>8867</v>
      </c>
      <c r="E1596" t="s">
        <v>3149</v>
      </c>
      <c r="F1596" s="4">
        <v>0.43664516129032299</v>
      </c>
      <c r="G1596" s="4">
        <v>0.43</v>
      </c>
      <c r="H1596" s="4">
        <v>8.9833011151097E-2</v>
      </c>
      <c r="I1596" s="4">
        <v>0.6</v>
      </c>
      <c r="J1596" s="4">
        <v>0.28999999999999998</v>
      </c>
      <c r="K1596" s="4">
        <v>0.375</v>
      </c>
      <c r="L1596" s="4">
        <v>0.48</v>
      </c>
      <c r="M1596" s="4">
        <v>31</v>
      </c>
    </row>
    <row r="1597" spans="1:13" x14ac:dyDescent="0.2">
      <c r="A1597" s="3">
        <v>38322</v>
      </c>
      <c r="B1597" t="s">
        <v>8868</v>
      </c>
      <c r="C1597" t="s">
        <v>3096</v>
      </c>
      <c r="D1597" t="s">
        <v>8869</v>
      </c>
      <c r="E1597" t="s">
        <v>3095</v>
      </c>
      <c r="F1597" s="4">
        <v>3.7630269230769202</v>
      </c>
      <c r="G1597" s="4">
        <v>3.75</v>
      </c>
      <c r="H1597" s="4">
        <v>0.34147699607170301</v>
      </c>
      <c r="I1597" s="4">
        <v>4.5999999999999996</v>
      </c>
      <c r="J1597" s="4">
        <v>2.7587000000000002</v>
      </c>
      <c r="K1597" s="4">
        <v>3.66</v>
      </c>
      <c r="L1597" s="4">
        <v>3.8875000000000002</v>
      </c>
      <c r="M1597" s="4">
        <v>26</v>
      </c>
    </row>
    <row r="1598" spans="1:13" x14ac:dyDescent="0.2">
      <c r="A1598" s="3">
        <v>38322</v>
      </c>
      <c r="B1598" t="s">
        <v>8740</v>
      </c>
      <c r="C1598" t="s">
        <v>3087</v>
      </c>
      <c r="D1598" t="s">
        <v>8741</v>
      </c>
      <c r="E1598" t="s">
        <v>3086</v>
      </c>
      <c r="F1598" s="4">
        <v>3.7864599685421698</v>
      </c>
      <c r="G1598" s="4">
        <v>3.79316029184276</v>
      </c>
      <c r="H1598" s="4">
        <v>8.2048143224555406E-2</v>
      </c>
      <c r="I1598" s="4">
        <v>3.95873263129136</v>
      </c>
      <c r="J1598" s="4">
        <v>3.54</v>
      </c>
      <c r="K1598" s="4">
        <v>3.7465930713728399</v>
      </c>
      <c r="L1598" s="4">
        <v>3.82420510548938</v>
      </c>
      <c r="M1598" s="4">
        <v>22</v>
      </c>
    </row>
    <row r="1599" spans="1:13" x14ac:dyDescent="0.2">
      <c r="A1599" s="3">
        <v>38322</v>
      </c>
      <c r="B1599" t="s">
        <v>8784</v>
      </c>
      <c r="C1599" t="s">
        <v>3090</v>
      </c>
      <c r="D1599" t="s">
        <v>8785</v>
      </c>
      <c r="E1599" t="s">
        <v>3089</v>
      </c>
      <c r="F1599" s="4">
        <v>3.7630269230769202</v>
      </c>
      <c r="G1599" s="4">
        <v>3.75</v>
      </c>
      <c r="H1599" s="4">
        <v>0.34147699607170301</v>
      </c>
      <c r="I1599" s="4">
        <v>4.5999999999999996</v>
      </c>
      <c r="J1599" s="4">
        <v>2.7587000000000002</v>
      </c>
      <c r="K1599" s="4">
        <v>3.66</v>
      </c>
      <c r="L1599" s="4">
        <v>3.8875000000000002</v>
      </c>
      <c r="M1599" s="4">
        <v>26</v>
      </c>
    </row>
    <row r="1600" spans="1:13" x14ac:dyDescent="0.2">
      <c r="A1600" s="3">
        <v>38322</v>
      </c>
      <c r="B1600" t="s">
        <v>8870</v>
      </c>
      <c r="C1600" t="s">
        <v>3153</v>
      </c>
      <c r="D1600" t="s">
        <v>8871</v>
      </c>
      <c r="E1600" t="s">
        <v>3152</v>
      </c>
      <c r="F1600" s="4">
        <v>0.293525176175779</v>
      </c>
      <c r="G1600" s="4">
        <v>0.3</v>
      </c>
      <c r="H1600" s="4">
        <v>7.9286811792638606E-2</v>
      </c>
      <c r="I1600" s="4">
        <v>0.46</v>
      </c>
      <c r="J1600" s="4">
        <v>5.5359821394484997E-2</v>
      </c>
      <c r="K1600" s="4">
        <v>0.255</v>
      </c>
      <c r="L1600" s="4">
        <v>0.33</v>
      </c>
      <c r="M1600" s="4">
        <v>22</v>
      </c>
    </row>
    <row r="1601" spans="1:13" x14ac:dyDescent="0.2">
      <c r="A1601" s="3">
        <v>38322</v>
      </c>
      <c r="B1601" t="s">
        <v>10053</v>
      </c>
      <c r="C1601" t="s">
        <v>4324</v>
      </c>
      <c r="D1601" t="s">
        <v>10054</v>
      </c>
      <c r="E1601" t="s">
        <v>4323</v>
      </c>
      <c r="F1601" s="4">
        <v>4.1407407407407399</v>
      </c>
      <c r="G1601" s="4">
        <v>4.2</v>
      </c>
      <c r="H1601" s="4">
        <v>0.33884334848837599</v>
      </c>
      <c r="I1601" s="4">
        <v>4.7</v>
      </c>
      <c r="J1601" s="4">
        <v>3.2</v>
      </c>
      <c r="K1601" s="4">
        <v>4</v>
      </c>
      <c r="L1601" s="4">
        <v>4.4000000000000004</v>
      </c>
      <c r="M1601" s="4">
        <v>27</v>
      </c>
    </row>
    <row r="1602" spans="1:13" x14ac:dyDescent="0.2">
      <c r="A1602" s="3">
        <v>38322</v>
      </c>
      <c r="B1602" t="s">
        <v>10061</v>
      </c>
      <c r="C1602" t="s">
        <v>4327</v>
      </c>
      <c r="D1602" t="s">
        <v>10062</v>
      </c>
      <c r="E1602" t="s">
        <v>4326</v>
      </c>
      <c r="F1602" s="4">
        <v>3.5129032258064501</v>
      </c>
      <c r="G1602" s="4">
        <v>3.5</v>
      </c>
      <c r="H1602" s="4">
        <v>0.35659681760018602</v>
      </c>
      <c r="I1602" s="4">
        <v>4.7</v>
      </c>
      <c r="J1602" s="4">
        <v>2.9</v>
      </c>
      <c r="K1602" s="4">
        <v>3.35</v>
      </c>
      <c r="L1602" s="4">
        <v>3.55</v>
      </c>
      <c r="M1602" s="4">
        <v>31</v>
      </c>
    </row>
    <row r="1603" spans="1:13" x14ac:dyDescent="0.2">
      <c r="A1603" s="3">
        <v>38322</v>
      </c>
      <c r="B1603" t="s">
        <v>8848</v>
      </c>
      <c r="C1603" t="s">
        <v>3939</v>
      </c>
      <c r="D1603" t="s">
        <v>8849</v>
      </c>
      <c r="E1603" t="s">
        <v>3947</v>
      </c>
      <c r="F1603" s="4">
        <v>11.407719354838701</v>
      </c>
      <c r="G1603" s="4">
        <v>11.4</v>
      </c>
      <c r="H1603" s="4">
        <v>0.13788060636979799</v>
      </c>
      <c r="I1603" s="4">
        <v>11.67</v>
      </c>
      <c r="J1603" s="4">
        <v>11.032999999999999</v>
      </c>
      <c r="K1603" s="4">
        <v>11.327</v>
      </c>
      <c r="L1603" s="4">
        <v>11.5</v>
      </c>
      <c r="M1603" s="4">
        <v>31</v>
      </c>
    </row>
    <row r="1604" spans="1:13" x14ac:dyDescent="0.2">
      <c r="A1604" s="3">
        <v>38322</v>
      </c>
      <c r="B1604" t="s">
        <v>8858</v>
      </c>
      <c r="C1604" t="s">
        <v>3942</v>
      </c>
      <c r="D1604" t="s">
        <v>8859</v>
      </c>
      <c r="E1604" t="s">
        <v>3949</v>
      </c>
      <c r="F1604" s="4">
        <v>11.4404290322581</v>
      </c>
      <c r="G1604" s="4">
        <v>11.45</v>
      </c>
      <c r="H1604" s="4">
        <v>0.17425289895924001</v>
      </c>
      <c r="I1604" s="4">
        <v>11.83</v>
      </c>
      <c r="J1604" s="4">
        <v>11.032999999999999</v>
      </c>
      <c r="K1604" s="4">
        <v>11.353</v>
      </c>
      <c r="L1604" s="4">
        <v>11.525</v>
      </c>
      <c r="M1604" s="4">
        <v>31</v>
      </c>
    </row>
    <row r="1605" spans="1:13" x14ac:dyDescent="0.2">
      <c r="A1605" s="3">
        <v>38322</v>
      </c>
      <c r="B1605" t="s">
        <v>8872</v>
      </c>
      <c r="C1605" t="s">
        <v>3952</v>
      </c>
      <c r="D1605" t="s">
        <v>8873</v>
      </c>
      <c r="E1605" t="s">
        <v>3951</v>
      </c>
      <c r="F1605" s="4">
        <v>11.4698322580645</v>
      </c>
      <c r="G1605" s="4">
        <v>11.5</v>
      </c>
      <c r="H1605" s="4">
        <v>0.21181653757768301</v>
      </c>
      <c r="I1605" s="4">
        <v>11.86</v>
      </c>
      <c r="J1605" s="4">
        <v>10.766999999999999</v>
      </c>
      <c r="K1605" s="4">
        <v>11.382</v>
      </c>
      <c r="L1605" s="4">
        <v>11.57</v>
      </c>
      <c r="M1605" s="4">
        <v>31</v>
      </c>
    </row>
    <row r="1606" spans="1:13" x14ac:dyDescent="0.2">
      <c r="A1606" s="3">
        <v>38322</v>
      </c>
      <c r="B1606" t="s">
        <v>8746</v>
      </c>
      <c r="C1606" t="s">
        <v>3939</v>
      </c>
      <c r="D1606" t="s">
        <v>8747</v>
      </c>
      <c r="E1606" t="s">
        <v>3938</v>
      </c>
      <c r="F1606" s="4">
        <v>11.857290322580599</v>
      </c>
      <c r="G1606" s="4">
        <v>11.9</v>
      </c>
      <c r="H1606" s="4">
        <v>0.32138016880825998</v>
      </c>
      <c r="I1606" s="4">
        <v>12.5</v>
      </c>
      <c r="J1606" s="4">
        <v>10.8</v>
      </c>
      <c r="K1606" s="4">
        <v>11.726000000000001</v>
      </c>
      <c r="L1606" s="4">
        <v>12.02</v>
      </c>
      <c r="M1606" s="4">
        <v>31</v>
      </c>
    </row>
    <row r="1607" spans="1:13" x14ac:dyDescent="0.2">
      <c r="A1607" s="3">
        <v>38322</v>
      </c>
      <c r="B1607" t="s">
        <v>8874</v>
      </c>
      <c r="C1607" t="s">
        <v>3942</v>
      </c>
      <c r="D1607" t="s">
        <v>8875</v>
      </c>
      <c r="E1607" t="s">
        <v>3941</v>
      </c>
      <c r="F1607" s="4">
        <v>12.252555555555601</v>
      </c>
      <c r="G1607" s="4">
        <v>12.31</v>
      </c>
      <c r="H1607" s="4">
        <v>0.35103937247215</v>
      </c>
      <c r="I1607" s="4">
        <v>13.05</v>
      </c>
      <c r="J1607" s="4">
        <v>11.5</v>
      </c>
      <c r="K1607" s="4">
        <v>11.992000000000001</v>
      </c>
      <c r="L1607" s="4">
        <v>12.455</v>
      </c>
      <c r="M1607" s="4">
        <v>27</v>
      </c>
    </row>
    <row r="1608" spans="1:13" x14ac:dyDescent="0.2">
      <c r="A1608" s="3">
        <v>38322</v>
      </c>
      <c r="B1608" t="s">
        <v>10047</v>
      </c>
      <c r="C1608" t="s">
        <v>3579</v>
      </c>
      <c r="D1608" t="s">
        <v>10048</v>
      </c>
      <c r="E1608" t="s">
        <v>3578</v>
      </c>
      <c r="F1608" s="4">
        <v>4.08</v>
      </c>
      <c r="G1608" s="4">
        <v>4.08</v>
      </c>
      <c r="H1608" s="4"/>
      <c r="I1608" s="4">
        <v>4.08</v>
      </c>
      <c r="J1608" s="4">
        <v>4.08</v>
      </c>
      <c r="K1608" s="4">
        <v>4.08</v>
      </c>
      <c r="L1608" s="4">
        <v>4.08</v>
      </c>
      <c r="M1608" s="4">
        <v>1</v>
      </c>
    </row>
    <row r="1609" spans="1:13" x14ac:dyDescent="0.2">
      <c r="A1609" s="3">
        <v>38322</v>
      </c>
      <c r="B1609" t="s">
        <v>10057</v>
      </c>
      <c r="C1609" t="s">
        <v>3582</v>
      </c>
      <c r="D1609" t="s">
        <v>10058</v>
      </c>
      <c r="E1609" t="s">
        <v>3581</v>
      </c>
      <c r="F1609" s="4">
        <v>3.7396774193548401</v>
      </c>
      <c r="G1609" s="4">
        <v>3.8</v>
      </c>
      <c r="H1609" s="4">
        <v>0.36529881714351597</v>
      </c>
      <c r="I1609" s="4">
        <v>4.41</v>
      </c>
      <c r="J1609" s="4">
        <v>2.5</v>
      </c>
      <c r="K1609" s="4">
        <v>3.5</v>
      </c>
      <c r="L1609" s="4">
        <v>3.9350000000000001</v>
      </c>
      <c r="M1609" s="4">
        <v>31</v>
      </c>
    </row>
    <row r="1610" spans="1:13" x14ac:dyDescent="0.2">
      <c r="A1610" s="3">
        <v>38322</v>
      </c>
      <c r="B1610" t="s">
        <v>10069</v>
      </c>
      <c r="C1610" t="s">
        <v>3585</v>
      </c>
      <c r="D1610" t="s">
        <v>10070</v>
      </c>
      <c r="E1610" t="s">
        <v>3584</v>
      </c>
      <c r="F1610" s="4">
        <v>3.8296296296296299</v>
      </c>
      <c r="G1610" s="4">
        <v>3.7</v>
      </c>
      <c r="H1610" s="4">
        <v>0.46175652493396202</v>
      </c>
      <c r="I1610" s="4">
        <v>4.7</v>
      </c>
      <c r="J1610" s="4">
        <v>3</v>
      </c>
      <c r="K1610" s="4">
        <v>3.6</v>
      </c>
      <c r="L1610" s="4">
        <v>4.1449999999999996</v>
      </c>
      <c r="M1610" s="4">
        <v>27</v>
      </c>
    </row>
    <row r="1611" spans="1:13" x14ac:dyDescent="0.2">
      <c r="A1611" s="3">
        <v>38322</v>
      </c>
      <c r="B1611" t="s">
        <v>10071</v>
      </c>
      <c r="C1611" t="s">
        <v>3597</v>
      </c>
      <c r="D1611" t="s">
        <v>10072</v>
      </c>
      <c r="E1611" t="s">
        <v>3596</v>
      </c>
      <c r="F1611" s="4">
        <v>3.6651612903225801</v>
      </c>
      <c r="G1611" s="4">
        <v>3.78</v>
      </c>
      <c r="H1611" s="4">
        <v>0.71758330976383</v>
      </c>
      <c r="I1611" s="4">
        <v>4.7</v>
      </c>
      <c r="J1611" s="4">
        <v>1.7</v>
      </c>
      <c r="K1611" s="4">
        <v>3.61</v>
      </c>
      <c r="L1611" s="4">
        <v>4.0999999999999996</v>
      </c>
      <c r="M1611" s="4">
        <v>31</v>
      </c>
    </row>
    <row r="1612" spans="1:13" x14ac:dyDescent="0.2">
      <c r="A1612" s="3">
        <v>38322</v>
      </c>
      <c r="B1612" t="s">
        <v>10067</v>
      </c>
      <c r="C1612" t="s">
        <v>3594</v>
      </c>
      <c r="D1612" t="s">
        <v>10068</v>
      </c>
      <c r="E1612" t="s">
        <v>3593</v>
      </c>
      <c r="F1612" s="4">
        <v>4.2223333333333297</v>
      </c>
      <c r="G1612" s="4">
        <v>4.2</v>
      </c>
      <c r="H1612" s="4">
        <v>0.41559830849389701</v>
      </c>
      <c r="I1612" s="4">
        <v>5.5</v>
      </c>
      <c r="J1612" s="4">
        <v>3.2</v>
      </c>
      <c r="K1612" s="4">
        <v>4</v>
      </c>
      <c r="L1612" s="4">
        <v>4.4000000000000004</v>
      </c>
      <c r="M1612" s="4">
        <v>30</v>
      </c>
    </row>
    <row r="1613" spans="1:13" x14ac:dyDescent="0.2">
      <c r="A1613" s="3">
        <v>38353</v>
      </c>
      <c r="B1613" t="s">
        <v>8732</v>
      </c>
      <c r="C1613" t="s">
        <v>3918</v>
      </c>
      <c r="D1613" t="s">
        <v>8733</v>
      </c>
      <c r="E1613" t="s">
        <v>3917</v>
      </c>
      <c r="F1613" s="4">
        <v>8.6437500000000007</v>
      </c>
      <c r="G1613" s="4">
        <v>8.7750000000000004</v>
      </c>
      <c r="H1613" s="4">
        <v>0.63340223167966003</v>
      </c>
      <c r="I1613" s="4">
        <v>9.8000000000000007</v>
      </c>
      <c r="J1613" s="4">
        <v>7.37</v>
      </c>
      <c r="K1613" s="4">
        <v>8.2074999999999996</v>
      </c>
      <c r="L1613" s="4">
        <v>9.0399999999999991</v>
      </c>
      <c r="M1613" s="4">
        <v>32</v>
      </c>
    </row>
    <row r="1614" spans="1:13" x14ac:dyDescent="0.2">
      <c r="A1614" s="3">
        <v>38353</v>
      </c>
      <c r="B1614" t="s">
        <v>8860</v>
      </c>
      <c r="C1614" t="s">
        <v>3921</v>
      </c>
      <c r="D1614" t="s">
        <v>8861</v>
      </c>
      <c r="E1614" t="s">
        <v>3920</v>
      </c>
      <c r="F1614" s="4">
        <v>8.5370967741935502</v>
      </c>
      <c r="G1614" s="4">
        <v>8.5</v>
      </c>
      <c r="H1614" s="4">
        <v>1.0374172852116501</v>
      </c>
      <c r="I1614" s="4">
        <v>10.75</v>
      </c>
      <c r="J1614" s="4">
        <v>6.4</v>
      </c>
      <c r="K1614" s="4">
        <v>7.78</v>
      </c>
      <c r="L1614" s="4">
        <v>9.2249999999999996</v>
      </c>
      <c r="M1614" s="4">
        <v>31</v>
      </c>
    </row>
    <row r="1615" spans="1:13" x14ac:dyDescent="0.2">
      <c r="A1615" s="3">
        <v>38353</v>
      </c>
      <c r="B1615" t="s">
        <v>8876</v>
      </c>
      <c r="C1615" t="s">
        <v>3081</v>
      </c>
      <c r="D1615" t="s">
        <v>8877</v>
      </c>
      <c r="E1615" t="s">
        <v>3080</v>
      </c>
      <c r="F1615" s="4">
        <v>4.2506065092114396</v>
      </c>
      <c r="G1615" s="4">
        <v>4.2153151436101304</v>
      </c>
      <c r="H1615" s="4">
        <v>0.31612706651403399</v>
      </c>
      <c r="I1615" s="4">
        <v>4.9371561732312497</v>
      </c>
      <c r="J1615" s="4">
        <v>3.6787197579854598</v>
      </c>
      <c r="K1615" s="4">
        <v>4.0726982637849103</v>
      </c>
      <c r="L1615" s="4">
        <v>4.4982839489279902</v>
      </c>
      <c r="M1615" s="4">
        <v>33</v>
      </c>
    </row>
    <row r="1616" spans="1:13" x14ac:dyDescent="0.2">
      <c r="A1616" s="3">
        <v>38353</v>
      </c>
      <c r="B1616" t="s">
        <v>8692</v>
      </c>
      <c r="C1616" t="s">
        <v>3072</v>
      </c>
      <c r="D1616" t="s">
        <v>8693</v>
      </c>
      <c r="E1616" t="s">
        <v>3071</v>
      </c>
      <c r="F1616" s="4">
        <v>4.0019780653173003</v>
      </c>
      <c r="G1616" s="4">
        <v>3.92764507073211</v>
      </c>
      <c r="H1616" s="4">
        <v>0.355525067380633</v>
      </c>
      <c r="I1616" s="4">
        <v>4.9414452575820196</v>
      </c>
      <c r="J1616" s="4">
        <v>3.3997404616676201</v>
      </c>
      <c r="K1616" s="4">
        <v>3.8013749053961199</v>
      </c>
      <c r="L1616" s="4">
        <v>4.1764596778066396</v>
      </c>
      <c r="M1616" s="4">
        <v>33</v>
      </c>
    </row>
    <row r="1617" spans="1:13" x14ac:dyDescent="0.2">
      <c r="A1617" s="3">
        <v>38353</v>
      </c>
      <c r="B1617" t="s">
        <v>8750</v>
      </c>
      <c r="C1617" t="s">
        <v>3075</v>
      </c>
      <c r="D1617" t="s">
        <v>8751</v>
      </c>
      <c r="E1617" t="s">
        <v>3074</v>
      </c>
      <c r="F1617" s="4">
        <v>3.9869696969696999</v>
      </c>
      <c r="G1617" s="4">
        <v>3.84</v>
      </c>
      <c r="H1617" s="4">
        <v>0.58190680551358898</v>
      </c>
      <c r="I1617" s="4">
        <v>5.73</v>
      </c>
      <c r="J1617" s="4">
        <v>3.2</v>
      </c>
      <c r="K1617" s="4">
        <v>3.67</v>
      </c>
      <c r="L1617" s="4">
        <v>4.21</v>
      </c>
      <c r="M1617" s="4">
        <v>33</v>
      </c>
    </row>
    <row r="1618" spans="1:13" x14ac:dyDescent="0.2">
      <c r="A1618" s="3">
        <v>38353</v>
      </c>
      <c r="B1618" t="s">
        <v>8878</v>
      </c>
      <c r="C1618" t="s">
        <v>3102</v>
      </c>
      <c r="D1618" t="s">
        <v>8879</v>
      </c>
      <c r="E1618" t="s">
        <v>3101</v>
      </c>
      <c r="F1618" s="4">
        <v>3.8744827586206898</v>
      </c>
      <c r="G1618" s="4">
        <v>3.8</v>
      </c>
      <c r="H1618" s="4">
        <v>0.57177409504414101</v>
      </c>
      <c r="I1618" s="4">
        <v>5.71</v>
      </c>
      <c r="J1618" s="4">
        <v>3.1</v>
      </c>
      <c r="K1618" s="4">
        <v>3.5</v>
      </c>
      <c r="L1618" s="4">
        <v>4.0599999999999996</v>
      </c>
      <c r="M1618" s="4">
        <v>29</v>
      </c>
    </row>
    <row r="1619" spans="1:13" x14ac:dyDescent="0.2">
      <c r="A1619" s="3">
        <v>38353</v>
      </c>
      <c r="B1619" t="s">
        <v>8864</v>
      </c>
      <c r="C1619" t="s">
        <v>3078</v>
      </c>
      <c r="D1619" t="s">
        <v>8865</v>
      </c>
      <c r="E1619" t="s">
        <v>3077</v>
      </c>
      <c r="F1619" s="4">
        <v>3.8843333333333301</v>
      </c>
      <c r="G1619" s="4">
        <v>3.73</v>
      </c>
      <c r="H1619" s="4">
        <v>0.588045760202345</v>
      </c>
      <c r="I1619" s="4">
        <v>5.87</v>
      </c>
      <c r="J1619" s="4">
        <v>3</v>
      </c>
      <c r="K1619" s="4">
        <v>3.5</v>
      </c>
      <c r="L1619" s="4">
        <v>4.0225</v>
      </c>
      <c r="M1619" s="4">
        <v>30</v>
      </c>
    </row>
    <row r="1620" spans="1:13" x14ac:dyDescent="0.2">
      <c r="A1620" s="3">
        <v>38353</v>
      </c>
      <c r="B1620" t="s">
        <v>8764</v>
      </c>
      <c r="C1620" t="s">
        <v>3114</v>
      </c>
      <c r="D1620" t="s">
        <v>8765</v>
      </c>
      <c r="E1620" t="s">
        <v>3113</v>
      </c>
      <c r="F1620" s="4">
        <v>0.197851515151515</v>
      </c>
      <c r="G1620" s="4">
        <v>0.14000000000000001</v>
      </c>
      <c r="H1620" s="4">
        <v>0.146275818492865</v>
      </c>
      <c r="I1620" s="4">
        <v>0.56000000000000005</v>
      </c>
      <c r="J1620" s="4">
        <v>0.06</v>
      </c>
      <c r="K1620" s="4">
        <v>0.1</v>
      </c>
      <c r="L1620" s="4">
        <v>0.3</v>
      </c>
      <c r="M1620" s="4">
        <v>33</v>
      </c>
    </row>
    <row r="1621" spans="1:13" x14ac:dyDescent="0.2">
      <c r="A1621" s="3">
        <v>38353</v>
      </c>
      <c r="B1621" t="s">
        <v>8880</v>
      </c>
      <c r="C1621" t="s">
        <v>3150</v>
      </c>
      <c r="D1621" t="s">
        <v>8881</v>
      </c>
      <c r="E1621" t="s">
        <v>3149</v>
      </c>
      <c r="F1621" s="4">
        <v>0.43748484848484798</v>
      </c>
      <c r="G1621" s="4">
        <v>0.43</v>
      </c>
      <c r="H1621" s="4">
        <v>0.13041618985293801</v>
      </c>
      <c r="I1621" s="4">
        <v>0.8</v>
      </c>
      <c r="J1621" s="4">
        <v>0.246</v>
      </c>
      <c r="K1621" s="4">
        <v>0.32</v>
      </c>
      <c r="L1621" s="4">
        <v>0.49</v>
      </c>
      <c r="M1621" s="4">
        <v>33</v>
      </c>
    </row>
    <row r="1622" spans="1:13" x14ac:dyDescent="0.2">
      <c r="A1622" s="3">
        <v>38353</v>
      </c>
      <c r="B1622" t="s">
        <v>8776</v>
      </c>
      <c r="C1622" t="s">
        <v>3117</v>
      </c>
      <c r="D1622" t="s">
        <v>8777</v>
      </c>
      <c r="E1622" t="s">
        <v>3116</v>
      </c>
      <c r="F1622" s="4">
        <v>0.37230303030303002</v>
      </c>
      <c r="G1622" s="4">
        <v>0.37</v>
      </c>
      <c r="H1622" s="4">
        <v>0.104824998464251</v>
      </c>
      <c r="I1622" s="4">
        <v>0.57999999999999996</v>
      </c>
      <c r="J1622" s="4">
        <v>0.18</v>
      </c>
      <c r="K1622" s="4">
        <v>0.3</v>
      </c>
      <c r="L1622" s="4">
        <v>0.42</v>
      </c>
      <c r="M1622" s="4">
        <v>33</v>
      </c>
    </row>
    <row r="1623" spans="1:13" x14ac:dyDescent="0.2">
      <c r="A1623" s="3">
        <v>38353</v>
      </c>
      <c r="B1623" t="s">
        <v>8778</v>
      </c>
      <c r="C1623" t="s">
        <v>3120</v>
      </c>
      <c r="D1623" t="s">
        <v>8779</v>
      </c>
      <c r="E1623" t="s">
        <v>3119</v>
      </c>
      <c r="F1623" s="4">
        <v>0.33839393939393902</v>
      </c>
      <c r="G1623" s="4">
        <v>0.32400000000000001</v>
      </c>
      <c r="H1623" s="4">
        <v>5.9482108336214999E-2</v>
      </c>
      <c r="I1623" s="4">
        <v>0.53</v>
      </c>
      <c r="J1623" s="4">
        <v>0.24</v>
      </c>
      <c r="K1623" s="4">
        <v>0.3</v>
      </c>
      <c r="L1623" s="4">
        <v>0.38</v>
      </c>
      <c r="M1623" s="4">
        <v>33</v>
      </c>
    </row>
    <row r="1624" spans="1:13" x14ac:dyDescent="0.2">
      <c r="A1624" s="3">
        <v>38353</v>
      </c>
      <c r="B1624" t="s">
        <v>8780</v>
      </c>
      <c r="C1624" t="s">
        <v>3123</v>
      </c>
      <c r="D1624" t="s">
        <v>8781</v>
      </c>
      <c r="E1624" t="s">
        <v>3122</v>
      </c>
      <c r="F1624" s="4">
        <v>0.22424242424242399</v>
      </c>
      <c r="G1624" s="4">
        <v>0.22</v>
      </c>
      <c r="H1624" s="4">
        <v>7.8233237143425102E-2</v>
      </c>
      <c r="I1624" s="4">
        <v>0.45800000000000002</v>
      </c>
      <c r="J1624" s="4">
        <v>0.04</v>
      </c>
      <c r="K1624" s="4">
        <v>0.17</v>
      </c>
      <c r="L1624" s="4">
        <v>0.27</v>
      </c>
      <c r="M1624" s="4">
        <v>33</v>
      </c>
    </row>
    <row r="1625" spans="1:13" x14ac:dyDescent="0.2">
      <c r="A1625" s="3">
        <v>38353</v>
      </c>
      <c r="B1625" t="s">
        <v>8792</v>
      </c>
      <c r="C1625" t="s">
        <v>3126</v>
      </c>
      <c r="D1625" t="s">
        <v>8793</v>
      </c>
      <c r="E1625" t="s">
        <v>3125</v>
      </c>
      <c r="F1625" s="4">
        <v>-5.5696969696969703E-2</v>
      </c>
      <c r="G1625" s="4">
        <v>-0.1</v>
      </c>
      <c r="H1625" s="4">
        <v>0.16828649025703299</v>
      </c>
      <c r="I1625" s="4">
        <v>0.33100000000000002</v>
      </c>
      <c r="J1625" s="4">
        <v>-0.38</v>
      </c>
      <c r="K1625" s="4">
        <v>-0.17</v>
      </c>
      <c r="L1625" s="4">
        <v>0.05</v>
      </c>
      <c r="M1625" s="4">
        <v>33</v>
      </c>
    </row>
    <row r="1626" spans="1:13" x14ac:dyDescent="0.2">
      <c r="A1626" s="3">
        <v>38353</v>
      </c>
      <c r="B1626" t="s">
        <v>8802</v>
      </c>
      <c r="C1626" t="s">
        <v>3129</v>
      </c>
      <c r="D1626" t="s">
        <v>8803</v>
      </c>
      <c r="E1626" t="s">
        <v>3128</v>
      </c>
      <c r="F1626" s="4">
        <v>0.18275757575757601</v>
      </c>
      <c r="G1626" s="4">
        <v>0.2</v>
      </c>
      <c r="H1626" s="4">
        <v>5.4952837906148203E-2</v>
      </c>
      <c r="I1626" s="4">
        <v>0.28000000000000003</v>
      </c>
      <c r="J1626" s="4">
        <v>0.04</v>
      </c>
      <c r="K1626" s="4">
        <v>0.15</v>
      </c>
      <c r="L1626" s="4">
        <v>0.22</v>
      </c>
      <c r="M1626" s="4">
        <v>33</v>
      </c>
    </row>
    <row r="1627" spans="1:13" x14ac:dyDescent="0.2">
      <c r="A1627" s="3">
        <v>38353</v>
      </c>
      <c r="B1627" t="s">
        <v>8812</v>
      </c>
      <c r="C1627" t="s">
        <v>3132</v>
      </c>
      <c r="D1627" t="s">
        <v>8813</v>
      </c>
      <c r="E1627" t="s">
        <v>3131</v>
      </c>
      <c r="F1627" s="4">
        <v>0.21842424242424199</v>
      </c>
      <c r="G1627" s="4">
        <v>0.22</v>
      </c>
      <c r="H1627" s="4">
        <v>4.5541210940634798E-2</v>
      </c>
      <c r="I1627" s="4">
        <v>0.38100000000000001</v>
      </c>
      <c r="J1627" s="4">
        <v>0.15</v>
      </c>
      <c r="K1627" s="4">
        <v>0.19</v>
      </c>
      <c r="L1627" s="4">
        <v>0.24</v>
      </c>
      <c r="M1627" s="4">
        <v>33</v>
      </c>
    </row>
    <row r="1628" spans="1:13" x14ac:dyDescent="0.2">
      <c r="A1628" s="3">
        <v>38353</v>
      </c>
      <c r="B1628" t="s">
        <v>8822</v>
      </c>
      <c r="C1628" t="s">
        <v>3135</v>
      </c>
      <c r="D1628" t="s">
        <v>8823</v>
      </c>
      <c r="E1628" t="s">
        <v>3134</v>
      </c>
      <c r="F1628" s="4">
        <v>0.38615151515151502</v>
      </c>
      <c r="G1628" s="4">
        <v>0.36</v>
      </c>
      <c r="H1628" s="4">
        <v>9.6014361299534598E-2</v>
      </c>
      <c r="I1628" s="4">
        <v>0.63</v>
      </c>
      <c r="J1628" s="4">
        <v>0.23</v>
      </c>
      <c r="K1628" s="4">
        <v>0.31</v>
      </c>
      <c r="L1628" s="4">
        <v>0.46</v>
      </c>
      <c r="M1628" s="4">
        <v>33</v>
      </c>
    </row>
    <row r="1629" spans="1:13" x14ac:dyDescent="0.2">
      <c r="A1629" s="3">
        <v>38353</v>
      </c>
      <c r="B1629" t="s">
        <v>8832</v>
      </c>
      <c r="C1629" t="s">
        <v>3138</v>
      </c>
      <c r="D1629" t="s">
        <v>8833</v>
      </c>
      <c r="E1629" t="s">
        <v>3137</v>
      </c>
      <c r="F1629" s="4">
        <v>0.59075757575757604</v>
      </c>
      <c r="G1629" s="4">
        <v>0.6</v>
      </c>
      <c r="H1629" s="4">
        <v>8.5793731670439605E-2</v>
      </c>
      <c r="I1629" s="4">
        <v>0.82</v>
      </c>
      <c r="J1629" s="4">
        <v>0.41</v>
      </c>
      <c r="K1629" s="4">
        <v>0.55000000000000004</v>
      </c>
      <c r="L1629" s="4">
        <v>0.65</v>
      </c>
      <c r="M1629" s="4">
        <v>33</v>
      </c>
    </row>
    <row r="1630" spans="1:13" x14ac:dyDescent="0.2">
      <c r="A1630" s="3">
        <v>38353</v>
      </c>
      <c r="B1630" t="s">
        <v>8842</v>
      </c>
      <c r="C1630" t="s">
        <v>3141</v>
      </c>
      <c r="D1630" t="s">
        <v>8843</v>
      </c>
      <c r="E1630" t="s">
        <v>3140</v>
      </c>
      <c r="F1630" s="4">
        <v>0.425545454545455</v>
      </c>
      <c r="G1630" s="4">
        <v>0.42</v>
      </c>
      <c r="H1630" s="4">
        <v>0.10206832604593</v>
      </c>
      <c r="I1630" s="4">
        <v>0.7</v>
      </c>
      <c r="J1630" s="4">
        <v>0.2</v>
      </c>
      <c r="K1630" s="4">
        <v>0.38</v>
      </c>
      <c r="L1630" s="4">
        <v>0.47</v>
      </c>
      <c r="M1630" s="4">
        <v>33</v>
      </c>
    </row>
    <row r="1631" spans="1:13" x14ac:dyDescent="0.2">
      <c r="A1631" s="3">
        <v>38353</v>
      </c>
      <c r="B1631" t="s">
        <v>8852</v>
      </c>
      <c r="C1631" t="s">
        <v>3144</v>
      </c>
      <c r="D1631" t="s">
        <v>8853</v>
      </c>
      <c r="E1631" t="s">
        <v>3143</v>
      </c>
      <c r="F1631" s="4">
        <v>0.65642424242424202</v>
      </c>
      <c r="G1631" s="4">
        <v>0.69</v>
      </c>
      <c r="H1631" s="4">
        <v>0.118502117677025</v>
      </c>
      <c r="I1631" s="4">
        <v>0.86</v>
      </c>
      <c r="J1631" s="4">
        <v>0.39</v>
      </c>
      <c r="K1631" s="4">
        <v>0.6</v>
      </c>
      <c r="L1631" s="4">
        <v>0.74</v>
      </c>
      <c r="M1631" s="4">
        <v>33</v>
      </c>
    </row>
    <row r="1632" spans="1:13" x14ac:dyDescent="0.2">
      <c r="A1632" s="3">
        <v>38353</v>
      </c>
      <c r="B1632" t="s">
        <v>8866</v>
      </c>
      <c r="C1632" t="s">
        <v>3147</v>
      </c>
      <c r="D1632" t="s">
        <v>8867</v>
      </c>
      <c r="E1632" t="s">
        <v>3146</v>
      </c>
      <c r="F1632" s="4">
        <v>0.39533333333333298</v>
      </c>
      <c r="G1632" s="4">
        <v>0.38</v>
      </c>
      <c r="H1632" s="4">
        <v>0.12914107273314199</v>
      </c>
      <c r="I1632" s="4">
        <v>0.78</v>
      </c>
      <c r="J1632" s="4">
        <v>0.17</v>
      </c>
      <c r="K1632" s="4">
        <v>0.33</v>
      </c>
      <c r="L1632" s="4">
        <v>0.45</v>
      </c>
      <c r="M1632" s="4">
        <v>33</v>
      </c>
    </row>
    <row r="1633" spans="1:13" x14ac:dyDescent="0.2">
      <c r="A1633" s="3">
        <v>38353</v>
      </c>
      <c r="B1633" t="s">
        <v>8784</v>
      </c>
      <c r="C1633" t="s">
        <v>3087</v>
      </c>
      <c r="D1633" t="s">
        <v>8785</v>
      </c>
      <c r="E1633" t="s">
        <v>3086</v>
      </c>
      <c r="F1633" s="4">
        <v>3.6863703703703701</v>
      </c>
      <c r="G1633" s="4">
        <v>3.66</v>
      </c>
      <c r="H1633" s="4">
        <v>0.31460159764719098</v>
      </c>
      <c r="I1633" s="4">
        <v>4.5620000000000003</v>
      </c>
      <c r="J1633" s="4">
        <v>3</v>
      </c>
      <c r="K1633" s="4">
        <v>3.5</v>
      </c>
      <c r="L1633" s="4">
        <v>3.8</v>
      </c>
      <c r="M1633" s="4">
        <v>27</v>
      </c>
    </row>
    <row r="1634" spans="1:13" x14ac:dyDescent="0.2">
      <c r="A1634" s="3">
        <v>38353</v>
      </c>
      <c r="B1634" t="s">
        <v>8882</v>
      </c>
      <c r="C1634" t="s">
        <v>3153</v>
      </c>
      <c r="D1634" t="s">
        <v>8883</v>
      </c>
      <c r="E1634" t="s">
        <v>3152</v>
      </c>
      <c r="F1634" s="4">
        <v>0.36358461538461501</v>
      </c>
      <c r="G1634" s="4">
        <v>0.39</v>
      </c>
      <c r="H1634" s="4">
        <v>5.5464350296800101E-2</v>
      </c>
      <c r="I1634" s="4">
        <v>0.432</v>
      </c>
      <c r="J1634" s="4">
        <v>0.25</v>
      </c>
      <c r="K1634" s="4">
        <v>0.32500000000000001</v>
      </c>
      <c r="L1634" s="4">
        <v>0.4</v>
      </c>
      <c r="M1634" s="4">
        <v>26</v>
      </c>
    </row>
    <row r="1635" spans="1:13" x14ac:dyDescent="0.2">
      <c r="A1635" s="3">
        <v>38353</v>
      </c>
      <c r="B1635" t="s">
        <v>10061</v>
      </c>
      <c r="C1635" t="s">
        <v>4324</v>
      </c>
      <c r="D1635" t="s">
        <v>10062</v>
      </c>
      <c r="E1635" t="s">
        <v>4323</v>
      </c>
      <c r="F1635" s="4">
        <v>3.5733333333333301</v>
      </c>
      <c r="G1635" s="4">
        <v>3.5</v>
      </c>
      <c r="H1635" s="4">
        <v>0.29405214956987902</v>
      </c>
      <c r="I1635" s="4">
        <v>4.3</v>
      </c>
      <c r="J1635" s="4">
        <v>2.9</v>
      </c>
      <c r="K1635" s="4">
        <v>3.5</v>
      </c>
      <c r="L1635" s="4">
        <v>3.7</v>
      </c>
      <c r="M1635" s="4">
        <v>33</v>
      </c>
    </row>
    <row r="1636" spans="1:13" x14ac:dyDescent="0.2">
      <c r="A1636" s="3">
        <v>38353</v>
      </c>
      <c r="B1636" t="s">
        <v>10073</v>
      </c>
      <c r="C1636" t="s">
        <v>4327</v>
      </c>
      <c r="D1636" t="s">
        <v>10074</v>
      </c>
      <c r="E1636" t="s">
        <v>4326</v>
      </c>
      <c r="F1636" s="4">
        <v>3.3937499999999998</v>
      </c>
      <c r="G1636" s="4">
        <v>3.4</v>
      </c>
      <c r="H1636" s="4">
        <v>0.41343369402461499</v>
      </c>
      <c r="I1636" s="4">
        <v>4.3</v>
      </c>
      <c r="J1636" s="4">
        <v>2.2000000000000002</v>
      </c>
      <c r="K1636" s="4">
        <v>3.2</v>
      </c>
      <c r="L1636" s="4">
        <v>3.6</v>
      </c>
      <c r="M1636" s="4">
        <v>32</v>
      </c>
    </row>
    <row r="1637" spans="1:13" x14ac:dyDescent="0.2">
      <c r="A1637" s="3">
        <v>38353</v>
      </c>
      <c r="B1637" t="s">
        <v>8858</v>
      </c>
      <c r="C1637" t="s">
        <v>3939</v>
      </c>
      <c r="D1637" t="s">
        <v>8859</v>
      </c>
      <c r="E1637" t="s">
        <v>3947</v>
      </c>
      <c r="F1637" s="4">
        <v>11.2953333333333</v>
      </c>
      <c r="G1637" s="4">
        <v>11.3</v>
      </c>
      <c r="H1637" s="4">
        <v>0.118756754193885</v>
      </c>
      <c r="I1637" s="4">
        <v>11.72</v>
      </c>
      <c r="J1637" s="4">
        <v>10.923999999999999</v>
      </c>
      <c r="K1637" s="4">
        <v>11.26</v>
      </c>
      <c r="L1637" s="4">
        <v>11.34</v>
      </c>
      <c r="M1637" s="4">
        <v>33</v>
      </c>
    </row>
    <row r="1638" spans="1:13" x14ac:dyDescent="0.2">
      <c r="A1638" s="3">
        <v>38353</v>
      </c>
      <c r="B1638" t="s">
        <v>8872</v>
      </c>
      <c r="C1638" t="s">
        <v>3942</v>
      </c>
      <c r="D1638" t="s">
        <v>8873</v>
      </c>
      <c r="E1638" t="s">
        <v>3949</v>
      </c>
      <c r="F1638" s="4">
        <v>11.340969696969699</v>
      </c>
      <c r="G1638" s="4">
        <v>11.33</v>
      </c>
      <c r="H1638" s="4">
        <v>0.155942995363788</v>
      </c>
      <c r="I1638" s="4">
        <v>11.74</v>
      </c>
      <c r="J1638" s="4">
        <v>10.775</v>
      </c>
      <c r="K1638" s="4">
        <v>11.28</v>
      </c>
      <c r="L1638" s="4">
        <v>11.4</v>
      </c>
      <c r="M1638" s="4">
        <v>33</v>
      </c>
    </row>
    <row r="1639" spans="1:13" x14ac:dyDescent="0.2">
      <c r="A1639" s="3">
        <v>38353</v>
      </c>
      <c r="B1639" t="s">
        <v>8884</v>
      </c>
      <c r="C1639" t="s">
        <v>3952</v>
      </c>
      <c r="D1639" t="s">
        <v>8885</v>
      </c>
      <c r="E1639" t="s">
        <v>3951</v>
      </c>
      <c r="F1639" s="4">
        <v>11.3802727272727</v>
      </c>
      <c r="G1639" s="4">
        <v>11.39</v>
      </c>
      <c r="H1639" s="4">
        <v>0.17334057385809701</v>
      </c>
      <c r="I1639" s="4">
        <v>11.77</v>
      </c>
      <c r="J1639" s="4">
        <v>10.75</v>
      </c>
      <c r="K1639" s="4">
        <v>11.3</v>
      </c>
      <c r="L1639" s="4">
        <v>11.46</v>
      </c>
      <c r="M1639" s="4">
        <v>33</v>
      </c>
    </row>
    <row r="1640" spans="1:13" x14ac:dyDescent="0.2">
      <c r="A1640" s="3">
        <v>38353</v>
      </c>
      <c r="B1640" t="s">
        <v>8746</v>
      </c>
      <c r="C1640" t="s">
        <v>3936</v>
      </c>
      <c r="D1640" t="s">
        <v>8747</v>
      </c>
      <c r="E1640" t="s">
        <v>3935</v>
      </c>
      <c r="F1640" s="4">
        <v>11.7850303030303</v>
      </c>
      <c r="G1640" s="4">
        <v>11.8</v>
      </c>
      <c r="H1640" s="4">
        <v>0.30429143974655298</v>
      </c>
      <c r="I1640" s="4">
        <v>12.5</v>
      </c>
      <c r="J1640" s="4">
        <v>10.8</v>
      </c>
      <c r="K1640" s="4">
        <v>11.66</v>
      </c>
      <c r="L1640" s="4">
        <v>11.94</v>
      </c>
      <c r="M1640" s="4">
        <v>33</v>
      </c>
    </row>
    <row r="1641" spans="1:13" x14ac:dyDescent="0.2">
      <c r="A1641" s="3">
        <v>38353</v>
      </c>
      <c r="B1641" t="s">
        <v>8874</v>
      </c>
      <c r="C1641" t="s">
        <v>3939</v>
      </c>
      <c r="D1641" t="s">
        <v>8875</v>
      </c>
      <c r="E1641" t="s">
        <v>3938</v>
      </c>
      <c r="F1641" s="4">
        <v>12.19634375</v>
      </c>
      <c r="G1641" s="4">
        <v>12.19</v>
      </c>
      <c r="H1641" s="4">
        <v>0.38309559233029999</v>
      </c>
      <c r="I1641" s="4">
        <v>13.4</v>
      </c>
      <c r="J1641" s="4">
        <v>11.5</v>
      </c>
      <c r="K1641" s="4">
        <v>11.9375</v>
      </c>
      <c r="L1641" s="4">
        <v>12.404999999999999</v>
      </c>
      <c r="M1641" s="4">
        <v>32</v>
      </c>
    </row>
    <row r="1642" spans="1:13" x14ac:dyDescent="0.2">
      <c r="A1642" s="3">
        <v>38353</v>
      </c>
      <c r="B1642" t="s">
        <v>10047</v>
      </c>
      <c r="C1642" t="s">
        <v>3576</v>
      </c>
      <c r="D1642" t="s">
        <v>10048</v>
      </c>
      <c r="E1642" t="s">
        <v>3575</v>
      </c>
      <c r="F1642" s="4">
        <v>4.13</v>
      </c>
      <c r="G1642" s="4">
        <v>4.13</v>
      </c>
      <c r="H1642" s="4"/>
      <c r="I1642" s="4">
        <v>4.13</v>
      </c>
      <c r="J1642" s="4">
        <v>4.13</v>
      </c>
      <c r="K1642" s="4">
        <v>4.13</v>
      </c>
      <c r="L1642" s="4">
        <v>4.13</v>
      </c>
      <c r="M1642" s="4">
        <v>1</v>
      </c>
    </row>
    <row r="1643" spans="1:13" x14ac:dyDescent="0.2">
      <c r="A1643" s="3">
        <v>38353</v>
      </c>
      <c r="B1643" t="s">
        <v>10057</v>
      </c>
      <c r="C1643" t="s">
        <v>3579</v>
      </c>
      <c r="D1643" t="s">
        <v>10058</v>
      </c>
      <c r="E1643" t="s">
        <v>3578</v>
      </c>
      <c r="F1643" s="4">
        <v>3.7593749999999999</v>
      </c>
      <c r="G1643" s="4">
        <v>3.75</v>
      </c>
      <c r="H1643" s="4">
        <v>0.23189176424051899</v>
      </c>
      <c r="I1643" s="4">
        <v>4.0999999999999996</v>
      </c>
      <c r="J1643" s="4">
        <v>3.28</v>
      </c>
      <c r="K1643" s="4">
        <v>3.6375000000000002</v>
      </c>
      <c r="L1643" s="4">
        <v>4</v>
      </c>
      <c r="M1643" s="4">
        <v>32</v>
      </c>
    </row>
    <row r="1644" spans="1:13" x14ac:dyDescent="0.2">
      <c r="A1644" s="3">
        <v>38353</v>
      </c>
      <c r="B1644" t="s">
        <v>10069</v>
      </c>
      <c r="C1644" t="s">
        <v>3582</v>
      </c>
      <c r="D1644" t="s">
        <v>10070</v>
      </c>
      <c r="E1644" t="s">
        <v>3581</v>
      </c>
      <c r="F1644" s="4">
        <v>3.6348387096774202</v>
      </c>
      <c r="G1644" s="4">
        <v>3.6</v>
      </c>
      <c r="H1644" s="4">
        <v>0.54186634863677097</v>
      </c>
      <c r="I1644" s="4">
        <v>4.5999999999999996</v>
      </c>
      <c r="J1644" s="4">
        <v>2.2200000000000002</v>
      </c>
      <c r="K1644" s="4">
        <v>3.4950000000000001</v>
      </c>
      <c r="L1644" s="4">
        <v>3.95</v>
      </c>
      <c r="M1644" s="4">
        <v>31</v>
      </c>
    </row>
    <row r="1645" spans="1:13" x14ac:dyDescent="0.2">
      <c r="A1645" s="3">
        <v>38353</v>
      </c>
      <c r="B1645" t="s">
        <v>10071</v>
      </c>
      <c r="C1645" t="s">
        <v>3594</v>
      </c>
      <c r="D1645" t="s">
        <v>10072</v>
      </c>
      <c r="E1645" t="s">
        <v>3593</v>
      </c>
      <c r="F1645" s="4">
        <v>3.8196875000000001</v>
      </c>
      <c r="G1645" s="4">
        <v>3.9</v>
      </c>
      <c r="H1645" s="4">
        <v>0.51210813106533104</v>
      </c>
      <c r="I1645" s="4">
        <v>4.74</v>
      </c>
      <c r="J1645" s="4">
        <v>1.8</v>
      </c>
      <c r="K1645" s="4">
        <v>3.6749999999999998</v>
      </c>
      <c r="L1645" s="4">
        <v>4.0999999999999996</v>
      </c>
      <c r="M1645" s="4">
        <v>32</v>
      </c>
    </row>
    <row r="1646" spans="1:13" x14ac:dyDescent="0.2">
      <c r="A1646" s="3">
        <v>38353</v>
      </c>
      <c r="B1646" t="s">
        <v>10067</v>
      </c>
      <c r="C1646" t="s">
        <v>3591</v>
      </c>
      <c r="D1646" t="s">
        <v>10068</v>
      </c>
      <c r="E1646" t="s">
        <v>3590</v>
      </c>
      <c r="F1646" s="4">
        <v>4.4237500000000001</v>
      </c>
      <c r="G1646" s="4">
        <v>4.49</v>
      </c>
      <c r="H1646" s="4">
        <v>0.439712149244876</v>
      </c>
      <c r="I1646" s="4">
        <v>5.5</v>
      </c>
      <c r="J1646" s="4">
        <v>3.5</v>
      </c>
      <c r="K1646" s="4">
        <v>4.2</v>
      </c>
      <c r="L1646" s="4">
        <v>4.7249999999999996</v>
      </c>
      <c r="M1646" s="4">
        <v>32</v>
      </c>
    </row>
    <row r="1647" spans="1:13" x14ac:dyDescent="0.2">
      <c r="A1647" s="3">
        <v>38384</v>
      </c>
      <c r="B1647" t="s">
        <v>8732</v>
      </c>
      <c r="C1647" t="s">
        <v>3918</v>
      </c>
      <c r="D1647" t="s">
        <v>8733</v>
      </c>
      <c r="E1647" t="s">
        <v>3917</v>
      </c>
      <c r="F1647" s="4">
        <v>9.0412499999999998</v>
      </c>
      <c r="G1647" s="4">
        <v>9.17</v>
      </c>
      <c r="H1647" s="4">
        <v>0.597655365142714</v>
      </c>
      <c r="I1647" s="4">
        <v>10.48</v>
      </c>
      <c r="J1647" s="4">
        <v>7.81</v>
      </c>
      <c r="K1647" s="4">
        <v>8.5500000000000007</v>
      </c>
      <c r="L1647" s="4">
        <v>9.4425000000000008</v>
      </c>
      <c r="M1647" s="4">
        <v>32</v>
      </c>
    </row>
    <row r="1648" spans="1:13" x14ac:dyDescent="0.2">
      <c r="A1648" s="3">
        <v>38384</v>
      </c>
      <c r="B1648" t="s">
        <v>8860</v>
      </c>
      <c r="C1648" t="s">
        <v>3921</v>
      </c>
      <c r="D1648" t="s">
        <v>8861</v>
      </c>
      <c r="E1648" t="s">
        <v>3920</v>
      </c>
      <c r="F1648" s="4">
        <v>8.8025000000000002</v>
      </c>
      <c r="G1648" s="4">
        <v>8.5</v>
      </c>
      <c r="H1648" s="4">
        <v>1.16779638083733</v>
      </c>
      <c r="I1648" s="4">
        <v>11</v>
      </c>
      <c r="J1648" s="4">
        <v>6.4</v>
      </c>
      <c r="K1648" s="4">
        <v>8</v>
      </c>
      <c r="L1648" s="4">
        <v>9.8025000000000002</v>
      </c>
      <c r="M1648" s="4">
        <v>32</v>
      </c>
    </row>
    <row r="1649" spans="1:13" x14ac:dyDescent="0.2">
      <c r="A1649" s="3">
        <v>38384</v>
      </c>
      <c r="B1649" t="s">
        <v>8886</v>
      </c>
      <c r="C1649" t="s">
        <v>3081</v>
      </c>
      <c r="D1649" t="s">
        <v>8887</v>
      </c>
      <c r="E1649" t="s">
        <v>3080</v>
      </c>
      <c r="F1649" s="4">
        <v>4.3272293708635496</v>
      </c>
      <c r="G1649" s="4">
        <v>4.2314789107459099</v>
      </c>
      <c r="H1649" s="4">
        <v>0.386914191174344</v>
      </c>
      <c r="I1649" s="4">
        <v>5.2597737728034399</v>
      </c>
      <c r="J1649" s="4">
        <v>3.6777453883626698</v>
      </c>
      <c r="K1649" s="4">
        <v>4.1347085663292997</v>
      </c>
      <c r="L1649" s="4">
        <v>4.53339976057973</v>
      </c>
      <c r="M1649" s="4">
        <v>32</v>
      </c>
    </row>
    <row r="1650" spans="1:13" x14ac:dyDescent="0.2">
      <c r="A1650" s="3">
        <v>38384</v>
      </c>
      <c r="B1650" t="s">
        <v>8692</v>
      </c>
      <c r="C1650" t="s">
        <v>3072</v>
      </c>
      <c r="D1650" t="s">
        <v>8693</v>
      </c>
      <c r="E1650" t="s">
        <v>3071</v>
      </c>
      <c r="F1650" s="4">
        <v>3.89565233416273</v>
      </c>
      <c r="G1650" s="4">
        <v>3.8830313176245999</v>
      </c>
      <c r="H1650" s="4">
        <v>0.32445774553684698</v>
      </c>
      <c r="I1650" s="4">
        <v>4.6362202105739501</v>
      </c>
      <c r="J1650" s="4">
        <v>3.1767218792706702</v>
      </c>
      <c r="K1650" s="4">
        <v>3.7755982329674702</v>
      </c>
      <c r="L1650" s="4">
        <v>4.0661936368749698</v>
      </c>
      <c r="M1650" s="4">
        <v>32</v>
      </c>
    </row>
    <row r="1651" spans="1:13" x14ac:dyDescent="0.2">
      <c r="A1651" s="3">
        <v>38384</v>
      </c>
      <c r="B1651" t="s">
        <v>8750</v>
      </c>
      <c r="C1651" t="s">
        <v>3075</v>
      </c>
      <c r="D1651" t="s">
        <v>8751</v>
      </c>
      <c r="E1651" t="s">
        <v>3074</v>
      </c>
      <c r="F1651" s="4">
        <v>3.9869696969696999</v>
      </c>
      <c r="G1651" s="4">
        <v>3.91</v>
      </c>
      <c r="H1651" s="4">
        <v>0.55882960757553901</v>
      </c>
      <c r="I1651" s="4">
        <v>5.73</v>
      </c>
      <c r="J1651" s="4">
        <v>3.23</v>
      </c>
      <c r="K1651" s="4">
        <v>3.64</v>
      </c>
      <c r="L1651" s="4">
        <v>4.12</v>
      </c>
      <c r="M1651" s="4">
        <v>33</v>
      </c>
    </row>
    <row r="1652" spans="1:13" x14ac:dyDescent="0.2">
      <c r="A1652" s="3">
        <v>38384</v>
      </c>
      <c r="B1652" t="s">
        <v>8878</v>
      </c>
      <c r="C1652" t="s">
        <v>3102</v>
      </c>
      <c r="D1652" t="s">
        <v>8879</v>
      </c>
      <c r="E1652" t="s">
        <v>3101</v>
      </c>
      <c r="F1652" s="4">
        <v>3.8479310344827602</v>
      </c>
      <c r="G1652" s="4">
        <v>3.9</v>
      </c>
      <c r="H1652" s="4">
        <v>0.57526626946847603</v>
      </c>
      <c r="I1652" s="4">
        <v>5.71</v>
      </c>
      <c r="J1652" s="4">
        <v>3</v>
      </c>
      <c r="K1652" s="4">
        <v>3.4</v>
      </c>
      <c r="L1652" s="4">
        <v>4</v>
      </c>
      <c r="M1652" s="4">
        <v>29</v>
      </c>
    </row>
    <row r="1653" spans="1:13" x14ac:dyDescent="0.2">
      <c r="A1653" s="3">
        <v>38384</v>
      </c>
      <c r="B1653" t="s">
        <v>8864</v>
      </c>
      <c r="C1653" t="s">
        <v>3078</v>
      </c>
      <c r="D1653" t="s">
        <v>8865</v>
      </c>
      <c r="E1653" t="s">
        <v>3077</v>
      </c>
      <c r="F1653" s="4">
        <v>3.8303225806451602</v>
      </c>
      <c r="G1653" s="4">
        <v>3.75</v>
      </c>
      <c r="H1653" s="4">
        <v>0.57634760270151597</v>
      </c>
      <c r="I1653" s="4">
        <v>5.87</v>
      </c>
      <c r="J1653" s="4">
        <v>3.06</v>
      </c>
      <c r="K1653" s="4">
        <v>3.5</v>
      </c>
      <c r="L1653" s="4">
        <v>4</v>
      </c>
      <c r="M1653" s="4">
        <v>31</v>
      </c>
    </row>
    <row r="1654" spans="1:13" x14ac:dyDescent="0.2">
      <c r="A1654" s="3">
        <v>38384</v>
      </c>
      <c r="B1654" t="s">
        <v>8880</v>
      </c>
      <c r="C1654" t="s">
        <v>3147</v>
      </c>
      <c r="D1654" t="s">
        <v>8881</v>
      </c>
      <c r="E1654" t="s">
        <v>3146</v>
      </c>
      <c r="F1654" s="4">
        <v>0.37940625</v>
      </c>
      <c r="G1654" s="4">
        <v>0.39</v>
      </c>
      <c r="H1654" s="4">
        <v>0.15866882926092399</v>
      </c>
      <c r="I1654" s="4">
        <v>0.67</v>
      </c>
      <c r="J1654" s="4">
        <v>-0.04</v>
      </c>
      <c r="K1654" s="4">
        <v>0.3</v>
      </c>
      <c r="L1654" s="4">
        <v>0.48249999999999998</v>
      </c>
      <c r="M1654" s="4">
        <v>32</v>
      </c>
    </row>
    <row r="1655" spans="1:13" x14ac:dyDescent="0.2">
      <c r="A1655" s="3">
        <v>38384</v>
      </c>
      <c r="B1655" t="s">
        <v>8776</v>
      </c>
      <c r="C1655" t="s">
        <v>3114</v>
      </c>
      <c r="D1655" t="s">
        <v>8777</v>
      </c>
      <c r="E1655" t="s">
        <v>3113</v>
      </c>
      <c r="F1655" s="4">
        <v>0.30190909090909102</v>
      </c>
      <c r="G1655" s="4">
        <v>0.28000000000000003</v>
      </c>
      <c r="H1655" s="4">
        <v>7.0965820838434099E-2</v>
      </c>
      <c r="I1655" s="4">
        <v>0.54</v>
      </c>
      <c r="J1655" s="4">
        <v>0.22</v>
      </c>
      <c r="K1655" s="4">
        <v>0.25</v>
      </c>
      <c r="L1655" s="4">
        <v>0.33</v>
      </c>
      <c r="M1655" s="4">
        <v>33</v>
      </c>
    </row>
    <row r="1656" spans="1:13" x14ac:dyDescent="0.2">
      <c r="A1656" s="3">
        <v>38384</v>
      </c>
      <c r="B1656" t="s">
        <v>8888</v>
      </c>
      <c r="C1656" t="s">
        <v>3150</v>
      </c>
      <c r="D1656" t="s">
        <v>8889</v>
      </c>
      <c r="E1656" t="s">
        <v>3149</v>
      </c>
      <c r="F1656" s="4">
        <v>0.34206249999999999</v>
      </c>
      <c r="G1656" s="4">
        <v>0.34</v>
      </c>
      <c r="H1656" s="4">
        <v>8.9928623130038604E-2</v>
      </c>
      <c r="I1656" s="4">
        <v>0.55000000000000004</v>
      </c>
      <c r="J1656" s="4">
        <v>0.17</v>
      </c>
      <c r="K1656" s="4">
        <v>0.29225000000000001</v>
      </c>
      <c r="L1656" s="4">
        <v>0.4</v>
      </c>
      <c r="M1656" s="4">
        <v>32</v>
      </c>
    </row>
    <row r="1657" spans="1:13" x14ac:dyDescent="0.2">
      <c r="A1657" s="3">
        <v>38384</v>
      </c>
      <c r="B1657" t="s">
        <v>8778</v>
      </c>
      <c r="C1657" t="s">
        <v>3117</v>
      </c>
      <c r="D1657" t="s">
        <v>8779</v>
      </c>
      <c r="E1657" t="s">
        <v>3116</v>
      </c>
      <c r="F1657" s="4">
        <v>0.35296969696969699</v>
      </c>
      <c r="G1657" s="4">
        <v>0.32400000000000001</v>
      </c>
      <c r="H1657" s="4">
        <v>7.4406184575143405E-2</v>
      </c>
      <c r="I1657" s="4">
        <v>0.57999999999999996</v>
      </c>
      <c r="J1657" s="4">
        <v>0.25</v>
      </c>
      <c r="K1657" s="4">
        <v>0.3</v>
      </c>
      <c r="L1657" s="4">
        <v>0.4</v>
      </c>
      <c r="M1657" s="4">
        <v>33</v>
      </c>
    </row>
    <row r="1658" spans="1:13" x14ac:dyDescent="0.2">
      <c r="A1658" s="3">
        <v>38384</v>
      </c>
      <c r="B1658" t="s">
        <v>8780</v>
      </c>
      <c r="C1658" t="s">
        <v>3120</v>
      </c>
      <c r="D1658" t="s">
        <v>8781</v>
      </c>
      <c r="E1658" t="s">
        <v>3119</v>
      </c>
      <c r="F1658" s="4">
        <v>0.2290625</v>
      </c>
      <c r="G1658" s="4">
        <v>0.24</v>
      </c>
      <c r="H1658" s="4">
        <v>7.4513448667056503E-2</v>
      </c>
      <c r="I1658" s="4">
        <v>0.45800000000000002</v>
      </c>
      <c r="J1658" s="4">
        <v>0.06</v>
      </c>
      <c r="K1658" s="4">
        <v>0.17150000000000001</v>
      </c>
      <c r="L1658" s="4">
        <v>0.27250000000000002</v>
      </c>
      <c r="M1658" s="4">
        <v>32</v>
      </c>
    </row>
    <row r="1659" spans="1:13" x14ac:dyDescent="0.2">
      <c r="A1659" s="3">
        <v>38384</v>
      </c>
      <c r="B1659" t="s">
        <v>8792</v>
      </c>
      <c r="C1659" t="s">
        <v>3123</v>
      </c>
      <c r="D1659" t="s">
        <v>8793</v>
      </c>
      <c r="E1659" t="s">
        <v>3122</v>
      </c>
      <c r="F1659" s="4">
        <v>-5.4531250000000003E-2</v>
      </c>
      <c r="G1659" s="4">
        <v>-0.09</v>
      </c>
      <c r="H1659" s="4">
        <v>0.158413502270523</v>
      </c>
      <c r="I1659" s="4">
        <v>0.33100000000000002</v>
      </c>
      <c r="J1659" s="4">
        <v>-0.37</v>
      </c>
      <c r="K1659" s="4">
        <v>-0.16250000000000001</v>
      </c>
      <c r="L1659" s="4">
        <v>4.5499999999999999E-2</v>
      </c>
      <c r="M1659" s="4">
        <v>32</v>
      </c>
    </row>
    <row r="1660" spans="1:13" x14ac:dyDescent="0.2">
      <c r="A1660" s="3">
        <v>38384</v>
      </c>
      <c r="B1660" t="s">
        <v>8802</v>
      </c>
      <c r="C1660" t="s">
        <v>3126</v>
      </c>
      <c r="D1660" t="s">
        <v>8803</v>
      </c>
      <c r="E1660" t="s">
        <v>3125</v>
      </c>
      <c r="F1660" s="4">
        <v>0.19459375000000001</v>
      </c>
      <c r="G1660" s="4">
        <v>0.20499999999999999</v>
      </c>
      <c r="H1660" s="4">
        <v>5.5842439275102802E-2</v>
      </c>
      <c r="I1660" s="4">
        <v>0.28000000000000003</v>
      </c>
      <c r="J1660" s="4">
        <v>0.04</v>
      </c>
      <c r="K1660" s="4">
        <v>0.15</v>
      </c>
      <c r="L1660" s="4">
        <v>0.24249999999999999</v>
      </c>
      <c r="M1660" s="4">
        <v>32</v>
      </c>
    </row>
    <row r="1661" spans="1:13" x14ac:dyDescent="0.2">
      <c r="A1661" s="3">
        <v>38384</v>
      </c>
      <c r="B1661" t="s">
        <v>8812</v>
      </c>
      <c r="C1661" t="s">
        <v>3129</v>
      </c>
      <c r="D1661" t="s">
        <v>8813</v>
      </c>
      <c r="E1661" t="s">
        <v>3128</v>
      </c>
      <c r="F1661" s="4">
        <v>0.23025000000000001</v>
      </c>
      <c r="G1661" s="4">
        <v>0.22500000000000001</v>
      </c>
      <c r="H1661" s="4">
        <v>4.3287486085621801E-2</v>
      </c>
      <c r="I1661" s="4">
        <v>0.38100000000000001</v>
      </c>
      <c r="J1661" s="4">
        <v>0.15</v>
      </c>
      <c r="K1661" s="4">
        <v>0.20749999999999999</v>
      </c>
      <c r="L1661" s="4">
        <v>0.24</v>
      </c>
      <c r="M1661" s="4">
        <v>32</v>
      </c>
    </row>
    <row r="1662" spans="1:13" x14ac:dyDescent="0.2">
      <c r="A1662" s="3">
        <v>38384</v>
      </c>
      <c r="B1662" t="s">
        <v>8822</v>
      </c>
      <c r="C1662" t="s">
        <v>3132</v>
      </c>
      <c r="D1662" t="s">
        <v>8823</v>
      </c>
      <c r="E1662" t="s">
        <v>3131</v>
      </c>
      <c r="F1662" s="4">
        <v>0.40693750000000001</v>
      </c>
      <c r="G1662" s="4">
        <v>0.39500000000000002</v>
      </c>
      <c r="H1662" s="4">
        <v>9.3574168444074304E-2</v>
      </c>
      <c r="I1662" s="4">
        <v>0.63</v>
      </c>
      <c r="J1662" s="4">
        <v>0.26</v>
      </c>
      <c r="K1662" s="4">
        <v>0.35</v>
      </c>
      <c r="L1662" s="4">
        <v>0.48</v>
      </c>
      <c r="M1662" s="4">
        <v>32</v>
      </c>
    </row>
    <row r="1663" spans="1:13" x14ac:dyDescent="0.2">
      <c r="A1663" s="3">
        <v>38384</v>
      </c>
      <c r="B1663" t="s">
        <v>8832</v>
      </c>
      <c r="C1663" t="s">
        <v>3135</v>
      </c>
      <c r="D1663" t="s">
        <v>8833</v>
      </c>
      <c r="E1663" t="s">
        <v>3134</v>
      </c>
      <c r="F1663" s="4">
        <v>0.62078124999999995</v>
      </c>
      <c r="G1663" s="4">
        <v>0.62</v>
      </c>
      <c r="H1663" s="4">
        <v>8.94855311335752E-2</v>
      </c>
      <c r="I1663" s="4">
        <v>0.82</v>
      </c>
      <c r="J1663" s="4">
        <v>0.41</v>
      </c>
      <c r="K1663" s="4">
        <v>0.57750000000000001</v>
      </c>
      <c r="L1663" s="4">
        <v>0.67</v>
      </c>
      <c r="M1663" s="4">
        <v>32</v>
      </c>
    </row>
    <row r="1664" spans="1:13" x14ac:dyDescent="0.2">
      <c r="A1664" s="3">
        <v>38384</v>
      </c>
      <c r="B1664" t="s">
        <v>8842</v>
      </c>
      <c r="C1664" t="s">
        <v>3138</v>
      </c>
      <c r="D1664" t="s">
        <v>8843</v>
      </c>
      <c r="E1664" t="s">
        <v>3137</v>
      </c>
      <c r="F1664" s="4">
        <v>0.46146874999999998</v>
      </c>
      <c r="G1664" s="4">
        <v>0.46</v>
      </c>
      <c r="H1664" s="4">
        <v>9.6863050771894998E-2</v>
      </c>
      <c r="I1664" s="4">
        <v>0.7</v>
      </c>
      <c r="J1664" s="4">
        <v>0.21</v>
      </c>
      <c r="K1664" s="4">
        <v>0.41749999999999998</v>
      </c>
      <c r="L1664" s="4">
        <v>0.49249999999999999</v>
      </c>
      <c r="M1664" s="4">
        <v>32</v>
      </c>
    </row>
    <row r="1665" spans="1:13" x14ac:dyDescent="0.2">
      <c r="A1665" s="3">
        <v>38384</v>
      </c>
      <c r="B1665" t="s">
        <v>8852</v>
      </c>
      <c r="C1665" t="s">
        <v>3141</v>
      </c>
      <c r="D1665" t="s">
        <v>8853</v>
      </c>
      <c r="E1665" t="s">
        <v>3140</v>
      </c>
      <c r="F1665" s="4">
        <v>0.68137499999999995</v>
      </c>
      <c r="G1665" s="4">
        <v>0.71499999999999997</v>
      </c>
      <c r="H1665" s="4">
        <v>0.12581469989503399</v>
      </c>
      <c r="I1665" s="4">
        <v>0.86</v>
      </c>
      <c r="J1665" s="4">
        <v>0.39</v>
      </c>
      <c r="K1665" s="4">
        <v>0.60750000000000004</v>
      </c>
      <c r="L1665" s="4">
        <v>0.77249999999999996</v>
      </c>
      <c r="M1665" s="4">
        <v>32</v>
      </c>
    </row>
    <row r="1666" spans="1:13" x14ac:dyDescent="0.2">
      <c r="A1666" s="3">
        <v>38384</v>
      </c>
      <c r="B1666" t="s">
        <v>8866</v>
      </c>
      <c r="C1666" t="s">
        <v>3144</v>
      </c>
      <c r="D1666" t="s">
        <v>8867</v>
      </c>
      <c r="E1666" t="s">
        <v>3143</v>
      </c>
      <c r="F1666" s="4">
        <v>0.39971875000000001</v>
      </c>
      <c r="G1666" s="4">
        <v>0.4</v>
      </c>
      <c r="H1666" s="4">
        <v>0.112122983852841</v>
      </c>
      <c r="I1666" s="4">
        <v>0.68</v>
      </c>
      <c r="J1666" s="4">
        <v>0.186</v>
      </c>
      <c r="K1666" s="4">
        <v>0.35749999999999998</v>
      </c>
      <c r="L1666" s="4">
        <v>0.45</v>
      </c>
      <c r="M1666" s="4">
        <v>32</v>
      </c>
    </row>
    <row r="1667" spans="1:13" x14ac:dyDescent="0.2">
      <c r="A1667" s="3">
        <v>38384</v>
      </c>
      <c r="B1667" t="s">
        <v>8890</v>
      </c>
      <c r="C1667" t="s">
        <v>3096</v>
      </c>
      <c r="D1667" t="s">
        <v>8891</v>
      </c>
      <c r="E1667" t="s">
        <v>3095</v>
      </c>
      <c r="F1667" s="4">
        <v>3.6713043478260898</v>
      </c>
      <c r="G1667" s="4">
        <v>3.7</v>
      </c>
      <c r="H1667" s="4">
        <v>0.32367638647583702</v>
      </c>
      <c r="I1667" s="4">
        <v>4.55</v>
      </c>
      <c r="J1667" s="4">
        <v>2.86</v>
      </c>
      <c r="K1667" s="4">
        <v>3.48</v>
      </c>
      <c r="L1667" s="4">
        <v>3.7749999999999999</v>
      </c>
      <c r="M1667" s="4">
        <v>23</v>
      </c>
    </row>
    <row r="1668" spans="1:13" x14ac:dyDescent="0.2">
      <c r="A1668" s="3">
        <v>38384</v>
      </c>
      <c r="B1668" t="s">
        <v>8784</v>
      </c>
      <c r="C1668" t="s">
        <v>3087</v>
      </c>
      <c r="D1668" t="s">
        <v>8785</v>
      </c>
      <c r="E1668" t="s">
        <v>3086</v>
      </c>
      <c r="F1668" s="4">
        <v>3.63</v>
      </c>
      <c r="G1668" s="4">
        <v>3.6549999999999998</v>
      </c>
      <c r="H1668" s="4">
        <v>0.26594736321309898</v>
      </c>
      <c r="I1668" s="4">
        <v>4.05</v>
      </c>
      <c r="J1668" s="4">
        <v>2.87</v>
      </c>
      <c r="K1668" s="4">
        <v>3.5</v>
      </c>
      <c r="L1668" s="4">
        <v>3.79</v>
      </c>
      <c r="M1668" s="4">
        <v>26</v>
      </c>
    </row>
    <row r="1669" spans="1:13" x14ac:dyDescent="0.2">
      <c r="A1669" s="3">
        <v>38384</v>
      </c>
      <c r="B1669" t="s">
        <v>8892</v>
      </c>
      <c r="C1669" t="s">
        <v>3153</v>
      </c>
      <c r="D1669" t="s">
        <v>8893</v>
      </c>
      <c r="E1669" t="s">
        <v>3152</v>
      </c>
      <c r="F1669" s="4">
        <v>0.38205384615384602</v>
      </c>
      <c r="G1669" s="4">
        <v>0.41</v>
      </c>
      <c r="H1669" s="4">
        <v>6.4451595671599804E-2</v>
      </c>
      <c r="I1669" s="4">
        <v>0.46</v>
      </c>
      <c r="J1669" s="4">
        <v>0.23</v>
      </c>
      <c r="K1669" s="4">
        <v>0.3503</v>
      </c>
      <c r="L1669" s="4">
        <v>0.43</v>
      </c>
      <c r="M1669" s="4">
        <v>26</v>
      </c>
    </row>
    <row r="1670" spans="1:13" x14ac:dyDescent="0.2">
      <c r="A1670" s="3">
        <v>38384</v>
      </c>
      <c r="B1670" t="s">
        <v>10061</v>
      </c>
      <c r="C1670" t="s">
        <v>4324</v>
      </c>
      <c r="D1670" t="s">
        <v>10062</v>
      </c>
      <c r="E1670" t="s">
        <v>4323</v>
      </c>
      <c r="F1670" s="4">
        <v>3.55</v>
      </c>
      <c r="G1670" s="4">
        <v>3.5</v>
      </c>
      <c r="H1670" s="4">
        <v>0.28736848324283998</v>
      </c>
      <c r="I1670" s="4">
        <v>4.3</v>
      </c>
      <c r="J1670" s="4">
        <v>2.9</v>
      </c>
      <c r="K1670" s="4">
        <v>3.5</v>
      </c>
      <c r="L1670" s="4">
        <v>3.7</v>
      </c>
      <c r="M1670" s="4">
        <v>32</v>
      </c>
    </row>
    <row r="1671" spans="1:13" x14ac:dyDescent="0.2">
      <c r="A1671" s="3">
        <v>38384</v>
      </c>
      <c r="B1671" t="s">
        <v>10073</v>
      </c>
      <c r="C1671" t="s">
        <v>4327</v>
      </c>
      <c r="D1671" t="s">
        <v>10074</v>
      </c>
      <c r="E1671" t="s">
        <v>4326</v>
      </c>
      <c r="F1671" s="4">
        <v>3.3645161290322601</v>
      </c>
      <c r="G1671" s="4">
        <v>3.3</v>
      </c>
      <c r="H1671" s="4">
        <v>0.42312203684577299</v>
      </c>
      <c r="I1671" s="4">
        <v>4.2</v>
      </c>
      <c r="J1671" s="4">
        <v>2.2000000000000002</v>
      </c>
      <c r="K1671" s="4">
        <v>3.2</v>
      </c>
      <c r="L1671" s="4">
        <v>3.55</v>
      </c>
      <c r="M1671" s="4">
        <v>31</v>
      </c>
    </row>
    <row r="1672" spans="1:13" x14ac:dyDescent="0.2">
      <c r="A1672" s="3">
        <v>38384</v>
      </c>
      <c r="B1672" t="s">
        <v>8872</v>
      </c>
      <c r="C1672" t="s">
        <v>3939</v>
      </c>
      <c r="D1672" t="s">
        <v>8873</v>
      </c>
      <c r="E1672" t="s">
        <v>3947</v>
      </c>
      <c r="F1672" s="4">
        <v>11.201084375000001</v>
      </c>
      <c r="G1672" s="4">
        <v>11.195</v>
      </c>
      <c r="H1672" s="4">
        <v>0.116581393716524</v>
      </c>
      <c r="I1672" s="4">
        <v>11.5</v>
      </c>
      <c r="J1672" s="4">
        <v>10.869</v>
      </c>
      <c r="K1672" s="4">
        <v>11.15</v>
      </c>
      <c r="L1672" s="4">
        <v>11.2525</v>
      </c>
      <c r="M1672" s="4">
        <v>32</v>
      </c>
    </row>
    <row r="1673" spans="1:13" x14ac:dyDescent="0.2">
      <c r="A1673" s="3">
        <v>38384</v>
      </c>
      <c r="B1673" t="s">
        <v>8884</v>
      </c>
      <c r="C1673" t="s">
        <v>3942</v>
      </c>
      <c r="D1673" t="s">
        <v>8885</v>
      </c>
      <c r="E1673" t="s">
        <v>3949</v>
      </c>
      <c r="F1673" s="4">
        <v>11.253067741935499</v>
      </c>
      <c r="G1673" s="4">
        <v>11.26</v>
      </c>
      <c r="H1673" s="4">
        <v>0.12900936241760799</v>
      </c>
      <c r="I1673" s="4">
        <v>11.5</v>
      </c>
      <c r="J1673" s="4">
        <v>10.75</v>
      </c>
      <c r="K1673" s="4">
        <v>11.205</v>
      </c>
      <c r="L1673" s="4">
        <v>11.315</v>
      </c>
      <c r="M1673" s="4">
        <v>31</v>
      </c>
    </row>
    <row r="1674" spans="1:13" x14ac:dyDescent="0.2">
      <c r="A1674" s="3">
        <v>38384</v>
      </c>
      <c r="B1674" t="s">
        <v>8894</v>
      </c>
      <c r="C1674" t="s">
        <v>3952</v>
      </c>
      <c r="D1674" t="s">
        <v>8895</v>
      </c>
      <c r="E1674" t="s">
        <v>3951</v>
      </c>
      <c r="F1674" s="4">
        <v>11.3027935483871</v>
      </c>
      <c r="G1674" s="4">
        <v>11.31</v>
      </c>
      <c r="H1674" s="4">
        <v>0.13956332358582799</v>
      </c>
      <c r="I1674" s="4">
        <v>11.65</v>
      </c>
      <c r="J1674" s="4">
        <v>10.85</v>
      </c>
      <c r="K1674" s="4">
        <v>11.234999999999999</v>
      </c>
      <c r="L1674" s="4">
        <v>11.37</v>
      </c>
      <c r="M1674" s="4">
        <v>31</v>
      </c>
    </row>
    <row r="1675" spans="1:13" x14ac:dyDescent="0.2">
      <c r="A1675" s="3">
        <v>38384</v>
      </c>
      <c r="B1675" t="s">
        <v>8746</v>
      </c>
      <c r="C1675" t="s">
        <v>3936</v>
      </c>
      <c r="D1675" t="s">
        <v>8747</v>
      </c>
      <c r="E1675" t="s">
        <v>3935</v>
      </c>
      <c r="F1675" s="4">
        <v>11.6955506060606</v>
      </c>
      <c r="G1675" s="4">
        <v>11.74</v>
      </c>
      <c r="H1675" s="4">
        <v>0.28393598972677098</v>
      </c>
      <c r="I1675" s="4">
        <v>12.5</v>
      </c>
      <c r="J1675" s="4">
        <v>10.8</v>
      </c>
      <c r="K1675" s="4">
        <v>11.55</v>
      </c>
      <c r="L1675" s="4">
        <v>11.85</v>
      </c>
      <c r="M1675" s="4">
        <v>33</v>
      </c>
    </row>
    <row r="1676" spans="1:13" x14ac:dyDescent="0.2">
      <c r="A1676" s="3">
        <v>38384</v>
      </c>
      <c r="B1676" t="s">
        <v>8874</v>
      </c>
      <c r="C1676" t="s">
        <v>3939</v>
      </c>
      <c r="D1676" t="s">
        <v>8875</v>
      </c>
      <c r="E1676" t="s">
        <v>3938</v>
      </c>
      <c r="F1676" s="4">
        <v>12.1108484848485</v>
      </c>
      <c r="G1676" s="4">
        <v>12.08</v>
      </c>
      <c r="H1676" s="4">
        <v>0.410761497192419</v>
      </c>
      <c r="I1676" s="4">
        <v>13.19</v>
      </c>
      <c r="J1676" s="4">
        <v>11.25</v>
      </c>
      <c r="K1676" s="4">
        <v>11.89</v>
      </c>
      <c r="L1676" s="4">
        <v>12.34</v>
      </c>
      <c r="M1676" s="4">
        <v>33</v>
      </c>
    </row>
    <row r="1677" spans="1:13" x14ac:dyDescent="0.2">
      <c r="A1677" s="3">
        <v>38384</v>
      </c>
      <c r="B1677" t="s">
        <v>10057</v>
      </c>
      <c r="C1677" t="s">
        <v>3579</v>
      </c>
      <c r="D1677" t="s">
        <v>10058</v>
      </c>
      <c r="E1677" t="s">
        <v>3578</v>
      </c>
      <c r="F1677" s="4">
        <v>3.7903030303030301</v>
      </c>
      <c r="G1677" s="4">
        <v>3.8</v>
      </c>
      <c r="H1677" s="4">
        <v>0.34215753725883402</v>
      </c>
      <c r="I1677" s="4">
        <v>4.2</v>
      </c>
      <c r="J1677" s="4">
        <v>2.5</v>
      </c>
      <c r="K1677" s="4">
        <v>3.7</v>
      </c>
      <c r="L1677" s="4">
        <v>4</v>
      </c>
      <c r="M1677" s="4">
        <v>33</v>
      </c>
    </row>
    <row r="1678" spans="1:13" x14ac:dyDescent="0.2">
      <c r="A1678" s="3">
        <v>38384</v>
      </c>
      <c r="B1678" t="s">
        <v>10069</v>
      </c>
      <c r="C1678" t="s">
        <v>3582</v>
      </c>
      <c r="D1678" t="s">
        <v>10070</v>
      </c>
      <c r="E1678" t="s">
        <v>3581</v>
      </c>
      <c r="F1678" s="4">
        <v>3.6378124999999999</v>
      </c>
      <c r="G1678" s="4">
        <v>3.6</v>
      </c>
      <c r="H1678" s="4">
        <v>0.50542051718697401</v>
      </c>
      <c r="I1678" s="4">
        <v>4.5</v>
      </c>
      <c r="J1678" s="4">
        <v>2.2200000000000002</v>
      </c>
      <c r="K1678" s="4">
        <v>3.375</v>
      </c>
      <c r="L1678" s="4">
        <v>4</v>
      </c>
      <c r="M1678" s="4">
        <v>32</v>
      </c>
    </row>
    <row r="1679" spans="1:13" x14ac:dyDescent="0.2">
      <c r="A1679" s="3">
        <v>38384</v>
      </c>
      <c r="B1679" t="s">
        <v>10071</v>
      </c>
      <c r="C1679" t="s">
        <v>3594</v>
      </c>
      <c r="D1679" t="s">
        <v>10072</v>
      </c>
      <c r="E1679" t="s">
        <v>3593</v>
      </c>
      <c r="F1679" s="4">
        <v>3.8796969696969699</v>
      </c>
      <c r="G1679" s="4">
        <v>4.01</v>
      </c>
      <c r="H1679" s="4">
        <v>0.779889755223795</v>
      </c>
      <c r="I1679" s="4">
        <v>5</v>
      </c>
      <c r="J1679" s="4">
        <v>0.9</v>
      </c>
      <c r="K1679" s="4">
        <v>3.6</v>
      </c>
      <c r="L1679" s="4">
        <v>4.3</v>
      </c>
      <c r="M1679" s="4">
        <v>33</v>
      </c>
    </row>
    <row r="1680" spans="1:13" x14ac:dyDescent="0.2">
      <c r="A1680" s="3">
        <v>38384</v>
      </c>
      <c r="B1680" t="s">
        <v>10075</v>
      </c>
      <c r="C1680" t="s">
        <v>3597</v>
      </c>
      <c r="D1680" t="s">
        <v>10076</v>
      </c>
      <c r="E1680" t="s">
        <v>3596</v>
      </c>
      <c r="F1680" s="4">
        <v>4.0331250000000001</v>
      </c>
      <c r="G1680" s="4">
        <v>4</v>
      </c>
      <c r="H1680" s="4">
        <v>0.66197864452446797</v>
      </c>
      <c r="I1680" s="4">
        <v>6</v>
      </c>
      <c r="J1680" s="4">
        <v>2.5</v>
      </c>
      <c r="K1680" s="4">
        <v>3.7</v>
      </c>
      <c r="L1680" s="4">
        <v>4.3</v>
      </c>
      <c r="M1680" s="4">
        <v>32</v>
      </c>
    </row>
    <row r="1681" spans="1:13" x14ac:dyDescent="0.2">
      <c r="A1681" s="3">
        <v>38412</v>
      </c>
      <c r="B1681" t="s">
        <v>8732</v>
      </c>
      <c r="C1681" t="s">
        <v>3918</v>
      </c>
      <c r="D1681" t="s">
        <v>8733</v>
      </c>
      <c r="E1681" t="s">
        <v>3917</v>
      </c>
      <c r="F1681" s="4">
        <v>9.2833333333333297</v>
      </c>
      <c r="G1681" s="4">
        <v>9.31</v>
      </c>
      <c r="H1681" s="4">
        <v>0.57752344829741198</v>
      </c>
      <c r="I1681" s="4">
        <v>10.15</v>
      </c>
      <c r="J1681" s="4">
        <v>7.85</v>
      </c>
      <c r="K1681" s="4">
        <v>9</v>
      </c>
      <c r="L1681" s="4">
        <v>9.7274999999999991</v>
      </c>
      <c r="M1681" s="4">
        <v>30</v>
      </c>
    </row>
    <row r="1682" spans="1:13" x14ac:dyDescent="0.2">
      <c r="A1682" s="3">
        <v>38412</v>
      </c>
      <c r="B1682" t="s">
        <v>8860</v>
      </c>
      <c r="C1682" t="s">
        <v>3921</v>
      </c>
      <c r="D1682" t="s">
        <v>8861</v>
      </c>
      <c r="E1682" t="s">
        <v>3920</v>
      </c>
      <c r="F1682" s="4">
        <v>9.0396666666666707</v>
      </c>
      <c r="G1682" s="4">
        <v>8.9499999999999993</v>
      </c>
      <c r="H1682" s="4">
        <v>1.00608316422318</v>
      </c>
      <c r="I1682" s="4">
        <v>10.85</v>
      </c>
      <c r="J1682" s="4">
        <v>6.9</v>
      </c>
      <c r="K1682" s="4">
        <v>8.4250000000000007</v>
      </c>
      <c r="L1682" s="4">
        <v>9.7750000000000004</v>
      </c>
      <c r="M1682" s="4">
        <v>30</v>
      </c>
    </row>
    <row r="1683" spans="1:13" x14ac:dyDescent="0.2">
      <c r="A1683" s="3">
        <v>38412</v>
      </c>
      <c r="B1683" t="s">
        <v>8896</v>
      </c>
      <c r="C1683" t="s">
        <v>3081</v>
      </c>
      <c r="D1683" t="s">
        <v>8897</v>
      </c>
      <c r="E1683" t="s">
        <v>3080</v>
      </c>
      <c r="F1683" s="4">
        <v>4.2459540058235001</v>
      </c>
      <c r="G1683" s="4">
        <v>4.2390616740288296</v>
      </c>
      <c r="H1683" s="4">
        <v>0.33477835073644702</v>
      </c>
      <c r="I1683" s="4">
        <v>5.0248364253468596</v>
      </c>
      <c r="J1683" s="4">
        <v>3.4197835976950599</v>
      </c>
      <c r="K1683" s="4">
        <v>4.0406784712994197</v>
      </c>
      <c r="L1683" s="4">
        <v>4.41875657519829</v>
      </c>
      <c r="M1683" s="4">
        <v>31</v>
      </c>
    </row>
    <row r="1684" spans="1:13" x14ac:dyDescent="0.2">
      <c r="A1684" s="3">
        <v>38412</v>
      </c>
      <c r="B1684" t="s">
        <v>8692</v>
      </c>
      <c r="C1684" t="s">
        <v>3072</v>
      </c>
      <c r="D1684" t="s">
        <v>8693</v>
      </c>
      <c r="E1684" t="s">
        <v>3071</v>
      </c>
      <c r="F1684" s="4">
        <v>3.9576129032258098</v>
      </c>
      <c r="G1684" s="4">
        <v>3.96</v>
      </c>
      <c r="H1684" s="4">
        <v>0.220682226654732</v>
      </c>
      <c r="I1684" s="4">
        <v>4.5</v>
      </c>
      <c r="J1684" s="4">
        <v>3.53</v>
      </c>
      <c r="K1684" s="4">
        <v>3.8149999999999999</v>
      </c>
      <c r="L1684" s="4">
        <v>4.09</v>
      </c>
      <c r="M1684" s="4">
        <v>31</v>
      </c>
    </row>
    <row r="1685" spans="1:13" x14ac:dyDescent="0.2">
      <c r="A1685" s="3">
        <v>38412</v>
      </c>
      <c r="B1685" t="s">
        <v>8750</v>
      </c>
      <c r="C1685" t="s">
        <v>3075</v>
      </c>
      <c r="D1685" t="s">
        <v>8751</v>
      </c>
      <c r="E1685" t="s">
        <v>3074</v>
      </c>
      <c r="F1685" s="4">
        <v>3.9617741935483899</v>
      </c>
      <c r="G1685" s="4">
        <v>3.82</v>
      </c>
      <c r="H1685" s="4">
        <v>0.56226409629149798</v>
      </c>
      <c r="I1685" s="4">
        <v>5.73</v>
      </c>
      <c r="J1685" s="4">
        <v>3.2</v>
      </c>
      <c r="K1685" s="4">
        <v>3.67</v>
      </c>
      <c r="L1685" s="4">
        <v>4.1050000000000004</v>
      </c>
      <c r="M1685" s="4">
        <v>31</v>
      </c>
    </row>
    <row r="1686" spans="1:13" x14ac:dyDescent="0.2">
      <c r="A1686" s="3">
        <v>38412</v>
      </c>
      <c r="B1686" t="s">
        <v>8878</v>
      </c>
      <c r="C1686" t="s">
        <v>3102</v>
      </c>
      <c r="D1686" t="s">
        <v>8879</v>
      </c>
      <c r="E1686" t="s">
        <v>3101</v>
      </c>
      <c r="F1686" s="4">
        <v>3.8388461538461498</v>
      </c>
      <c r="G1686" s="4">
        <v>3.8050000000000002</v>
      </c>
      <c r="H1686" s="4">
        <v>0.59676009868674695</v>
      </c>
      <c r="I1686" s="4">
        <v>5.74</v>
      </c>
      <c r="J1686" s="4">
        <v>2.9</v>
      </c>
      <c r="K1686" s="4">
        <v>3.5225</v>
      </c>
      <c r="L1686" s="4">
        <v>4</v>
      </c>
      <c r="M1686" s="4">
        <v>26</v>
      </c>
    </row>
    <row r="1687" spans="1:13" x14ac:dyDescent="0.2">
      <c r="A1687" s="3">
        <v>38412</v>
      </c>
      <c r="B1687" t="s">
        <v>8864</v>
      </c>
      <c r="C1687" t="s">
        <v>3078</v>
      </c>
      <c r="D1687" t="s">
        <v>8865</v>
      </c>
      <c r="E1687" t="s">
        <v>3077</v>
      </c>
      <c r="F1687" s="4">
        <v>3.83696428571429</v>
      </c>
      <c r="G1687" s="4">
        <v>3.73</v>
      </c>
      <c r="H1687" s="4">
        <v>0.59065773018966305</v>
      </c>
      <c r="I1687" s="4">
        <v>5.87</v>
      </c>
      <c r="J1687" s="4">
        <v>3</v>
      </c>
      <c r="K1687" s="4">
        <v>3.5</v>
      </c>
      <c r="L1687" s="4">
        <v>4</v>
      </c>
      <c r="M1687" s="4">
        <v>28</v>
      </c>
    </row>
    <row r="1688" spans="1:13" x14ac:dyDescent="0.2">
      <c r="A1688" s="3">
        <v>38412</v>
      </c>
      <c r="B1688" t="s">
        <v>8880</v>
      </c>
      <c r="C1688" t="s">
        <v>3144</v>
      </c>
      <c r="D1688" t="s">
        <v>8881</v>
      </c>
      <c r="E1688" t="s">
        <v>3143</v>
      </c>
      <c r="F1688" s="4">
        <v>0.366677419354839</v>
      </c>
      <c r="G1688" s="4">
        <v>0.38</v>
      </c>
      <c r="H1688" s="4">
        <v>0.15946230214835</v>
      </c>
      <c r="I1688" s="4">
        <v>0.67</v>
      </c>
      <c r="J1688" s="4">
        <v>-0.02</v>
      </c>
      <c r="K1688" s="4">
        <v>0.29499999999999998</v>
      </c>
      <c r="L1688" s="4">
        <v>0.47</v>
      </c>
      <c r="M1688" s="4">
        <v>31</v>
      </c>
    </row>
    <row r="1689" spans="1:13" x14ac:dyDescent="0.2">
      <c r="A1689" s="3">
        <v>38412</v>
      </c>
      <c r="B1689" t="s">
        <v>8888</v>
      </c>
      <c r="C1689" t="s">
        <v>3147</v>
      </c>
      <c r="D1689" t="s">
        <v>8889</v>
      </c>
      <c r="E1689" t="s">
        <v>3146</v>
      </c>
      <c r="F1689" s="4">
        <v>0.34090322580645199</v>
      </c>
      <c r="G1689" s="4">
        <v>0.33</v>
      </c>
      <c r="H1689" s="4">
        <v>8.2123628284316894E-2</v>
      </c>
      <c r="I1689" s="4">
        <v>0.55000000000000004</v>
      </c>
      <c r="J1689" s="4">
        <v>0.2</v>
      </c>
      <c r="K1689" s="4">
        <v>0.29499999999999998</v>
      </c>
      <c r="L1689" s="4">
        <v>0.38500000000000001</v>
      </c>
      <c r="M1689" s="4">
        <v>31</v>
      </c>
    </row>
    <row r="1690" spans="1:13" x14ac:dyDescent="0.2">
      <c r="A1690" s="3">
        <v>38412</v>
      </c>
      <c r="B1690" t="s">
        <v>8778</v>
      </c>
      <c r="C1690" t="s">
        <v>3114</v>
      </c>
      <c r="D1690" t="s">
        <v>8779</v>
      </c>
      <c r="E1690" t="s">
        <v>3113</v>
      </c>
      <c r="F1690" s="4">
        <v>0.40993548387096801</v>
      </c>
      <c r="G1690" s="4">
        <v>0.43</v>
      </c>
      <c r="H1690" s="4">
        <v>6.0412987281362497E-2</v>
      </c>
      <c r="I1690" s="4">
        <v>0.48</v>
      </c>
      <c r="J1690" s="4">
        <v>0.24</v>
      </c>
      <c r="K1690" s="4">
        <v>0.39</v>
      </c>
      <c r="L1690" s="4">
        <v>0.45</v>
      </c>
      <c r="M1690" s="4">
        <v>31</v>
      </c>
    </row>
    <row r="1691" spans="1:13" x14ac:dyDescent="0.2">
      <c r="A1691" s="3">
        <v>38412</v>
      </c>
      <c r="B1691" t="s">
        <v>8898</v>
      </c>
      <c r="C1691" t="s">
        <v>3150</v>
      </c>
      <c r="D1691" t="s">
        <v>8899</v>
      </c>
      <c r="E1691" t="s">
        <v>3149</v>
      </c>
      <c r="F1691" s="4">
        <v>0.323129032258064</v>
      </c>
      <c r="G1691" s="4">
        <v>0.33</v>
      </c>
      <c r="H1691" s="4">
        <v>7.0423832109821005E-2</v>
      </c>
      <c r="I1691" s="4">
        <v>0.49</v>
      </c>
      <c r="J1691" s="4">
        <v>0.17</v>
      </c>
      <c r="K1691" s="4">
        <v>0.28999999999999998</v>
      </c>
      <c r="L1691" s="4">
        <v>0.36</v>
      </c>
      <c r="M1691" s="4">
        <v>31</v>
      </c>
    </row>
    <row r="1692" spans="1:13" x14ac:dyDescent="0.2">
      <c r="A1692" s="3">
        <v>38412</v>
      </c>
      <c r="B1692" t="s">
        <v>8780</v>
      </c>
      <c r="C1692" t="s">
        <v>3117</v>
      </c>
      <c r="D1692" t="s">
        <v>8781</v>
      </c>
      <c r="E1692" t="s">
        <v>3116</v>
      </c>
      <c r="F1692" s="4">
        <v>0.22983870967741901</v>
      </c>
      <c r="G1692" s="4">
        <v>0.22</v>
      </c>
      <c r="H1692" s="4">
        <v>6.6746334118658296E-2</v>
      </c>
      <c r="I1692" s="4">
        <v>0.36299999999999999</v>
      </c>
      <c r="J1692" s="4">
        <v>0.06</v>
      </c>
      <c r="K1692" s="4">
        <v>0.18</v>
      </c>
      <c r="L1692" s="4">
        <v>0.28000000000000003</v>
      </c>
      <c r="M1692" s="4">
        <v>31</v>
      </c>
    </row>
    <row r="1693" spans="1:13" x14ac:dyDescent="0.2">
      <c r="A1693" s="3">
        <v>38412</v>
      </c>
      <c r="B1693" t="s">
        <v>8792</v>
      </c>
      <c r="C1693" t="s">
        <v>3120</v>
      </c>
      <c r="D1693" t="s">
        <v>8793</v>
      </c>
      <c r="E1693" t="s">
        <v>3119</v>
      </c>
      <c r="F1693" s="4">
        <v>-5.58709677419355E-2</v>
      </c>
      <c r="G1693" s="4">
        <v>-0.1</v>
      </c>
      <c r="H1693" s="4">
        <v>0.161763560366251</v>
      </c>
      <c r="I1693" s="4">
        <v>0.33400000000000002</v>
      </c>
      <c r="J1693" s="4">
        <v>-0.37</v>
      </c>
      <c r="K1693" s="4">
        <v>-0.16</v>
      </c>
      <c r="L1693" s="4">
        <v>3.2000000000000001E-2</v>
      </c>
      <c r="M1693" s="4">
        <v>31</v>
      </c>
    </row>
    <row r="1694" spans="1:13" x14ac:dyDescent="0.2">
      <c r="A1694" s="3">
        <v>38412</v>
      </c>
      <c r="B1694" t="s">
        <v>8802</v>
      </c>
      <c r="C1694" t="s">
        <v>3123</v>
      </c>
      <c r="D1694" t="s">
        <v>8803</v>
      </c>
      <c r="E1694" t="s">
        <v>3122</v>
      </c>
      <c r="F1694" s="4">
        <v>0.20780645161290301</v>
      </c>
      <c r="G1694" s="4">
        <v>0.22</v>
      </c>
      <c r="H1694" s="4">
        <v>5.9780386613469801E-2</v>
      </c>
      <c r="I1694" s="4">
        <v>0.34399999999999997</v>
      </c>
      <c r="J1694" s="4">
        <v>0.04</v>
      </c>
      <c r="K1694" s="4">
        <v>0.16400000000000001</v>
      </c>
      <c r="L1694" s="4">
        <v>0.24</v>
      </c>
      <c r="M1694" s="4">
        <v>31</v>
      </c>
    </row>
    <row r="1695" spans="1:13" x14ac:dyDescent="0.2">
      <c r="A1695" s="3">
        <v>38412</v>
      </c>
      <c r="B1695" t="s">
        <v>8812</v>
      </c>
      <c r="C1695" t="s">
        <v>3126</v>
      </c>
      <c r="D1695" t="s">
        <v>8813</v>
      </c>
      <c r="E1695" t="s">
        <v>3125</v>
      </c>
      <c r="F1695" s="4">
        <v>0.23641935483870999</v>
      </c>
      <c r="G1695" s="4">
        <v>0.22</v>
      </c>
      <c r="H1695" s="4">
        <v>5.2919923276303897E-2</v>
      </c>
      <c r="I1695" s="4">
        <v>0.4</v>
      </c>
      <c r="J1695" s="4">
        <v>0.15</v>
      </c>
      <c r="K1695" s="4">
        <v>0.21</v>
      </c>
      <c r="L1695" s="4">
        <v>0.24349999999999999</v>
      </c>
      <c r="M1695" s="4">
        <v>31</v>
      </c>
    </row>
    <row r="1696" spans="1:13" x14ac:dyDescent="0.2">
      <c r="A1696" s="3">
        <v>38412</v>
      </c>
      <c r="B1696" t="s">
        <v>8822</v>
      </c>
      <c r="C1696" t="s">
        <v>3129</v>
      </c>
      <c r="D1696" t="s">
        <v>8823</v>
      </c>
      <c r="E1696" t="s">
        <v>3128</v>
      </c>
      <c r="F1696" s="4">
        <v>0.40158064516129</v>
      </c>
      <c r="G1696" s="4">
        <v>0.39500000000000002</v>
      </c>
      <c r="H1696" s="4">
        <v>9.2127366254024803E-2</v>
      </c>
      <c r="I1696" s="4">
        <v>0.63</v>
      </c>
      <c r="J1696" s="4">
        <v>0.26</v>
      </c>
      <c r="K1696" s="4">
        <v>0.35</v>
      </c>
      <c r="L1696" s="4">
        <v>0.45</v>
      </c>
      <c r="M1696" s="4">
        <v>31</v>
      </c>
    </row>
    <row r="1697" spans="1:13" x14ac:dyDescent="0.2">
      <c r="A1697" s="3">
        <v>38412</v>
      </c>
      <c r="B1697" t="s">
        <v>8832</v>
      </c>
      <c r="C1697" t="s">
        <v>3132</v>
      </c>
      <c r="D1697" t="s">
        <v>8833</v>
      </c>
      <c r="E1697" t="s">
        <v>3131</v>
      </c>
      <c r="F1697" s="4">
        <v>0.60296774193548397</v>
      </c>
      <c r="G1697" s="4">
        <v>0.62</v>
      </c>
      <c r="H1697" s="4">
        <v>9.6480907911347197E-2</v>
      </c>
      <c r="I1697" s="4">
        <v>0.81</v>
      </c>
      <c r="J1697" s="4">
        <v>0.32300000000000001</v>
      </c>
      <c r="K1697" s="4">
        <v>0.56499999999999995</v>
      </c>
      <c r="L1697" s="4">
        <v>0.65500000000000003</v>
      </c>
      <c r="M1697" s="4">
        <v>31</v>
      </c>
    </row>
    <row r="1698" spans="1:13" x14ac:dyDescent="0.2">
      <c r="A1698" s="3">
        <v>38412</v>
      </c>
      <c r="B1698" t="s">
        <v>8842</v>
      </c>
      <c r="C1698" t="s">
        <v>3135</v>
      </c>
      <c r="D1698" t="s">
        <v>8843</v>
      </c>
      <c r="E1698" t="s">
        <v>3134</v>
      </c>
      <c r="F1698" s="4">
        <v>0.44738709677419403</v>
      </c>
      <c r="G1698" s="4">
        <v>0.45</v>
      </c>
      <c r="H1698" s="4">
        <v>0.10391556746364</v>
      </c>
      <c r="I1698" s="4">
        <v>0.75</v>
      </c>
      <c r="J1698" s="4">
        <v>0.2</v>
      </c>
      <c r="K1698" s="4">
        <v>0.39</v>
      </c>
      <c r="L1698" s="4">
        <v>0.48</v>
      </c>
      <c r="M1698" s="4">
        <v>31</v>
      </c>
    </row>
    <row r="1699" spans="1:13" x14ac:dyDescent="0.2">
      <c r="A1699" s="3">
        <v>38412</v>
      </c>
      <c r="B1699" t="s">
        <v>8852</v>
      </c>
      <c r="C1699" t="s">
        <v>3138</v>
      </c>
      <c r="D1699" t="s">
        <v>8853</v>
      </c>
      <c r="E1699" t="s">
        <v>3137</v>
      </c>
      <c r="F1699" s="4">
        <v>0.66364516129032303</v>
      </c>
      <c r="G1699" s="4">
        <v>0.66</v>
      </c>
      <c r="H1699" s="4">
        <v>0.13821638793020599</v>
      </c>
      <c r="I1699" s="4">
        <v>0.99</v>
      </c>
      <c r="J1699" s="4">
        <v>0.39</v>
      </c>
      <c r="K1699" s="4">
        <v>0.58499999999999996</v>
      </c>
      <c r="L1699" s="4">
        <v>0.77500000000000002</v>
      </c>
      <c r="M1699" s="4">
        <v>31</v>
      </c>
    </row>
    <row r="1700" spans="1:13" x14ac:dyDescent="0.2">
      <c r="A1700" s="3">
        <v>38412</v>
      </c>
      <c r="B1700" t="s">
        <v>8866</v>
      </c>
      <c r="C1700" t="s">
        <v>3141</v>
      </c>
      <c r="D1700" t="s">
        <v>8867</v>
      </c>
      <c r="E1700" t="s">
        <v>3140</v>
      </c>
      <c r="F1700" s="4">
        <v>0.403096774193548</v>
      </c>
      <c r="G1700" s="4">
        <v>0.4</v>
      </c>
      <c r="H1700" s="4">
        <v>9.9194877165678194E-2</v>
      </c>
      <c r="I1700" s="4">
        <v>0.66</v>
      </c>
      <c r="J1700" s="4">
        <v>0.2</v>
      </c>
      <c r="K1700" s="4">
        <v>0.34499999999999997</v>
      </c>
      <c r="L1700" s="4">
        <v>0.435</v>
      </c>
      <c r="M1700" s="4">
        <v>31</v>
      </c>
    </row>
    <row r="1701" spans="1:13" x14ac:dyDescent="0.2">
      <c r="A1701" s="3">
        <v>38412</v>
      </c>
      <c r="B1701" t="s">
        <v>8900</v>
      </c>
      <c r="C1701" t="s">
        <v>3096</v>
      </c>
      <c r="D1701" t="s">
        <v>8901</v>
      </c>
      <c r="E1701" t="s">
        <v>3095</v>
      </c>
      <c r="F1701" s="4">
        <v>3.7337391304347798</v>
      </c>
      <c r="G1701" s="4">
        <v>3.64</v>
      </c>
      <c r="H1701" s="4">
        <v>0.33481028785530897</v>
      </c>
      <c r="I1701" s="4">
        <v>4.5999999999999996</v>
      </c>
      <c r="J1701" s="4">
        <v>3.13</v>
      </c>
      <c r="K1701" s="4">
        <v>3.5550000000000002</v>
      </c>
      <c r="L1701" s="4">
        <v>3.9049999999999998</v>
      </c>
      <c r="M1701" s="4">
        <v>23</v>
      </c>
    </row>
    <row r="1702" spans="1:13" x14ac:dyDescent="0.2">
      <c r="A1702" s="3">
        <v>38412</v>
      </c>
      <c r="B1702" t="s">
        <v>8784</v>
      </c>
      <c r="C1702" t="s">
        <v>3087</v>
      </c>
      <c r="D1702" t="s">
        <v>8785</v>
      </c>
      <c r="E1702" t="s">
        <v>3086</v>
      </c>
      <c r="F1702" s="4">
        <v>3.6728480000000001</v>
      </c>
      <c r="G1702" s="4">
        <v>3.7</v>
      </c>
      <c r="H1702" s="4">
        <v>0.214743515850887</v>
      </c>
      <c r="I1702" s="4">
        <v>4.0199999999999996</v>
      </c>
      <c r="J1702" s="4">
        <v>2.91</v>
      </c>
      <c r="K1702" s="4">
        <v>3.58</v>
      </c>
      <c r="L1702" s="4">
        <v>3.8</v>
      </c>
      <c r="M1702" s="4">
        <v>25</v>
      </c>
    </row>
    <row r="1703" spans="1:13" x14ac:dyDescent="0.2">
      <c r="A1703" s="3">
        <v>38412</v>
      </c>
      <c r="B1703" t="s">
        <v>8902</v>
      </c>
      <c r="C1703" t="s">
        <v>3153</v>
      </c>
      <c r="D1703" t="s">
        <v>8903</v>
      </c>
      <c r="E1703" t="s">
        <v>3152</v>
      </c>
      <c r="F1703" s="4">
        <v>0.35320833333333301</v>
      </c>
      <c r="G1703" s="4">
        <v>0.35</v>
      </c>
      <c r="H1703" s="4">
        <v>4.2129179360903601E-2</v>
      </c>
      <c r="I1703" s="4">
        <v>0.44</v>
      </c>
      <c r="J1703" s="4">
        <v>0.22</v>
      </c>
      <c r="K1703" s="4">
        <v>0.34</v>
      </c>
      <c r="L1703" s="4">
        <v>0.38250000000000001</v>
      </c>
      <c r="M1703" s="4">
        <v>24</v>
      </c>
    </row>
    <row r="1704" spans="1:13" x14ac:dyDescent="0.2">
      <c r="A1704" s="3">
        <v>38412</v>
      </c>
      <c r="B1704" t="s">
        <v>10061</v>
      </c>
      <c r="C1704" t="s">
        <v>4324</v>
      </c>
      <c r="D1704" t="s">
        <v>10062</v>
      </c>
      <c r="E1704" t="s">
        <v>4323</v>
      </c>
      <c r="F1704" s="4">
        <v>3.6129032258064502</v>
      </c>
      <c r="G1704" s="4">
        <v>3.6</v>
      </c>
      <c r="H1704" s="4">
        <v>0.31489885729005201</v>
      </c>
      <c r="I1704" s="4">
        <v>4.3</v>
      </c>
      <c r="J1704" s="4">
        <v>2.6</v>
      </c>
      <c r="K1704" s="4">
        <v>3.5</v>
      </c>
      <c r="L1704" s="4">
        <v>3.75</v>
      </c>
      <c r="M1704" s="4">
        <v>31</v>
      </c>
    </row>
    <row r="1705" spans="1:13" x14ac:dyDescent="0.2">
      <c r="A1705" s="3">
        <v>38412</v>
      </c>
      <c r="B1705" t="s">
        <v>10073</v>
      </c>
      <c r="C1705" t="s">
        <v>4327</v>
      </c>
      <c r="D1705" t="s">
        <v>10074</v>
      </c>
      <c r="E1705" t="s">
        <v>4326</v>
      </c>
      <c r="F1705" s="4">
        <v>3.37333333333333</v>
      </c>
      <c r="G1705" s="4">
        <v>3.4</v>
      </c>
      <c r="H1705" s="4">
        <v>0.44173118158175001</v>
      </c>
      <c r="I1705" s="4">
        <v>4.0999999999999996</v>
      </c>
      <c r="J1705" s="4">
        <v>2.2000000000000002</v>
      </c>
      <c r="K1705" s="4">
        <v>3.2</v>
      </c>
      <c r="L1705" s="4">
        <v>3.5</v>
      </c>
      <c r="M1705" s="4">
        <v>30</v>
      </c>
    </row>
    <row r="1706" spans="1:13" x14ac:dyDescent="0.2">
      <c r="A1706" s="3">
        <v>38412</v>
      </c>
      <c r="B1706" t="s">
        <v>8884</v>
      </c>
      <c r="C1706" t="s">
        <v>3939</v>
      </c>
      <c r="D1706" t="s">
        <v>8885</v>
      </c>
      <c r="E1706" t="s">
        <v>3947</v>
      </c>
      <c r="F1706" s="4">
        <v>11.2412903225806</v>
      </c>
      <c r="G1706" s="4">
        <v>11.25</v>
      </c>
      <c r="H1706" s="4">
        <v>0.122846026539563</v>
      </c>
      <c r="I1706" s="4">
        <v>11.5</v>
      </c>
      <c r="J1706" s="4">
        <v>10.75</v>
      </c>
      <c r="K1706" s="4">
        <v>11.19</v>
      </c>
      <c r="L1706" s="4">
        <v>11.305</v>
      </c>
      <c r="M1706" s="4">
        <v>31</v>
      </c>
    </row>
    <row r="1707" spans="1:13" x14ac:dyDescent="0.2">
      <c r="A1707" s="3">
        <v>38412</v>
      </c>
      <c r="B1707" t="s">
        <v>8894</v>
      </c>
      <c r="C1707" t="s">
        <v>3942</v>
      </c>
      <c r="D1707" t="s">
        <v>8895</v>
      </c>
      <c r="E1707" t="s">
        <v>3949</v>
      </c>
      <c r="F1707" s="4">
        <v>11.278645161290299</v>
      </c>
      <c r="G1707" s="4">
        <v>11.288</v>
      </c>
      <c r="H1707" s="4">
        <v>0.12650521685872501</v>
      </c>
      <c r="I1707" s="4">
        <v>11.5</v>
      </c>
      <c r="J1707" s="4">
        <v>10.85</v>
      </c>
      <c r="K1707" s="4">
        <v>11.225</v>
      </c>
      <c r="L1707" s="4">
        <v>11.36</v>
      </c>
      <c r="M1707" s="4">
        <v>31</v>
      </c>
    </row>
    <row r="1708" spans="1:13" x14ac:dyDescent="0.2">
      <c r="A1708" s="3">
        <v>38412</v>
      </c>
      <c r="B1708" t="s">
        <v>8904</v>
      </c>
      <c r="C1708" t="s">
        <v>3952</v>
      </c>
      <c r="D1708" t="s">
        <v>8905</v>
      </c>
      <c r="E1708" t="s">
        <v>3951</v>
      </c>
      <c r="F1708" s="4">
        <v>11.327819354838701</v>
      </c>
      <c r="G1708" s="4">
        <v>11.336</v>
      </c>
      <c r="H1708" s="4">
        <v>0.14835470427178901</v>
      </c>
      <c r="I1708" s="4">
        <v>11.69</v>
      </c>
      <c r="J1708" s="4">
        <v>10.95</v>
      </c>
      <c r="K1708" s="4">
        <v>11.26</v>
      </c>
      <c r="L1708" s="4">
        <v>11.404999999999999</v>
      </c>
      <c r="M1708" s="4">
        <v>31</v>
      </c>
    </row>
    <row r="1709" spans="1:13" x14ac:dyDescent="0.2">
      <c r="A1709" s="3">
        <v>38412</v>
      </c>
      <c r="B1709" t="s">
        <v>8746</v>
      </c>
      <c r="C1709" t="s">
        <v>3936</v>
      </c>
      <c r="D1709" t="s">
        <v>8747</v>
      </c>
      <c r="E1709" t="s">
        <v>3935</v>
      </c>
      <c r="F1709" s="4">
        <v>11.680901935483901</v>
      </c>
      <c r="G1709" s="4">
        <v>11.7</v>
      </c>
      <c r="H1709" s="4">
        <v>0.303459795441608</v>
      </c>
      <c r="I1709" s="4">
        <v>12.5</v>
      </c>
      <c r="J1709" s="4">
        <v>10.8</v>
      </c>
      <c r="K1709" s="4">
        <v>11.5</v>
      </c>
      <c r="L1709" s="4">
        <v>11.875</v>
      </c>
      <c r="M1709" s="4">
        <v>31</v>
      </c>
    </row>
    <row r="1710" spans="1:13" x14ac:dyDescent="0.2">
      <c r="A1710" s="3">
        <v>38412</v>
      </c>
      <c r="B1710" t="s">
        <v>8874</v>
      </c>
      <c r="C1710" t="s">
        <v>3939</v>
      </c>
      <c r="D1710" t="s">
        <v>8875</v>
      </c>
      <c r="E1710" t="s">
        <v>3938</v>
      </c>
      <c r="F1710" s="4">
        <v>12.0350529032258</v>
      </c>
      <c r="G1710" s="4">
        <v>12</v>
      </c>
      <c r="H1710" s="4">
        <v>0.39912028507868402</v>
      </c>
      <c r="I1710" s="4">
        <v>13.25</v>
      </c>
      <c r="J1710" s="4">
        <v>11.4</v>
      </c>
      <c r="K1710" s="4">
        <v>11.705</v>
      </c>
      <c r="L1710" s="4">
        <v>12.26</v>
      </c>
      <c r="M1710" s="4">
        <v>31</v>
      </c>
    </row>
    <row r="1711" spans="1:13" x14ac:dyDescent="0.2">
      <c r="A1711" s="3">
        <v>38412</v>
      </c>
      <c r="B1711" t="s">
        <v>10057</v>
      </c>
      <c r="C1711" t="s">
        <v>3579</v>
      </c>
      <c r="D1711" t="s">
        <v>10058</v>
      </c>
      <c r="E1711" t="s">
        <v>3578</v>
      </c>
      <c r="F1711" s="4">
        <v>3.8832258064516099</v>
      </c>
      <c r="G1711" s="4">
        <v>3.96</v>
      </c>
      <c r="H1711" s="4">
        <v>0.265673823786163</v>
      </c>
      <c r="I1711" s="4">
        <v>4.3</v>
      </c>
      <c r="J1711" s="4">
        <v>3.2</v>
      </c>
      <c r="K1711" s="4">
        <v>3.7</v>
      </c>
      <c r="L1711" s="4">
        <v>4.085</v>
      </c>
      <c r="M1711" s="4">
        <v>31</v>
      </c>
    </row>
    <row r="1712" spans="1:13" x14ac:dyDescent="0.2">
      <c r="A1712" s="3">
        <v>38412</v>
      </c>
      <c r="B1712" t="s">
        <v>10069</v>
      </c>
      <c r="C1712" t="s">
        <v>3582</v>
      </c>
      <c r="D1712" t="s">
        <v>10070</v>
      </c>
      <c r="E1712" t="s">
        <v>3581</v>
      </c>
      <c r="F1712" s="4">
        <v>3.6354838709677399</v>
      </c>
      <c r="G1712" s="4">
        <v>3.6</v>
      </c>
      <c r="H1712" s="4">
        <v>0.4635215831701</v>
      </c>
      <c r="I1712" s="4">
        <v>4.5</v>
      </c>
      <c r="J1712" s="4">
        <v>2.4</v>
      </c>
      <c r="K1712" s="4">
        <v>3.35</v>
      </c>
      <c r="L1712" s="4">
        <v>3.88</v>
      </c>
      <c r="M1712" s="4">
        <v>31</v>
      </c>
    </row>
    <row r="1713" spans="1:13" x14ac:dyDescent="0.2">
      <c r="A1713" s="3">
        <v>38412</v>
      </c>
      <c r="B1713" t="s">
        <v>10071</v>
      </c>
      <c r="C1713" t="s">
        <v>3594</v>
      </c>
      <c r="D1713" t="s">
        <v>10072</v>
      </c>
      <c r="E1713" t="s">
        <v>3593</v>
      </c>
      <c r="F1713" s="4">
        <v>3.8577419354838698</v>
      </c>
      <c r="G1713" s="4">
        <v>4.01</v>
      </c>
      <c r="H1713" s="4">
        <v>0.74021938044257896</v>
      </c>
      <c r="I1713" s="4">
        <v>5</v>
      </c>
      <c r="J1713" s="4">
        <v>1.8</v>
      </c>
      <c r="K1713" s="4">
        <v>3.55</v>
      </c>
      <c r="L1713" s="4">
        <v>4.4000000000000004</v>
      </c>
      <c r="M1713" s="4">
        <v>31</v>
      </c>
    </row>
    <row r="1714" spans="1:13" x14ac:dyDescent="0.2">
      <c r="A1714" s="3">
        <v>38412</v>
      </c>
      <c r="B1714" t="s">
        <v>10075</v>
      </c>
      <c r="C1714" t="s">
        <v>3597</v>
      </c>
      <c r="D1714" t="s">
        <v>10076</v>
      </c>
      <c r="E1714" t="s">
        <v>3596</v>
      </c>
      <c r="F1714" s="4">
        <v>4.2487096774193596</v>
      </c>
      <c r="G1714" s="4">
        <v>4.22</v>
      </c>
      <c r="H1714" s="4">
        <v>0.68695823228434005</v>
      </c>
      <c r="I1714" s="4">
        <v>6</v>
      </c>
      <c r="J1714" s="4">
        <v>3</v>
      </c>
      <c r="K1714" s="4">
        <v>3.8</v>
      </c>
      <c r="L1714" s="4">
        <v>4.5</v>
      </c>
      <c r="M1714" s="4">
        <v>31</v>
      </c>
    </row>
    <row r="1715" spans="1:13" x14ac:dyDescent="0.2">
      <c r="A1715" s="3">
        <v>38412</v>
      </c>
      <c r="B1715" t="s">
        <v>10077</v>
      </c>
      <c r="C1715" t="s">
        <v>3600</v>
      </c>
      <c r="D1715" t="s">
        <v>10078</v>
      </c>
      <c r="E1715" t="s">
        <v>3599</v>
      </c>
      <c r="F1715" s="4">
        <v>3.6877419354838699</v>
      </c>
      <c r="G1715" s="4">
        <v>3.85</v>
      </c>
      <c r="H1715" s="4">
        <v>0.57364164003565499</v>
      </c>
      <c r="I1715" s="4">
        <v>4.4000000000000004</v>
      </c>
      <c r="J1715" s="4">
        <v>1.8</v>
      </c>
      <c r="K1715" s="4">
        <v>3.5</v>
      </c>
      <c r="L1715" s="4">
        <v>4.05</v>
      </c>
      <c r="M1715" s="4">
        <v>31</v>
      </c>
    </row>
    <row r="1716" spans="1:13" x14ac:dyDescent="0.2">
      <c r="A1716" s="3">
        <v>38443</v>
      </c>
      <c r="B1716" t="s">
        <v>8732</v>
      </c>
      <c r="C1716" t="s">
        <v>3918</v>
      </c>
      <c r="D1716" t="s">
        <v>8733</v>
      </c>
      <c r="E1716" t="s">
        <v>3917</v>
      </c>
      <c r="F1716" s="4">
        <v>9.5819940333333307</v>
      </c>
      <c r="G1716" s="4">
        <v>9.6549999999999994</v>
      </c>
      <c r="H1716" s="4">
        <v>0.67612172865881603</v>
      </c>
      <c r="I1716" s="4">
        <v>10.63</v>
      </c>
      <c r="J1716" s="4">
        <v>7.81</v>
      </c>
      <c r="K1716" s="4">
        <v>9.1125000000000007</v>
      </c>
      <c r="L1716" s="4">
        <v>10.1075</v>
      </c>
      <c r="M1716" s="4">
        <v>30</v>
      </c>
    </row>
    <row r="1717" spans="1:13" x14ac:dyDescent="0.2">
      <c r="A1717" s="3">
        <v>38443</v>
      </c>
      <c r="B1717" t="s">
        <v>8860</v>
      </c>
      <c r="C1717" t="s">
        <v>3921</v>
      </c>
      <c r="D1717" t="s">
        <v>8861</v>
      </c>
      <c r="E1717" t="s">
        <v>3920</v>
      </c>
      <c r="F1717" s="4">
        <v>9.3136666666666699</v>
      </c>
      <c r="G1717" s="4">
        <v>9.1549999999999994</v>
      </c>
      <c r="H1717" s="4">
        <v>1.06411849007502</v>
      </c>
      <c r="I1717" s="4">
        <v>11.05</v>
      </c>
      <c r="J1717" s="4">
        <v>7.5</v>
      </c>
      <c r="K1717" s="4">
        <v>8.4499999999999993</v>
      </c>
      <c r="L1717" s="4">
        <v>10.297499999999999</v>
      </c>
      <c r="M1717" s="4">
        <v>30</v>
      </c>
    </row>
    <row r="1718" spans="1:13" x14ac:dyDescent="0.2">
      <c r="A1718" s="3">
        <v>38443</v>
      </c>
      <c r="B1718" t="s">
        <v>8906</v>
      </c>
      <c r="C1718" t="s">
        <v>3081</v>
      </c>
      <c r="D1718" t="s">
        <v>8907</v>
      </c>
      <c r="E1718" t="s">
        <v>3080</v>
      </c>
      <c r="F1718" s="4">
        <v>4.1883333333333299</v>
      </c>
      <c r="G1718" s="4">
        <v>4.1900000000000004</v>
      </c>
      <c r="H1718" s="4">
        <v>0.33301220163348599</v>
      </c>
      <c r="I1718" s="4">
        <v>4.91</v>
      </c>
      <c r="J1718" s="4">
        <v>3.3</v>
      </c>
      <c r="K1718" s="4">
        <v>3.9525000000000001</v>
      </c>
      <c r="L1718" s="4">
        <v>4.3574999999999999</v>
      </c>
      <c r="M1718" s="4">
        <v>30</v>
      </c>
    </row>
    <row r="1719" spans="1:13" x14ac:dyDescent="0.2">
      <c r="A1719" s="3">
        <v>38443</v>
      </c>
      <c r="B1719" t="s">
        <v>8692</v>
      </c>
      <c r="C1719" t="s">
        <v>3072</v>
      </c>
      <c r="D1719" t="s">
        <v>8693</v>
      </c>
      <c r="E1719" t="s">
        <v>3071</v>
      </c>
      <c r="F1719" s="4">
        <v>3.95711474321697</v>
      </c>
      <c r="G1719" s="4">
        <v>3.9560763812128701</v>
      </c>
      <c r="H1719" s="4">
        <v>0.296435365007584</v>
      </c>
      <c r="I1719" s="4">
        <v>4.7811007283026701</v>
      </c>
      <c r="J1719" s="4">
        <v>3.1900384571973399</v>
      </c>
      <c r="K1719" s="4">
        <v>3.8193478418323701</v>
      </c>
      <c r="L1719" s="4">
        <v>4.0581720035315598</v>
      </c>
      <c r="M1719" s="4">
        <v>31</v>
      </c>
    </row>
    <row r="1720" spans="1:13" x14ac:dyDescent="0.2">
      <c r="A1720" s="3">
        <v>38443</v>
      </c>
      <c r="B1720" t="s">
        <v>8750</v>
      </c>
      <c r="C1720" t="s">
        <v>3075</v>
      </c>
      <c r="D1720" t="s">
        <v>8751</v>
      </c>
      <c r="E1720" t="s">
        <v>3074</v>
      </c>
      <c r="F1720" s="4">
        <v>3.9861290322580598</v>
      </c>
      <c r="G1720" s="4">
        <v>3.87</v>
      </c>
      <c r="H1720" s="4">
        <v>0.611891479590702</v>
      </c>
      <c r="I1720" s="4">
        <v>5.73</v>
      </c>
      <c r="J1720" s="4">
        <v>3.18</v>
      </c>
      <c r="K1720" s="4">
        <v>3.605</v>
      </c>
      <c r="L1720" s="4">
        <v>4.1500000000000004</v>
      </c>
      <c r="M1720" s="4">
        <v>31</v>
      </c>
    </row>
    <row r="1721" spans="1:13" x14ac:dyDescent="0.2">
      <c r="A1721" s="3">
        <v>38443</v>
      </c>
      <c r="B1721" t="s">
        <v>8878</v>
      </c>
      <c r="C1721" t="s">
        <v>3102</v>
      </c>
      <c r="D1721" t="s">
        <v>8879</v>
      </c>
      <c r="E1721" t="s">
        <v>3101</v>
      </c>
      <c r="F1721" s="4">
        <v>3.7398076923076902</v>
      </c>
      <c r="G1721" s="4">
        <v>3.7549999999999999</v>
      </c>
      <c r="H1721" s="4">
        <v>0.53128237457915095</v>
      </c>
      <c r="I1721" s="4">
        <v>5</v>
      </c>
      <c r="J1721" s="4">
        <v>2.7</v>
      </c>
      <c r="K1721" s="4">
        <v>3.4474999999999998</v>
      </c>
      <c r="L1721" s="4">
        <v>3.9824999999999999</v>
      </c>
      <c r="M1721" s="4">
        <v>26</v>
      </c>
    </row>
    <row r="1722" spans="1:13" x14ac:dyDescent="0.2">
      <c r="A1722" s="3">
        <v>38443</v>
      </c>
      <c r="B1722" t="s">
        <v>8864</v>
      </c>
      <c r="C1722" t="s">
        <v>3078</v>
      </c>
      <c r="D1722" t="s">
        <v>8865</v>
      </c>
      <c r="E1722" t="s">
        <v>3077</v>
      </c>
      <c r="F1722" s="4">
        <v>3.82275862068966</v>
      </c>
      <c r="G1722" s="4">
        <v>3.7</v>
      </c>
      <c r="H1722" s="4">
        <v>0.69683927513412902</v>
      </c>
      <c r="I1722" s="4">
        <v>6.41</v>
      </c>
      <c r="J1722" s="4">
        <v>2.6</v>
      </c>
      <c r="K1722" s="4">
        <v>3.5</v>
      </c>
      <c r="L1722" s="4">
        <v>3.9</v>
      </c>
      <c r="M1722" s="4">
        <v>29</v>
      </c>
    </row>
    <row r="1723" spans="1:13" x14ac:dyDescent="0.2">
      <c r="A1723" s="3">
        <v>38443</v>
      </c>
      <c r="B1723" t="s">
        <v>8880</v>
      </c>
      <c r="C1723" t="s">
        <v>3141</v>
      </c>
      <c r="D1723" t="s">
        <v>8881</v>
      </c>
      <c r="E1723" t="s">
        <v>3140</v>
      </c>
      <c r="F1723" s="4">
        <v>0.34830622580645199</v>
      </c>
      <c r="G1723" s="4">
        <v>0.35</v>
      </c>
      <c r="H1723" s="4">
        <v>0.16567195538648199</v>
      </c>
      <c r="I1723" s="4">
        <v>0.67</v>
      </c>
      <c r="J1723" s="4">
        <v>-0.05</v>
      </c>
      <c r="K1723" s="4">
        <v>0.2432465</v>
      </c>
      <c r="L1723" s="4">
        <v>0.48</v>
      </c>
      <c r="M1723" s="4">
        <v>31</v>
      </c>
    </row>
    <row r="1724" spans="1:13" x14ac:dyDescent="0.2">
      <c r="A1724" s="3">
        <v>38443</v>
      </c>
      <c r="B1724" t="s">
        <v>8888</v>
      </c>
      <c r="C1724" t="s">
        <v>3144</v>
      </c>
      <c r="D1724" t="s">
        <v>8889</v>
      </c>
      <c r="E1724" t="s">
        <v>3143</v>
      </c>
      <c r="F1724" s="4">
        <v>0.33703983870967702</v>
      </c>
      <c r="G1724" s="4">
        <v>0.33</v>
      </c>
      <c r="H1724" s="4">
        <v>7.7855585546616105E-2</v>
      </c>
      <c r="I1724" s="4">
        <v>0.55000000000000004</v>
      </c>
      <c r="J1724" s="4">
        <v>0.2</v>
      </c>
      <c r="K1724" s="4">
        <v>0.3</v>
      </c>
      <c r="L1724" s="4">
        <v>0.375</v>
      </c>
      <c r="M1724" s="4">
        <v>31</v>
      </c>
    </row>
    <row r="1725" spans="1:13" x14ac:dyDescent="0.2">
      <c r="A1725" s="3">
        <v>38443</v>
      </c>
      <c r="B1725" t="s">
        <v>8898</v>
      </c>
      <c r="C1725" t="s">
        <v>3147</v>
      </c>
      <c r="D1725" t="s">
        <v>8899</v>
      </c>
      <c r="E1725" t="s">
        <v>3146</v>
      </c>
      <c r="F1725" s="4">
        <v>0.35273067741935499</v>
      </c>
      <c r="G1725" s="4">
        <v>0.36</v>
      </c>
      <c r="H1725" s="4">
        <v>9.0421945202621104E-2</v>
      </c>
      <c r="I1725" s="4">
        <v>0.49</v>
      </c>
      <c r="J1725" s="4">
        <v>0.15</v>
      </c>
      <c r="K1725" s="4">
        <v>0.29499999999999998</v>
      </c>
      <c r="L1725" s="4">
        <v>0.42499999999999999</v>
      </c>
      <c r="M1725" s="4">
        <v>31</v>
      </c>
    </row>
    <row r="1726" spans="1:13" x14ac:dyDescent="0.2">
      <c r="A1726" s="3">
        <v>38443</v>
      </c>
      <c r="B1726" t="s">
        <v>8780</v>
      </c>
      <c r="C1726" t="s">
        <v>3114</v>
      </c>
      <c r="D1726" t="s">
        <v>8781</v>
      </c>
      <c r="E1726" t="s">
        <v>3113</v>
      </c>
      <c r="F1726" s="4">
        <v>0.238393290322581</v>
      </c>
      <c r="G1726" s="4">
        <v>0.23</v>
      </c>
      <c r="H1726" s="4">
        <v>5.9336678333160003E-2</v>
      </c>
      <c r="I1726" s="4">
        <v>0.4</v>
      </c>
      <c r="J1726" s="4">
        <v>0.13</v>
      </c>
      <c r="K1726" s="4">
        <v>0.21</v>
      </c>
      <c r="L1726" s="4">
        <v>0.26850000000000002</v>
      </c>
      <c r="M1726" s="4">
        <v>31</v>
      </c>
    </row>
    <row r="1727" spans="1:13" x14ac:dyDescent="0.2">
      <c r="A1727" s="3">
        <v>38443</v>
      </c>
      <c r="B1727" t="s">
        <v>8908</v>
      </c>
      <c r="C1727" t="s">
        <v>3150</v>
      </c>
      <c r="D1727" t="s">
        <v>8909</v>
      </c>
      <c r="E1727" t="s">
        <v>3149</v>
      </c>
      <c r="F1727" s="4">
        <v>0.21013309677419401</v>
      </c>
      <c r="G1727" s="4">
        <v>0.21</v>
      </c>
      <c r="H1727" s="4">
        <v>7.9175964096584603E-2</v>
      </c>
      <c r="I1727" s="4">
        <v>0.35112599999999999</v>
      </c>
      <c r="J1727" s="4">
        <v>0.02</v>
      </c>
      <c r="K1727" s="4">
        <v>0.16</v>
      </c>
      <c r="L1727" s="4">
        <v>0.26500000000000001</v>
      </c>
      <c r="M1727" s="4">
        <v>31</v>
      </c>
    </row>
    <row r="1728" spans="1:13" x14ac:dyDescent="0.2">
      <c r="A1728" s="3">
        <v>38443</v>
      </c>
      <c r="B1728" t="s">
        <v>8792</v>
      </c>
      <c r="C1728" t="s">
        <v>3117</v>
      </c>
      <c r="D1728" t="s">
        <v>8793</v>
      </c>
      <c r="E1728" t="s">
        <v>3116</v>
      </c>
      <c r="F1728" s="4">
        <v>-5.19591935483871E-2</v>
      </c>
      <c r="G1728" s="4">
        <v>-0.08</v>
      </c>
      <c r="H1728" s="4">
        <v>0.161401060364633</v>
      </c>
      <c r="I1728" s="4">
        <v>0.33326499999999998</v>
      </c>
      <c r="J1728" s="4">
        <v>-0.32</v>
      </c>
      <c r="K1728" s="4">
        <v>-0.16</v>
      </c>
      <c r="L1728" s="4">
        <v>0.06</v>
      </c>
      <c r="M1728" s="4">
        <v>31</v>
      </c>
    </row>
    <row r="1729" spans="1:13" x14ac:dyDescent="0.2">
      <c r="A1729" s="3">
        <v>38443</v>
      </c>
      <c r="B1729" t="s">
        <v>8802</v>
      </c>
      <c r="C1729" t="s">
        <v>3120</v>
      </c>
      <c r="D1729" t="s">
        <v>8803</v>
      </c>
      <c r="E1729" t="s">
        <v>3119</v>
      </c>
      <c r="F1729" s="4">
        <v>0.20714722580645201</v>
      </c>
      <c r="G1729" s="4">
        <v>0.21</v>
      </c>
      <c r="H1729" s="4">
        <v>5.2975168446301103E-2</v>
      </c>
      <c r="I1729" s="4">
        <v>0.34356399999999998</v>
      </c>
      <c r="J1729" s="4">
        <v>0.04</v>
      </c>
      <c r="K1729" s="4">
        <v>0.18</v>
      </c>
      <c r="L1729" s="4">
        <v>0.24</v>
      </c>
      <c r="M1729" s="4">
        <v>31</v>
      </c>
    </row>
    <row r="1730" spans="1:13" x14ac:dyDescent="0.2">
      <c r="A1730" s="3">
        <v>38443</v>
      </c>
      <c r="B1730" t="s">
        <v>8812</v>
      </c>
      <c r="C1730" t="s">
        <v>3123</v>
      </c>
      <c r="D1730" t="s">
        <v>8813</v>
      </c>
      <c r="E1730" t="s">
        <v>3122</v>
      </c>
      <c r="F1730" s="4">
        <v>0.23511096774193499</v>
      </c>
      <c r="G1730" s="4">
        <v>0.23</v>
      </c>
      <c r="H1730" s="4">
        <v>5.0501911472394703E-2</v>
      </c>
      <c r="I1730" s="4">
        <v>0.38144</v>
      </c>
      <c r="J1730" s="4">
        <v>0.15</v>
      </c>
      <c r="K1730" s="4">
        <v>0.21</v>
      </c>
      <c r="L1730" s="4">
        <v>0.24349999999999999</v>
      </c>
      <c r="M1730" s="4">
        <v>31</v>
      </c>
    </row>
    <row r="1731" spans="1:13" x14ac:dyDescent="0.2">
      <c r="A1731" s="3">
        <v>38443</v>
      </c>
      <c r="B1731" t="s">
        <v>8822</v>
      </c>
      <c r="C1731" t="s">
        <v>3126</v>
      </c>
      <c r="D1731" t="s">
        <v>8823</v>
      </c>
      <c r="E1731" t="s">
        <v>3125</v>
      </c>
      <c r="F1731" s="4">
        <v>0.40127745161290301</v>
      </c>
      <c r="G1731" s="4">
        <v>0.4</v>
      </c>
      <c r="H1731" s="4">
        <v>0.105411062487084</v>
      </c>
      <c r="I1731" s="4">
        <v>0.74</v>
      </c>
      <c r="J1731" s="4">
        <v>0.26</v>
      </c>
      <c r="K1731" s="4">
        <v>0.32</v>
      </c>
      <c r="L1731" s="4">
        <v>0.45500000000000002</v>
      </c>
      <c r="M1731" s="4">
        <v>31</v>
      </c>
    </row>
    <row r="1732" spans="1:13" x14ac:dyDescent="0.2">
      <c r="A1732" s="3">
        <v>38443</v>
      </c>
      <c r="B1732" t="s">
        <v>8832</v>
      </c>
      <c r="C1732" t="s">
        <v>3129</v>
      </c>
      <c r="D1732" t="s">
        <v>8833</v>
      </c>
      <c r="E1732" t="s">
        <v>3128</v>
      </c>
      <c r="F1732" s="4">
        <v>0.58524883870967703</v>
      </c>
      <c r="G1732" s="4">
        <v>0.61</v>
      </c>
      <c r="H1732" s="4">
        <v>0.14934182873017601</v>
      </c>
      <c r="I1732" s="4">
        <v>0.92</v>
      </c>
      <c r="J1732" s="4">
        <v>0.02</v>
      </c>
      <c r="K1732" s="4">
        <v>0.56499999999999995</v>
      </c>
      <c r="L1732" s="4">
        <v>0.65</v>
      </c>
      <c r="M1732" s="4">
        <v>31</v>
      </c>
    </row>
    <row r="1733" spans="1:13" x14ac:dyDescent="0.2">
      <c r="A1733" s="3">
        <v>38443</v>
      </c>
      <c r="B1733" t="s">
        <v>8842</v>
      </c>
      <c r="C1733" t="s">
        <v>3132</v>
      </c>
      <c r="D1733" t="s">
        <v>8843</v>
      </c>
      <c r="E1733" t="s">
        <v>3131</v>
      </c>
      <c r="F1733" s="4">
        <v>0.45266800000000001</v>
      </c>
      <c r="G1733" s="4">
        <v>0.45</v>
      </c>
      <c r="H1733" s="4">
        <v>0.10624714150194001</v>
      </c>
      <c r="I1733" s="4">
        <v>0.78</v>
      </c>
      <c r="J1733" s="4">
        <v>0.21</v>
      </c>
      <c r="K1733" s="4">
        <v>0.39</v>
      </c>
      <c r="L1733" s="4">
        <v>0.49</v>
      </c>
      <c r="M1733" s="4">
        <v>31</v>
      </c>
    </row>
    <row r="1734" spans="1:13" x14ac:dyDescent="0.2">
      <c r="A1734" s="3">
        <v>38443</v>
      </c>
      <c r="B1734" t="s">
        <v>8852</v>
      </c>
      <c r="C1734" t="s">
        <v>3135</v>
      </c>
      <c r="D1734" t="s">
        <v>8853</v>
      </c>
      <c r="E1734" t="s">
        <v>3134</v>
      </c>
      <c r="F1734" s="4">
        <v>0.64322938709677402</v>
      </c>
      <c r="G1734" s="4">
        <v>0.65</v>
      </c>
      <c r="H1734" s="4">
        <v>0.12750434752710099</v>
      </c>
      <c r="I1734" s="4">
        <v>0.93</v>
      </c>
      <c r="J1734" s="4">
        <v>0.39</v>
      </c>
      <c r="K1734" s="4">
        <v>0.57999999999999996</v>
      </c>
      <c r="L1734" s="4">
        <v>0.75</v>
      </c>
      <c r="M1734" s="4">
        <v>31</v>
      </c>
    </row>
    <row r="1735" spans="1:13" x14ac:dyDescent="0.2">
      <c r="A1735" s="3">
        <v>38443</v>
      </c>
      <c r="B1735" t="s">
        <v>8866</v>
      </c>
      <c r="C1735" t="s">
        <v>3138</v>
      </c>
      <c r="D1735" t="s">
        <v>8867</v>
      </c>
      <c r="E1735" t="s">
        <v>3137</v>
      </c>
      <c r="F1735" s="4">
        <v>0.39109590322580601</v>
      </c>
      <c r="G1735" s="4">
        <v>0.39</v>
      </c>
      <c r="H1735" s="4">
        <v>0.114873257057319</v>
      </c>
      <c r="I1735" s="4">
        <v>0.66</v>
      </c>
      <c r="J1735" s="4">
        <v>0.09</v>
      </c>
      <c r="K1735" s="4">
        <v>0.33548650000000002</v>
      </c>
      <c r="L1735" s="4">
        <v>0.435</v>
      </c>
      <c r="M1735" s="4">
        <v>31</v>
      </c>
    </row>
    <row r="1736" spans="1:13" x14ac:dyDescent="0.2">
      <c r="A1736" s="3">
        <v>38443</v>
      </c>
      <c r="B1736" t="s">
        <v>8910</v>
      </c>
      <c r="C1736" t="s">
        <v>3096</v>
      </c>
      <c r="D1736" t="s">
        <v>8911</v>
      </c>
      <c r="E1736" t="s">
        <v>3095</v>
      </c>
      <c r="F1736" s="4">
        <v>3.5747619047619001</v>
      </c>
      <c r="G1736" s="4">
        <v>3.56</v>
      </c>
      <c r="H1736" s="4">
        <v>0.33156626860431798</v>
      </c>
      <c r="I1736" s="4">
        <v>4.4800000000000004</v>
      </c>
      <c r="J1736" s="4">
        <v>3.03</v>
      </c>
      <c r="K1736" s="4">
        <v>3.34</v>
      </c>
      <c r="L1736" s="4">
        <v>3.7</v>
      </c>
      <c r="M1736" s="4">
        <v>21</v>
      </c>
    </row>
    <row r="1737" spans="1:13" x14ac:dyDescent="0.2">
      <c r="A1737" s="3">
        <v>38443</v>
      </c>
      <c r="B1737" t="s">
        <v>8784</v>
      </c>
      <c r="C1737" t="s">
        <v>3087</v>
      </c>
      <c r="D1737" t="s">
        <v>8785</v>
      </c>
      <c r="E1737" t="s">
        <v>3086</v>
      </c>
      <c r="F1737" s="4">
        <v>3.5389166666666698</v>
      </c>
      <c r="G1737" s="4">
        <v>3.585</v>
      </c>
      <c r="H1737" s="4">
        <v>0.247804957782223</v>
      </c>
      <c r="I1737" s="4">
        <v>3.95</v>
      </c>
      <c r="J1737" s="4">
        <v>2.91</v>
      </c>
      <c r="K1737" s="4">
        <v>3.4275000000000002</v>
      </c>
      <c r="L1737" s="4">
        <v>3.6850000000000001</v>
      </c>
      <c r="M1737" s="4">
        <v>24</v>
      </c>
    </row>
    <row r="1738" spans="1:13" x14ac:dyDescent="0.2">
      <c r="A1738" s="3">
        <v>38443</v>
      </c>
      <c r="B1738" t="s">
        <v>8912</v>
      </c>
      <c r="C1738" t="s">
        <v>3153</v>
      </c>
      <c r="D1738" t="s">
        <v>8913</v>
      </c>
      <c r="E1738" t="s">
        <v>3152</v>
      </c>
      <c r="F1738" s="4">
        <v>0.23085249999999999</v>
      </c>
      <c r="G1738" s="4">
        <v>0.22</v>
      </c>
      <c r="H1738" s="4">
        <v>5.4126811426661703E-2</v>
      </c>
      <c r="I1738" s="4">
        <v>0.4</v>
      </c>
      <c r="J1738" s="4">
        <v>0.12</v>
      </c>
      <c r="K1738" s="4">
        <v>0.21</v>
      </c>
      <c r="L1738" s="4">
        <v>0.24249999999999999</v>
      </c>
      <c r="M1738" s="4">
        <v>24</v>
      </c>
    </row>
    <row r="1739" spans="1:13" x14ac:dyDescent="0.2">
      <c r="A1739" s="3">
        <v>38443</v>
      </c>
      <c r="B1739" t="s">
        <v>10061</v>
      </c>
      <c r="C1739" t="s">
        <v>4324</v>
      </c>
      <c r="D1739" t="s">
        <v>10062</v>
      </c>
      <c r="E1739" t="s">
        <v>4323</v>
      </c>
      <c r="F1739" s="4">
        <v>3.6548387096774202</v>
      </c>
      <c r="G1739" s="4">
        <v>3.7</v>
      </c>
      <c r="H1739" s="4">
        <v>0.21266359926327999</v>
      </c>
      <c r="I1739" s="4">
        <v>4.3</v>
      </c>
      <c r="J1739" s="4">
        <v>3.3</v>
      </c>
      <c r="K1739" s="4">
        <v>3.5</v>
      </c>
      <c r="L1739" s="4">
        <v>3.7</v>
      </c>
      <c r="M1739" s="4">
        <v>31</v>
      </c>
    </row>
    <row r="1740" spans="1:13" x14ac:dyDescent="0.2">
      <c r="A1740" s="3">
        <v>38443</v>
      </c>
      <c r="B1740" t="s">
        <v>10073</v>
      </c>
      <c r="C1740" t="s">
        <v>4327</v>
      </c>
      <c r="D1740" t="s">
        <v>10074</v>
      </c>
      <c r="E1740" t="s">
        <v>4326</v>
      </c>
      <c r="F1740" s="4">
        <v>3.35161290322581</v>
      </c>
      <c r="G1740" s="4">
        <v>3.4</v>
      </c>
      <c r="H1740" s="4">
        <v>0.37136771331743901</v>
      </c>
      <c r="I1740" s="4">
        <v>4</v>
      </c>
      <c r="J1740" s="4">
        <v>2.4</v>
      </c>
      <c r="K1740" s="4">
        <v>3.2</v>
      </c>
      <c r="L1740" s="4">
        <v>3.5</v>
      </c>
      <c r="M1740" s="4">
        <v>31</v>
      </c>
    </row>
    <row r="1741" spans="1:13" x14ac:dyDescent="0.2">
      <c r="A1741" s="3">
        <v>38443</v>
      </c>
      <c r="B1741" t="s">
        <v>8894</v>
      </c>
      <c r="C1741" t="s">
        <v>3939</v>
      </c>
      <c r="D1741" t="s">
        <v>8895</v>
      </c>
      <c r="E1741" t="s">
        <v>3947</v>
      </c>
      <c r="F1741" s="4">
        <v>11.231569677419399</v>
      </c>
      <c r="G1741" s="4">
        <v>11.2</v>
      </c>
      <c r="H1741" s="4">
        <v>0.113640423426522</v>
      </c>
      <c r="I1741" s="4">
        <v>11.5</v>
      </c>
      <c r="J1741" s="4">
        <v>10.85</v>
      </c>
      <c r="K1741" s="4">
        <v>11.18</v>
      </c>
      <c r="L1741" s="4">
        <v>11.295</v>
      </c>
      <c r="M1741" s="4">
        <v>31</v>
      </c>
    </row>
    <row r="1742" spans="1:13" x14ac:dyDescent="0.2">
      <c r="A1742" s="3">
        <v>38443</v>
      </c>
      <c r="B1742" t="s">
        <v>8904</v>
      </c>
      <c r="C1742" t="s">
        <v>3942</v>
      </c>
      <c r="D1742" t="s">
        <v>8905</v>
      </c>
      <c r="E1742" t="s">
        <v>3949</v>
      </c>
      <c r="F1742" s="4">
        <v>11.281795000000001</v>
      </c>
      <c r="G1742" s="4">
        <v>11.28</v>
      </c>
      <c r="H1742" s="4">
        <v>0.12250066315795199</v>
      </c>
      <c r="I1742" s="4">
        <v>11.55</v>
      </c>
      <c r="J1742" s="4">
        <v>10.95</v>
      </c>
      <c r="K1742" s="4">
        <v>11.22</v>
      </c>
      <c r="L1742" s="4">
        <v>11.3394625</v>
      </c>
      <c r="M1742" s="4">
        <v>30</v>
      </c>
    </row>
    <row r="1743" spans="1:13" x14ac:dyDescent="0.2">
      <c r="A1743" s="3">
        <v>38443</v>
      </c>
      <c r="B1743" t="s">
        <v>8914</v>
      </c>
      <c r="C1743" t="s">
        <v>3952</v>
      </c>
      <c r="D1743" t="s">
        <v>8915</v>
      </c>
      <c r="E1743" t="s">
        <v>3951</v>
      </c>
      <c r="F1743" s="4">
        <v>11.342340333333301</v>
      </c>
      <c r="G1743" s="4">
        <v>11.33</v>
      </c>
      <c r="H1743" s="4">
        <v>0.13225038547583101</v>
      </c>
      <c r="I1743" s="4">
        <v>11.65</v>
      </c>
      <c r="J1743" s="4">
        <v>11.067</v>
      </c>
      <c r="K1743" s="4">
        <v>11.25</v>
      </c>
      <c r="L1743" s="4">
        <v>11.432499999999999</v>
      </c>
      <c r="M1743" s="4">
        <v>30</v>
      </c>
    </row>
    <row r="1744" spans="1:13" x14ac:dyDescent="0.2">
      <c r="A1744" s="3">
        <v>38443</v>
      </c>
      <c r="B1744" t="s">
        <v>8746</v>
      </c>
      <c r="C1744" t="s">
        <v>3936</v>
      </c>
      <c r="D1744" t="s">
        <v>8747</v>
      </c>
      <c r="E1744" t="s">
        <v>3935</v>
      </c>
      <c r="F1744" s="4">
        <v>11.6457112903226</v>
      </c>
      <c r="G1744" s="4">
        <v>11.61</v>
      </c>
      <c r="H1744" s="4">
        <v>0.29847978259553798</v>
      </c>
      <c r="I1744" s="4">
        <v>12.5</v>
      </c>
      <c r="J1744" s="4">
        <v>10.8</v>
      </c>
      <c r="K1744" s="4">
        <v>11.49</v>
      </c>
      <c r="L1744" s="4">
        <v>11.83</v>
      </c>
      <c r="M1744" s="4">
        <v>31</v>
      </c>
    </row>
    <row r="1745" spans="1:13" x14ac:dyDescent="0.2">
      <c r="A1745" s="3">
        <v>38443</v>
      </c>
      <c r="B1745" t="s">
        <v>8874</v>
      </c>
      <c r="C1745" t="s">
        <v>3939</v>
      </c>
      <c r="D1745" t="s">
        <v>8875</v>
      </c>
      <c r="E1745" t="s">
        <v>3938</v>
      </c>
      <c r="F1745" s="4">
        <v>12.04786</v>
      </c>
      <c r="G1745" s="4">
        <v>12</v>
      </c>
      <c r="H1745" s="4">
        <v>0.39055285037153797</v>
      </c>
      <c r="I1745" s="4">
        <v>13</v>
      </c>
      <c r="J1745" s="4">
        <v>11.4</v>
      </c>
      <c r="K1745" s="4">
        <v>11.8165</v>
      </c>
      <c r="L1745" s="4">
        <v>12.24</v>
      </c>
      <c r="M1745" s="4">
        <v>31</v>
      </c>
    </row>
    <row r="1746" spans="1:13" x14ac:dyDescent="0.2">
      <c r="A1746" s="3">
        <v>38443</v>
      </c>
      <c r="B1746" t="s">
        <v>10057</v>
      </c>
      <c r="C1746" t="s">
        <v>3579</v>
      </c>
      <c r="D1746" t="s">
        <v>10058</v>
      </c>
      <c r="E1746" t="s">
        <v>3578</v>
      </c>
      <c r="F1746" s="4">
        <v>3.8416666666666699</v>
      </c>
      <c r="G1746" s="4">
        <v>3.95</v>
      </c>
      <c r="H1746" s="4">
        <v>0.27446604379303902</v>
      </c>
      <c r="I1746" s="4">
        <v>4.2</v>
      </c>
      <c r="J1746" s="4">
        <v>3.2</v>
      </c>
      <c r="K1746" s="4">
        <v>3.7</v>
      </c>
      <c r="L1746" s="4">
        <v>4.0525000000000002</v>
      </c>
      <c r="M1746" s="4">
        <v>30</v>
      </c>
    </row>
    <row r="1747" spans="1:13" x14ac:dyDescent="0.2">
      <c r="A1747" s="3">
        <v>38443</v>
      </c>
      <c r="B1747" t="s">
        <v>10069</v>
      </c>
      <c r="C1747" t="s">
        <v>3582</v>
      </c>
      <c r="D1747" t="s">
        <v>10070</v>
      </c>
      <c r="E1747" t="s">
        <v>3581</v>
      </c>
      <c r="F1747" s="4">
        <v>3.5803225806451602</v>
      </c>
      <c r="G1747" s="4">
        <v>3.6</v>
      </c>
      <c r="H1747" s="4">
        <v>0.48958134408198001</v>
      </c>
      <c r="I1747" s="4">
        <v>4.5</v>
      </c>
      <c r="J1747" s="4">
        <v>2.36</v>
      </c>
      <c r="K1747" s="4">
        <v>3.25</v>
      </c>
      <c r="L1747" s="4">
        <v>3.8</v>
      </c>
      <c r="M1747" s="4">
        <v>31</v>
      </c>
    </row>
    <row r="1748" spans="1:13" x14ac:dyDescent="0.2">
      <c r="A1748" s="3">
        <v>38443</v>
      </c>
      <c r="B1748" t="s">
        <v>10071</v>
      </c>
      <c r="C1748" t="s">
        <v>3591</v>
      </c>
      <c r="D1748" t="s">
        <v>10072</v>
      </c>
      <c r="E1748" t="s">
        <v>3590</v>
      </c>
      <c r="F1748" s="4">
        <v>3.5603225806451602</v>
      </c>
      <c r="G1748" s="4">
        <v>3.7</v>
      </c>
      <c r="H1748" s="4">
        <v>0.71283230319137303</v>
      </c>
      <c r="I1748" s="4">
        <v>4.5</v>
      </c>
      <c r="J1748" s="4">
        <v>1.8</v>
      </c>
      <c r="K1748" s="4">
        <v>3.04</v>
      </c>
      <c r="L1748" s="4">
        <v>4.0549999999999997</v>
      </c>
      <c r="M1748" s="4">
        <v>31</v>
      </c>
    </row>
    <row r="1749" spans="1:13" x14ac:dyDescent="0.2">
      <c r="A1749" s="3">
        <v>38443</v>
      </c>
      <c r="B1749" t="s">
        <v>10075</v>
      </c>
      <c r="C1749" t="s">
        <v>3594</v>
      </c>
      <c r="D1749" t="s">
        <v>10076</v>
      </c>
      <c r="E1749" t="s">
        <v>3593</v>
      </c>
      <c r="F1749" s="4">
        <v>4.3122580645161301</v>
      </c>
      <c r="G1749" s="4">
        <v>4.26</v>
      </c>
      <c r="H1749" s="4">
        <v>0.62356881297586497</v>
      </c>
      <c r="I1749" s="4">
        <v>5.9</v>
      </c>
      <c r="J1749" s="4">
        <v>3</v>
      </c>
      <c r="K1749" s="4">
        <v>3.86</v>
      </c>
      <c r="L1749" s="4">
        <v>4.625</v>
      </c>
      <c r="M1749" s="4">
        <v>31</v>
      </c>
    </row>
    <row r="1750" spans="1:13" x14ac:dyDescent="0.2">
      <c r="A1750" s="3">
        <v>38443</v>
      </c>
      <c r="B1750" t="s">
        <v>10077</v>
      </c>
      <c r="C1750" t="s">
        <v>3597</v>
      </c>
      <c r="D1750" t="s">
        <v>10078</v>
      </c>
      <c r="E1750" t="s">
        <v>3596</v>
      </c>
      <c r="F1750" s="4">
        <v>3.7090322580645201</v>
      </c>
      <c r="G1750" s="4">
        <v>3.9</v>
      </c>
      <c r="H1750" s="4">
        <v>0.58357721476373403</v>
      </c>
      <c r="I1750" s="4">
        <v>4.5</v>
      </c>
      <c r="J1750" s="4">
        <v>1.8</v>
      </c>
      <c r="K1750" s="4">
        <v>3.5049999999999999</v>
      </c>
      <c r="L1750" s="4">
        <v>4.0999999999999996</v>
      </c>
      <c r="M1750" s="4">
        <v>31</v>
      </c>
    </row>
    <row r="1751" spans="1:13" x14ac:dyDescent="0.2">
      <c r="A1751" s="3">
        <v>38473</v>
      </c>
      <c r="B1751" t="s">
        <v>8732</v>
      </c>
      <c r="C1751" t="s">
        <v>3918</v>
      </c>
      <c r="D1751" t="s">
        <v>8733</v>
      </c>
      <c r="E1751" t="s">
        <v>3917</v>
      </c>
      <c r="F1751" s="4">
        <v>9.4423333333333304</v>
      </c>
      <c r="G1751" s="4">
        <v>9.5</v>
      </c>
      <c r="H1751" s="4">
        <v>0.46713863653858301</v>
      </c>
      <c r="I1751" s="4">
        <v>10.18</v>
      </c>
      <c r="J1751" s="4">
        <v>8.56</v>
      </c>
      <c r="K1751" s="4">
        <v>9.1274999999999995</v>
      </c>
      <c r="L1751" s="4">
        <v>9.6999999999999993</v>
      </c>
      <c r="M1751" s="4">
        <v>30</v>
      </c>
    </row>
    <row r="1752" spans="1:13" x14ac:dyDescent="0.2">
      <c r="A1752" s="3">
        <v>38473</v>
      </c>
      <c r="B1752" t="s">
        <v>8860</v>
      </c>
      <c r="C1752" t="s">
        <v>3921</v>
      </c>
      <c r="D1752" t="s">
        <v>8861</v>
      </c>
      <c r="E1752" t="s">
        <v>3920</v>
      </c>
      <c r="F1752" s="4">
        <v>9.1929999999999996</v>
      </c>
      <c r="G1752" s="4">
        <v>9.15</v>
      </c>
      <c r="H1752" s="4">
        <v>1.0550834253663399</v>
      </c>
      <c r="I1752" s="4">
        <v>11.05</v>
      </c>
      <c r="J1752" s="4">
        <v>7.19</v>
      </c>
      <c r="K1752" s="4">
        <v>8.6</v>
      </c>
      <c r="L1752" s="4">
        <v>10.029999999999999</v>
      </c>
      <c r="M1752" s="4">
        <v>30</v>
      </c>
    </row>
    <row r="1753" spans="1:13" x14ac:dyDescent="0.2">
      <c r="A1753" s="3">
        <v>38473</v>
      </c>
      <c r="B1753" t="s">
        <v>8916</v>
      </c>
      <c r="C1753" t="s">
        <v>3081</v>
      </c>
      <c r="D1753" t="s">
        <v>8917</v>
      </c>
      <c r="E1753" t="s">
        <v>3080</v>
      </c>
      <c r="F1753" s="4">
        <v>4.1076666666666704</v>
      </c>
      <c r="G1753" s="4">
        <v>4.1100000000000003</v>
      </c>
      <c r="H1753" s="4">
        <v>0.33324613802075398</v>
      </c>
      <c r="I1753" s="4">
        <v>4.76</v>
      </c>
      <c r="J1753" s="4">
        <v>3.55</v>
      </c>
      <c r="K1753" s="4">
        <v>3.875</v>
      </c>
      <c r="L1753" s="4">
        <v>4.2750000000000004</v>
      </c>
      <c r="M1753" s="4">
        <v>30</v>
      </c>
    </row>
    <row r="1754" spans="1:13" x14ac:dyDescent="0.2">
      <c r="A1754" s="3">
        <v>38473</v>
      </c>
      <c r="B1754" t="s">
        <v>8692</v>
      </c>
      <c r="C1754" t="s">
        <v>3072</v>
      </c>
      <c r="D1754" t="s">
        <v>8693</v>
      </c>
      <c r="E1754" t="s">
        <v>3071</v>
      </c>
      <c r="F1754" s="4">
        <v>3.9229032258064498</v>
      </c>
      <c r="G1754" s="4">
        <v>3.88</v>
      </c>
      <c r="H1754" s="4">
        <v>0.26921111354458199</v>
      </c>
      <c r="I1754" s="4">
        <v>4.78</v>
      </c>
      <c r="J1754" s="4">
        <v>3.5</v>
      </c>
      <c r="K1754" s="4">
        <v>3.81</v>
      </c>
      <c r="L1754" s="4">
        <v>3.9750000000000001</v>
      </c>
      <c r="M1754" s="4">
        <v>31</v>
      </c>
    </row>
    <row r="1755" spans="1:13" x14ac:dyDescent="0.2">
      <c r="A1755" s="3">
        <v>38473</v>
      </c>
      <c r="B1755" t="s">
        <v>8750</v>
      </c>
      <c r="C1755" t="s">
        <v>3075</v>
      </c>
      <c r="D1755" t="s">
        <v>8751</v>
      </c>
      <c r="E1755" t="s">
        <v>3074</v>
      </c>
      <c r="F1755" s="4">
        <v>3.9277419354838701</v>
      </c>
      <c r="G1755" s="4">
        <v>3.87</v>
      </c>
      <c r="H1755" s="4">
        <v>0.45172786555195898</v>
      </c>
      <c r="I1755" s="4">
        <v>5.6</v>
      </c>
      <c r="J1755" s="4">
        <v>3.3</v>
      </c>
      <c r="K1755" s="4">
        <v>3.73</v>
      </c>
      <c r="L1755" s="4">
        <v>4.0549999999999997</v>
      </c>
      <c r="M1755" s="4">
        <v>31</v>
      </c>
    </row>
    <row r="1756" spans="1:13" x14ac:dyDescent="0.2">
      <c r="A1756" s="3">
        <v>38473</v>
      </c>
      <c r="B1756" t="s">
        <v>8878</v>
      </c>
      <c r="C1756" t="s">
        <v>3102</v>
      </c>
      <c r="D1756" t="s">
        <v>8879</v>
      </c>
      <c r="E1756" t="s">
        <v>3101</v>
      </c>
      <c r="F1756" s="4">
        <v>3.7651851851851901</v>
      </c>
      <c r="G1756" s="4">
        <v>3.74</v>
      </c>
      <c r="H1756" s="4">
        <v>0.46052119612431702</v>
      </c>
      <c r="I1756" s="4">
        <v>5</v>
      </c>
      <c r="J1756" s="4">
        <v>2.9</v>
      </c>
      <c r="K1756" s="4">
        <v>3.5</v>
      </c>
      <c r="L1756" s="4">
        <v>4.0350000000000001</v>
      </c>
      <c r="M1756" s="4">
        <v>27</v>
      </c>
    </row>
    <row r="1757" spans="1:13" x14ac:dyDescent="0.2">
      <c r="A1757" s="3">
        <v>38473</v>
      </c>
      <c r="B1757" t="s">
        <v>8864</v>
      </c>
      <c r="C1757" t="s">
        <v>3078</v>
      </c>
      <c r="D1757" t="s">
        <v>8865</v>
      </c>
      <c r="E1757" t="s">
        <v>3077</v>
      </c>
      <c r="F1757" s="4">
        <v>3.7749999999999999</v>
      </c>
      <c r="G1757" s="4">
        <v>3.7</v>
      </c>
      <c r="H1757" s="4">
        <v>0.48222008139080202</v>
      </c>
      <c r="I1757" s="4">
        <v>5</v>
      </c>
      <c r="J1757" s="4">
        <v>2.6</v>
      </c>
      <c r="K1757" s="4">
        <v>3.5</v>
      </c>
      <c r="L1757" s="4">
        <v>3.9674999999999998</v>
      </c>
      <c r="M1757" s="4">
        <v>30</v>
      </c>
    </row>
    <row r="1758" spans="1:13" x14ac:dyDescent="0.2">
      <c r="A1758" s="3">
        <v>38473</v>
      </c>
      <c r="B1758" t="s">
        <v>8880</v>
      </c>
      <c r="C1758" t="s">
        <v>3138</v>
      </c>
      <c r="D1758" t="s">
        <v>8881</v>
      </c>
      <c r="E1758" t="s">
        <v>3137</v>
      </c>
      <c r="F1758" s="4">
        <v>0.34929032258064502</v>
      </c>
      <c r="G1758" s="4">
        <v>0.35</v>
      </c>
      <c r="H1758" s="4">
        <v>0.12053690819230101</v>
      </c>
      <c r="I1758" s="4">
        <v>0.57999999999999996</v>
      </c>
      <c r="J1758" s="4">
        <v>0.15</v>
      </c>
      <c r="K1758" s="4">
        <v>0.255</v>
      </c>
      <c r="L1758" s="4">
        <v>0.42499999999999999</v>
      </c>
      <c r="M1758" s="4">
        <v>31</v>
      </c>
    </row>
    <row r="1759" spans="1:13" x14ac:dyDescent="0.2">
      <c r="A1759" s="3">
        <v>38473</v>
      </c>
      <c r="B1759" t="s">
        <v>8888</v>
      </c>
      <c r="C1759" t="s">
        <v>3141</v>
      </c>
      <c r="D1759" t="s">
        <v>8889</v>
      </c>
      <c r="E1759" t="s">
        <v>3140</v>
      </c>
      <c r="F1759" s="4">
        <v>0.33638709677419398</v>
      </c>
      <c r="G1759" s="4">
        <v>0.33</v>
      </c>
      <c r="H1759" s="4">
        <v>7.37810623486157E-2</v>
      </c>
      <c r="I1759" s="4">
        <v>0.55000000000000004</v>
      </c>
      <c r="J1759" s="4">
        <v>0.2</v>
      </c>
      <c r="K1759" s="4">
        <v>0.3</v>
      </c>
      <c r="L1759" s="4">
        <v>0.375</v>
      </c>
      <c r="M1759" s="4">
        <v>31</v>
      </c>
    </row>
    <row r="1760" spans="1:13" x14ac:dyDescent="0.2">
      <c r="A1760" s="3">
        <v>38473</v>
      </c>
      <c r="B1760" t="s">
        <v>8898</v>
      </c>
      <c r="C1760" t="s">
        <v>3144</v>
      </c>
      <c r="D1760" t="s">
        <v>8899</v>
      </c>
      <c r="E1760" t="s">
        <v>3143</v>
      </c>
      <c r="F1760" s="4">
        <v>0.36141935483871002</v>
      </c>
      <c r="G1760" s="4">
        <v>0.37</v>
      </c>
      <c r="H1760" s="4">
        <v>7.6954001062777097E-2</v>
      </c>
      <c r="I1760" s="4">
        <v>0.49</v>
      </c>
      <c r="J1760" s="4">
        <v>0.19</v>
      </c>
      <c r="K1760" s="4">
        <v>0.315</v>
      </c>
      <c r="L1760" s="4">
        <v>0.41</v>
      </c>
      <c r="M1760" s="4">
        <v>31</v>
      </c>
    </row>
    <row r="1761" spans="1:13" x14ac:dyDescent="0.2">
      <c r="A1761" s="3">
        <v>38473</v>
      </c>
      <c r="B1761" t="s">
        <v>8908</v>
      </c>
      <c r="C1761" t="s">
        <v>3147</v>
      </c>
      <c r="D1761" t="s">
        <v>8909</v>
      </c>
      <c r="E1761" t="s">
        <v>3146</v>
      </c>
      <c r="F1761" s="4">
        <v>0.22451612903225801</v>
      </c>
      <c r="G1761" s="4">
        <v>0.22</v>
      </c>
      <c r="H1761" s="4">
        <v>7.9170647324936394E-2</v>
      </c>
      <c r="I1761" s="4">
        <v>0.40600000000000003</v>
      </c>
      <c r="J1761" s="4">
        <v>0.03</v>
      </c>
      <c r="K1761" s="4">
        <v>0.185</v>
      </c>
      <c r="L1761" s="4">
        <v>0.28000000000000003</v>
      </c>
      <c r="M1761" s="4">
        <v>31</v>
      </c>
    </row>
    <row r="1762" spans="1:13" x14ac:dyDescent="0.2">
      <c r="A1762" s="3">
        <v>38473</v>
      </c>
      <c r="B1762" t="s">
        <v>8792</v>
      </c>
      <c r="C1762" t="s">
        <v>3114</v>
      </c>
      <c r="D1762" t="s">
        <v>8793</v>
      </c>
      <c r="E1762" t="s">
        <v>3113</v>
      </c>
      <c r="F1762" s="4">
        <v>-0.15545161290322601</v>
      </c>
      <c r="G1762" s="4">
        <v>-0.18</v>
      </c>
      <c r="H1762" s="4">
        <v>0.110059329063821</v>
      </c>
      <c r="I1762" s="4">
        <v>0.25</v>
      </c>
      <c r="J1762" s="4">
        <v>-0.3</v>
      </c>
      <c r="K1762" s="4">
        <v>-0.2</v>
      </c>
      <c r="L1762" s="4">
        <v>-0.16500000000000001</v>
      </c>
      <c r="M1762" s="4">
        <v>31</v>
      </c>
    </row>
    <row r="1763" spans="1:13" x14ac:dyDescent="0.2">
      <c r="A1763" s="3">
        <v>38473</v>
      </c>
      <c r="B1763" t="s">
        <v>8918</v>
      </c>
      <c r="C1763" t="s">
        <v>3150</v>
      </c>
      <c r="D1763" t="s">
        <v>8919</v>
      </c>
      <c r="E1763" t="s">
        <v>3149</v>
      </c>
      <c r="F1763" s="4">
        <v>-8.26129032258065E-2</v>
      </c>
      <c r="G1763" s="4">
        <v>-0.1</v>
      </c>
      <c r="H1763" s="4">
        <v>0.14614072610999601</v>
      </c>
      <c r="I1763" s="4">
        <v>0.22</v>
      </c>
      <c r="J1763" s="4">
        <v>-0.32</v>
      </c>
      <c r="K1763" s="4">
        <v>-0.19500000000000001</v>
      </c>
      <c r="L1763" s="4">
        <v>0</v>
      </c>
      <c r="M1763" s="4">
        <v>31</v>
      </c>
    </row>
    <row r="1764" spans="1:13" x14ac:dyDescent="0.2">
      <c r="A1764" s="3">
        <v>38473</v>
      </c>
      <c r="B1764" t="s">
        <v>8802</v>
      </c>
      <c r="C1764" t="s">
        <v>3117</v>
      </c>
      <c r="D1764" t="s">
        <v>8803</v>
      </c>
      <c r="E1764" t="s">
        <v>3116</v>
      </c>
      <c r="F1764" s="4">
        <v>0.187161290322581</v>
      </c>
      <c r="G1764" s="4">
        <v>0.2</v>
      </c>
      <c r="H1764" s="4">
        <v>5.6032786101349402E-2</v>
      </c>
      <c r="I1764" s="4">
        <v>0.34399999999999997</v>
      </c>
      <c r="J1764" s="4">
        <v>0.02</v>
      </c>
      <c r="K1764" s="4">
        <v>0.17</v>
      </c>
      <c r="L1764" s="4">
        <v>0.215</v>
      </c>
      <c r="M1764" s="4">
        <v>31</v>
      </c>
    </row>
    <row r="1765" spans="1:13" x14ac:dyDescent="0.2">
      <c r="A1765" s="3">
        <v>38473</v>
      </c>
      <c r="B1765" t="s">
        <v>8812</v>
      </c>
      <c r="C1765" t="s">
        <v>3120</v>
      </c>
      <c r="D1765" t="s">
        <v>8813</v>
      </c>
      <c r="E1765" t="s">
        <v>3119</v>
      </c>
      <c r="F1765" s="4">
        <v>0.23706451612903201</v>
      </c>
      <c r="G1765" s="4">
        <v>0.23</v>
      </c>
      <c r="H1765" s="4">
        <v>5.1944159430341502E-2</v>
      </c>
      <c r="I1765" s="4">
        <v>0.38200000000000001</v>
      </c>
      <c r="J1765" s="4">
        <v>0.15</v>
      </c>
      <c r="K1765" s="4">
        <v>0.21</v>
      </c>
      <c r="L1765" s="4">
        <v>0.25</v>
      </c>
      <c r="M1765" s="4">
        <v>31</v>
      </c>
    </row>
    <row r="1766" spans="1:13" x14ac:dyDescent="0.2">
      <c r="A1766" s="3">
        <v>38473</v>
      </c>
      <c r="B1766" t="s">
        <v>8822</v>
      </c>
      <c r="C1766" t="s">
        <v>3123</v>
      </c>
      <c r="D1766" t="s">
        <v>8823</v>
      </c>
      <c r="E1766" t="s">
        <v>3122</v>
      </c>
      <c r="F1766" s="4">
        <v>0.40122580645161299</v>
      </c>
      <c r="G1766" s="4">
        <v>0.39400000000000002</v>
      </c>
      <c r="H1766" s="4">
        <v>0.106890195895108</v>
      </c>
      <c r="I1766" s="4">
        <v>0.74</v>
      </c>
      <c r="J1766" s="4">
        <v>0.25</v>
      </c>
      <c r="K1766" s="4">
        <v>0.315</v>
      </c>
      <c r="L1766" s="4">
        <v>0.46500000000000002</v>
      </c>
      <c r="M1766" s="4">
        <v>31</v>
      </c>
    </row>
    <row r="1767" spans="1:13" x14ac:dyDescent="0.2">
      <c r="A1767" s="3">
        <v>38473</v>
      </c>
      <c r="B1767" t="s">
        <v>8832</v>
      </c>
      <c r="C1767" t="s">
        <v>3126</v>
      </c>
      <c r="D1767" t="s">
        <v>8833</v>
      </c>
      <c r="E1767" t="s">
        <v>3125</v>
      </c>
      <c r="F1767" s="4">
        <v>0.57999999999999996</v>
      </c>
      <c r="G1767" s="4">
        <v>0.59</v>
      </c>
      <c r="H1767" s="4">
        <v>0.117010255960749</v>
      </c>
      <c r="I1767" s="4">
        <v>0.92</v>
      </c>
      <c r="J1767" s="4">
        <v>0.32100000000000001</v>
      </c>
      <c r="K1767" s="4">
        <v>0.55000000000000004</v>
      </c>
      <c r="L1767" s="4">
        <v>0.64</v>
      </c>
      <c r="M1767" s="4">
        <v>31</v>
      </c>
    </row>
    <row r="1768" spans="1:13" x14ac:dyDescent="0.2">
      <c r="A1768" s="3">
        <v>38473</v>
      </c>
      <c r="B1768" t="s">
        <v>8842</v>
      </c>
      <c r="C1768" t="s">
        <v>3129</v>
      </c>
      <c r="D1768" t="s">
        <v>8843</v>
      </c>
      <c r="E1768" t="s">
        <v>3128</v>
      </c>
      <c r="F1768" s="4">
        <v>0.44312903225806399</v>
      </c>
      <c r="G1768" s="4">
        <v>0.44</v>
      </c>
      <c r="H1768" s="4">
        <v>9.6215293980213598E-2</v>
      </c>
      <c r="I1768" s="4">
        <v>0.78</v>
      </c>
      <c r="J1768" s="4">
        <v>0.3</v>
      </c>
      <c r="K1768" s="4">
        <v>0.37</v>
      </c>
      <c r="L1768" s="4">
        <v>0.48499999999999999</v>
      </c>
      <c r="M1768" s="4">
        <v>31</v>
      </c>
    </row>
    <row r="1769" spans="1:13" x14ac:dyDescent="0.2">
      <c r="A1769" s="3">
        <v>38473</v>
      </c>
      <c r="B1769" t="s">
        <v>8852</v>
      </c>
      <c r="C1769" t="s">
        <v>3132</v>
      </c>
      <c r="D1769" t="s">
        <v>8853</v>
      </c>
      <c r="E1769" t="s">
        <v>3131</v>
      </c>
      <c r="F1769" s="4">
        <v>0.65087096774193598</v>
      </c>
      <c r="G1769" s="4">
        <v>0.67</v>
      </c>
      <c r="H1769" s="4">
        <v>0.126230144824307</v>
      </c>
      <c r="I1769" s="4">
        <v>0.93</v>
      </c>
      <c r="J1769" s="4">
        <v>0.38</v>
      </c>
      <c r="K1769" s="4">
        <v>0.58499999999999996</v>
      </c>
      <c r="L1769" s="4">
        <v>0.73</v>
      </c>
      <c r="M1769" s="4">
        <v>31</v>
      </c>
    </row>
    <row r="1770" spans="1:13" x14ac:dyDescent="0.2">
      <c r="A1770" s="3">
        <v>38473</v>
      </c>
      <c r="B1770" t="s">
        <v>8866</v>
      </c>
      <c r="C1770" t="s">
        <v>3135</v>
      </c>
      <c r="D1770" t="s">
        <v>8867</v>
      </c>
      <c r="E1770" t="s">
        <v>3134</v>
      </c>
      <c r="F1770" s="4">
        <v>0.37206451612903202</v>
      </c>
      <c r="G1770" s="4">
        <v>0.39</v>
      </c>
      <c r="H1770" s="4">
        <v>9.7166158540879802E-2</v>
      </c>
      <c r="I1770" s="4">
        <v>0.6</v>
      </c>
      <c r="J1770" s="4">
        <v>0.09</v>
      </c>
      <c r="K1770" s="4">
        <v>0.33550000000000002</v>
      </c>
      <c r="L1770" s="4">
        <v>0.41</v>
      </c>
      <c r="M1770" s="4">
        <v>31</v>
      </c>
    </row>
    <row r="1771" spans="1:13" x14ac:dyDescent="0.2">
      <c r="A1771" s="3">
        <v>38473</v>
      </c>
      <c r="B1771" t="s">
        <v>8920</v>
      </c>
      <c r="C1771" t="s">
        <v>3096</v>
      </c>
      <c r="D1771" t="s">
        <v>8921</v>
      </c>
      <c r="E1771" t="s">
        <v>3095</v>
      </c>
      <c r="F1771" s="4">
        <v>3.536</v>
      </c>
      <c r="G1771" s="4">
        <v>3.4649999999999999</v>
      </c>
      <c r="H1771" s="4">
        <v>0.225187641055655</v>
      </c>
      <c r="I1771" s="4">
        <v>3.98</v>
      </c>
      <c r="J1771" s="4">
        <v>3.26</v>
      </c>
      <c r="K1771" s="4">
        <v>3.37</v>
      </c>
      <c r="L1771" s="4">
        <v>3.7374999999999998</v>
      </c>
      <c r="M1771" s="4">
        <v>20</v>
      </c>
    </row>
    <row r="1772" spans="1:13" x14ac:dyDescent="0.2">
      <c r="A1772" s="3">
        <v>38473</v>
      </c>
      <c r="B1772" t="s">
        <v>8784</v>
      </c>
      <c r="C1772" t="s">
        <v>3087</v>
      </c>
      <c r="D1772" t="s">
        <v>8785</v>
      </c>
      <c r="E1772" t="s">
        <v>3086</v>
      </c>
      <c r="F1772" s="4">
        <v>3.4230434782608699</v>
      </c>
      <c r="G1772" s="4">
        <v>3.4</v>
      </c>
      <c r="H1772" s="4">
        <v>0.18226940057879101</v>
      </c>
      <c r="I1772" s="4">
        <v>3.75</v>
      </c>
      <c r="J1772" s="4">
        <v>3.1</v>
      </c>
      <c r="K1772" s="4">
        <v>3.3</v>
      </c>
      <c r="L1772" s="4">
        <v>3.5350000000000001</v>
      </c>
      <c r="M1772" s="4">
        <v>23</v>
      </c>
    </row>
    <row r="1773" spans="1:13" x14ac:dyDescent="0.2">
      <c r="A1773" s="3">
        <v>38473</v>
      </c>
      <c r="B1773" t="s">
        <v>8922</v>
      </c>
      <c r="C1773" t="s">
        <v>3153</v>
      </c>
      <c r="D1773" t="s">
        <v>8923</v>
      </c>
      <c r="E1773" t="s">
        <v>3152</v>
      </c>
      <c r="F1773" s="4">
        <v>0.20624999999999999</v>
      </c>
      <c r="G1773" s="4">
        <v>0.21</v>
      </c>
      <c r="H1773" s="4">
        <v>2.4638693500088502E-2</v>
      </c>
      <c r="I1773" s="4">
        <v>0.25</v>
      </c>
      <c r="J1773" s="4">
        <v>0.12</v>
      </c>
      <c r="K1773" s="4">
        <v>0.2</v>
      </c>
      <c r="L1773" s="4">
        <v>0.21249999999999999</v>
      </c>
      <c r="M1773" s="4">
        <v>24</v>
      </c>
    </row>
    <row r="1774" spans="1:13" x14ac:dyDescent="0.2">
      <c r="A1774" s="3">
        <v>38473</v>
      </c>
      <c r="B1774" t="s">
        <v>10061</v>
      </c>
      <c r="C1774" t="s">
        <v>4324</v>
      </c>
      <c r="D1774" t="s">
        <v>10062</v>
      </c>
      <c r="E1774" t="s">
        <v>4323</v>
      </c>
      <c r="F1774" s="4">
        <v>3.5332258064516102</v>
      </c>
      <c r="G1774" s="4">
        <v>3.5</v>
      </c>
      <c r="H1774" s="4">
        <v>0.227938399526044</v>
      </c>
      <c r="I1774" s="4">
        <v>4.3</v>
      </c>
      <c r="J1774" s="4">
        <v>3.2</v>
      </c>
      <c r="K1774" s="4">
        <v>3.4</v>
      </c>
      <c r="L1774" s="4">
        <v>3.6</v>
      </c>
      <c r="M1774" s="4">
        <v>31</v>
      </c>
    </row>
    <row r="1775" spans="1:13" x14ac:dyDescent="0.2">
      <c r="A1775" s="3">
        <v>38473</v>
      </c>
      <c r="B1775" t="s">
        <v>10073</v>
      </c>
      <c r="C1775" t="s">
        <v>4327</v>
      </c>
      <c r="D1775" t="s">
        <v>10074</v>
      </c>
      <c r="E1775" t="s">
        <v>4326</v>
      </c>
      <c r="F1775" s="4">
        <v>3.3451612903225798</v>
      </c>
      <c r="G1775" s="4">
        <v>3.3</v>
      </c>
      <c r="H1775" s="4">
        <v>0.324385274714517</v>
      </c>
      <c r="I1775" s="4">
        <v>4.0999999999999996</v>
      </c>
      <c r="J1775" s="4">
        <v>2.4</v>
      </c>
      <c r="K1775" s="4">
        <v>3.2</v>
      </c>
      <c r="L1775" s="4">
        <v>3.45</v>
      </c>
      <c r="M1775" s="4">
        <v>31</v>
      </c>
    </row>
    <row r="1776" spans="1:13" x14ac:dyDescent="0.2">
      <c r="A1776" s="3">
        <v>38473</v>
      </c>
      <c r="B1776" t="s">
        <v>8904</v>
      </c>
      <c r="C1776" t="s">
        <v>3939</v>
      </c>
      <c r="D1776" t="s">
        <v>8905</v>
      </c>
      <c r="E1776" t="s">
        <v>3947</v>
      </c>
      <c r="F1776" s="4">
        <v>11.1047096774194</v>
      </c>
      <c r="G1776" s="4">
        <v>11.08</v>
      </c>
      <c r="H1776" s="4">
        <v>0.126271979881626</v>
      </c>
      <c r="I1776" s="4">
        <v>11.5</v>
      </c>
      <c r="J1776" s="4">
        <v>10.9</v>
      </c>
      <c r="K1776" s="4">
        <v>11.015000000000001</v>
      </c>
      <c r="L1776" s="4">
        <v>11.175000000000001</v>
      </c>
      <c r="M1776" s="4">
        <v>31</v>
      </c>
    </row>
    <row r="1777" spans="1:13" x14ac:dyDescent="0.2">
      <c r="A1777" s="3">
        <v>38473</v>
      </c>
      <c r="B1777" t="s">
        <v>8914</v>
      </c>
      <c r="C1777" t="s">
        <v>3942</v>
      </c>
      <c r="D1777" t="s">
        <v>8915</v>
      </c>
      <c r="E1777" t="s">
        <v>3949</v>
      </c>
      <c r="F1777" s="4">
        <v>11.1745161290323</v>
      </c>
      <c r="G1777" s="4">
        <v>11.2</v>
      </c>
      <c r="H1777" s="4">
        <v>0.123340415373535</v>
      </c>
      <c r="I1777" s="4">
        <v>11.5</v>
      </c>
      <c r="J1777" s="4">
        <v>10.9</v>
      </c>
      <c r="K1777" s="4">
        <v>11.08</v>
      </c>
      <c r="L1777" s="4">
        <v>11.24</v>
      </c>
      <c r="M1777" s="4">
        <v>31</v>
      </c>
    </row>
    <row r="1778" spans="1:13" x14ac:dyDescent="0.2">
      <c r="A1778" s="3">
        <v>38473</v>
      </c>
      <c r="B1778" t="s">
        <v>8924</v>
      </c>
      <c r="C1778" t="s">
        <v>3952</v>
      </c>
      <c r="D1778" t="s">
        <v>8925</v>
      </c>
      <c r="E1778" t="s">
        <v>3951</v>
      </c>
      <c r="F1778" s="4">
        <v>11.2551935483871</v>
      </c>
      <c r="G1778" s="4">
        <v>11.23</v>
      </c>
      <c r="H1778" s="4">
        <v>0.15308873665401601</v>
      </c>
      <c r="I1778" s="4">
        <v>11.57</v>
      </c>
      <c r="J1778" s="4">
        <v>11</v>
      </c>
      <c r="K1778" s="4">
        <v>11.15</v>
      </c>
      <c r="L1778" s="4">
        <v>11.355</v>
      </c>
      <c r="M1778" s="4">
        <v>31</v>
      </c>
    </row>
    <row r="1779" spans="1:13" x14ac:dyDescent="0.2">
      <c r="A1779" s="3">
        <v>38473</v>
      </c>
      <c r="B1779" t="s">
        <v>8746</v>
      </c>
      <c r="C1779" t="s">
        <v>3936</v>
      </c>
      <c r="D1779" t="s">
        <v>8747</v>
      </c>
      <c r="E1779" t="s">
        <v>3935</v>
      </c>
      <c r="F1779" s="4">
        <v>11.540290322580599</v>
      </c>
      <c r="G1779" s="4">
        <v>11.5</v>
      </c>
      <c r="H1779" s="4">
        <v>0.31037280739441803</v>
      </c>
      <c r="I1779" s="4">
        <v>12.5</v>
      </c>
      <c r="J1779" s="4">
        <v>10.8</v>
      </c>
      <c r="K1779" s="4">
        <v>11.4</v>
      </c>
      <c r="L1779" s="4">
        <v>11.68</v>
      </c>
      <c r="M1779" s="4">
        <v>31</v>
      </c>
    </row>
    <row r="1780" spans="1:13" x14ac:dyDescent="0.2">
      <c r="A1780" s="3">
        <v>38473</v>
      </c>
      <c r="B1780" t="s">
        <v>8874</v>
      </c>
      <c r="C1780" t="s">
        <v>3939</v>
      </c>
      <c r="D1780" t="s">
        <v>8875</v>
      </c>
      <c r="E1780" t="s">
        <v>3938</v>
      </c>
      <c r="F1780" s="4">
        <v>11.9301935483871</v>
      </c>
      <c r="G1780" s="4">
        <v>12</v>
      </c>
      <c r="H1780" s="4">
        <v>0.37514463160713901</v>
      </c>
      <c r="I1780" s="4">
        <v>12.97</v>
      </c>
      <c r="J1780" s="4">
        <v>11.05</v>
      </c>
      <c r="K1780" s="4">
        <v>11.7155</v>
      </c>
      <c r="L1780" s="4">
        <v>12.04</v>
      </c>
      <c r="M1780" s="4">
        <v>31</v>
      </c>
    </row>
    <row r="1781" spans="1:13" x14ac:dyDescent="0.2">
      <c r="A1781" s="3">
        <v>38473</v>
      </c>
      <c r="B1781" t="s">
        <v>10057</v>
      </c>
      <c r="C1781" t="s">
        <v>3579</v>
      </c>
      <c r="D1781" t="s">
        <v>10058</v>
      </c>
      <c r="E1781" t="s">
        <v>3578</v>
      </c>
      <c r="F1781" s="4">
        <v>3.58</v>
      </c>
      <c r="G1781" s="4">
        <v>3.58</v>
      </c>
      <c r="H1781" s="4"/>
      <c r="I1781" s="4">
        <v>3.58</v>
      </c>
      <c r="J1781" s="4">
        <v>3.58</v>
      </c>
      <c r="K1781" s="4">
        <v>3.58</v>
      </c>
      <c r="L1781" s="4">
        <v>3.58</v>
      </c>
      <c r="M1781" s="4">
        <v>1</v>
      </c>
    </row>
    <row r="1782" spans="1:13" x14ac:dyDescent="0.2">
      <c r="A1782" s="3">
        <v>38473</v>
      </c>
      <c r="B1782" t="s">
        <v>10069</v>
      </c>
      <c r="C1782" t="s">
        <v>3582</v>
      </c>
      <c r="D1782" t="s">
        <v>10070</v>
      </c>
      <c r="E1782" t="s">
        <v>3581</v>
      </c>
      <c r="F1782" s="4">
        <v>3.5367741935483901</v>
      </c>
      <c r="G1782" s="4">
        <v>3.6</v>
      </c>
      <c r="H1782" s="4">
        <v>0.433692572350309</v>
      </c>
      <c r="I1782" s="4">
        <v>4.4800000000000004</v>
      </c>
      <c r="J1782" s="4">
        <v>2.4</v>
      </c>
      <c r="K1782" s="4">
        <v>3.28</v>
      </c>
      <c r="L1782" s="4">
        <v>3.78</v>
      </c>
      <c r="M1782" s="4">
        <v>31</v>
      </c>
    </row>
    <row r="1783" spans="1:13" x14ac:dyDescent="0.2">
      <c r="A1783" s="3">
        <v>38473</v>
      </c>
      <c r="B1783" t="s">
        <v>10079</v>
      </c>
      <c r="C1783" t="s">
        <v>3585</v>
      </c>
      <c r="D1783" t="s">
        <v>10080</v>
      </c>
      <c r="E1783" t="s">
        <v>3584</v>
      </c>
      <c r="F1783" s="4">
        <v>3.3725000000000001</v>
      </c>
      <c r="G1783" s="4">
        <v>3.5</v>
      </c>
      <c r="H1783" s="4">
        <v>0.86692998136677302</v>
      </c>
      <c r="I1783" s="4">
        <v>4.5</v>
      </c>
      <c r="J1783" s="4">
        <v>1.42</v>
      </c>
      <c r="K1783" s="4">
        <v>3.2</v>
      </c>
      <c r="L1783" s="4">
        <v>3.8250000000000002</v>
      </c>
      <c r="M1783" s="4">
        <v>28</v>
      </c>
    </row>
    <row r="1784" spans="1:13" x14ac:dyDescent="0.2">
      <c r="A1784" s="3">
        <v>38473</v>
      </c>
      <c r="B1784" t="s">
        <v>10075</v>
      </c>
      <c r="C1784" t="s">
        <v>3594</v>
      </c>
      <c r="D1784" t="s">
        <v>10076</v>
      </c>
      <c r="E1784" t="s">
        <v>3593</v>
      </c>
      <c r="F1784" s="4">
        <v>4.3067741935483896</v>
      </c>
      <c r="G1784" s="4">
        <v>4.2</v>
      </c>
      <c r="H1784" s="4">
        <v>0.58258268138107305</v>
      </c>
      <c r="I1784" s="4">
        <v>5.5</v>
      </c>
      <c r="J1784" s="4">
        <v>3.5</v>
      </c>
      <c r="K1784" s="4">
        <v>3.875</v>
      </c>
      <c r="L1784" s="4">
        <v>4.7</v>
      </c>
      <c r="M1784" s="4">
        <v>31</v>
      </c>
    </row>
    <row r="1785" spans="1:13" x14ac:dyDescent="0.2">
      <c r="A1785" s="3">
        <v>38473</v>
      </c>
      <c r="B1785" t="s">
        <v>10077</v>
      </c>
      <c r="C1785" t="s">
        <v>3597</v>
      </c>
      <c r="D1785" t="s">
        <v>10078</v>
      </c>
      <c r="E1785" t="s">
        <v>3596</v>
      </c>
      <c r="F1785" s="4">
        <v>3.7729032258064499</v>
      </c>
      <c r="G1785" s="4">
        <v>3.9</v>
      </c>
      <c r="H1785" s="4">
        <v>0.462573911559995</v>
      </c>
      <c r="I1785" s="4">
        <v>4.5</v>
      </c>
      <c r="J1785" s="4">
        <v>2.1</v>
      </c>
      <c r="K1785" s="4">
        <v>3.5049999999999999</v>
      </c>
      <c r="L1785" s="4">
        <v>4.05</v>
      </c>
      <c r="M1785" s="4">
        <v>31</v>
      </c>
    </row>
    <row r="1786" spans="1:13" x14ac:dyDescent="0.2">
      <c r="A1786" s="3">
        <v>38473</v>
      </c>
      <c r="B1786" t="s">
        <v>10081</v>
      </c>
      <c r="C1786" t="s">
        <v>3600</v>
      </c>
      <c r="D1786" t="s">
        <v>10082</v>
      </c>
      <c r="E1786" t="s">
        <v>3599</v>
      </c>
      <c r="F1786" s="4">
        <v>3.7483870967741901</v>
      </c>
      <c r="G1786" s="4">
        <v>3.85</v>
      </c>
      <c r="H1786" s="4">
        <v>0.525573317271679</v>
      </c>
      <c r="I1786" s="4">
        <v>4.68</v>
      </c>
      <c r="J1786" s="4">
        <v>2.6</v>
      </c>
      <c r="K1786" s="4">
        <v>3.45</v>
      </c>
      <c r="L1786" s="4">
        <v>4.2</v>
      </c>
      <c r="M1786" s="4">
        <v>31</v>
      </c>
    </row>
    <row r="1787" spans="1:13" x14ac:dyDescent="0.2">
      <c r="A1787" s="3">
        <v>38504</v>
      </c>
      <c r="B1787" t="s">
        <v>8732</v>
      </c>
      <c r="C1787" t="s">
        <v>3918</v>
      </c>
      <c r="D1787" t="s">
        <v>8733</v>
      </c>
      <c r="E1787" t="s">
        <v>3917</v>
      </c>
      <c r="F1787" s="4">
        <v>9.3514285714285705</v>
      </c>
      <c r="G1787" s="4">
        <v>9.39</v>
      </c>
      <c r="H1787" s="4">
        <v>0.40252250837425102</v>
      </c>
      <c r="I1787" s="4">
        <v>10.17</v>
      </c>
      <c r="J1787" s="4">
        <v>8.51</v>
      </c>
      <c r="K1787" s="4">
        <v>9.1</v>
      </c>
      <c r="L1787" s="4">
        <v>9.5299999999999994</v>
      </c>
      <c r="M1787" s="4">
        <v>35</v>
      </c>
    </row>
    <row r="1788" spans="1:13" x14ac:dyDescent="0.2">
      <c r="A1788" s="3">
        <v>38504</v>
      </c>
      <c r="B1788" t="s">
        <v>8860</v>
      </c>
      <c r="C1788" t="s">
        <v>3921</v>
      </c>
      <c r="D1788" t="s">
        <v>8861</v>
      </c>
      <c r="E1788" t="s">
        <v>3920</v>
      </c>
      <c r="F1788" s="4">
        <v>8.9325714285714302</v>
      </c>
      <c r="G1788" s="4">
        <v>8.93</v>
      </c>
      <c r="H1788" s="4">
        <v>1.0811114728864599</v>
      </c>
      <c r="I1788" s="4">
        <v>10.9</v>
      </c>
      <c r="J1788" s="4">
        <v>5.29</v>
      </c>
      <c r="K1788" s="4">
        <v>8.5950000000000006</v>
      </c>
      <c r="L1788" s="4">
        <v>9.6050000000000004</v>
      </c>
      <c r="M1788" s="4">
        <v>35</v>
      </c>
    </row>
    <row r="1789" spans="1:13" x14ac:dyDescent="0.2">
      <c r="A1789" s="3">
        <v>38504</v>
      </c>
      <c r="B1789" t="s">
        <v>8926</v>
      </c>
      <c r="C1789" t="s">
        <v>3081</v>
      </c>
      <c r="D1789" t="s">
        <v>8927</v>
      </c>
      <c r="E1789" t="s">
        <v>3080</v>
      </c>
      <c r="F1789" s="4">
        <v>4.27454545454545</v>
      </c>
      <c r="G1789" s="4">
        <v>4.22</v>
      </c>
      <c r="H1789" s="4">
        <v>0.38266410621041802</v>
      </c>
      <c r="I1789" s="4">
        <v>5.32</v>
      </c>
      <c r="J1789" s="4">
        <v>3.5</v>
      </c>
      <c r="K1789" s="4">
        <v>4.04</v>
      </c>
      <c r="L1789" s="4">
        <v>4.42</v>
      </c>
      <c r="M1789" s="4">
        <v>33</v>
      </c>
    </row>
    <row r="1790" spans="1:13" x14ac:dyDescent="0.2">
      <c r="A1790" s="3">
        <v>38504</v>
      </c>
      <c r="B1790" t="s">
        <v>8692</v>
      </c>
      <c r="C1790" t="s">
        <v>3072</v>
      </c>
      <c r="D1790" t="s">
        <v>8693</v>
      </c>
      <c r="E1790" t="s">
        <v>3071</v>
      </c>
      <c r="F1790" s="4">
        <v>3.7853309113393601</v>
      </c>
      <c r="G1790" s="4">
        <v>3.7558935599886798</v>
      </c>
      <c r="H1790" s="4">
        <v>0.29259641176863499</v>
      </c>
      <c r="I1790" s="4">
        <v>4.6088823618872796</v>
      </c>
      <c r="J1790" s="4">
        <v>3.1224013592063198</v>
      </c>
      <c r="K1790" s="4">
        <v>3.61684854072268</v>
      </c>
      <c r="L1790" s="4">
        <v>3.9083298048222002</v>
      </c>
      <c r="M1790" s="4">
        <v>34</v>
      </c>
    </row>
    <row r="1791" spans="1:13" x14ac:dyDescent="0.2">
      <c r="A1791" s="3">
        <v>38504</v>
      </c>
      <c r="B1791" t="s">
        <v>8750</v>
      </c>
      <c r="C1791" t="s">
        <v>3075</v>
      </c>
      <c r="D1791" t="s">
        <v>8751</v>
      </c>
      <c r="E1791" t="s">
        <v>3074</v>
      </c>
      <c r="F1791" s="4">
        <v>3.9272571428571399</v>
      </c>
      <c r="G1791" s="4">
        <v>3.83</v>
      </c>
      <c r="H1791" s="4">
        <v>0.49533448846429501</v>
      </c>
      <c r="I1791" s="4">
        <v>5.6</v>
      </c>
      <c r="J1791" s="4">
        <v>3.3</v>
      </c>
      <c r="K1791" s="4">
        <v>3.6349999999999998</v>
      </c>
      <c r="L1791" s="4">
        <v>4.032</v>
      </c>
      <c r="M1791" s="4">
        <v>35</v>
      </c>
    </row>
    <row r="1792" spans="1:13" x14ac:dyDescent="0.2">
      <c r="A1792" s="3">
        <v>38504</v>
      </c>
      <c r="B1792" t="s">
        <v>8878</v>
      </c>
      <c r="C1792" t="s">
        <v>3102</v>
      </c>
      <c r="D1792" t="s">
        <v>8879</v>
      </c>
      <c r="E1792" t="s">
        <v>3101</v>
      </c>
      <c r="F1792" s="4">
        <v>3.75725</v>
      </c>
      <c r="G1792" s="4">
        <v>3.77</v>
      </c>
      <c r="H1792" s="4">
        <v>0.42649592517812901</v>
      </c>
      <c r="I1792" s="4">
        <v>5</v>
      </c>
      <c r="J1792" s="4">
        <v>2.7</v>
      </c>
      <c r="K1792" s="4">
        <v>3.5150000000000001</v>
      </c>
      <c r="L1792" s="4">
        <v>4</v>
      </c>
      <c r="M1792" s="4">
        <v>32</v>
      </c>
    </row>
    <row r="1793" spans="1:13" x14ac:dyDescent="0.2">
      <c r="A1793" s="3">
        <v>38504</v>
      </c>
      <c r="B1793" t="s">
        <v>8864</v>
      </c>
      <c r="C1793" t="s">
        <v>3078</v>
      </c>
      <c r="D1793" t="s">
        <v>8865</v>
      </c>
      <c r="E1793" t="s">
        <v>3077</v>
      </c>
      <c r="F1793" s="4">
        <v>3.7635000000000001</v>
      </c>
      <c r="G1793" s="4">
        <v>3.7</v>
      </c>
      <c r="H1793" s="4">
        <v>0.45732371997140597</v>
      </c>
      <c r="I1793" s="4">
        <v>5</v>
      </c>
      <c r="J1793" s="4">
        <v>2.6</v>
      </c>
      <c r="K1793" s="4">
        <v>3.5</v>
      </c>
      <c r="L1793" s="4">
        <v>3.9824999999999999</v>
      </c>
      <c r="M1793" s="4">
        <v>34</v>
      </c>
    </row>
    <row r="1794" spans="1:13" x14ac:dyDescent="0.2">
      <c r="A1794" s="3">
        <v>38504</v>
      </c>
      <c r="B1794" t="s">
        <v>8880</v>
      </c>
      <c r="C1794" t="s">
        <v>3135</v>
      </c>
      <c r="D1794" t="s">
        <v>8881</v>
      </c>
      <c r="E1794" t="s">
        <v>3134</v>
      </c>
      <c r="F1794" s="4">
        <v>0.372617647058824</v>
      </c>
      <c r="G1794" s="4">
        <v>0.36</v>
      </c>
      <c r="H1794" s="4">
        <v>0.138418779314886</v>
      </c>
      <c r="I1794" s="4">
        <v>0.69</v>
      </c>
      <c r="J1794" s="4">
        <v>0.15</v>
      </c>
      <c r="K1794" s="4">
        <v>0.27250000000000002</v>
      </c>
      <c r="L1794" s="4">
        <v>0.47</v>
      </c>
      <c r="M1794" s="4">
        <v>34</v>
      </c>
    </row>
    <row r="1795" spans="1:13" x14ac:dyDescent="0.2">
      <c r="A1795" s="3">
        <v>38504</v>
      </c>
      <c r="B1795" t="s">
        <v>8888</v>
      </c>
      <c r="C1795" t="s">
        <v>3138</v>
      </c>
      <c r="D1795" t="s">
        <v>8889</v>
      </c>
      <c r="E1795" t="s">
        <v>3137</v>
      </c>
      <c r="F1795" s="4">
        <v>0.34205882352941203</v>
      </c>
      <c r="G1795" s="4">
        <v>0.33</v>
      </c>
      <c r="H1795" s="4">
        <v>7.6533589843489999E-2</v>
      </c>
      <c r="I1795" s="4">
        <v>0.55000000000000004</v>
      </c>
      <c r="J1795" s="4">
        <v>0.2</v>
      </c>
      <c r="K1795" s="4">
        <v>0.3</v>
      </c>
      <c r="L1795" s="4">
        <v>0.39500000000000002</v>
      </c>
      <c r="M1795" s="4">
        <v>34</v>
      </c>
    </row>
    <row r="1796" spans="1:13" x14ac:dyDescent="0.2">
      <c r="A1796" s="3">
        <v>38504</v>
      </c>
      <c r="B1796" t="s">
        <v>8898</v>
      </c>
      <c r="C1796" t="s">
        <v>3141</v>
      </c>
      <c r="D1796" t="s">
        <v>8899</v>
      </c>
      <c r="E1796" t="s">
        <v>3140</v>
      </c>
      <c r="F1796" s="4">
        <v>0.35191176470588198</v>
      </c>
      <c r="G1796" s="4">
        <v>0.36</v>
      </c>
      <c r="H1796" s="4">
        <v>7.6207995940559201E-2</v>
      </c>
      <c r="I1796" s="4">
        <v>0.49</v>
      </c>
      <c r="J1796" s="4">
        <v>0.19</v>
      </c>
      <c r="K1796" s="4">
        <v>0.3</v>
      </c>
      <c r="L1796" s="4">
        <v>0.41749999999999998</v>
      </c>
      <c r="M1796" s="4">
        <v>34</v>
      </c>
    </row>
    <row r="1797" spans="1:13" x14ac:dyDescent="0.2">
      <c r="A1797" s="3">
        <v>38504</v>
      </c>
      <c r="B1797" t="s">
        <v>8908</v>
      </c>
      <c r="C1797" t="s">
        <v>3144</v>
      </c>
      <c r="D1797" t="s">
        <v>8909</v>
      </c>
      <c r="E1797" t="s">
        <v>3143</v>
      </c>
      <c r="F1797" s="4">
        <v>0.23364705882352901</v>
      </c>
      <c r="G1797" s="4">
        <v>0.23</v>
      </c>
      <c r="H1797" s="4">
        <v>7.9207392658093498E-2</v>
      </c>
      <c r="I1797" s="4">
        <v>0.40600000000000003</v>
      </c>
      <c r="J1797" s="4">
        <v>0.03</v>
      </c>
      <c r="K1797" s="4">
        <v>0.1925</v>
      </c>
      <c r="L1797" s="4">
        <v>0.28849999999999998</v>
      </c>
      <c r="M1797" s="4">
        <v>34</v>
      </c>
    </row>
    <row r="1798" spans="1:13" x14ac:dyDescent="0.2">
      <c r="A1798" s="3">
        <v>38504</v>
      </c>
      <c r="B1798" t="s">
        <v>8918</v>
      </c>
      <c r="C1798" t="s">
        <v>3147</v>
      </c>
      <c r="D1798" t="s">
        <v>8919</v>
      </c>
      <c r="E1798" t="s">
        <v>3146</v>
      </c>
      <c r="F1798" s="4">
        <v>-8.0147058823529405E-2</v>
      </c>
      <c r="G1798" s="4">
        <v>-0.1</v>
      </c>
      <c r="H1798" s="4">
        <v>0.168831659452579</v>
      </c>
      <c r="I1798" s="4">
        <v>0.31</v>
      </c>
      <c r="J1798" s="4">
        <v>-0.3</v>
      </c>
      <c r="K1798" s="4">
        <v>-0.20749999999999999</v>
      </c>
      <c r="L1798" s="4">
        <v>0</v>
      </c>
      <c r="M1798" s="4">
        <v>34</v>
      </c>
    </row>
    <row r="1799" spans="1:13" x14ac:dyDescent="0.2">
      <c r="A1799" s="3">
        <v>38504</v>
      </c>
      <c r="B1799" t="s">
        <v>8802</v>
      </c>
      <c r="C1799" t="s">
        <v>3114</v>
      </c>
      <c r="D1799" t="s">
        <v>8803</v>
      </c>
      <c r="E1799" t="s">
        <v>3113</v>
      </c>
      <c r="F1799" s="4">
        <v>-2.6885714285714301E-2</v>
      </c>
      <c r="G1799" s="4">
        <v>-0.1</v>
      </c>
      <c r="H1799" s="4">
        <v>0.12676095414518701</v>
      </c>
      <c r="I1799" s="4">
        <v>0.34499999999999997</v>
      </c>
      <c r="J1799" s="4">
        <v>-0.16</v>
      </c>
      <c r="K1799" s="4">
        <v>-0.12</v>
      </c>
      <c r="L1799" s="4">
        <v>4.8500000000000001E-2</v>
      </c>
      <c r="M1799" s="4">
        <v>35</v>
      </c>
    </row>
    <row r="1800" spans="1:13" x14ac:dyDescent="0.2">
      <c r="A1800" s="3">
        <v>38504</v>
      </c>
      <c r="B1800" t="s">
        <v>8928</v>
      </c>
      <c r="C1800" t="s">
        <v>3150</v>
      </c>
      <c r="D1800" t="s">
        <v>8929</v>
      </c>
      <c r="E1800" t="s">
        <v>3149</v>
      </c>
      <c r="F1800" s="4">
        <v>0.17014705882352901</v>
      </c>
      <c r="G1800" s="4">
        <v>0.18</v>
      </c>
      <c r="H1800" s="4">
        <v>8.9704610317973402E-2</v>
      </c>
      <c r="I1800" s="4">
        <v>0.36</v>
      </c>
      <c r="J1800" s="4">
        <v>-7.5999999999999998E-2</v>
      </c>
      <c r="K1800" s="4">
        <v>0.13</v>
      </c>
      <c r="L1800" s="4">
        <v>0.21</v>
      </c>
      <c r="M1800" s="4">
        <v>34</v>
      </c>
    </row>
    <row r="1801" spans="1:13" x14ac:dyDescent="0.2">
      <c r="A1801" s="3">
        <v>38504</v>
      </c>
      <c r="B1801" t="s">
        <v>8812</v>
      </c>
      <c r="C1801" t="s">
        <v>3117</v>
      </c>
      <c r="D1801" t="s">
        <v>8813</v>
      </c>
      <c r="E1801" t="s">
        <v>3116</v>
      </c>
      <c r="F1801" s="4">
        <v>0.250088235294118</v>
      </c>
      <c r="G1801" s="4">
        <v>0.24</v>
      </c>
      <c r="H1801" s="4">
        <v>5.3994594368639098E-2</v>
      </c>
      <c r="I1801" s="4">
        <v>0.38200000000000001</v>
      </c>
      <c r="J1801" s="4">
        <v>0.15</v>
      </c>
      <c r="K1801" s="4">
        <v>0.21</v>
      </c>
      <c r="L1801" s="4">
        <v>0.28749999999999998</v>
      </c>
      <c r="M1801" s="4">
        <v>34</v>
      </c>
    </row>
    <row r="1802" spans="1:13" x14ac:dyDescent="0.2">
      <c r="A1802" s="3">
        <v>38504</v>
      </c>
      <c r="B1802" t="s">
        <v>8822</v>
      </c>
      <c r="C1802" t="s">
        <v>3120</v>
      </c>
      <c r="D1802" t="s">
        <v>8823</v>
      </c>
      <c r="E1802" t="s">
        <v>3119</v>
      </c>
      <c r="F1802" s="4">
        <v>0.437529411764706</v>
      </c>
      <c r="G1802" s="4">
        <v>0.41</v>
      </c>
      <c r="H1802" s="4">
        <v>9.9769502625747103E-2</v>
      </c>
      <c r="I1802" s="4">
        <v>0.73</v>
      </c>
      <c r="J1802" s="4">
        <v>0.28999999999999998</v>
      </c>
      <c r="K1802" s="4">
        <v>0.36</v>
      </c>
      <c r="L1802" s="4">
        <v>0.50449999999999995</v>
      </c>
      <c r="M1802" s="4">
        <v>34</v>
      </c>
    </row>
    <row r="1803" spans="1:13" x14ac:dyDescent="0.2">
      <c r="A1803" s="3">
        <v>38504</v>
      </c>
      <c r="B1803" t="s">
        <v>8832</v>
      </c>
      <c r="C1803" t="s">
        <v>3123</v>
      </c>
      <c r="D1803" t="s">
        <v>8833</v>
      </c>
      <c r="E1803" t="s">
        <v>3122</v>
      </c>
      <c r="F1803" s="4">
        <v>0.62708823529411795</v>
      </c>
      <c r="G1803" s="4">
        <v>0.63</v>
      </c>
      <c r="H1803" s="4">
        <v>9.3280732249016202E-2</v>
      </c>
      <c r="I1803" s="4">
        <v>0.89</v>
      </c>
      <c r="J1803" s="4">
        <v>0.32100000000000001</v>
      </c>
      <c r="K1803" s="4">
        <v>0.59250000000000003</v>
      </c>
      <c r="L1803" s="4">
        <v>0.65749999999999997</v>
      </c>
      <c r="M1803" s="4">
        <v>34</v>
      </c>
    </row>
    <row r="1804" spans="1:13" x14ac:dyDescent="0.2">
      <c r="A1804" s="3">
        <v>38504</v>
      </c>
      <c r="B1804" t="s">
        <v>8842</v>
      </c>
      <c r="C1804" t="s">
        <v>3126</v>
      </c>
      <c r="D1804" t="s">
        <v>8843</v>
      </c>
      <c r="E1804" t="s">
        <v>3125</v>
      </c>
      <c r="F1804" s="4">
        <v>0.46732352941176503</v>
      </c>
      <c r="G1804" s="4">
        <v>0.45</v>
      </c>
      <c r="H1804" s="4">
        <v>8.8166756804067603E-2</v>
      </c>
      <c r="I1804" s="4">
        <v>0.76</v>
      </c>
      <c r="J1804" s="4">
        <v>0.35</v>
      </c>
      <c r="K1804" s="4">
        <v>0.40250000000000002</v>
      </c>
      <c r="L1804" s="4">
        <v>0.5</v>
      </c>
      <c r="M1804" s="4">
        <v>34</v>
      </c>
    </row>
    <row r="1805" spans="1:13" x14ac:dyDescent="0.2">
      <c r="A1805" s="3">
        <v>38504</v>
      </c>
      <c r="B1805" t="s">
        <v>8852</v>
      </c>
      <c r="C1805" t="s">
        <v>3129</v>
      </c>
      <c r="D1805" t="s">
        <v>8853</v>
      </c>
      <c r="E1805" t="s">
        <v>3128</v>
      </c>
      <c r="F1805" s="4">
        <v>0.68799999999999994</v>
      </c>
      <c r="G1805" s="4">
        <v>0.71499999999999997</v>
      </c>
      <c r="H1805" s="4">
        <v>0.11910092486219501</v>
      </c>
      <c r="I1805" s="4">
        <v>0.89</v>
      </c>
      <c r="J1805" s="4">
        <v>0.44</v>
      </c>
      <c r="K1805" s="4">
        <v>0.60499999999999998</v>
      </c>
      <c r="L1805" s="4">
        <v>0.77</v>
      </c>
      <c r="M1805" s="4">
        <v>34</v>
      </c>
    </row>
    <row r="1806" spans="1:13" x14ac:dyDescent="0.2">
      <c r="A1806" s="3">
        <v>38504</v>
      </c>
      <c r="B1806" t="s">
        <v>8866</v>
      </c>
      <c r="C1806" t="s">
        <v>3132</v>
      </c>
      <c r="D1806" t="s">
        <v>8867</v>
      </c>
      <c r="E1806" t="s">
        <v>3131</v>
      </c>
      <c r="F1806" s="4">
        <v>0.39064705882352901</v>
      </c>
      <c r="G1806" s="4">
        <v>0.39</v>
      </c>
      <c r="H1806" s="4">
        <v>0.12113100405182201</v>
      </c>
      <c r="I1806" s="4">
        <v>0.69</v>
      </c>
      <c r="J1806" s="4">
        <v>0.08</v>
      </c>
      <c r="K1806" s="4">
        <v>0.33400000000000002</v>
      </c>
      <c r="L1806" s="4">
        <v>0.46124999999999999</v>
      </c>
      <c r="M1806" s="4">
        <v>34</v>
      </c>
    </row>
    <row r="1807" spans="1:13" x14ac:dyDescent="0.2">
      <c r="A1807" s="3">
        <v>38504</v>
      </c>
      <c r="B1807" t="s">
        <v>8930</v>
      </c>
      <c r="C1807" t="s">
        <v>3096</v>
      </c>
      <c r="D1807" t="s">
        <v>8931</v>
      </c>
      <c r="E1807" t="s">
        <v>3095</v>
      </c>
      <c r="F1807" s="4">
        <v>3.5203846153846201</v>
      </c>
      <c r="G1807" s="4">
        <v>3.4</v>
      </c>
      <c r="H1807" s="4">
        <v>0.43859303021576401</v>
      </c>
      <c r="I1807" s="4">
        <v>5.28</v>
      </c>
      <c r="J1807" s="4">
        <v>2.9</v>
      </c>
      <c r="K1807" s="4">
        <v>3.3050000000000002</v>
      </c>
      <c r="L1807" s="4">
        <v>3.66</v>
      </c>
      <c r="M1807" s="4">
        <v>26</v>
      </c>
    </row>
    <row r="1808" spans="1:13" x14ac:dyDescent="0.2">
      <c r="A1808" s="3">
        <v>38504</v>
      </c>
      <c r="B1808" t="s">
        <v>8784</v>
      </c>
      <c r="C1808" t="s">
        <v>3087</v>
      </c>
      <c r="D1808" t="s">
        <v>8785</v>
      </c>
      <c r="E1808" t="s">
        <v>3086</v>
      </c>
      <c r="F1808" s="4">
        <v>3.42328571428571</v>
      </c>
      <c r="G1808" s="4">
        <v>3.4249999999999998</v>
      </c>
      <c r="H1808" s="4">
        <v>0.17311115186339401</v>
      </c>
      <c r="I1808" s="4">
        <v>3.77</v>
      </c>
      <c r="J1808" s="4">
        <v>3</v>
      </c>
      <c r="K1808" s="4">
        <v>3.3224999999999998</v>
      </c>
      <c r="L1808" s="4">
        <v>3.5</v>
      </c>
      <c r="M1808" s="4">
        <v>28</v>
      </c>
    </row>
    <row r="1809" spans="1:13" x14ac:dyDescent="0.2">
      <c r="A1809" s="3">
        <v>38504</v>
      </c>
      <c r="B1809" t="s">
        <v>8932</v>
      </c>
      <c r="C1809" t="s">
        <v>3153</v>
      </c>
      <c r="D1809" t="s">
        <v>8933</v>
      </c>
      <c r="E1809" t="s">
        <v>3152</v>
      </c>
      <c r="F1809" s="4">
        <v>0.34414814814814798</v>
      </c>
      <c r="G1809" s="4">
        <v>0.23</v>
      </c>
      <c r="H1809" s="4">
        <v>0.65574148891533501</v>
      </c>
      <c r="I1809" s="4">
        <v>3.62</v>
      </c>
      <c r="J1809" s="4">
        <v>0.09</v>
      </c>
      <c r="K1809" s="4">
        <v>0.20499999999999999</v>
      </c>
      <c r="L1809" s="4">
        <v>0.23499999999999999</v>
      </c>
      <c r="M1809" s="4">
        <v>27</v>
      </c>
    </row>
    <row r="1810" spans="1:13" x14ac:dyDescent="0.2">
      <c r="A1810" s="3">
        <v>38504</v>
      </c>
      <c r="B1810" t="s">
        <v>10061</v>
      </c>
      <c r="C1810" t="s">
        <v>4324</v>
      </c>
      <c r="D1810" t="s">
        <v>10062</v>
      </c>
      <c r="E1810" t="s">
        <v>4323</v>
      </c>
      <c r="F1810" s="4">
        <v>3.5636363636363599</v>
      </c>
      <c r="G1810" s="4">
        <v>3.5</v>
      </c>
      <c r="H1810" s="4">
        <v>0.167365957220588</v>
      </c>
      <c r="I1810" s="4">
        <v>4.3</v>
      </c>
      <c r="J1810" s="4">
        <v>3.3</v>
      </c>
      <c r="K1810" s="4">
        <v>3.5</v>
      </c>
      <c r="L1810" s="4">
        <v>3.6</v>
      </c>
      <c r="M1810" s="4">
        <v>33</v>
      </c>
    </row>
    <row r="1811" spans="1:13" x14ac:dyDescent="0.2">
      <c r="A1811" s="3">
        <v>38504</v>
      </c>
      <c r="B1811" t="s">
        <v>10073</v>
      </c>
      <c r="C1811" t="s">
        <v>4327</v>
      </c>
      <c r="D1811" t="s">
        <v>10074</v>
      </c>
      <c r="E1811" t="s">
        <v>4326</v>
      </c>
      <c r="F1811" s="4">
        <v>3.3584848484848502</v>
      </c>
      <c r="G1811" s="4">
        <v>3.3</v>
      </c>
      <c r="H1811" s="4">
        <v>0.33070116052980197</v>
      </c>
      <c r="I1811" s="4">
        <v>4.0999999999999996</v>
      </c>
      <c r="J1811" s="4">
        <v>2.4</v>
      </c>
      <c r="K1811" s="4">
        <v>3.2</v>
      </c>
      <c r="L1811" s="4">
        <v>3.5</v>
      </c>
      <c r="M1811" s="4">
        <v>33</v>
      </c>
    </row>
    <row r="1812" spans="1:13" x14ac:dyDescent="0.2">
      <c r="A1812" s="3">
        <v>38504</v>
      </c>
      <c r="B1812" t="s">
        <v>8914</v>
      </c>
      <c r="C1812" t="s">
        <v>3939</v>
      </c>
      <c r="D1812" t="s">
        <v>8915</v>
      </c>
      <c r="E1812" t="s">
        <v>3947</v>
      </c>
      <c r="F1812" s="4">
        <v>11.0221647058824</v>
      </c>
      <c r="G1812" s="4">
        <v>10.92</v>
      </c>
      <c r="H1812" s="4">
        <v>0.27551103138267902</v>
      </c>
      <c r="I1812" s="4">
        <v>11.96</v>
      </c>
      <c r="J1812" s="4">
        <v>10.8</v>
      </c>
      <c r="K1812" s="4">
        <v>10.8825</v>
      </c>
      <c r="L1812" s="4">
        <v>11.0375</v>
      </c>
      <c r="M1812" s="4">
        <v>34</v>
      </c>
    </row>
    <row r="1813" spans="1:13" x14ac:dyDescent="0.2">
      <c r="A1813" s="3">
        <v>38504</v>
      </c>
      <c r="B1813" t="s">
        <v>8924</v>
      </c>
      <c r="C1813" t="s">
        <v>3942</v>
      </c>
      <c r="D1813" t="s">
        <v>8925</v>
      </c>
      <c r="E1813" t="s">
        <v>3949</v>
      </c>
      <c r="F1813" s="4">
        <v>11.0508636363636</v>
      </c>
      <c r="G1813" s="4">
        <v>11</v>
      </c>
      <c r="H1813" s="4">
        <v>0.17363482120923701</v>
      </c>
      <c r="I1813" s="4">
        <v>11.51</v>
      </c>
      <c r="J1813" s="4">
        <v>10.76</v>
      </c>
      <c r="K1813" s="4">
        <v>10.93</v>
      </c>
      <c r="L1813" s="4">
        <v>11.1</v>
      </c>
      <c r="M1813" s="4">
        <v>33</v>
      </c>
    </row>
    <row r="1814" spans="1:13" x14ac:dyDescent="0.2">
      <c r="A1814" s="3">
        <v>38504</v>
      </c>
      <c r="B1814" t="s">
        <v>8934</v>
      </c>
      <c r="C1814" t="s">
        <v>3952</v>
      </c>
      <c r="D1814" t="s">
        <v>8935</v>
      </c>
      <c r="E1814" t="s">
        <v>3951</v>
      </c>
      <c r="F1814" s="4">
        <v>11.1510454545455</v>
      </c>
      <c r="G1814" s="4">
        <v>11.12</v>
      </c>
      <c r="H1814" s="4">
        <v>0.221286662345064</v>
      </c>
      <c r="I1814" s="4">
        <v>12</v>
      </c>
      <c r="J1814" s="4">
        <v>10.72</v>
      </c>
      <c r="K1814" s="4">
        <v>11.04</v>
      </c>
      <c r="L1814" s="4">
        <v>11.2</v>
      </c>
      <c r="M1814" s="4">
        <v>33</v>
      </c>
    </row>
    <row r="1815" spans="1:13" x14ac:dyDescent="0.2">
      <c r="A1815" s="3">
        <v>38504</v>
      </c>
      <c r="B1815" t="s">
        <v>8746</v>
      </c>
      <c r="C1815" t="s">
        <v>3936</v>
      </c>
      <c r="D1815" t="s">
        <v>8747</v>
      </c>
      <c r="E1815" t="s">
        <v>3935</v>
      </c>
      <c r="F1815" s="4">
        <v>11.403</v>
      </c>
      <c r="G1815" s="4">
        <v>11.39</v>
      </c>
      <c r="H1815" s="4">
        <v>0.32142570657693997</v>
      </c>
      <c r="I1815" s="4">
        <v>12.5</v>
      </c>
      <c r="J1815" s="4">
        <v>10.62</v>
      </c>
      <c r="K1815" s="4">
        <v>11.2555</v>
      </c>
      <c r="L1815" s="4">
        <v>11.487500000000001</v>
      </c>
      <c r="M1815" s="4">
        <v>34</v>
      </c>
    </row>
    <row r="1816" spans="1:13" x14ac:dyDescent="0.2">
      <c r="A1816" s="3">
        <v>38504</v>
      </c>
      <c r="B1816" t="s">
        <v>8874</v>
      </c>
      <c r="C1816" t="s">
        <v>3939</v>
      </c>
      <c r="D1816" t="s">
        <v>8875</v>
      </c>
      <c r="E1816" t="s">
        <v>3938</v>
      </c>
      <c r="F1816" s="4">
        <v>11.7945823529412</v>
      </c>
      <c r="G1816" s="4">
        <v>11.82</v>
      </c>
      <c r="H1816" s="4">
        <v>0.43325410310920598</v>
      </c>
      <c r="I1816" s="4">
        <v>12.66</v>
      </c>
      <c r="J1816" s="4">
        <v>10.38</v>
      </c>
      <c r="K1816" s="4">
        <v>11.6325</v>
      </c>
      <c r="L1816" s="4">
        <v>12</v>
      </c>
      <c r="M1816" s="4">
        <v>34</v>
      </c>
    </row>
    <row r="1817" spans="1:13" x14ac:dyDescent="0.2">
      <c r="A1817" s="3">
        <v>38504</v>
      </c>
      <c r="B1817" t="s">
        <v>10057</v>
      </c>
      <c r="C1817" t="s">
        <v>3579</v>
      </c>
      <c r="D1817" t="s">
        <v>10058</v>
      </c>
      <c r="E1817" t="s">
        <v>3578</v>
      </c>
      <c r="F1817" s="4">
        <v>3.6</v>
      </c>
      <c r="G1817" s="4">
        <v>3.6</v>
      </c>
      <c r="H1817" s="4"/>
      <c r="I1817" s="4">
        <v>3.6</v>
      </c>
      <c r="J1817" s="4">
        <v>3.6</v>
      </c>
      <c r="K1817" s="4">
        <v>3.6</v>
      </c>
      <c r="L1817" s="4">
        <v>3.6</v>
      </c>
      <c r="M1817" s="4">
        <v>1</v>
      </c>
    </row>
    <row r="1818" spans="1:13" x14ac:dyDescent="0.2">
      <c r="A1818" s="3">
        <v>38504</v>
      </c>
      <c r="B1818" t="s">
        <v>10069</v>
      </c>
      <c r="C1818" t="s">
        <v>3582</v>
      </c>
      <c r="D1818" t="s">
        <v>10070</v>
      </c>
      <c r="E1818" t="s">
        <v>3581</v>
      </c>
      <c r="F1818" s="4">
        <v>3.5044117647058801</v>
      </c>
      <c r="G1818" s="4">
        <v>3.6</v>
      </c>
      <c r="H1818" s="4">
        <v>0.40813835426364198</v>
      </c>
      <c r="I1818" s="4">
        <v>4.4800000000000004</v>
      </c>
      <c r="J1818" s="4">
        <v>2.6</v>
      </c>
      <c r="K1818" s="4">
        <v>3.2</v>
      </c>
      <c r="L1818" s="4">
        <v>3.7</v>
      </c>
      <c r="M1818" s="4">
        <v>34</v>
      </c>
    </row>
    <row r="1819" spans="1:13" x14ac:dyDescent="0.2">
      <c r="A1819" s="3">
        <v>38504</v>
      </c>
      <c r="B1819" t="s">
        <v>10079</v>
      </c>
      <c r="C1819" t="s">
        <v>3585</v>
      </c>
      <c r="D1819" t="s">
        <v>10080</v>
      </c>
      <c r="E1819" t="s">
        <v>3584</v>
      </c>
      <c r="F1819" s="4">
        <v>3.4853125</v>
      </c>
      <c r="G1819" s="4">
        <v>3.5</v>
      </c>
      <c r="H1819" s="4">
        <v>0.67955860615074903</v>
      </c>
      <c r="I1819" s="4">
        <v>4.5</v>
      </c>
      <c r="J1819" s="4">
        <v>1.53</v>
      </c>
      <c r="K1819" s="4">
        <v>3.2</v>
      </c>
      <c r="L1819" s="4">
        <v>3.8250000000000002</v>
      </c>
      <c r="M1819" s="4">
        <v>32</v>
      </c>
    </row>
    <row r="1820" spans="1:13" x14ac:dyDescent="0.2">
      <c r="A1820" s="3">
        <v>38504</v>
      </c>
      <c r="B1820" t="s">
        <v>10075</v>
      </c>
      <c r="C1820" t="s">
        <v>3594</v>
      </c>
      <c r="D1820" t="s">
        <v>10076</v>
      </c>
      <c r="E1820" t="s">
        <v>3593</v>
      </c>
      <c r="F1820" s="4">
        <v>4.24</v>
      </c>
      <c r="G1820" s="4">
        <v>4.2</v>
      </c>
      <c r="H1820" s="4">
        <v>0.53043721246122699</v>
      </c>
      <c r="I1820" s="4">
        <v>5.6</v>
      </c>
      <c r="J1820" s="4">
        <v>3.2</v>
      </c>
      <c r="K1820" s="4">
        <v>3.8774999999999999</v>
      </c>
      <c r="L1820" s="4">
        <v>4.5</v>
      </c>
      <c r="M1820" s="4">
        <v>34</v>
      </c>
    </row>
    <row r="1821" spans="1:13" x14ac:dyDescent="0.2">
      <c r="A1821" s="3">
        <v>38504</v>
      </c>
      <c r="B1821" t="s">
        <v>10077</v>
      </c>
      <c r="C1821" t="s">
        <v>3597</v>
      </c>
      <c r="D1821" t="s">
        <v>10078</v>
      </c>
      <c r="E1821" t="s">
        <v>3596</v>
      </c>
      <c r="F1821" s="4">
        <v>3.7273529411764699</v>
      </c>
      <c r="G1821" s="4">
        <v>3.8</v>
      </c>
      <c r="H1821" s="4">
        <v>0.482369836885083</v>
      </c>
      <c r="I1821" s="4">
        <v>4.4000000000000004</v>
      </c>
      <c r="J1821" s="4">
        <v>2.1</v>
      </c>
      <c r="K1821" s="4">
        <v>3.5</v>
      </c>
      <c r="L1821" s="4">
        <v>4.0750000000000002</v>
      </c>
      <c r="M1821" s="4">
        <v>34</v>
      </c>
    </row>
    <row r="1822" spans="1:13" x14ac:dyDescent="0.2">
      <c r="A1822" s="3">
        <v>38504</v>
      </c>
      <c r="B1822" t="s">
        <v>10081</v>
      </c>
      <c r="C1822" t="s">
        <v>3600</v>
      </c>
      <c r="D1822" t="s">
        <v>10082</v>
      </c>
      <c r="E1822" t="s">
        <v>3599</v>
      </c>
      <c r="F1822" s="4">
        <v>3.8311764705882401</v>
      </c>
      <c r="G1822" s="4">
        <v>3.9</v>
      </c>
      <c r="H1822" s="4">
        <v>0.465421052159468</v>
      </c>
      <c r="I1822" s="4">
        <v>5.0999999999999996</v>
      </c>
      <c r="J1822" s="4">
        <v>2.8</v>
      </c>
      <c r="K1822" s="4">
        <v>3.6</v>
      </c>
      <c r="L1822" s="4">
        <v>4.0999999999999996</v>
      </c>
      <c r="M1822" s="4">
        <v>34</v>
      </c>
    </row>
    <row r="1823" spans="1:13" x14ac:dyDescent="0.2">
      <c r="A1823" s="3">
        <v>38534</v>
      </c>
      <c r="B1823" t="s">
        <v>8732</v>
      </c>
      <c r="C1823" t="s">
        <v>3918</v>
      </c>
      <c r="D1823" t="s">
        <v>8733</v>
      </c>
      <c r="E1823" t="s">
        <v>3917</v>
      </c>
      <c r="F1823" s="4">
        <v>9.3326470588235306</v>
      </c>
      <c r="G1823" s="4">
        <v>9.3000000000000007</v>
      </c>
      <c r="H1823" s="4">
        <v>0.36382903763642999</v>
      </c>
      <c r="I1823" s="4">
        <v>10.15</v>
      </c>
      <c r="J1823" s="4">
        <v>8.5399999999999991</v>
      </c>
      <c r="K1823" s="4">
        <v>9.1</v>
      </c>
      <c r="L1823" s="4">
        <v>9.5775000000000006</v>
      </c>
      <c r="M1823" s="4">
        <v>34</v>
      </c>
    </row>
    <row r="1824" spans="1:13" x14ac:dyDescent="0.2">
      <c r="A1824" s="3">
        <v>38534</v>
      </c>
      <c r="B1824" t="s">
        <v>8860</v>
      </c>
      <c r="C1824" t="s">
        <v>3921</v>
      </c>
      <c r="D1824" t="s">
        <v>8861</v>
      </c>
      <c r="E1824" t="s">
        <v>3920</v>
      </c>
      <c r="F1824" s="4">
        <v>8.8757575757575804</v>
      </c>
      <c r="G1824" s="4">
        <v>8.84</v>
      </c>
      <c r="H1824" s="4">
        <v>0.92650900664480296</v>
      </c>
      <c r="I1824" s="4">
        <v>10.8</v>
      </c>
      <c r="J1824" s="4">
        <v>7.19</v>
      </c>
      <c r="K1824" s="4">
        <v>8.26</v>
      </c>
      <c r="L1824" s="4">
        <v>9.3699999999999992</v>
      </c>
      <c r="M1824" s="4">
        <v>33</v>
      </c>
    </row>
    <row r="1825" spans="1:13" x14ac:dyDescent="0.2">
      <c r="A1825" s="3">
        <v>38534</v>
      </c>
      <c r="B1825" t="s">
        <v>8936</v>
      </c>
      <c r="C1825" t="s">
        <v>3081</v>
      </c>
      <c r="D1825" t="s">
        <v>8937</v>
      </c>
      <c r="E1825" t="s">
        <v>3080</v>
      </c>
      <c r="F1825" s="4">
        <v>4.1440072934954797</v>
      </c>
      <c r="G1825" s="4">
        <v>4.0966176419897096</v>
      </c>
      <c r="H1825" s="4">
        <v>0.40038389609137198</v>
      </c>
      <c r="I1825" s="4">
        <v>5.2509332376352598</v>
      </c>
      <c r="J1825" s="4">
        <v>3.3115512831881002</v>
      </c>
      <c r="K1825" s="4">
        <v>3.88702874837014</v>
      </c>
      <c r="L1825" s="4">
        <v>4.3884782743885298</v>
      </c>
      <c r="M1825" s="4">
        <v>32</v>
      </c>
    </row>
    <row r="1826" spans="1:13" x14ac:dyDescent="0.2">
      <c r="A1826" s="3">
        <v>38534</v>
      </c>
      <c r="B1826" t="s">
        <v>8692</v>
      </c>
      <c r="C1826" t="s">
        <v>3072</v>
      </c>
      <c r="D1826" t="s">
        <v>8693</v>
      </c>
      <c r="E1826" t="s">
        <v>3071</v>
      </c>
      <c r="F1826" s="4">
        <v>3.8238766952301599</v>
      </c>
      <c r="G1826" s="4">
        <v>3.8037895421288401</v>
      </c>
      <c r="H1826" s="4">
        <v>0.19316713920152601</v>
      </c>
      <c r="I1826" s="4">
        <v>4.4745725533691196</v>
      </c>
      <c r="J1826" s="4">
        <v>3.4767935520040298</v>
      </c>
      <c r="K1826" s="4">
        <v>3.7472255720999201</v>
      </c>
      <c r="L1826" s="4">
        <v>3.8711044935935601</v>
      </c>
      <c r="M1826" s="4">
        <v>32</v>
      </c>
    </row>
    <row r="1827" spans="1:13" x14ac:dyDescent="0.2">
      <c r="A1827" s="3">
        <v>38534</v>
      </c>
      <c r="B1827" t="s">
        <v>8750</v>
      </c>
      <c r="C1827" t="s">
        <v>3075</v>
      </c>
      <c r="D1827" t="s">
        <v>8751</v>
      </c>
      <c r="E1827" t="s">
        <v>3074</v>
      </c>
      <c r="F1827" s="4">
        <v>3.8752941176470599</v>
      </c>
      <c r="G1827" s="4">
        <v>3.81</v>
      </c>
      <c r="H1827" s="4">
        <v>0.46655562722753902</v>
      </c>
      <c r="I1827" s="4">
        <v>5.6</v>
      </c>
      <c r="J1827" s="4">
        <v>3.12</v>
      </c>
      <c r="K1827" s="4">
        <v>3.625</v>
      </c>
      <c r="L1827" s="4">
        <v>3.9925000000000002</v>
      </c>
      <c r="M1827" s="4">
        <v>34</v>
      </c>
    </row>
    <row r="1828" spans="1:13" x14ac:dyDescent="0.2">
      <c r="A1828" s="3">
        <v>38534</v>
      </c>
      <c r="B1828" t="s">
        <v>8878</v>
      </c>
      <c r="C1828" t="s">
        <v>3102</v>
      </c>
      <c r="D1828" t="s">
        <v>8879</v>
      </c>
      <c r="E1828" t="s">
        <v>3101</v>
      </c>
      <c r="F1828" s="4">
        <v>3.7343333333333302</v>
      </c>
      <c r="G1828" s="4">
        <v>3.7149999999999999</v>
      </c>
      <c r="H1828" s="4">
        <v>0.43975450309065101</v>
      </c>
      <c r="I1828" s="4">
        <v>5</v>
      </c>
      <c r="J1828" s="4">
        <v>2.7</v>
      </c>
      <c r="K1828" s="4">
        <v>3.5</v>
      </c>
      <c r="L1828" s="4">
        <v>3.9</v>
      </c>
      <c r="M1828" s="4">
        <v>30</v>
      </c>
    </row>
    <row r="1829" spans="1:13" x14ac:dyDescent="0.2">
      <c r="A1829" s="3">
        <v>38534</v>
      </c>
      <c r="B1829" t="s">
        <v>8864</v>
      </c>
      <c r="C1829" t="s">
        <v>3078</v>
      </c>
      <c r="D1829" t="s">
        <v>8865</v>
      </c>
      <c r="E1829" t="s">
        <v>3077</v>
      </c>
      <c r="F1829" s="4">
        <v>3.7571875000000001</v>
      </c>
      <c r="G1829" s="4">
        <v>3.7</v>
      </c>
      <c r="H1829" s="4">
        <v>0.44948884499417102</v>
      </c>
      <c r="I1829" s="4">
        <v>5</v>
      </c>
      <c r="J1829" s="4">
        <v>2.6</v>
      </c>
      <c r="K1829" s="4">
        <v>3.5</v>
      </c>
      <c r="L1829" s="4">
        <v>3.9249999999999998</v>
      </c>
      <c r="M1829" s="4">
        <v>32</v>
      </c>
    </row>
    <row r="1830" spans="1:13" x14ac:dyDescent="0.2">
      <c r="A1830" s="3">
        <v>38534</v>
      </c>
      <c r="B1830" t="s">
        <v>8880</v>
      </c>
      <c r="C1830" t="s">
        <v>3132</v>
      </c>
      <c r="D1830" t="s">
        <v>8881</v>
      </c>
      <c r="E1830" t="s">
        <v>3131</v>
      </c>
      <c r="F1830" s="4">
        <v>0.34395676409970199</v>
      </c>
      <c r="G1830" s="4">
        <v>0.35</v>
      </c>
      <c r="H1830" s="4">
        <v>0.166329949790718</v>
      </c>
      <c r="I1830" s="4">
        <v>0.65</v>
      </c>
      <c r="J1830" s="4">
        <v>-0.17</v>
      </c>
      <c r="K1830" s="4">
        <v>0.27</v>
      </c>
      <c r="L1830" s="4">
        <v>0.44</v>
      </c>
      <c r="M1830" s="4">
        <v>33</v>
      </c>
    </row>
    <row r="1831" spans="1:13" x14ac:dyDescent="0.2">
      <c r="A1831" s="3">
        <v>38534</v>
      </c>
      <c r="B1831" t="s">
        <v>8888</v>
      </c>
      <c r="C1831" t="s">
        <v>3135</v>
      </c>
      <c r="D1831" t="s">
        <v>8889</v>
      </c>
      <c r="E1831" t="s">
        <v>3134</v>
      </c>
      <c r="F1831" s="4">
        <v>0.33767192151807501</v>
      </c>
      <c r="G1831" s="4">
        <v>0.33</v>
      </c>
      <c r="H1831" s="4">
        <v>7.8203609251530998E-2</v>
      </c>
      <c r="I1831" s="4">
        <v>0.5</v>
      </c>
      <c r="J1831" s="4">
        <v>0.12</v>
      </c>
      <c r="K1831" s="4">
        <v>0.3</v>
      </c>
      <c r="L1831" s="4">
        <v>0.4</v>
      </c>
      <c r="M1831" s="4">
        <v>33</v>
      </c>
    </row>
    <row r="1832" spans="1:13" x14ac:dyDescent="0.2">
      <c r="A1832" s="3">
        <v>38534</v>
      </c>
      <c r="B1832" t="s">
        <v>8898</v>
      </c>
      <c r="C1832" t="s">
        <v>3138</v>
      </c>
      <c r="D1832" t="s">
        <v>8899</v>
      </c>
      <c r="E1832" t="s">
        <v>3137</v>
      </c>
      <c r="F1832" s="4">
        <v>0.34896138415743599</v>
      </c>
      <c r="G1832" s="4">
        <v>0.36</v>
      </c>
      <c r="H1832" s="4">
        <v>7.6134556910736395E-2</v>
      </c>
      <c r="I1832" s="4">
        <v>0.46600000000000003</v>
      </c>
      <c r="J1832" s="4">
        <v>0.19</v>
      </c>
      <c r="K1832" s="4">
        <v>0.3</v>
      </c>
      <c r="L1832" s="4">
        <v>0.42</v>
      </c>
      <c r="M1832" s="4">
        <v>33</v>
      </c>
    </row>
    <row r="1833" spans="1:13" x14ac:dyDescent="0.2">
      <c r="A1833" s="3">
        <v>38534</v>
      </c>
      <c r="B1833" t="s">
        <v>8908</v>
      </c>
      <c r="C1833" t="s">
        <v>3141</v>
      </c>
      <c r="D1833" t="s">
        <v>8909</v>
      </c>
      <c r="E1833" t="s">
        <v>3140</v>
      </c>
      <c r="F1833" s="4">
        <v>0.241843597296758</v>
      </c>
      <c r="G1833" s="4">
        <v>0.25</v>
      </c>
      <c r="H1833" s="4">
        <v>8.35302291511308E-2</v>
      </c>
      <c r="I1833" s="4">
        <v>0.40600000000000003</v>
      </c>
      <c r="J1833" s="4">
        <v>0.03</v>
      </c>
      <c r="K1833" s="4">
        <v>0.2</v>
      </c>
      <c r="L1833" s="4">
        <v>0.3</v>
      </c>
      <c r="M1833" s="4">
        <v>33</v>
      </c>
    </row>
    <row r="1834" spans="1:13" x14ac:dyDescent="0.2">
      <c r="A1834" s="3">
        <v>38534</v>
      </c>
      <c r="B1834" t="s">
        <v>8918</v>
      </c>
      <c r="C1834" t="s">
        <v>3144</v>
      </c>
      <c r="D1834" t="s">
        <v>8919</v>
      </c>
      <c r="E1834" t="s">
        <v>3143</v>
      </c>
      <c r="F1834" s="4">
        <v>-0.126513769578185</v>
      </c>
      <c r="G1834" s="4">
        <v>-0.15</v>
      </c>
      <c r="H1834" s="4">
        <v>0.14331584201497899</v>
      </c>
      <c r="I1834" s="4">
        <v>0.31</v>
      </c>
      <c r="J1834" s="4">
        <v>-0.36</v>
      </c>
      <c r="K1834" s="4">
        <v>-0.213110156625477</v>
      </c>
      <c r="L1834" s="4">
        <v>-0.06</v>
      </c>
      <c r="M1834" s="4">
        <v>32</v>
      </c>
    </row>
    <row r="1835" spans="1:13" x14ac:dyDescent="0.2">
      <c r="A1835" s="3">
        <v>38534</v>
      </c>
      <c r="B1835" t="s">
        <v>8928</v>
      </c>
      <c r="C1835" t="s">
        <v>3147</v>
      </c>
      <c r="D1835" t="s">
        <v>8929</v>
      </c>
      <c r="E1835" t="s">
        <v>3146</v>
      </c>
      <c r="F1835" s="4">
        <v>0.12115188234452801</v>
      </c>
      <c r="G1835" s="4">
        <v>0.16</v>
      </c>
      <c r="H1835" s="4">
        <v>0.13981516592858101</v>
      </c>
      <c r="I1835" s="4">
        <v>0.36</v>
      </c>
      <c r="J1835" s="4">
        <v>-0.18</v>
      </c>
      <c r="K1835" s="4">
        <v>0.08</v>
      </c>
      <c r="L1835" s="4">
        <v>0.21</v>
      </c>
      <c r="M1835" s="4">
        <v>33</v>
      </c>
    </row>
    <row r="1836" spans="1:13" x14ac:dyDescent="0.2">
      <c r="A1836" s="3">
        <v>38534</v>
      </c>
      <c r="B1836" t="s">
        <v>8812</v>
      </c>
      <c r="C1836" t="s">
        <v>3114</v>
      </c>
      <c r="D1836" t="s">
        <v>8813</v>
      </c>
      <c r="E1836" t="s">
        <v>3113</v>
      </c>
      <c r="F1836" s="4">
        <v>0.36594113576746601</v>
      </c>
      <c r="G1836" s="4">
        <v>0.4</v>
      </c>
      <c r="H1836" s="4">
        <v>7.4896737091690702E-2</v>
      </c>
      <c r="I1836" s="4">
        <v>0.45</v>
      </c>
      <c r="J1836" s="4">
        <v>0.08</v>
      </c>
      <c r="K1836" s="4">
        <v>0.34250000000000003</v>
      </c>
      <c r="L1836" s="4">
        <v>0.41</v>
      </c>
      <c r="M1836" s="4">
        <v>34</v>
      </c>
    </row>
    <row r="1837" spans="1:13" x14ac:dyDescent="0.2">
      <c r="A1837" s="3">
        <v>38534</v>
      </c>
      <c r="B1837" t="s">
        <v>8938</v>
      </c>
      <c r="C1837" t="s">
        <v>3150</v>
      </c>
      <c r="D1837" t="s">
        <v>8939</v>
      </c>
      <c r="E1837" t="s">
        <v>3149</v>
      </c>
      <c r="F1837" s="4">
        <v>0.213253277879703</v>
      </c>
      <c r="G1837" s="4">
        <v>0.2</v>
      </c>
      <c r="H1837" s="4">
        <v>6.6808511075469895E-2</v>
      </c>
      <c r="I1837" s="4">
        <v>0.47099999999999997</v>
      </c>
      <c r="J1837" s="4">
        <v>0.08</v>
      </c>
      <c r="K1837" s="4">
        <v>0.18</v>
      </c>
      <c r="L1837" s="4">
        <v>0.241358170030193</v>
      </c>
      <c r="M1837" s="4">
        <v>33</v>
      </c>
    </row>
    <row r="1838" spans="1:13" x14ac:dyDescent="0.2">
      <c r="A1838" s="3">
        <v>38534</v>
      </c>
      <c r="B1838" t="s">
        <v>8822</v>
      </c>
      <c r="C1838" t="s">
        <v>3117</v>
      </c>
      <c r="D1838" t="s">
        <v>8823</v>
      </c>
      <c r="E1838" t="s">
        <v>3116</v>
      </c>
      <c r="F1838" s="4">
        <v>0.42287638690835699</v>
      </c>
      <c r="G1838" s="4">
        <v>0.41</v>
      </c>
      <c r="H1838" s="4">
        <v>9.8240865989524001E-2</v>
      </c>
      <c r="I1838" s="4">
        <v>0.68</v>
      </c>
      <c r="J1838" s="4">
        <v>0.25</v>
      </c>
      <c r="K1838" s="4">
        <v>0.37</v>
      </c>
      <c r="L1838" s="4">
        <v>0.49192076797579498</v>
      </c>
      <c r="M1838" s="4">
        <v>33</v>
      </c>
    </row>
    <row r="1839" spans="1:13" x14ac:dyDescent="0.2">
      <c r="A1839" s="3">
        <v>38534</v>
      </c>
      <c r="B1839" t="s">
        <v>8832</v>
      </c>
      <c r="C1839" t="s">
        <v>3120</v>
      </c>
      <c r="D1839" t="s">
        <v>8833</v>
      </c>
      <c r="E1839" t="s">
        <v>3119</v>
      </c>
      <c r="F1839" s="4">
        <v>0.62073713642640205</v>
      </c>
      <c r="G1839" s="4">
        <v>0.62</v>
      </c>
      <c r="H1839" s="4">
        <v>7.4255369526367604E-2</v>
      </c>
      <c r="I1839" s="4">
        <v>0.749</v>
      </c>
      <c r="J1839" s="4">
        <v>0.318</v>
      </c>
      <c r="K1839" s="4">
        <v>0.6</v>
      </c>
      <c r="L1839" s="4">
        <v>0.66232550207125895</v>
      </c>
      <c r="M1839" s="4">
        <v>33</v>
      </c>
    </row>
    <row r="1840" spans="1:13" x14ac:dyDescent="0.2">
      <c r="A1840" s="3">
        <v>38534</v>
      </c>
      <c r="B1840" t="s">
        <v>8842</v>
      </c>
      <c r="C1840" t="s">
        <v>3123</v>
      </c>
      <c r="D1840" t="s">
        <v>8843</v>
      </c>
      <c r="E1840" t="s">
        <v>3122</v>
      </c>
      <c r="F1840" s="4">
        <v>0.47503187085201598</v>
      </c>
      <c r="G1840" s="4">
        <v>0.46</v>
      </c>
      <c r="H1840" s="4">
        <v>8.1433917651091897E-2</v>
      </c>
      <c r="I1840" s="4">
        <v>0.65800000000000003</v>
      </c>
      <c r="J1840" s="4">
        <v>0.33</v>
      </c>
      <c r="K1840" s="4">
        <v>0.41</v>
      </c>
      <c r="L1840" s="4">
        <v>0.53</v>
      </c>
      <c r="M1840" s="4">
        <v>33</v>
      </c>
    </row>
    <row r="1841" spans="1:13" x14ac:dyDescent="0.2">
      <c r="A1841" s="3">
        <v>38534</v>
      </c>
      <c r="B1841" t="s">
        <v>8852</v>
      </c>
      <c r="C1841" t="s">
        <v>3126</v>
      </c>
      <c r="D1841" t="s">
        <v>8853</v>
      </c>
      <c r="E1841" t="s">
        <v>3125</v>
      </c>
      <c r="F1841" s="4">
        <v>0.69270523763774405</v>
      </c>
      <c r="G1841" s="4">
        <v>0.7</v>
      </c>
      <c r="H1841" s="4">
        <v>0.107752468356495</v>
      </c>
      <c r="I1841" s="4">
        <v>0.85</v>
      </c>
      <c r="J1841" s="4">
        <v>0.439</v>
      </c>
      <c r="K1841" s="4">
        <v>0.62</v>
      </c>
      <c r="L1841" s="4">
        <v>0.77</v>
      </c>
      <c r="M1841" s="4">
        <v>33</v>
      </c>
    </row>
    <row r="1842" spans="1:13" x14ac:dyDescent="0.2">
      <c r="A1842" s="3">
        <v>38534</v>
      </c>
      <c r="B1842" t="s">
        <v>8866</v>
      </c>
      <c r="C1842" t="s">
        <v>3129</v>
      </c>
      <c r="D1842" t="s">
        <v>8867</v>
      </c>
      <c r="E1842" t="s">
        <v>3128</v>
      </c>
      <c r="F1842" s="4">
        <v>0.39892595104700002</v>
      </c>
      <c r="G1842" s="4">
        <v>0.4</v>
      </c>
      <c r="H1842" s="4">
        <v>0.120695428167857</v>
      </c>
      <c r="I1842" s="4">
        <v>0.66</v>
      </c>
      <c r="J1842" s="4">
        <v>0.08</v>
      </c>
      <c r="K1842" s="4">
        <v>0.36</v>
      </c>
      <c r="L1842" s="4">
        <v>0.47</v>
      </c>
      <c r="M1842" s="4">
        <v>33</v>
      </c>
    </row>
    <row r="1843" spans="1:13" x14ac:dyDescent="0.2">
      <c r="A1843" s="3">
        <v>38534</v>
      </c>
      <c r="B1843" t="s">
        <v>8940</v>
      </c>
      <c r="C1843" t="s">
        <v>3096</v>
      </c>
      <c r="D1843" t="s">
        <v>8941</v>
      </c>
      <c r="E1843" t="s">
        <v>3095</v>
      </c>
      <c r="F1843" s="4">
        <v>3.4396399999999998</v>
      </c>
      <c r="G1843" s="4">
        <v>3.41</v>
      </c>
      <c r="H1843" s="4">
        <v>0.222476380768836</v>
      </c>
      <c r="I1843" s="4">
        <v>4.01</v>
      </c>
      <c r="J1843" s="4">
        <v>2.96</v>
      </c>
      <c r="K1843" s="4">
        <v>3.34</v>
      </c>
      <c r="L1843" s="4">
        <v>3.54</v>
      </c>
      <c r="M1843" s="4">
        <v>25</v>
      </c>
    </row>
    <row r="1844" spans="1:13" x14ac:dyDescent="0.2">
      <c r="A1844" s="3">
        <v>38534</v>
      </c>
      <c r="B1844" t="s">
        <v>8784</v>
      </c>
      <c r="C1844" t="s">
        <v>3087</v>
      </c>
      <c r="D1844" t="s">
        <v>8785</v>
      </c>
      <c r="E1844" t="s">
        <v>3086</v>
      </c>
      <c r="F1844" s="4">
        <v>3.44910714285714</v>
      </c>
      <c r="G1844" s="4">
        <v>3.4249999999999998</v>
      </c>
      <c r="H1844" s="4">
        <v>0.16877584066309501</v>
      </c>
      <c r="I1844" s="4">
        <v>3.88</v>
      </c>
      <c r="J1844" s="4">
        <v>3.13</v>
      </c>
      <c r="K1844" s="4">
        <v>3.3675000000000002</v>
      </c>
      <c r="L1844" s="4">
        <v>3.5</v>
      </c>
      <c r="M1844" s="4">
        <v>28</v>
      </c>
    </row>
    <row r="1845" spans="1:13" x14ac:dyDescent="0.2">
      <c r="A1845" s="3">
        <v>38534</v>
      </c>
      <c r="B1845" t="s">
        <v>8942</v>
      </c>
      <c r="C1845" t="s">
        <v>3090</v>
      </c>
      <c r="D1845" t="s">
        <v>8943</v>
      </c>
      <c r="E1845" t="s">
        <v>3089</v>
      </c>
      <c r="F1845" s="4">
        <v>3.42294074074074</v>
      </c>
      <c r="G1845" s="4">
        <v>3.38</v>
      </c>
      <c r="H1845" s="4">
        <v>0.29664267971787101</v>
      </c>
      <c r="I1845" s="4">
        <v>4.0199999999999996</v>
      </c>
      <c r="J1845" s="4">
        <v>2.84</v>
      </c>
      <c r="K1845" s="4">
        <v>3.2650000000000001</v>
      </c>
      <c r="L1845" s="4">
        <v>3.6949999999999998</v>
      </c>
      <c r="M1845" s="4">
        <v>27</v>
      </c>
    </row>
    <row r="1846" spans="1:13" x14ac:dyDescent="0.2">
      <c r="A1846" s="3">
        <v>38534</v>
      </c>
      <c r="B1846" t="s">
        <v>8944</v>
      </c>
      <c r="C1846" t="s">
        <v>3153</v>
      </c>
      <c r="D1846" t="s">
        <v>8945</v>
      </c>
      <c r="E1846" t="s">
        <v>3152</v>
      </c>
      <c r="F1846" s="4">
        <v>0.220014814814815</v>
      </c>
      <c r="G1846" s="4">
        <v>0.22</v>
      </c>
      <c r="H1846" s="4">
        <v>2.31733883134497E-2</v>
      </c>
      <c r="I1846" s="4">
        <v>0.28999999999999998</v>
      </c>
      <c r="J1846" s="4">
        <v>0.17</v>
      </c>
      <c r="K1846" s="4">
        <v>0.2</v>
      </c>
      <c r="L1846" s="4">
        <v>0.23</v>
      </c>
      <c r="M1846" s="4">
        <v>27</v>
      </c>
    </row>
    <row r="1847" spans="1:13" x14ac:dyDescent="0.2">
      <c r="A1847" s="3">
        <v>38534</v>
      </c>
      <c r="B1847" t="s">
        <v>10061</v>
      </c>
      <c r="C1847" t="s">
        <v>4324</v>
      </c>
      <c r="D1847" t="s">
        <v>10062</v>
      </c>
      <c r="E1847" t="s">
        <v>4323</v>
      </c>
      <c r="F1847" s="4">
        <v>3.58029411764706</v>
      </c>
      <c r="G1847" s="4">
        <v>3.6</v>
      </c>
      <c r="H1847" s="4">
        <v>0.19876109146284399</v>
      </c>
      <c r="I1847" s="4">
        <v>4.3</v>
      </c>
      <c r="J1847" s="4">
        <v>3</v>
      </c>
      <c r="K1847" s="4">
        <v>3.5</v>
      </c>
      <c r="L1847" s="4">
        <v>3.6749999999999998</v>
      </c>
      <c r="M1847" s="4">
        <v>34</v>
      </c>
    </row>
    <row r="1848" spans="1:13" x14ac:dyDescent="0.2">
      <c r="A1848" s="3">
        <v>38534</v>
      </c>
      <c r="B1848" t="s">
        <v>10073</v>
      </c>
      <c r="C1848" t="s">
        <v>4327</v>
      </c>
      <c r="D1848" t="s">
        <v>10074</v>
      </c>
      <c r="E1848" t="s">
        <v>4326</v>
      </c>
      <c r="F1848" s="4">
        <v>3.3094117647058798</v>
      </c>
      <c r="G1848" s="4">
        <v>3.3</v>
      </c>
      <c r="H1848" s="4">
        <v>0.34519156891693797</v>
      </c>
      <c r="I1848" s="4">
        <v>4</v>
      </c>
      <c r="J1848" s="4">
        <v>2.4</v>
      </c>
      <c r="K1848" s="4">
        <v>3.2</v>
      </c>
      <c r="L1848" s="4">
        <v>3.4750000000000001</v>
      </c>
      <c r="M1848" s="4">
        <v>34</v>
      </c>
    </row>
    <row r="1849" spans="1:13" x14ac:dyDescent="0.2">
      <c r="A1849" s="3">
        <v>38534</v>
      </c>
      <c r="B1849" t="s">
        <v>8924</v>
      </c>
      <c r="C1849" t="s">
        <v>3939</v>
      </c>
      <c r="D1849" t="s">
        <v>8925</v>
      </c>
      <c r="E1849" t="s">
        <v>3947</v>
      </c>
      <c r="F1849" s="4">
        <v>10.7687705882353</v>
      </c>
      <c r="G1849" s="4">
        <v>10.734999999999999</v>
      </c>
      <c r="H1849" s="4">
        <v>0.156765589393289</v>
      </c>
      <c r="I1849" s="4">
        <v>11.33</v>
      </c>
      <c r="J1849" s="4">
        <v>10.48</v>
      </c>
      <c r="K1849" s="4">
        <v>10.69115</v>
      </c>
      <c r="L1849" s="4">
        <v>10.8475</v>
      </c>
      <c r="M1849" s="4">
        <v>34</v>
      </c>
    </row>
    <row r="1850" spans="1:13" x14ac:dyDescent="0.2">
      <c r="A1850" s="3">
        <v>38534</v>
      </c>
      <c r="B1850" t="s">
        <v>8934</v>
      </c>
      <c r="C1850" t="s">
        <v>3942</v>
      </c>
      <c r="D1850" t="s">
        <v>8935</v>
      </c>
      <c r="E1850" t="s">
        <v>3949</v>
      </c>
      <c r="F1850" s="4">
        <v>10.8793388235294</v>
      </c>
      <c r="G1850" s="4">
        <v>10.865</v>
      </c>
      <c r="H1850" s="4">
        <v>0.21262512801934</v>
      </c>
      <c r="I1850" s="4">
        <v>11.45</v>
      </c>
      <c r="J1850" s="4">
        <v>10.5</v>
      </c>
      <c r="K1850" s="4">
        <v>10.764390000000001</v>
      </c>
      <c r="L1850" s="4">
        <v>10.975</v>
      </c>
      <c r="M1850" s="4">
        <v>34</v>
      </c>
    </row>
    <row r="1851" spans="1:13" x14ac:dyDescent="0.2">
      <c r="A1851" s="3">
        <v>38534</v>
      </c>
      <c r="B1851" t="s">
        <v>8946</v>
      </c>
      <c r="C1851" t="s">
        <v>3952</v>
      </c>
      <c r="D1851" t="s">
        <v>8947</v>
      </c>
      <c r="E1851" t="s">
        <v>3951</v>
      </c>
      <c r="F1851" s="4">
        <v>10.9705882352941</v>
      </c>
      <c r="G1851" s="4">
        <v>10.97</v>
      </c>
      <c r="H1851" s="4">
        <v>0.21646892388726999</v>
      </c>
      <c r="I1851" s="4">
        <v>11.47</v>
      </c>
      <c r="J1851" s="4">
        <v>10.55</v>
      </c>
      <c r="K1851" s="4">
        <v>10.824999999999999</v>
      </c>
      <c r="L1851" s="4">
        <v>11.1275</v>
      </c>
      <c r="M1851" s="4">
        <v>34</v>
      </c>
    </row>
    <row r="1852" spans="1:13" x14ac:dyDescent="0.2">
      <c r="A1852" s="3">
        <v>38534</v>
      </c>
      <c r="B1852" t="s">
        <v>8746</v>
      </c>
      <c r="C1852" t="s">
        <v>3936</v>
      </c>
      <c r="D1852" t="s">
        <v>8747</v>
      </c>
      <c r="E1852" t="s">
        <v>3935</v>
      </c>
      <c r="F1852" s="4">
        <v>11.122448235294099</v>
      </c>
      <c r="G1852" s="4">
        <v>11.154999999999999</v>
      </c>
      <c r="H1852" s="4">
        <v>0.306269961451822</v>
      </c>
      <c r="I1852" s="4">
        <v>11.72</v>
      </c>
      <c r="J1852" s="4">
        <v>10.5</v>
      </c>
      <c r="K1852" s="4">
        <v>10.922499999999999</v>
      </c>
      <c r="L1852" s="4">
        <v>11.352499999999999</v>
      </c>
      <c r="M1852" s="4">
        <v>34</v>
      </c>
    </row>
    <row r="1853" spans="1:13" x14ac:dyDescent="0.2">
      <c r="A1853" s="3">
        <v>38534</v>
      </c>
      <c r="B1853" t="s">
        <v>8874</v>
      </c>
      <c r="C1853" t="s">
        <v>3939</v>
      </c>
      <c r="D1853" t="s">
        <v>8875</v>
      </c>
      <c r="E1853" t="s">
        <v>3938</v>
      </c>
      <c r="F1853" s="4">
        <v>11.616250000000001</v>
      </c>
      <c r="G1853" s="4">
        <v>11.625</v>
      </c>
      <c r="H1853" s="4">
        <v>0.43731658059884598</v>
      </c>
      <c r="I1853" s="4">
        <v>12.41</v>
      </c>
      <c r="J1853" s="4">
        <v>10.5</v>
      </c>
      <c r="K1853" s="4">
        <v>11.373749999999999</v>
      </c>
      <c r="L1853" s="4">
        <v>11.85225</v>
      </c>
      <c r="M1853" s="4">
        <v>34</v>
      </c>
    </row>
    <row r="1854" spans="1:13" x14ac:dyDescent="0.2">
      <c r="A1854" s="3">
        <v>38534</v>
      </c>
      <c r="B1854" t="s">
        <v>10057</v>
      </c>
      <c r="C1854" t="s">
        <v>3579</v>
      </c>
      <c r="D1854" t="s">
        <v>10058</v>
      </c>
      <c r="E1854" t="s">
        <v>3578</v>
      </c>
      <c r="F1854" s="4">
        <v>3.54</v>
      </c>
      <c r="G1854" s="4">
        <v>3.54</v>
      </c>
      <c r="H1854" s="4"/>
      <c r="I1854" s="4">
        <v>3.54</v>
      </c>
      <c r="J1854" s="4">
        <v>3.54</v>
      </c>
      <c r="K1854" s="4">
        <v>3.54</v>
      </c>
      <c r="L1854" s="4">
        <v>3.54</v>
      </c>
      <c r="M1854" s="4">
        <v>1</v>
      </c>
    </row>
    <row r="1855" spans="1:13" x14ac:dyDescent="0.2">
      <c r="A1855" s="3">
        <v>38534</v>
      </c>
      <c r="B1855" t="s">
        <v>10069</v>
      </c>
      <c r="C1855" t="s">
        <v>3582</v>
      </c>
      <c r="D1855" t="s">
        <v>10070</v>
      </c>
      <c r="E1855" t="s">
        <v>3581</v>
      </c>
      <c r="F1855" s="4">
        <v>3.4657575757575798</v>
      </c>
      <c r="G1855" s="4">
        <v>3.5</v>
      </c>
      <c r="H1855" s="4">
        <v>0.37774851342386401</v>
      </c>
      <c r="I1855" s="4">
        <v>4.0999999999999996</v>
      </c>
      <c r="J1855" s="4">
        <v>2.6</v>
      </c>
      <c r="K1855" s="4">
        <v>3.2</v>
      </c>
      <c r="L1855" s="4">
        <v>3.7</v>
      </c>
      <c r="M1855" s="4">
        <v>33</v>
      </c>
    </row>
    <row r="1856" spans="1:13" x14ac:dyDescent="0.2">
      <c r="A1856" s="3">
        <v>38534</v>
      </c>
      <c r="B1856" t="s">
        <v>10079</v>
      </c>
      <c r="C1856" t="s">
        <v>3585</v>
      </c>
      <c r="D1856" t="s">
        <v>10080</v>
      </c>
      <c r="E1856" t="s">
        <v>3584</v>
      </c>
      <c r="F1856" s="4">
        <v>3.4463333333333299</v>
      </c>
      <c r="G1856" s="4">
        <v>3.5</v>
      </c>
      <c r="H1856" s="4">
        <v>0.85504782416493796</v>
      </c>
      <c r="I1856" s="4">
        <v>4.5</v>
      </c>
      <c r="J1856" s="4">
        <v>1.39</v>
      </c>
      <c r="K1856" s="4">
        <v>3.2250000000000001</v>
      </c>
      <c r="L1856" s="4">
        <v>4.05</v>
      </c>
      <c r="M1856" s="4">
        <v>30</v>
      </c>
    </row>
    <row r="1857" spans="1:13" x14ac:dyDescent="0.2">
      <c r="A1857" s="3">
        <v>38534</v>
      </c>
      <c r="B1857" t="s">
        <v>10075</v>
      </c>
      <c r="C1857" t="s">
        <v>3591</v>
      </c>
      <c r="D1857" t="s">
        <v>10076</v>
      </c>
      <c r="E1857" t="s">
        <v>3590</v>
      </c>
      <c r="F1857" s="4">
        <v>4.1378787878787904</v>
      </c>
      <c r="G1857" s="4">
        <v>4.05</v>
      </c>
      <c r="H1857" s="4">
        <v>0.36998106012130499</v>
      </c>
      <c r="I1857" s="4">
        <v>4.9000000000000004</v>
      </c>
      <c r="J1857" s="4">
        <v>3.6</v>
      </c>
      <c r="K1857" s="4">
        <v>3.9</v>
      </c>
      <c r="L1857" s="4">
        <v>4.4000000000000004</v>
      </c>
      <c r="M1857" s="4">
        <v>33</v>
      </c>
    </row>
    <row r="1858" spans="1:13" x14ac:dyDescent="0.2">
      <c r="A1858" s="3">
        <v>38534</v>
      </c>
      <c r="B1858" t="s">
        <v>10077</v>
      </c>
      <c r="C1858" t="s">
        <v>3594</v>
      </c>
      <c r="D1858" t="s">
        <v>10078</v>
      </c>
      <c r="E1858" t="s">
        <v>3593</v>
      </c>
      <c r="F1858" s="4">
        <v>3.7936363636363599</v>
      </c>
      <c r="G1858" s="4">
        <v>3.8</v>
      </c>
      <c r="H1858" s="4">
        <v>0.44860072852857003</v>
      </c>
      <c r="I1858" s="4">
        <v>5.5</v>
      </c>
      <c r="J1858" s="4">
        <v>3.2</v>
      </c>
      <c r="K1858" s="4">
        <v>3.4</v>
      </c>
      <c r="L1858" s="4">
        <v>4</v>
      </c>
      <c r="M1858" s="4">
        <v>33</v>
      </c>
    </row>
    <row r="1859" spans="1:13" x14ac:dyDescent="0.2">
      <c r="A1859" s="3">
        <v>38534</v>
      </c>
      <c r="B1859" t="s">
        <v>10081</v>
      </c>
      <c r="C1859" t="s">
        <v>3597</v>
      </c>
      <c r="D1859" t="s">
        <v>10082</v>
      </c>
      <c r="E1859" t="s">
        <v>3596</v>
      </c>
      <c r="F1859" s="4">
        <v>3.7681818181818199</v>
      </c>
      <c r="G1859" s="4">
        <v>3.8</v>
      </c>
      <c r="H1859" s="4">
        <v>0.47520689274156303</v>
      </c>
      <c r="I1859" s="4">
        <v>4.5999999999999996</v>
      </c>
      <c r="J1859" s="4">
        <v>2.8</v>
      </c>
      <c r="K1859" s="4">
        <v>3.4</v>
      </c>
      <c r="L1859" s="4">
        <v>4.0999999999999996</v>
      </c>
      <c r="M1859" s="4">
        <v>33</v>
      </c>
    </row>
    <row r="1860" spans="1:13" x14ac:dyDescent="0.2">
      <c r="A1860" s="3">
        <v>38565</v>
      </c>
      <c r="B1860" t="s">
        <v>8732</v>
      </c>
      <c r="C1860" t="s">
        <v>3918</v>
      </c>
      <c r="D1860" t="s">
        <v>8733</v>
      </c>
      <c r="E1860" t="s">
        <v>3917</v>
      </c>
      <c r="F1860" s="4">
        <v>9.1752941176470593</v>
      </c>
      <c r="G1860" s="4">
        <v>9.125</v>
      </c>
      <c r="H1860" s="4">
        <v>0.32026726806630201</v>
      </c>
      <c r="I1860" s="4">
        <v>10.15</v>
      </c>
      <c r="J1860" s="4">
        <v>8.51</v>
      </c>
      <c r="K1860" s="4">
        <v>9</v>
      </c>
      <c r="L1860" s="4">
        <v>9.3849999999999998</v>
      </c>
      <c r="M1860" s="4">
        <v>34</v>
      </c>
    </row>
    <row r="1861" spans="1:13" x14ac:dyDescent="0.2">
      <c r="A1861" s="3">
        <v>38565</v>
      </c>
      <c r="B1861" t="s">
        <v>8860</v>
      </c>
      <c r="C1861" t="s">
        <v>3921</v>
      </c>
      <c r="D1861" t="s">
        <v>8861</v>
      </c>
      <c r="E1861" t="s">
        <v>3920</v>
      </c>
      <c r="F1861" s="4">
        <v>8.6217647058823506</v>
      </c>
      <c r="G1861" s="4">
        <v>8.64</v>
      </c>
      <c r="H1861" s="4">
        <v>0.95140556495093498</v>
      </c>
      <c r="I1861" s="4">
        <v>10.7</v>
      </c>
      <c r="J1861" s="4">
        <v>6.2</v>
      </c>
      <c r="K1861" s="4">
        <v>8.2200000000000006</v>
      </c>
      <c r="L1861" s="4">
        <v>9.2074999999999996</v>
      </c>
      <c r="M1861" s="4">
        <v>34</v>
      </c>
    </row>
    <row r="1862" spans="1:13" x14ac:dyDescent="0.2">
      <c r="A1862" s="3">
        <v>38565</v>
      </c>
      <c r="B1862" t="s">
        <v>8948</v>
      </c>
      <c r="C1862" t="s">
        <v>3081</v>
      </c>
      <c r="D1862" t="s">
        <v>8949</v>
      </c>
      <c r="E1862" t="s">
        <v>3080</v>
      </c>
      <c r="F1862" s="4">
        <v>3.99274340529439</v>
      </c>
      <c r="G1862" s="4">
        <v>3.97</v>
      </c>
      <c r="H1862" s="4">
        <v>0.412791091059385</v>
      </c>
      <c r="I1862" s="4">
        <v>4.8099999999999996</v>
      </c>
      <c r="J1862" s="4">
        <v>3.25</v>
      </c>
      <c r="K1862" s="4">
        <v>3.7250000000000001</v>
      </c>
      <c r="L1862" s="4">
        <v>4.2350000000000003</v>
      </c>
      <c r="M1862" s="4">
        <v>35</v>
      </c>
    </row>
    <row r="1863" spans="1:13" x14ac:dyDescent="0.2">
      <c r="A1863" s="3">
        <v>38565</v>
      </c>
      <c r="B1863" t="s">
        <v>8692</v>
      </c>
      <c r="C1863" t="s">
        <v>3072</v>
      </c>
      <c r="D1863" t="s">
        <v>8693</v>
      </c>
      <c r="E1863" t="s">
        <v>3071</v>
      </c>
      <c r="F1863" s="4">
        <v>3.6791714285714301</v>
      </c>
      <c r="G1863" s="4">
        <v>3.65</v>
      </c>
      <c r="H1863" s="4">
        <v>0.233724131719211</v>
      </c>
      <c r="I1863" s="4">
        <v>4.5</v>
      </c>
      <c r="J1863" s="4">
        <v>3.25</v>
      </c>
      <c r="K1863" s="4">
        <v>3.5750000000000002</v>
      </c>
      <c r="L1863" s="4">
        <v>3.7250000000000001</v>
      </c>
      <c r="M1863" s="4">
        <v>35</v>
      </c>
    </row>
    <row r="1864" spans="1:13" x14ac:dyDescent="0.2">
      <c r="A1864" s="3">
        <v>38565</v>
      </c>
      <c r="B1864" t="s">
        <v>8750</v>
      </c>
      <c r="C1864" t="s">
        <v>3075</v>
      </c>
      <c r="D1864" t="s">
        <v>8751</v>
      </c>
      <c r="E1864" t="s">
        <v>3074</v>
      </c>
      <c r="F1864" s="4">
        <v>3.7968628571428602</v>
      </c>
      <c r="G1864" s="4">
        <v>3.79</v>
      </c>
      <c r="H1864" s="4">
        <v>0.42340967443288502</v>
      </c>
      <c r="I1864" s="4">
        <v>5.6</v>
      </c>
      <c r="J1864" s="4">
        <v>3.12</v>
      </c>
      <c r="K1864" s="4">
        <v>3.6150000000000002</v>
      </c>
      <c r="L1864" s="4">
        <v>3.9750000000000001</v>
      </c>
      <c r="M1864" s="4">
        <v>35</v>
      </c>
    </row>
    <row r="1865" spans="1:13" x14ac:dyDescent="0.2">
      <c r="A1865" s="3">
        <v>38565</v>
      </c>
      <c r="B1865" t="s">
        <v>8878</v>
      </c>
      <c r="C1865" t="s">
        <v>3102</v>
      </c>
      <c r="D1865" t="s">
        <v>8879</v>
      </c>
      <c r="E1865" t="s">
        <v>3101</v>
      </c>
      <c r="F1865" s="4">
        <v>3.7188709677419398</v>
      </c>
      <c r="G1865" s="4">
        <v>3.69</v>
      </c>
      <c r="H1865" s="4">
        <v>0.41141566506680999</v>
      </c>
      <c r="I1865" s="4">
        <v>5</v>
      </c>
      <c r="J1865" s="4">
        <v>2.9</v>
      </c>
      <c r="K1865" s="4">
        <v>3.5</v>
      </c>
      <c r="L1865" s="4">
        <v>3.9</v>
      </c>
      <c r="M1865" s="4">
        <v>31</v>
      </c>
    </row>
    <row r="1866" spans="1:13" x14ac:dyDescent="0.2">
      <c r="A1866" s="3">
        <v>38565</v>
      </c>
      <c r="B1866" t="s">
        <v>8864</v>
      </c>
      <c r="C1866" t="s">
        <v>3078</v>
      </c>
      <c r="D1866" t="s">
        <v>8865</v>
      </c>
      <c r="E1866" t="s">
        <v>3077</v>
      </c>
      <c r="F1866" s="4">
        <v>3.7018181818181799</v>
      </c>
      <c r="G1866" s="4">
        <v>3.7</v>
      </c>
      <c r="H1866" s="4">
        <v>0.40738076894852399</v>
      </c>
      <c r="I1866" s="4">
        <v>5</v>
      </c>
      <c r="J1866" s="4">
        <v>2.6</v>
      </c>
      <c r="K1866" s="4">
        <v>3.5</v>
      </c>
      <c r="L1866" s="4">
        <v>3.84</v>
      </c>
      <c r="M1866" s="4">
        <v>33</v>
      </c>
    </row>
    <row r="1867" spans="1:13" x14ac:dyDescent="0.2">
      <c r="A1867" s="3">
        <v>38565</v>
      </c>
      <c r="B1867" t="s">
        <v>8880</v>
      </c>
      <c r="C1867" t="s">
        <v>3129</v>
      </c>
      <c r="D1867" t="s">
        <v>8881</v>
      </c>
      <c r="E1867" t="s">
        <v>3128</v>
      </c>
      <c r="F1867" s="4">
        <v>0.33997058823529402</v>
      </c>
      <c r="G1867" s="4">
        <v>0.33500000000000002</v>
      </c>
      <c r="H1867" s="4">
        <v>0.16133392536094401</v>
      </c>
      <c r="I1867" s="4">
        <v>0.63</v>
      </c>
      <c r="J1867" s="4">
        <v>-0.17</v>
      </c>
      <c r="K1867" s="4">
        <v>0.27</v>
      </c>
      <c r="L1867" s="4">
        <v>0.435</v>
      </c>
      <c r="M1867" s="4">
        <v>34</v>
      </c>
    </row>
    <row r="1868" spans="1:13" x14ac:dyDescent="0.2">
      <c r="A1868" s="3">
        <v>38565</v>
      </c>
      <c r="B1868" t="s">
        <v>8888</v>
      </c>
      <c r="C1868" t="s">
        <v>3132</v>
      </c>
      <c r="D1868" t="s">
        <v>8889</v>
      </c>
      <c r="E1868" t="s">
        <v>3131</v>
      </c>
      <c r="F1868" s="4">
        <v>0.32994117647058802</v>
      </c>
      <c r="G1868" s="4">
        <v>0.33500000000000002</v>
      </c>
      <c r="H1868" s="4">
        <v>8.5026534602162696E-2</v>
      </c>
      <c r="I1868" s="4">
        <v>0.5</v>
      </c>
      <c r="J1868" s="4">
        <v>0.11</v>
      </c>
      <c r="K1868" s="4">
        <v>0.3</v>
      </c>
      <c r="L1868" s="4">
        <v>0.39250000000000002</v>
      </c>
      <c r="M1868" s="4">
        <v>34</v>
      </c>
    </row>
    <row r="1869" spans="1:13" x14ac:dyDescent="0.2">
      <c r="A1869" s="3">
        <v>38565</v>
      </c>
      <c r="B1869" t="s">
        <v>8898</v>
      </c>
      <c r="C1869" t="s">
        <v>3135</v>
      </c>
      <c r="D1869" t="s">
        <v>8899</v>
      </c>
      <c r="E1869" t="s">
        <v>3134</v>
      </c>
      <c r="F1869" s="4">
        <v>0.34220588235294103</v>
      </c>
      <c r="G1869" s="4">
        <v>0.35</v>
      </c>
      <c r="H1869" s="4">
        <v>8.0868684957612694E-2</v>
      </c>
      <c r="I1869" s="4">
        <v>0.46600000000000003</v>
      </c>
      <c r="J1869" s="4">
        <v>0.15</v>
      </c>
      <c r="K1869" s="4">
        <v>0.28999999999999998</v>
      </c>
      <c r="L1869" s="4">
        <v>0.41</v>
      </c>
      <c r="M1869" s="4">
        <v>34</v>
      </c>
    </row>
    <row r="1870" spans="1:13" x14ac:dyDescent="0.2">
      <c r="A1870" s="3">
        <v>38565</v>
      </c>
      <c r="B1870" t="s">
        <v>8908</v>
      </c>
      <c r="C1870" t="s">
        <v>3138</v>
      </c>
      <c r="D1870" t="s">
        <v>8909</v>
      </c>
      <c r="E1870" t="s">
        <v>3137</v>
      </c>
      <c r="F1870" s="4">
        <v>0.23294117647058801</v>
      </c>
      <c r="G1870" s="4">
        <v>0.245</v>
      </c>
      <c r="H1870" s="4">
        <v>7.9844144081006499E-2</v>
      </c>
      <c r="I1870" s="4">
        <v>0.40600000000000003</v>
      </c>
      <c r="J1870" s="4">
        <v>0.03</v>
      </c>
      <c r="K1870" s="4">
        <v>0.1925</v>
      </c>
      <c r="L1870" s="4">
        <v>0.28000000000000003</v>
      </c>
      <c r="M1870" s="4">
        <v>34</v>
      </c>
    </row>
    <row r="1871" spans="1:13" x14ac:dyDescent="0.2">
      <c r="A1871" s="3">
        <v>38565</v>
      </c>
      <c r="B1871" t="s">
        <v>8918</v>
      </c>
      <c r="C1871" t="s">
        <v>3141</v>
      </c>
      <c r="D1871" t="s">
        <v>8919</v>
      </c>
      <c r="E1871" t="s">
        <v>3140</v>
      </c>
      <c r="F1871" s="4">
        <v>-0.121205882352941</v>
      </c>
      <c r="G1871" s="4">
        <v>-0.14000000000000001</v>
      </c>
      <c r="H1871" s="4">
        <v>0.140347140919754</v>
      </c>
      <c r="I1871" s="4">
        <v>0.26</v>
      </c>
      <c r="J1871" s="4">
        <v>-0.36</v>
      </c>
      <c r="K1871" s="4">
        <v>-0.21</v>
      </c>
      <c r="L1871" s="4">
        <v>-0.08</v>
      </c>
      <c r="M1871" s="4">
        <v>34</v>
      </c>
    </row>
    <row r="1872" spans="1:13" x14ac:dyDescent="0.2">
      <c r="A1872" s="3">
        <v>38565</v>
      </c>
      <c r="B1872" t="s">
        <v>8928</v>
      </c>
      <c r="C1872" t="s">
        <v>3144</v>
      </c>
      <c r="D1872" t="s">
        <v>8929</v>
      </c>
      <c r="E1872" t="s">
        <v>3143</v>
      </c>
      <c r="F1872" s="4">
        <v>0.13291176470588201</v>
      </c>
      <c r="G1872" s="4">
        <v>0.16</v>
      </c>
      <c r="H1872" s="4">
        <v>0.123330639032092</v>
      </c>
      <c r="I1872" s="4">
        <v>0.37</v>
      </c>
      <c r="J1872" s="4">
        <v>-0.18</v>
      </c>
      <c r="K1872" s="4">
        <v>0.1</v>
      </c>
      <c r="L1872" s="4">
        <v>0.20749999999999999</v>
      </c>
      <c r="M1872" s="4">
        <v>34</v>
      </c>
    </row>
    <row r="1873" spans="1:13" x14ac:dyDescent="0.2">
      <c r="A1873" s="3">
        <v>38565</v>
      </c>
      <c r="B1873" t="s">
        <v>8938</v>
      </c>
      <c r="C1873" t="s">
        <v>3147</v>
      </c>
      <c r="D1873" t="s">
        <v>8939</v>
      </c>
      <c r="E1873" t="s">
        <v>3146</v>
      </c>
      <c r="F1873" s="4">
        <v>0.21267647058823499</v>
      </c>
      <c r="G1873" s="4">
        <v>0.2</v>
      </c>
      <c r="H1873" s="4">
        <v>7.5022711950301399E-2</v>
      </c>
      <c r="I1873" s="4">
        <v>0.45100000000000001</v>
      </c>
      <c r="J1873" s="4">
        <v>0.08</v>
      </c>
      <c r="K1873" s="4">
        <v>0.18</v>
      </c>
      <c r="L1873" s="4">
        <v>0.23749999999999999</v>
      </c>
      <c r="M1873" s="4">
        <v>34</v>
      </c>
    </row>
    <row r="1874" spans="1:13" x14ac:dyDescent="0.2">
      <c r="A1874" s="3">
        <v>38565</v>
      </c>
      <c r="B1874" t="s">
        <v>8822</v>
      </c>
      <c r="C1874" t="s">
        <v>3114</v>
      </c>
      <c r="D1874" t="s">
        <v>8823</v>
      </c>
      <c r="E1874" t="s">
        <v>3113</v>
      </c>
      <c r="F1874" s="4">
        <v>0.23034285714285699</v>
      </c>
      <c r="G1874" s="4">
        <v>0.22</v>
      </c>
      <c r="H1874" s="4">
        <v>6.19453947664644E-2</v>
      </c>
      <c r="I1874" s="4">
        <v>0.39300000000000002</v>
      </c>
      <c r="J1874" s="4">
        <v>0.14000000000000001</v>
      </c>
      <c r="K1874" s="4">
        <v>0.19</v>
      </c>
      <c r="L1874" s="4">
        <v>0.25</v>
      </c>
      <c r="M1874" s="4">
        <v>35</v>
      </c>
    </row>
    <row r="1875" spans="1:13" x14ac:dyDescent="0.2">
      <c r="A1875" s="3">
        <v>38565</v>
      </c>
      <c r="B1875" t="s">
        <v>8950</v>
      </c>
      <c r="C1875" t="s">
        <v>3150</v>
      </c>
      <c r="D1875" t="s">
        <v>8951</v>
      </c>
      <c r="E1875" t="s">
        <v>3149</v>
      </c>
      <c r="F1875" s="4">
        <v>0.29123529411764698</v>
      </c>
      <c r="G1875" s="4">
        <v>0.3</v>
      </c>
      <c r="H1875" s="4">
        <v>7.9096817858656104E-2</v>
      </c>
      <c r="I1875" s="4">
        <v>0.42</v>
      </c>
      <c r="J1875" s="4">
        <v>0.09</v>
      </c>
      <c r="K1875" s="4">
        <v>0.24249999999999999</v>
      </c>
      <c r="L1875" s="4">
        <v>0.34749999999999998</v>
      </c>
      <c r="M1875" s="4">
        <v>34</v>
      </c>
    </row>
    <row r="1876" spans="1:13" x14ac:dyDescent="0.2">
      <c r="A1876" s="3">
        <v>38565</v>
      </c>
      <c r="B1876" t="s">
        <v>8832</v>
      </c>
      <c r="C1876" t="s">
        <v>3117</v>
      </c>
      <c r="D1876" t="s">
        <v>8833</v>
      </c>
      <c r="E1876" t="s">
        <v>3116</v>
      </c>
      <c r="F1876" s="4">
        <v>0.61829411764705899</v>
      </c>
      <c r="G1876" s="4">
        <v>0.61</v>
      </c>
      <c r="H1876" s="4">
        <v>8.6215209728862804E-2</v>
      </c>
      <c r="I1876" s="4">
        <v>0.85299999999999998</v>
      </c>
      <c r="J1876" s="4">
        <v>0.31900000000000001</v>
      </c>
      <c r="K1876" s="4">
        <v>0.57250000000000001</v>
      </c>
      <c r="L1876" s="4">
        <v>0.66749999999999998</v>
      </c>
      <c r="M1876" s="4">
        <v>34</v>
      </c>
    </row>
    <row r="1877" spans="1:13" x14ac:dyDescent="0.2">
      <c r="A1877" s="3">
        <v>38565</v>
      </c>
      <c r="B1877" t="s">
        <v>8842</v>
      </c>
      <c r="C1877" t="s">
        <v>3120</v>
      </c>
      <c r="D1877" t="s">
        <v>8843</v>
      </c>
      <c r="E1877" t="s">
        <v>3119</v>
      </c>
      <c r="F1877" s="4">
        <v>0.47185294117647097</v>
      </c>
      <c r="G1877" s="4">
        <v>0.46500000000000002</v>
      </c>
      <c r="H1877" s="4">
        <v>7.5552162335115094E-2</v>
      </c>
      <c r="I1877" s="4">
        <v>0.67200000000000004</v>
      </c>
      <c r="J1877" s="4">
        <v>0.31</v>
      </c>
      <c r="K1877" s="4">
        <v>0.43</v>
      </c>
      <c r="L1877" s="4">
        <v>0.5</v>
      </c>
      <c r="M1877" s="4">
        <v>34</v>
      </c>
    </row>
    <row r="1878" spans="1:13" x14ac:dyDescent="0.2">
      <c r="A1878" s="3">
        <v>38565</v>
      </c>
      <c r="B1878" t="s">
        <v>8852</v>
      </c>
      <c r="C1878" t="s">
        <v>3123</v>
      </c>
      <c r="D1878" t="s">
        <v>8853</v>
      </c>
      <c r="E1878" t="s">
        <v>3122</v>
      </c>
      <c r="F1878" s="4">
        <v>0.69520588235294101</v>
      </c>
      <c r="G1878" s="4">
        <v>0.71499999999999997</v>
      </c>
      <c r="H1878" s="4">
        <v>0.118196492644411</v>
      </c>
      <c r="I1878" s="4">
        <v>0.87</v>
      </c>
      <c r="J1878" s="4">
        <v>0.43</v>
      </c>
      <c r="K1878" s="4">
        <v>0.64</v>
      </c>
      <c r="L1878" s="4">
        <v>0.79249999999999998</v>
      </c>
      <c r="M1878" s="4">
        <v>34</v>
      </c>
    </row>
    <row r="1879" spans="1:13" x14ac:dyDescent="0.2">
      <c r="A1879" s="3">
        <v>38565</v>
      </c>
      <c r="B1879" t="s">
        <v>8866</v>
      </c>
      <c r="C1879" t="s">
        <v>3126</v>
      </c>
      <c r="D1879" t="s">
        <v>8867</v>
      </c>
      <c r="E1879" t="s">
        <v>3125</v>
      </c>
      <c r="F1879" s="4">
        <v>0.40832352941176497</v>
      </c>
      <c r="G1879" s="4">
        <v>0.4</v>
      </c>
      <c r="H1879" s="4">
        <v>0.112292022056194</v>
      </c>
      <c r="I1879" s="4">
        <v>0.72</v>
      </c>
      <c r="J1879" s="4">
        <v>0.08</v>
      </c>
      <c r="K1879" s="4">
        <v>0.36</v>
      </c>
      <c r="L1879" s="4">
        <v>0.48499999999999999</v>
      </c>
      <c r="M1879" s="4">
        <v>34</v>
      </c>
    </row>
    <row r="1880" spans="1:13" x14ac:dyDescent="0.2">
      <c r="A1880" s="3">
        <v>38565</v>
      </c>
      <c r="B1880" t="s">
        <v>8952</v>
      </c>
      <c r="C1880" t="s">
        <v>3096</v>
      </c>
      <c r="D1880" t="s">
        <v>8953</v>
      </c>
      <c r="E1880" t="s">
        <v>3095</v>
      </c>
      <c r="F1880" s="4">
        <v>3.3802400000000001</v>
      </c>
      <c r="G1880" s="4">
        <v>3.36</v>
      </c>
      <c r="H1880" s="4">
        <v>0.28513699631346801</v>
      </c>
      <c r="I1880" s="4">
        <v>4.21</v>
      </c>
      <c r="J1880" s="4">
        <v>2.9</v>
      </c>
      <c r="K1880" s="4">
        <v>3.1560000000000001</v>
      </c>
      <c r="L1880" s="4">
        <v>3.52</v>
      </c>
      <c r="M1880" s="4">
        <v>25</v>
      </c>
    </row>
    <row r="1881" spans="1:13" x14ac:dyDescent="0.2">
      <c r="A1881" s="3">
        <v>38565</v>
      </c>
      <c r="B1881" t="s">
        <v>8784</v>
      </c>
      <c r="C1881" t="s">
        <v>3087</v>
      </c>
      <c r="D1881" t="s">
        <v>8785</v>
      </c>
      <c r="E1881" t="s">
        <v>3086</v>
      </c>
      <c r="F1881" s="4">
        <v>3.36448275862069</v>
      </c>
      <c r="G1881" s="4">
        <v>3.34</v>
      </c>
      <c r="H1881" s="4">
        <v>0.18884207700949801</v>
      </c>
      <c r="I1881" s="4">
        <v>3.89</v>
      </c>
      <c r="J1881" s="4">
        <v>3.1</v>
      </c>
      <c r="K1881" s="4">
        <v>3.28</v>
      </c>
      <c r="L1881" s="4">
        <v>3.42</v>
      </c>
      <c r="M1881" s="4">
        <v>29</v>
      </c>
    </row>
    <row r="1882" spans="1:13" x14ac:dyDescent="0.2">
      <c r="A1882" s="3">
        <v>38565</v>
      </c>
      <c r="B1882" t="s">
        <v>8942</v>
      </c>
      <c r="C1882" t="s">
        <v>3090</v>
      </c>
      <c r="D1882" t="s">
        <v>8943</v>
      </c>
      <c r="E1882" t="s">
        <v>3089</v>
      </c>
      <c r="F1882" s="4">
        <v>3.4149785714285699</v>
      </c>
      <c r="G1882" s="4">
        <v>3.3650000000000002</v>
      </c>
      <c r="H1882" s="4">
        <v>0.27509233110888498</v>
      </c>
      <c r="I1882" s="4">
        <v>4.0199999999999996</v>
      </c>
      <c r="J1882" s="4">
        <v>2.85</v>
      </c>
      <c r="K1882" s="4">
        <v>3.2774999999999999</v>
      </c>
      <c r="L1882" s="4">
        <v>3.6425000000000001</v>
      </c>
      <c r="M1882" s="4">
        <v>28</v>
      </c>
    </row>
    <row r="1883" spans="1:13" x14ac:dyDescent="0.2">
      <c r="A1883" s="3">
        <v>38565</v>
      </c>
      <c r="B1883" t="s">
        <v>8954</v>
      </c>
      <c r="C1883" t="s">
        <v>3153</v>
      </c>
      <c r="D1883" t="s">
        <v>8955</v>
      </c>
      <c r="E1883" t="s">
        <v>3152</v>
      </c>
      <c r="F1883" s="4">
        <v>0.16112592592592601</v>
      </c>
      <c r="G1883" s="4">
        <v>0.14000000000000001</v>
      </c>
      <c r="H1883" s="4">
        <v>5.62671962951539E-2</v>
      </c>
      <c r="I1883" s="4">
        <v>0.3</v>
      </c>
      <c r="J1883" s="4">
        <v>0.1</v>
      </c>
      <c r="K1883" s="4">
        <v>0.13</v>
      </c>
      <c r="L1883" s="4">
        <v>0.17499999999999999</v>
      </c>
      <c r="M1883" s="4">
        <v>27</v>
      </c>
    </row>
    <row r="1884" spans="1:13" x14ac:dyDescent="0.2">
      <c r="A1884" s="3">
        <v>38565</v>
      </c>
      <c r="B1884" t="s">
        <v>10061</v>
      </c>
      <c r="C1884" t="s">
        <v>4324</v>
      </c>
      <c r="D1884" t="s">
        <v>10062</v>
      </c>
      <c r="E1884" t="s">
        <v>4323</v>
      </c>
      <c r="F1884" s="4">
        <v>3.55529411764706</v>
      </c>
      <c r="G1884" s="4">
        <v>3.6</v>
      </c>
      <c r="H1884" s="4">
        <v>0.17848241224137701</v>
      </c>
      <c r="I1884" s="4">
        <v>3.9</v>
      </c>
      <c r="J1884" s="4">
        <v>3</v>
      </c>
      <c r="K1884" s="4">
        <v>3.5</v>
      </c>
      <c r="L1884" s="4">
        <v>3.63</v>
      </c>
      <c r="M1884" s="4">
        <v>34</v>
      </c>
    </row>
    <row r="1885" spans="1:13" x14ac:dyDescent="0.2">
      <c r="A1885" s="3">
        <v>38565</v>
      </c>
      <c r="B1885" t="s">
        <v>10073</v>
      </c>
      <c r="C1885" t="s">
        <v>4327</v>
      </c>
      <c r="D1885" t="s">
        <v>10074</v>
      </c>
      <c r="E1885" t="s">
        <v>4326</v>
      </c>
      <c r="F1885" s="4">
        <v>3.2879411764705901</v>
      </c>
      <c r="G1885" s="4">
        <v>3.3</v>
      </c>
      <c r="H1885" s="4">
        <v>0.29876289790101201</v>
      </c>
      <c r="I1885" s="4">
        <v>4</v>
      </c>
      <c r="J1885" s="4">
        <v>2.4</v>
      </c>
      <c r="K1885" s="4">
        <v>3.2</v>
      </c>
      <c r="L1885" s="4">
        <v>3.5</v>
      </c>
      <c r="M1885" s="4">
        <v>34</v>
      </c>
    </row>
    <row r="1886" spans="1:13" x14ac:dyDescent="0.2">
      <c r="A1886" s="3">
        <v>38565</v>
      </c>
      <c r="B1886" t="s">
        <v>8934</v>
      </c>
      <c r="C1886" t="s">
        <v>3939</v>
      </c>
      <c r="D1886" t="s">
        <v>8935</v>
      </c>
      <c r="E1886" t="s">
        <v>3947</v>
      </c>
      <c r="F1886" s="4">
        <v>10.8500571428571</v>
      </c>
      <c r="G1886" s="4">
        <v>10.83</v>
      </c>
      <c r="H1886" s="4">
        <v>0.136314287123359</v>
      </c>
      <c r="I1886" s="4">
        <v>11.4</v>
      </c>
      <c r="J1886" s="4">
        <v>10.63</v>
      </c>
      <c r="K1886" s="4">
        <v>10.8</v>
      </c>
      <c r="L1886" s="4">
        <v>10.903</v>
      </c>
      <c r="M1886" s="4">
        <v>35</v>
      </c>
    </row>
    <row r="1887" spans="1:13" x14ac:dyDescent="0.2">
      <c r="A1887" s="3">
        <v>38565</v>
      </c>
      <c r="B1887" t="s">
        <v>8946</v>
      </c>
      <c r="C1887" t="s">
        <v>3942</v>
      </c>
      <c r="D1887" t="s">
        <v>8947</v>
      </c>
      <c r="E1887" t="s">
        <v>3949</v>
      </c>
      <c r="F1887" s="4">
        <v>10.92848</v>
      </c>
      <c r="G1887" s="4">
        <v>10.91</v>
      </c>
      <c r="H1887" s="4">
        <v>0.155547210158959</v>
      </c>
      <c r="I1887" s="4">
        <v>11.47</v>
      </c>
      <c r="J1887" s="4">
        <v>10.68</v>
      </c>
      <c r="K1887" s="4">
        <v>10.83</v>
      </c>
      <c r="L1887" s="4">
        <v>11.005000000000001</v>
      </c>
      <c r="M1887" s="4">
        <v>35</v>
      </c>
    </row>
    <row r="1888" spans="1:13" x14ac:dyDescent="0.2">
      <c r="A1888" s="3">
        <v>38565</v>
      </c>
      <c r="B1888" t="s">
        <v>8956</v>
      </c>
      <c r="C1888" t="s">
        <v>3952</v>
      </c>
      <c r="D1888" t="s">
        <v>8957</v>
      </c>
      <c r="E1888" t="s">
        <v>3951</v>
      </c>
      <c r="F1888" s="4">
        <v>11.033191428571399</v>
      </c>
      <c r="G1888" s="4">
        <v>11</v>
      </c>
      <c r="H1888" s="4">
        <v>0.18723018291653201</v>
      </c>
      <c r="I1888" s="4">
        <v>11.69</v>
      </c>
      <c r="J1888" s="4">
        <v>10.75</v>
      </c>
      <c r="K1888" s="4">
        <v>10.904999999999999</v>
      </c>
      <c r="L1888" s="4">
        <v>11.13</v>
      </c>
      <c r="M1888" s="4">
        <v>35</v>
      </c>
    </row>
    <row r="1889" spans="1:13" x14ac:dyDescent="0.2">
      <c r="A1889" s="3">
        <v>38565</v>
      </c>
      <c r="B1889" t="s">
        <v>8746</v>
      </c>
      <c r="C1889" t="s">
        <v>3936</v>
      </c>
      <c r="D1889" t="s">
        <v>8747</v>
      </c>
      <c r="E1889" t="s">
        <v>3935</v>
      </c>
      <c r="F1889" s="4">
        <v>11.094464</v>
      </c>
      <c r="G1889" s="4">
        <v>11.06</v>
      </c>
      <c r="H1889" s="4">
        <v>0.25223963176033298</v>
      </c>
      <c r="I1889" s="4">
        <v>11.72</v>
      </c>
      <c r="J1889" s="4">
        <v>10.5</v>
      </c>
      <c r="K1889" s="4">
        <v>10.9175</v>
      </c>
      <c r="L1889" s="4">
        <v>11.2</v>
      </c>
      <c r="M1889" s="4">
        <v>35</v>
      </c>
    </row>
    <row r="1890" spans="1:13" x14ac:dyDescent="0.2">
      <c r="A1890" s="3">
        <v>38565</v>
      </c>
      <c r="B1890" t="s">
        <v>8874</v>
      </c>
      <c r="C1890" t="s">
        <v>3939</v>
      </c>
      <c r="D1890" t="s">
        <v>8875</v>
      </c>
      <c r="E1890" t="s">
        <v>3938</v>
      </c>
      <c r="F1890" s="4">
        <v>11.558628571428599</v>
      </c>
      <c r="G1890" s="4">
        <v>11.6</v>
      </c>
      <c r="H1890" s="4">
        <v>0.42794633292685902</v>
      </c>
      <c r="I1890" s="4">
        <v>12.41</v>
      </c>
      <c r="J1890" s="4">
        <v>10.1</v>
      </c>
      <c r="K1890" s="4">
        <v>11.275</v>
      </c>
      <c r="L1890" s="4">
        <v>11.8</v>
      </c>
      <c r="M1890" s="4">
        <v>35</v>
      </c>
    </row>
    <row r="1891" spans="1:13" x14ac:dyDescent="0.2">
      <c r="A1891" s="3">
        <v>38565</v>
      </c>
      <c r="B1891" t="s">
        <v>10057</v>
      </c>
      <c r="C1891" t="s">
        <v>3579</v>
      </c>
      <c r="D1891" t="s">
        <v>10058</v>
      </c>
      <c r="E1891" t="s">
        <v>3578</v>
      </c>
      <c r="F1891" s="4">
        <v>3.01</v>
      </c>
      <c r="G1891" s="4">
        <v>3.01</v>
      </c>
      <c r="H1891" s="4"/>
      <c r="I1891" s="4">
        <v>3.01</v>
      </c>
      <c r="J1891" s="4">
        <v>3.01</v>
      </c>
      <c r="K1891" s="4">
        <v>3.01</v>
      </c>
      <c r="L1891" s="4">
        <v>3.01</v>
      </c>
      <c r="M1891" s="4">
        <v>1</v>
      </c>
    </row>
    <row r="1892" spans="1:13" x14ac:dyDescent="0.2">
      <c r="A1892" s="3">
        <v>38565</v>
      </c>
      <c r="B1892" t="s">
        <v>10069</v>
      </c>
      <c r="C1892" t="s">
        <v>3582</v>
      </c>
      <c r="D1892" t="s">
        <v>10070</v>
      </c>
      <c r="E1892" t="s">
        <v>3581</v>
      </c>
      <c r="F1892" s="4">
        <v>3.50514285714286</v>
      </c>
      <c r="G1892" s="4">
        <v>3.5</v>
      </c>
      <c r="H1892" s="4">
        <v>0.412755243160281</v>
      </c>
      <c r="I1892" s="4">
        <v>4.46</v>
      </c>
      <c r="J1892" s="4">
        <v>2.8</v>
      </c>
      <c r="K1892" s="4">
        <v>3.2</v>
      </c>
      <c r="L1892" s="4">
        <v>3.7749999999999999</v>
      </c>
      <c r="M1892" s="4">
        <v>35</v>
      </c>
    </row>
    <row r="1893" spans="1:13" x14ac:dyDescent="0.2">
      <c r="A1893" s="3">
        <v>38565</v>
      </c>
      <c r="B1893" t="s">
        <v>10079</v>
      </c>
      <c r="C1893" t="s">
        <v>3585</v>
      </c>
      <c r="D1893" t="s">
        <v>10080</v>
      </c>
      <c r="E1893" t="s">
        <v>3584</v>
      </c>
      <c r="F1893" s="4">
        <v>3.4275000000000002</v>
      </c>
      <c r="G1893" s="4">
        <v>3.5</v>
      </c>
      <c r="H1893" s="4">
        <v>0.75653283833808005</v>
      </c>
      <c r="I1893" s="4">
        <v>4.5</v>
      </c>
      <c r="J1893" s="4">
        <v>1.42</v>
      </c>
      <c r="K1893" s="4">
        <v>3.2</v>
      </c>
      <c r="L1893" s="4">
        <v>3.9125000000000001</v>
      </c>
      <c r="M1893" s="4">
        <v>32</v>
      </c>
    </row>
    <row r="1894" spans="1:13" x14ac:dyDescent="0.2">
      <c r="A1894" s="3">
        <v>38565</v>
      </c>
      <c r="B1894" t="s">
        <v>10077</v>
      </c>
      <c r="C1894" t="s">
        <v>3594</v>
      </c>
      <c r="D1894" t="s">
        <v>10078</v>
      </c>
      <c r="E1894" t="s">
        <v>3593</v>
      </c>
      <c r="F1894" s="4">
        <v>3.3745714285714299</v>
      </c>
      <c r="G1894" s="4">
        <v>3.4</v>
      </c>
      <c r="H1894" s="4">
        <v>0.63381822805792498</v>
      </c>
      <c r="I1894" s="4">
        <v>5.5</v>
      </c>
      <c r="J1894" s="4">
        <v>2.2999999999999998</v>
      </c>
      <c r="K1894" s="4">
        <v>2.85</v>
      </c>
      <c r="L1894" s="4">
        <v>3.7</v>
      </c>
      <c r="M1894" s="4">
        <v>35</v>
      </c>
    </row>
    <row r="1895" spans="1:13" x14ac:dyDescent="0.2">
      <c r="A1895" s="3">
        <v>38565</v>
      </c>
      <c r="B1895" t="s">
        <v>10081</v>
      </c>
      <c r="C1895" t="s">
        <v>3597</v>
      </c>
      <c r="D1895" t="s">
        <v>10082</v>
      </c>
      <c r="E1895" t="s">
        <v>3596</v>
      </c>
      <c r="F1895" s="4">
        <v>3.4742857142857102</v>
      </c>
      <c r="G1895" s="4">
        <v>3.6</v>
      </c>
      <c r="H1895" s="4">
        <v>0.61356856711749996</v>
      </c>
      <c r="I1895" s="4">
        <v>4.32</v>
      </c>
      <c r="J1895" s="4">
        <v>2</v>
      </c>
      <c r="K1895" s="4">
        <v>3.1</v>
      </c>
      <c r="L1895" s="4">
        <v>3.9449999999999998</v>
      </c>
      <c r="M1895" s="4">
        <v>35</v>
      </c>
    </row>
    <row r="1896" spans="1:13" x14ac:dyDescent="0.2">
      <c r="A1896" s="3">
        <v>38596</v>
      </c>
      <c r="B1896" t="s">
        <v>8732</v>
      </c>
      <c r="C1896" t="s">
        <v>3918</v>
      </c>
      <c r="D1896" t="s">
        <v>8733</v>
      </c>
      <c r="E1896" t="s">
        <v>3917</v>
      </c>
      <c r="F1896" s="4">
        <v>8.8966666666666701</v>
      </c>
      <c r="G1896" s="4">
        <v>8.85</v>
      </c>
      <c r="H1896" s="4">
        <v>0.35120922064585203</v>
      </c>
      <c r="I1896" s="4">
        <v>10.15</v>
      </c>
      <c r="J1896" s="4">
        <v>8.4499999999999993</v>
      </c>
      <c r="K1896" s="4">
        <v>8.7200000000000006</v>
      </c>
      <c r="L1896" s="4">
        <v>9</v>
      </c>
      <c r="M1896" s="4">
        <v>33</v>
      </c>
    </row>
    <row r="1897" spans="1:13" x14ac:dyDescent="0.2">
      <c r="A1897" s="3">
        <v>38596</v>
      </c>
      <c r="B1897" t="s">
        <v>8860</v>
      </c>
      <c r="C1897" t="s">
        <v>3921</v>
      </c>
      <c r="D1897" t="s">
        <v>8861</v>
      </c>
      <c r="E1897" t="s">
        <v>3920</v>
      </c>
      <c r="F1897" s="4">
        <v>8.22575757575758</v>
      </c>
      <c r="G1897" s="4">
        <v>8.16</v>
      </c>
      <c r="H1897" s="4">
        <v>0.81429428918170599</v>
      </c>
      <c r="I1897" s="4">
        <v>10.65</v>
      </c>
      <c r="J1897" s="4">
        <v>6.7</v>
      </c>
      <c r="K1897" s="4">
        <v>7.65</v>
      </c>
      <c r="L1897" s="4">
        <v>8.6300000000000008</v>
      </c>
      <c r="M1897" s="4">
        <v>33</v>
      </c>
    </row>
    <row r="1898" spans="1:13" x14ac:dyDescent="0.2">
      <c r="A1898" s="3">
        <v>38596</v>
      </c>
      <c r="B1898" t="s">
        <v>8958</v>
      </c>
      <c r="C1898" t="s">
        <v>3081</v>
      </c>
      <c r="D1898" t="s">
        <v>8959</v>
      </c>
      <c r="E1898" t="s">
        <v>3080</v>
      </c>
      <c r="F1898" s="4">
        <v>3.8875000000000002</v>
      </c>
      <c r="G1898" s="4">
        <v>3.9049999999999998</v>
      </c>
      <c r="H1898" s="4">
        <v>0.38533604940070398</v>
      </c>
      <c r="I1898" s="4">
        <v>4.43</v>
      </c>
      <c r="J1898" s="4">
        <v>2.64</v>
      </c>
      <c r="K1898" s="4">
        <v>3.7650000000000001</v>
      </c>
      <c r="L1898" s="4">
        <v>4.1399999999999997</v>
      </c>
      <c r="M1898" s="4">
        <v>32</v>
      </c>
    </row>
    <row r="1899" spans="1:13" x14ac:dyDescent="0.2">
      <c r="A1899" s="3">
        <v>38596</v>
      </c>
      <c r="B1899" t="s">
        <v>8692</v>
      </c>
      <c r="C1899" t="s">
        <v>3072</v>
      </c>
      <c r="D1899" t="s">
        <v>8693</v>
      </c>
      <c r="E1899" t="s">
        <v>3071</v>
      </c>
      <c r="F1899" s="4">
        <v>3.5266969696969701</v>
      </c>
      <c r="G1899" s="4">
        <v>3.54</v>
      </c>
      <c r="H1899" s="4">
        <v>0.20569098255157001</v>
      </c>
      <c r="I1899" s="4">
        <v>3.97</v>
      </c>
      <c r="J1899" s="4">
        <v>3.11</v>
      </c>
      <c r="K1899" s="4">
        <v>3.4</v>
      </c>
      <c r="L1899" s="4">
        <v>3.61</v>
      </c>
      <c r="M1899" s="4">
        <v>33</v>
      </c>
    </row>
    <row r="1900" spans="1:13" x14ac:dyDescent="0.2">
      <c r="A1900" s="3">
        <v>38596</v>
      </c>
      <c r="B1900" t="s">
        <v>8750</v>
      </c>
      <c r="C1900" t="s">
        <v>3075</v>
      </c>
      <c r="D1900" t="s">
        <v>8751</v>
      </c>
      <c r="E1900" t="s">
        <v>3074</v>
      </c>
      <c r="F1900" s="4">
        <v>3.6775818181818201</v>
      </c>
      <c r="G1900" s="4">
        <v>3.74</v>
      </c>
      <c r="H1900" s="4">
        <v>0.30565887179843299</v>
      </c>
      <c r="I1900" s="4">
        <v>4.66</v>
      </c>
      <c r="J1900" s="4">
        <v>2.94</v>
      </c>
      <c r="K1900" s="4">
        <v>3.48</v>
      </c>
      <c r="L1900" s="4">
        <v>3.83</v>
      </c>
      <c r="M1900" s="4">
        <v>33</v>
      </c>
    </row>
    <row r="1901" spans="1:13" x14ac:dyDescent="0.2">
      <c r="A1901" s="3">
        <v>38596</v>
      </c>
      <c r="B1901" t="s">
        <v>8878</v>
      </c>
      <c r="C1901" t="s">
        <v>3102</v>
      </c>
      <c r="D1901" t="s">
        <v>8879</v>
      </c>
      <c r="E1901" t="s">
        <v>3101</v>
      </c>
      <c r="F1901" s="4">
        <v>3.65703703703704</v>
      </c>
      <c r="G1901" s="4">
        <v>3.63</v>
      </c>
      <c r="H1901" s="4">
        <v>0.36553243373736399</v>
      </c>
      <c r="I1901" s="4">
        <v>4.63</v>
      </c>
      <c r="J1901" s="4">
        <v>3</v>
      </c>
      <c r="K1901" s="4">
        <v>3.5</v>
      </c>
      <c r="L1901" s="4">
        <v>3.8149999999999999</v>
      </c>
      <c r="M1901" s="4">
        <v>27</v>
      </c>
    </row>
    <row r="1902" spans="1:13" x14ac:dyDescent="0.2">
      <c r="A1902" s="3">
        <v>38596</v>
      </c>
      <c r="B1902" t="s">
        <v>8864</v>
      </c>
      <c r="C1902" t="s">
        <v>3078</v>
      </c>
      <c r="D1902" t="s">
        <v>8865</v>
      </c>
      <c r="E1902" t="s">
        <v>3077</v>
      </c>
      <c r="F1902" s="4">
        <v>3.64161612903226</v>
      </c>
      <c r="G1902" s="4">
        <v>3.68</v>
      </c>
      <c r="H1902" s="4">
        <v>0.34839790670704301</v>
      </c>
      <c r="I1902" s="4">
        <v>4.41</v>
      </c>
      <c r="J1902" s="4">
        <v>2.6</v>
      </c>
      <c r="K1902" s="4">
        <v>3.47</v>
      </c>
      <c r="L1902" s="4">
        <v>3.8050000000000002</v>
      </c>
      <c r="M1902" s="4">
        <v>31</v>
      </c>
    </row>
    <row r="1903" spans="1:13" x14ac:dyDescent="0.2">
      <c r="A1903" s="3">
        <v>38596</v>
      </c>
      <c r="B1903" t="s">
        <v>8880</v>
      </c>
      <c r="C1903" t="s">
        <v>3126</v>
      </c>
      <c r="D1903" t="s">
        <v>8881</v>
      </c>
      <c r="E1903" t="s">
        <v>3125</v>
      </c>
      <c r="F1903" s="4">
        <v>0.358032258064516</v>
      </c>
      <c r="G1903" s="4">
        <v>0.35</v>
      </c>
      <c r="H1903" s="4">
        <v>0.115363912286575</v>
      </c>
      <c r="I1903" s="4">
        <v>0.56000000000000005</v>
      </c>
      <c r="J1903" s="4">
        <v>0.1</v>
      </c>
      <c r="K1903" s="4">
        <v>0.27500000000000002</v>
      </c>
      <c r="L1903" s="4">
        <v>0.42499999999999999</v>
      </c>
      <c r="M1903" s="4">
        <v>31</v>
      </c>
    </row>
    <row r="1904" spans="1:13" x14ac:dyDescent="0.2">
      <c r="A1904" s="3">
        <v>38596</v>
      </c>
      <c r="B1904" t="s">
        <v>8888</v>
      </c>
      <c r="C1904" t="s">
        <v>3129</v>
      </c>
      <c r="D1904" t="s">
        <v>8889</v>
      </c>
      <c r="E1904" t="s">
        <v>3128</v>
      </c>
      <c r="F1904" s="4">
        <v>0.329612903225806</v>
      </c>
      <c r="G1904" s="4">
        <v>0.32300000000000001</v>
      </c>
      <c r="H1904" s="4">
        <v>7.3182273545513196E-2</v>
      </c>
      <c r="I1904" s="4">
        <v>0.5</v>
      </c>
      <c r="J1904" s="4">
        <v>0.12</v>
      </c>
      <c r="K1904" s="4">
        <v>0.3</v>
      </c>
      <c r="L1904" s="4">
        <v>0.35499999999999998</v>
      </c>
      <c r="M1904" s="4">
        <v>31</v>
      </c>
    </row>
    <row r="1905" spans="1:13" x14ac:dyDescent="0.2">
      <c r="A1905" s="3">
        <v>38596</v>
      </c>
      <c r="B1905" t="s">
        <v>8898</v>
      </c>
      <c r="C1905" t="s">
        <v>3132</v>
      </c>
      <c r="D1905" t="s">
        <v>8899</v>
      </c>
      <c r="E1905" t="s">
        <v>3131</v>
      </c>
      <c r="F1905" s="4">
        <v>0.33790322580645199</v>
      </c>
      <c r="G1905" s="4">
        <v>0.32</v>
      </c>
      <c r="H1905" s="4">
        <v>7.5683707995274505E-2</v>
      </c>
      <c r="I1905" s="4">
        <v>0.46600000000000003</v>
      </c>
      <c r="J1905" s="4">
        <v>0.19</v>
      </c>
      <c r="K1905" s="4">
        <v>0.28499999999999998</v>
      </c>
      <c r="L1905" s="4">
        <v>0.40500000000000003</v>
      </c>
      <c r="M1905" s="4">
        <v>31</v>
      </c>
    </row>
    <row r="1906" spans="1:13" x14ac:dyDescent="0.2">
      <c r="A1906" s="3">
        <v>38596</v>
      </c>
      <c r="B1906" t="s">
        <v>8908</v>
      </c>
      <c r="C1906" t="s">
        <v>3135</v>
      </c>
      <c r="D1906" t="s">
        <v>8909</v>
      </c>
      <c r="E1906" t="s">
        <v>3134</v>
      </c>
      <c r="F1906" s="4">
        <v>0.22419354838709701</v>
      </c>
      <c r="G1906" s="4">
        <v>0.22</v>
      </c>
      <c r="H1906" s="4">
        <v>8.2830517465822401E-2</v>
      </c>
      <c r="I1906" s="4">
        <v>0.40600000000000003</v>
      </c>
      <c r="J1906" s="4">
        <v>0.03</v>
      </c>
      <c r="K1906" s="4">
        <v>0.185</v>
      </c>
      <c r="L1906" s="4">
        <v>0.28499999999999998</v>
      </c>
      <c r="M1906" s="4">
        <v>31</v>
      </c>
    </row>
    <row r="1907" spans="1:13" x14ac:dyDescent="0.2">
      <c r="A1907" s="3">
        <v>38596</v>
      </c>
      <c r="B1907" t="s">
        <v>8918</v>
      </c>
      <c r="C1907" t="s">
        <v>3138</v>
      </c>
      <c r="D1907" t="s">
        <v>8919</v>
      </c>
      <c r="E1907" t="s">
        <v>3137</v>
      </c>
      <c r="F1907" s="4">
        <v>-0.12551612903225801</v>
      </c>
      <c r="G1907" s="4">
        <v>-0.15</v>
      </c>
      <c r="H1907" s="4">
        <v>0.134116583853437</v>
      </c>
      <c r="I1907" s="4">
        <v>0.27</v>
      </c>
      <c r="J1907" s="4">
        <v>-0.32</v>
      </c>
      <c r="K1907" s="4">
        <v>-0.20499999999999999</v>
      </c>
      <c r="L1907" s="4">
        <v>-8.5000000000000006E-2</v>
      </c>
      <c r="M1907" s="4">
        <v>31</v>
      </c>
    </row>
    <row r="1908" spans="1:13" x14ac:dyDescent="0.2">
      <c r="A1908" s="3">
        <v>38596</v>
      </c>
      <c r="B1908" t="s">
        <v>8928</v>
      </c>
      <c r="C1908" t="s">
        <v>3141</v>
      </c>
      <c r="D1908" t="s">
        <v>8929</v>
      </c>
      <c r="E1908" t="s">
        <v>3140</v>
      </c>
      <c r="F1908" s="4">
        <v>0.13964516129032301</v>
      </c>
      <c r="G1908" s="4">
        <v>0.16</v>
      </c>
      <c r="H1908" s="4">
        <v>0.115086792867267</v>
      </c>
      <c r="I1908" s="4">
        <v>0.37</v>
      </c>
      <c r="J1908" s="4">
        <v>-0.108</v>
      </c>
      <c r="K1908" s="4">
        <v>0.1</v>
      </c>
      <c r="L1908" s="4">
        <v>0.20499999999999999</v>
      </c>
      <c r="M1908" s="4">
        <v>31</v>
      </c>
    </row>
    <row r="1909" spans="1:13" x14ac:dyDescent="0.2">
      <c r="A1909" s="3">
        <v>38596</v>
      </c>
      <c r="B1909" t="s">
        <v>8938</v>
      </c>
      <c r="C1909" t="s">
        <v>3144</v>
      </c>
      <c r="D1909" t="s">
        <v>8939</v>
      </c>
      <c r="E1909" t="s">
        <v>3143</v>
      </c>
      <c r="F1909" s="4">
        <v>0.21229032258064501</v>
      </c>
      <c r="G1909" s="4">
        <v>0.2</v>
      </c>
      <c r="H1909" s="4">
        <v>7.7420580187435598E-2</v>
      </c>
      <c r="I1909" s="4">
        <v>0.45100000000000001</v>
      </c>
      <c r="J1909" s="4">
        <v>0.08</v>
      </c>
      <c r="K1909" s="4">
        <v>0.18</v>
      </c>
      <c r="L1909" s="4">
        <v>0.23499999999999999</v>
      </c>
      <c r="M1909" s="4">
        <v>31</v>
      </c>
    </row>
    <row r="1910" spans="1:13" x14ac:dyDescent="0.2">
      <c r="A1910" s="3">
        <v>38596</v>
      </c>
      <c r="B1910" t="s">
        <v>8950</v>
      </c>
      <c r="C1910" t="s">
        <v>3147</v>
      </c>
      <c r="D1910" t="s">
        <v>8951</v>
      </c>
      <c r="E1910" t="s">
        <v>3146</v>
      </c>
      <c r="F1910" s="4">
        <v>0.28941935483871001</v>
      </c>
      <c r="G1910" s="4">
        <v>0.3</v>
      </c>
      <c r="H1910" s="4">
        <v>8.4360249009253305E-2</v>
      </c>
      <c r="I1910" s="4">
        <v>0.42</v>
      </c>
      <c r="J1910" s="4">
        <v>0.09</v>
      </c>
      <c r="K1910" s="4">
        <v>0.255</v>
      </c>
      <c r="L1910" s="4">
        <v>0.35499999999999998</v>
      </c>
      <c r="M1910" s="4">
        <v>31</v>
      </c>
    </row>
    <row r="1911" spans="1:13" x14ac:dyDescent="0.2">
      <c r="A1911" s="3">
        <v>38596</v>
      </c>
      <c r="B1911" t="s">
        <v>8832</v>
      </c>
      <c r="C1911" t="s">
        <v>3114</v>
      </c>
      <c r="D1911" t="s">
        <v>8833</v>
      </c>
      <c r="E1911" t="s">
        <v>3113</v>
      </c>
      <c r="F1911" s="4">
        <v>0.49281249999999999</v>
      </c>
      <c r="G1911" s="4">
        <v>0.46050000000000002</v>
      </c>
      <c r="H1911" s="4">
        <v>8.0307649376551299E-2</v>
      </c>
      <c r="I1911" s="4">
        <v>0.7</v>
      </c>
      <c r="J1911" s="4">
        <v>0.31900000000000001</v>
      </c>
      <c r="K1911" s="4">
        <v>0.45</v>
      </c>
      <c r="L1911" s="4">
        <v>0.52</v>
      </c>
      <c r="M1911" s="4">
        <v>32</v>
      </c>
    </row>
    <row r="1912" spans="1:13" x14ac:dyDescent="0.2">
      <c r="A1912" s="3">
        <v>38596</v>
      </c>
      <c r="B1912" t="s">
        <v>8960</v>
      </c>
      <c r="C1912" t="s">
        <v>3150</v>
      </c>
      <c r="D1912" t="s">
        <v>8961</v>
      </c>
      <c r="E1912" t="s">
        <v>3149</v>
      </c>
      <c r="F1912" s="4">
        <v>0.50583870967741895</v>
      </c>
      <c r="G1912" s="4">
        <v>0.52</v>
      </c>
      <c r="H1912" s="4">
        <v>0.105040340432995</v>
      </c>
      <c r="I1912" s="4">
        <v>0.65</v>
      </c>
      <c r="J1912" s="4">
        <v>0.28999999999999998</v>
      </c>
      <c r="K1912" s="4">
        <v>0.435</v>
      </c>
      <c r="L1912" s="4">
        <v>0.59499999999999997</v>
      </c>
      <c r="M1912" s="4">
        <v>31</v>
      </c>
    </row>
    <row r="1913" spans="1:13" x14ac:dyDescent="0.2">
      <c r="A1913" s="3">
        <v>38596</v>
      </c>
      <c r="B1913" t="s">
        <v>8842</v>
      </c>
      <c r="C1913" t="s">
        <v>3117</v>
      </c>
      <c r="D1913" t="s">
        <v>8843</v>
      </c>
      <c r="E1913" t="s">
        <v>3116</v>
      </c>
      <c r="F1913" s="4">
        <v>0.47364516129032302</v>
      </c>
      <c r="G1913" s="4">
        <v>0.48</v>
      </c>
      <c r="H1913" s="4">
        <v>9.3054302564719998E-2</v>
      </c>
      <c r="I1913" s="4">
        <v>0.67200000000000004</v>
      </c>
      <c r="J1913" s="4">
        <v>0.26</v>
      </c>
      <c r="K1913" s="4">
        <v>0.41</v>
      </c>
      <c r="L1913" s="4">
        <v>0.51</v>
      </c>
      <c r="M1913" s="4">
        <v>31</v>
      </c>
    </row>
    <row r="1914" spans="1:13" x14ac:dyDescent="0.2">
      <c r="A1914" s="3">
        <v>38596</v>
      </c>
      <c r="B1914" t="s">
        <v>8852</v>
      </c>
      <c r="C1914" t="s">
        <v>3120</v>
      </c>
      <c r="D1914" t="s">
        <v>8853</v>
      </c>
      <c r="E1914" t="s">
        <v>3119</v>
      </c>
      <c r="F1914" s="4">
        <v>0.70990322580645204</v>
      </c>
      <c r="G1914" s="4">
        <v>0.72</v>
      </c>
      <c r="H1914" s="4">
        <v>0.11813335821257499</v>
      </c>
      <c r="I1914" s="4">
        <v>0.96</v>
      </c>
      <c r="J1914" s="4">
        <v>0.439</v>
      </c>
      <c r="K1914" s="4">
        <v>0.66500000000000004</v>
      </c>
      <c r="L1914" s="4">
        <v>0.79500000000000004</v>
      </c>
      <c r="M1914" s="4">
        <v>31</v>
      </c>
    </row>
    <row r="1915" spans="1:13" x14ac:dyDescent="0.2">
      <c r="A1915" s="3">
        <v>38596</v>
      </c>
      <c r="B1915" t="s">
        <v>8866</v>
      </c>
      <c r="C1915" t="s">
        <v>3123</v>
      </c>
      <c r="D1915" t="s">
        <v>8867</v>
      </c>
      <c r="E1915" t="s">
        <v>3122</v>
      </c>
      <c r="F1915" s="4">
        <v>0.44654838709677402</v>
      </c>
      <c r="G1915" s="4">
        <v>0.43</v>
      </c>
      <c r="H1915" s="4">
        <v>8.3046107157280405E-2</v>
      </c>
      <c r="I1915" s="4">
        <v>0.68</v>
      </c>
      <c r="J1915" s="4">
        <v>0.31</v>
      </c>
      <c r="K1915" s="4">
        <v>0.39500000000000002</v>
      </c>
      <c r="L1915" s="4">
        <v>0.495</v>
      </c>
      <c r="M1915" s="4">
        <v>31</v>
      </c>
    </row>
    <row r="1916" spans="1:13" x14ac:dyDescent="0.2">
      <c r="A1916" s="3">
        <v>38596</v>
      </c>
      <c r="B1916" t="s">
        <v>8962</v>
      </c>
      <c r="C1916" t="s">
        <v>3096</v>
      </c>
      <c r="D1916" t="s">
        <v>8963</v>
      </c>
      <c r="E1916" t="s">
        <v>3095</v>
      </c>
      <c r="F1916" s="4">
        <v>3.3260000000000001</v>
      </c>
      <c r="G1916" s="4">
        <v>3.25</v>
      </c>
      <c r="H1916" s="4">
        <v>0.21412613105363901</v>
      </c>
      <c r="I1916" s="4">
        <v>3.76</v>
      </c>
      <c r="J1916" s="4">
        <v>3</v>
      </c>
      <c r="K1916" s="4">
        <v>3.2</v>
      </c>
      <c r="L1916" s="4">
        <v>3.5</v>
      </c>
      <c r="M1916" s="4">
        <v>25</v>
      </c>
    </row>
    <row r="1917" spans="1:13" x14ac:dyDescent="0.2">
      <c r="A1917" s="3">
        <v>38596</v>
      </c>
      <c r="B1917" t="s">
        <v>8784</v>
      </c>
      <c r="C1917" t="s">
        <v>3087</v>
      </c>
      <c r="D1917" t="s">
        <v>8785</v>
      </c>
      <c r="E1917" t="s">
        <v>3086</v>
      </c>
      <c r="F1917" s="4">
        <v>3.2359259259259301</v>
      </c>
      <c r="G1917" s="4">
        <v>3.2</v>
      </c>
      <c r="H1917" s="4">
        <v>0.18495860782803999</v>
      </c>
      <c r="I1917" s="4">
        <v>3.9</v>
      </c>
      <c r="J1917" s="4">
        <v>2.9</v>
      </c>
      <c r="K1917" s="4">
        <v>3.165</v>
      </c>
      <c r="L1917" s="4">
        <v>3.27</v>
      </c>
      <c r="M1917" s="4">
        <v>27</v>
      </c>
    </row>
    <row r="1918" spans="1:13" x14ac:dyDescent="0.2">
      <c r="A1918" s="3">
        <v>38596</v>
      </c>
      <c r="B1918" t="s">
        <v>8942</v>
      </c>
      <c r="C1918" t="s">
        <v>3090</v>
      </c>
      <c r="D1918" t="s">
        <v>8943</v>
      </c>
      <c r="E1918" t="s">
        <v>3089</v>
      </c>
      <c r="F1918" s="4">
        <v>3.33536153846154</v>
      </c>
      <c r="G1918" s="4">
        <v>3.2749999999999999</v>
      </c>
      <c r="H1918" s="4">
        <v>0.26610501397294001</v>
      </c>
      <c r="I1918" s="4">
        <v>4.0199999999999996</v>
      </c>
      <c r="J1918" s="4">
        <v>2.9594</v>
      </c>
      <c r="K1918" s="4">
        <v>3.13</v>
      </c>
      <c r="L1918" s="4">
        <v>3.4824999999999999</v>
      </c>
      <c r="M1918" s="4">
        <v>26</v>
      </c>
    </row>
    <row r="1919" spans="1:13" x14ac:dyDescent="0.2">
      <c r="A1919" s="3">
        <v>38596</v>
      </c>
      <c r="B1919" t="s">
        <v>8964</v>
      </c>
      <c r="C1919" t="s">
        <v>3153</v>
      </c>
      <c r="D1919" t="s">
        <v>8965</v>
      </c>
      <c r="E1919" t="s">
        <v>3152</v>
      </c>
      <c r="F1919" s="4">
        <v>0.20530370370370399</v>
      </c>
      <c r="G1919" s="4">
        <v>0.19</v>
      </c>
      <c r="H1919" s="4">
        <v>5.2586467120510398E-2</v>
      </c>
      <c r="I1919" s="4">
        <v>0.38</v>
      </c>
      <c r="J1919" s="4">
        <v>0.12</v>
      </c>
      <c r="K1919" s="4">
        <v>0.17499999999999999</v>
      </c>
      <c r="L1919" s="4">
        <v>0.23</v>
      </c>
      <c r="M1919" s="4">
        <v>27</v>
      </c>
    </row>
    <row r="1920" spans="1:13" x14ac:dyDescent="0.2">
      <c r="A1920" s="3">
        <v>38596</v>
      </c>
      <c r="B1920" t="s">
        <v>10061</v>
      </c>
      <c r="C1920" t="s">
        <v>4324</v>
      </c>
      <c r="D1920" t="s">
        <v>10062</v>
      </c>
      <c r="E1920" t="s">
        <v>4323</v>
      </c>
      <c r="F1920" s="4">
        <v>3.4771874999999999</v>
      </c>
      <c r="G1920" s="4">
        <v>3.5</v>
      </c>
      <c r="H1920" s="4">
        <v>0.181592140923448</v>
      </c>
      <c r="I1920" s="4">
        <v>3.9</v>
      </c>
      <c r="J1920" s="4">
        <v>3</v>
      </c>
      <c r="K1920" s="4">
        <v>3.4</v>
      </c>
      <c r="L1920" s="4">
        <v>3.6</v>
      </c>
      <c r="M1920" s="4">
        <v>32</v>
      </c>
    </row>
    <row r="1921" spans="1:13" x14ac:dyDescent="0.2">
      <c r="A1921" s="3">
        <v>38596</v>
      </c>
      <c r="B1921" t="s">
        <v>10073</v>
      </c>
      <c r="C1921" t="s">
        <v>4327</v>
      </c>
      <c r="D1921" t="s">
        <v>10074</v>
      </c>
      <c r="E1921" t="s">
        <v>4326</v>
      </c>
      <c r="F1921" s="4">
        <v>3.3656250000000001</v>
      </c>
      <c r="G1921" s="4">
        <v>3.4</v>
      </c>
      <c r="H1921" s="4">
        <v>0.35067619012784501</v>
      </c>
      <c r="I1921" s="4">
        <v>4</v>
      </c>
      <c r="J1921" s="4">
        <v>2.4</v>
      </c>
      <c r="K1921" s="4">
        <v>3.2</v>
      </c>
      <c r="L1921" s="4">
        <v>3.5</v>
      </c>
      <c r="M1921" s="4">
        <v>32</v>
      </c>
    </row>
    <row r="1922" spans="1:13" x14ac:dyDescent="0.2">
      <c r="A1922" s="3">
        <v>38596</v>
      </c>
      <c r="B1922" t="s">
        <v>8946</v>
      </c>
      <c r="C1922" t="s">
        <v>3939</v>
      </c>
      <c r="D1922" t="s">
        <v>8947</v>
      </c>
      <c r="E1922" t="s">
        <v>3947</v>
      </c>
      <c r="F1922" s="4">
        <v>10.9157363636364</v>
      </c>
      <c r="G1922" s="4">
        <v>10.8993</v>
      </c>
      <c r="H1922" s="4">
        <v>0.112281537379765</v>
      </c>
      <c r="I1922" s="4">
        <v>11.2</v>
      </c>
      <c r="J1922" s="4">
        <v>10.75</v>
      </c>
      <c r="K1922" s="4">
        <v>10.85</v>
      </c>
      <c r="L1922" s="4">
        <v>10.95</v>
      </c>
      <c r="M1922" s="4">
        <v>33</v>
      </c>
    </row>
    <row r="1923" spans="1:13" x14ac:dyDescent="0.2">
      <c r="A1923" s="3">
        <v>38596</v>
      </c>
      <c r="B1923" t="s">
        <v>8956</v>
      </c>
      <c r="C1923" t="s">
        <v>3942</v>
      </c>
      <c r="D1923" t="s">
        <v>8957</v>
      </c>
      <c r="E1923" t="s">
        <v>3949</v>
      </c>
      <c r="F1923" s="4">
        <v>11.001875757575799</v>
      </c>
      <c r="G1923" s="4">
        <v>11</v>
      </c>
      <c r="H1923" s="4">
        <v>0.127703208236674</v>
      </c>
      <c r="I1923" s="4">
        <v>11.35</v>
      </c>
      <c r="J1923" s="4">
        <v>10.75</v>
      </c>
      <c r="K1923" s="4">
        <v>10.93</v>
      </c>
      <c r="L1923" s="4">
        <v>11.08</v>
      </c>
      <c r="M1923" s="4">
        <v>33</v>
      </c>
    </row>
    <row r="1924" spans="1:13" x14ac:dyDescent="0.2">
      <c r="A1924" s="3">
        <v>38596</v>
      </c>
      <c r="B1924" t="s">
        <v>8966</v>
      </c>
      <c r="C1924" t="s">
        <v>3952</v>
      </c>
      <c r="D1924" t="s">
        <v>8967</v>
      </c>
      <c r="E1924" t="s">
        <v>3951</v>
      </c>
      <c r="F1924" s="4">
        <v>11.057</v>
      </c>
      <c r="G1924" s="4">
        <v>11.03</v>
      </c>
      <c r="H1924" s="4">
        <v>0.20479440910337399</v>
      </c>
      <c r="I1924" s="4">
        <v>11.5</v>
      </c>
      <c r="J1924" s="4">
        <v>10.5</v>
      </c>
      <c r="K1924" s="4">
        <v>10.95</v>
      </c>
      <c r="L1924" s="4">
        <v>11.15</v>
      </c>
      <c r="M1924" s="4">
        <v>33</v>
      </c>
    </row>
    <row r="1925" spans="1:13" x14ac:dyDescent="0.2">
      <c r="A1925" s="3">
        <v>38596</v>
      </c>
      <c r="B1925" t="s">
        <v>8746</v>
      </c>
      <c r="C1925" t="s">
        <v>3936</v>
      </c>
      <c r="D1925" t="s">
        <v>8747</v>
      </c>
      <c r="E1925" t="s">
        <v>3935</v>
      </c>
      <c r="F1925" s="4">
        <v>11.057</v>
      </c>
      <c r="G1925" s="4">
        <v>11.03</v>
      </c>
      <c r="H1925" s="4">
        <v>0.20479440910337399</v>
      </c>
      <c r="I1925" s="4">
        <v>11.5</v>
      </c>
      <c r="J1925" s="4">
        <v>10.5</v>
      </c>
      <c r="K1925" s="4">
        <v>10.95</v>
      </c>
      <c r="L1925" s="4">
        <v>11.15</v>
      </c>
      <c r="M1925" s="4">
        <v>33</v>
      </c>
    </row>
    <row r="1926" spans="1:13" x14ac:dyDescent="0.2">
      <c r="A1926" s="3">
        <v>38596</v>
      </c>
      <c r="B1926" t="s">
        <v>8874</v>
      </c>
      <c r="C1926" t="s">
        <v>3939</v>
      </c>
      <c r="D1926" t="s">
        <v>8875</v>
      </c>
      <c r="E1926" t="s">
        <v>3938</v>
      </c>
      <c r="F1926" s="4">
        <v>11.525263333333299</v>
      </c>
      <c r="G1926" s="4">
        <v>11.5</v>
      </c>
      <c r="H1926" s="4">
        <v>0.39511111086524398</v>
      </c>
      <c r="I1926" s="4">
        <v>12.41</v>
      </c>
      <c r="J1926" s="4">
        <v>10.1</v>
      </c>
      <c r="K1926" s="4">
        <v>11.35</v>
      </c>
      <c r="L1926" s="4">
        <v>11.7</v>
      </c>
      <c r="M1926" s="4">
        <v>33</v>
      </c>
    </row>
    <row r="1927" spans="1:13" x14ac:dyDescent="0.2">
      <c r="A1927" s="3">
        <v>38596</v>
      </c>
      <c r="B1927" t="s">
        <v>10057</v>
      </c>
      <c r="C1927" t="s">
        <v>3579</v>
      </c>
      <c r="D1927" t="s">
        <v>10058</v>
      </c>
      <c r="E1927" t="s">
        <v>3578</v>
      </c>
      <c r="F1927" s="4">
        <v>3.01</v>
      </c>
      <c r="G1927" s="4">
        <v>3.01</v>
      </c>
      <c r="H1927" s="4"/>
      <c r="I1927" s="4">
        <v>3.01</v>
      </c>
      <c r="J1927" s="4">
        <v>3.01</v>
      </c>
      <c r="K1927" s="4">
        <v>3.01</v>
      </c>
      <c r="L1927" s="4">
        <v>3.01</v>
      </c>
      <c r="M1927" s="4">
        <v>1</v>
      </c>
    </row>
    <row r="1928" spans="1:13" x14ac:dyDescent="0.2">
      <c r="A1928" s="3">
        <v>38596</v>
      </c>
      <c r="B1928" t="s">
        <v>10069</v>
      </c>
      <c r="C1928" t="s">
        <v>3582</v>
      </c>
      <c r="D1928" t="s">
        <v>10070</v>
      </c>
      <c r="E1928" t="s">
        <v>3581</v>
      </c>
      <c r="F1928" s="4">
        <v>3.4184848484848498</v>
      </c>
      <c r="G1928" s="4">
        <v>3.4</v>
      </c>
      <c r="H1928" s="4">
        <v>0.41282654659766899</v>
      </c>
      <c r="I1928" s="4">
        <v>4.4800000000000004</v>
      </c>
      <c r="J1928" s="4">
        <v>2.7</v>
      </c>
      <c r="K1928" s="4">
        <v>3.1</v>
      </c>
      <c r="L1928" s="4">
        <v>3.64</v>
      </c>
      <c r="M1928" s="4">
        <v>33</v>
      </c>
    </row>
    <row r="1929" spans="1:13" x14ac:dyDescent="0.2">
      <c r="A1929" s="3">
        <v>38596</v>
      </c>
      <c r="B1929" t="s">
        <v>10079</v>
      </c>
      <c r="C1929" t="s">
        <v>3585</v>
      </c>
      <c r="D1929" t="s">
        <v>10080</v>
      </c>
      <c r="E1929" t="s">
        <v>3584</v>
      </c>
      <c r="F1929" s="4">
        <v>3.3919999999999999</v>
      </c>
      <c r="G1929" s="4">
        <v>3.5</v>
      </c>
      <c r="H1929" s="4">
        <v>0.70862859295869596</v>
      </c>
      <c r="I1929" s="4">
        <v>4.5</v>
      </c>
      <c r="J1929" s="4">
        <v>1.53</v>
      </c>
      <c r="K1929" s="4">
        <v>3.2250000000000001</v>
      </c>
      <c r="L1929" s="4">
        <v>3.85</v>
      </c>
      <c r="M1929" s="4">
        <v>30</v>
      </c>
    </row>
    <row r="1930" spans="1:13" x14ac:dyDescent="0.2">
      <c r="A1930" s="3">
        <v>38596</v>
      </c>
      <c r="B1930" t="s">
        <v>10077</v>
      </c>
      <c r="C1930" t="s">
        <v>3594</v>
      </c>
      <c r="D1930" t="s">
        <v>10078</v>
      </c>
      <c r="E1930" t="s">
        <v>3593</v>
      </c>
      <c r="F1930" s="4">
        <v>3.0803030303030301</v>
      </c>
      <c r="G1930" s="4">
        <v>3</v>
      </c>
      <c r="H1930" s="4">
        <v>0.53182166212277404</v>
      </c>
      <c r="I1930" s="4">
        <v>4.0999999999999996</v>
      </c>
      <c r="J1930" s="4">
        <v>2.16</v>
      </c>
      <c r="K1930" s="4">
        <v>2.6</v>
      </c>
      <c r="L1930" s="4">
        <v>3.5</v>
      </c>
      <c r="M1930" s="4">
        <v>33</v>
      </c>
    </row>
    <row r="1931" spans="1:13" x14ac:dyDescent="0.2">
      <c r="A1931" s="3">
        <v>38596</v>
      </c>
      <c r="B1931" t="s">
        <v>10081</v>
      </c>
      <c r="C1931" t="s">
        <v>3597</v>
      </c>
      <c r="D1931" t="s">
        <v>10082</v>
      </c>
      <c r="E1931" t="s">
        <v>3596</v>
      </c>
      <c r="F1931" s="4">
        <v>3.3818181818181801</v>
      </c>
      <c r="G1931" s="4">
        <v>3.4</v>
      </c>
      <c r="H1931" s="4">
        <v>0.53169219564433201</v>
      </c>
      <c r="I1931" s="4">
        <v>4.3</v>
      </c>
      <c r="J1931" s="4">
        <v>2</v>
      </c>
      <c r="K1931" s="4">
        <v>3.15</v>
      </c>
      <c r="L1931" s="4">
        <v>3.8</v>
      </c>
      <c r="M1931" s="4">
        <v>33</v>
      </c>
    </row>
    <row r="1932" spans="1:13" x14ac:dyDescent="0.2">
      <c r="A1932" s="3">
        <v>38626</v>
      </c>
      <c r="B1932" t="s">
        <v>8732</v>
      </c>
      <c r="C1932" t="s">
        <v>3918</v>
      </c>
      <c r="D1932" t="s">
        <v>8733</v>
      </c>
      <c r="E1932" t="s">
        <v>3917</v>
      </c>
      <c r="F1932" s="4">
        <v>8.6971875000000001</v>
      </c>
      <c r="G1932" s="4">
        <v>8.75</v>
      </c>
      <c r="H1932" s="4">
        <v>0.67653879260780403</v>
      </c>
      <c r="I1932" s="4">
        <v>10.15</v>
      </c>
      <c r="J1932" s="4">
        <v>5.4</v>
      </c>
      <c r="K1932" s="4">
        <v>8.6649999999999991</v>
      </c>
      <c r="L1932" s="4">
        <v>8.8825000000000003</v>
      </c>
      <c r="M1932" s="4">
        <v>32</v>
      </c>
    </row>
    <row r="1933" spans="1:13" x14ac:dyDescent="0.2">
      <c r="A1933" s="3">
        <v>38626</v>
      </c>
      <c r="B1933" t="s">
        <v>8860</v>
      </c>
      <c r="C1933" t="s">
        <v>3921</v>
      </c>
      <c r="D1933" t="s">
        <v>8861</v>
      </c>
      <c r="E1933" t="s">
        <v>3920</v>
      </c>
      <c r="F1933" s="4">
        <v>8.1225000000000005</v>
      </c>
      <c r="G1933" s="4">
        <v>8.07</v>
      </c>
      <c r="H1933" s="4">
        <v>0.94185472477481602</v>
      </c>
      <c r="I1933" s="4">
        <v>10.65</v>
      </c>
      <c r="J1933" s="4">
        <v>5.7</v>
      </c>
      <c r="K1933" s="4">
        <v>7.6375000000000002</v>
      </c>
      <c r="L1933" s="4">
        <v>8.6074999999999999</v>
      </c>
      <c r="M1933" s="4">
        <v>32</v>
      </c>
    </row>
    <row r="1934" spans="1:13" x14ac:dyDescent="0.2">
      <c r="A1934" s="3">
        <v>38626</v>
      </c>
      <c r="B1934" t="s">
        <v>8968</v>
      </c>
      <c r="C1934" t="s">
        <v>3081</v>
      </c>
      <c r="D1934" t="s">
        <v>8969</v>
      </c>
      <c r="E1934" t="s">
        <v>3080</v>
      </c>
      <c r="F1934" s="4">
        <v>3.7916129032258099</v>
      </c>
      <c r="G1934" s="4">
        <v>3.83</v>
      </c>
      <c r="H1934" s="4">
        <v>0.30933365776771998</v>
      </c>
      <c r="I1934" s="4">
        <v>4.37</v>
      </c>
      <c r="J1934" s="4">
        <v>3.19</v>
      </c>
      <c r="K1934" s="4">
        <v>3.5750000000000002</v>
      </c>
      <c r="L1934" s="4">
        <v>4.09</v>
      </c>
      <c r="M1934" s="4">
        <v>31</v>
      </c>
    </row>
    <row r="1935" spans="1:13" x14ac:dyDescent="0.2">
      <c r="A1935" s="3">
        <v>38626</v>
      </c>
      <c r="B1935" t="s">
        <v>8692</v>
      </c>
      <c r="C1935" t="s">
        <v>3072</v>
      </c>
      <c r="D1935" t="s">
        <v>8693</v>
      </c>
      <c r="E1935" t="s">
        <v>3071</v>
      </c>
      <c r="F1935" s="4">
        <v>3.3521212121212098</v>
      </c>
      <c r="G1935" s="4">
        <v>3.4</v>
      </c>
      <c r="H1935" s="4">
        <v>0.22622938546635499</v>
      </c>
      <c r="I1935" s="4">
        <v>3.97</v>
      </c>
      <c r="J1935" s="4">
        <v>2.99</v>
      </c>
      <c r="K1935" s="4">
        <v>3.2</v>
      </c>
      <c r="L1935" s="4">
        <v>3.49</v>
      </c>
      <c r="M1935" s="4">
        <v>33</v>
      </c>
    </row>
    <row r="1936" spans="1:13" x14ac:dyDescent="0.2">
      <c r="A1936" s="3">
        <v>38626</v>
      </c>
      <c r="B1936" t="s">
        <v>8750</v>
      </c>
      <c r="C1936" t="s">
        <v>3075</v>
      </c>
      <c r="D1936" t="s">
        <v>8751</v>
      </c>
      <c r="E1936" t="s">
        <v>3074</v>
      </c>
      <c r="F1936" s="4">
        <v>3.6345454545454499</v>
      </c>
      <c r="G1936" s="4">
        <v>3.66</v>
      </c>
      <c r="H1936" s="4">
        <v>0.28780517400112599</v>
      </c>
      <c r="I1936" s="4">
        <v>4.66</v>
      </c>
      <c r="J1936" s="4">
        <v>3.1</v>
      </c>
      <c r="K1936" s="4">
        <v>3.4</v>
      </c>
      <c r="L1936" s="4">
        <v>3.8</v>
      </c>
      <c r="M1936" s="4">
        <v>33</v>
      </c>
    </row>
    <row r="1937" spans="1:13" x14ac:dyDescent="0.2">
      <c r="A1937" s="3">
        <v>38626</v>
      </c>
      <c r="B1937" t="s">
        <v>8878</v>
      </c>
      <c r="C1937" t="s">
        <v>3102</v>
      </c>
      <c r="D1937" t="s">
        <v>8879</v>
      </c>
      <c r="E1937" t="s">
        <v>3101</v>
      </c>
      <c r="F1937" s="4">
        <v>3.5835185185185199</v>
      </c>
      <c r="G1937" s="4">
        <v>3.6</v>
      </c>
      <c r="H1937" s="4">
        <v>0.32413142756632302</v>
      </c>
      <c r="I1937" s="4">
        <v>4.5</v>
      </c>
      <c r="J1937" s="4">
        <v>3</v>
      </c>
      <c r="K1937" s="4">
        <v>3.43</v>
      </c>
      <c r="L1937" s="4">
        <v>3.6749999999999998</v>
      </c>
      <c r="M1937" s="4">
        <v>27</v>
      </c>
    </row>
    <row r="1938" spans="1:13" x14ac:dyDescent="0.2">
      <c r="A1938" s="3">
        <v>38626</v>
      </c>
      <c r="B1938" t="s">
        <v>8864</v>
      </c>
      <c r="C1938" t="s">
        <v>3078</v>
      </c>
      <c r="D1938" t="s">
        <v>8865</v>
      </c>
      <c r="E1938" t="s">
        <v>3077</v>
      </c>
      <c r="F1938" s="4">
        <v>3.6429999999999998</v>
      </c>
      <c r="G1938" s="4">
        <v>3.67</v>
      </c>
      <c r="H1938" s="4">
        <v>0.30693310514586503</v>
      </c>
      <c r="I1938" s="4">
        <v>4.41</v>
      </c>
      <c r="J1938" s="4">
        <v>3</v>
      </c>
      <c r="K1938" s="4">
        <v>3.415</v>
      </c>
      <c r="L1938" s="4">
        <v>3.7174999999999998</v>
      </c>
      <c r="M1938" s="4">
        <v>30</v>
      </c>
    </row>
    <row r="1939" spans="1:13" x14ac:dyDescent="0.2">
      <c r="A1939" s="3">
        <v>38626</v>
      </c>
      <c r="B1939" t="s">
        <v>8880</v>
      </c>
      <c r="C1939" t="s">
        <v>3123</v>
      </c>
      <c r="D1939" t="s">
        <v>8881</v>
      </c>
      <c r="E1939" t="s">
        <v>3122</v>
      </c>
      <c r="F1939" s="4">
        <v>0.34868064516128999</v>
      </c>
      <c r="G1939" s="4">
        <v>0.37</v>
      </c>
      <c r="H1939" s="4">
        <v>0.15657620598152799</v>
      </c>
      <c r="I1939" s="4">
        <v>0.66</v>
      </c>
      <c r="J1939" s="4">
        <v>-0.18</v>
      </c>
      <c r="K1939" s="4">
        <v>0.27</v>
      </c>
      <c r="L1939" s="4">
        <v>0.435</v>
      </c>
      <c r="M1939" s="4">
        <v>31</v>
      </c>
    </row>
    <row r="1940" spans="1:13" x14ac:dyDescent="0.2">
      <c r="A1940" s="3">
        <v>38626</v>
      </c>
      <c r="B1940" t="s">
        <v>8888</v>
      </c>
      <c r="C1940" t="s">
        <v>3126</v>
      </c>
      <c r="D1940" t="s">
        <v>8889</v>
      </c>
      <c r="E1940" t="s">
        <v>3125</v>
      </c>
      <c r="F1940" s="4">
        <v>0.323806451612903</v>
      </c>
      <c r="G1940" s="4">
        <v>0.32</v>
      </c>
      <c r="H1940" s="4">
        <v>7.4896559491447398E-2</v>
      </c>
      <c r="I1940" s="4">
        <v>0.5</v>
      </c>
      <c r="J1940" s="4">
        <v>0.12</v>
      </c>
      <c r="K1940" s="4">
        <v>0.3</v>
      </c>
      <c r="L1940" s="4">
        <v>0.35</v>
      </c>
      <c r="M1940" s="4">
        <v>31</v>
      </c>
    </row>
    <row r="1941" spans="1:13" x14ac:dyDescent="0.2">
      <c r="A1941" s="3">
        <v>38626</v>
      </c>
      <c r="B1941" t="s">
        <v>8898</v>
      </c>
      <c r="C1941" t="s">
        <v>3129</v>
      </c>
      <c r="D1941" t="s">
        <v>8899</v>
      </c>
      <c r="E1941" t="s">
        <v>3128</v>
      </c>
      <c r="F1941" s="4">
        <v>0.33758064516128999</v>
      </c>
      <c r="G1941" s="4">
        <v>0.32</v>
      </c>
      <c r="H1941" s="4">
        <v>7.3913361080636605E-2</v>
      </c>
      <c r="I1941" s="4">
        <v>0.46600000000000003</v>
      </c>
      <c r="J1941" s="4">
        <v>0.19</v>
      </c>
      <c r="K1941" s="4">
        <v>0.28999999999999998</v>
      </c>
      <c r="L1941" s="4">
        <v>0.40500000000000003</v>
      </c>
      <c r="M1941" s="4">
        <v>31</v>
      </c>
    </row>
    <row r="1942" spans="1:13" x14ac:dyDescent="0.2">
      <c r="A1942" s="3">
        <v>38626</v>
      </c>
      <c r="B1942" t="s">
        <v>8908</v>
      </c>
      <c r="C1942" t="s">
        <v>3132</v>
      </c>
      <c r="D1942" t="s">
        <v>8909</v>
      </c>
      <c r="E1942" t="s">
        <v>3131</v>
      </c>
      <c r="F1942" s="4">
        <v>0.22387096774193499</v>
      </c>
      <c r="G1942" s="4">
        <v>0.22</v>
      </c>
      <c r="H1942" s="4">
        <v>8.2987445610961302E-2</v>
      </c>
      <c r="I1942" s="4">
        <v>0.40600000000000003</v>
      </c>
      <c r="J1942" s="4">
        <v>0.03</v>
      </c>
      <c r="K1942" s="4">
        <v>0.185</v>
      </c>
      <c r="L1942" s="4">
        <v>0.28000000000000003</v>
      </c>
      <c r="M1942" s="4">
        <v>31</v>
      </c>
    </row>
    <row r="1943" spans="1:13" x14ac:dyDescent="0.2">
      <c r="A1943" s="3">
        <v>38626</v>
      </c>
      <c r="B1943" t="s">
        <v>8918</v>
      </c>
      <c r="C1943" t="s">
        <v>3135</v>
      </c>
      <c r="D1943" t="s">
        <v>8919</v>
      </c>
      <c r="E1943" t="s">
        <v>3134</v>
      </c>
      <c r="F1943" s="4">
        <v>-0.147774193548387</v>
      </c>
      <c r="G1943" s="4">
        <v>-0.15</v>
      </c>
      <c r="H1943" s="4">
        <v>0.122820657784001</v>
      </c>
      <c r="I1943" s="4">
        <v>0.14000000000000001</v>
      </c>
      <c r="J1943" s="4">
        <v>-0.38</v>
      </c>
      <c r="K1943" s="4">
        <v>-0.24</v>
      </c>
      <c r="L1943" s="4">
        <v>-9.5000000000000001E-2</v>
      </c>
      <c r="M1943" s="4">
        <v>31</v>
      </c>
    </row>
    <row r="1944" spans="1:13" x14ac:dyDescent="0.2">
      <c r="A1944" s="3">
        <v>38626</v>
      </c>
      <c r="B1944" t="s">
        <v>8928</v>
      </c>
      <c r="C1944" t="s">
        <v>3138</v>
      </c>
      <c r="D1944" t="s">
        <v>8929</v>
      </c>
      <c r="E1944" t="s">
        <v>3137</v>
      </c>
      <c r="F1944" s="4">
        <v>0.118354838709677</v>
      </c>
      <c r="G1944" s="4">
        <v>0.16</v>
      </c>
      <c r="H1944" s="4">
        <v>0.13895192175403601</v>
      </c>
      <c r="I1944" s="4">
        <v>0.37</v>
      </c>
      <c r="J1944" s="4">
        <v>-0.22</v>
      </c>
      <c r="K1944" s="4">
        <v>0.04</v>
      </c>
      <c r="L1944" s="4">
        <v>0.21</v>
      </c>
      <c r="M1944" s="4">
        <v>31</v>
      </c>
    </row>
    <row r="1945" spans="1:13" x14ac:dyDescent="0.2">
      <c r="A1945" s="3">
        <v>38626</v>
      </c>
      <c r="B1945" t="s">
        <v>8938</v>
      </c>
      <c r="C1945" t="s">
        <v>3141</v>
      </c>
      <c r="D1945" t="s">
        <v>8939</v>
      </c>
      <c r="E1945" t="s">
        <v>3140</v>
      </c>
      <c r="F1945" s="4">
        <v>0.21777419354838701</v>
      </c>
      <c r="G1945" s="4">
        <v>0.2</v>
      </c>
      <c r="H1945" s="4">
        <v>7.7288942580173103E-2</v>
      </c>
      <c r="I1945" s="4">
        <v>0.45100000000000001</v>
      </c>
      <c r="J1945" s="4">
        <v>0.08</v>
      </c>
      <c r="K1945" s="4">
        <v>0.18</v>
      </c>
      <c r="L1945" s="4">
        <v>0.23499999999999999</v>
      </c>
      <c r="M1945" s="4">
        <v>31</v>
      </c>
    </row>
    <row r="1946" spans="1:13" x14ac:dyDescent="0.2">
      <c r="A1946" s="3">
        <v>38626</v>
      </c>
      <c r="B1946" t="s">
        <v>8950</v>
      </c>
      <c r="C1946" t="s">
        <v>3144</v>
      </c>
      <c r="D1946" t="s">
        <v>8951</v>
      </c>
      <c r="E1946" t="s">
        <v>3143</v>
      </c>
      <c r="F1946" s="4">
        <v>0.260483870967742</v>
      </c>
      <c r="G1946" s="4">
        <v>0.26</v>
      </c>
      <c r="H1946" s="4">
        <v>8.9533930613945406E-2</v>
      </c>
      <c r="I1946" s="4">
        <v>0.42</v>
      </c>
      <c r="J1946" s="4">
        <v>0.09</v>
      </c>
      <c r="K1946" s="4">
        <v>0.21</v>
      </c>
      <c r="L1946" s="4">
        <v>0.31</v>
      </c>
      <c r="M1946" s="4">
        <v>31</v>
      </c>
    </row>
    <row r="1947" spans="1:13" x14ac:dyDescent="0.2">
      <c r="A1947" s="3">
        <v>38626</v>
      </c>
      <c r="B1947" t="s">
        <v>8960</v>
      </c>
      <c r="C1947" t="s">
        <v>3147</v>
      </c>
      <c r="D1947" t="s">
        <v>8961</v>
      </c>
      <c r="E1947" t="s">
        <v>3146</v>
      </c>
      <c r="F1947" s="4">
        <v>0.47903225806451599</v>
      </c>
      <c r="G1947" s="4">
        <v>0.49</v>
      </c>
      <c r="H1947" s="4">
        <v>0.106209379331886</v>
      </c>
      <c r="I1947" s="4">
        <v>0.65</v>
      </c>
      <c r="J1947" s="4">
        <v>0.3</v>
      </c>
      <c r="K1947" s="4">
        <v>0.38950000000000001</v>
      </c>
      <c r="L1947" s="4">
        <v>0.54500000000000004</v>
      </c>
      <c r="M1947" s="4">
        <v>31</v>
      </c>
    </row>
    <row r="1948" spans="1:13" x14ac:dyDescent="0.2">
      <c r="A1948" s="3">
        <v>38626</v>
      </c>
      <c r="B1948" t="s">
        <v>8842</v>
      </c>
      <c r="C1948" t="s">
        <v>3114</v>
      </c>
      <c r="D1948" t="s">
        <v>8843</v>
      </c>
      <c r="E1948" t="s">
        <v>3113</v>
      </c>
      <c r="F1948" s="4">
        <v>0.34012500000000001</v>
      </c>
      <c r="G1948" s="4">
        <v>0.3</v>
      </c>
      <c r="H1948" s="4">
        <v>0.11863409453903501</v>
      </c>
      <c r="I1948" s="4">
        <v>0.80400000000000005</v>
      </c>
      <c r="J1948" s="4">
        <v>0.17</v>
      </c>
      <c r="K1948" s="4">
        <v>0.28000000000000003</v>
      </c>
      <c r="L1948" s="4">
        <v>0.36</v>
      </c>
      <c r="M1948" s="4">
        <v>32</v>
      </c>
    </row>
    <row r="1949" spans="1:13" x14ac:dyDescent="0.2">
      <c r="A1949" s="3">
        <v>38626</v>
      </c>
      <c r="B1949" t="s">
        <v>8970</v>
      </c>
      <c r="C1949" t="s">
        <v>3150</v>
      </c>
      <c r="D1949" t="s">
        <v>8971</v>
      </c>
      <c r="E1949" t="s">
        <v>3149</v>
      </c>
      <c r="F1949" s="4">
        <v>0.38025806451612898</v>
      </c>
      <c r="G1949" s="4">
        <v>0.38</v>
      </c>
      <c r="H1949" s="4">
        <v>0.11349477748394</v>
      </c>
      <c r="I1949" s="4">
        <v>0.78300000000000003</v>
      </c>
      <c r="J1949" s="4">
        <v>0.18</v>
      </c>
      <c r="K1949" s="4">
        <v>0.30499999999999999</v>
      </c>
      <c r="L1949" s="4">
        <v>0.4</v>
      </c>
      <c r="M1949" s="4">
        <v>31</v>
      </c>
    </row>
    <row r="1950" spans="1:13" x14ac:dyDescent="0.2">
      <c r="A1950" s="3">
        <v>38626</v>
      </c>
      <c r="B1950" t="s">
        <v>8852</v>
      </c>
      <c r="C1950" t="s">
        <v>3117</v>
      </c>
      <c r="D1950" t="s">
        <v>8853</v>
      </c>
      <c r="E1950" t="s">
        <v>3116</v>
      </c>
      <c r="F1950" s="4">
        <v>0.70829032258064495</v>
      </c>
      <c r="G1950" s="4">
        <v>0.72</v>
      </c>
      <c r="H1950" s="4">
        <v>0.133400947909772</v>
      </c>
      <c r="I1950" s="4">
        <v>0.96</v>
      </c>
      <c r="J1950" s="4">
        <v>0.34</v>
      </c>
      <c r="K1950" s="4">
        <v>0.67500000000000004</v>
      </c>
      <c r="L1950" s="4">
        <v>0.78500000000000003</v>
      </c>
      <c r="M1950" s="4">
        <v>31</v>
      </c>
    </row>
    <row r="1951" spans="1:13" x14ac:dyDescent="0.2">
      <c r="A1951" s="3">
        <v>38626</v>
      </c>
      <c r="B1951" t="s">
        <v>8866</v>
      </c>
      <c r="C1951" t="s">
        <v>3120</v>
      </c>
      <c r="D1951" t="s">
        <v>8867</v>
      </c>
      <c r="E1951" t="s">
        <v>3119</v>
      </c>
      <c r="F1951" s="4">
        <v>0.48203225806451599</v>
      </c>
      <c r="G1951" s="4">
        <v>0.48</v>
      </c>
      <c r="H1951" s="4">
        <v>9.6135489066548799E-2</v>
      </c>
      <c r="I1951" s="4">
        <v>0.65</v>
      </c>
      <c r="J1951" s="4">
        <v>0.31</v>
      </c>
      <c r="K1951" s="4">
        <v>0.4</v>
      </c>
      <c r="L1951" s="4">
        <v>0.56000000000000005</v>
      </c>
      <c r="M1951" s="4">
        <v>31</v>
      </c>
    </row>
    <row r="1952" spans="1:13" x14ac:dyDescent="0.2">
      <c r="A1952" s="3">
        <v>38626</v>
      </c>
      <c r="B1952" t="s">
        <v>8972</v>
      </c>
      <c r="C1952" t="s">
        <v>3096</v>
      </c>
      <c r="D1952" t="s">
        <v>8973</v>
      </c>
      <c r="E1952" t="s">
        <v>3095</v>
      </c>
      <c r="F1952" s="4">
        <v>3.2475000000000001</v>
      </c>
      <c r="G1952" s="4">
        <v>3.22</v>
      </c>
      <c r="H1952" s="4">
        <v>0.25049950099750701</v>
      </c>
      <c r="I1952" s="4">
        <v>3.65</v>
      </c>
      <c r="J1952" s="4">
        <v>2.69</v>
      </c>
      <c r="K1952" s="4">
        <v>3.0950000000000002</v>
      </c>
      <c r="L1952" s="4">
        <v>3.4624999999999999</v>
      </c>
      <c r="M1952" s="4">
        <v>24</v>
      </c>
    </row>
    <row r="1953" spans="1:13" x14ac:dyDescent="0.2">
      <c r="A1953" s="3">
        <v>38626</v>
      </c>
      <c r="B1953" t="s">
        <v>8784</v>
      </c>
      <c r="C1953" t="s">
        <v>3087</v>
      </c>
      <c r="D1953" t="s">
        <v>8785</v>
      </c>
      <c r="E1953" t="s">
        <v>3086</v>
      </c>
      <c r="F1953" s="4">
        <v>3.15225</v>
      </c>
      <c r="G1953" s="4">
        <v>3.16</v>
      </c>
      <c r="H1953" s="4">
        <v>0.13414851499019301</v>
      </c>
      <c r="I1953" s="4">
        <v>3.47</v>
      </c>
      <c r="J1953" s="4">
        <v>2.9</v>
      </c>
      <c r="K1953" s="4">
        <v>3.0975000000000001</v>
      </c>
      <c r="L1953" s="4">
        <v>3.2</v>
      </c>
      <c r="M1953" s="4">
        <v>28</v>
      </c>
    </row>
    <row r="1954" spans="1:13" x14ac:dyDescent="0.2">
      <c r="A1954" s="3">
        <v>38626</v>
      </c>
      <c r="B1954" t="s">
        <v>8942</v>
      </c>
      <c r="C1954" t="s">
        <v>3090</v>
      </c>
      <c r="D1954" t="s">
        <v>8943</v>
      </c>
      <c r="E1954" t="s">
        <v>3089</v>
      </c>
      <c r="F1954" s="4">
        <v>3.2466538461538499</v>
      </c>
      <c r="G1954" s="4">
        <v>3.2250000000000001</v>
      </c>
      <c r="H1954" s="4">
        <v>0.23724062760120901</v>
      </c>
      <c r="I1954" s="4">
        <v>3.72</v>
      </c>
      <c r="J1954" s="4">
        <v>2.8</v>
      </c>
      <c r="K1954" s="4">
        <v>3.08</v>
      </c>
      <c r="L1954" s="4">
        <v>3.3824999999999998</v>
      </c>
      <c r="M1954" s="4">
        <v>26</v>
      </c>
    </row>
    <row r="1955" spans="1:13" x14ac:dyDescent="0.2">
      <c r="A1955" s="3">
        <v>38626</v>
      </c>
      <c r="B1955" t="s">
        <v>8974</v>
      </c>
      <c r="C1955" t="s">
        <v>3153</v>
      </c>
      <c r="D1955" t="s">
        <v>8975</v>
      </c>
      <c r="E1955" t="s">
        <v>3152</v>
      </c>
      <c r="F1955" s="4">
        <v>0.26500000000000001</v>
      </c>
      <c r="G1955" s="4">
        <v>0.26</v>
      </c>
      <c r="H1955" s="4">
        <v>5.0616202939375098E-2</v>
      </c>
      <c r="I1955" s="4">
        <v>0.43</v>
      </c>
      <c r="J1955" s="4">
        <v>0.18</v>
      </c>
      <c r="K1955" s="4">
        <v>0.24249999999999999</v>
      </c>
      <c r="L1955" s="4">
        <v>0.27750000000000002</v>
      </c>
      <c r="M1955" s="4">
        <v>26</v>
      </c>
    </row>
    <row r="1956" spans="1:13" x14ac:dyDescent="0.2">
      <c r="A1956" s="3">
        <v>38626</v>
      </c>
      <c r="B1956" t="s">
        <v>10061</v>
      </c>
      <c r="C1956" t="s">
        <v>4324</v>
      </c>
      <c r="D1956" t="s">
        <v>10062</v>
      </c>
      <c r="E1956" t="s">
        <v>4323</v>
      </c>
      <c r="F1956" s="4">
        <v>3.48484848484848</v>
      </c>
      <c r="G1956" s="4">
        <v>3.5</v>
      </c>
      <c r="H1956" s="4">
        <v>0.14387757843304699</v>
      </c>
      <c r="I1956" s="4">
        <v>3.9</v>
      </c>
      <c r="J1956" s="4">
        <v>3</v>
      </c>
      <c r="K1956" s="4">
        <v>3.5</v>
      </c>
      <c r="L1956" s="4">
        <v>3.5</v>
      </c>
      <c r="M1956" s="4">
        <v>33</v>
      </c>
    </row>
    <row r="1957" spans="1:13" x14ac:dyDescent="0.2">
      <c r="A1957" s="3">
        <v>38626</v>
      </c>
      <c r="B1957" t="s">
        <v>10073</v>
      </c>
      <c r="C1957" t="s">
        <v>4327</v>
      </c>
      <c r="D1957" t="s">
        <v>10074</v>
      </c>
      <c r="E1957" t="s">
        <v>4326</v>
      </c>
      <c r="F1957" s="4">
        <v>3.3333333333333299</v>
      </c>
      <c r="G1957" s="4">
        <v>3.3</v>
      </c>
      <c r="H1957" s="4">
        <v>0.33603075256093301</v>
      </c>
      <c r="I1957" s="4">
        <v>4</v>
      </c>
      <c r="J1957" s="4">
        <v>2.5</v>
      </c>
      <c r="K1957" s="4">
        <v>3.2</v>
      </c>
      <c r="L1957" s="4">
        <v>3.5</v>
      </c>
      <c r="M1957" s="4">
        <v>33</v>
      </c>
    </row>
    <row r="1958" spans="1:13" x14ac:dyDescent="0.2">
      <c r="A1958" s="3">
        <v>38626</v>
      </c>
      <c r="B1958" t="s">
        <v>8976</v>
      </c>
      <c r="C1958" t="s">
        <v>3952</v>
      </c>
      <c r="D1958" t="s">
        <v>8977</v>
      </c>
      <c r="E1958" t="s">
        <v>3951</v>
      </c>
      <c r="F1958" s="4">
        <v>11.0746</v>
      </c>
      <c r="G1958" s="4">
        <v>11.04</v>
      </c>
      <c r="H1958" s="4">
        <v>0.21318919922610199</v>
      </c>
      <c r="I1958" s="4">
        <v>11.56</v>
      </c>
      <c r="J1958" s="4">
        <v>10.6</v>
      </c>
      <c r="K1958" s="4">
        <v>10.948700000000001</v>
      </c>
      <c r="L1958" s="4">
        <v>11.175000000000001</v>
      </c>
      <c r="M1958" s="4">
        <v>31</v>
      </c>
    </row>
    <row r="1959" spans="1:13" x14ac:dyDescent="0.2">
      <c r="A1959" s="3">
        <v>38626</v>
      </c>
      <c r="B1959" t="s">
        <v>8956</v>
      </c>
      <c r="C1959" t="s">
        <v>3939</v>
      </c>
      <c r="D1959" t="s">
        <v>8957</v>
      </c>
      <c r="E1959" t="s">
        <v>3947</v>
      </c>
      <c r="F1959" s="4">
        <v>10.955159374999999</v>
      </c>
      <c r="G1959" s="4">
        <v>10.93</v>
      </c>
      <c r="H1959" s="4">
        <v>0.12626817303730001</v>
      </c>
      <c r="I1959" s="4">
        <v>11.35</v>
      </c>
      <c r="J1959" s="4">
        <v>10.75</v>
      </c>
      <c r="K1959" s="4">
        <v>10.8775</v>
      </c>
      <c r="L1959" s="4">
        <v>11.0025</v>
      </c>
      <c r="M1959" s="4">
        <v>32</v>
      </c>
    </row>
    <row r="1960" spans="1:13" x14ac:dyDescent="0.2">
      <c r="A1960" s="3">
        <v>38626</v>
      </c>
      <c r="B1960" t="s">
        <v>8966</v>
      </c>
      <c r="C1960" t="s">
        <v>3942</v>
      </c>
      <c r="D1960" t="s">
        <v>8967</v>
      </c>
      <c r="E1960" t="s">
        <v>3949</v>
      </c>
      <c r="F1960" s="4">
        <v>11.0193212121212</v>
      </c>
      <c r="G1960" s="4">
        <v>11</v>
      </c>
      <c r="H1960" s="4">
        <v>0.19586501690829</v>
      </c>
      <c r="I1960" s="4">
        <v>11.5</v>
      </c>
      <c r="J1960" s="4">
        <v>10.5</v>
      </c>
      <c r="K1960" s="4">
        <v>10.92</v>
      </c>
      <c r="L1960" s="4">
        <v>11.1</v>
      </c>
      <c r="M1960" s="4">
        <v>33</v>
      </c>
    </row>
    <row r="1961" spans="1:13" x14ac:dyDescent="0.2">
      <c r="A1961" s="3">
        <v>38626</v>
      </c>
      <c r="B1961" t="s">
        <v>8746</v>
      </c>
      <c r="C1961" t="s">
        <v>3936</v>
      </c>
      <c r="D1961" t="s">
        <v>8747</v>
      </c>
      <c r="E1961" t="s">
        <v>3935</v>
      </c>
      <c r="F1961" s="4">
        <v>11.0193212121212</v>
      </c>
      <c r="G1961" s="4">
        <v>11</v>
      </c>
      <c r="H1961" s="4">
        <v>0.19586501690829</v>
      </c>
      <c r="I1961" s="4">
        <v>11.5</v>
      </c>
      <c r="J1961" s="4">
        <v>10.5</v>
      </c>
      <c r="K1961" s="4">
        <v>10.92</v>
      </c>
      <c r="L1961" s="4">
        <v>11.1</v>
      </c>
      <c r="M1961" s="4">
        <v>33</v>
      </c>
    </row>
    <row r="1962" spans="1:13" x14ac:dyDescent="0.2">
      <c r="A1962" s="3">
        <v>38626</v>
      </c>
      <c r="B1962" t="s">
        <v>8874</v>
      </c>
      <c r="C1962" t="s">
        <v>3939</v>
      </c>
      <c r="D1962" t="s">
        <v>8875</v>
      </c>
      <c r="E1962" t="s">
        <v>3938</v>
      </c>
      <c r="F1962" s="4">
        <v>11.5351272727273</v>
      </c>
      <c r="G1962" s="4">
        <v>11.5</v>
      </c>
      <c r="H1962" s="4">
        <v>0.299370057655161</v>
      </c>
      <c r="I1962" s="4">
        <v>12.41</v>
      </c>
      <c r="J1962" s="4">
        <v>10.75</v>
      </c>
      <c r="K1962" s="4">
        <v>11.4</v>
      </c>
      <c r="L1962" s="4">
        <v>11.7</v>
      </c>
      <c r="M1962" s="4">
        <v>33</v>
      </c>
    </row>
    <row r="1963" spans="1:13" x14ac:dyDescent="0.2">
      <c r="A1963" s="3">
        <v>38626</v>
      </c>
      <c r="B1963" t="s">
        <v>10057</v>
      </c>
      <c r="C1963" t="s">
        <v>3579</v>
      </c>
      <c r="D1963" t="s">
        <v>10058</v>
      </c>
      <c r="E1963" t="s">
        <v>3578</v>
      </c>
      <c r="F1963" s="4">
        <v>3</v>
      </c>
      <c r="G1963" s="4">
        <v>3</v>
      </c>
      <c r="H1963" s="4"/>
      <c r="I1963" s="4">
        <v>3</v>
      </c>
      <c r="J1963" s="4">
        <v>3</v>
      </c>
      <c r="K1963" s="4">
        <v>3</v>
      </c>
      <c r="L1963" s="4">
        <v>3</v>
      </c>
      <c r="M1963" s="4">
        <v>1</v>
      </c>
    </row>
    <row r="1964" spans="1:13" x14ac:dyDescent="0.2">
      <c r="A1964" s="3">
        <v>38626</v>
      </c>
      <c r="B1964" t="s">
        <v>10069</v>
      </c>
      <c r="C1964" t="s">
        <v>3582</v>
      </c>
      <c r="D1964" t="s">
        <v>10070</v>
      </c>
      <c r="E1964" t="s">
        <v>3581</v>
      </c>
      <c r="F1964" s="4">
        <v>3.3918181818181798</v>
      </c>
      <c r="G1964" s="4">
        <v>3.4</v>
      </c>
      <c r="H1964" s="4">
        <v>0.30131435563061199</v>
      </c>
      <c r="I1964" s="4">
        <v>4.0999999999999996</v>
      </c>
      <c r="J1964" s="4">
        <v>2.6</v>
      </c>
      <c r="K1964" s="4">
        <v>3.2</v>
      </c>
      <c r="L1964" s="4">
        <v>3.5</v>
      </c>
      <c r="M1964" s="4">
        <v>33</v>
      </c>
    </row>
    <row r="1965" spans="1:13" x14ac:dyDescent="0.2">
      <c r="A1965" s="3">
        <v>38626</v>
      </c>
      <c r="B1965" t="s">
        <v>10079</v>
      </c>
      <c r="C1965" t="s">
        <v>3585</v>
      </c>
      <c r="D1965" t="s">
        <v>10080</v>
      </c>
      <c r="E1965" t="s">
        <v>3584</v>
      </c>
      <c r="F1965" s="4">
        <v>3.4221428571428598</v>
      </c>
      <c r="G1965" s="4">
        <v>3.45</v>
      </c>
      <c r="H1965" s="4">
        <v>0.71223361306296096</v>
      </c>
      <c r="I1965" s="4">
        <v>4.5</v>
      </c>
      <c r="J1965" s="4">
        <v>1.53</v>
      </c>
      <c r="K1965" s="4">
        <v>3.2250000000000001</v>
      </c>
      <c r="L1965" s="4">
        <v>3.9125000000000001</v>
      </c>
      <c r="M1965" s="4">
        <v>28</v>
      </c>
    </row>
    <row r="1966" spans="1:13" x14ac:dyDescent="0.2">
      <c r="A1966" s="3">
        <v>38626</v>
      </c>
      <c r="B1966" t="s">
        <v>10077</v>
      </c>
      <c r="C1966" t="s">
        <v>3591</v>
      </c>
      <c r="D1966" t="s">
        <v>10078</v>
      </c>
      <c r="E1966" t="s">
        <v>3590</v>
      </c>
      <c r="F1966" s="4">
        <v>3.1918181818181801</v>
      </c>
      <c r="G1966" s="4">
        <v>3.3</v>
      </c>
      <c r="H1966" s="4">
        <v>0.40872862746459399</v>
      </c>
      <c r="I1966" s="4">
        <v>4.05</v>
      </c>
      <c r="J1966" s="4">
        <v>2.2999999999999998</v>
      </c>
      <c r="K1966" s="4">
        <v>3</v>
      </c>
      <c r="L1966" s="4">
        <v>3.4</v>
      </c>
      <c r="M1966" s="4">
        <v>33</v>
      </c>
    </row>
    <row r="1967" spans="1:13" x14ac:dyDescent="0.2">
      <c r="A1967" s="3">
        <v>38626</v>
      </c>
      <c r="B1967" t="s">
        <v>10081</v>
      </c>
      <c r="C1967" t="s">
        <v>3594</v>
      </c>
      <c r="D1967" t="s">
        <v>10082</v>
      </c>
      <c r="E1967" t="s">
        <v>3593</v>
      </c>
      <c r="F1967" s="4">
        <v>3.3360606060606099</v>
      </c>
      <c r="G1967" s="4">
        <v>3.4</v>
      </c>
      <c r="H1967" s="4">
        <v>0.58115154754342802</v>
      </c>
      <c r="I1967" s="4">
        <v>4.5199999999999996</v>
      </c>
      <c r="J1967" s="4">
        <v>2</v>
      </c>
      <c r="K1967" s="4">
        <v>2.8</v>
      </c>
      <c r="L1967" s="4">
        <v>3.7</v>
      </c>
      <c r="M1967" s="4">
        <v>33</v>
      </c>
    </row>
    <row r="1968" spans="1:13" x14ac:dyDescent="0.2">
      <c r="A1968" s="3">
        <v>38657</v>
      </c>
      <c r="B1968" t="s">
        <v>8732</v>
      </c>
      <c r="C1968" t="s">
        <v>3918</v>
      </c>
      <c r="D1968" t="s">
        <v>8733</v>
      </c>
      <c r="E1968" t="s">
        <v>3917</v>
      </c>
      <c r="F1968" s="4">
        <v>8.6127272727272697</v>
      </c>
      <c r="G1968" s="4">
        <v>8.6199999999999992</v>
      </c>
      <c r="H1968" s="4">
        <v>0.16292775867069001</v>
      </c>
      <c r="I1968" s="4">
        <v>9.15</v>
      </c>
      <c r="J1968" s="4">
        <v>8.25</v>
      </c>
      <c r="K1968" s="4">
        <v>8.5</v>
      </c>
      <c r="L1968" s="4">
        <v>8.6999999999999993</v>
      </c>
      <c r="M1968" s="4">
        <v>33</v>
      </c>
    </row>
    <row r="1969" spans="1:13" x14ac:dyDescent="0.2">
      <c r="A1969" s="3">
        <v>38657</v>
      </c>
      <c r="B1969" t="s">
        <v>8860</v>
      </c>
      <c r="C1969" t="s">
        <v>3921</v>
      </c>
      <c r="D1969" t="s">
        <v>8861</v>
      </c>
      <c r="E1969" t="s">
        <v>3920</v>
      </c>
      <c r="F1969" s="4">
        <v>8.1251515151515203</v>
      </c>
      <c r="G1969" s="4">
        <v>8</v>
      </c>
      <c r="H1969" s="4">
        <v>0.65627795755743401</v>
      </c>
      <c r="I1969" s="4">
        <v>9.65</v>
      </c>
      <c r="J1969" s="4">
        <v>6.64</v>
      </c>
      <c r="K1969" s="4">
        <v>7.75</v>
      </c>
      <c r="L1969" s="4">
        <v>8.39</v>
      </c>
      <c r="M1969" s="4">
        <v>33</v>
      </c>
    </row>
    <row r="1970" spans="1:13" x14ac:dyDescent="0.2">
      <c r="A1970" s="3">
        <v>38657</v>
      </c>
      <c r="B1970" t="s">
        <v>8978</v>
      </c>
      <c r="C1970" t="s">
        <v>3081</v>
      </c>
      <c r="D1970" t="s">
        <v>8979</v>
      </c>
      <c r="E1970" t="s">
        <v>3080</v>
      </c>
      <c r="F1970" s="4">
        <v>3.64363636363636</v>
      </c>
      <c r="G1970" s="4">
        <v>3.65</v>
      </c>
      <c r="H1970" s="4">
        <v>0.28499800637261202</v>
      </c>
      <c r="I1970" s="4">
        <v>4.12</v>
      </c>
      <c r="J1970" s="4">
        <v>2.98</v>
      </c>
      <c r="K1970" s="4">
        <v>3.49</v>
      </c>
      <c r="L1970" s="4">
        <v>3.85</v>
      </c>
      <c r="M1970" s="4">
        <v>33</v>
      </c>
    </row>
    <row r="1971" spans="1:13" x14ac:dyDescent="0.2">
      <c r="A1971" s="3">
        <v>38657</v>
      </c>
      <c r="B1971" t="s">
        <v>8692</v>
      </c>
      <c r="C1971" t="s">
        <v>3072</v>
      </c>
      <c r="D1971" t="s">
        <v>8693</v>
      </c>
      <c r="E1971" t="s">
        <v>3071</v>
      </c>
      <c r="F1971" s="4">
        <v>3.2638235294117601</v>
      </c>
      <c r="G1971" s="4">
        <v>3.2850000000000001</v>
      </c>
      <c r="H1971" s="4">
        <v>0.11594185339636399</v>
      </c>
      <c r="I1971" s="4">
        <v>3.6</v>
      </c>
      <c r="J1971" s="4">
        <v>2.99</v>
      </c>
      <c r="K1971" s="4">
        <v>3.1825000000000001</v>
      </c>
      <c r="L1971" s="4">
        <v>3.3174999999999999</v>
      </c>
      <c r="M1971" s="4">
        <v>34</v>
      </c>
    </row>
    <row r="1972" spans="1:13" x14ac:dyDescent="0.2">
      <c r="A1972" s="3">
        <v>38657</v>
      </c>
      <c r="B1972" t="s">
        <v>8750</v>
      </c>
      <c r="C1972" t="s">
        <v>3075</v>
      </c>
      <c r="D1972" t="s">
        <v>8751</v>
      </c>
      <c r="E1972" t="s">
        <v>3074</v>
      </c>
      <c r="F1972" s="4">
        <v>3.6064705882352901</v>
      </c>
      <c r="G1972" s="4">
        <v>3.59</v>
      </c>
      <c r="H1972" s="4">
        <v>0.22711474009702801</v>
      </c>
      <c r="I1972" s="4">
        <v>4.2</v>
      </c>
      <c r="J1972" s="4">
        <v>3.12</v>
      </c>
      <c r="K1972" s="4">
        <v>3.4575</v>
      </c>
      <c r="L1972" s="4">
        <v>3.8</v>
      </c>
      <c r="M1972" s="4">
        <v>34</v>
      </c>
    </row>
    <row r="1973" spans="1:13" x14ac:dyDescent="0.2">
      <c r="A1973" s="3">
        <v>38657</v>
      </c>
      <c r="B1973" t="s">
        <v>8878</v>
      </c>
      <c r="C1973" t="s">
        <v>3102</v>
      </c>
      <c r="D1973" t="s">
        <v>8879</v>
      </c>
      <c r="E1973" t="s">
        <v>3101</v>
      </c>
      <c r="F1973" s="4">
        <v>3.5564137931034501</v>
      </c>
      <c r="G1973" s="4">
        <v>3.6</v>
      </c>
      <c r="H1973" s="4">
        <v>0.29280863048870298</v>
      </c>
      <c r="I1973" s="4">
        <v>4.2</v>
      </c>
      <c r="J1973" s="4">
        <v>3</v>
      </c>
      <c r="K1973" s="4">
        <v>3.4</v>
      </c>
      <c r="L1973" s="4">
        <v>3.7</v>
      </c>
      <c r="M1973" s="4">
        <v>29</v>
      </c>
    </row>
    <row r="1974" spans="1:13" x14ac:dyDescent="0.2">
      <c r="A1974" s="3">
        <v>38657</v>
      </c>
      <c r="B1974" t="s">
        <v>8864</v>
      </c>
      <c r="C1974" t="s">
        <v>3078</v>
      </c>
      <c r="D1974" t="s">
        <v>8865</v>
      </c>
      <c r="E1974" t="s">
        <v>3077</v>
      </c>
      <c r="F1974" s="4">
        <v>3.61645161290323</v>
      </c>
      <c r="G1974" s="4">
        <v>3.66</v>
      </c>
      <c r="H1974" s="4">
        <v>0.26050653718089001</v>
      </c>
      <c r="I1974" s="4">
        <v>4.0199999999999996</v>
      </c>
      <c r="J1974" s="4">
        <v>3.1</v>
      </c>
      <c r="K1974" s="4">
        <v>3.42</v>
      </c>
      <c r="L1974" s="4">
        <v>3.7749999999999999</v>
      </c>
      <c r="M1974" s="4">
        <v>31</v>
      </c>
    </row>
    <row r="1975" spans="1:13" x14ac:dyDescent="0.2">
      <c r="A1975" s="3">
        <v>38657</v>
      </c>
      <c r="B1975" t="s">
        <v>8880</v>
      </c>
      <c r="C1975" t="s">
        <v>3120</v>
      </c>
      <c r="D1975" t="s">
        <v>8881</v>
      </c>
      <c r="E1975" t="s">
        <v>3119</v>
      </c>
      <c r="F1975" s="4">
        <v>0.36603337499999999</v>
      </c>
      <c r="G1975" s="4">
        <v>0.38</v>
      </c>
      <c r="H1975" s="4">
        <v>0.118916573762734</v>
      </c>
      <c r="I1975" s="4">
        <v>0.61</v>
      </c>
      <c r="J1975" s="4">
        <v>0.1</v>
      </c>
      <c r="K1975" s="4">
        <v>0.28749999999999998</v>
      </c>
      <c r="L1975" s="4">
        <v>0.45250000000000001</v>
      </c>
      <c r="M1975" s="4">
        <v>32</v>
      </c>
    </row>
    <row r="1976" spans="1:13" x14ac:dyDescent="0.2">
      <c r="A1976" s="3">
        <v>38657</v>
      </c>
      <c r="B1976" t="s">
        <v>8888</v>
      </c>
      <c r="C1976" t="s">
        <v>3123</v>
      </c>
      <c r="D1976" t="s">
        <v>8889</v>
      </c>
      <c r="E1976" t="s">
        <v>3122</v>
      </c>
      <c r="F1976" s="4">
        <v>0.3256365</v>
      </c>
      <c r="G1976" s="4">
        <v>0.32500000000000001</v>
      </c>
      <c r="H1976" s="4">
        <v>7.5274099386519494E-2</v>
      </c>
      <c r="I1976" s="4">
        <v>0.5</v>
      </c>
      <c r="J1976" s="4">
        <v>0.12</v>
      </c>
      <c r="K1976" s="4">
        <v>0.28749999999999998</v>
      </c>
      <c r="L1976" s="4">
        <v>0.35499999999999998</v>
      </c>
      <c r="M1976" s="4">
        <v>32</v>
      </c>
    </row>
    <row r="1977" spans="1:13" x14ac:dyDescent="0.2">
      <c r="A1977" s="3">
        <v>38657</v>
      </c>
      <c r="B1977" t="s">
        <v>8898</v>
      </c>
      <c r="C1977" t="s">
        <v>3126</v>
      </c>
      <c r="D1977" t="s">
        <v>8899</v>
      </c>
      <c r="E1977" t="s">
        <v>3125</v>
      </c>
      <c r="F1977" s="4">
        <v>0.33257868750000003</v>
      </c>
      <c r="G1977" s="4">
        <v>0.3</v>
      </c>
      <c r="H1977" s="4">
        <v>7.2867393519672502E-2</v>
      </c>
      <c r="I1977" s="4">
        <v>0.47399999999999998</v>
      </c>
      <c r="J1977" s="4">
        <v>0.19</v>
      </c>
      <c r="K1977" s="4">
        <v>0.28749999999999998</v>
      </c>
      <c r="L1977" s="4">
        <v>0.39250000000000002</v>
      </c>
      <c r="M1977" s="4">
        <v>32</v>
      </c>
    </row>
    <row r="1978" spans="1:13" x14ac:dyDescent="0.2">
      <c r="A1978" s="3">
        <v>38657</v>
      </c>
      <c r="B1978" t="s">
        <v>8908</v>
      </c>
      <c r="C1978" t="s">
        <v>3129</v>
      </c>
      <c r="D1978" t="s">
        <v>8909</v>
      </c>
      <c r="E1978" t="s">
        <v>3128</v>
      </c>
      <c r="F1978" s="4">
        <v>0.22812325</v>
      </c>
      <c r="G1978" s="4">
        <v>0.23</v>
      </c>
      <c r="H1978" s="4">
        <v>8.2607998721907702E-2</v>
      </c>
      <c r="I1978" s="4">
        <v>0.40600000000000003</v>
      </c>
      <c r="J1978" s="4">
        <v>0.03</v>
      </c>
      <c r="K1978" s="4">
        <v>0.19</v>
      </c>
      <c r="L1978" s="4">
        <v>0.28249999999999997</v>
      </c>
      <c r="M1978" s="4">
        <v>32</v>
      </c>
    </row>
    <row r="1979" spans="1:13" x14ac:dyDescent="0.2">
      <c r="A1979" s="3">
        <v>38657</v>
      </c>
      <c r="B1979" t="s">
        <v>8918</v>
      </c>
      <c r="C1979" t="s">
        <v>3132</v>
      </c>
      <c r="D1979" t="s">
        <v>8919</v>
      </c>
      <c r="E1979" t="s">
        <v>3131</v>
      </c>
      <c r="F1979" s="4">
        <v>-0.16444340625000001</v>
      </c>
      <c r="G1979" s="4">
        <v>-0.185</v>
      </c>
      <c r="H1979" s="4">
        <v>0.10289651460126201</v>
      </c>
      <c r="I1979" s="4">
        <v>7.0000000000000007E-2</v>
      </c>
      <c r="J1979" s="4">
        <v>-0.36</v>
      </c>
      <c r="K1979" s="4">
        <v>-0.22</v>
      </c>
      <c r="L1979" s="4">
        <v>-0.10975</v>
      </c>
      <c r="M1979" s="4">
        <v>32</v>
      </c>
    </row>
    <row r="1980" spans="1:13" x14ac:dyDescent="0.2">
      <c r="A1980" s="3">
        <v>38657</v>
      </c>
      <c r="B1980" t="s">
        <v>8928</v>
      </c>
      <c r="C1980" t="s">
        <v>3135</v>
      </c>
      <c r="D1980" t="s">
        <v>8929</v>
      </c>
      <c r="E1980" t="s">
        <v>3134</v>
      </c>
      <c r="F1980" s="4">
        <v>0.11265328125</v>
      </c>
      <c r="G1980" s="4">
        <v>0.14000000000000001</v>
      </c>
      <c r="H1980" s="4">
        <v>0.11792960614630101</v>
      </c>
      <c r="I1980" s="4">
        <v>0.37</v>
      </c>
      <c r="J1980" s="4">
        <v>-0.15</v>
      </c>
      <c r="K1980" s="4">
        <v>3.2500000000000001E-2</v>
      </c>
      <c r="L1980" s="4">
        <v>0.1925</v>
      </c>
      <c r="M1980" s="4">
        <v>32</v>
      </c>
    </row>
    <row r="1981" spans="1:13" x14ac:dyDescent="0.2">
      <c r="A1981" s="3">
        <v>38657</v>
      </c>
      <c r="B1981" t="s">
        <v>8938</v>
      </c>
      <c r="C1981" t="s">
        <v>3138</v>
      </c>
      <c r="D1981" t="s">
        <v>8939</v>
      </c>
      <c r="E1981" t="s">
        <v>3137</v>
      </c>
      <c r="F1981" s="4">
        <v>0.22127168750000001</v>
      </c>
      <c r="G1981" s="4">
        <v>0.2</v>
      </c>
      <c r="H1981" s="4">
        <v>8.7800864053518002E-2</v>
      </c>
      <c r="I1981" s="4">
        <v>0.45100000000000001</v>
      </c>
      <c r="J1981" s="4">
        <v>0.08</v>
      </c>
      <c r="K1981" s="4">
        <v>0.17499999999999999</v>
      </c>
      <c r="L1981" s="4">
        <v>0.25</v>
      </c>
      <c r="M1981" s="4">
        <v>32</v>
      </c>
    </row>
    <row r="1982" spans="1:13" x14ac:dyDescent="0.2">
      <c r="A1982" s="3">
        <v>38657</v>
      </c>
      <c r="B1982" t="s">
        <v>8950</v>
      </c>
      <c r="C1982" t="s">
        <v>3141</v>
      </c>
      <c r="D1982" t="s">
        <v>8951</v>
      </c>
      <c r="E1982" t="s">
        <v>3140</v>
      </c>
      <c r="F1982" s="4">
        <v>0.27077596874999998</v>
      </c>
      <c r="G1982" s="4">
        <v>0.29499999999999998</v>
      </c>
      <c r="H1982" s="4">
        <v>8.5672963793676102E-2</v>
      </c>
      <c r="I1982" s="4">
        <v>0.42</v>
      </c>
      <c r="J1982" s="4">
        <v>0.09</v>
      </c>
      <c r="K1982" s="4">
        <v>0.22750000000000001</v>
      </c>
      <c r="L1982" s="4">
        <v>0.3125</v>
      </c>
      <c r="M1982" s="4">
        <v>32</v>
      </c>
    </row>
    <row r="1983" spans="1:13" x14ac:dyDescent="0.2">
      <c r="A1983" s="3">
        <v>38657</v>
      </c>
      <c r="B1983" t="s">
        <v>8960</v>
      </c>
      <c r="C1983" t="s">
        <v>3144</v>
      </c>
      <c r="D1983" t="s">
        <v>8961</v>
      </c>
      <c r="E1983" t="s">
        <v>3143</v>
      </c>
      <c r="F1983" s="4">
        <v>0.48686237500000001</v>
      </c>
      <c r="G1983" s="4">
        <v>0.495</v>
      </c>
      <c r="H1983" s="4">
        <v>9.3895745397359801E-2</v>
      </c>
      <c r="I1983" s="4">
        <v>0.65</v>
      </c>
      <c r="J1983" s="4">
        <v>0.31</v>
      </c>
      <c r="K1983" s="4">
        <v>0.4</v>
      </c>
      <c r="L1983" s="4">
        <v>0.55000000000000004</v>
      </c>
      <c r="M1983" s="4">
        <v>32</v>
      </c>
    </row>
    <row r="1984" spans="1:13" x14ac:dyDescent="0.2">
      <c r="A1984" s="3">
        <v>38657</v>
      </c>
      <c r="B1984" t="s">
        <v>8970</v>
      </c>
      <c r="C1984" t="s">
        <v>3147</v>
      </c>
      <c r="D1984" t="s">
        <v>8971</v>
      </c>
      <c r="E1984" t="s">
        <v>3146</v>
      </c>
      <c r="F1984" s="4">
        <v>0.3560056875</v>
      </c>
      <c r="G1984" s="4">
        <v>0.36</v>
      </c>
      <c r="H1984" s="4">
        <v>0.100675865719401</v>
      </c>
      <c r="I1984" s="4">
        <v>0.72018199999999999</v>
      </c>
      <c r="J1984" s="4">
        <v>0.12</v>
      </c>
      <c r="K1984" s="4">
        <v>0.29549999999999998</v>
      </c>
      <c r="L1984" s="4">
        <v>0.39250000000000002</v>
      </c>
      <c r="M1984" s="4">
        <v>32</v>
      </c>
    </row>
    <row r="1985" spans="1:13" x14ac:dyDescent="0.2">
      <c r="A1985" s="3">
        <v>38657</v>
      </c>
      <c r="B1985" t="s">
        <v>8852</v>
      </c>
      <c r="C1985" t="s">
        <v>3114</v>
      </c>
      <c r="D1985" t="s">
        <v>8853</v>
      </c>
      <c r="E1985" t="s">
        <v>3113</v>
      </c>
      <c r="F1985" s="4">
        <v>0.78566618181818204</v>
      </c>
      <c r="G1985" s="4">
        <v>0.79</v>
      </c>
      <c r="H1985" s="4">
        <v>4.0116970736720797E-2</v>
      </c>
      <c r="I1985" s="4">
        <v>0.85</v>
      </c>
      <c r="J1985" s="4">
        <v>0.7</v>
      </c>
      <c r="K1985" s="4">
        <v>0.76</v>
      </c>
      <c r="L1985" s="4">
        <v>0.82</v>
      </c>
      <c r="M1985" s="4">
        <v>33</v>
      </c>
    </row>
    <row r="1986" spans="1:13" x14ac:dyDescent="0.2">
      <c r="A1986" s="3">
        <v>38657</v>
      </c>
      <c r="B1986" t="s">
        <v>8980</v>
      </c>
      <c r="C1986" t="s">
        <v>3150</v>
      </c>
      <c r="D1986" t="s">
        <v>8981</v>
      </c>
      <c r="E1986" t="s">
        <v>3149</v>
      </c>
      <c r="F1986" s="4">
        <v>0.62560349999999998</v>
      </c>
      <c r="G1986" s="4">
        <v>0.63500000000000001</v>
      </c>
      <c r="H1986" s="4">
        <v>0.13183492348412301</v>
      </c>
      <c r="I1986" s="4">
        <v>0.94499999999999995</v>
      </c>
      <c r="J1986" s="4">
        <v>0.34</v>
      </c>
      <c r="K1986" s="4">
        <v>0.56999999999999995</v>
      </c>
      <c r="L1986" s="4">
        <v>0.71</v>
      </c>
      <c r="M1986" s="4">
        <v>32</v>
      </c>
    </row>
    <row r="1987" spans="1:13" x14ac:dyDescent="0.2">
      <c r="A1987" s="3">
        <v>38657</v>
      </c>
      <c r="B1987" t="s">
        <v>8866</v>
      </c>
      <c r="C1987" t="s">
        <v>3117</v>
      </c>
      <c r="D1987" t="s">
        <v>8867</v>
      </c>
      <c r="E1987" t="s">
        <v>3116</v>
      </c>
      <c r="F1987" s="4">
        <v>0.46961215151515201</v>
      </c>
      <c r="G1987" s="4">
        <v>0.48</v>
      </c>
      <c r="H1987" s="4">
        <v>8.3731215118721294E-2</v>
      </c>
      <c r="I1987" s="4">
        <v>0.6</v>
      </c>
      <c r="J1987" s="4">
        <v>0.29420099999999999</v>
      </c>
      <c r="K1987" s="4">
        <v>0.4</v>
      </c>
      <c r="L1987" s="4">
        <v>0.52</v>
      </c>
      <c r="M1987" s="4">
        <v>33</v>
      </c>
    </row>
    <row r="1988" spans="1:13" x14ac:dyDescent="0.2">
      <c r="A1988" s="3">
        <v>38657</v>
      </c>
      <c r="B1988" t="s">
        <v>8982</v>
      </c>
      <c r="C1988" t="s">
        <v>3096</v>
      </c>
      <c r="D1988" t="s">
        <v>8983</v>
      </c>
      <c r="E1988" t="s">
        <v>3095</v>
      </c>
      <c r="F1988" s="4">
        <v>3.2738461538461499</v>
      </c>
      <c r="G1988" s="4">
        <v>3.28</v>
      </c>
      <c r="H1988" s="4">
        <v>0.22235245756369601</v>
      </c>
      <c r="I1988" s="4">
        <v>3.9</v>
      </c>
      <c r="J1988" s="4">
        <v>2.9</v>
      </c>
      <c r="K1988" s="4">
        <v>3.1074999999999999</v>
      </c>
      <c r="L1988" s="4">
        <v>3.395</v>
      </c>
      <c r="M1988" s="4">
        <v>26</v>
      </c>
    </row>
    <row r="1989" spans="1:13" x14ac:dyDescent="0.2">
      <c r="A1989" s="3">
        <v>38657</v>
      </c>
      <c r="B1989" t="s">
        <v>8784</v>
      </c>
      <c r="C1989" t="s">
        <v>3087</v>
      </c>
      <c r="D1989" t="s">
        <v>8785</v>
      </c>
      <c r="E1989" t="s">
        <v>3086</v>
      </c>
      <c r="F1989" s="4">
        <v>3.15178096551724</v>
      </c>
      <c r="G1989" s="4">
        <v>3.14</v>
      </c>
      <c r="H1989" s="4">
        <v>9.1600907005211105E-2</v>
      </c>
      <c r="I1989" s="4">
        <v>3.4</v>
      </c>
      <c r="J1989" s="4">
        <v>3.01</v>
      </c>
      <c r="K1989" s="4">
        <v>3.1</v>
      </c>
      <c r="L1989" s="4">
        <v>3.19</v>
      </c>
      <c r="M1989" s="4">
        <v>29</v>
      </c>
    </row>
    <row r="1990" spans="1:13" x14ac:dyDescent="0.2">
      <c r="A1990" s="3">
        <v>38657</v>
      </c>
      <c r="B1990" t="s">
        <v>8942</v>
      </c>
      <c r="C1990" t="s">
        <v>3090</v>
      </c>
      <c r="D1990" t="s">
        <v>8943</v>
      </c>
      <c r="E1990" t="s">
        <v>3089</v>
      </c>
      <c r="F1990" s="4">
        <v>3.3104354230769202</v>
      </c>
      <c r="G1990" s="4">
        <v>3.27</v>
      </c>
      <c r="H1990" s="4">
        <v>0.23368344362546101</v>
      </c>
      <c r="I1990" s="4">
        <v>3.92</v>
      </c>
      <c r="J1990" s="4">
        <v>2.9</v>
      </c>
      <c r="K1990" s="4">
        <v>3.1524999999999999</v>
      </c>
      <c r="L1990" s="4">
        <v>3.4824999999999999</v>
      </c>
      <c r="M1990" s="4">
        <v>26</v>
      </c>
    </row>
    <row r="1991" spans="1:13" x14ac:dyDescent="0.2">
      <c r="A1991" s="3">
        <v>38657</v>
      </c>
      <c r="B1991" t="s">
        <v>8984</v>
      </c>
      <c r="C1991" t="s">
        <v>3153</v>
      </c>
      <c r="D1991" t="s">
        <v>8985</v>
      </c>
      <c r="E1991" t="s">
        <v>3152</v>
      </c>
      <c r="F1991" s="4">
        <v>0.26346428571428598</v>
      </c>
      <c r="G1991" s="4">
        <v>0.25</v>
      </c>
      <c r="H1991" s="4">
        <v>6.3652111275599305E-2</v>
      </c>
      <c r="I1991" s="4">
        <v>0.52</v>
      </c>
      <c r="J1991" s="4">
        <v>0.19</v>
      </c>
      <c r="K1991" s="4">
        <v>0.23</v>
      </c>
      <c r="L1991" s="4">
        <v>0.26500000000000001</v>
      </c>
      <c r="M1991" s="4">
        <v>28</v>
      </c>
    </row>
    <row r="1992" spans="1:13" x14ac:dyDescent="0.2">
      <c r="A1992" s="3">
        <v>38657</v>
      </c>
      <c r="B1992" t="s">
        <v>10061</v>
      </c>
      <c r="C1992" t="s">
        <v>4324</v>
      </c>
      <c r="D1992" t="s">
        <v>10062</v>
      </c>
      <c r="E1992" t="s">
        <v>4323</v>
      </c>
      <c r="F1992" s="4">
        <v>3.5545454545454498</v>
      </c>
      <c r="G1992" s="4">
        <v>3.6</v>
      </c>
      <c r="H1992" s="4">
        <v>0.13713795310495999</v>
      </c>
      <c r="I1992" s="4">
        <v>3.9</v>
      </c>
      <c r="J1992" s="4">
        <v>3.2</v>
      </c>
      <c r="K1992" s="4">
        <v>3.5</v>
      </c>
      <c r="L1992" s="4">
        <v>3.6</v>
      </c>
      <c r="M1992" s="4">
        <v>33</v>
      </c>
    </row>
    <row r="1993" spans="1:13" x14ac:dyDescent="0.2">
      <c r="A1993" s="3">
        <v>38657</v>
      </c>
      <c r="B1993" t="s">
        <v>10073</v>
      </c>
      <c r="C1993" t="s">
        <v>4327</v>
      </c>
      <c r="D1993" t="s">
        <v>10074</v>
      </c>
      <c r="E1993" t="s">
        <v>4326</v>
      </c>
      <c r="F1993" s="4">
        <v>3.3848484848484799</v>
      </c>
      <c r="G1993" s="4">
        <v>3.4</v>
      </c>
      <c r="H1993" s="4">
        <v>0.35188884264176001</v>
      </c>
      <c r="I1993" s="4">
        <v>4.2</v>
      </c>
      <c r="J1993" s="4">
        <v>2.5</v>
      </c>
      <c r="K1993" s="4">
        <v>3.3</v>
      </c>
      <c r="L1993" s="4">
        <v>3.5</v>
      </c>
      <c r="M1993" s="4">
        <v>33</v>
      </c>
    </row>
    <row r="1994" spans="1:13" x14ac:dyDescent="0.2">
      <c r="A1994" s="3">
        <v>38657</v>
      </c>
      <c r="B1994" t="s">
        <v>8976</v>
      </c>
      <c r="C1994" t="s">
        <v>3942</v>
      </c>
      <c r="D1994" t="s">
        <v>8977</v>
      </c>
      <c r="E1994" t="s">
        <v>3949</v>
      </c>
      <c r="F1994" s="4">
        <v>10.912381249999999</v>
      </c>
      <c r="G1994" s="4">
        <v>10.9</v>
      </c>
      <c r="H1994" s="4">
        <v>0.19876828694528001</v>
      </c>
      <c r="I1994" s="4">
        <v>11.56</v>
      </c>
      <c r="J1994" s="4">
        <v>10.6</v>
      </c>
      <c r="K1994" s="4">
        <v>10.76825</v>
      </c>
      <c r="L1994" s="4">
        <v>11</v>
      </c>
      <c r="M1994" s="4">
        <v>32</v>
      </c>
    </row>
    <row r="1995" spans="1:13" x14ac:dyDescent="0.2">
      <c r="A1995" s="3">
        <v>38657</v>
      </c>
      <c r="B1995" t="s">
        <v>8986</v>
      </c>
      <c r="C1995" t="s">
        <v>3952</v>
      </c>
      <c r="D1995" t="s">
        <v>8987</v>
      </c>
      <c r="E1995" t="s">
        <v>3951</v>
      </c>
      <c r="F1995" s="4">
        <v>10.972940625</v>
      </c>
      <c r="G1995" s="4">
        <v>10.96</v>
      </c>
      <c r="H1995" s="4">
        <v>0.20960708997392899</v>
      </c>
      <c r="I1995" s="4">
        <v>11.6</v>
      </c>
      <c r="J1995" s="4">
        <v>10.6</v>
      </c>
      <c r="K1995" s="4">
        <v>10.798999999999999</v>
      </c>
      <c r="L1995" s="4">
        <v>11.085000000000001</v>
      </c>
      <c r="M1995" s="4">
        <v>32</v>
      </c>
    </row>
    <row r="1996" spans="1:13" x14ac:dyDescent="0.2">
      <c r="A1996" s="3">
        <v>38657</v>
      </c>
      <c r="B1996" t="s">
        <v>8966</v>
      </c>
      <c r="C1996" t="s">
        <v>3939</v>
      </c>
      <c r="D1996" t="s">
        <v>8967</v>
      </c>
      <c r="E1996" t="s">
        <v>3947</v>
      </c>
      <c r="F1996" s="4">
        <v>10.8072058823529</v>
      </c>
      <c r="G1996" s="4">
        <v>10.77</v>
      </c>
      <c r="H1996" s="4">
        <v>0.23657861521378201</v>
      </c>
      <c r="I1996" s="4">
        <v>11.379</v>
      </c>
      <c r="J1996" s="4">
        <v>10</v>
      </c>
      <c r="K1996" s="4">
        <v>10.7</v>
      </c>
      <c r="L1996" s="4">
        <v>10.9</v>
      </c>
      <c r="M1996" s="4">
        <v>34</v>
      </c>
    </row>
    <row r="1997" spans="1:13" x14ac:dyDescent="0.2">
      <c r="A1997" s="3">
        <v>38657</v>
      </c>
      <c r="B1997" t="s">
        <v>8746</v>
      </c>
      <c r="C1997" t="s">
        <v>3936</v>
      </c>
      <c r="D1997" t="s">
        <v>8747</v>
      </c>
      <c r="E1997" t="s">
        <v>3935</v>
      </c>
      <c r="F1997" s="4">
        <v>10.8072058823529</v>
      </c>
      <c r="G1997" s="4">
        <v>10.77</v>
      </c>
      <c r="H1997" s="4">
        <v>0.23657861521378201</v>
      </c>
      <c r="I1997" s="4">
        <v>11.379</v>
      </c>
      <c r="J1997" s="4">
        <v>10</v>
      </c>
      <c r="K1997" s="4">
        <v>10.7</v>
      </c>
      <c r="L1997" s="4">
        <v>10.9</v>
      </c>
      <c r="M1997" s="4">
        <v>34</v>
      </c>
    </row>
    <row r="1998" spans="1:13" x14ac:dyDescent="0.2">
      <c r="A1998" s="3">
        <v>38657</v>
      </c>
      <c r="B1998" t="s">
        <v>8874</v>
      </c>
      <c r="C1998" t="s">
        <v>3939</v>
      </c>
      <c r="D1998" t="s">
        <v>8875</v>
      </c>
      <c r="E1998" t="s">
        <v>3938</v>
      </c>
      <c r="F1998" s="4">
        <v>11.374505882352899</v>
      </c>
      <c r="G1998" s="4">
        <v>11.388500000000001</v>
      </c>
      <c r="H1998" s="4">
        <v>0.31238106288505701</v>
      </c>
      <c r="I1998" s="4">
        <v>12.41</v>
      </c>
      <c r="J1998" s="4">
        <v>10.5</v>
      </c>
      <c r="K1998" s="4">
        <v>11.205</v>
      </c>
      <c r="L1998" s="4">
        <v>11.53</v>
      </c>
      <c r="M1998" s="4">
        <v>34</v>
      </c>
    </row>
    <row r="1999" spans="1:13" x14ac:dyDescent="0.2">
      <c r="A1999" s="3">
        <v>38657</v>
      </c>
      <c r="B1999" t="s">
        <v>10057</v>
      </c>
      <c r="C1999" t="s">
        <v>3579</v>
      </c>
      <c r="D1999" t="s">
        <v>10058</v>
      </c>
      <c r="E1999" t="s">
        <v>3578</v>
      </c>
      <c r="F1999" s="4">
        <v>3.05</v>
      </c>
      <c r="G1999" s="4">
        <v>3.05</v>
      </c>
      <c r="H1999" s="4"/>
      <c r="I1999" s="4">
        <v>3.05</v>
      </c>
      <c r="J1999" s="4">
        <v>3.05</v>
      </c>
      <c r="K1999" s="4">
        <v>3.05</v>
      </c>
      <c r="L1999" s="4">
        <v>3.05</v>
      </c>
      <c r="M1999" s="4">
        <v>1</v>
      </c>
    </row>
    <row r="2000" spans="1:13" x14ac:dyDescent="0.2">
      <c r="A2000" s="3">
        <v>38657</v>
      </c>
      <c r="B2000" t="s">
        <v>10069</v>
      </c>
      <c r="C2000" t="s">
        <v>3582</v>
      </c>
      <c r="D2000" t="s">
        <v>10070</v>
      </c>
      <c r="E2000" t="s">
        <v>3581</v>
      </c>
      <c r="F2000" s="4">
        <v>3.4264705882352899</v>
      </c>
      <c r="G2000" s="4">
        <v>3.415</v>
      </c>
      <c r="H2000" s="4">
        <v>0.36254055031663102</v>
      </c>
      <c r="I2000" s="4">
        <v>4.47</v>
      </c>
      <c r="J2000" s="4">
        <v>2.6</v>
      </c>
      <c r="K2000" s="4">
        <v>3.2250000000000001</v>
      </c>
      <c r="L2000" s="4">
        <v>3.5</v>
      </c>
      <c r="M2000" s="4">
        <v>34</v>
      </c>
    </row>
    <row r="2001" spans="1:13" x14ac:dyDescent="0.2">
      <c r="A2001" s="3">
        <v>38657</v>
      </c>
      <c r="B2001" t="s">
        <v>10079</v>
      </c>
      <c r="C2001" t="s">
        <v>3585</v>
      </c>
      <c r="D2001" t="s">
        <v>10080</v>
      </c>
      <c r="E2001" t="s">
        <v>3584</v>
      </c>
      <c r="F2001" s="4">
        <v>3.456</v>
      </c>
      <c r="G2001" s="4">
        <v>3.5</v>
      </c>
      <c r="H2001" s="4">
        <v>0.65574700756544402</v>
      </c>
      <c r="I2001" s="4">
        <v>4.5</v>
      </c>
      <c r="J2001" s="4">
        <v>1.54</v>
      </c>
      <c r="K2001" s="4">
        <v>3</v>
      </c>
      <c r="L2001" s="4">
        <v>3.9075000000000002</v>
      </c>
      <c r="M2001" s="4">
        <v>30</v>
      </c>
    </row>
    <row r="2002" spans="1:13" x14ac:dyDescent="0.2">
      <c r="A2002" s="3">
        <v>38657</v>
      </c>
      <c r="B2002" t="s">
        <v>10083</v>
      </c>
      <c r="C2002" t="s">
        <v>3597</v>
      </c>
      <c r="D2002" t="s">
        <v>10084</v>
      </c>
      <c r="E2002" t="s">
        <v>3596</v>
      </c>
      <c r="F2002" s="4">
        <v>3.7360606060606099</v>
      </c>
      <c r="G2002" s="4">
        <v>3.5</v>
      </c>
      <c r="H2002" s="4">
        <v>0.77830721518698598</v>
      </c>
      <c r="I2002" s="4">
        <v>5.6</v>
      </c>
      <c r="J2002" s="4">
        <v>2.4</v>
      </c>
      <c r="K2002" s="4">
        <v>3.3</v>
      </c>
      <c r="L2002" s="4">
        <v>3.9</v>
      </c>
      <c r="M2002" s="4">
        <v>33</v>
      </c>
    </row>
    <row r="2003" spans="1:13" x14ac:dyDescent="0.2">
      <c r="A2003" s="3">
        <v>38657</v>
      </c>
      <c r="B2003" t="s">
        <v>10081</v>
      </c>
      <c r="C2003" t="s">
        <v>3594</v>
      </c>
      <c r="D2003" t="s">
        <v>10082</v>
      </c>
      <c r="E2003" t="s">
        <v>3593</v>
      </c>
      <c r="F2003" s="4">
        <v>3.2897058823529401</v>
      </c>
      <c r="G2003" s="4">
        <v>3.2</v>
      </c>
      <c r="H2003" s="4">
        <v>0.54358231120526601</v>
      </c>
      <c r="I2003" s="4">
        <v>4.4000000000000004</v>
      </c>
      <c r="J2003" s="4">
        <v>2</v>
      </c>
      <c r="K2003" s="4">
        <v>2.9224999999999999</v>
      </c>
      <c r="L2003" s="4">
        <v>3.69</v>
      </c>
      <c r="M2003" s="4">
        <v>34</v>
      </c>
    </row>
    <row r="2004" spans="1:13" x14ac:dyDescent="0.2">
      <c r="A2004" s="3">
        <v>38687</v>
      </c>
      <c r="B2004" t="s">
        <v>8860</v>
      </c>
      <c r="C2004" t="s">
        <v>3921</v>
      </c>
      <c r="D2004" t="s">
        <v>8861</v>
      </c>
      <c r="E2004" t="s">
        <v>3920</v>
      </c>
      <c r="F2004" s="4">
        <v>7.7445774193548402</v>
      </c>
      <c r="G2004" s="4">
        <v>7.65</v>
      </c>
      <c r="H2004" s="4">
        <v>0.718367410039216</v>
      </c>
      <c r="I2004" s="4">
        <v>9.65</v>
      </c>
      <c r="J2004" s="4">
        <v>6.19</v>
      </c>
      <c r="K2004" s="4">
        <v>7.335</v>
      </c>
      <c r="L2004" s="4">
        <v>8.1549999999999994</v>
      </c>
      <c r="M2004" s="4">
        <v>31</v>
      </c>
    </row>
    <row r="2005" spans="1:13" x14ac:dyDescent="0.2">
      <c r="A2005" s="3">
        <v>38687</v>
      </c>
      <c r="B2005" t="s">
        <v>8988</v>
      </c>
      <c r="C2005" t="s">
        <v>3924</v>
      </c>
      <c r="D2005" t="s">
        <v>8989</v>
      </c>
      <c r="E2005" t="s">
        <v>3923</v>
      </c>
      <c r="F2005" s="4">
        <v>7.5393333333333299</v>
      </c>
      <c r="G2005" s="4">
        <v>7.3949999999999996</v>
      </c>
      <c r="H2005" s="4">
        <v>0.88918379207673004</v>
      </c>
      <c r="I2005" s="4">
        <v>10</v>
      </c>
      <c r="J2005" s="4">
        <v>5.29</v>
      </c>
      <c r="K2005" s="4">
        <v>7.0774999999999997</v>
      </c>
      <c r="L2005" s="4">
        <v>8.0299999999999994</v>
      </c>
      <c r="M2005" s="4">
        <v>30</v>
      </c>
    </row>
    <row r="2006" spans="1:13" x14ac:dyDescent="0.2">
      <c r="A2006" s="3">
        <v>38687</v>
      </c>
      <c r="B2006" t="s">
        <v>8990</v>
      </c>
      <c r="C2006" t="s">
        <v>3081</v>
      </c>
      <c r="D2006" t="s">
        <v>8991</v>
      </c>
      <c r="E2006" t="s">
        <v>3080</v>
      </c>
      <c r="F2006" s="4">
        <v>3.5969696969696998</v>
      </c>
      <c r="G2006" s="4">
        <v>3.59</v>
      </c>
      <c r="H2006" s="4">
        <v>0.23163123775309399</v>
      </c>
      <c r="I2006" s="4">
        <v>4.2</v>
      </c>
      <c r="J2006" s="4">
        <v>3.12</v>
      </c>
      <c r="K2006" s="4">
        <v>3.45</v>
      </c>
      <c r="L2006" s="4">
        <v>3.8</v>
      </c>
      <c r="M2006" s="4">
        <v>33</v>
      </c>
    </row>
    <row r="2007" spans="1:13" x14ac:dyDescent="0.2">
      <c r="A2007" s="3">
        <v>38687</v>
      </c>
      <c r="B2007" t="s">
        <v>8692</v>
      </c>
      <c r="C2007" t="s">
        <v>3072</v>
      </c>
      <c r="D2007" t="s">
        <v>8693</v>
      </c>
      <c r="E2007" t="s">
        <v>3071</v>
      </c>
      <c r="F2007" s="4">
        <v>3.1710401394666299</v>
      </c>
      <c r="G2007" s="4">
        <v>3.1948794313638298</v>
      </c>
      <c r="H2007" s="4">
        <v>7.7985330358002494E-2</v>
      </c>
      <c r="I2007" s="4">
        <v>3.31812172367836</v>
      </c>
      <c r="J2007" s="4">
        <v>2.9905026299422501</v>
      </c>
      <c r="K2007" s="4">
        <v>3.1127179031541501</v>
      </c>
      <c r="L2007" s="4">
        <v>3.2154198134162599</v>
      </c>
      <c r="M2007" s="4">
        <v>33</v>
      </c>
    </row>
    <row r="2008" spans="1:13" x14ac:dyDescent="0.2">
      <c r="A2008" s="3">
        <v>38687</v>
      </c>
      <c r="B2008" t="s">
        <v>8750</v>
      </c>
      <c r="C2008" t="s">
        <v>3075</v>
      </c>
      <c r="D2008" t="s">
        <v>8751</v>
      </c>
      <c r="E2008" t="s">
        <v>3074</v>
      </c>
      <c r="F2008" s="4">
        <v>3.5969696969696998</v>
      </c>
      <c r="G2008" s="4">
        <v>3.59</v>
      </c>
      <c r="H2008" s="4">
        <v>0.23163123775309399</v>
      </c>
      <c r="I2008" s="4">
        <v>4.2</v>
      </c>
      <c r="J2008" s="4">
        <v>3.12</v>
      </c>
      <c r="K2008" s="4">
        <v>3.45</v>
      </c>
      <c r="L2008" s="4">
        <v>3.8</v>
      </c>
      <c r="M2008" s="4">
        <v>33</v>
      </c>
    </row>
    <row r="2009" spans="1:13" x14ac:dyDescent="0.2">
      <c r="A2009" s="3">
        <v>38687</v>
      </c>
      <c r="B2009" t="s">
        <v>8878</v>
      </c>
      <c r="C2009" t="s">
        <v>3102</v>
      </c>
      <c r="D2009" t="s">
        <v>8879</v>
      </c>
      <c r="E2009" t="s">
        <v>3101</v>
      </c>
      <c r="F2009" s="4">
        <v>3.5077931034482801</v>
      </c>
      <c r="G2009" s="4">
        <v>3.54</v>
      </c>
      <c r="H2009" s="4">
        <v>0.27494575819739198</v>
      </c>
      <c r="I2009" s="4">
        <v>4.2</v>
      </c>
      <c r="J2009" s="4">
        <v>3</v>
      </c>
      <c r="K2009" s="4">
        <v>3.3</v>
      </c>
      <c r="L2009" s="4">
        <v>3.69</v>
      </c>
      <c r="M2009" s="4">
        <v>29</v>
      </c>
    </row>
    <row r="2010" spans="1:13" x14ac:dyDescent="0.2">
      <c r="A2010" s="3">
        <v>38687</v>
      </c>
      <c r="B2010" t="s">
        <v>8864</v>
      </c>
      <c r="C2010" t="s">
        <v>3078</v>
      </c>
      <c r="D2010" t="s">
        <v>8865</v>
      </c>
      <c r="E2010" t="s">
        <v>3077</v>
      </c>
      <c r="F2010" s="4">
        <v>3.5296774193548401</v>
      </c>
      <c r="G2010" s="4">
        <v>3.51</v>
      </c>
      <c r="H2010" s="4">
        <v>0.25213070513747099</v>
      </c>
      <c r="I2010" s="4">
        <v>4</v>
      </c>
      <c r="J2010" s="4">
        <v>3.1</v>
      </c>
      <c r="K2010" s="4">
        <v>3.3650000000000002</v>
      </c>
      <c r="L2010" s="4">
        <v>3.7</v>
      </c>
      <c r="M2010" s="4">
        <v>31</v>
      </c>
    </row>
    <row r="2011" spans="1:13" x14ac:dyDescent="0.2">
      <c r="A2011" s="3">
        <v>38687</v>
      </c>
      <c r="B2011" t="s">
        <v>8880</v>
      </c>
      <c r="C2011" t="s">
        <v>3117</v>
      </c>
      <c r="D2011" t="s">
        <v>8881</v>
      </c>
      <c r="E2011" t="s">
        <v>3116</v>
      </c>
      <c r="F2011" s="4">
        <v>0.34759374999999998</v>
      </c>
      <c r="G2011" s="4">
        <v>0.35</v>
      </c>
      <c r="H2011" s="4">
        <v>0.122964946322899</v>
      </c>
      <c r="I2011" s="4">
        <v>0.62</v>
      </c>
      <c r="J2011" s="4">
        <v>0.1</v>
      </c>
      <c r="K2011" s="4">
        <v>0.26</v>
      </c>
      <c r="L2011" s="4">
        <v>0.41249999999999998</v>
      </c>
      <c r="M2011" s="4">
        <v>32</v>
      </c>
    </row>
    <row r="2012" spans="1:13" x14ac:dyDescent="0.2">
      <c r="A2012" s="3">
        <v>38687</v>
      </c>
      <c r="B2012" t="s">
        <v>8888</v>
      </c>
      <c r="C2012" t="s">
        <v>3120</v>
      </c>
      <c r="D2012" t="s">
        <v>8889</v>
      </c>
      <c r="E2012" t="s">
        <v>3119</v>
      </c>
      <c r="F2012" s="4">
        <v>0.31562499999999999</v>
      </c>
      <c r="G2012" s="4">
        <v>0.315</v>
      </c>
      <c r="H2012" s="4">
        <v>6.82588762986059E-2</v>
      </c>
      <c r="I2012" s="4">
        <v>0.48</v>
      </c>
      <c r="J2012" s="4">
        <v>0.12</v>
      </c>
      <c r="K2012" s="4">
        <v>0.28000000000000003</v>
      </c>
      <c r="L2012" s="4">
        <v>0.35</v>
      </c>
      <c r="M2012" s="4">
        <v>32</v>
      </c>
    </row>
    <row r="2013" spans="1:13" x14ac:dyDescent="0.2">
      <c r="A2013" s="3">
        <v>38687</v>
      </c>
      <c r="B2013" t="s">
        <v>8898</v>
      </c>
      <c r="C2013" t="s">
        <v>3123</v>
      </c>
      <c r="D2013" t="s">
        <v>8899</v>
      </c>
      <c r="E2013" t="s">
        <v>3122</v>
      </c>
      <c r="F2013" s="4">
        <v>0.33603125</v>
      </c>
      <c r="G2013" s="4">
        <v>0.32</v>
      </c>
      <c r="H2013" s="4">
        <v>6.8827265965768103E-2</v>
      </c>
      <c r="I2013" s="4">
        <v>0.47399999999999998</v>
      </c>
      <c r="J2013" s="4">
        <v>0.19</v>
      </c>
      <c r="K2013" s="4">
        <v>0.28749999999999998</v>
      </c>
      <c r="L2013" s="4">
        <v>0.39250000000000002</v>
      </c>
      <c r="M2013" s="4">
        <v>32</v>
      </c>
    </row>
    <row r="2014" spans="1:13" x14ac:dyDescent="0.2">
      <c r="A2014" s="3">
        <v>38687</v>
      </c>
      <c r="B2014" t="s">
        <v>8908</v>
      </c>
      <c r="C2014" t="s">
        <v>3126</v>
      </c>
      <c r="D2014" t="s">
        <v>8909</v>
      </c>
      <c r="E2014" t="s">
        <v>3125</v>
      </c>
      <c r="F2014" s="4">
        <v>0.22843749999999999</v>
      </c>
      <c r="G2014" s="4">
        <v>0.245</v>
      </c>
      <c r="H2014" s="4">
        <v>8.0541288750232906E-2</v>
      </c>
      <c r="I2014" s="4">
        <v>0.40600000000000003</v>
      </c>
      <c r="J2014" s="4">
        <v>0.03</v>
      </c>
      <c r="K2014" s="4">
        <v>0.19750000000000001</v>
      </c>
      <c r="L2014" s="4">
        <v>0.28000000000000003</v>
      </c>
      <c r="M2014" s="4">
        <v>32</v>
      </c>
    </row>
    <row r="2015" spans="1:13" x14ac:dyDescent="0.2">
      <c r="A2015" s="3">
        <v>38687</v>
      </c>
      <c r="B2015" t="s">
        <v>8918</v>
      </c>
      <c r="C2015" t="s">
        <v>3129</v>
      </c>
      <c r="D2015" t="s">
        <v>8919</v>
      </c>
      <c r="E2015" t="s">
        <v>3128</v>
      </c>
      <c r="F2015" s="4">
        <v>-0.15975</v>
      </c>
      <c r="G2015" s="4">
        <v>-0.18</v>
      </c>
      <c r="H2015" s="4">
        <v>9.9454641955273301E-2</v>
      </c>
      <c r="I2015" s="4">
        <v>7.0000000000000007E-2</v>
      </c>
      <c r="J2015" s="4">
        <v>-0.36</v>
      </c>
      <c r="K2015" s="4">
        <v>-0.21</v>
      </c>
      <c r="L2015" s="4">
        <v>-0.10975</v>
      </c>
      <c r="M2015" s="4">
        <v>32</v>
      </c>
    </row>
    <row r="2016" spans="1:13" x14ac:dyDescent="0.2">
      <c r="A2016" s="3">
        <v>38687</v>
      </c>
      <c r="B2016" t="s">
        <v>8928</v>
      </c>
      <c r="C2016" t="s">
        <v>3132</v>
      </c>
      <c r="D2016" t="s">
        <v>8929</v>
      </c>
      <c r="E2016" t="s">
        <v>3131</v>
      </c>
      <c r="F2016" s="4">
        <v>0.11484374999999999</v>
      </c>
      <c r="G2016" s="4">
        <v>0.14000000000000001</v>
      </c>
      <c r="H2016" s="4">
        <v>0.118302812492131</v>
      </c>
      <c r="I2016" s="4">
        <v>0.37</v>
      </c>
      <c r="J2016" s="4">
        <v>-0.15</v>
      </c>
      <c r="K2016" s="4">
        <v>7.0000000000000007E-2</v>
      </c>
      <c r="L2016" s="4">
        <v>0.1925</v>
      </c>
      <c r="M2016" s="4">
        <v>32</v>
      </c>
    </row>
    <row r="2017" spans="1:13" x14ac:dyDescent="0.2">
      <c r="A2017" s="3">
        <v>38687</v>
      </c>
      <c r="B2017" t="s">
        <v>8938</v>
      </c>
      <c r="C2017" t="s">
        <v>3135</v>
      </c>
      <c r="D2017" t="s">
        <v>8939</v>
      </c>
      <c r="E2017" t="s">
        <v>3134</v>
      </c>
      <c r="F2017" s="4">
        <v>0.21971874999999999</v>
      </c>
      <c r="G2017" s="4">
        <v>0.2</v>
      </c>
      <c r="H2017" s="4">
        <v>7.9627857977777106E-2</v>
      </c>
      <c r="I2017" s="4">
        <v>0.45100000000000001</v>
      </c>
      <c r="J2017" s="4">
        <v>0.08</v>
      </c>
      <c r="K2017" s="4">
        <v>0.19</v>
      </c>
      <c r="L2017" s="4">
        <v>0.23499999999999999</v>
      </c>
      <c r="M2017" s="4">
        <v>32</v>
      </c>
    </row>
    <row r="2018" spans="1:13" x14ac:dyDescent="0.2">
      <c r="A2018" s="3">
        <v>38687</v>
      </c>
      <c r="B2018" t="s">
        <v>8950</v>
      </c>
      <c r="C2018" t="s">
        <v>3138</v>
      </c>
      <c r="D2018" t="s">
        <v>8951</v>
      </c>
      <c r="E2018" t="s">
        <v>3137</v>
      </c>
      <c r="F2018" s="4">
        <v>0.27453125</v>
      </c>
      <c r="G2018" s="4">
        <v>0.3</v>
      </c>
      <c r="H2018" s="4">
        <v>8.1881103564667101E-2</v>
      </c>
      <c r="I2018" s="4">
        <v>0.42</v>
      </c>
      <c r="J2018" s="4">
        <v>0.09</v>
      </c>
      <c r="K2018" s="4">
        <v>0.23</v>
      </c>
      <c r="L2018" s="4">
        <v>0.3125</v>
      </c>
      <c r="M2018" s="4">
        <v>32</v>
      </c>
    </row>
    <row r="2019" spans="1:13" x14ac:dyDescent="0.2">
      <c r="A2019" s="3">
        <v>38687</v>
      </c>
      <c r="B2019" t="s">
        <v>8960</v>
      </c>
      <c r="C2019" t="s">
        <v>3141</v>
      </c>
      <c r="D2019" t="s">
        <v>8961</v>
      </c>
      <c r="E2019" t="s">
        <v>3140</v>
      </c>
      <c r="F2019" s="4">
        <v>0.4896875</v>
      </c>
      <c r="G2019" s="4">
        <v>0.495</v>
      </c>
      <c r="H2019" s="4">
        <v>9.0024884552604004E-2</v>
      </c>
      <c r="I2019" s="4">
        <v>0.63</v>
      </c>
      <c r="J2019" s="4">
        <v>0.31</v>
      </c>
      <c r="K2019" s="4">
        <v>0.4</v>
      </c>
      <c r="L2019" s="4">
        <v>0.55249999999999999</v>
      </c>
      <c r="M2019" s="4">
        <v>32</v>
      </c>
    </row>
    <row r="2020" spans="1:13" x14ac:dyDescent="0.2">
      <c r="A2020" s="3">
        <v>38687</v>
      </c>
      <c r="B2020" t="s">
        <v>8970</v>
      </c>
      <c r="C2020" t="s">
        <v>3144</v>
      </c>
      <c r="D2020" t="s">
        <v>8971</v>
      </c>
      <c r="E2020" t="s">
        <v>3143</v>
      </c>
      <c r="F2020" s="4">
        <v>0.35818749999999999</v>
      </c>
      <c r="G2020" s="4">
        <v>0.35499999999999998</v>
      </c>
      <c r="H2020" s="4">
        <v>9.9511528753399803E-2</v>
      </c>
      <c r="I2020" s="4">
        <v>0.72</v>
      </c>
      <c r="J2020" s="4">
        <v>0.12</v>
      </c>
      <c r="K2020" s="4">
        <v>0.29549999999999998</v>
      </c>
      <c r="L2020" s="4">
        <v>0.4</v>
      </c>
      <c r="M2020" s="4">
        <v>32</v>
      </c>
    </row>
    <row r="2021" spans="1:13" x14ac:dyDescent="0.2">
      <c r="A2021" s="3">
        <v>38687</v>
      </c>
      <c r="B2021" t="s">
        <v>8980</v>
      </c>
      <c r="C2021" t="s">
        <v>3147</v>
      </c>
      <c r="D2021" t="s">
        <v>8981</v>
      </c>
      <c r="E2021" t="s">
        <v>3146</v>
      </c>
      <c r="F2021" s="4">
        <v>0.62728125000000001</v>
      </c>
      <c r="G2021" s="4">
        <v>0.63500000000000001</v>
      </c>
      <c r="H2021" s="4">
        <v>0.12721742485007301</v>
      </c>
      <c r="I2021" s="4">
        <v>0.94499999999999995</v>
      </c>
      <c r="J2021" s="4">
        <v>0.34</v>
      </c>
      <c r="K2021" s="4">
        <v>0.56999999999999995</v>
      </c>
      <c r="L2021" s="4">
        <v>0.6925</v>
      </c>
      <c r="M2021" s="4">
        <v>32</v>
      </c>
    </row>
    <row r="2022" spans="1:13" x14ac:dyDescent="0.2">
      <c r="A2022" s="3">
        <v>38687</v>
      </c>
      <c r="B2022" t="s">
        <v>8866</v>
      </c>
      <c r="C2022" t="s">
        <v>3114</v>
      </c>
      <c r="D2022" t="s">
        <v>8867</v>
      </c>
      <c r="E2022" t="s">
        <v>3113</v>
      </c>
      <c r="F2022" s="4">
        <v>0.45678787878787902</v>
      </c>
      <c r="G2022" s="4">
        <v>0.48</v>
      </c>
      <c r="H2022" s="4">
        <v>7.5933670716519699E-2</v>
      </c>
      <c r="I2022" s="4">
        <v>0.6</v>
      </c>
      <c r="J2022" s="4">
        <v>0.28100000000000003</v>
      </c>
      <c r="K2022" s="4">
        <v>0.4</v>
      </c>
      <c r="L2022" s="4">
        <v>0.5</v>
      </c>
      <c r="M2022" s="4">
        <v>33</v>
      </c>
    </row>
    <row r="2023" spans="1:13" x14ac:dyDescent="0.2">
      <c r="A2023" s="3">
        <v>38687</v>
      </c>
      <c r="B2023" t="s">
        <v>8992</v>
      </c>
      <c r="C2023" t="s">
        <v>3150</v>
      </c>
      <c r="D2023" t="s">
        <v>8993</v>
      </c>
      <c r="E2023" t="s">
        <v>3149</v>
      </c>
      <c r="F2023" s="4">
        <v>0.40100000000000002</v>
      </c>
      <c r="G2023" s="4">
        <v>0.4</v>
      </c>
      <c r="H2023" s="4">
        <v>9.7595610689243897E-2</v>
      </c>
      <c r="I2023" s="4">
        <v>0.68</v>
      </c>
      <c r="J2023" s="4">
        <v>0.22</v>
      </c>
      <c r="K2023" s="4">
        <v>0.35</v>
      </c>
      <c r="L2023" s="4">
        <v>0.4425</v>
      </c>
      <c r="M2023" s="4">
        <v>32</v>
      </c>
    </row>
    <row r="2024" spans="1:13" x14ac:dyDescent="0.2">
      <c r="A2024" s="3">
        <v>38687</v>
      </c>
      <c r="B2024" t="s">
        <v>8994</v>
      </c>
      <c r="C2024" t="s">
        <v>3096</v>
      </c>
      <c r="D2024" t="s">
        <v>8995</v>
      </c>
      <c r="E2024" t="s">
        <v>3095</v>
      </c>
      <c r="F2024" s="4">
        <v>3.2685384615384598</v>
      </c>
      <c r="G2024" s="4">
        <v>3.3</v>
      </c>
      <c r="H2024" s="4">
        <v>0.22508562473320801</v>
      </c>
      <c r="I2024" s="4">
        <v>3.82</v>
      </c>
      <c r="J2024" s="4">
        <v>2.85</v>
      </c>
      <c r="K2024" s="4">
        <v>3.1524999999999999</v>
      </c>
      <c r="L2024" s="4">
        <v>3.3849999999999998</v>
      </c>
      <c r="M2024" s="4">
        <v>26</v>
      </c>
    </row>
    <row r="2025" spans="1:13" x14ac:dyDescent="0.2">
      <c r="A2025" s="3">
        <v>38687</v>
      </c>
      <c r="B2025" t="s">
        <v>8784</v>
      </c>
      <c r="C2025" t="s">
        <v>3087</v>
      </c>
      <c r="D2025" t="s">
        <v>8785</v>
      </c>
      <c r="E2025" t="s">
        <v>3086</v>
      </c>
      <c r="F2025" s="4">
        <v>3.08471428571429</v>
      </c>
      <c r="G2025" s="4">
        <v>3.085</v>
      </c>
      <c r="H2025" s="4">
        <v>4.4539501521314702E-2</v>
      </c>
      <c r="I2025" s="4">
        <v>3.17</v>
      </c>
      <c r="J2025" s="4">
        <v>3</v>
      </c>
      <c r="K2025" s="4">
        <v>3.0674999999999999</v>
      </c>
      <c r="L2025" s="4">
        <v>3.1</v>
      </c>
      <c r="M2025" s="4">
        <v>28</v>
      </c>
    </row>
    <row r="2026" spans="1:13" x14ac:dyDescent="0.2">
      <c r="A2026" s="3">
        <v>38687</v>
      </c>
      <c r="B2026" t="s">
        <v>8942</v>
      </c>
      <c r="C2026" t="s">
        <v>3090</v>
      </c>
      <c r="D2026" t="s">
        <v>8943</v>
      </c>
      <c r="E2026" t="s">
        <v>3089</v>
      </c>
      <c r="F2026" s="4">
        <v>3.2685384615384598</v>
      </c>
      <c r="G2026" s="4">
        <v>3.3</v>
      </c>
      <c r="H2026" s="4">
        <v>0.22508562473320801</v>
      </c>
      <c r="I2026" s="4">
        <v>3.82</v>
      </c>
      <c r="J2026" s="4">
        <v>2.85</v>
      </c>
      <c r="K2026" s="4">
        <v>3.1524999999999999</v>
      </c>
      <c r="L2026" s="4">
        <v>3.3849999999999998</v>
      </c>
      <c r="M2026" s="4">
        <v>26</v>
      </c>
    </row>
    <row r="2027" spans="1:13" x14ac:dyDescent="0.2">
      <c r="A2027" s="3">
        <v>38687</v>
      </c>
      <c r="B2027" t="s">
        <v>8996</v>
      </c>
      <c r="C2027" t="s">
        <v>3153</v>
      </c>
      <c r="D2027" t="s">
        <v>8997</v>
      </c>
      <c r="E2027" t="s">
        <v>3152</v>
      </c>
      <c r="F2027" s="4">
        <v>0.28403846153846202</v>
      </c>
      <c r="G2027" s="4">
        <v>0.28000000000000003</v>
      </c>
      <c r="H2027" s="4">
        <v>4.6291667301345499E-2</v>
      </c>
      <c r="I2027" s="4">
        <v>0.46</v>
      </c>
      <c r="J2027" s="4">
        <v>0.22</v>
      </c>
      <c r="K2027" s="4">
        <v>0.27</v>
      </c>
      <c r="L2027" s="4">
        <v>0.28999999999999998</v>
      </c>
      <c r="M2027" s="4">
        <v>26</v>
      </c>
    </row>
    <row r="2028" spans="1:13" x14ac:dyDescent="0.2">
      <c r="A2028" s="3">
        <v>38687</v>
      </c>
      <c r="B2028" t="s">
        <v>10061</v>
      </c>
      <c r="C2028" t="s">
        <v>4324</v>
      </c>
      <c r="D2028" t="s">
        <v>10062</v>
      </c>
      <c r="E2028" t="s">
        <v>4323</v>
      </c>
      <c r="F2028" s="4">
        <v>3.6169696969696998</v>
      </c>
      <c r="G2028" s="4">
        <v>3.6</v>
      </c>
      <c r="H2028" s="4">
        <v>0.12943349760796199</v>
      </c>
      <c r="I2028" s="4">
        <v>3.9</v>
      </c>
      <c r="J2028" s="4">
        <v>3.3</v>
      </c>
      <c r="K2028" s="4">
        <v>3.6</v>
      </c>
      <c r="L2028" s="4">
        <v>3.7</v>
      </c>
      <c r="M2028" s="4">
        <v>33</v>
      </c>
    </row>
    <row r="2029" spans="1:13" x14ac:dyDescent="0.2">
      <c r="A2029" s="3">
        <v>38687</v>
      </c>
      <c r="B2029" t="s">
        <v>10073</v>
      </c>
      <c r="C2029" t="s">
        <v>4327</v>
      </c>
      <c r="D2029" t="s">
        <v>10074</v>
      </c>
      <c r="E2029" t="s">
        <v>4326</v>
      </c>
      <c r="F2029" s="4">
        <v>3.45333333333333</v>
      </c>
      <c r="G2029" s="4">
        <v>3.46</v>
      </c>
      <c r="H2029" s="4">
        <v>0.33352910917439699</v>
      </c>
      <c r="I2029" s="4">
        <v>4.5</v>
      </c>
      <c r="J2029" s="4">
        <v>2.8</v>
      </c>
      <c r="K2029" s="4">
        <v>3.3</v>
      </c>
      <c r="L2029" s="4">
        <v>3.5</v>
      </c>
      <c r="M2029" s="4">
        <v>33</v>
      </c>
    </row>
    <row r="2030" spans="1:13" x14ac:dyDescent="0.2">
      <c r="A2030" s="3">
        <v>38687</v>
      </c>
      <c r="B2030" t="s">
        <v>8976</v>
      </c>
      <c r="C2030" t="s">
        <v>3939</v>
      </c>
      <c r="D2030" t="s">
        <v>8977</v>
      </c>
      <c r="E2030" t="s">
        <v>3947</v>
      </c>
      <c r="F2030" s="4">
        <v>10.73475625</v>
      </c>
      <c r="G2030" s="4">
        <v>10.73</v>
      </c>
      <c r="H2030" s="4">
        <v>0.16504768995559299</v>
      </c>
      <c r="I2030" s="4">
        <v>11.15</v>
      </c>
      <c r="J2030" s="4">
        <v>10.3</v>
      </c>
      <c r="K2030" s="4">
        <v>10.664999999999999</v>
      </c>
      <c r="L2030" s="4">
        <v>10.8025</v>
      </c>
      <c r="M2030" s="4">
        <v>32</v>
      </c>
    </row>
    <row r="2031" spans="1:13" x14ac:dyDescent="0.2">
      <c r="A2031" s="3">
        <v>38687</v>
      </c>
      <c r="B2031" t="s">
        <v>8986</v>
      </c>
      <c r="C2031" t="s">
        <v>3942</v>
      </c>
      <c r="D2031" t="s">
        <v>8987</v>
      </c>
      <c r="E2031" t="s">
        <v>3949</v>
      </c>
      <c r="F2031" s="4">
        <v>10.776690625000001</v>
      </c>
      <c r="G2031" s="4">
        <v>10.775</v>
      </c>
      <c r="H2031" s="4">
        <v>0.18913224142907001</v>
      </c>
      <c r="I2031" s="4">
        <v>11.16</v>
      </c>
      <c r="J2031" s="4">
        <v>10.199999999999999</v>
      </c>
      <c r="K2031" s="4">
        <v>10.6875</v>
      </c>
      <c r="L2031" s="4">
        <v>10.855</v>
      </c>
      <c r="M2031" s="4">
        <v>32</v>
      </c>
    </row>
    <row r="2032" spans="1:13" x14ac:dyDescent="0.2">
      <c r="A2032" s="3">
        <v>38687</v>
      </c>
      <c r="B2032" t="s">
        <v>8998</v>
      </c>
      <c r="C2032" t="s">
        <v>3952</v>
      </c>
      <c r="D2032" t="s">
        <v>8999</v>
      </c>
      <c r="E2032" t="s">
        <v>3951</v>
      </c>
      <c r="F2032" s="4">
        <v>10.844078124999999</v>
      </c>
      <c r="G2032" s="4">
        <v>10.835000000000001</v>
      </c>
      <c r="H2032" s="4">
        <v>0.21395123462221699</v>
      </c>
      <c r="I2032" s="4">
        <v>11.24</v>
      </c>
      <c r="J2032" s="4">
        <v>10.3</v>
      </c>
      <c r="K2032" s="4">
        <v>10.71</v>
      </c>
      <c r="L2032" s="4">
        <v>11</v>
      </c>
      <c r="M2032" s="4">
        <v>32</v>
      </c>
    </row>
    <row r="2033" spans="1:13" x14ac:dyDescent="0.2">
      <c r="A2033" s="3">
        <v>38687</v>
      </c>
      <c r="B2033" t="s">
        <v>8874</v>
      </c>
      <c r="C2033" t="s">
        <v>3939</v>
      </c>
      <c r="D2033" t="s">
        <v>8875</v>
      </c>
      <c r="E2033" t="s">
        <v>3938</v>
      </c>
      <c r="F2033" s="4">
        <v>11.167590909090899</v>
      </c>
      <c r="G2033" s="4">
        <v>11.2</v>
      </c>
      <c r="H2033" s="4">
        <v>0.33508658989472101</v>
      </c>
      <c r="I2033" s="4">
        <v>11.8</v>
      </c>
      <c r="J2033" s="4">
        <v>10.1</v>
      </c>
      <c r="K2033" s="4">
        <v>11.05</v>
      </c>
      <c r="L2033" s="4">
        <v>11.4</v>
      </c>
      <c r="M2033" s="4">
        <v>33</v>
      </c>
    </row>
    <row r="2034" spans="1:13" x14ac:dyDescent="0.2">
      <c r="A2034" s="3">
        <v>38687</v>
      </c>
      <c r="B2034" t="s">
        <v>9000</v>
      </c>
      <c r="C2034" t="s">
        <v>3942</v>
      </c>
      <c r="D2034" t="s">
        <v>9001</v>
      </c>
      <c r="E2034" t="s">
        <v>3941</v>
      </c>
      <c r="F2034" s="4">
        <v>11.497996774193499</v>
      </c>
      <c r="G2034" s="4">
        <v>11.52</v>
      </c>
      <c r="H2034" s="4">
        <v>0.38886278684035502</v>
      </c>
      <c r="I2034" s="4">
        <v>12.26</v>
      </c>
      <c r="J2034" s="4">
        <v>10.8</v>
      </c>
      <c r="K2034" s="4">
        <v>11.205500000000001</v>
      </c>
      <c r="L2034" s="4">
        <v>11.765000000000001</v>
      </c>
      <c r="M2034" s="4">
        <v>31</v>
      </c>
    </row>
    <row r="2035" spans="1:13" x14ac:dyDescent="0.2">
      <c r="A2035" s="3">
        <v>38687</v>
      </c>
      <c r="B2035" t="s">
        <v>10057</v>
      </c>
      <c r="C2035" t="s">
        <v>3579</v>
      </c>
      <c r="D2035" t="s">
        <v>10058</v>
      </c>
      <c r="E2035" t="s">
        <v>3578</v>
      </c>
      <c r="F2035" s="4">
        <v>3.07</v>
      </c>
      <c r="G2035" s="4">
        <v>3.07</v>
      </c>
      <c r="H2035" s="4"/>
      <c r="I2035" s="4">
        <v>3.07</v>
      </c>
      <c r="J2035" s="4">
        <v>3.07</v>
      </c>
      <c r="K2035" s="4">
        <v>3.07</v>
      </c>
      <c r="L2035" s="4">
        <v>3.07</v>
      </c>
      <c r="M2035" s="4">
        <v>1</v>
      </c>
    </row>
    <row r="2036" spans="1:13" x14ac:dyDescent="0.2">
      <c r="A2036" s="3">
        <v>38687</v>
      </c>
      <c r="B2036" t="s">
        <v>10069</v>
      </c>
      <c r="C2036" t="s">
        <v>3582</v>
      </c>
      <c r="D2036" t="s">
        <v>10070</v>
      </c>
      <c r="E2036" t="s">
        <v>3581</v>
      </c>
      <c r="F2036" s="4">
        <v>3.4645454545454499</v>
      </c>
      <c r="G2036" s="4">
        <v>3.43</v>
      </c>
      <c r="H2036" s="4">
        <v>0.35396054608080002</v>
      </c>
      <c r="I2036" s="4">
        <v>4.47</v>
      </c>
      <c r="J2036" s="4">
        <v>3</v>
      </c>
      <c r="K2036" s="4">
        <v>3.3</v>
      </c>
      <c r="L2036" s="4">
        <v>3.5</v>
      </c>
      <c r="M2036" s="4">
        <v>33</v>
      </c>
    </row>
    <row r="2037" spans="1:13" x14ac:dyDescent="0.2">
      <c r="A2037" s="3">
        <v>38687</v>
      </c>
      <c r="B2037" t="s">
        <v>10079</v>
      </c>
      <c r="C2037" t="s">
        <v>3585</v>
      </c>
      <c r="D2037" t="s">
        <v>10080</v>
      </c>
      <c r="E2037" t="s">
        <v>3584</v>
      </c>
      <c r="F2037" s="4">
        <v>3.34451612903226</v>
      </c>
      <c r="G2037" s="4">
        <v>3.3</v>
      </c>
      <c r="H2037" s="4">
        <v>0.69836875984767699</v>
      </c>
      <c r="I2037" s="4">
        <v>4.5</v>
      </c>
      <c r="J2037" s="4">
        <v>1.48</v>
      </c>
      <c r="K2037" s="4">
        <v>2.95</v>
      </c>
      <c r="L2037" s="4">
        <v>3.85</v>
      </c>
      <c r="M2037" s="4">
        <v>31</v>
      </c>
    </row>
    <row r="2038" spans="1:13" x14ac:dyDescent="0.2">
      <c r="A2038" s="3">
        <v>38687</v>
      </c>
      <c r="B2038" t="s">
        <v>10083</v>
      </c>
      <c r="C2038" t="s">
        <v>3597</v>
      </c>
      <c r="D2038" t="s">
        <v>10084</v>
      </c>
      <c r="E2038" t="s">
        <v>3596</v>
      </c>
      <c r="F2038" s="4">
        <v>3.75</v>
      </c>
      <c r="G2038" s="4">
        <v>3.5</v>
      </c>
      <c r="H2038" s="4">
        <v>0.73437267501347803</v>
      </c>
      <c r="I2038" s="4">
        <v>5.6</v>
      </c>
      <c r="J2038" s="4">
        <v>2.56</v>
      </c>
      <c r="K2038" s="4">
        <v>3.3</v>
      </c>
      <c r="L2038" s="4">
        <v>3.9249999999999998</v>
      </c>
      <c r="M2038" s="4">
        <v>32</v>
      </c>
    </row>
    <row r="2039" spans="1:13" x14ac:dyDescent="0.2">
      <c r="A2039" s="3">
        <v>38687</v>
      </c>
      <c r="B2039" t="s">
        <v>10081</v>
      </c>
      <c r="C2039" t="s">
        <v>3594</v>
      </c>
      <c r="D2039" t="s">
        <v>10082</v>
      </c>
      <c r="E2039" t="s">
        <v>3593</v>
      </c>
      <c r="F2039" s="4">
        <v>3.3571875000000002</v>
      </c>
      <c r="G2039" s="4">
        <v>3.3</v>
      </c>
      <c r="H2039" s="4">
        <v>0.50332593412990501</v>
      </c>
      <c r="I2039" s="4">
        <v>4.4000000000000004</v>
      </c>
      <c r="J2039" s="4">
        <v>2.6</v>
      </c>
      <c r="K2039" s="4">
        <v>2.9674999999999998</v>
      </c>
      <c r="L2039" s="4">
        <v>3.7</v>
      </c>
      <c r="M2039" s="4">
        <v>32</v>
      </c>
    </row>
    <row r="2040" spans="1:13" x14ac:dyDescent="0.2">
      <c r="A2040" s="3">
        <v>38718</v>
      </c>
      <c r="B2040" t="s">
        <v>8860</v>
      </c>
      <c r="C2040" t="s">
        <v>3918</v>
      </c>
      <c r="D2040" t="s">
        <v>8861</v>
      </c>
      <c r="E2040" t="s">
        <v>3917</v>
      </c>
      <c r="F2040" s="4">
        <v>7.4141935483871002</v>
      </c>
      <c r="G2040" s="4">
        <v>7.25</v>
      </c>
      <c r="H2040" s="4">
        <v>0.46600267662713701</v>
      </c>
      <c r="I2040" s="4">
        <v>8.69</v>
      </c>
      <c r="J2040" s="4">
        <v>6.8</v>
      </c>
      <c r="K2040" s="4">
        <v>7.0449999999999999</v>
      </c>
      <c r="L2040" s="4">
        <v>7.6</v>
      </c>
      <c r="M2040" s="4">
        <v>31</v>
      </c>
    </row>
    <row r="2041" spans="1:13" x14ac:dyDescent="0.2">
      <c r="A2041" s="3">
        <v>38718</v>
      </c>
      <c r="B2041" t="s">
        <v>8988</v>
      </c>
      <c r="C2041" t="s">
        <v>3921</v>
      </c>
      <c r="D2041" t="s">
        <v>8989</v>
      </c>
      <c r="E2041" t="s">
        <v>3920</v>
      </c>
      <c r="F2041" s="4">
        <v>7.1296774193548398</v>
      </c>
      <c r="G2041" s="4">
        <v>7</v>
      </c>
      <c r="H2041" s="4">
        <v>1.0661378393402601</v>
      </c>
      <c r="I2041" s="4">
        <v>9.51</v>
      </c>
      <c r="J2041" s="4">
        <v>3.36</v>
      </c>
      <c r="K2041" s="4">
        <v>6.8250000000000002</v>
      </c>
      <c r="L2041" s="4">
        <v>7.47</v>
      </c>
      <c r="M2041" s="4">
        <v>31</v>
      </c>
    </row>
    <row r="2042" spans="1:13" x14ac:dyDescent="0.2">
      <c r="A2042" s="3">
        <v>38718</v>
      </c>
      <c r="B2042" t="s">
        <v>9002</v>
      </c>
      <c r="C2042" t="s">
        <v>3081</v>
      </c>
      <c r="D2042" t="s">
        <v>9003</v>
      </c>
      <c r="E2042" t="s">
        <v>3080</v>
      </c>
      <c r="F2042" s="4">
        <v>3.5542857142857098</v>
      </c>
      <c r="G2042" s="4">
        <v>3.54</v>
      </c>
      <c r="H2042" s="4">
        <v>0.26051840869666198</v>
      </c>
      <c r="I2042" s="4">
        <v>4.34</v>
      </c>
      <c r="J2042" s="4">
        <v>2.9</v>
      </c>
      <c r="K2042" s="4">
        <v>3.42</v>
      </c>
      <c r="L2042" s="4">
        <v>3.7</v>
      </c>
      <c r="M2042" s="4">
        <v>28</v>
      </c>
    </row>
    <row r="2043" spans="1:13" x14ac:dyDescent="0.2">
      <c r="A2043" s="3">
        <v>38718</v>
      </c>
      <c r="B2043" t="s">
        <v>8750</v>
      </c>
      <c r="C2043" t="s">
        <v>3072</v>
      </c>
      <c r="D2043" t="s">
        <v>8751</v>
      </c>
      <c r="E2043" t="s">
        <v>3071</v>
      </c>
      <c r="F2043" s="4">
        <v>3.64</v>
      </c>
      <c r="G2043" s="4">
        <v>3.62</v>
      </c>
      <c r="H2043" s="4">
        <v>0.232128996395844</v>
      </c>
      <c r="I2043" s="4">
        <v>4.5</v>
      </c>
      <c r="J2043" s="4">
        <v>3.2</v>
      </c>
      <c r="K2043" s="4">
        <v>3.59</v>
      </c>
      <c r="L2043" s="4">
        <v>3.7425000000000002</v>
      </c>
      <c r="M2043" s="4">
        <v>32</v>
      </c>
    </row>
    <row r="2044" spans="1:13" x14ac:dyDescent="0.2">
      <c r="A2044" s="3">
        <v>38718</v>
      </c>
      <c r="B2044" t="s">
        <v>8864</v>
      </c>
      <c r="C2044" t="s">
        <v>3075</v>
      </c>
      <c r="D2044" t="s">
        <v>8865</v>
      </c>
      <c r="E2044" t="s">
        <v>3074</v>
      </c>
      <c r="F2044" s="4">
        <v>3.5967741935483901</v>
      </c>
      <c r="G2044" s="4">
        <v>3.59</v>
      </c>
      <c r="H2044" s="4">
        <v>0.26510862046557698</v>
      </c>
      <c r="I2044" s="4">
        <v>4.0599999999999996</v>
      </c>
      <c r="J2044" s="4">
        <v>3.14</v>
      </c>
      <c r="K2044" s="4">
        <v>3.39</v>
      </c>
      <c r="L2044" s="4">
        <v>3.8</v>
      </c>
      <c r="M2044" s="4">
        <v>31</v>
      </c>
    </row>
    <row r="2045" spans="1:13" x14ac:dyDescent="0.2">
      <c r="A2045" s="3">
        <v>38718</v>
      </c>
      <c r="B2045" t="s">
        <v>9004</v>
      </c>
      <c r="C2045" t="s">
        <v>3102</v>
      </c>
      <c r="D2045" t="s">
        <v>9005</v>
      </c>
      <c r="E2045" t="s">
        <v>3101</v>
      </c>
      <c r="F2045" s="4">
        <v>3.5518035714285698</v>
      </c>
      <c r="G2045" s="4">
        <v>3.52</v>
      </c>
      <c r="H2045" s="4">
        <v>0.28924801415131002</v>
      </c>
      <c r="I2045" s="4">
        <v>4.3499999999999996</v>
      </c>
      <c r="J2045" s="4">
        <v>3</v>
      </c>
      <c r="K2045" s="4">
        <v>3.4874999999999998</v>
      </c>
      <c r="L2045" s="4">
        <v>3.6853750000000001</v>
      </c>
      <c r="M2045" s="4">
        <v>28</v>
      </c>
    </row>
    <row r="2046" spans="1:13" x14ac:dyDescent="0.2">
      <c r="A2046" s="3">
        <v>38718</v>
      </c>
      <c r="B2046" t="s">
        <v>9006</v>
      </c>
      <c r="C2046" t="s">
        <v>3078</v>
      </c>
      <c r="D2046" t="s">
        <v>9007</v>
      </c>
      <c r="E2046" t="s">
        <v>3077</v>
      </c>
      <c r="F2046" s="4">
        <v>3.5560714285714301</v>
      </c>
      <c r="G2046" s="4">
        <v>3.5449999999999999</v>
      </c>
      <c r="H2046" s="4">
        <v>0.28953780902870502</v>
      </c>
      <c r="I2046" s="4">
        <v>4.2</v>
      </c>
      <c r="J2046" s="4">
        <v>3</v>
      </c>
      <c r="K2046" s="4">
        <v>3.3374999999999999</v>
      </c>
      <c r="L2046" s="4">
        <v>3.7050000000000001</v>
      </c>
      <c r="M2046" s="4">
        <v>28</v>
      </c>
    </row>
    <row r="2047" spans="1:13" x14ac:dyDescent="0.2">
      <c r="A2047" s="3">
        <v>38718</v>
      </c>
      <c r="B2047" t="s">
        <v>8880</v>
      </c>
      <c r="C2047" t="s">
        <v>3114</v>
      </c>
      <c r="D2047" t="s">
        <v>8881</v>
      </c>
      <c r="E2047" t="s">
        <v>3113</v>
      </c>
      <c r="F2047" s="4">
        <v>0.50651612903225796</v>
      </c>
      <c r="G2047" s="4">
        <v>0.54</v>
      </c>
      <c r="H2047" s="4">
        <v>0.109475072038567</v>
      </c>
      <c r="I2047" s="4">
        <v>0.63</v>
      </c>
      <c r="J2047" s="4">
        <v>0.23799999999999999</v>
      </c>
      <c r="K2047" s="4">
        <v>0.44</v>
      </c>
      <c r="L2047" s="4">
        <v>0.59</v>
      </c>
      <c r="M2047" s="4">
        <v>31</v>
      </c>
    </row>
    <row r="2048" spans="1:13" x14ac:dyDescent="0.2">
      <c r="A2048" s="3">
        <v>38718</v>
      </c>
      <c r="B2048" t="s">
        <v>9008</v>
      </c>
      <c r="C2048" t="s">
        <v>3150</v>
      </c>
      <c r="D2048" t="s">
        <v>9009</v>
      </c>
      <c r="E2048" t="s">
        <v>3149</v>
      </c>
      <c r="F2048" s="4">
        <v>0.38482142857142898</v>
      </c>
      <c r="G2048" s="4">
        <v>0.40500000000000003</v>
      </c>
      <c r="H2048" s="4">
        <v>0.110789441123919</v>
      </c>
      <c r="I2048" s="4">
        <v>0.65</v>
      </c>
      <c r="J2048" s="4">
        <v>0.17</v>
      </c>
      <c r="K2048" s="4">
        <v>0.32</v>
      </c>
      <c r="L2048" s="4">
        <v>0.46</v>
      </c>
      <c r="M2048" s="4">
        <v>28</v>
      </c>
    </row>
    <row r="2049" spans="1:13" x14ac:dyDescent="0.2">
      <c r="A2049" s="3">
        <v>38718</v>
      </c>
      <c r="B2049" t="s">
        <v>8888</v>
      </c>
      <c r="C2049" t="s">
        <v>3117</v>
      </c>
      <c r="D2049" t="s">
        <v>8889</v>
      </c>
      <c r="E2049" t="s">
        <v>3116</v>
      </c>
      <c r="F2049" s="4">
        <v>0.31633333333333302</v>
      </c>
      <c r="G2049" s="4">
        <v>0.32</v>
      </c>
      <c r="H2049" s="4">
        <v>6.8869358249856794E-2</v>
      </c>
      <c r="I2049" s="4">
        <v>0.48</v>
      </c>
      <c r="J2049" s="4">
        <v>0.19</v>
      </c>
      <c r="K2049" s="4">
        <v>0.27250000000000002</v>
      </c>
      <c r="L2049" s="4">
        <v>0.34875</v>
      </c>
      <c r="M2049" s="4">
        <v>30</v>
      </c>
    </row>
    <row r="2050" spans="1:13" x14ac:dyDescent="0.2">
      <c r="A2050" s="3">
        <v>38718</v>
      </c>
      <c r="B2050" t="s">
        <v>8898</v>
      </c>
      <c r="C2050" t="s">
        <v>3120</v>
      </c>
      <c r="D2050" t="s">
        <v>8899</v>
      </c>
      <c r="E2050" t="s">
        <v>3119</v>
      </c>
      <c r="F2050" s="4">
        <v>0.30409999999999998</v>
      </c>
      <c r="G2050" s="4">
        <v>0.28999999999999998</v>
      </c>
      <c r="H2050" s="4">
        <v>7.3295034408652204E-2</v>
      </c>
      <c r="I2050" s="4">
        <v>0.47399999999999998</v>
      </c>
      <c r="J2050" s="4">
        <v>0.17</v>
      </c>
      <c r="K2050" s="4">
        <v>0.26</v>
      </c>
      <c r="L2050" s="4">
        <v>0.32750000000000001</v>
      </c>
      <c r="M2050" s="4">
        <v>30</v>
      </c>
    </row>
    <row r="2051" spans="1:13" x14ac:dyDescent="0.2">
      <c r="A2051" s="3">
        <v>38718</v>
      </c>
      <c r="B2051" t="s">
        <v>8908</v>
      </c>
      <c r="C2051" t="s">
        <v>3123</v>
      </c>
      <c r="D2051" t="s">
        <v>8909</v>
      </c>
      <c r="E2051" t="s">
        <v>3122</v>
      </c>
      <c r="F2051" s="4">
        <v>0.21933333333333299</v>
      </c>
      <c r="G2051" s="4">
        <v>0.215</v>
      </c>
      <c r="H2051" s="4">
        <v>8.0055727716571795E-2</v>
      </c>
      <c r="I2051" s="4">
        <v>0.40600000000000003</v>
      </c>
      <c r="J2051" s="4">
        <v>0.03</v>
      </c>
      <c r="K2051" s="4">
        <v>0.16750000000000001</v>
      </c>
      <c r="L2051" s="4">
        <v>0.26750000000000002</v>
      </c>
      <c r="M2051" s="4">
        <v>30</v>
      </c>
    </row>
    <row r="2052" spans="1:13" x14ac:dyDescent="0.2">
      <c r="A2052" s="3">
        <v>38718</v>
      </c>
      <c r="B2052" t="s">
        <v>8918</v>
      </c>
      <c r="C2052" t="s">
        <v>3126</v>
      </c>
      <c r="D2052" t="s">
        <v>8919</v>
      </c>
      <c r="E2052" t="s">
        <v>3125</v>
      </c>
      <c r="F2052" s="4">
        <v>-0.181433333333333</v>
      </c>
      <c r="G2052" s="4">
        <v>-0.19500000000000001</v>
      </c>
      <c r="H2052" s="4">
        <v>0.105066049286359</v>
      </c>
      <c r="I2052" s="4">
        <v>0.05</v>
      </c>
      <c r="J2052" s="4">
        <v>-0.36</v>
      </c>
      <c r="K2052" s="4">
        <v>-0.25</v>
      </c>
      <c r="L2052" s="4">
        <v>-0.12</v>
      </c>
      <c r="M2052" s="4">
        <v>30</v>
      </c>
    </row>
    <row r="2053" spans="1:13" x14ac:dyDescent="0.2">
      <c r="A2053" s="3">
        <v>38718</v>
      </c>
      <c r="B2053" t="s">
        <v>8928</v>
      </c>
      <c r="C2053" t="s">
        <v>3129</v>
      </c>
      <c r="D2053" t="s">
        <v>8929</v>
      </c>
      <c r="E2053" t="s">
        <v>3128</v>
      </c>
      <c r="F2053" s="4">
        <v>0.11550000000000001</v>
      </c>
      <c r="G2053" s="4">
        <v>0.14000000000000001</v>
      </c>
      <c r="H2053" s="4">
        <v>0.11398812702842499</v>
      </c>
      <c r="I2053" s="4">
        <v>0.31</v>
      </c>
      <c r="J2053" s="4">
        <v>-0.15</v>
      </c>
      <c r="K2053" s="4">
        <v>0.08</v>
      </c>
      <c r="L2053" s="4">
        <v>0.2</v>
      </c>
      <c r="M2053" s="4">
        <v>30</v>
      </c>
    </row>
    <row r="2054" spans="1:13" x14ac:dyDescent="0.2">
      <c r="A2054" s="3">
        <v>38718</v>
      </c>
      <c r="B2054" t="s">
        <v>8938</v>
      </c>
      <c r="C2054" t="s">
        <v>3132</v>
      </c>
      <c r="D2054" t="s">
        <v>8939</v>
      </c>
      <c r="E2054" t="s">
        <v>3131</v>
      </c>
      <c r="F2054" s="4">
        <v>0.21203333333333299</v>
      </c>
      <c r="G2054" s="4">
        <v>0.2</v>
      </c>
      <c r="H2054" s="4">
        <v>8.7445937321427303E-2</v>
      </c>
      <c r="I2054" s="4">
        <v>0.45100000000000001</v>
      </c>
      <c r="J2054" s="4">
        <v>0.08</v>
      </c>
      <c r="K2054" s="4">
        <v>0.1525</v>
      </c>
      <c r="L2054" s="4">
        <v>0.23</v>
      </c>
      <c r="M2054" s="4">
        <v>30</v>
      </c>
    </row>
    <row r="2055" spans="1:13" x14ac:dyDescent="0.2">
      <c r="A2055" s="3">
        <v>38718</v>
      </c>
      <c r="B2055" t="s">
        <v>8950</v>
      </c>
      <c r="C2055" t="s">
        <v>3135</v>
      </c>
      <c r="D2055" t="s">
        <v>8951</v>
      </c>
      <c r="E2055" t="s">
        <v>3134</v>
      </c>
      <c r="F2055" s="4">
        <v>0.24683333333333299</v>
      </c>
      <c r="G2055" s="4">
        <v>0.255</v>
      </c>
      <c r="H2055" s="4">
        <v>7.5474628453738604E-2</v>
      </c>
      <c r="I2055" s="4">
        <v>0.39</v>
      </c>
      <c r="J2055" s="4">
        <v>0.09</v>
      </c>
      <c r="K2055" s="4">
        <v>0.22</v>
      </c>
      <c r="L2055" s="4">
        <v>0.3</v>
      </c>
      <c r="M2055" s="4">
        <v>30</v>
      </c>
    </row>
    <row r="2056" spans="1:13" x14ac:dyDescent="0.2">
      <c r="A2056" s="3">
        <v>38718</v>
      </c>
      <c r="B2056" t="s">
        <v>8960</v>
      </c>
      <c r="C2056" t="s">
        <v>3138</v>
      </c>
      <c r="D2056" t="s">
        <v>8961</v>
      </c>
      <c r="E2056" t="s">
        <v>3137</v>
      </c>
      <c r="F2056" s="4">
        <v>0.47099999999999997</v>
      </c>
      <c r="G2056" s="4">
        <v>0.48</v>
      </c>
      <c r="H2056" s="4">
        <v>8.1792841774309594E-2</v>
      </c>
      <c r="I2056" s="4">
        <v>0.61</v>
      </c>
      <c r="J2056" s="4">
        <v>0.32</v>
      </c>
      <c r="K2056" s="4">
        <v>0.4</v>
      </c>
      <c r="L2056" s="4">
        <v>0.54</v>
      </c>
      <c r="M2056" s="4">
        <v>30</v>
      </c>
    </row>
    <row r="2057" spans="1:13" x14ac:dyDescent="0.2">
      <c r="A2057" s="3">
        <v>38718</v>
      </c>
      <c r="B2057" t="s">
        <v>8970</v>
      </c>
      <c r="C2057" t="s">
        <v>3141</v>
      </c>
      <c r="D2057" t="s">
        <v>8971</v>
      </c>
      <c r="E2057" t="s">
        <v>3140</v>
      </c>
      <c r="F2057" s="4">
        <v>0.33663333333333301</v>
      </c>
      <c r="G2057" s="4">
        <v>0.33500000000000002</v>
      </c>
      <c r="H2057" s="4">
        <v>5.9461075841510697E-2</v>
      </c>
      <c r="I2057" s="4">
        <v>0.43</v>
      </c>
      <c r="J2057" s="4">
        <v>0.18</v>
      </c>
      <c r="K2057" s="4">
        <v>0.3</v>
      </c>
      <c r="L2057" s="4">
        <v>0.38524999999999998</v>
      </c>
      <c r="M2057" s="4">
        <v>30</v>
      </c>
    </row>
    <row r="2058" spans="1:13" x14ac:dyDescent="0.2">
      <c r="A2058" s="3">
        <v>38718</v>
      </c>
      <c r="B2058" t="s">
        <v>8980</v>
      </c>
      <c r="C2058" t="s">
        <v>3144</v>
      </c>
      <c r="D2058" t="s">
        <v>8981</v>
      </c>
      <c r="E2058" t="s">
        <v>3143</v>
      </c>
      <c r="F2058" s="4">
        <v>0.62486666666666701</v>
      </c>
      <c r="G2058" s="4">
        <v>0.64</v>
      </c>
      <c r="H2058" s="4">
        <v>0.11145394389251299</v>
      </c>
      <c r="I2058" s="4">
        <v>0.82799999999999996</v>
      </c>
      <c r="J2058" s="4">
        <v>0.38</v>
      </c>
      <c r="K2058" s="4">
        <v>0.56999999999999995</v>
      </c>
      <c r="L2058" s="4">
        <v>0.7</v>
      </c>
      <c r="M2058" s="4">
        <v>30</v>
      </c>
    </row>
    <row r="2059" spans="1:13" x14ac:dyDescent="0.2">
      <c r="A2059" s="3">
        <v>38718</v>
      </c>
      <c r="B2059" t="s">
        <v>8992</v>
      </c>
      <c r="C2059" t="s">
        <v>3147</v>
      </c>
      <c r="D2059" t="s">
        <v>8993</v>
      </c>
      <c r="E2059" t="s">
        <v>3146</v>
      </c>
      <c r="F2059" s="4">
        <v>0.43240000000000001</v>
      </c>
      <c r="G2059" s="4">
        <v>0.41</v>
      </c>
      <c r="H2059" s="4">
        <v>0.13400195572427701</v>
      </c>
      <c r="I2059" s="4">
        <v>0.73599999999999999</v>
      </c>
      <c r="J2059" s="4">
        <v>0.16</v>
      </c>
      <c r="K2059" s="4">
        <v>0.33500000000000002</v>
      </c>
      <c r="L2059" s="4">
        <v>0.4975</v>
      </c>
      <c r="M2059" s="4">
        <v>30</v>
      </c>
    </row>
    <row r="2060" spans="1:13" x14ac:dyDescent="0.2">
      <c r="A2060" s="3">
        <v>38718</v>
      </c>
      <c r="B2060" t="s">
        <v>9010</v>
      </c>
      <c r="C2060" t="s">
        <v>3096</v>
      </c>
      <c r="D2060" t="s">
        <v>9011</v>
      </c>
      <c r="E2060" t="s">
        <v>3095</v>
      </c>
      <c r="F2060" s="4">
        <v>3.2117727272727299</v>
      </c>
      <c r="G2060" s="4">
        <v>3.2549999999999999</v>
      </c>
      <c r="H2060" s="4">
        <v>0.286129496460237</v>
      </c>
      <c r="I2060" s="4">
        <v>3.63</v>
      </c>
      <c r="J2060" s="4">
        <v>2.2999999999999998</v>
      </c>
      <c r="K2060" s="4">
        <v>3.0924999999999998</v>
      </c>
      <c r="L2060" s="4">
        <v>3.3824999999999998</v>
      </c>
      <c r="M2060" s="4">
        <v>22</v>
      </c>
    </row>
    <row r="2061" spans="1:13" x14ac:dyDescent="0.2">
      <c r="A2061" s="3">
        <v>38718</v>
      </c>
      <c r="B2061" t="s">
        <v>8942</v>
      </c>
      <c r="C2061" t="s">
        <v>3087</v>
      </c>
      <c r="D2061" t="s">
        <v>8943</v>
      </c>
      <c r="E2061" t="s">
        <v>3086</v>
      </c>
      <c r="F2061" s="4">
        <v>3.19663846153846</v>
      </c>
      <c r="G2061" s="4">
        <v>3.2</v>
      </c>
      <c r="H2061" s="4">
        <v>0.22647251149209799</v>
      </c>
      <c r="I2061" s="4">
        <v>3.6</v>
      </c>
      <c r="J2061" s="4">
        <v>2.78</v>
      </c>
      <c r="K2061" s="4">
        <v>3.0125000000000002</v>
      </c>
      <c r="L2061" s="4">
        <v>3.3</v>
      </c>
      <c r="M2061" s="4">
        <v>26</v>
      </c>
    </row>
    <row r="2062" spans="1:13" x14ac:dyDescent="0.2">
      <c r="A2062" s="3">
        <v>38718</v>
      </c>
      <c r="B2062" t="s">
        <v>9012</v>
      </c>
      <c r="C2062" t="s">
        <v>3090</v>
      </c>
      <c r="D2062" t="s">
        <v>9013</v>
      </c>
      <c r="E2062" t="s">
        <v>3089</v>
      </c>
      <c r="F2062" s="4">
        <v>3.3084727272727301</v>
      </c>
      <c r="G2062" s="4">
        <v>3.3</v>
      </c>
      <c r="H2062" s="4">
        <v>0.34563383071549098</v>
      </c>
      <c r="I2062" s="4">
        <v>4.4000000000000004</v>
      </c>
      <c r="J2062" s="4">
        <v>2.78</v>
      </c>
      <c r="K2062" s="4">
        <v>3.1</v>
      </c>
      <c r="L2062" s="4">
        <v>3.4775</v>
      </c>
      <c r="M2062" s="4">
        <v>22</v>
      </c>
    </row>
    <row r="2063" spans="1:13" x14ac:dyDescent="0.2">
      <c r="A2063" s="3">
        <v>38718</v>
      </c>
      <c r="B2063" t="s">
        <v>9014</v>
      </c>
      <c r="C2063" t="s">
        <v>3153</v>
      </c>
      <c r="D2063" t="s">
        <v>9015</v>
      </c>
      <c r="E2063" t="s">
        <v>3152</v>
      </c>
      <c r="F2063" s="4">
        <v>0.273576923076923</v>
      </c>
      <c r="G2063" s="4">
        <v>0.25900000000000001</v>
      </c>
      <c r="H2063" s="4">
        <v>4.3144569138581598E-2</v>
      </c>
      <c r="I2063" s="4">
        <v>0.37</v>
      </c>
      <c r="J2063" s="4">
        <v>0.21</v>
      </c>
      <c r="K2063" s="4">
        <v>0.25</v>
      </c>
      <c r="L2063" s="4">
        <v>0.28999999999999998</v>
      </c>
      <c r="M2063" s="4">
        <v>26</v>
      </c>
    </row>
    <row r="2064" spans="1:13" x14ac:dyDescent="0.2">
      <c r="A2064" s="3">
        <v>38718</v>
      </c>
      <c r="B2064" t="s">
        <v>10073</v>
      </c>
      <c r="C2064" t="s">
        <v>4324</v>
      </c>
      <c r="D2064" t="s">
        <v>10074</v>
      </c>
      <c r="E2064" t="s">
        <v>4323</v>
      </c>
      <c r="F2064" s="4">
        <v>3.3875000000000002</v>
      </c>
      <c r="G2064" s="4">
        <v>3.4</v>
      </c>
      <c r="H2064" s="4">
        <v>0.24854414808719</v>
      </c>
      <c r="I2064" s="4">
        <v>3.8</v>
      </c>
      <c r="J2064" s="4">
        <v>2.8</v>
      </c>
      <c r="K2064" s="4">
        <v>3.3</v>
      </c>
      <c r="L2064" s="4">
        <v>3.5</v>
      </c>
      <c r="M2064" s="4">
        <v>32</v>
      </c>
    </row>
    <row r="2065" spans="1:13" x14ac:dyDescent="0.2">
      <c r="A2065" s="3">
        <v>38718</v>
      </c>
      <c r="B2065" t="s">
        <v>10085</v>
      </c>
      <c r="C2065" t="s">
        <v>4327</v>
      </c>
      <c r="D2065" t="s">
        <v>10086</v>
      </c>
      <c r="E2065" t="s">
        <v>4326</v>
      </c>
      <c r="F2065" s="4">
        <v>3.2</v>
      </c>
      <c r="G2065" s="4">
        <v>3.2</v>
      </c>
      <c r="H2065" s="4">
        <v>0.38452196667699301</v>
      </c>
      <c r="I2065" s="4">
        <v>4</v>
      </c>
      <c r="J2065" s="4">
        <v>2.4</v>
      </c>
      <c r="K2065" s="4">
        <v>3</v>
      </c>
      <c r="L2065" s="4">
        <v>3.4</v>
      </c>
      <c r="M2065" s="4">
        <v>29</v>
      </c>
    </row>
    <row r="2066" spans="1:13" x14ac:dyDescent="0.2">
      <c r="A2066" s="3">
        <v>38718</v>
      </c>
      <c r="B2066" t="s">
        <v>8986</v>
      </c>
      <c r="C2066" t="s">
        <v>3939</v>
      </c>
      <c r="D2066" t="s">
        <v>8987</v>
      </c>
      <c r="E2066" t="s">
        <v>3947</v>
      </c>
      <c r="F2066" s="4">
        <v>10.572506451612901</v>
      </c>
      <c r="G2066" s="4">
        <v>10.55</v>
      </c>
      <c r="H2066" s="4">
        <v>0.129379227945045</v>
      </c>
      <c r="I2066" s="4">
        <v>10.82</v>
      </c>
      <c r="J2066" s="4">
        <v>10.199999999999999</v>
      </c>
      <c r="K2066" s="4">
        <v>10.505000000000001</v>
      </c>
      <c r="L2066" s="4">
        <v>10.66</v>
      </c>
      <c r="M2066" s="4">
        <v>31</v>
      </c>
    </row>
    <row r="2067" spans="1:13" x14ac:dyDescent="0.2">
      <c r="A2067" s="3">
        <v>38718</v>
      </c>
      <c r="B2067" t="s">
        <v>8998</v>
      </c>
      <c r="C2067" t="s">
        <v>3942</v>
      </c>
      <c r="D2067" t="s">
        <v>8999</v>
      </c>
      <c r="E2067" t="s">
        <v>3949</v>
      </c>
      <c r="F2067" s="4">
        <v>10.63857</v>
      </c>
      <c r="G2067" s="4">
        <v>10.63</v>
      </c>
      <c r="H2067" s="4">
        <v>0.145950164262586</v>
      </c>
      <c r="I2067" s="4">
        <v>10.95</v>
      </c>
      <c r="J2067" s="4">
        <v>10.3</v>
      </c>
      <c r="K2067" s="4">
        <v>10.58475</v>
      </c>
      <c r="L2067" s="4">
        <v>10.71</v>
      </c>
      <c r="M2067" s="4">
        <v>30</v>
      </c>
    </row>
    <row r="2068" spans="1:13" x14ac:dyDescent="0.2">
      <c r="A2068" s="3">
        <v>38718</v>
      </c>
      <c r="B2068" t="s">
        <v>9016</v>
      </c>
      <c r="C2068" t="s">
        <v>3952</v>
      </c>
      <c r="D2068" t="s">
        <v>9017</v>
      </c>
      <c r="E2068" t="s">
        <v>3951</v>
      </c>
      <c r="F2068" s="4">
        <v>10.722823333333301</v>
      </c>
      <c r="G2068" s="4">
        <v>10.734999999999999</v>
      </c>
      <c r="H2068" s="4">
        <v>0.15218092155410801</v>
      </c>
      <c r="I2068" s="4">
        <v>11.05</v>
      </c>
      <c r="J2068" s="4">
        <v>10.4</v>
      </c>
      <c r="K2068" s="4">
        <v>10.625999999999999</v>
      </c>
      <c r="L2068" s="4">
        <v>10.78</v>
      </c>
      <c r="M2068" s="4">
        <v>30</v>
      </c>
    </row>
    <row r="2069" spans="1:13" x14ac:dyDescent="0.2">
      <c r="A2069" s="3">
        <v>38718</v>
      </c>
      <c r="B2069" t="s">
        <v>8874</v>
      </c>
      <c r="C2069" t="s">
        <v>3936</v>
      </c>
      <c r="D2069" t="s">
        <v>8875</v>
      </c>
      <c r="E2069" t="s">
        <v>3935</v>
      </c>
      <c r="F2069" s="4">
        <v>11.056315312500001</v>
      </c>
      <c r="G2069" s="4">
        <v>11.1</v>
      </c>
      <c r="H2069" s="4">
        <v>0.30444040502666903</v>
      </c>
      <c r="I2069" s="4">
        <v>11.63</v>
      </c>
      <c r="J2069" s="4">
        <v>10.1</v>
      </c>
      <c r="K2069" s="4">
        <v>10.8825</v>
      </c>
      <c r="L2069" s="4">
        <v>11.262499999999999</v>
      </c>
      <c r="M2069" s="4">
        <v>32</v>
      </c>
    </row>
    <row r="2070" spans="1:13" x14ac:dyDescent="0.2">
      <c r="A2070" s="3">
        <v>38718</v>
      </c>
      <c r="B2070" t="s">
        <v>9000</v>
      </c>
      <c r="C2070" t="s">
        <v>3939</v>
      </c>
      <c r="D2070" t="s">
        <v>9001</v>
      </c>
      <c r="E2070" t="s">
        <v>3938</v>
      </c>
      <c r="F2070" s="4">
        <v>11.392580645161299</v>
      </c>
      <c r="G2070" s="4">
        <v>11.39</v>
      </c>
      <c r="H2070" s="4">
        <v>0.35174742587956898</v>
      </c>
      <c r="I2070" s="4">
        <v>12.36</v>
      </c>
      <c r="J2070" s="4">
        <v>10.8</v>
      </c>
      <c r="K2070" s="4">
        <v>11.205</v>
      </c>
      <c r="L2070" s="4">
        <v>11.615</v>
      </c>
      <c r="M2070" s="4">
        <v>31</v>
      </c>
    </row>
    <row r="2071" spans="1:13" x14ac:dyDescent="0.2">
      <c r="A2071" s="3">
        <v>38718</v>
      </c>
      <c r="B2071" t="s">
        <v>10069</v>
      </c>
      <c r="C2071" t="s">
        <v>3579</v>
      </c>
      <c r="D2071" t="s">
        <v>10070</v>
      </c>
      <c r="E2071" t="s">
        <v>3578</v>
      </c>
      <c r="F2071" s="4">
        <v>3.4890625000000002</v>
      </c>
      <c r="G2071" s="4">
        <v>3.4649999999999999</v>
      </c>
      <c r="H2071" s="4">
        <v>0.28899558401582098</v>
      </c>
      <c r="I2071" s="4">
        <v>4.4800000000000004</v>
      </c>
      <c r="J2071" s="4">
        <v>3.1</v>
      </c>
      <c r="K2071" s="4">
        <v>3.3</v>
      </c>
      <c r="L2071" s="4">
        <v>3.5</v>
      </c>
      <c r="M2071" s="4">
        <v>32</v>
      </c>
    </row>
    <row r="2072" spans="1:13" x14ac:dyDescent="0.2">
      <c r="A2072" s="3">
        <v>38718</v>
      </c>
      <c r="B2072" t="s">
        <v>10079</v>
      </c>
      <c r="C2072" t="s">
        <v>3582</v>
      </c>
      <c r="D2072" t="s">
        <v>10080</v>
      </c>
      <c r="E2072" t="s">
        <v>3581</v>
      </c>
      <c r="F2072" s="4">
        <v>3.34</v>
      </c>
      <c r="G2072" s="4">
        <v>3.3149999999999999</v>
      </c>
      <c r="H2072" s="4">
        <v>0.58422267076197798</v>
      </c>
      <c r="I2072" s="4">
        <v>4.5</v>
      </c>
      <c r="J2072" s="4">
        <v>1.53</v>
      </c>
      <c r="K2072" s="4">
        <v>3.1</v>
      </c>
      <c r="L2072" s="4">
        <v>3.5950000000000002</v>
      </c>
      <c r="M2072" s="4">
        <v>32</v>
      </c>
    </row>
    <row r="2073" spans="1:13" x14ac:dyDescent="0.2">
      <c r="A2073" s="3">
        <v>38718</v>
      </c>
      <c r="B2073" t="s">
        <v>10083</v>
      </c>
      <c r="C2073" t="s">
        <v>3594</v>
      </c>
      <c r="D2073" t="s">
        <v>10084</v>
      </c>
      <c r="E2073" t="s">
        <v>3593</v>
      </c>
      <c r="F2073" s="4">
        <v>3.1567741935483902</v>
      </c>
      <c r="G2073" s="4">
        <v>3.03</v>
      </c>
      <c r="H2073" s="4">
        <v>0.40676272442112299</v>
      </c>
      <c r="I2073" s="4">
        <v>4.4000000000000004</v>
      </c>
      <c r="J2073" s="4">
        <v>2.6</v>
      </c>
      <c r="K2073" s="4">
        <v>2.9</v>
      </c>
      <c r="L2073" s="4">
        <v>3.3</v>
      </c>
      <c r="M2073" s="4">
        <v>31</v>
      </c>
    </row>
    <row r="2074" spans="1:13" x14ac:dyDescent="0.2">
      <c r="A2074" s="3">
        <v>38718</v>
      </c>
      <c r="B2074" t="s">
        <v>10087</v>
      </c>
      <c r="C2074" t="s">
        <v>3597</v>
      </c>
      <c r="D2074" t="s">
        <v>10088</v>
      </c>
      <c r="E2074" t="s">
        <v>3596</v>
      </c>
      <c r="F2074" s="4">
        <v>3.7870967741935502</v>
      </c>
      <c r="G2074" s="4">
        <v>3.54</v>
      </c>
      <c r="H2074" s="4">
        <v>0.68877279054071805</v>
      </c>
      <c r="I2074" s="4">
        <v>5.51</v>
      </c>
      <c r="J2074" s="4">
        <v>2.7</v>
      </c>
      <c r="K2074" s="4">
        <v>3.3</v>
      </c>
      <c r="L2074" s="4">
        <v>4</v>
      </c>
      <c r="M2074" s="4">
        <v>31</v>
      </c>
    </row>
    <row r="2075" spans="1:13" x14ac:dyDescent="0.2">
      <c r="A2075" s="3">
        <v>38749</v>
      </c>
      <c r="B2075" t="s">
        <v>8860</v>
      </c>
      <c r="C2075" t="s">
        <v>3918</v>
      </c>
      <c r="D2075" t="s">
        <v>8861</v>
      </c>
      <c r="E2075" t="s">
        <v>3917</v>
      </c>
      <c r="F2075" s="4">
        <v>7.33</v>
      </c>
      <c r="G2075" s="4">
        <v>7.24</v>
      </c>
      <c r="H2075" s="4">
        <v>0.44577273731502798</v>
      </c>
      <c r="I2075" s="4">
        <v>8.57</v>
      </c>
      <c r="J2075" s="4">
        <v>6.6</v>
      </c>
      <c r="K2075" s="4">
        <v>7.0449999999999999</v>
      </c>
      <c r="L2075" s="4">
        <v>7.5449999999999999</v>
      </c>
      <c r="M2075" s="4">
        <v>31</v>
      </c>
    </row>
    <row r="2076" spans="1:13" x14ac:dyDescent="0.2">
      <c r="A2076" s="3">
        <v>38749</v>
      </c>
      <c r="B2076" t="s">
        <v>8988</v>
      </c>
      <c r="C2076" t="s">
        <v>3921</v>
      </c>
      <c r="D2076" t="s">
        <v>8989</v>
      </c>
      <c r="E2076" t="s">
        <v>3920</v>
      </c>
      <c r="F2076" s="4">
        <v>7.2839999999999998</v>
      </c>
      <c r="G2076" s="4">
        <v>7.0750000000000002</v>
      </c>
      <c r="H2076" s="4">
        <v>0.69747129467566804</v>
      </c>
      <c r="I2076" s="4">
        <v>9.3000000000000007</v>
      </c>
      <c r="J2076" s="4">
        <v>6.5</v>
      </c>
      <c r="K2076" s="4">
        <v>6.8324999999999996</v>
      </c>
      <c r="L2076" s="4">
        <v>7.5</v>
      </c>
      <c r="M2076" s="4">
        <v>30</v>
      </c>
    </row>
    <row r="2077" spans="1:13" x14ac:dyDescent="0.2">
      <c r="A2077" s="3">
        <v>38749</v>
      </c>
      <c r="B2077" t="s">
        <v>9018</v>
      </c>
      <c r="C2077" t="s">
        <v>3081</v>
      </c>
      <c r="D2077" t="s">
        <v>9019</v>
      </c>
      <c r="E2077" t="s">
        <v>3080</v>
      </c>
      <c r="F2077" s="4">
        <v>3.5</v>
      </c>
      <c r="G2077" s="4">
        <v>3.47</v>
      </c>
      <c r="H2077" s="4">
        <v>0.28760091396636001</v>
      </c>
      <c r="I2077" s="4">
        <v>4.3</v>
      </c>
      <c r="J2077" s="4">
        <v>2.9</v>
      </c>
      <c r="K2077" s="4">
        <v>3.36</v>
      </c>
      <c r="L2077" s="4">
        <v>3.7</v>
      </c>
      <c r="M2077" s="4">
        <v>29</v>
      </c>
    </row>
    <row r="2078" spans="1:13" x14ac:dyDescent="0.2">
      <c r="A2078" s="3">
        <v>38749</v>
      </c>
      <c r="B2078" t="s">
        <v>8750</v>
      </c>
      <c r="C2078" t="s">
        <v>3072</v>
      </c>
      <c r="D2078" t="s">
        <v>8751</v>
      </c>
      <c r="E2078" t="s">
        <v>3071</v>
      </c>
      <c r="F2078" s="4">
        <v>3.5962499999999999</v>
      </c>
      <c r="G2078" s="4">
        <v>3.6</v>
      </c>
      <c r="H2078" s="4">
        <v>0.25008063215819998</v>
      </c>
      <c r="I2078" s="4">
        <v>4.5</v>
      </c>
      <c r="J2078" s="4">
        <v>3.2</v>
      </c>
      <c r="K2078" s="4">
        <v>3.4575</v>
      </c>
      <c r="L2078" s="4">
        <v>3.6625000000000001</v>
      </c>
      <c r="M2078" s="4">
        <v>32</v>
      </c>
    </row>
    <row r="2079" spans="1:13" x14ac:dyDescent="0.2">
      <c r="A2079" s="3">
        <v>38749</v>
      </c>
      <c r="B2079" t="s">
        <v>8864</v>
      </c>
      <c r="C2079" t="s">
        <v>3075</v>
      </c>
      <c r="D2079" t="s">
        <v>8865</v>
      </c>
      <c r="E2079" t="s">
        <v>3074</v>
      </c>
      <c r="F2079" s="4">
        <v>3.5634375</v>
      </c>
      <c r="G2079" s="4">
        <v>3.5649999999999999</v>
      </c>
      <c r="H2079" s="4">
        <v>0.25663592103940203</v>
      </c>
      <c r="I2079" s="4">
        <v>4</v>
      </c>
      <c r="J2079" s="4">
        <v>3.09</v>
      </c>
      <c r="K2079" s="4">
        <v>3.4175</v>
      </c>
      <c r="L2079" s="4">
        <v>3.7050000000000001</v>
      </c>
      <c r="M2079" s="4">
        <v>32</v>
      </c>
    </row>
    <row r="2080" spans="1:13" x14ac:dyDescent="0.2">
      <c r="A2080" s="3">
        <v>38749</v>
      </c>
      <c r="B2080" t="s">
        <v>9004</v>
      </c>
      <c r="C2080" t="s">
        <v>3102</v>
      </c>
      <c r="D2080" t="s">
        <v>9005</v>
      </c>
      <c r="E2080" t="s">
        <v>3101</v>
      </c>
      <c r="F2080" s="4">
        <v>3.55714285714286</v>
      </c>
      <c r="G2080" s="4">
        <v>3.56</v>
      </c>
      <c r="H2080" s="4">
        <v>0.25016819738753199</v>
      </c>
      <c r="I2080" s="4">
        <v>4</v>
      </c>
      <c r="J2080" s="4">
        <v>3</v>
      </c>
      <c r="K2080" s="4">
        <v>3.4</v>
      </c>
      <c r="L2080" s="4">
        <v>3.7075</v>
      </c>
      <c r="M2080" s="4">
        <v>28</v>
      </c>
    </row>
    <row r="2081" spans="1:13" x14ac:dyDescent="0.2">
      <c r="A2081" s="3">
        <v>38749</v>
      </c>
      <c r="B2081" t="s">
        <v>9006</v>
      </c>
      <c r="C2081" t="s">
        <v>3078</v>
      </c>
      <c r="D2081" t="s">
        <v>9007</v>
      </c>
      <c r="E2081" t="s">
        <v>3077</v>
      </c>
      <c r="F2081" s="4">
        <v>3.5405862068965499</v>
      </c>
      <c r="G2081" s="4">
        <v>3.5</v>
      </c>
      <c r="H2081" s="4">
        <v>0.30058627442779901</v>
      </c>
      <c r="I2081" s="4">
        <v>4.2</v>
      </c>
      <c r="J2081" s="4">
        <v>3</v>
      </c>
      <c r="K2081" s="4">
        <v>3.35</v>
      </c>
      <c r="L2081" s="4">
        <v>3.7</v>
      </c>
      <c r="M2081" s="4">
        <v>29</v>
      </c>
    </row>
    <row r="2082" spans="1:13" x14ac:dyDescent="0.2">
      <c r="A2082" s="3">
        <v>38749</v>
      </c>
      <c r="B2082" t="s">
        <v>9008</v>
      </c>
      <c r="C2082" t="s">
        <v>3147</v>
      </c>
      <c r="D2082" t="s">
        <v>9009</v>
      </c>
      <c r="E2082" t="s">
        <v>3146</v>
      </c>
      <c r="F2082" s="4">
        <v>0.41443333333333299</v>
      </c>
      <c r="G2082" s="4">
        <v>0.40500000000000003</v>
      </c>
      <c r="H2082" s="4">
        <v>0.14567268064073499</v>
      </c>
      <c r="I2082" s="4">
        <v>0.68</v>
      </c>
      <c r="J2082" s="4">
        <v>0.1</v>
      </c>
      <c r="K2082" s="4">
        <v>0.35499999999999998</v>
      </c>
      <c r="L2082" s="4">
        <v>0.499</v>
      </c>
      <c r="M2082" s="4">
        <v>30</v>
      </c>
    </row>
    <row r="2083" spans="1:13" x14ac:dyDescent="0.2">
      <c r="A2083" s="3">
        <v>38749</v>
      </c>
      <c r="B2083" t="s">
        <v>8888</v>
      </c>
      <c r="C2083" t="s">
        <v>3114</v>
      </c>
      <c r="D2083" t="s">
        <v>8889</v>
      </c>
      <c r="E2083" t="s">
        <v>3113</v>
      </c>
      <c r="F2083" s="4">
        <v>0.24258064516128999</v>
      </c>
      <c r="G2083" s="4">
        <v>0.23</v>
      </c>
      <c r="H2083" s="4">
        <v>5.3148705969539502E-2</v>
      </c>
      <c r="I2083" s="4">
        <v>0.34499999999999997</v>
      </c>
      <c r="J2083" s="4">
        <v>0.18</v>
      </c>
      <c r="K2083" s="4">
        <v>0.2</v>
      </c>
      <c r="L2083" s="4">
        <v>0.27500000000000002</v>
      </c>
      <c r="M2083" s="4">
        <v>31</v>
      </c>
    </row>
    <row r="2084" spans="1:13" x14ac:dyDescent="0.2">
      <c r="A2084" s="3">
        <v>38749</v>
      </c>
      <c r="B2084" t="s">
        <v>9020</v>
      </c>
      <c r="C2084" t="s">
        <v>3150</v>
      </c>
      <c r="D2084" t="s">
        <v>9021</v>
      </c>
      <c r="E2084" t="s">
        <v>3149</v>
      </c>
      <c r="F2084" s="4">
        <v>0.31059999999999999</v>
      </c>
      <c r="G2084" s="4">
        <v>0.3</v>
      </c>
      <c r="H2084" s="4">
        <v>9.1756649669768806E-2</v>
      </c>
      <c r="I2084" s="4">
        <v>0.57999999999999996</v>
      </c>
      <c r="J2084" s="4">
        <v>0.1</v>
      </c>
      <c r="K2084" s="4">
        <v>0.26250000000000001</v>
      </c>
      <c r="L2084" s="4">
        <v>0.35749999999999998</v>
      </c>
      <c r="M2084" s="4">
        <v>30</v>
      </c>
    </row>
    <row r="2085" spans="1:13" x14ac:dyDescent="0.2">
      <c r="A2085" s="3">
        <v>38749</v>
      </c>
      <c r="B2085" t="s">
        <v>8898</v>
      </c>
      <c r="C2085" t="s">
        <v>3117</v>
      </c>
      <c r="D2085" t="s">
        <v>8899</v>
      </c>
      <c r="E2085" t="s">
        <v>3116</v>
      </c>
      <c r="F2085" s="4">
        <v>0.29364516129032298</v>
      </c>
      <c r="G2085" s="4">
        <v>0.28000000000000003</v>
      </c>
      <c r="H2085" s="4">
        <v>7.1611241383410698E-2</v>
      </c>
      <c r="I2085" s="4">
        <v>0.47399999999999998</v>
      </c>
      <c r="J2085" s="4">
        <v>0.18</v>
      </c>
      <c r="K2085" s="4">
        <v>0.25</v>
      </c>
      <c r="L2085" s="4">
        <v>0.32</v>
      </c>
      <c r="M2085" s="4">
        <v>31</v>
      </c>
    </row>
    <row r="2086" spans="1:13" x14ac:dyDescent="0.2">
      <c r="A2086" s="3">
        <v>38749</v>
      </c>
      <c r="B2086" t="s">
        <v>8908</v>
      </c>
      <c r="C2086" t="s">
        <v>3120</v>
      </c>
      <c r="D2086" t="s">
        <v>8909</v>
      </c>
      <c r="E2086" t="s">
        <v>3119</v>
      </c>
      <c r="F2086" s="4">
        <v>0.224333333333333</v>
      </c>
      <c r="G2086" s="4">
        <v>0.21</v>
      </c>
      <c r="H2086" s="4">
        <v>7.1825618968651306E-2</v>
      </c>
      <c r="I2086" s="4">
        <v>0.40600000000000003</v>
      </c>
      <c r="J2086" s="4">
        <v>0.1</v>
      </c>
      <c r="K2086" s="4">
        <v>0.17</v>
      </c>
      <c r="L2086" s="4">
        <v>0.27</v>
      </c>
      <c r="M2086" s="4">
        <v>30</v>
      </c>
    </row>
    <row r="2087" spans="1:13" x14ac:dyDescent="0.2">
      <c r="A2087" s="3">
        <v>38749</v>
      </c>
      <c r="B2087" t="s">
        <v>8918</v>
      </c>
      <c r="C2087" t="s">
        <v>3123</v>
      </c>
      <c r="D2087" t="s">
        <v>8919</v>
      </c>
      <c r="E2087" t="s">
        <v>3122</v>
      </c>
      <c r="F2087" s="4">
        <v>-0.17546666666666699</v>
      </c>
      <c r="G2087" s="4">
        <v>-0.17</v>
      </c>
      <c r="H2087" s="4">
        <v>0.10981386550646199</v>
      </c>
      <c r="I2087" s="4">
        <v>0.11</v>
      </c>
      <c r="J2087" s="4">
        <v>-0.36</v>
      </c>
      <c r="K2087" s="4">
        <v>-0.26</v>
      </c>
      <c r="L2087" s="4">
        <v>-0.12</v>
      </c>
      <c r="M2087" s="4">
        <v>30</v>
      </c>
    </row>
    <row r="2088" spans="1:13" x14ac:dyDescent="0.2">
      <c r="A2088" s="3">
        <v>38749</v>
      </c>
      <c r="B2088" t="s">
        <v>8928</v>
      </c>
      <c r="C2088" t="s">
        <v>3126</v>
      </c>
      <c r="D2088" t="s">
        <v>8929</v>
      </c>
      <c r="E2088" t="s">
        <v>3125</v>
      </c>
      <c r="F2088" s="4">
        <v>0.1125</v>
      </c>
      <c r="G2088" s="4">
        <v>0.14000000000000001</v>
      </c>
      <c r="H2088" s="4">
        <v>0.11864544398884599</v>
      </c>
      <c r="I2088" s="4">
        <v>0.31</v>
      </c>
      <c r="J2088" s="4">
        <v>-0.19</v>
      </c>
      <c r="K2088" s="4">
        <v>4.2500000000000003E-2</v>
      </c>
      <c r="L2088" s="4">
        <v>0.2</v>
      </c>
      <c r="M2088" s="4">
        <v>30</v>
      </c>
    </row>
    <row r="2089" spans="1:13" x14ac:dyDescent="0.2">
      <c r="A2089" s="3">
        <v>38749</v>
      </c>
      <c r="B2089" t="s">
        <v>8938</v>
      </c>
      <c r="C2089" t="s">
        <v>3129</v>
      </c>
      <c r="D2089" t="s">
        <v>8939</v>
      </c>
      <c r="E2089" t="s">
        <v>3128</v>
      </c>
      <c r="F2089" s="4">
        <v>0.20073333333333299</v>
      </c>
      <c r="G2089" s="4">
        <v>0.2</v>
      </c>
      <c r="H2089" s="4">
        <v>8.6627595083120304E-2</v>
      </c>
      <c r="I2089" s="4">
        <v>0.45100000000000001</v>
      </c>
      <c r="J2089" s="4">
        <v>0</v>
      </c>
      <c r="K2089" s="4">
        <v>0.15</v>
      </c>
      <c r="L2089" s="4">
        <v>0.23</v>
      </c>
      <c r="M2089" s="4">
        <v>30</v>
      </c>
    </row>
    <row r="2090" spans="1:13" x14ac:dyDescent="0.2">
      <c r="A2090" s="3">
        <v>38749</v>
      </c>
      <c r="B2090" t="s">
        <v>8950</v>
      </c>
      <c r="C2090" t="s">
        <v>3132</v>
      </c>
      <c r="D2090" t="s">
        <v>8951</v>
      </c>
      <c r="E2090" t="s">
        <v>3131</v>
      </c>
      <c r="F2090" s="4">
        <v>0.219766666666667</v>
      </c>
      <c r="G2090" s="4">
        <v>0.23</v>
      </c>
      <c r="H2090" s="4">
        <v>8.0596775555136599E-2</v>
      </c>
      <c r="I2090" s="4">
        <v>0.38</v>
      </c>
      <c r="J2090" s="4">
        <v>0</v>
      </c>
      <c r="K2090" s="4">
        <v>0.16200000000000001</v>
      </c>
      <c r="L2090" s="4">
        <v>0.26750000000000002</v>
      </c>
      <c r="M2090" s="4">
        <v>30</v>
      </c>
    </row>
    <row r="2091" spans="1:13" x14ac:dyDescent="0.2">
      <c r="A2091" s="3">
        <v>38749</v>
      </c>
      <c r="B2091" t="s">
        <v>8960</v>
      </c>
      <c r="C2091" t="s">
        <v>3135</v>
      </c>
      <c r="D2091" t="s">
        <v>8961</v>
      </c>
      <c r="E2091" t="s">
        <v>3134</v>
      </c>
      <c r="F2091" s="4">
        <v>0.43866666666666698</v>
      </c>
      <c r="G2091" s="4">
        <v>0.46050000000000002</v>
      </c>
      <c r="H2091" s="4">
        <v>0.113211530219817</v>
      </c>
      <c r="I2091" s="4">
        <v>0.61</v>
      </c>
      <c r="J2091" s="4">
        <v>0.05</v>
      </c>
      <c r="K2091" s="4">
        <v>0.38</v>
      </c>
      <c r="L2091" s="4">
        <v>0.52</v>
      </c>
      <c r="M2091" s="4">
        <v>30</v>
      </c>
    </row>
    <row r="2092" spans="1:13" x14ac:dyDescent="0.2">
      <c r="A2092" s="3">
        <v>38749</v>
      </c>
      <c r="B2092" t="s">
        <v>8970</v>
      </c>
      <c r="C2092" t="s">
        <v>3138</v>
      </c>
      <c r="D2092" t="s">
        <v>8971</v>
      </c>
      <c r="E2092" t="s">
        <v>3137</v>
      </c>
      <c r="F2092" s="4">
        <v>0.30740000000000001</v>
      </c>
      <c r="G2092" s="4">
        <v>0.31</v>
      </c>
      <c r="H2092" s="4">
        <v>9.2304070220713103E-2</v>
      </c>
      <c r="I2092" s="4">
        <v>0.51</v>
      </c>
      <c r="J2092" s="4">
        <v>0.04</v>
      </c>
      <c r="K2092" s="4">
        <v>0.28000000000000003</v>
      </c>
      <c r="L2092" s="4">
        <v>0.36749999999999999</v>
      </c>
      <c r="M2092" s="4">
        <v>30</v>
      </c>
    </row>
    <row r="2093" spans="1:13" x14ac:dyDescent="0.2">
      <c r="A2093" s="3">
        <v>38749</v>
      </c>
      <c r="B2093" t="s">
        <v>8980</v>
      </c>
      <c r="C2093" t="s">
        <v>3141</v>
      </c>
      <c r="D2093" t="s">
        <v>8981</v>
      </c>
      <c r="E2093" t="s">
        <v>3140</v>
      </c>
      <c r="F2093" s="4">
        <v>0.59686666666666699</v>
      </c>
      <c r="G2093" s="4">
        <v>0.60899999999999999</v>
      </c>
      <c r="H2093" s="4">
        <v>0.14267076479235999</v>
      </c>
      <c r="I2093" s="4">
        <v>0.82799999999999996</v>
      </c>
      <c r="J2093" s="4">
        <v>0.2</v>
      </c>
      <c r="K2093" s="4">
        <v>0.54249999999999998</v>
      </c>
      <c r="L2093" s="4">
        <v>0.7</v>
      </c>
      <c r="M2093" s="4">
        <v>30</v>
      </c>
    </row>
    <row r="2094" spans="1:13" x14ac:dyDescent="0.2">
      <c r="A2094" s="3">
        <v>38749</v>
      </c>
      <c r="B2094" t="s">
        <v>8992</v>
      </c>
      <c r="C2094" t="s">
        <v>3144</v>
      </c>
      <c r="D2094" t="s">
        <v>8993</v>
      </c>
      <c r="E2094" t="s">
        <v>3143</v>
      </c>
      <c r="F2094" s="4">
        <v>0.434966666666667</v>
      </c>
      <c r="G2094" s="4">
        <v>0.4</v>
      </c>
      <c r="H2094" s="4">
        <v>0.12968196730339199</v>
      </c>
      <c r="I2094" s="4">
        <v>0.73599999999999999</v>
      </c>
      <c r="J2094" s="4">
        <v>0.2</v>
      </c>
      <c r="K2094" s="4">
        <v>0.35249999999999998</v>
      </c>
      <c r="L2094" s="4">
        <v>0.50249999999999995</v>
      </c>
      <c r="M2094" s="4">
        <v>30</v>
      </c>
    </row>
    <row r="2095" spans="1:13" x14ac:dyDescent="0.2">
      <c r="A2095" s="3">
        <v>38749</v>
      </c>
      <c r="B2095" t="s">
        <v>9022</v>
      </c>
      <c r="C2095" t="s">
        <v>3096</v>
      </c>
      <c r="D2095" t="s">
        <v>9023</v>
      </c>
      <c r="E2095" t="s">
        <v>3095</v>
      </c>
      <c r="F2095" s="4">
        <v>3.1312000000000002</v>
      </c>
      <c r="G2095" s="4">
        <v>3.14</v>
      </c>
      <c r="H2095" s="4">
        <v>0.240439181499189</v>
      </c>
      <c r="I2095" s="4">
        <v>3.73</v>
      </c>
      <c r="J2095" s="4">
        <v>2.6</v>
      </c>
      <c r="K2095" s="4">
        <v>2.92</v>
      </c>
      <c r="L2095" s="4">
        <v>3.26</v>
      </c>
      <c r="M2095" s="4">
        <v>25</v>
      </c>
    </row>
    <row r="2096" spans="1:13" x14ac:dyDescent="0.2">
      <c r="A2096" s="3">
        <v>38749</v>
      </c>
      <c r="B2096" t="s">
        <v>8942</v>
      </c>
      <c r="C2096" t="s">
        <v>3087</v>
      </c>
      <c r="D2096" t="s">
        <v>8943</v>
      </c>
      <c r="E2096" t="s">
        <v>3086</v>
      </c>
      <c r="F2096" s="4">
        <v>3.1000962962963001</v>
      </c>
      <c r="G2096" s="4">
        <v>3.07</v>
      </c>
      <c r="H2096" s="4">
        <v>0.20116148408197501</v>
      </c>
      <c r="I2096" s="4">
        <v>3.52</v>
      </c>
      <c r="J2096" s="4">
        <v>2.8</v>
      </c>
      <c r="K2096" s="4">
        <v>2.95</v>
      </c>
      <c r="L2096" s="4">
        <v>3.2149999999999999</v>
      </c>
      <c r="M2096" s="4">
        <v>27</v>
      </c>
    </row>
    <row r="2097" spans="1:13" x14ac:dyDescent="0.2">
      <c r="A2097" s="3">
        <v>38749</v>
      </c>
      <c r="B2097" t="s">
        <v>9012</v>
      </c>
      <c r="C2097" t="s">
        <v>3090</v>
      </c>
      <c r="D2097" t="s">
        <v>9013</v>
      </c>
      <c r="E2097" t="s">
        <v>3089</v>
      </c>
      <c r="F2097" s="4">
        <v>3.1129500000000001</v>
      </c>
      <c r="G2097" s="4">
        <v>3.1</v>
      </c>
      <c r="H2097" s="4">
        <v>0.223309706461676</v>
      </c>
      <c r="I2097" s="4">
        <v>3.5467</v>
      </c>
      <c r="J2097" s="4">
        <v>2.57</v>
      </c>
      <c r="K2097" s="4">
        <v>2.9925000000000002</v>
      </c>
      <c r="L2097" s="4">
        <v>3.2749999999999999</v>
      </c>
      <c r="M2097" s="4">
        <v>26</v>
      </c>
    </row>
    <row r="2098" spans="1:13" x14ac:dyDescent="0.2">
      <c r="A2098" s="3">
        <v>38749</v>
      </c>
      <c r="B2098" t="s">
        <v>9024</v>
      </c>
      <c r="C2098" t="s">
        <v>3153</v>
      </c>
      <c r="D2098" t="s">
        <v>9025</v>
      </c>
      <c r="E2098" t="s">
        <v>3152</v>
      </c>
      <c r="F2098" s="4">
        <v>0.30133333333333301</v>
      </c>
      <c r="G2098" s="4">
        <v>0.35</v>
      </c>
      <c r="H2098" s="4">
        <v>0.154801113094786</v>
      </c>
      <c r="I2098" s="4">
        <v>0.41</v>
      </c>
      <c r="J2098" s="4">
        <v>-0.4</v>
      </c>
      <c r="K2098" s="4">
        <v>0.3</v>
      </c>
      <c r="L2098" s="4">
        <v>0.36499999999999999</v>
      </c>
      <c r="M2098" s="4">
        <v>27</v>
      </c>
    </row>
    <row r="2099" spans="1:13" x14ac:dyDescent="0.2">
      <c r="A2099" s="3">
        <v>38749</v>
      </c>
      <c r="B2099" t="s">
        <v>10073</v>
      </c>
      <c r="C2099" t="s">
        <v>4324</v>
      </c>
      <c r="D2099" t="s">
        <v>10074</v>
      </c>
      <c r="E2099" t="s">
        <v>4323</v>
      </c>
      <c r="F2099" s="4">
        <v>3.3624999999999998</v>
      </c>
      <c r="G2099" s="4">
        <v>3.3</v>
      </c>
      <c r="H2099" s="4">
        <v>0.22540286513907301</v>
      </c>
      <c r="I2099" s="4">
        <v>3.8</v>
      </c>
      <c r="J2099" s="4">
        <v>2.7</v>
      </c>
      <c r="K2099" s="4">
        <v>3.3</v>
      </c>
      <c r="L2099" s="4">
        <v>3.5</v>
      </c>
      <c r="M2099" s="4">
        <v>32</v>
      </c>
    </row>
    <row r="2100" spans="1:13" x14ac:dyDescent="0.2">
      <c r="A2100" s="3">
        <v>38749</v>
      </c>
      <c r="B2100" t="s">
        <v>10085</v>
      </c>
      <c r="C2100" t="s">
        <v>4327</v>
      </c>
      <c r="D2100" t="s">
        <v>10086</v>
      </c>
      <c r="E2100" t="s">
        <v>4326</v>
      </c>
      <c r="F2100" s="4">
        <v>3.1419354838709701</v>
      </c>
      <c r="G2100" s="4">
        <v>3.2</v>
      </c>
      <c r="H2100" s="4">
        <v>0.38364410030511997</v>
      </c>
      <c r="I2100" s="4">
        <v>4</v>
      </c>
      <c r="J2100" s="4">
        <v>2.2999999999999998</v>
      </c>
      <c r="K2100" s="4">
        <v>3</v>
      </c>
      <c r="L2100" s="4">
        <v>3.3</v>
      </c>
      <c r="M2100" s="4">
        <v>31</v>
      </c>
    </row>
    <row r="2101" spans="1:13" x14ac:dyDescent="0.2">
      <c r="A2101" s="3">
        <v>38749</v>
      </c>
      <c r="B2101" t="s">
        <v>8998</v>
      </c>
      <c r="C2101" t="s">
        <v>3939</v>
      </c>
      <c r="D2101" t="s">
        <v>8999</v>
      </c>
      <c r="E2101" t="s">
        <v>3947</v>
      </c>
      <c r="F2101" s="4">
        <v>10.552370967741901</v>
      </c>
      <c r="G2101" s="4">
        <v>10.57</v>
      </c>
      <c r="H2101" s="4">
        <v>0.10025068310174</v>
      </c>
      <c r="I2101" s="4">
        <v>10.87</v>
      </c>
      <c r="J2101" s="4">
        <v>10.3</v>
      </c>
      <c r="K2101" s="4">
        <v>10.50675</v>
      </c>
      <c r="L2101" s="4">
        <v>10.6</v>
      </c>
      <c r="M2101" s="4">
        <v>31</v>
      </c>
    </row>
    <row r="2102" spans="1:13" x14ac:dyDescent="0.2">
      <c r="A2102" s="3">
        <v>38749</v>
      </c>
      <c r="B2102" t="s">
        <v>9016</v>
      </c>
      <c r="C2102" t="s">
        <v>3942</v>
      </c>
      <c r="D2102" t="s">
        <v>9017</v>
      </c>
      <c r="E2102" t="s">
        <v>3949</v>
      </c>
      <c r="F2102" s="4">
        <v>10.639551612903199</v>
      </c>
      <c r="G2102" s="4">
        <v>10.64</v>
      </c>
      <c r="H2102" s="4">
        <v>0.13272771343611101</v>
      </c>
      <c r="I2102" s="4">
        <v>10.98</v>
      </c>
      <c r="J2102" s="4">
        <v>10.4</v>
      </c>
      <c r="K2102" s="4">
        <v>10.565</v>
      </c>
      <c r="L2102" s="4">
        <v>10.7</v>
      </c>
      <c r="M2102" s="4">
        <v>31</v>
      </c>
    </row>
    <row r="2103" spans="1:13" x14ac:dyDescent="0.2">
      <c r="A2103" s="3">
        <v>38749</v>
      </c>
      <c r="B2103" t="s">
        <v>9026</v>
      </c>
      <c r="C2103" t="s">
        <v>3952</v>
      </c>
      <c r="D2103" t="s">
        <v>9027</v>
      </c>
      <c r="E2103" t="s">
        <v>3951</v>
      </c>
      <c r="F2103" s="4">
        <v>10.75141</v>
      </c>
      <c r="G2103" s="4">
        <v>10.755000000000001</v>
      </c>
      <c r="H2103" s="4">
        <v>0.17662907237172601</v>
      </c>
      <c r="I2103" s="4">
        <v>11.28</v>
      </c>
      <c r="J2103" s="4">
        <v>10.47</v>
      </c>
      <c r="K2103" s="4">
        <v>10.65</v>
      </c>
      <c r="L2103" s="4">
        <v>10.85</v>
      </c>
      <c r="M2103" s="4">
        <v>30</v>
      </c>
    </row>
    <row r="2104" spans="1:13" x14ac:dyDescent="0.2">
      <c r="A2104" s="3">
        <v>38749</v>
      </c>
      <c r="B2104" t="s">
        <v>8874</v>
      </c>
      <c r="C2104" t="s">
        <v>3936</v>
      </c>
      <c r="D2104" t="s">
        <v>8875</v>
      </c>
      <c r="E2104" t="s">
        <v>3935</v>
      </c>
      <c r="F2104" s="4">
        <v>11.0040625</v>
      </c>
      <c r="G2104" s="4">
        <v>11.045</v>
      </c>
      <c r="H2104" s="4">
        <v>0.28885278508543599</v>
      </c>
      <c r="I2104" s="4">
        <v>11.4</v>
      </c>
      <c r="J2104" s="4">
        <v>10.1</v>
      </c>
      <c r="K2104" s="4">
        <v>10.795</v>
      </c>
      <c r="L2104" s="4">
        <v>11.202500000000001</v>
      </c>
      <c r="M2104" s="4">
        <v>32</v>
      </c>
    </row>
    <row r="2105" spans="1:13" x14ac:dyDescent="0.2">
      <c r="A2105" s="3">
        <v>38749</v>
      </c>
      <c r="B2105" t="s">
        <v>9000</v>
      </c>
      <c r="C2105" t="s">
        <v>3939</v>
      </c>
      <c r="D2105" t="s">
        <v>9001</v>
      </c>
      <c r="E2105" t="s">
        <v>3938</v>
      </c>
      <c r="F2105" s="4">
        <v>11.3282193548387</v>
      </c>
      <c r="G2105" s="4">
        <v>11.34</v>
      </c>
      <c r="H2105" s="4">
        <v>0.38735101860315702</v>
      </c>
      <c r="I2105" s="4">
        <v>12.34</v>
      </c>
      <c r="J2105" s="4">
        <v>10.7</v>
      </c>
      <c r="K2105" s="4">
        <v>11.045</v>
      </c>
      <c r="L2105" s="4">
        <v>11.63</v>
      </c>
      <c r="M2105" s="4">
        <v>31</v>
      </c>
    </row>
    <row r="2106" spans="1:13" x14ac:dyDescent="0.2">
      <c r="A2106" s="3">
        <v>38749</v>
      </c>
      <c r="B2106" t="s">
        <v>10069</v>
      </c>
      <c r="C2106" t="s">
        <v>3579</v>
      </c>
      <c r="D2106" t="s">
        <v>10070</v>
      </c>
      <c r="E2106" t="s">
        <v>3578</v>
      </c>
      <c r="F2106" s="4">
        <v>3.4937499999999999</v>
      </c>
      <c r="G2106" s="4">
        <v>3.5</v>
      </c>
      <c r="H2106" s="4">
        <v>0.25246845858571199</v>
      </c>
      <c r="I2106" s="4">
        <v>4.28</v>
      </c>
      <c r="J2106" s="4">
        <v>3.1</v>
      </c>
      <c r="K2106" s="4">
        <v>3.375</v>
      </c>
      <c r="L2106" s="4">
        <v>3.5249999999999999</v>
      </c>
      <c r="M2106" s="4">
        <v>32</v>
      </c>
    </row>
    <row r="2107" spans="1:13" x14ac:dyDescent="0.2">
      <c r="A2107" s="3">
        <v>38749</v>
      </c>
      <c r="B2107" t="s">
        <v>10079</v>
      </c>
      <c r="C2107" t="s">
        <v>3582</v>
      </c>
      <c r="D2107" t="s">
        <v>10080</v>
      </c>
      <c r="E2107" t="s">
        <v>3581</v>
      </c>
      <c r="F2107" s="4">
        <v>3.3587500000000001</v>
      </c>
      <c r="G2107" s="4">
        <v>3.3</v>
      </c>
      <c r="H2107" s="4">
        <v>0.573566937905302</v>
      </c>
      <c r="I2107" s="4">
        <v>4.3</v>
      </c>
      <c r="J2107" s="4">
        <v>1.48</v>
      </c>
      <c r="K2107" s="4">
        <v>3.1</v>
      </c>
      <c r="L2107" s="4">
        <v>3.63</v>
      </c>
      <c r="M2107" s="4">
        <v>32</v>
      </c>
    </row>
    <row r="2108" spans="1:13" x14ac:dyDescent="0.2">
      <c r="A2108" s="3">
        <v>38749</v>
      </c>
      <c r="B2108" t="s">
        <v>10083</v>
      </c>
      <c r="C2108" t="s">
        <v>3594</v>
      </c>
      <c r="D2108" t="s">
        <v>10084</v>
      </c>
      <c r="E2108" t="s">
        <v>3593</v>
      </c>
      <c r="F2108" s="4">
        <v>3.8450000000000002</v>
      </c>
      <c r="G2108" s="4">
        <v>3.7</v>
      </c>
      <c r="H2108" s="4">
        <v>0.65000132625859397</v>
      </c>
      <c r="I2108" s="4">
        <v>5.32</v>
      </c>
      <c r="J2108" s="4">
        <v>2.5</v>
      </c>
      <c r="K2108" s="4">
        <v>3.4249999999999998</v>
      </c>
      <c r="L2108" s="4">
        <v>4.0999999999999996</v>
      </c>
      <c r="M2108" s="4">
        <v>30</v>
      </c>
    </row>
    <row r="2109" spans="1:13" x14ac:dyDescent="0.2">
      <c r="A2109" s="3">
        <v>38749</v>
      </c>
      <c r="B2109" t="s">
        <v>10087</v>
      </c>
      <c r="C2109" t="s">
        <v>3597</v>
      </c>
      <c r="D2109" t="s">
        <v>10088</v>
      </c>
      <c r="E2109" t="s">
        <v>3596</v>
      </c>
      <c r="F2109" s="4">
        <v>3.4123333333333301</v>
      </c>
      <c r="G2109" s="4">
        <v>3.3</v>
      </c>
      <c r="H2109" s="4">
        <v>0.667267631429866</v>
      </c>
      <c r="I2109" s="4">
        <v>5.8</v>
      </c>
      <c r="J2109" s="4">
        <v>2.7</v>
      </c>
      <c r="K2109" s="4">
        <v>2.9175</v>
      </c>
      <c r="L2109" s="4">
        <v>3.6</v>
      </c>
      <c r="M2109" s="4">
        <v>30</v>
      </c>
    </row>
    <row r="2110" spans="1:13" x14ac:dyDescent="0.2">
      <c r="A2110" s="3">
        <v>38777</v>
      </c>
      <c r="B2110" t="s">
        <v>8860</v>
      </c>
      <c r="C2110" t="s">
        <v>3918</v>
      </c>
      <c r="D2110" t="s">
        <v>8861</v>
      </c>
      <c r="E2110" t="s">
        <v>3917</v>
      </c>
      <c r="F2110" s="4">
        <v>7.2183870967741903</v>
      </c>
      <c r="G2110" s="4">
        <v>7.2</v>
      </c>
      <c r="H2110" s="4">
        <v>0.33829077013907799</v>
      </c>
      <c r="I2110" s="4">
        <v>8.11</v>
      </c>
      <c r="J2110" s="4">
        <v>6.36</v>
      </c>
      <c r="K2110" s="4">
        <v>7.02</v>
      </c>
      <c r="L2110" s="4">
        <v>7.35</v>
      </c>
      <c r="M2110" s="4">
        <v>31</v>
      </c>
    </row>
    <row r="2111" spans="1:13" x14ac:dyDescent="0.2">
      <c r="A2111" s="3">
        <v>38777</v>
      </c>
      <c r="B2111" t="s">
        <v>8988</v>
      </c>
      <c r="C2111" t="s">
        <v>3921</v>
      </c>
      <c r="D2111" t="s">
        <v>8989</v>
      </c>
      <c r="E2111" t="s">
        <v>3920</v>
      </c>
      <c r="F2111" s="4">
        <v>7.1067741935483904</v>
      </c>
      <c r="G2111" s="4">
        <v>7.05</v>
      </c>
      <c r="H2111" s="4">
        <v>0.57056338880545199</v>
      </c>
      <c r="I2111" s="4">
        <v>8.58</v>
      </c>
      <c r="J2111" s="4">
        <v>6.25</v>
      </c>
      <c r="K2111" s="4">
        <v>6.64</v>
      </c>
      <c r="L2111" s="4">
        <v>7.4349999999999996</v>
      </c>
      <c r="M2111" s="4">
        <v>31</v>
      </c>
    </row>
    <row r="2112" spans="1:13" x14ac:dyDescent="0.2">
      <c r="A2112" s="3">
        <v>38777</v>
      </c>
      <c r="B2112" t="s">
        <v>9028</v>
      </c>
      <c r="C2112" t="s">
        <v>3081</v>
      </c>
      <c r="D2112" t="s">
        <v>9029</v>
      </c>
      <c r="E2112" t="s">
        <v>3080</v>
      </c>
      <c r="F2112" s="4">
        <v>3.5487741935483901</v>
      </c>
      <c r="G2112" s="4">
        <v>3.5</v>
      </c>
      <c r="H2112" s="4">
        <v>0.24355132377350799</v>
      </c>
      <c r="I2112" s="4">
        <v>4.04</v>
      </c>
      <c r="J2112" s="4">
        <v>3.09</v>
      </c>
      <c r="K2112" s="4">
        <v>3.37</v>
      </c>
      <c r="L2112" s="4">
        <v>3.6949999999999998</v>
      </c>
      <c r="M2112" s="4">
        <v>31</v>
      </c>
    </row>
    <row r="2113" spans="1:13" x14ac:dyDescent="0.2">
      <c r="A2113" s="3">
        <v>38777</v>
      </c>
      <c r="B2113" t="s">
        <v>8750</v>
      </c>
      <c r="C2113" t="s">
        <v>3072</v>
      </c>
      <c r="D2113" t="s">
        <v>8751</v>
      </c>
      <c r="E2113" t="s">
        <v>3071</v>
      </c>
      <c r="F2113" s="4">
        <v>3.4656250000000002</v>
      </c>
      <c r="G2113" s="4">
        <v>3.4750000000000001</v>
      </c>
      <c r="H2113" s="4">
        <v>0.17238249855032201</v>
      </c>
      <c r="I2113" s="4">
        <v>3.85</v>
      </c>
      <c r="J2113" s="4">
        <v>3.12</v>
      </c>
      <c r="K2113" s="4">
        <v>3.35</v>
      </c>
      <c r="L2113" s="4">
        <v>3.5625</v>
      </c>
      <c r="M2113" s="4">
        <v>32</v>
      </c>
    </row>
    <row r="2114" spans="1:13" x14ac:dyDescent="0.2">
      <c r="A2114" s="3">
        <v>38777</v>
      </c>
      <c r="B2114" t="s">
        <v>8864</v>
      </c>
      <c r="C2114" t="s">
        <v>3075</v>
      </c>
      <c r="D2114" t="s">
        <v>8865</v>
      </c>
      <c r="E2114" t="s">
        <v>3074</v>
      </c>
      <c r="F2114" s="4">
        <v>3.5743749999999999</v>
      </c>
      <c r="G2114" s="4">
        <v>3.53</v>
      </c>
      <c r="H2114" s="4">
        <v>0.32964240155542202</v>
      </c>
      <c r="I2114" s="4">
        <v>4.79</v>
      </c>
      <c r="J2114" s="4">
        <v>3.13</v>
      </c>
      <c r="K2114" s="4">
        <v>3.4075000000000002</v>
      </c>
      <c r="L2114" s="4">
        <v>3.7</v>
      </c>
      <c r="M2114" s="4">
        <v>32</v>
      </c>
    </row>
    <row r="2115" spans="1:13" x14ac:dyDescent="0.2">
      <c r="A2115" s="3">
        <v>38777</v>
      </c>
      <c r="B2115" t="s">
        <v>9004</v>
      </c>
      <c r="C2115" t="s">
        <v>3102</v>
      </c>
      <c r="D2115" t="s">
        <v>9005</v>
      </c>
      <c r="E2115" t="s">
        <v>3101</v>
      </c>
      <c r="F2115" s="4">
        <v>3.56222222222222</v>
      </c>
      <c r="G2115" s="4">
        <v>3.51</v>
      </c>
      <c r="H2115" s="4">
        <v>0.348869970634127</v>
      </c>
      <c r="I2115" s="4">
        <v>4.8</v>
      </c>
      <c r="J2115" s="4">
        <v>3</v>
      </c>
      <c r="K2115" s="4">
        <v>3.4</v>
      </c>
      <c r="L2115" s="4">
        <v>3.66</v>
      </c>
      <c r="M2115" s="4">
        <v>27</v>
      </c>
    </row>
    <row r="2116" spans="1:13" x14ac:dyDescent="0.2">
      <c r="A2116" s="3">
        <v>38777</v>
      </c>
      <c r="B2116" t="s">
        <v>9006</v>
      </c>
      <c r="C2116" t="s">
        <v>3078</v>
      </c>
      <c r="D2116" t="s">
        <v>9007</v>
      </c>
      <c r="E2116" t="s">
        <v>3077</v>
      </c>
      <c r="F2116" s="4">
        <v>3.5345862068965501</v>
      </c>
      <c r="G2116" s="4">
        <v>3.5</v>
      </c>
      <c r="H2116" s="4">
        <v>0.32815713975835498</v>
      </c>
      <c r="I2116" s="4">
        <v>4.5</v>
      </c>
      <c r="J2116" s="4">
        <v>3</v>
      </c>
      <c r="K2116" s="4">
        <v>3.32</v>
      </c>
      <c r="L2116" s="4">
        <v>3.62</v>
      </c>
      <c r="M2116" s="4">
        <v>29</v>
      </c>
    </row>
    <row r="2117" spans="1:13" x14ac:dyDescent="0.2">
      <c r="A2117" s="3">
        <v>38777</v>
      </c>
      <c r="B2117" t="s">
        <v>9008</v>
      </c>
      <c r="C2117" t="s">
        <v>3144</v>
      </c>
      <c r="D2117" t="s">
        <v>9009</v>
      </c>
      <c r="E2117" t="s">
        <v>3143</v>
      </c>
      <c r="F2117" s="4">
        <v>0.42925806451612902</v>
      </c>
      <c r="G2117" s="4">
        <v>0.4</v>
      </c>
      <c r="H2117" s="4">
        <v>0.129845027562844</v>
      </c>
      <c r="I2117" s="4">
        <v>0.68</v>
      </c>
      <c r="J2117" s="4">
        <v>0.16</v>
      </c>
      <c r="K2117" s="4">
        <v>0.36499999999999999</v>
      </c>
      <c r="L2117" s="4">
        <v>0.505</v>
      </c>
      <c r="M2117" s="4">
        <v>31</v>
      </c>
    </row>
    <row r="2118" spans="1:13" x14ac:dyDescent="0.2">
      <c r="A2118" s="3">
        <v>38777</v>
      </c>
      <c r="B2118" t="s">
        <v>9020</v>
      </c>
      <c r="C2118" t="s">
        <v>3147</v>
      </c>
      <c r="D2118" t="s">
        <v>9021</v>
      </c>
      <c r="E2118" t="s">
        <v>3146</v>
      </c>
      <c r="F2118" s="4">
        <v>0.28593548387096801</v>
      </c>
      <c r="G2118" s="4">
        <v>0.3</v>
      </c>
      <c r="H2118" s="4">
        <v>7.6855680980163904E-2</v>
      </c>
      <c r="I2118" s="4">
        <v>0.44</v>
      </c>
      <c r="J2118" s="4">
        <v>0.17</v>
      </c>
      <c r="K2118" s="4">
        <v>0.22</v>
      </c>
      <c r="L2118" s="4">
        <v>0.35</v>
      </c>
      <c r="M2118" s="4">
        <v>31</v>
      </c>
    </row>
    <row r="2119" spans="1:13" x14ac:dyDescent="0.2">
      <c r="A2119" s="3">
        <v>38777</v>
      </c>
      <c r="B2119" t="s">
        <v>8898</v>
      </c>
      <c r="C2119" t="s">
        <v>3114</v>
      </c>
      <c r="D2119" t="s">
        <v>8899</v>
      </c>
      <c r="E2119" t="s">
        <v>3113</v>
      </c>
      <c r="F2119" s="4">
        <v>0.13932258064516101</v>
      </c>
      <c r="G2119" s="4">
        <v>0.1</v>
      </c>
      <c r="H2119" s="4">
        <v>8.7823074832974704E-2</v>
      </c>
      <c r="I2119" s="4">
        <v>0.439</v>
      </c>
      <c r="J2119" s="4">
        <v>0.06</v>
      </c>
      <c r="K2119" s="4">
        <v>8.5000000000000006E-2</v>
      </c>
      <c r="L2119" s="4">
        <v>0.18</v>
      </c>
      <c r="M2119" s="4">
        <v>31</v>
      </c>
    </row>
    <row r="2120" spans="1:13" x14ac:dyDescent="0.2">
      <c r="A2120" s="3">
        <v>38777</v>
      </c>
      <c r="B2120" t="s">
        <v>9030</v>
      </c>
      <c r="C2120" t="s">
        <v>3150</v>
      </c>
      <c r="D2120" t="s">
        <v>9031</v>
      </c>
      <c r="E2120" t="s">
        <v>3149</v>
      </c>
      <c r="F2120" s="4">
        <v>0.29548387096774198</v>
      </c>
      <c r="G2120" s="4">
        <v>0.3</v>
      </c>
      <c r="H2120" s="4">
        <v>9.3695916299392695E-2</v>
      </c>
      <c r="I2120" s="4">
        <v>0.5</v>
      </c>
      <c r="J2120" s="4">
        <v>0.09</v>
      </c>
      <c r="K2120" s="4">
        <v>0.22500000000000001</v>
      </c>
      <c r="L2120" s="4">
        <v>0.34</v>
      </c>
      <c r="M2120" s="4">
        <v>31</v>
      </c>
    </row>
    <row r="2121" spans="1:13" x14ac:dyDescent="0.2">
      <c r="A2121" s="3">
        <v>38777</v>
      </c>
      <c r="B2121" t="s">
        <v>8908</v>
      </c>
      <c r="C2121" t="s">
        <v>3117</v>
      </c>
      <c r="D2121" t="s">
        <v>8909</v>
      </c>
      <c r="E2121" t="s">
        <v>3116</v>
      </c>
      <c r="F2121" s="4">
        <v>0.22916129032258101</v>
      </c>
      <c r="G2121" s="4">
        <v>0.23</v>
      </c>
      <c r="H2121" s="4">
        <v>7.2105060744348803E-2</v>
      </c>
      <c r="I2121" s="4">
        <v>0.39</v>
      </c>
      <c r="J2121" s="4">
        <v>0.03</v>
      </c>
      <c r="K2121" s="4">
        <v>0.185</v>
      </c>
      <c r="L2121" s="4">
        <v>0.28000000000000003</v>
      </c>
      <c r="M2121" s="4">
        <v>31</v>
      </c>
    </row>
    <row r="2122" spans="1:13" x14ac:dyDescent="0.2">
      <c r="A2122" s="3">
        <v>38777</v>
      </c>
      <c r="B2122" t="s">
        <v>8918</v>
      </c>
      <c r="C2122" t="s">
        <v>3120</v>
      </c>
      <c r="D2122" t="s">
        <v>8919</v>
      </c>
      <c r="E2122" t="s">
        <v>3119</v>
      </c>
      <c r="F2122" s="4">
        <v>-0.16745161290322599</v>
      </c>
      <c r="G2122" s="4">
        <v>-0.16</v>
      </c>
      <c r="H2122" s="4">
        <v>9.1060360461134901E-2</v>
      </c>
      <c r="I2122" s="4">
        <v>4.9000000000000002E-2</v>
      </c>
      <c r="J2122" s="4">
        <v>-0.31</v>
      </c>
      <c r="K2122" s="4">
        <v>-0.23</v>
      </c>
      <c r="L2122" s="4">
        <v>-0.115</v>
      </c>
      <c r="M2122" s="4">
        <v>31</v>
      </c>
    </row>
    <row r="2123" spans="1:13" x14ac:dyDescent="0.2">
      <c r="A2123" s="3">
        <v>38777</v>
      </c>
      <c r="B2123" t="s">
        <v>8928</v>
      </c>
      <c r="C2123" t="s">
        <v>3123</v>
      </c>
      <c r="D2123" t="s">
        <v>8929</v>
      </c>
      <c r="E2123" t="s">
        <v>3122</v>
      </c>
      <c r="F2123" s="4">
        <v>0.146516129032258</v>
      </c>
      <c r="G2123" s="4">
        <v>0.15</v>
      </c>
      <c r="H2123" s="4">
        <v>0.13476989549295801</v>
      </c>
      <c r="I2123" s="4">
        <v>0.5</v>
      </c>
      <c r="J2123" s="4">
        <v>-0.108</v>
      </c>
      <c r="K2123" s="4">
        <v>0.08</v>
      </c>
      <c r="L2123" s="4">
        <v>0.215</v>
      </c>
      <c r="M2123" s="4">
        <v>31</v>
      </c>
    </row>
    <row r="2124" spans="1:13" x14ac:dyDescent="0.2">
      <c r="A2124" s="3">
        <v>38777</v>
      </c>
      <c r="B2124" t="s">
        <v>8938</v>
      </c>
      <c r="C2124" t="s">
        <v>3126</v>
      </c>
      <c r="D2124" t="s">
        <v>8939</v>
      </c>
      <c r="E2124" t="s">
        <v>3125</v>
      </c>
      <c r="F2124" s="4">
        <v>0.22419354838709701</v>
      </c>
      <c r="G2124" s="4">
        <v>0.2</v>
      </c>
      <c r="H2124" s="4">
        <v>7.5178640297555596E-2</v>
      </c>
      <c r="I2124" s="4">
        <v>0.4</v>
      </c>
      <c r="J2124" s="4">
        <v>0.1</v>
      </c>
      <c r="K2124" s="4">
        <v>0.18</v>
      </c>
      <c r="L2124" s="4">
        <v>0.255</v>
      </c>
      <c r="M2124" s="4">
        <v>31</v>
      </c>
    </row>
    <row r="2125" spans="1:13" x14ac:dyDescent="0.2">
      <c r="A2125" s="3">
        <v>38777</v>
      </c>
      <c r="B2125" t="s">
        <v>8950</v>
      </c>
      <c r="C2125" t="s">
        <v>3129</v>
      </c>
      <c r="D2125" t="s">
        <v>8951</v>
      </c>
      <c r="E2125" t="s">
        <v>3128</v>
      </c>
      <c r="F2125" s="4">
        <v>0.24125806451612899</v>
      </c>
      <c r="G2125" s="4">
        <v>0.26</v>
      </c>
      <c r="H2125" s="4">
        <v>7.6991760486403299E-2</v>
      </c>
      <c r="I2125" s="4">
        <v>0.38</v>
      </c>
      <c r="J2125" s="4">
        <v>7.0000000000000007E-2</v>
      </c>
      <c r="K2125" s="4">
        <v>0.19500000000000001</v>
      </c>
      <c r="L2125" s="4">
        <v>0.3</v>
      </c>
      <c r="M2125" s="4">
        <v>31</v>
      </c>
    </row>
    <row r="2126" spans="1:13" x14ac:dyDescent="0.2">
      <c r="A2126" s="3">
        <v>38777</v>
      </c>
      <c r="B2126" t="s">
        <v>8960</v>
      </c>
      <c r="C2126" t="s">
        <v>3132</v>
      </c>
      <c r="D2126" t="s">
        <v>8961</v>
      </c>
      <c r="E2126" t="s">
        <v>3131</v>
      </c>
      <c r="F2126" s="4">
        <v>0.46738709677419399</v>
      </c>
      <c r="G2126" s="4">
        <v>0.47</v>
      </c>
      <c r="H2126" s="4">
        <v>8.2653766770125606E-2</v>
      </c>
      <c r="I2126" s="4">
        <v>0.64</v>
      </c>
      <c r="J2126" s="4">
        <v>0.31</v>
      </c>
      <c r="K2126" s="4">
        <v>0.4</v>
      </c>
      <c r="L2126" s="4">
        <v>0.53500000000000003</v>
      </c>
      <c r="M2126" s="4">
        <v>31</v>
      </c>
    </row>
    <row r="2127" spans="1:13" x14ac:dyDescent="0.2">
      <c r="A2127" s="3">
        <v>38777</v>
      </c>
      <c r="B2127" t="s">
        <v>8970</v>
      </c>
      <c r="C2127" t="s">
        <v>3135</v>
      </c>
      <c r="D2127" t="s">
        <v>8971</v>
      </c>
      <c r="E2127" t="s">
        <v>3134</v>
      </c>
      <c r="F2127" s="4">
        <v>0.32361290322580599</v>
      </c>
      <c r="G2127" s="4">
        <v>0.32</v>
      </c>
      <c r="H2127" s="4">
        <v>6.4482389026955703E-2</v>
      </c>
      <c r="I2127" s="4">
        <v>0.43</v>
      </c>
      <c r="J2127" s="4">
        <v>0.18</v>
      </c>
      <c r="K2127" s="4">
        <v>0.3</v>
      </c>
      <c r="L2127" s="4">
        <v>0.37</v>
      </c>
      <c r="M2127" s="4">
        <v>31</v>
      </c>
    </row>
    <row r="2128" spans="1:13" x14ac:dyDescent="0.2">
      <c r="A2128" s="3">
        <v>38777</v>
      </c>
      <c r="B2128" t="s">
        <v>8980</v>
      </c>
      <c r="C2128" t="s">
        <v>3138</v>
      </c>
      <c r="D2128" t="s">
        <v>8981</v>
      </c>
      <c r="E2128" t="s">
        <v>3137</v>
      </c>
      <c r="F2128" s="4">
        <v>0.61993548387096797</v>
      </c>
      <c r="G2128" s="4">
        <v>0.62</v>
      </c>
      <c r="H2128" s="4">
        <v>0.103550932873271</v>
      </c>
      <c r="I2128" s="4">
        <v>0.81</v>
      </c>
      <c r="J2128" s="4">
        <v>0.4</v>
      </c>
      <c r="K2128" s="4">
        <v>0.57999999999999996</v>
      </c>
      <c r="L2128" s="4">
        <v>0.7</v>
      </c>
      <c r="M2128" s="4">
        <v>31</v>
      </c>
    </row>
    <row r="2129" spans="1:13" x14ac:dyDescent="0.2">
      <c r="A2129" s="3">
        <v>38777</v>
      </c>
      <c r="B2129" t="s">
        <v>8992</v>
      </c>
      <c r="C2129" t="s">
        <v>3141</v>
      </c>
      <c r="D2129" t="s">
        <v>8993</v>
      </c>
      <c r="E2129" t="s">
        <v>3140</v>
      </c>
      <c r="F2129" s="4">
        <v>0.44535483870967701</v>
      </c>
      <c r="G2129" s="4">
        <v>0.42</v>
      </c>
      <c r="H2129" s="4">
        <v>0.110638615436955</v>
      </c>
      <c r="I2129" s="4">
        <v>0.73599999999999999</v>
      </c>
      <c r="J2129" s="4">
        <v>0.3</v>
      </c>
      <c r="K2129" s="4">
        <v>0.375</v>
      </c>
      <c r="L2129" s="4">
        <v>0.495</v>
      </c>
      <c r="M2129" s="4">
        <v>31</v>
      </c>
    </row>
    <row r="2130" spans="1:13" x14ac:dyDescent="0.2">
      <c r="A2130" s="3">
        <v>38777</v>
      </c>
      <c r="B2130" t="s">
        <v>9032</v>
      </c>
      <c r="C2130" t="s">
        <v>3096</v>
      </c>
      <c r="D2130" t="s">
        <v>9033</v>
      </c>
      <c r="E2130" t="s">
        <v>3095</v>
      </c>
      <c r="F2130" s="4">
        <v>3.1558333333333302</v>
      </c>
      <c r="G2130" s="4">
        <v>3.1349999999999998</v>
      </c>
      <c r="H2130" s="4">
        <v>0.21235566283061999</v>
      </c>
      <c r="I2130" s="4">
        <v>3.56</v>
      </c>
      <c r="J2130" s="4">
        <v>2.85</v>
      </c>
      <c r="K2130" s="4">
        <v>3.0274999999999999</v>
      </c>
      <c r="L2130" s="4">
        <v>3.2250000000000001</v>
      </c>
      <c r="M2130" s="4">
        <v>24</v>
      </c>
    </row>
    <row r="2131" spans="1:13" x14ac:dyDescent="0.2">
      <c r="A2131" s="3">
        <v>38777</v>
      </c>
      <c r="B2131" t="s">
        <v>8942</v>
      </c>
      <c r="C2131" t="s">
        <v>3087</v>
      </c>
      <c r="D2131" t="s">
        <v>8943</v>
      </c>
      <c r="E2131" t="s">
        <v>3086</v>
      </c>
      <c r="F2131" s="4">
        <v>3.1119230769230799</v>
      </c>
      <c r="G2131" s="4">
        <v>3.09</v>
      </c>
      <c r="H2131" s="4">
        <v>0.19758581387881499</v>
      </c>
      <c r="I2131" s="4">
        <v>3.68</v>
      </c>
      <c r="J2131" s="4">
        <v>2.87</v>
      </c>
      <c r="K2131" s="4">
        <v>2.9525000000000001</v>
      </c>
      <c r="L2131" s="4">
        <v>3.1924999999999999</v>
      </c>
      <c r="M2131" s="4">
        <v>26</v>
      </c>
    </row>
    <row r="2132" spans="1:13" x14ac:dyDescent="0.2">
      <c r="A2132" s="3">
        <v>38777</v>
      </c>
      <c r="B2132" t="s">
        <v>9012</v>
      </c>
      <c r="C2132" t="s">
        <v>3090</v>
      </c>
      <c r="D2132" t="s">
        <v>9013</v>
      </c>
      <c r="E2132" t="s">
        <v>3089</v>
      </c>
      <c r="F2132" s="4">
        <v>3.1308799999999999</v>
      </c>
      <c r="G2132" s="4">
        <v>3.1</v>
      </c>
      <c r="H2132" s="4">
        <v>0.23142895238063901</v>
      </c>
      <c r="I2132" s="4">
        <v>3.5</v>
      </c>
      <c r="J2132" s="4">
        <v>2.78</v>
      </c>
      <c r="K2132" s="4">
        <v>2.9420000000000002</v>
      </c>
      <c r="L2132" s="4">
        <v>3.3</v>
      </c>
      <c r="M2132" s="4">
        <v>25</v>
      </c>
    </row>
    <row r="2133" spans="1:13" x14ac:dyDescent="0.2">
      <c r="A2133" s="3">
        <v>38777</v>
      </c>
      <c r="B2133" t="s">
        <v>9034</v>
      </c>
      <c r="C2133" t="s">
        <v>3153</v>
      </c>
      <c r="D2133" t="s">
        <v>9035</v>
      </c>
      <c r="E2133" t="s">
        <v>3152</v>
      </c>
      <c r="F2133" s="4">
        <v>0.31992307692307698</v>
      </c>
      <c r="G2133" s="4">
        <v>0.34499999999999997</v>
      </c>
      <c r="H2133" s="4">
        <v>8.4143650064362197E-2</v>
      </c>
      <c r="I2133" s="4">
        <v>0.46</v>
      </c>
      <c r="J2133" s="4">
        <v>0.05</v>
      </c>
      <c r="K2133" s="4">
        <v>0.28949999999999998</v>
      </c>
      <c r="L2133" s="4">
        <v>0.36749999999999999</v>
      </c>
      <c r="M2133" s="4">
        <v>26</v>
      </c>
    </row>
    <row r="2134" spans="1:13" x14ac:dyDescent="0.2">
      <c r="A2134" s="3">
        <v>38777</v>
      </c>
      <c r="B2134" t="s">
        <v>10073</v>
      </c>
      <c r="C2134" t="s">
        <v>4324</v>
      </c>
      <c r="D2134" t="s">
        <v>10074</v>
      </c>
      <c r="E2134" t="s">
        <v>4323</v>
      </c>
      <c r="F2134" s="4">
        <v>3.42875</v>
      </c>
      <c r="G2134" s="4">
        <v>3.5</v>
      </c>
      <c r="H2134" s="4">
        <v>0.23000350628463401</v>
      </c>
      <c r="I2134" s="4">
        <v>3.8</v>
      </c>
      <c r="J2134" s="4">
        <v>2.8</v>
      </c>
      <c r="K2134" s="4">
        <v>3.3</v>
      </c>
      <c r="L2134" s="4">
        <v>3.6</v>
      </c>
      <c r="M2134" s="4">
        <v>32</v>
      </c>
    </row>
    <row r="2135" spans="1:13" x14ac:dyDescent="0.2">
      <c r="A2135" s="3">
        <v>38777</v>
      </c>
      <c r="B2135" t="s">
        <v>10085</v>
      </c>
      <c r="C2135" t="s">
        <v>4327</v>
      </c>
      <c r="D2135" t="s">
        <v>10086</v>
      </c>
      <c r="E2135" t="s">
        <v>4326</v>
      </c>
      <c r="F2135" s="4">
        <v>3.14290322580645</v>
      </c>
      <c r="G2135" s="4">
        <v>3.2</v>
      </c>
      <c r="H2135" s="4">
        <v>0.422841132880795</v>
      </c>
      <c r="I2135" s="4">
        <v>4</v>
      </c>
      <c r="J2135" s="4">
        <v>2.2999999999999998</v>
      </c>
      <c r="K2135" s="4">
        <v>3</v>
      </c>
      <c r="L2135" s="4">
        <v>3.3</v>
      </c>
      <c r="M2135" s="4">
        <v>31</v>
      </c>
    </row>
    <row r="2136" spans="1:13" x14ac:dyDescent="0.2">
      <c r="A2136" s="3">
        <v>38777</v>
      </c>
      <c r="B2136" t="s">
        <v>9016</v>
      </c>
      <c r="C2136" t="s">
        <v>3939</v>
      </c>
      <c r="D2136" t="s">
        <v>9017</v>
      </c>
      <c r="E2136" t="s">
        <v>3947</v>
      </c>
      <c r="F2136" s="4">
        <v>10.822538709677399</v>
      </c>
      <c r="G2136" s="4">
        <v>10.85</v>
      </c>
      <c r="H2136" s="4">
        <v>0.13744636451459699</v>
      </c>
      <c r="I2136" s="4">
        <v>11</v>
      </c>
      <c r="J2136" s="4">
        <v>10.4</v>
      </c>
      <c r="K2136" s="4">
        <v>10.766</v>
      </c>
      <c r="L2136" s="4">
        <v>10.92</v>
      </c>
      <c r="M2136" s="4">
        <v>31</v>
      </c>
    </row>
    <row r="2137" spans="1:13" x14ac:dyDescent="0.2">
      <c r="A2137" s="3">
        <v>38777</v>
      </c>
      <c r="B2137" t="s">
        <v>9026</v>
      </c>
      <c r="C2137" t="s">
        <v>3942</v>
      </c>
      <c r="D2137" t="s">
        <v>9027</v>
      </c>
      <c r="E2137" t="s">
        <v>3949</v>
      </c>
      <c r="F2137" s="4">
        <v>10.874135483870999</v>
      </c>
      <c r="G2137" s="4">
        <v>10.91</v>
      </c>
      <c r="H2137" s="4">
        <v>0.22518237578814099</v>
      </c>
      <c r="I2137" s="4">
        <v>11.25</v>
      </c>
      <c r="J2137" s="4">
        <v>10.050000000000001</v>
      </c>
      <c r="K2137" s="4">
        <v>10.8</v>
      </c>
      <c r="L2137" s="4">
        <v>10.98</v>
      </c>
      <c r="M2137" s="4">
        <v>31</v>
      </c>
    </row>
    <row r="2138" spans="1:13" x14ac:dyDescent="0.2">
      <c r="A2138" s="3">
        <v>38777</v>
      </c>
      <c r="B2138" t="s">
        <v>9036</v>
      </c>
      <c r="C2138" t="s">
        <v>3952</v>
      </c>
      <c r="D2138" t="s">
        <v>9037</v>
      </c>
      <c r="E2138" t="s">
        <v>3951</v>
      </c>
      <c r="F2138" s="4">
        <v>10.9669225806452</v>
      </c>
      <c r="G2138" s="4">
        <v>10.9846</v>
      </c>
      <c r="H2138" s="4">
        <v>0.23905505462086499</v>
      </c>
      <c r="I2138" s="4">
        <v>11.45</v>
      </c>
      <c r="J2138" s="4">
        <v>10.14</v>
      </c>
      <c r="K2138" s="4">
        <v>10.87</v>
      </c>
      <c r="L2138" s="4">
        <v>11.1</v>
      </c>
      <c r="M2138" s="4">
        <v>31</v>
      </c>
    </row>
    <row r="2139" spans="1:13" x14ac:dyDescent="0.2">
      <c r="A2139" s="3">
        <v>38777</v>
      </c>
      <c r="B2139" t="s">
        <v>8874</v>
      </c>
      <c r="C2139" t="s">
        <v>3936</v>
      </c>
      <c r="D2139" t="s">
        <v>8875</v>
      </c>
      <c r="E2139" t="s">
        <v>3935</v>
      </c>
      <c r="F2139" s="4">
        <v>11.019134375</v>
      </c>
      <c r="G2139" s="4">
        <v>11.055</v>
      </c>
      <c r="H2139" s="4">
        <v>0.27860922524773901</v>
      </c>
      <c r="I2139" s="4">
        <v>11.52</v>
      </c>
      <c r="J2139" s="4">
        <v>10.1</v>
      </c>
      <c r="K2139" s="4">
        <v>10.93</v>
      </c>
      <c r="L2139" s="4">
        <v>11.2</v>
      </c>
      <c r="M2139" s="4">
        <v>32</v>
      </c>
    </row>
    <row r="2140" spans="1:13" x14ac:dyDescent="0.2">
      <c r="A2140" s="3">
        <v>38777</v>
      </c>
      <c r="B2140" t="s">
        <v>9000</v>
      </c>
      <c r="C2140" t="s">
        <v>3939</v>
      </c>
      <c r="D2140" t="s">
        <v>9001</v>
      </c>
      <c r="E2140" t="s">
        <v>3938</v>
      </c>
      <c r="F2140" s="4">
        <v>11.373731250000001</v>
      </c>
      <c r="G2140" s="4">
        <v>11.33</v>
      </c>
      <c r="H2140" s="4">
        <v>0.35154210910758099</v>
      </c>
      <c r="I2140" s="4">
        <v>12.31</v>
      </c>
      <c r="J2140" s="4">
        <v>10.8</v>
      </c>
      <c r="K2140" s="4">
        <v>11.105</v>
      </c>
      <c r="L2140" s="4">
        <v>11.60445</v>
      </c>
      <c r="M2140" s="4">
        <v>32</v>
      </c>
    </row>
    <row r="2141" spans="1:13" x14ac:dyDescent="0.2">
      <c r="A2141" s="3">
        <v>38777</v>
      </c>
      <c r="B2141" t="s">
        <v>10069</v>
      </c>
      <c r="C2141" t="s">
        <v>3579</v>
      </c>
      <c r="D2141" t="s">
        <v>10070</v>
      </c>
      <c r="E2141" t="s">
        <v>3578</v>
      </c>
      <c r="F2141" s="4">
        <v>3.7506451612903202</v>
      </c>
      <c r="G2141" s="4">
        <v>3.68</v>
      </c>
      <c r="H2141" s="4">
        <v>0.35750930508982098</v>
      </c>
      <c r="I2141" s="4">
        <v>4.5</v>
      </c>
      <c r="J2141" s="4">
        <v>3.1</v>
      </c>
      <c r="K2141" s="4">
        <v>3.5</v>
      </c>
      <c r="L2141" s="4">
        <v>4</v>
      </c>
      <c r="M2141" s="4">
        <v>31</v>
      </c>
    </row>
    <row r="2142" spans="1:13" x14ac:dyDescent="0.2">
      <c r="A2142" s="3">
        <v>38777</v>
      </c>
      <c r="B2142" t="s">
        <v>10079</v>
      </c>
      <c r="C2142" t="s">
        <v>3582</v>
      </c>
      <c r="D2142" t="s">
        <v>10080</v>
      </c>
      <c r="E2142" t="s">
        <v>3581</v>
      </c>
      <c r="F2142" s="4">
        <v>3.3674193548387099</v>
      </c>
      <c r="G2142" s="4">
        <v>3.4</v>
      </c>
      <c r="H2142" s="4">
        <v>0.68285658690501805</v>
      </c>
      <c r="I2142" s="4">
        <v>4.7</v>
      </c>
      <c r="J2142" s="4">
        <v>1.52</v>
      </c>
      <c r="K2142" s="4">
        <v>3</v>
      </c>
      <c r="L2142" s="4">
        <v>3.66</v>
      </c>
      <c r="M2142" s="4">
        <v>31</v>
      </c>
    </row>
    <row r="2143" spans="1:13" x14ac:dyDescent="0.2">
      <c r="A2143" s="3">
        <v>38777</v>
      </c>
      <c r="B2143" t="s">
        <v>10083</v>
      </c>
      <c r="C2143" t="s">
        <v>3594</v>
      </c>
      <c r="D2143" t="s">
        <v>10084</v>
      </c>
      <c r="E2143" t="s">
        <v>3593</v>
      </c>
      <c r="F2143" s="4">
        <v>4.4723333333333297</v>
      </c>
      <c r="G2143" s="4">
        <v>4.45</v>
      </c>
      <c r="H2143" s="4">
        <v>0.75449313121954398</v>
      </c>
      <c r="I2143" s="4">
        <v>5.95</v>
      </c>
      <c r="J2143" s="4">
        <v>3.2</v>
      </c>
      <c r="K2143" s="4">
        <v>3.9249999999999998</v>
      </c>
      <c r="L2143" s="4">
        <v>4.9749999999999996</v>
      </c>
      <c r="M2143" s="4">
        <v>30</v>
      </c>
    </row>
    <row r="2144" spans="1:13" x14ac:dyDescent="0.2">
      <c r="A2144" s="3">
        <v>38777</v>
      </c>
      <c r="B2144" t="s">
        <v>10087</v>
      </c>
      <c r="C2144" t="s">
        <v>3597</v>
      </c>
      <c r="D2144" t="s">
        <v>10088</v>
      </c>
      <c r="E2144" t="s">
        <v>3596</v>
      </c>
      <c r="F2144" s="4">
        <v>3.4956666666666698</v>
      </c>
      <c r="G2144" s="4">
        <v>3.3</v>
      </c>
      <c r="H2144" s="4">
        <v>0.73458260882994098</v>
      </c>
      <c r="I2144" s="4">
        <v>5.4</v>
      </c>
      <c r="J2144" s="4">
        <v>2</v>
      </c>
      <c r="K2144" s="4">
        <v>3.0225</v>
      </c>
      <c r="L2144" s="4">
        <v>3.8</v>
      </c>
      <c r="M2144" s="4">
        <v>30</v>
      </c>
    </row>
    <row r="2145" spans="1:13" x14ac:dyDescent="0.2">
      <c r="A2145" s="3">
        <v>38808</v>
      </c>
      <c r="B2145" t="s">
        <v>8860</v>
      </c>
      <c r="C2145" t="s">
        <v>3918</v>
      </c>
      <c r="D2145" t="s">
        <v>8861</v>
      </c>
      <c r="E2145" t="s">
        <v>3917</v>
      </c>
      <c r="F2145" s="4">
        <v>7.2080645161290304</v>
      </c>
      <c r="G2145" s="4">
        <v>7.19</v>
      </c>
      <c r="H2145" s="4">
        <v>0.31072409363548098</v>
      </c>
      <c r="I2145" s="4">
        <v>7.9</v>
      </c>
      <c r="J2145" s="4">
        <v>6.7</v>
      </c>
      <c r="K2145" s="4">
        <v>7</v>
      </c>
      <c r="L2145" s="4">
        <v>7.47</v>
      </c>
      <c r="M2145" s="4">
        <v>31</v>
      </c>
    </row>
    <row r="2146" spans="1:13" x14ac:dyDescent="0.2">
      <c r="A2146" s="3">
        <v>38808</v>
      </c>
      <c r="B2146" t="s">
        <v>8988</v>
      </c>
      <c r="C2146" t="s">
        <v>3921</v>
      </c>
      <c r="D2146" t="s">
        <v>8989</v>
      </c>
      <c r="E2146" t="s">
        <v>3920</v>
      </c>
      <c r="F2146" s="4">
        <v>7.048</v>
      </c>
      <c r="G2146" s="4">
        <v>7.07</v>
      </c>
      <c r="H2146" s="4">
        <v>0.66269252244939703</v>
      </c>
      <c r="I2146" s="4">
        <v>8.42</v>
      </c>
      <c r="J2146" s="4">
        <v>5.29</v>
      </c>
      <c r="K2146" s="4">
        <v>6.585</v>
      </c>
      <c r="L2146" s="4">
        <v>7.34</v>
      </c>
      <c r="M2146" s="4">
        <v>30</v>
      </c>
    </row>
    <row r="2147" spans="1:13" x14ac:dyDescent="0.2">
      <c r="A2147" s="3">
        <v>38808</v>
      </c>
      <c r="B2147" t="s">
        <v>9038</v>
      </c>
      <c r="C2147" t="s">
        <v>3081</v>
      </c>
      <c r="D2147" t="s">
        <v>9039</v>
      </c>
      <c r="E2147" t="s">
        <v>3080</v>
      </c>
      <c r="F2147" s="4">
        <v>3.6145161290322601</v>
      </c>
      <c r="G2147" s="4">
        <v>3.53</v>
      </c>
      <c r="H2147" s="4">
        <v>0.33184171638174498</v>
      </c>
      <c r="I2147" s="4">
        <v>4.57</v>
      </c>
      <c r="J2147" s="4">
        <v>3.04</v>
      </c>
      <c r="K2147" s="4">
        <v>3.395</v>
      </c>
      <c r="L2147" s="4">
        <v>3.8050000000000002</v>
      </c>
      <c r="M2147" s="4">
        <v>31</v>
      </c>
    </row>
    <row r="2148" spans="1:13" x14ac:dyDescent="0.2">
      <c r="A2148" s="3">
        <v>38808</v>
      </c>
      <c r="B2148" t="s">
        <v>8750</v>
      </c>
      <c r="C2148" t="s">
        <v>3072</v>
      </c>
      <c r="D2148" t="s">
        <v>8751</v>
      </c>
      <c r="E2148" t="s">
        <v>3071</v>
      </c>
      <c r="F2148" s="4">
        <v>3.4842187500000001</v>
      </c>
      <c r="G2148" s="4">
        <v>3.4649999999999999</v>
      </c>
      <c r="H2148" s="4">
        <v>0.234579614984186</v>
      </c>
      <c r="I2148" s="4">
        <v>4.2</v>
      </c>
      <c r="J2148" s="4">
        <v>3.09</v>
      </c>
      <c r="K2148" s="4">
        <v>3.3374999999999999</v>
      </c>
      <c r="L2148" s="4">
        <v>3.57</v>
      </c>
      <c r="M2148" s="4">
        <v>32</v>
      </c>
    </row>
    <row r="2149" spans="1:13" x14ac:dyDescent="0.2">
      <c r="A2149" s="3">
        <v>38808</v>
      </c>
      <c r="B2149" t="s">
        <v>8864</v>
      </c>
      <c r="C2149" t="s">
        <v>3075</v>
      </c>
      <c r="D2149" t="s">
        <v>8865</v>
      </c>
      <c r="E2149" t="s">
        <v>3074</v>
      </c>
      <c r="F2149" s="4">
        <v>3.58528125</v>
      </c>
      <c r="G2149" s="4">
        <v>3.53</v>
      </c>
      <c r="H2149" s="4">
        <v>0.34785371734301601</v>
      </c>
      <c r="I2149" s="4">
        <v>4.79</v>
      </c>
      <c r="J2149" s="4">
        <v>3.14</v>
      </c>
      <c r="K2149" s="4">
        <v>3.375</v>
      </c>
      <c r="L2149" s="4">
        <v>3.7025000000000001</v>
      </c>
      <c r="M2149" s="4">
        <v>32</v>
      </c>
    </row>
    <row r="2150" spans="1:13" x14ac:dyDescent="0.2">
      <c r="A2150" s="3">
        <v>38808</v>
      </c>
      <c r="B2150" t="s">
        <v>9004</v>
      </c>
      <c r="C2150" t="s">
        <v>3102</v>
      </c>
      <c r="D2150" t="s">
        <v>9005</v>
      </c>
      <c r="E2150" t="s">
        <v>3101</v>
      </c>
      <c r="F2150" s="4">
        <v>3.54678571428571</v>
      </c>
      <c r="G2150" s="4">
        <v>3.5150000000000001</v>
      </c>
      <c r="H2150" s="4">
        <v>0.37305598399672801</v>
      </c>
      <c r="I2150" s="4">
        <v>4.8</v>
      </c>
      <c r="J2150" s="4">
        <v>3</v>
      </c>
      <c r="K2150" s="4">
        <v>3.3224999999999998</v>
      </c>
      <c r="L2150" s="4">
        <v>3.6625000000000001</v>
      </c>
      <c r="M2150" s="4">
        <v>28</v>
      </c>
    </row>
    <row r="2151" spans="1:13" x14ac:dyDescent="0.2">
      <c r="A2151" s="3">
        <v>38808</v>
      </c>
      <c r="B2151" t="s">
        <v>9006</v>
      </c>
      <c r="C2151" t="s">
        <v>3078</v>
      </c>
      <c r="D2151" t="s">
        <v>9007</v>
      </c>
      <c r="E2151" t="s">
        <v>3077</v>
      </c>
      <c r="F2151" s="4">
        <v>3.5656071428571399</v>
      </c>
      <c r="G2151" s="4">
        <v>3.54</v>
      </c>
      <c r="H2151" s="4">
        <v>0.35012742011653503</v>
      </c>
      <c r="I2151" s="4">
        <v>4.5</v>
      </c>
      <c r="J2151" s="4">
        <v>3</v>
      </c>
      <c r="K2151" s="4">
        <v>3.3</v>
      </c>
      <c r="L2151" s="4">
        <v>3.8</v>
      </c>
      <c r="M2151" s="4">
        <v>28</v>
      </c>
    </row>
    <row r="2152" spans="1:13" x14ac:dyDescent="0.2">
      <c r="A2152" s="3">
        <v>38808</v>
      </c>
      <c r="B2152" t="s">
        <v>9008</v>
      </c>
      <c r="C2152" t="s">
        <v>3141</v>
      </c>
      <c r="D2152" t="s">
        <v>9009</v>
      </c>
      <c r="E2152" t="s">
        <v>3140</v>
      </c>
      <c r="F2152" s="4">
        <v>0.44351612903225801</v>
      </c>
      <c r="G2152" s="4">
        <v>0.43</v>
      </c>
      <c r="H2152" s="4">
        <v>0.13024972705479801</v>
      </c>
      <c r="I2152" s="4">
        <v>0.77</v>
      </c>
      <c r="J2152" s="4">
        <v>0.2</v>
      </c>
      <c r="K2152" s="4">
        <v>0.38</v>
      </c>
      <c r="L2152" s="4">
        <v>0.52</v>
      </c>
      <c r="M2152" s="4">
        <v>31</v>
      </c>
    </row>
    <row r="2153" spans="1:13" x14ac:dyDescent="0.2">
      <c r="A2153" s="3">
        <v>38808</v>
      </c>
      <c r="B2153" t="s">
        <v>9020</v>
      </c>
      <c r="C2153" t="s">
        <v>3144</v>
      </c>
      <c r="D2153" t="s">
        <v>9021</v>
      </c>
      <c r="E2153" t="s">
        <v>3143</v>
      </c>
      <c r="F2153" s="4">
        <v>0.28480645161290302</v>
      </c>
      <c r="G2153" s="4">
        <v>0.3</v>
      </c>
      <c r="H2153" s="4">
        <v>7.6027371980902897E-2</v>
      </c>
      <c r="I2153" s="4">
        <v>0.44</v>
      </c>
      <c r="J2153" s="4">
        <v>0.14499999999999999</v>
      </c>
      <c r="K2153" s="4">
        <v>0.22500000000000001</v>
      </c>
      <c r="L2153" s="4">
        <v>0.34499999999999997</v>
      </c>
      <c r="M2153" s="4">
        <v>31</v>
      </c>
    </row>
    <row r="2154" spans="1:13" x14ac:dyDescent="0.2">
      <c r="A2154" s="3">
        <v>38808</v>
      </c>
      <c r="B2154" t="s">
        <v>9030</v>
      </c>
      <c r="C2154" t="s">
        <v>3147</v>
      </c>
      <c r="D2154" t="s">
        <v>9031</v>
      </c>
      <c r="E2154" t="s">
        <v>3146</v>
      </c>
      <c r="F2154" s="4">
        <v>0.29899999999999999</v>
      </c>
      <c r="G2154" s="4">
        <v>0.31</v>
      </c>
      <c r="H2154" s="4">
        <v>0.100238049994334</v>
      </c>
      <c r="I2154" s="4">
        <v>0.5</v>
      </c>
      <c r="J2154" s="4">
        <v>0.09</v>
      </c>
      <c r="K2154" s="4">
        <v>0.22500000000000001</v>
      </c>
      <c r="L2154" s="4">
        <v>0.36499999999999999</v>
      </c>
      <c r="M2154" s="4">
        <v>31</v>
      </c>
    </row>
    <row r="2155" spans="1:13" x14ac:dyDescent="0.2">
      <c r="A2155" s="3">
        <v>38808</v>
      </c>
      <c r="B2155" t="s">
        <v>8908</v>
      </c>
      <c r="C2155" t="s">
        <v>3114</v>
      </c>
      <c r="D2155" t="s">
        <v>8909</v>
      </c>
      <c r="E2155" t="s">
        <v>3113</v>
      </c>
      <c r="F2155" s="4">
        <v>0.191064516129032</v>
      </c>
      <c r="G2155" s="4">
        <v>0.18</v>
      </c>
      <c r="H2155" s="4">
        <v>6.3603425213778597E-2</v>
      </c>
      <c r="I2155" s="4">
        <v>0.34899999999999998</v>
      </c>
      <c r="J2155" s="4">
        <v>0.08</v>
      </c>
      <c r="K2155" s="4">
        <v>0.15</v>
      </c>
      <c r="L2155" s="4">
        <v>0.22</v>
      </c>
      <c r="M2155" s="4">
        <v>31</v>
      </c>
    </row>
    <row r="2156" spans="1:13" x14ac:dyDescent="0.2">
      <c r="A2156" s="3">
        <v>38808</v>
      </c>
      <c r="B2156" t="s">
        <v>9040</v>
      </c>
      <c r="C2156" t="s">
        <v>3150</v>
      </c>
      <c r="D2156" t="s">
        <v>9041</v>
      </c>
      <c r="E2156" t="s">
        <v>3149</v>
      </c>
      <c r="F2156" s="4">
        <v>0.22261290322580601</v>
      </c>
      <c r="G2156" s="4">
        <v>0.22</v>
      </c>
      <c r="H2156" s="4">
        <v>8.1488108506437895E-2</v>
      </c>
      <c r="I2156" s="4">
        <v>0.45</v>
      </c>
      <c r="J2156" s="4">
        <v>0.03</v>
      </c>
      <c r="K2156" s="4">
        <v>0.19</v>
      </c>
      <c r="L2156" s="4">
        <v>0.27500000000000002</v>
      </c>
      <c r="M2156" s="4">
        <v>31</v>
      </c>
    </row>
    <row r="2157" spans="1:13" x14ac:dyDescent="0.2">
      <c r="A2157" s="3">
        <v>38808</v>
      </c>
      <c r="B2157" t="s">
        <v>8918</v>
      </c>
      <c r="C2157" t="s">
        <v>3117</v>
      </c>
      <c r="D2157" t="s">
        <v>8919</v>
      </c>
      <c r="E2157" t="s">
        <v>3116</v>
      </c>
      <c r="F2157" s="4">
        <v>-0.163645161290323</v>
      </c>
      <c r="G2157" s="4">
        <v>-0.16</v>
      </c>
      <c r="H2157" s="4">
        <v>0.106757216270407</v>
      </c>
      <c r="I2157" s="4">
        <v>0.08</v>
      </c>
      <c r="J2157" s="4">
        <v>-0.32</v>
      </c>
      <c r="K2157" s="4">
        <v>-0.25</v>
      </c>
      <c r="L2157" s="4">
        <v>-0.1</v>
      </c>
      <c r="M2157" s="4">
        <v>31</v>
      </c>
    </row>
    <row r="2158" spans="1:13" x14ac:dyDescent="0.2">
      <c r="A2158" s="3">
        <v>38808</v>
      </c>
      <c r="B2158" t="s">
        <v>8928</v>
      </c>
      <c r="C2158" t="s">
        <v>3120</v>
      </c>
      <c r="D2158" t="s">
        <v>8929</v>
      </c>
      <c r="E2158" t="s">
        <v>3119</v>
      </c>
      <c r="F2158" s="4">
        <v>0.132161290322581</v>
      </c>
      <c r="G2158" s="4">
        <v>0.14000000000000001</v>
      </c>
      <c r="H2158" s="4">
        <v>9.5030555357805302E-2</v>
      </c>
      <c r="I2158" s="4">
        <v>0.32</v>
      </c>
      <c r="J2158" s="4">
        <v>-0.108</v>
      </c>
      <c r="K2158" s="4">
        <v>0.1</v>
      </c>
      <c r="L2158" s="4">
        <v>0.2</v>
      </c>
      <c r="M2158" s="4">
        <v>31</v>
      </c>
    </row>
    <row r="2159" spans="1:13" x14ac:dyDescent="0.2">
      <c r="A2159" s="3">
        <v>38808</v>
      </c>
      <c r="B2159" t="s">
        <v>8938</v>
      </c>
      <c r="C2159" t="s">
        <v>3123</v>
      </c>
      <c r="D2159" t="s">
        <v>8939</v>
      </c>
      <c r="E2159" t="s">
        <v>3122</v>
      </c>
      <c r="F2159" s="4">
        <v>0.225741935483871</v>
      </c>
      <c r="G2159" s="4">
        <v>0.2</v>
      </c>
      <c r="H2159" s="4">
        <v>6.8940054995595301E-2</v>
      </c>
      <c r="I2159" s="4">
        <v>0.46800000000000003</v>
      </c>
      <c r="J2159" s="4">
        <v>0.14000000000000001</v>
      </c>
      <c r="K2159" s="4">
        <v>0.18</v>
      </c>
      <c r="L2159" s="4">
        <v>0.26</v>
      </c>
      <c r="M2159" s="4">
        <v>31</v>
      </c>
    </row>
    <row r="2160" spans="1:13" x14ac:dyDescent="0.2">
      <c r="A2160" s="3">
        <v>38808</v>
      </c>
      <c r="B2160" t="s">
        <v>8950</v>
      </c>
      <c r="C2160" t="s">
        <v>3126</v>
      </c>
      <c r="D2160" t="s">
        <v>8951</v>
      </c>
      <c r="E2160" t="s">
        <v>3125</v>
      </c>
      <c r="F2160" s="4">
        <v>0.24661290322580601</v>
      </c>
      <c r="G2160" s="4">
        <v>0.27</v>
      </c>
      <c r="H2160" s="4">
        <v>7.5366074339123706E-2</v>
      </c>
      <c r="I2160" s="4">
        <v>0.38</v>
      </c>
      <c r="J2160" s="4">
        <v>9.9000000000000005E-2</v>
      </c>
      <c r="K2160" s="4">
        <v>0.18</v>
      </c>
      <c r="L2160" s="4">
        <v>0.3</v>
      </c>
      <c r="M2160" s="4">
        <v>31</v>
      </c>
    </row>
    <row r="2161" spans="1:13" x14ac:dyDescent="0.2">
      <c r="A2161" s="3">
        <v>38808</v>
      </c>
      <c r="B2161" t="s">
        <v>8960</v>
      </c>
      <c r="C2161" t="s">
        <v>3129</v>
      </c>
      <c r="D2161" t="s">
        <v>8961</v>
      </c>
      <c r="E2161" t="s">
        <v>3128</v>
      </c>
      <c r="F2161" s="4">
        <v>0.478903225806452</v>
      </c>
      <c r="G2161" s="4">
        <v>0.49</v>
      </c>
      <c r="H2161" s="4">
        <v>7.1845368599843001E-2</v>
      </c>
      <c r="I2161" s="4">
        <v>0.64</v>
      </c>
      <c r="J2161" s="4">
        <v>0.34</v>
      </c>
      <c r="K2161" s="4">
        <v>0.41</v>
      </c>
      <c r="L2161" s="4">
        <v>0.53</v>
      </c>
      <c r="M2161" s="4">
        <v>31</v>
      </c>
    </row>
    <row r="2162" spans="1:13" x14ac:dyDescent="0.2">
      <c r="A2162" s="3">
        <v>38808</v>
      </c>
      <c r="B2162" t="s">
        <v>8970</v>
      </c>
      <c r="C2162" t="s">
        <v>3132</v>
      </c>
      <c r="D2162" t="s">
        <v>8971</v>
      </c>
      <c r="E2162" t="s">
        <v>3131</v>
      </c>
      <c r="F2162" s="4">
        <v>0.33258064516128999</v>
      </c>
      <c r="G2162" s="4">
        <v>0.32</v>
      </c>
      <c r="H2162" s="4">
        <v>5.6285447612177901E-2</v>
      </c>
      <c r="I2162" s="4">
        <v>0.43</v>
      </c>
      <c r="J2162" s="4">
        <v>0.2</v>
      </c>
      <c r="K2162" s="4">
        <v>0.3</v>
      </c>
      <c r="L2162" s="4">
        <v>0.38</v>
      </c>
      <c r="M2162" s="4">
        <v>31</v>
      </c>
    </row>
    <row r="2163" spans="1:13" x14ac:dyDescent="0.2">
      <c r="A2163" s="3">
        <v>38808</v>
      </c>
      <c r="B2163" t="s">
        <v>8980</v>
      </c>
      <c r="C2163" t="s">
        <v>3135</v>
      </c>
      <c r="D2163" t="s">
        <v>8981</v>
      </c>
      <c r="E2163" t="s">
        <v>3134</v>
      </c>
      <c r="F2163" s="4">
        <v>0.64503225806451603</v>
      </c>
      <c r="G2163" s="4">
        <v>0.67</v>
      </c>
      <c r="H2163" s="4">
        <v>0.11480170842833499</v>
      </c>
      <c r="I2163" s="4">
        <v>0.8</v>
      </c>
      <c r="J2163" s="4">
        <v>0.4</v>
      </c>
      <c r="K2163" s="4">
        <v>0.58499999999999996</v>
      </c>
      <c r="L2163" s="4">
        <v>0.73499999999999999</v>
      </c>
      <c r="M2163" s="4">
        <v>31</v>
      </c>
    </row>
    <row r="2164" spans="1:13" x14ac:dyDescent="0.2">
      <c r="A2164" s="3">
        <v>38808</v>
      </c>
      <c r="B2164" t="s">
        <v>8992</v>
      </c>
      <c r="C2164" t="s">
        <v>3138</v>
      </c>
      <c r="D2164" t="s">
        <v>8993</v>
      </c>
      <c r="E2164" t="s">
        <v>3137</v>
      </c>
      <c r="F2164" s="4">
        <v>0.46416129032258102</v>
      </c>
      <c r="G2164" s="4">
        <v>0.45</v>
      </c>
      <c r="H2164" s="4">
        <v>0.116474345322391</v>
      </c>
      <c r="I2164" s="4">
        <v>0.73599999999999999</v>
      </c>
      <c r="J2164" s="4">
        <v>0.3</v>
      </c>
      <c r="K2164" s="4">
        <v>0.38</v>
      </c>
      <c r="L2164" s="4">
        <v>0.505</v>
      </c>
      <c r="M2164" s="4">
        <v>31</v>
      </c>
    </row>
    <row r="2165" spans="1:13" x14ac:dyDescent="0.2">
      <c r="A2165" s="3">
        <v>38808</v>
      </c>
      <c r="B2165" t="s">
        <v>9042</v>
      </c>
      <c r="C2165" t="s">
        <v>3096</v>
      </c>
      <c r="D2165" t="s">
        <v>9043</v>
      </c>
      <c r="E2165" t="s">
        <v>3095</v>
      </c>
      <c r="F2165" s="4">
        <v>3.2425000000000002</v>
      </c>
      <c r="G2165" s="4">
        <v>3.2749999999999999</v>
      </c>
      <c r="H2165" s="4">
        <v>0.249124554145634</v>
      </c>
      <c r="I2165" s="4">
        <v>3.81</v>
      </c>
      <c r="J2165" s="4">
        <v>2.77</v>
      </c>
      <c r="K2165" s="4">
        <v>3.09</v>
      </c>
      <c r="L2165" s="4">
        <v>3.36</v>
      </c>
      <c r="M2165" s="4">
        <v>24</v>
      </c>
    </row>
    <row r="2166" spans="1:13" x14ac:dyDescent="0.2">
      <c r="A2166" s="3">
        <v>38808</v>
      </c>
      <c r="B2166" t="s">
        <v>8942</v>
      </c>
      <c r="C2166" t="s">
        <v>3087</v>
      </c>
      <c r="D2166" t="s">
        <v>8943</v>
      </c>
      <c r="E2166" t="s">
        <v>3086</v>
      </c>
      <c r="F2166" s="4">
        <v>3.2773076923076898</v>
      </c>
      <c r="G2166" s="4">
        <v>3.2450000000000001</v>
      </c>
      <c r="H2166" s="4">
        <v>0.22223514919665999</v>
      </c>
      <c r="I2166" s="4">
        <v>3.77</v>
      </c>
      <c r="J2166" s="4">
        <v>2.9</v>
      </c>
      <c r="K2166" s="4">
        <v>3.11</v>
      </c>
      <c r="L2166" s="4">
        <v>3.4550000000000001</v>
      </c>
      <c r="M2166" s="4">
        <v>26</v>
      </c>
    </row>
    <row r="2167" spans="1:13" x14ac:dyDescent="0.2">
      <c r="A2167" s="3">
        <v>38808</v>
      </c>
      <c r="B2167" t="s">
        <v>9012</v>
      </c>
      <c r="C2167" t="s">
        <v>3090</v>
      </c>
      <c r="D2167" t="s">
        <v>9013</v>
      </c>
      <c r="E2167" t="s">
        <v>3089</v>
      </c>
      <c r="F2167" s="4">
        <v>3.2088000000000001</v>
      </c>
      <c r="G2167" s="4">
        <v>3.16</v>
      </c>
      <c r="H2167" s="4">
        <v>0.23486379031259799</v>
      </c>
      <c r="I2167" s="4">
        <v>3.68</v>
      </c>
      <c r="J2167" s="4">
        <v>2.78</v>
      </c>
      <c r="K2167" s="4">
        <v>3.08</v>
      </c>
      <c r="L2167" s="4">
        <v>3.3</v>
      </c>
      <c r="M2167" s="4">
        <v>25</v>
      </c>
    </row>
    <row r="2168" spans="1:13" x14ac:dyDescent="0.2">
      <c r="A2168" s="3">
        <v>38808</v>
      </c>
      <c r="B2168" t="s">
        <v>9044</v>
      </c>
      <c r="C2168" t="s">
        <v>3153</v>
      </c>
      <c r="D2168" t="s">
        <v>9045</v>
      </c>
      <c r="E2168" t="s">
        <v>3152</v>
      </c>
      <c r="F2168" s="4">
        <v>0.37098769230769202</v>
      </c>
      <c r="G2168" s="4">
        <v>0.41</v>
      </c>
      <c r="H2168" s="4">
        <v>9.0606599861497605E-2</v>
      </c>
      <c r="I2168" s="4">
        <v>0.46</v>
      </c>
      <c r="J2168" s="4">
        <v>0.08</v>
      </c>
      <c r="K2168" s="4">
        <v>0.33500000000000002</v>
      </c>
      <c r="L2168" s="4">
        <v>0.42</v>
      </c>
      <c r="M2168" s="4">
        <v>26</v>
      </c>
    </row>
    <row r="2169" spans="1:13" x14ac:dyDescent="0.2">
      <c r="A2169" s="3">
        <v>38808</v>
      </c>
      <c r="B2169" t="s">
        <v>10073</v>
      </c>
      <c r="C2169" t="s">
        <v>4324</v>
      </c>
      <c r="D2169" t="s">
        <v>10074</v>
      </c>
      <c r="E2169" t="s">
        <v>4323</v>
      </c>
      <c r="F2169" s="4">
        <v>3.4838709677419399</v>
      </c>
      <c r="G2169" s="4">
        <v>3.5</v>
      </c>
      <c r="H2169" s="4">
        <v>0.19165380976046101</v>
      </c>
      <c r="I2169" s="4">
        <v>3.9</v>
      </c>
      <c r="J2169" s="4">
        <v>3</v>
      </c>
      <c r="K2169" s="4">
        <v>3.4</v>
      </c>
      <c r="L2169" s="4">
        <v>3.55</v>
      </c>
      <c r="M2169" s="4">
        <v>31</v>
      </c>
    </row>
    <row r="2170" spans="1:13" x14ac:dyDescent="0.2">
      <c r="A2170" s="3">
        <v>38808</v>
      </c>
      <c r="B2170" t="s">
        <v>10085</v>
      </c>
      <c r="C2170" t="s">
        <v>4327</v>
      </c>
      <c r="D2170" t="s">
        <v>10086</v>
      </c>
      <c r="E2170" t="s">
        <v>4326</v>
      </c>
      <c r="F2170" s="4">
        <v>3.16333333333333</v>
      </c>
      <c r="G2170" s="4">
        <v>3.2</v>
      </c>
      <c r="H2170" s="4">
        <v>0.362446983836194</v>
      </c>
      <c r="I2170" s="4">
        <v>4</v>
      </c>
      <c r="J2170" s="4">
        <v>2.4</v>
      </c>
      <c r="K2170" s="4">
        <v>3</v>
      </c>
      <c r="L2170" s="4">
        <v>3.3</v>
      </c>
      <c r="M2170" s="4">
        <v>30</v>
      </c>
    </row>
    <row r="2171" spans="1:13" x14ac:dyDescent="0.2">
      <c r="A2171" s="3">
        <v>38808</v>
      </c>
      <c r="B2171" t="s">
        <v>9026</v>
      </c>
      <c r="C2171" t="s">
        <v>3939</v>
      </c>
      <c r="D2171" t="s">
        <v>9027</v>
      </c>
      <c r="E2171" t="s">
        <v>3947</v>
      </c>
      <c r="F2171" s="4">
        <v>11.074435483871</v>
      </c>
      <c r="G2171" s="4">
        <v>11.09</v>
      </c>
      <c r="H2171" s="4">
        <v>0.115552494703741</v>
      </c>
      <c r="I2171" s="4">
        <v>11.3</v>
      </c>
      <c r="J2171" s="4">
        <v>10.8</v>
      </c>
      <c r="K2171" s="4">
        <v>11.01</v>
      </c>
      <c r="L2171" s="4">
        <v>11.145</v>
      </c>
      <c r="M2171" s="4">
        <v>31</v>
      </c>
    </row>
    <row r="2172" spans="1:13" x14ac:dyDescent="0.2">
      <c r="A2172" s="3">
        <v>38808</v>
      </c>
      <c r="B2172" t="s">
        <v>9036</v>
      </c>
      <c r="C2172" t="s">
        <v>3942</v>
      </c>
      <c r="D2172" t="s">
        <v>9037</v>
      </c>
      <c r="E2172" t="s">
        <v>3949</v>
      </c>
      <c r="F2172" s="4">
        <v>11.145390322580599</v>
      </c>
      <c r="G2172" s="4">
        <v>11.15</v>
      </c>
      <c r="H2172" s="4">
        <v>0.163103186878407</v>
      </c>
      <c r="I2172" s="4">
        <v>11.5</v>
      </c>
      <c r="J2172" s="4">
        <v>10.82</v>
      </c>
      <c r="K2172" s="4">
        <v>11.03</v>
      </c>
      <c r="L2172" s="4">
        <v>11.24</v>
      </c>
      <c r="M2172" s="4">
        <v>31</v>
      </c>
    </row>
    <row r="2173" spans="1:13" x14ac:dyDescent="0.2">
      <c r="A2173" s="3">
        <v>38808</v>
      </c>
      <c r="B2173" t="s">
        <v>9046</v>
      </c>
      <c r="C2173" t="s">
        <v>3952</v>
      </c>
      <c r="D2173" t="s">
        <v>9047</v>
      </c>
      <c r="E2173" t="s">
        <v>3951</v>
      </c>
      <c r="F2173" s="4">
        <v>11.1491967741935</v>
      </c>
      <c r="G2173" s="4">
        <v>11.16</v>
      </c>
      <c r="H2173" s="4">
        <v>0.16885706082141599</v>
      </c>
      <c r="I2173" s="4">
        <v>11.5</v>
      </c>
      <c r="J2173" s="4">
        <v>10.8</v>
      </c>
      <c r="K2173" s="4">
        <v>11.01</v>
      </c>
      <c r="L2173" s="4">
        <v>11.285</v>
      </c>
      <c r="M2173" s="4">
        <v>31</v>
      </c>
    </row>
    <row r="2174" spans="1:13" x14ac:dyDescent="0.2">
      <c r="A2174" s="3">
        <v>38808</v>
      </c>
      <c r="B2174" t="s">
        <v>8874</v>
      </c>
      <c r="C2174" t="s">
        <v>3936</v>
      </c>
      <c r="D2174" t="s">
        <v>8875</v>
      </c>
      <c r="E2174" t="s">
        <v>3935</v>
      </c>
      <c r="F2174" s="4">
        <v>11.114859375</v>
      </c>
      <c r="G2174" s="4">
        <v>11.14</v>
      </c>
      <c r="H2174" s="4">
        <v>0.250434500946081</v>
      </c>
      <c r="I2174" s="4">
        <v>11.5535</v>
      </c>
      <c r="J2174" s="4">
        <v>10.53</v>
      </c>
      <c r="K2174" s="4">
        <v>11</v>
      </c>
      <c r="L2174" s="4">
        <v>11.234999999999999</v>
      </c>
      <c r="M2174" s="4">
        <v>32</v>
      </c>
    </row>
    <row r="2175" spans="1:13" x14ac:dyDescent="0.2">
      <c r="A2175" s="3">
        <v>38808</v>
      </c>
      <c r="B2175" t="s">
        <v>9000</v>
      </c>
      <c r="C2175" t="s">
        <v>3939</v>
      </c>
      <c r="D2175" t="s">
        <v>9001</v>
      </c>
      <c r="E2175" t="s">
        <v>3938</v>
      </c>
      <c r="F2175" s="4">
        <v>11.4545741935484</v>
      </c>
      <c r="G2175" s="4">
        <v>11.4</v>
      </c>
      <c r="H2175" s="4">
        <v>0.35139768161608698</v>
      </c>
      <c r="I2175" s="4">
        <v>12.35</v>
      </c>
      <c r="J2175" s="4">
        <v>10.8</v>
      </c>
      <c r="K2175" s="4">
        <v>11.255000000000001</v>
      </c>
      <c r="L2175" s="4">
        <v>11.695</v>
      </c>
      <c r="M2175" s="4">
        <v>31</v>
      </c>
    </row>
    <row r="2176" spans="1:13" x14ac:dyDescent="0.2">
      <c r="A2176" s="3">
        <v>38808</v>
      </c>
      <c r="B2176" t="s">
        <v>10069</v>
      </c>
      <c r="C2176" t="s">
        <v>3579</v>
      </c>
      <c r="D2176" t="s">
        <v>10070</v>
      </c>
      <c r="E2176" t="s">
        <v>3578</v>
      </c>
      <c r="F2176" s="4">
        <v>3.9203125000000001</v>
      </c>
      <c r="G2176" s="4">
        <v>3.9</v>
      </c>
      <c r="H2176" s="4">
        <v>0.60431504481279996</v>
      </c>
      <c r="I2176" s="4">
        <v>6.41</v>
      </c>
      <c r="J2176" s="4">
        <v>2.92</v>
      </c>
      <c r="K2176" s="4">
        <v>3.6</v>
      </c>
      <c r="L2176" s="4">
        <v>4.0999999999999996</v>
      </c>
      <c r="M2176" s="4">
        <v>32</v>
      </c>
    </row>
    <row r="2177" spans="1:13" x14ac:dyDescent="0.2">
      <c r="A2177" s="3">
        <v>38808</v>
      </c>
      <c r="B2177" t="s">
        <v>10079</v>
      </c>
      <c r="C2177" t="s">
        <v>3582</v>
      </c>
      <c r="D2177" t="s">
        <v>10080</v>
      </c>
      <c r="E2177" t="s">
        <v>3581</v>
      </c>
      <c r="F2177" s="4">
        <v>3.5178124999999998</v>
      </c>
      <c r="G2177" s="4">
        <v>3.45</v>
      </c>
      <c r="H2177" s="4">
        <v>0.77084676681116404</v>
      </c>
      <c r="I2177" s="4">
        <v>6.12</v>
      </c>
      <c r="J2177" s="4">
        <v>1.52</v>
      </c>
      <c r="K2177" s="4">
        <v>3.1</v>
      </c>
      <c r="L2177" s="4">
        <v>3.9</v>
      </c>
      <c r="M2177" s="4">
        <v>32</v>
      </c>
    </row>
    <row r="2178" spans="1:13" x14ac:dyDescent="0.2">
      <c r="A2178" s="3">
        <v>38808</v>
      </c>
      <c r="B2178" t="s">
        <v>10083</v>
      </c>
      <c r="C2178" t="s">
        <v>3591</v>
      </c>
      <c r="D2178" t="s">
        <v>10084</v>
      </c>
      <c r="E2178" t="s">
        <v>3590</v>
      </c>
      <c r="F2178" s="4">
        <v>4.8396774193548397</v>
      </c>
      <c r="G2178" s="4">
        <v>5</v>
      </c>
      <c r="H2178" s="4">
        <v>0.83284846108988198</v>
      </c>
      <c r="I2178" s="4">
        <v>6.6</v>
      </c>
      <c r="J2178" s="4">
        <v>2.8</v>
      </c>
      <c r="K2178" s="4">
        <v>4.5</v>
      </c>
      <c r="L2178" s="4">
        <v>5.3</v>
      </c>
      <c r="M2178" s="4">
        <v>31</v>
      </c>
    </row>
    <row r="2179" spans="1:13" x14ac:dyDescent="0.2">
      <c r="A2179" s="3">
        <v>38808</v>
      </c>
      <c r="B2179" t="s">
        <v>10087</v>
      </c>
      <c r="C2179" t="s">
        <v>3594</v>
      </c>
      <c r="D2179" t="s">
        <v>10088</v>
      </c>
      <c r="E2179" t="s">
        <v>3593</v>
      </c>
      <c r="F2179" s="4">
        <v>3.7529032258064499</v>
      </c>
      <c r="G2179" s="4">
        <v>3.7</v>
      </c>
      <c r="H2179" s="4">
        <v>0.77391728045653996</v>
      </c>
      <c r="I2179" s="4">
        <v>6.4</v>
      </c>
      <c r="J2179" s="4">
        <v>2</v>
      </c>
      <c r="K2179" s="4">
        <v>3.3</v>
      </c>
      <c r="L2179" s="4">
        <v>4.09</v>
      </c>
      <c r="M2179" s="4">
        <v>31</v>
      </c>
    </row>
    <row r="2180" spans="1:13" x14ac:dyDescent="0.2">
      <c r="A2180" s="3">
        <v>38838</v>
      </c>
      <c r="B2180" t="s">
        <v>8860</v>
      </c>
      <c r="C2180" t="s">
        <v>3918</v>
      </c>
      <c r="D2180" t="s">
        <v>8861</v>
      </c>
      <c r="E2180" t="s">
        <v>3917</v>
      </c>
      <c r="F2180" s="4">
        <v>7.1693548387096797</v>
      </c>
      <c r="G2180" s="4">
        <v>7.06</v>
      </c>
      <c r="H2180" s="4">
        <v>0.30538429869997102</v>
      </c>
      <c r="I2180" s="4">
        <v>8.02</v>
      </c>
      <c r="J2180" s="4">
        <v>6.75</v>
      </c>
      <c r="K2180" s="4">
        <v>7</v>
      </c>
      <c r="L2180" s="4">
        <v>7.2750000000000004</v>
      </c>
      <c r="M2180" s="4">
        <v>31</v>
      </c>
    </row>
    <row r="2181" spans="1:13" x14ac:dyDescent="0.2">
      <c r="A2181" s="3">
        <v>38838</v>
      </c>
      <c r="B2181" t="s">
        <v>8988</v>
      </c>
      <c r="C2181" t="s">
        <v>3921</v>
      </c>
      <c r="D2181" t="s">
        <v>8989</v>
      </c>
      <c r="E2181" t="s">
        <v>3920</v>
      </c>
      <c r="F2181" s="4">
        <v>7.0173333333333296</v>
      </c>
      <c r="G2181" s="4">
        <v>7</v>
      </c>
      <c r="H2181" s="4">
        <v>0.61414888306884696</v>
      </c>
      <c r="I2181" s="4">
        <v>8.42</v>
      </c>
      <c r="J2181" s="4">
        <v>5.64</v>
      </c>
      <c r="K2181" s="4">
        <v>6.66</v>
      </c>
      <c r="L2181" s="4">
        <v>7.2750000000000004</v>
      </c>
      <c r="M2181" s="4">
        <v>30</v>
      </c>
    </row>
    <row r="2182" spans="1:13" x14ac:dyDescent="0.2">
      <c r="A2182" s="3">
        <v>38838</v>
      </c>
      <c r="B2182" t="s">
        <v>9048</v>
      </c>
      <c r="C2182" t="s">
        <v>3081</v>
      </c>
      <c r="D2182" t="s">
        <v>9049</v>
      </c>
      <c r="E2182" t="s">
        <v>3080</v>
      </c>
      <c r="F2182" s="4">
        <v>3.6687096774193599</v>
      </c>
      <c r="G2182" s="4">
        <v>3.68</v>
      </c>
      <c r="H2182" s="4">
        <v>0.41447751797078902</v>
      </c>
      <c r="I2182" s="4">
        <v>4.91</v>
      </c>
      <c r="J2182" s="4">
        <v>2.94</v>
      </c>
      <c r="K2182" s="4">
        <v>3.4</v>
      </c>
      <c r="L2182" s="4">
        <v>3.85</v>
      </c>
      <c r="M2182" s="4">
        <v>31</v>
      </c>
    </row>
    <row r="2183" spans="1:13" x14ac:dyDescent="0.2">
      <c r="A2183" s="3">
        <v>38838</v>
      </c>
      <c r="B2183" t="s">
        <v>8750</v>
      </c>
      <c r="C2183" t="s">
        <v>3072</v>
      </c>
      <c r="D2183" t="s">
        <v>8751</v>
      </c>
      <c r="E2183" t="s">
        <v>3071</v>
      </c>
      <c r="F2183" s="4">
        <v>3.4009374999999999</v>
      </c>
      <c r="G2183" s="4">
        <v>3.36</v>
      </c>
      <c r="H2183" s="4">
        <v>0.24901560224469901</v>
      </c>
      <c r="I2183" s="4">
        <v>4.2</v>
      </c>
      <c r="J2183" s="4">
        <v>3.04</v>
      </c>
      <c r="K2183" s="4">
        <v>3.2</v>
      </c>
      <c r="L2183" s="4">
        <v>3.52</v>
      </c>
      <c r="M2183" s="4">
        <v>32</v>
      </c>
    </row>
    <row r="2184" spans="1:13" x14ac:dyDescent="0.2">
      <c r="A2184" s="3">
        <v>38838</v>
      </c>
      <c r="B2184" t="s">
        <v>8864</v>
      </c>
      <c r="C2184" t="s">
        <v>3075</v>
      </c>
      <c r="D2184" t="s">
        <v>8865</v>
      </c>
      <c r="E2184" t="s">
        <v>3074</v>
      </c>
      <c r="F2184" s="4">
        <v>3.4890625000000002</v>
      </c>
      <c r="G2184" s="4">
        <v>3.48</v>
      </c>
      <c r="H2184" s="4">
        <v>0.29321751669498602</v>
      </c>
      <c r="I2184" s="4">
        <v>4.28</v>
      </c>
      <c r="J2184" s="4">
        <v>3.01</v>
      </c>
      <c r="K2184" s="4">
        <v>3.2749999999999999</v>
      </c>
      <c r="L2184" s="4">
        <v>3.6924999999999999</v>
      </c>
      <c r="M2184" s="4">
        <v>32</v>
      </c>
    </row>
    <row r="2185" spans="1:13" x14ac:dyDescent="0.2">
      <c r="A2185" s="3">
        <v>38838</v>
      </c>
      <c r="B2185" t="s">
        <v>9004</v>
      </c>
      <c r="C2185" t="s">
        <v>3102</v>
      </c>
      <c r="D2185" t="s">
        <v>9005</v>
      </c>
      <c r="E2185" t="s">
        <v>3101</v>
      </c>
      <c r="F2185" s="4">
        <v>3.50428571428571</v>
      </c>
      <c r="G2185" s="4">
        <v>3.49</v>
      </c>
      <c r="H2185" s="4">
        <v>0.28763954515418799</v>
      </c>
      <c r="I2185" s="4">
        <v>4.17</v>
      </c>
      <c r="J2185" s="4">
        <v>3</v>
      </c>
      <c r="K2185" s="4">
        <v>3.3</v>
      </c>
      <c r="L2185" s="4">
        <v>3.6274999999999999</v>
      </c>
      <c r="M2185" s="4">
        <v>28</v>
      </c>
    </row>
    <row r="2186" spans="1:13" x14ac:dyDescent="0.2">
      <c r="A2186" s="3">
        <v>38838</v>
      </c>
      <c r="B2186" t="s">
        <v>9006</v>
      </c>
      <c r="C2186" t="s">
        <v>3078</v>
      </c>
      <c r="D2186" t="s">
        <v>9007</v>
      </c>
      <c r="E2186" t="s">
        <v>3077</v>
      </c>
      <c r="F2186" s="4">
        <v>3.5049999999999999</v>
      </c>
      <c r="G2186" s="4">
        <v>3.5</v>
      </c>
      <c r="H2186" s="4">
        <v>0.30316234496950201</v>
      </c>
      <c r="I2186" s="4">
        <v>4.1100000000000003</v>
      </c>
      <c r="J2186" s="4">
        <v>3</v>
      </c>
      <c r="K2186" s="4">
        <v>3.3</v>
      </c>
      <c r="L2186" s="4">
        <v>3.64</v>
      </c>
      <c r="M2186" s="4">
        <v>28</v>
      </c>
    </row>
    <row r="2187" spans="1:13" x14ac:dyDescent="0.2">
      <c r="A2187" s="3">
        <v>38838</v>
      </c>
      <c r="B2187" t="s">
        <v>9008</v>
      </c>
      <c r="C2187" t="s">
        <v>3138</v>
      </c>
      <c r="D2187" t="s">
        <v>9009</v>
      </c>
      <c r="E2187" t="s">
        <v>3137</v>
      </c>
      <c r="F2187" s="4">
        <v>0.4229</v>
      </c>
      <c r="G2187" s="4">
        <v>0.40500000000000003</v>
      </c>
      <c r="H2187" s="4">
        <v>0.12752237126251101</v>
      </c>
      <c r="I2187" s="4">
        <v>0.65</v>
      </c>
      <c r="J2187" s="4">
        <v>0.17</v>
      </c>
      <c r="K2187" s="4">
        <v>0.36249999999999999</v>
      </c>
      <c r="L2187" s="4">
        <v>0.4975</v>
      </c>
      <c r="M2187" s="4">
        <v>30</v>
      </c>
    </row>
    <row r="2188" spans="1:13" x14ac:dyDescent="0.2">
      <c r="A2188" s="3">
        <v>38838</v>
      </c>
      <c r="B2188" t="s">
        <v>9020</v>
      </c>
      <c r="C2188" t="s">
        <v>3141</v>
      </c>
      <c r="D2188" t="s">
        <v>9021</v>
      </c>
      <c r="E2188" t="s">
        <v>3140</v>
      </c>
      <c r="F2188" s="4">
        <v>0.28296666666666698</v>
      </c>
      <c r="G2188" s="4">
        <v>0.3</v>
      </c>
      <c r="H2188" s="4">
        <v>7.8577211460572602E-2</v>
      </c>
      <c r="I2188" s="4">
        <v>0.44</v>
      </c>
      <c r="J2188" s="4">
        <v>0.14000000000000001</v>
      </c>
      <c r="K2188" s="4">
        <v>0.2225</v>
      </c>
      <c r="L2188" s="4">
        <v>0.34499999999999997</v>
      </c>
      <c r="M2188" s="4">
        <v>30</v>
      </c>
    </row>
    <row r="2189" spans="1:13" x14ac:dyDescent="0.2">
      <c r="A2189" s="3">
        <v>38838</v>
      </c>
      <c r="B2189" t="s">
        <v>9030</v>
      </c>
      <c r="C2189" t="s">
        <v>3144</v>
      </c>
      <c r="D2189" t="s">
        <v>9031</v>
      </c>
      <c r="E2189" t="s">
        <v>3143</v>
      </c>
      <c r="F2189" s="4">
        <v>0.27286666666666698</v>
      </c>
      <c r="G2189" s="4">
        <v>0.29499999999999998</v>
      </c>
      <c r="H2189" s="4">
        <v>8.7958349600068195E-2</v>
      </c>
      <c r="I2189" s="4">
        <v>0.5</v>
      </c>
      <c r="J2189" s="4">
        <v>0.11899999999999999</v>
      </c>
      <c r="K2189" s="4">
        <v>0.1925</v>
      </c>
      <c r="L2189" s="4">
        <v>0.32750000000000001</v>
      </c>
      <c r="M2189" s="4">
        <v>30</v>
      </c>
    </row>
    <row r="2190" spans="1:13" x14ac:dyDescent="0.2">
      <c r="A2190" s="3">
        <v>38838</v>
      </c>
      <c r="B2190" t="s">
        <v>9040</v>
      </c>
      <c r="C2190" t="s">
        <v>3147</v>
      </c>
      <c r="D2190" t="s">
        <v>9041</v>
      </c>
      <c r="E2190" t="s">
        <v>3146</v>
      </c>
      <c r="F2190" s="4">
        <v>0.182733333333333</v>
      </c>
      <c r="G2190" s="4">
        <v>0.2</v>
      </c>
      <c r="H2190" s="4">
        <v>0.111479991504068</v>
      </c>
      <c r="I2190" s="4">
        <v>0.38</v>
      </c>
      <c r="J2190" s="4">
        <v>-0.22</v>
      </c>
      <c r="K2190" s="4">
        <v>0.14000000000000001</v>
      </c>
      <c r="L2190" s="4">
        <v>0.25</v>
      </c>
      <c r="M2190" s="4">
        <v>30</v>
      </c>
    </row>
    <row r="2191" spans="1:13" x14ac:dyDescent="0.2">
      <c r="A2191" s="3">
        <v>38838</v>
      </c>
      <c r="B2191" t="s">
        <v>8918</v>
      </c>
      <c r="C2191" t="s">
        <v>3114</v>
      </c>
      <c r="D2191" t="s">
        <v>8919</v>
      </c>
      <c r="E2191" t="s">
        <v>3113</v>
      </c>
      <c r="F2191" s="4">
        <v>-0.365677419354839</v>
      </c>
      <c r="G2191" s="4">
        <v>-0.41</v>
      </c>
      <c r="H2191" s="4">
        <v>0.128240759796245</v>
      </c>
      <c r="I2191" s="4">
        <v>5.0999999999999997E-2</v>
      </c>
      <c r="J2191" s="4">
        <v>-0.51</v>
      </c>
      <c r="K2191" s="4">
        <v>-0.44</v>
      </c>
      <c r="L2191" s="4">
        <v>-0.36</v>
      </c>
      <c r="M2191" s="4">
        <v>31</v>
      </c>
    </row>
    <row r="2192" spans="1:13" x14ac:dyDescent="0.2">
      <c r="A2192" s="3">
        <v>38838</v>
      </c>
      <c r="B2192" t="s">
        <v>9050</v>
      </c>
      <c r="C2192" t="s">
        <v>3150</v>
      </c>
      <c r="D2192" t="s">
        <v>9051</v>
      </c>
      <c r="E2192" t="s">
        <v>3149</v>
      </c>
      <c r="F2192" s="4">
        <v>-0.13420000000000001</v>
      </c>
      <c r="G2192" s="4">
        <v>-0.17</v>
      </c>
      <c r="H2192" s="4">
        <v>0.16153688593396101</v>
      </c>
      <c r="I2192" s="4">
        <v>0.23</v>
      </c>
      <c r="J2192" s="4">
        <v>-0.44400000000000001</v>
      </c>
      <c r="K2192" s="4">
        <v>-0.24</v>
      </c>
      <c r="L2192" s="4">
        <v>-0.08</v>
      </c>
      <c r="M2192" s="4">
        <v>30</v>
      </c>
    </row>
    <row r="2193" spans="1:13" x14ac:dyDescent="0.2">
      <c r="A2193" s="3">
        <v>38838</v>
      </c>
      <c r="B2193" t="s">
        <v>8928</v>
      </c>
      <c r="C2193" t="s">
        <v>3117</v>
      </c>
      <c r="D2193" t="s">
        <v>8929</v>
      </c>
      <c r="E2193" t="s">
        <v>3116</v>
      </c>
      <c r="F2193" s="4">
        <v>0.15736666666666699</v>
      </c>
      <c r="G2193" s="4">
        <v>0.155</v>
      </c>
      <c r="H2193" s="4">
        <v>9.0971190336635505E-2</v>
      </c>
      <c r="I2193" s="4">
        <v>0.35</v>
      </c>
      <c r="J2193" s="4">
        <v>-0.108</v>
      </c>
      <c r="K2193" s="4">
        <v>0.10249999999999999</v>
      </c>
      <c r="L2193" s="4">
        <v>0.22</v>
      </c>
      <c r="M2193" s="4">
        <v>30</v>
      </c>
    </row>
    <row r="2194" spans="1:13" x14ac:dyDescent="0.2">
      <c r="A2194" s="3">
        <v>38838</v>
      </c>
      <c r="B2194" t="s">
        <v>8938</v>
      </c>
      <c r="C2194" t="s">
        <v>3120</v>
      </c>
      <c r="D2194" t="s">
        <v>8939</v>
      </c>
      <c r="E2194" t="s">
        <v>3119</v>
      </c>
      <c r="F2194" s="4">
        <v>0.2495</v>
      </c>
      <c r="G2194" s="4">
        <v>0.24</v>
      </c>
      <c r="H2194" s="4">
        <v>7.2258515784980507E-2</v>
      </c>
      <c r="I2194" s="4">
        <v>0.51500000000000001</v>
      </c>
      <c r="J2194" s="4">
        <v>0.14000000000000001</v>
      </c>
      <c r="K2194" s="4">
        <v>0.2</v>
      </c>
      <c r="L2194" s="4">
        <v>0.27750000000000002</v>
      </c>
      <c r="M2194" s="4">
        <v>30</v>
      </c>
    </row>
    <row r="2195" spans="1:13" x14ac:dyDescent="0.2">
      <c r="A2195" s="3">
        <v>38838</v>
      </c>
      <c r="B2195" t="s">
        <v>8950</v>
      </c>
      <c r="C2195" t="s">
        <v>3123</v>
      </c>
      <c r="D2195" t="s">
        <v>8951</v>
      </c>
      <c r="E2195" t="s">
        <v>3122</v>
      </c>
      <c r="F2195" s="4">
        <v>0.26269999999999999</v>
      </c>
      <c r="G2195" s="4">
        <v>0.27500000000000002</v>
      </c>
      <c r="H2195" s="4">
        <v>7.2555876208710998E-2</v>
      </c>
      <c r="I2195" s="4">
        <v>0.39</v>
      </c>
      <c r="J2195" s="4">
        <v>9.9000000000000005E-2</v>
      </c>
      <c r="K2195" s="4">
        <v>0.20399999999999999</v>
      </c>
      <c r="L2195" s="4">
        <v>0.31</v>
      </c>
      <c r="M2195" s="4">
        <v>30</v>
      </c>
    </row>
    <row r="2196" spans="1:13" x14ac:dyDescent="0.2">
      <c r="A2196" s="3">
        <v>38838</v>
      </c>
      <c r="B2196" t="s">
        <v>8960</v>
      </c>
      <c r="C2196" t="s">
        <v>3126</v>
      </c>
      <c r="D2196" t="s">
        <v>8961</v>
      </c>
      <c r="E2196" t="s">
        <v>3125</v>
      </c>
      <c r="F2196" s="4">
        <v>0.49203333333333299</v>
      </c>
      <c r="G2196" s="4">
        <v>0.505</v>
      </c>
      <c r="H2196" s="4">
        <v>6.8672377287369704E-2</v>
      </c>
      <c r="I2196" s="4">
        <v>0.64</v>
      </c>
      <c r="J2196" s="4">
        <v>0.38900000000000001</v>
      </c>
      <c r="K2196" s="4">
        <v>0.42</v>
      </c>
      <c r="L2196" s="4">
        <v>0.54</v>
      </c>
      <c r="M2196" s="4">
        <v>30</v>
      </c>
    </row>
    <row r="2197" spans="1:13" x14ac:dyDescent="0.2">
      <c r="A2197" s="3">
        <v>38838</v>
      </c>
      <c r="B2197" t="s">
        <v>8970</v>
      </c>
      <c r="C2197" t="s">
        <v>3129</v>
      </c>
      <c r="D2197" t="s">
        <v>8971</v>
      </c>
      <c r="E2197" t="s">
        <v>3128</v>
      </c>
      <c r="F2197" s="4">
        <v>0.35959999999999998</v>
      </c>
      <c r="G2197" s="4">
        <v>0.36</v>
      </c>
      <c r="H2197" s="4">
        <v>8.9617809190684503E-2</v>
      </c>
      <c r="I2197" s="4">
        <v>0.74299999999999999</v>
      </c>
      <c r="J2197" s="4">
        <v>0.2</v>
      </c>
      <c r="K2197" s="4">
        <v>0.31</v>
      </c>
      <c r="L2197" s="4">
        <v>0.39</v>
      </c>
      <c r="M2197" s="4">
        <v>30</v>
      </c>
    </row>
    <row r="2198" spans="1:13" x14ac:dyDescent="0.2">
      <c r="A2198" s="3">
        <v>38838</v>
      </c>
      <c r="B2198" t="s">
        <v>8980</v>
      </c>
      <c r="C2198" t="s">
        <v>3132</v>
      </c>
      <c r="D2198" t="s">
        <v>8981</v>
      </c>
      <c r="E2198" t="s">
        <v>3131</v>
      </c>
      <c r="F2198" s="4">
        <v>0.66620000000000001</v>
      </c>
      <c r="G2198" s="4">
        <v>0.66500000000000004</v>
      </c>
      <c r="H2198" s="4">
        <v>0.10815614510575899</v>
      </c>
      <c r="I2198" s="4">
        <v>0.87</v>
      </c>
      <c r="J2198" s="4">
        <v>0.4</v>
      </c>
      <c r="K2198" s="4">
        <v>0.59199999999999997</v>
      </c>
      <c r="L2198" s="4">
        <v>0.74750000000000005</v>
      </c>
      <c r="M2198" s="4">
        <v>30</v>
      </c>
    </row>
    <row r="2199" spans="1:13" x14ac:dyDescent="0.2">
      <c r="A2199" s="3">
        <v>38838</v>
      </c>
      <c r="B2199" t="s">
        <v>8992</v>
      </c>
      <c r="C2199" t="s">
        <v>3135</v>
      </c>
      <c r="D2199" t="s">
        <v>8993</v>
      </c>
      <c r="E2199" t="s">
        <v>3134</v>
      </c>
      <c r="F2199" s="4">
        <v>0.469733333333333</v>
      </c>
      <c r="G2199" s="4">
        <v>0.45</v>
      </c>
      <c r="H2199" s="4">
        <v>0.11902330497191201</v>
      </c>
      <c r="I2199" s="4">
        <v>0.746</v>
      </c>
      <c r="J2199" s="4">
        <v>0.3</v>
      </c>
      <c r="K2199" s="4">
        <v>0.37</v>
      </c>
      <c r="L2199" s="4">
        <v>0.51749999999999996</v>
      </c>
      <c r="M2199" s="4">
        <v>30</v>
      </c>
    </row>
    <row r="2200" spans="1:13" x14ac:dyDescent="0.2">
      <c r="A2200" s="3">
        <v>38838</v>
      </c>
      <c r="B2200" t="s">
        <v>9052</v>
      </c>
      <c r="C2200" t="s">
        <v>3096</v>
      </c>
      <c r="D2200" t="s">
        <v>9053</v>
      </c>
      <c r="E2200" t="s">
        <v>3095</v>
      </c>
      <c r="F2200" s="4">
        <v>3.2305190833333302</v>
      </c>
      <c r="G2200" s="4">
        <v>3.19</v>
      </c>
      <c r="H2200" s="4">
        <v>0.31786374268557199</v>
      </c>
      <c r="I2200" s="4">
        <v>3.93</v>
      </c>
      <c r="J2200" s="4">
        <v>2.69</v>
      </c>
      <c r="K2200" s="4">
        <v>3.03</v>
      </c>
      <c r="L2200" s="4">
        <v>3.3725000000000001</v>
      </c>
      <c r="M2200" s="4">
        <v>24</v>
      </c>
    </row>
    <row r="2201" spans="1:13" x14ac:dyDescent="0.2">
      <c r="A2201" s="3">
        <v>38838</v>
      </c>
      <c r="B2201" t="s">
        <v>8942</v>
      </c>
      <c r="C2201" t="s">
        <v>3087</v>
      </c>
      <c r="D2201" t="s">
        <v>8943</v>
      </c>
      <c r="E2201" t="s">
        <v>3086</v>
      </c>
      <c r="F2201" s="4">
        <v>3.22209923076923</v>
      </c>
      <c r="G2201" s="4">
        <v>3.18</v>
      </c>
      <c r="H2201" s="4">
        <v>0.21753807946055001</v>
      </c>
      <c r="I2201" s="4">
        <v>3.66</v>
      </c>
      <c r="J2201" s="4">
        <v>2.8</v>
      </c>
      <c r="K2201" s="4">
        <v>3.105</v>
      </c>
      <c r="L2201" s="4">
        <v>3.2949999999999999</v>
      </c>
      <c r="M2201" s="4">
        <v>26</v>
      </c>
    </row>
    <row r="2202" spans="1:13" x14ac:dyDescent="0.2">
      <c r="A2202" s="3">
        <v>38838</v>
      </c>
      <c r="B2202" t="s">
        <v>9012</v>
      </c>
      <c r="C2202" t="s">
        <v>3090</v>
      </c>
      <c r="D2202" t="s">
        <v>9013</v>
      </c>
      <c r="E2202" t="s">
        <v>3089</v>
      </c>
      <c r="F2202" s="4">
        <v>3.1547999999999998</v>
      </c>
      <c r="G2202" s="4">
        <v>3.1</v>
      </c>
      <c r="H2202" s="4">
        <v>0.24010622649152599</v>
      </c>
      <c r="I2202" s="4">
        <v>3.9</v>
      </c>
      <c r="J2202" s="4">
        <v>2.83</v>
      </c>
      <c r="K2202" s="4">
        <v>3.04</v>
      </c>
      <c r="L2202" s="4">
        <v>3.3</v>
      </c>
      <c r="M2202" s="4">
        <v>25</v>
      </c>
    </row>
    <row r="2203" spans="1:13" x14ac:dyDescent="0.2">
      <c r="A2203" s="3">
        <v>38838</v>
      </c>
      <c r="B2203" t="s">
        <v>9054</v>
      </c>
      <c r="C2203" t="s">
        <v>3153</v>
      </c>
      <c r="D2203" t="s">
        <v>9055</v>
      </c>
      <c r="E2203" t="s">
        <v>3152</v>
      </c>
      <c r="F2203" s="4">
        <v>0.14258963999999999</v>
      </c>
      <c r="G2203" s="4">
        <v>0.13</v>
      </c>
      <c r="H2203" s="4">
        <v>4.9712952368975202E-2</v>
      </c>
      <c r="I2203" s="4">
        <v>0.325741</v>
      </c>
      <c r="J2203" s="4">
        <v>0.04</v>
      </c>
      <c r="K2203" s="4">
        <v>0.13</v>
      </c>
      <c r="L2203" s="4">
        <v>0.15</v>
      </c>
      <c r="M2203" s="4">
        <v>25</v>
      </c>
    </row>
    <row r="2204" spans="1:13" x14ac:dyDescent="0.2">
      <c r="A2204" s="3">
        <v>38838</v>
      </c>
      <c r="B2204" t="s">
        <v>10073</v>
      </c>
      <c r="C2204" t="s">
        <v>4324</v>
      </c>
      <c r="D2204" t="s">
        <v>10074</v>
      </c>
      <c r="E2204" t="s">
        <v>4323</v>
      </c>
      <c r="F2204" s="4">
        <v>3.5031249999999998</v>
      </c>
      <c r="G2204" s="4">
        <v>3.5</v>
      </c>
      <c r="H2204" s="4">
        <v>0.146978986867665</v>
      </c>
      <c r="I2204" s="4">
        <v>3.8</v>
      </c>
      <c r="J2204" s="4">
        <v>3.2</v>
      </c>
      <c r="K2204" s="4">
        <v>3.4</v>
      </c>
      <c r="L2204" s="4">
        <v>3.6</v>
      </c>
      <c r="M2204" s="4">
        <v>32</v>
      </c>
    </row>
    <row r="2205" spans="1:13" x14ac:dyDescent="0.2">
      <c r="A2205" s="3">
        <v>38838</v>
      </c>
      <c r="B2205" t="s">
        <v>10085</v>
      </c>
      <c r="C2205" t="s">
        <v>4327</v>
      </c>
      <c r="D2205" t="s">
        <v>10086</v>
      </c>
      <c r="E2205" t="s">
        <v>4326</v>
      </c>
      <c r="F2205" s="4">
        <v>3.1258064516128998</v>
      </c>
      <c r="G2205" s="4">
        <v>3.2</v>
      </c>
      <c r="H2205" s="4">
        <v>0.33163005687611602</v>
      </c>
      <c r="I2205" s="4">
        <v>3.7</v>
      </c>
      <c r="J2205" s="4">
        <v>2.5</v>
      </c>
      <c r="K2205" s="4">
        <v>2.95</v>
      </c>
      <c r="L2205" s="4">
        <v>3.3</v>
      </c>
      <c r="M2205" s="4">
        <v>31</v>
      </c>
    </row>
    <row r="2206" spans="1:13" x14ac:dyDescent="0.2">
      <c r="A2206" s="3">
        <v>38838</v>
      </c>
      <c r="B2206" t="s">
        <v>9036</v>
      </c>
      <c r="C2206" t="s">
        <v>3939</v>
      </c>
      <c r="D2206" t="s">
        <v>9037</v>
      </c>
      <c r="E2206" t="s">
        <v>3947</v>
      </c>
      <c r="F2206" s="4">
        <v>11.188309677419401</v>
      </c>
      <c r="G2206" s="4">
        <v>11.2</v>
      </c>
      <c r="H2206" s="4">
        <v>0.142875842032721</v>
      </c>
      <c r="I2206" s="4">
        <v>11.5</v>
      </c>
      <c r="J2206" s="4">
        <v>10.871</v>
      </c>
      <c r="K2206" s="4">
        <v>11.115</v>
      </c>
      <c r="L2206" s="4">
        <v>11.265000000000001</v>
      </c>
      <c r="M2206" s="4">
        <v>31</v>
      </c>
    </row>
    <row r="2207" spans="1:13" x14ac:dyDescent="0.2">
      <c r="A2207" s="3">
        <v>38838</v>
      </c>
      <c r="B2207" t="s">
        <v>9046</v>
      </c>
      <c r="C2207" t="s">
        <v>3942</v>
      </c>
      <c r="D2207" t="s">
        <v>9047</v>
      </c>
      <c r="E2207" t="s">
        <v>3949</v>
      </c>
      <c r="F2207" s="4">
        <v>11.1937838709677</v>
      </c>
      <c r="G2207" s="4">
        <v>11.19</v>
      </c>
      <c r="H2207" s="4">
        <v>0.16422014106431301</v>
      </c>
      <c r="I2207" s="4">
        <v>11.5</v>
      </c>
      <c r="J2207" s="4">
        <v>10.8</v>
      </c>
      <c r="K2207" s="4">
        <v>11.1</v>
      </c>
      <c r="L2207" s="4">
        <v>11.3</v>
      </c>
      <c r="M2207" s="4">
        <v>31</v>
      </c>
    </row>
    <row r="2208" spans="1:13" x14ac:dyDescent="0.2">
      <c r="A2208" s="3">
        <v>38838</v>
      </c>
      <c r="B2208" t="s">
        <v>9056</v>
      </c>
      <c r="C2208" t="s">
        <v>3952</v>
      </c>
      <c r="D2208" t="s">
        <v>9057</v>
      </c>
      <c r="E2208" t="s">
        <v>3951</v>
      </c>
      <c r="F2208" s="4">
        <v>11.126523333333299</v>
      </c>
      <c r="G2208" s="4">
        <v>11.16</v>
      </c>
      <c r="H2208" s="4">
        <v>0.172016826930177</v>
      </c>
      <c r="I2208" s="4">
        <v>11.4</v>
      </c>
      <c r="J2208" s="4">
        <v>10.7</v>
      </c>
      <c r="K2208" s="4">
        <v>11.029</v>
      </c>
      <c r="L2208" s="4">
        <v>11.227499999999999</v>
      </c>
      <c r="M2208" s="4">
        <v>30</v>
      </c>
    </row>
    <row r="2209" spans="1:13" x14ac:dyDescent="0.2">
      <c r="A2209" s="3">
        <v>38838</v>
      </c>
      <c r="B2209" t="s">
        <v>8874</v>
      </c>
      <c r="C2209" t="s">
        <v>3936</v>
      </c>
      <c r="D2209" t="s">
        <v>8875</v>
      </c>
      <c r="E2209" t="s">
        <v>3935</v>
      </c>
      <c r="F2209" s="4">
        <v>11.117437499999999</v>
      </c>
      <c r="G2209" s="4">
        <v>11.15</v>
      </c>
      <c r="H2209" s="4">
        <v>0.245680088011139</v>
      </c>
      <c r="I2209" s="4">
        <v>11.54</v>
      </c>
      <c r="J2209" s="4">
        <v>10.525</v>
      </c>
      <c r="K2209" s="4">
        <v>11</v>
      </c>
      <c r="L2209" s="4">
        <v>11.3</v>
      </c>
      <c r="M2209" s="4">
        <v>32</v>
      </c>
    </row>
    <row r="2210" spans="1:13" x14ac:dyDescent="0.2">
      <c r="A2210" s="3">
        <v>38838</v>
      </c>
      <c r="B2210" t="s">
        <v>9000</v>
      </c>
      <c r="C2210" t="s">
        <v>3939</v>
      </c>
      <c r="D2210" t="s">
        <v>9001</v>
      </c>
      <c r="E2210" t="s">
        <v>3938</v>
      </c>
      <c r="F2210" s="4">
        <v>11.4476451612903</v>
      </c>
      <c r="G2210" s="4">
        <v>11.409000000000001</v>
      </c>
      <c r="H2210" s="4">
        <v>0.30732247432592102</v>
      </c>
      <c r="I2210" s="4">
        <v>12.34</v>
      </c>
      <c r="J2210" s="4">
        <v>10.8</v>
      </c>
      <c r="K2210" s="4">
        <v>11.32</v>
      </c>
      <c r="L2210" s="4">
        <v>11.57</v>
      </c>
      <c r="M2210" s="4">
        <v>31</v>
      </c>
    </row>
    <row r="2211" spans="1:13" x14ac:dyDescent="0.2">
      <c r="A2211" s="3">
        <v>38838</v>
      </c>
      <c r="B2211" t="s">
        <v>10069</v>
      </c>
      <c r="C2211" t="s">
        <v>3579</v>
      </c>
      <c r="D2211" t="s">
        <v>10070</v>
      </c>
      <c r="E2211" t="s">
        <v>3578</v>
      </c>
      <c r="F2211" s="4">
        <v>4.0418750000000001</v>
      </c>
      <c r="G2211" s="4">
        <v>4.0650000000000004</v>
      </c>
      <c r="H2211" s="4">
        <v>0.351526050977917</v>
      </c>
      <c r="I2211" s="4">
        <v>4.63</v>
      </c>
      <c r="J2211" s="4">
        <v>3.1</v>
      </c>
      <c r="K2211" s="4">
        <v>3.9</v>
      </c>
      <c r="L2211" s="4">
        <v>4.2</v>
      </c>
      <c r="M2211" s="4">
        <v>32</v>
      </c>
    </row>
    <row r="2212" spans="1:13" x14ac:dyDescent="0.2">
      <c r="A2212" s="3">
        <v>38838</v>
      </c>
      <c r="B2212" t="s">
        <v>10079</v>
      </c>
      <c r="C2212" t="s">
        <v>3582</v>
      </c>
      <c r="D2212" t="s">
        <v>10080</v>
      </c>
      <c r="E2212" t="s">
        <v>3581</v>
      </c>
      <c r="F2212" s="4">
        <v>3.4209375</v>
      </c>
      <c r="G2212" s="4">
        <v>3.5</v>
      </c>
      <c r="H2212" s="4">
        <v>0.60000730842323102</v>
      </c>
      <c r="I2212" s="4">
        <v>4.5</v>
      </c>
      <c r="J2212" s="4">
        <v>1.51</v>
      </c>
      <c r="K2212" s="4">
        <v>3.2749999999999999</v>
      </c>
      <c r="L2212" s="4">
        <v>3.7149999999999999</v>
      </c>
      <c r="M2212" s="4">
        <v>32</v>
      </c>
    </row>
    <row r="2213" spans="1:13" x14ac:dyDescent="0.2">
      <c r="A2213" s="3">
        <v>38838</v>
      </c>
      <c r="B2213" t="s">
        <v>10087</v>
      </c>
      <c r="C2213" t="s">
        <v>3594</v>
      </c>
      <c r="D2213" t="s">
        <v>10088</v>
      </c>
      <c r="E2213" t="s">
        <v>3593</v>
      </c>
      <c r="F2213" s="4">
        <v>3.7733333333333299</v>
      </c>
      <c r="G2213" s="4">
        <v>3.75</v>
      </c>
      <c r="H2213" s="4">
        <v>0.49058960539287899</v>
      </c>
      <c r="I2213" s="4">
        <v>4.9800000000000004</v>
      </c>
      <c r="J2213" s="4">
        <v>2.8</v>
      </c>
      <c r="K2213" s="4">
        <v>3.4249999999999998</v>
      </c>
      <c r="L2213" s="4">
        <v>4.0750000000000002</v>
      </c>
      <c r="M2213" s="4">
        <v>30</v>
      </c>
    </row>
    <row r="2214" spans="1:13" x14ac:dyDescent="0.2">
      <c r="A2214" s="3">
        <v>38838</v>
      </c>
      <c r="B2214" t="s">
        <v>10089</v>
      </c>
      <c r="C2214" t="s">
        <v>3597</v>
      </c>
      <c r="D2214" t="s">
        <v>10090</v>
      </c>
      <c r="E2214" t="s">
        <v>3596</v>
      </c>
      <c r="F2214" s="4">
        <v>3.6070000000000002</v>
      </c>
      <c r="G2214" s="4">
        <v>3.6</v>
      </c>
      <c r="H2214" s="4">
        <v>0.469454195187678</v>
      </c>
      <c r="I2214" s="4">
        <v>4.3</v>
      </c>
      <c r="J2214" s="4">
        <v>2.2999999999999998</v>
      </c>
      <c r="K2214" s="4">
        <v>3.3325</v>
      </c>
      <c r="L2214" s="4">
        <v>3.9824999999999999</v>
      </c>
      <c r="M2214" s="4">
        <v>30</v>
      </c>
    </row>
    <row r="2215" spans="1:13" x14ac:dyDescent="0.2">
      <c r="A2215" s="3">
        <v>38869</v>
      </c>
      <c r="B2215" t="s">
        <v>8860</v>
      </c>
      <c r="C2215" t="s">
        <v>3918</v>
      </c>
      <c r="D2215" t="s">
        <v>8861</v>
      </c>
      <c r="E2215" t="s">
        <v>3917</v>
      </c>
      <c r="F2215" s="4">
        <v>7.2024999999999997</v>
      </c>
      <c r="G2215" s="4">
        <v>7.17</v>
      </c>
      <c r="H2215" s="4">
        <v>0.26723192778148103</v>
      </c>
      <c r="I2215" s="4">
        <v>8.02</v>
      </c>
      <c r="J2215" s="4">
        <v>6.75</v>
      </c>
      <c r="K2215" s="4">
        <v>7.02</v>
      </c>
      <c r="L2215" s="4">
        <v>7.3324999999999996</v>
      </c>
      <c r="M2215" s="4">
        <v>32</v>
      </c>
    </row>
    <row r="2216" spans="1:13" x14ac:dyDescent="0.2">
      <c r="A2216" s="3">
        <v>38869</v>
      </c>
      <c r="B2216" t="s">
        <v>8988</v>
      </c>
      <c r="C2216" t="s">
        <v>3921</v>
      </c>
      <c r="D2216" t="s">
        <v>8989</v>
      </c>
      <c r="E2216" t="s">
        <v>3920</v>
      </c>
      <c r="F2216" s="4">
        <v>7.14096774193548</v>
      </c>
      <c r="G2216" s="4">
        <v>7.02</v>
      </c>
      <c r="H2216" s="4">
        <v>0.53409334289497701</v>
      </c>
      <c r="I2216" s="4">
        <v>8.42</v>
      </c>
      <c r="J2216" s="4">
        <v>6.25</v>
      </c>
      <c r="K2216" s="4">
        <v>6.85</v>
      </c>
      <c r="L2216" s="4">
        <v>7.375</v>
      </c>
      <c r="M2216" s="4">
        <v>31</v>
      </c>
    </row>
    <row r="2217" spans="1:13" x14ac:dyDescent="0.2">
      <c r="A2217" s="3">
        <v>38869</v>
      </c>
      <c r="B2217" t="s">
        <v>9058</v>
      </c>
      <c r="C2217" t="s">
        <v>3081</v>
      </c>
      <c r="D2217" t="s">
        <v>9059</v>
      </c>
      <c r="E2217" t="s">
        <v>3080</v>
      </c>
      <c r="F2217" s="4">
        <v>3.7044420557375002</v>
      </c>
      <c r="G2217" s="4">
        <v>3.7060728917999999</v>
      </c>
      <c r="H2217" s="4">
        <v>0.35729856807589599</v>
      </c>
      <c r="I2217" s="4">
        <v>4.5</v>
      </c>
      <c r="J2217" s="4">
        <v>3</v>
      </c>
      <c r="K2217" s="4">
        <v>3.4975000000000001</v>
      </c>
      <c r="L2217" s="4">
        <v>3.9824999999999999</v>
      </c>
      <c r="M2217" s="4">
        <v>32</v>
      </c>
    </row>
    <row r="2218" spans="1:13" x14ac:dyDescent="0.2">
      <c r="A2218" s="3">
        <v>38869</v>
      </c>
      <c r="B2218" t="s">
        <v>8750</v>
      </c>
      <c r="C2218" t="s">
        <v>3072</v>
      </c>
      <c r="D2218" t="s">
        <v>8751</v>
      </c>
      <c r="E2218" t="s">
        <v>3071</v>
      </c>
      <c r="F2218" s="4">
        <v>3.3558878787878799</v>
      </c>
      <c r="G2218" s="4">
        <v>3.3</v>
      </c>
      <c r="H2218" s="4">
        <v>0.24033534352750699</v>
      </c>
      <c r="I2218" s="4">
        <v>4.2</v>
      </c>
      <c r="J2218" s="4">
        <v>3</v>
      </c>
      <c r="K2218" s="4">
        <v>3.21</v>
      </c>
      <c r="L2218" s="4">
        <v>3.48</v>
      </c>
      <c r="M2218" s="4">
        <v>33</v>
      </c>
    </row>
    <row r="2219" spans="1:13" x14ac:dyDescent="0.2">
      <c r="A2219" s="3">
        <v>38869</v>
      </c>
      <c r="B2219" t="s">
        <v>8864</v>
      </c>
      <c r="C2219" t="s">
        <v>3075</v>
      </c>
      <c r="D2219" t="s">
        <v>8865</v>
      </c>
      <c r="E2219" t="s">
        <v>3074</v>
      </c>
      <c r="F2219" s="4">
        <v>3.5173333333333301</v>
      </c>
      <c r="G2219" s="4">
        <v>3.5</v>
      </c>
      <c r="H2219" s="4">
        <v>0.274721980676222</v>
      </c>
      <c r="I2219" s="4">
        <v>4.1100000000000003</v>
      </c>
      <c r="J2219" s="4">
        <v>3.01</v>
      </c>
      <c r="K2219" s="4">
        <v>3.4</v>
      </c>
      <c r="L2219" s="4">
        <v>3.7</v>
      </c>
      <c r="M2219" s="4">
        <v>33</v>
      </c>
    </row>
    <row r="2220" spans="1:13" x14ac:dyDescent="0.2">
      <c r="A2220" s="3">
        <v>38869</v>
      </c>
      <c r="B2220" t="s">
        <v>9004</v>
      </c>
      <c r="C2220" t="s">
        <v>3102</v>
      </c>
      <c r="D2220" t="s">
        <v>9005</v>
      </c>
      <c r="E2220" t="s">
        <v>3101</v>
      </c>
      <c r="F2220" s="4">
        <v>3.5573076923076901</v>
      </c>
      <c r="G2220" s="4">
        <v>3.5</v>
      </c>
      <c r="H2220" s="4">
        <v>0.28421903795921499</v>
      </c>
      <c r="I2220" s="4">
        <v>4.2</v>
      </c>
      <c r="J2220" s="4">
        <v>3.02</v>
      </c>
      <c r="K2220" s="4">
        <v>3.4</v>
      </c>
      <c r="L2220" s="4">
        <v>3.7</v>
      </c>
      <c r="M2220" s="4">
        <v>26</v>
      </c>
    </row>
    <row r="2221" spans="1:13" x14ac:dyDescent="0.2">
      <c r="A2221" s="3">
        <v>38869</v>
      </c>
      <c r="B2221" t="s">
        <v>9006</v>
      </c>
      <c r="C2221" t="s">
        <v>3078</v>
      </c>
      <c r="D2221" t="s">
        <v>9007</v>
      </c>
      <c r="E2221" t="s">
        <v>3077</v>
      </c>
      <c r="F2221" s="4">
        <v>3.5410083225806499</v>
      </c>
      <c r="G2221" s="4">
        <v>3.5</v>
      </c>
      <c r="H2221" s="4">
        <v>0.30090518021556101</v>
      </c>
      <c r="I2221" s="4">
        <v>4.1399999999999997</v>
      </c>
      <c r="J2221" s="4">
        <v>3</v>
      </c>
      <c r="K2221" s="4">
        <v>3.3</v>
      </c>
      <c r="L2221" s="4">
        <v>3.66</v>
      </c>
      <c r="M2221" s="4">
        <v>31</v>
      </c>
    </row>
    <row r="2222" spans="1:13" x14ac:dyDescent="0.2">
      <c r="A2222" s="3">
        <v>38869</v>
      </c>
      <c r="B2222" t="s">
        <v>9008</v>
      </c>
      <c r="C2222" t="s">
        <v>3135</v>
      </c>
      <c r="D2222" t="s">
        <v>9009</v>
      </c>
      <c r="E2222" t="s">
        <v>3134</v>
      </c>
      <c r="F2222" s="4">
        <v>0.44112903225806499</v>
      </c>
      <c r="G2222" s="4">
        <v>0.43</v>
      </c>
      <c r="H2222" s="4">
        <v>0.110978298760158</v>
      </c>
      <c r="I2222" s="4">
        <v>0.65</v>
      </c>
      <c r="J2222" s="4">
        <v>0.17</v>
      </c>
      <c r="K2222" s="4">
        <v>0.38500000000000001</v>
      </c>
      <c r="L2222" s="4">
        <v>0.51500000000000001</v>
      </c>
      <c r="M2222" s="4">
        <v>31</v>
      </c>
    </row>
    <row r="2223" spans="1:13" x14ac:dyDescent="0.2">
      <c r="A2223" s="3">
        <v>38869</v>
      </c>
      <c r="B2223" t="s">
        <v>9020</v>
      </c>
      <c r="C2223" t="s">
        <v>3138</v>
      </c>
      <c r="D2223" t="s">
        <v>9021</v>
      </c>
      <c r="E2223" t="s">
        <v>3137</v>
      </c>
      <c r="F2223" s="4">
        <v>0.279258064516129</v>
      </c>
      <c r="G2223" s="4">
        <v>0.28999999999999998</v>
      </c>
      <c r="H2223" s="4">
        <v>7.9278398798973193E-2</v>
      </c>
      <c r="I2223" s="4">
        <v>0.44</v>
      </c>
      <c r="J2223" s="4">
        <v>0.14499999999999999</v>
      </c>
      <c r="K2223" s="4">
        <v>0.2</v>
      </c>
      <c r="L2223" s="4">
        <v>0.34</v>
      </c>
      <c r="M2223" s="4">
        <v>31</v>
      </c>
    </row>
    <row r="2224" spans="1:13" x14ac:dyDescent="0.2">
      <c r="A2224" s="3">
        <v>38869</v>
      </c>
      <c r="B2224" t="s">
        <v>9030</v>
      </c>
      <c r="C2224" t="s">
        <v>3141</v>
      </c>
      <c r="D2224" t="s">
        <v>9031</v>
      </c>
      <c r="E2224" t="s">
        <v>3140</v>
      </c>
      <c r="F2224" s="4">
        <v>0.27819354838709698</v>
      </c>
      <c r="G2224" s="4">
        <v>0.3</v>
      </c>
      <c r="H2224" s="4">
        <v>9.7782895353205404E-2</v>
      </c>
      <c r="I2224" s="4">
        <v>0.5</v>
      </c>
      <c r="J2224" s="4">
        <v>0.09</v>
      </c>
      <c r="K2224" s="4">
        <v>0.19500000000000001</v>
      </c>
      <c r="L2224" s="4">
        <v>0.33500000000000002</v>
      </c>
      <c r="M2224" s="4">
        <v>31</v>
      </c>
    </row>
    <row r="2225" spans="1:13" x14ac:dyDescent="0.2">
      <c r="A2225" s="3">
        <v>38869</v>
      </c>
      <c r="B2225" t="s">
        <v>9040</v>
      </c>
      <c r="C2225" t="s">
        <v>3144</v>
      </c>
      <c r="D2225" t="s">
        <v>9041</v>
      </c>
      <c r="E2225" t="s">
        <v>3143</v>
      </c>
      <c r="F2225" s="4">
        <v>0.19067741935483901</v>
      </c>
      <c r="G2225" s="4">
        <v>0.2</v>
      </c>
      <c r="H2225" s="4">
        <v>7.7942451888888001E-2</v>
      </c>
      <c r="I2225" s="4">
        <v>0.3</v>
      </c>
      <c r="J2225" s="4">
        <v>-1.7999999999999999E-2</v>
      </c>
      <c r="K2225" s="4">
        <v>0.15</v>
      </c>
      <c r="L2225" s="4">
        <v>0.26</v>
      </c>
      <c r="M2225" s="4">
        <v>31</v>
      </c>
    </row>
    <row r="2226" spans="1:13" x14ac:dyDescent="0.2">
      <c r="A2226" s="3">
        <v>38869</v>
      </c>
      <c r="B2226" t="s">
        <v>9050</v>
      </c>
      <c r="C2226" t="s">
        <v>3147</v>
      </c>
      <c r="D2226" t="s">
        <v>9051</v>
      </c>
      <c r="E2226" t="s">
        <v>3146</v>
      </c>
      <c r="F2226" s="4">
        <v>-0.188677419354839</v>
      </c>
      <c r="G2226" s="4">
        <v>-0.24</v>
      </c>
      <c r="H2226" s="4">
        <v>0.150712836678847</v>
      </c>
      <c r="I2226" s="4">
        <v>0.15</v>
      </c>
      <c r="J2226" s="4">
        <v>-0.42299999999999999</v>
      </c>
      <c r="K2226" s="4">
        <v>-0.29499999999999998</v>
      </c>
      <c r="L2226" s="4">
        <v>-0.09</v>
      </c>
      <c r="M2226" s="4">
        <v>31</v>
      </c>
    </row>
    <row r="2227" spans="1:13" x14ac:dyDescent="0.2">
      <c r="A2227" s="3">
        <v>38869</v>
      </c>
      <c r="B2227" t="s">
        <v>8928</v>
      </c>
      <c r="C2227" t="s">
        <v>3114</v>
      </c>
      <c r="D2227" t="s">
        <v>8929</v>
      </c>
      <c r="E2227" t="s">
        <v>3113</v>
      </c>
      <c r="F2227" s="4">
        <v>0.14874999999999999</v>
      </c>
      <c r="G2227" s="4">
        <v>0.14000000000000001</v>
      </c>
      <c r="H2227" s="4">
        <v>6.7460382639045594E-2</v>
      </c>
      <c r="I2227" s="4">
        <v>0.35</v>
      </c>
      <c r="J2227" s="4">
        <v>-0.108</v>
      </c>
      <c r="K2227" s="4">
        <v>0.1275</v>
      </c>
      <c r="L2227" s="4">
        <v>0.17249999999999999</v>
      </c>
      <c r="M2227" s="4">
        <v>32</v>
      </c>
    </row>
    <row r="2228" spans="1:13" x14ac:dyDescent="0.2">
      <c r="A2228" s="3">
        <v>38869</v>
      </c>
      <c r="B2228" t="s">
        <v>9060</v>
      </c>
      <c r="C2228" t="s">
        <v>3150</v>
      </c>
      <c r="D2228" t="s">
        <v>9061</v>
      </c>
      <c r="E2228" t="s">
        <v>3149</v>
      </c>
      <c r="F2228" s="4">
        <v>0.150935483870968</v>
      </c>
      <c r="G2228" s="4">
        <v>0.16</v>
      </c>
      <c r="H2228" s="4">
        <v>7.4841581795091705E-2</v>
      </c>
      <c r="I2228" s="4">
        <v>0.28999999999999998</v>
      </c>
      <c r="J2228" s="4">
        <v>-6.9000000000000006E-2</v>
      </c>
      <c r="K2228" s="4">
        <v>0.125</v>
      </c>
      <c r="L2228" s="4">
        <v>0.2</v>
      </c>
      <c r="M2228" s="4">
        <v>31</v>
      </c>
    </row>
    <row r="2229" spans="1:13" x14ac:dyDescent="0.2">
      <c r="A2229" s="3">
        <v>38869</v>
      </c>
      <c r="B2229" t="s">
        <v>8938</v>
      </c>
      <c r="C2229" t="s">
        <v>3117</v>
      </c>
      <c r="D2229" t="s">
        <v>8939</v>
      </c>
      <c r="E2229" t="s">
        <v>3116</v>
      </c>
      <c r="F2229" s="4">
        <v>0.26145161290322599</v>
      </c>
      <c r="G2229" s="4">
        <v>0.25</v>
      </c>
      <c r="H2229" s="4">
        <v>7.2768967153898495E-2</v>
      </c>
      <c r="I2229" s="4">
        <v>0.51500000000000001</v>
      </c>
      <c r="J2229" s="4">
        <v>0.14000000000000001</v>
      </c>
      <c r="K2229" s="4">
        <v>0.21</v>
      </c>
      <c r="L2229" s="4">
        <v>0.3</v>
      </c>
      <c r="M2229" s="4">
        <v>31</v>
      </c>
    </row>
    <row r="2230" spans="1:13" x14ac:dyDescent="0.2">
      <c r="A2230" s="3">
        <v>38869</v>
      </c>
      <c r="B2230" t="s">
        <v>8950</v>
      </c>
      <c r="C2230" t="s">
        <v>3120</v>
      </c>
      <c r="D2230" t="s">
        <v>8951</v>
      </c>
      <c r="E2230" t="s">
        <v>3119</v>
      </c>
      <c r="F2230" s="4">
        <v>0.27067741935483902</v>
      </c>
      <c r="G2230" s="4">
        <v>0.28999999999999998</v>
      </c>
      <c r="H2230" s="4">
        <v>7.9383200194488801E-2</v>
      </c>
      <c r="I2230" s="4">
        <v>0.39</v>
      </c>
      <c r="J2230" s="4">
        <v>9.9000000000000005E-2</v>
      </c>
      <c r="K2230" s="4">
        <v>0.21099999999999999</v>
      </c>
      <c r="L2230" s="4">
        <v>0.33500000000000002</v>
      </c>
      <c r="M2230" s="4">
        <v>31</v>
      </c>
    </row>
    <row r="2231" spans="1:13" x14ac:dyDescent="0.2">
      <c r="A2231" s="3">
        <v>38869</v>
      </c>
      <c r="B2231" t="s">
        <v>8960</v>
      </c>
      <c r="C2231" t="s">
        <v>3123</v>
      </c>
      <c r="D2231" t="s">
        <v>8961</v>
      </c>
      <c r="E2231" t="s">
        <v>3122</v>
      </c>
      <c r="F2231" s="4">
        <v>0.48841935483871002</v>
      </c>
      <c r="G2231" s="4">
        <v>0.49</v>
      </c>
      <c r="H2231" s="4">
        <v>7.2366554979285097E-2</v>
      </c>
      <c r="I2231" s="4">
        <v>0.62</v>
      </c>
      <c r="J2231" s="4">
        <v>0.31</v>
      </c>
      <c r="K2231" s="4">
        <v>0.44500000000000001</v>
      </c>
      <c r="L2231" s="4">
        <v>0.52500000000000002</v>
      </c>
      <c r="M2231" s="4">
        <v>31</v>
      </c>
    </row>
    <row r="2232" spans="1:13" x14ac:dyDescent="0.2">
      <c r="A2232" s="3">
        <v>38869</v>
      </c>
      <c r="B2232" t="s">
        <v>8970</v>
      </c>
      <c r="C2232" t="s">
        <v>3126</v>
      </c>
      <c r="D2232" t="s">
        <v>8971</v>
      </c>
      <c r="E2232" t="s">
        <v>3125</v>
      </c>
      <c r="F2232" s="4">
        <v>0.35529032258064502</v>
      </c>
      <c r="G2232" s="4">
        <v>0.36499999999999999</v>
      </c>
      <c r="H2232" s="4">
        <v>6.0088375774568999E-2</v>
      </c>
      <c r="I2232" s="4">
        <v>0.45</v>
      </c>
      <c r="J2232" s="4">
        <v>0.2</v>
      </c>
      <c r="K2232" s="4">
        <v>0.315</v>
      </c>
      <c r="L2232" s="4">
        <v>0.39500000000000002</v>
      </c>
      <c r="M2232" s="4">
        <v>31</v>
      </c>
    </row>
    <row r="2233" spans="1:13" x14ac:dyDescent="0.2">
      <c r="A2233" s="3">
        <v>38869</v>
      </c>
      <c r="B2233" t="s">
        <v>8980</v>
      </c>
      <c r="C2233" t="s">
        <v>3129</v>
      </c>
      <c r="D2233" t="s">
        <v>8981</v>
      </c>
      <c r="E2233" t="s">
        <v>3128</v>
      </c>
      <c r="F2233" s="4">
        <v>0.68193548387096803</v>
      </c>
      <c r="G2233" s="4">
        <v>0.7</v>
      </c>
      <c r="H2233" s="4">
        <v>0.100035305595532</v>
      </c>
      <c r="I2233" s="4">
        <v>0.85</v>
      </c>
      <c r="J2233" s="4">
        <v>0.4</v>
      </c>
      <c r="K2233" s="4">
        <v>0.63500000000000001</v>
      </c>
      <c r="L2233" s="4">
        <v>0.74099999999999999</v>
      </c>
      <c r="M2233" s="4">
        <v>31</v>
      </c>
    </row>
    <row r="2234" spans="1:13" x14ac:dyDescent="0.2">
      <c r="A2234" s="3">
        <v>38869</v>
      </c>
      <c r="B2234" t="s">
        <v>8992</v>
      </c>
      <c r="C2234" t="s">
        <v>3132</v>
      </c>
      <c r="D2234" t="s">
        <v>8993</v>
      </c>
      <c r="E2234" t="s">
        <v>3131</v>
      </c>
      <c r="F2234" s="4">
        <v>0.47361290322580601</v>
      </c>
      <c r="G2234" s="4">
        <v>0.45</v>
      </c>
      <c r="H2234" s="4">
        <v>0.113904544076566</v>
      </c>
      <c r="I2234" s="4">
        <v>0.746</v>
      </c>
      <c r="J2234" s="4">
        <v>0.3</v>
      </c>
      <c r="K2234" s="4">
        <v>0.4</v>
      </c>
      <c r="L2234" s="4">
        <v>0.505</v>
      </c>
      <c r="M2234" s="4">
        <v>31</v>
      </c>
    </row>
    <row r="2235" spans="1:13" x14ac:dyDescent="0.2">
      <c r="A2235" s="3">
        <v>38869</v>
      </c>
      <c r="B2235" t="s">
        <v>9062</v>
      </c>
      <c r="C2235" t="s">
        <v>3096</v>
      </c>
      <c r="D2235" t="s">
        <v>9063</v>
      </c>
      <c r="E2235" t="s">
        <v>3095</v>
      </c>
      <c r="F2235" s="4">
        <v>3.1738054730769201</v>
      </c>
      <c r="G2235" s="4">
        <v>3.19</v>
      </c>
      <c r="H2235" s="4">
        <v>0.201114545517769</v>
      </c>
      <c r="I2235" s="4">
        <v>3.7589423000000002</v>
      </c>
      <c r="J2235" s="4">
        <v>2.7</v>
      </c>
      <c r="K2235" s="4">
        <v>3.0575000000000001</v>
      </c>
      <c r="L2235" s="4">
        <v>3.2949999999999999</v>
      </c>
      <c r="M2235" s="4">
        <v>26</v>
      </c>
    </row>
    <row r="2236" spans="1:13" x14ac:dyDescent="0.2">
      <c r="A2236" s="3">
        <v>38869</v>
      </c>
      <c r="B2236" t="s">
        <v>8942</v>
      </c>
      <c r="C2236" t="s">
        <v>3087</v>
      </c>
      <c r="D2236" t="s">
        <v>8943</v>
      </c>
      <c r="E2236" t="s">
        <v>3086</v>
      </c>
      <c r="F2236" s="4">
        <v>3.2840921428571401</v>
      </c>
      <c r="G2236" s="4">
        <v>3.2549999999999999</v>
      </c>
      <c r="H2236" s="4">
        <v>0.18038708365843101</v>
      </c>
      <c r="I2236" s="4">
        <v>3.72</v>
      </c>
      <c r="J2236" s="4">
        <v>2.95</v>
      </c>
      <c r="K2236" s="4">
        <v>3.1974999999999998</v>
      </c>
      <c r="L2236" s="4">
        <v>3.3925000000000001</v>
      </c>
      <c r="M2236" s="4">
        <v>28</v>
      </c>
    </row>
    <row r="2237" spans="1:13" x14ac:dyDescent="0.2">
      <c r="A2237" s="3">
        <v>38869</v>
      </c>
      <c r="B2237" t="s">
        <v>9012</v>
      </c>
      <c r="C2237" t="s">
        <v>3090</v>
      </c>
      <c r="D2237" t="s">
        <v>9013</v>
      </c>
      <c r="E2237" t="s">
        <v>3089</v>
      </c>
      <c r="F2237" s="4">
        <v>3.22387481481482</v>
      </c>
      <c r="G2237" s="4">
        <v>3.2</v>
      </c>
      <c r="H2237" s="4">
        <v>0.26043138482688499</v>
      </c>
      <c r="I2237" s="4">
        <v>3.8546200000000002</v>
      </c>
      <c r="J2237" s="4">
        <v>2.83</v>
      </c>
      <c r="K2237" s="4">
        <v>3.06</v>
      </c>
      <c r="L2237" s="4">
        <v>3.3</v>
      </c>
      <c r="M2237" s="4">
        <v>27</v>
      </c>
    </row>
    <row r="2238" spans="1:13" x14ac:dyDescent="0.2">
      <c r="A2238" s="3">
        <v>38869</v>
      </c>
      <c r="B2238" t="s">
        <v>9064</v>
      </c>
      <c r="C2238" t="s">
        <v>3153</v>
      </c>
      <c r="D2238" t="s">
        <v>9065</v>
      </c>
      <c r="E2238" t="s">
        <v>3152</v>
      </c>
      <c r="F2238" s="4">
        <v>0.290695642857143</v>
      </c>
      <c r="G2238" s="4">
        <v>0.31</v>
      </c>
      <c r="H2238" s="4">
        <v>7.1686028070052199E-2</v>
      </c>
      <c r="I2238" s="4">
        <v>0.4</v>
      </c>
      <c r="J2238" s="4">
        <v>0.1</v>
      </c>
      <c r="K2238" s="4">
        <v>0.27250000000000002</v>
      </c>
      <c r="L2238" s="4">
        <v>0.33</v>
      </c>
      <c r="M2238" s="4">
        <v>28</v>
      </c>
    </row>
    <row r="2239" spans="1:13" x14ac:dyDescent="0.2">
      <c r="A2239" s="3">
        <v>38869</v>
      </c>
      <c r="B2239" t="s">
        <v>10073</v>
      </c>
      <c r="C2239" t="s">
        <v>4324</v>
      </c>
      <c r="D2239" t="s">
        <v>10074</v>
      </c>
      <c r="E2239" t="s">
        <v>4323</v>
      </c>
      <c r="F2239" s="4">
        <v>3.5</v>
      </c>
      <c r="G2239" s="4">
        <v>3.5</v>
      </c>
      <c r="H2239" s="4">
        <v>0.145773797371133</v>
      </c>
      <c r="I2239" s="4">
        <v>3.8</v>
      </c>
      <c r="J2239" s="4">
        <v>3</v>
      </c>
      <c r="K2239" s="4">
        <v>3.4</v>
      </c>
      <c r="L2239" s="4">
        <v>3.6</v>
      </c>
      <c r="M2239" s="4">
        <v>33</v>
      </c>
    </row>
    <row r="2240" spans="1:13" x14ac:dyDescent="0.2">
      <c r="A2240" s="3">
        <v>38869</v>
      </c>
      <c r="B2240" t="s">
        <v>10085</v>
      </c>
      <c r="C2240" t="s">
        <v>4327</v>
      </c>
      <c r="D2240" t="s">
        <v>10086</v>
      </c>
      <c r="E2240" t="s">
        <v>4326</v>
      </c>
      <c r="F2240" s="4">
        <v>3.1030303030302999</v>
      </c>
      <c r="G2240" s="4">
        <v>3.1</v>
      </c>
      <c r="H2240" s="4">
        <v>0.34774707806541</v>
      </c>
      <c r="I2240" s="4">
        <v>4</v>
      </c>
      <c r="J2240" s="4">
        <v>2.4</v>
      </c>
      <c r="K2240" s="4">
        <v>3</v>
      </c>
      <c r="L2240" s="4">
        <v>3.3</v>
      </c>
      <c r="M2240" s="4">
        <v>33</v>
      </c>
    </row>
    <row r="2241" spans="1:13" x14ac:dyDescent="0.2">
      <c r="A2241" s="3">
        <v>38869</v>
      </c>
      <c r="B2241" t="s">
        <v>9046</v>
      </c>
      <c r="C2241" t="s">
        <v>3939</v>
      </c>
      <c r="D2241" t="s">
        <v>9047</v>
      </c>
      <c r="E2241" t="s">
        <v>3947</v>
      </c>
      <c r="F2241" s="4">
        <v>11.3486875</v>
      </c>
      <c r="G2241" s="4">
        <v>11.335000000000001</v>
      </c>
      <c r="H2241" s="4">
        <v>0.120438563511216</v>
      </c>
      <c r="I2241" s="4">
        <v>11.6</v>
      </c>
      <c r="J2241" s="4">
        <v>11</v>
      </c>
      <c r="K2241" s="4">
        <v>11.275</v>
      </c>
      <c r="L2241" s="4">
        <v>11.45</v>
      </c>
      <c r="M2241" s="4">
        <v>32</v>
      </c>
    </row>
    <row r="2242" spans="1:13" x14ac:dyDescent="0.2">
      <c r="A2242" s="3">
        <v>38869</v>
      </c>
      <c r="B2242" t="s">
        <v>9056</v>
      </c>
      <c r="C2242" t="s">
        <v>3942</v>
      </c>
      <c r="D2242" t="s">
        <v>9057</v>
      </c>
      <c r="E2242" t="s">
        <v>3949</v>
      </c>
      <c r="F2242" s="4">
        <v>11.265935483871001</v>
      </c>
      <c r="G2242" s="4">
        <v>11.27</v>
      </c>
      <c r="H2242" s="4">
        <v>0.16230053100834699</v>
      </c>
      <c r="I2242" s="4">
        <v>11.57</v>
      </c>
      <c r="J2242" s="4">
        <v>10.853999999999999</v>
      </c>
      <c r="K2242" s="4">
        <v>11.185</v>
      </c>
      <c r="L2242" s="4">
        <v>11.355</v>
      </c>
      <c r="M2242" s="4">
        <v>31</v>
      </c>
    </row>
    <row r="2243" spans="1:13" x14ac:dyDescent="0.2">
      <c r="A2243" s="3">
        <v>38869</v>
      </c>
      <c r="B2243" t="s">
        <v>9066</v>
      </c>
      <c r="C2243" t="s">
        <v>3952</v>
      </c>
      <c r="D2243" t="s">
        <v>9067</v>
      </c>
      <c r="E2243" t="s">
        <v>3951</v>
      </c>
      <c r="F2243" s="4">
        <v>11.2293548387097</v>
      </c>
      <c r="G2243" s="4">
        <v>11.26</v>
      </c>
      <c r="H2243" s="4">
        <v>0.20629970890060201</v>
      </c>
      <c r="I2243" s="4">
        <v>11.56</v>
      </c>
      <c r="J2243" s="4">
        <v>10.75</v>
      </c>
      <c r="K2243" s="4">
        <v>11.17</v>
      </c>
      <c r="L2243" s="4">
        <v>11.365</v>
      </c>
      <c r="M2243" s="4">
        <v>31</v>
      </c>
    </row>
    <row r="2244" spans="1:13" x14ac:dyDescent="0.2">
      <c r="A2244" s="3">
        <v>38869</v>
      </c>
      <c r="B2244" t="s">
        <v>8874</v>
      </c>
      <c r="C2244" t="s">
        <v>3936</v>
      </c>
      <c r="D2244" t="s">
        <v>8875</v>
      </c>
      <c r="E2244" t="s">
        <v>3935</v>
      </c>
      <c r="F2244" s="4">
        <v>11.2327303030303</v>
      </c>
      <c r="G2244" s="4">
        <v>11.22</v>
      </c>
      <c r="H2244" s="4">
        <v>0.24745605731731499</v>
      </c>
      <c r="I2244" s="4">
        <v>11.6</v>
      </c>
      <c r="J2244" s="4">
        <v>10.53</v>
      </c>
      <c r="K2244" s="4">
        <v>11.15</v>
      </c>
      <c r="L2244" s="4">
        <v>11.4</v>
      </c>
      <c r="M2244" s="4">
        <v>33</v>
      </c>
    </row>
    <row r="2245" spans="1:13" x14ac:dyDescent="0.2">
      <c r="A2245" s="3">
        <v>38869</v>
      </c>
      <c r="B2245" t="s">
        <v>9000</v>
      </c>
      <c r="C2245" t="s">
        <v>3939</v>
      </c>
      <c r="D2245" t="s">
        <v>9001</v>
      </c>
      <c r="E2245" t="s">
        <v>3938</v>
      </c>
      <c r="F2245" s="4">
        <v>11.5256515151515</v>
      </c>
      <c r="G2245" s="4">
        <v>11.5</v>
      </c>
      <c r="H2245" s="4">
        <v>0.29386265086900298</v>
      </c>
      <c r="I2245" s="4">
        <v>12.29</v>
      </c>
      <c r="J2245" s="4">
        <v>10.8</v>
      </c>
      <c r="K2245" s="4">
        <v>11.4</v>
      </c>
      <c r="L2245" s="4">
        <v>11.69</v>
      </c>
      <c r="M2245" s="4">
        <v>33</v>
      </c>
    </row>
    <row r="2246" spans="1:13" x14ac:dyDescent="0.2">
      <c r="A2246" s="3">
        <v>38869</v>
      </c>
      <c r="B2246" t="s">
        <v>10069</v>
      </c>
      <c r="C2246" t="s">
        <v>3579</v>
      </c>
      <c r="D2246" t="s">
        <v>10070</v>
      </c>
      <c r="E2246" t="s">
        <v>3578</v>
      </c>
      <c r="F2246" s="4">
        <v>4.07</v>
      </c>
      <c r="G2246" s="4">
        <v>4.07</v>
      </c>
      <c r="H2246" s="4"/>
      <c r="I2246" s="4">
        <v>4.07</v>
      </c>
      <c r="J2246" s="4">
        <v>4.07</v>
      </c>
      <c r="K2246" s="4">
        <v>4.07</v>
      </c>
      <c r="L2246" s="4">
        <v>4.07</v>
      </c>
      <c r="M2246" s="4">
        <v>1</v>
      </c>
    </row>
    <row r="2247" spans="1:13" x14ac:dyDescent="0.2">
      <c r="A2247" s="3">
        <v>38869</v>
      </c>
      <c r="B2247" t="s">
        <v>10079</v>
      </c>
      <c r="C2247" t="s">
        <v>3582</v>
      </c>
      <c r="D2247" t="s">
        <v>10080</v>
      </c>
      <c r="E2247" t="s">
        <v>3581</v>
      </c>
      <c r="F2247" s="4">
        <v>3.4309090909090898</v>
      </c>
      <c r="G2247" s="4">
        <v>3.5</v>
      </c>
      <c r="H2247" s="4">
        <v>0.56222417479798303</v>
      </c>
      <c r="I2247" s="4">
        <v>4.3</v>
      </c>
      <c r="J2247" s="4">
        <v>1.52</v>
      </c>
      <c r="K2247" s="4">
        <v>3.3</v>
      </c>
      <c r="L2247" s="4">
        <v>3.76</v>
      </c>
      <c r="M2247" s="4">
        <v>33</v>
      </c>
    </row>
    <row r="2248" spans="1:13" x14ac:dyDescent="0.2">
      <c r="A2248" s="3">
        <v>38869</v>
      </c>
      <c r="B2248" t="s">
        <v>10087</v>
      </c>
      <c r="C2248" t="s">
        <v>3594</v>
      </c>
      <c r="D2248" t="s">
        <v>10088</v>
      </c>
      <c r="E2248" t="s">
        <v>3593</v>
      </c>
      <c r="F2248" s="4">
        <v>3.7062499999999998</v>
      </c>
      <c r="G2248" s="4">
        <v>3.57</v>
      </c>
      <c r="H2248" s="4">
        <v>0.51570027554147002</v>
      </c>
      <c r="I2248" s="4">
        <v>5.0999999999999996</v>
      </c>
      <c r="J2248" s="4">
        <v>2.8</v>
      </c>
      <c r="K2248" s="4">
        <v>3.4</v>
      </c>
      <c r="L2248" s="4">
        <v>3.9249999999999998</v>
      </c>
      <c r="M2248" s="4">
        <v>32</v>
      </c>
    </row>
    <row r="2249" spans="1:13" x14ac:dyDescent="0.2">
      <c r="A2249" s="3">
        <v>38869</v>
      </c>
      <c r="B2249" t="s">
        <v>10089</v>
      </c>
      <c r="C2249" t="s">
        <v>3597</v>
      </c>
      <c r="D2249" t="s">
        <v>10090</v>
      </c>
      <c r="E2249" t="s">
        <v>3596</v>
      </c>
      <c r="F2249" s="4">
        <v>3.5915625000000002</v>
      </c>
      <c r="G2249" s="4">
        <v>3.6</v>
      </c>
      <c r="H2249" s="4">
        <v>0.45811753228521701</v>
      </c>
      <c r="I2249" s="4">
        <v>4.3099999999999996</v>
      </c>
      <c r="J2249" s="4">
        <v>2.2999999999999998</v>
      </c>
      <c r="K2249" s="4">
        <v>3.3</v>
      </c>
      <c r="L2249" s="4">
        <v>3.85</v>
      </c>
      <c r="M2249" s="4">
        <v>32</v>
      </c>
    </row>
    <row r="2250" spans="1:13" x14ac:dyDescent="0.2">
      <c r="A2250" s="3">
        <v>38869</v>
      </c>
      <c r="B2250" t="s">
        <v>10091</v>
      </c>
      <c r="C2250" t="s">
        <v>3600</v>
      </c>
      <c r="D2250" t="s">
        <v>10092</v>
      </c>
      <c r="E2250" t="s">
        <v>3599</v>
      </c>
      <c r="F2250" s="4">
        <v>3.5528124999999999</v>
      </c>
      <c r="G2250" s="4">
        <v>3.5</v>
      </c>
      <c r="H2250" s="4">
        <v>0.57893246792640196</v>
      </c>
      <c r="I2250" s="4">
        <v>4.63</v>
      </c>
      <c r="J2250" s="4">
        <v>1.9</v>
      </c>
      <c r="K2250" s="4">
        <v>3.2149999999999999</v>
      </c>
      <c r="L2250" s="4">
        <v>3.9249999999999998</v>
      </c>
      <c r="M2250" s="4">
        <v>32</v>
      </c>
    </row>
    <row r="2251" spans="1:13" x14ac:dyDescent="0.2">
      <c r="A2251" s="3">
        <v>38899</v>
      </c>
      <c r="B2251" t="s">
        <v>8860</v>
      </c>
      <c r="C2251" t="s">
        <v>3918</v>
      </c>
      <c r="D2251" t="s">
        <v>8861</v>
      </c>
      <c r="E2251" t="s">
        <v>3917</v>
      </c>
      <c r="F2251" s="4">
        <v>7.1415625</v>
      </c>
      <c r="G2251" s="4">
        <v>7.08</v>
      </c>
      <c r="H2251" s="4">
        <v>0.27079464157037098</v>
      </c>
      <c r="I2251" s="4">
        <v>8</v>
      </c>
      <c r="J2251" s="4">
        <v>6.75</v>
      </c>
      <c r="K2251" s="4">
        <v>7</v>
      </c>
      <c r="L2251" s="4">
        <v>7.2625000000000002</v>
      </c>
      <c r="M2251" s="4">
        <v>32</v>
      </c>
    </row>
    <row r="2252" spans="1:13" x14ac:dyDescent="0.2">
      <c r="A2252" s="3">
        <v>38899</v>
      </c>
      <c r="B2252" t="s">
        <v>8988</v>
      </c>
      <c r="C2252" t="s">
        <v>3921</v>
      </c>
      <c r="D2252" t="s">
        <v>8989</v>
      </c>
      <c r="E2252" t="s">
        <v>3920</v>
      </c>
      <c r="F2252" s="4">
        <v>7.0380645161290296</v>
      </c>
      <c r="G2252" s="4">
        <v>7</v>
      </c>
      <c r="H2252" s="4">
        <v>0.59302849484567299</v>
      </c>
      <c r="I2252" s="4">
        <v>8.5500000000000007</v>
      </c>
      <c r="J2252" s="4">
        <v>5.92</v>
      </c>
      <c r="K2252" s="4">
        <v>6.65</v>
      </c>
      <c r="L2252" s="4">
        <v>7.24</v>
      </c>
      <c r="M2252" s="4">
        <v>31</v>
      </c>
    </row>
    <row r="2253" spans="1:13" x14ac:dyDescent="0.2">
      <c r="A2253" s="3">
        <v>38899</v>
      </c>
      <c r="B2253" t="s">
        <v>9068</v>
      </c>
      <c r="C2253" t="s">
        <v>3081</v>
      </c>
      <c r="D2253" t="s">
        <v>9069</v>
      </c>
      <c r="E2253" t="s">
        <v>3080</v>
      </c>
      <c r="F2253" s="4">
        <v>3.6126687500000001</v>
      </c>
      <c r="G2253" s="4">
        <v>3.58</v>
      </c>
      <c r="H2253" s="4">
        <v>0.37790821759710302</v>
      </c>
      <c r="I2253" s="4">
        <v>4.45</v>
      </c>
      <c r="J2253" s="4">
        <v>2.9</v>
      </c>
      <c r="K2253" s="4">
        <v>3.3875000000000002</v>
      </c>
      <c r="L2253" s="4">
        <v>3.9</v>
      </c>
      <c r="M2253" s="4">
        <v>32</v>
      </c>
    </row>
    <row r="2254" spans="1:13" x14ac:dyDescent="0.2">
      <c r="A2254" s="3">
        <v>38899</v>
      </c>
      <c r="B2254" t="s">
        <v>8750</v>
      </c>
      <c r="C2254" t="s">
        <v>3072</v>
      </c>
      <c r="D2254" t="s">
        <v>8751</v>
      </c>
      <c r="E2254" t="s">
        <v>3071</v>
      </c>
      <c r="F2254" s="4">
        <v>3.32687878787879</v>
      </c>
      <c r="G2254" s="4">
        <v>3.2570000000000001</v>
      </c>
      <c r="H2254" s="4">
        <v>0.20902358682331701</v>
      </c>
      <c r="I2254" s="4">
        <v>4</v>
      </c>
      <c r="J2254" s="4">
        <v>3.1</v>
      </c>
      <c r="K2254" s="4">
        <v>3.2</v>
      </c>
      <c r="L2254" s="4">
        <v>3.39</v>
      </c>
      <c r="M2254" s="4">
        <v>33</v>
      </c>
    </row>
    <row r="2255" spans="1:13" x14ac:dyDescent="0.2">
      <c r="A2255" s="3">
        <v>38899</v>
      </c>
      <c r="B2255" t="s">
        <v>8864</v>
      </c>
      <c r="C2255" t="s">
        <v>3075</v>
      </c>
      <c r="D2255" t="s">
        <v>8865</v>
      </c>
      <c r="E2255" t="s">
        <v>3074</v>
      </c>
      <c r="F2255" s="4">
        <v>3.4322333333333299</v>
      </c>
      <c r="G2255" s="4">
        <v>3.44</v>
      </c>
      <c r="H2255" s="4">
        <v>0.27823029430072299</v>
      </c>
      <c r="I2255" s="4">
        <v>3.93</v>
      </c>
      <c r="J2255" s="4">
        <v>2.5299999999999998</v>
      </c>
      <c r="K2255" s="4">
        <v>3.3037000000000001</v>
      </c>
      <c r="L2255" s="4">
        <v>3.53</v>
      </c>
      <c r="M2255" s="4">
        <v>33</v>
      </c>
    </row>
    <row r="2256" spans="1:13" x14ac:dyDescent="0.2">
      <c r="A2256" s="3">
        <v>38899</v>
      </c>
      <c r="B2256" t="s">
        <v>9004</v>
      </c>
      <c r="C2256" t="s">
        <v>3102</v>
      </c>
      <c r="D2256" t="s">
        <v>9005</v>
      </c>
      <c r="E2256" t="s">
        <v>3101</v>
      </c>
      <c r="F2256" s="4">
        <v>3.4673137931034499</v>
      </c>
      <c r="G2256" s="4">
        <v>3.5</v>
      </c>
      <c r="H2256" s="4">
        <v>0.240955475620553</v>
      </c>
      <c r="I2256" s="4">
        <v>4</v>
      </c>
      <c r="J2256" s="4">
        <v>2.79</v>
      </c>
      <c r="K2256" s="4">
        <v>3.33</v>
      </c>
      <c r="L2256" s="4">
        <v>3.6</v>
      </c>
      <c r="M2256" s="4">
        <v>29</v>
      </c>
    </row>
    <row r="2257" spans="1:13" x14ac:dyDescent="0.2">
      <c r="A2257" s="3">
        <v>38899</v>
      </c>
      <c r="B2257" t="s">
        <v>9006</v>
      </c>
      <c r="C2257" t="s">
        <v>3078</v>
      </c>
      <c r="D2257" t="s">
        <v>9007</v>
      </c>
      <c r="E2257" t="s">
        <v>3077</v>
      </c>
      <c r="F2257" s="4">
        <v>3.4714666666666698</v>
      </c>
      <c r="G2257" s="4">
        <v>3.45</v>
      </c>
      <c r="H2257" s="4">
        <v>0.26161510730043103</v>
      </c>
      <c r="I2257" s="4">
        <v>3.99</v>
      </c>
      <c r="J2257" s="4">
        <v>3</v>
      </c>
      <c r="K2257" s="4">
        <v>3.3</v>
      </c>
      <c r="L2257" s="4">
        <v>3.6</v>
      </c>
      <c r="M2257" s="4">
        <v>30</v>
      </c>
    </row>
    <row r="2258" spans="1:13" x14ac:dyDescent="0.2">
      <c r="A2258" s="3">
        <v>38899</v>
      </c>
      <c r="B2258" t="s">
        <v>9008</v>
      </c>
      <c r="C2258" t="s">
        <v>3132</v>
      </c>
      <c r="D2258" t="s">
        <v>9009</v>
      </c>
      <c r="E2258" t="s">
        <v>3131</v>
      </c>
      <c r="F2258" s="4">
        <v>0.431677419354839</v>
      </c>
      <c r="G2258" s="4">
        <v>0.41</v>
      </c>
      <c r="H2258" s="4">
        <v>0.118796292618015</v>
      </c>
      <c r="I2258" s="4">
        <v>0.65</v>
      </c>
      <c r="J2258" s="4">
        <v>0.17</v>
      </c>
      <c r="K2258" s="4">
        <v>0.37</v>
      </c>
      <c r="L2258" s="4">
        <v>0.51500000000000001</v>
      </c>
      <c r="M2258" s="4">
        <v>31</v>
      </c>
    </row>
    <row r="2259" spans="1:13" x14ac:dyDescent="0.2">
      <c r="A2259" s="3">
        <v>38899</v>
      </c>
      <c r="B2259" t="s">
        <v>9020</v>
      </c>
      <c r="C2259" t="s">
        <v>3135</v>
      </c>
      <c r="D2259" t="s">
        <v>9021</v>
      </c>
      <c r="E2259" t="s">
        <v>3134</v>
      </c>
      <c r="F2259" s="4">
        <v>0.270451612903226</v>
      </c>
      <c r="G2259" s="4">
        <v>0.27</v>
      </c>
      <c r="H2259" s="4">
        <v>8.2336641786298001E-2</v>
      </c>
      <c r="I2259" s="4">
        <v>0.44</v>
      </c>
      <c r="J2259" s="4">
        <v>0.14499999999999999</v>
      </c>
      <c r="K2259" s="4">
        <v>0.2</v>
      </c>
      <c r="L2259" s="4">
        <v>0.33500000000000002</v>
      </c>
      <c r="M2259" s="4">
        <v>31</v>
      </c>
    </row>
    <row r="2260" spans="1:13" x14ac:dyDescent="0.2">
      <c r="A2260" s="3">
        <v>38899</v>
      </c>
      <c r="B2260" t="s">
        <v>9030</v>
      </c>
      <c r="C2260" t="s">
        <v>3138</v>
      </c>
      <c r="D2260" t="s">
        <v>9031</v>
      </c>
      <c r="E2260" t="s">
        <v>3137</v>
      </c>
      <c r="F2260" s="4">
        <v>0.25806451612903197</v>
      </c>
      <c r="G2260" s="4">
        <v>0.27</v>
      </c>
      <c r="H2260" s="4">
        <v>9.4967691167003696E-2</v>
      </c>
      <c r="I2260" s="4">
        <v>0.5</v>
      </c>
      <c r="J2260" s="4">
        <v>0.08</v>
      </c>
      <c r="K2260" s="4">
        <v>0.19500000000000001</v>
      </c>
      <c r="L2260" s="4">
        <v>0.315</v>
      </c>
      <c r="M2260" s="4">
        <v>31</v>
      </c>
    </row>
    <row r="2261" spans="1:13" x14ac:dyDescent="0.2">
      <c r="A2261" s="3">
        <v>38899</v>
      </c>
      <c r="B2261" t="s">
        <v>9040</v>
      </c>
      <c r="C2261" t="s">
        <v>3141</v>
      </c>
      <c r="D2261" t="s">
        <v>9041</v>
      </c>
      <c r="E2261" t="s">
        <v>3140</v>
      </c>
      <c r="F2261" s="4">
        <v>0.174709677419355</v>
      </c>
      <c r="G2261" s="4">
        <v>0.2</v>
      </c>
      <c r="H2261" s="4">
        <v>0.110408693361947</v>
      </c>
      <c r="I2261" s="4">
        <v>0.3</v>
      </c>
      <c r="J2261" s="4">
        <v>-0.26</v>
      </c>
      <c r="K2261" s="4">
        <v>0.14000000000000001</v>
      </c>
      <c r="L2261" s="4">
        <v>0.245</v>
      </c>
      <c r="M2261" s="4">
        <v>31</v>
      </c>
    </row>
    <row r="2262" spans="1:13" x14ac:dyDescent="0.2">
      <c r="A2262" s="3">
        <v>38899</v>
      </c>
      <c r="B2262" t="s">
        <v>9050</v>
      </c>
      <c r="C2262" t="s">
        <v>3144</v>
      </c>
      <c r="D2262" t="s">
        <v>9051</v>
      </c>
      <c r="E2262" t="s">
        <v>3143</v>
      </c>
      <c r="F2262" s="4">
        <v>-0.192</v>
      </c>
      <c r="G2262" s="4">
        <v>-0.24</v>
      </c>
      <c r="H2262" s="4">
        <v>0.14503861554772199</v>
      </c>
      <c r="I2262" s="4">
        <v>0.15</v>
      </c>
      <c r="J2262" s="4">
        <v>-0.42299999999999999</v>
      </c>
      <c r="K2262" s="4">
        <v>-0.28499999999999998</v>
      </c>
      <c r="L2262" s="4">
        <v>-9.5000000000000001E-2</v>
      </c>
      <c r="M2262" s="4">
        <v>31</v>
      </c>
    </row>
    <row r="2263" spans="1:13" x14ac:dyDescent="0.2">
      <c r="A2263" s="3">
        <v>38899</v>
      </c>
      <c r="B2263" t="s">
        <v>9060</v>
      </c>
      <c r="C2263" t="s">
        <v>3147</v>
      </c>
      <c r="D2263" t="s">
        <v>9061</v>
      </c>
      <c r="E2263" t="s">
        <v>3146</v>
      </c>
      <c r="F2263" s="4">
        <v>0.14183870967741899</v>
      </c>
      <c r="G2263" s="4">
        <v>0.16</v>
      </c>
      <c r="H2263" s="4">
        <v>7.7413218842862397E-2</v>
      </c>
      <c r="I2263" s="4">
        <v>0.28999999999999998</v>
      </c>
      <c r="J2263" s="4">
        <v>-0.1</v>
      </c>
      <c r="K2263" s="4">
        <v>0.105</v>
      </c>
      <c r="L2263" s="4">
        <v>0.17</v>
      </c>
      <c r="M2263" s="4">
        <v>31</v>
      </c>
    </row>
    <row r="2264" spans="1:13" x14ac:dyDescent="0.2">
      <c r="A2264" s="3">
        <v>38899</v>
      </c>
      <c r="B2264" t="s">
        <v>8938</v>
      </c>
      <c r="C2264" t="s">
        <v>3114</v>
      </c>
      <c r="D2264" t="s">
        <v>8939</v>
      </c>
      <c r="E2264" t="s">
        <v>3113</v>
      </c>
      <c r="F2264" s="4">
        <v>0.26503125</v>
      </c>
      <c r="G2264" s="4">
        <v>0.27500000000000002</v>
      </c>
      <c r="H2264" s="4">
        <v>5.2008364324187498E-2</v>
      </c>
      <c r="I2264" s="4">
        <v>0.35</v>
      </c>
      <c r="J2264" s="4">
        <v>0.11</v>
      </c>
      <c r="K2264" s="4">
        <v>0.25750000000000001</v>
      </c>
      <c r="L2264" s="4">
        <v>0.29325000000000001</v>
      </c>
      <c r="M2264" s="4">
        <v>32</v>
      </c>
    </row>
    <row r="2265" spans="1:13" x14ac:dyDescent="0.2">
      <c r="A2265" s="3">
        <v>38899</v>
      </c>
      <c r="B2265" t="s">
        <v>9070</v>
      </c>
      <c r="C2265" t="s">
        <v>3150</v>
      </c>
      <c r="D2265" t="s">
        <v>9071</v>
      </c>
      <c r="E2265" t="s">
        <v>3149</v>
      </c>
      <c r="F2265" s="4">
        <v>0.19745161290322599</v>
      </c>
      <c r="G2265" s="4">
        <v>0.2</v>
      </c>
      <c r="H2265" s="4">
        <v>7.0043719066345697E-2</v>
      </c>
      <c r="I2265" s="4">
        <v>0.34</v>
      </c>
      <c r="J2265" s="4">
        <v>0.09</v>
      </c>
      <c r="K2265" s="4">
        <v>0.15</v>
      </c>
      <c r="L2265" s="4">
        <v>0.245</v>
      </c>
      <c r="M2265" s="4">
        <v>31</v>
      </c>
    </row>
    <row r="2266" spans="1:13" x14ac:dyDescent="0.2">
      <c r="A2266" s="3">
        <v>38899</v>
      </c>
      <c r="B2266" t="s">
        <v>8950</v>
      </c>
      <c r="C2266" t="s">
        <v>3117</v>
      </c>
      <c r="D2266" t="s">
        <v>8951</v>
      </c>
      <c r="E2266" t="s">
        <v>3116</v>
      </c>
      <c r="F2266" s="4">
        <v>0.28399999999999997</v>
      </c>
      <c r="G2266" s="4">
        <v>0.28999999999999998</v>
      </c>
      <c r="H2266" s="4">
        <v>8.0847593243913801E-2</v>
      </c>
      <c r="I2266" s="4">
        <v>0.46</v>
      </c>
      <c r="J2266" s="4">
        <v>9.9000000000000005E-2</v>
      </c>
      <c r="K2266" s="4">
        <v>0.24249999999999999</v>
      </c>
      <c r="L2266" s="4">
        <v>0.33</v>
      </c>
      <c r="M2266" s="4">
        <v>31</v>
      </c>
    </row>
    <row r="2267" spans="1:13" x14ac:dyDescent="0.2">
      <c r="A2267" s="3">
        <v>38899</v>
      </c>
      <c r="B2267" t="s">
        <v>8960</v>
      </c>
      <c r="C2267" t="s">
        <v>3120</v>
      </c>
      <c r="D2267" t="s">
        <v>8961</v>
      </c>
      <c r="E2267" t="s">
        <v>3119</v>
      </c>
      <c r="F2267" s="4">
        <v>0.50158064516128997</v>
      </c>
      <c r="G2267" s="4">
        <v>0.5</v>
      </c>
      <c r="H2267" s="4">
        <v>8.1208281266361995E-2</v>
      </c>
      <c r="I2267" s="4">
        <v>0.73</v>
      </c>
      <c r="J2267" s="4">
        <v>0.31</v>
      </c>
      <c r="K2267" s="4">
        <v>0.45</v>
      </c>
      <c r="L2267" s="4">
        <v>0.55000000000000004</v>
      </c>
      <c r="M2267" s="4">
        <v>31</v>
      </c>
    </row>
    <row r="2268" spans="1:13" x14ac:dyDescent="0.2">
      <c r="A2268" s="3">
        <v>38899</v>
      </c>
      <c r="B2268" t="s">
        <v>8970</v>
      </c>
      <c r="C2268" t="s">
        <v>3123</v>
      </c>
      <c r="D2268" t="s">
        <v>8971</v>
      </c>
      <c r="E2268" t="s">
        <v>3122</v>
      </c>
      <c r="F2268" s="4">
        <v>0.35603225806451599</v>
      </c>
      <c r="G2268" s="4">
        <v>0.36</v>
      </c>
      <c r="H2268" s="4">
        <v>6.2417136466928598E-2</v>
      </c>
      <c r="I2268" s="4">
        <v>0.48</v>
      </c>
      <c r="J2268" s="4">
        <v>0.2</v>
      </c>
      <c r="K2268" s="4">
        <v>0.315</v>
      </c>
      <c r="L2268" s="4">
        <v>0.4</v>
      </c>
      <c r="M2268" s="4">
        <v>31</v>
      </c>
    </row>
    <row r="2269" spans="1:13" x14ac:dyDescent="0.2">
      <c r="A2269" s="3">
        <v>38899</v>
      </c>
      <c r="B2269" t="s">
        <v>8980</v>
      </c>
      <c r="C2269" t="s">
        <v>3126</v>
      </c>
      <c r="D2269" t="s">
        <v>8981</v>
      </c>
      <c r="E2269" t="s">
        <v>3125</v>
      </c>
      <c r="F2269" s="4">
        <v>0.68809677419354798</v>
      </c>
      <c r="G2269" s="4">
        <v>0.7</v>
      </c>
      <c r="H2269" s="4">
        <v>9.3902912570629604E-2</v>
      </c>
      <c r="I2269" s="4">
        <v>0.86</v>
      </c>
      <c r="J2269" s="4">
        <v>0.5</v>
      </c>
      <c r="K2269" s="4">
        <v>0.63</v>
      </c>
      <c r="L2269" s="4">
        <v>0.75</v>
      </c>
      <c r="M2269" s="4">
        <v>31</v>
      </c>
    </row>
    <row r="2270" spans="1:13" x14ac:dyDescent="0.2">
      <c r="A2270" s="3">
        <v>38899</v>
      </c>
      <c r="B2270" t="s">
        <v>8992</v>
      </c>
      <c r="C2270" t="s">
        <v>3129</v>
      </c>
      <c r="D2270" t="s">
        <v>8993</v>
      </c>
      <c r="E2270" t="s">
        <v>3128</v>
      </c>
      <c r="F2270" s="4">
        <v>0.49493548387096797</v>
      </c>
      <c r="G2270" s="4">
        <v>0.48</v>
      </c>
      <c r="H2270" s="4">
        <v>0.118269448149517</v>
      </c>
      <c r="I2270" s="4">
        <v>0.82699999999999996</v>
      </c>
      <c r="J2270" s="4">
        <v>0.3</v>
      </c>
      <c r="K2270" s="4">
        <v>0.40500000000000003</v>
      </c>
      <c r="L2270" s="4">
        <v>0.54</v>
      </c>
      <c r="M2270" s="4">
        <v>31</v>
      </c>
    </row>
    <row r="2271" spans="1:13" x14ac:dyDescent="0.2">
      <c r="A2271" s="3">
        <v>38899</v>
      </c>
      <c r="B2271" t="s">
        <v>9072</v>
      </c>
      <c r="C2271" t="s">
        <v>3096</v>
      </c>
      <c r="D2271" t="s">
        <v>9073</v>
      </c>
      <c r="E2271" t="s">
        <v>3095</v>
      </c>
      <c r="F2271" s="4">
        <v>3.13491884615385</v>
      </c>
      <c r="G2271" s="4">
        <v>3.18</v>
      </c>
      <c r="H2271" s="4">
        <v>0.18550542642902801</v>
      </c>
      <c r="I2271" s="4">
        <v>3.4</v>
      </c>
      <c r="J2271" s="4">
        <v>2.65</v>
      </c>
      <c r="K2271" s="4">
        <v>3.07</v>
      </c>
      <c r="L2271" s="4">
        <v>3.2875000000000001</v>
      </c>
      <c r="M2271" s="4">
        <v>26</v>
      </c>
    </row>
    <row r="2272" spans="1:13" x14ac:dyDescent="0.2">
      <c r="A2272" s="3">
        <v>38899</v>
      </c>
      <c r="B2272" t="s">
        <v>8942</v>
      </c>
      <c r="C2272" t="s">
        <v>3087</v>
      </c>
      <c r="D2272" t="s">
        <v>8943</v>
      </c>
      <c r="E2272" t="s">
        <v>3086</v>
      </c>
      <c r="F2272" s="4">
        <v>3.3060195000000001</v>
      </c>
      <c r="G2272" s="4">
        <v>3.3</v>
      </c>
      <c r="H2272" s="4">
        <v>0.17753836429106801</v>
      </c>
      <c r="I2272" s="4">
        <v>3.73</v>
      </c>
      <c r="J2272" s="4">
        <v>2.93</v>
      </c>
      <c r="K2272" s="4">
        <v>3.2</v>
      </c>
      <c r="L2272" s="4">
        <v>3.4125000000000001</v>
      </c>
      <c r="M2272" s="4">
        <v>28</v>
      </c>
    </row>
    <row r="2273" spans="1:13" x14ac:dyDescent="0.2">
      <c r="A2273" s="3">
        <v>38899</v>
      </c>
      <c r="B2273" t="s">
        <v>9012</v>
      </c>
      <c r="C2273" t="s">
        <v>3090</v>
      </c>
      <c r="D2273" t="s">
        <v>9013</v>
      </c>
      <c r="E2273" t="s">
        <v>3089</v>
      </c>
      <c r="F2273" s="4">
        <v>3.1750148148148098</v>
      </c>
      <c r="G2273" s="4">
        <v>3.2</v>
      </c>
      <c r="H2273" s="4">
        <v>0.17025796649994099</v>
      </c>
      <c r="I2273" s="4">
        <v>3.48</v>
      </c>
      <c r="J2273" s="4">
        <v>2.83</v>
      </c>
      <c r="K2273" s="4">
        <v>3.09</v>
      </c>
      <c r="L2273" s="4">
        <v>3.3</v>
      </c>
      <c r="M2273" s="4">
        <v>27</v>
      </c>
    </row>
    <row r="2274" spans="1:13" x14ac:dyDescent="0.2">
      <c r="A2274" s="3">
        <v>38899</v>
      </c>
      <c r="B2274" t="s">
        <v>9074</v>
      </c>
      <c r="C2274" t="s">
        <v>3153</v>
      </c>
      <c r="D2274" t="s">
        <v>9075</v>
      </c>
      <c r="E2274" t="s">
        <v>3152</v>
      </c>
      <c r="F2274" s="4">
        <v>0.25534571428571401</v>
      </c>
      <c r="G2274" s="4">
        <v>0.26500000000000001</v>
      </c>
      <c r="H2274" s="4">
        <v>4.14464920044013E-2</v>
      </c>
      <c r="I2274" s="4">
        <v>0.3</v>
      </c>
      <c r="J2274" s="4">
        <v>0.1</v>
      </c>
      <c r="K2274" s="4">
        <v>0.24</v>
      </c>
      <c r="L2274" s="4">
        <v>0.28000000000000003</v>
      </c>
      <c r="M2274" s="4">
        <v>28</v>
      </c>
    </row>
    <row r="2275" spans="1:13" x14ac:dyDescent="0.2">
      <c r="A2275" s="3">
        <v>38899</v>
      </c>
      <c r="B2275" t="s">
        <v>10073</v>
      </c>
      <c r="C2275" t="s">
        <v>4324</v>
      </c>
      <c r="D2275" t="s">
        <v>10074</v>
      </c>
      <c r="E2275" t="s">
        <v>4323</v>
      </c>
      <c r="F2275" s="4">
        <v>3.4909090909090899</v>
      </c>
      <c r="G2275" s="4">
        <v>3.5</v>
      </c>
      <c r="H2275" s="4">
        <v>0.130775658007416</v>
      </c>
      <c r="I2275" s="4">
        <v>3.7</v>
      </c>
      <c r="J2275" s="4">
        <v>3</v>
      </c>
      <c r="K2275" s="4">
        <v>3.4</v>
      </c>
      <c r="L2275" s="4">
        <v>3.6</v>
      </c>
      <c r="M2275" s="4">
        <v>33</v>
      </c>
    </row>
    <row r="2276" spans="1:13" x14ac:dyDescent="0.2">
      <c r="A2276" s="3">
        <v>38899</v>
      </c>
      <c r="B2276" t="s">
        <v>10085</v>
      </c>
      <c r="C2276" t="s">
        <v>4327</v>
      </c>
      <c r="D2276" t="s">
        <v>10086</v>
      </c>
      <c r="E2276" t="s">
        <v>4326</v>
      </c>
      <c r="F2276" s="4">
        <v>3.0424242424242398</v>
      </c>
      <c r="G2276" s="4">
        <v>3</v>
      </c>
      <c r="H2276" s="4">
        <v>0.35709794089848701</v>
      </c>
      <c r="I2276" s="4">
        <v>4</v>
      </c>
      <c r="J2276" s="4">
        <v>2.4</v>
      </c>
      <c r="K2276" s="4">
        <v>2.8</v>
      </c>
      <c r="L2276" s="4">
        <v>3.2</v>
      </c>
      <c r="M2276" s="4">
        <v>33</v>
      </c>
    </row>
    <row r="2277" spans="1:13" x14ac:dyDescent="0.2">
      <c r="A2277" s="3">
        <v>38899</v>
      </c>
      <c r="B2277" t="s">
        <v>9056</v>
      </c>
      <c r="C2277" t="s">
        <v>3939</v>
      </c>
      <c r="D2277" t="s">
        <v>9057</v>
      </c>
      <c r="E2277" t="s">
        <v>3947</v>
      </c>
      <c r="F2277" s="4">
        <v>11.029790625</v>
      </c>
      <c r="G2277" s="4">
        <v>10.984999999999999</v>
      </c>
      <c r="H2277" s="4">
        <v>0.171008610157453</v>
      </c>
      <c r="I2277" s="4">
        <v>11.45</v>
      </c>
      <c r="J2277" s="4">
        <v>10.7</v>
      </c>
      <c r="K2277" s="4">
        <v>10.922499999999999</v>
      </c>
      <c r="L2277" s="4">
        <v>11.15</v>
      </c>
      <c r="M2277" s="4">
        <v>32</v>
      </c>
    </row>
    <row r="2278" spans="1:13" x14ac:dyDescent="0.2">
      <c r="A2278" s="3">
        <v>38899</v>
      </c>
      <c r="B2278" t="s">
        <v>9066</v>
      </c>
      <c r="C2278" t="s">
        <v>3942</v>
      </c>
      <c r="D2278" t="s">
        <v>9067</v>
      </c>
      <c r="E2278" t="s">
        <v>3949</v>
      </c>
      <c r="F2278" s="4">
        <v>11.0354387096774</v>
      </c>
      <c r="G2278" s="4">
        <v>11.0001</v>
      </c>
      <c r="H2278" s="4">
        <v>0.20027974548519101</v>
      </c>
      <c r="I2278" s="4">
        <v>11.55</v>
      </c>
      <c r="J2278" s="4">
        <v>10.63</v>
      </c>
      <c r="K2278" s="4">
        <v>10.93</v>
      </c>
      <c r="L2278" s="4">
        <v>11.125</v>
      </c>
      <c r="M2278" s="4">
        <v>31</v>
      </c>
    </row>
    <row r="2279" spans="1:13" x14ac:dyDescent="0.2">
      <c r="A2279" s="3">
        <v>38899</v>
      </c>
      <c r="B2279" t="s">
        <v>9076</v>
      </c>
      <c r="C2279" t="s">
        <v>3952</v>
      </c>
      <c r="D2279" t="s">
        <v>9077</v>
      </c>
      <c r="E2279" t="s">
        <v>3951</v>
      </c>
      <c r="F2279" s="4">
        <v>11.0479516129032</v>
      </c>
      <c r="G2279" s="4">
        <v>11.024699999999999</v>
      </c>
      <c r="H2279" s="4">
        <v>0.19591485033209</v>
      </c>
      <c r="I2279" s="4">
        <v>11.41</v>
      </c>
      <c r="J2279" s="4">
        <v>10.65</v>
      </c>
      <c r="K2279" s="4">
        <v>10.935</v>
      </c>
      <c r="L2279" s="4">
        <v>11.18</v>
      </c>
      <c r="M2279" s="4">
        <v>31</v>
      </c>
    </row>
    <row r="2280" spans="1:13" x14ac:dyDescent="0.2">
      <c r="A2280" s="3">
        <v>38899</v>
      </c>
      <c r="B2280" t="s">
        <v>8874</v>
      </c>
      <c r="C2280" t="s">
        <v>3936</v>
      </c>
      <c r="D2280" t="s">
        <v>8875</v>
      </c>
      <c r="E2280" t="s">
        <v>3935</v>
      </c>
      <c r="F2280" s="4">
        <v>11.0933090909091</v>
      </c>
      <c r="G2280" s="4">
        <v>11.1</v>
      </c>
      <c r="H2280" s="4">
        <v>0.244109187101331</v>
      </c>
      <c r="I2280" s="4">
        <v>11.56</v>
      </c>
      <c r="J2280" s="4">
        <v>10.53</v>
      </c>
      <c r="K2280" s="4">
        <v>10.94</v>
      </c>
      <c r="L2280" s="4">
        <v>11.2</v>
      </c>
      <c r="M2280" s="4">
        <v>33</v>
      </c>
    </row>
    <row r="2281" spans="1:13" x14ac:dyDescent="0.2">
      <c r="A2281" s="3">
        <v>38899</v>
      </c>
      <c r="B2281" t="s">
        <v>9000</v>
      </c>
      <c r="C2281" t="s">
        <v>3939</v>
      </c>
      <c r="D2281" t="s">
        <v>9001</v>
      </c>
      <c r="E2281" t="s">
        <v>3938</v>
      </c>
      <c r="F2281" s="4">
        <v>11.4242212121212</v>
      </c>
      <c r="G2281" s="4">
        <v>11.42</v>
      </c>
      <c r="H2281" s="4">
        <v>0.31202745047268599</v>
      </c>
      <c r="I2281" s="4">
        <v>12.09</v>
      </c>
      <c r="J2281" s="4">
        <v>10.8</v>
      </c>
      <c r="K2281" s="4">
        <v>11.25</v>
      </c>
      <c r="L2281" s="4">
        <v>11.6</v>
      </c>
      <c r="M2281" s="4">
        <v>33</v>
      </c>
    </row>
    <row r="2282" spans="1:13" x14ac:dyDescent="0.2">
      <c r="A2282" s="3">
        <v>38899</v>
      </c>
      <c r="B2282" t="s">
        <v>10069</v>
      </c>
      <c r="C2282" t="s">
        <v>3579</v>
      </c>
      <c r="D2282" t="s">
        <v>10070</v>
      </c>
      <c r="E2282" t="s">
        <v>3578</v>
      </c>
      <c r="F2282" s="4">
        <v>4.1100000000000003</v>
      </c>
      <c r="G2282" s="4">
        <v>4.1100000000000003</v>
      </c>
      <c r="H2282" s="4"/>
      <c r="I2282" s="4">
        <v>4.1100000000000003</v>
      </c>
      <c r="J2282" s="4">
        <v>4.1100000000000003</v>
      </c>
      <c r="K2282" s="4">
        <v>4.1100000000000003</v>
      </c>
      <c r="L2282" s="4">
        <v>4.1100000000000003</v>
      </c>
      <c r="M2282" s="4">
        <v>1</v>
      </c>
    </row>
    <row r="2283" spans="1:13" x14ac:dyDescent="0.2">
      <c r="A2283" s="3">
        <v>38899</v>
      </c>
      <c r="B2283" t="s">
        <v>10079</v>
      </c>
      <c r="C2283" t="s">
        <v>3582</v>
      </c>
      <c r="D2283" t="s">
        <v>10080</v>
      </c>
      <c r="E2283" t="s">
        <v>3581</v>
      </c>
      <c r="F2283" s="4">
        <v>3.4002424242424198</v>
      </c>
      <c r="G2283" s="4">
        <v>3.5</v>
      </c>
      <c r="H2283" s="4">
        <v>0.51839964254804405</v>
      </c>
      <c r="I2283" s="4">
        <v>4.4000000000000004</v>
      </c>
      <c r="J2283" s="4">
        <v>1.53</v>
      </c>
      <c r="K2283" s="4">
        <v>3.2</v>
      </c>
      <c r="L2283" s="4">
        <v>3.6</v>
      </c>
      <c r="M2283" s="4">
        <v>33</v>
      </c>
    </row>
    <row r="2284" spans="1:13" x14ac:dyDescent="0.2">
      <c r="A2284" s="3">
        <v>38899</v>
      </c>
      <c r="B2284" t="s">
        <v>10087</v>
      </c>
      <c r="C2284" t="s">
        <v>3591</v>
      </c>
      <c r="D2284" t="s">
        <v>10088</v>
      </c>
      <c r="E2284" t="s">
        <v>3590</v>
      </c>
      <c r="F2284" s="4">
        <v>3.8631250000000001</v>
      </c>
      <c r="G2284" s="4">
        <v>3.8</v>
      </c>
      <c r="H2284" s="4">
        <v>0.45300030264178398</v>
      </c>
      <c r="I2284" s="4">
        <v>5.0999999999999996</v>
      </c>
      <c r="J2284" s="4">
        <v>3.2</v>
      </c>
      <c r="K2284" s="4">
        <v>3.5</v>
      </c>
      <c r="L2284" s="4">
        <v>4.125</v>
      </c>
      <c r="M2284" s="4">
        <v>32</v>
      </c>
    </row>
    <row r="2285" spans="1:13" x14ac:dyDescent="0.2">
      <c r="A2285" s="3">
        <v>38899</v>
      </c>
      <c r="B2285" t="s">
        <v>10089</v>
      </c>
      <c r="C2285" t="s">
        <v>3594</v>
      </c>
      <c r="D2285" t="s">
        <v>10090</v>
      </c>
      <c r="E2285" t="s">
        <v>3593</v>
      </c>
      <c r="F2285" s="4">
        <v>3.6143749999999999</v>
      </c>
      <c r="G2285" s="4">
        <v>3.6</v>
      </c>
      <c r="H2285" s="4">
        <v>0.45684710154880998</v>
      </c>
      <c r="I2285" s="4">
        <v>4.5</v>
      </c>
      <c r="J2285" s="4">
        <v>2.2999999999999998</v>
      </c>
      <c r="K2285" s="4">
        <v>3.3774999999999999</v>
      </c>
      <c r="L2285" s="4">
        <v>3.8875000000000002</v>
      </c>
      <c r="M2285" s="4">
        <v>32</v>
      </c>
    </row>
    <row r="2286" spans="1:13" x14ac:dyDescent="0.2">
      <c r="A2286" s="3">
        <v>38899</v>
      </c>
      <c r="B2286" t="s">
        <v>10091</v>
      </c>
      <c r="C2286" t="s">
        <v>3597</v>
      </c>
      <c r="D2286" t="s">
        <v>10092</v>
      </c>
      <c r="E2286" t="s">
        <v>3596</v>
      </c>
      <c r="F2286" s="4">
        <v>3.5203125000000002</v>
      </c>
      <c r="G2286" s="4">
        <v>3.6</v>
      </c>
      <c r="H2286" s="4">
        <v>0.62950305221018199</v>
      </c>
      <c r="I2286" s="4">
        <v>4.5</v>
      </c>
      <c r="J2286" s="4">
        <v>1.9</v>
      </c>
      <c r="K2286" s="4">
        <v>3.15</v>
      </c>
      <c r="L2286" s="4">
        <v>3.9249999999999998</v>
      </c>
      <c r="M2286" s="4">
        <v>32</v>
      </c>
    </row>
    <row r="2287" spans="1:13" x14ac:dyDescent="0.2">
      <c r="A2287" s="3">
        <v>38930</v>
      </c>
      <c r="B2287" t="s">
        <v>8860</v>
      </c>
      <c r="C2287" t="s">
        <v>3918</v>
      </c>
      <c r="D2287" t="s">
        <v>8861</v>
      </c>
      <c r="E2287" t="s">
        <v>3917</v>
      </c>
      <c r="F2287" s="4">
        <v>7.0648275862069001</v>
      </c>
      <c r="G2287" s="4">
        <v>7.04</v>
      </c>
      <c r="H2287" s="4">
        <v>0.24306995891329</v>
      </c>
      <c r="I2287" s="4">
        <v>7.85</v>
      </c>
      <c r="J2287" s="4">
        <v>6.7</v>
      </c>
      <c r="K2287" s="4">
        <v>7</v>
      </c>
      <c r="L2287" s="4">
        <v>7.17</v>
      </c>
      <c r="M2287" s="4">
        <v>29</v>
      </c>
    </row>
    <row r="2288" spans="1:13" x14ac:dyDescent="0.2">
      <c r="A2288" s="3">
        <v>38930</v>
      </c>
      <c r="B2288" t="s">
        <v>8988</v>
      </c>
      <c r="C2288" t="s">
        <v>3921</v>
      </c>
      <c r="D2288" t="s">
        <v>8989</v>
      </c>
      <c r="E2288" t="s">
        <v>3920</v>
      </c>
      <c r="F2288" s="4">
        <v>6.9867857142857099</v>
      </c>
      <c r="G2288" s="4">
        <v>7.01</v>
      </c>
      <c r="H2288" s="4">
        <v>0.53947198857311096</v>
      </c>
      <c r="I2288" s="4">
        <v>8.2899999999999991</v>
      </c>
      <c r="J2288" s="4">
        <v>6.25</v>
      </c>
      <c r="K2288" s="4">
        <v>6.5650000000000004</v>
      </c>
      <c r="L2288" s="4">
        <v>7.21</v>
      </c>
      <c r="M2288" s="4">
        <v>28</v>
      </c>
    </row>
    <row r="2289" spans="1:13" x14ac:dyDescent="0.2">
      <c r="A2289" s="3">
        <v>38930</v>
      </c>
      <c r="B2289" t="s">
        <v>9078</v>
      </c>
      <c r="C2289" t="s">
        <v>3081</v>
      </c>
      <c r="D2289" t="s">
        <v>9079</v>
      </c>
      <c r="E2289" t="s">
        <v>3080</v>
      </c>
      <c r="F2289" s="4">
        <v>3.6406666666666698</v>
      </c>
      <c r="G2289" s="4">
        <v>3.585</v>
      </c>
      <c r="H2289" s="4">
        <v>0.29919355208492598</v>
      </c>
      <c r="I2289" s="4">
        <v>4.2</v>
      </c>
      <c r="J2289" s="4">
        <v>2.99</v>
      </c>
      <c r="K2289" s="4">
        <v>3.415</v>
      </c>
      <c r="L2289" s="4">
        <v>3.86</v>
      </c>
      <c r="M2289" s="4">
        <v>30</v>
      </c>
    </row>
    <row r="2290" spans="1:13" x14ac:dyDescent="0.2">
      <c r="A2290" s="3">
        <v>38930</v>
      </c>
      <c r="B2290" t="s">
        <v>8750</v>
      </c>
      <c r="C2290" t="s">
        <v>3072</v>
      </c>
      <c r="D2290" t="s">
        <v>8751</v>
      </c>
      <c r="E2290" t="s">
        <v>3071</v>
      </c>
      <c r="F2290" s="4">
        <v>3.4021258064516098</v>
      </c>
      <c r="G2290" s="4">
        <v>3.39</v>
      </c>
      <c r="H2290" s="4">
        <v>0.180811754720652</v>
      </c>
      <c r="I2290" s="4">
        <v>4</v>
      </c>
      <c r="J2290" s="4">
        <v>3.1</v>
      </c>
      <c r="K2290" s="4">
        <v>3.2749999999999999</v>
      </c>
      <c r="L2290" s="4">
        <v>3.5</v>
      </c>
      <c r="M2290" s="4">
        <v>31</v>
      </c>
    </row>
    <row r="2291" spans="1:13" x14ac:dyDescent="0.2">
      <c r="A2291" s="3">
        <v>38930</v>
      </c>
      <c r="B2291" t="s">
        <v>8864</v>
      </c>
      <c r="C2291" t="s">
        <v>3075</v>
      </c>
      <c r="D2291" t="s">
        <v>8865</v>
      </c>
      <c r="E2291" t="s">
        <v>3074</v>
      </c>
      <c r="F2291" s="4">
        <v>3.46535483870968</v>
      </c>
      <c r="G2291" s="4">
        <v>3.44</v>
      </c>
      <c r="H2291" s="4">
        <v>0.23397058909003901</v>
      </c>
      <c r="I2291" s="4">
        <v>3.99</v>
      </c>
      <c r="J2291" s="4">
        <v>3.04</v>
      </c>
      <c r="K2291" s="4">
        <v>3.3279999999999998</v>
      </c>
      <c r="L2291" s="4">
        <v>3.5449999999999999</v>
      </c>
      <c r="M2291" s="4">
        <v>31</v>
      </c>
    </row>
    <row r="2292" spans="1:13" x14ac:dyDescent="0.2">
      <c r="A2292" s="3">
        <v>38930</v>
      </c>
      <c r="B2292" t="s">
        <v>9004</v>
      </c>
      <c r="C2292" t="s">
        <v>3102</v>
      </c>
      <c r="D2292" t="s">
        <v>9005</v>
      </c>
      <c r="E2292" t="s">
        <v>3101</v>
      </c>
      <c r="F2292" s="4">
        <v>3.47354230769231</v>
      </c>
      <c r="G2292" s="4">
        <v>3.45</v>
      </c>
      <c r="H2292" s="4">
        <v>0.22779061995275701</v>
      </c>
      <c r="I2292" s="4">
        <v>4</v>
      </c>
      <c r="J2292" s="4">
        <v>3.0520999999999998</v>
      </c>
      <c r="K2292" s="4">
        <v>3.3050000000000002</v>
      </c>
      <c r="L2292" s="4">
        <v>3.5950000000000002</v>
      </c>
      <c r="M2292" s="4">
        <v>26</v>
      </c>
    </row>
    <row r="2293" spans="1:13" x14ac:dyDescent="0.2">
      <c r="A2293" s="3">
        <v>38930</v>
      </c>
      <c r="B2293" t="s">
        <v>9006</v>
      </c>
      <c r="C2293" t="s">
        <v>3078</v>
      </c>
      <c r="D2293" t="s">
        <v>9007</v>
      </c>
      <c r="E2293" t="s">
        <v>3077</v>
      </c>
      <c r="F2293" s="4">
        <v>3.4928571428571402</v>
      </c>
      <c r="G2293" s="4">
        <v>3.5</v>
      </c>
      <c r="H2293" s="4">
        <v>0.29196470033787703</v>
      </c>
      <c r="I2293" s="4">
        <v>3.99</v>
      </c>
      <c r="J2293" s="4">
        <v>2.98</v>
      </c>
      <c r="K2293" s="4">
        <v>3.2949999999999999</v>
      </c>
      <c r="L2293" s="4">
        <v>3.63</v>
      </c>
      <c r="M2293" s="4">
        <v>28</v>
      </c>
    </row>
    <row r="2294" spans="1:13" x14ac:dyDescent="0.2">
      <c r="A2294" s="3">
        <v>38930</v>
      </c>
      <c r="B2294" t="s">
        <v>9008</v>
      </c>
      <c r="C2294" t="s">
        <v>3129</v>
      </c>
      <c r="D2294" t="s">
        <v>9009</v>
      </c>
      <c r="E2294" t="s">
        <v>3128</v>
      </c>
      <c r="F2294" s="4">
        <v>0.42144827586206901</v>
      </c>
      <c r="G2294" s="4">
        <v>0.4</v>
      </c>
      <c r="H2294" s="4">
        <v>0.125148935902929</v>
      </c>
      <c r="I2294" s="4">
        <v>0.65</v>
      </c>
      <c r="J2294" s="4">
        <v>0.17</v>
      </c>
      <c r="K2294" s="4">
        <v>0.37</v>
      </c>
      <c r="L2294" s="4">
        <v>0.5</v>
      </c>
      <c r="M2294" s="4">
        <v>29</v>
      </c>
    </row>
    <row r="2295" spans="1:13" x14ac:dyDescent="0.2">
      <c r="A2295" s="3">
        <v>38930</v>
      </c>
      <c r="B2295" t="s">
        <v>9020</v>
      </c>
      <c r="C2295" t="s">
        <v>3132</v>
      </c>
      <c r="D2295" t="s">
        <v>9021</v>
      </c>
      <c r="E2295" t="s">
        <v>3131</v>
      </c>
      <c r="F2295" s="4">
        <v>0.28013793103448298</v>
      </c>
      <c r="G2295" s="4">
        <v>0.3</v>
      </c>
      <c r="H2295" s="4">
        <v>8.6521146935272797E-2</v>
      </c>
      <c r="I2295" s="4">
        <v>0.44</v>
      </c>
      <c r="J2295" s="4">
        <v>0.1</v>
      </c>
      <c r="K2295" s="4">
        <v>0.2</v>
      </c>
      <c r="L2295" s="4">
        <v>0.35</v>
      </c>
      <c r="M2295" s="4">
        <v>29</v>
      </c>
    </row>
    <row r="2296" spans="1:13" x14ac:dyDescent="0.2">
      <c r="A2296" s="3">
        <v>38930</v>
      </c>
      <c r="B2296" t="s">
        <v>9030</v>
      </c>
      <c r="C2296" t="s">
        <v>3135</v>
      </c>
      <c r="D2296" t="s">
        <v>9031</v>
      </c>
      <c r="E2296" t="s">
        <v>3134</v>
      </c>
      <c r="F2296" s="4">
        <v>0.27348275862068999</v>
      </c>
      <c r="G2296" s="4">
        <v>0.3</v>
      </c>
      <c r="H2296" s="4">
        <v>9.7635115422407298E-2</v>
      </c>
      <c r="I2296" s="4">
        <v>0.5</v>
      </c>
      <c r="J2296" s="4">
        <v>0.09</v>
      </c>
      <c r="K2296" s="4">
        <v>0.19</v>
      </c>
      <c r="L2296" s="4">
        <v>0.33</v>
      </c>
      <c r="M2296" s="4">
        <v>29</v>
      </c>
    </row>
    <row r="2297" spans="1:13" x14ac:dyDescent="0.2">
      <c r="A2297" s="3">
        <v>38930</v>
      </c>
      <c r="B2297" t="s">
        <v>9040</v>
      </c>
      <c r="C2297" t="s">
        <v>3138</v>
      </c>
      <c r="D2297" t="s">
        <v>9041</v>
      </c>
      <c r="E2297" t="s">
        <v>3137</v>
      </c>
      <c r="F2297" s="4">
        <v>0.178068965517241</v>
      </c>
      <c r="G2297" s="4">
        <v>0.2</v>
      </c>
      <c r="H2297" s="4">
        <v>0.13216573227647699</v>
      </c>
      <c r="I2297" s="4">
        <v>0.3</v>
      </c>
      <c r="J2297" s="4">
        <v>-0.4</v>
      </c>
      <c r="K2297" s="4">
        <v>0.17</v>
      </c>
      <c r="L2297" s="4">
        <v>0.24</v>
      </c>
      <c r="M2297" s="4">
        <v>29</v>
      </c>
    </row>
    <row r="2298" spans="1:13" x14ac:dyDescent="0.2">
      <c r="A2298" s="3">
        <v>38930</v>
      </c>
      <c r="B2298" t="s">
        <v>9050</v>
      </c>
      <c r="C2298" t="s">
        <v>3141</v>
      </c>
      <c r="D2298" t="s">
        <v>9051</v>
      </c>
      <c r="E2298" t="s">
        <v>3140</v>
      </c>
      <c r="F2298" s="4">
        <v>-0.186586206896552</v>
      </c>
      <c r="G2298" s="4">
        <v>-0.21</v>
      </c>
      <c r="H2298" s="4">
        <v>0.172946630339573</v>
      </c>
      <c r="I2298" s="4">
        <v>0.25</v>
      </c>
      <c r="J2298" s="4">
        <v>-0.44</v>
      </c>
      <c r="K2298" s="4">
        <v>-0.3</v>
      </c>
      <c r="L2298" s="4">
        <v>-0.11</v>
      </c>
      <c r="M2298" s="4">
        <v>29</v>
      </c>
    </row>
    <row r="2299" spans="1:13" x14ac:dyDescent="0.2">
      <c r="A2299" s="3">
        <v>38930</v>
      </c>
      <c r="B2299" t="s">
        <v>9060</v>
      </c>
      <c r="C2299" t="s">
        <v>3144</v>
      </c>
      <c r="D2299" t="s">
        <v>9061</v>
      </c>
      <c r="E2299" t="s">
        <v>3143</v>
      </c>
      <c r="F2299" s="4">
        <v>0.14634482758620701</v>
      </c>
      <c r="G2299" s="4">
        <v>0.16</v>
      </c>
      <c r="H2299" s="4">
        <v>8.0249733360513401E-2</v>
      </c>
      <c r="I2299" s="4">
        <v>0.36</v>
      </c>
      <c r="J2299" s="4">
        <v>-0.02</v>
      </c>
      <c r="K2299" s="4">
        <v>0.1</v>
      </c>
      <c r="L2299" s="4">
        <v>0.17</v>
      </c>
      <c r="M2299" s="4">
        <v>29</v>
      </c>
    </row>
    <row r="2300" spans="1:13" x14ac:dyDescent="0.2">
      <c r="A2300" s="3">
        <v>38930</v>
      </c>
      <c r="B2300" t="s">
        <v>9070</v>
      </c>
      <c r="C2300" t="s">
        <v>3147</v>
      </c>
      <c r="D2300" t="s">
        <v>9071</v>
      </c>
      <c r="E2300" t="s">
        <v>3146</v>
      </c>
      <c r="F2300" s="4">
        <v>0.19751724137931001</v>
      </c>
      <c r="G2300" s="4">
        <v>0.2</v>
      </c>
      <c r="H2300" s="4">
        <v>6.1343657658924897E-2</v>
      </c>
      <c r="I2300" s="4">
        <v>0.33</v>
      </c>
      <c r="J2300" s="4">
        <v>0.09</v>
      </c>
      <c r="K2300" s="4">
        <v>0.15</v>
      </c>
      <c r="L2300" s="4">
        <v>0.24</v>
      </c>
      <c r="M2300" s="4">
        <v>29</v>
      </c>
    </row>
    <row r="2301" spans="1:13" x14ac:dyDescent="0.2">
      <c r="A2301" s="3">
        <v>38930</v>
      </c>
      <c r="B2301" t="s">
        <v>8950</v>
      </c>
      <c r="C2301" t="s">
        <v>3114</v>
      </c>
      <c r="D2301" t="s">
        <v>8951</v>
      </c>
      <c r="E2301" t="s">
        <v>3113</v>
      </c>
      <c r="F2301" s="4">
        <v>0.38706896551724101</v>
      </c>
      <c r="G2301" s="4">
        <v>0.42</v>
      </c>
      <c r="H2301" s="4">
        <v>0.103556034188012</v>
      </c>
      <c r="I2301" s="4">
        <v>0.5</v>
      </c>
      <c r="J2301" s="4">
        <v>9.9000000000000005E-2</v>
      </c>
      <c r="K2301" s="4">
        <v>0.38</v>
      </c>
      <c r="L2301" s="4">
        <v>0.45</v>
      </c>
      <c r="M2301" s="4">
        <v>29</v>
      </c>
    </row>
    <row r="2302" spans="1:13" x14ac:dyDescent="0.2">
      <c r="A2302" s="3">
        <v>38930</v>
      </c>
      <c r="B2302" t="s">
        <v>9080</v>
      </c>
      <c r="C2302" t="s">
        <v>3150</v>
      </c>
      <c r="D2302" t="s">
        <v>9081</v>
      </c>
      <c r="E2302" t="s">
        <v>3149</v>
      </c>
      <c r="F2302" s="4">
        <v>0.25479310344827599</v>
      </c>
      <c r="G2302" s="4">
        <v>0.26</v>
      </c>
      <c r="H2302" s="4">
        <v>8.1805247522194396E-2</v>
      </c>
      <c r="I2302" s="4">
        <v>0.4</v>
      </c>
      <c r="J2302" s="4">
        <v>6.3E-2</v>
      </c>
      <c r="K2302" s="4">
        <v>0.21</v>
      </c>
      <c r="L2302" s="4">
        <v>0.3</v>
      </c>
      <c r="M2302" s="4">
        <v>29</v>
      </c>
    </row>
    <row r="2303" spans="1:13" x14ac:dyDescent="0.2">
      <c r="A2303" s="3">
        <v>38930</v>
      </c>
      <c r="B2303" t="s">
        <v>8960</v>
      </c>
      <c r="C2303" t="s">
        <v>3117</v>
      </c>
      <c r="D2303" t="s">
        <v>8961</v>
      </c>
      <c r="E2303" t="s">
        <v>3116</v>
      </c>
      <c r="F2303" s="4">
        <v>0.50720689655172402</v>
      </c>
      <c r="G2303" s="4">
        <v>0.5</v>
      </c>
      <c r="H2303" s="4">
        <v>6.2052615525826603E-2</v>
      </c>
      <c r="I2303" s="4">
        <v>0.62</v>
      </c>
      <c r="J2303" s="4">
        <v>0.38900000000000001</v>
      </c>
      <c r="K2303" s="4">
        <v>0.47</v>
      </c>
      <c r="L2303" s="4">
        <v>0.56000000000000005</v>
      </c>
      <c r="M2303" s="4">
        <v>29</v>
      </c>
    </row>
    <row r="2304" spans="1:13" x14ac:dyDescent="0.2">
      <c r="A2304" s="3">
        <v>38930</v>
      </c>
      <c r="B2304" t="s">
        <v>8970</v>
      </c>
      <c r="C2304" t="s">
        <v>3120</v>
      </c>
      <c r="D2304" t="s">
        <v>8971</v>
      </c>
      <c r="E2304" t="s">
        <v>3119</v>
      </c>
      <c r="F2304" s="4">
        <v>0.35748275862069001</v>
      </c>
      <c r="G2304" s="4">
        <v>0.36</v>
      </c>
      <c r="H2304" s="4">
        <v>7.5280722579676607E-2</v>
      </c>
      <c r="I2304" s="4">
        <v>0.56000000000000005</v>
      </c>
      <c r="J2304" s="4">
        <v>0.19</v>
      </c>
      <c r="K2304" s="4">
        <v>0.32</v>
      </c>
      <c r="L2304" s="4">
        <v>0.4</v>
      </c>
      <c r="M2304" s="4">
        <v>29</v>
      </c>
    </row>
    <row r="2305" spans="1:13" x14ac:dyDescent="0.2">
      <c r="A2305" s="3">
        <v>38930</v>
      </c>
      <c r="B2305" t="s">
        <v>8980</v>
      </c>
      <c r="C2305" t="s">
        <v>3123</v>
      </c>
      <c r="D2305" t="s">
        <v>8981</v>
      </c>
      <c r="E2305" t="s">
        <v>3122</v>
      </c>
      <c r="F2305" s="4">
        <v>0.69934482758620697</v>
      </c>
      <c r="G2305" s="4">
        <v>0.7</v>
      </c>
      <c r="H2305" s="4">
        <v>9.8236695159507795E-2</v>
      </c>
      <c r="I2305" s="4">
        <v>0.87</v>
      </c>
      <c r="J2305" s="4">
        <v>0.5</v>
      </c>
      <c r="K2305" s="4">
        <v>0.65</v>
      </c>
      <c r="L2305" s="4">
        <v>0.77</v>
      </c>
      <c r="M2305" s="4">
        <v>29</v>
      </c>
    </row>
    <row r="2306" spans="1:13" x14ac:dyDescent="0.2">
      <c r="A2306" s="3">
        <v>38930</v>
      </c>
      <c r="B2306" t="s">
        <v>8992</v>
      </c>
      <c r="C2306" t="s">
        <v>3126</v>
      </c>
      <c r="D2306" t="s">
        <v>8993</v>
      </c>
      <c r="E2306" t="s">
        <v>3125</v>
      </c>
      <c r="F2306" s="4">
        <v>0.485275862068966</v>
      </c>
      <c r="G2306" s="4">
        <v>0.46</v>
      </c>
      <c r="H2306" s="4">
        <v>0.12598721492724199</v>
      </c>
      <c r="I2306" s="4">
        <v>0.82699999999999996</v>
      </c>
      <c r="J2306" s="4">
        <v>0.3</v>
      </c>
      <c r="K2306" s="4">
        <v>0.4</v>
      </c>
      <c r="L2306" s="4">
        <v>0.53</v>
      </c>
      <c r="M2306" s="4">
        <v>29</v>
      </c>
    </row>
    <row r="2307" spans="1:13" x14ac:dyDescent="0.2">
      <c r="A2307" s="3">
        <v>38930</v>
      </c>
      <c r="B2307" t="s">
        <v>9082</v>
      </c>
      <c r="C2307" t="s">
        <v>3096</v>
      </c>
      <c r="D2307" t="s">
        <v>9083</v>
      </c>
      <c r="E2307" t="s">
        <v>3095</v>
      </c>
      <c r="F2307" s="4">
        <v>3.1894315861120002</v>
      </c>
      <c r="G2307" s="4">
        <v>3.2</v>
      </c>
      <c r="H2307" s="4">
        <v>0.204577458582404</v>
      </c>
      <c r="I2307" s="4">
        <v>3.65</v>
      </c>
      <c r="J2307" s="4">
        <v>2.72</v>
      </c>
      <c r="K2307" s="4">
        <v>3.13</v>
      </c>
      <c r="L2307" s="4">
        <v>3.26</v>
      </c>
      <c r="M2307" s="4">
        <v>25</v>
      </c>
    </row>
    <row r="2308" spans="1:13" x14ac:dyDescent="0.2">
      <c r="A2308" s="3">
        <v>38930</v>
      </c>
      <c r="B2308" t="s">
        <v>8942</v>
      </c>
      <c r="C2308" t="s">
        <v>3087</v>
      </c>
      <c r="D2308" t="s">
        <v>8943</v>
      </c>
      <c r="E2308" t="s">
        <v>3086</v>
      </c>
      <c r="F2308" s="4">
        <v>3.3283623703703702</v>
      </c>
      <c r="G2308" s="4">
        <v>3.3</v>
      </c>
      <c r="H2308" s="4">
        <v>0.131766098888595</v>
      </c>
      <c r="I2308" s="4">
        <v>3.68</v>
      </c>
      <c r="J2308" s="4">
        <v>3.05</v>
      </c>
      <c r="K2308" s="4">
        <v>3.2478919999999998</v>
      </c>
      <c r="L2308" s="4">
        <v>3.4049999999999998</v>
      </c>
      <c r="M2308" s="4">
        <v>27</v>
      </c>
    </row>
    <row r="2309" spans="1:13" x14ac:dyDescent="0.2">
      <c r="A2309" s="3">
        <v>38930</v>
      </c>
      <c r="B2309" t="s">
        <v>9012</v>
      </c>
      <c r="C2309" t="s">
        <v>3090</v>
      </c>
      <c r="D2309" t="s">
        <v>9013</v>
      </c>
      <c r="E2309" t="s">
        <v>3089</v>
      </c>
      <c r="F2309" s="4">
        <v>3.17944147730769</v>
      </c>
      <c r="G2309" s="4">
        <v>3.1749999999999998</v>
      </c>
      <c r="H2309" s="4">
        <v>0.22561014586570199</v>
      </c>
      <c r="I2309" s="4">
        <v>3.78</v>
      </c>
      <c r="J2309" s="4">
        <v>2.83</v>
      </c>
      <c r="K2309" s="4">
        <v>3.05</v>
      </c>
      <c r="L2309" s="4">
        <v>3.2591088075000001</v>
      </c>
      <c r="M2309" s="4">
        <v>26</v>
      </c>
    </row>
    <row r="2310" spans="1:13" x14ac:dyDescent="0.2">
      <c r="A2310" s="3">
        <v>38930</v>
      </c>
      <c r="B2310" t="s">
        <v>9084</v>
      </c>
      <c r="C2310" t="s">
        <v>3153</v>
      </c>
      <c r="D2310" t="s">
        <v>9085</v>
      </c>
      <c r="E2310" t="s">
        <v>3152</v>
      </c>
      <c r="F2310" s="4">
        <v>0.146286841923077</v>
      </c>
      <c r="G2310" s="4">
        <v>0.15</v>
      </c>
      <c r="H2310" s="4">
        <v>4.0429919865239597E-2</v>
      </c>
      <c r="I2310" s="4">
        <v>0.21</v>
      </c>
      <c r="J2310" s="4">
        <v>0.04</v>
      </c>
      <c r="K2310" s="4">
        <v>0.13325000000000001</v>
      </c>
      <c r="L2310" s="4">
        <v>0.17</v>
      </c>
      <c r="M2310" s="4">
        <v>26</v>
      </c>
    </row>
    <row r="2311" spans="1:13" x14ac:dyDescent="0.2">
      <c r="A2311" s="3">
        <v>38930</v>
      </c>
      <c r="B2311" t="s">
        <v>10073</v>
      </c>
      <c r="C2311" t="s">
        <v>4324</v>
      </c>
      <c r="D2311" t="s">
        <v>10074</v>
      </c>
      <c r="E2311" t="s">
        <v>4323</v>
      </c>
      <c r="F2311" s="4">
        <v>3.4366666666666701</v>
      </c>
      <c r="G2311" s="4">
        <v>3.4</v>
      </c>
      <c r="H2311" s="4">
        <v>0.112903172837532</v>
      </c>
      <c r="I2311" s="4">
        <v>3.7</v>
      </c>
      <c r="J2311" s="4">
        <v>3.2</v>
      </c>
      <c r="K2311" s="4">
        <v>3.4</v>
      </c>
      <c r="L2311" s="4">
        <v>3.5</v>
      </c>
      <c r="M2311" s="4">
        <v>30</v>
      </c>
    </row>
    <row r="2312" spans="1:13" x14ac:dyDescent="0.2">
      <c r="A2312" s="3">
        <v>38930</v>
      </c>
      <c r="B2312" t="s">
        <v>10085</v>
      </c>
      <c r="C2312" t="s">
        <v>4327</v>
      </c>
      <c r="D2312" t="s">
        <v>10086</v>
      </c>
      <c r="E2312" t="s">
        <v>4326</v>
      </c>
      <c r="F2312" s="4">
        <v>2.93333333333333</v>
      </c>
      <c r="G2312" s="4">
        <v>3</v>
      </c>
      <c r="H2312" s="4">
        <v>0.41049451534269799</v>
      </c>
      <c r="I2312" s="4">
        <v>4</v>
      </c>
      <c r="J2312" s="4">
        <v>1.8</v>
      </c>
      <c r="K2312" s="4">
        <v>2.7</v>
      </c>
      <c r="L2312" s="4">
        <v>3.1749999999999998</v>
      </c>
      <c r="M2312" s="4">
        <v>30</v>
      </c>
    </row>
    <row r="2313" spans="1:13" x14ac:dyDescent="0.2">
      <c r="A2313" s="3">
        <v>38930</v>
      </c>
      <c r="B2313" t="s">
        <v>9066</v>
      </c>
      <c r="C2313" t="s">
        <v>3939</v>
      </c>
      <c r="D2313" t="s">
        <v>9067</v>
      </c>
      <c r="E2313" t="s">
        <v>3947</v>
      </c>
      <c r="F2313" s="4">
        <v>10.922316666666701</v>
      </c>
      <c r="G2313" s="4">
        <v>10.904999999999999</v>
      </c>
      <c r="H2313" s="4">
        <v>0.13610103266307</v>
      </c>
      <c r="I2313" s="4">
        <v>11.3</v>
      </c>
      <c r="J2313" s="4">
        <v>10.75</v>
      </c>
      <c r="K2313" s="4">
        <v>10.83</v>
      </c>
      <c r="L2313" s="4">
        <v>10.9575</v>
      </c>
      <c r="M2313" s="4">
        <v>30</v>
      </c>
    </row>
    <row r="2314" spans="1:13" x14ac:dyDescent="0.2">
      <c r="A2314" s="3">
        <v>38930</v>
      </c>
      <c r="B2314" t="s">
        <v>9076</v>
      </c>
      <c r="C2314" t="s">
        <v>3942</v>
      </c>
      <c r="D2314" t="s">
        <v>9077</v>
      </c>
      <c r="E2314" t="s">
        <v>3949</v>
      </c>
      <c r="F2314" s="4">
        <v>10.9448266666667</v>
      </c>
      <c r="G2314" s="4">
        <v>10.94</v>
      </c>
      <c r="H2314" s="4">
        <v>0.15324887789055</v>
      </c>
      <c r="I2314" s="4">
        <v>11.4</v>
      </c>
      <c r="J2314" s="4">
        <v>10.65</v>
      </c>
      <c r="K2314" s="4">
        <v>10.842499999999999</v>
      </c>
      <c r="L2314" s="4">
        <v>10.994999999999999</v>
      </c>
      <c r="M2314" s="4">
        <v>30</v>
      </c>
    </row>
    <row r="2315" spans="1:13" x14ac:dyDescent="0.2">
      <c r="A2315" s="3">
        <v>38930</v>
      </c>
      <c r="B2315" t="s">
        <v>9086</v>
      </c>
      <c r="C2315" t="s">
        <v>3952</v>
      </c>
      <c r="D2315" t="s">
        <v>9087</v>
      </c>
      <c r="E2315" t="s">
        <v>3951</v>
      </c>
      <c r="F2315" s="4">
        <v>10.9800133333333</v>
      </c>
      <c r="G2315" s="4">
        <v>10.975</v>
      </c>
      <c r="H2315" s="4">
        <v>0.169742335631825</v>
      </c>
      <c r="I2315" s="4">
        <v>11.47</v>
      </c>
      <c r="J2315" s="4">
        <v>10.65</v>
      </c>
      <c r="K2315" s="4">
        <v>10.875</v>
      </c>
      <c r="L2315" s="4">
        <v>11.09</v>
      </c>
      <c r="M2315" s="4">
        <v>30</v>
      </c>
    </row>
    <row r="2316" spans="1:13" x14ac:dyDescent="0.2">
      <c r="A2316" s="3">
        <v>38930</v>
      </c>
      <c r="B2316" t="s">
        <v>8874</v>
      </c>
      <c r="C2316" t="s">
        <v>3936</v>
      </c>
      <c r="D2316" t="s">
        <v>8875</v>
      </c>
      <c r="E2316" t="s">
        <v>3935</v>
      </c>
      <c r="F2316" s="4">
        <v>10.9979638709677</v>
      </c>
      <c r="G2316" s="4">
        <v>11</v>
      </c>
      <c r="H2316" s="4">
        <v>0.20313048794108399</v>
      </c>
      <c r="I2316" s="4">
        <v>11.56</v>
      </c>
      <c r="J2316" s="4">
        <v>10.53</v>
      </c>
      <c r="K2316" s="4">
        <v>10.896000000000001</v>
      </c>
      <c r="L2316" s="4">
        <v>11.11</v>
      </c>
      <c r="M2316" s="4">
        <v>31</v>
      </c>
    </row>
    <row r="2317" spans="1:13" x14ac:dyDescent="0.2">
      <c r="A2317" s="3">
        <v>38930</v>
      </c>
      <c r="B2317" t="s">
        <v>9000</v>
      </c>
      <c r="C2317" t="s">
        <v>3939</v>
      </c>
      <c r="D2317" t="s">
        <v>9001</v>
      </c>
      <c r="E2317" t="s">
        <v>3938</v>
      </c>
      <c r="F2317" s="4">
        <v>11.3033548387097</v>
      </c>
      <c r="G2317" s="4">
        <v>11.35</v>
      </c>
      <c r="H2317" s="4">
        <v>0.34346222969317403</v>
      </c>
      <c r="I2317" s="4">
        <v>12.09</v>
      </c>
      <c r="J2317" s="4">
        <v>10</v>
      </c>
      <c r="K2317" s="4">
        <v>11.1755</v>
      </c>
      <c r="L2317" s="4">
        <v>11.494999999999999</v>
      </c>
      <c r="M2317" s="4">
        <v>31</v>
      </c>
    </row>
    <row r="2318" spans="1:13" x14ac:dyDescent="0.2">
      <c r="A2318" s="3">
        <v>38930</v>
      </c>
      <c r="B2318" t="s">
        <v>10069</v>
      </c>
      <c r="C2318" t="s">
        <v>3579</v>
      </c>
      <c r="D2318" t="s">
        <v>10070</v>
      </c>
      <c r="E2318" t="s">
        <v>3578</v>
      </c>
      <c r="F2318" s="4">
        <v>4.46</v>
      </c>
      <c r="G2318" s="4">
        <v>4.46</v>
      </c>
      <c r="H2318" s="4"/>
      <c r="I2318" s="4">
        <v>4.46</v>
      </c>
      <c r="J2318" s="4">
        <v>4.46</v>
      </c>
      <c r="K2318" s="4">
        <v>4.46</v>
      </c>
      <c r="L2318" s="4">
        <v>4.46</v>
      </c>
      <c r="M2318" s="4">
        <v>1</v>
      </c>
    </row>
    <row r="2319" spans="1:13" x14ac:dyDescent="0.2">
      <c r="A2319" s="3">
        <v>38930</v>
      </c>
      <c r="B2319" t="s">
        <v>10079</v>
      </c>
      <c r="C2319" t="s">
        <v>3582</v>
      </c>
      <c r="D2319" t="s">
        <v>10080</v>
      </c>
      <c r="E2319" t="s">
        <v>3581</v>
      </c>
      <c r="F2319" s="4">
        <v>3.52606451612903</v>
      </c>
      <c r="G2319" s="4">
        <v>3.5</v>
      </c>
      <c r="H2319" s="4">
        <v>0.53123641538608601</v>
      </c>
      <c r="I2319" s="4">
        <v>4.5</v>
      </c>
      <c r="J2319" s="4">
        <v>1.54</v>
      </c>
      <c r="K2319" s="4">
        <v>3.35</v>
      </c>
      <c r="L2319" s="4">
        <v>3.875</v>
      </c>
      <c r="M2319" s="4">
        <v>31</v>
      </c>
    </row>
    <row r="2320" spans="1:13" x14ac:dyDescent="0.2">
      <c r="A2320" s="3">
        <v>38930</v>
      </c>
      <c r="B2320" t="s">
        <v>10089</v>
      </c>
      <c r="C2320" t="s">
        <v>3594</v>
      </c>
      <c r="D2320" t="s">
        <v>10090</v>
      </c>
      <c r="E2320" t="s">
        <v>3593</v>
      </c>
      <c r="F2320" s="4">
        <v>3.931</v>
      </c>
      <c r="G2320" s="4">
        <v>3.91</v>
      </c>
      <c r="H2320" s="4">
        <v>0.67963656616530399</v>
      </c>
      <c r="I2320" s="4">
        <v>5.0999999999999996</v>
      </c>
      <c r="J2320" s="4">
        <v>1.9</v>
      </c>
      <c r="K2320" s="4">
        <v>3.6</v>
      </c>
      <c r="L2320" s="4">
        <v>4.3</v>
      </c>
      <c r="M2320" s="4">
        <v>30</v>
      </c>
    </row>
    <row r="2321" spans="1:13" x14ac:dyDescent="0.2">
      <c r="A2321" s="3">
        <v>38930</v>
      </c>
      <c r="B2321" t="s">
        <v>10091</v>
      </c>
      <c r="C2321" t="s">
        <v>3597</v>
      </c>
      <c r="D2321" t="s">
        <v>10092</v>
      </c>
      <c r="E2321" t="s">
        <v>3596</v>
      </c>
      <c r="F2321" s="4">
        <v>3.7213333333333298</v>
      </c>
      <c r="G2321" s="4">
        <v>3.75</v>
      </c>
      <c r="H2321" s="4">
        <v>0.77304027344493298</v>
      </c>
      <c r="I2321" s="4">
        <v>6.1</v>
      </c>
      <c r="J2321" s="4">
        <v>1.9</v>
      </c>
      <c r="K2321" s="4">
        <v>3.2250000000000001</v>
      </c>
      <c r="L2321" s="4">
        <v>4</v>
      </c>
      <c r="M2321" s="4">
        <v>30</v>
      </c>
    </row>
    <row r="2322" spans="1:13" x14ac:dyDescent="0.2">
      <c r="A2322" s="3">
        <v>38961</v>
      </c>
      <c r="B2322" t="s">
        <v>8860</v>
      </c>
      <c r="C2322" t="s">
        <v>3918</v>
      </c>
      <c r="D2322" t="s">
        <v>8861</v>
      </c>
      <c r="E2322" t="s">
        <v>3917</v>
      </c>
      <c r="F2322" s="4">
        <v>7.0996874999999999</v>
      </c>
      <c r="G2322" s="4">
        <v>7.0449999999999999</v>
      </c>
      <c r="H2322" s="4">
        <v>0.18306502238099701</v>
      </c>
      <c r="I2322" s="4">
        <v>7.7</v>
      </c>
      <c r="J2322" s="4">
        <v>6.75</v>
      </c>
      <c r="K2322" s="4">
        <v>7</v>
      </c>
      <c r="L2322" s="4">
        <v>7.18</v>
      </c>
      <c r="M2322" s="4">
        <v>32</v>
      </c>
    </row>
    <row r="2323" spans="1:13" x14ac:dyDescent="0.2">
      <c r="A2323" s="3">
        <v>38961</v>
      </c>
      <c r="B2323" t="s">
        <v>8988</v>
      </c>
      <c r="C2323" t="s">
        <v>3921</v>
      </c>
      <c r="D2323" t="s">
        <v>8989</v>
      </c>
      <c r="E2323" t="s">
        <v>3920</v>
      </c>
      <c r="F2323" s="4">
        <v>7.0418750000000001</v>
      </c>
      <c r="G2323" s="4">
        <v>7.0350000000000001</v>
      </c>
      <c r="H2323" s="4">
        <v>0.76496442042498203</v>
      </c>
      <c r="I2323" s="4">
        <v>9.9</v>
      </c>
      <c r="J2323" s="4">
        <v>5.48</v>
      </c>
      <c r="K2323" s="4">
        <v>6.5125000000000002</v>
      </c>
      <c r="L2323" s="4">
        <v>7.2549999999999999</v>
      </c>
      <c r="M2323" s="4">
        <v>32</v>
      </c>
    </row>
    <row r="2324" spans="1:13" x14ac:dyDescent="0.2">
      <c r="A2324" s="3">
        <v>38961</v>
      </c>
      <c r="B2324" t="s">
        <v>9088</v>
      </c>
      <c r="C2324" t="s">
        <v>3081</v>
      </c>
      <c r="D2324" t="s">
        <v>9089</v>
      </c>
      <c r="E2324" t="s">
        <v>3080</v>
      </c>
      <c r="F2324" s="4">
        <v>3.5384375000000001</v>
      </c>
      <c r="G2324" s="4">
        <v>3.5150000000000001</v>
      </c>
      <c r="H2324" s="4">
        <v>0.249749673059943</v>
      </c>
      <c r="I2324" s="4">
        <v>4.0599999999999996</v>
      </c>
      <c r="J2324" s="4">
        <v>3.03</v>
      </c>
      <c r="K2324" s="4">
        <v>3.3975</v>
      </c>
      <c r="L2324" s="4">
        <v>3.6949999999999998</v>
      </c>
      <c r="M2324" s="4">
        <v>32</v>
      </c>
    </row>
    <row r="2325" spans="1:13" x14ac:dyDescent="0.2">
      <c r="A2325" s="3">
        <v>38961</v>
      </c>
      <c r="B2325" t="s">
        <v>8750</v>
      </c>
      <c r="C2325" t="s">
        <v>3072</v>
      </c>
      <c r="D2325" t="s">
        <v>8751</v>
      </c>
      <c r="E2325" t="s">
        <v>3071</v>
      </c>
      <c r="F2325" s="4">
        <v>3.7045454545454501</v>
      </c>
      <c r="G2325" s="4">
        <v>3.78</v>
      </c>
      <c r="H2325" s="4">
        <v>0.20998647142570401</v>
      </c>
      <c r="I2325" s="4">
        <v>4.01</v>
      </c>
      <c r="J2325" s="4">
        <v>3.2</v>
      </c>
      <c r="K2325" s="4">
        <v>3.6</v>
      </c>
      <c r="L2325" s="4">
        <v>3.82</v>
      </c>
      <c r="M2325" s="4">
        <v>33</v>
      </c>
    </row>
    <row r="2326" spans="1:13" x14ac:dyDescent="0.2">
      <c r="A2326" s="3">
        <v>38961</v>
      </c>
      <c r="B2326" t="s">
        <v>8864</v>
      </c>
      <c r="C2326" t="s">
        <v>3075</v>
      </c>
      <c r="D2326" t="s">
        <v>8865</v>
      </c>
      <c r="E2326" t="s">
        <v>3074</v>
      </c>
      <c r="F2326" s="4">
        <v>3.4515151515151499</v>
      </c>
      <c r="G2326" s="4">
        <v>3.45</v>
      </c>
      <c r="H2326" s="4">
        <v>0.27962163288228897</v>
      </c>
      <c r="I2326" s="4">
        <v>3.94</v>
      </c>
      <c r="J2326" s="4">
        <v>2.3199999999999998</v>
      </c>
      <c r="K2326" s="4">
        <v>3.38</v>
      </c>
      <c r="L2326" s="4">
        <v>3.56</v>
      </c>
      <c r="M2326" s="4">
        <v>33</v>
      </c>
    </row>
    <row r="2327" spans="1:13" x14ac:dyDescent="0.2">
      <c r="A2327" s="3">
        <v>38961</v>
      </c>
      <c r="B2327" t="s">
        <v>9004</v>
      </c>
      <c r="C2327" t="s">
        <v>3102</v>
      </c>
      <c r="D2327" t="s">
        <v>9005</v>
      </c>
      <c r="E2327" t="s">
        <v>3101</v>
      </c>
      <c r="F2327" s="4">
        <v>3.4719642857142898</v>
      </c>
      <c r="G2327" s="4">
        <v>3.5</v>
      </c>
      <c r="H2327" s="4">
        <v>0.25984446660530802</v>
      </c>
      <c r="I2327" s="4">
        <v>4</v>
      </c>
      <c r="J2327" s="4">
        <v>2.8</v>
      </c>
      <c r="K2327" s="4">
        <v>3.3450000000000002</v>
      </c>
      <c r="L2327" s="4">
        <v>3.5575000000000001</v>
      </c>
      <c r="M2327" s="4">
        <v>28</v>
      </c>
    </row>
    <row r="2328" spans="1:13" x14ac:dyDescent="0.2">
      <c r="A2328" s="3">
        <v>38961</v>
      </c>
      <c r="B2328" t="s">
        <v>9006</v>
      </c>
      <c r="C2328" t="s">
        <v>3078</v>
      </c>
      <c r="D2328" t="s">
        <v>9007</v>
      </c>
      <c r="E2328" t="s">
        <v>3077</v>
      </c>
      <c r="F2328" s="4">
        <v>3.4973333333333301</v>
      </c>
      <c r="G2328" s="4">
        <v>3.5</v>
      </c>
      <c r="H2328" s="4">
        <v>0.23982656568694699</v>
      </c>
      <c r="I2328" s="4">
        <v>3.98</v>
      </c>
      <c r="J2328" s="4">
        <v>3.1</v>
      </c>
      <c r="K2328" s="4">
        <v>3.3224999999999998</v>
      </c>
      <c r="L2328" s="4">
        <v>3.6</v>
      </c>
      <c r="M2328" s="4">
        <v>30</v>
      </c>
    </row>
    <row r="2329" spans="1:13" x14ac:dyDescent="0.2">
      <c r="A2329" s="3">
        <v>38961</v>
      </c>
      <c r="B2329" t="s">
        <v>9008</v>
      </c>
      <c r="C2329" t="s">
        <v>3126</v>
      </c>
      <c r="D2329" t="s">
        <v>9009</v>
      </c>
      <c r="E2329" t="s">
        <v>3125</v>
      </c>
      <c r="F2329" s="4">
        <v>0.41154838709677399</v>
      </c>
      <c r="G2329" s="4">
        <v>0.41</v>
      </c>
      <c r="H2329" s="4">
        <v>0.117062615355965</v>
      </c>
      <c r="I2329" s="4">
        <v>0.65</v>
      </c>
      <c r="J2329" s="4">
        <v>0.17</v>
      </c>
      <c r="K2329" s="4">
        <v>0.34</v>
      </c>
      <c r="L2329" s="4">
        <v>0.495</v>
      </c>
      <c r="M2329" s="4">
        <v>31</v>
      </c>
    </row>
    <row r="2330" spans="1:13" x14ac:dyDescent="0.2">
      <c r="A2330" s="3">
        <v>38961</v>
      </c>
      <c r="B2330" t="s">
        <v>9020</v>
      </c>
      <c r="C2330" t="s">
        <v>3129</v>
      </c>
      <c r="D2330" t="s">
        <v>9021</v>
      </c>
      <c r="E2330" t="s">
        <v>3128</v>
      </c>
      <c r="F2330" s="4">
        <v>0.27532258064516102</v>
      </c>
      <c r="G2330" s="4">
        <v>0.3</v>
      </c>
      <c r="H2330" s="4">
        <v>8.9823303248386596E-2</v>
      </c>
      <c r="I2330" s="4">
        <v>0.44</v>
      </c>
      <c r="J2330" s="4">
        <v>0.09</v>
      </c>
      <c r="K2330" s="4">
        <v>0.2</v>
      </c>
      <c r="L2330" s="4">
        <v>0.34499999999999997</v>
      </c>
      <c r="M2330" s="4">
        <v>31</v>
      </c>
    </row>
    <row r="2331" spans="1:13" x14ac:dyDescent="0.2">
      <c r="A2331" s="3">
        <v>38961</v>
      </c>
      <c r="B2331" t="s">
        <v>9030</v>
      </c>
      <c r="C2331" t="s">
        <v>3132</v>
      </c>
      <c r="D2331" t="s">
        <v>9031</v>
      </c>
      <c r="E2331" t="s">
        <v>3131</v>
      </c>
      <c r="F2331" s="4">
        <v>0.26093548387096799</v>
      </c>
      <c r="G2331" s="4">
        <v>0.28000000000000003</v>
      </c>
      <c r="H2331" s="4">
        <v>8.6323784085990604E-2</v>
      </c>
      <c r="I2331" s="4">
        <v>0.38</v>
      </c>
      <c r="J2331" s="4">
        <v>7.0000000000000007E-2</v>
      </c>
      <c r="K2331" s="4">
        <v>0.19500000000000001</v>
      </c>
      <c r="L2331" s="4">
        <v>0.32500000000000001</v>
      </c>
      <c r="M2331" s="4">
        <v>31</v>
      </c>
    </row>
    <row r="2332" spans="1:13" x14ac:dyDescent="0.2">
      <c r="A2332" s="3">
        <v>38961</v>
      </c>
      <c r="B2332" t="s">
        <v>9040</v>
      </c>
      <c r="C2332" t="s">
        <v>3135</v>
      </c>
      <c r="D2332" t="s">
        <v>9041</v>
      </c>
      <c r="E2332" t="s">
        <v>3134</v>
      </c>
      <c r="F2332" s="4">
        <v>0.18835483870967701</v>
      </c>
      <c r="G2332" s="4">
        <v>0.2</v>
      </c>
      <c r="H2332" s="4">
        <v>0.106726612859554</v>
      </c>
      <c r="I2332" s="4">
        <v>0.32</v>
      </c>
      <c r="J2332" s="4">
        <v>-0.23</v>
      </c>
      <c r="K2332" s="4">
        <v>0.16500000000000001</v>
      </c>
      <c r="L2332" s="4">
        <v>0.255</v>
      </c>
      <c r="M2332" s="4">
        <v>31</v>
      </c>
    </row>
    <row r="2333" spans="1:13" x14ac:dyDescent="0.2">
      <c r="A2333" s="3">
        <v>38961</v>
      </c>
      <c r="B2333" t="s">
        <v>9050</v>
      </c>
      <c r="C2333" t="s">
        <v>3138</v>
      </c>
      <c r="D2333" t="s">
        <v>9051</v>
      </c>
      <c r="E2333" t="s">
        <v>3137</v>
      </c>
      <c r="F2333" s="4">
        <v>-0.193387096774194</v>
      </c>
      <c r="G2333" s="4">
        <v>-0.24</v>
      </c>
      <c r="H2333" s="4">
        <v>0.20425224232459199</v>
      </c>
      <c r="I2333" s="4">
        <v>0.6</v>
      </c>
      <c r="J2333" s="4">
        <v>-0.48</v>
      </c>
      <c r="K2333" s="4">
        <v>-0.3</v>
      </c>
      <c r="L2333" s="4">
        <v>-0.13500000000000001</v>
      </c>
      <c r="M2333" s="4">
        <v>31</v>
      </c>
    </row>
    <row r="2334" spans="1:13" x14ac:dyDescent="0.2">
      <c r="A2334" s="3">
        <v>38961</v>
      </c>
      <c r="B2334" t="s">
        <v>9060</v>
      </c>
      <c r="C2334" t="s">
        <v>3141</v>
      </c>
      <c r="D2334" t="s">
        <v>9061</v>
      </c>
      <c r="E2334" t="s">
        <v>3140</v>
      </c>
      <c r="F2334" s="4">
        <v>0.134903225806452</v>
      </c>
      <c r="G2334" s="4">
        <v>0.15</v>
      </c>
      <c r="H2334" s="4">
        <v>8.8460671049798406E-2</v>
      </c>
      <c r="I2334" s="4">
        <v>0.38</v>
      </c>
      <c r="J2334" s="4">
        <v>-0.05</v>
      </c>
      <c r="K2334" s="4">
        <v>0.09</v>
      </c>
      <c r="L2334" s="4">
        <v>0.16500000000000001</v>
      </c>
      <c r="M2334" s="4">
        <v>31</v>
      </c>
    </row>
    <row r="2335" spans="1:13" x14ac:dyDescent="0.2">
      <c r="A2335" s="3">
        <v>38961</v>
      </c>
      <c r="B2335" t="s">
        <v>9070</v>
      </c>
      <c r="C2335" t="s">
        <v>3144</v>
      </c>
      <c r="D2335" t="s">
        <v>9071</v>
      </c>
      <c r="E2335" t="s">
        <v>3143</v>
      </c>
      <c r="F2335" s="4">
        <v>0.206774193548387</v>
      </c>
      <c r="G2335" s="4">
        <v>0.2</v>
      </c>
      <c r="H2335" s="4">
        <v>8.5455138202224501E-2</v>
      </c>
      <c r="I2335" s="4">
        <v>0.53</v>
      </c>
      <c r="J2335" s="4">
        <v>7.0000000000000007E-2</v>
      </c>
      <c r="K2335" s="4">
        <v>0.16</v>
      </c>
      <c r="L2335" s="4">
        <v>0.24</v>
      </c>
      <c r="M2335" s="4">
        <v>31</v>
      </c>
    </row>
    <row r="2336" spans="1:13" x14ac:dyDescent="0.2">
      <c r="A2336" s="3">
        <v>38961</v>
      </c>
      <c r="B2336" t="s">
        <v>9080</v>
      </c>
      <c r="C2336" t="s">
        <v>3147</v>
      </c>
      <c r="D2336" t="s">
        <v>9081</v>
      </c>
      <c r="E2336" t="s">
        <v>3146</v>
      </c>
      <c r="F2336" s="4">
        <v>0.304032258064516</v>
      </c>
      <c r="G2336" s="4">
        <v>0.3</v>
      </c>
      <c r="H2336" s="4">
        <v>0.112356718793602</v>
      </c>
      <c r="I2336" s="4">
        <v>0.64</v>
      </c>
      <c r="J2336" s="4">
        <v>0.13</v>
      </c>
      <c r="K2336" s="4">
        <v>0.245</v>
      </c>
      <c r="L2336" s="4">
        <v>0.35</v>
      </c>
      <c r="M2336" s="4">
        <v>31</v>
      </c>
    </row>
    <row r="2337" spans="1:13" x14ac:dyDescent="0.2">
      <c r="A2337" s="3">
        <v>38961</v>
      </c>
      <c r="B2337" t="s">
        <v>8960</v>
      </c>
      <c r="C2337" t="s">
        <v>3114</v>
      </c>
      <c r="D2337" t="s">
        <v>8961</v>
      </c>
      <c r="E2337" t="s">
        <v>3113</v>
      </c>
      <c r="F2337" s="4">
        <v>0.76668749999999997</v>
      </c>
      <c r="G2337" s="4">
        <v>0.81</v>
      </c>
      <c r="H2337" s="4">
        <v>0.13632088271617099</v>
      </c>
      <c r="I2337" s="4">
        <v>0.94</v>
      </c>
      <c r="J2337" s="4">
        <v>0.36</v>
      </c>
      <c r="K2337" s="4">
        <v>0.73750000000000004</v>
      </c>
      <c r="L2337" s="4">
        <v>0.84</v>
      </c>
      <c r="M2337" s="4">
        <v>32</v>
      </c>
    </row>
    <row r="2338" spans="1:13" x14ac:dyDescent="0.2">
      <c r="A2338" s="3">
        <v>38961</v>
      </c>
      <c r="B2338" t="s">
        <v>9090</v>
      </c>
      <c r="C2338" t="s">
        <v>3150</v>
      </c>
      <c r="D2338" t="s">
        <v>9091</v>
      </c>
      <c r="E2338" t="s">
        <v>3149</v>
      </c>
      <c r="F2338" s="4">
        <v>0.51074193548387103</v>
      </c>
      <c r="G2338" s="4">
        <v>0.52</v>
      </c>
      <c r="H2338" s="4">
        <v>0.107420037777544</v>
      </c>
      <c r="I2338" s="4">
        <v>0.74299999999999999</v>
      </c>
      <c r="J2338" s="4">
        <v>0.28000000000000003</v>
      </c>
      <c r="K2338" s="4">
        <v>0.41499999999999998</v>
      </c>
      <c r="L2338" s="4">
        <v>0.56499999999999995</v>
      </c>
      <c r="M2338" s="4">
        <v>31</v>
      </c>
    </row>
    <row r="2339" spans="1:13" x14ac:dyDescent="0.2">
      <c r="A2339" s="3">
        <v>38961</v>
      </c>
      <c r="B2339" t="s">
        <v>8970</v>
      </c>
      <c r="C2339" t="s">
        <v>3117</v>
      </c>
      <c r="D2339" t="s">
        <v>8971</v>
      </c>
      <c r="E2339" t="s">
        <v>3116</v>
      </c>
      <c r="F2339" s="4">
        <v>0.35412903225806502</v>
      </c>
      <c r="G2339" s="4">
        <v>0.36</v>
      </c>
      <c r="H2339" s="4">
        <v>6.4759937170797102E-2</v>
      </c>
      <c r="I2339" s="4">
        <v>0.48</v>
      </c>
      <c r="J2339" s="4">
        <v>0.21</v>
      </c>
      <c r="K2339" s="4">
        <v>0.31</v>
      </c>
      <c r="L2339" s="4">
        <v>0.4</v>
      </c>
      <c r="M2339" s="4">
        <v>31</v>
      </c>
    </row>
    <row r="2340" spans="1:13" x14ac:dyDescent="0.2">
      <c r="A2340" s="3">
        <v>38961</v>
      </c>
      <c r="B2340" t="s">
        <v>8980</v>
      </c>
      <c r="C2340" t="s">
        <v>3120</v>
      </c>
      <c r="D2340" t="s">
        <v>8981</v>
      </c>
      <c r="E2340" t="s">
        <v>3119</v>
      </c>
      <c r="F2340" s="4">
        <v>0.66793548387096802</v>
      </c>
      <c r="G2340" s="4">
        <v>0.7</v>
      </c>
      <c r="H2340" s="4">
        <v>0.11162494807281199</v>
      </c>
      <c r="I2340" s="4">
        <v>0.85</v>
      </c>
      <c r="J2340" s="4">
        <v>0.33</v>
      </c>
      <c r="K2340" s="4">
        <v>0.63</v>
      </c>
      <c r="L2340" s="4">
        <v>0.745</v>
      </c>
      <c r="M2340" s="4">
        <v>31</v>
      </c>
    </row>
    <row r="2341" spans="1:13" x14ac:dyDescent="0.2">
      <c r="A2341" s="3">
        <v>38961</v>
      </c>
      <c r="B2341" t="s">
        <v>8992</v>
      </c>
      <c r="C2341" t="s">
        <v>3123</v>
      </c>
      <c r="D2341" t="s">
        <v>8993</v>
      </c>
      <c r="E2341" t="s">
        <v>3122</v>
      </c>
      <c r="F2341" s="4">
        <v>0.44493548387096798</v>
      </c>
      <c r="G2341" s="4">
        <v>0.45</v>
      </c>
      <c r="H2341" s="4">
        <v>9.7425847180944394E-2</v>
      </c>
      <c r="I2341" s="4">
        <v>0.65</v>
      </c>
      <c r="J2341" s="4">
        <v>0.27</v>
      </c>
      <c r="K2341" s="4">
        <v>0.38500000000000001</v>
      </c>
      <c r="L2341" s="4">
        <v>0.5</v>
      </c>
      <c r="M2341" s="4">
        <v>31</v>
      </c>
    </row>
    <row r="2342" spans="1:13" x14ac:dyDescent="0.2">
      <c r="A2342" s="3">
        <v>38961</v>
      </c>
      <c r="B2342" t="s">
        <v>9092</v>
      </c>
      <c r="C2342" t="s">
        <v>3096</v>
      </c>
      <c r="D2342" t="s">
        <v>9093</v>
      </c>
      <c r="E2342" t="s">
        <v>3095</v>
      </c>
      <c r="F2342" s="4">
        <v>3.2173637961538502</v>
      </c>
      <c r="G2342" s="4">
        <v>3.2650000000000001</v>
      </c>
      <c r="H2342" s="4">
        <v>0.203625159444211</v>
      </c>
      <c r="I2342" s="4">
        <v>3.7214586999999999</v>
      </c>
      <c r="J2342" s="4">
        <v>2.74</v>
      </c>
      <c r="K2342" s="4">
        <v>3.16</v>
      </c>
      <c r="L2342" s="4">
        <v>3.3</v>
      </c>
      <c r="M2342" s="4">
        <v>26</v>
      </c>
    </row>
    <row r="2343" spans="1:13" x14ac:dyDescent="0.2">
      <c r="A2343" s="3">
        <v>38961</v>
      </c>
      <c r="B2343" t="s">
        <v>8942</v>
      </c>
      <c r="C2343" t="s">
        <v>3087</v>
      </c>
      <c r="D2343" t="s">
        <v>8943</v>
      </c>
      <c r="E2343" t="s">
        <v>3086</v>
      </c>
      <c r="F2343" s="4">
        <v>3.3564838517857098</v>
      </c>
      <c r="G2343" s="4">
        <v>3.3650000000000002</v>
      </c>
      <c r="H2343" s="4">
        <v>0.125880891011247</v>
      </c>
      <c r="I2343" s="4">
        <v>3.7</v>
      </c>
      <c r="J2343" s="4">
        <v>3.09</v>
      </c>
      <c r="K2343" s="4">
        <v>3.3</v>
      </c>
      <c r="L2343" s="4">
        <v>3.4203869624999998</v>
      </c>
      <c r="M2343" s="4">
        <v>28</v>
      </c>
    </row>
    <row r="2344" spans="1:13" x14ac:dyDescent="0.2">
      <c r="A2344" s="3">
        <v>38961</v>
      </c>
      <c r="B2344" t="s">
        <v>9012</v>
      </c>
      <c r="C2344" t="s">
        <v>3090</v>
      </c>
      <c r="D2344" t="s">
        <v>9013</v>
      </c>
      <c r="E2344" t="s">
        <v>3089</v>
      </c>
      <c r="F2344" s="4">
        <v>3.2182054774074098</v>
      </c>
      <c r="G2344" s="4">
        <v>3.2</v>
      </c>
      <c r="H2344" s="4">
        <v>0.23459078606384701</v>
      </c>
      <c r="I2344" s="4">
        <v>3.77</v>
      </c>
      <c r="J2344" s="4">
        <v>2.83</v>
      </c>
      <c r="K2344" s="4">
        <v>3.1</v>
      </c>
      <c r="L2344" s="4">
        <v>3.3</v>
      </c>
      <c r="M2344" s="4">
        <v>27</v>
      </c>
    </row>
    <row r="2345" spans="1:13" x14ac:dyDescent="0.2">
      <c r="A2345" s="3">
        <v>38961</v>
      </c>
      <c r="B2345" t="s">
        <v>9094</v>
      </c>
      <c r="C2345" t="s">
        <v>3153</v>
      </c>
      <c r="D2345" t="s">
        <v>9095</v>
      </c>
      <c r="E2345" t="s">
        <v>3152</v>
      </c>
      <c r="F2345" s="4">
        <v>0.26712349285714299</v>
      </c>
      <c r="G2345" s="4">
        <v>0.28499999999999998</v>
      </c>
      <c r="H2345" s="4">
        <v>6.7539732220495502E-2</v>
      </c>
      <c r="I2345" s="4">
        <v>0.38</v>
      </c>
      <c r="J2345" s="4">
        <v>3.2457800000000002E-2</v>
      </c>
      <c r="K2345" s="4">
        <v>0.27</v>
      </c>
      <c r="L2345" s="4">
        <v>0.3</v>
      </c>
      <c r="M2345" s="4">
        <v>28</v>
      </c>
    </row>
    <row r="2346" spans="1:13" x14ac:dyDescent="0.2">
      <c r="A2346" s="3">
        <v>38961</v>
      </c>
      <c r="B2346" t="s">
        <v>10073</v>
      </c>
      <c r="C2346" t="s">
        <v>4324</v>
      </c>
      <c r="D2346" t="s">
        <v>10074</v>
      </c>
      <c r="E2346" t="s">
        <v>4323</v>
      </c>
      <c r="F2346" s="4">
        <v>3.4666666666666699</v>
      </c>
      <c r="G2346" s="4">
        <v>3.5</v>
      </c>
      <c r="H2346" s="4">
        <v>9.24211375534119E-2</v>
      </c>
      <c r="I2346" s="4">
        <v>3.6</v>
      </c>
      <c r="J2346" s="4">
        <v>3.3</v>
      </c>
      <c r="K2346" s="4">
        <v>3.4</v>
      </c>
      <c r="L2346" s="4">
        <v>3.5</v>
      </c>
      <c r="M2346" s="4">
        <v>33</v>
      </c>
    </row>
    <row r="2347" spans="1:13" x14ac:dyDescent="0.2">
      <c r="A2347" s="3">
        <v>38961</v>
      </c>
      <c r="B2347" t="s">
        <v>10085</v>
      </c>
      <c r="C2347" t="s">
        <v>4327</v>
      </c>
      <c r="D2347" t="s">
        <v>10086</v>
      </c>
      <c r="E2347" t="s">
        <v>4326</v>
      </c>
      <c r="F2347" s="4">
        <v>2.7939393939393899</v>
      </c>
      <c r="G2347" s="4">
        <v>2.9</v>
      </c>
      <c r="H2347" s="4">
        <v>0.42052006041581602</v>
      </c>
      <c r="I2347" s="4">
        <v>3.7</v>
      </c>
      <c r="J2347" s="4">
        <v>1.9</v>
      </c>
      <c r="K2347" s="4">
        <v>2.6</v>
      </c>
      <c r="L2347" s="4">
        <v>3.1</v>
      </c>
      <c r="M2347" s="4">
        <v>33</v>
      </c>
    </row>
    <row r="2348" spans="1:13" x14ac:dyDescent="0.2">
      <c r="A2348" s="3">
        <v>38961</v>
      </c>
      <c r="B2348" t="s">
        <v>9076</v>
      </c>
      <c r="C2348" t="s">
        <v>3939</v>
      </c>
      <c r="D2348" t="s">
        <v>9077</v>
      </c>
      <c r="E2348" t="s">
        <v>3947</v>
      </c>
      <c r="F2348" s="4">
        <v>10.977521875000001</v>
      </c>
      <c r="G2348" s="4">
        <v>10.975</v>
      </c>
      <c r="H2348" s="4">
        <v>0.104248458592689</v>
      </c>
      <c r="I2348" s="4">
        <v>11.2</v>
      </c>
      <c r="J2348" s="4">
        <v>10.784000000000001</v>
      </c>
      <c r="K2348" s="4">
        <v>10.888999999999999</v>
      </c>
      <c r="L2348" s="4">
        <v>11.055</v>
      </c>
      <c r="M2348" s="4">
        <v>32</v>
      </c>
    </row>
    <row r="2349" spans="1:13" x14ac:dyDescent="0.2">
      <c r="A2349" s="3">
        <v>38961</v>
      </c>
      <c r="B2349" t="s">
        <v>9086</v>
      </c>
      <c r="C2349" t="s">
        <v>3942</v>
      </c>
      <c r="D2349" t="s">
        <v>9087</v>
      </c>
      <c r="E2349" t="s">
        <v>3949</v>
      </c>
      <c r="F2349" s="4">
        <v>10.998040625</v>
      </c>
      <c r="G2349" s="4">
        <v>11</v>
      </c>
      <c r="H2349" s="4">
        <v>0.13496045265277501</v>
      </c>
      <c r="I2349" s="4">
        <v>11.2</v>
      </c>
      <c r="J2349" s="4">
        <v>10.65</v>
      </c>
      <c r="K2349" s="4">
        <v>10.9375</v>
      </c>
      <c r="L2349" s="4">
        <v>11.102499999999999</v>
      </c>
      <c r="M2349" s="4">
        <v>32</v>
      </c>
    </row>
    <row r="2350" spans="1:13" x14ac:dyDescent="0.2">
      <c r="A2350" s="3">
        <v>38961</v>
      </c>
      <c r="B2350" t="s">
        <v>9096</v>
      </c>
      <c r="C2350" t="s">
        <v>3952</v>
      </c>
      <c r="D2350" t="s">
        <v>9097</v>
      </c>
      <c r="E2350" t="s">
        <v>3951</v>
      </c>
      <c r="F2350" s="4">
        <v>11.0146606060606</v>
      </c>
      <c r="G2350" s="4">
        <v>11.03</v>
      </c>
      <c r="H2350" s="4">
        <v>0.172672236367406</v>
      </c>
      <c r="I2350" s="4">
        <v>11.35</v>
      </c>
      <c r="J2350" s="4">
        <v>10.53</v>
      </c>
      <c r="K2350" s="4">
        <v>10.91</v>
      </c>
      <c r="L2350" s="4">
        <v>11.12</v>
      </c>
      <c r="M2350" s="4">
        <v>33</v>
      </c>
    </row>
    <row r="2351" spans="1:13" x14ac:dyDescent="0.2">
      <c r="A2351" s="3">
        <v>38961</v>
      </c>
      <c r="B2351" t="s">
        <v>8874</v>
      </c>
      <c r="C2351" t="s">
        <v>3936</v>
      </c>
      <c r="D2351" t="s">
        <v>8875</v>
      </c>
      <c r="E2351" t="s">
        <v>3935</v>
      </c>
      <c r="F2351" s="4">
        <v>11.0146606060606</v>
      </c>
      <c r="G2351" s="4">
        <v>11.03</v>
      </c>
      <c r="H2351" s="4">
        <v>0.172672236367406</v>
      </c>
      <c r="I2351" s="4">
        <v>11.35</v>
      </c>
      <c r="J2351" s="4">
        <v>10.53</v>
      </c>
      <c r="K2351" s="4">
        <v>10.91</v>
      </c>
      <c r="L2351" s="4">
        <v>11.12</v>
      </c>
      <c r="M2351" s="4">
        <v>33</v>
      </c>
    </row>
    <row r="2352" spans="1:13" x14ac:dyDescent="0.2">
      <c r="A2352" s="3">
        <v>38961</v>
      </c>
      <c r="B2352" t="s">
        <v>9000</v>
      </c>
      <c r="C2352" t="s">
        <v>3939</v>
      </c>
      <c r="D2352" t="s">
        <v>9001</v>
      </c>
      <c r="E2352" t="s">
        <v>3938</v>
      </c>
      <c r="F2352" s="4">
        <v>11.3427333333333</v>
      </c>
      <c r="G2352" s="4">
        <v>11.394</v>
      </c>
      <c r="H2352" s="4">
        <v>0.26915202217644002</v>
      </c>
      <c r="I2352" s="4">
        <v>11.9</v>
      </c>
      <c r="J2352" s="4">
        <v>10.5</v>
      </c>
      <c r="K2352" s="4">
        <v>11.2</v>
      </c>
      <c r="L2352" s="4">
        <v>11.42</v>
      </c>
      <c r="M2352" s="4">
        <v>33</v>
      </c>
    </row>
    <row r="2353" spans="1:13" x14ac:dyDescent="0.2">
      <c r="A2353" s="3">
        <v>38961</v>
      </c>
      <c r="B2353" t="s">
        <v>10069</v>
      </c>
      <c r="C2353" t="s">
        <v>3579</v>
      </c>
      <c r="D2353" t="s">
        <v>10070</v>
      </c>
      <c r="E2353" t="s">
        <v>3578</v>
      </c>
      <c r="F2353" s="4">
        <v>4.46</v>
      </c>
      <c r="G2353" s="4">
        <v>4.46</v>
      </c>
      <c r="H2353" s="4"/>
      <c r="I2353" s="4">
        <v>4.46</v>
      </c>
      <c r="J2353" s="4">
        <v>4.46</v>
      </c>
      <c r="K2353" s="4">
        <v>4.46</v>
      </c>
      <c r="L2353" s="4">
        <v>4.46</v>
      </c>
      <c r="M2353" s="4">
        <v>1</v>
      </c>
    </row>
    <row r="2354" spans="1:13" x14ac:dyDescent="0.2">
      <c r="A2354" s="3">
        <v>38961</v>
      </c>
      <c r="B2354" t="s">
        <v>10079</v>
      </c>
      <c r="C2354" t="s">
        <v>3582</v>
      </c>
      <c r="D2354" t="s">
        <v>10080</v>
      </c>
      <c r="E2354" t="s">
        <v>3581</v>
      </c>
      <c r="F2354" s="4">
        <v>3.7762068965517201</v>
      </c>
      <c r="G2354" s="4">
        <v>3.8</v>
      </c>
      <c r="H2354" s="4">
        <v>0.50230478648144306</v>
      </c>
      <c r="I2354" s="4">
        <v>5.2</v>
      </c>
      <c r="J2354" s="4">
        <v>2.7</v>
      </c>
      <c r="K2354" s="4">
        <v>3.5</v>
      </c>
      <c r="L2354" s="4">
        <v>4</v>
      </c>
      <c r="M2354" s="4">
        <v>29</v>
      </c>
    </row>
    <row r="2355" spans="1:13" x14ac:dyDescent="0.2">
      <c r="A2355" s="3">
        <v>38961</v>
      </c>
      <c r="B2355" t="s">
        <v>10089</v>
      </c>
      <c r="C2355" t="s">
        <v>3594</v>
      </c>
      <c r="D2355" t="s">
        <v>10090</v>
      </c>
      <c r="E2355" t="s">
        <v>3593</v>
      </c>
      <c r="F2355" s="4">
        <v>3.9715625000000001</v>
      </c>
      <c r="G2355" s="4">
        <v>4</v>
      </c>
      <c r="H2355" s="4">
        <v>0.66645963687281595</v>
      </c>
      <c r="I2355" s="4">
        <v>5</v>
      </c>
      <c r="J2355" s="4">
        <v>1.9</v>
      </c>
      <c r="K2355" s="4">
        <v>3.7</v>
      </c>
      <c r="L2355" s="4">
        <v>4.4249999999999998</v>
      </c>
      <c r="M2355" s="4">
        <v>32</v>
      </c>
    </row>
    <row r="2356" spans="1:13" x14ac:dyDescent="0.2">
      <c r="A2356" s="3">
        <v>38961</v>
      </c>
      <c r="B2356" t="s">
        <v>10091</v>
      </c>
      <c r="C2356" t="s">
        <v>3597</v>
      </c>
      <c r="D2356" t="s">
        <v>10092</v>
      </c>
      <c r="E2356" t="s">
        <v>3596</v>
      </c>
      <c r="F2356" s="4">
        <v>3.7037499999999999</v>
      </c>
      <c r="G2356" s="4">
        <v>3.65</v>
      </c>
      <c r="H2356" s="4">
        <v>0.57690358114288398</v>
      </c>
      <c r="I2356" s="4">
        <v>4.72</v>
      </c>
      <c r="J2356" s="4">
        <v>1.9</v>
      </c>
      <c r="K2356" s="4">
        <v>3.4</v>
      </c>
      <c r="L2356" s="4">
        <v>4</v>
      </c>
      <c r="M2356" s="4">
        <v>32</v>
      </c>
    </row>
    <row r="2357" spans="1:13" x14ac:dyDescent="0.2">
      <c r="A2357" s="3">
        <v>38991</v>
      </c>
      <c r="B2357" t="s">
        <v>8860</v>
      </c>
      <c r="C2357" t="s">
        <v>3918</v>
      </c>
      <c r="D2357" t="s">
        <v>8861</v>
      </c>
      <c r="E2357" t="s">
        <v>3917</v>
      </c>
      <c r="F2357" s="4">
        <v>7.1</v>
      </c>
      <c r="G2357" s="4">
        <v>7.05</v>
      </c>
      <c r="H2357" s="4">
        <v>0.14628738838327801</v>
      </c>
      <c r="I2357" s="4">
        <v>7.5</v>
      </c>
      <c r="J2357" s="4">
        <v>6.75</v>
      </c>
      <c r="K2357" s="4">
        <v>7.02</v>
      </c>
      <c r="L2357" s="4">
        <v>7.17</v>
      </c>
      <c r="M2357" s="4">
        <v>33</v>
      </c>
    </row>
    <row r="2358" spans="1:13" x14ac:dyDescent="0.2">
      <c r="A2358" s="3">
        <v>38991</v>
      </c>
      <c r="B2358" t="s">
        <v>8988</v>
      </c>
      <c r="C2358" t="s">
        <v>3921</v>
      </c>
      <c r="D2358" t="s">
        <v>8989</v>
      </c>
      <c r="E2358" t="s">
        <v>3920</v>
      </c>
      <c r="F2358" s="4">
        <v>6.9057575757575798</v>
      </c>
      <c r="G2358" s="4">
        <v>7</v>
      </c>
      <c r="H2358" s="4">
        <v>0.52681252774961596</v>
      </c>
      <c r="I2358" s="4">
        <v>8.09</v>
      </c>
      <c r="J2358" s="4">
        <v>5.48</v>
      </c>
      <c r="K2358" s="4">
        <v>6.54</v>
      </c>
      <c r="L2358" s="4">
        <v>7.14</v>
      </c>
      <c r="M2358" s="4">
        <v>33</v>
      </c>
    </row>
    <row r="2359" spans="1:13" x14ac:dyDescent="0.2">
      <c r="A2359" s="3">
        <v>38991</v>
      </c>
      <c r="B2359" t="s">
        <v>9098</v>
      </c>
      <c r="C2359" t="s">
        <v>3081</v>
      </c>
      <c r="D2359" t="s">
        <v>9099</v>
      </c>
      <c r="E2359" t="s">
        <v>3080</v>
      </c>
      <c r="F2359" s="4">
        <v>3.4821875000000002</v>
      </c>
      <c r="G2359" s="4">
        <v>3.4550000000000001</v>
      </c>
      <c r="H2359" s="4">
        <v>0.25176453893373502</v>
      </c>
      <c r="I2359" s="4">
        <v>4</v>
      </c>
      <c r="J2359" s="4">
        <v>2.96</v>
      </c>
      <c r="K2359" s="4">
        <v>3.3</v>
      </c>
      <c r="L2359" s="4">
        <v>3.67</v>
      </c>
      <c r="M2359" s="4">
        <v>32</v>
      </c>
    </row>
    <row r="2360" spans="1:13" x14ac:dyDescent="0.2">
      <c r="A2360" s="3">
        <v>38991</v>
      </c>
      <c r="B2360" t="s">
        <v>8750</v>
      </c>
      <c r="C2360" t="s">
        <v>3072</v>
      </c>
      <c r="D2360" t="s">
        <v>8751</v>
      </c>
      <c r="E2360" t="s">
        <v>3071</v>
      </c>
      <c r="F2360" s="4">
        <v>3.9691176470588201</v>
      </c>
      <c r="G2360" s="4">
        <v>3.9849999999999999</v>
      </c>
      <c r="H2360" s="4">
        <v>0.21631021000376199</v>
      </c>
      <c r="I2360" s="4">
        <v>4.32</v>
      </c>
      <c r="J2360" s="4">
        <v>3.2</v>
      </c>
      <c r="K2360" s="4">
        <v>3.9</v>
      </c>
      <c r="L2360" s="4">
        <v>4.08</v>
      </c>
      <c r="M2360" s="4">
        <v>34</v>
      </c>
    </row>
    <row r="2361" spans="1:13" x14ac:dyDescent="0.2">
      <c r="A2361" s="3">
        <v>38991</v>
      </c>
      <c r="B2361" t="s">
        <v>8864</v>
      </c>
      <c r="C2361" t="s">
        <v>3075</v>
      </c>
      <c r="D2361" t="s">
        <v>8865</v>
      </c>
      <c r="E2361" t="s">
        <v>3074</v>
      </c>
      <c r="F2361" s="4">
        <v>3.46764705882353</v>
      </c>
      <c r="G2361" s="4">
        <v>3.5</v>
      </c>
      <c r="H2361" s="4">
        <v>0.27891628833787802</v>
      </c>
      <c r="I2361" s="4">
        <v>4.04</v>
      </c>
      <c r="J2361" s="4">
        <v>2.44</v>
      </c>
      <c r="K2361" s="4">
        <v>3.3325</v>
      </c>
      <c r="L2361" s="4">
        <v>3.6225000000000001</v>
      </c>
      <c r="M2361" s="4">
        <v>34</v>
      </c>
    </row>
    <row r="2362" spans="1:13" x14ac:dyDescent="0.2">
      <c r="A2362" s="3">
        <v>38991</v>
      </c>
      <c r="B2362" t="s">
        <v>9004</v>
      </c>
      <c r="C2362" t="s">
        <v>3102</v>
      </c>
      <c r="D2362" t="s">
        <v>9005</v>
      </c>
      <c r="E2362" t="s">
        <v>3101</v>
      </c>
      <c r="F2362" s="4">
        <v>3.5132758620689701</v>
      </c>
      <c r="G2362" s="4">
        <v>3.5</v>
      </c>
      <c r="H2362" s="4">
        <v>0.259671068930308</v>
      </c>
      <c r="I2362" s="4">
        <v>4.0199999999999996</v>
      </c>
      <c r="J2362" s="4">
        <v>2.8</v>
      </c>
      <c r="K2362" s="4">
        <v>3.43</v>
      </c>
      <c r="L2362" s="4">
        <v>3.6</v>
      </c>
      <c r="M2362" s="4">
        <v>29</v>
      </c>
    </row>
    <row r="2363" spans="1:13" x14ac:dyDescent="0.2">
      <c r="A2363" s="3">
        <v>38991</v>
      </c>
      <c r="B2363" t="s">
        <v>9006</v>
      </c>
      <c r="C2363" t="s">
        <v>3078</v>
      </c>
      <c r="D2363" t="s">
        <v>9007</v>
      </c>
      <c r="E2363" t="s">
        <v>3077</v>
      </c>
      <c r="F2363" s="4">
        <v>3.5212903225806498</v>
      </c>
      <c r="G2363" s="4">
        <v>3.5</v>
      </c>
      <c r="H2363" s="4">
        <v>0.26127561355120599</v>
      </c>
      <c r="I2363" s="4">
        <v>4.1500000000000004</v>
      </c>
      <c r="J2363" s="4">
        <v>3.1</v>
      </c>
      <c r="K2363" s="4">
        <v>3.3</v>
      </c>
      <c r="L2363" s="4">
        <v>3.6</v>
      </c>
      <c r="M2363" s="4">
        <v>31</v>
      </c>
    </row>
    <row r="2364" spans="1:13" x14ac:dyDescent="0.2">
      <c r="A2364" s="3">
        <v>38991</v>
      </c>
      <c r="B2364" t="s">
        <v>9008</v>
      </c>
      <c r="C2364" t="s">
        <v>3123</v>
      </c>
      <c r="D2364" t="s">
        <v>9009</v>
      </c>
      <c r="E2364" t="s">
        <v>3122</v>
      </c>
      <c r="F2364" s="4">
        <v>0.40899999999999997</v>
      </c>
      <c r="G2364" s="4">
        <v>0.4</v>
      </c>
      <c r="H2364" s="4">
        <v>9.6745759263566003E-2</v>
      </c>
      <c r="I2364" s="4">
        <v>0.63</v>
      </c>
      <c r="J2364" s="4">
        <v>0.17</v>
      </c>
      <c r="K2364" s="4">
        <v>0.34</v>
      </c>
      <c r="L2364" s="4">
        <v>0.47249999999999998</v>
      </c>
      <c r="M2364" s="4">
        <v>32</v>
      </c>
    </row>
    <row r="2365" spans="1:13" x14ac:dyDescent="0.2">
      <c r="A2365" s="3">
        <v>38991</v>
      </c>
      <c r="B2365" t="s">
        <v>9020</v>
      </c>
      <c r="C2365" t="s">
        <v>3126</v>
      </c>
      <c r="D2365" t="s">
        <v>9021</v>
      </c>
      <c r="E2365" t="s">
        <v>3125</v>
      </c>
      <c r="F2365" s="4">
        <v>0.25984374999999998</v>
      </c>
      <c r="G2365" s="4">
        <v>0.25</v>
      </c>
      <c r="H2365" s="4">
        <v>9.2409366015676994E-2</v>
      </c>
      <c r="I2365" s="4">
        <v>0.44</v>
      </c>
      <c r="J2365" s="4">
        <v>0.08</v>
      </c>
      <c r="K2365" s="4">
        <v>0.18</v>
      </c>
      <c r="L2365" s="4">
        <v>0.32500000000000001</v>
      </c>
      <c r="M2365" s="4">
        <v>32</v>
      </c>
    </row>
    <row r="2366" spans="1:13" x14ac:dyDescent="0.2">
      <c r="A2366" s="3">
        <v>38991</v>
      </c>
      <c r="B2366" t="s">
        <v>9030</v>
      </c>
      <c r="C2366" t="s">
        <v>3129</v>
      </c>
      <c r="D2366" t="s">
        <v>9031</v>
      </c>
      <c r="E2366" t="s">
        <v>3128</v>
      </c>
      <c r="F2366" s="4">
        <v>0.25996875000000003</v>
      </c>
      <c r="G2366" s="4">
        <v>0.27500000000000002</v>
      </c>
      <c r="H2366" s="4">
        <v>8.0858492232597501E-2</v>
      </c>
      <c r="I2366" s="4">
        <v>0.39</v>
      </c>
      <c r="J2366" s="4">
        <v>0.1</v>
      </c>
      <c r="K2366" s="4">
        <v>0.2</v>
      </c>
      <c r="L2366" s="4">
        <v>0.32</v>
      </c>
      <c r="M2366" s="4">
        <v>32</v>
      </c>
    </row>
    <row r="2367" spans="1:13" x14ac:dyDescent="0.2">
      <c r="A2367" s="3">
        <v>38991</v>
      </c>
      <c r="B2367" t="s">
        <v>9040</v>
      </c>
      <c r="C2367" t="s">
        <v>3132</v>
      </c>
      <c r="D2367" t="s">
        <v>9041</v>
      </c>
      <c r="E2367" t="s">
        <v>3131</v>
      </c>
      <c r="F2367" s="4">
        <v>0.19340625</v>
      </c>
      <c r="G2367" s="4">
        <v>0.2</v>
      </c>
      <c r="H2367" s="4">
        <v>7.5994422280467003E-2</v>
      </c>
      <c r="I2367" s="4">
        <v>0.32</v>
      </c>
      <c r="J2367" s="4">
        <v>0.01</v>
      </c>
      <c r="K2367" s="4">
        <v>0.15</v>
      </c>
      <c r="L2367" s="4">
        <v>0.2525</v>
      </c>
      <c r="M2367" s="4">
        <v>32</v>
      </c>
    </row>
    <row r="2368" spans="1:13" x14ac:dyDescent="0.2">
      <c r="A2368" s="3">
        <v>38991</v>
      </c>
      <c r="B2368" t="s">
        <v>9050</v>
      </c>
      <c r="C2368" t="s">
        <v>3135</v>
      </c>
      <c r="D2368" t="s">
        <v>9051</v>
      </c>
      <c r="E2368" t="s">
        <v>3134</v>
      </c>
      <c r="F2368" s="4">
        <v>-0.20765624999999999</v>
      </c>
      <c r="G2368" s="4">
        <v>-0.24</v>
      </c>
      <c r="H2368" s="4">
        <v>0.15568259881110899</v>
      </c>
      <c r="I2368" s="4">
        <v>0.2</v>
      </c>
      <c r="J2368" s="4">
        <v>-0.48</v>
      </c>
      <c r="K2368" s="4">
        <v>-0.3</v>
      </c>
      <c r="L2368" s="4">
        <v>-0.15</v>
      </c>
      <c r="M2368" s="4">
        <v>32</v>
      </c>
    </row>
    <row r="2369" spans="1:13" x14ac:dyDescent="0.2">
      <c r="A2369" s="3">
        <v>38991</v>
      </c>
      <c r="B2369" t="s">
        <v>9060</v>
      </c>
      <c r="C2369" t="s">
        <v>3138</v>
      </c>
      <c r="D2369" t="s">
        <v>9061</v>
      </c>
      <c r="E2369" t="s">
        <v>3137</v>
      </c>
      <c r="F2369" s="4">
        <v>0.11849999999999999</v>
      </c>
      <c r="G2369" s="4">
        <v>0.13</v>
      </c>
      <c r="H2369" s="4">
        <v>7.5960940726988294E-2</v>
      </c>
      <c r="I2369" s="4">
        <v>0.26</v>
      </c>
      <c r="J2369" s="4">
        <v>-0.05</v>
      </c>
      <c r="K2369" s="4">
        <v>8.1500000000000003E-2</v>
      </c>
      <c r="L2369" s="4">
        <v>0.16</v>
      </c>
      <c r="M2369" s="4">
        <v>32</v>
      </c>
    </row>
    <row r="2370" spans="1:13" x14ac:dyDescent="0.2">
      <c r="A2370" s="3">
        <v>38991</v>
      </c>
      <c r="B2370" t="s">
        <v>9070</v>
      </c>
      <c r="C2370" t="s">
        <v>3141</v>
      </c>
      <c r="D2370" t="s">
        <v>9071</v>
      </c>
      <c r="E2370" t="s">
        <v>3140</v>
      </c>
      <c r="F2370" s="4">
        <v>0.205625</v>
      </c>
      <c r="G2370" s="4">
        <v>0.20499999999999999</v>
      </c>
      <c r="H2370" s="4">
        <v>6.6183396222042501E-2</v>
      </c>
      <c r="I2370" s="4">
        <v>0.34</v>
      </c>
      <c r="J2370" s="4">
        <v>7.0000000000000007E-2</v>
      </c>
      <c r="K2370" s="4">
        <v>0.16750000000000001</v>
      </c>
      <c r="L2370" s="4">
        <v>0.24249999999999999</v>
      </c>
      <c r="M2370" s="4">
        <v>32</v>
      </c>
    </row>
    <row r="2371" spans="1:13" x14ac:dyDescent="0.2">
      <c r="A2371" s="3">
        <v>38991</v>
      </c>
      <c r="B2371" t="s">
        <v>9080</v>
      </c>
      <c r="C2371" t="s">
        <v>3144</v>
      </c>
      <c r="D2371" t="s">
        <v>9081</v>
      </c>
      <c r="E2371" t="s">
        <v>3143</v>
      </c>
      <c r="F2371" s="4">
        <v>0.31203124999999998</v>
      </c>
      <c r="G2371" s="4">
        <v>0.30499999999999999</v>
      </c>
      <c r="H2371" s="4">
        <v>0.110481784916732</v>
      </c>
      <c r="I2371" s="4">
        <v>0.59</v>
      </c>
      <c r="J2371" s="4">
        <v>0.13</v>
      </c>
      <c r="K2371" s="4">
        <v>0.2475</v>
      </c>
      <c r="L2371" s="4">
        <v>0.35249999999999998</v>
      </c>
      <c r="M2371" s="4">
        <v>32</v>
      </c>
    </row>
    <row r="2372" spans="1:13" x14ac:dyDescent="0.2">
      <c r="A2372" s="3">
        <v>38991</v>
      </c>
      <c r="B2372" t="s">
        <v>9090</v>
      </c>
      <c r="C2372" t="s">
        <v>3147</v>
      </c>
      <c r="D2372" t="s">
        <v>9091</v>
      </c>
      <c r="E2372" t="s">
        <v>3146</v>
      </c>
      <c r="F2372" s="4">
        <v>0.55065624999999996</v>
      </c>
      <c r="G2372" s="4">
        <v>0.55100000000000005</v>
      </c>
      <c r="H2372" s="4">
        <v>0.12186338447543001</v>
      </c>
      <c r="I2372" s="4">
        <v>0.8</v>
      </c>
      <c r="J2372" s="4">
        <v>0.28000000000000003</v>
      </c>
      <c r="K2372" s="4">
        <v>0.48249999999999998</v>
      </c>
      <c r="L2372" s="4">
        <v>0.62749999999999995</v>
      </c>
      <c r="M2372" s="4">
        <v>32</v>
      </c>
    </row>
    <row r="2373" spans="1:13" x14ac:dyDescent="0.2">
      <c r="A2373" s="3">
        <v>38991</v>
      </c>
      <c r="B2373" t="s">
        <v>8970</v>
      </c>
      <c r="C2373" t="s">
        <v>3114</v>
      </c>
      <c r="D2373" t="s">
        <v>8971</v>
      </c>
      <c r="E2373" t="s">
        <v>3113</v>
      </c>
      <c r="F2373" s="4">
        <v>0.516848484848485</v>
      </c>
      <c r="G2373" s="4">
        <v>0.55000000000000004</v>
      </c>
      <c r="H2373" s="4">
        <v>8.9115136625365604E-2</v>
      </c>
      <c r="I2373" s="4">
        <v>0.62</v>
      </c>
      <c r="J2373" s="4">
        <v>0.24</v>
      </c>
      <c r="K2373" s="4">
        <v>0.5</v>
      </c>
      <c r="L2373" s="4">
        <v>0.56999999999999995</v>
      </c>
      <c r="M2373" s="4">
        <v>33</v>
      </c>
    </row>
    <row r="2374" spans="1:13" x14ac:dyDescent="0.2">
      <c r="A2374" s="3">
        <v>38991</v>
      </c>
      <c r="B2374" t="s">
        <v>9100</v>
      </c>
      <c r="C2374" t="s">
        <v>3150</v>
      </c>
      <c r="D2374" t="s">
        <v>9101</v>
      </c>
      <c r="E2374" t="s">
        <v>3149</v>
      </c>
      <c r="F2374" s="4">
        <v>0.34853125000000001</v>
      </c>
      <c r="G2374" s="4">
        <v>0.34</v>
      </c>
      <c r="H2374" s="4">
        <v>9.2296850809520298E-2</v>
      </c>
      <c r="I2374" s="4">
        <v>0.62</v>
      </c>
      <c r="J2374" s="4">
        <v>0.19</v>
      </c>
      <c r="K2374" s="4">
        <v>0.3</v>
      </c>
      <c r="L2374" s="4">
        <v>0.38250000000000001</v>
      </c>
      <c r="M2374" s="4">
        <v>32</v>
      </c>
    </row>
    <row r="2375" spans="1:13" x14ac:dyDescent="0.2">
      <c r="A2375" s="3">
        <v>38991</v>
      </c>
      <c r="B2375" t="s">
        <v>8980</v>
      </c>
      <c r="C2375" t="s">
        <v>3117</v>
      </c>
      <c r="D2375" t="s">
        <v>8981</v>
      </c>
      <c r="E2375" t="s">
        <v>3116</v>
      </c>
      <c r="F2375" s="4">
        <v>0.61321212121212099</v>
      </c>
      <c r="G2375" s="4">
        <v>0.64</v>
      </c>
      <c r="H2375" s="4">
        <v>0.119244433197046</v>
      </c>
      <c r="I2375" s="4">
        <v>0.82</v>
      </c>
      <c r="J2375" s="4">
        <v>0.25</v>
      </c>
      <c r="K2375" s="4">
        <v>0.55000000000000004</v>
      </c>
      <c r="L2375" s="4">
        <v>0.69</v>
      </c>
      <c r="M2375" s="4">
        <v>33</v>
      </c>
    </row>
    <row r="2376" spans="1:13" x14ac:dyDescent="0.2">
      <c r="A2376" s="3">
        <v>38991</v>
      </c>
      <c r="B2376" t="s">
        <v>8992</v>
      </c>
      <c r="C2376" t="s">
        <v>3120</v>
      </c>
      <c r="D2376" t="s">
        <v>8993</v>
      </c>
      <c r="E2376" t="s">
        <v>3119</v>
      </c>
      <c r="F2376" s="4">
        <v>0.33</v>
      </c>
      <c r="G2376" s="4">
        <v>0.33</v>
      </c>
      <c r="H2376" s="4"/>
      <c r="I2376" s="4">
        <v>0.33</v>
      </c>
      <c r="J2376" s="4">
        <v>0.33</v>
      </c>
      <c r="K2376" s="4">
        <v>0.33</v>
      </c>
      <c r="L2376" s="4">
        <v>0.33</v>
      </c>
      <c r="M2376" s="4">
        <v>1</v>
      </c>
    </row>
    <row r="2377" spans="1:13" x14ac:dyDescent="0.2">
      <c r="A2377" s="3">
        <v>38991</v>
      </c>
      <c r="B2377" t="s">
        <v>9102</v>
      </c>
      <c r="C2377" t="s">
        <v>3096</v>
      </c>
      <c r="D2377" t="s">
        <v>9103</v>
      </c>
      <c r="E2377" t="s">
        <v>3095</v>
      </c>
      <c r="F2377" s="4">
        <v>3.2876078698888902</v>
      </c>
      <c r="G2377" s="4">
        <v>3.29</v>
      </c>
      <c r="H2377" s="4">
        <v>0.269345897561315</v>
      </c>
      <c r="I2377" s="4">
        <v>3.965412487</v>
      </c>
      <c r="J2377" s="4">
        <v>2.74</v>
      </c>
      <c r="K2377" s="4">
        <v>3.18</v>
      </c>
      <c r="L2377" s="4">
        <v>3.3250000000000002</v>
      </c>
      <c r="M2377" s="4">
        <v>27</v>
      </c>
    </row>
    <row r="2378" spans="1:13" x14ac:dyDescent="0.2">
      <c r="A2378" s="3">
        <v>38991</v>
      </c>
      <c r="B2378" t="s">
        <v>8942</v>
      </c>
      <c r="C2378" t="s">
        <v>3087</v>
      </c>
      <c r="D2378" t="s">
        <v>8943</v>
      </c>
      <c r="E2378" t="s">
        <v>3086</v>
      </c>
      <c r="F2378" s="4">
        <v>3.4365946820689701</v>
      </c>
      <c r="G2378" s="4">
        <v>3.43</v>
      </c>
      <c r="H2378" s="4">
        <v>0.133658955027295</v>
      </c>
      <c r="I2378" s="4">
        <v>3.8212457799999999</v>
      </c>
      <c r="J2378" s="4">
        <v>3.1</v>
      </c>
      <c r="K2378" s="4">
        <v>3.36</v>
      </c>
      <c r="L2378" s="4">
        <v>3.5</v>
      </c>
      <c r="M2378" s="4">
        <v>29</v>
      </c>
    </row>
    <row r="2379" spans="1:13" x14ac:dyDescent="0.2">
      <c r="A2379" s="3">
        <v>38991</v>
      </c>
      <c r="B2379" t="s">
        <v>9012</v>
      </c>
      <c r="C2379" t="s">
        <v>3090</v>
      </c>
      <c r="D2379" t="s">
        <v>9013</v>
      </c>
      <c r="E2379" t="s">
        <v>3089</v>
      </c>
      <c r="F2379" s="4">
        <v>3.2209369817107101</v>
      </c>
      <c r="G2379" s="4">
        <v>3.2</v>
      </c>
      <c r="H2379" s="4">
        <v>0.24545367093751999</v>
      </c>
      <c r="I2379" s="4">
        <v>4.03</v>
      </c>
      <c r="J2379" s="4">
        <v>2.83</v>
      </c>
      <c r="K2379" s="4">
        <v>3.0950000000000002</v>
      </c>
      <c r="L2379" s="4">
        <v>3.3224999999999998</v>
      </c>
      <c r="M2379" s="4">
        <v>28</v>
      </c>
    </row>
    <row r="2380" spans="1:13" x14ac:dyDescent="0.2">
      <c r="A2380" s="3">
        <v>38991</v>
      </c>
      <c r="B2380" t="s">
        <v>9104</v>
      </c>
      <c r="C2380" t="s">
        <v>3153</v>
      </c>
      <c r="D2380" t="s">
        <v>9105</v>
      </c>
      <c r="E2380" t="s">
        <v>3152</v>
      </c>
      <c r="F2380" s="4">
        <v>0.26050875000000001</v>
      </c>
      <c r="G2380" s="4">
        <v>0.26500000000000001</v>
      </c>
      <c r="H2380" s="4">
        <v>3.42775722384887E-2</v>
      </c>
      <c r="I2380" s="4">
        <v>0.32</v>
      </c>
      <c r="J2380" s="4">
        <v>0.15</v>
      </c>
      <c r="K2380" s="4">
        <v>0.26</v>
      </c>
      <c r="L2380" s="4">
        <v>0.28000000000000003</v>
      </c>
      <c r="M2380" s="4">
        <v>28</v>
      </c>
    </row>
    <row r="2381" spans="1:13" x14ac:dyDescent="0.2">
      <c r="A2381" s="3">
        <v>38991</v>
      </c>
      <c r="B2381" t="s">
        <v>10073</v>
      </c>
      <c r="C2381" t="s">
        <v>4324</v>
      </c>
      <c r="D2381" t="s">
        <v>10074</v>
      </c>
      <c r="E2381" t="s">
        <v>4323</v>
      </c>
      <c r="F2381" s="4">
        <v>3.4249999999999998</v>
      </c>
      <c r="G2381" s="4">
        <v>3.4</v>
      </c>
      <c r="H2381" s="4">
        <v>0.113592366849413</v>
      </c>
      <c r="I2381" s="4">
        <v>3.7</v>
      </c>
      <c r="J2381" s="4">
        <v>3.2</v>
      </c>
      <c r="K2381" s="4">
        <v>3.3</v>
      </c>
      <c r="L2381" s="4">
        <v>3.5</v>
      </c>
      <c r="M2381" s="4">
        <v>32</v>
      </c>
    </row>
    <row r="2382" spans="1:13" x14ac:dyDescent="0.2">
      <c r="A2382" s="3">
        <v>38991</v>
      </c>
      <c r="B2382" t="s">
        <v>10085</v>
      </c>
      <c r="C2382" t="s">
        <v>4327</v>
      </c>
      <c r="D2382" t="s">
        <v>10086</v>
      </c>
      <c r="E2382" t="s">
        <v>4326</v>
      </c>
      <c r="F2382" s="4">
        <v>2.75</v>
      </c>
      <c r="G2382" s="4">
        <v>2.8</v>
      </c>
      <c r="H2382" s="4">
        <v>0.336010752516124</v>
      </c>
      <c r="I2382" s="4">
        <v>3.5</v>
      </c>
      <c r="J2382" s="4">
        <v>1.9</v>
      </c>
      <c r="K2382" s="4">
        <v>2.5750000000000002</v>
      </c>
      <c r="L2382" s="4">
        <v>3</v>
      </c>
      <c r="M2382" s="4">
        <v>32</v>
      </c>
    </row>
    <row r="2383" spans="1:13" x14ac:dyDescent="0.2">
      <c r="A2383" s="3">
        <v>38991</v>
      </c>
      <c r="B2383" t="s">
        <v>9106</v>
      </c>
      <c r="C2383" t="s">
        <v>3952</v>
      </c>
      <c r="D2383" t="s">
        <v>9107</v>
      </c>
      <c r="E2383" t="s">
        <v>3951</v>
      </c>
      <c r="F2383" s="4">
        <v>10.99764375</v>
      </c>
      <c r="G2383" s="4">
        <v>11.02</v>
      </c>
      <c r="H2383" s="4">
        <v>0.17099235021089401</v>
      </c>
      <c r="I2383" s="4">
        <v>11.45</v>
      </c>
      <c r="J2383" s="4">
        <v>10.53</v>
      </c>
      <c r="K2383" s="4">
        <v>10.92</v>
      </c>
      <c r="L2383" s="4">
        <v>11.08</v>
      </c>
      <c r="M2383" s="4">
        <v>32</v>
      </c>
    </row>
    <row r="2384" spans="1:13" x14ac:dyDescent="0.2">
      <c r="A2384" s="3">
        <v>38991</v>
      </c>
      <c r="B2384" t="s">
        <v>9086</v>
      </c>
      <c r="C2384" t="s">
        <v>3939</v>
      </c>
      <c r="D2384" t="s">
        <v>9087</v>
      </c>
      <c r="E2384" t="s">
        <v>3947</v>
      </c>
      <c r="F2384" s="4">
        <v>10.9538090909091</v>
      </c>
      <c r="G2384" s="4">
        <v>10.92</v>
      </c>
      <c r="H2384" s="4">
        <v>0.114389833365001</v>
      </c>
      <c r="I2384" s="4">
        <v>11.28</v>
      </c>
      <c r="J2384" s="4">
        <v>10.75</v>
      </c>
      <c r="K2384" s="4">
        <v>10.88</v>
      </c>
      <c r="L2384" s="4">
        <v>11</v>
      </c>
      <c r="M2384" s="4">
        <v>33</v>
      </c>
    </row>
    <row r="2385" spans="1:13" x14ac:dyDescent="0.2">
      <c r="A2385" s="3">
        <v>38991</v>
      </c>
      <c r="B2385" t="s">
        <v>9096</v>
      </c>
      <c r="C2385" t="s">
        <v>3942</v>
      </c>
      <c r="D2385" t="s">
        <v>9097</v>
      </c>
      <c r="E2385" t="s">
        <v>3949</v>
      </c>
      <c r="F2385" s="4">
        <v>10.985000294117601</v>
      </c>
      <c r="G2385" s="4">
        <v>11</v>
      </c>
      <c r="H2385" s="4">
        <v>0.15978203525684601</v>
      </c>
      <c r="I2385" s="4">
        <v>11.4</v>
      </c>
      <c r="J2385" s="4">
        <v>10.65</v>
      </c>
      <c r="K2385" s="4">
        <v>10.894</v>
      </c>
      <c r="L2385" s="4">
        <v>11.0710075</v>
      </c>
      <c r="M2385" s="4">
        <v>34</v>
      </c>
    </row>
    <row r="2386" spans="1:13" x14ac:dyDescent="0.2">
      <c r="A2386" s="3">
        <v>38991</v>
      </c>
      <c r="B2386" t="s">
        <v>8874</v>
      </c>
      <c r="C2386" t="s">
        <v>3936</v>
      </c>
      <c r="D2386" t="s">
        <v>8875</v>
      </c>
      <c r="E2386" t="s">
        <v>3935</v>
      </c>
      <c r="F2386" s="4">
        <v>10.985000294117601</v>
      </c>
      <c r="G2386" s="4">
        <v>11</v>
      </c>
      <c r="H2386" s="4">
        <v>0.15978203525684601</v>
      </c>
      <c r="I2386" s="4">
        <v>11.4</v>
      </c>
      <c r="J2386" s="4">
        <v>10.65</v>
      </c>
      <c r="K2386" s="4">
        <v>10.894</v>
      </c>
      <c r="L2386" s="4">
        <v>11.0710075</v>
      </c>
      <c r="M2386" s="4">
        <v>34</v>
      </c>
    </row>
    <row r="2387" spans="1:13" x14ac:dyDescent="0.2">
      <c r="A2387" s="3">
        <v>38991</v>
      </c>
      <c r="B2387" t="s">
        <v>9000</v>
      </c>
      <c r="C2387" t="s">
        <v>3939</v>
      </c>
      <c r="D2387" t="s">
        <v>9001</v>
      </c>
      <c r="E2387" t="s">
        <v>3938</v>
      </c>
      <c r="F2387" s="4">
        <v>11.3171205882353</v>
      </c>
      <c r="G2387" s="4">
        <v>11.37</v>
      </c>
      <c r="H2387" s="4">
        <v>0.24871817540220301</v>
      </c>
      <c r="I2387" s="4">
        <v>11.75</v>
      </c>
      <c r="J2387" s="4">
        <v>10.5</v>
      </c>
      <c r="K2387" s="4">
        <v>11.2525</v>
      </c>
      <c r="L2387" s="4">
        <v>11.442500000000001</v>
      </c>
      <c r="M2387" s="4">
        <v>34</v>
      </c>
    </row>
    <row r="2388" spans="1:13" x14ac:dyDescent="0.2">
      <c r="A2388" s="3">
        <v>38991</v>
      </c>
      <c r="B2388" t="s">
        <v>10069</v>
      </c>
      <c r="C2388" t="s">
        <v>3579</v>
      </c>
      <c r="D2388" t="s">
        <v>10070</v>
      </c>
      <c r="E2388" t="s">
        <v>3578</v>
      </c>
      <c r="F2388" s="4">
        <v>4.54</v>
      </c>
      <c r="G2388" s="4">
        <v>4.54</v>
      </c>
      <c r="H2388" s="4"/>
      <c r="I2388" s="4">
        <v>4.54</v>
      </c>
      <c r="J2388" s="4">
        <v>4.54</v>
      </c>
      <c r="K2388" s="4">
        <v>4.54</v>
      </c>
      <c r="L2388" s="4">
        <v>4.54</v>
      </c>
      <c r="M2388" s="4">
        <v>1</v>
      </c>
    </row>
    <row r="2389" spans="1:13" x14ac:dyDescent="0.2">
      <c r="A2389" s="3">
        <v>38991</v>
      </c>
      <c r="B2389" t="s">
        <v>10079</v>
      </c>
      <c r="C2389" t="s">
        <v>3582</v>
      </c>
      <c r="D2389" t="s">
        <v>10080</v>
      </c>
      <c r="E2389" t="s">
        <v>3581</v>
      </c>
      <c r="F2389" s="4">
        <v>3.5685294117647102</v>
      </c>
      <c r="G2389" s="4">
        <v>3.5</v>
      </c>
      <c r="H2389" s="4">
        <v>0.59358761500261403</v>
      </c>
      <c r="I2389" s="4">
        <v>4.7</v>
      </c>
      <c r="J2389" s="4">
        <v>1.5</v>
      </c>
      <c r="K2389" s="4">
        <v>3.3</v>
      </c>
      <c r="L2389" s="4">
        <v>3.89</v>
      </c>
      <c r="M2389" s="4">
        <v>34</v>
      </c>
    </row>
    <row r="2390" spans="1:13" x14ac:dyDescent="0.2">
      <c r="A2390" s="3">
        <v>38991</v>
      </c>
      <c r="B2390" t="s">
        <v>10093</v>
      </c>
      <c r="C2390" t="s">
        <v>3585</v>
      </c>
      <c r="D2390" t="s">
        <v>10094</v>
      </c>
      <c r="E2390" t="s">
        <v>3584</v>
      </c>
      <c r="F2390" s="4">
        <v>3.7993000000000001</v>
      </c>
      <c r="G2390" s="4">
        <v>3.7945000000000002</v>
      </c>
      <c r="H2390" s="4">
        <v>0.468018799357167</v>
      </c>
      <c r="I2390" s="4">
        <v>5</v>
      </c>
      <c r="J2390" s="4">
        <v>2.9</v>
      </c>
      <c r="K2390" s="4">
        <v>3.5</v>
      </c>
      <c r="L2390" s="4">
        <v>4</v>
      </c>
      <c r="M2390" s="4">
        <v>30</v>
      </c>
    </row>
    <row r="2391" spans="1:13" x14ac:dyDescent="0.2">
      <c r="A2391" s="3">
        <v>38991</v>
      </c>
      <c r="B2391" t="s">
        <v>10089</v>
      </c>
      <c r="C2391" t="s">
        <v>3591</v>
      </c>
      <c r="D2391" t="s">
        <v>10090</v>
      </c>
      <c r="E2391" t="s">
        <v>3590</v>
      </c>
      <c r="F2391" s="4">
        <v>4.1890909090909103</v>
      </c>
      <c r="G2391" s="4">
        <v>4.2</v>
      </c>
      <c r="H2391" s="4">
        <v>0.40623548925133701</v>
      </c>
      <c r="I2391" s="4">
        <v>5</v>
      </c>
      <c r="J2391" s="4">
        <v>3.4</v>
      </c>
      <c r="K2391" s="4">
        <v>3.9</v>
      </c>
      <c r="L2391" s="4">
        <v>4.5</v>
      </c>
      <c r="M2391" s="4">
        <v>33</v>
      </c>
    </row>
    <row r="2392" spans="1:13" x14ac:dyDescent="0.2">
      <c r="A2392" s="3">
        <v>38991</v>
      </c>
      <c r="B2392" t="s">
        <v>10091</v>
      </c>
      <c r="C2392" t="s">
        <v>3594</v>
      </c>
      <c r="D2392" t="s">
        <v>10092</v>
      </c>
      <c r="E2392" t="s">
        <v>3593</v>
      </c>
      <c r="F2392" s="4">
        <v>3.8078787878787899</v>
      </c>
      <c r="G2392" s="4">
        <v>3.8</v>
      </c>
      <c r="H2392" s="4">
        <v>0.45018577814996003</v>
      </c>
      <c r="I2392" s="4">
        <v>4.72</v>
      </c>
      <c r="J2392" s="4">
        <v>3</v>
      </c>
      <c r="K2392" s="4">
        <v>3.6</v>
      </c>
      <c r="L2392" s="4">
        <v>4</v>
      </c>
      <c r="M2392" s="4">
        <v>33</v>
      </c>
    </row>
    <row r="2393" spans="1:13" x14ac:dyDescent="0.2">
      <c r="A2393" s="3">
        <v>39022</v>
      </c>
      <c r="B2393" t="s">
        <v>8860</v>
      </c>
      <c r="C2393" t="s">
        <v>3918</v>
      </c>
      <c r="D2393" t="s">
        <v>8861</v>
      </c>
      <c r="E2393" t="s">
        <v>3917</v>
      </c>
      <c r="F2393" s="4">
        <v>7.0686206896551704</v>
      </c>
      <c r="G2393" s="4">
        <v>7.05</v>
      </c>
      <c r="H2393" s="4">
        <v>8.2233297823545701E-2</v>
      </c>
      <c r="I2393" s="4">
        <v>7.35</v>
      </c>
      <c r="J2393" s="4">
        <v>7</v>
      </c>
      <c r="K2393" s="4">
        <v>7.02</v>
      </c>
      <c r="L2393" s="4">
        <v>7.08</v>
      </c>
      <c r="M2393" s="4">
        <v>29</v>
      </c>
    </row>
    <row r="2394" spans="1:13" x14ac:dyDescent="0.2">
      <c r="A2394" s="3">
        <v>39022</v>
      </c>
      <c r="B2394" t="s">
        <v>8988</v>
      </c>
      <c r="C2394" t="s">
        <v>3921</v>
      </c>
      <c r="D2394" t="s">
        <v>8989</v>
      </c>
      <c r="E2394" t="s">
        <v>3920</v>
      </c>
      <c r="F2394" s="4">
        <v>6.8734482758620699</v>
      </c>
      <c r="G2394" s="4">
        <v>7.04</v>
      </c>
      <c r="H2394" s="4">
        <v>0.47095856552710602</v>
      </c>
      <c r="I2394" s="4">
        <v>7.75</v>
      </c>
      <c r="J2394" s="4">
        <v>5.74</v>
      </c>
      <c r="K2394" s="4">
        <v>6.52</v>
      </c>
      <c r="L2394" s="4">
        <v>7.15</v>
      </c>
      <c r="M2394" s="4">
        <v>29</v>
      </c>
    </row>
    <row r="2395" spans="1:13" x14ac:dyDescent="0.2">
      <c r="A2395" s="3">
        <v>39022</v>
      </c>
      <c r="B2395" t="s">
        <v>9108</v>
      </c>
      <c r="C2395" t="s">
        <v>3081</v>
      </c>
      <c r="D2395" t="s">
        <v>9109</v>
      </c>
      <c r="E2395" t="s">
        <v>3080</v>
      </c>
      <c r="F2395" s="4">
        <v>3.5015384615384599</v>
      </c>
      <c r="G2395" s="4">
        <v>3.5</v>
      </c>
      <c r="H2395" s="4">
        <v>0.27468807484406499</v>
      </c>
      <c r="I2395" s="4">
        <v>4.04</v>
      </c>
      <c r="J2395" s="4">
        <v>2.52</v>
      </c>
      <c r="K2395" s="4">
        <v>3.3849999999999998</v>
      </c>
      <c r="L2395" s="4">
        <v>3.6274999999999999</v>
      </c>
      <c r="M2395" s="4">
        <v>26</v>
      </c>
    </row>
    <row r="2396" spans="1:13" x14ac:dyDescent="0.2">
      <c r="A2396" s="3">
        <v>39022</v>
      </c>
      <c r="B2396" t="s">
        <v>8750</v>
      </c>
      <c r="C2396" t="s">
        <v>3072</v>
      </c>
      <c r="D2396" t="s">
        <v>8751</v>
      </c>
      <c r="E2396" t="s">
        <v>3071</v>
      </c>
      <c r="F2396" s="4">
        <v>3.8858620689655199</v>
      </c>
      <c r="G2396" s="4">
        <v>3.86</v>
      </c>
      <c r="H2396" s="4">
        <v>0.21160133069692499</v>
      </c>
      <c r="I2396" s="4">
        <v>4.21</v>
      </c>
      <c r="J2396" s="4">
        <v>3.2</v>
      </c>
      <c r="K2396" s="4">
        <v>3.8</v>
      </c>
      <c r="L2396" s="4">
        <v>4.01</v>
      </c>
      <c r="M2396" s="4">
        <v>29</v>
      </c>
    </row>
    <row r="2397" spans="1:13" x14ac:dyDescent="0.2">
      <c r="A2397" s="3">
        <v>39022</v>
      </c>
      <c r="B2397" t="s">
        <v>8864</v>
      </c>
      <c r="C2397" t="s">
        <v>3075</v>
      </c>
      <c r="D2397" t="s">
        <v>8865</v>
      </c>
      <c r="E2397" t="s">
        <v>3074</v>
      </c>
      <c r="F2397" s="4">
        <v>3.4648275862069</v>
      </c>
      <c r="G2397" s="4">
        <v>3.48</v>
      </c>
      <c r="H2397" s="4">
        <v>0.28775759503015202</v>
      </c>
      <c r="I2397" s="4">
        <v>3.99</v>
      </c>
      <c r="J2397" s="4">
        <v>2.5299999999999998</v>
      </c>
      <c r="K2397" s="4">
        <v>3.36</v>
      </c>
      <c r="L2397" s="4">
        <v>3.65</v>
      </c>
      <c r="M2397" s="4">
        <v>29</v>
      </c>
    </row>
    <row r="2398" spans="1:13" x14ac:dyDescent="0.2">
      <c r="A2398" s="3">
        <v>39022</v>
      </c>
      <c r="B2398" t="s">
        <v>9004</v>
      </c>
      <c r="C2398" t="s">
        <v>3102</v>
      </c>
      <c r="D2398" t="s">
        <v>9005</v>
      </c>
      <c r="E2398" t="s">
        <v>3101</v>
      </c>
      <c r="F2398" s="4">
        <v>3.45</v>
      </c>
      <c r="G2398" s="4">
        <v>3.47</v>
      </c>
      <c r="H2398" s="4">
        <v>0.28567113959936502</v>
      </c>
      <c r="I2398" s="4">
        <v>4</v>
      </c>
      <c r="J2398" s="4">
        <v>2.62</v>
      </c>
      <c r="K2398" s="4">
        <v>3.2774999999999999</v>
      </c>
      <c r="L2398" s="4">
        <v>3.5874999999999999</v>
      </c>
      <c r="M2398" s="4">
        <v>26</v>
      </c>
    </row>
    <row r="2399" spans="1:13" x14ac:dyDescent="0.2">
      <c r="A2399" s="3">
        <v>39022</v>
      </c>
      <c r="B2399" t="s">
        <v>9006</v>
      </c>
      <c r="C2399" t="s">
        <v>3078</v>
      </c>
      <c r="D2399" t="s">
        <v>9007</v>
      </c>
      <c r="E2399" t="s">
        <v>3077</v>
      </c>
      <c r="F2399" s="4">
        <v>3.5019428518518501</v>
      </c>
      <c r="G2399" s="4">
        <v>3.5</v>
      </c>
      <c r="H2399" s="4">
        <v>0.32784086551659403</v>
      </c>
      <c r="I2399" s="4">
        <v>4.1500000000000004</v>
      </c>
      <c r="J2399" s="4">
        <v>2.5</v>
      </c>
      <c r="K2399" s="4">
        <v>3.3062285</v>
      </c>
      <c r="L2399" s="4">
        <v>3.625</v>
      </c>
      <c r="M2399" s="4">
        <v>27</v>
      </c>
    </row>
    <row r="2400" spans="1:13" x14ac:dyDescent="0.2">
      <c r="A2400" s="3">
        <v>39022</v>
      </c>
      <c r="B2400" t="s">
        <v>9008</v>
      </c>
      <c r="C2400" t="s">
        <v>3120</v>
      </c>
      <c r="D2400" t="s">
        <v>9009</v>
      </c>
      <c r="E2400" t="s">
        <v>3119</v>
      </c>
      <c r="F2400" s="4">
        <v>0.407107142857143</v>
      </c>
      <c r="G2400" s="4">
        <v>0.39</v>
      </c>
      <c r="H2400" s="4">
        <v>0.100867841399385</v>
      </c>
      <c r="I2400" s="4">
        <v>0.63</v>
      </c>
      <c r="J2400" s="4">
        <v>0.17</v>
      </c>
      <c r="K2400" s="4">
        <v>0.34749999999999998</v>
      </c>
      <c r="L2400" s="4">
        <v>0.47249999999999998</v>
      </c>
      <c r="M2400" s="4">
        <v>28</v>
      </c>
    </row>
    <row r="2401" spans="1:13" x14ac:dyDescent="0.2">
      <c r="A2401" s="3">
        <v>39022</v>
      </c>
      <c r="B2401" t="s">
        <v>9020</v>
      </c>
      <c r="C2401" t="s">
        <v>3123</v>
      </c>
      <c r="D2401" t="s">
        <v>9021</v>
      </c>
      <c r="E2401" t="s">
        <v>3122</v>
      </c>
      <c r="F2401" s="4">
        <v>0.26224999999999998</v>
      </c>
      <c r="G2401" s="4">
        <v>0.26500000000000001</v>
      </c>
      <c r="H2401" s="4">
        <v>0.10630968911628</v>
      </c>
      <c r="I2401" s="4">
        <v>0.44</v>
      </c>
      <c r="J2401" s="4">
        <v>0.01</v>
      </c>
      <c r="K2401" s="4">
        <v>0.18</v>
      </c>
      <c r="L2401" s="4">
        <v>0.35</v>
      </c>
      <c r="M2401" s="4">
        <v>28</v>
      </c>
    </row>
    <row r="2402" spans="1:13" x14ac:dyDescent="0.2">
      <c r="A2402" s="3">
        <v>39022</v>
      </c>
      <c r="B2402" t="s">
        <v>9030</v>
      </c>
      <c r="C2402" t="s">
        <v>3126</v>
      </c>
      <c r="D2402" t="s">
        <v>9031</v>
      </c>
      <c r="E2402" t="s">
        <v>3125</v>
      </c>
      <c r="F2402" s="4">
        <v>0.25667857142857098</v>
      </c>
      <c r="G2402" s="4">
        <v>0.27</v>
      </c>
      <c r="H2402" s="4">
        <v>6.9984153535152097E-2</v>
      </c>
      <c r="I2402" s="4">
        <v>0.36</v>
      </c>
      <c r="J2402" s="4">
        <v>0.1</v>
      </c>
      <c r="K2402" s="4">
        <v>0.2</v>
      </c>
      <c r="L2402" s="4">
        <v>0.31</v>
      </c>
      <c r="M2402" s="4">
        <v>28</v>
      </c>
    </row>
    <row r="2403" spans="1:13" x14ac:dyDescent="0.2">
      <c r="A2403" s="3">
        <v>39022</v>
      </c>
      <c r="B2403" t="s">
        <v>9040</v>
      </c>
      <c r="C2403" t="s">
        <v>3129</v>
      </c>
      <c r="D2403" t="s">
        <v>9041</v>
      </c>
      <c r="E2403" t="s">
        <v>3128</v>
      </c>
      <c r="F2403" s="4">
        <v>0.19778571428571401</v>
      </c>
      <c r="G2403" s="4">
        <v>0.2</v>
      </c>
      <c r="H2403" s="4">
        <v>7.69575915649061E-2</v>
      </c>
      <c r="I2403" s="4">
        <v>0.32</v>
      </c>
      <c r="J2403" s="4">
        <v>0.01</v>
      </c>
      <c r="K2403" s="4">
        <v>0.16</v>
      </c>
      <c r="L2403" s="4">
        <v>0.2525</v>
      </c>
      <c r="M2403" s="4">
        <v>28</v>
      </c>
    </row>
    <row r="2404" spans="1:13" x14ac:dyDescent="0.2">
      <c r="A2404" s="3">
        <v>39022</v>
      </c>
      <c r="B2404" t="s">
        <v>9050</v>
      </c>
      <c r="C2404" t="s">
        <v>3132</v>
      </c>
      <c r="D2404" t="s">
        <v>9051</v>
      </c>
      <c r="E2404" t="s">
        <v>3131</v>
      </c>
      <c r="F2404" s="4">
        <v>-0.21203571428571399</v>
      </c>
      <c r="G2404" s="4">
        <v>-0.24</v>
      </c>
      <c r="H2404" s="4">
        <v>0.14179183546020799</v>
      </c>
      <c r="I2404" s="4">
        <v>0.15</v>
      </c>
      <c r="J2404" s="4">
        <v>-0.48</v>
      </c>
      <c r="K2404" s="4">
        <v>-0.3</v>
      </c>
      <c r="L2404" s="4">
        <v>-0.15</v>
      </c>
      <c r="M2404" s="4">
        <v>28</v>
      </c>
    </row>
    <row r="2405" spans="1:13" x14ac:dyDescent="0.2">
      <c r="A2405" s="3">
        <v>39022</v>
      </c>
      <c r="B2405" t="s">
        <v>9060</v>
      </c>
      <c r="C2405" t="s">
        <v>3135</v>
      </c>
      <c r="D2405" t="s">
        <v>9061</v>
      </c>
      <c r="E2405" t="s">
        <v>3134</v>
      </c>
      <c r="F2405" s="4">
        <v>0.119607142857143</v>
      </c>
      <c r="G2405" s="4">
        <v>0.13500000000000001</v>
      </c>
      <c r="H2405" s="4">
        <v>7.9901948840885195E-2</v>
      </c>
      <c r="I2405" s="4">
        <v>0.27</v>
      </c>
      <c r="J2405" s="4">
        <v>-0.05</v>
      </c>
      <c r="K2405" s="4">
        <v>7.4249999999999997E-2</v>
      </c>
      <c r="L2405" s="4">
        <v>0.16</v>
      </c>
      <c r="M2405" s="4">
        <v>28</v>
      </c>
    </row>
    <row r="2406" spans="1:13" x14ac:dyDescent="0.2">
      <c r="A2406" s="3">
        <v>39022</v>
      </c>
      <c r="B2406" t="s">
        <v>9070</v>
      </c>
      <c r="C2406" t="s">
        <v>3138</v>
      </c>
      <c r="D2406" t="s">
        <v>9071</v>
      </c>
      <c r="E2406" t="s">
        <v>3137</v>
      </c>
      <c r="F2406" s="4">
        <v>0.20639285714285699</v>
      </c>
      <c r="G2406" s="4">
        <v>0.2</v>
      </c>
      <c r="H2406" s="4">
        <v>7.7783335969199396E-2</v>
      </c>
      <c r="I2406" s="4">
        <v>0.41</v>
      </c>
      <c r="J2406" s="4">
        <v>7.0000000000000007E-2</v>
      </c>
      <c r="K2406" s="4">
        <v>0.16750000000000001</v>
      </c>
      <c r="L2406" s="4">
        <v>0.24224999999999999</v>
      </c>
      <c r="M2406" s="4">
        <v>28</v>
      </c>
    </row>
    <row r="2407" spans="1:13" x14ac:dyDescent="0.2">
      <c r="A2407" s="3">
        <v>39022</v>
      </c>
      <c r="B2407" t="s">
        <v>9080</v>
      </c>
      <c r="C2407" t="s">
        <v>3141</v>
      </c>
      <c r="D2407" t="s">
        <v>9081</v>
      </c>
      <c r="E2407" t="s">
        <v>3140</v>
      </c>
      <c r="F2407" s="4">
        <v>0.308214285714286</v>
      </c>
      <c r="G2407" s="4">
        <v>0.30499999999999999</v>
      </c>
      <c r="H2407" s="4">
        <v>0.103603716915611</v>
      </c>
      <c r="I2407" s="4">
        <v>0.56000000000000005</v>
      </c>
      <c r="J2407" s="4">
        <v>0.13</v>
      </c>
      <c r="K2407" s="4">
        <v>0.2475</v>
      </c>
      <c r="L2407" s="4">
        <v>0.35249999999999998</v>
      </c>
      <c r="M2407" s="4">
        <v>28</v>
      </c>
    </row>
    <row r="2408" spans="1:13" x14ac:dyDescent="0.2">
      <c r="A2408" s="3">
        <v>39022</v>
      </c>
      <c r="B2408" t="s">
        <v>9090</v>
      </c>
      <c r="C2408" t="s">
        <v>3144</v>
      </c>
      <c r="D2408" t="s">
        <v>9091</v>
      </c>
      <c r="E2408" t="s">
        <v>3143</v>
      </c>
      <c r="F2408" s="4">
        <v>0.54549999999999998</v>
      </c>
      <c r="G2408" s="4">
        <v>0.54</v>
      </c>
      <c r="H2408" s="4">
        <v>0.132669039621436</v>
      </c>
      <c r="I2408" s="4">
        <v>0.81399999999999995</v>
      </c>
      <c r="J2408" s="4">
        <v>0.28000000000000003</v>
      </c>
      <c r="K2408" s="4">
        <v>0.42</v>
      </c>
      <c r="L2408" s="4">
        <v>0.63500000000000001</v>
      </c>
      <c r="M2408" s="4">
        <v>28</v>
      </c>
    </row>
    <row r="2409" spans="1:13" x14ac:dyDescent="0.2">
      <c r="A2409" s="3">
        <v>39022</v>
      </c>
      <c r="B2409" t="s">
        <v>9100</v>
      </c>
      <c r="C2409" t="s">
        <v>3147</v>
      </c>
      <c r="D2409" t="s">
        <v>9101</v>
      </c>
      <c r="E2409" t="s">
        <v>3146</v>
      </c>
      <c r="F2409" s="4">
        <v>0.34775</v>
      </c>
      <c r="G2409" s="4">
        <v>0.35</v>
      </c>
      <c r="H2409" s="4">
        <v>9.54302634659739E-2</v>
      </c>
      <c r="I2409" s="4">
        <v>0.61</v>
      </c>
      <c r="J2409" s="4">
        <v>0.19</v>
      </c>
      <c r="K2409" s="4">
        <v>0.3</v>
      </c>
      <c r="L2409" s="4">
        <v>0.38</v>
      </c>
      <c r="M2409" s="4">
        <v>28</v>
      </c>
    </row>
    <row r="2410" spans="1:13" x14ac:dyDescent="0.2">
      <c r="A2410" s="3">
        <v>39022</v>
      </c>
      <c r="B2410" t="s">
        <v>8980</v>
      </c>
      <c r="C2410" t="s">
        <v>3114</v>
      </c>
      <c r="D2410" t="s">
        <v>8981</v>
      </c>
      <c r="E2410" t="s">
        <v>3113</v>
      </c>
      <c r="F2410" s="4">
        <v>0.54357142857142904</v>
      </c>
      <c r="G2410" s="4">
        <v>0.52500000000000002</v>
      </c>
      <c r="H2410" s="4">
        <v>0.104286439078441</v>
      </c>
      <c r="I2410" s="4">
        <v>0.92</v>
      </c>
      <c r="J2410" s="4">
        <v>0.41</v>
      </c>
      <c r="K2410" s="4">
        <v>0.47749999999999998</v>
      </c>
      <c r="L2410" s="4">
        <v>0.56999999999999995</v>
      </c>
      <c r="M2410" s="4">
        <v>28</v>
      </c>
    </row>
    <row r="2411" spans="1:13" x14ac:dyDescent="0.2">
      <c r="A2411" s="3">
        <v>39022</v>
      </c>
      <c r="B2411" t="s">
        <v>9110</v>
      </c>
      <c r="C2411" t="s">
        <v>3150</v>
      </c>
      <c r="D2411" t="s">
        <v>9111</v>
      </c>
      <c r="E2411" t="s">
        <v>3149</v>
      </c>
      <c r="F2411" s="4">
        <v>0.57325000000000004</v>
      </c>
      <c r="G2411" s="4">
        <v>0.6</v>
      </c>
      <c r="H2411" s="4">
        <v>0.169170662240718</v>
      </c>
      <c r="I2411" s="4">
        <v>0.93</v>
      </c>
      <c r="J2411" s="4">
        <v>0.2</v>
      </c>
      <c r="K2411" s="4">
        <v>0.46</v>
      </c>
      <c r="L2411" s="4">
        <v>0.6825</v>
      </c>
      <c r="M2411" s="4">
        <v>28</v>
      </c>
    </row>
    <row r="2412" spans="1:13" x14ac:dyDescent="0.2">
      <c r="A2412" s="3">
        <v>39022</v>
      </c>
      <c r="B2412" t="s">
        <v>8992</v>
      </c>
      <c r="C2412" t="s">
        <v>3117</v>
      </c>
      <c r="D2412" t="s">
        <v>8993</v>
      </c>
      <c r="E2412" t="s">
        <v>3116</v>
      </c>
      <c r="F2412" s="4">
        <v>0.43725000000000003</v>
      </c>
      <c r="G2412" s="4">
        <v>0.42499999999999999</v>
      </c>
      <c r="H2412" s="4">
        <v>0.112117208841991</v>
      </c>
      <c r="I2412" s="4">
        <v>0.67</v>
      </c>
      <c r="J2412" s="4">
        <v>0.22</v>
      </c>
      <c r="K2412" s="4">
        <v>0.35499999999999998</v>
      </c>
      <c r="L2412" s="4">
        <v>0.50249999999999995</v>
      </c>
      <c r="M2412" s="4">
        <v>28</v>
      </c>
    </row>
    <row r="2413" spans="1:13" x14ac:dyDescent="0.2">
      <c r="A2413" s="3">
        <v>39022</v>
      </c>
      <c r="B2413" t="s">
        <v>9112</v>
      </c>
      <c r="C2413" t="s">
        <v>3096</v>
      </c>
      <c r="D2413" t="s">
        <v>9113</v>
      </c>
      <c r="E2413" t="s">
        <v>3095</v>
      </c>
      <c r="F2413" s="4">
        <v>3.2350218000000002</v>
      </c>
      <c r="G2413" s="4">
        <v>3.25</v>
      </c>
      <c r="H2413" s="4">
        <v>0.21609638909532899</v>
      </c>
      <c r="I2413" s="4">
        <v>3.68</v>
      </c>
      <c r="J2413" s="4">
        <v>2.72</v>
      </c>
      <c r="K2413" s="4">
        <v>3.1</v>
      </c>
      <c r="L2413" s="4">
        <v>3.35</v>
      </c>
      <c r="M2413" s="4">
        <v>21</v>
      </c>
    </row>
    <row r="2414" spans="1:13" x14ac:dyDescent="0.2">
      <c r="A2414" s="3">
        <v>39022</v>
      </c>
      <c r="B2414" t="s">
        <v>8942</v>
      </c>
      <c r="C2414" t="s">
        <v>3087</v>
      </c>
      <c r="D2414" t="s">
        <v>8943</v>
      </c>
      <c r="E2414" t="s">
        <v>3086</v>
      </c>
      <c r="F2414" s="4">
        <v>3.45501994347826</v>
      </c>
      <c r="G2414" s="4">
        <v>3.45</v>
      </c>
      <c r="H2414" s="4">
        <v>0.238905246837015</v>
      </c>
      <c r="I2414" s="4">
        <v>4.2354586999999997</v>
      </c>
      <c r="J2414" s="4">
        <v>2.77</v>
      </c>
      <c r="K2414" s="4">
        <v>3.415</v>
      </c>
      <c r="L2414" s="4">
        <v>3.5</v>
      </c>
      <c r="M2414" s="4">
        <v>23</v>
      </c>
    </row>
    <row r="2415" spans="1:13" x14ac:dyDescent="0.2">
      <c r="A2415" s="3">
        <v>39022</v>
      </c>
      <c r="B2415" t="s">
        <v>9012</v>
      </c>
      <c r="C2415" t="s">
        <v>3090</v>
      </c>
      <c r="D2415" t="s">
        <v>9013</v>
      </c>
      <c r="E2415" t="s">
        <v>3089</v>
      </c>
      <c r="F2415" s="4">
        <v>3.2236744639130399</v>
      </c>
      <c r="G2415" s="4">
        <v>3.23</v>
      </c>
      <c r="H2415" s="4">
        <v>0.21102979925662599</v>
      </c>
      <c r="I2415" s="4">
        <v>3.69</v>
      </c>
      <c r="J2415" s="4">
        <v>2.7845126699999998</v>
      </c>
      <c r="K2415" s="4">
        <v>3.1</v>
      </c>
      <c r="L2415" s="4">
        <v>3.3149999999999999</v>
      </c>
      <c r="M2415" s="4">
        <v>23</v>
      </c>
    </row>
    <row r="2416" spans="1:13" x14ac:dyDescent="0.2">
      <c r="A2416" s="3">
        <v>39022</v>
      </c>
      <c r="B2416" t="s">
        <v>9114</v>
      </c>
      <c r="C2416" t="s">
        <v>3153</v>
      </c>
      <c r="D2416" t="s">
        <v>9115</v>
      </c>
      <c r="E2416" t="s">
        <v>3152</v>
      </c>
      <c r="F2416" s="4">
        <v>0.26828439999999998</v>
      </c>
      <c r="G2416" s="4">
        <v>0.25</v>
      </c>
      <c r="H2416" s="4">
        <v>0.102612214535237</v>
      </c>
      <c r="I2416" s="4">
        <v>0.69854119999999997</v>
      </c>
      <c r="J2416" s="4">
        <v>0.12</v>
      </c>
      <c r="K2416" s="4">
        <v>0.24</v>
      </c>
      <c r="L2416" s="4">
        <v>0.27100000000000002</v>
      </c>
      <c r="M2416" s="4">
        <v>23</v>
      </c>
    </row>
    <row r="2417" spans="1:13" x14ac:dyDescent="0.2">
      <c r="A2417" s="3">
        <v>39022</v>
      </c>
      <c r="B2417" t="s">
        <v>10073</v>
      </c>
      <c r="C2417" t="s">
        <v>4324</v>
      </c>
      <c r="D2417" t="s">
        <v>10074</v>
      </c>
      <c r="E2417" t="s">
        <v>4323</v>
      </c>
      <c r="F2417" s="4">
        <v>3.33214285714286</v>
      </c>
      <c r="G2417" s="4">
        <v>3.3</v>
      </c>
      <c r="H2417" s="4">
        <v>0.17224782195810801</v>
      </c>
      <c r="I2417" s="4">
        <v>3.7</v>
      </c>
      <c r="J2417" s="4">
        <v>2.9</v>
      </c>
      <c r="K2417" s="4">
        <v>3.3</v>
      </c>
      <c r="L2417" s="4">
        <v>3.4249999999999998</v>
      </c>
      <c r="M2417" s="4">
        <v>28</v>
      </c>
    </row>
    <row r="2418" spans="1:13" x14ac:dyDescent="0.2">
      <c r="A2418" s="3">
        <v>39022</v>
      </c>
      <c r="B2418" t="s">
        <v>10085</v>
      </c>
      <c r="C2418" t="s">
        <v>4327</v>
      </c>
      <c r="D2418" t="s">
        <v>10086</v>
      </c>
      <c r="E2418" t="s">
        <v>4326</v>
      </c>
      <c r="F2418" s="4">
        <v>2.7357142857142902</v>
      </c>
      <c r="G2418" s="4">
        <v>2.8</v>
      </c>
      <c r="H2418" s="4">
        <v>0.33245917122121998</v>
      </c>
      <c r="I2418" s="4">
        <v>3.5</v>
      </c>
      <c r="J2418" s="4">
        <v>1.9</v>
      </c>
      <c r="K2418" s="4">
        <v>2.5</v>
      </c>
      <c r="L2418" s="4">
        <v>2.9249999999999998</v>
      </c>
      <c r="M2418" s="4">
        <v>28</v>
      </c>
    </row>
    <row r="2419" spans="1:13" x14ac:dyDescent="0.2">
      <c r="A2419" s="3">
        <v>39022</v>
      </c>
      <c r="B2419" t="s">
        <v>9106</v>
      </c>
      <c r="C2419" t="s">
        <v>3942</v>
      </c>
      <c r="D2419" t="s">
        <v>9107</v>
      </c>
      <c r="E2419" t="s">
        <v>3949</v>
      </c>
      <c r="F2419" s="4">
        <v>10.9649392857143</v>
      </c>
      <c r="G2419" s="4">
        <v>10.965</v>
      </c>
      <c r="H2419" s="4">
        <v>0.132236430625815</v>
      </c>
      <c r="I2419" s="4">
        <v>11.28</v>
      </c>
      <c r="J2419" s="4">
        <v>10.69</v>
      </c>
      <c r="K2419" s="4">
        <v>10.883749999999999</v>
      </c>
      <c r="L2419" s="4">
        <v>11.035</v>
      </c>
      <c r="M2419" s="4">
        <v>28</v>
      </c>
    </row>
    <row r="2420" spans="1:13" x14ac:dyDescent="0.2">
      <c r="A2420" s="3">
        <v>39022</v>
      </c>
      <c r="B2420" t="s">
        <v>9116</v>
      </c>
      <c r="C2420" t="s">
        <v>3952</v>
      </c>
      <c r="D2420" t="s">
        <v>9117</v>
      </c>
      <c r="E2420" t="s">
        <v>3951</v>
      </c>
      <c r="F2420" s="4">
        <v>10.9956142857143</v>
      </c>
      <c r="G2420" s="4">
        <v>10.984999999999999</v>
      </c>
      <c r="H2420" s="4">
        <v>0.14216746440908301</v>
      </c>
      <c r="I2420" s="4">
        <v>11.33</v>
      </c>
      <c r="J2420" s="4">
        <v>10.63</v>
      </c>
      <c r="K2420" s="4">
        <v>10.9</v>
      </c>
      <c r="L2420" s="4">
        <v>11.092499999999999</v>
      </c>
      <c r="M2420" s="4">
        <v>28</v>
      </c>
    </row>
    <row r="2421" spans="1:13" x14ac:dyDescent="0.2">
      <c r="A2421" s="3">
        <v>39022</v>
      </c>
      <c r="B2421" t="s">
        <v>9096</v>
      </c>
      <c r="C2421" t="s">
        <v>3939</v>
      </c>
      <c r="D2421" t="s">
        <v>9097</v>
      </c>
      <c r="E2421" t="s">
        <v>3947</v>
      </c>
      <c r="F2421" s="4">
        <v>10.9635172413793</v>
      </c>
      <c r="G2421" s="4">
        <v>10.95</v>
      </c>
      <c r="H2421" s="4">
        <v>0.138971379553401</v>
      </c>
      <c r="I2421" s="4">
        <v>11.27</v>
      </c>
      <c r="J2421" s="4">
        <v>10.7</v>
      </c>
      <c r="K2421" s="4">
        <v>10.891999999999999</v>
      </c>
      <c r="L2421" s="4">
        <v>11.02</v>
      </c>
      <c r="M2421" s="4">
        <v>29</v>
      </c>
    </row>
    <row r="2422" spans="1:13" x14ac:dyDescent="0.2">
      <c r="A2422" s="3">
        <v>39022</v>
      </c>
      <c r="B2422" t="s">
        <v>8874</v>
      </c>
      <c r="C2422" t="s">
        <v>3936</v>
      </c>
      <c r="D2422" t="s">
        <v>8875</v>
      </c>
      <c r="E2422" t="s">
        <v>3935</v>
      </c>
      <c r="F2422" s="4">
        <v>10.9635172413793</v>
      </c>
      <c r="G2422" s="4">
        <v>10.95</v>
      </c>
      <c r="H2422" s="4">
        <v>0.138971379553401</v>
      </c>
      <c r="I2422" s="4">
        <v>11.27</v>
      </c>
      <c r="J2422" s="4">
        <v>10.7</v>
      </c>
      <c r="K2422" s="4">
        <v>10.891999999999999</v>
      </c>
      <c r="L2422" s="4">
        <v>11.02</v>
      </c>
      <c r="M2422" s="4">
        <v>29</v>
      </c>
    </row>
    <row r="2423" spans="1:13" x14ac:dyDescent="0.2">
      <c r="A2423" s="3">
        <v>39022</v>
      </c>
      <c r="B2423" t="s">
        <v>9000</v>
      </c>
      <c r="C2423" t="s">
        <v>3939</v>
      </c>
      <c r="D2423" t="s">
        <v>9001</v>
      </c>
      <c r="E2423" t="s">
        <v>3938</v>
      </c>
      <c r="F2423" s="4">
        <v>11.299262068965501</v>
      </c>
      <c r="G2423" s="4">
        <v>11.35</v>
      </c>
      <c r="H2423" s="4">
        <v>0.22360211539663999</v>
      </c>
      <c r="I2423" s="4">
        <v>11.7</v>
      </c>
      <c r="J2423" s="4">
        <v>10.53</v>
      </c>
      <c r="K2423" s="4">
        <v>11.19</v>
      </c>
      <c r="L2423" s="4">
        <v>11.42</v>
      </c>
      <c r="M2423" s="4">
        <v>29</v>
      </c>
    </row>
    <row r="2424" spans="1:13" x14ac:dyDescent="0.2">
      <c r="A2424" s="3">
        <v>39022</v>
      </c>
      <c r="B2424" t="s">
        <v>10069</v>
      </c>
      <c r="C2424" t="s">
        <v>3579</v>
      </c>
      <c r="D2424" t="s">
        <v>10070</v>
      </c>
      <c r="E2424" t="s">
        <v>3578</v>
      </c>
      <c r="F2424" s="4">
        <v>4.66</v>
      </c>
      <c r="G2424" s="4">
        <v>4.66</v>
      </c>
      <c r="H2424" s="4"/>
      <c r="I2424" s="4">
        <v>4.66</v>
      </c>
      <c r="J2424" s="4">
        <v>4.66</v>
      </c>
      <c r="K2424" s="4">
        <v>4.66</v>
      </c>
      <c r="L2424" s="4">
        <v>4.66</v>
      </c>
      <c r="M2424" s="4">
        <v>1</v>
      </c>
    </row>
    <row r="2425" spans="1:13" x14ac:dyDescent="0.2">
      <c r="A2425" s="3">
        <v>39022</v>
      </c>
      <c r="B2425" t="s">
        <v>10079</v>
      </c>
      <c r="C2425" t="s">
        <v>3582</v>
      </c>
      <c r="D2425" t="s">
        <v>10080</v>
      </c>
      <c r="E2425" t="s">
        <v>3581</v>
      </c>
      <c r="F2425" s="4">
        <v>3.4540740740740699</v>
      </c>
      <c r="G2425" s="4">
        <v>3.5</v>
      </c>
      <c r="H2425" s="4">
        <v>0.50329880449856701</v>
      </c>
      <c r="I2425" s="4">
        <v>4</v>
      </c>
      <c r="J2425" s="4">
        <v>1.54</v>
      </c>
      <c r="K2425" s="4">
        <v>3.3250000000000002</v>
      </c>
      <c r="L2425" s="4">
        <v>3.7</v>
      </c>
      <c r="M2425" s="4">
        <v>27</v>
      </c>
    </row>
    <row r="2426" spans="1:13" x14ac:dyDescent="0.2">
      <c r="A2426" s="3">
        <v>39022</v>
      </c>
      <c r="B2426" t="s">
        <v>10093</v>
      </c>
      <c r="C2426" t="s">
        <v>3585</v>
      </c>
      <c r="D2426" t="s">
        <v>10094</v>
      </c>
      <c r="E2426" t="s">
        <v>3584</v>
      </c>
      <c r="F2426" s="4">
        <v>3.78</v>
      </c>
      <c r="G2426" s="4">
        <v>3.8</v>
      </c>
      <c r="H2426" s="4">
        <v>0.441125454566688</v>
      </c>
      <c r="I2426" s="4">
        <v>4.5</v>
      </c>
      <c r="J2426" s="4">
        <v>2.9</v>
      </c>
      <c r="K2426" s="4">
        <v>3.5</v>
      </c>
      <c r="L2426" s="4">
        <v>4</v>
      </c>
      <c r="M2426" s="4">
        <v>25</v>
      </c>
    </row>
    <row r="2427" spans="1:13" x14ac:dyDescent="0.2">
      <c r="A2427" s="3">
        <v>39022</v>
      </c>
      <c r="B2427" t="s">
        <v>10095</v>
      </c>
      <c r="C2427" t="s">
        <v>3597</v>
      </c>
      <c r="D2427" t="s">
        <v>10096</v>
      </c>
      <c r="E2427" t="s">
        <v>3596</v>
      </c>
      <c r="F2427" s="4">
        <v>3.41653846153846</v>
      </c>
      <c r="G2427" s="4">
        <v>3.6</v>
      </c>
      <c r="H2427" s="4">
        <v>0.81386457009845203</v>
      </c>
      <c r="I2427" s="4">
        <v>4.8</v>
      </c>
      <c r="J2427" s="4">
        <v>0.7</v>
      </c>
      <c r="K2427" s="4">
        <v>3.05</v>
      </c>
      <c r="L2427" s="4">
        <v>3.875</v>
      </c>
      <c r="M2427" s="4">
        <v>26</v>
      </c>
    </row>
    <row r="2428" spans="1:13" x14ac:dyDescent="0.2">
      <c r="A2428" s="3">
        <v>39022</v>
      </c>
      <c r="B2428" t="s">
        <v>10091</v>
      </c>
      <c r="C2428" t="s">
        <v>3594</v>
      </c>
      <c r="D2428" t="s">
        <v>10092</v>
      </c>
      <c r="E2428" t="s">
        <v>3593</v>
      </c>
      <c r="F2428" s="4">
        <v>3.9131999999999998</v>
      </c>
      <c r="G2428" s="4">
        <v>4</v>
      </c>
      <c r="H2428" s="4">
        <v>0.50085526851576601</v>
      </c>
      <c r="I2428" s="4">
        <v>4.8</v>
      </c>
      <c r="J2428" s="4">
        <v>3</v>
      </c>
      <c r="K2428" s="4">
        <v>3.5</v>
      </c>
      <c r="L2428" s="4">
        <v>4.2</v>
      </c>
      <c r="M2428" s="4">
        <v>25</v>
      </c>
    </row>
    <row r="2429" spans="1:13" x14ac:dyDescent="0.2">
      <c r="A2429" s="3">
        <v>39052</v>
      </c>
      <c r="B2429" t="s">
        <v>8988</v>
      </c>
      <c r="C2429" t="s">
        <v>3921</v>
      </c>
      <c r="D2429" t="s">
        <v>8989</v>
      </c>
      <c r="E2429" t="s">
        <v>3920</v>
      </c>
      <c r="F2429" s="4">
        <v>6.8554838709677401</v>
      </c>
      <c r="G2429" s="4">
        <v>6.99</v>
      </c>
      <c r="H2429" s="4">
        <v>0.45461220624232701</v>
      </c>
      <c r="I2429" s="4">
        <v>7.97</v>
      </c>
      <c r="J2429" s="4">
        <v>5.74</v>
      </c>
      <c r="K2429" s="4">
        <v>6.5</v>
      </c>
      <c r="L2429" s="4">
        <v>7.0750000000000002</v>
      </c>
      <c r="M2429" s="4">
        <v>31</v>
      </c>
    </row>
    <row r="2430" spans="1:13" x14ac:dyDescent="0.2">
      <c r="A2430" s="3">
        <v>39052</v>
      </c>
      <c r="B2430" t="s">
        <v>9118</v>
      </c>
      <c r="C2430" t="s">
        <v>3924</v>
      </c>
      <c r="D2430" t="s">
        <v>9119</v>
      </c>
      <c r="E2430" t="s">
        <v>3923</v>
      </c>
      <c r="F2430" s="4">
        <v>6.8667741935483901</v>
      </c>
      <c r="G2430" s="4">
        <v>6.7</v>
      </c>
      <c r="H2430" s="4">
        <v>0.62898535805307998</v>
      </c>
      <c r="I2430" s="4">
        <v>8.41</v>
      </c>
      <c r="J2430" s="4">
        <v>5.5</v>
      </c>
      <c r="K2430" s="4">
        <v>6.4649999999999999</v>
      </c>
      <c r="L2430" s="4">
        <v>7.2249999999999996</v>
      </c>
      <c r="M2430" s="4">
        <v>31</v>
      </c>
    </row>
    <row r="2431" spans="1:13" x14ac:dyDescent="0.2">
      <c r="A2431" s="3">
        <v>39052</v>
      </c>
      <c r="B2431" t="s">
        <v>9120</v>
      </c>
      <c r="C2431" t="s">
        <v>3081</v>
      </c>
      <c r="D2431" t="s">
        <v>9121</v>
      </c>
      <c r="E2431" t="s">
        <v>3080</v>
      </c>
      <c r="F2431" s="4">
        <v>3.4993750000000001</v>
      </c>
      <c r="G2431" s="4">
        <v>3.4849999999999999</v>
      </c>
      <c r="H2431" s="4">
        <v>0.197057998667168</v>
      </c>
      <c r="I2431" s="4">
        <v>4</v>
      </c>
      <c r="J2431" s="4">
        <v>3.12</v>
      </c>
      <c r="K2431" s="4">
        <v>3.3875000000000002</v>
      </c>
      <c r="L2431" s="4">
        <v>3.6274999999999999</v>
      </c>
      <c r="M2431" s="4">
        <v>32</v>
      </c>
    </row>
    <row r="2432" spans="1:13" x14ac:dyDescent="0.2">
      <c r="A2432" s="3">
        <v>39052</v>
      </c>
      <c r="B2432" t="s">
        <v>8750</v>
      </c>
      <c r="C2432" t="s">
        <v>3072</v>
      </c>
      <c r="D2432" t="s">
        <v>8751</v>
      </c>
      <c r="E2432" t="s">
        <v>3071</v>
      </c>
      <c r="F2432" s="4">
        <v>3.9406089626722198</v>
      </c>
      <c r="G2432" s="4">
        <v>3.9203751472472299</v>
      </c>
      <c r="H2432" s="4">
        <v>0.12809374729338899</v>
      </c>
      <c r="I2432" s="4">
        <v>4.3031580123988702</v>
      </c>
      <c r="J2432" s="4">
        <v>3.7134654904085198</v>
      </c>
      <c r="K2432" s="4">
        <v>3.8531295087746402</v>
      </c>
      <c r="L2432" s="4">
        <v>3.9927935271407802</v>
      </c>
      <c r="M2432" s="4">
        <v>31</v>
      </c>
    </row>
    <row r="2433" spans="1:13" x14ac:dyDescent="0.2">
      <c r="A2433" s="3">
        <v>39052</v>
      </c>
      <c r="B2433" t="s">
        <v>8864</v>
      </c>
      <c r="C2433" t="s">
        <v>3075</v>
      </c>
      <c r="D2433" t="s">
        <v>8865</v>
      </c>
      <c r="E2433" t="s">
        <v>3074</v>
      </c>
      <c r="F2433" s="4">
        <v>3.4993750000000001</v>
      </c>
      <c r="G2433" s="4">
        <v>3.4849999999999999</v>
      </c>
      <c r="H2433" s="4">
        <v>0.197057998667168</v>
      </c>
      <c r="I2433" s="4">
        <v>4</v>
      </c>
      <c r="J2433" s="4">
        <v>3.12</v>
      </c>
      <c r="K2433" s="4">
        <v>3.3875000000000002</v>
      </c>
      <c r="L2433" s="4">
        <v>3.6274999999999999</v>
      </c>
      <c r="M2433" s="4">
        <v>32</v>
      </c>
    </row>
    <row r="2434" spans="1:13" x14ac:dyDescent="0.2">
      <c r="A2434" s="3">
        <v>39052</v>
      </c>
      <c r="B2434" t="s">
        <v>9004</v>
      </c>
      <c r="C2434" t="s">
        <v>3102</v>
      </c>
      <c r="D2434" t="s">
        <v>9005</v>
      </c>
      <c r="E2434" t="s">
        <v>3101</v>
      </c>
      <c r="F2434" s="4">
        <v>3.4843333333333302</v>
      </c>
      <c r="G2434" s="4">
        <v>3.5</v>
      </c>
      <c r="H2434" s="4">
        <v>0.24327766644002799</v>
      </c>
      <c r="I2434" s="4">
        <v>4</v>
      </c>
      <c r="J2434" s="4">
        <v>2.91</v>
      </c>
      <c r="K2434" s="4">
        <v>3.3</v>
      </c>
      <c r="L2434" s="4">
        <v>3.6225000000000001</v>
      </c>
      <c r="M2434" s="4">
        <v>30</v>
      </c>
    </row>
    <row r="2435" spans="1:13" x14ac:dyDescent="0.2">
      <c r="A2435" s="3">
        <v>39052</v>
      </c>
      <c r="B2435" t="s">
        <v>9006</v>
      </c>
      <c r="C2435" t="s">
        <v>3078</v>
      </c>
      <c r="D2435" t="s">
        <v>9007</v>
      </c>
      <c r="E2435" t="s">
        <v>3077</v>
      </c>
      <c r="F2435" s="4">
        <v>3.5029032258064499</v>
      </c>
      <c r="G2435" s="4">
        <v>3.5</v>
      </c>
      <c r="H2435" s="4">
        <v>0.27621481433100897</v>
      </c>
      <c r="I2435" s="4">
        <v>4.1500000000000004</v>
      </c>
      <c r="J2435" s="4">
        <v>3.04</v>
      </c>
      <c r="K2435" s="4">
        <v>3.31</v>
      </c>
      <c r="L2435" s="4">
        <v>3.625</v>
      </c>
      <c r="M2435" s="4">
        <v>31</v>
      </c>
    </row>
    <row r="2436" spans="1:13" x14ac:dyDescent="0.2">
      <c r="A2436" s="3">
        <v>39052</v>
      </c>
      <c r="B2436" t="s">
        <v>9008</v>
      </c>
      <c r="C2436" t="s">
        <v>3117</v>
      </c>
      <c r="D2436" t="s">
        <v>9009</v>
      </c>
      <c r="E2436" t="s">
        <v>3116</v>
      </c>
      <c r="F2436" s="4">
        <v>0.42010314863610998</v>
      </c>
      <c r="G2436" s="4">
        <v>0.4</v>
      </c>
      <c r="H2436" s="4">
        <v>0.100927469832049</v>
      </c>
      <c r="I2436" s="4">
        <v>0.69</v>
      </c>
      <c r="J2436" s="4">
        <v>0.17</v>
      </c>
      <c r="K2436" s="4">
        <v>0.375</v>
      </c>
      <c r="L2436" s="4">
        <v>0.47</v>
      </c>
      <c r="M2436" s="4">
        <v>31</v>
      </c>
    </row>
    <row r="2437" spans="1:13" x14ac:dyDescent="0.2">
      <c r="A2437" s="3">
        <v>39052</v>
      </c>
      <c r="B2437" t="s">
        <v>9020</v>
      </c>
      <c r="C2437" t="s">
        <v>3120</v>
      </c>
      <c r="D2437" t="s">
        <v>9021</v>
      </c>
      <c r="E2437" t="s">
        <v>3119</v>
      </c>
      <c r="F2437" s="4">
        <v>0.26289666595563599</v>
      </c>
      <c r="G2437" s="4">
        <v>0.27</v>
      </c>
      <c r="H2437" s="4">
        <v>0.106752761066535</v>
      </c>
      <c r="I2437" s="4">
        <v>0.46</v>
      </c>
      <c r="J2437" s="4">
        <v>4.6796644624724798E-2</v>
      </c>
      <c r="K2437" s="4">
        <v>0.18</v>
      </c>
      <c r="L2437" s="4">
        <v>0.35</v>
      </c>
      <c r="M2437" s="4">
        <v>31</v>
      </c>
    </row>
    <row r="2438" spans="1:13" x14ac:dyDescent="0.2">
      <c r="A2438" s="3">
        <v>39052</v>
      </c>
      <c r="B2438" t="s">
        <v>9030</v>
      </c>
      <c r="C2438" t="s">
        <v>3123</v>
      </c>
      <c r="D2438" t="s">
        <v>9031</v>
      </c>
      <c r="E2438" t="s">
        <v>3122</v>
      </c>
      <c r="F2438" s="4">
        <v>0.25150806422622501</v>
      </c>
      <c r="G2438" s="4">
        <v>0.27</v>
      </c>
      <c r="H2438" s="4">
        <v>7.4475624602171706E-2</v>
      </c>
      <c r="I2438" s="4">
        <v>0.36</v>
      </c>
      <c r="J2438" s="4">
        <v>0.08</v>
      </c>
      <c r="K2438" s="4">
        <v>0.2</v>
      </c>
      <c r="L2438" s="4">
        <v>0.31</v>
      </c>
      <c r="M2438" s="4">
        <v>31</v>
      </c>
    </row>
    <row r="2439" spans="1:13" x14ac:dyDescent="0.2">
      <c r="A2439" s="3">
        <v>39052</v>
      </c>
      <c r="B2439" t="s">
        <v>9040</v>
      </c>
      <c r="C2439" t="s">
        <v>3126</v>
      </c>
      <c r="D2439" t="s">
        <v>9041</v>
      </c>
      <c r="E2439" t="s">
        <v>3125</v>
      </c>
      <c r="F2439" s="4">
        <v>0.20336358749719599</v>
      </c>
      <c r="G2439" s="4">
        <v>0.2</v>
      </c>
      <c r="H2439" s="4">
        <v>7.1485542015485307E-2</v>
      </c>
      <c r="I2439" s="4">
        <v>0.32</v>
      </c>
      <c r="J2439" s="4">
        <v>0.01</v>
      </c>
      <c r="K2439" s="4">
        <v>0.18</v>
      </c>
      <c r="L2439" s="4">
        <v>0.25</v>
      </c>
      <c r="M2439" s="4">
        <v>31</v>
      </c>
    </row>
    <row r="2440" spans="1:13" x14ac:dyDescent="0.2">
      <c r="A2440" s="3">
        <v>39052</v>
      </c>
      <c r="B2440" t="s">
        <v>9050</v>
      </c>
      <c r="C2440" t="s">
        <v>3129</v>
      </c>
      <c r="D2440" t="s">
        <v>9051</v>
      </c>
      <c r="E2440" t="s">
        <v>3128</v>
      </c>
      <c r="F2440" s="4">
        <v>-0.22006360105391901</v>
      </c>
      <c r="G2440" s="4">
        <v>-0.24</v>
      </c>
      <c r="H2440" s="4">
        <v>0.13152112112763201</v>
      </c>
      <c r="I2440" s="4">
        <v>0.15</v>
      </c>
      <c r="J2440" s="4">
        <v>-0.48</v>
      </c>
      <c r="K2440" s="4">
        <v>-0.29499999999999998</v>
      </c>
      <c r="L2440" s="4">
        <v>-0.19</v>
      </c>
      <c r="M2440" s="4">
        <v>31</v>
      </c>
    </row>
    <row r="2441" spans="1:13" x14ac:dyDescent="0.2">
      <c r="A2441" s="3">
        <v>39052</v>
      </c>
      <c r="B2441" t="s">
        <v>9060</v>
      </c>
      <c r="C2441" t="s">
        <v>3132</v>
      </c>
      <c r="D2441" t="s">
        <v>9061</v>
      </c>
      <c r="E2441" t="s">
        <v>3131</v>
      </c>
      <c r="F2441" s="4">
        <v>0.121475318485311</v>
      </c>
      <c r="G2441" s="4">
        <v>0.14000000000000001</v>
      </c>
      <c r="H2441" s="4">
        <v>8.1073094120231698E-2</v>
      </c>
      <c r="I2441" s="4">
        <v>0.27</v>
      </c>
      <c r="J2441" s="4">
        <v>-0.05</v>
      </c>
      <c r="K2441" s="4">
        <v>7.7867436522312997E-2</v>
      </c>
      <c r="L2441" s="4">
        <v>0.16</v>
      </c>
      <c r="M2441" s="4">
        <v>31</v>
      </c>
    </row>
    <row r="2442" spans="1:13" x14ac:dyDescent="0.2">
      <c r="A2442" s="3">
        <v>39052</v>
      </c>
      <c r="B2442" t="s">
        <v>9070</v>
      </c>
      <c r="C2442" t="s">
        <v>3135</v>
      </c>
      <c r="D2442" t="s">
        <v>9071</v>
      </c>
      <c r="E2442" t="s">
        <v>3134</v>
      </c>
      <c r="F2442" s="4">
        <v>0.21160330726434101</v>
      </c>
      <c r="G2442" s="4">
        <v>0.21</v>
      </c>
      <c r="H2442" s="4">
        <v>7.5097103712270394E-2</v>
      </c>
      <c r="I2442" s="4">
        <v>0.41</v>
      </c>
      <c r="J2442" s="4">
        <v>0.03</v>
      </c>
      <c r="K2442" s="4">
        <v>0.17</v>
      </c>
      <c r="L2442" s="4">
        <v>0.2495</v>
      </c>
      <c r="M2442" s="4">
        <v>31</v>
      </c>
    </row>
    <row r="2443" spans="1:13" x14ac:dyDescent="0.2">
      <c r="A2443" s="3">
        <v>39052</v>
      </c>
      <c r="B2443" t="s">
        <v>9080</v>
      </c>
      <c r="C2443" t="s">
        <v>3138</v>
      </c>
      <c r="D2443" t="s">
        <v>9081</v>
      </c>
      <c r="E2443" t="s">
        <v>3137</v>
      </c>
      <c r="F2443" s="4">
        <v>0.30599224359904398</v>
      </c>
      <c r="G2443" s="4">
        <v>0.3</v>
      </c>
      <c r="H2443" s="4">
        <v>0.106141543873588</v>
      </c>
      <c r="I2443" s="4">
        <v>0.56000000000000005</v>
      </c>
      <c r="J2443" s="4">
        <v>0.13</v>
      </c>
      <c r="K2443" s="4">
        <v>0.245</v>
      </c>
      <c r="L2443" s="4">
        <v>0.34787977578518398</v>
      </c>
      <c r="M2443" s="4">
        <v>31</v>
      </c>
    </row>
    <row r="2444" spans="1:13" x14ac:dyDescent="0.2">
      <c r="A2444" s="3">
        <v>39052</v>
      </c>
      <c r="B2444" t="s">
        <v>9090</v>
      </c>
      <c r="C2444" t="s">
        <v>3141</v>
      </c>
      <c r="D2444" t="s">
        <v>9091</v>
      </c>
      <c r="E2444" t="s">
        <v>3140</v>
      </c>
      <c r="F2444" s="4">
        <v>0.54106442112476005</v>
      </c>
      <c r="G2444" s="4">
        <v>0.54</v>
      </c>
      <c r="H2444" s="4">
        <v>0.124662375399523</v>
      </c>
      <c r="I2444" s="4">
        <v>0.81399999999999995</v>
      </c>
      <c r="J2444" s="4">
        <v>0.28000000000000003</v>
      </c>
      <c r="K2444" s="4">
        <v>0.46</v>
      </c>
      <c r="L2444" s="4">
        <v>0.60499999999999998</v>
      </c>
      <c r="M2444" s="4">
        <v>31</v>
      </c>
    </row>
    <row r="2445" spans="1:13" x14ac:dyDescent="0.2">
      <c r="A2445" s="3">
        <v>39052</v>
      </c>
      <c r="B2445" t="s">
        <v>9100</v>
      </c>
      <c r="C2445" t="s">
        <v>3144</v>
      </c>
      <c r="D2445" t="s">
        <v>9101</v>
      </c>
      <c r="E2445" t="s">
        <v>3143</v>
      </c>
      <c r="F2445" s="4">
        <v>0.35698089199602501</v>
      </c>
      <c r="G2445" s="4">
        <v>0.35940765187676399</v>
      </c>
      <c r="H2445" s="4">
        <v>9.8743233602606797E-2</v>
      </c>
      <c r="I2445" s="4">
        <v>0.65</v>
      </c>
      <c r="J2445" s="4">
        <v>0.19</v>
      </c>
      <c r="K2445" s="4">
        <v>0.31</v>
      </c>
      <c r="L2445" s="4">
        <v>0.4</v>
      </c>
      <c r="M2445" s="4">
        <v>31</v>
      </c>
    </row>
    <row r="2446" spans="1:13" x14ac:dyDescent="0.2">
      <c r="A2446" s="3">
        <v>39052</v>
      </c>
      <c r="B2446" t="s">
        <v>9110</v>
      </c>
      <c r="C2446" t="s">
        <v>3147</v>
      </c>
      <c r="D2446" t="s">
        <v>9111</v>
      </c>
      <c r="E2446" t="s">
        <v>3146</v>
      </c>
      <c r="F2446" s="4">
        <v>0.58308372285655696</v>
      </c>
      <c r="G2446" s="4">
        <v>0.62</v>
      </c>
      <c r="H2446" s="4">
        <v>0.18002451339945799</v>
      </c>
      <c r="I2446" s="4">
        <v>0.92</v>
      </c>
      <c r="J2446" s="4">
        <v>0.04</v>
      </c>
      <c r="K2446" s="4">
        <v>0.5</v>
      </c>
      <c r="L2446" s="4">
        <v>0.68500000000000005</v>
      </c>
      <c r="M2446" s="4">
        <v>31</v>
      </c>
    </row>
    <row r="2447" spans="1:13" x14ac:dyDescent="0.2">
      <c r="A2447" s="3">
        <v>39052</v>
      </c>
      <c r="B2447" t="s">
        <v>8992</v>
      </c>
      <c r="C2447" t="s">
        <v>3114</v>
      </c>
      <c r="D2447" t="s">
        <v>8993</v>
      </c>
      <c r="E2447" t="s">
        <v>3113</v>
      </c>
      <c r="F2447" s="4">
        <v>0.46955811607262299</v>
      </c>
      <c r="G2447" s="4">
        <v>0.45</v>
      </c>
      <c r="H2447" s="4">
        <v>0.123816113032592</v>
      </c>
      <c r="I2447" s="4">
        <v>0.82</v>
      </c>
      <c r="J2447" s="4">
        <v>0.25</v>
      </c>
      <c r="K2447" s="4">
        <v>0.38500000000000001</v>
      </c>
      <c r="L2447" s="4">
        <v>0.52</v>
      </c>
      <c r="M2447" s="4">
        <v>31</v>
      </c>
    </row>
    <row r="2448" spans="1:13" x14ac:dyDescent="0.2">
      <c r="A2448" s="3">
        <v>39052</v>
      </c>
      <c r="B2448" t="s">
        <v>9122</v>
      </c>
      <c r="C2448" t="s">
        <v>3150</v>
      </c>
      <c r="D2448" t="s">
        <v>9123</v>
      </c>
      <c r="E2448" t="s">
        <v>3149</v>
      </c>
      <c r="F2448" s="4">
        <v>0.41949035406166602</v>
      </c>
      <c r="G2448" s="4">
        <v>0.4</v>
      </c>
      <c r="H2448" s="4">
        <v>0.107321787107398</v>
      </c>
      <c r="I2448" s="4">
        <v>0.75</v>
      </c>
      <c r="J2448" s="4">
        <v>0.25</v>
      </c>
      <c r="K2448" s="4">
        <v>0.34</v>
      </c>
      <c r="L2448" s="4">
        <v>0.47</v>
      </c>
      <c r="M2448" s="4">
        <v>31</v>
      </c>
    </row>
    <row r="2449" spans="1:13" x14ac:dyDescent="0.2">
      <c r="A2449" s="3">
        <v>39052</v>
      </c>
      <c r="B2449" t="s">
        <v>9124</v>
      </c>
      <c r="C2449" t="s">
        <v>3096</v>
      </c>
      <c r="D2449" t="s">
        <v>9125</v>
      </c>
      <c r="E2449" t="s">
        <v>3095</v>
      </c>
      <c r="F2449" s="4">
        <v>3.2980194333333301</v>
      </c>
      <c r="G2449" s="4">
        <v>3.3</v>
      </c>
      <c r="H2449" s="4">
        <v>0.206244892926367</v>
      </c>
      <c r="I2449" s="4">
        <v>3.68</v>
      </c>
      <c r="J2449" s="4">
        <v>2.97</v>
      </c>
      <c r="K2449" s="4">
        <v>3.125</v>
      </c>
      <c r="L2449" s="4">
        <v>3.4849999999999999</v>
      </c>
      <c r="M2449" s="4">
        <v>27</v>
      </c>
    </row>
    <row r="2450" spans="1:13" x14ac:dyDescent="0.2">
      <c r="A2450" s="3">
        <v>39052</v>
      </c>
      <c r="B2450" t="s">
        <v>8942</v>
      </c>
      <c r="C2450" t="s">
        <v>3087</v>
      </c>
      <c r="D2450" t="s">
        <v>8943</v>
      </c>
      <c r="E2450" t="s">
        <v>3086</v>
      </c>
      <c r="F2450" s="4">
        <v>3.49</v>
      </c>
      <c r="G2450" s="4">
        <v>3.49</v>
      </c>
      <c r="H2450" s="4"/>
      <c r="I2450" s="4">
        <v>3.49</v>
      </c>
      <c r="J2450" s="4">
        <v>3.49</v>
      </c>
      <c r="K2450" s="4">
        <v>3.49</v>
      </c>
      <c r="L2450" s="4">
        <v>3.49</v>
      </c>
      <c r="M2450" s="4">
        <v>1</v>
      </c>
    </row>
    <row r="2451" spans="1:13" x14ac:dyDescent="0.2">
      <c r="A2451" s="3">
        <v>39052</v>
      </c>
      <c r="B2451" t="s">
        <v>9012</v>
      </c>
      <c r="C2451" t="s">
        <v>3090</v>
      </c>
      <c r="D2451" t="s">
        <v>9013</v>
      </c>
      <c r="E2451" t="s">
        <v>3089</v>
      </c>
      <c r="F2451" s="4">
        <v>3.2980194333333301</v>
      </c>
      <c r="G2451" s="4">
        <v>3.3</v>
      </c>
      <c r="H2451" s="4">
        <v>0.206244892926367</v>
      </c>
      <c r="I2451" s="4">
        <v>3.68</v>
      </c>
      <c r="J2451" s="4">
        <v>2.97</v>
      </c>
      <c r="K2451" s="4">
        <v>3.125</v>
      </c>
      <c r="L2451" s="4">
        <v>3.4849999999999999</v>
      </c>
      <c r="M2451" s="4">
        <v>27</v>
      </c>
    </row>
    <row r="2452" spans="1:13" x14ac:dyDescent="0.2">
      <c r="A2452" s="3">
        <v>39052</v>
      </c>
      <c r="B2452" t="s">
        <v>9126</v>
      </c>
      <c r="C2452" t="s">
        <v>3093</v>
      </c>
      <c r="D2452" t="s">
        <v>9127</v>
      </c>
      <c r="E2452" t="s">
        <v>3092</v>
      </c>
      <c r="F2452" s="4">
        <v>3.2640294622222199</v>
      </c>
      <c r="G2452" s="4">
        <v>3.22</v>
      </c>
      <c r="H2452" s="4">
        <v>0.25571016324014401</v>
      </c>
      <c r="I2452" s="4">
        <v>4.1500000000000004</v>
      </c>
      <c r="J2452" s="4">
        <v>2.83</v>
      </c>
      <c r="K2452" s="4">
        <v>3.105</v>
      </c>
      <c r="L2452" s="4">
        <v>3.32</v>
      </c>
      <c r="M2452" s="4">
        <v>27</v>
      </c>
    </row>
    <row r="2453" spans="1:13" x14ac:dyDescent="0.2">
      <c r="A2453" s="3">
        <v>39052</v>
      </c>
      <c r="B2453" t="s">
        <v>9128</v>
      </c>
      <c r="C2453" t="s">
        <v>3153</v>
      </c>
      <c r="D2453" t="s">
        <v>9129</v>
      </c>
      <c r="E2453" t="s">
        <v>3152</v>
      </c>
      <c r="F2453" s="4">
        <v>0.32419047619047597</v>
      </c>
      <c r="G2453" s="4">
        <v>0.33</v>
      </c>
      <c r="H2453" s="4">
        <v>5.2865507703623797E-2</v>
      </c>
      <c r="I2453" s="4">
        <v>0.4</v>
      </c>
      <c r="J2453" s="4">
        <v>0.2</v>
      </c>
      <c r="K2453" s="4">
        <v>0.3</v>
      </c>
      <c r="L2453" s="4">
        <v>0.37</v>
      </c>
      <c r="M2453" s="4">
        <v>21</v>
      </c>
    </row>
    <row r="2454" spans="1:13" x14ac:dyDescent="0.2">
      <c r="A2454" s="3">
        <v>39052</v>
      </c>
      <c r="B2454" t="s">
        <v>10073</v>
      </c>
      <c r="C2454" t="s">
        <v>4324</v>
      </c>
      <c r="D2454" t="s">
        <v>10074</v>
      </c>
      <c r="E2454" t="s">
        <v>4323</v>
      </c>
      <c r="F2454" s="4">
        <v>3.3032258064516098</v>
      </c>
      <c r="G2454" s="4">
        <v>3.3</v>
      </c>
      <c r="H2454" s="4">
        <v>0.14019955056452399</v>
      </c>
      <c r="I2454" s="4">
        <v>3.6</v>
      </c>
      <c r="J2454" s="4">
        <v>3</v>
      </c>
      <c r="K2454" s="4">
        <v>3.3</v>
      </c>
      <c r="L2454" s="4">
        <v>3.3</v>
      </c>
      <c r="M2454" s="4">
        <v>31</v>
      </c>
    </row>
    <row r="2455" spans="1:13" x14ac:dyDescent="0.2">
      <c r="A2455" s="3">
        <v>39052</v>
      </c>
      <c r="B2455" t="s">
        <v>10085</v>
      </c>
      <c r="C2455" t="s">
        <v>4327</v>
      </c>
      <c r="D2455" t="s">
        <v>10086</v>
      </c>
      <c r="E2455" t="s">
        <v>4326</v>
      </c>
      <c r="F2455" s="4">
        <v>2.54193548387097</v>
      </c>
      <c r="G2455" s="4">
        <v>2.5</v>
      </c>
      <c r="H2455" s="4">
        <v>0.40147577224401099</v>
      </c>
      <c r="I2455" s="4">
        <v>3.2</v>
      </c>
      <c r="J2455" s="4">
        <v>1.5</v>
      </c>
      <c r="K2455" s="4">
        <v>2.35</v>
      </c>
      <c r="L2455" s="4">
        <v>2.85</v>
      </c>
      <c r="M2455" s="4">
        <v>31</v>
      </c>
    </row>
    <row r="2456" spans="1:13" x14ac:dyDescent="0.2">
      <c r="A2456" s="3">
        <v>39052</v>
      </c>
      <c r="B2456" t="s">
        <v>9106</v>
      </c>
      <c r="C2456" t="s">
        <v>3939</v>
      </c>
      <c r="D2456" t="s">
        <v>9107</v>
      </c>
      <c r="E2456" t="s">
        <v>3947</v>
      </c>
      <c r="F2456" s="4">
        <v>10.9108483870968</v>
      </c>
      <c r="G2456" s="4">
        <v>10.93</v>
      </c>
      <c r="H2456" s="4">
        <v>0.209300831135422</v>
      </c>
      <c r="I2456" s="4">
        <v>11.2</v>
      </c>
      <c r="J2456" s="4">
        <v>10</v>
      </c>
      <c r="K2456" s="4">
        <v>10.84835</v>
      </c>
      <c r="L2456" s="4">
        <v>11</v>
      </c>
      <c r="M2456" s="4">
        <v>31</v>
      </c>
    </row>
    <row r="2457" spans="1:13" x14ac:dyDescent="0.2">
      <c r="A2457" s="3">
        <v>39052</v>
      </c>
      <c r="B2457" t="s">
        <v>9116</v>
      </c>
      <c r="C2457" t="s">
        <v>3942</v>
      </c>
      <c r="D2457" t="s">
        <v>9117</v>
      </c>
      <c r="E2457" t="s">
        <v>3949</v>
      </c>
      <c r="F2457" s="4">
        <v>10.960932258064499</v>
      </c>
      <c r="G2457" s="4">
        <v>10.97</v>
      </c>
      <c r="H2457" s="4">
        <v>0.13863682864976601</v>
      </c>
      <c r="I2457" s="4">
        <v>11.22</v>
      </c>
      <c r="J2457" s="4">
        <v>10.63</v>
      </c>
      <c r="K2457" s="4">
        <v>10.9</v>
      </c>
      <c r="L2457" s="4">
        <v>11.044</v>
      </c>
      <c r="M2457" s="4">
        <v>31</v>
      </c>
    </row>
    <row r="2458" spans="1:13" x14ac:dyDescent="0.2">
      <c r="A2458" s="3">
        <v>39052</v>
      </c>
      <c r="B2458" t="s">
        <v>9130</v>
      </c>
      <c r="C2458" t="s">
        <v>3952</v>
      </c>
      <c r="D2458" t="s">
        <v>9131</v>
      </c>
      <c r="E2458" t="s">
        <v>3951</v>
      </c>
      <c r="F2458" s="4">
        <v>10.996193548387099</v>
      </c>
      <c r="G2458" s="4">
        <v>11.02</v>
      </c>
      <c r="H2458" s="4">
        <v>0.17353313984267099</v>
      </c>
      <c r="I2458" s="4">
        <v>11.31</v>
      </c>
      <c r="J2458" s="4">
        <v>10.51</v>
      </c>
      <c r="K2458" s="4">
        <v>10.936400000000001</v>
      </c>
      <c r="L2458" s="4">
        <v>11.093500000000001</v>
      </c>
      <c r="M2458" s="4">
        <v>31</v>
      </c>
    </row>
    <row r="2459" spans="1:13" x14ac:dyDescent="0.2">
      <c r="A2459" s="3">
        <v>39052</v>
      </c>
      <c r="B2459" t="s">
        <v>9000</v>
      </c>
      <c r="C2459" t="s">
        <v>3939</v>
      </c>
      <c r="D2459" t="s">
        <v>9001</v>
      </c>
      <c r="E2459" t="s">
        <v>3938</v>
      </c>
      <c r="F2459" s="4">
        <v>11.228899999999999</v>
      </c>
      <c r="G2459" s="4">
        <v>11.3</v>
      </c>
      <c r="H2459" s="4">
        <v>0.24106464933973701</v>
      </c>
      <c r="I2459" s="4">
        <v>11.65</v>
      </c>
      <c r="J2459" s="4">
        <v>10.53</v>
      </c>
      <c r="K2459" s="4">
        <v>11.1</v>
      </c>
      <c r="L2459" s="4">
        <v>11.4</v>
      </c>
      <c r="M2459" s="4">
        <v>32</v>
      </c>
    </row>
    <row r="2460" spans="1:13" x14ac:dyDescent="0.2">
      <c r="A2460" s="3">
        <v>39052</v>
      </c>
      <c r="B2460" t="s">
        <v>9132</v>
      </c>
      <c r="C2460" t="s">
        <v>3942</v>
      </c>
      <c r="D2460" t="s">
        <v>9133</v>
      </c>
      <c r="E2460" t="s">
        <v>3941</v>
      </c>
      <c r="F2460" s="4">
        <v>11.4830096774194</v>
      </c>
      <c r="G2460" s="4">
        <v>11.51</v>
      </c>
      <c r="H2460" s="4">
        <v>0.320114504883111</v>
      </c>
      <c r="I2460" s="4">
        <v>12.01</v>
      </c>
      <c r="J2460" s="4">
        <v>10.75</v>
      </c>
      <c r="K2460" s="4">
        <v>11.22</v>
      </c>
      <c r="L2460" s="4">
        <v>11.725</v>
      </c>
      <c r="M2460" s="4">
        <v>31</v>
      </c>
    </row>
    <row r="2461" spans="1:13" x14ac:dyDescent="0.2">
      <c r="A2461" s="3">
        <v>39052</v>
      </c>
      <c r="B2461" t="s">
        <v>10069</v>
      </c>
      <c r="C2461" t="s">
        <v>3579</v>
      </c>
      <c r="D2461" t="s">
        <v>10070</v>
      </c>
      <c r="E2461" t="s">
        <v>3578</v>
      </c>
      <c r="F2461" s="4">
        <v>4.67</v>
      </c>
      <c r="G2461" s="4">
        <v>4.67</v>
      </c>
      <c r="H2461" s="4"/>
      <c r="I2461" s="4">
        <v>4.67</v>
      </c>
      <c r="J2461" s="4">
        <v>4.67</v>
      </c>
      <c r="K2461" s="4">
        <v>4.67</v>
      </c>
      <c r="L2461" s="4">
        <v>4.67</v>
      </c>
      <c r="M2461" s="4">
        <v>1</v>
      </c>
    </row>
    <row r="2462" spans="1:13" x14ac:dyDescent="0.2">
      <c r="A2462" s="3">
        <v>39052</v>
      </c>
      <c r="B2462" t="s">
        <v>10079</v>
      </c>
      <c r="C2462" t="s">
        <v>3582</v>
      </c>
      <c r="D2462" t="s">
        <v>10080</v>
      </c>
      <c r="E2462" t="s">
        <v>3581</v>
      </c>
      <c r="F2462" s="4">
        <v>3.49258064516129</v>
      </c>
      <c r="G2462" s="4">
        <v>3.5</v>
      </c>
      <c r="H2462" s="4">
        <v>0.54206990780363096</v>
      </c>
      <c r="I2462" s="4">
        <v>4.9000000000000004</v>
      </c>
      <c r="J2462" s="4">
        <v>1.53</v>
      </c>
      <c r="K2462" s="4">
        <v>3.3050000000000002</v>
      </c>
      <c r="L2462" s="4">
        <v>3.7</v>
      </c>
      <c r="M2462" s="4">
        <v>31</v>
      </c>
    </row>
    <row r="2463" spans="1:13" x14ac:dyDescent="0.2">
      <c r="A2463" s="3">
        <v>39052</v>
      </c>
      <c r="B2463" t="s">
        <v>10093</v>
      </c>
      <c r="C2463" t="s">
        <v>3585</v>
      </c>
      <c r="D2463" t="s">
        <v>10094</v>
      </c>
      <c r="E2463" t="s">
        <v>3584</v>
      </c>
      <c r="F2463" s="4">
        <v>3.7003448275862101</v>
      </c>
      <c r="G2463" s="4">
        <v>3.8</v>
      </c>
      <c r="H2463" s="4">
        <v>0.416726038462927</v>
      </c>
      <c r="I2463" s="4">
        <v>4.5</v>
      </c>
      <c r="J2463" s="4">
        <v>2.9</v>
      </c>
      <c r="K2463" s="4">
        <v>3.5</v>
      </c>
      <c r="L2463" s="4">
        <v>3.95</v>
      </c>
      <c r="M2463" s="4">
        <v>29</v>
      </c>
    </row>
    <row r="2464" spans="1:13" x14ac:dyDescent="0.2">
      <c r="A2464" s="3">
        <v>39052</v>
      </c>
      <c r="B2464" t="s">
        <v>10095</v>
      </c>
      <c r="C2464" t="s">
        <v>3597</v>
      </c>
      <c r="D2464" t="s">
        <v>10096</v>
      </c>
      <c r="E2464" t="s">
        <v>3596</v>
      </c>
      <c r="F2464" s="4">
        <v>3.4744827586206899</v>
      </c>
      <c r="G2464" s="4">
        <v>3.6</v>
      </c>
      <c r="H2464" s="4">
        <v>0.87776740413594001</v>
      </c>
      <c r="I2464" s="4">
        <v>5.0999999999999996</v>
      </c>
      <c r="J2464" s="4">
        <v>0.68</v>
      </c>
      <c r="K2464" s="4">
        <v>3</v>
      </c>
      <c r="L2464" s="4">
        <v>4</v>
      </c>
      <c r="M2464" s="4">
        <v>29</v>
      </c>
    </row>
    <row r="2465" spans="1:13" x14ac:dyDescent="0.2">
      <c r="A2465" s="3">
        <v>39052</v>
      </c>
      <c r="B2465" t="s">
        <v>10091</v>
      </c>
      <c r="C2465" t="s">
        <v>3594</v>
      </c>
      <c r="D2465" t="s">
        <v>10092</v>
      </c>
      <c r="E2465" t="s">
        <v>3593</v>
      </c>
      <c r="F2465" s="4">
        <v>3.9703333333333299</v>
      </c>
      <c r="G2465" s="4">
        <v>4</v>
      </c>
      <c r="H2465" s="4">
        <v>0.52673020859229103</v>
      </c>
      <c r="I2465" s="4">
        <v>5.05</v>
      </c>
      <c r="J2465" s="4">
        <v>3.03</v>
      </c>
      <c r="K2465" s="4">
        <v>3.55</v>
      </c>
      <c r="L2465" s="4">
        <v>4.375</v>
      </c>
      <c r="M2465" s="4">
        <v>30</v>
      </c>
    </row>
    <row r="2466" spans="1:13" x14ac:dyDescent="0.2">
      <c r="A2466" s="3">
        <v>39083</v>
      </c>
      <c r="B2466" t="s">
        <v>8988</v>
      </c>
      <c r="C2466" t="s">
        <v>3918</v>
      </c>
      <c r="D2466" t="s">
        <v>8989</v>
      </c>
      <c r="E2466" t="s">
        <v>3917</v>
      </c>
      <c r="F2466" s="4">
        <v>6.9338709677419397</v>
      </c>
      <c r="G2466" s="4">
        <v>7.01</v>
      </c>
      <c r="H2466" s="4">
        <v>0.38118829484787697</v>
      </c>
      <c r="I2466" s="4">
        <v>7.85</v>
      </c>
      <c r="J2466" s="4">
        <v>6.25</v>
      </c>
      <c r="K2466" s="4">
        <v>6.57</v>
      </c>
      <c r="L2466" s="4">
        <v>7.2</v>
      </c>
      <c r="M2466" s="4">
        <v>31</v>
      </c>
    </row>
    <row r="2467" spans="1:13" x14ac:dyDescent="0.2">
      <c r="A2467" s="3">
        <v>39083</v>
      </c>
      <c r="B2467" t="s">
        <v>9118</v>
      </c>
      <c r="C2467" t="s">
        <v>3921</v>
      </c>
      <c r="D2467" t="s">
        <v>9119</v>
      </c>
      <c r="E2467" t="s">
        <v>3920</v>
      </c>
      <c r="F2467" s="4">
        <v>6.8817241379310303</v>
      </c>
      <c r="G2467" s="4">
        <v>6.8</v>
      </c>
      <c r="H2467" s="4">
        <v>0.70077543257205599</v>
      </c>
      <c r="I2467" s="4">
        <v>8.48</v>
      </c>
      <c r="J2467" s="4">
        <v>5.5</v>
      </c>
      <c r="K2467" s="4">
        <v>6.49</v>
      </c>
      <c r="L2467" s="4">
        <v>7.25</v>
      </c>
      <c r="M2467" s="4">
        <v>29</v>
      </c>
    </row>
    <row r="2468" spans="1:13" x14ac:dyDescent="0.2">
      <c r="A2468" s="3">
        <v>39083</v>
      </c>
      <c r="B2468" t="s">
        <v>9134</v>
      </c>
      <c r="C2468" t="s">
        <v>3081</v>
      </c>
      <c r="D2468" t="s">
        <v>9135</v>
      </c>
      <c r="E2468" t="s">
        <v>3080</v>
      </c>
      <c r="F2468" s="4">
        <v>3.5824137931034499</v>
      </c>
      <c r="G2468" s="4">
        <v>3.56</v>
      </c>
      <c r="H2468" s="4">
        <v>0.22659994913020801</v>
      </c>
      <c r="I2468" s="4">
        <v>4.13</v>
      </c>
      <c r="J2468" s="4">
        <v>3.07</v>
      </c>
      <c r="K2468" s="4">
        <v>3.46</v>
      </c>
      <c r="L2468" s="4">
        <v>3.73</v>
      </c>
      <c r="M2468" s="4">
        <v>29</v>
      </c>
    </row>
    <row r="2469" spans="1:13" x14ac:dyDescent="0.2">
      <c r="A2469" s="3">
        <v>39083</v>
      </c>
      <c r="B2469" t="s">
        <v>8864</v>
      </c>
      <c r="C2469" t="s">
        <v>3072</v>
      </c>
      <c r="D2469" t="s">
        <v>8865</v>
      </c>
      <c r="E2469" t="s">
        <v>3071</v>
      </c>
      <c r="F2469" s="4">
        <v>3.6167741935483901</v>
      </c>
      <c r="G2469" s="4">
        <v>3.65</v>
      </c>
      <c r="H2469" s="4">
        <v>0.20809272126905701</v>
      </c>
      <c r="I2469" s="4">
        <v>4.09</v>
      </c>
      <c r="J2469" s="4">
        <v>3.2</v>
      </c>
      <c r="K2469" s="4">
        <v>3.54</v>
      </c>
      <c r="L2469" s="4">
        <v>3.7250000000000001</v>
      </c>
      <c r="M2469" s="4">
        <v>31</v>
      </c>
    </row>
    <row r="2470" spans="1:13" x14ac:dyDescent="0.2">
      <c r="A2470" s="3">
        <v>39083</v>
      </c>
      <c r="B2470" t="s">
        <v>9006</v>
      </c>
      <c r="C2470" t="s">
        <v>3075</v>
      </c>
      <c r="D2470" t="s">
        <v>9007</v>
      </c>
      <c r="E2470" t="s">
        <v>3074</v>
      </c>
      <c r="F2470" s="4">
        <v>3.5441935483871001</v>
      </c>
      <c r="G2470" s="4">
        <v>3.52</v>
      </c>
      <c r="H2470" s="4">
        <v>0.23831036057416599</v>
      </c>
      <c r="I2470" s="4">
        <v>4.0199999999999996</v>
      </c>
      <c r="J2470" s="4">
        <v>3.1</v>
      </c>
      <c r="K2470" s="4">
        <v>3.37</v>
      </c>
      <c r="L2470" s="4">
        <v>3.645</v>
      </c>
      <c r="M2470" s="4">
        <v>31</v>
      </c>
    </row>
    <row r="2471" spans="1:13" x14ac:dyDescent="0.2">
      <c r="A2471" s="3">
        <v>39083</v>
      </c>
      <c r="B2471" t="s">
        <v>9136</v>
      </c>
      <c r="C2471" t="s">
        <v>3102</v>
      </c>
      <c r="D2471" t="s">
        <v>9137</v>
      </c>
      <c r="E2471" t="s">
        <v>3101</v>
      </c>
      <c r="F2471" s="4">
        <v>3.4848148148148099</v>
      </c>
      <c r="G2471" s="4">
        <v>3.5</v>
      </c>
      <c r="H2471" s="4">
        <v>0.22582107230096299</v>
      </c>
      <c r="I2471" s="4">
        <v>3.99</v>
      </c>
      <c r="J2471" s="4">
        <v>3.1</v>
      </c>
      <c r="K2471" s="4">
        <v>3.3</v>
      </c>
      <c r="L2471" s="4">
        <v>3.605</v>
      </c>
      <c r="M2471" s="4">
        <v>27</v>
      </c>
    </row>
    <row r="2472" spans="1:13" x14ac:dyDescent="0.2">
      <c r="A2472" s="3">
        <v>39083</v>
      </c>
      <c r="B2472" t="s">
        <v>9138</v>
      </c>
      <c r="C2472" t="s">
        <v>3078</v>
      </c>
      <c r="D2472" t="s">
        <v>9139</v>
      </c>
      <c r="E2472" t="s">
        <v>3077</v>
      </c>
      <c r="F2472" s="4">
        <v>3.4803703703703701</v>
      </c>
      <c r="G2472" s="4">
        <v>3.5</v>
      </c>
      <c r="H2472" s="4">
        <v>0.24567773577910901</v>
      </c>
      <c r="I2472" s="4">
        <v>3.98</v>
      </c>
      <c r="J2472" s="4">
        <v>3</v>
      </c>
      <c r="K2472" s="4">
        <v>3.3</v>
      </c>
      <c r="L2472" s="4">
        <v>3.63</v>
      </c>
      <c r="M2472" s="4">
        <v>27</v>
      </c>
    </row>
    <row r="2473" spans="1:13" x14ac:dyDescent="0.2">
      <c r="A2473" s="3">
        <v>39083</v>
      </c>
      <c r="B2473" t="s">
        <v>9008</v>
      </c>
      <c r="C2473" t="s">
        <v>3114</v>
      </c>
      <c r="D2473" t="s">
        <v>9009</v>
      </c>
      <c r="E2473" t="s">
        <v>3113</v>
      </c>
      <c r="F2473" s="4">
        <v>0.53064645161290303</v>
      </c>
      <c r="G2473" s="4">
        <v>0.52</v>
      </c>
      <c r="H2473" s="4">
        <v>7.2667683488989193E-2</v>
      </c>
      <c r="I2473" s="4">
        <v>0.72</v>
      </c>
      <c r="J2473" s="4">
        <v>0.3</v>
      </c>
      <c r="K2473" s="4">
        <v>0.495</v>
      </c>
      <c r="L2473" s="4">
        <v>0.56000000000000005</v>
      </c>
      <c r="M2473" s="4">
        <v>31</v>
      </c>
    </row>
    <row r="2474" spans="1:13" x14ac:dyDescent="0.2">
      <c r="A2474" s="3">
        <v>39083</v>
      </c>
      <c r="B2474" t="s">
        <v>9140</v>
      </c>
      <c r="C2474" t="s">
        <v>3150</v>
      </c>
      <c r="D2474" t="s">
        <v>9141</v>
      </c>
      <c r="E2474" t="s">
        <v>3149</v>
      </c>
      <c r="F2474" s="4">
        <v>0.44200333333333303</v>
      </c>
      <c r="G2474" s="4">
        <v>0.435</v>
      </c>
      <c r="H2474" s="4">
        <v>0.14256388884391</v>
      </c>
      <c r="I2474" s="4">
        <v>0.87</v>
      </c>
      <c r="J2474" s="4">
        <v>7.9100000000000004E-2</v>
      </c>
      <c r="K2474" s="4">
        <v>0.3725</v>
      </c>
      <c r="L2474" s="4">
        <v>0.4975</v>
      </c>
      <c r="M2474" s="4">
        <v>30</v>
      </c>
    </row>
    <row r="2475" spans="1:13" x14ac:dyDescent="0.2">
      <c r="A2475" s="3">
        <v>39083</v>
      </c>
      <c r="B2475" t="s">
        <v>9020</v>
      </c>
      <c r="C2475" t="s">
        <v>3117</v>
      </c>
      <c r="D2475" t="s">
        <v>9021</v>
      </c>
      <c r="E2475" t="s">
        <v>3116</v>
      </c>
      <c r="F2475" s="4">
        <v>0.29783870967741899</v>
      </c>
      <c r="G2475" s="4">
        <v>0.3</v>
      </c>
      <c r="H2475" s="4">
        <v>0.11506580632379999</v>
      </c>
      <c r="I2475" s="4">
        <v>0.53</v>
      </c>
      <c r="J2475" s="4">
        <v>0.05</v>
      </c>
      <c r="K2475" s="4">
        <v>0.2</v>
      </c>
      <c r="L2475" s="4">
        <v>0.36499999999999999</v>
      </c>
      <c r="M2475" s="4">
        <v>31</v>
      </c>
    </row>
    <row r="2476" spans="1:13" x14ac:dyDescent="0.2">
      <c r="A2476" s="3">
        <v>39083</v>
      </c>
      <c r="B2476" t="s">
        <v>9030</v>
      </c>
      <c r="C2476" t="s">
        <v>3120</v>
      </c>
      <c r="D2476" t="s">
        <v>9031</v>
      </c>
      <c r="E2476" t="s">
        <v>3119</v>
      </c>
      <c r="F2476" s="4">
        <v>0.25925806451612898</v>
      </c>
      <c r="G2476" s="4">
        <v>0.27</v>
      </c>
      <c r="H2476" s="4">
        <v>7.8873725131561004E-2</v>
      </c>
      <c r="I2476" s="4">
        <v>0.4</v>
      </c>
      <c r="J2476" s="4">
        <v>0.02</v>
      </c>
      <c r="K2476" s="4">
        <v>0.245</v>
      </c>
      <c r="L2476" s="4">
        <v>0.3</v>
      </c>
      <c r="M2476" s="4">
        <v>31</v>
      </c>
    </row>
    <row r="2477" spans="1:13" x14ac:dyDescent="0.2">
      <c r="A2477" s="3">
        <v>39083</v>
      </c>
      <c r="B2477" t="s">
        <v>9040</v>
      </c>
      <c r="C2477" t="s">
        <v>3123</v>
      </c>
      <c r="D2477" t="s">
        <v>9041</v>
      </c>
      <c r="E2477" t="s">
        <v>3122</v>
      </c>
      <c r="F2477" s="4">
        <v>0.20864516129032301</v>
      </c>
      <c r="G2477" s="4">
        <v>0.22</v>
      </c>
      <c r="H2477" s="4">
        <v>6.0560464764342098E-2</v>
      </c>
      <c r="I2477" s="4">
        <v>0.3</v>
      </c>
      <c r="J2477" s="4">
        <v>0.05</v>
      </c>
      <c r="K2477" s="4">
        <v>0.19</v>
      </c>
      <c r="L2477" s="4">
        <v>0.255</v>
      </c>
      <c r="M2477" s="4">
        <v>31</v>
      </c>
    </row>
    <row r="2478" spans="1:13" x14ac:dyDescent="0.2">
      <c r="A2478" s="3">
        <v>39083</v>
      </c>
      <c r="B2478" t="s">
        <v>9050</v>
      </c>
      <c r="C2478" t="s">
        <v>3126</v>
      </c>
      <c r="D2478" t="s">
        <v>9051</v>
      </c>
      <c r="E2478" t="s">
        <v>3125</v>
      </c>
      <c r="F2478" s="4">
        <v>-0.23732258064516101</v>
      </c>
      <c r="G2478" s="4">
        <v>-0.26</v>
      </c>
      <c r="H2478" s="4">
        <v>0.17969481296479201</v>
      </c>
      <c r="I2478" s="4">
        <v>0.33</v>
      </c>
      <c r="J2478" s="4">
        <v>-0.52</v>
      </c>
      <c r="K2478" s="4">
        <v>-0.3</v>
      </c>
      <c r="L2478" s="4">
        <v>-0.20499999999999999</v>
      </c>
      <c r="M2478" s="4">
        <v>31</v>
      </c>
    </row>
    <row r="2479" spans="1:13" x14ac:dyDescent="0.2">
      <c r="A2479" s="3">
        <v>39083</v>
      </c>
      <c r="B2479" t="s">
        <v>9060</v>
      </c>
      <c r="C2479" t="s">
        <v>3129</v>
      </c>
      <c r="D2479" t="s">
        <v>9061</v>
      </c>
      <c r="E2479" t="s">
        <v>3128</v>
      </c>
      <c r="F2479" s="4">
        <v>0.112870967741935</v>
      </c>
      <c r="G2479" s="4">
        <v>0.13</v>
      </c>
      <c r="H2479" s="4">
        <v>0.11637661332515301</v>
      </c>
      <c r="I2479" s="4">
        <v>0.39</v>
      </c>
      <c r="J2479" s="4">
        <v>-0.19</v>
      </c>
      <c r="K2479" s="4">
        <v>4.4999999999999998E-2</v>
      </c>
      <c r="L2479" s="4">
        <v>0.18</v>
      </c>
      <c r="M2479" s="4">
        <v>31</v>
      </c>
    </row>
    <row r="2480" spans="1:13" x14ac:dyDescent="0.2">
      <c r="A2480" s="3">
        <v>39083</v>
      </c>
      <c r="B2480" t="s">
        <v>9070</v>
      </c>
      <c r="C2480" t="s">
        <v>3132</v>
      </c>
      <c r="D2480" t="s">
        <v>9071</v>
      </c>
      <c r="E2480" t="s">
        <v>3131</v>
      </c>
      <c r="F2480" s="4">
        <v>0.213516129032258</v>
      </c>
      <c r="G2480" s="4">
        <v>0.22</v>
      </c>
      <c r="H2480" s="4">
        <v>6.8419719851195895E-2</v>
      </c>
      <c r="I2480" s="4">
        <v>0.36</v>
      </c>
      <c r="J2480" s="4">
        <v>0.05</v>
      </c>
      <c r="K2480" s="4">
        <v>0.17499999999999999</v>
      </c>
      <c r="L2480" s="4">
        <v>0.25</v>
      </c>
      <c r="M2480" s="4">
        <v>31</v>
      </c>
    </row>
    <row r="2481" spans="1:13" x14ac:dyDescent="0.2">
      <c r="A2481" s="3">
        <v>39083</v>
      </c>
      <c r="B2481" t="s">
        <v>9080</v>
      </c>
      <c r="C2481" t="s">
        <v>3135</v>
      </c>
      <c r="D2481" t="s">
        <v>9081</v>
      </c>
      <c r="E2481" t="s">
        <v>3134</v>
      </c>
      <c r="F2481" s="4">
        <v>0.31161290322580598</v>
      </c>
      <c r="G2481" s="4">
        <v>0.3</v>
      </c>
      <c r="H2481" s="4">
        <v>9.9200026014564693E-2</v>
      </c>
      <c r="I2481" s="4">
        <v>0.56999999999999995</v>
      </c>
      <c r="J2481" s="4">
        <v>0.13</v>
      </c>
      <c r="K2481" s="4">
        <v>0.25</v>
      </c>
      <c r="L2481" s="4">
        <v>0.36</v>
      </c>
      <c r="M2481" s="4">
        <v>31</v>
      </c>
    </row>
    <row r="2482" spans="1:13" x14ac:dyDescent="0.2">
      <c r="A2482" s="3">
        <v>39083</v>
      </c>
      <c r="B2482" t="s">
        <v>9090</v>
      </c>
      <c r="C2482" t="s">
        <v>3138</v>
      </c>
      <c r="D2482" t="s">
        <v>9091</v>
      </c>
      <c r="E2482" t="s">
        <v>3137</v>
      </c>
      <c r="F2482" s="4">
        <v>0.55835483870967695</v>
      </c>
      <c r="G2482" s="4">
        <v>0.54</v>
      </c>
      <c r="H2482" s="4">
        <v>0.16762429187264699</v>
      </c>
      <c r="I2482" s="4">
        <v>1.1200000000000001</v>
      </c>
      <c r="J2482" s="4">
        <v>0.28000000000000003</v>
      </c>
      <c r="K2482" s="4">
        <v>0.435</v>
      </c>
      <c r="L2482" s="4">
        <v>0.6</v>
      </c>
      <c r="M2482" s="4">
        <v>31</v>
      </c>
    </row>
    <row r="2483" spans="1:13" x14ac:dyDescent="0.2">
      <c r="A2483" s="3">
        <v>39083</v>
      </c>
      <c r="B2483" t="s">
        <v>9100</v>
      </c>
      <c r="C2483" t="s">
        <v>3141</v>
      </c>
      <c r="D2483" t="s">
        <v>9101</v>
      </c>
      <c r="E2483" t="s">
        <v>3140</v>
      </c>
      <c r="F2483" s="4">
        <v>0.35780645161290298</v>
      </c>
      <c r="G2483" s="4">
        <v>0.35</v>
      </c>
      <c r="H2483" s="4">
        <v>8.2525720982345299E-2</v>
      </c>
      <c r="I2483" s="4">
        <v>0.61</v>
      </c>
      <c r="J2483" s="4">
        <v>0.19</v>
      </c>
      <c r="K2483" s="4">
        <v>0.32500000000000001</v>
      </c>
      <c r="L2483" s="4">
        <v>0.4</v>
      </c>
      <c r="M2483" s="4">
        <v>31</v>
      </c>
    </row>
    <row r="2484" spans="1:13" x14ac:dyDescent="0.2">
      <c r="A2484" s="3">
        <v>39083</v>
      </c>
      <c r="B2484" t="s">
        <v>9110</v>
      </c>
      <c r="C2484" t="s">
        <v>3144</v>
      </c>
      <c r="D2484" t="s">
        <v>9111</v>
      </c>
      <c r="E2484" t="s">
        <v>3143</v>
      </c>
      <c r="F2484" s="4">
        <v>0.56654838709677402</v>
      </c>
      <c r="G2484" s="4">
        <v>0.61</v>
      </c>
      <c r="H2484" s="4">
        <v>0.14775426417076801</v>
      </c>
      <c r="I2484" s="4">
        <v>0.8</v>
      </c>
      <c r="J2484" s="4">
        <v>0.3</v>
      </c>
      <c r="K2484" s="4">
        <v>0.48649999999999999</v>
      </c>
      <c r="L2484" s="4">
        <v>0.65500000000000003</v>
      </c>
      <c r="M2484" s="4">
        <v>31</v>
      </c>
    </row>
    <row r="2485" spans="1:13" x14ac:dyDescent="0.2">
      <c r="A2485" s="3">
        <v>39083</v>
      </c>
      <c r="B2485" t="s">
        <v>9122</v>
      </c>
      <c r="C2485" t="s">
        <v>3147</v>
      </c>
      <c r="D2485" t="s">
        <v>9123</v>
      </c>
      <c r="E2485" t="s">
        <v>3146</v>
      </c>
      <c r="F2485" s="4">
        <v>0.44806451612903198</v>
      </c>
      <c r="G2485" s="4">
        <v>0.43</v>
      </c>
      <c r="H2485" s="4">
        <v>0.112054134382708</v>
      </c>
      <c r="I2485" s="4">
        <v>0.71</v>
      </c>
      <c r="J2485" s="4">
        <v>0.22</v>
      </c>
      <c r="K2485" s="4">
        <v>0.37</v>
      </c>
      <c r="L2485" s="4">
        <v>0.52500000000000002</v>
      </c>
      <c r="M2485" s="4">
        <v>31</v>
      </c>
    </row>
    <row r="2486" spans="1:13" x14ac:dyDescent="0.2">
      <c r="A2486" s="3">
        <v>39083</v>
      </c>
      <c r="B2486" t="s">
        <v>9142</v>
      </c>
      <c r="C2486" t="s">
        <v>3096</v>
      </c>
      <c r="D2486" t="s">
        <v>9143</v>
      </c>
      <c r="E2486" t="s">
        <v>3095</v>
      </c>
      <c r="F2486" s="4">
        <v>3.37153846153846</v>
      </c>
      <c r="G2486" s="4">
        <v>3.43</v>
      </c>
      <c r="H2486" s="4">
        <v>0.24817239665510399</v>
      </c>
      <c r="I2486" s="4">
        <v>3.77</v>
      </c>
      <c r="J2486" s="4">
        <v>2.83</v>
      </c>
      <c r="K2486" s="4">
        <v>3.2124999999999999</v>
      </c>
      <c r="L2486" s="4">
        <v>3.5449999999999999</v>
      </c>
      <c r="M2486" s="4">
        <v>26</v>
      </c>
    </row>
    <row r="2487" spans="1:13" x14ac:dyDescent="0.2">
      <c r="A2487" s="3">
        <v>39083</v>
      </c>
      <c r="B2487" t="s">
        <v>9012</v>
      </c>
      <c r="C2487" t="s">
        <v>3087</v>
      </c>
      <c r="D2487" t="s">
        <v>9013</v>
      </c>
      <c r="E2487" t="s">
        <v>3086</v>
      </c>
      <c r="F2487" s="4">
        <v>3.46259259259259</v>
      </c>
      <c r="G2487" s="4">
        <v>3.5</v>
      </c>
      <c r="H2487" s="4">
        <v>0.19632376306249799</v>
      </c>
      <c r="I2487" s="4">
        <v>3.88</v>
      </c>
      <c r="J2487" s="4">
        <v>3.02</v>
      </c>
      <c r="K2487" s="4">
        <v>3.37</v>
      </c>
      <c r="L2487" s="4">
        <v>3.5649999999999999</v>
      </c>
      <c r="M2487" s="4">
        <v>27</v>
      </c>
    </row>
    <row r="2488" spans="1:13" x14ac:dyDescent="0.2">
      <c r="A2488" s="3">
        <v>39083</v>
      </c>
      <c r="B2488" t="s">
        <v>9126</v>
      </c>
      <c r="C2488" t="s">
        <v>3090</v>
      </c>
      <c r="D2488" t="s">
        <v>9127</v>
      </c>
      <c r="E2488" t="s">
        <v>3089</v>
      </c>
      <c r="F2488" s="4">
        <v>3.2766666666666699</v>
      </c>
      <c r="G2488" s="4">
        <v>3.3</v>
      </c>
      <c r="H2488" s="4">
        <v>0.247339691673057</v>
      </c>
      <c r="I2488" s="4">
        <v>3.75</v>
      </c>
      <c r="J2488" s="4">
        <v>2.78</v>
      </c>
      <c r="K2488" s="4">
        <v>3.105</v>
      </c>
      <c r="L2488" s="4">
        <v>3.4950000000000001</v>
      </c>
      <c r="M2488" s="4">
        <v>27</v>
      </c>
    </row>
    <row r="2489" spans="1:13" x14ac:dyDescent="0.2">
      <c r="A2489" s="3">
        <v>39083</v>
      </c>
      <c r="B2489" t="s">
        <v>9144</v>
      </c>
      <c r="C2489" t="s">
        <v>3153</v>
      </c>
      <c r="D2489" t="s">
        <v>9145</v>
      </c>
      <c r="E2489" t="s">
        <v>3152</v>
      </c>
      <c r="F2489" s="4">
        <v>0.44866666666666699</v>
      </c>
      <c r="G2489" s="4">
        <v>0.48</v>
      </c>
      <c r="H2489" s="4">
        <v>8.6888080088919295E-2</v>
      </c>
      <c r="I2489" s="4">
        <v>0.53</v>
      </c>
      <c r="J2489" s="4">
        <v>0.14000000000000001</v>
      </c>
      <c r="K2489" s="4">
        <v>0.435</v>
      </c>
      <c r="L2489" s="4">
        <v>0.5</v>
      </c>
      <c r="M2489" s="4">
        <v>27</v>
      </c>
    </row>
    <row r="2490" spans="1:13" x14ac:dyDescent="0.2">
      <c r="A2490" s="3">
        <v>39083</v>
      </c>
      <c r="B2490" t="s">
        <v>10085</v>
      </c>
      <c r="C2490" t="s">
        <v>4324</v>
      </c>
      <c r="D2490" t="s">
        <v>10086</v>
      </c>
      <c r="E2490" t="s">
        <v>4323</v>
      </c>
      <c r="F2490" s="4">
        <v>2.6566666666666698</v>
      </c>
      <c r="G2490" s="4">
        <v>2.65</v>
      </c>
      <c r="H2490" s="4">
        <v>0.39276502875904301</v>
      </c>
      <c r="I2490" s="4">
        <v>3.5</v>
      </c>
      <c r="J2490" s="4">
        <v>1.9</v>
      </c>
      <c r="K2490" s="4">
        <v>2.4</v>
      </c>
      <c r="L2490" s="4">
        <v>2.95</v>
      </c>
      <c r="M2490" s="4">
        <v>30</v>
      </c>
    </row>
    <row r="2491" spans="1:13" x14ac:dyDescent="0.2">
      <c r="A2491" s="3">
        <v>39083</v>
      </c>
      <c r="B2491" t="s">
        <v>10097</v>
      </c>
      <c r="C2491" t="s">
        <v>4327</v>
      </c>
      <c r="D2491" t="s">
        <v>10098</v>
      </c>
      <c r="E2491" t="s">
        <v>4326</v>
      </c>
      <c r="F2491" s="4">
        <v>3.0566666666666702</v>
      </c>
      <c r="G2491" s="4">
        <v>3</v>
      </c>
      <c r="H2491" s="4">
        <v>0.26611293082829102</v>
      </c>
      <c r="I2491" s="4">
        <v>3.6</v>
      </c>
      <c r="J2491" s="4">
        <v>2.4</v>
      </c>
      <c r="K2491" s="4">
        <v>2.9249999999999998</v>
      </c>
      <c r="L2491" s="4">
        <v>3.2</v>
      </c>
      <c r="M2491" s="4">
        <v>30</v>
      </c>
    </row>
    <row r="2492" spans="1:13" x14ac:dyDescent="0.2">
      <c r="A2492" s="3">
        <v>39083</v>
      </c>
      <c r="B2492" t="s">
        <v>9116</v>
      </c>
      <c r="C2492" t="s">
        <v>3939</v>
      </c>
      <c r="D2492" t="s">
        <v>9117</v>
      </c>
      <c r="E2492" t="s">
        <v>3947</v>
      </c>
      <c r="F2492" s="4">
        <v>11.0296548387097</v>
      </c>
      <c r="G2492" s="4">
        <v>10.98</v>
      </c>
      <c r="H2492" s="4">
        <v>0.23000672140716499</v>
      </c>
      <c r="I2492" s="4">
        <v>12.2</v>
      </c>
      <c r="J2492" s="4">
        <v>10.87</v>
      </c>
      <c r="K2492" s="4">
        <v>10.945</v>
      </c>
      <c r="L2492" s="4">
        <v>11.038</v>
      </c>
      <c r="M2492" s="4">
        <v>31</v>
      </c>
    </row>
    <row r="2493" spans="1:13" x14ac:dyDescent="0.2">
      <c r="A2493" s="3">
        <v>39083</v>
      </c>
      <c r="B2493" t="s">
        <v>9130</v>
      </c>
      <c r="C2493" t="s">
        <v>3942</v>
      </c>
      <c r="D2493" t="s">
        <v>9131</v>
      </c>
      <c r="E2493" t="s">
        <v>3949</v>
      </c>
      <c r="F2493" s="4">
        <v>11.0102516129032</v>
      </c>
      <c r="G2493" s="4">
        <v>11.018000000000001</v>
      </c>
      <c r="H2493" s="4">
        <v>0.10375176744186999</v>
      </c>
      <c r="I2493" s="4">
        <v>11.2</v>
      </c>
      <c r="J2493" s="4">
        <v>10.78</v>
      </c>
      <c r="K2493" s="4">
        <v>10.95</v>
      </c>
      <c r="L2493" s="4">
        <v>11.065</v>
      </c>
      <c r="M2493" s="4">
        <v>31</v>
      </c>
    </row>
    <row r="2494" spans="1:13" x14ac:dyDescent="0.2">
      <c r="A2494" s="3">
        <v>39083</v>
      </c>
      <c r="B2494" t="s">
        <v>9146</v>
      </c>
      <c r="C2494" t="s">
        <v>3952</v>
      </c>
      <c r="D2494" t="s">
        <v>9147</v>
      </c>
      <c r="E2494" t="s">
        <v>3951</v>
      </c>
      <c r="F2494" s="4">
        <v>11.009819354838699</v>
      </c>
      <c r="G2494" s="4">
        <v>11.04</v>
      </c>
      <c r="H2494" s="4">
        <v>0.14963447334388999</v>
      </c>
      <c r="I2494" s="4">
        <v>11.23</v>
      </c>
      <c r="J2494" s="4">
        <v>10.6</v>
      </c>
      <c r="K2494" s="4">
        <v>10.94</v>
      </c>
      <c r="L2494" s="4">
        <v>11.105499999999999</v>
      </c>
      <c r="M2494" s="4">
        <v>31</v>
      </c>
    </row>
    <row r="2495" spans="1:13" x14ac:dyDescent="0.2">
      <c r="A2495" s="3">
        <v>39083</v>
      </c>
      <c r="B2495" t="s">
        <v>9000</v>
      </c>
      <c r="C2495" t="s">
        <v>3936</v>
      </c>
      <c r="D2495" t="s">
        <v>9001</v>
      </c>
      <c r="E2495" t="s">
        <v>3935</v>
      </c>
      <c r="F2495" s="4">
        <v>11.219568750000001</v>
      </c>
      <c r="G2495" s="4">
        <v>11.29</v>
      </c>
      <c r="H2495" s="4">
        <v>0.187783788570792</v>
      </c>
      <c r="I2495" s="4">
        <v>11.46</v>
      </c>
      <c r="J2495" s="4">
        <v>10.8</v>
      </c>
      <c r="K2495" s="4">
        <v>11.074999999999999</v>
      </c>
      <c r="L2495" s="4">
        <v>11.4</v>
      </c>
      <c r="M2495" s="4">
        <v>32</v>
      </c>
    </row>
    <row r="2496" spans="1:13" x14ac:dyDescent="0.2">
      <c r="A2496" s="3">
        <v>39083</v>
      </c>
      <c r="B2496" t="s">
        <v>9132</v>
      </c>
      <c r="C2496" t="s">
        <v>3939</v>
      </c>
      <c r="D2496" t="s">
        <v>9133</v>
      </c>
      <c r="E2496" t="s">
        <v>3938</v>
      </c>
      <c r="F2496" s="4">
        <v>11.502513333333299</v>
      </c>
      <c r="G2496" s="4">
        <v>11.555</v>
      </c>
      <c r="H2496" s="4">
        <v>0.370190025511906</v>
      </c>
      <c r="I2496" s="4">
        <v>12.5</v>
      </c>
      <c r="J2496" s="4">
        <v>10.75</v>
      </c>
      <c r="K2496" s="4">
        <v>11.227074999999999</v>
      </c>
      <c r="L2496" s="4">
        <v>11.685</v>
      </c>
      <c r="M2496" s="4">
        <v>30</v>
      </c>
    </row>
    <row r="2497" spans="1:13" x14ac:dyDescent="0.2">
      <c r="A2497" s="3">
        <v>39083</v>
      </c>
      <c r="B2497" t="s">
        <v>10069</v>
      </c>
      <c r="C2497" t="s">
        <v>3576</v>
      </c>
      <c r="D2497" t="s">
        <v>10070</v>
      </c>
      <c r="E2497" t="s">
        <v>3575</v>
      </c>
      <c r="F2497" s="4">
        <v>4.74</v>
      </c>
      <c r="G2497" s="4">
        <v>4.74</v>
      </c>
      <c r="H2497" s="4"/>
      <c r="I2497" s="4">
        <v>4.74</v>
      </c>
      <c r="J2497" s="4">
        <v>4.74</v>
      </c>
      <c r="K2497" s="4">
        <v>4.74</v>
      </c>
      <c r="L2497" s="4">
        <v>4.74</v>
      </c>
      <c r="M2497" s="4">
        <v>1</v>
      </c>
    </row>
    <row r="2498" spans="1:13" x14ac:dyDescent="0.2">
      <c r="A2498" s="3">
        <v>39083</v>
      </c>
      <c r="B2498" t="s">
        <v>10079</v>
      </c>
      <c r="C2498" t="s">
        <v>3579</v>
      </c>
      <c r="D2498" t="s">
        <v>10080</v>
      </c>
      <c r="E2498" t="s">
        <v>3578</v>
      </c>
      <c r="F2498" s="4">
        <v>3.504375</v>
      </c>
      <c r="G2498" s="4">
        <v>3.55</v>
      </c>
      <c r="H2498" s="4">
        <v>0.44180668302017601</v>
      </c>
      <c r="I2498" s="4">
        <v>4.2</v>
      </c>
      <c r="J2498" s="4">
        <v>1.97</v>
      </c>
      <c r="K2498" s="4">
        <v>3.3</v>
      </c>
      <c r="L2498" s="4">
        <v>3.8</v>
      </c>
      <c r="M2498" s="4">
        <v>32</v>
      </c>
    </row>
    <row r="2499" spans="1:13" x14ac:dyDescent="0.2">
      <c r="A2499" s="3">
        <v>39083</v>
      </c>
      <c r="B2499" t="s">
        <v>10093</v>
      </c>
      <c r="C2499" t="s">
        <v>3582</v>
      </c>
      <c r="D2499" t="s">
        <v>10094</v>
      </c>
      <c r="E2499" t="s">
        <v>3581</v>
      </c>
      <c r="F2499" s="4">
        <v>3.680625</v>
      </c>
      <c r="G2499" s="4">
        <v>3.7</v>
      </c>
      <c r="H2499" s="4">
        <v>0.42760350567379102</v>
      </c>
      <c r="I2499" s="4">
        <v>4.5</v>
      </c>
      <c r="J2499" s="4">
        <v>2.66</v>
      </c>
      <c r="K2499" s="4">
        <v>3.5</v>
      </c>
      <c r="L2499" s="4">
        <v>3.9</v>
      </c>
      <c r="M2499" s="4">
        <v>32</v>
      </c>
    </row>
    <row r="2500" spans="1:13" x14ac:dyDescent="0.2">
      <c r="A2500" s="3">
        <v>39083</v>
      </c>
      <c r="B2500" t="s">
        <v>10095</v>
      </c>
      <c r="C2500" t="s">
        <v>3594</v>
      </c>
      <c r="D2500" t="s">
        <v>10096</v>
      </c>
      <c r="E2500" t="s">
        <v>3593</v>
      </c>
      <c r="F2500" s="4">
        <v>3.3561290322580599</v>
      </c>
      <c r="G2500" s="4">
        <v>3.5</v>
      </c>
      <c r="H2500" s="4">
        <v>0.78024644576507496</v>
      </c>
      <c r="I2500" s="4">
        <v>4.5999999999999996</v>
      </c>
      <c r="J2500" s="4">
        <v>1.42</v>
      </c>
      <c r="K2500" s="4">
        <v>2.71</v>
      </c>
      <c r="L2500" s="4">
        <v>4</v>
      </c>
      <c r="M2500" s="4">
        <v>31</v>
      </c>
    </row>
    <row r="2501" spans="1:13" x14ac:dyDescent="0.2">
      <c r="A2501" s="3">
        <v>39083</v>
      </c>
      <c r="B2501" t="s">
        <v>10091</v>
      </c>
      <c r="C2501" t="s">
        <v>3591</v>
      </c>
      <c r="D2501" t="s">
        <v>10092</v>
      </c>
      <c r="E2501" t="s">
        <v>3590</v>
      </c>
      <c r="F2501" s="4">
        <v>4.2226666666666697</v>
      </c>
      <c r="G2501" s="4">
        <v>4.25</v>
      </c>
      <c r="H2501" s="4">
        <v>0.495781746567867</v>
      </c>
      <c r="I2501" s="4">
        <v>4.9000000000000004</v>
      </c>
      <c r="J2501" s="4">
        <v>3.2</v>
      </c>
      <c r="K2501" s="4">
        <v>3.9474999999999998</v>
      </c>
      <c r="L2501" s="4">
        <v>4.6749999999999998</v>
      </c>
      <c r="M2501" s="4">
        <v>30</v>
      </c>
    </row>
    <row r="2502" spans="1:13" x14ac:dyDescent="0.2">
      <c r="A2502" s="3">
        <v>39114</v>
      </c>
      <c r="B2502" t="s">
        <v>8988</v>
      </c>
      <c r="C2502" t="s">
        <v>3918</v>
      </c>
      <c r="D2502" t="s">
        <v>8989</v>
      </c>
      <c r="E2502" t="s">
        <v>3917</v>
      </c>
      <c r="F2502" s="4">
        <v>6.9506666666666703</v>
      </c>
      <c r="G2502" s="4">
        <v>7.0049999999999999</v>
      </c>
      <c r="H2502" s="4">
        <v>0.35466286403630798</v>
      </c>
      <c r="I2502" s="4">
        <v>7.85</v>
      </c>
      <c r="J2502" s="4">
        <v>6.25</v>
      </c>
      <c r="K2502" s="4">
        <v>6.77</v>
      </c>
      <c r="L2502" s="4">
        <v>7.165</v>
      </c>
      <c r="M2502" s="4">
        <v>30</v>
      </c>
    </row>
    <row r="2503" spans="1:13" x14ac:dyDescent="0.2">
      <c r="A2503" s="3">
        <v>39114</v>
      </c>
      <c r="B2503" t="s">
        <v>9118</v>
      </c>
      <c r="C2503" t="s">
        <v>3921</v>
      </c>
      <c r="D2503" t="s">
        <v>9119</v>
      </c>
      <c r="E2503" t="s">
        <v>3920</v>
      </c>
      <c r="F2503" s="4">
        <v>6.8716666666666697</v>
      </c>
      <c r="G2503" s="4">
        <v>6.8</v>
      </c>
      <c r="H2503" s="4">
        <v>0.67146819748211894</v>
      </c>
      <c r="I2503" s="4">
        <v>8.48</v>
      </c>
      <c r="J2503" s="4">
        <v>5.5</v>
      </c>
      <c r="K2503" s="4">
        <v>6.5</v>
      </c>
      <c r="L2503" s="4">
        <v>7.09</v>
      </c>
      <c r="M2503" s="4">
        <v>30</v>
      </c>
    </row>
    <row r="2504" spans="1:13" x14ac:dyDescent="0.2">
      <c r="A2504" s="3">
        <v>39114</v>
      </c>
      <c r="B2504" t="s">
        <v>9148</v>
      </c>
      <c r="C2504" t="s">
        <v>3081</v>
      </c>
      <c r="D2504" t="s">
        <v>9149</v>
      </c>
      <c r="E2504" t="s">
        <v>3080</v>
      </c>
      <c r="F2504" s="4">
        <v>3.55448275862069</v>
      </c>
      <c r="G2504" s="4">
        <v>3.52</v>
      </c>
      <c r="H2504" s="4">
        <v>0.231494927542338</v>
      </c>
      <c r="I2504" s="4">
        <v>4.2300000000000004</v>
      </c>
      <c r="J2504" s="4">
        <v>2.97</v>
      </c>
      <c r="K2504" s="4">
        <v>3.49</v>
      </c>
      <c r="L2504" s="4">
        <v>3.61</v>
      </c>
      <c r="M2504" s="4">
        <v>29</v>
      </c>
    </row>
    <row r="2505" spans="1:13" x14ac:dyDescent="0.2">
      <c r="A2505" s="3">
        <v>39114</v>
      </c>
      <c r="B2505" t="s">
        <v>8864</v>
      </c>
      <c r="C2505" t="s">
        <v>3072</v>
      </c>
      <c r="D2505" t="s">
        <v>8865</v>
      </c>
      <c r="E2505" t="s">
        <v>3071</v>
      </c>
      <c r="F2505" s="4">
        <v>3.6383333333333301</v>
      </c>
      <c r="G2505" s="4">
        <v>3.6549999999999998</v>
      </c>
      <c r="H2505" s="4">
        <v>0.178462462648907</v>
      </c>
      <c r="I2505" s="4">
        <v>4.09</v>
      </c>
      <c r="J2505" s="4">
        <v>3.2</v>
      </c>
      <c r="K2505" s="4">
        <v>3.54</v>
      </c>
      <c r="L2505" s="4">
        <v>3.7275</v>
      </c>
      <c r="M2505" s="4">
        <v>30</v>
      </c>
    </row>
    <row r="2506" spans="1:13" x14ac:dyDescent="0.2">
      <c r="A2506" s="3">
        <v>39114</v>
      </c>
      <c r="B2506" t="s">
        <v>9006</v>
      </c>
      <c r="C2506" t="s">
        <v>3075</v>
      </c>
      <c r="D2506" t="s">
        <v>9007</v>
      </c>
      <c r="E2506" t="s">
        <v>3074</v>
      </c>
      <c r="F2506" s="4">
        <v>3.5470000000000002</v>
      </c>
      <c r="G2506" s="4">
        <v>3.55</v>
      </c>
      <c r="H2506" s="4">
        <v>0.249180034623909</v>
      </c>
      <c r="I2506" s="4">
        <v>4.03</v>
      </c>
      <c r="J2506" s="4">
        <v>3.16</v>
      </c>
      <c r="K2506" s="4">
        <v>3.355</v>
      </c>
      <c r="L2506" s="4">
        <v>3.6150000000000002</v>
      </c>
      <c r="M2506" s="4">
        <v>30</v>
      </c>
    </row>
    <row r="2507" spans="1:13" x14ac:dyDescent="0.2">
      <c r="A2507" s="3">
        <v>39114</v>
      </c>
      <c r="B2507" t="s">
        <v>9136</v>
      </c>
      <c r="C2507" t="s">
        <v>3102</v>
      </c>
      <c r="D2507" t="s">
        <v>9137</v>
      </c>
      <c r="E2507" t="s">
        <v>3101</v>
      </c>
      <c r="F2507" s="4">
        <v>3.4666666666666699</v>
      </c>
      <c r="G2507" s="4">
        <v>3.5</v>
      </c>
      <c r="H2507" s="4">
        <v>0.25508671225532498</v>
      </c>
      <c r="I2507" s="4">
        <v>3.96</v>
      </c>
      <c r="J2507" s="4">
        <v>2.92</v>
      </c>
      <c r="K2507" s="4">
        <v>3.2949999999999999</v>
      </c>
      <c r="L2507" s="4">
        <v>3.54</v>
      </c>
      <c r="M2507" s="4">
        <v>27</v>
      </c>
    </row>
    <row r="2508" spans="1:13" x14ac:dyDescent="0.2">
      <c r="A2508" s="3">
        <v>39114</v>
      </c>
      <c r="B2508" t="s">
        <v>9138</v>
      </c>
      <c r="C2508" t="s">
        <v>3078</v>
      </c>
      <c r="D2508" t="s">
        <v>9139</v>
      </c>
      <c r="E2508" t="s">
        <v>3077</v>
      </c>
      <c r="F2508" s="4">
        <v>3.5177777777777801</v>
      </c>
      <c r="G2508" s="4">
        <v>3.5</v>
      </c>
      <c r="H2508" s="4">
        <v>0.260714009734412</v>
      </c>
      <c r="I2508" s="4">
        <v>4</v>
      </c>
      <c r="J2508" s="4">
        <v>3</v>
      </c>
      <c r="K2508" s="4">
        <v>3.37</v>
      </c>
      <c r="L2508" s="4">
        <v>3.605</v>
      </c>
      <c r="M2508" s="4">
        <v>27</v>
      </c>
    </row>
    <row r="2509" spans="1:13" x14ac:dyDescent="0.2">
      <c r="A2509" s="3">
        <v>39114</v>
      </c>
      <c r="B2509" t="s">
        <v>9140</v>
      </c>
      <c r="C2509" t="s">
        <v>3147</v>
      </c>
      <c r="D2509" t="s">
        <v>9141</v>
      </c>
      <c r="E2509" t="s">
        <v>3146</v>
      </c>
      <c r="F2509" s="4">
        <v>0.42037931034482801</v>
      </c>
      <c r="G2509" s="4">
        <v>0.44</v>
      </c>
      <c r="H2509" s="4">
        <v>0.11757016561340899</v>
      </c>
      <c r="I2509" s="4">
        <v>0.61</v>
      </c>
      <c r="J2509" s="4">
        <v>0.08</v>
      </c>
      <c r="K2509" s="4">
        <v>0.38</v>
      </c>
      <c r="L2509" s="4">
        <v>0.49</v>
      </c>
      <c r="M2509" s="4">
        <v>29</v>
      </c>
    </row>
    <row r="2510" spans="1:13" x14ac:dyDescent="0.2">
      <c r="A2510" s="3">
        <v>39114</v>
      </c>
      <c r="B2510" t="s">
        <v>9020</v>
      </c>
      <c r="C2510" t="s">
        <v>3114</v>
      </c>
      <c r="D2510" t="s">
        <v>9021</v>
      </c>
      <c r="E2510" t="s">
        <v>3113</v>
      </c>
      <c r="F2510" s="4">
        <v>0.286333333333333</v>
      </c>
      <c r="G2510" s="4">
        <v>0.28999999999999998</v>
      </c>
      <c r="H2510" s="4">
        <v>6.7797026347836201E-2</v>
      </c>
      <c r="I2510" s="4">
        <v>0.41</v>
      </c>
      <c r="J2510" s="4">
        <v>0.05</v>
      </c>
      <c r="K2510" s="4">
        <v>0.27250000000000002</v>
      </c>
      <c r="L2510" s="4">
        <v>0.3</v>
      </c>
      <c r="M2510" s="4">
        <v>30</v>
      </c>
    </row>
    <row r="2511" spans="1:13" x14ac:dyDescent="0.2">
      <c r="A2511" s="3">
        <v>39114</v>
      </c>
      <c r="B2511" t="s">
        <v>9150</v>
      </c>
      <c r="C2511" t="s">
        <v>3150</v>
      </c>
      <c r="D2511" t="s">
        <v>9151</v>
      </c>
      <c r="E2511" t="s">
        <v>3149</v>
      </c>
      <c r="F2511" s="4">
        <v>0.28375862068965502</v>
      </c>
      <c r="G2511" s="4">
        <v>0.28999999999999998</v>
      </c>
      <c r="H2511" s="4">
        <v>8.4221500127603099E-2</v>
      </c>
      <c r="I2511" s="4">
        <v>0.47</v>
      </c>
      <c r="J2511" s="4">
        <v>0.15</v>
      </c>
      <c r="K2511" s="4">
        <v>0.24</v>
      </c>
      <c r="L2511" s="4">
        <v>0.33</v>
      </c>
      <c r="M2511" s="4">
        <v>29</v>
      </c>
    </row>
    <row r="2512" spans="1:13" x14ac:dyDescent="0.2">
      <c r="A2512" s="3">
        <v>39114</v>
      </c>
      <c r="B2512" t="s">
        <v>9030</v>
      </c>
      <c r="C2512" t="s">
        <v>3117</v>
      </c>
      <c r="D2512" t="s">
        <v>9031</v>
      </c>
      <c r="E2512" t="s">
        <v>3116</v>
      </c>
      <c r="F2512" s="4">
        <v>0.264724137931034</v>
      </c>
      <c r="G2512" s="4">
        <v>0.27</v>
      </c>
      <c r="H2512" s="4">
        <v>7.65790425227071E-2</v>
      </c>
      <c r="I2512" s="4">
        <v>0.46</v>
      </c>
      <c r="J2512" s="4">
        <v>0.05</v>
      </c>
      <c r="K2512" s="4">
        <v>0.25</v>
      </c>
      <c r="L2512" s="4">
        <v>0.31</v>
      </c>
      <c r="M2512" s="4">
        <v>29</v>
      </c>
    </row>
    <row r="2513" spans="1:13" x14ac:dyDescent="0.2">
      <c r="A2513" s="3">
        <v>39114</v>
      </c>
      <c r="B2513" t="s">
        <v>9040</v>
      </c>
      <c r="C2513" t="s">
        <v>3120</v>
      </c>
      <c r="D2513" t="s">
        <v>9041</v>
      </c>
      <c r="E2513" t="s">
        <v>3119</v>
      </c>
      <c r="F2513" s="4">
        <v>0.20441379310344801</v>
      </c>
      <c r="G2513" s="4">
        <v>0.2</v>
      </c>
      <c r="H2513" s="4">
        <v>5.6876757267282599E-2</v>
      </c>
      <c r="I2513" s="4">
        <v>0.3</v>
      </c>
      <c r="J2513" s="4">
        <v>7.0000000000000007E-2</v>
      </c>
      <c r="K2513" s="4">
        <v>0.17</v>
      </c>
      <c r="L2513" s="4">
        <v>0.24</v>
      </c>
      <c r="M2513" s="4">
        <v>29</v>
      </c>
    </row>
    <row r="2514" spans="1:13" x14ac:dyDescent="0.2">
      <c r="A2514" s="3">
        <v>39114</v>
      </c>
      <c r="B2514" t="s">
        <v>9050</v>
      </c>
      <c r="C2514" t="s">
        <v>3123</v>
      </c>
      <c r="D2514" t="s">
        <v>9051</v>
      </c>
      <c r="E2514" t="s">
        <v>3122</v>
      </c>
      <c r="F2514" s="4">
        <v>-0.25506896551724101</v>
      </c>
      <c r="G2514" s="4">
        <v>-0.27</v>
      </c>
      <c r="H2514" s="4">
        <v>0.157813617698329</v>
      </c>
      <c r="I2514" s="4">
        <v>0.3</v>
      </c>
      <c r="J2514" s="4">
        <v>-0.51</v>
      </c>
      <c r="K2514" s="4">
        <v>-0.32</v>
      </c>
      <c r="L2514" s="4">
        <v>-0.22</v>
      </c>
      <c r="M2514" s="4">
        <v>29</v>
      </c>
    </row>
    <row r="2515" spans="1:13" x14ac:dyDescent="0.2">
      <c r="A2515" s="3">
        <v>39114</v>
      </c>
      <c r="B2515" t="s">
        <v>9060</v>
      </c>
      <c r="C2515" t="s">
        <v>3126</v>
      </c>
      <c r="D2515" t="s">
        <v>9061</v>
      </c>
      <c r="E2515" t="s">
        <v>3125</v>
      </c>
      <c r="F2515" s="4">
        <v>0.12617241379310301</v>
      </c>
      <c r="G2515" s="4">
        <v>0.15</v>
      </c>
      <c r="H2515" s="4">
        <v>9.2962384468710593E-2</v>
      </c>
      <c r="I2515" s="4">
        <v>0.35</v>
      </c>
      <c r="J2515" s="4">
        <v>-7.0000000000000007E-2</v>
      </c>
      <c r="K2515" s="4">
        <v>7.0000000000000007E-2</v>
      </c>
      <c r="L2515" s="4">
        <v>0.16</v>
      </c>
      <c r="M2515" s="4">
        <v>29</v>
      </c>
    </row>
    <row r="2516" spans="1:13" x14ac:dyDescent="0.2">
      <c r="A2516" s="3">
        <v>39114</v>
      </c>
      <c r="B2516" t="s">
        <v>9070</v>
      </c>
      <c r="C2516" t="s">
        <v>3129</v>
      </c>
      <c r="D2516" t="s">
        <v>9071</v>
      </c>
      <c r="E2516" t="s">
        <v>3128</v>
      </c>
      <c r="F2516" s="4">
        <v>0.21341379310344799</v>
      </c>
      <c r="G2516" s="4">
        <v>0.22</v>
      </c>
      <c r="H2516" s="4">
        <v>5.48969926585752E-2</v>
      </c>
      <c r="I2516" s="4">
        <v>0.32</v>
      </c>
      <c r="J2516" s="4">
        <v>0.09</v>
      </c>
      <c r="K2516" s="4">
        <v>0.18</v>
      </c>
      <c r="L2516" s="4">
        <v>0.25</v>
      </c>
      <c r="M2516" s="4">
        <v>29</v>
      </c>
    </row>
    <row r="2517" spans="1:13" x14ac:dyDescent="0.2">
      <c r="A2517" s="3">
        <v>39114</v>
      </c>
      <c r="B2517" t="s">
        <v>9080</v>
      </c>
      <c r="C2517" t="s">
        <v>3132</v>
      </c>
      <c r="D2517" t="s">
        <v>9081</v>
      </c>
      <c r="E2517" t="s">
        <v>3131</v>
      </c>
      <c r="F2517" s="4">
        <v>0.30965517241379298</v>
      </c>
      <c r="G2517" s="4">
        <v>0.31</v>
      </c>
      <c r="H2517" s="4">
        <v>9.3407049237681394E-2</v>
      </c>
      <c r="I2517" s="4">
        <v>0.56999999999999995</v>
      </c>
      <c r="J2517" s="4">
        <v>0.13</v>
      </c>
      <c r="K2517" s="4">
        <v>0.26</v>
      </c>
      <c r="L2517" s="4">
        <v>0.35</v>
      </c>
      <c r="M2517" s="4">
        <v>29</v>
      </c>
    </row>
    <row r="2518" spans="1:13" x14ac:dyDescent="0.2">
      <c r="A2518" s="3">
        <v>39114</v>
      </c>
      <c r="B2518" t="s">
        <v>9090</v>
      </c>
      <c r="C2518" t="s">
        <v>3135</v>
      </c>
      <c r="D2518" t="s">
        <v>9091</v>
      </c>
      <c r="E2518" t="s">
        <v>3134</v>
      </c>
      <c r="F2518" s="4">
        <v>0.57341379310344798</v>
      </c>
      <c r="G2518" s="4">
        <v>0.57999999999999996</v>
      </c>
      <c r="H2518" s="4">
        <v>0.16199680712051501</v>
      </c>
      <c r="I2518" s="4">
        <v>1.1100000000000001</v>
      </c>
      <c r="J2518" s="4">
        <v>0.36</v>
      </c>
      <c r="K2518" s="4">
        <v>0.46</v>
      </c>
      <c r="L2518" s="4">
        <v>0.62</v>
      </c>
      <c r="M2518" s="4">
        <v>29</v>
      </c>
    </row>
    <row r="2519" spans="1:13" x14ac:dyDescent="0.2">
      <c r="A2519" s="3">
        <v>39114</v>
      </c>
      <c r="B2519" t="s">
        <v>9100</v>
      </c>
      <c r="C2519" t="s">
        <v>3138</v>
      </c>
      <c r="D2519" t="s">
        <v>9101</v>
      </c>
      <c r="E2519" t="s">
        <v>3137</v>
      </c>
      <c r="F2519" s="4">
        <v>0.35868965517241402</v>
      </c>
      <c r="G2519" s="4">
        <v>0.37</v>
      </c>
      <c r="H2519" s="4">
        <v>5.9675972341276903E-2</v>
      </c>
      <c r="I2519" s="4">
        <v>0.46</v>
      </c>
      <c r="J2519" s="4">
        <v>0.2</v>
      </c>
      <c r="K2519" s="4">
        <v>0.32</v>
      </c>
      <c r="L2519" s="4">
        <v>0.40200000000000002</v>
      </c>
      <c r="M2519" s="4">
        <v>29</v>
      </c>
    </row>
    <row r="2520" spans="1:13" x14ac:dyDescent="0.2">
      <c r="A2520" s="3">
        <v>39114</v>
      </c>
      <c r="B2520" t="s">
        <v>9110</v>
      </c>
      <c r="C2520" t="s">
        <v>3141</v>
      </c>
      <c r="D2520" t="s">
        <v>9111</v>
      </c>
      <c r="E2520" t="s">
        <v>3140</v>
      </c>
      <c r="F2520" s="4">
        <v>0.57872413793103405</v>
      </c>
      <c r="G2520" s="4">
        <v>0.61</v>
      </c>
      <c r="H2520" s="4">
        <v>0.131488971985085</v>
      </c>
      <c r="I2520" s="4">
        <v>0.78</v>
      </c>
      <c r="J2520" s="4">
        <v>0.3</v>
      </c>
      <c r="K2520" s="4">
        <v>0.48</v>
      </c>
      <c r="L2520" s="4">
        <v>0.68</v>
      </c>
      <c r="M2520" s="4">
        <v>29</v>
      </c>
    </row>
    <row r="2521" spans="1:13" x14ac:dyDescent="0.2">
      <c r="A2521" s="3">
        <v>39114</v>
      </c>
      <c r="B2521" t="s">
        <v>9122</v>
      </c>
      <c r="C2521" t="s">
        <v>3144</v>
      </c>
      <c r="D2521" t="s">
        <v>9123</v>
      </c>
      <c r="E2521" t="s">
        <v>3143</v>
      </c>
      <c r="F2521" s="4">
        <v>0.45103448275862101</v>
      </c>
      <c r="G2521" s="4">
        <v>0.45</v>
      </c>
      <c r="H2521" s="4">
        <v>0.108737719424383</v>
      </c>
      <c r="I2521" s="4">
        <v>0.71</v>
      </c>
      <c r="J2521" s="4">
        <v>0.22</v>
      </c>
      <c r="K2521" s="4">
        <v>0.36</v>
      </c>
      <c r="L2521" s="4">
        <v>0.51</v>
      </c>
      <c r="M2521" s="4">
        <v>29</v>
      </c>
    </row>
    <row r="2522" spans="1:13" x14ac:dyDescent="0.2">
      <c r="A2522" s="3">
        <v>39114</v>
      </c>
      <c r="B2522" t="s">
        <v>9152</v>
      </c>
      <c r="C2522" t="s">
        <v>3096</v>
      </c>
      <c r="D2522" t="s">
        <v>9153</v>
      </c>
      <c r="E2522" t="s">
        <v>3095</v>
      </c>
      <c r="F2522" s="4">
        <v>3.3590384615384599</v>
      </c>
      <c r="G2522" s="4">
        <v>3.4249999999999998</v>
      </c>
      <c r="H2522" s="4">
        <v>0.24144572570567199</v>
      </c>
      <c r="I2522" s="4">
        <v>3.78</v>
      </c>
      <c r="J2522" s="4">
        <v>2.81</v>
      </c>
      <c r="K2522" s="4">
        <v>3.1475</v>
      </c>
      <c r="L2522" s="4">
        <v>3.5</v>
      </c>
      <c r="M2522" s="4">
        <v>26</v>
      </c>
    </row>
    <row r="2523" spans="1:13" x14ac:dyDescent="0.2">
      <c r="A2523" s="3">
        <v>39114</v>
      </c>
      <c r="B2523" t="s">
        <v>9012</v>
      </c>
      <c r="C2523" t="s">
        <v>3087</v>
      </c>
      <c r="D2523" t="s">
        <v>9013</v>
      </c>
      <c r="E2523" t="s">
        <v>3086</v>
      </c>
      <c r="F2523" s="4">
        <v>3.4368518518518498</v>
      </c>
      <c r="G2523" s="4">
        <v>3.47</v>
      </c>
      <c r="H2523" s="4">
        <v>0.32119712419726398</v>
      </c>
      <c r="I2523" s="4">
        <v>3.98</v>
      </c>
      <c r="J2523" s="4">
        <v>2.19</v>
      </c>
      <c r="K2523" s="4">
        <v>3.34</v>
      </c>
      <c r="L2523" s="4">
        <v>3.63</v>
      </c>
      <c r="M2523" s="4">
        <v>27</v>
      </c>
    </row>
    <row r="2524" spans="1:13" x14ac:dyDescent="0.2">
      <c r="A2524" s="3">
        <v>39114</v>
      </c>
      <c r="B2524" t="s">
        <v>9126</v>
      </c>
      <c r="C2524" t="s">
        <v>3090</v>
      </c>
      <c r="D2524" t="s">
        <v>9127</v>
      </c>
      <c r="E2524" t="s">
        <v>3089</v>
      </c>
      <c r="F2524" s="4">
        <v>3.2637037037037002</v>
      </c>
      <c r="G2524" s="4">
        <v>3.3</v>
      </c>
      <c r="H2524" s="4">
        <v>0.25666722166662198</v>
      </c>
      <c r="I2524" s="4">
        <v>3.84</v>
      </c>
      <c r="J2524" s="4">
        <v>2.68</v>
      </c>
      <c r="K2524" s="4">
        <v>3.0750000000000002</v>
      </c>
      <c r="L2524" s="4">
        <v>3.43</v>
      </c>
      <c r="M2524" s="4">
        <v>27</v>
      </c>
    </row>
    <row r="2525" spans="1:13" x14ac:dyDescent="0.2">
      <c r="A2525" s="3">
        <v>39114</v>
      </c>
      <c r="B2525" t="s">
        <v>9154</v>
      </c>
      <c r="C2525" t="s">
        <v>3153</v>
      </c>
      <c r="D2525" t="s">
        <v>9155</v>
      </c>
      <c r="E2525" t="s">
        <v>3152</v>
      </c>
      <c r="F2525" s="4">
        <v>0.37688461538461498</v>
      </c>
      <c r="G2525" s="4">
        <v>0.39950000000000002</v>
      </c>
      <c r="H2525" s="4">
        <v>9.2931943667643999E-2</v>
      </c>
      <c r="I2525" s="4">
        <v>0.51</v>
      </c>
      <c r="J2525" s="4">
        <v>0.03</v>
      </c>
      <c r="K2525" s="4">
        <v>0.33250000000000002</v>
      </c>
      <c r="L2525" s="4">
        <v>0.42749999999999999</v>
      </c>
      <c r="M2525" s="4">
        <v>26</v>
      </c>
    </row>
    <row r="2526" spans="1:13" x14ac:dyDescent="0.2">
      <c r="A2526" s="3">
        <v>39114</v>
      </c>
      <c r="B2526" t="s">
        <v>10085</v>
      </c>
      <c r="C2526" t="s">
        <v>4324</v>
      </c>
      <c r="D2526" t="s">
        <v>10086</v>
      </c>
      <c r="E2526" t="s">
        <v>4323</v>
      </c>
      <c r="F2526" s="4">
        <v>2.8233333333333301</v>
      </c>
      <c r="G2526" s="4">
        <v>2.8</v>
      </c>
      <c r="H2526" s="4">
        <v>0.31697202458232199</v>
      </c>
      <c r="I2526" s="4">
        <v>3.6</v>
      </c>
      <c r="J2526" s="4">
        <v>2.2999999999999998</v>
      </c>
      <c r="K2526" s="4">
        <v>2.7</v>
      </c>
      <c r="L2526" s="4">
        <v>3</v>
      </c>
      <c r="M2526" s="4">
        <v>30</v>
      </c>
    </row>
    <row r="2527" spans="1:13" x14ac:dyDescent="0.2">
      <c r="A2527" s="3">
        <v>39114</v>
      </c>
      <c r="B2527" t="s">
        <v>10097</v>
      </c>
      <c r="C2527" t="s">
        <v>4327</v>
      </c>
      <c r="D2527" t="s">
        <v>10098</v>
      </c>
      <c r="E2527" t="s">
        <v>4326</v>
      </c>
      <c r="F2527" s="4">
        <v>3.06785714285714</v>
      </c>
      <c r="G2527" s="4">
        <v>3</v>
      </c>
      <c r="H2527" s="4">
        <v>0.35803328153655001</v>
      </c>
      <c r="I2527" s="4">
        <v>4.3</v>
      </c>
      <c r="J2527" s="4">
        <v>2.5</v>
      </c>
      <c r="K2527" s="4">
        <v>2.9750000000000001</v>
      </c>
      <c r="L2527" s="4">
        <v>3.2</v>
      </c>
      <c r="M2527" s="4">
        <v>28</v>
      </c>
    </row>
    <row r="2528" spans="1:13" x14ac:dyDescent="0.2">
      <c r="A2528" s="3">
        <v>39114</v>
      </c>
      <c r="B2528" t="s">
        <v>9130</v>
      </c>
      <c r="C2528" t="s">
        <v>3939</v>
      </c>
      <c r="D2528" t="s">
        <v>9131</v>
      </c>
      <c r="E2528" t="s">
        <v>3947</v>
      </c>
      <c r="F2528" s="4">
        <v>11.0165966666667</v>
      </c>
      <c r="G2528" s="4">
        <v>11.04</v>
      </c>
      <c r="H2528" s="4">
        <v>0.114485163873431</v>
      </c>
      <c r="I2528" s="4">
        <v>11.2</v>
      </c>
      <c r="J2528" s="4">
        <v>10.7</v>
      </c>
      <c r="K2528" s="4">
        <v>10.9925</v>
      </c>
      <c r="L2528" s="4">
        <v>11.074999999999999</v>
      </c>
      <c r="M2528" s="4">
        <v>30</v>
      </c>
    </row>
    <row r="2529" spans="1:13" x14ac:dyDescent="0.2">
      <c r="A2529" s="3">
        <v>39114</v>
      </c>
      <c r="B2529" t="s">
        <v>9146</v>
      </c>
      <c r="C2529" t="s">
        <v>3942</v>
      </c>
      <c r="D2529" t="s">
        <v>9147</v>
      </c>
      <c r="E2529" t="s">
        <v>3949</v>
      </c>
      <c r="F2529" s="4">
        <v>11.0264586206897</v>
      </c>
      <c r="G2529" s="4">
        <v>11.05</v>
      </c>
      <c r="H2529" s="4">
        <v>0.12760585946365499</v>
      </c>
      <c r="I2529" s="4">
        <v>11.24</v>
      </c>
      <c r="J2529" s="4">
        <v>10.63</v>
      </c>
      <c r="K2529" s="4">
        <v>11</v>
      </c>
      <c r="L2529" s="4">
        <v>11.08</v>
      </c>
      <c r="M2529" s="4">
        <v>29</v>
      </c>
    </row>
    <row r="2530" spans="1:13" x14ac:dyDescent="0.2">
      <c r="A2530" s="3">
        <v>39114</v>
      </c>
      <c r="B2530" t="s">
        <v>9156</v>
      </c>
      <c r="C2530" t="s">
        <v>3952</v>
      </c>
      <c r="D2530" t="s">
        <v>9157</v>
      </c>
      <c r="E2530" t="s">
        <v>3951</v>
      </c>
      <c r="F2530" s="4">
        <v>11.0629137931034</v>
      </c>
      <c r="G2530" s="4">
        <v>11.07</v>
      </c>
      <c r="H2530" s="4">
        <v>0.14728164885236</v>
      </c>
      <c r="I2530" s="4">
        <v>11.36</v>
      </c>
      <c r="J2530" s="4">
        <v>10.7</v>
      </c>
      <c r="K2530" s="4">
        <v>11</v>
      </c>
      <c r="L2530" s="4">
        <v>11.13</v>
      </c>
      <c r="M2530" s="4">
        <v>29</v>
      </c>
    </row>
    <row r="2531" spans="1:13" x14ac:dyDescent="0.2">
      <c r="A2531" s="3">
        <v>39114</v>
      </c>
      <c r="B2531" t="s">
        <v>9000</v>
      </c>
      <c r="C2531" t="s">
        <v>3936</v>
      </c>
      <c r="D2531" t="s">
        <v>9001</v>
      </c>
      <c r="E2531" t="s">
        <v>3935</v>
      </c>
      <c r="F2531" s="4">
        <v>11.2303</v>
      </c>
      <c r="G2531" s="4">
        <v>11.25</v>
      </c>
      <c r="H2531" s="4">
        <v>0.165731226186658</v>
      </c>
      <c r="I2531" s="4">
        <v>11.45</v>
      </c>
      <c r="J2531" s="4">
        <v>10.85</v>
      </c>
      <c r="K2531" s="4">
        <v>11.162699999999999</v>
      </c>
      <c r="L2531" s="4">
        <v>11.36</v>
      </c>
      <c r="M2531" s="4">
        <v>31</v>
      </c>
    </row>
    <row r="2532" spans="1:13" x14ac:dyDescent="0.2">
      <c r="A2532" s="3">
        <v>39114</v>
      </c>
      <c r="B2532" t="s">
        <v>9132</v>
      </c>
      <c r="C2532" t="s">
        <v>3939</v>
      </c>
      <c r="D2532" t="s">
        <v>9133</v>
      </c>
      <c r="E2532" t="s">
        <v>3938</v>
      </c>
      <c r="F2532" s="4">
        <v>11.48185</v>
      </c>
      <c r="G2532" s="4">
        <v>11.484999999999999</v>
      </c>
      <c r="H2532" s="4">
        <v>0.34451022180921498</v>
      </c>
      <c r="I2532" s="4">
        <v>12.5</v>
      </c>
      <c r="J2532" s="4">
        <v>10.75</v>
      </c>
      <c r="K2532" s="4">
        <v>11.231299999999999</v>
      </c>
      <c r="L2532" s="4">
        <v>11.63</v>
      </c>
      <c r="M2532" s="4">
        <v>30</v>
      </c>
    </row>
    <row r="2533" spans="1:13" x14ac:dyDescent="0.2">
      <c r="A2533" s="3">
        <v>39114</v>
      </c>
      <c r="B2533" t="s">
        <v>10079</v>
      </c>
      <c r="C2533" t="s">
        <v>3579</v>
      </c>
      <c r="D2533" t="s">
        <v>10080</v>
      </c>
      <c r="E2533" t="s">
        <v>3578</v>
      </c>
      <c r="F2533" s="4">
        <v>3.4732258064516102</v>
      </c>
      <c r="G2533" s="4">
        <v>3.5</v>
      </c>
      <c r="H2533" s="4">
        <v>0.41226518243135801</v>
      </c>
      <c r="I2533" s="4">
        <v>4.17</v>
      </c>
      <c r="J2533" s="4">
        <v>2.0299999999999998</v>
      </c>
      <c r="K2533" s="4">
        <v>3.2850000000000001</v>
      </c>
      <c r="L2533" s="4">
        <v>3.73</v>
      </c>
      <c r="M2533" s="4">
        <v>31</v>
      </c>
    </row>
    <row r="2534" spans="1:13" x14ac:dyDescent="0.2">
      <c r="A2534" s="3">
        <v>39114</v>
      </c>
      <c r="B2534" t="s">
        <v>10093</v>
      </c>
      <c r="C2534" t="s">
        <v>3582</v>
      </c>
      <c r="D2534" t="s">
        <v>10094</v>
      </c>
      <c r="E2534" t="s">
        <v>3581</v>
      </c>
      <c r="F2534" s="4">
        <v>3.75741935483871</v>
      </c>
      <c r="G2534" s="4">
        <v>3.8</v>
      </c>
      <c r="H2534" s="4">
        <v>0.43999975562065602</v>
      </c>
      <c r="I2534" s="4">
        <v>4.5</v>
      </c>
      <c r="J2534" s="4">
        <v>2.66</v>
      </c>
      <c r="K2534" s="4">
        <v>3.5</v>
      </c>
      <c r="L2534" s="4">
        <v>4</v>
      </c>
      <c r="M2534" s="4">
        <v>31</v>
      </c>
    </row>
    <row r="2535" spans="1:13" x14ac:dyDescent="0.2">
      <c r="A2535" s="3">
        <v>39114</v>
      </c>
      <c r="B2535" t="s">
        <v>10095</v>
      </c>
      <c r="C2535" t="s">
        <v>3594</v>
      </c>
      <c r="D2535" t="s">
        <v>10096</v>
      </c>
      <c r="E2535" t="s">
        <v>3593</v>
      </c>
      <c r="F2535" s="4">
        <v>3.5189655172413801</v>
      </c>
      <c r="G2535" s="4">
        <v>3.6</v>
      </c>
      <c r="H2535" s="4">
        <v>0.71834802959680699</v>
      </c>
      <c r="I2535" s="4">
        <v>5.0999999999999996</v>
      </c>
      <c r="J2535" s="4">
        <v>1.28</v>
      </c>
      <c r="K2535" s="4">
        <v>3.2</v>
      </c>
      <c r="L2535" s="4">
        <v>3.9</v>
      </c>
      <c r="M2535" s="4">
        <v>29</v>
      </c>
    </row>
    <row r="2536" spans="1:13" x14ac:dyDescent="0.2">
      <c r="A2536" s="3">
        <v>39114</v>
      </c>
      <c r="B2536" t="s">
        <v>10099</v>
      </c>
      <c r="C2536" t="s">
        <v>3597</v>
      </c>
      <c r="D2536" t="s">
        <v>10100</v>
      </c>
      <c r="E2536" t="s">
        <v>3596</v>
      </c>
      <c r="F2536" s="4">
        <v>3.3210344827586198</v>
      </c>
      <c r="G2536" s="4">
        <v>3.3</v>
      </c>
      <c r="H2536" s="4">
        <v>0.69120673374068997</v>
      </c>
      <c r="I2536" s="4">
        <v>4.7</v>
      </c>
      <c r="J2536" s="4">
        <v>0.82</v>
      </c>
      <c r="K2536" s="4">
        <v>3.1</v>
      </c>
      <c r="L2536" s="4">
        <v>3.6</v>
      </c>
      <c r="M2536" s="4">
        <v>29</v>
      </c>
    </row>
    <row r="2537" spans="1:13" x14ac:dyDescent="0.2">
      <c r="A2537" s="3">
        <v>39114</v>
      </c>
      <c r="B2537" t="s">
        <v>10101</v>
      </c>
      <c r="C2537" t="s">
        <v>3600</v>
      </c>
      <c r="D2537" t="s">
        <v>10102</v>
      </c>
      <c r="E2537" t="s">
        <v>3599</v>
      </c>
      <c r="F2537" s="4">
        <v>3.3714285714285701</v>
      </c>
      <c r="G2537" s="4">
        <v>3.5</v>
      </c>
      <c r="H2537" s="4">
        <v>0.46993076153293101</v>
      </c>
      <c r="I2537" s="4">
        <v>4</v>
      </c>
      <c r="J2537" s="4">
        <v>2.1800000000000002</v>
      </c>
      <c r="K2537" s="4">
        <v>3.1974999999999998</v>
      </c>
      <c r="L2537" s="4">
        <v>3.7</v>
      </c>
      <c r="M2537" s="4">
        <v>28</v>
      </c>
    </row>
    <row r="2538" spans="1:13" x14ac:dyDescent="0.2">
      <c r="A2538" s="3">
        <v>39142</v>
      </c>
      <c r="B2538" t="s">
        <v>8988</v>
      </c>
      <c r="C2538" t="s">
        <v>3918</v>
      </c>
      <c r="D2538" t="s">
        <v>8989</v>
      </c>
      <c r="E2538" t="s">
        <v>3917</v>
      </c>
      <c r="F2538" s="4">
        <v>6.9496774193548401</v>
      </c>
      <c r="G2538" s="4">
        <v>7</v>
      </c>
      <c r="H2538" s="4">
        <v>0.29924888048766102</v>
      </c>
      <c r="I2538" s="4">
        <v>7.65</v>
      </c>
      <c r="J2538" s="4">
        <v>6.25</v>
      </c>
      <c r="K2538" s="4">
        <v>6.7549999999999999</v>
      </c>
      <c r="L2538" s="4">
        <v>7.0750000000000002</v>
      </c>
      <c r="M2538" s="4">
        <v>31</v>
      </c>
    </row>
    <row r="2539" spans="1:13" x14ac:dyDescent="0.2">
      <c r="A2539" s="3">
        <v>39142</v>
      </c>
      <c r="B2539" t="s">
        <v>9118</v>
      </c>
      <c r="C2539" t="s">
        <v>3921</v>
      </c>
      <c r="D2539" t="s">
        <v>9119</v>
      </c>
      <c r="E2539" t="s">
        <v>3920</v>
      </c>
      <c r="F2539" s="4">
        <v>6.8754838709677397</v>
      </c>
      <c r="G2539" s="4">
        <v>6.8</v>
      </c>
      <c r="H2539" s="4">
        <v>0.58019444274988496</v>
      </c>
      <c r="I2539" s="4">
        <v>8.1</v>
      </c>
      <c r="J2539" s="4">
        <v>5.94</v>
      </c>
      <c r="K2539" s="4">
        <v>6.5</v>
      </c>
      <c r="L2539" s="4">
        <v>7.14</v>
      </c>
      <c r="M2539" s="4">
        <v>31</v>
      </c>
    </row>
    <row r="2540" spans="1:13" x14ac:dyDescent="0.2">
      <c r="A2540" s="3">
        <v>39142</v>
      </c>
      <c r="B2540" t="s">
        <v>9158</v>
      </c>
      <c r="C2540" t="s">
        <v>3081</v>
      </c>
      <c r="D2540" t="s">
        <v>9159</v>
      </c>
      <c r="E2540" t="s">
        <v>3080</v>
      </c>
      <c r="F2540" s="4">
        <v>3.63671428571429</v>
      </c>
      <c r="G2540" s="4">
        <v>3.5550000000000002</v>
      </c>
      <c r="H2540" s="4">
        <v>0.28578946629926599</v>
      </c>
      <c r="I2540" s="4">
        <v>4.41</v>
      </c>
      <c r="J2540" s="4">
        <v>3.07</v>
      </c>
      <c r="K2540" s="4">
        <v>3.4874999999999998</v>
      </c>
      <c r="L2540" s="4">
        <v>3.7225000000000001</v>
      </c>
      <c r="M2540" s="4">
        <v>28</v>
      </c>
    </row>
    <row r="2541" spans="1:13" x14ac:dyDescent="0.2">
      <c r="A2541" s="3">
        <v>39142</v>
      </c>
      <c r="B2541" t="s">
        <v>8864</v>
      </c>
      <c r="C2541" t="s">
        <v>3072</v>
      </c>
      <c r="D2541" t="s">
        <v>8865</v>
      </c>
      <c r="E2541" t="s">
        <v>3071</v>
      </c>
      <c r="F2541" s="4">
        <v>3.6840625</v>
      </c>
      <c r="G2541" s="4">
        <v>3.6549999999999998</v>
      </c>
      <c r="H2541" s="4">
        <v>0.18090916228870199</v>
      </c>
      <c r="I2541" s="4">
        <v>4.1500000000000004</v>
      </c>
      <c r="J2541" s="4">
        <v>3.29</v>
      </c>
      <c r="K2541" s="4">
        <v>3.5874999999999999</v>
      </c>
      <c r="L2541" s="4">
        <v>3.7850000000000001</v>
      </c>
      <c r="M2541" s="4">
        <v>32</v>
      </c>
    </row>
    <row r="2542" spans="1:13" x14ac:dyDescent="0.2">
      <c r="A2542" s="3">
        <v>39142</v>
      </c>
      <c r="B2542" t="s">
        <v>9006</v>
      </c>
      <c r="C2542" t="s">
        <v>3075</v>
      </c>
      <c r="D2542" t="s">
        <v>9007</v>
      </c>
      <c r="E2542" t="s">
        <v>3074</v>
      </c>
      <c r="F2542" s="4">
        <v>3.5690624999999998</v>
      </c>
      <c r="G2542" s="4">
        <v>3.5</v>
      </c>
      <c r="H2542" s="4">
        <v>0.22697675559546901</v>
      </c>
      <c r="I2542" s="4">
        <v>4.0999999999999996</v>
      </c>
      <c r="J2542" s="4">
        <v>3.16</v>
      </c>
      <c r="K2542" s="4">
        <v>3.4874999999999998</v>
      </c>
      <c r="L2542" s="4">
        <v>3.6</v>
      </c>
      <c r="M2542" s="4">
        <v>32</v>
      </c>
    </row>
    <row r="2543" spans="1:13" x14ac:dyDescent="0.2">
      <c r="A2543" s="3">
        <v>39142</v>
      </c>
      <c r="B2543" t="s">
        <v>9136</v>
      </c>
      <c r="C2543" t="s">
        <v>3102</v>
      </c>
      <c r="D2543" t="s">
        <v>9137</v>
      </c>
      <c r="E2543" t="s">
        <v>3101</v>
      </c>
      <c r="F2543" s="4">
        <v>3.47892857142857</v>
      </c>
      <c r="G2543" s="4">
        <v>3.5</v>
      </c>
      <c r="H2543" s="4">
        <v>0.21579035240361499</v>
      </c>
      <c r="I2543" s="4">
        <v>4</v>
      </c>
      <c r="J2543" s="4">
        <v>3.1</v>
      </c>
      <c r="K2543" s="4">
        <v>3.3</v>
      </c>
      <c r="L2543" s="4">
        <v>3.6</v>
      </c>
      <c r="M2543" s="4">
        <v>28</v>
      </c>
    </row>
    <row r="2544" spans="1:13" x14ac:dyDescent="0.2">
      <c r="A2544" s="3">
        <v>39142</v>
      </c>
      <c r="B2544" t="s">
        <v>9138</v>
      </c>
      <c r="C2544" t="s">
        <v>3078</v>
      </c>
      <c r="D2544" t="s">
        <v>9139</v>
      </c>
      <c r="E2544" t="s">
        <v>3077</v>
      </c>
      <c r="F2544" s="4">
        <v>3.4996551724137901</v>
      </c>
      <c r="G2544" s="4">
        <v>3.5</v>
      </c>
      <c r="H2544" s="4">
        <v>0.25508377837516</v>
      </c>
      <c r="I2544" s="4">
        <v>4.2</v>
      </c>
      <c r="J2544" s="4">
        <v>3</v>
      </c>
      <c r="K2544" s="4">
        <v>3.37</v>
      </c>
      <c r="L2544" s="4">
        <v>3.6</v>
      </c>
      <c r="M2544" s="4">
        <v>29</v>
      </c>
    </row>
    <row r="2545" spans="1:13" x14ac:dyDescent="0.2">
      <c r="A2545" s="3">
        <v>39142</v>
      </c>
      <c r="B2545" t="s">
        <v>9140</v>
      </c>
      <c r="C2545" t="s">
        <v>3144</v>
      </c>
      <c r="D2545" t="s">
        <v>9141</v>
      </c>
      <c r="E2545" t="s">
        <v>3143</v>
      </c>
      <c r="F2545" s="4">
        <v>0.42212184640628198</v>
      </c>
      <c r="G2545" s="4">
        <v>0.44</v>
      </c>
      <c r="H2545" s="4">
        <v>0.11120314748664401</v>
      </c>
      <c r="I2545" s="4">
        <v>0.61</v>
      </c>
      <c r="J2545" s="4">
        <v>7.9100000000000004E-2</v>
      </c>
      <c r="K2545" s="4">
        <v>0.36249999999999999</v>
      </c>
      <c r="L2545" s="4">
        <v>0.49</v>
      </c>
      <c r="M2545" s="4">
        <v>30</v>
      </c>
    </row>
    <row r="2546" spans="1:13" x14ac:dyDescent="0.2">
      <c r="A2546" s="3">
        <v>39142</v>
      </c>
      <c r="B2546" t="s">
        <v>9150</v>
      </c>
      <c r="C2546" t="s">
        <v>3147</v>
      </c>
      <c r="D2546" t="s">
        <v>9151</v>
      </c>
      <c r="E2546" t="s">
        <v>3146</v>
      </c>
      <c r="F2546" s="4">
        <v>0.28214864593370298</v>
      </c>
      <c r="G2546" s="4">
        <v>0.26800000000000002</v>
      </c>
      <c r="H2546" s="4">
        <v>7.7494641933877007E-2</v>
      </c>
      <c r="I2546" s="4">
        <v>0.49</v>
      </c>
      <c r="J2546" s="4">
        <v>0.14000000000000001</v>
      </c>
      <c r="K2546" s="4">
        <v>0.24249999999999999</v>
      </c>
      <c r="L2546" s="4">
        <v>0.3175</v>
      </c>
      <c r="M2546" s="4">
        <v>30</v>
      </c>
    </row>
    <row r="2547" spans="1:13" x14ac:dyDescent="0.2">
      <c r="A2547" s="3">
        <v>39142</v>
      </c>
      <c r="B2547" t="s">
        <v>9030</v>
      </c>
      <c r="C2547" t="s">
        <v>3114</v>
      </c>
      <c r="D2547" t="s">
        <v>9031</v>
      </c>
      <c r="E2547" t="s">
        <v>3113</v>
      </c>
      <c r="F2547" s="4">
        <v>0.21719428360064599</v>
      </c>
      <c r="G2547" s="4">
        <v>0.21</v>
      </c>
      <c r="H2547" s="4">
        <v>4.4497416581795603E-2</v>
      </c>
      <c r="I2547" s="4">
        <v>0.33</v>
      </c>
      <c r="J2547" s="4">
        <v>0.15</v>
      </c>
      <c r="K2547" s="4">
        <v>0.19</v>
      </c>
      <c r="L2547" s="4">
        <v>0.24</v>
      </c>
      <c r="M2547" s="4">
        <v>31</v>
      </c>
    </row>
    <row r="2548" spans="1:13" x14ac:dyDescent="0.2">
      <c r="A2548" s="3">
        <v>39142</v>
      </c>
      <c r="B2548" t="s">
        <v>9160</v>
      </c>
      <c r="C2548" t="s">
        <v>3150</v>
      </c>
      <c r="D2548" t="s">
        <v>9161</v>
      </c>
      <c r="E2548" t="s">
        <v>3149</v>
      </c>
      <c r="F2548" s="4">
        <v>0.25699351529790598</v>
      </c>
      <c r="G2548" s="4">
        <v>0.27220772946859201</v>
      </c>
      <c r="H2548" s="4">
        <v>7.4589954918993798E-2</v>
      </c>
      <c r="I2548" s="4">
        <v>0.39</v>
      </c>
      <c r="J2548" s="4">
        <v>0.09</v>
      </c>
      <c r="K2548" s="4">
        <v>0.2</v>
      </c>
      <c r="L2548" s="4">
        <v>0.31</v>
      </c>
      <c r="M2548" s="4">
        <v>30</v>
      </c>
    </row>
    <row r="2549" spans="1:13" x14ac:dyDescent="0.2">
      <c r="A2549" s="3">
        <v>39142</v>
      </c>
      <c r="B2549" t="s">
        <v>9040</v>
      </c>
      <c r="C2549" t="s">
        <v>3117</v>
      </c>
      <c r="D2549" t="s">
        <v>9041</v>
      </c>
      <c r="E2549" t="s">
        <v>3116</v>
      </c>
      <c r="F2549" s="4">
        <v>0.205867687652801</v>
      </c>
      <c r="G2549" s="4">
        <v>0.2</v>
      </c>
      <c r="H2549" s="4">
        <v>5.6115904077156803E-2</v>
      </c>
      <c r="I2549" s="4">
        <v>0.34</v>
      </c>
      <c r="J2549" s="4">
        <v>0.06</v>
      </c>
      <c r="K2549" s="4">
        <v>0.19</v>
      </c>
      <c r="L2549" s="4">
        <v>0.23</v>
      </c>
      <c r="M2549" s="4">
        <v>31</v>
      </c>
    </row>
    <row r="2550" spans="1:13" x14ac:dyDescent="0.2">
      <c r="A2550" s="3">
        <v>39142</v>
      </c>
      <c r="B2550" t="s">
        <v>9050</v>
      </c>
      <c r="C2550" t="s">
        <v>3120</v>
      </c>
      <c r="D2550" t="s">
        <v>9051</v>
      </c>
      <c r="E2550" t="s">
        <v>3119</v>
      </c>
      <c r="F2550" s="4">
        <v>-0.26701060409515798</v>
      </c>
      <c r="G2550" s="4">
        <v>-0.271659061427374</v>
      </c>
      <c r="H2550" s="4">
        <v>0.118051992534996</v>
      </c>
      <c r="I2550" s="4">
        <v>0.12</v>
      </c>
      <c r="J2550" s="4">
        <v>-0.49</v>
      </c>
      <c r="K2550" s="4">
        <v>-0.315</v>
      </c>
      <c r="L2550" s="4">
        <v>-0.22500000000000001</v>
      </c>
      <c r="M2550" s="4">
        <v>30</v>
      </c>
    </row>
    <row r="2551" spans="1:13" x14ac:dyDescent="0.2">
      <c r="A2551" s="3">
        <v>39142</v>
      </c>
      <c r="B2551" t="s">
        <v>9060</v>
      </c>
      <c r="C2551" t="s">
        <v>3123</v>
      </c>
      <c r="D2551" t="s">
        <v>9061</v>
      </c>
      <c r="E2551" t="s">
        <v>3122</v>
      </c>
      <c r="F2551" s="4">
        <v>0.127581488444695</v>
      </c>
      <c r="G2551" s="4">
        <v>0.15</v>
      </c>
      <c r="H2551" s="4">
        <v>7.9764287566248496E-2</v>
      </c>
      <c r="I2551" s="4">
        <v>0.26</v>
      </c>
      <c r="J2551" s="4">
        <v>-0.08</v>
      </c>
      <c r="K2551" s="4">
        <v>7.2249999999999995E-2</v>
      </c>
      <c r="L2551" s="4">
        <v>0.1825</v>
      </c>
      <c r="M2551" s="4">
        <v>30</v>
      </c>
    </row>
    <row r="2552" spans="1:13" x14ac:dyDescent="0.2">
      <c r="A2552" s="3">
        <v>39142</v>
      </c>
      <c r="B2552" t="s">
        <v>9070</v>
      </c>
      <c r="C2552" t="s">
        <v>3126</v>
      </c>
      <c r="D2552" t="s">
        <v>9071</v>
      </c>
      <c r="E2552" t="s">
        <v>3125</v>
      </c>
      <c r="F2552" s="4">
        <v>0.22485306098876201</v>
      </c>
      <c r="G2552" s="4">
        <v>0.22500000000000001</v>
      </c>
      <c r="H2552" s="4">
        <v>5.1777391416900201E-2</v>
      </c>
      <c r="I2552" s="4">
        <v>0.37</v>
      </c>
      <c r="J2552" s="4">
        <v>0.1</v>
      </c>
      <c r="K2552" s="4">
        <v>0.2</v>
      </c>
      <c r="L2552" s="4">
        <v>0.25</v>
      </c>
      <c r="M2552" s="4">
        <v>30</v>
      </c>
    </row>
    <row r="2553" spans="1:13" x14ac:dyDescent="0.2">
      <c r="A2553" s="3">
        <v>39142</v>
      </c>
      <c r="B2553" t="s">
        <v>9080</v>
      </c>
      <c r="C2553" t="s">
        <v>3129</v>
      </c>
      <c r="D2553" t="s">
        <v>9081</v>
      </c>
      <c r="E2553" t="s">
        <v>3128</v>
      </c>
      <c r="F2553" s="4">
        <v>0.313637245047311</v>
      </c>
      <c r="G2553" s="4">
        <v>0.30499999999999999</v>
      </c>
      <c r="H2553" s="4">
        <v>8.9202762334940094E-2</v>
      </c>
      <c r="I2553" s="4">
        <v>0.56999999999999995</v>
      </c>
      <c r="J2553" s="4">
        <v>0.13</v>
      </c>
      <c r="K2553" s="4">
        <v>0.25727933785483598</v>
      </c>
      <c r="L2553" s="4">
        <v>0.35</v>
      </c>
      <c r="M2553" s="4">
        <v>30</v>
      </c>
    </row>
    <row r="2554" spans="1:13" x14ac:dyDescent="0.2">
      <c r="A2554" s="3">
        <v>39142</v>
      </c>
      <c r="B2554" t="s">
        <v>9090</v>
      </c>
      <c r="C2554" t="s">
        <v>3132</v>
      </c>
      <c r="D2554" t="s">
        <v>9091</v>
      </c>
      <c r="E2554" t="s">
        <v>3131</v>
      </c>
      <c r="F2554" s="4">
        <v>0.57594641687414305</v>
      </c>
      <c r="G2554" s="4">
        <v>0.53500000000000003</v>
      </c>
      <c r="H2554" s="4">
        <v>0.163003672502022</v>
      </c>
      <c r="I2554" s="4">
        <v>1.1200000000000001</v>
      </c>
      <c r="J2554" s="4">
        <v>0.32</v>
      </c>
      <c r="K2554" s="4">
        <v>0.48499999999999999</v>
      </c>
      <c r="L2554" s="4">
        <v>0.64249999999999996</v>
      </c>
      <c r="M2554" s="4">
        <v>30</v>
      </c>
    </row>
    <row r="2555" spans="1:13" x14ac:dyDescent="0.2">
      <c r="A2555" s="3">
        <v>39142</v>
      </c>
      <c r="B2555" t="s">
        <v>9100</v>
      </c>
      <c r="C2555" t="s">
        <v>3135</v>
      </c>
      <c r="D2555" t="s">
        <v>9101</v>
      </c>
      <c r="E2555" t="s">
        <v>3134</v>
      </c>
      <c r="F2555" s="4">
        <v>0.35731599747090997</v>
      </c>
      <c r="G2555" s="4">
        <v>0.36</v>
      </c>
      <c r="H2555" s="4">
        <v>6.0742936036853802E-2</v>
      </c>
      <c r="I2555" s="4">
        <v>0.48</v>
      </c>
      <c r="J2555" s="4">
        <v>0.2</v>
      </c>
      <c r="K2555" s="4">
        <v>0.32250000000000001</v>
      </c>
      <c r="L2555" s="4">
        <v>0.40150000000000002</v>
      </c>
      <c r="M2555" s="4">
        <v>30</v>
      </c>
    </row>
    <row r="2556" spans="1:13" x14ac:dyDescent="0.2">
      <c r="A2556" s="3">
        <v>39142</v>
      </c>
      <c r="B2556" t="s">
        <v>9110</v>
      </c>
      <c r="C2556" t="s">
        <v>3138</v>
      </c>
      <c r="D2556" t="s">
        <v>9111</v>
      </c>
      <c r="E2556" t="s">
        <v>3137</v>
      </c>
      <c r="F2556" s="4">
        <v>0.58495752568972903</v>
      </c>
      <c r="G2556" s="4">
        <v>0.6</v>
      </c>
      <c r="H2556" s="4">
        <v>0.131530428886249</v>
      </c>
      <c r="I2556" s="4">
        <v>0.83572577069186404</v>
      </c>
      <c r="J2556" s="4">
        <v>0.34</v>
      </c>
      <c r="K2556" s="4">
        <v>0.5</v>
      </c>
      <c r="L2556" s="4">
        <v>0.69499999999999995</v>
      </c>
      <c r="M2556" s="4">
        <v>30</v>
      </c>
    </row>
    <row r="2557" spans="1:13" x14ac:dyDescent="0.2">
      <c r="A2557" s="3">
        <v>39142</v>
      </c>
      <c r="B2557" t="s">
        <v>9122</v>
      </c>
      <c r="C2557" t="s">
        <v>3141</v>
      </c>
      <c r="D2557" t="s">
        <v>9123</v>
      </c>
      <c r="E2557" t="s">
        <v>3140</v>
      </c>
      <c r="F2557" s="4">
        <v>0.45926805459507702</v>
      </c>
      <c r="G2557" s="4">
        <v>0.47499999999999998</v>
      </c>
      <c r="H2557" s="4">
        <v>0.120010094565526</v>
      </c>
      <c r="I2557" s="4">
        <v>0.81</v>
      </c>
      <c r="J2557" s="4">
        <v>0.22</v>
      </c>
      <c r="K2557" s="4">
        <v>0.36249999999999999</v>
      </c>
      <c r="L2557" s="4">
        <v>0.52749999999999997</v>
      </c>
      <c r="M2557" s="4">
        <v>30</v>
      </c>
    </row>
    <row r="2558" spans="1:13" x14ac:dyDescent="0.2">
      <c r="A2558" s="3">
        <v>39142</v>
      </c>
      <c r="B2558" t="s">
        <v>9162</v>
      </c>
      <c r="C2558" t="s">
        <v>3096</v>
      </c>
      <c r="D2558" t="s">
        <v>9163</v>
      </c>
      <c r="E2558" t="s">
        <v>3095</v>
      </c>
      <c r="F2558" s="4">
        <v>3.41316555555556</v>
      </c>
      <c r="G2558" s="4">
        <v>3.4</v>
      </c>
      <c r="H2558" s="4">
        <v>0.30408594185416299</v>
      </c>
      <c r="I2558" s="4">
        <v>4</v>
      </c>
      <c r="J2558" s="4">
        <v>2.54</v>
      </c>
      <c r="K2558" s="4">
        <v>3.28</v>
      </c>
      <c r="L2558" s="4">
        <v>3.5350000000000001</v>
      </c>
      <c r="M2558" s="4">
        <v>27</v>
      </c>
    </row>
    <row r="2559" spans="1:13" x14ac:dyDescent="0.2">
      <c r="A2559" s="3">
        <v>39142</v>
      </c>
      <c r="B2559" t="s">
        <v>9012</v>
      </c>
      <c r="C2559" t="s">
        <v>3087</v>
      </c>
      <c r="D2559" t="s">
        <v>9013</v>
      </c>
      <c r="E2559" t="s">
        <v>3086</v>
      </c>
      <c r="F2559" s="4">
        <v>3.5744864285714302</v>
      </c>
      <c r="G2559" s="4">
        <v>3.5</v>
      </c>
      <c r="H2559" s="4">
        <v>0.18068351697177901</v>
      </c>
      <c r="I2559" s="4">
        <v>4.0999999999999996</v>
      </c>
      <c r="J2559" s="4">
        <v>3.35</v>
      </c>
      <c r="K2559" s="4">
        <v>3.44</v>
      </c>
      <c r="L2559" s="4">
        <v>3.6724999999999999</v>
      </c>
      <c r="M2559" s="4">
        <v>28</v>
      </c>
    </row>
    <row r="2560" spans="1:13" x14ac:dyDescent="0.2">
      <c r="A2560" s="3">
        <v>39142</v>
      </c>
      <c r="B2560" t="s">
        <v>9126</v>
      </c>
      <c r="C2560" t="s">
        <v>3090</v>
      </c>
      <c r="D2560" t="s">
        <v>9127</v>
      </c>
      <c r="E2560" t="s">
        <v>3089</v>
      </c>
      <c r="F2560" s="4">
        <v>3.2879492857142898</v>
      </c>
      <c r="G2560" s="4">
        <v>3.3149999999999999</v>
      </c>
      <c r="H2560" s="4">
        <v>0.30004370696343502</v>
      </c>
      <c r="I2560" s="4">
        <v>3.94</v>
      </c>
      <c r="J2560" s="4">
        <v>2.54</v>
      </c>
      <c r="K2560" s="4">
        <v>3.1549999999999998</v>
      </c>
      <c r="L2560" s="4">
        <v>3.5</v>
      </c>
      <c r="M2560" s="4">
        <v>28</v>
      </c>
    </row>
    <row r="2561" spans="1:13" x14ac:dyDescent="0.2">
      <c r="A2561" s="3">
        <v>39142</v>
      </c>
      <c r="B2561" t="s">
        <v>9164</v>
      </c>
      <c r="C2561" t="s">
        <v>3153</v>
      </c>
      <c r="D2561" t="s">
        <v>9165</v>
      </c>
      <c r="E2561" t="s">
        <v>3152</v>
      </c>
      <c r="F2561" s="4">
        <v>0.30966074074074101</v>
      </c>
      <c r="G2561" s="4">
        <v>0.31</v>
      </c>
      <c r="H2561" s="4">
        <v>3.6156070872934501E-2</v>
      </c>
      <c r="I2561" s="4">
        <v>0.39</v>
      </c>
      <c r="J2561" s="4">
        <v>0.22</v>
      </c>
      <c r="K2561" s="4">
        <v>0.28000000000000003</v>
      </c>
      <c r="L2561" s="4">
        <v>0.33</v>
      </c>
      <c r="M2561" s="4">
        <v>27</v>
      </c>
    </row>
    <row r="2562" spans="1:13" x14ac:dyDescent="0.2">
      <c r="A2562" s="3">
        <v>39142</v>
      </c>
      <c r="B2562" t="s">
        <v>10085</v>
      </c>
      <c r="C2562" t="s">
        <v>4324</v>
      </c>
      <c r="D2562" t="s">
        <v>10086</v>
      </c>
      <c r="E2562" t="s">
        <v>4323</v>
      </c>
      <c r="F2562" s="4">
        <v>2.6301666666666699</v>
      </c>
      <c r="G2562" s="4">
        <v>2.7</v>
      </c>
      <c r="H2562" s="4">
        <v>0.25905825244705</v>
      </c>
      <c r="I2562" s="4">
        <v>3.5</v>
      </c>
      <c r="J2562" s="4">
        <v>2.1</v>
      </c>
      <c r="K2562" s="4">
        <v>2.4249999999999998</v>
      </c>
      <c r="L2562" s="4">
        <v>2.8</v>
      </c>
      <c r="M2562" s="4">
        <v>30</v>
      </c>
    </row>
    <row r="2563" spans="1:13" x14ac:dyDescent="0.2">
      <c r="A2563" s="3">
        <v>39142</v>
      </c>
      <c r="B2563" t="s">
        <v>10097</v>
      </c>
      <c r="C2563" t="s">
        <v>4327</v>
      </c>
      <c r="D2563" t="s">
        <v>10098</v>
      </c>
      <c r="E2563" t="s">
        <v>4326</v>
      </c>
      <c r="F2563" s="4">
        <v>2.98264285714286</v>
      </c>
      <c r="G2563" s="4">
        <v>3</v>
      </c>
      <c r="H2563" s="4">
        <v>0.30032577549815997</v>
      </c>
      <c r="I2563" s="4">
        <v>3.6</v>
      </c>
      <c r="J2563" s="4">
        <v>2.2999999999999998</v>
      </c>
      <c r="K2563" s="4">
        <v>2.85</v>
      </c>
      <c r="L2563" s="4">
        <v>3.2</v>
      </c>
      <c r="M2563" s="4">
        <v>28</v>
      </c>
    </row>
    <row r="2564" spans="1:13" x14ac:dyDescent="0.2">
      <c r="A2564" s="3">
        <v>39142</v>
      </c>
      <c r="B2564" t="s">
        <v>9146</v>
      </c>
      <c r="C2564" t="s">
        <v>3939</v>
      </c>
      <c r="D2564" t="s">
        <v>9147</v>
      </c>
      <c r="E2564" t="s">
        <v>3947</v>
      </c>
      <c r="F2564" s="4">
        <v>11.0737967741935</v>
      </c>
      <c r="G2564" s="4">
        <v>11.05</v>
      </c>
      <c r="H2564" s="4">
        <v>8.0327373847570299E-2</v>
      </c>
      <c r="I2564" s="4">
        <v>11.31</v>
      </c>
      <c r="J2564" s="4">
        <v>10.8835</v>
      </c>
      <c r="K2564" s="4">
        <v>11.03</v>
      </c>
      <c r="L2564" s="4">
        <v>11.125</v>
      </c>
      <c r="M2564" s="4">
        <v>31</v>
      </c>
    </row>
    <row r="2565" spans="1:13" x14ac:dyDescent="0.2">
      <c r="A2565" s="3">
        <v>39142</v>
      </c>
      <c r="B2565" t="s">
        <v>9156</v>
      </c>
      <c r="C2565" t="s">
        <v>3942</v>
      </c>
      <c r="D2565" t="s">
        <v>9157</v>
      </c>
      <c r="E2565" t="s">
        <v>3949</v>
      </c>
      <c r="F2565" s="4">
        <v>11.071254838709701</v>
      </c>
      <c r="G2565" s="4">
        <v>11.09</v>
      </c>
      <c r="H2565" s="4">
        <v>0.144076553352051</v>
      </c>
      <c r="I2565" s="4">
        <v>11.34</v>
      </c>
      <c r="J2565" s="4">
        <v>10.6</v>
      </c>
      <c r="K2565" s="4">
        <v>11.05</v>
      </c>
      <c r="L2565" s="4">
        <v>11.135</v>
      </c>
      <c r="M2565" s="4">
        <v>31</v>
      </c>
    </row>
    <row r="2566" spans="1:13" x14ac:dyDescent="0.2">
      <c r="A2566" s="3">
        <v>39142</v>
      </c>
      <c r="B2566" t="s">
        <v>9166</v>
      </c>
      <c r="C2566" t="s">
        <v>3952</v>
      </c>
      <c r="D2566" t="s">
        <v>9167</v>
      </c>
      <c r="E2566" t="s">
        <v>3951</v>
      </c>
      <c r="F2566" s="4">
        <v>11.111333333333301</v>
      </c>
      <c r="G2566" s="4">
        <v>11.1158</v>
      </c>
      <c r="H2566" s="4">
        <v>0.139961150603162</v>
      </c>
      <c r="I2566" s="4">
        <v>11.45</v>
      </c>
      <c r="J2566" s="4">
        <v>10.6744</v>
      </c>
      <c r="K2566" s="4">
        <v>11.1</v>
      </c>
      <c r="L2566" s="4">
        <v>11.1675</v>
      </c>
      <c r="M2566" s="4">
        <v>30</v>
      </c>
    </row>
    <row r="2567" spans="1:13" x14ac:dyDescent="0.2">
      <c r="A2567" s="3">
        <v>39142</v>
      </c>
      <c r="B2567" t="s">
        <v>9000</v>
      </c>
      <c r="C2567" t="s">
        <v>3936</v>
      </c>
      <c r="D2567" t="s">
        <v>9001</v>
      </c>
      <c r="E2567" t="s">
        <v>3935</v>
      </c>
      <c r="F2567" s="4">
        <v>11.250009374999999</v>
      </c>
      <c r="G2567" s="4">
        <v>11.29</v>
      </c>
      <c r="H2567" s="4">
        <v>0.126040608815431</v>
      </c>
      <c r="I2567" s="4">
        <v>11.43</v>
      </c>
      <c r="J2567" s="4">
        <v>10.95</v>
      </c>
      <c r="K2567" s="4">
        <v>11.19</v>
      </c>
      <c r="L2567" s="4">
        <v>11.32</v>
      </c>
      <c r="M2567" s="4">
        <v>32</v>
      </c>
    </row>
    <row r="2568" spans="1:13" x14ac:dyDescent="0.2">
      <c r="A2568" s="3">
        <v>39142</v>
      </c>
      <c r="B2568" t="s">
        <v>9132</v>
      </c>
      <c r="C2568" t="s">
        <v>3939</v>
      </c>
      <c r="D2568" t="s">
        <v>9133</v>
      </c>
      <c r="E2568" t="s">
        <v>3938</v>
      </c>
      <c r="F2568" s="4">
        <v>11.533409375</v>
      </c>
      <c r="G2568" s="4">
        <v>11.566000000000001</v>
      </c>
      <c r="H2568" s="4">
        <v>0.29988077024192</v>
      </c>
      <c r="I2568" s="4">
        <v>12.5</v>
      </c>
      <c r="J2568" s="4">
        <v>10.95</v>
      </c>
      <c r="K2568" s="4">
        <v>11.38</v>
      </c>
      <c r="L2568" s="4">
        <v>11.6625</v>
      </c>
      <c r="M2568" s="4">
        <v>32</v>
      </c>
    </row>
    <row r="2569" spans="1:13" x14ac:dyDescent="0.2">
      <c r="A2569" s="3">
        <v>39142</v>
      </c>
      <c r="B2569" t="s">
        <v>10079</v>
      </c>
      <c r="C2569" t="s">
        <v>3579</v>
      </c>
      <c r="D2569" t="s">
        <v>10080</v>
      </c>
      <c r="E2569" t="s">
        <v>3578</v>
      </c>
      <c r="F2569" s="4">
        <v>3.3684375000000002</v>
      </c>
      <c r="G2569" s="4">
        <v>3.44</v>
      </c>
      <c r="H2569" s="4">
        <v>0.352622519316382</v>
      </c>
      <c r="I2569" s="4">
        <v>4</v>
      </c>
      <c r="J2569" s="4">
        <v>2</v>
      </c>
      <c r="K2569" s="4">
        <v>3.2</v>
      </c>
      <c r="L2569" s="4">
        <v>3.5625</v>
      </c>
      <c r="M2569" s="4">
        <v>32</v>
      </c>
    </row>
    <row r="2570" spans="1:13" x14ac:dyDescent="0.2">
      <c r="A2570" s="3">
        <v>39142</v>
      </c>
      <c r="B2570" t="s">
        <v>10093</v>
      </c>
      <c r="C2570" t="s">
        <v>3582</v>
      </c>
      <c r="D2570" t="s">
        <v>10094</v>
      </c>
      <c r="E2570" t="s">
        <v>3581</v>
      </c>
      <c r="F2570" s="4">
        <v>3.7710322580645199</v>
      </c>
      <c r="G2570" s="4">
        <v>3.7</v>
      </c>
      <c r="H2570" s="4">
        <v>0.385100461686815</v>
      </c>
      <c r="I2570" s="4">
        <v>4.5</v>
      </c>
      <c r="J2570" s="4">
        <v>2.9</v>
      </c>
      <c r="K2570" s="4">
        <v>3.5</v>
      </c>
      <c r="L2570" s="4">
        <v>4</v>
      </c>
      <c r="M2570" s="4">
        <v>31</v>
      </c>
    </row>
    <row r="2571" spans="1:13" x14ac:dyDescent="0.2">
      <c r="A2571" s="3">
        <v>39142</v>
      </c>
      <c r="B2571" t="s">
        <v>10095</v>
      </c>
      <c r="C2571" t="s">
        <v>3594</v>
      </c>
      <c r="D2571" t="s">
        <v>10096</v>
      </c>
      <c r="E2571" t="s">
        <v>3593</v>
      </c>
      <c r="F2571" s="4">
        <v>3.3106451612903198</v>
      </c>
      <c r="G2571" s="4">
        <v>3.4</v>
      </c>
      <c r="H2571" s="4">
        <v>0.53311621924849195</v>
      </c>
      <c r="I2571" s="4">
        <v>4.3899999999999997</v>
      </c>
      <c r="J2571" s="4">
        <v>1.6</v>
      </c>
      <c r="K2571" s="4">
        <v>2.95</v>
      </c>
      <c r="L2571" s="4">
        <v>3.65</v>
      </c>
      <c r="M2571" s="4">
        <v>31</v>
      </c>
    </row>
    <row r="2572" spans="1:13" x14ac:dyDescent="0.2">
      <c r="A2572" s="3">
        <v>39142</v>
      </c>
      <c r="B2572" t="s">
        <v>10099</v>
      </c>
      <c r="C2572" t="s">
        <v>3597</v>
      </c>
      <c r="D2572" t="s">
        <v>10100</v>
      </c>
      <c r="E2572" t="s">
        <v>3596</v>
      </c>
      <c r="F2572" s="4">
        <v>3.16333333333333</v>
      </c>
      <c r="G2572" s="4">
        <v>3.2850000000000001</v>
      </c>
      <c r="H2572" s="4">
        <v>0.53330028633247395</v>
      </c>
      <c r="I2572" s="4">
        <v>4.04</v>
      </c>
      <c r="J2572" s="4">
        <v>1.1000000000000001</v>
      </c>
      <c r="K2572" s="4">
        <v>2.97</v>
      </c>
      <c r="L2572" s="4">
        <v>3.5</v>
      </c>
      <c r="M2572" s="4">
        <v>30</v>
      </c>
    </row>
    <row r="2573" spans="1:13" x14ac:dyDescent="0.2">
      <c r="A2573" s="3">
        <v>39142</v>
      </c>
      <c r="B2573" t="s">
        <v>10101</v>
      </c>
      <c r="C2573" t="s">
        <v>3600</v>
      </c>
      <c r="D2573" t="s">
        <v>10102</v>
      </c>
      <c r="E2573" t="s">
        <v>3599</v>
      </c>
      <c r="F2573" s="4">
        <v>3.34066666666667</v>
      </c>
      <c r="G2573" s="4">
        <v>3.35</v>
      </c>
      <c r="H2573" s="4">
        <v>0.38940213531580098</v>
      </c>
      <c r="I2573" s="4">
        <v>4</v>
      </c>
      <c r="J2573" s="4">
        <v>2.38</v>
      </c>
      <c r="K2573" s="4">
        <v>3.125</v>
      </c>
      <c r="L2573" s="4">
        <v>3.6625000000000001</v>
      </c>
      <c r="M2573" s="4">
        <v>30</v>
      </c>
    </row>
    <row r="2574" spans="1:13" x14ac:dyDescent="0.2">
      <c r="A2574" s="3">
        <v>39142</v>
      </c>
      <c r="B2574" t="s">
        <v>10103</v>
      </c>
      <c r="C2574" t="s">
        <v>3603</v>
      </c>
      <c r="D2574" t="s">
        <v>10104</v>
      </c>
      <c r="E2574" t="s">
        <v>3602</v>
      </c>
      <c r="F2574" s="4">
        <v>3.69</v>
      </c>
      <c r="G2574" s="4">
        <v>3.69</v>
      </c>
      <c r="H2574" s="4"/>
      <c r="I2574" s="4">
        <v>3.69</v>
      </c>
      <c r="J2574" s="4">
        <v>3.69</v>
      </c>
      <c r="K2574" s="4">
        <v>3.69</v>
      </c>
      <c r="L2574" s="4">
        <v>3.69</v>
      </c>
      <c r="M2574" s="4">
        <v>1</v>
      </c>
    </row>
    <row r="2575" spans="1:13" x14ac:dyDescent="0.2">
      <c r="A2575" s="3">
        <v>39173</v>
      </c>
      <c r="B2575" t="s">
        <v>8988</v>
      </c>
      <c r="C2575" t="s">
        <v>3918</v>
      </c>
      <c r="D2575" t="s">
        <v>8989</v>
      </c>
      <c r="E2575" t="s">
        <v>3917</v>
      </c>
      <c r="F2575" s="4">
        <v>6.9687096774193504</v>
      </c>
      <c r="G2575" s="4">
        <v>7.01</v>
      </c>
      <c r="H2575" s="4">
        <v>0.24332066545314099</v>
      </c>
      <c r="I2575" s="4">
        <v>7.5</v>
      </c>
      <c r="J2575" s="4">
        <v>6.25</v>
      </c>
      <c r="K2575" s="4">
        <v>6.7949999999999999</v>
      </c>
      <c r="L2575" s="4">
        <v>7.09</v>
      </c>
      <c r="M2575" s="4">
        <v>31</v>
      </c>
    </row>
    <row r="2576" spans="1:13" x14ac:dyDescent="0.2">
      <c r="A2576" s="3">
        <v>39173</v>
      </c>
      <c r="B2576" t="s">
        <v>9118</v>
      </c>
      <c r="C2576" t="s">
        <v>3921</v>
      </c>
      <c r="D2576" t="s">
        <v>9119</v>
      </c>
      <c r="E2576" t="s">
        <v>3920</v>
      </c>
      <c r="F2576" s="4">
        <v>6.8635483870967704</v>
      </c>
      <c r="G2576" s="4">
        <v>6.8</v>
      </c>
      <c r="H2576" s="4">
        <v>0.51137428163134901</v>
      </c>
      <c r="I2576" s="4">
        <v>8.0500000000000007</v>
      </c>
      <c r="J2576" s="4">
        <v>6</v>
      </c>
      <c r="K2576" s="4">
        <v>6.51</v>
      </c>
      <c r="L2576" s="4">
        <v>7.1050000000000004</v>
      </c>
      <c r="M2576" s="4">
        <v>31</v>
      </c>
    </row>
    <row r="2577" spans="1:13" x14ac:dyDescent="0.2">
      <c r="A2577" s="3">
        <v>39173</v>
      </c>
      <c r="B2577" t="s">
        <v>9168</v>
      </c>
      <c r="C2577" t="s">
        <v>3081</v>
      </c>
      <c r="D2577" t="s">
        <v>9169</v>
      </c>
      <c r="E2577" t="s">
        <v>3080</v>
      </c>
      <c r="F2577" s="4">
        <v>3.6218666666666701</v>
      </c>
      <c r="G2577" s="4">
        <v>3.61</v>
      </c>
      <c r="H2577" s="4">
        <v>0.30047499561278901</v>
      </c>
      <c r="I2577" s="4">
        <v>4.57</v>
      </c>
      <c r="J2577" s="4">
        <v>3.1</v>
      </c>
      <c r="K2577" s="4">
        <v>3.4725000000000001</v>
      </c>
      <c r="L2577" s="4">
        <v>3.7650000000000001</v>
      </c>
      <c r="M2577" s="4">
        <v>30</v>
      </c>
    </row>
    <row r="2578" spans="1:13" x14ac:dyDescent="0.2">
      <c r="A2578" s="3">
        <v>39173</v>
      </c>
      <c r="B2578" t="s">
        <v>8864</v>
      </c>
      <c r="C2578" t="s">
        <v>3072</v>
      </c>
      <c r="D2578" t="s">
        <v>8865</v>
      </c>
      <c r="E2578" t="s">
        <v>3071</v>
      </c>
      <c r="F2578" s="4">
        <v>3.6481249999999998</v>
      </c>
      <c r="G2578" s="4">
        <v>3.625</v>
      </c>
      <c r="H2578" s="4">
        <v>0.21500843944426501</v>
      </c>
      <c r="I2578" s="4">
        <v>4.2</v>
      </c>
      <c r="J2578" s="4">
        <v>3.3</v>
      </c>
      <c r="K2578" s="4">
        <v>3.4975000000000001</v>
      </c>
      <c r="L2578" s="4">
        <v>3.7549999999999999</v>
      </c>
      <c r="M2578" s="4">
        <v>32</v>
      </c>
    </row>
    <row r="2579" spans="1:13" x14ac:dyDescent="0.2">
      <c r="A2579" s="3">
        <v>39173</v>
      </c>
      <c r="B2579" t="s">
        <v>9006</v>
      </c>
      <c r="C2579" t="s">
        <v>3075</v>
      </c>
      <c r="D2579" t="s">
        <v>9007</v>
      </c>
      <c r="E2579" t="s">
        <v>3074</v>
      </c>
      <c r="F2579" s="4">
        <v>3.5731250000000001</v>
      </c>
      <c r="G2579" s="4">
        <v>3.5</v>
      </c>
      <c r="H2579" s="4">
        <v>0.255613588159184</v>
      </c>
      <c r="I2579" s="4">
        <v>4.18</v>
      </c>
      <c r="J2579" s="4">
        <v>3.16</v>
      </c>
      <c r="K2579" s="4">
        <v>3.46</v>
      </c>
      <c r="L2579" s="4">
        <v>3.6025</v>
      </c>
      <c r="M2579" s="4">
        <v>32</v>
      </c>
    </row>
    <row r="2580" spans="1:13" x14ac:dyDescent="0.2">
      <c r="A2580" s="3">
        <v>39173</v>
      </c>
      <c r="B2580" t="s">
        <v>9136</v>
      </c>
      <c r="C2580" t="s">
        <v>3102</v>
      </c>
      <c r="D2580" t="s">
        <v>9137</v>
      </c>
      <c r="E2580" t="s">
        <v>3101</v>
      </c>
      <c r="F2580" s="4">
        <v>3.4953571428571402</v>
      </c>
      <c r="G2580" s="4">
        <v>3.5</v>
      </c>
      <c r="H2580" s="4">
        <v>0.27408409283847501</v>
      </c>
      <c r="I2580" s="4">
        <v>4</v>
      </c>
      <c r="J2580" s="4">
        <v>2.88</v>
      </c>
      <c r="K2580" s="4">
        <v>3.3224999999999998</v>
      </c>
      <c r="L2580" s="4">
        <v>3.6</v>
      </c>
      <c r="M2580" s="4">
        <v>28</v>
      </c>
    </row>
    <row r="2581" spans="1:13" x14ac:dyDescent="0.2">
      <c r="A2581" s="3">
        <v>39173</v>
      </c>
      <c r="B2581" t="s">
        <v>9138</v>
      </c>
      <c r="C2581" t="s">
        <v>3078</v>
      </c>
      <c r="D2581" t="s">
        <v>9139</v>
      </c>
      <c r="E2581" t="s">
        <v>3077</v>
      </c>
      <c r="F2581" s="4">
        <v>3.5206666666666702</v>
      </c>
      <c r="G2581" s="4">
        <v>3.5</v>
      </c>
      <c r="H2581" s="4">
        <v>0.30289332745389402</v>
      </c>
      <c r="I2581" s="4">
        <v>4.5</v>
      </c>
      <c r="J2581" s="4">
        <v>2.92</v>
      </c>
      <c r="K2581" s="4">
        <v>3.3174999999999999</v>
      </c>
      <c r="L2581" s="4">
        <v>3.6</v>
      </c>
      <c r="M2581" s="4">
        <v>30</v>
      </c>
    </row>
    <row r="2582" spans="1:13" x14ac:dyDescent="0.2">
      <c r="A2582" s="3">
        <v>39173</v>
      </c>
      <c r="B2582" t="s">
        <v>9140</v>
      </c>
      <c r="C2582" t="s">
        <v>3141</v>
      </c>
      <c r="D2582" t="s">
        <v>9141</v>
      </c>
      <c r="E2582" t="s">
        <v>3140</v>
      </c>
      <c r="F2582" s="4">
        <v>0.40670000000000001</v>
      </c>
      <c r="G2582" s="4">
        <v>0.41</v>
      </c>
      <c r="H2582" s="4">
        <v>0.110832943565126</v>
      </c>
      <c r="I2582" s="4">
        <v>0.61</v>
      </c>
      <c r="J2582" s="4">
        <v>0.1</v>
      </c>
      <c r="K2582" s="4">
        <v>0.36</v>
      </c>
      <c r="L2582" s="4">
        <v>0.47</v>
      </c>
      <c r="M2582" s="4">
        <v>30</v>
      </c>
    </row>
    <row r="2583" spans="1:13" x14ac:dyDescent="0.2">
      <c r="A2583" s="3">
        <v>39173</v>
      </c>
      <c r="B2583" t="s">
        <v>9150</v>
      </c>
      <c r="C2583" t="s">
        <v>3144</v>
      </c>
      <c r="D2583" t="s">
        <v>9151</v>
      </c>
      <c r="E2583" t="s">
        <v>3143</v>
      </c>
      <c r="F2583" s="4">
        <v>0.276144</v>
      </c>
      <c r="G2583" s="4">
        <v>0.26</v>
      </c>
      <c r="H2583" s="4">
        <v>8.4033646857303093E-2</v>
      </c>
      <c r="I2583" s="4">
        <v>0.49</v>
      </c>
      <c r="J2583" s="4">
        <v>0.12</v>
      </c>
      <c r="K2583" s="4">
        <v>0.23250000000000001</v>
      </c>
      <c r="L2583" s="4">
        <v>0.32750000000000001</v>
      </c>
      <c r="M2583" s="4">
        <v>30</v>
      </c>
    </row>
    <row r="2584" spans="1:13" x14ac:dyDescent="0.2">
      <c r="A2584" s="3">
        <v>39173</v>
      </c>
      <c r="B2584" t="s">
        <v>9160</v>
      </c>
      <c r="C2584" t="s">
        <v>3147</v>
      </c>
      <c r="D2584" t="s">
        <v>9161</v>
      </c>
      <c r="E2584" t="s">
        <v>3146</v>
      </c>
      <c r="F2584" s="4">
        <v>0.256413</v>
      </c>
      <c r="G2584" s="4">
        <v>0.28000000000000003</v>
      </c>
      <c r="H2584" s="4">
        <v>6.9540574866466406E-2</v>
      </c>
      <c r="I2584" s="4">
        <v>0.37</v>
      </c>
      <c r="J2584" s="4">
        <v>0.09</v>
      </c>
      <c r="K2584" s="4">
        <v>0.2</v>
      </c>
      <c r="L2584" s="4">
        <v>0.28999999999999998</v>
      </c>
      <c r="M2584" s="4">
        <v>30</v>
      </c>
    </row>
    <row r="2585" spans="1:13" x14ac:dyDescent="0.2">
      <c r="A2585" s="3">
        <v>39173</v>
      </c>
      <c r="B2585" t="s">
        <v>9040</v>
      </c>
      <c r="C2585" t="s">
        <v>3114</v>
      </c>
      <c r="D2585" t="s">
        <v>9041</v>
      </c>
      <c r="E2585" t="s">
        <v>3113</v>
      </c>
      <c r="F2585" s="4">
        <v>1.2328064516129E-2</v>
      </c>
      <c r="G2585" s="4">
        <v>-0.05</v>
      </c>
      <c r="H2585" s="4">
        <v>0.13071520601213801</v>
      </c>
      <c r="I2585" s="4">
        <v>0.27</v>
      </c>
      <c r="J2585" s="4">
        <v>-0.14000000000000001</v>
      </c>
      <c r="K2585" s="4">
        <v>-0.08</v>
      </c>
      <c r="L2585" s="4">
        <v>0.125</v>
      </c>
      <c r="M2585" s="4">
        <v>31</v>
      </c>
    </row>
    <row r="2586" spans="1:13" x14ac:dyDescent="0.2">
      <c r="A2586" s="3">
        <v>39173</v>
      </c>
      <c r="B2586" t="s">
        <v>9170</v>
      </c>
      <c r="C2586" t="s">
        <v>3150</v>
      </c>
      <c r="D2586" t="s">
        <v>9171</v>
      </c>
      <c r="E2586" t="s">
        <v>3149</v>
      </c>
      <c r="F2586" s="4">
        <v>0.13642633333333301</v>
      </c>
      <c r="G2586" s="4">
        <v>0.185</v>
      </c>
      <c r="H2586" s="4">
        <v>0.12622921287342201</v>
      </c>
      <c r="I2586" s="4">
        <v>0.35</v>
      </c>
      <c r="J2586" s="4">
        <v>-0.16</v>
      </c>
      <c r="K2586" s="4">
        <v>8.5000000000000006E-2</v>
      </c>
      <c r="L2586" s="4">
        <v>0.21</v>
      </c>
      <c r="M2586" s="4">
        <v>30</v>
      </c>
    </row>
    <row r="2587" spans="1:13" x14ac:dyDescent="0.2">
      <c r="A2587" s="3">
        <v>39173</v>
      </c>
      <c r="B2587" t="s">
        <v>9050</v>
      </c>
      <c r="C2587" t="s">
        <v>3117</v>
      </c>
      <c r="D2587" t="s">
        <v>9051</v>
      </c>
      <c r="E2587" t="s">
        <v>3116</v>
      </c>
      <c r="F2587" s="4">
        <v>-0.14670967741935501</v>
      </c>
      <c r="G2587" s="4">
        <v>-0.18</v>
      </c>
      <c r="H2587" s="4">
        <v>0.16459833809375399</v>
      </c>
      <c r="I2587" s="4">
        <v>0.217</v>
      </c>
      <c r="J2587" s="4">
        <v>-0.49</v>
      </c>
      <c r="K2587" s="4">
        <v>-0.23</v>
      </c>
      <c r="L2587" s="4">
        <v>-6.5000000000000002E-2</v>
      </c>
      <c r="M2587" s="4">
        <v>31</v>
      </c>
    </row>
    <row r="2588" spans="1:13" x14ac:dyDescent="0.2">
      <c r="A2588" s="3">
        <v>39173</v>
      </c>
      <c r="B2588" t="s">
        <v>9060</v>
      </c>
      <c r="C2588" t="s">
        <v>3120</v>
      </c>
      <c r="D2588" t="s">
        <v>9061</v>
      </c>
      <c r="E2588" t="s">
        <v>3119</v>
      </c>
      <c r="F2588" s="4">
        <v>0.13163333333333299</v>
      </c>
      <c r="G2588" s="4">
        <v>0.15</v>
      </c>
      <c r="H2588" s="4">
        <v>0.122012007134779</v>
      </c>
      <c r="I2588" s="4">
        <v>0.26</v>
      </c>
      <c r="J2588" s="4">
        <v>-0.4</v>
      </c>
      <c r="K2588" s="4">
        <v>0.1075</v>
      </c>
      <c r="L2588" s="4">
        <v>0.2</v>
      </c>
      <c r="M2588" s="4">
        <v>30</v>
      </c>
    </row>
    <row r="2589" spans="1:13" x14ac:dyDescent="0.2">
      <c r="A2589" s="3">
        <v>39173</v>
      </c>
      <c r="B2589" t="s">
        <v>9070</v>
      </c>
      <c r="C2589" t="s">
        <v>3123</v>
      </c>
      <c r="D2589" t="s">
        <v>9071</v>
      </c>
      <c r="E2589" t="s">
        <v>3122</v>
      </c>
      <c r="F2589" s="4">
        <v>0.22863333333333299</v>
      </c>
      <c r="G2589" s="4">
        <v>0.22500000000000001</v>
      </c>
      <c r="H2589" s="4">
        <v>5.2227937650881497E-2</v>
      </c>
      <c r="I2589" s="4">
        <v>0.36</v>
      </c>
      <c r="J2589" s="4">
        <v>0.1</v>
      </c>
      <c r="K2589" s="4">
        <v>0.2</v>
      </c>
      <c r="L2589" s="4">
        <v>0.25</v>
      </c>
      <c r="M2589" s="4">
        <v>30</v>
      </c>
    </row>
    <row r="2590" spans="1:13" x14ac:dyDescent="0.2">
      <c r="A2590" s="3">
        <v>39173</v>
      </c>
      <c r="B2590" t="s">
        <v>9080</v>
      </c>
      <c r="C2590" t="s">
        <v>3126</v>
      </c>
      <c r="D2590" t="s">
        <v>9081</v>
      </c>
      <c r="E2590" t="s">
        <v>3125</v>
      </c>
      <c r="F2590" s="4">
        <v>0.31933333333333302</v>
      </c>
      <c r="G2590" s="4">
        <v>0.31</v>
      </c>
      <c r="H2590" s="4">
        <v>8.3539515049541893E-2</v>
      </c>
      <c r="I2590" s="4">
        <v>0.57999999999999996</v>
      </c>
      <c r="J2590" s="4">
        <v>0.15</v>
      </c>
      <c r="K2590" s="4">
        <v>0.27250000000000002</v>
      </c>
      <c r="L2590" s="4">
        <v>0.34749999999999998</v>
      </c>
      <c r="M2590" s="4">
        <v>30</v>
      </c>
    </row>
    <row r="2591" spans="1:13" x14ac:dyDescent="0.2">
      <c r="A2591" s="3">
        <v>39173</v>
      </c>
      <c r="B2591" t="s">
        <v>9090</v>
      </c>
      <c r="C2591" t="s">
        <v>3129</v>
      </c>
      <c r="D2591" t="s">
        <v>9091</v>
      </c>
      <c r="E2591" t="s">
        <v>3128</v>
      </c>
      <c r="F2591" s="4">
        <v>0.575633333333333</v>
      </c>
      <c r="G2591" s="4">
        <v>0.55000000000000004</v>
      </c>
      <c r="H2591" s="4">
        <v>0.16318901318099999</v>
      </c>
      <c r="I2591" s="4">
        <v>1.1200000000000001</v>
      </c>
      <c r="J2591" s="4">
        <v>0.3</v>
      </c>
      <c r="K2591" s="4">
        <v>0.48249999999999998</v>
      </c>
      <c r="L2591" s="4">
        <v>0.61750000000000005</v>
      </c>
      <c r="M2591" s="4">
        <v>30</v>
      </c>
    </row>
    <row r="2592" spans="1:13" x14ac:dyDescent="0.2">
      <c r="A2592" s="3">
        <v>39173</v>
      </c>
      <c r="B2592" t="s">
        <v>9100</v>
      </c>
      <c r="C2592" t="s">
        <v>3132</v>
      </c>
      <c r="D2592" t="s">
        <v>9101</v>
      </c>
      <c r="E2592" t="s">
        <v>3131</v>
      </c>
      <c r="F2592" s="4">
        <v>0.41206666666666703</v>
      </c>
      <c r="G2592" s="4">
        <v>0.40600000000000003</v>
      </c>
      <c r="H2592" s="4">
        <v>0.101783385045224</v>
      </c>
      <c r="I2592" s="4">
        <v>0.63</v>
      </c>
      <c r="J2592" s="4">
        <v>0.19</v>
      </c>
      <c r="K2592" s="4">
        <v>0.35</v>
      </c>
      <c r="L2592" s="4">
        <v>0.47749999999999998</v>
      </c>
      <c r="M2592" s="4">
        <v>30</v>
      </c>
    </row>
    <row r="2593" spans="1:13" x14ac:dyDescent="0.2">
      <c r="A2593" s="3">
        <v>39173</v>
      </c>
      <c r="B2593" t="s">
        <v>9110</v>
      </c>
      <c r="C2593" t="s">
        <v>3135</v>
      </c>
      <c r="D2593" t="s">
        <v>9111</v>
      </c>
      <c r="E2593" t="s">
        <v>3134</v>
      </c>
      <c r="F2593" s="4">
        <v>0.57010000000000005</v>
      </c>
      <c r="G2593" s="4">
        <v>0.56499999999999995</v>
      </c>
      <c r="H2593" s="4">
        <v>0.115102458106111</v>
      </c>
      <c r="I2593" s="4">
        <v>0.84</v>
      </c>
      <c r="J2593" s="4">
        <v>0.33</v>
      </c>
      <c r="K2593" s="4">
        <v>0.5</v>
      </c>
      <c r="L2593" s="4">
        <v>0.64749999999999996</v>
      </c>
      <c r="M2593" s="4">
        <v>30</v>
      </c>
    </row>
    <row r="2594" spans="1:13" x14ac:dyDescent="0.2">
      <c r="A2594" s="3">
        <v>39173</v>
      </c>
      <c r="B2594" t="s">
        <v>9122</v>
      </c>
      <c r="C2594" t="s">
        <v>3138</v>
      </c>
      <c r="D2594" t="s">
        <v>9123</v>
      </c>
      <c r="E2594" t="s">
        <v>3137</v>
      </c>
      <c r="F2594" s="4">
        <v>0.46600000000000003</v>
      </c>
      <c r="G2594" s="4">
        <v>0.47499999999999998</v>
      </c>
      <c r="H2594" s="4">
        <v>0.111528564456175</v>
      </c>
      <c r="I2594" s="4">
        <v>0.81</v>
      </c>
      <c r="J2594" s="4">
        <v>0.27</v>
      </c>
      <c r="K2594" s="4">
        <v>0.4</v>
      </c>
      <c r="L2594" s="4">
        <v>0.52749999999999997</v>
      </c>
      <c r="M2594" s="4">
        <v>30</v>
      </c>
    </row>
    <row r="2595" spans="1:13" x14ac:dyDescent="0.2">
      <c r="A2595" s="3">
        <v>39173</v>
      </c>
      <c r="B2595" t="s">
        <v>9172</v>
      </c>
      <c r="C2595" t="s">
        <v>3096</v>
      </c>
      <c r="D2595" t="s">
        <v>9173</v>
      </c>
      <c r="E2595" t="s">
        <v>3095</v>
      </c>
      <c r="F2595" s="4">
        <v>3.3855555555555599</v>
      </c>
      <c r="G2595" s="4">
        <v>3.4</v>
      </c>
      <c r="H2595" s="4">
        <v>0.20761157025215199</v>
      </c>
      <c r="I2595" s="4">
        <v>3.82</v>
      </c>
      <c r="J2595" s="4">
        <v>2.96</v>
      </c>
      <c r="K2595" s="4">
        <v>3.2349999999999999</v>
      </c>
      <c r="L2595" s="4">
        <v>3.4750000000000001</v>
      </c>
      <c r="M2595" s="4">
        <v>27</v>
      </c>
    </row>
    <row r="2596" spans="1:13" x14ac:dyDescent="0.2">
      <c r="A2596" s="3">
        <v>39173</v>
      </c>
      <c r="B2596" t="s">
        <v>9012</v>
      </c>
      <c r="C2596" t="s">
        <v>3087</v>
      </c>
      <c r="D2596" t="s">
        <v>9013</v>
      </c>
      <c r="E2596" t="s">
        <v>3086</v>
      </c>
      <c r="F2596" s="4">
        <v>3.52142857142857</v>
      </c>
      <c r="G2596" s="4">
        <v>3.5</v>
      </c>
      <c r="H2596" s="4">
        <v>0.17087388214084601</v>
      </c>
      <c r="I2596" s="4">
        <v>3.92</v>
      </c>
      <c r="J2596" s="4">
        <v>3.2</v>
      </c>
      <c r="K2596" s="4">
        <v>3.415</v>
      </c>
      <c r="L2596" s="4">
        <v>3.6150000000000002</v>
      </c>
      <c r="M2596" s="4">
        <v>28</v>
      </c>
    </row>
    <row r="2597" spans="1:13" x14ac:dyDescent="0.2">
      <c r="A2597" s="3">
        <v>39173</v>
      </c>
      <c r="B2597" t="s">
        <v>9126</v>
      </c>
      <c r="C2597" t="s">
        <v>3090</v>
      </c>
      <c r="D2597" t="s">
        <v>9127</v>
      </c>
      <c r="E2597" t="s">
        <v>3089</v>
      </c>
      <c r="F2597" s="4">
        <v>3.30571428571429</v>
      </c>
      <c r="G2597" s="4">
        <v>3.335</v>
      </c>
      <c r="H2597" s="4">
        <v>0.23528436020851501</v>
      </c>
      <c r="I2597" s="4">
        <v>3.72</v>
      </c>
      <c r="J2597" s="4">
        <v>2.68</v>
      </c>
      <c r="K2597" s="4">
        <v>3.2075</v>
      </c>
      <c r="L2597" s="4">
        <v>3.5</v>
      </c>
      <c r="M2597" s="4">
        <v>28</v>
      </c>
    </row>
    <row r="2598" spans="1:13" x14ac:dyDescent="0.2">
      <c r="A2598" s="3">
        <v>39173</v>
      </c>
      <c r="B2598" t="s">
        <v>9174</v>
      </c>
      <c r="C2598" t="s">
        <v>3153</v>
      </c>
      <c r="D2598" t="s">
        <v>9175</v>
      </c>
      <c r="E2598" t="s">
        <v>3152</v>
      </c>
      <c r="F2598" s="4">
        <v>0.19739999999999999</v>
      </c>
      <c r="G2598" s="4">
        <v>0.19</v>
      </c>
      <c r="H2598" s="4">
        <v>6.8177464507465105E-2</v>
      </c>
      <c r="I2598" s="4">
        <v>0.32</v>
      </c>
      <c r="J2598" s="4">
        <v>0.03</v>
      </c>
      <c r="K2598" s="4">
        <v>0.15</v>
      </c>
      <c r="L2598" s="4">
        <v>0.21</v>
      </c>
      <c r="M2598" s="4">
        <v>25</v>
      </c>
    </row>
    <row r="2599" spans="1:13" x14ac:dyDescent="0.2">
      <c r="A2599" s="3">
        <v>39173</v>
      </c>
      <c r="B2599" t="s">
        <v>10085</v>
      </c>
      <c r="C2599" t="s">
        <v>4324</v>
      </c>
      <c r="D2599" t="s">
        <v>10086</v>
      </c>
      <c r="E2599" t="s">
        <v>4323</v>
      </c>
      <c r="F2599" s="4">
        <v>2.4590322580645201</v>
      </c>
      <c r="G2599" s="4">
        <v>2.4</v>
      </c>
      <c r="H2599" s="4">
        <v>0.28265827234441798</v>
      </c>
      <c r="I2599" s="4">
        <v>3</v>
      </c>
      <c r="J2599" s="4">
        <v>2</v>
      </c>
      <c r="K2599" s="4">
        <v>2.2999999999999998</v>
      </c>
      <c r="L2599" s="4">
        <v>2.7</v>
      </c>
      <c r="M2599" s="4">
        <v>31</v>
      </c>
    </row>
    <row r="2600" spans="1:13" x14ac:dyDescent="0.2">
      <c r="A2600" s="3">
        <v>39173</v>
      </c>
      <c r="B2600" t="s">
        <v>10097</v>
      </c>
      <c r="C2600" t="s">
        <v>4327</v>
      </c>
      <c r="D2600" t="s">
        <v>10098</v>
      </c>
      <c r="E2600" t="s">
        <v>4326</v>
      </c>
      <c r="F2600" s="4">
        <v>2.9258620689655199</v>
      </c>
      <c r="G2600" s="4">
        <v>2.9</v>
      </c>
      <c r="H2600" s="4">
        <v>0.30665845637613698</v>
      </c>
      <c r="I2600" s="4">
        <v>3.6</v>
      </c>
      <c r="J2600" s="4">
        <v>2.2999999999999998</v>
      </c>
      <c r="K2600" s="4">
        <v>2.7</v>
      </c>
      <c r="L2600" s="4">
        <v>3.2</v>
      </c>
      <c r="M2600" s="4">
        <v>29</v>
      </c>
    </row>
    <row r="2601" spans="1:13" x14ac:dyDescent="0.2">
      <c r="A2601" s="3">
        <v>39173</v>
      </c>
      <c r="B2601" t="s">
        <v>9156</v>
      </c>
      <c r="C2601" t="s">
        <v>3939</v>
      </c>
      <c r="D2601" t="s">
        <v>9157</v>
      </c>
      <c r="E2601" t="s">
        <v>3947</v>
      </c>
      <c r="F2601" s="4">
        <v>11.054193548387101</v>
      </c>
      <c r="G2601" s="4">
        <v>11.03</v>
      </c>
      <c r="H2601" s="4">
        <v>0.17396885149452099</v>
      </c>
      <c r="I2601" s="4">
        <v>11.9</v>
      </c>
      <c r="J2601" s="4">
        <v>10.84</v>
      </c>
      <c r="K2601" s="4">
        <v>11</v>
      </c>
      <c r="L2601" s="4">
        <v>11.065</v>
      </c>
      <c r="M2601" s="4">
        <v>31</v>
      </c>
    </row>
    <row r="2602" spans="1:13" x14ac:dyDescent="0.2">
      <c r="A2602" s="3">
        <v>39173</v>
      </c>
      <c r="B2602" t="s">
        <v>9166</v>
      </c>
      <c r="C2602" t="s">
        <v>3942</v>
      </c>
      <c r="D2602" t="s">
        <v>9167</v>
      </c>
      <c r="E2602" t="s">
        <v>3949</v>
      </c>
      <c r="F2602" s="4">
        <v>11.0672366666667</v>
      </c>
      <c r="G2602" s="4">
        <v>11.09</v>
      </c>
      <c r="H2602" s="4">
        <v>0.10489925046027</v>
      </c>
      <c r="I2602" s="4">
        <v>11.26</v>
      </c>
      <c r="J2602" s="4">
        <v>10.7715</v>
      </c>
      <c r="K2602" s="4">
        <v>11.012499999999999</v>
      </c>
      <c r="L2602" s="4">
        <v>11.116199999999999</v>
      </c>
      <c r="M2602" s="4">
        <v>30</v>
      </c>
    </row>
    <row r="2603" spans="1:13" x14ac:dyDescent="0.2">
      <c r="A2603" s="3">
        <v>39173</v>
      </c>
      <c r="B2603" t="s">
        <v>9176</v>
      </c>
      <c r="C2603" t="s">
        <v>3952</v>
      </c>
      <c r="D2603" t="s">
        <v>9177</v>
      </c>
      <c r="E2603" t="s">
        <v>3951</v>
      </c>
      <c r="F2603" s="4">
        <v>11.0736166666667</v>
      </c>
      <c r="G2603" s="4">
        <v>11.06</v>
      </c>
      <c r="H2603" s="4">
        <v>0.12660897741044899</v>
      </c>
      <c r="I2603" s="4">
        <v>11.44</v>
      </c>
      <c r="J2603" s="4">
        <v>10.771599999999999</v>
      </c>
      <c r="K2603" s="4">
        <v>11.004250000000001</v>
      </c>
      <c r="L2603" s="4">
        <v>11.13</v>
      </c>
      <c r="M2603" s="4">
        <v>30</v>
      </c>
    </row>
    <row r="2604" spans="1:13" x14ac:dyDescent="0.2">
      <c r="A2604" s="3">
        <v>39173</v>
      </c>
      <c r="B2604" t="s">
        <v>9000</v>
      </c>
      <c r="C2604" t="s">
        <v>3936</v>
      </c>
      <c r="D2604" t="s">
        <v>9001</v>
      </c>
      <c r="E2604" t="s">
        <v>3935</v>
      </c>
      <c r="F2604" s="4">
        <v>11.2049375</v>
      </c>
      <c r="G2604" s="4">
        <v>11.22</v>
      </c>
      <c r="H2604" s="4">
        <v>0.12689135243420099</v>
      </c>
      <c r="I2604" s="4">
        <v>11.52</v>
      </c>
      <c r="J2604" s="4">
        <v>10.95</v>
      </c>
      <c r="K2604" s="4">
        <v>11.163500000000001</v>
      </c>
      <c r="L2604" s="4">
        <v>11.285</v>
      </c>
      <c r="M2604" s="4">
        <v>32</v>
      </c>
    </row>
    <row r="2605" spans="1:13" x14ac:dyDescent="0.2">
      <c r="A2605" s="3">
        <v>39173</v>
      </c>
      <c r="B2605" t="s">
        <v>9132</v>
      </c>
      <c r="C2605" t="s">
        <v>3939</v>
      </c>
      <c r="D2605" t="s">
        <v>9133</v>
      </c>
      <c r="E2605" t="s">
        <v>3938</v>
      </c>
      <c r="F2605" s="4">
        <v>11.485462500000001</v>
      </c>
      <c r="G2605" s="4">
        <v>11.45</v>
      </c>
      <c r="H2605" s="4">
        <v>0.30898346834365997</v>
      </c>
      <c r="I2605" s="4">
        <v>12.5</v>
      </c>
      <c r="J2605" s="4">
        <v>11.05</v>
      </c>
      <c r="K2605" s="4">
        <v>11.231875</v>
      </c>
      <c r="L2605" s="4">
        <v>11.61</v>
      </c>
      <c r="M2605" s="4">
        <v>32</v>
      </c>
    </row>
    <row r="2606" spans="1:13" x14ac:dyDescent="0.2">
      <c r="A2606" s="3">
        <v>39173</v>
      </c>
      <c r="B2606" t="s">
        <v>10079</v>
      </c>
      <c r="C2606" t="s">
        <v>3579</v>
      </c>
      <c r="D2606" t="s">
        <v>10080</v>
      </c>
      <c r="E2606" t="s">
        <v>3578</v>
      </c>
      <c r="F2606" s="4">
        <v>3.1970967741935499</v>
      </c>
      <c r="G2606" s="4">
        <v>3.3</v>
      </c>
      <c r="H2606" s="4">
        <v>0.36769728082021602</v>
      </c>
      <c r="I2606" s="4">
        <v>3.7</v>
      </c>
      <c r="J2606" s="4">
        <v>2.04</v>
      </c>
      <c r="K2606" s="4">
        <v>3</v>
      </c>
      <c r="L2606" s="4">
        <v>3.44</v>
      </c>
      <c r="M2606" s="4">
        <v>31</v>
      </c>
    </row>
    <row r="2607" spans="1:13" x14ac:dyDescent="0.2">
      <c r="A2607" s="3">
        <v>39173</v>
      </c>
      <c r="B2607" t="s">
        <v>10093</v>
      </c>
      <c r="C2607" t="s">
        <v>3582</v>
      </c>
      <c r="D2607" t="s">
        <v>10094</v>
      </c>
      <c r="E2607" t="s">
        <v>3581</v>
      </c>
      <c r="F2607" s="4">
        <v>3.6952258064516101</v>
      </c>
      <c r="G2607" s="4">
        <v>3.7</v>
      </c>
      <c r="H2607" s="4">
        <v>0.405728867568595</v>
      </c>
      <c r="I2607" s="4">
        <v>4.5</v>
      </c>
      <c r="J2607" s="4">
        <v>2.59</v>
      </c>
      <c r="K2607" s="4">
        <v>3.47</v>
      </c>
      <c r="L2607" s="4">
        <v>3.915</v>
      </c>
      <c r="M2607" s="4">
        <v>31</v>
      </c>
    </row>
    <row r="2608" spans="1:13" x14ac:dyDescent="0.2">
      <c r="A2608" s="3">
        <v>39173</v>
      </c>
      <c r="B2608" t="s">
        <v>10095</v>
      </c>
      <c r="C2608" t="s">
        <v>3591</v>
      </c>
      <c r="D2608" t="s">
        <v>10096</v>
      </c>
      <c r="E2608" t="s">
        <v>3590</v>
      </c>
      <c r="F2608" s="4">
        <v>2.91333333333333</v>
      </c>
      <c r="G2608" s="4">
        <v>3</v>
      </c>
      <c r="H2608" s="4">
        <v>0.53022658353298102</v>
      </c>
      <c r="I2608" s="4">
        <v>3.7</v>
      </c>
      <c r="J2608" s="4">
        <v>1.5</v>
      </c>
      <c r="K2608" s="4">
        <v>2.7250000000000001</v>
      </c>
      <c r="L2608" s="4">
        <v>3.1749999999999998</v>
      </c>
      <c r="M2608" s="4">
        <v>30</v>
      </c>
    </row>
    <row r="2609" spans="1:13" x14ac:dyDescent="0.2">
      <c r="A2609" s="3">
        <v>39173</v>
      </c>
      <c r="B2609" t="s">
        <v>10099</v>
      </c>
      <c r="C2609" t="s">
        <v>3594</v>
      </c>
      <c r="D2609" t="s">
        <v>10100</v>
      </c>
      <c r="E2609" t="s">
        <v>3593</v>
      </c>
      <c r="F2609" s="4">
        <v>2.9646666666666701</v>
      </c>
      <c r="G2609" s="4">
        <v>3</v>
      </c>
      <c r="H2609" s="4">
        <v>0.593817186156407</v>
      </c>
      <c r="I2609" s="4">
        <v>4.4000000000000004</v>
      </c>
      <c r="J2609" s="4">
        <v>1.03</v>
      </c>
      <c r="K2609" s="4">
        <v>2.8</v>
      </c>
      <c r="L2609" s="4">
        <v>3.375</v>
      </c>
      <c r="M2609" s="4">
        <v>30</v>
      </c>
    </row>
    <row r="2610" spans="1:13" x14ac:dyDescent="0.2">
      <c r="A2610" s="3">
        <v>39173</v>
      </c>
      <c r="B2610" t="s">
        <v>10101</v>
      </c>
      <c r="C2610" t="s">
        <v>3597</v>
      </c>
      <c r="D2610" t="s">
        <v>10102</v>
      </c>
      <c r="E2610" t="s">
        <v>3596</v>
      </c>
      <c r="F2610" s="4">
        <v>3.2063333333333301</v>
      </c>
      <c r="G2610" s="4">
        <v>3.2</v>
      </c>
      <c r="H2610" s="4">
        <v>0.47998192015758401</v>
      </c>
      <c r="I2610" s="4">
        <v>4</v>
      </c>
      <c r="J2610" s="4">
        <v>2.0499999999999998</v>
      </c>
      <c r="K2610" s="4">
        <v>2.9249999999999998</v>
      </c>
      <c r="L2610" s="4">
        <v>3.5874999999999999</v>
      </c>
      <c r="M2610" s="4">
        <v>30</v>
      </c>
    </row>
    <row r="2611" spans="1:13" x14ac:dyDescent="0.2">
      <c r="A2611" s="3">
        <v>39173</v>
      </c>
      <c r="B2611" t="s">
        <v>10103</v>
      </c>
      <c r="C2611" t="s">
        <v>3600</v>
      </c>
      <c r="D2611" t="s">
        <v>10104</v>
      </c>
      <c r="E2611" t="s">
        <v>3599</v>
      </c>
      <c r="F2611" s="4">
        <v>3.64345762319804</v>
      </c>
      <c r="G2611" s="4">
        <v>3.64050271491721</v>
      </c>
      <c r="H2611" s="4">
        <v>0.79256144236238701</v>
      </c>
      <c r="I2611" s="4">
        <v>6.1731585573405097</v>
      </c>
      <c r="J2611" s="4">
        <v>2.1420272100859199</v>
      </c>
      <c r="K2611" s="4">
        <v>3.1929184595383502</v>
      </c>
      <c r="L2611" s="4">
        <v>3.9773776076569698</v>
      </c>
      <c r="M2611" s="4">
        <v>30</v>
      </c>
    </row>
    <row r="2612" spans="1:13" x14ac:dyDescent="0.2">
      <c r="A2612" s="3">
        <v>39203</v>
      </c>
      <c r="B2612" t="s">
        <v>8988</v>
      </c>
      <c r="C2612" t="s">
        <v>3918</v>
      </c>
      <c r="D2612" t="s">
        <v>8989</v>
      </c>
      <c r="E2612" t="s">
        <v>3917</v>
      </c>
      <c r="F2612" s="4">
        <v>7.1993749999999999</v>
      </c>
      <c r="G2612" s="4">
        <v>7.25</v>
      </c>
      <c r="H2612" s="4">
        <v>0.19350648067833801</v>
      </c>
      <c r="I2612" s="4">
        <v>7.63</v>
      </c>
      <c r="J2612" s="4">
        <v>6.74</v>
      </c>
      <c r="K2612" s="4">
        <v>7.0549999999999997</v>
      </c>
      <c r="L2612" s="4">
        <v>7.2725</v>
      </c>
      <c r="M2612" s="4">
        <v>32</v>
      </c>
    </row>
    <row r="2613" spans="1:13" x14ac:dyDescent="0.2">
      <c r="A2613" s="3">
        <v>39203</v>
      </c>
      <c r="B2613" t="s">
        <v>9118</v>
      </c>
      <c r="C2613" t="s">
        <v>3921</v>
      </c>
      <c r="D2613" t="s">
        <v>9119</v>
      </c>
      <c r="E2613" t="s">
        <v>3920</v>
      </c>
      <c r="F2613" s="4">
        <v>6.9659374999999999</v>
      </c>
      <c r="G2613" s="4">
        <v>6.9649999999999999</v>
      </c>
      <c r="H2613" s="4">
        <v>0.42360860948788298</v>
      </c>
      <c r="I2613" s="4">
        <v>8.0500000000000007</v>
      </c>
      <c r="J2613" s="4">
        <v>6.19</v>
      </c>
      <c r="K2613" s="4">
        <v>6.7</v>
      </c>
      <c r="L2613" s="4">
        <v>7.08</v>
      </c>
      <c r="M2613" s="4">
        <v>32</v>
      </c>
    </row>
    <row r="2614" spans="1:13" x14ac:dyDescent="0.2">
      <c r="A2614" s="3">
        <v>39203</v>
      </c>
      <c r="B2614" t="s">
        <v>9178</v>
      </c>
      <c r="C2614" t="s">
        <v>3081</v>
      </c>
      <c r="D2614" t="s">
        <v>9179</v>
      </c>
      <c r="E2614" t="s">
        <v>3080</v>
      </c>
      <c r="F2614" s="4">
        <v>3.6314516129032302</v>
      </c>
      <c r="G2614" s="4">
        <v>3.74</v>
      </c>
      <c r="H2614" s="4">
        <v>0.295914383869127</v>
      </c>
      <c r="I2614" s="4">
        <v>4.0999999999999996</v>
      </c>
      <c r="J2614" s="4">
        <v>2.73</v>
      </c>
      <c r="K2614" s="4">
        <v>3.4849999999999999</v>
      </c>
      <c r="L2614" s="4">
        <v>3.7925</v>
      </c>
      <c r="M2614" s="4">
        <v>31</v>
      </c>
    </row>
    <row r="2615" spans="1:13" x14ac:dyDescent="0.2">
      <c r="A2615" s="3">
        <v>39203</v>
      </c>
      <c r="B2615" t="s">
        <v>8864</v>
      </c>
      <c r="C2615" t="s">
        <v>3072</v>
      </c>
      <c r="D2615" t="s">
        <v>8865</v>
      </c>
      <c r="E2615" t="s">
        <v>3071</v>
      </c>
      <c r="F2615" s="4">
        <v>3.5057575757575798</v>
      </c>
      <c r="G2615" s="4">
        <v>3.52</v>
      </c>
      <c r="H2615" s="4">
        <v>0.24733618698835699</v>
      </c>
      <c r="I2615" s="4">
        <v>4.03</v>
      </c>
      <c r="J2615" s="4">
        <v>2.94</v>
      </c>
      <c r="K2615" s="4">
        <v>3.3</v>
      </c>
      <c r="L2615" s="4">
        <v>3.65</v>
      </c>
      <c r="M2615" s="4">
        <v>33</v>
      </c>
    </row>
    <row r="2616" spans="1:13" x14ac:dyDescent="0.2">
      <c r="A2616" s="3">
        <v>39203</v>
      </c>
      <c r="B2616" t="s">
        <v>9006</v>
      </c>
      <c r="C2616" t="s">
        <v>3075</v>
      </c>
      <c r="D2616" t="s">
        <v>9007</v>
      </c>
      <c r="E2616" t="s">
        <v>3074</v>
      </c>
      <c r="F2616" s="4">
        <v>3.54666666666667</v>
      </c>
      <c r="G2616" s="4">
        <v>3.5</v>
      </c>
      <c r="H2616" s="4">
        <v>0.25105610262781197</v>
      </c>
      <c r="I2616" s="4">
        <v>4.0999999999999996</v>
      </c>
      <c r="J2616" s="4">
        <v>3.08</v>
      </c>
      <c r="K2616" s="4">
        <v>3.41</v>
      </c>
      <c r="L2616" s="4">
        <v>3.6</v>
      </c>
      <c r="M2616" s="4">
        <v>33</v>
      </c>
    </row>
    <row r="2617" spans="1:13" x14ac:dyDescent="0.2">
      <c r="A2617" s="3">
        <v>39203</v>
      </c>
      <c r="B2617" t="s">
        <v>9136</v>
      </c>
      <c r="C2617" t="s">
        <v>3102</v>
      </c>
      <c r="D2617" t="s">
        <v>9137</v>
      </c>
      <c r="E2617" t="s">
        <v>3101</v>
      </c>
      <c r="F2617" s="4">
        <v>3.49129032258065</v>
      </c>
      <c r="G2617" s="4">
        <v>3.5</v>
      </c>
      <c r="H2617" s="4">
        <v>0.31401424527648297</v>
      </c>
      <c r="I2617" s="4">
        <v>4.4000000000000004</v>
      </c>
      <c r="J2617" s="4">
        <v>2.85</v>
      </c>
      <c r="K2617" s="4">
        <v>3.3</v>
      </c>
      <c r="L2617" s="4">
        <v>3.6</v>
      </c>
      <c r="M2617" s="4">
        <v>31</v>
      </c>
    </row>
    <row r="2618" spans="1:13" x14ac:dyDescent="0.2">
      <c r="A2618" s="3">
        <v>39203</v>
      </c>
      <c r="B2618" t="s">
        <v>9138</v>
      </c>
      <c r="C2618" t="s">
        <v>3078</v>
      </c>
      <c r="D2618" t="s">
        <v>9139</v>
      </c>
      <c r="E2618" t="s">
        <v>3077</v>
      </c>
      <c r="F2618" s="4">
        <v>3.4970967741935501</v>
      </c>
      <c r="G2618" s="4">
        <v>3.5</v>
      </c>
      <c r="H2618" s="4">
        <v>0.29046162739550901</v>
      </c>
      <c r="I2618" s="4">
        <v>4.5</v>
      </c>
      <c r="J2618" s="4">
        <v>2.9</v>
      </c>
      <c r="K2618" s="4">
        <v>3.33</v>
      </c>
      <c r="L2618" s="4">
        <v>3.59</v>
      </c>
      <c r="M2618" s="4">
        <v>31</v>
      </c>
    </row>
    <row r="2619" spans="1:13" x14ac:dyDescent="0.2">
      <c r="A2619" s="3">
        <v>39203</v>
      </c>
      <c r="B2619" t="s">
        <v>9140</v>
      </c>
      <c r="C2619" t="s">
        <v>3138</v>
      </c>
      <c r="D2619" t="s">
        <v>9141</v>
      </c>
      <c r="E2619" t="s">
        <v>3137</v>
      </c>
      <c r="F2619" s="4">
        <v>0.40815625</v>
      </c>
      <c r="G2619" s="4">
        <v>0.43</v>
      </c>
      <c r="H2619" s="4">
        <v>9.3265527765379899E-2</v>
      </c>
      <c r="I2619" s="4">
        <v>0.55000000000000004</v>
      </c>
      <c r="J2619" s="4">
        <v>0.12</v>
      </c>
      <c r="K2619" s="4">
        <v>0.36</v>
      </c>
      <c r="L2619" s="4">
        <v>0.47</v>
      </c>
      <c r="M2619" s="4">
        <v>32</v>
      </c>
    </row>
    <row r="2620" spans="1:13" x14ac:dyDescent="0.2">
      <c r="A2620" s="3">
        <v>39203</v>
      </c>
      <c r="B2620" t="s">
        <v>9150</v>
      </c>
      <c r="C2620" t="s">
        <v>3141</v>
      </c>
      <c r="D2620" t="s">
        <v>9151</v>
      </c>
      <c r="E2620" t="s">
        <v>3140</v>
      </c>
      <c r="F2620" s="4">
        <v>0.26643749999999999</v>
      </c>
      <c r="G2620" s="4">
        <v>0.26</v>
      </c>
      <c r="H2620" s="4">
        <v>6.4234920409384805E-2</v>
      </c>
      <c r="I2620" s="4">
        <v>0.37</v>
      </c>
      <c r="J2620" s="4">
        <v>0.09</v>
      </c>
      <c r="K2620" s="4">
        <v>0.24</v>
      </c>
      <c r="L2620" s="4">
        <v>0.3125</v>
      </c>
      <c r="M2620" s="4">
        <v>32</v>
      </c>
    </row>
    <row r="2621" spans="1:13" x14ac:dyDescent="0.2">
      <c r="A2621" s="3">
        <v>39203</v>
      </c>
      <c r="B2621" t="s">
        <v>9160</v>
      </c>
      <c r="C2621" t="s">
        <v>3144</v>
      </c>
      <c r="D2621" t="s">
        <v>9161</v>
      </c>
      <c r="E2621" t="s">
        <v>3143</v>
      </c>
      <c r="F2621" s="4">
        <v>0.25584374999999998</v>
      </c>
      <c r="G2621" s="4">
        <v>0.28499999999999998</v>
      </c>
      <c r="H2621" s="4">
        <v>7.3764275545647406E-2</v>
      </c>
      <c r="I2621" s="4">
        <v>0.37</v>
      </c>
      <c r="J2621" s="4">
        <v>0.08</v>
      </c>
      <c r="K2621" s="4">
        <v>0.20749999999999999</v>
      </c>
      <c r="L2621" s="4">
        <v>0.3</v>
      </c>
      <c r="M2621" s="4">
        <v>32</v>
      </c>
    </row>
    <row r="2622" spans="1:13" x14ac:dyDescent="0.2">
      <c r="A2622" s="3">
        <v>39203</v>
      </c>
      <c r="B2622" t="s">
        <v>9170</v>
      </c>
      <c r="C2622" t="s">
        <v>3147</v>
      </c>
      <c r="D2622" t="s">
        <v>9171</v>
      </c>
      <c r="E2622" t="s">
        <v>3146</v>
      </c>
      <c r="F2622" s="4">
        <v>8.7843749999999998E-2</v>
      </c>
      <c r="G2622" s="4">
        <v>0.14000000000000001</v>
      </c>
      <c r="H2622" s="4">
        <v>0.12809424689934201</v>
      </c>
      <c r="I2622" s="4">
        <v>0.25</v>
      </c>
      <c r="J2622" s="4">
        <v>-0.14000000000000001</v>
      </c>
      <c r="K2622" s="4">
        <v>-5.2249999999999998E-2</v>
      </c>
      <c r="L2622" s="4">
        <v>0.1925</v>
      </c>
      <c r="M2622" s="4">
        <v>32</v>
      </c>
    </row>
    <row r="2623" spans="1:13" x14ac:dyDescent="0.2">
      <c r="A2623" s="3">
        <v>39203</v>
      </c>
      <c r="B2623" t="s">
        <v>9050</v>
      </c>
      <c r="C2623" t="s">
        <v>3114</v>
      </c>
      <c r="D2623" t="s">
        <v>9051</v>
      </c>
      <c r="E2623" t="s">
        <v>3113</v>
      </c>
      <c r="F2623" s="4">
        <v>-0.36269696969697002</v>
      </c>
      <c r="G2623" s="4">
        <v>-0.4</v>
      </c>
      <c r="H2623" s="4">
        <v>0.115276972128133</v>
      </c>
      <c r="I2623" s="4">
        <v>0.01</v>
      </c>
      <c r="J2623" s="4">
        <v>-0.47</v>
      </c>
      <c r="K2623" s="4">
        <v>-0.42</v>
      </c>
      <c r="L2623" s="4">
        <v>-0.36899999999999999</v>
      </c>
      <c r="M2623" s="4">
        <v>33</v>
      </c>
    </row>
    <row r="2624" spans="1:13" x14ac:dyDescent="0.2">
      <c r="A2624" s="3">
        <v>39203</v>
      </c>
      <c r="B2624" t="s">
        <v>9180</v>
      </c>
      <c r="C2624" t="s">
        <v>3150</v>
      </c>
      <c r="D2624" t="s">
        <v>9181</v>
      </c>
      <c r="E2624" t="s">
        <v>3149</v>
      </c>
      <c r="F2624" s="4">
        <v>-0.23148387096774201</v>
      </c>
      <c r="G2624" s="4">
        <v>-0.246</v>
      </c>
      <c r="H2624" s="4">
        <v>0.14147882549878699</v>
      </c>
      <c r="I2624" s="4">
        <v>0.15</v>
      </c>
      <c r="J2624" s="4">
        <v>-0.5</v>
      </c>
      <c r="K2624" s="4">
        <v>-0.31</v>
      </c>
      <c r="L2624" s="4">
        <v>-0.19</v>
      </c>
      <c r="M2624" s="4">
        <v>31</v>
      </c>
    </row>
    <row r="2625" spans="1:13" x14ac:dyDescent="0.2">
      <c r="A2625" s="3">
        <v>39203</v>
      </c>
      <c r="B2625" t="s">
        <v>9060</v>
      </c>
      <c r="C2625" t="s">
        <v>3117</v>
      </c>
      <c r="D2625" t="s">
        <v>9061</v>
      </c>
      <c r="E2625" t="s">
        <v>3116</v>
      </c>
      <c r="F2625" s="4">
        <v>0.16159375000000001</v>
      </c>
      <c r="G2625" s="4">
        <v>0.16</v>
      </c>
      <c r="H2625" s="4">
        <v>9.7748808878148394E-2</v>
      </c>
      <c r="I2625" s="4">
        <v>0.33</v>
      </c>
      <c r="J2625" s="4">
        <v>-0.22</v>
      </c>
      <c r="K2625" s="4">
        <v>0.13750000000000001</v>
      </c>
      <c r="L2625" s="4">
        <v>0.21</v>
      </c>
      <c r="M2625" s="4">
        <v>32</v>
      </c>
    </row>
    <row r="2626" spans="1:13" x14ac:dyDescent="0.2">
      <c r="A2626" s="3">
        <v>39203</v>
      </c>
      <c r="B2626" t="s">
        <v>9070</v>
      </c>
      <c r="C2626" t="s">
        <v>3120</v>
      </c>
      <c r="D2626" t="s">
        <v>9071</v>
      </c>
      <c r="E2626" t="s">
        <v>3119</v>
      </c>
      <c r="F2626" s="4">
        <v>0.23809374999999999</v>
      </c>
      <c r="G2626" s="4">
        <v>0.2495</v>
      </c>
      <c r="H2626" s="4">
        <v>5.1514081616959001E-2</v>
      </c>
      <c r="I2626" s="4">
        <v>0.36</v>
      </c>
      <c r="J2626" s="4">
        <v>0.1</v>
      </c>
      <c r="K2626" s="4">
        <v>0.20749999999999999</v>
      </c>
      <c r="L2626" s="4">
        <v>0.26</v>
      </c>
      <c r="M2626" s="4">
        <v>32</v>
      </c>
    </row>
    <row r="2627" spans="1:13" x14ac:dyDescent="0.2">
      <c r="A2627" s="3">
        <v>39203</v>
      </c>
      <c r="B2627" t="s">
        <v>9080</v>
      </c>
      <c r="C2627" t="s">
        <v>3123</v>
      </c>
      <c r="D2627" t="s">
        <v>9081</v>
      </c>
      <c r="E2627" t="s">
        <v>3122</v>
      </c>
      <c r="F2627" s="4">
        <v>0.3490625</v>
      </c>
      <c r="G2627" s="4">
        <v>0.33500000000000002</v>
      </c>
      <c r="H2627" s="4">
        <v>9.9299461551994997E-2</v>
      </c>
      <c r="I2627" s="4">
        <v>0.61</v>
      </c>
      <c r="J2627" s="4">
        <v>0.15</v>
      </c>
      <c r="K2627" s="4">
        <v>0.29749999999999999</v>
      </c>
      <c r="L2627" s="4">
        <v>0.38500000000000001</v>
      </c>
      <c r="M2627" s="4">
        <v>32</v>
      </c>
    </row>
    <row r="2628" spans="1:13" x14ac:dyDescent="0.2">
      <c r="A2628" s="3">
        <v>39203</v>
      </c>
      <c r="B2628" t="s">
        <v>9090</v>
      </c>
      <c r="C2628" t="s">
        <v>3126</v>
      </c>
      <c r="D2628" t="s">
        <v>9091</v>
      </c>
      <c r="E2628" t="s">
        <v>3125</v>
      </c>
      <c r="F2628" s="4">
        <v>0.58371874999999995</v>
      </c>
      <c r="G2628" s="4">
        <v>0.55000000000000004</v>
      </c>
      <c r="H2628" s="4">
        <v>0.15536828969757099</v>
      </c>
      <c r="I2628" s="4">
        <v>1.1200000000000001</v>
      </c>
      <c r="J2628" s="4">
        <v>0.3</v>
      </c>
      <c r="K2628" s="4">
        <v>0.5</v>
      </c>
      <c r="L2628" s="4">
        <v>0.64</v>
      </c>
      <c r="M2628" s="4">
        <v>32</v>
      </c>
    </row>
    <row r="2629" spans="1:13" x14ac:dyDescent="0.2">
      <c r="A2629" s="3">
        <v>39203</v>
      </c>
      <c r="B2629" t="s">
        <v>9100</v>
      </c>
      <c r="C2629" t="s">
        <v>3129</v>
      </c>
      <c r="D2629" t="s">
        <v>9101</v>
      </c>
      <c r="E2629" t="s">
        <v>3128</v>
      </c>
      <c r="F2629" s="4">
        <v>0.43631249999999999</v>
      </c>
      <c r="G2629" s="4">
        <v>0.42</v>
      </c>
      <c r="H2629" s="4">
        <v>0.102139827466267</v>
      </c>
      <c r="I2629" s="4">
        <v>0.67</v>
      </c>
      <c r="J2629" s="4">
        <v>0.19</v>
      </c>
      <c r="K2629" s="4">
        <v>0.375</v>
      </c>
      <c r="L2629" s="4">
        <v>0.51</v>
      </c>
      <c r="M2629" s="4">
        <v>32</v>
      </c>
    </row>
    <row r="2630" spans="1:13" x14ac:dyDescent="0.2">
      <c r="A2630" s="3">
        <v>39203</v>
      </c>
      <c r="B2630" t="s">
        <v>9110</v>
      </c>
      <c r="C2630" t="s">
        <v>3132</v>
      </c>
      <c r="D2630" t="s">
        <v>9111</v>
      </c>
      <c r="E2630" t="s">
        <v>3131</v>
      </c>
      <c r="F2630" s="4">
        <v>0.56196875000000002</v>
      </c>
      <c r="G2630" s="4">
        <v>0.55000000000000004</v>
      </c>
      <c r="H2630" s="4">
        <v>0.100023379323488</v>
      </c>
      <c r="I2630" s="4">
        <v>0.77</v>
      </c>
      <c r="J2630" s="4">
        <v>0.34</v>
      </c>
      <c r="K2630" s="4">
        <v>0.5</v>
      </c>
      <c r="L2630" s="4">
        <v>0.62</v>
      </c>
      <c r="M2630" s="4">
        <v>32</v>
      </c>
    </row>
    <row r="2631" spans="1:13" x14ac:dyDescent="0.2">
      <c r="A2631" s="3">
        <v>39203</v>
      </c>
      <c r="B2631" t="s">
        <v>9122</v>
      </c>
      <c r="C2631" t="s">
        <v>3135</v>
      </c>
      <c r="D2631" t="s">
        <v>9123</v>
      </c>
      <c r="E2631" t="s">
        <v>3134</v>
      </c>
      <c r="F2631" s="4">
        <v>0.47031250000000002</v>
      </c>
      <c r="G2631" s="4">
        <v>0.47499999999999998</v>
      </c>
      <c r="H2631" s="4">
        <v>0.10281472139476899</v>
      </c>
      <c r="I2631" s="4">
        <v>0.8</v>
      </c>
      <c r="J2631" s="4">
        <v>0.27</v>
      </c>
      <c r="K2631" s="4">
        <v>0.41749999999999998</v>
      </c>
      <c r="L2631" s="4">
        <v>0.51249999999999996</v>
      </c>
      <c r="M2631" s="4">
        <v>32</v>
      </c>
    </row>
    <row r="2632" spans="1:13" x14ac:dyDescent="0.2">
      <c r="A2632" s="3">
        <v>39203</v>
      </c>
      <c r="B2632" t="s">
        <v>9182</v>
      </c>
      <c r="C2632" t="s">
        <v>3096</v>
      </c>
      <c r="D2632" t="s">
        <v>9183</v>
      </c>
      <c r="E2632" t="s">
        <v>3095</v>
      </c>
      <c r="F2632" s="4">
        <v>3.4087827586206898</v>
      </c>
      <c r="G2632" s="4">
        <v>3.41</v>
      </c>
      <c r="H2632" s="4">
        <v>0.203949846896881</v>
      </c>
      <c r="I2632" s="4">
        <v>4.01</v>
      </c>
      <c r="J2632" s="4">
        <v>3.07</v>
      </c>
      <c r="K2632" s="4">
        <v>3.29</v>
      </c>
      <c r="L2632" s="4">
        <v>3.5</v>
      </c>
      <c r="M2632" s="4">
        <v>29</v>
      </c>
    </row>
    <row r="2633" spans="1:13" x14ac:dyDescent="0.2">
      <c r="A2633" s="3">
        <v>39203</v>
      </c>
      <c r="B2633" t="s">
        <v>9012</v>
      </c>
      <c r="C2633" t="s">
        <v>3087</v>
      </c>
      <c r="D2633" t="s">
        <v>9013</v>
      </c>
      <c r="E2633" t="s">
        <v>3086</v>
      </c>
      <c r="F2633" s="4">
        <v>3.4604926666666702</v>
      </c>
      <c r="G2633" s="4">
        <v>3.4750000000000001</v>
      </c>
      <c r="H2633" s="4">
        <v>0.173209815639943</v>
      </c>
      <c r="I2633" s="4">
        <v>3.9</v>
      </c>
      <c r="J2633" s="4">
        <v>3.07</v>
      </c>
      <c r="K2633" s="4">
        <v>3.3424999999999998</v>
      </c>
      <c r="L2633" s="4">
        <v>3.55</v>
      </c>
      <c r="M2633" s="4">
        <v>30</v>
      </c>
    </row>
    <row r="2634" spans="1:13" x14ac:dyDescent="0.2">
      <c r="A2634" s="3">
        <v>39203</v>
      </c>
      <c r="B2634" t="s">
        <v>9126</v>
      </c>
      <c r="C2634" t="s">
        <v>3090</v>
      </c>
      <c r="D2634" t="s">
        <v>9127</v>
      </c>
      <c r="E2634" t="s">
        <v>3089</v>
      </c>
      <c r="F2634" s="4">
        <v>3.3360493333333299</v>
      </c>
      <c r="G2634" s="4">
        <v>3.31</v>
      </c>
      <c r="H2634" s="4">
        <v>0.212592759258624</v>
      </c>
      <c r="I2634" s="4">
        <v>3.8</v>
      </c>
      <c r="J2634" s="4">
        <v>3</v>
      </c>
      <c r="K2634" s="4">
        <v>3.2</v>
      </c>
      <c r="L2634" s="4">
        <v>3.4925000000000002</v>
      </c>
      <c r="M2634" s="4">
        <v>30</v>
      </c>
    </row>
    <row r="2635" spans="1:13" x14ac:dyDescent="0.2">
      <c r="A2635" s="3">
        <v>39203</v>
      </c>
      <c r="B2635" t="s">
        <v>9184</v>
      </c>
      <c r="C2635" t="s">
        <v>3153</v>
      </c>
      <c r="D2635" t="s">
        <v>9185</v>
      </c>
      <c r="E2635" t="s">
        <v>3152</v>
      </c>
      <c r="F2635" s="4">
        <v>0.222</v>
      </c>
      <c r="G2635" s="4">
        <v>0.23</v>
      </c>
      <c r="H2635" s="4">
        <v>3.7040518354904302E-2</v>
      </c>
      <c r="I2635" s="4">
        <v>0.26</v>
      </c>
      <c r="J2635" s="4">
        <v>0.1</v>
      </c>
      <c r="K2635" s="4">
        <v>0.215</v>
      </c>
      <c r="L2635" s="4">
        <v>0.24</v>
      </c>
      <c r="M2635" s="4">
        <v>31</v>
      </c>
    </row>
    <row r="2636" spans="1:13" x14ac:dyDescent="0.2">
      <c r="A2636" s="3">
        <v>39203</v>
      </c>
      <c r="B2636" t="s">
        <v>10085</v>
      </c>
      <c r="C2636" t="s">
        <v>4324</v>
      </c>
      <c r="D2636" t="s">
        <v>10086</v>
      </c>
      <c r="E2636" t="s">
        <v>4323</v>
      </c>
      <c r="F2636" s="4">
        <v>2.3425806451612901</v>
      </c>
      <c r="G2636" s="4">
        <v>2.2999999999999998</v>
      </c>
      <c r="H2636" s="4">
        <v>0.320530474286356</v>
      </c>
      <c r="I2636" s="4">
        <v>3</v>
      </c>
      <c r="J2636" s="4">
        <v>1.7</v>
      </c>
      <c r="K2636" s="4">
        <v>2.15</v>
      </c>
      <c r="L2636" s="4">
        <v>2.56</v>
      </c>
      <c r="M2636" s="4">
        <v>31</v>
      </c>
    </row>
    <row r="2637" spans="1:13" x14ac:dyDescent="0.2">
      <c r="A2637" s="3">
        <v>39203</v>
      </c>
      <c r="B2637" t="s">
        <v>10097</v>
      </c>
      <c r="C2637" t="s">
        <v>4327</v>
      </c>
      <c r="D2637" t="s">
        <v>10098</v>
      </c>
      <c r="E2637" t="s">
        <v>4326</v>
      </c>
      <c r="F2637" s="4">
        <v>2.9033333333333302</v>
      </c>
      <c r="G2637" s="4">
        <v>2.9</v>
      </c>
      <c r="H2637" s="4">
        <v>0.285854235018761</v>
      </c>
      <c r="I2637" s="4">
        <v>3.6</v>
      </c>
      <c r="J2637" s="4">
        <v>2.2000000000000002</v>
      </c>
      <c r="K2637" s="4">
        <v>2.7250000000000001</v>
      </c>
      <c r="L2637" s="4">
        <v>3</v>
      </c>
      <c r="M2637" s="4">
        <v>30</v>
      </c>
    </row>
    <row r="2638" spans="1:13" x14ac:dyDescent="0.2">
      <c r="A2638" s="3">
        <v>39203</v>
      </c>
      <c r="B2638" t="s">
        <v>9166</v>
      </c>
      <c r="C2638" t="s">
        <v>3939</v>
      </c>
      <c r="D2638" t="s">
        <v>9167</v>
      </c>
      <c r="E2638" t="s">
        <v>3947</v>
      </c>
      <c r="F2638" s="4">
        <v>10.8910272727273</v>
      </c>
      <c r="G2638" s="4">
        <v>10.89</v>
      </c>
      <c r="H2638" s="4">
        <v>0.11102063229622899</v>
      </c>
      <c r="I2638" s="4">
        <v>11.2</v>
      </c>
      <c r="J2638" s="4">
        <v>10.6</v>
      </c>
      <c r="K2638" s="4">
        <v>10.83</v>
      </c>
      <c r="L2638" s="4">
        <v>10.923999999999999</v>
      </c>
      <c r="M2638" s="4">
        <v>33</v>
      </c>
    </row>
    <row r="2639" spans="1:13" x14ac:dyDescent="0.2">
      <c r="A2639" s="3">
        <v>39203</v>
      </c>
      <c r="B2639" t="s">
        <v>9176</v>
      </c>
      <c r="C2639" t="s">
        <v>3942</v>
      </c>
      <c r="D2639" t="s">
        <v>9177</v>
      </c>
      <c r="E2639" t="s">
        <v>3949</v>
      </c>
      <c r="F2639" s="4">
        <v>10.9036333333333</v>
      </c>
      <c r="G2639" s="4">
        <v>10.92</v>
      </c>
      <c r="H2639" s="4">
        <v>0.21088017727294001</v>
      </c>
      <c r="I2639" s="4">
        <v>11.3</v>
      </c>
      <c r="J2639" s="4">
        <v>10</v>
      </c>
      <c r="K2639" s="4">
        <v>10.84</v>
      </c>
      <c r="L2639" s="4">
        <v>11</v>
      </c>
      <c r="M2639" s="4">
        <v>33</v>
      </c>
    </row>
    <row r="2640" spans="1:13" x14ac:dyDescent="0.2">
      <c r="A2640" s="3">
        <v>39203</v>
      </c>
      <c r="B2640" t="s">
        <v>9186</v>
      </c>
      <c r="C2640" t="s">
        <v>3952</v>
      </c>
      <c r="D2640" t="s">
        <v>9187</v>
      </c>
      <c r="E2640" t="s">
        <v>3951</v>
      </c>
      <c r="F2640" s="4">
        <v>10.949009090909099</v>
      </c>
      <c r="G2640" s="4">
        <v>10.95</v>
      </c>
      <c r="H2640" s="4">
        <v>0.134123316307317</v>
      </c>
      <c r="I2640" s="4">
        <v>11.3</v>
      </c>
      <c r="J2640" s="4">
        <v>10.7</v>
      </c>
      <c r="K2640" s="4">
        <v>10.87</v>
      </c>
      <c r="L2640" s="4">
        <v>11.04</v>
      </c>
      <c r="M2640" s="4">
        <v>33</v>
      </c>
    </row>
    <row r="2641" spans="1:13" x14ac:dyDescent="0.2">
      <c r="A2641" s="3">
        <v>39203</v>
      </c>
      <c r="B2641" t="s">
        <v>9000</v>
      </c>
      <c r="C2641" t="s">
        <v>3936</v>
      </c>
      <c r="D2641" t="s">
        <v>9001</v>
      </c>
      <c r="E2641" t="s">
        <v>3935</v>
      </c>
      <c r="F2641" s="4">
        <v>11.095745454545501</v>
      </c>
      <c r="G2641" s="4">
        <v>11.1</v>
      </c>
      <c r="H2641" s="4">
        <v>0.152707197544249</v>
      </c>
      <c r="I2641" s="4">
        <v>11.4</v>
      </c>
      <c r="J2641" s="4">
        <v>10.8</v>
      </c>
      <c r="K2641" s="4">
        <v>10.96</v>
      </c>
      <c r="L2641" s="4">
        <v>11.2</v>
      </c>
      <c r="M2641" s="4">
        <v>33</v>
      </c>
    </row>
    <row r="2642" spans="1:13" x14ac:dyDescent="0.2">
      <c r="A2642" s="3">
        <v>39203</v>
      </c>
      <c r="B2642" t="s">
        <v>9132</v>
      </c>
      <c r="C2642" t="s">
        <v>3939</v>
      </c>
      <c r="D2642" t="s">
        <v>9133</v>
      </c>
      <c r="E2642" t="s">
        <v>3938</v>
      </c>
      <c r="F2642" s="4">
        <v>11.3641848484848</v>
      </c>
      <c r="G2642" s="4">
        <v>11.333</v>
      </c>
      <c r="H2642" s="4">
        <v>0.30203438765438201</v>
      </c>
      <c r="I2642" s="4">
        <v>12.5</v>
      </c>
      <c r="J2642" s="4">
        <v>10.9</v>
      </c>
      <c r="K2642" s="4">
        <v>11.2</v>
      </c>
      <c r="L2642" s="4">
        <v>11.48</v>
      </c>
      <c r="M2642" s="4">
        <v>33</v>
      </c>
    </row>
    <row r="2643" spans="1:13" x14ac:dyDescent="0.2">
      <c r="A2643" s="3">
        <v>39203</v>
      </c>
      <c r="B2643" t="s">
        <v>10079</v>
      </c>
      <c r="C2643" t="s">
        <v>3579</v>
      </c>
      <c r="D2643" t="s">
        <v>10080</v>
      </c>
      <c r="E2643" t="s">
        <v>3578</v>
      </c>
      <c r="F2643" s="4">
        <v>3.04002266207014</v>
      </c>
      <c r="G2643" s="4">
        <v>3.0558318886226399</v>
      </c>
      <c r="H2643" s="4">
        <v>0.31745684285148101</v>
      </c>
      <c r="I2643" s="4">
        <v>3.6245341375043001</v>
      </c>
      <c r="J2643" s="4">
        <v>2.0340430971153198</v>
      </c>
      <c r="K2643" s="4">
        <v>2.8176921984789098</v>
      </c>
      <c r="L2643" s="4">
        <v>3.2830256389952299</v>
      </c>
      <c r="M2643" s="4">
        <v>32</v>
      </c>
    </row>
    <row r="2644" spans="1:13" x14ac:dyDescent="0.2">
      <c r="A2644" s="3">
        <v>39203</v>
      </c>
      <c r="B2644" t="s">
        <v>10093</v>
      </c>
      <c r="C2644" t="s">
        <v>3582</v>
      </c>
      <c r="D2644" t="s">
        <v>10094</v>
      </c>
      <c r="E2644" t="s">
        <v>3581</v>
      </c>
      <c r="F2644" s="4">
        <v>3.6182424242424198</v>
      </c>
      <c r="G2644" s="4">
        <v>3.6</v>
      </c>
      <c r="H2644" s="4">
        <v>0.32545650922041702</v>
      </c>
      <c r="I2644" s="4">
        <v>4.3</v>
      </c>
      <c r="J2644" s="4">
        <v>2.8</v>
      </c>
      <c r="K2644" s="4">
        <v>3.5</v>
      </c>
      <c r="L2644" s="4">
        <v>3.8</v>
      </c>
      <c r="M2644" s="4">
        <v>33</v>
      </c>
    </row>
    <row r="2645" spans="1:13" x14ac:dyDescent="0.2">
      <c r="A2645" s="3">
        <v>39203</v>
      </c>
      <c r="B2645" t="s">
        <v>10105</v>
      </c>
      <c r="C2645" t="s">
        <v>3585</v>
      </c>
      <c r="D2645" t="s">
        <v>10106</v>
      </c>
      <c r="E2645" t="s">
        <v>3584</v>
      </c>
      <c r="F2645" s="4">
        <v>3.8742000000000001</v>
      </c>
      <c r="G2645" s="4">
        <v>3.9</v>
      </c>
      <c r="H2645" s="4">
        <v>0.47064690623101701</v>
      </c>
      <c r="I2645" s="4">
        <v>4.93</v>
      </c>
      <c r="J2645" s="4">
        <v>3.2</v>
      </c>
      <c r="K2645" s="4">
        <v>3.5</v>
      </c>
      <c r="L2645" s="4">
        <v>4</v>
      </c>
      <c r="M2645" s="4">
        <v>30</v>
      </c>
    </row>
    <row r="2646" spans="1:13" x14ac:dyDescent="0.2">
      <c r="A2646" s="3">
        <v>39203</v>
      </c>
      <c r="B2646" t="s">
        <v>10099</v>
      </c>
      <c r="C2646" t="s">
        <v>3594</v>
      </c>
      <c r="D2646" t="s">
        <v>10100</v>
      </c>
      <c r="E2646" t="s">
        <v>3593</v>
      </c>
      <c r="F2646" s="4">
        <v>2.8234374999999998</v>
      </c>
      <c r="G2646" s="4">
        <v>2.9</v>
      </c>
      <c r="H2646" s="4">
        <v>0.48691000277921098</v>
      </c>
      <c r="I2646" s="4">
        <v>3.5</v>
      </c>
      <c r="J2646" s="4">
        <v>1.05</v>
      </c>
      <c r="K2646" s="4">
        <v>2.5299999999999998</v>
      </c>
      <c r="L2646" s="4">
        <v>3.125</v>
      </c>
      <c r="M2646" s="4">
        <v>32</v>
      </c>
    </row>
    <row r="2647" spans="1:13" x14ac:dyDescent="0.2">
      <c r="A2647" s="3">
        <v>39203</v>
      </c>
      <c r="B2647" t="s">
        <v>10101</v>
      </c>
      <c r="C2647" t="s">
        <v>3597</v>
      </c>
      <c r="D2647" t="s">
        <v>10102</v>
      </c>
      <c r="E2647" t="s">
        <v>3596</v>
      </c>
      <c r="F2647" s="4">
        <v>3.2203124999999999</v>
      </c>
      <c r="G2647" s="4">
        <v>3.25</v>
      </c>
      <c r="H2647" s="4">
        <v>0.47796939013207301</v>
      </c>
      <c r="I2647" s="4">
        <v>4</v>
      </c>
      <c r="J2647" s="4">
        <v>1.72</v>
      </c>
      <c r="K2647" s="4">
        <v>2.895</v>
      </c>
      <c r="L2647" s="4">
        <v>3.6</v>
      </c>
      <c r="M2647" s="4">
        <v>32</v>
      </c>
    </row>
    <row r="2648" spans="1:13" x14ac:dyDescent="0.2">
      <c r="A2648" s="3">
        <v>39203</v>
      </c>
      <c r="B2648" t="s">
        <v>10103</v>
      </c>
      <c r="C2648" t="s">
        <v>3600</v>
      </c>
      <c r="D2648" t="s">
        <v>10104</v>
      </c>
      <c r="E2648" t="s">
        <v>3599</v>
      </c>
      <c r="F2648" s="4">
        <v>3.5387499999999998</v>
      </c>
      <c r="G2648" s="4">
        <v>3.5</v>
      </c>
      <c r="H2648" s="4">
        <v>0.56549578590027305</v>
      </c>
      <c r="I2648" s="4">
        <v>5.5</v>
      </c>
      <c r="J2648" s="4">
        <v>2.6</v>
      </c>
      <c r="K2648" s="4">
        <v>3.1524999999999999</v>
      </c>
      <c r="L2648" s="4">
        <v>3.8250000000000002</v>
      </c>
      <c r="M2648" s="4">
        <v>32</v>
      </c>
    </row>
    <row r="2649" spans="1:13" x14ac:dyDescent="0.2">
      <c r="A2649" s="3">
        <v>39234</v>
      </c>
      <c r="B2649" t="s">
        <v>8988</v>
      </c>
      <c r="C2649" t="s">
        <v>3918</v>
      </c>
      <c r="D2649" t="s">
        <v>8989</v>
      </c>
      <c r="E2649" t="s">
        <v>3917</v>
      </c>
      <c r="F2649" s="4">
        <v>7.2353333333333296</v>
      </c>
      <c r="G2649" s="4">
        <v>7.25</v>
      </c>
      <c r="H2649" s="4">
        <v>0.16558638402571799</v>
      </c>
      <c r="I2649" s="4">
        <v>7.63</v>
      </c>
      <c r="J2649" s="4">
        <v>6.98</v>
      </c>
      <c r="K2649" s="4">
        <v>7.1224999999999996</v>
      </c>
      <c r="L2649" s="4">
        <v>7.2575000000000003</v>
      </c>
      <c r="M2649" s="4">
        <v>30</v>
      </c>
    </row>
    <row r="2650" spans="1:13" x14ac:dyDescent="0.2">
      <c r="A2650" s="3">
        <v>39234</v>
      </c>
      <c r="B2650" t="s">
        <v>9118</v>
      </c>
      <c r="C2650" t="s">
        <v>3921</v>
      </c>
      <c r="D2650" t="s">
        <v>9119</v>
      </c>
      <c r="E2650" t="s">
        <v>3920</v>
      </c>
      <c r="F2650" s="4">
        <v>7.0270000000000001</v>
      </c>
      <c r="G2650" s="4">
        <v>7</v>
      </c>
      <c r="H2650" s="4">
        <v>0.41214451767344401</v>
      </c>
      <c r="I2650" s="4">
        <v>8.0500000000000007</v>
      </c>
      <c r="J2650" s="4">
        <v>6.19</v>
      </c>
      <c r="K2650" s="4">
        <v>6.75</v>
      </c>
      <c r="L2650" s="4">
        <v>7.2450000000000001</v>
      </c>
      <c r="M2650" s="4">
        <v>30</v>
      </c>
    </row>
    <row r="2651" spans="1:13" x14ac:dyDescent="0.2">
      <c r="A2651" s="3">
        <v>39234</v>
      </c>
      <c r="B2651" t="s">
        <v>9188</v>
      </c>
      <c r="C2651" t="s">
        <v>3081</v>
      </c>
      <c r="D2651" t="s">
        <v>9189</v>
      </c>
      <c r="E2651" t="s">
        <v>3080</v>
      </c>
      <c r="F2651" s="4">
        <v>3.7687586206896602</v>
      </c>
      <c r="G2651" s="4">
        <v>3.83</v>
      </c>
      <c r="H2651" s="4">
        <v>0.36633568282698797</v>
      </c>
      <c r="I2651" s="4">
        <v>4.67</v>
      </c>
      <c r="J2651" s="4">
        <v>3.1</v>
      </c>
      <c r="K2651" s="4">
        <v>3.56</v>
      </c>
      <c r="L2651" s="4">
        <v>4</v>
      </c>
      <c r="M2651" s="4">
        <v>29</v>
      </c>
    </row>
    <row r="2652" spans="1:13" x14ac:dyDescent="0.2">
      <c r="A2652" s="3">
        <v>39234</v>
      </c>
      <c r="B2652" t="s">
        <v>8864</v>
      </c>
      <c r="C2652" t="s">
        <v>3072</v>
      </c>
      <c r="D2652" t="s">
        <v>8865</v>
      </c>
      <c r="E2652" t="s">
        <v>3071</v>
      </c>
      <c r="F2652" s="4">
        <v>3.5206451612903198</v>
      </c>
      <c r="G2652" s="4">
        <v>3.54</v>
      </c>
      <c r="H2652" s="4">
        <v>0.231487011642424</v>
      </c>
      <c r="I2652" s="4">
        <v>3.93</v>
      </c>
      <c r="J2652" s="4">
        <v>2.97</v>
      </c>
      <c r="K2652" s="4">
        <v>3.39</v>
      </c>
      <c r="L2652" s="4">
        <v>3.665</v>
      </c>
      <c r="M2652" s="4">
        <v>31</v>
      </c>
    </row>
    <row r="2653" spans="1:13" x14ac:dyDescent="0.2">
      <c r="A2653" s="3">
        <v>39234</v>
      </c>
      <c r="B2653" t="s">
        <v>9006</v>
      </c>
      <c r="C2653" t="s">
        <v>3075</v>
      </c>
      <c r="D2653" t="s">
        <v>9007</v>
      </c>
      <c r="E2653" t="s">
        <v>3074</v>
      </c>
      <c r="F2653" s="4">
        <v>3.53645161290323</v>
      </c>
      <c r="G2653" s="4">
        <v>3.5</v>
      </c>
      <c r="H2653" s="4">
        <v>0.272623652521161</v>
      </c>
      <c r="I2653" s="4">
        <v>4.0999999999999996</v>
      </c>
      <c r="J2653" s="4">
        <v>2.88</v>
      </c>
      <c r="K2653" s="4">
        <v>3.4</v>
      </c>
      <c r="L2653" s="4">
        <v>3.6</v>
      </c>
      <c r="M2653" s="4">
        <v>31</v>
      </c>
    </row>
    <row r="2654" spans="1:13" x14ac:dyDescent="0.2">
      <c r="A2654" s="3">
        <v>39234</v>
      </c>
      <c r="B2654" t="s">
        <v>9136</v>
      </c>
      <c r="C2654" t="s">
        <v>3102</v>
      </c>
      <c r="D2654" t="s">
        <v>9137</v>
      </c>
      <c r="E2654" t="s">
        <v>3101</v>
      </c>
      <c r="F2654" s="4">
        <v>3.4862068965517201</v>
      </c>
      <c r="G2654" s="4">
        <v>3.45</v>
      </c>
      <c r="H2654" s="4">
        <v>0.300397519881138</v>
      </c>
      <c r="I2654" s="4">
        <v>4.4000000000000004</v>
      </c>
      <c r="J2654" s="4">
        <v>2.8</v>
      </c>
      <c r="K2654" s="4">
        <v>3.31</v>
      </c>
      <c r="L2654" s="4">
        <v>3.6</v>
      </c>
      <c r="M2654" s="4">
        <v>29</v>
      </c>
    </row>
    <row r="2655" spans="1:13" x14ac:dyDescent="0.2">
      <c r="A2655" s="3">
        <v>39234</v>
      </c>
      <c r="B2655" t="s">
        <v>9138</v>
      </c>
      <c r="C2655" t="s">
        <v>3078</v>
      </c>
      <c r="D2655" t="s">
        <v>9139</v>
      </c>
      <c r="E2655" t="s">
        <v>3077</v>
      </c>
      <c r="F2655" s="4">
        <v>3.4793333333333298</v>
      </c>
      <c r="G2655" s="4">
        <v>3.44</v>
      </c>
      <c r="H2655" s="4">
        <v>0.29718139512626901</v>
      </c>
      <c r="I2655" s="4">
        <v>4.5</v>
      </c>
      <c r="J2655" s="4">
        <v>2.9</v>
      </c>
      <c r="K2655" s="4">
        <v>3.3174999999999999</v>
      </c>
      <c r="L2655" s="4">
        <v>3.5975000000000001</v>
      </c>
      <c r="M2655" s="4">
        <v>30</v>
      </c>
    </row>
    <row r="2656" spans="1:13" x14ac:dyDescent="0.2">
      <c r="A2656" s="3">
        <v>39234</v>
      </c>
      <c r="B2656" t="s">
        <v>9140</v>
      </c>
      <c r="C2656" t="s">
        <v>3135</v>
      </c>
      <c r="D2656" t="s">
        <v>9141</v>
      </c>
      <c r="E2656" t="s">
        <v>3134</v>
      </c>
      <c r="F2656" s="4">
        <v>0.40336666666666698</v>
      </c>
      <c r="G2656" s="4">
        <v>0.43</v>
      </c>
      <c r="H2656" s="4">
        <v>0.11576447055845</v>
      </c>
      <c r="I2656" s="4">
        <v>0.62</v>
      </c>
      <c r="J2656" s="4">
        <v>7.0000000000000007E-2</v>
      </c>
      <c r="K2656" s="4">
        <v>0.36499999999999999</v>
      </c>
      <c r="L2656" s="4">
        <v>0.46500000000000002</v>
      </c>
      <c r="M2656" s="4">
        <v>30</v>
      </c>
    </row>
    <row r="2657" spans="1:13" x14ac:dyDescent="0.2">
      <c r="A2657" s="3">
        <v>39234</v>
      </c>
      <c r="B2657" t="s">
        <v>9150</v>
      </c>
      <c r="C2657" t="s">
        <v>3138</v>
      </c>
      <c r="D2657" t="s">
        <v>9151</v>
      </c>
      <c r="E2657" t="s">
        <v>3137</v>
      </c>
      <c r="F2657" s="4">
        <v>0.2722</v>
      </c>
      <c r="G2657" s="4">
        <v>0.26</v>
      </c>
      <c r="H2657" s="4">
        <v>6.4586429662520595E-2</v>
      </c>
      <c r="I2657" s="4">
        <v>0.42</v>
      </c>
      <c r="J2657" s="4">
        <v>0.09</v>
      </c>
      <c r="K2657" s="4">
        <v>0.25</v>
      </c>
      <c r="L2657" s="4">
        <v>0.3</v>
      </c>
      <c r="M2657" s="4">
        <v>30</v>
      </c>
    </row>
    <row r="2658" spans="1:13" x14ac:dyDescent="0.2">
      <c r="A2658" s="3">
        <v>39234</v>
      </c>
      <c r="B2658" t="s">
        <v>9160</v>
      </c>
      <c r="C2658" t="s">
        <v>3141</v>
      </c>
      <c r="D2658" t="s">
        <v>9161</v>
      </c>
      <c r="E2658" t="s">
        <v>3140</v>
      </c>
      <c r="F2658" s="4">
        <v>0.24790000000000001</v>
      </c>
      <c r="G2658" s="4">
        <v>0.26500000000000001</v>
      </c>
      <c r="H2658" s="4">
        <v>7.42634406736562E-2</v>
      </c>
      <c r="I2658" s="4">
        <v>0.37</v>
      </c>
      <c r="J2658" s="4">
        <v>0.08</v>
      </c>
      <c r="K2658" s="4">
        <v>0.20250000000000001</v>
      </c>
      <c r="L2658" s="4">
        <v>0.28999999999999998</v>
      </c>
      <c r="M2658" s="4">
        <v>30</v>
      </c>
    </row>
    <row r="2659" spans="1:13" x14ac:dyDescent="0.2">
      <c r="A2659" s="3">
        <v>39234</v>
      </c>
      <c r="B2659" t="s">
        <v>9170</v>
      </c>
      <c r="C2659" t="s">
        <v>3144</v>
      </c>
      <c r="D2659" t="s">
        <v>9171</v>
      </c>
      <c r="E2659" t="s">
        <v>3143</v>
      </c>
      <c r="F2659" s="4">
        <v>7.0033333333333295E-2</v>
      </c>
      <c r="G2659" s="4">
        <v>0.115</v>
      </c>
      <c r="H2659" s="4">
        <v>0.12861878538542901</v>
      </c>
      <c r="I2659" s="4">
        <v>0.25</v>
      </c>
      <c r="J2659" s="4">
        <v>-0.15</v>
      </c>
      <c r="K2659" s="4">
        <v>-5.9749999999999998E-2</v>
      </c>
      <c r="L2659" s="4">
        <v>0.17</v>
      </c>
      <c r="M2659" s="4">
        <v>30</v>
      </c>
    </row>
    <row r="2660" spans="1:13" x14ac:dyDescent="0.2">
      <c r="A2660" s="3">
        <v>39234</v>
      </c>
      <c r="B2660" t="s">
        <v>9180</v>
      </c>
      <c r="C2660" t="s">
        <v>3147</v>
      </c>
      <c r="D2660" t="s">
        <v>9181</v>
      </c>
      <c r="E2660" t="s">
        <v>3146</v>
      </c>
      <c r="F2660" s="4">
        <v>-0.24790000000000001</v>
      </c>
      <c r="G2660" s="4">
        <v>-0.28000000000000003</v>
      </c>
      <c r="H2660" s="4">
        <v>0.13654312189902101</v>
      </c>
      <c r="I2660" s="4">
        <v>0.04</v>
      </c>
      <c r="J2660" s="4">
        <v>-0.56000000000000005</v>
      </c>
      <c r="K2660" s="4">
        <v>-0.3175</v>
      </c>
      <c r="L2660" s="4">
        <v>-0.185</v>
      </c>
      <c r="M2660" s="4">
        <v>30</v>
      </c>
    </row>
    <row r="2661" spans="1:13" x14ac:dyDescent="0.2">
      <c r="A2661" s="3">
        <v>39234</v>
      </c>
      <c r="B2661" t="s">
        <v>9060</v>
      </c>
      <c r="C2661" t="s">
        <v>3114</v>
      </c>
      <c r="D2661" t="s">
        <v>9061</v>
      </c>
      <c r="E2661" t="s">
        <v>3113</v>
      </c>
      <c r="F2661" s="4">
        <v>0.139387096774194</v>
      </c>
      <c r="G2661" s="4">
        <v>0.13</v>
      </c>
      <c r="H2661" s="4">
        <v>4.9338745707172102E-2</v>
      </c>
      <c r="I2661" s="4">
        <v>0.25</v>
      </c>
      <c r="J2661" s="4">
        <v>6.0999999999999999E-2</v>
      </c>
      <c r="K2661" s="4">
        <v>0.1</v>
      </c>
      <c r="L2661" s="4">
        <v>0.16500000000000001</v>
      </c>
      <c r="M2661" s="4">
        <v>31</v>
      </c>
    </row>
    <row r="2662" spans="1:13" x14ac:dyDescent="0.2">
      <c r="A2662" s="3">
        <v>39234</v>
      </c>
      <c r="B2662" t="s">
        <v>9190</v>
      </c>
      <c r="C2662" t="s">
        <v>3150</v>
      </c>
      <c r="D2662" t="s">
        <v>9191</v>
      </c>
      <c r="E2662" t="s">
        <v>3149</v>
      </c>
      <c r="F2662" s="4">
        <v>0.14983333333333301</v>
      </c>
      <c r="G2662" s="4">
        <v>0.15</v>
      </c>
      <c r="H2662" s="4">
        <v>6.6727486624811302E-2</v>
      </c>
      <c r="I2662" s="4">
        <v>0.26</v>
      </c>
      <c r="J2662" s="4">
        <v>0</v>
      </c>
      <c r="K2662" s="4">
        <v>9.7500000000000003E-2</v>
      </c>
      <c r="L2662" s="4">
        <v>0.19750000000000001</v>
      </c>
      <c r="M2662" s="4">
        <v>30</v>
      </c>
    </row>
    <row r="2663" spans="1:13" x14ac:dyDescent="0.2">
      <c r="A2663" s="3">
        <v>39234</v>
      </c>
      <c r="B2663" t="s">
        <v>9070</v>
      </c>
      <c r="C2663" t="s">
        <v>3117</v>
      </c>
      <c r="D2663" t="s">
        <v>9071</v>
      </c>
      <c r="E2663" t="s">
        <v>3116</v>
      </c>
      <c r="F2663" s="4">
        <v>0.25051612903225801</v>
      </c>
      <c r="G2663" s="4">
        <v>0.25</v>
      </c>
      <c r="H2663" s="4">
        <v>5.0055882749677497E-2</v>
      </c>
      <c r="I2663" s="4">
        <v>0.32</v>
      </c>
      <c r="J2663" s="4">
        <v>0.08</v>
      </c>
      <c r="K2663" s="4">
        <v>0.23</v>
      </c>
      <c r="L2663" s="4">
        <v>0.28000000000000003</v>
      </c>
      <c r="M2663" s="4">
        <v>31</v>
      </c>
    </row>
    <row r="2664" spans="1:13" x14ac:dyDescent="0.2">
      <c r="A2664" s="3">
        <v>39234</v>
      </c>
      <c r="B2664" t="s">
        <v>9080</v>
      </c>
      <c r="C2664" t="s">
        <v>3120</v>
      </c>
      <c r="D2664" t="s">
        <v>9081</v>
      </c>
      <c r="E2664" t="s">
        <v>3119</v>
      </c>
      <c r="F2664" s="4">
        <v>0.37506451612903202</v>
      </c>
      <c r="G2664" s="4">
        <v>0.37</v>
      </c>
      <c r="H2664" s="4">
        <v>8.2602233821235493E-2</v>
      </c>
      <c r="I2664" s="4">
        <v>0.57999999999999996</v>
      </c>
      <c r="J2664" s="4">
        <v>0.2</v>
      </c>
      <c r="K2664" s="4">
        <v>0.33500000000000002</v>
      </c>
      <c r="L2664" s="4">
        <v>0.4</v>
      </c>
      <c r="M2664" s="4">
        <v>31</v>
      </c>
    </row>
    <row r="2665" spans="1:13" x14ac:dyDescent="0.2">
      <c r="A2665" s="3">
        <v>39234</v>
      </c>
      <c r="B2665" t="s">
        <v>9090</v>
      </c>
      <c r="C2665" t="s">
        <v>3123</v>
      </c>
      <c r="D2665" t="s">
        <v>9091</v>
      </c>
      <c r="E2665" t="s">
        <v>3122</v>
      </c>
      <c r="F2665" s="4">
        <v>0.62170967741935501</v>
      </c>
      <c r="G2665" s="4">
        <v>0.57999999999999996</v>
      </c>
      <c r="H2665" s="4">
        <v>0.15911614071664501</v>
      </c>
      <c r="I2665" s="4">
        <v>1.1200000000000001</v>
      </c>
      <c r="J2665" s="4">
        <v>0.3</v>
      </c>
      <c r="K2665" s="4">
        <v>0.51500000000000001</v>
      </c>
      <c r="L2665" s="4">
        <v>0.72499999999999998</v>
      </c>
      <c r="M2665" s="4">
        <v>31</v>
      </c>
    </row>
    <row r="2666" spans="1:13" x14ac:dyDescent="0.2">
      <c r="A2666" s="3">
        <v>39234</v>
      </c>
      <c r="B2666" t="s">
        <v>9100</v>
      </c>
      <c r="C2666" t="s">
        <v>3126</v>
      </c>
      <c r="D2666" t="s">
        <v>9101</v>
      </c>
      <c r="E2666" t="s">
        <v>3125</v>
      </c>
      <c r="F2666" s="4">
        <v>0.45990322580645199</v>
      </c>
      <c r="G2666" s="4">
        <v>0.45</v>
      </c>
      <c r="H2666" s="4">
        <v>0.100304321887181</v>
      </c>
      <c r="I2666" s="4">
        <v>0.73</v>
      </c>
      <c r="J2666" s="4">
        <v>0.26</v>
      </c>
      <c r="K2666" s="4">
        <v>0.41</v>
      </c>
      <c r="L2666" s="4">
        <v>0.5</v>
      </c>
      <c r="M2666" s="4">
        <v>31</v>
      </c>
    </row>
    <row r="2667" spans="1:13" x14ac:dyDescent="0.2">
      <c r="A2667" s="3">
        <v>39234</v>
      </c>
      <c r="B2667" t="s">
        <v>9110</v>
      </c>
      <c r="C2667" t="s">
        <v>3129</v>
      </c>
      <c r="D2667" t="s">
        <v>9111</v>
      </c>
      <c r="E2667" t="s">
        <v>3128</v>
      </c>
      <c r="F2667" s="4">
        <v>0.593096774193548</v>
      </c>
      <c r="G2667" s="4">
        <v>0.57999999999999996</v>
      </c>
      <c r="H2667" s="4">
        <v>8.5626847362537603E-2</v>
      </c>
      <c r="I2667" s="4">
        <v>0.78</v>
      </c>
      <c r="J2667" s="4">
        <v>0.45</v>
      </c>
      <c r="K2667" s="4">
        <v>0.55000000000000004</v>
      </c>
      <c r="L2667" s="4">
        <v>0.65</v>
      </c>
      <c r="M2667" s="4">
        <v>31</v>
      </c>
    </row>
    <row r="2668" spans="1:13" x14ac:dyDescent="0.2">
      <c r="A2668" s="3">
        <v>39234</v>
      </c>
      <c r="B2668" t="s">
        <v>9122</v>
      </c>
      <c r="C2668" t="s">
        <v>3132</v>
      </c>
      <c r="D2668" t="s">
        <v>9123</v>
      </c>
      <c r="E2668" t="s">
        <v>3131</v>
      </c>
      <c r="F2668" s="4">
        <v>0.49225806451612902</v>
      </c>
      <c r="G2668" s="4">
        <v>0.49</v>
      </c>
      <c r="H2668" s="4">
        <v>0.10281730325904501</v>
      </c>
      <c r="I2668" s="4">
        <v>0.81</v>
      </c>
      <c r="J2668" s="4">
        <v>0.23</v>
      </c>
      <c r="K2668" s="4">
        <v>0.45</v>
      </c>
      <c r="L2668" s="4">
        <v>0.53500000000000003</v>
      </c>
      <c r="M2668" s="4">
        <v>31</v>
      </c>
    </row>
    <row r="2669" spans="1:13" x14ac:dyDescent="0.2">
      <c r="A2669" s="3">
        <v>39234</v>
      </c>
      <c r="B2669" t="s">
        <v>9192</v>
      </c>
      <c r="C2669" t="s">
        <v>3096</v>
      </c>
      <c r="D2669" t="s">
        <v>9193</v>
      </c>
      <c r="E2669" t="s">
        <v>3095</v>
      </c>
      <c r="F2669" s="4">
        <v>3.3978596153846201</v>
      </c>
      <c r="G2669" s="4">
        <v>3.42</v>
      </c>
      <c r="H2669" s="4">
        <v>0.20954224491459</v>
      </c>
      <c r="I2669" s="4">
        <v>3.98</v>
      </c>
      <c r="J2669" s="4">
        <v>3.05</v>
      </c>
      <c r="K2669" s="4">
        <v>3.24</v>
      </c>
      <c r="L2669" s="4">
        <v>3.49</v>
      </c>
      <c r="M2669" s="4">
        <v>26</v>
      </c>
    </row>
    <row r="2670" spans="1:13" x14ac:dyDescent="0.2">
      <c r="A2670" s="3">
        <v>39234</v>
      </c>
      <c r="B2670" t="s">
        <v>9012</v>
      </c>
      <c r="C2670" t="s">
        <v>3087</v>
      </c>
      <c r="D2670" t="s">
        <v>9013</v>
      </c>
      <c r="E2670" t="s">
        <v>3086</v>
      </c>
      <c r="F2670" s="4">
        <v>3.4810714285714299</v>
      </c>
      <c r="G2670" s="4">
        <v>3.4849999999999999</v>
      </c>
      <c r="H2670" s="4">
        <v>0.19316734801364399</v>
      </c>
      <c r="I2670" s="4">
        <v>3.81</v>
      </c>
      <c r="J2670" s="4">
        <v>2.87</v>
      </c>
      <c r="K2670" s="4">
        <v>3.3675000000000002</v>
      </c>
      <c r="L2670" s="4">
        <v>3.6</v>
      </c>
      <c r="M2670" s="4">
        <v>28</v>
      </c>
    </row>
    <row r="2671" spans="1:13" x14ac:dyDescent="0.2">
      <c r="A2671" s="3">
        <v>39234</v>
      </c>
      <c r="B2671" t="s">
        <v>9126</v>
      </c>
      <c r="C2671" t="s">
        <v>3090</v>
      </c>
      <c r="D2671" t="s">
        <v>9127</v>
      </c>
      <c r="E2671" t="s">
        <v>3089</v>
      </c>
      <c r="F2671" s="4">
        <v>3.30517857142857</v>
      </c>
      <c r="G2671" s="4">
        <v>3.3</v>
      </c>
      <c r="H2671" s="4">
        <v>0.18417726034316301</v>
      </c>
      <c r="I2671" s="4">
        <v>3.66</v>
      </c>
      <c r="J2671" s="4">
        <v>2.9649999999999999</v>
      </c>
      <c r="K2671" s="4">
        <v>3.1949999999999998</v>
      </c>
      <c r="L2671" s="4">
        <v>3.4624999999999999</v>
      </c>
      <c r="M2671" s="4">
        <v>28</v>
      </c>
    </row>
    <row r="2672" spans="1:13" x14ac:dyDescent="0.2">
      <c r="A2672" s="3">
        <v>39234</v>
      </c>
      <c r="B2672" t="s">
        <v>9194</v>
      </c>
      <c r="C2672" t="s">
        <v>3153</v>
      </c>
      <c r="D2672" t="s">
        <v>9195</v>
      </c>
      <c r="E2672" t="s">
        <v>3152</v>
      </c>
      <c r="F2672" s="4">
        <v>0.24619230769230799</v>
      </c>
      <c r="G2672" s="4">
        <v>0.26</v>
      </c>
      <c r="H2672" s="4">
        <v>3.9529249151249203E-2</v>
      </c>
      <c r="I2672" s="4">
        <v>0.3</v>
      </c>
      <c r="J2672" s="4">
        <v>0.16</v>
      </c>
      <c r="K2672" s="4">
        <v>0.2225</v>
      </c>
      <c r="L2672" s="4">
        <v>0.27</v>
      </c>
      <c r="M2672" s="4">
        <v>26</v>
      </c>
    </row>
    <row r="2673" spans="1:13" x14ac:dyDescent="0.2">
      <c r="A2673" s="3">
        <v>39234</v>
      </c>
      <c r="B2673" t="s">
        <v>10085</v>
      </c>
      <c r="C2673" t="s">
        <v>4324</v>
      </c>
      <c r="D2673" t="s">
        <v>10086</v>
      </c>
      <c r="E2673" t="s">
        <v>4323</v>
      </c>
      <c r="F2673" s="4">
        <v>2.3106666666666702</v>
      </c>
      <c r="G2673" s="4">
        <v>2.2999999999999998</v>
      </c>
      <c r="H2673" s="4">
        <v>0.28106856855558399</v>
      </c>
      <c r="I2673" s="4">
        <v>3</v>
      </c>
      <c r="J2673" s="4">
        <v>2</v>
      </c>
      <c r="K2673" s="4">
        <v>2.1</v>
      </c>
      <c r="L2673" s="4">
        <v>2.415</v>
      </c>
      <c r="M2673" s="4">
        <v>30</v>
      </c>
    </row>
    <row r="2674" spans="1:13" x14ac:dyDescent="0.2">
      <c r="A2674" s="3">
        <v>39234</v>
      </c>
      <c r="B2674" t="s">
        <v>10097</v>
      </c>
      <c r="C2674" t="s">
        <v>4327</v>
      </c>
      <c r="D2674" t="s">
        <v>10098</v>
      </c>
      <c r="E2674" t="s">
        <v>4326</v>
      </c>
      <c r="F2674" s="4">
        <v>2.9275862068965499</v>
      </c>
      <c r="G2674" s="4">
        <v>2.9</v>
      </c>
      <c r="H2674" s="4">
        <v>0.30460343273103002</v>
      </c>
      <c r="I2674" s="4">
        <v>3.8</v>
      </c>
      <c r="J2674" s="4">
        <v>2.4</v>
      </c>
      <c r="K2674" s="4">
        <v>2.7</v>
      </c>
      <c r="L2674" s="4">
        <v>3</v>
      </c>
      <c r="M2674" s="4">
        <v>29</v>
      </c>
    </row>
    <row r="2675" spans="1:13" x14ac:dyDescent="0.2">
      <c r="A2675" s="3">
        <v>39234</v>
      </c>
      <c r="B2675" t="s">
        <v>9176</v>
      </c>
      <c r="C2675" t="s">
        <v>3939</v>
      </c>
      <c r="D2675" t="s">
        <v>9177</v>
      </c>
      <c r="E2675" t="s">
        <v>3947</v>
      </c>
      <c r="F2675" s="4">
        <v>10.849238709677399</v>
      </c>
      <c r="G2675" s="4">
        <v>10.85</v>
      </c>
      <c r="H2675" s="4">
        <v>6.0237583381248801E-2</v>
      </c>
      <c r="I2675" s="4">
        <v>10.99</v>
      </c>
      <c r="J2675" s="4">
        <v>10.65</v>
      </c>
      <c r="K2675" s="4">
        <v>10.82</v>
      </c>
      <c r="L2675" s="4">
        <v>10.872</v>
      </c>
      <c r="M2675" s="4">
        <v>31</v>
      </c>
    </row>
    <row r="2676" spans="1:13" x14ac:dyDescent="0.2">
      <c r="A2676" s="3">
        <v>39234</v>
      </c>
      <c r="B2676" t="s">
        <v>9186</v>
      </c>
      <c r="C2676" t="s">
        <v>3942</v>
      </c>
      <c r="D2676" t="s">
        <v>9187</v>
      </c>
      <c r="E2676" t="s">
        <v>3949</v>
      </c>
      <c r="F2676" s="4">
        <v>10.880551612903201</v>
      </c>
      <c r="G2676" s="4">
        <v>10.872</v>
      </c>
      <c r="H2676" s="4">
        <v>8.6871087906037397E-2</v>
      </c>
      <c r="I2676" s="4">
        <v>11.18</v>
      </c>
      <c r="J2676" s="4">
        <v>10.7</v>
      </c>
      <c r="K2676" s="4">
        <v>10.84</v>
      </c>
      <c r="L2676" s="4">
        <v>10.91</v>
      </c>
      <c r="M2676" s="4">
        <v>31</v>
      </c>
    </row>
    <row r="2677" spans="1:13" x14ac:dyDescent="0.2">
      <c r="A2677" s="3">
        <v>39234</v>
      </c>
      <c r="B2677" t="s">
        <v>9196</v>
      </c>
      <c r="C2677" t="s">
        <v>3952</v>
      </c>
      <c r="D2677" t="s">
        <v>9197</v>
      </c>
      <c r="E2677" t="s">
        <v>3951</v>
      </c>
      <c r="F2677" s="4">
        <v>10.9333935483871</v>
      </c>
      <c r="G2677" s="4">
        <v>10.92</v>
      </c>
      <c r="H2677" s="4">
        <v>0.100933383758741</v>
      </c>
      <c r="I2677" s="4">
        <v>11.16</v>
      </c>
      <c r="J2677" s="4">
        <v>10.75</v>
      </c>
      <c r="K2677" s="4">
        <v>10.885</v>
      </c>
      <c r="L2677" s="4">
        <v>11</v>
      </c>
      <c r="M2677" s="4">
        <v>31</v>
      </c>
    </row>
    <row r="2678" spans="1:13" x14ac:dyDescent="0.2">
      <c r="A2678" s="3">
        <v>39234</v>
      </c>
      <c r="B2678" t="s">
        <v>9000</v>
      </c>
      <c r="C2678" t="s">
        <v>3936</v>
      </c>
      <c r="D2678" t="s">
        <v>9001</v>
      </c>
      <c r="E2678" t="s">
        <v>3935</v>
      </c>
      <c r="F2678" s="4">
        <v>11.0374838709677</v>
      </c>
      <c r="G2678" s="4">
        <v>11</v>
      </c>
      <c r="H2678" s="4">
        <v>0.129571568632356</v>
      </c>
      <c r="I2678" s="4">
        <v>11.29</v>
      </c>
      <c r="J2678" s="4">
        <v>10.8</v>
      </c>
      <c r="K2678" s="4">
        <v>10.95</v>
      </c>
      <c r="L2678" s="4">
        <v>11.11</v>
      </c>
      <c r="M2678" s="4">
        <v>31</v>
      </c>
    </row>
    <row r="2679" spans="1:13" x14ac:dyDescent="0.2">
      <c r="A2679" s="3">
        <v>39234</v>
      </c>
      <c r="B2679" t="s">
        <v>9132</v>
      </c>
      <c r="C2679" t="s">
        <v>3939</v>
      </c>
      <c r="D2679" t="s">
        <v>9133</v>
      </c>
      <c r="E2679" t="s">
        <v>3938</v>
      </c>
      <c r="F2679" s="4">
        <v>11.313032258064499</v>
      </c>
      <c r="G2679" s="4">
        <v>11.29</v>
      </c>
      <c r="H2679" s="4">
        <v>0.304295382139457</v>
      </c>
      <c r="I2679" s="4">
        <v>12.5</v>
      </c>
      <c r="J2679" s="4">
        <v>10.87</v>
      </c>
      <c r="K2679" s="4">
        <v>11.109500000000001</v>
      </c>
      <c r="L2679" s="4">
        <v>11.401</v>
      </c>
      <c r="M2679" s="4">
        <v>31</v>
      </c>
    </row>
    <row r="2680" spans="1:13" x14ac:dyDescent="0.2">
      <c r="A2680" s="3">
        <v>39234</v>
      </c>
      <c r="B2680" t="s">
        <v>10079</v>
      </c>
      <c r="C2680" t="s">
        <v>3579</v>
      </c>
      <c r="D2680" t="s">
        <v>10080</v>
      </c>
      <c r="E2680" t="s">
        <v>3578</v>
      </c>
      <c r="F2680" s="4">
        <v>3.0861601457117702</v>
      </c>
      <c r="G2680" s="4">
        <v>3.07017284344187</v>
      </c>
      <c r="H2680" s="4">
        <v>0.257666419875686</v>
      </c>
      <c r="I2680" s="4">
        <v>3.6245341375043001</v>
      </c>
      <c r="J2680" s="4">
        <v>2.66566645296753</v>
      </c>
      <c r="K2680" s="4">
        <v>2.8841240372625099</v>
      </c>
      <c r="L2680" s="4">
        <v>3.2704227013968001</v>
      </c>
      <c r="M2680" s="4">
        <v>31</v>
      </c>
    </row>
    <row r="2681" spans="1:13" x14ac:dyDescent="0.2">
      <c r="A2681" s="3">
        <v>39234</v>
      </c>
      <c r="B2681" t="s">
        <v>10093</v>
      </c>
      <c r="C2681" t="s">
        <v>3582</v>
      </c>
      <c r="D2681" t="s">
        <v>10094</v>
      </c>
      <c r="E2681" t="s">
        <v>3581</v>
      </c>
      <c r="F2681" s="4">
        <v>3.62161290322581</v>
      </c>
      <c r="G2681" s="4">
        <v>3.53</v>
      </c>
      <c r="H2681" s="4">
        <v>0.37300667352558697</v>
      </c>
      <c r="I2681" s="4">
        <v>4.5</v>
      </c>
      <c r="J2681" s="4">
        <v>2.89</v>
      </c>
      <c r="K2681" s="4">
        <v>3.42</v>
      </c>
      <c r="L2681" s="4">
        <v>3.8250000000000002</v>
      </c>
      <c r="M2681" s="4">
        <v>31</v>
      </c>
    </row>
    <row r="2682" spans="1:13" x14ac:dyDescent="0.2">
      <c r="A2682" s="3">
        <v>39234</v>
      </c>
      <c r="B2682" t="s">
        <v>10105</v>
      </c>
      <c r="C2682" t="s">
        <v>3585</v>
      </c>
      <c r="D2682" t="s">
        <v>10106</v>
      </c>
      <c r="E2682" t="s">
        <v>3584</v>
      </c>
      <c r="F2682" s="4">
        <v>3.8424999999999998</v>
      </c>
      <c r="G2682" s="4">
        <v>3.89</v>
      </c>
      <c r="H2682" s="4">
        <v>0.43158300347544798</v>
      </c>
      <c r="I2682" s="4">
        <v>4.93</v>
      </c>
      <c r="J2682" s="4">
        <v>3.2</v>
      </c>
      <c r="K2682" s="4">
        <v>3.5</v>
      </c>
      <c r="L2682" s="4">
        <v>4</v>
      </c>
      <c r="M2682" s="4">
        <v>28</v>
      </c>
    </row>
    <row r="2683" spans="1:13" x14ac:dyDescent="0.2">
      <c r="A2683" s="3">
        <v>39234</v>
      </c>
      <c r="B2683" t="s">
        <v>10099</v>
      </c>
      <c r="C2683" t="s">
        <v>3594</v>
      </c>
      <c r="D2683" t="s">
        <v>10100</v>
      </c>
      <c r="E2683" t="s">
        <v>3593</v>
      </c>
      <c r="F2683" s="4">
        <v>2.9158064516128999</v>
      </c>
      <c r="G2683" s="4">
        <v>3</v>
      </c>
      <c r="H2683" s="4">
        <v>0.39325796617104802</v>
      </c>
      <c r="I2683" s="4">
        <v>3.8</v>
      </c>
      <c r="J2683" s="4">
        <v>2.2000000000000002</v>
      </c>
      <c r="K2683" s="4">
        <v>2.62</v>
      </c>
      <c r="L2683" s="4">
        <v>3.165</v>
      </c>
      <c r="M2683" s="4">
        <v>31</v>
      </c>
    </row>
    <row r="2684" spans="1:13" x14ac:dyDescent="0.2">
      <c r="A2684" s="3">
        <v>39234</v>
      </c>
      <c r="B2684" t="s">
        <v>10101</v>
      </c>
      <c r="C2684" t="s">
        <v>3597</v>
      </c>
      <c r="D2684" t="s">
        <v>10102</v>
      </c>
      <c r="E2684" t="s">
        <v>3596</v>
      </c>
      <c r="F2684" s="4">
        <v>3.2883870967741902</v>
      </c>
      <c r="G2684" s="4">
        <v>3.21</v>
      </c>
      <c r="H2684" s="4">
        <v>0.41151020055557602</v>
      </c>
      <c r="I2684" s="4">
        <v>4.0999999999999996</v>
      </c>
      <c r="J2684" s="4">
        <v>2.6</v>
      </c>
      <c r="K2684" s="4">
        <v>3</v>
      </c>
      <c r="L2684" s="4">
        <v>3.6</v>
      </c>
      <c r="M2684" s="4">
        <v>31</v>
      </c>
    </row>
    <row r="2685" spans="1:13" x14ac:dyDescent="0.2">
      <c r="A2685" s="3">
        <v>39234</v>
      </c>
      <c r="B2685" t="s">
        <v>10103</v>
      </c>
      <c r="C2685" t="s">
        <v>3600</v>
      </c>
      <c r="D2685" t="s">
        <v>10104</v>
      </c>
      <c r="E2685" t="s">
        <v>3599</v>
      </c>
      <c r="F2685" s="4">
        <v>3.5625806451612898</v>
      </c>
      <c r="G2685" s="4">
        <v>3.53</v>
      </c>
      <c r="H2685" s="4">
        <v>0.411905877128384</v>
      </c>
      <c r="I2685" s="4">
        <v>4.4000000000000004</v>
      </c>
      <c r="J2685" s="4">
        <v>2.7</v>
      </c>
      <c r="K2685" s="4">
        <v>3.3</v>
      </c>
      <c r="L2685" s="4">
        <v>3.9</v>
      </c>
      <c r="M2685" s="4">
        <v>31</v>
      </c>
    </row>
    <row r="2686" spans="1:13" x14ac:dyDescent="0.2">
      <c r="A2686" s="3">
        <v>39264</v>
      </c>
      <c r="B2686" t="s">
        <v>8988</v>
      </c>
      <c r="C2686" t="s">
        <v>3918</v>
      </c>
      <c r="D2686" t="s">
        <v>8989</v>
      </c>
      <c r="E2686" t="s">
        <v>3917</v>
      </c>
      <c r="F2686" s="4">
        <v>7.2634375000000002</v>
      </c>
      <c r="G2686" s="4">
        <v>7.25</v>
      </c>
      <c r="H2686" s="4">
        <v>0.17198292066365201</v>
      </c>
      <c r="I2686" s="4">
        <v>7.7</v>
      </c>
      <c r="J2686" s="4">
        <v>6.79</v>
      </c>
      <c r="K2686" s="4">
        <v>7.2</v>
      </c>
      <c r="L2686" s="4">
        <v>7.2850000000000001</v>
      </c>
      <c r="M2686" s="4">
        <v>32</v>
      </c>
    </row>
    <row r="2687" spans="1:13" x14ac:dyDescent="0.2">
      <c r="A2687" s="3">
        <v>39264</v>
      </c>
      <c r="B2687" t="s">
        <v>9118</v>
      </c>
      <c r="C2687" t="s">
        <v>3921</v>
      </c>
      <c r="D2687" t="s">
        <v>9119</v>
      </c>
      <c r="E2687" t="s">
        <v>3920</v>
      </c>
      <c r="F2687" s="4">
        <v>7.0946875</v>
      </c>
      <c r="G2687" s="4">
        <v>7</v>
      </c>
      <c r="H2687" s="4">
        <v>0.43399854596902299</v>
      </c>
      <c r="I2687" s="4">
        <v>8.0500000000000007</v>
      </c>
      <c r="J2687" s="4">
        <v>6.19</v>
      </c>
      <c r="K2687" s="4">
        <v>6.7925000000000004</v>
      </c>
      <c r="L2687" s="4">
        <v>7.3449999999999998</v>
      </c>
      <c r="M2687" s="4">
        <v>32</v>
      </c>
    </row>
    <row r="2688" spans="1:13" x14ac:dyDescent="0.2">
      <c r="A2688" s="3">
        <v>39264</v>
      </c>
      <c r="B2688" t="s">
        <v>9198</v>
      </c>
      <c r="C2688" t="s">
        <v>3081</v>
      </c>
      <c r="D2688" t="s">
        <v>9199</v>
      </c>
      <c r="E2688" t="s">
        <v>3080</v>
      </c>
      <c r="F2688" s="4">
        <v>3.7721290322580598</v>
      </c>
      <c r="G2688" s="4">
        <v>3.83</v>
      </c>
      <c r="H2688" s="4">
        <v>0.31017927525174699</v>
      </c>
      <c r="I2688" s="4">
        <v>4.43</v>
      </c>
      <c r="J2688" s="4">
        <v>3.1</v>
      </c>
      <c r="K2688" s="4">
        <v>3.6150000000000002</v>
      </c>
      <c r="L2688" s="4">
        <v>3.95</v>
      </c>
      <c r="M2688" s="4">
        <v>31</v>
      </c>
    </row>
    <row r="2689" spans="1:13" x14ac:dyDescent="0.2">
      <c r="A2689" s="3">
        <v>39264</v>
      </c>
      <c r="B2689" t="s">
        <v>8864</v>
      </c>
      <c r="C2689" t="s">
        <v>3072</v>
      </c>
      <c r="D2689" t="s">
        <v>8865</v>
      </c>
      <c r="E2689" t="s">
        <v>3071</v>
      </c>
      <c r="F2689" s="4">
        <v>3.5833333333333299</v>
      </c>
      <c r="G2689" s="4">
        <v>3.58</v>
      </c>
      <c r="H2689" s="4">
        <v>0.19563465098664601</v>
      </c>
      <c r="I2689" s="4">
        <v>4.12</v>
      </c>
      <c r="J2689" s="4">
        <v>2.97</v>
      </c>
      <c r="K2689" s="4">
        <v>3.49</v>
      </c>
      <c r="L2689" s="4">
        <v>3.65</v>
      </c>
      <c r="M2689" s="4">
        <v>33</v>
      </c>
    </row>
    <row r="2690" spans="1:13" x14ac:dyDescent="0.2">
      <c r="A2690" s="3">
        <v>39264</v>
      </c>
      <c r="B2690" t="s">
        <v>9006</v>
      </c>
      <c r="C2690" t="s">
        <v>3075</v>
      </c>
      <c r="D2690" t="s">
        <v>9007</v>
      </c>
      <c r="E2690" t="s">
        <v>3074</v>
      </c>
      <c r="F2690" s="4">
        <v>3.5312121212121199</v>
      </c>
      <c r="G2690" s="4">
        <v>3.5</v>
      </c>
      <c r="H2690" s="4">
        <v>0.25607320212877599</v>
      </c>
      <c r="I2690" s="4">
        <v>4.2699999999999996</v>
      </c>
      <c r="J2690" s="4">
        <v>3.19</v>
      </c>
      <c r="K2690" s="4">
        <v>3.39</v>
      </c>
      <c r="L2690" s="4">
        <v>3.6</v>
      </c>
      <c r="M2690" s="4">
        <v>33</v>
      </c>
    </row>
    <row r="2691" spans="1:13" x14ac:dyDescent="0.2">
      <c r="A2691" s="3">
        <v>39264</v>
      </c>
      <c r="B2691" t="s">
        <v>9136</v>
      </c>
      <c r="C2691" t="s">
        <v>3102</v>
      </c>
      <c r="D2691" t="s">
        <v>9137</v>
      </c>
      <c r="E2691" t="s">
        <v>3101</v>
      </c>
      <c r="F2691" s="4">
        <v>3.4938709677419402</v>
      </c>
      <c r="G2691" s="4">
        <v>3.45</v>
      </c>
      <c r="H2691" s="4">
        <v>0.30844424044284802</v>
      </c>
      <c r="I2691" s="4">
        <v>4.4000000000000004</v>
      </c>
      <c r="J2691" s="4">
        <v>2.9</v>
      </c>
      <c r="K2691" s="4">
        <v>3.3050000000000002</v>
      </c>
      <c r="L2691" s="4">
        <v>3.5750000000000002</v>
      </c>
      <c r="M2691" s="4">
        <v>31</v>
      </c>
    </row>
    <row r="2692" spans="1:13" x14ac:dyDescent="0.2">
      <c r="A2692" s="3">
        <v>39264</v>
      </c>
      <c r="B2692" t="s">
        <v>9138</v>
      </c>
      <c r="C2692" t="s">
        <v>3078</v>
      </c>
      <c r="D2692" t="s">
        <v>9139</v>
      </c>
      <c r="E2692" t="s">
        <v>3077</v>
      </c>
      <c r="F2692" s="4">
        <v>3.4775</v>
      </c>
      <c r="G2692" s="4">
        <v>3.4449999999999998</v>
      </c>
      <c r="H2692" s="4">
        <v>0.30393123161068403</v>
      </c>
      <c r="I2692" s="4">
        <v>4.5</v>
      </c>
      <c r="J2692" s="4">
        <v>2.9</v>
      </c>
      <c r="K2692" s="4">
        <v>3.3</v>
      </c>
      <c r="L2692" s="4">
        <v>3.6</v>
      </c>
      <c r="M2692" s="4">
        <v>32</v>
      </c>
    </row>
    <row r="2693" spans="1:13" x14ac:dyDescent="0.2">
      <c r="A2693" s="3">
        <v>39264</v>
      </c>
      <c r="B2693" t="s">
        <v>9140</v>
      </c>
      <c r="C2693" t="s">
        <v>3132</v>
      </c>
      <c r="D2693" t="s">
        <v>9141</v>
      </c>
      <c r="E2693" t="s">
        <v>3131</v>
      </c>
      <c r="F2693" s="4">
        <v>0.42112500000000003</v>
      </c>
      <c r="G2693" s="4">
        <v>0.42</v>
      </c>
      <c r="H2693" s="4">
        <v>8.5235063964499105E-2</v>
      </c>
      <c r="I2693" s="4">
        <v>0.62</v>
      </c>
      <c r="J2693" s="4">
        <v>0.17</v>
      </c>
      <c r="K2693" s="4">
        <v>0.38</v>
      </c>
      <c r="L2693" s="4">
        <v>0.47249999999999998</v>
      </c>
      <c r="M2693" s="4">
        <v>32</v>
      </c>
    </row>
    <row r="2694" spans="1:13" x14ac:dyDescent="0.2">
      <c r="A2694" s="3">
        <v>39264</v>
      </c>
      <c r="B2694" t="s">
        <v>9150</v>
      </c>
      <c r="C2694" t="s">
        <v>3135</v>
      </c>
      <c r="D2694" t="s">
        <v>9151</v>
      </c>
      <c r="E2694" t="s">
        <v>3134</v>
      </c>
      <c r="F2694" s="4">
        <v>0.27862500000000001</v>
      </c>
      <c r="G2694" s="4">
        <v>0.26</v>
      </c>
      <c r="H2694" s="4">
        <v>4.6293419026480299E-2</v>
      </c>
      <c r="I2694" s="4">
        <v>0.39</v>
      </c>
      <c r="J2694" s="4">
        <v>0.2</v>
      </c>
      <c r="K2694" s="4">
        <v>0.25</v>
      </c>
      <c r="L2694" s="4">
        <v>0.30499999999999999</v>
      </c>
      <c r="M2694" s="4">
        <v>32</v>
      </c>
    </row>
    <row r="2695" spans="1:13" x14ac:dyDescent="0.2">
      <c r="A2695" s="3">
        <v>39264</v>
      </c>
      <c r="B2695" t="s">
        <v>9160</v>
      </c>
      <c r="C2695" t="s">
        <v>3138</v>
      </c>
      <c r="D2695" t="s">
        <v>9161</v>
      </c>
      <c r="E2695" t="s">
        <v>3137</v>
      </c>
      <c r="F2695" s="4">
        <v>0.25021874999999999</v>
      </c>
      <c r="G2695" s="4">
        <v>0.25</v>
      </c>
      <c r="H2695" s="4">
        <v>7.1067316736067296E-2</v>
      </c>
      <c r="I2695" s="4">
        <v>0.37</v>
      </c>
      <c r="J2695" s="4">
        <v>0.09</v>
      </c>
      <c r="K2695" s="4">
        <v>0.215</v>
      </c>
      <c r="L2695" s="4">
        <v>0.3</v>
      </c>
      <c r="M2695" s="4">
        <v>32</v>
      </c>
    </row>
    <row r="2696" spans="1:13" x14ac:dyDescent="0.2">
      <c r="A2696" s="3">
        <v>39264</v>
      </c>
      <c r="B2696" t="s">
        <v>9170</v>
      </c>
      <c r="C2696" t="s">
        <v>3141</v>
      </c>
      <c r="D2696" t="s">
        <v>9171</v>
      </c>
      <c r="E2696" t="s">
        <v>3140</v>
      </c>
      <c r="F2696" s="4">
        <v>1.5031249999999999E-2</v>
      </c>
      <c r="G2696" s="4">
        <v>0.1</v>
      </c>
      <c r="H2696" s="4">
        <v>0.26923134126800302</v>
      </c>
      <c r="I2696" s="4">
        <v>0.26</v>
      </c>
      <c r="J2696" s="4">
        <v>-1.1000000000000001</v>
      </c>
      <c r="K2696" s="4">
        <v>-7.2499999999999995E-2</v>
      </c>
      <c r="L2696" s="4">
        <v>0.17</v>
      </c>
      <c r="M2696" s="4">
        <v>32</v>
      </c>
    </row>
    <row r="2697" spans="1:13" x14ac:dyDescent="0.2">
      <c r="A2697" s="3">
        <v>39264</v>
      </c>
      <c r="B2697" t="s">
        <v>9180</v>
      </c>
      <c r="C2697" t="s">
        <v>3144</v>
      </c>
      <c r="D2697" t="s">
        <v>9181</v>
      </c>
      <c r="E2697" t="s">
        <v>3143</v>
      </c>
      <c r="F2697" s="4">
        <v>-0.26146875000000003</v>
      </c>
      <c r="G2697" s="4">
        <v>-0.28999999999999998</v>
      </c>
      <c r="H2697" s="4">
        <v>0.14090490601935299</v>
      </c>
      <c r="I2697" s="4">
        <v>0.04</v>
      </c>
      <c r="J2697" s="4">
        <v>-0.54</v>
      </c>
      <c r="K2697" s="4">
        <v>-0.32500000000000001</v>
      </c>
      <c r="L2697" s="4">
        <v>-0.20499999999999999</v>
      </c>
      <c r="M2697" s="4">
        <v>32</v>
      </c>
    </row>
    <row r="2698" spans="1:13" x14ac:dyDescent="0.2">
      <c r="A2698" s="3">
        <v>39264</v>
      </c>
      <c r="B2698" t="s">
        <v>9190</v>
      </c>
      <c r="C2698" t="s">
        <v>3147</v>
      </c>
      <c r="D2698" t="s">
        <v>9191</v>
      </c>
      <c r="E2698" t="s">
        <v>3146</v>
      </c>
      <c r="F2698" s="4">
        <v>0.14853125</v>
      </c>
      <c r="G2698" s="4">
        <v>0.15</v>
      </c>
      <c r="H2698" s="4">
        <v>5.6813210852928897E-2</v>
      </c>
      <c r="I2698" s="4">
        <v>0.26</v>
      </c>
      <c r="J2698" s="4">
        <v>0</v>
      </c>
      <c r="K2698" s="4">
        <v>0.12</v>
      </c>
      <c r="L2698" s="4">
        <v>0.18</v>
      </c>
      <c r="M2698" s="4">
        <v>32</v>
      </c>
    </row>
    <row r="2699" spans="1:13" x14ac:dyDescent="0.2">
      <c r="A2699" s="3">
        <v>39264</v>
      </c>
      <c r="B2699" t="s">
        <v>9070</v>
      </c>
      <c r="C2699" t="s">
        <v>3114</v>
      </c>
      <c r="D2699" t="s">
        <v>9071</v>
      </c>
      <c r="E2699" t="s">
        <v>3113</v>
      </c>
      <c r="F2699" s="4">
        <v>0.33621212121212102</v>
      </c>
      <c r="G2699" s="4">
        <v>0.36</v>
      </c>
      <c r="H2699" s="4">
        <v>6.3994998620867605E-2</v>
      </c>
      <c r="I2699" s="4">
        <v>0.46</v>
      </c>
      <c r="J2699" s="4">
        <v>0.17</v>
      </c>
      <c r="K2699" s="4">
        <v>0.32</v>
      </c>
      <c r="L2699" s="4">
        <v>0.37</v>
      </c>
      <c r="M2699" s="4">
        <v>33</v>
      </c>
    </row>
    <row r="2700" spans="1:13" x14ac:dyDescent="0.2">
      <c r="A2700" s="3">
        <v>39264</v>
      </c>
      <c r="B2700" t="s">
        <v>9200</v>
      </c>
      <c r="C2700" t="s">
        <v>3150</v>
      </c>
      <c r="D2700" t="s">
        <v>9201</v>
      </c>
      <c r="E2700" t="s">
        <v>3149</v>
      </c>
      <c r="F2700" s="4">
        <v>0.25840625</v>
      </c>
      <c r="G2700" s="4">
        <v>0.26500000000000001</v>
      </c>
      <c r="H2700" s="4">
        <v>6.8791343873597102E-2</v>
      </c>
      <c r="I2700" s="4">
        <v>0.41899999999999998</v>
      </c>
      <c r="J2700" s="4">
        <v>0.09</v>
      </c>
      <c r="K2700" s="4">
        <v>0.2175</v>
      </c>
      <c r="L2700" s="4">
        <v>0.3</v>
      </c>
      <c r="M2700" s="4">
        <v>32</v>
      </c>
    </row>
    <row r="2701" spans="1:13" x14ac:dyDescent="0.2">
      <c r="A2701" s="3">
        <v>39264</v>
      </c>
      <c r="B2701" t="s">
        <v>9080</v>
      </c>
      <c r="C2701" t="s">
        <v>3117</v>
      </c>
      <c r="D2701" t="s">
        <v>9081</v>
      </c>
      <c r="E2701" t="s">
        <v>3116</v>
      </c>
      <c r="F2701" s="4">
        <v>0.372787878787879</v>
      </c>
      <c r="G2701" s="4">
        <v>0.38</v>
      </c>
      <c r="H2701" s="4">
        <v>8.5001381450449706E-2</v>
      </c>
      <c r="I2701" s="4">
        <v>0.57999999999999996</v>
      </c>
      <c r="J2701" s="4">
        <v>0.16200000000000001</v>
      </c>
      <c r="K2701" s="4">
        <v>0.34</v>
      </c>
      <c r="L2701" s="4">
        <v>0.41</v>
      </c>
      <c r="M2701" s="4">
        <v>33</v>
      </c>
    </row>
    <row r="2702" spans="1:13" x14ac:dyDescent="0.2">
      <c r="A2702" s="3">
        <v>39264</v>
      </c>
      <c r="B2702" t="s">
        <v>9090</v>
      </c>
      <c r="C2702" t="s">
        <v>3120</v>
      </c>
      <c r="D2702" t="s">
        <v>9091</v>
      </c>
      <c r="E2702" t="s">
        <v>3119</v>
      </c>
      <c r="F2702" s="4">
        <v>0.62793939393939402</v>
      </c>
      <c r="G2702" s="4">
        <v>0.62</v>
      </c>
      <c r="H2702" s="4">
        <v>0.156660847732039</v>
      </c>
      <c r="I2702" s="4">
        <v>1.1299999999999999</v>
      </c>
      <c r="J2702" s="4">
        <v>0.3</v>
      </c>
      <c r="K2702" s="4">
        <v>0.5</v>
      </c>
      <c r="L2702" s="4">
        <v>0.7</v>
      </c>
      <c r="M2702" s="4">
        <v>33</v>
      </c>
    </row>
    <row r="2703" spans="1:13" x14ac:dyDescent="0.2">
      <c r="A2703" s="3">
        <v>39264</v>
      </c>
      <c r="B2703" t="s">
        <v>9100</v>
      </c>
      <c r="C2703" t="s">
        <v>3123</v>
      </c>
      <c r="D2703" t="s">
        <v>9101</v>
      </c>
      <c r="E2703" t="s">
        <v>3122</v>
      </c>
      <c r="F2703" s="4">
        <v>0.48560606060606099</v>
      </c>
      <c r="G2703" s="4">
        <v>0.49</v>
      </c>
      <c r="H2703" s="4">
        <v>0.100869327409878</v>
      </c>
      <c r="I2703" s="4">
        <v>0.73</v>
      </c>
      <c r="J2703" s="4">
        <v>0.26</v>
      </c>
      <c r="K2703" s="4">
        <v>0.41</v>
      </c>
      <c r="L2703" s="4">
        <v>0.53</v>
      </c>
      <c r="M2703" s="4">
        <v>33</v>
      </c>
    </row>
    <row r="2704" spans="1:13" x14ac:dyDescent="0.2">
      <c r="A2704" s="3">
        <v>39264</v>
      </c>
      <c r="B2704" t="s">
        <v>9110</v>
      </c>
      <c r="C2704" t="s">
        <v>3126</v>
      </c>
      <c r="D2704" t="s">
        <v>9111</v>
      </c>
      <c r="E2704" t="s">
        <v>3125</v>
      </c>
      <c r="F2704" s="4">
        <v>0.59166666666666701</v>
      </c>
      <c r="G2704" s="4">
        <v>0.59499999999999997</v>
      </c>
      <c r="H2704" s="4">
        <v>9.5824274934207906E-2</v>
      </c>
      <c r="I2704" s="4">
        <v>0.84</v>
      </c>
      <c r="J2704" s="4">
        <v>0.42</v>
      </c>
      <c r="K2704" s="4">
        <v>0.54</v>
      </c>
      <c r="L2704" s="4">
        <v>0.64</v>
      </c>
      <c r="M2704" s="4">
        <v>33</v>
      </c>
    </row>
    <row r="2705" spans="1:13" x14ac:dyDescent="0.2">
      <c r="A2705" s="3">
        <v>39264</v>
      </c>
      <c r="B2705" t="s">
        <v>9122</v>
      </c>
      <c r="C2705" t="s">
        <v>3129</v>
      </c>
      <c r="D2705" t="s">
        <v>9123</v>
      </c>
      <c r="E2705" t="s">
        <v>3128</v>
      </c>
      <c r="F2705" s="4">
        <v>0.485151515151515</v>
      </c>
      <c r="G2705" s="4">
        <v>0.49</v>
      </c>
      <c r="H2705" s="4">
        <v>0.103141929280761</v>
      </c>
      <c r="I2705" s="4">
        <v>0.81</v>
      </c>
      <c r="J2705" s="4">
        <v>0.3</v>
      </c>
      <c r="K2705" s="4">
        <v>0.41</v>
      </c>
      <c r="L2705" s="4">
        <v>0.54</v>
      </c>
      <c r="M2705" s="4">
        <v>33</v>
      </c>
    </row>
    <row r="2706" spans="1:13" x14ac:dyDescent="0.2">
      <c r="A2706" s="3">
        <v>39264</v>
      </c>
      <c r="B2706" t="s">
        <v>9202</v>
      </c>
      <c r="C2706" t="s">
        <v>3096</v>
      </c>
      <c r="D2706" t="s">
        <v>9203</v>
      </c>
      <c r="E2706" t="s">
        <v>3095</v>
      </c>
      <c r="F2706" s="4">
        <v>3.4159217857142901</v>
      </c>
      <c r="G2706" s="4">
        <v>3.3650000000000002</v>
      </c>
      <c r="H2706" s="4">
        <v>0.25522339269388</v>
      </c>
      <c r="I2706" s="4">
        <v>4</v>
      </c>
      <c r="J2706" s="4">
        <v>3.03</v>
      </c>
      <c r="K2706" s="4">
        <v>3.2225000000000001</v>
      </c>
      <c r="L2706" s="4">
        <v>3.5525000000000002</v>
      </c>
      <c r="M2706" s="4">
        <v>28</v>
      </c>
    </row>
    <row r="2707" spans="1:13" x14ac:dyDescent="0.2">
      <c r="A2707" s="3">
        <v>39264</v>
      </c>
      <c r="B2707" t="s">
        <v>9012</v>
      </c>
      <c r="C2707" t="s">
        <v>3087</v>
      </c>
      <c r="D2707" t="s">
        <v>9013</v>
      </c>
      <c r="E2707" t="s">
        <v>3086</v>
      </c>
      <c r="F2707" s="4">
        <v>3.5554152666666701</v>
      </c>
      <c r="G2707" s="4">
        <v>3.54</v>
      </c>
      <c r="H2707" s="4">
        <v>0.19729974119317001</v>
      </c>
      <c r="I2707" s="4">
        <v>3.99</v>
      </c>
      <c r="J2707" s="4">
        <v>2.8124579999999999</v>
      </c>
      <c r="K2707" s="4">
        <v>3.5</v>
      </c>
      <c r="L2707" s="4">
        <v>3.6349999999999998</v>
      </c>
      <c r="M2707" s="4">
        <v>30</v>
      </c>
    </row>
    <row r="2708" spans="1:13" x14ac:dyDescent="0.2">
      <c r="A2708" s="3">
        <v>39264</v>
      </c>
      <c r="B2708" t="s">
        <v>9126</v>
      </c>
      <c r="C2708" t="s">
        <v>3090</v>
      </c>
      <c r="D2708" t="s">
        <v>9127</v>
      </c>
      <c r="E2708" t="s">
        <v>3089</v>
      </c>
      <c r="F2708" s="4">
        <v>3.2977182333333301</v>
      </c>
      <c r="G2708" s="4">
        <v>3.3</v>
      </c>
      <c r="H2708" s="4">
        <v>0.193878728487269</v>
      </c>
      <c r="I2708" s="4">
        <v>3.75</v>
      </c>
      <c r="J2708" s="4">
        <v>3</v>
      </c>
      <c r="K2708" s="4">
        <v>3.1575000000000002</v>
      </c>
      <c r="L2708" s="4">
        <v>3.3574999999999999</v>
      </c>
      <c r="M2708" s="4">
        <v>30</v>
      </c>
    </row>
    <row r="2709" spans="1:13" x14ac:dyDescent="0.2">
      <c r="A2709" s="3">
        <v>39264</v>
      </c>
      <c r="B2709" t="s">
        <v>9204</v>
      </c>
      <c r="C2709" t="s">
        <v>3153</v>
      </c>
      <c r="D2709" t="s">
        <v>9205</v>
      </c>
      <c r="E2709" t="s">
        <v>3152</v>
      </c>
      <c r="F2709" s="4">
        <v>0.29798380000000002</v>
      </c>
      <c r="G2709" s="4">
        <v>0.32850000000000001</v>
      </c>
      <c r="H2709" s="4">
        <v>6.3817868085616195E-2</v>
      </c>
      <c r="I2709" s="4">
        <v>0.35</v>
      </c>
      <c r="J2709" s="4">
        <v>0.12</v>
      </c>
      <c r="K2709" s="4">
        <v>0.28249999999999997</v>
      </c>
      <c r="L2709" s="4">
        <v>0.34</v>
      </c>
      <c r="M2709" s="4">
        <v>30</v>
      </c>
    </row>
    <row r="2710" spans="1:13" x14ac:dyDescent="0.2">
      <c r="A2710" s="3">
        <v>39264</v>
      </c>
      <c r="B2710" t="s">
        <v>10085</v>
      </c>
      <c r="C2710" t="s">
        <v>4324</v>
      </c>
      <c r="D2710" t="s">
        <v>10086</v>
      </c>
      <c r="E2710" t="s">
        <v>4323</v>
      </c>
      <c r="F2710" s="4">
        <v>2.2718750000000001</v>
      </c>
      <c r="G2710" s="4">
        <v>2.25</v>
      </c>
      <c r="H2710" s="4">
        <v>0.25807522659225801</v>
      </c>
      <c r="I2710" s="4">
        <v>2.9</v>
      </c>
      <c r="J2710" s="4">
        <v>1.9</v>
      </c>
      <c r="K2710" s="4">
        <v>2.0750000000000002</v>
      </c>
      <c r="L2710" s="4">
        <v>2.4</v>
      </c>
      <c r="M2710" s="4">
        <v>32</v>
      </c>
    </row>
    <row r="2711" spans="1:13" x14ac:dyDescent="0.2">
      <c r="A2711" s="3">
        <v>39264</v>
      </c>
      <c r="B2711" t="s">
        <v>10097</v>
      </c>
      <c r="C2711" t="s">
        <v>4327</v>
      </c>
      <c r="D2711" t="s">
        <v>10098</v>
      </c>
      <c r="E2711" t="s">
        <v>4326</v>
      </c>
      <c r="F2711" s="4">
        <v>2.8741935483871002</v>
      </c>
      <c r="G2711" s="4">
        <v>2.8</v>
      </c>
      <c r="H2711" s="4">
        <v>0.27321266678234801</v>
      </c>
      <c r="I2711" s="4">
        <v>3.8</v>
      </c>
      <c r="J2711" s="4">
        <v>2.5</v>
      </c>
      <c r="K2711" s="4">
        <v>2.7</v>
      </c>
      <c r="L2711" s="4">
        <v>3</v>
      </c>
      <c r="M2711" s="4">
        <v>31</v>
      </c>
    </row>
    <row r="2712" spans="1:13" x14ac:dyDescent="0.2">
      <c r="A2712" s="3">
        <v>39264</v>
      </c>
      <c r="B2712" t="s">
        <v>9186</v>
      </c>
      <c r="C2712" t="s">
        <v>3939</v>
      </c>
      <c r="D2712" t="s">
        <v>9187</v>
      </c>
      <c r="E2712" t="s">
        <v>3947</v>
      </c>
      <c r="F2712" s="4">
        <v>10.8658696969697</v>
      </c>
      <c r="G2712" s="4">
        <v>10.87</v>
      </c>
      <c r="H2712" s="4">
        <v>7.4925490008609902E-2</v>
      </c>
      <c r="I2712" s="4">
        <v>11</v>
      </c>
      <c r="J2712" s="4">
        <v>10.7</v>
      </c>
      <c r="K2712" s="4">
        <v>10.85</v>
      </c>
      <c r="L2712" s="4">
        <v>10.91</v>
      </c>
      <c r="M2712" s="4">
        <v>33</v>
      </c>
    </row>
    <row r="2713" spans="1:13" x14ac:dyDescent="0.2">
      <c r="A2713" s="3">
        <v>39264</v>
      </c>
      <c r="B2713" t="s">
        <v>9196</v>
      </c>
      <c r="C2713" t="s">
        <v>3942</v>
      </c>
      <c r="D2713" t="s">
        <v>9197</v>
      </c>
      <c r="E2713" t="s">
        <v>3949</v>
      </c>
      <c r="F2713" s="4">
        <v>10.898603030303001</v>
      </c>
      <c r="G2713" s="4">
        <v>10.9</v>
      </c>
      <c r="H2713" s="4">
        <v>9.26995027118825E-2</v>
      </c>
      <c r="I2713" s="4">
        <v>11.08</v>
      </c>
      <c r="J2713" s="4">
        <v>10.7</v>
      </c>
      <c r="K2713" s="4">
        <v>10.85</v>
      </c>
      <c r="L2713" s="4">
        <v>10.95</v>
      </c>
      <c r="M2713" s="4">
        <v>33</v>
      </c>
    </row>
    <row r="2714" spans="1:13" x14ac:dyDescent="0.2">
      <c r="A2714" s="3">
        <v>39264</v>
      </c>
      <c r="B2714" t="s">
        <v>9206</v>
      </c>
      <c r="C2714" t="s">
        <v>3952</v>
      </c>
      <c r="D2714" t="s">
        <v>9207</v>
      </c>
      <c r="E2714" t="s">
        <v>3951</v>
      </c>
      <c r="F2714" s="4">
        <v>10.9384878787879</v>
      </c>
      <c r="G2714" s="4">
        <v>10.95</v>
      </c>
      <c r="H2714" s="4">
        <v>0.107297535379359</v>
      </c>
      <c r="I2714" s="4">
        <v>11.118</v>
      </c>
      <c r="J2714" s="4">
        <v>10.73</v>
      </c>
      <c r="K2714" s="4">
        <v>10.85</v>
      </c>
      <c r="L2714" s="4">
        <v>11.01</v>
      </c>
      <c r="M2714" s="4">
        <v>33</v>
      </c>
    </row>
    <row r="2715" spans="1:13" x14ac:dyDescent="0.2">
      <c r="A2715" s="3">
        <v>39264</v>
      </c>
      <c r="B2715" t="s">
        <v>9000</v>
      </c>
      <c r="C2715" t="s">
        <v>3936</v>
      </c>
      <c r="D2715" t="s">
        <v>9001</v>
      </c>
      <c r="E2715" t="s">
        <v>3935</v>
      </c>
      <c r="F2715" s="4">
        <v>11.0063363636364</v>
      </c>
      <c r="G2715" s="4">
        <v>11</v>
      </c>
      <c r="H2715" s="4">
        <v>0.122087452821179</v>
      </c>
      <c r="I2715" s="4">
        <v>11.26</v>
      </c>
      <c r="J2715" s="4">
        <v>10.8</v>
      </c>
      <c r="K2715" s="4">
        <v>10.93</v>
      </c>
      <c r="L2715" s="4">
        <v>11.093999999999999</v>
      </c>
      <c r="M2715" s="4">
        <v>33</v>
      </c>
    </row>
    <row r="2716" spans="1:13" x14ac:dyDescent="0.2">
      <c r="A2716" s="3">
        <v>39264</v>
      </c>
      <c r="B2716" t="s">
        <v>9132</v>
      </c>
      <c r="C2716" t="s">
        <v>3939</v>
      </c>
      <c r="D2716" t="s">
        <v>9133</v>
      </c>
      <c r="E2716" t="s">
        <v>3938</v>
      </c>
      <c r="F2716" s="4">
        <v>11.2718090909091</v>
      </c>
      <c r="G2716" s="4">
        <v>11.25</v>
      </c>
      <c r="H2716" s="4">
        <v>0.24417130687751301</v>
      </c>
      <c r="I2716" s="4">
        <v>12.25</v>
      </c>
      <c r="J2716" s="4">
        <v>10.81</v>
      </c>
      <c r="K2716" s="4">
        <v>11.16</v>
      </c>
      <c r="L2716" s="4">
        <v>11.32</v>
      </c>
      <c r="M2716" s="4">
        <v>33</v>
      </c>
    </row>
    <row r="2717" spans="1:13" x14ac:dyDescent="0.2">
      <c r="A2717" s="3">
        <v>39264</v>
      </c>
      <c r="B2717" t="s">
        <v>10079</v>
      </c>
      <c r="C2717" t="s">
        <v>3579</v>
      </c>
      <c r="D2717" t="s">
        <v>10080</v>
      </c>
      <c r="E2717" t="s">
        <v>3578</v>
      </c>
      <c r="F2717" s="4">
        <v>3.0596713806556899</v>
      </c>
      <c r="G2717" s="4">
        <v>3.0814374235143198</v>
      </c>
      <c r="H2717" s="4">
        <v>0.24188965671107801</v>
      </c>
      <c r="I2717" s="4">
        <v>3.5721324866498301</v>
      </c>
      <c r="J2717" s="4">
        <v>2.4906023149772198</v>
      </c>
      <c r="K2717" s="4">
        <v>2.8931188049908099</v>
      </c>
      <c r="L2717" s="4">
        <v>3.24523026302142</v>
      </c>
      <c r="M2717" s="4">
        <v>33</v>
      </c>
    </row>
    <row r="2718" spans="1:13" x14ac:dyDescent="0.2">
      <c r="A2718" s="3">
        <v>39264</v>
      </c>
      <c r="B2718" t="s">
        <v>10093</v>
      </c>
      <c r="C2718" t="s">
        <v>3582</v>
      </c>
      <c r="D2718" t="s">
        <v>10094</v>
      </c>
      <c r="E2718" t="s">
        <v>3581</v>
      </c>
      <c r="F2718" s="4">
        <v>3.65225806451613</v>
      </c>
      <c r="G2718" s="4">
        <v>3.6</v>
      </c>
      <c r="H2718" s="4">
        <v>0.31125241286796301</v>
      </c>
      <c r="I2718" s="4">
        <v>4.5</v>
      </c>
      <c r="J2718" s="4">
        <v>2.89</v>
      </c>
      <c r="K2718" s="4">
        <v>3.5</v>
      </c>
      <c r="L2718" s="4">
        <v>3.85</v>
      </c>
      <c r="M2718" s="4">
        <v>31</v>
      </c>
    </row>
    <row r="2719" spans="1:13" x14ac:dyDescent="0.2">
      <c r="A2719" s="3">
        <v>39264</v>
      </c>
      <c r="B2719" t="s">
        <v>10105</v>
      </c>
      <c r="C2719" t="s">
        <v>3585</v>
      </c>
      <c r="D2719" t="s">
        <v>10106</v>
      </c>
      <c r="E2719" t="s">
        <v>3584</v>
      </c>
      <c r="F2719" s="4">
        <v>3.87214285714286</v>
      </c>
      <c r="G2719" s="4">
        <v>3.85</v>
      </c>
      <c r="H2719" s="4">
        <v>0.39126913293989102</v>
      </c>
      <c r="I2719" s="4">
        <v>4.7300000000000004</v>
      </c>
      <c r="J2719" s="4">
        <v>3.2</v>
      </c>
      <c r="K2719" s="4">
        <v>3.5750000000000002</v>
      </c>
      <c r="L2719" s="4">
        <v>4.0025000000000004</v>
      </c>
      <c r="M2719" s="4">
        <v>28</v>
      </c>
    </row>
    <row r="2720" spans="1:13" x14ac:dyDescent="0.2">
      <c r="A2720" s="3">
        <v>39264</v>
      </c>
      <c r="B2720" t="s">
        <v>10099</v>
      </c>
      <c r="C2720" t="s">
        <v>3591</v>
      </c>
      <c r="D2720" t="s">
        <v>10100</v>
      </c>
      <c r="E2720" t="s">
        <v>3590</v>
      </c>
      <c r="F2720" s="4">
        <v>2.8993939393939399</v>
      </c>
      <c r="G2720" s="4">
        <v>2.92</v>
      </c>
      <c r="H2720" s="4">
        <v>0.32288677769788199</v>
      </c>
      <c r="I2720" s="4">
        <v>3.6</v>
      </c>
      <c r="J2720" s="4">
        <v>2.2000000000000002</v>
      </c>
      <c r="K2720" s="4">
        <v>2.7</v>
      </c>
      <c r="L2720" s="4">
        <v>3.1</v>
      </c>
      <c r="M2720" s="4">
        <v>33</v>
      </c>
    </row>
    <row r="2721" spans="1:13" x14ac:dyDescent="0.2">
      <c r="A2721" s="3">
        <v>39264</v>
      </c>
      <c r="B2721" t="s">
        <v>10101</v>
      </c>
      <c r="C2721" t="s">
        <v>3594</v>
      </c>
      <c r="D2721" t="s">
        <v>10102</v>
      </c>
      <c r="E2721" t="s">
        <v>3593</v>
      </c>
      <c r="F2721" s="4">
        <v>3.2354545454545498</v>
      </c>
      <c r="G2721" s="4">
        <v>3.3</v>
      </c>
      <c r="H2721" s="4">
        <v>0.41990393923112701</v>
      </c>
      <c r="I2721" s="4">
        <v>4</v>
      </c>
      <c r="J2721" s="4">
        <v>2.2000000000000002</v>
      </c>
      <c r="K2721" s="4">
        <v>2.9</v>
      </c>
      <c r="L2721" s="4">
        <v>3.5</v>
      </c>
      <c r="M2721" s="4">
        <v>33</v>
      </c>
    </row>
    <row r="2722" spans="1:13" x14ac:dyDescent="0.2">
      <c r="A2722" s="3">
        <v>39264</v>
      </c>
      <c r="B2722" t="s">
        <v>10103</v>
      </c>
      <c r="C2722" t="s">
        <v>3597</v>
      </c>
      <c r="D2722" t="s">
        <v>10104</v>
      </c>
      <c r="E2722" t="s">
        <v>3596</v>
      </c>
      <c r="F2722" s="4">
        <v>3.5263636363636399</v>
      </c>
      <c r="G2722" s="4">
        <v>3.5</v>
      </c>
      <c r="H2722" s="4">
        <v>0.38551765671154897</v>
      </c>
      <c r="I2722" s="4">
        <v>4.0999999999999996</v>
      </c>
      <c r="J2722" s="4">
        <v>2.6</v>
      </c>
      <c r="K2722" s="4">
        <v>3.3</v>
      </c>
      <c r="L2722" s="4">
        <v>3.8</v>
      </c>
      <c r="M2722" s="4">
        <v>33</v>
      </c>
    </row>
    <row r="2723" spans="1:13" x14ac:dyDescent="0.2">
      <c r="A2723" s="3">
        <v>39295</v>
      </c>
      <c r="B2723" t="s">
        <v>8988</v>
      </c>
      <c r="C2723" t="s">
        <v>3918</v>
      </c>
      <c r="D2723" t="s">
        <v>8989</v>
      </c>
      <c r="E2723" t="s">
        <v>3917</v>
      </c>
      <c r="F2723" s="4">
        <v>7.2578787878787896</v>
      </c>
      <c r="G2723" s="4">
        <v>7.25</v>
      </c>
      <c r="H2723" s="4">
        <v>0.15105374821064499</v>
      </c>
      <c r="I2723" s="4">
        <v>7.52</v>
      </c>
      <c r="J2723" s="4">
        <v>6.79</v>
      </c>
      <c r="K2723" s="4">
        <v>7.2</v>
      </c>
      <c r="L2723" s="4">
        <v>7.27</v>
      </c>
      <c r="M2723" s="4">
        <v>33</v>
      </c>
    </row>
    <row r="2724" spans="1:13" x14ac:dyDescent="0.2">
      <c r="A2724" s="3">
        <v>39295</v>
      </c>
      <c r="B2724" t="s">
        <v>9118</v>
      </c>
      <c r="C2724" t="s">
        <v>3921</v>
      </c>
      <c r="D2724" t="s">
        <v>9119</v>
      </c>
      <c r="E2724" t="s">
        <v>3920</v>
      </c>
      <c r="F2724" s="4">
        <v>7.13121212121212</v>
      </c>
      <c r="G2724" s="4">
        <v>7.03</v>
      </c>
      <c r="H2724" s="4">
        <v>0.511246990063007</v>
      </c>
      <c r="I2724" s="4">
        <v>9</v>
      </c>
      <c r="J2724" s="4">
        <v>6.5</v>
      </c>
      <c r="K2724" s="4">
        <v>6.75</v>
      </c>
      <c r="L2724" s="4">
        <v>7.3</v>
      </c>
      <c r="M2724" s="4">
        <v>33</v>
      </c>
    </row>
    <row r="2725" spans="1:13" x14ac:dyDescent="0.2">
      <c r="A2725" s="3">
        <v>39295</v>
      </c>
      <c r="B2725" t="s">
        <v>9208</v>
      </c>
      <c r="C2725" t="s">
        <v>3081</v>
      </c>
      <c r="D2725" t="s">
        <v>9209</v>
      </c>
      <c r="E2725" t="s">
        <v>3080</v>
      </c>
      <c r="F2725" s="4">
        <v>3.7310909090909101</v>
      </c>
      <c r="G2725" s="4">
        <v>3.79</v>
      </c>
      <c r="H2725" s="4">
        <v>0.28994055033277499</v>
      </c>
      <c r="I2725" s="4">
        <v>4.32</v>
      </c>
      <c r="J2725" s="4">
        <v>3.1</v>
      </c>
      <c r="K2725" s="4">
        <v>3.52</v>
      </c>
      <c r="L2725" s="4">
        <v>3.9</v>
      </c>
      <c r="M2725" s="4">
        <v>33</v>
      </c>
    </row>
    <row r="2726" spans="1:13" x14ac:dyDescent="0.2">
      <c r="A2726" s="3">
        <v>39295</v>
      </c>
      <c r="B2726" t="s">
        <v>8864</v>
      </c>
      <c r="C2726" t="s">
        <v>3072</v>
      </c>
      <c r="D2726" t="s">
        <v>8865</v>
      </c>
      <c r="E2726" t="s">
        <v>3071</v>
      </c>
      <c r="F2726" s="4">
        <v>3.6488235294117599</v>
      </c>
      <c r="G2726" s="4">
        <v>3.6</v>
      </c>
      <c r="H2726" s="4">
        <v>0.172200811349976</v>
      </c>
      <c r="I2726" s="4">
        <v>4.12</v>
      </c>
      <c r="J2726" s="4">
        <v>3.38</v>
      </c>
      <c r="K2726" s="4">
        <v>3.55</v>
      </c>
      <c r="L2726" s="4">
        <v>3.7075</v>
      </c>
      <c r="M2726" s="4">
        <v>34</v>
      </c>
    </row>
    <row r="2727" spans="1:13" x14ac:dyDescent="0.2">
      <c r="A2727" s="3">
        <v>39295</v>
      </c>
      <c r="B2727" t="s">
        <v>9006</v>
      </c>
      <c r="C2727" t="s">
        <v>3075</v>
      </c>
      <c r="D2727" t="s">
        <v>9007</v>
      </c>
      <c r="E2727" t="s">
        <v>3074</v>
      </c>
      <c r="F2727" s="4">
        <v>3.5088235294117598</v>
      </c>
      <c r="G2727" s="4">
        <v>3.4350000000000001</v>
      </c>
      <c r="H2727" s="4">
        <v>0.26770364331049201</v>
      </c>
      <c r="I2727" s="4">
        <v>4.2699999999999996</v>
      </c>
      <c r="J2727" s="4">
        <v>3.04</v>
      </c>
      <c r="K2727" s="4">
        <v>3.3025000000000002</v>
      </c>
      <c r="L2727" s="4">
        <v>3.6</v>
      </c>
      <c r="M2727" s="4">
        <v>34</v>
      </c>
    </row>
    <row r="2728" spans="1:13" x14ac:dyDescent="0.2">
      <c r="A2728" s="3">
        <v>39295</v>
      </c>
      <c r="B2728" t="s">
        <v>9136</v>
      </c>
      <c r="C2728" t="s">
        <v>3102</v>
      </c>
      <c r="D2728" t="s">
        <v>9137</v>
      </c>
      <c r="E2728" t="s">
        <v>3101</v>
      </c>
      <c r="F2728" s="4">
        <v>3.48055133333333</v>
      </c>
      <c r="G2728" s="4">
        <v>3.41</v>
      </c>
      <c r="H2728" s="4">
        <v>0.32324830066207599</v>
      </c>
      <c r="I2728" s="4">
        <v>4.4000000000000004</v>
      </c>
      <c r="J2728" s="4">
        <v>2.9</v>
      </c>
      <c r="K2728" s="4">
        <v>3.3</v>
      </c>
      <c r="L2728" s="4">
        <v>3.5874999999999999</v>
      </c>
      <c r="M2728" s="4">
        <v>30</v>
      </c>
    </row>
    <row r="2729" spans="1:13" x14ac:dyDescent="0.2">
      <c r="A2729" s="3">
        <v>39295</v>
      </c>
      <c r="B2729" t="s">
        <v>9138</v>
      </c>
      <c r="C2729" t="s">
        <v>3078</v>
      </c>
      <c r="D2729" t="s">
        <v>9139</v>
      </c>
      <c r="E2729" t="s">
        <v>3077</v>
      </c>
      <c r="F2729" s="4">
        <v>3.4750000000000001</v>
      </c>
      <c r="G2729" s="4">
        <v>3.4249999999999998</v>
      </c>
      <c r="H2729" s="4">
        <v>0.31686977074644301</v>
      </c>
      <c r="I2729" s="4">
        <v>4.5</v>
      </c>
      <c r="J2729" s="4">
        <v>2.9</v>
      </c>
      <c r="K2729" s="4">
        <v>3.3</v>
      </c>
      <c r="L2729" s="4">
        <v>3.5249999999999999</v>
      </c>
      <c r="M2729" s="4">
        <v>32</v>
      </c>
    </row>
    <row r="2730" spans="1:13" x14ac:dyDescent="0.2">
      <c r="A2730" s="3">
        <v>39295</v>
      </c>
      <c r="B2730" t="s">
        <v>9140</v>
      </c>
      <c r="C2730" t="s">
        <v>3129</v>
      </c>
      <c r="D2730" t="s">
        <v>9141</v>
      </c>
      <c r="E2730" t="s">
        <v>3128</v>
      </c>
      <c r="F2730" s="4">
        <v>0.41957575757575799</v>
      </c>
      <c r="G2730" s="4">
        <v>0.41</v>
      </c>
      <c r="H2730" s="4">
        <v>9.0060753905013405E-2</v>
      </c>
      <c r="I2730" s="4">
        <v>0.62</v>
      </c>
      <c r="J2730" s="4">
        <v>0.17</v>
      </c>
      <c r="K2730" s="4">
        <v>0.38</v>
      </c>
      <c r="L2730" s="4">
        <v>0.45</v>
      </c>
      <c r="M2730" s="4">
        <v>33</v>
      </c>
    </row>
    <row r="2731" spans="1:13" x14ac:dyDescent="0.2">
      <c r="A2731" s="3">
        <v>39295</v>
      </c>
      <c r="B2731" t="s">
        <v>9150</v>
      </c>
      <c r="C2731" t="s">
        <v>3132</v>
      </c>
      <c r="D2731" t="s">
        <v>9151</v>
      </c>
      <c r="E2731" t="s">
        <v>3131</v>
      </c>
      <c r="F2731" s="4">
        <v>0.26836363636363603</v>
      </c>
      <c r="G2731" s="4">
        <v>0.26</v>
      </c>
      <c r="H2731" s="4">
        <v>5.9850761368287E-2</v>
      </c>
      <c r="I2731" s="4">
        <v>0.42</v>
      </c>
      <c r="J2731" s="4">
        <v>0.14000000000000001</v>
      </c>
      <c r="K2731" s="4">
        <v>0.24</v>
      </c>
      <c r="L2731" s="4">
        <v>0.3</v>
      </c>
      <c r="M2731" s="4">
        <v>33</v>
      </c>
    </row>
    <row r="2732" spans="1:13" x14ac:dyDescent="0.2">
      <c r="A2732" s="3">
        <v>39295</v>
      </c>
      <c r="B2732" t="s">
        <v>9160</v>
      </c>
      <c r="C2732" t="s">
        <v>3135</v>
      </c>
      <c r="D2732" t="s">
        <v>9161</v>
      </c>
      <c r="E2732" t="s">
        <v>3134</v>
      </c>
      <c r="F2732" s="4">
        <v>0.26021212121212101</v>
      </c>
      <c r="G2732" s="4">
        <v>0.25</v>
      </c>
      <c r="H2732" s="4">
        <v>7.3956810697087594E-2</v>
      </c>
      <c r="I2732" s="4">
        <v>0.48</v>
      </c>
      <c r="J2732" s="4">
        <v>0.1</v>
      </c>
      <c r="K2732" s="4">
        <v>0.22</v>
      </c>
      <c r="L2732" s="4">
        <v>0.3</v>
      </c>
      <c r="M2732" s="4">
        <v>33</v>
      </c>
    </row>
    <row r="2733" spans="1:13" x14ac:dyDescent="0.2">
      <c r="A2733" s="3">
        <v>39295</v>
      </c>
      <c r="B2733" t="s">
        <v>9170</v>
      </c>
      <c r="C2733" t="s">
        <v>3138</v>
      </c>
      <c r="D2733" t="s">
        <v>9171</v>
      </c>
      <c r="E2733" t="s">
        <v>3137</v>
      </c>
      <c r="F2733" s="4">
        <v>8.0333333333333298E-2</v>
      </c>
      <c r="G2733" s="4">
        <v>0.12</v>
      </c>
      <c r="H2733" s="4">
        <v>0.119061083762356</v>
      </c>
      <c r="I2733" s="4">
        <v>0.28000000000000003</v>
      </c>
      <c r="J2733" s="4">
        <v>-0.13</v>
      </c>
      <c r="K2733" s="4">
        <v>-0.03</v>
      </c>
      <c r="L2733" s="4">
        <v>0.16</v>
      </c>
      <c r="M2733" s="4">
        <v>33</v>
      </c>
    </row>
    <row r="2734" spans="1:13" x14ac:dyDescent="0.2">
      <c r="A2734" s="3">
        <v>39295</v>
      </c>
      <c r="B2734" t="s">
        <v>9180</v>
      </c>
      <c r="C2734" t="s">
        <v>3141</v>
      </c>
      <c r="D2734" t="s">
        <v>9181</v>
      </c>
      <c r="E2734" t="s">
        <v>3140</v>
      </c>
      <c r="F2734" s="4">
        <v>-0.232939393939394</v>
      </c>
      <c r="G2734" s="4">
        <v>-0.28000000000000003</v>
      </c>
      <c r="H2734" s="4">
        <v>0.181297741883679</v>
      </c>
      <c r="I2734" s="4">
        <v>0.42</v>
      </c>
      <c r="J2734" s="4">
        <v>-0.55000000000000004</v>
      </c>
      <c r="K2734" s="4">
        <v>-0.32</v>
      </c>
      <c r="L2734" s="4">
        <v>-0.15</v>
      </c>
      <c r="M2734" s="4">
        <v>33</v>
      </c>
    </row>
    <row r="2735" spans="1:13" x14ac:dyDescent="0.2">
      <c r="A2735" s="3">
        <v>39295</v>
      </c>
      <c r="B2735" t="s">
        <v>9190</v>
      </c>
      <c r="C2735" t="s">
        <v>3144</v>
      </c>
      <c r="D2735" t="s">
        <v>9191</v>
      </c>
      <c r="E2735" t="s">
        <v>3143</v>
      </c>
      <c r="F2735" s="4">
        <v>0.13039393939393901</v>
      </c>
      <c r="G2735" s="4">
        <v>0.15</v>
      </c>
      <c r="H2735" s="4">
        <v>6.7602671634493905E-2</v>
      </c>
      <c r="I2735" s="4">
        <v>0.25</v>
      </c>
      <c r="J2735" s="4">
        <v>-0.01</v>
      </c>
      <c r="K2735" s="4">
        <v>0.08</v>
      </c>
      <c r="L2735" s="4">
        <v>0.17</v>
      </c>
      <c r="M2735" s="4">
        <v>33</v>
      </c>
    </row>
    <row r="2736" spans="1:13" x14ac:dyDescent="0.2">
      <c r="A2736" s="3">
        <v>39295</v>
      </c>
      <c r="B2736" t="s">
        <v>9200</v>
      </c>
      <c r="C2736" t="s">
        <v>3147</v>
      </c>
      <c r="D2736" t="s">
        <v>9201</v>
      </c>
      <c r="E2736" t="s">
        <v>3146</v>
      </c>
      <c r="F2736" s="4">
        <v>0.272060606060606</v>
      </c>
      <c r="G2736" s="4">
        <v>0.26</v>
      </c>
      <c r="H2736" s="4">
        <v>8.1063994548265503E-2</v>
      </c>
      <c r="I2736" s="4">
        <v>0.48799999999999999</v>
      </c>
      <c r="J2736" s="4">
        <v>0.08</v>
      </c>
      <c r="K2736" s="4">
        <v>0.21</v>
      </c>
      <c r="L2736" s="4">
        <v>0.3</v>
      </c>
      <c r="M2736" s="4">
        <v>33</v>
      </c>
    </row>
    <row r="2737" spans="1:13" x14ac:dyDescent="0.2">
      <c r="A2737" s="3">
        <v>39295</v>
      </c>
      <c r="B2737" t="s">
        <v>9080</v>
      </c>
      <c r="C2737" t="s">
        <v>3114</v>
      </c>
      <c r="D2737" t="s">
        <v>9081</v>
      </c>
      <c r="E2737" t="s">
        <v>3113</v>
      </c>
      <c r="F2737" s="4">
        <v>0.39232352941176502</v>
      </c>
      <c r="G2737" s="4">
        <v>0.39</v>
      </c>
      <c r="H2737" s="4">
        <v>5.50694991135776E-2</v>
      </c>
      <c r="I2737" s="4">
        <v>0.55000000000000004</v>
      </c>
      <c r="J2737" s="4">
        <v>0.3</v>
      </c>
      <c r="K2737" s="4">
        <v>0.35249999999999998</v>
      </c>
      <c r="L2737" s="4">
        <v>0.42749999999999999</v>
      </c>
      <c r="M2737" s="4">
        <v>34</v>
      </c>
    </row>
    <row r="2738" spans="1:13" x14ac:dyDescent="0.2">
      <c r="A2738" s="3">
        <v>39295</v>
      </c>
      <c r="B2738" t="s">
        <v>9210</v>
      </c>
      <c r="C2738" t="s">
        <v>3150</v>
      </c>
      <c r="D2738" t="s">
        <v>9211</v>
      </c>
      <c r="E2738" t="s">
        <v>3149</v>
      </c>
      <c r="F2738" s="4">
        <v>0.33872727272727299</v>
      </c>
      <c r="G2738" s="4">
        <v>0.32</v>
      </c>
      <c r="H2738" s="4">
        <v>8.1277023478068797E-2</v>
      </c>
      <c r="I2738" s="4">
        <v>0.53</v>
      </c>
      <c r="J2738" s="4">
        <v>0.18</v>
      </c>
      <c r="K2738" s="4">
        <v>0.3</v>
      </c>
      <c r="L2738" s="4">
        <v>0.4</v>
      </c>
      <c r="M2738" s="4">
        <v>33</v>
      </c>
    </row>
    <row r="2739" spans="1:13" x14ac:dyDescent="0.2">
      <c r="A2739" s="3">
        <v>39295</v>
      </c>
      <c r="B2739" t="s">
        <v>9090</v>
      </c>
      <c r="C2739" t="s">
        <v>3117</v>
      </c>
      <c r="D2739" t="s">
        <v>9091</v>
      </c>
      <c r="E2739" t="s">
        <v>3116</v>
      </c>
      <c r="F2739" s="4">
        <v>0.65300000000000002</v>
      </c>
      <c r="G2739" s="4">
        <v>0.63500000000000001</v>
      </c>
      <c r="H2739" s="4">
        <v>0.141423284697201</v>
      </c>
      <c r="I2739" s="4">
        <v>1.1100000000000001</v>
      </c>
      <c r="J2739" s="4">
        <v>0.3</v>
      </c>
      <c r="K2739" s="4">
        <v>0.59250000000000003</v>
      </c>
      <c r="L2739" s="4">
        <v>0.69</v>
      </c>
      <c r="M2739" s="4">
        <v>34</v>
      </c>
    </row>
    <row r="2740" spans="1:13" x14ac:dyDescent="0.2">
      <c r="A2740" s="3">
        <v>39295</v>
      </c>
      <c r="B2740" t="s">
        <v>9100</v>
      </c>
      <c r="C2740" t="s">
        <v>3120</v>
      </c>
      <c r="D2740" t="s">
        <v>9101</v>
      </c>
      <c r="E2740" t="s">
        <v>3119</v>
      </c>
      <c r="F2740" s="4">
        <v>0.46661764705882403</v>
      </c>
      <c r="G2740" s="4">
        <v>0.47</v>
      </c>
      <c r="H2740" s="4">
        <v>9.5367872967241404E-2</v>
      </c>
      <c r="I2740" s="4">
        <v>0.7</v>
      </c>
      <c r="J2740" s="4">
        <v>0.26</v>
      </c>
      <c r="K2740" s="4">
        <v>0.40500000000000003</v>
      </c>
      <c r="L2740" s="4">
        <v>0.5</v>
      </c>
      <c r="M2740" s="4">
        <v>34</v>
      </c>
    </row>
    <row r="2741" spans="1:13" x14ac:dyDescent="0.2">
      <c r="A2741" s="3">
        <v>39295</v>
      </c>
      <c r="B2741" t="s">
        <v>9110</v>
      </c>
      <c r="C2741" t="s">
        <v>3123</v>
      </c>
      <c r="D2741" t="s">
        <v>9111</v>
      </c>
      <c r="E2741" t="s">
        <v>3122</v>
      </c>
      <c r="F2741" s="4">
        <v>0.58720588235294102</v>
      </c>
      <c r="G2741" s="4">
        <v>0.57499999999999996</v>
      </c>
      <c r="H2741" s="4">
        <v>7.4418871593150804E-2</v>
      </c>
      <c r="I2741" s="4">
        <v>0.78</v>
      </c>
      <c r="J2741" s="4">
        <v>0.44</v>
      </c>
      <c r="K2741" s="4">
        <v>0.55000000000000004</v>
      </c>
      <c r="L2741" s="4">
        <v>0.62</v>
      </c>
      <c r="M2741" s="4">
        <v>34</v>
      </c>
    </row>
    <row r="2742" spans="1:13" x14ac:dyDescent="0.2">
      <c r="A2742" s="3">
        <v>39295</v>
      </c>
      <c r="B2742" t="s">
        <v>9122</v>
      </c>
      <c r="C2742" t="s">
        <v>3126</v>
      </c>
      <c r="D2742" t="s">
        <v>9123</v>
      </c>
      <c r="E2742" t="s">
        <v>3125</v>
      </c>
      <c r="F2742" s="4">
        <v>0.46235294117647102</v>
      </c>
      <c r="G2742" s="4">
        <v>0.46</v>
      </c>
      <c r="H2742" s="4">
        <v>8.0493132533320799E-2</v>
      </c>
      <c r="I2742" s="4">
        <v>0.66</v>
      </c>
      <c r="J2742" s="4">
        <v>0.3</v>
      </c>
      <c r="K2742" s="4">
        <v>0.41</v>
      </c>
      <c r="L2742" s="4">
        <v>0.51500000000000001</v>
      </c>
      <c r="M2742" s="4">
        <v>34</v>
      </c>
    </row>
    <row r="2743" spans="1:13" x14ac:dyDescent="0.2">
      <c r="A2743" s="3">
        <v>39295</v>
      </c>
      <c r="B2743" t="s">
        <v>9212</v>
      </c>
      <c r="C2743" t="s">
        <v>3096</v>
      </c>
      <c r="D2743" t="s">
        <v>9213</v>
      </c>
      <c r="E2743" t="s">
        <v>3095</v>
      </c>
      <c r="F2743" s="4">
        <v>3.3789285714285699</v>
      </c>
      <c r="G2743" s="4">
        <v>3.4</v>
      </c>
      <c r="H2743" s="4">
        <v>0.29907684242006699</v>
      </c>
      <c r="I2743" s="4">
        <v>3.91</v>
      </c>
      <c r="J2743" s="4">
        <v>2.4900000000000002</v>
      </c>
      <c r="K2743" s="4">
        <v>3.1850000000000001</v>
      </c>
      <c r="L2743" s="4">
        <v>3.5775000000000001</v>
      </c>
      <c r="M2743" s="4">
        <v>28</v>
      </c>
    </row>
    <row r="2744" spans="1:13" x14ac:dyDescent="0.2">
      <c r="A2744" s="3">
        <v>39295</v>
      </c>
      <c r="B2744" t="s">
        <v>9012</v>
      </c>
      <c r="C2744" t="s">
        <v>3087</v>
      </c>
      <c r="D2744" t="s">
        <v>9013</v>
      </c>
      <c r="E2744" t="s">
        <v>3086</v>
      </c>
      <c r="F2744" s="4">
        <v>3.5748387096774201</v>
      </c>
      <c r="G2744" s="4">
        <v>3.6</v>
      </c>
      <c r="H2744" s="4">
        <v>0.14382561125061499</v>
      </c>
      <c r="I2744" s="4">
        <v>3.91</v>
      </c>
      <c r="J2744" s="4">
        <v>3.15</v>
      </c>
      <c r="K2744" s="4">
        <v>3.5</v>
      </c>
      <c r="L2744" s="4">
        <v>3.65</v>
      </c>
      <c r="M2744" s="4">
        <v>31</v>
      </c>
    </row>
    <row r="2745" spans="1:13" x14ac:dyDescent="0.2">
      <c r="A2745" s="3">
        <v>39295</v>
      </c>
      <c r="B2745" t="s">
        <v>9126</v>
      </c>
      <c r="C2745" t="s">
        <v>3090</v>
      </c>
      <c r="D2745" t="s">
        <v>9127</v>
      </c>
      <c r="E2745" t="s">
        <v>3089</v>
      </c>
      <c r="F2745" s="4">
        <v>3.3172000000000001</v>
      </c>
      <c r="G2745" s="4">
        <v>3.3</v>
      </c>
      <c r="H2745" s="4">
        <v>0.212883390453634</v>
      </c>
      <c r="I2745" s="4">
        <v>3.87</v>
      </c>
      <c r="J2745" s="4">
        <v>3</v>
      </c>
      <c r="K2745" s="4">
        <v>3.1924999999999999</v>
      </c>
      <c r="L2745" s="4">
        <v>3.4449999999999998</v>
      </c>
      <c r="M2745" s="4">
        <v>30</v>
      </c>
    </row>
    <row r="2746" spans="1:13" x14ac:dyDescent="0.2">
      <c r="A2746" s="3">
        <v>39295</v>
      </c>
      <c r="B2746" t="s">
        <v>9214</v>
      </c>
      <c r="C2746" t="s">
        <v>3153</v>
      </c>
      <c r="D2746" t="s">
        <v>9215</v>
      </c>
      <c r="E2746" t="s">
        <v>3152</v>
      </c>
      <c r="F2746" s="4">
        <v>0.202827586206897</v>
      </c>
      <c r="G2746" s="4">
        <v>0.2</v>
      </c>
      <c r="H2746" s="4">
        <v>4.8037239249147101E-2</v>
      </c>
      <c r="I2746" s="4">
        <v>0.33</v>
      </c>
      <c r="J2746" s="4">
        <v>0.12</v>
      </c>
      <c r="K2746" s="4">
        <v>0.18</v>
      </c>
      <c r="L2746" s="4">
        <v>0.21</v>
      </c>
      <c r="M2746" s="4">
        <v>29</v>
      </c>
    </row>
    <row r="2747" spans="1:13" x14ac:dyDescent="0.2">
      <c r="A2747" s="3">
        <v>39295</v>
      </c>
      <c r="B2747" t="s">
        <v>10085</v>
      </c>
      <c r="C2747" t="s">
        <v>4324</v>
      </c>
      <c r="D2747" t="s">
        <v>10086</v>
      </c>
      <c r="E2747" t="s">
        <v>4323</v>
      </c>
      <c r="F2747" s="4">
        <v>2.2133333333333298</v>
      </c>
      <c r="G2747" s="4">
        <v>2.2000000000000002</v>
      </c>
      <c r="H2747" s="4">
        <v>0.29473151624260802</v>
      </c>
      <c r="I2747" s="4">
        <v>3</v>
      </c>
      <c r="J2747" s="4">
        <v>1.9</v>
      </c>
      <c r="K2747" s="4">
        <v>2</v>
      </c>
      <c r="L2747" s="4">
        <v>2.2999999999999998</v>
      </c>
      <c r="M2747" s="4">
        <v>33</v>
      </c>
    </row>
    <row r="2748" spans="1:13" x14ac:dyDescent="0.2">
      <c r="A2748" s="3">
        <v>39295</v>
      </c>
      <c r="B2748" t="s">
        <v>10097</v>
      </c>
      <c r="C2748" t="s">
        <v>4327</v>
      </c>
      <c r="D2748" t="s">
        <v>10098</v>
      </c>
      <c r="E2748" t="s">
        <v>4326</v>
      </c>
      <c r="F2748" s="4">
        <v>2.7178125</v>
      </c>
      <c r="G2748" s="4">
        <v>2.7</v>
      </c>
      <c r="H2748" s="4">
        <v>0.41514656855994497</v>
      </c>
      <c r="I2748" s="4">
        <v>3.6</v>
      </c>
      <c r="J2748" s="4">
        <v>1.5</v>
      </c>
      <c r="K2748" s="4">
        <v>2.6</v>
      </c>
      <c r="L2748" s="4">
        <v>2.8250000000000002</v>
      </c>
      <c r="M2748" s="4">
        <v>32</v>
      </c>
    </row>
    <row r="2749" spans="1:13" x14ac:dyDescent="0.2">
      <c r="A2749" s="3">
        <v>39295</v>
      </c>
      <c r="B2749" t="s">
        <v>9196</v>
      </c>
      <c r="C2749" t="s">
        <v>3939</v>
      </c>
      <c r="D2749" t="s">
        <v>9197</v>
      </c>
      <c r="E2749" t="s">
        <v>3947</v>
      </c>
      <c r="F2749" s="4">
        <v>11.0159264705882</v>
      </c>
      <c r="G2749" s="4">
        <v>11.035</v>
      </c>
      <c r="H2749" s="4">
        <v>8.5417574335423505E-2</v>
      </c>
      <c r="I2749" s="4">
        <v>11.15</v>
      </c>
      <c r="J2749" s="4">
        <v>10.75</v>
      </c>
      <c r="K2749" s="4">
        <v>10.97</v>
      </c>
      <c r="L2749" s="4">
        <v>11.08</v>
      </c>
      <c r="M2749" s="4">
        <v>34</v>
      </c>
    </row>
    <row r="2750" spans="1:13" x14ac:dyDescent="0.2">
      <c r="A2750" s="3">
        <v>39295</v>
      </c>
      <c r="B2750" t="s">
        <v>9206</v>
      </c>
      <c r="C2750" t="s">
        <v>3942</v>
      </c>
      <c r="D2750" t="s">
        <v>9207</v>
      </c>
      <c r="E2750" t="s">
        <v>3949</v>
      </c>
      <c r="F2750" s="4">
        <v>11.018167647058799</v>
      </c>
      <c r="G2750" s="4">
        <v>11.015000000000001</v>
      </c>
      <c r="H2750" s="4">
        <v>8.8674709320548495E-2</v>
      </c>
      <c r="I2750" s="4">
        <v>11.156700000000001</v>
      </c>
      <c r="J2750" s="4">
        <v>10.8</v>
      </c>
      <c r="K2750" s="4">
        <v>10.9825</v>
      </c>
      <c r="L2750" s="4">
        <v>11.095000000000001</v>
      </c>
      <c r="M2750" s="4">
        <v>34</v>
      </c>
    </row>
    <row r="2751" spans="1:13" x14ac:dyDescent="0.2">
      <c r="A2751" s="3">
        <v>39295</v>
      </c>
      <c r="B2751" t="s">
        <v>9216</v>
      </c>
      <c r="C2751" t="s">
        <v>3952</v>
      </c>
      <c r="D2751" t="s">
        <v>9217</v>
      </c>
      <c r="E2751" t="s">
        <v>3951</v>
      </c>
      <c r="F2751" s="4">
        <v>11.04185</v>
      </c>
      <c r="G2751" s="4">
        <v>11.045</v>
      </c>
      <c r="H2751" s="4">
        <v>0.100357736637642</v>
      </c>
      <c r="I2751" s="4">
        <v>11.22</v>
      </c>
      <c r="J2751" s="4">
        <v>10.8</v>
      </c>
      <c r="K2751" s="4">
        <v>10.984999999999999</v>
      </c>
      <c r="L2751" s="4">
        <v>11.115</v>
      </c>
      <c r="M2751" s="4">
        <v>34</v>
      </c>
    </row>
    <row r="2752" spans="1:13" x14ac:dyDescent="0.2">
      <c r="A2752" s="3">
        <v>39295</v>
      </c>
      <c r="B2752" t="s">
        <v>9000</v>
      </c>
      <c r="C2752" t="s">
        <v>3936</v>
      </c>
      <c r="D2752" t="s">
        <v>9001</v>
      </c>
      <c r="E2752" t="s">
        <v>3935</v>
      </c>
      <c r="F2752" s="4">
        <v>11.061294117647099</v>
      </c>
      <c r="G2752" s="4">
        <v>11.065</v>
      </c>
      <c r="H2752" s="4">
        <v>0.110836907049725</v>
      </c>
      <c r="I2752" s="4">
        <v>11.3</v>
      </c>
      <c r="J2752" s="4">
        <v>10.8</v>
      </c>
      <c r="K2752" s="4">
        <v>10.977499999999999</v>
      </c>
      <c r="L2752" s="4">
        <v>11.137499999999999</v>
      </c>
      <c r="M2752" s="4">
        <v>34</v>
      </c>
    </row>
    <row r="2753" spans="1:13" x14ac:dyDescent="0.2">
      <c r="A2753" s="3">
        <v>39295</v>
      </c>
      <c r="B2753" t="s">
        <v>9132</v>
      </c>
      <c r="C2753" t="s">
        <v>3939</v>
      </c>
      <c r="D2753" t="s">
        <v>9133</v>
      </c>
      <c r="E2753" t="s">
        <v>3938</v>
      </c>
      <c r="F2753" s="4">
        <v>11.3208264705882</v>
      </c>
      <c r="G2753" s="4">
        <v>11.3</v>
      </c>
      <c r="H2753" s="4">
        <v>0.231536068672371</v>
      </c>
      <c r="I2753" s="4">
        <v>12.25</v>
      </c>
      <c r="J2753" s="4">
        <v>10.91</v>
      </c>
      <c r="K2753" s="4">
        <v>11.2</v>
      </c>
      <c r="L2753" s="4">
        <v>11.393000000000001</v>
      </c>
      <c r="M2753" s="4">
        <v>34</v>
      </c>
    </row>
    <row r="2754" spans="1:13" x14ac:dyDescent="0.2">
      <c r="A2754" s="3">
        <v>39295</v>
      </c>
      <c r="B2754" t="s">
        <v>10079</v>
      </c>
      <c r="C2754" t="s">
        <v>3579</v>
      </c>
      <c r="D2754" t="s">
        <v>10080</v>
      </c>
      <c r="E2754" t="s">
        <v>3578</v>
      </c>
      <c r="F2754" s="4">
        <v>3.02659933081102</v>
      </c>
      <c r="G2754" s="4">
        <v>3.04535714633333</v>
      </c>
      <c r="H2754" s="4">
        <v>0.214174694013303</v>
      </c>
      <c r="I2754" s="4">
        <v>3.5021952094865401</v>
      </c>
      <c r="J2754" s="4">
        <v>2.4849757627843498</v>
      </c>
      <c r="K2754" s="4">
        <v>2.9183613733580298</v>
      </c>
      <c r="L2754" s="4">
        <v>3.1780727290377002</v>
      </c>
      <c r="M2754" s="4">
        <v>34</v>
      </c>
    </row>
    <row r="2755" spans="1:13" x14ac:dyDescent="0.2">
      <c r="A2755" s="3">
        <v>39295</v>
      </c>
      <c r="B2755" t="s">
        <v>10093</v>
      </c>
      <c r="C2755" t="s">
        <v>3582</v>
      </c>
      <c r="D2755" t="s">
        <v>10094</v>
      </c>
      <c r="E2755" t="s">
        <v>3581</v>
      </c>
      <c r="F2755" s="4">
        <v>3.59441176470588</v>
      </c>
      <c r="G2755" s="4">
        <v>3.6</v>
      </c>
      <c r="H2755" s="4">
        <v>0.369669722995841</v>
      </c>
      <c r="I2755" s="4">
        <v>4.5</v>
      </c>
      <c r="J2755" s="4">
        <v>2.6</v>
      </c>
      <c r="K2755" s="4">
        <v>3.5</v>
      </c>
      <c r="L2755" s="4">
        <v>3.8</v>
      </c>
      <c r="M2755" s="4">
        <v>34</v>
      </c>
    </row>
    <row r="2756" spans="1:13" x14ac:dyDescent="0.2">
      <c r="A2756" s="3">
        <v>39295</v>
      </c>
      <c r="B2756" t="s">
        <v>10105</v>
      </c>
      <c r="C2756" t="s">
        <v>3585</v>
      </c>
      <c r="D2756" t="s">
        <v>10106</v>
      </c>
      <c r="E2756" t="s">
        <v>3584</v>
      </c>
      <c r="F2756" s="4">
        <v>3.8333333333333299</v>
      </c>
      <c r="G2756" s="4">
        <v>3.85</v>
      </c>
      <c r="H2756" s="4">
        <v>0.34249926587722301</v>
      </c>
      <c r="I2756" s="4">
        <v>4.6500000000000004</v>
      </c>
      <c r="J2756" s="4">
        <v>3.3</v>
      </c>
      <c r="K2756" s="4">
        <v>3.5</v>
      </c>
      <c r="L2756" s="4">
        <v>4</v>
      </c>
      <c r="M2756" s="4">
        <v>30</v>
      </c>
    </row>
    <row r="2757" spans="1:13" x14ac:dyDescent="0.2">
      <c r="A2757" s="3">
        <v>39295</v>
      </c>
      <c r="B2757" t="s">
        <v>10101</v>
      </c>
      <c r="C2757" t="s">
        <v>3594</v>
      </c>
      <c r="D2757" t="s">
        <v>10102</v>
      </c>
      <c r="E2757" t="s">
        <v>3593</v>
      </c>
      <c r="F2757" s="4">
        <v>3.2532352941176499</v>
      </c>
      <c r="G2757" s="4">
        <v>3.27</v>
      </c>
      <c r="H2757" s="4">
        <v>0.39273493712399699</v>
      </c>
      <c r="I2757" s="4">
        <v>4.0999999999999996</v>
      </c>
      <c r="J2757" s="4">
        <v>2.6</v>
      </c>
      <c r="K2757" s="4">
        <v>3</v>
      </c>
      <c r="L2757" s="4">
        <v>3.5</v>
      </c>
      <c r="M2757" s="4">
        <v>34</v>
      </c>
    </row>
    <row r="2758" spans="1:13" x14ac:dyDescent="0.2">
      <c r="A2758" s="3">
        <v>39295</v>
      </c>
      <c r="B2758" t="s">
        <v>10103</v>
      </c>
      <c r="C2758" t="s">
        <v>3597</v>
      </c>
      <c r="D2758" t="s">
        <v>10104</v>
      </c>
      <c r="E2758" t="s">
        <v>3596</v>
      </c>
      <c r="F2758" s="4">
        <v>3.4744117647058799</v>
      </c>
      <c r="G2758" s="4">
        <v>3.5</v>
      </c>
      <c r="H2758" s="4">
        <v>0.48398717223465798</v>
      </c>
      <c r="I2758" s="4">
        <v>4.51</v>
      </c>
      <c r="J2758" s="4">
        <v>2</v>
      </c>
      <c r="K2758" s="4">
        <v>3.2625000000000002</v>
      </c>
      <c r="L2758" s="4">
        <v>3.7875000000000001</v>
      </c>
      <c r="M2758" s="4">
        <v>34</v>
      </c>
    </row>
    <row r="2759" spans="1:13" x14ac:dyDescent="0.2">
      <c r="A2759" s="3">
        <v>39326</v>
      </c>
      <c r="B2759" t="s">
        <v>8988</v>
      </c>
      <c r="C2759" t="s">
        <v>3918</v>
      </c>
      <c r="D2759" t="s">
        <v>8989</v>
      </c>
      <c r="E2759" t="s">
        <v>3917</v>
      </c>
      <c r="F2759" s="4">
        <v>7.3053125000000003</v>
      </c>
      <c r="G2759" s="4">
        <v>7.2549999999999999</v>
      </c>
      <c r="H2759" s="4">
        <v>0.15610138093249601</v>
      </c>
      <c r="I2759" s="4">
        <v>7.75</v>
      </c>
      <c r="J2759" s="4">
        <v>7.01</v>
      </c>
      <c r="K2759" s="4">
        <v>7.2074999999999996</v>
      </c>
      <c r="L2759" s="4">
        <v>7.3849999999999998</v>
      </c>
      <c r="M2759" s="4">
        <v>32</v>
      </c>
    </row>
    <row r="2760" spans="1:13" x14ac:dyDescent="0.2">
      <c r="A2760" s="3">
        <v>39326</v>
      </c>
      <c r="B2760" t="s">
        <v>9118</v>
      </c>
      <c r="C2760" t="s">
        <v>3921</v>
      </c>
      <c r="D2760" t="s">
        <v>9119</v>
      </c>
      <c r="E2760" t="s">
        <v>3920</v>
      </c>
      <c r="F2760" s="4">
        <v>7.1431250000000004</v>
      </c>
      <c r="G2760" s="4">
        <v>7.11</v>
      </c>
      <c r="H2760" s="4">
        <v>0.39478403651094002</v>
      </c>
      <c r="I2760" s="4">
        <v>8.0500000000000007</v>
      </c>
      <c r="J2760" s="4">
        <v>6.5</v>
      </c>
      <c r="K2760" s="4">
        <v>6.9275000000000002</v>
      </c>
      <c r="L2760" s="4">
        <v>7.25</v>
      </c>
      <c r="M2760" s="4">
        <v>32</v>
      </c>
    </row>
    <row r="2761" spans="1:13" x14ac:dyDescent="0.2">
      <c r="A2761" s="3">
        <v>39326</v>
      </c>
      <c r="B2761" t="s">
        <v>9218</v>
      </c>
      <c r="C2761" t="s">
        <v>3081</v>
      </c>
      <c r="D2761" t="s">
        <v>9219</v>
      </c>
      <c r="E2761" t="s">
        <v>3080</v>
      </c>
      <c r="F2761" s="4">
        <v>3.7901562499999999</v>
      </c>
      <c r="G2761" s="4">
        <v>3.7549999999999999</v>
      </c>
      <c r="H2761" s="4">
        <v>0.304473327331725</v>
      </c>
      <c r="I2761" s="4">
        <v>4.58</v>
      </c>
      <c r="J2761" s="4">
        <v>3.1</v>
      </c>
      <c r="K2761" s="4">
        <v>3.6425000000000001</v>
      </c>
      <c r="L2761" s="4">
        <v>3.9750000000000001</v>
      </c>
      <c r="M2761" s="4">
        <v>32</v>
      </c>
    </row>
    <row r="2762" spans="1:13" x14ac:dyDescent="0.2">
      <c r="A2762" s="3">
        <v>39326</v>
      </c>
      <c r="B2762" t="s">
        <v>8864</v>
      </c>
      <c r="C2762" t="s">
        <v>3072</v>
      </c>
      <c r="D2762" t="s">
        <v>8865</v>
      </c>
      <c r="E2762" t="s">
        <v>3071</v>
      </c>
      <c r="F2762" s="4">
        <v>3.8115151515151502</v>
      </c>
      <c r="G2762" s="4">
        <v>3.8</v>
      </c>
      <c r="H2762" s="4">
        <v>0.21019516544335101</v>
      </c>
      <c r="I2762" s="4">
        <v>4.3</v>
      </c>
      <c r="J2762" s="4">
        <v>3.4</v>
      </c>
      <c r="K2762" s="4">
        <v>3.69</v>
      </c>
      <c r="L2762" s="4">
        <v>3.93</v>
      </c>
      <c r="M2762" s="4">
        <v>33</v>
      </c>
    </row>
    <row r="2763" spans="1:13" x14ac:dyDescent="0.2">
      <c r="A2763" s="3">
        <v>39326</v>
      </c>
      <c r="B2763" t="s">
        <v>9006</v>
      </c>
      <c r="C2763" t="s">
        <v>3075</v>
      </c>
      <c r="D2763" t="s">
        <v>9007</v>
      </c>
      <c r="E2763" t="s">
        <v>3074</v>
      </c>
      <c r="F2763" s="4">
        <v>3.6890909090909099</v>
      </c>
      <c r="G2763" s="4">
        <v>3.64</v>
      </c>
      <c r="H2763" s="4">
        <v>0.30377174445177202</v>
      </c>
      <c r="I2763" s="4">
        <v>4.3</v>
      </c>
      <c r="J2763" s="4">
        <v>3.23</v>
      </c>
      <c r="K2763" s="4">
        <v>3.48</v>
      </c>
      <c r="L2763" s="4">
        <v>3.78</v>
      </c>
      <c r="M2763" s="4">
        <v>33</v>
      </c>
    </row>
    <row r="2764" spans="1:13" x14ac:dyDescent="0.2">
      <c r="A2764" s="3">
        <v>39326</v>
      </c>
      <c r="B2764" t="s">
        <v>9136</v>
      </c>
      <c r="C2764" t="s">
        <v>3102</v>
      </c>
      <c r="D2764" t="s">
        <v>9137</v>
      </c>
      <c r="E2764" t="s">
        <v>3101</v>
      </c>
      <c r="F2764" s="4">
        <v>3.5659999999999998</v>
      </c>
      <c r="G2764" s="4">
        <v>3.5</v>
      </c>
      <c r="H2764" s="4">
        <v>0.32834590675499298</v>
      </c>
      <c r="I2764" s="4">
        <v>4.4000000000000004</v>
      </c>
      <c r="J2764" s="4">
        <v>3.04</v>
      </c>
      <c r="K2764" s="4">
        <v>3.4</v>
      </c>
      <c r="L2764" s="4">
        <v>3.6</v>
      </c>
      <c r="M2764" s="4">
        <v>30</v>
      </c>
    </row>
    <row r="2765" spans="1:13" x14ac:dyDescent="0.2">
      <c r="A2765" s="3">
        <v>39326</v>
      </c>
      <c r="B2765" t="s">
        <v>9138</v>
      </c>
      <c r="C2765" t="s">
        <v>3078</v>
      </c>
      <c r="D2765" t="s">
        <v>9139</v>
      </c>
      <c r="E2765" t="s">
        <v>3077</v>
      </c>
      <c r="F2765" s="4">
        <v>3.5336363636363601</v>
      </c>
      <c r="G2765" s="4">
        <v>3.48</v>
      </c>
      <c r="H2765" s="4">
        <v>0.33767419746904498</v>
      </c>
      <c r="I2765" s="4">
        <v>4.5</v>
      </c>
      <c r="J2765" s="4">
        <v>3.1</v>
      </c>
      <c r="K2765" s="4">
        <v>3.3</v>
      </c>
      <c r="L2765" s="4">
        <v>3.6</v>
      </c>
      <c r="M2765" s="4">
        <v>33</v>
      </c>
    </row>
    <row r="2766" spans="1:13" x14ac:dyDescent="0.2">
      <c r="A2766" s="3">
        <v>39326</v>
      </c>
      <c r="B2766" t="s">
        <v>9140</v>
      </c>
      <c r="C2766" t="s">
        <v>3126</v>
      </c>
      <c r="D2766" t="s">
        <v>9141</v>
      </c>
      <c r="E2766" t="s">
        <v>3125</v>
      </c>
      <c r="F2766" s="4">
        <v>0.45715151515151498</v>
      </c>
      <c r="G2766" s="4">
        <v>0.45</v>
      </c>
      <c r="H2766" s="4">
        <v>9.6502629890369201E-2</v>
      </c>
      <c r="I2766" s="4">
        <v>0.64</v>
      </c>
      <c r="J2766" s="4">
        <v>0.17</v>
      </c>
      <c r="K2766" s="4">
        <v>0.4</v>
      </c>
      <c r="L2766" s="4">
        <v>0.53</v>
      </c>
      <c r="M2766" s="4">
        <v>33</v>
      </c>
    </row>
    <row r="2767" spans="1:13" x14ac:dyDescent="0.2">
      <c r="A2767" s="3">
        <v>39326</v>
      </c>
      <c r="B2767" t="s">
        <v>9150</v>
      </c>
      <c r="C2767" t="s">
        <v>3129</v>
      </c>
      <c r="D2767" t="s">
        <v>9151</v>
      </c>
      <c r="E2767" t="s">
        <v>3128</v>
      </c>
      <c r="F2767" s="4">
        <v>0.29563636363636397</v>
      </c>
      <c r="G2767" s="4">
        <v>0.28000000000000003</v>
      </c>
      <c r="H2767" s="4">
        <v>7.7545880847170998E-2</v>
      </c>
      <c r="I2767" s="4">
        <v>0.46</v>
      </c>
      <c r="J2767" s="4">
        <v>0.12</v>
      </c>
      <c r="K2767" s="4">
        <v>0.25</v>
      </c>
      <c r="L2767" s="4">
        <v>0.35</v>
      </c>
      <c r="M2767" s="4">
        <v>33</v>
      </c>
    </row>
    <row r="2768" spans="1:13" x14ac:dyDescent="0.2">
      <c r="A2768" s="3">
        <v>39326</v>
      </c>
      <c r="B2768" t="s">
        <v>9160</v>
      </c>
      <c r="C2768" t="s">
        <v>3132</v>
      </c>
      <c r="D2768" t="s">
        <v>9161</v>
      </c>
      <c r="E2768" t="s">
        <v>3131</v>
      </c>
      <c r="F2768" s="4">
        <v>0.27263636363636401</v>
      </c>
      <c r="G2768" s="4">
        <v>0.26</v>
      </c>
      <c r="H2768" s="4">
        <v>7.69861262589802E-2</v>
      </c>
      <c r="I2768" s="4">
        <v>0.48</v>
      </c>
      <c r="J2768" s="4">
        <v>0.09</v>
      </c>
      <c r="K2768" s="4">
        <v>0.23699999999999999</v>
      </c>
      <c r="L2768" s="4">
        <v>0.32</v>
      </c>
      <c r="M2768" s="4">
        <v>33</v>
      </c>
    </row>
    <row r="2769" spans="1:13" x14ac:dyDescent="0.2">
      <c r="A2769" s="3">
        <v>39326</v>
      </c>
      <c r="B2769" t="s">
        <v>9170</v>
      </c>
      <c r="C2769" t="s">
        <v>3135</v>
      </c>
      <c r="D2769" t="s">
        <v>9171</v>
      </c>
      <c r="E2769" t="s">
        <v>3134</v>
      </c>
      <c r="F2769" s="4">
        <v>7.4878787878787906E-2</v>
      </c>
      <c r="G2769" s="4">
        <v>0.11</v>
      </c>
      <c r="H2769" s="4">
        <v>0.13023482578974399</v>
      </c>
      <c r="I2769" s="4">
        <v>0.31</v>
      </c>
      <c r="J2769" s="4">
        <v>-0.22</v>
      </c>
      <c r="K2769" s="4">
        <v>-0.05</v>
      </c>
      <c r="L2769" s="4">
        <v>0.17</v>
      </c>
      <c r="M2769" s="4">
        <v>33</v>
      </c>
    </row>
    <row r="2770" spans="1:13" x14ac:dyDescent="0.2">
      <c r="A2770" s="3">
        <v>39326</v>
      </c>
      <c r="B2770" t="s">
        <v>9180</v>
      </c>
      <c r="C2770" t="s">
        <v>3138</v>
      </c>
      <c r="D2770" t="s">
        <v>9181</v>
      </c>
      <c r="E2770" t="s">
        <v>3137</v>
      </c>
      <c r="F2770" s="4">
        <v>-0.217181818181818</v>
      </c>
      <c r="G2770" s="4">
        <v>-0.26</v>
      </c>
      <c r="H2770" s="4">
        <v>0.20384329988766101</v>
      </c>
      <c r="I2770" s="4">
        <v>0.42</v>
      </c>
      <c r="J2770" s="4">
        <v>-0.54</v>
      </c>
      <c r="K2770" s="4">
        <v>-0.34</v>
      </c>
      <c r="L2770" s="4">
        <v>-0.12</v>
      </c>
      <c r="M2770" s="4">
        <v>33</v>
      </c>
    </row>
    <row r="2771" spans="1:13" x14ac:dyDescent="0.2">
      <c r="A2771" s="3">
        <v>39326</v>
      </c>
      <c r="B2771" t="s">
        <v>9190</v>
      </c>
      <c r="C2771" t="s">
        <v>3141</v>
      </c>
      <c r="D2771" t="s">
        <v>9191</v>
      </c>
      <c r="E2771" t="s">
        <v>3140</v>
      </c>
      <c r="F2771" s="4">
        <v>0.13827272727272699</v>
      </c>
      <c r="G2771" s="4">
        <v>0.15</v>
      </c>
      <c r="H2771" s="4">
        <v>6.3094806010119006E-2</v>
      </c>
      <c r="I2771" s="4">
        <v>0.28999999999999998</v>
      </c>
      <c r="J2771" s="4">
        <v>0</v>
      </c>
      <c r="K2771" s="4">
        <v>0.1</v>
      </c>
      <c r="L2771" s="4">
        <v>0.18</v>
      </c>
      <c r="M2771" s="4">
        <v>33</v>
      </c>
    </row>
    <row r="2772" spans="1:13" x14ac:dyDescent="0.2">
      <c r="A2772" s="3">
        <v>39326</v>
      </c>
      <c r="B2772" t="s">
        <v>9200</v>
      </c>
      <c r="C2772" t="s">
        <v>3144</v>
      </c>
      <c r="D2772" t="s">
        <v>9201</v>
      </c>
      <c r="E2772" t="s">
        <v>3143</v>
      </c>
      <c r="F2772" s="4">
        <v>0.28630303030303</v>
      </c>
      <c r="G2772" s="4">
        <v>0.28000000000000003</v>
      </c>
      <c r="H2772" s="4">
        <v>8.5577627351021507E-2</v>
      </c>
      <c r="I2772" s="4">
        <v>0.48799999999999999</v>
      </c>
      <c r="J2772" s="4">
        <v>0.09</v>
      </c>
      <c r="K2772" s="4">
        <v>0.21</v>
      </c>
      <c r="L2772" s="4">
        <v>0.35</v>
      </c>
      <c r="M2772" s="4">
        <v>33</v>
      </c>
    </row>
    <row r="2773" spans="1:13" x14ac:dyDescent="0.2">
      <c r="A2773" s="3">
        <v>39326</v>
      </c>
      <c r="B2773" t="s">
        <v>9210</v>
      </c>
      <c r="C2773" t="s">
        <v>3147</v>
      </c>
      <c r="D2773" t="s">
        <v>9211</v>
      </c>
      <c r="E2773" t="s">
        <v>3146</v>
      </c>
      <c r="F2773" s="4">
        <v>0.34845454545454502</v>
      </c>
      <c r="G2773" s="4">
        <v>0.34</v>
      </c>
      <c r="H2773" s="4">
        <v>7.2409896988037403E-2</v>
      </c>
      <c r="I2773" s="4">
        <v>0.51</v>
      </c>
      <c r="J2773" s="4">
        <v>0.21</v>
      </c>
      <c r="K2773" s="4">
        <v>0.3</v>
      </c>
      <c r="L2773" s="4">
        <v>0.39</v>
      </c>
      <c r="M2773" s="4">
        <v>33</v>
      </c>
    </row>
    <row r="2774" spans="1:13" x14ac:dyDescent="0.2">
      <c r="A2774" s="3">
        <v>39326</v>
      </c>
      <c r="B2774" t="s">
        <v>9090</v>
      </c>
      <c r="C2774" t="s">
        <v>3114</v>
      </c>
      <c r="D2774" t="s">
        <v>9091</v>
      </c>
      <c r="E2774" t="s">
        <v>3113</v>
      </c>
      <c r="F2774" s="4">
        <v>0.77493939393939404</v>
      </c>
      <c r="G2774" s="4">
        <v>0.8</v>
      </c>
      <c r="H2774" s="4">
        <v>0.13672781798932199</v>
      </c>
      <c r="I2774" s="4">
        <v>0.95</v>
      </c>
      <c r="J2774" s="4">
        <v>0.3</v>
      </c>
      <c r="K2774" s="4">
        <v>0.76</v>
      </c>
      <c r="L2774" s="4">
        <v>0.84299999999999997</v>
      </c>
      <c r="M2774" s="4">
        <v>33</v>
      </c>
    </row>
    <row r="2775" spans="1:13" x14ac:dyDescent="0.2">
      <c r="A2775" s="3">
        <v>39326</v>
      </c>
      <c r="B2775" t="s">
        <v>9220</v>
      </c>
      <c r="C2775" t="s">
        <v>3150</v>
      </c>
      <c r="D2775" t="s">
        <v>9221</v>
      </c>
      <c r="E2775" t="s">
        <v>3149</v>
      </c>
      <c r="F2775" s="4">
        <v>0.60006060606060596</v>
      </c>
      <c r="G2775" s="4">
        <v>0.59</v>
      </c>
      <c r="H2775" s="4">
        <v>0.15495199647671901</v>
      </c>
      <c r="I2775" s="4">
        <v>1.04</v>
      </c>
      <c r="J2775" s="4">
        <v>0.3</v>
      </c>
      <c r="K2775" s="4">
        <v>0.53</v>
      </c>
      <c r="L2775" s="4">
        <v>0.65</v>
      </c>
      <c r="M2775" s="4">
        <v>33</v>
      </c>
    </row>
    <row r="2776" spans="1:13" x14ac:dyDescent="0.2">
      <c r="A2776" s="3">
        <v>39326</v>
      </c>
      <c r="B2776" t="s">
        <v>9100</v>
      </c>
      <c r="C2776" t="s">
        <v>3117</v>
      </c>
      <c r="D2776" t="s">
        <v>9101</v>
      </c>
      <c r="E2776" t="s">
        <v>3116</v>
      </c>
      <c r="F2776" s="4">
        <v>0.492787878787879</v>
      </c>
      <c r="G2776" s="4">
        <v>0.47</v>
      </c>
      <c r="H2776" s="4">
        <v>0.11729337086333901</v>
      </c>
      <c r="I2776" s="4">
        <v>0.84</v>
      </c>
      <c r="J2776" s="4">
        <v>0.31</v>
      </c>
      <c r="K2776" s="4">
        <v>0.44</v>
      </c>
      <c r="L2776" s="4">
        <v>0.55000000000000004</v>
      </c>
      <c r="M2776" s="4">
        <v>33</v>
      </c>
    </row>
    <row r="2777" spans="1:13" x14ac:dyDescent="0.2">
      <c r="A2777" s="3">
        <v>39326</v>
      </c>
      <c r="B2777" t="s">
        <v>9110</v>
      </c>
      <c r="C2777" t="s">
        <v>3120</v>
      </c>
      <c r="D2777" t="s">
        <v>9111</v>
      </c>
      <c r="E2777" t="s">
        <v>3119</v>
      </c>
      <c r="F2777" s="4">
        <v>0.57899999999999996</v>
      </c>
      <c r="G2777" s="4">
        <v>0.56999999999999995</v>
      </c>
      <c r="H2777" s="4">
        <v>6.9650017946874906E-2</v>
      </c>
      <c r="I2777" s="4">
        <v>0.75</v>
      </c>
      <c r="J2777" s="4">
        <v>0.44</v>
      </c>
      <c r="K2777" s="4">
        <v>0.55000000000000004</v>
      </c>
      <c r="L2777" s="4">
        <v>0.62</v>
      </c>
      <c r="M2777" s="4">
        <v>33</v>
      </c>
    </row>
    <row r="2778" spans="1:13" x14ac:dyDescent="0.2">
      <c r="A2778" s="3">
        <v>39326</v>
      </c>
      <c r="B2778" t="s">
        <v>9122</v>
      </c>
      <c r="C2778" t="s">
        <v>3123</v>
      </c>
      <c r="D2778" t="s">
        <v>9123</v>
      </c>
      <c r="E2778" t="s">
        <v>3122</v>
      </c>
      <c r="F2778" s="4">
        <v>0.469090909090909</v>
      </c>
      <c r="G2778" s="4">
        <v>0.46</v>
      </c>
      <c r="H2778" s="4">
        <v>8.5453336548508896E-2</v>
      </c>
      <c r="I2778" s="4">
        <v>0.66</v>
      </c>
      <c r="J2778" s="4">
        <v>0.3</v>
      </c>
      <c r="K2778" s="4">
        <v>0.41</v>
      </c>
      <c r="L2778" s="4">
        <v>0.53</v>
      </c>
      <c r="M2778" s="4">
        <v>33</v>
      </c>
    </row>
    <row r="2779" spans="1:13" x14ac:dyDescent="0.2">
      <c r="A2779" s="3">
        <v>39326</v>
      </c>
      <c r="B2779" t="s">
        <v>9222</v>
      </c>
      <c r="C2779" t="s">
        <v>3096</v>
      </c>
      <c r="D2779" t="s">
        <v>9223</v>
      </c>
      <c r="E2779" t="s">
        <v>3095</v>
      </c>
      <c r="F2779" s="4">
        <v>3.47185185185185</v>
      </c>
      <c r="G2779" s="4">
        <v>3.46</v>
      </c>
      <c r="H2779" s="4">
        <v>0.32200139795488503</v>
      </c>
      <c r="I2779" s="4">
        <v>4.45</v>
      </c>
      <c r="J2779" s="4">
        <v>2.83</v>
      </c>
      <c r="K2779" s="4">
        <v>3.27</v>
      </c>
      <c r="L2779" s="4">
        <v>3.6549999999999998</v>
      </c>
      <c r="M2779" s="4">
        <v>27</v>
      </c>
    </row>
    <row r="2780" spans="1:13" x14ac:dyDescent="0.2">
      <c r="A2780" s="3">
        <v>39326</v>
      </c>
      <c r="B2780" t="s">
        <v>9012</v>
      </c>
      <c r="C2780" t="s">
        <v>3087</v>
      </c>
      <c r="D2780" t="s">
        <v>9013</v>
      </c>
      <c r="E2780" t="s">
        <v>3086</v>
      </c>
      <c r="F2780" s="4">
        <v>3.6916071428571402</v>
      </c>
      <c r="G2780" s="4">
        <v>3.6549999999999998</v>
      </c>
      <c r="H2780" s="4">
        <v>0.17069061014459599</v>
      </c>
      <c r="I2780" s="4">
        <v>4.0999999999999996</v>
      </c>
      <c r="J2780" s="4">
        <v>3.2850000000000001</v>
      </c>
      <c r="K2780" s="4">
        <v>3.5874999999999999</v>
      </c>
      <c r="L2780" s="4">
        <v>3.8</v>
      </c>
      <c r="M2780" s="4">
        <v>28</v>
      </c>
    </row>
    <row r="2781" spans="1:13" x14ac:dyDescent="0.2">
      <c r="A2781" s="3">
        <v>39326</v>
      </c>
      <c r="B2781" t="s">
        <v>9126</v>
      </c>
      <c r="C2781" t="s">
        <v>3090</v>
      </c>
      <c r="D2781" t="s">
        <v>9127</v>
      </c>
      <c r="E2781" t="s">
        <v>3089</v>
      </c>
      <c r="F2781" s="4">
        <v>3.4460000000000002</v>
      </c>
      <c r="G2781" s="4">
        <v>3.41</v>
      </c>
      <c r="H2781" s="4">
        <v>0.27378932154595198</v>
      </c>
      <c r="I2781" s="4">
        <v>4</v>
      </c>
      <c r="J2781" s="4">
        <v>3</v>
      </c>
      <c r="K2781" s="4">
        <v>3.2774999999999999</v>
      </c>
      <c r="L2781" s="4">
        <v>3.585</v>
      </c>
      <c r="M2781" s="4">
        <v>28</v>
      </c>
    </row>
    <row r="2782" spans="1:13" x14ac:dyDescent="0.2">
      <c r="A2782" s="3">
        <v>39326</v>
      </c>
      <c r="B2782" t="s">
        <v>9224</v>
      </c>
      <c r="C2782" t="s">
        <v>3153</v>
      </c>
      <c r="D2782" t="s">
        <v>9225</v>
      </c>
      <c r="E2782" t="s">
        <v>3152</v>
      </c>
      <c r="F2782" s="4">
        <v>0.25727586206896602</v>
      </c>
      <c r="G2782" s="4">
        <v>0.24</v>
      </c>
      <c r="H2782" s="4">
        <v>7.7448091626273904E-2</v>
      </c>
      <c r="I2782" s="4">
        <v>0.6</v>
      </c>
      <c r="J2782" s="4">
        <v>0.19</v>
      </c>
      <c r="K2782" s="4">
        <v>0.21</v>
      </c>
      <c r="L2782" s="4">
        <v>0.27</v>
      </c>
      <c r="M2782" s="4">
        <v>29</v>
      </c>
    </row>
    <row r="2783" spans="1:13" x14ac:dyDescent="0.2">
      <c r="A2783" s="3">
        <v>39326</v>
      </c>
      <c r="B2783" t="s">
        <v>10085</v>
      </c>
      <c r="C2783" t="s">
        <v>4324</v>
      </c>
      <c r="D2783" t="s">
        <v>10086</v>
      </c>
      <c r="E2783" t="s">
        <v>4323</v>
      </c>
      <c r="F2783" s="4">
        <v>2.1371875</v>
      </c>
      <c r="G2783" s="4">
        <v>2</v>
      </c>
      <c r="H2783" s="4">
        <v>0.250280286427424</v>
      </c>
      <c r="I2783" s="4">
        <v>2.8</v>
      </c>
      <c r="J2783" s="4">
        <v>1.9</v>
      </c>
      <c r="K2783" s="4">
        <v>2</v>
      </c>
      <c r="L2783" s="4">
        <v>2.2250000000000001</v>
      </c>
      <c r="M2783" s="4">
        <v>32</v>
      </c>
    </row>
    <row r="2784" spans="1:13" x14ac:dyDescent="0.2">
      <c r="A2784" s="3">
        <v>39326</v>
      </c>
      <c r="B2784" t="s">
        <v>10097</v>
      </c>
      <c r="C2784" t="s">
        <v>4327</v>
      </c>
      <c r="D2784" t="s">
        <v>10098</v>
      </c>
      <c r="E2784" t="s">
        <v>4326</v>
      </c>
      <c r="F2784" s="4">
        <v>2.4653125</v>
      </c>
      <c r="G2784" s="4">
        <v>2.6</v>
      </c>
      <c r="H2784" s="4">
        <v>0.45488023503533997</v>
      </c>
      <c r="I2784" s="4">
        <v>3.47</v>
      </c>
      <c r="J2784" s="4">
        <v>1.5</v>
      </c>
      <c r="K2784" s="4">
        <v>2.16</v>
      </c>
      <c r="L2784" s="4">
        <v>2.7250000000000001</v>
      </c>
      <c r="M2784" s="4">
        <v>32</v>
      </c>
    </row>
    <row r="2785" spans="1:13" x14ac:dyDescent="0.2">
      <c r="A2785" s="3">
        <v>39326</v>
      </c>
      <c r="B2785" t="s">
        <v>9206</v>
      </c>
      <c r="C2785" t="s">
        <v>3939</v>
      </c>
      <c r="D2785" t="s">
        <v>9207</v>
      </c>
      <c r="E2785" t="s">
        <v>3947</v>
      </c>
      <c r="F2785" s="4">
        <v>10.999772727272701</v>
      </c>
      <c r="G2785" s="4">
        <v>11</v>
      </c>
      <c r="H2785" s="4">
        <v>7.3650896433475596E-2</v>
      </c>
      <c r="I2785" s="4">
        <v>11.15</v>
      </c>
      <c r="J2785" s="4">
        <v>10.85</v>
      </c>
      <c r="K2785" s="4">
        <v>10.95</v>
      </c>
      <c r="L2785" s="4">
        <v>11.04</v>
      </c>
      <c r="M2785" s="4">
        <v>33</v>
      </c>
    </row>
    <row r="2786" spans="1:13" x14ac:dyDescent="0.2">
      <c r="A2786" s="3">
        <v>39326</v>
      </c>
      <c r="B2786" t="s">
        <v>9216</v>
      </c>
      <c r="C2786" t="s">
        <v>3942</v>
      </c>
      <c r="D2786" t="s">
        <v>9217</v>
      </c>
      <c r="E2786" t="s">
        <v>3949</v>
      </c>
      <c r="F2786" s="4">
        <v>10.9970909090909</v>
      </c>
      <c r="G2786" s="4">
        <v>11</v>
      </c>
      <c r="H2786" s="4">
        <v>0.12915860492926001</v>
      </c>
      <c r="I2786" s="4">
        <v>11.22</v>
      </c>
      <c r="J2786" s="4">
        <v>10.48</v>
      </c>
      <c r="K2786" s="4">
        <v>10.95</v>
      </c>
      <c r="L2786" s="4">
        <v>11.07</v>
      </c>
      <c r="M2786" s="4">
        <v>33</v>
      </c>
    </row>
    <row r="2787" spans="1:13" x14ac:dyDescent="0.2">
      <c r="A2787" s="3">
        <v>39326</v>
      </c>
      <c r="B2787" t="s">
        <v>9226</v>
      </c>
      <c r="C2787" t="s">
        <v>3952</v>
      </c>
      <c r="D2787" t="s">
        <v>9227</v>
      </c>
      <c r="E2787" t="s">
        <v>3951</v>
      </c>
      <c r="F2787" s="4">
        <v>11.0416363636364</v>
      </c>
      <c r="G2787" s="4">
        <v>11</v>
      </c>
      <c r="H2787" s="4">
        <v>0.104227461047287</v>
      </c>
      <c r="I2787" s="4">
        <v>11.33</v>
      </c>
      <c r="J2787" s="4">
        <v>10.89</v>
      </c>
      <c r="K2787" s="4">
        <v>10.96</v>
      </c>
      <c r="L2787" s="4">
        <v>11.09</v>
      </c>
      <c r="M2787" s="4">
        <v>33</v>
      </c>
    </row>
    <row r="2788" spans="1:13" x14ac:dyDescent="0.2">
      <c r="A2788" s="3">
        <v>39326</v>
      </c>
      <c r="B2788" t="s">
        <v>9000</v>
      </c>
      <c r="C2788" t="s">
        <v>3936</v>
      </c>
      <c r="D2788" t="s">
        <v>9001</v>
      </c>
      <c r="E2788" t="s">
        <v>3935</v>
      </c>
      <c r="F2788" s="4">
        <v>11.0416363636364</v>
      </c>
      <c r="G2788" s="4">
        <v>11</v>
      </c>
      <c r="H2788" s="4">
        <v>0.104227461047287</v>
      </c>
      <c r="I2788" s="4">
        <v>11.33</v>
      </c>
      <c r="J2788" s="4">
        <v>10.89</v>
      </c>
      <c r="K2788" s="4">
        <v>10.96</v>
      </c>
      <c r="L2788" s="4">
        <v>11.09</v>
      </c>
      <c r="M2788" s="4">
        <v>33</v>
      </c>
    </row>
    <row r="2789" spans="1:13" x14ac:dyDescent="0.2">
      <c r="A2789" s="3">
        <v>39326</v>
      </c>
      <c r="B2789" t="s">
        <v>9132</v>
      </c>
      <c r="C2789" t="s">
        <v>3939</v>
      </c>
      <c r="D2789" t="s">
        <v>9133</v>
      </c>
      <c r="E2789" t="s">
        <v>3938</v>
      </c>
      <c r="F2789" s="4">
        <v>11.3127454545455</v>
      </c>
      <c r="G2789" s="4">
        <v>11.29</v>
      </c>
      <c r="H2789" s="4">
        <v>0.233362521212851</v>
      </c>
      <c r="I2789" s="4">
        <v>12.25</v>
      </c>
      <c r="J2789" s="4">
        <v>11.04</v>
      </c>
      <c r="K2789" s="4">
        <v>11.2</v>
      </c>
      <c r="L2789" s="4">
        <v>11.372</v>
      </c>
      <c r="M2789" s="4">
        <v>33</v>
      </c>
    </row>
    <row r="2790" spans="1:13" x14ac:dyDescent="0.2">
      <c r="A2790" s="3">
        <v>39326</v>
      </c>
      <c r="B2790" t="s">
        <v>10079</v>
      </c>
      <c r="C2790" t="s">
        <v>3579</v>
      </c>
      <c r="D2790" t="s">
        <v>10080</v>
      </c>
      <c r="E2790" t="s">
        <v>3578</v>
      </c>
      <c r="F2790" s="4">
        <v>2.9796159794541799</v>
      </c>
      <c r="G2790" s="4">
        <v>2.99543874245688</v>
      </c>
      <c r="H2790" s="4">
        <v>0.19889498774592901</v>
      </c>
      <c r="I2790" s="4">
        <v>3.5021952094865401</v>
      </c>
      <c r="J2790" s="4">
        <v>2.4359107679233798</v>
      </c>
      <c r="K2790" s="4">
        <v>2.8717828903429101</v>
      </c>
      <c r="L2790" s="4">
        <v>3.07568943844276</v>
      </c>
      <c r="M2790" s="4">
        <v>32</v>
      </c>
    </row>
    <row r="2791" spans="1:13" x14ac:dyDescent="0.2">
      <c r="A2791" s="3">
        <v>39326</v>
      </c>
      <c r="B2791" t="s">
        <v>10093</v>
      </c>
      <c r="C2791" t="s">
        <v>3582</v>
      </c>
      <c r="D2791" t="s">
        <v>10094</v>
      </c>
      <c r="E2791" t="s">
        <v>3581</v>
      </c>
      <c r="F2791" s="4">
        <v>3.3943333333333299</v>
      </c>
      <c r="G2791" s="4">
        <v>3.5</v>
      </c>
      <c r="H2791" s="4">
        <v>0.44833334882280002</v>
      </c>
      <c r="I2791" s="4">
        <v>4</v>
      </c>
      <c r="J2791" s="4">
        <v>2.2000000000000002</v>
      </c>
      <c r="K2791" s="4">
        <v>3.2</v>
      </c>
      <c r="L2791" s="4">
        <v>3.7</v>
      </c>
      <c r="M2791" s="4">
        <v>33</v>
      </c>
    </row>
    <row r="2792" spans="1:13" x14ac:dyDescent="0.2">
      <c r="A2792" s="3">
        <v>39326</v>
      </c>
      <c r="B2792" t="s">
        <v>10105</v>
      </c>
      <c r="C2792" t="s">
        <v>3585</v>
      </c>
      <c r="D2792" t="s">
        <v>10106</v>
      </c>
      <c r="E2792" t="s">
        <v>3584</v>
      </c>
      <c r="F2792" s="4">
        <v>3.7958333333333298</v>
      </c>
      <c r="G2792" s="4">
        <v>3.7450000000000001</v>
      </c>
      <c r="H2792" s="4">
        <v>0.36709973119532302</v>
      </c>
      <c r="I2792" s="4">
        <v>4.72</v>
      </c>
      <c r="J2792" s="4">
        <v>3.3</v>
      </c>
      <c r="K2792" s="4">
        <v>3.5</v>
      </c>
      <c r="L2792" s="4">
        <v>4</v>
      </c>
      <c r="M2792" s="4">
        <v>30</v>
      </c>
    </row>
    <row r="2793" spans="1:13" x14ac:dyDescent="0.2">
      <c r="A2793" s="3">
        <v>39326</v>
      </c>
      <c r="B2793" t="s">
        <v>10101</v>
      </c>
      <c r="C2793" t="s">
        <v>3594</v>
      </c>
      <c r="D2793" t="s">
        <v>10102</v>
      </c>
      <c r="E2793" t="s">
        <v>3593</v>
      </c>
      <c r="F2793" s="4">
        <v>3.2327272727272698</v>
      </c>
      <c r="G2793" s="4">
        <v>3.3</v>
      </c>
      <c r="H2793" s="4">
        <v>0.33239916447767198</v>
      </c>
      <c r="I2793" s="4">
        <v>4.0999999999999996</v>
      </c>
      <c r="J2793" s="4">
        <v>2.4</v>
      </c>
      <c r="K2793" s="4">
        <v>3</v>
      </c>
      <c r="L2793" s="4">
        <v>3.4</v>
      </c>
      <c r="M2793" s="4">
        <v>33</v>
      </c>
    </row>
    <row r="2794" spans="1:13" x14ac:dyDescent="0.2">
      <c r="A2794" s="3">
        <v>39326</v>
      </c>
      <c r="B2794" t="s">
        <v>10103</v>
      </c>
      <c r="C2794" t="s">
        <v>3597</v>
      </c>
      <c r="D2794" t="s">
        <v>10104</v>
      </c>
      <c r="E2794" t="s">
        <v>3596</v>
      </c>
      <c r="F2794" s="4">
        <v>3.3048484848484798</v>
      </c>
      <c r="G2794" s="4">
        <v>3.3</v>
      </c>
      <c r="H2794" s="4">
        <v>0.50579220790336199</v>
      </c>
      <c r="I2794" s="4">
        <v>4.51</v>
      </c>
      <c r="J2794" s="4">
        <v>2</v>
      </c>
      <c r="K2794" s="4">
        <v>3.1</v>
      </c>
      <c r="L2794" s="4">
        <v>3.6</v>
      </c>
      <c r="M2794" s="4">
        <v>33</v>
      </c>
    </row>
    <row r="2795" spans="1:13" x14ac:dyDescent="0.2">
      <c r="A2795" s="3">
        <v>39356</v>
      </c>
      <c r="B2795" t="s">
        <v>8988</v>
      </c>
      <c r="C2795" t="s">
        <v>3918</v>
      </c>
      <c r="D2795" t="s">
        <v>8989</v>
      </c>
      <c r="E2795" t="s">
        <v>3917</v>
      </c>
      <c r="F2795" s="4">
        <v>7.3676470588235299</v>
      </c>
      <c r="G2795" s="4">
        <v>7.3550000000000004</v>
      </c>
      <c r="H2795" s="4">
        <v>0.15570093367948401</v>
      </c>
      <c r="I2795" s="4">
        <v>7.75</v>
      </c>
      <c r="J2795" s="4">
        <v>7.01</v>
      </c>
      <c r="K2795" s="4">
        <v>7.24</v>
      </c>
      <c r="L2795" s="4">
        <v>7.5</v>
      </c>
      <c r="M2795" s="4">
        <v>34</v>
      </c>
    </row>
    <row r="2796" spans="1:13" x14ac:dyDescent="0.2">
      <c r="A2796" s="3">
        <v>39356</v>
      </c>
      <c r="B2796" t="s">
        <v>9118</v>
      </c>
      <c r="C2796" t="s">
        <v>3921</v>
      </c>
      <c r="D2796" t="s">
        <v>9119</v>
      </c>
      <c r="E2796" t="s">
        <v>3920</v>
      </c>
      <c r="F2796" s="4">
        <v>7.14617647058824</v>
      </c>
      <c r="G2796" s="4">
        <v>7.15</v>
      </c>
      <c r="H2796" s="4">
        <v>0.36873259347418202</v>
      </c>
      <c r="I2796" s="4">
        <v>7.94</v>
      </c>
      <c r="J2796" s="4">
        <v>6.5</v>
      </c>
      <c r="K2796" s="4">
        <v>7</v>
      </c>
      <c r="L2796" s="4">
        <v>7.2649999999999997</v>
      </c>
      <c r="M2796" s="4">
        <v>34</v>
      </c>
    </row>
    <row r="2797" spans="1:13" x14ac:dyDescent="0.2">
      <c r="A2797" s="3">
        <v>39356</v>
      </c>
      <c r="B2797" t="s">
        <v>9228</v>
      </c>
      <c r="C2797" t="s">
        <v>3081</v>
      </c>
      <c r="D2797" t="s">
        <v>9229</v>
      </c>
      <c r="E2797" t="s">
        <v>3080</v>
      </c>
      <c r="F2797" s="4">
        <v>3.79214705882353</v>
      </c>
      <c r="G2797" s="4">
        <v>3.75</v>
      </c>
      <c r="H2797" s="4">
        <v>0.300755224378709</v>
      </c>
      <c r="I2797" s="4">
        <v>4.8</v>
      </c>
      <c r="J2797" s="4">
        <v>3.2</v>
      </c>
      <c r="K2797" s="4">
        <v>3.6074999999999999</v>
      </c>
      <c r="L2797" s="4">
        <v>3.8849999999999998</v>
      </c>
      <c r="M2797" s="4">
        <v>34</v>
      </c>
    </row>
    <row r="2798" spans="1:13" x14ac:dyDescent="0.2">
      <c r="A2798" s="3">
        <v>39356</v>
      </c>
      <c r="B2798" t="s">
        <v>8864</v>
      </c>
      <c r="C2798" t="s">
        <v>3072</v>
      </c>
      <c r="D2798" t="s">
        <v>8865</v>
      </c>
      <c r="E2798" t="s">
        <v>3071</v>
      </c>
      <c r="F2798" s="4">
        <v>3.76342857142857</v>
      </c>
      <c r="G2798" s="4">
        <v>3.76</v>
      </c>
      <c r="H2798" s="4">
        <v>0.13159525418634899</v>
      </c>
      <c r="I2798" s="4">
        <v>4.0999999999999996</v>
      </c>
      <c r="J2798" s="4">
        <v>3.4</v>
      </c>
      <c r="K2798" s="4">
        <v>3.69</v>
      </c>
      <c r="L2798" s="4">
        <v>3.8</v>
      </c>
      <c r="M2798" s="4">
        <v>35</v>
      </c>
    </row>
    <row r="2799" spans="1:13" x14ac:dyDescent="0.2">
      <c r="A2799" s="3">
        <v>39356</v>
      </c>
      <c r="B2799" t="s">
        <v>9006</v>
      </c>
      <c r="C2799" t="s">
        <v>3075</v>
      </c>
      <c r="D2799" t="s">
        <v>9007</v>
      </c>
      <c r="E2799" t="s">
        <v>3074</v>
      </c>
      <c r="F2799" s="4">
        <v>3.722</v>
      </c>
      <c r="G2799" s="4">
        <v>3.7</v>
      </c>
      <c r="H2799" s="4">
        <v>0.276499122432391</v>
      </c>
      <c r="I2799" s="4">
        <v>4.3</v>
      </c>
      <c r="J2799" s="4">
        <v>3.26</v>
      </c>
      <c r="K2799" s="4">
        <v>3.5550000000000002</v>
      </c>
      <c r="L2799" s="4">
        <v>3.8650000000000002</v>
      </c>
      <c r="M2799" s="4">
        <v>35</v>
      </c>
    </row>
    <row r="2800" spans="1:13" x14ac:dyDescent="0.2">
      <c r="A2800" s="3">
        <v>39356</v>
      </c>
      <c r="B2800" t="s">
        <v>9136</v>
      </c>
      <c r="C2800" t="s">
        <v>3102</v>
      </c>
      <c r="D2800" t="s">
        <v>9137</v>
      </c>
      <c r="E2800" t="s">
        <v>3101</v>
      </c>
      <c r="F2800" s="4">
        <v>3.5606249999999999</v>
      </c>
      <c r="G2800" s="4">
        <v>3.5049999999999999</v>
      </c>
      <c r="H2800" s="4">
        <v>0.327285388929068</v>
      </c>
      <c r="I2800" s="4">
        <v>4.4000000000000004</v>
      </c>
      <c r="J2800" s="4">
        <v>3.1</v>
      </c>
      <c r="K2800" s="4">
        <v>3.3725000000000001</v>
      </c>
      <c r="L2800" s="4">
        <v>3.6</v>
      </c>
      <c r="M2800" s="4">
        <v>32</v>
      </c>
    </row>
    <row r="2801" spans="1:13" x14ac:dyDescent="0.2">
      <c r="A2801" s="3">
        <v>39356</v>
      </c>
      <c r="B2801" t="s">
        <v>9138</v>
      </c>
      <c r="C2801" t="s">
        <v>3078</v>
      </c>
      <c r="D2801" t="s">
        <v>9139</v>
      </c>
      <c r="E2801" t="s">
        <v>3077</v>
      </c>
      <c r="F2801" s="4">
        <v>3.5376470588235298</v>
      </c>
      <c r="G2801" s="4">
        <v>3.5</v>
      </c>
      <c r="H2801" s="4">
        <v>0.30250528493785001</v>
      </c>
      <c r="I2801" s="4">
        <v>4.5</v>
      </c>
      <c r="J2801" s="4">
        <v>3.15</v>
      </c>
      <c r="K2801" s="4">
        <v>3.3325</v>
      </c>
      <c r="L2801" s="4">
        <v>3.6</v>
      </c>
      <c r="M2801" s="4">
        <v>34</v>
      </c>
    </row>
    <row r="2802" spans="1:13" x14ac:dyDescent="0.2">
      <c r="A2802" s="3">
        <v>39356</v>
      </c>
      <c r="B2802" t="s">
        <v>9140</v>
      </c>
      <c r="C2802" t="s">
        <v>3123</v>
      </c>
      <c r="D2802" t="s">
        <v>9141</v>
      </c>
      <c r="E2802" t="s">
        <v>3122</v>
      </c>
      <c r="F2802" s="4">
        <v>0.52745454545454595</v>
      </c>
      <c r="G2802" s="4">
        <v>0.52</v>
      </c>
      <c r="H2802" s="4">
        <v>0.132914702654816</v>
      </c>
      <c r="I2802" s="4">
        <v>0.88</v>
      </c>
      <c r="J2802" s="4">
        <v>0.17</v>
      </c>
      <c r="K2802" s="4">
        <v>0.44</v>
      </c>
      <c r="L2802" s="4">
        <v>0.62</v>
      </c>
      <c r="M2802" s="4">
        <v>33</v>
      </c>
    </row>
    <row r="2803" spans="1:13" x14ac:dyDescent="0.2">
      <c r="A2803" s="3">
        <v>39356</v>
      </c>
      <c r="B2803" t="s">
        <v>9150</v>
      </c>
      <c r="C2803" t="s">
        <v>3126</v>
      </c>
      <c r="D2803" t="s">
        <v>9151</v>
      </c>
      <c r="E2803" t="s">
        <v>3125</v>
      </c>
      <c r="F2803" s="4">
        <v>0.311393939393939</v>
      </c>
      <c r="G2803" s="4">
        <v>0.3</v>
      </c>
      <c r="H2803" s="4">
        <v>7.1364355333185803E-2</v>
      </c>
      <c r="I2803" s="4">
        <v>0.47</v>
      </c>
      <c r="J2803" s="4">
        <v>0.15</v>
      </c>
      <c r="K2803" s="4">
        <v>0.27</v>
      </c>
      <c r="L2803" s="4">
        <v>0.36</v>
      </c>
      <c r="M2803" s="4">
        <v>33</v>
      </c>
    </row>
    <row r="2804" spans="1:13" x14ac:dyDescent="0.2">
      <c r="A2804" s="3">
        <v>39356</v>
      </c>
      <c r="B2804" t="s">
        <v>9160</v>
      </c>
      <c r="C2804" t="s">
        <v>3129</v>
      </c>
      <c r="D2804" t="s">
        <v>9161</v>
      </c>
      <c r="E2804" t="s">
        <v>3128</v>
      </c>
      <c r="F2804" s="4">
        <v>0.277484848484849</v>
      </c>
      <c r="G2804" s="4">
        <v>0.25</v>
      </c>
      <c r="H2804" s="4">
        <v>7.1510541710698705E-2</v>
      </c>
      <c r="I2804" s="4">
        <v>0.48</v>
      </c>
      <c r="J2804" s="4">
        <v>0.11</v>
      </c>
      <c r="K2804" s="4">
        <v>0.23699999999999999</v>
      </c>
      <c r="L2804" s="4">
        <v>0.33</v>
      </c>
      <c r="M2804" s="4">
        <v>33</v>
      </c>
    </row>
    <row r="2805" spans="1:13" x14ac:dyDescent="0.2">
      <c r="A2805" s="3">
        <v>39356</v>
      </c>
      <c r="B2805" t="s">
        <v>9170</v>
      </c>
      <c r="C2805" t="s">
        <v>3132</v>
      </c>
      <c r="D2805" t="s">
        <v>9171</v>
      </c>
      <c r="E2805" t="s">
        <v>3131</v>
      </c>
      <c r="F2805" s="4">
        <v>6.2454545454545499E-2</v>
      </c>
      <c r="G2805" s="4">
        <v>0.1</v>
      </c>
      <c r="H2805" s="4">
        <v>0.127446334516997</v>
      </c>
      <c r="I2805" s="4">
        <v>0.28000000000000003</v>
      </c>
      <c r="J2805" s="4">
        <v>-0.22</v>
      </c>
      <c r="K2805" s="4">
        <v>-5.8999999999999997E-2</v>
      </c>
      <c r="L2805" s="4">
        <v>0.15</v>
      </c>
      <c r="M2805" s="4">
        <v>33</v>
      </c>
    </row>
    <row r="2806" spans="1:13" x14ac:dyDescent="0.2">
      <c r="A2806" s="3">
        <v>39356</v>
      </c>
      <c r="B2806" t="s">
        <v>9180</v>
      </c>
      <c r="C2806" t="s">
        <v>3135</v>
      </c>
      <c r="D2806" t="s">
        <v>9181</v>
      </c>
      <c r="E2806" t="s">
        <v>3134</v>
      </c>
      <c r="F2806" s="4">
        <v>-0.23839393939393899</v>
      </c>
      <c r="G2806" s="4">
        <v>-0.25</v>
      </c>
      <c r="H2806" s="4">
        <v>0.18278777642971999</v>
      </c>
      <c r="I2806" s="4">
        <v>0.28000000000000003</v>
      </c>
      <c r="J2806" s="4">
        <v>-0.54</v>
      </c>
      <c r="K2806" s="4">
        <v>-0.35</v>
      </c>
      <c r="L2806" s="4">
        <v>-0.12</v>
      </c>
      <c r="M2806" s="4">
        <v>33</v>
      </c>
    </row>
    <row r="2807" spans="1:13" x14ac:dyDescent="0.2">
      <c r="A2807" s="3">
        <v>39356</v>
      </c>
      <c r="B2807" t="s">
        <v>9190</v>
      </c>
      <c r="C2807" t="s">
        <v>3138</v>
      </c>
      <c r="D2807" t="s">
        <v>9191</v>
      </c>
      <c r="E2807" t="s">
        <v>3137</v>
      </c>
      <c r="F2807" s="4">
        <v>0.14069696969696999</v>
      </c>
      <c r="G2807" s="4">
        <v>0.15</v>
      </c>
      <c r="H2807" s="4">
        <v>6.9837527898904794E-2</v>
      </c>
      <c r="I2807" s="4">
        <v>0.25</v>
      </c>
      <c r="J2807" s="4">
        <v>-0.03</v>
      </c>
      <c r="K2807" s="4">
        <v>0.1</v>
      </c>
      <c r="L2807" s="4">
        <v>0.19</v>
      </c>
      <c r="M2807" s="4">
        <v>33</v>
      </c>
    </row>
    <row r="2808" spans="1:13" x14ac:dyDescent="0.2">
      <c r="A2808" s="3">
        <v>39356</v>
      </c>
      <c r="B2808" t="s">
        <v>9200</v>
      </c>
      <c r="C2808" t="s">
        <v>3141</v>
      </c>
      <c r="D2808" t="s">
        <v>9201</v>
      </c>
      <c r="E2808" t="s">
        <v>3140</v>
      </c>
      <c r="F2808" s="4">
        <v>0.278090909090909</v>
      </c>
      <c r="G2808" s="4">
        <v>0.28999999999999998</v>
      </c>
      <c r="H2808" s="4">
        <v>8.9986930869280807E-2</v>
      </c>
      <c r="I2808" s="4">
        <v>0.48799999999999999</v>
      </c>
      <c r="J2808" s="4">
        <v>3.9E-2</v>
      </c>
      <c r="K2808" s="4">
        <v>0.23</v>
      </c>
      <c r="L2808" s="4">
        <v>0.32</v>
      </c>
      <c r="M2808" s="4">
        <v>33</v>
      </c>
    </row>
    <row r="2809" spans="1:13" x14ac:dyDescent="0.2">
      <c r="A2809" s="3">
        <v>39356</v>
      </c>
      <c r="B2809" t="s">
        <v>9210</v>
      </c>
      <c r="C2809" t="s">
        <v>3144</v>
      </c>
      <c r="D2809" t="s">
        <v>9211</v>
      </c>
      <c r="E2809" t="s">
        <v>3143</v>
      </c>
      <c r="F2809" s="4">
        <v>0.355121212121212</v>
      </c>
      <c r="G2809" s="4">
        <v>0.33</v>
      </c>
      <c r="H2809" s="4">
        <v>7.7175837206245101E-2</v>
      </c>
      <c r="I2809" s="4">
        <v>0.51</v>
      </c>
      <c r="J2809" s="4">
        <v>0.22</v>
      </c>
      <c r="K2809" s="4">
        <v>0.3</v>
      </c>
      <c r="L2809" s="4">
        <v>0.39</v>
      </c>
      <c r="M2809" s="4">
        <v>33</v>
      </c>
    </row>
    <row r="2810" spans="1:13" x14ac:dyDescent="0.2">
      <c r="A2810" s="3">
        <v>39356</v>
      </c>
      <c r="B2810" t="s">
        <v>9220</v>
      </c>
      <c r="C2810" t="s">
        <v>3147</v>
      </c>
      <c r="D2810" t="s">
        <v>9221</v>
      </c>
      <c r="E2810" t="s">
        <v>3146</v>
      </c>
      <c r="F2810" s="4">
        <v>0.58854545454545504</v>
      </c>
      <c r="G2810" s="4">
        <v>0.59</v>
      </c>
      <c r="H2810" s="4">
        <v>0.118421147527873</v>
      </c>
      <c r="I2810" s="4">
        <v>0.93</v>
      </c>
      <c r="J2810" s="4">
        <v>0.3</v>
      </c>
      <c r="K2810" s="4">
        <v>0.53</v>
      </c>
      <c r="L2810" s="4">
        <v>0.63</v>
      </c>
      <c r="M2810" s="4">
        <v>33</v>
      </c>
    </row>
    <row r="2811" spans="1:13" x14ac:dyDescent="0.2">
      <c r="A2811" s="3">
        <v>39356</v>
      </c>
      <c r="B2811" t="s">
        <v>9100</v>
      </c>
      <c r="C2811" t="s">
        <v>3114</v>
      </c>
      <c r="D2811" t="s">
        <v>9101</v>
      </c>
      <c r="E2811" t="s">
        <v>3113</v>
      </c>
      <c r="F2811" s="4">
        <v>0.44097142857142901</v>
      </c>
      <c r="G2811" s="4">
        <v>0.44</v>
      </c>
      <c r="H2811" s="4">
        <v>6.3552426581286001E-2</v>
      </c>
      <c r="I2811" s="4">
        <v>0.67</v>
      </c>
      <c r="J2811" s="4">
        <v>0.3</v>
      </c>
      <c r="K2811" s="4">
        <v>0.41499999999999998</v>
      </c>
      <c r="L2811" s="4">
        <v>0.46</v>
      </c>
      <c r="M2811" s="4">
        <v>35</v>
      </c>
    </row>
    <row r="2812" spans="1:13" x14ac:dyDescent="0.2">
      <c r="A2812" s="3">
        <v>39356</v>
      </c>
      <c r="B2812" t="s">
        <v>9230</v>
      </c>
      <c r="C2812" t="s">
        <v>3150</v>
      </c>
      <c r="D2812" t="s">
        <v>9231</v>
      </c>
      <c r="E2812" t="s">
        <v>3149</v>
      </c>
      <c r="F2812" s="4">
        <v>0.39918181818181803</v>
      </c>
      <c r="G2812" s="4">
        <v>0.4</v>
      </c>
      <c r="H2812" s="4">
        <v>7.2393652408832804E-2</v>
      </c>
      <c r="I2812" s="4">
        <v>0.55000000000000004</v>
      </c>
      <c r="J2812" s="4">
        <v>0.22</v>
      </c>
      <c r="K2812" s="4">
        <v>0.36</v>
      </c>
      <c r="L2812" s="4">
        <v>0.44</v>
      </c>
      <c r="M2812" s="4">
        <v>33</v>
      </c>
    </row>
    <row r="2813" spans="1:13" x14ac:dyDescent="0.2">
      <c r="A2813" s="3">
        <v>39356</v>
      </c>
      <c r="B2813" t="s">
        <v>9110</v>
      </c>
      <c r="C2813" t="s">
        <v>3117</v>
      </c>
      <c r="D2813" t="s">
        <v>9111</v>
      </c>
      <c r="E2813" t="s">
        <v>3116</v>
      </c>
      <c r="F2813" s="4">
        <v>0.56742857142857095</v>
      </c>
      <c r="G2813" s="4">
        <v>0.56999999999999995</v>
      </c>
      <c r="H2813" s="4">
        <v>9.54661275668236E-2</v>
      </c>
      <c r="I2813" s="4">
        <v>0.75</v>
      </c>
      <c r="J2813" s="4">
        <v>0.34</v>
      </c>
      <c r="K2813" s="4">
        <v>0.52500000000000002</v>
      </c>
      <c r="L2813" s="4">
        <v>0.63</v>
      </c>
      <c r="M2813" s="4">
        <v>35</v>
      </c>
    </row>
    <row r="2814" spans="1:13" x14ac:dyDescent="0.2">
      <c r="A2814" s="3">
        <v>39356</v>
      </c>
      <c r="B2814" t="s">
        <v>9122</v>
      </c>
      <c r="C2814" t="s">
        <v>3120</v>
      </c>
      <c r="D2814" t="s">
        <v>9123</v>
      </c>
      <c r="E2814" t="s">
        <v>3119</v>
      </c>
      <c r="F2814" s="4">
        <v>0.49188571428571398</v>
      </c>
      <c r="G2814" s="4">
        <v>0.5</v>
      </c>
      <c r="H2814" s="4">
        <v>9.2353467856979204E-2</v>
      </c>
      <c r="I2814" s="4">
        <v>0.72</v>
      </c>
      <c r="J2814" s="4">
        <v>0.3</v>
      </c>
      <c r="K2814" s="4">
        <v>0.44</v>
      </c>
      <c r="L2814" s="4">
        <v>0.54500000000000004</v>
      </c>
      <c r="M2814" s="4">
        <v>35</v>
      </c>
    </row>
    <row r="2815" spans="1:13" x14ac:dyDescent="0.2">
      <c r="A2815" s="3">
        <v>39356</v>
      </c>
      <c r="B2815" t="s">
        <v>9232</v>
      </c>
      <c r="C2815" t="s">
        <v>3096</v>
      </c>
      <c r="D2815" t="s">
        <v>9233</v>
      </c>
      <c r="E2815" t="s">
        <v>3095</v>
      </c>
      <c r="F2815" s="4">
        <v>3.499819</v>
      </c>
      <c r="G2815" s="4">
        <v>3.4849999999999999</v>
      </c>
      <c r="H2815" s="4">
        <v>0.28998628398420101</v>
      </c>
      <c r="I2815" s="4">
        <v>4.16</v>
      </c>
      <c r="J2815" s="4">
        <v>2.9</v>
      </c>
      <c r="K2815" s="4">
        <v>3.25</v>
      </c>
      <c r="L2815" s="4">
        <v>3.7075</v>
      </c>
      <c r="M2815" s="4">
        <v>30</v>
      </c>
    </row>
    <row r="2816" spans="1:13" x14ac:dyDescent="0.2">
      <c r="A2816" s="3">
        <v>39356</v>
      </c>
      <c r="B2816" t="s">
        <v>9012</v>
      </c>
      <c r="C2816" t="s">
        <v>3087</v>
      </c>
      <c r="D2816" t="s">
        <v>9013</v>
      </c>
      <c r="E2816" t="s">
        <v>3086</v>
      </c>
      <c r="F2816" s="4">
        <v>3.7111329032258098</v>
      </c>
      <c r="G2816" s="4">
        <v>3.72</v>
      </c>
      <c r="H2816" s="4">
        <v>0.12444779720009901</v>
      </c>
      <c r="I2816" s="4">
        <v>3.9</v>
      </c>
      <c r="J2816" s="4">
        <v>3.3</v>
      </c>
      <c r="K2816" s="4">
        <v>3.6549999999999998</v>
      </c>
      <c r="L2816" s="4">
        <v>3.79</v>
      </c>
      <c r="M2816" s="4">
        <v>31</v>
      </c>
    </row>
    <row r="2817" spans="1:13" x14ac:dyDescent="0.2">
      <c r="A2817" s="3">
        <v>39356</v>
      </c>
      <c r="B2817" t="s">
        <v>9126</v>
      </c>
      <c r="C2817" t="s">
        <v>3090</v>
      </c>
      <c r="D2817" t="s">
        <v>9127</v>
      </c>
      <c r="E2817" t="s">
        <v>3089</v>
      </c>
      <c r="F2817" s="4">
        <v>3.4475938709677401</v>
      </c>
      <c r="G2817" s="4">
        <v>3.46</v>
      </c>
      <c r="H2817" s="4">
        <v>0.25317743415343302</v>
      </c>
      <c r="I2817" s="4">
        <v>4</v>
      </c>
      <c r="J2817" s="4">
        <v>2.9854099999999999</v>
      </c>
      <c r="K2817" s="4">
        <v>3.2949999999999999</v>
      </c>
      <c r="L2817" s="4">
        <v>3.5750000000000002</v>
      </c>
      <c r="M2817" s="4">
        <v>31</v>
      </c>
    </row>
    <row r="2818" spans="1:13" x14ac:dyDescent="0.2">
      <c r="A2818" s="3">
        <v>39356</v>
      </c>
      <c r="B2818" t="s">
        <v>9234</v>
      </c>
      <c r="C2818" t="s">
        <v>3153</v>
      </c>
      <c r="D2818" t="s">
        <v>9235</v>
      </c>
      <c r="E2818" t="s">
        <v>3152</v>
      </c>
      <c r="F2818" s="4">
        <v>0.31878275862069</v>
      </c>
      <c r="G2818" s="4">
        <v>0.33</v>
      </c>
      <c r="H2818" s="4">
        <v>6.21951196349355E-2</v>
      </c>
      <c r="I2818" s="4">
        <v>0.43</v>
      </c>
      <c r="J2818" s="4">
        <v>0.14000000000000001</v>
      </c>
      <c r="K2818" s="4">
        <v>0.31</v>
      </c>
      <c r="L2818" s="4">
        <v>0.34</v>
      </c>
      <c r="M2818" s="4">
        <v>29</v>
      </c>
    </row>
    <row r="2819" spans="1:13" x14ac:dyDescent="0.2">
      <c r="A2819" s="3">
        <v>39356</v>
      </c>
      <c r="B2819" t="s">
        <v>10085</v>
      </c>
      <c r="C2819" t="s">
        <v>4324</v>
      </c>
      <c r="D2819" t="s">
        <v>10086</v>
      </c>
      <c r="E2819" t="s">
        <v>4323</v>
      </c>
      <c r="F2819" s="4">
        <v>2.1179411764705902</v>
      </c>
      <c r="G2819" s="4">
        <v>2</v>
      </c>
      <c r="H2819" s="4">
        <v>0.23156620117332899</v>
      </c>
      <c r="I2819" s="4">
        <v>2.8</v>
      </c>
      <c r="J2819" s="4">
        <v>1.9</v>
      </c>
      <c r="K2819" s="4">
        <v>2</v>
      </c>
      <c r="L2819" s="4">
        <v>2.1749999999999998</v>
      </c>
      <c r="M2819" s="4">
        <v>34</v>
      </c>
    </row>
    <row r="2820" spans="1:13" x14ac:dyDescent="0.2">
      <c r="A2820" s="3">
        <v>39356</v>
      </c>
      <c r="B2820" t="s">
        <v>10097</v>
      </c>
      <c r="C2820" t="s">
        <v>4327</v>
      </c>
      <c r="D2820" t="s">
        <v>10098</v>
      </c>
      <c r="E2820" t="s">
        <v>4326</v>
      </c>
      <c r="F2820" s="4">
        <v>2.39676470588235</v>
      </c>
      <c r="G2820" s="4">
        <v>2.4</v>
      </c>
      <c r="H2820" s="4">
        <v>0.41233055721538198</v>
      </c>
      <c r="I2820" s="4">
        <v>3.47</v>
      </c>
      <c r="J2820" s="4">
        <v>1.5</v>
      </c>
      <c r="K2820" s="4">
        <v>2.2000000000000002</v>
      </c>
      <c r="L2820" s="4">
        <v>2.6</v>
      </c>
      <c r="M2820" s="4">
        <v>34</v>
      </c>
    </row>
    <row r="2821" spans="1:13" x14ac:dyDescent="0.2">
      <c r="A2821" s="3">
        <v>39356</v>
      </c>
      <c r="B2821" t="s">
        <v>9236</v>
      </c>
      <c r="C2821" t="s">
        <v>3952</v>
      </c>
      <c r="D2821" t="s">
        <v>9237</v>
      </c>
      <c r="E2821" t="s">
        <v>3951</v>
      </c>
      <c r="F2821" s="4">
        <v>10.957084848484801</v>
      </c>
      <c r="G2821" s="4">
        <v>10.95</v>
      </c>
      <c r="H2821" s="4">
        <v>0.106533035138203</v>
      </c>
      <c r="I2821" s="4">
        <v>11.19</v>
      </c>
      <c r="J2821" s="4">
        <v>10.78</v>
      </c>
      <c r="K2821" s="4">
        <v>10.9</v>
      </c>
      <c r="L2821" s="4">
        <v>11.02</v>
      </c>
      <c r="M2821" s="4">
        <v>33</v>
      </c>
    </row>
    <row r="2822" spans="1:13" x14ac:dyDescent="0.2">
      <c r="A2822" s="3">
        <v>39356</v>
      </c>
      <c r="B2822" t="s">
        <v>9216</v>
      </c>
      <c r="C2822" t="s">
        <v>3939</v>
      </c>
      <c r="D2822" t="s">
        <v>9217</v>
      </c>
      <c r="E2822" t="s">
        <v>3947</v>
      </c>
      <c r="F2822" s="4">
        <v>10.8735085714286</v>
      </c>
      <c r="G2822" s="4">
        <v>10.9</v>
      </c>
      <c r="H2822" s="4">
        <v>9.1955799393060603E-2</v>
      </c>
      <c r="I2822" s="4">
        <v>11.04</v>
      </c>
      <c r="J2822" s="4">
        <v>10.65</v>
      </c>
      <c r="K2822" s="4">
        <v>10.805</v>
      </c>
      <c r="L2822" s="4">
        <v>10.9328</v>
      </c>
      <c r="M2822" s="4">
        <v>35</v>
      </c>
    </row>
    <row r="2823" spans="1:13" x14ac:dyDescent="0.2">
      <c r="A2823" s="3">
        <v>39356</v>
      </c>
      <c r="B2823" t="s">
        <v>9226</v>
      </c>
      <c r="C2823" t="s">
        <v>3942</v>
      </c>
      <c r="D2823" t="s">
        <v>9227</v>
      </c>
      <c r="E2823" t="s">
        <v>3949</v>
      </c>
      <c r="F2823" s="4">
        <v>10.924257142857099</v>
      </c>
      <c r="G2823" s="4">
        <v>10.92</v>
      </c>
      <c r="H2823" s="4">
        <v>0.10842274095549601</v>
      </c>
      <c r="I2823" s="4">
        <v>11.14</v>
      </c>
      <c r="J2823" s="4">
        <v>10.65</v>
      </c>
      <c r="K2823" s="4">
        <v>10.85</v>
      </c>
      <c r="L2823" s="4">
        <v>11</v>
      </c>
      <c r="M2823" s="4">
        <v>35</v>
      </c>
    </row>
    <row r="2824" spans="1:13" x14ac:dyDescent="0.2">
      <c r="A2824" s="3">
        <v>39356</v>
      </c>
      <c r="B2824" t="s">
        <v>9000</v>
      </c>
      <c r="C2824" t="s">
        <v>3936</v>
      </c>
      <c r="D2824" t="s">
        <v>9001</v>
      </c>
      <c r="E2824" t="s">
        <v>3935</v>
      </c>
      <c r="F2824" s="4">
        <v>10.924257142857099</v>
      </c>
      <c r="G2824" s="4">
        <v>10.92</v>
      </c>
      <c r="H2824" s="4">
        <v>0.10842274095549601</v>
      </c>
      <c r="I2824" s="4">
        <v>11.14</v>
      </c>
      <c r="J2824" s="4">
        <v>10.65</v>
      </c>
      <c r="K2824" s="4">
        <v>10.85</v>
      </c>
      <c r="L2824" s="4">
        <v>11</v>
      </c>
      <c r="M2824" s="4">
        <v>35</v>
      </c>
    </row>
    <row r="2825" spans="1:13" x14ac:dyDescent="0.2">
      <c r="A2825" s="3">
        <v>39356</v>
      </c>
      <c r="B2825" t="s">
        <v>9132</v>
      </c>
      <c r="C2825" t="s">
        <v>3939</v>
      </c>
      <c r="D2825" t="s">
        <v>9133</v>
      </c>
      <c r="E2825" t="s">
        <v>3938</v>
      </c>
      <c r="F2825" s="4">
        <v>11.200017142857099</v>
      </c>
      <c r="G2825" s="4">
        <v>11.2</v>
      </c>
      <c r="H2825" s="4">
        <v>0.18710950314740099</v>
      </c>
      <c r="I2825" s="4">
        <v>11.77</v>
      </c>
      <c r="J2825" s="4">
        <v>10.93</v>
      </c>
      <c r="K2825" s="4">
        <v>11.074999999999999</v>
      </c>
      <c r="L2825" s="4">
        <v>11.3</v>
      </c>
      <c r="M2825" s="4">
        <v>35</v>
      </c>
    </row>
    <row r="2826" spans="1:13" x14ac:dyDescent="0.2">
      <c r="A2826" s="3">
        <v>39356</v>
      </c>
      <c r="B2826" t="s">
        <v>10079</v>
      </c>
      <c r="C2826" t="s">
        <v>3579</v>
      </c>
      <c r="D2826" t="s">
        <v>10080</v>
      </c>
      <c r="E2826" t="s">
        <v>3578</v>
      </c>
      <c r="F2826" s="4">
        <v>3.0503969026573201</v>
      </c>
      <c r="G2826" s="4">
        <v>3.0326508740962002</v>
      </c>
      <c r="H2826" s="4">
        <v>0.180935231567037</v>
      </c>
      <c r="I2826" s="4">
        <v>3.5163546007005899</v>
      </c>
      <c r="J2826" s="4">
        <v>2.5367073950747701</v>
      </c>
      <c r="K2826" s="4">
        <v>2.9432272004672</v>
      </c>
      <c r="L2826" s="4">
        <v>3.1724861094500199</v>
      </c>
      <c r="M2826" s="4">
        <v>34</v>
      </c>
    </row>
    <row r="2827" spans="1:13" x14ac:dyDescent="0.2">
      <c r="A2827" s="3">
        <v>39356</v>
      </c>
      <c r="B2827" t="s">
        <v>10093</v>
      </c>
      <c r="C2827" t="s">
        <v>3582</v>
      </c>
      <c r="D2827" t="s">
        <v>10094</v>
      </c>
      <c r="E2827" t="s">
        <v>3581</v>
      </c>
      <c r="F2827" s="4">
        <v>3.4291428571428599</v>
      </c>
      <c r="G2827" s="4">
        <v>3.5</v>
      </c>
      <c r="H2827" s="4">
        <v>0.36028070288866398</v>
      </c>
      <c r="I2827" s="4">
        <v>4</v>
      </c>
      <c r="J2827" s="4">
        <v>2.5</v>
      </c>
      <c r="K2827" s="4">
        <v>3.2</v>
      </c>
      <c r="L2827" s="4">
        <v>3.625</v>
      </c>
      <c r="M2827" s="4">
        <v>35</v>
      </c>
    </row>
    <row r="2828" spans="1:13" x14ac:dyDescent="0.2">
      <c r="A2828" s="3">
        <v>39356</v>
      </c>
      <c r="B2828" t="s">
        <v>10105</v>
      </c>
      <c r="C2828" t="s">
        <v>3585</v>
      </c>
      <c r="D2828" t="s">
        <v>10106</v>
      </c>
      <c r="E2828" t="s">
        <v>3584</v>
      </c>
      <c r="F2828" s="4">
        <v>3.7883870967741902</v>
      </c>
      <c r="G2828" s="4">
        <v>3.7</v>
      </c>
      <c r="H2828" s="4">
        <v>0.39543306870816602</v>
      </c>
      <c r="I2828" s="4">
        <v>4.78</v>
      </c>
      <c r="J2828" s="4">
        <v>3.3</v>
      </c>
      <c r="K2828" s="4">
        <v>3.5</v>
      </c>
      <c r="L2828" s="4">
        <v>4</v>
      </c>
      <c r="M2828" s="4">
        <v>31</v>
      </c>
    </row>
    <row r="2829" spans="1:13" x14ac:dyDescent="0.2">
      <c r="A2829" s="3">
        <v>39356</v>
      </c>
      <c r="B2829" t="s">
        <v>10103</v>
      </c>
      <c r="C2829" t="s">
        <v>3594</v>
      </c>
      <c r="D2829" t="s">
        <v>10104</v>
      </c>
      <c r="E2829" t="s">
        <v>3593</v>
      </c>
      <c r="F2829" s="4">
        <v>3.3164705882352901</v>
      </c>
      <c r="G2829" s="4">
        <v>3.4</v>
      </c>
      <c r="H2829" s="4">
        <v>0.421382158320875</v>
      </c>
      <c r="I2829" s="4">
        <v>4.2</v>
      </c>
      <c r="J2829" s="4">
        <v>2.2000000000000002</v>
      </c>
      <c r="K2829" s="4">
        <v>3.1625000000000001</v>
      </c>
      <c r="L2829" s="4">
        <v>3.5</v>
      </c>
      <c r="M2829" s="4">
        <v>34</v>
      </c>
    </row>
    <row r="2830" spans="1:13" x14ac:dyDescent="0.2">
      <c r="A2830" s="3">
        <v>39387</v>
      </c>
      <c r="B2830" t="s">
        <v>8988</v>
      </c>
      <c r="C2830" t="s">
        <v>3918</v>
      </c>
      <c r="D2830" t="s">
        <v>8989</v>
      </c>
      <c r="E2830" t="s">
        <v>3917</v>
      </c>
      <c r="F2830" s="4">
        <v>7.4728124999999999</v>
      </c>
      <c r="G2830" s="4">
        <v>7.48</v>
      </c>
      <c r="H2830" s="4">
        <v>4.2291948063050297E-2</v>
      </c>
      <c r="I2830" s="4">
        <v>7.57</v>
      </c>
      <c r="J2830" s="4">
        <v>7.35</v>
      </c>
      <c r="K2830" s="4">
        <v>7.45</v>
      </c>
      <c r="L2830" s="4">
        <v>7.5</v>
      </c>
      <c r="M2830" s="4">
        <v>32</v>
      </c>
    </row>
    <row r="2831" spans="1:13" x14ac:dyDescent="0.2">
      <c r="A2831" s="3">
        <v>39387</v>
      </c>
      <c r="B2831" t="s">
        <v>9118</v>
      </c>
      <c r="C2831" t="s">
        <v>3921</v>
      </c>
      <c r="D2831" t="s">
        <v>9119</v>
      </c>
      <c r="E2831" t="s">
        <v>3920</v>
      </c>
      <c r="F2831" s="4">
        <v>7.3825000000000003</v>
      </c>
      <c r="G2831" s="4">
        <v>7.4349999999999996</v>
      </c>
      <c r="H2831" s="4">
        <v>0.27291733357876302</v>
      </c>
      <c r="I2831" s="4">
        <v>7.9</v>
      </c>
      <c r="J2831" s="4">
        <v>6.83</v>
      </c>
      <c r="K2831" s="4">
        <v>7.18</v>
      </c>
      <c r="L2831" s="4">
        <v>7.52</v>
      </c>
      <c r="M2831" s="4">
        <v>32</v>
      </c>
    </row>
    <row r="2832" spans="1:13" x14ac:dyDescent="0.2">
      <c r="A2832" s="3">
        <v>39387</v>
      </c>
      <c r="B2832" t="s">
        <v>9238</v>
      </c>
      <c r="C2832" t="s">
        <v>3081</v>
      </c>
      <c r="D2832" t="s">
        <v>9239</v>
      </c>
      <c r="E2832" t="s">
        <v>3080</v>
      </c>
      <c r="F2832" s="4">
        <v>3.91733333333333</v>
      </c>
      <c r="G2832" s="4">
        <v>3.9449999999999998</v>
      </c>
      <c r="H2832" s="4">
        <v>0.24244349975759899</v>
      </c>
      <c r="I2832" s="4">
        <v>4.41</v>
      </c>
      <c r="J2832" s="4">
        <v>3.33</v>
      </c>
      <c r="K2832" s="4">
        <v>3.7524999999999999</v>
      </c>
      <c r="L2832" s="4">
        <v>4.0449999999999999</v>
      </c>
      <c r="M2832" s="4">
        <v>30</v>
      </c>
    </row>
    <row r="2833" spans="1:13" x14ac:dyDescent="0.2">
      <c r="A2833" s="3">
        <v>39387</v>
      </c>
      <c r="B2833" t="s">
        <v>8864</v>
      </c>
      <c r="C2833" t="s">
        <v>3072</v>
      </c>
      <c r="D2833" t="s">
        <v>8865</v>
      </c>
      <c r="E2833" t="s">
        <v>3071</v>
      </c>
      <c r="F2833" s="4">
        <v>3.8463636363636402</v>
      </c>
      <c r="G2833" s="4">
        <v>3.85</v>
      </c>
      <c r="H2833" s="4">
        <v>0.143827548252634</v>
      </c>
      <c r="I2833" s="4">
        <v>4.17</v>
      </c>
      <c r="J2833" s="4">
        <v>3.31</v>
      </c>
      <c r="K2833" s="4">
        <v>3.8</v>
      </c>
      <c r="L2833" s="4">
        <v>3.9</v>
      </c>
      <c r="M2833" s="4">
        <v>33</v>
      </c>
    </row>
    <row r="2834" spans="1:13" x14ac:dyDescent="0.2">
      <c r="A2834" s="3">
        <v>39387</v>
      </c>
      <c r="B2834" t="s">
        <v>9006</v>
      </c>
      <c r="C2834" t="s">
        <v>3075</v>
      </c>
      <c r="D2834" t="s">
        <v>9007</v>
      </c>
      <c r="E2834" t="s">
        <v>3074</v>
      </c>
      <c r="F2834" s="4">
        <v>3.8745454545454501</v>
      </c>
      <c r="G2834" s="4">
        <v>3.85</v>
      </c>
      <c r="H2834" s="4">
        <v>0.22666179250552601</v>
      </c>
      <c r="I2834" s="4">
        <v>4.34</v>
      </c>
      <c r="J2834" s="4">
        <v>3.26</v>
      </c>
      <c r="K2834" s="4">
        <v>3.75</v>
      </c>
      <c r="L2834" s="4">
        <v>4.03</v>
      </c>
      <c r="M2834" s="4">
        <v>33</v>
      </c>
    </row>
    <row r="2835" spans="1:13" x14ac:dyDescent="0.2">
      <c r="A2835" s="3">
        <v>39387</v>
      </c>
      <c r="B2835" t="s">
        <v>9136</v>
      </c>
      <c r="C2835" t="s">
        <v>3102</v>
      </c>
      <c r="D2835" t="s">
        <v>9137</v>
      </c>
      <c r="E2835" t="s">
        <v>3101</v>
      </c>
      <c r="F2835" s="4">
        <v>3.5719354838709698</v>
      </c>
      <c r="G2835" s="4">
        <v>3.52</v>
      </c>
      <c r="H2835" s="4">
        <v>0.29738212628242799</v>
      </c>
      <c r="I2835" s="4">
        <v>4.4000000000000004</v>
      </c>
      <c r="J2835" s="4">
        <v>2.95</v>
      </c>
      <c r="K2835" s="4">
        <v>3.4550000000000001</v>
      </c>
      <c r="L2835" s="4">
        <v>3.645</v>
      </c>
      <c r="M2835" s="4">
        <v>31</v>
      </c>
    </row>
    <row r="2836" spans="1:13" x14ac:dyDescent="0.2">
      <c r="A2836" s="3">
        <v>39387</v>
      </c>
      <c r="B2836" t="s">
        <v>9138</v>
      </c>
      <c r="C2836" t="s">
        <v>3078</v>
      </c>
      <c r="D2836" t="s">
        <v>9139</v>
      </c>
      <c r="E2836" t="s">
        <v>3077</v>
      </c>
      <c r="F2836" s="4">
        <v>3.4696969696969702</v>
      </c>
      <c r="G2836" s="4">
        <v>3.5</v>
      </c>
      <c r="H2836" s="4">
        <v>0.33274882464560301</v>
      </c>
      <c r="I2836" s="4">
        <v>4.5</v>
      </c>
      <c r="J2836" s="4">
        <v>2.37</v>
      </c>
      <c r="K2836" s="4">
        <v>3.3</v>
      </c>
      <c r="L2836" s="4">
        <v>3.59</v>
      </c>
      <c r="M2836" s="4">
        <v>33</v>
      </c>
    </row>
    <row r="2837" spans="1:13" x14ac:dyDescent="0.2">
      <c r="A2837" s="3">
        <v>39387</v>
      </c>
      <c r="B2837" t="s">
        <v>9140</v>
      </c>
      <c r="C2837" t="s">
        <v>3120</v>
      </c>
      <c r="D2837" t="s">
        <v>9141</v>
      </c>
      <c r="E2837" t="s">
        <v>3119</v>
      </c>
      <c r="F2837" s="4">
        <v>0.55703030303030299</v>
      </c>
      <c r="G2837" s="4">
        <v>0.56999999999999995</v>
      </c>
      <c r="H2837" s="4">
        <v>0.12279975693392201</v>
      </c>
      <c r="I2837" s="4">
        <v>0.85</v>
      </c>
      <c r="J2837" s="4">
        <v>0.17</v>
      </c>
      <c r="K2837" s="4">
        <v>0.48</v>
      </c>
      <c r="L2837" s="4">
        <v>0.64</v>
      </c>
      <c r="M2837" s="4">
        <v>33</v>
      </c>
    </row>
    <row r="2838" spans="1:13" x14ac:dyDescent="0.2">
      <c r="A2838" s="3">
        <v>39387</v>
      </c>
      <c r="B2838" t="s">
        <v>9150</v>
      </c>
      <c r="C2838" t="s">
        <v>3123</v>
      </c>
      <c r="D2838" t="s">
        <v>9151</v>
      </c>
      <c r="E2838" t="s">
        <v>3122</v>
      </c>
      <c r="F2838" s="4">
        <v>0.35315151515151499</v>
      </c>
      <c r="G2838" s="4">
        <v>0.35</v>
      </c>
      <c r="H2838" s="4">
        <v>7.6323375028608198E-2</v>
      </c>
      <c r="I2838" s="4">
        <v>0.55000000000000004</v>
      </c>
      <c r="J2838" s="4">
        <v>0.2</v>
      </c>
      <c r="K2838" s="4">
        <v>0.3</v>
      </c>
      <c r="L2838" s="4">
        <v>0.37</v>
      </c>
      <c r="M2838" s="4">
        <v>33</v>
      </c>
    </row>
    <row r="2839" spans="1:13" x14ac:dyDescent="0.2">
      <c r="A2839" s="3">
        <v>39387</v>
      </c>
      <c r="B2839" t="s">
        <v>9160</v>
      </c>
      <c r="C2839" t="s">
        <v>3126</v>
      </c>
      <c r="D2839" t="s">
        <v>9161</v>
      </c>
      <c r="E2839" t="s">
        <v>3125</v>
      </c>
      <c r="F2839" s="4">
        <v>0.31184848484848499</v>
      </c>
      <c r="G2839" s="4">
        <v>0.3</v>
      </c>
      <c r="H2839" s="4">
        <v>7.5611722475801196E-2</v>
      </c>
      <c r="I2839" s="4">
        <v>0.51</v>
      </c>
      <c r="J2839" s="4">
        <v>0.19</v>
      </c>
      <c r="K2839" s="4">
        <v>0.25</v>
      </c>
      <c r="L2839" s="4">
        <v>0.36</v>
      </c>
      <c r="M2839" s="4">
        <v>33</v>
      </c>
    </row>
    <row r="2840" spans="1:13" x14ac:dyDescent="0.2">
      <c r="A2840" s="3">
        <v>39387</v>
      </c>
      <c r="B2840" t="s">
        <v>9170</v>
      </c>
      <c r="C2840" t="s">
        <v>3129</v>
      </c>
      <c r="D2840" t="s">
        <v>9171</v>
      </c>
      <c r="E2840" t="s">
        <v>3128</v>
      </c>
      <c r="F2840" s="4">
        <v>9.0090909090909096E-2</v>
      </c>
      <c r="G2840" s="4">
        <v>0.1</v>
      </c>
      <c r="H2840" s="4">
        <v>0.106049623890294</v>
      </c>
      <c r="I2840" s="4">
        <v>0.28000000000000003</v>
      </c>
      <c r="J2840" s="4">
        <v>-0.08</v>
      </c>
      <c r="K2840" s="4">
        <v>-0.02</v>
      </c>
      <c r="L2840" s="4">
        <v>0.16</v>
      </c>
      <c r="M2840" s="4">
        <v>33</v>
      </c>
    </row>
    <row r="2841" spans="1:13" x14ac:dyDescent="0.2">
      <c r="A2841" s="3">
        <v>39387</v>
      </c>
      <c r="B2841" t="s">
        <v>9180</v>
      </c>
      <c r="C2841" t="s">
        <v>3132</v>
      </c>
      <c r="D2841" t="s">
        <v>9181</v>
      </c>
      <c r="E2841" t="s">
        <v>3131</v>
      </c>
      <c r="F2841" s="4">
        <v>-0.24272727272727301</v>
      </c>
      <c r="G2841" s="4">
        <v>-0.3</v>
      </c>
      <c r="H2841" s="4">
        <v>0.16765427088342999</v>
      </c>
      <c r="I2841" s="4">
        <v>0.25</v>
      </c>
      <c r="J2841" s="4">
        <v>-0.49</v>
      </c>
      <c r="K2841" s="4">
        <v>-0.36</v>
      </c>
      <c r="L2841" s="4">
        <v>-0.17</v>
      </c>
      <c r="M2841" s="4">
        <v>33</v>
      </c>
    </row>
    <row r="2842" spans="1:13" x14ac:dyDescent="0.2">
      <c r="A2842" s="3">
        <v>39387</v>
      </c>
      <c r="B2842" t="s">
        <v>9190</v>
      </c>
      <c r="C2842" t="s">
        <v>3135</v>
      </c>
      <c r="D2842" t="s">
        <v>9191</v>
      </c>
      <c r="E2842" t="s">
        <v>3134</v>
      </c>
      <c r="F2842" s="4">
        <v>0.14121212121212101</v>
      </c>
      <c r="G2842" s="4">
        <v>0.15</v>
      </c>
      <c r="H2842" s="4">
        <v>7.4948214444940903E-2</v>
      </c>
      <c r="I2842" s="4">
        <v>0.3</v>
      </c>
      <c r="J2842" s="4">
        <v>-0.03</v>
      </c>
      <c r="K2842" s="4">
        <v>0.1</v>
      </c>
      <c r="L2842" s="4">
        <v>0.2</v>
      </c>
      <c r="M2842" s="4">
        <v>33</v>
      </c>
    </row>
    <row r="2843" spans="1:13" x14ac:dyDescent="0.2">
      <c r="A2843" s="3">
        <v>39387</v>
      </c>
      <c r="B2843" t="s">
        <v>9200</v>
      </c>
      <c r="C2843" t="s">
        <v>3138</v>
      </c>
      <c r="D2843" t="s">
        <v>9201</v>
      </c>
      <c r="E2843" t="s">
        <v>3137</v>
      </c>
      <c r="F2843" s="4">
        <v>0.273272727272727</v>
      </c>
      <c r="G2843" s="4">
        <v>0.28999999999999998</v>
      </c>
      <c r="H2843" s="4">
        <v>0.11967019071370499</v>
      </c>
      <c r="I2843" s="4">
        <v>0.48799999999999999</v>
      </c>
      <c r="J2843" s="4">
        <v>-0.27</v>
      </c>
      <c r="K2843" s="4">
        <v>0.23</v>
      </c>
      <c r="L2843" s="4">
        <v>0.31</v>
      </c>
      <c r="M2843" s="4">
        <v>33</v>
      </c>
    </row>
    <row r="2844" spans="1:13" x14ac:dyDescent="0.2">
      <c r="A2844" s="3">
        <v>39387</v>
      </c>
      <c r="B2844" t="s">
        <v>9210</v>
      </c>
      <c r="C2844" t="s">
        <v>3141</v>
      </c>
      <c r="D2844" t="s">
        <v>9211</v>
      </c>
      <c r="E2844" t="s">
        <v>3140</v>
      </c>
      <c r="F2844" s="4">
        <v>0.34387878787878801</v>
      </c>
      <c r="G2844" s="4">
        <v>0.34</v>
      </c>
      <c r="H2844" s="4">
        <v>7.2518858571304398E-2</v>
      </c>
      <c r="I2844" s="4">
        <v>0.52</v>
      </c>
      <c r="J2844" s="4">
        <v>0.12</v>
      </c>
      <c r="K2844" s="4">
        <v>0.31</v>
      </c>
      <c r="L2844" s="4">
        <v>0.38</v>
      </c>
      <c r="M2844" s="4">
        <v>33</v>
      </c>
    </row>
    <row r="2845" spans="1:13" x14ac:dyDescent="0.2">
      <c r="A2845" s="3">
        <v>39387</v>
      </c>
      <c r="B2845" t="s">
        <v>9220</v>
      </c>
      <c r="C2845" t="s">
        <v>3144</v>
      </c>
      <c r="D2845" t="s">
        <v>9221</v>
      </c>
      <c r="E2845" t="s">
        <v>3143</v>
      </c>
      <c r="F2845" s="4">
        <v>0.56963636363636405</v>
      </c>
      <c r="G2845" s="4">
        <v>0.59</v>
      </c>
      <c r="H2845" s="4">
        <v>0.12491242386713799</v>
      </c>
      <c r="I2845" s="4">
        <v>0.81799999999999995</v>
      </c>
      <c r="J2845" s="4">
        <v>0.23</v>
      </c>
      <c r="K2845" s="4">
        <v>0.54</v>
      </c>
      <c r="L2845" s="4">
        <v>0.64</v>
      </c>
      <c r="M2845" s="4">
        <v>33</v>
      </c>
    </row>
    <row r="2846" spans="1:13" x14ac:dyDescent="0.2">
      <c r="A2846" s="3">
        <v>39387</v>
      </c>
      <c r="B2846" t="s">
        <v>9230</v>
      </c>
      <c r="C2846" t="s">
        <v>3147</v>
      </c>
      <c r="D2846" t="s">
        <v>9231</v>
      </c>
      <c r="E2846" t="s">
        <v>3146</v>
      </c>
      <c r="F2846" s="4">
        <v>0.40015151515151498</v>
      </c>
      <c r="G2846" s="4">
        <v>0.4</v>
      </c>
      <c r="H2846" s="4">
        <v>7.1090664476832502E-2</v>
      </c>
      <c r="I2846" s="4">
        <v>0.57999999999999996</v>
      </c>
      <c r="J2846" s="4">
        <v>0.24</v>
      </c>
      <c r="K2846" s="4">
        <v>0.35</v>
      </c>
      <c r="L2846" s="4">
        <v>0.43</v>
      </c>
      <c r="M2846" s="4">
        <v>33</v>
      </c>
    </row>
    <row r="2847" spans="1:13" x14ac:dyDescent="0.2">
      <c r="A2847" s="3">
        <v>39387</v>
      </c>
      <c r="B2847" t="s">
        <v>9110</v>
      </c>
      <c r="C2847" t="s">
        <v>3114</v>
      </c>
      <c r="D2847" t="s">
        <v>9111</v>
      </c>
      <c r="E2847" t="s">
        <v>3113</v>
      </c>
      <c r="F2847" s="4">
        <v>0.71460606060606102</v>
      </c>
      <c r="G2847" s="4">
        <v>0.73</v>
      </c>
      <c r="H2847" s="4">
        <v>6.9066064113435702E-2</v>
      </c>
      <c r="I2847" s="4">
        <v>0.8</v>
      </c>
      <c r="J2847" s="4">
        <v>0.46</v>
      </c>
      <c r="K2847" s="4">
        <v>0.7</v>
      </c>
      <c r="L2847" s="4">
        <v>0.75</v>
      </c>
      <c r="M2847" s="4">
        <v>33</v>
      </c>
    </row>
    <row r="2848" spans="1:13" x14ac:dyDescent="0.2">
      <c r="A2848" s="3">
        <v>39387</v>
      </c>
      <c r="B2848" t="s">
        <v>9240</v>
      </c>
      <c r="C2848" t="s">
        <v>3150</v>
      </c>
      <c r="D2848" t="s">
        <v>9241</v>
      </c>
      <c r="E2848" t="s">
        <v>3149</v>
      </c>
      <c r="F2848" s="4">
        <v>0.56921875</v>
      </c>
      <c r="G2848" s="4">
        <v>0.57499999999999996</v>
      </c>
      <c r="H2848" s="4">
        <v>9.2091376211785703E-2</v>
      </c>
      <c r="I2848" s="4">
        <v>0.755</v>
      </c>
      <c r="J2848" s="4">
        <v>0.4</v>
      </c>
      <c r="K2848" s="4">
        <v>0.5</v>
      </c>
      <c r="L2848" s="4">
        <v>0.63500000000000001</v>
      </c>
      <c r="M2848" s="4">
        <v>32</v>
      </c>
    </row>
    <row r="2849" spans="1:13" x14ac:dyDescent="0.2">
      <c r="A2849" s="3">
        <v>39387</v>
      </c>
      <c r="B2849" t="s">
        <v>9122</v>
      </c>
      <c r="C2849" t="s">
        <v>3117</v>
      </c>
      <c r="D2849" t="s">
        <v>9123</v>
      </c>
      <c r="E2849" t="s">
        <v>3116</v>
      </c>
      <c r="F2849" s="4">
        <v>0.49087878787878803</v>
      </c>
      <c r="G2849" s="4">
        <v>0.48</v>
      </c>
      <c r="H2849" s="4">
        <v>8.4290330693887097E-2</v>
      </c>
      <c r="I2849" s="4">
        <v>0.76</v>
      </c>
      <c r="J2849" s="4">
        <v>0.34</v>
      </c>
      <c r="K2849" s="4">
        <v>0.44</v>
      </c>
      <c r="L2849" s="4">
        <v>0.52</v>
      </c>
      <c r="M2849" s="4">
        <v>33</v>
      </c>
    </row>
    <row r="2850" spans="1:13" x14ac:dyDescent="0.2">
      <c r="A2850" s="3">
        <v>39387</v>
      </c>
      <c r="B2850" t="s">
        <v>9242</v>
      </c>
      <c r="C2850" t="s">
        <v>3096</v>
      </c>
      <c r="D2850" t="s">
        <v>9243</v>
      </c>
      <c r="E2850" t="s">
        <v>3095</v>
      </c>
      <c r="F2850" s="4">
        <v>3.6949427629629601</v>
      </c>
      <c r="G2850" s="4">
        <v>3.7</v>
      </c>
      <c r="H2850" s="4">
        <v>0.26952260015178398</v>
      </c>
      <c r="I2850" s="4">
        <v>4.2</v>
      </c>
      <c r="J2850" s="4">
        <v>3.02</v>
      </c>
      <c r="K2850" s="4">
        <v>3.5449999999999999</v>
      </c>
      <c r="L2850" s="4">
        <v>3.8450000000000002</v>
      </c>
      <c r="M2850" s="4">
        <v>27</v>
      </c>
    </row>
    <row r="2851" spans="1:13" x14ac:dyDescent="0.2">
      <c r="A2851" s="3">
        <v>39387</v>
      </c>
      <c r="B2851" t="s">
        <v>9012</v>
      </c>
      <c r="C2851" t="s">
        <v>3087</v>
      </c>
      <c r="D2851" t="s">
        <v>9013</v>
      </c>
      <c r="E2851" t="s">
        <v>3086</v>
      </c>
      <c r="F2851" s="4">
        <v>3.8689846666666701</v>
      </c>
      <c r="G2851" s="4">
        <v>3.8547699999999998</v>
      </c>
      <c r="H2851" s="4">
        <v>7.2225338124002197E-2</v>
      </c>
      <c r="I2851" s="4">
        <v>4.03</v>
      </c>
      <c r="J2851" s="4">
        <v>3.7</v>
      </c>
      <c r="K2851" s="4">
        <v>3.8250000000000002</v>
      </c>
      <c r="L2851" s="4">
        <v>3.915</v>
      </c>
      <c r="M2851" s="4">
        <v>30</v>
      </c>
    </row>
    <row r="2852" spans="1:13" x14ac:dyDescent="0.2">
      <c r="A2852" s="3">
        <v>39387</v>
      </c>
      <c r="B2852" t="s">
        <v>9126</v>
      </c>
      <c r="C2852" t="s">
        <v>3090</v>
      </c>
      <c r="D2852" t="s">
        <v>9127</v>
      </c>
      <c r="E2852" t="s">
        <v>3089</v>
      </c>
      <c r="F2852" s="4">
        <v>3.6505703448275901</v>
      </c>
      <c r="G2852" s="4">
        <v>3.63</v>
      </c>
      <c r="H2852" s="4">
        <v>0.26440386708975999</v>
      </c>
      <c r="I2852" s="4">
        <v>4.41</v>
      </c>
      <c r="J2852" s="4">
        <v>3.12</v>
      </c>
      <c r="K2852" s="4">
        <v>3.51</v>
      </c>
      <c r="L2852" s="4">
        <v>3.8</v>
      </c>
      <c r="M2852" s="4">
        <v>29</v>
      </c>
    </row>
    <row r="2853" spans="1:13" x14ac:dyDescent="0.2">
      <c r="A2853" s="3">
        <v>39387</v>
      </c>
      <c r="B2853" t="s">
        <v>9244</v>
      </c>
      <c r="C2853" t="s">
        <v>3153</v>
      </c>
      <c r="D2853" t="s">
        <v>9245</v>
      </c>
      <c r="E2853" t="s">
        <v>3152</v>
      </c>
      <c r="F2853" s="4">
        <v>0.34903448275862098</v>
      </c>
      <c r="G2853" s="4">
        <v>0.35</v>
      </c>
      <c r="H2853" s="4">
        <v>2.4482475888189199E-2</v>
      </c>
      <c r="I2853" s="4">
        <v>0.4</v>
      </c>
      <c r="J2853" s="4">
        <v>0.29899999999999999</v>
      </c>
      <c r="K2853" s="4">
        <v>0.34</v>
      </c>
      <c r="L2853" s="4">
        <v>0.36</v>
      </c>
      <c r="M2853" s="4">
        <v>29</v>
      </c>
    </row>
    <row r="2854" spans="1:13" x14ac:dyDescent="0.2">
      <c r="A2854" s="3">
        <v>39387</v>
      </c>
      <c r="B2854" t="s">
        <v>10085</v>
      </c>
      <c r="C2854" t="s">
        <v>4324</v>
      </c>
      <c r="D2854" t="s">
        <v>10086</v>
      </c>
      <c r="E2854" t="s">
        <v>4323</v>
      </c>
      <c r="F2854" s="4">
        <v>2.145</v>
      </c>
      <c r="G2854" s="4">
        <v>2.1</v>
      </c>
      <c r="H2854" s="4">
        <v>0.21166010488516701</v>
      </c>
      <c r="I2854" s="4">
        <v>2.8</v>
      </c>
      <c r="J2854" s="4">
        <v>1.8</v>
      </c>
      <c r="K2854" s="4">
        <v>2</v>
      </c>
      <c r="L2854" s="4">
        <v>2.2000000000000002</v>
      </c>
      <c r="M2854" s="4">
        <v>32</v>
      </c>
    </row>
    <row r="2855" spans="1:13" x14ac:dyDescent="0.2">
      <c r="A2855" s="3">
        <v>39387</v>
      </c>
      <c r="B2855" t="s">
        <v>10097</v>
      </c>
      <c r="C2855" t="s">
        <v>4327</v>
      </c>
      <c r="D2855" t="s">
        <v>10098</v>
      </c>
      <c r="E2855" t="s">
        <v>4326</v>
      </c>
      <c r="F2855" s="4">
        <v>2.2631250000000001</v>
      </c>
      <c r="G2855" s="4">
        <v>2.2999999999999998</v>
      </c>
      <c r="H2855" s="4">
        <v>0.37941752897081898</v>
      </c>
      <c r="I2855" s="4">
        <v>3.47</v>
      </c>
      <c r="J2855" s="4">
        <v>1.4</v>
      </c>
      <c r="K2855" s="4">
        <v>2</v>
      </c>
      <c r="L2855" s="4">
        <v>2.42</v>
      </c>
      <c r="M2855" s="4">
        <v>32</v>
      </c>
    </row>
    <row r="2856" spans="1:13" x14ac:dyDescent="0.2">
      <c r="A2856" s="3">
        <v>39387</v>
      </c>
      <c r="B2856" t="s">
        <v>9236</v>
      </c>
      <c r="C2856" t="s">
        <v>3942</v>
      </c>
      <c r="D2856" t="s">
        <v>9237</v>
      </c>
      <c r="E2856" t="s">
        <v>3949</v>
      </c>
      <c r="F2856" s="4">
        <v>10.9192121212121</v>
      </c>
      <c r="G2856" s="4">
        <v>10.93</v>
      </c>
      <c r="H2856" s="4">
        <v>0.11188491787763399</v>
      </c>
      <c r="I2856" s="4">
        <v>11.12</v>
      </c>
      <c r="J2856" s="4">
        <v>10.7</v>
      </c>
      <c r="K2856" s="4">
        <v>10.82</v>
      </c>
      <c r="L2856" s="4">
        <v>11.01</v>
      </c>
      <c r="M2856" s="4">
        <v>33</v>
      </c>
    </row>
    <row r="2857" spans="1:13" x14ac:dyDescent="0.2">
      <c r="A2857" s="3">
        <v>39387</v>
      </c>
      <c r="B2857" t="s">
        <v>9246</v>
      </c>
      <c r="C2857" t="s">
        <v>3952</v>
      </c>
      <c r="D2857" t="s">
        <v>9247</v>
      </c>
      <c r="E2857" t="s">
        <v>3951</v>
      </c>
      <c r="F2857" s="4">
        <v>10.9367606060606</v>
      </c>
      <c r="G2857" s="4">
        <v>10.94</v>
      </c>
      <c r="H2857" s="4">
        <v>0.11846501577310201</v>
      </c>
      <c r="I2857" s="4">
        <v>11.19</v>
      </c>
      <c r="J2857" s="4">
        <v>10.7</v>
      </c>
      <c r="K2857" s="4">
        <v>10.86</v>
      </c>
      <c r="L2857" s="4">
        <v>11.03</v>
      </c>
      <c r="M2857" s="4">
        <v>33</v>
      </c>
    </row>
    <row r="2858" spans="1:13" x14ac:dyDescent="0.2">
      <c r="A2858" s="3">
        <v>39387</v>
      </c>
      <c r="B2858" t="s">
        <v>9226</v>
      </c>
      <c r="C2858" t="s">
        <v>3939</v>
      </c>
      <c r="D2858" t="s">
        <v>9227</v>
      </c>
      <c r="E2858" t="s">
        <v>3947</v>
      </c>
      <c r="F2858" s="4">
        <v>10.896333333333301</v>
      </c>
      <c r="G2858" s="4">
        <v>10.9</v>
      </c>
      <c r="H2858" s="4">
        <v>0.10889463561932999</v>
      </c>
      <c r="I2858" s="4">
        <v>11.06</v>
      </c>
      <c r="J2858" s="4">
        <v>10.7</v>
      </c>
      <c r="K2858" s="4">
        <v>10.81</v>
      </c>
      <c r="L2858" s="4">
        <v>10.99</v>
      </c>
      <c r="M2858" s="4">
        <v>33</v>
      </c>
    </row>
    <row r="2859" spans="1:13" x14ac:dyDescent="0.2">
      <c r="A2859" s="3">
        <v>39387</v>
      </c>
      <c r="B2859" t="s">
        <v>9000</v>
      </c>
      <c r="C2859" t="s">
        <v>3936</v>
      </c>
      <c r="D2859" t="s">
        <v>9001</v>
      </c>
      <c r="E2859" t="s">
        <v>3935</v>
      </c>
      <c r="F2859" s="4">
        <v>10.896333333333301</v>
      </c>
      <c r="G2859" s="4">
        <v>10.9</v>
      </c>
      <c r="H2859" s="4">
        <v>0.10889463561932999</v>
      </c>
      <c r="I2859" s="4">
        <v>11.06</v>
      </c>
      <c r="J2859" s="4">
        <v>10.7</v>
      </c>
      <c r="K2859" s="4">
        <v>10.81</v>
      </c>
      <c r="L2859" s="4">
        <v>10.99</v>
      </c>
      <c r="M2859" s="4">
        <v>33</v>
      </c>
    </row>
    <row r="2860" spans="1:13" x14ac:dyDescent="0.2">
      <c r="A2860" s="3">
        <v>39387</v>
      </c>
      <c r="B2860" t="s">
        <v>9132</v>
      </c>
      <c r="C2860" t="s">
        <v>3939</v>
      </c>
      <c r="D2860" t="s">
        <v>9133</v>
      </c>
      <c r="E2860" t="s">
        <v>3938</v>
      </c>
      <c r="F2860" s="4">
        <v>11.167487878787901</v>
      </c>
      <c r="G2860" s="4">
        <v>11.19</v>
      </c>
      <c r="H2860" s="4">
        <v>0.20289430400700001</v>
      </c>
      <c r="I2860" s="4">
        <v>11.8</v>
      </c>
      <c r="J2860" s="4">
        <v>10.85</v>
      </c>
      <c r="K2860" s="4">
        <v>11.05</v>
      </c>
      <c r="L2860" s="4">
        <v>11.25</v>
      </c>
      <c r="M2860" s="4">
        <v>33</v>
      </c>
    </row>
    <row r="2861" spans="1:13" x14ac:dyDescent="0.2">
      <c r="A2861" s="3">
        <v>39387</v>
      </c>
      <c r="B2861" t="s">
        <v>10079</v>
      </c>
      <c r="C2861" t="s">
        <v>3579</v>
      </c>
      <c r="D2861" t="s">
        <v>10080</v>
      </c>
      <c r="E2861" t="s">
        <v>3578</v>
      </c>
      <c r="F2861" s="4">
        <v>3.0923160071249698</v>
      </c>
      <c r="G2861" s="4">
        <v>3.1029758586272398</v>
      </c>
      <c r="H2861" s="4">
        <v>0.114785948143291</v>
      </c>
      <c r="I2861" s="4">
        <v>3.3357682039341299</v>
      </c>
      <c r="J2861" s="4">
        <v>2.7408544325942898</v>
      </c>
      <c r="K2861" s="4">
        <v>3.05124422633682</v>
      </c>
      <c r="L2861" s="4">
        <v>3.1288416747724499</v>
      </c>
      <c r="M2861" s="4">
        <v>33</v>
      </c>
    </row>
    <row r="2862" spans="1:13" x14ac:dyDescent="0.2">
      <c r="A2862" s="3">
        <v>39387</v>
      </c>
      <c r="B2862" t="s">
        <v>10093</v>
      </c>
      <c r="C2862" t="s">
        <v>3582</v>
      </c>
      <c r="D2862" t="s">
        <v>10094</v>
      </c>
      <c r="E2862" t="s">
        <v>3581</v>
      </c>
      <c r="F2862" s="4">
        <v>3.3642424242424198</v>
      </c>
      <c r="G2862" s="4">
        <v>3.4</v>
      </c>
      <c r="H2862" s="4">
        <v>0.28740248675670699</v>
      </c>
      <c r="I2862" s="4">
        <v>4</v>
      </c>
      <c r="J2862" s="4">
        <v>2.7</v>
      </c>
      <c r="K2862" s="4">
        <v>3.2</v>
      </c>
      <c r="L2862" s="4">
        <v>3.55</v>
      </c>
      <c r="M2862" s="4">
        <v>33</v>
      </c>
    </row>
    <row r="2863" spans="1:13" x14ac:dyDescent="0.2">
      <c r="A2863" s="3">
        <v>39387</v>
      </c>
      <c r="B2863" t="s">
        <v>10105</v>
      </c>
      <c r="C2863" t="s">
        <v>3585</v>
      </c>
      <c r="D2863" t="s">
        <v>10106</v>
      </c>
      <c r="E2863" t="s">
        <v>3584</v>
      </c>
      <c r="F2863" s="4">
        <v>3.7553125000000001</v>
      </c>
      <c r="G2863" s="4">
        <v>3.7</v>
      </c>
      <c r="H2863" s="4">
        <v>0.37069232851430201</v>
      </c>
      <c r="I2863" s="4">
        <v>4.5</v>
      </c>
      <c r="J2863" s="4">
        <v>3.2</v>
      </c>
      <c r="K2863" s="4">
        <v>3.5</v>
      </c>
      <c r="L2863" s="4">
        <v>4</v>
      </c>
      <c r="M2863" s="4">
        <v>32</v>
      </c>
    </row>
    <row r="2864" spans="1:13" x14ac:dyDescent="0.2">
      <c r="A2864" s="3">
        <v>39387</v>
      </c>
      <c r="B2864" t="s">
        <v>10107</v>
      </c>
      <c r="C2864" t="s">
        <v>3597</v>
      </c>
      <c r="D2864" t="s">
        <v>10108</v>
      </c>
      <c r="E2864" t="s">
        <v>3596</v>
      </c>
      <c r="F2864" s="4">
        <v>3.04727272727273</v>
      </c>
      <c r="G2864" s="4">
        <v>3.2</v>
      </c>
      <c r="H2864" s="4">
        <v>0.562640386521848</v>
      </c>
      <c r="I2864" s="4">
        <v>3.9</v>
      </c>
      <c r="J2864" s="4">
        <v>1.5</v>
      </c>
      <c r="K2864" s="4">
        <v>2.8</v>
      </c>
      <c r="L2864" s="4">
        <v>3.5</v>
      </c>
      <c r="M2864" s="4">
        <v>33</v>
      </c>
    </row>
    <row r="2865" spans="1:13" x14ac:dyDescent="0.2">
      <c r="A2865" s="3">
        <v>39387</v>
      </c>
      <c r="B2865" t="s">
        <v>10103</v>
      </c>
      <c r="C2865" t="s">
        <v>3594</v>
      </c>
      <c r="D2865" t="s">
        <v>10104</v>
      </c>
      <c r="E2865" t="s">
        <v>3593</v>
      </c>
      <c r="F2865" s="4">
        <v>3.2587878787878801</v>
      </c>
      <c r="G2865" s="4">
        <v>3.3</v>
      </c>
      <c r="H2865" s="4">
        <v>0.44377470055027302</v>
      </c>
      <c r="I2865" s="4">
        <v>4.2</v>
      </c>
      <c r="J2865" s="4">
        <v>1.9</v>
      </c>
      <c r="K2865" s="4">
        <v>3.1</v>
      </c>
      <c r="L2865" s="4">
        <v>3.4</v>
      </c>
      <c r="M2865" s="4">
        <v>33</v>
      </c>
    </row>
    <row r="2866" spans="1:13" x14ac:dyDescent="0.2">
      <c r="A2866" s="3">
        <v>39417</v>
      </c>
      <c r="B2866" t="s">
        <v>9118</v>
      </c>
      <c r="C2866" t="s">
        <v>3921</v>
      </c>
      <c r="D2866" t="s">
        <v>9119</v>
      </c>
      <c r="E2866" t="s">
        <v>3920</v>
      </c>
      <c r="F2866" s="4">
        <v>7.3603333333333296</v>
      </c>
      <c r="G2866" s="4">
        <v>7.4349999999999996</v>
      </c>
      <c r="H2866" s="4">
        <v>0.28686754522906099</v>
      </c>
      <c r="I2866" s="4">
        <v>7.9</v>
      </c>
      <c r="J2866" s="4">
        <v>6.84</v>
      </c>
      <c r="K2866" s="4">
        <v>7.1425000000000001</v>
      </c>
      <c r="L2866" s="4">
        <v>7.5075000000000003</v>
      </c>
      <c r="M2866" s="4">
        <v>30</v>
      </c>
    </row>
    <row r="2867" spans="1:13" x14ac:dyDescent="0.2">
      <c r="A2867" s="3">
        <v>39417</v>
      </c>
      <c r="B2867" t="s">
        <v>9248</v>
      </c>
      <c r="C2867" t="s">
        <v>3924</v>
      </c>
      <c r="D2867" t="s">
        <v>9249</v>
      </c>
      <c r="E2867" t="s">
        <v>3923</v>
      </c>
      <c r="F2867" s="4">
        <v>7.11</v>
      </c>
      <c r="G2867" s="4">
        <v>7</v>
      </c>
      <c r="H2867" s="4">
        <v>0.49229447097631102</v>
      </c>
      <c r="I2867" s="4">
        <v>8.5</v>
      </c>
      <c r="J2867" s="4">
        <v>6.45</v>
      </c>
      <c r="K2867" s="4">
        <v>6.835</v>
      </c>
      <c r="L2867" s="4">
        <v>7.2750000000000004</v>
      </c>
      <c r="M2867" s="4">
        <v>27</v>
      </c>
    </row>
    <row r="2868" spans="1:13" x14ac:dyDescent="0.2">
      <c r="A2868" s="3">
        <v>39417</v>
      </c>
      <c r="B2868" t="s">
        <v>9250</v>
      </c>
      <c r="C2868" t="s">
        <v>3081</v>
      </c>
      <c r="D2868" t="s">
        <v>9251</v>
      </c>
      <c r="E2868" t="s">
        <v>3080</v>
      </c>
      <c r="F2868" s="4">
        <v>3.85516129032258</v>
      </c>
      <c r="G2868" s="4">
        <v>3.85</v>
      </c>
      <c r="H2868" s="4">
        <v>0.25337549168170598</v>
      </c>
      <c r="I2868" s="4">
        <v>4.4000000000000004</v>
      </c>
      <c r="J2868" s="4">
        <v>3.24</v>
      </c>
      <c r="K2868" s="4">
        <v>3.72</v>
      </c>
      <c r="L2868" s="4">
        <v>4.0049999999999999</v>
      </c>
      <c r="M2868" s="4">
        <v>31</v>
      </c>
    </row>
    <row r="2869" spans="1:13" x14ac:dyDescent="0.2">
      <c r="A2869" s="3">
        <v>39417</v>
      </c>
      <c r="B2869" t="s">
        <v>8864</v>
      </c>
      <c r="C2869" t="s">
        <v>3072</v>
      </c>
      <c r="D2869" t="s">
        <v>8865</v>
      </c>
      <c r="E2869" t="s">
        <v>3071</v>
      </c>
      <c r="F2869" s="4">
        <v>3.84131089987511</v>
      </c>
      <c r="G2869" s="4">
        <v>3.8278110977977899</v>
      </c>
      <c r="H2869" s="4">
        <v>9.4391579203540896E-2</v>
      </c>
      <c r="I2869" s="4">
        <v>4.0551410982109699</v>
      </c>
      <c r="J2869" s="4">
        <v>3.6831465520803301</v>
      </c>
      <c r="K2869" s="4">
        <v>3.76064541585753</v>
      </c>
      <c r="L2869" s="4">
        <v>3.90014337065654</v>
      </c>
      <c r="M2869" s="4">
        <v>31</v>
      </c>
    </row>
    <row r="2870" spans="1:13" x14ac:dyDescent="0.2">
      <c r="A2870" s="3">
        <v>39417</v>
      </c>
      <c r="B2870" t="s">
        <v>9006</v>
      </c>
      <c r="C2870" t="s">
        <v>3075</v>
      </c>
      <c r="D2870" t="s">
        <v>9007</v>
      </c>
      <c r="E2870" t="s">
        <v>3074</v>
      </c>
      <c r="F2870" s="4">
        <v>3.85516129032258</v>
      </c>
      <c r="G2870" s="4">
        <v>3.85</v>
      </c>
      <c r="H2870" s="4">
        <v>0.25337549168170598</v>
      </c>
      <c r="I2870" s="4">
        <v>4.4000000000000004</v>
      </c>
      <c r="J2870" s="4">
        <v>3.24</v>
      </c>
      <c r="K2870" s="4">
        <v>3.72</v>
      </c>
      <c r="L2870" s="4">
        <v>4.0049999999999999</v>
      </c>
      <c r="M2870" s="4">
        <v>31</v>
      </c>
    </row>
    <row r="2871" spans="1:13" x14ac:dyDescent="0.2">
      <c r="A2871" s="3">
        <v>39417</v>
      </c>
      <c r="B2871" t="s">
        <v>9136</v>
      </c>
      <c r="C2871" t="s">
        <v>3102</v>
      </c>
      <c r="D2871" t="s">
        <v>9137</v>
      </c>
      <c r="E2871" t="s">
        <v>3101</v>
      </c>
      <c r="F2871" s="4">
        <v>3.5193333333333299</v>
      </c>
      <c r="G2871" s="4">
        <v>3.5</v>
      </c>
      <c r="H2871" s="4">
        <v>0.29319798340245201</v>
      </c>
      <c r="I2871" s="4">
        <v>4.4000000000000004</v>
      </c>
      <c r="J2871" s="4">
        <v>2.73</v>
      </c>
      <c r="K2871" s="4">
        <v>3.37</v>
      </c>
      <c r="L2871" s="4">
        <v>3.59</v>
      </c>
      <c r="M2871" s="4">
        <v>30</v>
      </c>
    </row>
    <row r="2872" spans="1:13" x14ac:dyDescent="0.2">
      <c r="A2872" s="3">
        <v>39417</v>
      </c>
      <c r="B2872" t="s">
        <v>9138</v>
      </c>
      <c r="C2872" t="s">
        <v>3078</v>
      </c>
      <c r="D2872" t="s">
        <v>9139</v>
      </c>
      <c r="E2872" t="s">
        <v>3077</v>
      </c>
      <c r="F2872" s="4">
        <v>3.4880645161290298</v>
      </c>
      <c r="G2872" s="4">
        <v>3.5</v>
      </c>
      <c r="H2872" s="4">
        <v>0.34894526175164597</v>
      </c>
      <c r="I2872" s="4">
        <v>4.5</v>
      </c>
      <c r="J2872" s="4">
        <v>2.37</v>
      </c>
      <c r="K2872" s="4">
        <v>3.3</v>
      </c>
      <c r="L2872" s="4">
        <v>3.6</v>
      </c>
      <c r="M2872" s="4">
        <v>31</v>
      </c>
    </row>
    <row r="2873" spans="1:13" x14ac:dyDescent="0.2">
      <c r="A2873" s="3">
        <v>39417</v>
      </c>
      <c r="B2873" t="s">
        <v>9252</v>
      </c>
      <c r="C2873" t="s">
        <v>5094</v>
      </c>
      <c r="D2873" t="s">
        <v>9253</v>
      </c>
      <c r="E2873" t="s">
        <v>5093</v>
      </c>
      <c r="F2873" s="4">
        <v>3.3917241379310301</v>
      </c>
      <c r="G2873" s="4">
        <v>3.4</v>
      </c>
      <c r="H2873" s="4">
        <v>0.31547095140799603</v>
      </c>
      <c r="I2873" s="4">
        <v>4.0999999999999996</v>
      </c>
      <c r="J2873" s="4">
        <v>2.63</v>
      </c>
      <c r="K2873" s="4">
        <v>3.2</v>
      </c>
      <c r="L2873" s="4">
        <v>3.5</v>
      </c>
      <c r="M2873" s="4">
        <v>29</v>
      </c>
    </row>
    <row r="2874" spans="1:13" x14ac:dyDescent="0.2">
      <c r="A2874" s="3">
        <v>39417</v>
      </c>
      <c r="B2874" t="s">
        <v>9140</v>
      </c>
      <c r="C2874" t="s">
        <v>3117</v>
      </c>
      <c r="D2874" t="s">
        <v>9141</v>
      </c>
      <c r="E2874" t="s">
        <v>3116</v>
      </c>
      <c r="F2874" s="4">
        <v>0.57136666666666702</v>
      </c>
      <c r="G2874" s="4">
        <v>0.57499999999999996</v>
      </c>
      <c r="H2874" s="4">
        <v>0.12584130217592801</v>
      </c>
      <c r="I2874" s="4">
        <v>0.85</v>
      </c>
      <c r="J2874" s="4">
        <v>0.17</v>
      </c>
      <c r="K2874" s="4">
        <v>0.52024999999999999</v>
      </c>
      <c r="L2874" s="4">
        <v>0.63500000000000001</v>
      </c>
      <c r="M2874" s="4">
        <v>30</v>
      </c>
    </row>
    <row r="2875" spans="1:13" x14ac:dyDescent="0.2">
      <c r="A2875" s="3">
        <v>39417</v>
      </c>
      <c r="B2875" t="s">
        <v>9150</v>
      </c>
      <c r="C2875" t="s">
        <v>3120</v>
      </c>
      <c r="D2875" t="s">
        <v>9151</v>
      </c>
      <c r="E2875" t="s">
        <v>3119</v>
      </c>
      <c r="F2875" s="4">
        <v>0.34146666666666697</v>
      </c>
      <c r="G2875" s="4">
        <v>0.33</v>
      </c>
      <c r="H2875" s="4">
        <v>7.73597655977145E-2</v>
      </c>
      <c r="I2875" s="4">
        <v>0.55000000000000004</v>
      </c>
      <c r="J2875" s="4">
        <v>0.2</v>
      </c>
      <c r="K2875" s="4">
        <v>0.3</v>
      </c>
      <c r="L2875" s="4">
        <v>0.35749999999999998</v>
      </c>
      <c r="M2875" s="4">
        <v>30</v>
      </c>
    </row>
    <row r="2876" spans="1:13" x14ac:dyDescent="0.2">
      <c r="A2876" s="3">
        <v>39417</v>
      </c>
      <c r="B2876" t="s">
        <v>9160</v>
      </c>
      <c r="C2876" t="s">
        <v>3123</v>
      </c>
      <c r="D2876" t="s">
        <v>9161</v>
      </c>
      <c r="E2876" t="s">
        <v>3122</v>
      </c>
      <c r="F2876" s="4">
        <v>0.31169999999999998</v>
      </c>
      <c r="G2876" s="4">
        <v>0.31</v>
      </c>
      <c r="H2876" s="4">
        <v>6.6351805318058399E-2</v>
      </c>
      <c r="I2876" s="4">
        <v>0.51</v>
      </c>
      <c r="J2876" s="4">
        <v>0.2</v>
      </c>
      <c r="K2876" s="4">
        <v>0.255</v>
      </c>
      <c r="L2876" s="4">
        <v>0.35</v>
      </c>
      <c r="M2876" s="4">
        <v>30</v>
      </c>
    </row>
    <row r="2877" spans="1:13" x14ac:dyDescent="0.2">
      <c r="A2877" s="3">
        <v>39417</v>
      </c>
      <c r="B2877" t="s">
        <v>9170</v>
      </c>
      <c r="C2877" t="s">
        <v>3126</v>
      </c>
      <c r="D2877" t="s">
        <v>9171</v>
      </c>
      <c r="E2877" t="s">
        <v>3125</v>
      </c>
      <c r="F2877" s="4">
        <v>6.9099999999999995E-2</v>
      </c>
      <c r="G2877" s="4">
        <v>6.5000000000000002E-2</v>
      </c>
      <c r="H2877" s="4">
        <v>0.113423937752013</v>
      </c>
      <c r="I2877" s="4">
        <v>0.26</v>
      </c>
      <c r="J2877" s="4">
        <v>-0.2</v>
      </c>
      <c r="K2877" s="4">
        <v>-2.5250000000000002E-2</v>
      </c>
      <c r="L2877" s="4">
        <v>0.16</v>
      </c>
      <c r="M2877" s="4">
        <v>30</v>
      </c>
    </row>
    <row r="2878" spans="1:13" x14ac:dyDescent="0.2">
      <c r="A2878" s="3">
        <v>39417</v>
      </c>
      <c r="B2878" t="s">
        <v>9180</v>
      </c>
      <c r="C2878" t="s">
        <v>3129</v>
      </c>
      <c r="D2878" t="s">
        <v>9181</v>
      </c>
      <c r="E2878" t="s">
        <v>3128</v>
      </c>
      <c r="F2878" s="4">
        <v>-0.23899999999999999</v>
      </c>
      <c r="G2878" s="4">
        <v>-0.3</v>
      </c>
      <c r="H2878" s="4">
        <v>0.19931520695656399</v>
      </c>
      <c r="I2878" s="4">
        <v>0.17</v>
      </c>
      <c r="J2878" s="4">
        <v>-0.7</v>
      </c>
      <c r="K2878" s="4">
        <v>-0.375</v>
      </c>
      <c r="L2878" s="4">
        <v>-0.1125</v>
      </c>
      <c r="M2878" s="4">
        <v>30</v>
      </c>
    </row>
    <row r="2879" spans="1:13" x14ac:dyDescent="0.2">
      <c r="A2879" s="3">
        <v>39417</v>
      </c>
      <c r="B2879" t="s">
        <v>9190</v>
      </c>
      <c r="C2879" t="s">
        <v>3132</v>
      </c>
      <c r="D2879" t="s">
        <v>9191</v>
      </c>
      <c r="E2879" t="s">
        <v>3131</v>
      </c>
      <c r="F2879" s="4">
        <v>0.13900000000000001</v>
      </c>
      <c r="G2879" s="4">
        <v>0.14499999999999999</v>
      </c>
      <c r="H2879" s="4">
        <v>7.5719536949601499E-2</v>
      </c>
      <c r="I2879" s="4">
        <v>0.3</v>
      </c>
      <c r="J2879" s="4">
        <v>-0.03</v>
      </c>
      <c r="K2879" s="4">
        <v>0.1</v>
      </c>
      <c r="L2879" s="4">
        <v>0.1875</v>
      </c>
      <c r="M2879" s="4">
        <v>30</v>
      </c>
    </row>
    <row r="2880" spans="1:13" x14ac:dyDescent="0.2">
      <c r="A2880" s="3">
        <v>39417</v>
      </c>
      <c r="B2880" t="s">
        <v>9200</v>
      </c>
      <c r="C2880" t="s">
        <v>3135</v>
      </c>
      <c r="D2880" t="s">
        <v>9201</v>
      </c>
      <c r="E2880" t="s">
        <v>3134</v>
      </c>
      <c r="F2880" s="4">
        <v>0.29026666666666701</v>
      </c>
      <c r="G2880" s="4">
        <v>0.29499999999999998</v>
      </c>
      <c r="H2880" s="4">
        <v>7.3602348788108896E-2</v>
      </c>
      <c r="I2880" s="4">
        <v>0.48799999999999999</v>
      </c>
      <c r="J2880" s="4">
        <v>0.16</v>
      </c>
      <c r="K2880" s="4">
        <v>0.23</v>
      </c>
      <c r="L2880" s="4">
        <v>0.3175</v>
      </c>
      <c r="M2880" s="4">
        <v>30</v>
      </c>
    </row>
    <row r="2881" spans="1:13" x14ac:dyDescent="0.2">
      <c r="A2881" s="3">
        <v>39417</v>
      </c>
      <c r="B2881" t="s">
        <v>9210</v>
      </c>
      <c r="C2881" t="s">
        <v>3138</v>
      </c>
      <c r="D2881" t="s">
        <v>9211</v>
      </c>
      <c r="E2881" t="s">
        <v>3137</v>
      </c>
      <c r="F2881" s="4">
        <v>0.35296666666666698</v>
      </c>
      <c r="G2881" s="4">
        <v>0.34</v>
      </c>
      <c r="H2881" s="4">
        <v>6.22001681632793E-2</v>
      </c>
      <c r="I2881" s="4">
        <v>0.52</v>
      </c>
      <c r="J2881" s="4">
        <v>0.24</v>
      </c>
      <c r="K2881" s="4">
        <v>0.3125</v>
      </c>
      <c r="L2881" s="4">
        <v>0.38750000000000001</v>
      </c>
      <c r="M2881" s="4">
        <v>30</v>
      </c>
    </row>
    <row r="2882" spans="1:13" x14ac:dyDescent="0.2">
      <c r="A2882" s="3">
        <v>39417</v>
      </c>
      <c r="B2882" t="s">
        <v>9220</v>
      </c>
      <c r="C2882" t="s">
        <v>3141</v>
      </c>
      <c r="D2882" t="s">
        <v>9221</v>
      </c>
      <c r="E2882" t="s">
        <v>3140</v>
      </c>
      <c r="F2882" s="4">
        <v>0.57993333333333297</v>
      </c>
      <c r="G2882" s="4">
        <v>0.57499999999999996</v>
      </c>
      <c r="H2882" s="4">
        <v>0.10072904362637899</v>
      </c>
      <c r="I2882" s="4">
        <v>0.81799999999999995</v>
      </c>
      <c r="J2882" s="4">
        <v>0.3</v>
      </c>
      <c r="K2882" s="4">
        <v>0.54249999999999998</v>
      </c>
      <c r="L2882" s="4">
        <v>0.64</v>
      </c>
      <c r="M2882" s="4">
        <v>30</v>
      </c>
    </row>
    <row r="2883" spans="1:13" x14ac:dyDescent="0.2">
      <c r="A2883" s="3">
        <v>39417</v>
      </c>
      <c r="B2883" t="s">
        <v>9230</v>
      </c>
      <c r="C2883" t="s">
        <v>3144</v>
      </c>
      <c r="D2883" t="s">
        <v>9231</v>
      </c>
      <c r="E2883" t="s">
        <v>3143</v>
      </c>
      <c r="F2883" s="4">
        <v>0.400166666666667</v>
      </c>
      <c r="G2883" s="4">
        <v>0.4</v>
      </c>
      <c r="H2883" s="4">
        <v>8.0584966225774393E-2</v>
      </c>
      <c r="I2883" s="4">
        <v>0.56000000000000005</v>
      </c>
      <c r="J2883" s="4">
        <v>0.19</v>
      </c>
      <c r="K2883" s="4">
        <v>0.34250000000000003</v>
      </c>
      <c r="L2883" s="4">
        <v>0.43</v>
      </c>
      <c r="M2883" s="4">
        <v>30</v>
      </c>
    </row>
    <row r="2884" spans="1:13" x14ac:dyDescent="0.2">
      <c r="A2884" s="3">
        <v>39417</v>
      </c>
      <c r="B2884" t="s">
        <v>9240</v>
      </c>
      <c r="C2884" t="s">
        <v>3147</v>
      </c>
      <c r="D2884" t="s">
        <v>9241</v>
      </c>
      <c r="E2884" t="s">
        <v>3146</v>
      </c>
      <c r="F2884" s="4">
        <v>0.57096666666666696</v>
      </c>
      <c r="G2884" s="4">
        <v>0.59</v>
      </c>
      <c r="H2884" s="4">
        <v>0.10135852492372099</v>
      </c>
      <c r="I2884" s="4">
        <v>0.73899999999999999</v>
      </c>
      <c r="J2884" s="4">
        <v>0.35</v>
      </c>
      <c r="K2884" s="4">
        <v>0.51500000000000001</v>
      </c>
      <c r="L2884" s="4">
        <v>0.64</v>
      </c>
      <c r="M2884" s="4">
        <v>30</v>
      </c>
    </row>
    <row r="2885" spans="1:13" x14ac:dyDescent="0.2">
      <c r="A2885" s="3">
        <v>39417</v>
      </c>
      <c r="B2885" t="s">
        <v>9122</v>
      </c>
      <c r="C2885" t="s">
        <v>3114</v>
      </c>
      <c r="D2885" t="s">
        <v>9123</v>
      </c>
      <c r="E2885" t="s">
        <v>3113</v>
      </c>
      <c r="F2885" s="4">
        <v>0.49306451612903202</v>
      </c>
      <c r="G2885" s="4">
        <v>0.48</v>
      </c>
      <c r="H2885" s="4">
        <v>9.1348028799703204E-2</v>
      </c>
      <c r="I2885" s="4">
        <v>0.7</v>
      </c>
      <c r="J2885" s="4">
        <v>0.34</v>
      </c>
      <c r="K2885" s="4">
        <v>0.41499999999999998</v>
      </c>
      <c r="L2885" s="4">
        <v>0.55000000000000004</v>
      </c>
      <c r="M2885" s="4">
        <v>31</v>
      </c>
    </row>
    <row r="2886" spans="1:13" x14ac:dyDescent="0.2">
      <c r="A2886" s="3">
        <v>39417</v>
      </c>
      <c r="B2886" t="s">
        <v>9254</v>
      </c>
      <c r="C2886" t="s">
        <v>3150</v>
      </c>
      <c r="D2886" t="s">
        <v>9255</v>
      </c>
      <c r="E2886" t="s">
        <v>3149</v>
      </c>
      <c r="F2886" s="4">
        <v>0.53</v>
      </c>
      <c r="G2886" s="4">
        <v>0.53</v>
      </c>
      <c r="H2886" s="4"/>
      <c r="I2886" s="4">
        <v>0.53</v>
      </c>
      <c r="J2886" s="4">
        <v>0.53</v>
      </c>
      <c r="K2886" s="4">
        <v>0.53</v>
      </c>
      <c r="L2886" s="4">
        <v>0.53</v>
      </c>
      <c r="M2886" s="4">
        <v>1</v>
      </c>
    </row>
    <row r="2887" spans="1:13" x14ac:dyDescent="0.2">
      <c r="A2887" s="3">
        <v>39417</v>
      </c>
      <c r="B2887" t="s">
        <v>9256</v>
      </c>
      <c r="C2887" t="s">
        <v>3096</v>
      </c>
      <c r="D2887" t="s">
        <v>9257</v>
      </c>
      <c r="E2887" t="s">
        <v>3095</v>
      </c>
      <c r="F2887" s="4">
        <v>3.6700921428571398</v>
      </c>
      <c r="G2887" s="4">
        <v>3.73</v>
      </c>
      <c r="H2887" s="4">
        <v>0.257643539185688</v>
      </c>
      <c r="I2887" s="4">
        <v>4.04</v>
      </c>
      <c r="J2887" s="4">
        <v>3.1025800000000001</v>
      </c>
      <c r="K2887" s="4">
        <v>3.5274999999999999</v>
      </c>
      <c r="L2887" s="4">
        <v>3.8325</v>
      </c>
      <c r="M2887" s="4">
        <v>28</v>
      </c>
    </row>
    <row r="2888" spans="1:13" x14ac:dyDescent="0.2">
      <c r="A2888" s="3">
        <v>39417</v>
      </c>
      <c r="B2888" t="s">
        <v>9012</v>
      </c>
      <c r="C2888" t="s">
        <v>3087</v>
      </c>
      <c r="D2888" t="s">
        <v>9013</v>
      </c>
      <c r="E2888" t="s">
        <v>3086</v>
      </c>
      <c r="F2888" s="4">
        <v>3.85</v>
      </c>
      <c r="G2888" s="4">
        <v>3.85</v>
      </c>
      <c r="H2888" s="4"/>
      <c r="I2888" s="4">
        <v>3.85</v>
      </c>
      <c r="J2888" s="4">
        <v>3.85</v>
      </c>
      <c r="K2888" s="4">
        <v>3.85</v>
      </c>
      <c r="L2888" s="4">
        <v>3.85</v>
      </c>
      <c r="M2888" s="4">
        <v>1</v>
      </c>
    </row>
    <row r="2889" spans="1:13" x14ac:dyDescent="0.2">
      <c r="A2889" s="3">
        <v>39417</v>
      </c>
      <c r="B2889" t="s">
        <v>9126</v>
      </c>
      <c r="C2889" t="s">
        <v>3090</v>
      </c>
      <c r="D2889" t="s">
        <v>9127</v>
      </c>
      <c r="E2889" t="s">
        <v>3089</v>
      </c>
      <c r="F2889" s="4">
        <v>3.6700921428571398</v>
      </c>
      <c r="G2889" s="4">
        <v>3.73</v>
      </c>
      <c r="H2889" s="4">
        <v>0.257643539185688</v>
      </c>
      <c r="I2889" s="4">
        <v>4.04</v>
      </c>
      <c r="J2889" s="4">
        <v>3.1025800000000001</v>
      </c>
      <c r="K2889" s="4">
        <v>3.5274999999999999</v>
      </c>
      <c r="L2889" s="4">
        <v>3.8325</v>
      </c>
      <c r="M2889" s="4">
        <v>28</v>
      </c>
    </row>
    <row r="2890" spans="1:13" x14ac:dyDescent="0.2">
      <c r="A2890" s="3">
        <v>39417</v>
      </c>
      <c r="B2890" t="s">
        <v>9258</v>
      </c>
      <c r="C2890" t="s">
        <v>3093</v>
      </c>
      <c r="D2890" t="s">
        <v>9259</v>
      </c>
      <c r="E2890" t="s">
        <v>3092</v>
      </c>
      <c r="F2890" s="4">
        <v>3.41712018076923</v>
      </c>
      <c r="G2890" s="4">
        <v>3.39</v>
      </c>
      <c r="H2890" s="4">
        <v>0.31201928781543198</v>
      </c>
      <c r="I2890" s="4">
        <v>4.3</v>
      </c>
      <c r="J2890" s="4">
        <v>2.9851247000000001</v>
      </c>
      <c r="K2890" s="4">
        <v>3.21</v>
      </c>
      <c r="L2890" s="4">
        <v>3.5</v>
      </c>
      <c r="M2890" s="4">
        <v>26</v>
      </c>
    </row>
    <row r="2891" spans="1:13" x14ac:dyDescent="0.2">
      <c r="A2891" s="3">
        <v>39417</v>
      </c>
      <c r="B2891" t="s">
        <v>9260</v>
      </c>
      <c r="C2891" t="s">
        <v>3153</v>
      </c>
      <c r="D2891" t="s">
        <v>9261</v>
      </c>
      <c r="E2891" t="s">
        <v>3152</v>
      </c>
      <c r="F2891" s="4">
        <v>0.35907181818181799</v>
      </c>
      <c r="G2891" s="4">
        <v>0.36849999999999999</v>
      </c>
      <c r="H2891" s="4">
        <v>5.3002561900019202E-2</v>
      </c>
      <c r="I2891" s="4">
        <v>0.44</v>
      </c>
      <c r="J2891" s="4">
        <v>0.23</v>
      </c>
      <c r="K2891" s="4">
        <v>0.32250000000000001</v>
      </c>
      <c r="L2891" s="4">
        <v>0.40500000000000003</v>
      </c>
      <c r="M2891" s="4">
        <v>22</v>
      </c>
    </row>
    <row r="2892" spans="1:13" x14ac:dyDescent="0.2">
      <c r="A2892" s="3">
        <v>39417</v>
      </c>
      <c r="B2892" t="s">
        <v>10085</v>
      </c>
      <c r="C2892" t="s">
        <v>4324</v>
      </c>
      <c r="D2892" t="s">
        <v>10086</v>
      </c>
      <c r="E2892" t="s">
        <v>4323</v>
      </c>
      <c r="F2892" s="4">
        <v>2.1534482758620701</v>
      </c>
      <c r="G2892" s="4">
        <v>2.11</v>
      </c>
      <c r="H2892" s="4">
        <v>0.17736717086454501</v>
      </c>
      <c r="I2892" s="4">
        <v>2.6</v>
      </c>
      <c r="J2892" s="4">
        <v>1.8</v>
      </c>
      <c r="K2892" s="4">
        <v>2</v>
      </c>
      <c r="L2892" s="4">
        <v>2.2000000000000002</v>
      </c>
      <c r="M2892" s="4">
        <v>29</v>
      </c>
    </row>
    <row r="2893" spans="1:13" x14ac:dyDescent="0.2">
      <c r="A2893" s="3">
        <v>39417</v>
      </c>
      <c r="B2893" t="s">
        <v>10097</v>
      </c>
      <c r="C2893" t="s">
        <v>4327</v>
      </c>
      <c r="D2893" t="s">
        <v>10098</v>
      </c>
      <c r="E2893" t="s">
        <v>4326</v>
      </c>
      <c r="F2893" s="4">
        <v>2.1663333333333301</v>
      </c>
      <c r="G2893" s="4">
        <v>2.14</v>
      </c>
      <c r="H2893" s="4">
        <v>0.42046348263539501</v>
      </c>
      <c r="I2893" s="4">
        <v>3.47</v>
      </c>
      <c r="J2893" s="4">
        <v>1.4</v>
      </c>
      <c r="K2893" s="4">
        <v>1.9</v>
      </c>
      <c r="L2893" s="4">
        <v>2.375</v>
      </c>
      <c r="M2893" s="4">
        <v>30</v>
      </c>
    </row>
    <row r="2894" spans="1:13" x14ac:dyDescent="0.2">
      <c r="A2894" s="3">
        <v>39417</v>
      </c>
      <c r="B2894" t="s">
        <v>9236</v>
      </c>
      <c r="C2894" t="s">
        <v>3939</v>
      </c>
      <c r="D2894" t="s">
        <v>9237</v>
      </c>
      <c r="E2894" t="s">
        <v>3947</v>
      </c>
      <c r="F2894" s="4">
        <v>10.8853064516129</v>
      </c>
      <c r="G2894" s="4">
        <v>10.87</v>
      </c>
      <c r="H2894" s="4">
        <v>9.0246946155105798E-2</v>
      </c>
      <c r="I2894" s="4">
        <v>11.01</v>
      </c>
      <c r="J2894" s="4">
        <v>10.65</v>
      </c>
      <c r="K2894" s="4">
        <v>10.82</v>
      </c>
      <c r="L2894" s="4">
        <v>10.955</v>
      </c>
      <c r="M2894" s="4">
        <v>31</v>
      </c>
    </row>
    <row r="2895" spans="1:13" x14ac:dyDescent="0.2">
      <c r="A2895" s="3">
        <v>39417</v>
      </c>
      <c r="B2895" t="s">
        <v>9246</v>
      </c>
      <c r="C2895" t="s">
        <v>3942</v>
      </c>
      <c r="D2895" t="s">
        <v>9247</v>
      </c>
      <c r="E2895" t="s">
        <v>3949</v>
      </c>
      <c r="F2895" s="4">
        <v>10.9137866666667</v>
      </c>
      <c r="G2895" s="4">
        <v>10.92</v>
      </c>
      <c r="H2895" s="4">
        <v>0.10750204403296</v>
      </c>
      <c r="I2895" s="4">
        <v>11.1</v>
      </c>
      <c r="J2895" s="4">
        <v>10.7</v>
      </c>
      <c r="K2895" s="4">
        <v>10.841749999999999</v>
      </c>
      <c r="L2895" s="4">
        <v>10.987500000000001</v>
      </c>
      <c r="M2895" s="4">
        <v>30</v>
      </c>
    </row>
    <row r="2896" spans="1:13" x14ac:dyDescent="0.2">
      <c r="A2896" s="3">
        <v>39417</v>
      </c>
      <c r="B2896" t="s">
        <v>9262</v>
      </c>
      <c r="C2896" t="s">
        <v>3952</v>
      </c>
      <c r="D2896" t="s">
        <v>9263</v>
      </c>
      <c r="E2896" t="s">
        <v>3951</v>
      </c>
      <c r="F2896" s="4">
        <v>10.9397033333333</v>
      </c>
      <c r="G2896" s="4">
        <v>10.9155</v>
      </c>
      <c r="H2896" s="4">
        <v>0.128028979702559</v>
      </c>
      <c r="I2896" s="4">
        <v>11.19</v>
      </c>
      <c r="J2896" s="4">
        <v>10.6</v>
      </c>
      <c r="K2896" s="4">
        <v>10.8575</v>
      </c>
      <c r="L2896" s="4">
        <v>10.9975</v>
      </c>
      <c r="M2896" s="4">
        <v>30</v>
      </c>
    </row>
    <row r="2897" spans="1:13" x14ac:dyDescent="0.2">
      <c r="A2897" s="3">
        <v>39417</v>
      </c>
      <c r="B2897" t="s">
        <v>9132</v>
      </c>
      <c r="C2897" t="s">
        <v>3939</v>
      </c>
      <c r="D2897" t="s">
        <v>9133</v>
      </c>
      <c r="E2897" t="s">
        <v>3938</v>
      </c>
      <c r="F2897" s="4">
        <v>11.1336451612903</v>
      </c>
      <c r="G2897" s="4">
        <v>11.11</v>
      </c>
      <c r="H2897" s="4">
        <v>0.166396824566476</v>
      </c>
      <c r="I2897" s="4">
        <v>11.55</v>
      </c>
      <c r="J2897" s="4">
        <v>10.7</v>
      </c>
      <c r="K2897" s="4">
        <v>11.05</v>
      </c>
      <c r="L2897" s="4">
        <v>11.205</v>
      </c>
      <c r="M2897" s="4">
        <v>31</v>
      </c>
    </row>
    <row r="2898" spans="1:13" x14ac:dyDescent="0.2">
      <c r="A2898" s="3">
        <v>39417</v>
      </c>
      <c r="B2898" t="s">
        <v>9264</v>
      </c>
      <c r="C2898" t="s">
        <v>3942</v>
      </c>
      <c r="D2898" t="s">
        <v>9265</v>
      </c>
      <c r="E2898" t="s">
        <v>3941</v>
      </c>
      <c r="F2898" s="4">
        <v>11.3540357142857</v>
      </c>
      <c r="G2898" s="4">
        <v>11.4</v>
      </c>
      <c r="H2898" s="4">
        <v>0.24299009004984901</v>
      </c>
      <c r="I2898" s="4">
        <v>12</v>
      </c>
      <c r="J2898" s="4">
        <v>10.9</v>
      </c>
      <c r="K2898" s="4">
        <v>11.2</v>
      </c>
      <c r="L2898" s="4">
        <v>11.444750000000001</v>
      </c>
      <c r="M2898" s="4">
        <v>28</v>
      </c>
    </row>
    <row r="2899" spans="1:13" x14ac:dyDescent="0.2">
      <c r="A2899" s="3">
        <v>39417</v>
      </c>
      <c r="B2899" t="s">
        <v>10093</v>
      </c>
      <c r="C2899" t="s">
        <v>3582</v>
      </c>
      <c r="D2899" t="s">
        <v>10094</v>
      </c>
      <c r="E2899" t="s">
        <v>3581</v>
      </c>
      <c r="F2899" s="4">
        <v>3.3303225806451602</v>
      </c>
      <c r="G2899" s="4">
        <v>3.4</v>
      </c>
      <c r="H2899" s="4">
        <v>0.36271645372997802</v>
      </c>
      <c r="I2899" s="4">
        <v>4</v>
      </c>
      <c r="J2899" s="4">
        <v>2.5</v>
      </c>
      <c r="K2899" s="4">
        <v>3.125</v>
      </c>
      <c r="L2899" s="4">
        <v>3.5649999999999999</v>
      </c>
      <c r="M2899" s="4">
        <v>31</v>
      </c>
    </row>
    <row r="2900" spans="1:13" x14ac:dyDescent="0.2">
      <c r="A2900" s="3">
        <v>39417</v>
      </c>
      <c r="B2900" t="s">
        <v>10105</v>
      </c>
      <c r="C2900" t="s">
        <v>3585</v>
      </c>
      <c r="D2900" t="s">
        <v>10106</v>
      </c>
      <c r="E2900" t="s">
        <v>3584</v>
      </c>
      <c r="F2900" s="4">
        <v>3.7832142857142901</v>
      </c>
      <c r="G2900" s="4">
        <v>3.77</v>
      </c>
      <c r="H2900" s="4">
        <v>0.52515291297924105</v>
      </c>
      <c r="I2900" s="4">
        <v>4.68</v>
      </c>
      <c r="J2900" s="4">
        <v>2.35</v>
      </c>
      <c r="K2900" s="4">
        <v>3.4750000000000001</v>
      </c>
      <c r="L2900" s="4">
        <v>4.125</v>
      </c>
      <c r="M2900" s="4">
        <v>28</v>
      </c>
    </row>
    <row r="2901" spans="1:13" x14ac:dyDescent="0.2">
      <c r="A2901" s="3">
        <v>39417</v>
      </c>
      <c r="B2901" t="s">
        <v>10107</v>
      </c>
      <c r="C2901" t="s">
        <v>3597</v>
      </c>
      <c r="D2901" t="s">
        <v>10108</v>
      </c>
      <c r="E2901" t="s">
        <v>3596</v>
      </c>
      <c r="F2901" s="4">
        <v>3.0196774193548399</v>
      </c>
      <c r="G2901" s="4">
        <v>3.02</v>
      </c>
      <c r="H2901" s="4">
        <v>0.572564312958045</v>
      </c>
      <c r="I2901" s="4">
        <v>3.9</v>
      </c>
      <c r="J2901" s="4">
        <v>1.5</v>
      </c>
      <c r="K2901" s="4">
        <v>2.7</v>
      </c>
      <c r="L2901" s="4">
        <v>3.5</v>
      </c>
      <c r="M2901" s="4">
        <v>31</v>
      </c>
    </row>
    <row r="2902" spans="1:13" x14ac:dyDescent="0.2">
      <c r="A2902" s="3">
        <v>39417</v>
      </c>
      <c r="B2902" t="s">
        <v>10103</v>
      </c>
      <c r="C2902" t="s">
        <v>3594</v>
      </c>
      <c r="D2902" t="s">
        <v>10104</v>
      </c>
      <c r="E2902" t="s">
        <v>3593</v>
      </c>
      <c r="F2902" s="4">
        <v>3.19548387096774</v>
      </c>
      <c r="G2902" s="4">
        <v>3.3</v>
      </c>
      <c r="H2902" s="4">
        <v>0.44379303516900298</v>
      </c>
      <c r="I2902" s="4">
        <v>4.2</v>
      </c>
      <c r="J2902" s="4">
        <v>1.9</v>
      </c>
      <c r="K2902" s="4">
        <v>3.05</v>
      </c>
      <c r="L2902" s="4">
        <v>3.3849999999999998</v>
      </c>
      <c r="M2902" s="4">
        <v>31</v>
      </c>
    </row>
    <row r="2903" spans="1:13" x14ac:dyDescent="0.2">
      <c r="A2903" s="3">
        <v>39448</v>
      </c>
      <c r="B2903" t="s">
        <v>9118</v>
      </c>
      <c r="C2903" t="s">
        <v>3918</v>
      </c>
      <c r="D2903" t="s">
        <v>9119</v>
      </c>
      <c r="E2903" t="s">
        <v>3917</v>
      </c>
      <c r="F2903" s="4">
        <v>7.17</v>
      </c>
      <c r="G2903" s="4">
        <v>7.13</v>
      </c>
      <c r="H2903" s="4">
        <v>0.368493007768388</v>
      </c>
      <c r="I2903" s="4">
        <v>7.78</v>
      </c>
      <c r="J2903" s="4">
        <v>6.25</v>
      </c>
      <c r="K2903" s="4">
        <v>6.9850000000000003</v>
      </c>
      <c r="L2903" s="4">
        <v>7.5</v>
      </c>
      <c r="M2903" s="4">
        <v>32</v>
      </c>
    </row>
    <row r="2904" spans="1:13" x14ac:dyDescent="0.2">
      <c r="A2904" s="3">
        <v>39448</v>
      </c>
      <c r="B2904" t="s">
        <v>9248</v>
      </c>
      <c r="C2904" t="s">
        <v>3921</v>
      </c>
      <c r="D2904" t="s">
        <v>9249</v>
      </c>
      <c r="E2904" t="s">
        <v>3920</v>
      </c>
      <c r="F2904" s="4">
        <v>6.9303333333333299</v>
      </c>
      <c r="G2904" s="4">
        <v>7</v>
      </c>
      <c r="H2904" s="4">
        <v>0.458847757287552</v>
      </c>
      <c r="I2904" s="4">
        <v>7.75</v>
      </c>
      <c r="J2904" s="4">
        <v>5.78</v>
      </c>
      <c r="K2904" s="4">
        <v>6.5149999999999997</v>
      </c>
      <c r="L2904" s="4">
        <v>7.2575000000000003</v>
      </c>
      <c r="M2904" s="4">
        <v>30</v>
      </c>
    </row>
    <row r="2905" spans="1:13" x14ac:dyDescent="0.2">
      <c r="A2905" s="3">
        <v>39448</v>
      </c>
      <c r="B2905" t="s">
        <v>9266</v>
      </c>
      <c r="C2905" t="s">
        <v>3081</v>
      </c>
      <c r="D2905" t="s">
        <v>9267</v>
      </c>
      <c r="E2905" t="s">
        <v>3080</v>
      </c>
      <c r="F2905" s="4">
        <v>3.7123333333333299</v>
      </c>
      <c r="G2905" s="4">
        <v>3.7149999999999999</v>
      </c>
      <c r="H2905" s="4">
        <v>0.30361821913137199</v>
      </c>
      <c r="I2905" s="4">
        <v>4.37</v>
      </c>
      <c r="J2905" s="4">
        <v>2.83</v>
      </c>
      <c r="K2905" s="4">
        <v>3.55</v>
      </c>
      <c r="L2905" s="4">
        <v>3.8574999999999999</v>
      </c>
      <c r="M2905" s="4">
        <v>30</v>
      </c>
    </row>
    <row r="2906" spans="1:13" x14ac:dyDescent="0.2">
      <c r="A2906" s="3">
        <v>39448</v>
      </c>
      <c r="B2906" t="s">
        <v>9006</v>
      </c>
      <c r="C2906" t="s">
        <v>3072</v>
      </c>
      <c r="D2906" t="s">
        <v>9007</v>
      </c>
      <c r="E2906" t="s">
        <v>3071</v>
      </c>
      <c r="F2906" s="4">
        <v>3.81424242424242</v>
      </c>
      <c r="G2906" s="4">
        <v>3.79</v>
      </c>
      <c r="H2906" s="4">
        <v>0.21489867238756799</v>
      </c>
      <c r="I2906" s="4">
        <v>4.34</v>
      </c>
      <c r="J2906" s="4">
        <v>3.36</v>
      </c>
      <c r="K2906" s="4">
        <v>3.7</v>
      </c>
      <c r="L2906" s="4">
        <v>3.9</v>
      </c>
      <c r="M2906" s="4">
        <v>33</v>
      </c>
    </row>
    <row r="2907" spans="1:13" x14ac:dyDescent="0.2">
      <c r="A2907" s="3">
        <v>39448</v>
      </c>
      <c r="B2907" t="s">
        <v>9138</v>
      </c>
      <c r="C2907" t="s">
        <v>3075</v>
      </c>
      <c r="D2907" t="s">
        <v>9139</v>
      </c>
      <c r="E2907" t="s">
        <v>3074</v>
      </c>
      <c r="F2907" s="4">
        <v>3.4884848484848501</v>
      </c>
      <c r="G2907" s="4">
        <v>3.5</v>
      </c>
      <c r="H2907" s="4">
        <v>0.21998751686347501</v>
      </c>
      <c r="I2907" s="4">
        <v>4.16</v>
      </c>
      <c r="J2907" s="4">
        <v>3.18</v>
      </c>
      <c r="K2907" s="4">
        <v>3.31</v>
      </c>
      <c r="L2907" s="4">
        <v>3.59</v>
      </c>
      <c r="M2907" s="4">
        <v>33</v>
      </c>
    </row>
    <row r="2908" spans="1:13" x14ac:dyDescent="0.2">
      <c r="A2908" s="3">
        <v>39448</v>
      </c>
      <c r="B2908" t="s">
        <v>9268</v>
      </c>
      <c r="C2908" t="s">
        <v>3102</v>
      </c>
      <c r="D2908" t="s">
        <v>9269</v>
      </c>
      <c r="E2908" t="s">
        <v>3101</v>
      </c>
      <c r="F2908" s="4">
        <v>3.38662068965517</v>
      </c>
      <c r="G2908" s="4">
        <v>3.4</v>
      </c>
      <c r="H2908" s="4">
        <v>0.229153163656523</v>
      </c>
      <c r="I2908" s="4">
        <v>4.09</v>
      </c>
      <c r="J2908" s="4">
        <v>3</v>
      </c>
      <c r="K2908" s="4">
        <v>3.29</v>
      </c>
      <c r="L2908" s="4">
        <v>3.5</v>
      </c>
      <c r="M2908" s="4">
        <v>29</v>
      </c>
    </row>
    <row r="2909" spans="1:13" x14ac:dyDescent="0.2">
      <c r="A2909" s="3">
        <v>39448</v>
      </c>
      <c r="B2909" t="s">
        <v>9252</v>
      </c>
      <c r="C2909" t="s">
        <v>3078</v>
      </c>
      <c r="D2909" t="s">
        <v>9253</v>
      </c>
      <c r="E2909" t="s">
        <v>3077</v>
      </c>
      <c r="F2909" s="4">
        <v>3.3737931034482802</v>
      </c>
      <c r="G2909" s="4">
        <v>3.37</v>
      </c>
      <c r="H2909" s="4">
        <v>0.278021245245542</v>
      </c>
      <c r="I2909" s="4">
        <v>4.21</v>
      </c>
      <c r="J2909" s="4">
        <v>3</v>
      </c>
      <c r="K2909" s="4">
        <v>3.17</v>
      </c>
      <c r="L2909" s="4">
        <v>3.5</v>
      </c>
      <c r="M2909" s="4">
        <v>29</v>
      </c>
    </row>
    <row r="2910" spans="1:13" x14ac:dyDescent="0.2">
      <c r="A2910" s="3">
        <v>39448</v>
      </c>
      <c r="B2910" t="s">
        <v>9140</v>
      </c>
      <c r="C2910" t="s">
        <v>3114</v>
      </c>
      <c r="D2910" t="s">
        <v>9141</v>
      </c>
      <c r="E2910" t="s">
        <v>3113</v>
      </c>
      <c r="F2910" s="4">
        <v>0.52909090909090895</v>
      </c>
      <c r="G2910" s="4">
        <v>0.54</v>
      </c>
      <c r="H2910" s="4">
        <v>7.0815060031554897E-2</v>
      </c>
      <c r="I2910" s="4">
        <v>0.67</v>
      </c>
      <c r="J2910" s="4">
        <v>0.19</v>
      </c>
      <c r="K2910" s="4">
        <v>0.51</v>
      </c>
      <c r="L2910" s="4">
        <v>0.55000000000000004</v>
      </c>
      <c r="M2910" s="4">
        <v>33</v>
      </c>
    </row>
    <row r="2911" spans="1:13" x14ac:dyDescent="0.2">
      <c r="A2911" s="3">
        <v>39448</v>
      </c>
      <c r="B2911" t="s">
        <v>9270</v>
      </c>
      <c r="C2911" t="s">
        <v>3150</v>
      </c>
      <c r="D2911" t="s">
        <v>9271</v>
      </c>
      <c r="E2911" t="s">
        <v>3149</v>
      </c>
      <c r="F2911" s="4">
        <v>0.46096774193548401</v>
      </c>
      <c r="G2911" s="4">
        <v>0.46</v>
      </c>
      <c r="H2911" s="4">
        <v>0.13986552681557299</v>
      </c>
      <c r="I2911" s="4">
        <v>1.04</v>
      </c>
      <c r="J2911" s="4">
        <v>0.17</v>
      </c>
      <c r="K2911" s="4">
        <v>0.4</v>
      </c>
      <c r="L2911" s="4">
        <v>0.51</v>
      </c>
      <c r="M2911" s="4">
        <v>31</v>
      </c>
    </row>
    <row r="2912" spans="1:13" x14ac:dyDescent="0.2">
      <c r="A2912" s="3">
        <v>39448</v>
      </c>
      <c r="B2912" t="s">
        <v>9150</v>
      </c>
      <c r="C2912" t="s">
        <v>3117</v>
      </c>
      <c r="D2912" t="s">
        <v>9151</v>
      </c>
      <c r="E2912" t="s">
        <v>3116</v>
      </c>
      <c r="F2912" s="4">
        <v>0.3515625</v>
      </c>
      <c r="G2912" s="4">
        <v>0.35</v>
      </c>
      <c r="H2912" s="4">
        <v>8.35930763840812E-2</v>
      </c>
      <c r="I2912" s="4">
        <v>0.55000000000000004</v>
      </c>
      <c r="J2912" s="4">
        <v>0.2</v>
      </c>
      <c r="K2912" s="4">
        <v>0.28749999999999998</v>
      </c>
      <c r="L2912" s="4">
        <v>0.42</v>
      </c>
      <c r="M2912" s="4">
        <v>32</v>
      </c>
    </row>
    <row r="2913" spans="1:13" x14ac:dyDescent="0.2">
      <c r="A2913" s="3">
        <v>39448</v>
      </c>
      <c r="B2913" t="s">
        <v>9160</v>
      </c>
      <c r="C2913" t="s">
        <v>3120</v>
      </c>
      <c r="D2913" t="s">
        <v>9161</v>
      </c>
      <c r="E2913" t="s">
        <v>3119</v>
      </c>
      <c r="F2913" s="4">
        <v>0.30031249999999998</v>
      </c>
      <c r="G2913" s="4">
        <v>0.3</v>
      </c>
      <c r="H2913" s="4">
        <v>7.5753606323182704E-2</v>
      </c>
      <c r="I2913" s="4">
        <v>0.45</v>
      </c>
      <c r="J2913" s="4">
        <v>0.11</v>
      </c>
      <c r="K2913" s="4">
        <v>0.26</v>
      </c>
      <c r="L2913" s="4">
        <v>0.35</v>
      </c>
      <c r="M2913" s="4">
        <v>32</v>
      </c>
    </row>
    <row r="2914" spans="1:13" x14ac:dyDescent="0.2">
      <c r="A2914" s="3">
        <v>39448</v>
      </c>
      <c r="B2914" t="s">
        <v>9170</v>
      </c>
      <c r="C2914" t="s">
        <v>3123</v>
      </c>
      <c r="D2914" t="s">
        <v>9171</v>
      </c>
      <c r="E2914" t="s">
        <v>3122</v>
      </c>
      <c r="F2914" s="4">
        <v>7.0937500000000001E-2</v>
      </c>
      <c r="G2914" s="4">
        <v>7.0000000000000007E-2</v>
      </c>
      <c r="H2914" s="4">
        <v>0.10660022922568101</v>
      </c>
      <c r="I2914" s="4">
        <v>0.26</v>
      </c>
      <c r="J2914" s="4">
        <v>-0.13</v>
      </c>
      <c r="K2914" s="4">
        <v>-0.02</v>
      </c>
      <c r="L2914" s="4">
        <v>0.15</v>
      </c>
      <c r="M2914" s="4">
        <v>32</v>
      </c>
    </row>
    <row r="2915" spans="1:13" x14ac:dyDescent="0.2">
      <c r="A2915" s="3">
        <v>39448</v>
      </c>
      <c r="B2915" t="s">
        <v>9180</v>
      </c>
      <c r="C2915" t="s">
        <v>3126</v>
      </c>
      <c r="D2915" t="s">
        <v>9181</v>
      </c>
      <c r="E2915" t="s">
        <v>3125</v>
      </c>
      <c r="F2915" s="4">
        <v>-0.30625000000000002</v>
      </c>
      <c r="G2915" s="4">
        <v>-0.30499999999999999</v>
      </c>
      <c r="H2915" s="4">
        <v>0.124401794406724</v>
      </c>
      <c r="I2915" s="4">
        <v>0.02</v>
      </c>
      <c r="J2915" s="4">
        <v>-0.54</v>
      </c>
      <c r="K2915" s="4">
        <v>-0.38250000000000001</v>
      </c>
      <c r="L2915" s="4">
        <v>-0.2175</v>
      </c>
      <c r="M2915" s="4">
        <v>32</v>
      </c>
    </row>
    <row r="2916" spans="1:13" x14ac:dyDescent="0.2">
      <c r="A2916" s="3">
        <v>39448</v>
      </c>
      <c r="B2916" t="s">
        <v>9190</v>
      </c>
      <c r="C2916" t="s">
        <v>3129</v>
      </c>
      <c r="D2916" t="s">
        <v>9191</v>
      </c>
      <c r="E2916" t="s">
        <v>3128</v>
      </c>
      <c r="F2916" s="4">
        <v>0.14687500000000001</v>
      </c>
      <c r="G2916" s="4">
        <v>0.15</v>
      </c>
      <c r="H2916" s="4">
        <v>6.7414820807565196E-2</v>
      </c>
      <c r="I2916" s="4">
        <v>0.31</v>
      </c>
      <c r="J2916" s="4">
        <v>0.01</v>
      </c>
      <c r="K2916" s="4">
        <v>0.115</v>
      </c>
      <c r="L2916" s="4">
        <v>0.1825</v>
      </c>
      <c r="M2916" s="4">
        <v>32</v>
      </c>
    </row>
    <row r="2917" spans="1:13" x14ac:dyDescent="0.2">
      <c r="A2917" s="3">
        <v>39448</v>
      </c>
      <c r="B2917" t="s">
        <v>9200</v>
      </c>
      <c r="C2917" t="s">
        <v>3132</v>
      </c>
      <c r="D2917" t="s">
        <v>9201</v>
      </c>
      <c r="E2917" t="s">
        <v>3131</v>
      </c>
      <c r="F2917" s="4">
        <v>0.2996875</v>
      </c>
      <c r="G2917" s="4">
        <v>0.28499999999999998</v>
      </c>
      <c r="H2917" s="4">
        <v>6.0720638729693299E-2</v>
      </c>
      <c r="I2917" s="4">
        <v>0.44</v>
      </c>
      <c r="J2917" s="4">
        <v>0.21</v>
      </c>
      <c r="K2917" s="4">
        <v>0.26</v>
      </c>
      <c r="L2917" s="4">
        <v>0.33500000000000002</v>
      </c>
      <c r="M2917" s="4">
        <v>32</v>
      </c>
    </row>
    <row r="2918" spans="1:13" x14ac:dyDescent="0.2">
      <c r="A2918" s="3">
        <v>39448</v>
      </c>
      <c r="B2918" t="s">
        <v>9210</v>
      </c>
      <c r="C2918" t="s">
        <v>3135</v>
      </c>
      <c r="D2918" t="s">
        <v>9211</v>
      </c>
      <c r="E2918" t="s">
        <v>3134</v>
      </c>
      <c r="F2918" s="4">
        <v>0.36093750000000002</v>
      </c>
      <c r="G2918" s="4">
        <v>0.34499999999999997</v>
      </c>
      <c r="H2918" s="4">
        <v>6.3518317144767203E-2</v>
      </c>
      <c r="I2918" s="4">
        <v>0.53</v>
      </c>
      <c r="J2918" s="4">
        <v>0.27</v>
      </c>
      <c r="K2918" s="4">
        <v>0.3175</v>
      </c>
      <c r="L2918" s="4">
        <v>0.39250000000000002</v>
      </c>
      <c r="M2918" s="4">
        <v>32</v>
      </c>
    </row>
    <row r="2919" spans="1:13" x14ac:dyDescent="0.2">
      <c r="A2919" s="3">
        <v>39448</v>
      </c>
      <c r="B2919" t="s">
        <v>9220</v>
      </c>
      <c r="C2919" t="s">
        <v>3138</v>
      </c>
      <c r="D2919" t="s">
        <v>9221</v>
      </c>
      <c r="E2919" t="s">
        <v>3137</v>
      </c>
      <c r="F2919" s="4">
        <v>0.61062499999999997</v>
      </c>
      <c r="G2919" s="4">
        <v>0.58499999999999996</v>
      </c>
      <c r="H2919" s="4">
        <v>0.120507997325301</v>
      </c>
      <c r="I2919" s="4">
        <v>0.93</v>
      </c>
      <c r="J2919" s="4">
        <v>0.3</v>
      </c>
      <c r="K2919" s="4">
        <v>0.56000000000000005</v>
      </c>
      <c r="L2919" s="4">
        <v>0.67</v>
      </c>
      <c r="M2919" s="4">
        <v>32</v>
      </c>
    </row>
    <row r="2920" spans="1:13" x14ac:dyDescent="0.2">
      <c r="A2920" s="3">
        <v>39448</v>
      </c>
      <c r="B2920" t="s">
        <v>9230</v>
      </c>
      <c r="C2920" t="s">
        <v>3141</v>
      </c>
      <c r="D2920" t="s">
        <v>9231</v>
      </c>
      <c r="E2920" t="s">
        <v>3140</v>
      </c>
      <c r="F2920" s="4">
        <v>0.39156249999999998</v>
      </c>
      <c r="G2920" s="4">
        <v>0.4</v>
      </c>
      <c r="H2920" s="4">
        <v>6.8913661504345303E-2</v>
      </c>
      <c r="I2920" s="4">
        <v>0.55000000000000004</v>
      </c>
      <c r="J2920" s="4">
        <v>0.26</v>
      </c>
      <c r="K2920" s="4">
        <v>0.34749999999999998</v>
      </c>
      <c r="L2920" s="4">
        <v>0.42249999999999999</v>
      </c>
      <c r="M2920" s="4">
        <v>32</v>
      </c>
    </row>
    <row r="2921" spans="1:13" x14ac:dyDescent="0.2">
      <c r="A2921" s="3">
        <v>39448</v>
      </c>
      <c r="B2921" t="s">
        <v>9240</v>
      </c>
      <c r="C2921" t="s">
        <v>3144</v>
      </c>
      <c r="D2921" t="s">
        <v>9241</v>
      </c>
      <c r="E2921" t="s">
        <v>3143</v>
      </c>
      <c r="F2921" s="4">
        <v>0.58468750000000003</v>
      </c>
      <c r="G2921" s="4">
        <v>0.59</v>
      </c>
      <c r="H2921" s="4">
        <v>7.0846693869637004E-2</v>
      </c>
      <c r="I2921" s="4">
        <v>0.71</v>
      </c>
      <c r="J2921" s="4">
        <v>0.4</v>
      </c>
      <c r="K2921" s="4">
        <v>0.56000000000000005</v>
      </c>
      <c r="L2921" s="4">
        <v>0.63</v>
      </c>
      <c r="M2921" s="4">
        <v>32</v>
      </c>
    </row>
    <row r="2922" spans="1:13" x14ac:dyDescent="0.2">
      <c r="A2922" s="3">
        <v>39448</v>
      </c>
      <c r="B2922" t="s">
        <v>9254</v>
      </c>
      <c r="C2922" t="s">
        <v>3147</v>
      </c>
      <c r="D2922" t="s">
        <v>9255</v>
      </c>
      <c r="E2922" t="s">
        <v>3146</v>
      </c>
      <c r="F2922" s="4">
        <v>0.4140625</v>
      </c>
      <c r="G2922" s="4">
        <v>0.4</v>
      </c>
      <c r="H2922" s="4">
        <v>5.34523830906024E-2</v>
      </c>
      <c r="I2922" s="4">
        <v>0.52</v>
      </c>
      <c r="J2922" s="4">
        <v>0.33</v>
      </c>
      <c r="K2922" s="4">
        <v>0.37</v>
      </c>
      <c r="L2922" s="4">
        <v>0.45</v>
      </c>
      <c r="M2922" s="4">
        <v>32</v>
      </c>
    </row>
    <row r="2923" spans="1:13" x14ac:dyDescent="0.2">
      <c r="A2923" s="3">
        <v>39448</v>
      </c>
      <c r="B2923" t="s">
        <v>9272</v>
      </c>
      <c r="C2923" t="s">
        <v>3096</v>
      </c>
      <c r="D2923" t="s">
        <v>9273</v>
      </c>
      <c r="E2923" t="s">
        <v>3095</v>
      </c>
      <c r="F2923" s="4">
        <v>3.63730357142857</v>
      </c>
      <c r="G2923" s="4">
        <v>3.585</v>
      </c>
      <c r="H2923" s="4">
        <v>0.32334688801157901</v>
      </c>
      <c r="I2923" s="4">
        <v>4.41</v>
      </c>
      <c r="J2923" s="4">
        <v>3.1244999999999998</v>
      </c>
      <c r="K2923" s="4">
        <v>3.43</v>
      </c>
      <c r="L2923" s="4">
        <v>3.81</v>
      </c>
      <c r="M2923" s="4">
        <v>28</v>
      </c>
    </row>
    <row r="2924" spans="1:13" x14ac:dyDescent="0.2">
      <c r="A2924" s="3">
        <v>39448</v>
      </c>
      <c r="B2924" t="s">
        <v>9126</v>
      </c>
      <c r="C2924" t="s">
        <v>3087</v>
      </c>
      <c r="D2924" t="s">
        <v>9127</v>
      </c>
      <c r="E2924" t="s">
        <v>3086</v>
      </c>
      <c r="F2924" s="4">
        <v>3.6920877499999998</v>
      </c>
      <c r="G2924" s="4">
        <v>3.66</v>
      </c>
      <c r="H2924" s="4">
        <v>0.28042654001091</v>
      </c>
      <c r="I2924" s="4">
        <v>4.45</v>
      </c>
      <c r="J2924" s="4">
        <v>3.1784569999999999</v>
      </c>
      <c r="K2924" s="4">
        <v>3.5175000000000001</v>
      </c>
      <c r="L2924" s="4">
        <v>3.8</v>
      </c>
      <c r="M2924" s="4">
        <v>28</v>
      </c>
    </row>
    <row r="2925" spans="1:13" x14ac:dyDescent="0.2">
      <c r="A2925" s="3">
        <v>39448</v>
      </c>
      <c r="B2925" t="s">
        <v>9258</v>
      </c>
      <c r="C2925" t="s">
        <v>3090</v>
      </c>
      <c r="D2925" t="s">
        <v>9259</v>
      </c>
      <c r="E2925" t="s">
        <v>3089</v>
      </c>
      <c r="F2925" s="4">
        <v>3.43836962962963</v>
      </c>
      <c r="G2925" s="4">
        <v>3.45</v>
      </c>
      <c r="H2925" s="4">
        <v>0.258673479320366</v>
      </c>
      <c r="I2925" s="4">
        <v>4.05</v>
      </c>
      <c r="J2925" s="4">
        <v>2.98</v>
      </c>
      <c r="K2925" s="4">
        <v>3.2829899999999999</v>
      </c>
      <c r="L2925" s="4">
        <v>3.56</v>
      </c>
      <c r="M2925" s="4">
        <v>27</v>
      </c>
    </row>
    <row r="2926" spans="1:13" x14ac:dyDescent="0.2">
      <c r="A2926" s="3">
        <v>39448</v>
      </c>
      <c r="B2926" t="s">
        <v>9274</v>
      </c>
      <c r="C2926" t="s">
        <v>3153</v>
      </c>
      <c r="D2926" t="s">
        <v>9275</v>
      </c>
      <c r="E2926" t="s">
        <v>3152</v>
      </c>
      <c r="F2926" s="4">
        <v>0.413989310344828</v>
      </c>
      <c r="G2926" s="4">
        <v>0.41</v>
      </c>
      <c r="H2926" s="4">
        <v>7.7824126993911905E-2</v>
      </c>
      <c r="I2926" s="4">
        <v>0.75</v>
      </c>
      <c r="J2926" s="4">
        <v>0.25</v>
      </c>
      <c r="K2926" s="4">
        <v>0.4</v>
      </c>
      <c r="L2926" s="4">
        <v>0.43</v>
      </c>
      <c r="M2926" s="4">
        <v>29</v>
      </c>
    </row>
    <row r="2927" spans="1:13" x14ac:dyDescent="0.2">
      <c r="A2927" s="3">
        <v>39448</v>
      </c>
      <c r="B2927" t="s">
        <v>10097</v>
      </c>
      <c r="C2927" t="s">
        <v>4324</v>
      </c>
      <c r="D2927" t="s">
        <v>10098</v>
      </c>
      <c r="E2927" t="s">
        <v>4323</v>
      </c>
      <c r="F2927" s="4">
        <v>1.7471874999999999</v>
      </c>
      <c r="G2927" s="4">
        <v>1.8</v>
      </c>
      <c r="H2927" s="4">
        <v>0.36154002477751901</v>
      </c>
      <c r="I2927" s="4">
        <v>2.5</v>
      </c>
      <c r="J2927" s="4">
        <v>0.8</v>
      </c>
      <c r="K2927" s="4">
        <v>1.575</v>
      </c>
      <c r="L2927" s="4">
        <v>2</v>
      </c>
      <c r="M2927" s="4">
        <v>32</v>
      </c>
    </row>
    <row r="2928" spans="1:13" x14ac:dyDescent="0.2">
      <c r="A2928" s="3">
        <v>39448</v>
      </c>
      <c r="B2928" t="s">
        <v>10109</v>
      </c>
      <c r="C2928" t="s">
        <v>4327</v>
      </c>
      <c r="D2928" t="s">
        <v>10110</v>
      </c>
      <c r="E2928" t="s">
        <v>4326</v>
      </c>
      <c r="F2928" s="4">
        <v>2.4482142857142901</v>
      </c>
      <c r="G2928" s="4">
        <v>2.5499999999999998</v>
      </c>
      <c r="H2928" s="4">
        <v>0.41174473907838799</v>
      </c>
      <c r="I2928" s="4">
        <v>3</v>
      </c>
      <c r="J2928" s="4">
        <v>1</v>
      </c>
      <c r="K2928" s="4">
        <v>2.2000000000000002</v>
      </c>
      <c r="L2928" s="4">
        <v>2.7</v>
      </c>
      <c r="M2928" s="4">
        <v>28</v>
      </c>
    </row>
    <row r="2929" spans="1:13" x14ac:dyDescent="0.2">
      <c r="A2929" s="3">
        <v>39448</v>
      </c>
      <c r="B2929" t="s">
        <v>9246</v>
      </c>
      <c r="C2929" t="s">
        <v>3939</v>
      </c>
      <c r="D2929" t="s">
        <v>9247</v>
      </c>
      <c r="E2929" t="s">
        <v>3947</v>
      </c>
      <c r="F2929" s="4">
        <v>10.9183515151515</v>
      </c>
      <c r="G2929" s="4">
        <v>10.9</v>
      </c>
      <c r="H2929" s="4">
        <v>8.4215230663803098E-2</v>
      </c>
      <c r="I2929" s="4">
        <v>11.2</v>
      </c>
      <c r="J2929" s="4">
        <v>10.8</v>
      </c>
      <c r="K2929" s="4">
        <v>10.85</v>
      </c>
      <c r="L2929" s="4">
        <v>10.94</v>
      </c>
      <c r="M2929" s="4">
        <v>33</v>
      </c>
    </row>
    <row r="2930" spans="1:13" x14ac:dyDescent="0.2">
      <c r="A2930" s="3">
        <v>39448</v>
      </c>
      <c r="B2930" t="s">
        <v>9262</v>
      </c>
      <c r="C2930" t="s">
        <v>3942</v>
      </c>
      <c r="D2930" t="s">
        <v>9263</v>
      </c>
      <c r="E2930" t="s">
        <v>3949</v>
      </c>
      <c r="F2930" s="4">
        <v>10.934946875</v>
      </c>
      <c r="G2930" s="4">
        <v>10.929</v>
      </c>
      <c r="H2930" s="4">
        <v>0.104137402980854</v>
      </c>
      <c r="I2930" s="4">
        <v>11.2</v>
      </c>
      <c r="J2930" s="4">
        <v>10.78</v>
      </c>
      <c r="K2930" s="4">
        <v>10.875</v>
      </c>
      <c r="L2930" s="4">
        <v>10.97</v>
      </c>
      <c r="M2930" s="4">
        <v>32</v>
      </c>
    </row>
    <row r="2931" spans="1:13" x14ac:dyDescent="0.2">
      <c r="A2931" s="3">
        <v>39448</v>
      </c>
      <c r="B2931" t="s">
        <v>9276</v>
      </c>
      <c r="C2931" t="s">
        <v>3952</v>
      </c>
      <c r="D2931" t="s">
        <v>9277</v>
      </c>
      <c r="E2931" t="s">
        <v>3951</v>
      </c>
      <c r="F2931" s="4">
        <v>10.96110625</v>
      </c>
      <c r="G2931" s="4">
        <v>10.94</v>
      </c>
      <c r="H2931" s="4">
        <v>0.123525794452662</v>
      </c>
      <c r="I2931" s="4">
        <v>11.3</v>
      </c>
      <c r="J2931" s="4">
        <v>10.75</v>
      </c>
      <c r="K2931" s="4">
        <v>10.9</v>
      </c>
      <c r="L2931" s="4">
        <v>10.984999999999999</v>
      </c>
      <c r="M2931" s="4">
        <v>32</v>
      </c>
    </row>
    <row r="2932" spans="1:13" x14ac:dyDescent="0.2">
      <c r="A2932" s="3">
        <v>39448</v>
      </c>
      <c r="B2932" t="s">
        <v>9132</v>
      </c>
      <c r="C2932" t="s">
        <v>3936</v>
      </c>
      <c r="D2932" t="s">
        <v>9133</v>
      </c>
      <c r="E2932" t="s">
        <v>3935</v>
      </c>
      <c r="F2932" s="4">
        <v>11.1302575757576</v>
      </c>
      <c r="G2932" s="4">
        <v>11.11</v>
      </c>
      <c r="H2932" s="4">
        <v>0.19268504909291601</v>
      </c>
      <c r="I2932" s="4">
        <v>11.852399999999999</v>
      </c>
      <c r="J2932" s="4">
        <v>10.7</v>
      </c>
      <c r="K2932" s="4">
        <v>11.02</v>
      </c>
      <c r="L2932" s="4">
        <v>11.2</v>
      </c>
      <c r="M2932" s="4">
        <v>33</v>
      </c>
    </row>
    <row r="2933" spans="1:13" x14ac:dyDescent="0.2">
      <c r="A2933" s="3">
        <v>39448</v>
      </c>
      <c r="B2933" t="s">
        <v>9264</v>
      </c>
      <c r="C2933" t="s">
        <v>3939</v>
      </c>
      <c r="D2933" t="s">
        <v>9265</v>
      </c>
      <c r="E2933" t="s">
        <v>3938</v>
      </c>
      <c r="F2933" s="4">
        <v>11.29316875</v>
      </c>
      <c r="G2933" s="4">
        <v>11.3</v>
      </c>
      <c r="H2933" s="4">
        <v>0.26096179109457801</v>
      </c>
      <c r="I2933" s="4">
        <v>12</v>
      </c>
      <c r="J2933" s="4">
        <v>10.5</v>
      </c>
      <c r="K2933" s="4">
        <v>11.157500000000001</v>
      </c>
      <c r="L2933" s="4">
        <v>11.408250000000001</v>
      </c>
      <c r="M2933" s="4">
        <v>32</v>
      </c>
    </row>
    <row r="2934" spans="1:13" x14ac:dyDescent="0.2">
      <c r="A2934" s="3">
        <v>39448</v>
      </c>
      <c r="B2934" t="s">
        <v>10079</v>
      </c>
      <c r="C2934" t="s">
        <v>3576</v>
      </c>
      <c r="D2934" t="s">
        <v>10080</v>
      </c>
      <c r="E2934" t="s">
        <v>3575</v>
      </c>
      <c r="F2934" s="4">
        <v>3.1051705339365299</v>
      </c>
      <c r="G2934" s="4">
        <v>3.1210819299288799</v>
      </c>
      <c r="H2934" s="4">
        <v>0.13051047509838601</v>
      </c>
      <c r="I2934" s="4">
        <v>3.2555841738839799</v>
      </c>
      <c r="J2934" s="4">
        <v>2.5080620872874002</v>
      </c>
      <c r="K2934" s="4">
        <v>3.0771100424820101</v>
      </c>
      <c r="L2934" s="4">
        <v>3.1805733070628701</v>
      </c>
      <c r="M2934" s="4">
        <v>33</v>
      </c>
    </row>
    <row r="2935" spans="1:13" x14ac:dyDescent="0.2">
      <c r="A2935" s="3">
        <v>39448</v>
      </c>
      <c r="B2935" t="s">
        <v>10093</v>
      </c>
      <c r="C2935" t="s">
        <v>3579</v>
      </c>
      <c r="D2935" t="s">
        <v>10094</v>
      </c>
      <c r="E2935" t="s">
        <v>3578</v>
      </c>
      <c r="F2935" s="4">
        <v>2.8180606060606102</v>
      </c>
      <c r="G2935" s="4">
        <v>2.8</v>
      </c>
      <c r="H2935" s="4">
        <v>0.31524454192280799</v>
      </c>
      <c r="I2935" s="4">
        <v>3.47</v>
      </c>
      <c r="J2935" s="4">
        <v>2</v>
      </c>
      <c r="K2935" s="4">
        <v>2.6</v>
      </c>
      <c r="L2935" s="4">
        <v>3</v>
      </c>
      <c r="M2935" s="4">
        <v>33</v>
      </c>
    </row>
    <row r="2936" spans="1:13" x14ac:dyDescent="0.2">
      <c r="A2936" s="3">
        <v>39448</v>
      </c>
      <c r="B2936" t="s">
        <v>10105</v>
      </c>
      <c r="C2936" t="s">
        <v>3582</v>
      </c>
      <c r="D2936" t="s">
        <v>10106</v>
      </c>
      <c r="E2936" t="s">
        <v>3581</v>
      </c>
      <c r="F2936" s="4">
        <v>3.6016451612903202</v>
      </c>
      <c r="G2936" s="4">
        <v>3.6</v>
      </c>
      <c r="H2936" s="4">
        <v>0.44768579371303802</v>
      </c>
      <c r="I2936" s="4">
        <v>4.5</v>
      </c>
      <c r="J2936" s="4">
        <v>2.7</v>
      </c>
      <c r="K2936" s="4">
        <v>3.3</v>
      </c>
      <c r="L2936" s="4">
        <v>3.75</v>
      </c>
      <c r="M2936" s="4">
        <v>31</v>
      </c>
    </row>
    <row r="2937" spans="1:13" x14ac:dyDescent="0.2">
      <c r="A2937" s="3">
        <v>39448</v>
      </c>
      <c r="B2937" t="s">
        <v>10107</v>
      </c>
      <c r="C2937" t="s">
        <v>3594</v>
      </c>
      <c r="D2937" t="s">
        <v>10108</v>
      </c>
      <c r="E2937" t="s">
        <v>3593</v>
      </c>
      <c r="F2937" s="4">
        <v>2.5133333333333301</v>
      </c>
      <c r="G2937" s="4">
        <v>2.7</v>
      </c>
      <c r="H2937" s="4">
        <v>0.60694762267156699</v>
      </c>
      <c r="I2937" s="4">
        <v>3.4</v>
      </c>
      <c r="J2937" s="4">
        <v>0.6</v>
      </c>
      <c r="K2937" s="4">
        <v>2.1</v>
      </c>
      <c r="L2937" s="4">
        <v>2.9</v>
      </c>
      <c r="M2937" s="4">
        <v>33</v>
      </c>
    </row>
    <row r="2938" spans="1:13" x14ac:dyDescent="0.2">
      <c r="A2938" s="3">
        <v>39448</v>
      </c>
      <c r="B2938" t="s">
        <v>10103</v>
      </c>
      <c r="C2938" t="s">
        <v>3591</v>
      </c>
      <c r="D2938" t="s">
        <v>10104</v>
      </c>
      <c r="E2938" t="s">
        <v>3590</v>
      </c>
      <c r="F2938" s="4">
        <v>3.3084848484848499</v>
      </c>
      <c r="G2938" s="4">
        <v>3.37</v>
      </c>
      <c r="H2938" s="4">
        <v>0.50456739646528603</v>
      </c>
      <c r="I2938" s="4">
        <v>3.89</v>
      </c>
      <c r="J2938" s="4">
        <v>1</v>
      </c>
      <c r="K2938" s="4">
        <v>3.2</v>
      </c>
      <c r="L2938" s="4">
        <v>3.6</v>
      </c>
      <c r="M2938" s="4">
        <v>33</v>
      </c>
    </row>
    <row r="2939" spans="1:13" x14ac:dyDescent="0.2">
      <c r="A2939" s="3">
        <v>39479</v>
      </c>
      <c r="B2939" t="s">
        <v>9118</v>
      </c>
      <c r="C2939" t="s">
        <v>3918</v>
      </c>
      <c r="D2939" t="s">
        <v>9119</v>
      </c>
      <c r="E2939" t="s">
        <v>3917</v>
      </c>
      <c r="F2939" s="4">
        <v>7.1878787878787902</v>
      </c>
      <c r="G2939" s="4">
        <v>7.1</v>
      </c>
      <c r="H2939" s="4">
        <v>0.32717309615627799</v>
      </c>
      <c r="I2939" s="4">
        <v>7.82</v>
      </c>
      <c r="J2939" s="4">
        <v>6.47</v>
      </c>
      <c r="K2939" s="4">
        <v>7</v>
      </c>
      <c r="L2939" s="4">
        <v>7.5</v>
      </c>
      <c r="M2939" s="4">
        <v>33</v>
      </c>
    </row>
    <row r="2940" spans="1:13" x14ac:dyDescent="0.2">
      <c r="A2940" s="3">
        <v>39479</v>
      </c>
      <c r="B2940" t="s">
        <v>9248</v>
      </c>
      <c r="C2940" t="s">
        <v>3921</v>
      </c>
      <c r="D2940" t="s">
        <v>9249</v>
      </c>
      <c r="E2940" t="s">
        <v>3920</v>
      </c>
      <c r="F2940" s="4">
        <v>7.0080645161290303</v>
      </c>
      <c r="G2940" s="4">
        <v>7</v>
      </c>
      <c r="H2940" s="4">
        <v>0.54061335138796296</v>
      </c>
      <c r="I2940" s="4">
        <v>8.5</v>
      </c>
      <c r="J2940" s="4">
        <v>5.78</v>
      </c>
      <c r="K2940" s="4">
        <v>6.75</v>
      </c>
      <c r="L2940" s="4">
        <v>7.3049999999999997</v>
      </c>
      <c r="M2940" s="4">
        <v>31</v>
      </c>
    </row>
    <row r="2941" spans="1:13" x14ac:dyDescent="0.2">
      <c r="A2941" s="3">
        <v>39479</v>
      </c>
      <c r="B2941" t="s">
        <v>9278</v>
      </c>
      <c r="C2941" t="s">
        <v>3081</v>
      </c>
      <c r="D2941" t="s">
        <v>9279</v>
      </c>
      <c r="E2941" t="s">
        <v>3080</v>
      </c>
      <c r="F2941" s="4">
        <v>3.68348387096774</v>
      </c>
      <c r="G2941" s="4">
        <v>3.75</v>
      </c>
      <c r="H2941" s="4">
        <v>0.31070284527907999</v>
      </c>
      <c r="I2941" s="4">
        <v>4.3899999999999997</v>
      </c>
      <c r="J2941" s="4">
        <v>2.87</v>
      </c>
      <c r="K2941" s="4">
        <v>3.5049999999999999</v>
      </c>
      <c r="L2941" s="4">
        <v>3.8450000000000002</v>
      </c>
      <c r="M2941" s="4">
        <v>31</v>
      </c>
    </row>
    <row r="2942" spans="1:13" x14ac:dyDescent="0.2">
      <c r="A2942" s="3">
        <v>39479</v>
      </c>
      <c r="B2942" t="s">
        <v>9006</v>
      </c>
      <c r="C2942" t="s">
        <v>3072</v>
      </c>
      <c r="D2942" t="s">
        <v>9007</v>
      </c>
      <c r="E2942" t="s">
        <v>3071</v>
      </c>
      <c r="F2942" s="4">
        <v>3.7338235294117599</v>
      </c>
      <c r="G2942" s="4">
        <v>3.73</v>
      </c>
      <c r="H2942" s="4">
        <v>0.23353689872470601</v>
      </c>
      <c r="I2942" s="4">
        <v>4.3</v>
      </c>
      <c r="J2942" s="4">
        <v>3.17</v>
      </c>
      <c r="K2942" s="4">
        <v>3.6475</v>
      </c>
      <c r="L2942" s="4">
        <v>3.84</v>
      </c>
      <c r="M2942" s="4">
        <v>34</v>
      </c>
    </row>
    <row r="2943" spans="1:13" x14ac:dyDescent="0.2">
      <c r="A2943" s="3">
        <v>39479</v>
      </c>
      <c r="B2943" t="s">
        <v>9138</v>
      </c>
      <c r="C2943" t="s">
        <v>3075</v>
      </c>
      <c r="D2943" t="s">
        <v>9139</v>
      </c>
      <c r="E2943" t="s">
        <v>3074</v>
      </c>
      <c r="F2943" s="4">
        <v>3.4623529411764702</v>
      </c>
      <c r="G2943" s="4">
        <v>3.4550000000000001</v>
      </c>
      <c r="H2943" s="4">
        <v>0.34990958852623999</v>
      </c>
      <c r="I2943" s="4">
        <v>4.5</v>
      </c>
      <c r="J2943" s="4">
        <v>2.14</v>
      </c>
      <c r="K2943" s="4">
        <v>3.3149999999999999</v>
      </c>
      <c r="L2943" s="4">
        <v>3.5575000000000001</v>
      </c>
      <c r="M2943" s="4">
        <v>34</v>
      </c>
    </row>
    <row r="2944" spans="1:13" x14ac:dyDescent="0.2">
      <c r="A2944" s="3">
        <v>39479</v>
      </c>
      <c r="B2944" t="s">
        <v>9268</v>
      </c>
      <c r="C2944" t="s">
        <v>3102</v>
      </c>
      <c r="D2944" t="s">
        <v>9269</v>
      </c>
      <c r="E2944" t="s">
        <v>3101</v>
      </c>
      <c r="F2944" s="4">
        <v>3.3809999999999998</v>
      </c>
      <c r="G2944" s="4">
        <v>3.4</v>
      </c>
      <c r="H2944" s="4">
        <v>0.27317229626789702</v>
      </c>
      <c r="I2944" s="4">
        <v>4</v>
      </c>
      <c r="J2944" s="4">
        <v>2.5299999999999998</v>
      </c>
      <c r="K2944" s="4">
        <v>3.2225000000000001</v>
      </c>
      <c r="L2944" s="4">
        <v>3.5</v>
      </c>
      <c r="M2944" s="4">
        <v>30</v>
      </c>
    </row>
    <row r="2945" spans="1:13" x14ac:dyDescent="0.2">
      <c r="A2945" s="3">
        <v>39479</v>
      </c>
      <c r="B2945" t="s">
        <v>9252</v>
      </c>
      <c r="C2945" t="s">
        <v>3078</v>
      </c>
      <c r="D2945" t="s">
        <v>9253</v>
      </c>
      <c r="E2945" t="s">
        <v>3077</v>
      </c>
      <c r="F2945" s="4">
        <v>3.4128124999999998</v>
      </c>
      <c r="G2945" s="4">
        <v>3.4</v>
      </c>
      <c r="H2945" s="4">
        <v>0.34544253408467002</v>
      </c>
      <c r="I2945" s="4">
        <v>4.47</v>
      </c>
      <c r="J2945" s="4">
        <v>2.63</v>
      </c>
      <c r="K2945" s="4">
        <v>3.1974999999999998</v>
      </c>
      <c r="L2945" s="4">
        <v>3.5</v>
      </c>
      <c r="M2945" s="4">
        <v>32</v>
      </c>
    </row>
    <row r="2946" spans="1:13" x14ac:dyDescent="0.2">
      <c r="A2946" s="3">
        <v>39479</v>
      </c>
      <c r="B2946" t="s">
        <v>9270</v>
      </c>
      <c r="C2946" t="s">
        <v>3147</v>
      </c>
      <c r="D2946" t="s">
        <v>9271</v>
      </c>
      <c r="E2946" t="s">
        <v>3146</v>
      </c>
      <c r="F2946" s="4">
        <v>0.41</v>
      </c>
      <c r="G2946" s="4">
        <v>0.41499999999999998</v>
      </c>
      <c r="H2946" s="4">
        <v>8.4509972688854698E-2</v>
      </c>
      <c r="I2946" s="4">
        <v>0.57999999999999996</v>
      </c>
      <c r="J2946" s="4">
        <v>0.17</v>
      </c>
      <c r="K2946" s="4">
        <v>0.37</v>
      </c>
      <c r="L2946" s="4">
        <v>0.46250000000000002</v>
      </c>
      <c r="M2946" s="4">
        <v>32</v>
      </c>
    </row>
    <row r="2947" spans="1:13" x14ac:dyDescent="0.2">
      <c r="A2947" s="3">
        <v>39479</v>
      </c>
      <c r="B2947" t="s">
        <v>9150</v>
      </c>
      <c r="C2947" t="s">
        <v>3114</v>
      </c>
      <c r="D2947" t="s">
        <v>9151</v>
      </c>
      <c r="E2947" t="s">
        <v>3113</v>
      </c>
      <c r="F2947" s="4">
        <v>0.2495</v>
      </c>
      <c r="G2947" s="4">
        <v>0.23</v>
      </c>
      <c r="H2947" s="4">
        <v>4.5092665532750299E-2</v>
      </c>
      <c r="I2947" s="4">
        <v>0.36</v>
      </c>
      <c r="J2947" s="4">
        <v>0.2</v>
      </c>
      <c r="K2947" s="4">
        <v>0.22</v>
      </c>
      <c r="L2947" s="4">
        <v>0.27750000000000002</v>
      </c>
      <c r="M2947" s="4">
        <v>34</v>
      </c>
    </row>
    <row r="2948" spans="1:13" x14ac:dyDescent="0.2">
      <c r="A2948" s="3">
        <v>39479</v>
      </c>
      <c r="B2948" t="s">
        <v>9280</v>
      </c>
      <c r="C2948" t="s">
        <v>3150</v>
      </c>
      <c r="D2948" t="s">
        <v>9281</v>
      </c>
      <c r="E2948" t="s">
        <v>3149</v>
      </c>
      <c r="F2948" s="4">
        <v>0.27740625000000002</v>
      </c>
      <c r="G2948" s="4">
        <v>0.27</v>
      </c>
      <c r="H2948" s="4">
        <v>6.9823214262879699E-2</v>
      </c>
      <c r="I2948" s="4">
        <v>0.46</v>
      </c>
      <c r="J2948" s="4">
        <v>0.14000000000000001</v>
      </c>
      <c r="K2948" s="4">
        <v>0.24</v>
      </c>
      <c r="L2948" s="4">
        <v>0.3125</v>
      </c>
      <c r="M2948" s="4">
        <v>32</v>
      </c>
    </row>
    <row r="2949" spans="1:13" x14ac:dyDescent="0.2">
      <c r="A2949" s="3">
        <v>39479</v>
      </c>
      <c r="B2949" t="s">
        <v>9160</v>
      </c>
      <c r="C2949" t="s">
        <v>3117</v>
      </c>
      <c r="D2949" t="s">
        <v>9161</v>
      </c>
      <c r="E2949" t="s">
        <v>3116</v>
      </c>
      <c r="F2949" s="4">
        <v>0.28976470588235298</v>
      </c>
      <c r="G2949" s="4">
        <v>0.29499999999999998</v>
      </c>
      <c r="H2949" s="4">
        <v>5.7719834741951102E-2</v>
      </c>
      <c r="I2949" s="4">
        <v>0.39</v>
      </c>
      <c r="J2949" s="4">
        <v>0.11</v>
      </c>
      <c r="K2949" s="4">
        <v>0.26</v>
      </c>
      <c r="L2949" s="4">
        <v>0.33</v>
      </c>
      <c r="M2949" s="4">
        <v>34</v>
      </c>
    </row>
    <row r="2950" spans="1:13" x14ac:dyDescent="0.2">
      <c r="A2950" s="3">
        <v>39479</v>
      </c>
      <c r="B2950" t="s">
        <v>9170</v>
      </c>
      <c r="C2950" t="s">
        <v>3120</v>
      </c>
      <c r="D2950" t="s">
        <v>9171</v>
      </c>
      <c r="E2950" t="s">
        <v>3119</v>
      </c>
      <c r="F2950" s="4">
        <v>8.3058823529411796E-2</v>
      </c>
      <c r="G2950" s="4">
        <v>6.5000000000000002E-2</v>
      </c>
      <c r="H2950" s="4">
        <v>8.5666351081768899E-2</v>
      </c>
      <c r="I2950" s="4">
        <v>0.28000000000000003</v>
      </c>
      <c r="J2950" s="4">
        <v>-0.06</v>
      </c>
      <c r="K2950" s="4">
        <v>3.2500000000000001E-2</v>
      </c>
      <c r="L2950" s="4">
        <v>0.15</v>
      </c>
      <c r="M2950" s="4">
        <v>34</v>
      </c>
    </row>
    <row r="2951" spans="1:13" x14ac:dyDescent="0.2">
      <c r="A2951" s="3">
        <v>39479</v>
      </c>
      <c r="B2951" t="s">
        <v>9180</v>
      </c>
      <c r="C2951" t="s">
        <v>3123</v>
      </c>
      <c r="D2951" t="s">
        <v>9181</v>
      </c>
      <c r="E2951" t="s">
        <v>3122</v>
      </c>
      <c r="F2951" s="4">
        <v>-0.27541176470588202</v>
      </c>
      <c r="G2951" s="4">
        <v>-0.28999999999999998</v>
      </c>
      <c r="H2951" s="4">
        <v>0.103896836259196</v>
      </c>
      <c r="I2951" s="4">
        <v>0.02</v>
      </c>
      <c r="J2951" s="4">
        <v>-0.47</v>
      </c>
      <c r="K2951" s="4">
        <v>-0.3175</v>
      </c>
      <c r="L2951" s="4">
        <v>-0.22500000000000001</v>
      </c>
      <c r="M2951" s="4">
        <v>34</v>
      </c>
    </row>
    <row r="2952" spans="1:13" x14ac:dyDescent="0.2">
      <c r="A2952" s="3">
        <v>39479</v>
      </c>
      <c r="B2952" t="s">
        <v>9190</v>
      </c>
      <c r="C2952" t="s">
        <v>3126</v>
      </c>
      <c r="D2952" t="s">
        <v>9191</v>
      </c>
      <c r="E2952" t="s">
        <v>3125</v>
      </c>
      <c r="F2952" s="4">
        <v>0.155382352941176</v>
      </c>
      <c r="G2952" s="4">
        <v>0.15</v>
      </c>
      <c r="H2952" s="4">
        <v>6.4939139202460194E-2</v>
      </c>
      <c r="I2952" s="4">
        <v>0.31</v>
      </c>
      <c r="J2952" s="4">
        <v>0.01</v>
      </c>
      <c r="K2952" s="4">
        <v>0.1225</v>
      </c>
      <c r="L2952" s="4">
        <v>0.19</v>
      </c>
      <c r="M2952" s="4">
        <v>34</v>
      </c>
    </row>
    <row r="2953" spans="1:13" x14ac:dyDescent="0.2">
      <c r="A2953" s="3">
        <v>39479</v>
      </c>
      <c r="B2953" t="s">
        <v>9200</v>
      </c>
      <c r="C2953" t="s">
        <v>3129</v>
      </c>
      <c r="D2953" t="s">
        <v>9201</v>
      </c>
      <c r="E2953" t="s">
        <v>3128</v>
      </c>
      <c r="F2953" s="4">
        <v>0.311411764705882</v>
      </c>
      <c r="G2953" s="4">
        <v>0.29499999999999998</v>
      </c>
      <c r="H2953" s="4">
        <v>7.1077472733101402E-2</v>
      </c>
      <c r="I2953" s="4">
        <v>0.48799999999999999</v>
      </c>
      <c r="J2953" s="4">
        <v>0.21</v>
      </c>
      <c r="K2953" s="4">
        <v>0.26250000000000001</v>
      </c>
      <c r="L2953" s="4">
        <v>0.36499999999999999</v>
      </c>
      <c r="M2953" s="4">
        <v>34</v>
      </c>
    </row>
    <row r="2954" spans="1:13" x14ac:dyDescent="0.2">
      <c r="A2954" s="3">
        <v>39479</v>
      </c>
      <c r="B2954" t="s">
        <v>9210</v>
      </c>
      <c r="C2954" t="s">
        <v>3132</v>
      </c>
      <c r="D2954" t="s">
        <v>9211</v>
      </c>
      <c r="E2954" t="s">
        <v>3131</v>
      </c>
      <c r="F2954" s="4">
        <v>0.36673529411764699</v>
      </c>
      <c r="G2954" s="4">
        <v>0.35499999999999998</v>
      </c>
      <c r="H2954" s="4">
        <v>5.3862512304283197E-2</v>
      </c>
      <c r="I2954" s="4">
        <v>0.51</v>
      </c>
      <c r="J2954" s="4">
        <v>0.27</v>
      </c>
      <c r="K2954" s="4">
        <v>0.33</v>
      </c>
      <c r="L2954" s="4">
        <v>0.39750000000000002</v>
      </c>
      <c r="M2954" s="4">
        <v>34</v>
      </c>
    </row>
    <row r="2955" spans="1:13" x14ac:dyDescent="0.2">
      <c r="A2955" s="3">
        <v>39479</v>
      </c>
      <c r="B2955" t="s">
        <v>9220</v>
      </c>
      <c r="C2955" t="s">
        <v>3135</v>
      </c>
      <c r="D2955" t="s">
        <v>9221</v>
      </c>
      <c r="E2955" t="s">
        <v>3134</v>
      </c>
      <c r="F2955" s="4">
        <v>0.623352941176471</v>
      </c>
      <c r="G2955" s="4">
        <v>0.61</v>
      </c>
      <c r="H2955" s="4">
        <v>0.10923061019333601</v>
      </c>
      <c r="I2955" s="4">
        <v>0.83</v>
      </c>
      <c r="J2955" s="4">
        <v>0.3</v>
      </c>
      <c r="K2955" s="4">
        <v>0.5625</v>
      </c>
      <c r="L2955" s="4">
        <v>0.69499999999999995</v>
      </c>
      <c r="M2955" s="4">
        <v>34</v>
      </c>
    </row>
    <row r="2956" spans="1:13" x14ac:dyDescent="0.2">
      <c r="A2956" s="3">
        <v>39479</v>
      </c>
      <c r="B2956" t="s">
        <v>9230</v>
      </c>
      <c r="C2956" t="s">
        <v>3138</v>
      </c>
      <c r="D2956" t="s">
        <v>9231</v>
      </c>
      <c r="E2956" t="s">
        <v>3137</v>
      </c>
      <c r="F2956" s="4">
        <v>0.39679411764705902</v>
      </c>
      <c r="G2956" s="4">
        <v>0.4</v>
      </c>
      <c r="H2956" s="4">
        <v>7.2661848357811698E-2</v>
      </c>
      <c r="I2956" s="4">
        <v>0.55000000000000004</v>
      </c>
      <c r="J2956" s="4">
        <v>0.25</v>
      </c>
      <c r="K2956" s="4">
        <v>0.36</v>
      </c>
      <c r="L2956" s="4">
        <v>0.43</v>
      </c>
      <c r="M2956" s="4">
        <v>34</v>
      </c>
    </row>
    <row r="2957" spans="1:13" x14ac:dyDescent="0.2">
      <c r="A2957" s="3">
        <v>39479</v>
      </c>
      <c r="B2957" t="s">
        <v>9240</v>
      </c>
      <c r="C2957" t="s">
        <v>3141</v>
      </c>
      <c r="D2957" t="s">
        <v>9241</v>
      </c>
      <c r="E2957" t="s">
        <v>3140</v>
      </c>
      <c r="F2957" s="4">
        <v>0.60217647058823498</v>
      </c>
      <c r="G2957" s="4">
        <v>0.61</v>
      </c>
      <c r="H2957" s="4">
        <v>8.5307810075590698E-2</v>
      </c>
      <c r="I2957" s="4">
        <v>0.754</v>
      </c>
      <c r="J2957" s="4">
        <v>0.4</v>
      </c>
      <c r="K2957" s="4">
        <v>0.57999999999999996</v>
      </c>
      <c r="L2957" s="4">
        <v>0.65</v>
      </c>
      <c r="M2957" s="4">
        <v>34</v>
      </c>
    </row>
    <row r="2958" spans="1:13" x14ac:dyDescent="0.2">
      <c r="A2958" s="3">
        <v>39479</v>
      </c>
      <c r="B2958" t="s">
        <v>9254</v>
      </c>
      <c r="C2958" t="s">
        <v>3144</v>
      </c>
      <c r="D2958" t="s">
        <v>9255</v>
      </c>
      <c r="E2958" t="s">
        <v>3143</v>
      </c>
      <c r="F2958" s="4">
        <v>0.42838235294117599</v>
      </c>
      <c r="G2958" s="4">
        <v>0.41499999999999998</v>
      </c>
      <c r="H2958" s="4">
        <v>5.4837509119371103E-2</v>
      </c>
      <c r="I2958" s="4">
        <v>0.54</v>
      </c>
      <c r="J2958" s="4">
        <v>0.33</v>
      </c>
      <c r="K2958" s="4">
        <v>0.39</v>
      </c>
      <c r="L2958" s="4">
        <v>0.47</v>
      </c>
      <c r="M2958" s="4">
        <v>34</v>
      </c>
    </row>
    <row r="2959" spans="1:13" x14ac:dyDescent="0.2">
      <c r="A2959" s="3">
        <v>39479</v>
      </c>
      <c r="B2959" t="s">
        <v>9282</v>
      </c>
      <c r="C2959" t="s">
        <v>3096</v>
      </c>
      <c r="D2959" t="s">
        <v>9283</v>
      </c>
      <c r="E2959" t="s">
        <v>3095</v>
      </c>
      <c r="F2959" s="4">
        <v>3.7487348148148101</v>
      </c>
      <c r="G2959" s="4">
        <v>3.72</v>
      </c>
      <c r="H2959" s="4">
        <v>0.27426817917968799</v>
      </c>
      <c r="I2959" s="4">
        <v>4.38</v>
      </c>
      <c r="J2959" s="4">
        <v>3.1058400000000002</v>
      </c>
      <c r="K2959" s="4">
        <v>3.6150000000000002</v>
      </c>
      <c r="L2959" s="4">
        <v>3.89</v>
      </c>
      <c r="M2959" s="4">
        <v>27</v>
      </c>
    </row>
    <row r="2960" spans="1:13" x14ac:dyDescent="0.2">
      <c r="A2960" s="3">
        <v>39479</v>
      </c>
      <c r="B2960" t="s">
        <v>9126</v>
      </c>
      <c r="C2960" t="s">
        <v>3087</v>
      </c>
      <c r="D2960" t="s">
        <v>9127</v>
      </c>
      <c r="E2960" t="s">
        <v>3086</v>
      </c>
      <c r="F2960" s="4">
        <v>3.7391854838709699</v>
      </c>
      <c r="G2960" s="4">
        <v>3.69</v>
      </c>
      <c r="H2960" s="4">
        <v>0.24910586745182201</v>
      </c>
      <c r="I2960" s="4">
        <v>4.41</v>
      </c>
      <c r="J2960" s="4">
        <v>3.1247500000000001</v>
      </c>
      <c r="K2960" s="4">
        <v>3.5950000000000002</v>
      </c>
      <c r="L2960" s="4">
        <v>3.895</v>
      </c>
      <c r="M2960" s="4">
        <v>31</v>
      </c>
    </row>
    <row r="2961" spans="1:13" x14ac:dyDescent="0.2">
      <c r="A2961" s="3">
        <v>39479</v>
      </c>
      <c r="B2961" t="s">
        <v>9258</v>
      </c>
      <c r="C2961" t="s">
        <v>3090</v>
      </c>
      <c r="D2961" t="s">
        <v>9259</v>
      </c>
      <c r="E2961" t="s">
        <v>3089</v>
      </c>
      <c r="F2961" s="4">
        <v>3.5132979999999998</v>
      </c>
      <c r="G2961" s="4">
        <v>3.5</v>
      </c>
      <c r="H2961" s="4">
        <v>0.276896620786095</v>
      </c>
      <c r="I2961" s="4">
        <v>4.3</v>
      </c>
      <c r="J2961" s="4">
        <v>3</v>
      </c>
      <c r="K2961" s="4">
        <v>3.3624999999999998</v>
      </c>
      <c r="L2961" s="4">
        <v>3.6675</v>
      </c>
      <c r="M2961" s="4">
        <v>30</v>
      </c>
    </row>
    <row r="2962" spans="1:13" x14ac:dyDescent="0.2">
      <c r="A2962" s="3">
        <v>39479</v>
      </c>
      <c r="B2962" t="s">
        <v>9284</v>
      </c>
      <c r="C2962" t="s">
        <v>3153</v>
      </c>
      <c r="D2962" t="s">
        <v>9285</v>
      </c>
      <c r="E2962" t="s">
        <v>3152</v>
      </c>
      <c r="F2962" s="4">
        <v>0.38703448275862101</v>
      </c>
      <c r="G2962" s="4">
        <v>0.41</v>
      </c>
      <c r="H2962" s="4">
        <v>6.1336590546764803E-2</v>
      </c>
      <c r="I2962" s="4">
        <v>0.48</v>
      </c>
      <c r="J2962" s="4">
        <v>0.19</v>
      </c>
      <c r="K2962" s="4">
        <v>0.38</v>
      </c>
      <c r="L2962" s="4">
        <v>0.42</v>
      </c>
      <c r="M2962" s="4">
        <v>29</v>
      </c>
    </row>
    <row r="2963" spans="1:13" x14ac:dyDescent="0.2">
      <c r="A2963" s="3">
        <v>39479</v>
      </c>
      <c r="B2963" t="s">
        <v>10097</v>
      </c>
      <c r="C2963" t="s">
        <v>4324</v>
      </c>
      <c r="D2963" t="s">
        <v>10098</v>
      </c>
      <c r="E2963" t="s">
        <v>4323</v>
      </c>
      <c r="F2963" s="4">
        <v>1.6646666666666701</v>
      </c>
      <c r="G2963" s="4">
        <v>1.65</v>
      </c>
      <c r="H2963" s="4">
        <v>0.387456189588674</v>
      </c>
      <c r="I2963" s="4">
        <v>3</v>
      </c>
      <c r="J2963" s="4">
        <v>0.8</v>
      </c>
      <c r="K2963" s="4">
        <v>1.5</v>
      </c>
      <c r="L2963" s="4">
        <v>1.8</v>
      </c>
      <c r="M2963" s="4">
        <v>30</v>
      </c>
    </row>
    <row r="2964" spans="1:13" x14ac:dyDescent="0.2">
      <c r="A2964" s="3">
        <v>39479</v>
      </c>
      <c r="B2964" t="s">
        <v>10109</v>
      </c>
      <c r="C2964" t="s">
        <v>4327</v>
      </c>
      <c r="D2964" t="s">
        <v>10110</v>
      </c>
      <c r="E2964" t="s">
        <v>4326</v>
      </c>
      <c r="F2964" s="4">
        <v>2.4822222222222199</v>
      </c>
      <c r="G2964" s="4">
        <v>2.5</v>
      </c>
      <c r="H2964" s="4">
        <v>0.49391943701013702</v>
      </c>
      <c r="I2964" s="4">
        <v>3.3</v>
      </c>
      <c r="J2964" s="4">
        <v>0.6</v>
      </c>
      <c r="K2964" s="4">
        <v>2.2999999999999998</v>
      </c>
      <c r="L2964" s="4">
        <v>2.7</v>
      </c>
      <c r="M2964" s="4">
        <v>27</v>
      </c>
    </row>
    <row r="2965" spans="1:13" x14ac:dyDescent="0.2">
      <c r="A2965" s="3">
        <v>39479</v>
      </c>
      <c r="B2965" t="s">
        <v>9262</v>
      </c>
      <c r="C2965" t="s">
        <v>3939</v>
      </c>
      <c r="D2965" t="s">
        <v>9263</v>
      </c>
      <c r="E2965" t="s">
        <v>3947</v>
      </c>
      <c r="F2965" s="4">
        <v>10.8461848484848</v>
      </c>
      <c r="G2965" s="4">
        <v>10.82</v>
      </c>
      <c r="H2965" s="4">
        <v>9.4155506746857798E-2</v>
      </c>
      <c r="I2965" s="4">
        <v>11.175000000000001</v>
      </c>
      <c r="J2965" s="4">
        <v>10.65</v>
      </c>
      <c r="K2965" s="4">
        <v>10.8</v>
      </c>
      <c r="L2965" s="4">
        <v>10.89</v>
      </c>
      <c r="M2965" s="4">
        <v>33</v>
      </c>
    </row>
    <row r="2966" spans="1:13" x14ac:dyDescent="0.2">
      <c r="A2966" s="3">
        <v>39479</v>
      </c>
      <c r="B2966" t="s">
        <v>9276</v>
      </c>
      <c r="C2966" t="s">
        <v>3942</v>
      </c>
      <c r="D2966" t="s">
        <v>9277</v>
      </c>
      <c r="E2966" t="s">
        <v>3949</v>
      </c>
      <c r="F2966" s="4">
        <v>10.875909375000001</v>
      </c>
      <c r="G2966" s="4">
        <v>10.84</v>
      </c>
      <c r="H2966" s="4">
        <v>0.11894828195582299</v>
      </c>
      <c r="I2966" s="4">
        <v>11.175000000000001</v>
      </c>
      <c r="J2966" s="4">
        <v>10.6</v>
      </c>
      <c r="K2966" s="4">
        <v>10.8</v>
      </c>
      <c r="L2966" s="4">
        <v>10.9575</v>
      </c>
      <c r="M2966" s="4">
        <v>32</v>
      </c>
    </row>
    <row r="2967" spans="1:13" x14ac:dyDescent="0.2">
      <c r="A2967" s="3">
        <v>39479</v>
      </c>
      <c r="B2967" t="s">
        <v>9286</v>
      </c>
      <c r="C2967" t="s">
        <v>3952</v>
      </c>
      <c r="D2967" t="s">
        <v>9287</v>
      </c>
      <c r="E2967" t="s">
        <v>3951</v>
      </c>
      <c r="F2967" s="4">
        <v>10.886862499999999</v>
      </c>
      <c r="G2967" s="4">
        <v>10.841200000000001</v>
      </c>
      <c r="H2967" s="4">
        <v>0.140224588865793</v>
      </c>
      <c r="I2967" s="4">
        <v>11.25</v>
      </c>
      <c r="J2967" s="4">
        <v>10.58</v>
      </c>
      <c r="K2967" s="4">
        <v>10.807499999999999</v>
      </c>
      <c r="L2967" s="4">
        <v>10.977499999999999</v>
      </c>
      <c r="M2967" s="4">
        <v>32</v>
      </c>
    </row>
    <row r="2968" spans="1:13" x14ac:dyDescent="0.2">
      <c r="A2968" s="3">
        <v>39479</v>
      </c>
      <c r="B2968" t="s">
        <v>9132</v>
      </c>
      <c r="C2968" t="s">
        <v>3936</v>
      </c>
      <c r="D2968" t="s">
        <v>9133</v>
      </c>
      <c r="E2968" t="s">
        <v>3935</v>
      </c>
      <c r="F2968" s="4">
        <v>11.062641176470599</v>
      </c>
      <c r="G2968" s="4">
        <v>11.043699999999999</v>
      </c>
      <c r="H2968" s="4">
        <v>0.15799092248117499</v>
      </c>
      <c r="I2968" s="4">
        <v>11.55</v>
      </c>
      <c r="J2968" s="4">
        <v>10.7</v>
      </c>
      <c r="K2968" s="4">
        <v>10.975</v>
      </c>
      <c r="L2968" s="4">
        <v>11.18125</v>
      </c>
      <c r="M2968" s="4">
        <v>34</v>
      </c>
    </row>
    <row r="2969" spans="1:13" x14ac:dyDescent="0.2">
      <c r="A2969" s="3">
        <v>39479</v>
      </c>
      <c r="B2969" t="s">
        <v>9264</v>
      </c>
      <c r="C2969" t="s">
        <v>3939</v>
      </c>
      <c r="D2969" t="s">
        <v>9265</v>
      </c>
      <c r="E2969" t="s">
        <v>3938</v>
      </c>
      <c r="F2969" s="4">
        <v>11.2559090909091</v>
      </c>
      <c r="G2969" s="4">
        <v>11.24</v>
      </c>
      <c r="H2969" s="4">
        <v>0.26024456930409301</v>
      </c>
      <c r="I2969" s="4">
        <v>12</v>
      </c>
      <c r="J2969" s="4">
        <v>10.5</v>
      </c>
      <c r="K2969" s="4">
        <v>11.1</v>
      </c>
      <c r="L2969" s="4">
        <v>11.4</v>
      </c>
      <c r="M2969" s="4">
        <v>33</v>
      </c>
    </row>
    <row r="2970" spans="1:13" x14ac:dyDescent="0.2">
      <c r="A2970" s="3">
        <v>39479</v>
      </c>
      <c r="B2970" t="s">
        <v>10093</v>
      </c>
      <c r="C2970" t="s">
        <v>3579</v>
      </c>
      <c r="D2970" t="s">
        <v>10094</v>
      </c>
      <c r="E2970" t="s">
        <v>3578</v>
      </c>
      <c r="F2970" s="4">
        <v>2.76705882352941</v>
      </c>
      <c r="G2970" s="4">
        <v>2.73</v>
      </c>
      <c r="H2970" s="4">
        <v>0.340877027606862</v>
      </c>
      <c r="I2970" s="4">
        <v>4</v>
      </c>
      <c r="J2970" s="4">
        <v>2</v>
      </c>
      <c r="K2970" s="4">
        <v>2.6074999999999999</v>
      </c>
      <c r="L2970" s="4">
        <v>2.93</v>
      </c>
      <c r="M2970" s="4">
        <v>34</v>
      </c>
    </row>
    <row r="2971" spans="1:13" x14ac:dyDescent="0.2">
      <c r="A2971" s="3">
        <v>39479</v>
      </c>
      <c r="B2971" t="s">
        <v>10105</v>
      </c>
      <c r="C2971" t="s">
        <v>3582</v>
      </c>
      <c r="D2971" t="s">
        <v>10106</v>
      </c>
      <c r="E2971" t="s">
        <v>3581</v>
      </c>
      <c r="F2971" s="4">
        <v>3.5809090909090902</v>
      </c>
      <c r="G2971" s="4">
        <v>3.6</v>
      </c>
      <c r="H2971" s="4">
        <v>0.45429453301495099</v>
      </c>
      <c r="I2971" s="4">
        <v>4.5</v>
      </c>
      <c r="J2971" s="4">
        <v>2.7</v>
      </c>
      <c r="K2971" s="4">
        <v>3.3</v>
      </c>
      <c r="L2971" s="4">
        <v>3.7</v>
      </c>
      <c r="M2971" s="4">
        <v>33</v>
      </c>
    </row>
    <row r="2972" spans="1:13" x14ac:dyDescent="0.2">
      <c r="A2972" s="3">
        <v>39479</v>
      </c>
      <c r="B2972" t="s">
        <v>10107</v>
      </c>
      <c r="C2972" t="s">
        <v>3594</v>
      </c>
      <c r="D2972" t="s">
        <v>10108</v>
      </c>
      <c r="E2972" t="s">
        <v>3593</v>
      </c>
      <c r="F2972" s="4">
        <v>2.6015151515151498</v>
      </c>
      <c r="G2972" s="4">
        <v>2.5</v>
      </c>
      <c r="H2972" s="4">
        <v>0.61790533868526998</v>
      </c>
      <c r="I2972" s="4">
        <v>3.6</v>
      </c>
      <c r="J2972" s="4">
        <v>0.4</v>
      </c>
      <c r="K2972" s="4">
        <v>2.4</v>
      </c>
      <c r="L2972" s="4">
        <v>2.9</v>
      </c>
      <c r="M2972" s="4">
        <v>33</v>
      </c>
    </row>
    <row r="2973" spans="1:13" x14ac:dyDescent="0.2">
      <c r="A2973" s="3">
        <v>39479</v>
      </c>
      <c r="B2973" t="s">
        <v>10111</v>
      </c>
      <c r="C2973" t="s">
        <v>3597</v>
      </c>
      <c r="D2973" t="s">
        <v>10112</v>
      </c>
      <c r="E2973" t="s">
        <v>3596</v>
      </c>
      <c r="F2973" s="4">
        <v>2.6806060606060602</v>
      </c>
      <c r="G2973" s="4">
        <v>2.7</v>
      </c>
      <c r="H2973" s="4">
        <v>0.82261754248989905</v>
      </c>
      <c r="I2973" s="4">
        <v>4.4000000000000004</v>
      </c>
      <c r="J2973" s="4">
        <v>-0.52</v>
      </c>
      <c r="K2973" s="4">
        <v>2.4900000000000002</v>
      </c>
      <c r="L2973" s="4">
        <v>3</v>
      </c>
      <c r="M2973" s="4">
        <v>33</v>
      </c>
    </row>
    <row r="2974" spans="1:13" x14ac:dyDescent="0.2">
      <c r="A2974" s="3">
        <v>39508</v>
      </c>
      <c r="B2974" t="s">
        <v>9118</v>
      </c>
      <c r="C2974" t="s">
        <v>3918</v>
      </c>
      <c r="D2974" t="s">
        <v>9119</v>
      </c>
      <c r="E2974" t="s">
        <v>3917</v>
      </c>
      <c r="F2974" s="4">
        <v>7.1552941176470597</v>
      </c>
      <c r="G2974" s="4">
        <v>7.0350000000000001</v>
      </c>
      <c r="H2974" s="4">
        <v>0.34866181664844198</v>
      </c>
      <c r="I2974" s="4">
        <v>7.82</v>
      </c>
      <c r="J2974" s="4">
        <v>6.47</v>
      </c>
      <c r="K2974" s="4">
        <v>7</v>
      </c>
      <c r="L2974" s="4">
        <v>7.49</v>
      </c>
      <c r="M2974" s="4">
        <v>34</v>
      </c>
    </row>
    <row r="2975" spans="1:13" x14ac:dyDescent="0.2">
      <c r="A2975" s="3">
        <v>39508</v>
      </c>
      <c r="B2975" t="s">
        <v>9248</v>
      </c>
      <c r="C2975" t="s">
        <v>3921</v>
      </c>
      <c r="D2975" t="s">
        <v>9249</v>
      </c>
      <c r="E2975" t="s">
        <v>3920</v>
      </c>
      <c r="F2975" s="4">
        <v>6.9527272727272704</v>
      </c>
      <c r="G2975" s="4">
        <v>6.75</v>
      </c>
      <c r="H2975" s="4">
        <v>0.55742865421994103</v>
      </c>
      <c r="I2975" s="4">
        <v>8.5</v>
      </c>
      <c r="J2975" s="4">
        <v>5.78</v>
      </c>
      <c r="K2975" s="4">
        <v>6.5</v>
      </c>
      <c r="L2975" s="4">
        <v>7.26</v>
      </c>
      <c r="M2975" s="4">
        <v>33</v>
      </c>
    </row>
    <row r="2976" spans="1:13" x14ac:dyDescent="0.2">
      <c r="A2976" s="3">
        <v>39508</v>
      </c>
      <c r="B2976" t="s">
        <v>9288</v>
      </c>
      <c r="C2976" t="s">
        <v>3081</v>
      </c>
      <c r="D2976" t="s">
        <v>9289</v>
      </c>
      <c r="E2976" t="s">
        <v>3080</v>
      </c>
      <c r="F2976" s="4">
        <v>3.6624374999999998</v>
      </c>
      <c r="G2976" s="4">
        <v>3.605</v>
      </c>
      <c r="H2976" s="4">
        <v>0.32924419190507498</v>
      </c>
      <c r="I2976" s="4">
        <v>4.5999999999999996</v>
      </c>
      <c r="J2976" s="4">
        <v>3.2</v>
      </c>
      <c r="K2976" s="4">
        <v>3.3975</v>
      </c>
      <c r="L2976" s="4">
        <v>3.8275000000000001</v>
      </c>
      <c r="M2976" s="4">
        <v>32</v>
      </c>
    </row>
    <row r="2977" spans="1:13" x14ac:dyDescent="0.2">
      <c r="A2977" s="3">
        <v>39508</v>
      </c>
      <c r="B2977" t="s">
        <v>9006</v>
      </c>
      <c r="C2977" t="s">
        <v>3072</v>
      </c>
      <c r="D2977" t="s">
        <v>9007</v>
      </c>
      <c r="E2977" t="s">
        <v>3071</v>
      </c>
      <c r="F2977" s="4">
        <v>3.9805714285714302</v>
      </c>
      <c r="G2977" s="4">
        <v>3.94</v>
      </c>
      <c r="H2977" s="4">
        <v>0.28717634321239</v>
      </c>
      <c r="I2977" s="4">
        <v>5.0999999999999996</v>
      </c>
      <c r="J2977" s="4">
        <v>3.36</v>
      </c>
      <c r="K2977" s="4">
        <v>3.8149999999999999</v>
      </c>
      <c r="L2977" s="4">
        <v>4.05</v>
      </c>
      <c r="M2977" s="4">
        <v>35</v>
      </c>
    </row>
    <row r="2978" spans="1:13" x14ac:dyDescent="0.2">
      <c r="A2978" s="3">
        <v>39508</v>
      </c>
      <c r="B2978" t="s">
        <v>9138</v>
      </c>
      <c r="C2978" t="s">
        <v>3075</v>
      </c>
      <c r="D2978" t="s">
        <v>9139</v>
      </c>
      <c r="E2978" t="s">
        <v>3074</v>
      </c>
      <c r="F2978" s="4">
        <v>3.51714285714286</v>
      </c>
      <c r="G2978" s="4">
        <v>3.5</v>
      </c>
      <c r="H2978" s="4">
        <v>0.27158111591384299</v>
      </c>
      <c r="I2978" s="4">
        <v>4.5</v>
      </c>
      <c r="J2978" s="4">
        <v>3.23</v>
      </c>
      <c r="K2978" s="4">
        <v>3.32</v>
      </c>
      <c r="L2978" s="4">
        <v>3.6</v>
      </c>
      <c r="M2978" s="4">
        <v>35</v>
      </c>
    </row>
    <row r="2979" spans="1:13" x14ac:dyDescent="0.2">
      <c r="A2979" s="3">
        <v>39508</v>
      </c>
      <c r="B2979" t="s">
        <v>9268</v>
      </c>
      <c r="C2979" t="s">
        <v>3102</v>
      </c>
      <c r="D2979" t="s">
        <v>9269</v>
      </c>
      <c r="E2979" t="s">
        <v>3101</v>
      </c>
      <c r="F2979" s="4">
        <v>3.44133333333333</v>
      </c>
      <c r="G2979" s="4">
        <v>3.4249999999999998</v>
      </c>
      <c r="H2979" s="4">
        <v>0.23898828904122199</v>
      </c>
      <c r="I2979" s="4">
        <v>4.01</v>
      </c>
      <c r="J2979" s="4">
        <v>3.1</v>
      </c>
      <c r="K2979" s="4">
        <v>3.2650000000000001</v>
      </c>
      <c r="L2979" s="4">
        <v>3.5</v>
      </c>
      <c r="M2979" s="4">
        <v>30</v>
      </c>
    </row>
    <row r="2980" spans="1:13" x14ac:dyDescent="0.2">
      <c r="A2980" s="3">
        <v>39508</v>
      </c>
      <c r="B2980" t="s">
        <v>9252</v>
      </c>
      <c r="C2980" t="s">
        <v>3078</v>
      </c>
      <c r="D2980" t="s">
        <v>9253</v>
      </c>
      <c r="E2980" t="s">
        <v>3077</v>
      </c>
      <c r="F2980" s="4">
        <v>3.4315151515151499</v>
      </c>
      <c r="G2980" s="4">
        <v>3.4</v>
      </c>
      <c r="H2980" s="4">
        <v>0.33740851734323102</v>
      </c>
      <c r="I2980" s="4">
        <v>4.5199999999999996</v>
      </c>
      <c r="J2980" s="4">
        <v>2.94</v>
      </c>
      <c r="K2980" s="4">
        <v>3.2</v>
      </c>
      <c r="L2980" s="4">
        <v>3.5</v>
      </c>
      <c r="M2980" s="4">
        <v>33</v>
      </c>
    </row>
    <row r="2981" spans="1:13" x14ac:dyDescent="0.2">
      <c r="A2981" s="3">
        <v>39508</v>
      </c>
      <c r="B2981" t="s">
        <v>9270</v>
      </c>
      <c r="C2981" t="s">
        <v>3144</v>
      </c>
      <c r="D2981" t="s">
        <v>9271</v>
      </c>
      <c r="E2981" t="s">
        <v>3143</v>
      </c>
      <c r="F2981" s="4">
        <v>0.432352941176471</v>
      </c>
      <c r="G2981" s="4">
        <v>0.42</v>
      </c>
      <c r="H2981" s="4">
        <v>7.6715089722213997E-2</v>
      </c>
      <c r="I2981" s="4">
        <v>0.57999999999999996</v>
      </c>
      <c r="J2981" s="4">
        <v>0.3</v>
      </c>
      <c r="K2981" s="4">
        <v>0.4</v>
      </c>
      <c r="L2981" s="4">
        <v>0.48749999999999999</v>
      </c>
      <c r="M2981" s="4">
        <v>34</v>
      </c>
    </row>
    <row r="2982" spans="1:13" x14ac:dyDescent="0.2">
      <c r="A2982" s="3">
        <v>39508</v>
      </c>
      <c r="B2982" t="s">
        <v>9280</v>
      </c>
      <c r="C2982" t="s">
        <v>3147</v>
      </c>
      <c r="D2982" t="s">
        <v>9281</v>
      </c>
      <c r="E2982" t="s">
        <v>3146</v>
      </c>
      <c r="F2982" s="4">
        <v>0.28864705882352898</v>
      </c>
      <c r="G2982" s="4">
        <v>0.27200000000000002</v>
      </c>
      <c r="H2982" s="4">
        <v>7.2214697720373505E-2</v>
      </c>
      <c r="I2982" s="4">
        <v>0.46</v>
      </c>
      <c r="J2982" s="4">
        <v>0.18</v>
      </c>
      <c r="K2982" s="4">
        <v>0.24249999999999999</v>
      </c>
      <c r="L2982" s="4">
        <v>0.33500000000000002</v>
      </c>
      <c r="M2982" s="4">
        <v>34</v>
      </c>
    </row>
    <row r="2983" spans="1:13" x14ac:dyDescent="0.2">
      <c r="A2983" s="3">
        <v>39508</v>
      </c>
      <c r="B2983" t="s">
        <v>9160</v>
      </c>
      <c r="C2983" t="s">
        <v>3114</v>
      </c>
      <c r="D2983" t="s">
        <v>9161</v>
      </c>
      <c r="E2983" t="s">
        <v>3113</v>
      </c>
      <c r="F2983" s="4">
        <v>0.621285714285714</v>
      </c>
      <c r="G2983" s="4">
        <v>0.67</v>
      </c>
      <c r="H2983" s="4">
        <v>0.133236536993108</v>
      </c>
      <c r="I2983" s="4">
        <v>0.85</v>
      </c>
      <c r="J2983" s="4">
        <v>0.31</v>
      </c>
      <c r="K2983" s="4">
        <v>0.58499999999999996</v>
      </c>
      <c r="L2983" s="4">
        <v>0.71</v>
      </c>
      <c r="M2983" s="4">
        <v>35</v>
      </c>
    </row>
    <row r="2984" spans="1:13" x14ac:dyDescent="0.2">
      <c r="A2984" s="3">
        <v>39508</v>
      </c>
      <c r="B2984" t="s">
        <v>9290</v>
      </c>
      <c r="C2984" t="s">
        <v>3150</v>
      </c>
      <c r="D2984" t="s">
        <v>9291</v>
      </c>
      <c r="E2984" t="s">
        <v>3149</v>
      </c>
      <c r="F2984" s="4">
        <v>0.33815624999999999</v>
      </c>
      <c r="G2984" s="4">
        <v>0.315</v>
      </c>
      <c r="H2984" s="4">
        <v>0.14750967368496601</v>
      </c>
      <c r="I2984" s="4">
        <v>0.76100000000000001</v>
      </c>
      <c r="J2984" s="4">
        <v>0.1</v>
      </c>
      <c r="K2984" s="4">
        <v>0.27750000000000002</v>
      </c>
      <c r="L2984" s="4">
        <v>0.35</v>
      </c>
      <c r="M2984" s="4">
        <v>32</v>
      </c>
    </row>
    <row r="2985" spans="1:13" x14ac:dyDescent="0.2">
      <c r="A2985" s="3">
        <v>39508</v>
      </c>
      <c r="B2985" t="s">
        <v>9170</v>
      </c>
      <c r="C2985" t="s">
        <v>3117</v>
      </c>
      <c r="D2985" t="s">
        <v>9171</v>
      </c>
      <c r="E2985" t="s">
        <v>3116</v>
      </c>
      <c r="F2985" s="4">
        <v>5.8685714285714299E-2</v>
      </c>
      <c r="G2985" s="4">
        <v>0.06</v>
      </c>
      <c r="H2985" s="4">
        <v>0.13750032543888099</v>
      </c>
      <c r="I2985" s="4">
        <v>0.53</v>
      </c>
      <c r="J2985" s="4">
        <v>-0.16</v>
      </c>
      <c r="K2985" s="4">
        <v>-0.03</v>
      </c>
      <c r="L2985" s="4">
        <v>0.13500000000000001</v>
      </c>
      <c r="M2985" s="4">
        <v>35</v>
      </c>
    </row>
    <row r="2986" spans="1:13" x14ac:dyDescent="0.2">
      <c r="A2986" s="3">
        <v>39508</v>
      </c>
      <c r="B2986" t="s">
        <v>9180</v>
      </c>
      <c r="C2986" t="s">
        <v>3120</v>
      </c>
      <c r="D2986" t="s">
        <v>9181</v>
      </c>
      <c r="E2986" t="s">
        <v>3119</v>
      </c>
      <c r="F2986" s="4">
        <v>-0.296542857142857</v>
      </c>
      <c r="G2986" s="4">
        <v>-0.3</v>
      </c>
      <c r="H2986" s="4">
        <v>0.103241961047863</v>
      </c>
      <c r="I2986" s="4">
        <v>0.01</v>
      </c>
      <c r="J2986" s="4">
        <v>-0.48</v>
      </c>
      <c r="K2986" s="4">
        <v>-0.33500000000000002</v>
      </c>
      <c r="L2986" s="4">
        <v>-0.27</v>
      </c>
      <c r="M2986" s="4">
        <v>35</v>
      </c>
    </row>
    <row r="2987" spans="1:13" x14ac:dyDescent="0.2">
      <c r="A2987" s="3">
        <v>39508</v>
      </c>
      <c r="B2987" t="s">
        <v>9190</v>
      </c>
      <c r="C2987" t="s">
        <v>3123</v>
      </c>
      <c r="D2987" t="s">
        <v>9191</v>
      </c>
      <c r="E2987" t="s">
        <v>3122</v>
      </c>
      <c r="F2987" s="4">
        <v>0.14702857142857101</v>
      </c>
      <c r="G2987" s="4">
        <v>0.15</v>
      </c>
      <c r="H2987" s="4">
        <v>5.7360308942829202E-2</v>
      </c>
      <c r="I2987" s="4">
        <v>0.31</v>
      </c>
      <c r="J2987" s="4">
        <v>0.05</v>
      </c>
      <c r="K2987" s="4">
        <v>0.105</v>
      </c>
      <c r="L2987" s="4">
        <v>0.18</v>
      </c>
      <c r="M2987" s="4">
        <v>35</v>
      </c>
    </row>
    <row r="2988" spans="1:13" x14ac:dyDescent="0.2">
      <c r="A2988" s="3">
        <v>39508</v>
      </c>
      <c r="B2988" t="s">
        <v>9200</v>
      </c>
      <c r="C2988" t="s">
        <v>3126</v>
      </c>
      <c r="D2988" t="s">
        <v>9201</v>
      </c>
      <c r="E2988" t="s">
        <v>3125</v>
      </c>
      <c r="F2988" s="4">
        <v>0.304685714285714</v>
      </c>
      <c r="G2988" s="4">
        <v>0.3</v>
      </c>
      <c r="H2988" s="4">
        <v>6.2771186453176905E-2</v>
      </c>
      <c r="I2988" s="4">
        <v>0.44</v>
      </c>
      <c r="J2988" s="4">
        <v>0.2</v>
      </c>
      <c r="K2988" s="4">
        <v>0.26</v>
      </c>
      <c r="L2988" s="4">
        <v>0.34499999999999997</v>
      </c>
      <c r="M2988" s="4">
        <v>35</v>
      </c>
    </row>
    <row r="2989" spans="1:13" x14ac:dyDescent="0.2">
      <c r="A2989" s="3">
        <v>39508</v>
      </c>
      <c r="B2989" t="s">
        <v>9210</v>
      </c>
      <c r="C2989" t="s">
        <v>3129</v>
      </c>
      <c r="D2989" t="s">
        <v>9211</v>
      </c>
      <c r="E2989" t="s">
        <v>3128</v>
      </c>
      <c r="F2989" s="4">
        <v>0.35162857142857101</v>
      </c>
      <c r="G2989" s="4">
        <v>0.35</v>
      </c>
      <c r="H2989" s="4">
        <v>5.4862440658049301E-2</v>
      </c>
      <c r="I2989" s="4">
        <v>0.51</v>
      </c>
      <c r="J2989" s="4">
        <v>0.2</v>
      </c>
      <c r="K2989" s="4">
        <v>0.32500000000000001</v>
      </c>
      <c r="L2989" s="4">
        <v>0.38</v>
      </c>
      <c r="M2989" s="4">
        <v>35</v>
      </c>
    </row>
    <row r="2990" spans="1:13" x14ac:dyDescent="0.2">
      <c r="A2990" s="3">
        <v>39508</v>
      </c>
      <c r="B2990" t="s">
        <v>9220</v>
      </c>
      <c r="C2990" t="s">
        <v>3132</v>
      </c>
      <c r="D2990" t="s">
        <v>9221</v>
      </c>
      <c r="E2990" t="s">
        <v>3131</v>
      </c>
      <c r="F2990" s="4">
        <v>0.62</v>
      </c>
      <c r="G2990" s="4">
        <v>0.62</v>
      </c>
      <c r="H2990" s="4">
        <v>0.113707571272567</v>
      </c>
      <c r="I2990" s="4">
        <v>0.85</v>
      </c>
      <c r="J2990" s="4">
        <v>0.3</v>
      </c>
      <c r="K2990" s="4">
        <v>0.56000000000000005</v>
      </c>
      <c r="L2990" s="4">
        <v>0.69</v>
      </c>
      <c r="M2990" s="4">
        <v>35</v>
      </c>
    </row>
    <row r="2991" spans="1:13" x14ac:dyDescent="0.2">
      <c r="A2991" s="3">
        <v>39508</v>
      </c>
      <c r="B2991" t="s">
        <v>9230</v>
      </c>
      <c r="C2991" t="s">
        <v>3135</v>
      </c>
      <c r="D2991" t="s">
        <v>9231</v>
      </c>
      <c r="E2991" t="s">
        <v>3134</v>
      </c>
      <c r="F2991" s="4">
        <v>0.387885714285714</v>
      </c>
      <c r="G2991" s="4">
        <v>0.4</v>
      </c>
      <c r="H2991" s="4">
        <v>6.9561556078293799E-2</v>
      </c>
      <c r="I2991" s="4">
        <v>0.55000000000000004</v>
      </c>
      <c r="J2991" s="4">
        <v>0.25</v>
      </c>
      <c r="K2991" s="4">
        <v>0.36</v>
      </c>
      <c r="L2991" s="4">
        <v>0.42</v>
      </c>
      <c r="M2991" s="4">
        <v>35</v>
      </c>
    </row>
    <row r="2992" spans="1:13" x14ac:dyDescent="0.2">
      <c r="A2992" s="3">
        <v>39508</v>
      </c>
      <c r="B2992" t="s">
        <v>9240</v>
      </c>
      <c r="C2992" t="s">
        <v>3138</v>
      </c>
      <c r="D2992" t="s">
        <v>9241</v>
      </c>
      <c r="E2992" t="s">
        <v>3137</v>
      </c>
      <c r="F2992" s="4">
        <v>0.58334285714285705</v>
      </c>
      <c r="G2992" s="4">
        <v>0.6</v>
      </c>
      <c r="H2992" s="4">
        <v>7.4375416106455497E-2</v>
      </c>
      <c r="I2992" s="4">
        <v>0.69</v>
      </c>
      <c r="J2992" s="4">
        <v>0.4</v>
      </c>
      <c r="K2992" s="4">
        <v>0.56000000000000005</v>
      </c>
      <c r="L2992" s="4">
        <v>0.63500000000000001</v>
      </c>
      <c r="M2992" s="4">
        <v>35</v>
      </c>
    </row>
    <row r="2993" spans="1:13" x14ac:dyDescent="0.2">
      <c r="A2993" s="3">
        <v>39508</v>
      </c>
      <c r="B2993" t="s">
        <v>9254</v>
      </c>
      <c r="C2993" t="s">
        <v>3141</v>
      </c>
      <c r="D2993" t="s">
        <v>9255</v>
      </c>
      <c r="E2993" t="s">
        <v>3140</v>
      </c>
      <c r="F2993" s="4">
        <v>0.42348571428571402</v>
      </c>
      <c r="G2993" s="4">
        <v>0.4</v>
      </c>
      <c r="H2993" s="4">
        <v>9.6865392177395704E-2</v>
      </c>
      <c r="I2993" s="4">
        <v>0.83199999999999996</v>
      </c>
      <c r="J2993" s="4">
        <v>0.27</v>
      </c>
      <c r="K2993" s="4">
        <v>0.375</v>
      </c>
      <c r="L2993" s="4">
        <v>0.46500000000000002</v>
      </c>
      <c r="M2993" s="4">
        <v>35</v>
      </c>
    </row>
    <row r="2994" spans="1:13" x14ac:dyDescent="0.2">
      <c r="A2994" s="3">
        <v>39508</v>
      </c>
      <c r="B2994" t="s">
        <v>9292</v>
      </c>
      <c r="C2994" t="s">
        <v>3096</v>
      </c>
      <c r="D2994" t="s">
        <v>9293</v>
      </c>
      <c r="E2994" t="s">
        <v>3095</v>
      </c>
      <c r="F2994" s="4">
        <v>3.6834005267857099</v>
      </c>
      <c r="G2994" s="4">
        <v>3.7</v>
      </c>
      <c r="H2994" s="4">
        <v>0.33309451240850402</v>
      </c>
      <c r="I2994" s="4">
        <v>4.49</v>
      </c>
      <c r="J2994" s="4">
        <v>2.9852147499999999</v>
      </c>
      <c r="K2994" s="4">
        <v>3.4350000000000001</v>
      </c>
      <c r="L2994" s="4">
        <v>3.8525</v>
      </c>
      <c r="M2994" s="4">
        <v>28</v>
      </c>
    </row>
    <row r="2995" spans="1:13" x14ac:dyDescent="0.2">
      <c r="A2995" s="3">
        <v>39508</v>
      </c>
      <c r="B2995" t="s">
        <v>9126</v>
      </c>
      <c r="C2995" t="s">
        <v>3087</v>
      </c>
      <c r="D2995" t="s">
        <v>9127</v>
      </c>
      <c r="E2995" t="s">
        <v>3086</v>
      </c>
      <c r="F2995" s="4">
        <v>3.9111194875000002</v>
      </c>
      <c r="G2995" s="4">
        <v>3.9</v>
      </c>
      <c r="H2995" s="4">
        <v>0.28596052345670198</v>
      </c>
      <c r="I2995" s="4">
        <v>4.72</v>
      </c>
      <c r="J2995" s="4">
        <v>3.1158236000000001</v>
      </c>
      <c r="K2995" s="4">
        <v>3.8</v>
      </c>
      <c r="L2995" s="4">
        <v>4.07</v>
      </c>
      <c r="M2995" s="4">
        <v>32</v>
      </c>
    </row>
    <row r="2996" spans="1:13" x14ac:dyDescent="0.2">
      <c r="A2996" s="3">
        <v>39508</v>
      </c>
      <c r="B2996" t="s">
        <v>9258</v>
      </c>
      <c r="C2996" t="s">
        <v>3090</v>
      </c>
      <c r="D2996" t="s">
        <v>9259</v>
      </c>
      <c r="E2996" t="s">
        <v>3089</v>
      </c>
      <c r="F2996" s="4">
        <v>3.5415231624999999</v>
      </c>
      <c r="G2996" s="4">
        <v>3.53</v>
      </c>
      <c r="H2996" s="4">
        <v>0.289595702149616</v>
      </c>
      <c r="I2996" s="4">
        <v>4.3</v>
      </c>
      <c r="J2996" s="4">
        <v>3.04</v>
      </c>
      <c r="K2996" s="4">
        <v>3.3374999999999999</v>
      </c>
      <c r="L2996" s="4">
        <v>3.6425000000000001</v>
      </c>
      <c r="M2996" s="4">
        <v>32</v>
      </c>
    </row>
    <row r="2997" spans="1:13" x14ac:dyDescent="0.2">
      <c r="A2997" s="3">
        <v>39508</v>
      </c>
      <c r="B2997" t="s">
        <v>9294</v>
      </c>
      <c r="C2997" t="s">
        <v>3153</v>
      </c>
      <c r="D2997" t="s">
        <v>9295</v>
      </c>
      <c r="E2997" t="s">
        <v>3152</v>
      </c>
      <c r="F2997" s="4">
        <v>0.507128473333333</v>
      </c>
      <c r="G2997" s="4">
        <v>0.52500000000000002</v>
      </c>
      <c r="H2997" s="4">
        <v>9.2419600939321306E-2</v>
      </c>
      <c r="I2997" s="4">
        <v>0.73</v>
      </c>
      <c r="J2997" s="4">
        <v>0.31</v>
      </c>
      <c r="K2997" s="4">
        <v>0.47499999999999998</v>
      </c>
      <c r="L2997" s="4">
        <v>0.5575</v>
      </c>
      <c r="M2997" s="4">
        <v>30</v>
      </c>
    </row>
    <row r="2998" spans="1:13" x14ac:dyDescent="0.2">
      <c r="A2998" s="3">
        <v>39508</v>
      </c>
      <c r="B2998" t="s">
        <v>10097</v>
      </c>
      <c r="C2998" t="s">
        <v>4324</v>
      </c>
      <c r="D2998" t="s">
        <v>10098</v>
      </c>
      <c r="E2998" t="s">
        <v>4323</v>
      </c>
      <c r="F2998" s="4">
        <v>1.3915625</v>
      </c>
      <c r="G2998" s="4">
        <v>1.35</v>
      </c>
      <c r="H2998" s="4">
        <v>0.40872034271416802</v>
      </c>
      <c r="I2998" s="4">
        <v>2.5</v>
      </c>
      <c r="J2998" s="4">
        <v>0.8</v>
      </c>
      <c r="K2998" s="4">
        <v>1.1000000000000001</v>
      </c>
      <c r="L2998" s="4">
        <v>1.7</v>
      </c>
      <c r="M2998" s="4">
        <v>32</v>
      </c>
    </row>
    <row r="2999" spans="1:13" x14ac:dyDescent="0.2">
      <c r="A2999" s="3">
        <v>39508</v>
      </c>
      <c r="B2999" t="s">
        <v>10109</v>
      </c>
      <c r="C2999" t="s">
        <v>4327</v>
      </c>
      <c r="D2999" t="s">
        <v>10110</v>
      </c>
      <c r="E2999" t="s">
        <v>4326</v>
      </c>
      <c r="F2999" s="4">
        <v>2.2413793103448301</v>
      </c>
      <c r="G2999" s="4">
        <v>2.2000000000000002</v>
      </c>
      <c r="H2999" s="4">
        <v>0.55001119558690403</v>
      </c>
      <c r="I2999" s="4">
        <v>3.3</v>
      </c>
      <c r="J2999" s="4">
        <v>0.6</v>
      </c>
      <c r="K2999" s="4">
        <v>2</v>
      </c>
      <c r="L2999" s="4">
        <v>2.6</v>
      </c>
      <c r="M2999" s="4">
        <v>29</v>
      </c>
    </row>
    <row r="3000" spans="1:13" x14ac:dyDescent="0.2">
      <c r="A3000" s="3">
        <v>39508</v>
      </c>
      <c r="B3000" t="s">
        <v>9276</v>
      </c>
      <c r="C3000" t="s">
        <v>3939</v>
      </c>
      <c r="D3000" t="s">
        <v>9277</v>
      </c>
      <c r="E3000" t="s">
        <v>3947</v>
      </c>
      <c r="F3000" s="4">
        <v>10.7948939393939</v>
      </c>
      <c r="G3000" s="4">
        <v>10.79</v>
      </c>
      <c r="H3000" s="4">
        <v>8.9331468207576106E-2</v>
      </c>
      <c r="I3000" s="4">
        <v>11.016999999999999</v>
      </c>
      <c r="J3000" s="4">
        <v>10.65</v>
      </c>
      <c r="K3000" s="4">
        <v>10.75</v>
      </c>
      <c r="L3000" s="4">
        <v>10.83</v>
      </c>
      <c r="M3000" s="4">
        <v>33</v>
      </c>
    </row>
    <row r="3001" spans="1:13" x14ac:dyDescent="0.2">
      <c r="A3001" s="3">
        <v>39508</v>
      </c>
      <c r="B3001" t="s">
        <v>9286</v>
      </c>
      <c r="C3001" t="s">
        <v>3942</v>
      </c>
      <c r="D3001" t="s">
        <v>9287</v>
      </c>
      <c r="E3001" t="s">
        <v>3949</v>
      </c>
      <c r="F3001" s="4">
        <v>10.8187441176471</v>
      </c>
      <c r="G3001" s="4">
        <v>10.8</v>
      </c>
      <c r="H3001" s="4">
        <v>0.13011948166897999</v>
      </c>
      <c r="I3001" s="4">
        <v>11.25</v>
      </c>
      <c r="J3001" s="4">
        <v>10.6</v>
      </c>
      <c r="K3001" s="4">
        <v>10.75</v>
      </c>
      <c r="L3001" s="4">
        <v>10.88</v>
      </c>
      <c r="M3001" s="4">
        <v>34</v>
      </c>
    </row>
    <row r="3002" spans="1:13" x14ac:dyDescent="0.2">
      <c r="A3002" s="3">
        <v>39508</v>
      </c>
      <c r="B3002" t="s">
        <v>9296</v>
      </c>
      <c r="C3002" t="s">
        <v>3952</v>
      </c>
      <c r="D3002" t="s">
        <v>9297</v>
      </c>
      <c r="E3002" t="s">
        <v>3951</v>
      </c>
      <c r="F3002" s="4">
        <v>10.849475757575799</v>
      </c>
      <c r="G3002" s="4">
        <v>10.83</v>
      </c>
      <c r="H3002" s="4">
        <v>0.135943933825454</v>
      </c>
      <c r="I3002" s="4">
        <v>11.225</v>
      </c>
      <c r="J3002" s="4">
        <v>10.58</v>
      </c>
      <c r="K3002" s="4">
        <v>10.76</v>
      </c>
      <c r="L3002" s="4">
        <v>10.95</v>
      </c>
      <c r="M3002" s="4">
        <v>33</v>
      </c>
    </row>
    <row r="3003" spans="1:13" x14ac:dyDescent="0.2">
      <c r="A3003" s="3">
        <v>39508</v>
      </c>
      <c r="B3003" t="s">
        <v>9132</v>
      </c>
      <c r="C3003" t="s">
        <v>3936</v>
      </c>
      <c r="D3003" t="s">
        <v>9133</v>
      </c>
      <c r="E3003" t="s">
        <v>3935</v>
      </c>
      <c r="F3003" s="4">
        <v>11.006679999999999</v>
      </c>
      <c r="G3003" s="4">
        <v>11</v>
      </c>
      <c r="H3003" s="4">
        <v>0.15153686563690999</v>
      </c>
      <c r="I3003" s="4">
        <v>11.35</v>
      </c>
      <c r="J3003" s="4">
        <v>10.68</v>
      </c>
      <c r="K3003" s="4">
        <v>10.895</v>
      </c>
      <c r="L3003" s="4">
        <v>11.1</v>
      </c>
      <c r="M3003" s="4">
        <v>35</v>
      </c>
    </row>
    <row r="3004" spans="1:13" x14ac:dyDescent="0.2">
      <c r="A3004" s="3">
        <v>39508</v>
      </c>
      <c r="B3004" t="s">
        <v>9264</v>
      </c>
      <c r="C3004" t="s">
        <v>3939</v>
      </c>
      <c r="D3004" t="s">
        <v>9265</v>
      </c>
      <c r="E3004" t="s">
        <v>3938</v>
      </c>
      <c r="F3004" s="4">
        <v>11.2404971428571</v>
      </c>
      <c r="G3004" s="4">
        <v>11.2</v>
      </c>
      <c r="H3004" s="4">
        <v>0.24340368609238699</v>
      </c>
      <c r="I3004" s="4">
        <v>12</v>
      </c>
      <c r="J3004" s="4">
        <v>10.9</v>
      </c>
      <c r="K3004" s="4">
        <v>11.076549999999999</v>
      </c>
      <c r="L3004" s="4">
        <v>11.39</v>
      </c>
      <c r="M3004" s="4">
        <v>35</v>
      </c>
    </row>
    <row r="3005" spans="1:13" x14ac:dyDescent="0.2">
      <c r="A3005" s="3">
        <v>39508</v>
      </c>
      <c r="B3005" t="s">
        <v>10093</v>
      </c>
      <c r="C3005" t="s">
        <v>3579</v>
      </c>
      <c r="D3005" t="s">
        <v>10094</v>
      </c>
      <c r="E3005" t="s">
        <v>3578</v>
      </c>
      <c r="F3005" s="4">
        <v>2.67042857142857</v>
      </c>
      <c r="G3005" s="4">
        <v>2.6549999999999998</v>
      </c>
      <c r="H3005" s="4">
        <v>0.39726708201634497</v>
      </c>
      <c r="I3005" s="4">
        <v>4</v>
      </c>
      <c r="J3005" s="4">
        <v>2</v>
      </c>
      <c r="K3005" s="4">
        <v>2.4700000000000002</v>
      </c>
      <c r="L3005" s="4">
        <v>2.9</v>
      </c>
      <c r="M3005" s="4">
        <v>35</v>
      </c>
    </row>
    <row r="3006" spans="1:13" x14ac:dyDescent="0.2">
      <c r="A3006" s="3">
        <v>39508</v>
      </c>
      <c r="B3006" t="s">
        <v>10105</v>
      </c>
      <c r="C3006" t="s">
        <v>3582</v>
      </c>
      <c r="D3006" t="s">
        <v>10106</v>
      </c>
      <c r="E3006" t="s">
        <v>3581</v>
      </c>
      <c r="F3006" s="4">
        <v>3.3909705882352901</v>
      </c>
      <c r="G3006" s="4">
        <v>3.4415</v>
      </c>
      <c r="H3006" s="4">
        <v>0.62169165529243597</v>
      </c>
      <c r="I3006" s="4">
        <v>4.5</v>
      </c>
      <c r="J3006" s="4">
        <v>1.17</v>
      </c>
      <c r="K3006" s="4">
        <v>3.11</v>
      </c>
      <c r="L3006" s="4">
        <v>3.7</v>
      </c>
      <c r="M3006" s="4">
        <v>34</v>
      </c>
    </row>
    <row r="3007" spans="1:13" x14ac:dyDescent="0.2">
      <c r="A3007" s="3">
        <v>39508</v>
      </c>
      <c r="B3007" t="s">
        <v>10107</v>
      </c>
      <c r="C3007" t="s">
        <v>3594</v>
      </c>
      <c r="D3007" t="s">
        <v>10108</v>
      </c>
      <c r="E3007" t="s">
        <v>3593</v>
      </c>
      <c r="F3007" s="4">
        <v>2.5797352941176501</v>
      </c>
      <c r="G3007" s="4">
        <v>2.5</v>
      </c>
      <c r="H3007" s="4">
        <v>0.52133681945805299</v>
      </c>
      <c r="I3007" s="4">
        <v>3.6</v>
      </c>
      <c r="J3007" s="4">
        <v>1.2</v>
      </c>
      <c r="K3007" s="4">
        <v>2.4</v>
      </c>
      <c r="L3007" s="4">
        <v>2.9</v>
      </c>
      <c r="M3007" s="4">
        <v>34</v>
      </c>
    </row>
    <row r="3008" spans="1:13" x14ac:dyDescent="0.2">
      <c r="A3008" s="3">
        <v>39508</v>
      </c>
      <c r="B3008" t="s">
        <v>10111</v>
      </c>
      <c r="C3008" t="s">
        <v>3597</v>
      </c>
      <c r="D3008" t="s">
        <v>10112</v>
      </c>
      <c r="E3008" t="s">
        <v>3596</v>
      </c>
      <c r="F3008" s="4">
        <v>2.6052647058823499</v>
      </c>
      <c r="G3008" s="4">
        <v>2.6</v>
      </c>
      <c r="H3008" s="4">
        <v>0.822400009905359</v>
      </c>
      <c r="I3008" s="4">
        <v>4.4000000000000004</v>
      </c>
      <c r="J3008" s="4">
        <v>-0.52</v>
      </c>
      <c r="K3008" s="4">
        <v>2.2000000000000002</v>
      </c>
      <c r="L3008" s="4">
        <v>3</v>
      </c>
      <c r="M3008" s="4">
        <v>34</v>
      </c>
    </row>
    <row r="3009" spans="1:13" x14ac:dyDescent="0.2">
      <c r="A3009" s="3">
        <v>39539</v>
      </c>
      <c r="B3009" t="s">
        <v>9118</v>
      </c>
      <c r="C3009" t="s">
        <v>3918</v>
      </c>
      <c r="D3009" t="s">
        <v>9119</v>
      </c>
      <c r="E3009" t="s">
        <v>3917</v>
      </c>
      <c r="F3009" s="4">
        <v>7.2306060606060596</v>
      </c>
      <c r="G3009" s="4">
        <v>7.25</v>
      </c>
      <c r="H3009" s="4">
        <v>0.28833508494826199</v>
      </c>
      <c r="I3009" s="4">
        <v>7.73</v>
      </c>
      <c r="J3009" s="4">
        <v>6.47</v>
      </c>
      <c r="K3009" s="4">
        <v>7</v>
      </c>
      <c r="L3009" s="4">
        <v>7.49</v>
      </c>
      <c r="M3009" s="4">
        <v>33</v>
      </c>
    </row>
    <row r="3010" spans="1:13" x14ac:dyDescent="0.2">
      <c r="A3010" s="3">
        <v>39539</v>
      </c>
      <c r="B3010" t="s">
        <v>9248</v>
      </c>
      <c r="C3010" t="s">
        <v>3921</v>
      </c>
      <c r="D3010" t="s">
        <v>9249</v>
      </c>
      <c r="E3010" t="s">
        <v>3920</v>
      </c>
      <c r="F3010" s="4">
        <v>6.9763636363636401</v>
      </c>
      <c r="G3010" s="4">
        <v>6.93</v>
      </c>
      <c r="H3010" s="4">
        <v>0.57521636245534902</v>
      </c>
      <c r="I3010" s="4">
        <v>8.25</v>
      </c>
      <c r="J3010" s="4">
        <v>5.78</v>
      </c>
      <c r="K3010" s="4">
        <v>6.5</v>
      </c>
      <c r="L3010" s="4">
        <v>7.35</v>
      </c>
      <c r="M3010" s="4">
        <v>33</v>
      </c>
    </row>
    <row r="3011" spans="1:13" x14ac:dyDescent="0.2">
      <c r="A3011" s="3">
        <v>39539</v>
      </c>
      <c r="B3011" t="s">
        <v>9298</v>
      </c>
      <c r="C3011" t="s">
        <v>3081</v>
      </c>
      <c r="D3011" t="s">
        <v>9299</v>
      </c>
      <c r="E3011" t="s">
        <v>3080</v>
      </c>
      <c r="F3011" s="4">
        <v>3.6776969696969699</v>
      </c>
      <c r="G3011" s="4">
        <v>3.68</v>
      </c>
      <c r="H3011" s="4">
        <v>0.30520489888438901</v>
      </c>
      <c r="I3011" s="4">
        <v>4.3499999999999996</v>
      </c>
      <c r="J3011" s="4">
        <v>2.92</v>
      </c>
      <c r="K3011" s="4">
        <v>3.47</v>
      </c>
      <c r="L3011" s="4">
        <v>3.83</v>
      </c>
      <c r="M3011" s="4">
        <v>33</v>
      </c>
    </row>
    <row r="3012" spans="1:13" x14ac:dyDescent="0.2">
      <c r="A3012" s="3">
        <v>39539</v>
      </c>
      <c r="B3012" t="s">
        <v>9006</v>
      </c>
      <c r="C3012" t="s">
        <v>3072</v>
      </c>
      <c r="D3012" t="s">
        <v>9007</v>
      </c>
      <c r="E3012" t="s">
        <v>3071</v>
      </c>
      <c r="F3012" s="4">
        <v>4.1805882352941204</v>
      </c>
      <c r="G3012" s="4">
        <v>4.1500000000000004</v>
      </c>
      <c r="H3012" s="4">
        <v>0.23312035097609099</v>
      </c>
      <c r="I3012" s="4">
        <v>4.68</v>
      </c>
      <c r="J3012" s="4">
        <v>3.74</v>
      </c>
      <c r="K3012" s="4">
        <v>4.0075000000000003</v>
      </c>
      <c r="L3012" s="4">
        <v>4.3775000000000004</v>
      </c>
      <c r="M3012" s="4">
        <v>34</v>
      </c>
    </row>
    <row r="3013" spans="1:13" x14ac:dyDescent="0.2">
      <c r="A3013" s="3">
        <v>39539</v>
      </c>
      <c r="B3013" t="s">
        <v>9138</v>
      </c>
      <c r="C3013" t="s">
        <v>3075</v>
      </c>
      <c r="D3013" t="s">
        <v>9139</v>
      </c>
      <c r="E3013" t="s">
        <v>3074</v>
      </c>
      <c r="F3013" s="4">
        <v>3.5529411764705898</v>
      </c>
      <c r="G3013" s="4">
        <v>3.5</v>
      </c>
      <c r="H3013" s="4">
        <v>0.27737437136383603</v>
      </c>
      <c r="I3013" s="4">
        <v>4.5</v>
      </c>
      <c r="J3013" s="4">
        <v>3.21</v>
      </c>
      <c r="K3013" s="4">
        <v>3.3725000000000001</v>
      </c>
      <c r="L3013" s="4">
        <v>3.6</v>
      </c>
      <c r="M3013" s="4">
        <v>34</v>
      </c>
    </row>
    <row r="3014" spans="1:13" x14ac:dyDescent="0.2">
      <c r="A3014" s="3">
        <v>39539</v>
      </c>
      <c r="B3014" t="s">
        <v>9268</v>
      </c>
      <c r="C3014" t="s">
        <v>3102</v>
      </c>
      <c r="D3014" t="s">
        <v>9269</v>
      </c>
      <c r="E3014" t="s">
        <v>3101</v>
      </c>
      <c r="F3014" s="4">
        <v>3.4163333333333301</v>
      </c>
      <c r="G3014" s="4">
        <v>3.4049999999999998</v>
      </c>
      <c r="H3014" s="4">
        <v>0.27457155757631801</v>
      </c>
      <c r="I3014" s="4">
        <v>4</v>
      </c>
      <c r="J3014" s="4">
        <v>2.78</v>
      </c>
      <c r="K3014" s="4">
        <v>3.27</v>
      </c>
      <c r="L3014" s="4">
        <v>3.5</v>
      </c>
      <c r="M3014" s="4">
        <v>30</v>
      </c>
    </row>
    <row r="3015" spans="1:13" x14ac:dyDescent="0.2">
      <c r="A3015" s="3">
        <v>39539</v>
      </c>
      <c r="B3015" t="s">
        <v>9252</v>
      </c>
      <c r="C3015" t="s">
        <v>3078</v>
      </c>
      <c r="D3015" t="s">
        <v>9253</v>
      </c>
      <c r="E3015" t="s">
        <v>3077</v>
      </c>
      <c r="F3015" s="4">
        <v>3.415</v>
      </c>
      <c r="G3015" s="4">
        <v>3.3450000000000002</v>
      </c>
      <c r="H3015" s="4">
        <v>0.360411950680812</v>
      </c>
      <c r="I3015" s="4">
        <v>4.3</v>
      </c>
      <c r="J3015" s="4">
        <v>2.63</v>
      </c>
      <c r="K3015" s="4">
        <v>3.1825000000000001</v>
      </c>
      <c r="L3015" s="4">
        <v>3.5625</v>
      </c>
      <c r="M3015" s="4">
        <v>32</v>
      </c>
    </row>
    <row r="3016" spans="1:13" x14ac:dyDescent="0.2">
      <c r="A3016" s="3">
        <v>39539</v>
      </c>
      <c r="B3016" t="s">
        <v>9270</v>
      </c>
      <c r="C3016" t="s">
        <v>3141</v>
      </c>
      <c r="D3016" t="s">
        <v>9271</v>
      </c>
      <c r="E3016" t="s">
        <v>3140</v>
      </c>
      <c r="F3016" s="4">
        <v>0.42091176470588199</v>
      </c>
      <c r="G3016" s="4">
        <v>0.41499999999999998</v>
      </c>
      <c r="H3016" s="4">
        <v>7.0631938713930406E-2</v>
      </c>
      <c r="I3016" s="4">
        <v>0.57999999999999996</v>
      </c>
      <c r="J3016" s="4">
        <v>0.3</v>
      </c>
      <c r="K3016" s="4">
        <v>0.38</v>
      </c>
      <c r="L3016" s="4">
        <v>0.46750000000000003</v>
      </c>
      <c r="M3016" s="4">
        <v>34</v>
      </c>
    </row>
    <row r="3017" spans="1:13" x14ac:dyDescent="0.2">
      <c r="A3017" s="3">
        <v>39539</v>
      </c>
      <c r="B3017" t="s">
        <v>9280</v>
      </c>
      <c r="C3017" t="s">
        <v>3144</v>
      </c>
      <c r="D3017" t="s">
        <v>9281</v>
      </c>
      <c r="E3017" t="s">
        <v>3143</v>
      </c>
      <c r="F3017" s="4">
        <v>0.29276470588235298</v>
      </c>
      <c r="G3017" s="4">
        <v>0.27700000000000002</v>
      </c>
      <c r="H3017" s="4">
        <v>7.3380725247095102E-2</v>
      </c>
      <c r="I3017" s="4">
        <v>0.48</v>
      </c>
      <c r="J3017" s="4">
        <v>0.18</v>
      </c>
      <c r="K3017" s="4">
        <v>0.25</v>
      </c>
      <c r="L3017" s="4">
        <v>0.32</v>
      </c>
      <c r="M3017" s="4">
        <v>34</v>
      </c>
    </row>
    <row r="3018" spans="1:13" x14ac:dyDescent="0.2">
      <c r="A3018" s="3">
        <v>39539</v>
      </c>
      <c r="B3018" t="s">
        <v>9290</v>
      </c>
      <c r="C3018" t="s">
        <v>3147</v>
      </c>
      <c r="D3018" t="s">
        <v>9291</v>
      </c>
      <c r="E3018" t="s">
        <v>3146</v>
      </c>
      <c r="F3018" s="4">
        <v>0.35676470588235298</v>
      </c>
      <c r="G3018" s="4">
        <v>0.32500000000000001</v>
      </c>
      <c r="H3018" s="4">
        <v>0.15203110902219</v>
      </c>
      <c r="I3018" s="4">
        <v>0.76</v>
      </c>
      <c r="J3018" s="4">
        <v>0.17</v>
      </c>
      <c r="K3018" s="4">
        <v>0.25</v>
      </c>
      <c r="L3018" s="4">
        <v>0.35</v>
      </c>
      <c r="M3018" s="4">
        <v>34</v>
      </c>
    </row>
    <row r="3019" spans="1:13" x14ac:dyDescent="0.2">
      <c r="A3019" s="3">
        <v>39539</v>
      </c>
      <c r="B3019" t="s">
        <v>9170</v>
      </c>
      <c r="C3019" t="s">
        <v>3114</v>
      </c>
      <c r="D3019" t="s">
        <v>9171</v>
      </c>
      <c r="E3019" t="s">
        <v>3113</v>
      </c>
      <c r="F3019" s="4">
        <v>0.188970588235294</v>
      </c>
      <c r="G3019" s="4">
        <v>0.20499999999999999</v>
      </c>
      <c r="H3019" s="4">
        <v>8.2386555719242596E-2</v>
      </c>
      <c r="I3019" s="4">
        <v>0.42</v>
      </c>
      <c r="J3019" s="4">
        <v>0</v>
      </c>
      <c r="K3019" s="4">
        <v>0.15</v>
      </c>
      <c r="L3019" s="4">
        <v>0.22</v>
      </c>
      <c r="M3019" s="4">
        <v>34</v>
      </c>
    </row>
    <row r="3020" spans="1:13" x14ac:dyDescent="0.2">
      <c r="A3020" s="3">
        <v>39539</v>
      </c>
      <c r="B3020" t="s">
        <v>9300</v>
      </c>
      <c r="C3020" t="s">
        <v>3150</v>
      </c>
      <c r="D3020" t="s">
        <v>9301</v>
      </c>
      <c r="E3020" t="s">
        <v>3149</v>
      </c>
      <c r="F3020" s="4">
        <v>9.1499999999999998E-2</v>
      </c>
      <c r="G3020" s="4">
        <v>0.125</v>
      </c>
      <c r="H3020" s="4">
        <v>0.122460197615388</v>
      </c>
      <c r="I3020" s="4">
        <v>0.32</v>
      </c>
      <c r="J3020" s="4">
        <v>-0.16</v>
      </c>
      <c r="K3020" s="4">
        <v>7.4999999999999997E-3</v>
      </c>
      <c r="L3020" s="4">
        <v>0.17749999999999999</v>
      </c>
      <c r="M3020" s="4">
        <v>34</v>
      </c>
    </row>
    <row r="3021" spans="1:13" x14ac:dyDescent="0.2">
      <c r="A3021" s="3">
        <v>39539</v>
      </c>
      <c r="B3021" t="s">
        <v>9180</v>
      </c>
      <c r="C3021" t="s">
        <v>3117</v>
      </c>
      <c r="D3021" t="s">
        <v>9181</v>
      </c>
      <c r="E3021" t="s">
        <v>3116</v>
      </c>
      <c r="F3021" s="4">
        <v>-0.28338235294117597</v>
      </c>
      <c r="G3021" s="4">
        <v>-0.3</v>
      </c>
      <c r="H3021" s="4">
        <v>0.116649699555623</v>
      </c>
      <c r="I3021" s="4">
        <v>0.08</v>
      </c>
      <c r="J3021" s="4">
        <v>-0.47</v>
      </c>
      <c r="K3021" s="4">
        <v>-0.34</v>
      </c>
      <c r="L3021" s="4">
        <v>-0.245</v>
      </c>
      <c r="M3021" s="4">
        <v>34</v>
      </c>
    </row>
    <row r="3022" spans="1:13" x14ac:dyDescent="0.2">
      <c r="A3022" s="3">
        <v>39539</v>
      </c>
      <c r="B3022" t="s">
        <v>9190</v>
      </c>
      <c r="C3022" t="s">
        <v>3120</v>
      </c>
      <c r="D3022" t="s">
        <v>9191</v>
      </c>
      <c r="E3022" t="s">
        <v>3119</v>
      </c>
      <c r="F3022" s="4">
        <v>0.14458823529411799</v>
      </c>
      <c r="G3022" s="4">
        <v>0.14499999999999999</v>
      </c>
      <c r="H3022" s="4">
        <v>6.6419291487036597E-2</v>
      </c>
      <c r="I3022" s="4">
        <v>0.31</v>
      </c>
      <c r="J3022" s="4">
        <v>-0.01</v>
      </c>
      <c r="K3022" s="4">
        <v>0.1</v>
      </c>
      <c r="L3022" s="4">
        <v>0.185</v>
      </c>
      <c r="M3022" s="4">
        <v>34</v>
      </c>
    </row>
    <row r="3023" spans="1:13" x14ac:dyDescent="0.2">
      <c r="A3023" s="3">
        <v>39539</v>
      </c>
      <c r="B3023" t="s">
        <v>9200</v>
      </c>
      <c r="C3023" t="s">
        <v>3123</v>
      </c>
      <c r="D3023" t="s">
        <v>9201</v>
      </c>
      <c r="E3023" t="s">
        <v>3122</v>
      </c>
      <c r="F3023" s="4">
        <v>0.310117647058824</v>
      </c>
      <c r="G3023" s="4">
        <v>0.3</v>
      </c>
      <c r="H3023" s="4">
        <v>6.1164341317808298E-2</v>
      </c>
      <c r="I3023" s="4">
        <v>0.45</v>
      </c>
      <c r="J3023" s="4">
        <v>0.2</v>
      </c>
      <c r="K3023" s="4">
        <v>0.27250000000000002</v>
      </c>
      <c r="L3023" s="4">
        <v>0.35</v>
      </c>
      <c r="M3023" s="4">
        <v>34</v>
      </c>
    </row>
    <row r="3024" spans="1:13" x14ac:dyDescent="0.2">
      <c r="A3024" s="3">
        <v>39539</v>
      </c>
      <c r="B3024" t="s">
        <v>9210</v>
      </c>
      <c r="C3024" t="s">
        <v>3126</v>
      </c>
      <c r="D3024" t="s">
        <v>9211</v>
      </c>
      <c r="E3024" t="s">
        <v>3125</v>
      </c>
      <c r="F3024" s="4">
        <v>0.34638235294117597</v>
      </c>
      <c r="G3024" s="4">
        <v>0.35</v>
      </c>
      <c r="H3024" s="4">
        <v>6.1640214493305798E-2</v>
      </c>
      <c r="I3024" s="4">
        <v>0.51</v>
      </c>
      <c r="J3024" s="4">
        <v>0.15</v>
      </c>
      <c r="K3024" s="4">
        <v>0.32</v>
      </c>
      <c r="L3024" s="4">
        <v>0.38</v>
      </c>
      <c r="M3024" s="4">
        <v>34</v>
      </c>
    </row>
    <row r="3025" spans="1:13" x14ac:dyDescent="0.2">
      <c r="A3025" s="3">
        <v>39539</v>
      </c>
      <c r="B3025" t="s">
        <v>9220</v>
      </c>
      <c r="C3025" t="s">
        <v>3129</v>
      </c>
      <c r="D3025" t="s">
        <v>9221</v>
      </c>
      <c r="E3025" t="s">
        <v>3128</v>
      </c>
      <c r="F3025" s="4">
        <v>0.60094117647058798</v>
      </c>
      <c r="G3025" s="4">
        <v>0.62</v>
      </c>
      <c r="H3025" s="4">
        <v>0.10267245394249599</v>
      </c>
      <c r="I3025" s="4">
        <v>0.8</v>
      </c>
      <c r="J3025" s="4">
        <v>0.3</v>
      </c>
      <c r="K3025" s="4">
        <v>0.53</v>
      </c>
      <c r="L3025" s="4">
        <v>0.67</v>
      </c>
      <c r="M3025" s="4">
        <v>34</v>
      </c>
    </row>
    <row r="3026" spans="1:13" x14ac:dyDescent="0.2">
      <c r="A3026" s="3">
        <v>39539</v>
      </c>
      <c r="B3026" t="s">
        <v>9230</v>
      </c>
      <c r="C3026" t="s">
        <v>3132</v>
      </c>
      <c r="D3026" t="s">
        <v>9231</v>
      </c>
      <c r="E3026" t="s">
        <v>3131</v>
      </c>
      <c r="F3026" s="4">
        <v>0.375382352941176</v>
      </c>
      <c r="G3026" s="4">
        <v>0.37</v>
      </c>
      <c r="H3026" s="4">
        <v>7.3477275277290297E-2</v>
      </c>
      <c r="I3026" s="4">
        <v>0.55000000000000004</v>
      </c>
      <c r="J3026" s="4">
        <v>0.18</v>
      </c>
      <c r="K3026" s="4">
        <v>0.35</v>
      </c>
      <c r="L3026" s="4">
        <v>0.41</v>
      </c>
      <c r="M3026" s="4">
        <v>34</v>
      </c>
    </row>
    <row r="3027" spans="1:13" x14ac:dyDescent="0.2">
      <c r="A3027" s="3">
        <v>39539</v>
      </c>
      <c r="B3027" t="s">
        <v>9240</v>
      </c>
      <c r="C3027" t="s">
        <v>3135</v>
      </c>
      <c r="D3027" t="s">
        <v>9241</v>
      </c>
      <c r="E3027" t="s">
        <v>3134</v>
      </c>
      <c r="F3027" s="4">
        <v>0.57885294117647101</v>
      </c>
      <c r="G3027" s="4">
        <v>0.59</v>
      </c>
      <c r="H3027" s="4">
        <v>7.5865963284115406E-2</v>
      </c>
      <c r="I3027" s="4">
        <v>0.74</v>
      </c>
      <c r="J3027" s="4">
        <v>0.38</v>
      </c>
      <c r="K3027" s="4">
        <v>0.56000000000000005</v>
      </c>
      <c r="L3027" s="4">
        <v>0.62</v>
      </c>
      <c r="M3027" s="4">
        <v>34</v>
      </c>
    </row>
    <row r="3028" spans="1:13" x14ac:dyDescent="0.2">
      <c r="A3028" s="3">
        <v>39539</v>
      </c>
      <c r="B3028" t="s">
        <v>9254</v>
      </c>
      <c r="C3028" t="s">
        <v>3138</v>
      </c>
      <c r="D3028" t="s">
        <v>9255</v>
      </c>
      <c r="E3028" t="s">
        <v>3137</v>
      </c>
      <c r="F3028" s="4">
        <v>0.39302941176470602</v>
      </c>
      <c r="G3028" s="4">
        <v>0.39</v>
      </c>
      <c r="H3028" s="4">
        <v>7.7506005747401394E-2</v>
      </c>
      <c r="I3028" s="4">
        <v>0.56999999999999995</v>
      </c>
      <c r="J3028" s="4">
        <v>0.2</v>
      </c>
      <c r="K3028" s="4">
        <v>0.36</v>
      </c>
      <c r="L3028" s="4">
        <v>0.4375</v>
      </c>
      <c r="M3028" s="4">
        <v>34</v>
      </c>
    </row>
    <row r="3029" spans="1:13" x14ac:dyDescent="0.2">
      <c r="A3029" s="3">
        <v>39539</v>
      </c>
      <c r="B3029" t="s">
        <v>9302</v>
      </c>
      <c r="C3029" t="s">
        <v>3096</v>
      </c>
      <c r="D3029" t="s">
        <v>9303</v>
      </c>
      <c r="E3029" t="s">
        <v>3095</v>
      </c>
      <c r="F3029" s="4">
        <v>3.711849</v>
      </c>
      <c r="G3029" s="4">
        <v>3.7250000000000001</v>
      </c>
      <c r="H3029" s="4">
        <v>0.33359883800705198</v>
      </c>
      <c r="I3029" s="4">
        <v>4.46</v>
      </c>
      <c r="J3029" s="4">
        <v>3.13</v>
      </c>
      <c r="K3029" s="4">
        <v>3.5024999999999999</v>
      </c>
      <c r="L3029" s="4">
        <v>3.94</v>
      </c>
      <c r="M3029" s="4">
        <v>30</v>
      </c>
    </row>
    <row r="3030" spans="1:13" x14ac:dyDescent="0.2">
      <c r="A3030" s="3">
        <v>39539</v>
      </c>
      <c r="B3030" t="s">
        <v>9126</v>
      </c>
      <c r="C3030" t="s">
        <v>3087</v>
      </c>
      <c r="D3030" t="s">
        <v>9127</v>
      </c>
      <c r="E3030" t="s">
        <v>3086</v>
      </c>
      <c r="F3030" s="4">
        <v>4.0121444516129001</v>
      </c>
      <c r="G3030" s="4">
        <v>4</v>
      </c>
      <c r="H3030" s="4">
        <v>0.28103693978014599</v>
      </c>
      <c r="I3030" s="4">
        <v>4.68</v>
      </c>
      <c r="J3030" s="4">
        <v>3.256478</v>
      </c>
      <c r="K3030" s="4">
        <v>3.92</v>
      </c>
      <c r="L3030" s="4">
        <v>4.16</v>
      </c>
      <c r="M3030" s="4">
        <v>31</v>
      </c>
    </row>
    <row r="3031" spans="1:13" x14ac:dyDescent="0.2">
      <c r="A3031" s="3">
        <v>39539</v>
      </c>
      <c r="B3031" t="s">
        <v>9258</v>
      </c>
      <c r="C3031" t="s">
        <v>3090</v>
      </c>
      <c r="D3031" t="s">
        <v>9259</v>
      </c>
      <c r="E3031" t="s">
        <v>3089</v>
      </c>
      <c r="F3031" s="4">
        <v>3.5836274193548401</v>
      </c>
      <c r="G3031" s="4">
        <v>3.55</v>
      </c>
      <c r="H3031" s="4">
        <v>0.303049781344779</v>
      </c>
      <c r="I3031" s="4">
        <v>4.3</v>
      </c>
      <c r="J3031" s="4">
        <v>3.04</v>
      </c>
      <c r="K3031" s="4">
        <v>3.3450000000000002</v>
      </c>
      <c r="L3031" s="4">
        <v>3.74</v>
      </c>
      <c r="M3031" s="4">
        <v>31</v>
      </c>
    </row>
    <row r="3032" spans="1:13" x14ac:dyDescent="0.2">
      <c r="A3032" s="3">
        <v>39539</v>
      </c>
      <c r="B3032" t="s">
        <v>9304</v>
      </c>
      <c r="C3032" t="s">
        <v>3153</v>
      </c>
      <c r="D3032" t="s">
        <v>9305</v>
      </c>
      <c r="E3032" t="s">
        <v>3152</v>
      </c>
      <c r="F3032" s="4">
        <v>0.32860645161290303</v>
      </c>
      <c r="G3032" s="4">
        <v>0.34</v>
      </c>
      <c r="H3032" s="4">
        <v>5.8517928509041098E-2</v>
      </c>
      <c r="I3032" s="4">
        <v>0.4</v>
      </c>
      <c r="J3032" s="4">
        <v>0.14580000000000001</v>
      </c>
      <c r="K3032" s="4">
        <v>0.31</v>
      </c>
      <c r="L3032" s="4">
        <v>0.36549999999999999</v>
      </c>
      <c r="M3032" s="4">
        <v>31</v>
      </c>
    </row>
    <row r="3033" spans="1:13" x14ac:dyDescent="0.2">
      <c r="A3033" s="3">
        <v>39539</v>
      </c>
      <c r="B3033" t="s">
        <v>10097</v>
      </c>
      <c r="C3033" t="s">
        <v>4324</v>
      </c>
      <c r="D3033" t="s">
        <v>10098</v>
      </c>
      <c r="E3033" t="s">
        <v>4323</v>
      </c>
      <c r="F3033" s="4">
        <v>1.2316129032258101</v>
      </c>
      <c r="G3033" s="4">
        <v>1.2</v>
      </c>
      <c r="H3033" s="4">
        <v>0.42854091033174102</v>
      </c>
      <c r="I3033" s="4">
        <v>2.5</v>
      </c>
      <c r="J3033" s="4">
        <v>0.5</v>
      </c>
      <c r="K3033" s="4">
        <v>1</v>
      </c>
      <c r="L3033" s="4">
        <v>1.45</v>
      </c>
      <c r="M3033" s="4">
        <v>31</v>
      </c>
    </row>
    <row r="3034" spans="1:13" x14ac:dyDescent="0.2">
      <c r="A3034" s="3">
        <v>39539</v>
      </c>
      <c r="B3034" t="s">
        <v>10109</v>
      </c>
      <c r="C3034" t="s">
        <v>4327</v>
      </c>
      <c r="D3034" t="s">
        <v>10110</v>
      </c>
      <c r="E3034" t="s">
        <v>4326</v>
      </c>
      <c r="F3034" s="4">
        <v>2.1189655172413802</v>
      </c>
      <c r="G3034" s="4">
        <v>2.15</v>
      </c>
      <c r="H3034" s="4">
        <v>0.63251394579536002</v>
      </c>
      <c r="I3034" s="4">
        <v>3.6</v>
      </c>
      <c r="J3034" s="4">
        <v>0.5</v>
      </c>
      <c r="K3034" s="4">
        <v>1.7</v>
      </c>
      <c r="L3034" s="4">
        <v>2.6</v>
      </c>
      <c r="M3034" s="4">
        <v>29</v>
      </c>
    </row>
    <row r="3035" spans="1:13" x14ac:dyDescent="0.2">
      <c r="A3035" s="3">
        <v>39539</v>
      </c>
      <c r="B3035" t="s">
        <v>9286</v>
      </c>
      <c r="C3035" t="s">
        <v>3939</v>
      </c>
      <c r="D3035" t="s">
        <v>9287</v>
      </c>
      <c r="E3035" t="s">
        <v>3947</v>
      </c>
      <c r="F3035" s="4">
        <v>10.6092</v>
      </c>
      <c r="G3035" s="4">
        <v>10.6</v>
      </c>
      <c r="H3035" s="4">
        <v>0.14364825094653999</v>
      </c>
      <c r="I3035" s="4">
        <v>11.25</v>
      </c>
      <c r="J3035" s="4">
        <v>10.45</v>
      </c>
      <c r="K3035" s="4">
        <v>10.54</v>
      </c>
      <c r="L3035" s="4">
        <v>10.632</v>
      </c>
      <c r="M3035" s="4">
        <v>33</v>
      </c>
    </row>
    <row r="3036" spans="1:13" x14ac:dyDescent="0.2">
      <c r="A3036" s="3">
        <v>39539</v>
      </c>
      <c r="B3036" t="s">
        <v>9296</v>
      </c>
      <c r="C3036" t="s">
        <v>3942</v>
      </c>
      <c r="D3036" t="s">
        <v>9297</v>
      </c>
      <c r="E3036" t="s">
        <v>3949</v>
      </c>
      <c r="F3036" s="4">
        <v>10.6539545454545</v>
      </c>
      <c r="G3036" s="4">
        <v>10.64</v>
      </c>
      <c r="H3036" s="4">
        <v>0.164191011269857</v>
      </c>
      <c r="I3036" s="4">
        <v>11.225</v>
      </c>
      <c r="J3036" s="4">
        <v>10.43</v>
      </c>
      <c r="K3036" s="4">
        <v>10.545199999999999</v>
      </c>
      <c r="L3036" s="4">
        <v>10.73</v>
      </c>
      <c r="M3036" s="4">
        <v>33</v>
      </c>
    </row>
    <row r="3037" spans="1:13" x14ac:dyDescent="0.2">
      <c r="A3037" s="3">
        <v>39539</v>
      </c>
      <c r="B3037" t="s">
        <v>9306</v>
      </c>
      <c r="C3037" t="s">
        <v>3952</v>
      </c>
      <c r="D3037" t="s">
        <v>9307</v>
      </c>
      <c r="E3037" t="s">
        <v>3951</v>
      </c>
      <c r="F3037" s="4">
        <v>10.696187878787899</v>
      </c>
      <c r="G3037" s="4">
        <v>10.67</v>
      </c>
      <c r="H3037" s="4">
        <v>0.17000468515157099</v>
      </c>
      <c r="I3037" s="4">
        <v>11.15</v>
      </c>
      <c r="J3037" s="4">
        <v>10.45</v>
      </c>
      <c r="K3037" s="4">
        <v>10.58</v>
      </c>
      <c r="L3037" s="4">
        <v>10.79</v>
      </c>
      <c r="M3037" s="4">
        <v>33</v>
      </c>
    </row>
    <row r="3038" spans="1:13" x14ac:dyDescent="0.2">
      <c r="A3038" s="3">
        <v>39539</v>
      </c>
      <c r="B3038" t="s">
        <v>9132</v>
      </c>
      <c r="C3038" t="s">
        <v>3936</v>
      </c>
      <c r="D3038" t="s">
        <v>9133</v>
      </c>
      <c r="E3038" t="s">
        <v>3935</v>
      </c>
      <c r="F3038" s="4">
        <v>10.905826470588201</v>
      </c>
      <c r="G3038" s="4">
        <v>10.89485</v>
      </c>
      <c r="H3038" s="4">
        <v>0.16326903120555999</v>
      </c>
      <c r="I3038" s="4">
        <v>11.2</v>
      </c>
      <c r="J3038" s="4">
        <v>10.54</v>
      </c>
      <c r="K3038" s="4">
        <v>10.8225</v>
      </c>
      <c r="L3038" s="4">
        <v>11</v>
      </c>
      <c r="M3038" s="4">
        <v>34</v>
      </c>
    </row>
    <row r="3039" spans="1:13" x14ac:dyDescent="0.2">
      <c r="A3039" s="3">
        <v>39539</v>
      </c>
      <c r="B3039" t="s">
        <v>9264</v>
      </c>
      <c r="C3039" t="s">
        <v>3939</v>
      </c>
      <c r="D3039" t="s">
        <v>9265</v>
      </c>
      <c r="E3039" t="s">
        <v>3938</v>
      </c>
      <c r="F3039" s="4">
        <v>11.169297058823499</v>
      </c>
      <c r="G3039" s="4">
        <v>11.18</v>
      </c>
      <c r="H3039" s="4">
        <v>0.26525458381244199</v>
      </c>
      <c r="I3039" s="4">
        <v>12</v>
      </c>
      <c r="J3039" s="4">
        <v>10.75</v>
      </c>
      <c r="K3039" s="4">
        <v>11</v>
      </c>
      <c r="L3039" s="4">
        <v>11.3</v>
      </c>
      <c r="M3039" s="4">
        <v>34</v>
      </c>
    </row>
    <row r="3040" spans="1:13" x14ac:dyDescent="0.2">
      <c r="A3040" s="3">
        <v>39539</v>
      </c>
      <c r="B3040" t="s">
        <v>10093</v>
      </c>
      <c r="C3040" t="s">
        <v>3579</v>
      </c>
      <c r="D3040" t="s">
        <v>10094</v>
      </c>
      <c r="E3040" t="s">
        <v>3578</v>
      </c>
      <c r="F3040" s="4">
        <v>2.6788235294117602</v>
      </c>
      <c r="G3040" s="4">
        <v>2.69</v>
      </c>
      <c r="H3040" s="4">
        <v>0.43990883839297501</v>
      </c>
      <c r="I3040" s="4">
        <v>4</v>
      </c>
      <c r="J3040" s="4">
        <v>1.44</v>
      </c>
      <c r="K3040" s="4">
        <v>2.5</v>
      </c>
      <c r="L3040" s="4">
        <v>2.9</v>
      </c>
      <c r="M3040" s="4">
        <v>34</v>
      </c>
    </row>
    <row r="3041" spans="1:13" x14ac:dyDescent="0.2">
      <c r="A3041" s="3">
        <v>39539</v>
      </c>
      <c r="B3041" t="s">
        <v>10105</v>
      </c>
      <c r="C3041" t="s">
        <v>3582</v>
      </c>
      <c r="D3041" t="s">
        <v>10106</v>
      </c>
      <c r="E3041" t="s">
        <v>3581</v>
      </c>
      <c r="F3041" s="4">
        <v>3.31424242424242</v>
      </c>
      <c r="G3041" s="4">
        <v>3.3</v>
      </c>
      <c r="H3041" s="4">
        <v>0.63522648669111703</v>
      </c>
      <c r="I3041" s="4">
        <v>4.5</v>
      </c>
      <c r="J3041" s="4">
        <v>1.2</v>
      </c>
      <c r="K3041" s="4">
        <v>3.1</v>
      </c>
      <c r="L3041" s="4">
        <v>3.6</v>
      </c>
      <c r="M3041" s="4">
        <v>33</v>
      </c>
    </row>
    <row r="3042" spans="1:13" x14ac:dyDescent="0.2">
      <c r="A3042" s="3">
        <v>39539</v>
      </c>
      <c r="B3042" t="s">
        <v>10107</v>
      </c>
      <c r="C3042" t="s">
        <v>3591</v>
      </c>
      <c r="D3042" t="s">
        <v>10108</v>
      </c>
      <c r="E3042" t="s">
        <v>3590</v>
      </c>
      <c r="F3042" s="4">
        <v>3.1669999999999998</v>
      </c>
      <c r="G3042" s="4">
        <v>3.28</v>
      </c>
      <c r="H3042" s="4">
        <v>0.66703091564352701</v>
      </c>
      <c r="I3042" s="4">
        <v>4.5</v>
      </c>
      <c r="J3042" s="4">
        <v>1.2</v>
      </c>
      <c r="K3042" s="4">
        <v>2.7250000000000001</v>
      </c>
      <c r="L3042" s="4">
        <v>3.6</v>
      </c>
      <c r="M3042" s="4">
        <v>34</v>
      </c>
    </row>
    <row r="3043" spans="1:13" x14ac:dyDescent="0.2">
      <c r="A3043" s="3">
        <v>39539</v>
      </c>
      <c r="B3043" t="s">
        <v>10111</v>
      </c>
      <c r="C3043" t="s">
        <v>3594</v>
      </c>
      <c r="D3043" t="s">
        <v>10112</v>
      </c>
      <c r="E3043" t="s">
        <v>3593</v>
      </c>
      <c r="F3043" s="4">
        <v>2.70858823529412</v>
      </c>
      <c r="G3043" s="4">
        <v>2.62</v>
      </c>
      <c r="H3043" s="4">
        <v>0.64693019236760896</v>
      </c>
      <c r="I3043" s="4">
        <v>4.4000000000000004</v>
      </c>
      <c r="J3043" s="4">
        <v>1.2</v>
      </c>
      <c r="K3043" s="4">
        <v>2.3115000000000001</v>
      </c>
      <c r="L3043" s="4">
        <v>3</v>
      </c>
      <c r="M3043" s="4">
        <v>34</v>
      </c>
    </row>
    <row r="3044" spans="1:13" x14ac:dyDescent="0.2">
      <c r="A3044" s="3">
        <v>39569</v>
      </c>
      <c r="B3044" t="s">
        <v>9118</v>
      </c>
      <c r="C3044" t="s">
        <v>3918</v>
      </c>
      <c r="D3044" t="s">
        <v>9119</v>
      </c>
      <c r="E3044" t="s">
        <v>3917</v>
      </c>
      <c r="F3044" s="4">
        <v>7.3713333333333297</v>
      </c>
      <c r="G3044" s="4">
        <v>7.44</v>
      </c>
      <c r="H3044" s="4">
        <v>0.27294982908110099</v>
      </c>
      <c r="I3044" s="4">
        <v>8</v>
      </c>
      <c r="J3044" s="4">
        <v>6.75</v>
      </c>
      <c r="K3044" s="4">
        <v>7.2350000000000003</v>
      </c>
      <c r="L3044" s="4">
        <v>7.5</v>
      </c>
      <c r="M3044" s="4">
        <v>30</v>
      </c>
    </row>
    <row r="3045" spans="1:13" x14ac:dyDescent="0.2">
      <c r="A3045" s="3">
        <v>39569</v>
      </c>
      <c r="B3045" t="s">
        <v>9248</v>
      </c>
      <c r="C3045" t="s">
        <v>3921</v>
      </c>
      <c r="D3045" t="s">
        <v>9249</v>
      </c>
      <c r="E3045" t="s">
        <v>3920</v>
      </c>
      <c r="F3045" s="4">
        <v>7.0973333333333297</v>
      </c>
      <c r="G3045" s="4">
        <v>7.0650000000000004</v>
      </c>
      <c r="H3045" s="4">
        <v>0.53929029565578701</v>
      </c>
      <c r="I3045" s="4">
        <v>8.25</v>
      </c>
      <c r="J3045" s="4">
        <v>5.78</v>
      </c>
      <c r="K3045" s="4">
        <v>6.7525000000000004</v>
      </c>
      <c r="L3045" s="4">
        <v>7.4874999999999998</v>
      </c>
      <c r="M3045" s="4">
        <v>30</v>
      </c>
    </row>
    <row r="3046" spans="1:13" x14ac:dyDescent="0.2">
      <c r="A3046" s="3">
        <v>39569</v>
      </c>
      <c r="B3046" t="s">
        <v>9308</v>
      </c>
      <c r="C3046" t="s">
        <v>3081</v>
      </c>
      <c r="D3046" t="s">
        <v>9309</v>
      </c>
      <c r="E3046" t="s">
        <v>3080</v>
      </c>
      <c r="F3046" s="4">
        <v>3.9158333333333299</v>
      </c>
      <c r="G3046" s="4">
        <v>3.8149999999999999</v>
      </c>
      <c r="H3046" s="4">
        <v>0.44003542830199399</v>
      </c>
      <c r="I3046" s="4">
        <v>4.8499999999999996</v>
      </c>
      <c r="J3046" s="4">
        <v>3.31</v>
      </c>
      <c r="K3046" s="4">
        <v>3.6225000000000001</v>
      </c>
      <c r="L3046" s="4">
        <v>4.2175000000000002</v>
      </c>
      <c r="M3046" s="4">
        <v>30</v>
      </c>
    </row>
    <row r="3047" spans="1:13" x14ac:dyDescent="0.2">
      <c r="A3047" s="3">
        <v>39569</v>
      </c>
      <c r="B3047" t="s">
        <v>9006</v>
      </c>
      <c r="C3047" t="s">
        <v>3072</v>
      </c>
      <c r="D3047" t="s">
        <v>9007</v>
      </c>
      <c r="E3047" t="s">
        <v>3071</v>
      </c>
      <c r="F3047" s="4">
        <v>4.3919354838709701</v>
      </c>
      <c r="G3047" s="4">
        <v>4.3899999999999997</v>
      </c>
      <c r="H3047" s="4">
        <v>0.22897480727274599</v>
      </c>
      <c r="I3047" s="4">
        <v>4.91</v>
      </c>
      <c r="J3047" s="4">
        <v>3.8</v>
      </c>
      <c r="K3047" s="4">
        <v>4.2300000000000004</v>
      </c>
      <c r="L3047" s="4">
        <v>4.54</v>
      </c>
      <c r="M3047" s="4">
        <v>31</v>
      </c>
    </row>
    <row r="3048" spans="1:13" x14ac:dyDescent="0.2">
      <c r="A3048" s="3">
        <v>39569</v>
      </c>
      <c r="B3048" t="s">
        <v>9138</v>
      </c>
      <c r="C3048" t="s">
        <v>3075</v>
      </c>
      <c r="D3048" t="s">
        <v>9139</v>
      </c>
      <c r="E3048" t="s">
        <v>3074</v>
      </c>
      <c r="F3048" s="4">
        <v>3.5751612903225798</v>
      </c>
      <c r="G3048" s="4">
        <v>3.54</v>
      </c>
      <c r="H3048" s="4">
        <v>0.28770205615928401</v>
      </c>
      <c r="I3048" s="4">
        <v>4.5</v>
      </c>
      <c r="J3048" s="4">
        <v>3.05</v>
      </c>
      <c r="K3048" s="4">
        <v>3.4</v>
      </c>
      <c r="L3048" s="4">
        <v>3.7</v>
      </c>
      <c r="M3048" s="4">
        <v>31</v>
      </c>
    </row>
    <row r="3049" spans="1:13" x14ac:dyDescent="0.2">
      <c r="A3049" s="3">
        <v>39569</v>
      </c>
      <c r="B3049" t="s">
        <v>9268</v>
      </c>
      <c r="C3049" t="s">
        <v>3102</v>
      </c>
      <c r="D3049" t="s">
        <v>9269</v>
      </c>
      <c r="E3049" t="s">
        <v>3101</v>
      </c>
      <c r="F3049" s="4">
        <v>3.4646428571428598</v>
      </c>
      <c r="G3049" s="4">
        <v>3.45</v>
      </c>
      <c r="H3049" s="4">
        <v>0.26285444701861199</v>
      </c>
      <c r="I3049" s="4">
        <v>4</v>
      </c>
      <c r="J3049" s="4">
        <v>2.78</v>
      </c>
      <c r="K3049" s="4">
        <v>3.3149999999999999</v>
      </c>
      <c r="L3049" s="4">
        <v>3.585</v>
      </c>
      <c r="M3049" s="4">
        <v>28</v>
      </c>
    </row>
    <row r="3050" spans="1:13" x14ac:dyDescent="0.2">
      <c r="A3050" s="3">
        <v>39569</v>
      </c>
      <c r="B3050" t="s">
        <v>9252</v>
      </c>
      <c r="C3050" t="s">
        <v>3078</v>
      </c>
      <c r="D3050" t="s">
        <v>9253</v>
      </c>
      <c r="E3050" t="s">
        <v>3077</v>
      </c>
      <c r="F3050" s="4">
        <v>3.4474999999999998</v>
      </c>
      <c r="G3050" s="4">
        <v>3.4750000000000001</v>
      </c>
      <c r="H3050" s="4">
        <v>0.312654406298357</v>
      </c>
      <c r="I3050" s="4">
        <v>4.0999999999999996</v>
      </c>
      <c r="J3050" s="4">
        <v>2.63</v>
      </c>
      <c r="K3050" s="4">
        <v>3.3075000000000001</v>
      </c>
      <c r="L3050" s="4">
        <v>3.5775000000000001</v>
      </c>
      <c r="M3050" s="4">
        <v>28</v>
      </c>
    </row>
    <row r="3051" spans="1:13" x14ac:dyDescent="0.2">
      <c r="A3051" s="3">
        <v>39569</v>
      </c>
      <c r="B3051" t="s">
        <v>9270</v>
      </c>
      <c r="C3051" t="s">
        <v>3138</v>
      </c>
      <c r="D3051" t="s">
        <v>9271</v>
      </c>
      <c r="E3051" t="s">
        <v>3137</v>
      </c>
      <c r="F3051" s="4">
        <v>0.41525806451612901</v>
      </c>
      <c r="G3051" s="4">
        <v>0.42</v>
      </c>
      <c r="H3051" s="4">
        <v>0.102854579461145</v>
      </c>
      <c r="I3051" s="4">
        <v>0.57999999999999996</v>
      </c>
      <c r="J3051" s="4">
        <v>7.0000000000000007E-2</v>
      </c>
      <c r="K3051" s="4">
        <v>0.37</v>
      </c>
      <c r="L3051" s="4">
        <v>0.47499999999999998</v>
      </c>
      <c r="M3051" s="4">
        <v>31</v>
      </c>
    </row>
    <row r="3052" spans="1:13" x14ac:dyDescent="0.2">
      <c r="A3052" s="3">
        <v>39569</v>
      </c>
      <c r="B3052" t="s">
        <v>9280</v>
      </c>
      <c r="C3052" t="s">
        <v>3141</v>
      </c>
      <c r="D3052" t="s">
        <v>9281</v>
      </c>
      <c r="E3052" t="s">
        <v>3140</v>
      </c>
      <c r="F3052" s="4">
        <v>0.28980645161290303</v>
      </c>
      <c r="G3052" s="4">
        <v>0.28000000000000003</v>
      </c>
      <c r="H3052" s="4">
        <v>6.6921555747426503E-2</v>
      </c>
      <c r="I3052" s="4">
        <v>0.46</v>
      </c>
      <c r="J3052" s="4">
        <v>0.18</v>
      </c>
      <c r="K3052" s="4">
        <v>0.25</v>
      </c>
      <c r="L3052" s="4">
        <v>0.32</v>
      </c>
      <c r="M3052" s="4">
        <v>31</v>
      </c>
    </row>
    <row r="3053" spans="1:13" x14ac:dyDescent="0.2">
      <c r="A3053" s="3">
        <v>39569</v>
      </c>
      <c r="B3053" t="s">
        <v>9290</v>
      </c>
      <c r="C3053" t="s">
        <v>3144</v>
      </c>
      <c r="D3053" t="s">
        <v>9291</v>
      </c>
      <c r="E3053" t="s">
        <v>3143</v>
      </c>
      <c r="F3053" s="4">
        <v>0.35645161290322602</v>
      </c>
      <c r="G3053" s="4">
        <v>0.33</v>
      </c>
      <c r="H3053" s="4">
        <v>0.14691377033477299</v>
      </c>
      <c r="I3053" s="4">
        <v>0.76</v>
      </c>
      <c r="J3053" s="4">
        <v>0.2</v>
      </c>
      <c r="K3053" s="4">
        <v>0.26500000000000001</v>
      </c>
      <c r="L3053" s="4">
        <v>0.38</v>
      </c>
      <c r="M3053" s="4">
        <v>31</v>
      </c>
    </row>
    <row r="3054" spans="1:13" x14ac:dyDescent="0.2">
      <c r="A3054" s="3">
        <v>39569</v>
      </c>
      <c r="B3054" t="s">
        <v>9300</v>
      </c>
      <c r="C3054" t="s">
        <v>3147</v>
      </c>
      <c r="D3054" t="s">
        <v>9301</v>
      </c>
      <c r="E3054" t="s">
        <v>3146</v>
      </c>
      <c r="F3054" s="4">
        <v>8.6580645161290298E-2</v>
      </c>
      <c r="G3054" s="4">
        <v>0.12</v>
      </c>
      <c r="H3054" s="4">
        <v>0.11637203965258699</v>
      </c>
      <c r="I3054" s="4">
        <v>0.32</v>
      </c>
      <c r="J3054" s="4">
        <v>-0.18</v>
      </c>
      <c r="K3054" s="4">
        <v>0</v>
      </c>
      <c r="L3054" s="4">
        <v>0.16</v>
      </c>
      <c r="M3054" s="4">
        <v>31</v>
      </c>
    </row>
    <row r="3055" spans="1:13" x14ac:dyDescent="0.2">
      <c r="A3055" s="3">
        <v>39569</v>
      </c>
      <c r="B3055" t="s">
        <v>9180</v>
      </c>
      <c r="C3055" t="s">
        <v>3114</v>
      </c>
      <c r="D3055" t="s">
        <v>9181</v>
      </c>
      <c r="E3055" t="s">
        <v>3113</v>
      </c>
      <c r="F3055" s="4">
        <v>-0.188322580645161</v>
      </c>
      <c r="G3055" s="4">
        <v>-0.18</v>
      </c>
      <c r="H3055" s="4">
        <v>4.8213682080763598E-2</v>
      </c>
      <c r="I3055" s="4">
        <v>-0.11</v>
      </c>
      <c r="J3055" s="4">
        <v>-0.3</v>
      </c>
      <c r="K3055" s="4">
        <v>-0.20899999999999999</v>
      </c>
      <c r="L3055" s="4">
        <v>-0.16</v>
      </c>
      <c r="M3055" s="4">
        <v>31</v>
      </c>
    </row>
    <row r="3056" spans="1:13" x14ac:dyDescent="0.2">
      <c r="A3056" s="3">
        <v>39569</v>
      </c>
      <c r="B3056" t="s">
        <v>9310</v>
      </c>
      <c r="C3056" t="s">
        <v>3150</v>
      </c>
      <c r="D3056" t="s">
        <v>9311</v>
      </c>
      <c r="E3056" t="s">
        <v>3149</v>
      </c>
      <c r="F3056" s="4">
        <v>-0.24838709677419399</v>
      </c>
      <c r="G3056" s="4">
        <v>-0.26</v>
      </c>
      <c r="H3056" s="4">
        <v>0.16878184685551001</v>
      </c>
      <c r="I3056" s="4">
        <v>0.25</v>
      </c>
      <c r="J3056" s="4">
        <v>-0.64</v>
      </c>
      <c r="K3056" s="4">
        <v>-0.35499999999999998</v>
      </c>
      <c r="L3056" s="4">
        <v>-0.16</v>
      </c>
      <c r="M3056" s="4">
        <v>31</v>
      </c>
    </row>
    <row r="3057" spans="1:13" x14ac:dyDescent="0.2">
      <c r="A3057" s="3">
        <v>39569</v>
      </c>
      <c r="B3057" t="s">
        <v>9190</v>
      </c>
      <c r="C3057" t="s">
        <v>3117</v>
      </c>
      <c r="D3057" t="s">
        <v>9191</v>
      </c>
      <c r="E3057" t="s">
        <v>3116</v>
      </c>
      <c r="F3057" s="4">
        <v>0.17264516129032301</v>
      </c>
      <c r="G3057" s="4">
        <v>0.16</v>
      </c>
      <c r="H3057" s="4">
        <v>5.6741253885273998E-2</v>
      </c>
      <c r="I3057" s="4">
        <v>0.32</v>
      </c>
      <c r="J3057" s="4">
        <v>0.09</v>
      </c>
      <c r="K3057" s="4">
        <v>0.126</v>
      </c>
      <c r="L3057" s="4">
        <v>0.20499999999999999</v>
      </c>
      <c r="M3057" s="4">
        <v>31</v>
      </c>
    </row>
    <row r="3058" spans="1:13" x14ac:dyDescent="0.2">
      <c r="A3058" s="3">
        <v>39569</v>
      </c>
      <c r="B3058" t="s">
        <v>9200</v>
      </c>
      <c r="C3058" t="s">
        <v>3120</v>
      </c>
      <c r="D3058" t="s">
        <v>9201</v>
      </c>
      <c r="E3058" t="s">
        <v>3119</v>
      </c>
      <c r="F3058" s="4">
        <v>0.31322580645161302</v>
      </c>
      <c r="G3058" s="4">
        <v>0.3</v>
      </c>
      <c r="H3058" s="4">
        <v>6.5339477437671295E-2</v>
      </c>
      <c r="I3058" s="4">
        <v>0.55000000000000004</v>
      </c>
      <c r="J3058" s="4">
        <v>0.2</v>
      </c>
      <c r="K3058" s="4">
        <v>0.28999999999999998</v>
      </c>
      <c r="L3058" s="4">
        <v>0.33500000000000002</v>
      </c>
      <c r="M3058" s="4">
        <v>31</v>
      </c>
    </row>
    <row r="3059" spans="1:13" x14ac:dyDescent="0.2">
      <c r="A3059" s="3">
        <v>39569</v>
      </c>
      <c r="B3059" t="s">
        <v>9210</v>
      </c>
      <c r="C3059" t="s">
        <v>3123</v>
      </c>
      <c r="D3059" t="s">
        <v>9211</v>
      </c>
      <c r="E3059" t="s">
        <v>3122</v>
      </c>
      <c r="F3059" s="4">
        <v>0.35216129032258098</v>
      </c>
      <c r="G3059" s="4">
        <v>0.36</v>
      </c>
      <c r="H3059" s="4">
        <v>4.8388770580368903E-2</v>
      </c>
      <c r="I3059" s="4">
        <v>0.45</v>
      </c>
      <c r="J3059" s="4">
        <v>0.24</v>
      </c>
      <c r="K3059" s="4">
        <v>0.32500000000000001</v>
      </c>
      <c r="L3059" s="4">
        <v>0.39</v>
      </c>
      <c r="M3059" s="4">
        <v>31</v>
      </c>
    </row>
    <row r="3060" spans="1:13" x14ac:dyDescent="0.2">
      <c r="A3060" s="3">
        <v>39569</v>
      </c>
      <c r="B3060" t="s">
        <v>9220</v>
      </c>
      <c r="C3060" t="s">
        <v>3126</v>
      </c>
      <c r="D3060" t="s">
        <v>9221</v>
      </c>
      <c r="E3060" t="s">
        <v>3125</v>
      </c>
      <c r="F3060" s="4">
        <v>0.61458064516128996</v>
      </c>
      <c r="G3060" s="4">
        <v>0.62</v>
      </c>
      <c r="H3060" s="4">
        <v>0.100218685614194</v>
      </c>
      <c r="I3060" s="4">
        <v>0.8</v>
      </c>
      <c r="J3060" s="4">
        <v>0.3</v>
      </c>
      <c r="K3060" s="4">
        <v>0.56999999999999995</v>
      </c>
      <c r="L3060" s="4">
        <v>0.66500000000000004</v>
      </c>
      <c r="M3060" s="4">
        <v>31</v>
      </c>
    </row>
    <row r="3061" spans="1:13" x14ac:dyDescent="0.2">
      <c r="A3061" s="3">
        <v>39569</v>
      </c>
      <c r="B3061" t="s">
        <v>9230</v>
      </c>
      <c r="C3061" t="s">
        <v>3129</v>
      </c>
      <c r="D3061" t="s">
        <v>9231</v>
      </c>
      <c r="E3061" t="s">
        <v>3128</v>
      </c>
      <c r="F3061" s="4">
        <v>0.36732258064516099</v>
      </c>
      <c r="G3061" s="4">
        <v>0.37</v>
      </c>
      <c r="H3061" s="4">
        <v>7.4812381816904305E-2</v>
      </c>
      <c r="I3061" s="4">
        <v>0.55000000000000004</v>
      </c>
      <c r="J3061" s="4">
        <v>0.18</v>
      </c>
      <c r="K3061" s="4">
        <v>0.33</v>
      </c>
      <c r="L3061" s="4">
        <v>0.41</v>
      </c>
      <c r="M3061" s="4">
        <v>31</v>
      </c>
    </row>
    <row r="3062" spans="1:13" x14ac:dyDescent="0.2">
      <c r="A3062" s="3">
        <v>39569</v>
      </c>
      <c r="B3062" t="s">
        <v>9240</v>
      </c>
      <c r="C3062" t="s">
        <v>3132</v>
      </c>
      <c r="D3062" t="s">
        <v>9241</v>
      </c>
      <c r="E3062" t="s">
        <v>3131</v>
      </c>
      <c r="F3062" s="4">
        <v>0.58541935483870999</v>
      </c>
      <c r="G3062" s="4">
        <v>0.6</v>
      </c>
      <c r="H3062" s="4">
        <v>7.9253506418138303E-2</v>
      </c>
      <c r="I3062" s="4">
        <v>0.74</v>
      </c>
      <c r="J3062" s="4">
        <v>0.38</v>
      </c>
      <c r="K3062" s="4">
        <v>0.56399999999999995</v>
      </c>
      <c r="L3062" s="4">
        <v>0.63</v>
      </c>
      <c r="M3062" s="4">
        <v>31</v>
      </c>
    </row>
    <row r="3063" spans="1:13" x14ac:dyDescent="0.2">
      <c r="A3063" s="3">
        <v>39569</v>
      </c>
      <c r="B3063" t="s">
        <v>9254</v>
      </c>
      <c r="C3063" t="s">
        <v>3135</v>
      </c>
      <c r="D3063" t="s">
        <v>9255</v>
      </c>
      <c r="E3063" t="s">
        <v>3134</v>
      </c>
      <c r="F3063" s="4">
        <v>0.394612903225806</v>
      </c>
      <c r="G3063" s="4">
        <v>0.4</v>
      </c>
      <c r="H3063" s="4">
        <v>7.0769427212299701E-2</v>
      </c>
      <c r="I3063" s="4">
        <v>0.55000000000000004</v>
      </c>
      <c r="J3063" s="4">
        <v>0.25</v>
      </c>
      <c r="K3063" s="4">
        <v>0.35149999999999998</v>
      </c>
      <c r="L3063" s="4">
        <v>0.44500000000000001</v>
      </c>
      <c r="M3063" s="4">
        <v>31</v>
      </c>
    </row>
    <row r="3064" spans="1:13" x14ac:dyDescent="0.2">
      <c r="A3064" s="3">
        <v>39569</v>
      </c>
      <c r="B3064" t="s">
        <v>9312</v>
      </c>
      <c r="C3064" t="s">
        <v>3096</v>
      </c>
      <c r="D3064" t="s">
        <v>9313</v>
      </c>
      <c r="E3064" t="s">
        <v>3095</v>
      </c>
      <c r="F3064" s="4">
        <v>3.8868670370370402</v>
      </c>
      <c r="G3064" s="4">
        <v>3.88</v>
      </c>
      <c r="H3064" s="4">
        <v>0.35102401028786501</v>
      </c>
      <c r="I3064" s="4">
        <v>4.76</v>
      </c>
      <c r="J3064" s="4">
        <v>3.11</v>
      </c>
      <c r="K3064" s="4">
        <v>3.7149999999999999</v>
      </c>
      <c r="L3064" s="4">
        <v>3.9950000000000001</v>
      </c>
      <c r="M3064" s="4">
        <v>27</v>
      </c>
    </row>
    <row r="3065" spans="1:13" x14ac:dyDescent="0.2">
      <c r="A3065" s="3">
        <v>39569</v>
      </c>
      <c r="B3065" t="s">
        <v>9126</v>
      </c>
      <c r="C3065" t="s">
        <v>3087</v>
      </c>
      <c r="D3065" t="s">
        <v>9127</v>
      </c>
      <c r="E3065" t="s">
        <v>3086</v>
      </c>
      <c r="F3065" s="4">
        <v>4.3842478928571396</v>
      </c>
      <c r="G3065" s="4">
        <v>4.46</v>
      </c>
      <c r="H3065" s="4">
        <v>0.324106797262459</v>
      </c>
      <c r="I3065" s="4">
        <v>4.8899999999999997</v>
      </c>
      <c r="J3065" s="4">
        <v>3.45</v>
      </c>
      <c r="K3065" s="4">
        <v>4.2925000000000004</v>
      </c>
      <c r="L3065" s="4">
        <v>4.5774999999999997</v>
      </c>
      <c r="M3065" s="4">
        <v>28</v>
      </c>
    </row>
    <row r="3066" spans="1:13" x14ac:dyDescent="0.2">
      <c r="A3066" s="3">
        <v>39569</v>
      </c>
      <c r="B3066" t="s">
        <v>9258</v>
      </c>
      <c r="C3066" t="s">
        <v>3090</v>
      </c>
      <c r="D3066" t="s">
        <v>9259</v>
      </c>
      <c r="E3066" t="s">
        <v>3089</v>
      </c>
      <c r="F3066" s="4">
        <v>3.6545642857142902</v>
      </c>
      <c r="G3066" s="4">
        <v>3.5950000000000002</v>
      </c>
      <c r="H3066" s="4">
        <v>0.37806140615698502</v>
      </c>
      <c r="I3066" s="4">
        <v>4.53</v>
      </c>
      <c r="J3066" s="4">
        <v>3.01</v>
      </c>
      <c r="K3066" s="4">
        <v>3.4075000000000002</v>
      </c>
      <c r="L3066" s="4">
        <v>3.9375</v>
      </c>
      <c r="M3066" s="4">
        <v>28</v>
      </c>
    </row>
    <row r="3067" spans="1:13" x14ac:dyDescent="0.2">
      <c r="A3067" s="3">
        <v>39569</v>
      </c>
      <c r="B3067" t="s">
        <v>9314</v>
      </c>
      <c r="C3067" t="s">
        <v>3153</v>
      </c>
      <c r="D3067" t="s">
        <v>9315</v>
      </c>
      <c r="E3067" t="s">
        <v>3152</v>
      </c>
      <c r="F3067" s="4">
        <v>0.424148148148148</v>
      </c>
      <c r="G3067" s="4">
        <v>0.45</v>
      </c>
      <c r="H3067" s="4">
        <v>8.10411593924317E-2</v>
      </c>
      <c r="I3067" s="4">
        <v>0.51</v>
      </c>
      <c r="J3067" s="4">
        <v>0.12</v>
      </c>
      <c r="K3067" s="4">
        <v>0.42</v>
      </c>
      <c r="L3067" s="4">
        <v>0.46500000000000002</v>
      </c>
      <c r="M3067" s="4">
        <v>27</v>
      </c>
    </row>
    <row r="3068" spans="1:13" x14ac:dyDescent="0.2">
      <c r="A3068" s="3">
        <v>39569</v>
      </c>
      <c r="B3068" t="s">
        <v>10097</v>
      </c>
      <c r="C3068" t="s">
        <v>4324</v>
      </c>
      <c r="D3068" t="s">
        <v>10098</v>
      </c>
      <c r="E3068" t="s">
        <v>4323</v>
      </c>
      <c r="F3068" s="4">
        <v>1.20133333333333</v>
      </c>
      <c r="G3068" s="4">
        <v>1.2</v>
      </c>
      <c r="H3068" s="4">
        <v>0.265326517558159</v>
      </c>
      <c r="I3068" s="4">
        <v>2</v>
      </c>
      <c r="J3068" s="4">
        <v>0.7</v>
      </c>
      <c r="K3068" s="4">
        <v>1</v>
      </c>
      <c r="L3068" s="4">
        <v>1.3</v>
      </c>
      <c r="M3068" s="4">
        <v>30</v>
      </c>
    </row>
    <row r="3069" spans="1:13" x14ac:dyDescent="0.2">
      <c r="A3069" s="3">
        <v>39569</v>
      </c>
      <c r="B3069" t="s">
        <v>10109</v>
      </c>
      <c r="C3069" t="s">
        <v>4327</v>
      </c>
      <c r="D3069" t="s">
        <v>10110</v>
      </c>
      <c r="E3069" t="s">
        <v>4326</v>
      </c>
      <c r="F3069" s="4">
        <v>1.9753571428571399</v>
      </c>
      <c r="G3069" s="4">
        <v>2</v>
      </c>
      <c r="H3069" s="4">
        <v>0.62955294039651999</v>
      </c>
      <c r="I3069" s="4">
        <v>3.6</v>
      </c>
      <c r="J3069" s="4">
        <v>0.6</v>
      </c>
      <c r="K3069" s="4">
        <v>1.5525</v>
      </c>
      <c r="L3069" s="4">
        <v>2.35</v>
      </c>
      <c r="M3069" s="4">
        <v>28</v>
      </c>
    </row>
    <row r="3070" spans="1:13" x14ac:dyDescent="0.2">
      <c r="A3070" s="3">
        <v>39569</v>
      </c>
      <c r="B3070" t="s">
        <v>9296</v>
      </c>
      <c r="C3070" t="s">
        <v>3939</v>
      </c>
      <c r="D3070" t="s">
        <v>9297</v>
      </c>
      <c r="E3070" t="s">
        <v>3947</v>
      </c>
      <c r="F3070" s="4">
        <v>10.480951612903199</v>
      </c>
      <c r="G3070" s="4">
        <v>10.48</v>
      </c>
      <c r="H3070" s="4">
        <v>0.10458131404467901</v>
      </c>
      <c r="I3070" s="4">
        <v>10.78</v>
      </c>
      <c r="J3070" s="4">
        <v>10.275</v>
      </c>
      <c r="K3070" s="4">
        <v>10.432700000000001</v>
      </c>
      <c r="L3070" s="4">
        <v>10.522500000000001</v>
      </c>
      <c r="M3070" s="4">
        <v>31</v>
      </c>
    </row>
    <row r="3071" spans="1:13" x14ac:dyDescent="0.2">
      <c r="A3071" s="3">
        <v>39569</v>
      </c>
      <c r="B3071" t="s">
        <v>9306</v>
      </c>
      <c r="C3071" t="s">
        <v>3942</v>
      </c>
      <c r="D3071" t="s">
        <v>9307</v>
      </c>
      <c r="E3071" t="s">
        <v>3949</v>
      </c>
      <c r="F3071" s="4">
        <v>10.527025806451601</v>
      </c>
      <c r="G3071" s="4">
        <v>10.51</v>
      </c>
      <c r="H3071" s="4">
        <v>0.128226276474421</v>
      </c>
      <c r="I3071" s="4">
        <v>10.9</v>
      </c>
      <c r="J3071" s="4">
        <v>10.24</v>
      </c>
      <c r="K3071" s="4">
        <v>10.455</v>
      </c>
      <c r="L3071" s="4">
        <v>10.58</v>
      </c>
      <c r="M3071" s="4">
        <v>31</v>
      </c>
    </row>
    <row r="3072" spans="1:13" x14ac:dyDescent="0.2">
      <c r="A3072" s="3">
        <v>39569</v>
      </c>
      <c r="B3072" t="s">
        <v>9316</v>
      </c>
      <c r="C3072" t="s">
        <v>3952</v>
      </c>
      <c r="D3072" t="s">
        <v>9317</v>
      </c>
      <c r="E3072" t="s">
        <v>3951</v>
      </c>
      <c r="F3072" s="4">
        <v>10.5924193548387</v>
      </c>
      <c r="G3072" s="4">
        <v>10.581200000000001</v>
      </c>
      <c r="H3072" s="4">
        <v>0.13669272699344001</v>
      </c>
      <c r="I3072" s="4">
        <v>11</v>
      </c>
      <c r="J3072" s="4">
        <v>10.343999999999999</v>
      </c>
      <c r="K3072" s="4">
        <v>10.5</v>
      </c>
      <c r="L3072" s="4">
        <v>10.64</v>
      </c>
      <c r="M3072" s="4">
        <v>31</v>
      </c>
    </row>
    <row r="3073" spans="1:13" x14ac:dyDescent="0.2">
      <c r="A3073" s="3">
        <v>39569</v>
      </c>
      <c r="B3073" t="s">
        <v>9132</v>
      </c>
      <c r="C3073" t="s">
        <v>3936</v>
      </c>
      <c r="D3073" t="s">
        <v>9133</v>
      </c>
      <c r="E3073" t="s">
        <v>3935</v>
      </c>
      <c r="F3073" s="4">
        <v>10.789593548387099</v>
      </c>
      <c r="G3073" s="4">
        <v>10.8</v>
      </c>
      <c r="H3073" s="4">
        <v>0.123623293208262</v>
      </c>
      <c r="I3073" s="4">
        <v>11.1</v>
      </c>
      <c r="J3073" s="4">
        <v>10.56</v>
      </c>
      <c r="K3073" s="4">
        <v>10.7</v>
      </c>
      <c r="L3073" s="4">
        <v>10.87</v>
      </c>
      <c r="M3073" s="4">
        <v>31</v>
      </c>
    </row>
    <row r="3074" spans="1:13" x14ac:dyDescent="0.2">
      <c r="A3074" s="3">
        <v>39569</v>
      </c>
      <c r="B3074" t="s">
        <v>9264</v>
      </c>
      <c r="C3074" t="s">
        <v>3939</v>
      </c>
      <c r="D3074" t="s">
        <v>9265</v>
      </c>
      <c r="E3074" t="s">
        <v>3938</v>
      </c>
      <c r="F3074" s="4">
        <v>11.0922870967742</v>
      </c>
      <c r="G3074" s="4">
        <v>11.04</v>
      </c>
      <c r="H3074" s="4">
        <v>0.25053786771921399</v>
      </c>
      <c r="I3074" s="4">
        <v>12</v>
      </c>
      <c r="J3074" s="4">
        <v>10.7</v>
      </c>
      <c r="K3074" s="4">
        <v>10.914999999999999</v>
      </c>
      <c r="L3074" s="4">
        <v>11.2</v>
      </c>
      <c r="M3074" s="4">
        <v>31</v>
      </c>
    </row>
    <row r="3075" spans="1:13" x14ac:dyDescent="0.2">
      <c r="A3075" s="3">
        <v>39569</v>
      </c>
      <c r="B3075" t="s">
        <v>10105</v>
      </c>
      <c r="C3075" t="s">
        <v>3582</v>
      </c>
      <c r="D3075" t="s">
        <v>10106</v>
      </c>
      <c r="E3075" t="s">
        <v>3581</v>
      </c>
      <c r="F3075" s="4">
        <v>3.2557419354838699</v>
      </c>
      <c r="G3075" s="4">
        <v>3.3</v>
      </c>
      <c r="H3075" s="4">
        <v>0.64967637932239997</v>
      </c>
      <c r="I3075" s="4">
        <v>4.5</v>
      </c>
      <c r="J3075" s="4">
        <v>1.2</v>
      </c>
      <c r="K3075" s="4">
        <v>3</v>
      </c>
      <c r="L3075" s="4">
        <v>3.5550000000000002</v>
      </c>
      <c r="M3075" s="4">
        <v>31</v>
      </c>
    </row>
    <row r="3076" spans="1:13" x14ac:dyDescent="0.2">
      <c r="A3076" s="3">
        <v>39569</v>
      </c>
      <c r="B3076" t="s">
        <v>10113</v>
      </c>
      <c r="C3076" t="s">
        <v>3585</v>
      </c>
      <c r="D3076" t="s">
        <v>10114</v>
      </c>
      <c r="E3076" t="s">
        <v>3584</v>
      </c>
      <c r="F3076" s="4">
        <v>3.8939285714285701</v>
      </c>
      <c r="G3076" s="4">
        <v>3.81</v>
      </c>
      <c r="H3076" s="4">
        <v>0.528879593422382</v>
      </c>
      <c r="I3076" s="4">
        <v>5.22</v>
      </c>
      <c r="J3076" s="4">
        <v>3</v>
      </c>
      <c r="K3076" s="4">
        <v>3.5</v>
      </c>
      <c r="L3076" s="4">
        <v>4.125</v>
      </c>
      <c r="M3076" s="4">
        <v>28</v>
      </c>
    </row>
    <row r="3077" spans="1:13" x14ac:dyDescent="0.2">
      <c r="A3077" s="3">
        <v>39569</v>
      </c>
      <c r="B3077" t="s">
        <v>10111</v>
      </c>
      <c r="C3077" t="s">
        <v>3594</v>
      </c>
      <c r="D3077" t="s">
        <v>10112</v>
      </c>
      <c r="E3077" t="s">
        <v>3593</v>
      </c>
      <c r="F3077" s="4">
        <v>2.74258064516129</v>
      </c>
      <c r="G3077" s="4">
        <v>2.7</v>
      </c>
      <c r="H3077" s="4">
        <v>0.81419886081118797</v>
      </c>
      <c r="I3077" s="4">
        <v>4.0999999999999996</v>
      </c>
      <c r="J3077" s="4">
        <v>-0.5</v>
      </c>
      <c r="K3077" s="4">
        <v>2.4</v>
      </c>
      <c r="L3077" s="4">
        <v>3.1150000000000002</v>
      </c>
      <c r="M3077" s="4">
        <v>31</v>
      </c>
    </row>
    <row r="3078" spans="1:13" x14ac:dyDescent="0.2">
      <c r="A3078" s="3">
        <v>39569</v>
      </c>
      <c r="B3078" t="s">
        <v>10115</v>
      </c>
      <c r="C3078" t="s">
        <v>3597</v>
      </c>
      <c r="D3078" t="s">
        <v>10116</v>
      </c>
      <c r="E3078" t="s">
        <v>3596</v>
      </c>
      <c r="F3078" s="4">
        <v>2.41</v>
      </c>
      <c r="G3078" s="4">
        <v>2.2999999999999998</v>
      </c>
      <c r="H3078" s="4">
        <v>0.57045051766428301</v>
      </c>
      <c r="I3078" s="4">
        <v>4</v>
      </c>
      <c r="J3078" s="4">
        <v>1.2</v>
      </c>
      <c r="K3078" s="4">
        <v>2.1</v>
      </c>
      <c r="L3078" s="4">
        <v>2.85</v>
      </c>
      <c r="M3078" s="4">
        <v>30</v>
      </c>
    </row>
    <row r="3079" spans="1:13" x14ac:dyDescent="0.2">
      <c r="A3079" s="3">
        <v>39569</v>
      </c>
      <c r="B3079" t="s">
        <v>10117</v>
      </c>
      <c r="C3079" t="s">
        <v>3600</v>
      </c>
      <c r="D3079" t="s">
        <v>10118</v>
      </c>
      <c r="E3079" t="s">
        <v>3599</v>
      </c>
      <c r="F3079" s="4">
        <v>2.6543333333333301</v>
      </c>
      <c r="G3079" s="4">
        <v>2.7</v>
      </c>
      <c r="H3079" s="4">
        <v>0.68188725599255595</v>
      </c>
      <c r="I3079" s="4">
        <v>4.5</v>
      </c>
      <c r="J3079" s="4">
        <v>1.5</v>
      </c>
      <c r="K3079" s="4">
        <v>2.125</v>
      </c>
      <c r="L3079" s="4">
        <v>2.98</v>
      </c>
      <c r="M3079" s="4">
        <v>30</v>
      </c>
    </row>
    <row r="3080" spans="1:13" x14ac:dyDescent="0.2">
      <c r="A3080" s="3">
        <v>39600</v>
      </c>
      <c r="B3080" t="s">
        <v>9118</v>
      </c>
      <c r="C3080" t="s">
        <v>3918</v>
      </c>
      <c r="D3080" t="s">
        <v>9119</v>
      </c>
      <c r="E3080" t="s">
        <v>3917</v>
      </c>
      <c r="F3080" s="4">
        <v>7.7706666666666697</v>
      </c>
      <c r="G3080" s="4">
        <v>7.81</v>
      </c>
      <c r="H3080" s="4">
        <v>0.27755003690957403</v>
      </c>
      <c r="I3080" s="4">
        <v>8.0500000000000007</v>
      </c>
      <c r="J3080" s="4">
        <v>6.94</v>
      </c>
      <c r="K3080" s="4">
        <v>7.72</v>
      </c>
      <c r="L3080" s="4">
        <v>8</v>
      </c>
      <c r="M3080" s="4">
        <v>30</v>
      </c>
    </row>
    <row r="3081" spans="1:13" x14ac:dyDescent="0.2">
      <c r="A3081" s="3">
        <v>39600</v>
      </c>
      <c r="B3081" t="s">
        <v>9248</v>
      </c>
      <c r="C3081" t="s">
        <v>3921</v>
      </c>
      <c r="D3081" t="s">
        <v>9249</v>
      </c>
      <c r="E3081" t="s">
        <v>3920</v>
      </c>
      <c r="F3081" s="4">
        <v>7.492</v>
      </c>
      <c r="G3081" s="4">
        <v>7.5</v>
      </c>
      <c r="H3081" s="4">
        <v>0.47827563831633402</v>
      </c>
      <c r="I3081" s="4">
        <v>8.5</v>
      </c>
      <c r="J3081" s="4">
        <v>6.25</v>
      </c>
      <c r="K3081" s="4">
        <v>7.2</v>
      </c>
      <c r="L3081" s="4">
        <v>7.7649999999999997</v>
      </c>
      <c r="M3081" s="4">
        <v>30</v>
      </c>
    </row>
    <row r="3082" spans="1:13" x14ac:dyDescent="0.2">
      <c r="A3082" s="3">
        <v>39600</v>
      </c>
      <c r="B3082" t="s">
        <v>9318</v>
      </c>
      <c r="C3082" t="s">
        <v>3081</v>
      </c>
      <c r="D3082" t="s">
        <v>9319</v>
      </c>
      <c r="E3082" t="s">
        <v>3080</v>
      </c>
      <c r="F3082" s="4">
        <v>3.8758275862069</v>
      </c>
      <c r="G3082" s="4">
        <v>3.84</v>
      </c>
      <c r="H3082" s="4">
        <v>0.41262903340872997</v>
      </c>
      <c r="I3082" s="4">
        <v>4.649</v>
      </c>
      <c r="J3082" s="4">
        <v>3.05</v>
      </c>
      <c r="K3082" s="4">
        <v>3.59</v>
      </c>
      <c r="L3082" s="4">
        <v>4.13</v>
      </c>
      <c r="M3082" s="4">
        <v>29</v>
      </c>
    </row>
    <row r="3083" spans="1:13" x14ac:dyDescent="0.2">
      <c r="A3083" s="3">
        <v>39600</v>
      </c>
      <c r="B3083" t="s">
        <v>9006</v>
      </c>
      <c r="C3083" t="s">
        <v>3072</v>
      </c>
      <c r="D3083" t="s">
        <v>9007</v>
      </c>
      <c r="E3083" t="s">
        <v>3071</v>
      </c>
      <c r="F3083" s="4">
        <v>4.7364516129032301</v>
      </c>
      <c r="G3083" s="4">
        <v>4.71</v>
      </c>
      <c r="H3083" s="4">
        <v>0.26588905439546001</v>
      </c>
      <c r="I3083" s="4">
        <v>5.24</v>
      </c>
      <c r="J3083" s="4">
        <v>4.2300000000000004</v>
      </c>
      <c r="K3083" s="4">
        <v>4.5599999999999996</v>
      </c>
      <c r="L3083" s="4">
        <v>4.92</v>
      </c>
      <c r="M3083" s="4">
        <v>31</v>
      </c>
    </row>
    <row r="3084" spans="1:13" x14ac:dyDescent="0.2">
      <c r="A3084" s="3">
        <v>39600</v>
      </c>
      <c r="B3084" t="s">
        <v>9138</v>
      </c>
      <c r="C3084" t="s">
        <v>3075</v>
      </c>
      <c r="D3084" t="s">
        <v>9139</v>
      </c>
      <c r="E3084" t="s">
        <v>3074</v>
      </c>
      <c r="F3084" s="4">
        <v>3.7116129032258098</v>
      </c>
      <c r="G3084" s="4">
        <v>3.68</v>
      </c>
      <c r="H3084" s="4">
        <v>0.285553226494274</v>
      </c>
      <c r="I3084" s="4">
        <v>4.5</v>
      </c>
      <c r="J3084" s="4">
        <v>3.26</v>
      </c>
      <c r="K3084" s="4">
        <v>3.55</v>
      </c>
      <c r="L3084" s="4">
        <v>3.7850000000000001</v>
      </c>
      <c r="M3084" s="4">
        <v>31</v>
      </c>
    </row>
    <row r="3085" spans="1:13" x14ac:dyDescent="0.2">
      <c r="A3085" s="3">
        <v>39600</v>
      </c>
      <c r="B3085" t="s">
        <v>9268</v>
      </c>
      <c r="C3085" t="s">
        <v>3102</v>
      </c>
      <c r="D3085" t="s">
        <v>9269</v>
      </c>
      <c r="E3085" t="s">
        <v>3101</v>
      </c>
      <c r="F3085" s="4">
        <v>3.5393333333333299</v>
      </c>
      <c r="G3085" s="4">
        <v>3.4950000000000001</v>
      </c>
      <c r="H3085" s="4">
        <v>0.26470456313997798</v>
      </c>
      <c r="I3085" s="4">
        <v>4.1500000000000004</v>
      </c>
      <c r="J3085" s="4">
        <v>2.95</v>
      </c>
      <c r="K3085" s="4">
        <v>3.45</v>
      </c>
      <c r="L3085" s="4">
        <v>3.6</v>
      </c>
      <c r="M3085" s="4">
        <v>30</v>
      </c>
    </row>
    <row r="3086" spans="1:13" x14ac:dyDescent="0.2">
      <c r="A3086" s="3">
        <v>39600</v>
      </c>
      <c r="B3086" t="s">
        <v>9252</v>
      </c>
      <c r="C3086" t="s">
        <v>3078</v>
      </c>
      <c r="D3086" t="s">
        <v>9253</v>
      </c>
      <c r="E3086" t="s">
        <v>3077</v>
      </c>
      <c r="F3086" s="4">
        <v>3.5253333333333301</v>
      </c>
      <c r="G3086" s="4">
        <v>3.5</v>
      </c>
      <c r="H3086" s="4">
        <v>0.27407189257355602</v>
      </c>
      <c r="I3086" s="4">
        <v>4.18</v>
      </c>
      <c r="J3086" s="4">
        <v>3.04</v>
      </c>
      <c r="K3086" s="4">
        <v>3.4325000000000001</v>
      </c>
      <c r="L3086" s="4">
        <v>3.6150000000000002</v>
      </c>
      <c r="M3086" s="4">
        <v>30</v>
      </c>
    </row>
    <row r="3087" spans="1:13" x14ac:dyDescent="0.2">
      <c r="A3087" s="3">
        <v>39600</v>
      </c>
      <c r="B3087" t="s">
        <v>9270</v>
      </c>
      <c r="C3087" t="s">
        <v>3135</v>
      </c>
      <c r="D3087" t="s">
        <v>9271</v>
      </c>
      <c r="E3087" t="s">
        <v>3134</v>
      </c>
      <c r="F3087" s="4">
        <v>0.42009999999999997</v>
      </c>
      <c r="G3087" s="4">
        <v>0.42</v>
      </c>
      <c r="H3087" s="4">
        <v>7.7763722594305695E-2</v>
      </c>
      <c r="I3087" s="4">
        <v>0.61</v>
      </c>
      <c r="J3087" s="4">
        <v>0.3</v>
      </c>
      <c r="K3087" s="4">
        <v>0.36499999999999999</v>
      </c>
      <c r="L3087" s="4">
        <v>0.46</v>
      </c>
      <c r="M3087" s="4">
        <v>30</v>
      </c>
    </row>
    <row r="3088" spans="1:13" x14ac:dyDescent="0.2">
      <c r="A3088" s="3">
        <v>39600</v>
      </c>
      <c r="B3088" t="s">
        <v>9280</v>
      </c>
      <c r="C3088" t="s">
        <v>3138</v>
      </c>
      <c r="D3088" t="s">
        <v>9281</v>
      </c>
      <c r="E3088" t="s">
        <v>3137</v>
      </c>
      <c r="F3088" s="4">
        <v>0.30013333333333297</v>
      </c>
      <c r="G3088" s="4">
        <v>0.27700000000000002</v>
      </c>
      <c r="H3088" s="4">
        <v>8.0681465347220302E-2</v>
      </c>
      <c r="I3088" s="4">
        <v>0.48</v>
      </c>
      <c r="J3088" s="4">
        <v>0.18</v>
      </c>
      <c r="K3088" s="4">
        <v>0.25</v>
      </c>
      <c r="L3088" s="4">
        <v>0.34749999999999998</v>
      </c>
      <c r="M3088" s="4">
        <v>30</v>
      </c>
    </row>
    <row r="3089" spans="1:13" x14ac:dyDescent="0.2">
      <c r="A3089" s="3">
        <v>39600</v>
      </c>
      <c r="B3089" t="s">
        <v>9290</v>
      </c>
      <c r="C3089" t="s">
        <v>3141</v>
      </c>
      <c r="D3089" t="s">
        <v>9291</v>
      </c>
      <c r="E3089" t="s">
        <v>3140</v>
      </c>
      <c r="F3089" s="4">
        <v>0.36199999999999999</v>
      </c>
      <c r="G3089" s="4">
        <v>0.33</v>
      </c>
      <c r="H3089" s="4">
        <v>0.126801501133288</v>
      </c>
      <c r="I3089" s="4">
        <v>0.76</v>
      </c>
      <c r="J3089" s="4">
        <v>0.2</v>
      </c>
      <c r="K3089" s="4">
        <v>0.29249999999999998</v>
      </c>
      <c r="L3089" s="4">
        <v>0.39750000000000002</v>
      </c>
      <c r="M3089" s="4">
        <v>30</v>
      </c>
    </row>
    <row r="3090" spans="1:13" x14ac:dyDescent="0.2">
      <c r="A3090" s="3">
        <v>39600</v>
      </c>
      <c r="B3090" t="s">
        <v>9300</v>
      </c>
      <c r="C3090" t="s">
        <v>3144</v>
      </c>
      <c r="D3090" t="s">
        <v>9301</v>
      </c>
      <c r="E3090" t="s">
        <v>3143</v>
      </c>
      <c r="F3090" s="4">
        <v>0.126466666666667</v>
      </c>
      <c r="G3090" s="4">
        <v>0.15</v>
      </c>
      <c r="H3090" s="4">
        <v>0.111686362991016</v>
      </c>
      <c r="I3090" s="4">
        <v>0.33</v>
      </c>
      <c r="J3090" s="4">
        <v>-0.16</v>
      </c>
      <c r="K3090" s="4">
        <v>8.2500000000000004E-2</v>
      </c>
      <c r="L3090" s="4">
        <v>0.1875</v>
      </c>
      <c r="M3090" s="4">
        <v>30</v>
      </c>
    </row>
    <row r="3091" spans="1:13" x14ac:dyDescent="0.2">
      <c r="A3091" s="3">
        <v>39600</v>
      </c>
      <c r="B3091" t="s">
        <v>9310</v>
      </c>
      <c r="C3091" t="s">
        <v>3147</v>
      </c>
      <c r="D3091" t="s">
        <v>9311</v>
      </c>
      <c r="E3091" t="s">
        <v>3146</v>
      </c>
      <c r="F3091" s="4">
        <v>-0.21516666666666701</v>
      </c>
      <c r="G3091" s="4">
        <v>-0.245</v>
      </c>
      <c r="H3091" s="4">
        <v>0.13278504364608201</v>
      </c>
      <c r="I3091" s="4">
        <v>0.1</v>
      </c>
      <c r="J3091" s="4">
        <v>-0.41</v>
      </c>
      <c r="K3091" s="4">
        <v>-0.315</v>
      </c>
      <c r="L3091" s="4">
        <v>-0.16</v>
      </c>
      <c r="M3091" s="4">
        <v>30</v>
      </c>
    </row>
    <row r="3092" spans="1:13" x14ac:dyDescent="0.2">
      <c r="A3092" s="3">
        <v>39600</v>
      </c>
      <c r="B3092" t="s">
        <v>9190</v>
      </c>
      <c r="C3092" t="s">
        <v>3114</v>
      </c>
      <c r="D3092" t="s">
        <v>9191</v>
      </c>
      <c r="E3092" t="s">
        <v>3113</v>
      </c>
      <c r="F3092" s="4">
        <v>0.39151612903225802</v>
      </c>
      <c r="G3092" s="4">
        <v>0.42</v>
      </c>
      <c r="H3092" s="4">
        <v>0.12701676292724601</v>
      </c>
      <c r="I3092" s="4">
        <v>0.5</v>
      </c>
      <c r="J3092" s="4">
        <v>-0.19</v>
      </c>
      <c r="K3092" s="4">
        <v>0.39</v>
      </c>
      <c r="L3092" s="4">
        <v>0.45</v>
      </c>
      <c r="M3092" s="4">
        <v>31</v>
      </c>
    </row>
    <row r="3093" spans="1:13" x14ac:dyDescent="0.2">
      <c r="A3093" s="3">
        <v>39600</v>
      </c>
      <c r="B3093" t="s">
        <v>9320</v>
      </c>
      <c r="C3093" t="s">
        <v>3150</v>
      </c>
      <c r="D3093" t="s">
        <v>9321</v>
      </c>
      <c r="E3093" t="s">
        <v>3149</v>
      </c>
      <c r="F3093" s="4">
        <v>0.16626666666666701</v>
      </c>
      <c r="G3093" s="4">
        <v>0.18</v>
      </c>
      <c r="H3093" s="4">
        <v>0.14599077281501899</v>
      </c>
      <c r="I3093" s="4">
        <v>0.41</v>
      </c>
      <c r="J3093" s="4">
        <v>-0.36</v>
      </c>
      <c r="K3093" s="4">
        <v>0.11</v>
      </c>
      <c r="L3093" s="4">
        <v>0.245</v>
      </c>
      <c r="M3093" s="4">
        <v>30</v>
      </c>
    </row>
    <row r="3094" spans="1:13" x14ac:dyDescent="0.2">
      <c r="A3094" s="3">
        <v>39600</v>
      </c>
      <c r="B3094" t="s">
        <v>9200</v>
      </c>
      <c r="C3094" t="s">
        <v>3117</v>
      </c>
      <c r="D3094" t="s">
        <v>9201</v>
      </c>
      <c r="E3094" t="s">
        <v>3116</v>
      </c>
      <c r="F3094" s="4">
        <v>0.318161290322581</v>
      </c>
      <c r="G3094" s="4">
        <v>0.3</v>
      </c>
      <c r="H3094" s="4">
        <v>7.4239296321285106E-2</v>
      </c>
      <c r="I3094" s="4">
        <v>0.45</v>
      </c>
      <c r="J3094" s="4">
        <v>0.12</v>
      </c>
      <c r="K3094" s="4">
        <v>0.28999999999999998</v>
      </c>
      <c r="L3094" s="4">
        <v>0.375</v>
      </c>
      <c r="M3094" s="4">
        <v>31</v>
      </c>
    </row>
    <row r="3095" spans="1:13" x14ac:dyDescent="0.2">
      <c r="A3095" s="3">
        <v>39600</v>
      </c>
      <c r="B3095" t="s">
        <v>9210</v>
      </c>
      <c r="C3095" t="s">
        <v>3120</v>
      </c>
      <c r="D3095" t="s">
        <v>9211</v>
      </c>
      <c r="E3095" t="s">
        <v>3119</v>
      </c>
      <c r="F3095" s="4">
        <v>0.36958064516129002</v>
      </c>
      <c r="G3095" s="4">
        <v>0.37</v>
      </c>
      <c r="H3095" s="4">
        <v>5.49859219519254E-2</v>
      </c>
      <c r="I3095" s="4">
        <v>0.55000000000000004</v>
      </c>
      <c r="J3095" s="4">
        <v>0.28000000000000003</v>
      </c>
      <c r="K3095" s="4">
        <v>0.33500000000000002</v>
      </c>
      <c r="L3095" s="4">
        <v>0.39</v>
      </c>
      <c r="M3095" s="4">
        <v>31</v>
      </c>
    </row>
    <row r="3096" spans="1:13" x14ac:dyDescent="0.2">
      <c r="A3096" s="3">
        <v>39600</v>
      </c>
      <c r="B3096" t="s">
        <v>9220</v>
      </c>
      <c r="C3096" t="s">
        <v>3123</v>
      </c>
      <c r="D3096" t="s">
        <v>9221</v>
      </c>
      <c r="E3096" t="s">
        <v>3122</v>
      </c>
      <c r="F3096" s="4">
        <v>0.62006451612903202</v>
      </c>
      <c r="G3096" s="4">
        <v>0.62</v>
      </c>
      <c r="H3096" s="4">
        <v>0.11614988462725501</v>
      </c>
      <c r="I3096" s="4">
        <v>0.86</v>
      </c>
      <c r="J3096" s="4">
        <v>0.3</v>
      </c>
      <c r="K3096" s="4">
        <v>0.56499999999999995</v>
      </c>
      <c r="L3096" s="4">
        <v>0.71</v>
      </c>
      <c r="M3096" s="4">
        <v>31</v>
      </c>
    </row>
    <row r="3097" spans="1:13" x14ac:dyDescent="0.2">
      <c r="A3097" s="3">
        <v>39600</v>
      </c>
      <c r="B3097" t="s">
        <v>9230</v>
      </c>
      <c r="C3097" t="s">
        <v>3126</v>
      </c>
      <c r="D3097" t="s">
        <v>9231</v>
      </c>
      <c r="E3097" t="s">
        <v>3125</v>
      </c>
      <c r="F3097" s="4">
        <v>0.38441935483870998</v>
      </c>
      <c r="G3097" s="4">
        <v>0.38</v>
      </c>
      <c r="H3097" s="4">
        <v>7.7111077541232004E-2</v>
      </c>
      <c r="I3097" s="4">
        <v>0.65</v>
      </c>
      <c r="J3097" s="4">
        <v>0.23</v>
      </c>
      <c r="K3097" s="4">
        <v>0.34849999999999998</v>
      </c>
      <c r="L3097" s="4">
        <v>0.4</v>
      </c>
      <c r="M3097" s="4">
        <v>31</v>
      </c>
    </row>
    <row r="3098" spans="1:13" x14ac:dyDescent="0.2">
      <c r="A3098" s="3">
        <v>39600</v>
      </c>
      <c r="B3098" t="s">
        <v>9240</v>
      </c>
      <c r="C3098" t="s">
        <v>3129</v>
      </c>
      <c r="D3098" t="s">
        <v>9241</v>
      </c>
      <c r="E3098" t="s">
        <v>3128</v>
      </c>
      <c r="F3098" s="4">
        <v>0.562838709677419</v>
      </c>
      <c r="G3098" s="4">
        <v>0.56999999999999995</v>
      </c>
      <c r="H3098" s="4">
        <v>0.101326895664213</v>
      </c>
      <c r="I3098" s="4">
        <v>0.74</v>
      </c>
      <c r="J3098" s="4">
        <v>0.23</v>
      </c>
      <c r="K3098" s="4">
        <v>0.51</v>
      </c>
      <c r="L3098" s="4">
        <v>0.61499999999999999</v>
      </c>
      <c r="M3098" s="4">
        <v>31</v>
      </c>
    </row>
    <row r="3099" spans="1:13" x14ac:dyDescent="0.2">
      <c r="A3099" s="3">
        <v>39600</v>
      </c>
      <c r="B3099" t="s">
        <v>9254</v>
      </c>
      <c r="C3099" t="s">
        <v>3132</v>
      </c>
      <c r="D3099" t="s">
        <v>9255</v>
      </c>
      <c r="E3099" t="s">
        <v>3131</v>
      </c>
      <c r="F3099" s="4">
        <v>0.399774193548387</v>
      </c>
      <c r="G3099" s="4">
        <v>0.4</v>
      </c>
      <c r="H3099" s="4">
        <v>9.1058116854903698E-2</v>
      </c>
      <c r="I3099" s="4">
        <v>0.62</v>
      </c>
      <c r="J3099" s="4">
        <v>0.19</v>
      </c>
      <c r="K3099" s="4">
        <v>0.34649999999999997</v>
      </c>
      <c r="L3099" s="4">
        <v>0.44</v>
      </c>
      <c r="M3099" s="4">
        <v>31</v>
      </c>
    </row>
    <row r="3100" spans="1:13" x14ac:dyDescent="0.2">
      <c r="A3100" s="3">
        <v>39600</v>
      </c>
      <c r="B3100" t="s">
        <v>9322</v>
      </c>
      <c r="C3100" t="s">
        <v>3096</v>
      </c>
      <c r="D3100" t="s">
        <v>9323</v>
      </c>
      <c r="E3100" t="s">
        <v>3095</v>
      </c>
      <c r="F3100" s="4">
        <v>3.8811583333333299</v>
      </c>
      <c r="G3100" s="4">
        <v>3.7949999999999999</v>
      </c>
      <c r="H3100" s="4">
        <v>0.43256990580228399</v>
      </c>
      <c r="I3100" s="4">
        <v>4.66</v>
      </c>
      <c r="J3100" s="4">
        <v>3.1478000000000002</v>
      </c>
      <c r="K3100" s="4">
        <v>3.6274999999999999</v>
      </c>
      <c r="L3100" s="4">
        <v>4.1050000000000004</v>
      </c>
      <c r="M3100" s="4">
        <v>24</v>
      </c>
    </row>
    <row r="3101" spans="1:13" x14ac:dyDescent="0.2">
      <c r="A3101" s="3">
        <v>39600</v>
      </c>
      <c r="B3101" t="s">
        <v>9126</v>
      </c>
      <c r="C3101" t="s">
        <v>3087</v>
      </c>
      <c r="D3101" t="s">
        <v>9127</v>
      </c>
      <c r="E3101" t="s">
        <v>3086</v>
      </c>
      <c r="F3101" s="4">
        <v>4.5360275862068997</v>
      </c>
      <c r="G3101" s="4">
        <v>4.5999999999999996</v>
      </c>
      <c r="H3101" s="4">
        <v>0.46894156725282599</v>
      </c>
      <c r="I3101" s="4">
        <v>5.52</v>
      </c>
      <c r="J3101" s="4">
        <v>3.5</v>
      </c>
      <c r="K3101" s="4">
        <v>4.3499999999999996</v>
      </c>
      <c r="L3101" s="4">
        <v>4.87</v>
      </c>
      <c r="M3101" s="4">
        <v>29</v>
      </c>
    </row>
    <row r="3102" spans="1:13" x14ac:dyDescent="0.2">
      <c r="A3102" s="3">
        <v>39600</v>
      </c>
      <c r="B3102" t="s">
        <v>9258</v>
      </c>
      <c r="C3102" t="s">
        <v>3090</v>
      </c>
      <c r="D3102" t="s">
        <v>9259</v>
      </c>
      <c r="E3102" t="s">
        <v>3089</v>
      </c>
      <c r="F3102" s="4">
        <v>3.7082071428571401</v>
      </c>
      <c r="G3102" s="4">
        <v>3.65</v>
      </c>
      <c r="H3102" s="4">
        <v>0.38967346437238798</v>
      </c>
      <c r="I3102" s="4">
        <v>4.59</v>
      </c>
      <c r="J3102" s="4">
        <v>3.04</v>
      </c>
      <c r="K3102" s="4">
        <v>3.4824999999999999</v>
      </c>
      <c r="L3102" s="4">
        <v>3.9624999999999999</v>
      </c>
      <c r="M3102" s="4">
        <v>28</v>
      </c>
    </row>
    <row r="3103" spans="1:13" x14ac:dyDescent="0.2">
      <c r="A3103" s="3">
        <v>39600</v>
      </c>
      <c r="B3103" t="s">
        <v>9324</v>
      </c>
      <c r="C3103" t="s">
        <v>3153</v>
      </c>
      <c r="D3103" t="s">
        <v>9325</v>
      </c>
      <c r="E3103" t="s">
        <v>3152</v>
      </c>
      <c r="F3103" s="4">
        <v>0.40621423076923102</v>
      </c>
      <c r="G3103" s="4">
        <v>0.42499999999999999</v>
      </c>
      <c r="H3103" s="4">
        <v>7.2472519380690895E-2</v>
      </c>
      <c r="I3103" s="4">
        <v>0.47</v>
      </c>
      <c r="J3103" s="4">
        <v>0.12457</v>
      </c>
      <c r="K3103" s="4">
        <v>0.42</v>
      </c>
      <c r="L3103" s="4">
        <v>0.44</v>
      </c>
      <c r="M3103" s="4">
        <v>26</v>
      </c>
    </row>
    <row r="3104" spans="1:13" x14ac:dyDescent="0.2">
      <c r="A3104" s="3">
        <v>39600</v>
      </c>
      <c r="B3104" t="s">
        <v>10097</v>
      </c>
      <c r="C3104" t="s">
        <v>4324</v>
      </c>
      <c r="D3104" t="s">
        <v>10098</v>
      </c>
      <c r="E3104" t="s">
        <v>4323</v>
      </c>
      <c r="F3104" s="4">
        <v>1.33322580645161</v>
      </c>
      <c r="G3104" s="4">
        <v>1.3</v>
      </c>
      <c r="H3104" s="4">
        <v>0.33089159450162497</v>
      </c>
      <c r="I3104" s="4">
        <v>2</v>
      </c>
      <c r="J3104" s="4">
        <v>0.9</v>
      </c>
      <c r="K3104" s="4">
        <v>1.05</v>
      </c>
      <c r="L3104" s="4">
        <v>1.5</v>
      </c>
      <c r="M3104" s="4">
        <v>31</v>
      </c>
    </row>
    <row r="3105" spans="1:13" x14ac:dyDescent="0.2">
      <c r="A3105" s="3">
        <v>39600</v>
      </c>
      <c r="B3105" t="s">
        <v>10109</v>
      </c>
      <c r="C3105" t="s">
        <v>4327</v>
      </c>
      <c r="D3105" t="s">
        <v>10110</v>
      </c>
      <c r="E3105" t="s">
        <v>4326</v>
      </c>
      <c r="F3105" s="4">
        <v>1.93965517241379</v>
      </c>
      <c r="G3105" s="4">
        <v>2</v>
      </c>
      <c r="H3105" s="4">
        <v>0.58479839480078599</v>
      </c>
      <c r="I3105" s="4">
        <v>3</v>
      </c>
      <c r="J3105" s="4">
        <v>0.6</v>
      </c>
      <c r="K3105" s="4">
        <v>1.6</v>
      </c>
      <c r="L3105" s="4">
        <v>2.2999999999999998</v>
      </c>
      <c r="M3105" s="4">
        <v>29</v>
      </c>
    </row>
    <row r="3106" spans="1:13" x14ac:dyDescent="0.2">
      <c r="A3106" s="3">
        <v>39600</v>
      </c>
      <c r="B3106" t="s">
        <v>9306</v>
      </c>
      <c r="C3106" t="s">
        <v>3939</v>
      </c>
      <c r="D3106" t="s">
        <v>9307</v>
      </c>
      <c r="E3106" t="s">
        <v>3947</v>
      </c>
      <c r="F3106" s="4">
        <v>10.337316129032301</v>
      </c>
      <c r="G3106" s="4">
        <v>10.33</v>
      </c>
      <c r="H3106" s="4">
        <v>7.7890573228404703E-2</v>
      </c>
      <c r="I3106" s="4">
        <v>10.53</v>
      </c>
      <c r="J3106" s="4">
        <v>10.199999999999999</v>
      </c>
      <c r="K3106" s="4">
        <v>10.28</v>
      </c>
      <c r="L3106" s="4">
        <v>10.39</v>
      </c>
      <c r="M3106" s="4">
        <v>31</v>
      </c>
    </row>
    <row r="3107" spans="1:13" x14ac:dyDescent="0.2">
      <c r="A3107" s="3">
        <v>39600</v>
      </c>
      <c r="B3107" t="s">
        <v>9316</v>
      </c>
      <c r="C3107" t="s">
        <v>3942</v>
      </c>
      <c r="D3107" t="s">
        <v>9317</v>
      </c>
      <c r="E3107" t="s">
        <v>3949</v>
      </c>
      <c r="F3107" s="4">
        <v>10.3925033333333</v>
      </c>
      <c r="G3107" s="4">
        <v>10.37</v>
      </c>
      <c r="H3107" s="4">
        <v>9.6442112290163501E-2</v>
      </c>
      <c r="I3107" s="4">
        <v>10.65</v>
      </c>
      <c r="J3107" s="4">
        <v>10.24</v>
      </c>
      <c r="K3107" s="4">
        <v>10.3225</v>
      </c>
      <c r="L3107" s="4">
        <v>10.427725000000001</v>
      </c>
      <c r="M3107" s="4">
        <v>30</v>
      </c>
    </row>
    <row r="3108" spans="1:13" x14ac:dyDescent="0.2">
      <c r="A3108" s="3">
        <v>39600</v>
      </c>
      <c r="B3108" t="s">
        <v>9326</v>
      </c>
      <c r="C3108" t="s">
        <v>3952</v>
      </c>
      <c r="D3108" t="s">
        <v>9327</v>
      </c>
      <c r="E3108" t="s">
        <v>3951</v>
      </c>
      <c r="F3108" s="4">
        <v>10.461880645161299</v>
      </c>
      <c r="G3108" s="4">
        <v>10.44</v>
      </c>
      <c r="H3108" s="4">
        <v>0.118111863415873</v>
      </c>
      <c r="I3108" s="4">
        <v>10.8</v>
      </c>
      <c r="J3108" s="4">
        <v>10.28</v>
      </c>
      <c r="K3108" s="4">
        <v>10.4</v>
      </c>
      <c r="L3108" s="4">
        <v>10.4712</v>
      </c>
      <c r="M3108" s="4">
        <v>31</v>
      </c>
    </row>
    <row r="3109" spans="1:13" x14ac:dyDescent="0.2">
      <c r="A3109" s="3">
        <v>39600</v>
      </c>
      <c r="B3109" t="s">
        <v>9132</v>
      </c>
      <c r="C3109" t="s">
        <v>3936</v>
      </c>
      <c r="D3109" t="s">
        <v>9133</v>
      </c>
      <c r="E3109" t="s">
        <v>3935</v>
      </c>
      <c r="F3109" s="4">
        <v>10.6326032258065</v>
      </c>
      <c r="G3109" s="4">
        <v>10.6</v>
      </c>
      <c r="H3109" s="4">
        <v>0.152122140584183</v>
      </c>
      <c r="I3109" s="4">
        <v>11.1</v>
      </c>
      <c r="J3109" s="4">
        <v>10.38</v>
      </c>
      <c r="K3109" s="4">
        <v>10.53</v>
      </c>
      <c r="L3109" s="4">
        <v>10.71</v>
      </c>
      <c r="M3109" s="4">
        <v>31</v>
      </c>
    </row>
    <row r="3110" spans="1:13" x14ac:dyDescent="0.2">
      <c r="A3110" s="3">
        <v>39600</v>
      </c>
      <c r="B3110" t="s">
        <v>9264</v>
      </c>
      <c r="C3110" t="s">
        <v>3939</v>
      </c>
      <c r="D3110" t="s">
        <v>9265</v>
      </c>
      <c r="E3110" t="s">
        <v>3938</v>
      </c>
      <c r="F3110" s="4">
        <v>11.009561290322599</v>
      </c>
      <c r="G3110" s="4">
        <v>11</v>
      </c>
      <c r="H3110" s="4">
        <v>0.28266518554339098</v>
      </c>
      <c r="I3110" s="4">
        <v>12</v>
      </c>
      <c r="J3110" s="4">
        <v>10.4</v>
      </c>
      <c r="K3110" s="4">
        <v>10.845000000000001</v>
      </c>
      <c r="L3110" s="4">
        <v>11.125</v>
      </c>
      <c r="M3110" s="4">
        <v>31</v>
      </c>
    </row>
    <row r="3111" spans="1:13" x14ac:dyDescent="0.2">
      <c r="A3111" s="3">
        <v>39600</v>
      </c>
      <c r="B3111" t="s">
        <v>10093</v>
      </c>
      <c r="C3111" t="s">
        <v>3579</v>
      </c>
      <c r="D3111" t="s">
        <v>10094</v>
      </c>
      <c r="E3111" t="s">
        <v>3578</v>
      </c>
      <c r="F3111" s="4">
        <v>2.6336792938197999</v>
      </c>
      <c r="G3111" s="4">
        <v>2.6041876719917498</v>
      </c>
      <c r="H3111" s="4">
        <v>0.29707722704795603</v>
      </c>
      <c r="I3111" s="4">
        <v>3.4753675239087598</v>
      </c>
      <c r="J3111" s="4">
        <v>2.0314167175815401</v>
      </c>
      <c r="K3111" s="4">
        <v>2.4780749286885499</v>
      </c>
      <c r="L3111" s="4">
        <v>2.76197703967759</v>
      </c>
      <c r="M3111" s="4">
        <v>31</v>
      </c>
    </row>
    <row r="3112" spans="1:13" x14ac:dyDescent="0.2">
      <c r="A3112" s="3">
        <v>39600</v>
      </c>
      <c r="B3112" t="s">
        <v>10105</v>
      </c>
      <c r="C3112" t="s">
        <v>3582</v>
      </c>
      <c r="D3112" t="s">
        <v>10106</v>
      </c>
      <c r="E3112" t="s">
        <v>3581</v>
      </c>
      <c r="F3112" s="4">
        <v>3.2456</v>
      </c>
      <c r="G3112" s="4">
        <v>3.25</v>
      </c>
      <c r="H3112" s="4">
        <v>0.59491301015793296</v>
      </c>
      <c r="I3112" s="4">
        <v>4.5</v>
      </c>
      <c r="J3112" s="4">
        <v>1.2</v>
      </c>
      <c r="K3112" s="4">
        <v>3</v>
      </c>
      <c r="L3112" s="4">
        <v>3.5</v>
      </c>
      <c r="M3112" s="4">
        <v>30</v>
      </c>
    </row>
    <row r="3113" spans="1:13" x14ac:dyDescent="0.2">
      <c r="A3113" s="3">
        <v>39600</v>
      </c>
      <c r="B3113" t="s">
        <v>10113</v>
      </c>
      <c r="C3113" t="s">
        <v>3585</v>
      </c>
      <c r="D3113" t="s">
        <v>10114</v>
      </c>
      <c r="E3113" t="s">
        <v>3584</v>
      </c>
      <c r="F3113" s="4">
        <v>3.7858620689655198</v>
      </c>
      <c r="G3113" s="4">
        <v>3.7</v>
      </c>
      <c r="H3113" s="4">
        <v>0.548540382947453</v>
      </c>
      <c r="I3113" s="4">
        <v>5.52</v>
      </c>
      <c r="J3113" s="4">
        <v>3</v>
      </c>
      <c r="K3113" s="4">
        <v>3.5</v>
      </c>
      <c r="L3113" s="4">
        <v>4</v>
      </c>
      <c r="M3113" s="4">
        <v>29</v>
      </c>
    </row>
    <row r="3114" spans="1:13" x14ac:dyDescent="0.2">
      <c r="A3114" s="3">
        <v>39600</v>
      </c>
      <c r="B3114" t="s">
        <v>10111</v>
      </c>
      <c r="C3114" t="s">
        <v>3594</v>
      </c>
      <c r="D3114" t="s">
        <v>10112</v>
      </c>
      <c r="E3114" t="s">
        <v>3593</v>
      </c>
      <c r="F3114" s="4">
        <v>2.8816129032258102</v>
      </c>
      <c r="G3114" s="4">
        <v>2.9</v>
      </c>
      <c r="H3114" s="4">
        <v>0.84185547759772295</v>
      </c>
      <c r="I3114" s="4">
        <v>4.0999999999999996</v>
      </c>
      <c r="J3114" s="4">
        <v>-0.87</v>
      </c>
      <c r="K3114" s="4">
        <v>2.6</v>
      </c>
      <c r="L3114" s="4">
        <v>3.3</v>
      </c>
      <c r="M3114" s="4">
        <v>31</v>
      </c>
    </row>
    <row r="3115" spans="1:13" x14ac:dyDescent="0.2">
      <c r="A3115" s="3">
        <v>39600</v>
      </c>
      <c r="B3115" t="s">
        <v>10115</v>
      </c>
      <c r="C3115" t="s">
        <v>3597</v>
      </c>
      <c r="D3115" t="s">
        <v>10116</v>
      </c>
      <c r="E3115" t="s">
        <v>3596</v>
      </c>
      <c r="F3115" s="4">
        <v>2.3832258064516099</v>
      </c>
      <c r="G3115" s="4">
        <v>2.37</v>
      </c>
      <c r="H3115" s="4">
        <v>0.52445773326217104</v>
      </c>
      <c r="I3115" s="4">
        <v>4</v>
      </c>
      <c r="J3115" s="4">
        <v>1.2</v>
      </c>
      <c r="K3115" s="4">
        <v>2.0499999999999998</v>
      </c>
      <c r="L3115" s="4">
        <v>2.65</v>
      </c>
      <c r="M3115" s="4">
        <v>31</v>
      </c>
    </row>
    <row r="3116" spans="1:13" x14ac:dyDescent="0.2">
      <c r="A3116" s="3">
        <v>39600</v>
      </c>
      <c r="B3116" t="s">
        <v>10117</v>
      </c>
      <c r="C3116" t="s">
        <v>3600</v>
      </c>
      <c r="D3116" t="s">
        <v>10118</v>
      </c>
      <c r="E3116" t="s">
        <v>3599</v>
      </c>
      <c r="F3116" s="4">
        <v>2.64483870967742</v>
      </c>
      <c r="G3116" s="4">
        <v>2.6</v>
      </c>
      <c r="H3116" s="4">
        <v>0.72092935838745398</v>
      </c>
      <c r="I3116" s="4">
        <v>4.5</v>
      </c>
      <c r="J3116" s="4">
        <v>1.67</v>
      </c>
      <c r="K3116" s="4">
        <v>2.1</v>
      </c>
      <c r="L3116" s="4">
        <v>2.9</v>
      </c>
      <c r="M3116" s="4">
        <v>31</v>
      </c>
    </row>
    <row r="3117" spans="1:13" x14ac:dyDescent="0.2">
      <c r="A3117" s="3">
        <v>39630</v>
      </c>
      <c r="B3117" t="s">
        <v>9118</v>
      </c>
      <c r="C3117" t="s">
        <v>3918</v>
      </c>
      <c r="D3117" t="s">
        <v>9119</v>
      </c>
      <c r="E3117" t="s">
        <v>3917</v>
      </c>
      <c r="F3117" s="4">
        <v>8.1277419354838703</v>
      </c>
      <c r="G3117" s="4">
        <v>8.02</v>
      </c>
      <c r="H3117" s="4">
        <v>0.202117287359252</v>
      </c>
      <c r="I3117" s="4">
        <v>8.6</v>
      </c>
      <c r="J3117" s="4">
        <v>7.76</v>
      </c>
      <c r="K3117" s="4">
        <v>8</v>
      </c>
      <c r="L3117" s="4">
        <v>8.25</v>
      </c>
      <c r="M3117" s="4">
        <v>31</v>
      </c>
    </row>
    <row r="3118" spans="1:13" x14ac:dyDescent="0.2">
      <c r="A3118" s="3">
        <v>39630</v>
      </c>
      <c r="B3118" t="s">
        <v>9248</v>
      </c>
      <c r="C3118" t="s">
        <v>3921</v>
      </c>
      <c r="D3118" t="s">
        <v>9249</v>
      </c>
      <c r="E3118" t="s">
        <v>3920</v>
      </c>
      <c r="F3118" s="4">
        <v>7.8325806451612898</v>
      </c>
      <c r="G3118" s="4">
        <v>7.76</v>
      </c>
      <c r="H3118" s="4">
        <v>0.43230365671932902</v>
      </c>
      <c r="I3118" s="4">
        <v>8.5</v>
      </c>
      <c r="J3118" s="4">
        <v>6.75</v>
      </c>
      <c r="K3118" s="4">
        <v>7.5</v>
      </c>
      <c r="L3118" s="4">
        <v>8.1999999999999993</v>
      </c>
      <c r="M3118" s="4">
        <v>31</v>
      </c>
    </row>
    <row r="3119" spans="1:13" x14ac:dyDescent="0.2">
      <c r="A3119" s="3">
        <v>39630</v>
      </c>
      <c r="B3119" t="s">
        <v>9328</v>
      </c>
      <c r="C3119" t="s">
        <v>3081</v>
      </c>
      <c r="D3119" t="s">
        <v>9329</v>
      </c>
      <c r="E3119" t="s">
        <v>3080</v>
      </c>
      <c r="F3119" s="4">
        <v>4.0510624999999996</v>
      </c>
      <c r="G3119" s="4">
        <v>3.9350000000000001</v>
      </c>
      <c r="H3119" s="4">
        <v>0.51057209768600198</v>
      </c>
      <c r="I3119" s="4">
        <v>5.46</v>
      </c>
      <c r="J3119" s="4">
        <v>3.13</v>
      </c>
      <c r="K3119" s="4">
        <v>3.6875</v>
      </c>
      <c r="L3119" s="4">
        <v>4.3</v>
      </c>
      <c r="M3119" s="4">
        <v>32</v>
      </c>
    </row>
    <row r="3120" spans="1:13" x14ac:dyDescent="0.2">
      <c r="A3120" s="3">
        <v>39630</v>
      </c>
      <c r="B3120" t="s">
        <v>9006</v>
      </c>
      <c r="C3120" t="s">
        <v>3072</v>
      </c>
      <c r="D3120" t="s">
        <v>9007</v>
      </c>
      <c r="E3120" t="s">
        <v>3071</v>
      </c>
      <c r="F3120" s="4">
        <v>5.0733333333333297</v>
      </c>
      <c r="G3120" s="4">
        <v>5.0199999999999996</v>
      </c>
      <c r="H3120" s="4">
        <v>0.32510254792398502</v>
      </c>
      <c r="I3120" s="4">
        <v>5.84</v>
      </c>
      <c r="J3120" s="4">
        <v>4.3</v>
      </c>
      <c r="K3120" s="4">
        <v>4.84</v>
      </c>
      <c r="L3120" s="4">
        <v>5.2</v>
      </c>
      <c r="M3120" s="4">
        <v>33</v>
      </c>
    </row>
    <row r="3121" spans="1:13" x14ac:dyDescent="0.2">
      <c r="A3121" s="3">
        <v>39630</v>
      </c>
      <c r="B3121" t="s">
        <v>9138</v>
      </c>
      <c r="C3121" t="s">
        <v>3075</v>
      </c>
      <c r="D3121" t="s">
        <v>9139</v>
      </c>
      <c r="E3121" t="s">
        <v>3074</v>
      </c>
      <c r="F3121" s="4">
        <v>3.8303030303030301</v>
      </c>
      <c r="G3121" s="4">
        <v>3.75</v>
      </c>
      <c r="H3121" s="4">
        <v>0.33515374129350001</v>
      </c>
      <c r="I3121" s="4">
        <v>4.79</v>
      </c>
      <c r="J3121" s="4">
        <v>3.26</v>
      </c>
      <c r="K3121" s="4">
        <v>3.58</v>
      </c>
      <c r="L3121" s="4">
        <v>4.01</v>
      </c>
      <c r="M3121" s="4">
        <v>33</v>
      </c>
    </row>
    <row r="3122" spans="1:13" x14ac:dyDescent="0.2">
      <c r="A3122" s="3">
        <v>39630</v>
      </c>
      <c r="B3122" t="s">
        <v>9268</v>
      </c>
      <c r="C3122" t="s">
        <v>3102</v>
      </c>
      <c r="D3122" t="s">
        <v>9269</v>
      </c>
      <c r="E3122" t="s">
        <v>3101</v>
      </c>
      <c r="F3122" s="4">
        <v>3.6464333333333299</v>
      </c>
      <c r="G3122" s="4">
        <v>3.57</v>
      </c>
      <c r="H3122" s="4">
        <v>0.28999687077186098</v>
      </c>
      <c r="I3122" s="4">
        <v>4.62</v>
      </c>
      <c r="J3122" s="4">
        <v>3.2</v>
      </c>
      <c r="K3122" s="4">
        <v>3.4849999999999999</v>
      </c>
      <c r="L3122" s="4">
        <v>3.8075000000000001</v>
      </c>
      <c r="M3122" s="4">
        <v>30</v>
      </c>
    </row>
    <row r="3123" spans="1:13" x14ac:dyDescent="0.2">
      <c r="A3123" s="3">
        <v>39630</v>
      </c>
      <c r="B3123" t="s">
        <v>9252</v>
      </c>
      <c r="C3123" t="s">
        <v>3078</v>
      </c>
      <c r="D3123" t="s">
        <v>9253</v>
      </c>
      <c r="E3123" t="s">
        <v>3077</v>
      </c>
      <c r="F3123" s="4">
        <v>3.5916666666666699</v>
      </c>
      <c r="G3123" s="4">
        <v>3.5</v>
      </c>
      <c r="H3123" s="4">
        <v>0.35042912937232201</v>
      </c>
      <c r="I3123" s="4">
        <v>4.84</v>
      </c>
      <c r="J3123" s="4">
        <v>3.16</v>
      </c>
      <c r="K3123" s="4">
        <v>3.3450000000000002</v>
      </c>
      <c r="L3123" s="4">
        <v>3.7524999999999999</v>
      </c>
      <c r="M3123" s="4">
        <v>30</v>
      </c>
    </row>
    <row r="3124" spans="1:13" x14ac:dyDescent="0.2">
      <c r="A3124" s="3">
        <v>39630</v>
      </c>
      <c r="B3124" t="s">
        <v>9270</v>
      </c>
      <c r="C3124" t="s">
        <v>3132</v>
      </c>
      <c r="D3124" t="s">
        <v>9271</v>
      </c>
      <c r="E3124" t="s">
        <v>3131</v>
      </c>
      <c r="F3124" s="4">
        <v>0.433477580450845</v>
      </c>
      <c r="G3124" s="4">
        <v>0.43</v>
      </c>
      <c r="H3124" s="4">
        <v>8.3826057715156693E-2</v>
      </c>
      <c r="I3124" s="4">
        <v>0.65</v>
      </c>
      <c r="J3124" s="4">
        <v>0.3</v>
      </c>
      <c r="K3124" s="4">
        <v>0.37707064360675602</v>
      </c>
      <c r="L3124" s="4">
        <v>0.47</v>
      </c>
      <c r="M3124" s="4">
        <v>32</v>
      </c>
    </row>
    <row r="3125" spans="1:13" x14ac:dyDescent="0.2">
      <c r="A3125" s="3">
        <v>39630</v>
      </c>
      <c r="B3125" t="s">
        <v>9280</v>
      </c>
      <c r="C3125" t="s">
        <v>3135</v>
      </c>
      <c r="D3125" t="s">
        <v>9281</v>
      </c>
      <c r="E3125" t="s">
        <v>3134</v>
      </c>
      <c r="F3125" s="4">
        <v>0.30060431463770898</v>
      </c>
      <c r="G3125" s="4">
        <v>0.28499999999999998</v>
      </c>
      <c r="H3125" s="4">
        <v>9.58178872116624E-2</v>
      </c>
      <c r="I3125" s="4">
        <v>0.53</v>
      </c>
      <c r="J3125" s="4">
        <v>0.05</v>
      </c>
      <c r="K3125" s="4">
        <v>0.24</v>
      </c>
      <c r="L3125" s="4">
        <v>0.35249999999999998</v>
      </c>
      <c r="M3125" s="4">
        <v>32</v>
      </c>
    </row>
    <row r="3126" spans="1:13" x14ac:dyDescent="0.2">
      <c r="A3126" s="3">
        <v>39630</v>
      </c>
      <c r="B3126" t="s">
        <v>9290</v>
      </c>
      <c r="C3126" t="s">
        <v>3138</v>
      </c>
      <c r="D3126" t="s">
        <v>9291</v>
      </c>
      <c r="E3126" t="s">
        <v>3137</v>
      </c>
      <c r="F3126" s="4">
        <v>0.37418781972641302</v>
      </c>
      <c r="G3126" s="4">
        <v>0.35</v>
      </c>
      <c r="H3126" s="4">
        <v>0.154614363510374</v>
      </c>
      <c r="I3126" s="4">
        <v>0.76</v>
      </c>
      <c r="J3126" s="4">
        <v>0.01</v>
      </c>
      <c r="K3126" s="4">
        <v>0.29749999999999999</v>
      </c>
      <c r="L3126" s="4">
        <v>0.39250000000000002</v>
      </c>
      <c r="M3126" s="4">
        <v>32</v>
      </c>
    </row>
    <row r="3127" spans="1:13" x14ac:dyDescent="0.2">
      <c r="A3127" s="3">
        <v>39630</v>
      </c>
      <c r="B3127" t="s">
        <v>9300</v>
      </c>
      <c r="C3127" t="s">
        <v>3141</v>
      </c>
      <c r="D3127" t="s">
        <v>9301</v>
      </c>
      <c r="E3127" t="s">
        <v>3140</v>
      </c>
      <c r="F3127" s="4">
        <v>0.121696693734166</v>
      </c>
      <c r="G3127" s="4">
        <v>0.15</v>
      </c>
      <c r="H3127" s="4">
        <v>9.9049252309400607E-2</v>
      </c>
      <c r="I3127" s="4">
        <v>0.34</v>
      </c>
      <c r="J3127" s="4">
        <v>-0.16</v>
      </c>
      <c r="K3127" s="4">
        <v>7.4999999999999997E-2</v>
      </c>
      <c r="L3127" s="4">
        <v>0.17272064961997799</v>
      </c>
      <c r="M3127" s="4">
        <v>32</v>
      </c>
    </row>
    <row r="3128" spans="1:13" x14ac:dyDescent="0.2">
      <c r="A3128" s="3">
        <v>39630</v>
      </c>
      <c r="B3128" t="s">
        <v>9310</v>
      </c>
      <c r="C3128" t="s">
        <v>3144</v>
      </c>
      <c r="D3128" t="s">
        <v>9311</v>
      </c>
      <c r="E3128" t="s">
        <v>3143</v>
      </c>
      <c r="F3128" s="4">
        <v>-0.2349651587928</v>
      </c>
      <c r="G3128" s="4">
        <v>-0.245</v>
      </c>
      <c r="H3128" s="4">
        <v>0.15008369311918399</v>
      </c>
      <c r="I3128" s="4">
        <v>0.1</v>
      </c>
      <c r="J3128" s="4">
        <v>-0.55000000000000004</v>
      </c>
      <c r="K3128" s="4">
        <v>-0.32500000000000001</v>
      </c>
      <c r="L3128" s="4">
        <v>-0.16750000000000001</v>
      </c>
      <c r="M3128" s="4">
        <v>32</v>
      </c>
    </row>
    <row r="3129" spans="1:13" x14ac:dyDescent="0.2">
      <c r="A3129" s="3">
        <v>39630</v>
      </c>
      <c r="B3129" t="s">
        <v>9320</v>
      </c>
      <c r="C3129" t="s">
        <v>3147</v>
      </c>
      <c r="D3129" t="s">
        <v>9321</v>
      </c>
      <c r="E3129" t="s">
        <v>3146</v>
      </c>
      <c r="F3129" s="4">
        <v>0.21241406438322999</v>
      </c>
      <c r="G3129" s="4">
        <v>0.21</v>
      </c>
      <c r="H3129" s="4">
        <v>0.119721592620362</v>
      </c>
      <c r="I3129" s="4">
        <v>0.42</v>
      </c>
      <c r="J3129" s="4">
        <v>-0.06</v>
      </c>
      <c r="K3129" s="4">
        <v>0.15</v>
      </c>
      <c r="L3129" s="4">
        <v>0.3</v>
      </c>
      <c r="M3129" s="4">
        <v>32</v>
      </c>
    </row>
    <row r="3130" spans="1:13" x14ac:dyDescent="0.2">
      <c r="A3130" s="3">
        <v>39630</v>
      </c>
      <c r="B3130" t="s">
        <v>9200</v>
      </c>
      <c r="C3130" t="s">
        <v>3114</v>
      </c>
      <c r="D3130" t="s">
        <v>9201</v>
      </c>
      <c r="E3130" t="s">
        <v>3113</v>
      </c>
      <c r="F3130" s="4">
        <v>0.49002604842978598</v>
      </c>
      <c r="G3130" s="4">
        <v>0.5</v>
      </c>
      <c r="H3130" s="4">
        <v>8.5633542000871907E-2</v>
      </c>
      <c r="I3130" s="4">
        <v>0.7</v>
      </c>
      <c r="J3130" s="4">
        <v>0.28000000000000003</v>
      </c>
      <c r="K3130" s="4">
        <v>0.48</v>
      </c>
      <c r="L3130" s="4">
        <v>0.52</v>
      </c>
      <c r="M3130" s="4">
        <v>33</v>
      </c>
    </row>
    <row r="3131" spans="1:13" x14ac:dyDescent="0.2">
      <c r="A3131" s="3">
        <v>39630</v>
      </c>
      <c r="B3131" t="s">
        <v>9330</v>
      </c>
      <c r="C3131" t="s">
        <v>3150</v>
      </c>
      <c r="D3131" t="s">
        <v>9331</v>
      </c>
      <c r="E3131" t="s">
        <v>3149</v>
      </c>
      <c r="F3131" s="4">
        <v>0.31183216451434598</v>
      </c>
      <c r="G3131" s="4">
        <v>0.29198246771519598</v>
      </c>
      <c r="H3131" s="4">
        <v>0.10270112643892799</v>
      </c>
      <c r="I3131" s="4">
        <v>0.56100000000000005</v>
      </c>
      <c r="J3131" s="4">
        <v>0.16</v>
      </c>
      <c r="K3131" s="4">
        <v>0.23499999999999999</v>
      </c>
      <c r="L3131" s="4">
        <v>0.39250000000000002</v>
      </c>
      <c r="M3131" s="4">
        <v>30</v>
      </c>
    </row>
    <row r="3132" spans="1:13" x14ac:dyDescent="0.2">
      <c r="A3132" s="3">
        <v>39630</v>
      </c>
      <c r="B3132" t="s">
        <v>9210</v>
      </c>
      <c r="C3132" t="s">
        <v>3117</v>
      </c>
      <c r="D3132" t="s">
        <v>9211</v>
      </c>
      <c r="E3132" t="s">
        <v>3116</v>
      </c>
      <c r="F3132" s="4">
        <v>0.40466468495511698</v>
      </c>
      <c r="G3132" s="4">
        <v>0.39</v>
      </c>
      <c r="H3132" s="4">
        <v>7.5406756238921194E-2</v>
      </c>
      <c r="I3132" s="4">
        <v>0.63</v>
      </c>
      <c r="J3132" s="4">
        <v>0.3</v>
      </c>
      <c r="K3132" s="4">
        <v>0.36</v>
      </c>
      <c r="L3132" s="4">
        <v>0.43</v>
      </c>
      <c r="M3132" s="4">
        <v>33</v>
      </c>
    </row>
    <row r="3133" spans="1:13" x14ac:dyDescent="0.2">
      <c r="A3133" s="3">
        <v>39630</v>
      </c>
      <c r="B3133" t="s">
        <v>9220</v>
      </c>
      <c r="C3133" t="s">
        <v>3120</v>
      </c>
      <c r="D3133" t="s">
        <v>9221</v>
      </c>
      <c r="E3133" t="s">
        <v>3119</v>
      </c>
      <c r="F3133" s="4">
        <v>0.64638270915239904</v>
      </c>
      <c r="G3133" s="4">
        <v>0.63</v>
      </c>
      <c r="H3133" s="4">
        <v>0.10758060708893299</v>
      </c>
      <c r="I3133" s="4">
        <v>0.88</v>
      </c>
      <c r="J3133" s="4">
        <v>0.3</v>
      </c>
      <c r="K3133" s="4">
        <v>0.6</v>
      </c>
      <c r="L3133" s="4">
        <v>0.67</v>
      </c>
      <c r="M3133" s="4">
        <v>33</v>
      </c>
    </row>
    <row r="3134" spans="1:13" x14ac:dyDescent="0.2">
      <c r="A3134" s="3">
        <v>39630</v>
      </c>
      <c r="B3134" t="s">
        <v>9230</v>
      </c>
      <c r="C3134" t="s">
        <v>3123</v>
      </c>
      <c r="D3134" t="s">
        <v>9231</v>
      </c>
      <c r="E3134" t="s">
        <v>3122</v>
      </c>
      <c r="F3134" s="4">
        <v>0.39978678027994102</v>
      </c>
      <c r="G3134" s="4">
        <v>0.38</v>
      </c>
      <c r="H3134" s="4">
        <v>0.101605658667795</v>
      </c>
      <c r="I3134" s="4">
        <v>0.78</v>
      </c>
      <c r="J3134" s="4">
        <v>0.23</v>
      </c>
      <c r="K3134" s="4">
        <v>0.34699999999999998</v>
      </c>
      <c r="L3134" s="4">
        <v>0.42</v>
      </c>
      <c r="M3134" s="4">
        <v>33</v>
      </c>
    </row>
    <row r="3135" spans="1:13" x14ac:dyDescent="0.2">
      <c r="A3135" s="3">
        <v>39630</v>
      </c>
      <c r="B3135" t="s">
        <v>9240</v>
      </c>
      <c r="C3135" t="s">
        <v>3126</v>
      </c>
      <c r="D3135" t="s">
        <v>9241</v>
      </c>
      <c r="E3135" t="s">
        <v>3125</v>
      </c>
      <c r="F3135" s="4">
        <v>0.60984262956271695</v>
      </c>
      <c r="G3135" s="4">
        <v>0.6</v>
      </c>
      <c r="H3135" s="4">
        <v>0.121620095995945</v>
      </c>
      <c r="I3135" s="4">
        <v>1.0900000000000001</v>
      </c>
      <c r="J3135" s="4">
        <v>0.4</v>
      </c>
      <c r="K3135" s="4">
        <v>0.55000000000000004</v>
      </c>
      <c r="L3135" s="4">
        <v>0.65</v>
      </c>
      <c r="M3135" s="4">
        <v>33</v>
      </c>
    </row>
    <row r="3136" spans="1:13" x14ac:dyDescent="0.2">
      <c r="A3136" s="3">
        <v>39630</v>
      </c>
      <c r="B3136" t="s">
        <v>9254</v>
      </c>
      <c r="C3136" t="s">
        <v>3129</v>
      </c>
      <c r="D3136" t="s">
        <v>9255</v>
      </c>
      <c r="E3136" t="s">
        <v>3128</v>
      </c>
      <c r="F3136" s="4">
        <v>0.41330186797204899</v>
      </c>
      <c r="G3136" s="4">
        <v>0.4</v>
      </c>
      <c r="H3136" s="4">
        <v>0.105542239345203</v>
      </c>
      <c r="I3136" s="4">
        <v>0.8</v>
      </c>
      <c r="J3136" s="4">
        <v>0.25</v>
      </c>
      <c r="K3136" s="4">
        <v>0.33</v>
      </c>
      <c r="L3136" s="4">
        <v>0.45</v>
      </c>
      <c r="M3136" s="4">
        <v>33</v>
      </c>
    </row>
    <row r="3137" spans="1:13" x14ac:dyDescent="0.2">
      <c r="A3137" s="3">
        <v>39630</v>
      </c>
      <c r="B3137" t="s">
        <v>9332</v>
      </c>
      <c r="C3137" t="s">
        <v>3096</v>
      </c>
      <c r="D3137" t="s">
        <v>9333</v>
      </c>
      <c r="E3137" t="s">
        <v>3095</v>
      </c>
      <c r="F3137" s="4">
        <v>3.9680778620689701</v>
      </c>
      <c r="G3137" s="4">
        <v>3.9</v>
      </c>
      <c r="H3137" s="4">
        <v>0.39114908131370002</v>
      </c>
      <c r="I3137" s="4">
        <v>4.66</v>
      </c>
      <c r="J3137" s="4">
        <v>3.1</v>
      </c>
      <c r="K3137" s="4">
        <v>3.7</v>
      </c>
      <c r="L3137" s="4">
        <v>4.25</v>
      </c>
      <c r="M3137" s="4">
        <v>29</v>
      </c>
    </row>
    <row r="3138" spans="1:13" x14ac:dyDescent="0.2">
      <c r="A3138" s="3">
        <v>39630</v>
      </c>
      <c r="B3138" t="s">
        <v>9126</v>
      </c>
      <c r="C3138" t="s">
        <v>3087</v>
      </c>
      <c r="D3138" t="s">
        <v>9127</v>
      </c>
      <c r="E3138" t="s">
        <v>3086</v>
      </c>
      <c r="F3138" s="4">
        <v>4.8723258064516104</v>
      </c>
      <c r="G3138" s="4">
        <v>4.8600000000000003</v>
      </c>
      <c r="H3138" s="4">
        <v>0.33099208043672002</v>
      </c>
      <c r="I3138" s="4">
        <v>5.56</v>
      </c>
      <c r="J3138" s="4">
        <v>3.56</v>
      </c>
      <c r="K3138" s="4">
        <v>4.7549999999999999</v>
      </c>
      <c r="L3138" s="4">
        <v>5.05</v>
      </c>
      <c r="M3138" s="4">
        <v>31</v>
      </c>
    </row>
    <row r="3139" spans="1:13" x14ac:dyDescent="0.2">
      <c r="A3139" s="3">
        <v>39630</v>
      </c>
      <c r="B3139" t="s">
        <v>9258</v>
      </c>
      <c r="C3139" t="s">
        <v>3090</v>
      </c>
      <c r="D3139" t="s">
        <v>9259</v>
      </c>
      <c r="E3139" t="s">
        <v>3089</v>
      </c>
      <c r="F3139" s="4">
        <v>3.77778193548387</v>
      </c>
      <c r="G3139" s="4">
        <v>3.7</v>
      </c>
      <c r="H3139" s="4">
        <v>0.36213015263778098</v>
      </c>
      <c r="I3139" s="4">
        <v>4.5999999999999996</v>
      </c>
      <c r="J3139" s="4">
        <v>3.06</v>
      </c>
      <c r="K3139" s="4">
        <v>3.57</v>
      </c>
      <c r="L3139" s="4">
        <v>3.9750000000000001</v>
      </c>
      <c r="M3139" s="4">
        <v>31</v>
      </c>
    </row>
    <row r="3140" spans="1:13" x14ac:dyDescent="0.2">
      <c r="A3140" s="3">
        <v>39630</v>
      </c>
      <c r="B3140" t="s">
        <v>9334</v>
      </c>
      <c r="C3140" t="s">
        <v>3153</v>
      </c>
      <c r="D3140" t="s">
        <v>9335</v>
      </c>
      <c r="E3140" t="s">
        <v>3152</v>
      </c>
      <c r="F3140" s="4">
        <v>0.39532413793103399</v>
      </c>
      <c r="G3140" s="4">
        <v>0.4</v>
      </c>
      <c r="H3140" s="4">
        <v>3.9692079591097398E-2</v>
      </c>
      <c r="I3140" s="4">
        <v>0.52139999999999997</v>
      </c>
      <c r="J3140" s="4">
        <v>0.32</v>
      </c>
      <c r="K3140" s="4">
        <v>0.38</v>
      </c>
      <c r="L3140" s="4">
        <v>0.41</v>
      </c>
      <c r="M3140" s="4">
        <v>29</v>
      </c>
    </row>
    <row r="3141" spans="1:13" x14ac:dyDescent="0.2">
      <c r="A3141" s="3">
        <v>39630</v>
      </c>
      <c r="B3141" t="s">
        <v>10097</v>
      </c>
      <c r="C3141" t="s">
        <v>4324</v>
      </c>
      <c r="D3141" t="s">
        <v>10098</v>
      </c>
      <c r="E3141" t="s">
        <v>4323</v>
      </c>
      <c r="F3141" s="4">
        <v>1.514</v>
      </c>
      <c r="G3141" s="4">
        <v>1.5</v>
      </c>
      <c r="H3141" s="4">
        <v>0.30617326624889601</v>
      </c>
      <c r="I3141" s="4">
        <v>2.1</v>
      </c>
      <c r="J3141" s="4">
        <v>0.9</v>
      </c>
      <c r="K3141" s="4">
        <v>1.3</v>
      </c>
      <c r="L3141" s="4">
        <v>1.615</v>
      </c>
      <c r="M3141" s="4">
        <v>30</v>
      </c>
    </row>
    <row r="3142" spans="1:13" x14ac:dyDescent="0.2">
      <c r="A3142" s="3">
        <v>39630</v>
      </c>
      <c r="B3142" t="s">
        <v>10109</v>
      </c>
      <c r="C3142" t="s">
        <v>4327</v>
      </c>
      <c r="D3142" t="s">
        <v>10110</v>
      </c>
      <c r="E3142" t="s">
        <v>4326</v>
      </c>
      <c r="F3142" s="4">
        <v>1.7749999999999999</v>
      </c>
      <c r="G3142" s="4">
        <v>1.85</v>
      </c>
      <c r="H3142" s="4">
        <v>0.67474274933323897</v>
      </c>
      <c r="I3142" s="4">
        <v>3.6</v>
      </c>
      <c r="J3142" s="4">
        <v>0.5</v>
      </c>
      <c r="K3142" s="4">
        <v>1.375</v>
      </c>
      <c r="L3142" s="4">
        <v>2.1</v>
      </c>
      <c r="M3142" s="4">
        <v>28</v>
      </c>
    </row>
    <row r="3143" spans="1:13" x14ac:dyDescent="0.2">
      <c r="A3143" s="3">
        <v>39630</v>
      </c>
      <c r="B3143" t="s">
        <v>9316</v>
      </c>
      <c r="C3143" t="s">
        <v>3939</v>
      </c>
      <c r="D3143" t="s">
        <v>9317</v>
      </c>
      <c r="E3143" t="s">
        <v>3947</v>
      </c>
      <c r="F3143" s="4">
        <v>10.1754333333333</v>
      </c>
      <c r="G3143" s="4">
        <v>10.15</v>
      </c>
      <c r="H3143" s="4">
        <v>0.115429317297066</v>
      </c>
      <c r="I3143" s="4">
        <v>10.45</v>
      </c>
      <c r="J3143" s="4">
        <v>10</v>
      </c>
      <c r="K3143" s="4">
        <v>10.085000000000001</v>
      </c>
      <c r="L3143" s="4">
        <v>10.25</v>
      </c>
      <c r="M3143" s="4">
        <v>33</v>
      </c>
    </row>
    <row r="3144" spans="1:13" x14ac:dyDescent="0.2">
      <c r="A3144" s="3">
        <v>39630</v>
      </c>
      <c r="B3144" t="s">
        <v>9326</v>
      </c>
      <c r="C3144" t="s">
        <v>3942</v>
      </c>
      <c r="D3144" t="s">
        <v>9327</v>
      </c>
      <c r="E3144" t="s">
        <v>3949</v>
      </c>
      <c r="F3144" s="4">
        <v>10.236684848484799</v>
      </c>
      <c r="G3144" s="4">
        <v>10.199999999999999</v>
      </c>
      <c r="H3144" s="4">
        <v>0.15303676870529401</v>
      </c>
      <c r="I3144" s="4">
        <v>10.57</v>
      </c>
      <c r="J3144" s="4">
        <v>9.9</v>
      </c>
      <c r="K3144" s="4">
        <v>10.15</v>
      </c>
      <c r="L3144" s="4">
        <v>10.3613</v>
      </c>
      <c r="M3144" s="4">
        <v>33</v>
      </c>
    </row>
    <row r="3145" spans="1:13" x14ac:dyDescent="0.2">
      <c r="A3145" s="3">
        <v>39630</v>
      </c>
      <c r="B3145" t="s">
        <v>9336</v>
      </c>
      <c r="C3145" t="s">
        <v>3952</v>
      </c>
      <c r="D3145" t="s">
        <v>9337</v>
      </c>
      <c r="E3145" t="s">
        <v>3951</v>
      </c>
      <c r="F3145" s="4">
        <v>10.2913303030303</v>
      </c>
      <c r="G3145" s="4">
        <v>10.25</v>
      </c>
      <c r="H3145" s="4">
        <v>0.19321152347370599</v>
      </c>
      <c r="I3145" s="4">
        <v>10.88</v>
      </c>
      <c r="J3145" s="4">
        <v>9.9</v>
      </c>
      <c r="K3145" s="4">
        <v>10.18</v>
      </c>
      <c r="L3145" s="4">
        <v>10.3916</v>
      </c>
      <c r="M3145" s="4">
        <v>33</v>
      </c>
    </row>
    <row r="3146" spans="1:13" x14ac:dyDescent="0.2">
      <c r="A3146" s="3">
        <v>39630</v>
      </c>
      <c r="B3146" t="s">
        <v>9132</v>
      </c>
      <c r="C3146" t="s">
        <v>3936</v>
      </c>
      <c r="D3146" t="s">
        <v>9133</v>
      </c>
      <c r="E3146" t="s">
        <v>3935</v>
      </c>
      <c r="F3146" s="4">
        <v>10.4258212121212</v>
      </c>
      <c r="G3146" s="4">
        <v>10.4</v>
      </c>
      <c r="H3146" s="4">
        <v>0.19785081778573699</v>
      </c>
      <c r="I3146" s="4">
        <v>10.8</v>
      </c>
      <c r="J3146" s="4">
        <v>10.1</v>
      </c>
      <c r="K3146" s="4">
        <v>10.25</v>
      </c>
      <c r="L3146" s="4">
        <v>10.55</v>
      </c>
      <c r="M3146" s="4">
        <v>33</v>
      </c>
    </row>
    <row r="3147" spans="1:13" x14ac:dyDescent="0.2">
      <c r="A3147" s="3">
        <v>39630</v>
      </c>
      <c r="B3147" t="s">
        <v>9264</v>
      </c>
      <c r="C3147" t="s">
        <v>3939</v>
      </c>
      <c r="D3147" t="s">
        <v>9265</v>
      </c>
      <c r="E3147" t="s">
        <v>3938</v>
      </c>
      <c r="F3147" s="4">
        <v>10.8434393939394</v>
      </c>
      <c r="G3147" s="4">
        <v>10.8</v>
      </c>
      <c r="H3147" s="4">
        <v>0.32007139822564801</v>
      </c>
      <c r="I3147" s="4">
        <v>11.69</v>
      </c>
      <c r="J3147" s="4">
        <v>10.28</v>
      </c>
      <c r="K3147" s="4">
        <v>10.62</v>
      </c>
      <c r="L3147" s="4">
        <v>11</v>
      </c>
      <c r="M3147" s="4">
        <v>33</v>
      </c>
    </row>
    <row r="3148" spans="1:13" x14ac:dyDescent="0.2">
      <c r="A3148" s="3">
        <v>39630</v>
      </c>
      <c r="B3148" t="s">
        <v>10093</v>
      </c>
      <c r="C3148" t="s">
        <v>3579</v>
      </c>
      <c r="D3148" t="s">
        <v>10094</v>
      </c>
      <c r="E3148" t="s">
        <v>3578</v>
      </c>
      <c r="F3148" s="4">
        <v>2.54953671296995</v>
      </c>
      <c r="G3148" s="4">
        <v>2.5230656201069999</v>
      </c>
      <c r="H3148" s="4">
        <v>0.25536863031961399</v>
      </c>
      <c r="I3148" s="4">
        <v>3.4753675239087598</v>
      </c>
      <c r="J3148" s="4">
        <v>2.0708634288196399</v>
      </c>
      <c r="K3148" s="4">
        <v>2.45283013335438</v>
      </c>
      <c r="L3148" s="4">
        <v>2.6310815664724299</v>
      </c>
      <c r="M3148" s="4">
        <v>33</v>
      </c>
    </row>
    <row r="3149" spans="1:13" x14ac:dyDescent="0.2">
      <c r="A3149" s="3">
        <v>39630</v>
      </c>
      <c r="B3149" t="s">
        <v>10105</v>
      </c>
      <c r="C3149" t="s">
        <v>3582</v>
      </c>
      <c r="D3149" t="s">
        <v>10106</v>
      </c>
      <c r="E3149" t="s">
        <v>3581</v>
      </c>
      <c r="F3149" s="4">
        <v>3.08709677419355</v>
      </c>
      <c r="G3149" s="4">
        <v>3</v>
      </c>
      <c r="H3149" s="4">
        <v>0.53166526780413903</v>
      </c>
      <c r="I3149" s="4">
        <v>4.5</v>
      </c>
      <c r="J3149" s="4">
        <v>1.99</v>
      </c>
      <c r="K3149" s="4">
        <v>2.9</v>
      </c>
      <c r="L3149" s="4">
        <v>3.2</v>
      </c>
      <c r="M3149" s="4">
        <v>31</v>
      </c>
    </row>
    <row r="3150" spans="1:13" x14ac:dyDescent="0.2">
      <c r="A3150" s="3">
        <v>39630</v>
      </c>
      <c r="B3150" t="s">
        <v>10113</v>
      </c>
      <c r="C3150" t="s">
        <v>3585</v>
      </c>
      <c r="D3150" t="s">
        <v>10114</v>
      </c>
      <c r="E3150" t="s">
        <v>3584</v>
      </c>
      <c r="F3150" s="4">
        <v>3.6978571428571398</v>
      </c>
      <c r="G3150" s="4">
        <v>3.665</v>
      </c>
      <c r="H3150" s="4">
        <v>0.55455258671163998</v>
      </c>
      <c r="I3150" s="4">
        <v>5.0999999999999996</v>
      </c>
      <c r="J3150" s="4">
        <v>3</v>
      </c>
      <c r="K3150" s="4">
        <v>3.2749999999999999</v>
      </c>
      <c r="L3150" s="4">
        <v>4</v>
      </c>
      <c r="M3150" s="4">
        <v>28</v>
      </c>
    </row>
    <row r="3151" spans="1:13" x14ac:dyDescent="0.2">
      <c r="A3151" s="3">
        <v>39630</v>
      </c>
      <c r="B3151" t="s">
        <v>10111</v>
      </c>
      <c r="C3151" t="s">
        <v>3591</v>
      </c>
      <c r="D3151" t="s">
        <v>10112</v>
      </c>
      <c r="E3151" t="s">
        <v>3590</v>
      </c>
      <c r="F3151" s="4">
        <v>2.9330303030303</v>
      </c>
      <c r="G3151" s="4">
        <v>2.9</v>
      </c>
      <c r="H3151" s="4">
        <v>0.62217102174806405</v>
      </c>
      <c r="I3151" s="4">
        <v>3.7</v>
      </c>
      <c r="J3151" s="4">
        <v>0.36</v>
      </c>
      <c r="K3151" s="4">
        <v>2.7</v>
      </c>
      <c r="L3151" s="4">
        <v>3.3</v>
      </c>
      <c r="M3151" s="4">
        <v>33</v>
      </c>
    </row>
    <row r="3152" spans="1:13" x14ac:dyDescent="0.2">
      <c r="A3152" s="3">
        <v>39630</v>
      </c>
      <c r="B3152" t="s">
        <v>10115</v>
      </c>
      <c r="C3152" t="s">
        <v>3594</v>
      </c>
      <c r="D3152" t="s">
        <v>10116</v>
      </c>
      <c r="E3152" t="s">
        <v>3593</v>
      </c>
      <c r="F3152" s="4">
        <v>2.2760606060606099</v>
      </c>
      <c r="G3152" s="4">
        <v>2.2000000000000002</v>
      </c>
      <c r="H3152" s="4">
        <v>0.52417756649070901</v>
      </c>
      <c r="I3152" s="4">
        <v>4</v>
      </c>
      <c r="J3152" s="4">
        <v>1.2</v>
      </c>
      <c r="K3152" s="4">
        <v>2</v>
      </c>
      <c r="L3152" s="4">
        <v>2.5</v>
      </c>
      <c r="M3152" s="4">
        <v>33</v>
      </c>
    </row>
    <row r="3153" spans="1:13" x14ac:dyDescent="0.2">
      <c r="A3153" s="3">
        <v>39630</v>
      </c>
      <c r="B3153" t="s">
        <v>10117</v>
      </c>
      <c r="C3153" t="s">
        <v>3597</v>
      </c>
      <c r="D3153" t="s">
        <v>10118</v>
      </c>
      <c r="E3153" t="s">
        <v>3596</v>
      </c>
      <c r="F3153" s="4">
        <v>2.3745454545454501</v>
      </c>
      <c r="G3153" s="4">
        <v>2.31</v>
      </c>
      <c r="H3153" s="4">
        <v>0.63106601729281697</v>
      </c>
      <c r="I3153" s="4">
        <v>4.5</v>
      </c>
      <c r="J3153" s="4">
        <v>1</v>
      </c>
      <c r="K3153" s="4">
        <v>2</v>
      </c>
      <c r="L3153" s="4">
        <v>2.7</v>
      </c>
      <c r="M3153" s="4">
        <v>33</v>
      </c>
    </row>
    <row r="3154" spans="1:13" x14ac:dyDescent="0.2">
      <c r="A3154" s="3">
        <v>39661</v>
      </c>
      <c r="B3154" t="s">
        <v>9118</v>
      </c>
      <c r="C3154" t="s">
        <v>3918</v>
      </c>
      <c r="D3154" t="s">
        <v>9119</v>
      </c>
      <c r="E3154" t="s">
        <v>3917</v>
      </c>
      <c r="F3154" s="4">
        <v>8.34212121212121</v>
      </c>
      <c r="G3154" s="4">
        <v>8.25</v>
      </c>
      <c r="H3154" s="4">
        <v>0.19613065759458601</v>
      </c>
      <c r="I3154" s="4">
        <v>9.0299999999999994</v>
      </c>
      <c r="J3154" s="4">
        <v>8</v>
      </c>
      <c r="K3154" s="4">
        <v>8.24</v>
      </c>
      <c r="L3154" s="4">
        <v>8.4</v>
      </c>
      <c r="M3154" s="4">
        <v>33</v>
      </c>
    </row>
    <row r="3155" spans="1:13" x14ac:dyDescent="0.2">
      <c r="A3155" s="3">
        <v>39661</v>
      </c>
      <c r="B3155" t="s">
        <v>9248</v>
      </c>
      <c r="C3155" t="s">
        <v>3921</v>
      </c>
      <c r="D3155" t="s">
        <v>9249</v>
      </c>
      <c r="E3155" t="s">
        <v>3920</v>
      </c>
      <c r="F3155" s="4">
        <v>7.8646874999999996</v>
      </c>
      <c r="G3155" s="4">
        <v>7.87</v>
      </c>
      <c r="H3155" s="4">
        <v>0.51677027013632904</v>
      </c>
      <c r="I3155" s="4">
        <v>9.02</v>
      </c>
      <c r="J3155" s="4">
        <v>6.75</v>
      </c>
      <c r="K3155" s="4">
        <v>7.5</v>
      </c>
      <c r="L3155" s="4">
        <v>8.2575000000000003</v>
      </c>
      <c r="M3155" s="4">
        <v>32</v>
      </c>
    </row>
    <row r="3156" spans="1:13" x14ac:dyDescent="0.2">
      <c r="A3156" s="3">
        <v>39661</v>
      </c>
      <c r="B3156" t="s">
        <v>9338</v>
      </c>
      <c r="C3156" t="s">
        <v>3081</v>
      </c>
      <c r="D3156" t="s">
        <v>9339</v>
      </c>
      <c r="E3156" t="s">
        <v>3080</v>
      </c>
      <c r="F3156" s="4">
        <v>4.4180000000000001</v>
      </c>
      <c r="G3156" s="4">
        <v>4.26</v>
      </c>
      <c r="H3156" s="4">
        <v>0.51568473896364198</v>
      </c>
      <c r="I3156" s="4">
        <v>5.8</v>
      </c>
      <c r="J3156" s="4">
        <v>3.71</v>
      </c>
      <c r="K3156" s="4">
        <v>4.0999999999999996</v>
      </c>
      <c r="L3156" s="4">
        <v>4.54</v>
      </c>
      <c r="M3156" s="4">
        <v>33</v>
      </c>
    </row>
    <row r="3157" spans="1:13" x14ac:dyDescent="0.2">
      <c r="A3157" s="3">
        <v>39661</v>
      </c>
      <c r="B3157" t="s">
        <v>9006</v>
      </c>
      <c r="C3157" t="s">
        <v>3072</v>
      </c>
      <c r="D3157" t="s">
        <v>9007</v>
      </c>
      <c r="E3157" t="s">
        <v>3071</v>
      </c>
      <c r="F3157" s="4">
        <v>5.6132352941176498</v>
      </c>
      <c r="G3157" s="4">
        <v>5.6150000000000002</v>
      </c>
      <c r="H3157" s="4">
        <v>0.25674796730758698</v>
      </c>
      <c r="I3157" s="4">
        <v>6.28</v>
      </c>
      <c r="J3157" s="4">
        <v>5</v>
      </c>
      <c r="K3157" s="4">
        <v>5.4424999999999999</v>
      </c>
      <c r="L3157" s="4">
        <v>5.7850000000000001</v>
      </c>
      <c r="M3157" s="4">
        <v>34</v>
      </c>
    </row>
    <row r="3158" spans="1:13" x14ac:dyDescent="0.2">
      <c r="A3158" s="3">
        <v>39661</v>
      </c>
      <c r="B3158" t="s">
        <v>9138</v>
      </c>
      <c r="C3158" t="s">
        <v>3075</v>
      </c>
      <c r="D3158" t="s">
        <v>9139</v>
      </c>
      <c r="E3158" t="s">
        <v>3074</v>
      </c>
      <c r="F3158" s="4">
        <v>4</v>
      </c>
      <c r="G3158" s="4">
        <v>3.9</v>
      </c>
      <c r="H3158" s="4">
        <v>0.38595807591451697</v>
      </c>
      <c r="I3158" s="4">
        <v>5.0999999999999996</v>
      </c>
      <c r="J3158" s="4">
        <v>3.54</v>
      </c>
      <c r="K3158" s="4">
        <v>3.7025000000000001</v>
      </c>
      <c r="L3158" s="4">
        <v>4.2125000000000004</v>
      </c>
      <c r="M3158" s="4">
        <v>34</v>
      </c>
    </row>
    <row r="3159" spans="1:13" x14ac:dyDescent="0.2">
      <c r="A3159" s="3">
        <v>39661</v>
      </c>
      <c r="B3159" t="s">
        <v>9268</v>
      </c>
      <c r="C3159" t="s">
        <v>3102</v>
      </c>
      <c r="D3159" t="s">
        <v>9269</v>
      </c>
      <c r="E3159" t="s">
        <v>3101</v>
      </c>
      <c r="F3159" s="4">
        <v>3.6606451612903199</v>
      </c>
      <c r="G3159" s="4">
        <v>3.6</v>
      </c>
      <c r="H3159" s="4">
        <v>0.41488902519325099</v>
      </c>
      <c r="I3159" s="4">
        <v>4.84</v>
      </c>
      <c r="J3159" s="4">
        <v>2.95</v>
      </c>
      <c r="K3159" s="4">
        <v>3.4350000000000001</v>
      </c>
      <c r="L3159" s="4">
        <v>3.7949999999999999</v>
      </c>
      <c r="M3159" s="4">
        <v>31</v>
      </c>
    </row>
    <row r="3160" spans="1:13" x14ac:dyDescent="0.2">
      <c r="A3160" s="3">
        <v>39661</v>
      </c>
      <c r="B3160" t="s">
        <v>9252</v>
      </c>
      <c r="C3160" t="s">
        <v>3078</v>
      </c>
      <c r="D3160" t="s">
        <v>9253</v>
      </c>
      <c r="E3160" t="s">
        <v>3077</v>
      </c>
      <c r="F3160" s="4">
        <v>3.6246874999999998</v>
      </c>
      <c r="G3160" s="4">
        <v>3.585</v>
      </c>
      <c r="H3160" s="4">
        <v>0.38042407894179098</v>
      </c>
      <c r="I3160" s="4">
        <v>5.12</v>
      </c>
      <c r="J3160" s="4">
        <v>3.04</v>
      </c>
      <c r="K3160" s="4">
        <v>3.3975</v>
      </c>
      <c r="L3160" s="4">
        <v>3.77</v>
      </c>
      <c r="M3160" s="4">
        <v>32</v>
      </c>
    </row>
    <row r="3161" spans="1:13" x14ac:dyDescent="0.2">
      <c r="A3161" s="3">
        <v>39661</v>
      </c>
      <c r="B3161" t="s">
        <v>7528</v>
      </c>
      <c r="C3161" t="s">
        <v>3105</v>
      </c>
      <c r="D3161" t="s">
        <v>7529</v>
      </c>
      <c r="E3161" t="s">
        <v>3104</v>
      </c>
      <c r="F3161" s="4">
        <v>3.3929259259259301</v>
      </c>
      <c r="G3161" s="4">
        <v>3.4590000000000001</v>
      </c>
      <c r="H3161" s="4">
        <v>0.324406550005714</v>
      </c>
      <c r="I3161" s="4">
        <v>4</v>
      </c>
      <c r="J3161" s="4">
        <v>2.7</v>
      </c>
      <c r="K3161" s="4">
        <v>3.11</v>
      </c>
      <c r="L3161" s="4">
        <v>3.57</v>
      </c>
      <c r="M3161" s="4">
        <v>27</v>
      </c>
    </row>
    <row r="3162" spans="1:13" x14ac:dyDescent="0.2">
      <c r="A3162" s="3">
        <v>39661</v>
      </c>
      <c r="B3162" t="s">
        <v>9270</v>
      </c>
      <c r="C3162" t="s">
        <v>3129</v>
      </c>
      <c r="D3162" t="s">
        <v>9271</v>
      </c>
      <c r="E3162" t="s">
        <v>3128</v>
      </c>
      <c r="F3162" s="4">
        <v>0.44251515151515203</v>
      </c>
      <c r="G3162" s="4">
        <v>0.43</v>
      </c>
      <c r="H3162" s="4">
        <v>0.100567179416336</v>
      </c>
      <c r="I3162" s="4">
        <v>0.65</v>
      </c>
      <c r="J3162" s="4">
        <v>0.1</v>
      </c>
      <c r="K3162" s="4">
        <v>0.38300000000000001</v>
      </c>
      <c r="L3162" s="4">
        <v>0.5</v>
      </c>
      <c r="M3162" s="4">
        <v>33</v>
      </c>
    </row>
    <row r="3163" spans="1:13" x14ac:dyDescent="0.2">
      <c r="A3163" s="3">
        <v>39661</v>
      </c>
      <c r="B3163" t="s">
        <v>9280</v>
      </c>
      <c r="C3163" t="s">
        <v>3132</v>
      </c>
      <c r="D3163" t="s">
        <v>9281</v>
      </c>
      <c r="E3163" t="s">
        <v>3131</v>
      </c>
      <c r="F3163" s="4">
        <v>0.31890909090909098</v>
      </c>
      <c r="G3163" s="4">
        <v>0.3</v>
      </c>
      <c r="H3163" s="4">
        <v>8.2229998949730806E-2</v>
      </c>
      <c r="I3163" s="4">
        <v>0.53</v>
      </c>
      <c r="J3163" s="4">
        <v>0.19</v>
      </c>
      <c r="K3163" s="4">
        <v>0.27</v>
      </c>
      <c r="L3163" s="4">
        <v>0.36</v>
      </c>
      <c r="M3163" s="4">
        <v>33</v>
      </c>
    </row>
    <row r="3164" spans="1:13" x14ac:dyDescent="0.2">
      <c r="A3164" s="3">
        <v>39661</v>
      </c>
      <c r="B3164" t="s">
        <v>9290</v>
      </c>
      <c r="C3164" t="s">
        <v>3135</v>
      </c>
      <c r="D3164" t="s">
        <v>9291</v>
      </c>
      <c r="E3164" t="s">
        <v>3134</v>
      </c>
      <c r="F3164" s="4">
        <v>0.39424242424242401</v>
      </c>
      <c r="G3164" s="4">
        <v>0.37</v>
      </c>
      <c r="H3164" s="4">
        <v>0.12439931428243201</v>
      </c>
      <c r="I3164" s="4">
        <v>0.76</v>
      </c>
      <c r="J3164" s="4">
        <v>0.16</v>
      </c>
      <c r="K3164" s="4">
        <v>0.32</v>
      </c>
      <c r="L3164" s="4">
        <v>0.42</v>
      </c>
      <c r="M3164" s="4">
        <v>33</v>
      </c>
    </row>
    <row r="3165" spans="1:13" x14ac:dyDescent="0.2">
      <c r="A3165" s="3">
        <v>39661</v>
      </c>
      <c r="B3165" t="s">
        <v>9300</v>
      </c>
      <c r="C3165" t="s">
        <v>3138</v>
      </c>
      <c r="D3165" t="s">
        <v>9301</v>
      </c>
      <c r="E3165" t="s">
        <v>3137</v>
      </c>
      <c r="F3165" s="4">
        <v>0.131030303030303</v>
      </c>
      <c r="G3165" s="4">
        <v>0.15</v>
      </c>
      <c r="H3165" s="4">
        <v>9.6676162020584502E-2</v>
      </c>
      <c r="I3165" s="4">
        <v>0.3</v>
      </c>
      <c r="J3165" s="4">
        <v>-0.08</v>
      </c>
      <c r="K3165" s="4">
        <v>0.06</v>
      </c>
      <c r="L3165" s="4">
        <v>0.2</v>
      </c>
      <c r="M3165" s="4">
        <v>33</v>
      </c>
    </row>
    <row r="3166" spans="1:13" x14ac:dyDescent="0.2">
      <c r="A3166" s="3">
        <v>39661</v>
      </c>
      <c r="B3166" t="s">
        <v>9310</v>
      </c>
      <c r="C3166" t="s">
        <v>3141</v>
      </c>
      <c r="D3166" t="s">
        <v>9311</v>
      </c>
      <c r="E3166" t="s">
        <v>3140</v>
      </c>
      <c r="F3166" s="4">
        <v>-0.21863636363636399</v>
      </c>
      <c r="G3166" s="4">
        <v>-0.25</v>
      </c>
      <c r="H3166" s="4">
        <v>0.143283333421454</v>
      </c>
      <c r="I3166" s="4">
        <v>0.1</v>
      </c>
      <c r="J3166" s="4">
        <v>-0.49</v>
      </c>
      <c r="K3166" s="4">
        <v>-0.32</v>
      </c>
      <c r="L3166" s="4">
        <v>-0.12</v>
      </c>
      <c r="M3166" s="4">
        <v>33</v>
      </c>
    </row>
    <row r="3167" spans="1:13" x14ac:dyDescent="0.2">
      <c r="A3167" s="3">
        <v>39661</v>
      </c>
      <c r="B3167" t="s">
        <v>9320</v>
      </c>
      <c r="C3167" t="s">
        <v>3144</v>
      </c>
      <c r="D3167" t="s">
        <v>9321</v>
      </c>
      <c r="E3167" t="s">
        <v>3143</v>
      </c>
      <c r="F3167" s="4">
        <v>0.225939393939394</v>
      </c>
      <c r="G3167" s="4">
        <v>0.24</v>
      </c>
      <c r="H3167" s="4">
        <v>0.10679008012039901</v>
      </c>
      <c r="I3167" s="4">
        <v>0.42</v>
      </c>
      <c r="J3167" s="4">
        <v>0.02</v>
      </c>
      <c r="K3167" s="4">
        <v>0.15</v>
      </c>
      <c r="L3167" s="4">
        <v>0.3</v>
      </c>
      <c r="M3167" s="4">
        <v>33</v>
      </c>
    </row>
    <row r="3168" spans="1:13" x14ac:dyDescent="0.2">
      <c r="A3168" s="3">
        <v>39661</v>
      </c>
      <c r="B3168" t="s">
        <v>9330</v>
      </c>
      <c r="C3168" t="s">
        <v>3147</v>
      </c>
      <c r="D3168" t="s">
        <v>9331</v>
      </c>
      <c r="E3168" t="s">
        <v>3146</v>
      </c>
      <c r="F3168" s="4">
        <v>0.32345454545454499</v>
      </c>
      <c r="G3168" s="4">
        <v>0.31</v>
      </c>
      <c r="H3168" s="4">
        <v>9.8628434955737698E-2</v>
      </c>
      <c r="I3168" s="4">
        <v>0.59399999999999997</v>
      </c>
      <c r="J3168" s="4">
        <v>0.16</v>
      </c>
      <c r="K3168" s="4">
        <v>0.27</v>
      </c>
      <c r="L3168" s="4">
        <v>0.39</v>
      </c>
      <c r="M3168" s="4">
        <v>33</v>
      </c>
    </row>
    <row r="3169" spans="1:13" x14ac:dyDescent="0.2">
      <c r="A3169" s="3">
        <v>39661</v>
      </c>
      <c r="B3169" t="s">
        <v>9210</v>
      </c>
      <c r="C3169" t="s">
        <v>3114</v>
      </c>
      <c r="D3169" t="s">
        <v>9211</v>
      </c>
      <c r="E3169" t="s">
        <v>3113</v>
      </c>
      <c r="F3169" s="4">
        <v>0.52041176470588202</v>
      </c>
      <c r="G3169" s="4">
        <v>0.52700000000000002</v>
      </c>
      <c r="H3169" s="4">
        <v>6.7309829822477199E-2</v>
      </c>
      <c r="I3169" s="4">
        <v>0.63</v>
      </c>
      <c r="J3169" s="4">
        <v>0.36</v>
      </c>
      <c r="K3169" s="4">
        <v>0.48499999999999999</v>
      </c>
      <c r="L3169" s="4">
        <v>0.56999999999999995</v>
      </c>
      <c r="M3169" s="4">
        <v>34</v>
      </c>
    </row>
    <row r="3170" spans="1:13" x14ac:dyDescent="0.2">
      <c r="A3170" s="3">
        <v>39661</v>
      </c>
      <c r="B3170" t="s">
        <v>9340</v>
      </c>
      <c r="C3170" t="s">
        <v>3150</v>
      </c>
      <c r="D3170" t="s">
        <v>9341</v>
      </c>
      <c r="E3170" t="s">
        <v>3149</v>
      </c>
      <c r="F3170" s="4">
        <v>0.360151515151515</v>
      </c>
      <c r="G3170" s="4">
        <v>0.35</v>
      </c>
      <c r="H3170" s="4">
        <v>7.1659839350626406E-2</v>
      </c>
      <c r="I3170" s="4">
        <v>0.55500000000000005</v>
      </c>
      <c r="J3170" s="4">
        <v>0.17</v>
      </c>
      <c r="K3170" s="4">
        <v>0.31</v>
      </c>
      <c r="L3170" s="4">
        <v>0.39</v>
      </c>
      <c r="M3170" s="4">
        <v>33</v>
      </c>
    </row>
    <row r="3171" spans="1:13" x14ac:dyDescent="0.2">
      <c r="A3171" s="3">
        <v>39661</v>
      </c>
      <c r="B3171" t="s">
        <v>9220</v>
      </c>
      <c r="C3171" t="s">
        <v>3117</v>
      </c>
      <c r="D3171" t="s">
        <v>9221</v>
      </c>
      <c r="E3171" t="s">
        <v>3116</v>
      </c>
      <c r="F3171" s="4">
        <v>0.754470588235294</v>
      </c>
      <c r="G3171" s="4">
        <v>0.79</v>
      </c>
      <c r="H3171" s="4">
        <v>0.136717411560803</v>
      </c>
      <c r="I3171" s="4">
        <v>0.96</v>
      </c>
      <c r="J3171" s="4">
        <v>0.3</v>
      </c>
      <c r="K3171" s="4">
        <v>0.6925</v>
      </c>
      <c r="L3171" s="4">
        <v>0.84</v>
      </c>
      <c r="M3171" s="4">
        <v>34</v>
      </c>
    </row>
    <row r="3172" spans="1:13" x14ac:dyDescent="0.2">
      <c r="A3172" s="3">
        <v>39661</v>
      </c>
      <c r="B3172" t="s">
        <v>9230</v>
      </c>
      <c r="C3172" t="s">
        <v>3120</v>
      </c>
      <c r="D3172" t="s">
        <v>9231</v>
      </c>
      <c r="E3172" t="s">
        <v>3119</v>
      </c>
      <c r="F3172" s="4">
        <v>0.47726470588235298</v>
      </c>
      <c r="G3172" s="4">
        <v>0.45</v>
      </c>
      <c r="H3172" s="4">
        <v>0.10660527840235801</v>
      </c>
      <c r="I3172" s="4">
        <v>0.78</v>
      </c>
      <c r="J3172" s="4">
        <v>0.23</v>
      </c>
      <c r="K3172" s="4">
        <v>0.42249999999999999</v>
      </c>
      <c r="L3172" s="4">
        <v>0.51</v>
      </c>
      <c r="M3172" s="4">
        <v>34</v>
      </c>
    </row>
    <row r="3173" spans="1:13" x14ac:dyDescent="0.2">
      <c r="A3173" s="3">
        <v>39661</v>
      </c>
      <c r="B3173" t="s">
        <v>9240</v>
      </c>
      <c r="C3173" t="s">
        <v>3123</v>
      </c>
      <c r="D3173" t="s">
        <v>9241</v>
      </c>
      <c r="E3173" t="s">
        <v>3122</v>
      </c>
      <c r="F3173" s="4">
        <v>0.68317647058823505</v>
      </c>
      <c r="G3173" s="4">
        <v>0.66500000000000004</v>
      </c>
      <c r="H3173" s="4">
        <v>0.112869050053117</v>
      </c>
      <c r="I3173" s="4">
        <v>1.0900000000000001</v>
      </c>
      <c r="J3173" s="4">
        <v>0.5</v>
      </c>
      <c r="K3173" s="4">
        <v>0.61250000000000004</v>
      </c>
      <c r="L3173" s="4">
        <v>0.74750000000000005</v>
      </c>
      <c r="M3173" s="4">
        <v>34</v>
      </c>
    </row>
    <row r="3174" spans="1:13" x14ac:dyDescent="0.2">
      <c r="A3174" s="3">
        <v>39661</v>
      </c>
      <c r="B3174" t="s">
        <v>9254</v>
      </c>
      <c r="C3174" t="s">
        <v>3126</v>
      </c>
      <c r="D3174" t="s">
        <v>9255</v>
      </c>
      <c r="E3174" t="s">
        <v>3125</v>
      </c>
      <c r="F3174" s="4">
        <v>0.46597058823529403</v>
      </c>
      <c r="G3174" s="4">
        <v>0.45</v>
      </c>
      <c r="H3174" s="4">
        <v>0.115742264691888</v>
      </c>
      <c r="I3174" s="4">
        <v>0.8</v>
      </c>
      <c r="J3174" s="4">
        <v>0.25</v>
      </c>
      <c r="K3174" s="4">
        <v>0.4</v>
      </c>
      <c r="L3174" s="4">
        <v>0.54749999999999999</v>
      </c>
      <c r="M3174" s="4">
        <v>34</v>
      </c>
    </row>
    <row r="3175" spans="1:13" x14ac:dyDescent="0.2">
      <c r="A3175" s="3">
        <v>39661</v>
      </c>
      <c r="B3175" t="s">
        <v>9342</v>
      </c>
      <c r="C3175" t="s">
        <v>3096</v>
      </c>
      <c r="D3175" t="s">
        <v>9343</v>
      </c>
      <c r="E3175" t="s">
        <v>3095</v>
      </c>
      <c r="F3175" s="4">
        <v>4.1628189999999998</v>
      </c>
      <c r="G3175" s="4">
        <v>4.1100000000000003</v>
      </c>
      <c r="H3175" s="4">
        <v>0.47689429473127598</v>
      </c>
      <c r="I3175" s="4">
        <v>5.2</v>
      </c>
      <c r="J3175" s="4">
        <v>3.33</v>
      </c>
      <c r="K3175" s="4">
        <v>3.8224999999999998</v>
      </c>
      <c r="L3175" s="4">
        <v>4.3849999999999998</v>
      </c>
      <c r="M3175" s="4">
        <v>30</v>
      </c>
    </row>
    <row r="3176" spans="1:13" x14ac:dyDescent="0.2">
      <c r="A3176" s="3">
        <v>39661</v>
      </c>
      <c r="B3176" t="s">
        <v>9126</v>
      </c>
      <c r="C3176" t="s">
        <v>3087</v>
      </c>
      <c r="D3176" t="s">
        <v>9127</v>
      </c>
      <c r="E3176" t="s">
        <v>3086</v>
      </c>
      <c r="F3176" s="4">
        <v>5.0901687500000001</v>
      </c>
      <c r="G3176" s="4">
        <v>5.1100000000000003</v>
      </c>
      <c r="H3176" s="4">
        <v>0.40077619242077001</v>
      </c>
      <c r="I3176" s="4">
        <v>5.67</v>
      </c>
      <c r="J3176" s="4">
        <v>3.3</v>
      </c>
      <c r="K3176" s="4">
        <v>4.9675000000000002</v>
      </c>
      <c r="L3176" s="4">
        <v>5.27</v>
      </c>
      <c r="M3176" s="4">
        <v>32</v>
      </c>
    </row>
    <row r="3177" spans="1:13" x14ac:dyDescent="0.2">
      <c r="A3177" s="3">
        <v>39661</v>
      </c>
      <c r="B3177" t="s">
        <v>9258</v>
      </c>
      <c r="C3177" t="s">
        <v>3090</v>
      </c>
      <c r="D3177" t="s">
        <v>9259</v>
      </c>
      <c r="E3177" t="s">
        <v>3089</v>
      </c>
      <c r="F3177" s="4">
        <v>3.8410896666666701</v>
      </c>
      <c r="G3177" s="4">
        <v>3.83</v>
      </c>
      <c r="H3177" s="4">
        <v>0.37265457866023399</v>
      </c>
      <c r="I3177" s="4">
        <v>4.71</v>
      </c>
      <c r="J3177" s="4">
        <v>3</v>
      </c>
      <c r="K3177" s="4">
        <v>3.5649999999999999</v>
      </c>
      <c r="L3177" s="4">
        <v>4.0449999999999999</v>
      </c>
      <c r="M3177" s="4">
        <v>30</v>
      </c>
    </row>
    <row r="3178" spans="1:13" x14ac:dyDescent="0.2">
      <c r="A3178" s="3">
        <v>39661</v>
      </c>
      <c r="B3178" t="s">
        <v>9344</v>
      </c>
      <c r="C3178" t="s">
        <v>3153</v>
      </c>
      <c r="D3178" t="s">
        <v>9345</v>
      </c>
      <c r="E3178" t="s">
        <v>3152</v>
      </c>
      <c r="F3178" s="4">
        <v>0.3765146875</v>
      </c>
      <c r="G3178" s="4">
        <v>0.38</v>
      </c>
      <c r="H3178" s="4">
        <v>5.6314108699409199E-2</v>
      </c>
      <c r="I3178" s="4">
        <v>0.51</v>
      </c>
      <c r="J3178" s="4">
        <v>0.26</v>
      </c>
      <c r="K3178" s="4">
        <v>0.35</v>
      </c>
      <c r="L3178" s="4">
        <v>0.4</v>
      </c>
      <c r="M3178" s="4">
        <v>32</v>
      </c>
    </row>
    <row r="3179" spans="1:13" x14ac:dyDescent="0.2">
      <c r="A3179" s="3">
        <v>39661</v>
      </c>
      <c r="B3179" t="s">
        <v>10097</v>
      </c>
      <c r="C3179" t="s">
        <v>4324</v>
      </c>
      <c r="D3179" t="s">
        <v>10098</v>
      </c>
      <c r="E3179" t="s">
        <v>4323</v>
      </c>
      <c r="F3179" s="4">
        <v>1.4745312500000001</v>
      </c>
      <c r="G3179" s="4">
        <v>1.5</v>
      </c>
      <c r="H3179" s="4">
        <v>0.27138640282279602</v>
      </c>
      <c r="I3179" s="4">
        <v>2.1</v>
      </c>
      <c r="J3179" s="4">
        <v>1</v>
      </c>
      <c r="K3179" s="4">
        <v>1.3</v>
      </c>
      <c r="L3179" s="4">
        <v>1.6</v>
      </c>
      <c r="M3179" s="4">
        <v>32</v>
      </c>
    </row>
    <row r="3180" spans="1:13" x14ac:dyDescent="0.2">
      <c r="A3180" s="3">
        <v>39661</v>
      </c>
      <c r="B3180" t="s">
        <v>10109</v>
      </c>
      <c r="C3180" t="s">
        <v>4327</v>
      </c>
      <c r="D3180" t="s">
        <v>10110</v>
      </c>
      <c r="E3180" t="s">
        <v>4326</v>
      </c>
      <c r="F3180" s="4">
        <v>1.7310322580645201</v>
      </c>
      <c r="G3180" s="4">
        <v>1.7</v>
      </c>
      <c r="H3180" s="4">
        <v>0.68713877704924398</v>
      </c>
      <c r="I3180" s="4">
        <v>3.6</v>
      </c>
      <c r="J3180" s="4">
        <v>0.3</v>
      </c>
      <c r="K3180" s="4">
        <v>1.4</v>
      </c>
      <c r="L3180" s="4">
        <v>2</v>
      </c>
      <c r="M3180" s="4">
        <v>31</v>
      </c>
    </row>
    <row r="3181" spans="1:13" x14ac:dyDescent="0.2">
      <c r="A3181" s="3">
        <v>39661</v>
      </c>
      <c r="B3181" t="s">
        <v>9326</v>
      </c>
      <c r="C3181" t="s">
        <v>3939</v>
      </c>
      <c r="D3181" t="s">
        <v>9327</v>
      </c>
      <c r="E3181" t="s">
        <v>3947</v>
      </c>
      <c r="F3181" s="4">
        <v>10.154961764705901</v>
      </c>
      <c r="G3181" s="4">
        <v>10.15</v>
      </c>
      <c r="H3181" s="4">
        <v>9.6768834247602201E-2</v>
      </c>
      <c r="I3181" s="4">
        <v>10.356999999999999</v>
      </c>
      <c r="J3181" s="4">
        <v>9.8350000000000009</v>
      </c>
      <c r="K3181" s="4">
        <v>10.113474999999999</v>
      </c>
      <c r="L3181" s="4">
        <v>10.1975</v>
      </c>
      <c r="M3181" s="4">
        <v>34</v>
      </c>
    </row>
    <row r="3182" spans="1:13" x14ac:dyDescent="0.2">
      <c r="A3182" s="3">
        <v>39661</v>
      </c>
      <c r="B3182" t="s">
        <v>9336</v>
      </c>
      <c r="C3182" t="s">
        <v>3942</v>
      </c>
      <c r="D3182" t="s">
        <v>9337</v>
      </c>
      <c r="E3182" t="s">
        <v>3949</v>
      </c>
      <c r="F3182" s="4">
        <v>10.1900382352941</v>
      </c>
      <c r="G3182" s="4">
        <v>10.199999999999999</v>
      </c>
      <c r="H3182" s="4">
        <v>0.12997885146089899</v>
      </c>
      <c r="I3182" s="4">
        <v>10.43</v>
      </c>
      <c r="J3182" s="4">
        <v>9.7850000000000001</v>
      </c>
      <c r="K3182" s="4">
        <v>10.130000000000001</v>
      </c>
      <c r="L3182" s="4">
        <v>10.245749999999999</v>
      </c>
      <c r="M3182" s="4">
        <v>34</v>
      </c>
    </row>
    <row r="3183" spans="1:13" x14ac:dyDescent="0.2">
      <c r="A3183" s="3">
        <v>39661</v>
      </c>
      <c r="B3183" t="s">
        <v>9346</v>
      </c>
      <c r="C3183" t="s">
        <v>3952</v>
      </c>
      <c r="D3183" t="s">
        <v>9347</v>
      </c>
      <c r="E3183" t="s">
        <v>3951</v>
      </c>
      <c r="F3183" s="4">
        <v>10.2408558823529</v>
      </c>
      <c r="G3183" s="4">
        <v>10.24</v>
      </c>
      <c r="H3183" s="4">
        <v>0.15829091206742499</v>
      </c>
      <c r="I3183" s="4">
        <v>10.5</v>
      </c>
      <c r="J3183" s="4">
        <v>9.76</v>
      </c>
      <c r="K3183" s="4">
        <v>10.192500000000001</v>
      </c>
      <c r="L3183" s="4">
        <v>10.3</v>
      </c>
      <c r="M3183" s="4">
        <v>34</v>
      </c>
    </row>
    <row r="3184" spans="1:13" x14ac:dyDescent="0.2">
      <c r="A3184" s="3">
        <v>39661</v>
      </c>
      <c r="B3184" t="s">
        <v>9132</v>
      </c>
      <c r="C3184" t="s">
        <v>3936</v>
      </c>
      <c r="D3184" t="s">
        <v>9133</v>
      </c>
      <c r="E3184" t="s">
        <v>3935</v>
      </c>
      <c r="F3184" s="4">
        <v>10.3204470588235</v>
      </c>
      <c r="G3184" s="4">
        <v>10.3</v>
      </c>
      <c r="H3184" s="4">
        <v>0.18636050959509101</v>
      </c>
      <c r="I3184" s="4">
        <v>10.7</v>
      </c>
      <c r="J3184" s="4">
        <v>9.7249999999999996</v>
      </c>
      <c r="K3184" s="4">
        <v>10.225</v>
      </c>
      <c r="L3184" s="4">
        <v>10.4725</v>
      </c>
      <c r="M3184" s="4">
        <v>34</v>
      </c>
    </row>
    <row r="3185" spans="1:13" x14ac:dyDescent="0.2">
      <c r="A3185" s="3">
        <v>39661</v>
      </c>
      <c r="B3185" t="s">
        <v>9264</v>
      </c>
      <c r="C3185" t="s">
        <v>3939</v>
      </c>
      <c r="D3185" t="s">
        <v>9265</v>
      </c>
      <c r="E3185" t="s">
        <v>3938</v>
      </c>
      <c r="F3185" s="4">
        <v>10.746520588235301</v>
      </c>
      <c r="G3185" s="4">
        <v>10.782</v>
      </c>
      <c r="H3185" s="4">
        <v>0.304651259917533</v>
      </c>
      <c r="I3185" s="4">
        <v>11.69</v>
      </c>
      <c r="J3185" s="4">
        <v>10.24</v>
      </c>
      <c r="K3185" s="4">
        <v>10.5275</v>
      </c>
      <c r="L3185" s="4">
        <v>10.9183</v>
      </c>
      <c r="M3185" s="4">
        <v>34</v>
      </c>
    </row>
    <row r="3186" spans="1:13" x14ac:dyDescent="0.2">
      <c r="A3186" s="3">
        <v>39661</v>
      </c>
      <c r="B3186" t="s">
        <v>10093</v>
      </c>
      <c r="C3186" t="s">
        <v>3579</v>
      </c>
      <c r="D3186" t="s">
        <v>10094</v>
      </c>
      <c r="E3186" t="s">
        <v>3578</v>
      </c>
      <c r="F3186" s="4">
        <v>2.4116812537975298</v>
      </c>
      <c r="G3186" s="4">
        <v>2.3674841945860901</v>
      </c>
      <c r="H3186" s="4">
        <v>0.24737929834594599</v>
      </c>
      <c r="I3186" s="4">
        <v>3.0816959651006601</v>
      </c>
      <c r="J3186" s="4">
        <v>2.0297809354172802</v>
      </c>
      <c r="K3186" s="4">
        <v>2.2638033630294401</v>
      </c>
      <c r="L3186" s="4">
        <v>2.53427111000719</v>
      </c>
      <c r="M3186" s="4">
        <v>34</v>
      </c>
    </row>
    <row r="3187" spans="1:13" x14ac:dyDescent="0.2">
      <c r="A3187" s="3">
        <v>39661</v>
      </c>
      <c r="B3187" t="s">
        <v>10105</v>
      </c>
      <c r="C3187" t="s">
        <v>3582</v>
      </c>
      <c r="D3187" t="s">
        <v>10106</v>
      </c>
      <c r="E3187" t="s">
        <v>3581</v>
      </c>
      <c r="F3187" s="4">
        <v>2.8865151515151499</v>
      </c>
      <c r="G3187" s="4">
        <v>2.8</v>
      </c>
      <c r="H3187" s="4">
        <v>0.64769119383835805</v>
      </c>
      <c r="I3187" s="4">
        <v>4.92</v>
      </c>
      <c r="J3187" s="4">
        <v>1.9</v>
      </c>
      <c r="K3187" s="4">
        <v>2.4</v>
      </c>
      <c r="L3187" s="4">
        <v>3.19</v>
      </c>
      <c r="M3187" s="4">
        <v>33</v>
      </c>
    </row>
    <row r="3188" spans="1:13" x14ac:dyDescent="0.2">
      <c r="A3188" s="3">
        <v>39661</v>
      </c>
      <c r="B3188" t="s">
        <v>10113</v>
      </c>
      <c r="C3188" t="s">
        <v>3585</v>
      </c>
      <c r="D3188" t="s">
        <v>10114</v>
      </c>
      <c r="E3188" t="s">
        <v>3584</v>
      </c>
      <c r="F3188" s="4">
        <v>3.6943999999999999</v>
      </c>
      <c r="G3188" s="4">
        <v>3.6160000000000001</v>
      </c>
      <c r="H3188" s="4">
        <v>0.631475644546306</v>
      </c>
      <c r="I3188" s="4">
        <v>5.53</v>
      </c>
      <c r="J3188" s="4">
        <v>2.5</v>
      </c>
      <c r="K3188" s="4">
        <v>3.2</v>
      </c>
      <c r="L3188" s="4">
        <v>3.9750000000000001</v>
      </c>
      <c r="M3188" s="4">
        <v>30</v>
      </c>
    </row>
    <row r="3189" spans="1:13" x14ac:dyDescent="0.2">
      <c r="A3189" s="3">
        <v>39661</v>
      </c>
      <c r="B3189" t="s">
        <v>10115</v>
      </c>
      <c r="C3189" t="s">
        <v>3594</v>
      </c>
      <c r="D3189" t="s">
        <v>10116</v>
      </c>
      <c r="E3189" t="s">
        <v>3593</v>
      </c>
      <c r="F3189" s="4">
        <v>2.0688235294117598</v>
      </c>
      <c r="G3189" s="4">
        <v>2.1</v>
      </c>
      <c r="H3189" s="4">
        <v>0.65930066119626496</v>
      </c>
      <c r="I3189" s="4">
        <v>3.6</v>
      </c>
      <c r="J3189" s="4">
        <v>-0.49</v>
      </c>
      <c r="K3189" s="4">
        <v>1.87</v>
      </c>
      <c r="L3189" s="4">
        <v>2.3275000000000001</v>
      </c>
      <c r="M3189" s="4">
        <v>34</v>
      </c>
    </row>
    <row r="3190" spans="1:13" x14ac:dyDescent="0.2">
      <c r="A3190" s="3">
        <v>39661</v>
      </c>
      <c r="B3190" t="s">
        <v>10117</v>
      </c>
      <c r="C3190" t="s">
        <v>3597</v>
      </c>
      <c r="D3190" t="s">
        <v>10118</v>
      </c>
      <c r="E3190" t="s">
        <v>3596</v>
      </c>
      <c r="F3190" s="4">
        <v>2.22235294117647</v>
      </c>
      <c r="G3190" s="4">
        <v>2.0699999999999998</v>
      </c>
      <c r="H3190" s="4">
        <v>0.64178283320067697</v>
      </c>
      <c r="I3190" s="4">
        <v>4.08</v>
      </c>
      <c r="J3190" s="4">
        <v>1.2</v>
      </c>
      <c r="K3190" s="4">
        <v>1.8</v>
      </c>
      <c r="L3190" s="4">
        <v>2.5</v>
      </c>
      <c r="M3190" s="4">
        <v>34</v>
      </c>
    </row>
    <row r="3191" spans="1:13" x14ac:dyDescent="0.2">
      <c r="A3191" s="3">
        <v>39692</v>
      </c>
      <c r="B3191" t="s">
        <v>9118</v>
      </c>
      <c r="C3191" t="s">
        <v>3918</v>
      </c>
      <c r="D3191" t="s">
        <v>9119</v>
      </c>
      <c r="E3191" t="s">
        <v>3917</v>
      </c>
      <c r="F3191" s="4">
        <v>8.2753125000000001</v>
      </c>
      <c r="G3191" s="4">
        <v>8.25</v>
      </c>
      <c r="H3191" s="4">
        <v>0.13090218892179101</v>
      </c>
      <c r="I3191" s="4">
        <v>8.75</v>
      </c>
      <c r="J3191" s="4">
        <v>8</v>
      </c>
      <c r="K3191" s="4">
        <v>8.2200000000000006</v>
      </c>
      <c r="L3191" s="4">
        <v>8.2850000000000001</v>
      </c>
      <c r="M3191" s="4">
        <v>32</v>
      </c>
    </row>
    <row r="3192" spans="1:13" x14ac:dyDescent="0.2">
      <c r="A3192" s="3">
        <v>39692</v>
      </c>
      <c r="B3192" t="s">
        <v>9248</v>
      </c>
      <c r="C3192" t="s">
        <v>3921</v>
      </c>
      <c r="D3192" t="s">
        <v>9249</v>
      </c>
      <c r="E3192" t="s">
        <v>3920</v>
      </c>
      <c r="F3192" s="4">
        <v>7.7254838709677403</v>
      </c>
      <c r="G3192" s="4">
        <v>7.75</v>
      </c>
      <c r="H3192" s="4">
        <v>0.52608515603260397</v>
      </c>
      <c r="I3192" s="4">
        <v>9.02</v>
      </c>
      <c r="J3192" s="4">
        <v>6.5</v>
      </c>
      <c r="K3192" s="4">
        <v>7.5</v>
      </c>
      <c r="L3192" s="4">
        <v>7.99</v>
      </c>
      <c r="M3192" s="4">
        <v>31</v>
      </c>
    </row>
    <row r="3193" spans="1:13" x14ac:dyDescent="0.2">
      <c r="A3193" s="3">
        <v>39692</v>
      </c>
      <c r="B3193" t="s">
        <v>9348</v>
      </c>
      <c r="C3193" t="s">
        <v>3081</v>
      </c>
      <c r="D3193" t="s">
        <v>9349</v>
      </c>
      <c r="E3193" t="s">
        <v>3080</v>
      </c>
      <c r="F3193" s="4">
        <v>4.3239032258064496</v>
      </c>
      <c r="G3193" s="4">
        <v>4.1500000000000004</v>
      </c>
      <c r="H3193" s="4">
        <v>0.45052150187966999</v>
      </c>
      <c r="I3193" s="4">
        <v>5.37</v>
      </c>
      <c r="J3193" s="4">
        <v>3.8</v>
      </c>
      <c r="K3193" s="4">
        <v>4</v>
      </c>
      <c r="L3193" s="4">
        <v>4.49</v>
      </c>
      <c r="M3193" s="4">
        <v>31</v>
      </c>
    </row>
    <row r="3194" spans="1:13" x14ac:dyDescent="0.2">
      <c r="A3194" s="3">
        <v>39692</v>
      </c>
      <c r="B3194" t="s">
        <v>9006</v>
      </c>
      <c r="C3194" t="s">
        <v>3072</v>
      </c>
      <c r="D3194" t="s">
        <v>9007</v>
      </c>
      <c r="E3194" t="s">
        <v>3071</v>
      </c>
      <c r="F3194" s="4">
        <v>5.6269696969696996</v>
      </c>
      <c r="G3194" s="4">
        <v>5.63</v>
      </c>
      <c r="H3194" s="4">
        <v>0.18320897986460799</v>
      </c>
      <c r="I3194" s="4">
        <v>5.92</v>
      </c>
      <c r="J3194" s="4">
        <v>5.2</v>
      </c>
      <c r="K3194" s="4">
        <v>5.5</v>
      </c>
      <c r="L3194" s="4">
        <v>5.77</v>
      </c>
      <c r="M3194" s="4">
        <v>33</v>
      </c>
    </row>
    <row r="3195" spans="1:13" x14ac:dyDescent="0.2">
      <c r="A3195" s="3">
        <v>39692</v>
      </c>
      <c r="B3195" t="s">
        <v>9138</v>
      </c>
      <c r="C3195" t="s">
        <v>3075</v>
      </c>
      <c r="D3195" t="s">
        <v>9139</v>
      </c>
      <c r="E3195" t="s">
        <v>3074</v>
      </c>
      <c r="F3195" s="4">
        <v>4.0745454545454498</v>
      </c>
      <c r="G3195" s="4">
        <v>3.98</v>
      </c>
      <c r="H3195" s="4">
        <v>0.40506242504312601</v>
      </c>
      <c r="I3195" s="4">
        <v>5.25</v>
      </c>
      <c r="J3195" s="4">
        <v>3.62</v>
      </c>
      <c r="K3195" s="4">
        <v>3.79</v>
      </c>
      <c r="L3195" s="4">
        <v>4.2300000000000004</v>
      </c>
      <c r="M3195" s="4">
        <v>33</v>
      </c>
    </row>
    <row r="3196" spans="1:13" x14ac:dyDescent="0.2">
      <c r="A3196" s="3">
        <v>39692</v>
      </c>
      <c r="B3196" t="s">
        <v>9268</v>
      </c>
      <c r="C3196" t="s">
        <v>3102</v>
      </c>
      <c r="D3196" t="s">
        <v>9269</v>
      </c>
      <c r="E3196" t="s">
        <v>3101</v>
      </c>
      <c r="F3196" s="4">
        <v>3.6594333333333302</v>
      </c>
      <c r="G3196" s="4">
        <v>3.6</v>
      </c>
      <c r="H3196" s="4">
        <v>0.37717641379921502</v>
      </c>
      <c r="I3196" s="4">
        <v>4.95</v>
      </c>
      <c r="J3196" s="4">
        <v>2.99</v>
      </c>
      <c r="K3196" s="4">
        <v>3.4624999999999999</v>
      </c>
      <c r="L3196" s="4">
        <v>3.7149999999999999</v>
      </c>
      <c r="M3196" s="4">
        <v>30</v>
      </c>
    </row>
    <row r="3197" spans="1:13" x14ac:dyDescent="0.2">
      <c r="A3197" s="3">
        <v>39692</v>
      </c>
      <c r="B3197" t="s">
        <v>9252</v>
      </c>
      <c r="C3197" t="s">
        <v>3078</v>
      </c>
      <c r="D3197" t="s">
        <v>9253</v>
      </c>
      <c r="E3197" t="s">
        <v>3077</v>
      </c>
      <c r="F3197" s="4">
        <v>3.6680000000000001</v>
      </c>
      <c r="G3197" s="4">
        <v>3.58</v>
      </c>
      <c r="H3197" s="4">
        <v>0.40039118802525597</v>
      </c>
      <c r="I3197" s="4">
        <v>5.3</v>
      </c>
      <c r="J3197" s="4">
        <v>3.04</v>
      </c>
      <c r="K3197" s="4">
        <v>3.4775</v>
      </c>
      <c r="L3197" s="4">
        <v>3.875</v>
      </c>
      <c r="M3197" s="4">
        <v>30</v>
      </c>
    </row>
    <row r="3198" spans="1:13" x14ac:dyDescent="0.2">
      <c r="A3198" s="3">
        <v>39692</v>
      </c>
      <c r="B3198" t="s">
        <v>7528</v>
      </c>
      <c r="C3198" t="s">
        <v>3105</v>
      </c>
      <c r="D3198" t="s">
        <v>7529</v>
      </c>
      <c r="E3198" t="s">
        <v>3104</v>
      </c>
      <c r="F3198" s="4">
        <v>3.3562592592592599</v>
      </c>
      <c r="G3198" s="4">
        <v>3.4</v>
      </c>
      <c r="H3198" s="4">
        <v>0.375879644464165</v>
      </c>
      <c r="I3198" s="4">
        <v>4</v>
      </c>
      <c r="J3198" s="4">
        <v>2.15</v>
      </c>
      <c r="K3198" s="4">
        <v>3.22</v>
      </c>
      <c r="L3198" s="4">
        <v>3.5</v>
      </c>
      <c r="M3198" s="4">
        <v>27</v>
      </c>
    </row>
    <row r="3199" spans="1:13" x14ac:dyDescent="0.2">
      <c r="A3199" s="3">
        <v>39692</v>
      </c>
      <c r="B3199" t="s">
        <v>9270</v>
      </c>
      <c r="C3199" t="s">
        <v>3126</v>
      </c>
      <c r="D3199" t="s">
        <v>9271</v>
      </c>
      <c r="E3199" t="s">
        <v>3125</v>
      </c>
      <c r="F3199" s="4">
        <v>0.42665625000000001</v>
      </c>
      <c r="G3199" s="4">
        <v>0.44500000000000001</v>
      </c>
      <c r="H3199" s="4">
        <v>0.10729086464884501</v>
      </c>
      <c r="I3199" s="4">
        <v>0.65</v>
      </c>
      <c r="J3199" s="4">
        <v>0.1</v>
      </c>
      <c r="K3199" s="4">
        <v>0.3775</v>
      </c>
      <c r="L3199" s="4">
        <v>0.48</v>
      </c>
      <c r="M3199" s="4">
        <v>32</v>
      </c>
    </row>
    <row r="3200" spans="1:13" x14ac:dyDescent="0.2">
      <c r="A3200" s="3">
        <v>39692</v>
      </c>
      <c r="B3200" t="s">
        <v>9280</v>
      </c>
      <c r="C3200" t="s">
        <v>3129</v>
      </c>
      <c r="D3200" t="s">
        <v>9281</v>
      </c>
      <c r="E3200" t="s">
        <v>3128</v>
      </c>
      <c r="F3200" s="4">
        <v>0.322625</v>
      </c>
      <c r="G3200" s="4">
        <v>0.3</v>
      </c>
      <c r="H3200" s="4">
        <v>7.6873482151288794E-2</v>
      </c>
      <c r="I3200" s="4">
        <v>0.53</v>
      </c>
      <c r="J3200" s="4">
        <v>0.2</v>
      </c>
      <c r="K3200" s="4">
        <v>0.27300000000000002</v>
      </c>
      <c r="L3200" s="4">
        <v>0.36749999999999999</v>
      </c>
      <c r="M3200" s="4">
        <v>32</v>
      </c>
    </row>
    <row r="3201" spans="1:13" x14ac:dyDescent="0.2">
      <c r="A3201" s="3">
        <v>39692</v>
      </c>
      <c r="B3201" t="s">
        <v>9290</v>
      </c>
      <c r="C3201" t="s">
        <v>3132</v>
      </c>
      <c r="D3201" t="s">
        <v>9291</v>
      </c>
      <c r="E3201" t="s">
        <v>3131</v>
      </c>
      <c r="F3201" s="4">
        <v>0.41312500000000002</v>
      </c>
      <c r="G3201" s="4">
        <v>0.38</v>
      </c>
      <c r="H3201" s="4">
        <v>0.121984597123915</v>
      </c>
      <c r="I3201" s="4">
        <v>0.76</v>
      </c>
      <c r="J3201" s="4">
        <v>0.28000000000000003</v>
      </c>
      <c r="K3201" s="4">
        <v>0.32750000000000001</v>
      </c>
      <c r="L3201" s="4">
        <v>0.45250000000000001</v>
      </c>
      <c r="M3201" s="4">
        <v>32</v>
      </c>
    </row>
    <row r="3202" spans="1:13" x14ac:dyDescent="0.2">
      <c r="A3202" s="3">
        <v>39692</v>
      </c>
      <c r="B3202" t="s">
        <v>9300</v>
      </c>
      <c r="C3202" t="s">
        <v>3135</v>
      </c>
      <c r="D3202" t="s">
        <v>9301</v>
      </c>
      <c r="E3202" t="s">
        <v>3134</v>
      </c>
      <c r="F3202" s="4">
        <v>0.1245</v>
      </c>
      <c r="G3202" s="4">
        <v>0.14499999999999999</v>
      </c>
      <c r="H3202" s="4">
        <v>0.114729415189294</v>
      </c>
      <c r="I3202" s="4">
        <v>0.3</v>
      </c>
      <c r="J3202" s="4">
        <v>-0.23</v>
      </c>
      <c r="K3202" s="4">
        <v>5.2499999999999998E-2</v>
      </c>
      <c r="L3202" s="4">
        <v>0.2</v>
      </c>
      <c r="M3202" s="4">
        <v>32</v>
      </c>
    </row>
    <row r="3203" spans="1:13" x14ac:dyDescent="0.2">
      <c r="A3203" s="3">
        <v>39692</v>
      </c>
      <c r="B3203" t="s">
        <v>9310</v>
      </c>
      <c r="C3203" t="s">
        <v>3138</v>
      </c>
      <c r="D3203" t="s">
        <v>9311</v>
      </c>
      <c r="E3203" t="s">
        <v>3137</v>
      </c>
      <c r="F3203" s="4">
        <v>-0.20390625000000001</v>
      </c>
      <c r="G3203" s="4">
        <v>-0.23</v>
      </c>
      <c r="H3203" s="4">
        <v>0.14453894650387999</v>
      </c>
      <c r="I3203" s="4">
        <v>0.12</v>
      </c>
      <c r="J3203" s="4">
        <v>-0.45</v>
      </c>
      <c r="K3203" s="4">
        <v>-0.3125</v>
      </c>
      <c r="L3203" s="4">
        <v>-0.115</v>
      </c>
      <c r="M3203" s="4">
        <v>32</v>
      </c>
    </row>
    <row r="3204" spans="1:13" x14ac:dyDescent="0.2">
      <c r="A3204" s="3">
        <v>39692</v>
      </c>
      <c r="B3204" t="s">
        <v>9320</v>
      </c>
      <c r="C3204" t="s">
        <v>3141</v>
      </c>
      <c r="D3204" t="s">
        <v>9321</v>
      </c>
      <c r="E3204" t="s">
        <v>3140</v>
      </c>
      <c r="F3204" s="4">
        <v>0.24675</v>
      </c>
      <c r="G3204" s="4">
        <v>0.25</v>
      </c>
      <c r="H3204" s="4">
        <v>9.3601419895488799E-2</v>
      </c>
      <c r="I3204" s="4">
        <v>0.42</v>
      </c>
      <c r="J3204" s="4">
        <v>0.02</v>
      </c>
      <c r="K3204" s="4">
        <v>0.1875</v>
      </c>
      <c r="L3204" s="4">
        <v>0.31</v>
      </c>
      <c r="M3204" s="4">
        <v>32</v>
      </c>
    </row>
    <row r="3205" spans="1:13" x14ac:dyDescent="0.2">
      <c r="A3205" s="3">
        <v>39692</v>
      </c>
      <c r="B3205" t="s">
        <v>9330</v>
      </c>
      <c r="C3205" t="s">
        <v>3144</v>
      </c>
      <c r="D3205" t="s">
        <v>9331</v>
      </c>
      <c r="E3205" t="s">
        <v>3143</v>
      </c>
      <c r="F3205" s="4">
        <v>0.31637500000000002</v>
      </c>
      <c r="G3205" s="4">
        <v>0.31</v>
      </c>
      <c r="H3205" s="4">
        <v>0.112816651138888</v>
      </c>
      <c r="I3205" s="4">
        <v>0.59399999999999997</v>
      </c>
      <c r="J3205" s="4">
        <v>-0.05</v>
      </c>
      <c r="K3205" s="4">
        <v>0.26500000000000001</v>
      </c>
      <c r="L3205" s="4">
        <v>0.39250000000000002</v>
      </c>
      <c r="M3205" s="4">
        <v>32</v>
      </c>
    </row>
    <row r="3206" spans="1:13" x14ac:dyDescent="0.2">
      <c r="A3206" s="3">
        <v>39692</v>
      </c>
      <c r="B3206" t="s">
        <v>9340</v>
      </c>
      <c r="C3206" t="s">
        <v>3147</v>
      </c>
      <c r="D3206" t="s">
        <v>9341</v>
      </c>
      <c r="E3206" t="s">
        <v>3146</v>
      </c>
      <c r="F3206" s="4">
        <v>0.37993749999999998</v>
      </c>
      <c r="G3206" s="4">
        <v>0.36499999999999999</v>
      </c>
      <c r="H3206" s="4">
        <v>0.101708608922904</v>
      </c>
      <c r="I3206" s="4">
        <v>0.66</v>
      </c>
      <c r="J3206" s="4">
        <v>0.17</v>
      </c>
      <c r="K3206" s="4">
        <v>0.3175</v>
      </c>
      <c r="L3206" s="4">
        <v>0.41249999999999998</v>
      </c>
      <c r="M3206" s="4">
        <v>32</v>
      </c>
    </row>
    <row r="3207" spans="1:13" x14ac:dyDescent="0.2">
      <c r="A3207" s="3">
        <v>39692</v>
      </c>
      <c r="B3207" t="s">
        <v>9220</v>
      </c>
      <c r="C3207" t="s">
        <v>3114</v>
      </c>
      <c r="D3207" t="s">
        <v>9221</v>
      </c>
      <c r="E3207" t="s">
        <v>3113</v>
      </c>
      <c r="F3207" s="4">
        <v>0.71351515151515199</v>
      </c>
      <c r="G3207" s="4">
        <v>0.7</v>
      </c>
      <c r="H3207" s="4">
        <v>0.116732632865697</v>
      </c>
      <c r="I3207" s="4">
        <v>0.95</v>
      </c>
      <c r="J3207" s="4">
        <v>0.3</v>
      </c>
      <c r="K3207" s="4">
        <v>0.66</v>
      </c>
      <c r="L3207" s="4">
        <v>0.77</v>
      </c>
      <c r="M3207" s="4">
        <v>33</v>
      </c>
    </row>
    <row r="3208" spans="1:13" x14ac:dyDescent="0.2">
      <c r="A3208" s="3">
        <v>39692</v>
      </c>
      <c r="B3208" t="s">
        <v>9350</v>
      </c>
      <c r="C3208" t="s">
        <v>3150</v>
      </c>
      <c r="D3208" t="s">
        <v>9351</v>
      </c>
      <c r="E3208" t="s">
        <v>3149</v>
      </c>
      <c r="F3208" s="4">
        <v>0.63062499999999999</v>
      </c>
      <c r="G3208" s="4">
        <v>0.64</v>
      </c>
      <c r="H3208" s="4">
        <v>9.8601102526061205E-2</v>
      </c>
      <c r="I3208" s="4">
        <v>0.84</v>
      </c>
      <c r="J3208" s="4">
        <v>0.45</v>
      </c>
      <c r="K3208" s="4">
        <v>0.59250000000000003</v>
      </c>
      <c r="L3208" s="4">
        <v>0.6825</v>
      </c>
      <c r="M3208" s="4">
        <v>32</v>
      </c>
    </row>
    <row r="3209" spans="1:13" x14ac:dyDescent="0.2">
      <c r="A3209" s="3">
        <v>39692</v>
      </c>
      <c r="B3209" t="s">
        <v>9230</v>
      </c>
      <c r="C3209" t="s">
        <v>3117</v>
      </c>
      <c r="D3209" t="s">
        <v>9231</v>
      </c>
      <c r="E3209" t="s">
        <v>3116</v>
      </c>
      <c r="F3209" s="4">
        <v>0.482939393939394</v>
      </c>
      <c r="G3209" s="4">
        <v>0.47</v>
      </c>
      <c r="H3209" s="4">
        <v>0.113151430446642</v>
      </c>
      <c r="I3209" s="4">
        <v>0.78</v>
      </c>
      <c r="J3209" s="4">
        <v>0.28000000000000003</v>
      </c>
      <c r="K3209" s="4">
        <v>0.41</v>
      </c>
      <c r="L3209" s="4">
        <v>0.52</v>
      </c>
      <c r="M3209" s="4">
        <v>33</v>
      </c>
    </row>
    <row r="3210" spans="1:13" x14ac:dyDescent="0.2">
      <c r="A3210" s="3">
        <v>39692</v>
      </c>
      <c r="B3210" t="s">
        <v>9240</v>
      </c>
      <c r="C3210" t="s">
        <v>3120</v>
      </c>
      <c r="D3210" t="s">
        <v>9241</v>
      </c>
      <c r="E3210" t="s">
        <v>3119</v>
      </c>
      <c r="F3210" s="4">
        <v>0.69509090909090898</v>
      </c>
      <c r="G3210" s="4">
        <v>0.68</v>
      </c>
      <c r="H3210" s="4">
        <v>0.108559995980438</v>
      </c>
      <c r="I3210" s="4">
        <v>1.0900000000000001</v>
      </c>
      <c r="J3210" s="4">
        <v>0.5</v>
      </c>
      <c r="K3210" s="4">
        <v>0.62</v>
      </c>
      <c r="L3210" s="4">
        <v>0.75</v>
      </c>
      <c r="M3210" s="4">
        <v>33</v>
      </c>
    </row>
    <row r="3211" spans="1:13" x14ac:dyDescent="0.2">
      <c r="A3211" s="3">
        <v>39692</v>
      </c>
      <c r="B3211" t="s">
        <v>9254</v>
      </c>
      <c r="C3211" t="s">
        <v>3123</v>
      </c>
      <c r="D3211" t="s">
        <v>9255</v>
      </c>
      <c r="E3211" t="s">
        <v>3122</v>
      </c>
      <c r="F3211" s="4">
        <v>0.46039393939393902</v>
      </c>
      <c r="G3211" s="4">
        <v>0.44</v>
      </c>
      <c r="H3211" s="4">
        <v>0.111745229035164</v>
      </c>
      <c r="I3211" s="4">
        <v>0.8</v>
      </c>
      <c r="J3211" s="4">
        <v>0.25</v>
      </c>
      <c r="K3211" s="4">
        <v>0.4</v>
      </c>
      <c r="L3211" s="4">
        <v>0.52</v>
      </c>
      <c r="M3211" s="4">
        <v>33</v>
      </c>
    </row>
    <row r="3212" spans="1:13" x14ac:dyDescent="0.2">
      <c r="A3212" s="3">
        <v>39692</v>
      </c>
      <c r="B3212" t="s">
        <v>9352</v>
      </c>
      <c r="C3212" t="s">
        <v>3096</v>
      </c>
      <c r="D3212" t="s">
        <v>9353</v>
      </c>
      <c r="E3212" t="s">
        <v>3095</v>
      </c>
      <c r="F3212" s="4">
        <v>4.1782758620689702</v>
      </c>
      <c r="G3212" s="4">
        <v>4.08</v>
      </c>
      <c r="H3212" s="4">
        <v>0.40124866680256699</v>
      </c>
      <c r="I3212" s="4">
        <v>5.04</v>
      </c>
      <c r="J3212" s="4">
        <v>3.59</v>
      </c>
      <c r="K3212" s="4">
        <v>3.9</v>
      </c>
      <c r="L3212" s="4">
        <v>4.37</v>
      </c>
      <c r="M3212" s="4">
        <v>29</v>
      </c>
    </row>
    <row r="3213" spans="1:13" x14ac:dyDescent="0.2">
      <c r="A3213" s="3">
        <v>39692</v>
      </c>
      <c r="B3213" t="s">
        <v>9126</v>
      </c>
      <c r="C3213" t="s">
        <v>3087</v>
      </c>
      <c r="D3213" t="s">
        <v>9127</v>
      </c>
      <c r="E3213" t="s">
        <v>3086</v>
      </c>
      <c r="F3213" s="4">
        <v>5.2217809677419398</v>
      </c>
      <c r="G3213" s="4">
        <v>5.29</v>
      </c>
      <c r="H3213" s="4">
        <v>0.41946585943200698</v>
      </c>
      <c r="I3213" s="4">
        <v>5.76</v>
      </c>
      <c r="J3213" s="4">
        <v>3.7</v>
      </c>
      <c r="K3213" s="4">
        <v>5.125</v>
      </c>
      <c r="L3213" s="4">
        <v>5.4050000000000002</v>
      </c>
      <c r="M3213" s="4">
        <v>31</v>
      </c>
    </row>
    <row r="3214" spans="1:13" x14ac:dyDescent="0.2">
      <c r="A3214" s="3">
        <v>39692</v>
      </c>
      <c r="B3214" t="s">
        <v>9258</v>
      </c>
      <c r="C3214" t="s">
        <v>3090</v>
      </c>
      <c r="D3214" t="s">
        <v>9259</v>
      </c>
      <c r="E3214" t="s">
        <v>3089</v>
      </c>
      <c r="F3214" s="4">
        <v>3.92441379310345</v>
      </c>
      <c r="G3214" s="4">
        <v>3.8</v>
      </c>
      <c r="H3214" s="4">
        <v>0.39195203034130299</v>
      </c>
      <c r="I3214" s="4">
        <v>4.8</v>
      </c>
      <c r="J3214" s="4">
        <v>3.4</v>
      </c>
      <c r="K3214" s="4">
        <v>3.6</v>
      </c>
      <c r="L3214" s="4">
        <v>4.2</v>
      </c>
      <c r="M3214" s="4">
        <v>29</v>
      </c>
    </row>
    <row r="3215" spans="1:13" x14ac:dyDescent="0.2">
      <c r="A3215" s="3">
        <v>39692</v>
      </c>
      <c r="B3215" t="s">
        <v>9354</v>
      </c>
      <c r="C3215" t="s">
        <v>3153</v>
      </c>
      <c r="D3215" t="s">
        <v>9355</v>
      </c>
      <c r="E3215" t="s">
        <v>3152</v>
      </c>
      <c r="F3215" s="4">
        <v>0.60010344827586204</v>
      </c>
      <c r="G3215" s="4">
        <v>0.61</v>
      </c>
      <c r="H3215" s="4">
        <v>0.104106519909585</v>
      </c>
      <c r="I3215" s="4">
        <v>0.88</v>
      </c>
      <c r="J3215" s="4">
        <v>0.245</v>
      </c>
      <c r="K3215" s="4">
        <v>0.59</v>
      </c>
      <c r="L3215" s="4">
        <v>0.63</v>
      </c>
      <c r="M3215" s="4">
        <v>29</v>
      </c>
    </row>
    <row r="3216" spans="1:13" x14ac:dyDescent="0.2">
      <c r="A3216" s="3">
        <v>39692</v>
      </c>
      <c r="B3216" t="s">
        <v>10097</v>
      </c>
      <c r="C3216" t="s">
        <v>4324</v>
      </c>
      <c r="D3216" t="s">
        <v>10098</v>
      </c>
      <c r="E3216" t="s">
        <v>4323</v>
      </c>
      <c r="F3216" s="4">
        <v>1.5531250000000001</v>
      </c>
      <c r="G3216" s="4">
        <v>1.65</v>
      </c>
      <c r="H3216" s="4">
        <v>0.28847136046140098</v>
      </c>
      <c r="I3216" s="4">
        <v>2.1</v>
      </c>
      <c r="J3216" s="4">
        <v>0.9</v>
      </c>
      <c r="K3216" s="4">
        <v>1.375</v>
      </c>
      <c r="L3216" s="4">
        <v>1.8</v>
      </c>
      <c r="M3216" s="4">
        <v>32</v>
      </c>
    </row>
    <row r="3217" spans="1:13" x14ac:dyDescent="0.2">
      <c r="A3217" s="3">
        <v>39692</v>
      </c>
      <c r="B3217" t="s">
        <v>10109</v>
      </c>
      <c r="C3217" t="s">
        <v>4327</v>
      </c>
      <c r="D3217" t="s">
        <v>10110</v>
      </c>
      <c r="E3217" t="s">
        <v>4326</v>
      </c>
      <c r="F3217" s="4">
        <v>1.4419354838709699</v>
      </c>
      <c r="G3217" s="4">
        <v>1.4</v>
      </c>
      <c r="H3217" s="4">
        <v>0.63022440106594202</v>
      </c>
      <c r="I3217" s="4">
        <v>3</v>
      </c>
      <c r="J3217" s="4">
        <v>-0.2</v>
      </c>
      <c r="K3217" s="4">
        <v>1</v>
      </c>
      <c r="L3217" s="4">
        <v>1.8</v>
      </c>
      <c r="M3217" s="4">
        <v>31</v>
      </c>
    </row>
    <row r="3218" spans="1:13" x14ac:dyDescent="0.2">
      <c r="A3218" s="3">
        <v>39692</v>
      </c>
      <c r="B3218" t="s">
        <v>9336</v>
      </c>
      <c r="C3218" t="s">
        <v>3939</v>
      </c>
      <c r="D3218" t="s">
        <v>9337</v>
      </c>
      <c r="E3218" t="s">
        <v>3947</v>
      </c>
      <c r="F3218" s="4">
        <v>10.6454</v>
      </c>
      <c r="G3218" s="4">
        <v>10.67225</v>
      </c>
      <c r="H3218" s="4">
        <v>0.157766448454874</v>
      </c>
      <c r="I3218" s="4">
        <v>10.9</v>
      </c>
      <c r="J3218" s="4">
        <v>10.3</v>
      </c>
      <c r="K3218" s="4">
        <v>10.545</v>
      </c>
      <c r="L3218" s="4">
        <v>10.734999999999999</v>
      </c>
      <c r="M3218" s="4">
        <v>32</v>
      </c>
    </row>
    <row r="3219" spans="1:13" x14ac:dyDescent="0.2">
      <c r="A3219" s="3">
        <v>39692</v>
      </c>
      <c r="B3219" t="s">
        <v>9346</v>
      </c>
      <c r="C3219" t="s">
        <v>3942</v>
      </c>
      <c r="D3219" t="s">
        <v>9347</v>
      </c>
      <c r="E3219" t="s">
        <v>3949</v>
      </c>
      <c r="F3219" s="4">
        <v>10.67289375</v>
      </c>
      <c r="G3219" s="4">
        <v>10.68</v>
      </c>
      <c r="H3219" s="4">
        <v>0.198568353287777</v>
      </c>
      <c r="I3219" s="4">
        <v>11.05</v>
      </c>
      <c r="J3219" s="4">
        <v>10.25</v>
      </c>
      <c r="K3219" s="4">
        <v>10.5375</v>
      </c>
      <c r="L3219" s="4">
        <v>10.8125</v>
      </c>
      <c r="M3219" s="4">
        <v>32</v>
      </c>
    </row>
    <row r="3220" spans="1:13" x14ac:dyDescent="0.2">
      <c r="A3220" s="3">
        <v>39692</v>
      </c>
      <c r="B3220" t="s">
        <v>9356</v>
      </c>
      <c r="C3220" t="s">
        <v>3952</v>
      </c>
      <c r="D3220" t="s">
        <v>9357</v>
      </c>
      <c r="E3220" t="s">
        <v>3951</v>
      </c>
      <c r="F3220" s="4">
        <v>10.6741060606061</v>
      </c>
      <c r="G3220" s="4">
        <v>10.68</v>
      </c>
      <c r="H3220" s="4">
        <v>0.22124030761170299</v>
      </c>
      <c r="I3220" s="4">
        <v>11.2</v>
      </c>
      <c r="J3220" s="4">
        <v>10.24</v>
      </c>
      <c r="K3220" s="4">
        <v>10.5</v>
      </c>
      <c r="L3220" s="4">
        <v>10.8</v>
      </c>
      <c r="M3220" s="4">
        <v>33</v>
      </c>
    </row>
    <row r="3221" spans="1:13" x14ac:dyDescent="0.2">
      <c r="A3221" s="3">
        <v>39692</v>
      </c>
      <c r="B3221" t="s">
        <v>9132</v>
      </c>
      <c r="C3221" t="s">
        <v>3936</v>
      </c>
      <c r="D3221" t="s">
        <v>9133</v>
      </c>
      <c r="E3221" t="s">
        <v>3935</v>
      </c>
      <c r="F3221" s="4">
        <v>10.6741060606061</v>
      </c>
      <c r="G3221" s="4">
        <v>10.68</v>
      </c>
      <c r="H3221" s="4">
        <v>0.22124030761170299</v>
      </c>
      <c r="I3221" s="4">
        <v>11.2</v>
      </c>
      <c r="J3221" s="4">
        <v>10.24</v>
      </c>
      <c r="K3221" s="4">
        <v>10.5</v>
      </c>
      <c r="L3221" s="4">
        <v>10.8</v>
      </c>
      <c r="M3221" s="4">
        <v>33</v>
      </c>
    </row>
    <row r="3222" spans="1:13" x14ac:dyDescent="0.2">
      <c r="A3222" s="3">
        <v>39692</v>
      </c>
      <c r="B3222" t="s">
        <v>9264</v>
      </c>
      <c r="C3222" t="s">
        <v>3939</v>
      </c>
      <c r="D3222" t="s">
        <v>9265</v>
      </c>
      <c r="E3222" t="s">
        <v>3938</v>
      </c>
      <c r="F3222" s="4">
        <v>11.066006060606099</v>
      </c>
      <c r="G3222" s="4">
        <v>11.013</v>
      </c>
      <c r="H3222" s="4">
        <v>0.324172790479277</v>
      </c>
      <c r="I3222" s="4">
        <v>11.9</v>
      </c>
      <c r="J3222" s="4">
        <v>10.45</v>
      </c>
      <c r="K3222" s="4">
        <v>10.85</v>
      </c>
      <c r="L3222" s="4">
        <v>11.3</v>
      </c>
      <c r="M3222" s="4">
        <v>33</v>
      </c>
    </row>
    <row r="3223" spans="1:13" x14ac:dyDescent="0.2">
      <c r="A3223" s="3">
        <v>39692</v>
      </c>
      <c r="B3223" t="s">
        <v>10093</v>
      </c>
      <c r="C3223" t="s">
        <v>3579</v>
      </c>
      <c r="D3223" t="s">
        <v>10094</v>
      </c>
      <c r="E3223" t="s">
        <v>3578</v>
      </c>
      <c r="F3223" s="4">
        <v>2.31843575064492</v>
      </c>
      <c r="G3223" s="4">
        <v>2.2865144922765501</v>
      </c>
      <c r="H3223" s="4">
        <v>0.24033767012937299</v>
      </c>
      <c r="I3223" s="4">
        <v>3.0018287339026499</v>
      </c>
      <c r="J3223" s="4">
        <v>1.7471431717256001</v>
      </c>
      <c r="K3223" s="4">
        <v>2.2064933603141799</v>
      </c>
      <c r="L3223" s="4">
        <v>2.4914396354709401</v>
      </c>
      <c r="M3223" s="4">
        <v>33</v>
      </c>
    </row>
    <row r="3224" spans="1:13" x14ac:dyDescent="0.2">
      <c r="A3224" s="3">
        <v>39692</v>
      </c>
      <c r="B3224" t="s">
        <v>10105</v>
      </c>
      <c r="C3224" t="s">
        <v>3582</v>
      </c>
      <c r="D3224" t="s">
        <v>10106</v>
      </c>
      <c r="E3224" t="s">
        <v>3581</v>
      </c>
      <c r="F3224" s="4">
        <v>2.51125</v>
      </c>
      <c r="G3224" s="4">
        <v>2.5</v>
      </c>
      <c r="H3224" s="4">
        <v>0.48203700835034902</v>
      </c>
      <c r="I3224" s="4">
        <v>3.6</v>
      </c>
      <c r="J3224" s="4">
        <v>1.6</v>
      </c>
      <c r="K3224" s="4">
        <v>2.2000000000000002</v>
      </c>
      <c r="L3224" s="4">
        <v>2.9249999999999998</v>
      </c>
      <c r="M3224" s="4">
        <v>32</v>
      </c>
    </row>
    <row r="3225" spans="1:13" x14ac:dyDescent="0.2">
      <c r="A3225" s="3">
        <v>39692</v>
      </c>
      <c r="B3225" t="s">
        <v>10113</v>
      </c>
      <c r="C3225" t="s">
        <v>3585</v>
      </c>
      <c r="D3225" t="s">
        <v>10114</v>
      </c>
      <c r="E3225" t="s">
        <v>3584</v>
      </c>
      <c r="F3225" s="4">
        <v>3.4007142857142898</v>
      </c>
      <c r="G3225" s="4">
        <v>3.3849999999999998</v>
      </c>
      <c r="H3225" s="4">
        <v>0.52646218654565702</v>
      </c>
      <c r="I3225" s="4">
        <v>4.72</v>
      </c>
      <c r="J3225" s="4">
        <v>2.36</v>
      </c>
      <c r="K3225" s="4">
        <v>3.1</v>
      </c>
      <c r="L3225" s="4">
        <v>3.62</v>
      </c>
      <c r="M3225" s="4">
        <v>28</v>
      </c>
    </row>
    <row r="3226" spans="1:13" x14ac:dyDescent="0.2">
      <c r="A3226" s="3">
        <v>39692</v>
      </c>
      <c r="B3226" t="s">
        <v>10115</v>
      </c>
      <c r="C3226" t="s">
        <v>3594</v>
      </c>
      <c r="D3226" t="s">
        <v>10116</v>
      </c>
      <c r="E3226" t="s">
        <v>3593</v>
      </c>
      <c r="F3226" s="4">
        <v>1.8851515151515199</v>
      </c>
      <c r="G3226" s="4">
        <v>1.9</v>
      </c>
      <c r="H3226" s="4">
        <v>0.56970453533016396</v>
      </c>
      <c r="I3226" s="4">
        <v>3.1</v>
      </c>
      <c r="J3226" s="4">
        <v>-0.12</v>
      </c>
      <c r="K3226" s="4">
        <v>1.74</v>
      </c>
      <c r="L3226" s="4">
        <v>2.1</v>
      </c>
      <c r="M3226" s="4">
        <v>33</v>
      </c>
    </row>
    <row r="3227" spans="1:13" x14ac:dyDescent="0.2">
      <c r="A3227" s="3">
        <v>39692</v>
      </c>
      <c r="B3227" t="s">
        <v>10117</v>
      </c>
      <c r="C3227" t="s">
        <v>3597</v>
      </c>
      <c r="D3227" t="s">
        <v>10118</v>
      </c>
      <c r="E3227" t="s">
        <v>3596</v>
      </c>
      <c r="F3227" s="4">
        <v>2.0406060606060601</v>
      </c>
      <c r="G3227" s="4">
        <v>2</v>
      </c>
      <c r="H3227" s="4">
        <v>0.58623235258054596</v>
      </c>
      <c r="I3227" s="4">
        <v>3.5</v>
      </c>
      <c r="J3227" s="4">
        <v>0.5</v>
      </c>
      <c r="K3227" s="4">
        <v>1.7</v>
      </c>
      <c r="L3227" s="4">
        <v>2.4</v>
      </c>
      <c r="M3227" s="4">
        <v>33</v>
      </c>
    </row>
    <row r="3228" spans="1:13" x14ac:dyDescent="0.2">
      <c r="A3228" s="3">
        <v>39722</v>
      </c>
      <c r="B3228" t="s">
        <v>9118</v>
      </c>
      <c r="C3228" t="s">
        <v>3918</v>
      </c>
      <c r="D3228" t="s">
        <v>9119</v>
      </c>
      <c r="E3228" t="s">
        <v>3917</v>
      </c>
      <c r="F3228" s="4">
        <v>8.0534374999999994</v>
      </c>
      <c r="G3228" s="4">
        <v>8.15</v>
      </c>
      <c r="H3228" s="4">
        <v>0.39580550270018</v>
      </c>
      <c r="I3228" s="4">
        <v>9.42</v>
      </c>
      <c r="J3228" s="4">
        <v>7</v>
      </c>
      <c r="K3228" s="4">
        <v>7.79</v>
      </c>
      <c r="L3228" s="4">
        <v>8.25</v>
      </c>
      <c r="M3228" s="4">
        <v>32</v>
      </c>
    </row>
    <row r="3229" spans="1:13" x14ac:dyDescent="0.2">
      <c r="A3229" s="3">
        <v>39722</v>
      </c>
      <c r="B3229" t="s">
        <v>9248</v>
      </c>
      <c r="C3229" t="s">
        <v>3921</v>
      </c>
      <c r="D3229" t="s">
        <v>9249</v>
      </c>
      <c r="E3229" t="s">
        <v>3920</v>
      </c>
      <c r="F3229" s="4">
        <v>7.4740624999999996</v>
      </c>
      <c r="G3229" s="4">
        <v>7.25</v>
      </c>
      <c r="H3229" s="4">
        <v>1.2313718009182999</v>
      </c>
      <c r="I3229" s="4">
        <v>12.92</v>
      </c>
      <c r="J3229" s="4">
        <v>5.5</v>
      </c>
      <c r="K3229" s="4">
        <v>6.9649999999999999</v>
      </c>
      <c r="L3229" s="4">
        <v>7.7525000000000004</v>
      </c>
      <c r="M3229" s="4">
        <v>32</v>
      </c>
    </row>
    <row r="3230" spans="1:13" x14ac:dyDescent="0.2">
      <c r="A3230" s="3">
        <v>39722</v>
      </c>
      <c r="B3230" t="s">
        <v>9358</v>
      </c>
      <c r="C3230" t="s">
        <v>3081</v>
      </c>
      <c r="D3230" t="s">
        <v>9359</v>
      </c>
      <c r="E3230" t="s">
        <v>3080</v>
      </c>
      <c r="F3230" s="4">
        <v>4.5193481068043999</v>
      </c>
      <c r="G3230" s="4">
        <v>4.2050000000000001</v>
      </c>
      <c r="H3230" s="4">
        <v>1.21917225306528</v>
      </c>
      <c r="I3230" s="4">
        <v>10.3</v>
      </c>
      <c r="J3230" s="4">
        <v>3.7</v>
      </c>
      <c r="K3230" s="4">
        <v>3.8875000000000002</v>
      </c>
      <c r="L3230" s="4">
        <v>4.4524999999999997</v>
      </c>
      <c r="M3230" s="4">
        <v>32</v>
      </c>
    </row>
    <row r="3231" spans="1:13" x14ac:dyDescent="0.2">
      <c r="A3231" s="3">
        <v>39722</v>
      </c>
      <c r="B3231" t="s">
        <v>9006</v>
      </c>
      <c r="C3231" t="s">
        <v>3072</v>
      </c>
      <c r="D3231" t="s">
        <v>9007</v>
      </c>
      <c r="E3231" t="s">
        <v>3071</v>
      </c>
      <c r="F3231" s="4">
        <v>5.8366723528256399</v>
      </c>
      <c r="G3231" s="4">
        <v>5.8</v>
      </c>
      <c r="H3231" s="4">
        <v>0.33729616145972902</v>
      </c>
      <c r="I3231" s="4">
        <v>7.5</v>
      </c>
      <c r="J3231" s="4">
        <v>5.32</v>
      </c>
      <c r="K3231" s="4">
        <v>5.69</v>
      </c>
      <c r="L3231" s="4">
        <v>5.9</v>
      </c>
      <c r="M3231" s="4">
        <v>33</v>
      </c>
    </row>
    <row r="3232" spans="1:13" x14ac:dyDescent="0.2">
      <c r="A3232" s="3">
        <v>39722</v>
      </c>
      <c r="B3232" t="s">
        <v>9138</v>
      </c>
      <c r="C3232" t="s">
        <v>3075</v>
      </c>
      <c r="D3232" t="s">
        <v>9139</v>
      </c>
      <c r="E3232" t="s">
        <v>3074</v>
      </c>
      <c r="F3232" s="4">
        <v>4.3422424862053601</v>
      </c>
      <c r="G3232" s="4">
        <v>4.12</v>
      </c>
      <c r="H3232" s="4">
        <v>1.1332821293329001</v>
      </c>
      <c r="I3232" s="4">
        <v>9.75</v>
      </c>
      <c r="J3232" s="4">
        <v>3.3</v>
      </c>
      <c r="K3232" s="4">
        <v>3.8</v>
      </c>
      <c r="L3232" s="4">
        <v>4.3</v>
      </c>
      <c r="M3232" s="4">
        <v>33</v>
      </c>
    </row>
    <row r="3233" spans="1:13" x14ac:dyDescent="0.2">
      <c r="A3233" s="3">
        <v>39722</v>
      </c>
      <c r="B3233" t="s">
        <v>9268</v>
      </c>
      <c r="C3233" t="s">
        <v>3102</v>
      </c>
      <c r="D3233" t="s">
        <v>9269</v>
      </c>
      <c r="E3233" t="s">
        <v>3101</v>
      </c>
      <c r="F3233" s="4">
        <v>3.8049721089401798</v>
      </c>
      <c r="G3233" s="4">
        <v>3.6</v>
      </c>
      <c r="H3233" s="4">
        <v>0.614349228647732</v>
      </c>
      <c r="I3233" s="4">
        <v>5.97</v>
      </c>
      <c r="J3233" s="4">
        <v>3.1</v>
      </c>
      <c r="K3233" s="4">
        <v>3.4550000000000001</v>
      </c>
      <c r="L3233" s="4">
        <v>4.0470676885728096</v>
      </c>
      <c r="M3233" s="4">
        <v>31</v>
      </c>
    </row>
    <row r="3234" spans="1:13" x14ac:dyDescent="0.2">
      <c r="A3234" s="3">
        <v>39722</v>
      </c>
      <c r="B3234" t="s">
        <v>9252</v>
      </c>
      <c r="C3234" t="s">
        <v>3078</v>
      </c>
      <c r="D3234" t="s">
        <v>9253</v>
      </c>
      <c r="E3234" t="s">
        <v>3077</v>
      </c>
      <c r="F3234" s="4">
        <v>3.8475482977306599</v>
      </c>
      <c r="G3234" s="4">
        <v>3.69</v>
      </c>
      <c r="H3234" s="4">
        <v>0.73924161894751095</v>
      </c>
      <c r="I3234" s="4">
        <v>6.64</v>
      </c>
      <c r="J3234" s="4">
        <v>3.01</v>
      </c>
      <c r="K3234" s="4">
        <v>3.5</v>
      </c>
      <c r="L3234" s="4">
        <v>3.9575</v>
      </c>
      <c r="M3234" s="4">
        <v>30</v>
      </c>
    </row>
    <row r="3235" spans="1:13" x14ac:dyDescent="0.2">
      <c r="A3235" s="3">
        <v>39722</v>
      </c>
      <c r="B3235" t="s">
        <v>7528</v>
      </c>
      <c r="C3235" t="s">
        <v>3105</v>
      </c>
      <c r="D3235" t="s">
        <v>7529</v>
      </c>
      <c r="E3235" t="s">
        <v>3104</v>
      </c>
      <c r="F3235" s="4">
        <v>3.4265185185185199</v>
      </c>
      <c r="G3235" s="4">
        <v>3.4</v>
      </c>
      <c r="H3235" s="4">
        <v>0.29335124265452101</v>
      </c>
      <c r="I3235" s="4">
        <v>4</v>
      </c>
      <c r="J3235" s="4">
        <v>2.97</v>
      </c>
      <c r="K3235" s="4">
        <v>3.2450000000000001</v>
      </c>
      <c r="L3235" s="4">
        <v>3.55</v>
      </c>
      <c r="M3235" s="4">
        <v>27</v>
      </c>
    </row>
    <row r="3236" spans="1:13" x14ac:dyDescent="0.2">
      <c r="A3236" s="3">
        <v>39722</v>
      </c>
      <c r="B3236" t="s">
        <v>9270</v>
      </c>
      <c r="C3236" t="s">
        <v>3123</v>
      </c>
      <c r="D3236" t="s">
        <v>9271</v>
      </c>
      <c r="E3236" t="s">
        <v>3122</v>
      </c>
      <c r="F3236" s="4">
        <v>0.45712873652651698</v>
      </c>
      <c r="G3236" s="4">
        <v>0.45500000000000002</v>
      </c>
      <c r="H3236" s="4">
        <v>0.11811050777365301</v>
      </c>
      <c r="I3236" s="4">
        <v>0.86</v>
      </c>
      <c r="J3236" s="4">
        <v>0.1</v>
      </c>
      <c r="K3236" s="4">
        <v>0.39</v>
      </c>
      <c r="L3236" s="4">
        <v>0.48499999999999999</v>
      </c>
      <c r="M3236" s="4">
        <v>32</v>
      </c>
    </row>
    <row r="3237" spans="1:13" x14ac:dyDescent="0.2">
      <c r="A3237" s="3">
        <v>39722</v>
      </c>
      <c r="B3237" t="s">
        <v>9280</v>
      </c>
      <c r="C3237" t="s">
        <v>3126</v>
      </c>
      <c r="D3237" t="s">
        <v>9281</v>
      </c>
      <c r="E3237" t="s">
        <v>3125</v>
      </c>
      <c r="F3237" s="4">
        <v>0.33973174861482702</v>
      </c>
      <c r="G3237" s="4">
        <v>0.33</v>
      </c>
      <c r="H3237" s="4">
        <v>0.104799418233174</v>
      </c>
      <c r="I3237" s="4">
        <v>0.75</v>
      </c>
      <c r="J3237" s="4">
        <v>0.19</v>
      </c>
      <c r="K3237" s="4">
        <v>0.26750000000000002</v>
      </c>
      <c r="L3237" s="4">
        <v>0.39</v>
      </c>
      <c r="M3237" s="4">
        <v>32</v>
      </c>
    </row>
    <row r="3238" spans="1:13" x14ac:dyDescent="0.2">
      <c r="A3238" s="3">
        <v>39722</v>
      </c>
      <c r="B3238" t="s">
        <v>9290</v>
      </c>
      <c r="C3238" t="s">
        <v>3129</v>
      </c>
      <c r="D3238" t="s">
        <v>9291</v>
      </c>
      <c r="E3238" t="s">
        <v>3128</v>
      </c>
      <c r="F3238" s="4">
        <v>0.42907938686156399</v>
      </c>
      <c r="G3238" s="4">
        <v>0.38027018978501997</v>
      </c>
      <c r="H3238" s="4">
        <v>0.13411828351213101</v>
      </c>
      <c r="I3238" s="4">
        <v>0.84</v>
      </c>
      <c r="J3238" s="4">
        <v>0.3</v>
      </c>
      <c r="K3238" s="4">
        <v>0.32750000000000001</v>
      </c>
      <c r="L3238" s="4">
        <v>0.51500000000000001</v>
      </c>
      <c r="M3238" s="4">
        <v>32</v>
      </c>
    </row>
    <row r="3239" spans="1:13" x14ac:dyDescent="0.2">
      <c r="A3239" s="3">
        <v>39722</v>
      </c>
      <c r="B3239" t="s">
        <v>9300</v>
      </c>
      <c r="C3239" t="s">
        <v>3132</v>
      </c>
      <c r="D3239" t="s">
        <v>9301</v>
      </c>
      <c r="E3239" t="s">
        <v>3131</v>
      </c>
      <c r="F3239" s="4">
        <v>0.142105592226908</v>
      </c>
      <c r="G3239" s="4">
        <v>0.16168947563052399</v>
      </c>
      <c r="H3239" s="4">
        <v>0.136721181281446</v>
      </c>
      <c r="I3239" s="4">
        <v>0.53</v>
      </c>
      <c r="J3239" s="4">
        <v>-0.23</v>
      </c>
      <c r="K3239" s="4">
        <v>6.7500000000000004E-2</v>
      </c>
      <c r="L3239" s="4">
        <v>0.20499999999999999</v>
      </c>
      <c r="M3239" s="4">
        <v>32</v>
      </c>
    </row>
    <row r="3240" spans="1:13" x14ac:dyDescent="0.2">
      <c r="A3240" s="3">
        <v>39722</v>
      </c>
      <c r="B3240" t="s">
        <v>9310</v>
      </c>
      <c r="C3240" t="s">
        <v>3135</v>
      </c>
      <c r="D3240" t="s">
        <v>9311</v>
      </c>
      <c r="E3240" t="s">
        <v>3134</v>
      </c>
      <c r="F3240" s="4">
        <v>-0.20934712285792001</v>
      </c>
      <c r="G3240" s="4">
        <v>-0.23705396572672399</v>
      </c>
      <c r="H3240" s="4">
        <v>0.155676727952403</v>
      </c>
      <c r="I3240" s="4">
        <v>0.28999999999999998</v>
      </c>
      <c r="J3240" s="4">
        <v>-0.45</v>
      </c>
      <c r="K3240" s="4">
        <v>-0.3125</v>
      </c>
      <c r="L3240" s="4">
        <v>-0.14000000000000001</v>
      </c>
      <c r="M3240" s="4">
        <v>32</v>
      </c>
    </row>
    <row r="3241" spans="1:13" x14ac:dyDescent="0.2">
      <c r="A3241" s="3">
        <v>39722</v>
      </c>
      <c r="B3241" t="s">
        <v>9320</v>
      </c>
      <c r="C3241" t="s">
        <v>3138</v>
      </c>
      <c r="D3241" t="s">
        <v>9321</v>
      </c>
      <c r="E3241" t="s">
        <v>3137</v>
      </c>
      <c r="F3241" s="4">
        <v>0.23832303975340199</v>
      </c>
      <c r="G3241" s="4">
        <v>0.23016863605443999</v>
      </c>
      <c r="H3241" s="4">
        <v>0.100556416206461</v>
      </c>
      <c r="I3241" s="4">
        <v>0.43</v>
      </c>
      <c r="J3241" s="4">
        <v>0.02</v>
      </c>
      <c r="K3241" s="4">
        <v>0.17499999999999999</v>
      </c>
      <c r="L3241" s="4">
        <v>0.31</v>
      </c>
      <c r="M3241" s="4">
        <v>32</v>
      </c>
    </row>
    <row r="3242" spans="1:13" x14ac:dyDescent="0.2">
      <c r="A3242" s="3">
        <v>39722</v>
      </c>
      <c r="B3242" t="s">
        <v>9330</v>
      </c>
      <c r="C3242" t="s">
        <v>3141</v>
      </c>
      <c r="D3242" t="s">
        <v>9331</v>
      </c>
      <c r="E3242" t="s">
        <v>3140</v>
      </c>
      <c r="F3242" s="4">
        <v>0.340447655314707</v>
      </c>
      <c r="G3242" s="4">
        <v>0.33500000000000002</v>
      </c>
      <c r="H3242" s="4">
        <v>0.11431192404583899</v>
      </c>
      <c r="I3242" s="4">
        <v>0.59399999999999997</v>
      </c>
      <c r="J3242" s="4">
        <v>-0.05</v>
      </c>
      <c r="K3242" s="4">
        <v>0.28999999999999998</v>
      </c>
      <c r="L3242" s="4">
        <v>0.39250000000000002</v>
      </c>
      <c r="M3242" s="4">
        <v>32</v>
      </c>
    </row>
    <row r="3243" spans="1:13" x14ac:dyDescent="0.2">
      <c r="A3243" s="3">
        <v>39722</v>
      </c>
      <c r="B3243" t="s">
        <v>9340</v>
      </c>
      <c r="C3243" t="s">
        <v>3144</v>
      </c>
      <c r="D3243" t="s">
        <v>9341</v>
      </c>
      <c r="E3243" t="s">
        <v>3143</v>
      </c>
      <c r="F3243" s="4">
        <v>0.419865058849828</v>
      </c>
      <c r="G3243" s="4">
        <v>0.37</v>
      </c>
      <c r="H3243" s="4">
        <v>0.160353683114</v>
      </c>
      <c r="I3243" s="4">
        <v>1.0900000000000001</v>
      </c>
      <c r="J3243" s="4">
        <v>0.27</v>
      </c>
      <c r="K3243" s="4">
        <v>0.31942047079862201</v>
      </c>
      <c r="L3243" s="4">
        <v>0.46500000000000002</v>
      </c>
      <c r="M3243" s="4">
        <v>32</v>
      </c>
    </row>
    <row r="3244" spans="1:13" x14ac:dyDescent="0.2">
      <c r="A3244" s="3">
        <v>39722</v>
      </c>
      <c r="B3244" t="s">
        <v>9350</v>
      </c>
      <c r="C3244" t="s">
        <v>3147</v>
      </c>
      <c r="D3244" t="s">
        <v>9351</v>
      </c>
      <c r="E3244" t="s">
        <v>3146</v>
      </c>
      <c r="F3244" s="4">
        <v>0.65300608008112504</v>
      </c>
      <c r="G3244" s="4">
        <v>0.66</v>
      </c>
      <c r="H3244" s="4">
        <v>0.17718169195724001</v>
      </c>
      <c r="I3244" s="4">
        <v>1.47</v>
      </c>
      <c r="J3244" s="4">
        <v>0.37</v>
      </c>
      <c r="K3244" s="4">
        <v>0.59089592194701201</v>
      </c>
      <c r="L3244" s="4">
        <v>0.68</v>
      </c>
      <c r="M3244" s="4">
        <v>32</v>
      </c>
    </row>
    <row r="3245" spans="1:13" x14ac:dyDescent="0.2">
      <c r="A3245" s="3">
        <v>39722</v>
      </c>
      <c r="B3245" t="s">
        <v>9230</v>
      </c>
      <c r="C3245" t="s">
        <v>3114</v>
      </c>
      <c r="D3245" t="s">
        <v>9231</v>
      </c>
      <c r="E3245" t="s">
        <v>3113</v>
      </c>
      <c r="F3245" s="4">
        <v>0.64002932466649798</v>
      </c>
      <c r="G3245" s="4">
        <v>0.64</v>
      </c>
      <c r="H3245" s="4">
        <v>8.1786911515570396E-2</v>
      </c>
      <c r="I3245" s="4">
        <v>0.86</v>
      </c>
      <c r="J3245" s="4">
        <v>0.4</v>
      </c>
      <c r="K3245" s="4">
        <v>0.61</v>
      </c>
      <c r="L3245" s="4">
        <v>0.68</v>
      </c>
      <c r="M3245" s="4">
        <v>33</v>
      </c>
    </row>
    <row r="3246" spans="1:13" x14ac:dyDescent="0.2">
      <c r="A3246" s="3">
        <v>39722</v>
      </c>
      <c r="B3246" t="s">
        <v>9360</v>
      </c>
      <c r="C3246" t="s">
        <v>3150</v>
      </c>
      <c r="D3246" t="s">
        <v>9361</v>
      </c>
      <c r="E3246" t="s">
        <v>3149</v>
      </c>
      <c r="F3246" s="4">
        <v>0.42421623002023301</v>
      </c>
      <c r="G3246" s="4">
        <v>0.38500000000000001</v>
      </c>
      <c r="H3246" s="4">
        <v>0.12611502188763399</v>
      </c>
      <c r="I3246" s="4">
        <v>0.85</v>
      </c>
      <c r="J3246" s="4">
        <v>0.25</v>
      </c>
      <c r="K3246" s="4">
        <v>0.35</v>
      </c>
      <c r="L3246" s="4">
        <v>0.46500000000000002</v>
      </c>
      <c r="M3246" s="4">
        <v>32</v>
      </c>
    </row>
    <row r="3247" spans="1:13" x14ac:dyDescent="0.2">
      <c r="A3247" s="3">
        <v>39722</v>
      </c>
      <c r="B3247" t="s">
        <v>9240</v>
      </c>
      <c r="C3247" t="s">
        <v>3117</v>
      </c>
      <c r="D3247" t="s">
        <v>9241</v>
      </c>
      <c r="E3247" t="s">
        <v>3116</v>
      </c>
      <c r="F3247" s="4">
        <v>0.72636837447671898</v>
      </c>
      <c r="G3247" s="4">
        <v>0.69</v>
      </c>
      <c r="H3247" s="4">
        <v>0.16269092801825999</v>
      </c>
      <c r="I3247" s="4">
        <v>1.42</v>
      </c>
      <c r="J3247" s="4">
        <v>0.5</v>
      </c>
      <c r="K3247" s="4">
        <v>0.64</v>
      </c>
      <c r="L3247" s="4">
        <v>0.78</v>
      </c>
      <c r="M3247" s="4">
        <v>33</v>
      </c>
    </row>
    <row r="3248" spans="1:13" x14ac:dyDescent="0.2">
      <c r="A3248" s="3">
        <v>39722</v>
      </c>
      <c r="B3248" t="s">
        <v>9254</v>
      </c>
      <c r="C3248" t="s">
        <v>3120</v>
      </c>
      <c r="D3248" t="s">
        <v>9255</v>
      </c>
      <c r="E3248" t="s">
        <v>3119</v>
      </c>
      <c r="F3248" s="4">
        <v>0.49331590227953898</v>
      </c>
      <c r="G3248" s="4">
        <v>0.46</v>
      </c>
      <c r="H3248" s="4">
        <v>0.15097268718609799</v>
      </c>
      <c r="I3248" s="4">
        <v>1.1499999999999999</v>
      </c>
      <c r="J3248" s="4">
        <v>0.25</v>
      </c>
      <c r="K3248" s="4">
        <v>0.41</v>
      </c>
      <c r="L3248" s="4">
        <v>0.54</v>
      </c>
      <c r="M3248" s="4">
        <v>33</v>
      </c>
    </row>
    <row r="3249" spans="1:13" x14ac:dyDescent="0.2">
      <c r="A3249" s="3">
        <v>39722</v>
      </c>
      <c r="B3249" t="s">
        <v>9362</v>
      </c>
      <c r="C3249" t="s">
        <v>3096</v>
      </c>
      <c r="D3249" t="s">
        <v>9363</v>
      </c>
      <c r="E3249" t="s">
        <v>3095</v>
      </c>
      <c r="F3249" s="4">
        <v>4.0548656393259597</v>
      </c>
      <c r="G3249" s="4">
        <v>3.9113035404529901</v>
      </c>
      <c r="H3249" s="4">
        <v>0.48856006316504902</v>
      </c>
      <c r="I3249" s="4">
        <v>5.21</v>
      </c>
      <c r="J3249" s="4">
        <v>3.4</v>
      </c>
      <c r="K3249" s="4">
        <v>3.75</v>
      </c>
      <c r="L3249" s="4">
        <v>4.24</v>
      </c>
      <c r="M3249" s="4">
        <v>29</v>
      </c>
    </row>
    <row r="3250" spans="1:13" x14ac:dyDescent="0.2">
      <c r="A3250" s="3">
        <v>39722</v>
      </c>
      <c r="B3250" t="s">
        <v>9126</v>
      </c>
      <c r="C3250" t="s">
        <v>3087</v>
      </c>
      <c r="D3250" t="s">
        <v>9127</v>
      </c>
      <c r="E3250" t="s">
        <v>3086</v>
      </c>
      <c r="F3250" s="4">
        <v>5.2528788108003202</v>
      </c>
      <c r="G3250" s="4">
        <v>5.26</v>
      </c>
      <c r="H3250" s="4">
        <v>0.39440536397341802</v>
      </c>
      <c r="I3250" s="4">
        <v>5.8478000000000003</v>
      </c>
      <c r="J3250" s="4">
        <v>3.4</v>
      </c>
      <c r="K3250" s="4">
        <v>5.1749999999999998</v>
      </c>
      <c r="L3250" s="4">
        <v>5.4050000000000002</v>
      </c>
      <c r="M3250" s="4">
        <v>31</v>
      </c>
    </row>
    <row r="3251" spans="1:13" x14ac:dyDescent="0.2">
      <c r="A3251" s="3">
        <v>39722</v>
      </c>
      <c r="B3251" t="s">
        <v>9258</v>
      </c>
      <c r="C3251" t="s">
        <v>3090</v>
      </c>
      <c r="D3251" t="s">
        <v>9259</v>
      </c>
      <c r="E3251" t="s">
        <v>3089</v>
      </c>
      <c r="F3251" s="4">
        <v>3.97004519900376</v>
      </c>
      <c r="G3251" s="4">
        <v>3.82</v>
      </c>
      <c r="H3251" s="4">
        <v>0.52104760896983304</v>
      </c>
      <c r="I3251" s="4">
        <v>5.17</v>
      </c>
      <c r="J3251" s="4">
        <v>3.23</v>
      </c>
      <c r="K3251" s="4">
        <v>3.6</v>
      </c>
      <c r="L3251" s="4">
        <v>4.22</v>
      </c>
      <c r="M3251" s="4">
        <v>31</v>
      </c>
    </row>
    <row r="3252" spans="1:13" x14ac:dyDescent="0.2">
      <c r="A3252" s="3">
        <v>39722</v>
      </c>
      <c r="B3252" t="s">
        <v>9364</v>
      </c>
      <c r="C3252" t="s">
        <v>3153</v>
      </c>
      <c r="D3252" t="s">
        <v>9365</v>
      </c>
      <c r="E3252" t="s">
        <v>3152</v>
      </c>
      <c r="F3252" s="4">
        <v>0.32274507179746398</v>
      </c>
      <c r="G3252" s="4">
        <v>0.28999999999999998</v>
      </c>
      <c r="H3252" s="4">
        <v>9.3438474062015706E-2</v>
      </c>
      <c r="I3252" s="4">
        <v>0.61</v>
      </c>
      <c r="J3252" s="4">
        <v>0.19</v>
      </c>
      <c r="K3252" s="4">
        <v>0.27</v>
      </c>
      <c r="L3252" s="4">
        <v>0.32</v>
      </c>
      <c r="M3252" s="4">
        <v>29</v>
      </c>
    </row>
    <row r="3253" spans="1:13" x14ac:dyDescent="0.2">
      <c r="A3253" s="3">
        <v>39722</v>
      </c>
      <c r="B3253" t="s">
        <v>10097</v>
      </c>
      <c r="C3253" t="s">
        <v>4324</v>
      </c>
      <c r="D3253" t="s">
        <v>10098</v>
      </c>
      <c r="E3253" t="s">
        <v>4323</v>
      </c>
      <c r="F3253" s="4">
        <v>1.2673333333333301</v>
      </c>
      <c r="G3253" s="4">
        <v>1.4</v>
      </c>
      <c r="H3253" s="4">
        <v>0.42277354607918399</v>
      </c>
      <c r="I3253" s="4">
        <v>2.1</v>
      </c>
      <c r="J3253" s="4">
        <v>7.0000000000000007E-2</v>
      </c>
      <c r="K3253" s="4">
        <v>1.125</v>
      </c>
      <c r="L3253" s="4">
        <v>1.5</v>
      </c>
      <c r="M3253" s="4">
        <v>30</v>
      </c>
    </row>
    <row r="3254" spans="1:13" x14ac:dyDescent="0.2">
      <c r="A3254" s="3">
        <v>39722</v>
      </c>
      <c r="B3254" t="s">
        <v>10109</v>
      </c>
      <c r="C3254" t="s">
        <v>4327</v>
      </c>
      <c r="D3254" t="s">
        <v>10110</v>
      </c>
      <c r="E3254" t="s">
        <v>4326</v>
      </c>
      <c r="F3254" s="4">
        <v>0.34241379310344799</v>
      </c>
      <c r="G3254" s="4">
        <v>0.5</v>
      </c>
      <c r="H3254" s="4">
        <v>0.87048285111693602</v>
      </c>
      <c r="I3254" s="4">
        <v>2</v>
      </c>
      <c r="J3254" s="4">
        <v>-2.5</v>
      </c>
      <c r="K3254" s="4">
        <v>0.1</v>
      </c>
      <c r="L3254" s="4">
        <v>0.8</v>
      </c>
      <c r="M3254" s="4">
        <v>29</v>
      </c>
    </row>
    <row r="3255" spans="1:13" x14ac:dyDescent="0.2">
      <c r="A3255" s="3">
        <v>39722</v>
      </c>
      <c r="B3255" t="s">
        <v>9366</v>
      </c>
      <c r="C3255" t="s">
        <v>3952</v>
      </c>
      <c r="D3255" t="s">
        <v>9367</v>
      </c>
      <c r="E3255" t="s">
        <v>3951</v>
      </c>
      <c r="F3255" s="4">
        <v>12.4711709677419</v>
      </c>
      <c r="G3255" s="4">
        <v>12.34</v>
      </c>
      <c r="H3255" s="4">
        <v>0.72816389052353103</v>
      </c>
      <c r="I3255" s="4">
        <v>14.1</v>
      </c>
      <c r="J3255" s="4">
        <v>11.4</v>
      </c>
      <c r="K3255" s="4">
        <v>11.925000000000001</v>
      </c>
      <c r="L3255" s="4">
        <v>12.96</v>
      </c>
      <c r="M3255" s="4">
        <v>31</v>
      </c>
    </row>
    <row r="3256" spans="1:13" x14ac:dyDescent="0.2">
      <c r="A3256" s="3">
        <v>39722</v>
      </c>
      <c r="B3256" t="s">
        <v>9346</v>
      </c>
      <c r="C3256" t="s">
        <v>3939</v>
      </c>
      <c r="D3256" t="s">
        <v>9347</v>
      </c>
      <c r="E3256" t="s">
        <v>3947</v>
      </c>
      <c r="F3256" s="4">
        <v>12.7283909090909</v>
      </c>
      <c r="G3256" s="4">
        <v>12.7</v>
      </c>
      <c r="H3256" s="4">
        <v>0.67087867213623098</v>
      </c>
      <c r="I3256" s="4">
        <v>14.19</v>
      </c>
      <c r="J3256" s="4">
        <v>11.4</v>
      </c>
      <c r="K3256" s="4">
        <v>12.4</v>
      </c>
      <c r="L3256" s="4">
        <v>13</v>
      </c>
      <c r="M3256" s="4">
        <v>33</v>
      </c>
    </row>
    <row r="3257" spans="1:13" x14ac:dyDescent="0.2">
      <c r="A3257" s="3">
        <v>39722</v>
      </c>
      <c r="B3257" t="s">
        <v>9356</v>
      </c>
      <c r="C3257" t="s">
        <v>3942</v>
      </c>
      <c r="D3257" t="s">
        <v>9357</v>
      </c>
      <c r="E3257" t="s">
        <v>3949</v>
      </c>
      <c r="F3257" s="4">
        <v>12.4159696969697</v>
      </c>
      <c r="G3257" s="4">
        <v>12.46</v>
      </c>
      <c r="H3257" s="4">
        <v>0.78857769452542203</v>
      </c>
      <c r="I3257" s="4">
        <v>14</v>
      </c>
      <c r="J3257" s="4">
        <v>10.93</v>
      </c>
      <c r="K3257" s="4">
        <v>11.887</v>
      </c>
      <c r="L3257" s="4">
        <v>12.94</v>
      </c>
      <c r="M3257" s="4">
        <v>33</v>
      </c>
    </row>
    <row r="3258" spans="1:13" x14ac:dyDescent="0.2">
      <c r="A3258" s="3">
        <v>39722</v>
      </c>
      <c r="B3258" t="s">
        <v>9132</v>
      </c>
      <c r="C3258" t="s">
        <v>3936</v>
      </c>
      <c r="D3258" t="s">
        <v>9133</v>
      </c>
      <c r="E3258" t="s">
        <v>3935</v>
      </c>
      <c r="F3258" s="4">
        <v>12.4159696969697</v>
      </c>
      <c r="G3258" s="4">
        <v>12.46</v>
      </c>
      <c r="H3258" s="4">
        <v>0.78857769452542203</v>
      </c>
      <c r="I3258" s="4">
        <v>14</v>
      </c>
      <c r="J3258" s="4">
        <v>10.93</v>
      </c>
      <c r="K3258" s="4">
        <v>11.887</v>
      </c>
      <c r="L3258" s="4">
        <v>12.94</v>
      </c>
      <c r="M3258" s="4">
        <v>33</v>
      </c>
    </row>
    <row r="3259" spans="1:13" x14ac:dyDescent="0.2">
      <c r="A3259" s="3">
        <v>39722</v>
      </c>
      <c r="B3259" t="s">
        <v>9264</v>
      </c>
      <c r="C3259" t="s">
        <v>3939</v>
      </c>
      <c r="D3259" t="s">
        <v>9265</v>
      </c>
      <c r="E3259" t="s">
        <v>3938</v>
      </c>
      <c r="F3259" s="4">
        <v>12.285748484848501</v>
      </c>
      <c r="G3259" s="4">
        <v>12.25</v>
      </c>
      <c r="H3259" s="4">
        <v>0.72251746091409996</v>
      </c>
      <c r="I3259" s="4">
        <v>13.96</v>
      </c>
      <c r="J3259" s="4">
        <v>11</v>
      </c>
      <c r="K3259" s="4">
        <v>11.6</v>
      </c>
      <c r="L3259" s="4">
        <v>12.75</v>
      </c>
      <c r="M3259" s="4">
        <v>33</v>
      </c>
    </row>
    <row r="3260" spans="1:13" x14ac:dyDescent="0.2">
      <c r="A3260" s="3">
        <v>39722</v>
      </c>
      <c r="B3260" t="s">
        <v>10093</v>
      </c>
      <c r="C3260" t="s">
        <v>3579</v>
      </c>
      <c r="D3260" t="s">
        <v>10094</v>
      </c>
      <c r="E3260" t="s">
        <v>3578</v>
      </c>
      <c r="F3260" s="4">
        <v>1.9635577305760601</v>
      </c>
      <c r="G3260" s="4">
        <v>1.9787420255741099</v>
      </c>
      <c r="H3260" s="4">
        <v>0.25950861801278902</v>
      </c>
      <c r="I3260" s="4">
        <v>2.6194216619897199</v>
      </c>
      <c r="J3260" s="4">
        <v>1.28471496785032</v>
      </c>
      <c r="K3260" s="4">
        <v>1.7989515853904701</v>
      </c>
      <c r="L3260" s="4">
        <v>2.08081984526047</v>
      </c>
      <c r="M3260" s="4">
        <v>33</v>
      </c>
    </row>
    <row r="3261" spans="1:13" x14ac:dyDescent="0.2">
      <c r="A3261" s="3">
        <v>39722</v>
      </c>
      <c r="B3261" t="s">
        <v>10105</v>
      </c>
      <c r="C3261" t="s">
        <v>3582</v>
      </c>
      <c r="D3261" t="s">
        <v>10106</v>
      </c>
      <c r="E3261" t="s">
        <v>3581</v>
      </c>
      <c r="F3261" s="4">
        <v>0.99161290322580598</v>
      </c>
      <c r="G3261" s="4">
        <v>1</v>
      </c>
      <c r="H3261" s="4">
        <v>0.868700549764584</v>
      </c>
      <c r="I3261" s="4">
        <v>3</v>
      </c>
      <c r="J3261" s="4">
        <v>-1</v>
      </c>
      <c r="K3261" s="4">
        <v>0.6</v>
      </c>
      <c r="L3261" s="4">
        <v>1.5</v>
      </c>
      <c r="M3261" s="4">
        <v>31</v>
      </c>
    </row>
    <row r="3262" spans="1:13" x14ac:dyDescent="0.2">
      <c r="A3262" s="3">
        <v>39722</v>
      </c>
      <c r="B3262" t="s">
        <v>10113</v>
      </c>
      <c r="C3262" t="s">
        <v>3585</v>
      </c>
      <c r="D3262" t="s">
        <v>10114</v>
      </c>
      <c r="E3262" t="s">
        <v>3584</v>
      </c>
      <c r="F3262" s="4">
        <v>2.8275000000000001</v>
      </c>
      <c r="G3262" s="4">
        <v>2.76</v>
      </c>
      <c r="H3262" s="4">
        <v>0.72437776618843597</v>
      </c>
      <c r="I3262" s="4">
        <v>4.1500000000000004</v>
      </c>
      <c r="J3262" s="4">
        <v>1.5</v>
      </c>
      <c r="K3262" s="4">
        <v>2.25</v>
      </c>
      <c r="L3262" s="4">
        <v>3.3650000000000002</v>
      </c>
      <c r="M3262" s="4">
        <v>28</v>
      </c>
    </row>
    <row r="3263" spans="1:13" x14ac:dyDescent="0.2">
      <c r="A3263" s="3">
        <v>39722</v>
      </c>
      <c r="B3263" t="s">
        <v>10115</v>
      </c>
      <c r="C3263" t="s">
        <v>3591</v>
      </c>
      <c r="D3263" t="s">
        <v>10116</v>
      </c>
      <c r="E3263" t="s">
        <v>3590</v>
      </c>
      <c r="F3263" s="4">
        <v>1.4860606060606101</v>
      </c>
      <c r="G3263" s="4">
        <v>1.47</v>
      </c>
      <c r="H3263" s="4">
        <v>0.44759034977546303</v>
      </c>
      <c r="I3263" s="4">
        <v>2.2999999999999998</v>
      </c>
      <c r="J3263" s="4">
        <v>0.63</v>
      </c>
      <c r="K3263" s="4">
        <v>1.2</v>
      </c>
      <c r="L3263" s="4">
        <v>1.8</v>
      </c>
      <c r="M3263" s="4">
        <v>33</v>
      </c>
    </row>
    <row r="3264" spans="1:13" x14ac:dyDescent="0.2">
      <c r="A3264" s="3">
        <v>39722</v>
      </c>
      <c r="B3264" t="s">
        <v>10117</v>
      </c>
      <c r="C3264" t="s">
        <v>3594</v>
      </c>
      <c r="D3264" t="s">
        <v>10118</v>
      </c>
      <c r="E3264" t="s">
        <v>3593</v>
      </c>
      <c r="F3264" s="4">
        <v>1.0578787878787901</v>
      </c>
      <c r="G3264" s="4">
        <v>1.2</v>
      </c>
      <c r="H3264" s="4">
        <v>0.68867516642353599</v>
      </c>
      <c r="I3264" s="4">
        <v>2.8</v>
      </c>
      <c r="J3264" s="4">
        <v>-0.8</v>
      </c>
      <c r="K3264" s="4">
        <v>0.7</v>
      </c>
      <c r="L3264" s="4">
        <v>1.4</v>
      </c>
      <c r="M3264" s="4">
        <v>33</v>
      </c>
    </row>
    <row r="3265" spans="1:13" x14ac:dyDescent="0.2">
      <c r="A3265" s="3">
        <v>39753</v>
      </c>
      <c r="B3265" t="s">
        <v>9118</v>
      </c>
      <c r="C3265" t="s">
        <v>3918</v>
      </c>
      <c r="D3265" t="s">
        <v>9119</v>
      </c>
      <c r="E3265" t="s">
        <v>3917</v>
      </c>
      <c r="F3265" s="4">
        <v>7.9503579999999996</v>
      </c>
      <c r="G3265" s="4">
        <v>7.9850000000000003</v>
      </c>
      <c r="H3265" s="4">
        <v>0.29078270016131202</v>
      </c>
      <c r="I3265" s="4">
        <v>8.36</v>
      </c>
      <c r="J3265" s="4">
        <v>7.25</v>
      </c>
      <c r="K3265" s="4">
        <v>7.8</v>
      </c>
      <c r="L3265" s="4">
        <v>8.2074999999999996</v>
      </c>
      <c r="M3265" s="4">
        <v>30</v>
      </c>
    </row>
    <row r="3266" spans="1:13" x14ac:dyDescent="0.2">
      <c r="A3266" s="3">
        <v>39753</v>
      </c>
      <c r="B3266" t="s">
        <v>9248</v>
      </c>
      <c r="C3266" t="s">
        <v>3921</v>
      </c>
      <c r="D3266" t="s">
        <v>9249</v>
      </c>
      <c r="E3266" t="s">
        <v>3920</v>
      </c>
      <c r="F3266" s="4">
        <v>7.383419</v>
      </c>
      <c r="G3266" s="4">
        <v>7.25</v>
      </c>
      <c r="H3266" s="4">
        <v>1.04716277886998</v>
      </c>
      <c r="I3266" s="4">
        <v>11.67</v>
      </c>
      <c r="J3266" s="4">
        <v>5.47</v>
      </c>
      <c r="K3266" s="4">
        <v>6.9850000000000003</v>
      </c>
      <c r="L3266" s="4">
        <v>7.7225000000000001</v>
      </c>
      <c r="M3266" s="4">
        <v>30</v>
      </c>
    </row>
    <row r="3267" spans="1:13" x14ac:dyDescent="0.2">
      <c r="A3267" s="3">
        <v>39753</v>
      </c>
      <c r="B3267" t="s">
        <v>9368</v>
      </c>
      <c r="C3267" t="s">
        <v>3081</v>
      </c>
      <c r="D3267" t="s">
        <v>9369</v>
      </c>
      <c r="E3267" t="s">
        <v>3080</v>
      </c>
      <c r="F3267" s="4">
        <v>4.51033333333333</v>
      </c>
      <c r="G3267" s="4">
        <v>4.165</v>
      </c>
      <c r="H3267" s="4">
        <v>1.1725759539646401</v>
      </c>
      <c r="I3267" s="4">
        <v>9.19</v>
      </c>
      <c r="J3267" s="4">
        <v>3.45</v>
      </c>
      <c r="K3267" s="4">
        <v>3.8475000000000001</v>
      </c>
      <c r="L3267" s="4">
        <v>4.4950000000000001</v>
      </c>
      <c r="M3267" s="4">
        <v>30</v>
      </c>
    </row>
    <row r="3268" spans="1:13" x14ac:dyDescent="0.2">
      <c r="A3268" s="3">
        <v>39753</v>
      </c>
      <c r="B3268" t="s">
        <v>9006</v>
      </c>
      <c r="C3268" t="s">
        <v>3072</v>
      </c>
      <c r="D3268" t="s">
        <v>9007</v>
      </c>
      <c r="E3268" t="s">
        <v>3071</v>
      </c>
      <c r="F3268" s="4">
        <v>6.2693548387096802</v>
      </c>
      <c r="G3268" s="4">
        <v>6.24</v>
      </c>
      <c r="H3268" s="4">
        <v>0.27199185629807598</v>
      </c>
      <c r="I3268" s="4">
        <v>7.2</v>
      </c>
      <c r="J3268" s="4">
        <v>5.84</v>
      </c>
      <c r="K3268" s="4">
        <v>6.1050000000000004</v>
      </c>
      <c r="L3268" s="4">
        <v>6.35</v>
      </c>
      <c r="M3268" s="4">
        <v>31</v>
      </c>
    </row>
    <row r="3269" spans="1:13" x14ac:dyDescent="0.2">
      <c r="A3269" s="3">
        <v>39753</v>
      </c>
      <c r="B3269" t="s">
        <v>9138</v>
      </c>
      <c r="C3269" t="s">
        <v>3075</v>
      </c>
      <c r="D3269" t="s">
        <v>9139</v>
      </c>
      <c r="E3269" t="s">
        <v>3074</v>
      </c>
      <c r="F3269" s="4">
        <v>4.4351612903225801</v>
      </c>
      <c r="G3269" s="4">
        <v>4.16</v>
      </c>
      <c r="H3269" s="4">
        <v>1.0908524830539399</v>
      </c>
      <c r="I3269" s="4">
        <v>8.6999999999999993</v>
      </c>
      <c r="J3269" s="4">
        <v>3.3</v>
      </c>
      <c r="K3269" s="4">
        <v>3.85</v>
      </c>
      <c r="L3269" s="4">
        <v>4.5049999999999999</v>
      </c>
      <c r="M3269" s="4">
        <v>31</v>
      </c>
    </row>
    <row r="3270" spans="1:13" x14ac:dyDescent="0.2">
      <c r="A3270" s="3">
        <v>39753</v>
      </c>
      <c r="B3270" t="s">
        <v>9268</v>
      </c>
      <c r="C3270" t="s">
        <v>3102</v>
      </c>
      <c r="D3270" t="s">
        <v>9269</v>
      </c>
      <c r="E3270" t="s">
        <v>3101</v>
      </c>
      <c r="F3270" s="4">
        <v>3.9746666666666699</v>
      </c>
      <c r="G3270" s="4">
        <v>3.75</v>
      </c>
      <c r="H3270" s="4">
        <v>0.74248294225539602</v>
      </c>
      <c r="I3270" s="4">
        <v>6.4</v>
      </c>
      <c r="J3270" s="4">
        <v>3.2</v>
      </c>
      <c r="K3270" s="4">
        <v>3.4775</v>
      </c>
      <c r="L3270" s="4">
        <v>4.2050000000000001</v>
      </c>
      <c r="M3270" s="4">
        <v>30</v>
      </c>
    </row>
    <row r="3271" spans="1:13" x14ac:dyDescent="0.2">
      <c r="A3271" s="3">
        <v>39753</v>
      </c>
      <c r="B3271" t="s">
        <v>9252</v>
      </c>
      <c r="C3271" t="s">
        <v>3078</v>
      </c>
      <c r="D3271" t="s">
        <v>9253</v>
      </c>
      <c r="E3271" t="s">
        <v>3077</v>
      </c>
      <c r="F3271" s="4">
        <v>3.9406451612903202</v>
      </c>
      <c r="G3271" s="4">
        <v>3.66</v>
      </c>
      <c r="H3271" s="4">
        <v>0.88699092623645603</v>
      </c>
      <c r="I3271" s="4">
        <v>6.64</v>
      </c>
      <c r="J3271" s="4">
        <v>3</v>
      </c>
      <c r="K3271" s="4">
        <v>3.44</v>
      </c>
      <c r="L3271" s="4">
        <v>4.01</v>
      </c>
      <c r="M3271" s="4">
        <v>31</v>
      </c>
    </row>
    <row r="3272" spans="1:13" x14ac:dyDescent="0.2">
      <c r="A3272" s="3">
        <v>39753</v>
      </c>
      <c r="B3272" t="s">
        <v>7528</v>
      </c>
      <c r="C3272" t="s">
        <v>3105</v>
      </c>
      <c r="D3272" t="s">
        <v>7529</v>
      </c>
      <c r="E3272" t="s">
        <v>3104</v>
      </c>
      <c r="F3272" s="4">
        <v>3.4907692307692302</v>
      </c>
      <c r="G3272" s="4">
        <v>3.4550000000000001</v>
      </c>
      <c r="H3272" s="4">
        <v>0.36693239788193199</v>
      </c>
      <c r="I3272" s="4">
        <v>4.7</v>
      </c>
      <c r="J3272" s="4">
        <v>2.97</v>
      </c>
      <c r="K3272" s="4">
        <v>3.3125</v>
      </c>
      <c r="L3272" s="4">
        <v>3.6</v>
      </c>
      <c r="M3272" s="4">
        <v>26</v>
      </c>
    </row>
    <row r="3273" spans="1:13" x14ac:dyDescent="0.2">
      <c r="A3273" s="3">
        <v>39753</v>
      </c>
      <c r="B3273" t="s">
        <v>9270</v>
      </c>
      <c r="C3273" t="s">
        <v>3120</v>
      </c>
      <c r="D3273" t="s">
        <v>9271</v>
      </c>
      <c r="E3273" t="s">
        <v>3119</v>
      </c>
      <c r="F3273" s="4">
        <v>0.486193548387097</v>
      </c>
      <c r="G3273" s="4">
        <v>0.46</v>
      </c>
      <c r="H3273" s="4">
        <v>0.12096209305807</v>
      </c>
      <c r="I3273" s="4">
        <v>0.86</v>
      </c>
      <c r="J3273" s="4">
        <v>0.35</v>
      </c>
      <c r="K3273" s="4">
        <v>0.38500000000000001</v>
      </c>
      <c r="L3273" s="4">
        <v>0.54</v>
      </c>
      <c r="M3273" s="4">
        <v>31</v>
      </c>
    </row>
    <row r="3274" spans="1:13" x14ac:dyDescent="0.2">
      <c r="A3274" s="3">
        <v>39753</v>
      </c>
      <c r="B3274" t="s">
        <v>9280</v>
      </c>
      <c r="C3274" t="s">
        <v>3123</v>
      </c>
      <c r="D3274" t="s">
        <v>9281</v>
      </c>
      <c r="E3274" t="s">
        <v>3122</v>
      </c>
      <c r="F3274" s="4">
        <v>0.34925806451612901</v>
      </c>
      <c r="G3274" s="4">
        <v>0.32</v>
      </c>
      <c r="H3274" s="4">
        <v>0.10827925863</v>
      </c>
      <c r="I3274" s="4">
        <v>0.75</v>
      </c>
      <c r="J3274" s="4">
        <v>0.21</v>
      </c>
      <c r="K3274" s="4">
        <v>0.28000000000000003</v>
      </c>
      <c r="L3274" s="4">
        <v>0.39</v>
      </c>
      <c r="M3274" s="4">
        <v>31</v>
      </c>
    </row>
    <row r="3275" spans="1:13" x14ac:dyDescent="0.2">
      <c r="A3275" s="3">
        <v>39753</v>
      </c>
      <c r="B3275" t="s">
        <v>9290</v>
      </c>
      <c r="C3275" t="s">
        <v>3126</v>
      </c>
      <c r="D3275" t="s">
        <v>9291</v>
      </c>
      <c r="E3275" t="s">
        <v>3125</v>
      </c>
      <c r="F3275" s="4">
        <v>0.42832258064516099</v>
      </c>
      <c r="G3275" s="4">
        <v>0.38</v>
      </c>
      <c r="H3275" s="4">
        <v>0.130672207475238</v>
      </c>
      <c r="I3275" s="4">
        <v>0.84</v>
      </c>
      <c r="J3275" s="4">
        <v>0.28999999999999998</v>
      </c>
      <c r="K3275" s="4">
        <v>0.33</v>
      </c>
      <c r="L3275" s="4">
        <v>0.48</v>
      </c>
      <c r="M3275" s="4">
        <v>31</v>
      </c>
    </row>
    <row r="3276" spans="1:13" x14ac:dyDescent="0.2">
      <c r="A3276" s="3">
        <v>39753</v>
      </c>
      <c r="B3276" t="s">
        <v>9300</v>
      </c>
      <c r="C3276" t="s">
        <v>3129</v>
      </c>
      <c r="D3276" t="s">
        <v>9301</v>
      </c>
      <c r="E3276" t="s">
        <v>3128</v>
      </c>
      <c r="F3276" s="4">
        <v>0.148966666666667</v>
      </c>
      <c r="G3276" s="4">
        <v>0.14000000000000001</v>
      </c>
      <c r="H3276" s="4">
        <v>0.137458328063537</v>
      </c>
      <c r="I3276" s="4">
        <v>0.53</v>
      </c>
      <c r="J3276" s="4">
        <v>-0.08</v>
      </c>
      <c r="K3276" s="4">
        <v>5.5E-2</v>
      </c>
      <c r="L3276" s="4">
        <v>0.20424999999999999</v>
      </c>
      <c r="M3276" s="4">
        <v>30</v>
      </c>
    </row>
    <row r="3277" spans="1:13" x14ac:dyDescent="0.2">
      <c r="A3277" s="3">
        <v>39753</v>
      </c>
      <c r="B3277" t="s">
        <v>9310</v>
      </c>
      <c r="C3277" t="s">
        <v>3132</v>
      </c>
      <c r="D3277" t="s">
        <v>9311</v>
      </c>
      <c r="E3277" t="s">
        <v>3131</v>
      </c>
      <c r="F3277" s="4">
        <v>-0.20726666666666699</v>
      </c>
      <c r="G3277" s="4">
        <v>-0.23499999999999999</v>
      </c>
      <c r="H3277" s="4">
        <v>0.160750381204746</v>
      </c>
      <c r="I3277" s="4">
        <v>0.28999999999999998</v>
      </c>
      <c r="J3277" s="4">
        <v>-0.4</v>
      </c>
      <c r="K3277" s="4">
        <v>-0.32750000000000001</v>
      </c>
      <c r="L3277" s="4">
        <v>-0.1275</v>
      </c>
      <c r="M3277" s="4">
        <v>30</v>
      </c>
    </row>
    <row r="3278" spans="1:13" x14ac:dyDescent="0.2">
      <c r="A3278" s="3">
        <v>39753</v>
      </c>
      <c r="B3278" t="s">
        <v>9320</v>
      </c>
      <c r="C3278" t="s">
        <v>3135</v>
      </c>
      <c r="D3278" t="s">
        <v>9321</v>
      </c>
      <c r="E3278" t="s">
        <v>3134</v>
      </c>
      <c r="F3278" s="4">
        <v>0.242466666666667</v>
      </c>
      <c r="G3278" s="4">
        <v>0.245</v>
      </c>
      <c r="H3278" s="4">
        <v>0.11182089538041701</v>
      </c>
      <c r="I3278" s="4">
        <v>0.55000000000000004</v>
      </c>
      <c r="J3278" s="4">
        <v>0.02</v>
      </c>
      <c r="K3278" s="4">
        <v>0.16750000000000001</v>
      </c>
      <c r="L3278" s="4">
        <v>0.3</v>
      </c>
      <c r="M3278" s="4">
        <v>30</v>
      </c>
    </row>
    <row r="3279" spans="1:13" x14ac:dyDescent="0.2">
      <c r="A3279" s="3">
        <v>39753</v>
      </c>
      <c r="B3279" t="s">
        <v>9330</v>
      </c>
      <c r="C3279" t="s">
        <v>3138</v>
      </c>
      <c r="D3279" t="s">
        <v>9331</v>
      </c>
      <c r="E3279" t="s">
        <v>3137</v>
      </c>
      <c r="F3279" s="4">
        <v>0.34560000000000002</v>
      </c>
      <c r="G3279" s="4">
        <v>0.33</v>
      </c>
      <c r="H3279" s="4">
        <v>9.5354727926469596E-2</v>
      </c>
      <c r="I3279" s="4">
        <v>0.6</v>
      </c>
      <c r="J3279" s="4">
        <v>0.13</v>
      </c>
      <c r="K3279" s="4">
        <v>0.29249999999999998</v>
      </c>
      <c r="L3279" s="4">
        <v>0.39750000000000002</v>
      </c>
      <c r="M3279" s="4">
        <v>30</v>
      </c>
    </row>
    <row r="3280" spans="1:13" x14ac:dyDescent="0.2">
      <c r="A3280" s="3">
        <v>39753</v>
      </c>
      <c r="B3280" t="s">
        <v>9340</v>
      </c>
      <c r="C3280" t="s">
        <v>3141</v>
      </c>
      <c r="D3280" t="s">
        <v>9341</v>
      </c>
      <c r="E3280" t="s">
        <v>3140</v>
      </c>
      <c r="F3280" s="4">
        <v>0.405766666666667</v>
      </c>
      <c r="G3280" s="4">
        <v>0.37</v>
      </c>
      <c r="H3280" s="4">
        <v>0.118509619377743</v>
      </c>
      <c r="I3280" s="4">
        <v>0.75</v>
      </c>
      <c r="J3280" s="4">
        <v>0.27</v>
      </c>
      <c r="K3280" s="4">
        <v>0.32250000000000001</v>
      </c>
      <c r="L3280" s="4">
        <v>0.46750000000000003</v>
      </c>
      <c r="M3280" s="4">
        <v>30</v>
      </c>
    </row>
    <row r="3281" spans="1:13" x14ac:dyDescent="0.2">
      <c r="A3281" s="3">
        <v>39753</v>
      </c>
      <c r="B3281" t="s">
        <v>9350</v>
      </c>
      <c r="C3281" t="s">
        <v>3144</v>
      </c>
      <c r="D3281" t="s">
        <v>9351</v>
      </c>
      <c r="E3281" t="s">
        <v>3143</v>
      </c>
      <c r="F3281" s="4">
        <v>0.638066666666667</v>
      </c>
      <c r="G3281" s="4">
        <v>0.65100000000000002</v>
      </c>
      <c r="H3281" s="4">
        <v>0.12623621354110501</v>
      </c>
      <c r="I3281" s="4">
        <v>1.02</v>
      </c>
      <c r="J3281" s="4">
        <v>0.3</v>
      </c>
      <c r="K3281" s="4">
        <v>0.59250000000000003</v>
      </c>
      <c r="L3281" s="4">
        <v>0.6875</v>
      </c>
      <c r="M3281" s="4">
        <v>30</v>
      </c>
    </row>
    <row r="3282" spans="1:13" x14ac:dyDescent="0.2">
      <c r="A3282" s="3">
        <v>39753</v>
      </c>
      <c r="B3282" t="s">
        <v>9360</v>
      </c>
      <c r="C3282" t="s">
        <v>3147</v>
      </c>
      <c r="D3282" t="s">
        <v>9361</v>
      </c>
      <c r="E3282" t="s">
        <v>3146</v>
      </c>
      <c r="F3282" s="4">
        <v>0.44426666666666698</v>
      </c>
      <c r="G3282" s="4">
        <v>0.40500000000000003</v>
      </c>
      <c r="H3282" s="4">
        <v>0.122912621986833</v>
      </c>
      <c r="I3282" s="4">
        <v>0.81</v>
      </c>
      <c r="J3282" s="4">
        <v>0.26</v>
      </c>
      <c r="K3282" s="4">
        <v>0.35249999999999998</v>
      </c>
      <c r="L3282" s="4">
        <v>0.48749999999999999</v>
      </c>
      <c r="M3282" s="4">
        <v>30</v>
      </c>
    </row>
    <row r="3283" spans="1:13" x14ac:dyDescent="0.2">
      <c r="A3283" s="3">
        <v>39753</v>
      </c>
      <c r="B3283" t="s">
        <v>9240</v>
      </c>
      <c r="C3283" t="s">
        <v>3114</v>
      </c>
      <c r="D3283" t="s">
        <v>9241</v>
      </c>
      <c r="E3283" t="s">
        <v>3113</v>
      </c>
      <c r="F3283" s="4">
        <v>1.08577419354839</v>
      </c>
      <c r="G3283" s="4">
        <v>1.1000000000000001</v>
      </c>
      <c r="H3283" s="4">
        <v>0.128733240896934</v>
      </c>
      <c r="I3283" s="4">
        <v>1.34</v>
      </c>
      <c r="J3283" s="4">
        <v>0.63</v>
      </c>
      <c r="K3283" s="4">
        <v>1.0549999999999999</v>
      </c>
      <c r="L3283" s="4">
        <v>1.1299999999999999</v>
      </c>
      <c r="M3283" s="4">
        <v>31</v>
      </c>
    </row>
    <row r="3284" spans="1:13" x14ac:dyDescent="0.2">
      <c r="A3284" s="3">
        <v>39753</v>
      </c>
      <c r="B3284" t="s">
        <v>9370</v>
      </c>
      <c r="C3284" t="s">
        <v>3150</v>
      </c>
      <c r="D3284" t="s">
        <v>9371</v>
      </c>
      <c r="E3284" t="s">
        <v>3149</v>
      </c>
      <c r="F3284" s="4">
        <v>0.67710000000000004</v>
      </c>
      <c r="G3284" s="4">
        <v>0.62</v>
      </c>
      <c r="H3284" s="4">
        <v>0.18529535602793001</v>
      </c>
      <c r="I3284" s="4">
        <v>1.22</v>
      </c>
      <c r="J3284" s="4">
        <v>0.42</v>
      </c>
      <c r="K3284" s="4">
        <v>0.59250000000000003</v>
      </c>
      <c r="L3284" s="4">
        <v>0.70499999999999996</v>
      </c>
      <c r="M3284" s="4">
        <v>30</v>
      </c>
    </row>
    <row r="3285" spans="1:13" x14ac:dyDescent="0.2">
      <c r="A3285" s="3">
        <v>39753</v>
      </c>
      <c r="B3285" t="s">
        <v>9254</v>
      </c>
      <c r="C3285" t="s">
        <v>3117</v>
      </c>
      <c r="D3285" t="s">
        <v>9255</v>
      </c>
      <c r="E3285" t="s">
        <v>3116</v>
      </c>
      <c r="F3285" s="4">
        <v>0.51070967741935502</v>
      </c>
      <c r="G3285" s="4">
        <v>0.5</v>
      </c>
      <c r="H3285" s="4">
        <v>0.17172734077569701</v>
      </c>
      <c r="I3285" s="4">
        <v>1.1499999999999999</v>
      </c>
      <c r="J3285" s="4">
        <v>0.24</v>
      </c>
      <c r="K3285" s="4">
        <v>0.41</v>
      </c>
      <c r="L3285" s="4">
        <v>0.57499999999999996</v>
      </c>
      <c r="M3285" s="4">
        <v>31</v>
      </c>
    </row>
    <row r="3286" spans="1:13" x14ac:dyDescent="0.2">
      <c r="A3286" s="3">
        <v>39753</v>
      </c>
      <c r="B3286" t="s">
        <v>9372</v>
      </c>
      <c r="C3286" t="s">
        <v>3096</v>
      </c>
      <c r="D3286" t="s">
        <v>9373</v>
      </c>
      <c r="E3286" t="s">
        <v>3095</v>
      </c>
      <c r="F3286" s="4">
        <v>4.3122857142857098</v>
      </c>
      <c r="G3286" s="4">
        <v>3.9750000000000001</v>
      </c>
      <c r="H3286" s="4">
        <v>1.0938249185225899</v>
      </c>
      <c r="I3286" s="4">
        <v>8.94</v>
      </c>
      <c r="J3286" s="4">
        <v>3.19</v>
      </c>
      <c r="K3286" s="4">
        <v>3.69</v>
      </c>
      <c r="L3286" s="4">
        <v>4.5750000000000002</v>
      </c>
      <c r="M3286" s="4">
        <v>28</v>
      </c>
    </row>
    <row r="3287" spans="1:13" x14ac:dyDescent="0.2">
      <c r="A3287" s="3">
        <v>39753</v>
      </c>
      <c r="B3287" t="s">
        <v>9126</v>
      </c>
      <c r="C3287" t="s">
        <v>3087</v>
      </c>
      <c r="D3287" t="s">
        <v>9127</v>
      </c>
      <c r="E3287" t="s">
        <v>3086</v>
      </c>
      <c r="F3287" s="4">
        <v>5.4541666666666702</v>
      </c>
      <c r="G3287" s="4">
        <v>5.46</v>
      </c>
      <c r="H3287" s="4">
        <v>0.41595773022427801</v>
      </c>
      <c r="I3287" s="4">
        <v>6.59</v>
      </c>
      <c r="J3287" s="4">
        <v>3.7</v>
      </c>
      <c r="K3287" s="4">
        <v>5.3525</v>
      </c>
      <c r="L3287" s="4">
        <v>5.5949999999999998</v>
      </c>
      <c r="M3287" s="4">
        <v>30</v>
      </c>
    </row>
    <row r="3288" spans="1:13" x14ac:dyDescent="0.2">
      <c r="A3288" s="3">
        <v>39753</v>
      </c>
      <c r="B3288" t="s">
        <v>9258</v>
      </c>
      <c r="C3288" t="s">
        <v>3090</v>
      </c>
      <c r="D3288" t="s">
        <v>9259</v>
      </c>
      <c r="E3288" t="s">
        <v>3089</v>
      </c>
      <c r="F3288" s="4">
        <v>4.2505133333333296</v>
      </c>
      <c r="G3288" s="4">
        <v>3.98</v>
      </c>
      <c r="H3288" s="4">
        <v>0.92512875627026103</v>
      </c>
      <c r="I3288" s="4">
        <v>8.11</v>
      </c>
      <c r="J3288" s="4">
        <v>3.29</v>
      </c>
      <c r="K3288" s="4">
        <v>3.7625000000000002</v>
      </c>
      <c r="L3288" s="4">
        <v>4.4124999999999996</v>
      </c>
      <c r="M3288" s="4">
        <v>30</v>
      </c>
    </row>
    <row r="3289" spans="1:13" x14ac:dyDescent="0.2">
      <c r="A3289" s="3">
        <v>39753</v>
      </c>
      <c r="B3289" t="s">
        <v>9374</v>
      </c>
      <c r="C3289" t="s">
        <v>3153</v>
      </c>
      <c r="D3289" t="s">
        <v>9375</v>
      </c>
      <c r="E3289" t="s">
        <v>3152</v>
      </c>
      <c r="F3289" s="4">
        <v>0.47979310344827603</v>
      </c>
      <c r="G3289" s="4">
        <v>0.49</v>
      </c>
      <c r="H3289" s="4">
        <v>8.5585537542584897E-2</v>
      </c>
      <c r="I3289" s="4">
        <v>0.72</v>
      </c>
      <c r="J3289" s="4">
        <v>0.31</v>
      </c>
      <c r="K3289" s="4">
        <v>0.45</v>
      </c>
      <c r="L3289" s="4">
        <v>0.51</v>
      </c>
      <c r="M3289" s="4">
        <v>29</v>
      </c>
    </row>
    <row r="3290" spans="1:13" x14ac:dyDescent="0.2">
      <c r="A3290" s="3">
        <v>39753</v>
      </c>
      <c r="B3290" t="s">
        <v>10097</v>
      </c>
      <c r="C3290" t="s">
        <v>4324</v>
      </c>
      <c r="D3290" t="s">
        <v>10098</v>
      </c>
      <c r="E3290" t="s">
        <v>4323</v>
      </c>
      <c r="F3290" s="4">
        <v>1.1013333333333299</v>
      </c>
      <c r="G3290" s="4">
        <v>1.3</v>
      </c>
      <c r="H3290" s="4">
        <v>0.424976537553856</v>
      </c>
      <c r="I3290" s="4">
        <v>1.7</v>
      </c>
      <c r="J3290" s="4">
        <v>-0.2</v>
      </c>
      <c r="K3290" s="4">
        <v>1</v>
      </c>
      <c r="L3290" s="4">
        <v>1.4</v>
      </c>
      <c r="M3290" s="4">
        <v>30</v>
      </c>
    </row>
    <row r="3291" spans="1:13" x14ac:dyDescent="0.2">
      <c r="A3291" s="3">
        <v>39753</v>
      </c>
      <c r="B3291" t="s">
        <v>10109</v>
      </c>
      <c r="C3291" t="s">
        <v>4327</v>
      </c>
      <c r="D3291" t="s">
        <v>10110</v>
      </c>
      <c r="E3291" t="s">
        <v>4326</v>
      </c>
      <c r="F3291" s="4">
        <v>-0.63636666666666697</v>
      </c>
      <c r="G3291" s="4">
        <v>-0.65</v>
      </c>
      <c r="H3291" s="4">
        <v>0.71252840153112895</v>
      </c>
      <c r="I3291" s="4">
        <v>0.6</v>
      </c>
      <c r="J3291" s="4">
        <v>-2.5</v>
      </c>
      <c r="K3291" s="4">
        <v>-0.8</v>
      </c>
      <c r="L3291" s="4">
        <v>-0.1</v>
      </c>
      <c r="M3291" s="4">
        <v>30</v>
      </c>
    </row>
    <row r="3292" spans="1:13" x14ac:dyDescent="0.2">
      <c r="A3292" s="3">
        <v>39753</v>
      </c>
      <c r="B3292" t="s">
        <v>9366</v>
      </c>
      <c r="C3292" t="s">
        <v>3942</v>
      </c>
      <c r="D3292" t="s">
        <v>9367</v>
      </c>
      <c r="E3292" t="s">
        <v>3949</v>
      </c>
      <c r="F3292" s="4">
        <v>12.821375862069001</v>
      </c>
      <c r="G3292" s="4">
        <v>12.85</v>
      </c>
      <c r="H3292" s="4">
        <v>0.54221389141132204</v>
      </c>
      <c r="I3292" s="4">
        <v>14.1</v>
      </c>
      <c r="J3292" s="4">
        <v>11.79</v>
      </c>
      <c r="K3292" s="4">
        <v>12.5</v>
      </c>
      <c r="L3292" s="4">
        <v>13.03</v>
      </c>
      <c r="M3292" s="4">
        <v>29</v>
      </c>
    </row>
    <row r="3293" spans="1:13" x14ac:dyDescent="0.2">
      <c r="A3293" s="3">
        <v>39753</v>
      </c>
      <c r="B3293" t="s">
        <v>9376</v>
      </c>
      <c r="C3293" t="s">
        <v>3952</v>
      </c>
      <c r="D3293" t="s">
        <v>9377</v>
      </c>
      <c r="E3293" t="s">
        <v>3951</v>
      </c>
      <c r="F3293" s="4">
        <v>12.8010827586207</v>
      </c>
      <c r="G3293" s="4">
        <v>12.86</v>
      </c>
      <c r="H3293" s="4">
        <v>0.53279723231595999</v>
      </c>
      <c r="I3293" s="4">
        <v>14.175000000000001</v>
      </c>
      <c r="J3293" s="4">
        <v>11.88</v>
      </c>
      <c r="K3293" s="4">
        <v>12.52</v>
      </c>
      <c r="L3293" s="4">
        <v>13.08</v>
      </c>
      <c r="M3293" s="4">
        <v>29</v>
      </c>
    </row>
    <row r="3294" spans="1:13" x14ac:dyDescent="0.2">
      <c r="A3294" s="3">
        <v>39753</v>
      </c>
      <c r="B3294" t="s">
        <v>9356</v>
      </c>
      <c r="C3294" t="s">
        <v>3939</v>
      </c>
      <c r="D3294" t="s">
        <v>9357</v>
      </c>
      <c r="E3294" t="s">
        <v>3947</v>
      </c>
      <c r="F3294" s="4">
        <v>12.837793548387101</v>
      </c>
      <c r="G3294" s="4">
        <v>12.896800000000001</v>
      </c>
      <c r="H3294" s="4">
        <v>0.52336139071422005</v>
      </c>
      <c r="I3294" s="4">
        <v>14</v>
      </c>
      <c r="J3294" s="4">
        <v>11.75</v>
      </c>
      <c r="K3294" s="4">
        <v>12.5</v>
      </c>
      <c r="L3294" s="4">
        <v>13.045</v>
      </c>
      <c r="M3294" s="4">
        <v>31</v>
      </c>
    </row>
    <row r="3295" spans="1:13" x14ac:dyDescent="0.2">
      <c r="A3295" s="3">
        <v>39753</v>
      </c>
      <c r="B3295" t="s">
        <v>9132</v>
      </c>
      <c r="C3295" t="s">
        <v>3936</v>
      </c>
      <c r="D3295" t="s">
        <v>9133</v>
      </c>
      <c r="E3295" t="s">
        <v>3935</v>
      </c>
      <c r="F3295" s="4">
        <v>12.837793548387101</v>
      </c>
      <c r="G3295" s="4">
        <v>12.896800000000001</v>
      </c>
      <c r="H3295" s="4">
        <v>0.52336139071422005</v>
      </c>
      <c r="I3295" s="4">
        <v>14</v>
      </c>
      <c r="J3295" s="4">
        <v>11.75</v>
      </c>
      <c r="K3295" s="4">
        <v>12.5</v>
      </c>
      <c r="L3295" s="4">
        <v>13.045</v>
      </c>
      <c r="M3295" s="4">
        <v>31</v>
      </c>
    </row>
    <row r="3296" spans="1:13" x14ac:dyDescent="0.2">
      <c r="A3296" s="3">
        <v>39753</v>
      </c>
      <c r="B3296" t="s">
        <v>9264</v>
      </c>
      <c r="C3296" t="s">
        <v>3939</v>
      </c>
      <c r="D3296" t="s">
        <v>9265</v>
      </c>
      <c r="E3296" t="s">
        <v>3938</v>
      </c>
      <c r="F3296" s="4">
        <v>12.665964516129</v>
      </c>
      <c r="G3296" s="4">
        <v>12.75</v>
      </c>
      <c r="H3296" s="4">
        <v>0.647775707349587</v>
      </c>
      <c r="I3296" s="4">
        <v>13.7</v>
      </c>
      <c r="J3296" s="4">
        <v>11.5</v>
      </c>
      <c r="K3296" s="4">
        <v>12.24</v>
      </c>
      <c r="L3296" s="4">
        <v>13.164999999999999</v>
      </c>
      <c r="M3296" s="4">
        <v>31</v>
      </c>
    </row>
    <row r="3297" spans="1:13" x14ac:dyDescent="0.2">
      <c r="A3297" s="3">
        <v>39753</v>
      </c>
      <c r="B3297" t="s">
        <v>10093</v>
      </c>
      <c r="C3297" t="s">
        <v>3579</v>
      </c>
      <c r="D3297" t="s">
        <v>10094</v>
      </c>
      <c r="E3297" t="s">
        <v>3578</v>
      </c>
      <c r="F3297" s="4">
        <v>1.75410864187838</v>
      </c>
      <c r="G3297" s="4">
        <v>1.8558011599330499</v>
      </c>
      <c r="H3297" s="4">
        <v>0.32400894076279202</v>
      </c>
      <c r="I3297" s="4">
        <v>2.10707196532449</v>
      </c>
      <c r="J3297" s="4">
        <v>0.47</v>
      </c>
      <c r="K3297" s="4">
        <v>1.6615196093727</v>
      </c>
      <c r="L3297" s="4">
        <v>1.9568275662244601</v>
      </c>
      <c r="M3297" s="4">
        <v>31</v>
      </c>
    </row>
    <row r="3298" spans="1:13" x14ac:dyDescent="0.2">
      <c r="A3298" s="3">
        <v>39753</v>
      </c>
      <c r="B3298" t="s">
        <v>10105</v>
      </c>
      <c r="C3298" t="s">
        <v>3582</v>
      </c>
      <c r="D3298" t="s">
        <v>10106</v>
      </c>
      <c r="E3298" t="s">
        <v>3581</v>
      </c>
      <c r="F3298" s="4">
        <v>0.37954838709677402</v>
      </c>
      <c r="G3298" s="4">
        <v>0.5</v>
      </c>
      <c r="H3298" s="4">
        <v>0.70873854317416995</v>
      </c>
      <c r="I3298" s="4">
        <v>1.5</v>
      </c>
      <c r="J3298" s="4">
        <v>-1</v>
      </c>
      <c r="K3298" s="4">
        <v>-2.5000000000000001E-2</v>
      </c>
      <c r="L3298" s="4">
        <v>0.755</v>
      </c>
      <c r="M3298" s="4">
        <v>31</v>
      </c>
    </row>
    <row r="3299" spans="1:13" x14ac:dyDescent="0.2">
      <c r="A3299" s="3">
        <v>39753</v>
      </c>
      <c r="B3299" t="s">
        <v>10113</v>
      </c>
      <c r="C3299" t="s">
        <v>3585</v>
      </c>
      <c r="D3299" t="s">
        <v>10114</v>
      </c>
      <c r="E3299" t="s">
        <v>3584</v>
      </c>
      <c r="F3299" s="4">
        <v>2.4579310344827601</v>
      </c>
      <c r="G3299" s="4">
        <v>2.7</v>
      </c>
      <c r="H3299" s="4">
        <v>0.98685423482304502</v>
      </c>
      <c r="I3299" s="4">
        <v>4.1500000000000004</v>
      </c>
      <c r="J3299" s="4">
        <v>0.2</v>
      </c>
      <c r="K3299" s="4">
        <v>1.8</v>
      </c>
      <c r="L3299" s="4">
        <v>3</v>
      </c>
      <c r="M3299" s="4">
        <v>29</v>
      </c>
    </row>
    <row r="3300" spans="1:13" x14ac:dyDescent="0.2">
      <c r="A3300" s="3">
        <v>39753</v>
      </c>
      <c r="B3300" t="s">
        <v>10119</v>
      </c>
      <c r="C3300" t="s">
        <v>3597</v>
      </c>
      <c r="D3300" t="s">
        <v>10120</v>
      </c>
      <c r="E3300" t="s">
        <v>3596</v>
      </c>
      <c r="F3300" s="4">
        <v>-0.102333333333333</v>
      </c>
      <c r="G3300" s="4">
        <v>0.2</v>
      </c>
      <c r="H3300" s="4">
        <v>1.1742075341835201</v>
      </c>
      <c r="I3300" s="4">
        <v>1.94</v>
      </c>
      <c r="J3300" s="4">
        <v>-2.99</v>
      </c>
      <c r="K3300" s="4">
        <v>-0.7</v>
      </c>
      <c r="L3300" s="4">
        <v>0.57499999999999996</v>
      </c>
      <c r="M3300" s="4">
        <v>30</v>
      </c>
    </row>
    <row r="3301" spans="1:13" x14ac:dyDescent="0.2">
      <c r="A3301" s="3">
        <v>39753</v>
      </c>
      <c r="B3301" t="s">
        <v>10117</v>
      </c>
      <c r="C3301" t="s">
        <v>3594</v>
      </c>
      <c r="D3301" t="s">
        <v>10118</v>
      </c>
      <c r="E3301" t="s">
        <v>3593</v>
      </c>
      <c r="F3301" s="4">
        <v>0.36709677419354803</v>
      </c>
      <c r="G3301" s="4">
        <v>0.6</v>
      </c>
      <c r="H3301" s="4">
        <v>0.84796302414821201</v>
      </c>
      <c r="I3301" s="4">
        <v>1.57</v>
      </c>
      <c r="J3301" s="4">
        <v>-2.1</v>
      </c>
      <c r="K3301" s="4">
        <v>0.1</v>
      </c>
      <c r="L3301" s="4">
        <v>0.99</v>
      </c>
      <c r="M3301" s="4">
        <v>31</v>
      </c>
    </row>
    <row r="3302" spans="1:13" x14ac:dyDescent="0.2">
      <c r="A3302" s="3">
        <v>39783</v>
      </c>
      <c r="B3302" t="s">
        <v>9248</v>
      </c>
      <c r="C3302" t="s">
        <v>3921</v>
      </c>
      <c r="D3302" t="s">
        <v>9249</v>
      </c>
      <c r="E3302" t="s">
        <v>3920</v>
      </c>
      <c r="F3302" s="4">
        <v>7.30064516129032</v>
      </c>
      <c r="G3302" s="4">
        <v>7.25</v>
      </c>
      <c r="H3302" s="4">
        <v>1.0421706049838799</v>
      </c>
      <c r="I3302" s="4">
        <v>11.67</v>
      </c>
      <c r="J3302" s="4">
        <v>5.47</v>
      </c>
      <c r="K3302" s="4">
        <v>6.9550000000000001</v>
      </c>
      <c r="L3302" s="4">
        <v>7.6050000000000004</v>
      </c>
      <c r="M3302" s="4">
        <v>31</v>
      </c>
    </row>
    <row r="3303" spans="1:13" x14ac:dyDescent="0.2">
      <c r="A3303" s="3">
        <v>39783</v>
      </c>
      <c r="B3303" t="s">
        <v>9378</v>
      </c>
      <c r="C3303" t="s">
        <v>3924</v>
      </c>
      <c r="D3303" t="s">
        <v>9379</v>
      </c>
      <c r="E3303" t="s">
        <v>3923</v>
      </c>
      <c r="F3303" s="4">
        <v>7.0366666666666697</v>
      </c>
      <c r="G3303" s="4">
        <v>7</v>
      </c>
      <c r="H3303" s="4">
        <v>0.76460191730993099</v>
      </c>
      <c r="I3303" s="4">
        <v>8.75</v>
      </c>
      <c r="J3303" s="4">
        <v>5.97</v>
      </c>
      <c r="K3303" s="4">
        <v>6.54</v>
      </c>
      <c r="L3303" s="4">
        <v>7.5</v>
      </c>
      <c r="M3303" s="4">
        <v>30</v>
      </c>
    </row>
    <row r="3304" spans="1:13" x14ac:dyDescent="0.2">
      <c r="A3304" s="3">
        <v>39783</v>
      </c>
      <c r="B3304" t="s">
        <v>9380</v>
      </c>
      <c r="C3304" t="s">
        <v>3081</v>
      </c>
      <c r="D3304" t="s">
        <v>9381</v>
      </c>
      <c r="E3304" t="s">
        <v>3080</v>
      </c>
      <c r="F3304" s="4">
        <v>4.5628124999999997</v>
      </c>
      <c r="G3304" s="4">
        <v>4.21</v>
      </c>
      <c r="H3304" s="4">
        <v>1.1350834398063301</v>
      </c>
      <c r="I3304" s="4">
        <v>8.7100000000000009</v>
      </c>
      <c r="J3304" s="4">
        <v>3.45</v>
      </c>
      <c r="K3304" s="4">
        <v>3.9</v>
      </c>
      <c r="L3304" s="4">
        <v>4.82</v>
      </c>
      <c r="M3304" s="4">
        <v>32</v>
      </c>
    </row>
    <row r="3305" spans="1:13" x14ac:dyDescent="0.2">
      <c r="A3305" s="3">
        <v>39783</v>
      </c>
      <c r="B3305" t="s">
        <v>9006</v>
      </c>
      <c r="C3305" t="s">
        <v>3072</v>
      </c>
      <c r="D3305" t="s">
        <v>9007</v>
      </c>
      <c r="E3305" t="s">
        <v>3071</v>
      </c>
      <c r="F3305" s="4">
        <v>6.3455542091582897</v>
      </c>
      <c r="G3305" s="4">
        <v>6.3191384075053501</v>
      </c>
      <c r="H3305" s="4">
        <v>0.26065500423586802</v>
      </c>
      <c r="I3305" s="4">
        <v>7.5939735911567201</v>
      </c>
      <c r="J3305" s="4">
        <v>6.0493600076455101</v>
      </c>
      <c r="K3305" s="4">
        <v>6.2186327291261998</v>
      </c>
      <c r="L3305" s="4">
        <v>6.3773259055143399</v>
      </c>
      <c r="M3305" s="4">
        <v>32</v>
      </c>
    </row>
    <row r="3306" spans="1:13" x14ac:dyDescent="0.2">
      <c r="A3306" s="3">
        <v>39783</v>
      </c>
      <c r="B3306" t="s">
        <v>9138</v>
      </c>
      <c r="C3306" t="s">
        <v>3075</v>
      </c>
      <c r="D3306" t="s">
        <v>9139</v>
      </c>
      <c r="E3306" t="s">
        <v>3074</v>
      </c>
      <c r="F3306" s="4">
        <v>4.5628124999999997</v>
      </c>
      <c r="G3306" s="4">
        <v>4.21</v>
      </c>
      <c r="H3306" s="4">
        <v>1.1350834398063301</v>
      </c>
      <c r="I3306" s="4">
        <v>8.7100000000000009</v>
      </c>
      <c r="J3306" s="4">
        <v>3.45</v>
      </c>
      <c r="K3306" s="4">
        <v>3.9</v>
      </c>
      <c r="L3306" s="4">
        <v>4.82</v>
      </c>
      <c r="M3306" s="4">
        <v>32</v>
      </c>
    </row>
    <row r="3307" spans="1:13" x14ac:dyDescent="0.2">
      <c r="A3307" s="3">
        <v>39783</v>
      </c>
      <c r="B3307" t="s">
        <v>9268</v>
      </c>
      <c r="C3307" t="s">
        <v>3102</v>
      </c>
      <c r="D3307" t="s">
        <v>9269</v>
      </c>
      <c r="E3307" t="s">
        <v>3101</v>
      </c>
      <c r="F3307" s="4">
        <v>3.92933333333333</v>
      </c>
      <c r="G3307" s="4">
        <v>3.7</v>
      </c>
      <c r="H3307" s="4">
        <v>0.64483054888986902</v>
      </c>
      <c r="I3307" s="4">
        <v>5.9</v>
      </c>
      <c r="J3307" s="4">
        <v>3.23</v>
      </c>
      <c r="K3307" s="4">
        <v>3.53</v>
      </c>
      <c r="L3307" s="4">
        <v>4.0824999999999996</v>
      </c>
      <c r="M3307" s="4">
        <v>30</v>
      </c>
    </row>
    <row r="3308" spans="1:13" x14ac:dyDescent="0.2">
      <c r="A3308" s="3">
        <v>39783</v>
      </c>
      <c r="B3308" t="s">
        <v>9252</v>
      </c>
      <c r="C3308" t="s">
        <v>3078</v>
      </c>
      <c r="D3308" t="s">
        <v>9253</v>
      </c>
      <c r="E3308" t="s">
        <v>3077</v>
      </c>
      <c r="F3308" s="4">
        <v>3.9637500000000001</v>
      </c>
      <c r="G3308" s="4">
        <v>3.7549999999999999</v>
      </c>
      <c r="H3308" s="4">
        <v>0.79128213638046896</v>
      </c>
      <c r="I3308" s="4">
        <v>6.64</v>
      </c>
      <c r="J3308" s="4">
        <v>3.01</v>
      </c>
      <c r="K3308" s="4">
        <v>3.49</v>
      </c>
      <c r="L3308" s="4">
        <v>4.04</v>
      </c>
      <c r="M3308" s="4">
        <v>32</v>
      </c>
    </row>
    <row r="3309" spans="1:13" x14ac:dyDescent="0.2">
      <c r="A3309" s="3">
        <v>39783</v>
      </c>
      <c r="B3309" t="s">
        <v>9382</v>
      </c>
      <c r="C3309" t="s">
        <v>5094</v>
      </c>
      <c r="D3309" t="s">
        <v>9383</v>
      </c>
      <c r="E3309" t="s">
        <v>5093</v>
      </c>
      <c r="F3309" s="4">
        <v>3.7037931034482798</v>
      </c>
      <c r="G3309" s="4">
        <v>3.5</v>
      </c>
      <c r="H3309" s="4">
        <v>0.54939196125680301</v>
      </c>
      <c r="I3309" s="4">
        <v>5.5</v>
      </c>
      <c r="J3309" s="4">
        <v>3.02</v>
      </c>
      <c r="K3309" s="4">
        <v>3.35</v>
      </c>
      <c r="L3309" s="4">
        <v>4</v>
      </c>
      <c r="M3309" s="4">
        <v>29</v>
      </c>
    </row>
    <row r="3310" spans="1:13" x14ac:dyDescent="0.2">
      <c r="A3310" s="3">
        <v>39783</v>
      </c>
      <c r="B3310" t="s">
        <v>7528</v>
      </c>
      <c r="C3310" t="s">
        <v>3105</v>
      </c>
      <c r="D3310" t="s">
        <v>7529</v>
      </c>
      <c r="E3310" t="s">
        <v>3104</v>
      </c>
      <c r="F3310" s="4">
        <v>3.45</v>
      </c>
      <c r="G3310" s="4">
        <v>3.41</v>
      </c>
      <c r="H3310" s="4">
        <v>0.38327535793473599</v>
      </c>
      <c r="I3310" s="4">
        <v>4.7</v>
      </c>
      <c r="J3310" s="4">
        <v>2.97</v>
      </c>
      <c r="K3310" s="4">
        <v>3.16</v>
      </c>
      <c r="L3310" s="4">
        <v>3.6349999999999998</v>
      </c>
      <c r="M3310" s="4">
        <v>27</v>
      </c>
    </row>
    <row r="3311" spans="1:13" x14ac:dyDescent="0.2">
      <c r="A3311" s="3">
        <v>39783</v>
      </c>
      <c r="B3311" t="s">
        <v>9270</v>
      </c>
      <c r="C3311" t="s">
        <v>3117</v>
      </c>
      <c r="D3311" t="s">
        <v>9271</v>
      </c>
      <c r="E3311" t="s">
        <v>3116</v>
      </c>
      <c r="F3311" s="4">
        <v>0.48318749999999999</v>
      </c>
      <c r="G3311" s="4">
        <v>0.45</v>
      </c>
      <c r="H3311" s="4">
        <v>0.23016956407354699</v>
      </c>
      <c r="I3311" s="4">
        <v>1.6</v>
      </c>
      <c r="J3311" s="4">
        <v>0.1</v>
      </c>
      <c r="K3311" s="4">
        <v>0.38750000000000001</v>
      </c>
      <c r="L3311" s="4">
        <v>0.5</v>
      </c>
      <c r="M3311" s="4">
        <v>32</v>
      </c>
    </row>
    <row r="3312" spans="1:13" x14ac:dyDescent="0.2">
      <c r="A3312" s="3">
        <v>39783</v>
      </c>
      <c r="B3312" t="s">
        <v>9280</v>
      </c>
      <c r="C3312" t="s">
        <v>3120</v>
      </c>
      <c r="D3312" t="s">
        <v>9281</v>
      </c>
      <c r="E3312" t="s">
        <v>3119</v>
      </c>
      <c r="F3312" s="4">
        <v>0.35053125000000002</v>
      </c>
      <c r="G3312" s="4">
        <v>0.32500000000000001</v>
      </c>
      <c r="H3312" s="4">
        <v>0.13365096197595</v>
      </c>
      <c r="I3312" s="4">
        <v>0.94</v>
      </c>
      <c r="J3312" s="4">
        <v>0.21</v>
      </c>
      <c r="K3312" s="4">
        <v>0.26</v>
      </c>
      <c r="L3312" s="4">
        <v>0.4</v>
      </c>
      <c r="M3312" s="4">
        <v>32</v>
      </c>
    </row>
    <row r="3313" spans="1:13" x14ac:dyDescent="0.2">
      <c r="A3313" s="3">
        <v>39783</v>
      </c>
      <c r="B3313" t="s">
        <v>9290</v>
      </c>
      <c r="C3313" t="s">
        <v>3123</v>
      </c>
      <c r="D3313" t="s">
        <v>9291</v>
      </c>
      <c r="E3313" t="s">
        <v>3122</v>
      </c>
      <c r="F3313" s="4">
        <v>0.40837499999999999</v>
      </c>
      <c r="G3313" s="4">
        <v>0.37</v>
      </c>
      <c r="H3313" s="4">
        <v>0.117881775110599</v>
      </c>
      <c r="I3313" s="4">
        <v>0.7</v>
      </c>
      <c r="J3313" s="4">
        <v>0.26</v>
      </c>
      <c r="K3313" s="4">
        <v>0.32</v>
      </c>
      <c r="L3313" s="4">
        <v>0.47499999999999998</v>
      </c>
      <c r="M3313" s="4">
        <v>32</v>
      </c>
    </row>
    <row r="3314" spans="1:13" x14ac:dyDescent="0.2">
      <c r="A3314" s="3">
        <v>39783</v>
      </c>
      <c r="B3314" t="s">
        <v>9300</v>
      </c>
      <c r="C3314" t="s">
        <v>3126</v>
      </c>
      <c r="D3314" t="s">
        <v>9301</v>
      </c>
      <c r="E3314" t="s">
        <v>3125</v>
      </c>
      <c r="F3314" s="4">
        <v>0.14746875000000001</v>
      </c>
      <c r="G3314" s="4">
        <v>0.14499999999999999</v>
      </c>
      <c r="H3314" s="4">
        <v>0.12952468549749799</v>
      </c>
      <c r="I3314" s="4">
        <v>0.51</v>
      </c>
      <c r="J3314" s="4">
        <v>-0.08</v>
      </c>
      <c r="K3314" s="4">
        <v>0.05</v>
      </c>
      <c r="L3314" s="4">
        <v>0.21249999999999999</v>
      </c>
      <c r="M3314" s="4">
        <v>32</v>
      </c>
    </row>
    <row r="3315" spans="1:13" x14ac:dyDescent="0.2">
      <c r="A3315" s="3">
        <v>39783</v>
      </c>
      <c r="B3315" t="s">
        <v>9310</v>
      </c>
      <c r="C3315" t="s">
        <v>3129</v>
      </c>
      <c r="D3315" t="s">
        <v>9311</v>
      </c>
      <c r="E3315" t="s">
        <v>3128</v>
      </c>
      <c r="F3315" s="4">
        <v>-0.21431249999999999</v>
      </c>
      <c r="G3315" s="4">
        <v>-0.245</v>
      </c>
      <c r="H3315" s="4">
        <v>0.13886740891247501</v>
      </c>
      <c r="I3315" s="4">
        <v>0.15</v>
      </c>
      <c r="J3315" s="4">
        <v>-0.38</v>
      </c>
      <c r="K3315" s="4">
        <v>-0.32</v>
      </c>
      <c r="L3315" s="4">
        <v>-0.14249999999999999</v>
      </c>
      <c r="M3315" s="4">
        <v>32</v>
      </c>
    </row>
    <row r="3316" spans="1:13" x14ac:dyDescent="0.2">
      <c r="A3316" s="3">
        <v>39783</v>
      </c>
      <c r="B3316" t="s">
        <v>9320</v>
      </c>
      <c r="C3316" t="s">
        <v>3132</v>
      </c>
      <c r="D3316" t="s">
        <v>9321</v>
      </c>
      <c r="E3316" t="s">
        <v>3131</v>
      </c>
      <c r="F3316" s="4">
        <v>0.233125</v>
      </c>
      <c r="G3316" s="4">
        <v>0.245</v>
      </c>
      <c r="H3316" s="4">
        <v>9.3685730658581406E-2</v>
      </c>
      <c r="I3316" s="4">
        <v>0.4</v>
      </c>
      <c r="J3316" s="4">
        <v>0.06</v>
      </c>
      <c r="K3316" s="4">
        <v>0.18</v>
      </c>
      <c r="L3316" s="4">
        <v>0.29249999999999998</v>
      </c>
      <c r="M3316" s="4">
        <v>32</v>
      </c>
    </row>
    <row r="3317" spans="1:13" x14ac:dyDescent="0.2">
      <c r="A3317" s="3">
        <v>39783</v>
      </c>
      <c r="B3317" t="s">
        <v>9330</v>
      </c>
      <c r="C3317" t="s">
        <v>3135</v>
      </c>
      <c r="D3317" t="s">
        <v>9331</v>
      </c>
      <c r="E3317" t="s">
        <v>3134</v>
      </c>
      <c r="F3317" s="4">
        <v>0.34399999999999997</v>
      </c>
      <c r="G3317" s="4">
        <v>0.33</v>
      </c>
      <c r="H3317" s="4">
        <v>9.1071046353223398E-2</v>
      </c>
      <c r="I3317" s="4">
        <v>0.6</v>
      </c>
      <c r="J3317" s="4">
        <v>0.2</v>
      </c>
      <c r="K3317" s="4">
        <v>0.28999999999999998</v>
      </c>
      <c r="L3317" s="4">
        <v>0.39250000000000002</v>
      </c>
      <c r="M3317" s="4">
        <v>32</v>
      </c>
    </row>
    <row r="3318" spans="1:13" x14ac:dyDescent="0.2">
      <c r="A3318" s="3">
        <v>39783</v>
      </c>
      <c r="B3318" t="s">
        <v>9340</v>
      </c>
      <c r="C3318" t="s">
        <v>3138</v>
      </c>
      <c r="D3318" t="s">
        <v>9341</v>
      </c>
      <c r="E3318" t="s">
        <v>3137</v>
      </c>
      <c r="F3318" s="4">
        <v>0.40165624999999999</v>
      </c>
      <c r="G3318" s="4">
        <v>0.38</v>
      </c>
      <c r="H3318" s="4">
        <v>0.106770966627244</v>
      </c>
      <c r="I3318" s="4">
        <v>0.68</v>
      </c>
      <c r="J3318" s="4">
        <v>0.25</v>
      </c>
      <c r="K3318" s="4">
        <v>0.32</v>
      </c>
      <c r="L3318" s="4">
        <v>0.45750000000000002</v>
      </c>
      <c r="M3318" s="4">
        <v>32</v>
      </c>
    </row>
    <row r="3319" spans="1:13" x14ac:dyDescent="0.2">
      <c r="A3319" s="3">
        <v>39783</v>
      </c>
      <c r="B3319" t="s">
        <v>9350</v>
      </c>
      <c r="C3319" t="s">
        <v>3141</v>
      </c>
      <c r="D3319" t="s">
        <v>9351</v>
      </c>
      <c r="E3319" t="s">
        <v>3140</v>
      </c>
      <c r="F3319" s="4">
        <v>0.6338125</v>
      </c>
      <c r="G3319" s="4">
        <v>0.65</v>
      </c>
      <c r="H3319" s="4">
        <v>0.108956764879025</v>
      </c>
      <c r="I3319" s="4">
        <v>0.85</v>
      </c>
      <c r="J3319" s="4">
        <v>0.28999999999999998</v>
      </c>
      <c r="K3319" s="4">
        <v>0.59</v>
      </c>
      <c r="L3319" s="4">
        <v>0.6925</v>
      </c>
      <c r="M3319" s="4">
        <v>32</v>
      </c>
    </row>
    <row r="3320" spans="1:13" x14ac:dyDescent="0.2">
      <c r="A3320" s="3">
        <v>39783</v>
      </c>
      <c r="B3320" t="s">
        <v>9360</v>
      </c>
      <c r="C3320" t="s">
        <v>3144</v>
      </c>
      <c r="D3320" t="s">
        <v>9361</v>
      </c>
      <c r="E3320" t="s">
        <v>3143</v>
      </c>
      <c r="F3320" s="4">
        <v>0.449625</v>
      </c>
      <c r="G3320" s="4">
        <v>0.435</v>
      </c>
      <c r="H3320" s="4">
        <v>0.117184648890048</v>
      </c>
      <c r="I3320" s="4">
        <v>0.78</v>
      </c>
      <c r="J3320" s="4">
        <v>0.26</v>
      </c>
      <c r="K3320" s="4">
        <v>0.35</v>
      </c>
      <c r="L3320" s="4">
        <v>0.495</v>
      </c>
      <c r="M3320" s="4">
        <v>32</v>
      </c>
    </row>
    <row r="3321" spans="1:13" x14ac:dyDescent="0.2">
      <c r="A3321" s="3">
        <v>39783</v>
      </c>
      <c r="B3321" t="s">
        <v>9370</v>
      </c>
      <c r="C3321" t="s">
        <v>3147</v>
      </c>
      <c r="D3321" t="s">
        <v>9371</v>
      </c>
      <c r="E3321" t="s">
        <v>3146</v>
      </c>
      <c r="F3321" s="4">
        <v>0.70221875</v>
      </c>
      <c r="G3321" s="4">
        <v>0.67500000000000004</v>
      </c>
      <c r="H3321" s="4">
        <v>0.16524697730386601</v>
      </c>
      <c r="I3321" s="4">
        <v>1.1200000000000001</v>
      </c>
      <c r="J3321" s="4">
        <v>0.44</v>
      </c>
      <c r="K3321" s="4">
        <v>0.6</v>
      </c>
      <c r="L3321" s="4">
        <v>0.74250000000000005</v>
      </c>
      <c r="M3321" s="4">
        <v>32</v>
      </c>
    </row>
    <row r="3322" spans="1:13" x14ac:dyDescent="0.2">
      <c r="A3322" s="3">
        <v>39783</v>
      </c>
      <c r="B3322" t="s">
        <v>9254</v>
      </c>
      <c r="C3322" t="s">
        <v>3114</v>
      </c>
      <c r="D3322" t="s">
        <v>9255</v>
      </c>
      <c r="E3322" t="s">
        <v>3113</v>
      </c>
      <c r="F3322" s="4">
        <v>0.51996874999999998</v>
      </c>
      <c r="G3322" s="4">
        <v>0.495</v>
      </c>
      <c r="H3322" s="4">
        <v>0.24637638192931699</v>
      </c>
      <c r="I3322" s="4">
        <v>1.7</v>
      </c>
      <c r="J3322" s="4">
        <v>0.24</v>
      </c>
      <c r="K3322" s="4">
        <v>0.4</v>
      </c>
      <c r="L3322" s="4">
        <v>0.55000000000000004</v>
      </c>
      <c r="M3322" s="4">
        <v>32</v>
      </c>
    </row>
    <row r="3323" spans="1:13" x14ac:dyDescent="0.2">
      <c r="A3323" s="3">
        <v>39783</v>
      </c>
      <c r="B3323" t="s">
        <v>9384</v>
      </c>
      <c r="C3323" t="s">
        <v>3150</v>
      </c>
      <c r="D3323" t="s">
        <v>9385</v>
      </c>
      <c r="E3323" t="s">
        <v>3149</v>
      </c>
      <c r="F3323" s="4">
        <v>0.42209374999999999</v>
      </c>
      <c r="G3323" s="4">
        <v>0.43</v>
      </c>
      <c r="H3323" s="4">
        <v>8.8044841718443706E-2</v>
      </c>
      <c r="I3323" s="4">
        <v>0.65</v>
      </c>
      <c r="J3323" s="4">
        <v>0.26</v>
      </c>
      <c r="K3323" s="4">
        <v>0.36</v>
      </c>
      <c r="L3323" s="4">
        <v>0.49</v>
      </c>
      <c r="M3323" s="4">
        <v>32</v>
      </c>
    </row>
    <row r="3324" spans="1:13" x14ac:dyDescent="0.2">
      <c r="A3324" s="3">
        <v>39783</v>
      </c>
      <c r="B3324" t="s">
        <v>9386</v>
      </c>
      <c r="C3324" t="s">
        <v>3096</v>
      </c>
      <c r="D3324" t="s">
        <v>9387</v>
      </c>
      <c r="E3324" t="s">
        <v>3095</v>
      </c>
      <c r="F3324" s="4">
        <v>4.4157000000000002</v>
      </c>
      <c r="G3324" s="4">
        <v>4.22</v>
      </c>
      <c r="H3324" s="4">
        <v>1.0075714452292599</v>
      </c>
      <c r="I3324" s="4">
        <v>8.11</v>
      </c>
      <c r="J3324" s="4">
        <v>3.29</v>
      </c>
      <c r="K3324" s="4">
        <v>3.6375000000000002</v>
      </c>
      <c r="L3324" s="4">
        <v>5.0625</v>
      </c>
      <c r="M3324" s="4">
        <v>30</v>
      </c>
    </row>
    <row r="3325" spans="1:13" x14ac:dyDescent="0.2">
      <c r="A3325" s="3">
        <v>39783</v>
      </c>
      <c r="B3325" t="s">
        <v>9126</v>
      </c>
      <c r="C3325" t="s">
        <v>3087</v>
      </c>
      <c r="D3325" t="s">
        <v>9127</v>
      </c>
      <c r="E3325" t="s">
        <v>3086</v>
      </c>
      <c r="F3325" s="4">
        <v>5.55</v>
      </c>
      <c r="G3325" s="4">
        <v>5.55</v>
      </c>
      <c r="H3325" s="4"/>
      <c r="I3325" s="4">
        <v>5.55</v>
      </c>
      <c r="J3325" s="4">
        <v>5.55</v>
      </c>
      <c r="K3325" s="4">
        <v>5.55</v>
      </c>
      <c r="L3325" s="4">
        <v>5.55</v>
      </c>
      <c r="M3325" s="4">
        <v>1</v>
      </c>
    </row>
    <row r="3326" spans="1:13" x14ac:dyDescent="0.2">
      <c r="A3326" s="3">
        <v>39783</v>
      </c>
      <c r="B3326" t="s">
        <v>9258</v>
      </c>
      <c r="C3326" t="s">
        <v>3090</v>
      </c>
      <c r="D3326" t="s">
        <v>9259</v>
      </c>
      <c r="E3326" t="s">
        <v>3089</v>
      </c>
      <c r="F3326" s="4">
        <v>4.4157000000000002</v>
      </c>
      <c r="G3326" s="4">
        <v>4.22</v>
      </c>
      <c r="H3326" s="4">
        <v>1.0075714452292599</v>
      </c>
      <c r="I3326" s="4">
        <v>8.11</v>
      </c>
      <c r="J3326" s="4">
        <v>3.29</v>
      </c>
      <c r="K3326" s="4">
        <v>3.6375000000000002</v>
      </c>
      <c r="L3326" s="4">
        <v>5.0625</v>
      </c>
      <c r="M3326" s="4">
        <v>30</v>
      </c>
    </row>
    <row r="3327" spans="1:13" x14ac:dyDescent="0.2">
      <c r="A3327" s="3">
        <v>39783</v>
      </c>
      <c r="B3327" t="s">
        <v>9388</v>
      </c>
      <c r="C3327" t="s">
        <v>3093</v>
      </c>
      <c r="D3327" t="s">
        <v>9389</v>
      </c>
      <c r="E3327" t="s">
        <v>3092</v>
      </c>
      <c r="F3327" s="4">
        <v>3.79114285714286</v>
      </c>
      <c r="G3327" s="4">
        <v>3.585</v>
      </c>
      <c r="H3327" s="4">
        <v>0.61981082623447303</v>
      </c>
      <c r="I3327" s="4">
        <v>5.55</v>
      </c>
      <c r="J3327" s="4">
        <v>3.01</v>
      </c>
      <c r="K3327" s="4">
        <v>3.3875000000000002</v>
      </c>
      <c r="L3327" s="4">
        <v>3.9249999999999998</v>
      </c>
      <c r="M3327" s="4">
        <v>28</v>
      </c>
    </row>
    <row r="3328" spans="1:13" x14ac:dyDescent="0.2">
      <c r="A3328" s="3">
        <v>39783</v>
      </c>
      <c r="B3328" t="s">
        <v>9390</v>
      </c>
      <c r="C3328" t="s">
        <v>3153</v>
      </c>
      <c r="D3328" t="s">
        <v>9391</v>
      </c>
      <c r="E3328" t="s">
        <v>3152</v>
      </c>
      <c r="F3328" s="4">
        <v>0.44600000000000001</v>
      </c>
      <c r="G3328" s="4">
        <v>0.41</v>
      </c>
      <c r="H3328" s="4">
        <v>0.20682169684468399</v>
      </c>
      <c r="I3328" s="4">
        <v>1.42</v>
      </c>
      <c r="J3328" s="4">
        <v>0.18099999999999999</v>
      </c>
      <c r="K3328" s="4">
        <v>0.37</v>
      </c>
      <c r="L3328" s="4">
        <v>0.47</v>
      </c>
      <c r="M3328" s="4">
        <v>29</v>
      </c>
    </row>
    <row r="3329" spans="1:13" x14ac:dyDescent="0.2">
      <c r="A3329" s="3">
        <v>39783</v>
      </c>
      <c r="B3329" t="s">
        <v>10097</v>
      </c>
      <c r="C3329" t="s">
        <v>4324</v>
      </c>
      <c r="D3329" t="s">
        <v>10098</v>
      </c>
      <c r="E3329" t="s">
        <v>4323</v>
      </c>
      <c r="F3329" s="4">
        <v>1.01241379310345</v>
      </c>
      <c r="G3329" s="4">
        <v>1.2</v>
      </c>
      <c r="H3329" s="4">
        <v>0.50449872697286502</v>
      </c>
      <c r="I3329" s="4">
        <v>1.7</v>
      </c>
      <c r="J3329" s="4">
        <v>-0.3</v>
      </c>
      <c r="K3329" s="4">
        <v>1</v>
      </c>
      <c r="L3329" s="4">
        <v>1.3</v>
      </c>
      <c r="M3329" s="4">
        <v>29</v>
      </c>
    </row>
    <row r="3330" spans="1:13" x14ac:dyDescent="0.2">
      <c r="A3330" s="3">
        <v>39783</v>
      </c>
      <c r="B3330" t="s">
        <v>10109</v>
      </c>
      <c r="C3330" t="s">
        <v>4327</v>
      </c>
      <c r="D3330" t="s">
        <v>10110</v>
      </c>
      <c r="E3330" t="s">
        <v>4326</v>
      </c>
      <c r="F3330" s="4">
        <v>-0.75896551724137895</v>
      </c>
      <c r="G3330" s="4">
        <v>-0.7</v>
      </c>
      <c r="H3330" s="4">
        <v>0.90758055458134801</v>
      </c>
      <c r="I3330" s="4">
        <v>2.5</v>
      </c>
      <c r="J3330" s="4">
        <v>-2.5</v>
      </c>
      <c r="K3330" s="4">
        <v>-1.2</v>
      </c>
      <c r="L3330" s="4">
        <v>-0.5</v>
      </c>
      <c r="M3330" s="4">
        <v>29</v>
      </c>
    </row>
    <row r="3331" spans="1:13" x14ac:dyDescent="0.2">
      <c r="A3331" s="3">
        <v>39783</v>
      </c>
      <c r="B3331" t="s">
        <v>9366</v>
      </c>
      <c r="C3331" t="s">
        <v>3939</v>
      </c>
      <c r="D3331" t="s">
        <v>9367</v>
      </c>
      <c r="E3331" t="s">
        <v>3947</v>
      </c>
      <c r="F3331" s="4">
        <v>13.195536666666699</v>
      </c>
      <c r="G3331" s="4">
        <v>13.195</v>
      </c>
      <c r="H3331" s="4">
        <v>0.48992272331061798</v>
      </c>
      <c r="I3331" s="4">
        <v>14.21</v>
      </c>
      <c r="J3331" s="4">
        <v>11.79</v>
      </c>
      <c r="K3331" s="4">
        <v>12.962025000000001</v>
      </c>
      <c r="L3331" s="4">
        <v>13.494999999999999</v>
      </c>
      <c r="M3331" s="4">
        <v>30</v>
      </c>
    </row>
    <row r="3332" spans="1:13" x14ac:dyDescent="0.2">
      <c r="A3332" s="3">
        <v>39783</v>
      </c>
      <c r="B3332" t="s">
        <v>9376</v>
      </c>
      <c r="C3332" t="s">
        <v>3942</v>
      </c>
      <c r="D3332" t="s">
        <v>9377</v>
      </c>
      <c r="E3332" t="s">
        <v>3949</v>
      </c>
      <c r="F3332" s="4">
        <v>13.1260766666667</v>
      </c>
      <c r="G3332" s="4">
        <v>13.085000000000001</v>
      </c>
      <c r="H3332" s="4">
        <v>0.52285390963068401</v>
      </c>
      <c r="I3332" s="4">
        <v>14.175000000000001</v>
      </c>
      <c r="J3332" s="4">
        <v>11.88</v>
      </c>
      <c r="K3332" s="4">
        <v>12.8325</v>
      </c>
      <c r="L3332" s="4">
        <v>13.487500000000001</v>
      </c>
      <c r="M3332" s="4">
        <v>30</v>
      </c>
    </row>
    <row r="3333" spans="1:13" x14ac:dyDescent="0.2">
      <c r="A3333" s="3">
        <v>39783</v>
      </c>
      <c r="B3333" t="s">
        <v>9392</v>
      </c>
      <c r="C3333" t="s">
        <v>3952</v>
      </c>
      <c r="D3333" t="s">
        <v>9393</v>
      </c>
      <c r="E3333" t="s">
        <v>3951</v>
      </c>
      <c r="F3333" s="4">
        <v>13.1220967741935</v>
      </c>
      <c r="G3333" s="4">
        <v>13</v>
      </c>
      <c r="H3333" s="4">
        <v>0.583586846712564</v>
      </c>
      <c r="I3333" s="4">
        <v>14.8</v>
      </c>
      <c r="J3333" s="4">
        <v>11.96</v>
      </c>
      <c r="K3333" s="4">
        <v>12.765000000000001</v>
      </c>
      <c r="L3333" s="4">
        <v>13.51</v>
      </c>
      <c r="M3333" s="4">
        <v>31</v>
      </c>
    </row>
    <row r="3334" spans="1:13" x14ac:dyDescent="0.2">
      <c r="A3334" s="3">
        <v>39783</v>
      </c>
      <c r="B3334" t="s">
        <v>9264</v>
      </c>
      <c r="C3334" t="s">
        <v>3939</v>
      </c>
      <c r="D3334" t="s">
        <v>9265</v>
      </c>
      <c r="E3334" t="s">
        <v>3938</v>
      </c>
      <c r="F3334" s="4">
        <v>12.839483870967699</v>
      </c>
      <c r="G3334" s="4">
        <v>12.8</v>
      </c>
      <c r="H3334" s="4">
        <v>0.68202223184525501</v>
      </c>
      <c r="I3334" s="4">
        <v>14.28</v>
      </c>
      <c r="J3334" s="4">
        <v>11.5</v>
      </c>
      <c r="K3334" s="4">
        <v>12.4915</v>
      </c>
      <c r="L3334" s="4">
        <v>13.24</v>
      </c>
      <c r="M3334" s="4">
        <v>31</v>
      </c>
    </row>
    <row r="3335" spans="1:13" x14ac:dyDescent="0.2">
      <c r="A3335" s="3">
        <v>39783</v>
      </c>
      <c r="B3335" t="s">
        <v>9394</v>
      </c>
      <c r="C3335" t="s">
        <v>3942</v>
      </c>
      <c r="D3335" t="s">
        <v>9395</v>
      </c>
      <c r="E3335" t="s">
        <v>3941</v>
      </c>
      <c r="F3335" s="4">
        <v>12.869754838709699</v>
      </c>
      <c r="G3335" s="4">
        <v>12.8188</v>
      </c>
      <c r="H3335" s="4">
        <v>0.93594829160543902</v>
      </c>
      <c r="I3335" s="4">
        <v>14.52</v>
      </c>
      <c r="J3335" s="4">
        <v>10.8</v>
      </c>
      <c r="K3335" s="4">
        <v>12.245799999999999</v>
      </c>
      <c r="L3335" s="4">
        <v>13.43</v>
      </c>
      <c r="M3335" s="4">
        <v>31</v>
      </c>
    </row>
    <row r="3336" spans="1:13" x14ac:dyDescent="0.2">
      <c r="A3336" s="3">
        <v>39783</v>
      </c>
      <c r="B3336" t="s">
        <v>10093</v>
      </c>
      <c r="C3336" t="s">
        <v>3579</v>
      </c>
      <c r="D3336" t="s">
        <v>10094</v>
      </c>
      <c r="E3336" t="s">
        <v>3578</v>
      </c>
      <c r="F3336" s="4">
        <v>1.72230814785914</v>
      </c>
      <c r="G3336" s="4">
        <v>1.76513643633822</v>
      </c>
      <c r="H3336" s="4">
        <v>0.22629002328655601</v>
      </c>
      <c r="I3336" s="4">
        <v>2.0112264003813598</v>
      </c>
      <c r="J3336" s="4">
        <v>1.15638757791572</v>
      </c>
      <c r="K3336" s="4">
        <v>1.60323514420458</v>
      </c>
      <c r="L3336" s="4">
        <v>1.90760957341582</v>
      </c>
      <c r="M3336" s="4">
        <v>30</v>
      </c>
    </row>
    <row r="3337" spans="1:13" x14ac:dyDescent="0.2">
      <c r="A3337" s="3">
        <v>39783</v>
      </c>
      <c r="B3337" t="s">
        <v>10105</v>
      </c>
      <c r="C3337" t="s">
        <v>3582</v>
      </c>
      <c r="D3337" t="s">
        <v>10106</v>
      </c>
      <c r="E3337" t="s">
        <v>3581</v>
      </c>
      <c r="F3337" s="4">
        <v>-0.11</v>
      </c>
      <c r="G3337" s="4">
        <v>0</v>
      </c>
      <c r="H3337" s="4">
        <v>0.753679861302751</v>
      </c>
      <c r="I3337" s="4">
        <v>1.3</v>
      </c>
      <c r="J3337" s="4">
        <v>-1.5</v>
      </c>
      <c r="K3337" s="4">
        <v>-0.63</v>
      </c>
      <c r="L3337" s="4">
        <v>0.48</v>
      </c>
      <c r="M3337" s="4">
        <v>31</v>
      </c>
    </row>
    <row r="3338" spans="1:13" x14ac:dyDescent="0.2">
      <c r="A3338" s="3">
        <v>39783</v>
      </c>
      <c r="B3338" t="s">
        <v>10113</v>
      </c>
      <c r="C3338" t="s">
        <v>3585</v>
      </c>
      <c r="D3338" t="s">
        <v>10114</v>
      </c>
      <c r="E3338" t="s">
        <v>3584</v>
      </c>
      <c r="F3338" s="4">
        <v>2.4026666666666698</v>
      </c>
      <c r="G3338" s="4">
        <v>2.37</v>
      </c>
      <c r="H3338" s="4">
        <v>0.84978672104497399</v>
      </c>
      <c r="I3338" s="4">
        <v>4.1500000000000004</v>
      </c>
      <c r="J3338" s="4">
        <v>0.2</v>
      </c>
      <c r="K3338" s="4">
        <v>2.125</v>
      </c>
      <c r="L3338" s="4">
        <v>2.79</v>
      </c>
      <c r="M3338" s="4">
        <v>30</v>
      </c>
    </row>
    <row r="3339" spans="1:13" x14ac:dyDescent="0.2">
      <c r="A3339" s="3">
        <v>39783</v>
      </c>
      <c r="B3339" t="s">
        <v>10119</v>
      </c>
      <c r="C3339" t="s">
        <v>3597</v>
      </c>
      <c r="D3339" t="s">
        <v>10120</v>
      </c>
      <c r="E3339" t="s">
        <v>3596</v>
      </c>
      <c r="F3339" s="4">
        <v>-0.276666666666667</v>
      </c>
      <c r="G3339" s="4">
        <v>-0.28499999999999998</v>
      </c>
      <c r="H3339" s="4">
        <v>1.22199196716512</v>
      </c>
      <c r="I3339" s="4">
        <v>2.99</v>
      </c>
      <c r="J3339" s="4">
        <v>-3</v>
      </c>
      <c r="K3339" s="4">
        <v>-0.98750000000000004</v>
      </c>
      <c r="L3339" s="4">
        <v>0.27500000000000002</v>
      </c>
      <c r="M3339" s="4">
        <v>30</v>
      </c>
    </row>
    <row r="3340" spans="1:13" x14ac:dyDescent="0.2">
      <c r="A3340" s="3">
        <v>39783</v>
      </c>
      <c r="B3340" t="s">
        <v>10117</v>
      </c>
      <c r="C3340" t="s">
        <v>3594</v>
      </c>
      <c r="D3340" t="s">
        <v>10118</v>
      </c>
      <c r="E3340" t="s">
        <v>3593</v>
      </c>
      <c r="F3340" s="4">
        <v>8.4666666666666696E-2</v>
      </c>
      <c r="G3340" s="4">
        <v>0.25</v>
      </c>
      <c r="H3340" s="4">
        <v>0.87356476708876596</v>
      </c>
      <c r="I3340" s="4">
        <v>1.2</v>
      </c>
      <c r="J3340" s="4">
        <v>-2.1</v>
      </c>
      <c r="K3340" s="4">
        <v>-0.375</v>
      </c>
      <c r="L3340" s="4">
        <v>0.8</v>
      </c>
      <c r="M3340" s="4">
        <v>30</v>
      </c>
    </row>
    <row r="3341" spans="1:13" x14ac:dyDescent="0.2">
      <c r="A3341" s="3">
        <v>39814</v>
      </c>
      <c r="B3341" t="s">
        <v>9248</v>
      </c>
      <c r="C3341" t="s">
        <v>3918</v>
      </c>
      <c r="D3341" t="s">
        <v>9249</v>
      </c>
      <c r="E3341" t="s">
        <v>3917</v>
      </c>
      <c r="F3341" s="4">
        <v>6.4703548387096799</v>
      </c>
      <c r="G3341" s="4">
        <v>6.5</v>
      </c>
      <c r="H3341" s="4">
        <v>0.74616837011437298</v>
      </c>
      <c r="I3341" s="4">
        <v>8.35</v>
      </c>
      <c r="J3341" s="4">
        <v>5</v>
      </c>
      <c r="K3341" s="4">
        <v>6.22</v>
      </c>
      <c r="L3341" s="4">
        <v>7</v>
      </c>
      <c r="M3341" s="4">
        <v>31</v>
      </c>
    </row>
    <row r="3342" spans="1:13" x14ac:dyDescent="0.2">
      <c r="A3342" s="3">
        <v>39814</v>
      </c>
      <c r="B3342" t="s">
        <v>9378</v>
      </c>
      <c r="C3342" t="s">
        <v>3921</v>
      </c>
      <c r="D3342" t="s">
        <v>9379</v>
      </c>
      <c r="E3342" t="s">
        <v>3920</v>
      </c>
      <c r="F3342" s="4">
        <v>6.6910964285714298</v>
      </c>
      <c r="G3342" s="4">
        <v>6.5</v>
      </c>
      <c r="H3342" s="4">
        <v>0.81580977334368099</v>
      </c>
      <c r="I3342" s="4">
        <v>8.56</v>
      </c>
      <c r="J3342" s="4">
        <v>4.5</v>
      </c>
      <c r="K3342" s="4">
        <v>6.25</v>
      </c>
      <c r="L3342" s="4">
        <v>7.0175000000000001</v>
      </c>
      <c r="M3342" s="4">
        <v>28</v>
      </c>
    </row>
    <row r="3343" spans="1:13" x14ac:dyDescent="0.2">
      <c r="A3343" s="3">
        <v>39814</v>
      </c>
      <c r="B3343" t="s">
        <v>9396</v>
      </c>
      <c r="C3343" t="s">
        <v>3081</v>
      </c>
      <c r="D3343" t="s">
        <v>9397</v>
      </c>
      <c r="E3343" t="s">
        <v>3080</v>
      </c>
      <c r="F3343" s="4">
        <v>4.0883793103448296</v>
      </c>
      <c r="G3343" s="4">
        <v>4</v>
      </c>
      <c r="H3343" s="4">
        <v>0.70367638736004101</v>
      </c>
      <c r="I3343" s="4">
        <v>5.77</v>
      </c>
      <c r="J3343" s="4">
        <v>2.5030000000000001</v>
      </c>
      <c r="K3343" s="4">
        <v>3.61</v>
      </c>
      <c r="L3343" s="4">
        <v>4.3</v>
      </c>
      <c r="M3343" s="4">
        <v>29</v>
      </c>
    </row>
    <row r="3344" spans="1:13" x14ac:dyDescent="0.2">
      <c r="A3344" s="3">
        <v>39814</v>
      </c>
      <c r="B3344" t="s">
        <v>9138</v>
      </c>
      <c r="C3344" t="s">
        <v>3072</v>
      </c>
      <c r="D3344" t="s">
        <v>9139</v>
      </c>
      <c r="E3344" t="s">
        <v>3071</v>
      </c>
      <c r="F3344" s="4">
        <v>4.1180645161290297</v>
      </c>
      <c r="G3344" s="4">
        <v>4</v>
      </c>
      <c r="H3344" s="4">
        <v>0.68280509349222396</v>
      </c>
      <c r="I3344" s="4">
        <v>5.66</v>
      </c>
      <c r="J3344" s="4">
        <v>2.4500000000000002</v>
      </c>
      <c r="K3344" s="4">
        <v>3.7650000000000001</v>
      </c>
      <c r="L3344" s="4">
        <v>4.4749999999999996</v>
      </c>
      <c r="M3344" s="4">
        <v>31</v>
      </c>
    </row>
    <row r="3345" spans="1:13" x14ac:dyDescent="0.2">
      <c r="A3345" s="3">
        <v>39814</v>
      </c>
      <c r="B3345" t="s">
        <v>9252</v>
      </c>
      <c r="C3345" t="s">
        <v>3075</v>
      </c>
      <c r="D3345" t="s">
        <v>9253</v>
      </c>
      <c r="E3345" t="s">
        <v>3074</v>
      </c>
      <c r="F3345" s="4">
        <v>3.73741935483871</v>
      </c>
      <c r="G3345" s="4">
        <v>3.67</v>
      </c>
      <c r="H3345" s="4">
        <v>0.52323333062752198</v>
      </c>
      <c r="I3345" s="4">
        <v>5.22</v>
      </c>
      <c r="J3345" s="4">
        <v>2.69</v>
      </c>
      <c r="K3345" s="4">
        <v>3.43</v>
      </c>
      <c r="L3345" s="4">
        <v>3.8450000000000002</v>
      </c>
      <c r="M3345" s="4">
        <v>31</v>
      </c>
    </row>
    <row r="3346" spans="1:13" x14ac:dyDescent="0.2">
      <c r="A3346" s="3">
        <v>39814</v>
      </c>
      <c r="B3346" t="s">
        <v>9398</v>
      </c>
      <c r="C3346" t="s">
        <v>3102</v>
      </c>
      <c r="D3346" t="s">
        <v>9399</v>
      </c>
      <c r="E3346" t="s">
        <v>3101</v>
      </c>
      <c r="F3346" s="4">
        <v>3.5632142857142899</v>
      </c>
      <c r="G3346" s="4">
        <v>3.5</v>
      </c>
      <c r="H3346" s="4">
        <v>0.45621675786705801</v>
      </c>
      <c r="I3346" s="4">
        <v>4.9000000000000004</v>
      </c>
      <c r="J3346" s="4">
        <v>2.77</v>
      </c>
      <c r="K3346" s="4">
        <v>3.2725</v>
      </c>
      <c r="L3346" s="4">
        <v>3.6475</v>
      </c>
      <c r="M3346" s="4">
        <v>28</v>
      </c>
    </row>
    <row r="3347" spans="1:13" x14ac:dyDescent="0.2">
      <c r="A3347" s="3">
        <v>39814</v>
      </c>
      <c r="B3347" t="s">
        <v>9382</v>
      </c>
      <c r="C3347" t="s">
        <v>3078</v>
      </c>
      <c r="D3347" t="s">
        <v>9383</v>
      </c>
      <c r="E3347" t="s">
        <v>3077</v>
      </c>
      <c r="F3347" s="4">
        <v>3.52107142857143</v>
      </c>
      <c r="G3347" s="4">
        <v>3.4449999999999998</v>
      </c>
      <c r="H3347" s="4">
        <v>0.427051382854433</v>
      </c>
      <c r="I3347" s="4">
        <v>4.75</v>
      </c>
      <c r="J3347" s="4">
        <v>3</v>
      </c>
      <c r="K3347" s="4">
        <v>3.2549999999999999</v>
      </c>
      <c r="L3347" s="4">
        <v>3.6724999999999999</v>
      </c>
      <c r="M3347" s="4">
        <v>28</v>
      </c>
    </row>
    <row r="3348" spans="1:13" x14ac:dyDescent="0.2">
      <c r="A3348" s="3">
        <v>39814</v>
      </c>
      <c r="B3348" t="s">
        <v>7634</v>
      </c>
      <c r="C3348" t="s">
        <v>3105</v>
      </c>
      <c r="D3348" t="s">
        <v>7635</v>
      </c>
      <c r="E3348" t="s">
        <v>3104</v>
      </c>
      <c r="F3348" s="4">
        <v>3.32415384615385</v>
      </c>
      <c r="G3348" s="4">
        <v>3.3650000000000002</v>
      </c>
      <c r="H3348" s="4">
        <v>0.41496483632304998</v>
      </c>
      <c r="I3348" s="4">
        <v>4.5</v>
      </c>
      <c r="J3348" s="4">
        <v>2.258</v>
      </c>
      <c r="K3348" s="4">
        <v>3</v>
      </c>
      <c r="L3348" s="4">
        <v>3.5</v>
      </c>
      <c r="M3348" s="4">
        <v>26</v>
      </c>
    </row>
    <row r="3349" spans="1:13" x14ac:dyDescent="0.2">
      <c r="A3349" s="3">
        <v>39814</v>
      </c>
      <c r="B3349" t="s">
        <v>9270</v>
      </c>
      <c r="C3349" t="s">
        <v>3114</v>
      </c>
      <c r="D3349" t="s">
        <v>9271</v>
      </c>
      <c r="E3349" t="s">
        <v>3113</v>
      </c>
      <c r="F3349" s="4">
        <v>0.34564516129032302</v>
      </c>
      <c r="G3349" s="4">
        <v>0.33</v>
      </c>
      <c r="H3349" s="4">
        <v>0.116924063216858</v>
      </c>
      <c r="I3349" s="4">
        <v>0.8</v>
      </c>
      <c r="J3349" s="4">
        <v>0.1</v>
      </c>
      <c r="K3349" s="4">
        <v>0.3075</v>
      </c>
      <c r="L3349" s="4">
        <v>0.35499999999999998</v>
      </c>
      <c r="M3349" s="4">
        <v>31</v>
      </c>
    </row>
    <row r="3350" spans="1:13" x14ac:dyDescent="0.2">
      <c r="A3350" s="3">
        <v>39814</v>
      </c>
      <c r="B3350" t="s">
        <v>9400</v>
      </c>
      <c r="C3350" t="s">
        <v>3150</v>
      </c>
      <c r="D3350" t="s">
        <v>9401</v>
      </c>
      <c r="E3350" t="s">
        <v>3149</v>
      </c>
      <c r="F3350" s="4">
        <v>0.33703448275862102</v>
      </c>
      <c r="G3350" s="4">
        <v>0.33</v>
      </c>
      <c r="H3350" s="4">
        <v>0.104475042391753</v>
      </c>
      <c r="I3350" s="4">
        <v>0.62</v>
      </c>
      <c r="J3350" s="4">
        <v>0.1</v>
      </c>
      <c r="K3350" s="4">
        <v>0.28000000000000003</v>
      </c>
      <c r="L3350" s="4">
        <v>0.41</v>
      </c>
      <c r="M3350" s="4">
        <v>29</v>
      </c>
    </row>
    <row r="3351" spans="1:13" x14ac:dyDescent="0.2">
      <c r="A3351" s="3">
        <v>39814</v>
      </c>
      <c r="B3351" t="s">
        <v>9280</v>
      </c>
      <c r="C3351" t="s">
        <v>3117</v>
      </c>
      <c r="D3351" t="s">
        <v>9281</v>
      </c>
      <c r="E3351" t="s">
        <v>3116</v>
      </c>
      <c r="F3351" s="4">
        <v>0.25077419354838698</v>
      </c>
      <c r="G3351" s="4">
        <v>0.27</v>
      </c>
      <c r="H3351" s="4">
        <v>0.119966303512672</v>
      </c>
      <c r="I3351" s="4">
        <v>0.44</v>
      </c>
      <c r="J3351" s="4">
        <v>-0.17</v>
      </c>
      <c r="K3351" s="4">
        <v>0.23499999999999999</v>
      </c>
      <c r="L3351" s="4">
        <v>0.30499999999999999</v>
      </c>
      <c r="M3351" s="4">
        <v>31</v>
      </c>
    </row>
    <row r="3352" spans="1:13" x14ac:dyDescent="0.2">
      <c r="A3352" s="3">
        <v>39814</v>
      </c>
      <c r="B3352" t="s">
        <v>9290</v>
      </c>
      <c r="C3352" t="s">
        <v>3120</v>
      </c>
      <c r="D3352" t="s">
        <v>9291</v>
      </c>
      <c r="E3352" t="s">
        <v>3119</v>
      </c>
      <c r="F3352" s="4">
        <v>0.38322580645161303</v>
      </c>
      <c r="G3352" s="4">
        <v>0.37</v>
      </c>
      <c r="H3352" s="4">
        <v>0.121419029172372</v>
      </c>
      <c r="I3352" s="4">
        <v>0.72</v>
      </c>
      <c r="J3352" s="4">
        <v>0.08</v>
      </c>
      <c r="K3352" s="4">
        <v>0.30499999999999999</v>
      </c>
      <c r="L3352" s="4">
        <v>0.44500000000000001</v>
      </c>
      <c r="M3352" s="4">
        <v>31</v>
      </c>
    </row>
    <row r="3353" spans="1:13" x14ac:dyDescent="0.2">
      <c r="A3353" s="3">
        <v>39814</v>
      </c>
      <c r="B3353" t="s">
        <v>9300</v>
      </c>
      <c r="C3353" t="s">
        <v>3123</v>
      </c>
      <c r="D3353" t="s">
        <v>9301</v>
      </c>
      <c r="E3353" t="s">
        <v>3122</v>
      </c>
      <c r="F3353" s="4">
        <v>0.118548387096774</v>
      </c>
      <c r="G3353" s="4">
        <v>0.13</v>
      </c>
      <c r="H3353" s="4">
        <v>0.10197380013502701</v>
      </c>
      <c r="I3353" s="4">
        <v>0.28999999999999998</v>
      </c>
      <c r="J3353" s="4">
        <v>-0.13</v>
      </c>
      <c r="K3353" s="4">
        <v>4.4999999999999998E-2</v>
      </c>
      <c r="L3353" s="4">
        <v>0.1925</v>
      </c>
      <c r="M3353" s="4">
        <v>31</v>
      </c>
    </row>
    <row r="3354" spans="1:13" x14ac:dyDescent="0.2">
      <c r="A3354" s="3">
        <v>39814</v>
      </c>
      <c r="B3354" t="s">
        <v>9310</v>
      </c>
      <c r="C3354" t="s">
        <v>3126</v>
      </c>
      <c r="D3354" t="s">
        <v>9311</v>
      </c>
      <c r="E3354" t="s">
        <v>3125</v>
      </c>
      <c r="F3354" s="4">
        <v>-0.25409677419354798</v>
      </c>
      <c r="G3354" s="4">
        <v>-0.25</v>
      </c>
      <c r="H3354" s="4">
        <v>0.17687177178937799</v>
      </c>
      <c r="I3354" s="4">
        <v>0.13</v>
      </c>
      <c r="J3354" s="4">
        <v>-0.9</v>
      </c>
      <c r="K3354" s="4">
        <v>-0.315</v>
      </c>
      <c r="L3354" s="4">
        <v>-0.14499999999999999</v>
      </c>
      <c r="M3354" s="4">
        <v>31</v>
      </c>
    </row>
    <row r="3355" spans="1:13" x14ac:dyDescent="0.2">
      <c r="A3355" s="3">
        <v>39814</v>
      </c>
      <c r="B3355" t="s">
        <v>9320</v>
      </c>
      <c r="C3355" t="s">
        <v>3129</v>
      </c>
      <c r="D3355" t="s">
        <v>9321</v>
      </c>
      <c r="E3355" t="s">
        <v>3128</v>
      </c>
      <c r="F3355" s="4">
        <v>0.23664516129032301</v>
      </c>
      <c r="G3355" s="4">
        <v>0.24</v>
      </c>
      <c r="H3355" s="4">
        <v>9.89590987519917E-2</v>
      </c>
      <c r="I3355" s="4">
        <v>0.41</v>
      </c>
      <c r="J3355" s="4">
        <v>-7.0000000000000007E-2</v>
      </c>
      <c r="K3355" s="4">
        <v>0.19</v>
      </c>
      <c r="L3355" s="4">
        <v>0.3</v>
      </c>
      <c r="M3355" s="4">
        <v>31</v>
      </c>
    </row>
    <row r="3356" spans="1:13" x14ac:dyDescent="0.2">
      <c r="A3356" s="3">
        <v>39814</v>
      </c>
      <c r="B3356" t="s">
        <v>9330</v>
      </c>
      <c r="C3356" t="s">
        <v>3132</v>
      </c>
      <c r="D3356" t="s">
        <v>9331</v>
      </c>
      <c r="E3356" t="s">
        <v>3131</v>
      </c>
      <c r="F3356" s="4">
        <v>0.34789999999999999</v>
      </c>
      <c r="G3356" s="4">
        <v>0.32500000000000001</v>
      </c>
      <c r="H3356" s="4">
        <v>9.5987912313711801E-2</v>
      </c>
      <c r="I3356" s="4">
        <v>0.56000000000000005</v>
      </c>
      <c r="J3356" s="4">
        <v>0.15</v>
      </c>
      <c r="K3356" s="4">
        <v>0.28749999999999998</v>
      </c>
      <c r="L3356" s="4">
        <v>0.40749999999999997</v>
      </c>
      <c r="M3356" s="4">
        <v>30</v>
      </c>
    </row>
    <row r="3357" spans="1:13" x14ac:dyDescent="0.2">
      <c r="A3357" s="3">
        <v>39814</v>
      </c>
      <c r="B3357" t="s">
        <v>9340</v>
      </c>
      <c r="C3357" t="s">
        <v>3135</v>
      </c>
      <c r="D3357" t="s">
        <v>9341</v>
      </c>
      <c r="E3357" t="s">
        <v>3134</v>
      </c>
      <c r="F3357" s="4">
        <v>0.38529999999999998</v>
      </c>
      <c r="G3357" s="4">
        <v>0.36499999999999999</v>
      </c>
      <c r="H3357" s="4">
        <v>9.28139221126391E-2</v>
      </c>
      <c r="I3357" s="4">
        <v>0.57999999999999996</v>
      </c>
      <c r="J3357" s="4">
        <v>0.23</v>
      </c>
      <c r="K3357" s="4">
        <v>0.32</v>
      </c>
      <c r="L3357" s="4">
        <v>0.45</v>
      </c>
      <c r="M3357" s="4">
        <v>30</v>
      </c>
    </row>
    <row r="3358" spans="1:13" x14ac:dyDescent="0.2">
      <c r="A3358" s="3">
        <v>39814</v>
      </c>
      <c r="B3358" t="s">
        <v>9350</v>
      </c>
      <c r="C3358" t="s">
        <v>3138</v>
      </c>
      <c r="D3358" t="s">
        <v>9351</v>
      </c>
      <c r="E3358" t="s">
        <v>3137</v>
      </c>
      <c r="F3358" s="4">
        <v>0.61816666666666698</v>
      </c>
      <c r="G3358" s="4">
        <v>0.61250000000000004</v>
      </c>
      <c r="H3358" s="4">
        <v>0.103677910836409</v>
      </c>
      <c r="I3358" s="4">
        <v>0.89</v>
      </c>
      <c r="J3358" s="4">
        <v>0.42</v>
      </c>
      <c r="K3358" s="4">
        <v>0.55249999999999999</v>
      </c>
      <c r="L3358" s="4">
        <v>0.67500000000000004</v>
      </c>
      <c r="M3358" s="4">
        <v>30</v>
      </c>
    </row>
    <row r="3359" spans="1:13" x14ac:dyDescent="0.2">
      <c r="A3359" s="3">
        <v>39814</v>
      </c>
      <c r="B3359" t="s">
        <v>9360</v>
      </c>
      <c r="C3359" t="s">
        <v>3141</v>
      </c>
      <c r="D3359" t="s">
        <v>9361</v>
      </c>
      <c r="E3359" t="s">
        <v>3140</v>
      </c>
      <c r="F3359" s="4">
        <v>0.45376666666666698</v>
      </c>
      <c r="G3359" s="4">
        <v>0.41</v>
      </c>
      <c r="H3359" s="4">
        <v>0.108821804145453</v>
      </c>
      <c r="I3359" s="4">
        <v>0.68</v>
      </c>
      <c r="J3359" s="4">
        <v>0.27</v>
      </c>
      <c r="K3359" s="4">
        <v>0.39</v>
      </c>
      <c r="L3359" s="4">
        <v>0.55000000000000004</v>
      </c>
      <c r="M3359" s="4">
        <v>30</v>
      </c>
    </row>
    <row r="3360" spans="1:13" x14ac:dyDescent="0.2">
      <c r="A3360" s="3">
        <v>39814</v>
      </c>
      <c r="B3360" t="s">
        <v>9370</v>
      </c>
      <c r="C3360" t="s">
        <v>3144</v>
      </c>
      <c r="D3360" t="s">
        <v>9371</v>
      </c>
      <c r="E3360" t="s">
        <v>3143</v>
      </c>
      <c r="F3360" s="4">
        <v>0.69993333333333296</v>
      </c>
      <c r="G3360" s="4">
        <v>0.67</v>
      </c>
      <c r="H3360" s="4">
        <v>0.160237309645097</v>
      </c>
      <c r="I3360" s="4">
        <v>1.1399999999999999</v>
      </c>
      <c r="J3360" s="4">
        <v>0.45</v>
      </c>
      <c r="K3360" s="4">
        <v>0.6</v>
      </c>
      <c r="L3360" s="4">
        <v>0.81</v>
      </c>
      <c r="M3360" s="4">
        <v>30</v>
      </c>
    </row>
    <row r="3361" spans="1:13" x14ac:dyDescent="0.2">
      <c r="A3361" s="3">
        <v>39814</v>
      </c>
      <c r="B3361" t="s">
        <v>9384</v>
      </c>
      <c r="C3361" t="s">
        <v>3147</v>
      </c>
      <c r="D3361" t="s">
        <v>9385</v>
      </c>
      <c r="E3361" t="s">
        <v>3146</v>
      </c>
      <c r="F3361" s="4">
        <v>0.48276666666666701</v>
      </c>
      <c r="G3361" s="4">
        <v>0.48499999999999999</v>
      </c>
      <c r="H3361" s="4">
        <v>0.119340048292418</v>
      </c>
      <c r="I3361" s="4">
        <v>0.71</v>
      </c>
      <c r="J3361" s="4">
        <v>0.28000000000000003</v>
      </c>
      <c r="K3361" s="4">
        <v>0.39500000000000002</v>
      </c>
      <c r="L3361" s="4">
        <v>0.56499999999999995</v>
      </c>
      <c r="M3361" s="4">
        <v>30</v>
      </c>
    </row>
    <row r="3362" spans="1:13" x14ac:dyDescent="0.2">
      <c r="A3362" s="3">
        <v>39814</v>
      </c>
      <c r="B3362" t="s">
        <v>9402</v>
      </c>
      <c r="C3362" t="s">
        <v>3096</v>
      </c>
      <c r="D3362" t="s">
        <v>9403</v>
      </c>
      <c r="E3362" t="s">
        <v>3095</v>
      </c>
      <c r="F3362" s="4">
        <v>4.0642481481481498</v>
      </c>
      <c r="G3362" s="4">
        <v>4</v>
      </c>
      <c r="H3362" s="4">
        <v>0.73756994003195797</v>
      </c>
      <c r="I3362" s="4">
        <v>5.8</v>
      </c>
      <c r="J3362" s="4">
        <v>2.2147000000000001</v>
      </c>
      <c r="K3362" s="4">
        <v>3.5049999999999999</v>
      </c>
      <c r="L3362" s="4">
        <v>4.57</v>
      </c>
      <c r="M3362" s="4">
        <v>27</v>
      </c>
    </row>
    <row r="3363" spans="1:13" x14ac:dyDescent="0.2">
      <c r="A3363" s="3">
        <v>39814</v>
      </c>
      <c r="B3363" t="s">
        <v>9258</v>
      </c>
      <c r="C3363" t="s">
        <v>3087</v>
      </c>
      <c r="D3363" t="s">
        <v>9259</v>
      </c>
      <c r="E3363" t="s">
        <v>3086</v>
      </c>
      <c r="F3363" s="4">
        <v>4.0662900000000004</v>
      </c>
      <c r="G3363" s="4">
        <v>4</v>
      </c>
      <c r="H3363" s="4">
        <v>0.65023817299562603</v>
      </c>
      <c r="I3363" s="4">
        <v>5.3</v>
      </c>
      <c r="J3363" s="4">
        <v>2.1486999999999998</v>
      </c>
      <c r="K3363" s="4">
        <v>3.7050000000000001</v>
      </c>
      <c r="L3363" s="4">
        <v>4.63</v>
      </c>
      <c r="M3363" s="4">
        <v>30</v>
      </c>
    </row>
    <row r="3364" spans="1:13" x14ac:dyDescent="0.2">
      <c r="A3364" s="3">
        <v>39814</v>
      </c>
      <c r="B3364" t="s">
        <v>9388</v>
      </c>
      <c r="C3364" t="s">
        <v>3090</v>
      </c>
      <c r="D3364" t="s">
        <v>9389</v>
      </c>
      <c r="E3364" t="s">
        <v>3089</v>
      </c>
      <c r="F3364" s="4">
        <v>3.6702900000000001</v>
      </c>
      <c r="G3364" s="4">
        <v>3.6</v>
      </c>
      <c r="H3364" s="4">
        <v>0.53321686452538797</v>
      </c>
      <c r="I3364" s="4">
        <v>4.9000000000000004</v>
      </c>
      <c r="J3364" s="4">
        <v>2.5784099999999999</v>
      </c>
      <c r="K3364" s="4">
        <v>3.31</v>
      </c>
      <c r="L3364" s="4">
        <v>3.9</v>
      </c>
      <c r="M3364" s="4">
        <v>29</v>
      </c>
    </row>
    <row r="3365" spans="1:13" x14ac:dyDescent="0.2">
      <c r="A3365" s="3">
        <v>39814</v>
      </c>
      <c r="B3365" t="s">
        <v>9404</v>
      </c>
      <c r="C3365" t="s">
        <v>3153</v>
      </c>
      <c r="D3365" t="s">
        <v>9405</v>
      </c>
      <c r="E3365" t="s">
        <v>3152</v>
      </c>
      <c r="F3365" s="4">
        <v>0.39206357142857101</v>
      </c>
      <c r="G3365" s="4">
        <v>0.42</v>
      </c>
      <c r="H3365" s="4">
        <v>8.9523722335739395E-2</v>
      </c>
      <c r="I3365" s="4">
        <v>0.52</v>
      </c>
      <c r="J3365" s="4">
        <v>0.12478</v>
      </c>
      <c r="K3365" s="4">
        <v>0.36</v>
      </c>
      <c r="L3365" s="4">
        <v>0.45</v>
      </c>
      <c r="M3365" s="4">
        <v>28</v>
      </c>
    </row>
    <row r="3366" spans="1:13" x14ac:dyDescent="0.2">
      <c r="A3366" s="3">
        <v>39814</v>
      </c>
      <c r="B3366" t="s">
        <v>10109</v>
      </c>
      <c r="C3366" t="s">
        <v>4324</v>
      </c>
      <c r="D3366" t="s">
        <v>10110</v>
      </c>
      <c r="E3366" t="s">
        <v>4323</v>
      </c>
      <c r="F3366" s="4">
        <v>-1.7279310344827601</v>
      </c>
      <c r="G3366" s="4">
        <v>-1.8</v>
      </c>
      <c r="H3366" s="4">
        <v>0.67208300566407897</v>
      </c>
      <c r="I3366" s="4">
        <v>0.1</v>
      </c>
      <c r="J3366" s="4">
        <v>-2.6</v>
      </c>
      <c r="K3366" s="4">
        <v>-2.2999999999999998</v>
      </c>
      <c r="L3366" s="4">
        <v>-1.3</v>
      </c>
      <c r="M3366" s="4">
        <v>29</v>
      </c>
    </row>
    <row r="3367" spans="1:13" x14ac:dyDescent="0.2">
      <c r="A3367" s="3">
        <v>39814</v>
      </c>
      <c r="B3367" t="s">
        <v>10121</v>
      </c>
      <c r="C3367" t="s">
        <v>4327</v>
      </c>
      <c r="D3367" t="s">
        <v>10122</v>
      </c>
      <c r="E3367" t="s">
        <v>4326</v>
      </c>
      <c r="F3367" s="4">
        <v>1.86965517241379</v>
      </c>
      <c r="G3367" s="4">
        <v>2</v>
      </c>
      <c r="H3367" s="4">
        <v>0.72149885040310702</v>
      </c>
      <c r="I3367" s="4">
        <v>3.8</v>
      </c>
      <c r="J3367" s="4">
        <v>0.4</v>
      </c>
      <c r="K3367" s="4">
        <v>1.2</v>
      </c>
      <c r="L3367" s="4">
        <v>2.2999999999999998</v>
      </c>
      <c r="M3367" s="4">
        <v>29</v>
      </c>
    </row>
    <row r="3368" spans="1:13" x14ac:dyDescent="0.2">
      <c r="A3368" s="3">
        <v>39814</v>
      </c>
      <c r="B3368" t="s">
        <v>9376</v>
      </c>
      <c r="C3368" t="s">
        <v>3939</v>
      </c>
      <c r="D3368" t="s">
        <v>9377</v>
      </c>
      <c r="E3368" t="s">
        <v>3947</v>
      </c>
      <c r="F3368" s="4">
        <v>13.797076666666699</v>
      </c>
      <c r="G3368" s="4">
        <v>13.828150000000001</v>
      </c>
      <c r="H3368" s="4">
        <v>0.29007711897704602</v>
      </c>
      <c r="I3368" s="4">
        <v>14.3</v>
      </c>
      <c r="J3368" s="4">
        <v>13</v>
      </c>
      <c r="K3368" s="4">
        <v>13.727499999999999</v>
      </c>
      <c r="L3368" s="4">
        <v>13.91</v>
      </c>
      <c r="M3368" s="4">
        <v>30</v>
      </c>
    </row>
    <row r="3369" spans="1:13" x14ac:dyDescent="0.2">
      <c r="A3369" s="3">
        <v>39814</v>
      </c>
      <c r="B3369" t="s">
        <v>9392</v>
      </c>
      <c r="C3369" t="s">
        <v>3942</v>
      </c>
      <c r="D3369" t="s">
        <v>9393</v>
      </c>
      <c r="E3369" t="s">
        <v>3949</v>
      </c>
      <c r="F3369" s="4">
        <v>13.797793333333299</v>
      </c>
      <c r="G3369" s="4">
        <v>13.835000000000001</v>
      </c>
      <c r="H3369" s="4">
        <v>0.32670570742545602</v>
      </c>
      <c r="I3369" s="4">
        <v>14.475</v>
      </c>
      <c r="J3369" s="4">
        <v>12.91</v>
      </c>
      <c r="K3369" s="4">
        <v>13.7</v>
      </c>
      <c r="L3369" s="4">
        <v>13.93</v>
      </c>
      <c r="M3369" s="4">
        <v>30</v>
      </c>
    </row>
    <row r="3370" spans="1:13" x14ac:dyDescent="0.2">
      <c r="A3370" s="3">
        <v>39814</v>
      </c>
      <c r="B3370" t="s">
        <v>9406</v>
      </c>
      <c r="C3370" t="s">
        <v>3952</v>
      </c>
      <c r="D3370" t="s">
        <v>9407</v>
      </c>
      <c r="E3370" t="s">
        <v>3951</v>
      </c>
      <c r="F3370" s="4">
        <v>13.741513793103399</v>
      </c>
      <c r="G3370" s="4">
        <v>13.81</v>
      </c>
      <c r="H3370" s="4">
        <v>0.487884134169563</v>
      </c>
      <c r="I3370" s="4">
        <v>14.837999999999999</v>
      </c>
      <c r="J3370" s="4">
        <v>12</v>
      </c>
      <c r="K3370" s="4">
        <v>13.65</v>
      </c>
      <c r="L3370" s="4">
        <v>13.96</v>
      </c>
      <c r="M3370" s="4">
        <v>29</v>
      </c>
    </row>
    <row r="3371" spans="1:13" x14ac:dyDescent="0.2">
      <c r="A3371" s="3">
        <v>39814</v>
      </c>
      <c r="B3371" t="s">
        <v>9264</v>
      </c>
      <c r="C3371" t="s">
        <v>3936</v>
      </c>
      <c r="D3371" t="s">
        <v>9265</v>
      </c>
      <c r="E3371" t="s">
        <v>3935</v>
      </c>
      <c r="F3371" s="4">
        <v>13.4987903225806</v>
      </c>
      <c r="G3371" s="4">
        <v>13.47</v>
      </c>
      <c r="H3371" s="4">
        <v>0.70022277138771505</v>
      </c>
      <c r="I3371" s="4">
        <v>15</v>
      </c>
      <c r="J3371" s="4">
        <v>11.7</v>
      </c>
      <c r="K3371" s="4">
        <v>13.2</v>
      </c>
      <c r="L3371" s="4">
        <v>13.9</v>
      </c>
      <c r="M3371" s="4">
        <v>31</v>
      </c>
    </row>
    <row r="3372" spans="1:13" x14ac:dyDescent="0.2">
      <c r="A3372" s="3">
        <v>39814</v>
      </c>
      <c r="B3372" t="s">
        <v>9394</v>
      </c>
      <c r="C3372" t="s">
        <v>3939</v>
      </c>
      <c r="D3372" t="s">
        <v>9395</v>
      </c>
      <c r="E3372" t="s">
        <v>3938</v>
      </c>
      <c r="F3372" s="4">
        <v>13.613720000000001</v>
      </c>
      <c r="G3372" s="4">
        <v>13.69</v>
      </c>
      <c r="H3372" s="4">
        <v>0.70283706376862098</v>
      </c>
      <c r="I3372" s="4">
        <v>15</v>
      </c>
      <c r="J3372" s="4">
        <v>12.25</v>
      </c>
      <c r="K3372" s="4">
        <v>13.262499999999999</v>
      </c>
      <c r="L3372" s="4">
        <v>14.03</v>
      </c>
      <c r="M3372" s="4">
        <v>30</v>
      </c>
    </row>
    <row r="3373" spans="1:13" x14ac:dyDescent="0.2">
      <c r="A3373" s="3">
        <v>39814</v>
      </c>
      <c r="B3373" t="s">
        <v>10093</v>
      </c>
      <c r="C3373" t="s">
        <v>3576</v>
      </c>
      <c r="D3373" t="s">
        <v>10094</v>
      </c>
      <c r="E3373" t="s">
        <v>3575</v>
      </c>
      <c r="F3373" s="4">
        <v>1.41392553009941</v>
      </c>
      <c r="G3373" s="4">
        <v>1.405067962633</v>
      </c>
      <c r="H3373" s="4">
        <v>0.17878754238163999</v>
      </c>
      <c r="I3373" s="4">
        <v>1.82989695319169</v>
      </c>
      <c r="J3373" s="4">
        <v>1.05277075095018</v>
      </c>
      <c r="K3373" s="4">
        <v>1.3118128183640301</v>
      </c>
      <c r="L3373" s="4">
        <v>1.5501315203847501</v>
      </c>
      <c r="M3373" s="4">
        <v>31</v>
      </c>
    </row>
    <row r="3374" spans="1:13" x14ac:dyDescent="0.2">
      <c r="A3374" s="3">
        <v>39814</v>
      </c>
      <c r="B3374" t="s">
        <v>10105</v>
      </c>
      <c r="C3374" t="s">
        <v>3579</v>
      </c>
      <c r="D3374" t="s">
        <v>10106</v>
      </c>
      <c r="E3374" t="s">
        <v>3578</v>
      </c>
      <c r="F3374" s="4">
        <v>-1.1593548387096799</v>
      </c>
      <c r="G3374" s="4">
        <v>-1.3</v>
      </c>
      <c r="H3374" s="4">
        <v>0.94455963455242298</v>
      </c>
      <c r="I3374" s="4">
        <v>1</v>
      </c>
      <c r="J3374" s="4">
        <v>-2.8</v>
      </c>
      <c r="K3374" s="4">
        <v>-1.95</v>
      </c>
      <c r="L3374" s="4">
        <v>-0.46</v>
      </c>
      <c r="M3374" s="4">
        <v>31</v>
      </c>
    </row>
    <row r="3375" spans="1:13" x14ac:dyDescent="0.2">
      <c r="A3375" s="3">
        <v>39814</v>
      </c>
      <c r="B3375" t="s">
        <v>10113</v>
      </c>
      <c r="C3375" t="s">
        <v>3582</v>
      </c>
      <c r="D3375" t="s">
        <v>10114</v>
      </c>
      <c r="E3375" t="s">
        <v>3581</v>
      </c>
      <c r="F3375" s="4">
        <v>2.0751612903225798</v>
      </c>
      <c r="G3375" s="4">
        <v>2.2000000000000002</v>
      </c>
      <c r="H3375" s="4">
        <v>1.1011111689796</v>
      </c>
      <c r="I3375" s="4">
        <v>3.8</v>
      </c>
      <c r="J3375" s="4">
        <v>-2.5</v>
      </c>
      <c r="K3375" s="4">
        <v>1.68</v>
      </c>
      <c r="L3375" s="4">
        <v>2.6549999999999998</v>
      </c>
      <c r="M3375" s="4">
        <v>31</v>
      </c>
    </row>
    <row r="3376" spans="1:13" x14ac:dyDescent="0.2">
      <c r="A3376" s="3">
        <v>39814</v>
      </c>
      <c r="B3376" t="s">
        <v>10119</v>
      </c>
      <c r="C3376" t="s">
        <v>3594</v>
      </c>
      <c r="D3376" t="s">
        <v>10120</v>
      </c>
      <c r="E3376" t="s">
        <v>3593</v>
      </c>
      <c r="F3376" s="4">
        <v>-1.6238709677419401</v>
      </c>
      <c r="G3376" s="4">
        <v>-1.5</v>
      </c>
      <c r="H3376" s="4">
        <v>1.2972963614619299</v>
      </c>
      <c r="I3376" s="4">
        <v>1.3</v>
      </c>
      <c r="J3376" s="4">
        <v>-4.2</v>
      </c>
      <c r="K3376" s="4">
        <v>-2.4</v>
      </c>
      <c r="L3376" s="4">
        <v>-0.79</v>
      </c>
      <c r="M3376" s="4">
        <v>31</v>
      </c>
    </row>
    <row r="3377" spans="1:13" x14ac:dyDescent="0.2">
      <c r="A3377" s="3">
        <v>39845</v>
      </c>
      <c r="B3377" t="s">
        <v>9248</v>
      </c>
      <c r="C3377" t="s">
        <v>3918</v>
      </c>
      <c r="D3377" t="s">
        <v>9249</v>
      </c>
      <c r="E3377" t="s">
        <v>3917</v>
      </c>
      <c r="F3377" s="4">
        <v>6.5170000000000003</v>
      </c>
      <c r="G3377" s="4">
        <v>6.5</v>
      </c>
      <c r="H3377" s="4">
        <v>0.82723115228474398</v>
      </c>
      <c r="I3377" s="4">
        <v>8.6</v>
      </c>
      <c r="J3377" s="4">
        <v>4.97</v>
      </c>
      <c r="K3377" s="4">
        <v>6.2625000000000002</v>
      </c>
      <c r="L3377" s="4">
        <v>6.96</v>
      </c>
      <c r="M3377" s="4">
        <v>30</v>
      </c>
    </row>
    <row r="3378" spans="1:13" x14ac:dyDescent="0.2">
      <c r="A3378" s="3">
        <v>39845</v>
      </c>
      <c r="B3378" t="s">
        <v>9378</v>
      </c>
      <c r="C3378" t="s">
        <v>3921</v>
      </c>
      <c r="D3378" t="s">
        <v>9379</v>
      </c>
      <c r="E3378" t="s">
        <v>3920</v>
      </c>
      <c r="F3378" s="4">
        <v>6.5741379310344801</v>
      </c>
      <c r="G3378" s="4">
        <v>6.5</v>
      </c>
      <c r="H3378" s="4">
        <v>0.83722124248432395</v>
      </c>
      <c r="I3378" s="4">
        <v>8.49</v>
      </c>
      <c r="J3378" s="4">
        <v>4.97</v>
      </c>
      <c r="K3378" s="4">
        <v>6.2</v>
      </c>
      <c r="L3378" s="4">
        <v>6.98</v>
      </c>
      <c r="M3378" s="4">
        <v>29</v>
      </c>
    </row>
    <row r="3379" spans="1:13" x14ac:dyDescent="0.2">
      <c r="A3379" s="3">
        <v>39845</v>
      </c>
      <c r="B3379" t="s">
        <v>9408</v>
      </c>
      <c r="C3379" t="s">
        <v>3081</v>
      </c>
      <c r="D3379" t="s">
        <v>9409</v>
      </c>
      <c r="E3379" t="s">
        <v>3080</v>
      </c>
      <c r="F3379" s="4">
        <v>4.2224827586206901</v>
      </c>
      <c r="G3379" s="4">
        <v>4.1100000000000003</v>
      </c>
      <c r="H3379" s="4">
        <v>0.692124195125291</v>
      </c>
      <c r="I3379" s="4">
        <v>5.83</v>
      </c>
      <c r="J3379" s="4">
        <v>2.38</v>
      </c>
      <c r="K3379" s="4">
        <v>3.86</v>
      </c>
      <c r="L3379" s="4">
        <v>4.6900000000000004</v>
      </c>
      <c r="M3379" s="4">
        <v>29</v>
      </c>
    </row>
    <row r="3380" spans="1:13" x14ac:dyDescent="0.2">
      <c r="A3380" s="3">
        <v>39845</v>
      </c>
      <c r="B3380" t="s">
        <v>9138</v>
      </c>
      <c r="C3380" t="s">
        <v>3072</v>
      </c>
      <c r="D3380" t="s">
        <v>9139</v>
      </c>
      <c r="E3380" t="s">
        <v>3071</v>
      </c>
      <c r="F3380" s="4">
        <v>4.0460000000000003</v>
      </c>
      <c r="G3380" s="4">
        <v>4</v>
      </c>
      <c r="H3380" s="4">
        <v>0.62967753104541402</v>
      </c>
      <c r="I3380" s="4">
        <v>5.5</v>
      </c>
      <c r="J3380" s="4">
        <v>2.4500000000000002</v>
      </c>
      <c r="K3380" s="4">
        <v>3.66</v>
      </c>
      <c r="L3380" s="4">
        <v>4.2925000000000004</v>
      </c>
      <c r="M3380" s="4">
        <v>30</v>
      </c>
    </row>
    <row r="3381" spans="1:13" x14ac:dyDescent="0.2">
      <c r="A3381" s="3">
        <v>39845</v>
      </c>
      <c r="B3381" t="s">
        <v>9252</v>
      </c>
      <c r="C3381" t="s">
        <v>3075</v>
      </c>
      <c r="D3381" t="s">
        <v>9253</v>
      </c>
      <c r="E3381" t="s">
        <v>3074</v>
      </c>
      <c r="F3381" s="4">
        <v>3.75566666666667</v>
      </c>
      <c r="G3381" s="4">
        <v>3.645</v>
      </c>
      <c r="H3381" s="4">
        <v>0.51807124615438205</v>
      </c>
      <c r="I3381" s="4">
        <v>5.22</v>
      </c>
      <c r="J3381" s="4">
        <v>2.68</v>
      </c>
      <c r="K3381" s="4">
        <v>3.5</v>
      </c>
      <c r="L3381" s="4">
        <v>3.875</v>
      </c>
      <c r="M3381" s="4">
        <v>30</v>
      </c>
    </row>
    <row r="3382" spans="1:13" x14ac:dyDescent="0.2">
      <c r="A3382" s="3">
        <v>39845</v>
      </c>
      <c r="B3382" t="s">
        <v>9398</v>
      </c>
      <c r="C3382" t="s">
        <v>3102</v>
      </c>
      <c r="D3382" t="s">
        <v>9399</v>
      </c>
      <c r="E3382" t="s">
        <v>3101</v>
      </c>
      <c r="F3382" s="4">
        <v>3.54107142857143</v>
      </c>
      <c r="G3382" s="4">
        <v>3.46</v>
      </c>
      <c r="H3382" s="4">
        <v>0.47414124544793701</v>
      </c>
      <c r="I3382" s="4">
        <v>4.9000000000000004</v>
      </c>
      <c r="J3382" s="4">
        <v>2.77</v>
      </c>
      <c r="K3382" s="4">
        <v>3.3</v>
      </c>
      <c r="L3382" s="4">
        <v>3.6475</v>
      </c>
      <c r="M3382" s="4">
        <v>28</v>
      </c>
    </row>
    <row r="3383" spans="1:13" x14ac:dyDescent="0.2">
      <c r="A3383" s="3">
        <v>39845</v>
      </c>
      <c r="B3383" t="s">
        <v>9382</v>
      </c>
      <c r="C3383" t="s">
        <v>3078</v>
      </c>
      <c r="D3383" t="s">
        <v>9383</v>
      </c>
      <c r="E3383" t="s">
        <v>3077</v>
      </c>
      <c r="F3383" s="4">
        <v>3.5742857142857098</v>
      </c>
      <c r="G3383" s="4">
        <v>3.48</v>
      </c>
      <c r="H3383" s="4">
        <v>0.48055853747125099</v>
      </c>
      <c r="I3383" s="4">
        <v>4.75</v>
      </c>
      <c r="J3383" s="4">
        <v>3</v>
      </c>
      <c r="K3383" s="4">
        <v>3.3050000000000002</v>
      </c>
      <c r="L3383" s="4">
        <v>3.8025000000000002</v>
      </c>
      <c r="M3383" s="4">
        <v>28</v>
      </c>
    </row>
    <row r="3384" spans="1:13" x14ac:dyDescent="0.2">
      <c r="A3384" s="3">
        <v>39845</v>
      </c>
      <c r="B3384" t="s">
        <v>7634</v>
      </c>
      <c r="C3384" t="s">
        <v>3105</v>
      </c>
      <c r="D3384" t="s">
        <v>7635</v>
      </c>
      <c r="E3384" t="s">
        <v>3104</v>
      </c>
      <c r="F3384" s="4">
        <v>3.34296296296296</v>
      </c>
      <c r="G3384" s="4">
        <v>3.33</v>
      </c>
      <c r="H3384" s="4">
        <v>0.326258684703916</v>
      </c>
      <c r="I3384" s="4">
        <v>4.3</v>
      </c>
      <c r="J3384" s="4">
        <v>2.89</v>
      </c>
      <c r="K3384" s="4">
        <v>3.04</v>
      </c>
      <c r="L3384" s="4">
        <v>3.5</v>
      </c>
      <c r="M3384" s="4">
        <v>27</v>
      </c>
    </row>
    <row r="3385" spans="1:13" x14ac:dyDescent="0.2">
      <c r="A3385" s="3">
        <v>39845</v>
      </c>
      <c r="B3385" t="s">
        <v>9400</v>
      </c>
      <c r="C3385" t="s">
        <v>3147</v>
      </c>
      <c r="D3385" t="s">
        <v>9401</v>
      </c>
      <c r="E3385" t="s">
        <v>3146</v>
      </c>
      <c r="F3385" s="4">
        <v>0.36926666666666702</v>
      </c>
      <c r="G3385" s="4">
        <v>0.38500000000000001</v>
      </c>
      <c r="H3385" s="4">
        <v>0.121375431625592</v>
      </c>
      <c r="I3385" s="4">
        <v>0.65</v>
      </c>
      <c r="J3385" s="4">
        <v>0.16</v>
      </c>
      <c r="K3385" s="4">
        <v>0.28000000000000003</v>
      </c>
      <c r="L3385" s="4">
        <v>0.44</v>
      </c>
      <c r="M3385" s="4">
        <v>30</v>
      </c>
    </row>
    <row r="3386" spans="1:13" x14ac:dyDescent="0.2">
      <c r="A3386" s="3">
        <v>39845</v>
      </c>
      <c r="B3386" t="s">
        <v>9280</v>
      </c>
      <c r="C3386" t="s">
        <v>3114</v>
      </c>
      <c r="D3386" t="s">
        <v>9281</v>
      </c>
      <c r="E3386" t="s">
        <v>3113</v>
      </c>
      <c r="F3386" s="4">
        <v>0.2185</v>
      </c>
      <c r="G3386" s="4">
        <v>0.21</v>
      </c>
      <c r="H3386" s="4">
        <v>8.6154932614407501E-2</v>
      </c>
      <c r="I3386" s="4">
        <v>0.4</v>
      </c>
      <c r="J3386" s="4">
        <v>-0.06</v>
      </c>
      <c r="K3386" s="4">
        <v>0.1825</v>
      </c>
      <c r="L3386" s="4">
        <v>0.26750000000000002</v>
      </c>
      <c r="M3386" s="4">
        <v>30</v>
      </c>
    </row>
    <row r="3387" spans="1:13" x14ac:dyDescent="0.2">
      <c r="A3387" s="3">
        <v>39845</v>
      </c>
      <c r="B3387" t="s">
        <v>7290</v>
      </c>
      <c r="C3387" t="s">
        <v>3150</v>
      </c>
      <c r="D3387" t="s">
        <v>7291</v>
      </c>
      <c r="E3387" t="s">
        <v>3149</v>
      </c>
      <c r="F3387" s="4">
        <v>0.27027586206896598</v>
      </c>
      <c r="G3387" s="4">
        <v>0.27</v>
      </c>
      <c r="H3387" s="4">
        <v>7.4981376998236898E-2</v>
      </c>
      <c r="I3387" s="4">
        <v>0.51</v>
      </c>
      <c r="J3387" s="4">
        <v>0.16</v>
      </c>
      <c r="K3387" s="4">
        <v>0.22</v>
      </c>
      <c r="L3387" s="4">
        <v>0.3</v>
      </c>
      <c r="M3387" s="4">
        <v>29</v>
      </c>
    </row>
    <row r="3388" spans="1:13" x14ac:dyDescent="0.2">
      <c r="A3388" s="3">
        <v>39845</v>
      </c>
      <c r="B3388" t="s">
        <v>9290</v>
      </c>
      <c r="C3388" t="s">
        <v>3117</v>
      </c>
      <c r="D3388" t="s">
        <v>9291</v>
      </c>
      <c r="E3388" t="s">
        <v>3116</v>
      </c>
      <c r="F3388" s="4">
        <v>0.38940000000000002</v>
      </c>
      <c r="G3388" s="4">
        <v>0.375</v>
      </c>
      <c r="H3388" s="4">
        <v>9.7745835081920904E-2</v>
      </c>
      <c r="I3388" s="4">
        <v>0.56200000000000006</v>
      </c>
      <c r="J3388" s="4">
        <v>0.2</v>
      </c>
      <c r="K3388" s="4">
        <v>0.32250000000000001</v>
      </c>
      <c r="L3388" s="4">
        <v>0.45500000000000002</v>
      </c>
      <c r="M3388" s="4">
        <v>30</v>
      </c>
    </row>
    <row r="3389" spans="1:13" x14ac:dyDescent="0.2">
      <c r="A3389" s="3">
        <v>39845</v>
      </c>
      <c r="B3389" t="s">
        <v>9300</v>
      </c>
      <c r="C3389" t="s">
        <v>3120</v>
      </c>
      <c r="D3389" t="s">
        <v>9301</v>
      </c>
      <c r="E3389" t="s">
        <v>3119</v>
      </c>
      <c r="F3389" s="4">
        <v>0.14256666666666701</v>
      </c>
      <c r="G3389" s="4">
        <v>0.18</v>
      </c>
      <c r="H3389" s="4">
        <v>0.118745071283077</v>
      </c>
      <c r="I3389" s="4">
        <v>0.34</v>
      </c>
      <c r="J3389" s="4">
        <v>-0.13</v>
      </c>
      <c r="K3389" s="4">
        <v>0.06</v>
      </c>
      <c r="L3389" s="4">
        <v>0.21</v>
      </c>
      <c r="M3389" s="4">
        <v>30</v>
      </c>
    </row>
    <row r="3390" spans="1:13" x14ac:dyDescent="0.2">
      <c r="A3390" s="3">
        <v>39845</v>
      </c>
      <c r="B3390" t="s">
        <v>9310</v>
      </c>
      <c r="C3390" t="s">
        <v>3123</v>
      </c>
      <c r="D3390" t="s">
        <v>9311</v>
      </c>
      <c r="E3390" t="s">
        <v>3122</v>
      </c>
      <c r="F3390" s="4">
        <v>-0.23039999999999999</v>
      </c>
      <c r="G3390" s="4">
        <v>-0.245</v>
      </c>
      <c r="H3390" s="4">
        <v>0.13471543443816</v>
      </c>
      <c r="I3390" s="4">
        <v>0.13</v>
      </c>
      <c r="J3390" s="4">
        <v>-0.51</v>
      </c>
      <c r="K3390" s="4">
        <v>-0.315</v>
      </c>
      <c r="L3390" s="4">
        <v>-0.13250000000000001</v>
      </c>
      <c r="M3390" s="4">
        <v>30</v>
      </c>
    </row>
    <row r="3391" spans="1:13" x14ac:dyDescent="0.2">
      <c r="A3391" s="3">
        <v>39845</v>
      </c>
      <c r="B3391" t="s">
        <v>9320</v>
      </c>
      <c r="C3391" t="s">
        <v>3126</v>
      </c>
      <c r="D3391" t="s">
        <v>9321</v>
      </c>
      <c r="E3391" t="s">
        <v>3125</v>
      </c>
      <c r="F3391" s="4">
        <v>0.235866666666667</v>
      </c>
      <c r="G3391" s="4">
        <v>0.25</v>
      </c>
      <c r="H3391" s="4">
        <v>9.2703358319308801E-2</v>
      </c>
      <c r="I3391" s="4">
        <v>0.38</v>
      </c>
      <c r="J3391" s="4">
        <v>-7.0000000000000007E-2</v>
      </c>
      <c r="K3391" s="4">
        <v>0.19500000000000001</v>
      </c>
      <c r="L3391" s="4">
        <v>0.3</v>
      </c>
      <c r="M3391" s="4">
        <v>30</v>
      </c>
    </row>
    <row r="3392" spans="1:13" x14ac:dyDescent="0.2">
      <c r="A3392" s="3">
        <v>39845</v>
      </c>
      <c r="B3392" t="s">
        <v>9330</v>
      </c>
      <c r="C3392" t="s">
        <v>3129</v>
      </c>
      <c r="D3392" t="s">
        <v>9331</v>
      </c>
      <c r="E3392" t="s">
        <v>3128</v>
      </c>
      <c r="F3392" s="4">
        <v>0.33556666666666701</v>
      </c>
      <c r="G3392" s="4">
        <v>0.32</v>
      </c>
      <c r="H3392" s="4">
        <v>9.1459311976017199E-2</v>
      </c>
      <c r="I3392" s="4">
        <v>0.52700000000000002</v>
      </c>
      <c r="J3392" s="4">
        <v>0.15</v>
      </c>
      <c r="K3392" s="4">
        <v>0.28249999999999997</v>
      </c>
      <c r="L3392" s="4">
        <v>0.39500000000000002</v>
      </c>
      <c r="M3392" s="4">
        <v>30</v>
      </c>
    </row>
    <row r="3393" spans="1:13" x14ac:dyDescent="0.2">
      <c r="A3393" s="3">
        <v>39845</v>
      </c>
      <c r="B3393" t="s">
        <v>9340</v>
      </c>
      <c r="C3393" t="s">
        <v>3132</v>
      </c>
      <c r="D3393" t="s">
        <v>9341</v>
      </c>
      <c r="E3393" t="s">
        <v>3131</v>
      </c>
      <c r="F3393" s="4">
        <v>0.40096666666666703</v>
      </c>
      <c r="G3393" s="4">
        <v>0.4</v>
      </c>
      <c r="H3393" s="4">
        <v>8.9783833631724597E-2</v>
      </c>
      <c r="I3393" s="4">
        <v>0.6</v>
      </c>
      <c r="J3393" s="4">
        <v>0.23</v>
      </c>
      <c r="K3393" s="4">
        <v>0.33250000000000002</v>
      </c>
      <c r="L3393" s="4">
        <v>0.45500000000000002</v>
      </c>
      <c r="M3393" s="4">
        <v>30</v>
      </c>
    </row>
    <row r="3394" spans="1:13" x14ac:dyDescent="0.2">
      <c r="A3394" s="3">
        <v>39845</v>
      </c>
      <c r="B3394" t="s">
        <v>9350</v>
      </c>
      <c r="C3394" t="s">
        <v>3135</v>
      </c>
      <c r="D3394" t="s">
        <v>9351</v>
      </c>
      <c r="E3394" t="s">
        <v>3134</v>
      </c>
      <c r="F3394" s="4">
        <v>0.62083333333333302</v>
      </c>
      <c r="G3394" s="4">
        <v>0.61</v>
      </c>
      <c r="H3394" s="4">
        <v>0.10524260423956799</v>
      </c>
      <c r="I3394" s="4">
        <v>0.89</v>
      </c>
      <c r="J3394" s="4">
        <v>0.42</v>
      </c>
      <c r="K3394" s="4">
        <v>0.55249999999999999</v>
      </c>
      <c r="L3394" s="4">
        <v>0.66</v>
      </c>
      <c r="M3394" s="4">
        <v>30</v>
      </c>
    </row>
    <row r="3395" spans="1:13" x14ac:dyDescent="0.2">
      <c r="A3395" s="3">
        <v>39845</v>
      </c>
      <c r="B3395" t="s">
        <v>9360</v>
      </c>
      <c r="C3395" t="s">
        <v>3138</v>
      </c>
      <c r="D3395" t="s">
        <v>9361</v>
      </c>
      <c r="E3395" t="s">
        <v>3137</v>
      </c>
      <c r="F3395" s="4">
        <v>0.45910000000000001</v>
      </c>
      <c r="G3395" s="4">
        <v>0.435</v>
      </c>
      <c r="H3395" s="4">
        <v>0.110728730346455</v>
      </c>
      <c r="I3395" s="4">
        <v>0.71</v>
      </c>
      <c r="J3395" s="4">
        <v>0.27</v>
      </c>
      <c r="K3395" s="4">
        <v>0.39</v>
      </c>
      <c r="L3395" s="4">
        <v>0.51500000000000001</v>
      </c>
      <c r="M3395" s="4">
        <v>30</v>
      </c>
    </row>
    <row r="3396" spans="1:13" x14ac:dyDescent="0.2">
      <c r="A3396" s="3">
        <v>39845</v>
      </c>
      <c r="B3396" t="s">
        <v>9370</v>
      </c>
      <c r="C3396" t="s">
        <v>3141</v>
      </c>
      <c r="D3396" t="s">
        <v>9371</v>
      </c>
      <c r="E3396" t="s">
        <v>3140</v>
      </c>
      <c r="F3396" s="4">
        <v>0.6835</v>
      </c>
      <c r="G3396" s="4">
        <v>0.69</v>
      </c>
      <c r="H3396" s="4">
        <v>0.129888214537971</v>
      </c>
      <c r="I3396" s="4">
        <v>0.9</v>
      </c>
      <c r="J3396" s="4">
        <v>0.45</v>
      </c>
      <c r="K3396" s="4">
        <v>0.6</v>
      </c>
      <c r="L3396" s="4">
        <v>0.76500000000000001</v>
      </c>
      <c r="M3396" s="4">
        <v>30</v>
      </c>
    </row>
    <row r="3397" spans="1:13" x14ac:dyDescent="0.2">
      <c r="A3397" s="3">
        <v>39845</v>
      </c>
      <c r="B3397" t="s">
        <v>9384</v>
      </c>
      <c r="C3397" t="s">
        <v>3144</v>
      </c>
      <c r="D3397" t="s">
        <v>9385</v>
      </c>
      <c r="E3397" t="s">
        <v>3143</v>
      </c>
      <c r="F3397" s="4">
        <v>0.469766666666667</v>
      </c>
      <c r="G3397" s="4">
        <v>0.48499999999999999</v>
      </c>
      <c r="H3397" s="4">
        <v>0.10235289977306</v>
      </c>
      <c r="I3397" s="4">
        <v>0.65</v>
      </c>
      <c r="J3397" s="4">
        <v>0.28000000000000003</v>
      </c>
      <c r="K3397" s="4">
        <v>0.39</v>
      </c>
      <c r="L3397" s="4">
        <v>0.53749999999999998</v>
      </c>
      <c r="M3397" s="4">
        <v>30</v>
      </c>
    </row>
    <row r="3398" spans="1:13" x14ac:dyDescent="0.2">
      <c r="A3398" s="3">
        <v>39845</v>
      </c>
      <c r="B3398" t="s">
        <v>9410</v>
      </c>
      <c r="C3398" t="s">
        <v>3096</v>
      </c>
      <c r="D3398" t="s">
        <v>9411</v>
      </c>
      <c r="E3398" t="s">
        <v>3095</v>
      </c>
      <c r="F3398" s="4">
        <v>4.0765384615384601</v>
      </c>
      <c r="G3398" s="4">
        <v>3.94</v>
      </c>
      <c r="H3398" s="4">
        <v>0.75084987744657605</v>
      </c>
      <c r="I3398" s="4">
        <v>5.73</v>
      </c>
      <c r="J3398" s="4">
        <v>2.12</v>
      </c>
      <c r="K3398" s="4">
        <v>3.7050000000000001</v>
      </c>
      <c r="L3398" s="4">
        <v>4.58</v>
      </c>
      <c r="M3398" s="4">
        <v>26</v>
      </c>
    </row>
    <row r="3399" spans="1:13" x14ac:dyDescent="0.2">
      <c r="A3399" s="3">
        <v>39845</v>
      </c>
      <c r="B3399" t="s">
        <v>9258</v>
      </c>
      <c r="C3399" t="s">
        <v>3087</v>
      </c>
      <c r="D3399" t="s">
        <v>9259</v>
      </c>
      <c r="E3399" t="s">
        <v>3086</v>
      </c>
      <c r="F3399" s="4">
        <v>4.1406071428571396</v>
      </c>
      <c r="G3399" s="4">
        <v>3.99</v>
      </c>
      <c r="H3399" s="4">
        <v>0.62754898520830904</v>
      </c>
      <c r="I3399" s="4">
        <v>5.3</v>
      </c>
      <c r="J3399" s="4">
        <v>2.3570000000000002</v>
      </c>
      <c r="K3399" s="4">
        <v>3.7549999999999999</v>
      </c>
      <c r="L3399" s="4">
        <v>4.6475</v>
      </c>
      <c r="M3399" s="4">
        <v>28</v>
      </c>
    </row>
    <row r="3400" spans="1:13" x14ac:dyDescent="0.2">
      <c r="A3400" s="3">
        <v>39845</v>
      </c>
      <c r="B3400" t="s">
        <v>9388</v>
      </c>
      <c r="C3400" t="s">
        <v>3090</v>
      </c>
      <c r="D3400" t="s">
        <v>9389</v>
      </c>
      <c r="E3400" t="s">
        <v>3089</v>
      </c>
      <c r="F3400" s="4">
        <v>3.6803423076923099</v>
      </c>
      <c r="G3400" s="4">
        <v>3.625</v>
      </c>
      <c r="H3400" s="4">
        <v>0.58196158510546203</v>
      </c>
      <c r="I3400" s="4">
        <v>4.9000000000000004</v>
      </c>
      <c r="J3400" s="4">
        <v>2.4588999999999999</v>
      </c>
      <c r="K3400" s="4">
        <v>3.34</v>
      </c>
      <c r="L3400" s="4">
        <v>3.92</v>
      </c>
      <c r="M3400" s="4">
        <v>26</v>
      </c>
    </row>
    <row r="3401" spans="1:13" x14ac:dyDescent="0.2">
      <c r="A3401" s="3">
        <v>39845</v>
      </c>
      <c r="B3401" t="s">
        <v>9412</v>
      </c>
      <c r="C3401" t="s">
        <v>3153</v>
      </c>
      <c r="D3401" t="s">
        <v>9413</v>
      </c>
      <c r="E3401" t="s">
        <v>3152</v>
      </c>
      <c r="F3401" s="4">
        <v>0.41403571428571401</v>
      </c>
      <c r="G3401" s="4">
        <v>0.45</v>
      </c>
      <c r="H3401" s="4">
        <v>9.3688404809598502E-2</v>
      </c>
      <c r="I3401" s="4">
        <v>0.503</v>
      </c>
      <c r="J3401" s="4">
        <v>0.1</v>
      </c>
      <c r="K3401" s="4">
        <v>0.3725</v>
      </c>
      <c r="L3401" s="4">
        <v>0.48</v>
      </c>
      <c r="M3401" s="4">
        <v>28</v>
      </c>
    </row>
    <row r="3402" spans="1:13" x14ac:dyDescent="0.2">
      <c r="A3402" s="3">
        <v>39845</v>
      </c>
      <c r="B3402" t="s">
        <v>10109</v>
      </c>
      <c r="C3402" t="s">
        <v>4324</v>
      </c>
      <c r="D3402" t="s">
        <v>10110</v>
      </c>
      <c r="E3402" t="s">
        <v>4323</v>
      </c>
      <c r="F3402" s="4">
        <v>-1.99857142857143</v>
      </c>
      <c r="G3402" s="4">
        <v>-2</v>
      </c>
      <c r="H3402" s="4">
        <v>0.60140400105650504</v>
      </c>
      <c r="I3402" s="4">
        <v>-0.5</v>
      </c>
      <c r="J3402" s="4">
        <v>-3.4</v>
      </c>
      <c r="K3402" s="4">
        <v>-2.5</v>
      </c>
      <c r="L3402" s="4">
        <v>-1.6</v>
      </c>
      <c r="M3402" s="4">
        <v>28</v>
      </c>
    </row>
    <row r="3403" spans="1:13" x14ac:dyDescent="0.2">
      <c r="A3403" s="3">
        <v>39845</v>
      </c>
      <c r="B3403" t="s">
        <v>10121</v>
      </c>
      <c r="C3403" t="s">
        <v>4327</v>
      </c>
      <c r="D3403" t="s">
        <v>10122</v>
      </c>
      <c r="E3403" t="s">
        <v>4326</v>
      </c>
      <c r="F3403" s="4">
        <v>1.63464285714286</v>
      </c>
      <c r="G3403" s="4">
        <v>1.8</v>
      </c>
      <c r="H3403" s="4">
        <v>0.93254125970822399</v>
      </c>
      <c r="I3403" s="4">
        <v>3.5</v>
      </c>
      <c r="J3403" s="4">
        <v>-1.6</v>
      </c>
      <c r="K3403" s="4">
        <v>1.2749999999999999</v>
      </c>
      <c r="L3403" s="4">
        <v>2.0575000000000001</v>
      </c>
      <c r="M3403" s="4">
        <v>28</v>
      </c>
    </row>
    <row r="3404" spans="1:13" x14ac:dyDescent="0.2">
      <c r="A3404" s="3">
        <v>39845</v>
      </c>
      <c r="B3404" t="s">
        <v>9392</v>
      </c>
      <c r="C3404" t="s">
        <v>3939</v>
      </c>
      <c r="D3404" t="s">
        <v>9393</v>
      </c>
      <c r="E3404" t="s">
        <v>3947</v>
      </c>
      <c r="F3404" s="4">
        <v>14.6139068965517</v>
      </c>
      <c r="G3404" s="4">
        <v>14.65</v>
      </c>
      <c r="H3404" s="4">
        <v>0.37914152270155399</v>
      </c>
      <c r="I3404" s="4">
        <v>15.5</v>
      </c>
      <c r="J3404" s="4">
        <v>13.78</v>
      </c>
      <c r="K3404" s="4">
        <v>14.4</v>
      </c>
      <c r="L3404" s="4">
        <v>14.88</v>
      </c>
      <c r="M3404" s="4">
        <v>29</v>
      </c>
    </row>
    <row r="3405" spans="1:13" x14ac:dyDescent="0.2">
      <c r="A3405" s="3">
        <v>39845</v>
      </c>
      <c r="B3405" t="s">
        <v>9406</v>
      </c>
      <c r="C3405" t="s">
        <v>3942</v>
      </c>
      <c r="D3405" t="s">
        <v>9407</v>
      </c>
      <c r="E3405" t="s">
        <v>3949</v>
      </c>
      <c r="F3405" s="4">
        <v>14.603379310344801</v>
      </c>
      <c r="G3405" s="4">
        <v>14.6508</v>
      </c>
      <c r="H3405" s="4">
        <v>0.51638337459357697</v>
      </c>
      <c r="I3405" s="4">
        <v>15.6</v>
      </c>
      <c r="J3405" s="4">
        <v>13.5</v>
      </c>
      <c r="K3405" s="4">
        <v>14.35</v>
      </c>
      <c r="L3405" s="4">
        <v>14.92</v>
      </c>
      <c r="M3405" s="4">
        <v>29</v>
      </c>
    </row>
    <row r="3406" spans="1:13" x14ac:dyDescent="0.2">
      <c r="A3406" s="3">
        <v>39845</v>
      </c>
      <c r="B3406" t="s">
        <v>9414</v>
      </c>
      <c r="C3406" t="s">
        <v>3952</v>
      </c>
      <c r="D3406" t="s">
        <v>9415</v>
      </c>
      <c r="E3406" t="s">
        <v>3951</v>
      </c>
      <c r="F3406" s="4">
        <v>14.5373172413793</v>
      </c>
      <c r="G3406" s="4">
        <v>14.59</v>
      </c>
      <c r="H3406" s="4">
        <v>0.54479655381551495</v>
      </c>
      <c r="I3406" s="4">
        <v>15.5</v>
      </c>
      <c r="J3406" s="4">
        <v>13.5</v>
      </c>
      <c r="K3406" s="4">
        <v>14.2</v>
      </c>
      <c r="L3406" s="4">
        <v>14.98</v>
      </c>
      <c r="M3406" s="4">
        <v>29</v>
      </c>
    </row>
    <row r="3407" spans="1:13" x14ac:dyDescent="0.2">
      <c r="A3407" s="3">
        <v>39845</v>
      </c>
      <c r="B3407" t="s">
        <v>9264</v>
      </c>
      <c r="C3407" t="s">
        <v>3936</v>
      </c>
      <c r="D3407" t="s">
        <v>9265</v>
      </c>
      <c r="E3407" t="s">
        <v>3935</v>
      </c>
      <c r="F3407" s="4">
        <v>14.098606666666701</v>
      </c>
      <c r="G3407" s="4">
        <v>14.115</v>
      </c>
      <c r="H3407" s="4">
        <v>0.62933988072524405</v>
      </c>
      <c r="I3407" s="4">
        <v>15.21</v>
      </c>
      <c r="J3407" s="4">
        <v>12.8</v>
      </c>
      <c r="K3407" s="4">
        <v>13.67</v>
      </c>
      <c r="L3407" s="4">
        <v>14.487500000000001</v>
      </c>
      <c r="M3407" s="4">
        <v>30</v>
      </c>
    </row>
    <row r="3408" spans="1:13" x14ac:dyDescent="0.2">
      <c r="A3408" s="3">
        <v>39845</v>
      </c>
      <c r="B3408" t="s">
        <v>9394</v>
      </c>
      <c r="C3408" t="s">
        <v>3939</v>
      </c>
      <c r="D3408" t="s">
        <v>9395</v>
      </c>
      <c r="E3408" t="s">
        <v>3938</v>
      </c>
      <c r="F3408" s="4">
        <v>14.0146433333333</v>
      </c>
      <c r="G3408" s="4">
        <v>13.9</v>
      </c>
      <c r="H3408" s="4">
        <v>0.740473288387969</v>
      </c>
      <c r="I3408" s="4">
        <v>15.54</v>
      </c>
      <c r="J3408" s="4">
        <v>12.74</v>
      </c>
      <c r="K3408" s="4">
        <v>13.387499999999999</v>
      </c>
      <c r="L3408" s="4">
        <v>14.645</v>
      </c>
      <c r="M3408" s="4">
        <v>30</v>
      </c>
    </row>
    <row r="3409" spans="1:13" x14ac:dyDescent="0.2">
      <c r="A3409" s="3">
        <v>39845</v>
      </c>
      <c r="B3409" t="s">
        <v>10105</v>
      </c>
      <c r="C3409" t="s">
        <v>3579</v>
      </c>
      <c r="D3409" t="s">
        <v>10106</v>
      </c>
      <c r="E3409" t="s">
        <v>3578</v>
      </c>
      <c r="F3409" s="4">
        <v>-1.9179999999999999</v>
      </c>
      <c r="G3409" s="4">
        <v>-1.85</v>
      </c>
      <c r="H3409" s="4">
        <v>0.74425338658838203</v>
      </c>
      <c r="I3409" s="4">
        <v>0.5</v>
      </c>
      <c r="J3409" s="4">
        <v>-3.9</v>
      </c>
      <c r="K3409" s="4">
        <v>-2.375</v>
      </c>
      <c r="L3409" s="4">
        <v>-1.6</v>
      </c>
      <c r="M3409" s="4">
        <v>30</v>
      </c>
    </row>
    <row r="3410" spans="1:13" x14ac:dyDescent="0.2">
      <c r="A3410" s="3">
        <v>39845</v>
      </c>
      <c r="B3410" t="s">
        <v>10113</v>
      </c>
      <c r="C3410" t="s">
        <v>3582</v>
      </c>
      <c r="D3410" t="s">
        <v>10114</v>
      </c>
      <c r="E3410" t="s">
        <v>3581</v>
      </c>
      <c r="F3410" s="4">
        <v>1.9951724137931</v>
      </c>
      <c r="G3410" s="4">
        <v>2.1</v>
      </c>
      <c r="H3410" s="4">
        <v>0.77280389625633095</v>
      </c>
      <c r="I3410" s="4">
        <v>3.37</v>
      </c>
      <c r="J3410" s="4">
        <v>0.4</v>
      </c>
      <c r="K3410" s="4">
        <v>1.51</v>
      </c>
      <c r="L3410" s="4">
        <v>2.5</v>
      </c>
      <c r="M3410" s="4">
        <v>29</v>
      </c>
    </row>
    <row r="3411" spans="1:13" x14ac:dyDescent="0.2">
      <c r="A3411" s="3">
        <v>39845</v>
      </c>
      <c r="B3411" t="s">
        <v>10119</v>
      </c>
      <c r="C3411" t="s">
        <v>3594</v>
      </c>
      <c r="D3411" t="s">
        <v>10120</v>
      </c>
      <c r="E3411" t="s">
        <v>3593</v>
      </c>
      <c r="F3411" s="4">
        <v>-2.4348275862069002</v>
      </c>
      <c r="G3411" s="4">
        <v>-2.5</v>
      </c>
      <c r="H3411" s="4">
        <v>1.0832709088999699</v>
      </c>
      <c r="I3411" s="4">
        <v>-0.1</v>
      </c>
      <c r="J3411" s="4">
        <v>-4.5</v>
      </c>
      <c r="K3411" s="4">
        <v>-3</v>
      </c>
      <c r="L3411" s="4">
        <v>-1.8</v>
      </c>
      <c r="M3411" s="4">
        <v>29</v>
      </c>
    </row>
    <row r="3412" spans="1:13" x14ac:dyDescent="0.2">
      <c r="A3412" s="3">
        <v>39845</v>
      </c>
      <c r="B3412" t="s">
        <v>10123</v>
      </c>
      <c r="C3412" t="s">
        <v>3597</v>
      </c>
      <c r="D3412" t="s">
        <v>10124</v>
      </c>
      <c r="E3412" t="s">
        <v>3596</v>
      </c>
      <c r="F3412" s="4">
        <v>-2.9903448275862101</v>
      </c>
      <c r="G3412" s="4">
        <v>-2.9</v>
      </c>
      <c r="H3412" s="4">
        <v>1.33726128112278</v>
      </c>
      <c r="I3412" s="4">
        <v>-0.2</v>
      </c>
      <c r="J3412" s="4">
        <v>-6.3</v>
      </c>
      <c r="K3412" s="4">
        <v>-3.8</v>
      </c>
      <c r="L3412" s="4">
        <v>-2</v>
      </c>
      <c r="M3412" s="4">
        <v>29</v>
      </c>
    </row>
    <row r="3413" spans="1:13" x14ac:dyDescent="0.2">
      <c r="A3413" s="3">
        <v>39873</v>
      </c>
      <c r="B3413" t="s">
        <v>9248</v>
      </c>
      <c r="C3413" t="s">
        <v>3918</v>
      </c>
      <c r="D3413" t="s">
        <v>9249</v>
      </c>
      <c r="E3413" t="s">
        <v>3917</v>
      </c>
      <c r="F3413" s="4">
        <v>5.7831250000000001</v>
      </c>
      <c r="G3413" s="4">
        <v>5.9050000000000002</v>
      </c>
      <c r="H3413" s="4">
        <v>0.95279702844800795</v>
      </c>
      <c r="I3413" s="4">
        <v>7.64</v>
      </c>
      <c r="J3413" s="4">
        <v>3.5</v>
      </c>
      <c r="K3413" s="4">
        <v>5.1875</v>
      </c>
      <c r="L3413" s="4">
        <v>6.39</v>
      </c>
      <c r="M3413" s="4">
        <v>32</v>
      </c>
    </row>
    <row r="3414" spans="1:13" x14ac:dyDescent="0.2">
      <c r="A3414" s="3">
        <v>39873</v>
      </c>
      <c r="B3414" t="s">
        <v>9378</v>
      </c>
      <c r="C3414" t="s">
        <v>3921</v>
      </c>
      <c r="D3414" t="s">
        <v>9379</v>
      </c>
      <c r="E3414" t="s">
        <v>3920</v>
      </c>
      <c r="F3414" s="4">
        <v>6.1019354838709701</v>
      </c>
      <c r="G3414" s="4">
        <v>6.25</v>
      </c>
      <c r="H3414" s="4">
        <v>1.1066538734848099</v>
      </c>
      <c r="I3414" s="4">
        <v>8.49</v>
      </c>
      <c r="J3414" s="4">
        <v>3.5</v>
      </c>
      <c r="K3414" s="4">
        <v>5.5</v>
      </c>
      <c r="L3414" s="4">
        <v>6.62</v>
      </c>
      <c r="M3414" s="4">
        <v>31</v>
      </c>
    </row>
    <row r="3415" spans="1:13" x14ac:dyDescent="0.2">
      <c r="A3415" s="3">
        <v>39873</v>
      </c>
      <c r="B3415" t="s">
        <v>9416</v>
      </c>
      <c r="C3415" t="s">
        <v>3081</v>
      </c>
      <c r="D3415" t="s">
        <v>9417</v>
      </c>
      <c r="E3415" t="s">
        <v>3080</v>
      </c>
      <c r="F3415" s="4">
        <v>4.2901999999999996</v>
      </c>
      <c r="G3415" s="4">
        <v>4.16</v>
      </c>
      <c r="H3415" s="4">
        <v>0.77485025917136496</v>
      </c>
      <c r="I3415" s="4">
        <v>5.91</v>
      </c>
      <c r="J3415" s="4">
        <v>2.21</v>
      </c>
      <c r="K3415" s="4">
        <v>3.8424999999999998</v>
      </c>
      <c r="L3415" s="4">
        <v>4.8600000000000003</v>
      </c>
      <c r="M3415" s="4">
        <v>30</v>
      </c>
    </row>
    <row r="3416" spans="1:13" x14ac:dyDescent="0.2">
      <c r="A3416" s="3">
        <v>39873</v>
      </c>
      <c r="B3416" t="s">
        <v>9138</v>
      </c>
      <c r="C3416" t="s">
        <v>3072</v>
      </c>
      <c r="D3416" t="s">
        <v>9139</v>
      </c>
      <c r="E3416" t="s">
        <v>3071</v>
      </c>
      <c r="F3416" s="4">
        <v>4.2535483870967701</v>
      </c>
      <c r="G3416" s="4">
        <v>4.13</v>
      </c>
      <c r="H3416" s="4">
        <v>0.69232241230559999</v>
      </c>
      <c r="I3416" s="4">
        <v>5.84</v>
      </c>
      <c r="J3416" s="4">
        <v>2.4500000000000002</v>
      </c>
      <c r="K3416" s="4">
        <v>3.7850000000000001</v>
      </c>
      <c r="L3416" s="4">
        <v>4.625</v>
      </c>
      <c r="M3416" s="4">
        <v>31</v>
      </c>
    </row>
    <row r="3417" spans="1:13" x14ac:dyDescent="0.2">
      <c r="A3417" s="3">
        <v>39873</v>
      </c>
      <c r="B3417" t="s">
        <v>9252</v>
      </c>
      <c r="C3417" t="s">
        <v>3075</v>
      </c>
      <c r="D3417" t="s">
        <v>9253</v>
      </c>
      <c r="E3417" t="s">
        <v>3074</v>
      </c>
      <c r="F3417" s="4">
        <v>3.7796875000000001</v>
      </c>
      <c r="G3417" s="4">
        <v>3.67</v>
      </c>
      <c r="H3417" s="4">
        <v>0.52435819064526301</v>
      </c>
      <c r="I3417" s="4">
        <v>5.22</v>
      </c>
      <c r="J3417" s="4">
        <v>2.68</v>
      </c>
      <c r="K3417" s="4">
        <v>3.49</v>
      </c>
      <c r="L3417" s="4">
        <v>4.0049999999999999</v>
      </c>
      <c r="M3417" s="4">
        <v>32</v>
      </c>
    </row>
    <row r="3418" spans="1:13" x14ac:dyDescent="0.2">
      <c r="A3418" s="3">
        <v>39873</v>
      </c>
      <c r="B3418" t="s">
        <v>9398</v>
      </c>
      <c r="C3418" t="s">
        <v>3102</v>
      </c>
      <c r="D3418" t="s">
        <v>9399</v>
      </c>
      <c r="E3418" t="s">
        <v>3101</v>
      </c>
      <c r="F3418" s="4">
        <v>3.5486666666666702</v>
      </c>
      <c r="G3418" s="4">
        <v>3.5</v>
      </c>
      <c r="H3418" s="4">
        <v>0.466577659820611</v>
      </c>
      <c r="I3418" s="4">
        <v>4.9000000000000004</v>
      </c>
      <c r="J3418" s="4">
        <v>2.77</v>
      </c>
      <c r="K3418" s="4">
        <v>3.2625000000000002</v>
      </c>
      <c r="L3418" s="4">
        <v>3.6225000000000001</v>
      </c>
      <c r="M3418" s="4">
        <v>30</v>
      </c>
    </row>
    <row r="3419" spans="1:13" x14ac:dyDescent="0.2">
      <c r="A3419" s="3">
        <v>39873</v>
      </c>
      <c r="B3419" t="s">
        <v>9382</v>
      </c>
      <c r="C3419" t="s">
        <v>3078</v>
      </c>
      <c r="D3419" t="s">
        <v>9383</v>
      </c>
      <c r="E3419" t="s">
        <v>3077</v>
      </c>
      <c r="F3419" s="4">
        <v>3.589</v>
      </c>
      <c r="G3419" s="4">
        <v>3.5</v>
      </c>
      <c r="H3419" s="4">
        <v>0.48857533919444301</v>
      </c>
      <c r="I3419" s="4">
        <v>4.8899999999999997</v>
      </c>
      <c r="J3419" s="4">
        <v>3</v>
      </c>
      <c r="K3419" s="4">
        <v>3.3250000000000002</v>
      </c>
      <c r="L3419" s="4">
        <v>3.6749999999999998</v>
      </c>
      <c r="M3419" s="4">
        <v>30</v>
      </c>
    </row>
    <row r="3420" spans="1:13" x14ac:dyDescent="0.2">
      <c r="A3420" s="3">
        <v>39873</v>
      </c>
      <c r="B3420" t="s">
        <v>7634</v>
      </c>
      <c r="C3420" t="s">
        <v>3105</v>
      </c>
      <c r="D3420" t="s">
        <v>7635</v>
      </c>
      <c r="E3420" t="s">
        <v>3104</v>
      </c>
      <c r="F3420" s="4">
        <v>3.37965517241379</v>
      </c>
      <c r="G3420" s="4">
        <v>3.4</v>
      </c>
      <c r="H3420" s="4">
        <v>0.373530289062735</v>
      </c>
      <c r="I3420" s="4">
        <v>4.5</v>
      </c>
      <c r="J3420" s="4">
        <v>2.87</v>
      </c>
      <c r="K3420" s="4">
        <v>3.08</v>
      </c>
      <c r="L3420" s="4">
        <v>3.5</v>
      </c>
      <c r="M3420" s="4">
        <v>29</v>
      </c>
    </row>
    <row r="3421" spans="1:13" x14ac:dyDescent="0.2">
      <c r="A3421" s="3">
        <v>39873</v>
      </c>
      <c r="B3421" t="s">
        <v>9400</v>
      </c>
      <c r="C3421" t="s">
        <v>3144</v>
      </c>
      <c r="D3421" t="s">
        <v>9401</v>
      </c>
      <c r="E3421" t="s">
        <v>3143</v>
      </c>
      <c r="F3421" s="4">
        <v>0.384129032258064</v>
      </c>
      <c r="G3421" s="4">
        <v>0.39</v>
      </c>
      <c r="H3421" s="4">
        <v>0.122645217853635</v>
      </c>
      <c r="I3421" s="4">
        <v>0.66</v>
      </c>
      <c r="J3421" s="4">
        <v>0.19</v>
      </c>
      <c r="K3421" s="4">
        <v>0.28499999999999998</v>
      </c>
      <c r="L3421" s="4">
        <v>0.44</v>
      </c>
      <c r="M3421" s="4">
        <v>31</v>
      </c>
    </row>
    <row r="3422" spans="1:13" x14ac:dyDescent="0.2">
      <c r="A3422" s="3">
        <v>39873</v>
      </c>
      <c r="B3422" t="s">
        <v>7290</v>
      </c>
      <c r="C3422" t="s">
        <v>3147</v>
      </c>
      <c r="D3422" t="s">
        <v>7291</v>
      </c>
      <c r="E3422" t="s">
        <v>3146</v>
      </c>
      <c r="F3422" s="4">
        <v>0.27212903225806501</v>
      </c>
      <c r="G3422" s="4">
        <v>0.28000000000000003</v>
      </c>
      <c r="H3422" s="4">
        <v>7.9577108071557004E-2</v>
      </c>
      <c r="I3422" s="4">
        <v>0.51</v>
      </c>
      <c r="J3422" s="4">
        <v>7.0000000000000007E-2</v>
      </c>
      <c r="K3422" s="4">
        <v>0.218</v>
      </c>
      <c r="L3422" s="4">
        <v>0.31</v>
      </c>
      <c r="M3422" s="4">
        <v>31</v>
      </c>
    </row>
    <row r="3423" spans="1:13" x14ac:dyDescent="0.2">
      <c r="A3423" s="3">
        <v>39873</v>
      </c>
      <c r="B3423" t="s">
        <v>9290</v>
      </c>
      <c r="C3423" t="s">
        <v>3114</v>
      </c>
      <c r="D3423" t="s">
        <v>9291</v>
      </c>
      <c r="E3423" t="s">
        <v>3113</v>
      </c>
      <c r="F3423" s="4">
        <v>0.47203125000000001</v>
      </c>
      <c r="G3423" s="4">
        <v>0.49</v>
      </c>
      <c r="H3423" s="4">
        <v>7.7124317061858405E-2</v>
      </c>
      <c r="I3423" s="4">
        <v>0.63</v>
      </c>
      <c r="J3423" s="4">
        <v>0.28000000000000003</v>
      </c>
      <c r="K3423" s="4">
        <v>0.44</v>
      </c>
      <c r="L3423" s="4">
        <v>0.52</v>
      </c>
      <c r="M3423" s="4">
        <v>32</v>
      </c>
    </row>
    <row r="3424" spans="1:13" x14ac:dyDescent="0.2">
      <c r="A3424" s="3">
        <v>39873</v>
      </c>
      <c r="B3424" t="s">
        <v>7294</v>
      </c>
      <c r="C3424" t="s">
        <v>3150</v>
      </c>
      <c r="D3424" t="s">
        <v>7295</v>
      </c>
      <c r="E3424" t="s">
        <v>3149</v>
      </c>
      <c r="F3424" s="4">
        <v>0.321806451612903</v>
      </c>
      <c r="G3424" s="4">
        <v>0.31</v>
      </c>
      <c r="H3424" s="4">
        <v>0.103832371109989</v>
      </c>
      <c r="I3424" s="4">
        <v>0.67</v>
      </c>
      <c r="J3424" s="4">
        <v>0.18</v>
      </c>
      <c r="K3424" s="4">
        <v>0.26</v>
      </c>
      <c r="L3424" s="4">
        <v>0.36</v>
      </c>
      <c r="M3424" s="4">
        <v>31</v>
      </c>
    </row>
    <row r="3425" spans="1:13" x14ac:dyDescent="0.2">
      <c r="A3425" s="3">
        <v>39873</v>
      </c>
      <c r="B3425" t="s">
        <v>9300</v>
      </c>
      <c r="C3425" t="s">
        <v>3117</v>
      </c>
      <c r="D3425" t="s">
        <v>9301</v>
      </c>
      <c r="E3425" t="s">
        <v>3116</v>
      </c>
      <c r="F3425" s="4">
        <v>0.168125</v>
      </c>
      <c r="G3425" s="4">
        <v>0.185</v>
      </c>
      <c r="H3425" s="4">
        <v>0.11034951802809199</v>
      </c>
      <c r="I3425" s="4">
        <v>0.36</v>
      </c>
      <c r="J3425" s="4">
        <v>-0.11</v>
      </c>
      <c r="K3425" s="4">
        <v>0.13250000000000001</v>
      </c>
      <c r="L3425" s="4">
        <v>0.23250000000000001</v>
      </c>
      <c r="M3425" s="4">
        <v>32</v>
      </c>
    </row>
    <row r="3426" spans="1:13" x14ac:dyDescent="0.2">
      <c r="A3426" s="3">
        <v>39873</v>
      </c>
      <c r="B3426" t="s">
        <v>9310</v>
      </c>
      <c r="C3426" t="s">
        <v>3120</v>
      </c>
      <c r="D3426" t="s">
        <v>9311</v>
      </c>
      <c r="E3426" t="s">
        <v>3119</v>
      </c>
      <c r="F3426" s="4">
        <v>-0.20506250000000001</v>
      </c>
      <c r="G3426" s="4">
        <v>-0.20499999999999999</v>
      </c>
      <c r="H3426" s="4">
        <v>0.14461337498933599</v>
      </c>
      <c r="I3426" s="4">
        <v>0.13</v>
      </c>
      <c r="J3426" s="4">
        <v>-0.51</v>
      </c>
      <c r="K3426" s="4">
        <v>-0.27750000000000002</v>
      </c>
      <c r="L3426" s="4">
        <v>-0.11</v>
      </c>
      <c r="M3426" s="4">
        <v>32</v>
      </c>
    </row>
    <row r="3427" spans="1:13" x14ac:dyDescent="0.2">
      <c r="A3427" s="3">
        <v>39873</v>
      </c>
      <c r="B3427" t="s">
        <v>9320</v>
      </c>
      <c r="C3427" t="s">
        <v>3123</v>
      </c>
      <c r="D3427" t="s">
        <v>9321</v>
      </c>
      <c r="E3427" t="s">
        <v>3122</v>
      </c>
      <c r="F3427" s="4">
        <v>0.25518750000000001</v>
      </c>
      <c r="G3427" s="4">
        <v>0.245</v>
      </c>
      <c r="H3427" s="4">
        <v>0.111652524782571</v>
      </c>
      <c r="I3427" s="4">
        <v>0.49</v>
      </c>
      <c r="J3427" s="4">
        <v>-7.0000000000000007E-2</v>
      </c>
      <c r="K3427" s="4">
        <v>0.20499999999999999</v>
      </c>
      <c r="L3427" s="4">
        <v>0.34699999999999998</v>
      </c>
      <c r="M3427" s="4">
        <v>32</v>
      </c>
    </row>
    <row r="3428" spans="1:13" x14ac:dyDescent="0.2">
      <c r="A3428" s="3">
        <v>39873</v>
      </c>
      <c r="B3428" t="s">
        <v>9330</v>
      </c>
      <c r="C3428" t="s">
        <v>3126</v>
      </c>
      <c r="D3428" t="s">
        <v>9331</v>
      </c>
      <c r="E3428" t="s">
        <v>3125</v>
      </c>
      <c r="F3428" s="4">
        <v>0.35115625</v>
      </c>
      <c r="G3428" s="4">
        <v>0.33500000000000002</v>
      </c>
      <c r="H3428" s="4">
        <v>9.2820711459277505E-2</v>
      </c>
      <c r="I3428" s="4">
        <v>0.53</v>
      </c>
      <c r="J3428" s="4">
        <v>0.15</v>
      </c>
      <c r="K3428" s="4">
        <v>0.29749999999999999</v>
      </c>
      <c r="L3428" s="4">
        <v>0.41</v>
      </c>
      <c r="M3428" s="4">
        <v>32</v>
      </c>
    </row>
    <row r="3429" spans="1:13" x14ac:dyDescent="0.2">
      <c r="A3429" s="3">
        <v>39873</v>
      </c>
      <c r="B3429" t="s">
        <v>9340</v>
      </c>
      <c r="C3429" t="s">
        <v>3129</v>
      </c>
      <c r="D3429" t="s">
        <v>9341</v>
      </c>
      <c r="E3429" t="s">
        <v>3128</v>
      </c>
      <c r="F3429" s="4">
        <v>0.40496874999999999</v>
      </c>
      <c r="G3429" s="4">
        <v>0.40500000000000003</v>
      </c>
      <c r="H3429" s="4">
        <v>9.0180995199439298E-2</v>
      </c>
      <c r="I3429" s="4">
        <v>0.56000000000000005</v>
      </c>
      <c r="J3429" s="4">
        <v>0.2</v>
      </c>
      <c r="K3429" s="4">
        <v>0.33750000000000002</v>
      </c>
      <c r="L3429" s="4">
        <v>0.48</v>
      </c>
      <c r="M3429" s="4">
        <v>32</v>
      </c>
    </row>
    <row r="3430" spans="1:13" x14ac:dyDescent="0.2">
      <c r="A3430" s="3">
        <v>39873</v>
      </c>
      <c r="B3430" t="s">
        <v>9350</v>
      </c>
      <c r="C3430" t="s">
        <v>3132</v>
      </c>
      <c r="D3430" t="s">
        <v>9351</v>
      </c>
      <c r="E3430" t="s">
        <v>3131</v>
      </c>
      <c r="F3430" s="4">
        <v>0.62078124999999995</v>
      </c>
      <c r="G3430" s="4">
        <v>0.60499999999999998</v>
      </c>
      <c r="H3430" s="4">
        <v>0.10491247792419001</v>
      </c>
      <c r="I3430" s="4">
        <v>0.92</v>
      </c>
      <c r="J3430" s="4">
        <v>0.37</v>
      </c>
      <c r="K3430" s="4">
        <v>0.5575</v>
      </c>
      <c r="L3430" s="4">
        <v>0.6925</v>
      </c>
      <c r="M3430" s="4">
        <v>32</v>
      </c>
    </row>
    <row r="3431" spans="1:13" x14ac:dyDescent="0.2">
      <c r="A3431" s="3">
        <v>39873</v>
      </c>
      <c r="B3431" t="s">
        <v>9360</v>
      </c>
      <c r="C3431" t="s">
        <v>3135</v>
      </c>
      <c r="D3431" t="s">
        <v>9361</v>
      </c>
      <c r="E3431" t="s">
        <v>3134</v>
      </c>
      <c r="F3431" s="4">
        <v>0.47634375000000001</v>
      </c>
      <c r="G3431" s="4">
        <v>0.45</v>
      </c>
      <c r="H3431" s="4">
        <v>0.11318571931322299</v>
      </c>
      <c r="I3431" s="4">
        <v>0.71</v>
      </c>
      <c r="J3431" s="4">
        <v>0.27</v>
      </c>
      <c r="K3431" s="4">
        <v>0.4</v>
      </c>
      <c r="L3431" s="4">
        <v>0.55249999999999999</v>
      </c>
      <c r="M3431" s="4">
        <v>32</v>
      </c>
    </row>
    <row r="3432" spans="1:13" x14ac:dyDescent="0.2">
      <c r="A3432" s="3">
        <v>39873</v>
      </c>
      <c r="B3432" t="s">
        <v>9370</v>
      </c>
      <c r="C3432" t="s">
        <v>3138</v>
      </c>
      <c r="D3432" t="s">
        <v>9371</v>
      </c>
      <c r="E3432" t="s">
        <v>3137</v>
      </c>
      <c r="F3432" s="4">
        <v>0.68765624999999997</v>
      </c>
      <c r="G3432" s="4">
        <v>0.68</v>
      </c>
      <c r="H3432" s="4">
        <v>0.111579455090922</v>
      </c>
      <c r="I3432" s="4">
        <v>0.89</v>
      </c>
      <c r="J3432" s="4">
        <v>0.46</v>
      </c>
      <c r="K3432" s="4">
        <v>0.6</v>
      </c>
      <c r="L3432" s="4">
        <v>0.755</v>
      </c>
      <c r="M3432" s="4">
        <v>32</v>
      </c>
    </row>
    <row r="3433" spans="1:13" x14ac:dyDescent="0.2">
      <c r="A3433" s="3">
        <v>39873</v>
      </c>
      <c r="B3433" t="s">
        <v>9384</v>
      </c>
      <c r="C3433" t="s">
        <v>3141</v>
      </c>
      <c r="D3433" t="s">
        <v>9385</v>
      </c>
      <c r="E3433" t="s">
        <v>3140</v>
      </c>
      <c r="F3433" s="4">
        <v>0.46884375</v>
      </c>
      <c r="G3433" s="4">
        <v>0.48</v>
      </c>
      <c r="H3433" s="4">
        <v>0.102684329732344</v>
      </c>
      <c r="I3433" s="4">
        <v>0.68</v>
      </c>
      <c r="J3433" s="4">
        <v>0.28000000000000003</v>
      </c>
      <c r="K3433" s="4">
        <v>0.41249999999999998</v>
      </c>
      <c r="L3433" s="4">
        <v>0.53249999999999997</v>
      </c>
      <c r="M3433" s="4">
        <v>32</v>
      </c>
    </row>
    <row r="3434" spans="1:13" x14ac:dyDescent="0.2">
      <c r="A3434" s="3">
        <v>39873</v>
      </c>
      <c r="B3434" t="s">
        <v>9418</v>
      </c>
      <c r="C3434" t="s">
        <v>3096</v>
      </c>
      <c r="D3434" t="s">
        <v>9419</v>
      </c>
      <c r="E3434" t="s">
        <v>3095</v>
      </c>
      <c r="F3434" s="4">
        <v>4.0898846153846202</v>
      </c>
      <c r="G3434" s="4">
        <v>4.0750000000000002</v>
      </c>
      <c r="H3434" s="4">
        <v>0.70553210143397904</v>
      </c>
      <c r="I3434" s="4">
        <v>5.12</v>
      </c>
      <c r="J3434" s="4">
        <v>2.0569999999999999</v>
      </c>
      <c r="K3434" s="4">
        <v>3.6274999999999999</v>
      </c>
      <c r="L3434" s="4">
        <v>4.5875000000000004</v>
      </c>
      <c r="M3434" s="4">
        <v>26</v>
      </c>
    </row>
    <row r="3435" spans="1:13" x14ac:dyDescent="0.2">
      <c r="A3435" s="3">
        <v>39873</v>
      </c>
      <c r="B3435" t="s">
        <v>9258</v>
      </c>
      <c r="C3435" t="s">
        <v>3087</v>
      </c>
      <c r="D3435" t="s">
        <v>9259</v>
      </c>
      <c r="E3435" t="s">
        <v>3086</v>
      </c>
      <c r="F3435" s="4">
        <v>4.2803333333333304</v>
      </c>
      <c r="G3435" s="4">
        <v>4.26</v>
      </c>
      <c r="H3435" s="4">
        <v>0.60877198796703302</v>
      </c>
      <c r="I3435" s="4">
        <v>5.14</v>
      </c>
      <c r="J3435" s="4">
        <v>2.25</v>
      </c>
      <c r="K3435" s="4">
        <v>4.0049999999999999</v>
      </c>
      <c r="L3435" s="4">
        <v>4.7424999999999997</v>
      </c>
      <c r="M3435" s="4">
        <v>30</v>
      </c>
    </row>
    <row r="3436" spans="1:13" x14ac:dyDescent="0.2">
      <c r="A3436" s="3">
        <v>39873</v>
      </c>
      <c r="B3436" t="s">
        <v>9388</v>
      </c>
      <c r="C3436" t="s">
        <v>3090</v>
      </c>
      <c r="D3436" t="s">
        <v>9389</v>
      </c>
      <c r="E3436" t="s">
        <v>3089</v>
      </c>
      <c r="F3436" s="4">
        <v>3.7450000000000001</v>
      </c>
      <c r="G3436" s="4">
        <v>3.6749999999999998</v>
      </c>
      <c r="H3436" s="4">
        <v>0.56288608149495101</v>
      </c>
      <c r="I3436" s="4">
        <v>4.83</v>
      </c>
      <c r="J3436" s="4">
        <v>2.5099999999999998</v>
      </c>
      <c r="K3436" s="4">
        <v>3.3650000000000002</v>
      </c>
      <c r="L3436" s="4">
        <v>4.17</v>
      </c>
      <c r="M3436" s="4">
        <v>28</v>
      </c>
    </row>
    <row r="3437" spans="1:13" x14ac:dyDescent="0.2">
      <c r="A3437" s="3">
        <v>39873</v>
      </c>
      <c r="B3437" t="s">
        <v>9420</v>
      </c>
      <c r="C3437" t="s">
        <v>3153</v>
      </c>
      <c r="D3437" t="s">
        <v>9421</v>
      </c>
      <c r="E3437" t="s">
        <v>3152</v>
      </c>
      <c r="F3437" s="4">
        <v>0.46093103448275902</v>
      </c>
      <c r="G3437" s="4">
        <v>0.48</v>
      </c>
      <c r="H3437" s="4">
        <v>8.2584126386579207E-2</v>
      </c>
      <c r="I3437" s="4">
        <v>0.55000000000000004</v>
      </c>
      <c r="J3437" s="4">
        <v>0.15</v>
      </c>
      <c r="K3437" s="4">
        <v>0.45</v>
      </c>
      <c r="L3437" s="4">
        <v>0.5</v>
      </c>
      <c r="M3437" s="4">
        <v>29</v>
      </c>
    </row>
    <row r="3438" spans="1:13" x14ac:dyDescent="0.2">
      <c r="A3438" s="3">
        <v>39873</v>
      </c>
      <c r="B3438" t="s">
        <v>10109</v>
      </c>
      <c r="C3438" t="s">
        <v>4324</v>
      </c>
      <c r="D3438" t="s">
        <v>10110</v>
      </c>
      <c r="E3438" t="s">
        <v>4323</v>
      </c>
      <c r="F3438" s="4">
        <v>-2.67</v>
      </c>
      <c r="G3438" s="4">
        <v>-2.8</v>
      </c>
      <c r="H3438" s="4">
        <v>0.76795743416523798</v>
      </c>
      <c r="I3438" s="4">
        <v>-0.9</v>
      </c>
      <c r="J3438" s="4">
        <v>-3.7</v>
      </c>
      <c r="K3438" s="4">
        <v>-3.2749999999999999</v>
      </c>
      <c r="L3438" s="4">
        <v>-2.3250000000000002</v>
      </c>
      <c r="M3438" s="4">
        <v>30</v>
      </c>
    </row>
    <row r="3439" spans="1:13" x14ac:dyDescent="0.2">
      <c r="A3439" s="3">
        <v>39873</v>
      </c>
      <c r="B3439" t="s">
        <v>10121</v>
      </c>
      <c r="C3439" t="s">
        <v>4327</v>
      </c>
      <c r="D3439" t="s">
        <v>10122</v>
      </c>
      <c r="E3439" t="s">
        <v>4326</v>
      </c>
      <c r="F3439" s="4">
        <v>1.42068965517241</v>
      </c>
      <c r="G3439" s="4">
        <v>1.5</v>
      </c>
      <c r="H3439" s="4">
        <v>1.0251757028309201</v>
      </c>
      <c r="I3439" s="4">
        <v>3.5</v>
      </c>
      <c r="J3439" s="4">
        <v>-2</v>
      </c>
      <c r="K3439" s="4">
        <v>1</v>
      </c>
      <c r="L3439" s="4">
        <v>2</v>
      </c>
      <c r="M3439" s="4">
        <v>29</v>
      </c>
    </row>
    <row r="3440" spans="1:13" x14ac:dyDescent="0.2">
      <c r="A3440" s="3">
        <v>39873</v>
      </c>
      <c r="B3440" t="s">
        <v>9406</v>
      </c>
      <c r="C3440" t="s">
        <v>3939</v>
      </c>
      <c r="D3440" t="s">
        <v>9407</v>
      </c>
      <c r="E3440" t="s">
        <v>3947</v>
      </c>
      <c r="F3440" s="4">
        <v>14.658132142857101</v>
      </c>
      <c r="G3440" s="4">
        <v>14.7</v>
      </c>
      <c r="H3440" s="4">
        <v>0.24941953954401699</v>
      </c>
      <c r="I3440" s="4">
        <v>15.34</v>
      </c>
      <c r="J3440" s="4">
        <v>14.1416</v>
      </c>
      <c r="K3440" s="4">
        <v>14.574999999999999</v>
      </c>
      <c r="L3440" s="4">
        <v>14.7925</v>
      </c>
      <c r="M3440" s="4">
        <v>28</v>
      </c>
    </row>
    <row r="3441" spans="1:13" x14ac:dyDescent="0.2">
      <c r="A3441" s="3">
        <v>39873</v>
      </c>
      <c r="B3441" t="s">
        <v>9414</v>
      </c>
      <c r="C3441" t="s">
        <v>3942</v>
      </c>
      <c r="D3441" t="s">
        <v>9415</v>
      </c>
      <c r="E3441" t="s">
        <v>3949</v>
      </c>
      <c r="F3441" s="4">
        <v>14.556970967741901</v>
      </c>
      <c r="G3441" s="4">
        <v>14.48</v>
      </c>
      <c r="H3441" s="4">
        <v>0.43949162236501399</v>
      </c>
      <c r="I3441" s="4">
        <v>15.5</v>
      </c>
      <c r="J3441" s="4">
        <v>13.711399999999999</v>
      </c>
      <c r="K3441" s="4">
        <v>14.29</v>
      </c>
      <c r="L3441" s="4">
        <v>14.819000000000001</v>
      </c>
      <c r="M3441" s="4">
        <v>31</v>
      </c>
    </row>
    <row r="3442" spans="1:13" x14ac:dyDescent="0.2">
      <c r="A3442" s="3">
        <v>39873</v>
      </c>
      <c r="B3442" t="s">
        <v>9422</v>
      </c>
      <c r="C3442" t="s">
        <v>3952</v>
      </c>
      <c r="D3442" t="s">
        <v>9423</v>
      </c>
      <c r="E3442" t="s">
        <v>3951</v>
      </c>
      <c r="F3442" s="4">
        <v>14.582665625000001</v>
      </c>
      <c r="G3442" s="4">
        <v>14.49</v>
      </c>
      <c r="H3442" s="4">
        <v>0.54750139467159198</v>
      </c>
      <c r="I3442" s="4">
        <v>16.100000000000001</v>
      </c>
      <c r="J3442" s="4">
        <v>13.8</v>
      </c>
      <c r="K3442" s="4">
        <v>14.2475</v>
      </c>
      <c r="L3442" s="4">
        <v>14.853825000000001</v>
      </c>
      <c r="M3442" s="4">
        <v>32</v>
      </c>
    </row>
    <row r="3443" spans="1:13" x14ac:dyDescent="0.2">
      <c r="A3443" s="3">
        <v>39873</v>
      </c>
      <c r="B3443" t="s">
        <v>9264</v>
      </c>
      <c r="C3443" t="s">
        <v>3936</v>
      </c>
      <c r="D3443" t="s">
        <v>9265</v>
      </c>
      <c r="E3443" t="s">
        <v>3935</v>
      </c>
      <c r="F3443" s="4">
        <v>14.245065625000001</v>
      </c>
      <c r="G3443" s="4">
        <v>14.05</v>
      </c>
      <c r="H3443" s="4">
        <v>0.653591990025431</v>
      </c>
      <c r="I3443" s="4">
        <v>15.78</v>
      </c>
      <c r="J3443" s="4">
        <v>13.4</v>
      </c>
      <c r="K3443" s="4">
        <v>13.77505</v>
      </c>
      <c r="L3443" s="4">
        <v>14.585000000000001</v>
      </c>
      <c r="M3443" s="4">
        <v>32</v>
      </c>
    </row>
    <row r="3444" spans="1:13" x14ac:dyDescent="0.2">
      <c r="A3444" s="3">
        <v>39873</v>
      </c>
      <c r="B3444" t="s">
        <v>9394</v>
      </c>
      <c r="C3444" t="s">
        <v>3939</v>
      </c>
      <c r="D3444" t="s">
        <v>9395</v>
      </c>
      <c r="E3444" t="s">
        <v>3938</v>
      </c>
      <c r="F3444" s="4">
        <v>13.9896516129032</v>
      </c>
      <c r="G3444" s="4">
        <v>13.8</v>
      </c>
      <c r="H3444" s="4">
        <v>0.88845712591021797</v>
      </c>
      <c r="I3444" s="4">
        <v>16.2</v>
      </c>
      <c r="J3444" s="4">
        <v>12.4</v>
      </c>
      <c r="K3444" s="4">
        <v>13.425000000000001</v>
      </c>
      <c r="L3444" s="4">
        <v>14.45</v>
      </c>
      <c r="M3444" s="4">
        <v>31</v>
      </c>
    </row>
    <row r="3445" spans="1:13" x14ac:dyDescent="0.2">
      <c r="A3445" s="3">
        <v>39873</v>
      </c>
      <c r="B3445" t="s">
        <v>10105</v>
      </c>
      <c r="C3445" t="s">
        <v>3579</v>
      </c>
      <c r="D3445" t="s">
        <v>10106</v>
      </c>
      <c r="E3445" t="s">
        <v>3578</v>
      </c>
      <c r="F3445" s="4">
        <v>-3.3228124999999999</v>
      </c>
      <c r="G3445" s="4">
        <v>-3.21</v>
      </c>
      <c r="H3445" s="4">
        <v>1.03439006299333</v>
      </c>
      <c r="I3445" s="4">
        <v>-0.5</v>
      </c>
      <c r="J3445" s="4">
        <v>-6</v>
      </c>
      <c r="K3445" s="4">
        <v>-3.9249999999999998</v>
      </c>
      <c r="L3445" s="4">
        <v>-2.875</v>
      </c>
      <c r="M3445" s="4">
        <v>32</v>
      </c>
    </row>
    <row r="3446" spans="1:13" x14ac:dyDescent="0.2">
      <c r="A3446" s="3">
        <v>39873</v>
      </c>
      <c r="B3446" t="s">
        <v>10113</v>
      </c>
      <c r="C3446" t="s">
        <v>3582</v>
      </c>
      <c r="D3446" t="s">
        <v>10114</v>
      </c>
      <c r="E3446" t="s">
        <v>3581</v>
      </c>
      <c r="F3446" s="4">
        <v>1.62032258064516</v>
      </c>
      <c r="G3446" s="4">
        <v>2</v>
      </c>
      <c r="H3446" s="4">
        <v>1.22453115890931</v>
      </c>
      <c r="I3446" s="4">
        <v>3.4</v>
      </c>
      <c r="J3446" s="4">
        <v>-2.6</v>
      </c>
      <c r="K3446" s="4">
        <v>1.175</v>
      </c>
      <c r="L3446" s="4">
        <v>2.4500000000000002</v>
      </c>
      <c r="M3446" s="4">
        <v>31</v>
      </c>
    </row>
    <row r="3447" spans="1:13" x14ac:dyDescent="0.2">
      <c r="A3447" s="3">
        <v>39873</v>
      </c>
      <c r="B3447" t="s">
        <v>10119</v>
      </c>
      <c r="C3447" t="s">
        <v>3594</v>
      </c>
      <c r="D3447" t="s">
        <v>10120</v>
      </c>
      <c r="E3447" t="s">
        <v>3593</v>
      </c>
      <c r="F3447" s="4">
        <v>-4.2043749999999998</v>
      </c>
      <c r="G3447" s="4">
        <v>-3.9</v>
      </c>
      <c r="H3447" s="4">
        <v>1.9231391298871801</v>
      </c>
      <c r="I3447" s="4">
        <v>-0.38</v>
      </c>
      <c r="J3447" s="4">
        <v>-8.5</v>
      </c>
      <c r="K3447" s="4">
        <v>-5.0750000000000002</v>
      </c>
      <c r="L3447" s="4">
        <v>-3.2250000000000001</v>
      </c>
      <c r="M3447" s="4">
        <v>32</v>
      </c>
    </row>
    <row r="3448" spans="1:13" x14ac:dyDescent="0.2">
      <c r="A3448" s="3">
        <v>39873</v>
      </c>
      <c r="B3448" t="s">
        <v>10123</v>
      </c>
      <c r="C3448" t="s">
        <v>3597</v>
      </c>
      <c r="D3448" t="s">
        <v>10124</v>
      </c>
      <c r="E3448" t="s">
        <v>3596</v>
      </c>
      <c r="F3448" s="4">
        <v>-4.6561290322580602</v>
      </c>
      <c r="G3448" s="4">
        <v>-4.76</v>
      </c>
      <c r="H3448" s="4">
        <v>1.7119125316817501</v>
      </c>
      <c r="I3448" s="4">
        <v>-0.2</v>
      </c>
      <c r="J3448" s="4">
        <v>-8.6999999999999993</v>
      </c>
      <c r="K3448" s="4">
        <v>-5.1950000000000003</v>
      </c>
      <c r="L3448" s="4">
        <v>-3.9</v>
      </c>
      <c r="M3448" s="4">
        <v>31</v>
      </c>
    </row>
    <row r="3449" spans="1:13" x14ac:dyDescent="0.2">
      <c r="A3449" s="3">
        <v>39873</v>
      </c>
      <c r="B3449" t="s">
        <v>10125</v>
      </c>
      <c r="C3449" t="s">
        <v>3600</v>
      </c>
      <c r="D3449" t="s">
        <v>10126</v>
      </c>
      <c r="E3449" t="s">
        <v>3599</v>
      </c>
      <c r="F3449" s="4">
        <v>-3.25</v>
      </c>
      <c r="G3449" s="4">
        <v>-3</v>
      </c>
      <c r="H3449" s="4">
        <v>1.6178689687363399</v>
      </c>
      <c r="I3449" s="4">
        <v>0.3</v>
      </c>
      <c r="J3449" s="4">
        <v>-6.9</v>
      </c>
      <c r="K3449" s="4">
        <v>-4.2</v>
      </c>
      <c r="L3449" s="4">
        <v>-2</v>
      </c>
      <c r="M3449" s="4">
        <v>31</v>
      </c>
    </row>
    <row r="3450" spans="1:13" x14ac:dyDescent="0.2">
      <c r="A3450" s="3">
        <v>39904</v>
      </c>
      <c r="B3450" t="s">
        <v>9248</v>
      </c>
      <c r="C3450" t="s">
        <v>3918</v>
      </c>
      <c r="D3450" t="s">
        <v>9249</v>
      </c>
      <c r="E3450" t="s">
        <v>3917</v>
      </c>
      <c r="F3450" s="4">
        <v>5.2222193548387104</v>
      </c>
      <c r="G3450" s="4">
        <v>5.18</v>
      </c>
      <c r="H3450" s="4">
        <v>0.67455399458672205</v>
      </c>
      <c r="I3450" s="4">
        <v>6.52</v>
      </c>
      <c r="J3450" s="4">
        <v>3.75</v>
      </c>
      <c r="K3450" s="4">
        <v>4.99</v>
      </c>
      <c r="L3450" s="4">
        <v>5.5149999999999997</v>
      </c>
      <c r="M3450" s="4">
        <v>31</v>
      </c>
    </row>
    <row r="3451" spans="1:13" x14ac:dyDescent="0.2">
      <c r="A3451" s="3">
        <v>39904</v>
      </c>
      <c r="B3451" t="s">
        <v>9378</v>
      </c>
      <c r="C3451" t="s">
        <v>3921</v>
      </c>
      <c r="D3451" t="s">
        <v>9379</v>
      </c>
      <c r="E3451" t="s">
        <v>3920</v>
      </c>
      <c r="F3451" s="4">
        <v>5.8827433333333303</v>
      </c>
      <c r="G3451" s="4">
        <v>5.98</v>
      </c>
      <c r="H3451" s="4">
        <v>0.96449814560996305</v>
      </c>
      <c r="I3451" s="4">
        <v>8.64</v>
      </c>
      <c r="J3451" s="4">
        <v>4</v>
      </c>
      <c r="K3451" s="4">
        <v>5.35</v>
      </c>
      <c r="L3451" s="4">
        <v>6.43</v>
      </c>
      <c r="M3451" s="4">
        <v>30</v>
      </c>
    </row>
    <row r="3452" spans="1:13" x14ac:dyDescent="0.2">
      <c r="A3452" s="3">
        <v>39904</v>
      </c>
      <c r="B3452" t="s">
        <v>9424</v>
      </c>
      <c r="C3452" t="s">
        <v>3081</v>
      </c>
      <c r="D3452" t="s">
        <v>9425</v>
      </c>
      <c r="E3452" t="s">
        <v>3080</v>
      </c>
      <c r="F3452" s="4">
        <v>4.2944333333333304</v>
      </c>
      <c r="G3452" s="4">
        <v>4.0599999999999996</v>
      </c>
      <c r="H3452" s="4">
        <v>0.77666660327561299</v>
      </c>
      <c r="I3452" s="4">
        <v>5.86</v>
      </c>
      <c r="J3452" s="4">
        <v>3.14</v>
      </c>
      <c r="K3452" s="4">
        <v>3.7549999999999999</v>
      </c>
      <c r="L3452" s="4">
        <v>4.92</v>
      </c>
      <c r="M3452" s="4">
        <v>30</v>
      </c>
    </row>
    <row r="3453" spans="1:13" x14ac:dyDescent="0.2">
      <c r="A3453" s="3">
        <v>39904</v>
      </c>
      <c r="B3453" t="s">
        <v>9138</v>
      </c>
      <c r="C3453" t="s">
        <v>3072</v>
      </c>
      <c r="D3453" t="s">
        <v>9139</v>
      </c>
      <c r="E3453" t="s">
        <v>3071</v>
      </c>
      <c r="F3453" s="4">
        <v>4.3822580645161304</v>
      </c>
      <c r="G3453" s="4">
        <v>4.25</v>
      </c>
      <c r="H3453" s="4">
        <v>0.63990473081243004</v>
      </c>
      <c r="I3453" s="4">
        <v>5.66</v>
      </c>
      <c r="J3453" s="4">
        <v>2.75</v>
      </c>
      <c r="K3453" s="4">
        <v>3.9649999999999999</v>
      </c>
      <c r="L3453" s="4">
        <v>4.7649999999999997</v>
      </c>
      <c r="M3453" s="4">
        <v>31</v>
      </c>
    </row>
    <row r="3454" spans="1:13" x14ac:dyDescent="0.2">
      <c r="A3454" s="3">
        <v>39904</v>
      </c>
      <c r="B3454" t="s">
        <v>9252</v>
      </c>
      <c r="C3454" t="s">
        <v>3075</v>
      </c>
      <c r="D3454" t="s">
        <v>9253</v>
      </c>
      <c r="E3454" t="s">
        <v>3074</v>
      </c>
      <c r="F3454" s="4">
        <v>3.80064516129032</v>
      </c>
      <c r="G3454" s="4">
        <v>3.65</v>
      </c>
      <c r="H3454" s="4">
        <v>0.56746180772436705</v>
      </c>
      <c r="I3454" s="4">
        <v>5.22</v>
      </c>
      <c r="J3454" s="4">
        <v>2.74</v>
      </c>
      <c r="K3454" s="4">
        <v>3.4249999999999998</v>
      </c>
      <c r="L3454" s="4">
        <v>4.0350000000000001</v>
      </c>
      <c r="M3454" s="4">
        <v>31</v>
      </c>
    </row>
    <row r="3455" spans="1:13" x14ac:dyDescent="0.2">
      <c r="A3455" s="3">
        <v>39904</v>
      </c>
      <c r="B3455" t="s">
        <v>9398</v>
      </c>
      <c r="C3455" t="s">
        <v>3102</v>
      </c>
      <c r="D3455" t="s">
        <v>9399</v>
      </c>
      <c r="E3455" t="s">
        <v>3101</v>
      </c>
      <c r="F3455" s="4">
        <v>3.5975357142857098</v>
      </c>
      <c r="G3455" s="4">
        <v>3.51</v>
      </c>
      <c r="H3455" s="4">
        <v>0.47925988327241198</v>
      </c>
      <c r="I3455" s="4">
        <v>4.9000000000000004</v>
      </c>
      <c r="J3455" s="4">
        <v>2.9510000000000001</v>
      </c>
      <c r="K3455" s="4">
        <v>3.2875000000000001</v>
      </c>
      <c r="L3455" s="4">
        <v>3.7625000000000002</v>
      </c>
      <c r="M3455" s="4">
        <v>28</v>
      </c>
    </row>
    <row r="3456" spans="1:13" x14ac:dyDescent="0.2">
      <c r="A3456" s="3">
        <v>39904</v>
      </c>
      <c r="B3456" t="s">
        <v>9382</v>
      </c>
      <c r="C3456" t="s">
        <v>3078</v>
      </c>
      <c r="D3456" t="s">
        <v>9383</v>
      </c>
      <c r="E3456" t="s">
        <v>3077</v>
      </c>
      <c r="F3456" s="4">
        <v>3.6767857142857099</v>
      </c>
      <c r="G3456" s="4">
        <v>3.5</v>
      </c>
      <c r="H3456" s="4">
        <v>0.50645502576407797</v>
      </c>
      <c r="I3456" s="4">
        <v>4.8899999999999997</v>
      </c>
      <c r="J3456" s="4">
        <v>3</v>
      </c>
      <c r="K3456" s="4">
        <v>3.355</v>
      </c>
      <c r="L3456" s="4">
        <v>4.0025000000000004</v>
      </c>
      <c r="M3456" s="4">
        <v>28</v>
      </c>
    </row>
    <row r="3457" spans="1:13" x14ac:dyDescent="0.2">
      <c r="A3457" s="3">
        <v>39904</v>
      </c>
      <c r="B3457" t="s">
        <v>7634</v>
      </c>
      <c r="C3457" t="s">
        <v>3105</v>
      </c>
      <c r="D3457" t="s">
        <v>7635</v>
      </c>
      <c r="E3457" t="s">
        <v>3104</v>
      </c>
      <c r="F3457" s="4">
        <v>3.4220000000000002</v>
      </c>
      <c r="G3457" s="4">
        <v>3.35</v>
      </c>
      <c r="H3457" s="4">
        <v>0.43235787645575902</v>
      </c>
      <c r="I3457" s="4">
        <v>4.55</v>
      </c>
      <c r="J3457" s="4">
        <v>2.87</v>
      </c>
      <c r="K3457" s="4">
        <v>3</v>
      </c>
      <c r="L3457" s="4">
        <v>3.6</v>
      </c>
      <c r="M3457" s="4">
        <v>25</v>
      </c>
    </row>
    <row r="3458" spans="1:13" x14ac:dyDescent="0.2">
      <c r="A3458" s="3">
        <v>39904</v>
      </c>
      <c r="B3458" t="s">
        <v>9400</v>
      </c>
      <c r="C3458" t="s">
        <v>3141</v>
      </c>
      <c r="D3458" t="s">
        <v>9401</v>
      </c>
      <c r="E3458" t="s">
        <v>3140</v>
      </c>
      <c r="F3458" s="4">
        <v>0.38027586206896602</v>
      </c>
      <c r="G3458" s="4">
        <v>0.39</v>
      </c>
      <c r="H3458" s="4">
        <v>0.11740981236425201</v>
      </c>
      <c r="I3458" s="4">
        <v>0.65</v>
      </c>
      <c r="J3458" s="4">
        <v>0.19</v>
      </c>
      <c r="K3458" s="4">
        <v>0.3</v>
      </c>
      <c r="L3458" s="4">
        <v>0.43</v>
      </c>
      <c r="M3458" s="4">
        <v>29</v>
      </c>
    </row>
    <row r="3459" spans="1:13" x14ac:dyDescent="0.2">
      <c r="A3459" s="3">
        <v>39904</v>
      </c>
      <c r="B3459" t="s">
        <v>7290</v>
      </c>
      <c r="C3459" t="s">
        <v>3144</v>
      </c>
      <c r="D3459" t="s">
        <v>7291</v>
      </c>
      <c r="E3459" t="s">
        <v>3143</v>
      </c>
      <c r="F3459" s="4">
        <v>0.28017241379310298</v>
      </c>
      <c r="G3459" s="4">
        <v>0.27</v>
      </c>
      <c r="H3459" s="4">
        <v>8.6359741350402197E-2</v>
      </c>
      <c r="I3459" s="4">
        <v>0.51</v>
      </c>
      <c r="J3459" s="4">
        <v>0.11</v>
      </c>
      <c r="K3459" s="4">
        <v>0.22</v>
      </c>
      <c r="L3459" s="4">
        <v>0.32</v>
      </c>
      <c r="M3459" s="4">
        <v>29</v>
      </c>
    </row>
    <row r="3460" spans="1:13" x14ac:dyDescent="0.2">
      <c r="A3460" s="3">
        <v>39904</v>
      </c>
      <c r="B3460" t="s">
        <v>7294</v>
      </c>
      <c r="C3460" t="s">
        <v>3147</v>
      </c>
      <c r="D3460" t="s">
        <v>7295</v>
      </c>
      <c r="E3460" t="s">
        <v>3146</v>
      </c>
      <c r="F3460" s="4">
        <v>0.357310344827586</v>
      </c>
      <c r="G3460" s="4">
        <v>0.34</v>
      </c>
      <c r="H3460" s="4">
        <v>0.115689579555524</v>
      </c>
      <c r="I3460" s="4">
        <v>0.75</v>
      </c>
      <c r="J3460" s="4">
        <v>0.19</v>
      </c>
      <c r="K3460" s="4">
        <v>0.28000000000000003</v>
      </c>
      <c r="L3460" s="4">
        <v>0.41</v>
      </c>
      <c r="M3460" s="4">
        <v>29</v>
      </c>
    </row>
    <row r="3461" spans="1:13" x14ac:dyDescent="0.2">
      <c r="A3461" s="3">
        <v>39904</v>
      </c>
      <c r="B3461" t="s">
        <v>9300</v>
      </c>
      <c r="C3461" t="s">
        <v>3114</v>
      </c>
      <c r="D3461" t="s">
        <v>9301</v>
      </c>
      <c r="E3461" t="s">
        <v>3113</v>
      </c>
      <c r="F3461" s="4">
        <v>0.329967741935484</v>
      </c>
      <c r="G3461" s="4">
        <v>0.35</v>
      </c>
      <c r="H3461" s="4">
        <v>6.7754696698687902E-2</v>
      </c>
      <c r="I3461" s="4">
        <v>0.4</v>
      </c>
      <c r="J3461" s="4">
        <v>0.17</v>
      </c>
      <c r="K3461" s="4">
        <v>0.30499999999999999</v>
      </c>
      <c r="L3461" s="4">
        <v>0.38</v>
      </c>
      <c r="M3461" s="4">
        <v>31</v>
      </c>
    </row>
    <row r="3462" spans="1:13" x14ac:dyDescent="0.2">
      <c r="A3462" s="3">
        <v>39904</v>
      </c>
      <c r="B3462" t="s">
        <v>7296</v>
      </c>
      <c r="C3462" t="s">
        <v>3150</v>
      </c>
      <c r="D3462" t="s">
        <v>7297</v>
      </c>
      <c r="E3462" t="s">
        <v>3149</v>
      </c>
      <c r="F3462" s="4">
        <v>0.14972413793103401</v>
      </c>
      <c r="G3462" s="4">
        <v>0.16</v>
      </c>
      <c r="H3462" s="4">
        <v>0.110295349128641</v>
      </c>
      <c r="I3462" s="4">
        <v>0.33200000000000002</v>
      </c>
      <c r="J3462" s="4">
        <v>-0.1</v>
      </c>
      <c r="K3462" s="4">
        <v>0.08</v>
      </c>
      <c r="L3462" s="4">
        <v>0.22</v>
      </c>
      <c r="M3462" s="4">
        <v>29</v>
      </c>
    </row>
    <row r="3463" spans="1:13" x14ac:dyDescent="0.2">
      <c r="A3463" s="3">
        <v>39904</v>
      </c>
      <c r="B3463" t="s">
        <v>9310</v>
      </c>
      <c r="C3463" t="s">
        <v>3117</v>
      </c>
      <c r="D3463" t="s">
        <v>9311</v>
      </c>
      <c r="E3463" t="s">
        <v>3116</v>
      </c>
      <c r="F3463" s="4">
        <v>-0.223066666666667</v>
      </c>
      <c r="G3463" s="4">
        <v>-0.255</v>
      </c>
      <c r="H3463" s="4">
        <v>0.160737724545155</v>
      </c>
      <c r="I3463" s="4">
        <v>0.18</v>
      </c>
      <c r="J3463" s="4">
        <v>-0.51</v>
      </c>
      <c r="K3463" s="4">
        <v>-0.35499999999999998</v>
      </c>
      <c r="L3463" s="4">
        <v>-0.1125</v>
      </c>
      <c r="M3463" s="4">
        <v>30</v>
      </c>
    </row>
    <row r="3464" spans="1:13" x14ac:dyDescent="0.2">
      <c r="A3464" s="3">
        <v>39904</v>
      </c>
      <c r="B3464" t="s">
        <v>9320</v>
      </c>
      <c r="C3464" t="s">
        <v>3120</v>
      </c>
      <c r="D3464" t="s">
        <v>9321</v>
      </c>
      <c r="E3464" t="s">
        <v>3119</v>
      </c>
      <c r="F3464" s="4">
        <v>0.251533333333333</v>
      </c>
      <c r="G3464" s="4">
        <v>0.255</v>
      </c>
      <c r="H3464" s="4">
        <v>0.10389740739964499</v>
      </c>
      <c r="I3464" s="4">
        <v>0.49</v>
      </c>
      <c r="J3464" s="4">
        <v>0.06</v>
      </c>
      <c r="K3464" s="4">
        <v>0.17249999999999999</v>
      </c>
      <c r="L3464" s="4">
        <v>0.33250000000000002</v>
      </c>
      <c r="M3464" s="4">
        <v>30</v>
      </c>
    </row>
    <row r="3465" spans="1:13" x14ac:dyDescent="0.2">
      <c r="A3465" s="3">
        <v>39904</v>
      </c>
      <c r="B3465" t="s">
        <v>9330</v>
      </c>
      <c r="C3465" t="s">
        <v>3123</v>
      </c>
      <c r="D3465" t="s">
        <v>9331</v>
      </c>
      <c r="E3465" t="s">
        <v>3122</v>
      </c>
      <c r="F3465" s="4">
        <v>0.346233333333333</v>
      </c>
      <c r="G3465" s="4">
        <v>0.34</v>
      </c>
      <c r="H3465" s="4">
        <v>9.7167357699480802E-2</v>
      </c>
      <c r="I3465" s="4">
        <v>0.53</v>
      </c>
      <c r="J3465" s="4">
        <v>0.15</v>
      </c>
      <c r="K3465" s="4">
        <v>0.28249999999999997</v>
      </c>
      <c r="L3465" s="4">
        <v>0.40749999999999997</v>
      </c>
      <c r="M3465" s="4">
        <v>30</v>
      </c>
    </row>
    <row r="3466" spans="1:13" x14ac:dyDescent="0.2">
      <c r="A3466" s="3">
        <v>39904</v>
      </c>
      <c r="B3466" t="s">
        <v>9340</v>
      </c>
      <c r="C3466" t="s">
        <v>3126</v>
      </c>
      <c r="D3466" t="s">
        <v>9341</v>
      </c>
      <c r="E3466" t="s">
        <v>3125</v>
      </c>
      <c r="F3466" s="4">
        <v>0.38829999999999998</v>
      </c>
      <c r="G3466" s="4">
        <v>0.38500000000000001</v>
      </c>
      <c r="H3466" s="4">
        <v>0.101181690452169</v>
      </c>
      <c r="I3466" s="4">
        <v>0.56000000000000005</v>
      </c>
      <c r="J3466" s="4">
        <v>0.19</v>
      </c>
      <c r="K3466" s="4">
        <v>0.32</v>
      </c>
      <c r="L3466" s="4">
        <v>0.46750000000000003</v>
      </c>
      <c r="M3466" s="4">
        <v>30</v>
      </c>
    </row>
    <row r="3467" spans="1:13" x14ac:dyDescent="0.2">
      <c r="A3467" s="3">
        <v>39904</v>
      </c>
      <c r="B3467" t="s">
        <v>9350</v>
      </c>
      <c r="C3467" t="s">
        <v>3129</v>
      </c>
      <c r="D3467" t="s">
        <v>9351</v>
      </c>
      <c r="E3467" t="s">
        <v>3128</v>
      </c>
      <c r="F3467" s="4">
        <v>0.60716666666666697</v>
      </c>
      <c r="G3467" s="4">
        <v>0.6</v>
      </c>
      <c r="H3467" s="4">
        <v>0.107380112244992</v>
      </c>
      <c r="I3467" s="4">
        <v>0.95</v>
      </c>
      <c r="J3467" s="4">
        <v>0.37</v>
      </c>
      <c r="K3467" s="4">
        <v>0.55000000000000004</v>
      </c>
      <c r="L3467" s="4">
        <v>0.65749999999999997</v>
      </c>
      <c r="M3467" s="4">
        <v>30</v>
      </c>
    </row>
    <row r="3468" spans="1:13" x14ac:dyDescent="0.2">
      <c r="A3468" s="3">
        <v>39904</v>
      </c>
      <c r="B3468" t="s">
        <v>9360</v>
      </c>
      <c r="C3468" t="s">
        <v>3132</v>
      </c>
      <c r="D3468" t="s">
        <v>9361</v>
      </c>
      <c r="E3468" t="s">
        <v>3131</v>
      </c>
      <c r="F3468" s="4">
        <v>0.46010000000000001</v>
      </c>
      <c r="G3468" s="4">
        <v>0.47</v>
      </c>
      <c r="H3468" s="4">
        <v>0.105092520813969</v>
      </c>
      <c r="I3468" s="4">
        <v>0.68</v>
      </c>
      <c r="J3468" s="4">
        <v>0.27</v>
      </c>
      <c r="K3468" s="4">
        <v>0.39250000000000002</v>
      </c>
      <c r="L3468" s="4">
        <v>0.52</v>
      </c>
      <c r="M3468" s="4">
        <v>30</v>
      </c>
    </row>
    <row r="3469" spans="1:13" x14ac:dyDescent="0.2">
      <c r="A3469" s="3">
        <v>39904</v>
      </c>
      <c r="B3469" t="s">
        <v>9370</v>
      </c>
      <c r="C3469" t="s">
        <v>3135</v>
      </c>
      <c r="D3469" t="s">
        <v>9371</v>
      </c>
      <c r="E3469" t="s">
        <v>3134</v>
      </c>
      <c r="F3469" s="4">
        <v>0.69523333333333304</v>
      </c>
      <c r="G3469" s="4">
        <v>0.68500000000000005</v>
      </c>
      <c r="H3469" s="4">
        <v>0.109772078396113</v>
      </c>
      <c r="I3469" s="4">
        <v>0.89</v>
      </c>
      <c r="J3469" s="4">
        <v>0.53</v>
      </c>
      <c r="K3469" s="4">
        <v>0.6</v>
      </c>
      <c r="L3469" s="4">
        <v>0.79500000000000004</v>
      </c>
      <c r="M3469" s="4">
        <v>30</v>
      </c>
    </row>
    <row r="3470" spans="1:13" x14ac:dyDescent="0.2">
      <c r="A3470" s="3">
        <v>39904</v>
      </c>
      <c r="B3470" t="s">
        <v>9384</v>
      </c>
      <c r="C3470" t="s">
        <v>3138</v>
      </c>
      <c r="D3470" t="s">
        <v>9385</v>
      </c>
      <c r="E3470" t="s">
        <v>3137</v>
      </c>
      <c r="F3470" s="4">
        <v>0.46076666666666699</v>
      </c>
      <c r="G3470" s="4">
        <v>0.48</v>
      </c>
      <c r="H3470" s="4">
        <v>0.109379340964759</v>
      </c>
      <c r="I3470" s="4">
        <v>0.68</v>
      </c>
      <c r="J3470" s="4">
        <v>0.25</v>
      </c>
      <c r="K3470" s="4">
        <v>0.39</v>
      </c>
      <c r="L3470" s="4">
        <v>0.53249999999999997</v>
      </c>
      <c r="M3470" s="4">
        <v>30</v>
      </c>
    </row>
    <row r="3471" spans="1:13" x14ac:dyDescent="0.2">
      <c r="A3471" s="3">
        <v>39904</v>
      </c>
      <c r="B3471" t="s">
        <v>9426</v>
      </c>
      <c r="C3471" t="s">
        <v>3096</v>
      </c>
      <c r="D3471" t="s">
        <v>9427</v>
      </c>
      <c r="E3471" t="s">
        <v>3095</v>
      </c>
      <c r="F3471" s="4">
        <v>4.1851346153846096</v>
      </c>
      <c r="G3471" s="4">
        <v>4.2350000000000003</v>
      </c>
      <c r="H3471" s="4">
        <v>0.70084967800081499</v>
      </c>
      <c r="I3471" s="4">
        <v>5.6</v>
      </c>
      <c r="J3471" s="4">
        <v>2.98</v>
      </c>
      <c r="K3471" s="4">
        <v>3.57</v>
      </c>
      <c r="L3471" s="4">
        <v>4.6749999999999998</v>
      </c>
      <c r="M3471" s="4">
        <v>26</v>
      </c>
    </row>
    <row r="3472" spans="1:13" x14ac:dyDescent="0.2">
      <c r="A3472" s="3">
        <v>39904</v>
      </c>
      <c r="B3472" t="s">
        <v>9258</v>
      </c>
      <c r="C3472" t="s">
        <v>3087</v>
      </c>
      <c r="D3472" t="s">
        <v>9259</v>
      </c>
      <c r="E3472" t="s">
        <v>3086</v>
      </c>
      <c r="F3472" s="4">
        <v>4.50979333333333</v>
      </c>
      <c r="G3472" s="4">
        <v>4.5549999999999997</v>
      </c>
      <c r="H3472" s="4">
        <v>0.56293850826884595</v>
      </c>
      <c r="I3472" s="4">
        <v>5.5637999999999996</v>
      </c>
      <c r="J3472" s="4">
        <v>3.5</v>
      </c>
      <c r="K3472" s="4">
        <v>4.0674999999999999</v>
      </c>
      <c r="L3472" s="4">
        <v>4.8600000000000003</v>
      </c>
      <c r="M3472" s="4">
        <v>30</v>
      </c>
    </row>
    <row r="3473" spans="1:13" x14ac:dyDescent="0.2">
      <c r="A3473" s="3">
        <v>39904</v>
      </c>
      <c r="B3473" t="s">
        <v>9388</v>
      </c>
      <c r="C3473" t="s">
        <v>3090</v>
      </c>
      <c r="D3473" t="s">
        <v>9389</v>
      </c>
      <c r="E3473" t="s">
        <v>3089</v>
      </c>
      <c r="F3473" s="4">
        <v>3.7874220689655198</v>
      </c>
      <c r="G3473" s="4">
        <v>3.67</v>
      </c>
      <c r="H3473" s="4">
        <v>0.61330657480216699</v>
      </c>
      <c r="I3473" s="4">
        <v>5</v>
      </c>
      <c r="J3473" s="4">
        <v>2.59524</v>
      </c>
      <c r="K3473" s="4">
        <v>3.4</v>
      </c>
      <c r="L3473" s="4">
        <v>4.2</v>
      </c>
      <c r="M3473" s="4">
        <v>29</v>
      </c>
    </row>
    <row r="3474" spans="1:13" x14ac:dyDescent="0.2">
      <c r="A3474" s="3">
        <v>39904</v>
      </c>
      <c r="B3474" t="s">
        <v>9428</v>
      </c>
      <c r="C3474" t="s">
        <v>3153</v>
      </c>
      <c r="D3474" t="s">
        <v>9429</v>
      </c>
      <c r="E3474" t="s">
        <v>3152</v>
      </c>
      <c r="F3474" s="4">
        <v>0.37974074074074099</v>
      </c>
      <c r="G3474" s="4">
        <v>0.4</v>
      </c>
      <c r="H3474" s="4">
        <v>7.3024544131299093E-2</v>
      </c>
      <c r="I3474" s="4">
        <v>0.52</v>
      </c>
      <c r="J3474" s="4">
        <v>0.21</v>
      </c>
      <c r="K3474" s="4">
        <v>0.36499999999999999</v>
      </c>
      <c r="L3474" s="4">
        <v>0.42</v>
      </c>
      <c r="M3474" s="4">
        <v>27</v>
      </c>
    </row>
    <row r="3475" spans="1:13" x14ac:dyDescent="0.2">
      <c r="A3475" s="3">
        <v>39904</v>
      </c>
      <c r="B3475" t="s">
        <v>10109</v>
      </c>
      <c r="C3475" t="s">
        <v>4324</v>
      </c>
      <c r="D3475" t="s">
        <v>10110</v>
      </c>
      <c r="E3475" t="s">
        <v>4323</v>
      </c>
      <c r="F3475" s="4">
        <v>-2.9368965517241401</v>
      </c>
      <c r="G3475" s="4">
        <v>-2.8</v>
      </c>
      <c r="H3475" s="4">
        <v>0.67969059898223405</v>
      </c>
      <c r="I3475" s="4">
        <v>-1.4</v>
      </c>
      <c r="J3475" s="4">
        <v>-4.3</v>
      </c>
      <c r="K3475" s="4">
        <v>-3.47</v>
      </c>
      <c r="L3475" s="4">
        <v>-2.6</v>
      </c>
      <c r="M3475" s="4">
        <v>29</v>
      </c>
    </row>
    <row r="3476" spans="1:13" x14ac:dyDescent="0.2">
      <c r="A3476" s="3">
        <v>39904</v>
      </c>
      <c r="B3476" t="s">
        <v>10121</v>
      </c>
      <c r="C3476" t="s">
        <v>4327</v>
      </c>
      <c r="D3476" t="s">
        <v>10122</v>
      </c>
      <c r="E3476" t="s">
        <v>4326</v>
      </c>
      <c r="F3476" s="4">
        <v>1.49571428571429</v>
      </c>
      <c r="G3476" s="4">
        <v>1.55</v>
      </c>
      <c r="H3476" s="4">
        <v>0.89595563949143597</v>
      </c>
      <c r="I3476" s="4">
        <v>3.8</v>
      </c>
      <c r="J3476" s="4">
        <v>-0.5</v>
      </c>
      <c r="K3476" s="4">
        <v>1</v>
      </c>
      <c r="L3476" s="4">
        <v>2</v>
      </c>
      <c r="M3476" s="4">
        <v>28</v>
      </c>
    </row>
    <row r="3477" spans="1:13" x14ac:dyDescent="0.2">
      <c r="A3477" s="3">
        <v>39904</v>
      </c>
      <c r="B3477" t="s">
        <v>9414</v>
      </c>
      <c r="C3477" t="s">
        <v>3939</v>
      </c>
      <c r="D3477" t="s">
        <v>9415</v>
      </c>
      <c r="E3477" t="s">
        <v>3947</v>
      </c>
      <c r="F3477" s="4">
        <v>13.5535571428571</v>
      </c>
      <c r="G3477" s="4">
        <v>13.44</v>
      </c>
      <c r="H3477" s="4">
        <v>0.43591350860477701</v>
      </c>
      <c r="I3477" s="4">
        <v>14.6746</v>
      </c>
      <c r="J3477" s="4">
        <v>13</v>
      </c>
      <c r="K3477" s="4">
        <v>13.26</v>
      </c>
      <c r="L3477" s="4">
        <v>13.7075</v>
      </c>
      <c r="M3477" s="4">
        <v>28</v>
      </c>
    </row>
    <row r="3478" spans="1:13" x14ac:dyDescent="0.2">
      <c r="A3478" s="3">
        <v>39904</v>
      </c>
      <c r="B3478" t="s">
        <v>9422</v>
      </c>
      <c r="C3478" t="s">
        <v>3942</v>
      </c>
      <c r="D3478" t="s">
        <v>9423</v>
      </c>
      <c r="E3478" t="s">
        <v>3949</v>
      </c>
      <c r="F3478" s="4">
        <v>13.5332222222222</v>
      </c>
      <c r="G3478" s="4">
        <v>13.42</v>
      </c>
      <c r="H3478" s="4">
        <v>0.48720791039218397</v>
      </c>
      <c r="I3478" s="4">
        <v>14.7125</v>
      </c>
      <c r="J3478" s="4">
        <v>12.5</v>
      </c>
      <c r="K3478" s="4">
        <v>13.205</v>
      </c>
      <c r="L3478" s="4">
        <v>13.744999999999999</v>
      </c>
      <c r="M3478" s="4">
        <v>27</v>
      </c>
    </row>
    <row r="3479" spans="1:13" x14ac:dyDescent="0.2">
      <c r="A3479" s="3">
        <v>39904</v>
      </c>
      <c r="B3479" t="s">
        <v>9430</v>
      </c>
      <c r="C3479" t="s">
        <v>3952</v>
      </c>
      <c r="D3479" t="s">
        <v>9431</v>
      </c>
      <c r="E3479" t="s">
        <v>3951</v>
      </c>
      <c r="F3479" s="4">
        <v>13.5912892857143</v>
      </c>
      <c r="G3479" s="4">
        <v>13.47</v>
      </c>
      <c r="H3479" s="4">
        <v>0.46361746870492199</v>
      </c>
      <c r="I3479" s="4">
        <v>14.7555</v>
      </c>
      <c r="J3479" s="4">
        <v>12.9</v>
      </c>
      <c r="K3479" s="4">
        <v>13.223325000000001</v>
      </c>
      <c r="L3479" s="4">
        <v>13.827500000000001</v>
      </c>
      <c r="M3479" s="4">
        <v>28</v>
      </c>
    </row>
    <row r="3480" spans="1:13" x14ac:dyDescent="0.2">
      <c r="A3480" s="3">
        <v>39904</v>
      </c>
      <c r="B3480" t="s">
        <v>9264</v>
      </c>
      <c r="C3480" t="s">
        <v>3936</v>
      </c>
      <c r="D3480" t="s">
        <v>9265</v>
      </c>
      <c r="E3480" t="s">
        <v>3935</v>
      </c>
      <c r="F3480" s="4">
        <v>13.648263333333301</v>
      </c>
      <c r="G3480" s="4">
        <v>13.5</v>
      </c>
      <c r="H3480" s="4">
        <v>0.59903446074572297</v>
      </c>
      <c r="I3480" s="4">
        <v>14.9825</v>
      </c>
      <c r="J3480" s="4">
        <v>12.84</v>
      </c>
      <c r="K3480" s="4">
        <v>13.25</v>
      </c>
      <c r="L3480" s="4">
        <v>14.0375</v>
      </c>
      <c r="M3480" s="4">
        <v>30</v>
      </c>
    </row>
    <row r="3481" spans="1:13" x14ac:dyDescent="0.2">
      <c r="A3481" s="3">
        <v>39904</v>
      </c>
      <c r="B3481" t="s">
        <v>9394</v>
      </c>
      <c r="C3481" t="s">
        <v>3939</v>
      </c>
      <c r="D3481" t="s">
        <v>9395</v>
      </c>
      <c r="E3481" t="s">
        <v>3938</v>
      </c>
      <c r="F3481" s="4">
        <v>13.6388966666667</v>
      </c>
      <c r="G3481" s="4">
        <v>13.63</v>
      </c>
      <c r="H3481" s="4">
        <v>0.84760677426599695</v>
      </c>
      <c r="I3481" s="4">
        <v>15.5307</v>
      </c>
      <c r="J3481" s="4">
        <v>12.4</v>
      </c>
      <c r="K3481" s="4">
        <v>13.005000000000001</v>
      </c>
      <c r="L3481" s="4">
        <v>14.012499999999999</v>
      </c>
      <c r="M3481" s="4">
        <v>30</v>
      </c>
    </row>
    <row r="3482" spans="1:13" x14ac:dyDescent="0.2">
      <c r="A3482" s="3">
        <v>39904</v>
      </c>
      <c r="B3482" t="s">
        <v>10105</v>
      </c>
      <c r="C3482" t="s">
        <v>3579</v>
      </c>
      <c r="D3482" t="s">
        <v>10106</v>
      </c>
      <c r="E3482" t="s">
        <v>3578</v>
      </c>
      <c r="F3482" s="4">
        <v>-4.0193548387096802</v>
      </c>
      <c r="G3482" s="4">
        <v>-4</v>
      </c>
      <c r="H3482" s="4">
        <v>0.94142422419038796</v>
      </c>
      <c r="I3482" s="4">
        <v>-2.2999999999999998</v>
      </c>
      <c r="J3482" s="4">
        <v>-6</v>
      </c>
      <c r="K3482" s="4">
        <v>-4.8</v>
      </c>
      <c r="L3482" s="4">
        <v>-3.3</v>
      </c>
      <c r="M3482" s="4">
        <v>31</v>
      </c>
    </row>
    <row r="3483" spans="1:13" x14ac:dyDescent="0.2">
      <c r="A3483" s="3">
        <v>39904</v>
      </c>
      <c r="B3483" t="s">
        <v>10113</v>
      </c>
      <c r="C3483" t="s">
        <v>3582</v>
      </c>
      <c r="D3483" t="s">
        <v>10114</v>
      </c>
      <c r="E3483" t="s">
        <v>3581</v>
      </c>
      <c r="F3483" s="4">
        <v>1.68</v>
      </c>
      <c r="G3483" s="4">
        <v>1.7</v>
      </c>
      <c r="H3483" s="4">
        <v>1.0528778296354899</v>
      </c>
      <c r="I3483" s="4">
        <v>3.4</v>
      </c>
      <c r="J3483" s="4">
        <v>-0.8</v>
      </c>
      <c r="K3483" s="4">
        <v>1.1000000000000001</v>
      </c>
      <c r="L3483" s="4">
        <v>2.2999999999999998</v>
      </c>
      <c r="M3483" s="4">
        <v>30</v>
      </c>
    </row>
    <row r="3484" spans="1:13" x14ac:dyDescent="0.2">
      <c r="A3484" s="3">
        <v>39904</v>
      </c>
      <c r="B3484" t="s">
        <v>10119</v>
      </c>
      <c r="C3484" t="s">
        <v>3591</v>
      </c>
      <c r="D3484" t="s">
        <v>10120</v>
      </c>
      <c r="E3484" t="s">
        <v>3590</v>
      </c>
      <c r="F3484" s="4">
        <v>-5.51</v>
      </c>
      <c r="G3484" s="4">
        <v>-5.4</v>
      </c>
      <c r="H3484" s="4">
        <v>1.7207356085357099</v>
      </c>
      <c r="I3484" s="4">
        <v>-2.1</v>
      </c>
      <c r="J3484" s="4">
        <v>-8.6</v>
      </c>
      <c r="K3484" s="4">
        <v>-6.875</v>
      </c>
      <c r="L3484" s="4">
        <v>-4.3499999999999996</v>
      </c>
      <c r="M3484" s="4">
        <v>30</v>
      </c>
    </row>
    <row r="3485" spans="1:13" x14ac:dyDescent="0.2">
      <c r="A3485" s="3">
        <v>39904</v>
      </c>
      <c r="B3485" t="s">
        <v>10123</v>
      </c>
      <c r="C3485" t="s">
        <v>3594</v>
      </c>
      <c r="D3485" t="s">
        <v>10124</v>
      </c>
      <c r="E3485" t="s">
        <v>3593</v>
      </c>
      <c r="F3485" s="4">
        <v>-5.56</v>
      </c>
      <c r="G3485" s="4">
        <v>-5.5</v>
      </c>
      <c r="H3485" s="4">
        <v>1.99630693514558</v>
      </c>
      <c r="I3485" s="4">
        <v>-1.8</v>
      </c>
      <c r="J3485" s="4">
        <v>-10</v>
      </c>
      <c r="K3485" s="4">
        <v>-6.9</v>
      </c>
      <c r="L3485" s="4">
        <v>-4.5</v>
      </c>
      <c r="M3485" s="4">
        <v>30</v>
      </c>
    </row>
    <row r="3486" spans="1:13" x14ac:dyDescent="0.2">
      <c r="A3486" s="3">
        <v>39904</v>
      </c>
      <c r="B3486" t="s">
        <v>10125</v>
      </c>
      <c r="C3486" t="s">
        <v>3597</v>
      </c>
      <c r="D3486" t="s">
        <v>10126</v>
      </c>
      <c r="E3486" t="s">
        <v>3596</v>
      </c>
      <c r="F3486" s="4">
        <v>-3.4566666666666701</v>
      </c>
      <c r="G3486" s="4">
        <v>-3.3</v>
      </c>
      <c r="H3486" s="4">
        <v>1.4399912196411699</v>
      </c>
      <c r="I3486" s="4">
        <v>-0.5</v>
      </c>
      <c r="J3486" s="4">
        <v>-6</v>
      </c>
      <c r="K3486" s="4">
        <v>-4.2</v>
      </c>
      <c r="L3486" s="4">
        <v>-2.8</v>
      </c>
      <c r="M3486" s="4">
        <v>30</v>
      </c>
    </row>
    <row r="3487" spans="1:13" x14ac:dyDescent="0.2">
      <c r="A3487" s="3">
        <v>39934</v>
      </c>
      <c r="B3487" t="s">
        <v>9248</v>
      </c>
      <c r="C3487" t="s">
        <v>3918</v>
      </c>
      <c r="D3487" t="s">
        <v>9249</v>
      </c>
      <c r="E3487" t="s">
        <v>3917</v>
      </c>
      <c r="F3487" s="4">
        <v>4.8514290322580598</v>
      </c>
      <c r="G3487" s="4">
        <v>4.75</v>
      </c>
      <c r="H3487" s="4">
        <v>0.57303691515384303</v>
      </c>
      <c r="I3487" s="4">
        <v>6.52</v>
      </c>
      <c r="J3487" s="4">
        <v>4</v>
      </c>
      <c r="K3487" s="4">
        <v>4.5</v>
      </c>
      <c r="L3487" s="4">
        <v>5.0999999999999996</v>
      </c>
      <c r="M3487" s="4">
        <v>31</v>
      </c>
    </row>
    <row r="3488" spans="1:13" x14ac:dyDescent="0.2">
      <c r="A3488" s="3">
        <v>39934</v>
      </c>
      <c r="B3488" t="s">
        <v>9378</v>
      </c>
      <c r="C3488" t="s">
        <v>3921</v>
      </c>
      <c r="D3488" t="s">
        <v>9379</v>
      </c>
      <c r="E3488" t="s">
        <v>3920</v>
      </c>
      <c r="F3488" s="4">
        <v>5.60651935483871</v>
      </c>
      <c r="G3488" s="4">
        <v>5.5</v>
      </c>
      <c r="H3488" s="4">
        <v>1.0355799477971599</v>
      </c>
      <c r="I3488" s="4">
        <v>8.4600000000000009</v>
      </c>
      <c r="J3488" s="4">
        <v>4</v>
      </c>
      <c r="K3488" s="4">
        <v>5</v>
      </c>
      <c r="L3488" s="4">
        <v>6</v>
      </c>
      <c r="M3488" s="4">
        <v>31</v>
      </c>
    </row>
    <row r="3489" spans="1:13" x14ac:dyDescent="0.2">
      <c r="A3489" s="3">
        <v>39934</v>
      </c>
      <c r="B3489" t="s">
        <v>9432</v>
      </c>
      <c r="C3489" t="s">
        <v>3081</v>
      </c>
      <c r="D3489" t="s">
        <v>9433</v>
      </c>
      <c r="E3489" t="s">
        <v>3080</v>
      </c>
      <c r="F3489" s="4">
        <v>4.1317666666666701</v>
      </c>
      <c r="G3489" s="4">
        <v>4.0350000000000001</v>
      </c>
      <c r="H3489" s="4">
        <v>0.66681423165693599</v>
      </c>
      <c r="I3489" s="4">
        <v>5.72</v>
      </c>
      <c r="J3489" s="4">
        <v>2.71</v>
      </c>
      <c r="K3489" s="4">
        <v>3.6850000000000001</v>
      </c>
      <c r="L3489" s="4">
        <v>4.6675000000000004</v>
      </c>
      <c r="M3489" s="4">
        <v>30</v>
      </c>
    </row>
    <row r="3490" spans="1:13" x14ac:dyDescent="0.2">
      <c r="A3490" s="3">
        <v>39934</v>
      </c>
      <c r="B3490" t="s">
        <v>9138</v>
      </c>
      <c r="C3490" t="s">
        <v>3072</v>
      </c>
      <c r="D3490" t="s">
        <v>9139</v>
      </c>
      <c r="E3490" t="s">
        <v>3071</v>
      </c>
      <c r="F3490" s="4">
        <v>4.40967741935484</v>
      </c>
      <c r="G3490" s="4">
        <v>4.3</v>
      </c>
      <c r="H3490" s="4">
        <v>0.56470336679810795</v>
      </c>
      <c r="I3490" s="4">
        <v>5.7</v>
      </c>
      <c r="J3490" s="4">
        <v>2.91</v>
      </c>
      <c r="K3490" s="4">
        <v>4.1050000000000004</v>
      </c>
      <c r="L3490" s="4">
        <v>4.8600000000000003</v>
      </c>
      <c r="M3490" s="4">
        <v>31</v>
      </c>
    </row>
    <row r="3491" spans="1:13" x14ac:dyDescent="0.2">
      <c r="A3491" s="3">
        <v>39934</v>
      </c>
      <c r="B3491" t="s">
        <v>9252</v>
      </c>
      <c r="C3491" t="s">
        <v>3075</v>
      </c>
      <c r="D3491" t="s">
        <v>9253</v>
      </c>
      <c r="E3491" t="s">
        <v>3074</v>
      </c>
      <c r="F3491" s="4">
        <v>3.8196774193548402</v>
      </c>
      <c r="G3491" s="4">
        <v>3.64</v>
      </c>
      <c r="H3491" s="4">
        <v>0.53144760714465999</v>
      </c>
      <c r="I3491" s="4">
        <v>5.22</v>
      </c>
      <c r="J3491" s="4">
        <v>3.16</v>
      </c>
      <c r="K3491" s="4">
        <v>3.4550000000000001</v>
      </c>
      <c r="L3491" s="4">
        <v>3.92</v>
      </c>
      <c r="M3491" s="4">
        <v>31</v>
      </c>
    </row>
    <row r="3492" spans="1:13" x14ac:dyDescent="0.2">
      <c r="A3492" s="3">
        <v>39934</v>
      </c>
      <c r="B3492" t="s">
        <v>9398</v>
      </c>
      <c r="C3492" t="s">
        <v>3102</v>
      </c>
      <c r="D3492" t="s">
        <v>9399</v>
      </c>
      <c r="E3492" t="s">
        <v>3101</v>
      </c>
      <c r="F3492" s="4">
        <v>3.6178571428571402</v>
      </c>
      <c r="G3492" s="4">
        <v>3.5</v>
      </c>
      <c r="H3492" s="4">
        <v>0.43630907447084899</v>
      </c>
      <c r="I3492" s="4">
        <v>4.9000000000000004</v>
      </c>
      <c r="J3492" s="4">
        <v>3.1</v>
      </c>
      <c r="K3492" s="4">
        <v>3.3149999999999999</v>
      </c>
      <c r="L3492" s="4">
        <v>3.7774999999999999</v>
      </c>
      <c r="M3492" s="4">
        <v>28</v>
      </c>
    </row>
    <row r="3493" spans="1:13" x14ac:dyDescent="0.2">
      <c r="A3493" s="3">
        <v>39934</v>
      </c>
      <c r="B3493" t="s">
        <v>9382</v>
      </c>
      <c r="C3493" t="s">
        <v>3078</v>
      </c>
      <c r="D3493" t="s">
        <v>9383</v>
      </c>
      <c r="E3493" t="s">
        <v>3077</v>
      </c>
      <c r="F3493" s="4">
        <v>3.6962068965517201</v>
      </c>
      <c r="G3493" s="4">
        <v>3.5</v>
      </c>
      <c r="H3493" s="4">
        <v>0.45963816353661302</v>
      </c>
      <c r="I3493" s="4">
        <v>4.8899999999999997</v>
      </c>
      <c r="J3493" s="4">
        <v>3.1</v>
      </c>
      <c r="K3493" s="4">
        <v>3.36</v>
      </c>
      <c r="L3493" s="4">
        <v>3.9</v>
      </c>
      <c r="M3493" s="4">
        <v>29</v>
      </c>
    </row>
    <row r="3494" spans="1:13" x14ac:dyDescent="0.2">
      <c r="A3494" s="3">
        <v>39934</v>
      </c>
      <c r="B3494" t="s">
        <v>7634</v>
      </c>
      <c r="C3494" t="s">
        <v>3105</v>
      </c>
      <c r="D3494" t="s">
        <v>7635</v>
      </c>
      <c r="E3494" t="s">
        <v>3104</v>
      </c>
      <c r="F3494" s="4">
        <v>3.45730769230769</v>
      </c>
      <c r="G3494" s="4">
        <v>3.4</v>
      </c>
      <c r="H3494" s="4">
        <v>0.37923668274372102</v>
      </c>
      <c r="I3494" s="4">
        <v>4.4000000000000004</v>
      </c>
      <c r="J3494" s="4">
        <v>3</v>
      </c>
      <c r="K3494" s="4">
        <v>3.1875</v>
      </c>
      <c r="L3494" s="4">
        <v>3.63</v>
      </c>
      <c r="M3494" s="4">
        <v>26</v>
      </c>
    </row>
    <row r="3495" spans="1:13" x14ac:dyDescent="0.2">
      <c r="A3495" s="3">
        <v>39934</v>
      </c>
      <c r="B3495" t="s">
        <v>9400</v>
      </c>
      <c r="C3495" t="s">
        <v>3138</v>
      </c>
      <c r="D3495" t="s">
        <v>9401</v>
      </c>
      <c r="E3495" t="s">
        <v>3137</v>
      </c>
      <c r="F3495" s="4">
        <v>0.3826</v>
      </c>
      <c r="G3495" s="4">
        <v>0.38500000000000001</v>
      </c>
      <c r="H3495" s="4">
        <v>0.116512719447721</v>
      </c>
      <c r="I3495" s="4">
        <v>0.7</v>
      </c>
      <c r="J3495" s="4">
        <v>0.11</v>
      </c>
      <c r="K3495" s="4">
        <v>0.315</v>
      </c>
      <c r="L3495" s="4">
        <v>0.44</v>
      </c>
      <c r="M3495" s="4">
        <v>30</v>
      </c>
    </row>
    <row r="3496" spans="1:13" x14ac:dyDescent="0.2">
      <c r="A3496" s="3">
        <v>39934</v>
      </c>
      <c r="B3496" t="s">
        <v>7290</v>
      </c>
      <c r="C3496" t="s">
        <v>3141</v>
      </c>
      <c r="D3496" t="s">
        <v>7291</v>
      </c>
      <c r="E3496" t="s">
        <v>3140</v>
      </c>
      <c r="F3496" s="4">
        <v>0.28716666666666701</v>
      </c>
      <c r="G3496" s="4">
        <v>0.26</v>
      </c>
      <c r="H3496" s="4">
        <v>0.10824368527678099</v>
      </c>
      <c r="I3496" s="4">
        <v>0.71</v>
      </c>
      <c r="J3496" s="4">
        <v>0.16</v>
      </c>
      <c r="K3496" s="4">
        <v>0.2225</v>
      </c>
      <c r="L3496" s="4">
        <v>0.3</v>
      </c>
      <c r="M3496" s="4">
        <v>30</v>
      </c>
    </row>
    <row r="3497" spans="1:13" x14ac:dyDescent="0.2">
      <c r="A3497" s="3">
        <v>39934</v>
      </c>
      <c r="B3497" t="s">
        <v>7294</v>
      </c>
      <c r="C3497" t="s">
        <v>3144</v>
      </c>
      <c r="D3497" t="s">
        <v>7295</v>
      </c>
      <c r="E3497" t="s">
        <v>3143</v>
      </c>
      <c r="F3497" s="4">
        <v>0.37206666666666699</v>
      </c>
      <c r="G3497" s="4">
        <v>0.34</v>
      </c>
      <c r="H3497" s="4">
        <v>0.15926510827122101</v>
      </c>
      <c r="I3497" s="4">
        <v>0.99</v>
      </c>
      <c r="J3497" s="4">
        <v>0.1</v>
      </c>
      <c r="K3497" s="4">
        <v>0.3</v>
      </c>
      <c r="L3497" s="4">
        <v>0.41749999999999998</v>
      </c>
      <c r="M3497" s="4">
        <v>30</v>
      </c>
    </row>
    <row r="3498" spans="1:13" x14ac:dyDescent="0.2">
      <c r="A3498" s="3">
        <v>39934</v>
      </c>
      <c r="B3498" t="s">
        <v>7296</v>
      </c>
      <c r="C3498" t="s">
        <v>3147</v>
      </c>
      <c r="D3498" t="s">
        <v>7297</v>
      </c>
      <c r="E3498" t="s">
        <v>3146</v>
      </c>
      <c r="F3498" s="4">
        <v>0.19116666666666701</v>
      </c>
      <c r="G3498" s="4">
        <v>0.17</v>
      </c>
      <c r="H3498" s="4">
        <v>0.177733252925282</v>
      </c>
      <c r="I3498" s="4">
        <v>0.96</v>
      </c>
      <c r="J3498" s="4">
        <v>-0.1</v>
      </c>
      <c r="K3498" s="4">
        <v>0.10249999999999999</v>
      </c>
      <c r="L3498" s="4">
        <v>0.2475</v>
      </c>
      <c r="M3498" s="4">
        <v>30</v>
      </c>
    </row>
    <row r="3499" spans="1:13" x14ac:dyDescent="0.2">
      <c r="A3499" s="3">
        <v>39934</v>
      </c>
      <c r="B3499" t="s">
        <v>9310</v>
      </c>
      <c r="C3499" t="s">
        <v>3114</v>
      </c>
      <c r="D3499" t="s">
        <v>9311</v>
      </c>
      <c r="E3499" t="s">
        <v>3113</v>
      </c>
      <c r="F3499" s="4">
        <v>-0.26587096774193503</v>
      </c>
      <c r="G3499" s="4">
        <v>-0.25</v>
      </c>
      <c r="H3499" s="4">
        <v>7.3388346911247404E-2</v>
      </c>
      <c r="I3499" s="4">
        <v>-0.1</v>
      </c>
      <c r="J3499" s="4">
        <v>-0.51</v>
      </c>
      <c r="K3499" s="4">
        <v>-0.28499999999999998</v>
      </c>
      <c r="L3499" s="4">
        <v>-0.23</v>
      </c>
      <c r="M3499" s="4">
        <v>31</v>
      </c>
    </row>
    <row r="3500" spans="1:13" x14ac:dyDescent="0.2">
      <c r="A3500" s="3">
        <v>39934</v>
      </c>
      <c r="B3500" t="s">
        <v>7298</v>
      </c>
      <c r="C3500" t="s">
        <v>3150</v>
      </c>
      <c r="D3500" t="s">
        <v>7299</v>
      </c>
      <c r="E3500" t="s">
        <v>3149</v>
      </c>
      <c r="F3500" s="4">
        <v>-0.22673333333333301</v>
      </c>
      <c r="G3500" s="4">
        <v>-0.23</v>
      </c>
      <c r="H3500" s="4">
        <v>0.22772971476841999</v>
      </c>
      <c r="I3500" s="4">
        <v>0.74</v>
      </c>
      <c r="J3500" s="4">
        <v>-0.54</v>
      </c>
      <c r="K3500" s="4">
        <v>-0.34499999999999997</v>
      </c>
      <c r="L3500" s="4">
        <v>-0.16500000000000001</v>
      </c>
      <c r="M3500" s="4">
        <v>30</v>
      </c>
    </row>
    <row r="3501" spans="1:13" x14ac:dyDescent="0.2">
      <c r="A3501" s="3">
        <v>39934</v>
      </c>
      <c r="B3501" t="s">
        <v>9320</v>
      </c>
      <c r="C3501" t="s">
        <v>3117</v>
      </c>
      <c r="D3501" t="s">
        <v>9321</v>
      </c>
      <c r="E3501" t="s">
        <v>3116</v>
      </c>
      <c r="F3501" s="4">
        <v>0.26193333333333302</v>
      </c>
      <c r="G3501" s="4">
        <v>0.255</v>
      </c>
      <c r="H3501" s="4">
        <v>9.5464719366256806E-2</v>
      </c>
      <c r="I3501" s="4">
        <v>0.49</v>
      </c>
      <c r="J3501" s="4">
        <v>0.1</v>
      </c>
      <c r="K3501" s="4">
        <v>0.20250000000000001</v>
      </c>
      <c r="L3501" s="4">
        <v>0.32750000000000001</v>
      </c>
      <c r="M3501" s="4">
        <v>30</v>
      </c>
    </row>
    <row r="3502" spans="1:13" x14ac:dyDescent="0.2">
      <c r="A3502" s="3">
        <v>39934</v>
      </c>
      <c r="B3502" t="s">
        <v>9330</v>
      </c>
      <c r="C3502" t="s">
        <v>3120</v>
      </c>
      <c r="D3502" t="s">
        <v>9331</v>
      </c>
      <c r="E3502" t="s">
        <v>3119</v>
      </c>
      <c r="F3502" s="4">
        <v>0.341733333333333</v>
      </c>
      <c r="G3502" s="4">
        <v>0.34</v>
      </c>
      <c r="H3502" s="4">
        <v>8.3098169336793704E-2</v>
      </c>
      <c r="I3502" s="4">
        <v>0.52</v>
      </c>
      <c r="J3502" s="4">
        <v>0.15</v>
      </c>
      <c r="K3502" s="4">
        <v>0.3</v>
      </c>
      <c r="L3502" s="4">
        <v>0.38500000000000001</v>
      </c>
      <c r="M3502" s="4">
        <v>30</v>
      </c>
    </row>
    <row r="3503" spans="1:13" x14ac:dyDescent="0.2">
      <c r="A3503" s="3">
        <v>39934</v>
      </c>
      <c r="B3503" t="s">
        <v>9340</v>
      </c>
      <c r="C3503" t="s">
        <v>3123</v>
      </c>
      <c r="D3503" t="s">
        <v>9341</v>
      </c>
      <c r="E3503" t="s">
        <v>3122</v>
      </c>
      <c r="F3503" s="4">
        <v>0.38833333333333298</v>
      </c>
      <c r="G3503" s="4">
        <v>0.39</v>
      </c>
      <c r="H3503" s="4">
        <v>8.4489678346685901E-2</v>
      </c>
      <c r="I3503" s="4">
        <v>0.56000000000000005</v>
      </c>
      <c r="J3503" s="4">
        <v>0.19</v>
      </c>
      <c r="K3503" s="4">
        <v>0.34250000000000003</v>
      </c>
      <c r="L3503" s="4">
        <v>0.44750000000000001</v>
      </c>
      <c r="M3503" s="4">
        <v>30</v>
      </c>
    </row>
    <row r="3504" spans="1:13" x14ac:dyDescent="0.2">
      <c r="A3504" s="3">
        <v>39934</v>
      </c>
      <c r="B3504" t="s">
        <v>9350</v>
      </c>
      <c r="C3504" t="s">
        <v>3126</v>
      </c>
      <c r="D3504" t="s">
        <v>9351</v>
      </c>
      <c r="E3504" t="s">
        <v>3125</v>
      </c>
      <c r="F3504" s="4">
        <v>0.60409999999999997</v>
      </c>
      <c r="G3504" s="4">
        <v>0.6</v>
      </c>
      <c r="H3504" s="4">
        <v>0.10444676915159699</v>
      </c>
      <c r="I3504" s="4">
        <v>0.89</v>
      </c>
      <c r="J3504" s="4">
        <v>0.34</v>
      </c>
      <c r="K3504" s="4">
        <v>0.55000000000000004</v>
      </c>
      <c r="L3504" s="4">
        <v>0.64500000000000002</v>
      </c>
      <c r="M3504" s="4">
        <v>30</v>
      </c>
    </row>
    <row r="3505" spans="1:13" x14ac:dyDescent="0.2">
      <c r="A3505" s="3">
        <v>39934</v>
      </c>
      <c r="B3505" t="s">
        <v>9360</v>
      </c>
      <c r="C3505" t="s">
        <v>3129</v>
      </c>
      <c r="D3505" t="s">
        <v>9361</v>
      </c>
      <c r="E3505" t="s">
        <v>3128</v>
      </c>
      <c r="F3505" s="4">
        <v>0.44776666666666698</v>
      </c>
      <c r="G3505" s="4">
        <v>0.45</v>
      </c>
      <c r="H3505" s="4">
        <v>9.78245027246923E-2</v>
      </c>
      <c r="I3505" s="4">
        <v>0.62</v>
      </c>
      <c r="J3505" s="4">
        <v>0.27</v>
      </c>
      <c r="K3505" s="4">
        <v>0.375</v>
      </c>
      <c r="L3505" s="4">
        <v>0.52</v>
      </c>
      <c r="M3505" s="4">
        <v>30</v>
      </c>
    </row>
    <row r="3506" spans="1:13" x14ac:dyDescent="0.2">
      <c r="A3506" s="3">
        <v>39934</v>
      </c>
      <c r="B3506" t="s">
        <v>9370</v>
      </c>
      <c r="C3506" t="s">
        <v>3132</v>
      </c>
      <c r="D3506" t="s">
        <v>9371</v>
      </c>
      <c r="E3506" t="s">
        <v>3131</v>
      </c>
      <c r="F3506" s="4">
        <v>0.6845</v>
      </c>
      <c r="G3506" s="4">
        <v>0.68</v>
      </c>
      <c r="H3506" s="4">
        <v>9.7965071185672006E-2</v>
      </c>
      <c r="I3506" s="4">
        <v>0.89</v>
      </c>
      <c r="J3506" s="4">
        <v>0.54</v>
      </c>
      <c r="K3506" s="4">
        <v>0.60250000000000004</v>
      </c>
      <c r="L3506" s="4">
        <v>0.71750000000000003</v>
      </c>
      <c r="M3506" s="4">
        <v>30</v>
      </c>
    </row>
    <row r="3507" spans="1:13" x14ac:dyDescent="0.2">
      <c r="A3507" s="3">
        <v>39934</v>
      </c>
      <c r="B3507" t="s">
        <v>9384</v>
      </c>
      <c r="C3507" t="s">
        <v>3135</v>
      </c>
      <c r="D3507" t="s">
        <v>9385</v>
      </c>
      <c r="E3507" t="s">
        <v>3134</v>
      </c>
      <c r="F3507" s="4">
        <v>0.46943333333333298</v>
      </c>
      <c r="G3507" s="4">
        <v>0.48</v>
      </c>
      <c r="H3507" s="4">
        <v>0.100943713689032</v>
      </c>
      <c r="I3507" s="4">
        <v>0.65</v>
      </c>
      <c r="J3507" s="4">
        <v>0.25</v>
      </c>
      <c r="K3507" s="4">
        <v>0.40500000000000003</v>
      </c>
      <c r="L3507" s="4">
        <v>0.53500000000000003</v>
      </c>
      <c r="M3507" s="4">
        <v>30</v>
      </c>
    </row>
    <row r="3508" spans="1:13" x14ac:dyDescent="0.2">
      <c r="A3508" s="3">
        <v>39934</v>
      </c>
      <c r="B3508" t="s">
        <v>9434</v>
      </c>
      <c r="C3508" t="s">
        <v>3096</v>
      </c>
      <c r="D3508" t="s">
        <v>9435</v>
      </c>
      <c r="E3508" t="s">
        <v>3095</v>
      </c>
      <c r="F3508" s="4">
        <v>4.0256923076923101</v>
      </c>
      <c r="G3508" s="4">
        <v>3.88</v>
      </c>
      <c r="H3508" s="4">
        <v>0.66139312178042897</v>
      </c>
      <c r="I3508" s="4">
        <v>5.55</v>
      </c>
      <c r="J3508" s="4">
        <v>2.4700000000000002</v>
      </c>
      <c r="K3508" s="4">
        <v>3.66</v>
      </c>
      <c r="L3508" s="4">
        <v>4.3849999999999998</v>
      </c>
      <c r="M3508" s="4">
        <v>26</v>
      </c>
    </row>
    <row r="3509" spans="1:13" x14ac:dyDescent="0.2">
      <c r="A3509" s="3">
        <v>39934</v>
      </c>
      <c r="B3509" t="s">
        <v>9258</v>
      </c>
      <c r="C3509" t="s">
        <v>3087</v>
      </c>
      <c r="D3509" t="s">
        <v>9259</v>
      </c>
      <c r="E3509" t="s">
        <v>3086</v>
      </c>
      <c r="F3509" s="4">
        <v>4.4344827586206899</v>
      </c>
      <c r="G3509" s="4">
        <v>4.4000000000000004</v>
      </c>
      <c r="H3509" s="4">
        <v>0.59036058113965095</v>
      </c>
      <c r="I3509" s="4">
        <v>5.5</v>
      </c>
      <c r="J3509" s="4">
        <v>2.78</v>
      </c>
      <c r="K3509" s="4">
        <v>4.08</v>
      </c>
      <c r="L3509" s="4">
        <v>4.8499999999999996</v>
      </c>
      <c r="M3509" s="4">
        <v>29</v>
      </c>
    </row>
    <row r="3510" spans="1:13" x14ac:dyDescent="0.2">
      <c r="A3510" s="3">
        <v>39934</v>
      </c>
      <c r="B3510" t="s">
        <v>9388</v>
      </c>
      <c r="C3510" t="s">
        <v>3090</v>
      </c>
      <c r="D3510" t="s">
        <v>9389</v>
      </c>
      <c r="E3510" t="s">
        <v>3089</v>
      </c>
      <c r="F3510" s="4">
        <v>3.7473928571428599</v>
      </c>
      <c r="G3510" s="4">
        <v>3.6</v>
      </c>
      <c r="H3510" s="4">
        <v>0.53503612472608297</v>
      </c>
      <c r="I3510" s="4">
        <v>5.01</v>
      </c>
      <c r="J3510" s="4">
        <v>3.0470000000000002</v>
      </c>
      <c r="K3510" s="4">
        <v>3.395</v>
      </c>
      <c r="L3510" s="4">
        <v>3.8824999999999998</v>
      </c>
      <c r="M3510" s="4">
        <v>28</v>
      </c>
    </row>
    <row r="3511" spans="1:13" x14ac:dyDescent="0.2">
      <c r="A3511" s="3">
        <v>39934</v>
      </c>
      <c r="B3511" t="s">
        <v>9436</v>
      </c>
      <c r="C3511" t="s">
        <v>3153</v>
      </c>
      <c r="D3511" t="s">
        <v>9437</v>
      </c>
      <c r="E3511" t="s">
        <v>3152</v>
      </c>
      <c r="F3511" s="4">
        <v>0.26839285714285699</v>
      </c>
      <c r="G3511" s="4">
        <v>0.26</v>
      </c>
      <c r="H3511" s="4">
        <v>5.3212598957678103E-2</v>
      </c>
      <c r="I3511" s="4">
        <v>0.4</v>
      </c>
      <c r="J3511" s="4">
        <v>0.15</v>
      </c>
      <c r="K3511" s="4">
        <v>0.23749999999999999</v>
      </c>
      <c r="L3511" s="4">
        <v>0.30249999999999999</v>
      </c>
      <c r="M3511" s="4">
        <v>28</v>
      </c>
    </row>
    <row r="3512" spans="1:13" x14ac:dyDescent="0.2">
      <c r="A3512" s="3">
        <v>39934</v>
      </c>
      <c r="B3512" t="s">
        <v>10109</v>
      </c>
      <c r="C3512" t="s">
        <v>4324</v>
      </c>
      <c r="D3512" t="s">
        <v>10110</v>
      </c>
      <c r="E3512" t="s">
        <v>4323</v>
      </c>
      <c r="F3512" s="4">
        <v>-2.7483870967741901</v>
      </c>
      <c r="G3512" s="4">
        <v>-3</v>
      </c>
      <c r="H3512" s="4">
        <v>0.60930067440300495</v>
      </c>
      <c r="I3512" s="4">
        <v>-1.2</v>
      </c>
      <c r="J3512" s="4">
        <v>-3.6</v>
      </c>
      <c r="K3512" s="4">
        <v>-3</v>
      </c>
      <c r="L3512" s="4">
        <v>-2.5</v>
      </c>
      <c r="M3512" s="4">
        <v>31</v>
      </c>
    </row>
    <row r="3513" spans="1:13" x14ac:dyDescent="0.2">
      <c r="A3513" s="3">
        <v>39934</v>
      </c>
      <c r="B3513" t="s">
        <v>10121</v>
      </c>
      <c r="C3513" t="s">
        <v>4327</v>
      </c>
      <c r="D3513" t="s">
        <v>10122</v>
      </c>
      <c r="E3513" t="s">
        <v>4326</v>
      </c>
      <c r="F3513" s="4">
        <v>1.5982758620689701</v>
      </c>
      <c r="G3513" s="4">
        <v>1.6</v>
      </c>
      <c r="H3513" s="4">
        <v>0.62428283977649801</v>
      </c>
      <c r="I3513" s="4">
        <v>2.7</v>
      </c>
      <c r="J3513" s="4">
        <v>0</v>
      </c>
      <c r="K3513" s="4">
        <v>1.4</v>
      </c>
      <c r="L3513" s="4">
        <v>2</v>
      </c>
      <c r="M3513" s="4">
        <v>29</v>
      </c>
    </row>
    <row r="3514" spans="1:13" x14ac:dyDescent="0.2">
      <c r="A3514" s="3">
        <v>39934</v>
      </c>
      <c r="B3514" t="s">
        <v>9422</v>
      </c>
      <c r="C3514" t="s">
        <v>3939</v>
      </c>
      <c r="D3514" t="s">
        <v>9423</v>
      </c>
      <c r="E3514" t="s">
        <v>3947</v>
      </c>
      <c r="F3514" s="4">
        <v>13.322016129032299</v>
      </c>
      <c r="G3514" s="4">
        <v>13.2006</v>
      </c>
      <c r="H3514" s="4">
        <v>0.42004921941503798</v>
      </c>
      <c r="I3514" s="4">
        <v>14.8</v>
      </c>
      <c r="J3514" s="4">
        <v>12.5</v>
      </c>
      <c r="K3514" s="4">
        <v>13.095000000000001</v>
      </c>
      <c r="L3514" s="4">
        <v>13.4475</v>
      </c>
      <c r="M3514" s="4">
        <v>31</v>
      </c>
    </row>
    <row r="3515" spans="1:13" x14ac:dyDescent="0.2">
      <c r="A3515" s="3">
        <v>39934</v>
      </c>
      <c r="B3515" t="s">
        <v>9430</v>
      </c>
      <c r="C3515" t="s">
        <v>3942</v>
      </c>
      <c r="D3515" t="s">
        <v>9431</v>
      </c>
      <c r="E3515" t="s">
        <v>3949</v>
      </c>
      <c r="F3515" s="4">
        <v>13.3913433333333</v>
      </c>
      <c r="G3515" s="4">
        <v>13.26</v>
      </c>
      <c r="H3515" s="4">
        <v>0.58920738441619602</v>
      </c>
      <c r="I3515" s="4">
        <v>16.100000000000001</v>
      </c>
      <c r="J3515" s="4">
        <v>12.75</v>
      </c>
      <c r="K3515" s="4">
        <v>13.112500000000001</v>
      </c>
      <c r="L3515" s="4">
        <v>13.4375</v>
      </c>
      <c r="M3515" s="4">
        <v>30</v>
      </c>
    </row>
    <row r="3516" spans="1:13" x14ac:dyDescent="0.2">
      <c r="A3516" s="3">
        <v>39934</v>
      </c>
      <c r="B3516" t="s">
        <v>9438</v>
      </c>
      <c r="C3516" t="s">
        <v>3952</v>
      </c>
      <c r="D3516" t="s">
        <v>9439</v>
      </c>
      <c r="E3516" t="s">
        <v>3951</v>
      </c>
      <c r="F3516" s="4">
        <v>13.3953066666667</v>
      </c>
      <c r="G3516" s="4">
        <v>13.345000000000001</v>
      </c>
      <c r="H3516" s="4">
        <v>0.56322360350062595</v>
      </c>
      <c r="I3516" s="4">
        <v>15.95</v>
      </c>
      <c r="J3516" s="4">
        <v>12.83</v>
      </c>
      <c r="K3516" s="4">
        <v>13.077500000000001</v>
      </c>
      <c r="L3516" s="4">
        <v>13.407500000000001</v>
      </c>
      <c r="M3516" s="4">
        <v>30</v>
      </c>
    </row>
    <row r="3517" spans="1:13" x14ac:dyDescent="0.2">
      <c r="A3517" s="3">
        <v>39934</v>
      </c>
      <c r="B3517" t="s">
        <v>9264</v>
      </c>
      <c r="C3517" t="s">
        <v>3936</v>
      </c>
      <c r="D3517" t="s">
        <v>9265</v>
      </c>
      <c r="E3517" t="s">
        <v>3935</v>
      </c>
      <c r="F3517" s="4">
        <v>13.4478935483871</v>
      </c>
      <c r="G3517" s="4">
        <v>13.5</v>
      </c>
      <c r="H3517" s="4">
        <v>0.53187833253823702</v>
      </c>
      <c r="I3517" s="4">
        <v>15.45</v>
      </c>
      <c r="J3517" s="4">
        <v>12.73</v>
      </c>
      <c r="K3517" s="4">
        <v>13</v>
      </c>
      <c r="L3517" s="4">
        <v>13.555</v>
      </c>
      <c r="M3517" s="4">
        <v>31</v>
      </c>
    </row>
    <row r="3518" spans="1:13" x14ac:dyDescent="0.2">
      <c r="A3518" s="3">
        <v>39934</v>
      </c>
      <c r="B3518" t="s">
        <v>9394</v>
      </c>
      <c r="C3518" t="s">
        <v>3939</v>
      </c>
      <c r="D3518" t="s">
        <v>9395</v>
      </c>
      <c r="E3518" t="s">
        <v>3938</v>
      </c>
      <c r="F3518" s="4">
        <v>13.351422580645201</v>
      </c>
      <c r="G3518" s="4">
        <v>13.2</v>
      </c>
      <c r="H3518" s="4">
        <v>0.56976917999582799</v>
      </c>
      <c r="I3518" s="4">
        <v>15</v>
      </c>
      <c r="J3518" s="4">
        <v>12.4</v>
      </c>
      <c r="K3518" s="4">
        <v>12.97</v>
      </c>
      <c r="L3518" s="4">
        <v>13.725</v>
      </c>
      <c r="M3518" s="4">
        <v>31</v>
      </c>
    </row>
    <row r="3519" spans="1:13" x14ac:dyDescent="0.2">
      <c r="A3519" s="3">
        <v>39934</v>
      </c>
      <c r="B3519" t="s">
        <v>10105</v>
      </c>
      <c r="C3519" t="s">
        <v>3579</v>
      </c>
      <c r="D3519" t="s">
        <v>10106</v>
      </c>
      <c r="E3519" t="s">
        <v>3578</v>
      </c>
      <c r="F3519" s="4">
        <v>-5.8161290322580603</v>
      </c>
      <c r="G3519" s="4">
        <v>-5.7</v>
      </c>
      <c r="H3519" s="4">
        <v>0.71884016498502601</v>
      </c>
      <c r="I3519" s="4">
        <v>-4</v>
      </c>
      <c r="J3519" s="4">
        <v>-7.5</v>
      </c>
      <c r="K3519" s="4">
        <v>-6.2</v>
      </c>
      <c r="L3519" s="4">
        <v>-5.45</v>
      </c>
      <c r="M3519" s="4">
        <v>31</v>
      </c>
    </row>
    <row r="3520" spans="1:13" x14ac:dyDescent="0.2">
      <c r="A3520" s="3">
        <v>39934</v>
      </c>
      <c r="B3520" t="s">
        <v>10113</v>
      </c>
      <c r="C3520" t="s">
        <v>3582</v>
      </c>
      <c r="D3520" t="s">
        <v>10114</v>
      </c>
      <c r="E3520" t="s">
        <v>3581</v>
      </c>
      <c r="F3520" s="4">
        <v>2.0933333333333302</v>
      </c>
      <c r="G3520" s="4">
        <v>2.15</v>
      </c>
      <c r="H3520" s="4">
        <v>0.98258397318896695</v>
      </c>
      <c r="I3520" s="4">
        <v>3.9</v>
      </c>
      <c r="J3520" s="4">
        <v>-1.1000000000000001</v>
      </c>
      <c r="K3520" s="4">
        <v>1.55</v>
      </c>
      <c r="L3520" s="4">
        <v>2.5</v>
      </c>
      <c r="M3520" s="4">
        <v>30</v>
      </c>
    </row>
    <row r="3521" spans="1:13" x14ac:dyDescent="0.2">
      <c r="A3521" s="3">
        <v>39934</v>
      </c>
      <c r="B3521" t="s">
        <v>10127</v>
      </c>
      <c r="C3521" t="s">
        <v>3585</v>
      </c>
      <c r="D3521" t="s">
        <v>10128</v>
      </c>
      <c r="E3521" t="s">
        <v>3584</v>
      </c>
      <c r="F3521" s="4">
        <v>3.0030434782608699</v>
      </c>
      <c r="G3521" s="4">
        <v>3</v>
      </c>
      <c r="H3521" s="4">
        <v>0.84715263614817704</v>
      </c>
      <c r="I3521" s="4">
        <v>4.5999999999999996</v>
      </c>
      <c r="J3521" s="4">
        <v>1.1000000000000001</v>
      </c>
      <c r="K3521" s="4">
        <v>2.75</v>
      </c>
      <c r="L3521" s="4">
        <v>3.5</v>
      </c>
      <c r="M3521" s="4">
        <v>23</v>
      </c>
    </row>
    <row r="3522" spans="1:13" x14ac:dyDescent="0.2">
      <c r="A3522" s="3">
        <v>39934</v>
      </c>
      <c r="B3522" t="s">
        <v>10123</v>
      </c>
      <c r="C3522" t="s">
        <v>3594</v>
      </c>
      <c r="D3522" t="s">
        <v>10124</v>
      </c>
      <c r="E3522" t="s">
        <v>3593</v>
      </c>
      <c r="F3522" s="4">
        <v>-8.5645161290322598</v>
      </c>
      <c r="G3522" s="4">
        <v>-8.5</v>
      </c>
      <c r="H3522" s="4">
        <v>1.89324208473133</v>
      </c>
      <c r="I3522" s="4">
        <v>-4.2</v>
      </c>
      <c r="J3522" s="4">
        <v>-13.9</v>
      </c>
      <c r="K3522" s="4">
        <v>-9</v>
      </c>
      <c r="L3522" s="4">
        <v>-7.55</v>
      </c>
      <c r="M3522" s="4">
        <v>31</v>
      </c>
    </row>
    <row r="3523" spans="1:13" x14ac:dyDescent="0.2">
      <c r="A3523" s="3">
        <v>39934</v>
      </c>
      <c r="B3523" t="s">
        <v>10125</v>
      </c>
      <c r="C3523" t="s">
        <v>3597</v>
      </c>
      <c r="D3523" t="s">
        <v>10126</v>
      </c>
      <c r="E3523" t="s">
        <v>3596</v>
      </c>
      <c r="F3523" s="4">
        <v>-4.51833333333333</v>
      </c>
      <c r="G3523" s="4">
        <v>-4.5</v>
      </c>
      <c r="H3523" s="4">
        <v>1.5558833466895099</v>
      </c>
      <c r="I3523" s="4">
        <v>-0.1</v>
      </c>
      <c r="J3523" s="4">
        <v>-7.8</v>
      </c>
      <c r="K3523" s="4">
        <v>-5.375</v>
      </c>
      <c r="L3523" s="4">
        <v>-3.9249999999999998</v>
      </c>
      <c r="M3523" s="4">
        <v>30</v>
      </c>
    </row>
    <row r="3524" spans="1:13" x14ac:dyDescent="0.2">
      <c r="A3524" s="3">
        <v>39934</v>
      </c>
      <c r="B3524" t="s">
        <v>10129</v>
      </c>
      <c r="C3524" t="s">
        <v>3600</v>
      </c>
      <c r="D3524" t="s">
        <v>10130</v>
      </c>
      <c r="E3524" t="s">
        <v>3599</v>
      </c>
      <c r="F3524" s="4">
        <v>-1.42166666666667</v>
      </c>
      <c r="G3524" s="4">
        <v>-1.25</v>
      </c>
      <c r="H3524" s="4">
        <v>1.32753877359658</v>
      </c>
      <c r="I3524" s="4">
        <v>1</v>
      </c>
      <c r="J3524" s="4">
        <v>-4.9000000000000004</v>
      </c>
      <c r="K3524" s="4">
        <v>-2.25</v>
      </c>
      <c r="L3524" s="4">
        <v>-0.45</v>
      </c>
      <c r="M3524" s="4">
        <v>30</v>
      </c>
    </row>
    <row r="3525" spans="1:13" x14ac:dyDescent="0.2">
      <c r="A3525" s="3">
        <v>39965</v>
      </c>
      <c r="B3525" t="s">
        <v>9248</v>
      </c>
      <c r="C3525" t="s">
        <v>3918</v>
      </c>
      <c r="D3525" t="s">
        <v>9249</v>
      </c>
      <c r="E3525" t="s">
        <v>3917</v>
      </c>
      <c r="F3525" s="4">
        <v>4.5698999999999996</v>
      </c>
      <c r="G3525" s="4">
        <v>4.5</v>
      </c>
      <c r="H3525" s="4">
        <v>0.39236896341106797</v>
      </c>
      <c r="I3525" s="4">
        <v>5.82</v>
      </c>
      <c r="J3525" s="4">
        <v>3.99</v>
      </c>
      <c r="K3525" s="4">
        <v>4.335</v>
      </c>
      <c r="L3525" s="4">
        <v>4.7450000000000001</v>
      </c>
      <c r="M3525" s="4">
        <v>30</v>
      </c>
    </row>
    <row r="3526" spans="1:13" x14ac:dyDescent="0.2">
      <c r="A3526" s="3">
        <v>39965</v>
      </c>
      <c r="B3526" t="s">
        <v>9378</v>
      </c>
      <c r="C3526" t="s">
        <v>3921</v>
      </c>
      <c r="D3526" t="s">
        <v>9379</v>
      </c>
      <c r="E3526" t="s">
        <v>3920</v>
      </c>
      <c r="F3526" s="4">
        <v>5.3015999999999996</v>
      </c>
      <c r="G3526" s="4">
        <v>5.15</v>
      </c>
      <c r="H3526" s="4">
        <v>1.0264325094967199</v>
      </c>
      <c r="I3526" s="4">
        <v>8.5399999999999991</v>
      </c>
      <c r="J3526" s="4">
        <v>4</v>
      </c>
      <c r="K3526" s="4">
        <v>4.532</v>
      </c>
      <c r="L3526" s="4">
        <v>5.5724999999999998</v>
      </c>
      <c r="M3526" s="4">
        <v>30</v>
      </c>
    </row>
    <row r="3527" spans="1:13" x14ac:dyDescent="0.2">
      <c r="A3527" s="3">
        <v>39965</v>
      </c>
      <c r="B3527" t="s">
        <v>9440</v>
      </c>
      <c r="C3527" t="s">
        <v>3081</v>
      </c>
      <c r="D3527" t="s">
        <v>9441</v>
      </c>
      <c r="E3527" t="s">
        <v>3080</v>
      </c>
      <c r="F3527" s="4">
        <v>4.0260714285714299</v>
      </c>
      <c r="G3527" s="4">
        <v>3.8450000000000002</v>
      </c>
      <c r="H3527" s="4">
        <v>0.70422186784665997</v>
      </c>
      <c r="I3527" s="4">
        <v>5.67</v>
      </c>
      <c r="J3527" s="4">
        <v>2.71</v>
      </c>
      <c r="K3527" s="4">
        <v>3.5625</v>
      </c>
      <c r="L3527" s="4">
        <v>4.4325000000000001</v>
      </c>
      <c r="M3527" s="4">
        <v>28</v>
      </c>
    </row>
    <row r="3528" spans="1:13" x14ac:dyDescent="0.2">
      <c r="A3528" s="3">
        <v>39965</v>
      </c>
      <c r="B3528" t="s">
        <v>9138</v>
      </c>
      <c r="C3528" t="s">
        <v>3072</v>
      </c>
      <c r="D3528" t="s">
        <v>9139</v>
      </c>
      <c r="E3528" t="s">
        <v>3071</v>
      </c>
      <c r="F3528" s="4">
        <v>4.37</v>
      </c>
      <c r="G3528" s="4">
        <v>4.2300000000000004</v>
      </c>
      <c r="H3528" s="4">
        <v>0.496560584212142</v>
      </c>
      <c r="I3528" s="4">
        <v>5.6</v>
      </c>
      <c r="J3528" s="4">
        <v>3.64</v>
      </c>
      <c r="K3528" s="4">
        <v>4.0625</v>
      </c>
      <c r="L3528" s="4">
        <v>4.5824999999999996</v>
      </c>
      <c r="M3528" s="4">
        <v>30</v>
      </c>
    </row>
    <row r="3529" spans="1:13" x14ac:dyDescent="0.2">
      <c r="A3529" s="3">
        <v>39965</v>
      </c>
      <c r="B3529" t="s">
        <v>9252</v>
      </c>
      <c r="C3529" t="s">
        <v>3075</v>
      </c>
      <c r="D3529" t="s">
        <v>9253</v>
      </c>
      <c r="E3529" t="s">
        <v>3074</v>
      </c>
      <c r="F3529" s="4">
        <v>3.8540000000000001</v>
      </c>
      <c r="G3529" s="4">
        <v>3.7650000000000001</v>
      </c>
      <c r="H3529" s="4">
        <v>0.51907477369802402</v>
      </c>
      <c r="I3529" s="4">
        <v>5.22</v>
      </c>
      <c r="J3529" s="4">
        <v>3.01</v>
      </c>
      <c r="K3529" s="4">
        <v>3.5325000000000002</v>
      </c>
      <c r="L3529" s="4">
        <v>3.96</v>
      </c>
      <c r="M3529" s="4">
        <v>30</v>
      </c>
    </row>
    <row r="3530" spans="1:13" x14ac:dyDescent="0.2">
      <c r="A3530" s="3">
        <v>39965</v>
      </c>
      <c r="B3530" t="s">
        <v>9398</v>
      </c>
      <c r="C3530" t="s">
        <v>3102</v>
      </c>
      <c r="D3530" t="s">
        <v>9399</v>
      </c>
      <c r="E3530" t="s">
        <v>3101</v>
      </c>
      <c r="F3530" s="4">
        <v>3.6288461538461498</v>
      </c>
      <c r="G3530" s="4">
        <v>3.5550000000000002</v>
      </c>
      <c r="H3530" s="4">
        <v>0.44794934466367398</v>
      </c>
      <c r="I3530" s="4">
        <v>4.9000000000000004</v>
      </c>
      <c r="J3530" s="4">
        <v>3</v>
      </c>
      <c r="K3530" s="4">
        <v>3.2974999999999999</v>
      </c>
      <c r="L3530" s="4">
        <v>3.8</v>
      </c>
      <c r="M3530" s="4">
        <v>26</v>
      </c>
    </row>
    <row r="3531" spans="1:13" x14ac:dyDescent="0.2">
      <c r="A3531" s="3">
        <v>39965</v>
      </c>
      <c r="B3531" t="s">
        <v>9382</v>
      </c>
      <c r="C3531" t="s">
        <v>3078</v>
      </c>
      <c r="D3531" t="s">
        <v>9383</v>
      </c>
      <c r="E3531" t="s">
        <v>3077</v>
      </c>
      <c r="F3531" s="4">
        <v>3.7011111111111101</v>
      </c>
      <c r="G3531" s="4">
        <v>3.55</v>
      </c>
      <c r="H3531" s="4">
        <v>0.48374606604111697</v>
      </c>
      <c r="I3531" s="4">
        <v>4.8899999999999997</v>
      </c>
      <c r="J3531" s="4">
        <v>3</v>
      </c>
      <c r="K3531" s="4">
        <v>3.38</v>
      </c>
      <c r="L3531" s="4">
        <v>3.95</v>
      </c>
      <c r="M3531" s="4">
        <v>27</v>
      </c>
    </row>
    <row r="3532" spans="1:13" x14ac:dyDescent="0.2">
      <c r="A3532" s="3">
        <v>39965</v>
      </c>
      <c r="B3532" t="s">
        <v>7634</v>
      </c>
      <c r="C3532" t="s">
        <v>3105</v>
      </c>
      <c r="D3532" t="s">
        <v>7635</v>
      </c>
      <c r="E3532" t="s">
        <v>3104</v>
      </c>
      <c r="F3532" s="4">
        <v>3.4541666666666702</v>
      </c>
      <c r="G3532" s="4">
        <v>3.45</v>
      </c>
      <c r="H3532" s="4">
        <v>0.33772791552895998</v>
      </c>
      <c r="I3532" s="4">
        <v>4.4000000000000004</v>
      </c>
      <c r="J3532" s="4">
        <v>3</v>
      </c>
      <c r="K3532" s="4">
        <v>3.2875000000000001</v>
      </c>
      <c r="L3532" s="4">
        <v>3.6124999999999998</v>
      </c>
      <c r="M3532" s="4">
        <v>24</v>
      </c>
    </row>
    <row r="3533" spans="1:13" x14ac:dyDescent="0.2">
      <c r="A3533" s="3">
        <v>39965</v>
      </c>
      <c r="B3533" t="s">
        <v>9400</v>
      </c>
      <c r="C3533" t="s">
        <v>3135</v>
      </c>
      <c r="D3533" t="s">
        <v>9401</v>
      </c>
      <c r="E3533" t="s">
        <v>3134</v>
      </c>
      <c r="F3533" s="4">
        <v>0.35492857142857098</v>
      </c>
      <c r="G3533" s="4">
        <v>0.35499999999999998</v>
      </c>
      <c r="H3533" s="4">
        <v>0.127087583847731</v>
      </c>
      <c r="I3533" s="4">
        <v>0.65</v>
      </c>
      <c r="J3533" s="4">
        <v>0.11</v>
      </c>
      <c r="K3533" s="4">
        <v>0.28000000000000003</v>
      </c>
      <c r="L3533" s="4">
        <v>0.41</v>
      </c>
      <c r="M3533" s="4">
        <v>28</v>
      </c>
    </row>
    <row r="3534" spans="1:13" x14ac:dyDescent="0.2">
      <c r="A3534" s="3">
        <v>39965</v>
      </c>
      <c r="B3534" t="s">
        <v>7290</v>
      </c>
      <c r="C3534" t="s">
        <v>3138</v>
      </c>
      <c r="D3534" t="s">
        <v>7291</v>
      </c>
      <c r="E3534" t="s">
        <v>3137</v>
      </c>
      <c r="F3534" s="4">
        <v>0.26303571428571398</v>
      </c>
      <c r="G3534" s="4">
        <v>0.26</v>
      </c>
      <c r="H3534" s="4">
        <v>9.5445731000069201E-2</v>
      </c>
      <c r="I3534" s="4">
        <v>0.51</v>
      </c>
      <c r="J3534" s="4">
        <v>-0.02</v>
      </c>
      <c r="K3534" s="4">
        <v>0.22</v>
      </c>
      <c r="L3534" s="4">
        <v>0.3</v>
      </c>
      <c r="M3534" s="4">
        <v>28</v>
      </c>
    </row>
    <row r="3535" spans="1:13" x14ac:dyDescent="0.2">
      <c r="A3535" s="3">
        <v>39965</v>
      </c>
      <c r="B3535" t="s">
        <v>7294</v>
      </c>
      <c r="C3535" t="s">
        <v>3141</v>
      </c>
      <c r="D3535" t="s">
        <v>7295</v>
      </c>
      <c r="E3535" t="s">
        <v>3140</v>
      </c>
      <c r="F3535" s="4">
        <v>0.34864285714285698</v>
      </c>
      <c r="G3535" s="4">
        <v>0.32500000000000001</v>
      </c>
      <c r="H3535" s="4">
        <v>0.108346568178133</v>
      </c>
      <c r="I3535" s="4">
        <v>0.56999999999999995</v>
      </c>
      <c r="J3535" s="4">
        <v>0.17</v>
      </c>
      <c r="K3535" s="4">
        <v>0.27750000000000002</v>
      </c>
      <c r="L3535" s="4">
        <v>0.42749999999999999</v>
      </c>
      <c r="M3535" s="4">
        <v>28</v>
      </c>
    </row>
    <row r="3536" spans="1:13" x14ac:dyDescent="0.2">
      <c r="A3536" s="3">
        <v>39965</v>
      </c>
      <c r="B3536" t="s">
        <v>7296</v>
      </c>
      <c r="C3536" t="s">
        <v>3144</v>
      </c>
      <c r="D3536" t="s">
        <v>7297</v>
      </c>
      <c r="E3536" t="s">
        <v>3143</v>
      </c>
      <c r="F3536" s="4">
        <v>0.13696428571428601</v>
      </c>
      <c r="G3536" s="4">
        <v>0.14000000000000001</v>
      </c>
      <c r="H3536" s="4">
        <v>0.121771942928805</v>
      </c>
      <c r="I3536" s="4">
        <v>0.38</v>
      </c>
      <c r="J3536" s="4">
        <v>-0.15</v>
      </c>
      <c r="K3536" s="4">
        <v>7.0000000000000007E-2</v>
      </c>
      <c r="L3536" s="4">
        <v>0.23250000000000001</v>
      </c>
      <c r="M3536" s="4">
        <v>28</v>
      </c>
    </row>
    <row r="3537" spans="1:13" x14ac:dyDescent="0.2">
      <c r="A3537" s="3">
        <v>39965</v>
      </c>
      <c r="B3537" t="s">
        <v>7298</v>
      </c>
      <c r="C3537" t="s">
        <v>3147</v>
      </c>
      <c r="D3537" t="s">
        <v>7299</v>
      </c>
      <c r="E3537" t="s">
        <v>3146</v>
      </c>
      <c r="F3537" s="4">
        <v>-0.23967857142857099</v>
      </c>
      <c r="G3537" s="4">
        <v>-0.23499999999999999</v>
      </c>
      <c r="H3537" s="4">
        <v>0.155091144903612</v>
      </c>
      <c r="I3537" s="4">
        <v>0.28999999999999998</v>
      </c>
      <c r="J3537" s="4">
        <v>-0.42</v>
      </c>
      <c r="K3537" s="4">
        <v>-0.33500000000000002</v>
      </c>
      <c r="L3537" s="4">
        <v>-0.19750000000000001</v>
      </c>
      <c r="M3537" s="4">
        <v>28</v>
      </c>
    </row>
    <row r="3538" spans="1:13" x14ac:dyDescent="0.2">
      <c r="A3538" s="3">
        <v>39965</v>
      </c>
      <c r="B3538" t="s">
        <v>9320</v>
      </c>
      <c r="C3538" t="s">
        <v>3114</v>
      </c>
      <c r="D3538" t="s">
        <v>9321</v>
      </c>
      <c r="E3538" t="s">
        <v>3113</v>
      </c>
      <c r="F3538" s="4">
        <v>0.2064</v>
      </c>
      <c r="G3538" s="4">
        <v>0.20499999999999999</v>
      </c>
      <c r="H3538" s="4">
        <v>3.3546262446626299E-2</v>
      </c>
      <c r="I3538" s="4">
        <v>0.28000000000000003</v>
      </c>
      <c r="J3538" s="4">
        <v>0.15</v>
      </c>
      <c r="K3538" s="4">
        <v>0.1825</v>
      </c>
      <c r="L3538" s="4">
        <v>0.22</v>
      </c>
      <c r="M3538" s="4">
        <v>30</v>
      </c>
    </row>
    <row r="3539" spans="1:13" x14ac:dyDescent="0.2">
      <c r="A3539" s="3">
        <v>39965</v>
      </c>
      <c r="B3539" t="s">
        <v>7300</v>
      </c>
      <c r="C3539" t="s">
        <v>3150</v>
      </c>
      <c r="D3539" t="s">
        <v>7301</v>
      </c>
      <c r="E3539" t="s">
        <v>3149</v>
      </c>
      <c r="F3539" s="4">
        <v>0.17735714285714299</v>
      </c>
      <c r="G3539" s="4">
        <v>0.18</v>
      </c>
      <c r="H3539" s="4">
        <v>0.107703369831291</v>
      </c>
      <c r="I3539" s="4">
        <v>0.41</v>
      </c>
      <c r="J3539" s="4">
        <v>-0.1</v>
      </c>
      <c r="K3539" s="4">
        <v>0.1</v>
      </c>
      <c r="L3539" s="4">
        <v>0.2525</v>
      </c>
      <c r="M3539" s="4">
        <v>28</v>
      </c>
    </row>
    <row r="3540" spans="1:13" x14ac:dyDescent="0.2">
      <c r="A3540" s="3">
        <v>39965</v>
      </c>
      <c r="B3540" t="s">
        <v>9330</v>
      </c>
      <c r="C3540" t="s">
        <v>3117</v>
      </c>
      <c r="D3540" t="s">
        <v>9331</v>
      </c>
      <c r="E3540" t="s">
        <v>3116</v>
      </c>
      <c r="F3540" s="4">
        <v>0.33972413793103501</v>
      </c>
      <c r="G3540" s="4">
        <v>0.32</v>
      </c>
      <c r="H3540" s="4">
        <v>7.9007638216515005E-2</v>
      </c>
      <c r="I3540" s="4">
        <v>0.52</v>
      </c>
      <c r="J3540" s="4">
        <v>0.22</v>
      </c>
      <c r="K3540" s="4">
        <v>0.28000000000000003</v>
      </c>
      <c r="L3540" s="4">
        <v>0.39</v>
      </c>
      <c r="M3540" s="4">
        <v>29</v>
      </c>
    </row>
    <row r="3541" spans="1:13" x14ac:dyDescent="0.2">
      <c r="A3541" s="3">
        <v>39965</v>
      </c>
      <c r="B3541" t="s">
        <v>9340</v>
      </c>
      <c r="C3541" t="s">
        <v>3120</v>
      </c>
      <c r="D3541" t="s">
        <v>9341</v>
      </c>
      <c r="E3541" t="s">
        <v>3119</v>
      </c>
      <c r="F3541" s="4">
        <v>0.37172413793103398</v>
      </c>
      <c r="G3541" s="4">
        <v>0.38</v>
      </c>
      <c r="H3541" s="4">
        <v>8.7711742393448006E-2</v>
      </c>
      <c r="I3541" s="4">
        <v>0.56000000000000005</v>
      </c>
      <c r="J3541" s="4">
        <v>0.19</v>
      </c>
      <c r="K3541" s="4">
        <v>0.31</v>
      </c>
      <c r="L3541" s="4">
        <v>0.41</v>
      </c>
      <c r="M3541" s="4">
        <v>29</v>
      </c>
    </row>
    <row r="3542" spans="1:13" x14ac:dyDescent="0.2">
      <c r="A3542" s="3">
        <v>39965</v>
      </c>
      <c r="B3542" t="s">
        <v>9350</v>
      </c>
      <c r="C3542" t="s">
        <v>3123</v>
      </c>
      <c r="D3542" t="s">
        <v>9351</v>
      </c>
      <c r="E3542" t="s">
        <v>3122</v>
      </c>
      <c r="F3542" s="4">
        <v>0.59113793103448298</v>
      </c>
      <c r="G3542" s="4">
        <v>0.6</v>
      </c>
      <c r="H3542" s="4">
        <v>0.105524446774172</v>
      </c>
      <c r="I3542" s="4">
        <v>0.92</v>
      </c>
      <c r="J3542" s="4">
        <v>0.37</v>
      </c>
      <c r="K3542" s="4">
        <v>0.52</v>
      </c>
      <c r="L3542" s="4">
        <v>0.64</v>
      </c>
      <c r="M3542" s="4">
        <v>29</v>
      </c>
    </row>
    <row r="3543" spans="1:13" x14ac:dyDescent="0.2">
      <c r="A3543" s="3">
        <v>39965</v>
      </c>
      <c r="B3543" t="s">
        <v>9360</v>
      </c>
      <c r="C3543" t="s">
        <v>3126</v>
      </c>
      <c r="D3543" t="s">
        <v>9361</v>
      </c>
      <c r="E3543" t="s">
        <v>3125</v>
      </c>
      <c r="F3543" s="4">
        <v>0.46596551724137902</v>
      </c>
      <c r="G3543" s="4">
        <v>0.47</v>
      </c>
      <c r="H3543" s="4">
        <v>9.0074763692097395E-2</v>
      </c>
      <c r="I3543" s="4">
        <v>0.62</v>
      </c>
      <c r="J3543" s="4">
        <v>0.25</v>
      </c>
      <c r="K3543" s="4">
        <v>0.4</v>
      </c>
      <c r="L3543" s="4">
        <v>0.53</v>
      </c>
      <c r="M3543" s="4">
        <v>29</v>
      </c>
    </row>
    <row r="3544" spans="1:13" x14ac:dyDescent="0.2">
      <c r="A3544" s="3">
        <v>39965</v>
      </c>
      <c r="B3544" t="s">
        <v>9370</v>
      </c>
      <c r="C3544" t="s">
        <v>3129</v>
      </c>
      <c r="D3544" t="s">
        <v>9371</v>
      </c>
      <c r="E3544" t="s">
        <v>3128</v>
      </c>
      <c r="F3544" s="4">
        <v>0.69293103448275895</v>
      </c>
      <c r="G3544" s="4">
        <v>0.68</v>
      </c>
      <c r="H3544" s="4">
        <v>0.11490304330001801</v>
      </c>
      <c r="I3544" s="4">
        <v>0.93</v>
      </c>
      <c r="J3544" s="4">
        <v>0.5</v>
      </c>
      <c r="K3544" s="4">
        <v>0.6</v>
      </c>
      <c r="L3544" s="4">
        <v>0.77</v>
      </c>
      <c r="M3544" s="4">
        <v>29</v>
      </c>
    </row>
    <row r="3545" spans="1:13" x14ac:dyDescent="0.2">
      <c r="A3545" s="3">
        <v>39965</v>
      </c>
      <c r="B3545" t="s">
        <v>9384</v>
      </c>
      <c r="C3545" t="s">
        <v>3132</v>
      </c>
      <c r="D3545" t="s">
        <v>9385</v>
      </c>
      <c r="E3545" t="s">
        <v>3131</v>
      </c>
      <c r="F3545" s="4">
        <v>0.48665517241379302</v>
      </c>
      <c r="G3545" s="4">
        <v>0.49</v>
      </c>
      <c r="H3545" s="4">
        <v>0.10043913432738</v>
      </c>
      <c r="I3545" s="4">
        <v>0.67</v>
      </c>
      <c r="J3545" s="4">
        <v>0.25</v>
      </c>
      <c r="K3545" s="4">
        <v>0.42</v>
      </c>
      <c r="L3545" s="4">
        <v>0.54</v>
      </c>
      <c r="M3545" s="4">
        <v>29</v>
      </c>
    </row>
    <row r="3546" spans="1:13" x14ac:dyDescent="0.2">
      <c r="A3546" s="3">
        <v>39965</v>
      </c>
      <c r="B3546" t="s">
        <v>9442</v>
      </c>
      <c r="C3546" t="s">
        <v>3096</v>
      </c>
      <c r="D3546" t="s">
        <v>9443</v>
      </c>
      <c r="E3546" t="s">
        <v>3095</v>
      </c>
      <c r="F3546" s="4">
        <v>3.9741499999999998</v>
      </c>
      <c r="G3546" s="4">
        <v>3.8149999999999999</v>
      </c>
      <c r="H3546" s="4">
        <v>0.62577391524415604</v>
      </c>
      <c r="I3546" s="4">
        <v>5.5</v>
      </c>
      <c r="J3546" s="4">
        <v>2.8569</v>
      </c>
      <c r="K3546" s="4">
        <v>3.53</v>
      </c>
      <c r="L3546" s="4">
        <v>4.335</v>
      </c>
      <c r="M3546" s="4">
        <v>26</v>
      </c>
    </row>
    <row r="3547" spans="1:13" x14ac:dyDescent="0.2">
      <c r="A3547" s="3">
        <v>39965</v>
      </c>
      <c r="B3547" t="s">
        <v>9258</v>
      </c>
      <c r="C3547" t="s">
        <v>3087</v>
      </c>
      <c r="D3547" t="s">
        <v>9259</v>
      </c>
      <c r="E3547" t="s">
        <v>3086</v>
      </c>
      <c r="F3547" s="4">
        <v>4.4094724137931003</v>
      </c>
      <c r="G3547" s="4">
        <v>4.3499999999999996</v>
      </c>
      <c r="H3547" s="4">
        <v>0.47256405529269802</v>
      </c>
      <c r="I3547" s="4">
        <v>5.43</v>
      </c>
      <c r="J3547" s="4">
        <v>3.5</v>
      </c>
      <c r="K3547" s="4">
        <v>4.1100000000000003</v>
      </c>
      <c r="L3547" s="4">
        <v>4.8</v>
      </c>
      <c r="M3547" s="4">
        <v>29</v>
      </c>
    </row>
    <row r="3548" spans="1:13" x14ac:dyDescent="0.2">
      <c r="A3548" s="3">
        <v>39965</v>
      </c>
      <c r="B3548" t="s">
        <v>9388</v>
      </c>
      <c r="C3548" t="s">
        <v>3090</v>
      </c>
      <c r="D3548" t="s">
        <v>9389</v>
      </c>
      <c r="E3548" t="s">
        <v>3089</v>
      </c>
      <c r="F3548" s="4">
        <v>3.80048275862069</v>
      </c>
      <c r="G3548" s="4">
        <v>3.71</v>
      </c>
      <c r="H3548" s="4">
        <v>0.53075650999907997</v>
      </c>
      <c r="I3548" s="4">
        <v>5.01</v>
      </c>
      <c r="J3548" s="4">
        <v>3.01</v>
      </c>
      <c r="K3548" s="4">
        <v>3.38</v>
      </c>
      <c r="L3548" s="4">
        <v>4.2</v>
      </c>
      <c r="M3548" s="4">
        <v>29</v>
      </c>
    </row>
    <row r="3549" spans="1:13" x14ac:dyDescent="0.2">
      <c r="A3549" s="3">
        <v>39965</v>
      </c>
      <c r="B3549" t="s">
        <v>9444</v>
      </c>
      <c r="C3549" t="s">
        <v>3153</v>
      </c>
      <c r="D3549" t="s">
        <v>9445</v>
      </c>
      <c r="E3549" t="s">
        <v>3152</v>
      </c>
      <c r="F3549" s="4">
        <v>0.27179615384615402</v>
      </c>
      <c r="G3549" s="4">
        <v>0.28000000000000003</v>
      </c>
      <c r="H3549" s="4">
        <v>5.0691936090618797E-2</v>
      </c>
      <c r="I3549" s="4">
        <v>0.38</v>
      </c>
      <c r="J3549" s="4">
        <v>0.16</v>
      </c>
      <c r="K3549" s="4">
        <v>0.25</v>
      </c>
      <c r="L3549" s="4">
        <v>0.3</v>
      </c>
      <c r="M3549" s="4">
        <v>26</v>
      </c>
    </row>
    <row r="3550" spans="1:13" x14ac:dyDescent="0.2">
      <c r="A3550" s="3">
        <v>39965</v>
      </c>
      <c r="B3550" t="s">
        <v>10109</v>
      </c>
      <c r="C3550" t="s">
        <v>4324</v>
      </c>
      <c r="D3550" t="s">
        <v>10110</v>
      </c>
      <c r="E3550" t="s">
        <v>4323</v>
      </c>
      <c r="F3550" s="4">
        <v>-2.7110344827586199</v>
      </c>
      <c r="G3550" s="4">
        <v>-2.8</v>
      </c>
      <c r="H3550" s="4">
        <v>0.49539554778830303</v>
      </c>
      <c r="I3550" s="4">
        <v>-1.2</v>
      </c>
      <c r="J3550" s="4">
        <v>-3.5</v>
      </c>
      <c r="K3550" s="4">
        <v>-2.96</v>
      </c>
      <c r="L3550" s="4">
        <v>-2.5</v>
      </c>
      <c r="M3550" s="4">
        <v>29</v>
      </c>
    </row>
    <row r="3551" spans="1:13" x14ac:dyDescent="0.2">
      <c r="A3551" s="3">
        <v>39965</v>
      </c>
      <c r="B3551" t="s">
        <v>10121</v>
      </c>
      <c r="C3551" t="s">
        <v>4327</v>
      </c>
      <c r="D3551" t="s">
        <v>10122</v>
      </c>
      <c r="E3551" t="s">
        <v>4326</v>
      </c>
      <c r="F3551" s="4">
        <v>1.72172413793103</v>
      </c>
      <c r="G3551" s="4">
        <v>1.9</v>
      </c>
      <c r="H3551" s="4">
        <v>0.62195583769220197</v>
      </c>
      <c r="I3551" s="4">
        <v>3</v>
      </c>
      <c r="J3551" s="4">
        <v>0</v>
      </c>
      <c r="K3551" s="4">
        <v>1.38</v>
      </c>
      <c r="L3551" s="4">
        <v>2</v>
      </c>
      <c r="M3551" s="4">
        <v>29</v>
      </c>
    </row>
    <row r="3552" spans="1:13" x14ac:dyDescent="0.2">
      <c r="A3552" s="3">
        <v>39965</v>
      </c>
      <c r="B3552" t="s">
        <v>9430</v>
      </c>
      <c r="C3552" t="s">
        <v>3939</v>
      </c>
      <c r="D3552" t="s">
        <v>9431</v>
      </c>
      <c r="E3552" t="s">
        <v>3947</v>
      </c>
      <c r="F3552" s="4">
        <v>13.3317678571429</v>
      </c>
      <c r="G3552" s="4">
        <v>13.31</v>
      </c>
      <c r="H3552" s="4">
        <v>0.155027713301637</v>
      </c>
      <c r="I3552" s="4">
        <v>13.8</v>
      </c>
      <c r="J3552" s="4">
        <v>13.07</v>
      </c>
      <c r="K3552" s="4">
        <v>13.237500000000001</v>
      </c>
      <c r="L3552" s="4">
        <v>13.387499999999999</v>
      </c>
      <c r="M3552" s="4">
        <v>28</v>
      </c>
    </row>
    <row r="3553" spans="1:13" x14ac:dyDescent="0.2">
      <c r="A3553" s="3">
        <v>39965</v>
      </c>
      <c r="B3553" t="s">
        <v>9438</v>
      </c>
      <c r="C3553" t="s">
        <v>3942</v>
      </c>
      <c r="D3553" t="s">
        <v>9439</v>
      </c>
      <c r="E3553" t="s">
        <v>3949</v>
      </c>
      <c r="F3553" s="4">
        <v>13.331970370370399</v>
      </c>
      <c r="G3553" s="4">
        <v>13.27</v>
      </c>
      <c r="H3553" s="4">
        <v>0.21984699017343601</v>
      </c>
      <c r="I3553" s="4">
        <v>14</v>
      </c>
      <c r="J3553" s="4">
        <v>13.03</v>
      </c>
      <c r="K3553" s="4">
        <v>13.21735</v>
      </c>
      <c r="L3553" s="4">
        <v>13.4</v>
      </c>
      <c r="M3553" s="4">
        <v>27</v>
      </c>
    </row>
    <row r="3554" spans="1:13" x14ac:dyDescent="0.2">
      <c r="A3554" s="3">
        <v>39965</v>
      </c>
      <c r="B3554" t="s">
        <v>9446</v>
      </c>
      <c r="C3554" t="s">
        <v>3952</v>
      </c>
      <c r="D3554" t="s">
        <v>9447</v>
      </c>
      <c r="E3554" t="s">
        <v>3951</v>
      </c>
      <c r="F3554" s="4">
        <v>13.380724137931001</v>
      </c>
      <c r="G3554" s="4">
        <v>13.37</v>
      </c>
      <c r="H3554" s="4">
        <v>0.31069345325666498</v>
      </c>
      <c r="I3554" s="4">
        <v>14.5</v>
      </c>
      <c r="J3554" s="4">
        <v>13.01</v>
      </c>
      <c r="K3554" s="4">
        <v>13.176399999999999</v>
      </c>
      <c r="L3554" s="4">
        <v>13.47</v>
      </c>
      <c r="M3554" s="4">
        <v>29</v>
      </c>
    </row>
    <row r="3555" spans="1:13" x14ac:dyDescent="0.2">
      <c r="A3555" s="3">
        <v>39965</v>
      </c>
      <c r="B3555" t="s">
        <v>9264</v>
      </c>
      <c r="C3555" t="s">
        <v>3936</v>
      </c>
      <c r="D3555" t="s">
        <v>9265</v>
      </c>
      <c r="E3555" t="s">
        <v>3935</v>
      </c>
      <c r="F3555" s="4">
        <v>13.4722833333333</v>
      </c>
      <c r="G3555" s="4">
        <v>13.5</v>
      </c>
      <c r="H3555" s="4">
        <v>0.45390823399125202</v>
      </c>
      <c r="I3555" s="4">
        <v>14.5</v>
      </c>
      <c r="J3555" s="4">
        <v>12.65</v>
      </c>
      <c r="K3555" s="4">
        <v>13.012499999999999</v>
      </c>
      <c r="L3555" s="4">
        <v>13.75</v>
      </c>
      <c r="M3555" s="4">
        <v>30</v>
      </c>
    </row>
    <row r="3556" spans="1:13" x14ac:dyDescent="0.2">
      <c r="A3556" s="3">
        <v>39965</v>
      </c>
      <c r="B3556" t="s">
        <v>9394</v>
      </c>
      <c r="C3556" t="s">
        <v>3939</v>
      </c>
      <c r="D3556" t="s">
        <v>9395</v>
      </c>
      <c r="E3556" t="s">
        <v>3938</v>
      </c>
      <c r="F3556" s="4">
        <v>13.469383333333299</v>
      </c>
      <c r="G3556" s="4">
        <v>13.41475</v>
      </c>
      <c r="H3556" s="4">
        <v>0.57564507089323602</v>
      </c>
      <c r="I3556" s="4">
        <v>15</v>
      </c>
      <c r="J3556" s="4">
        <v>12.56</v>
      </c>
      <c r="K3556" s="4">
        <v>13.025</v>
      </c>
      <c r="L3556" s="4">
        <v>13.914999999999999</v>
      </c>
      <c r="M3556" s="4">
        <v>30</v>
      </c>
    </row>
    <row r="3557" spans="1:13" x14ac:dyDescent="0.2">
      <c r="A3557" s="3">
        <v>39965</v>
      </c>
      <c r="B3557" t="s">
        <v>10105</v>
      </c>
      <c r="C3557" t="s">
        <v>3579</v>
      </c>
      <c r="D3557" t="s">
        <v>10106</v>
      </c>
      <c r="E3557" t="s">
        <v>3578</v>
      </c>
      <c r="F3557" s="4">
        <v>-6.3066666666666702</v>
      </c>
      <c r="G3557" s="4">
        <v>-6.2</v>
      </c>
      <c r="H3557" s="4">
        <v>0.70658641921288901</v>
      </c>
      <c r="I3557" s="4">
        <v>-4.9000000000000004</v>
      </c>
      <c r="J3557" s="4">
        <v>-7.8</v>
      </c>
      <c r="K3557" s="4">
        <v>-6.7249999999999996</v>
      </c>
      <c r="L3557" s="4">
        <v>-5.8250000000000002</v>
      </c>
      <c r="M3557" s="4">
        <v>30</v>
      </c>
    </row>
    <row r="3558" spans="1:13" x14ac:dyDescent="0.2">
      <c r="A3558" s="3">
        <v>39965</v>
      </c>
      <c r="B3558" t="s">
        <v>10113</v>
      </c>
      <c r="C3558" t="s">
        <v>3582</v>
      </c>
      <c r="D3558" t="s">
        <v>10114</v>
      </c>
      <c r="E3558" t="s">
        <v>3581</v>
      </c>
      <c r="F3558" s="4">
        <v>2.04666666666667</v>
      </c>
      <c r="G3558" s="4">
        <v>2.35</v>
      </c>
      <c r="H3558" s="4">
        <v>1.48897866716228</v>
      </c>
      <c r="I3558" s="4">
        <v>4.0999999999999996</v>
      </c>
      <c r="J3558" s="4">
        <v>-2.8</v>
      </c>
      <c r="K3558" s="4">
        <v>1.925</v>
      </c>
      <c r="L3558" s="4">
        <v>2.6749999999999998</v>
      </c>
      <c r="M3558" s="4">
        <v>30</v>
      </c>
    </row>
    <row r="3559" spans="1:13" x14ac:dyDescent="0.2">
      <c r="A3559" s="3">
        <v>39965</v>
      </c>
      <c r="B3559" t="s">
        <v>10127</v>
      </c>
      <c r="C3559" t="s">
        <v>3585</v>
      </c>
      <c r="D3559" t="s">
        <v>10128</v>
      </c>
      <c r="E3559" t="s">
        <v>3584</v>
      </c>
      <c r="F3559" s="4">
        <v>3.0125000000000002</v>
      </c>
      <c r="G3559" s="4">
        <v>3.05</v>
      </c>
      <c r="H3559" s="4">
        <v>0.66156106557011096</v>
      </c>
      <c r="I3559" s="4">
        <v>4</v>
      </c>
      <c r="J3559" s="4">
        <v>1.1000000000000001</v>
      </c>
      <c r="K3559" s="4">
        <v>2.7749999999999999</v>
      </c>
      <c r="L3559" s="4">
        <v>3.4249999999999998</v>
      </c>
      <c r="M3559" s="4">
        <v>24</v>
      </c>
    </row>
    <row r="3560" spans="1:13" x14ac:dyDescent="0.2">
      <c r="A3560" s="3">
        <v>39965</v>
      </c>
      <c r="B3560" t="s">
        <v>10123</v>
      </c>
      <c r="C3560" t="s">
        <v>3594</v>
      </c>
      <c r="D3560" t="s">
        <v>10124</v>
      </c>
      <c r="E3560" t="s">
        <v>3593</v>
      </c>
      <c r="F3560" s="4">
        <v>-9.4499999999999993</v>
      </c>
      <c r="G3560" s="4">
        <v>-9.0500000000000007</v>
      </c>
      <c r="H3560" s="4">
        <v>1.72141681822531</v>
      </c>
      <c r="I3560" s="4">
        <v>-4.5</v>
      </c>
      <c r="J3560" s="4">
        <v>-13.9</v>
      </c>
      <c r="K3560" s="4">
        <v>-10.199999999999999</v>
      </c>
      <c r="L3560" s="4">
        <v>-8.65</v>
      </c>
      <c r="M3560" s="4">
        <v>30</v>
      </c>
    </row>
    <row r="3561" spans="1:13" x14ac:dyDescent="0.2">
      <c r="A3561" s="3">
        <v>39965</v>
      </c>
      <c r="B3561" t="s">
        <v>10125</v>
      </c>
      <c r="C3561" t="s">
        <v>3597</v>
      </c>
      <c r="D3561" t="s">
        <v>10126</v>
      </c>
      <c r="E3561" t="s">
        <v>3596</v>
      </c>
      <c r="F3561" s="4">
        <v>-5.1862068965517203</v>
      </c>
      <c r="G3561" s="4">
        <v>-5</v>
      </c>
      <c r="H3561" s="4">
        <v>1.7145853596905101</v>
      </c>
      <c r="I3561" s="4">
        <v>-1.5</v>
      </c>
      <c r="J3561" s="4">
        <v>-8.3000000000000007</v>
      </c>
      <c r="K3561" s="4">
        <v>-6.2</v>
      </c>
      <c r="L3561" s="4">
        <v>-4</v>
      </c>
      <c r="M3561" s="4">
        <v>29</v>
      </c>
    </row>
    <row r="3562" spans="1:13" x14ac:dyDescent="0.2">
      <c r="A3562" s="3">
        <v>39965</v>
      </c>
      <c r="B3562" t="s">
        <v>10129</v>
      </c>
      <c r="C3562" t="s">
        <v>3600</v>
      </c>
      <c r="D3562" t="s">
        <v>10130</v>
      </c>
      <c r="E3562" t="s">
        <v>3599</v>
      </c>
      <c r="F3562" s="4">
        <v>-2.0034482758620702</v>
      </c>
      <c r="G3562" s="4">
        <v>-1.8</v>
      </c>
      <c r="H3562" s="4">
        <v>1.3914234126607501</v>
      </c>
      <c r="I3562" s="4">
        <v>0</v>
      </c>
      <c r="J3562" s="4">
        <v>-5.4</v>
      </c>
      <c r="K3562" s="4">
        <v>-3</v>
      </c>
      <c r="L3562" s="4">
        <v>-1.1000000000000001</v>
      </c>
      <c r="M3562" s="4">
        <v>29</v>
      </c>
    </row>
    <row r="3563" spans="1:13" x14ac:dyDescent="0.2">
      <c r="A3563" s="3">
        <v>39995</v>
      </c>
      <c r="B3563" t="s">
        <v>9248</v>
      </c>
      <c r="C3563" t="s">
        <v>3918</v>
      </c>
      <c r="D3563" t="s">
        <v>9249</v>
      </c>
      <c r="E3563" t="s">
        <v>3917</v>
      </c>
      <c r="F3563" s="4">
        <v>4.471184375</v>
      </c>
      <c r="G3563" s="4">
        <v>4.5</v>
      </c>
      <c r="H3563" s="4">
        <v>0.206338550663514</v>
      </c>
      <c r="I3563" s="4">
        <v>5</v>
      </c>
      <c r="J3563" s="4">
        <v>4</v>
      </c>
      <c r="K3563" s="4">
        <v>4.2925000000000004</v>
      </c>
      <c r="L3563" s="4">
        <v>4.55</v>
      </c>
      <c r="M3563" s="4">
        <v>32</v>
      </c>
    </row>
    <row r="3564" spans="1:13" x14ac:dyDescent="0.2">
      <c r="A3564" s="3">
        <v>39995</v>
      </c>
      <c r="B3564" t="s">
        <v>9378</v>
      </c>
      <c r="C3564" t="s">
        <v>3921</v>
      </c>
      <c r="D3564" t="s">
        <v>9379</v>
      </c>
      <c r="E3564" t="s">
        <v>3920</v>
      </c>
      <c r="F3564" s="4">
        <v>5.2435656249999996</v>
      </c>
      <c r="G3564" s="4">
        <v>5.01</v>
      </c>
      <c r="H3564" s="4">
        <v>0.99869769994579205</v>
      </c>
      <c r="I3564" s="4">
        <v>8.48</v>
      </c>
      <c r="J3564" s="4">
        <v>4</v>
      </c>
      <c r="K3564" s="4">
        <v>4.5</v>
      </c>
      <c r="L3564" s="4">
        <v>5.6524999999999999</v>
      </c>
      <c r="M3564" s="4">
        <v>32</v>
      </c>
    </row>
    <row r="3565" spans="1:13" x14ac:dyDescent="0.2">
      <c r="A3565" s="3">
        <v>39995</v>
      </c>
      <c r="B3565" t="s">
        <v>9448</v>
      </c>
      <c r="C3565" t="s">
        <v>3081</v>
      </c>
      <c r="D3565" t="s">
        <v>9449</v>
      </c>
      <c r="E3565" t="s">
        <v>3080</v>
      </c>
      <c r="F3565" s="4">
        <v>4.0967741935483897</v>
      </c>
      <c r="G3565" s="4">
        <v>4</v>
      </c>
      <c r="H3565" s="4">
        <v>0.62742004588512701</v>
      </c>
      <c r="I3565" s="4">
        <v>5.5</v>
      </c>
      <c r="J3565" s="4">
        <v>3.2</v>
      </c>
      <c r="K3565" s="4">
        <v>3.55</v>
      </c>
      <c r="L3565" s="4">
        <v>4.5</v>
      </c>
      <c r="M3565" s="4">
        <v>31</v>
      </c>
    </row>
    <row r="3566" spans="1:13" x14ac:dyDescent="0.2">
      <c r="A3566" s="3">
        <v>39995</v>
      </c>
      <c r="B3566" t="s">
        <v>9138</v>
      </c>
      <c r="C3566" t="s">
        <v>3072</v>
      </c>
      <c r="D3566" t="s">
        <v>9139</v>
      </c>
      <c r="E3566" t="s">
        <v>3071</v>
      </c>
      <c r="F3566" s="4">
        <v>4.3781249999999998</v>
      </c>
      <c r="G3566" s="4">
        <v>4.3</v>
      </c>
      <c r="H3566" s="4">
        <v>0.42633802657425002</v>
      </c>
      <c r="I3566" s="4">
        <v>5.6</v>
      </c>
      <c r="J3566" s="4">
        <v>3.7</v>
      </c>
      <c r="K3566" s="4">
        <v>4.0999999999999996</v>
      </c>
      <c r="L3566" s="4">
        <v>4.625</v>
      </c>
      <c r="M3566" s="4">
        <v>32</v>
      </c>
    </row>
    <row r="3567" spans="1:13" x14ac:dyDescent="0.2">
      <c r="A3567" s="3">
        <v>39995</v>
      </c>
      <c r="B3567" t="s">
        <v>9252</v>
      </c>
      <c r="C3567" t="s">
        <v>3075</v>
      </c>
      <c r="D3567" t="s">
        <v>9253</v>
      </c>
      <c r="E3567" t="s">
        <v>3074</v>
      </c>
      <c r="F3567" s="4">
        <v>3.8968750000000001</v>
      </c>
      <c r="G3567" s="4">
        <v>3.8</v>
      </c>
      <c r="H3567" s="4">
        <v>0.490874384430806</v>
      </c>
      <c r="I3567" s="4">
        <v>5.3</v>
      </c>
      <c r="J3567" s="4">
        <v>3.3</v>
      </c>
      <c r="K3567" s="4">
        <v>3.5</v>
      </c>
      <c r="L3567" s="4">
        <v>4.0250000000000004</v>
      </c>
      <c r="M3567" s="4">
        <v>32</v>
      </c>
    </row>
    <row r="3568" spans="1:13" x14ac:dyDescent="0.2">
      <c r="A3568" s="3">
        <v>39995</v>
      </c>
      <c r="B3568" t="s">
        <v>9398</v>
      </c>
      <c r="C3568" t="s">
        <v>3102</v>
      </c>
      <c r="D3568" t="s">
        <v>9399</v>
      </c>
      <c r="E3568" t="s">
        <v>3101</v>
      </c>
      <c r="F3568" s="4">
        <v>3.6740740740740701</v>
      </c>
      <c r="G3568" s="4">
        <v>3.6</v>
      </c>
      <c r="H3568" s="4">
        <v>0.38689353792304398</v>
      </c>
      <c r="I3568" s="4">
        <v>4.8</v>
      </c>
      <c r="J3568" s="4">
        <v>3.2</v>
      </c>
      <c r="K3568" s="4">
        <v>3.45</v>
      </c>
      <c r="L3568" s="4">
        <v>3.9</v>
      </c>
      <c r="M3568" s="4">
        <v>27</v>
      </c>
    </row>
    <row r="3569" spans="1:13" x14ac:dyDescent="0.2">
      <c r="A3569" s="3">
        <v>39995</v>
      </c>
      <c r="B3569" t="s">
        <v>9382</v>
      </c>
      <c r="C3569" t="s">
        <v>3078</v>
      </c>
      <c r="D3569" t="s">
        <v>9383</v>
      </c>
      <c r="E3569" t="s">
        <v>3077</v>
      </c>
      <c r="F3569" s="4">
        <v>3.6777777777777798</v>
      </c>
      <c r="G3569" s="4">
        <v>3.6</v>
      </c>
      <c r="H3569" s="4">
        <v>0.42092693805396603</v>
      </c>
      <c r="I3569" s="4">
        <v>4.9000000000000004</v>
      </c>
      <c r="J3569" s="4">
        <v>3.1</v>
      </c>
      <c r="K3569" s="4">
        <v>3.4</v>
      </c>
      <c r="L3569" s="4">
        <v>3.8</v>
      </c>
      <c r="M3569" s="4">
        <v>27</v>
      </c>
    </row>
    <row r="3570" spans="1:13" x14ac:dyDescent="0.2">
      <c r="A3570" s="3">
        <v>39995</v>
      </c>
      <c r="B3570" t="s">
        <v>7634</v>
      </c>
      <c r="C3570" t="s">
        <v>3105</v>
      </c>
      <c r="D3570" t="s">
        <v>7635</v>
      </c>
      <c r="E3570" t="s">
        <v>3104</v>
      </c>
      <c r="F3570" s="4">
        <v>3.4851851851851801</v>
      </c>
      <c r="G3570" s="4">
        <v>3.5</v>
      </c>
      <c r="H3570" s="4">
        <v>0.34719059685036202</v>
      </c>
      <c r="I3570" s="4">
        <v>4.5</v>
      </c>
      <c r="J3570" s="4">
        <v>3</v>
      </c>
      <c r="K3570" s="4">
        <v>3.3</v>
      </c>
      <c r="L3570" s="4">
        <v>3.55</v>
      </c>
      <c r="M3570" s="4">
        <v>27</v>
      </c>
    </row>
    <row r="3571" spans="1:13" x14ac:dyDescent="0.2">
      <c r="A3571" s="3">
        <v>39995</v>
      </c>
      <c r="B3571" t="s">
        <v>9400</v>
      </c>
      <c r="C3571" t="s">
        <v>3132</v>
      </c>
      <c r="D3571" t="s">
        <v>9401</v>
      </c>
      <c r="E3571" t="s">
        <v>3131</v>
      </c>
      <c r="F3571" s="4">
        <v>0.366933333333333</v>
      </c>
      <c r="G3571" s="4">
        <v>0.36</v>
      </c>
      <c r="H3571" s="4">
        <v>0.105611824486013</v>
      </c>
      <c r="I3571" s="4">
        <v>0.65</v>
      </c>
      <c r="J3571" s="4">
        <v>0.18</v>
      </c>
      <c r="K3571" s="4">
        <v>0.30249999999999999</v>
      </c>
      <c r="L3571" s="4">
        <v>0.41</v>
      </c>
      <c r="M3571" s="4">
        <v>30</v>
      </c>
    </row>
    <row r="3572" spans="1:13" x14ac:dyDescent="0.2">
      <c r="A3572" s="3">
        <v>39995</v>
      </c>
      <c r="B3572" t="s">
        <v>7290</v>
      </c>
      <c r="C3572" t="s">
        <v>3135</v>
      </c>
      <c r="D3572" t="s">
        <v>7291</v>
      </c>
      <c r="E3572" t="s">
        <v>3134</v>
      </c>
      <c r="F3572" s="4">
        <v>0.27483333333333299</v>
      </c>
      <c r="G3572" s="4">
        <v>0.26</v>
      </c>
      <c r="H3572" s="4">
        <v>7.2640865924759296E-2</v>
      </c>
      <c r="I3572" s="4">
        <v>0.51</v>
      </c>
      <c r="J3572" s="4">
        <v>0.18</v>
      </c>
      <c r="K3572" s="4">
        <v>0.23</v>
      </c>
      <c r="L3572" s="4">
        <v>0.3</v>
      </c>
      <c r="M3572" s="4">
        <v>30</v>
      </c>
    </row>
    <row r="3573" spans="1:13" x14ac:dyDescent="0.2">
      <c r="A3573" s="3">
        <v>39995</v>
      </c>
      <c r="B3573" t="s">
        <v>7294</v>
      </c>
      <c r="C3573" t="s">
        <v>3138</v>
      </c>
      <c r="D3573" t="s">
        <v>7295</v>
      </c>
      <c r="E3573" t="s">
        <v>3137</v>
      </c>
      <c r="F3573" s="4">
        <v>0.35339999999999999</v>
      </c>
      <c r="G3573" s="4">
        <v>0.32500000000000001</v>
      </c>
      <c r="H3573" s="4">
        <v>0.10531679631572</v>
      </c>
      <c r="I3573" s="4">
        <v>0.59</v>
      </c>
      <c r="J3573" s="4">
        <v>0.18</v>
      </c>
      <c r="K3573" s="4">
        <v>0.27500000000000002</v>
      </c>
      <c r="L3573" s="4">
        <v>0.4425</v>
      </c>
      <c r="M3573" s="4">
        <v>30</v>
      </c>
    </row>
    <row r="3574" spans="1:13" x14ac:dyDescent="0.2">
      <c r="A3574" s="3">
        <v>39995</v>
      </c>
      <c r="B3574" t="s">
        <v>7296</v>
      </c>
      <c r="C3574" t="s">
        <v>3141</v>
      </c>
      <c r="D3574" t="s">
        <v>7297</v>
      </c>
      <c r="E3574" t="s">
        <v>3140</v>
      </c>
      <c r="F3574" s="4">
        <v>0.15616666666666701</v>
      </c>
      <c r="G3574" s="4">
        <v>0.16</v>
      </c>
      <c r="H3574" s="4">
        <v>0.101588107956399</v>
      </c>
      <c r="I3574" s="4">
        <v>0.38</v>
      </c>
      <c r="J3574" s="4">
        <v>-0.1</v>
      </c>
      <c r="K3574" s="4">
        <v>0.105</v>
      </c>
      <c r="L3574" s="4">
        <v>0.22750000000000001</v>
      </c>
      <c r="M3574" s="4">
        <v>30</v>
      </c>
    </row>
    <row r="3575" spans="1:13" x14ac:dyDescent="0.2">
      <c r="A3575" s="3">
        <v>39995</v>
      </c>
      <c r="B3575" t="s">
        <v>7298</v>
      </c>
      <c r="C3575" t="s">
        <v>3144</v>
      </c>
      <c r="D3575" t="s">
        <v>7299</v>
      </c>
      <c r="E3575" t="s">
        <v>3143</v>
      </c>
      <c r="F3575" s="4">
        <v>-0.2487</v>
      </c>
      <c r="G3575" s="4">
        <v>-0.25</v>
      </c>
      <c r="H3575" s="4">
        <v>0.11222979812067201</v>
      </c>
      <c r="I3575" s="4">
        <v>0.11</v>
      </c>
      <c r="J3575" s="4">
        <v>-0.42</v>
      </c>
      <c r="K3575" s="4">
        <v>-0.31</v>
      </c>
      <c r="L3575" s="4">
        <v>-0.1925</v>
      </c>
      <c r="M3575" s="4">
        <v>30</v>
      </c>
    </row>
    <row r="3576" spans="1:13" x14ac:dyDescent="0.2">
      <c r="A3576" s="3">
        <v>39995</v>
      </c>
      <c r="B3576" t="s">
        <v>7300</v>
      </c>
      <c r="C3576" t="s">
        <v>3147</v>
      </c>
      <c r="D3576" t="s">
        <v>7301</v>
      </c>
      <c r="E3576" t="s">
        <v>3146</v>
      </c>
      <c r="F3576" s="4">
        <v>0.16626666666666701</v>
      </c>
      <c r="G3576" s="4">
        <v>0.17</v>
      </c>
      <c r="H3576" s="4">
        <v>0.102977377272317</v>
      </c>
      <c r="I3576" s="4">
        <v>0.41</v>
      </c>
      <c r="J3576" s="4">
        <v>0</v>
      </c>
      <c r="K3576" s="4">
        <v>7.7499999999999999E-2</v>
      </c>
      <c r="L3576" s="4">
        <v>0.23749999999999999</v>
      </c>
      <c r="M3576" s="4">
        <v>30</v>
      </c>
    </row>
    <row r="3577" spans="1:13" x14ac:dyDescent="0.2">
      <c r="A3577" s="3">
        <v>39995</v>
      </c>
      <c r="B3577" t="s">
        <v>9330</v>
      </c>
      <c r="C3577" t="s">
        <v>3114</v>
      </c>
      <c r="D3577" t="s">
        <v>9331</v>
      </c>
      <c r="E3577" t="s">
        <v>3113</v>
      </c>
      <c r="F3577" s="4">
        <v>0.3125</v>
      </c>
      <c r="G3577" s="4">
        <v>0.31</v>
      </c>
      <c r="H3577" s="4">
        <v>4.5436946739765199E-2</v>
      </c>
      <c r="I3577" s="4">
        <v>0.42</v>
      </c>
      <c r="J3577" s="4">
        <v>0.22</v>
      </c>
      <c r="K3577" s="4">
        <v>0.28999999999999998</v>
      </c>
      <c r="L3577" s="4">
        <v>0.33</v>
      </c>
      <c r="M3577" s="4">
        <v>32</v>
      </c>
    </row>
    <row r="3578" spans="1:13" x14ac:dyDescent="0.2">
      <c r="A3578" s="3">
        <v>39995</v>
      </c>
      <c r="B3578" t="s">
        <v>7302</v>
      </c>
      <c r="C3578" t="s">
        <v>3150</v>
      </c>
      <c r="D3578" t="s">
        <v>7303</v>
      </c>
      <c r="E3578" t="s">
        <v>3149</v>
      </c>
      <c r="F3578" s="4">
        <v>0.28960000000000002</v>
      </c>
      <c r="G3578" s="4">
        <v>0.27500000000000002</v>
      </c>
      <c r="H3578" s="4">
        <v>7.3629829037815495E-2</v>
      </c>
      <c r="I3578" s="4">
        <v>0.47</v>
      </c>
      <c r="J3578" s="4">
        <v>0.18</v>
      </c>
      <c r="K3578" s="4">
        <v>0.24</v>
      </c>
      <c r="L3578" s="4">
        <v>0.32</v>
      </c>
      <c r="M3578" s="4">
        <v>30</v>
      </c>
    </row>
    <row r="3579" spans="1:13" x14ac:dyDescent="0.2">
      <c r="A3579" s="3">
        <v>39995</v>
      </c>
      <c r="B3579" t="s">
        <v>9340</v>
      </c>
      <c r="C3579" t="s">
        <v>3117</v>
      </c>
      <c r="D3579" t="s">
        <v>9341</v>
      </c>
      <c r="E3579" t="s">
        <v>3116</v>
      </c>
      <c r="F3579" s="4">
        <v>0.38806451612903198</v>
      </c>
      <c r="G3579" s="4">
        <v>0.39</v>
      </c>
      <c r="H3579" s="4">
        <v>8.5495393826751906E-2</v>
      </c>
      <c r="I3579" s="4">
        <v>0.59</v>
      </c>
      <c r="J3579" s="4">
        <v>0.2</v>
      </c>
      <c r="K3579" s="4">
        <v>0.33500000000000002</v>
      </c>
      <c r="L3579" s="4">
        <v>0.43</v>
      </c>
      <c r="M3579" s="4">
        <v>31</v>
      </c>
    </row>
    <row r="3580" spans="1:13" x14ac:dyDescent="0.2">
      <c r="A3580" s="3">
        <v>39995</v>
      </c>
      <c r="B3580" t="s">
        <v>9350</v>
      </c>
      <c r="C3580" t="s">
        <v>3120</v>
      </c>
      <c r="D3580" t="s">
        <v>9351</v>
      </c>
      <c r="E3580" t="s">
        <v>3119</v>
      </c>
      <c r="F3580" s="4">
        <v>0.59396774193548396</v>
      </c>
      <c r="G3580" s="4">
        <v>0.6</v>
      </c>
      <c r="H3580" s="4">
        <v>8.8136441147033603E-2</v>
      </c>
      <c r="I3580" s="4">
        <v>0.79</v>
      </c>
      <c r="J3580" s="4">
        <v>0.37</v>
      </c>
      <c r="K3580" s="4">
        <v>0.55000000000000004</v>
      </c>
      <c r="L3580" s="4">
        <v>0.64</v>
      </c>
      <c r="M3580" s="4">
        <v>31</v>
      </c>
    </row>
    <row r="3581" spans="1:13" x14ac:dyDescent="0.2">
      <c r="A3581" s="3">
        <v>39995</v>
      </c>
      <c r="B3581" t="s">
        <v>9360</v>
      </c>
      <c r="C3581" t="s">
        <v>3123</v>
      </c>
      <c r="D3581" t="s">
        <v>9361</v>
      </c>
      <c r="E3581" t="s">
        <v>3122</v>
      </c>
      <c r="F3581" s="4">
        <v>0.47525806451612901</v>
      </c>
      <c r="G3581" s="4">
        <v>0.47</v>
      </c>
      <c r="H3581" s="4">
        <v>8.5321340723149106E-2</v>
      </c>
      <c r="I3581" s="4">
        <v>0.61299999999999999</v>
      </c>
      <c r="J3581" s="4">
        <v>0.31</v>
      </c>
      <c r="K3581" s="4">
        <v>0.41</v>
      </c>
      <c r="L3581" s="4">
        <v>0.53</v>
      </c>
      <c r="M3581" s="4">
        <v>31</v>
      </c>
    </row>
    <row r="3582" spans="1:13" x14ac:dyDescent="0.2">
      <c r="A3582" s="3">
        <v>39995</v>
      </c>
      <c r="B3582" t="s">
        <v>9370</v>
      </c>
      <c r="C3582" t="s">
        <v>3126</v>
      </c>
      <c r="D3582" t="s">
        <v>9371</v>
      </c>
      <c r="E3582" t="s">
        <v>3125</v>
      </c>
      <c r="F3582" s="4">
        <v>0.69467741935483895</v>
      </c>
      <c r="G3582" s="4">
        <v>0.68</v>
      </c>
      <c r="H3582" s="4">
        <v>0.119393854419389</v>
      </c>
      <c r="I3582" s="4">
        <v>0.94</v>
      </c>
      <c r="J3582" s="4">
        <v>0.5</v>
      </c>
      <c r="K3582" s="4">
        <v>0.59499999999999997</v>
      </c>
      <c r="L3582" s="4">
        <v>0.78500000000000003</v>
      </c>
      <c r="M3582" s="4">
        <v>31</v>
      </c>
    </row>
    <row r="3583" spans="1:13" x14ac:dyDescent="0.2">
      <c r="A3583" s="3">
        <v>39995</v>
      </c>
      <c r="B3583" t="s">
        <v>9384</v>
      </c>
      <c r="C3583" t="s">
        <v>3129</v>
      </c>
      <c r="D3583" t="s">
        <v>9385</v>
      </c>
      <c r="E3583" t="s">
        <v>3128</v>
      </c>
      <c r="F3583" s="4">
        <v>0.48590322580645201</v>
      </c>
      <c r="G3583" s="4">
        <v>0.5</v>
      </c>
      <c r="H3583" s="4">
        <v>9.3125132604365404E-2</v>
      </c>
      <c r="I3583" s="4">
        <v>0.67</v>
      </c>
      <c r="J3583" s="4">
        <v>0.25</v>
      </c>
      <c r="K3583" s="4">
        <v>0.44500000000000001</v>
      </c>
      <c r="L3583" s="4">
        <v>0.54</v>
      </c>
      <c r="M3583" s="4">
        <v>31</v>
      </c>
    </row>
    <row r="3584" spans="1:13" x14ac:dyDescent="0.2">
      <c r="A3584" s="3">
        <v>39995</v>
      </c>
      <c r="B3584" t="s">
        <v>9450</v>
      </c>
      <c r="C3584" t="s">
        <v>3096</v>
      </c>
      <c r="D3584" t="s">
        <v>9451</v>
      </c>
      <c r="E3584" t="s">
        <v>3095</v>
      </c>
      <c r="F3584" s="4">
        <v>4.1481481481481497</v>
      </c>
      <c r="G3584" s="4">
        <v>4</v>
      </c>
      <c r="H3584" s="4">
        <v>0.75415279535810198</v>
      </c>
      <c r="I3584" s="4">
        <v>5.4</v>
      </c>
      <c r="J3584" s="4">
        <v>3</v>
      </c>
      <c r="K3584" s="4">
        <v>3.6</v>
      </c>
      <c r="L3584" s="4">
        <v>4.75</v>
      </c>
      <c r="M3584" s="4">
        <v>27</v>
      </c>
    </row>
    <row r="3585" spans="1:13" x14ac:dyDescent="0.2">
      <c r="A3585" s="3">
        <v>39995</v>
      </c>
      <c r="B3585" t="s">
        <v>9258</v>
      </c>
      <c r="C3585" t="s">
        <v>3087</v>
      </c>
      <c r="D3585" t="s">
        <v>9259</v>
      </c>
      <c r="E3585" t="s">
        <v>3086</v>
      </c>
      <c r="F3585" s="4">
        <v>4.5966666666666702</v>
      </c>
      <c r="G3585" s="4">
        <v>4.5999999999999996</v>
      </c>
      <c r="H3585" s="4">
        <v>0.40639995022173597</v>
      </c>
      <c r="I3585" s="4">
        <v>5.4</v>
      </c>
      <c r="J3585" s="4">
        <v>4</v>
      </c>
      <c r="K3585" s="4">
        <v>4.3</v>
      </c>
      <c r="L3585" s="4">
        <v>4.8</v>
      </c>
      <c r="M3585" s="4">
        <v>30</v>
      </c>
    </row>
    <row r="3586" spans="1:13" x14ac:dyDescent="0.2">
      <c r="A3586" s="3">
        <v>39995</v>
      </c>
      <c r="B3586" t="s">
        <v>9388</v>
      </c>
      <c r="C3586" t="s">
        <v>3090</v>
      </c>
      <c r="D3586" t="s">
        <v>9389</v>
      </c>
      <c r="E3586" t="s">
        <v>3089</v>
      </c>
      <c r="F3586" s="4">
        <v>3.8689655172413802</v>
      </c>
      <c r="G3586" s="4">
        <v>3.7</v>
      </c>
      <c r="H3586" s="4">
        <v>0.57514187583578202</v>
      </c>
      <c r="I3586" s="4">
        <v>5.4</v>
      </c>
      <c r="J3586" s="4">
        <v>3.1</v>
      </c>
      <c r="K3586" s="4">
        <v>3.4</v>
      </c>
      <c r="L3586" s="4">
        <v>4.2</v>
      </c>
      <c r="M3586" s="4">
        <v>29</v>
      </c>
    </row>
    <row r="3587" spans="1:13" x14ac:dyDescent="0.2">
      <c r="A3587" s="3">
        <v>39995</v>
      </c>
      <c r="B3587" t="s">
        <v>9452</v>
      </c>
      <c r="C3587" t="s">
        <v>3153</v>
      </c>
      <c r="D3587" t="s">
        <v>9453</v>
      </c>
      <c r="E3587" t="s">
        <v>3152</v>
      </c>
      <c r="F3587" s="4">
        <v>0.46317241379310298</v>
      </c>
      <c r="G3587" s="4">
        <v>0.32</v>
      </c>
      <c r="H3587" s="4">
        <v>0.79640827957979599</v>
      </c>
      <c r="I3587" s="4">
        <v>4.5999999999999996</v>
      </c>
      <c r="J3587" s="4">
        <v>0.17199999999999999</v>
      </c>
      <c r="K3587" s="4">
        <v>0.3</v>
      </c>
      <c r="L3587" s="4">
        <v>0.34</v>
      </c>
      <c r="M3587" s="4">
        <v>29</v>
      </c>
    </row>
    <row r="3588" spans="1:13" x14ac:dyDescent="0.2">
      <c r="A3588" s="3">
        <v>39995</v>
      </c>
      <c r="B3588" t="s">
        <v>10109</v>
      </c>
      <c r="C3588" t="s">
        <v>4324</v>
      </c>
      <c r="D3588" t="s">
        <v>10110</v>
      </c>
      <c r="E3588" t="s">
        <v>4323</v>
      </c>
      <c r="F3588" s="4">
        <v>-2.57866666666667</v>
      </c>
      <c r="G3588" s="4">
        <v>-2.6</v>
      </c>
      <c r="H3588" s="4">
        <v>0.437703515882717</v>
      </c>
      <c r="I3588" s="4">
        <v>-1.7</v>
      </c>
      <c r="J3588" s="4">
        <v>-3.5</v>
      </c>
      <c r="K3588" s="4">
        <v>-2.7749999999999999</v>
      </c>
      <c r="L3588" s="4">
        <v>-2.35</v>
      </c>
      <c r="M3588" s="4">
        <v>30</v>
      </c>
    </row>
    <row r="3589" spans="1:13" x14ac:dyDescent="0.2">
      <c r="A3589" s="3">
        <v>39995</v>
      </c>
      <c r="B3589" t="s">
        <v>10121</v>
      </c>
      <c r="C3589" t="s">
        <v>4327</v>
      </c>
      <c r="D3589" t="s">
        <v>10122</v>
      </c>
      <c r="E3589" t="s">
        <v>4326</v>
      </c>
      <c r="F3589" s="4">
        <v>1.99931034482759</v>
      </c>
      <c r="G3589" s="4">
        <v>2</v>
      </c>
      <c r="H3589" s="4">
        <v>0.94310252069010003</v>
      </c>
      <c r="I3589" s="4">
        <v>5.9</v>
      </c>
      <c r="J3589" s="4">
        <v>0.8</v>
      </c>
      <c r="K3589" s="4">
        <v>1.5</v>
      </c>
      <c r="L3589" s="4">
        <v>2.2000000000000002</v>
      </c>
      <c r="M3589" s="4">
        <v>29</v>
      </c>
    </row>
    <row r="3590" spans="1:13" x14ac:dyDescent="0.2">
      <c r="A3590" s="3">
        <v>39995</v>
      </c>
      <c r="B3590" t="s">
        <v>9438</v>
      </c>
      <c r="C3590" t="s">
        <v>3939</v>
      </c>
      <c r="D3590" t="s">
        <v>9439</v>
      </c>
      <c r="E3590" t="s">
        <v>3947</v>
      </c>
      <c r="F3590" s="4">
        <v>13.3662193548387</v>
      </c>
      <c r="G3590" s="4">
        <v>13.3001</v>
      </c>
      <c r="H3590" s="4">
        <v>0.242929375771855</v>
      </c>
      <c r="I3590" s="4">
        <v>14.35</v>
      </c>
      <c r="J3590" s="4">
        <v>13.05</v>
      </c>
      <c r="K3590" s="4">
        <v>13.25</v>
      </c>
      <c r="L3590" s="4">
        <v>13.4</v>
      </c>
      <c r="M3590" s="4">
        <v>31</v>
      </c>
    </row>
    <row r="3591" spans="1:13" x14ac:dyDescent="0.2">
      <c r="A3591" s="3">
        <v>39995</v>
      </c>
      <c r="B3591" t="s">
        <v>9446</v>
      </c>
      <c r="C3591" t="s">
        <v>3942</v>
      </c>
      <c r="D3591" t="s">
        <v>9447</v>
      </c>
      <c r="E3591" t="s">
        <v>3949</v>
      </c>
      <c r="F3591" s="4">
        <v>13.448221875</v>
      </c>
      <c r="G3591" s="4">
        <v>13.395350000000001</v>
      </c>
      <c r="H3591" s="4">
        <v>0.36960052081932898</v>
      </c>
      <c r="I3591" s="4">
        <v>15.15</v>
      </c>
      <c r="J3591" s="4">
        <v>13.03</v>
      </c>
      <c r="K3591" s="4">
        <v>13.315</v>
      </c>
      <c r="L3591" s="4">
        <v>13.505000000000001</v>
      </c>
      <c r="M3591" s="4">
        <v>32</v>
      </c>
    </row>
    <row r="3592" spans="1:13" x14ac:dyDescent="0.2">
      <c r="A3592" s="3">
        <v>39995</v>
      </c>
      <c r="B3592" t="s">
        <v>9454</v>
      </c>
      <c r="C3592" t="s">
        <v>3952</v>
      </c>
      <c r="D3592" t="s">
        <v>9455</v>
      </c>
      <c r="E3592" t="s">
        <v>3951</v>
      </c>
      <c r="F3592" s="4">
        <v>13.462432258064499</v>
      </c>
      <c r="G3592" s="4">
        <v>13.43</v>
      </c>
      <c r="H3592" s="4">
        <v>0.43881591917879498</v>
      </c>
      <c r="I3592" s="4">
        <v>15.45</v>
      </c>
      <c r="J3592" s="4">
        <v>12.88</v>
      </c>
      <c r="K3592" s="4">
        <v>13.28825</v>
      </c>
      <c r="L3592" s="4">
        <v>13.545</v>
      </c>
      <c r="M3592" s="4">
        <v>31</v>
      </c>
    </row>
    <row r="3593" spans="1:13" x14ac:dyDescent="0.2">
      <c r="A3593" s="3">
        <v>39995</v>
      </c>
      <c r="B3593" t="s">
        <v>9264</v>
      </c>
      <c r="C3593" t="s">
        <v>3936</v>
      </c>
      <c r="D3593" t="s">
        <v>9265</v>
      </c>
      <c r="E3593" t="s">
        <v>3935</v>
      </c>
      <c r="F3593" s="4">
        <v>13.475884375</v>
      </c>
      <c r="G3593" s="4">
        <v>13.5</v>
      </c>
      <c r="H3593" s="4">
        <v>0.46640658996988699</v>
      </c>
      <c r="I3593" s="4">
        <v>15.3</v>
      </c>
      <c r="J3593" s="4">
        <v>12.65</v>
      </c>
      <c r="K3593" s="4">
        <v>13.2125</v>
      </c>
      <c r="L3593" s="4">
        <v>13.7</v>
      </c>
      <c r="M3593" s="4">
        <v>32</v>
      </c>
    </row>
    <row r="3594" spans="1:13" x14ac:dyDescent="0.2">
      <c r="A3594" s="3">
        <v>39995</v>
      </c>
      <c r="B3594" t="s">
        <v>9394</v>
      </c>
      <c r="C3594" t="s">
        <v>3939</v>
      </c>
      <c r="D3594" t="s">
        <v>9395</v>
      </c>
      <c r="E3594" t="s">
        <v>3938</v>
      </c>
      <c r="F3594" s="4">
        <v>13.4165774193548</v>
      </c>
      <c r="G3594" s="4">
        <v>13.395200000000001</v>
      </c>
      <c r="H3594" s="4">
        <v>0.49716404181428703</v>
      </c>
      <c r="I3594" s="4">
        <v>14.65</v>
      </c>
      <c r="J3594" s="4">
        <v>12.56</v>
      </c>
      <c r="K3594" s="4">
        <v>13.0199</v>
      </c>
      <c r="L3594" s="4">
        <v>13.8</v>
      </c>
      <c r="M3594" s="4">
        <v>31</v>
      </c>
    </row>
    <row r="3595" spans="1:13" x14ac:dyDescent="0.2">
      <c r="A3595" s="3">
        <v>39995</v>
      </c>
      <c r="B3595" t="s">
        <v>10105</v>
      </c>
      <c r="C3595" t="s">
        <v>3579</v>
      </c>
      <c r="D3595" t="s">
        <v>10106</v>
      </c>
      <c r="E3595" t="s">
        <v>3578</v>
      </c>
      <c r="F3595" s="4">
        <v>-6.9249999999999998</v>
      </c>
      <c r="G3595" s="4">
        <v>-7.1</v>
      </c>
      <c r="H3595" s="4">
        <v>0.78534972690412697</v>
      </c>
      <c r="I3595" s="4">
        <v>-5.4</v>
      </c>
      <c r="J3595" s="4">
        <v>-8.6</v>
      </c>
      <c r="K3595" s="4">
        <v>-7.5</v>
      </c>
      <c r="L3595" s="4">
        <v>-6.375</v>
      </c>
      <c r="M3595" s="4">
        <v>32</v>
      </c>
    </row>
    <row r="3596" spans="1:13" x14ac:dyDescent="0.2">
      <c r="A3596" s="3">
        <v>39995</v>
      </c>
      <c r="B3596" t="s">
        <v>10113</v>
      </c>
      <c r="C3596" t="s">
        <v>3582</v>
      </c>
      <c r="D3596" t="s">
        <v>10114</v>
      </c>
      <c r="E3596" t="s">
        <v>3581</v>
      </c>
      <c r="F3596" s="4">
        <v>2.5387096774193498</v>
      </c>
      <c r="G3596" s="4">
        <v>2.5</v>
      </c>
      <c r="H3596" s="4">
        <v>1.0977787935508201</v>
      </c>
      <c r="I3596" s="4">
        <v>5</v>
      </c>
      <c r="J3596" s="4">
        <v>-1.1000000000000001</v>
      </c>
      <c r="K3596" s="4">
        <v>2.1</v>
      </c>
      <c r="L3596" s="4">
        <v>3.1</v>
      </c>
      <c r="M3596" s="4">
        <v>31</v>
      </c>
    </row>
    <row r="3597" spans="1:13" x14ac:dyDescent="0.2">
      <c r="A3597" s="3">
        <v>39995</v>
      </c>
      <c r="B3597" t="s">
        <v>10127</v>
      </c>
      <c r="C3597" t="s">
        <v>3585</v>
      </c>
      <c r="D3597" t="s">
        <v>10128</v>
      </c>
      <c r="E3597" t="s">
        <v>3584</v>
      </c>
      <c r="F3597" s="4">
        <v>2.94285714285714</v>
      </c>
      <c r="G3597" s="4">
        <v>3</v>
      </c>
      <c r="H3597" s="4">
        <v>0.63527271983883304</v>
      </c>
      <c r="I3597" s="4">
        <v>3.9</v>
      </c>
      <c r="J3597" s="4">
        <v>1.1000000000000001</v>
      </c>
      <c r="K3597" s="4">
        <v>2.9</v>
      </c>
      <c r="L3597" s="4">
        <v>3.2</v>
      </c>
      <c r="M3597" s="4">
        <v>21</v>
      </c>
    </row>
    <row r="3598" spans="1:13" x14ac:dyDescent="0.2">
      <c r="A3598" s="3">
        <v>39995</v>
      </c>
      <c r="B3598" t="s">
        <v>10123</v>
      </c>
      <c r="C3598" t="s">
        <v>3591</v>
      </c>
      <c r="D3598" t="s">
        <v>10124</v>
      </c>
      <c r="E3598" t="s">
        <v>3590</v>
      </c>
      <c r="F3598" s="4">
        <v>-10.148387096774201</v>
      </c>
      <c r="G3598" s="4">
        <v>-10.1</v>
      </c>
      <c r="H3598" s="4">
        <v>0.90364851859630202</v>
      </c>
      <c r="I3598" s="4">
        <v>-7.9</v>
      </c>
      <c r="J3598" s="4">
        <v>-11.9</v>
      </c>
      <c r="K3598" s="4">
        <v>-10.7</v>
      </c>
      <c r="L3598" s="4">
        <v>-9.75</v>
      </c>
      <c r="M3598" s="4">
        <v>31</v>
      </c>
    </row>
    <row r="3599" spans="1:13" x14ac:dyDescent="0.2">
      <c r="A3599" s="3">
        <v>39995</v>
      </c>
      <c r="B3599" t="s">
        <v>10125</v>
      </c>
      <c r="C3599" t="s">
        <v>3594</v>
      </c>
      <c r="D3599" t="s">
        <v>10126</v>
      </c>
      <c r="E3599" t="s">
        <v>3593</v>
      </c>
      <c r="F3599" s="4">
        <v>-6.3741935483871002</v>
      </c>
      <c r="G3599" s="4">
        <v>-6.5</v>
      </c>
      <c r="H3599" s="4">
        <v>1.54293394586104</v>
      </c>
      <c r="I3599" s="4">
        <v>-3.1</v>
      </c>
      <c r="J3599" s="4">
        <v>-9</v>
      </c>
      <c r="K3599" s="4">
        <v>-7.5</v>
      </c>
      <c r="L3599" s="4">
        <v>-5.4</v>
      </c>
      <c r="M3599" s="4">
        <v>31</v>
      </c>
    </row>
    <row r="3600" spans="1:13" x14ac:dyDescent="0.2">
      <c r="A3600" s="3">
        <v>39995</v>
      </c>
      <c r="B3600" t="s">
        <v>10129</v>
      </c>
      <c r="C3600" t="s">
        <v>3597</v>
      </c>
      <c r="D3600" t="s">
        <v>10130</v>
      </c>
      <c r="E3600" t="s">
        <v>3596</v>
      </c>
      <c r="F3600" s="4">
        <v>-2.9903225806451599</v>
      </c>
      <c r="G3600" s="4">
        <v>-3.2</v>
      </c>
      <c r="H3600" s="4">
        <v>1.69614363360137</v>
      </c>
      <c r="I3600" s="4">
        <v>0</v>
      </c>
      <c r="J3600" s="4">
        <v>-6</v>
      </c>
      <c r="K3600" s="4">
        <v>-4.1500000000000004</v>
      </c>
      <c r="L3600" s="4">
        <v>-1.45</v>
      </c>
      <c r="M3600" s="4">
        <v>31</v>
      </c>
    </row>
    <row r="3601" spans="1:13" x14ac:dyDescent="0.2">
      <c r="A3601" s="3">
        <v>40026</v>
      </c>
      <c r="B3601" t="s">
        <v>9248</v>
      </c>
      <c r="C3601" t="s">
        <v>3918</v>
      </c>
      <c r="D3601" t="s">
        <v>9249</v>
      </c>
      <c r="E3601" t="s">
        <v>3917</v>
      </c>
      <c r="F3601" s="4">
        <v>4.4718749999999998</v>
      </c>
      <c r="G3601" s="4">
        <v>4.49</v>
      </c>
      <c r="H3601" s="4">
        <v>0.22866283814469501</v>
      </c>
      <c r="I3601" s="4">
        <v>5.13</v>
      </c>
      <c r="J3601" s="4">
        <v>4</v>
      </c>
      <c r="K3601" s="4">
        <v>4.3</v>
      </c>
      <c r="L3601" s="4">
        <v>4.5</v>
      </c>
      <c r="M3601" s="4">
        <v>32</v>
      </c>
    </row>
    <row r="3602" spans="1:13" x14ac:dyDescent="0.2">
      <c r="A3602" s="3">
        <v>40026</v>
      </c>
      <c r="B3602" t="s">
        <v>9378</v>
      </c>
      <c r="C3602" t="s">
        <v>3921</v>
      </c>
      <c r="D3602" t="s">
        <v>9379</v>
      </c>
      <c r="E3602" t="s">
        <v>3920</v>
      </c>
      <c r="F3602" s="4">
        <v>5.3756250000000003</v>
      </c>
      <c r="G3602" s="4">
        <v>5.5</v>
      </c>
      <c r="H3602" s="4">
        <v>0.85124931907509105</v>
      </c>
      <c r="I3602" s="4">
        <v>7.53</v>
      </c>
      <c r="J3602" s="4">
        <v>4</v>
      </c>
      <c r="K3602" s="4">
        <v>4.7225000000000001</v>
      </c>
      <c r="L3602" s="4">
        <v>5.6749999999999998</v>
      </c>
      <c r="M3602" s="4">
        <v>32</v>
      </c>
    </row>
    <row r="3603" spans="1:13" x14ac:dyDescent="0.2">
      <c r="A3603" s="3">
        <v>40026</v>
      </c>
      <c r="B3603" t="s">
        <v>9456</v>
      </c>
      <c r="C3603" t="s">
        <v>3081</v>
      </c>
      <c r="D3603" t="s">
        <v>9457</v>
      </c>
      <c r="E3603" t="s">
        <v>3080</v>
      </c>
      <c r="F3603" s="4">
        <v>4.1354838709677404</v>
      </c>
      <c r="G3603" s="4">
        <v>4.0999999999999996</v>
      </c>
      <c r="H3603" s="4">
        <v>0.52570485198241201</v>
      </c>
      <c r="I3603" s="4">
        <v>5.5</v>
      </c>
      <c r="J3603" s="4">
        <v>3.3</v>
      </c>
      <c r="K3603" s="4">
        <v>3.8</v>
      </c>
      <c r="L3603" s="4">
        <v>4.4000000000000004</v>
      </c>
      <c r="M3603" s="4">
        <v>31</v>
      </c>
    </row>
    <row r="3604" spans="1:13" x14ac:dyDescent="0.2">
      <c r="A3604" s="3">
        <v>40026</v>
      </c>
      <c r="B3604" t="s">
        <v>9138</v>
      </c>
      <c r="C3604" t="s">
        <v>3072</v>
      </c>
      <c r="D3604" t="s">
        <v>9139</v>
      </c>
      <c r="E3604" t="s">
        <v>3071</v>
      </c>
      <c r="F3604" s="4">
        <v>4.2468750000000002</v>
      </c>
      <c r="G3604" s="4">
        <v>4.2</v>
      </c>
      <c r="H3604" s="4">
        <v>0.373289107883576</v>
      </c>
      <c r="I3604" s="4">
        <v>5.5</v>
      </c>
      <c r="J3604" s="4">
        <v>3.7</v>
      </c>
      <c r="K3604" s="4">
        <v>4.0750000000000002</v>
      </c>
      <c r="L3604" s="4">
        <v>4.3499999999999996</v>
      </c>
      <c r="M3604" s="4">
        <v>32</v>
      </c>
    </row>
    <row r="3605" spans="1:13" x14ac:dyDescent="0.2">
      <c r="A3605" s="3">
        <v>40026</v>
      </c>
      <c r="B3605" t="s">
        <v>9252</v>
      </c>
      <c r="C3605" t="s">
        <v>3075</v>
      </c>
      <c r="D3605" t="s">
        <v>9253</v>
      </c>
      <c r="E3605" t="s">
        <v>3074</v>
      </c>
      <c r="F3605" s="4">
        <v>4.0062499999999996</v>
      </c>
      <c r="G3605" s="4">
        <v>3.9</v>
      </c>
      <c r="H3605" s="4">
        <v>0.48188976118556798</v>
      </c>
      <c r="I3605" s="4">
        <v>5.3</v>
      </c>
      <c r="J3605" s="4">
        <v>3.3</v>
      </c>
      <c r="K3605" s="4">
        <v>3.7</v>
      </c>
      <c r="L3605" s="4">
        <v>4.0999999999999996</v>
      </c>
      <c r="M3605" s="4">
        <v>32</v>
      </c>
    </row>
    <row r="3606" spans="1:13" x14ac:dyDescent="0.2">
      <c r="A3606" s="3">
        <v>40026</v>
      </c>
      <c r="B3606" t="s">
        <v>9398</v>
      </c>
      <c r="C3606" t="s">
        <v>3102</v>
      </c>
      <c r="D3606" t="s">
        <v>9399</v>
      </c>
      <c r="E3606" t="s">
        <v>3101</v>
      </c>
      <c r="F3606" s="4">
        <v>3.7068965517241401</v>
      </c>
      <c r="G3606" s="4">
        <v>3.6</v>
      </c>
      <c r="H3606" s="4">
        <v>0.38445790637389599</v>
      </c>
      <c r="I3606" s="4">
        <v>4.8</v>
      </c>
      <c r="J3606" s="4">
        <v>3.3</v>
      </c>
      <c r="K3606" s="4">
        <v>3.5</v>
      </c>
      <c r="L3606" s="4">
        <v>3.9</v>
      </c>
      <c r="M3606" s="4">
        <v>29</v>
      </c>
    </row>
    <row r="3607" spans="1:13" x14ac:dyDescent="0.2">
      <c r="A3607" s="3">
        <v>40026</v>
      </c>
      <c r="B3607" t="s">
        <v>9382</v>
      </c>
      <c r="C3607" t="s">
        <v>3078</v>
      </c>
      <c r="D3607" t="s">
        <v>9383</v>
      </c>
      <c r="E3607" t="s">
        <v>3077</v>
      </c>
      <c r="F3607" s="4">
        <v>3.7533333333333299</v>
      </c>
      <c r="G3607" s="4">
        <v>3.6</v>
      </c>
      <c r="H3607" s="4">
        <v>0.40405985672433697</v>
      </c>
      <c r="I3607" s="4">
        <v>4.9000000000000004</v>
      </c>
      <c r="J3607" s="4">
        <v>3.1</v>
      </c>
      <c r="K3607" s="4">
        <v>3.5</v>
      </c>
      <c r="L3607" s="4">
        <v>3.9</v>
      </c>
      <c r="M3607" s="4">
        <v>30</v>
      </c>
    </row>
    <row r="3608" spans="1:13" x14ac:dyDescent="0.2">
      <c r="A3608" s="3">
        <v>40026</v>
      </c>
      <c r="B3608" t="s">
        <v>7634</v>
      </c>
      <c r="C3608" t="s">
        <v>3105</v>
      </c>
      <c r="D3608" t="s">
        <v>7635</v>
      </c>
      <c r="E3608" t="s">
        <v>3104</v>
      </c>
      <c r="F3608" s="4">
        <v>3.4777777777777801</v>
      </c>
      <c r="G3608" s="4">
        <v>3.5</v>
      </c>
      <c r="H3608" s="4">
        <v>0.34566917636257299</v>
      </c>
      <c r="I3608" s="4">
        <v>4.3</v>
      </c>
      <c r="J3608" s="4">
        <v>3</v>
      </c>
      <c r="K3608" s="4">
        <v>3.3</v>
      </c>
      <c r="L3608" s="4">
        <v>3.6</v>
      </c>
      <c r="M3608" s="4">
        <v>27</v>
      </c>
    </row>
    <row r="3609" spans="1:13" x14ac:dyDescent="0.2">
      <c r="A3609" s="3">
        <v>40026</v>
      </c>
      <c r="B3609" t="s">
        <v>9400</v>
      </c>
      <c r="C3609" t="s">
        <v>3129</v>
      </c>
      <c r="D3609" t="s">
        <v>9401</v>
      </c>
      <c r="E3609" t="s">
        <v>3128</v>
      </c>
      <c r="F3609" s="4">
        <v>0.38193333333333301</v>
      </c>
      <c r="G3609" s="4">
        <v>0.375</v>
      </c>
      <c r="H3609" s="4">
        <v>0.105825468981042</v>
      </c>
      <c r="I3609" s="4">
        <v>0.67</v>
      </c>
      <c r="J3609" s="4">
        <v>0.20799999999999999</v>
      </c>
      <c r="K3609" s="4">
        <v>0.33</v>
      </c>
      <c r="L3609" s="4">
        <v>0.43</v>
      </c>
      <c r="M3609" s="4">
        <v>30</v>
      </c>
    </row>
    <row r="3610" spans="1:13" x14ac:dyDescent="0.2">
      <c r="A3610" s="3">
        <v>40026</v>
      </c>
      <c r="B3610" t="s">
        <v>7290</v>
      </c>
      <c r="C3610" t="s">
        <v>3132</v>
      </c>
      <c r="D3610" t="s">
        <v>7291</v>
      </c>
      <c r="E3610" t="s">
        <v>3131</v>
      </c>
      <c r="F3610" s="4">
        <v>0.28149999999999997</v>
      </c>
      <c r="G3610" s="4">
        <v>0.27500000000000002</v>
      </c>
      <c r="H3610" s="4">
        <v>7.99477199864667E-2</v>
      </c>
      <c r="I3610" s="4">
        <v>0.51</v>
      </c>
      <c r="J3610" s="4">
        <v>0.18</v>
      </c>
      <c r="K3610" s="4">
        <v>0.23</v>
      </c>
      <c r="L3610" s="4">
        <v>0.315</v>
      </c>
      <c r="M3610" s="4">
        <v>30</v>
      </c>
    </row>
    <row r="3611" spans="1:13" x14ac:dyDescent="0.2">
      <c r="A3611" s="3">
        <v>40026</v>
      </c>
      <c r="B3611" t="s">
        <v>7294</v>
      </c>
      <c r="C3611" t="s">
        <v>3135</v>
      </c>
      <c r="D3611" t="s">
        <v>7295</v>
      </c>
      <c r="E3611" t="s">
        <v>3134</v>
      </c>
      <c r="F3611" s="4">
        <v>0.36373333333333302</v>
      </c>
      <c r="G3611" s="4">
        <v>0.36</v>
      </c>
      <c r="H3611" s="4">
        <v>9.3816744823061293E-2</v>
      </c>
      <c r="I3611" s="4">
        <v>0.59</v>
      </c>
      <c r="J3611" s="4">
        <v>0.2</v>
      </c>
      <c r="K3611" s="4">
        <v>0.30249999999999999</v>
      </c>
      <c r="L3611" s="4">
        <v>0.42749999999999999</v>
      </c>
      <c r="M3611" s="4">
        <v>30</v>
      </c>
    </row>
    <row r="3612" spans="1:13" x14ac:dyDescent="0.2">
      <c r="A3612" s="3">
        <v>40026</v>
      </c>
      <c r="B3612" t="s">
        <v>7296</v>
      </c>
      <c r="C3612" t="s">
        <v>3138</v>
      </c>
      <c r="D3612" t="s">
        <v>7297</v>
      </c>
      <c r="E3612" t="s">
        <v>3137</v>
      </c>
      <c r="F3612" s="4">
        <v>0.16650000000000001</v>
      </c>
      <c r="G3612" s="4">
        <v>0.18</v>
      </c>
      <c r="H3612" s="4">
        <v>9.6160336650968403E-2</v>
      </c>
      <c r="I3612" s="4">
        <v>0.315</v>
      </c>
      <c r="J3612" s="4">
        <v>-0.1</v>
      </c>
      <c r="K3612" s="4">
        <v>0.14000000000000001</v>
      </c>
      <c r="L3612" s="4">
        <v>0.22</v>
      </c>
      <c r="M3612" s="4">
        <v>30</v>
      </c>
    </row>
    <row r="3613" spans="1:13" x14ac:dyDescent="0.2">
      <c r="A3613" s="3">
        <v>40026</v>
      </c>
      <c r="B3613" t="s">
        <v>7298</v>
      </c>
      <c r="C3613" t="s">
        <v>3141</v>
      </c>
      <c r="D3613" t="s">
        <v>7299</v>
      </c>
      <c r="E3613" t="s">
        <v>3140</v>
      </c>
      <c r="F3613" s="4">
        <v>-0.2487</v>
      </c>
      <c r="G3613" s="4">
        <v>-0.26</v>
      </c>
      <c r="H3613" s="4">
        <v>0.113178269511665</v>
      </c>
      <c r="I3613" s="4">
        <v>0.12</v>
      </c>
      <c r="J3613" s="4">
        <v>-0.42</v>
      </c>
      <c r="K3613" s="4">
        <v>-0.32</v>
      </c>
      <c r="L3613" s="4">
        <v>-0.19</v>
      </c>
      <c r="M3613" s="4">
        <v>30</v>
      </c>
    </row>
    <row r="3614" spans="1:13" x14ac:dyDescent="0.2">
      <c r="A3614" s="3">
        <v>40026</v>
      </c>
      <c r="B3614" t="s">
        <v>7300</v>
      </c>
      <c r="C3614" t="s">
        <v>3144</v>
      </c>
      <c r="D3614" t="s">
        <v>7301</v>
      </c>
      <c r="E3614" t="s">
        <v>3143</v>
      </c>
      <c r="F3614" s="4">
        <v>0.1706</v>
      </c>
      <c r="G3614" s="4">
        <v>0.18</v>
      </c>
      <c r="H3614" s="4">
        <v>0.107900528904779</v>
      </c>
      <c r="I3614" s="4">
        <v>0.41</v>
      </c>
      <c r="J3614" s="4">
        <v>0</v>
      </c>
      <c r="K3614" s="4">
        <v>9.2499999999999999E-2</v>
      </c>
      <c r="L3614" s="4">
        <v>0.22750000000000001</v>
      </c>
      <c r="M3614" s="4">
        <v>30</v>
      </c>
    </row>
    <row r="3615" spans="1:13" x14ac:dyDescent="0.2">
      <c r="A3615" s="3">
        <v>40026</v>
      </c>
      <c r="B3615" t="s">
        <v>7302</v>
      </c>
      <c r="C3615" t="s">
        <v>3147</v>
      </c>
      <c r="D3615" t="s">
        <v>7303</v>
      </c>
      <c r="E3615" t="s">
        <v>3146</v>
      </c>
      <c r="F3615" s="4">
        <v>0.29749999999999999</v>
      </c>
      <c r="G3615" s="4">
        <v>0.28999999999999998</v>
      </c>
      <c r="H3615" s="4">
        <v>7.2951920869985906E-2</v>
      </c>
      <c r="I3615" s="4">
        <v>0.45</v>
      </c>
      <c r="J3615" s="4">
        <v>0.18</v>
      </c>
      <c r="K3615" s="4">
        <v>0.24374999999999999</v>
      </c>
      <c r="L3615" s="4">
        <v>0.32750000000000001</v>
      </c>
      <c r="M3615" s="4">
        <v>30</v>
      </c>
    </row>
    <row r="3616" spans="1:13" x14ac:dyDescent="0.2">
      <c r="A3616" s="3">
        <v>40026</v>
      </c>
      <c r="B3616" t="s">
        <v>9340</v>
      </c>
      <c r="C3616" t="s">
        <v>3114</v>
      </c>
      <c r="D3616" t="s">
        <v>9341</v>
      </c>
      <c r="E3616" t="s">
        <v>3113</v>
      </c>
      <c r="F3616" s="4">
        <v>0.27546874999999998</v>
      </c>
      <c r="G3616" s="4">
        <v>0.26</v>
      </c>
      <c r="H3616" s="4">
        <v>7.3059403305052506E-2</v>
      </c>
      <c r="I3616" s="4">
        <v>0.47</v>
      </c>
      <c r="J3616" s="4">
        <v>0.14000000000000001</v>
      </c>
      <c r="K3616" s="4">
        <v>0.23749999999999999</v>
      </c>
      <c r="L3616" s="4">
        <v>0.30249999999999999</v>
      </c>
      <c r="M3616" s="4">
        <v>32</v>
      </c>
    </row>
    <row r="3617" spans="1:13" x14ac:dyDescent="0.2">
      <c r="A3617" s="3">
        <v>40026</v>
      </c>
      <c r="B3617" t="s">
        <v>7304</v>
      </c>
      <c r="C3617" t="s">
        <v>3150</v>
      </c>
      <c r="D3617" t="s">
        <v>7305</v>
      </c>
      <c r="E3617" t="s">
        <v>3149</v>
      </c>
      <c r="F3617" s="4">
        <v>0.34846666666666698</v>
      </c>
      <c r="G3617" s="4">
        <v>0.35499999999999998</v>
      </c>
      <c r="H3617" s="4">
        <v>8.2955215725666998E-2</v>
      </c>
      <c r="I3617" s="4">
        <v>0.56999999999999995</v>
      </c>
      <c r="J3617" s="4">
        <v>0.16</v>
      </c>
      <c r="K3617" s="4">
        <v>0.30499999999999999</v>
      </c>
      <c r="L3617" s="4">
        <v>0.39</v>
      </c>
      <c r="M3617" s="4">
        <v>30</v>
      </c>
    </row>
    <row r="3618" spans="1:13" x14ac:dyDescent="0.2">
      <c r="A3618" s="3">
        <v>40026</v>
      </c>
      <c r="B3618" t="s">
        <v>9350</v>
      </c>
      <c r="C3618" t="s">
        <v>3117</v>
      </c>
      <c r="D3618" t="s">
        <v>9351</v>
      </c>
      <c r="E3618" t="s">
        <v>3116</v>
      </c>
      <c r="F3618" s="4">
        <v>0.601387096774194</v>
      </c>
      <c r="G3618" s="4">
        <v>0.6</v>
      </c>
      <c r="H3618" s="4">
        <v>0.12643962391048</v>
      </c>
      <c r="I3618" s="4">
        <v>1.1299999999999999</v>
      </c>
      <c r="J3618" s="4">
        <v>0.39</v>
      </c>
      <c r="K3618" s="4">
        <v>0.53</v>
      </c>
      <c r="L3618" s="4">
        <v>0.63500000000000001</v>
      </c>
      <c r="M3618" s="4">
        <v>31</v>
      </c>
    </row>
    <row r="3619" spans="1:13" x14ac:dyDescent="0.2">
      <c r="A3619" s="3">
        <v>40026</v>
      </c>
      <c r="B3619" t="s">
        <v>9360</v>
      </c>
      <c r="C3619" t="s">
        <v>3120</v>
      </c>
      <c r="D3619" t="s">
        <v>9361</v>
      </c>
      <c r="E3619" t="s">
        <v>3119</v>
      </c>
      <c r="F3619" s="4">
        <v>0.48590322580645201</v>
      </c>
      <c r="G3619" s="4">
        <v>0.5</v>
      </c>
      <c r="H3619" s="4">
        <v>9.0278958360077696E-2</v>
      </c>
      <c r="I3619" s="4">
        <v>0.65</v>
      </c>
      <c r="J3619" s="4">
        <v>0.28999999999999998</v>
      </c>
      <c r="K3619" s="4">
        <v>0.435</v>
      </c>
      <c r="L3619" s="4">
        <v>0.54500000000000004</v>
      </c>
      <c r="M3619" s="4">
        <v>31</v>
      </c>
    </row>
    <row r="3620" spans="1:13" x14ac:dyDescent="0.2">
      <c r="A3620" s="3">
        <v>40026</v>
      </c>
      <c r="B3620" t="s">
        <v>9370</v>
      </c>
      <c r="C3620" t="s">
        <v>3123</v>
      </c>
      <c r="D3620" t="s">
        <v>9371</v>
      </c>
      <c r="E3620" t="s">
        <v>3122</v>
      </c>
      <c r="F3620" s="4">
        <v>0.71435483870967698</v>
      </c>
      <c r="G3620" s="4">
        <v>0.71</v>
      </c>
      <c r="H3620" s="4">
        <v>0.12280568618406799</v>
      </c>
      <c r="I3620" s="4">
        <v>1</v>
      </c>
      <c r="J3620" s="4">
        <v>0.5</v>
      </c>
      <c r="K3620" s="4">
        <v>0.60499999999999998</v>
      </c>
      <c r="L3620" s="4">
        <v>0.80500000000000005</v>
      </c>
      <c r="M3620" s="4">
        <v>31</v>
      </c>
    </row>
    <row r="3621" spans="1:13" x14ac:dyDescent="0.2">
      <c r="A3621" s="3">
        <v>40026</v>
      </c>
      <c r="B3621" t="s">
        <v>9384</v>
      </c>
      <c r="C3621" t="s">
        <v>3126</v>
      </c>
      <c r="D3621" t="s">
        <v>9385</v>
      </c>
      <c r="E3621" t="s">
        <v>3125</v>
      </c>
      <c r="F3621" s="4">
        <v>0.50751612903225796</v>
      </c>
      <c r="G3621" s="4">
        <v>0.51</v>
      </c>
      <c r="H3621" s="4">
        <v>0.102123738986174</v>
      </c>
      <c r="I3621" s="4">
        <v>0.69</v>
      </c>
      <c r="J3621" s="4">
        <v>0.25</v>
      </c>
      <c r="K3621" s="4">
        <v>0.46500000000000002</v>
      </c>
      <c r="L3621" s="4">
        <v>0.56999999999999995</v>
      </c>
      <c r="M3621" s="4">
        <v>31</v>
      </c>
    </row>
    <row r="3622" spans="1:13" x14ac:dyDescent="0.2">
      <c r="A3622" s="3">
        <v>40026</v>
      </c>
      <c r="B3622" t="s">
        <v>9458</v>
      </c>
      <c r="C3622" t="s">
        <v>3096</v>
      </c>
      <c r="D3622" t="s">
        <v>9459</v>
      </c>
      <c r="E3622" t="s">
        <v>3095</v>
      </c>
      <c r="F3622" s="4">
        <v>3.9482758620689702</v>
      </c>
      <c r="G3622" s="4">
        <v>3.8</v>
      </c>
      <c r="H3622" s="4">
        <v>0.60805350425715698</v>
      </c>
      <c r="I3622" s="4">
        <v>5.2</v>
      </c>
      <c r="J3622" s="4">
        <v>3.2</v>
      </c>
      <c r="K3622" s="4">
        <v>3.5</v>
      </c>
      <c r="L3622" s="4">
        <v>4.4000000000000004</v>
      </c>
      <c r="M3622" s="4">
        <v>29</v>
      </c>
    </row>
    <row r="3623" spans="1:13" x14ac:dyDescent="0.2">
      <c r="A3623" s="3">
        <v>40026</v>
      </c>
      <c r="B3623" t="s">
        <v>9258</v>
      </c>
      <c r="C3623" t="s">
        <v>3087</v>
      </c>
      <c r="D3623" t="s">
        <v>9259</v>
      </c>
      <c r="E3623" t="s">
        <v>3086</v>
      </c>
      <c r="F3623" s="4">
        <v>4.4838709677419404</v>
      </c>
      <c r="G3623" s="4">
        <v>4.5</v>
      </c>
      <c r="H3623" s="4">
        <v>0.38479152294331098</v>
      </c>
      <c r="I3623" s="4">
        <v>5.4</v>
      </c>
      <c r="J3623" s="4">
        <v>3.6</v>
      </c>
      <c r="K3623" s="4">
        <v>4.2</v>
      </c>
      <c r="L3623" s="4">
        <v>4.7</v>
      </c>
      <c r="M3623" s="4">
        <v>31</v>
      </c>
    </row>
    <row r="3624" spans="1:13" x14ac:dyDescent="0.2">
      <c r="A3624" s="3">
        <v>40026</v>
      </c>
      <c r="B3624" t="s">
        <v>9388</v>
      </c>
      <c r="C3624" t="s">
        <v>3090</v>
      </c>
      <c r="D3624" t="s">
        <v>9389</v>
      </c>
      <c r="E3624" t="s">
        <v>3089</v>
      </c>
      <c r="F3624" s="4">
        <v>3.8741935483871002</v>
      </c>
      <c r="G3624" s="4">
        <v>3.7</v>
      </c>
      <c r="H3624" s="4">
        <v>0.54158270647888096</v>
      </c>
      <c r="I3624" s="4">
        <v>5.4</v>
      </c>
      <c r="J3624" s="4">
        <v>3.1</v>
      </c>
      <c r="K3624" s="4">
        <v>3.5</v>
      </c>
      <c r="L3624" s="4">
        <v>4.2</v>
      </c>
      <c r="M3624" s="4">
        <v>31</v>
      </c>
    </row>
    <row r="3625" spans="1:13" x14ac:dyDescent="0.2">
      <c r="A3625" s="3">
        <v>40026</v>
      </c>
      <c r="B3625" t="s">
        <v>9460</v>
      </c>
      <c r="C3625" t="s">
        <v>3153</v>
      </c>
      <c r="D3625" t="s">
        <v>9461</v>
      </c>
      <c r="E3625" t="s">
        <v>3152</v>
      </c>
      <c r="F3625" s="4">
        <v>0.26732333333333302</v>
      </c>
      <c r="G3625" s="4">
        <v>0.26</v>
      </c>
      <c r="H3625" s="4">
        <v>7.7898287721137105E-2</v>
      </c>
      <c r="I3625" s="4">
        <v>0.55000000000000004</v>
      </c>
      <c r="J3625" s="4">
        <v>0.14299999999999999</v>
      </c>
      <c r="K3625" s="4">
        <v>0.22</v>
      </c>
      <c r="L3625" s="4">
        <v>0.29499999999999998</v>
      </c>
      <c r="M3625" s="4">
        <v>30</v>
      </c>
    </row>
    <row r="3626" spans="1:13" x14ac:dyDescent="0.2">
      <c r="A3626" s="3">
        <v>40026</v>
      </c>
      <c r="B3626" t="s">
        <v>10109</v>
      </c>
      <c r="C3626" t="s">
        <v>4324</v>
      </c>
      <c r="D3626" t="s">
        <v>10110</v>
      </c>
      <c r="E3626" t="s">
        <v>4323</v>
      </c>
      <c r="F3626" s="4">
        <v>-2.6034482758620698</v>
      </c>
      <c r="G3626" s="4">
        <v>-2.6</v>
      </c>
      <c r="H3626" s="4">
        <v>0.33751482361169799</v>
      </c>
      <c r="I3626" s="4">
        <v>-1.9</v>
      </c>
      <c r="J3626" s="4">
        <v>-3.5</v>
      </c>
      <c r="K3626" s="4">
        <v>-2.7</v>
      </c>
      <c r="L3626" s="4">
        <v>-2.5</v>
      </c>
      <c r="M3626" s="4">
        <v>29</v>
      </c>
    </row>
    <row r="3627" spans="1:13" x14ac:dyDescent="0.2">
      <c r="A3627" s="3">
        <v>40026</v>
      </c>
      <c r="B3627" t="s">
        <v>10121</v>
      </c>
      <c r="C3627" t="s">
        <v>4327</v>
      </c>
      <c r="D3627" t="s">
        <v>10122</v>
      </c>
      <c r="E3627" t="s">
        <v>4326</v>
      </c>
      <c r="F3627" s="4">
        <v>1.77931034482759</v>
      </c>
      <c r="G3627" s="4">
        <v>2</v>
      </c>
      <c r="H3627" s="4">
        <v>1.2015999186634501</v>
      </c>
      <c r="I3627" s="4">
        <v>3</v>
      </c>
      <c r="J3627" s="4">
        <v>-2.1</v>
      </c>
      <c r="K3627" s="4">
        <v>1.6</v>
      </c>
      <c r="L3627" s="4">
        <v>2.5</v>
      </c>
      <c r="M3627" s="4">
        <v>29</v>
      </c>
    </row>
    <row r="3628" spans="1:13" x14ac:dyDescent="0.2">
      <c r="A3628" s="3">
        <v>40026</v>
      </c>
      <c r="B3628" t="s">
        <v>9446</v>
      </c>
      <c r="C3628" t="s">
        <v>3939</v>
      </c>
      <c r="D3628" t="s">
        <v>9447</v>
      </c>
      <c r="E3628" t="s">
        <v>3947</v>
      </c>
      <c r="F3628" s="4">
        <v>13.112556250000001</v>
      </c>
      <c r="G3628" s="4">
        <v>13.0877</v>
      </c>
      <c r="H3628" s="4">
        <v>0.24523464331586201</v>
      </c>
      <c r="I3628" s="4">
        <v>13.75</v>
      </c>
      <c r="J3628" s="4">
        <v>12.73</v>
      </c>
      <c r="K3628" s="4">
        <v>12.95</v>
      </c>
      <c r="L3628" s="4">
        <v>13.255649999999999</v>
      </c>
      <c r="M3628" s="4">
        <v>32</v>
      </c>
    </row>
    <row r="3629" spans="1:13" x14ac:dyDescent="0.2">
      <c r="A3629" s="3">
        <v>40026</v>
      </c>
      <c r="B3629" t="s">
        <v>9454</v>
      </c>
      <c r="C3629" t="s">
        <v>3942</v>
      </c>
      <c r="D3629" t="s">
        <v>9455</v>
      </c>
      <c r="E3629" t="s">
        <v>3949</v>
      </c>
      <c r="F3629" s="4">
        <v>13.152683870967699</v>
      </c>
      <c r="G3629" s="4">
        <v>13.239100000000001</v>
      </c>
      <c r="H3629" s="4">
        <v>0.26317266334325601</v>
      </c>
      <c r="I3629" s="4">
        <v>13.65</v>
      </c>
      <c r="J3629" s="4">
        <v>12.6</v>
      </c>
      <c r="K3629" s="4">
        <v>12.99</v>
      </c>
      <c r="L3629" s="4">
        <v>13.335000000000001</v>
      </c>
      <c r="M3629" s="4">
        <v>31</v>
      </c>
    </row>
    <row r="3630" spans="1:13" x14ac:dyDescent="0.2">
      <c r="A3630" s="3">
        <v>40026</v>
      </c>
      <c r="B3630" t="s">
        <v>9462</v>
      </c>
      <c r="C3630" t="s">
        <v>3952</v>
      </c>
      <c r="D3630" t="s">
        <v>9463</v>
      </c>
      <c r="E3630" t="s">
        <v>3951</v>
      </c>
      <c r="F3630" s="4">
        <v>13.147809677419399</v>
      </c>
      <c r="G3630" s="4">
        <v>13.1347</v>
      </c>
      <c r="H3630" s="4">
        <v>0.30834140532299398</v>
      </c>
      <c r="I3630" s="4">
        <v>13.68</v>
      </c>
      <c r="J3630" s="4">
        <v>12.51</v>
      </c>
      <c r="K3630" s="4">
        <v>12.901</v>
      </c>
      <c r="L3630" s="4">
        <v>13.41</v>
      </c>
      <c r="M3630" s="4">
        <v>31</v>
      </c>
    </row>
    <row r="3631" spans="1:13" x14ac:dyDescent="0.2">
      <c r="A3631" s="3">
        <v>40026</v>
      </c>
      <c r="B3631" t="s">
        <v>9264</v>
      </c>
      <c r="C3631" t="s">
        <v>3936</v>
      </c>
      <c r="D3631" t="s">
        <v>9265</v>
      </c>
      <c r="E3631" t="s">
        <v>3935</v>
      </c>
      <c r="F3631" s="4">
        <v>13.221084375</v>
      </c>
      <c r="G3631" s="4">
        <v>13.15</v>
      </c>
      <c r="H3631" s="4">
        <v>0.40482558339831998</v>
      </c>
      <c r="I3631" s="4">
        <v>14</v>
      </c>
      <c r="J3631" s="4">
        <v>12.44</v>
      </c>
      <c r="K3631" s="4">
        <v>12.9</v>
      </c>
      <c r="L3631" s="4">
        <v>13.505000000000001</v>
      </c>
      <c r="M3631" s="4">
        <v>32</v>
      </c>
    </row>
    <row r="3632" spans="1:13" x14ac:dyDescent="0.2">
      <c r="A3632" s="3">
        <v>40026</v>
      </c>
      <c r="B3632" t="s">
        <v>9394</v>
      </c>
      <c r="C3632" t="s">
        <v>3939</v>
      </c>
      <c r="D3632" t="s">
        <v>9395</v>
      </c>
      <c r="E3632" t="s">
        <v>3938</v>
      </c>
      <c r="F3632" s="4">
        <v>13.333137499999999</v>
      </c>
      <c r="G3632" s="4">
        <v>13.42</v>
      </c>
      <c r="H3632" s="4">
        <v>0.56512258319081399</v>
      </c>
      <c r="I3632" s="4">
        <v>14.65</v>
      </c>
      <c r="J3632" s="4">
        <v>11.95</v>
      </c>
      <c r="K3632" s="4">
        <v>12.9</v>
      </c>
      <c r="L3632" s="4">
        <v>13.6675</v>
      </c>
      <c r="M3632" s="4">
        <v>32</v>
      </c>
    </row>
    <row r="3633" spans="1:13" x14ac:dyDescent="0.2">
      <c r="A3633" s="3">
        <v>40026</v>
      </c>
      <c r="B3633" t="s">
        <v>10105</v>
      </c>
      <c r="C3633" t="s">
        <v>3579</v>
      </c>
      <c r="D3633" t="s">
        <v>10106</v>
      </c>
      <c r="E3633" t="s">
        <v>3578</v>
      </c>
      <c r="F3633" s="4">
        <v>-7.1906249999999998</v>
      </c>
      <c r="G3633" s="4">
        <v>-7.2</v>
      </c>
      <c r="H3633" s="4">
        <v>0.46096628874011902</v>
      </c>
      <c r="I3633" s="4">
        <v>-6.5</v>
      </c>
      <c r="J3633" s="4">
        <v>-8.5</v>
      </c>
      <c r="K3633" s="4">
        <v>-7.4</v>
      </c>
      <c r="L3633" s="4">
        <v>-6.95</v>
      </c>
      <c r="M3633" s="4">
        <v>32</v>
      </c>
    </row>
    <row r="3634" spans="1:13" x14ac:dyDescent="0.2">
      <c r="A3634" s="3">
        <v>40026</v>
      </c>
      <c r="B3634" t="s">
        <v>10113</v>
      </c>
      <c r="C3634" t="s">
        <v>3582</v>
      </c>
      <c r="D3634" t="s">
        <v>10114</v>
      </c>
      <c r="E3634" t="s">
        <v>3581</v>
      </c>
      <c r="F3634" s="4">
        <v>2.8468749999999998</v>
      </c>
      <c r="G3634" s="4">
        <v>2.65</v>
      </c>
      <c r="H3634" s="4">
        <v>0.72065578334216995</v>
      </c>
      <c r="I3634" s="4">
        <v>5</v>
      </c>
      <c r="J3634" s="4">
        <v>1.5</v>
      </c>
      <c r="K3634" s="4">
        <v>2.4</v>
      </c>
      <c r="L3634" s="4">
        <v>3.05</v>
      </c>
      <c r="M3634" s="4">
        <v>32</v>
      </c>
    </row>
    <row r="3635" spans="1:13" x14ac:dyDescent="0.2">
      <c r="A3635" s="3">
        <v>40026</v>
      </c>
      <c r="B3635" t="s">
        <v>10127</v>
      </c>
      <c r="C3635" t="s">
        <v>3585</v>
      </c>
      <c r="D3635" t="s">
        <v>10128</v>
      </c>
      <c r="E3635" t="s">
        <v>3584</v>
      </c>
      <c r="F3635" s="4">
        <v>2.7148148148148099</v>
      </c>
      <c r="G3635" s="4">
        <v>3.1</v>
      </c>
      <c r="H3635" s="4">
        <v>2.5274955228909102</v>
      </c>
      <c r="I3635" s="4">
        <v>4.4000000000000004</v>
      </c>
      <c r="J3635" s="4">
        <v>-9.6999999999999993</v>
      </c>
      <c r="K3635" s="4">
        <v>2.9</v>
      </c>
      <c r="L3635" s="4">
        <v>3.5</v>
      </c>
      <c r="M3635" s="4">
        <v>27</v>
      </c>
    </row>
    <row r="3636" spans="1:13" x14ac:dyDescent="0.2">
      <c r="A3636" s="3">
        <v>40026</v>
      </c>
      <c r="B3636" t="s">
        <v>10131</v>
      </c>
      <c r="C3636" t="s">
        <v>3600</v>
      </c>
      <c r="D3636" t="s">
        <v>10132</v>
      </c>
      <c r="E3636" t="s">
        <v>3599</v>
      </c>
      <c r="F3636" s="4">
        <v>1.7655172413793101</v>
      </c>
      <c r="G3636" s="4">
        <v>2</v>
      </c>
      <c r="H3636" s="4">
        <v>1.46416135480568</v>
      </c>
      <c r="I3636" s="4">
        <v>5</v>
      </c>
      <c r="J3636" s="4">
        <v>-1.8</v>
      </c>
      <c r="K3636" s="4">
        <v>1.1000000000000001</v>
      </c>
      <c r="L3636" s="4">
        <v>2.6</v>
      </c>
      <c r="M3636" s="4">
        <v>29</v>
      </c>
    </row>
    <row r="3637" spans="1:13" x14ac:dyDescent="0.2">
      <c r="A3637" s="3">
        <v>40026</v>
      </c>
      <c r="B3637" t="s">
        <v>10125</v>
      </c>
      <c r="C3637" t="s">
        <v>3594</v>
      </c>
      <c r="D3637" t="s">
        <v>10126</v>
      </c>
      <c r="E3637" t="s">
        <v>3593</v>
      </c>
      <c r="F3637" s="4">
        <v>-6.7625000000000002</v>
      </c>
      <c r="G3637" s="4">
        <v>-6.8</v>
      </c>
      <c r="H3637" s="4">
        <v>1.15918491942371</v>
      </c>
      <c r="I3637" s="4">
        <v>-3.1</v>
      </c>
      <c r="J3637" s="4">
        <v>-9.3000000000000007</v>
      </c>
      <c r="K3637" s="4">
        <v>-7.5</v>
      </c>
      <c r="L3637" s="4">
        <v>-6.1749999999999998</v>
      </c>
      <c r="M3637" s="4">
        <v>32</v>
      </c>
    </row>
    <row r="3638" spans="1:13" x14ac:dyDescent="0.2">
      <c r="A3638" s="3">
        <v>40026</v>
      </c>
      <c r="B3638" t="s">
        <v>10129</v>
      </c>
      <c r="C3638" t="s">
        <v>3597</v>
      </c>
      <c r="D3638" t="s">
        <v>10130</v>
      </c>
      <c r="E3638" t="s">
        <v>3596</v>
      </c>
      <c r="F3638" s="4">
        <v>-3.5968749999999998</v>
      </c>
      <c r="G3638" s="4">
        <v>-3.7</v>
      </c>
      <c r="H3638" s="4">
        <v>1.2882807685864399</v>
      </c>
      <c r="I3638" s="4">
        <v>-1</v>
      </c>
      <c r="J3638" s="4">
        <v>-7</v>
      </c>
      <c r="K3638" s="4">
        <v>-4.4249999999999998</v>
      </c>
      <c r="L3638" s="4">
        <v>-2.75</v>
      </c>
      <c r="M3638" s="4">
        <v>32</v>
      </c>
    </row>
    <row r="3639" spans="1:13" x14ac:dyDescent="0.2">
      <c r="A3639" s="3">
        <v>40057</v>
      </c>
      <c r="B3639" t="s">
        <v>9248</v>
      </c>
      <c r="C3639" t="s">
        <v>3918</v>
      </c>
      <c r="D3639" t="s">
        <v>9249</v>
      </c>
      <c r="E3639" t="s">
        <v>3917</v>
      </c>
      <c r="F3639" s="4">
        <v>4.5196774193548404</v>
      </c>
      <c r="G3639" s="4">
        <v>4.5</v>
      </c>
      <c r="H3639" s="4">
        <v>0.18159449094007499</v>
      </c>
      <c r="I3639" s="4">
        <v>5.08</v>
      </c>
      <c r="J3639" s="4">
        <v>4.2</v>
      </c>
      <c r="K3639" s="4">
        <v>4.49</v>
      </c>
      <c r="L3639" s="4">
        <v>4.5149999999999997</v>
      </c>
      <c r="M3639" s="4">
        <v>31</v>
      </c>
    </row>
    <row r="3640" spans="1:13" x14ac:dyDescent="0.2">
      <c r="A3640" s="3">
        <v>40057</v>
      </c>
      <c r="B3640" t="s">
        <v>9378</v>
      </c>
      <c r="C3640" t="s">
        <v>3921</v>
      </c>
      <c r="D3640" t="s">
        <v>9379</v>
      </c>
      <c r="E3640" t="s">
        <v>3920</v>
      </c>
      <c r="F3640" s="4">
        <v>5.4277419354838701</v>
      </c>
      <c r="G3640" s="4">
        <v>5.5</v>
      </c>
      <c r="H3640" s="4">
        <v>0.78369938827511898</v>
      </c>
      <c r="I3640" s="4">
        <v>7.5</v>
      </c>
      <c r="J3640" s="4">
        <v>4.13</v>
      </c>
      <c r="K3640" s="4">
        <v>4.8250000000000002</v>
      </c>
      <c r="L3640" s="4">
        <v>5.7949999999999999</v>
      </c>
      <c r="M3640" s="4">
        <v>31</v>
      </c>
    </row>
    <row r="3641" spans="1:13" x14ac:dyDescent="0.2">
      <c r="A3641" s="3">
        <v>40057</v>
      </c>
      <c r="B3641" t="s">
        <v>9464</v>
      </c>
      <c r="C3641" t="s">
        <v>3081</v>
      </c>
      <c r="D3641" t="s">
        <v>9465</v>
      </c>
      <c r="E3641" t="s">
        <v>3080</v>
      </c>
      <c r="F3641" s="4">
        <v>4.4800000000000004</v>
      </c>
      <c r="G3641" s="4">
        <v>4.4000000000000004</v>
      </c>
      <c r="H3641" s="4">
        <v>0.68299543089298198</v>
      </c>
      <c r="I3641" s="4">
        <v>6.4</v>
      </c>
      <c r="J3641" s="4">
        <v>3.4</v>
      </c>
      <c r="K3641" s="4">
        <v>4.0999999999999996</v>
      </c>
      <c r="L3641" s="4">
        <v>4.7750000000000004</v>
      </c>
      <c r="M3641" s="4">
        <v>30</v>
      </c>
    </row>
    <row r="3642" spans="1:13" x14ac:dyDescent="0.2">
      <c r="A3642" s="3">
        <v>40057</v>
      </c>
      <c r="B3642" t="s">
        <v>9138</v>
      </c>
      <c r="C3642" t="s">
        <v>3072</v>
      </c>
      <c r="D3642" t="s">
        <v>9139</v>
      </c>
      <c r="E3642" t="s">
        <v>3071</v>
      </c>
      <c r="F3642" s="4">
        <v>4.2903225806451601</v>
      </c>
      <c r="G3642" s="4">
        <v>4.2</v>
      </c>
      <c r="H3642" s="4">
        <v>0.35247206859520802</v>
      </c>
      <c r="I3642" s="4">
        <v>5.5</v>
      </c>
      <c r="J3642" s="4">
        <v>3.9</v>
      </c>
      <c r="K3642" s="4">
        <v>4.0999999999999996</v>
      </c>
      <c r="L3642" s="4">
        <v>4.3</v>
      </c>
      <c r="M3642" s="4">
        <v>31</v>
      </c>
    </row>
    <row r="3643" spans="1:13" x14ac:dyDescent="0.2">
      <c r="A3643" s="3">
        <v>40057</v>
      </c>
      <c r="B3643" t="s">
        <v>9252</v>
      </c>
      <c r="C3643" t="s">
        <v>3075</v>
      </c>
      <c r="D3643" t="s">
        <v>9253</v>
      </c>
      <c r="E3643" t="s">
        <v>3074</v>
      </c>
      <c r="F3643" s="4">
        <v>4.2806451612903196</v>
      </c>
      <c r="G3643" s="4">
        <v>4.0999999999999996</v>
      </c>
      <c r="H3643" s="4">
        <v>0.619902871337497</v>
      </c>
      <c r="I3643" s="4">
        <v>6.1</v>
      </c>
      <c r="J3643" s="4">
        <v>3.3</v>
      </c>
      <c r="K3643" s="4">
        <v>3.9</v>
      </c>
      <c r="L3643" s="4">
        <v>4.7</v>
      </c>
      <c r="M3643" s="4">
        <v>31</v>
      </c>
    </row>
    <row r="3644" spans="1:13" x14ac:dyDescent="0.2">
      <c r="A3644" s="3">
        <v>40057</v>
      </c>
      <c r="B3644" t="s">
        <v>9398</v>
      </c>
      <c r="C3644" t="s">
        <v>3102</v>
      </c>
      <c r="D3644" t="s">
        <v>9399</v>
      </c>
      <c r="E3644" t="s">
        <v>3101</v>
      </c>
      <c r="F3644" s="4">
        <v>3.8107142857142899</v>
      </c>
      <c r="G3644" s="4">
        <v>3.75</v>
      </c>
      <c r="H3644" s="4">
        <v>0.42281182725870098</v>
      </c>
      <c r="I3644" s="4">
        <v>5</v>
      </c>
      <c r="J3644" s="4">
        <v>3.2</v>
      </c>
      <c r="K3644" s="4">
        <v>3.5750000000000002</v>
      </c>
      <c r="L3644" s="4">
        <v>4</v>
      </c>
      <c r="M3644" s="4">
        <v>28</v>
      </c>
    </row>
    <row r="3645" spans="1:13" x14ac:dyDescent="0.2">
      <c r="A3645" s="3">
        <v>40057</v>
      </c>
      <c r="B3645" t="s">
        <v>9382</v>
      </c>
      <c r="C3645" t="s">
        <v>3078</v>
      </c>
      <c r="D3645" t="s">
        <v>9383</v>
      </c>
      <c r="E3645" t="s">
        <v>3077</v>
      </c>
      <c r="F3645" s="4">
        <v>3.8333333333333299</v>
      </c>
      <c r="G3645" s="4">
        <v>3.75</v>
      </c>
      <c r="H3645" s="4">
        <v>0.44900912619043598</v>
      </c>
      <c r="I3645" s="4">
        <v>4.9000000000000004</v>
      </c>
      <c r="J3645" s="4">
        <v>3.1</v>
      </c>
      <c r="K3645" s="4">
        <v>3.5</v>
      </c>
      <c r="L3645" s="4">
        <v>4.05</v>
      </c>
      <c r="M3645" s="4">
        <v>30</v>
      </c>
    </row>
    <row r="3646" spans="1:13" x14ac:dyDescent="0.2">
      <c r="A3646" s="3">
        <v>40057</v>
      </c>
      <c r="B3646" t="s">
        <v>7634</v>
      </c>
      <c r="C3646" t="s">
        <v>3105</v>
      </c>
      <c r="D3646" t="s">
        <v>7635</v>
      </c>
      <c r="E3646" t="s">
        <v>3104</v>
      </c>
      <c r="F3646" s="4">
        <v>3.5115384615384602</v>
      </c>
      <c r="G3646" s="4">
        <v>3.5</v>
      </c>
      <c r="H3646" s="4">
        <v>0.40232019395195501</v>
      </c>
      <c r="I3646" s="4">
        <v>4.3</v>
      </c>
      <c r="J3646" s="4">
        <v>2.5</v>
      </c>
      <c r="K3646" s="4">
        <v>3.3</v>
      </c>
      <c r="L3646" s="4">
        <v>3.6749999999999998</v>
      </c>
      <c r="M3646" s="4">
        <v>26</v>
      </c>
    </row>
    <row r="3647" spans="1:13" x14ac:dyDescent="0.2">
      <c r="A3647" s="3">
        <v>40057</v>
      </c>
      <c r="B3647" t="s">
        <v>9400</v>
      </c>
      <c r="C3647" t="s">
        <v>3126</v>
      </c>
      <c r="D3647" t="s">
        <v>9401</v>
      </c>
      <c r="E3647" t="s">
        <v>3125</v>
      </c>
      <c r="F3647" s="4">
        <v>0.56027586206896596</v>
      </c>
      <c r="G3647" s="4">
        <v>0.4</v>
      </c>
      <c r="H3647" s="4">
        <v>0.40118137121610897</v>
      </c>
      <c r="I3647" s="4">
        <v>1.7</v>
      </c>
      <c r="J3647" s="4">
        <v>0.20799999999999999</v>
      </c>
      <c r="K3647" s="4">
        <v>0.35</v>
      </c>
      <c r="L3647" s="4">
        <v>0.56999999999999995</v>
      </c>
      <c r="M3647" s="4">
        <v>29</v>
      </c>
    </row>
    <row r="3648" spans="1:13" x14ac:dyDescent="0.2">
      <c r="A3648" s="3">
        <v>40057</v>
      </c>
      <c r="B3648" t="s">
        <v>7290</v>
      </c>
      <c r="C3648" t="s">
        <v>3129</v>
      </c>
      <c r="D3648" t="s">
        <v>7291</v>
      </c>
      <c r="E3648" t="s">
        <v>3128</v>
      </c>
      <c r="F3648" s="4">
        <v>0.312931034482759</v>
      </c>
      <c r="G3648" s="4">
        <v>0.3</v>
      </c>
      <c r="H3648" s="4">
        <v>9.1197560679503006E-2</v>
      </c>
      <c r="I3648" s="4">
        <v>0.53</v>
      </c>
      <c r="J3648" s="4">
        <v>0.19</v>
      </c>
      <c r="K3648" s="4">
        <v>0.24</v>
      </c>
      <c r="L3648" s="4">
        <v>0.34</v>
      </c>
      <c r="M3648" s="4">
        <v>29</v>
      </c>
    </row>
    <row r="3649" spans="1:13" x14ac:dyDescent="0.2">
      <c r="A3649" s="3">
        <v>40057</v>
      </c>
      <c r="B3649" t="s">
        <v>7294</v>
      </c>
      <c r="C3649" t="s">
        <v>3132</v>
      </c>
      <c r="D3649" t="s">
        <v>7295</v>
      </c>
      <c r="E3649" t="s">
        <v>3131</v>
      </c>
      <c r="F3649" s="4">
        <v>0.369034482758621</v>
      </c>
      <c r="G3649" s="4">
        <v>0.36</v>
      </c>
      <c r="H3649" s="4">
        <v>9.0157989408522196E-2</v>
      </c>
      <c r="I3649" s="4">
        <v>0.59</v>
      </c>
      <c r="J3649" s="4">
        <v>0.2</v>
      </c>
      <c r="K3649" s="4">
        <v>0.31</v>
      </c>
      <c r="L3649" s="4">
        <v>0.44</v>
      </c>
      <c r="M3649" s="4">
        <v>29</v>
      </c>
    </row>
    <row r="3650" spans="1:13" x14ac:dyDescent="0.2">
      <c r="A3650" s="3">
        <v>40057</v>
      </c>
      <c r="B3650" t="s">
        <v>7296</v>
      </c>
      <c r="C3650" t="s">
        <v>3135</v>
      </c>
      <c r="D3650" t="s">
        <v>7297</v>
      </c>
      <c r="E3650" t="s">
        <v>3134</v>
      </c>
      <c r="F3650" s="4">
        <v>0.180172413793103</v>
      </c>
      <c r="G3650" s="4">
        <v>0.19</v>
      </c>
      <c r="H3650" s="4">
        <v>8.7039428243558203E-2</v>
      </c>
      <c r="I3650" s="4">
        <v>0.34</v>
      </c>
      <c r="J3650" s="4">
        <v>-0.03</v>
      </c>
      <c r="K3650" s="4">
        <v>0.14000000000000001</v>
      </c>
      <c r="L3650" s="4">
        <v>0.23</v>
      </c>
      <c r="M3650" s="4">
        <v>29</v>
      </c>
    </row>
    <row r="3651" spans="1:13" x14ac:dyDescent="0.2">
      <c r="A3651" s="3">
        <v>40057</v>
      </c>
      <c r="B3651" t="s">
        <v>7298</v>
      </c>
      <c r="C3651" t="s">
        <v>3138</v>
      </c>
      <c r="D3651" t="s">
        <v>7299</v>
      </c>
      <c r="E3651" t="s">
        <v>3137</v>
      </c>
      <c r="F3651" s="4">
        <v>-0.24175862068965501</v>
      </c>
      <c r="G3651" s="4">
        <v>-0.26</v>
      </c>
      <c r="H3651" s="4">
        <v>0.10992713663813</v>
      </c>
      <c r="I3651" s="4">
        <v>0.1</v>
      </c>
      <c r="J3651" s="4">
        <v>-0.4</v>
      </c>
      <c r="K3651" s="4">
        <v>-0.31</v>
      </c>
      <c r="L3651" s="4">
        <v>-0.2</v>
      </c>
      <c r="M3651" s="4">
        <v>29</v>
      </c>
    </row>
    <row r="3652" spans="1:13" x14ac:dyDescent="0.2">
      <c r="A3652" s="3">
        <v>40057</v>
      </c>
      <c r="B3652" t="s">
        <v>7300</v>
      </c>
      <c r="C3652" t="s">
        <v>3141</v>
      </c>
      <c r="D3652" t="s">
        <v>7301</v>
      </c>
      <c r="E3652" t="s">
        <v>3140</v>
      </c>
      <c r="F3652" s="4">
        <v>0.170275862068966</v>
      </c>
      <c r="G3652" s="4">
        <v>0.18</v>
      </c>
      <c r="H3652" s="4">
        <v>0.11785914612419</v>
      </c>
      <c r="I3652" s="4">
        <v>0.41</v>
      </c>
      <c r="J3652" s="4">
        <v>-0.14000000000000001</v>
      </c>
      <c r="K3652" s="4">
        <v>0.09</v>
      </c>
      <c r="L3652" s="4">
        <v>0.25</v>
      </c>
      <c r="M3652" s="4">
        <v>29</v>
      </c>
    </row>
    <row r="3653" spans="1:13" x14ac:dyDescent="0.2">
      <c r="A3653" s="3">
        <v>40057</v>
      </c>
      <c r="B3653" t="s">
        <v>7302</v>
      </c>
      <c r="C3653" t="s">
        <v>3144</v>
      </c>
      <c r="D3653" t="s">
        <v>7303</v>
      </c>
      <c r="E3653" t="s">
        <v>3143</v>
      </c>
      <c r="F3653" s="4">
        <v>0.294310344827586</v>
      </c>
      <c r="G3653" s="4">
        <v>0.3</v>
      </c>
      <c r="H3653" s="4">
        <v>6.5325068174627299E-2</v>
      </c>
      <c r="I3653" s="4">
        <v>0.45</v>
      </c>
      <c r="J3653" s="4">
        <v>0.19</v>
      </c>
      <c r="K3653" s="4">
        <v>0.255</v>
      </c>
      <c r="L3653" s="4">
        <v>0.32</v>
      </c>
      <c r="M3653" s="4">
        <v>29</v>
      </c>
    </row>
    <row r="3654" spans="1:13" x14ac:dyDescent="0.2">
      <c r="A3654" s="3">
        <v>40057</v>
      </c>
      <c r="B3654" t="s">
        <v>7304</v>
      </c>
      <c r="C3654" t="s">
        <v>3147</v>
      </c>
      <c r="D3654" t="s">
        <v>7305</v>
      </c>
      <c r="E3654" t="s">
        <v>3146</v>
      </c>
      <c r="F3654" s="4">
        <v>0.34037931034482799</v>
      </c>
      <c r="G3654" s="4">
        <v>0.33</v>
      </c>
      <c r="H3654" s="4">
        <v>9.0801358467301502E-2</v>
      </c>
      <c r="I3654" s="4">
        <v>0.56999999999999995</v>
      </c>
      <c r="J3654" s="4">
        <v>0.17</v>
      </c>
      <c r="K3654" s="4">
        <v>0.28000000000000003</v>
      </c>
      <c r="L3654" s="4">
        <v>0.39</v>
      </c>
      <c r="M3654" s="4">
        <v>29</v>
      </c>
    </row>
    <row r="3655" spans="1:13" x14ac:dyDescent="0.2">
      <c r="A3655" s="3">
        <v>40057</v>
      </c>
      <c r="B3655" t="s">
        <v>9350</v>
      </c>
      <c r="C3655" t="s">
        <v>3114</v>
      </c>
      <c r="D3655" t="s">
        <v>9351</v>
      </c>
      <c r="E3655" t="s">
        <v>3113</v>
      </c>
      <c r="F3655" s="4">
        <v>0.60025806451612895</v>
      </c>
      <c r="G3655" s="4">
        <v>0.59</v>
      </c>
      <c r="H3655" s="4">
        <v>9.3833529096990206E-2</v>
      </c>
      <c r="I3655" s="4">
        <v>1.05</v>
      </c>
      <c r="J3655" s="4">
        <v>0.5</v>
      </c>
      <c r="K3655" s="4">
        <v>0.56999999999999995</v>
      </c>
      <c r="L3655" s="4">
        <v>0.6</v>
      </c>
      <c r="M3655" s="4">
        <v>31</v>
      </c>
    </row>
    <row r="3656" spans="1:13" x14ac:dyDescent="0.2">
      <c r="A3656" s="3">
        <v>40057</v>
      </c>
      <c r="B3656" t="s">
        <v>7306</v>
      </c>
      <c r="C3656" t="s">
        <v>3150</v>
      </c>
      <c r="D3656" t="s">
        <v>7307</v>
      </c>
      <c r="E3656" t="s">
        <v>3149</v>
      </c>
      <c r="F3656" s="4">
        <v>0.60099999999999998</v>
      </c>
      <c r="G3656" s="4">
        <v>0.6</v>
      </c>
      <c r="H3656" s="4">
        <v>0.14694654032771801</v>
      </c>
      <c r="I3656" s="4">
        <v>0.93</v>
      </c>
      <c r="J3656" s="4">
        <v>0.19</v>
      </c>
      <c r="K3656" s="4">
        <v>0.52</v>
      </c>
      <c r="L3656" s="4">
        <v>0.7</v>
      </c>
      <c r="M3656" s="4">
        <v>29</v>
      </c>
    </row>
    <row r="3657" spans="1:13" x14ac:dyDescent="0.2">
      <c r="A3657" s="3">
        <v>40057</v>
      </c>
      <c r="B3657" t="s">
        <v>9360</v>
      </c>
      <c r="C3657" t="s">
        <v>3117</v>
      </c>
      <c r="D3657" t="s">
        <v>9361</v>
      </c>
      <c r="E3657" t="s">
        <v>3116</v>
      </c>
      <c r="F3657" s="4">
        <v>0.50676666666666703</v>
      </c>
      <c r="G3657" s="4">
        <v>0.51</v>
      </c>
      <c r="H3657" s="4">
        <v>7.6989781378970099E-2</v>
      </c>
      <c r="I3657" s="4">
        <v>0.67</v>
      </c>
      <c r="J3657" s="4">
        <v>0.34</v>
      </c>
      <c r="K3657" s="4">
        <v>0.46</v>
      </c>
      <c r="L3657" s="4">
        <v>0.55000000000000004</v>
      </c>
      <c r="M3657" s="4">
        <v>30</v>
      </c>
    </row>
    <row r="3658" spans="1:13" x14ac:dyDescent="0.2">
      <c r="A3658" s="3">
        <v>40057</v>
      </c>
      <c r="B3658" t="s">
        <v>9370</v>
      </c>
      <c r="C3658" t="s">
        <v>3120</v>
      </c>
      <c r="D3658" t="s">
        <v>9371</v>
      </c>
      <c r="E3658" t="s">
        <v>3119</v>
      </c>
      <c r="F3658" s="4">
        <v>0.72550000000000003</v>
      </c>
      <c r="G3658" s="4">
        <v>0.72</v>
      </c>
      <c r="H3658" s="4">
        <v>0.11361117902741801</v>
      </c>
      <c r="I3658" s="4">
        <v>1</v>
      </c>
      <c r="J3658" s="4">
        <v>0.5</v>
      </c>
      <c r="K3658" s="4">
        <v>0.64124999999999999</v>
      </c>
      <c r="L3658" s="4">
        <v>0.79</v>
      </c>
      <c r="M3658" s="4">
        <v>30</v>
      </c>
    </row>
    <row r="3659" spans="1:13" x14ac:dyDescent="0.2">
      <c r="A3659" s="3">
        <v>40057</v>
      </c>
      <c r="B3659" t="s">
        <v>9384</v>
      </c>
      <c r="C3659" t="s">
        <v>3123</v>
      </c>
      <c r="D3659" t="s">
        <v>9385</v>
      </c>
      <c r="E3659" t="s">
        <v>3122</v>
      </c>
      <c r="F3659" s="4">
        <v>0.54010000000000002</v>
      </c>
      <c r="G3659" s="4">
        <v>0.51500000000000001</v>
      </c>
      <c r="H3659" s="4">
        <v>0.127993628612979</v>
      </c>
      <c r="I3659" s="4">
        <v>1</v>
      </c>
      <c r="J3659" s="4">
        <v>0.35</v>
      </c>
      <c r="K3659" s="4">
        <v>0.48249999999999998</v>
      </c>
      <c r="L3659" s="4">
        <v>0.59750000000000003</v>
      </c>
      <c r="M3659" s="4">
        <v>30</v>
      </c>
    </row>
    <row r="3660" spans="1:13" x14ac:dyDescent="0.2">
      <c r="A3660" s="3">
        <v>40057</v>
      </c>
      <c r="B3660" t="s">
        <v>9466</v>
      </c>
      <c r="C3660" t="s">
        <v>3096</v>
      </c>
      <c r="D3660" t="s">
        <v>9467</v>
      </c>
      <c r="E3660" t="s">
        <v>3095</v>
      </c>
      <c r="F3660" s="4">
        <v>4.1392857142857098</v>
      </c>
      <c r="G3660" s="4">
        <v>4.2</v>
      </c>
      <c r="H3660" s="4">
        <v>0.55132116452665503</v>
      </c>
      <c r="I3660" s="4">
        <v>5.0999999999999996</v>
      </c>
      <c r="J3660" s="4">
        <v>3</v>
      </c>
      <c r="K3660" s="4">
        <v>3.7</v>
      </c>
      <c r="L3660" s="4">
        <v>4.5</v>
      </c>
      <c r="M3660" s="4">
        <v>28</v>
      </c>
    </row>
    <row r="3661" spans="1:13" x14ac:dyDescent="0.2">
      <c r="A3661" s="3">
        <v>40057</v>
      </c>
      <c r="B3661" t="s">
        <v>9258</v>
      </c>
      <c r="C3661" t="s">
        <v>3087</v>
      </c>
      <c r="D3661" t="s">
        <v>9259</v>
      </c>
      <c r="E3661" t="s">
        <v>3086</v>
      </c>
      <c r="F3661" s="4">
        <v>4.4413793103448302</v>
      </c>
      <c r="G3661" s="4">
        <v>4.4000000000000004</v>
      </c>
      <c r="H3661" s="4">
        <v>0.37370465934183</v>
      </c>
      <c r="I3661" s="4">
        <v>5.2</v>
      </c>
      <c r="J3661" s="4">
        <v>3.6</v>
      </c>
      <c r="K3661" s="4">
        <v>4.0999999999999996</v>
      </c>
      <c r="L3661" s="4">
        <v>4.7</v>
      </c>
      <c r="M3661" s="4">
        <v>29</v>
      </c>
    </row>
    <row r="3662" spans="1:13" x14ac:dyDescent="0.2">
      <c r="A3662" s="3">
        <v>40057</v>
      </c>
      <c r="B3662" t="s">
        <v>9388</v>
      </c>
      <c r="C3662" t="s">
        <v>3090</v>
      </c>
      <c r="D3662" t="s">
        <v>9389</v>
      </c>
      <c r="E3662" t="s">
        <v>3089</v>
      </c>
      <c r="F3662" s="4">
        <v>4.0896551724137904</v>
      </c>
      <c r="G3662" s="4">
        <v>4</v>
      </c>
      <c r="H3662" s="4">
        <v>0.544022601674788</v>
      </c>
      <c r="I3662" s="4">
        <v>5.3</v>
      </c>
      <c r="J3662" s="4">
        <v>3.2</v>
      </c>
      <c r="K3662" s="4">
        <v>3.7</v>
      </c>
      <c r="L3662" s="4">
        <v>4.3</v>
      </c>
      <c r="M3662" s="4">
        <v>29</v>
      </c>
    </row>
    <row r="3663" spans="1:13" x14ac:dyDescent="0.2">
      <c r="A3663" s="3">
        <v>40057</v>
      </c>
      <c r="B3663" t="s">
        <v>9468</v>
      </c>
      <c r="C3663" t="s">
        <v>3153</v>
      </c>
      <c r="D3663" t="s">
        <v>9469</v>
      </c>
      <c r="E3663" t="s">
        <v>3152</v>
      </c>
      <c r="F3663" s="4">
        <v>0.43486206896551699</v>
      </c>
      <c r="G3663" s="4">
        <v>0.42</v>
      </c>
      <c r="H3663" s="4">
        <v>9.0045117317427897E-2</v>
      </c>
      <c r="I3663" s="4">
        <v>0.69</v>
      </c>
      <c r="J3663" s="4">
        <v>0.223</v>
      </c>
      <c r="K3663" s="4">
        <v>0.4</v>
      </c>
      <c r="L3663" s="4">
        <v>0.47</v>
      </c>
      <c r="M3663" s="4">
        <v>29</v>
      </c>
    </row>
    <row r="3664" spans="1:13" x14ac:dyDescent="0.2">
      <c r="A3664" s="3">
        <v>40057</v>
      </c>
      <c r="B3664" t="s">
        <v>10109</v>
      </c>
      <c r="C3664" t="s">
        <v>4324</v>
      </c>
      <c r="D3664" t="s">
        <v>10110</v>
      </c>
      <c r="E3664" t="s">
        <v>4323</v>
      </c>
      <c r="F3664" s="4">
        <v>-2.5689655172413799</v>
      </c>
      <c r="G3664" s="4">
        <v>-2.6</v>
      </c>
      <c r="H3664" s="4">
        <v>0.34027661885575</v>
      </c>
      <c r="I3664" s="4">
        <v>-1.6</v>
      </c>
      <c r="J3664" s="4">
        <v>-3.5</v>
      </c>
      <c r="K3664" s="4">
        <v>-2.7</v>
      </c>
      <c r="L3664" s="4">
        <v>-2.5</v>
      </c>
      <c r="M3664" s="4">
        <v>29</v>
      </c>
    </row>
    <row r="3665" spans="1:13" x14ac:dyDescent="0.2">
      <c r="A3665" s="3">
        <v>40057</v>
      </c>
      <c r="B3665" t="s">
        <v>10121</v>
      </c>
      <c r="C3665" t="s">
        <v>4327</v>
      </c>
      <c r="D3665" t="s">
        <v>10122</v>
      </c>
      <c r="E3665" t="s">
        <v>4326</v>
      </c>
      <c r="F3665" s="4">
        <v>2.14642857142857</v>
      </c>
      <c r="G3665" s="4">
        <v>2.2999999999999998</v>
      </c>
      <c r="H3665" s="4">
        <v>0.58908726817323898</v>
      </c>
      <c r="I3665" s="4">
        <v>3.1</v>
      </c>
      <c r="J3665" s="4">
        <v>0.8</v>
      </c>
      <c r="K3665" s="4">
        <v>1.8</v>
      </c>
      <c r="L3665" s="4">
        <v>2.5</v>
      </c>
      <c r="M3665" s="4">
        <v>28</v>
      </c>
    </row>
    <row r="3666" spans="1:13" x14ac:dyDescent="0.2">
      <c r="A3666" s="3">
        <v>40057</v>
      </c>
      <c r="B3666" t="s">
        <v>9454</v>
      </c>
      <c r="C3666" t="s">
        <v>3939</v>
      </c>
      <c r="D3666" t="s">
        <v>9455</v>
      </c>
      <c r="E3666" t="s">
        <v>3947</v>
      </c>
      <c r="F3666" s="4">
        <v>13.36121</v>
      </c>
      <c r="G3666" s="4">
        <v>13.4</v>
      </c>
      <c r="H3666" s="4">
        <v>0.19819362763338999</v>
      </c>
      <c r="I3666" s="4">
        <v>13.63</v>
      </c>
      <c r="J3666" s="4">
        <v>12.67</v>
      </c>
      <c r="K3666" s="4">
        <v>13.341075</v>
      </c>
      <c r="L3666" s="4">
        <v>13.475</v>
      </c>
      <c r="M3666" s="4">
        <v>30</v>
      </c>
    </row>
    <row r="3667" spans="1:13" x14ac:dyDescent="0.2">
      <c r="A3667" s="3">
        <v>40057</v>
      </c>
      <c r="B3667" t="s">
        <v>9462</v>
      </c>
      <c r="C3667" t="s">
        <v>3942</v>
      </c>
      <c r="D3667" t="s">
        <v>9463</v>
      </c>
      <c r="E3667" t="s">
        <v>3949</v>
      </c>
      <c r="F3667" s="4">
        <v>13.3351566666667</v>
      </c>
      <c r="G3667" s="4">
        <v>13.39</v>
      </c>
      <c r="H3667" s="4">
        <v>0.23879038663046401</v>
      </c>
      <c r="I3667" s="4">
        <v>13.7</v>
      </c>
      <c r="J3667" s="4">
        <v>12.56</v>
      </c>
      <c r="K3667" s="4">
        <v>13.204000000000001</v>
      </c>
      <c r="L3667" s="4">
        <v>13.4575</v>
      </c>
      <c r="M3667" s="4">
        <v>30</v>
      </c>
    </row>
    <row r="3668" spans="1:13" x14ac:dyDescent="0.2">
      <c r="A3668" s="3">
        <v>40057</v>
      </c>
      <c r="B3668" t="s">
        <v>9470</v>
      </c>
      <c r="C3668" t="s">
        <v>3952</v>
      </c>
      <c r="D3668" t="s">
        <v>9471</v>
      </c>
      <c r="E3668" t="s">
        <v>3951</v>
      </c>
      <c r="F3668" s="4">
        <v>13.3698064516129</v>
      </c>
      <c r="G3668" s="4">
        <v>13.44</v>
      </c>
      <c r="H3668" s="4">
        <v>0.34010444957932601</v>
      </c>
      <c r="I3668" s="4">
        <v>13.91</v>
      </c>
      <c r="J3668" s="4">
        <v>12.44</v>
      </c>
      <c r="K3668" s="4">
        <v>13.14</v>
      </c>
      <c r="L3668" s="4">
        <v>13.642950000000001</v>
      </c>
      <c r="M3668" s="4">
        <v>31</v>
      </c>
    </row>
    <row r="3669" spans="1:13" x14ac:dyDescent="0.2">
      <c r="A3669" s="3">
        <v>40057</v>
      </c>
      <c r="B3669" t="s">
        <v>9264</v>
      </c>
      <c r="C3669" t="s">
        <v>3936</v>
      </c>
      <c r="D3669" t="s">
        <v>9265</v>
      </c>
      <c r="E3669" t="s">
        <v>3935</v>
      </c>
      <c r="F3669" s="4">
        <v>13.3698064516129</v>
      </c>
      <c r="G3669" s="4">
        <v>13.44</v>
      </c>
      <c r="H3669" s="4">
        <v>0.34010444957932601</v>
      </c>
      <c r="I3669" s="4">
        <v>13.91</v>
      </c>
      <c r="J3669" s="4">
        <v>12.44</v>
      </c>
      <c r="K3669" s="4">
        <v>13.14</v>
      </c>
      <c r="L3669" s="4">
        <v>13.642950000000001</v>
      </c>
      <c r="M3669" s="4">
        <v>31</v>
      </c>
    </row>
    <row r="3670" spans="1:13" x14ac:dyDescent="0.2">
      <c r="A3670" s="3">
        <v>40057</v>
      </c>
      <c r="B3670" t="s">
        <v>9394</v>
      </c>
      <c r="C3670" t="s">
        <v>3939</v>
      </c>
      <c r="D3670" t="s">
        <v>9395</v>
      </c>
      <c r="E3670" t="s">
        <v>3938</v>
      </c>
      <c r="F3670" s="4">
        <v>13.417635483871001</v>
      </c>
      <c r="G3670" s="4">
        <v>13.45</v>
      </c>
      <c r="H3670" s="4">
        <v>0.56172824957054801</v>
      </c>
      <c r="I3670" s="4">
        <v>14.65</v>
      </c>
      <c r="J3670" s="4">
        <v>11.95</v>
      </c>
      <c r="K3670" s="4">
        <v>12.973850000000001</v>
      </c>
      <c r="L3670" s="4">
        <v>13.8</v>
      </c>
      <c r="M3670" s="4">
        <v>31</v>
      </c>
    </row>
    <row r="3671" spans="1:13" x14ac:dyDescent="0.2">
      <c r="A3671" s="3">
        <v>40057</v>
      </c>
      <c r="B3671" t="s">
        <v>10105</v>
      </c>
      <c r="C3671" t="s">
        <v>3579</v>
      </c>
      <c r="D3671" t="s">
        <v>10106</v>
      </c>
      <c r="E3671" t="s">
        <v>3578</v>
      </c>
      <c r="F3671" s="4">
        <v>-7.17741935483871</v>
      </c>
      <c r="G3671" s="4">
        <v>-7.2</v>
      </c>
      <c r="H3671" s="4">
        <v>0.33735211813904997</v>
      </c>
      <c r="I3671" s="4">
        <v>-6.6</v>
      </c>
      <c r="J3671" s="4">
        <v>-8.1999999999999993</v>
      </c>
      <c r="K3671" s="4">
        <v>-7.3</v>
      </c>
      <c r="L3671" s="4">
        <v>-7</v>
      </c>
      <c r="M3671" s="4">
        <v>31</v>
      </c>
    </row>
    <row r="3672" spans="1:13" x14ac:dyDescent="0.2">
      <c r="A3672" s="3">
        <v>40057</v>
      </c>
      <c r="B3672" t="s">
        <v>10113</v>
      </c>
      <c r="C3672" t="s">
        <v>3582</v>
      </c>
      <c r="D3672" t="s">
        <v>10114</v>
      </c>
      <c r="E3672" t="s">
        <v>3581</v>
      </c>
      <c r="F3672" s="4">
        <v>2.8206896551724099</v>
      </c>
      <c r="G3672" s="4">
        <v>2.8</v>
      </c>
      <c r="H3672" s="4">
        <v>0.44027532809824799</v>
      </c>
      <c r="I3672" s="4">
        <v>3.6</v>
      </c>
      <c r="J3672" s="4">
        <v>1.9</v>
      </c>
      <c r="K3672" s="4">
        <v>2.4</v>
      </c>
      <c r="L3672" s="4">
        <v>3.1</v>
      </c>
      <c r="M3672" s="4">
        <v>29</v>
      </c>
    </row>
    <row r="3673" spans="1:13" x14ac:dyDescent="0.2">
      <c r="A3673" s="3">
        <v>40057</v>
      </c>
      <c r="B3673" t="s">
        <v>10127</v>
      </c>
      <c r="C3673" t="s">
        <v>3585</v>
      </c>
      <c r="D3673" t="s">
        <v>10128</v>
      </c>
      <c r="E3673" t="s">
        <v>3584</v>
      </c>
      <c r="F3673" s="4">
        <v>3.2153846153846199</v>
      </c>
      <c r="G3673" s="4">
        <v>3.3</v>
      </c>
      <c r="H3673" s="4">
        <v>0.626541176742476</v>
      </c>
      <c r="I3673" s="4">
        <v>4.4000000000000004</v>
      </c>
      <c r="J3673" s="4">
        <v>1.1000000000000001</v>
      </c>
      <c r="K3673" s="4">
        <v>2.9249999999999998</v>
      </c>
      <c r="L3673" s="4">
        <v>3.5</v>
      </c>
      <c r="M3673" s="4">
        <v>26</v>
      </c>
    </row>
    <row r="3674" spans="1:13" x14ac:dyDescent="0.2">
      <c r="A3674" s="3">
        <v>40057</v>
      </c>
      <c r="B3674" t="s">
        <v>10131</v>
      </c>
      <c r="C3674" t="s">
        <v>3600</v>
      </c>
      <c r="D3674" t="s">
        <v>10132</v>
      </c>
      <c r="E3674" t="s">
        <v>3599</v>
      </c>
      <c r="F3674" s="4">
        <v>1.81785714285714</v>
      </c>
      <c r="G3674" s="4">
        <v>1.95</v>
      </c>
      <c r="H3674" s="4">
        <v>1.32917506341578</v>
      </c>
      <c r="I3674" s="4">
        <v>4.5999999999999996</v>
      </c>
      <c r="J3674" s="4">
        <v>-1.8</v>
      </c>
      <c r="K3674" s="4">
        <v>1.325</v>
      </c>
      <c r="L3674" s="4">
        <v>2.6</v>
      </c>
      <c r="M3674" s="4">
        <v>28</v>
      </c>
    </row>
    <row r="3675" spans="1:13" x14ac:dyDescent="0.2">
      <c r="A3675" s="3">
        <v>40057</v>
      </c>
      <c r="B3675" t="s">
        <v>10125</v>
      </c>
      <c r="C3675" t="s">
        <v>3594</v>
      </c>
      <c r="D3675" t="s">
        <v>10126</v>
      </c>
      <c r="E3675" t="s">
        <v>3593</v>
      </c>
      <c r="F3675" s="4">
        <v>-6.81</v>
      </c>
      <c r="G3675" s="4">
        <v>-6.8</v>
      </c>
      <c r="H3675" s="4">
        <v>0.79669576246584495</v>
      </c>
      <c r="I3675" s="4">
        <v>-5.4</v>
      </c>
      <c r="J3675" s="4">
        <v>-8.9</v>
      </c>
      <c r="K3675" s="4">
        <v>-7.1749999999999998</v>
      </c>
      <c r="L3675" s="4">
        <v>-6.25</v>
      </c>
      <c r="M3675" s="4">
        <v>30</v>
      </c>
    </row>
    <row r="3676" spans="1:13" x14ac:dyDescent="0.2">
      <c r="A3676" s="3">
        <v>40057</v>
      </c>
      <c r="B3676" t="s">
        <v>10129</v>
      </c>
      <c r="C3676" t="s">
        <v>3597</v>
      </c>
      <c r="D3676" t="s">
        <v>10130</v>
      </c>
      <c r="E3676" t="s">
        <v>3596</v>
      </c>
      <c r="F3676" s="4">
        <v>-3.74</v>
      </c>
      <c r="G3676" s="4">
        <v>-3.7</v>
      </c>
      <c r="H3676" s="4">
        <v>1.30637693245677</v>
      </c>
      <c r="I3676" s="4">
        <v>-1.9</v>
      </c>
      <c r="J3676" s="4">
        <v>-8.9</v>
      </c>
      <c r="K3676" s="4">
        <v>-4.2</v>
      </c>
      <c r="L3676" s="4">
        <v>-2.9249999999999998</v>
      </c>
      <c r="M3676" s="4">
        <v>30</v>
      </c>
    </row>
    <row r="3677" spans="1:13" x14ac:dyDescent="0.2">
      <c r="A3677" s="3">
        <v>40087</v>
      </c>
      <c r="B3677" t="s">
        <v>9248</v>
      </c>
      <c r="C3677" t="s">
        <v>3918</v>
      </c>
      <c r="D3677" t="s">
        <v>9249</v>
      </c>
      <c r="E3677" t="s">
        <v>3917</v>
      </c>
      <c r="F3677" s="4">
        <v>4.5444827586206902</v>
      </c>
      <c r="G3677" s="4">
        <v>4.5</v>
      </c>
      <c r="H3677" s="4">
        <v>0.159027989605077</v>
      </c>
      <c r="I3677" s="4">
        <v>5.1100000000000003</v>
      </c>
      <c r="J3677" s="4">
        <v>4.25</v>
      </c>
      <c r="K3677" s="4">
        <v>4.5</v>
      </c>
      <c r="L3677" s="4">
        <v>4.51</v>
      </c>
      <c r="M3677" s="4">
        <v>29</v>
      </c>
    </row>
    <row r="3678" spans="1:13" x14ac:dyDescent="0.2">
      <c r="A3678" s="3">
        <v>40087</v>
      </c>
      <c r="B3678" t="s">
        <v>9378</v>
      </c>
      <c r="C3678" t="s">
        <v>3921</v>
      </c>
      <c r="D3678" t="s">
        <v>9379</v>
      </c>
      <c r="E3678" t="s">
        <v>3920</v>
      </c>
      <c r="F3678" s="4">
        <v>5.6051724137930998</v>
      </c>
      <c r="G3678" s="4">
        <v>5.5</v>
      </c>
      <c r="H3678" s="4">
        <v>0.75091668117639099</v>
      </c>
      <c r="I3678" s="4">
        <v>7.51</v>
      </c>
      <c r="J3678" s="4">
        <v>4.47</v>
      </c>
      <c r="K3678" s="4">
        <v>5.27</v>
      </c>
      <c r="L3678" s="4">
        <v>6</v>
      </c>
      <c r="M3678" s="4">
        <v>29</v>
      </c>
    </row>
    <row r="3679" spans="1:13" x14ac:dyDescent="0.2">
      <c r="A3679" s="3">
        <v>40087</v>
      </c>
      <c r="B3679" t="s">
        <v>9472</v>
      </c>
      <c r="C3679" t="s">
        <v>3081</v>
      </c>
      <c r="D3679" t="s">
        <v>9473</v>
      </c>
      <c r="E3679" t="s">
        <v>3080</v>
      </c>
      <c r="F3679" s="4">
        <v>4.6851851851851896</v>
      </c>
      <c r="G3679" s="4">
        <v>4.5999999999999996</v>
      </c>
      <c r="H3679" s="4">
        <v>0.79018191853994202</v>
      </c>
      <c r="I3679" s="4">
        <v>6.6</v>
      </c>
      <c r="J3679" s="4">
        <v>3.4</v>
      </c>
      <c r="K3679" s="4">
        <v>4.1500000000000004</v>
      </c>
      <c r="L3679" s="4">
        <v>5</v>
      </c>
      <c r="M3679" s="4">
        <v>27</v>
      </c>
    </row>
    <row r="3680" spans="1:13" x14ac:dyDescent="0.2">
      <c r="A3680" s="3">
        <v>40087</v>
      </c>
      <c r="B3680" t="s">
        <v>9138</v>
      </c>
      <c r="C3680" t="s">
        <v>3072</v>
      </c>
      <c r="D3680" t="s">
        <v>9139</v>
      </c>
      <c r="E3680" t="s">
        <v>3071</v>
      </c>
      <c r="F3680" s="4">
        <v>4.2275862068965502</v>
      </c>
      <c r="G3680" s="4">
        <v>4.0999999999999996</v>
      </c>
      <c r="H3680" s="4">
        <v>0.41909473164031802</v>
      </c>
      <c r="I3680" s="4">
        <v>5.6</v>
      </c>
      <c r="J3680" s="4">
        <v>3.7</v>
      </c>
      <c r="K3680" s="4">
        <v>4</v>
      </c>
      <c r="L3680" s="4">
        <v>4.2</v>
      </c>
      <c r="M3680" s="4">
        <v>29</v>
      </c>
    </row>
    <row r="3681" spans="1:13" x14ac:dyDescent="0.2">
      <c r="A3681" s="3">
        <v>40087</v>
      </c>
      <c r="B3681" t="s">
        <v>9252</v>
      </c>
      <c r="C3681" t="s">
        <v>3075</v>
      </c>
      <c r="D3681" t="s">
        <v>9253</v>
      </c>
      <c r="E3681" t="s">
        <v>3074</v>
      </c>
      <c r="F3681" s="4">
        <v>4.54285714285714</v>
      </c>
      <c r="G3681" s="4">
        <v>4.4000000000000004</v>
      </c>
      <c r="H3681" s="4">
        <v>0.750520101849659</v>
      </c>
      <c r="I3681" s="4">
        <v>6.2</v>
      </c>
      <c r="J3681" s="4">
        <v>3.3</v>
      </c>
      <c r="K3681" s="4">
        <v>3.9</v>
      </c>
      <c r="L3681" s="4">
        <v>5.0250000000000004</v>
      </c>
      <c r="M3681" s="4">
        <v>28</v>
      </c>
    </row>
    <row r="3682" spans="1:13" x14ac:dyDescent="0.2">
      <c r="A3682" s="3">
        <v>40087</v>
      </c>
      <c r="B3682" t="s">
        <v>9398</v>
      </c>
      <c r="C3682" t="s">
        <v>3102</v>
      </c>
      <c r="D3682" t="s">
        <v>9399</v>
      </c>
      <c r="E3682" t="s">
        <v>3101</v>
      </c>
      <c r="F3682" s="4">
        <v>3.8679999999999999</v>
      </c>
      <c r="G3682" s="4">
        <v>3.8</v>
      </c>
      <c r="H3682" s="4">
        <v>0.45066617356974997</v>
      </c>
      <c r="I3682" s="4">
        <v>5.0999999999999996</v>
      </c>
      <c r="J3682" s="4">
        <v>3.3</v>
      </c>
      <c r="K3682" s="4">
        <v>3.6</v>
      </c>
      <c r="L3682" s="4">
        <v>4</v>
      </c>
      <c r="M3682" s="4">
        <v>25</v>
      </c>
    </row>
    <row r="3683" spans="1:13" x14ac:dyDescent="0.2">
      <c r="A3683" s="3">
        <v>40087</v>
      </c>
      <c r="B3683" t="s">
        <v>9382</v>
      </c>
      <c r="C3683" t="s">
        <v>3078</v>
      </c>
      <c r="D3683" t="s">
        <v>9383</v>
      </c>
      <c r="E3683" t="s">
        <v>3077</v>
      </c>
      <c r="F3683" s="4">
        <v>3.86296296296296</v>
      </c>
      <c r="G3683" s="4">
        <v>3.8</v>
      </c>
      <c r="H3683" s="4">
        <v>0.45076699434506401</v>
      </c>
      <c r="I3683" s="4">
        <v>4.9000000000000004</v>
      </c>
      <c r="J3683" s="4">
        <v>3.1</v>
      </c>
      <c r="K3683" s="4">
        <v>3.5</v>
      </c>
      <c r="L3683" s="4">
        <v>4</v>
      </c>
      <c r="M3683" s="4">
        <v>27</v>
      </c>
    </row>
    <row r="3684" spans="1:13" x14ac:dyDescent="0.2">
      <c r="A3684" s="3">
        <v>40087</v>
      </c>
      <c r="B3684" t="s">
        <v>7634</v>
      </c>
      <c r="C3684" t="s">
        <v>3105</v>
      </c>
      <c r="D3684" t="s">
        <v>7635</v>
      </c>
      <c r="E3684" t="s">
        <v>3104</v>
      </c>
      <c r="F3684" s="4">
        <v>3.50416666666667</v>
      </c>
      <c r="G3684" s="4">
        <v>3.5</v>
      </c>
      <c r="H3684" s="4">
        <v>0.366510177409752</v>
      </c>
      <c r="I3684" s="4">
        <v>4.4000000000000004</v>
      </c>
      <c r="J3684" s="4">
        <v>3</v>
      </c>
      <c r="K3684" s="4">
        <v>3.3</v>
      </c>
      <c r="L3684" s="4">
        <v>3.5</v>
      </c>
      <c r="M3684" s="4">
        <v>24</v>
      </c>
    </row>
    <row r="3685" spans="1:13" x14ac:dyDescent="0.2">
      <c r="A3685" s="3">
        <v>40087</v>
      </c>
      <c r="B3685" t="s">
        <v>9400</v>
      </c>
      <c r="C3685" t="s">
        <v>3123</v>
      </c>
      <c r="D3685" t="s">
        <v>9401</v>
      </c>
      <c r="E3685" t="s">
        <v>3122</v>
      </c>
      <c r="F3685" s="4">
        <v>0.591176237890504</v>
      </c>
      <c r="G3685" s="4">
        <v>0.48</v>
      </c>
      <c r="H3685" s="4">
        <v>0.32972521390720899</v>
      </c>
      <c r="I3685" s="4">
        <v>1.7</v>
      </c>
      <c r="J3685" s="4">
        <v>0.27600000000000002</v>
      </c>
      <c r="K3685" s="4">
        <v>0.39250000000000002</v>
      </c>
      <c r="L3685" s="4">
        <v>0.68500000000000005</v>
      </c>
      <c r="M3685" s="4">
        <v>28</v>
      </c>
    </row>
    <row r="3686" spans="1:13" x14ac:dyDescent="0.2">
      <c r="A3686" s="3">
        <v>40087</v>
      </c>
      <c r="B3686" t="s">
        <v>7290</v>
      </c>
      <c r="C3686" t="s">
        <v>3126</v>
      </c>
      <c r="D3686" t="s">
        <v>7291</v>
      </c>
      <c r="E3686" t="s">
        <v>3125</v>
      </c>
      <c r="F3686" s="4">
        <v>0.32393781509623898</v>
      </c>
      <c r="G3686" s="4">
        <v>0.32</v>
      </c>
      <c r="H3686" s="4">
        <v>0.117075713316056</v>
      </c>
      <c r="I3686" s="4">
        <v>0.68</v>
      </c>
      <c r="J3686" s="4">
        <v>0.04</v>
      </c>
      <c r="K3686" s="4">
        <v>0.26</v>
      </c>
      <c r="L3686" s="4">
        <v>0.38250000000000001</v>
      </c>
      <c r="M3686" s="4">
        <v>28</v>
      </c>
    </row>
    <row r="3687" spans="1:13" x14ac:dyDescent="0.2">
      <c r="A3687" s="3">
        <v>40087</v>
      </c>
      <c r="B3687" t="s">
        <v>7294</v>
      </c>
      <c r="C3687" t="s">
        <v>3129</v>
      </c>
      <c r="D3687" t="s">
        <v>7295</v>
      </c>
      <c r="E3687" t="s">
        <v>3128</v>
      </c>
      <c r="F3687" s="4">
        <v>0.38419719243332201</v>
      </c>
      <c r="G3687" s="4">
        <v>0.36</v>
      </c>
      <c r="H3687" s="4">
        <v>0.1173246702649</v>
      </c>
      <c r="I3687" s="4">
        <v>0.62</v>
      </c>
      <c r="J3687" s="4">
        <v>0.16</v>
      </c>
      <c r="K3687" s="4">
        <v>0.3175</v>
      </c>
      <c r="L3687" s="4">
        <v>0.45750000000000002</v>
      </c>
      <c r="M3687" s="4">
        <v>28</v>
      </c>
    </row>
    <row r="3688" spans="1:13" x14ac:dyDescent="0.2">
      <c r="A3688" s="3">
        <v>40087</v>
      </c>
      <c r="B3688" t="s">
        <v>7296</v>
      </c>
      <c r="C3688" t="s">
        <v>3132</v>
      </c>
      <c r="D3688" t="s">
        <v>7297</v>
      </c>
      <c r="E3688" t="s">
        <v>3131</v>
      </c>
      <c r="F3688" s="4">
        <v>0.19751099328501001</v>
      </c>
      <c r="G3688" s="4">
        <v>0.19500000000000001</v>
      </c>
      <c r="H3688" s="4">
        <v>8.3461541488769997E-2</v>
      </c>
      <c r="I3688" s="4">
        <v>0.38</v>
      </c>
      <c r="J3688" s="4">
        <v>0</v>
      </c>
      <c r="K3688" s="4">
        <v>0.155</v>
      </c>
      <c r="L3688" s="4">
        <v>0.2525</v>
      </c>
      <c r="M3688" s="4">
        <v>28</v>
      </c>
    </row>
    <row r="3689" spans="1:13" x14ac:dyDescent="0.2">
      <c r="A3689" s="3">
        <v>40087</v>
      </c>
      <c r="B3689" t="s">
        <v>7298</v>
      </c>
      <c r="C3689" t="s">
        <v>3135</v>
      </c>
      <c r="D3689" t="s">
        <v>7299</v>
      </c>
      <c r="E3689" t="s">
        <v>3134</v>
      </c>
      <c r="F3689" s="4">
        <v>-0.21937677521615501</v>
      </c>
      <c r="G3689" s="4">
        <v>-0.23</v>
      </c>
      <c r="H3689" s="4">
        <v>0.124462373366633</v>
      </c>
      <c r="I3689" s="4">
        <v>0.15</v>
      </c>
      <c r="J3689" s="4">
        <v>-0.42</v>
      </c>
      <c r="K3689" s="4">
        <v>-0.31</v>
      </c>
      <c r="L3689" s="4">
        <v>-0.1095</v>
      </c>
      <c r="M3689" s="4">
        <v>28</v>
      </c>
    </row>
    <row r="3690" spans="1:13" x14ac:dyDescent="0.2">
      <c r="A3690" s="3">
        <v>40087</v>
      </c>
      <c r="B3690" t="s">
        <v>7300</v>
      </c>
      <c r="C3690" t="s">
        <v>3138</v>
      </c>
      <c r="D3690" t="s">
        <v>7301</v>
      </c>
      <c r="E3690" t="s">
        <v>3137</v>
      </c>
      <c r="F3690" s="4">
        <v>0.19262750602686499</v>
      </c>
      <c r="G3690" s="4">
        <v>0.21</v>
      </c>
      <c r="H3690" s="4">
        <v>9.5139308432490299E-2</v>
      </c>
      <c r="I3690" s="4">
        <v>0.34</v>
      </c>
      <c r="J3690" s="4">
        <v>0</v>
      </c>
      <c r="K3690" s="4">
        <v>9.7500000000000003E-2</v>
      </c>
      <c r="L3690" s="4">
        <v>0.27</v>
      </c>
      <c r="M3690" s="4">
        <v>28</v>
      </c>
    </row>
    <row r="3691" spans="1:13" x14ac:dyDescent="0.2">
      <c r="A3691" s="3">
        <v>40087</v>
      </c>
      <c r="B3691" t="s">
        <v>7302</v>
      </c>
      <c r="C3691" t="s">
        <v>3141</v>
      </c>
      <c r="D3691" t="s">
        <v>7303</v>
      </c>
      <c r="E3691" t="s">
        <v>3140</v>
      </c>
      <c r="F3691" s="4">
        <v>0.30372875938083099</v>
      </c>
      <c r="G3691" s="4">
        <v>0.31</v>
      </c>
      <c r="H3691" s="4">
        <v>6.8228502956364095E-2</v>
      </c>
      <c r="I3691" s="4">
        <v>0.46</v>
      </c>
      <c r="J3691" s="4">
        <v>0.2</v>
      </c>
      <c r="K3691" s="4">
        <v>0.25124999999999997</v>
      </c>
      <c r="L3691" s="4">
        <v>0.35</v>
      </c>
      <c r="M3691" s="4">
        <v>28</v>
      </c>
    </row>
    <row r="3692" spans="1:13" x14ac:dyDescent="0.2">
      <c r="A3692" s="3">
        <v>40087</v>
      </c>
      <c r="B3692" t="s">
        <v>7304</v>
      </c>
      <c r="C3692" t="s">
        <v>3144</v>
      </c>
      <c r="D3692" t="s">
        <v>7305</v>
      </c>
      <c r="E3692" t="s">
        <v>3143</v>
      </c>
      <c r="F3692" s="4">
        <v>0.34415479380346697</v>
      </c>
      <c r="G3692" s="4">
        <v>0.33</v>
      </c>
      <c r="H3692" s="4">
        <v>8.8274139535346602E-2</v>
      </c>
      <c r="I3692" s="4">
        <v>0.56999999999999995</v>
      </c>
      <c r="J3692" s="4">
        <v>0.2</v>
      </c>
      <c r="K3692" s="4">
        <v>0.29499999999999998</v>
      </c>
      <c r="L3692" s="4">
        <v>0.36749999999999999</v>
      </c>
      <c r="M3692" s="4">
        <v>28</v>
      </c>
    </row>
    <row r="3693" spans="1:13" x14ac:dyDescent="0.2">
      <c r="A3693" s="3">
        <v>40087</v>
      </c>
      <c r="B3693" t="s">
        <v>7306</v>
      </c>
      <c r="C3693" t="s">
        <v>3147</v>
      </c>
      <c r="D3693" t="s">
        <v>7307</v>
      </c>
      <c r="E3693" t="s">
        <v>3146</v>
      </c>
      <c r="F3693" s="4">
        <v>0.59699880034007602</v>
      </c>
      <c r="G3693" s="4">
        <v>0.59</v>
      </c>
      <c r="H3693" s="4">
        <v>0.12421987021413</v>
      </c>
      <c r="I3693" s="4">
        <v>0.93</v>
      </c>
      <c r="J3693" s="4">
        <v>0.4</v>
      </c>
      <c r="K3693" s="4">
        <v>0.51500000000000001</v>
      </c>
      <c r="L3693" s="4">
        <v>0.65500000000000003</v>
      </c>
      <c r="M3693" s="4">
        <v>28</v>
      </c>
    </row>
    <row r="3694" spans="1:13" x14ac:dyDescent="0.2">
      <c r="A3694" s="3">
        <v>40087</v>
      </c>
      <c r="B3694" t="s">
        <v>9360</v>
      </c>
      <c r="C3694" t="s">
        <v>3114</v>
      </c>
      <c r="D3694" t="s">
        <v>9361</v>
      </c>
      <c r="E3694" t="s">
        <v>3113</v>
      </c>
      <c r="F3694" s="4">
        <v>0.44045507141784401</v>
      </c>
      <c r="G3694" s="4">
        <v>0.435</v>
      </c>
      <c r="H3694" s="4">
        <v>5.9430139689384001E-2</v>
      </c>
      <c r="I3694" s="4">
        <v>0.59</v>
      </c>
      <c r="J3694" s="4">
        <v>0.33</v>
      </c>
      <c r="K3694" s="4">
        <v>0.41</v>
      </c>
      <c r="L3694" s="4">
        <v>0.48</v>
      </c>
      <c r="M3694" s="4">
        <v>29</v>
      </c>
    </row>
    <row r="3695" spans="1:13" x14ac:dyDescent="0.2">
      <c r="A3695" s="3">
        <v>40087</v>
      </c>
      <c r="B3695" t="s">
        <v>7308</v>
      </c>
      <c r="C3695" t="s">
        <v>3150</v>
      </c>
      <c r="D3695" t="s">
        <v>7309</v>
      </c>
      <c r="E3695" t="s">
        <v>3149</v>
      </c>
      <c r="F3695" s="4">
        <v>0.49870276556368798</v>
      </c>
      <c r="G3695" s="4">
        <v>0.45</v>
      </c>
      <c r="H3695" s="4">
        <v>0.26940321344896401</v>
      </c>
      <c r="I3695" s="4">
        <v>1.77</v>
      </c>
      <c r="J3695" s="4">
        <v>0.19</v>
      </c>
      <c r="K3695" s="4">
        <v>0.40350000000000003</v>
      </c>
      <c r="L3695" s="4">
        <v>0.52749999999999997</v>
      </c>
      <c r="M3695" s="4">
        <v>28</v>
      </c>
    </row>
    <row r="3696" spans="1:13" x14ac:dyDescent="0.2">
      <c r="A3696" s="3">
        <v>40087</v>
      </c>
      <c r="B3696" t="s">
        <v>9370</v>
      </c>
      <c r="C3696" t="s">
        <v>3117</v>
      </c>
      <c r="D3696" t="s">
        <v>9371</v>
      </c>
      <c r="E3696" t="s">
        <v>3116</v>
      </c>
      <c r="F3696" s="4">
        <v>0.79002374097512695</v>
      </c>
      <c r="G3696" s="4">
        <v>0.75</v>
      </c>
      <c r="H3696" s="4">
        <v>0.16619527037314</v>
      </c>
      <c r="I3696" s="4">
        <v>1.32</v>
      </c>
      <c r="J3696" s="4">
        <v>0.5</v>
      </c>
      <c r="K3696" s="4">
        <v>0.71499999999999997</v>
      </c>
      <c r="L3696" s="4">
        <v>0.84141618682589003</v>
      </c>
      <c r="M3696" s="4">
        <v>28</v>
      </c>
    </row>
    <row r="3697" spans="1:13" x14ac:dyDescent="0.2">
      <c r="A3697" s="3">
        <v>40087</v>
      </c>
      <c r="B3697" t="s">
        <v>9384</v>
      </c>
      <c r="C3697" t="s">
        <v>3120</v>
      </c>
      <c r="D3697" t="s">
        <v>9385</v>
      </c>
      <c r="E3697" t="s">
        <v>3119</v>
      </c>
      <c r="F3697" s="4">
        <v>0.593475348422978</v>
      </c>
      <c r="G3697" s="4">
        <v>0.55500000000000005</v>
      </c>
      <c r="H3697" s="4">
        <v>0.133305603265476</v>
      </c>
      <c r="I3697" s="4">
        <v>1</v>
      </c>
      <c r="J3697" s="4">
        <v>0.36</v>
      </c>
      <c r="K3697" s="4">
        <v>0.5</v>
      </c>
      <c r="L3697" s="4">
        <v>0.65</v>
      </c>
      <c r="M3697" s="4">
        <v>28</v>
      </c>
    </row>
    <row r="3698" spans="1:13" x14ac:dyDescent="0.2">
      <c r="A3698" s="3">
        <v>40087</v>
      </c>
      <c r="B3698" t="s">
        <v>9474</v>
      </c>
      <c r="C3698" t="s">
        <v>3096</v>
      </c>
      <c r="D3698" t="s">
        <v>9475</v>
      </c>
      <c r="E3698" t="s">
        <v>3095</v>
      </c>
      <c r="F3698" s="4">
        <v>4.3692307692307697</v>
      </c>
      <c r="G3698" s="4">
        <v>4.4000000000000004</v>
      </c>
      <c r="H3698" s="4">
        <v>0.65712661231712799</v>
      </c>
      <c r="I3698" s="4">
        <v>5.7</v>
      </c>
      <c r="J3698" s="4">
        <v>3.2</v>
      </c>
      <c r="K3698" s="4">
        <v>3.9</v>
      </c>
      <c r="L3698" s="4">
        <v>4.9749999999999996</v>
      </c>
      <c r="M3698" s="4">
        <v>26</v>
      </c>
    </row>
    <row r="3699" spans="1:13" x14ac:dyDescent="0.2">
      <c r="A3699" s="3">
        <v>40087</v>
      </c>
      <c r="B3699" t="s">
        <v>9258</v>
      </c>
      <c r="C3699" t="s">
        <v>3087</v>
      </c>
      <c r="D3699" t="s">
        <v>9259</v>
      </c>
      <c r="E3699" t="s">
        <v>3086</v>
      </c>
      <c r="F3699" s="4">
        <v>4.4964285714285701</v>
      </c>
      <c r="G3699" s="4">
        <v>4.5</v>
      </c>
      <c r="H3699" s="4">
        <v>0.36053678381931098</v>
      </c>
      <c r="I3699" s="4">
        <v>5.3</v>
      </c>
      <c r="J3699" s="4">
        <v>3.7</v>
      </c>
      <c r="K3699" s="4">
        <v>4.3</v>
      </c>
      <c r="L3699" s="4">
        <v>4.7</v>
      </c>
      <c r="M3699" s="4">
        <v>28</v>
      </c>
    </row>
    <row r="3700" spans="1:13" x14ac:dyDescent="0.2">
      <c r="A3700" s="3">
        <v>40087</v>
      </c>
      <c r="B3700" t="s">
        <v>9388</v>
      </c>
      <c r="C3700" t="s">
        <v>3090</v>
      </c>
      <c r="D3700" t="s">
        <v>9389</v>
      </c>
      <c r="E3700" t="s">
        <v>3089</v>
      </c>
      <c r="F3700" s="4">
        <v>4.2592592592592604</v>
      </c>
      <c r="G3700" s="4">
        <v>4.0999999999999996</v>
      </c>
      <c r="H3700" s="4">
        <v>0.65882135973690503</v>
      </c>
      <c r="I3700" s="4">
        <v>5.6</v>
      </c>
      <c r="J3700" s="4">
        <v>3.3</v>
      </c>
      <c r="K3700" s="4">
        <v>3.75</v>
      </c>
      <c r="L3700" s="4">
        <v>4.7</v>
      </c>
      <c r="M3700" s="4">
        <v>27</v>
      </c>
    </row>
    <row r="3701" spans="1:13" x14ac:dyDescent="0.2">
      <c r="A3701" s="3">
        <v>40087</v>
      </c>
      <c r="B3701" t="s">
        <v>9476</v>
      </c>
      <c r="C3701" t="s">
        <v>3153</v>
      </c>
      <c r="D3701" t="s">
        <v>9477</v>
      </c>
      <c r="E3701" t="s">
        <v>3152</v>
      </c>
      <c r="F3701" s="4">
        <v>0.323038461538462</v>
      </c>
      <c r="G3701" s="4">
        <v>0.32</v>
      </c>
      <c r="H3701" s="4">
        <v>4.5887236368498598E-2</v>
      </c>
      <c r="I3701" s="4">
        <v>0.4</v>
      </c>
      <c r="J3701" s="4">
        <v>0.2</v>
      </c>
      <c r="K3701" s="4">
        <v>0.31</v>
      </c>
      <c r="L3701" s="4">
        <v>0.35</v>
      </c>
      <c r="M3701" s="4">
        <v>26</v>
      </c>
    </row>
    <row r="3702" spans="1:13" x14ac:dyDescent="0.2">
      <c r="A3702" s="3">
        <v>40087</v>
      </c>
      <c r="B3702" t="s">
        <v>10109</v>
      </c>
      <c r="C3702" t="s">
        <v>4324</v>
      </c>
      <c r="D3702" t="s">
        <v>10110</v>
      </c>
      <c r="E3702" t="s">
        <v>4323</v>
      </c>
      <c r="F3702" s="4">
        <v>-2.488</v>
      </c>
      <c r="G3702" s="4">
        <v>-2.5</v>
      </c>
      <c r="H3702" s="4">
        <v>0.25709920264364899</v>
      </c>
      <c r="I3702" s="4">
        <v>-1.6</v>
      </c>
      <c r="J3702" s="4">
        <v>-3</v>
      </c>
      <c r="K3702" s="4">
        <v>-2.6</v>
      </c>
      <c r="L3702" s="4">
        <v>-2.5</v>
      </c>
      <c r="M3702" s="4">
        <v>25</v>
      </c>
    </row>
    <row r="3703" spans="1:13" x14ac:dyDescent="0.2">
      <c r="A3703" s="3">
        <v>40087</v>
      </c>
      <c r="B3703" t="s">
        <v>10121</v>
      </c>
      <c r="C3703" t="s">
        <v>4327</v>
      </c>
      <c r="D3703" t="s">
        <v>10122</v>
      </c>
      <c r="E3703" t="s">
        <v>4326</v>
      </c>
      <c r="F3703" s="4">
        <v>2.044</v>
      </c>
      <c r="G3703" s="4">
        <v>2.2999999999999998</v>
      </c>
      <c r="H3703" s="4">
        <v>1.17759642209601</v>
      </c>
      <c r="I3703" s="4">
        <v>3.3</v>
      </c>
      <c r="J3703" s="4">
        <v>-3.1</v>
      </c>
      <c r="K3703" s="4">
        <v>1.8</v>
      </c>
      <c r="L3703" s="4">
        <v>2.5</v>
      </c>
      <c r="M3703" s="4">
        <v>25</v>
      </c>
    </row>
    <row r="3704" spans="1:13" x14ac:dyDescent="0.2">
      <c r="A3704" s="3">
        <v>40087</v>
      </c>
      <c r="B3704" t="s">
        <v>9478</v>
      </c>
      <c r="C3704" t="s">
        <v>3952</v>
      </c>
      <c r="D3704" t="s">
        <v>9479</v>
      </c>
      <c r="E3704" t="s">
        <v>3951</v>
      </c>
      <c r="F3704" s="4">
        <v>13.284429629629599</v>
      </c>
      <c r="G3704" s="4">
        <v>13.35</v>
      </c>
      <c r="H3704" s="4">
        <v>0.32127871774042899</v>
      </c>
      <c r="I3704" s="4">
        <v>13.94</v>
      </c>
      <c r="J3704" s="4">
        <v>12.47</v>
      </c>
      <c r="K3704" s="4">
        <v>13.055</v>
      </c>
      <c r="L3704" s="4">
        <v>13.49</v>
      </c>
      <c r="M3704" s="4">
        <v>27</v>
      </c>
    </row>
    <row r="3705" spans="1:13" x14ac:dyDescent="0.2">
      <c r="A3705" s="3">
        <v>40087</v>
      </c>
      <c r="B3705" t="s">
        <v>9462</v>
      </c>
      <c r="C3705" t="s">
        <v>3939</v>
      </c>
      <c r="D3705" t="s">
        <v>9463</v>
      </c>
      <c r="E3705" t="s">
        <v>3947</v>
      </c>
      <c r="F3705" s="4">
        <v>13.2728607142857</v>
      </c>
      <c r="G3705" s="4">
        <v>13.275</v>
      </c>
      <c r="H3705" s="4">
        <v>0.22270549119156999</v>
      </c>
      <c r="I3705" s="4">
        <v>13.63</v>
      </c>
      <c r="J3705" s="4">
        <v>12.8</v>
      </c>
      <c r="K3705" s="4">
        <v>13.0975</v>
      </c>
      <c r="L3705" s="4">
        <v>13.4925</v>
      </c>
      <c r="M3705" s="4">
        <v>28</v>
      </c>
    </row>
    <row r="3706" spans="1:13" x14ac:dyDescent="0.2">
      <c r="A3706" s="3">
        <v>40087</v>
      </c>
      <c r="B3706" t="s">
        <v>9470</v>
      </c>
      <c r="C3706" t="s">
        <v>3942</v>
      </c>
      <c r="D3706" t="s">
        <v>9471</v>
      </c>
      <c r="E3706" t="s">
        <v>3949</v>
      </c>
      <c r="F3706" s="4">
        <v>13.3050965517241</v>
      </c>
      <c r="G3706" s="4">
        <v>13.3</v>
      </c>
      <c r="H3706" s="4">
        <v>0.39376822269194101</v>
      </c>
      <c r="I3706" s="4">
        <v>14.27</v>
      </c>
      <c r="J3706" s="4">
        <v>12.44</v>
      </c>
      <c r="K3706" s="4">
        <v>13</v>
      </c>
      <c r="L3706" s="4">
        <v>13.51</v>
      </c>
      <c r="M3706" s="4">
        <v>29</v>
      </c>
    </row>
    <row r="3707" spans="1:13" x14ac:dyDescent="0.2">
      <c r="A3707" s="3">
        <v>40087</v>
      </c>
      <c r="B3707" t="s">
        <v>9264</v>
      </c>
      <c r="C3707" t="s">
        <v>3936</v>
      </c>
      <c r="D3707" t="s">
        <v>9265</v>
      </c>
      <c r="E3707" t="s">
        <v>3935</v>
      </c>
      <c r="F3707" s="4">
        <v>13.3050965517241</v>
      </c>
      <c r="G3707" s="4">
        <v>13.3</v>
      </c>
      <c r="H3707" s="4">
        <v>0.39376822269194101</v>
      </c>
      <c r="I3707" s="4">
        <v>14.27</v>
      </c>
      <c r="J3707" s="4">
        <v>12.44</v>
      </c>
      <c r="K3707" s="4">
        <v>13</v>
      </c>
      <c r="L3707" s="4">
        <v>13.51</v>
      </c>
      <c r="M3707" s="4">
        <v>29</v>
      </c>
    </row>
    <row r="3708" spans="1:13" x14ac:dyDescent="0.2">
      <c r="A3708" s="3">
        <v>40087</v>
      </c>
      <c r="B3708" t="s">
        <v>9394</v>
      </c>
      <c r="C3708" t="s">
        <v>3939</v>
      </c>
      <c r="D3708" t="s">
        <v>9395</v>
      </c>
      <c r="E3708" t="s">
        <v>3938</v>
      </c>
      <c r="F3708" s="4">
        <v>13.2918275862069</v>
      </c>
      <c r="G3708" s="4">
        <v>13.25</v>
      </c>
      <c r="H3708" s="4">
        <v>0.62566741901094902</v>
      </c>
      <c r="I3708" s="4">
        <v>14.55</v>
      </c>
      <c r="J3708" s="4">
        <v>11.95</v>
      </c>
      <c r="K3708" s="4">
        <v>12.9</v>
      </c>
      <c r="L3708" s="4">
        <v>13.69</v>
      </c>
      <c r="M3708" s="4">
        <v>29</v>
      </c>
    </row>
    <row r="3709" spans="1:13" x14ac:dyDescent="0.2">
      <c r="A3709" s="3">
        <v>40087</v>
      </c>
      <c r="B3709" t="s">
        <v>10105</v>
      </c>
      <c r="C3709" t="s">
        <v>3579</v>
      </c>
      <c r="D3709" t="s">
        <v>10106</v>
      </c>
      <c r="E3709" t="s">
        <v>3578</v>
      </c>
      <c r="F3709" s="4">
        <v>-7.1517241379310299</v>
      </c>
      <c r="G3709" s="4">
        <v>-7.2</v>
      </c>
      <c r="H3709" s="4">
        <v>0.35719211482975299</v>
      </c>
      <c r="I3709" s="4">
        <v>-6.4</v>
      </c>
      <c r="J3709" s="4">
        <v>-8.1999999999999993</v>
      </c>
      <c r="K3709" s="4">
        <v>-7.3</v>
      </c>
      <c r="L3709" s="4">
        <v>-7</v>
      </c>
      <c r="M3709" s="4">
        <v>29</v>
      </c>
    </row>
    <row r="3710" spans="1:13" x14ac:dyDescent="0.2">
      <c r="A3710" s="3">
        <v>40087</v>
      </c>
      <c r="B3710" t="s">
        <v>10113</v>
      </c>
      <c r="C3710" t="s">
        <v>3582</v>
      </c>
      <c r="D3710" t="s">
        <v>10114</v>
      </c>
      <c r="E3710" t="s">
        <v>3581</v>
      </c>
      <c r="F3710" s="4">
        <v>2.9413793103448298</v>
      </c>
      <c r="G3710" s="4">
        <v>3</v>
      </c>
      <c r="H3710" s="4">
        <v>0.62764710363348897</v>
      </c>
      <c r="I3710" s="4">
        <v>5</v>
      </c>
      <c r="J3710" s="4">
        <v>1.8</v>
      </c>
      <c r="K3710" s="4">
        <v>2.5</v>
      </c>
      <c r="L3710" s="4">
        <v>3.3</v>
      </c>
      <c r="M3710" s="4">
        <v>29</v>
      </c>
    </row>
    <row r="3711" spans="1:13" x14ac:dyDescent="0.2">
      <c r="A3711" s="3">
        <v>40087</v>
      </c>
      <c r="B3711" t="s">
        <v>10127</v>
      </c>
      <c r="C3711" t="s">
        <v>3585</v>
      </c>
      <c r="D3711" t="s">
        <v>10128</v>
      </c>
      <c r="E3711" t="s">
        <v>3584</v>
      </c>
      <c r="F3711" s="4">
        <v>3.2240000000000002</v>
      </c>
      <c r="G3711" s="4">
        <v>3.2</v>
      </c>
      <c r="H3711" s="4">
        <v>0.33946035605551</v>
      </c>
      <c r="I3711" s="4">
        <v>3.9</v>
      </c>
      <c r="J3711" s="4">
        <v>2.4</v>
      </c>
      <c r="K3711" s="4">
        <v>3</v>
      </c>
      <c r="L3711" s="4">
        <v>3.5</v>
      </c>
      <c r="M3711" s="4">
        <v>25</v>
      </c>
    </row>
    <row r="3712" spans="1:13" x14ac:dyDescent="0.2">
      <c r="A3712" s="3">
        <v>40087</v>
      </c>
      <c r="B3712" t="s">
        <v>10131</v>
      </c>
      <c r="C3712" t="s">
        <v>3597</v>
      </c>
      <c r="D3712" t="s">
        <v>10132</v>
      </c>
      <c r="E3712" t="s">
        <v>3596</v>
      </c>
      <c r="F3712" s="4">
        <v>1.95185185185185</v>
      </c>
      <c r="G3712" s="4">
        <v>2.1</v>
      </c>
      <c r="H3712" s="4">
        <v>1.4224492340192001</v>
      </c>
      <c r="I3712" s="4">
        <v>4.0999999999999996</v>
      </c>
      <c r="J3712" s="4">
        <v>-1.8</v>
      </c>
      <c r="K3712" s="4">
        <v>1.25</v>
      </c>
      <c r="L3712" s="4">
        <v>2.7</v>
      </c>
      <c r="M3712" s="4">
        <v>27</v>
      </c>
    </row>
    <row r="3713" spans="1:13" x14ac:dyDescent="0.2">
      <c r="A3713" s="3">
        <v>40087</v>
      </c>
      <c r="B3713" t="s">
        <v>10125</v>
      </c>
      <c r="C3713" t="s">
        <v>3591</v>
      </c>
      <c r="D3713" t="s">
        <v>10126</v>
      </c>
      <c r="E3713" t="s">
        <v>3590</v>
      </c>
      <c r="F3713" s="4">
        <v>-6.7214285714285698</v>
      </c>
      <c r="G3713" s="4">
        <v>-6.75</v>
      </c>
      <c r="H3713" s="4">
        <v>0.78991661203462105</v>
      </c>
      <c r="I3713" s="4">
        <v>-5.4</v>
      </c>
      <c r="J3713" s="4">
        <v>-9.4</v>
      </c>
      <c r="K3713" s="4">
        <v>-7</v>
      </c>
      <c r="L3713" s="4">
        <v>-6.3250000000000002</v>
      </c>
      <c r="M3713" s="4">
        <v>28</v>
      </c>
    </row>
    <row r="3714" spans="1:13" x14ac:dyDescent="0.2">
      <c r="A3714" s="3">
        <v>40087</v>
      </c>
      <c r="B3714" t="s">
        <v>10129</v>
      </c>
      <c r="C3714" t="s">
        <v>3594</v>
      </c>
      <c r="D3714" t="s">
        <v>10130</v>
      </c>
      <c r="E3714" t="s">
        <v>3593</v>
      </c>
      <c r="F3714" s="4">
        <v>-3.5296296296296301</v>
      </c>
      <c r="G3714" s="4">
        <v>-3.6</v>
      </c>
      <c r="H3714" s="4">
        <v>0.97302652933032996</v>
      </c>
      <c r="I3714" s="4">
        <v>-1.7</v>
      </c>
      <c r="J3714" s="4">
        <v>-5.0999999999999996</v>
      </c>
      <c r="K3714" s="4">
        <v>-4.25</v>
      </c>
      <c r="L3714" s="4">
        <v>-2.85</v>
      </c>
      <c r="M3714" s="4">
        <v>27</v>
      </c>
    </row>
    <row r="3715" spans="1:13" x14ac:dyDescent="0.2">
      <c r="A3715" s="3">
        <v>40118</v>
      </c>
      <c r="B3715" t="s">
        <v>9248</v>
      </c>
      <c r="C3715" t="s">
        <v>3918</v>
      </c>
      <c r="D3715" t="s">
        <v>9249</v>
      </c>
      <c r="E3715" t="s">
        <v>3917</v>
      </c>
      <c r="F3715" s="4">
        <v>4.5151724137931</v>
      </c>
      <c r="G3715" s="4">
        <v>4.5</v>
      </c>
      <c r="H3715" s="4">
        <v>0.122725614093716</v>
      </c>
      <c r="I3715" s="4">
        <v>5</v>
      </c>
      <c r="J3715" s="4">
        <v>4.13</v>
      </c>
      <c r="K3715" s="4">
        <v>4.5</v>
      </c>
      <c r="L3715" s="4">
        <v>4.53</v>
      </c>
      <c r="M3715" s="4">
        <v>29</v>
      </c>
    </row>
    <row r="3716" spans="1:13" x14ac:dyDescent="0.2">
      <c r="A3716" s="3">
        <v>40118</v>
      </c>
      <c r="B3716" t="s">
        <v>9378</v>
      </c>
      <c r="C3716" t="s">
        <v>3921</v>
      </c>
      <c r="D3716" t="s">
        <v>9379</v>
      </c>
      <c r="E3716" t="s">
        <v>3920</v>
      </c>
      <c r="F3716" s="4">
        <v>5.6768965517241403</v>
      </c>
      <c r="G3716" s="4">
        <v>5.6</v>
      </c>
      <c r="H3716" s="4">
        <v>0.57777963822276401</v>
      </c>
      <c r="I3716" s="4">
        <v>7.02</v>
      </c>
      <c r="J3716" s="4">
        <v>4.6399999999999997</v>
      </c>
      <c r="K3716" s="4">
        <v>5.4</v>
      </c>
      <c r="L3716" s="4">
        <v>5.9</v>
      </c>
      <c r="M3716" s="4">
        <v>29</v>
      </c>
    </row>
    <row r="3717" spans="1:13" x14ac:dyDescent="0.2">
      <c r="A3717" s="3">
        <v>40118</v>
      </c>
      <c r="B3717" t="s">
        <v>9480</v>
      </c>
      <c r="C3717" t="s">
        <v>3081</v>
      </c>
      <c r="D3717" t="s">
        <v>9481</v>
      </c>
      <c r="E3717" t="s">
        <v>3080</v>
      </c>
      <c r="F3717" s="4">
        <v>4.8928571428571397</v>
      </c>
      <c r="G3717" s="4">
        <v>5</v>
      </c>
      <c r="H3717" s="4">
        <v>0.48145502572819998</v>
      </c>
      <c r="I3717" s="4">
        <v>5.6</v>
      </c>
      <c r="J3717" s="4">
        <v>3.7</v>
      </c>
      <c r="K3717" s="4">
        <v>4.6500000000000004</v>
      </c>
      <c r="L3717" s="4">
        <v>5.2</v>
      </c>
      <c r="M3717" s="4">
        <v>28</v>
      </c>
    </row>
    <row r="3718" spans="1:13" x14ac:dyDescent="0.2">
      <c r="A3718" s="3">
        <v>40118</v>
      </c>
      <c r="B3718" t="s">
        <v>9138</v>
      </c>
      <c r="C3718" t="s">
        <v>3072</v>
      </c>
      <c r="D3718" t="s">
        <v>9139</v>
      </c>
      <c r="E3718" t="s">
        <v>3071</v>
      </c>
      <c r="F3718" s="4">
        <v>4.0206896551724096</v>
      </c>
      <c r="G3718" s="4">
        <v>4</v>
      </c>
      <c r="H3718" s="4">
        <v>0.357949827235234</v>
      </c>
      <c r="I3718" s="4">
        <v>5.4</v>
      </c>
      <c r="J3718" s="4">
        <v>3.5</v>
      </c>
      <c r="K3718" s="4">
        <v>3.9</v>
      </c>
      <c r="L3718" s="4">
        <v>4.0999999999999996</v>
      </c>
      <c r="M3718" s="4">
        <v>29</v>
      </c>
    </row>
    <row r="3719" spans="1:13" x14ac:dyDescent="0.2">
      <c r="A3719" s="3">
        <v>40118</v>
      </c>
      <c r="B3719" t="s">
        <v>9252</v>
      </c>
      <c r="C3719" t="s">
        <v>3075</v>
      </c>
      <c r="D3719" t="s">
        <v>9253</v>
      </c>
      <c r="E3719" t="s">
        <v>3074</v>
      </c>
      <c r="F3719" s="4">
        <v>4.8586206896551696</v>
      </c>
      <c r="G3719" s="4">
        <v>4.9000000000000004</v>
      </c>
      <c r="H3719" s="4">
        <v>0.47397802946317402</v>
      </c>
      <c r="I3719" s="4">
        <v>5.6</v>
      </c>
      <c r="J3719" s="4">
        <v>3.7</v>
      </c>
      <c r="K3719" s="4">
        <v>4.5999999999999996</v>
      </c>
      <c r="L3719" s="4">
        <v>5.2</v>
      </c>
      <c r="M3719" s="4">
        <v>29</v>
      </c>
    </row>
    <row r="3720" spans="1:13" x14ac:dyDescent="0.2">
      <c r="A3720" s="3">
        <v>40118</v>
      </c>
      <c r="B3720" t="s">
        <v>9398</v>
      </c>
      <c r="C3720" t="s">
        <v>3102</v>
      </c>
      <c r="D3720" t="s">
        <v>9399</v>
      </c>
      <c r="E3720" t="s">
        <v>3101</v>
      </c>
      <c r="F3720" s="4">
        <v>4.0153846153846198</v>
      </c>
      <c r="G3720" s="4">
        <v>3.95</v>
      </c>
      <c r="H3720" s="4">
        <v>0.446042426405657</v>
      </c>
      <c r="I3720" s="4">
        <v>5</v>
      </c>
      <c r="J3720" s="4">
        <v>3.4</v>
      </c>
      <c r="K3720" s="4">
        <v>3.65</v>
      </c>
      <c r="L3720" s="4">
        <v>4.2750000000000004</v>
      </c>
      <c r="M3720" s="4">
        <v>26</v>
      </c>
    </row>
    <row r="3721" spans="1:13" x14ac:dyDescent="0.2">
      <c r="A3721" s="3">
        <v>40118</v>
      </c>
      <c r="B3721" t="s">
        <v>9382</v>
      </c>
      <c r="C3721" t="s">
        <v>3078</v>
      </c>
      <c r="D3721" t="s">
        <v>9383</v>
      </c>
      <c r="E3721" t="s">
        <v>3077</v>
      </c>
      <c r="F3721" s="4">
        <v>4.0370370370370399</v>
      </c>
      <c r="G3721" s="4">
        <v>3.9</v>
      </c>
      <c r="H3721" s="4">
        <v>0.57388564134741105</v>
      </c>
      <c r="I3721" s="4">
        <v>5.6</v>
      </c>
      <c r="J3721" s="4">
        <v>3</v>
      </c>
      <c r="K3721" s="4">
        <v>3.6</v>
      </c>
      <c r="L3721" s="4">
        <v>4.3</v>
      </c>
      <c r="M3721" s="4">
        <v>27</v>
      </c>
    </row>
    <row r="3722" spans="1:13" x14ac:dyDescent="0.2">
      <c r="A3722" s="3">
        <v>40118</v>
      </c>
      <c r="B3722" t="s">
        <v>7634</v>
      </c>
      <c r="C3722" t="s">
        <v>3105</v>
      </c>
      <c r="D3722" t="s">
        <v>7635</v>
      </c>
      <c r="E3722" t="s">
        <v>3104</v>
      </c>
      <c r="F3722" s="4">
        <v>3.62</v>
      </c>
      <c r="G3722" s="4">
        <v>3.5</v>
      </c>
      <c r="H3722" s="4">
        <v>0.41932485418030402</v>
      </c>
      <c r="I3722" s="4">
        <v>4.5</v>
      </c>
      <c r="J3722" s="4">
        <v>3</v>
      </c>
      <c r="K3722" s="4">
        <v>3.4</v>
      </c>
      <c r="L3722" s="4">
        <v>4</v>
      </c>
      <c r="M3722" s="4">
        <v>25</v>
      </c>
    </row>
    <row r="3723" spans="1:13" x14ac:dyDescent="0.2">
      <c r="A3723" s="3">
        <v>40118</v>
      </c>
      <c r="B3723" t="s">
        <v>9400</v>
      </c>
      <c r="C3723" t="s">
        <v>3120</v>
      </c>
      <c r="D3723" t="s">
        <v>9401</v>
      </c>
      <c r="E3723" t="s">
        <v>3119</v>
      </c>
      <c r="F3723" s="4">
        <v>0.70403571428571399</v>
      </c>
      <c r="G3723" s="4">
        <v>0.68500000000000005</v>
      </c>
      <c r="H3723" s="4">
        <v>0.29662627467133901</v>
      </c>
      <c r="I3723" s="4">
        <v>1.73</v>
      </c>
      <c r="J3723" s="4">
        <v>0.30299999999999999</v>
      </c>
      <c r="K3723" s="4">
        <v>0.4975</v>
      </c>
      <c r="L3723" s="4">
        <v>0.8</v>
      </c>
      <c r="M3723" s="4">
        <v>28</v>
      </c>
    </row>
    <row r="3724" spans="1:13" x14ac:dyDescent="0.2">
      <c r="A3724" s="3">
        <v>40118</v>
      </c>
      <c r="B3724" t="s">
        <v>7290</v>
      </c>
      <c r="C3724" t="s">
        <v>3123</v>
      </c>
      <c r="D3724" t="s">
        <v>7291</v>
      </c>
      <c r="E3724" t="s">
        <v>3122</v>
      </c>
      <c r="F3724" s="4">
        <v>0.38682142857142898</v>
      </c>
      <c r="G3724" s="4">
        <v>0.39</v>
      </c>
      <c r="H3724" s="4">
        <v>0.11363328071816101</v>
      </c>
      <c r="I3724" s="4">
        <v>0.61</v>
      </c>
      <c r="J3724" s="4">
        <v>0.19</v>
      </c>
      <c r="K3724" s="4">
        <v>0.29499999999999998</v>
      </c>
      <c r="L3724" s="4">
        <v>0.47249999999999998</v>
      </c>
      <c r="M3724" s="4">
        <v>28</v>
      </c>
    </row>
    <row r="3725" spans="1:13" x14ac:dyDescent="0.2">
      <c r="A3725" s="3">
        <v>40118</v>
      </c>
      <c r="B3725" t="s">
        <v>7294</v>
      </c>
      <c r="C3725" t="s">
        <v>3126</v>
      </c>
      <c r="D3725" t="s">
        <v>7295</v>
      </c>
      <c r="E3725" t="s">
        <v>3125</v>
      </c>
      <c r="F3725" s="4">
        <v>0.44367857142857098</v>
      </c>
      <c r="G3725" s="4">
        <v>0.44</v>
      </c>
      <c r="H3725" s="4">
        <v>0.10668925232115301</v>
      </c>
      <c r="I3725" s="4">
        <v>0.65</v>
      </c>
      <c r="J3725" s="4">
        <v>0.26</v>
      </c>
      <c r="K3725" s="4">
        <v>0.3725</v>
      </c>
      <c r="L3725" s="4">
        <v>0.50249999999999995</v>
      </c>
      <c r="M3725" s="4">
        <v>28</v>
      </c>
    </row>
    <row r="3726" spans="1:13" x14ac:dyDescent="0.2">
      <c r="A3726" s="3">
        <v>40118</v>
      </c>
      <c r="B3726" t="s">
        <v>7296</v>
      </c>
      <c r="C3726" t="s">
        <v>3129</v>
      </c>
      <c r="D3726" t="s">
        <v>7297</v>
      </c>
      <c r="E3726" t="s">
        <v>3128</v>
      </c>
      <c r="F3726" s="4">
        <v>0.20960714285714299</v>
      </c>
      <c r="G3726" s="4">
        <v>0.22500000000000001</v>
      </c>
      <c r="H3726" s="4">
        <v>0.104950901849111</v>
      </c>
      <c r="I3726" s="4">
        <v>0.35899999999999999</v>
      </c>
      <c r="J3726" s="4">
        <v>-0.1</v>
      </c>
      <c r="K3726" s="4">
        <v>0.13750000000000001</v>
      </c>
      <c r="L3726" s="4">
        <v>0.29249999999999998</v>
      </c>
      <c r="M3726" s="4">
        <v>28</v>
      </c>
    </row>
    <row r="3727" spans="1:13" x14ac:dyDescent="0.2">
      <c r="A3727" s="3">
        <v>40118</v>
      </c>
      <c r="B3727" t="s">
        <v>7298</v>
      </c>
      <c r="C3727" t="s">
        <v>3132</v>
      </c>
      <c r="D3727" t="s">
        <v>7299</v>
      </c>
      <c r="E3727" t="s">
        <v>3131</v>
      </c>
      <c r="F3727" s="4">
        <v>-0.1855</v>
      </c>
      <c r="G3727" s="4">
        <v>-0.21</v>
      </c>
      <c r="H3727" s="4">
        <v>0.14412815799116399</v>
      </c>
      <c r="I3727" s="4">
        <v>0.16</v>
      </c>
      <c r="J3727" s="4">
        <v>-0.42</v>
      </c>
      <c r="K3727" s="4">
        <v>-0.29249999999999998</v>
      </c>
      <c r="L3727" s="4">
        <v>-9.7500000000000003E-2</v>
      </c>
      <c r="M3727" s="4">
        <v>28</v>
      </c>
    </row>
    <row r="3728" spans="1:13" x14ac:dyDescent="0.2">
      <c r="A3728" s="3">
        <v>40118</v>
      </c>
      <c r="B3728" t="s">
        <v>7300</v>
      </c>
      <c r="C3728" t="s">
        <v>3135</v>
      </c>
      <c r="D3728" t="s">
        <v>7301</v>
      </c>
      <c r="E3728" t="s">
        <v>3134</v>
      </c>
      <c r="F3728" s="4">
        <v>0.21142857142857099</v>
      </c>
      <c r="G3728" s="4">
        <v>0.20499999999999999</v>
      </c>
      <c r="H3728" s="4">
        <v>7.4571083945766503E-2</v>
      </c>
      <c r="I3728" s="4">
        <v>0.33</v>
      </c>
      <c r="J3728" s="4">
        <v>0.04</v>
      </c>
      <c r="K3728" s="4">
        <v>0.1575</v>
      </c>
      <c r="L3728" s="4">
        <v>0.27</v>
      </c>
      <c r="M3728" s="4">
        <v>28</v>
      </c>
    </row>
    <row r="3729" spans="1:13" x14ac:dyDescent="0.2">
      <c r="A3729" s="3">
        <v>40118</v>
      </c>
      <c r="B3729" t="s">
        <v>7302</v>
      </c>
      <c r="C3729" t="s">
        <v>3138</v>
      </c>
      <c r="D3729" t="s">
        <v>7303</v>
      </c>
      <c r="E3729" t="s">
        <v>3137</v>
      </c>
      <c r="F3729" s="4">
        <v>0.31046428571428603</v>
      </c>
      <c r="G3729" s="4">
        <v>0.30499999999999999</v>
      </c>
      <c r="H3729" s="4">
        <v>6.6422598866738403E-2</v>
      </c>
      <c r="I3729" s="4">
        <v>0.45</v>
      </c>
      <c r="J3729" s="4">
        <v>0.14000000000000001</v>
      </c>
      <c r="K3729" s="4">
        <v>0.28225</v>
      </c>
      <c r="L3729" s="4">
        <v>0.34250000000000003</v>
      </c>
      <c r="M3729" s="4">
        <v>28</v>
      </c>
    </row>
    <row r="3730" spans="1:13" x14ac:dyDescent="0.2">
      <c r="A3730" s="3">
        <v>40118</v>
      </c>
      <c r="B3730" t="s">
        <v>7304</v>
      </c>
      <c r="C3730" t="s">
        <v>3141</v>
      </c>
      <c r="D3730" t="s">
        <v>7305</v>
      </c>
      <c r="E3730" t="s">
        <v>3140</v>
      </c>
      <c r="F3730" s="4">
        <v>0.36021428571428599</v>
      </c>
      <c r="G3730" s="4">
        <v>0.34</v>
      </c>
      <c r="H3730" s="4">
        <v>7.7935090343684801E-2</v>
      </c>
      <c r="I3730" s="4">
        <v>0.55000000000000004</v>
      </c>
      <c r="J3730" s="4">
        <v>0.246</v>
      </c>
      <c r="K3730" s="4">
        <v>0.3075</v>
      </c>
      <c r="L3730" s="4">
        <v>0.38250000000000001</v>
      </c>
      <c r="M3730" s="4">
        <v>28</v>
      </c>
    </row>
    <row r="3731" spans="1:13" x14ac:dyDescent="0.2">
      <c r="A3731" s="3">
        <v>40118</v>
      </c>
      <c r="B3731" t="s">
        <v>7306</v>
      </c>
      <c r="C3731" t="s">
        <v>3144</v>
      </c>
      <c r="D3731" t="s">
        <v>7307</v>
      </c>
      <c r="E3731" t="s">
        <v>3143</v>
      </c>
      <c r="F3731" s="4">
        <v>0.59685714285714297</v>
      </c>
      <c r="G3731" s="4">
        <v>0.57999999999999996</v>
      </c>
      <c r="H3731" s="4">
        <v>0.12170203878073001</v>
      </c>
      <c r="I3731" s="4">
        <v>0.8</v>
      </c>
      <c r="J3731" s="4">
        <v>0.39</v>
      </c>
      <c r="K3731" s="4">
        <v>0.52</v>
      </c>
      <c r="L3731" s="4">
        <v>0.70750000000000002</v>
      </c>
      <c r="M3731" s="4">
        <v>28</v>
      </c>
    </row>
    <row r="3732" spans="1:13" x14ac:dyDescent="0.2">
      <c r="A3732" s="3">
        <v>40118</v>
      </c>
      <c r="B3732" t="s">
        <v>7308</v>
      </c>
      <c r="C3732" t="s">
        <v>3147</v>
      </c>
      <c r="D3732" t="s">
        <v>7309</v>
      </c>
      <c r="E3732" t="s">
        <v>3146</v>
      </c>
      <c r="F3732" s="4">
        <v>0.433071428571429</v>
      </c>
      <c r="G3732" s="4">
        <v>0.41499999999999998</v>
      </c>
      <c r="H3732" s="4">
        <v>9.5003285935931395E-2</v>
      </c>
      <c r="I3732" s="4">
        <v>0.75</v>
      </c>
      <c r="J3732" s="4">
        <v>0.25</v>
      </c>
      <c r="K3732" s="4">
        <v>0.36499999999999999</v>
      </c>
      <c r="L3732" s="4">
        <v>0.48249999999999998</v>
      </c>
      <c r="M3732" s="4">
        <v>28</v>
      </c>
    </row>
    <row r="3733" spans="1:13" x14ac:dyDescent="0.2">
      <c r="A3733" s="3">
        <v>40118</v>
      </c>
      <c r="B3733" t="s">
        <v>9370</v>
      </c>
      <c r="C3733" t="s">
        <v>3114</v>
      </c>
      <c r="D3733" t="s">
        <v>9371</v>
      </c>
      <c r="E3733" t="s">
        <v>3113</v>
      </c>
      <c r="F3733" s="4">
        <v>0.68110714285714302</v>
      </c>
      <c r="G3733" s="4">
        <v>0.65</v>
      </c>
      <c r="H3733" s="4">
        <v>0.135925725710967</v>
      </c>
      <c r="I3733" s="4">
        <v>1.18</v>
      </c>
      <c r="J3733" s="4">
        <v>0.53</v>
      </c>
      <c r="K3733" s="4">
        <v>0.57999999999999996</v>
      </c>
      <c r="L3733" s="4">
        <v>0.75</v>
      </c>
      <c r="M3733" s="4">
        <v>28</v>
      </c>
    </row>
    <row r="3734" spans="1:13" x14ac:dyDescent="0.2">
      <c r="A3734" s="3">
        <v>40118</v>
      </c>
      <c r="B3734" t="s">
        <v>7310</v>
      </c>
      <c r="C3734" t="s">
        <v>3150</v>
      </c>
      <c r="D3734" t="s">
        <v>7311</v>
      </c>
      <c r="E3734" t="s">
        <v>3149</v>
      </c>
      <c r="F3734" s="4">
        <v>0.72053571428571395</v>
      </c>
      <c r="G3734" s="4">
        <v>0.73499999999999999</v>
      </c>
      <c r="H3734" s="4">
        <v>0.166679662191762</v>
      </c>
      <c r="I3734" s="4">
        <v>1.29</v>
      </c>
      <c r="J3734" s="4">
        <v>0.42</v>
      </c>
      <c r="K3734" s="4">
        <v>0.61750000000000005</v>
      </c>
      <c r="L3734" s="4">
        <v>0.8</v>
      </c>
      <c r="M3734" s="4">
        <v>28</v>
      </c>
    </row>
    <row r="3735" spans="1:13" x14ac:dyDescent="0.2">
      <c r="A3735" s="3">
        <v>40118</v>
      </c>
      <c r="B3735" t="s">
        <v>9384</v>
      </c>
      <c r="C3735" t="s">
        <v>3117</v>
      </c>
      <c r="D3735" t="s">
        <v>9385</v>
      </c>
      <c r="E3735" t="s">
        <v>3116</v>
      </c>
      <c r="F3735" s="4">
        <v>0.60957142857142899</v>
      </c>
      <c r="G3735" s="4">
        <v>0.62</v>
      </c>
      <c r="H3735" s="4">
        <v>0.121943954513244</v>
      </c>
      <c r="I3735" s="4">
        <v>0.86</v>
      </c>
      <c r="J3735" s="4">
        <v>0.31</v>
      </c>
      <c r="K3735" s="4">
        <v>0.5575</v>
      </c>
      <c r="L3735" s="4">
        <v>0.66100000000000003</v>
      </c>
      <c r="M3735" s="4">
        <v>28</v>
      </c>
    </row>
    <row r="3736" spans="1:13" x14ac:dyDescent="0.2">
      <c r="A3736" s="3">
        <v>40118</v>
      </c>
      <c r="B3736" t="s">
        <v>9482</v>
      </c>
      <c r="C3736" t="s">
        <v>3096</v>
      </c>
      <c r="D3736" t="s">
        <v>9483</v>
      </c>
      <c r="E3736" t="s">
        <v>3095</v>
      </c>
      <c r="F3736" s="4">
        <v>4.4962962962962996</v>
      </c>
      <c r="G3736" s="4">
        <v>4.5</v>
      </c>
      <c r="H3736" s="4">
        <v>0.46861619647760699</v>
      </c>
      <c r="I3736" s="4">
        <v>5.3</v>
      </c>
      <c r="J3736" s="4">
        <v>3.2</v>
      </c>
      <c r="K3736" s="4">
        <v>4.2</v>
      </c>
      <c r="L3736" s="4">
        <v>4.8</v>
      </c>
      <c r="M3736" s="4">
        <v>27</v>
      </c>
    </row>
    <row r="3737" spans="1:13" x14ac:dyDescent="0.2">
      <c r="A3737" s="3">
        <v>40118</v>
      </c>
      <c r="B3737" t="s">
        <v>9258</v>
      </c>
      <c r="C3737" t="s">
        <v>3087</v>
      </c>
      <c r="D3737" t="s">
        <v>9259</v>
      </c>
      <c r="E3737" t="s">
        <v>3086</v>
      </c>
      <c r="F3737" s="4">
        <v>4.4214285714285699</v>
      </c>
      <c r="G3737" s="4">
        <v>4.5</v>
      </c>
      <c r="H3737" s="4">
        <v>0.411282675484197</v>
      </c>
      <c r="I3737" s="4">
        <v>5.3</v>
      </c>
      <c r="J3737" s="4">
        <v>3.3</v>
      </c>
      <c r="K3737" s="4">
        <v>4.3</v>
      </c>
      <c r="L3737" s="4">
        <v>4.5999999999999996</v>
      </c>
      <c r="M3737" s="4">
        <v>28</v>
      </c>
    </row>
    <row r="3738" spans="1:13" x14ac:dyDescent="0.2">
      <c r="A3738" s="3">
        <v>40118</v>
      </c>
      <c r="B3738" t="s">
        <v>9388</v>
      </c>
      <c r="C3738" t="s">
        <v>3090</v>
      </c>
      <c r="D3738" t="s">
        <v>9389</v>
      </c>
      <c r="E3738" t="s">
        <v>3089</v>
      </c>
      <c r="F3738" s="4">
        <v>4.5142857142857098</v>
      </c>
      <c r="G3738" s="4">
        <v>4.5</v>
      </c>
      <c r="H3738" s="4">
        <v>0.516192819065731</v>
      </c>
      <c r="I3738" s="4">
        <v>5.3</v>
      </c>
      <c r="J3738" s="4">
        <v>3.3</v>
      </c>
      <c r="K3738" s="4">
        <v>4.1749999999999998</v>
      </c>
      <c r="L3738" s="4">
        <v>4.9000000000000004</v>
      </c>
      <c r="M3738" s="4">
        <v>28</v>
      </c>
    </row>
    <row r="3739" spans="1:13" x14ac:dyDescent="0.2">
      <c r="A3739" s="3">
        <v>40118</v>
      </c>
      <c r="B3739" t="s">
        <v>9484</v>
      </c>
      <c r="C3739" t="s">
        <v>3153</v>
      </c>
      <c r="D3739" t="s">
        <v>9485</v>
      </c>
      <c r="E3739" t="s">
        <v>3152</v>
      </c>
      <c r="F3739" s="4">
        <v>0.30029629629629601</v>
      </c>
      <c r="G3739" s="4">
        <v>0.26</v>
      </c>
      <c r="H3739" s="4">
        <v>0.117425857070885</v>
      </c>
      <c r="I3739" s="4">
        <v>0.62</v>
      </c>
      <c r="J3739" s="4">
        <v>0.17</v>
      </c>
      <c r="K3739" s="4">
        <v>0.23</v>
      </c>
      <c r="L3739" s="4">
        <v>0.33500000000000002</v>
      </c>
      <c r="M3739" s="4">
        <v>27</v>
      </c>
    </row>
    <row r="3740" spans="1:13" x14ac:dyDescent="0.2">
      <c r="A3740" s="3">
        <v>40118</v>
      </c>
      <c r="B3740" t="s">
        <v>10109</v>
      </c>
      <c r="C3740" t="s">
        <v>4324</v>
      </c>
      <c r="D3740" t="s">
        <v>10110</v>
      </c>
      <c r="E3740" t="s">
        <v>4323</v>
      </c>
      <c r="F3740" s="4">
        <v>-2.4</v>
      </c>
      <c r="G3740" s="4">
        <v>-2.5</v>
      </c>
      <c r="H3740" s="4">
        <v>0.31150768375280402</v>
      </c>
      <c r="I3740" s="4">
        <v>-1</v>
      </c>
      <c r="J3740" s="4">
        <v>-2.7</v>
      </c>
      <c r="K3740" s="4">
        <v>-2.5</v>
      </c>
      <c r="L3740" s="4">
        <v>-2.4</v>
      </c>
      <c r="M3740" s="4">
        <v>28</v>
      </c>
    </row>
    <row r="3741" spans="1:13" x14ac:dyDescent="0.2">
      <c r="A3741" s="3">
        <v>40118</v>
      </c>
      <c r="B3741" t="s">
        <v>10121</v>
      </c>
      <c r="C3741" t="s">
        <v>4327</v>
      </c>
      <c r="D3741" t="s">
        <v>10122</v>
      </c>
      <c r="E3741" t="s">
        <v>4326</v>
      </c>
      <c r="F3741" s="4">
        <v>2.45714285714286</v>
      </c>
      <c r="G3741" s="4">
        <v>2.5</v>
      </c>
      <c r="H3741" s="4">
        <v>0.50948672168832798</v>
      </c>
      <c r="I3741" s="4">
        <v>3.3</v>
      </c>
      <c r="J3741" s="4">
        <v>1.5</v>
      </c>
      <c r="K3741" s="4">
        <v>2</v>
      </c>
      <c r="L3741" s="4">
        <v>2.75</v>
      </c>
      <c r="M3741" s="4">
        <v>28</v>
      </c>
    </row>
    <row r="3742" spans="1:13" x14ac:dyDescent="0.2">
      <c r="A3742" s="3">
        <v>40118</v>
      </c>
      <c r="B3742" t="s">
        <v>9478</v>
      </c>
      <c r="C3742" t="s">
        <v>3942</v>
      </c>
      <c r="D3742" t="s">
        <v>9479</v>
      </c>
      <c r="E3742" t="s">
        <v>3949</v>
      </c>
      <c r="F3742" s="4">
        <v>13.160878571428601</v>
      </c>
      <c r="G3742" s="4">
        <v>13.135</v>
      </c>
      <c r="H3742" s="4">
        <v>0.27746361437418599</v>
      </c>
      <c r="I3742" s="4">
        <v>13.7</v>
      </c>
      <c r="J3742" s="4">
        <v>12.47</v>
      </c>
      <c r="K3742" s="4">
        <v>13.007199999999999</v>
      </c>
      <c r="L3742" s="4">
        <v>13.335000000000001</v>
      </c>
      <c r="M3742" s="4">
        <v>28</v>
      </c>
    </row>
    <row r="3743" spans="1:13" x14ac:dyDescent="0.2">
      <c r="A3743" s="3">
        <v>40118</v>
      </c>
      <c r="B3743" t="s">
        <v>9486</v>
      </c>
      <c r="C3743" t="s">
        <v>3952</v>
      </c>
      <c r="D3743" t="s">
        <v>9487</v>
      </c>
      <c r="E3743" t="s">
        <v>3951</v>
      </c>
      <c r="F3743" s="4">
        <v>13.178221428571399</v>
      </c>
      <c r="G3743" s="4">
        <v>13.2</v>
      </c>
      <c r="H3743" s="4">
        <v>0.310599865680664</v>
      </c>
      <c r="I3743" s="4">
        <v>13.86</v>
      </c>
      <c r="J3743" s="4">
        <v>12.38</v>
      </c>
      <c r="K3743" s="4">
        <v>12.965</v>
      </c>
      <c r="L3743" s="4">
        <v>13.385</v>
      </c>
      <c r="M3743" s="4">
        <v>28</v>
      </c>
    </row>
    <row r="3744" spans="1:13" x14ac:dyDescent="0.2">
      <c r="A3744" s="3">
        <v>40118</v>
      </c>
      <c r="B3744" t="s">
        <v>9470</v>
      </c>
      <c r="C3744" t="s">
        <v>3939</v>
      </c>
      <c r="D3744" t="s">
        <v>9471</v>
      </c>
      <c r="E3744" t="s">
        <v>3947</v>
      </c>
      <c r="F3744" s="4">
        <v>13.155862068965501</v>
      </c>
      <c r="G3744" s="4">
        <v>13.2</v>
      </c>
      <c r="H3744" s="4">
        <v>0.244284922074019</v>
      </c>
      <c r="I3744" s="4">
        <v>13.51</v>
      </c>
      <c r="J3744" s="4">
        <v>12.44</v>
      </c>
      <c r="K3744" s="4">
        <v>13</v>
      </c>
      <c r="L3744" s="4">
        <v>13.31</v>
      </c>
      <c r="M3744" s="4">
        <v>29</v>
      </c>
    </row>
    <row r="3745" spans="1:13" x14ac:dyDescent="0.2">
      <c r="A3745" s="3">
        <v>40118</v>
      </c>
      <c r="B3745" t="s">
        <v>9264</v>
      </c>
      <c r="C3745" t="s">
        <v>3936</v>
      </c>
      <c r="D3745" t="s">
        <v>9265</v>
      </c>
      <c r="E3745" t="s">
        <v>3935</v>
      </c>
      <c r="F3745" s="4">
        <v>13.155862068965501</v>
      </c>
      <c r="G3745" s="4">
        <v>13.2</v>
      </c>
      <c r="H3745" s="4">
        <v>0.244284922074019</v>
      </c>
      <c r="I3745" s="4">
        <v>13.51</v>
      </c>
      <c r="J3745" s="4">
        <v>12.44</v>
      </c>
      <c r="K3745" s="4">
        <v>13</v>
      </c>
      <c r="L3745" s="4">
        <v>13.31</v>
      </c>
      <c r="M3745" s="4">
        <v>29</v>
      </c>
    </row>
    <row r="3746" spans="1:13" x14ac:dyDescent="0.2">
      <c r="A3746" s="3">
        <v>40118</v>
      </c>
      <c r="B3746" t="s">
        <v>9394</v>
      </c>
      <c r="C3746" t="s">
        <v>3939</v>
      </c>
      <c r="D3746" t="s">
        <v>9395</v>
      </c>
      <c r="E3746" t="s">
        <v>3938</v>
      </c>
      <c r="F3746" s="4">
        <v>13.218965517241401</v>
      </c>
      <c r="G3746" s="4">
        <v>13.25</v>
      </c>
      <c r="H3746" s="4">
        <v>0.59044380903318505</v>
      </c>
      <c r="I3746" s="4">
        <v>14.24</v>
      </c>
      <c r="J3746" s="4">
        <v>11.86</v>
      </c>
      <c r="K3746" s="4">
        <v>12.9</v>
      </c>
      <c r="L3746" s="4">
        <v>13.6</v>
      </c>
      <c r="M3746" s="4">
        <v>29</v>
      </c>
    </row>
    <row r="3747" spans="1:13" x14ac:dyDescent="0.2">
      <c r="A3747" s="3">
        <v>40118</v>
      </c>
      <c r="B3747" t="s">
        <v>10105</v>
      </c>
      <c r="C3747" t="s">
        <v>3579</v>
      </c>
      <c r="D3747" t="s">
        <v>10106</v>
      </c>
      <c r="E3747" t="s">
        <v>3578</v>
      </c>
      <c r="F3747" s="4">
        <v>-7.0185185185185199</v>
      </c>
      <c r="G3747" s="4">
        <v>-7</v>
      </c>
      <c r="H3747" s="4">
        <v>0.240251530111252</v>
      </c>
      <c r="I3747" s="4">
        <v>-6.6</v>
      </c>
      <c r="J3747" s="4">
        <v>-7.5</v>
      </c>
      <c r="K3747" s="4">
        <v>-7.2</v>
      </c>
      <c r="L3747" s="4">
        <v>-6.9</v>
      </c>
      <c r="M3747" s="4">
        <v>27</v>
      </c>
    </row>
    <row r="3748" spans="1:13" x14ac:dyDescent="0.2">
      <c r="A3748" s="3">
        <v>40118</v>
      </c>
      <c r="B3748" t="s">
        <v>10113</v>
      </c>
      <c r="C3748" t="s">
        <v>3582</v>
      </c>
      <c r="D3748" t="s">
        <v>10114</v>
      </c>
      <c r="E3748" t="s">
        <v>3581</v>
      </c>
      <c r="F3748" s="4">
        <v>2.9279999999999999</v>
      </c>
      <c r="G3748" s="4">
        <v>3</v>
      </c>
      <c r="H3748" s="4">
        <v>0.63934862685913896</v>
      </c>
      <c r="I3748" s="4">
        <v>4.5</v>
      </c>
      <c r="J3748" s="4">
        <v>1.4</v>
      </c>
      <c r="K3748" s="4">
        <v>2.5</v>
      </c>
      <c r="L3748" s="4">
        <v>3.3</v>
      </c>
      <c r="M3748" s="4">
        <v>25</v>
      </c>
    </row>
    <row r="3749" spans="1:13" x14ac:dyDescent="0.2">
      <c r="A3749" s="3">
        <v>40118</v>
      </c>
      <c r="B3749" t="s">
        <v>10127</v>
      </c>
      <c r="C3749" t="s">
        <v>3585</v>
      </c>
      <c r="D3749" t="s">
        <v>10128</v>
      </c>
      <c r="E3749" t="s">
        <v>3584</v>
      </c>
      <c r="F3749" s="4">
        <v>3.3391304347826098</v>
      </c>
      <c r="G3749" s="4">
        <v>3.3</v>
      </c>
      <c r="H3749" s="4">
        <v>0.327162915261693</v>
      </c>
      <c r="I3749" s="4">
        <v>4</v>
      </c>
      <c r="J3749" s="4">
        <v>2.7</v>
      </c>
      <c r="K3749" s="4">
        <v>3.15</v>
      </c>
      <c r="L3749" s="4">
        <v>3.5</v>
      </c>
      <c r="M3749" s="4">
        <v>23</v>
      </c>
    </row>
    <row r="3750" spans="1:13" x14ac:dyDescent="0.2">
      <c r="A3750" s="3">
        <v>40118</v>
      </c>
      <c r="B3750" t="s">
        <v>10131</v>
      </c>
      <c r="C3750" t="s">
        <v>3597</v>
      </c>
      <c r="D3750" t="s">
        <v>10132</v>
      </c>
      <c r="E3750" t="s">
        <v>3596</v>
      </c>
      <c r="F3750" s="4">
        <v>2.2568000000000001</v>
      </c>
      <c r="G3750" s="4">
        <v>2</v>
      </c>
      <c r="H3750" s="4">
        <v>1.3665001524576099</v>
      </c>
      <c r="I3750" s="4">
        <v>4.7</v>
      </c>
      <c r="J3750" s="4">
        <v>-0.5</v>
      </c>
      <c r="K3750" s="4">
        <v>1.1200000000000001</v>
      </c>
      <c r="L3750" s="4">
        <v>3</v>
      </c>
      <c r="M3750" s="4">
        <v>25</v>
      </c>
    </row>
    <row r="3751" spans="1:13" x14ac:dyDescent="0.2">
      <c r="A3751" s="3">
        <v>40118</v>
      </c>
      <c r="B3751" t="s">
        <v>10133</v>
      </c>
      <c r="C3751" t="s">
        <v>3600</v>
      </c>
      <c r="D3751" t="s">
        <v>10134</v>
      </c>
      <c r="E3751" t="s">
        <v>3599</v>
      </c>
      <c r="F3751" s="4">
        <v>3.964</v>
      </c>
      <c r="G3751" s="4">
        <v>3.8</v>
      </c>
      <c r="H3751" s="4">
        <v>1.26881834791273</v>
      </c>
      <c r="I3751" s="4">
        <v>6.5</v>
      </c>
      <c r="J3751" s="4">
        <v>1</v>
      </c>
      <c r="K3751" s="4">
        <v>3.4</v>
      </c>
      <c r="L3751" s="4">
        <v>4.9000000000000004</v>
      </c>
      <c r="M3751" s="4">
        <v>25</v>
      </c>
    </row>
    <row r="3752" spans="1:13" x14ac:dyDescent="0.2">
      <c r="A3752" s="3">
        <v>40118</v>
      </c>
      <c r="B3752" t="s">
        <v>10135</v>
      </c>
      <c r="C3752" t="s">
        <v>3603</v>
      </c>
      <c r="D3752" t="s">
        <v>10136</v>
      </c>
      <c r="E3752" t="s">
        <v>3602</v>
      </c>
      <c r="F3752" s="4">
        <v>2.68333333333333</v>
      </c>
      <c r="G3752" s="4">
        <v>2.85</v>
      </c>
      <c r="H3752" s="4">
        <v>0.99068121783059904</v>
      </c>
      <c r="I3752" s="4">
        <v>4.2</v>
      </c>
      <c r="J3752" s="4">
        <v>0.5</v>
      </c>
      <c r="K3752" s="4">
        <v>2.35</v>
      </c>
      <c r="L3752" s="4">
        <v>3.3250000000000002</v>
      </c>
      <c r="M3752" s="4">
        <v>24</v>
      </c>
    </row>
    <row r="3753" spans="1:13" x14ac:dyDescent="0.2">
      <c r="A3753" s="3">
        <v>40118</v>
      </c>
      <c r="B3753" t="s">
        <v>10129</v>
      </c>
      <c r="C3753" t="s">
        <v>3594</v>
      </c>
      <c r="D3753" t="s">
        <v>10130</v>
      </c>
      <c r="E3753" t="s">
        <v>3593</v>
      </c>
      <c r="F3753" s="4">
        <v>-2.95384615384615</v>
      </c>
      <c r="G3753" s="4">
        <v>-3.5</v>
      </c>
      <c r="H3753" s="4">
        <v>2.14573638068254</v>
      </c>
      <c r="I3753" s="4">
        <v>4.2</v>
      </c>
      <c r="J3753" s="4">
        <v>-5.2</v>
      </c>
      <c r="K3753" s="4">
        <v>-3.9</v>
      </c>
      <c r="L3753" s="4">
        <v>-2.85</v>
      </c>
      <c r="M3753" s="4">
        <v>26</v>
      </c>
    </row>
    <row r="3754" spans="1:13" x14ac:dyDescent="0.2">
      <c r="A3754" s="3">
        <v>40118</v>
      </c>
      <c r="B3754" t="s">
        <v>10137</v>
      </c>
      <c r="C3754" t="s">
        <v>3606</v>
      </c>
      <c r="D3754" t="s">
        <v>10138</v>
      </c>
      <c r="E3754" t="s">
        <v>3605</v>
      </c>
      <c r="F3754" s="4">
        <v>2.26470310740289</v>
      </c>
      <c r="G3754" s="4">
        <v>2.4061077604815</v>
      </c>
      <c r="H3754" s="4">
        <v>1.71994092420486</v>
      </c>
      <c r="I3754" s="4">
        <v>4.0771469595275498</v>
      </c>
      <c r="J3754" s="4">
        <v>-4.7680356807527504</v>
      </c>
      <c r="K3754" s="4">
        <v>1.76191581891937</v>
      </c>
      <c r="L3754" s="4">
        <v>3.1809287733945002</v>
      </c>
      <c r="M3754" s="4">
        <v>24</v>
      </c>
    </row>
    <row r="3755" spans="1:13" x14ac:dyDescent="0.2">
      <c r="A3755" s="3">
        <v>40148</v>
      </c>
      <c r="B3755" t="s">
        <v>9378</v>
      </c>
      <c r="C3755" t="s">
        <v>3921</v>
      </c>
      <c r="D3755" t="s">
        <v>9379</v>
      </c>
      <c r="E3755" t="s">
        <v>3920</v>
      </c>
      <c r="F3755" s="4">
        <v>5.5237037037037</v>
      </c>
      <c r="G3755" s="4">
        <v>5.5</v>
      </c>
      <c r="H3755" s="4">
        <v>0.59936599931894796</v>
      </c>
      <c r="I3755" s="4">
        <v>7.02</v>
      </c>
      <c r="J3755" s="4">
        <v>4.5</v>
      </c>
      <c r="K3755" s="4">
        <v>5.1950000000000003</v>
      </c>
      <c r="L3755" s="4">
        <v>5.74</v>
      </c>
      <c r="M3755" s="4">
        <v>27</v>
      </c>
    </row>
    <row r="3756" spans="1:13" x14ac:dyDescent="0.2">
      <c r="A3756" s="3">
        <v>40148</v>
      </c>
      <c r="B3756" t="s">
        <v>9488</v>
      </c>
      <c r="C3756" t="s">
        <v>3924</v>
      </c>
      <c r="D3756" t="s">
        <v>9489</v>
      </c>
      <c r="E3756" t="s">
        <v>3923</v>
      </c>
      <c r="F3756" s="4">
        <v>6.3269565217391301</v>
      </c>
      <c r="G3756" s="4">
        <v>6.3</v>
      </c>
      <c r="H3756" s="4">
        <v>0.66078076946627495</v>
      </c>
      <c r="I3756" s="4">
        <v>8</v>
      </c>
      <c r="J3756" s="4">
        <v>5</v>
      </c>
      <c r="K3756" s="4">
        <v>5.9950000000000001</v>
      </c>
      <c r="L3756" s="4">
        <v>6.5</v>
      </c>
      <c r="M3756" s="4">
        <v>23</v>
      </c>
    </row>
    <row r="3757" spans="1:13" x14ac:dyDescent="0.2">
      <c r="A3757" s="3">
        <v>40148</v>
      </c>
      <c r="B3757" t="s">
        <v>9490</v>
      </c>
      <c r="C3757" t="s">
        <v>3081</v>
      </c>
      <c r="D3757" t="s">
        <v>9491</v>
      </c>
      <c r="E3757" t="s">
        <v>3080</v>
      </c>
      <c r="F3757" s="4">
        <v>5.0444444444444398</v>
      </c>
      <c r="G3757" s="4">
        <v>5.0999999999999996</v>
      </c>
      <c r="H3757" s="4">
        <v>0.287339698900278</v>
      </c>
      <c r="I3757" s="4">
        <v>5.5</v>
      </c>
      <c r="J3757" s="4">
        <v>4</v>
      </c>
      <c r="K3757" s="4">
        <v>4.9000000000000004</v>
      </c>
      <c r="L3757" s="4">
        <v>5.2</v>
      </c>
      <c r="M3757" s="4">
        <v>27</v>
      </c>
    </row>
    <row r="3758" spans="1:13" x14ac:dyDescent="0.2">
      <c r="A3758" s="3">
        <v>40148</v>
      </c>
      <c r="B3758" t="s">
        <v>9138</v>
      </c>
      <c r="C3758" t="s">
        <v>3072</v>
      </c>
      <c r="D3758" t="s">
        <v>9139</v>
      </c>
      <c r="E3758" t="s">
        <v>3071</v>
      </c>
      <c r="F3758" s="4">
        <v>3.81482768735978</v>
      </c>
      <c r="G3758" s="4">
        <v>3.7655370399443799</v>
      </c>
      <c r="H3758" s="4">
        <v>0.23823553365248701</v>
      </c>
      <c r="I3758" s="4">
        <v>4.8201712271305199</v>
      </c>
      <c r="J3758" s="4">
        <v>3.4870410657814999</v>
      </c>
      <c r="K3758" s="4">
        <v>3.7552223742346502</v>
      </c>
      <c r="L3758" s="4">
        <v>3.8557903649045602</v>
      </c>
      <c r="M3758" s="4">
        <v>26</v>
      </c>
    </row>
    <row r="3759" spans="1:13" x14ac:dyDescent="0.2">
      <c r="A3759" s="3">
        <v>40148</v>
      </c>
      <c r="B3759" t="s">
        <v>9252</v>
      </c>
      <c r="C3759" t="s">
        <v>3075</v>
      </c>
      <c r="D3759" t="s">
        <v>9253</v>
      </c>
      <c r="E3759" t="s">
        <v>3074</v>
      </c>
      <c r="F3759" s="4">
        <v>5.0444444444444398</v>
      </c>
      <c r="G3759" s="4">
        <v>5.0999999999999996</v>
      </c>
      <c r="H3759" s="4">
        <v>0.287339698900278</v>
      </c>
      <c r="I3759" s="4">
        <v>5.5</v>
      </c>
      <c r="J3759" s="4">
        <v>4</v>
      </c>
      <c r="K3759" s="4">
        <v>4.9000000000000004</v>
      </c>
      <c r="L3759" s="4">
        <v>5.2</v>
      </c>
      <c r="M3759" s="4">
        <v>27</v>
      </c>
    </row>
    <row r="3760" spans="1:13" x14ac:dyDescent="0.2">
      <c r="A3760" s="3">
        <v>40148</v>
      </c>
      <c r="B3760" t="s">
        <v>9382</v>
      </c>
      <c r="C3760" t="s">
        <v>3078</v>
      </c>
      <c r="D3760" t="s">
        <v>9383</v>
      </c>
      <c r="E3760" t="s">
        <v>3077</v>
      </c>
      <c r="F3760" s="4">
        <v>3.9777777777777801</v>
      </c>
      <c r="G3760" s="4">
        <v>4</v>
      </c>
      <c r="H3760" s="4">
        <v>0.46437164603475301</v>
      </c>
      <c r="I3760" s="4">
        <v>5</v>
      </c>
      <c r="J3760" s="4">
        <v>3.3</v>
      </c>
      <c r="K3760" s="4">
        <v>3.6</v>
      </c>
      <c r="L3760" s="4">
        <v>4.2</v>
      </c>
      <c r="M3760" s="4">
        <v>27</v>
      </c>
    </row>
    <row r="3761" spans="1:13" x14ac:dyDescent="0.2">
      <c r="A3761" s="3">
        <v>40148</v>
      </c>
      <c r="B3761" t="s">
        <v>9492</v>
      </c>
      <c r="C3761" t="s">
        <v>5094</v>
      </c>
      <c r="D3761" t="s">
        <v>9493</v>
      </c>
      <c r="E3761" t="s">
        <v>5093</v>
      </c>
      <c r="F3761" s="4">
        <v>3.7</v>
      </c>
      <c r="G3761" s="4">
        <v>3.5</v>
      </c>
      <c r="H3761" s="4">
        <v>0.47106768293395201</v>
      </c>
      <c r="I3761" s="4">
        <v>4.8</v>
      </c>
      <c r="J3761" s="4">
        <v>3.1</v>
      </c>
      <c r="K3761" s="4">
        <v>3.4</v>
      </c>
      <c r="L3761" s="4">
        <v>3.9750000000000001</v>
      </c>
      <c r="M3761" s="4">
        <v>22</v>
      </c>
    </row>
    <row r="3762" spans="1:13" x14ac:dyDescent="0.2">
      <c r="A3762" s="3">
        <v>40148</v>
      </c>
      <c r="B3762" t="s">
        <v>9400</v>
      </c>
      <c r="C3762" t="s">
        <v>3117</v>
      </c>
      <c r="D3762" t="s">
        <v>9401</v>
      </c>
      <c r="E3762" t="s">
        <v>3116</v>
      </c>
      <c r="F3762" s="4">
        <v>0.78461538461538505</v>
      </c>
      <c r="G3762" s="4">
        <v>0.77500000000000002</v>
      </c>
      <c r="H3762" s="4">
        <v>0.22691374165934999</v>
      </c>
      <c r="I3762" s="4">
        <v>1.47</v>
      </c>
      <c r="J3762" s="4">
        <v>0.47</v>
      </c>
      <c r="K3762" s="4">
        <v>0.62749999999999995</v>
      </c>
      <c r="L3762" s="4">
        <v>0.85</v>
      </c>
      <c r="M3762" s="4">
        <v>26</v>
      </c>
    </row>
    <row r="3763" spans="1:13" x14ac:dyDescent="0.2">
      <c r="A3763" s="3">
        <v>40148</v>
      </c>
      <c r="B3763" t="s">
        <v>7290</v>
      </c>
      <c r="C3763" t="s">
        <v>3120</v>
      </c>
      <c r="D3763" t="s">
        <v>7291</v>
      </c>
      <c r="E3763" t="s">
        <v>3119</v>
      </c>
      <c r="F3763" s="4">
        <v>0.40846153846153799</v>
      </c>
      <c r="G3763" s="4">
        <v>0.42</v>
      </c>
      <c r="H3763" s="4">
        <v>9.39656238288155E-2</v>
      </c>
      <c r="I3763" s="4">
        <v>0.61</v>
      </c>
      <c r="J3763" s="4">
        <v>0.26</v>
      </c>
      <c r="K3763" s="4">
        <v>0.32750000000000001</v>
      </c>
      <c r="L3763" s="4">
        <v>0.48749999999999999</v>
      </c>
      <c r="M3763" s="4">
        <v>26</v>
      </c>
    </row>
    <row r="3764" spans="1:13" x14ac:dyDescent="0.2">
      <c r="A3764" s="3">
        <v>40148</v>
      </c>
      <c r="B3764" t="s">
        <v>7294</v>
      </c>
      <c r="C3764" t="s">
        <v>3123</v>
      </c>
      <c r="D3764" t="s">
        <v>7295</v>
      </c>
      <c r="E3764" t="s">
        <v>3122</v>
      </c>
      <c r="F3764" s="4">
        <v>0.49461538461538501</v>
      </c>
      <c r="G3764" s="4">
        <v>0.47</v>
      </c>
      <c r="H3764" s="4">
        <v>0.131612484794742</v>
      </c>
      <c r="I3764" s="4">
        <v>0.93</v>
      </c>
      <c r="J3764" s="4">
        <v>0.33</v>
      </c>
      <c r="K3764" s="4">
        <v>0.4</v>
      </c>
      <c r="L3764" s="4">
        <v>0.55000000000000004</v>
      </c>
      <c r="M3764" s="4">
        <v>26</v>
      </c>
    </row>
    <row r="3765" spans="1:13" x14ac:dyDescent="0.2">
      <c r="A3765" s="3">
        <v>40148</v>
      </c>
      <c r="B3765" t="s">
        <v>7296</v>
      </c>
      <c r="C3765" t="s">
        <v>3126</v>
      </c>
      <c r="D3765" t="s">
        <v>7297</v>
      </c>
      <c r="E3765" t="s">
        <v>3125</v>
      </c>
      <c r="F3765" s="4">
        <v>0.25423076923076898</v>
      </c>
      <c r="G3765" s="4">
        <v>0.27</v>
      </c>
      <c r="H3765" s="4">
        <v>8.7780320205525605E-2</v>
      </c>
      <c r="I3765" s="4">
        <v>0.42</v>
      </c>
      <c r="J3765" s="4">
        <v>0.09</v>
      </c>
      <c r="K3765" s="4">
        <v>0.17499999999999999</v>
      </c>
      <c r="L3765" s="4">
        <v>0.31</v>
      </c>
      <c r="M3765" s="4">
        <v>26</v>
      </c>
    </row>
    <row r="3766" spans="1:13" x14ac:dyDescent="0.2">
      <c r="A3766" s="3">
        <v>40148</v>
      </c>
      <c r="B3766" t="s">
        <v>7298</v>
      </c>
      <c r="C3766" t="s">
        <v>3129</v>
      </c>
      <c r="D3766" t="s">
        <v>7299</v>
      </c>
      <c r="E3766" t="s">
        <v>3128</v>
      </c>
      <c r="F3766" s="4">
        <v>-0.16884615384615401</v>
      </c>
      <c r="G3766" s="4">
        <v>-0.2</v>
      </c>
      <c r="H3766" s="4">
        <v>0.137646704953716</v>
      </c>
      <c r="I3766" s="4">
        <v>0.25</v>
      </c>
      <c r="J3766" s="4">
        <v>-0.37</v>
      </c>
      <c r="K3766" s="4">
        <v>-0.245</v>
      </c>
      <c r="L3766" s="4">
        <v>-0.105</v>
      </c>
      <c r="M3766" s="4">
        <v>26</v>
      </c>
    </row>
    <row r="3767" spans="1:13" x14ac:dyDescent="0.2">
      <c r="A3767" s="3">
        <v>40148</v>
      </c>
      <c r="B3767" t="s">
        <v>7300</v>
      </c>
      <c r="C3767" t="s">
        <v>3132</v>
      </c>
      <c r="D3767" t="s">
        <v>7301</v>
      </c>
      <c r="E3767" t="s">
        <v>3131</v>
      </c>
      <c r="F3767" s="4">
        <v>0.227692307692308</v>
      </c>
      <c r="G3767" s="4">
        <v>0.245</v>
      </c>
      <c r="H3767" s="4">
        <v>7.4903014214793395E-2</v>
      </c>
      <c r="I3767" s="4">
        <v>0.35</v>
      </c>
      <c r="J3767" s="4">
        <v>0.04</v>
      </c>
      <c r="K3767" s="4">
        <v>0.18</v>
      </c>
      <c r="L3767" s="4">
        <v>0.27750000000000002</v>
      </c>
      <c r="M3767" s="4">
        <v>26</v>
      </c>
    </row>
    <row r="3768" spans="1:13" x14ac:dyDescent="0.2">
      <c r="A3768" s="3">
        <v>40148</v>
      </c>
      <c r="B3768" t="s">
        <v>7302</v>
      </c>
      <c r="C3768" t="s">
        <v>3135</v>
      </c>
      <c r="D3768" t="s">
        <v>7303</v>
      </c>
      <c r="E3768" t="s">
        <v>3134</v>
      </c>
      <c r="F3768" s="4">
        <v>0.32730769230769202</v>
      </c>
      <c r="G3768" s="4">
        <v>0.32500000000000001</v>
      </c>
      <c r="H3768" s="4">
        <v>7.0402141575818103E-2</v>
      </c>
      <c r="I3768" s="4">
        <v>0.5</v>
      </c>
      <c r="J3768" s="4">
        <v>0.23</v>
      </c>
      <c r="K3768" s="4">
        <v>0.27250000000000002</v>
      </c>
      <c r="L3768" s="4">
        <v>0.36499999999999999</v>
      </c>
      <c r="M3768" s="4">
        <v>26</v>
      </c>
    </row>
    <row r="3769" spans="1:13" x14ac:dyDescent="0.2">
      <c r="A3769" s="3">
        <v>40148</v>
      </c>
      <c r="B3769" t="s">
        <v>7304</v>
      </c>
      <c r="C3769" t="s">
        <v>3138</v>
      </c>
      <c r="D3769" t="s">
        <v>7305</v>
      </c>
      <c r="E3769" t="s">
        <v>3137</v>
      </c>
      <c r="F3769" s="4">
        <v>0.362307692307692</v>
      </c>
      <c r="G3769" s="4">
        <v>0.35</v>
      </c>
      <c r="H3769" s="4">
        <v>5.7082935615309201E-2</v>
      </c>
      <c r="I3769" s="4">
        <v>0.51</v>
      </c>
      <c r="J3769" s="4">
        <v>0.28000000000000003</v>
      </c>
      <c r="K3769" s="4">
        <v>0.33</v>
      </c>
      <c r="L3769" s="4">
        <v>0.38750000000000001</v>
      </c>
      <c r="M3769" s="4">
        <v>26</v>
      </c>
    </row>
    <row r="3770" spans="1:13" x14ac:dyDescent="0.2">
      <c r="A3770" s="3">
        <v>40148</v>
      </c>
      <c r="B3770" t="s">
        <v>7306</v>
      </c>
      <c r="C3770" t="s">
        <v>3141</v>
      </c>
      <c r="D3770" t="s">
        <v>7307</v>
      </c>
      <c r="E3770" t="s">
        <v>3140</v>
      </c>
      <c r="F3770" s="4">
        <v>0.59846153846153805</v>
      </c>
      <c r="G3770" s="4">
        <v>0.59</v>
      </c>
      <c r="H3770" s="4">
        <v>0.107095931115699</v>
      </c>
      <c r="I3770" s="4">
        <v>0.78</v>
      </c>
      <c r="J3770" s="4">
        <v>0.41</v>
      </c>
      <c r="K3770" s="4">
        <v>0.54</v>
      </c>
      <c r="L3770" s="4">
        <v>0.67500000000000004</v>
      </c>
      <c r="M3770" s="4">
        <v>26</v>
      </c>
    </row>
    <row r="3771" spans="1:13" x14ac:dyDescent="0.2">
      <c r="A3771" s="3">
        <v>40148</v>
      </c>
      <c r="B3771" t="s">
        <v>7308</v>
      </c>
      <c r="C3771" t="s">
        <v>3144</v>
      </c>
      <c r="D3771" t="s">
        <v>7309</v>
      </c>
      <c r="E3771" t="s">
        <v>3143</v>
      </c>
      <c r="F3771" s="4">
        <v>0.44153846153846199</v>
      </c>
      <c r="G3771" s="4">
        <v>0.42</v>
      </c>
      <c r="H3771" s="4">
        <v>9.1419573733082293E-2</v>
      </c>
      <c r="I3771" s="4">
        <v>0.69</v>
      </c>
      <c r="J3771" s="4">
        <v>0.25</v>
      </c>
      <c r="K3771" s="4">
        <v>0.38250000000000001</v>
      </c>
      <c r="L3771" s="4">
        <v>0.49</v>
      </c>
      <c r="M3771" s="4">
        <v>26</v>
      </c>
    </row>
    <row r="3772" spans="1:13" x14ac:dyDescent="0.2">
      <c r="A3772" s="3">
        <v>40148</v>
      </c>
      <c r="B3772" t="s">
        <v>7310</v>
      </c>
      <c r="C3772" t="s">
        <v>3147</v>
      </c>
      <c r="D3772" t="s">
        <v>7311</v>
      </c>
      <c r="E3772" t="s">
        <v>3146</v>
      </c>
      <c r="F3772" s="4">
        <v>0.69269230769230805</v>
      </c>
      <c r="G3772" s="4">
        <v>0.70499999999999996</v>
      </c>
      <c r="H3772" s="4">
        <v>0.10783534456968</v>
      </c>
      <c r="I3772" s="4">
        <v>0.9</v>
      </c>
      <c r="J3772" s="4">
        <v>0.45</v>
      </c>
      <c r="K3772" s="4">
        <v>0.62</v>
      </c>
      <c r="L3772" s="4">
        <v>0.77749999999999997</v>
      </c>
      <c r="M3772" s="4">
        <v>26</v>
      </c>
    </row>
    <row r="3773" spans="1:13" x14ac:dyDescent="0.2">
      <c r="A3773" s="3">
        <v>40148</v>
      </c>
      <c r="B3773" t="s">
        <v>9384</v>
      </c>
      <c r="C3773" t="s">
        <v>3114</v>
      </c>
      <c r="D3773" t="s">
        <v>9385</v>
      </c>
      <c r="E3773" t="s">
        <v>3113</v>
      </c>
      <c r="F3773" s="4">
        <v>0.60730769230769199</v>
      </c>
      <c r="G3773" s="4">
        <v>0.59499999999999997</v>
      </c>
      <c r="H3773" s="4">
        <v>0.117832345043547</v>
      </c>
      <c r="I3773" s="4">
        <v>0.82</v>
      </c>
      <c r="J3773" s="4">
        <v>0.33</v>
      </c>
      <c r="K3773" s="4">
        <v>0.57499999999999996</v>
      </c>
      <c r="L3773" s="4">
        <v>0.67749999999999999</v>
      </c>
      <c r="M3773" s="4">
        <v>26</v>
      </c>
    </row>
    <row r="3774" spans="1:13" x14ac:dyDescent="0.2">
      <c r="A3774" s="3">
        <v>40148</v>
      </c>
      <c r="B3774" t="s">
        <v>7312</v>
      </c>
      <c r="C3774" t="s">
        <v>3150</v>
      </c>
      <c r="D3774" t="s">
        <v>7313</v>
      </c>
      <c r="E3774" t="s">
        <v>3149</v>
      </c>
      <c r="F3774" s="4">
        <v>0.52115384615384597</v>
      </c>
      <c r="G3774" s="4">
        <v>0.5</v>
      </c>
      <c r="H3774" s="4">
        <v>0.14258546694742599</v>
      </c>
      <c r="I3774" s="4">
        <v>0.88</v>
      </c>
      <c r="J3774" s="4">
        <v>0.25</v>
      </c>
      <c r="K3774" s="4">
        <v>0.46</v>
      </c>
      <c r="L3774" s="4">
        <v>0.55500000000000005</v>
      </c>
      <c r="M3774" s="4">
        <v>26</v>
      </c>
    </row>
    <row r="3775" spans="1:13" x14ac:dyDescent="0.2">
      <c r="A3775" s="3">
        <v>40148</v>
      </c>
      <c r="B3775" t="s">
        <v>9494</v>
      </c>
      <c r="C3775" t="s">
        <v>3096</v>
      </c>
      <c r="D3775" t="s">
        <v>9495</v>
      </c>
      <c r="E3775" t="s">
        <v>3095</v>
      </c>
      <c r="F3775" s="4">
        <v>4.6692307692307704</v>
      </c>
      <c r="G3775" s="4">
        <v>4.5999999999999996</v>
      </c>
      <c r="H3775" s="4">
        <v>0.43705306842005398</v>
      </c>
      <c r="I3775" s="4">
        <v>5.7</v>
      </c>
      <c r="J3775" s="4">
        <v>3.8</v>
      </c>
      <c r="K3775" s="4">
        <v>4.4000000000000004</v>
      </c>
      <c r="L3775" s="4">
        <v>4.9749999999999996</v>
      </c>
      <c r="M3775" s="4">
        <v>26</v>
      </c>
    </row>
    <row r="3776" spans="1:13" x14ac:dyDescent="0.2">
      <c r="A3776" s="3">
        <v>40148</v>
      </c>
      <c r="B3776" t="s">
        <v>9258</v>
      </c>
      <c r="C3776" t="s">
        <v>3087</v>
      </c>
      <c r="D3776" t="s">
        <v>9259</v>
      </c>
      <c r="E3776" t="s">
        <v>3086</v>
      </c>
      <c r="F3776" s="4">
        <v>4.4009685679919004</v>
      </c>
      <c r="G3776" s="4">
        <v>4.3725146757521998</v>
      </c>
      <c r="H3776" s="4">
        <v>0.19272042965295</v>
      </c>
      <c r="I3776" s="4">
        <v>4.9805704551209704</v>
      </c>
      <c r="J3776" s="4">
        <v>4.1178588365294004</v>
      </c>
      <c r="K3776" s="4">
        <v>4.2737705748290704</v>
      </c>
      <c r="L3776" s="4">
        <v>4.4686602477036796</v>
      </c>
      <c r="M3776" s="4">
        <v>24</v>
      </c>
    </row>
    <row r="3777" spans="1:13" x14ac:dyDescent="0.2">
      <c r="A3777" s="3">
        <v>40148</v>
      </c>
      <c r="B3777" t="s">
        <v>9388</v>
      </c>
      <c r="C3777" t="s">
        <v>3090</v>
      </c>
      <c r="D3777" t="s">
        <v>9389</v>
      </c>
      <c r="E3777" t="s">
        <v>3089</v>
      </c>
      <c r="F3777" s="4">
        <v>4.6692307692307704</v>
      </c>
      <c r="G3777" s="4">
        <v>4.5999999999999996</v>
      </c>
      <c r="H3777" s="4">
        <v>0.43705306842005398</v>
      </c>
      <c r="I3777" s="4">
        <v>5.7</v>
      </c>
      <c r="J3777" s="4">
        <v>3.8</v>
      </c>
      <c r="K3777" s="4">
        <v>4.4000000000000004</v>
      </c>
      <c r="L3777" s="4">
        <v>4.9749999999999996</v>
      </c>
      <c r="M3777" s="4">
        <v>26</v>
      </c>
    </row>
    <row r="3778" spans="1:13" x14ac:dyDescent="0.2">
      <c r="A3778" s="3">
        <v>40148</v>
      </c>
      <c r="B3778" t="s">
        <v>9496</v>
      </c>
      <c r="C3778" t="s">
        <v>3093</v>
      </c>
      <c r="D3778" t="s">
        <v>9497</v>
      </c>
      <c r="E3778" t="s">
        <v>3092</v>
      </c>
      <c r="F3778" s="4">
        <v>4.0260869565217403</v>
      </c>
      <c r="G3778" s="4">
        <v>4</v>
      </c>
      <c r="H3778" s="4">
        <v>0.47598452162033</v>
      </c>
      <c r="I3778" s="4">
        <v>5.3</v>
      </c>
      <c r="J3778" s="4">
        <v>3.4</v>
      </c>
      <c r="K3778" s="4">
        <v>3.8</v>
      </c>
      <c r="L3778" s="4">
        <v>4.2</v>
      </c>
      <c r="M3778" s="4">
        <v>23</v>
      </c>
    </row>
    <row r="3779" spans="1:13" x14ac:dyDescent="0.2">
      <c r="A3779" s="3">
        <v>40148</v>
      </c>
      <c r="B3779" t="s">
        <v>9498</v>
      </c>
      <c r="C3779" t="s">
        <v>3153</v>
      </c>
      <c r="D3779" t="s">
        <v>9499</v>
      </c>
      <c r="E3779" t="s">
        <v>3152</v>
      </c>
      <c r="F3779" s="4">
        <v>0.44237500000000002</v>
      </c>
      <c r="G3779" s="4">
        <v>0.41499999999999998</v>
      </c>
      <c r="H3779" s="4">
        <v>0.18541300843158801</v>
      </c>
      <c r="I3779" s="4">
        <v>1</v>
      </c>
      <c r="J3779" s="4">
        <v>0.17</v>
      </c>
      <c r="K3779" s="4">
        <v>0.32</v>
      </c>
      <c r="L3779" s="4">
        <v>0.50749999999999995</v>
      </c>
      <c r="M3779" s="4">
        <v>24</v>
      </c>
    </row>
    <row r="3780" spans="1:13" x14ac:dyDescent="0.2">
      <c r="A3780" s="3">
        <v>40148</v>
      </c>
      <c r="B3780" t="s">
        <v>10109</v>
      </c>
      <c r="C3780" t="s">
        <v>4324</v>
      </c>
      <c r="D3780" t="s">
        <v>10110</v>
      </c>
      <c r="E3780" t="s">
        <v>4323</v>
      </c>
      <c r="F3780" s="4">
        <v>-2.4750000000000001</v>
      </c>
      <c r="G3780" s="4">
        <v>-2.5</v>
      </c>
      <c r="H3780" s="4">
        <v>0.13269776053940699</v>
      </c>
      <c r="I3780" s="4">
        <v>-2</v>
      </c>
      <c r="J3780" s="4">
        <v>-2.7</v>
      </c>
      <c r="K3780" s="4">
        <v>-2.5</v>
      </c>
      <c r="L3780" s="4">
        <v>-2.4</v>
      </c>
      <c r="M3780" s="4">
        <v>24</v>
      </c>
    </row>
    <row r="3781" spans="1:13" x14ac:dyDescent="0.2">
      <c r="A3781" s="3">
        <v>40148</v>
      </c>
      <c r="B3781" t="s">
        <v>10121</v>
      </c>
      <c r="C3781" t="s">
        <v>4327</v>
      </c>
      <c r="D3781" t="s">
        <v>10122</v>
      </c>
      <c r="E3781" t="s">
        <v>4326</v>
      </c>
      <c r="F3781" s="4">
        <v>2.6083333333333298</v>
      </c>
      <c r="G3781" s="4">
        <v>2.5499999999999998</v>
      </c>
      <c r="H3781" s="4">
        <v>0.410637538963253</v>
      </c>
      <c r="I3781" s="4">
        <v>3.5</v>
      </c>
      <c r="J3781" s="4">
        <v>2</v>
      </c>
      <c r="K3781" s="4">
        <v>2.375</v>
      </c>
      <c r="L3781" s="4">
        <v>2.7250000000000001</v>
      </c>
      <c r="M3781" s="4">
        <v>24</v>
      </c>
    </row>
    <row r="3782" spans="1:13" x14ac:dyDescent="0.2">
      <c r="A3782" s="3">
        <v>40148</v>
      </c>
      <c r="B3782" t="s">
        <v>9478</v>
      </c>
      <c r="C3782" t="s">
        <v>3939</v>
      </c>
      <c r="D3782" t="s">
        <v>9479</v>
      </c>
      <c r="E3782" t="s">
        <v>3947</v>
      </c>
      <c r="F3782" s="4">
        <v>12.9605769230769</v>
      </c>
      <c r="G3782" s="4">
        <v>12.95</v>
      </c>
      <c r="H3782" s="4">
        <v>0.27610261470358</v>
      </c>
      <c r="I3782" s="4">
        <v>13.54</v>
      </c>
      <c r="J3782" s="4">
        <v>12.4</v>
      </c>
      <c r="K3782" s="4">
        <v>12.852499999999999</v>
      </c>
      <c r="L3782" s="4">
        <v>13.02</v>
      </c>
      <c r="M3782" s="4">
        <v>26</v>
      </c>
    </row>
    <row r="3783" spans="1:13" x14ac:dyDescent="0.2">
      <c r="A3783" s="3">
        <v>40148</v>
      </c>
      <c r="B3783" t="s">
        <v>9486</v>
      </c>
      <c r="C3783" t="s">
        <v>3942</v>
      </c>
      <c r="D3783" t="s">
        <v>9487</v>
      </c>
      <c r="E3783" t="s">
        <v>3949</v>
      </c>
      <c r="F3783" s="4">
        <v>12.9492307692308</v>
      </c>
      <c r="G3783" s="4">
        <v>12.945</v>
      </c>
      <c r="H3783" s="4">
        <v>0.33333374358949103</v>
      </c>
      <c r="I3783" s="4">
        <v>13.55</v>
      </c>
      <c r="J3783" s="4">
        <v>12.2</v>
      </c>
      <c r="K3783" s="4">
        <v>12.805</v>
      </c>
      <c r="L3783" s="4">
        <v>13.09</v>
      </c>
      <c r="M3783" s="4">
        <v>26</v>
      </c>
    </row>
    <row r="3784" spans="1:13" x14ac:dyDescent="0.2">
      <c r="A3784" s="3">
        <v>40148</v>
      </c>
      <c r="B3784" t="s">
        <v>9500</v>
      </c>
      <c r="C3784" t="s">
        <v>3952</v>
      </c>
      <c r="D3784" t="s">
        <v>9501</v>
      </c>
      <c r="E3784" t="s">
        <v>3951</v>
      </c>
      <c r="F3784" s="4">
        <v>12.947592592592599</v>
      </c>
      <c r="G3784" s="4">
        <v>13.01</v>
      </c>
      <c r="H3784" s="4">
        <v>0.389677801746249</v>
      </c>
      <c r="I3784" s="4">
        <v>13.67</v>
      </c>
      <c r="J3784" s="4">
        <v>12</v>
      </c>
      <c r="K3784" s="4">
        <v>12.79</v>
      </c>
      <c r="L3784" s="4">
        <v>13.164999999999999</v>
      </c>
      <c r="M3784" s="4">
        <v>27</v>
      </c>
    </row>
    <row r="3785" spans="1:13" x14ac:dyDescent="0.2">
      <c r="A3785" s="3">
        <v>40148</v>
      </c>
      <c r="B3785" t="s">
        <v>9394</v>
      </c>
      <c r="C3785" t="s">
        <v>3939</v>
      </c>
      <c r="D3785" t="s">
        <v>9395</v>
      </c>
      <c r="E3785" t="s">
        <v>3938</v>
      </c>
      <c r="F3785" s="4">
        <v>13.04</v>
      </c>
      <c r="G3785" s="4">
        <v>12.98</v>
      </c>
      <c r="H3785" s="4">
        <v>0.50913954562877595</v>
      </c>
      <c r="I3785" s="4">
        <v>13.98</v>
      </c>
      <c r="J3785" s="4">
        <v>12.15</v>
      </c>
      <c r="K3785" s="4">
        <v>12.715</v>
      </c>
      <c r="L3785" s="4">
        <v>13.34</v>
      </c>
      <c r="M3785" s="4">
        <v>27</v>
      </c>
    </row>
    <row r="3786" spans="1:13" x14ac:dyDescent="0.2">
      <c r="A3786" s="3">
        <v>40148</v>
      </c>
      <c r="B3786" t="s">
        <v>9502</v>
      </c>
      <c r="C3786" t="s">
        <v>3942</v>
      </c>
      <c r="D3786" t="s">
        <v>9503</v>
      </c>
      <c r="E3786" t="s">
        <v>3941</v>
      </c>
      <c r="F3786" s="4">
        <v>13.2644</v>
      </c>
      <c r="G3786" s="4">
        <v>13.37</v>
      </c>
      <c r="H3786" s="4">
        <v>0.53558441600429996</v>
      </c>
      <c r="I3786" s="4">
        <v>14.07</v>
      </c>
      <c r="J3786" s="4">
        <v>12.2</v>
      </c>
      <c r="K3786" s="4">
        <v>12.9</v>
      </c>
      <c r="L3786" s="4">
        <v>13.64</v>
      </c>
      <c r="M3786" s="4">
        <v>25</v>
      </c>
    </row>
    <row r="3787" spans="1:13" x14ac:dyDescent="0.2">
      <c r="A3787" s="3">
        <v>40148</v>
      </c>
      <c r="B3787" t="s">
        <v>10105</v>
      </c>
      <c r="C3787" t="s">
        <v>3579</v>
      </c>
      <c r="D3787" t="s">
        <v>10106</v>
      </c>
      <c r="E3787" t="s">
        <v>3578</v>
      </c>
      <c r="F3787" s="4">
        <v>-7.0333333333333297</v>
      </c>
      <c r="G3787" s="4">
        <v>-7</v>
      </c>
      <c r="H3787" s="4">
        <v>0.209394732135634</v>
      </c>
      <c r="I3787" s="4">
        <v>-6.6</v>
      </c>
      <c r="J3787" s="4">
        <v>-7.3</v>
      </c>
      <c r="K3787" s="4">
        <v>-7.2</v>
      </c>
      <c r="L3787" s="4">
        <v>-6.95</v>
      </c>
      <c r="M3787" s="4">
        <v>27</v>
      </c>
    </row>
    <row r="3788" spans="1:13" x14ac:dyDescent="0.2">
      <c r="A3788" s="3">
        <v>40148</v>
      </c>
      <c r="B3788" t="s">
        <v>10113</v>
      </c>
      <c r="C3788" t="s">
        <v>3582</v>
      </c>
      <c r="D3788" t="s">
        <v>10114</v>
      </c>
      <c r="E3788" t="s">
        <v>3581</v>
      </c>
      <c r="F3788" s="4">
        <v>3.12222222222222</v>
      </c>
      <c r="G3788" s="4">
        <v>3</v>
      </c>
      <c r="H3788" s="4">
        <v>0.656525430600857</v>
      </c>
      <c r="I3788" s="4">
        <v>5.0999999999999996</v>
      </c>
      <c r="J3788" s="4">
        <v>1.4</v>
      </c>
      <c r="K3788" s="4">
        <v>2.85</v>
      </c>
      <c r="L3788" s="4">
        <v>3.5</v>
      </c>
      <c r="M3788" s="4">
        <v>27</v>
      </c>
    </row>
    <row r="3789" spans="1:13" x14ac:dyDescent="0.2">
      <c r="A3789" s="3">
        <v>40148</v>
      </c>
      <c r="B3789" t="s">
        <v>10127</v>
      </c>
      <c r="C3789" t="s">
        <v>3585</v>
      </c>
      <c r="D3789" t="s">
        <v>10128</v>
      </c>
      <c r="E3789" t="s">
        <v>3584</v>
      </c>
      <c r="F3789" s="4">
        <v>3.2409090909090899</v>
      </c>
      <c r="G3789" s="4">
        <v>3.2</v>
      </c>
      <c r="H3789" s="4">
        <v>0.34317715945348498</v>
      </c>
      <c r="I3789" s="4">
        <v>3.8</v>
      </c>
      <c r="J3789" s="4">
        <v>2.5</v>
      </c>
      <c r="K3789" s="4">
        <v>3.0249999999999999</v>
      </c>
      <c r="L3789" s="4">
        <v>3.5</v>
      </c>
      <c r="M3789" s="4">
        <v>22</v>
      </c>
    </row>
    <row r="3790" spans="1:13" x14ac:dyDescent="0.2">
      <c r="A3790" s="3">
        <v>40148</v>
      </c>
      <c r="B3790" t="s">
        <v>10131</v>
      </c>
      <c r="C3790" t="s">
        <v>3597</v>
      </c>
      <c r="D3790" t="s">
        <v>10132</v>
      </c>
      <c r="E3790" t="s">
        <v>3596</v>
      </c>
      <c r="F3790" s="4">
        <v>2.6592592592592599</v>
      </c>
      <c r="G3790" s="4">
        <v>2.8</v>
      </c>
      <c r="H3790" s="4">
        <v>1.23980744759923</v>
      </c>
      <c r="I3790" s="4">
        <v>5.2</v>
      </c>
      <c r="J3790" s="4">
        <v>0.5</v>
      </c>
      <c r="K3790" s="4">
        <v>2</v>
      </c>
      <c r="L3790" s="4">
        <v>3.35</v>
      </c>
      <c r="M3790" s="4">
        <v>27</v>
      </c>
    </row>
    <row r="3791" spans="1:13" x14ac:dyDescent="0.2">
      <c r="A3791" s="3">
        <v>40148</v>
      </c>
      <c r="B3791" t="s">
        <v>10133</v>
      </c>
      <c r="C3791" t="s">
        <v>3600</v>
      </c>
      <c r="D3791" t="s">
        <v>10134</v>
      </c>
      <c r="E3791" t="s">
        <v>3599</v>
      </c>
      <c r="F3791" s="4">
        <v>4.1333333333333302</v>
      </c>
      <c r="G3791" s="4">
        <v>4.0999999999999996</v>
      </c>
      <c r="H3791" s="4">
        <v>1.2465336553202899</v>
      </c>
      <c r="I3791" s="4">
        <v>6.8</v>
      </c>
      <c r="J3791" s="4">
        <v>1</v>
      </c>
      <c r="K3791" s="4">
        <v>3.5</v>
      </c>
      <c r="L3791" s="4">
        <v>4.9000000000000004</v>
      </c>
      <c r="M3791" s="4">
        <v>27</v>
      </c>
    </row>
    <row r="3792" spans="1:13" x14ac:dyDescent="0.2">
      <c r="A3792" s="3">
        <v>40148</v>
      </c>
      <c r="B3792" t="s">
        <v>10135</v>
      </c>
      <c r="C3792" t="s">
        <v>3603</v>
      </c>
      <c r="D3792" t="s">
        <v>10136</v>
      </c>
      <c r="E3792" t="s">
        <v>3602</v>
      </c>
      <c r="F3792" s="4">
        <v>2.6615384615384601</v>
      </c>
      <c r="G3792" s="4">
        <v>2.8</v>
      </c>
      <c r="H3792" s="4">
        <v>0.94997975686934399</v>
      </c>
      <c r="I3792" s="4">
        <v>4.4000000000000004</v>
      </c>
      <c r="J3792" s="4">
        <v>0.7</v>
      </c>
      <c r="K3792" s="4">
        <v>1.95</v>
      </c>
      <c r="L3792" s="4">
        <v>3.1749999999999998</v>
      </c>
      <c r="M3792" s="4">
        <v>26</v>
      </c>
    </row>
    <row r="3793" spans="1:13" x14ac:dyDescent="0.2">
      <c r="A3793" s="3">
        <v>40148</v>
      </c>
      <c r="B3793" t="s">
        <v>10129</v>
      </c>
      <c r="C3793" t="s">
        <v>3594</v>
      </c>
      <c r="D3793" t="s">
        <v>10130</v>
      </c>
      <c r="E3793" t="s">
        <v>3593</v>
      </c>
      <c r="F3793" s="4">
        <v>-3.6703703703703701</v>
      </c>
      <c r="G3793" s="4">
        <v>-3.7</v>
      </c>
      <c r="H3793" s="4">
        <v>0.77052170878159199</v>
      </c>
      <c r="I3793" s="4">
        <v>-1.8</v>
      </c>
      <c r="J3793" s="4">
        <v>-4.9000000000000004</v>
      </c>
      <c r="K3793" s="4">
        <v>-4.3499999999999996</v>
      </c>
      <c r="L3793" s="4">
        <v>-3.2</v>
      </c>
      <c r="M3793" s="4">
        <v>27</v>
      </c>
    </row>
    <row r="3794" spans="1:13" x14ac:dyDescent="0.2">
      <c r="A3794" s="3">
        <v>40179</v>
      </c>
      <c r="B3794" t="s">
        <v>9378</v>
      </c>
      <c r="C3794" t="s">
        <v>3918</v>
      </c>
      <c r="D3794" t="s">
        <v>9379</v>
      </c>
      <c r="E3794" t="s">
        <v>3917</v>
      </c>
      <c r="F3794" s="4">
        <v>5.4635714285714299</v>
      </c>
      <c r="G3794" s="4">
        <v>5.5</v>
      </c>
      <c r="H3794" s="4">
        <v>0.50221151133402198</v>
      </c>
      <c r="I3794" s="4">
        <v>6.53</v>
      </c>
      <c r="J3794" s="4">
        <v>4.5</v>
      </c>
      <c r="K3794" s="4">
        <v>5.2275</v>
      </c>
      <c r="L3794" s="4">
        <v>5.65</v>
      </c>
      <c r="M3794" s="4">
        <v>28</v>
      </c>
    </row>
    <row r="3795" spans="1:13" x14ac:dyDescent="0.2">
      <c r="A3795" s="3">
        <v>40179</v>
      </c>
      <c r="B3795" t="s">
        <v>9488</v>
      </c>
      <c r="C3795" t="s">
        <v>3921</v>
      </c>
      <c r="D3795" t="s">
        <v>9489</v>
      </c>
      <c r="E3795" t="s">
        <v>3920</v>
      </c>
      <c r="F3795" s="4">
        <v>6.2737037037037</v>
      </c>
      <c r="G3795" s="4">
        <v>6.25</v>
      </c>
      <c r="H3795" s="4">
        <v>0.77272817465706001</v>
      </c>
      <c r="I3795" s="4">
        <v>8.4</v>
      </c>
      <c r="J3795" s="4">
        <v>4.45</v>
      </c>
      <c r="K3795" s="4">
        <v>6</v>
      </c>
      <c r="L3795" s="4">
        <v>6.5</v>
      </c>
      <c r="M3795" s="4">
        <v>27</v>
      </c>
    </row>
    <row r="3796" spans="1:13" x14ac:dyDescent="0.2">
      <c r="A3796" s="3">
        <v>40179</v>
      </c>
      <c r="B3796" t="s">
        <v>9504</v>
      </c>
      <c r="C3796" t="s">
        <v>3081</v>
      </c>
      <c r="D3796" t="s">
        <v>9505</v>
      </c>
      <c r="E3796" t="s">
        <v>3080</v>
      </c>
      <c r="F3796" s="4">
        <v>4.5839999999999996</v>
      </c>
      <c r="G3796" s="4">
        <v>4.5</v>
      </c>
      <c r="H3796" s="4">
        <v>0.38262252939418001</v>
      </c>
      <c r="I3796" s="4">
        <v>5.3</v>
      </c>
      <c r="J3796" s="4">
        <v>3.7</v>
      </c>
      <c r="K3796" s="4">
        <v>4.3</v>
      </c>
      <c r="L3796" s="4">
        <v>4.8</v>
      </c>
      <c r="M3796" s="4">
        <v>25</v>
      </c>
    </row>
    <row r="3797" spans="1:13" x14ac:dyDescent="0.2">
      <c r="A3797" s="3">
        <v>40179</v>
      </c>
      <c r="B3797" t="s">
        <v>9252</v>
      </c>
      <c r="C3797" t="s">
        <v>3072</v>
      </c>
      <c r="D3797" t="s">
        <v>9253</v>
      </c>
      <c r="E3797" t="s">
        <v>3071</v>
      </c>
      <c r="F3797" s="4">
        <v>4.93333333333333</v>
      </c>
      <c r="G3797" s="4">
        <v>5.0999999999999996</v>
      </c>
      <c r="H3797" s="4">
        <v>0.53636956260801005</v>
      </c>
      <c r="I3797" s="4">
        <v>5.7</v>
      </c>
      <c r="J3797" s="4">
        <v>3.4</v>
      </c>
      <c r="K3797" s="4">
        <v>4.9000000000000004</v>
      </c>
      <c r="L3797" s="4">
        <v>5.15</v>
      </c>
      <c r="M3797" s="4">
        <v>27</v>
      </c>
    </row>
    <row r="3798" spans="1:13" x14ac:dyDescent="0.2">
      <c r="A3798" s="3">
        <v>40179</v>
      </c>
      <c r="B3798" t="s">
        <v>9382</v>
      </c>
      <c r="C3798" t="s">
        <v>3075</v>
      </c>
      <c r="D3798" t="s">
        <v>9383</v>
      </c>
      <c r="E3798" t="s">
        <v>3074</v>
      </c>
      <c r="F3798" s="4">
        <v>3.9051999999999998</v>
      </c>
      <c r="G3798" s="4">
        <v>3.8</v>
      </c>
      <c r="H3798" s="4">
        <v>0.43484786611718201</v>
      </c>
      <c r="I3798" s="4">
        <v>5</v>
      </c>
      <c r="J3798" s="4">
        <v>3.4</v>
      </c>
      <c r="K3798" s="4">
        <v>3.6</v>
      </c>
      <c r="L3798" s="4">
        <v>4</v>
      </c>
      <c r="M3798" s="4">
        <v>25</v>
      </c>
    </row>
    <row r="3799" spans="1:13" x14ac:dyDescent="0.2">
      <c r="A3799" s="3">
        <v>40179</v>
      </c>
      <c r="B3799" t="s">
        <v>7284</v>
      </c>
      <c r="C3799" t="s">
        <v>3102</v>
      </c>
      <c r="D3799" t="s">
        <v>7285</v>
      </c>
      <c r="E3799" t="s">
        <v>3101</v>
      </c>
      <c r="F3799" s="4">
        <v>3.6739130434782599</v>
      </c>
      <c r="G3799" s="4">
        <v>3.6</v>
      </c>
      <c r="H3799" s="4">
        <v>0.34538172729518701</v>
      </c>
      <c r="I3799" s="4">
        <v>4.5999999999999996</v>
      </c>
      <c r="J3799" s="4">
        <v>3.2</v>
      </c>
      <c r="K3799" s="4">
        <v>3.45</v>
      </c>
      <c r="L3799" s="4">
        <v>3.9</v>
      </c>
      <c r="M3799" s="4">
        <v>23</v>
      </c>
    </row>
    <row r="3800" spans="1:13" x14ac:dyDescent="0.2">
      <c r="A3800" s="3">
        <v>40179</v>
      </c>
      <c r="B3800" t="s">
        <v>9492</v>
      </c>
      <c r="C3800" t="s">
        <v>3078</v>
      </c>
      <c r="D3800" t="s">
        <v>9493</v>
      </c>
      <c r="E3800" t="s">
        <v>3077</v>
      </c>
      <c r="F3800" s="4">
        <v>3.6772727272727299</v>
      </c>
      <c r="G3800" s="4">
        <v>3.55</v>
      </c>
      <c r="H3800" s="4">
        <v>0.40816875382828099</v>
      </c>
      <c r="I3800" s="4">
        <v>4.8</v>
      </c>
      <c r="J3800" s="4">
        <v>3.1</v>
      </c>
      <c r="K3800" s="4">
        <v>3.4249999999999998</v>
      </c>
      <c r="L3800" s="4">
        <v>3.875</v>
      </c>
      <c r="M3800" s="4">
        <v>22</v>
      </c>
    </row>
    <row r="3801" spans="1:13" x14ac:dyDescent="0.2">
      <c r="A3801" s="3">
        <v>40179</v>
      </c>
      <c r="B3801" t="s">
        <v>7286</v>
      </c>
      <c r="C3801" t="s">
        <v>3105</v>
      </c>
      <c r="D3801" t="s">
        <v>7287</v>
      </c>
      <c r="E3801" t="s">
        <v>3104</v>
      </c>
      <c r="F3801" s="4">
        <v>3.4227272727272702</v>
      </c>
      <c r="G3801" s="4">
        <v>3.4</v>
      </c>
      <c r="H3801" s="4">
        <v>0.35847802374273002</v>
      </c>
      <c r="I3801" s="4">
        <v>4.5</v>
      </c>
      <c r="J3801" s="4">
        <v>3</v>
      </c>
      <c r="K3801" s="4">
        <v>3.2</v>
      </c>
      <c r="L3801" s="4">
        <v>3.5</v>
      </c>
      <c r="M3801" s="4">
        <v>22</v>
      </c>
    </row>
    <row r="3802" spans="1:13" x14ac:dyDescent="0.2">
      <c r="A3802" s="3">
        <v>40179</v>
      </c>
      <c r="B3802" t="s">
        <v>9400</v>
      </c>
      <c r="C3802" t="s">
        <v>3114</v>
      </c>
      <c r="D3802" t="s">
        <v>9401</v>
      </c>
      <c r="E3802" t="s">
        <v>3113</v>
      </c>
      <c r="F3802" s="4">
        <v>0.97503703703703704</v>
      </c>
      <c r="G3802" s="4">
        <v>0.99</v>
      </c>
      <c r="H3802" s="4">
        <v>0.14661448178064199</v>
      </c>
      <c r="I3802" s="4">
        <v>1.45</v>
      </c>
      <c r="J3802" s="4">
        <v>0.65</v>
      </c>
      <c r="K3802" s="4">
        <v>0.89500000000000002</v>
      </c>
      <c r="L3802" s="4">
        <v>1.0249999999999999</v>
      </c>
      <c r="M3802" s="4">
        <v>27</v>
      </c>
    </row>
    <row r="3803" spans="1:13" x14ac:dyDescent="0.2">
      <c r="A3803" s="3">
        <v>40179</v>
      </c>
      <c r="B3803" t="s">
        <v>7288</v>
      </c>
      <c r="C3803" t="s">
        <v>3150</v>
      </c>
      <c r="D3803" t="s">
        <v>7289</v>
      </c>
      <c r="E3803" t="s">
        <v>3149</v>
      </c>
      <c r="F3803" s="4">
        <v>0.47627999999999998</v>
      </c>
      <c r="G3803" s="4">
        <v>0.43</v>
      </c>
      <c r="H3803" s="4">
        <v>0.183448793945341</v>
      </c>
      <c r="I3803" s="4">
        <v>0.92</v>
      </c>
      <c r="J3803" s="4">
        <v>0.19</v>
      </c>
      <c r="K3803" s="4">
        <v>0.33</v>
      </c>
      <c r="L3803" s="4">
        <v>0.57999999999999996</v>
      </c>
      <c r="M3803" s="4">
        <v>25</v>
      </c>
    </row>
    <row r="3804" spans="1:13" x14ac:dyDescent="0.2">
      <c r="A3804" s="3">
        <v>40179</v>
      </c>
      <c r="B3804" t="s">
        <v>7290</v>
      </c>
      <c r="C3804" t="s">
        <v>3117</v>
      </c>
      <c r="D3804" t="s">
        <v>7291</v>
      </c>
      <c r="E3804" t="s">
        <v>3116</v>
      </c>
      <c r="F3804" s="4">
        <v>0.440888888888889</v>
      </c>
      <c r="G3804" s="4">
        <v>0.46</v>
      </c>
      <c r="H3804" s="4">
        <v>0.111070779004732</v>
      </c>
      <c r="I3804" s="4">
        <v>0.66</v>
      </c>
      <c r="J3804" s="4">
        <v>0.24</v>
      </c>
      <c r="K3804" s="4">
        <v>0.38500000000000001</v>
      </c>
      <c r="L3804" s="4">
        <v>0.49</v>
      </c>
      <c r="M3804" s="4">
        <v>27</v>
      </c>
    </row>
    <row r="3805" spans="1:13" x14ac:dyDescent="0.2">
      <c r="A3805" s="3">
        <v>40179</v>
      </c>
      <c r="B3805" t="s">
        <v>7294</v>
      </c>
      <c r="C3805" t="s">
        <v>3120</v>
      </c>
      <c r="D3805" t="s">
        <v>7295</v>
      </c>
      <c r="E3805" t="s">
        <v>3119</v>
      </c>
      <c r="F3805" s="4">
        <v>0.49433333333333301</v>
      </c>
      <c r="G3805" s="4">
        <v>0.49</v>
      </c>
      <c r="H3805" s="4">
        <v>0.124462227819713</v>
      </c>
      <c r="I3805" s="4">
        <v>0.93</v>
      </c>
      <c r="J3805" s="4">
        <v>0.33</v>
      </c>
      <c r="K3805" s="4">
        <v>0.41</v>
      </c>
      <c r="L3805" s="4">
        <v>0.55000000000000004</v>
      </c>
      <c r="M3805" s="4">
        <v>27</v>
      </c>
    </row>
    <row r="3806" spans="1:13" x14ac:dyDescent="0.2">
      <c r="A3806" s="3">
        <v>40179</v>
      </c>
      <c r="B3806" t="s">
        <v>7296</v>
      </c>
      <c r="C3806" t="s">
        <v>3123</v>
      </c>
      <c r="D3806" t="s">
        <v>7297</v>
      </c>
      <c r="E3806" t="s">
        <v>3122</v>
      </c>
      <c r="F3806" s="4">
        <v>0.266703703703704</v>
      </c>
      <c r="G3806" s="4">
        <v>0.26</v>
      </c>
      <c r="H3806" s="4">
        <v>9.4092350222376595E-2</v>
      </c>
      <c r="I3806" s="4">
        <v>0.49</v>
      </c>
      <c r="J3806" s="4">
        <v>0.09</v>
      </c>
      <c r="K3806" s="4">
        <v>0.21</v>
      </c>
      <c r="L3806" s="4">
        <v>0.32</v>
      </c>
      <c r="M3806" s="4">
        <v>27</v>
      </c>
    </row>
    <row r="3807" spans="1:13" x14ac:dyDescent="0.2">
      <c r="A3807" s="3">
        <v>40179</v>
      </c>
      <c r="B3807" t="s">
        <v>7298</v>
      </c>
      <c r="C3807" t="s">
        <v>3126</v>
      </c>
      <c r="D3807" t="s">
        <v>7299</v>
      </c>
      <c r="E3807" t="s">
        <v>3125</v>
      </c>
      <c r="F3807" s="4">
        <v>-0.18670370370370401</v>
      </c>
      <c r="G3807" s="4">
        <v>-0.2</v>
      </c>
      <c r="H3807" s="4">
        <v>0.116547717139249</v>
      </c>
      <c r="I3807" s="4">
        <v>0.11</v>
      </c>
      <c r="J3807" s="4">
        <v>-0.39</v>
      </c>
      <c r="K3807" s="4">
        <v>-0.255</v>
      </c>
      <c r="L3807" s="4">
        <v>-0.12</v>
      </c>
      <c r="M3807" s="4">
        <v>27</v>
      </c>
    </row>
    <row r="3808" spans="1:13" x14ac:dyDescent="0.2">
      <c r="A3808" s="3">
        <v>40179</v>
      </c>
      <c r="B3808" t="s">
        <v>7300</v>
      </c>
      <c r="C3808" t="s">
        <v>3129</v>
      </c>
      <c r="D3808" t="s">
        <v>7301</v>
      </c>
      <c r="E3808" t="s">
        <v>3128</v>
      </c>
      <c r="F3808" s="4">
        <v>0.23896296296296299</v>
      </c>
      <c r="G3808" s="4">
        <v>0.25</v>
      </c>
      <c r="H3808" s="4">
        <v>6.6481623534675099E-2</v>
      </c>
      <c r="I3808" s="4">
        <v>0.35</v>
      </c>
      <c r="J3808" s="4">
        <v>0.09</v>
      </c>
      <c r="K3808" s="4">
        <v>0.19500000000000001</v>
      </c>
      <c r="L3808" s="4">
        <v>0.28499999999999998</v>
      </c>
      <c r="M3808" s="4">
        <v>27</v>
      </c>
    </row>
    <row r="3809" spans="1:13" x14ac:dyDescent="0.2">
      <c r="A3809" s="3">
        <v>40179</v>
      </c>
      <c r="B3809" t="s">
        <v>7302</v>
      </c>
      <c r="C3809" t="s">
        <v>3132</v>
      </c>
      <c r="D3809" t="s">
        <v>7303</v>
      </c>
      <c r="E3809" t="s">
        <v>3131</v>
      </c>
      <c r="F3809" s="4">
        <v>0.32218518518518502</v>
      </c>
      <c r="G3809" s="4">
        <v>0.32</v>
      </c>
      <c r="H3809" s="4">
        <v>5.99718119921204E-2</v>
      </c>
      <c r="I3809" s="4">
        <v>0.45</v>
      </c>
      <c r="J3809" s="4">
        <v>0.24</v>
      </c>
      <c r="K3809" s="4">
        <v>0.28000000000000003</v>
      </c>
      <c r="L3809" s="4">
        <v>0.35</v>
      </c>
      <c r="M3809" s="4">
        <v>27</v>
      </c>
    </row>
    <row r="3810" spans="1:13" x14ac:dyDescent="0.2">
      <c r="A3810" s="3">
        <v>40179</v>
      </c>
      <c r="B3810" t="s">
        <v>7304</v>
      </c>
      <c r="C3810" t="s">
        <v>3135</v>
      </c>
      <c r="D3810" t="s">
        <v>7305</v>
      </c>
      <c r="E3810" t="s">
        <v>3134</v>
      </c>
      <c r="F3810" s="4">
        <v>0.34074074074074101</v>
      </c>
      <c r="G3810" s="4">
        <v>0.33</v>
      </c>
      <c r="H3810" s="4">
        <v>4.6486220119177898E-2</v>
      </c>
      <c r="I3810" s="4">
        <v>0.45</v>
      </c>
      <c r="J3810" s="4">
        <v>0.25</v>
      </c>
      <c r="K3810" s="4">
        <v>0.315</v>
      </c>
      <c r="L3810" s="4">
        <v>0.36499999999999999</v>
      </c>
      <c r="M3810" s="4">
        <v>27</v>
      </c>
    </row>
    <row r="3811" spans="1:13" x14ac:dyDescent="0.2">
      <c r="A3811" s="3">
        <v>40179</v>
      </c>
      <c r="B3811" t="s">
        <v>7306</v>
      </c>
      <c r="C3811" t="s">
        <v>3138</v>
      </c>
      <c r="D3811" t="s">
        <v>7307</v>
      </c>
      <c r="E3811" t="s">
        <v>3137</v>
      </c>
      <c r="F3811" s="4">
        <v>0.57688888888888901</v>
      </c>
      <c r="G3811" s="4">
        <v>0.59</v>
      </c>
      <c r="H3811" s="4">
        <v>8.9364135523982494E-2</v>
      </c>
      <c r="I3811" s="4">
        <v>0.76</v>
      </c>
      <c r="J3811" s="4">
        <v>0.39</v>
      </c>
      <c r="K3811" s="4">
        <v>0.52800000000000002</v>
      </c>
      <c r="L3811" s="4">
        <v>0.64</v>
      </c>
      <c r="M3811" s="4">
        <v>27</v>
      </c>
    </row>
    <row r="3812" spans="1:13" x14ac:dyDescent="0.2">
      <c r="A3812" s="3">
        <v>40179</v>
      </c>
      <c r="B3812" t="s">
        <v>7308</v>
      </c>
      <c r="C3812" t="s">
        <v>3141</v>
      </c>
      <c r="D3812" t="s">
        <v>7309</v>
      </c>
      <c r="E3812" t="s">
        <v>3140</v>
      </c>
      <c r="F3812" s="4">
        <v>0.41499999999999998</v>
      </c>
      <c r="G3812" s="4">
        <v>0.4</v>
      </c>
      <c r="H3812" s="4">
        <v>9.0903583749275499E-2</v>
      </c>
      <c r="I3812" s="4">
        <v>0.69</v>
      </c>
      <c r="J3812" s="4">
        <v>0.25</v>
      </c>
      <c r="K3812" s="4">
        <v>0.3775</v>
      </c>
      <c r="L3812" s="4">
        <v>0.47</v>
      </c>
      <c r="M3812" s="4">
        <v>27</v>
      </c>
    </row>
    <row r="3813" spans="1:13" x14ac:dyDescent="0.2">
      <c r="A3813" s="3">
        <v>40179</v>
      </c>
      <c r="B3813" t="s">
        <v>7310</v>
      </c>
      <c r="C3813" t="s">
        <v>3144</v>
      </c>
      <c r="D3813" t="s">
        <v>7311</v>
      </c>
      <c r="E3813" t="s">
        <v>3143</v>
      </c>
      <c r="F3813" s="4">
        <v>0.66051851851851895</v>
      </c>
      <c r="G3813" s="4">
        <v>0.69</v>
      </c>
      <c r="H3813" s="4">
        <v>0.12122908078712</v>
      </c>
      <c r="I3813" s="4">
        <v>0.9</v>
      </c>
      <c r="J3813" s="4">
        <v>0.31</v>
      </c>
      <c r="K3813" s="4">
        <v>0.59</v>
      </c>
      <c r="L3813" s="4">
        <v>0.71</v>
      </c>
      <c r="M3813" s="4">
        <v>27</v>
      </c>
    </row>
    <row r="3814" spans="1:13" x14ac:dyDescent="0.2">
      <c r="A3814" s="3">
        <v>40179</v>
      </c>
      <c r="B3814" t="s">
        <v>7312</v>
      </c>
      <c r="C3814" t="s">
        <v>3147</v>
      </c>
      <c r="D3814" t="s">
        <v>7313</v>
      </c>
      <c r="E3814" t="s">
        <v>3146</v>
      </c>
      <c r="F3814" s="4">
        <v>0.45714814814814803</v>
      </c>
      <c r="G3814" s="4">
        <v>0.47</v>
      </c>
      <c r="H3814" s="4">
        <v>0.10478355115471399</v>
      </c>
      <c r="I3814" s="4">
        <v>0.69</v>
      </c>
      <c r="J3814" s="4">
        <v>0.16</v>
      </c>
      <c r="K3814" s="4">
        <v>0.42499999999999999</v>
      </c>
      <c r="L3814" s="4">
        <v>0.505</v>
      </c>
      <c r="M3814" s="4">
        <v>27</v>
      </c>
    </row>
    <row r="3815" spans="1:13" x14ac:dyDescent="0.2">
      <c r="A3815" s="3">
        <v>40179</v>
      </c>
      <c r="B3815" t="s">
        <v>9506</v>
      </c>
      <c r="C3815" t="s">
        <v>3096</v>
      </c>
      <c r="D3815" t="s">
        <v>9507</v>
      </c>
      <c r="E3815" t="s">
        <v>3095</v>
      </c>
      <c r="F3815" s="4">
        <v>4.4458333333333302</v>
      </c>
      <c r="G3815" s="4">
        <v>4.3</v>
      </c>
      <c r="H3815" s="4">
        <v>0.522518288980243</v>
      </c>
      <c r="I3815" s="4">
        <v>5.6</v>
      </c>
      <c r="J3815" s="4">
        <v>3.5</v>
      </c>
      <c r="K3815" s="4">
        <v>4.0750000000000002</v>
      </c>
      <c r="L3815" s="4">
        <v>5</v>
      </c>
      <c r="M3815" s="4">
        <v>24</v>
      </c>
    </row>
    <row r="3816" spans="1:13" x14ac:dyDescent="0.2">
      <c r="A3816" s="3">
        <v>40179</v>
      </c>
      <c r="B3816" t="s">
        <v>9388</v>
      </c>
      <c r="C3816" t="s">
        <v>3087</v>
      </c>
      <c r="D3816" t="s">
        <v>9389</v>
      </c>
      <c r="E3816" t="s">
        <v>3086</v>
      </c>
      <c r="F3816" s="4">
        <v>4.6153846153846096</v>
      </c>
      <c r="G3816" s="4">
        <v>4.55</v>
      </c>
      <c r="H3816" s="4">
        <v>0.46190242059751802</v>
      </c>
      <c r="I3816" s="4">
        <v>5.5</v>
      </c>
      <c r="J3816" s="4">
        <v>3.8</v>
      </c>
      <c r="K3816" s="4">
        <v>4.3250000000000002</v>
      </c>
      <c r="L3816" s="4">
        <v>5</v>
      </c>
      <c r="M3816" s="4">
        <v>26</v>
      </c>
    </row>
    <row r="3817" spans="1:13" x14ac:dyDescent="0.2">
      <c r="A3817" s="3">
        <v>40179</v>
      </c>
      <c r="B3817" t="s">
        <v>9496</v>
      </c>
      <c r="C3817" t="s">
        <v>3090</v>
      </c>
      <c r="D3817" t="s">
        <v>9497</v>
      </c>
      <c r="E3817" t="s">
        <v>3089</v>
      </c>
      <c r="F3817" s="4">
        <v>3.8590909090909098</v>
      </c>
      <c r="G3817" s="4">
        <v>3.8</v>
      </c>
      <c r="H3817" s="4">
        <v>0.52974305623359097</v>
      </c>
      <c r="I3817" s="4">
        <v>5</v>
      </c>
      <c r="J3817" s="4">
        <v>3.2</v>
      </c>
      <c r="K3817" s="4">
        <v>3.5</v>
      </c>
      <c r="L3817" s="4">
        <v>4.0999999999999996</v>
      </c>
      <c r="M3817" s="4">
        <v>22</v>
      </c>
    </row>
    <row r="3818" spans="1:13" x14ac:dyDescent="0.2">
      <c r="A3818" s="3">
        <v>40179</v>
      </c>
      <c r="B3818" t="s">
        <v>9508</v>
      </c>
      <c r="C3818" t="s">
        <v>3153</v>
      </c>
      <c r="D3818" t="s">
        <v>9509</v>
      </c>
      <c r="E3818" t="s">
        <v>3152</v>
      </c>
      <c r="F3818" s="4">
        <v>0.58241666666666703</v>
      </c>
      <c r="G3818" s="4">
        <v>0.61850000000000005</v>
      </c>
      <c r="H3818" s="4">
        <v>0.157025314122795</v>
      </c>
      <c r="I3818" s="4">
        <v>0.98</v>
      </c>
      <c r="J3818" s="4">
        <v>0.24</v>
      </c>
      <c r="K3818" s="4">
        <v>0.4975</v>
      </c>
      <c r="L3818" s="4">
        <v>0.64249999999999996</v>
      </c>
      <c r="M3818" s="4">
        <v>24</v>
      </c>
    </row>
    <row r="3819" spans="1:13" x14ac:dyDescent="0.2">
      <c r="A3819" s="3">
        <v>40179</v>
      </c>
      <c r="B3819" t="s">
        <v>10109</v>
      </c>
      <c r="C3819" t="s">
        <v>4321</v>
      </c>
      <c r="D3819" t="s">
        <v>10110</v>
      </c>
      <c r="E3819" t="s">
        <v>4320</v>
      </c>
      <c r="F3819" s="4">
        <v>-2.5</v>
      </c>
      <c r="G3819" s="4">
        <v>-2.5</v>
      </c>
      <c r="H3819" s="4">
        <v>0.133012434352235</v>
      </c>
      <c r="I3819" s="4">
        <v>-2</v>
      </c>
      <c r="J3819" s="4">
        <v>-2.8</v>
      </c>
      <c r="K3819" s="4">
        <v>-2.5</v>
      </c>
      <c r="L3819" s="4">
        <v>-2.5</v>
      </c>
      <c r="M3819" s="4">
        <v>27</v>
      </c>
    </row>
    <row r="3820" spans="1:13" x14ac:dyDescent="0.2">
      <c r="A3820" s="3">
        <v>40179</v>
      </c>
      <c r="B3820" t="s">
        <v>10121</v>
      </c>
      <c r="C3820" t="s">
        <v>4324</v>
      </c>
      <c r="D3820" t="s">
        <v>10122</v>
      </c>
      <c r="E3820" t="s">
        <v>4323</v>
      </c>
      <c r="F3820" s="4">
        <v>2.5777777777777802</v>
      </c>
      <c r="G3820" s="4">
        <v>2.6</v>
      </c>
      <c r="H3820" s="4">
        <v>0.52060123033435202</v>
      </c>
      <c r="I3820" s="4">
        <v>3.5</v>
      </c>
      <c r="J3820" s="4">
        <v>1.5</v>
      </c>
      <c r="K3820" s="4">
        <v>2.2999999999999998</v>
      </c>
      <c r="L3820" s="4">
        <v>2.9</v>
      </c>
      <c r="M3820" s="4">
        <v>27</v>
      </c>
    </row>
    <row r="3821" spans="1:13" x14ac:dyDescent="0.2">
      <c r="A3821" s="3">
        <v>40179</v>
      </c>
      <c r="B3821" t="s">
        <v>10139</v>
      </c>
      <c r="C3821" t="s">
        <v>4327</v>
      </c>
      <c r="D3821" t="s">
        <v>10140</v>
      </c>
      <c r="E3821" t="s">
        <v>4326</v>
      </c>
      <c r="F3821" s="4">
        <v>2.7954545454545499</v>
      </c>
      <c r="G3821" s="4">
        <v>2.8</v>
      </c>
      <c r="H3821" s="4">
        <v>0.44984364768140001</v>
      </c>
      <c r="I3821" s="4">
        <v>4.2</v>
      </c>
      <c r="J3821" s="4">
        <v>2.1</v>
      </c>
      <c r="K3821" s="4">
        <v>2.5</v>
      </c>
      <c r="L3821" s="4">
        <v>3</v>
      </c>
      <c r="M3821" s="4">
        <v>22</v>
      </c>
    </row>
    <row r="3822" spans="1:13" x14ac:dyDescent="0.2">
      <c r="A3822" s="3">
        <v>40179</v>
      </c>
      <c r="B3822" t="s">
        <v>9486</v>
      </c>
      <c r="C3822" t="s">
        <v>3939</v>
      </c>
      <c r="D3822" t="s">
        <v>9487</v>
      </c>
      <c r="E3822" t="s">
        <v>3947</v>
      </c>
      <c r="F3822" s="4">
        <v>12.832599999999999</v>
      </c>
      <c r="G3822" s="4">
        <v>12.83</v>
      </c>
      <c r="H3822" s="4">
        <v>0.201891385498395</v>
      </c>
      <c r="I3822" s="4">
        <v>13.25</v>
      </c>
      <c r="J3822" s="4">
        <v>12.43</v>
      </c>
      <c r="K3822" s="4">
        <v>12.73</v>
      </c>
      <c r="L3822" s="4">
        <v>12.92</v>
      </c>
      <c r="M3822" s="4">
        <v>27</v>
      </c>
    </row>
    <row r="3823" spans="1:13" x14ac:dyDescent="0.2">
      <c r="A3823" s="3">
        <v>40179</v>
      </c>
      <c r="B3823" t="s">
        <v>9500</v>
      </c>
      <c r="C3823" t="s">
        <v>3942</v>
      </c>
      <c r="D3823" t="s">
        <v>9501</v>
      </c>
      <c r="E3823" t="s">
        <v>3949</v>
      </c>
      <c r="F3823" s="4">
        <v>12.847253571428601</v>
      </c>
      <c r="G3823" s="4">
        <v>12.81</v>
      </c>
      <c r="H3823" s="4">
        <v>0.286449404080169</v>
      </c>
      <c r="I3823" s="4">
        <v>13.43</v>
      </c>
      <c r="J3823" s="4">
        <v>12.2</v>
      </c>
      <c r="K3823" s="4">
        <v>12.741775000000001</v>
      </c>
      <c r="L3823" s="4">
        <v>13.0025</v>
      </c>
      <c r="M3823" s="4">
        <v>28</v>
      </c>
    </row>
    <row r="3824" spans="1:13" x14ac:dyDescent="0.2">
      <c r="A3824" s="3">
        <v>40179</v>
      </c>
      <c r="B3824" t="s">
        <v>9510</v>
      </c>
      <c r="C3824" t="s">
        <v>3952</v>
      </c>
      <c r="D3824" t="s">
        <v>9511</v>
      </c>
      <c r="E3824" t="s">
        <v>3951</v>
      </c>
      <c r="F3824" s="4">
        <v>12.8530769230769</v>
      </c>
      <c r="G3824" s="4">
        <v>12.835000000000001</v>
      </c>
      <c r="H3824" s="4">
        <v>0.28303600945136598</v>
      </c>
      <c r="I3824" s="4">
        <v>13.5</v>
      </c>
      <c r="J3824" s="4">
        <v>12.34</v>
      </c>
      <c r="K3824" s="4">
        <v>12.675000000000001</v>
      </c>
      <c r="L3824" s="4">
        <v>12.977349999999999</v>
      </c>
      <c r="M3824" s="4">
        <v>26</v>
      </c>
    </row>
    <row r="3825" spans="1:13" x14ac:dyDescent="0.2">
      <c r="A3825" s="3">
        <v>40179</v>
      </c>
      <c r="B3825" t="s">
        <v>9394</v>
      </c>
      <c r="C3825" t="s">
        <v>3936</v>
      </c>
      <c r="D3825" t="s">
        <v>9395</v>
      </c>
      <c r="E3825" t="s">
        <v>3935</v>
      </c>
      <c r="F3825" s="4">
        <v>12.966307142857101</v>
      </c>
      <c r="G3825" s="4">
        <v>12.98</v>
      </c>
      <c r="H3825" s="4">
        <v>0.408224961517971</v>
      </c>
      <c r="I3825" s="4">
        <v>13.85</v>
      </c>
      <c r="J3825" s="4">
        <v>12.25</v>
      </c>
      <c r="K3825" s="4">
        <v>12.715</v>
      </c>
      <c r="L3825" s="4">
        <v>13.147500000000001</v>
      </c>
      <c r="M3825" s="4">
        <v>28</v>
      </c>
    </row>
    <row r="3826" spans="1:13" x14ac:dyDescent="0.2">
      <c r="A3826" s="3">
        <v>40179</v>
      </c>
      <c r="B3826" t="s">
        <v>9502</v>
      </c>
      <c r="C3826" t="s">
        <v>3939</v>
      </c>
      <c r="D3826" t="s">
        <v>9503</v>
      </c>
      <c r="E3826" t="s">
        <v>3938</v>
      </c>
      <c r="F3826" s="4">
        <v>13.3085481481481</v>
      </c>
      <c r="G3826" s="4">
        <v>13.3</v>
      </c>
      <c r="H3826" s="4">
        <v>0.42812793412391098</v>
      </c>
      <c r="I3826" s="4">
        <v>14.56</v>
      </c>
      <c r="J3826" s="4">
        <v>12.65</v>
      </c>
      <c r="K3826" s="4">
        <v>13.005000000000001</v>
      </c>
      <c r="L3826" s="4">
        <v>13.5</v>
      </c>
      <c r="M3826" s="4">
        <v>27</v>
      </c>
    </row>
    <row r="3827" spans="1:13" x14ac:dyDescent="0.2">
      <c r="A3827" s="3">
        <v>40179</v>
      </c>
      <c r="B3827" t="s">
        <v>10105</v>
      </c>
      <c r="C3827" t="s">
        <v>3576</v>
      </c>
      <c r="D3827" t="s">
        <v>10106</v>
      </c>
      <c r="E3827" t="s">
        <v>3575</v>
      </c>
      <c r="F3827" s="4">
        <v>-6.9249999999999998</v>
      </c>
      <c r="G3827" s="4">
        <v>-6.9</v>
      </c>
      <c r="H3827" s="4">
        <v>0.19930434571835701</v>
      </c>
      <c r="I3827" s="4">
        <v>-6.6</v>
      </c>
      <c r="J3827" s="4">
        <v>-7.3</v>
      </c>
      <c r="K3827" s="4">
        <v>-7</v>
      </c>
      <c r="L3827" s="4">
        <v>-6.8</v>
      </c>
      <c r="M3827" s="4">
        <v>28</v>
      </c>
    </row>
    <row r="3828" spans="1:13" x14ac:dyDescent="0.2">
      <c r="A3828" s="3">
        <v>40179</v>
      </c>
      <c r="B3828" t="s">
        <v>10113</v>
      </c>
      <c r="C3828" t="s">
        <v>3579</v>
      </c>
      <c r="D3828" t="s">
        <v>10114</v>
      </c>
      <c r="E3828" t="s">
        <v>3578</v>
      </c>
      <c r="F3828" s="4">
        <v>3.2821428571428601</v>
      </c>
      <c r="G3828" s="4">
        <v>3.2</v>
      </c>
      <c r="H3828" s="4">
        <v>0.62066485942484895</v>
      </c>
      <c r="I3828" s="4">
        <v>5.0999999999999996</v>
      </c>
      <c r="J3828" s="4">
        <v>2.1</v>
      </c>
      <c r="K3828" s="4">
        <v>2.875</v>
      </c>
      <c r="L3828" s="4">
        <v>3.65</v>
      </c>
      <c r="M3828" s="4">
        <v>28</v>
      </c>
    </row>
    <row r="3829" spans="1:13" x14ac:dyDescent="0.2">
      <c r="A3829" s="3">
        <v>40179</v>
      </c>
      <c r="B3829" t="s">
        <v>10127</v>
      </c>
      <c r="C3829" t="s">
        <v>3582</v>
      </c>
      <c r="D3829" t="s">
        <v>10128</v>
      </c>
      <c r="E3829" t="s">
        <v>3581</v>
      </c>
      <c r="F3829" s="4">
        <v>3.4576923076923101</v>
      </c>
      <c r="G3829" s="4">
        <v>3.45</v>
      </c>
      <c r="H3829" s="4">
        <v>0.468335842679654</v>
      </c>
      <c r="I3829" s="4">
        <v>4.5</v>
      </c>
      <c r="J3829" s="4">
        <v>2.5</v>
      </c>
      <c r="K3829" s="4">
        <v>3.125</v>
      </c>
      <c r="L3829" s="4">
        <v>3.8</v>
      </c>
      <c r="M3829" s="4">
        <v>26</v>
      </c>
    </row>
    <row r="3830" spans="1:13" x14ac:dyDescent="0.2">
      <c r="A3830" s="3">
        <v>40179</v>
      </c>
      <c r="B3830" t="s">
        <v>10131</v>
      </c>
      <c r="C3830" t="s">
        <v>3594</v>
      </c>
      <c r="D3830" t="s">
        <v>10132</v>
      </c>
      <c r="E3830" t="s">
        <v>3593</v>
      </c>
      <c r="F3830" s="4">
        <v>2.7</v>
      </c>
      <c r="G3830" s="4">
        <v>2.8</v>
      </c>
      <c r="H3830" s="4">
        <v>1.2428255648382001</v>
      </c>
      <c r="I3830" s="4">
        <v>5.2</v>
      </c>
      <c r="J3830" s="4">
        <v>-0.5</v>
      </c>
      <c r="K3830" s="4">
        <v>2</v>
      </c>
      <c r="L3830" s="4">
        <v>3.5</v>
      </c>
      <c r="M3830" s="4">
        <v>27</v>
      </c>
    </row>
    <row r="3831" spans="1:13" x14ac:dyDescent="0.2">
      <c r="A3831" s="3">
        <v>40179</v>
      </c>
      <c r="B3831" t="s">
        <v>10133</v>
      </c>
      <c r="C3831" t="s">
        <v>3597</v>
      </c>
      <c r="D3831" t="s">
        <v>10134</v>
      </c>
      <c r="E3831" t="s">
        <v>3596</v>
      </c>
      <c r="F3831" s="4">
        <v>4.3814814814814804</v>
      </c>
      <c r="G3831" s="4">
        <v>4.2</v>
      </c>
      <c r="H3831" s="4">
        <v>1.1867982256854099</v>
      </c>
      <c r="I3831" s="4">
        <v>6.8</v>
      </c>
      <c r="J3831" s="4">
        <v>1.8</v>
      </c>
      <c r="K3831" s="4">
        <v>3.65</v>
      </c>
      <c r="L3831" s="4">
        <v>5.3</v>
      </c>
      <c r="M3831" s="4">
        <v>27</v>
      </c>
    </row>
    <row r="3832" spans="1:13" x14ac:dyDescent="0.2">
      <c r="A3832" s="3">
        <v>40179</v>
      </c>
      <c r="B3832" t="s">
        <v>10135</v>
      </c>
      <c r="C3832" t="s">
        <v>3600</v>
      </c>
      <c r="D3832" t="s">
        <v>10136</v>
      </c>
      <c r="E3832" t="s">
        <v>3599</v>
      </c>
      <c r="F3832" s="4">
        <v>2.88148148148148</v>
      </c>
      <c r="G3832" s="4">
        <v>2.9</v>
      </c>
      <c r="H3832" s="4">
        <v>1.02658396825328</v>
      </c>
      <c r="I3832" s="4">
        <v>4.4000000000000004</v>
      </c>
      <c r="J3832" s="4">
        <v>0.8</v>
      </c>
      <c r="K3832" s="4">
        <v>2.4</v>
      </c>
      <c r="L3832" s="4">
        <v>3.75</v>
      </c>
      <c r="M3832" s="4">
        <v>27</v>
      </c>
    </row>
    <row r="3833" spans="1:13" x14ac:dyDescent="0.2">
      <c r="A3833" s="3">
        <v>40179</v>
      </c>
      <c r="B3833" t="s">
        <v>10129</v>
      </c>
      <c r="C3833" t="s">
        <v>3591</v>
      </c>
      <c r="D3833" t="s">
        <v>10130</v>
      </c>
      <c r="E3833" t="s">
        <v>3590</v>
      </c>
      <c r="F3833" s="4">
        <v>-3.30740740740741</v>
      </c>
      <c r="G3833" s="4">
        <v>-3.1</v>
      </c>
      <c r="H3833" s="4">
        <v>0.83846284534256099</v>
      </c>
      <c r="I3833" s="4">
        <v>-1.8</v>
      </c>
      <c r="J3833" s="4">
        <v>-4.8</v>
      </c>
      <c r="K3833" s="4">
        <v>-3.9</v>
      </c>
      <c r="L3833" s="4">
        <v>-2.8</v>
      </c>
      <c r="M3833" s="4">
        <v>27</v>
      </c>
    </row>
    <row r="3834" spans="1:13" x14ac:dyDescent="0.2">
      <c r="A3834" s="3">
        <v>40179</v>
      </c>
      <c r="B3834" t="s">
        <v>10137</v>
      </c>
      <c r="C3834" t="s">
        <v>3603</v>
      </c>
      <c r="D3834" t="s">
        <v>10138</v>
      </c>
      <c r="E3834" t="s">
        <v>3602</v>
      </c>
      <c r="F3834" s="4">
        <v>3.6769230769230798</v>
      </c>
      <c r="G3834" s="4">
        <v>3.25</v>
      </c>
      <c r="H3834" s="4">
        <v>2.3888587555245202</v>
      </c>
      <c r="I3834" s="4">
        <v>14.7</v>
      </c>
      <c r="J3834" s="4">
        <v>1.8</v>
      </c>
      <c r="K3834" s="4">
        <v>2.7</v>
      </c>
      <c r="L3834" s="4">
        <v>3.9750000000000001</v>
      </c>
      <c r="M3834" s="4">
        <v>26</v>
      </c>
    </row>
    <row r="3835" spans="1:13" x14ac:dyDescent="0.2">
      <c r="A3835" s="3">
        <v>40210</v>
      </c>
      <c r="B3835" t="s">
        <v>9378</v>
      </c>
      <c r="C3835" t="s">
        <v>3918</v>
      </c>
      <c r="D3835" t="s">
        <v>9379</v>
      </c>
      <c r="E3835" t="s">
        <v>3917</v>
      </c>
      <c r="F3835" s="4">
        <v>5.29387096774194</v>
      </c>
      <c r="G3835" s="4">
        <v>5.25</v>
      </c>
      <c r="H3835" s="4">
        <v>0.46454764678021199</v>
      </c>
      <c r="I3835" s="4">
        <v>6.53</v>
      </c>
      <c r="J3835" s="4">
        <v>4.5</v>
      </c>
      <c r="K3835" s="4">
        <v>5</v>
      </c>
      <c r="L3835" s="4">
        <v>5.5</v>
      </c>
      <c r="M3835" s="4">
        <v>31</v>
      </c>
    </row>
    <row r="3836" spans="1:13" x14ac:dyDescent="0.2">
      <c r="A3836" s="3">
        <v>40210</v>
      </c>
      <c r="B3836" t="s">
        <v>9488</v>
      </c>
      <c r="C3836" t="s">
        <v>3921</v>
      </c>
      <c r="D3836" t="s">
        <v>9489</v>
      </c>
      <c r="E3836" t="s">
        <v>3920</v>
      </c>
      <c r="F3836" s="4">
        <v>6.3941379310344804</v>
      </c>
      <c r="G3836" s="4">
        <v>6.25</v>
      </c>
      <c r="H3836" s="4">
        <v>0.846195338987481</v>
      </c>
      <c r="I3836" s="4">
        <v>9.7799999999999994</v>
      </c>
      <c r="J3836" s="4">
        <v>5.25</v>
      </c>
      <c r="K3836" s="4">
        <v>6</v>
      </c>
      <c r="L3836" s="4">
        <v>6.5</v>
      </c>
      <c r="M3836" s="4">
        <v>29</v>
      </c>
    </row>
    <row r="3837" spans="1:13" x14ac:dyDescent="0.2">
      <c r="A3837" s="3">
        <v>40210</v>
      </c>
      <c r="B3837" t="s">
        <v>7282</v>
      </c>
      <c r="C3837" t="s">
        <v>3081</v>
      </c>
      <c r="D3837" t="s">
        <v>7283</v>
      </c>
      <c r="E3837" t="s">
        <v>3080</v>
      </c>
      <c r="F3837" s="4">
        <v>4.4071428571428601</v>
      </c>
      <c r="G3837" s="4">
        <v>4.3499999999999996</v>
      </c>
      <c r="H3837" s="4">
        <v>0.44549479061556801</v>
      </c>
      <c r="I3837" s="4">
        <v>5.0999999999999996</v>
      </c>
      <c r="J3837" s="4">
        <v>3.2</v>
      </c>
      <c r="K3837" s="4">
        <v>4.0999999999999996</v>
      </c>
      <c r="L3837" s="4">
        <v>4.8250000000000002</v>
      </c>
      <c r="M3837" s="4">
        <v>28</v>
      </c>
    </row>
    <row r="3838" spans="1:13" x14ac:dyDescent="0.2">
      <c r="A3838" s="3">
        <v>40210</v>
      </c>
      <c r="B3838" t="s">
        <v>9252</v>
      </c>
      <c r="C3838" t="s">
        <v>3072</v>
      </c>
      <c r="D3838" t="s">
        <v>9253</v>
      </c>
      <c r="E3838" t="s">
        <v>3071</v>
      </c>
      <c r="F3838" s="4">
        <v>5.2064516129032299</v>
      </c>
      <c r="G3838" s="4">
        <v>5.2</v>
      </c>
      <c r="H3838" s="4">
        <v>0.28628131138324697</v>
      </c>
      <c r="I3838" s="4">
        <v>5.8</v>
      </c>
      <c r="J3838" s="4">
        <v>4.5999999999999996</v>
      </c>
      <c r="K3838" s="4">
        <v>5</v>
      </c>
      <c r="L3838" s="4">
        <v>5.4</v>
      </c>
      <c r="M3838" s="4">
        <v>31</v>
      </c>
    </row>
    <row r="3839" spans="1:13" x14ac:dyDescent="0.2">
      <c r="A3839" s="3">
        <v>40210</v>
      </c>
      <c r="B3839" t="s">
        <v>9382</v>
      </c>
      <c r="C3839" t="s">
        <v>3075</v>
      </c>
      <c r="D3839" t="s">
        <v>9383</v>
      </c>
      <c r="E3839" t="s">
        <v>3074</v>
      </c>
      <c r="F3839" s="4">
        <v>3.8903225806451598</v>
      </c>
      <c r="G3839" s="4">
        <v>3.8</v>
      </c>
      <c r="H3839" s="4">
        <v>0.328993250903092</v>
      </c>
      <c r="I3839" s="4">
        <v>4.7</v>
      </c>
      <c r="J3839" s="4">
        <v>3.4</v>
      </c>
      <c r="K3839" s="4">
        <v>3.7</v>
      </c>
      <c r="L3839" s="4">
        <v>4</v>
      </c>
      <c r="M3839" s="4">
        <v>31</v>
      </c>
    </row>
    <row r="3840" spans="1:13" x14ac:dyDescent="0.2">
      <c r="A3840" s="3">
        <v>40210</v>
      </c>
      <c r="B3840" t="s">
        <v>7284</v>
      </c>
      <c r="C3840" t="s">
        <v>3102</v>
      </c>
      <c r="D3840" t="s">
        <v>7285</v>
      </c>
      <c r="E3840" t="s">
        <v>3101</v>
      </c>
      <c r="F3840" s="4">
        <v>3.6857142857142899</v>
      </c>
      <c r="G3840" s="4">
        <v>3.6</v>
      </c>
      <c r="H3840" s="4">
        <v>0.37977994185159902</v>
      </c>
      <c r="I3840" s="4">
        <v>4.5999999999999996</v>
      </c>
      <c r="J3840" s="4">
        <v>3</v>
      </c>
      <c r="K3840" s="4">
        <v>3.4750000000000001</v>
      </c>
      <c r="L3840" s="4">
        <v>4</v>
      </c>
      <c r="M3840" s="4">
        <v>28</v>
      </c>
    </row>
    <row r="3841" spans="1:13" x14ac:dyDescent="0.2">
      <c r="A3841" s="3">
        <v>40210</v>
      </c>
      <c r="B3841" t="s">
        <v>9492</v>
      </c>
      <c r="C3841" t="s">
        <v>3078</v>
      </c>
      <c r="D3841" t="s">
        <v>9493</v>
      </c>
      <c r="E3841" t="s">
        <v>3077</v>
      </c>
      <c r="F3841" s="4">
        <v>3.7192307692307698</v>
      </c>
      <c r="G3841" s="4">
        <v>3.6</v>
      </c>
      <c r="H3841" s="4">
        <v>0.41667179484023698</v>
      </c>
      <c r="I3841" s="4">
        <v>4.8</v>
      </c>
      <c r="J3841" s="4">
        <v>3</v>
      </c>
      <c r="K3841" s="4">
        <v>3.5</v>
      </c>
      <c r="L3841" s="4">
        <v>3.9750000000000001</v>
      </c>
      <c r="M3841" s="4">
        <v>26</v>
      </c>
    </row>
    <row r="3842" spans="1:13" x14ac:dyDescent="0.2">
      <c r="A3842" s="3">
        <v>40210</v>
      </c>
      <c r="B3842" t="s">
        <v>7286</v>
      </c>
      <c r="C3842" t="s">
        <v>3105</v>
      </c>
      <c r="D3842" t="s">
        <v>7287</v>
      </c>
      <c r="E3842" t="s">
        <v>3104</v>
      </c>
      <c r="F3842" s="4">
        <v>3.5074074074074102</v>
      </c>
      <c r="G3842" s="4">
        <v>3.4</v>
      </c>
      <c r="H3842" s="4">
        <v>0.459034040907916</v>
      </c>
      <c r="I3842" s="4">
        <v>5.0999999999999996</v>
      </c>
      <c r="J3842" s="4">
        <v>3</v>
      </c>
      <c r="K3842" s="4">
        <v>3.2</v>
      </c>
      <c r="L3842" s="4">
        <v>3.6</v>
      </c>
      <c r="M3842" s="4">
        <v>27</v>
      </c>
    </row>
    <row r="3843" spans="1:13" x14ac:dyDescent="0.2">
      <c r="A3843" s="3">
        <v>40210</v>
      </c>
      <c r="B3843" t="s">
        <v>7288</v>
      </c>
      <c r="C3843" t="s">
        <v>3147</v>
      </c>
      <c r="D3843" t="s">
        <v>7289</v>
      </c>
      <c r="E3843" t="s">
        <v>3146</v>
      </c>
      <c r="F3843" s="4">
        <v>0.46851724137931</v>
      </c>
      <c r="G3843" s="4">
        <v>0.47</v>
      </c>
      <c r="H3843" s="4">
        <v>0.17484740708270999</v>
      </c>
      <c r="I3843" s="4">
        <v>1.02</v>
      </c>
      <c r="J3843" s="4">
        <v>0.17</v>
      </c>
      <c r="K3843" s="4">
        <v>0.36</v>
      </c>
      <c r="L3843" s="4">
        <v>0.55000000000000004</v>
      </c>
      <c r="M3843" s="4">
        <v>29</v>
      </c>
    </row>
    <row r="3844" spans="1:13" x14ac:dyDescent="0.2">
      <c r="A3844" s="3">
        <v>40210</v>
      </c>
      <c r="B3844" t="s">
        <v>7290</v>
      </c>
      <c r="C3844" t="s">
        <v>3114</v>
      </c>
      <c r="D3844" t="s">
        <v>7291</v>
      </c>
      <c r="E3844" t="s">
        <v>3113</v>
      </c>
      <c r="F3844" s="4">
        <v>0.51754838709677398</v>
      </c>
      <c r="G3844" s="4">
        <v>0.52</v>
      </c>
      <c r="H3844" s="4">
        <v>8.8005620543871094E-2</v>
      </c>
      <c r="I3844" s="4">
        <v>0.66</v>
      </c>
      <c r="J3844" s="4">
        <v>0.28999999999999998</v>
      </c>
      <c r="K3844" s="4">
        <v>0.47499999999999998</v>
      </c>
      <c r="L3844" s="4">
        <v>0.57999999999999996</v>
      </c>
      <c r="M3844" s="4">
        <v>31</v>
      </c>
    </row>
    <row r="3845" spans="1:13" x14ac:dyDescent="0.2">
      <c r="A3845" s="3">
        <v>40210</v>
      </c>
      <c r="B3845" t="s">
        <v>7292</v>
      </c>
      <c r="C3845" t="s">
        <v>3150</v>
      </c>
      <c r="D3845" t="s">
        <v>7293</v>
      </c>
      <c r="E3845" t="s">
        <v>3149</v>
      </c>
      <c r="F3845" s="4">
        <v>0.31506896551724101</v>
      </c>
      <c r="G3845" s="4">
        <v>0.3</v>
      </c>
      <c r="H3845" s="4">
        <v>0.102908395823832</v>
      </c>
      <c r="I3845" s="4">
        <v>0.55000000000000004</v>
      </c>
      <c r="J3845" s="4">
        <v>7.0000000000000007E-2</v>
      </c>
      <c r="K3845" s="4">
        <v>0.25</v>
      </c>
      <c r="L3845" s="4">
        <v>0.38</v>
      </c>
      <c r="M3845" s="4">
        <v>29</v>
      </c>
    </row>
    <row r="3846" spans="1:13" x14ac:dyDescent="0.2">
      <c r="A3846" s="3">
        <v>40210</v>
      </c>
      <c r="B3846" t="s">
        <v>7294</v>
      </c>
      <c r="C3846" t="s">
        <v>3117</v>
      </c>
      <c r="D3846" t="s">
        <v>7295</v>
      </c>
      <c r="E3846" t="s">
        <v>3116</v>
      </c>
      <c r="F3846" s="4">
        <v>0.48248387096774198</v>
      </c>
      <c r="G3846" s="4">
        <v>0.49</v>
      </c>
      <c r="H3846" s="4">
        <v>9.5989190699696997E-2</v>
      </c>
      <c r="I3846" s="4">
        <v>0.63</v>
      </c>
      <c r="J3846" s="4">
        <v>0.3</v>
      </c>
      <c r="K3846" s="4">
        <v>0.41499999999999998</v>
      </c>
      <c r="L3846" s="4">
        <v>0.56000000000000005</v>
      </c>
      <c r="M3846" s="4">
        <v>31</v>
      </c>
    </row>
    <row r="3847" spans="1:13" x14ac:dyDescent="0.2">
      <c r="A3847" s="3">
        <v>40210</v>
      </c>
      <c r="B3847" t="s">
        <v>7296</v>
      </c>
      <c r="C3847" t="s">
        <v>3120</v>
      </c>
      <c r="D3847" t="s">
        <v>7297</v>
      </c>
      <c r="E3847" t="s">
        <v>3119</v>
      </c>
      <c r="F3847" s="4">
        <v>0.27583870967741903</v>
      </c>
      <c r="G3847" s="4">
        <v>0.27</v>
      </c>
      <c r="H3847" s="4">
        <v>9.9049515150821901E-2</v>
      </c>
      <c r="I3847" s="4">
        <v>0.49</v>
      </c>
      <c r="J3847" s="4">
        <v>0.1</v>
      </c>
      <c r="K3847" s="4">
        <v>0.2</v>
      </c>
      <c r="L3847" s="4">
        <v>0.34</v>
      </c>
      <c r="M3847" s="4">
        <v>31</v>
      </c>
    </row>
    <row r="3848" spans="1:13" x14ac:dyDescent="0.2">
      <c r="A3848" s="3">
        <v>40210</v>
      </c>
      <c r="B3848" t="s">
        <v>7298</v>
      </c>
      <c r="C3848" t="s">
        <v>3123</v>
      </c>
      <c r="D3848" t="s">
        <v>7299</v>
      </c>
      <c r="E3848" t="s">
        <v>3122</v>
      </c>
      <c r="F3848" s="4">
        <v>-0.19035483870967701</v>
      </c>
      <c r="G3848" s="4">
        <v>-0.2</v>
      </c>
      <c r="H3848" s="4">
        <v>0.107278002835964</v>
      </c>
      <c r="I3848" s="4">
        <v>0.1</v>
      </c>
      <c r="J3848" s="4">
        <v>-0.35</v>
      </c>
      <c r="K3848" s="4">
        <v>-0.27</v>
      </c>
      <c r="L3848" s="4">
        <v>-0.12</v>
      </c>
      <c r="M3848" s="4">
        <v>31</v>
      </c>
    </row>
    <row r="3849" spans="1:13" x14ac:dyDescent="0.2">
      <c r="A3849" s="3">
        <v>40210</v>
      </c>
      <c r="B3849" t="s">
        <v>7300</v>
      </c>
      <c r="C3849" t="s">
        <v>3126</v>
      </c>
      <c r="D3849" t="s">
        <v>7301</v>
      </c>
      <c r="E3849" t="s">
        <v>3125</v>
      </c>
      <c r="F3849" s="4">
        <v>0.22296774193548399</v>
      </c>
      <c r="G3849" s="4">
        <v>0.22</v>
      </c>
      <c r="H3849" s="4">
        <v>5.8977670277808099E-2</v>
      </c>
      <c r="I3849" s="4">
        <v>0.35</v>
      </c>
      <c r="J3849" s="4">
        <v>0.1</v>
      </c>
      <c r="K3849" s="4">
        <v>0.19</v>
      </c>
      <c r="L3849" s="4">
        <v>0.25</v>
      </c>
      <c r="M3849" s="4">
        <v>31</v>
      </c>
    </row>
    <row r="3850" spans="1:13" x14ac:dyDescent="0.2">
      <c r="A3850" s="3">
        <v>40210</v>
      </c>
      <c r="B3850" t="s">
        <v>7302</v>
      </c>
      <c r="C3850" t="s">
        <v>3129</v>
      </c>
      <c r="D3850" t="s">
        <v>7303</v>
      </c>
      <c r="E3850" t="s">
        <v>3128</v>
      </c>
      <c r="F3850" s="4">
        <v>0.31835483870967701</v>
      </c>
      <c r="G3850" s="4">
        <v>0.3</v>
      </c>
      <c r="H3850" s="4">
        <v>5.7404151061920497E-2</v>
      </c>
      <c r="I3850" s="4">
        <v>0.45</v>
      </c>
      <c r="J3850" s="4">
        <v>0.2</v>
      </c>
      <c r="K3850" s="4">
        <v>0.28000000000000003</v>
      </c>
      <c r="L3850" s="4">
        <v>0.35</v>
      </c>
      <c r="M3850" s="4">
        <v>31</v>
      </c>
    </row>
    <row r="3851" spans="1:13" x14ac:dyDescent="0.2">
      <c r="A3851" s="3">
        <v>40210</v>
      </c>
      <c r="B3851" t="s">
        <v>7304</v>
      </c>
      <c r="C3851" t="s">
        <v>3132</v>
      </c>
      <c r="D3851" t="s">
        <v>7305</v>
      </c>
      <c r="E3851" t="s">
        <v>3131</v>
      </c>
      <c r="F3851" s="4">
        <v>0.342258064516129</v>
      </c>
      <c r="G3851" s="4">
        <v>0.34</v>
      </c>
      <c r="H3851" s="4">
        <v>5.1621034305752697E-2</v>
      </c>
      <c r="I3851" s="4">
        <v>0.47</v>
      </c>
      <c r="J3851" s="4">
        <v>0.25</v>
      </c>
      <c r="K3851" s="4">
        <v>0.30499999999999999</v>
      </c>
      <c r="L3851" s="4">
        <v>0.38</v>
      </c>
      <c r="M3851" s="4">
        <v>31</v>
      </c>
    </row>
    <row r="3852" spans="1:13" x14ac:dyDescent="0.2">
      <c r="A3852" s="3">
        <v>40210</v>
      </c>
      <c r="B3852" t="s">
        <v>7306</v>
      </c>
      <c r="C3852" t="s">
        <v>3135</v>
      </c>
      <c r="D3852" t="s">
        <v>7307</v>
      </c>
      <c r="E3852" t="s">
        <v>3134</v>
      </c>
      <c r="F3852" s="4">
        <v>0.56632258064516094</v>
      </c>
      <c r="G3852" s="4">
        <v>0.56000000000000005</v>
      </c>
      <c r="H3852" s="4">
        <v>9.4250866343241702E-2</v>
      </c>
      <c r="I3852" s="4">
        <v>0.76</v>
      </c>
      <c r="J3852" s="4">
        <v>0.37</v>
      </c>
      <c r="K3852" s="4">
        <v>0.505</v>
      </c>
      <c r="L3852" s="4">
        <v>0.625</v>
      </c>
      <c r="M3852" s="4">
        <v>31</v>
      </c>
    </row>
    <row r="3853" spans="1:13" x14ac:dyDescent="0.2">
      <c r="A3853" s="3">
        <v>40210</v>
      </c>
      <c r="B3853" t="s">
        <v>7308</v>
      </c>
      <c r="C3853" t="s">
        <v>3138</v>
      </c>
      <c r="D3853" t="s">
        <v>7309</v>
      </c>
      <c r="E3853" t="s">
        <v>3137</v>
      </c>
      <c r="F3853" s="4">
        <v>0.41790322580645201</v>
      </c>
      <c r="G3853" s="4">
        <v>0.41</v>
      </c>
      <c r="H3853" s="4">
        <v>8.4437098812749203E-2</v>
      </c>
      <c r="I3853" s="4">
        <v>0.61</v>
      </c>
      <c r="J3853" s="4">
        <v>0.25</v>
      </c>
      <c r="K3853" s="4">
        <v>0.3775</v>
      </c>
      <c r="L3853" s="4">
        <v>0.46500000000000002</v>
      </c>
      <c r="M3853" s="4">
        <v>31</v>
      </c>
    </row>
    <row r="3854" spans="1:13" x14ac:dyDescent="0.2">
      <c r="A3854" s="3">
        <v>40210</v>
      </c>
      <c r="B3854" t="s">
        <v>7310</v>
      </c>
      <c r="C3854" t="s">
        <v>3141</v>
      </c>
      <c r="D3854" t="s">
        <v>7311</v>
      </c>
      <c r="E3854" t="s">
        <v>3140</v>
      </c>
      <c r="F3854" s="4">
        <v>0.63238709677419402</v>
      </c>
      <c r="G3854" s="4">
        <v>0.61</v>
      </c>
      <c r="H3854" s="4">
        <v>0.110087746039044</v>
      </c>
      <c r="I3854" s="4">
        <v>0.92</v>
      </c>
      <c r="J3854" s="4">
        <v>0.36</v>
      </c>
      <c r="K3854" s="4">
        <v>0.56699999999999995</v>
      </c>
      <c r="L3854" s="4">
        <v>0.7</v>
      </c>
      <c r="M3854" s="4">
        <v>31</v>
      </c>
    </row>
    <row r="3855" spans="1:13" x14ac:dyDescent="0.2">
      <c r="A3855" s="3">
        <v>40210</v>
      </c>
      <c r="B3855" t="s">
        <v>7312</v>
      </c>
      <c r="C3855" t="s">
        <v>3144</v>
      </c>
      <c r="D3855" t="s">
        <v>7313</v>
      </c>
      <c r="E3855" t="s">
        <v>3143</v>
      </c>
      <c r="F3855" s="4">
        <v>0.46396774193548401</v>
      </c>
      <c r="G3855" s="4">
        <v>0.45</v>
      </c>
      <c r="H3855" s="4">
        <v>0.12374718417563201</v>
      </c>
      <c r="I3855" s="4">
        <v>0.8</v>
      </c>
      <c r="J3855" s="4">
        <v>0.16</v>
      </c>
      <c r="K3855" s="4">
        <v>0.41</v>
      </c>
      <c r="L3855" s="4">
        <v>0.48499999999999999</v>
      </c>
      <c r="M3855" s="4">
        <v>31</v>
      </c>
    </row>
    <row r="3856" spans="1:13" x14ac:dyDescent="0.2">
      <c r="A3856" s="3">
        <v>40210</v>
      </c>
      <c r="B3856" t="s">
        <v>7314</v>
      </c>
      <c r="C3856" t="s">
        <v>3096</v>
      </c>
      <c r="D3856" t="s">
        <v>7315</v>
      </c>
      <c r="E3856" t="s">
        <v>3095</v>
      </c>
      <c r="F3856" s="4">
        <v>4.3239999999999998</v>
      </c>
      <c r="G3856" s="4">
        <v>4.3</v>
      </c>
      <c r="H3856" s="4">
        <v>0.48500859098920401</v>
      </c>
      <c r="I3856" s="4">
        <v>5.5</v>
      </c>
      <c r="J3856" s="4">
        <v>3.5</v>
      </c>
      <c r="K3856" s="4">
        <v>4.0999999999999996</v>
      </c>
      <c r="L3856" s="4">
        <v>4.5</v>
      </c>
      <c r="M3856" s="4">
        <v>25</v>
      </c>
    </row>
    <row r="3857" spans="1:13" x14ac:dyDescent="0.2">
      <c r="A3857" s="3">
        <v>40210</v>
      </c>
      <c r="B3857" t="s">
        <v>9388</v>
      </c>
      <c r="C3857" t="s">
        <v>3087</v>
      </c>
      <c r="D3857" t="s">
        <v>9389</v>
      </c>
      <c r="E3857" t="s">
        <v>3086</v>
      </c>
      <c r="F3857" s="4">
        <v>4.6724137931034502</v>
      </c>
      <c r="G3857" s="4">
        <v>4.5999999999999996</v>
      </c>
      <c r="H3857" s="4">
        <v>0.43003035750326302</v>
      </c>
      <c r="I3857" s="4">
        <v>5.9</v>
      </c>
      <c r="J3857" s="4">
        <v>4</v>
      </c>
      <c r="K3857" s="4">
        <v>4.4000000000000004</v>
      </c>
      <c r="L3857" s="4">
        <v>4.9000000000000004</v>
      </c>
      <c r="M3857" s="4">
        <v>29</v>
      </c>
    </row>
    <row r="3858" spans="1:13" x14ac:dyDescent="0.2">
      <c r="A3858" s="3">
        <v>40210</v>
      </c>
      <c r="B3858" t="s">
        <v>9496</v>
      </c>
      <c r="C3858" t="s">
        <v>3090</v>
      </c>
      <c r="D3858" t="s">
        <v>9497</v>
      </c>
      <c r="E3858" t="s">
        <v>3089</v>
      </c>
      <c r="F3858" s="4">
        <v>3.9</v>
      </c>
      <c r="G3858" s="4">
        <v>3.9</v>
      </c>
      <c r="H3858" s="4">
        <v>0.35066075195687801</v>
      </c>
      <c r="I3858" s="4">
        <v>4.7</v>
      </c>
      <c r="J3858" s="4">
        <v>3.3</v>
      </c>
      <c r="K3858" s="4">
        <v>3.6</v>
      </c>
      <c r="L3858" s="4">
        <v>4.0999999999999996</v>
      </c>
      <c r="M3858" s="4">
        <v>28</v>
      </c>
    </row>
    <row r="3859" spans="1:13" x14ac:dyDescent="0.2">
      <c r="A3859" s="3">
        <v>40210</v>
      </c>
      <c r="B3859" t="s">
        <v>7316</v>
      </c>
      <c r="C3859" t="s">
        <v>3153</v>
      </c>
      <c r="D3859" t="s">
        <v>7317</v>
      </c>
      <c r="E3859" t="s">
        <v>3152</v>
      </c>
      <c r="F3859" s="4">
        <v>0.473407407407407</v>
      </c>
      <c r="G3859" s="4">
        <v>0.49</v>
      </c>
      <c r="H3859" s="4">
        <v>0.122795408101086</v>
      </c>
      <c r="I3859" s="4">
        <v>0.84</v>
      </c>
      <c r="J3859" s="4">
        <v>0.21</v>
      </c>
      <c r="K3859" s="4">
        <v>0.41</v>
      </c>
      <c r="L3859" s="4">
        <v>0.52500000000000002</v>
      </c>
      <c r="M3859" s="4">
        <v>27</v>
      </c>
    </row>
    <row r="3860" spans="1:13" x14ac:dyDescent="0.2">
      <c r="A3860" s="3">
        <v>40210</v>
      </c>
      <c r="B3860" t="s">
        <v>10121</v>
      </c>
      <c r="C3860" t="s">
        <v>4324</v>
      </c>
      <c r="D3860" t="s">
        <v>10122</v>
      </c>
      <c r="E3860" t="s">
        <v>4323</v>
      </c>
      <c r="F3860" s="4">
        <v>2.8196551724137899</v>
      </c>
      <c r="G3860" s="4">
        <v>2.8</v>
      </c>
      <c r="H3860" s="4">
        <v>0.49199653569207702</v>
      </c>
      <c r="I3860" s="4">
        <v>3.8</v>
      </c>
      <c r="J3860" s="4">
        <v>1.5</v>
      </c>
      <c r="K3860" s="4">
        <v>2.5</v>
      </c>
      <c r="L3860" s="4">
        <v>3.1</v>
      </c>
      <c r="M3860" s="4">
        <v>29</v>
      </c>
    </row>
    <row r="3861" spans="1:13" x14ac:dyDescent="0.2">
      <c r="A3861" s="3">
        <v>40210</v>
      </c>
      <c r="B3861" t="s">
        <v>10139</v>
      </c>
      <c r="C3861" t="s">
        <v>4327</v>
      </c>
      <c r="D3861" t="s">
        <v>10140</v>
      </c>
      <c r="E3861" t="s">
        <v>4326</v>
      </c>
      <c r="F3861" s="4">
        <v>2.8792592592592601</v>
      </c>
      <c r="G3861" s="4">
        <v>2.84</v>
      </c>
      <c r="H3861" s="4">
        <v>0.55960099745557701</v>
      </c>
      <c r="I3861" s="4">
        <v>4.2</v>
      </c>
      <c r="J3861" s="4">
        <v>1.6</v>
      </c>
      <c r="K3861" s="4">
        <v>2.5499999999999998</v>
      </c>
      <c r="L3861" s="4">
        <v>3.25</v>
      </c>
      <c r="M3861" s="4">
        <v>27</v>
      </c>
    </row>
    <row r="3862" spans="1:13" x14ac:dyDescent="0.2">
      <c r="A3862" s="3">
        <v>40210</v>
      </c>
      <c r="B3862" t="s">
        <v>9500</v>
      </c>
      <c r="C3862" t="s">
        <v>3939</v>
      </c>
      <c r="D3862" t="s">
        <v>9501</v>
      </c>
      <c r="E3862" t="s">
        <v>3947</v>
      </c>
      <c r="F3862" s="4">
        <v>12.9209933333333</v>
      </c>
      <c r="G3862" s="4">
        <v>12.901199999999999</v>
      </c>
      <c r="H3862" s="4">
        <v>0.14246244740120201</v>
      </c>
      <c r="I3862" s="4">
        <v>13.39</v>
      </c>
      <c r="J3862" s="4">
        <v>12.7</v>
      </c>
      <c r="K3862" s="4">
        <v>12.82</v>
      </c>
      <c r="L3862" s="4">
        <v>12.990550000000001</v>
      </c>
      <c r="M3862" s="4">
        <v>30</v>
      </c>
    </row>
    <row r="3863" spans="1:13" x14ac:dyDescent="0.2">
      <c r="A3863" s="3">
        <v>40210</v>
      </c>
      <c r="B3863" t="s">
        <v>9510</v>
      </c>
      <c r="C3863" t="s">
        <v>3942</v>
      </c>
      <c r="D3863" t="s">
        <v>9511</v>
      </c>
      <c r="E3863" t="s">
        <v>3949</v>
      </c>
      <c r="F3863" s="4">
        <v>12.9255931034483</v>
      </c>
      <c r="G3863" s="4">
        <v>12.89</v>
      </c>
      <c r="H3863" s="4">
        <v>0.20884979211151899</v>
      </c>
      <c r="I3863" s="4">
        <v>13.47</v>
      </c>
      <c r="J3863" s="4">
        <v>12.6</v>
      </c>
      <c r="K3863" s="4">
        <v>12.77</v>
      </c>
      <c r="L3863" s="4">
        <v>13.02</v>
      </c>
      <c r="M3863" s="4">
        <v>29</v>
      </c>
    </row>
    <row r="3864" spans="1:13" x14ac:dyDescent="0.2">
      <c r="A3864" s="3">
        <v>40210</v>
      </c>
      <c r="B3864" t="s">
        <v>9512</v>
      </c>
      <c r="C3864" t="s">
        <v>3952</v>
      </c>
      <c r="D3864" t="s">
        <v>9513</v>
      </c>
      <c r="E3864" t="s">
        <v>3951</v>
      </c>
      <c r="F3864" s="4">
        <v>12.900810344827599</v>
      </c>
      <c r="G3864" s="4">
        <v>12.88</v>
      </c>
      <c r="H3864" s="4">
        <v>0.22600903323417901</v>
      </c>
      <c r="I3864" s="4">
        <v>13.46</v>
      </c>
      <c r="J3864" s="4">
        <v>12.5</v>
      </c>
      <c r="K3864" s="4">
        <v>12.78</v>
      </c>
      <c r="L3864" s="4">
        <v>13.01</v>
      </c>
      <c r="M3864" s="4">
        <v>29</v>
      </c>
    </row>
    <row r="3865" spans="1:13" x14ac:dyDescent="0.2">
      <c r="A3865" s="3">
        <v>40210</v>
      </c>
      <c r="B3865" t="s">
        <v>9394</v>
      </c>
      <c r="C3865" t="s">
        <v>3936</v>
      </c>
      <c r="D3865" t="s">
        <v>9395</v>
      </c>
      <c r="E3865" t="s">
        <v>3935</v>
      </c>
      <c r="F3865" s="4">
        <v>13.03565</v>
      </c>
      <c r="G3865" s="4">
        <v>13.045</v>
      </c>
      <c r="H3865" s="4">
        <v>0.371655827763194</v>
      </c>
      <c r="I3865" s="4">
        <v>13.84</v>
      </c>
      <c r="J3865" s="4">
        <v>12.4765</v>
      </c>
      <c r="K3865" s="4">
        <v>12.792249999999999</v>
      </c>
      <c r="L3865" s="4">
        <v>13.275</v>
      </c>
      <c r="M3865" s="4">
        <v>30</v>
      </c>
    </row>
    <row r="3866" spans="1:13" x14ac:dyDescent="0.2">
      <c r="A3866" s="3">
        <v>40210</v>
      </c>
      <c r="B3866" t="s">
        <v>9502</v>
      </c>
      <c r="C3866" t="s">
        <v>3939</v>
      </c>
      <c r="D3866" t="s">
        <v>9503</v>
      </c>
      <c r="E3866" t="s">
        <v>3938</v>
      </c>
      <c r="F3866" s="4">
        <v>13.2378965517241</v>
      </c>
      <c r="G3866" s="4">
        <v>13.25</v>
      </c>
      <c r="H3866" s="4">
        <v>0.41964852171001299</v>
      </c>
      <c r="I3866" s="4">
        <v>14.05</v>
      </c>
      <c r="J3866" s="4">
        <v>12.25</v>
      </c>
      <c r="K3866" s="4">
        <v>13</v>
      </c>
      <c r="L3866" s="4">
        <v>13.5</v>
      </c>
      <c r="M3866" s="4">
        <v>29</v>
      </c>
    </row>
    <row r="3867" spans="1:13" x14ac:dyDescent="0.2">
      <c r="A3867" s="3">
        <v>40210</v>
      </c>
      <c r="B3867" t="s">
        <v>10113</v>
      </c>
      <c r="C3867" t="s">
        <v>3579</v>
      </c>
      <c r="D3867" t="s">
        <v>10114</v>
      </c>
      <c r="E3867" t="s">
        <v>3578</v>
      </c>
      <c r="F3867" s="4">
        <v>3.86645161290323</v>
      </c>
      <c r="G3867" s="4">
        <v>3.8</v>
      </c>
      <c r="H3867" s="4">
        <v>0.67711913470278295</v>
      </c>
      <c r="I3867" s="4">
        <v>5.5</v>
      </c>
      <c r="J3867" s="4">
        <v>2.1</v>
      </c>
      <c r="K3867" s="4">
        <v>3.5</v>
      </c>
      <c r="L3867" s="4">
        <v>4.0999999999999996</v>
      </c>
      <c r="M3867" s="4">
        <v>31</v>
      </c>
    </row>
    <row r="3868" spans="1:13" x14ac:dyDescent="0.2">
      <c r="A3868" s="3">
        <v>40210</v>
      </c>
      <c r="B3868" t="s">
        <v>10127</v>
      </c>
      <c r="C3868" t="s">
        <v>3582</v>
      </c>
      <c r="D3868" t="s">
        <v>10128</v>
      </c>
      <c r="E3868" t="s">
        <v>3581</v>
      </c>
      <c r="F3868" s="4">
        <v>3.65068965517241</v>
      </c>
      <c r="G3868" s="4">
        <v>3.5</v>
      </c>
      <c r="H3868" s="4">
        <v>0.42688180895621902</v>
      </c>
      <c r="I3868" s="4">
        <v>4.5</v>
      </c>
      <c r="J3868" s="4">
        <v>3</v>
      </c>
      <c r="K3868" s="4">
        <v>3.4</v>
      </c>
      <c r="L3868" s="4">
        <v>3.8</v>
      </c>
      <c r="M3868" s="4">
        <v>29</v>
      </c>
    </row>
    <row r="3869" spans="1:13" x14ac:dyDescent="0.2">
      <c r="A3869" s="3">
        <v>40210</v>
      </c>
      <c r="B3869" t="s">
        <v>10131</v>
      </c>
      <c r="C3869" t="s">
        <v>3594</v>
      </c>
      <c r="D3869" t="s">
        <v>10132</v>
      </c>
      <c r="E3869" t="s">
        <v>3593</v>
      </c>
      <c r="F3869" s="4">
        <v>3.5827586206896598</v>
      </c>
      <c r="G3869" s="4">
        <v>3.6</v>
      </c>
      <c r="H3869" s="4">
        <v>1.4429802903111999</v>
      </c>
      <c r="I3869" s="4">
        <v>6.3</v>
      </c>
      <c r="J3869" s="4">
        <v>-0.5</v>
      </c>
      <c r="K3869" s="4">
        <v>2.9</v>
      </c>
      <c r="L3869" s="4">
        <v>4.5</v>
      </c>
      <c r="M3869" s="4">
        <v>29</v>
      </c>
    </row>
    <row r="3870" spans="1:13" x14ac:dyDescent="0.2">
      <c r="A3870" s="3">
        <v>40210</v>
      </c>
      <c r="B3870" t="s">
        <v>10133</v>
      </c>
      <c r="C3870" t="s">
        <v>3597</v>
      </c>
      <c r="D3870" t="s">
        <v>10134</v>
      </c>
      <c r="E3870" t="s">
        <v>3596</v>
      </c>
      <c r="F3870" s="4">
        <v>4.8237931034482804</v>
      </c>
      <c r="G3870" s="4">
        <v>5.0999999999999996</v>
      </c>
      <c r="H3870" s="4">
        <v>1.2978785266544599</v>
      </c>
      <c r="I3870" s="4">
        <v>6.9</v>
      </c>
      <c r="J3870" s="4">
        <v>1</v>
      </c>
      <c r="K3870" s="4">
        <v>4.2</v>
      </c>
      <c r="L3870" s="4">
        <v>5.6</v>
      </c>
      <c r="M3870" s="4">
        <v>29</v>
      </c>
    </row>
    <row r="3871" spans="1:13" x14ac:dyDescent="0.2">
      <c r="A3871" s="3">
        <v>40210</v>
      </c>
      <c r="B3871" t="s">
        <v>10135</v>
      </c>
      <c r="C3871" t="s">
        <v>3600</v>
      </c>
      <c r="D3871" t="s">
        <v>10136</v>
      </c>
      <c r="E3871" t="s">
        <v>3599</v>
      </c>
      <c r="F3871" s="4">
        <v>3.3755172413793102</v>
      </c>
      <c r="G3871" s="4">
        <v>3.4</v>
      </c>
      <c r="H3871" s="4">
        <v>0.97021200263100305</v>
      </c>
      <c r="I3871" s="4">
        <v>5.5</v>
      </c>
      <c r="J3871" s="4">
        <v>1</v>
      </c>
      <c r="K3871" s="4">
        <v>2.8</v>
      </c>
      <c r="L3871" s="4">
        <v>4</v>
      </c>
      <c r="M3871" s="4">
        <v>29</v>
      </c>
    </row>
    <row r="3872" spans="1:13" x14ac:dyDescent="0.2">
      <c r="A3872" s="3">
        <v>40210</v>
      </c>
      <c r="B3872" t="s">
        <v>10137</v>
      </c>
      <c r="C3872" t="s">
        <v>3603</v>
      </c>
      <c r="D3872" t="s">
        <v>10138</v>
      </c>
      <c r="E3872" t="s">
        <v>3602</v>
      </c>
      <c r="F3872" s="4">
        <v>2.9357142857142899</v>
      </c>
      <c r="G3872" s="4">
        <v>3.25</v>
      </c>
      <c r="H3872" s="4">
        <v>1.04923756647361</v>
      </c>
      <c r="I3872" s="4">
        <v>4.0999999999999996</v>
      </c>
      <c r="J3872" s="4">
        <v>0.5</v>
      </c>
      <c r="K3872" s="4">
        <v>2.25</v>
      </c>
      <c r="L3872" s="4">
        <v>3.8</v>
      </c>
      <c r="M3872" s="4">
        <v>28</v>
      </c>
    </row>
    <row r="3873" spans="1:13" x14ac:dyDescent="0.2">
      <c r="A3873" s="3">
        <v>40238</v>
      </c>
      <c r="B3873" t="s">
        <v>9378</v>
      </c>
      <c r="C3873" t="s">
        <v>3918</v>
      </c>
      <c r="D3873" t="s">
        <v>9379</v>
      </c>
      <c r="E3873" t="s">
        <v>3917</v>
      </c>
      <c r="F3873" s="4">
        <v>5.2015624999999996</v>
      </c>
      <c r="G3873" s="4">
        <v>5.25</v>
      </c>
      <c r="H3873" s="4">
        <v>0.42016209909525298</v>
      </c>
      <c r="I3873" s="4">
        <v>6.08</v>
      </c>
      <c r="J3873" s="4">
        <v>4.5</v>
      </c>
      <c r="K3873" s="4">
        <v>4.9675000000000002</v>
      </c>
      <c r="L3873" s="4">
        <v>5.4924999999999997</v>
      </c>
      <c r="M3873" s="4">
        <v>32</v>
      </c>
    </row>
    <row r="3874" spans="1:13" x14ac:dyDescent="0.2">
      <c r="A3874" s="3">
        <v>40238</v>
      </c>
      <c r="B3874" t="s">
        <v>9488</v>
      </c>
      <c r="C3874" t="s">
        <v>3921</v>
      </c>
      <c r="D3874" t="s">
        <v>9489</v>
      </c>
      <c r="E3874" t="s">
        <v>3920</v>
      </c>
      <c r="F3874" s="4">
        <v>6.10096774193548</v>
      </c>
      <c r="G3874" s="4">
        <v>6.25</v>
      </c>
      <c r="H3874" s="4">
        <v>0.58000203929934402</v>
      </c>
      <c r="I3874" s="4">
        <v>7.57</v>
      </c>
      <c r="J3874" s="4">
        <v>4.82</v>
      </c>
      <c r="K3874" s="4">
        <v>5.85</v>
      </c>
      <c r="L3874" s="4">
        <v>6.49</v>
      </c>
      <c r="M3874" s="4">
        <v>31</v>
      </c>
    </row>
    <row r="3875" spans="1:13" x14ac:dyDescent="0.2">
      <c r="A3875" s="3">
        <v>40238</v>
      </c>
      <c r="B3875" t="s">
        <v>7318</v>
      </c>
      <c r="C3875" t="s">
        <v>3081</v>
      </c>
      <c r="D3875" t="s">
        <v>7319</v>
      </c>
      <c r="E3875" t="s">
        <v>3080</v>
      </c>
      <c r="F3875" s="4">
        <v>4.2409999999999997</v>
      </c>
      <c r="G3875" s="4">
        <v>4.0999999999999996</v>
      </c>
      <c r="H3875" s="4">
        <v>0.47693236706960901</v>
      </c>
      <c r="I3875" s="4">
        <v>5.2</v>
      </c>
      <c r="J3875" s="4">
        <v>3.2</v>
      </c>
      <c r="K3875" s="4">
        <v>3.9249999999999998</v>
      </c>
      <c r="L3875" s="4">
        <v>4.4000000000000004</v>
      </c>
      <c r="M3875" s="4">
        <v>30</v>
      </c>
    </row>
    <row r="3876" spans="1:13" x14ac:dyDescent="0.2">
      <c r="A3876" s="3">
        <v>40238</v>
      </c>
      <c r="B3876" t="s">
        <v>9252</v>
      </c>
      <c r="C3876" t="s">
        <v>3072</v>
      </c>
      <c r="D3876" t="s">
        <v>9253</v>
      </c>
      <c r="E3876" t="s">
        <v>3071</v>
      </c>
      <c r="F3876" s="4">
        <v>5.2843749999999998</v>
      </c>
      <c r="G3876" s="4">
        <v>5.3</v>
      </c>
      <c r="H3876" s="4">
        <v>0.46427840299099699</v>
      </c>
      <c r="I3876" s="4">
        <v>6.1</v>
      </c>
      <c r="J3876" s="4">
        <v>3.4</v>
      </c>
      <c r="K3876" s="4">
        <v>5.1749999999999998</v>
      </c>
      <c r="L3876" s="4">
        <v>5.5</v>
      </c>
      <c r="M3876" s="4">
        <v>32</v>
      </c>
    </row>
    <row r="3877" spans="1:13" x14ac:dyDescent="0.2">
      <c r="A3877" s="3">
        <v>40238</v>
      </c>
      <c r="B3877" t="s">
        <v>9382</v>
      </c>
      <c r="C3877" t="s">
        <v>3075</v>
      </c>
      <c r="D3877" t="s">
        <v>9383</v>
      </c>
      <c r="E3877" t="s">
        <v>3074</v>
      </c>
      <c r="F3877" s="4">
        <v>3.9718749999999998</v>
      </c>
      <c r="G3877" s="4">
        <v>3.9</v>
      </c>
      <c r="H3877" s="4">
        <v>0.36828668268776898</v>
      </c>
      <c r="I3877" s="4">
        <v>4.8</v>
      </c>
      <c r="J3877" s="4">
        <v>3.4</v>
      </c>
      <c r="K3877" s="4">
        <v>3.8</v>
      </c>
      <c r="L3877" s="4">
        <v>4.2</v>
      </c>
      <c r="M3877" s="4">
        <v>32</v>
      </c>
    </row>
    <row r="3878" spans="1:13" x14ac:dyDescent="0.2">
      <c r="A3878" s="3">
        <v>40238</v>
      </c>
      <c r="B3878" t="s">
        <v>7284</v>
      </c>
      <c r="C3878" t="s">
        <v>3102</v>
      </c>
      <c r="D3878" t="s">
        <v>7285</v>
      </c>
      <c r="E3878" t="s">
        <v>3101</v>
      </c>
      <c r="F3878" s="4">
        <v>3.68965517241379</v>
      </c>
      <c r="G3878" s="4">
        <v>3.6</v>
      </c>
      <c r="H3878" s="4">
        <v>0.32770285711537001</v>
      </c>
      <c r="I3878" s="4">
        <v>4.5999999999999996</v>
      </c>
      <c r="J3878" s="4">
        <v>3.3</v>
      </c>
      <c r="K3878" s="4">
        <v>3.5</v>
      </c>
      <c r="L3878" s="4">
        <v>4</v>
      </c>
      <c r="M3878" s="4">
        <v>29</v>
      </c>
    </row>
    <row r="3879" spans="1:13" x14ac:dyDescent="0.2">
      <c r="A3879" s="3">
        <v>40238</v>
      </c>
      <c r="B3879" t="s">
        <v>9492</v>
      </c>
      <c r="C3879" t="s">
        <v>3078</v>
      </c>
      <c r="D3879" t="s">
        <v>9493</v>
      </c>
      <c r="E3879" t="s">
        <v>3077</v>
      </c>
      <c r="F3879" s="4">
        <v>3.7107142857142899</v>
      </c>
      <c r="G3879" s="4">
        <v>3.65</v>
      </c>
      <c r="H3879" s="4">
        <v>0.40673886946849303</v>
      </c>
      <c r="I3879" s="4">
        <v>4.8</v>
      </c>
      <c r="J3879" s="4">
        <v>3</v>
      </c>
      <c r="K3879" s="4">
        <v>3.4</v>
      </c>
      <c r="L3879" s="4">
        <v>3.9</v>
      </c>
      <c r="M3879" s="4">
        <v>28</v>
      </c>
    </row>
    <row r="3880" spans="1:13" x14ac:dyDescent="0.2">
      <c r="A3880" s="3">
        <v>40238</v>
      </c>
      <c r="B3880" t="s">
        <v>7286</v>
      </c>
      <c r="C3880" t="s">
        <v>3105</v>
      </c>
      <c r="D3880" t="s">
        <v>7287</v>
      </c>
      <c r="E3880" t="s">
        <v>3104</v>
      </c>
      <c r="F3880" s="4">
        <v>3.5285714285714298</v>
      </c>
      <c r="G3880" s="4">
        <v>3.4</v>
      </c>
      <c r="H3880" s="4">
        <v>0.40447235208093502</v>
      </c>
      <c r="I3880" s="4">
        <v>4.5999999999999996</v>
      </c>
      <c r="J3880" s="4">
        <v>3</v>
      </c>
      <c r="K3880" s="4">
        <v>3.3</v>
      </c>
      <c r="L3880" s="4">
        <v>3.625</v>
      </c>
      <c r="M3880" s="4">
        <v>28</v>
      </c>
    </row>
    <row r="3881" spans="1:13" x14ac:dyDescent="0.2">
      <c r="A3881" s="3">
        <v>40238</v>
      </c>
      <c r="B3881" t="s">
        <v>7288</v>
      </c>
      <c r="C3881" t="s">
        <v>3144</v>
      </c>
      <c r="D3881" t="s">
        <v>7289</v>
      </c>
      <c r="E3881" t="s">
        <v>3143</v>
      </c>
      <c r="F3881" s="4">
        <v>0.4894</v>
      </c>
      <c r="G3881" s="4">
        <v>0.46500000000000002</v>
      </c>
      <c r="H3881" s="4">
        <v>0.19493528545966601</v>
      </c>
      <c r="I3881" s="4">
        <v>1.03</v>
      </c>
      <c r="J3881" s="4">
        <v>0.19</v>
      </c>
      <c r="K3881" s="4">
        <v>0.36</v>
      </c>
      <c r="L3881" s="4">
        <v>0.54749999999999999</v>
      </c>
      <c r="M3881" s="4">
        <v>30</v>
      </c>
    </row>
    <row r="3882" spans="1:13" x14ac:dyDescent="0.2">
      <c r="A3882" s="3">
        <v>40238</v>
      </c>
      <c r="B3882" t="s">
        <v>7292</v>
      </c>
      <c r="C3882" t="s">
        <v>3147</v>
      </c>
      <c r="D3882" t="s">
        <v>7293</v>
      </c>
      <c r="E3882" t="s">
        <v>3146</v>
      </c>
      <c r="F3882" s="4">
        <v>0.33389999999999997</v>
      </c>
      <c r="G3882" s="4">
        <v>0.30499999999999999</v>
      </c>
      <c r="H3882" s="4">
        <v>9.8175195266000104E-2</v>
      </c>
      <c r="I3882" s="4">
        <v>0.62</v>
      </c>
      <c r="J3882" s="4">
        <v>0.21</v>
      </c>
      <c r="K3882" s="4">
        <v>0.27</v>
      </c>
      <c r="L3882" s="4">
        <v>0.3775</v>
      </c>
      <c r="M3882" s="4">
        <v>30</v>
      </c>
    </row>
    <row r="3883" spans="1:13" x14ac:dyDescent="0.2">
      <c r="A3883" s="3">
        <v>40238</v>
      </c>
      <c r="B3883" t="s">
        <v>7294</v>
      </c>
      <c r="C3883" t="s">
        <v>3114</v>
      </c>
      <c r="D3883" t="s">
        <v>7295</v>
      </c>
      <c r="E3883" t="s">
        <v>3113</v>
      </c>
      <c r="F3883" s="4">
        <v>0.65674999999999994</v>
      </c>
      <c r="G3883" s="4">
        <v>0.70499999999999996</v>
      </c>
      <c r="H3883" s="4">
        <v>0.11819038768840499</v>
      </c>
      <c r="I3883" s="4">
        <v>0.86</v>
      </c>
      <c r="J3883" s="4">
        <v>0.38</v>
      </c>
      <c r="K3883" s="4">
        <v>0.59750000000000003</v>
      </c>
      <c r="L3883" s="4">
        <v>0.72250000000000003</v>
      </c>
      <c r="M3883" s="4">
        <v>32</v>
      </c>
    </row>
    <row r="3884" spans="1:13" x14ac:dyDescent="0.2">
      <c r="A3884" s="3">
        <v>40238</v>
      </c>
      <c r="B3884" t="s">
        <v>7320</v>
      </c>
      <c r="C3884" t="s">
        <v>3150</v>
      </c>
      <c r="D3884" t="s">
        <v>7321</v>
      </c>
      <c r="E3884" t="s">
        <v>3149</v>
      </c>
      <c r="F3884" s="4">
        <v>0.40906666666666702</v>
      </c>
      <c r="G3884" s="4">
        <v>0.37</v>
      </c>
      <c r="H3884" s="4">
        <v>0.175058400764319</v>
      </c>
      <c r="I3884" s="4">
        <v>0.94</v>
      </c>
      <c r="J3884" s="4">
        <v>0.12</v>
      </c>
      <c r="K3884" s="4">
        <v>0.315</v>
      </c>
      <c r="L3884" s="4">
        <v>0.42499999999999999</v>
      </c>
      <c r="M3884" s="4">
        <v>30</v>
      </c>
    </row>
    <row r="3885" spans="1:13" x14ac:dyDescent="0.2">
      <c r="A3885" s="3">
        <v>40238</v>
      </c>
      <c r="B3885" t="s">
        <v>7296</v>
      </c>
      <c r="C3885" t="s">
        <v>3117</v>
      </c>
      <c r="D3885" t="s">
        <v>7297</v>
      </c>
      <c r="E3885" t="s">
        <v>3116</v>
      </c>
      <c r="F3885" s="4">
        <v>0.27406249999999999</v>
      </c>
      <c r="G3885" s="4">
        <v>0.27500000000000002</v>
      </c>
      <c r="H3885" s="4">
        <v>8.8822380752717103E-2</v>
      </c>
      <c r="I3885" s="4">
        <v>0.49</v>
      </c>
      <c r="J3885" s="4">
        <v>0.1</v>
      </c>
      <c r="K3885" s="4">
        <v>0.215</v>
      </c>
      <c r="L3885" s="4">
        <v>0.32</v>
      </c>
      <c r="M3885" s="4">
        <v>32</v>
      </c>
    </row>
    <row r="3886" spans="1:13" x14ac:dyDescent="0.2">
      <c r="A3886" s="3">
        <v>40238</v>
      </c>
      <c r="B3886" t="s">
        <v>7298</v>
      </c>
      <c r="C3886" t="s">
        <v>3120</v>
      </c>
      <c r="D3886" t="s">
        <v>7299</v>
      </c>
      <c r="E3886" t="s">
        <v>3119</v>
      </c>
      <c r="F3886" s="4">
        <v>-0.22375</v>
      </c>
      <c r="G3886" s="4">
        <v>-0.24</v>
      </c>
      <c r="H3886" s="4">
        <v>0.17817624475094401</v>
      </c>
      <c r="I3886" s="4">
        <v>0.26</v>
      </c>
      <c r="J3886" s="4">
        <v>-0.88</v>
      </c>
      <c r="K3886" s="4">
        <v>-0.31</v>
      </c>
      <c r="L3886" s="4">
        <v>-0.15</v>
      </c>
      <c r="M3886" s="4">
        <v>32</v>
      </c>
    </row>
    <row r="3887" spans="1:13" x14ac:dyDescent="0.2">
      <c r="A3887" s="3">
        <v>40238</v>
      </c>
      <c r="B3887" t="s">
        <v>7300</v>
      </c>
      <c r="C3887" t="s">
        <v>3123</v>
      </c>
      <c r="D3887" t="s">
        <v>7301</v>
      </c>
      <c r="E3887" t="s">
        <v>3122</v>
      </c>
      <c r="F3887" s="4">
        <v>0.21628125000000001</v>
      </c>
      <c r="G3887" s="4">
        <v>0.23</v>
      </c>
      <c r="H3887" s="4">
        <v>6.6642635957916294E-2</v>
      </c>
      <c r="I3887" s="4">
        <v>0.35</v>
      </c>
      <c r="J3887" s="4">
        <v>0.04</v>
      </c>
      <c r="K3887" s="4">
        <v>0.17824999999999999</v>
      </c>
      <c r="L3887" s="4">
        <v>0.25</v>
      </c>
      <c r="M3887" s="4">
        <v>32</v>
      </c>
    </row>
    <row r="3888" spans="1:13" x14ac:dyDescent="0.2">
      <c r="A3888" s="3">
        <v>40238</v>
      </c>
      <c r="B3888" t="s">
        <v>7302</v>
      </c>
      <c r="C3888" t="s">
        <v>3126</v>
      </c>
      <c r="D3888" t="s">
        <v>7303</v>
      </c>
      <c r="E3888" t="s">
        <v>3125</v>
      </c>
      <c r="F3888" s="4">
        <v>0.31524999999999997</v>
      </c>
      <c r="G3888" s="4">
        <v>0.30499999999999999</v>
      </c>
      <c r="H3888" s="4">
        <v>5.7636793803958197E-2</v>
      </c>
      <c r="I3888" s="4">
        <v>0.45</v>
      </c>
      <c r="J3888" s="4">
        <v>0.23</v>
      </c>
      <c r="K3888" s="4">
        <v>0.27750000000000002</v>
      </c>
      <c r="L3888" s="4">
        <v>0.35</v>
      </c>
      <c r="M3888" s="4">
        <v>32</v>
      </c>
    </row>
    <row r="3889" spans="1:13" x14ac:dyDescent="0.2">
      <c r="A3889" s="3">
        <v>40238</v>
      </c>
      <c r="B3889" t="s">
        <v>7304</v>
      </c>
      <c r="C3889" t="s">
        <v>3129</v>
      </c>
      <c r="D3889" t="s">
        <v>7305</v>
      </c>
      <c r="E3889" t="s">
        <v>3128</v>
      </c>
      <c r="F3889" s="4">
        <v>0.33728124999999998</v>
      </c>
      <c r="G3889" s="4">
        <v>0.33</v>
      </c>
      <c r="H3889" s="4">
        <v>5.08674649647049E-2</v>
      </c>
      <c r="I3889" s="4">
        <v>0.47</v>
      </c>
      <c r="J3889" s="4">
        <v>0.23300000000000001</v>
      </c>
      <c r="K3889" s="4">
        <v>0.3</v>
      </c>
      <c r="L3889" s="4">
        <v>0.36249999999999999</v>
      </c>
      <c r="M3889" s="4">
        <v>32</v>
      </c>
    </row>
    <row r="3890" spans="1:13" x14ac:dyDescent="0.2">
      <c r="A3890" s="3">
        <v>40238</v>
      </c>
      <c r="B3890" t="s">
        <v>7306</v>
      </c>
      <c r="C3890" t="s">
        <v>3132</v>
      </c>
      <c r="D3890" t="s">
        <v>7307</v>
      </c>
      <c r="E3890" t="s">
        <v>3131</v>
      </c>
      <c r="F3890" s="4">
        <v>0.56428124999999996</v>
      </c>
      <c r="G3890" s="4">
        <v>0.55500000000000005</v>
      </c>
      <c r="H3890" s="4">
        <v>9.3377912140968605E-2</v>
      </c>
      <c r="I3890" s="4">
        <v>0.76</v>
      </c>
      <c r="J3890" s="4">
        <v>0.36</v>
      </c>
      <c r="K3890" s="4">
        <v>0.51500000000000001</v>
      </c>
      <c r="L3890" s="4">
        <v>0.61499999999999999</v>
      </c>
      <c r="M3890" s="4">
        <v>32</v>
      </c>
    </row>
    <row r="3891" spans="1:13" x14ac:dyDescent="0.2">
      <c r="A3891" s="3">
        <v>40238</v>
      </c>
      <c r="B3891" t="s">
        <v>7308</v>
      </c>
      <c r="C3891" t="s">
        <v>3135</v>
      </c>
      <c r="D3891" t="s">
        <v>7309</v>
      </c>
      <c r="E3891" t="s">
        <v>3134</v>
      </c>
      <c r="F3891" s="4">
        <v>0.40540625000000002</v>
      </c>
      <c r="G3891" s="4">
        <v>0.39500000000000002</v>
      </c>
      <c r="H3891" s="4">
        <v>8.8699150585088093E-2</v>
      </c>
      <c r="I3891" s="4">
        <v>0.6</v>
      </c>
      <c r="J3891" s="4">
        <v>0.25</v>
      </c>
      <c r="K3891" s="4">
        <v>0.35749999999999998</v>
      </c>
      <c r="L3891" s="4">
        <v>0.47249999999999998</v>
      </c>
      <c r="M3891" s="4">
        <v>32</v>
      </c>
    </row>
    <row r="3892" spans="1:13" x14ac:dyDescent="0.2">
      <c r="A3892" s="3">
        <v>40238</v>
      </c>
      <c r="B3892" t="s">
        <v>7310</v>
      </c>
      <c r="C3892" t="s">
        <v>3138</v>
      </c>
      <c r="D3892" t="s">
        <v>7311</v>
      </c>
      <c r="E3892" t="s">
        <v>3137</v>
      </c>
      <c r="F3892" s="4">
        <v>0.60609374999999999</v>
      </c>
      <c r="G3892" s="4">
        <v>0.59499999999999997</v>
      </c>
      <c r="H3892" s="4">
        <v>0.12028685053359001</v>
      </c>
      <c r="I3892" s="4">
        <v>0.92</v>
      </c>
      <c r="J3892" s="4">
        <v>0.37</v>
      </c>
      <c r="K3892" s="4">
        <v>0.52749999999999997</v>
      </c>
      <c r="L3892" s="4">
        <v>0.67500000000000004</v>
      </c>
      <c r="M3892" s="4">
        <v>32</v>
      </c>
    </row>
    <row r="3893" spans="1:13" x14ac:dyDescent="0.2">
      <c r="A3893" s="3">
        <v>40238</v>
      </c>
      <c r="B3893" t="s">
        <v>7312</v>
      </c>
      <c r="C3893" t="s">
        <v>3141</v>
      </c>
      <c r="D3893" t="s">
        <v>7313</v>
      </c>
      <c r="E3893" t="s">
        <v>3140</v>
      </c>
      <c r="F3893" s="4">
        <v>0.44078125000000001</v>
      </c>
      <c r="G3893" s="4">
        <v>0.43</v>
      </c>
      <c r="H3893" s="4">
        <v>0.100611913094085</v>
      </c>
      <c r="I3893" s="4">
        <v>0.8</v>
      </c>
      <c r="J3893" s="4">
        <v>0.28000000000000003</v>
      </c>
      <c r="K3893" s="4">
        <v>0.39250000000000002</v>
      </c>
      <c r="L3893" s="4">
        <v>0.47</v>
      </c>
      <c r="M3893" s="4">
        <v>32</v>
      </c>
    </row>
    <row r="3894" spans="1:13" x14ac:dyDescent="0.2">
      <c r="A3894" s="3">
        <v>40238</v>
      </c>
      <c r="B3894" t="s">
        <v>7322</v>
      </c>
      <c r="C3894" t="s">
        <v>3096</v>
      </c>
      <c r="D3894" t="s">
        <v>7323</v>
      </c>
      <c r="E3894" t="s">
        <v>3095</v>
      </c>
      <c r="F3894" s="4">
        <v>4.3</v>
      </c>
      <c r="G3894" s="4">
        <v>4.2</v>
      </c>
      <c r="H3894" s="4">
        <v>0.49799598391954902</v>
      </c>
      <c r="I3894" s="4">
        <v>5.5</v>
      </c>
      <c r="J3894" s="4">
        <v>3.5</v>
      </c>
      <c r="K3894" s="4">
        <v>4</v>
      </c>
      <c r="L3894" s="4">
        <v>4.5</v>
      </c>
      <c r="M3894" s="4">
        <v>26</v>
      </c>
    </row>
    <row r="3895" spans="1:13" x14ac:dyDescent="0.2">
      <c r="A3895" s="3">
        <v>40238</v>
      </c>
      <c r="B3895" t="s">
        <v>9388</v>
      </c>
      <c r="C3895" t="s">
        <v>3087</v>
      </c>
      <c r="D3895" t="s">
        <v>9389</v>
      </c>
      <c r="E3895" t="s">
        <v>3086</v>
      </c>
      <c r="F3895" s="4">
        <v>4.64333333333333</v>
      </c>
      <c r="G3895" s="4">
        <v>4.5</v>
      </c>
      <c r="H3895" s="4">
        <v>0.46214144224866699</v>
      </c>
      <c r="I3895" s="4">
        <v>5.7</v>
      </c>
      <c r="J3895" s="4">
        <v>4</v>
      </c>
      <c r="K3895" s="4">
        <v>4.3250000000000002</v>
      </c>
      <c r="L3895" s="4">
        <v>4.9249999999999998</v>
      </c>
      <c r="M3895" s="4">
        <v>30</v>
      </c>
    </row>
    <row r="3896" spans="1:13" x14ac:dyDescent="0.2">
      <c r="A3896" s="3">
        <v>40238</v>
      </c>
      <c r="B3896" t="s">
        <v>9496</v>
      </c>
      <c r="C3896" t="s">
        <v>3090</v>
      </c>
      <c r="D3896" t="s">
        <v>9497</v>
      </c>
      <c r="E3896" t="s">
        <v>3089</v>
      </c>
      <c r="F3896" s="4">
        <v>3.9275862068965499</v>
      </c>
      <c r="G3896" s="4">
        <v>3.9</v>
      </c>
      <c r="H3896" s="4">
        <v>0.46896280062962797</v>
      </c>
      <c r="I3896" s="4">
        <v>5.5</v>
      </c>
      <c r="J3896" s="4">
        <v>3.2</v>
      </c>
      <c r="K3896" s="4">
        <v>3.6</v>
      </c>
      <c r="L3896" s="4">
        <v>4.0999999999999996</v>
      </c>
      <c r="M3896" s="4">
        <v>29</v>
      </c>
    </row>
    <row r="3897" spans="1:13" x14ac:dyDescent="0.2">
      <c r="A3897" s="3">
        <v>40238</v>
      </c>
      <c r="B3897" t="s">
        <v>7324</v>
      </c>
      <c r="C3897" t="s">
        <v>3153</v>
      </c>
      <c r="D3897" t="s">
        <v>7325</v>
      </c>
      <c r="E3897" t="s">
        <v>3152</v>
      </c>
      <c r="F3897" s="4">
        <v>0.38151724137930998</v>
      </c>
      <c r="G3897" s="4">
        <v>0.36</v>
      </c>
      <c r="H3897" s="4">
        <v>8.2730897963412098E-2</v>
      </c>
      <c r="I3897" s="4">
        <v>0.59</v>
      </c>
      <c r="J3897" s="4">
        <v>0.25</v>
      </c>
      <c r="K3897" s="4">
        <v>0.34</v>
      </c>
      <c r="L3897" s="4">
        <v>0.4</v>
      </c>
      <c r="M3897" s="4">
        <v>29</v>
      </c>
    </row>
    <row r="3898" spans="1:13" x14ac:dyDescent="0.2">
      <c r="A3898" s="3">
        <v>40238</v>
      </c>
      <c r="B3898" t="s">
        <v>10121</v>
      </c>
      <c r="C3898" t="s">
        <v>4324</v>
      </c>
      <c r="D3898" t="s">
        <v>10122</v>
      </c>
      <c r="E3898" t="s">
        <v>4323</v>
      </c>
      <c r="F3898" s="4">
        <v>2.9483333333333301</v>
      </c>
      <c r="G3898" s="4">
        <v>2.9750000000000001</v>
      </c>
      <c r="H3898" s="4">
        <v>0.391831097790109</v>
      </c>
      <c r="I3898" s="4">
        <v>3.8</v>
      </c>
      <c r="J3898" s="4">
        <v>1.9</v>
      </c>
      <c r="K3898" s="4">
        <v>2.8</v>
      </c>
      <c r="L3898" s="4">
        <v>3.1</v>
      </c>
      <c r="M3898" s="4">
        <v>30</v>
      </c>
    </row>
    <row r="3899" spans="1:13" x14ac:dyDescent="0.2">
      <c r="A3899" s="3">
        <v>40238</v>
      </c>
      <c r="B3899" t="s">
        <v>10139</v>
      </c>
      <c r="C3899" t="s">
        <v>4327</v>
      </c>
      <c r="D3899" t="s">
        <v>10140</v>
      </c>
      <c r="E3899" t="s">
        <v>4326</v>
      </c>
      <c r="F3899" s="4">
        <v>2.9460714285714298</v>
      </c>
      <c r="G3899" s="4">
        <v>2.9</v>
      </c>
      <c r="H3899" s="4">
        <v>0.44433336905654802</v>
      </c>
      <c r="I3899" s="4">
        <v>4.2</v>
      </c>
      <c r="J3899" s="4">
        <v>2.2000000000000002</v>
      </c>
      <c r="K3899" s="4">
        <v>2.6749999999999998</v>
      </c>
      <c r="L3899" s="4">
        <v>3.125</v>
      </c>
      <c r="M3899" s="4">
        <v>28</v>
      </c>
    </row>
    <row r="3900" spans="1:13" x14ac:dyDescent="0.2">
      <c r="A3900" s="3">
        <v>40238</v>
      </c>
      <c r="B3900" t="s">
        <v>9510</v>
      </c>
      <c r="C3900" t="s">
        <v>3939</v>
      </c>
      <c r="D3900" t="s">
        <v>9511</v>
      </c>
      <c r="E3900" t="s">
        <v>3947</v>
      </c>
      <c r="F3900" s="4">
        <v>12.643453125000001</v>
      </c>
      <c r="G3900" s="4">
        <v>12.6065</v>
      </c>
      <c r="H3900" s="4">
        <v>0.158709887458268</v>
      </c>
      <c r="I3900" s="4">
        <v>13.1</v>
      </c>
      <c r="J3900" s="4">
        <v>12.4</v>
      </c>
      <c r="K3900" s="4">
        <v>12.53</v>
      </c>
      <c r="L3900" s="4">
        <v>12.685</v>
      </c>
      <c r="M3900" s="4">
        <v>32</v>
      </c>
    </row>
    <row r="3901" spans="1:13" x14ac:dyDescent="0.2">
      <c r="A3901" s="3">
        <v>40238</v>
      </c>
      <c r="B3901" t="s">
        <v>9512</v>
      </c>
      <c r="C3901" t="s">
        <v>3942</v>
      </c>
      <c r="D3901" t="s">
        <v>9513</v>
      </c>
      <c r="E3901" t="s">
        <v>3949</v>
      </c>
      <c r="F3901" s="4">
        <v>12.6297935483871</v>
      </c>
      <c r="G3901" s="4">
        <v>12.55</v>
      </c>
      <c r="H3901" s="4">
        <v>0.179359419296346</v>
      </c>
      <c r="I3901" s="4">
        <v>13.09</v>
      </c>
      <c r="J3901" s="4">
        <v>12.3856</v>
      </c>
      <c r="K3901" s="4">
        <v>12.5</v>
      </c>
      <c r="L3901" s="4">
        <v>12.734999999999999</v>
      </c>
      <c r="M3901" s="4">
        <v>31</v>
      </c>
    </row>
    <row r="3902" spans="1:13" x14ac:dyDescent="0.2">
      <c r="A3902" s="3">
        <v>40238</v>
      </c>
      <c r="B3902" t="s">
        <v>9514</v>
      </c>
      <c r="C3902" t="s">
        <v>3952</v>
      </c>
      <c r="D3902" t="s">
        <v>9515</v>
      </c>
      <c r="E3902" t="s">
        <v>3951</v>
      </c>
      <c r="F3902" s="4">
        <v>12.598368750000001</v>
      </c>
      <c r="G3902" s="4">
        <v>12.505000000000001</v>
      </c>
      <c r="H3902" s="4">
        <v>0.19057871870750301</v>
      </c>
      <c r="I3902" s="4">
        <v>13</v>
      </c>
      <c r="J3902" s="4">
        <v>12.35</v>
      </c>
      <c r="K3902" s="4">
        <v>12.47125</v>
      </c>
      <c r="L3902" s="4">
        <v>12.734999999999999</v>
      </c>
      <c r="M3902" s="4">
        <v>32</v>
      </c>
    </row>
    <row r="3903" spans="1:13" x14ac:dyDescent="0.2">
      <c r="A3903" s="3">
        <v>40238</v>
      </c>
      <c r="B3903" t="s">
        <v>9394</v>
      </c>
      <c r="C3903" t="s">
        <v>3936</v>
      </c>
      <c r="D3903" t="s">
        <v>9395</v>
      </c>
      <c r="E3903" t="s">
        <v>3935</v>
      </c>
      <c r="F3903" s="4">
        <v>12.703221875000001</v>
      </c>
      <c r="G3903" s="4">
        <v>12.695</v>
      </c>
      <c r="H3903" s="4">
        <v>0.32175560925443603</v>
      </c>
      <c r="I3903" s="4">
        <v>13.49</v>
      </c>
      <c r="J3903" s="4">
        <v>12.2</v>
      </c>
      <c r="K3903" s="4">
        <v>12.5</v>
      </c>
      <c r="L3903" s="4">
        <v>12.824999999999999</v>
      </c>
      <c r="M3903" s="4">
        <v>32</v>
      </c>
    </row>
    <row r="3904" spans="1:13" x14ac:dyDescent="0.2">
      <c r="A3904" s="3">
        <v>40238</v>
      </c>
      <c r="B3904" t="s">
        <v>9502</v>
      </c>
      <c r="C3904" t="s">
        <v>3939</v>
      </c>
      <c r="D3904" t="s">
        <v>9503</v>
      </c>
      <c r="E3904" t="s">
        <v>3938</v>
      </c>
      <c r="F3904" s="4">
        <v>12.9324125</v>
      </c>
      <c r="G3904" s="4">
        <v>12.95</v>
      </c>
      <c r="H3904" s="4">
        <v>0.41465758882208098</v>
      </c>
      <c r="I3904" s="4">
        <v>13.67</v>
      </c>
      <c r="J3904" s="4">
        <v>12.15</v>
      </c>
      <c r="K3904" s="4">
        <v>12.6675</v>
      </c>
      <c r="L3904" s="4">
        <v>13.2</v>
      </c>
      <c r="M3904" s="4">
        <v>32</v>
      </c>
    </row>
    <row r="3905" spans="1:13" x14ac:dyDescent="0.2">
      <c r="A3905" s="3">
        <v>40238</v>
      </c>
      <c r="B3905" t="s">
        <v>10113</v>
      </c>
      <c r="C3905" t="s">
        <v>3579</v>
      </c>
      <c r="D3905" t="s">
        <v>10114</v>
      </c>
      <c r="E3905" t="s">
        <v>3578</v>
      </c>
      <c r="F3905" s="4">
        <v>4.0750000000000002</v>
      </c>
      <c r="G3905" s="4">
        <v>4</v>
      </c>
      <c r="H3905" s="4">
        <v>0.72355306112134199</v>
      </c>
      <c r="I3905" s="4">
        <v>5.5</v>
      </c>
      <c r="J3905" s="4">
        <v>2.1</v>
      </c>
      <c r="K3905" s="4">
        <v>3.7124999999999999</v>
      </c>
      <c r="L3905" s="4">
        <v>4.5</v>
      </c>
      <c r="M3905" s="4">
        <v>32</v>
      </c>
    </row>
    <row r="3906" spans="1:13" x14ac:dyDescent="0.2">
      <c r="A3906" s="3">
        <v>40238</v>
      </c>
      <c r="B3906" t="s">
        <v>10127</v>
      </c>
      <c r="C3906" t="s">
        <v>3582</v>
      </c>
      <c r="D3906" t="s">
        <v>10128</v>
      </c>
      <c r="E3906" t="s">
        <v>3581</v>
      </c>
      <c r="F3906" s="4">
        <v>3.6265517241379301</v>
      </c>
      <c r="G3906" s="4">
        <v>3.5</v>
      </c>
      <c r="H3906" s="4">
        <v>0.44081317602544001</v>
      </c>
      <c r="I3906" s="4">
        <v>5</v>
      </c>
      <c r="J3906" s="4">
        <v>3</v>
      </c>
      <c r="K3906" s="4">
        <v>3.4</v>
      </c>
      <c r="L3906" s="4">
        <v>3.8</v>
      </c>
      <c r="M3906" s="4">
        <v>29</v>
      </c>
    </row>
    <row r="3907" spans="1:13" x14ac:dyDescent="0.2">
      <c r="A3907" s="3">
        <v>40238</v>
      </c>
      <c r="B3907" t="s">
        <v>10131</v>
      </c>
      <c r="C3907" t="s">
        <v>3594</v>
      </c>
      <c r="D3907" t="s">
        <v>10132</v>
      </c>
      <c r="E3907" t="s">
        <v>3593</v>
      </c>
      <c r="F3907" s="4">
        <v>3.7323333333333299</v>
      </c>
      <c r="G3907" s="4">
        <v>3.75</v>
      </c>
      <c r="H3907" s="4">
        <v>1.2171608664069999</v>
      </c>
      <c r="I3907" s="4">
        <v>5.87</v>
      </c>
      <c r="J3907" s="4">
        <v>-0.5</v>
      </c>
      <c r="K3907" s="4">
        <v>3.0325000000000002</v>
      </c>
      <c r="L3907" s="4">
        <v>4.6749999999999998</v>
      </c>
      <c r="M3907" s="4">
        <v>30</v>
      </c>
    </row>
    <row r="3908" spans="1:13" x14ac:dyDescent="0.2">
      <c r="A3908" s="3">
        <v>40238</v>
      </c>
      <c r="B3908" t="s">
        <v>10133</v>
      </c>
      <c r="C3908" t="s">
        <v>3597</v>
      </c>
      <c r="D3908" t="s">
        <v>10134</v>
      </c>
      <c r="E3908" t="s">
        <v>3596</v>
      </c>
      <c r="F3908" s="4">
        <v>5.1719999999999997</v>
      </c>
      <c r="G3908" s="4">
        <v>5.3250000000000002</v>
      </c>
      <c r="H3908" s="4">
        <v>1.1418992044412</v>
      </c>
      <c r="I3908" s="4">
        <v>7.61</v>
      </c>
      <c r="J3908" s="4">
        <v>1.8</v>
      </c>
      <c r="K3908" s="4">
        <v>4.45</v>
      </c>
      <c r="L3908" s="4">
        <v>5.7</v>
      </c>
      <c r="M3908" s="4">
        <v>30</v>
      </c>
    </row>
    <row r="3909" spans="1:13" x14ac:dyDescent="0.2">
      <c r="A3909" s="3">
        <v>40238</v>
      </c>
      <c r="B3909" t="s">
        <v>10135</v>
      </c>
      <c r="C3909" t="s">
        <v>3600</v>
      </c>
      <c r="D3909" t="s">
        <v>10136</v>
      </c>
      <c r="E3909" t="s">
        <v>3599</v>
      </c>
      <c r="F3909" s="4">
        <v>3.7006666666666699</v>
      </c>
      <c r="G3909" s="4">
        <v>3.8</v>
      </c>
      <c r="H3909" s="4">
        <v>1.0081253799052901</v>
      </c>
      <c r="I3909" s="4">
        <v>5.5</v>
      </c>
      <c r="J3909" s="4">
        <v>0.84</v>
      </c>
      <c r="K3909" s="4">
        <v>3.1175000000000002</v>
      </c>
      <c r="L3909" s="4">
        <v>4.2925000000000004</v>
      </c>
      <c r="M3909" s="4">
        <v>30</v>
      </c>
    </row>
    <row r="3910" spans="1:13" x14ac:dyDescent="0.2">
      <c r="A3910" s="3">
        <v>40238</v>
      </c>
      <c r="B3910" t="s">
        <v>10137</v>
      </c>
      <c r="C3910" t="s">
        <v>3603</v>
      </c>
      <c r="D3910" t="s">
        <v>10138</v>
      </c>
      <c r="E3910" t="s">
        <v>3602</v>
      </c>
      <c r="F3910" s="4">
        <v>3.24033333333333</v>
      </c>
      <c r="G3910" s="4">
        <v>3.35</v>
      </c>
      <c r="H3910" s="4">
        <v>0.92508520887438295</v>
      </c>
      <c r="I3910" s="4">
        <v>4.92</v>
      </c>
      <c r="J3910" s="4">
        <v>1.1000000000000001</v>
      </c>
      <c r="K3910" s="4">
        <v>2.68</v>
      </c>
      <c r="L3910" s="4">
        <v>3.95</v>
      </c>
      <c r="M3910" s="4">
        <v>30</v>
      </c>
    </row>
    <row r="3911" spans="1:13" x14ac:dyDescent="0.2">
      <c r="A3911" s="3">
        <v>40269</v>
      </c>
      <c r="B3911" t="s">
        <v>9378</v>
      </c>
      <c r="C3911" t="s">
        <v>3918</v>
      </c>
      <c r="D3911" t="s">
        <v>9379</v>
      </c>
      <c r="E3911" t="s">
        <v>3917</v>
      </c>
      <c r="F3911" s="4">
        <v>4.9966666666666697</v>
      </c>
      <c r="G3911" s="4">
        <v>5.0250000000000004</v>
      </c>
      <c r="H3911" s="4">
        <v>0.384988430935298</v>
      </c>
      <c r="I3911" s="4">
        <v>5.96</v>
      </c>
      <c r="J3911" s="4">
        <v>4.45</v>
      </c>
      <c r="K3911" s="4">
        <v>4.7024999999999997</v>
      </c>
      <c r="L3911" s="4">
        <v>5.25</v>
      </c>
      <c r="M3911" s="4">
        <v>30</v>
      </c>
    </row>
    <row r="3912" spans="1:13" x14ac:dyDescent="0.2">
      <c r="A3912" s="3">
        <v>40269</v>
      </c>
      <c r="B3912" t="s">
        <v>9488</v>
      </c>
      <c r="C3912" t="s">
        <v>3921</v>
      </c>
      <c r="D3912" t="s">
        <v>9489</v>
      </c>
      <c r="E3912" t="s">
        <v>3920</v>
      </c>
      <c r="F3912" s="4">
        <v>6.06</v>
      </c>
      <c r="G3912" s="4">
        <v>6</v>
      </c>
      <c r="H3912" s="4">
        <v>0.92165224306288995</v>
      </c>
      <c r="I3912" s="4">
        <v>9.7799999999999994</v>
      </c>
      <c r="J3912" s="4">
        <v>4.5</v>
      </c>
      <c r="K3912" s="4">
        <v>5.5</v>
      </c>
      <c r="L3912" s="4">
        <v>6.25</v>
      </c>
      <c r="M3912" s="4">
        <v>29</v>
      </c>
    </row>
    <row r="3913" spans="1:13" x14ac:dyDescent="0.2">
      <c r="A3913" s="3">
        <v>40269</v>
      </c>
      <c r="B3913" t="s">
        <v>7326</v>
      </c>
      <c r="C3913" t="s">
        <v>3081</v>
      </c>
      <c r="D3913" t="s">
        <v>7327</v>
      </c>
      <c r="E3913" t="s">
        <v>3080</v>
      </c>
      <c r="F3913" s="4">
        <v>4.3035714285714297</v>
      </c>
      <c r="G3913" s="4">
        <v>4.25</v>
      </c>
      <c r="H3913" s="4">
        <v>0.47569219962394699</v>
      </c>
      <c r="I3913" s="4">
        <v>5.2</v>
      </c>
      <c r="J3913" s="4">
        <v>3.5</v>
      </c>
      <c r="K3913" s="4">
        <v>4</v>
      </c>
      <c r="L3913" s="4">
        <v>4.625</v>
      </c>
      <c r="M3913" s="4">
        <v>28</v>
      </c>
    </row>
    <row r="3914" spans="1:13" x14ac:dyDescent="0.2">
      <c r="A3914" s="3">
        <v>40269</v>
      </c>
      <c r="B3914" t="s">
        <v>9252</v>
      </c>
      <c r="C3914" t="s">
        <v>3072</v>
      </c>
      <c r="D3914" t="s">
        <v>9253</v>
      </c>
      <c r="E3914" t="s">
        <v>3071</v>
      </c>
      <c r="F3914" s="4">
        <v>5.1892857142857096</v>
      </c>
      <c r="G3914" s="4">
        <v>5.0999999999999996</v>
      </c>
      <c r="H3914" s="4">
        <v>0.33148295941262601</v>
      </c>
      <c r="I3914" s="4">
        <v>6</v>
      </c>
      <c r="J3914" s="4">
        <v>4.5999999999999996</v>
      </c>
      <c r="K3914" s="4">
        <v>4.9749999999999996</v>
      </c>
      <c r="L3914" s="4">
        <v>5.4</v>
      </c>
      <c r="M3914" s="4">
        <v>28</v>
      </c>
    </row>
    <row r="3915" spans="1:13" x14ac:dyDescent="0.2">
      <c r="A3915" s="3">
        <v>40269</v>
      </c>
      <c r="B3915" t="s">
        <v>9382</v>
      </c>
      <c r="C3915" t="s">
        <v>3075</v>
      </c>
      <c r="D3915" t="s">
        <v>9383</v>
      </c>
      <c r="E3915" t="s">
        <v>3074</v>
      </c>
      <c r="F3915" s="4">
        <v>3.9766666666666701</v>
      </c>
      <c r="G3915" s="4">
        <v>3.9</v>
      </c>
      <c r="H3915" s="4">
        <v>0.397997862871869</v>
      </c>
      <c r="I3915" s="4">
        <v>4.9000000000000004</v>
      </c>
      <c r="J3915" s="4">
        <v>3.4</v>
      </c>
      <c r="K3915" s="4">
        <v>3.7250000000000001</v>
      </c>
      <c r="L3915" s="4">
        <v>4.1749999999999998</v>
      </c>
      <c r="M3915" s="4">
        <v>30</v>
      </c>
    </row>
    <row r="3916" spans="1:13" x14ac:dyDescent="0.2">
      <c r="A3916" s="3">
        <v>40269</v>
      </c>
      <c r="B3916" t="s">
        <v>7284</v>
      </c>
      <c r="C3916" t="s">
        <v>3102</v>
      </c>
      <c r="D3916" t="s">
        <v>7285</v>
      </c>
      <c r="E3916" t="s">
        <v>3101</v>
      </c>
      <c r="F3916" s="4">
        <v>3.7333333333333298</v>
      </c>
      <c r="G3916" s="4">
        <v>3.8</v>
      </c>
      <c r="H3916" s="4">
        <v>0.35841531560682299</v>
      </c>
      <c r="I3916" s="4">
        <v>4.5999999999999996</v>
      </c>
      <c r="J3916" s="4">
        <v>3.1</v>
      </c>
      <c r="K3916" s="4">
        <v>3.5</v>
      </c>
      <c r="L3916" s="4">
        <v>4</v>
      </c>
      <c r="M3916" s="4">
        <v>27</v>
      </c>
    </row>
    <row r="3917" spans="1:13" x14ac:dyDescent="0.2">
      <c r="A3917" s="3">
        <v>40269</v>
      </c>
      <c r="B3917" t="s">
        <v>9492</v>
      </c>
      <c r="C3917" t="s">
        <v>3078</v>
      </c>
      <c r="D3917" t="s">
        <v>9493</v>
      </c>
      <c r="E3917" t="s">
        <v>3077</v>
      </c>
      <c r="F3917" s="4">
        <v>3.7333333333333298</v>
      </c>
      <c r="G3917" s="4">
        <v>3.7</v>
      </c>
      <c r="H3917" s="4">
        <v>0.42516964939801499</v>
      </c>
      <c r="I3917" s="4">
        <v>4.8</v>
      </c>
      <c r="J3917" s="4">
        <v>3</v>
      </c>
      <c r="K3917" s="4">
        <v>3.4</v>
      </c>
      <c r="L3917" s="4">
        <v>3.9</v>
      </c>
      <c r="M3917" s="4">
        <v>27</v>
      </c>
    </row>
    <row r="3918" spans="1:13" x14ac:dyDescent="0.2">
      <c r="A3918" s="3">
        <v>40269</v>
      </c>
      <c r="B3918" t="s">
        <v>7286</v>
      </c>
      <c r="C3918" t="s">
        <v>3105</v>
      </c>
      <c r="D3918" t="s">
        <v>7287</v>
      </c>
      <c r="E3918" t="s">
        <v>3104</v>
      </c>
      <c r="F3918" s="4">
        <v>3.5076923076923099</v>
      </c>
      <c r="G3918" s="4">
        <v>3.5</v>
      </c>
      <c r="H3918" s="4">
        <v>0.37939222651296101</v>
      </c>
      <c r="I3918" s="4">
        <v>4.5999999999999996</v>
      </c>
      <c r="J3918" s="4">
        <v>3</v>
      </c>
      <c r="K3918" s="4">
        <v>3.3</v>
      </c>
      <c r="L3918" s="4">
        <v>3.6</v>
      </c>
      <c r="M3918" s="4">
        <v>26</v>
      </c>
    </row>
    <row r="3919" spans="1:13" x14ac:dyDescent="0.2">
      <c r="A3919" s="3">
        <v>40269</v>
      </c>
      <c r="B3919" t="s">
        <v>7288</v>
      </c>
      <c r="C3919" t="s">
        <v>3141</v>
      </c>
      <c r="D3919" t="s">
        <v>7289</v>
      </c>
      <c r="E3919" t="s">
        <v>3140</v>
      </c>
      <c r="F3919" s="4">
        <v>0.54239403255290097</v>
      </c>
      <c r="G3919" s="4">
        <v>0.49</v>
      </c>
      <c r="H3919" s="4">
        <v>0.30046569801011502</v>
      </c>
      <c r="I3919" s="4">
        <v>1.73</v>
      </c>
      <c r="J3919" s="4">
        <v>0.2</v>
      </c>
      <c r="K3919" s="4">
        <v>0.42</v>
      </c>
      <c r="L3919" s="4">
        <v>0.56999999999999995</v>
      </c>
      <c r="M3919" s="4">
        <v>29</v>
      </c>
    </row>
    <row r="3920" spans="1:13" x14ac:dyDescent="0.2">
      <c r="A3920" s="3">
        <v>40269</v>
      </c>
      <c r="B3920" t="s">
        <v>7292</v>
      </c>
      <c r="C3920" t="s">
        <v>3144</v>
      </c>
      <c r="D3920" t="s">
        <v>7293</v>
      </c>
      <c r="E3920" t="s">
        <v>3143</v>
      </c>
      <c r="F3920" s="4">
        <v>0.34744872984721598</v>
      </c>
      <c r="G3920" s="4">
        <v>0.32</v>
      </c>
      <c r="H3920" s="4">
        <v>9.8231094581611403E-2</v>
      </c>
      <c r="I3920" s="4">
        <v>0.62</v>
      </c>
      <c r="J3920" s="4">
        <v>0.22</v>
      </c>
      <c r="K3920" s="4">
        <v>0.27</v>
      </c>
      <c r="L3920" s="4">
        <v>0.38</v>
      </c>
      <c r="M3920" s="4">
        <v>29</v>
      </c>
    </row>
    <row r="3921" spans="1:13" x14ac:dyDescent="0.2">
      <c r="A3921" s="3">
        <v>40269</v>
      </c>
      <c r="B3921" t="s">
        <v>7320</v>
      </c>
      <c r="C3921" t="s">
        <v>3147</v>
      </c>
      <c r="D3921" t="s">
        <v>7321</v>
      </c>
      <c r="E3921" t="s">
        <v>3146</v>
      </c>
      <c r="F3921" s="4">
        <v>0.41567886456071201</v>
      </c>
      <c r="G3921" s="4">
        <v>0.37468707226064901</v>
      </c>
      <c r="H3921" s="4">
        <v>0.14556684366484299</v>
      </c>
      <c r="I3921" s="4">
        <v>0.93</v>
      </c>
      <c r="J3921" s="4">
        <v>0.21</v>
      </c>
      <c r="K3921" s="4">
        <v>0.34</v>
      </c>
      <c r="L3921" s="4">
        <v>0.43</v>
      </c>
      <c r="M3921" s="4">
        <v>29</v>
      </c>
    </row>
    <row r="3922" spans="1:13" x14ac:dyDescent="0.2">
      <c r="A3922" s="3">
        <v>40269</v>
      </c>
      <c r="B3922" t="s">
        <v>7296</v>
      </c>
      <c r="C3922" t="s">
        <v>3114</v>
      </c>
      <c r="D3922" t="s">
        <v>7297</v>
      </c>
      <c r="E3922" t="s">
        <v>3113</v>
      </c>
      <c r="F3922" s="4">
        <v>-9.8568248306393103E-2</v>
      </c>
      <c r="G3922" s="4">
        <v>-0.16</v>
      </c>
      <c r="H3922" s="4">
        <v>0.15529648108364499</v>
      </c>
      <c r="I3922" s="4">
        <v>0.34</v>
      </c>
      <c r="J3922" s="4">
        <v>-0.24</v>
      </c>
      <c r="K3922" s="4">
        <v>-0.18</v>
      </c>
      <c r="L3922" s="4">
        <v>-0.10249999999999999</v>
      </c>
      <c r="M3922" s="4">
        <v>30</v>
      </c>
    </row>
    <row r="3923" spans="1:13" x14ac:dyDescent="0.2">
      <c r="A3923" s="3">
        <v>40269</v>
      </c>
      <c r="B3923" t="s">
        <v>7328</v>
      </c>
      <c r="C3923" t="s">
        <v>3150</v>
      </c>
      <c r="D3923" t="s">
        <v>7329</v>
      </c>
      <c r="E3923" t="s">
        <v>3149</v>
      </c>
      <c r="F3923" s="4">
        <v>0.17196596798473701</v>
      </c>
      <c r="G3923" s="4">
        <v>0.16</v>
      </c>
      <c r="H3923" s="4">
        <v>0.12307341440122101</v>
      </c>
      <c r="I3923" s="4">
        <v>0.38</v>
      </c>
      <c r="J3923" s="4">
        <v>-0.28000000000000003</v>
      </c>
      <c r="K3923" s="4">
        <v>0.12</v>
      </c>
      <c r="L3923" s="4">
        <v>0.23</v>
      </c>
      <c r="M3923" s="4">
        <v>29</v>
      </c>
    </row>
    <row r="3924" spans="1:13" x14ac:dyDescent="0.2">
      <c r="A3924" s="3">
        <v>40269</v>
      </c>
      <c r="B3924" t="s">
        <v>7298</v>
      </c>
      <c r="C3924" t="s">
        <v>3117</v>
      </c>
      <c r="D3924" t="s">
        <v>7299</v>
      </c>
      <c r="E3924" t="s">
        <v>3116</v>
      </c>
      <c r="F3924" s="4">
        <v>-0.19367767584249199</v>
      </c>
      <c r="G3924" s="4">
        <v>-0.22500000000000001</v>
      </c>
      <c r="H3924" s="4">
        <v>0.10151183055636601</v>
      </c>
      <c r="I3924" s="4">
        <v>0.1</v>
      </c>
      <c r="J3924" s="4">
        <v>-0.33</v>
      </c>
      <c r="K3924" s="4">
        <v>-0.27</v>
      </c>
      <c r="L3924" s="4">
        <v>-0.1275</v>
      </c>
      <c r="M3924" s="4">
        <v>30</v>
      </c>
    </row>
    <row r="3925" spans="1:13" x14ac:dyDescent="0.2">
      <c r="A3925" s="3">
        <v>40269</v>
      </c>
      <c r="B3925" t="s">
        <v>7300</v>
      </c>
      <c r="C3925" t="s">
        <v>3120</v>
      </c>
      <c r="D3925" t="s">
        <v>7301</v>
      </c>
      <c r="E3925" t="s">
        <v>3119</v>
      </c>
      <c r="F3925" s="4">
        <v>0.234538236033664</v>
      </c>
      <c r="G3925" s="4">
        <v>0.23499999999999999</v>
      </c>
      <c r="H3925" s="4">
        <v>5.8312068482638001E-2</v>
      </c>
      <c r="I3925" s="4">
        <v>0.38</v>
      </c>
      <c r="J3925" s="4">
        <v>0.14000000000000001</v>
      </c>
      <c r="K3925" s="4">
        <v>0.18561031075744999</v>
      </c>
      <c r="L3925" s="4">
        <v>0.27750000000000002</v>
      </c>
      <c r="M3925" s="4">
        <v>30</v>
      </c>
    </row>
    <row r="3926" spans="1:13" x14ac:dyDescent="0.2">
      <c r="A3926" s="3">
        <v>40269</v>
      </c>
      <c r="B3926" t="s">
        <v>7302</v>
      </c>
      <c r="C3926" t="s">
        <v>3123</v>
      </c>
      <c r="D3926" t="s">
        <v>7303</v>
      </c>
      <c r="E3926" t="s">
        <v>3122</v>
      </c>
      <c r="F3926" s="4">
        <v>0.32422955663689101</v>
      </c>
      <c r="G3926" s="4">
        <v>0.33</v>
      </c>
      <c r="H3926" s="4">
        <v>5.8312497134238597E-2</v>
      </c>
      <c r="I3926" s="4">
        <v>0.45</v>
      </c>
      <c r="J3926" s="4">
        <v>0.22</v>
      </c>
      <c r="K3926" s="4">
        <v>0.28499999999999998</v>
      </c>
      <c r="L3926" s="4">
        <v>0.35</v>
      </c>
      <c r="M3926" s="4">
        <v>30</v>
      </c>
    </row>
    <row r="3927" spans="1:13" x14ac:dyDescent="0.2">
      <c r="A3927" s="3">
        <v>40269</v>
      </c>
      <c r="B3927" t="s">
        <v>7304</v>
      </c>
      <c r="C3927" t="s">
        <v>3126</v>
      </c>
      <c r="D3927" t="s">
        <v>7305</v>
      </c>
      <c r="E3927" t="s">
        <v>3125</v>
      </c>
      <c r="F3927" s="4">
        <v>0.35097589194374601</v>
      </c>
      <c r="G3927" s="4">
        <v>0.33500000000000002</v>
      </c>
      <c r="H3927" s="4">
        <v>5.3003627368094101E-2</v>
      </c>
      <c r="I3927" s="4">
        <v>0.47</v>
      </c>
      <c r="J3927" s="4">
        <v>0.23300000000000001</v>
      </c>
      <c r="K3927" s="4">
        <v>0.32</v>
      </c>
      <c r="L3927" s="4">
        <v>0.39</v>
      </c>
      <c r="M3927" s="4">
        <v>30</v>
      </c>
    </row>
    <row r="3928" spans="1:13" x14ac:dyDescent="0.2">
      <c r="A3928" s="3">
        <v>40269</v>
      </c>
      <c r="B3928" t="s">
        <v>7306</v>
      </c>
      <c r="C3928" t="s">
        <v>3129</v>
      </c>
      <c r="D3928" t="s">
        <v>7307</v>
      </c>
      <c r="E3928" t="s">
        <v>3128</v>
      </c>
      <c r="F3928" s="4">
        <v>0.57262781096709803</v>
      </c>
      <c r="G3928" s="4">
        <v>0.56000000000000005</v>
      </c>
      <c r="H3928" s="4">
        <v>8.8226235118567004E-2</v>
      </c>
      <c r="I3928" s="4">
        <v>0.76</v>
      </c>
      <c r="J3928" s="4">
        <v>0.39</v>
      </c>
      <c r="K3928" s="4">
        <v>0.54249999999999998</v>
      </c>
      <c r="L3928" s="4">
        <v>0.60750000000000004</v>
      </c>
      <c r="M3928" s="4">
        <v>30</v>
      </c>
    </row>
    <row r="3929" spans="1:13" x14ac:dyDescent="0.2">
      <c r="A3929" s="3">
        <v>40269</v>
      </c>
      <c r="B3929" t="s">
        <v>7308</v>
      </c>
      <c r="C3929" t="s">
        <v>3132</v>
      </c>
      <c r="D3929" t="s">
        <v>7309</v>
      </c>
      <c r="E3929" t="s">
        <v>3131</v>
      </c>
      <c r="F3929" s="4">
        <v>0.42374654203252299</v>
      </c>
      <c r="G3929" s="4">
        <v>0.42</v>
      </c>
      <c r="H3929" s="4">
        <v>7.0502785732977996E-2</v>
      </c>
      <c r="I3929" s="4">
        <v>0.63</v>
      </c>
      <c r="J3929" s="4">
        <v>0.32</v>
      </c>
      <c r="K3929" s="4">
        <v>0.36954719573177203</v>
      </c>
      <c r="L3929" s="4">
        <v>0.47749999999999998</v>
      </c>
      <c r="M3929" s="4">
        <v>30</v>
      </c>
    </row>
    <row r="3930" spans="1:13" x14ac:dyDescent="0.2">
      <c r="A3930" s="3">
        <v>40269</v>
      </c>
      <c r="B3930" t="s">
        <v>7310</v>
      </c>
      <c r="C3930" t="s">
        <v>3135</v>
      </c>
      <c r="D3930" t="s">
        <v>7311</v>
      </c>
      <c r="E3930" t="s">
        <v>3134</v>
      </c>
      <c r="F3930" s="4">
        <v>0.61967582659406995</v>
      </c>
      <c r="G3930" s="4">
        <v>0.6</v>
      </c>
      <c r="H3930" s="4">
        <v>0.123295844661439</v>
      </c>
      <c r="I3930" s="4">
        <v>0.92</v>
      </c>
      <c r="J3930" s="4">
        <v>0.4</v>
      </c>
      <c r="K3930" s="4">
        <v>0.53249999999999997</v>
      </c>
      <c r="L3930" s="4">
        <v>0.69</v>
      </c>
      <c r="M3930" s="4">
        <v>30</v>
      </c>
    </row>
    <row r="3931" spans="1:13" x14ac:dyDescent="0.2">
      <c r="A3931" s="3">
        <v>40269</v>
      </c>
      <c r="B3931" t="s">
        <v>7312</v>
      </c>
      <c r="C3931" t="s">
        <v>3138</v>
      </c>
      <c r="D3931" t="s">
        <v>7313</v>
      </c>
      <c r="E3931" t="s">
        <v>3137</v>
      </c>
      <c r="F3931" s="4">
        <v>0.44585458261427802</v>
      </c>
      <c r="G3931" s="4">
        <v>0.44</v>
      </c>
      <c r="H3931" s="4">
        <v>7.4925966194849605E-2</v>
      </c>
      <c r="I3931" s="4">
        <v>0.680637478428325</v>
      </c>
      <c r="J3931" s="4">
        <v>0.33</v>
      </c>
      <c r="K3931" s="4">
        <v>0.39250000000000002</v>
      </c>
      <c r="L3931" s="4">
        <v>0.48</v>
      </c>
      <c r="M3931" s="4">
        <v>30</v>
      </c>
    </row>
    <row r="3932" spans="1:13" x14ac:dyDescent="0.2">
      <c r="A3932" s="3">
        <v>40269</v>
      </c>
      <c r="B3932" t="s">
        <v>7330</v>
      </c>
      <c r="C3932" t="s">
        <v>3096</v>
      </c>
      <c r="D3932" t="s">
        <v>7331</v>
      </c>
      <c r="E3932" t="s">
        <v>3095</v>
      </c>
      <c r="F3932" s="4">
        <v>4.2333333333333298</v>
      </c>
      <c r="G3932" s="4">
        <v>4.2</v>
      </c>
      <c r="H3932" s="4">
        <v>0.407619732292055</v>
      </c>
      <c r="I3932" s="4">
        <v>5.3</v>
      </c>
      <c r="J3932" s="4">
        <v>3.3</v>
      </c>
      <c r="K3932" s="4">
        <v>4</v>
      </c>
      <c r="L3932" s="4">
        <v>4.45</v>
      </c>
      <c r="M3932" s="4">
        <v>27</v>
      </c>
    </row>
    <row r="3933" spans="1:13" x14ac:dyDescent="0.2">
      <c r="A3933" s="3">
        <v>40269</v>
      </c>
      <c r="B3933" t="s">
        <v>9388</v>
      </c>
      <c r="C3933" t="s">
        <v>3087</v>
      </c>
      <c r="D3933" t="s">
        <v>9389</v>
      </c>
      <c r="E3933" t="s">
        <v>3086</v>
      </c>
      <c r="F3933" s="4">
        <v>4.5344827586206904</v>
      </c>
      <c r="G3933" s="4">
        <v>4.4000000000000004</v>
      </c>
      <c r="H3933" s="4">
        <v>0.41168283741332901</v>
      </c>
      <c r="I3933" s="4">
        <v>5.4</v>
      </c>
      <c r="J3933" s="4">
        <v>4</v>
      </c>
      <c r="K3933" s="4">
        <v>4.3</v>
      </c>
      <c r="L3933" s="4">
        <v>4.5999999999999996</v>
      </c>
      <c r="M3933" s="4">
        <v>29</v>
      </c>
    </row>
    <row r="3934" spans="1:13" x14ac:dyDescent="0.2">
      <c r="A3934" s="3">
        <v>40269</v>
      </c>
      <c r="B3934" t="s">
        <v>9496</v>
      </c>
      <c r="C3934" t="s">
        <v>3090</v>
      </c>
      <c r="D3934" t="s">
        <v>9497</v>
      </c>
      <c r="E3934" t="s">
        <v>3089</v>
      </c>
      <c r="F3934" s="4">
        <v>3.9148148148148101</v>
      </c>
      <c r="G3934" s="4">
        <v>3.9</v>
      </c>
      <c r="H3934" s="4">
        <v>0.39778589496564398</v>
      </c>
      <c r="I3934" s="4">
        <v>4.8</v>
      </c>
      <c r="J3934" s="4">
        <v>3</v>
      </c>
      <c r="K3934" s="4">
        <v>3.65</v>
      </c>
      <c r="L3934" s="4">
        <v>4.0999999999999996</v>
      </c>
      <c r="M3934" s="4">
        <v>27</v>
      </c>
    </row>
    <row r="3935" spans="1:13" x14ac:dyDescent="0.2">
      <c r="A3935" s="3">
        <v>40269</v>
      </c>
      <c r="B3935" t="s">
        <v>7332</v>
      </c>
      <c r="C3935" t="s">
        <v>3153</v>
      </c>
      <c r="D3935" t="s">
        <v>7333</v>
      </c>
      <c r="E3935" t="s">
        <v>3152</v>
      </c>
      <c r="F3935" s="4">
        <v>0.151035714285714</v>
      </c>
      <c r="G3935" s="4">
        <v>0.14000000000000001</v>
      </c>
      <c r="H3935" s="4">
        <v>0.101286349540175</v>
      </c>
      <c r="I3935" s="4">
        <v>0.4</v>
      </c>
      <c r="J3935" s="4">
        <v>-0.13</v>
      </c>
      <c r="K3935" s="4">
        <v>0.12</v>
      </c>
      <c r="L3935" s="4">
        <v>0.17</v>
      </c>
      <c r="M3935" s="4">
        <v>28</v>
      </c>
    </row>
    <row r="3936" spans="1:13" x14ac:dyDescent="0.2">
      <c r="A3936" s="3">
        <v>40269</v>
      </c>
      <c r="B3936" t="s">
        <v>10121</v>
      </c>
      <c r="C3936" t="s">
        <v>4324</v>
      </c>
      <c r="D3936" t="s">
        <v>10122</v>
      </c>
      <c r="E3936" t="s">
        <v>4323</v>
      </c>
      <c r="F3936" s="4">
        <v>2.99857142857143</v>
      </c>
      <c r="G3936" s="4">
        <v>3</v>
      </c>
      <c r="H3936" s="4">
        <v>0.38746769791973201</v>
      </c>
      <c r="I3936" s="4">
        <v>3.8</v>
      </c>
      <c r="J3936" s="4">
        <v>1.9</v>
      </c>
      <c r="K3936" s="4">
        <v>2.8</v>
      </c>
      <c r="L3936" s="4">
        <v>3.125</v>
      </c>
      <c r="M3936" s="4">
        <v>28</v>
      </c>
    </row>
    <row r="3937" spans="1:13" x14ac:dyDescent="0.2">
      <c r="A3937" s="3">
        <v>40269</v>
      </c>
      <c r="B3937" t="s">
        <v>10139</v>
      </c>
      <c r="C3937" t="s">
        <v>4327</v>
      </c>
      <c r="D3937" t="s">
        <v>10140</v>
      </c>
      <c r="E3937" t="s">
        <v>4326</v>
      </c>
      <c r="F3937" s="4">
        <v>2.85</v>
      </c>
      <c r="G3937" s="4">
        <v>2.9</v>
      </c>
      <c r="H3937" s="4">
        <v>0.46924653189161403</v>
      </c>
      <c r="I3937" s="4">
        <v>3.8</v>
      </c>
      <c r="J3937" s="4">
        <v>2</v>
      </c>
      <c r="K3937" s="4">
        <v>2.5499999999999998</v>
      </c>
      <c r="L3937" s="4">
        <v>3.1</v>
      </c>
      <c r="M3937" s="4">
        <v>27</v>
      </c>
    </row>
    <row r="3938" spans="1:13" x14ac:dyDescent="0.2">
      <c r="A3938" s="3">
        <v>40269</v>
      </c>
      <c r="B3938" t="s">
        <v>9512</v>
      </c>
      <c r="C3938" t="s">
        <v>3939</v>
      </c>
      <c r="D3938" t="s">
        <v>9513</v>
      </c>
      <c r="E3938" t="s">
        <v>3947</v>
      </c>
      <c r="F3938" s="4">
        <v>12.293155172413799</v>
      </c>
      <c r="G3938" s="4">
        <v>12.25</v>
      </c>
      <c r="H3938" s="4">
        <v>0.17792740812358401</v>
      </c>
      <c r="I3938" s="4">
        <v>12.85</v>
      </c>
      <c r="J3938" s="4">
        <v>12.0465</v>
      </c>
      <c r="K3938" s="4">
        <v>12.2</v>
      </c>
      <c r="L3938" s="4">
        <v>12.34</v>
      </c>
      <c r="M3938" s="4">
        <v>29</v>
      </c>
    </row>
    <row r="3939" spans="1:13" x14ac:dyDescent="0.2">
      <c r="A3939" s="3">
        <v>40269</v>
      </c>
      <c r="B3939" t="s">
        <v>9514</v>
      </c>
      <c r="C3939" t="s">
        <v>3942</v>
      </c>
      <c r="D3939" t="s">
        <v>9515</v>
      </c>
      <c r="E3939" t="s">
        <v>3949</v>
      </c>
      <c r="F3939" s="4">
        <v>12.2994206896552</v>
      </c>
      <c r="G3939" s="4">
        <v>12.26</v>
      </c>
      <c r="H3939" s="4">
        <v>0.19451996845588601</v>
      </c>
      <c r="I3939" s="4">
        <v>12.84</v>
      </c>
      <c r="J3939" s="4">
        <v>12.05</v>
      </c>
      <c r="K3939" s="4">
        <v>12.15</v>
      </c>
      <c r="L3939" s="4">
        <v>12.4</v>
      </c>
      <c r="M3939" s="4">
        <v>29</v>
      </c>
    </row>
    <row r="3940" spans="1:13" x14ac:dyDescent="0.2">
      <c r="A3940" s="3">
        <v>40269</v>
      </c>
      <c r="B3940" t="s">
        <v>9516</v>
      </c>
      <c r="C3940" t="s">
        <v>3952</v>
      </c>
      <c r="D3940" t="s">
        <v>9517</v>
      </c>
      <c r="E3940" t="s">
        <v>3951</v>
      </c>
      <c r="F3940" s="4">
        <v>12.2670266666667</v>
      </c>
      <c r="G3940" s="4">
        <v>12.22</v>
      </c>
      <c r="H3940" s="4">
        <v>0.244270724505772</v>
      </c>
      <c r="I3940" s="4">
        <v>12.91</v>
      </c>
      <c r="J3940" s="4">
        <v>11.8</v>
      </c>
      <c r="K3940" s="4">
        <v>12.135</v>
      </c>
      <c r="L3940" s="4">
        <v>12.4175</v>
      </c>
      <c r="M3940" s="4">
        <v>30</v>
      </c>
    </row>
    <row r="3941" spans="1:13" x14ac:dyDescent="0.2">
      <c r="A3941" s="3">
        <v>40269</v>
      </c>
      <c r="B3941" t="s">
        <v>9394</v>
      </c>
      <c r="C3941" t="s">
        <v>3936</v>
      </c>
      <c r="D3941" t="s">
        <v>9395</v>
      </c>
      <c r="E3941" t="s">
        <v>3935</v>
      </c>
      <c r="F3941" s="4">
        <v>12.4503966666667</v>
      </c>
      <c r="G3941" s="4">
        <v>12.404999999999999</v>
      </c>
      <c r="H3941" s="4">
        <v>0.32600290297346501</v>
      </c>
      <c r="I3941" s="4">
        <v>13.05</v>
      </c>
      <c r="J3941" s="4">
        <v>11.9</v>
      </c>
      <c r="K3941" s="4">
        <v>12.262499999999999</v>
      </c>
      <c r="L3941" s="4">
        <v>12.732975</v>
      </c>
      <c r="M3941" s="4">
        <v>30</v>
      </c>
    </row>
    <row r="3942" spans="1:13" x14ac:dyDescent="0.2">
      <c r="A3942" s="3">
        <v>40269</v>
      </c>
      <c r="B3942" t="s">
        <v>9502</v>
      </c>
      <c r="C3942" t="s">
        <v>3939</v>
      </c>
      <c r="D3942" t="s">
        <v>9503</v>
      </c>
      <c r="E3942" t="s">
        <v>3938</v>
      </c>
      <c r="F3942" s="4">
        <v>12.717473333333301</v>
      </c>
      <c r="G3942" s="4">
        <v>12.73</v>
      </c>
      <c r="H3942" s="4">
        <v>0.45393600181867799</v>
      </c>
      <c r="I3942" s="4">
        <v>13.49</v>
      </c>
      <c r="J3942" s="4">
        <v>11.75</v>
      </c>
      <c r="K3942" s="4">
        <v>12.455</v>
      </c>
      <c r="L3942" s="4">
        <v>13.047499999999999</v>
      </c>
      <c r="M3942" s="4">
        <v>30</v>
      </c>
    </row>
    <row r="3943" spans="1:13" x14ac:dyDescent="0.2">
      <c r="A3943" s="3">
        <v>40269</v>
      </c>
      <c r="B3943" t="s">
        <v>10113</v>
      </c>
      <c r="C3943" t="s">
        <v>3579</v>
      </c>
      <c r="D3943" t="s">
        <v>10114</v>
      </c>
      <c r="E3943" t="s">
        <v>3578</v>
      </c>
      <c r="F3943" s="4">
        <v>4.17566666666667</v>
      </c>
      <c r="G3943" s="4">
        <v>4.05</v>
      </c>
      <c r="H3943" s="4">
        <v>0.60139884828011103</v>
      </c>
      <c r="I3943" s="4">
        <v>5.5</v>
      </c>
      <c r="J3943" s="4">
        <v>2.6</v>
      </c>
      <c r="K3943" s="4">
        <v>3.9249999999999998</v>
      </c>
      <c r="L3943" s="4">
        <v>4.4749999999999996</v>
      </c>
      <c r="M3943" s="4">
        <v>30</v>
      </c>
    </row>
    <row r="3944" spans="1:13" x14ac:dyDescent="0.2">
      <c r="A3944" s="3">
        <v>40269</v>
      </c>
      <c r="B3944" t="s">
        <v>10127</v>
      </c>
      <c r="C3944" t="s">
        <v>3582</v>
      </c>
      <c r="D3944" t="s">
        <v>10128</v>
      </c>
      <c r="E3944" t="s">
        <v>3581</v>
      </c>
      <c r="F3944" s="4">
        <v>3.60018518518519</v>
      </c>
      <c r="G3944" s="4">
        <v>3.5</v>
      </c>
      <c r="H3944" s="4">
        <v>0.36184484956496898</v>
      </c>
      <c r="I3944" s="4">
        <v>4.5</v>
      </c>
      <c r="J3944" s="4">
        <v>3</v>
      </c>
      <c r="K3944" s="4">
        <v>3.4</v>
      </c>
      <c r="L3944" s="4">
        <v>3.85</v>
      </c>
      <c r="M3944" s="4">
        <v>27</v>
      </c>
    </row>
    <row r="3945" spans="1:13" x14ac:dyDescent="0.2">
      <c r="A3945" s="3">
        <v>40269</v>
      </c>
      <c r="B3945" t="s">
        <v>10131</v>
      </c>
      <c r="C3945" t="s">
        <v>3591</v>
      </c>
      <c r="D3945" t="s">
        <v>10132</v>
      </c>
      <c r="E3945" t="s">
        <v>3590</v>
      </c>
      <c r="F3945" s="4">
        <v>3.81034482758621</v>
      </c>
      <c r="G3945" s="4">
        <v>3.8</v>
      </c>
      <c r="H3945" s="4">
        <v>0.94520399445463898</v>
      </c>
      <c r="I3945" s="4">
        <v>5.6</v>
      </c>
      <c r="J3945" s="4">
        <v>1.6</v>
      </c>
      <c r="K3945" s="4">
        <v>3.1</v>
      </c>
      <c r="L3945" s="4">
        <v>4.5</v>
      </c>
      <c r="M3945" s="4">
        <v>29</v>
      </c>
    </row>
    <row r="3946" spans="1:13" x14ac:dyDescent="0.2">
      <c r="A3946" s="3">
        <v>40269</v>
      </c>
      <c r="B3946" t="s">
        <v>10133</v>
      </c>
      <c r="C3946" t="s">
        <v>3594</v>
      </c>
      <c r="D3946" t="s">
        <v>10134</v>
      </c>
      <c r="E3946" t="s">
        <v>3593</v>
      </c>
      <c r="F3946" s="4">
        <v>5.4689285714285703</v>
      </c>
      <c r="G3946" s="4">
        <v>5.65</v>
      </c>
      <c r="H3946" s="4">
        <v>1.10846353215449</v>
      </c>
      <c r="I3946" s="4">
        <v>7.74</v>
      </c>
      <c r="J3946" s="4">
        <v>1.9</v>
      </c>
      <c r="K3946" s="4">
        <v>5</v>
      </c>
      <c r="L3946" s="4">
        <v>6.125</v>
      </c>
      <c r="M3946" s="4">
        <v>28</v>
      </c>
    </row>
    <row r="3947" spans="1:13" x14ac:dyDescent="0.2">
      <c r="A3947" s="3">
        <v>40269</v>
      </c>
      <c r="B3947" t="s">
        <v>10135</v>
      </c>
      <c r="C3947" t="s">
        <v>3597</v>
      </c>
      <c r="D3947" t="s">
        <v>10136</v>
      </c>
      <c r="E3947" t="s">
        <v>3596</v>
      </c>
      <c r="F3947" s="4">
        <v>3.79428571428571</v>
      </c>
      <c r="G3947" s="4">
        <v>3.75</v>
      </c>
      <c r="H3947" s="4">
        <v>0.81147067481496604</v>
      </c>
      <c r="I3947" s="4">
        <v>5.6</v>
      </c>
      <c r="J3947" s="4">
        <v>2.2999999999999998</v>
      </c>
      <c r="K3947" s="4">
        <v>3.45</v>
      </c>
      <c r="L3947" s="4">
        <v>4.3250000000000002</v>
      </c>
      <c r="M3947" s="4">
        <v>28</v>
      </c>
    </row>
    <row r="3948" spans="1:13" x14ac:dyDescent="0.2">
      <c r="A3948" s="3">
        <v>40269</v>
      </c>
      <c r="B3948" t="s">
        <v>10137</v>
      </c>
      <c r="C3948" t="s">
        <v>3600</v>
      </c>
      <c r="D3948" t="s">
        <v>10138</v>
      </c>
      <c r="E3948" t="s">
        <v>3599</v>
      </c>
      <c r="F3948" s="4">
        <v>3.07821428571429</v>
      </c>
      <c r="G3948" s="4">
        <v>3.2</v>
      </c>
      <c r="H3948" s="4">
        <v>0.96544004003328499</v>
      </c>
      <c r="I3948" s="4">
        <v>4.92</v>
      </c>
      <c r="J3948" s="4">
        <v>1.1000000000000001</v>
      </c>
      <c r="K3948" s="4">
        <v>2.5499999999999998</v>
      </c>
      <c r="L3948" s="4">
        <v>3.8424999999999998</v>
      </c>
      <c r="M3948" s="4">
        <v>28</v>
      </c>
    </row>
    <row r="3949" spans="1:13" x14ac:dyDescent="0.2">
      <c r="A3949" s="3">
        <v>40299</v>
      </c>
      <c r="B3949" t="s">
        <v>9378</v>
      </c>
      <c r="C3949" t="s">
        <v>3918</v>
      </c>
      <c r="D3949" t="s">
        <v>9379</v>
      </c>
      <c r="E3949" t="s">
        <v>3917</v>
      </c>
      <c r="F3949" s="4">
        <v>4.78413793103448</v>
      </c>
      <c r="G3949" s="4">
        <v>4.5</v>
      </c>
      <c r="H3949" s="4">
        <v>0.41157812347613698</v>
      </c>
      <c r="I3949" s="4">
        <v>5.96</v>
      </c>
      <c r="J3949" s="4">
        <v>4.25</v>
      </c>
      <c r="K3949" s="4">
        <v>4.5</v>
      </c>
      <c r="L3949" s="4">
        <v>5.0599999999999996</v>
      </c>
      <c r="M3949" s="4">
        <v>29</v>
      </c>
    </row>
    <row r="3950" spans="1:13" x14ac:dyDescent="0.2">
      <c r="A3950" s="3">
        <v>40299</v>
      </c>
      <c r="B3950" t="s">
        <v>9488</v>
      </c>
      <c r="C3950" t="s">
        <v>3921</v>
      </c>
      <c r="D3950" t="s">
        <v>9489</v>
      </c>
      <c r="E3950" t="s">
        <v>3920</v>
      </c>
      <c r="F3950" s="4">
        <v>5.96428571428571</v>
      </c>
      <c r="G3950" s="4">
        <v>5.915</v>
      </c>
      <c r="H3950" s="4">
        <v>0.88589535612880499</v>
      </c>
      <c r="I3950" s="4">
        <v>9.7799999999999994</v>
      </c>
      <c r="J3950" s="4">
        <v>5</v>
      </c>
      <c r="K3950" s="4">
        <v>5.4974999999999996</v>
      </c>
      <c r="L3950" s="4">
        <v>6.0425000000000004</v>
      </c>
      <c r="M3950" s="4">
        <v>28</v>
      </c>
    </row>
    <row r="3951" spans="1:13" x14ac:dyDescent="0.2">
      <c r="A3951" s="3">
        <v>40299</v>
      </c>
      <c r="B3951" t="s">
        <v>7334</v>
      </c>
      <c r="C3951" t="s">
        <v>3081</v>
      </c>
      <c r="D3951" t="s">
        <v>7335</v>
      </c>
      <c r="E3951" t="s">
        <v>3080</v>
      </c>
      <c r="F3951" s="4">
        <v>4.3685769230769198</v>
      </c>
      <c r="G3951" s="4">
        <v>4.3449999999999998</v>
      </c>
      <c r="H3951" s="4">
        <v>0.39814752774085399</v>
      </c>
      <c r="I3951" s="4">
        <v>5.37</v>
      </c>
      <c r="J3951" s="4">
        <v>3.56</v>
      </c>
      <c r="K3951" s="4">
        <v>4.08</v>
      </c>
      <c r="L3951" s="4">
        <v>4.585</v>
      </c>
      <c r="M3951" s="4">
        <v>26</v>
      </c>
    </row>
    <row r="3952" spans="1:13" x14ac:dyDescent="0.2">
      <c r="A3952" s="3">
        <v>40299</v>
      </c>
      <c r="B3952" t="s">
        <v>9252</v>
      </c>
      <c r="C3952" t="s">
        <v>3072</v>
      </c>
      <c r="D3952" t="s">
        <v>9253</v>
      </c>
      <c r="E3952" t="s">
        <v>3071</v>
      </c>
      <c r="F3952" s="4">
        <v>4.9437931034482796</v>
      </c>
      <c r="G3952" s="4">
        <v>4.9000000000000004</v>
      </c>
      <c r="H3952" s="4">
        <v>0.38756947573585798</v>
      </c>
      <c r="I3952" s="4">
        <v>6.04</v>
      </c>
      <c r="J3952" s="4">
        <v>4.28</v>
      </c>
      <c r="K3952" s="4">
        <v>4.7</v>
      </c>
      <c r="L3952" s="4">
        <v>5.15</v>
      </c>
      <c r="M3952" s="4">
        <v>29</v>
      </c>
    </row>
    <row r="3953" spans="1:13" x14ac:dyDescent="0.2">
      <c r="A3953" s="3">
        <v>40299</v>
      </c>
      <c r="B3953" t="s">
        <v>9382</v>
      </c>
      <c r="C3953" t="s">
        <v>3075</v>
      </c>
      <c r="D3953" t="s">
        <v>9383</v>
      </c>
      <c r="E3953" t="s">
        <v>3074</v>
      </c>
      <c r="F3953" s="4">
        <v>3.94655172413793</v>
      </c>
      <c r="G3953" s="4">
        <v>3.9</v>
      </c>
      <c r="H3953" s="4">
        <v>0.31703172286143999</v>
      </c>
      <c r="I3953" s="4">
        <v>4.6399999999999997</v>
      </c>
      <c r="J3953" s="4">
        <v>3.4</v>
      </c>
      <c r="K3953" s="4">
        <v>3.71</v>
      </c>
      <c r="L3953" s="4">
        <v>4.12</v>
      </c>
      <c r="M3953" s="4">
        <v>29</v>
      </c>
    </row>
    <row r="3954" spans="1:13" x14ac:dyDescent="0.2">
      <c r="A3954" s="3">
        <v>40299</v>
      </c>
      <c r="B3954" t="s">
        <v>7284</v>
      </c>
      <c r="C3954" t="s">
        <v>3102</v>
      </c>
      <c r="D3954" t="s">
        <v>7285</v>
      </c>
      <c r="E3954" t="s">
        <v>3101</v>
      </c>
      <c r="F3954" s="4">
        <v>3.7208000000000001</v>
      </c>
      <c r="G3954" s="4">
        <v>3.68</v>
      </c>
      <c r="H3954" s="4">
        <v>0.34347391943688099</v>
      </c>
      <c r="I3954" s="4">
        <v>4.6399999999999997</v>
      </c>
      <c r="J3954" s="4">
        <v>3.18</v>
      </c>
      <c r="K3954" s="4">
        <v>3.5</v>
      </c>
      <c r="L3954" s="4">
        <v>3.86</v>
      </c>
      <c r="M3954" s="4">
        <v>25</v>
      </c>
    </row>
    <row r="3955" spans="1:13" x14ac:dyDescent="0.2">
      <c r="A3955" s="3">
        <v>40299</v>
      </c>
      <c r="B3955" t="s">
        <v>9492</v>
      </c>
      <c r="C3955" t="s">
        <v>3078</v>
      </c>
      <c r="D3955" t="s">
        <v>9493</v>
      </c>
      <c r="E3955" t="s">
        <v>3077</v>
      </c>
      <c r="F3955" s="4">
        <v>3.7223076923076901</v>
      </c>
      <c r="G3955" s="4">
        <v>3.6150000000000002</v>
      </c>
      <c r="H3955" s="4">
        <v>0.440220923558231</v>
      </c>
      <c r="I3955" s="4">
        <v>4.78</v>
      </c>
      <c r="J3955" s="4">
        <v>3</v>
      </c>
      <c r="K3955" s="4">
        <v>3.5</v>
      </c>
      <c r="L3955" s="4">
        <v>3.915</v>
      </c>
      <c r="M3955" s="4">
        <v>26</v>
      </c>
    </row>
    <row r="3956" spans="1:13" x14ac:dyDescent="0.2">
      <c r="A3956" s="3">
        <v>40299</v>
      </c>
      <c r="B3956" t="s">
        <v>7286</v>
      </c>
      <c r="C3956" t="s">
        <v>3105</v>
      </c>
      <c r="D3956" t="s">
        <v>7287</v>
      </c>
      <c r="E3956" t="s">
        <v>3104</v>
      </c>
      <c r="F3956" s="4">
        <v>3.5254166666666702</v>
      </c>
      <c r="G3956" s="4">
        <v>3.5</v>
      </c>
      <c r="H3956" s="4">
        <v>0.415566445968022</v>
      </c>
      <c r="I3956" s="4">
        <v>4.55</v>
      </c>
      <c r="J3956" s="4">
        <v>3</v>
      </c>
      <c r="K3956" s="4">
        <v>3.2749999999999999</v>
      </c>
      <c r="L3956" s="4">
        <v>3.6</v>
      </c>
      <c r="M3956" s="4">
        <v>24</v>
      </c>
    </row>
    <row r="3957" spans="1:13" x14ac:dyDescent="0.2">
      <c r="A3957" s="3">
        <v>40299</v>
      </c>
      <c r="B3957" t="s">
        <v>7288</v>
      </c>
      <c r="C3957" t="s">
        <v>3138</v>
      </c>
      <c r="D3957" t="s">
        <v>7289</v>
      </c>
      <c r="E3957" t="s">
        <v>3137</v>
      </c>
      <c r="F3957" s="4">
        <v>0.47517857142857101</v>
      </c>
      <c r="G3957" s="4">
        <v>0.45250000000000001</v>
      </c>
      <c r="H3957" s="4">
        <v>0.20043232044599299</v>
      </c>
      <c r="I3957" s="4">
        <v>1.05</v>
      </c>
      <c r="J3957" s="4">
        <v>0.15</v>
      </c>
      <c r="K3957" s="4">
        <v>0.33</v>
      </c>
      <c r="L3957" s="4">
        <v>0.54</v>
      </c>
      <c r="M3957" s="4">
        <v>28</v>
      </c>
    </row>
    <row r="3958" spans="1:13" x14ac:dyDescent="0.2">
      <c r="A3958" s="3">
        <v>40299</v>
      </c>
      <c r="B3958" t="s">
        <v>7292</v>
      </c>
      <c r="C3958" t="s">
        <v>3141</v>
      </c>
      <c r="D3958" t="s">
        <v>7293</v>
      </c>
      <c r="E3958" t="s">
        <v>3140</v>
      </c>
      <c r="F3958" s="4">
        <v>0.33928571428571402</v>
      </c>
      <c r="G3958" s="4">
        <v>0.32</v>
      </c>
      <c r="H3958" s="4">
        <v>0.12551902825877201</v>
      </c>
      <c r="I3958" s="4">
        <v>0.61</v>
      </c>
      <c r="J3958" s="4">
        <v>7.0000000000000007E-2</v>
      </c>
      <c r="K3958" s="4">
        <v>0.255</v>
      </c>
      <c r="L3958" s="4">
        <v>0.38500000000000001</v>
      </c>
      <c r="M3958" s="4">
        <v>28</v>
      </c>
    </row>
    <row r="3959" spans="1:13" x14ac:dyDescent="0.2">
      <c r="A3959" s="3">
        <v>40299</v>
      </c>
      <c r="B3959" t="s">
        <v>7320</v>
      </c>
      <c r="C3959" t="s">
        <v>3144</v>
      </c>
      <c r="D3959" t="s">
        <v>7321</v>
      </c>
      <c r="E3959" t="s">
        <v>3143</v>
      </c>
      <c r="F3959" s="4">
        <v>0.38989285714285699</v>
      </c>
      <c r="G3959" s="4">
        <v>0.36</v>
      </c>
      <c r="H3959" s="4">
        <v>0.14599704189943799</v>
      </c>
      <c r="I3959" s="4">
        <v>0.9</v>
      </c>
      <c r="J3959" s="4">
        <v>0.15</v>
      </c>
      <c r="K3959" s="4">
        <v>0.3</v>
      </c>
      <c r="L3959" s="4">
        <v>0.42</v>
      </c>
      <c r="M3959" s="4">
        <v>28</v>
      </c>
    </row>
    <row r="3960" spans="1:13" x14ac:dyDescent="0.2">
      <c r="A3960" s="3">
        <v>40299</v>
      </c>
      <c r="B3960" t="s">
        <v>7328</v>
      </c>
      <c r="C3960" t="s">
        <v>3147</v>
      </c>
      <c r="D3960" t="s">
        <v>7329</v>
      </c>
      <c r="E3960" t="s">
        <v>3146</v>
      </c>
      <c r="F3960" s="4">
        <v>9.3571428571428597E-2</v>
      </c>
      <c r="G3960" s="4">
        <v>0.14000000000000001</v>
      </c>
      <c r="H3960" s="4">
        <v>0.19808741590172799</v>
      </c>
      <c r="I3960" s="4">
        <v>0.34</v>
      </c>
      <c r="J3960" s="4">
        <v>-0.42</v>
      </c>
      <c r="K3960" s="4">
        <v>9.7500000000000003E-2</v>
      </c>
      <c r="L3960" s="4">
        <v>0.20250000000000001</v>
      </c>
      <c r="M3960" s="4">
        <v>28</v>
      </c>
    </row>
    <row r="3961" spans="1:13" x14ac:dyDescent="0.2">
      <c r="A3961" s="3">
        <v>40299</v>
      </c>
      <c r="B3961" t="s">
        <v>7298</v>
      </c>
      <c r="C3961" t="s">
        <v>3114</v>
      </c>
      <c r="D3961" t="s">
        <v>7299</v>
      </c>
      <c r="E3961" t="s">
        <v>3113</v>
      </c>
      <c r="F3961" s="4">
        <v>-0.40778571428571397</v>
      </c>
      <c r="G3961" s="4">
        <v>-0.51</v>
      </c>
      <c r="H3961" s="4">
        <v>0.247828100093123</v>
      </c>
      <c r="I3961" s="4">
        <v>0.30199999999999999</v>
      </c>
      <c r="J3961" s="4">
        <v>-0.63</v>
      </c>
      <c r="K3961" s="4">
        <v>-0.5625</v>
      </c>
      <c r="L3961" s="4">
        <v>-0.34749999999999998</v>
      </c>
      <c r="M3961" s="4">
        <v>28</v>
      </c>
    </row>
    <row r="3962" spans="1:13" x14ac:dyDescent="0.2">
      <c r="A3962" s="3">
        <v>40299</v>
      </c>
      <c r="B3962" t="s">
        <v>7336</v>
      </c>
      <c r="C3962" t="s">
        <v>3150</v>
      </c>
      <c r="D3962" t="s">
        <v>7337</v>
      </c>
      <c r="E3962" t="s">
        <v>3149</v>
      </c>
      <c r="F3962" s="4">
        <v>-0.241148148148148</v>
      </c>
      <c r="G3962" s="4">
        <v>-0.27</v>
      </c>
      <c r="H3962" s="4">
        <v>0.189339480157834</v>
      </c>
      <c r="I3962" s="4">
        <v>0.249</v>
      </c>
      <c r="J3962" s="4">
        <v>-0.57999999999999996</v>
      </c>
      <c r="K3962" s="4">
        <v>-0.32</v>
      </c>
      <c r="L3962" s="4">
        <v>-0.22</v>
      </c>
      <c r="M3962" s="4">
        <v>27</v>
      </c>
    </row>
    <row r="3963" spans="1:13" x14ac:dyDescent="0.2">
      <c r="A3963" s="3">
        <v>40299</v>
      </c>
      <c r="B3963" t="s">
        <v>7300</v>
      </c>
      <c r="C3963" t="s">
        <v>3117</v>
      </c>
      <c r="D3963" t="s">
        <v>7301</v>
      </c>
      <c r="E3963" t="s">
        <v>3116</v>
      </c>
      <c r="F3963" s="4">
        <v>0.27296428571428599</v>
      </c>
      <c r="G3963" s="4">
        <v>0.28000000000000003</v>
      </c>
      <c r="H3963" s="4">
        <v>5.9361717394828602E-2</v>
      </c>
      <c r="I3963" s="4">
        <v>0.39</v>
      </c>
      <c r="J3963" s="4">
        <v>0.14000000000000001</v>
      </c>
      <c r="K3963" s="4">
        <v>0.22750000000000001</v>
      </c>
      <c r="L3963" s="4">
        <v>0.30475000000000002</v>
      </c>
      <c r="M3963" s="4">
        <v>28</v>
      </c>
    </row>
    <row r="3964" spans="1:13" x14ac:dyDescent="0.2">
      <c r="A3964" s="3">
        <v>40299</v>
      </c>
      <c r="B3964" t="s">
        <v>7302</v>
      </c>
      <c r="C3964" t="s">
        <v>3120</v>
      </c>
      <c r="D3964" t="s">
        <v>7303</v>
      </c>
      <c r="E3964" t="s">
        <v>3119</v>
      </c>
      <c r="F3964" s="4">
        <v>0.33071428571428602</v>
      </c>
      <c r="G3964" s="4">
        <v>0.32</v>
      </c>
      <c r="H3964" s="4">
        <v>5.5706145111420198E-2</v>
      </c>
      <c r="I3964" s="4">
        <v>0.43</v>
      </c>
      <c r="J3964" s="4">
        <v>0.22</v>
      </c>
      <c r="K3964" s="4">
        <v>0.29749999999999999</v>
      </c>
      <c r="L3964" s="4">
        <v>0.38</v>
      </c>
      <c r="M3964" s="4">
        <v>28</v>
      </c>
    </row>
    <row r="3965" spans="1:13" x14ac:dyDescent="0.2">
      <c r="A3965" s="3">
        <v>40299</v>
      </c>
      <c r="B3965" t="s">
        <v>7304</v>
      </c>
      <c r="C3965" t="s">
        <v>3123</v>
      </c>
      <c r="D3965" t="s">
        <v>7305</v>
      </c>
      <c r="E3965" t="s">
        <v>3122</v>
      </c>
      <c r="F3965" s="4">
        <v>0.371071428571429</v>
      </c>
      <c r="G3965" s="4">
        <v>0.36</v>
      </c>
      <c r="H3965" s="4">
        <v>7.5833115297087597E-2</v>
      </c>
      <c r="I3965" s="4">
        <v>0.57999999999999996</v>
      </c>
      <c r="J3965" s="4">
        <v>0.21</v>
      </c>
      <c r="K3965" s="4">
        <v>0.32</v>
      </c>
      <c r="L3965" s="4">
        <v>0.40749999999999997</v>
      </c>
      <c r="M3965" s="4">
        <v>28</v>
      </c>
    </row>
    <row r="3966" spans="1:13" x14ac:dyDescent="0.2">
      <c r="A3966" s="3">
        <v>40299</v>
      </c>
      <c r="B3966" t="s">
        <v>7306</v>
      </c>
      <c r="C3966" t="s">
        <v>3126</v>
      </c>
      <c r="D3966" t="s">
        <v>7307</v>
      </c>
      <c r="E3966" t="s">
        <v>3125</v>
      </c>
      <c r="F3966" s="4">
        <v>0.59907142857142903</v>
      </c>
      <c r="G3966" s="4">
        <v>0.57999999999999996</v>
      </c>
      <c r="H3966" s="4">
        <v>9.3494277333855499E-2</v>
      </c>
      <c r="I3966" s="4">
        <v>0.76</v>
      </c>
      <c r="J3966" s="4">
        <v>0.37</v>
      </c>
      <c r="K3966" s="4">
        <v>0.54749999999999999</v>
      </c>
      <c r="L3966" s="4">
        <v>0.6825</v>
      </c>
      <c r="M3966" s="4">
        <v>28</v>
      </c>
    </row>
    <row r="3967" spans="1:13" x14ac:dyDescent="0.2">
      <c r="A3967" s="3">
        <v>40299</v>
      </c>
      <c r="B3967" t="s">
        <v>7308</v>
      </c>
      <c r="C3967" t="s">
        <v>3129</v>
      </c>
      <c r="D3967" t="s">
        <v>7309</v>
      </c>
      <c r="E3967" t="s">
        <v>3128</v>
      </c>
      <c r="F3967" s="4">
        <v>0.47399999999999998</v>
      </c>
      <c r="G3967" s="4">
        <v>0.46</v>
      </c>
      <c r="H3967" s="4">
        <v>9.6788429060502904E-2</v>
      </c>
      <c r="I3967" s="4">
        <v>0.69199999999999995</v>
      </c>
      <c r="J3967" s="4">
        <v>0.28000000000000003</v>
      </c>
      <c r="K3967" s="4">
        <v>0.41749999999999998</v>
      </c>
      <c r="L3967" s="4">
        <v>0.53</v>
      </c>
      <c r="M3967" s="4">
        <v>28</v>
      </c>
    </row>
    <row r="3968" spans="1:13" x14ac:dyDescent="0.2">
      <c r="A3968" s="3">
        <v>40299</v>
      </c>
      <c r="B3968" t="s">
        <v>7310</v>
      </c>
      <c r="C3968" t="s">
        <v>3132</v>
      </c>
      <c r="D3968" t="s">
        <v>7311</v>
      </c>
      <c r="E3968" t="s">
        <v>3131</v>
      </c>
      <c r="F3968" s="4">
        <v>0.66792857142857098</v>
      </c>
      <c r="G3968" s="4">
        <v>0.67</v>
      </c>
      <c r="H3968" s="4">
        <v>0.14837937576846399</v>
      </c>
      <c r="I3968" s="4">
        <v>0.95</v>
      </c>
      <c r="J3968" s="4">
        <v>0.3</v>
      </c>
      <c r="K3968" s="4">
        <v>0.58750000000000002</v>
      </c>
      <c r="L3968" s="4">
        <v>0.79249999999999998</v>
      </c>
      <c r="M3968" s="4">
        <v>28</v>
      </c>
    </row>
    <row r="3969" spans="1:13" x14ac:dyDescent="0.2">
      <c r="A3969" s="3">
        <v>40299</v>
      </c>
      <c r="B3969" t="s">
        <v>7312</v>
      </c>
      <c r="C3969" t="s">
        <v>3135</v>
      </c>
      <c r="D3969" t="s">
        <v>7313</v>
      </c>
      <c r="E3969" t="s">
        <v>3134</v>
      </c>
      <c r="F3969" s="4">
        <v>0.49803571428571403</v>
      </c>
      <c r="G3969" s="4">
        <v>0.47499999999999998</v>
      </c>
      <c r="H3969" s="4">
        <v>0.105640369017424</v>
      </c>
      <c r="I3969" s="4">
        <v>0.86499999999999999</v>
      </c>
      <c r="J3969" s="4">
        <v>0.35</v>
      </c>
      <c r="K3969" s="4">
        <v>0.43</v>
      </c>
      <c r="L3969" s="4">
        <v>0.54</v>
      </c>
      <c r="M3969" s="4">
        <v>28</v>
      </c>
    </row>
    <row r="3970" spans="1:13" x14ac:dyDescent="0.2">
      <c r="A3970" s="3">
        <v>40299</v>
      </c>
      <c r="B3970" t="s">
        <v>7338</v>
      </c>
      <c r="C3970" t="s">
        <v>3096</v>
      </c>
      <c r="D3970" t="s">
        <v>7339</v>
      </c>
      <c r="E3970" t="s">
        <v>3095</v>
      </c>
      <c r="F3970" s="4">
        <v>4.1377416666666704</v>
      </c>
      <c r="G3970" s="4">
        <v>4.1150000000000002</v>
      </c>
      <c r="H3970" s="4">
        <v>0.40418222527949399</v>
      </c>
      <c r="I3970" s="4">
        <v>5.22</v>
      </c>
      <c r="J3970" s="4">
        <v>3.25</v>
      </c>
      <c r="K3970" s="4">
        <v>3.8875000000000002</v>
      </c>
      <c r="L3970" s="4">
        <v>4.2699999999999996</v>
      </c>
      <c r="M3970" s="4">
        <v>24</v>
      </c>
    </row>
    <row r="3971" spans="1:13" x14ac:dyDescent="0.2">
      <c r="A3971" s="3">
        <v>40299</v>
      </c>
      <c r="B3971" t="s">
        <v>9388</v>
      </c>
      <c r="C3971" t="s">
        <v>3087</v>
      </c>
      <c r="D3971" t="s">
        <v>9389</v>
      </c>
      <c r="E3971" t="s">
        <v>3086</v>
      </c>
      <c r="F3971" s="4">
        <v>4.4136239285714298</v>
      </c>
      <c r="G3971" s="4">
        <v>4.3150000000000004</v>
      </c>
      <c r="H3971" s="4">
        <v>0.46045838034739101</v>
      </c>
      <c r="I3971" s="4">
        <v>5.6214700000000004</v>
      </c>
      <c r="J3971" s="4">
        <v>3.41</v>
      </c>
      <c r="K3971" s="4">
        <v>4.1550000000000002</v>
      </c>
      <c r="L3971" s="4">
        <v>4.585</v>
      </c>
      <c r="M3971" s="4">
        <v>28</v>
      </c>
    </row>
    <row r="3972" spans="1:13" x14ac:dyDescent="0.2">
      <c r="A3972" s="3">
        <v>40299</v>
      </c>
      <c r="B3972" t="s">
        <v>9496</v>
      </c>
      <c r="C3972" t="s">
        <v>3090</v>
      </c>
      <c r="D3972" t="s">
        <v>9497</v>
      </c>
      <c r="E3972" t="s">
        <v>3089</v>
      </c>
      <c r="F3972" s="4">
        <v>3.8477607692307698</v>
      </c>
      <c r="G3972" s="4">
        <v>3.8050000000000002</v>
      </c>
      <c r="H3972" s="4">
        <v>0.36939637249895202</v>
      </c>
      <c r="I3972" s="4">
        <v>4.7</v>
      </c>
      <c r="J3972" s="4">
        <v>3.16</v>
      </c>
      <c r="K3972" s="4">
        <v>3.6</v>
      </c>
      <c r="L3972" s="4">
        <v>4.0599999999999996</v>
      </c>
      <c r="M3972" s="4">
        <v>26</v>
      </c>
    </row>
    <row r="3973" spans="1:13" x14ac:dyDescent="0.2">
      <c r="A3973" s="3">
        <v>40299</v>
      </c>
      <c r="B3973" t="s">
        <v>7340</v>
      </c>
      <c r="C3973" t="s">
        <v>3153</v>
      </c>
      <c r="D3973" t="s">
        <v>7341</v>
      </c>
      <c r="E3973" t="s">
        <v>3152</v>
      </c>
      <c r="F3973" s="4">
        <v>0.22474074074074099</v>
      </c>
      <c r="G3973" s="4">
        <v>0.27</v>
      </c>
      <c r="H3973" s="4">
        <v>0.164295370175086</v>
      </c>
      <c r="I3973" s="4">
        <v>0.35</v>
      </c>
      <c r="J3973" s="4">
        <v>-0.55000000000000004</v>
      </c>
      <c r="K3973" s="4">
        <v>0.22</v>
      </c>
      <c r="L3973" s="4">
        <v>0.28000000000000003</v>
      </c>
      <c r="M3973" s="4">
        <v>27</v>
      </c>
    </row>
    <row r="3974" spans="1:13" x14ac:dyDescent="0.2">
      <c r="A3974" s="3">
        <v>40299</v>
      </c>
      <c r="B3974" t="s">
        <v>10121</v>
      </c>
      <c r="C3974" t="s">
        <v>4324</v>
      </c>
      <c r="D3974" t="s">
        <v>10122</v>
      </c>
      <c r="E3974" t="s">
        <v>4323</v>
      </c>
      <c r="F3974" s="4">
        <v>3.2096153846153799</v>
      </c>
      <c r="G3974" s="4">
        <v>3.25</v>
      </c>
      <c r="H3974" s="4">
        <v>0.29665442210398002</v>
      </c>
      <c r="I3974" s="4">
        <v>3.6</v>
      </c>
      <c r="J3974" s="4">
        <v>2.5</v>
      </c>
      <c r="K3974" s="4">
        <v>3</v>
      </c>
      <c r="L3974" s="4">
        <v>3.5</v>
      </c>
      <c r="M3974" s="4">
        <v>26</v>
      </c>
    </row>
    <row r="3975" spans="1:13" x14ac:dyDescent="0.2">
      <c r="A3975" s="3">
        <v>40299</v>
      </c>
      <c r="B3975" t="s">
        <v>10139</v>
      </c>
      <c r="C3975" t="s">
        <v>4327</v>
      </c>
      <c r="D3975" t="s">
        <v>10140</v>
      </c>
      <c r="E3975" t="s">
        <v>4326</v>
      </c>
      <c r="F3975" s="4">
        <v>2.9833333333333298</v>
      </c>
      <c r="G3975" s="4">
        <v>3</v>
      </c>
      <c r="H3975" s="4">
        <v>0.50961764581648505</v>
      </c>
      <c r="I3975" s="4">
        <v>3.9</v>
      </c>
      <c r="J3975" s="4">
        <v>2</v>
      </c>
      <c r="K3975" s="4">
        <v>2.7749999999999999</v>
      </c>
      <c r="L3975" s="4">
        <v>3.2250000000000001</v>
      </c>
      <c r="M3975" s="4">
        <v>24</v>
      </c>
    </row>
    <row r="3976" spans="1:13" x14ac:dyDescent="0.2">
      <c r="A3976" s="3">
        <v>40299</v>
      </c>
      <c r="B3976" t="s">
        <v>9514</v>
      </c>
      <c r="C3976" t="s">
        <v>3939</v>
      </c>
      <c r="D3976" t="s">
        <v>9515</v>
      </c>
      <c r="E3976" t="s">
        <v>3947</v>
      </c>
      <c r="F3976" s="4">
        <v>12.5402827586207</v>
      </c>
      <c r="G3976" s="4">
        <v>12.55</v>
      </c>
      <c r="H3976" s="4">
        <v>0.27357559162866701</v>
      </c>
      <c r="I3976" s="4">
        <v>13.3</v>
      </c>
      <c r="J3976" s="4">
        <v>12.05</v>
      </c>
      <c r="K3976" s="4">
        <v>12.38</v>
      </c>
      <c r="L3976" s="4">
        <v>12.72</v>
      </c>
      <c r="M3976" s="4">
        <v>29</v>
      </c>
    </row>
    <row r="3977" spans="1:13" x14ac:dyDescent="0.2">
      <c r="A3977" s="3">
        <v>40299</v>
      </c>
      <c r="B3977" t="s">
        <v>9516</v>
      </c>
      <c r="C3977" t="s">
        <v>3942</v>
      </c>
      <c r="D3977" t="s">
        <v>9517</v>
      </c>
      <c r="E3977" t="s">
        <v>3949</v>
      </c>
      <c r="F3977" s="4">
        <v>12.4422071428571</v>
      </c>
      <c r="G3977" s="4">
        <v>12.465</v>
      </c>
      <c r="H3977" s="4">
        <v>0.21155288617930401</v>
      </c>
      <c r="I3977" s="4">
        <v>12.76</v>
      </c>
      <c r="J3977" s="4">
        <v>11.95</v>
      </c>
      <c r="K3977" s="4">
        <v>12.26</v>
      </c>
      <c r="L3977" s="4">
        <v>12.617599999999999</v>
      </c>
      <c r="M3977" s="4">
        <v>28</v>
      </c>
    </row>
    <row r="3978" spans="1:13" x14ac:dyDescent="0.2">
      <c r="A3978" s="3">
        <v>40299</v>
      </c>
      <c r="B3978" t="s">
        <v>9518</v>
      </c>
      <c r="C3978" t="s">
        <v>3952</v>
      </c>
      <c r="D3978" t="s">
        <v>9519</v>
      </c>
      <c r="E3978" t="s">
        <v>3951</v>
      </c>
      <c r="F3978" s="4">
        <v>12.414351851851899</v>
      </c>
      <c r="G3978" s="4">
        <v>12.45</v>
      </c>
      <c r="H3978" s="4">
        <v>0.212129306303001</v>
      </c>
      <c r="I3978" s="4">
        <v>12.85</v>
      </c>
      <c r="J3978" s="4">
        <v>11.97</v>
      </c>
      <c r="K3978" s="4">
        <v>12.23</v>
      </c>
      <c r="L3978" s="4">
        <v>12.585000000000001</v>
      </c>
      <c r="M3978" s="4">
        <v>27</v>
      </c>
    </row>
    <row r="3979" spans="1:13" x14ac:dyDescent="0.2">
      <c r="A3979" s="3">
        <v>40299</v>
      </c>
      <c r="B3979" t="s">
        <v>9394</v>
      </c>
      <c r="C3979" t="s">
        <v>3936</v>
      </c>
      <c r="D3979" t="s">
        <v>9395</v>
      </c>
      <c r="E3979" t="s">
        <v>3935</v>
      </c>
      <c r="F3979" s="4">
        <v>12.477713793103399</v>
      </c>
      <c r="G3979" s="4">
        <v>12.4</v>
      </c>
      <c r="H3979" s="4">
        <v>0.357767088764402</v>
      </c>
      <c r="I3979" s="4">
        <v>13.42</v>
      </c>
      <c r="J3979" s="4">
        <v>12</v>
      </c>
      <c r="K3979" s="4">
        <v>12.25</v>
      </c>
      <c r="L3979" s="4">
        <v>12.72</v>
      </c>
      <c r="M3979" s="4">
        <v>29</v>
      </c>
    </row>
    <row r="3980" spans="1:13" x14ac:dyDescent="0.2">
      <c r="A3980" s="3">
        <v>40299</v>
      </c>
      <c r="B3980" t="s">
        <v>9502</v>
      </c>
      <c r="C3980" t="s">
        <v>3939</v>
      </c>
      <c r="D3980" t="s">
        <v>9503</v>
      </c>
      <c r="E3980" t="s">
        <v>3938</v>
      </c>
      <c r="F3980" s="4">
        <v>12.813475862069</v>
      </c>
      <c r="G3980" s="4">
        <v>12.75</v>
      </c>
      <c r="H3980" s="4">
        <v>0.44770507962845701</v>
      </c>
      <c r="I3980" s="4">
        <v>14.07</v>
      </c>
      <c r="J3980" s="4">
        <v>12.03</v>
      </c>
      <c r="K3980" s="4">
        <v>12.5</v>
      </c>
      <c r="L3980" s="4">
        <v>13.2</v>
      </c>
      <c r="M3980" s="4">
        <v>29</v>
      </c>
    </row>
    <row r="3981" spans="1:13" x14ac:dyDescent="0.2">
      <c r="A3981" s="3">
        <v>40299</v>
      </c>
      <c r="B3981" t="s">
        <v>10113</v>
      </c>
      <c r="C3981" t="s">
        <v>3579</v>
      </c>
      <c r="D3981" t="s">
        <v>10114</v>
      </c>
      <c r="E3981" t="s">
        <v>3578</v>
      </c>
      <c r="F3981" s="4">
        <v>4.3064285714285697</v>
      </c>
      <c r="G3981" s="4">
        <v>4.2</v>
      </c>
      <c r="H3981" s="4">
        <v>0.53676820492658295</v>
      </c>
      <c r="I3981" s="4">
        <v>5.5</v>
      </c>
      <c r="J3981" s="4">
        <v>3.3</v>
      </c>
      <c r="K3981" s="4">
        <v>4</v>
      </c>
      <c r="L3981" s="4">
        <v>4.7850000000000001</v>
      </c>
      <c r="M3981" s="4">
        <v>28</v>
      </c>
    </row>
    <row r="3982" spans="1:13" x14ac:dyDescent="0.2">
      <c r="A3982" s="3">
        <v>40299</v>
      </c>
      <c r="B3982" t="s">
        <v>10127</v>
      </c>
      <c r="C3982" t="s">
        <v>3582</v>
      </c>
      <c r="D3982" t="s">
        <v>10128</v>
      </c>
      <c r="E3982" t="s">
        <v>3581</v>
      </c>
      <c r="F3982" s="4">
        <v>3.6183999999999998</v>
      </c>
      <c r="G3982" s="4">
        <v>3.5</v>
      </c>
      <c r="H3982" s="4">
        <v>0.34248698272099798</v>
      </c>
      <c r="I3982" s="4">
        <v>4.5</v>
      </c>
      <c r="J3982" s="4">
        <v>3</v>
      </c>
      <c r="K3982" s="4">
        <v>3.5</v>
      </c>
      <c r="L3982" s="4">
        <v>3.8</v>
      </c>
      <c r="M3982" s="4">
        <v>25</v>
      </c>
    </row>
    <row r="3983" spans="1:13" x14ac:dyDescent="0.2">
      <c r="A3983" s="3">
        <v>40299</v>
      </c>
      <c r="B3983" t="s">
        <v>10133</v>
      </c>
      <c r="C3983" t="s">
        <v>3594</v>
      </c>
      <c r="D3983" t="s">
        <v>10134</v>
      </c>
      <c r="E3983" t="s">
        <v>3593</v>
      </c>
      <c r="F3983" s="4">
        <v>5.6944827586206896</v>
      </c>
      <c r="G3983" s="4">
        <v>5.8</v>
      </c>
      <c r="H3983" s="4">
        <v>1.2253966885604699</v>
      </c>
      <c r="I3983" s="4">
        <v>9</v>
      </c>
      <c r="J3983" s="4">
        <v>1.9</v>
      </c>
      <c r="K3983" s="4">
        <v>5.0999999999999996</v>
      </c>
      <c r="L3983" s="4">
        <v>6.2</v>
      </c>
      <c r="M3983" s="4">
        <v>29</v>
      </c>
    </row>
    <row r="3984" spans="1:13" x14ac:dyDescent="0.2">
      <c r="A3984" s="3">
        <v>40299</v>
      </c>
      <c r="B3984" t="s">
        <v>10135</v>
      </c>
      <c r="C3984" t="s">
        <v>3597</v>
      </c>
      <c r="D3984" t="s">
        <v>10136</v>
      </c>
      <c r="E3984" t="s">
        <v>3596</v>
      </c>
      <c r="F3984" s="4">
        <v>3.9362068965517198</v>
      </c>
      <c r="G3984" s="4">
        <v>3.8</v>
      </c>
      <c r="H3984" s="4">
        <v>0.94177800611815199</v>
      </c>
      <c r="I3984" s="4">
        <v>5.9</v>
      </c>
      <c r="J3984" s="4">
        <v>2</v>
      </c>
      <c r="K3984" s="4">
        <v>3.3</v>
      </c>
      <c r="L3984" s="4">
        <v>4.7</v>
      </c>
      <c r="M3984" s="4">
        <v>29</v>
      </c>
    </row>
    <row r="3985" spans="1:13" x14ac:dyDescent="0.2">
      <c r="A3985" s="3">
        <v>40299</v>
      </c>
      <c r="B3985" t="s">
        <v>10137</v>
      </c>
      <c r="C3985" t="s">
        <v>3600</v>
      </c>
      <c r="D3985" t="s">
        <v>10138</v>
      </c>
      <c r="E3985" t="s">
        <v>3599</v>
      </c>
      <c r="F3985" s="4">
        <v>3.2620689655172401</v>
      </c>
      <c r="G3985" s="4">
        <v>3.2</v>
      </c>
      <c r="H3985" s="4">
        <v>0.97446461238373205</v>
      </c>
      <c r="I3985" s="4">
        <v>5.2</v>
      </c>
      <c r="J3985" s="4">
        <v>0.8</v>
      </c>
      <c r="K3985" s="4">
        <v>2.8</v>
      </c>
      <c r="L3985" s="4">
        <v>3.8</v>
      </c>
      <c r="M3985" s="4">
        <v>29</v>
      </c>
    </row>
    <row r="3986" spans="1:13" x14ac:dyDescent="0.2">
      <c r="A3986" s="3">
        <v>40330</v>
      </c>
      <c r="B3986" t="s">
        <v>9378</v>
      </c>
      <c r="C3986" t="s">
        <v>3918</v>
      </c>
      <c r="D3986" t="s">
        <v>9379</v>
      </c>
      <c r="E3986" t="s">
        <v>3917</v>
      </c>
      <c r="F3986" s="4">
        <v>4.7370000000000001</v>
      </c>
      <c r="G3986" s="4">
        <v>4.53</v>
      </c>
      <c r="H3986" s="4">
        <v>0.30635960389149203</v>
      </c>
      <c r="I3986" s="4">
        <v>5.34</v>
      </c>
      <c r="J3986" s="4">
        <v>4.25</v>
      </c>
      <c r="K3986" s="4">
        <v>4.5</v>
      </c>
      <c r="L3986" s="4">
        <v>5</v>
      </c>
      <c r="M3986" s="4">
        <v>30</v>
      </c>
    </row>
    <row r="3987" spans="1:13" x14ac:dyDescent="0.2">
      <c r="A3987" s="3">
        <v>40330</v>
      </c>
      <c r="B3987" t="s">
        <v>9488</v>
      </c>
      <c r="C3987" t="s">
        <v>3921</v>
      </c>
      <c r="D3987" t="s">
        <v>9489</v>
      </c>
      <c r="E3987" t="s">
        <v>3920</v>
      </c>
      <c r="F3987" s="4">
        <v>5.7637931034482799</v>
      </c>
      <c r="G3987" s="4">
        <v>5.75</v>
      </c>
      <c r="H3987" s="4">
        <v>0.62361511592318097</v>
      </c>
      <c r="I3987" s="4">
        <v>7.78</v>
      </c>
      <c r="J3987" s="4">
        <v>4.5</v>
      </c>
      <c r="K3987" s="4">
        <v>5.41</v>
      </c>
      <c r="L3987" s="4">
        <v>6</v>
      </c>
      <c r="M3987" s="4">
        <v>29</v>
      </c>
    </row>
    <row r="3988" spans="1:13" x14ac:dyDescent="0.2">
      <c r="A3988" s="3">
        <v>40330</v>
      </c>
      <c r="B3988" t="s">
        <v>7342</v>
      </c>
      <c r="C3988" t="s">
        <v>3081</v>
      </c>
      <c r="D3988" t="s">
        <v>7343</v>
      </c>
      <c r="E3988" t="s">
        <v>3080</v>
      </c>
      <c r="F3988" s="4">
        <v>4.3214285714285703</v>
      </c>
      <c r="G3988" s="4">
        <v>4.2</v>
      </c>
      <c r="H3988" s="4">
        <v>0.42805083019136098</v>
      </c>
      <c r="I3988" s="4">
        <v>5.5</v>
      </c>
      <c r="J3988" s="4">
        <v>3.7</v>
      </c>
      <c r="K3988" s="4">
        <v>4</v>
      </c>
      <c r="L3988" s="4">
        <v>4.5999999999999996</v>
      </c>
      <c r="M3988" s="4">
        <v>28</v>
      </c>
    </row>
    <row r="3989" spans="1:13" x14ac:dyDescent="0.2">
      <c r="A3989" s="3">
        <v>40330</v>
      </c>
      <c r="B3989" t="s">
        <v>9252</v>
      </c>
      <c r="C3989" t="s">
        <v>3072</v>
      </c>
      <c r="D3989" t="s">
        <v>9253</v>
      </c>
      <c r="E3989" t="s">
        <v>3071</v>
      </c>
      <c r="F3989" s="4">
        <v>4.6586206896551703</v>
      </c>
      <c r="G3989" s="4">
        <v>4.7</v>
      </c>
      <c r="H3989" s="4">
        <v>0.34071064533173101</v>
      </c>
      <c r="I3989" s="4">
        <v>5.4</v>
      </c>
      <c r="J3989" s="4">
        <v>4</v>
      </c>
      <c r="K3989" s="4">
        <v>4.4000000000000004</v>
      </c>
      <c r="L3989" s="4">
        <v>4.9000000000000004</v>
      </c>
      <c r="M3989" s="4">
        <v>29</v>
      </c>
    </row>
    <row r="3990" spans="1:13" x14ac:dyDescent="0.2">
      <c r="A3990" s="3">
        <v>40330</v>
      </c>
      <c r="B3990" t="s">
        <v>9382</v>
      </c>
      <c r="C3990" t="s">
        <v>3075</v>
      </c>
      <c r="D3990" t="s">
        <v>9383</v>
      </c>
      <c r="E3990" t="s">
        <v>3074</v>
      </c>
      <c r="F3990" s="4">
        <v>3.9172413793103402</v>
      </c>
      <c r="G3990" s="4">
        <v>3.9</v>
      </c>
      <c r="H3990" s="4">
        <v>0.30363155011724502</v>
      </c>
      <c r="I3990" s="4">
        <v>4.5999999999999996</v>
      </c>
      <c r="J3990" s="4">
        <v>3.4</v>
      </c>
      <c r="K3990" s="4">
        <v>3.7</v>
      </c>
      <c r="L3990" s="4">
        <v>4</v>
      </c>
      <c r="M3990" s="4">
        <v>29</v>
      </c>
    </row>
    <row r="3991" spans="1:13" x14ac:dyDescent="0.2">
      <c r="A3991" s="3">
        <v>40330</v>
      </c>
      <c r="B3991" t="s">
        <v>7284</v>
      </c>
      <c r="C3991" t="s">
        <v>3102</v>
      </c>
      <c r="D3991" t="s">
        <v>7285</v>
      </c>
      <c r="E3991" t="s">
        <v>3101</v>
      </c>
      <c r="F3991" s="4">
        <v>3.7384615384615398</v>
      </c>
      <c r="G3991" s="4">
        <v>3.7</v>
      </c>
      <c r="H3991" s="4">
        <v>0.32009613940430198</v>
      </c>
      <c r="I3991" s="4">
        <v>4.5999999999999996</v>
      </c>
      <c r="J3991" s="4">
        <v>3.2</v>
      </c>
      <c r="K3991" s="4">
        <v>3.5</v>
      </c>
      <c r="L3991" s="4">
        <v>3.9750000000000001</v>
      </c>
      <c r="M3991" s="4">
        <v>26</v>
      </c>
    </row>
    <row r="3992" spans="1:13" x14ac:dyDescent="0.2">
      <c r="A3992" s="3">
        <v>40330</v>
      </c>
      <c r="B3992" t="s">
        <v>9492</v>
      </c>
      <c r="C3992" t="s">
        <v>3078</v>
      </c>
      <c r="D3992" t="s">
        <v>9493</v>
      </c>
      <c r="E3992" t="s">
        <v>3077</v>
      </c>
      <c r="F3992" s="4">
        <v>3.7769230769230799</v>
      </c>
      <c r="G3992" s="4">
        <v>3.8</v>
      </c>
      <c r="H3992" s="4">
        <v>0.44299678762509498</v>
      </c>
      <c r="I3992" s="4">
        <v>4.8</v>
      </c>
      <c r="J3992" s="4">
        <v>3</v>
      </c>
      <c r="K3992" s="4">
        <v>3.5</v>
      </c>
      <c r="L3992" s="4">
        <v>4.0750000000000002</v>
      </c>
      <c r="M3992" s="4">
        <v>26</v>
      </c>
    </row>
    <row r="3993" spans="1:13" x14ac:dyDescent="0.2">
      <c r="A3993" s="3">
        <v>40330</v>
      </c>
      <c r="B3993" t="s">
        <v>7286</v>
      </c>
      <c r="C3993" t="s">
        <v>3105</v>
      </c>
      <c r="D3993" t="s">
        <v>7287</v>
      </c>
      <c r="E3993" t="s">
        <v>3104</v>
      </c>
      <c r="F3993" s="4">
        <v>3.54</v>
      </c>
      <c r="G3993" s="4">
        <v>3.5</v>
      </c>
      <c r="H3993" s="4">
        <v>0.404145188432738</v>
      </c>
      <c r="I3993" s="4">
        <v>4.5999999999999996</v>
      </c>
      <c r="J3993" s="4">
        <v>3</v>
      </c>
      <c r="K3993" s="4">
        <v>3.3</v>
      </c>
      <c r="L3993" s="4">
        <v>3.7</v>
      </c>
      <c r="M3993" s="4">
        <v>25</v>
      </c>
    </row>
    <row r="3994" spans="1:13" x14ac:dyDescent="0.2">
      <c r="A3994" s="3">
        <v>40330</v>
      </c>
      <c r="B3994" t="s">
        <v>7288</v>
      </c>
      <c r="C3994" t="s">
        <v>3135</v>
      </c>
      <c r="D3994" t="s">
        <v>7289</v>
      </c>
      <c r="E3994" t="s">
        <v>3134</v>
      </c>
      <c r="F3994" s="4">
        <v>0.51603448275862096</v>
      </c>
      <c r="G3994" s="4">
        <v>0.49</v>
      </c>
      <c r="H3994" s="4">
        <v>0.19423558647731701</v>
      </c>
      <c r="I3994" s="4">
        <v>1.0900000000000001</v>
      </c>
      <c r="J3994" s="4">
        <v>0.2</v>
      </c>
      <c r="K3994" s="4">
        <v>0.41</v>
      </c>
      <c r="L3994" s="4">
        <v>0.56999999999999995</v>
      </c>
      <c r="M3994" s="4">
        <v>29</v>
      </c>
    </row>
    <row r="3995" spans="1:13" x14ac:dyDescent="0.2">
      <c r="A3995" s="3">
        <v>40330</v>
      </c>
      <c r="B3995" t="s">
        <v>7292</v>
      </c>
      <c r="C3995" t="s">
        <v>3138</v>
      </c>
      <c r="D3995" t="s">
        <v>7293</v>
      </c>
      <c r="E3995" t="s">
        <v>3137</v>
      </c>
      <c r="F3995" s="4">
        <v>0.34431034482758599</v>
      </c>
      <c r="G3995" s="4">
        <v>0.32</v>
      </c>
      <c r="H3995" s="4">
        <v>0.104742235800994</v>
      </c>
      <c r="I3995" s="4">
        <v>0.61</v>
      </c>
      <c r="J3995" s="4">
        <v>0.17</v>
      </c>
      <c r="K3995" s="4">
        <v>0.26</v>
      </c>
      <c r="L3995" s="4">
        <v>0.38</v>
      </c>
      <c r="M3995" s="4">
        <v>29</v>
      </c>
    </row>
    <row r="3996" spans="1:13" x14ac:dyDescent="0.2">
      <c r="A3996" s="3">
        <v>40330</v>
      </c>
      <c r="B3996" t="s">
        <v>7320</v>
      </c>
      <c r="C3996" t="s">
        <v>3141</v>
      </c>
      <c r="D3996" t="s">
        <v>7321</v>
      </c>
      <c r="E3996" t="s">
        <v>3140</v>
      </c>
      <c r="F3996" s="4">
        <v>0.39896551724137902</v>
      </c>
      <c r="G3996" s="4">
        <v>0.38</v>
      </c>
      <c r="H3996" s="4">
        <v>0.14580674165253801</v>
      </c>
      <c r="I3996" s="4">
        <v>0.89</v>
      </c>
      <c r="J3996" s="4">
        <v>0.15</v>
      </c>
      <c r="K3996" s="4">
        <v>0.33</v>
      </c>
      <c r="L3996" s="4">
        <v>0.42</v>
      </c>
      <c r="M3996" s="4">
        <v>29</v>
      </c>
    </row>
    <row r="3997" spans="1:13" x14ac:dyDescent="0.2">
      <c r="A3997" s="3">
        <v>40330</v>
      </c>
      <c r="B3997" t="s">
        <v>7328</v>
      </c>
      <c r="C3997" t="s">
        <v>3144</v>
      </c>
      <c r="D3997" t="s">
        <v>7329</v>
      </c>
      <c r="E3997" t="s">
        <v>3143</v>
      </c>
      <c r="F3997" s="4">
        <v>0.10127586206896599</v>
      </c>
      <c r="G3997" s="4">
        <v>0.13</v>
      </c>
      <c r="H3997" s="4">
        <v>0.155623376997096</v>
      </c>
      <c r="I3997" s="4">
        <v>0.33</v>
      </c>
      <c r="J3997" s="4">
        <v>-0.42</v>
      </c>
      <c r="K3997" s="4">
        <v>0.06</v>
      </c>
      <c r="L3997" s="4">
        <v>0.18</v>
      </c>
      <c r="M3997" s="4">
        <v>29</v>
      </c>
    </row>
    <row r="3998" spans="1:13" x14ac:dyDescent="0.2">
      <c r="A3998" s="3">
        <v>40330</v>
      </c>
      <c r="B3998" t="s">
        <v>7336</v>
      </c>
      <c r="C3998" t="s">
        <v>3147</v>
      </c>
      <c r="D3998" t="s">
        <v>7337</v>
      </c>
      <c r="E3998" t="s">
        <v>3146</v>
      </c>
      <c r="F3998" s="4">
        <v>-0.314896551724138</v>
      </c>
      <c r="G3998" s="4">
        <v>-0.31</v>
      </c>
      <c r="H3998" s="4">
        <v>0.16843700493223501</v>
      </c>
      <c r="I3998" s="4">
        <v>7.0000000000000007E-2</v>
      </c>
      <c r="J3998" s="4">
        <v>-0.67</v>
      </c>
      <c r="K3998" s="4">
        <v>-0.41</v>
      </c>
      <c r="L3998" s="4">
        <v>-0.22</v>
      </c>
      <c r="M3998" s="4">
        <v>29</v>
      </c>
    </row>
    <row r="3999" spans="1:13" x14ac:dyDescent="0.2">
      <c r="A3999" s="3">
        <v>40330</v>
      </c>
      <c r="B3999" t="s">
        <v>7300</v>
      </c>
      <c r="C3999" t="s">
        <v>3114</v>
      </c>
      <c r="D3999" t="s">
        <v>7301</v>
      </c>
      <c r="E3999" t="s">
        <v>3113</v>
      </c>
      <c r="F3999" s="4">
        <v>0.10544827586206899</v>
      </c>
      <c r="G3999" s="4">
        <v>0.05</v>
      </c>
      <c r="H3999" s="4">
        <v>0.12604749280866201</v>
      </c>
      <c r="I3999" s="4">
        <v>0.42</v>
      </c>
      <c r="J3999" s="4">
        <v>-0.05</v>
      </c>
      <c r="K3999" s="4">
        <v>0.01</v>
      </c>
      <c r="L3999" s="4">
        <v>0.2</v>
      </c>
      <c r="M3999" s="4">
        <v>29</v>
      </c>
    </row>
    <row r="4000" spans="1:13" x14ac:dyDescent="0.2">
      <c r="A4000" s="3">
        <v>40330</v>
      </c>
      <c r="B4000" t="s">
        <v>7344</v>
      </c>
      <c r="C4000" t="s">
        <v>3150</v>
      </c>
      <c r="D4000" t="s">
        <v>7345</v>
      </c>
      <c r="E4000" t="s">
        <v>3149</v>
      </c>
      <c r="F4000" s="4">
        <v>0.164379310344828</v>
      </c>
      <c r="G4000" s="4">
        <v>0.16</v>
      </c>
      <c r="H4000" s="4">
        <v>8.4302352870530201E-2</v>
      </c>
      <c r="I4000" s="4">
        <v>0.31</v>
      </c>
      <c r="J4000" s="4">
        <v>-0.05</v>
      </c>
      <c r="K4000" s="4">
        <v>0.11</v>
      </c>
      <c r="L4000" s="4">
        <v>0.23</v>
      </c>
      <c r="M4000" s="4">
        <v>29</v>
      </c>
    </row>
    <row r="4001" spans="1:13" x14ac:dyDescent="0.2">
      <c r="A4001" s="3">
        <v>40330</v>
      </c>
      <c r="B4001" t="s">
        <v>7302</v>
      </c>
      <c r="C4001" t="s">
        <v>3117</v>
      </c>
      <c r="D4001" t="s">
        <v>7303</v>
      </c>
      <c r="E4001" t="s">
        <v>3116</v>
      </c>
      <c r="F4001" s="4">
        <v>0.33996551724137902</v>
      </c>
      <c r="G4001" s="4">
        <v>0.34</v>
      </c>
      <c r="H4001" s="4">
        <v>7.6541530630959101E-2</v>
      </c>
      <c r="I4001" s="4">
        <v>0.46</v>
      </c>
      <c r="J4001" s="4">
        <v>0.19</v>
      </c>
      <c r="K4001" s="4">
        <v>0.28000000000000003</v>
      </c>
      <c r="L4001" s="4">
        <v>0.41</v>
      </c>
      <c r="M4001" s="4">
        <v>29</v>
      </c>
    </row>
    <row r="4002" spans="1:13" x14ac:dyDescent="0.2">
      <c r="A4002" s="3">
        <v>40330</v>
      </c>
      <c r="B4002" t="s">
        <v>7304</v>
      </c>
      <c r="C4002" t="s">
        <v>3120</v>
      </c>
      <c r="D4002" t="s">
        <v>7305</v>
      </c>
      <c r="E4002" t="s">
        <v>3119</v>
      </c>
      <c r="F4002" s="4">
        <v>0.365172413793103</v>
      </c>
      <c r="G4002" s="4">
        <v>0.36</v>
      </c>
      <c r="H4002" s="4">
        <v>6.5825564381237003E-2</v>
      </c>
      <c r="I4002" s="4">
        <v>0.53</v>
      </c>
      <c r="J4002" s="4">
        <v>0.21</v>
      </c>
      <c r="K4002" s="4">
        <v>0.32</v>
      </c>
      <c r="L4002" s="4">
        <v>0.39</v>
      </c>
      <c r="M4002" s="4">
        <v>29</v>
      </c>
    </row>
    <row r="4003" spans="1:13" x14ac:dyDescent="0.2">
      <c r="A4003" s="3">
        <v>40330</v>
      </c>
      <c r="B4003" t="s">
        <v>7306</v>
      </c>
      <c r="C4003" t="s">
        <v>3123</v>
      </c>
      <c r="D4003" t="s">
        <v>7307</v>
      </c>
      <c r="E4003" t="s">
        <v>3122</v>
      </c>
      <c r="F4003" s="4">
        <v>0.608275862068966</v>
      </c>
      <c r="G4003" s="4">
        <v>0.6</v>
      </c>
      <c r="H4003" s="4">
        <v>0.111869470031475</v>
      </c>
      <c r="I4003" s="4">
        <v>0.88</v>
      </c>
      <c r="J4003" s="4">
        <v>0.37</v>
      </c>
      <c r="K4003" s="4">
        <v>0.55000000000000004</v>
      </c>
      <c r="L4003" s="4">
        <v>0.65</v>
      </c>
      <c r="M4003" s="4">
        <v>29</v>
      </c>
    </row>
    <row r="4004" spans="1:13" x14ac:dyDescent="0.2">
      <c r="A4004" s="3">
        <v>40330</v>
      </c>
      <c r="B4004" t="s">
        <v>7308</v>
      </c>
      <c r="C4004" t="s">
        <v>3126</v>
      </c>
      <c r="D4004" t="s">
        <v>7309</v>
      </c>
      <c r="E4004" t="s">
        <v>3125</v>
      </c>
      <c r="F4004" s="4">
        <v>0.49496551724137899</v>
      </c>
      <c r="G4004" s="4">
        <v>0.49</v>
      </c>
      <c r="H4004" s="4">
        <v>7.2923875552631995E-2</v>
      </c>
      <c r="I4004" s="4">
        <v>0.65</v>
      </c>
      <c r="J4004" s="4">
        <v>0.31</v>
      </c>
      <c r="K4004" s="4">
        <v>0.45</v>
      </c>
      <c r="L4004" s="4">
        <v>0.54</v>
      </c>
      <c r="M4004" s="4">
        <v>29</v>
      </c>
    </row>
    <row r="4005" spans="1:13" x14ac:dyDescent="0.2">
      <c r="A4005" s="3">
        <v>40330</v>
      </c>
      <c r="B4005" t="s">
        <v>7310</v>
      </c>
      <c r="C4005" t="s">
        <v>3129</v>
      </c>
      <c r="D4005" t="s">
        <v>7311</v>
      </c>
      <c r="E4005" t="s">
        <v>3128</v>
      </c>
      <c r="F4005" s="4">
        <v>0.70213793103448296</v>
      </c>
      <c r="G4005" s="4">
        <v>0.7</v>
      </c>
      <c r="H4005" s="4">
        <v>0.118386692102597</v>
      </c>
      <c r="I4005" s="4">
        <v>0.96</v>
      </c>
      <c r="J4005" s="4">
        <v>0.46</v>
      </c>
      <c r="K4005" s="4">
        <v>0.62</v>
      </c>
      <c r="L4005" s="4">
        <v>0.77</v>
      </c>
      <c r="M4005" s="4">
        <v>29</v>
      </c>
    </row>
    <row r="4006" spans="1:13" x14ac:dyDescent="0.2">
      <c r="A4006" s="3">
        <v>40330</v>
      </c>
      <c r="B4006" t="s">
        <v>7312</v>
      </c>
      <c r="C4006" t="s">
        <v>3132</v>
      </c>
      <c r="D4006" t="s">
        <v>7313</v>
      </c>
      <c r="E4006" t="s">
        <v>3131</v>
      </c>
      <c r="F4006" s="4">
        <v>0.49144827586206902</v>
      </c>
      <c r="G4006" s="4">
        <v>0.47</v>
      </c>
      <c r="H4006" s="4">
        <v>8.5151791444495695E-2</v>
      </c>
      <c r="I4006" s="4">
        <v>0.68</v>
      </c>
      <c r="J4006" s="4">
        <v>0.33</v>
      </c>
      <c r="K4006" s="4">
        <v>0.44</v>
      </c>
      <c r="L4006" s="4">
        <v>0.54</v>
      </c>
      <c r="M4006" s="4">
        <v>29</v>
      </c>
    </row>
    <row r="4007" spans="1:13" x14ac:dyDescent="0.2">
      <c r="A4007" s="3">
        <v>40330</v>
      </c>
      <c r="B4007" t="s">
        <v>7346</v>
      </c>
      <c r="C4007" t="s">
        <v>3096</v>
      </c>
      <c r="D4007" t="s">
        <v>7347</v>
      </c>
      <c r="E4007" t="s">
        <v>3095</v>
      </c>
      <c r="F4007" s="4">
        <v>4.0807692307692296</v>
      </c>
      <c r="G4007" s="4">
        <v>4.0999999999999996</v>
      </c>
      <c r="H4007" s="4">
        <v>0.37949358968945002</v>
      </c>
      <c r="I4007" s="4">
        <v>4.9000000000000004</v>
      </c>
      <c r="J4007" s="4">
        <v>3.2</v>
      </c>
      <c r="K4007" s="4">
        <v>3.9</v>
      </c>
      <c r="L4007" s="4">
        <v>4.3</v>
      </c>
      <c r="M4007" s="4">
        <v>26</v>
      </c>
    </row>
    <row r="4008" spans="1:13" x14ac:dyDescent="0.2">
      <c r="A4008" s="3">
        <v>40330</v>
      </c>
      <c r="B4008" t="s">
        <v>9388</v>
      </c>
      <c r="C4008" t="s">
        <v>3087</v>
      </c>
      <c r="D4008" t="s">
        <v>9389</v>
      </c>
      <c r="E4008" t="s">
        <v>3086</v>
      </c>
      <c r="F4008" s="4">
        <v>4.2576923076923103</v>
      </c>
      <c r="G4008" s="4">
        <v>4.2</v>
      </c>
      <c r="H4008" s="4">
        <v>0.33005826991375598</v>
      </c>
      <c r="I4008" s="4">
        <v>5.0999999999999996</v>
      </c>
      <c r="J4008" s="4">
        <v>3.5</v>
      </c>
      <c r="K4008" s="4">
        <v>4.0250000000000004</v>
      </c>
      <c r="L4008" s="4">
        <v>4.4000000000000004</v>
      </c>
      <c r="M4008" s="4">
        <v>26</v>
      </c>
    </row>
    <row r="4009" spans="1:13" x14ac:dyDescent="0.2">
      <c r="A4009" s="3">
        <v>40330</v>
      </c>
      <c r="B4009" t="s">
        <v>9496</v>
      </c>
      <c r="C4009" t="s">
        <v>3090</v>
      </c>
      <c r="D4009" t="s">
        <v>9497</v>
      </c>
      <c r="E4009" t="s">
        <v>3089</v>
      </c>
      <c r="F4009" s="4">
        <v>3.87307692307692</v>
      </c>
      <c r="G4009" s="4">
        <v>3.9</v>
      </c>
      <c r="H4009" s="4">
        <v>0.35727601913108298</v>
      </c>
      <c r="I4009" s="4">
        <v>4.7</v>
      </c>
      <c r="J4009" s="4">
        <v>3.2</v>
      </c>
      <c r="K4009" s="4">
        <v>3.625</v>
      </c>
      <c r="L4009" s="4">
        <v>4.0750000000000002</v>
      </c>
      <c r="M4009" s="4">
        <v>26</v>
      </c>
    </row>
    <row r="4010" spans="1:13" x14ac:dyDescent="0.2">
      <c r="A4010" s="3">
        <v>40330</v>
      </c>
      <c r="B4010" t="s">
        <v>7348</v>
      </c>
      <c r="C4010" t="s">
        <v>3153</v>
      </c>
      <c r="D4010" t="s">
        <v>7349</v>
      </c>
      <c r="E4010" t="s">
        <v>3152</v>
      </c>
      <c r="F4010" s="4">
        <v>0.160481481481481</v>
      </c>
      <c r="G4010" s="4">
        <v>0.14000000000000001</v>
      </c>
      <c r="H4010" s="4">
        <v>7.2483085756593693E-2</v>
      </c>
      <c r="I4010" s="4">
        <v>0.31</v>
      </c>
      <c r="J4010" s="4">
        <v>0.03</v>
      </c>
      <c r="K4010" s="4">
        <v>0.12</v>
      </c>
      <c r="L4010" s="4">
        <v>0.2</v>
      </c>
      <c r="M4010" s="4">
        <v>27</v>
      </c>
    </row>
    <row r="4011" spans="1:13" x14ac:dyDescent="0.2">
      <c r="A4011" s="3">
        <v>40330</v>
      </c>
      <c r="B4011" t="s">
        <v>10121</v>
      </c>
      <c r="C4011" t="s">
        <v>4324</v>
      </c>
      <c r="D4011" t="s">
        <v>10122</v>
      </c>
      <c r="E4011" t="s">
        <v>4323</v>
      </c>
      <c r="F4011" s="4">
        <v>3.1111111111111098</v>
      </c>
      <c r="G4011" s="4">
        <v>3.2</v>
      </c>
      <c r="H4011" s="4">
        <v>0.337790710503655</v>
      </c>
      <c r="I4011" s="4">
        <v>3.6</v>
      </c>
      <c r="J4011" s="4">
        <v>2</v>
      </c>
      <c r="K4011" s="4">
        <v>3</v>
      </c>
      <c r="L4011" s="4">
        <v>3.35</v>
      </c>
      <c r="M4011" s="4">
        <v>27</v>
      </c>
    </row>
    <row r="4012" spans="1:13" x14ac:dyDescent="0.2">
      <c r="A4012" s="3">
        <v>40330</v>
      </c>
      <c r="B4012" t="s">
        <v>10139</v>
      </c>
      <c r="C4012" t="s">
        <v>4327</v>
      </c>
      <c r="D4012" t="s">
        <v>10140</v>
      </c>
      <c r="E4012" t="s">
        <v>4326</v>
      </c>
      <c r="F4012" s="4">
        <v>3.0038461538461498</v>
      </c>
      <c r="G4012" s="4">
        <v>3</v>
      </c>
      <c r="H4012" s="4">
        <v>0.50713372534728496</v>
      </c>
      <c r="I4012" s="4">
        <v>3.9</v>
      </c>
      <c r="J4012" s="4">
        <v>2</v>
      </c>
      <c r="K4012" s="4">
        <v>2.7250000000000001</v>
      </c>
      <c r="L4012" s="4">
        <v>3.4249999999999998</v>
      </c>
      <c r="M4012" s="4">
        <v>26</v>
      </c>
    </row>
    <row r="4013" spans="1:13" x14ac:dyDescent="0.2">
      <c r="A4013" s="3">
        <v>40330</v>
      </c>
      <c r="B4013" t="s">
        <v>9516</v>
      </c>
      <c r="C4013" t="s">
        <v>3939</v>
      </c>
      <c r="D4013" t="s">
        <v>9517</v>
      </c>
      <c r="E4013" t="s">
        <v>3947</v>
      </c>
      <c r="F4013" s="4">
        <v>12.516220689655199</v>
      </c>
      <c r="G4013" s="4">
        <v>12.55</v>
      </c>
      <c r="H4013" s="4">
        <v>0.196065217610494</v>
      </c>
      <c r="I4013" s="4">
        <v>12.805400000000001</v>
      </c>
      <c r="J4013" s="4">
        <v>12</v>
      </c>
      <c r="K4013" s="4">
        <v>12.41</v>
      </c>
      <c r="L4013" s="4">
        <v>12.64</v>
      </c>
      <c r="M4013" s="4">
        <v>29</v>
      </c>
    </row>
    <row r="4014" spans="1:13" x14ac:dyDescent="0.2">
      <c r="A4014" s="3">
        <v>40330</v>
      </c>
      <c r="B4014" t="s">
        <v>9518</v>
      </c>
      <c r="C4014" t="s">
        <v>3942</v>
      </c>
      <c r="D4014" t="s">
        <v>9519</v>
      </c>
      <c r="E4014" t="s">
        <v>3949</v>
      </c>
      <c r="F4014" s="4">
        <v>12.445848275862099</v>
      </c>
      <c r="G4014" s="4">
        <v>12.49</v>
      </c>
      <c r="H4014" s="4">
        <v>0.19908346171659799</v>
      </c>
      <c r="I4014" s="4">
        <v>12.85</v>
      </c>
      <c r="J4014" s="4">
        <v>12.02</v>
      </c>
      <c r="K4014" s="4">
        <v>12.3</v>
      </c>
      <c r="L4014" s="4">
        <v>12.5646</v>
      </c>
      <c r="M4014" s="4">
        <v>29</v>
      </c>
    </row>
    <row r="4015" spans="1:13" x14ac:dyDescent="0.2">
      <c r="A4015" s="3">
        <v>40330</v>
      </c>
      <c r="B4015" t="s">
        <v>9520</v>
      </c>
      <c r="C4015" t="s">
        <v>3952</v>
      </c>
      <c r="D4015" t="s">
        <v>9521</v>
      </c>
      <c r="E4015" t="s">
        <v>3951</v>
      </c>
      <c r="F4015" s="4">
        <v>12.433006666666699</v>
      </c>
      <c r="G4015" s="4">
        <v>12.465</v>
      </c>
      <c r="H4015" s="4">
        <v>0.225335675938309</v>
      </c>
      <c r="I4015" s="4">
        <v>12.88</v>
      </c>
      <c r="J4015" s="4">
        <v>12</v>
      </c>
      <c r="K4015" s="4">
        <v>12.37</v>
      </c>
      <c r="L4015" s="4">
        <v>12.585000000000001</v>
      </c>
      <c r="M4015" s="4">
        <v>30</v>
      </c>
    </row>
    <row r="4016" spans="1:13" x14ac:dyDescent="0.2">
      <c r="A4016" s="3">
        <v>40330</v>
      </c>
      <c r="B4016" t="s">
        <v>9394</v>
      </c>
      <c r="C4016" t="s">
        <v>3936</v>
      </c>
      <c r="D4016" t="s">
        <v>9395</v>
      </c>
      <c r="E4016" t="s">
        <v>3935</v>
      </c>
      <c r="F4016" s="4">
        <v>12.504986666666699</v>
      </c>
      <c r="G4016" s="4">
        <v>12.484999999999999</v>
      </c>
      <c r="H4016" s="4">
        <v>0.34293349886483598</v>
      </c>
      <c r="I4016" s="4">
        <v>13.5</v>
      </c>
      <c r="J4016" s="4">
        <v>11.85</v>
      </c>
      <c r="K4016" s="4">
        <v>12.3</v>
      </c>
      <c r="L4016" s="4">
        <v>12.64</v>
      </c>
      <c r="M4016" s="4">
        <v>30</v>
      </c>
    </row>
    <row r="4017" spans="1:13" x14ac:dyDescent="0.2">
      <c r="A4017" s="3">
        <v>40330</v>
      </c>
      <c r="B4017" t="s">
        <v>9502</v>
      </c>
      <c r="C4017" t="s">
        <v>3939</v>
      </c>
      <c r="D4017" t="s">
        <v>9503</v>
      </c>
      <c r="E4017" t="s">
        <v>3938</v>
      </c>
      <c r="F4017" s="4">
        <v>12.7843866666667</v>
      </c>
      <c r="G4017" s="4">
        <v>12.72</v>
      </c>
      <c r="H4017" s="4">
        <v>0.44684741184353299</v>
      </c>
      <c r="I4017" s="4">
        <v>14.18</v>
      </c>
      <c r="J4017" s="4">
        <v>12.01</v>
      </c>
      <c r="K4017" s="4">
        <v>12.5</v>
      </c>
      <c r="L4017" s="4">
        <v>13.005000000000001</v>
      </c>
      <c r="M4017" s="4">
        <v>30</v>
      </c>
    </row>
    <row r="4018" spans="1:13" x14ac:dyDescent="0.2">
      <c r="A4018" s="3">
        <v>40330</v>
      </c>
      <c r="B4018" t="s">
        <v>10113</v>
      </c>
      <c r="C4018" t="s">
        <v>3579</v>
      </c>
      <c r="D4018" t="s">
        <v>10114</v>
      </c>
      <c r="E4018" t="s">
        <v>3578</v>
      </c>
      <c r="F4018" s="4">
        <v>4.3650000000000002</v>
      </c>
      <c r="G4018" s="4">
        <v>4.3</v>
      </c>
      <c r="H4018" s="4">
        <v>0.48109609048075003</v>
      </c>
      <c r="I4018" s="4">
        <v>5.5</v>
      </c>
      <c r="J4018" s="4">
        <v>3.3</v>
      </c>
      <c r="K4018" s="4">
        <v>4</v>
      </c>
      <c r="L4018" s="4">
        <v>4.7424999999999997</v>
      </c>
      <c r="M4018" s="4">
        <v>30</v>
      </c>
    </row>
    <row r="4019" spans="1:13" x14ac:dyDescent="0.2">
      <c r="A4019" s="3">
        <v>40330</v>
      </c>
      <c r="B4019" t="s">
        <v>10127</v>
      </c>
      <c r="C4019" t="s">
        <v>3582</v>
      </c>
      <c r="D4019" t="s">
        <v>10128</v>
      </c>
      <c r="E4019" t="s">
        <v>3581</v>
      </c>
      <c r="F4019" s="4">
        <v>3.6453846153846201</v>
      </c>
      <c r="G4019" s="4">
        <v>3.6</v>
      </c>
      <c r="H4019" s="4">
        <v>0.30753511369247899</v>
      </c>
      <c r="I4019" s="4">
        <v>4.4000000000000004</v>
      </c>
      <c r="J4019" s="4">
        <v>3.2</v>
      </c>
      <c r="K4019" s="4">
        <v>3.5</v>
      </c>
      <c r="L4019" s="4">
        <v>3.8</v>
      </c>
      <c r="M4019" s="4">
        <v>26</v>
      </c>
    </row>
    <row r="4020" spans="1:13" x14ac:dyDescent="0.2">
      <c r="A4020" s="3">
        <v>40330</v>
      </c>
      <c r="B4020" t="s">
        <v>10133</v>
      </c>
      <c r="C4020" t="s">
        <v>3594</v>
      </c>
      <c r="D4020" t="s">
        <v>10134</v>
      </c>
      <c r="E4020" t="s">
        <v>3593</v>
      </c>
      <c r="F4020" s="4">
        <v>5.7290000000000001</v>
      </c>
      <c r="G4020" s="4">
        <v>6.0250000000000004</v>
      </c>
      <c r="H4020" s="4">
        <v>1.32674699404479</v>
      </c>
      <c r="I4020" s="4">
        <v>8</v>
      </c>
      <c r="J4020" s="4">
        <v>2</v>
      </c>
      <c r="K4020" s="4">
        <v>5.1475</v>
      </c>
      <c r="L4020" s="4">
        <v>6.585</v>
      </c>
      <c r="M4020" s="4">
        <v>30</v>
      </c>
    </row>
    <row r="4021" spans="1:13" x14ac:dyDescent="0.2">
      <c r="A4021" s="3">
        <v>40330</v>
      </c>
      <c r="B4021" t="s">
        <v>10135</v>
      </c>
      <c r="C4021" t="s">
        <v>3597</v>
      </c>
      <c r="D4021" t="s">
        <v>10136</v>
      </c>
      <c r="E4021" t="s">
        <v>3596</v>
      </c>
      <c r="F4021" s="4">
        <v>3.9583333333333299</v>
      </c>
      <c r="G4021" s="4">
        <v>3.8</v>
      </c>
      <c r="H4021" s="4">
        <v>1.0196486322912099</v>
      </c>
      <c r="I4021" s="4">
        <v>5.9</v>
      </c>
      <c r="J4021" s="4">
        <v>1.2</v>
      </c>
      <c r="K4021" s="4">
        <v>3.5</v>
      </c>
      <c r="L4021" s="4">
        <v>4.5350000000000001</v>
      </c>
      <c r="M4021" s="4">
        <v>30</v>
      </c>
    </row>
    <row r="4022" spans="1:13" x14ac:dyDescent="0.2">
      <c r="A4022" s="3">
        <v>40330</v>
      </c>
      <c r="B4022" t="s">
        <v>10137</v>
      </c>
      <c r="C4022" t="s">
        <v>3600</v>
      </c>
      <c r="D4022" t="s">
        <v>10138</v>
      </c>
      <c r="E4022" t="s">
        <v>3599</v>
      </c>
      <c r="F4022" s="4">
        <v>3.3296666666666699</v>
      </c>
      <c r="G4022" s="4">
        <v>3.3</v>
      </c>
      <c r="H4022" s="4">
        <v>1.0893923751919901</v>
      </c>
      <c r="I4022" s="4">
        <v>5.64</v>
      </c>
      <c r="J4022" s="4">
        <v>0.8</v>
      </c>
      <c r="K4022" s="4">
        <v>2.9</v>
      </c>
      <c r="L4022" s="4">
        <v>3.9525000000000001</v>
      </c>
      <c r="M4022" s="4">
        <v>30</v>
      </c>
    </row>
    <row r="4023" spans="1:13" x14ac:dyDescent="0.2">
      <c r="A4023" s="3">
        <v>40360</v>
      </c>
      <c r="B4023" t="s">
        <v>9378</v>
      </c>
      <c r="C4023" t="s">
        <v>3918</v>
      </c>
      <c r="D4023" t="s">
        <v>9379</v>
      </c>
      <c r="E4023" t="s">
        <v>3917</v>
      </c>
      <c r="F4023" s="4">
        <v>4.6054838709677401</v>
      </c>
      <c r="G4023" s="4">
        <v>4.5</v>
      </c>
      <c r="H4023" s="4">
        <v>0.20036364789514499</v>
      </c>
      <c r="I4023" s="4">
        <v>5.1100000000000003</v>
      </c>
      <c r="J4023" s="4">
        <v>4.25</v>
      </c>
      <c r="K4023" s="4">
        <v>4.5</v>
      </c>
      <c r="L4023" s="4">
        <v>4.68</v>
      </c>
      <c r="M4023" s="4">
        <v>31</v>
      </c>
    </row>
    <row r="4024" spans="1:13" x14ac:dyDescent="0.2">
      <c r="A4024" s="3">
        <v>40360</v>
      </c>
      <c r="B4024" t="s">
        <v>9488</v>
      </c>
      <c r="C4024" t="s">
        <v>3921</v>
      </c>
      <c r="D4024" t="s">
        <v>9489</v>
      </c>
      <c r="E4024" t="s">
        <v>3920</v>
      </c>
      <c r="F4024" s="4">
        <v>5.7258064516129004</v>
      </c>
      <c r="G4024" s="4">
        <v>5.75</v>
      </c>
      <c r="H4024" s="4">
        <v>0.63714872253160504</v>
      </c>
      <c r="I4024" s="4">
        <v>7.78</v>
      </c>
      <c r="J4024" s="4">
        <v>4.5</v>
      </c>
      <c r="K4024" s="4">
        <v>5.38</v>
      </c>
      <c r="L4024" s="4">
        <v>6</v>
      </c>
      <c r="M4024" s="4">
        <v>31</v>
      </c>
    </row>
    <row r="4025" spans="1:13" x14ac:dyDescent="0.2">
      <c r="A4025" s="3">
        <v>40360</v>
      </c>
      <c r="B4025" t="s">
        <v>7350</v>
      </c>
      <c r="C4025" t="s">
        <v>3081</v>
      </c>
      <c r="D4025" t="s">
        <v>7351</v>
      </c>
      <c r="E4025" t="s">
        <v>3080</v>
      </c>
      <c r="F4025" s="4">
        <v>4.2866666666666697</v>
      </c>
      <c r="G4025" s="4">
        <v>4.1500000000000004</v>
      </c>
      <c r="H4025" s="4">
        <v>0.44700793276408801</v>
      </c>
      <c r="I4025" s="4">
        <v>5.3</v>
      </c>
      <c r="J4025" s="4">
        <v>3.5</v>
      </c>
      <c r="K4025" s="4">
        <v>4</v>
      </c>
      <c r="L4025" s="4">
        <v>4.5</v>
      </c>
      <c r="M4025" s="4">
        <v>30</v>
      </c>
    </row>
    <row r="4026" spans="1:13" x14ac:dyDescent="0.2">
      <c r="A4026" s="3">
        <v>40360</v>
      </c>
      <c r="B4026" t="s">
        <v>9252</v>
      </c>
      <c r="C4026" t="s">
        <v>3072</v>
      </c>
      <c r="D4026" t="s">
        <v>9253</v>
      </c>
      <c r="E4026" t="s">
        <v>3071</v>
      </c>
      <c r="F4026" s="4">
        <v>4.5935483870967699</v>
      </c>
      <c r="G4026" s="4">
        <v>4.5</v>
      </c>
      <c r="H4026" s="4">
        <v>0.32242361769465899</v>
      </c>
      <c r="I4026" s="4">
        <v>5.2</v>
      </c>
      <c r="J4026" s="4">
        <v>4.0999999999999996</v>
      </c>
      <c r="K4026" s="4">
        <v>4.3499999999999996</v>
      </c>
      <c r="L4026" s="4">
        <v>4.9000000000000004</v>
      </c>
      <c r="M4026" s="4">
        <v>31</v>
      </c>
    </row>
    <row r="4027" spans="1:13" x14ac:dyDescent="0.2">
      <c r="A4027" s="3">
        <v>40360</v>
      </c>
      <c r="B4027" t="s">
        <v>9382</v>
      </c>
      <c r="C4027" t="s">
        <v>3075</v>
      </c>
      <c r="D4027" t="s">
        <v>9383</v>
      </c>
      <c r="E4027" t="s">
        <v>3074</v>
      </c>
      <c r="F4027" s="4">
        <v>3.9032258064516099</v>
      </c>
      <c r="G4027" s="4">
        <v>3.9</v>
      </c>
      <c r="H4027" s="4">
        <v>0.31568324944237203</v>
      </c>
      <c r="I4027" s="4">
        <v>4.5999999999999996</v>
      </c>
      <c r="J4027" s="4">
        <v>3.3</v>
      </c>
      <c r="K4027" s="4">
        <v>3.7</v>
      </c>
      <c r="L4027" s="4">
        <v>4</v>
      </c>
      <c r="M4027" s="4">
        <v>31</v>
      </c>
    </row>
    <row r="4028" spans="1:13" x14ac:dyDescent="0.2">
      <c r="A4028" s="3">
        <v>40360</v>
      </c>
      <c r="B4028" t="s">
        <v>7284</v>
      </c>
      <c r="C4028" t="s">
        <v>3102</v>
      </c>
      <c r="D4028" t="s">
        <v>7285</v>
      </c>
      <c r="E4028" t="s">
        <v>3101</v>
      </c>
      <c r="F4028" s="4">
        <v>3.69285714285714</v>
      </c>
      <c r="G4028" s="4">
        <v>3.65</v>
      </c>
      <c r="H4028" s="4">
        <v>0.31379230147600601</v>
      </c>
      <c r="I4028" s="4">
        <v>4.5999999999999996</v>
      </c>
      <c r="J4028" s="4">
        <v>3.3</v>
      </c>
      <c r="K4028" s="4">
        <v>3.5</v>
      </c>
      <c r="L4028" s="4">
        <v>3.9</v>
      </c>
      <c r="M4028" s="4">
        <v>28</v>
      </c>
    </row>
    <row r="4029" spans="1:13" x14ac:dyDescent="0.2">
      <c r="A4029" s="3">
        <v>40360</v>
      </c>
      <c r="B4029" t="s">
        <v>9492</v>
      </c>
      <c r="C4029" t="s">
        <v>3078</v>
      </c>
      <c r="D4029" t="s">
        <v>9493</v>
      </c>
      <c r="E4029" t="s">
        <v>3077</v>
      </c>
      <c r="F4029" s="4">
        <v>3.7821428571428601</v>
      </c>
      <c r="G4029" s="4">
        <v>3.7</v>
      </c>
      <c r="H4029" s="4">
        <v>0.415490403177107</v>
      </c>
      <c r="I4029" s="4">
        <v>4.8</v>
      </c>
      <c r="J4029" s="4">
        <v>3.1</v>
      </c>
      <c r="K4029" s="4">
        <v>3.5</v>
      </c>
      <c r="L4029" s="4">
        <v>4</v>
      </c>
      <c r="M4029" s="4">
        <v>28</v>
      </c>
    </row>
    <row r="4030" spans="1:13" x14ac:dyDescent="0.2">
      <c r="A4030" s="3">
        <v>40360</v>
      </c>
      <c r="B4030" t="s">
        <v>7286</v>
      </c>
      <c r="C4030" t="s">
        <v>3105</v>
      </c>
      <c r="D4030" t="s">
        <v>7287</v>
      </c>
      <c r="E4030" t="s">
        <v>3104</v>
      </c>
      <c r="F4030" s="4">
        <v>3.5285714285714298</v>
      </c>
      <c r="G4030" s="4">
        <v>3.5</v>
      </c>
      <c r="H4030" s="4">
        <v>0.38186398864007298</v>
      </c>
      <c r="I4030" s="4">
        <v>4.5999999999999996</v>
      </c>
      <c r="J4030" s="4">
        <v>3</v>
      </c>
      <c r="K4030" s="4">
        <v>3.3</v>
      </c>
      <c r="L4030" s="4">
        <v>3.6</v>
      </c>
      <c r="M4030" s="4">
        <v>28</v>
      </c>
    </row>
    <row r="4031" spans="1:13" x14ac:dyDescent="0.2">
      <c r="A4031" s="3">
        <v>40360</v>
      </c>
      <c r="B4031" t="s">
        <v>7288</v>
      </c>
      <c r="C4031" t="s">
        <v>3132</v>
      </c>
      <c r="D4031" t="s">
        <v>7289</v>
      </c>
      <c r="E4031" t="s">
        <v>3131</v>
      </c>
      <c r="F4031" s="4">
        <v>0.50641802703893002</v>
      </c>
      <c r="G4031" s="4">
        <v>0.49</v>
      </c>
      <c r="H4031" s="4">
        <v>0.20020970207979299</v>
      </c>
      <c r="I4031" s="4">
        <v>1.1000000000000001</v>
      </c>
      <c r="J4031" s="4">
        <v>0.17</v>
      </c>
      <c r="K4031" s="4">
        <v>0.42</v>
      </c>
      <c r="L4031" s="4">
        <v>0.56499999999999995</v>
      </c>
      <c r="M4031" s="4">
        <v>31</v>
      </c>
    </row>
    <row r="4032" spans="1:13" x14ac:dyDescent="0.2">
      <c r="A4032" s="3">
        <v>40360</v>
      </c>
      <c r="B4032" t="s">
        <v>7292</v>
      </c>
      <c r="C4032" t="s">
        <v>3135</v>
      </c>
      <c r="D4032" t="s">
        <v>7293</v>
      </c>
      <c r="E4032" t="s">
        <v>3134</v>
      </c>
      <c r="F4032" s="4">
        <v>0.34724618587535</v>
      </c>
      <c r="G4032" s="4">
        <v>0.32</v>
      </c>
      <c r="H4032" s="4">
        <v>0.13096705179420901</v>
      </c>
      <c r="I4032" s="4">
        <v>0.65</v>
      </c>
      <c r="J4032" s="4">
        <v>7.0000000000000007E-2</v>
      </c>
      <c r="K4032" s="4">
        <v>0.26500000000000001</v>
      </c>
      <c r="L4032" s="4">
        <v>0.42</v>
      </c>
      <c r="M4032" s="4">
        <v>31</v>
      </c>
    </row>
    <row r="4033" spans="1:13" x14ac:dyDescent="0.2">
      <c r="A4033" s="3">
        <v>40360</v>
      </c>
      <c r="B4033" t="s">
        <v>7320</v>
      </c>
      <c r="C4033" t="s">
        <v>3138</v>
      </c>
      <c r="D4033" t="s">
        <v>7321</v>
      </c>
      <c r="E4033" t="s">
        <v>3137</v>
      </c>
      <c r="F4033" s="4">
        <v>0.41058572023509599</v>
      </c>
      <c r="G4033" s="4">
        <v>0.38</v>
      </c>
      <c r="H4033" s="4">
        <v>0.13795826788843399</v>
      </c>
      <c r="I4033" s="4">
        <v>0.91</v>
      </c>
      <c r="J4033" s="4">
        <v>0.15</v>
      </c>
      <c r="K4033" s="4">
        <v>0.34</v>
      </c>
      <c r="L4033" s="4">
        <v>0.44500000000000001</v>
      </c>
      <c r="M4033" s="4">
        <v>31</v>
      </c>
    </row>
    <row r="4034" spans="1:13" x14ac:dyDescent="0.2">
      <c r="A4034" s="3">
        <v>40360</v>
      </c>
      <c r="B4034" t="s">
        <v>7328</v>
      </c>
      <c r="C4034" t="s">
        <v>3141</v>
      </c>
      <c r="D4034" t="s">
        <v>7329</v>
      </c>
      <c r="E4034" t="s">
        <v>3140</v>
      </c>
      <c r="F4034" s="4">
        <v>9.4728839225322006E-2</v>
      </c>
      <c r="G4034" s="4">
        <v>0.11</v>
      </c>
      <c r="H4034" s="4">
        <v>0.15366766371507301</v>
      </c>
      <c r="I4034" s="4">
        <v>0.35</v>
      </c>
      <c r="J4034" s="4">
        <v>-0.43</v>
      </c>
      <c r="K4034" s="4">
        <v>6.5000000000000002E-2</v>
      </c>
      <c r="L4034" s="4">
        <v>0.185</v>
      </c>
      <c r="M4034" s="4">
        <v>31</v>
      </c>
    </row>
    <row r="4035" spans="1:13" x14ac:dyDescent="0.2">
      <c r="A4035" s="3">
        <v>40360</v>
      </c>
      <c r="B4035" t="s">
        <v>7336</v>
      </c>
      <c r="C4035" t="s">
        <v>3144</v>
      </c>
      <c r="D4035" t="s">
        <v>7337</v>
      </c>
      <c r="E4035" t="s">
        <v>3143</v>
      </c>
      <c r="F4035" s="4">
        <v>-0.25934363231914398</v>
      </c>
      <c r="G4035" s="4">
        <v>-0.3</v>
      </c>
      <c r="H4035" s="4">
        <v>0.235487819999666</v>
      </c>
      <c r="I4035" s="4">
        <v>0.33</v>
      </c>
      <c r="J4035" s="4">
        <v>-0.67</v>
      </c>
      <c r="K4035" s="4">
        <v>-0.40500000000000003</v>
      </c>
      <c r="L4035" s="4">
        <v>-0.189826300946732</v>
      </c>
      <c r="M4035" s="4">
        <v>31</v>
      </c>
    </row>
    <row r="4036" spans="1:13" x14ac:dyDescent="0.2">
      <c r="A4036" s="3">
        <v>40360</v>
      </c>
      <c r="B4036" t="s">
        <v>7344</v>
      </c>
      <c r="C4036" t="s">
        <v>3147</v>
      </c>
      <c r="D4036" t="s">
        <v>7345</v>
      </c>
      <c r="E4036" t="s">
        <v>3146</v>
      </c>
      <c r="F4036" s="4">
        <v>0.118583273673096</v>
      </c>
      <c r="G4036" s="4">
        <v>0.14000000000000001</v>
      </c>
      <c r="H4036" s="4">
        <v>0.104607510008949</v>
      </c>
      <c r="I4036" s="4">
        <v>0.27</v>
      </c>
      <c r="J4036" s="4">
        <v>-0.27</v>
      </c>
      <c r="K4036" s="4">
        <v>8.5000000000000006E-2</v>
      </c>
      <c r="L4036" s="4">
        <v>0.17004074193298499</v>
      </c>
      <c r="M4036" s="4">
        <v>31</v>
      </c>
    </row>
    <row r="4037" spans="1:13" x14ac:dyDescent="0.2">
      <c r="A4037" s="3">
        <v>40360</v>
      </c>
      <c r="B4037" t="s">
        <v>7302</v>
      </c>
      <c r="C4037" t="s">
        <v>3114</v>
      </c>
      <c r="D4037" t="s">
        <v>7303</v>
      </c>
      <c r="E4037" t="s">
        <v>3113</v>
      </c>
      <c r="F4037" s="4">
        <v>0.29109691657270498</v>
      </c>
      <c r="G4037" s="4">
        <v>0.26</v>
      </c>
      <c r="H4037" s="4">
        <v>0.116183525354527</v>
      </c>
      <c r="I4037" s="4">
        <v>0.62</v>
      </c>
      <c r="J4037" s="4">
        <v>0.01</v>
      </c>
      <c r="K4037" s="4">
        <v>0.22</v>
      </c>
      <c r="L4037" s="4">
        <v>0.34</v>
      </c>
      <c r="M4037" s="4">
        <v>31</v>
      </c>
    </row>
    <row r="4038" spans="1:13" x14ac:dyDescent="0.2">
      <c r="A4038" s="3">
        <v>40360</v>
      </c>
      <c r="B4038" t="s">
        <v>7352</v>
      </c>
      <c r="C4038" t="s">
        <v>3150</v>
      </c>
      <c r="D4038" t="s">
        <v>7353</v>
      </c>
      <c r="E4038" t="s">
        <v>3149</v>
      </c>
      <c r="F4038" s="4">
        <v>0.29101874998134702</v>
      </c>
      <c r="G4038" s="4">
        <v>0.28999999999999998</v>
      </c>
      <c r="H4038" s="4">
        <v>6.81529473264504E-2</v>
      </c>
      <c r="I4038" s="4">
        <v>0.44</v>
      </c>
      <c r="J4038" s="4">
        <v>0.16600000000000001</v>
      </c>
      <c r="K4038" s="4">
        <v>0.25</v>
      </c>
      <c r="L4038" s="4">
        <v>0.33</v>
      </c>
      <c r="M4038" s="4">
        <v>31</v>
      </c>
    </row>
    <row r="4039" spans="1:13" x14ac:dyDescent="0.2">
      <c r="A4039" s="3">
        <v>40360</v>
      </c>
      <c r="B4039" t="s">
        <v>7304</v>
      </c>
      <c r="C4039" t="s">
        <v>3117</v>
      </c>
      <c r="D4039" t="s">
        <v>7305</v>
      </c>
      <c r="E4039" t="s">
        <v>3116</v>
      </c>
      <c r="F4039" s="4">
        <v>0.40553632582698701</v>
      </c>
      <c r="G4039" s="4">
        <v>0.39</v>
      </c>
      <c r="H4039" s="4">
        <v>7.84225003332088E-2</v>
      </c>
      <c r="I4039" s="4">
        <v>0.61</v>
      </c>
      <c r="J4039" s="4">
        <v>0.29699999999999999</v>
      </c>
      <c r="K4039" s="4">
        <v>0.34499999999999997</v>
      </c>
      <c r="L4039" s="4">
        <v>0.44</v>
      </c>
      <c r="M4039" s="4">
        <v>31</v>
      </c>
    </row>
    <row r="4040" spans="1:13" x14ac:dyDescent="0.2">
      <c r="A4040" s="3">
        <v>40360</v>
      </c>
      <c r="B4040" t="s">
        <v>7306</v>
      </c>
      <c r="C4040" t="s">
        <v>3120</v>
      </c>
      <c r="D4040" t="s">
        <v>7307</v>
      </c>
      <c r="E4040" t="s">
        <v>3119</v>
      </c>
      <c r="F4040" s="4">
        <v>0.61679535396177299</v>
      </c>
      <c r="G4040" s="4">
        <v>0.63</v>
      </c>
      <c r="H4040" s="4">
        <v>0.15409564051269201</v>
      </c>
      <c r="I4040" s="4">
        <v>0.88</v>
      </c>
      <c r="J4040" s="4">
        <v>0.16</v>
      </c>
      <c r="K4040" s="4">
        <v>0.56999999999999995</v>
      </c>
      <c r="L4040" s="4">
        <v>0.71</v>
      </c>
      <c r="M4040" s="4">
        <v>31</v>
      </c>
    </row>
    <row r="4041" spans="1:13" x14ac:dyDescent="0.2">
      <c r="A4041" s="3">
        <v>40360</v>
      </c>
      <c r="B4041" t="s">
        <v>7308</v>
      </c>
      <c r="C4041" t="s">
        <v>3123</v>
      </c>
      <c r="D4041" t="s">
        <v>7309</v>
      </c>
      <c r="E4041" t="s">
        <v>3122</v>
      </c>
      <c r="F4041" s="4">
        <v>0.50790166649675605</v>
      </c>
      <c r="G4041" s="4">
        <v>0.51</v>
      </c>
      <c r="H4041" s="4">
        <v>7.1285531792238704E-2</v>
      </c>
      <c r="I4041" s="4">
        <v>0.67</v>
      </c>
      <c r="J4041" s="4">
        <v>0.33</v>
      </c>
      <c r="K4041" s="4">
        <v>0.47</v>
      </c>
      <c r="L4041" s="4">
        <v>0.54</v>
      </c>
      <c r="M4041" s="4">
        <v>31</v>
      </c>
    </row>
    <row r="4042" spans="1:13" x14ac:dyDescent="0.2">
      <c r="A4042" s="3">
        <v>40360</v>
      </c>
      <c r="B4042" t="s">
        <v>7310</v>
      </c>
      <c r="C4042" t="s">
        <v>3126</v>
      </c>
      <c r="D4042" t="s">
        <v>7311</v>
      </c>
      <c r="E4042" t="s">
        <v>3125</v>
      </c>
      <c r="F4042" s="4">
        <v>0.70278458834778301</v>
      </c>
      <c r="G4042" s="4">
        <v>0.7</v>
      </c>
      <c r="H4042" s="4">
        <v>0.13640108139062401</v>
      </c>
      <c r="I4042" s="4">
        <v>0.97</v>
      </c>
      <c r="J4042" s="4">
        <v>0.36</v>
      </c>
      <c r="K4042" s="4">
        <v>0.63</v>
      </c>
      <c r="L4042" s="4">
        <v>0.77500000000000002</v>
      </c>
      <c r="M4042" s="4">
        <v>31</v>
      </c>
    </row>
    <row r="4043" spans="1:13" x14ac:dyDescent="0.2">
      <c r="A4043" s="3">
        <v>40360</v>
      </c>
      <c r="B4043" t="s">
        <v>7312</v>
      </c>
      <c r="C4043" t="s">
        <v>3129</v>
      </c>
      <c r="D4043" t="s">
        <v>7313</v>
      </c>
      <c r="E4043" t="s">
        <v>3128</v>
      </c>
      <c r="F4043" s="4">
        <v>0.51230535254681897</v>
      </c>
      <c r="G4043" s="4">
        <v>0.5</v>
      </c>
      <c r="H4043" s="4">
        <v>8.5348081339417306E-2</v>
      </c>
      <c r="I4043" s="4">
        <v>0.69</v>
      </c>
      <c r="J4043" s="4">
        <v>0.33</v>
      </c>
      <c r="K4043" s="4">
        <v>0.46100000000000002</v>
      </c>
      <c r="L4043" s="4">
        <v>0.57999999999999996</v>
      </c>
      <c r="M4043" s="4">
        <v>31</v>
      </c>
    </row>
    <row r="4044" spans="1:13" x14ac:dyDescent="0.2">
      <c r="A4044" s="3">
        <v>40360</v>
      </c>
      <c r="B4044" t="s">
        <v>7354</v>
      </c>
      <c r="C4044" t="s">
        <v>3096</v>
      </c>
      <c r="D4044" t="s">
        <v>7355</v>
      </c>
      <c r="E4044" t="s">
        <v>3095</v>
      </c>
      <c r="F4044" s="4">
        <v>4.0185185185185199</v>
      </c>
      <c r="G4044" s="4">
        <v>4</v>
      </c>
      <c r="H4044" s="4">
        <v>0.30513179628713399</v>
      </c>
      <c r="I4044" s="4">
        <v>4.7</v>
      </c>
      <c r="J4044" s="4">
        <v>3.3</v>
      </c>
      <c r="K4044" s="4">
        <v>3.8</v>
      </c>
      <c r="L4044" s="4">
        <v>4.25</v>
      </c>
      <c r="M4044" s="4">
        <v>27</v>
      </c>
    </row>
    <row r="4045" spans="1:13" x14ac:dyDescent="0.2">
      <c r="A4045" s="3">
        <v>40360</v>
      </c>
      <c r="B4045" t="s">
        <v>9388</v>
      </c>
      <c r="C4045" t="s">
        <v>3087</v>
      </c>
      <c r="D4045" t="s">
        <v>9389</v>
      </c>
      <c r="E4045" t="s">
        <v>3086</v>
      </c>
      <c r="F4045" s="4">
        <v>4.1500000000000004</v>
      </c>
      <c r="G4045" s="4">
        <v>4.1500000000000004</v>
      </c>
      <c r="H4045" s="4">
        <v>0.26619930308984102</v>
      </c>
      <c r="I4045" s="4">
        <v>4.7</v>
      </c>
      <c r="J4045" s="4">
        <v>3.4</v>
      </c>
      <c r="K4045" s="4">
        <v>4</v>
      </c>
      <c r="L4045" s="4">
        <v>4.3</v>
      </c>
      <c r="M4045" s="4">
        <v>30</v>
      </c>
    </row>
    <row r="4046" spans="1:13" x14ac:dyDescent="0.2">
      <c r="A4046" s="3">
        <v>40360</v>
      </c>
      <c r="B4046" t="s">
        <v>9496</v>
      </c>
      <c r="C4046" t="s">
        <v>3090</v>
      </c>
      <c r="D4046" t="s">
        <v>9497</v>
      </c>
      <c r="E4046" t="s">
        <v>3089</v>
      </c>
      <c r="F4046" s="4">
        <v>3.85862068965517</v>
      </c>
      <c r="G4046" s="4">
        <v>3.9</v>
      </c>
      <c r="H4046" s="4">
        <v>0.28972553684393698</v>
      </c>
      <c r="I4046" s="4">
        <v>4.3</v>
      </c>
      <c r="J4046" s="4">
        <v>3.2</v>
      </c>
      <c r="K4046" s="4">
        <v>3.7</v>
      </c>
      <c r="L4046" s="4">
        <v>4.0999999999999996</v>
      </c>
      <c r="M4046" s="4">
        <v>29</v>
      </c>
    </row>
    <row r="4047" spans="1:13" x14ac:dyDescent="0.2">
      <c r="A4047" s="3">
        <v>40360</v>
      </c>
      <c r="B4047" t="s">
        <v>7356</v>
      </c>
      <c r="C4047" t="s">
        <v>3153</v>
      </c>
      <c r="D4047" t="s">
        <v>7357</v>
      </c>
      <c r="E4047" t="s">
        <v>3152</v>
      </c>
      <c r="F4047" s="4">
        <v>0.26344125984183703</v>
      </c>
      <c r="G4047" s="4">
        <v>0.26</v>
      </c>
      <c r="H4047" s="4">
        <v>6.7898423611949102E-2</v>
      </c>
      <c r="I4047" s="4">
        <v>0.41</v>
      </c>
      <c r="J4047" s="4">
        <v>0.03</v>
      </c>
      <c r="K4047" s="4">
        <v>0.24</v>
      </c>
      <c r="L4047" s="4">
        <v>0.29099999999999998</v>
      </c>
      <c r="M4047" s="4">
        <v>27</v>
      </c>
    </row>
    <row r="4048" spans="1:13" x14ac:dyDescent="0.2">
      <c r="A4048" s="3">
        <v>40360</v>
      </c>
      <c r="B4048" t="s">
        <v>10121</v>
      </c>
      <c r="C4048" t="s">
        <v>4324</v>
      </c>
      <c r="D4048" t="s">
        <v>10122</v>
      </c>
      <c r="E4048" t="s">
        <v>4323</v>
      </c>
      <c r="F4048" s="4">
        <v>3.0328571428571398</v>
      </c>
      <c r="G4048" s="4">
        <v>3</v>
      </c>
      <c r="H4048" s="4">
        <v>0.24826594376993999</v>
      </c>
      <c r="I4048" s="4">
        <v>3.5</v>
      </c>
      <c r="J4048" s="4">
        <v>2.6</v>
      </c>
      <c r="K4048" s="4">
        <v>2.8</v>
      </c>
      <c r="L4048" s="4">
        <v>3.2</v>
      </c>
      <c r="M4048" s="4">
        <v>28</v>
      </c>
    </row>
    <row r="4049" spans="1:13" x14ac:dyDescent="0.2">
      <c r="A4049" s="3">
        <v>40360</v>
      </c>
      <c r="B4049" t="s">
        <v>10139</v>
      </c>
      <c r="C4049" t="s">
        <v>4327</v>
      </c>
      <c r="D4049" t="s">
        <v>10140</v>
      </c>
      <c r="E4049" t="s">
        <v>4326</v>
      </c>
      <c r="F4049" s="4">
        <v>2.83357142857143</v>
      </c>
      <c r="G4049" s="4">
        <v>2.8</v>
      </c>
      <c r="H4049" s="4">
        <v>0.40515396511663998</v>
      </c>
      <c r="I4049" s="4">
        <v>3.6</v>
      </c>
      <c r="J4049" s="4">
        <v>2</v>
      </c>
      <c r="K4049" s="4">
        <v>2.5</v>
      </c>
      <c r="L4049" s="4">
        <v>3</v>
      </c>
      <c r="M4049" s="4">
        <v>28</v>
      </c>
    </row>
    <row r="4050" spans="1:13" x14ac:dyDescent="0.2">
      <c r="A4050" s="3">
        <v>40360</v>
      </c>
      <c r="B4050" t="s">
        <v>9518</v>
      </c>
      <c r="C4050" t="s">
        <v>3939</v>
      </c>
      <c r="D4050" t="s">
        <v>9519</v>
      </c>
      <c r="E4050" t="s">
        <v>3947</v>
      </c>
      <c r="F4050" s="4">
        <v>12.600196774193501</v>
      </c>
      <c r="G4050" s="4">
        <v>12.61</v>
      </c>
      <c r="H4050" s="4">
        <v>0.20832286877804401</v>
      </c>
      <c r="I4050" s="4">
        <v>13</v>
      </c>
      <c r="J4050" s="4">
        <v>12.15</v>
      </c>
      <c r="K4050" s="4">
        <v>12.4825</v>
      </c>
      <c r="L4050" s="4">
        <v>12.785</v>
      </c>
      <c r="M4050" s="4">
        <v>31</v>
      </c>
    </row>
    <row r="4051" spans="1:13" x14ac:dyDescent="0.2">
      <c r="A4051" s="3">
        <v>40360</v>
      </c>
      <c r="B4051" t="s">
        <v>9520</v>
      </c>
      <c r="C4051" t="s">
        <v>3942</v>
      </c>
      <c r="D4051" t="s">
        <v>9521</v>
      </c>
      <c r="E4051" t="s">
        <v>3949</v>
      </c>
      <c r="F4051" s="4">
        <v>12.57307</v>
      </c>
      <c r="G4051" s="4">
        <v>12.61135</v>
      </c>
      <c r="H4051" s="4">
        <v>0.23291902566609099</v>
      </c>
      <c r="I4051" s="4">
        <v>13</v>
      </c>
      <c r="J4051" s="4">
        <v>12.1</v>
      </c>
      <c r="K4051" s="4">
        <v>12.414999999999999</v>
      </c>
      <c r="L4051" s="4">
        <v>12.74</v>
      </c>
      <c r="M4051" s="4">
        <v>30</v>
      </c>
    </row>
    <row r="4052" spans="1:13" x14ac:dyDescent="0.2">
      <c r="A4052" s="3">
        <v>40360</v>
      </c>
      <c r="B4052" t="s">
        <v>9522</v>
      </c>
      <c r="C4052" t="s">
        <v>3952</v>
      </c>
      <c r="D4052" t="s">
        <v>9523</v>
      </c>
      <c r="E4052" t="s">
        <v>3951</v>
      </c>
      <c r="F4052" s="4">
        <v>12.584486666666701</v>
      </c>
      <c r="G4052" s="4">
        <v>12.597</v>
      </c>
      <c r="H4052" s="4">
        <v>0.27709032852288401</v>
      </c>
      <c r="I4052" s="4">
        <v>13.23</v>
      </c>
      <c r="J4052" s="4">
        <v>12</v>
      </c>
      <c r="K4052" s="4">
        <v>12.393750000000001</v>
      </c>
      <c r="L4052" s="4">
        <v>12.7089</v>
      </c>
      <c r="M4052" s="4">
        <v>30</v>
      </c>
    </row>
    <row r="4053" spans="1:13" x14ac:dyDescent="0.2">
      <c r="A4053" s="3">
        <v>40360</v>
      </c>
      <c r="B4053" t="s">
        <v>9394</v>
      </c>
      <c r="C4053" t="s">
        <v>3936</v>
      </c>
      <c r="D4053" t="s">
        <v>9395</v>
      </c>
      <c r="E4053" t="s">
        <v>3935</v>
      </c>
      <c r="F4053" s="4">
        <v>12.5714064516129</v>
      </c>
      <c r="G4053" s="4">
        <v>12.6</v>
      </c>
      <c r="H4053" s="4">
        <v>0.31775352915478799</v>
      </c>
      <c r="I4053" s="4">
        <v>13.33</v>
      </c>
      <c r="J4053" s="4">
        <v>11.85</v>
      </c>
      <c r="K4053" s="4">
        <v>12.404999999999999</v>
      </c>
      <c r="L4053" s="4">
        <v>12.744400000000001</v>
      </c>
      <c r="M4053" s="4">
        <v>31</v>
      </c>
    </row>
    <row r="4054" spans="1:13" x14ac:dyDescent="0.2">
      <c r="A4054" s="3">
        <v>40360</v>
      </c>
      <c r="B4054" t="s">
        <v>9502</v>
      </c>
      <c r="C4054" t="s">
        <v>3939</v>
      </c>
      <c r="D4054" t="s">
        <v>9503</v>
      </c>
      <c r="E4054" t="s">
        <v>3938</v>
      </c>
      <c r="F4054" s="4">
        <v>12.819293548387099</v>
      </c>
      <c r="G4054" s="4">
        <v>12.82</v>
      </c>
      <c r="H4054" s="4">
        <v>0.43130171105270299</v>
      </c>
      <c r="I4054" s="4">
        <v>14.11</v>
      </c>
      <c r="J4054" s="4">
        <v>12</v>
      </c>
      <c r="K4054" s="4">
        <v>12.57</v>
      </c>
      <c r="L4054" s="4">
        <v>12.99835</v>
      </c>
      <c r="M4054" s="4">
        <v>31</v>
      </c>
    </row>
    <row r="4055" spans="1:13" x14ac:dyDescent="0.2">
      <c r="A4055" s="3">
        <v>40360</v>
      </c>
      <c r="B4055" t="s">
        <v>10113</v>
      </c>
      <c r="C4055" t="s">
        <v>3579</v>
      </c>
      <c r="D4055" t="s">
        <v>10114</v>
      </c>
      <c r="E4055" t="s">
        <v>3578</v>
      </c>
      <c r="F4055" s="4">
        <v>4.5232258064516104</v>
      </c>
      <c r="G4055" s="4">
        <v>4.5</v>
      </c>
      <c r="H4055" s="4">
        <v>0.49952902549484302</v>
      </c>
      <c r="I4055" s="4">
        <v>5.6</v>
      </c>
      <c r="J4055" s="4">
        <v>3.4</v>
      </c>
      <c r="K4055" s="4">
        <v>4.0999999999999996</v>
      </c>
      <c r="L4055" s="4">
        <v>4.8499999999999996</v>
      </c>
      <c r="M4055" s="4">
        <v>31</v>
      </c>
    </row>
    <row r="4056" spans="1:13" x14ac:dyDescent="0.2">
      <c r="A4056" s="3">
        <v>40360</v>
      </c>
      <c r="B4056" t="s">
        <v>10127</v>
      </c>
      <c r="C4056" t="s">
        <v>3582</v>
      </c>
      <c r="D4056" t="s">
        <v>10128</v>
      </c>
      <c r="E4056" t="s">
        <v>3581</v>
      </c>
      <c r="F4056" s="4">
        <v>3.62</v>
      </c>
      <c r="G4056" s="4">
        <v>3.6</v>
      </c>
      <c r="H4056" s="4">
        <v>0.304208575064637</v>
      </c>
      <c r="I4056" s="4">
        <v>4.2</v>
      </c>
      <c r="J4056" s="4">
        <v>3.1</v>
      </c>
      <c r="K4056" s="4">
        <v>3.5</v>
      </c>
      <c r="L4056" s="4">
        <v>3.8</v>
      </c>
      <c r="M4056" s="4">
        <v>29</v>
      </c>
    </row>
    <row r="4057" spans="1:13" x14ac:dyDescent="0.2">
      <c r="A4057" s="3">
        <v>40360</v>
      </c>
      <c r="B4057" t="s">
        <v>10133</v>
      </c>
      <c r="C4057" t="s">
        <v>3591</v>
      </c>
      <c r="D4057" t="s">
        <v>10134</v>
      </c>
      <c r="E4057" t="s">
        <v>3590</v>
      </c>
      <c r="F4057" s="4">
        <v>6.5316452755964098</v>
      </c>
      <c r="G4057" s="4">
        <v>6.6</v>
      </c>
      <c r="H4057" s="4">
        <v>0.79748374696297397</v>
      </c>
      <c r="I4057" s="4">
        <v>8</v>
      </c>
      <c r="J4057" s="4">
        <v>4.8</v>
      </c>
      <c r="K4057" s="4">
        <v>6.2</v>
      </c>
      <c r="L4057" s="4">
        <v>6.8</v>
      </c>
      <c r="M4057" s="4">
        <v>29</v>
      </c>
    </row>
    <row r="4058" spans="1:13" x14ac:dyDescent="0.2">
      <c r="A4058" s="3">
        <v>40360</v>
      </c>
      <c r="B4058" t="s">
        <v>10135</v>
      </c>
      <c r="C4058" t="s">
        <v>3594</v>
      </c>
      <c r="D4058" t="s">
        <v>10136</v>
      </c>
      <c r="E4058" t="s">
        <v>3593</v>
      </c>
      <c r="F4058" s="4">
        <v>4.0860532472190201</v>
      </c>
      <c r="G4058" s="4">
        <v>3.92</v>
      </c>
      <c r="H4058" s="4">
        <v>0.85884898258498998</v>
      </c>
      <c r="I4058" s="4">
        <v>6</v>
      </c>
      <c r="J4058" s="4">
        <v>2.4</v>
      </c>
      <c r="K4058" s="4">
        <v>3.5</v>
      </c>
      <c r="L4058" s="4">
        <v>4.7</v>
      </c>
      <c r="M4058" s="4">
        <v>29</v>
      </c>
    </row>
    <row r="4059" spans="1:13" x14ac:dyDescent="0.2">
      <c r="A4059" s="3">
        <v>40360</v>
      </c>
      <c r="B4059" t="s">
        <v>10137</v>
      </c>
      <c r="C4059" t="s">
        <v>3597</v>
      </c>
      <c r="D4059" t="s">
        <v>10138</v>
      </c>
      <c r="E4059" t="s">
        <v>3596</v>
      </c>
      <c r="F4059" s="4">
        <v>3.1718742065507102</v>
      </c>
      <c r="G4059" s="4">
        <v>3.2</v>
      </c>
      <c r="H4059" s="4">
        <v>1.07069196548368</v>
      </c>
      <c r="I4059" s="4">
        <v>5.2</v>
      </c>
      <c r="J4059" s="4">
        <v>0.6</v>
      </c>
      <c r="K4059" s="4">
        <v>2.9</v>
      </c>
      <c r="L4059" s="4">
        <v>3.7</v>
      </c>
      <c r="M4059" s="4">
        <v>29</v>
      </c>
    </row>
    <row r="4060" spans="1:13" x14ac:dyDescent="0.2">
      <c r="A4060" s="3">
        <v>40391</v>
      </c>
      <c r="B4060" t="s">
        <v>9378</v>
      </c>
      <c r="C4060" t="s">
        <v>3918</v>
      </c>
      <c r="D4060" t="s">
        <v>9379</v>
      </c>
      <c r="E4060" t="s">
        <v>3917</v>
      </c>
      <c r="F4060" s="4">
        <v>4.5765517241379303</v>
      </c>
      <c r="G4060" s="4">
        <v>4.54</v>
      </c>
      <c r="H4060" s="4">
        <v>0.141504060064644</v>
      </c>
      <c r="I4060" s="4">
        <v>5.05</v>
      </c>
      <c r="J4060" s="4">
        <v>4.41</v>
      </c>
      <c r="K4060" s="4">
        <v>4.5</v>
      </c>
      <c r="L4060" s="4">
        <v>4.58</v>
      </c>
      <c r="M4060" s="4">
        <v>29</v>
      </c>
    </row>
    <row r="4061" spans="1:13" x14ac:dyDescent="0.2">
      <c r="A4061" s="3">
        <v>40391</v>
      </c>
      <c r="B4061" t="s">
        <v>9488</v>
      </c>
      <c r="C4061" t="s">
        <v>3921</v>
      </c>
      <c r="D4061" t="s">
        <v>9489</v>
      </c>
      <c r="E4061" t="s">
        <v>3920</v>
      </c>
      <c r="F4061" s="4">
        <v>5.4572413793103403</v>
      </c>
      <c r="G4061" s="4">
        <v>5.46</v>
      </c>
      <c r="H4061" s="4">
        <v>0.58810164665475095</v>
      </c>
      <c r="I4061" s="4">
        <v>6.52</v>
      </c>
      <c r="J4061" s="4">
        <v>4.5</v>
      </c>
      <c r="K4061" s="4">
        <v>5.0999999999999996</v>
      </c>
      <c r="L4061" s="4">
        <v>5.97</v>
      </c>
      <c r="M4061" s="4">
        <v>29</v>
      </c>
    </row>
    <row r="4062" spans="1:13" x14ac:dyDescent="0.2">
      <c r="A4062" s="3">
        <v>40391</v>
      </c>
      <c r="B4062" t="s">
        <v>7358</v>
      </c>
      <c r="C4062" t="s">
        <v>3900</v>
      </c>
      <c r="D4062" t="s">
        <v>7359</v>
      </c>
      <c r="E4062" t="s">
        <v>3899</v>
      </c>
      <c r="F4062" s="4">
        <v>4.5999999999999996</v>
      </c>
      <c r="G4062" s="4">
        <v>4.5</v>
      </c>
      <c r="H4062" s="4">
        <v>0.19059361459903601</v>
      </c>
      <c r="I4062" s="4">
        <v>5.25</v>
      </c>
      <c r="J4062" s="4">
        <v>4.5</v>
      </c>
      <c r="K4062" s="4">
        <v>4.5</v>
      </c>
      <c r="L4062" s="4">
        <v>4.5999999999999996</v>
      </c>
      <c r="M4062" s="4">
        <v>28</v>
      </c>
    </row>
    <row r="4063" spans="1:13" x14ac:dyDescent="0.2">
      <c r="A4063" s="3">
        <v>40391</v>
      </c>
      <c r="B4063" t="s">
        <v>7360</v>
      </c>
      <c r="C4063" t="s">
        <v>3912</v>
      </c>
      <c r="D4063" t="s">
        <v>7361</v>
      </c>
      <c r="E4063" t="s">
        <v>3911</v>
      </c>
      <c r="F4063" s="4">
        <v>5.6311538461538504</v>
      </c>
      <c r="G4063" s="4">
        <v>5.75</v>
      </c>
      <c r="H4063" s="4">
        <v>0.71969619658896</v>
      </c>
      <c r="I4063" s="4">
        <v>7.28</v>
      </c>
      <c r="J4063" s="4">
        <v>4.5</v>
      </c>
      <c r="K4063" s="4">
        <v>5</v>
      </c>
      <c r="L4063" s="4">
        <v>6</v>
      </c>
      <c r="M4063" s="4">
        <v>26</v>
      </c>
    </row>
    <row r="4064" spans="1:13" x14ac:dyDescent="0.2">
      <c r="A4064" s="3">
        <v>40391</v>
      </c>
      <c r="B4064" t="s">
        <v>7362</v>
      </c>
      <c r="C4064" t="s">
        <v>3903</v>
      </c>
      <c r="D4064" t="s">
        <v>7363</v>
      </c>
      <c r="E4064" t="s">
        <v>3902</v>
      </c>
      <c r="F4064" s="4">
        <v>4.7992592592592596</v>
      </c>
      <c r="G4064" s="4">
        <v>4.5</v>
      </c>
      <c r="H4064" s="4">
        <v>0.41204859614376299</v>
      </c>
      <c r="I4064" s="4">
        <v>6</v>
      </c>
      <c r="J4064" s="4">
        <v>4.5</v>
      </c>
      <c r="K4064" s="4">
        <v>4.5</v>
      </c>
      <c r="L4064" s="4">
        <v>5</v>
      </c>
      <c r="M4064" s="4">
        <v>27</v>
      </c>
    </row>
    <row r="4065" spans="1:13" x14ac:dyDescent="0.2">
      <c r="A4065" s="3">
        <v>40391</v>
      </c>
      <c r="B4065" t="s">
        <v>7364</v>
      </c>
      <c r="C4065" t="s">
        <v>3915</v>
      </c>
      <c r="D4065" t="s">
        <v>7365</v>
      </c>
      <c r="E4065" t="s">
        <v>3914</v>
      </c>
      <c r="F4065" s="4">
        <v>5.8673076923076897</v>
      </c>
      <c r="G4065" s="4">
        <v>6</v>
      </c>
      <c r="H4065" s="4">
        <v>0.83158911821792203</v>
      </c>
      <c r="I4065" s="4">
        <v>8.0299999999999994</v>
      </c>
      <c r="J4065" s="4">
        <v>4.5</v>
      </c>
      <c r="K4065" s="4">
        <v>5.25</v>
      </c>
      <c r="L4065" s="4">
        <v>6.25</v>
      </c>
      <c r="M4065" s="4">
        <v>26</v>
      </c>
    </row>
    <row r="4066" spans="1:13" x14ac:dyDescent="0.2">
      <c r="A4066" s="3">
        <v>40391</v>
      </c>
      <c r="B4066" t="s">
        <v>7366</v>
      </c>
      <c r="C4066" t="s">
        <v>3894</v>
      </c>
      <c r="D4066" t="s">
        <v>7367</v>
      </c>
      <c r="E4066" t="s">
        <v>3893</v>
      </c>
      <c r="F4066" s="4">
        <v>4.5435714285714299</v>
      </c>
      <c r="G4066" s="4">
        <v>4.5</v>
      </c>
      <c r="H4066" s="4">
        <v>0.120006613574366</v>
      </c>
      <c r="I4066" s="4">
        <v>4.9000000000000004</v>
      </c>
      <c r="J4066" s="4">
        <v>4.5</v>
      </c>
      <c r="K4066" s="4">
        <v>4.5</v>
      </c>
      <c r="L4066" s="4">
        <v>4.5</v>
      </c>
      <c r="M4066" s="4">
        <v>28</v>
      </c>
    </row>
    <row r="4067" spans="1:13" x14ac:dyDescent="0.2">
      <c r="A4067" s="3">
        <v>40391</v>
      </c>
      <c r="B4067" t="s">
        <v>7368</v>
      </c>
      <c r="C4067" t="s">
        <v>3906</v>
      </c>
      <c r="D4067" t="s">
        <v>7369</v>
      </c>
      <c r="E4067" t="s">
        <v>3905</v>
      </c>
      <c r="F4067" s="4">
        <v>5.1025925925925897</v>
      </c>
      <c r="G4067" s="4">
        <v>5</v>
      </c>
      <c r="H4067" s="4">
        <v>0.58899257271399497</v>
      </c>
      <c r="I4067" s="4">
        <v>6.4</v>
      </c>
      <c r="J4067" s="4">
        <v>4.5</v>
      </c>
      <c r="K4067" s="4">
        <v>4.5</v>
      </c>
      <c r="L4067" s="4">
        <v>5.625</v>
      </c>
      <c r="M4067" s="4">
        <v>27</v>
      </c>
    </row>
    <row r="4068" spans="1:13" x14ac:dyDescent="0.2">
      <c r="A4068" s="3">
        <v>40391</v>
      </c>
      <c r="B4068" t="s">
        <v>7370</v>
      </c>
      <c r="C4068" t="s">
        <v>3897</v>
      </c>
      <c r="D4068" t="s">
        <v>7371</v>
      </c>
      <c r="E4068" t="s">
        <v>3896</v>
      </c>
      <c r="F4068" s="4">
        <v>4.5492857142857099</v>
      </c>
      <c r="G4068" s="4">
        <v>4.5</v>
      </c>
      <c r="H4068" s="4">
        <v>0.12782883727943301</v>
      </c>
      <c r="I4068" s="4">
        <v>4.92</v>
      </c>
      <c r="J4068" s="4">
        <v>4.5</v>
      </c>
      <c r="K4068" s="4">
        <v>4.5</v>
      </c>
      <c r="L4068" s="4">
        <v>4.5</v>
      </c>
      <c r="M4068" s="4">
        <v>28</v>
      </c>
    </row>
    <row r="4069" spans="1:13" x14ac:dyDescent="0.2">
      <c r="A4069" s="3">
        <v>40391</v>
      </c>
      <c r="B4069" t="s">
        <v>7372</v>
      </c>
      <c r="C4069" t="s">
        <v>3909</v>
      </c>
      <c r="D4069" t="s">
        <v>7373</v>
      </c>
      <c r="E4069" t="s">
        <v>3908</v>
      </c>
      <c r="F4069" s="4">
        <v>5.3433333333333302</v>
      </c>
      <c r="G4069" s="4">
        <v>5</v>
      </c>
      <c r="H4069" s="4">
        <v>0.63297830804976096</v>
      </c>
      <c r="I4069" s="4">
        <v>6.82</v>
      </c>
      <c r="J4069" s="4">
        <v>4.5</v>
      </c>
      <c r="K4069" s="4">
        <v>4.95</v>
      </c>
      <c r="L4069" s="4">
        <v>5.75</v>
      </c>
      <c r="M4069" s="4">
        <v>27</v>
      </c>
    </row>
    <row r="4070" spans="1:13" x14ac:dyDescent="0.2">
      <c r="A4070" s="3">
        <v>40391</v>
      </c>
      <c r="B4070" t="s">
        <v>7374</v>
      </c>
      <c r="C4070" t="s">
        <v>3081</v>
      </c>
      <c r="D4070" t="s">
        <v>7375</v>
      </c>
      <c r="E4070" t="s">
        <v>3080</v>
      </c>
      <c r="F4070" s="4">
        <v>4.1862068965517203</v>
      </c>
      <c r="G4070" s="4">
        <v>4.2</v>
      </c>
      <c r="H4070" s="4">
        <v>0.50194204128353503</v>
      </c>
      <c r="I4070" s="4">
        <v>5.2</v>
      </c>
      <c r="J4070" s="4">
        <v>3.1</v>
      </c>
      <c r="K4070" s="4">
        <v>4</v>
      </c>
      <c r="L4070" s="4">
        <v>4.5</v>
      </c>
      <c r="M4070" s="4">
        <v>29</v>
      </c>
    </row>
    <row r="4071" spans="1:13" x14ac:dyDescent="0.2">
      <c r="A4071" s="3">
        <v>40391</v>
      </c>
      <c r="B4071" t="s">
        <v>9252</v>
      </c>
      <c r="C4071" t="s">
        <v>3072</v>
      </c>
      <c r="D4071" t="s">
        <v>9253</v>
      </c>
      <c r="E4071" t="s">
        <v>3071</v>
      </c>
      <c r="F4071" s="4">
        <v>4.43333333333333</v>
      </c>
      <c r="G4071" s="4">
        <v>4.45</v>
      </c>
      <c r="H4071" s="4">
        <v>0.376309972499134</v>
      </c>
      <c r="I4071" s="4">
        <v>5.2</v>
      </c>
      <c r="J4071" s="4">
        <v>3.3</v>
      </c>
      <c r="K4071" s="4">
        <v>4.2249999999999996</v>
      </c>
      <c r="L4071" s="4">
        <v>4.5999999999999996</v>
      </c>
      <c r="M4071" s="4">
        <v>30</v>
      </c>
    </row>
    <row r="4072" spans="1:13" x14ac:dyDescent="0.2">
      <c r="A4072" s="3">
        <v>40391</v>
      </c>
      <c r="B4072" t="s">
        <v>9382</v>
      </c>
      <c r="C4072" t="s">
        <v>3075</v>
      </c>
      <c r="D4072" t="s">
        <v>9383</v>
      </c>
      <c r="E4072" t="s">
        <v>3074</v>
      </c>
      <c r="F4072" s="4">
        <v>3.82</v>
      </c>
      <c r="G4072" s="4">
        <v>3.8</v>
      </c>
      <c r="H4072" s="4">
        <v>0.34381229843000699</v>
      </c>
      <c r="I4072" s="4">
        <v>4.8</v>
      </c>
      <c r="J4072" s="4">
        <v>3</v>
      </c>
      <c r="K4072" s="4">
        <v>3.625</v>
      </c>
      <c r="L4072" s="4">
        <v>4</v>
      </c>
      <c r="M4072" s="4">
        <v>30</v>
      </c>
    </row>
    <row r="4073" spans="1:13" x14ac:dyDescent="0.2">
      <c r="A4073" s="3">
        <v>40391</v>
      </c>
      <c r="B4073" t="s">
        <v>7284</v>
      </c>
      <c r="C4073" t="s">
        <v>3102</v>
      </c>
      <c r="D4073" t="s">
        <v>7285</v>
      </c>
      <c r="E4073" t="s">
        <v>3101</v>
      </c>
      <c r="F4073" s="4">
        <v>3.7035714285714301</v>
      </c>
      <c r="G4073" s="4">
        <v>3.7</v>
      </c>
      <c r="H4073" s="4">
        <v>0.29625082323016499</v>
      </c>
      <c r="I4073" s="4">
        <v>4.5999999999999996</v>
      </c>
      <c r="J4073" s="4">
        <v>3.3</v>
      </c>
      <c r="K4073" s="4">
        <v>3.5</v>
      </c>
      <c r="L4073" s="4">
        <v>3.8250000000000002</v>
      </c>
      <c r="M4073" s="4">
        <v>28</v>
      </c>
    </row>
    <row r="4074" spans="1:13" x14ac:dyDescent="0.2">
      <c r="A4074" s="3">
        <v>40391</v>
      </c>
      <c r="B4074" t="s">
        <v>9492</v>
      </c>
      <c r="C4074" t="s">
        <v>3078</v>
      </c>
      <c r="D4074" t="s">
        <v>9493</v>
      </c>
      <c r="E4074" t="s">
        <v>3077</v>
      </c>
      <c r="F4074" s="4">
        <v>3.7888888888888901</v>
      </c>
      <c r="G4074" s="4">
        <v>3.8</v>
      </c>
      <c r="H4074" s="4">
        <v>0.39451365710330699</v>
      </c>
      <c r="I4074" s="4">
        <v>4.8</v>
      </c>
      <c r="J4074" s="4">
        <v>3.2</v>
      </c>
      <c r="K4074" s="4">
        <v>3.5</v>
      </c>
      <c r="L4074" s="4">
        <v>4.05</v>
      </c>
      <c r="M4074" s="4">
        <v>27</v>
      </c>
    </row>
    <row r="4075" spans="1:13" x14ac:dyDescent="0.2">
      <c r="A4075" s="3">
        <v>40391</v>
      </c>
      <c r="B4075" t="s">
        <v>7286</v>
      </c>
      <c r="C4075" t="s">
        <v>3105</v>
      </c>
      <c r="D4075" t="s">
        <v>7287</v>
      </c>
      <c r="E4075" t="s">
        <v>3104</v>
      </c>
      <c r="F4075" s="4">
        <v>3.4923076923076901</v>
      </c>
      <c r="G4075" s="4">
        <v>3.5</v>
      </c>
      <c r="H4075" s="4">
        <v>0.31739322856428698</v>
      </c>
      <c r="I4075" s="4">
        <v>4.2</v>
      </c>
      <c r="J4075" s="4">
        <v>3</v>
      </c>
      <c r="K4075" s="4">
        <v>3.3250000000000002</v>
      </c>
      <c r="L4075" s="4">
        <v>3.6</v>
      </c>
      <c r="M4075" s="4">
        <v>26</v>
      </c>
    </row>
    <row r="4076" spans="1:13" x14ac:dyDescent="0.2">
      <c r="A4076" s="3">
        <v>40391</v>
      </c>
      <c r="B4076" t="s">
        <v>7288</v>
      </c>
      <c r="C4076" t="s">
        <v>3129</v>
      </c>
      <c r="D4076" t="s">
        <v>7289</v>
      </c>
      <c r="E4076" t="s">
        <v>3128</v>
      </c>
      <c r="F4076" s="4">
        <v>0.51189655172413795</v>
      </c>
      <c r="G4076" s="4">
        <v>0.48</v>
      </c>
      <c r="H4076" s="4">
        <v>0.22504132078156999</v>
      </c>
      <c r="I4076" s="4">
        <v>1.1000000000000001</v>
      </c>
      <c r="J4076" s="4">
        <v>0.12</v>
      </c>
      <c r="K4076" s="4">
        <v>0.41</v>
      </c>
      <c r="L4076" s="4">
        <v>0.57999999999999996</v>
      </c>
      <c r="M4076" s="4">
        <v>29</v>
      </c>
    </row>
    <row r="4077" spans="1:13" x14ac:dyDescent="0.2">
      <c r="A4077" s="3">
        <v>40391</v>
      </c>
      <c r="B4077" t="s">
        <v>7292</v>
      </c>
      <c r="C4077" t="s">
        <v>3132</v>
      </c>
      <c r="D4077" t="s">
        <v>7293</v>
      </c>
      <c r="E4077" t="s">
        <v>3131</v>
      </c>
      <c r="F4077" s="4">
        <v>0.34034482758620699</v>
      </c>
      <c r="G4077" s="4">
        <v>0.32</v>
      </c>
      <c r="H4077" s="4">
        <v>0.134495957417226</v>
      </c>
      <c r="I4077" s="4">
        <v>0.6</v>
      </c>
      <c r="J4077" s="4">
        <v>7.0000000000000007E-2</v>
      </c>
      <c r="K4077" s="4">
        <v>0.25</v>
      </c>
      <c r="L4077" s="4">
        <v>0.45</v>
      </c>
      <c r="M4077" s="4">
        <v>29</v>
      </c>
    </row>
    <row r="4078" spans="1:13" x14ac:dyDescent="0.2">
      <c r="A4078" s="3">
        <v>40391</v>
      </c>
      <c r="B4078" t="s">
        <v>7320</v>
      </c>
      <c r="C4078" t="s">
        <v>3135</v>
      </c>
      <c r="D4078" t="s">
        <v>7321</v>
      </c>
      <c r="E4078" t="s">
        <v>3134</v>
      </c>
      <c r="F4078" s="4">
        <v>0.41268965517241402</v>
      </c>
      <c r="G4078" s="4">
        <v>0.39</v>
      </c>
      <c r="H4078" s="4">
        <v>0.13438141438465301</v>
      </c>
      <c r="I4078" s="4">
        <v>0.86</v>
      </c>
      <c r="J4078" s="4">
        <v>0.15</v>
      </c>
      <c r="K4078" s="4">
        <v>0.35</v>
      </c>
      <c r="L4078" s="4">
        <v>0.43</v>
      </c>
      <c r="M4078" s="4">
        <v>29</v>
      </c>
    </row>
    <row r="4079" spans="1:13" x14ac:dyDescent="0.2">
      <c r="A4079" s="3">
        <v>40391</v>
      </c>
      <c r="B4079" t="s">
        <v>7328</v>
      </c>
      <c r="C4079" t="s">
        <v>3138</v>
      </c>
      <c r="D4079" t="s">
        <v>7329</v>
      </c>
      <c r="E4079" t="s">
        <v>3137</v>
      </c>
      <c r="F4079" s="4">
        <v>6.8317241379310306E-2</v>
      </c>
      <c r="G4079" s="4">
        <v>0.1</v>
      </c>
      <c r="H4079" s="4">
        <v>0.167996101291849</v>
      </c>
      <c r="I4079" s="4">
        <v>0.28000000000000003</v>
      </c>
      <c r="J4079" s="4">
        <v>-0.4</v>
      </c>
      <c r="K4079" s="4">
        <v>0.03</v>
      </c>
      <c r="L4079" s="4">
        <v>0.19</v>
      </c>
      <c r="M4079" s="4">
        <v>29</v>
      </c>
    </row>
    <row r="4080" spans="1:13" x14ac:dyDescent="0.2">
      <c r="A4080" s="3">
        <v>40391</v>
      </c>
      <c r="B4080" t="s">
        <v>7336</v>
      </c>
      <c r="C4080" t="s">
        <v>3141</v>
      </c>
      <c r="D4080" t="s">
        <v>7337</v>
      </c>
      <c r="E4080" t="s">
        <v>3140</v>
      </c>
      <c r="F4080" s="4">
        <v>-0.238758620689655</v>
      </c>
      <c r="G4080" s="4">
        <v>-0.3</v>
      </c>
      <c r="H4080" s="4">
        <v>0.27281936137467699</v>
      </c>
      <c r="I4080" s="4">
        <v>0.66</v>
      </c>
      <c r="J4080" s="4">
        <v>-0.67</v>
      </c>
      <c r="K4080" s="4">
        <v>-0.39</v>
      </c>
      <c r="L4080" s="4">
        <v>-0.16</v>
      </c>
      <c r="M4080" s="4">
        <v>29</v>
      </c>
    </row>
    <row r="4081" spans="1:13" x14ac:dyDescent="0.2">
      <c r="A4081" s="3">
        <v>40391</v>
      </c>
      <c r="B4081" t="s">
        <v>7344</v>
      </c>
      <c r="C4081" t="s">
        <v>3144</v>
      </c>
      <c r="D4081" t="s">
        <v>7345</v>
      </c>
      <c r="E4081" t="s">
        <v>3143</v>
      </c>
      <c r="F4081" s="4">
        <v>0.14551724137930999</v>
      </c>
      <c r="G4081" s="4">
        <v>0.14000000000000001</v>
      </c>
      <c r="H4081" s="4">
        <v>0.104968914000307</v>
      </c>
      <c r="I4081" s="4">
        <v>0.47</v>
      </c>
      <c r="J4081" s="4">
        <v>-0.06</v>
      </c>
      <c r="K4081" s="4">
        <v>0.09</v>
      </c>
      <c r="L4081" s="4">
        <v>0.18</v>
      </c>
      <c r="M4081" s="4">
        <v>29</v>
      </c>
    </row>
    <row r="4082" spans="1:13" x14ac:dyDescent="0.2">
      <c r="A4082" s="3">
        <v>40391</v>
      </c>
      <c r="B4082" t="s">
        <v>7352</v>
      </c>
      <c r="C4082" t="s">
        <v>3147</v>
      </c>
      <c r="D4082" t="s">
        <v>7353</v>
      </c>
      <c r="E4082" t="s">
        <v>3146</v>
      </c>
      <c r="F4082" s="4">
        <v>0.273689655172414</v>
      </c>
      <c r="G4082" s="4">
        <v>0.27</v>
      </c>
      <c r="H4082" s="4">
        <v>6.3598687906656307E-2</v>
      </c>
      <c r="I4082" s="4">
        <v>0.44</v>
      </c>
      <c r="J4082" s="4">
        <v>0.17</v>
      </c>
      <c r="K4082" s="4">
        <v>0.22</v>
      </c>
      <c r="L4082" s="4">
        <v>0.31</v>
      </c>
      <c r="M4082" s="4">
        <v>29</v>
      </c>
    </row>
    <row r="4083" spans="1:13" x14ac:dyDescent="0.2">
      <c r="A4083" s="3">
        <v>40391</v>
      </c>
      <c r="B4083" t="s">
        <v>7304</v>
      </c>
      <c r="C4083" t="s">
        <v>3114</v>
      </c>
      <c r="D4083" t="s">
        <v>7305</v>
      </c>
      <c r="E4083" t="s">
        <v>3113</v>
      </c>
      <c r="F4083" s="4">
        <v>0.32434482758620697</v>
      </c>
      <c r="G4083" s="4">
        <v>0.3</v>
      </c>
      <c r="H4083" s="4">
        <v>7.4404433365448705E-2</v>
      </c>
      <c r="I4083" s="4">
        <v>0.59</v>
      </c>
      <c r="J4083" s="4">
        <v>0.19</v>
      </c>
      <c r="K4083" s="4">
        <v>0.28999999999999998</v>
      </c>
      <c r="L4083" s="4">
        <v>0.34</v>
      </c>
      <c r="M4083" s="4">
        <v>29</v>
      </c>
    </row>
    <row r="4084" spans="1:13" x14ac:dyDescent="0.2">
      <c r="A4084" s="3">
        <v>40391</v>
      </c>
      <c r="B4084" t="s">
        <v>7376</v>
      </c>
      <c r="C4084" t="s">
        <v>3150</v>
      </c>
      <c r="D4084" t="s">
        <v>7377</v>
      </c>
      <c r="E4084" t="s">
        <v>3149</v>
      </c>
      <c r="F4084" s="4">
        <v>0.32027586206896602</v>
      </c>
      <c r="G4084" s="4">
        <v>0.31</v>
      </c>
      <c r="H4084" s="4">
        <v>7.5984442275904701E-2</v>
      </c>
      <c r="I4084" s="4">
        <v>0.49</v>
      </c>
      <c r="J4084" s="4">
        <v>0.17</v>
      </c>
      <c r="K4084" s="4">
        <v>0.28000000000000003</v>
      </c>
      <c r="L4084" s="4">
        <v>0.36</v>
      </c>
      <c r="M4084" s="4">
        <v>29</v>
      </c>
    </row>
    <row r="4085" spans="1:13" x14ac:dyDescent="0.2">
      <c r="A4085" s="3">
        <v>40391</v>
      </c>
      <c r="B4085" t="s">
        <v>7306</v>
      </c>
      <c r="C4085" t="s">
        <v>3117</v>
      </c>
      <c r="D4085" t="s">
        <v>7307</v>
      </c>
      <c r="E4085" t="s">
        <v>3116</v>
      </c>
      <c r="F4085" s="4">
        <v>0.622068965517241</v>
      </c>
      <c r="G4085" s="4">
        <v>0.63</v>
      </c>
      <c r="H4085" s="4">
        <v>0.126586483998231</v>
      </c>
      <c r="I4085" s="4">
        <v>0.86</v>
      </c>
      <c r="J4085" s="4">
        <v>0.31</v>
      </c>
      <c r="K4085" s="4">
        <v>0.55000000000000004</v>
      </c>
      <c r="L4085" s="4">
        <v>0.71</v>
      </c>
      <c r="M4085" s="4">
        <v>29</v>
      </c>
    </row>
    <row r="4086" spans="1:13" x14ac:dyDescent="0.2">
      <c r="A4086" s="3">
        <v>40391</v>
      </c>
      <c r="B4086" t="s">
        <v>7308</v>
      </c>
      <c r="C4086" t="s">
        <v>3120</v>
      </c>
      <c r="D4086" t="s">
        <v>7309</v>
      </c>
      <c r="E4086" t="s">
        <v>3119</v>
      </c>
      <c r="F4086" s="4">
        <v>0.50358620689655198</v>
      </c>
      <c r="G4086" s="4">
        <v>0.51</v>
      </c>
      <c r="H4086" s="4">
        <v>0.135768057794318</v>
      </c>
      <c r="I4086" s="4">
        <v>0.69</v>
      </c>
      <c r="J4086" s="4">
        <v>0</v>
      </c>
      <c r="K4086" s="4">
        <v>0.46</v>
      </c>
      <c r="L4086" s="4">
        <v>0.6</v>
      </c>
      <c r="M4086" s="4">
        <v>29</v>
      </c>
    </row>
    <row r="4087" spans="1:13" x14ac:dyDescent="0.2">
      <c r="A4087" s="3">
        <v>40391</v>
      </c>
      <c r="B4087" t="s">
        <v>7310</v>
      </c>
      <c r="C4087" t="s">
        <v>3123</v>
      </c>
      <c r="D4087" t="s">
        <v>7311</v>
      </c>
      <c r="E4087" t="s">
        <v>3122</v>
      </c>
      <c r="F4087" s="4">
        <v>0.72603448275862104</v>
      </c>
      <c r="G4087" s="4">
        <v>0.7</v>
      </c>
      <c r="H4087" s="4">
        <v>0.13726524967548401</v>
      </c>
      <c r="I4087" s="4">
        <v>1.02</v>
      </c>
      <c r="J4087" s="4">
        <v>0.39</v>
      </c>
      <c r="K4087" s="4">
        <v>0.65</v>
      </c>
      <c r="L4087" s="4">
        <v>0.8</v>
      </c>
      <c r="M4087" s="4">
        <v>29</v>
      </c>
    </row>
    <row r="4088" spans="1:13" x14ac:dyDescent="0.2">
      <c r="A4088" s="3">
        <v>40391</v>
      </c>
      <c r="B4088" t="s">
        <v>7312</v>
      </c>
      <c r="C4088" t="s">
        <v>3126</v>
      </c>
      <c r="D4088" t="s">
        <v>7313</v>
      </c>
      <c r="E4088" t="s">
        <v>3125</v>
      </c>
      <c r="F4088" s="4">
        <v>0.53037931034482799</v>
      </c>
      <c r="G4088" s="4">
        <v>0.52</v>
      </c>
      <c r="H4088" s="4">
        <v>0.101100520626434</v>
      </c>
      <c r="I4088" s="4">
        <v>0.81</v>
      </c>
      <c r="J4088" s="4">
        <v>0.34</v>
      </c>
      <c r="K4088" s="4">
        <v>0.48</v>
      </c>
      <c r="L4088" s="4">
        <v>0.57999999999999996</v>
      </c>
      <c r="M4088" s="4">
        <v>29</v>
      </c>
    </row>
    <row r="4089" spans="1:13" x14ac:dyDescent="0.2">
      <c r="A4089" s="3">
        <v>40391</v>
      </c>
      <c r="B4089" t="s">
        <v>7378</v>
      </c>
      <c r="C4089" t="s">
        <v>3096</v>
      </c>
      <c r="D4089" t="s">
        <v>7379</v>
      </c>
      <c r="E4089" t="s">
        <v>3095</v>
      </c>
      <c r="F4089" s="4">
        <v>3.9458333333333302</v>
      </c>
      <c r="G4089" s="4">
        <v>3.9</v>
      </c>
      <c r="H4089" s="4">
        <v>0.32568211584259599</v>
      </c>
      <c r="I4089" s="4">
        <v>4.5999999999999996</v>
      </c>
      <c r="J4089" s="4">
        <v>3.1</v>
      </c>
      <c r="K4089" s="4">
        <v>3.7749999999999999</v>
      </c>
      <c r="L4089" s="4">
        <v>4.0999999999999996</v>
      </c>
      <c r="M4089" s="4">
        <v>24</v>
      </c>
    </row>
    <row r="4090" spans="1:13" x14ac:dyDescent="0.2">
      <c r="A4090" s="3">
        <v>40391</v>
      </c>
      <c r="B4090" t="s">
        <v>9388</v>
      </c>
      <c r="C4090" t="s">
        <v>3087</v>
      </c>
      <c r="D4090" t="s">
        <v>9389</v>
      </c>
      <c r="E4090" t="s">
        <v>3086</v>
      </c>
      <c r="F4090" s="4">
        <v>3.95714285714286</v>
      </c>
      <c r="G4090" s="4">
        <v>3.9</v>
      </c>
      <c r="H4090" s="4">
        <v>0.26307099651301202</v>
      </c>
      <c r="I4090" s="4">
        <v>4.5999999999999996</v>
      </c>
      <c r="J4090" s="4">
        <v>3.5</v>
      </c>
      <c r="K4090" s="4">
        <v>3.8</v>
      </c>
      <c r="L4090" s="4">
        <v>4.125</v>
      </c>
      <c r="M4090" s="4">
        <v>28</v>
      </c>
    </row>
    <row r="4091" spans="1:13" x14ac:dyDescent="0.2">
      <c r="A4091" s="3">
        <v>40391</v>
      </c>
      <c r="B4091" t="s">
        <v>9496</v>
      </c>
      <c r="C4091" t="s">
        <v>3090</v>
      </c>
      <c r="D4091" t="s">
        <v>9497</v>
      </c>
      <c r="E4091" t="s">
        <v>3089</v>
      </c>
      <c r="F4091" s="4">
        <v>3.7821428571428601</v>
      </c>
      <c r="G4091" s="4">
        <v>3.8</v>
      </c>
      <c r="H4091" s="4">
        <v>0.27895781099919098</v>
      </c>
      <c r="I4091" s="4">
        <v>4.2</v>
      </c>
      <c r="J4091" s="4">
        <v>3</v>
      </c>
      <c r="K4091" s="4">
        <v>3.6</v>
      </c>
      <c r="L4091" s="4">
        <v>4</v>
      </c>
      <c r="M4091" s="4">
        <v>28</v>
      </c>
    </row>
    <row r="4092" spans="1:13" x14ac:dyDescent="0.2">
      <c r="A4092" s="3">
        <v>40391</v>
      </c>
      <c r="B4092" t="s">
        <v>7380</v>
      </c>
      <c r="C4092" t="s">
        <v>3153</v>
      </c>
      <c r="D4092" t="s">
        <v>7381</v>
      </c>
      <c r="E4092" t="s">
        <v>3152</v>
      </c>
      <c r="F4092" s="4">
        <v>0.158925925925926</v>
      </c>
      <c r="G4092" s="4">
        <v>0.16</v>
      </c>
      <c r="H4092" s="4">
        <v>3.8371589977207299E-2</v>
      </c>
      <c r="I4092" s="4">
        <v>0.23</v>
      </c>
      <c r="J4092" s="4">
        <v>5.8000000000000003E-2</v>
      </c>
      <c r="K4092" s="4">
        <v>0.13</v>
      </c>
      <c r="L4092" s="4">
        <v>0.185</v>
      </c>
      <c r="M4092" s="4">
        <v>27</v>
      </c>
    </row>
    <row r="4093" spans="1:13" x14ac:dyDescent="0.2">
      <c r="A4093" s="3">
        <v>40391</v>
      </c>
      <c r="B4093" t="s">
        <v>10121</v>
      </c>
      <c r="C4093" t="s">
        <v>4324</v>
      </c>
      <c r="D4093" t="s">
        <v>10122</v>
      </c>
      <c r="E4093" t="s">
        <v>4323</v>
      </c>
      <c r="F4093" s="4">
        <v>2.8014814814814799</v>
      </c>
      <c r="G4093" s="4">
        <v>2.8</v>
      </c>
      <c r="H4093" s="4">
        <v>0.190842337338437</v>
      </c>
      <c r="I4093" s="4">
        <v>3.2</v>
      </c>
      <c r="J4093" s="4">
        <v>2.5</v>
      </c>
      <c r="K4093" s="4">
        <v>2.8</v>
      </c>
      <c r="L4093" s="4">
        <v>2.915</v>
      </c>
      <c r="M4093" s="4">
        <v>27</v>
      </c>
    </row>
    <row r="4094" spans="1:13" x14ac:dyDescent="0.2">
      <c r="A4094" s="3">
        <v>40391</v>
      </c>
      <c r="B4094" t="s">
        <v>10139</v>
      </c>
      <c r="C4094" t="s">
        <v>4327</v>
      </c>
      <c r="D4094" t="s">
        <v>10140</v>
      </c>
      <c r="E4094" t="s">
        <v>4326</v>
      </c>
      <c r="F4094" s="4">
        <v>2.5792307692307701</v>
      </c>
      <c r="G4094" s="4">
        <v>2.5</v>
      </c>
      <c r="H4094" s="4">
        <v>0.42597580285197501</v>
      </c>
      <c r="I4094" s="4">
        <v>3.3</v>
      </c>
      <c r="J4094" s="4">
        <v>1.7</v>
      </c>
      <c r="K4094" s="4">
        <v>2.4</v>
      </c>
      <c r="L4094" s="4">
        <v>2.875</v>
      </c>
      <c r="M4094" s="4">
        <v>26</v>
      </c>
    </row>
    <row r="4095" spans="1:13" x14ac:dyDescent="0.2">
      <c r="A4095" s="3">
        <v>40391</v>
      </c>
      <c r="B4095" t="s">
        <v>9520</v>
      </c>
      <c r="C4095" t="s">
        <v>3939</v>
      </c>
      <c r="D4095" t="s">
        <v>9521</v>
      </c>
      <c r="E4095" t="s">
        <v>3947</v>
      </c>
      <c r="F4095" s="4">
        <v>12.699039285714299</v>
      </c>
      <c r="G4095" s="4">
        <v>12.74</v>
      </c>
      <c r="H4095" s="4">
        <v>0.182792309464788</v>
      </c>
      <c r="I4095" s="4">
        <v>12.97</v>
      </c>
      <c r="J4095" s="4">
        <v>12.3</v>
      </c>
      <c r="K4095" s="4">
        <v>12.61</v>
      </c>
      <c r="L4095" s="4">
        <v>12.833275</v>
      </c>
      <c r="M4095" s="4">
        <v>28</v>
      </c>
    </row>
    <row r="4096" spans="1:13" x14ac:dyDescent="0.2">
      <c r="A4096" s="3">
        <v>40391</v>
      </c>
      <c r="B4096" t="s">
        <v>9522</v>
      </c>
      <c r="C4096" t="s">
        <v>3942</v>
      </c>
      <c r="D4096" t="s">
        <v>9523</v>
      </c>
      <c r="E4096" t="s">
        <v>3949</v>
      </c>
      <c r="F4096" s="4">
        <v>12.6491925925926</v>
      </c>
      <c r="G4096" s="4">
        <v>12.64</v>
      </c>
      <c r="H4096" s="4">
        <v>0.22371458795996499</v>
      </c>
      <c r="I4096" s="4">
        <v>12.95</v>
      </c>
      <c r="J4096" s="4">
        <v>12.2</v>
      </c>
      <c r="K4096" s="4">
        <v>12.465</v>
      </c>
      <c r="L4096" s="4">
        <v>12.865</v>
      </c>
      <c r="M4096" s="4">
        <v>27</v>
      </c>
    </row>
    <row r="4097" spans="1:13" x14ac:dyDescent="0.2">
      <c r="A4097" s="3">
        <v>40391</v>
      </c>
      <c r="B4097" t="s">
        <v>9524</v>
      </c>
      <c r="C4097" t="s">
        <v>3952</v>
      </c>
      <c r="D4097" t="s">
        <v>9525</v>
      </c>
      <c r="E4097" t="s">
        <v>3951</v>
      </c>
      <c r="F4097" s="4">
        <v>12.6872666666667</v>
      </c>
      <c r="G4097" s="4">
        <v>12.65</v>
      </c>
      <c r="H4097" s="4">
        <v>0.30082358234072598</v>
      </c>
      <c r="I4097" s="4">
        <v>13.53</v>
      </c>
      <c r="J4097" s="4">
        <v>12.1</v>
      </c>
      <c r="K4097" s="4">
        <v>12.505000000000001</v>
      </c>
      <c r="L4097" s="4">
        <v>12.9</v>
      </c>
      <c r="M4097" s="4">
        <v>27</v>
      </c>
    </row>
    <row r="4098" spans="1:13" x14ac:dyDescent="0.2">
      <c r="A4098" s="3">
        <v>40391</v>
      </c>
      <c r="B4098" t="s">
        <v>9394</v>
      </c>
      <c r="C4098" t="s">
        <v>3936</v>
      </c>
      <c r="D4098" t="s">
        <v>9395</v>
      </c>
      <c r="E4098" t="s">
        <v>3935</v>
      </c>
      <c r="F4098" s="4">
        <v>12.6626551724138</v>
      </c>
      <c r="G4098" s="4">
        <v>12.63</v>
      </c>
      <c r="H4098" s="4">
        <v>0.32353872321365101</v>
      </c>
      <c r="I4098" s="4">
        <v>13.53</v>
      </c>
      <c r="J4098" s="4">
        <v>12</v>
      </c>
      <c r="K4098" s="4">
        <v>12.5</v>
      </c>
      <c r="L4098" s="4">
        <v>12.85</v>
      </c>
      <c r="M4098" s="4">
        <v>29</v>
      </c>
    </row>
    <row r="4099" spans="1:13" x14ac:dyDescent="0.2">
      <c r="A4099" s="3">
        <v>40391</v>
      </c>
      <c r="B4099" t="s">
        <v>9502</v>
      </c>
      <c r="C4099" t="s">
        <v>3939</v>
      </c>
      <c r="D4099" t="s">
        <v>9503</v>
      </c>
      <c r="E4099" t="s">
        <v>3938</v>
      </c>
      <c r="F4099" s="4">
        <v>12.8731482758621</v>
      </c>
      <c r="G4099" s="4">
        <v>12.82</v>
      </c>
      <c r="H4099" s="4">
        <v>0.45203208847910098</v>
      </c>
      <c r="I4099" s="4">
        <v>14.37</v>
      </c>
      <c r="J4099" s="4">
        <v>12</v>
      </c>
      <c r="K4099" s="4">
        <v>12.63</v>
      </c>
      <c r="L4099" s="4">
        <v>13.2</v>
      </c>
      <c r="M4099" s="4">
        <v>29</v>
      </c>
    </row>
    <row r="4100" spans="1:13" x14ac:dyDescent="0.2">
      <c r="A4100" s="3">
        <v>40391</v>
      </c>
      <c r="B4100" t="s">
        <v>10113</v>
      </c>
      <c r="C4100" t="s">
        <v>3579</v>
      </c>
      <c r="D4100" t="s">
        <v>10114</v>
      </c>
      <c r="E4100" t="s">
        <v>3578</v>
      </c>
      <c r="F4100" s="4">
        <v>4.6210714285714296</v>
      </c>
      <c r="G4100" s="4">
        <v>4.7</v>
      </c>
      <c r="H4100" s="4">
        <v>0.36381048470744898</v>
      </c>
      <c r="I4100" s="4">
        <v>5.3</v>
      </c>
      <c r="J4100" s="4">
        <v>4</v>
      </c>
      <c r="K4100" s="4">
        <v>4.375</v>
      </c>
      <c r="L4100" s="4">
        <v>4.8125</v>
      </c>
      <c r="M4100" s="4">
        <v>28</v>
      </c>
    </row>
    <row r="4101" spans="1:13" x14ac:dyDescent="0.2">
      <c r="A4101" s="3">
        <v>40391</v>
      </c>
      <c r="B4101" t="s">
        <v>10127</v>
      </c>
      <c r="C4101" t="s">
        <v>3582</v>
      </c>
      <c r="D4101" t="s">
        <v>10128</v>
      </c>
      <c r="E4101" t="s">
        <v>3581</v>
      </c>
      <c r="F4101" s="4">
        <v>3.5760714285714301</v>
      </c>
      <c r="G4101" s="4">
        <v>3.5249999999999999</v>
      </c>
      <c r="H4101" s="4">
        <v>0.33126401338033501</v>
      </c>
      <c r="I4101" s="4">
        <v>4.3</v>
      </c>
      <c r="J4101" s="4">
        <v>2.8</v>
      </c>
      <c r="K4101" s="4">
        <v>3.5</v>
      </c>
      <c r="L4101" s="4">
        <v>3.7250000000000001</v>
      </c>
      <c r="M4101" s="4">
        <v>28</v>
      </c>
    </row>
    <row r="4102" spans="1:13" x14ac:dyDescent="0.2">
      <c r="A4102" s="3">
        <v>40391</v>
      </c>
      <c r="B4102" t="s">
        <v>10141</v>
      </c>
      <c r="C4102" t="s">
        <v>3585</v>
      </c>
      <c r="D4102" t="s">
        <v>10142</v>
      </c>
      <c r="E4102" t="s">
        <v>3584</v>
      </c>
      <c r="F4102" s="4">
        <v>3.9323999999999999</v>
      </c>
      <c r="G4102" s="4">
        <v>4.0999999999999996</v>
      </c>
      <c r="H4102" s="4">
        <v>0.72926492671273702</v>
      </c>
      <c r="I4102" s="4">
        <v>5.5</v>
      </c>
      <c r="J4102" s="4">
        <v>2.5</v>
      </c>
      <c r="K4102" s="4">
        <v>3.3</v>
      </c>
      <c r="L4102" s="4">
        <v>4.4000000000000004</v>
      </c>
      <c r="M4102" s="4">
        <v>25</v>
      </c>
    </row>
    <row r="4103" spans="1:13" x14ac:dyDescent="0.2">
      <c r="A4103" s="3">
        <v>40391</v>
      </c>
      <c r="B4103" t="s">
        <v>10135</v>
      </c>
      <c r="C4103" t="s">
        <v>3594</v>
      </c>
      <c r="D4103" t="s">
        <v>10136</v>
      </c>
      <c r="E4103" t="s">
        <v>3593</v>
      </c>
      <c r="F4103" s="4">
        <v>4.0607142857142904</v>
      </c>
      <c r="G4103" s="4">
        <v>4.1500000000000004</v>
      </c>
      <c r="H4103" s="4">
        <v>0.71650865736895097</v>
      </c>
      <c r="I4103" s="4">
        <v>5.2</v>
      </c>
      <c r="J4103" s="4">
        <v>2.59</v>
      </c>
      <c r="K4103" s="4">
        <v>3.5750000000000002</v>
      </c>
      <c r="L4103" s="4">
        <v>4.625</v>
      </c>
      <c r="M4103" s="4">
        <v>28</v>
      </c>
    </row>
    <row r="4104" spans="1:13" x14ac:dyDescent="0.2">
      <c r="A4104" s="3">
        <v>40391</v>
      </c>
      <c r="B4104" t="s">
        <v>10137</v>
      </c>
      <c r="C4104" t="s">
        <v>3597</v>
      </c>
      <c r="D4104" t="s">
        <v>10138</v>
      </c>
      <c r="E4104" t="s">
        <v>3596</v>
      </c>
      <c r="F4104" s="4">
        <v>3.0137037037037002</v>
      </c>
      <c r="G4104" s="4">
        <v>3.2</v>
      </c>
      <c r="H4104" s="4">
        <v>0.77627883644270002</v>
      </c>
      <c r="I4104" s="4">
        <v>5.0999999999999996</v>
      </c>
      <c r="J4104" s="4">
        <v>1.3</v>
      </c>
      <c r="K4104" s="4">
        <v>2.4</v>
      </c>
      <c r="L4104" s="4">
        <v>3.4750000000000001</v>
      </c>
      <c r="M4104" s="4">
        <v>27</v>
      </c>
    </row>
    <row r="4105" spans="1:13" x14ac:dyDescent="0.2">
      <c r="A4105" s="3">
        <v>40422</v>
      </c>
      <c r="B4105" t="s">
        <v>9378</v>
      </c>
      <c r="C4105" t="s">
        <v>3918</v>
      </c>
      <c r="D4105" t="s">
        <v>9379</v>
      </c>
      <c r="E4105" t="s">
        <v>3917</v>
      </c>
      <c r="F4105" s="4">
        <v>4.5565625000000001</v>
      </c>
      <c r="G4105" s="4">
        <v>4.5</v>
      </c>
      <c r="H4105" s="4">
        <v>0.124398147870249</v>
      </c>
      <c r="I4105" s="4">
        <v>5.05</v>
      </c>
      <c r="J4105" s="4">
        <v>4.45</v>
      </c>
      <c r="K4105" s="4">
        <v>4.5</v>
      </c>
      <c r="L4105" s="4">
        <v>4.5525000000000002</v>
      </c>
      <c r="M4105" s="4">
        <v>32</v>
      </c>
    </row>
    <row r="4106" spans="1:13" x14ac:dyDescent="0.2">
      <c r="A4106" s="3">
        <v>40422</v>
      </c>
      <c r="B4106" t="s">
        <v>9488</v>
      </c>
      <c r="C4106" t="s">
        <v>3921</v>
      </c>
      <c r="D4106" t="s">
        <v>9489</v>
      </c>
      <c r="E4106" t="s">
        <v>3920</v>
      </c>
      <c r="F4106" s="4">
        <v>5.2481249999999999</v>
      </c>
      <c r="G4106" s="4">
        <v>5.1550000000000002</v>
      </c>
      <c r="H4106" s="4">
        <v>0.52220646948711102</v>
      </c>
      <c r="I4106" s="4">
        <v>6.52</v>
      </c>
      <c r="J4106" s="4">
        <v>4.4800000000000004</v>
      </c>
      <c r="K4106" s="4">
        <v>5</v>
      </c>
      <c r="L4106" s="4">
        <v>5.5575000000000001</v>
      </c>
      <c r="M4106" s="4">
        <v>32</v>
      </c>
    </row>
    <row r="4107" spans="1:13" x14ac:dyDescent="0.2">
      <c r="A4107" s="3">
        <v>40422</v>
      </c>
      <c r="B4107" t="s">
        <v>7358</v>
      </c>
      <c r="C4107" t="s">
        <v>3900</v>
      </c>
      <c r="D4107" t="s">
        <v>7359</v>
      </c>
      <c r="E4107" t="s">
        <v>3899</v>
      </c>
      <c r="F4107" s="4">
        <v>4.5960000000000001</v>
      </c>
      <c r="G4107" s="4">
        <v>4.5</v>
      </c>
      <c r="H4107" s="4">
        <v>0.201863730068681</v>
      </c>
      <c r="I4107" s="4">
        <v>5.3</v>
      </c>
      <c r="J4107" s="4">
        <v>4.5</v>
      </c>
      <c r="K4107" s="4">
        <v>4.5</v>
      </c>
      <c r="L4107" s="4">
        <v>4.5374999999999996</v>
      </c>
      <c r="M4107" s="4">
        <v>30</v>
      </c>
    </row>
    <row r="4108" spans="1:13" x14ac:dyDescent="0.2">
      <c r="A4108" s="3">
        <v>40422</v>
      </c>
      <c r="B4108" t="s">
        <v>7360</v>
      </c>
      <c r="C4108" t="s">
        <v>3912</v>
      </c>
      <c r="D4108" t="s">
        <v>7361</v>
      </c>
      <c r="E4108" t="s">
        <v>3911</v>
      </c>
      <c r="F4108" s="4">
        <v>5.5191666666666697</v>
      </c>
      <c r="G4108" s="4">
        <v>5.5</v>
      </c>
      <c r="H4108" s="4">
        <v>0.61502857244809095</v>
      </c>
      <c r="I4108" s="4">
        <v>6.5</v>
      </c>
      <c r="J4108" s="4">
        <v>4.5</v>
      </c>
      <c r="K4108" s="4">
        <v>5</v>
      </c>
      <c r="L4108" s="4">
        <v>6</v>
      </c>
      <c r="M4108" s="4">
        <v>24</v>
      </c>
    </row>
    <row r="4109" spans="1:13" x14ac:dyDescent="0.2">
      <c r="A4109" s="3">
        <v>40422</v>
      </c>
      <c r="B4109" t="s">
        <v>7362</v>
      </c>
      <c r="C4109" t="s">
        <v>3903</v>
      </c>
      <c r="D4109" t="s">
        <v>7363</v>
      </c>
      <c r="E4109" t="s">
        <v>3902</v>
      </c>
      <c r="F4109" s="4">
        <v>4.76366666666667</v>
      </c>
      <c r="G4109" s="4">
        <v>4.5</v>
      </c>
      <c r="H4109" s="4">
        <v>0.39859653210019103</v>
      </c>
      <c r="I4109" s="4">
        <v>5.91</v>
      </c>
      <c r="J4109" s="4">
        <v>4.5</v>
      </c>
      <c r="K4109" s="4">
        <v>4.5</v>
      </c>
      <c r="L4109" s="4">
        <v>5</v>
      </c>
      <c r="M4109" s="4">
        <v>30</v>
      </c>
    </row>
    <row r="4110" spans="1:13" x14ac:dyDescent="0.2">
      <c r="A4110" s="3">
        <v>40422</v>
      </c>
      <c r="B4110" t="s">
        <v>7364</v>
      </c>
      <c r="C4110" t="s">
        <v>3915</v>
      </c>
      <c r="D4110" t="s">
        <v>7365</v>
      </c>
      <c r="E4110" t="s">
        <v>3914</v>
      </c>
      <c r="F4110" s="4">
        <v>5.7204166666666696</v>
      </c>
      <c r="G4110" s="4">
        <v>5.75</v>
      </c>
      <c r="H4110" s="4">
        <v>0.72599244915624594</v>
      </c>
      <c r="I4110" s="4">
        <v>7.03</v>
      </c>
      <c r="J4110" s="4">
        <v>4.5</v>
      </c>
      <c r="K4110" s="4">
        <v>5.25</v>
      </c>
      <c r="L4110" s="4">
        <v>6.25</v>
      </c>
      <c r="M4110" s="4">
        <v>24</v>
      </c>
    </row>
    <row r="4111" spans="1:13" x14ac:dyDescent="0.2">
      <c r="A4111" s="3">
        <v>40422</v>
      </c>
      <c r="B4111" t="s">
        <v>7368</v>
      </c>
      <c r="C4111" t="s">
        <v>3906</v>
      </c>
      <c r="D4111" t="s">
        <v>7369</v>
      </c>
      <c r="E4111" t="s">
        <v>3905</v>
      </c>
      <c r="F4111" s="4">
        <v>4.99</v>
      </c>
      <c r="G4111" s="4">
        <v>4.92</v>
      </c>
      <c r="H4111" s="4">
        <v>0.52795427291169295</v>
      </c>
      <c r="I4111" s="4">
        <v>6</v>
      </c>
      <c r="J4111" s="4">
        <v>4.5</v>
      </c>
      <c r="K4111" s="4">
        <v>4.5</v>
      </c>
      <c r="L4111" s="4">
        <v>5.25</v>
      </c>
      <c r="M4111" s="4">
        <v>29</v>
      </c>
    </row>
    <row r="4112" spans="1:13" x14ac:dyDescent="0.2">
      <c r="A4112" s="3">
        <v>40422</v>
      </c>
      <c r="B4112" t="s">
        <v>7382</v>
      </c>
      <c r="C4112" t="s">
        <v>4436</v>
      </c>
      <c r="D4112" t="s">
        <v>7383</v>
      </c>
      <c r="E4112" t="s">
        <v>4435</v>
      </c>
      <c r="F4112" s="4">
        <v>6.0025000000000004</v>
      </c>
      <c r="G4112" s="4">
        <v>6</v>
      </c>
      <c r="H4112" s="4">
        <v>0.80153792391767797</v>
      </c>
      <c r="I4112" s="4">
        <v>7.78</v>
      </c>
      <c r="J4112" s="4">
        <v>4.5</v>
      </c>
      <c r="K4112" s="4">
        <v>5.5</v>
      </c>
      <c r="L4112" s="4">
        <v>6.5</v>
      </c>
      <c r="M4112" s="4">
        <v>24</v>
      </c>
    </row>
    <row r="4113" spans="1:13" x14ac:dyDescent="0.2">
      <c r="A4113" s="3">
        <v>40422</v>
      </c>
      <c r="B4113" t="s">
        <v>7370</v>
      </c>
      <c r="C4113" t="s">
        <v>3897</v>
      </c>
      <c r="D4113" t="s">
        <v>7371</v>
      </c>
      <c r="E4113" t="s">
        <v>3896</v>
      </c>
      <c r="F4113" s="4">
        <v>4.5406666666666702</v>
      </c>
      <c r="G4113" s="4">
        <v>4.5</v>
      </c>
      <c r="H4113" s="4">
        <v>0.116794347210085</v>
      </c>
      <c r="I4113" s="4">
        <v>4.92</v>
      </c>
      <c r="J4113" s="4">
        <v>4.5</v>
      </c>
      <c r="K4113" s="4">
        <v>4.5</v>
      </c>
      <c r="L4113" s="4">
        <v>4.5</v>
      </c>
      <c r="M4113" s="4">
        <v>30</v>
      </c>
    </row>
    <row r="4114" spans="1:13" x14ac:dyDescent="0.2">
      <c r="A4114" s="3">
        <v>40422</v>
      </c>
      <c r="B4114" t="s">
        <v>7372</v>
      </c>
      <c r="C4114" t="s">
        <v>3909</v>
      </c>
      <c r="D4114" t="s">
        <v>7373</v>
      </c>
      <c r="E4114" t="s">
        <v>3908</v>
      </c>
      <c r="F4114" s="4">
        <v>5.2641379310344796</v>
      </c>
      <c r="G4114" s="4">
        <v>5</v>
      </c>
      <c r="H4114" s="4">
        <v>0.54064457060451299</v>
      </c>
      <c r="I4114" s="4">
        <v>6.5</v>
      </c>
      <c r="J4114" s="4">
        <v>4.5</v>
      </c>
      <c r="K4114" s="4">
        <v>5</v>
      </c>
      <c r="L4114" s="4">
        <v>5.75</v>
      </c>
      <c r="M4114" s="4">
        <v>29</v>
      </c>
    </row>
    <row r="4115" spans="1:13" x14ac:dyDescent="0.2">
      <c r="A4115" s="3">
        <v>40422</v>
      </c>
      <c r="B4115" t="s">
        <v>7384</v>
      </c>
      <c r="C4115" t="s">
        <v>3081</v>
      </c>
      <c r="D4115" t="s">
        <v>7385</v>
      </c>
      <c r="E4115" t="s">
        <v>3080</v>
      </c>
      <c r="F4115" s="4">
        <v>4.1032258064516096</v>
      </c>
      <c r="G4115" s="4">
        <v>4.0999999999999996</v>
      </c>
      <c r="H4115" s="4">
        <v>0.393686737536113</v>
      </c>
      <c r="I4115" s="4">
        <v>4.9000000000000004</v>
      </c>
      <c r="J4115" s="4">
        <v>3.2</v>
      </c>
      <c r="K4115" s="4">
        <v>3.9</v>
      </c>
      <c r="L4115" s="4">
        <v>4.3</v>
      </c>
      <c r="M4115" s="4">
        <v>31</v>
      </c>
    </row>
    <row r="4116" spans="1:13" x14ac:dyDescent="0.2">
      <c r="A4116" s="3">
        <v>40422</v>
      </c>
      <c r="B4116" t="s">
        <v>9252</v>
      </c>
      <c r="C4116" t="s">
        <v>3072</v>
      </c>
      <c r="D4116" t="s">
        <v>9253</v>
      </c>
      <c r="E4116" t="s">
        <v>3071</v>
      </c>
      <c r="F4116" s="4">
        <v>4.3343749999999996</v>
      </c>
      <c r="G4116" s="4">
        <v>4.3</v>
      </c>
      <c r="H4116" s="4">
        <v>0.27662642212803001</v>
      </c>
      <c r="I4116" s="4">
        <v>4.8</v>
      </c>
      <c r="J4116" s="4">
        <v>3.4</v>
      </c>
      <c r="K4116" s="4">
        <v>4.2</v>
      </c>
      <c r="L4116" s="4">
        <v>4.5</v>
      </c>
      <c r="M4116" s="4">
        <v>32</v>
      </c>
    </row>
    <row r="4117" spans="1:13" x14ac:dyDescent="0.2">
      <c r="A4117" s="3">
        <v>40422</v>
      </c>
      <c r="B4117" t="s">
        <v>9382</v>
      </c>
      <c r="C4117" t="s">
        <v>3075</v>
      </c>
      <c r="D4117" t="s">
        <v>9383</v>
      </c>
      <c r="E4117" t="s">
        <v>3074</v>
      </c>
      <c r="F4117" s="4">
        <v>3.8406250000000002</v>
      </c>
      <c r="G4117" s="4">
        <v>3.9</v>
      </c>
      <c r="H4117" s="4">
        <v>0.33201182936562601</v>
      </c>
      <c r="I4117" s="4">
        <v>4.5</v>
      </c>
      <c r="J4117" s="4">
        <v>3.1</v>
      </c>
      <c r="K4117" s="4">
        <v>3.6749999999999998</v>
      </c>
      <c r="L4117" s="4">
        <v>4</v>
      </c>
      <c r="M4117" s="4">
        <v>32</v>
      </c>
    </row>
    <row r="4118" spans="1:13" x14ac:dyDescent="0.2">
      <c r="A4118" s="3">
        <v>40422</v>
      </c>
      <c r="B4118" t="s">
        <v>7284</v>
      </c>
      <c r="C4118" t="s">
        <v>3102</v>
      </c>
      <c r="D4118" t="s">
        <v>7285</v>
      </c>
      <c r="E4118" t="s">
        <v>3101</v>
      </c>
      <c r="F4118" s="4">
        <v>3.68333333333333</v>
      </c>
      <c r="G4118" s="4">
        <v>3.7</v>
      </c>
      <c r="H4118" s="4">
        <v>0.26272226496006601</v>
      </c>
      <c r="I4118" s="4">
        <v>4.3</v>
      </c>
      <c r="J4118" s="4">
        <v>3.2</v>
      </c>
      <c r="K4118" s="4">
        <v>3.5</v>
      </c>
      <c r="L4118" s="4">
        <v>3.8</v>
      </c>
      <c r="M4118" s="4">
        <v>30</v>
      </c>
    </row>
    <row r="4119" spans="1:13" x14ac:dyDescent="0.2">
      <c r="A4119" s="3">
        <v>40422</v>
      </c>
      <c r="B4119" t="s">
        <v>9492</v>
      </c>
      <c r="C4119" t="s">
        <v>3078</v>
      </c>
      <c r="D4119" t="s">
        <v>9493</v>
      </c>
      <c r="E4119" t="s">
        <v>3077</v>
      </c>
      <c r="F4119" s="4">
        <v>3.7866666666666702</v>
      </c>
      <c r="G4119" s="4">
        <v>3.8</v>
      </c>
      <c r="H4119" s="4">
        <v>0.40491236457844298</v>
      </c>
      <c r="I4119" s="4">
        <v>4.7</v>
      </c>
      <c r="J4119" s="4">
        <v>3.1</v>
      </c>
      <c r="K4119" s="4">
        <v>3.5</v>
      </c>
      <c r="L4119" s="4">
        <v>4.0750000000000002</v>
      </c>
      <c r="M4119" s="4">
        <v>30</v>
      </c>
    </row>
    <row r="4120" spans="1:13" x14ac:dyDescent="0.2">
      <c r="A4120" s="3">
        <v>40422</v>
      </c>
      <c r="B4120" t="s">
        <v>7286</v>
      </c>
      <c r="C4120" t="s">
        <v>3105</v>
      </c>
      <c r="D4120" t="s">
        <v>7287</v>
      </c>
      <c r="E4120" t="s">
        <v>3104</v>
      </c>
      <c r="F4120" s="4">
        <v>3.5142857142857098</v>
      </c>
      <c r="G4120" s="4">
        <v>3.5</v>
      </c>
      <c r="H4120" s="4">
        <v>0.35664515585630402</v>
      </c>
      <c r="I4120" s="4">
        <v>4.5</v>
      </c>
      <c r="J4120" s="4">
        <v>3</v>
      </c>
      <c r="K4120" s="4">
        <v>3.3</v>
      </c>
      <c r="L4120" s="4">
        <v>3.625</v>
      </c>
      <c r="M4120" s="4">
        <v>28</v>
      </c>
    </row>
    <row r="4121" spans="1:13" x14ac:dyDescent="0.2">
      <c r="A4121" s="3">
        <v>40422</v>
      </c>
      <c r="B4121" t="s">
        <v>7288</v>
      </c>
      <c r="C4121" t="s">
        <v>3126</v>
      </c>
      <c r="D4121" t="s">
        <v>7289</v>
      </c>
      <c r="E4121" t="s">
        <v>3125</v>
      </c>
      <c r="F4121" s="4">
        <v>0.51725806451612899</v>
      </c>
      <c r="G4121" s="4">
        <v>0.47</v>
      </c>
      <c r="H4121" s="4">
        <v>0.20074792946079301</v>
      </c>
      <c r="I4121" s="4">
        <v>1.1000000000000001</v>
      </c>
      <c r="J4121" s="4">
        <v>0.2</v>
      </c>
      <c r="K4121" s="4">
        <v>0.40500000000000003</v>
      </c>
      <c r="L4121" s="4">
        <v>0.56999999999999995</v>
      </c>
      <c r="M4121" s="4">
        <v>31</v>
      </c>
    </row>
    <row r="4122" spans="1:13" x14ac:dyDescent="0.2">
      <c r="A4122" s="3">
        <v>40422</v>
      </c>
      <c r="B4122" t="s">
        <v>7292</v>
      </c>
      <c r="C4122" t="s">
        <v>3129</v>
      </c>
      <c r="D4122" t="s">
        <v>7293</v>
      </c>
      <c r="E4122" t="s">
        <v>3128</v>
      </c>
      <c r="F4122" s="4">
        <v>0.34161290322580601</v>
      </c>
      <c r="G4122" s="4">
        <v>0.32</v>
      </c>
      <c r="H4122" s="4">
        <v>0.12604488021318799</v>
      </c>
      <c r="I4122" s="4">
        <v>0.61</v>
      </c>
      <c r="J4122" s="4">
        <v>7.0000000000000007E-2</v>
      </c>
      <c r="K4122" s="4">
        <v>0.26</v>
      </c>
      <c r="L4122" s="4">
        <v>0.44500000000000001</v>
      </c>
      <c r="M4122" s="4">
        <v>31</v>
      </c>
    </row>
    <row r="4123" spans="1:13" x14ac:dyDescent="0.2">
      <c r="A4123" s="3">
        <v>40422</v>
      </c>
      <c r="B4123" t="s">
        <v>7320</v>
      </c>
      <c r="C4123" t="s">
        <v>3132</v>
      </c>
      <c r="D4123" t="s">
        <v>7321</v>
      </c>
      <c r="E4123" t="s">
        <v>3131</v>
      </c>
      <c r="F4123" s="4">
        <v>0.43187096774193501</v>
      </c>
      <c r="G4123" s="4">
        <v>0.41</v>
      </c>
      <c r="H4123" s="4">
        <v>0.13808397008957601</v>
      </c>
      <c r="I4123" s="4">
        <v>0.86</v>
      </c>
      <c r="J4123" s="4">
        <v>0.15</v>
      </c>
      <c r="K4123" s="4">
        <v>0.35</v>
      </c>
      <c r="L4123" s="4">
        <v>0.49</v>
      </c>
      <c r="M4123" s="4">
        <v>31</v>
      </c>
    </row>
    <row r="4124" spans="1:13" x14ac:dyDescent="0.2">
      <c r="A4124" s="3">
        <v>40422</v>
      </c>
      <c r="B4124" t="s">
        <v>7328</v>
      </c>
      <c r="C4124" t="s">
        <v>3135</v>
      </c>
      <c r="D4124" t="s">
        <v>7329</v>
      </c>
      <c r="E4124" t="s">
        <v>3134</v>
      </c>
      <c r="F4124" s="4">
        <v>7.2645161290322599E-2</v>
      </c>
      <c r="G4124" s="4">
        <v>0.11</v>
      </c>
      <c r="H4124" s="4">
        <v>0.17130354119458999</v>
      </c>
      <c r="I4124" s="4">
        <v>0.46</v>
      </c>
      <c r="J4124" s="4">
        <v>-0.4</v>
      </c>
      <c r="K4124" s="4">
        <v>0.03</v>
      </c>
      <c r="L4124" s="4">
        <v>0.17</v>
      </c>
      <c r="M4124" s="4">
        <v>31</v>
      </c>
    </row>
    <row r="4125" spans="1:13" x14ac:dyDescent="0.2">
      <c r="A4125" s="3">
        <v>40422</v>
      </c>
      <c r="B4125" t="s">
        <v>7336</v>
      </c>
      <c r="C4125" t="s">
        <v>3138</v>
      </c>
      <c r="D4125" t="s">
        <v>7337</v>
      </c>
      <c r="E4125" t="s">
        <v>3137</v>
      </c>
      <c r="F4125" s="4">
        <v>-0.319483870967742</v>
      </c>
      <c r="G4125" s="4">
        <v>-0.31</v>
      </c>
      <c r="H4125" s="4">
        <v>0.17307491075018</v>
      </c>
      <c r="I4125" s="4">
        <v>0.13</v>
      </c>
      <c r="J4125" s="4">
        <v>-0.68</v>
      </c>
      <c r="K4125" s="4">
        <v>-0.40500000000000003</v>
      </c>
      <c r="L4125" s="4">
        <v>-0.26200000000000001</v>
      </c>
      <c r="M4125" s="4">
        <v>31</v>
      </c>
    </row>
    <row r="4126" spans="1:13" x14ac:dyDescent="0.2">
      <c r="A4126" s="3">
        <v>40422</v>
      </c>
      <c r="B4126" t="s">
        <v>7344</v>
      </c>
      <c r="C4126" t="s">
        <v>3141</v>
      </c>
      <c r="D4126" t="s">
        <v>7345</v>
      </c>
      <c r="E4126" t="s">
        <v>3140</v>
      </c>
      <c r="F4126" s="4">
        <v>0.118064516129032</v>
      </c>
      <c r="G4126" s="4">
        <v>0.13</v>
      </c>
      <c r="H4126" s="4">
        <v>0.10687747984924</v>
      </c>
      <c r="I4126" s="4">
        <v>0.3</v>
      </c>
      <c r="J4126" s="4">
        <v>-0.23</v>
      </c>
      <c r="K4126" s="4">
        <v>7.4999999999999997E-2</v>
      </c>
      <c r="L4126" s="4">
        <v>0.19500000000000001</v>
      </c>
      <c r="M4126" s="4">
        <v>31</v>
      </c>
    </row>
    <row r="4127" spans="1:13" x14ac:dyDescent="0.2">
      <c r="A4127" s="3">
        <v>40422</v>
      </c>
      <c r="B4127" t="s">
        <v>7352</v>
      </c>
      <c r="C4127" t="s">
        <v>3144</v>
      </c>
      <c r="D4127" t="s">
        <v>7353</v>
      </c>
      <c r="E4127" t="s">
        <v>3143</v>
      </c>
      <c r="F4127" s="4">
        <v>0.26151612903225802</v>
      </c>
      <c r="G4127" s="4">
        <v>0.27</v>
      </c>
      <c r="H4127" s="4">
        <v>6.1783962842440997E-2</v>
      </c>
      <c r="I4127" s="4">
        <v>0.4</v>
      </c>
      <c r="J4127" s="4">
        <v>0.13</v>
      </c>
      <c r="K4127" s="4">
        <v>0.22</v>
      </c>
      <c r="L4127" s="4">
        <v>0.3</v>
      </c>
      <c r="M4127" s="4">
        <v>31</v>
      </c>
    </row>
    <row r="4128" spans="1:13" x14ac:dyDescent="0.2">
      <c r="A4128" s="3">
        <v>40422</v>
      </c>
      <c r="B4128" t="s">
        <v>7376</v>
      </c>
      <c r="C4128" t="s">
        <v>3147</v>
      </c>
      <c r="D4128" t="s">
        <v>7377</v>
      </c>
      <c r="E4128" t="s">
        <v>3146</v>
      </c>
      <c r="F4128" s="4">
        <v>0.30864516129032299</v>
      </c>
      <c r="G4128" s="4">
        <v>0.31</v>
      </c>
      <c r="H4128" s="4">
        <v>7.2265043825765304E-2</v>
      </c>
      <c r="I4128" s="4">
        <v>0.49</v>
      </c>
      <c r="J4128" s="4">
        <v>0.2</v>
      </c>
      <c r="K4128" s="4">
        <v>0.25</v>
      </c>
      <c r="L4128" s="4">
        <v>0.35499999999999998</v>
      </c>
      <c r="M4128" s="4">
        <v>31</v>
      </c>
    </row>
    <row r="4129" spans="1:13" x14ac:dyDescent="0.2">
      <c r="A4129" s="3">
        <v>40422</v>
      </c>
      <c r="B4129" t="s">
        <v>7306</v>
      </c>
      <c r="C4129" t="s">
        <v>3114</v>
      </c>
      <c r="D4129" t="s">
        <v>7307</v>
      </c>
      <c r="E4129" t="s">
        <v>3113</v>
      </c>
      <c r="F4129" s="4">
        <v>0.56064516129032305</v>
      </c>
      <c r="G4129" s="4">
        <v>0.54</v>
      </c>
      <c r="H4129" s="4">
        <v>7.5230112936729807E-2</v>
      </c>
      <c r="I4129" s="4">
        <v>0.73</v>
      </c>
      <c r="J4129" s="4">
        <v>0.37</v>
      </c>
      <c r="K4129" s="4">
        <v>0.53</v>
      </c>
      <c r="L4129" s="4">
        <v>0.6</v>
      </c>
      <c r="M4129" s="4">
        <v>31</v>
      </c>
    </row>
    <row r="4130" spans="1:13" x14ac:dyDescent="0.2">
      <c r="A4130" s="3">
        <v>40422</v>
      </c>
      <c r="B4130" t="s">
        <v>7386</v>
      </c>
      <c r="C4130" t="s">
        <v>3150</v>
      </c>
      <c r="D4130" t="s">
        <v>7387</v>
      </c>
      <c r="E4130" t="s">
        <v>3149</v>
      </c>
      <c r="F4130" s="4">
        <v>0.55035483870967705</v>
      </c>
      <c r="G4130" s="4">
        <v>0.55000000000000004</v>
      </c>
      <c r="H4130" s="4">
        <v>0.12938793050025901</v>
      </c>
      <c r="I4130" s="4">
        <v>0.98</v>
      </c>
      <c r="J4130" s="4">
        <v>0.24</v>
      </c>
      <c r="K4130" s="4">
        <v>0.48499999999999999</v>
      </c>
      <c r="L4130" s="4">
        <v>0.61</v>
      </c>
      <c r="M4130" s="4">
        <v>31</v>
      </c>
    </row>
    <row r="4131" spans="1:13" x14ac:dyDescent="0.2">
      <c r="A4131" s="3">
        <v>40422</v>
      </c>
      <c r="B4131" t="s">
        <v>7308</v>
      </c>
      <c r="C4131" t="s">
        <v>3117</v>
      </c>
      <c r="D4131" t="s">
        <v>7309</v>
      </c>
      <c r="E4131" t="s">
        <v>3116</v>
      </c>
      <c r="F4131" s="4">
        <v>0.50948387096774195</v>
      </c>
      <c r="G4131" s="4">
        <v>0.51400000000000001</v>
      </c>
      <c r="H4131" s="4">
        <v>9.2196844113646995E-2</v>
      </c>
      <c r="I4131" s="4">
        <v>0.69</v>
      </c>
      <c r="J4131" s="4">
        <v>0.26</v>
      </c>
      <c r="K4131" s="4">
        <v>0.47</v>
      </c>
      <c r="L4131" s="4">
        <v>0.55000000000000004</v>
      </c>
      <c r="M4131" s="4">
        <v>31</v>
      </c>
    </row>
    <row r="4132" spans="1:13" x14ac:dyDescent="0.2">
      <c r="A4132" s="3">
        <v>40422</v>
      </c>
      <c r="B4132" t="s">
        <v>7310</v>
      </c>
      <c r="C4132" t="s">
        <v>3120</v>
      </c>
      <c r="D4132" t="s">
        <v>7311</v>
      </c>
      <c r="E4132" t="s">
        <v>3119</v>
      </c>
      <c r="F4132" s="4">
        <v>0.722741935483871</v>
      </c>
      <c r="G4132" s="4">
        <v>0.72</v>
      </c>
      <c r="H4132" s="4">
        <v>0.13098243336212101</v>
      </c>
      <c r="I4132" s="4">
        <v>1.01</v>
      </c>
      <c r="J4132" s="4">
        <v>0.46</v>
      </c>
      <c r="K4132" s="4">
        <v>0.64500000000000002</v>
      </c>
      <c r="L4132" s="4">
        <v>0.79</v>
      </c>
      <c r="M4132" s="4">
        <v>31</v>
      </c>
    </row>
    <row r="4133" spans="1:13" x14ac:dyDescent="0.2">
      <c r="A4133" s="3">
        <v>40422</v>
      </c>
      <c r="B4133" t="s">
        <v>7312</v>
      </c>
      <c r="C4133" t="s">
        <v>3123</v>
      </c>
      <c r="D4133" t="s">
        <v>7313</v>
      </c>
      <c r="E4133" t="s">
        <v>3122</v>
      </c>
      <c r="F4133" s="4">
        <v>0.52777419354838695</v>
      </c>
      <c r="G4133" s="4">
        <v>0.52</v>
      </c>
      <c r="H4133" s="4">
        <v>0.101167751672628</v>
      </c>
      <c r="I4133" s="4">
        <v>0.73</v>
      </c>
      <c r="J4133" s="4">
        <v>0.33</v>
      </c>
      <c r="K4133" s="4">
        <v>0.46500000000000002</v>
      </c>
      <c r="L4133" s="4">
        <v>0.6</v>
      </c>
      <c r="M4133" s="4">
        <v>31</v>
      </c>
    </row>
    <row r="4134" spans="1:13" x14ac:dyDescent="0.2">
      <c r="A4134" s="3">
        <v>40422</v>
      </c>
      <c r="B4134" t="s">
        <v>7388</v>
      </c>
      <c r="C4134" t="s">
        <v>3096</v>
      </c>
      <c r="D4134" t="s">
        <v>7389</v>
      </c>
      <c r="E4134" t="s">
        <v>3095</v>
      </c>
      <c r="F4134" s="4">
        <v>3.8464285714285702</v>
      </c>
      <c r="G4134" s="4">
        <v>3.85</v>
      </c>
      <c r="H4134" s="4">
        <v>0.31444500532789699</v>
      </c>
      <c r="I4134" s="4">
        <v>4.4000000000000004</v>
      </c>
      <c r="J4134" s="4">
        <v>3.2</v>
      </c>
      <c r="K4134" s="4">
        <v>3.6749999999999998</v>
      </c>
      <c r="L4134" s="4">
        <v>4.0999999999999996</v>
      </c>
      <c r="M4134" s="4">
        <v>28</v>
      </c>
    </row>
    <row r="4135" spans="1:13" x14ac:dyDescent="0.2">
      <c r="A4135" s="3">
        <v>40422</v>
      </c>
      <c r="B4135" t="s">
        <v>9388</v>
      </c>
      <c r="C4135" t="s">
        <v>3087</v>
      </c>
      <c r="D4135" t="s">
        <v>9389</v>
      </c>
      <c r="E4135" t="s">
        <v>3086</v>
      </c>
      <c r="F4135" s="4">
        <v>3.8419354838709698</v>
      </c>
      <c r="G4135" s="4">
        <v>3.8</v>
      </c>
      <c r="H4135" s="4">
        <v>0.264290488602203</v>
      </c>
      <c r="I4135" s="4">
        <v>4.5</v>
      </c>
      <c r="J4135" s="4">
        <v>3.3</v>
      </c>
      <c r="K4135" s="4">
        <v>3.7</v>
      </c>
      <c r="L4135" s="4">
        <v>3.95</v>
      </c>
      <c r="M4135" s="4">
        <v>31</v>
      </c>
    </row>
    <row r="4136" spans="1:13" x14ac:dyDescent="0.2">
      <c r="A4136" s="3">
        <v>40422</v>
      </c>
      <c r="B4136" t="s">
        <v>9496</v>
      </c>
      <c r="C4136" t="s">
        <v>3090</v>
      </c>
      <c r="D4136" t="s">
        <v>9497</v>
      </c>
      <c r="E4136" t="s">
        <v>3089</v>
      </c>
      <c r="F4136" s="4">
        <v>3.6766666666666699</v>
      </c>
      <c r="G4136" s="4">
        <v>3.75</v>
      </c>
      <c r="H4136" s="4">
        <v>0.36073042120343701</v>
      </c>
      <c r="I4136" s="4">
        <v>4.0999999999999996</v>
      </c>
      <c r="J4136" s="4">
        <v>2.2999999999999998</v>
      </c>
      <c r="K4136" s="4">
        <v>3.5</v>
      </c>
      <c r="L4136" s="4">
        <v>3.9</v>
      </c>
      <c r="M4136" s="4">
        <v>30</v>
      </c>
    </row>
    <row r="4137" spans="1:13" x14ac:dyDescent="0.2">
      <c r="A4137" s="3">
        <v>40422</v>
      </c>
      <c r="B4137" t="s">
        <v>7390</v>
      </c>
      <c r="C4137" t="s">
        <v>3153</v>
      </c>
      <c r="D4137" t="s">
        <v>7391</v>
      </c>
      <c r="E4137" t="s">
        <v>3152</v>
      </c>
      <c r="F4137" s="4">
        <v>0.41390629629629599</v>
      </c>
      <c r="G4137" s="4">
        <v>0.42</v>
      </c>
      <c r="H4137" s="4">
        <v>8.8478411932305198E-2</v>
      </c>
      <c r="I4137" s="4">
        <v>0.55000000000000004</v>
      </c>
      <c r="J4137" s="4">
        <v>0.15</v>
      </c>
      <c r="K4137" s="4">
        <v>0.40500000000000003</v>
      </c>
      <c r="L4137" s="4">
        <v>0.45500000000000002</v>
      </c>
      <c r="M4137" s="4">
        <v>27</v>
      </c>
    </row>
    <row r="4138" spans="1:13" x14ac:dyDescent="0.2">
      <c r="A4138" s="3">
        <v>40422</v>
      </c>
      <c r="B4138" t="s">
        <v>10121</v>
      </c>
      <c r="C4138" t="s">
        <v>4324</v>
      </c>
      <c r="D4138" t="s">
        <v>10122</v>
      </c>
      <c r="E4138" t="s">
        <v>4323</v>
      </c>
      <c r="F4138" s="4">
        <v>2.6665185185185201</v>
      </c>
      <c r="G4138" s="4">
        <v>2.7</v>
      </c>
      <c r="H4138" s="4">
        <v>0.13309174694703299</v>
      </c>
      <c r="I4138" s="4">
        <v>3</v>
      </c>
      <c r="J4138" s="4">
        <v>2.4</v>
      </c>
      <c r="K4138" s="4">
        <v>2.6</v>
      </c>
      <c r="L4138" s="4">
        <v>2.8</v>
      </c>
      <c r="M4138" s="4">
        <v>27</v>
      </c>
    </row>
    <row r="4139" spans="1:13" x14ac:dyDescent="0.2">
      <c r="A4139" s="3">
        <v>40422</v>
      </c>
      <c r="B4139" t="s">
        <v>10139</v>
      </c>
      <c r="C4139" t="s">
        <v>4327</v>
      </c>
      <c r="D4139" t="s">
        <v>10140</v>
      </c>
      <c r="E4139" t="s">
        <v>4326</v>
      </c>
      <c r="F4139" s="4">
        <v>2.4724444444444398</v>
      </c>
      <c r="G4139" s="4">
        <v>2.4</v>
      </c>
      <c r="H4139" s="4">
        <v>0.38917242899154503</v>
      </c>
      <c r="I4139" s="4">
        <v>3.3</v>
      </c>
      <c r="J4139" s="4">
        <v>1.7</v>
      </c>
      <c r="K4139" s="4">
        <v>2.2999999999999998</v>
      </c>
      <c r="L4139" s="4">
        <v>2.65</v>
      </c>
      <c r="M4139" s="4">
        <v>27</v>
      </c>
    </row>
    <row r="4140" spans="1:13" x14ac:dyDescent="0.2">
      <c r="A4140" s="3">
        <v>40422</v>
      </c>
      <c r="B4140" t="s">
        <v>9522</v>
      </c>
      <c r="C4140" t="s">
        <v>3939</v>
      </c>
      <c r="D4140" t="s">
        <v>9523</v>
      </c>
      <c r="E4140" t="s">
        <v>3947</v>
      </c>
      <c r="F4140" s="4">
        <v>12.677141935483901</v>
      </c>
      <c r="G4140" s="4">
        <v>12.69</v>
      </c>
      <c r="H4140" s="4">
        <v>0.25476448833408699</v>
      </c>
      <c r="I4140" s="4">
        <v>13.38</v>
      </c>
      <c r="J4140" s="4">
        <v>12.12</v>
      </c>
      <c r="K4140" s="4">
        <v>12.5</v>
      </c>
      <c r="L4140" s="4">
        <v>12.815</v>
      </c>
      <c r="M4140" s="4">
        <v>31</v>
      </c>
    </row>
    <row r="4141" spans="1:13" x14ac:dyDescent="0.2">
      <c r="A4141" s="3">
        <v>40422</v>
      </c>
      <c r="B4141" t="s">
        <v>9524</v>
      </c>
      <c r="C4141" t="s">
        <v>3942</v>
      </c>
      <c r="D4141" t="s">
        <v>9525</v>
      </c>
      <c r="E4141" t="s">
        <v>3949</v>
      </c>
      <c r="F4141" s="4">
        <v>12.6694161290323</v>
      </c>
      <c r="G4141" s="4">
        <v>12.65</v>
      </c>
      <c r="H4141" s="4">
        <v>0.27347889388003899</v>
      </c>
      <c r="I4141" s="4">
        <v>13.48</v>
      </c>
      <c r="J4141" s="4">
        <v>12.08</v>
      </c>
      <c r="K4141" s="4">
        <v>12.505000000000001</v>
      </c>
      <c r="L4141" s="4">
        <v>12.865</v>
      </c>
      <c r="M4141" s="4">
        <v>31</v>
      </c>
    </row>
    <row r="4142" spans="1:13" x14ac:dyDescent="0.2">
      <c r="A4142" s="3">
        <v>40422</v>
      </c>
      <c r="B4142" t="s">
        <v>9526</v>
      </c>
      <c r="C4142" t="s">
        <v>3952</v>
      </c>
      <c r="D4142" t="s">
        <v>9527</v>
      </c>
      <c r="E4142" t="s">
        <v>3951</v>
      </c>
      <c r="F4142" s="4">
        <v>12.659177419354799</v>
      </c>
      <c r="G4142" s="4">
        <v>12.605</v>
      </c>
      <c r="H4142" s="4">
        <v>0.27635872063880701</v>
      </c>
      <c r="I4142" s="4">
        <v>13.48</v>
      </c>
      <c r="J4142" s="4">
        <v>12.14</v>
      </c>
      <c r="K4142" s="4">
        <v>12.5</v>
      </c>
      <c r="L4142" s="4">
        <v>12.815</v>
      </c>
      <c r="M4142" s="4">
        <v>31</v>
      </c>
    </row>
    <row r="4143" spans="1:13" x14ac:dyDescent="0.2">
      <c r="A4143" s="3">
        <v>40422</v>
      </c>
      <c r="B4143" t="s">
        <v>9394</v>
      </c>
      <c r="C4143" t="s">
        <v>3936</v>
      </c>
      <c r="D4143" t="s">
        <v>9395</v>
      </c>
      <c r="E4143" t="s">
        <v>3935</v>
      </c>
      <c r="F4143" s="4">
        <v>12.659177419354799</v>
      </c>
      <c r="G4143" s="4">
        <v>12.605</v>
      </c>
      <c r="H4143" s="4">
        <v>0.27635872063880701</v>
      </c>
      <c r="I4143" s="4">
        <v>13.48</v>
      </c>
      <c r="J4143" s="4">
        <v>12.14</v>
      </c>
      <c r="K4143" s="4">
        <v>12.5</v>
      </c>
      <c r="L4143" s="4">
        <v>12.815</v>
      </c>
      <c r="M4143" s="4">
        <v>31</v>
      </c>
    </row>
    <row r="4144" spans="1:13" x14ac:dyDescent="0.2">
      <c r="A4144" s="3">
        <v>40422</v>
      </c>
      <c r="B4144" t="s">
        <v>9502</v>
      </c>
      <c r="C4144" t="s">
        <v>3939</v>
      </c>
      <c r="D4144" t="s">
        <v>9503</v>
      </c>
      <c r="E4144" t="s">
        <v>3938</v>
      </c>
      <c r="F4144" s="4">
        <v>12.8141161290323</v>
      </c>
      <c r="G4144" s="4">
        <v>12.78</v>
      </c>
      <c r="H4144" s="4">
        <v>0.464434743960709</v>
      </c>
      <c r="I4144" s="4">
        <v>14.31</v>
      </c>
      <c r="J4144" s="4">
        <v>12</v>
      </c>
      <c r="K4144" s="4">
        <v>12.54</v>
      </c>
      <c r="L4144" s="4">
        <v>13.1</v>
      </c>
      <c r="M4144" s="4">
        <v>31</v>
      </c>
    </row>
    <row r="4145" spans="1:13" x14ac:dyDescent="0.2">
      <c r="A4145" s="3">
        <v>40422</v>
      </c>
      <c r="B4145" t="s">
        <v>10113</v>
      </c>
      <c r="C4145" t="s">
        <v>3579</v>
      </c>
      <c r="D4145" t="s">
        <v>10114</v>
      </c>
      <c r="E4145" t="s">
        <v>3578</v>
      </c>
      <c r="F4145" s="4">
        <v>4.618125</v>
      </c>
      <c r="G4145" s="4">
        <v>4.7</v>
      </c>
      <c r="H4145" s="4">
        <v>0.50577591302230696</v>
      </c>
      <c r="I4145" s="4">
        <v>5.8</v>
      </c>
      <c r="J4145" s="4">
        <v>3</v>
      </c>
      <c r="K4145" s="4">
        <v>4.375</v>
      </c>
      <c r="L4145" s="4">
        <v>4.9249999999999998</v>
      </c>
      <c r="M4145" s="4">
        <v>32</v>
      </c>
    </row>
    <row r="4146" spans="1:13" x14ac:dyDescent="0.2">
      <c r="A4146" s="3">
        <v>40422</v>
      </c>
      <c r="B4146" t="s">
        <v>10127</v>
      </c>
      <c r="C4146" t="s">
        <v>3582</v>
      </c>
      <c r="D4146" t="s">
        <v>10128</v>
      </c>
      <c r="E4146" t="s">
        <v>3581</v>
      </c>
      <c r="F4146" s="4">
        <v>3.504</v>
      </c>
      <c r="G4146" s="4">
        <v>3.5</v>
      </c>
      <c r="H4146" s="4">
        <v>0.34622728565688399</v>
      </c>
      <c r="I4146" s="4">
        <v>4.2</v>
      </c>
      <c r="J4146" s="4">
        <v>2.8</v>
      </c>
      <c r="K4146" s="4">
        <v>3.25</v>
      </c>
      <c r="L4146" s="4">
        <v>3.7</v>
      </c>
      <c r="M4146" s="4">
        <v>31</v>
      </c>
    </row>
    <row r="4147" spans="1:13" x14ac:dyDescent="0.2">
      <c r="A4147" s="3">
        <v>40422</v>
      </c>
      <c r="B4147" t="s">
        <v>10141</v>
      </c>
      <c r="C4147" t="s">
        <v>3585</v>
      </c>
      <c r="D4147" t="s">
        <v>10142</v>
      </c>
      <c r="E4147" t="s">
        <v>3584</v>
      </c>
      <c r="F4147" s="4">
        <v>4.0003703703703701</v>
      </c>
      <c r="G4147" s="4">
        <v>4</v>
      </c>
      <c r="H4147" s="4">
        <v>0.64364635226234801</v>
      </c>
      <c r="I4147" s="4">
        <v>5.5</v>
      </c>
      <c r="J4147" s="4">
        <v>3</v>
      </c>
      <c r="K4147" s="4">
        <v>3.5</v>
      </c>
      <c r="L4147" s="4">
        <v>4.3049999999999997</v>
      </c>
      <c r="M4147" s="4">
        <v>27</v>
      </c>
    </row>
    <row r="4148" spans="1:13" x14ac:dyDescent="0.2">
      <c r="A4148" s="3">
        <v>40422</v>
      </c>
      <c r="B4148" t="s">
        <v>10143</v>
      </c>
      <c r="C4148" t="s">
        <v>3600</v>
      </c>
      <c r="D4148" t="s">
        <v>10144</v>
      </c>
      <c r="E4148" t="s">
        <v>3599</v>
      </c>
      <c r="F4148" s="4">
        <v>3.6286666666666698</v>
      </c>
      <c r="G4148" s="4">
        <v>3.85</v>
      </c>
      <c r="H4148" s="4">
        <v>0.868080456041328</v>
      </c>
      <c r="I4148" s="4">
        <v>4.8</v>
      </c>
      <c r="J4148" s="4">
        <v>0.33</v>
      </c>
      <c r="K4148" s="4">
        <v>3.2475000000000001</v>
      </c>
      <c r="L4148" s="4">
        <v>4.0999999999999996</v>
      </c>
      <c r="M4148" s="4">
        <v>30</v>
      </c>
    </row>
    <row r="4149" spans="1:13" x14ac:dyDescent="0.2">
      <c r="A4149" s="3">
        <v>40422</v>
      </c>
      <c r="B4149" t="s">
        <v>10135</v>
      </c>
      <c r="C4149" t="s">
        <v>3594</v>
      </c>
      <c r="D4149" t="s">
        <v>10136</v>
      </c>
      <c r="E4149" t="s">
        <v>3593</v>
      </c>
      <c r="F4149" s="4">
        <v>4.0449999999999999</v>
      </c>
      <c r="G4149" s="4">
        <v>4.1500000000000004</v>
      </c>
      <c r="H4149" s="4">
        <v>0.81916558647474702</v>
      </c>
      <c r="I4149" s="4">
        <v>5.4</v>
      </c>
      <c r="J4149" s="4">
        <v>2</v>
      </c>
      <c r="K4149" s="4">
        <v>3.375</v>
      </c>
      <c r="L4149" s="4">
        <v>4.625</v>
      </c>
      <c r="M4149" s="4">
        <v>32</v>
      </c>
    </row>
    <row r="4150" spans="1:13" x14ac:dyDescent="0.2">
      <c r="A4150" s="3">
        <v>40422</v>
      </c>
      <c r="B4150" t="s">
        <v>10137</v>
      </c>
      <c r="C4150" t="s">
        <v>3597</v>
      </c>
      <c r="D4150" t="s">
        <v>10138</v>
      </c>
      <c r="E4150" t="s">
        <v>3596</v>
      </c>
      <c r="F4150" s="4">
        <v>2.8759375</v>
      </c>
      <c r="G4150" s="4">
        <v>3</v>
      </c>
      <c r="H4150" s="4">
        <v>0.93241572956591401</v>
      </c>
      <c r="I4150" s="4">
        <v>5.0999999999999996</v>
      </c>
      <c r="J4150" s="4">
        <v>0.2</v>
      </c>
      <c r="K4150" s="4">
        <v>2.2749999999999999</v>
      </c>
      <c r="L4150" s="4">
        <v>3.4125000000000001</v>
      </c>
      <c r="M4150" s="4">
        <v>32</v>
      </c>
    </row>
    <row r="4151" spans="1:13" x14ac:dyDescent="0.2">
      <c r="A4151" s="3">
        <v>40452</v>
      </c>
      <c r="B4151" t="s">
        <v>9378</v>
      </c>
      <c r="C4151" t="s">
        <v>3918</v>
      </c>
      <c r="D4151" t="s">
        <v>9379</v>
      </c>
      <c r="E4151" t="s">
        <v>3917</v>
      </c>
      <c r="F4151" s="4">
        <v>4.4122580645161298</v>
      </c>
      <c r="G4151" s="4">
        <v>4.4800000000000004</v>
      </c>
      <c r="H4151" s="4">
        <v>0.15497762585653799</v>
      </c>
      <c r="I4151" s="4">
        <v>4.75</v>
      </c>
      <c r="J4151" s="4">
        <v>4.04</v>
      </c>
      <c r="K4151" s="4">
        <v>4.3049999999999997</v>
      </c>
      <c r="L4151" s="4">
        <v>4.5</v>
      </c>
      <c r="M4151" s="4">
        <v>31</v>
      </c>
    </row>
    <row r="4152" spans="1:13" x14ac:dyDescent="0.2">
      <c r="A4152" s="3">
        <v>40452</v>
      </c>
      <c r="B4152" t="s">
        <v>9488</v>
      </c>
      <c r="C4152" t="s">
        <v>3921</v>
      </c>
      <c r="D4152" t="s">
        <v>9489</v>
      </c>
      <c r="E4152" t="s">
        <v>3920</v>
      </c>
      <c r="F4152" s="4">
        <v>5.06193548387097</v>
      </c>
      <c r="G4152" s="4">
        <v>5</v>
      </c>
      <c r="H4152" s="4">
        <v>0.48116815740333901</v>
      </c>
      <c r="I4152" s="4">
        <v>6</v>
      </c>
      <c r="J4152" s="4">
        <v>4.4000000000000004</v>
      </c>
      <c r="K4152" s="4">
        <v>4.6150000000000002</v>
      </c>
      <c r="L4152" s="4">
        <v>5.4850000000000003</v>
      </c>
      <c r="M4152" s="4">
        <v>31</v>
      </c>
    </row>
    <row r="4153" spans="1:13" x14ac:dyDescent="0.2">
      <c r="A4153" s="3">
        <v>40452</v>
      </c>
      <c r="B4153" t="s">
        <v>7358</v>
      </c>
      <c r="C4153" t="s">
        <v>3897</v>
      </c>
      <c r="D4153" t="s">
        <v>7359</v>
      </c>
      <c r="E4153" t="s">
        <v>3896</v>
      </c>
      <c r="F4153" s="4">
        <v>4.5379310344827601</v>
      </c>
      <c r="G4153" s="4">
        <v>4.5</v>
      </c>
      <c r="H4153" s="4">
        <v>0.11434219663376501</v>
      </c>
      <c r="I4153" s="4">
        <v>4.92</v>
      </c>
      <c r="J4153" s="4">
        <v>4.4000000000000004</v>
      </c>
      <c r="K4153" s="4">
        <v>4.5</v>
      </c>
      <c r="L4153" s="4">
        <v>4.5</v>
      </c>
      <c r="M4153" s="4">
        <v>29</v>
      </c>
    </row>
    <row r="4154" spans="1:13" x14ac:dyDescent="0.2">
      <c r="A4154" s="3">
        <v>40452</v>
      </c>
      <c r="B4154" t="s">
        <v>7360</v>
      </c>
      <c r="C4154" t="s">
        <v>3909</v>
      </c>
      <c r="D4154" t="s">
        <v>7361</v>
      </c>
      <c r="E4154" t="s">
        <v>3908</v>
      </c>
      <c r="F4154" s="4">
        <v>5.3370833333333296</v>
      </c>
      <c r="G4154" s="4">
        <v>5.1150000000000002</v>
      </c>
      <c r="H4154" s="4">
        <v>0.67520353882409401</v>
      </c>
      <c r="I4154" s="4">
        <v>6.5</v>
      </c>
      <c r="J4154" s="4">
        <v>4.4000000000000004</v>
      </c>
      <c r="K4154" s="4">
        <v>4.7874999999999996</v>
      </c>
      <c r="L4154" s="4">
        <v>6</v>
      </c>
      <c r="M4154" s="4">
        <v>24</v>
      </c>
    </row>
    <row r="4155" spans="1:13" x14ac:dyDescent="0.2">
      <c r="A4155" s="3">
        <v>40452</v>
      </c>
      <c r="B4155" t="s">
        <v>7362</v>
      </c>
      <c r="C4155" t="s">
        <v>3900</v>
      </c>
      <c r="D4155" t="s">
        <v>7363</v>
      </c>
      <c r="E4155" t="s">
        <v>3899</v>
      </c>
      <c r="F4155" s="4">
        <v>4.5672413793103503</v>
      </c>
      <c r="G4155" s="4">
        <v>4.5</v>
      </c>
      <c r="H4155" s="4">
        <v>0.145329589744045</v>
      </c>
      <c r="I4155" s="4">
        <v>4.95</v>
      </c>
      <c r="J4155" s="4">
        <v>4.4000000000000004</v>
      </c>
      <c r="K4155" s="4">
        <v>4.5</v>
      </c>
      <c r="L4155" s="4">
        <v>4.5</v>
      </c>
      <c r="M4155" s="4">
        <v>29</v>
      </c>
    </row>
    <row r="4156" spans="1:13" x14ac:dyDescent="0.2">
      <c r="A4156" s="3">
        <v>40452</v>
      </c>
      <c r="B4156" t="s">
        <v>7364</v>
      </c>
      <c r="C4156" t="s">
        <v>3912</v>
      </c>
      <c r="D4156" t="s">
        <v>7365</v>
      </c>
      <c r="E4156" t="s">
        <v>3911</v>
      </c>
      <c r="F4156" s="4">
        <v>5.5954166666666696</v>
      </c>
      <c r="G4156" s="4">
        <v>5.5</v>
      </c>
      <c r="H4156" s="4">
        <v>0.77347313360309899</v>
      </c>
      <c r="I4156" s="4">
        <v>7.03</v>
      </c>
      <c r="J4156" s="4">
        <v>4.4000000000000004</v>
      </c>
      <c r="K4156" s="4">
        <v>4.95</v>
      </c>
      <c r="L4156" s="4">
        <v>6.07</v>
      </c>
      <c r="M4156" s="4">
        <v>24</v>
      </c>
    </row>
    <row r="4157" spans="1:13" x14ac:dyDescent="0.2">
      <c r="A4157" s="3">
        <v>40452</v>
      </c>
      <c r="B4157" t="s">
        <v>7368</v>
      </c>
      <c r="C4157" t="s">
        <v>3903</v>
      </c>
      <c r="D4157" t="s">
        <v>7369</v>
      </c>
      <c r="E4157" t="s">
        <v>3902</v>
      </c>
      <c r="F4157" s="4">
        <v>4.7117857142857096</v>
      </c>
      <c r="G4157" s="4">
        <v>4.625</v>
      </c>
      <c r="H4157" s="4">
        <v>0.25385988511350399</v>
      </c>
      <c r="I4157" s="4">
        <v>5.25</v>
      </c>
      <c r="J4157" s="4">
        <v>4.4000000000000004</v>
      </c>
      <c r="K4157" s="4">
        <v>4.5</v>
      </c>
      <c r="L4157" s="4">
        <v>4.8975</v>
      </c>
      <c r="M4157" s="4">
        <v>28</v>
      </c>
    </row>
    <row r="4158" spans="1:13" x14ac:dyDescent="0.2">
      <c r="A4158" s="3">
        <v>40452</v>
      </c>
      <c r="B4158" t="s">
        <v>7382</v>
      </c>
      <c r="C4158" t="s">
        <v>3915</v>
      </c>
      <c r="D4158" t="s">
        <v>7383</v>
      </c>
      <c r="E4158" t="s">
        <v>3914</v>
      </c>
      <c r="F4158" s="4">
        <v>5.7933333333333303</v>
      </c>
      <c r="G4158" s="4">
        <v>5.75</v>
      </c>
      <c r="H4158" s="4">
        <v>0.87655782649429703</v>
      </c>
      <c r="I4158" s="4">
        <v>7.78</v>
      </c>
      <c r="J4158" s="4">
        <v>4.4000000000000004</v>
      </c>
      <c r="K4158" s="4">
        <v>5.1875</v>
      </c>
      <c r="L4158" s="4">
        <v>6.3075000000000001</v>
      </c>
      <c r="M4158" s="4">
        <v>24</v>
      </c>
    </row>
    <row r="4159" spans="1:13" x14ac:dyDescent="0.2">
      <c r="A4159" s="3">
        <v>40452</v>
      </c>
      <c r="B4159" t="s">
        <v>7370</v>
      </c>
      <c r="C4159" t="s">
        <v>3894</v>
      </c>
      <c r="D4159" t="s">
        <v>7371</v>
      </c>
      <c r="E4159" t="s">
        <v>3893</v>
      </c>
      <c r="F4159" s="4">
        <v>4.5351724137931004</v>
      </c>
      <c r="G4159" s="4">
        <v>4.5</v>
      </c>
      <c r="H4159" s="4">
        <v>0.111695398602474</v>
      </c>
      <c r="I4159" s="4">
        <v>4.92</v>
      </c>
      <c r="J4159" s="4">
        <v>4.4000000000000004</v>
      </c>
      <c r="K4159" s="4">
        <v>4.5</v>
      </c>
      <c r="L4159" s="4">
        <v>4.5</v>
      </c>
      <c r="M4159" s="4">
        <v>29</v>
      </c>
    </row>
    <row r="4160" spans="1:13" x14ac:dyDescent="0.2">
      <c r="A4160" s="3">
        <v>40452</v>
      </c>
      <c r="B4160" t="s">
        <v>7372</v>
      </c>
      <c r="C4160" t="s">
        <v>3906</v>
      </c>
      <c r="D4160" t="s">
        <v>7373</v>
      </c>
      <c r="E4160" t="s">
        <v>3905</v>
      </c>
      <c r="F4160" s="4">
        <v>5.0067857142857104</v>
      </c>
      <c r="G4160" s="4">
        <v>5</v>
      </c>
      <c r="H4160" s="4">
        <v>0.44172266790817399</v>
      </c>
      <c r="I4160" s="4">
        <v>5.75</v>
      </c>
      <c r="J4160" s="4">
        <v>4.4000000000000004</v>
      </c>
      <c r="K4160" s="4">
        <v>4.5</v>
      </c>
      <c r="L4160" s="4">
        <v>5.32</v>
      </c>
      <c r="M4160" s="4">
        <v>28</v>
      </c>
    </row>
    <row r="4161" spans="1:13" x14ac:dyDescent="0.2">
      <c r="A4161" s="3">
        <v>40452</v>
      </c>
      <c r="B4161" t="s">
        <v>7392</v>
      </c>
      <c r="C4161" t="s">
        <v>3081</v>
      </c>
      <c r="D4161" t="s">
        <v>7393</v>
      </c>
      <c r="E4161" t="s">
        <v>3080</v>
      </c>
      <c r="F4161" s="4">
        <v>3.9413793103448298</v>
      </c>
      <c r="G4161" s="4">
        <v>3.9</v>
      </c>
      <c r="H4161" s="4">
        <v>0.34487807512149499</v>
      </c>
      <c r="I4161" s="4">
        <v>4.5999999999999996</v>
      </c>
      <c r="J4161" s="4">
        <v>3.1</v>
      </c>
      <c r="K4161" s="4">
        <v>3.8</v>
      </c>
      <c r="L4161" s="4">
        <v>4.2</v>
      </c>
      <c r="M4161" s="4">
        <v>29</v>
      </c>
    </row>
    <row r="4162" spans="1:13" x14ac:dyDescent="0.2">
      <c r="A4162" s="3">
        <v>40452</v>
      </c>
      <c r="B4162" t="s">
        <v>9252</v>
      </c>
      <c r="C4162" t="s">
        <v>3072</v>
      </c>
      <c r="D4162" t="s">
        <v>9253</v>
      </c>
      <c r="E4162" t="s">
        <v>3071</v>
      </c>
      <c r="F4162" s="4">
        <v>4.3032258064516098</v>
      </c>
      <c r="G4162" s="4">
        <v>4.3</v>
      </c>
      <c r="H4162" s="4">
        <v>0.22283606974297199</v>
      </c>
      <c r="I4162" s="4">
        <v>4.8</v>
      </c>
      <c r="J4162" s="4">
        <v>3.9</v>
      </c>
      <c r="K4162" s="4">
        <v>4.2</v>
      </c>
      <c r="L4162" s="4">
        <v>4.45</v>
      </c>
      <c r="M4162" s="4">
        <v>31</v>
      </c>
    </row>
    <row r="4163" spans="1:13" x14ac:dyDescent="0.2">
      <c r="A4163" s="3">
        <v>40452</v>
      </c>
      <c r="B4163" t="s">
        <v>9382</v>
      </c>
      <c r="C4163" t="s">
        <v>3075</v>
      </c>
      <c r="D4163" t="s">
        <v>9383</v>
      </c>
      <c r="E4163" t="s">
        <v>3074</v>
      </c>
      <c r="F4163" s="4">
        <v>3.7290322580645201</v>
      </c>
      <c r="G4163" s="4">
        <v>3.7</v>
      </c>
      <c r="H4163" s="4">
        <v>0.23691566486423901</v>
      </c>
      <c r="I4163" s="4">
        <v>4.0999999999999996</v>
      </c>
      <c r="J4163" s="4">
        <v>3.2</v>
      </c>
      <c r="K4163" s="4">
        <v>3.5</v>
      </c>
      <c r="L4163" s="4">
        <v>3.9</v>
      </c>
      <c r="M4163" s="4">
        <v>31</v>
      </c>
    </row>
    <row r="4164" spans="1:13" x14ac:dyDescent="0.2">
      <c r="A4164" s="3">
        <v>40452</v>
      </c>
      <c r="B4164" t="s">
        <v>7284</v>
      </c>
      <c r="C4164" t="s">
        <v>3102</v>
      </c>
      <c r="D4164" t="s">
        <v>7285</v>
      </c>
      <c r="E4164" t="s">
        <v>3101</v>
      </c>
      <c r="F4164" s="4">
        <v>3.6642857142857101</v>
      </c>
      <c r="G4164" s="4">
        <v>3.7</v>
      </c>
      <c r="H4164" s="4">
        <v>0.23760266508401501</v>
      </c>
      <c r="I4164" s="4">
        <v>4.3</v>
      </c>
      <c r="J4164" s="4">
        <v>3.3</v>
      </c>
      <c r="K4164" s="4">
        <v>3.5</v>
      </c>
      <c r="L4164" s="4">
        <v>3.8</v>
      </c>
      <c r="M4164" s="4">
        <v>28</v>
      </c>
    </row>
    <row r="4165" spans="1:13" x14ac:dyDescent="0.2">
      <c r="A4165" s="3">
        <v>40452</v>
      </c>
      <c r="B4165" t="s">
        <v>9492</v>
      </c>
      <c r="C4165" t="s">
        <v>3078</v>
      </c>
      <c r="D4165" t="s">
        <v>9493</v>
      </c>
      <c r="E4165" t="s">
        <v>3077</v>
      </c>
      <c r="F4165" s="4">
        <v>3.78275862068966</v>
      </c>
      <c r="G4165" s="4">
        <v>3.7</v>
      </c>
      <c r="H4165" s="4">
        <v>0.36358234036680198</v>
      </c>
      <c r="I4165" s="4">
        <v>4.7</v>
      </c>
      <c r="J4165" s="4">
        <v>3.2</v>
      </c>
      <c r="K4165" s="4">
        <v>3.5</v>
      </c>
      <c r="L4165" s="4">
        <v>4</v>
      </c>
      <c r="M4165" s="4">
        <v>29</v>
      </c>
    </row>
    <row r="4166" spans="1:13" x14ac:dyDescent="0.2">
      <c r="A4166" s="3">
        <v>40452</v>
      </c>
      <c r="B4166" t="s">
        <v>7286</v>
      </c>
      <c r="C4166" t="s">
        <v>3105</v>
      </c>
      <c r="D4166" t="s">
        <v>7287</v>
      </c>
      <c r="E4166" t="s">
        <v>3104</v>
      </c>
      <c r="F4166" s="4">
        <v>3.4777777777777801</v>
      </c>
      <c r="G4166" s="4">
        <v>3.5</v>
      </c>
      <c r="H4166" s="4">
        <v>0.28867513459481298</v>
      </c>
      <c r="I4166" s="4">
        <v>4.2</v>
      </c>
      <c r="J4166" s="4">
        <v>3</v>
      </c>
      <c r="K4166" s="4">
        <v>3.3</v>
      </c>
      <c r="L4166" s="4">
        <v>3.6</v>
      </c>
      <c r="M4166" s="4">
        <v>27</v>
      </c>
    </row>
    <row r="4167" spans="1:13" x14ac:dyDescent="0.2">
      <c r="A4167" s="3">
        <v>40452</v>
      </c>
      <c r="B4167" t="s">
        <v>7288</v>
      </c>
      <c r="C4167" t="s">
        <v>3123</v>
      </c>
      <c r="D4167" t="s">
        <v>7289</v>
      </c>
      <c r="E4167" t="s">
        <v>3122</v>
      </c>
      <c r="F4167" s="4">
        <v>0.50516666666666699</v>
      </c>
      <c r="G4167" s="4">
        <v>0.47</v>
      </c>
      <c r="H4167" s="4">
        <v>0.19851380275703101</v>
      </c>
      <c r="I4167" s="4">
        <v>1.06</v>
      </c>
      <c r="J4167" s="4">
        <v>0.2</v>
      </c>
      <c r="K4167" s="4">
        <v>0.38500000000000001</v>
      </c>
      <c r="L4167" s="4">
        <v>0.56999999999999995</v>
      </c>
      <c r="M4167" s="4">
        <v>30</v>
      </c>
    </row>
    <row r="4168" spans="1:13" x14ac:dyDescent="0.2">
      <c r="A4168" s="3">
        <v>40452</v>
      </c>
      <c r="B4168" t="s">
        <v>7292</v>
      </c>
      <c r="C4168" t="s">
        <v>3126</v>
      </c>
      <c r="D4168" t="s">
        <v>7293</v>
      </c>
      <c r="E4168" t="s">
        <v>3125</v>
      </c>
      <c r="F4168" s="4">
        <v>0.33033333333333298</v>
      </c>
      <c r="G4168" s="4">
        <v>0.31</v>
      </c>
      <c r="H4168" s="4">
        <v>0.129281391394584</v>
      </c>
      <c r="I4168" s="4">
        <v>0.61</v>
      </c>
      <c r="J4168" s="4">
        <v>7.0000000000000007E-2</v>
      </c>
      <c r="K4168" s="4">
        <v>0.25</v>
      </c>
      <c r="L4168" s="4">
        <v>0.40749999999999997</v>
      </c>
      <c r="M4168" s="4">
        <v>30</v>
      </c>
    </row>
    <row r="4169" spans="1:13" x14ac:dyDescent="0.2">
      <c r="A4169" s="3">
        <v>40452</v>
      </c>
      <c r="B4169" t="s">
        <v>7320</v>
      </c>
      <c r="C4169" t="s">
        <v>3129</v>
      </c>
      <c r="D4169" t="s">
        <v>7321</v>
      </c>
      <c r="E4169" t="s">
        <v>3128</v>
      </c>
      <c r="F4169" s="4">
        <v>0.424933333333333</v>
      </c>
      <c r="G4169" s="4">
        <v>0.39500000000000002</v>
      </c>
      <c r="H4169" s="4">
        <v>0.13956260079344299</v>
      </c>
      <c r="I4169" s="4">
        <v>0.88</v>
      </c>
      <c r="J4169" s="4">
        <v>0.15</v>
      </c>
      <c r="K4169" s="4">
        <v>0.35</v>
      </c>
      <c r="L4169" s="4">
        <v>0.46500000000000002</v>
      </c>
      <c r="M4169" s="4">
        <v>30</v>
      </c>
    </row>
    <row r="4170" spans="1:13" x14ac:dyDescent="0.2">
      <c r="A4170" s="3">
        <v>40452</v>
      </c>
      <c r="B4170" t="s">
        <v>7328</v>
      </c>
      <c r="C4170" t="s">
        <v>3132</v>
      </c>
      <c r="D4170" t="s">
        <v>7329</v>
      </c>
      <c r="E4170" t="s">
        <v>3131</v>
      </c>
      <c r="F4170" s="4">
        <v>6.6066666666666704E-2</v>
      </c>
      <c r="G4170" s="4">
        <v>0.09</v>
      </c>
      <c r="H4170" s="4">
        <v>0.17466222245815799</v>
      </c>
      <c r="I4170" s="4">
        <v>0.46</v>
      </c>
      <c r="J4170" s="4">
        <v>-0.41</v>
      </c>
      <c r="K4170" s="4">
        <v>0.03</v>
      </c>
      <c r="L4170" s="4">
        <v>0.16500000000000001</v>
      </c>
      <c r="M4170" s="4">
        <v>30</v>
      </c>
    </row>
    <row r="4171" spans="1:13" x14ac:dyDescent="0.2">
      <c r="A4171" s="3">
        <v>40452</v>
      </c>
      <c r="B4171" t="s">
        <v>7336</v>
      </c>
      <c r="C4171" t="s">
        <v>3135</v>
      </c>
      <c r="D4171" t="s">
        <v>7337</v>
      </c>
      <c r="E4171" t="s">
        <v>3134</v>
      </c>
      <c r="F4171" s="4">
        <v>-0.32979999999999998</v>
      </c>
      <c r="G4171" s="4">
        <v>-0.31</v>
      </c>
      <c r="H4171" s="4">
        <v>0.177518799392997</v>
      </c>
      <c r="I4171" s="4">
        <v>0.13</v>
      </c>
      <c r="J4171" s="4">
        <v>-0.69</v>
      </c>
      <c r="K4171" s="4">
        <v>-0.40749999999999997</v>
      </c>
      <c r="L4171" s="4">
        <v>-0.28000000000000003</v>
      </c>
      <c r="M4171" s="4">
        <v>30</v>
      </c>
    </row>
    <row r="4172" spans="1:13" x14ac:dyDescent="0.2">
      <c r="A4172" s="3">
        <v>40452</v>
      </c>
      <c r="B4172" t="s">
        <v>7344</v>
      </c>
      <c r="C4172" t="s">
        <v>3138</v>
      </c>
      <c r="D4172" t="s">
        <v>7345</v>
      </c>
      <c r="E4172" t="s">
        <v>3137</v>
      </c>
      <c r="F4172" s="4">
        <v>0.115333333333333</v>
      </c>
      <c r="G4172" s="4">
        <v>0.125</v>
      </c>
      <c r="H4172" s="4">
        <v>0.106988021673499</v>
      </c>
      <c r="I4172" s="4">
        <v>0.3</v>
      </c>
      <c r="J4172" s="4">
        <v>-0.23</v>
      </c>
      <c r="K4172" s="4">
        <v>7.2499999999999995E-2</v>
      </c>
      <c r="L4172" s="4">
        <v>0.1875</v>
      </c>
      <c r="M4172" s="4">
        <v>30</v>
      </c>
    </row>
    <row r="4173" spans="1:13" x14ac:dyDescent="0.2">
      <c r="A4173" s="3">
        <v>40452</v>
      </c>
      <c r="B4173" t="s">
        <v>7352</v>
      </c>
      <c r="C4173" t="s">
        <v>3141</v>
      </c>
      <c r="D4173" t="s">
        <v>7353</v>
      </c>
      <c r="E4173" t="s">
        <v>3140</v>
      </c>
      <c r="F4173" s="4">
        <v>0.26523333333333299</v>
      </c>
      <c r="G4173" s="4">
        <v>0.27</v>
      </c>
      <c r="H4173" s="4">
        <v>6.3263915374451404E-2</v>
      </c>
      <c r="I4173" s="4">
        <v>0.4</v>
      </c>
      <c r="J4173" s="4">
        <v>0.13</v>
      </c>
      <c r="K4173" s="4">
        <v>0.22</v>
      </c>
      <c r="L4173" s="4">
        <v>0.3</v>
      </c>
      <c r="M4173" s="4">
        <v>30</v>
      </c>
    </row>
    <row r="4174" spans="1:13" x14ac:dyDescent="0.2">
      <c r="A4174" s="3">
        <v>40452</v>
      </c>
      <c r="B4174" t="s">
        <v>7376</v>
      </c>
      <c r="C4174" t="s">
        <v>3144</v>
      </c>
      <c r="D4174" t="s">
        <v>7377</v>
      </c>
      <c r="E4174" t="s">
        <v>3143</v>
      </c>
      <c r="F4174" s="4">
        <v>0.30626666666666702</v>
      </c>
      <c r="G4174" s="4">
        <v>0.3</v>
      </c>
      <c r="H4174" s="4">
        <v>6.8834100076439794E-2</v>
      </c>
      <c r="I4174" s="4">
        <v>0.49</v>
      </c>
      <c r="J4174" s="4">
        <v>0.2</v>
      </c>
      <c r="K4174" s="4">
        <v>0.255</v>
      </c>
      <c r="L4174" s="4">
        <v>0.35749999999999998</v>
      </c>
      <c r="M4174" s="4">
        <v>30</v>
      </c>
    </row>
    <row r="4175" spans="1:13" x14ac:dyDescent="0.2">
      <c r="A4175" s="3">
        <v>40452</v>
      </c>
      <c r="B4175" t="s">
        <v>7386</v>
      </c>
      <c r="C4175" t="s">
        <v>3147</v>
      </c>
      <c r="D4175" t="s">
        <v>7387</v>
      </c>
      <c r="E4175" t="s">
        <v>3146</v>
      </c>
      <c r="F4175" s="4">
        <v>0.55886666666666696</v>
      </c>
      <c r="G4175" s="4">
        <v>0.55500000000000005</v>
      </c>
      <c r="H4175" s="4">
        <v>0.122124507787335</v>
      </c>
      <c r="I4175" s="4">
        <v>0.98</v>
      </c>
      <c r="J4175" s="4">
        <v>0.38</v>
      </c>
      <c r="K4175" s="4">
        <v>0.48</v>
      </c>
      <c r="L4175" s="4">
        <v>0.61</v>
      </c>
      <c r="M4175" s="4">
        <v>30</v>
      </c>
    </row>
    <row r="4176" spans="1:13" x14ac:dyDescent="0.2">
      <c r="A4176" s="3">
        <v>40452</v>
      </c>
      <c r="B4176" t="s">
        <v>7308</v>
      </c>
      <c r="C4176" t="s">
        <v>3114</v>
      </c>
      <c r="D4176" t="s">
        <v>7309</v>
      </c>
      <c r="E4176" t="s">
        <v>3113</v>
      </c>
      <c r="F4176" s="4">
        <v>0.56676666666666697</v>
      </c>
      <c r="G4176" s="4">
        <v>0.59499999999999997</v>
      </c>
      <c r="H4176" s="4">
        <v>6.5777935370526799E-2</v>
      </c>
      <c r="I4176" s="4">
        <v>0.63</v>
      </c>
      <c r="J4176" s="4">
        <v>0.38</v>
      </c>
      <c r="K4176" s="4">
        <v>0.55000000000000004</v>
      </c>
      <c r="L4176" s="4">
        <v>0.60824999999999996</v>
      </c>
      <c r="M4176" s="4">
        <v>30</v>
      </c>
    </row>
    <row r="4177" spans="1:13" x14ac:dyDescent="0.2">
      <c r="A4177" s="3">
        <v>40452</v>
      </c>
      <c r="B4177" t="s">
        <v>7394</v>
      </c>
      <c r="C4177" t="s">
        <v>3150</v>
      </c>
      <c r="D4177" t="s">
        <v>7395</v>
      </c>
      <c r="E4177" t="s">
        <v>3149</v>
      </c>
      <c r="F4177" s="4">
        <v>0.40386666666666698</v>
      </c>
      <c r="G4177" s="4">
        <v>0.4</v>
      </c>
      <c r="H4177" s="4">
        <v>7.7372245461897304E-2</v>
      </c>
      <c r="I4177" s="4">
        <v>0.55000000000000004</v>
      </c>
      <c r="J4177" s="4">
        <v>0.18</v>
      </c>
      <c r="K4177" s="4">
        <v>0.36249999999999999</v>
      </c>
      <c r="L4177" s="4">
        <v>0.4375</v>
      </c>
      <c r="M4177" s="4">
        <v>30</v>
      </c>
    </row>
    <row r="4178" spans="1:13" x14ac:dyDescent="0.2">
      <c r="A4178" s="3">
        <v>40452</v>
      </c>
      <c r="B4178" t="s">
        <v>7310</v>
      </c>
      <c r="C4178" t="s">
        <v>3117</v>
      </c>
      <c r="D4178" t="s">
        <v>7311</v>
      </c>
      <c r="E4178" t="s">
        <v>3116</v>
      </c>
      <c r="F4178" s="4">
        <v>0.71550000000000002</v>
      </c>
      <c r="G4178" s="4">
        <v>0.72499999999999998</v>
      </c>
      <c r="H4178" s="4">
        <v>0.111806097545151</v>
      </c>
      <c r="I4178" s="4">
        <v>1.01</v>
      </c>
      <c r="J4178" s="4">
        <v>0.46</v>
      </c>
      <c r="K4178" s="4">
        <v>0.65249999999999997</v>
      </c>
      <c r="L4178" s="4">
        <v>0.76749999999999996</v>
      </c>
      <c r="M4178" s="4">
        <v>30</v>
      </c>
    </row>
    <row r="4179" spans="1:13" x14ac:dyDescent="0.2">
      <c r="A4179" s="3">
        <v>40452</v>
      </c>
      <c r="B4179" t="s">
        <v>7312</v>
      </c>
      <c r="C4179" t="s">
        <v>3120</v>
      </c>
      <c r="D4179" t="s">
        <v>7313</v>
      </c>
      <c r="E4179" t="s">
        <v>3119</v>
      </c>
      <c r="F4179" s="4">
        <v>0.507033333333333</v>
      </c>
      <c r="G4179" s="4">
        <v>0.48049999999999998</v>
      </c>
      <c r="H4179" s="4">
        <v>9.8010725427631507E-2</v>
      </c>
      <c r="I4179" s="4">
        <v>0.76</v>
      </c>
      <c r="J4179" s="4">
        <v>0.33</v>
      </c>
      <c r="K4179" s="4">
        <v>0.4425</v>
      </c>
      <c r="L4179" s="4">
        <v>0.54500000000000004</v>
      </c>
      <c r="M4179" s="4">
        <v>30</v>
      </c>
    </row>
    <row r="4180" spans="1:13" x14ac:dyDescent="0.2">
      <c r="A4180" s="3">
        <v>40452</v>
      </c>
      <c r="B4180" t="s">
        <v>7396</v>
      </c>
      <c r="C4180" t="s">
        <v>3096</v>
      </c>
      <c r="D4180" t="s">
        <v>7397</v>
      </c>
      <c r="E4180" t="s">
        <v>3095</v>
      </c>
      <c r="F4180" s="4">
        <v>3.68888888888889</v>
      </c>
      <c r="G4180" s="4">
        <v>3.7</v>
      </c>
      <c r="H4180" s="4">
        <v>0.33550574147710599</v>
      </c>
      <c r="I4180" s="4">
        <v>4.4000000000000004</v>
      </c>
      <c r="J4180" s="4">
        <v>3.1</v>
      </c>
      <c r="K4180" s="4">
        <v>3.5</v>
      </c>
      <c r="L4180" s="4">
        <v>3.9</v>
      </c>
      <c r="M4180" s="4">
        <v>27</v>
      </c>
    </row>
    <row r="4181" spans="1:13" x14ac:dyDescent="0.2">
      <c r="A4181" s="3">
        <v>40452</v>
      </c>
      <c r="B4181" t="s">
        <v>9388</v>
      </c>
      <c r="C4181" t="s">
        <v>3087</v>
      </c>
      <c r="D4181" t="s">
        <v>9389</v>
      </c>
      <c r="E4181" t="s">
        <v>3086</v>
      </c>
      <c r="F4181" s="4">
        <v>3.7379310344827599</v>
      </c>
      <c r="G4181" s="4">
        <v>3.7</v>
      </c>
      <c r="H4181" s="4">
        <v>0.28587433940638102</v>
      </c>
      <c r="I4181" s="4">
        <v>4.5999999999999996</v>
      </c>
      <c r="J4181" s="4">
        <v>3.4</v>
      </c>
      <c r="K4181" s="4">
        <v>3.6</v>
      </c>
      <c r="L4181" s="4">
        <v>3.8</v>
      </c>
      <c r="M4181" s="4">
        <v>29</v>
      </c>
    </row>
    <row r="4182" spans="1:13" x14ac:dyDescent="0.2">
      <c r="A4182" s="3">
        <v>40452</v>
      </c>
      <c r="B4182" t="s">
        <v>9496</v>
      </c>
      <c r="C4182" t="s">
        <v>3090</v>
      </c>
      <c r="D4182" t="s">
        <v>9497</v>
      </c>
      <c r="E4182" t="s">
        <v>3089</v>
      </c>
      <c r="F4182" s="4">
        <v>3.6448275862069002</v>
      </c>
      <c r="G4182" s="4">
        <v>3.6</v>
      </c>
      <c r="H4182" s="4">
        <v>0.330136559295167</v>
      </c>
      <c r="I4182" s="4">
        <v>4.4000000000000004</v>
      </c>
      <c r="J4182" s="4">
        <v>2.9</v>
      </c>
      <c r="K4182" s="4">
        <v>3.5</v>
      </c>
      <c r="L4182" s="4">
        <v>3.9</v>
      </c>
      <c r="M4182" s="4">
        <v>29</v>
      </c>
    </row>
    <row r="4183" spans="1:13" x14ac:dyDescent="0.2">
      <c r="A4183" s="3">
        <v>40452</v>
      </c>
      <c r="B4183" t="s">
        <v>7398</v>
      </c>
      <c r="C4183" t="s">
        <v>3153</v>
      </c>
      <c r="D4183" t="s">
        <v>7399</v>
      </c>
      <c r="E4183" t="s">
        <v>3152</v>
      </c>
      <c r="F4183" s="4">
        <v>0.266428</v>
      </c>
      <c r="G4183" s="4">
        <v>0.26</v>
      </c>
      <c r="H4183" s="4">
        <v>4.4144228765868501E-2</v>
      </c>
      <c r="I4183" s="4">
        <v>0.43</v>
      </c>
      <c r="J4183" s="4">
        <v>0.2</v>
      </c>
      <c r="K4183" s="4">
        <v>0.25</v>
      </c>
      <c r="L4183" s="4">
        <v>0.27</v>
      </c>
      <c r="M4183" s="4">
        <v>25</v>
      </c>
    </row>
    <row r="4184" spans="1:13" x14ac:dyDescent="0.2">
      <c r="A4184" s="3">
        <v>40452</v>
      </c>
      <c r="B4184" t="s">
        <v>10121</v>
      </c>
      <c r="C4184" t="s">
        <v>4324</v>
      </c>
      <c r="D4184" t="s">
        <v>10122</v>
      </c>
      <c r="E4184" t="s">
        <v>4323</v>
      </c>
      <c r="F4184" s="4">
        <v>2.6587499999999999</v>
      </c>
      <c r="G4184" s="4">
        <v>2.6225000000000001</v>
      </c>
      <c r="H4184" s="4">
        <v>0.16390842633074801</v>
      </c>
      <c r="I4184" s="4">
        <v>3</v>
      </c>
      <c r="J4184" s="4">
        <v>2.2999999999999998</v>
      </c>
      <c r="K4184" s="4">
        <v>2.6</v>
      </c>
      <c r="L4184" s="4">
        <v>2.7</v>
      </c>
      <c r="M4184" s="4">
        <v>28</v>
      </c>
    </row>
    <row r="4185" spans="1:13" x14ac:dyDescent="0.2">
      <c r="A4185" s="3">
        <v>40452</v>
      </c>
      <c r="B4185" t="s">
        <v>10139</v>
      </c>
      <c r="C4185" t="s">
        <v>4327</v>
      </c>
      <c r="D4185" t="s">
        <v>10140</v>
      </c>
      <c r="E4185" t="s">
        <v>4326</v>
      </c>
      <c r="F4185" s="4">
        <v>2.4459464285714301</v>
      </c>
      <c r="G4185" s="4">
        <v>2.5</v>
      </c>
      <c r="H4185" s="4">
        <v>0.28909002632416397</v>
      </c>
      <c r="I4185" s="4">
        <v>2.9</v>
      </c>
      <c r="J4185" s="4">
        <v>1.7</v>
      </c>
      <c r="K4185" s="4">
        <v>2.35</v>
      </c>
      <c r="L4185" s="4">
        <v>2.625</v>
      </c>
      <c r="M4185" s="4">
        <v>28</v>
      </c>
    </row>
    <row r="4186" spans="1:13" x14ac:dyDescent="0.2">
      <c r="A4186" s="3">
        <v>40452</v>
      </c>
      <c r="B4186" t="s">
        <v>9528</v>
      </c>
      <c r="C4186" t="s">
        <v>3952</v>
      </c>
      <c r="D4186" t="s">
        <v>9529</v>
      </c>
      <c r="E4186" t="s">
        <v>3951</v>
      </c>
      <c r="F4186" s="4">
        <v>12.525676666666699</v>
      </c>
      <c r="G4186" s="4">
        <v>12.51</v>
      </c>
      <c r="H4186" s="4">
        <v>0.315485818778871</v>
      </c>
      <c r="I4186" s="4">
        <v>13.53</v>
      </c>
      <c r="J4186" s="4">
        <v>11.95</v>
      </c>
      <c r="K4186" s="4">
        <v>12.407500000000001</v>
      </c>
      <c r="L4186" s="4">
        <v>12.615</v>
      </c>
      <c r="M4186" s="4">
        <v>30</v>
      </c>
    </row>
    <row r="4187" spans="1:13" x14ac:dyDescent="0.2">
      <c r="A4187" s="3">
        <v>40452</v>
      </c>
      <c r="B4187" t="s">
        <v>9524</v>
      </c>
      <c r="C4187" t="s">
        <v>3939</v>
      </c>
      <c r="D4187" t="s">
        <v>9525</v>
      </c>
      <c r="E4187" t="s">
        <v>3947</v>
      </c>
      <c r="F4187" s="4">
        <v>12.511276666666699</v>
      </c>
      <c r="G4187" s="4">
        <v>12.48265</v>
      </c>
      <c r="H4187" s="4">
        <v>0.25434677615458401</v>
      </c>
      <c r="I4187" s="4">
        <v>13.37</v>
      </c>
      <c r="J4187" s="4">
        <v>12.08</v>
      </c>
      <c r="K4187" s="4">
        <v>12.3725</v>
      </c>
      <c r="L4187" s="4">
        <v>12.5975</v>
      </c>
      <c r="M4187" s="4">
        <v>30</v>
      </c>
    </row>
    <row r="4188" spans="1:13" x14ac:dyDescent="0.2">
      <c r="A4188" s="3">
        <v>40452</v>
      </c>
      <c r="B4188" t="s">
        <v>9526</v>
      </c>
      <c r="C4188" t="s">
        <v>3942</v>
      </c>
      <c r="D4188" t="s">
        <v>9527</v>
      </c>
      <c r="E4188" t="s">
        <v>3949</v>
      </c>
      <c r="F4188" s="4">
        <v>12.5340516129032</v>
      </c>
      <c r="G4188" s="4">
        <v>12.5</v>
      </c>
      <c r="H4188" s="4">
        <v>0.28392689654318598</v>
      </c>
      <c r="I4188" s="4">
        <v>13.37</v>
      </c>
      <c r="J4188" s="4">
        <v>12</v>
      </c>
      <c r="K4188" s="4">
        <v>12.395</v>
      </c>
      <c r="L4188" s="4">
        <v>12.62</v>
      </c>
      <c r="M4188" s="4">
        <v>31</v>
      </c>
    </row>
    <row r="4189" spans="1:13" x14ac:dyDescent="0.2">
      <c r="A4189" s="3">
        <v>40452</v>
      </c>
      <c r="B4189" t="s">
        <v>9394</v>
      </c>
      <c r="C4189" t="s">
        <v>3936</v>
      </c>
      <c r="D4189" t="s">
        <v>9395</v>
      </c>
      <c r="E4189" t="s">
        <v>3935</v>
      </c>
      <c r="F4189" s="4">
        <v>12.5340516129032</v>
      </c>
      <c r="G4189" s="4">
        <v>12.5</v>
      </c>
      <c r="H4189" s="4">
        <v>0.28392689654318598</v>
      </c>
      <c r="I4189" s="4">
        <v>13.37</v>
      </c>
      <c r="J4189" s="4">
        <v>12</v>
      </c>
      <c r="K4189" s="4">
        <v>12.395</v>
      </c>
      <c r="L4189" s="4">
        <v>12.62</v>
      </c>
      <c r="M4189" s="4">
        <v>31</v>
      </c>
    </row>
    <row r="4190" spans="1:13" x14ac:dyDescent="0.2">
      <c r="A4190" s="3">
        <v>40452</v>
      </c>
      <c r="B4190" t="s">
        <v>9502</v>
      </c>
      <c r="C4190" t="s">
        <v>3939</v>
      </c>
      <c r="D4190" t="s">
        <v>9503</v>
      </c>
      <c r="E4190" t="s">
        <v>3938</v>
      </c>
      <c r="F4190" s="4">
        <v>12.6867709677419</v>
      </c>
      <c r="G4190" s="4">
        <v>12.7</v>
      </c>
      <c r="H4190" s="4">
        <v>0.48739933606407299</v>
      </c>
      <c r="I4190" s="4">
        <v>14.15</v>
      </c>
      <c r="J4190" s="4">
        <v>11.5</v>
      </c>
      <c r="K4190" s="4">
        <v>12.36</v>
      </c>
      <c r="L4190" s="4">
        <v>12.945</v>
      </c>
      <c r="M4190" s="4">
        <v>31</v>
      </c>
    </row>
    <row r="4191" spans="1:13" x14ac:dyDescent="0.2">
      <c r="A4191" s="3">
        <v>40452</v>
      </c>
      <c r="B4191" t="s">
        <v>10113</v>
      </c>
      <c r="C4191" t="s">
        <v>3579</v>
      </c>
      <c r="D4191" t="s">
        <v>10114</v>
      </c>
      <c r="E4191" t="s">
        <v>3578</v>
      </c>
      <c r="F4191" s="4">
        <v>4.7506451612903202</v>
      </c>
      <c r="G4191" s="4">
        <v>4.8</v>
      </c>
      <c r="H4191" s="4">
        <v>0.49541185212488198</v>
      </c>
      <c r="I4191" s="4">
        <v>5.6</v>
      </c>
      <c r="J4191" s="4">
        <v>3.3</v>
      </c>
      <c r="K4191" s="4">
        <v>4.5</v>
      </c>
      <c r="L4191" s="4">
        <v>5.0999999999999996</v>
      </c>
      <c r="M4191" s="4">
        <v>31</v>
      </c>
    </row>
    <row r="4192" spans="1:13" x14ac:dyDescent="0.2">
      <c r="A4192" s="3">
        <v>40452</v>
      </c>
      <c r="B4192" t="s">
        <v>10127</v>
      </c>
      <c r="C4192" t="s">
        <v>3582</v>
      </c>
      <c r="D4192" t="s">
        <v>10128</v>
      </c>
      <c r="E4192" t="s">
        <v>3581</v>
      </c>
      <c r="F4192" s="4">
        <v>3.5212903225806498</v>
      </c>
      <c r="G4192" s="4">
        <v>3.5</v>
      </c>
      <c r="H4192" s="4">
        <v>0.25584815725326698</v>
      </c>
      <c r="I4192" s="4">
        <v>4.2</v>
      </c>
      <c r="J4192" s="4">
        <v>2.9</v>
      </c>
      <c r="K4192" s="4">
        <v>3.44</v>
      </c>
      <c r="L4192" s="4">
        <v>3.65</v>
      </c>
      <c r="M4192" s="4">
        <v>31</v>
      </c>
    </row>
    <row r="4193" spans="1:13" x14ac:dyDescent="0.2">
      <c r="A4193" s="3">
        <v>40452</v>
      </c>
      <c r="B4193" t="s">
        <v>10141</v>
      </c>
      <c r="C4193" t="s">
        <v>3585</v>
      </c>
      <c r="D4193" t="s">
        <v>10142</v>
      </c>
      <c r="E4193" t="s">
        <v>3584</v>
      </c>
      <c r="F4193" s="4">
        <v>4.0584615384615397</v>
      </c>
      <c r="G4193" s="4">
        <v>4.1150000000000002</v>
      </c>
      <c r="H4193" s="4">
        <v>0.62039143970684996</v>
      </c>
      <c r="I4193" s="4">
        <v>5.5</v>
      </c>
      <c r="J4193" s="4">
        <v>3.1</v>
      </c>
      <c r="K4193" s="4">
        <v>3.625</v>
      </c>
      <c r="L4193" s="4">
        <v>4.3724999999999996</v>
      </c>
      <c r="M4193" s="4">
        <v>26</v>
      </c>
    </row>
    <row r="4194" spans="1:13" x14ac:dyDescent="0.2">
      <c r="A4194" s="3">
        <v>40452</v>
      </c>
      <c r="B4194" t="s">
        <v>10143</v>
      </c>
      <c r="C4194" t="s">
        <v>3597</v>
      </c>
      <c r="D4194" t="s">
        <v>10144</v>
      </c>
      <c r="E4194" t="s">
        <v>3596</v>
      </c>
      <c r="F4194" s="4">
        <v>3.8056666666666699</v>
      </c>
      <c r="G4194" s="4">
        <v>4</v>
      </c>
      <c r="H4194" s="4">
        <v>0.94079820597608299</v>
      </c>
      <c r="I4194" s="4">
        <v>5.5</v>
      </c>
      <c r="J4194" s="4">
        <v>0.33</v>
      </c>
      <c r="K4194" s="4">
        <v>3.35</v>
      </c>
      <c r="L4194" s="4">
        <v>4.2</v>
      </c>
      <c r="M4194" s="4">
        <v>30</v>
      </c>
    </row>
    <row r="4195" spans="1:13" x14ac:dyDescent="0.2">
      <c r="A4195" s="3">
        <v>40452</v>
      </c>
      <c r="B4195" t="s">
        <v>10135</v>
      </c>
      <c r="C4195" t="s">
        <v>3591</v>
      </c>
      <c r="D4195" t="s">
        <v>10136</v>
      </c>
      <c r="E4195" t="s">
        <v>3590</v>
      </c>
      <c r="F4195" s="4">
        <v>4.43366666666667</v>
      </c>
      <c r="G4195" s="4">
        <v>4.3</v>
      </c>
      <c r="H4195" s="4">
        <v>0.79968305503227199</v>
      </c>
      <c r="I4195" s="4">
        <v>6.1</v>
      </c>
      <c r="J4195" s="4">
        <v>3</v>
      </c>
      <c r="K4195" s="4">
        <v>4</v>
      </c>
      <c r="L4195" s="4">
        <v>4.92</v>
      </c>
      <c r="M4195" s="4">
        <v>30</v>
      </c>
    </row>
    <row r="4196" spans="1:13" x14ac:dyDescent="0.2">
      <c r="A4196" s="3">
        <v>40452</v>
      </c>
      <c r="B4196" t="s">
        <v>10137</v>
      </c>
      <c r="C4196" t="s">
        <v>3594</v>
      </c>
      <c r="D4196" t="s">
        <v>10138</v>
      </c>
      <c r="E4196" t="s">
        <v>3593</v>
      </c>
      <c r="F4196" s="4">
        <v>3.0186666666666699</v>
      </c>
      <c r="G4196" s="4">
        <v>3.1</v>
      </c>
      <c r="H4196" s="4">
        <v>0.92503395402112298</v>
      </c>
      <c r="I4196" s="4">
        <v>5</v>
      </c>
      <c r="J4196" s="4">
        <v>0.2</v>
      </c>
      <c r="K4196" s="4">
        <v>2.4249999999999998</v>
      </c>
      <c r="L4196" s="4">
        <v>3.6</v>
      </c>
      <c r="M4196" s="4">
        <v>30</v>
      </c>
    </row>
    <row r="4197" spans="1:13" x14ac:dyDescent="0.2">
      <c r="A4197" s="3">
        <v>40483</v>
      </c>
      <c r="B4197" t="s">
        <v>9378</v>
      </c>
      <c r="C4197" t="s">
        <v>3918</v>
      </c>
      <c r="D4197" t="s">
        <v>9379</v>
      </c>
      <c r="E4197" t="s">
        <v>3917</v>
      </c>
      <c r="F4197" s="4">
        <v>4.2992857142857099</v>
      </c>
      <c r="G4197" s="4">
        <v>4.34</v>
      </c>
      <c r="H4197" s="4">
        <v>0.19869814387898099</v>
      </c>
      <c r="I4197" s="4">
        <v>4.5</v>
      </c>
      <c r="J4197" s="4">
        <v>3.88</v>
      </c>
      <c r="K4197" s="4">
        <v>4.16</v>
      </c>
      <c r="L4197" s="4">
        <v>4.5</v>
      </c>
      <c r="M4197" s="4">
        <v>28</v>
      </c>
    </row>
    <row r="4198" spans="1:13" x14ac:dyDescent="0.2">
      <c r="A4198" s="3">
        <v>40483</v>
      </c>
      <c r="B4198" t="s">
        <v>9488</v>
      </c>
      <c r="C4198" t="s">
        <v>3921</v>
      </c>
      <c r="D4198" t="s">
        <v>9489</v>
      </c>
      <c r="E4198" t="s">
        <v>3920</v>
      </c>
      <c r="F4198" s="4">
        <v>4.7296428571428599</v>
      </c>
      <c r="G4198" s="4">
        <v>4.58</v>
      </c>
      <c r="H4198" s="4">
        <v>0.44684475838398102</v>
      </c>
      <c r="I4198" s="4">
        <v>5.88</v>
      </c>
      <c r="J4198" s="4">
        <v>3.75</v>
      </c>
      <c r="K4198" s="4">
        <v>4.5</v>
      </c>
      <c r="L4198" s="4">
        <v>4.8475000000000001</v>
      </c>
      <c r="M4198" s="4">
        <v>28</v>
      </c>
    </row>
    <row r="4199" spans="1:13" x14ac:dyDescent="0.2">
      <c r="A4199" s="3">
        <v>40483</v>
      </c>
      <c r="B4199" t="s">
        <v>7358</v>
      </c>
      <c r="C4199" t="s">
        <v>3897</v>
      </c>
      <c r="D4199" t="s">
        <v>7359</v>
      </c>
      <c r="E4199" t="s">
        <v>3896</v>
      </c>
      <c r="F4199" s="4">
        <v>4.5071428571428598</v>
      </c>
      <c r="G4199" s="4">
        <v>4.5</v>
      </c>
      <c r="H4199" s="4">
        <v>0.17705109417083501</v>
      </c>
      <c r="I4199" s="4">
        <v>4.92</v>
      </c>
      <c r="J4199" s="4">
        <v>3.75</v>
      </c>
      <c r="K4199" s="4">
        <v>4.5</v>
      </c>
      <c r="L4199" s="4">
        <v>4.5</v>
      </c>
      <c r="M4199" s="4">
        <v>28</v>
      </c>
    </row>
    <row r="4200" spans="1:13" x14ac:dyDescent="0.2">
      <c r="A4200" s="3">
        <v>40483</v>
      </c>
      <c r="B4200" t="s">
        <v>7360</v>
      </c>
      <c r="C4200" t="s">
        <v>3909</v>
      </c>
      <c r="D4200" t="s">
        <v>7361</v>
      </c>
      <c r="E4200" t="s">
        <v>3908</v>
      </c>
      <c r="F4200" s="4">
        <v>5.0941666666666698</v>
      </c>
      <c r="G4200" s="4">
        <v>5</v>
      </c>
      <c r="H4200" s="4">
        <v>0.56610735398145495</v>
      </c>
      <c r="I4200" s="4">
        <v>6.5</v>
      </c>
      <c r="J4200" s="4">
        <v>4.5</v>
      </c>
      <c r="K4200" s="4">
        <v>4.6875</v>
      </c>
      <c r="L4200" s="4">
        <v>5.25</v>
      </c>
      <c r="M4200" s="4">
        <v>24</v>
      </c>
    </row>
    <row r="4201" spans="1:13" x14ac:dyDescent="0.2">
      <c r="A4201" s="3">
        <v>40483</v>
      </c>
      <c r="B4201" t="s">
        <v>7362</v>
      </c>
      <c r="C4201" t="s">
        <v>3900</v>
      </c>
      <c r="D4201" t="s">
        <v>7363</v>
      </c>
      <c r="E4201" t="s">
        <v>3899</v>
      </c>
      <c r="F4201" s="4">
        <v>4.5142857142857098</v>
      </c>
      <c r="G4201" s="4">
        <v>4.5</v>
      </c>
      <c r="H4201" s="4">
        <v>0.22967656117097099</v>
      </c>
      <c r="I4201" s="4">
        <v>4.95</v>
      </c>
      <c r="J4201" s="4">
        <v>3.5</v>
      </c>
      <c r="K4201" s="4">
        <v>4.5</v>
      </c>
      <c r="L4201" s="4">
        <v>4.5</v>
      </c>
      <c r="M4201" s="4">
        <v>28</v>
      </c>
    </row>
    <row r="4202" spans="1:13" x14ac:dyDescent="0.2">
      <c r="A4202" s="3">
        <v>40483</v>
      </c>
      <c r="B4202" t="s">
        <v>7364</v>
      </c>
      <c r="C4202" t="s">
        <v>3912</v>
      </c>
      <c r="D4202" t="s">
        <v>7365</v>
      </c>
      <c r="E4202" t="s">
        <v>3911</v>
      </c>
      <c r="F4202" s="4">
        <v>5.3766666666666696</v>
      </c>
      <c r="G4202" s="4">
        <v>5.25</v>
      </c>
      <c r="H4202" s="4">
        <v>0.68954721543839204</v>
      </c>
      <c r="I4202" s="4">
        <v>7.03</v>
      </c>
      <c r="J4202" s="4">
        <v>4.5</v>
      </c>
      <c r="K4202" s="4">
        <v>5</v>
      </c>
      <c r="L4202" s="4">
        <v>5.7525000000000004</v>
      </c>
      <c r="M4202" s="4">
        <v>24</v>
      </c>
    </row>
    <row r="4203" spans="1:13" x14ac:dyDescent="0.2">
      <c r="A4203" s="3">
        <v>40483</v>
      </c>
      <c r="B4203" t="s">
        <v>7368</v>
      </c>
      <c r="C4203" t="s">
        <v>3903</v>
      </c>
      <c r="D4203" t="s">
        <v>7369</v>
      </c>
      <c r="E4203" t="s">
        <v>3902</v>
      </c>
      <c r="F4203" s="4">
        <v>4.5837037037036996</v>
      </c>
      <c r="G4203" s="4">
        <v>4.5</v>
      </c>
      <c r="H4203" s="4">
        <v>0.28418775142971597</v>
      </c>
      <c r="I4203" s="4">
        <v>5</v>
      </c>
      <c r="J4203" s="4">
        <v>3.5</v>
      </c>
      <c r="K4203" s="4">
        <v>4.5</v>
      </c>
      <c r="L4203" s="4">
        <v>4.75</v>
      </c>
      <c r="M4203" s="4">
        <v>27</v>
      </c>
    </row>
    <row r="4204" spans="1:13" x14ac:dyDescent="0.2">
      <c r="A4204" s="3">
        <v>40483</v>
      </c>
      <c r="B4204" t="s">
        <v>7382</v>
      </c>
      <c r="C4204" t="s">
        <v>3915</v>
      </c>
      <c r="D4204" t="s">
        <v>7383</v>
      </c>
      <c r="E4204" t="s">
        <v>3914</v>
      </c>
      <c r="F4204" s="4">
        <v>5.6283333333333303</v>
      </c>
      <c r="G4204" s="4">
        <v>5.5</v>
      </c>
      <c r="H4204" s="4">
        <v>0.85714727397067703</v>
      </c>
      <c r="I4204" s="4">
        <v>7.78</v>
      </c>
      <c r="J4204" s="4">
        <v>4.5</v>
      </c>
      <c r="K4204" s="4">
        <v>5.15</v>
      </c>
      <c r="L4204" s="4">
        <v>6</v>
      </c>
      <c r="M4204" s="4">
        <v>24</v>
      </c>
    </row>
    <row r="4205" spans="1:13" x14ac:dyDescent="0.2">
      <c r="A4205" s="3">
        <v>40483</v>
      </c>
      <c r="B4205" t="s">
        <v>7370</v>
      </c>
      <c r="C4205" t="s">
        <v>3894</v>
      </c>
      <c r="D4205" t="s">
        <v>7371</v>
      </c>
      <c r="E4205" t="s">
        <v>3893</v>
      </c>
      <c r="F4205" s="4">
        <v>4.5285714285714302</v>
      </c>
      <c r="G4205" s="4">
        <v>4.5</v>
      </c>
      <c r="H4205" s="4">
        <v>9.6214047088472698E-2</v>
      </c>
      <c r="I4205" s="4">
        <v>4.92</v>
      </c>
      <c r="J4205" s="4">
        <v>4.5</v>
      </c>
      <c r="K4205" s="4">
        <v>4.5</v>
      </c>
      <c r="L4205" s="4">
        <v>4.5</v>
      </c>
      <c r="M4205" s="4">
        <v>28</v>
      </c>
    </row>
    <row r="4206" spans="1:13" x14ac:dyDescent="0.2">
      <c r="A4206" s="3">
        <v>40483</v>
      </c>
      <c r="B4206" t="s">
        <v>7372</v>
      </c>
      <c r="C4206" t="s">
        <v>3906</v>
      </c>
      <c r="D4206" t="s">
        <v>7373</v>
      </c>
      <c r="E4206" t="s">
        <v>3905</v>
      </c>
      <c r="F4206" s="4">
        <v>4.7529629629629602</v>
      </c>
      <c r="G4206" s="4">
        <v>4.5</v>
      </c>
      <c r="H4206" s="4">
        <v>0.40168696973193102</v>
      </c>
      <c r="I4206" s="4">
        <v>5.75</v>
      </c>
      <c r="J4206" s="4">
        <v>4</v>
      </c>
      <c r="K4206" s="4">
        <v>4.5</v>
      </c>
      <c r="L4206" s="4">
        <v>5</v>
      </c>
      <c r="M4206" s="4">
        <v>27</v>
      </c>
    </row>
    <row r="4207" spans="1:13" x14ac:dyDescent="0.2">
      <c r="A4207" s="3">
        <v>40483</v>
      </c>
      <c r="B4207" t="s">
        <v>7400</v>
      </c>
      <c r="C4207" t="s">
        <v>3081</v>
      </c>
      <c r="D4207" t="s">
        <v>7401</v>
      </c>
      <c r="E4207" t="s">
        <v>3080</v>
      </c>
      <c r="F4207" s="4">
        <v>3.7964285714285699</v>
      </c>
      <c r="G4207" s="4">
        <v>3.9</v>
      </c>
      <c r="H4207" s="4">
        <v>0.35011336032685902</v>
      </c>
      <c r="I4207" s="4">
        <v>4.4000000000000004</v>
      </c>
      <c r="J4207" s="4">
        <v>3</v>
      </c>
      <c r="K4207" s="4">
        <v>3.5</v>
      </c>
      <c r="L4207" s="4">
        <v>4.0250000000000004</v>
      </c>
      <c r="M4207" s="4">
        <v>28</v>
      </c>
    </row>
    <row r="4208" spans="1:13" x14ac:dyDescent="0.2">
      <c r="A4208" s="3">
        <v>40483</v>
      </c>
      <c r="B4208" t="s">
        <v>9252</v>
      </c>
      <c r="C4208" t="s">
        <v>3072</v>
      </c>
      <c r="D4208" t="s">
        <v>9253</v>
      </c>
      <c r="E4208" t="s">
        <v>3071</v>
      </c>
      <c r="F4208" s="4">
        <v>4.3833333333333302</v>
      </c>
      <c r="G4208" s="4">
        <v>4.4000000000000004</v>
      </c>
      <c r="H4208" s="4">
        <v>0.18019784784457399</v>
      </c>
      <c r="I4208" s="4">
        <v>4.8</v>
      </c>
      <c r="J4208" s="4">
        <v>3.9</v>
      </c>
      <c r="K4208" s="4">
        <v>4.3</v>
      </c>
      <c r="L4208" s="4">
        <v>4.5</v>
      </c>
      <c r="M4208" s="4">
        <v>30</v>
      </c>
    </row>
    <row r="4209" spans="1:13" x14ac:dyDescent="0.2">
      <c r="A4209" s="3">
        <v>40483</v>
      </c>
      <c r="B4209" t="s">
        <v>9382</v>
      </c>
      <c r="C4209" t="s">
        <v>3075</v>
      </c>
      <c r="D4209" t="s">
        <v>9383</v>
      </c>
      <c r="E4209" t="s">
        <v>3074</v>
      </c>
      <c r="F4209" s="4">
        <v>3.77</v>
      </c>
      <c r="G4209" s="4">
        <v>3.85</v>
      </c>
      <c r="H4209" s="4">
        <v>0.27686670513767597</v>
      </c>
      <c r="I4209" s="4">
        <v>4.4000000000000004</v>
      </c>
      <c r="J4209" s="4">
        <v>3.2</v>
      </c>
      <c r="K4209" s="4">
        <v>3.5</v>
      </c>
      <c r="L4209" s="4">
        <v>3.9750000000000001</v>
      </c>
      <c r="M4209" s="4">
        <v>30</v>
      </c>
    </row>
    <row r="4210" spans="1:13" x14ac:dyDescent="0.2">
      <c r="A4210" s="3">
        <v>40483</v>
      </c>
      <c r="B4210" t="s">
        <v>7284</v>
      </c>
      <c r="C4210" t="s">
        <v>3102</v>
      </c>
      <c r="D4210" t="s">
        <v>7285</v>
      </c>
      <c r="E4210" t="s">
        <v>3101</v>
      </c>
      <c r="F4210" s="4">
        <v>3.6444444444444399</v>
      </c>
      <c r="G4210" s="4">
        <v>3.7</v>
      </c>
      <c r="H4210" s="4">
        <v>0.27362710916828897</v>
      </c>
      <c r="I4210" s="4">
        <v>4.3</v>
      </c>
      <c r="J4210" s="4">
        <v>3.2</v>
      </c>
      <c r="K4210" s="4">
        <v>3.5</v>
      </c>
      <c r="L4210" s="4">
        <v>3.8</v>
      </c>
      <c r="M4210" s="4">
        <v>27</v>
      </c>
    </row>
    <row r="4211" spans="1:13" x14ac:dyDescent="0.2">
      <c r="A4211" s="3">
        <v>40483</v>
      </c>
      <c r="B4211" t="s">
        <v>9492</v>
      </c>
      <c r="C4211" t="s">
        <v>3078</v>
      </c>
      <c r="D4211" t="s">
        <v>9493</v>
      </c>
      <c r="E4211" t="s">
        <v>3077</v>
      </c>
      <c r="F4211" s="4">
        <v>3.75</v>
      </c>
      <c r="G4211" s="4">
        <v>3.65</v>
      </c>
      <c r="H4211" s="4">
        <v>0.40323690307311899</v>
      </c>
      <c r="I4211" s="4">
        <v>4.7</v>
      </c>
      <c r="J4211" s="4">
        <v>3.2</v>
      </c>
      <c r="K4211" s="4">
        <v>3.5</v>
      </c>
      <c r="L4211" s="4">
        <v>3.95</v>
      </c>
      <c r="M4211" s="4">
        <v>26</v>
      </c>
    </row>
    <row r="4212" spans="1:13" x14ac:dyDescent="0.2">
      <c r="A4212" s="3">
        <v>40483</v>
      </c>
      <c r="B4212" t="s">
        <v>7286</v>
      </c>
      <c r="C4212" t="s">
        <v>3105</v>
      </c>
      <c r="D4212" t="s">
        <v>7287</v>
      </c>
      <c r="E4212" t="s">
        <v>3104</v>
      </c>
      <c r="F4212" s="4">
        <v>3.4319999999999999</v>
      </c>
      <c r="G4212" s="4">
        <v>3.5</v>
      </c>
      <c r="H4212" s="4">
        <v>0.29821692328460098</v>
      </c>
      <c r="I4212" s="4">
        <v>4.2</v>
      </c>
      <c r="J4212" s="4">
        <v>3</v>
      </c>
      <c r="K4212" s="4">
        <v>3.2</v>
      </c>
      <c r="L4212" s="4">
        <v>3.5</v>
      </c>
      <c r="M4212" s="4">
        <v>25</v>
      </c>
    </row>
    <row r="4213" spans="1:13" x14ac:dyDescent="0.2">
      <c r="A4213" s="3">
        <v>40483</v>
      </c>
      <c r="B4213" t="s">
        <v>7288</v>
      </c>
      <c r="C4213" t="s">
        <v>3120</v>
      </c>
      <c r="D4213" t="s">
        <v>7289</v>
      </c>
      <c r="E4213" t="s">
        <v>3119</v>
      </c>
      <c r="F4213" s="4">
        <v>0.51500000000000001</v>
      </c>
      <c r="G4213" s="4">
        <v>0.49</v>
      </c>
      <c r="H4213" s="4">
        <v>0.183410157064121</v>
      </c>
      <c r="I4213" s="4">
        <v>0.97499999999999998</v>
      </c>
      <c r="J4213" s="4">
        <v>0.12</v>
      </c>
      <c r="K4213" s="4">
        <v>0.41</v>
      </c>
      <c r="L4213" s="4">
        <v>0.61</v>
      </c>
      <c r="M4213" s="4">
        <v>29</v>
      </c>
    </row>
    <row r="4214" spans="1:13" x14ac:dyDescent="0.2">
      <c r="A4214" s="3">
        <v>40483</v>
      </c>
      <c r="B4214" t="s">
        <v>7292</v>
      </c>
      <c r="C4214" t="s">
        <v>3123</v>
      </c>
      <c r="D4214" t="s">
        <v>7293</v>
      </c>
      <c r="E4214" t="s">
        <v>3122</v>
      </c>
      <c r="F4214" s="4">
        <v>0.33896551724137902</v>
      </c>
      <c r="G4214" s="4">
        <v>0.33</v>
      </c>
      <c r="H4214" s="4">
        <v>0.123616481436573</v>
      </c>
      <c r="I4214" s="4">
        <v>0.61</v>
      </c>
      <c r="J4214" s="4">
        <v>7.0000000000000007E-2</v>
      </c>
      <c r="K4214" s="4">
        <v>0.25</v>
      </c>
      <c r="L4214" s="4">
        <v>0.41</v>
      </c>
      <c r="M4214" s="4">
        <v>29</v>
      </c>
    </row>
    <row r="4215" spans="1:13" x14ac:dyDescent="0.2">
      <c r="A4215" s="3">
        <v>40483</v>
      </c>
      <c r="B4215" t="s">
        <v>7320</v>
      </c>
      <c r="C4215" t="s">
        <v>3126</v>
      </c>
      <c r="D4215" t="s">
        <v>7321</v>
      </c>
      <c r="E4215" t="s">
        <v>3125</v>
      </c>
      <c r="F4215" s="4">
        <v>0.43544827586206902</v>
      </c>
      <c r="G4215" s="4">
        <v>0.39</v>
      </c>
      <c r="H4215" s="4">
        <v>0.14845191289892401</v>
      </c>
      <c r="I4215" s="4">
        <v>0.88</v>
      </c>
      <c r="J4215" s="4">
        <v>0.15</v>
      </c>
      <c r="K4215" s="4">
        <v>0.34</v>
      </c>
      <c r="L4215" s="4">
        <v>0.55000000000000004</v>
      </c>
      <c r="M4215" s="4">
        <v>29</v>
      </c>
    </row>
    <row r="4216" spans="1:13" x14ac:dyDescent="0.2">
      <c r="A4216" s="3">
        <v>40483</v>
      </c>
      <c r="B4216" t="s">
        <v>7328</v>
      </c>
      <c r="C4216" t="s">
        <v>3129</v>
      </c>
      <c r="D4216" t="s">
        <v>7329</v>
      </c>
      <c r="E4216" t="s">
        <v>3128</v>
      </c>
      <c r="F4216" s="4">
        <v>5.5428571428571403E-2</v>
      </c>
      <c r="G4216" s="4">
        <v>0.105</v>
      </c>
      <c r="H4216" s="4">
        <v>0.17580701300035201</v>
      </c>
      <c r="I4216" s="4">
        <v>0.28000000000000003</v>
      </c>
      <c r="J4216" s="4">
        <v>-0.42</v>
      </c>
      <c r="K4216" s="4">
        <v>-5.0000000000000001E-3</v>
      </c>
      <c r="L4216" s="4">
        <v>0.17</v>
      </c>
      <c r="M4216" s="4">
        <v>28</v>
      </c>
    </row>
    <row r="4217" spans="1:13" x14ac:dyDescent="0.2">
      <c r="A4217" s="3">
        <v>40483</v>
      </c>
      <c r="B4217" t="s">
        <v>7336</v>
      </c>
      <c r="C4217" t="s">
        <v>3132</v>
      </c>
      <c r="D4217" t="s">
        <v>7337</v>
      </c>
      <c r="E4217" t="s">
        <v>3131</v>
      </c>
      <c r="F4217" s="4">
        <v>-0.34514285714285697</v>
      </c>
      <c r="G4217" s="4">
        <v>-0.32</v>
      </c>
      <c r="H4217" s="4">
        <v>0.160480231685727</v>
      </c>
      <c r="I4217" s="4">
        <v>0.08</v>
      </c>
      <c r="J4217" s="4">
        <v>-0.67</v>
      </c>
      <c r="K4217" s="4">
        <v>-0.40250000000000002</v>
      </c>
      <c r="L4217" s="4">
        <v>-0.28749999999999998</v>
      </c>
      <c r="M4217" s="4">
        <v>28</v>
      </c>
    </row>
    <row r="4218" spans="1:13" x14ac:dyDescent="0.2">
      <c r="A4218" s="3">
        <v>40483</v>
      </c>
      <c r="B4218" t="s">
        <v>7344</v>
      </c>
      <c r="C4218" t="s">
        <v>3135</v>
      </c>
      <c r="D4218" t="s">
        <v>7345</v>
      </c>
      <c r="E4218" t="s">
        <v>3134</v>
      </c>
      <c r="F4218" s="4">
        <v>0.13464285714285701</v>
      </c>
      <c r="G4218" s="4">
        <v>0.14000000000000001</v>
      </c>
      <c r="H4218" s="4">
        <v>9.0696161169002407E-2</v>
      </c>
      <c r="I4218" s="4">
        <v>0.3</v>
      </c>
      <c r="J4218" s="4">
        <v>-0.03</v>
      </c>
      <c r="K4218" s="4">
        <v>7.7499999999999999E-2</v>
      </c>
      <c r="L4218" s="4">
        <v>0.21249999999999999</v>
      </c>
      <c r="M4218" s="4">
        <v>28</v>
      </c>
    </row>
    <row r="4219" spans="1:13" x14ac:dyDescent="0.2">
      <c r="A4219" s="3">
        <v>40483</v>
      </c>
      <c r="B4219" t="s">
        <v>7352</v>
      </c>
      <c r="C4219" t="s">
        <v>3138</v>
      </c>
      <c r="D4219" t="s">
        <v>7353</v>
      </c>
      <c r="E4219" t="s">
        <v>3137</v>
      </c>
      <c r="F4219" s="4">
        <v>0.26489285714285699</v>
      </c>
      <c r="G4219" s="4">
        <v>0.27</v>
      </c>
      <c r="H4219" s="4">
        <v>5.2640879260439498E-2</v>
      </c>
      <c r="I4219" s="4">
        <v>0.4</v>
      </c>
      <c r="J4219" s="4">
        <v>0.17699999999999999</v>
      </c>
      <c r="K4219" s="4">
        <v>0.22750000000000001</v>
      </c>
      <c r="L4219" s="4">
        <v>0.3</v>
      </c>
      <c r="M4219" s="4">
        <v>28</v>
      </c>
    </row>
    <row r="4220" spans="1:13" x14ac:dyDescent="0.2">
      <c r="A4220" s="3">
        <v>40483</v>
      </c>
      <c r="B4220" t="s">
        <v>7376</v>
      </c>
      <c r="C4220" t="s">
        <v>3141</v>
      </c>
      <c r="D4220" t="s">
        <v>7377</v>
      </c>
      <c r="E4220" t="s">
        <v>3140</v>
      </c>
      <c r="F4220" s="4">
        <v>0.29528571428571398</v>
      </c>
      <c r="G4220" s="4">
        <v>0.29499999999999998</v>
      </c>
      <c r="H4220" s="4">
        <v>6.5138517445720703E-2</v>
      </c>
      <c r="I4220" s="4">
        <v>0.49</v>
      </c>
      <c r="J4220" s="4">
        <v>0.2</v>
      </c>
      <c r="K4220" s="4">
        <v>0.25750000000000001</v>
      </c>
      <c r="L4220" s="4">
        <v>0.32250000000000001</v>
      </c>
      <c r="M4220" s="4">
        <v>28</v>
      </c>
    </row>
    <row r="4221" spans="1:13" x14ac:dyDescent="0.2">
      <c r="A4221" s="3">
        <v>40483</v>
      </c>
      <c r="B4221" t="s">
        <v>7386</v>
      </c>
      <c r="C4221" t="s">
        <v>3144</v>
      </c>
      <c r="D4221" t="s">
        <v>7387</v>
      </c>
      <c r="E4221" t="s">
        <v>3143</v>
      </c>
      <c r="F4221" s="4">
        <v>0.55342857142857105</v>
      </c>
      <c r="G4221" s="4">
        <v>0.54</v>
      </c>
      <c r="H4221" s="4">
        <v>0.12772175445415099</v>
      </c>
      <c r="I4221" s="4">
        <v>0.98</v>
      </c>
      <c r="J4221" s="4">
        <v>0.38</v>
      </c>
      <c r="K4221" s="4">
        <v>0.47499999999999998</v>
      </c>
      <c r="L4221" s="4">
        <v>0.61</v>
      </c>
      <c r="M4221" s="4">
        <v>28</v>
      </c>
    </row>
    <row r="4222" spans="1:13" x14ac:dyDescent="0.2">
      <c r="A4222" s="3">
        <v>40483</v>
      </c>
      <c r="B4222" t="s">
        <v>7394</v>
      </c>
      <c r="C4222" t="s">
        <v>3147</v>
      </c>
      <c r="D4222" t="s">
        <v>7395</v>
      </c>
      <c r="E4222" t="s">
        <v>3146</v>
      </c>
      <c r="F4222" s="4">
        <v>0.42485714285714299</v>
      </c>
      <c r="G4222" s="4">
        <v>0.42</v>
      </c>
      <c r="H4222" s="4">
        <v>9.5792102931958806E-2</v>
      </c>
      <c r="I4222" s="4">
        <v>0.6</v>
      </c>
      <c r="J4222" s="4">
        <v>0.18</v>
      </c>
      <c r="K4222" s="4">
        <v>0.37</v>
      </c>
      <c r="L4222" s="4">
        <v>0.47749999999999998</v>
      </c>
      <c r="M4222" s="4">
        <v>28</v>
      </c>
    </row>
    <row r="4223" spans="1:13" x14ac:dyDescent="0.2">
      <c r="A4223" s="3">
        <v>40483</v>
      </c>
      <c r="B4223" t="s">
        <v>7310</v>
      </c>
      <c r="C4223" t="s">
        <v>3114</v>
      </c>
      <c r="D4223" t="s">
        <v>7311</v>
      </c>
      <c r="E4223" t="s">
        <v>3113</v>
      </c>
      <c r="F4223" s="4">
        <v>0.79320689655172405</v>
      </c>
      <c r="G4223" s="4">
        <v>0.81</v>
      </c>
      <c r="H4223" s="4">
        <v>7.5339886661498795E-2</v>
      </c>
      <c r="I4223" s="4">
        <v>0.89</v>
      </c>
      <c r="J4223" s="4">
        <v>0.5</v>
      </c>
      <c r="K4223" s="4">
        <v>0.77</v>
      </c>
      <c r="L4223" s="4">
        <v>0.84</v>
      </c>
      <c r="M4223" s="4">
        <v>29</v>
      </c>
    </row>
    <row r="4224" spans="1:13" x14ac:dyDescent="0.2">
      <c r="A4224" s="3">
        <v>40483</v>
      </c>
      <c r="B4224" t="s">
        <v>7402</v>
      </c>
      <c r="C4224" t="s">
        <v>3150</v>
      </c>
      <c r="D4224" t="s">
        <v>7403</v>
      </c>
      <c r="E4224" t="s">
        <v>3149</v>
      </c>
      <c r="F4224" s="4">
        <v>0.63596428571428598</v>
      </c>
      <c r="G4224" s="4">
        <v>0.60499999999999998</v>
      </c>
      <c r="H4224" s="4">
        <v>0.12911277933790999</v>
      </c>
      <c r="I4224" s="4">
        <v>1</v>
      </c>
      <c r="J4224" s="4">
        <v>0.43</v>
      </c>
      <c r="K4224" s="4">
        <v>0.54</v>
      </c>
      <c r="L4224" s="4">
        <v>0.72250000000000003</v>
      </c>
      <c r="M4224" s="4">
        <v>28</v>
      </c>
    </row>
    <row r="4225" spans="1:13" x14ac:dyDescent="0.2">
      <c r="A4225" s="3">
        <v>40483</v>
      </c>
      <c r="B4225" t="s">
        <v>7312</v>
      </c>
      <c r="C4225" t="s">
        <v>3117</v>
      </c>
      <c r="D4225" t="s">
        <v>7313</v>
      </c>
      <c r="E4225" t="s">
        <v>3116</v>
      </c>
      <c r="F4225" s="4">
        <v>0.484172413793103</v>
      </c>
      <c r="G4225" s="4">
        <v>0.48</v>
      </c>
      <c r="H4225" s="4">
        <v>9.7960658635975306E-2</v>
      </c>
      <c r="I4225" s="4">
        <v>0.72</v>
      </c>
      <c r="J4225" s="4">
        <v>0.32</v>
      </c>
      <c r="K4225" s="4">
        <v>0.41</v>
      </c>
      <c r="L4225" s="4">
        <v>0.54</v>
      </c>
      <c r="M4225" s="4">
        <v>29</v>
      </c>
    </row>
    <row r="4226" spans="1:13" x14ac:dyDescent="0.2">
      <c r="A4226" s="3">
        <v>40483</v>
      </c>
      <c r="B4226" t="s">
        <v>7404</v>
      </c>
      <c r="C4226" t="s">
        <v>3096</v>
      </c>
      <c r="D4226" t="s">
        <v>7405</v>
      </c>
      <c r="E4226" t="s">
        <v>3095</v>
      </c>
      <c r="F4226" s="4">
        <v>3.6320000000000001</v>
      </c>
      <c r="G4226" s="4">
        <v>3.6</v>
      </c>
      <c r="H4226" s="4">
        <v>0.36596903329835601</v>
      </c>
      <c r="I4226" s="4">
        <v>4.4000000000000004</v>
      </c>
      <c r="J4226" s="4">
        <v>3</v>
      </c>
      <c r="K4226" s="4">
        <v>3.4</v>
      </c>
      <c r="L4226" s="4">
        <v>3.9</v>
      </c>
      <c r="M4226" s="4">
        <v>25</v>
      </c>
    </row>
    <row r="4227" spans="1:13" x14ac:dyDescent="0.2">
      <c r="A4227" s="3">
        <v>40483</v>
      </c>
      <c r="B4227" t="s">
        <v>9388</v>
      </c>
      <c r="C4227" t="s">
        <v>3087</v>
      </c>
      <c r="D4227" t="s">
        <v>9389</v>
      </c>
      <c r="E4227" t="s">
        <v>3086</v>
      </c>
      <c r="F4227" s="4">
        <v>3.6241379310344799</v>
      </c>
      <c r="G4227" s="4">
        <v>3.6</v>
      </c>
      <c r="H4227" s="4">
        <v>0.15036900424763</v>
      </c>
      <c r="I4227" s="4">
        <v>3.8</v>
      </c>
      <c r="J4227" s="4">
        <v>3.1</v>
      </c>
      <c r="K4227" s="4">
        <v>3.6</v>
      </c>
      <c r="L4227" s="4">
        <v>3.7</v>
      </c>
      <c r="M4227" s="4">
        <v>29</v>
      </c>
    </row>
    <row r="4228" spans="1:13" x14ac:dyDescent="0.2">
      <c r="A4228" s="3">
        <v>40483</v>
      </c>
      <c r="B4228" t="s">
        <v>9496</v>
      </c>
      <c r="C4228" t="s">
        <v>3090</v>
      </c>
      <c r="D4228" t="s">
        <v>9497</v>
      </c>
      <c r="E4228" t="s">
        <v>3089</v>
      </c>
      <c r="F4228" s="4">
        <v>3.6379310344827598</v>
      </c>
      <c r="G4228" s="4">
        <v>3.6</v>
      </c>
      <c r="H4228" s="4">
        <v>0.30167839202824698</v>
      </c>
      <c r="I4228" s="4">
        <v>4.3</v>
      </c>
      <c r="J4228" s="4">
        <v>2.9</v>
      </c>
      <c r="K4228" s="4">
        <v>3.5</v>
      </c>
      <c r="L4228" s="4">
        <v>3.8</v>
      </c>
      <c r="M4228" s="4">
        <v>29</v>
      </c>
    </row>
    <row r="4229" spans="1:13" x14ac:dyDescent="0.2">
      <c r="A4229" s="3">
        <v>40483</v>
      </c>
      <c r="B4229" t="s">
        <v>7406</v>
      </c>
      <c r="C4229" t="s">
        <v>3153</v>
      </c>
      <c r="D4229" t="s">
        <v>7407</v>
      </c>
      <c r="E4229" t="s">
        <v>3152</v>
      </c>
      <c r="F4229" s="4">
        <v>0.28080769230769198</v>
      </c>
      <c r="G4229" s="4">
        <v>0.28499999999999998</v>
      </c>
      <c r="H4229" s="4">
        <v>5.8042756123925898E-2</v>
      </c>
      <c r="I4229" s="4">
        <v>0.42</v>
      </c>
      <c r="J4229" s="4">
        <v>0.11</v>
      </c>
      <c r="K4229" s="4">
        <v>0.27</v>
      </c>
      <c r="L4229" s="4">
        <v>0.30075000000000002</v>
      </c>
      <c r="M4229" s="4">
        <v>26</v>
      </c>
    </row>
    <row r="4230" spans="1:13" x14ac:dyDescent="0.2">
      <c r="A4230" s="3">
        <v>40483</v>
      </c>
      <c r="B4230" t="s">
        <v>10121</v>
      </c>
      <c r="C4230" t="s">
        <v>4324</v>
      </c>
      <c r="D4230" t="s">
        <v>10122</v>
      </c>
      <c r="E4230" t="s">
        <v>4323</v>
      </c>
      <c r="F4230" s="4">
        <v>2.68333333333333</v>
      </c>
      <c r="G4230" s="4">
        <v>2.7</v>
      </c>
      <c r="H4230" s="4">
        <v>0.12785207798918999</v>
      </c>
      <c r="I4230" s="4">
        <v>3</v>
      </c>
      <c r="J4230" s="4">
        <v>2.4</v>
      </c>
      <c r="K4230" s="4">
        <v>2.65</v>
      </c>
      <c r="L4230" s="4">
        <v>2.7250000000000001</v>
      </c>
      <c r="M4230" s="4">
        <v>27</v>
      </c>
    </row>
    <row r="4231" spans="1:13" x14ac:dyDescent="0.2">
      <c r="A4231" s="3">
        <v>40483</v>
      </c>
      <c r="B4231" t="s">
        <v>10139</v>
      </c>
      <c r="C4231" t="s">
        <v>4327</v>
      </c>
      <c r="D4231" t="s">
        <v>10140</v>
      </c>
      <c r="E4231" t="s">
        <v>4326</v>
      </c>
      <c r="F4231" s="4">
        <v>2.4814814814814801</v>
      </c>
      <c r="G4231" s="4">
        <v>2.5</v>
      </c>
      <c r="H4231" s="4">
        <v>0.30004747962362599</v>
      </c>
      <c r="I4231" s="4">
        <v>3.1</v>
      </c>
      <c r="J4231" s="4">
        <v>1.7</v>
      </c>
      <c r="K4231" s="4">
        <v>2.2999999999999998</v>
      </c>
      <c r="L4231" s="4">
        <v>2.5499999999999998</v>
      </c>
      <c r="M4231" s="4">
        <v>27</v>
      </c>
    </row>
    <row r="4232" spans="1:13" x14ac:dyDescent="0.2">
      <c r="A4232" s="3">
        <v>40483</v>
      </c>
      <c r="B4232" t="s">
        <v>9528</v>
      </c>
      <c r="C4232" t="s">
        <v>3942</v>
      </c>
      <c r="D4232" t="s">
        <v>9529</v>
      </c>
      <c r="E4232" t="s">
        <v>3949</v>
      </c>
      <c r="F4232" s="4">
        <v>12.3826206896552</v>
      </c>
      <c r="G4232" s="4">
        <v>12.4</v>
      </c>
      <c r="H4232" s="4">
        <v>0.219846279703586</v>
      </c>
      <c r="I4232" s="4">
        <v>12.85</v>
      </c>
      <c r="J4232" s="4">
        <v>11.95</v>
      </c>
      <c r="K4232" s="4">
        <v>12.225</v>
      </c>
      <c r="L4232" s="4">
        <v>12.55</v>
      </c>
      <c r="M4232" s="4">
        <v>29</v>
      </c>
    </row>
    <row r="4233" spans="1:13" x14ac:dyDescent="0.2">
      <c r="A4233" s="3">
        <v>40483</v>
      </c>
      <c r="B4233" t="s">
        <v>9530</v>
      </c>
      <c r="C4233" t="s">
        <v>3952</v>
      </c>
      <c r="D4233" t="s">
        <v>9531</v>
      </c>
      <c r="E4233" t="s">
        <v>3951</v>
      </c>
      <c r="F4233" s="4">
        <v>12.3846896551724</v>
      </c>
      <c r="G4233" s="4">
        <v>12.41</v>
      </c>
      <c r="H4233" s="4">
        <v>0.24438028086340499</v>
      </c>
      <c r="I4233" s="4">
        <v>12.77</v>
      </c>
      <c r="J4233" s="4">
        <v>11.88</v>
      </c>
      <c r="K4233" s="4">
        <v>12.23</v>
      </c>
      <c r="L4233" s="4">
        <v>12.590999999999999</v>
      </c>
      <c r="M4233" s="4">
        <v>29</v>
      </c>
    </row>
    <row r="4234" spans="1:13" x14ac:dyDescent="0.2">
      <c r="A4234" s="3">
        <v>40483</v>
      </c>
      <c r="B4234" t="s">
        <v>9526</v>
      </c>
      <c r="C4234" t="s">
        <v>3939</v>
      </c>
      <c r="D4234" t="s">
        <v>9527</v>
      </c>
      <c r="E4234" t="s">
        <v>3947</v>
      </c>
      <c r="F4234" s="4">
        <v>12.37</v>
      </c>
      <c r="G4234" s="4">
        <v>12.385</v>
      </c>
      <c r="H4234" s="4">
        <v>0.18578816264582201</v>
      </c>
      <c r="I4234" s="4">
        <v>12.81</v>
      </c>
      <c r="J4234" s="4">
        <v>12</v>
      </c>
      <c r="K4234" s="4">
        <v>12.26</v>
      </c>
      <c r="L4234" s="4">
        <v>12.5</v>
      </c>
      <c r="M4234" s="4">
        <v>30</v>
      </c>
    </row>
    <row r="4235" spans="1:13" x14ac:dyDescent="0.2">
      <c r="A4235" s="3">
        <v>40483</v>
      </c>
      <c r="B4235" t="s">
        <v>9394</v>
      </c>
      <c r="C4235" t="s">
        <v>3936</v>
      </c>
      <c r="D4235" t="s">
        <v>9395</v>
      </c>
      <c r="E4235" t="s">
        <v>3935</v>
      </c>
      <c r="F4235" s="4">
        <v>12.37</v>
      </c>
      <c r="G4235" s="4">
        <v>12.385</v>
      </c>
      <c r="H4235" s="4">
        <v>0.18578816264582201</v>
      </c>
      <c r="I4235" s="4">
        <v>12.81</v>
      </c>
      <c r="J4235" s="4">
        <v>12</v>
      </c>
      <c r="K4235" s="4">
        <v>12.26</v>
      </c>
      <c r="L4235" s="4">
        <v>12.5</v>
      </c>
      <c r="M4235" s="4">
        <v>30</v>
      </c>
    </row>
    <row r="4236" spans="1:13" x14ac:dyDescent="0.2">
      <c r="A4236" s="3">
        <v>40483</v>
      </c>
      <c r="B4236" t="s">
        <v>9502</v>
      </c>
      <c r="C4236" t="s">
        <v>3939</v>
      </c>
      <c r="D4236" t="s">
        <v>9503</v>
      </c>
      <c r="E4236" t="s">
        <v>3938</v>
      </c>
      <c r="F4236" s="4">
        <v>12.5544333333333</v>
      </c>
      <c r="G4236" s="4">
        <v>12.555</v>
      </c>
      <c r="H4236" s="4">
        <v>0.38269819596570098</v>
      </c>
      <c r="I4236" s="4">
        <v>13.4</v>
      </c>
      <c r="J4236" s="4">
        <v>11.5</v>
      </c>
      <c r="K4236" s="4">
        <v>12.345000000000001</v>
      </c>
      <c r="L4236" s="4">
        <v>12.8</v>
      </c>
      <c r="M4236" s="4">
        <v>30</v>
      </c>
    </row>
    <row r="4237" spans="1:13" x14ac:dyDescent="0.2">
      <c r="A4237" s="3">
        <v>40483</v>
      </c>
      <c r="B4237" t="s">
        <v>10113</v>
      </c>
      <c r="C4237" t="s">
        <v>3579</v>
      </c>
      <c r="D4237" t="s">
        <v>10114</v>
      </c>
      <c r="E4237" t="s">
        <v>3578</v>
      </c>
      <c r="F4237" s="4">
        <v>5.0266666666666699</v>
      </c>
      <c r="G4237" s="4">
        <v>5.05</v>
      </c>
      <c r="H4237" s="4">
        <v>0.33107279471786699</v>
      </c>
      <c r="I4237" s="4">
        <v>5.6</v>
      </c>
      <c r="J4237" s="4">
        <v>3.7</v>
      </c>
      <c r="K4237" s="4">
        <v>4.9249999999999998</v>
      </c>
      <c r="L4237" s="4">
        <v>5.2</v>
      </c>
      <c r="M4237" s="4">
        <v>30</v>
      </c>
    </row>
    <row r="4238" spans="1:13" x14ac:dyDescent="0.2">
      <c r="A4238" s="3">
        <v>40483</v>
      </c>
      <c r="B4238" t="s">
        <v>10127</v>
      </c>
      <c r="C4238" t="s">
        <v>3582</v>
      </c>
      <c r="D4238" t="s">
        <v>10128</v>
      </c>
      <c r="E4238" t="s">
        <v>3581</v>
      </c>
      <c r="F4238" s="4">
        <v>3.4580000000000002</v>
      </c>
      <c r="G4238" s="4">
        <v>3.5</v>
      </c>
      <c r="H4238" s="4">
        <v>0.27879543854181699</v>
      </c>
      <c r="I4238" s="4">
        <v>3.9</v>
      </c>
      <c r="J4238" s="4">
        <v>2.8</v>
      </c>
      <c r="K4238" s="4">
        <v>3.3</v>
      </c>
      <c r="L4238" s="4">
        <v>3.6074999999999999</v>
      </c>
      <c r="M4238" s="4">
        <v>30</v>
      </c>
    </row>
    <row r="4239" spans="1:13" x14ac:dyDescent="0.2">
      <c r="A4239" s="3">
        <v>40483</v>
      </c>
      <c r="B4239" t="s">
        <v>10141</v>
      </c>
      <c r="C4239" t="s">
        <v>3585</v>
      </c>
      <c r="D4239" t="s">
        <v>10142</v>
      </c>
      <c r="E4239" t="s">
        <v>3584</v>
      </c>
      <c r="F4239" s="4">
        <v>4.0136000000000003</v>
      </c>
      <c r="G4239" s="4">
        <v>4.0999999999999996</v>
      </c>
      <c r="H4239" s="4">
        <v>0.59940859742471697</v>
      </c>
      <c r="I4239" s="4">
        <v>5.5</v>
      </c>
      <c r="J4239" s="4">
        <v>3</v>
      </c>
      <c r="K4239" s="4">
        <v>3.5</v>
      </c>
      <c r="L4239" s="4">
        <v>4.3</v>
      </c>
      <c r="M4239" s="4">
        <v>25</v>
      </c>
    </row>
    <row r="4240" spans="1:13" x14ac:dyDescent="0.2">
      <c r="A4240" s="3">
        <v>40483</v>
      </c>
      <c r="B4240" t="s">
        <v>10143</v>
      </c>
      <c r="C4240" t="s">
        <v>3597</v>
      </c>
      <c r="D4240" t="s">
        <v>10144</v>
      </c>
      <c r="E4240" t="s">
        <v>3596</v>
      </c>
      <c r="F4240" s="4">
        <v>3.7653571428571402</v>
      </c>
      <c r="G4240" s="4">
        <v>3.9</v>
      </c>
      <c r="H4240" s="4">
        <v>0.88676057206515002</v>
      </c>
      <c r="I4240" s="4">
        <v>5.4</v>
      </c>
      <c r="J4240" s="4">
        <v>1.5</v>
      </c>
      <c r="K4240" s="4">
        <v>3.3574999999999999</v>
      </c>
      <c r="L4240" s="4">
        <v>4.2</v>
      </c>
      <c r="M4240" s="4">
        <v>28</v>
      </c>
    </row>
    <row r="4241" spans="1:13" x14ac:dyDescent="0.2">
      <c r="A4241" s="3">
        <v>40483</v>
      </c>
      <c r="B4241" t="s">
        <v>10145</v>
      </c>
      <c r="C4241" t="s">
        <v>3600</v>
      </c>
      <c r="D4241" t="s">
        <v>10146</v>
      </c>
      <c r="E4241" t="s">
        <v>3599</v>
      </c>
      <c r="F4241" s="4">
        <v>3.1850000000000001</v>
      </c>
      <c r="G4241" s="4">
        <v>3.35</v>
      </c>
      <c r="H4241" s="4">
        <v>0.72108200591836902</v>
      </c>
      <c r="I4241" s="4">
        <v>4.0999999999999996</v>
      </c>
      <c r="J4241" s="4">
        <v>1.5</v>
      </c>
      <c r="K4241" s="4">
        <v>2.875</v>
      </c>
      <c r="L4241" s="4">
        <v>3.8</v>
      </c>
      <c r="M4241" s="4">
        <v>28</v>
      </c>
    </row>
    <row r="4242" spans="1:13" x14ac:dyDescent="0.2">
      <c r="A4242" s="3">
        <v>40483</v>
      </c>
      <c r="B4242" t="s">
        <v>10137</v>
      </c>
      <c r="C4242" t="s">
        <v>3594</v>
      </c>
      <c r="D4242" t="s">
        <v>10138</v>
      </c>
      <c r="E4242" t="s">
        <v>3593</v>
      </c>
      <c r="F4242" s="4">
        <v>3.0079310344827599</v>
      </c>
      <c r="G4242" s="4">
        <v>3.2</v>
      </c>
      <c r="H4242" s="4">
        <v>0.69073138933795997</v>
      </c>
      <c r="I4242" s="4">
        <v>4.5</v>
      </c>
      <c r="J4242" s="4">
        <v>1.3</v>
      </c>
      <c r="K4242" s="4">
        <v>2.5</v>
      </c>
      <c r="L4242" s="4">
        <v>3.3</v>
      </c>
      <c r="M4242" s="4">
        <v>29</v>
      </c>
    </row>
    <row r="4243" spans="1:13" x14ac:dyDescent="0.2">
      <c r="A4243" s="3">
        <v>40513</v>
      </c>
      <c r="B4243" t="s">
        <v>9488</v>
      </c>
      <c r="C4243" t="s">
        <v>3921</v>
      </c>
      <c r="D4243" t="s">
        <v>9489</v>
      </c>
      <c r="E4243" t="s">
        <v>3920</v>
      </c>
      <c r="F4243" s="4">
        <v>4.7003571428571398</v>
      </c>
      <c r="G4243" s="4">
        <v>4.54</v>
      </c>
      <c r="H4243" s="4">
        <v>0.39164876689931799</v>
      </c>
      <c r="I4243" s="4">
        <v>5.88</v>
      </c>
      <c r="J4243" s="4">
        <v>4.25</v>
      </c>
      <c r="K4243" s="4">
        <v>4.5</v>
      </c>
      <c r="L4243" s="4">
        <v>4.75</v>
      </c>
      <c r="M4243" s="4">
        <v>28</v>
      </c>
    </row>
    <row r="4244" spans="1:13" x14ac:dyDescent="0.2">
      <c r="A4244" s="3">
        <v>40513</v>
      </c>
      <c r="B4244" t="s">
        <v>9532</v>
      </c>
      <c r="C4244" t="s">
        <v>3924</v>
      </c>
      <c r="D4244" t="s">
        <v>9533</v>
      </c>
      <c r="E4244" t="s">
        <v>3923</v>
      </c>
      <c r="F4244" s="4">
        <v>5.8174999999999999</v>
      </c>
      <c r="G4244" s="4">
        <v>5.7149999999999999</v>
      </c>
      <c r="H4244" s="4">
        <v>0.78304450426024597</v>
      </c>
      <c r="I4244" s="4">
        <v>8.4700000000000006</v>
      </c>
      <c r="J4244" s="4">
        <v>4.2699999999999996</v>
      </c>
      <c r="K4244" s="4">
        <v>5.5</v>
      </c>
      <c r="L4244" s="4">
        <v>6.19</v>
      </c>
      <c r="M4244" s="4">
        <v>24</v>
      </c>
    </row>
    <row r="4245" spans="1:13" x14ac:dyDescent="0.2">
      <c r="A4245" s="3">
        <v>40513</v>
      </c>
      <c r="B4245" t="s">
        <v>7358</v>
      </c>
      <c r="C4245" t="s">
        <v>3897</v>
      </c>
      <c r="D4245" t="s">
        <v>7359</v>
      </c>
      <c r="E4245" t="s">
        <v>3896</v>
      </c>
      <c r="F4245" s="4">
        <v>4.5544444444444396</v>
      </c>
      <c r="G4245" s="4">
        <v>4.5</v>
      </c>
      <c r="H4245" s="4">
        <v>0.200946478395336</v>
      </c>
      <c r="I4245" s="4">
        <v>5.5</v>
      </c>
      <c r="J4245" s="4">
        <v>4.5</v>
      </c>
      <c r="K4245" s="4">
        <v>4.5</v>
      </c>
      <c r="L4245" s="4">
        <v>4.5</v>
      </c>
      <c r="M4245" s="4">
        <v>27</v>
      </c>
    </row>
    <row r="4246" spans="1:13" x14ac:dyDescent="0.2">
      <c r="A4246" s="3">
        <v>40513</v>
      </c>
      <c r="B4246" t="s">
        <v>7360</v>
      </c>
      <c r="C4246" t="s">
        <v>3909</v>
      </c>
      <c r="D4246" t="s">
        <v>7361</v>
      </c>
      <c r="E4246" t="s">
        <v>3908</v>
      </c>
      <c r="F4246" s="4">
        <v>5.1012000000000004</v>
      </c>
      <c r="G4246" s="4">
        <v>5</v>
      </c>
      <c r="H4246" s="4">
        <v>0.56660038828084103</v>
      </c>
      <c r="I4246" s="4">
        <v>6.5</v>
      </c>
      <c r="J4246" s="4">
        <v>4.5</v>
      </c>
      <c r="K4246" s="4">
        <v>4.75</v>
      </c>
      <c r="L4246" s="4">
        <v>5.25</v>
      </c>
      <c r="M4246" s="4">
        <v>25</v>
      </c>
    </row>
    <row r="4247" spans="1:13" x14ac:dyDescent="0.2">
      <c r="A4247" s="3">
        <v>40513</v>
      </c>
      <c r="B4247" t="s">
        <v>7362</v>
      </c>
      <c r="C4247" t="s">
        <v>3900</v>
      </c>
      <c r="D4247" t="s">
        <v>7363</v>
      </c>
      <c r="E4247" t="s">
        <v>3899</v>
      </c>
      <c r="F4247" s="4">
        <v>4.57</v>
      </c>
      <c r="G4247" s="4">
        <v>4.5</v>
      </c>
      <c r="H4247" s="4">
        <v>0.20710458153384201</v>
      </c>
      <c r="I4247" s="4">
        <v>5.5</v>
      </c>
      <c r="J4247" s="4">
        <v>4.5</v>
      </c>
      <c r="K4247" s="4">
        <v>4.5</v>
      </c>
      <c r="L4247" s="4">
        <v>4.5</v>
      </c>
      <c r="M4247" s="4">
        <v>27</v>
      </c>
    </row>
    <row r="4248" spans="1:13" x14ac:dyDescent="0.2">
      <c r="A4248" s="3">
        <v>40513</v>
      </c>
      <c r="B4248" t="s">
        <v>7364</v>
      </c>
      <c r="C4248" t="s">
        <v>3912</v>
      </c>
      <c r="D4248" t="s">
        <v>7365</v>
      </c>
      <c r="E4248" t="s">
        <v>3911</v>
      </c>
      <c r="F4248" s="4">
        <v>5.3552</v>
      </c>
      <c r="G4248" s="4">
        <v>5.2</v>
      </c>
      <c r="H4248" s="4">
        <v>0.66752727784463395</v>
      </c>
      <c r="I4248" s="4">
        <v>7.03</v>
      </c>
      <c r="J4248" s="4">
        <v>4.5</v>
      </c>
      <c r="K4248" s="4">
        <v>5</v>
      </c>
      <c r="L4248" s="4">
        <v>5.5</v>
      </c>
      <c r="M4248" s="4">
        <v>25</v>
      </c>
    </row>
    <row r="4249" spans="1:13" x14ac:dyDescent="0.2">
      <c r="A4249" s="3">
        <v>40513</v>
      </c>
      <c r="B4249" t="s">
        <v>7368</v>
      </c>
      <c r="C4249" t="s">
        <v>3903</v>
      </c>
      <c r="D4249" t="s">
        <v>7369</v>
      </c>
      <c r="E4249" t="s">
        <v>3902</v>
      </c>
      <c r="F4249" s="4">
        <v>4.6244444444444399</v>
      </c>
      <c r="G4249" s="4">
        <v>4.5</v>
      </c>
      <c r="H4249" s="4">
        <v>0.27800571844330701</v>
      </c>
      <c r="I4249" s="4">
        <v>5.8</v>
      </c>
      <c r="J4249" s="4">
        <v>4.5</v>
      </c>
      <c r="K4249" s="4">
        <v>4.5</v>
      </c>
      <c r="L4249" s="4">
        <v>4.63</v>
      </c>
      <c r="M4249" s="4">
        <v>27</v>
      </c>
    </row>
    <row r="4250" spans="1:13" x14ac:dyDescent="0.2">
      <c r="A4250" s="3">
        <v>40513</v>
      </c>
      <c r="B4250" t="s">
        <v>7382</v>
      </c>
      <c r="C4250" t="s">
        <v>3915</v>
      </c>
      <c r="D4250" t="s">
        <v>7383</v>
      </c>
      <c r="E4250" t="s">
        <v>3914</v>
      </c>
      <c r="F4250" s="4">
        <v>5.5940000000000003</v>
      </c>
      <c r="G4250" s="4">
        <v>5.25</v>
      </c>
      <c r="H4250" s="4">
        <v>0.82339237305187596</v>
      </c>
      <c r="I4250" s="4">
        <v>7.78</v>
      </c>
      <c r="J4250" s="4">
        <v>4.5</v>
      </c>
      <c r="K4250" s="4">
        <v>5</v>
      </c>
      <c r="L4250" s="4">
        <v>6</v>
      </c>
      <c r="M4250" s="4">
        <v>25</v>
      </c>
    </row>
    <row r="4251" spans="1:13" x14ac:dyDescent="0.2">
      <c r="A4251" s="3">
        <v>40513</v>
      </c>
      <c r="B4251" t="s">
        <v>7372</v>
      </c>
      <c r="C4251" t="s">
        <v>3906</v>
      </c>
      <c r="D4251" t="s">
        <v>7373</v>
      </c>
      <c r="E4251" t="s">
        <v>3905</v>
      </c>
      <c r="F4251" s="4">
        <v>4.77111111111111</v>
      </c>
      <c r="G4251" s="4">
        <v>4.5</v>
      </c>
      <c r="H4251" s="4">
        <v>0.39535119084500597</v>
      </c>
      <c r="I4251" s="4">
        <v>5.8</v>
      </c>
      <c r="J4251" s="4">
        <v>4.5</v>
      </c>
      <c r="K4251" s="4">
        <v>4.5</v>
      </c>
      <c r="L4251" s="4">
        <v>4.91</v>
      </c>
      <c r="M4251" s="4">
        <v>27</v>
      </c>
    </row>
    <row r="4252" spans="1:13" x14ac:dyDescent="0.2">
      <c r="A4252" s="3">
        <v>40513</v>
      </c>
      <c r="B4252" t="s">
        <v>7408</v>
      </c>
      <c r="C4252" t="s">
        <v>4436</v>
      </c>
      <c r="D4252" t="s">
        <v>7409</v>
      </c>
      <c r="E4252" t="s">
        <v>4435</v>
      </c>
      <c r="F4252" s="4">
        <v>5.8192000000000004</v>
      </c>
      <c r="G4252" s="4">
        <v>5.5</v>
      </c>
      <c r="H4252" s="4">
        <v>0.96201143444347903</v>
      </c>
      <c r="I4252" s="4">
        <v>8.5299999999999994</v>
      </c>
      <c r="J4252" s="4">
        <v>4.5</v>
      </c>
      <c r="K4252" s="4">
        <v>5.25</v>
      </c>
      <c r="L4252" s="4">
        <v>6.25</v>
      </c>
      <c r="M4252" s="4">
        <v>25</v>
      </c>
    </row>
    <row r="4253" spans="1:13" x14ac:dyDescent="0.2">
      <c r="A4253" s="3">
        <v>40513</v>
      </c>
      <c r="B4253" t="s">
        <v>7410</v>
      </c>
      <c r="C4253" t="s">
        <v>3081</v>
      </c>
      <c r="D4253" t="s">
        <v>7411</v>
      </c>
      <c r="E4253" t="s">
        <v>3080</v>
      </c>
      <c r="F4253" s="4">
        <v>3.8241379310344801</v>
      </c>
      <c r="G4253" s="4">
        <v>3.9</v>
      </c>
      <c r="H4253" s="4">
        <v>0.240022576934803</v>
      </c>
      <c r="I4253" s="4">
        <v>4.4000000000000004</v>
      </c>
      <c r="J4253" s="4">
        <v>3.2</v>
      </c>
      <c r="K4253" s="4">
        <v>3.7</v>
      </c>
      <c r="L4253" s="4">
        <v>3.9</v>
      </c>
      <c r="M4253" s="4">
        <v>29</v>
      </c>
    </row>
    <row r="4254" spans="1:13" x14ac:dyDescent="0.2">
      <c r="A4254" s="3">
        <v>40513</v>
      </c>
      <c r="B4254" t="s">
        <v>9252</v>
      </c>
      <c r="C4254" t="s">
        <v>3072</v>
      </c>
      <c r="D4254" t="s">
        <v>9253</v>
      </c>
      <c r="E4254" t="s">
        <v>3071</v>
      </c>
      <c r="F4254" s="4">
        <v>4.3999225226243199</v>
      </c>
      <c r="G4254" s="4">
        <v>4.3855932900729799</v>
      </c>
      <c r="H4254" s="4">
        <v>0.106394982465885</v>
      </c>
      <c r="I4254" s="4">
        <v>4.6141445492670101</v>
      </c>
      <c r="J4254" s="4">
        <v>4.1778194180783998</v>
      </c>
      <c r="K4254" s="4">
        <v>4.3440385156740602</v>
      </c>
      <c r="L4254" s="4">
        <v>4.44792545167134</v>
      </c>
      <c r="M4254" s="4">
        <v>29</v>
      </c>
    </row>
    <row r="4255" spans="1:13" x14ac:dyDescent="0.2">
      <c r="A4255" s="3">
        <v>40513</v>
      </c>
      <c r="B4255" t="s">
        <v>9382</v>
      </c>
      <c r="C4255" t="s">
        <v>3075</v>
      </c>
      <c r="D4255" t="s">
        <v>9383</v>
      </c>
      <c r="E4255" t="s">
        <v>3074</v>
      </c>
      <c r="F4255" s="4">
        <v>3.8241379310344801</v>
      </c>
      <c r="G4255" s="4">
        <v>3.9</v>
      </c>
      <c r="H4255" s="4">
        <v>0.240022576934803</v>
      </c>
      <c r="I4255" s="4">
        <v>4.4000000000000004</v>
      </c>
      <c r="J4255" s="4">
        <v>3.2</v>
      </c>
      <c r="K4255" s="4">
        <v>3.7</v>
      </c>
      <c r="L4255" s="4">
        <v>3.9</v>
      </c>
      <c r="M4255" s="4">
        <v>29</v>
      </c>
    </row>
    <row r="4256" spans="1:13" x14ac:dyDescent="0.2">
      <c r="A4256" s="3">
        <v>40513</v>
      </c>
      <c r="B4256" t="s">
        <v>7284</v>
      </c>
      <c r="C4256" t="s">
        <v>3102</v>
      </c>
      <c r="D4256" t="s">
        <v>7285</v>
      </c>
      <c r="E4256" t="s">
        <v>3101</v>
      </c>
      <c r="F4256" s="4">
        <v>3.5888888888888899</v>
      </c>
      <c r="G4256" s="4">
        <v>3.6</v>
      </c>
      <c r="H4256" s="4">
        <v>0.28867513459481298</v>
      </c>
      <c r="I4256" s="4">
        <v>4.3</v>
      </c>
      <c r="J4256" s="4">
        <v>3.1</v>
      </c>
      <c r="K4256" s="4">
        <v>3.4</v>
      </c>
      <c r="L4256" s="4">
        <v>3.8</v>
      </c>
      <c r="M4256" s="4">
        <v>27</v>
      </c>
    </row>
    <row r="4257" spans="1:13" x14ac:dyDescent="0.2">
      <c r="A4257" s="3">
        <v>40513</v>
      </c>
      <c r="B4257" t="s">
        <v>9492</v>
      </c>
      <c r="C4257" t="s">
        <v>3078</v>
      </c>
      <c r="D4257" t="s">
        <v>9493</v>
      </c>
      <c r="E4257" t="s">
        <v>3077</v>
      </c>
      <c r="F4257" s="4">
        <v>3.7777777777777799</v>
      </c>
      <c r="G4257" s="4">
        <v>3.8</v>
      </c>
      <c r="H4257" s="4">
        <v>0.40604407996151698</v>
      </c>
      <c r="I4257" s="4">
        <v>4.7</v>
      </c>
      <c r="J4257" s="4">
        <v>3.1</v>
      </c>
      <c r="K4257" s="4">
        <v>3.5</v>
      </c>
      <c r="L4257" s="4">
        <v>4.05</v>
      </c>
      <c r="M4257" s="4">
        <v>27</v>
      </c>
    </row>
    <row r="4258" spans="1:13" x14ac:dyDescent="0.2">
      <c r="A4258" s="3">
        <v>40513</v>
      </c>
      <c r="B4258" t="s">
        <v>9534</v>
      </c>
      <c r="C4258" t="s">
        <v>5094</v>
      </c>
      <c r="D4258" t="s">
        <v>9535</v>
      </c>
      <c r="E4258" t="s">
        <v>5093</v>
      </c>
      <c r="F4258" s="4">
        <v>3.56</v>
      </c>
      <c r="G4258" s="4">
        <v>3.6</v>
      </c>
      <c r="H4258" s="4">
        <v>0.36055512754639901</v>
      </c>
      <c r="I4258" s="4">
        <v>4.4000000000000004</v>
      </c>
      <c r="J4258" s="4">
        <v>2.9</v>
      </c>
      <c r="K4258" s="4">
        <v>3.4</v>
      </c>
      <c r="L4258" s="4">
        <v>3.7</v>
      </c>
      <c r="M4258" s="4">
        <v>25</v>
      </c>
    </row>
    <row r="4259" spans="1:13" x14ac:dyDescent="0.2">
      <c r="A4259" s="3">
        <v>40513</v>
      </c>
      <c r="B4259" t="s">
        <v>7286</v>
      </c>
      <c r="C4259" t="s">
        <v>3105</v>
      </c>
      <c r="D4259" t="s">
        <v>7287</v>
      </c>
      <c r="E4259" t="s">
        <v>3104</v>
      </c>
      <c r="F4259" s="4">
        <v>3.4458333333333302</v>
      </c>
      <c r="G4259" s="4">
        <v>3.5</v>
      </c>
      <c r="H4259" s="4">
        <v>0.30783841987903798</v>
      </c>
      <c r="I4259" s="4">
        <v>4.0999999999999996</v>
      </c>
      <c r="J4259" s="4">
        <v>3</v>
      </c>
      <c r="K4259" s="4">
        <v>3.1749999999999998</v>
      </c>
      <c r="L4259" s="4">
        <v>3.6</v>
      </c>
      <c r="M4259" s="4">
        <v>24</v>
      </c>
    </row>
    <row r="4260" spans="1:13" x14ac:dyDescent="0.2">
      <c r="A4260" s="3">
        <v>40513</v>
      </c>
      <c r="B4260" t="s">
        <v>7288</v>
      </c>
      <c r="C4260" t="s">
        <v>3117</v>
      </c>
      <c r="D4260" t="s">
        <v>7289</v>
      </c>
      <c r="E4260" t="s">
        <v>3116</v>
      </c>
      <c r="F4260" s="4">
        <v>0.52913793103448303</v>
      </c>
      <c r="G4260" s="4">
        <v>0.49</v>
      </c>
      <c r="H4260" s="4">
        <v>0.17068176824093501</v>
      </c>
      <c r="I4260" s="4">
        <v>0.97499999999999998</v>
      </c>
      <c r="J4260" s="4">
        <v>0.3</v>
      </c>
      <c r="K4260" s="4">
        <v>0.42</v>
      </c>
      <c r="L4260" s="4">
        <v>0.59</v>
      </c>
      <c r="M4260" s="4">
        <v>29</v>
      </c>
    </row>
    <row r="4261" spans="1:13" x14ac:dyDescent="0.2">
      <c r="A4261" s="3">
        <v>40513</v>
      </c>
      <c r="B4261" t="s">
        <v>7292</v>
      </c>
      <c r="C4261" t="s">
        <v>3120</v>
      </c>
      <c r="D4261" t="s">
        <v>7293</v>
      </c>
      <c r="E4261" t="s">
        <v>3119</v>
      </c>
      <c r="F4261" s="4">
        <v>0.34310344827586198</v>
      </c>
      <c r="G4261" s="4">
        <v>0.32</v>
      </c>
      <c r="H4261" s="4">
        <v>0.119555828210562</v>
      </c>
      <c r="I4261" s="4">
        <v>0.61</v>
      </c>
      <c r="J4261" s="4">
        <v>0.13</v>
      </c>
      <c r="K4261" s="4">
        <v>0.25</v>
      </c>
      <c r="L4261" s="4">
        <v>0.41</v>
      </c>
      <c r="M4261" s="4">
        <v>29</v>
      </c>
    </row>
    <row r="4262" spans="1:13" x14ac:dyDescent="0.2">
      <c r="A4262" s="3">
        <v>40513</v>
      </c>
      <c r="B4262" t="s">
        <v>7320</v>
      </c>
      <c r="C4262" t="s">
        <v>3123</v>
      </c>
      <c r="D4262" t="s">
        <v>7321</v>
      </c>
      <c r="E4262" t="s">
        <v>3122</v>
      </c>
      <c r="F4262" s="4">
        <v>0.42337931034482801</v>
      </c>
      <c r="G4262" s="4">
        <v>0.39</v>
      </c>
      <c r="H4262" s="4">
        <v>0.14468596876217901</v>
      </c>
      <c r="I4262" s="4">
        <v>0.89</v>
      </c>
      <c r="J4262" s="4">
        <v>0.15</v>
      </c>
      <c r="K4262" s="4">
        <v>0.34</v>
      </c>
      <c r="L4262" s="4">
        <v>0.48</v>
      </c>
      <c r="M4262" s="4">
        <v>29</v>
      </c>
    </row>
    <row r="4263" spans="1:13" x14ac:dyDescent="0.2">
      <c r="A4263" s="3">
        <v>40513</v>
      </c>
      <c r="B4263" t="s">
        <v>7328</v>
      </c>
      <c r="C4263" t="s">
        <v>3126</v>
      </c>
      <c r="D4263" t="s">
        <v>7329</v>
      </c>
      <c r="E4263" t="s">
        <v>3125</v>
      </c>
      <c r="F4263" s="4">
        <v>4.3517241379310297E-2</v>
      </c>
      <c r="G4263" s="4">
        <v>0.09</v>
      </c>
      <c r="H4263" s="4">
        <v>0.17583730724931401</v>
      </c>
      <c r="I4263" s="4">
        <v>0.25</v>
      </c>
      <c r="J4263" s="4">
        <v>-0.43</v>
      </c>
      <c r="K4263" s="4">
        <v>-0.02</v>
      </c>
      <c r="L4263" s="4">
        <v>0.16</v>
      </c>
      <c r="M4263" s="4">
        <v>29</v>
      </c>
    </row>
    <row r="4264" spans="1:13" x14ac:dyDescent="0.2">
      <c r="A4264" s="3">
        <v>40513</v>
      </c>
      <c r="B4264" t="s">
        <v>7336</v>
      </c>
      <c r="C4264" t="s">
        <v>3129</v>
      </c>
      <c r="D4264" t="s">
        <v>7337</v>
      </c>
      <c r="E4264" t="s">
        <v>3128</v>
      </c>
      <c r="F4264" s="4">
        <v>-0.37979310344827599</v>
      </c>
      <c r="G4264" s="4">
        <v>-0.3</v>
      </c>
      <c r="H4264" s="4">
        <v>0.256575995329474</v>
      </c>
      <c r="I4264" s="4">
        <v>0.08</v>
      </c>
      <c r="J4264" s="4">
        <v>-1.41</v>
      </c>
      <c r="K4264" s="4">
        <v>-0.42</v>
      </c>
      <c r="L4264" s="4">
        <v>-0.27</v>
      </c>
      <c r="M4264" s="4">
        <v>29</v>
      </c>
    </row>
    <row r="4265" spans="1:13" x14ac:dyDescent="0.2">
      <c r="A4265" s="3">
        <v>40513</v>
      </c>
      <c r="B4265" t="s">
        <v>7344</v>
      </c>
      <c r="C4265" t="s">
        <v>3132</v>
      </c>
      <c r="D4265" t="s">
        <v>7345</v>
      </c>
      <c r="E4265" t="s">
        <v>3131</v>
      </c>
      <c r="F4265" s="4">
        <v>0.131379310344828</v>
      </c>
      <c r="G4265" s="4">
        <v>0.12</v>
      </c>
      <c r="H4265" s="4">
        <v>9.7714019243147696E-2</v>
      </c>
      <c r="I4265" s="4">
        <v>0.3</v>
      </c>
      <c r="J4265" s="4">
        <v>-0.06</v>
      </c>
      <c r="K4265" s="4">
        <v>0.08</v>
      </c>
      <c r="L4265" s="4">
        <v>0.21</v>
      </c>
      <c r="M4265" s="4">
        <v>29</v>
      </c>
    </row>
    <row r="4266" spans="1:13" x14ac:dyDescent="0.2">
      <c r="A4266" s="3">
        <v>40513</v>
      </c>
      <c r="B4266" t="s">
        <v>7352</v>
      </c>
      <c r="C4266" t="s">
        <v>3135</v>
      </c>
      <c r="D4266" t="s">
        <v>7353</v>
      </c>
      <c r="E4266" t="s">
        <v>3134</v>
      </c>
      <c r="F4266" s="4">
        <v>0.270586206896552</v>
      </c>
      <c r="G4266" s="4">
        <v>0.28000000000000003</v>
      </c>
      <c r="H4266" s="4">
        <v>5.3765042573736203E-2</v>
      </c>
      <c r="I4266" s="4">
        <v>0.4</v>
      </c>
      <c r="J4266" s="4">
        <v>0.17699999999999999</v>
      </c>
      <c r="K4266" s="4">
        <v>0.23</v>
      </c>
      <c r="L4266" s="4">
        <v>0.3</v>
      </c>
      <c r="M4266" s="4">
        <v>29</v>
      </c>
    </row>
    <row r="4267" spans="1:13" x14ac:dyDescent="0.2">
      <c r="A4267" s="3">
        <v>40513</v>
      </c>
      <c r="B4267" t="s">
        <v>7376</v>
      </c>
      <c r="C4267" t="s">
        <v>3138</v>
      </c>
      <c r="D4267" t="s">
        <v>7377</v>
      </c>
      <c r="E4267" t="s">
        <v>3137</v>
      </c>
      <c r="F4267" s="4">
        <v>0.30096551724137899</v>
      </c>
      <c r="G4267" s="4">
        <v>0.3</v>
      </c>
      <c r="H4267" s="4">
        <v>7.1752791264083904E-2</v>
      </c>
      <c r="I4267" s="4">
        <v>0.49</v>
      </c>
      <c r="J4267" s="4">
        <v>0.2</v>
      </c>
      <c r="K4267" s="4">
        <v>0.24</v>
      </c>
      <c r="L4267" s="4">
        <v>0.35</v>
      </c>
      <c r="M4267" s="4">
        <v>29</v>
      </c>
    </row>
    <row r="4268" spans="1:13" x14ac:dyDescent="0.2">
      <c r="A4268" s="3">
        <v>40513</v>
      </c>
      <c r="B4268" t="s">
        <v>7386</v>
      </c>
      <c r="C4268" t="s">
        <v>3141</v>
      </c>
      <c r="D4268" t="s">
        <v>7387</v>
      </c>
      <c r="E4268" t="s">
        <v>3140</v>
      </c>
      <c r="F4268" s="4">
        <v>0.543310344827586</v>
      </c>
      <c r="G4268" s="4">
        <v>0.55000000000000004</v>
      </c>
      <c r="H4268" s="4">
        <v>0.134347391768046</v>
      </c>
      <c r="I4268" s="4">
        <v>0.98</v>
      </c>
      <c r="J4268" s="4">
        <v>0.3</v>
      </c>
      <c r="K4268" s="4">
        <v>0.46</v>
      </c>
      <c r="L4268" s="4">
        <v>0.62</v>
      </c>
      <c r="M4268" s="4">
        <v>29</v>
      </c>
    </row>
    <row r="4269" spans="1:13" x14ac:dyDescent="0.2">
      <c r="A4269" s="3">
        <v>40513</v>
      </c>
      <c r="B4269" t="s">
        <v>7394</v>
      </c>
      <c r="C4269" t="s">
        <v>3144</v>
      </c>
      <c r="D4269" t="s">
        <v>7395</v>
      </c>
      <c r="E4269" t="s">
        <v>3143</v>
      </c>
      <c r="F4269" s="4">
        <v>0.42548275862069002</v>
      </c>
      <c r="G4269" s="4">
        <v>0.4</v>
      </c>
      <c r="H4269" s="4">
        <v>9.1789596628708905E-2</v>
      </c>
      <c r="I4269" s="4">
        <v>0.6</v>
      </c>
      <c r="J4269" s="4">
        <v>0.18</v>
      </c>
      <c r="K4269" s="4">
        <v>0.38</v>
      </c>
      <c r="L4269" s="4">
        <v>0.49</v>
      </c>
      <c r="M4269" s="4">
        <v>29</v>
      </c>
    </row>
    <row r="4270" spans="1:13" x14ac:dyDescent="0.2">
      <c r="A4270" s="3">
        <v>40513</v>
      </c>
      <c r="B4270" t="s">
        <v>7402</v>
      </c>
      <c r="C4270" t="s">
        <v>3147</v>
      </c>
      <c r="D4270" t="s">
        <v>7403</v>
      </c>
      <c r="E4270" t="s">
        <v>3146</v>
      </c>
      <c r="F4270" s="4">
        <v>0.64713793103448303</v>
      </c>
      <c r="G4270" s="4">
        <v>0.66</v>
      </c>
      <c r="H4270" s="4">
        <v>0.14271242916587101</v>
      </c>
      <c r="I4270" s="4">
        <v>1.05</v>
      </c>
      <c r="J4270" s="4">
        <v>0.41</v>
      </c>
      <c r="K4270" s="4">
        <v>0.54</v>
      </c>
      <c r="L4270" s="4">
        <v>0.75</v>
      </c>
      <c r="M4270" s="4">
        <v>29</v>
      </c>
    </row>
    <row r="4271" spans="1:13" x14ac:dyDescent="0.2">
      <c r="A4271" s="3">
        <v>40513</v>
      </c>
      <c r="B4271" t="s">
        <v>7312</v>
      </c>
      <c r="C4271" t="s">
        <v>3114</v>
      </c>
      <c r="D4271" t="s">
        <v>7313</v>
      </c>
      <c r="E4271" t="s">
        <v>3113</v>
      </c>
      <c r="F4271" s="4">
        <v>0.49379310344827598</v>
      </c>
      <c r="G4271" s="4">
        <v>0.48</v>
      </c>
      <c r="H4271" s="4">
        <v>0.102414207758196</v>
      </c>
      <c r="I4271" s="4">
        <v>0.7</v>
      </c>
      <c r="J4271" s="4">
        <v>0.28000000000000003</v>
      </c>
      <c r="K4271" s="4">
        <v>0.44</v>
      </c>
      <c r="L4271" s="4">
        <v>0.54</v>
      </c>
      <c r="M4271" s="4">
        <v>29</v>
      </c>
    </row>
    <row r="4272" spans="1:13" x14ac:dyDescent="0.2">
      <c r="A4272" s="3">
        <v>40513</v>
      </c>
      <c r="B4272" t="s">
        <v>7412</v>
      </c>
      <c r="C4272" t="s">
        <v>3150</v>
      </c>
      <c r="D4272" t="s">
        <v>7413</v>
      </c>
      <c r="E4272" t="s">
        <v>3149</v>
      </c>
      <c r="F4272" s="4">
        <v>0.43751724137930997</v>
      </c>
      <c r="G4272" s="4">
        <v>0.43</v>
      </c>
      <c r="H4272" s="4">
        <v>0.10014368986955501</v>
      </c>
      <c r="I4272" s="4">
        <v>0.69</v>
      </c>
      <c r="J4272" s="4">
        <v>0.23</v>
      </c>
      <c r="K4272" s="4">
        <v>0.39</v>
      </c>
      <c r="L4272" s="4">
        <v>0.47</v>
      </c>
      <c r="M4272" s="4">
        <v>29</v>
      </c>
    </row>
    <row r="4273" spans="1:13" x14ac:dyDescent="0.2">
      <c r="A4273" s="3">
        <v>40513</v>
      </c>
      <c r="B4273" t="s">
        <v>7414</v>
      </c>
      <c r="C4273" t="s">
        <v>3096</v>
      </c>
      <c r="D4273" t="s">
        <v>7415</v>
      </c>
      <c r="E4273" t="s">
        <v>3095</v>
      </c>
      <c r="F4273" s="4">
        <v>3.6384615384615402</v>
      </c>
      <c r="G4273" s="4">
        <v>3.7</v>
      </c>
      <c r="H4273" s="4">
        <v>0.329941719795388</v>
      </c>
      <c r="I4273" s="4">
        <v>4.3</v>
      </c>
      <c r="J4273" s="4">
        <v>2.9</v>
      </c>
      <c r="K4273" s="4">
        <v>3.5</v>
      </c>
      <c r="L4273" s="4">
        <v>3.875</v>
      </c>
      <c r="M4273" s="4">
        <v>26</v>
      </c>
    </row>
    <row r="4274" spans="1:13" x14ac:dyDescent="0.2">
      <c r="A4274" s="3">
        <v>40513</v>
      </c>
      <c r="B4274" t="s">
        <v>9388</v>
      </c>
      <c r="C4274" t="s">
        <v>3087</v>
      </c>
      <c r="D4274" t="s">
        <v>9389</v>
      </c>
      <c r="E4274" t="s">
        <v>3086</v>
      </c>
      <c r="F4274" s="4">
        <v>3.57929424529872</v>
      </c>
      <c r="G4274" s="4">
        <v>3.59</v>
      </c>
      <c r="H4274" s="4">
        <v>9.2767470089496096E-2</v>
      </c>
      <c r="I4274" s="4">
        <v>3.7195167941999498</v>
      </c>
      <c r="J4274" s="4">
        <v>3.3585918500960599</v>
      </c>
      <c r="K4274" s="4">
        <v>3.53389825151794</v>
      </c>
      <c r="L4274" s="4">
        <v>3.64382197331964</v>
      </c>
      <c r="M4274" s="4">
        <v>27</v>
      </c>
    </row>
    <row r="4275" spans="1:13" x14ac:dyDescent="0.2">
      <c r="A4275" s="3">
        <v>40513</v>
      </c>
      <c r="B4275" t="s">
        <v>9496</v>
      </c>
      <c r="C4275" t="s">
        <v>3090</v>
      </c>
      <c r="D4275" t="s">
        <v>9497</v>
      </c>
      <c r="E4275" t="s">
        <v>3089</v>
      </c>
      <c r="F4275" s="4">
        <v>3.6384615384615402</v>
      </c>
      <c r="G4275" s="4">
        <v>3.7</v>
      </c>
      <c r="H4275" s="4">
        <v>0.329941719795388</v>
      </c>
      <c r="I4275" s="4">
        <v>4.3</v>
      </c>
      <c r="J4275" s="4">
        <v>2.9</v>
      </c>
      <c r="K4275" s="4">
        <v>3.5</v>
      </c>
      <c r="L4275" s="4">
        <v>3.875</v>
      </c>
      <c r="M4275" s="4">
        <v>26</v>
      </c>
    </row>
    <row r="4276" spans="1:13" x14ac:dyDescent="0.2">
      <c r="A4276" s="3">
        <v>40513</v>
      </c>
      <c r="B4276" t="s">
        <v>9536</v>
      </c>
      <c r="C4276" t="s">
        <v>3093</v>
      </c>
      <c r="D4276" t="s">
        <v>9537</v>
      </c>
      <c r="E4276" t="s">
        <v>3092</v>
      </c>
      <c r="F4276" s="4">
        <v>3.6416666666666702</v>
      </c>
      <c r="G4276" s="4">
        <v>3.7</v>
      </c>
      <c r="H4276" s="4">
        <v>0.30204616213084201</v>
      </c>
      <c r="I4276" s="4">
        <v>4.2</v>
      </c>
      <c r="J4276" s="4">
        <v>3</v>
      </c>
      <c r="K4276" s="4">
        <v>3.4750000000000001</v>
      </c>
      <c r="L4276" s="4">
        <v>3.8250000000000002</v>
      </c>
      <c r="M4276" s="4">
        <v>24</v>
      </c>
    </row>
    <row r="4277" spans="1:13" x14ac:dyDescent="0.2">
      <c r="A4277" s="3">
        <v>40513</v>
      </c>
      <c r="B4277" t="s">
        <v>7416</v>
      </c>
      <c r="C4277" t="s">
        <v>3153</v>
      </c>
      <c r="D4277" t="s">
        <v>7417</v>
      </c>
      <c r="E4277" t="s">
        <v>3152</v>
      </c>
      <c r="F4277" s="4">
        <v>0.44402188899057599</v>
      </c>
      <c r="G4277" s="4">
        <v>0.45440358802983899</v>
      </c>
      <c r="H4277" s="4">
        <v>8.9959464042966203E-2</v>
      </c>
      <c r="I4277" s="4">
        <v>0.57999999999999996</v>
      </c>
      <c r="J4277" s="4">
        <v>0.23</v>
      </c>
      <c r="K4277" s="4">
        <v>0.4</v>
      </c>
      <c r="L4277" s="4">
        <v>0.50659640808732997</v>
      </c>
      <c r="M4277" s="4">
        <v>27</v>
      </c>
    </row>
    <row r="4278" spans="1:13" x14ac:dyDescent="0.2">
      <c r="A4278" s="3">
        <v>40513</v>
      </c>
      <c r="B4278" t="s">
        <v>10121</v>
      </c>
      <c r="C4278" t="s">
        <v>4324</v>
      </c>
      <c r="D4278" t="s">
        <v>10122</v>
      </c>
      <c r="E4278" t="s">
        <v>4323</v>
      </c>
      <c r="F4278" s="4">
        <v>2.7959259259259301</v>
      </c>
      <c r="G4278" s="4">
        <v>2.8</v>
      </c>
      <c r="H4278" s="4">
        <v>0.28444628070988498</v>
      </c>
      <c r="I4278" s="4">
        <v>3.8</v>
      </c>
      <c r="J4278" s="4">
        <v>2.2999999999999998</v>
      </c>
      <c r="K4278" s="4">
        <v>2.7</v>
      </c>
      <c r="L4278" s="4">
        <v>2.8</v>
      </c>
      <c r="M4278" s="4">
        <v>27</v>
      </c>
    </row>
    <row r="4279" spans="1:13" x14ac:dyDescent="0.2">
      <c r="A4279" s="3">
        <v>40513</v>
      </c>
      <c r="B4279" t="s">
        <v>10139</v>
      </c>
      <c r="C4279" t="s">
        <v>4327</v>
      </c>
      <c r="D4279" t="s">
        <v>10140</v>
      </c>
      <c r="E4279" t="s">
        <v>4326</v>
      </c>
      <c r="F4279" s="4">
        <v>2.66444444444444</v>
      </c>
      <c r="G4279" s="4">
        <v>2.7</v>
      </c>
      <c r="H4279" s="4">
        <v>0.360259877709383</v>
      </c>
      <c r="I4279" s="4">
        <v>3.5</v>
      </c>
      <c r="J4279" s="4">
        <v>1.7</v>
      </c>
      <c r="K4279" s="4">
        <v>2.5</v>
      </c>
      <c r="L4279" s="4">
        <v>2.9</v>
      </c>
      <c r="M4279" s="4">
        <v>27</v>
      </c>
    </row>
    <row r="4280" spans="1:13" x14ac:dyDescent="0.2">
      <c r="A4280" s="3">
        <v>40513</v>
      </c>
      <c r="B4280" t="s">
        <v>9528</v>
      </c>
      <c r="C4280" t="s">
        <v>3939</v>
      </c>
      <c r="D4280" t="s">
        <v>9529</v>
      </c>
      <c r="E4280" t="s">
        <v>3947</v>
      </c>
      <c r="F4280" s="4">
        <v>12.400986206896601</v>
      </c>
      <c r="G4280" s="4">
        <v>12.46</v>
      </c>
      <c r="H4280" s="4">
        <v>0.171505992656937</v>
      </c>
      <c r="I4280" s="4">
        <v>12.7</v>
      </c>
      <c r="J4280" s="4">
        <v>11.95</v>
      </c>
      <c r="K4280" s="4">
        <v>12.32</v>
      </c>
      <c r="L4280" s="4">
        <v>12.51</v>
      </c>
      <c r="M4280" s="4">
        <v>29</v>
      </c>
    </row>
    <row r="4281" spans="1:13" x14ac:dyDescent="0.2">
      <c r="A4281" s="3">
        <v>40513</v>
      </c>
      <c r="B4281" t="s">
        <v>9530</v>
      </c>
      <c r="C4281" t="s">
        <v>3942</v>
      </c>
      <c r="D4281" t="s">
        <v>9531</v>
      </c>
      <c r="E4281" t="s">
        <v>3949</v>
      </c>
      <c r="F4281" s="4">
        <v>12.417431034482799</v>
      </c>
      <c r="G4281" s="4">
        <v>12.45</v>
      </c>
      <c r="H4281" s="4">
        <v>0.19170241652744799</v>
      </c>
      <c r="I4281" s="4">
        <v>12.77</v>
      </c>
      <c r="J4281" s="4">
        <v>11.88</v>
      </c>
      <c r="K4281" s="4">
        <v>12.35</v>
      </c>
      <c r="L4281" s="4">
        <v>12.55</v>
      </c>
      <c r="M4281" s="4">
        <v>29</v>
      </c>
    </row>
    <row r="4282" spans="1:13" x14ac:dyDescent="0.2">
      <c r="A4282" s="3">
        <v>40513</v>
      </c>
      <c r="B4282" t="s">
        <v>9538</v>
      </c>
      <c r="C4282" t="s">
        <v>3952</v>
      </c>
      <c r="D4282" t="s">
        <v>9539</v>
      </c>
      <c r="E4282" t="s">
        <v>3951</v>
      </c>
      <c r="F4282" s="4">
        <v>12.3841620689655</v>
      </c>
      <c r="G4282" s="4">
        <v>12.42</v>
      </c>
      <c r="H4282" s="4">
        <v>0.22729446981801399</v>
      </c>
      <c r="I4282" s="4">
        <v>12.82</v>
      </c>
      <c r="J4282" s="4">
        <v>11.83</v>
      </c>
      <c r="K4282" s="4">
        <v>12.25</v>
      </c>
      <c r="L4282" s="4">
        <v>12.59</v>
      </c>
      <c r="M4282" s="4">
        <v>29</v>
      </c>
    </row>
    <row r="4283" spans="1:13" x14ac:dyDescent="0.2">
      <c r="A4283" s="3">
        <v>40513</v>
      </c>
      <c r="B4283" t="s">
        <v>9502</v>
      </c>
      <c r="C4283" t="s">
        <v>3939</v>
      </c>
      <c r="D4283" t="s">
        <v>9503</v>
      </c>
      <c r="E4283" t="s">
        <v>3938</v>
      </c>
      <c r="F4283" s="4">
        <v>12.526206896551701</v>
      </c>
      <c r="G4283" s="4">
        <v>12.54</v>
      </c>
      <c r="H4283" s="4">
        <v>0.31348848000141299</v>
      </c>
      <c r="I4283" s="4">
        <v>13.14</v>
      </c>
      <c r="J4283" s="4">
        <v>11.8</v>
      </c>
      <c r="K4283" s="4">
        <v>12.27</v>
      </c>
      <c r="L4283" s="4">
        <v>12.8</v>
      </c>
      <c r="M4283" s="4">
        <v>29</v>
      </c>
    </row>
    <row r="4284" spans="1:13" x14ac:dyDescent="0.2">
      <c r="A4284" s="3">
        <v>40513</v>
      </c>
      <c r="B4284" t="s">
        <v>9540</v>
      </c>
      <c r="C4284" t="s">
        <v>3942</v>
      </c>
      <c r="D4284" t="s">
        <v>9541</v>
      </c>
      <c r="E4284" t="s">
        <v>3941</v>
      </c>
      <c r="F4284" s="4">
        <v>12.7504307692308</v>
      </c>
      <c r="G4284" s="4">
        <v>12.75</v>
      </c>
      <c r="H4284" s="4">
        <v>0.51307594039809001</v>
      </c>
      <c r="I4284" s="4">
        <v>13.75</v>
      </c>
      <c r="J4284" s="4">
        <v>11.5</v>
      </c>
      <c r="K4284" s="4">
        <v>12.445</v>
      </c>
      <c r="L4284" s="4">
        <v>13.03675</v>
      </c>
      <c r="M4284" s="4">
        <v>26</v>
      </c>
    </row>
    <row r="4285" spans="1:13" x14ac:dyDescent="0.2">
      <c r="A4285" s="3">
        <v>40513</v>
      </c>
      <c r="B4285" t="s">
        <v>10113</v>
      </c>
      <c r="C4285" t="s">
        <v>3579</v>
      </c>
      <c r="D4285" t="s">
        <v>10114</v>
      </c>
      <c r="E4285" t="s">
        <v>3578</v>
      </c>
      <c r="F4285" s="4">
        <v>5.0841379310344799</v>
      </c>
      <c r="G4285" s="4">
        <v>5.0999999999999996</v>
      </c>
      <c r="H4285" s="4">
        <v>0.206233523002087</v>
      </c>
      <c r="I4285" s="4">
        <v>5.5</v>
      </c>
      <c r="J4285" s="4">
        <v>4.5</v>
      </c>
      <c r="K4285" s="4">
        <v>5</v>
      </c>
      <c r="L4285" s="4">
        <v>5.2</v>
      </c>
      <c r="M4285" s="4">
        <v>29</v>
      </c>
    </row>
    <row r="4286" spans="1:13" x14ac:dyDescent="0.2">
      <c r="A4286" s="3">
        <v>40513</v>
      </c>
      <c r="B4286" t="s">
        <v>10127</v>
      </c>
      <c r="C4286" t="s">
        <v>3582</v>
      </c>
      <c r="D4286" t="s">
        <v>10128</v>
      </c>
      <c r="E4286" t="s">
        <v>3581</v>
      </c>
      <c r="F4286" s="4">
        <v>3.5941379310344801</v>
      </c>
      <c r="G4286" s="4">
        <v>3.6</v>
      </c>
      <c r="H4286" s="4">
        <v>0.42488248157897701</v>
      </c>
      <c r="I4286" s="4">
        <v>5</v>
      </c>
      <c r="J4286" s="4">
        <v>2.9</v>
      </c>
      <c r="K4286" s="4">
        <v>3.4</v>
      </c>
      <c r="L4286" s="4">
        <v>3.8</v>
      </c>
      <c r="M4286" s="4">
        <v>29</v>
      </c>
    </row>
    <row r="4287" spans="1:13" x14ac:dyDescent="0.2">
      <c r="A4287" s="3">
        <v>40513</v>
      </c>
      <c r="B4287" t="s">
        <v>10141</v>
      </c>
      <c r="C4287" t="s">
        <v>3585</v>
      </c>
      <c r="D4287" t="s">
        <v>10142</v>
      </c>
      <c r="E4287" t="s">
        <v>3584</v>
      </c>
      <c r="F4287" s="4">
        <v>4.0446153846153798</v>
      </c>
      <c r="G4287" s="4">
        <v>4.0999999999999996</v>
      </c>
      <c r="H4287" s="4">
        <v>0.61964009404964004</v>
      </c>
      <c r="I4287" s="4">
        <v>5.5</v>
      </c>
      <c r="J4287" s="4">
        <v>2.9</v>
      </c>
      <c r="K4287" s="4">
        <v>3.625</v>
      </c>
      <c r="L4287" s="4">
        <v>4.2750000000000004</v>
      </c>
      <c r="M4287" s="4">
        <v>26</v>
      </c>
    </row>
    <row r="4288" spans="1:13" x14ac:dyDescent="0.2">
      <c r="A4288" s="3">
        <v>40513</v>
      </c>
      <c r="B4288" t="s">
        <v>10143</v>
      </c>
      <c r="C4288" t="s">
        <v>3597</v>
      </c>
      <c r="D4288" t="s">
        <v>10144</v>
      </c>
      <c r="E4288" t="s">
        <v>3596</v>
      </c>
      <c r="F4288" s="4">
        <v>3.7713793103448299</v>
      </c>
      <c r="G4288" s="4">
        <v>3.9</v>
      </c>
      <c r="H4288" s="4">
        <v>0.69031940918643397</v>
      </c>
      <c r="I4288" s="4">
        <v>5.3</v>
      </c>
      <c r="J4288" s="4">
        <v>1.9</v>
      </c>
      <c r="K4288" s="4">
        <v>3.5</v>
      </c>
      <c r="L4288" s="4">
        <v>4.18</v>
      </c>
      <c r="M4288" s="4">
        <v>29</v>
      </c>
    </row>
    <row r="4289" spans="1:13" x14ac:dyDescent="0.2">
      <c r="A4289" s="3">
        <v>40513</v>
      </c>
      <c r="B4289" t="s">
        <v>10145</v>
      </c>
      <c r="C4289" t="s">
        <v>3600</v>
      </c>
      <c r="D4289" t="s">
        <v>10146</v>
      </c>
      <c r="E4289" t="s">
        <v>3599</v>
      </c>
      <c r="F4289" s="4">
        <v>3.2196551724137898</v>
      </c>
      <c r="G4289" s="4">
        <v>3.4</v>
      </c>
      <c r="H4289" s="4">
        <v>0.60872514768055996</v>
      </c>
      <c r="I4289" s="4">
        <v>4</v>
      </c>
      <c r="J4289" s="4">
        <v>1.8</v>
      </c>
      <c r="K4289" s="4">
        <v>2.9</v>
      </c>
      <c r="L4289" s="4">
        <v>3.7</v>
      </c>
      <c r="M4289" s="4">
        <v>29</v>
      </c>
    </row>
    <row r="4290" spans="1:13" x14ac:dyDescent="0.2">
      <c r="A4290" s="3">
        <v>40513</v>
      </c>
      <c r="B4290" t="s">
        <v>10137</v>
      </c>
      <c r="C4290" t="s">
        <v>3594</v>
      </c>
      <c r="D4290" t="s">
        <v>10138</v>
      </c>
      <c r="E4290" t="s">
        <v>3593</v>
      </c>
      <c r="F4290" s="4">
        <v>3.1037931034482802</v>
      </c>
      <c r="G4290" s="4">
        <v>3.2</v>
      </c>
      <c r="H4290" s="4">
        <v>0.66584754686416403</v>
      </c>
      <c r="I4290" s="4">
        <v>4.5</v>
      </c>
      <c r="J4290" s="4">
        <v>1.5</v>
      </c>
      <c r="K4290" s="4">
        <v>2.7</v>
      </c>
      <c r="L4290" s="4">
        <v>3.5</v>
      </c>
      <c r="M4290" s="4">
        <v>29</v>
      </c>
    </row>
    <row r="4291" spans="1:13" x14ac:dyDescent="0.2">
      <c r="A4291" s="3">
        <v>40544</v>
      </c>
      <c r="B4291" t="s">
        <v>9488</v>
      </c>
      <c r="C4291" t="s">
        <v>3918</v>
      </c>
      <c r="D4291" t="s">
        <v>9489</v>
      </c>
      <c r="E4291" t="s">
        <v>3917</v>
      </c>
      <c r="F4291" s="4">
        <v>4.6182142857142896</v>
      </c>
      <c r="G4291" s="4">
        <v>4.5</v>
      </c>
      <c r="H4291" s="4">
        <v>0.37701609722416002</v>
      </c>
      <c r="I4291" s="4">
        <v>5.88</v>
      </c>
      <c r="J4291" s="4">
        <v>3.86</v>
      </c>
      <c r="K4291" s="4">
        <v>4.4874999999999998</v>
      </c>
      <c r="L4291" s="4">
        <v>4.6924999999999999</v>
      </c>
      <c r="M4291" s="4">
        <v>28</v>
      </c>
    </row>
    <row r="4292" spans="1:13" x14ac:dyDescent="0.2">
      <c r="A4292" s="3">
        <v>40544</v>
      </c>
      <c r="B4292" t="s">
        <v>9532</v>
      </c>
      <c r="C4292" t="s">
        <v>3921</v>
      </c>
      <c r="D4292" t="s">
        <v>9533</v>
      </c>
      <c r="E4292" t="s">
        <v>3920</v>
      </c>
      <c r="F4292" s="4">
        <v>5.6349999999999998</v>
      </c>
      <c r="G4292" s="4">
        <v>5.5750000000000002</v>
      </c>
      <c r="H4292" s="4">
        <v>0.76280945253029298</v>
      </c>
      <c r="I4292" s="4">
        <v>7</v>
      </c>
      <c r="J4292" s="4">
        <v>4.2699999999999996</v>
      </c>
      <c r="K4292" s="4">
        <v>4.9550000000000001</v>
      </c>
      <c r="L4292" s="4">
        <v>6.03</v>
      </c>
      <c r="M4292" s="4">
        <v>24</v>
      </c>
    </row>
    <row r="4293" spans="1:13" x14ac:dyDescent="0.2">
      <c r="A4293" s="3">
        <v>40544</v>
      </c>
      <c r="B4293" t="s">
        <v>7358</v>
      </c>
      <c r="C4293" t="s">
        <v>3894</v>
      </c>
      <c r="D4293" t="s">
        <v>7359</v>
      </c>
      <c r="E4293" t="s">
        <v>3893</v>
      </c>
      <c r="F4293" s="4">
        <v>4.5274074074074102</v>
      </c>
      <c r="G4293" s="4">
        <v>4.5</v>
      </c>
      <c r="H4293" s="4">
        <v>0.129543357535157</v>
      </c>
      <c r="I4293" s="4">
        <v>5.04</v>
      </c>
      <c r="J4293" s="4">
        <v>4.3</v>
      </c>
      <c r="K4293" s="4">
        <v>4.5</v>
      </c>
      <c r="L4293" s="4">
        <v>4.5</v>
      </c>
      <c r="M4293" s="4">
        <v>27</v>
      </c>
    </row>
    <row r="4294" spans="1:13" x14ac:dyDescent="0.2">
      <c r="A4294" s="3">
        <v>40544</v>
      </c>
      <c r="B4294" t="s">
        <v>7360</v>
      </c>
      <c r="C4294" t="s">
        <v>3906</v>
      </c>
      <c r="D4294" t="s">
        <v>7361</v>
      </c>
      <c r="E4294" t="s">
        <v>3905</v>
      </c>
      <c r="F4294" s="4">
        <v>5.0888</v>
      </c>
      <c r="G4294" s="4">
        <v>5</v>
      </c>
      <c r="H4294" s="4">
        <v>0.476919979311694</v>
      </c>
      <c r="I4294" s="4">
        <v>6.5</v>
      </c>
      <c r="J4294" s="4">
        <v>4.5</v>
      </c>
      <c r="K4294" s="4">
        <v>4.75</v>
      </c>
      <c r="L4294" s="4">
        <v>5.25</v>
      </c>
      <c r="M4294" s="4">
        <v>25</v>
      </c>
    </row>
    <row r="4295" spans="1:13" x14ac:dyDescent="0.2">
      <c r="A4295" s="3">
        <v>40544</v>
      </c>
      <c r="B4295" t="s">
        <v>7362</v>
      </c>
      <c r="C4295" t="s">
        <v>3897</v>
      </c>
      <c r="D4295" t="s">
        <v>7363</v>
      </c>
      <c r="E4295" t="s">
        <v>3896</v>
      </c>
      <c r="F4295" s="4">
        <v>4.5425925925925901</v>
      </c>
      <c r="G4295" s="4">
        <v>4.5</v>
      </c>
      <c r="H4295" s="4">
        <v>0.135606687848254</v>
      </c>
      <c r="I4295" s="4">
        <v>5.08</v>
      </c>
      <c r="J4295" s="4">
        <v>4.41</v>
      </c>
      <c r="K4295" s="4">
        <v>4.5</v>
      </c>
      <c r="L4295" s="4">
        <v>4.5</v>
      </c>
      <c r="M4295" s="4">
        <v>27</v>
      </c>
    </row>
    <row r="4296" spans="1:13" x14ac:dyDescent="0.2">
      <c r="A4296" s="3">
        <v>40544</v>
      </c>
      <c r="B4296" t="s">
        <v>7364</v>
      </c>
      <c r="C4296" t="s">
        <v>3909</v>
      </c>
      <c r="D4296" t="s">
        <v>7365</v>
      </c>
      <c r="E4296" t="s">
        <v>3908</v>
      </c>
      <c r="F4296" s="4">
        <v>5.4583333333333304</v>
      </c>
      <c r="G4296" s="4">
        <v>5.46</v>
      </c>
      <c r="H4296" s="4">
        <v>0.54612999461162404</v>
      </c>
      <c r="I4296" s="4">
        <v>6.75</v>
      </c>
      <c r="J4296" s="4">
        <v>4.5</v>
      </c>
      <c r="K4296" s="4">
        <v>5.1875</v>
      </c>
      <c r="L4296" s="4">
        <v>5.5724999999999998</v>
      </c>
      <c r="M4296" s="4">
        <v>24</v>
      </c>
    </row>
    <row r="4297" spans="1:13" x14ac:dyDescent="0.2">
      <c r="A4297" s="3">
        <v>40544</v>
      </c>
      <c r="B4297" t="s">
        <v>7368</v>
      </c>
      <c r="C4297" t="s">
        <v>3900</v>
      </c>
      <c r="D4297" t="s">
        <v>7369</v>
      </c>
      <c r="E4297" t="s">
        <v>3899</v>
      </c>
      <c r="F4297" s="4">
        <v>4.5625925925925896</v>
      </c>
      <c r="G4297" s="4">
        <v>4.5</v>
      </c>
      <c r="H4297" s="4">
        <v>0.178618471621942</v>
      </c>
      <c r="I4297" s="4">
        <v>5.32</v>
      </c>
      <c r="J4297" s="4">
        <v>4.5</v>
      </c>
      <c r="K4297" s="4">
        <v>4.5</v>
      </c>
      <c r="L4297" s="4">
        <v>4.5</v>
      </c>
      <c r="M4297" s="4">
        <v>27</v>
      </c>
    </row>
    <row r="4298" spans="1:13" x14ac:dyDescent="0.2">
      <c r="A4298" s="3">
        <v>40544</v>
      </c>
      <c r="B4298" t="s">
        <v>7382</v>
      </c>
      <c r="C4298" t="s">
        <v>3912</v>
      </c>
      <c r="D4298" t="s">
        <v>7383</v>
      </c>
      <c r="E4298" t="s">
        <v>3911</v>
      </c>
      <c r="F4298" s="4">
        <v>5.7120833333333296</v>
      </c>
      <c r="G4298" s="4">
        <v>5.5</v>
      </c>
      <c r="H4298" s="4">
        <v>0.67677611201718801</v>
      </c>
      <c r="I4298" s="4">
        <v>7.5</v>
      </c>
      <c r="J4298" s="4">
        <v>4.5</v>
      </c>
      <c r="K4298" s="4">
        <v>5.25</v>
      </c>
      <c r="L4298" s="4">
        <v>6</v>
      </c>
      <c r="M4298" s="4">
        <v>24</v>
      </c>
    </row>
    <row r="4299" spans="1:13" x14ac:dyDescent="0.2">
      <c r="A4299" s="3">
        <v>40544</v>
      </c>
      <c r="B4299" t="s">
        <v>7372</v>
      </c>
      <c r="C4299" t="s">
        <v>3903</v>
      </c>
      <c r="D4299" t="s">
        <v>7373</v>
      </c>
      <c r="E4299" t="s">
        <v>3902</v>
      </c>
      <c r="F4299" s="4">
        <v>4.7292592592592602</v>
      </c>
      <c r="G4299" s="4">
        <v>4.5</v>
      </c>
      <c r="H4299" s="4">
        <v>0.35853254251962102</v>
      </c>
      <c r="I4299" s="4">
        <v>5.75</v>
      </c>
      <c r="J4299" s="4">
        <v>4.5</v>
      </c>
      <c r="K4299" s="4">
        <v>4.5</v>
      </c>
      <c r="L4299" s="4">
        <v>4.8</v>
      </c>
      <c r="M4299" s="4">
        <v>27</v>
      </c>
    </row>
    <row r="4300" spans="1:13" x14ac:dyDescent="0.2">
      <c r="A4300" s="3">
        <v>40544</v>
      </c>
      <c r="B4300" t="s">
        <v>7408</v>
      </c>
      <c r="C4300" t="s">
        <v>3915</v>
      </c>
      <c r="D4300" t="s">
        <v>7409</v>
      </c>
      <c r="E4300" t="s">
        <v>3914</v>
      </c>
      <c r="F4300" s="4">
        <v>5.8941666666666697</v>
      </c>
      <c r="G4300" s="4">
        <v>5.625</v>
      </c>
      <c r="H4300" s="4">
        <v>0.82938382925632403</v>
      </c>
      <c r="I4300" s="4">
        <v>8.25</v>
      </c>
      <c r="J4300" s="4">
        <v>4.5</v>
      </c>
      <c r="K4300" s="4">
        <v>5.5</v>
      </c>
      <c r="L4300" s="4">
        <v>6.2874999999999996</v>
      </c>
      <c r="M4300" s="4">
        <v>24</v>
      </c>
    </row>
    <row r="4301" spans="1:13" x14ac:dyDescent="0.2">
      <c r="A4301" s="3">
        <v>40544</v>
      </c>
      <c r="B4301" t="s">
        <v>7418</v>
      </c>
      <c r="C4301" t="s">
        <v>3081</v>
      </c>
      <c r="D4301" t="s">
        <v>7419</v>
      </c>
      <c r="E4301" t="s">
        <v>3080</v>
      </c>
      <c r="F4301" s="4">
        <v>3.8851851851851902</v>
      </c>
      <c r="G4301" s="4">
        <v>3.9</v>
      </c>
      <c r="H4301" s="4">
        <v>0.30722542926565199</v>
      </c>
      <c r="I4301" s="4">
        <v>5</v>
      </c>
      <c r="J4301" s="4">
        <v>3.5</v>
      </c>
      <c r="K4301" s="4">
        <v>3.7</v>
      </c>
      <c r="L4301" s="4">
        <v>4</v>
      </c>
      <c r="M4301" s="4">
        <v>27</v>
      </c>
    </row>
    <row r="4302" spans="1:13" x14ac:dyDescent="0.2">
      <c r="A4302" s="3">
        <v>40544</v>
      </c>
      <c r="B4302" t="s">
        <v>9382</v>
      </c>
      <c r="C4302" t="s">
        <v>3072</v>
      </c>
      <c r="D4302" t="s">
        <v>9383</v>
      </c>
      <c r="E4302" t="s">
        <v>3071</v>
      </c>
      <c r="F4302" s="4">
        <v>3.9068965517241399</v>
      </c>
      <c r="G4302" s="4">
        <v>3.9</v>
      </c>
      <c r="H4302" s="4">
        <v>0.246302709344704</v>
      </c>
      <c r="I4302" s="4">
        <v>4.7</v>
      </c>
      <c r="J4302" s="4">
        <v>3.5</v>
      </c>
      <c r="K4302" s="4">
        <v>3.8</v>
      </c>
      <c r="L4302" s="4">
        <v>4</v>
      </c>
      <c r="M4302" s="4">
        <v>29</v>
      </c>
    </row>
    <row r="4303" spans="1:13" x14ac:dyDescent="0.2">
      <c r="A4303" s="3">
        <v>40544</v>
      </c>
      <c r="B4303" t="s">
        <v>9492</v>
      </c>
      <c r="C4303" t="s">
        <v>3075</v>
      </c>
      <c r="D4303" t="s">
        <v>9493</v>
      </c>
      <c r="E4303" t="s">
        <v>3074</v>
      </c>
      <c r="F4303" s="4">
        <v>3.8551724137930998</v>
      </c>
      <c r="G4303" s="4">
        <v>3.8</v>
      </c>
      <c r="H4303" s="4">
        <v>0.406717001380349</v>
      </c>
      <c r="I4303" s="4">
        <v>4.9000000000000004</v>
      </c>
      <c r="J4303" s="4">
        <v>3.2</v>
      </c>
      <c r="K4303" s="4">
        <v>3.6</v>
      </c>
      <c r="L4303" s="4">
        <v>4.0999999999999996</v>
      </c>
      <c r="M4303" s="4">
        <v>29</v>
      </c>
    </row>
    <row r="4304" spans="1:13" x14ac:dyDescent="0.2">
      <c r="A4304" s="3">
        <v>40544</v>
      </c>
      <c r="B4304" t="s">
        <v>7420</v>
      </c>
      <c r="C4304" t="s">
        <v>3102</v>
      </c>
      <c r="D4304" t="s">
        <v>7421</v>
      </c>
      <c r="E4304" t="s">
        <v>3101</v>
      </c>
      <c r="F4304" s="4">
        <v>3.6307692307692299</v>
      </c>
      <c r="G4304" s="4">
        <v>3.6</v>
      </c>
      <c r="H4304" s="4">
        <v>0.266487119042149</v>
      </c>
      <c r="I4304" s="4">
        <v>4.2</v>
      </c>
      <c r="J4304" s="4">
        <v>3.1</v>
      </c>
      <c r="K4304" s="4">
        <v>3.5</v>
      </c>
      <c r="L4304" s="4">
        <v>3.8</v>
      </c>
      <c r="M4304" s="4">
        <v>26</v>
      </c>
    </row>
    <row r="4305" spans="1:13" x14ac:dyDescent="0.2">
      <c r="A4305" s="3">
        <v>40544</v>
      </c>
      <c r="B4305" t="s">
        <v>9534</v>
      </c>
      <c r="C4305" t="s">
        <v>3078</v>
      </c>
      <c r="D4305" t="s">
        <v>9535</v>
      </c>
      <c r="E4305" t="s">
        <v>3077</v>
      </c>
      <c r="F4305" s="4">
        <v>3.6192307692307701</v>
      </c>
      <c r="G4305" s="4">
        <v>3.6</v>
      </c>
      <c r="H4305" s="4">
        <v>0.31625209029409501</v>
      </c>
      <c r="I4305" s="4">
        <v>4.0999999999999996</v>
      </c>
      <c r="J4305" s="4">
        <v>2.9</v>
      </c>
      <c r="K4305" s="4">
        <v>3.5</v>
      </c>
      <c r="L4305" s="4">
        <v>3.875</v>
      </c>
      <c r="M4305" s="4">
        <v>26</v>
      </c>
    </row>
    <row r="4306" spans="1:13" x14ac:dyDescent="0.2">
      <c r="A4306" s="3">
        <v>40544</v>
      </c>
      <c r="B4306" t="s">
        <v>7422</v>
      </c>
      <c r="C4306" t="s">
        <v>3105</v>
      </c>
      <c r="D4306" t="s">
        <v>7423</v>
      </c>
      <c r="E4306" t="s">
        <v>3104</v>
      </c>
      <c r="F4306" s="4">
        <v>3.52</v>
      </c>
      <c r="G4306" s="4">
        <v>3.5</v>
      </c>
      <c r="H4306" s="4">
        <v>0.318852107828483</v>
      </c>
      <c r="I4306" s="4">
        <v>4.2</v>
      </c>
      <c r="J4306" s="4">
        <v>3</v>
      </c>
      <c r="K4306" s="4">
        <v>3.3</v>
      </c>
      <c r="L4306" s="4">
        <v>3.7</v>
      </c>
      <c r="M4306" s="4">
        <v>25</v>
      </c>
    </row>
    <row r="4307" spans="1:13" x14ac:dyDescent="0.2">
      <c r="A4307" s="3">
        <v>40544</v>
      </c>
      <c r="B4307" t="s">
        <v>7288</v>
      </c>
      <c r="C4307" t="s">
        <v>3114</v>
      </c>
      <c r="D4307" t="s">
        <v>7289</v>
      </c>
      <c r="E4307" t="s">
        <v>3113</v>
      </c>
      <c r="F4307" s="4">
        <v>0.51096428571428598</v>
      </c>
      <c r="G4307" s="4">
        <v>0.49</v>
      </c>
      <c r="H4307" s="4">
        <v>0.11814036916057501</v>
      </c>
      <c r="I4307" s="4">
        <v>0.79</v>
      </c>
      <c r="J4307" s="4">
        <v>0.25</v>
      </c>
      <c r="K4307" s="4">
        <v>0.44500000000000001</v>
      </c>
      <c r="L4307" s="4">
        <v>0.5625</v>
      </c>
      <c r="M4307" s="4">
        <v>28</v>
      </c>
    </row>
    <row r="4308" spans="1:13" x14ac:dyDescent="0.2">
      <c r="A4308" s="3">
        <v>40544</v>
      </c>
      <c r="B4308" t="s">
        <v>7424</v>
      </c>
      <c r="C4308" t="s">
        <v>3150</v>
      </c>
      <c r="D4308" t="s">
        <v>7425</v>
      </c>
      <c r="E4308" t="s">
        <v>3149</v>
      </c>
      <c r="F4308" s="4">
        <v>0.47411999999999999</v>
      </c>
      <c r="G4308" s="4">
        <v>0.47</v>
      </c>
      <c r="H4308" s="4">
        <v>0.10699778813913199</v>
      </c>
      <c r="I4308" s="4">
        <v>0.68</v>
      </c>
      <c r="J4308" s="4">
        <v>0.28999999999999998</v>
      </c>
      <c r="K4308" s="4">
        <v>0.40300000000000002</v>
      </c>
      <c r="L4308" s="4">
        <v>0.55000000000000004</v>
      </c>
      <c r="M4308" s="4">
        <v>25</v>
      </c>
    </row>
    <row r="4309" spans="1:13" x14ac:dyDescent="0.2">
      <c r="A4309" s="3">
        <v>40544</v>
      </c>
      <c r="B4309" t="s">
        <v>7292</v>
      </c>
      <c r="C4309" t="s">
        <v>3117</v>
      </c>
      <c r="D4309" t="s">
        <v>7293</v>
      </c>
      <c r="E4309" t="s">
        <v>3116</v>
      </c>
      <c r="F4309" s="4">
        <v>0.3725</v>
      </c>
      <c r="G4309" s="4">
        <v>0.34</v>
      </c>
      <c r="H4309" s="4">
        <v>0.201082717455427</v>
      </c>
      <c r="I4309" s="4">
        <v>1.29</v>
      </c>
      <c r="J4309" s="4">
        <v>0.18</v>
      </c>
      <c r="K4309" s="4">
        <v>0.26750000000000002</v>
      </c>
      <c r="L4309" s="4">
        <v>0.38500000000000001</v>
      </c>
      <c r="M4309" s="4">
        <v>28</v>
      </c>
    </row>
    <row r="4310" spans="1:13" x14ac:dyDescent="0.2">
      <c r="A4310" s="3">
        <v>40544</v>
      </c>
      <c r="B4310" t="s">
        <v>7320</v>
      </c>
      <c r="C4310" t="s">
        <v>3120</v>
      </c>
      <c r="D4310" t="s">
        <v>7321</v>
      </c>
      <c r="E4310" t="s">
        <v>3119</v>
      </c>
      <c r="F4310" s="4">
        <v>0.42282142857142901</v>
      </c>
      <c r="G4310" s="4">
        <v>0.39</v>
      </c>
      <c r="H4310" s="4">
        <v>0.14521479711650401</v>
      </c>
      <c r="I4310" s="4">
        <v>0.91</v>
      </c>
      <c r="J4310" s="4">
        <v>0.18</v>
      </c>
      <c r="K4310" s="4">
        <v>0.35749999999999998</v>
      </c>
      <c r="L4310" s="4">
        <v>0.44500000000000001</v>
      </c>
      <c r="M4310" s="4">
        <v>28</v>
      </c>
    </row>
    <row r="4311" spans="1:13" x14ac:dyDescent="0.2">
      <c r="A4311" s="3">
        <v>40544</v>
      </c>
      <c r="B4311" t="s">
        <v>7328</v>
      </c>
      <c r="C4311" t="s">
        <v>3123</v>
      </c>
      <c r="D4311" t="s">
        <v>7329</v>
      </c>
      <c r="E4311" t="s">
        <v>3122</v>
      </c>
      <c r="F4311" s="4">
        <v>9.0535714285714303E-2</v>
      </c>
      <c r="G4311" s="4">
        <v>0.12</v>
      </c>
      <c r="H4311" s="4">
        <v>0.13781589494492599</v>
      </c>
      <c r="I4311" s="4">
        <v>0.3</v>
      </c>
      <c r="J4311" s="4">
        <v>-0.25</v>
      </c>
      <c r="K4311" s="4">
        <v>5.7500000000000002E-2</v>
      </c>
      <c r="L4311" s="4">
        <v>0.17249999999999999</v>
      </c>
      <c r="M4311" s="4">
        <v>28</v>
      </c>
    </row>
    <row r="4312" spans="1:13" x14ac:dyDescent="0.2">
      <c r="A4312" s="3">
        <v>40544</v>
      </c>
      <c r="B4312" t="s">
        <v>7336</v>
      </c>
      <c r="C4312" t="s">
        <v>3126</v>
      </c>
      <c r="D4312" t="s">
        <v>7337</v>
      </c>
      <c r="E4312" t="s">
        <v>3125</v>
      </c>
      <c r="F4312" s="4">
        <v>-0.31717857142857098</v>
      </c>
      <c r="G4312" s="4">
        <v>-0.32500000000000001</v>
      </c>
      <c r="H4312" s="4">
        <v>0.158441262295791</v>
      </c>
      <c r="I4312" s="4">
        <v>0.08</v>
      </c>
      <c r="J4312" s="4">
        <v>-0.67</v>
      </c>
      <c r="K4312" s="4">
        <v>-0.4</v>
      </c>
      <c r="L4312" s="4">
        <v>-0.27</v>
      </c>
      <c r="M4312" s="4">
        <v>28</v>
      </c>
    </row>
    <row r="4313" spans="1:13" x14ac:dyDescent="0.2">
      <c r="A4313" s="3">
        <v>40544</v>
      </c>
      <c r="B4313" t="s">
        <v>7344</v>
      </c>
      <c r="C4313" t="s">
        <v>3129</v>
      </c>
      <c r="D4313" t="s">
        <v>7345</v>
      </c>
      <c r="E4313" t="s">
        <v>3128</v>
      </c>
      <c r="F4313" s="4">
        <v>0.13142857142857101</v>
      </c>
      <c r="G4313" s="4">
        <v>0.12</v>
      </c>
      <c r="H4313" s="4">
        <v>7.1009351794873096E-2</v>
      </c>
      <c r="I4313" s="4">
        <v>0.25</v>
      </c>
      <c r="J4313" s="4">
        <v>-0.03</v>
      </c>
      <c r="K4313" s="4">
        <v>9.7500000000000003E-2</v>
      </c>
      <c r="L4313" s="4">
        <v>0.19</v>
      </c>
      <c r="M4313" s="4">
        <v>28</v>
      </c>
    </row>
    <row r="4314" spans="1:13" x14ac:dyDescent="0.2">
      <c r="A4314" s="3">
        <v>40544</v>
      </c>
      <c r="B4314" t="s">
        <v>7352</v>
      </c>
      <c r="C4314" t="s">
        <v>3132</v>
      </c>
      <c r="D4314" t="s">
        <v>7353</v>
      </c>
      <c r="E4314" t="s">
        <v>3131</v>
      </c>
      <c r="F4314" s="4">
        <v>0.26207142857142901</v>
      </c>
      <c r="G4314" s="4">
        <v>0.27</v>
      </c>
      <c r="H4314" s="4">
        <v>5.0097629552429801E-2</v>
      </c>
      <c r="I4314" s="4">
        <v>0.4</v>
      </c>
      <c r="J4314" s="4">
        <v>0.15</v>
      </c>
      <c r="K4314" s="4">
        <v>0.23749999999999999</v>
      </c>
      <c r="L4314" s="4">
        <v>0.28999999999999998</v>
      </c>
      <c r="M4314" s="4">
        <v>28</v>
      </c>
    </row>
    <row r="4315" spans="1:13" x14ac:dyDescent="0.2">
      <c r="A4315" s="3">
        <v>40544</v>
      </c>
      <c r="B4315" t="s">
        <v>7376</v>
      </c>
      <c r="C4315" t="s">
        <v>3135</v>
      </c>
      <c r="D4315" t="s">
        <v>7377</v>
      </c>
      <c r="E4315" t="s">
        <v>3134</v>
      </c>
      <c r="F4315" s="4">
        <v>0.30182142857142902</v>
      </c>
      <c r="G4315" s="4">
        <v>0.29499999999999998</v>
      </c>
      <c r="H4315" s="4">
        <v>6.8607338756265193E-2</v>
      </c>
      <c r="I4315" s="4">
        <v>0.48</v>
      </c>
      <c r="J4315" s="4">
        <v>0.18</v>
      </c>
      <c r="K4315" s="4">
        <v>0.25</v>
      </c>
      <c r="L4315" s="4">
        <v>0.34499999999999997</v>
      </c>
      <c r="M4315" s="4">
        <v>28</v>
      </c>
    </row>
    <row r="4316" spans="1:13" x14ac:dyDescent="0.2">
      <c r="A4316" s="3">
        <v>40544</v>
      </c>
      <c r="B4316" t="s">
        <v>7386</v>
      </c>
      <c r="C4316" t="s">
        <v>3138</v>
      </c>
      <c r="D4316" t="s">
        <v>7387</v>
      </c>
      <c r="E4316" t="s">
        <v>3137</v>
      </c>
      <c r="F4316" s="4">
        <v>0.54889285714285696</v>
      </c>
      <c r="G4316" s="4">
        <v>0.55000000000000004</v>
      </c>
      <c r="H4316" s="4">
        <v>0.13093774016280299</v>
      </c>
      <c r="I4316" s="4">
        <v>0.93</v>
      </c>
      <c r="J4316" s="4">
        <v>0.28000000000000003</v>
      </c>
      <c r="K4316" s="4">
        <v>0.46500000000000002</v>
      </c>
      <c r="L4316" s="4">
        <v>0.61250000000000004</v>
      </c>
      <c r="M4316" s="4">
        <v>28</v>
      </c>
    </row>
    <row r="4317" spans="1:13" x14ac:dyDescent="0.2">
      <c r="A4317" s="3">
        <v>40544</v>
      </c>
      <c r="B4317" t="s">
        <v>7394</v>
      </c>
      <c r="C4317" t="s">
        <v>3141</v>
      </c>
      <c r="D4317" t="s">
        <v>7395</v>
      </c>
      <c r="E4317" t="s">
        <v>3140</v>
      </c>
      <c r="F4317" s="4">
        <v>0.43496428571428603</v>
      </c>
      <c r="G4317" s="4">
        <v>0.42499999999999999</v>
      </c>
      <c r="H4317" s="4">
        <v>0.10616391314861399</v>
      </c>
      <c r="I4317" s="4">
        <v>0.71</v>
      </c>
      <c r="J4317" s="4">
        <v>0.18</v>
      </c>
      <c r="K4317" s="4">
        <v>0.39</v>
      </c>
      <c r="L4317" s="4">
        <v>0.45750000000000002</v>
      </c>
      <c r="M4317" s="4">
        <v>28</v>
      </c>
    </row>
    <row r="4318" spans="1:13" x14ac:dyDescent="0.2">
      <c r="A4318" s="3">
        <v>40544</v>
      </c>
      <c r="B4318" t="s">
        <v>7402</v>
      </c>
      <c r="C4318" t="s">
        <v>3144</v>
      </c>
      <c r="D4318" t="s">
        <v>7403</v>
      </c>
      <c r="E4318" t="s">
        <v>3143</v>
      </c>
      <c r="F4318" s="4">
        <v>0.63917857142857104</v>
      </c>
      <c r="G4318" s="4">
        <v>0.65</v>
      </c>
      <c r="H4318" s="4">
        <v>0.112386585983358</v>
      </c>
      <c r="I4318" s="4">
        <v>0.85</v>
      </c>
      <c r="J4318" s="4">
        <v>0.36</v>
      </c>
      <c r="K4318" s="4">
        <v>0.53749999999999998</v>
      </c>
      <c r="L4318" s="4">
        <v>0.72250000000000003</v>
      </c>
      <c r="M4318" s="4">
        <v>28</v>
      </c>
    </row>
    <row r="4319" spans="1:13" x14ac:dyDescent="0.2">
      <c r="A4319" s="3">
        <v>40544</v>
      </c>
      <c r="B4319" t="s">
        <v>7412</v>
      </c>
      <c r="C4319" t="s">
        <v>3147</v>
      </c>
      <c r="D4319" t="s">
        <v>7413</v>
      </c>
      <c r="E4319" t="s">
        <v>3146</v>
      </c>
      <c r="F4319" s="4">
        <v>0.44260714285714298</v>
      </c>
      <c r="G4319" s="4">
        <v>0.45500000000000002</v>
      </c>
      <c r="H4319" s="4">
        <v>8.2865057321332494E-2</v>
      </c>
      <c r="I4319" s="4">
        <v>0.6</v>
      </c>
      <c r="J4319" s="4">
        <v>0.23</v>
      </c>
      <c r="K4319" s="4">
        <v>0.39500000000000002</v>
      </c>
      <c r="L4319" s="4">
        <v>0.47249999999999998</v>
      </c>
      <c r="M4319" s="4">
        <v>28</v>
      </c>
    </row>
    <row r="4320" spans="1:13" x14ac:dyDescent="0.2">
      <c r="A4320" s="3">
        <v>40544</v>
      </c>
      <c r="B4320" t="s">
        <v>7426</v>
      </c>
      <c r="C4320" t="s">
        <v>3096</v>
      </c>
      <c r="D4320" t="s">
        <v>7427</v>
      </c>
      <c r="E4320" t="s">
        <v>3095</v>
      </c>
      <c r="F4320" s="4">
        <v>3.5960000000000001</v>
      </c>
      <c r="G4320" s="4">
        <v>3.6</v>
      </c>
      <c r="H4320" s="4">
        <v>0.29365512652316</v>
      </c>
      <c r="I4320" s="4">
        <v>4.2</v>
      </c>
      <c r="J4320" s="4">
        <v>3</v>
      </c>
      <c r="K4320" s="4">
        <v>3.4</v>
      </c>
      <c r="L4320" s="4">
        <v>3.8</v>
      </c>
      <c r="M4320" s="4">
        <v>25</v>
      </c>
    </row>
    <row r="4321" spans="1:13" x14ac:dyDescent="0.2">
      <c r="A4321" s="3">
        <v>40544</v>
      </c>
      <c r="B4321" t="s">
        <v>9496</v>
      </c>
      <c r="C4321" t="s">
        <v>3087</v>
      </c>
      <c r="D4321" t="s">
        <v>9497</v>
      </c>
      <c r="E4321" t="s">
        <v>3086</v>
      </c>
      <c r="F4321" s="4">
        <v>3.6714285714285699</v>
      </c>
      <c r="G4321" s="4">
        <v>3.7</v>
      </c>
      <c r="H4321" s="4">
        <v>0.33539047763282198</v>
      </c>
      <c r="I4321" s="4">
        <v>4.4000000000000004</v>
      </c>
      <c r="J4321" s="4">
        <v>2.9</v>
      </c>
      <c r="K4321" s="4">
        <v>3.5</v>
      </c>
      <c r="L4321" s="4">
        <v>3.9</v>
      </c>
      <c r="M4321" s="4">
        <v>28</v>
      </c>
    </row>
    <row r="4322" spans="1:13" x14ac:dyDescent="0.2">
      <c r="A4322" s="3">
        <v>40544</v>
      </c>
      <c r="B4322" t="s">
        <v>9536</v>
      </c>
      <c r="C4322" t="s">
        <v>3090</v>
      </c>
      <c r="D4322" t="s">
        <v>9537</v>
      </c>
      <c r="E4322" t="s">
        <v>3089</v>
      </c>
      <c r="F4322" s="4">
        <v>3.5846153846153799</v>
      </c>
      <c r="G4322" s="4">
        <v>3.55</v>
      </c>
      <c r="H4322" s="4">
        <v>0.31456930262478899</v>
      </c>
      <c r="I4322" s="4">
        <v>4</v>
      </c>
      <c r="J4322" s="4">
        <v>3</v>
      </c>
      <c r="K4322" s="4">
        <v>3.4</v>
      </c>
      <c r="L4322" s="4">
        <v>3.875</v>
      </c>
      <c r="M4322" s="4">
        <v>26</v>
      </c>
    </row>
    <row r="4323" spans="1:13" x14ac:dyDescent="0.2">
      <c r="A4323" s="3">
        <v>40544</v>
      </c>
      <c r="B4323" t="s">
        <v>7428</v>
      </c>
      <c r="C4323" t="s">
        <v>3153</v>
      </c>
      <c r="D4323" t="s">
        <v>7429</v>
      </c>
      <c r="E4323" t="s">
        <v>3152</v>
      </c>
      <c r="F4323" s="4">
        <v>0.41552</v>
      </c>
      <c r="G4323" s="4">
        <v>0.42</v>
      </c>
      <c r="H4323" s="4">
        <v>5.40648684452298E-2</v>
      </c>
      <c r="I4323" s="4">
        <v>0.54</v>
      </c>
      <c r="J4323" s="4">
        <v>0.3</v>
      </c>
      <c r="K4323" s="4">
        <v>0.4</v>
      </c>
      <c r="L4323" s="4">
        <v>0.45</v>
      </c>
      <c r="M4323" s="4">
        <v>25</v>
      </c>
    </row>
    <row r="4324" spans="1:13" x14ac:dyDescent="0.2">
      <c r="A4324" s="3">
        <v>40544</v>
      </c>
      <c r="B4324" t="s">
        <v>10121</v>
      </c>
      <c r="C4324" t="s">
        <v>4321</v>
      </c>
      <c r="D4324" t="s">
        <v>10122</v>
      </c>
      <c r="E4324" t="s">
        <v>4320</v>
      </c>
      <c r="F4324" s="4">
        <v>2.8496000000000001</v>
      </c>
      <c r="G4324" s="4">
        <v>2.8</v>
      </c>
      <c r="H4324" s="4">
        <v>9.7701927650720694E-2</v>
      </c>
      <c r="I4324" s="4">
        <v>3.15</v>
      </c>
      <c r="J4324" s="4">
        <v>2.6</v>
      </c>
      <c r="K4324" s="4">
        <v>2.8</v>
      </c>
      <c r="L4324" s="4">
        <v>2.9</v>
      </c>
      <c r="M4324" s="4">
        <v>25</v>
      </c>
    </row>
    <row r="4325" spans="1:13" x14ac:dyDescent="0.2">
      <c r="A4325" s="3">
        <v>40544</v>
      </c>
      <c r="B4325" t="s">
        <v>10139</v>
      </c>
      <c r="C4325" t="s">
        <v>4324</v>
      </c>
      <c r="D4325" t="s">
        <v>10140</v>
      </c>
      <c r="E4325" t="s">
        <v>4323</v>
      </c>
      <c r="F4325" s="4">
        <v>3.0568</v>
      </c>
      <c r="G4325" s="4">
        <v>3.1</v>
      </c>
      <c r="H4325" s="4">
        <v>0.33045070232436602</v>
      </c>
      <c r="I4325" s="4">
        <v>3.6</v>
      </c>
      <c r="J4325" s="4">
        <v>2.2999999999999998</v>
      </c>
      <c r="K4325" s="4">
        <v>2.9</v>
      </c>
      <c r="L4325" s="4">
        <v>3.2</v>
      </c>
      <c r="M4325" s="4">
        <v>25</v>
      </c>
    </row>
    <row r="4326" spans="1:13" x14ac:dyDescent="0.2">
      <c r="A4326" s="3">
        <v>40544</v>
      </c>
      <c r="B4326" t="s">
        <v>10147</v>
      </c>
      <c r="C4326" t="s">
        <v>4327</v>
      </c>
      <c r="D4326" t="s">
        <v>10148</v>
      </c>
      <c r="E4326" t="s">
        <v>4326</v>
      </c>
      <c r="F4326" s="4">
        <v>3.0542857142857098</v>
      </c>
      <c r="G4326" s="4">
        <v>3.08</v>
      </c>
      <c r="H4326" s="4">
        <v>0.37176029143214601</v>
      </c>
      <c r="I4326" s="4">
        <v>3.6</v>
      </c>
      <c r="J4326" s="4">
        <v>2.2000000000000002</v>
      </c>
      <c r="K4326" s="4">
        <v>2.8</v>
      </c>
      <c r="L4326" s="4">
        <v>3.3</v>
      </c>
      <c r="M4326" s="4">
        <v>21</v>
      </c>
    </row>
    <row r="4327" spans="1:13" x14ac:dyDescent="0.2">
      <c r="A4327" s="3">
        <v>40544</v>
      </c>
      <c r="B4327" t="s">
        <v>9530</v>
      </c>
      <c r="C4327" t="s">
        <v>3939</v>
      </c>
      <c r="D4327" t="s">
        <v>9531</v>
      </c>
      <c r="E4327" t="s">
        <v>3947</v>
      </c>
      <c r="F4327" s="4">
        <v>12.169371428571401</v>
      </c>
      <c r="G4327" s="4">
        <v>12.15</v>
      </c>
      <c r="H4327" s="4">
        <v>0.17581310543394599</v>
      </c>
      <c r="I4327" s="4">
        <v>12.6</v>
      </c>
      <c r="J4327" s="4">
        <v>11.88</v>
      </c>
      <c r="K4327" s="4">
        <v>12.015000000000001</v>
      </c>
      <c r="L4327" s="4">
        <v>12.2775</v>
      </c>
      <c r="M4327" s="4">
        <v>28</v>
      </c>
    </row>
    <row r="4328" spans="1:13" x14ac:dyDescent="0.2">
      <c r="A4328" s="3">
        <v>40544</v>
      </c>
      <c r="B4328" t="s">
        <v>9538</v>
      </c>
      <c r="C4328" t="s">
        <v>3942</v>
      </c>
      <c r="D4328" t="s">
        <v>9539</v>
      </c>
      <c r="E4328" t="s">
        <v>3949</v>
      </c>
      <c r="F4328" s="4">
        <v>12.166751851851901</v>
      </c>
      <c r="G4328" s="4">
        <v>12.15</v>
      </c>
      <c r="H4328" s="4">
        <v>0.20353070335449899</v>
      </c>
      <c r="I4328" s="4">
        <v>12.61</v>
      </c>
      <c r="J4328" s="4">
        <v>11.83</v>
      </c>
      <c r="K4328" s="4">
        <v>11.984999999999999</v>
      </c>
      <c r="L4328" s="4">
        <v>12.26</v>
      </c>
      <c r="M4328" s="4">
        <v>27</v>
      </c>
    </row>
    <row r="4329" spans="1:13" x14ac:dyDescent="0.2">
      <c r="A4329" s="3">
        <v>40544</v>
      </c>
      <c r="B4329" t="s">
        <v>9542</v>
      </c>
      <c r="C4329" t="s">
        <v>3952</v>
      </c>
      <c r="D4329" t="s">
        <v>9543</v>
      </c>
      <c r="E4329" t="s">
        <v>3951</v>
      </c>
      <c r="F4329" s="4">
        <v>12.1420407407407</v>
      </c>
      <c r="G4329" s="4">
        <v>12.14</v>
      </c>
      <c r="H4329" s="4">
        <v>0.23275486983133001</v>
      </c>
      <c r="I4329" s="4">
        <v>12.64</v>
      </c>
      <c r="J4329" s="4">
        <v>11.8</v>
      </c>
      <c r="K4329" s="4">
        <v>11.945</v>
      </c>
      <c r="L4329" s="4">
        <v>12.32</v>
      </c>
      <c r="M4329" s="4">
        <v>27</v>
      </c>
    </row>
    <row r="4330" spans="1:13" x14ac:dyDescent="0.2">
      <c r="A4330" s="3">
        <v>40544</v>
      </c>
      <c r="B4330" t="s">
        <v>9502</v>
      </c>
      <c r="C4330" t="s">
        <v>3936</v>
      </c>
      <c r="D4330" t="s">
        <v>9503</v>
      </c>
      <c r="E4330" t="s">
        <v>3935</v>
      </c>
      <c r="F4330" s="4">
        <v>12.322620689655199</v>
      </c>
      <c r="G4330" s="4">
        <v>12.25</v>
      </c>
      <c r="H4330" s="4">
        <v>0.305936432915764</v>
      </c>
      <c r="I4330" s="4">
        <v>12.95</v>
      </c>
      <c r="J4330" s="4">
        <v>11.75</v>
      </c>
      <c r="K4330" s="4">
        <v>12.15</v>
      </c>
      <c r="L4330" s="4">
        <v>12.5</v>
      </c>
      <c r="M4330" s="4">
        <v>29</v>
      </c>
    </row>
    <row r="4331" spans="1:13" x14ac:dyDescent="0.2">
      <c r="A4331" s="3">
        <v>40544</v>
      </c>
      <c r="B4331" t="s">
        <v>9540</v>
      </c>
      <c r="C4331" t="s">
        <v>3939</v>
      </c>
      <c r="D4331" t="s">
        <v>9541</v>
      </c>
      <c r="E4331" t="s">
        <v>3938</v>
      </c>
      <c r="F4331" s="4">
        <v>12.526938461538499</v>
      </c>
      <c r="G4331" s="4">
        <v>12.455</v>
      </c>
      <c r="H4331" s="4">
        <v>0.47053005266564901</v>
      </c>
      <c r="I4331" s="4">
        <v>13.31</v>
      </c>
      <c r="J4331" s="4">
        <v>11.5</v>
      </c>
      <c r="K4331" s="4">
        <v>12.225</v>
      </c>
      <c r="L4331" s="4">
        <v>12.896750000000001</v>
      </c>
      <c r="M4331" s="4">
        <v>26</v>
      </c>
    </row>
    <row r="4332" spans="1:13" x14ac:dyDescent="0.2">
      <c r="A4332" s="3">
        <v>40544</v>
      </c>
      <c r="B4332" t="s">
        <v>10113</v>
      </c>
      <c r="C4332" t="s">
        <v>3576</v>
      </c>
      <c r="D4332" t="s">
        <v>10114</v>
      </c>
      <c r="E4332" t="s">
        <v>3575</v>
      </c>
      <c r="F4332" s="4">
        <v>5.2151724137931001</v>
      </c>
      <c r="G4332" s="4">
        <v>5.24</v>
      </c>
      <c r="H4332" s="4">
        <v>0.24408167089924099</v>
      </c>
      <c r="I4332" s="4">
        <v>5.53</v>
      </c>
      <c r="J4332" s="4">
        <v>4.5</v>
      </c>
      <c r="K4332" s="4">
        <v>5.0999999999999996</v>
      </c>
      <c r="L4332" s="4">
        <v>5.4</v>
      </c>
      <c r="M4332" s="4">
        <v>29</v>
      </c>
    </row>
    <row r="4333" spans="1:13" x14ac:dyDescent="0.2">
      <c r="A4333" s="3">
        <v>40544</v>
      </c>
      <c r="B4333" t="s">
        <v>10127</v>
      </c>
      <c r="C4333" t="s">
        <v>3579</v>
      </c>
      <c r="D4333" t="s">
        <v>10128</v>
      </c>
      <c r="E4333" t="s">
        <v>3578</v>
      </c>
      <c r="F4333" s="4">
        <v>3.9320689655172401</v>
      </c>
      <c r="G4333" s="4">
        <v>4</v>
      </c>
      <c r="H4333" s="4">
        <v>0.40609094082083202</v>
      </c>
      <c r="I4333" s="4">
        <v>4.8</v>
      </c>
      <c r="J4333" s="4">
        <v>3.3</v>
      </c>
      <c r="K4333" s="4">
        <v>3.6</v>
      </c>
      <c r="L4333" s="4">
        <v>4.2</v>
      </c>
      <c r="M4333" s="4">
        <v>29</v>
      </c>
    </row>
    <row r="4334" spans="1:13" x14ac:dyDescent="0.2">
      <c r="A4334" s="3">
        <v>40544</v>
      </c>
      <c r="B4334" t="s">
        <v>10141</v>
      </c>
      <c r="C4334" t="s">
        <v>3582</v>
      </c>
      <c r="D4334" t="s">
        <v>10142</v>
      </c>
      <c r="E4334" t="s">
        <v>3581</v>
      </c>
      <c r="F4334" s="4">
        <v>3.9851851851851801</v>
      </c>
      <c r="G4334" s="4">
        <v>4</v>
      </c>
      <c r="H4334" s="4">
        <v>0.54933785576098804</v>
      </c>
      <c r="I4334" s="4">
        <v>5.2</v>
      </c>
      <c r="J4334" s="4">
        <v>3</v>
      </c>
      <c r="K4334" s="4">
        <v>3.6150000000000002</v>
      </c>
      <c r="L4334" s="4">
        <v>4.2</v>
      </c>
      <c r="M4334" s="4">
        <v>27</v>
      </c>
    </row>
    <row r="4335" spans="1:13" x14ac:dyDescent="0.2">
      <c r="A4335" s="3">
        <v>40544</v>
      </c>
      <c r="B4335" t="s">
        <v>10143</v>
      </c>
      <c r="C4335" t="s">
        <v>3594</v>
      </c>
      <c r="D4335" t="s">
        <v>10144</v>
      </c>
      <c r="E4335" t="s">
        <v>3593</v>
      </c>
      <c r="F4335" s="4">
        <v>4.1771428571428597</v>
      </c>
      <c r="G4335" s="4">
        <v>4.25</v>
      </c>
      <c r="H4335" s="4">
        <v>0.679487045868165</v>
      </c>
      <c r="I4335" s="4">
        <v>5.3</v>
      </c>
      <c r="J4335" s="4">
        <v>2</v>
      </c>
      <c r="K4335" s="4">
        <v>4.04</v>
      </c>
      <c r="L4335" s="4">
        <v>4.4749999999999996</v>
      </c>
      <c r="M4335" s="4">
        <v>28</v>
      </c>
    </row>
    <row r="4336" spans="1:13" x14ac:dyDescent="0.2">
      <c r="A4336" s="3">
        <v>40544</v>
      </c>
      <c r="B4336" t="s">
        <v>10145</v>
      </c>
      <c r="C4336" t="s">
        <v>3597</v>
      </c>
      <c r="D4336" t="s">
        <v>10146</v>
      </c>
      <c r="E4336" t="s">
        <v>3596</v>
      </c>
      <c r="F4336" s="4">
        <v>3.6853571428571401</v>
      </c>
      <c r="G4336" s="4">
        <v>3.77</v>
      </c>
      <c r="H4336" s="4">
        <v>0.54759732531106298</v>
      </c>
      <c r="I4336" s="4">
        <v>4.5</v>
      </c>
      <c r="J4336" s="4">
        <v>1.8</v>
      </c>
      <c r="K4336" s="4">
        <v>3.4375</v>
      </c>
      <c r="L4336" s="4">
        <v>4</v>
      </c>
      <c r="M4336" s="4">
        <v>28</v>
      </c>
    </row>
    <row r="4337" spans="1:13" x14ac:dyDescent="0.2">
      <c r="A4337" s="3">
        <v>40544</v>
      </c>
      <c r="B4337" t="s">
        <v>10149</v>
      </c>
      <c r="C4337" t="s">
        <v>3600</v>
      </c>
      <c r="D4337" t="s">
        <v>10150</v>
      </c>
      <c r="E4337" t="s">
        <v>3599</v>
      </c>
      <c r="F4337" s="4">
        <v>3.6864285714285701</v>
      </c>
      <c r="G4337" s="4">
        <v>3.65</v>
      </c>
      <c r="H4337" s="4">
        <v>0.62518272461212399</v>
      </c>
      <c r="I4337" s="4">
        <v>4.9000000000000004</v>
      </c>
      <c r="J4337" s="4">
        <v>2.4700000000000002</v>
      </c>
      <c r="K4337" s="4">
        <v>3.25</v>
      </c>
      <c r="L4337" s="4">
        <v>4.125</v>
      </c>
      <c r="M4337" s="4">
        <v>28</v>
      </c>
    </row>
    <row r="4338" spans="1:13" x14ac:dyDescent="0.2">
      <c r="A4338" s="3">
        <v>40544</v>
      </c>
      <c r="B4338" t="s">
        <v>10137</v>
      </c>
      <c r="C4338" t="s">
        <v>3591</v>
      </c>
      <c r="D4338" t="s">
        <v>10138</v>
      </c>
      <c r="E4338" t="s">
        <v>3590</v>
      </c>
      <c r="F4338" s="4">
        <v>3.5828571428571401</v>
      </c>
      <c r="G4338" s="4">
        <v>3.6</v>
      </c>
      <c r="H4338" s="4">
        <v>0.71696302473417595</v>
      </c>
      <c r="I4338" s="4">
        <v>5</v>
      </c>
      <c r="J4338" s="4">
        <v>2.1</v>
      </c>
      <c r="K4338" s="4">
        <v>3.0750000000000002</v>
      </c>
      <c r="L4338" s="4">
        <v>4.0475000000000003</v>
      </c>
      <c r="M4338" s="4">
        <v>28</v>
      </c>
    </row>
    <row r="4339" spans="1:13" x14ac:dyDescent="0.2">
      <c r="A4339" s="3">
        <v>40544</v>
      </c>
      <c r="B4339" t="s">
        <v>10151</v>
      </c>
      <c r="C4339" t="s">
        <v>3603</v>
      </c>
      <c r="D4339" t="s">
        <v>10152</v>
      </c>
      <c r="E4339" t="s">
        <v>3602</v>
      </c>
      <c r="F4339" s="4">
        <v>4.1328571428571399</v>
      </c>
      <c r="G4339" s="4">
        <v>4.05</v>
      </c>
      <c r="H4339" s="4">
        <v>0.95491266671785302</v>
      </c>
      <c r="I4339" s="4">
        <v>6.5</v>
      </c>
      <c r="J4339" s="4">
        <v>2.4</v>
      </c>
      <c r="K4339" s="4">
        <v>3.5874999999999999</v>
      </c>
      <c r="L4339" s="4">
        <v>4.5250000000000004</v>
      </c>
      <c r="M4339" s="4">
        <v>28</v>
      </c>
    </row>
    <row r="4340" spans="1:13" x14ac:dyDescent="0.2">
      <c r="A4340" s="3">
        <v>40575</v>
      </c>
      <c r="B4340" t="s">
        <v>9488</v>
      </c>
      <c r="C4340" t="s">
        <v>3918</v>
      </c>
      <c r="D4340" t="s">
        <v>9489</v>
      </c>
      <c r="E4340" t="s">
        <v>3917</v>
      </c>
      <c r="F4340" s="4">
        <v>4.6614285714285701</v>
      </c>
      <c r="G4340" s="4">
        <v>4.5650000000000004</v>
      </c>
      <c r="H4340" s="4">
        <v>0.34995993723847502</v>
      </c>
      <c r="I4340" s="4">
        <v>5.63</v>
      </c>
      <c r="J4340" s="4">
        <v>3.86</v>
      </c>
      <c r="K4340" s="4">
        <v>4.5</v>
      </c>
      <c r="L4340" s="4">
        <v>4.8875000000000002</v>
      </c>
      <c r="M4340" s="4">
        <v>28</v>
      </c>
    </row>
    <row r="4341" spans="1:13" x14ac:dyDescent="0.2">
      <c r="A4341" s="3">
        <v>40575</v>
      </c>
      <c r="B4341" t="s">
        <v>9532</v>
      </c>
      <c r="C4341" t="s">
        <v>3921</v>
      </c>
      <c r="D4341" t="s">
        <v>9533</v>
      </c>
      <c r="E4341" t="s">
        <v>3920</v>
      </c>
      <c r="F4341" s="4">
        <v>5.7320000000000002</v>
      </c>
      <c r="G4341" s="4">
        <v>5.63</v>
      </c>
      <c r="H4341" s="4">
        <v>0.78109965219981203</v>
      </c>
      <c r="I4341" s="4">
        <v>7</v>
      </c>
      <c r="J4341" s="4">
        <v>4.3499999999999996</v>
      </c>
      <c r="K4341" s="4">
        <v>5.15</v>
      </c>
      <c r="L4341" s="4">
        <v>6.2</v>
      </c>
      <c r="M4341" s="4">
        <v>25</v>
      </c>
    </row>
    <row r="4342" spans="1:13" x14ac:dyDescent="0.2">
      <c r="A4342" s="3">
        <v>40575</v>
      </c>
      <c r="B4342" t="s">
        <v>7358</v>
      </c>
      <c r="C4342" t="s">
        <v>3894</v>
      </c>
      <c r="D4342" t="s">
        <v>7359</v>
      </c>
      <c r="E4342" t="s">
        <v>3893</v>
      </c>
      <c r="F4342" s="4">
        <v>4.5340740740740699</v>
      </c>
      <c r="G4342" s="4">
        <v>4.5</v>
      </c>
      <c r="H4342" s="4">
        <v>0.102853864190498</v>
      </c>
      <c r="I4342" s="4">
        <v>4.92</v>
      </c>
      <c r="J4342" s="4">
        <v>4.5</v>
      </c>
      <c r="K4342" s="4">
        <v>4.5</v>
      </c>
      <c r="L4342" s="4">
        <v>4.5</v>
      </c>
      <c r="M4342" s="4">
        <v>27</v>
      </c>
    </row>
    <row r="4343" spans="1:13" x14ac:dyDescent="0.2">
      <c r="A4343" s="3">
        <v>40575</v>
      </c>
      <c r="B4343" t="s">
        <v>7360</v>
      </c>
      <c r="C4343" t="s">
        <v>3906</v>
      </c>
      <c r="D4343" t="s">
        <v>7361</v>
      </c>
      <c r="E4343" t="s">
        <v>3905</v>
      </c>
      <c r="F4343" s="4">
        <v>5.1519230769230804</v>
      </c>
      <c r="G4343" s="4">
        <v>5</v>
      </c>
      <c r="H4343" s="4">
        <v>0.43774896213029901</v>
      </c>
      <c r="I4343" s="4">
        <v>6.5</v>
      </c>
      <c r="J4343" s="4">
        <v>4.5</v>
      </c>
      <c r="K4343" s="4">
        <v>4.97</v>
      </c>
      <c r="L4343" s="4">
        <v>5.25</v>
      </c>
      <c r="M4343" s="4">
        <v>26</v>
      </c>
    </row>
    <row r="4344" spans="1:13" x14ac:dyDescent="0.2">
      <c r="A4344" s="3">
        <v>40575</v>
      </c>
      <c r="B4344" t="s">
        <v>7362</v>
      </c>
      <c r="C4344" t="s">
        <v>3897</v>
      </c>
      <c r="D4344" t="s">
        <v>7363</v>
      </c>
      <c r="E4344" t="s">
        <v>3896</v>
      </c>
      <c r="F4344" s="4">
        <v>4.5462962962963003</v>
      </c>
      <c r="G4344" s="4">
        <v>4.5</v>
      </c>
      <c r="H4344" s="4">
        <v>0.13399621545023499</v>
      </c>
      <c r="I4344" s="4">
        <v>5.07</v>
      </c>
      <c r="J4344" s="4">
        <v>4.4000000000000004</v>
      </c>
      <c r="K4344" s="4">
        <v>4.5</v>
      </c>
      <c r="L4344" s="4">
        <v>4.5049999999999999</v>
      </c>
      <c r="M4344" s="4">
        <v>27</v>
      </c>
    </row>
    <row r="4345" spans="1:13" x14ac:dyDescent="0.2">
      <c r="A4345" s="3">
        <v>40575</v>
      </c>
      <c r="B4345" t="s">
        <v>7364</v>
      </c>
      <c r="C4345" t="s">
        <v>3909</v>
      </c>
      <c r="D4345" t="s">
        <v>7365</v>
      </c>
      <c r="E4345" t="s">
        <v>3908</v>
      </c>
      <c r="F4345" s="4">
        <v>5.53739130434783</v>
      </c>
      <c r="G4345" s="4">
        <v>5.5</v>
      </c>
      <c r="H4345" s="4">
        <v>0.52693985676566701</v>
      </c>
      <c r="I4345" s="4">
        <v>6.75</v>
      </c>
      <c r="J4345" s="4">
        <v>4.75</v>
      </c>
      <c r="K4345" s="4">
        <v>5.23</v>
      </c>
      <c r="L4345" s="4">
        <v>5.8949999999999996</v>
      </c>
      <c r="M4345" s="4">
        <v>23</v>
      </c>
    </row>
    <row r="4346" spans="1:13" x14ac:dyDescent="0.2">
      <c r="A4346" s="3">
        <v>40575</v>
      </c>
      <c r="B4346" t="s">
        <v>7368</v>
      </c>
      <c r="C4346" t="s">
        <v>3900</v>
      </c>
      <c r="D4346" t="s">
        <v>7369</v>
      </c>
      <c r="E4346" t="s">
        <v>3899</v>
      </c>
      <c r="F4346" s="4">
        <v>4.57407407407407</v>
      </c>
      <c r="G4346" s="4">
        <v>4.5</v>
      </c>
      <c r="H4346" s="4">
        <v>0.17278842685735801</v>
      </c>
      <c r="I4346" s="4">
        <v>5.29</v>
      </c>
      <c r="J4346" s="4">
        <v>4.5</v>
      </c>
      <c r="K4346" s="4">
        <v>4.5</v>
      </c>
      <c r="L4346" s="4">
        <v>4.5650000000000004</v>
      </c>
      <c r="M4346" s="4">
        <v>27</v>
      </c>
    </row>
    <row r="4347" spans="1:13" x14ac:dyDescent="0.2">
      <c r="A4347" s="3">
        <v>40575</v>
      </c>
      <c r="B4347" t="s">
        <v>7382</v>
      </c>
      <c r="C4347" t="s">
        <v>3912</v>
      </c>
      <c r="D4347" t="s">
        <v>7383</v>
      </c>
      <c r="E4347" t="s">
        <v>3911</v>
      </c>
      <c r="F4347" s="4">
        <v>5.7978260869565199</v>
      </c>
      <c r="G4347" s="4">
        <v>5.5</v>
      </c>
      <c r="H4347" s="4">
        <v>0.67256602596959802</v>
      </c>
      <c r="I4347" s="4">
        <v>7.5</v>
      </c>
      <c r="J4347" s="4">
        <v>4.75</v>
      </c>
      <c r="K4347" s="4">
        <v>5.35</v>
      </c>
      <c r="L4347" s="4">
        <v>6.38</v>
      </c>
      <c r="M4347" s="4">
        <v>23</v>
      </c>
    </row>
    <row r="4348" spans="1:13" x14ac:dyDescent="0.2">
      <c r="A4348" s="3">
        <v>40575</v>
      </c>
      <c r="B4348" t="s">
        <v>7372</v>
      </c>
      <c r="C4348" t="s">
        <v>3903</v>
      </c>
      <c r="D4348" t="s">
        <v>7373</v>
      </c>
      <c r="E4348" t="s">
        <v>3902</v>
      </c>
      <c r="F4348" s="4">
        <v>4.7755555555555604</v>
      </c>
      <c r="G4348" s="4">
        <v>4.75</v>
      </c>
      <c r="H4348" s="4">
        <v>0.342472158703711</v>
      </c>
      <c r="I4348" s="4">
        <v>5.75</v>
      </c>
      <c r="J4348" s="4">
        <v>4.5</v>
      </c>
      <c r="K4348" s="4">
        <v>4.5</v>
      </c>
      <c r="L4348" s="4">
        <v>4.95</v>
      </c>
      <c r="M4348" s="4">
        <v>27</v>
      </c>
    </row>
    <row r="4349" spans="1:13" x14ac:dyDescent="0.2">
      <c r="A4349" s="3">
        <v>40575</v>
      </c>
      <c r="B4349" t="s">
        <v>7408</v>
      </c>
      <c r="C4349" t="s">
        <v>3915</v>
      </c>
      <c r="D4349" t="s">
        <v>7409</v>
      </c>
      <c r="E4349" t="s">
        <v>3914</v>
      </c>
      <c r="F4349" s="4">
        <v>6.0043478260869598</v>
      </c>
      <c r="G4349" s="4">
        <v>5.62</v>
      </c>
      <c r="H4349" s="4">
        <v>0.83699042074977004</v>
      </c>
      <c r="I4349" s="4">
        <v>8.25</v>
      </c>
      <c r="J4349" s="4">
        <v>4.75</v>
      </c>
      <c r="K4349" s="4">
        <v>5.5</v>
      </c>
      <c r="L4349" s="4">
        <v>6.5</v>
      </c>
      <c r="M4349" s="4">
        <v>23</v>
      </c>
    </row>
    <row r="4350" spans="1:13" x14ac:dyDescent="0.2">
      <c r="A4350" s="3">
        <v>40575</v>
      </c>
      <c r="B4350" t="s">
        <v>7430</v>
      </c>
      <c r="C4350" t="s">
        <v>3081</v>
      </c>
      <c r="D4350" t="s">
        <v>7431</v>
      </c>
      <c r="E4350" t="s">
        <v>3080</v>
      </c>
      <c r="F4350" s="4">
        <v>3.8571428571428599</v>
      </c>
      <c r="G4350" s="4">
        <v>3.85</v>
      </c>
      <c r="H4350" s="4">
        <v>0.26165933666813501</v>
      </c>
      <c r="I4350" s="4">
        <v>4.3</v>
      </c>
      <c r="J4350" s="4">
        <v>3.3</v>
      </c>
      <c r="K4350" s="4">
        <v>3.7</v>
      </c>
      <c r="L4350" s="4">
        <v>4.0999999999999996</v>
      </c>
      <c r="M4350" s="4">
        <v>28</v>
      </c>
    </row>
    <row r="4351" spans="1:13" x14ac:dyDescent="0.2">
      <c r="A4351" s="3">
        <v>40575</v>
      </c>
      <c r="B4351" t="s">
        <v>9382</v>
      </c>
      <c r="C4351" t="s">
        <v>3072</v>
      </c>
      <c r="D4351" t="s">
        <v>9383</v>
      </c>
      <c r="E4351" t="s">
        <v>3071</v>
      </c>
      <c r="F4351" s="4">
        <v>3.9379310344827601</v>
      </c>
      <c r="G4351" s="4">
        <v>3.9</v>
      </c>
      <c r="H4351" s="4">
        <v>0.245551555691392</v>
      </c>
      <c r="I4351" s="4">
        <v>4.5999999999999996</v>
      </c>
      <c r="J4351" s="4">
        <v>3.2</v>
      </c>
      <c r="K4351" s="4">
        <v>3.8</v>
      </c>
      <c r="L4351" s="4">
        <v>4.0999999999999996</v>
      </c>
      <c r="M4351" s="4">
        <v>29</v>
      </c>
    </row>
    <row r="4352" spans="1:13" x14ac:dyDescent="0.2">
      <c r="A4352" s="3">
        <v>40575</v>
      </c>
      <c r="B4352" t="s">
        <v>9492</v>
      </c>
      <c r="C4352" t="s">
        <v>3075</v>
      </c>
      <c r="D4352" t="s">
        <v>9493</v>
      </c>
      <c r="E4352" t="s">
        <v>3074</v>
      </c>
      <c r="F4352" s="4">
        <v>3.7896551724137901</v>
      </c>
      <c r="G4352" s="4">
        <v>3.8</v>
      </c>
      <c r="H4352" s="4">
        <v>0.40030776337552998</v>
      </c>
      <c r="I4352" s="4">
        <v>4.5999999999999996</v>
      </c>
      <c r="J4352" s="4">
        <v>3.1</v>
      </c>
      <c r="K4352" s="4">
        <v>3.5</v>
      </c>
      <c r="L4352" s="4">
        <v>4</v>
      </c>
      <c r="M4352" s="4">
        <v>29</v>
      </c>
    </row>
    <row r="4353" spans="1:13" x14ac:dyDescent="0.2">
      <c r="A4353" s="3">
        <v>40575</v>
      </c>
      <c r="B4353" t="s">
        <v>7420</v>
      </c>
      <c r="C4353" t="s">
        <v>3102</v>
      </c>
      <c r="D4353" t="s">
        <v>7421</v>
      </c>
      <c r="E4353" t="s">
        <v>3101</v>
      </c>
      <c r="F4353" s="4">
        <v>3.61851851851852</v>
      </c>
      <c r="G4353" s="4">
        <v>3.6</v>
      </c>
      <c r="H4353" s="4">
        <v>0.33286291592444001</v>
      </c>
      <c r="I4353" s="4">
        <v>4.3</v>
      </c>
      <c r="J4353" s="4">
        <v>3</v>
      </c>
      <c r="K4353" s="4">
        <v>3.5</v>
      </c>
      <c r="L4353" s="4">
        <v>3.8</v>
      </c>
      <c r="M4353" s="4">
        <v>27</v>
      </c>
    </row>
    <row r="4354" spans="1:13" x14ac:dyDescent="0.2">
      <c r="A4354" s="3">
        <v>40575</v>
      </c>
      <c r="B4354" t="s">
        <v>9534</v>
      </c>
      <c r="C4354" t="s">
        <v>3078</v>
      </c>
      <c r="D4354" t="s">
        <v>9535</v>
      </c>
      <c r="E4354" t="s">
        <v>3077</v>
      </c>
      <c r="F4354" s="4">
        <v>3.6173913043478301</v>
      </c>
      <c r="G4354" s="4">
        <v>3.6</v>
      </c>
      <c r="H4354" s="4">
        <v>0.33932040893666898</v>
      </c>
      <c r="I4354" s="4">
        <v>4.2</v>
      </c>
      <c r="J4354" s="4">
        <v>2.9</v>
      </c>
      <c r="K4354" s="4">
        <v>3.4</v>
      </c>
      <c r="L4354" s="4">
        <v>3.9</v>
      </c>
      <c r="M4354" s="4">
        <v>23</v>
      </c>
    </row>
    <row r="4355" spans="1:13" x14ac:dyDescent="0.2">
      <c r="A4355" s="3">
        <v>40575</v>
      </c>
      <c r="B4355" t="s">
        <v>7422</v>
      </c>
      <c r="C4355" t="s">
        <v>3105</v>
      </c>
      <c r="D4355" t="s">
        <v>7423</v>
      </c>
      <c r="E4355" t="s">
        <v>3104</v>
      </c>
      <c r="F4355" s="4">
        <v>3.5269230769230799</v>
      </c>
      <c r="G4355" s="4">
        <v>3.5</v>
      </c>
      <c r="H4355" s="4">
        <v>0.44860467434719598</v>
      </c>
      <c r="I4355" s="4">
        <v>5</v>
      </c>
      <c r="J4355" s="4">
        <v>3</v>
      </c>
      <c r="K4355" s="4">
        <v>3.2250000000000001</v>
      </c>
      <c r="L4355" s="4">
        <v>3.7</v>
      </c>
      <c r="M4355" s="4">
        <v>26</v>
      </c>
    </row>
    <row r="4356" spans="1:13" x14ac:dyDescent="0.2">
      <c r="A4356" s="3">
        <v>40575</v>
      </c>
      <c r="B4356" t="s">
        <v>7424</v>
      </c>
      <c r="C4356" t="s">
        <v>3147</v>
      </c>
      <c r="D4356" t="s">
        <v>7425</v>
      </c>
      <c r="E4356" t="s">
        <v>3146</v>
      </c>
      <c r="F4356" s="4">
        <v>0.454666666666667</v>
      </c>
      <c r="G4356" s="4">
        <v>0.45</v>
      </c>
      <c r="H4356" s="4">
        <v>9.1965294457286406E-2</v>
      </c>
      <c r="I4356" s="4">
        <v>0.6</v>
      </c>
      <c r="J4356" s="4">
        <v>0.24</v>
      </c>
      <c r="K4356" s="4">
        <v>0.4</v>
      </c>
      <c r="L4356" s="4">
        <v>0.53</v>
      </c>
      <c r="M4356" s="4">
        <v>27</v>
      </c>
    </row>
    <row r="4357" spans="1:13" x14ac:dyDescent="0.2">
      <c r="A4357" s="3">
        <v>40575</v>
      </c>
      <c r="B4357" t="s">
        <v>7292</v>
      </c>
      <c r="C4357" t="s">
        <v>3114</v>
      </c>
      <c r="D4357" t="s">
        <v>7293</v>
      </c>
      <c r="E4357" t="s">
        <v>3113</v>
      </c>
      <c r="F4357" s="4">
        <v>0.35896428571428601</v>
      </c>
      <c r="G4357" s="4">
        <v>0.34</v>
      </c>
      <c r="H4357" s="4">
        <v>9.0453786908772205E-2</v>
      </c>
      <c r="I4357" s="4">
        <v>0.56000000000000005</v>
      </c>
      <c r="J4357" s="4">
        <v>0.22</v>
      </c>
      <c r="K4357" s="4">
        <v>0.3075</v>
      </c>
      <c r="L4357" s="4">
        <v>0.40075</v>
      </c>
      <c r="M4357" s="4">
        <v>28</v>
      </c>
    </row>
    <row r="4358" spans="1:13" x14ac:dyDescent="0.2">
      <c r="A4358" s="3">
        <v>40575</v>
      </c>
      <c r="B4358" t="s">
        <v>7432</v>
      </c>
      <c r="C4358" t="s">
        <v>3150</v>
      </c>
      <c r="D4358" t="s">
        <v>7433</v>
      </c>
      <c r="E4358" t="s">
        <v>3149</v>
      </c>
      <c r="F4358" s="4">
        <v>0.32535725374709301</v>
      </c>
      <c r="G4358" s="4">
        <v>0.30207824223005297</v>
      </c>
      <c r="H4358" s="4">
        <v>0.11918328837013201</v>
      </c>
      <c r="I4358" s="4">
        <v>0.60259651113003798</v>
      </c>
      <c r="J4358" s="4">
        <v>2.7383168106265302E-2</v>
      </c>
      <c r="K4358" s="4">
        <v>0.25671031414565298</v>
      </c>
      <c r="L4358" s="4">
        <v>0.36057862417145398</v>
      </c>
      <c r="M4358" s="4">
        <v>26</v>
      </c>
    </row>
    <row r="4359" spans="1:13" x14ac:dyDescent="0.2">
      <c r="A4359" s="3">
        <v>40575</v>
      </c>
      <c r="B4359" t="s">
        <v>7320</v>
      </c>
      <c r="C4359" t="s">
        <v>3117</v>
      </c>
      <c r="D4359" t="s">
        <v>7321</v>
      </c>
      <c r="E4359" t="s">
        <v>3116</v>
      </c>
      <c r="F4359" s="4">
        <v>0.44424999999999998</v>
      </c>
      <c r="G4359" s="4">
        <v>0.435</v>
      </c>
      <c r="H4359" s="4">
        <v>0.104299293346564</v>
      </c>
      <c r="I4359" s="4">
        <v>0.74</v>
      </c>
      <c r="J4359" s="4">
        <v>0.24</v>
      </c>
      <c r="K4359" s="4">
        <v>0.39</v>
      </c>
      <c r="L4359" s="4">
        <v>0.46500000000000002</v>
      </c>
      <c r="M4359" s="4">
        <v>28</v>
      </c>
    </row>
    <row r="4360" spans="1:13" x14ac:dyDescent="0.2">
      <c r="A4360" s="3">
        <v>40575</v>
      </c>
      <c r="B4360" t="s">
        <v>7328</v>
      </c>
      <c r="C4360" t="s">
        <v>3120</v>
      </c>
      <c r="D4360" t="s">
        <v>7329</v>
      </c>
      <c r="E4360" t="s">
        <v>3119</v>
      </c>
      <c r="F4360" s="4">
        <v>7.8035714285714305E-2</v>
      </c>
      <c r="G4360" s="4">
        <v>0.10249999999999999</v>
      </c>
      <c r="H4360" s="4">
        <v>0.154118396561638</v>
      </c>
      <c r="I4360" s="4">
        <v>0.38</v>
      </c>
      <c r="J4360" s="4">
        <v>-0.27</v>
      </c>
      <c r="K4360" s="4">
        <v>7.4999999999999997E-3</v>
      </c>
      <c r="L4360" s="4">
        <v>0.1825</v>
      </c>
      <c r="M4360" s="4">
        <v>28</v>
      </c>
    </row>
    <row r="4361" spans="1:13" x14ac:dyDescent="0.2">
      <c r="A4361" s="3">
        <v>40575</v>
      </c>
      <c r="B4361" t="s">
        <v>7336</v>
      </c>
      <c r="C4361" t="s">
        <v>3123</v>
      </c>
      <c r="D4361" t="s">
        <v>7337</v>
      </c>
      <c r="E4361" t="s">
        <v>3122</v>
      </c>
      <c r="F4361" s="4">
        <v>-0.344321428571429</v>
      </c>
      <c r="G4361" s="4">
        <v>-0.33</v>
      </c>
      <c r="H4361" s="4">
        <v>0.18935153542618499</v>
      </c>
      <c r="I4361" s="4">
        <v>0.08</v>
      </c>
      <c r="J4361" s="4">
        <v>-0.78</v>
      </c>
      <c r="K4361" s="4">
        <v>-0.42249999999999999</v>
      </c>
      <c r="L4361" s="4">
        <v>-0.28000000000000003</v>
      </c>
      <c r="M4361" s="4">
        <v>28</v>
      </c>
    </row>
    <row r="4362" spans="1:13" x14ac:dyDescent="0.2">
      <c r="A4362" s="3">
        <v>40575</v>
      </c>
      <c r="B4362" t="s">
        <v>7344</v>
      </c>
      <c r="C4362" t="s">
        <v>3126</v>
      </c>
      <c r="D4362" t="s">
        <v>7345</v>
      </c>
      <c r="E4362" t="s">
        <v>3125</v>
      </c>
      <c r="F4362" s="4">
        <v>0.127142857142857</v>
      </c>
      <c r="G4362" s="4">
        <v>0.12</v>
      </c>
      <c r="H4362" s="4">
        <v>7.26665210425219E-2</v>
      </c>
      <c r="I4362" s="4">
        <v>0.25</v>
      </c>
      <c r="J4362" s="4">
        <v>-0.03</v>
      </c>
      <c r="K4362" s="4">
        <v>0.1</v>
      </c>
      <c r="L4362" s="4">
        <v>0.19</v>
      </c>
      <c r="M4362" s="4">
        <v>28</v>
      </c>
    </row>
    <row r="4363" spans="1:13" x14ac:dyDescent="0.2">
      <c r="A4363" s="3">
        <v>40575</v>
      </c>
      <c r="B4363" t="s">
        <v>7352</v>
      </c>
      <c r="C4363" t="s">
        <v>3129</v>
      </c>
      <c r="D4363" t="s">
        <v>7353</v>
      </c>
      <c r="E4363" t="s">
        <v>3128</v>
      </c>
      <c r="F4363" s="4">
        <v>0.26207142857142901</v>
      </c>
      <c r="G4363" s="4">
        <v>0.27</v>
      </c>
      <c r="H4363" s="4">
        <v>5.5698878618560002E-2</v>
      </c>
      <c r="I4363" s="4">
        <v>0.34</v>
      </c>
      <c r="J4363" s="4">
        <v>0.1</v>
      </c>
      <c r="K4363" s="4">
        <v>0.24</v>
      </c>
      <c r="L4363" s="4">
        <v>0.29249999999999998</v>
      </c>
      <c r="M4363" s="4">
        <v>28</v>
      </c>
    </row>
    <row r="4364" spans="1:13" x14ac:dyDescent="0.2">
      <c r="A4364" s="3">
        <v>40575</v>
      </c>
      <c r="B4364" t="s">
        <v>7376</v>
      </c>
      <c r="C4364" t="s">
        <v>3132</v>
      </c>
      <c r="D4364" t="s">
        <v>7377</v>
      </c>
      <c r="E4364" t="s">
        <v>3131</v>
      </c>
      <c r="F4364" s="4">
        <v>0.30003571428571402</v>
      </c>
      <c r="G4364" s="4">
        <v>0.29499999999999998</v>
      </c>
      <c r="H4364" s="4">
        <v>7.5149471865696593E-2</v>
      </c>
      <c r="I4364" s="4">
        <v>0.47</v>
      </c>
      <c r="J4364" s="4">
        <v>0.12</v>
      </c>
      <c r="K4364" s="4">
        <v>0.25</v>
      </c>
      <c r="L4364" s="4">
        <v>0.34499999999999997</v>
      </c>
      <c r="M4364" s="4">
        <v>28</v>
      </c>
    </row>
    <row r="4365" spans="1:13" x14ac:dyDescent="0.2">
      <c r="A4365" s="3">
        <v>40575</v>
      </c>
      <c r="B4365" t="s">
        <v>7386</v>
      </c>
      <c r="C4365" t="s">
        <v>3135</v>
      </c>
      <c r="D4365" t="s">
        <v>7387</v>
      </c>
      <c r="E4365" t="s">
        <v>3134</v>
      </c>
      <c r="F4365" s="4">
        <v>0.54246428571428595</v>
      </c>
      <c r="G4365" s="4">
        <v>0.55000000000000004</v>
      </c>
      <c r="H4365" s="4">
        <v>0.105259989283276</v>
      </c>
      <c r="I4365" s="4">
        <v>0.79</v>
      </c>
      <c r="J4365" s="4">
        <v>0.34</v>
      </c>
      <c r="K4365" s="4">
        <v>0.47</v>
      </c>
      <c r="L4365" s="4">
        <v>0.61499999999999999</v>
      </c>
      <c r="M4365" s="4">
        <v>28</v>
      </c>
    </row>
    <row r="4366" spans="1:13" x14ac:dyDescent="0.2">
      <c r="A4366" s="3">
        <v>40575</v>
      </c>
      <c r="B4366" t="s">
        <v>7394</v>
      </c>
      <c r="C4366" t="s">
        <v>3138</v>
      </c>
      <c r="D4366" t="s">
        <v>7395</v>
      </c>
      <c r="E4366" t="s">
        <v>3137</v>
      </c>
      <c r="F4366" s="4">
        <v>0.47175</v>
      </c>
      <c r="G4366" s="4">
        <v>0.44500000000000001</v>
      </c>
      <c r="H4366" s="4">
        <v>0.12871088042873699</v>
      </c>
      <c r="I4366" s="4">
        <v>0.87</v>
      </c>
      <c r="J4366" s="4">
        <v>0.18</v>
      </c>
      <c r="K4366" s="4">
        <v>0.41</v>
      </c>
      <c r="L4366" s="4">
        <v>0.54249999999999998</v>
      </c>
      <c r="M4366" s="4">
        <v>28</v>
      </c>
    </row>
    <row r="4367" spans="1:13" x14ac:dyDescent="0.2">
      <c r="A4367" s="3">
        <v>40575</v>
      </c>
      <c r="B4367" t="s">
        <v>7402</v>
      </c>
      <c r="C4367" t="s">
        <v>3141</v>
      </c>
      <c r="D4367" t="s">
        <v>7403</v>
      </c>
      <c r="E4367" t="s">
        <v>3140</v>
      </c>
      <c r="F4367" s="4">
        <v>0.68417857142857097</v>
      </c>
      <c r="G4367" s="4">
        <v>0.69850000000000001</v>
      </c>
      <c r="H4367" s="4">
        <v>0.141473738846009</v>
      </c>
      <c r="I4367" s="4">
        <v>1.1399999999999999</v>
      </c>
      <c r="J4367" s="4">
        <v>0.36</v>
      </c>
      <c r="K4367" s="4">
        <v>0.60499999999999998</v>
      </c>
      <c r="L4367" s="4">
        <v>0.74250000000000005</v>
      </c>
      <c r="M4367" s="4">
        <v>28</v>
      </c>
    </row>
    <row r="4368" spans="1:13" x14ac:dyDescent="0.2">
      <c r="A4368" s="3">
        <v>40575</v>
      </c>
      <c r="B4368" t="s">
        <v>7412</v>
      </c>
      <c r="C4368" t="s">
        <v>3144</v>
      </c>
      <c r="D4368" t="s">
        <v>7413</v>
      </c>
      <c r="E4368" t="s">
        <v>3143</v>
      </c>
      <c r="F4368" s="4">
        <v>0.44724999999999998</v>
      </c>
      <c r="G4368" s="4">
        <v>0.46</v>
      </c>
      <c r="H4368" s="4">
        <v>8.1562802433099005E-2</v>
      </c>
      <c r="I4368" s="4">
        <v>0.6</v>
      </c>
      <c r="J4368" s="4">
        <v>0.23</v>
      </c>
      <c r="K4368" s="4">
        <v>0.39750000000000002</v>
      </c>
      <c r="L4368" s="4">
        <v>0.5</v>
      </c>
      <c r="M4368" s="4">
        <v>28</v>
      </c>
    </row>
    <row r="4369" spans="1:13" x14ac:dyDescent="0.2">
      <c r="A4369" s="3">
        <v>40575</v>
      </c>
      <c r="B4369" t="s">
        <v>7434</v>
      </c>
      <c r="C4369" t="s">
        <v>3096</v>
      </c>
      <c r="D4369" t="s">
        <v>7435</v>
      </c>
      <c r="E4369" t="s">
        <v>3095</v>
      </c>
      <c r="F4369" s="4">
        <v>3.6</v>
      </c>
      <c r="G4369" s="4">
        <v>3.6</v>
      </c>
      <c r="H4369" s="4">
        <v>0.25922962793631399</v>
      </c>
      <c r="I4369" s="4">
        <v>4</v>
      </c>
      <c r="J4369" s="4">
        <v>3.1</v>
      </c>
      <c r="K4369" s="4">
        <v>3.4</v>
      </c>
      <c r="L4369" s="4">
        <v>3.8</v>
      </c>
      <c r="M4369" s="4">
        <v>26</v>
      </c>
    </row>
    <row r="4370" spans="1:13" x14ac:dyDescent="0.2">
      <c r="A4370" s="3">
        <v>40575</v>
      </c>
      <c r="B4370" t="s">
        <v>9496</v>
      </c>
      <c r="C4370" t="s">
        <v>3087</v>
      </c>
      <c r="D4370" t="s">
        <v>9497</v>
      </c>
      <c r="E4370" t="s">
        <v>3086</v>
      </c>
      <c r="F4370" s="4">
        <v>3.65</v>
      </c>
      <c r="G4370" s="4">
        <v>3.65</v>
      </c>
      <c r="H4370" s="4">
        <v>0.35538190203821102</v>
      </c>
      <c r="I4370" s="4">
        <v>4.2</v>
      </c>
      <c r="J4370" s="4">
        <v>2.6</v>
      </c>
      <c r="K4370" s="4">
        <v>3.5</v>
      </c>
      <c r="L4370" s="4">
        <v>3.9</v>
      </c>
      <c r="M4370" s="4">
        <v>28</v>
      </c>
    </row>
    <row r="4371" spans="1:13" x14ac:dyDescent="0.2">
      <c r="A4371" s="3">
        <v>40575</v>
      </c>
      <c r="B4371" t="s">
        <v>9536</v>
      </c>
      <c r="C4371" t="s">
        <v>3090</v>
      </c>
      <c r="D4371" t="s">
        <v>9537</v>
      </c>
      <c r="E4371" t="s">
        <v>3089</v>
      </c>
      <c r="F4371" s="4">
        <v>3.63703703703704</v>
      </c>
      <c r="G4371" s="4">
        <v>3.7</v>
      </c>
      <c r="H4371" s="4">
        <v>0.298905887102829</v>
      </c>
      <c r="I4371" s="4">
        <v>4.3</v>
      </c>
      <c r="J4371" s="4">
        <v>3.1</v>
      </c>
      <c r="K4371" s="4">
        <v>3.45</v>
      </c>
      <c r="L4371" s="4">
        <v>3.85</v>
      </c>
      <c r="M4371" s="4">
        <v>27</v>
      </c>
    </row>
    <row r="4372" spans="1:13" x14ac:dyDescent="0.2">
      <c r="A4372" s="3">
        <v>40575</v>
      </c>
      <c r="B4372" t="s">
        <v>7436</v>
      </c>
      <c r="C4372" t="s">
        <v>3153</v>
      </c>
      <c r="D4372" t="s">
        <v>7437</v>
      </c>
      <c r="E4372" t="s">
        <v>3152</v>
      </c>
      <c r="F4372" s="4">
        <v>0.321777777777778</v>
      </c>
      <c r="G4372" s="4">
        <v>0.36</v>
      </c>
      <c r="H4372" s="4">
        <v>0.18129710705259799</v>
      </c>
      <c r="I4372" s="4">
        <v>0.46</v>
      </c>
      <c r="J4372" s="4">
        <v>-0.49</v>
      </c>
      <c r="K4372" s="4">
        <v>0.28999999999999998</v>
      </c>
      <c r="L4372" s="4">
        <v>0.42</v>
      </c>
      <c r="M4372" s="4">
        <v>27</v>
      </c>
    </row>
    <row r="4373" spans="1:13" x14ac:dyDescent="0.2">
      <c r="A4373" s="3">
        <v>40575</v>
      </c>
      <c r="B4373" t="s">
        <v>10139</v>
      </c>
      <c r="C4373" t="s">
        <v>4324</v>
      </c>
      <c r="D4373" t="s">
        <v>10140</v>
      </c>
      <c r="E4373" t="s">
        <v>4323</v>
      </c>
      <c r="F4373" s="4">
        <v>3.1512500000000001</v>
      </c>
      <c r="G4373" s="4">
        <v>3.2</v>
      </c>
      <c r="H4373" s="4">
        <v>0.260756633164202</v>
      </c>
      <c r="I4373" s="4">
        <v>3.7</v>
      </c>
      <c r="J4373" s="4">
        <v>2.5</v>
      </c>
      <c r="K4373" s="4">
        <v>3</v>
      </c>
      <c r="L4373" s="4">
        <v>3.3250000000000002</v>
      </c>
      <c r="M4373" s="4">
        <v>24</v>
      </c>
    </row>
    <row r="4374" spans="1:13" x14ac:dyDescent="0.2">
      <c r="A4374" s="3">
        <v>40575</v>
      </c>
      <c r="B4374" t="s">
        <v>10147</v>
      </c>
      <c r="C4374" t="s">
        <v>4327</v>
      </c>
      <c r="D4374" t="s">
        <v>10148</v>
      </c>
      <c r="E4374" t="s">
        <v>4326</v>
      </c>
      <c r="F4374" s="4">
        <v>3.1360869565217402</v>
      </c>
      <c r="G4374" s="4">
        <v>3.1</v>
      </c>
      <c r="H4374" s="4">
        <v>0.37905071776784199</v>
      </c>
      <c r="I4374" s="4">
        <v>4</v>
      </c>
      <c r="J4374" s="4">
        <v>2.6</v>
      </c>
      <c r="K4374" s="4">
        <v>2.89</v>
      </c>
      <c r="L4374" s="4">
        <v>3.35</v>
      </c>
      <c r="M4374" s="4">
        <v>23</v>
      </c>
    </row>
    <row r="4375" spans="1:13" x14ac:dyDescent="0.2">
      <c r="A4375" s="3">
        <v>40575</v>
      </c>
      <c r="B4375" t="s">
        <v>9538</v>
      </c>
      <c r="C4375" t="s">
        <v>3939</v>
      </c>
      <c r="D4375" t="s">
        <v>9539</v>
      </c>
      <c r="E4375" t="s">
        <v>3947</v>
      </c>
      <c r="F4375" s="4">
        <v>12.085257142857101</v>
      </c>
      <c r="G4375" s="4">
        <v>12.05</v>
      </c>
      <c r="H4375" s="4">
        <v>0.15455982763143999</v>
      </c>
      <c r="I4375" s="4">
        <v>12.56</v>
      </c>
      <c r="J4375" s="4">
        <v>11.85</v>
      </c>
      <c r="K4375" s="4">
        <v>12</v>
      </c>
      <c r="L4375" s="4">
        <v>12.15</v>
      </c>
      <c r="M4375" s="4">
        <v>28</v>
      </c>
    </row>
    <row r="4376" spans="1:13" x14ac:dyDescent="0.2">
      <c r="A4376" s="3">
        <v>40575</v>
      </c>
      <c r="B4376" t="s">
        <v>9542</v>
      </c>
      <c r="C4376" t="s">
        <v>3942</v>
      </c>
      <c r="D4376" t="s">
        <v>9543</v>
      </c>
      <c r="E4376" t="s">
        <v>3949</v>
      </c>
      <c r="F4376" s="4">
        <v>12.0694142857143</v>
      </c>
      <c r="G4376" s="4">
        <v>12.074999999999999</v>
      </c>
      <c r="H4376" s="4">
        <v>0.19976239165992499</v>
      </c>
      <c r="I4376" s="4">
        <v>12.63</v>
      </c>
      <c r="J4376" s="4">
        <v>11.79</v>
      </c>
      <c r="K4376" s="4">
        <v>11.94</v>
      </c>
      <c r="L4376" s="4">
        <v>12.13</v>
      </c>
      <c r="M4376" s="4">
        <v>28</v>
      </c>
    </row>
    <row r="4377" spans="1:13" x14ac:dyDescent="0.2">
      <c r="A4377" s="3">
        <v>40575</v>
      </c>
      <c r="B4377" t="s">
        <v>9544</v>
      </c>
      <c r="C4377" t="s">
        <v>3952</v>
      </c>
      <c r="D4377" t="s">
        <v>9545</v>
      </c>
      <c r="E4377" t="s">
        <v>3951</v>
      </c>
      <c r="F4377" s="4">
        <v>12.081685714285699</v>
      </c>
      <c r="G4377" s="4">
        <v>12.077500000000001</v>
      </c>
      <c r="H4377" s="4">
        <v>0.25549880584527201</v>
      </c>
      <c r="I4377" s="4">
        <v>12.98</v>
      </c>
      <c r="J4377" s="4">
        <v>11.75</v>
      </c>
      <c r="K4377" s="4">
        <v>11.907500000000001</v>
      </c>
      <c r="L4377" s="4">
        <v>12.14</v>
      </c>
      <c r="M4377" s="4">
        <v>28</v>
      </c>
    </row>
    <row r="4378" spans="1:13" x14ac:dyDescent="0.2">
      <c r="A4378" s="3">
        <v>40575</v>
      </c>
      <c r="B4378" t="s">
        <v>9502</v>
      </c>
      <c r="C4378" t="s">
        <v>3936</v>
      </c>
      <c r="D4378" t="s">
        <v>9503</v>
      </c>
      <c r="E4378" t="s">
        <v>3935</v>
      </c>
      <c r="F4378" s="4">
        <v>12.2263620689655</v>
      </c>
      <c r="G4378" s="4">
        <v>12.2</v>
      </c>
      <c r="H4378" s="4">
        <v>0.31622988068559199</v>
      </c>
      <c r="I4378" s="4">
        <v>12.85</v>
      </c>
      <c r="J4378" s="4">
        <v>11.5</v>
      </c>
      <c r="K4378" s="4">
        <v>12.1</v>
      </c>
      <c r="L4378" s="4">
        <v>12.49</v>
      </c>
      <c r="M4378" s="4">
        <v>29</v>
      </c>
    </row>
    <row r="4379" spans="1:13" x14ac:dyDescent="0.2">
      <c r="A4379" s="3">
        <v>40575</v>
      </c>
      <c r="B4379" t="s">
        <v>9540</v>
      </c>
      <c r="C4379" t="s">
        <v>3939</v>
      </c>
      <c r="D4379" t="s">
        <v>9541</v>
      </c>
      <c r="E4379" t="s">
        <v>3938</v>
      </c>
      <c r="F4379" s="4">
        <v>12.524883703703701</v>
      </c>
      <c r="G4379" s="4">
        <v>12.5</v>
      </c>
      <c r="H4379" s="4">
        <v>0.45315512399303098</v>
      </c>
      <c r="I4379" s="4">
        <v>13.55</v>
      </c>
      <c r="J4379" s="4">
        <v>11.5</v>
      </c>
      <c r="K4379" s="4">
        <v>12.32</v>
      </c>
      <c r="L4379" s="4">
        <v>12.789479999999999</v>
      </c>
      <c r="M4379" s="4">
        <v>27</v>
      </c>
    </row>
    <row r="4380" spans="1:13" x14ac:dyDescent="0.2">
      <c r="A4380" s="3">
        <v>40575</v>
      </c>
      <c r="B4380" t="s">
        <v>10127</v>
      </c>
      <c r="C4380" t="s">
        <v>3579</v>
      </c>
      <c r="D4380" t="s">
        <v>10128</v>
      </c>
      <c r="E4380" t="s">
        <v>3578</v>
      </c>
      <c r="F4380" s="4">
        <v>4.1003571428571401</v>
      </c>
      <c r="G4380" s="4">
        <v>4.0999999999999996</v>
      </c>
      <c r="H4380" s="4">
        <v>0.351499245485278</v>
      </c>
      <c r="I4380" s="4">
        <v>4.8</v>
      </c>
      <c r="J4380" s="4">
        <v>3.4</v>
      </c>
      <c r="K4380" s="4">
        <v>3.95</v>
      </c>
      <c r="L4380" s="4">
        <v>4.32</v>
      </c>
      <c r="M4380" s="4">
        <v>28</v>
      </c>
    </row>
    <row r="4381" spans="1:13" x14ac:dyDescent="0.2">
      <c r="A4381" s="3">
        <v>40575</v>
      </c>
      <c r="B4381" t="s">
        <v>10141</v>
      </c>
      <c r="C4381" t="s">
        <v>3582</v>
      </c>
      <c r="D4381" t="s">
        <v>10142</v>
      </c>
      <c r="E4381" t="s">
        <v>3581</v>
      </c>
      <c r="F4381" s="4">
        <v>4.0313846153846198</v>
      </c>
      <c r="G4381" s="4">
        <v>4</v>
      </c>
      <c r="H4381" s="4">
        <v>0.530227353268243</v>
      </c>
      <c r="I4381" s="4">
        <v>5.23</v>
      </c>
      <c r="J4381" s="4">
        <v>3</v>
      </c>
      <c r="K4381" s="4">
        <v>3.7850000000000001</v>
      </c>
      <c r="L4381" s="4">
        <v>4.4000000000000004</v>
      </c>
      <c r="M4381" s="4">
        <v>26</v>
      </c>
    </row>
    <row r="4382" spans="1:13" x14ac:dyDescent="0.2">
      <c r="A4382" s="3">
        <v>40575</v>
      </c>
      <c r="B4382" t="s">
        <v>10143</v>
      </c>
      <c r="C4382" t="s">
        <v>3594</v>
      </c>
      <c r="D4382" t="s">
        <v>10144</v>
      </c>
      <c r="E4382" t="s">
        <v>3593</v>
      </c>
      <c r="F4382" s="4">
        <v>4.4911111111111097</v>
      </c>
      <c r="G4382" s="4">
        <v>4.4000000000000004</v>
      </c>
      <c r="H4382" s="4">
        <v>0.67686683915576595</v>
      </c>
      <c r="I4382" s="4">
        <v>5.6</v>
      </c>
      <c r="J4382" s="4">
        <v>2.8</v>
      </c>
      <c r="K4382" s="4">
        <v>4.1150000000000002</v>
      </c>
      <c r="L4382" s="4">
        <v>5</v>
      </c>
      <c r="M4382" s="4">
        <v>27</v>
      </c>
    </row>
    <row r="4383" spans="1:13" x14ac:dyDescent="0.2">
      <c r="A4383" s="3">
        <v>40575</v>
      </c>
      <c r="B4383" t="s">
        <v>10145</v>
      </c>
      <c r="C4383" t="s">
        <v>3597</v>
      </c>
      <c r="D4383" t="s">
        <v>10146</v>
      </c>
      <c r="E4383" t="s">
        <v>3596</v>
      </c>
      <c r="F4383" s="4">
        <v>4.0107407407407401</v>
      </c>
      <c r="G4383" s="4">
        <v>4</v>
      </c>
      <c r="H4383" s="4">
        <v>0.44934076435053399</v>
      </c>
      <c r="I4383" s="4">
        <v>5.3</v>
      </c>
      <c r="J4383" s="4">
        <v>3.2</v>
      </c>
      <c r="K4383" s="4">
        <v>3.625</v>
      </c>
      <c r="L4383" s="4">
        <v>4.2699999999999996</v>
      </c>
      <c r="M4383" s="4">
        <v>27</v>
      </c>
    </row>
    <row r="4384" spans="1:13" x14ac:dyDescent="0.2">
      <c r="A4384" s="3">
        <v>40575</v>
      </c>
      <c r="B4384" t="s">
        <v>10149</v>
      </c>
      <c r="C4384" t="s">
        <v>3600</v>
      </c>
      <c r="D4384" t="s">
        <v>10150</v>
      </c>
      <c r="E4384" t="s">
        <v>3599</v>
      </c>
      <c r="F4384" s="4">
        <v>3.91777777777778</v>
      </c>
      <c r="G4384" s="4">
        <v>4</v>
      </c>
      <c r="H4384" s="4">
        <v>0.62664143429834496</v>
      </c>
      <c r="I4384" s="4">
        <v>4.9000000000000004</v>
      </c>
      <c r="J4384" s="4">
        <v>2.6</v>
      </c>
      <c r="K4384" s="4">
        <v>3.47</v>
      </c>
      <c r="L4384" s="4">
        <v>4.5</v>
      </c>
      <c r="M4384" s="4">
        <v>27</v>
      </c>
    </row>
    <row r="4385" spans="1:13" x14ac:dyDescent="0.2">
      <c r="A4385" s="3">
        <v>40575</v>
      </c>
      <c r="B4385" t="s">
        <v>10151</v>
      </c>
      <c r="C4385" t="s">
        <v>3603</v>
      </c>
      <c r="D4385" t="s">
        <v>10152</v>
      </c>
      <c r="E4385" t="s">
        <v>3602</v>
      </c>
      <c r="F4385" s="4">
        <v>4.0422222222222199</v>
      </c>
      <c r="G4385" s="4">
        <v>4</v>
      </c>
      <c r="H4385" s="4">
        <v>0.86036366789029495</v>
      </c>
      <c r="I4385" s="4">
        <v>5.7</v>
      </c>
      <c r="J4385" s="4">
        <v>2.4</v>
      </c>
      <c r="K4385" s="4">
        <v>3.55</v>
      </c>
      <c r="L4385" s="4">
        <v>4.665</v>
      </c>
      <c r="M4385" s="4">
        <v>27</v>
      </c>
    </row>
    <row r="4386" spans="1:13" x14ac:dyDescent="0.2">
      <c r="A4386" s="3">
        <v>40603</v>
      </c>
      <c r="B4386" t="s">
        <v>9488</v>
      </c>
      <c r="C4386" t="s">
        <v>3918</v>
      </c>
      <c r="D4386" t="s">
        <v>9489</v>
      </c>
      <c r="E4386" t="s">
        <v>3917</v>
      </c>
      <c r="F4386" s="4">
        <v>4.7223333333333297</v>
      </c>
      <c r="G4386" s="4">
        <v>4.6550000000000002</v>
      </c>
      <c r="H4386" s="4">
        <v>0.319942703203766</v>
      </c>
      <c r="I4386" s="4">
        <v>5.63</v>
      </c>
      <c r="J4386" s="4">
        <v>4.2</v>
      </c>
      <c r="K4386" s="4">
        <v>4.5</v>
      </c>
      <c r="L4386" s="4">
        <v>5</v>
      </c>
      <c r="M4386" s="4">
        <v>30</v>
      </c>
    </row>
    <row r="4387" spans="1:13" x14ac:dyDescent="0.2">
      <c r="A4387" s="3">
        <v>40603</v>
      </c>
      <c r="B4387" t="s">
        <v>9532</v>
      </c>
      <c r="C4387" t="s">
        <v>3921</v>
      </c>
      <c r="D4387" t="s">
        <v>9533</v>
      </c>
      <c r="E4387" t="s">
        <v>3920</v>
      </c>
      <c r="F4387" s="4">
        <v>5.7874999999999996</v>
      </c>
      <c r="G4387" s="4">
        <v>5.875</v>
      </c>
      <c r="H4387" s="4">
        <v>0.67280300897728496</v>
      </c>
      <c r="I4387" s="4">
        <v>7</v>
      </c>
      <c r="J4387" s="4">
        <v>4.32</v>
      </c>
      <c r="K4387" s="4">
        <v>5.45</v>
      </c>
      <c r="L4387" s="4">
        <v>6.11</v>
      </c>
      <c r="M4387" s="4">
        <v>28</v>
      </c>
    </row>
    <row r="4388" spans="1:13" x14ac:dyDescent="0.2">
      <c r="A4388" s="3">
        <v>40603</v>
      </c>
      <c r="B4388" t="s">
        <v>7360</v>
      </c>
      <c r="C4388" t="s">
        <v>3906</v>
      </c>
      <c r="D4388" t="s">
        <v>7361</v>
      </c>
      <c r="E4388" t="s">
        <v>3905</v>
      </c>
      <c r="F4388" s="4">
        <v>5.13379310344828</v>
      </c>
      <c r="G4388" s="4">
        <v>5</v>
      </c>
      <c r="H4388" s="4">
        <v>0.40789016197556599</v>
      </c>
      <c r="I4388" s="4">
        <v>6.5</v>
      </c>
      <c r="J4388" s="4">
        <v>4.75</v>
      </c>
      <c r="K4388" s="4">
        <v>5</v>
      </c>
      <c r="L4388" s="4">
        <v>5.25</v>
      </c>
      <c r="M4388" s="4">
        <v>29</v>
      </c>
    </row>
    <row r="4389" spans="1:13" x14ac:dyDescent="0.2">
      <c r="A4389" s="3">
        <v>40603</v>
      </c>
      <c r="B4389" t="s">
        <v>7438</v>
      </c>
      <c r="C4389" t="s">
        <v>4436</v>
      </c>
      <c r="D4389" t="s">
        <v>7439</v>
      </c>
      <c r="E4389" t="s">
        <v>4435</v>
      </c>
      <c r="F4389" s="4">
        <v>6.2395833333333304</v>
      </c>
      <c r="G4389" s="4">
        <v>6</v>
      </c>
      <c r="H4389" s="4">
        <v>0.71467523281963297</v>
      </c>
      <c r="I4389" s="4">
        <v>8.5</v>
      </c>
      <c r="J4389" s="4">
        <v>5</v>
      </c>
      <c r="K4389" s="4">
        <v>5.9924999999999997</v>
      </c>
      <c r="L4389" s="4">
        <v>6.5</v>
      </c>
      <c r="M4389" s="4">
        <v>24</v>
      </c>
    </row>
    <row r="4390" spans="1:13" x14ac:dyDescent="0.2">
      <c r="A4390" s="3">
        <v>40603</v>
      </c>
      <c r="B4390" t="s">
        <v>7362</v>
      </c>
      <c r="C4390" t="s">
        <v>3897</v>
      </c>
      <c r="D4390" t="s">
        <v>7363</v>
      </c>
      <c r="E4390" t="s">
        <v>3896</v>
      </c>
      <c r="F4390" s="4">
        <v>4.5456666666666701</v>
      </c>
      <c r="G4390" s="4">
        <v>4.5</v>
      </c>
      <c r="H4390" s="4">
        <v>0.12729773228018701</v>
      </c>
      <c r="I4390" s="4">
        <v>5.07</v>
      </c>
      <c r="J4390" s="4">
        <v>4.5</v>
      </c>
      <c r="K4390" s="4">
        <v>4.5</v>
      </c>
      <c r="L4390" s="4">
        <v>4.5</v>
      </c>
      <c r="M4390" s="4">
        <v>30</v>
      </c>
    </row>
    <row r="4391" spans="1:13" x14ac:dyDescent="0.2">
      <c r="A4391" s="3">
        <v>40603</v>
      </c>
      <c r="B4391" t="s">
        <v>7364</v>
      </c>
      <c r="C4391" t="s">
        <v>3909</v>
      </c>
      <c r="D4391" t="s">
        <v>7365</v>
      </c>
      <c r="E4391" t="s">
        <v>3908</v>
      </c>
      <c r="F4391" s="4">
        <v>5.5003846153846201</v>
      </c>
      <c r="G4391" s="4">
        <v>5.5</v>
      </c>
      <c r="H4391" s="4">
        <v>0.484499583233924</v>
      </c>
      <c r="I4391" s="4">
        <v>6.75</v>
      </c>
      <c r="J4391" s="4">
        <v>4.75</v>
      </c>
      <c r="K4391" s="4">
        <v>5.25</v>
      </c>
      <c r="L4391" s="4">
        <v>5.75</v>
      </c>
      <c r="M4391" s="4">
        <v>26</v>
      </c>
    </row>
    <row r="4392" spans="1:13" x14ac:dyDescent="0.2">
      <c r="A4392" s="3">
        <v>40603</v>
      </c>
      <c r="B4392" t="s">
        <v>7368</v>
      </c>
      <c r="C4392" t="s">
        <v>3900</v>
      </c>
      <c r="D4392" t="s">
        <v>7369</v>
      </c>
      <c r="E4392" t="s">
        <v>3899</v>
      </c>
      <c r="F4392" s="4">
        <v>4.5573333333333297</v>
      </c>
      <c r="G4392" s="4">
        <v>4.5</v>
      </c>
      <c r="H4392" s="4">
        <v>0.15465051441620001</v>
      </c>
      <c r="I4392" s="4">
        <v>5.22</v>
      </c>
      <c r="J4392" s="4">
        <v>4.5</v>
      </c>
      <c r="K4392" s="4">
        <v>4.5</v>
      </c>
      <c r="L4392" s="4">
        <v>4.5</v>
      </c>
      <c r="M4392" s="4">
        <v>30</v>
      </c>
    </row>
    <row r="4393" spans="1:13" x14ac:dyDescent="0.2">
      <c r="A4393" s="3">
        <v>40603</v>
      </c>
      <c r="B4393" t="s">
        <v>7382</v>
      </c>
      <c r="C4393" t="s">
        <v>3912</v>
      </c>
      <c r="D4393" t="s">
        <v>7383</v>
      </c>
      <c r="E4393" t="s">
        <v>3911</v>
      </c>
      <c r="F4393" s="4">
        <v>5.8208000000000002</v>
      </c>
      <c r="G4393" s="4">
        <v>5.6</v>
      </c>
      <c r="H4393" s="4">
        <v>0.60632719439809601</v>
      </c>
      <c r="I4393" s="4">
        <v>7.5</v>
      </c>
      <c r="J4393" s="4">
        <v>4.75</v>
      </c>
      <c r="K4393" s="4">
        <v>5.5</v>
      </c>
      <c r="L4393" s="4">
        <v>6.25</v>
      </c>
      <c r="M4393" s="4">
        <v>25</v>
      </c>
    </row>
    <row r="4394" spans="1:13" x14ac:dyDescent="0.2">
      <c r="A4394" s="3">
        <v>40603</v>
      </c>
      <c r="B4394" t="s">
        <v>7372</v>
      </c>
      <c r="C4394" t="s">
        <v>3903</v>
      </c>
      <c r="D4394" t="s">
        <v>7373</v>
      </c>
      <c r="E4394" t="s">
        <v>3902</v>
      </c>
      <c r="F4394" s="4">
        <v>4.7723333333333304</v>
      </c>
      <c r="G4394" s="4">
        <v>4.7300000000000004</v>
      </c>
      <c r="H4394" s="4">
        <v>0.33113892629189201</v>
      </c>
      <c r="I4394" s="4">
        <v>5.75</v>
      </c>
      <c r="J4394" s="4">
        <v>4.5</v>
      </c>
      <c r="K4394" s="4">
        <v>4.5</v>
      </c>
      <c r="L4394" s="4">
        <v>5</v>
      </c>
      <c r="M4394" s="4">
        <v>30</v>
      </c>
    </row>
    <row r="4395" spans="1:13" x14ac:dyDescent="0.2">
      <c r="A4395" s="3">
        <v>40603</v>
      </c>
      <c r="B4395" t="s">
        <v>7408</v>
      </c>
      <c r="C4395" t="s">
        <v>3915</v>
      </c>
      <c r="D4395" t="s">
        <v>7409</v>
      </c>
      <c r="E4395" t="s">
        <v>3914</v>
      </c>
      <c r="F4395" s="4">
        <v>6.0872000000000002</v>
      </c>
      <c r="G4395" s="4">
        <v>6</v>
      </c>
      <c r="H4395" s="4">
        <v>0.74101012138836497</v>
      </c>
      <c r="I4395" s="4">
        <v>8.25</v>
      </c>
      <c r="J4395" s="4">
        <v>4.8</v>
      </c>
      <c r="K4395" s="4">
        <v>5.5</v>
      </c>
      <c r="L4395" s="4">
        <v>6.5</v>
      </c>
      <c r="M4395" s="4">
        <v>25</v>
      </c>
    </row>
    <row r="4396" spans="1:13" x14ac:dyDescent="0.2">
      <c r="A4396" s="3">
        <v>40603</v>
      </c>
      <c r="B4396" t="s">
        <v>7440</v>
      </c>
      <c r="C4396" t="s">
        <v>3081</v>
      </c>
      <c r="D4396" t="s">
        <v>7441</v>
      </c>
      <c r="E4396" t="s">
        <v>3080</v>
      </c>
      <c r="F4396" s="4">
        <v>3.90967741935484</v>
      </c>
      <c r="G4396" s="4">
        <v>3.8</v>
      </c>
      <c r="H4396" s="4">
        <v>0.242699867751203</v>
      </c>
      <c r="I4396" s="4">
        <v>4.5</v>
      </c>
      <c r="J4396" s="4">
        <v>3.5</v>
      </c>
      <c r="K4396" s="4">
        <v>3.75</v>
      </c>
      <c r="L4396" s="4">
        <v>4.05</v>
      </c>
      <c r="M4396" s="4">
        <v>31</v>
      </c>
    </row>
    <row r="4397" spans="1:13" x14ac:dyDescent="0.2">
      <c r="A4397" s="3">
        <v>40603</v>
      </c>
      <c r="B4397" t="s">
        <v>9382</v>
      </c>
      <c r="C4397" t="s">
        <v>3072</v>
      </c>
      <c r="D4397" t="s">
        <v>9383</v>
      </c>
      <c r="E4397" t="s">
        <v>3071</v>
      </c>
      <c r="F4397" s="4">
        <v>3.9156249999999999</v>
      </c>
      <c r="G4397" s="4">
        <v>3.9</v>
      </c>
      <c r="H4397" s="4">
        <v>0.212677819338806</v>
      </c>
      <c r="I4397" s="4">
        <v>4.5</v>
      </c>
      <c r="J4397" s="4">
        <v>3.4</v>
      </c>
      <c r="K4397" s="4">
        <v>3.8</v>
      </c>
      <c r="L4397" s="4">
        <v>4</v>
      </c>
      <c r="M4397" s="4">
        <v>32</v>
      </c>
    </row>
    <row r="4398" spans="1:13" x14ac:dyDescent="0.2">
      <c r="A4398" s="3">
        <v>40603</v>
      </c>
      <c r="B4398" t="s">
        <v>9492</v>
      </c>
      <c r="C4398" t="s">
        <v>3075</v>
      </c>
      <c r="D4398" t="s">
        <v>9493</v>
      </c>
      <c r="E4398" t="s">
        <v>3074</v>
      </c>
      <c r="F4398" s="4">
        <v>3.8374999999999999</v>
      </c>
      <c r="G4398" s="4">
        <v>3.9</v>
      </c>
      <c r="H4398" s="4">
        <v>0.38332164545061598</v>
      </c>
      <c r="I4398" s="4">
        <v>4.5999999999999996</v>
      </c>
      <c r="J4398" s="4">
        <v>3.1</v>
      </c>
      <c r="K4398" s="4">
        <v>3.5750000000000002</v>
      </c>
      <c r="L4398" s="4">
        <v>4.0999999999999996</v>
      </c>
      <c r="M4398" s="4">
        <v>32</v>
      </c>
    </row>
    <row r="4399" spans="1:13" x14ac:dyDescent="0.2">
      <c r="A4399" s="3">
        <v>40603</v>
      </c>
      <c r="B4399" t="s">
        <v>7420</v>
      </c>
      <c r="C4399" t="s">
        <v>3102</v>
      </c>
      <c r="D4399" t="s">
        <v>7421</v>
      </c>
      <c r="E4399" t="s">
        <v>3101</v>
      </c>
      <c r="F4399" s="4">
        <v>3.6466666666666701</v>
      </c>
      <c r="G4399" s="4">
        <v>3.6</v>
      </c>
      <c r="H4399" s="4">
        <v>0.29911747586494503</v>
      </c>
      <c r="I4399" s="4">
        <v>4.3</v>
      </c>
      <c r="J4399" s="4">
        <v>3.1</v>
      </c>
      <c r="K4399" s="4">
        <v>3.5</v>
      </c>
      <c r="L4399" s="4">
        <v>3.8</v>
      </c>
      <c r="M4399" s="4">
        <v>30</v>
      </c>
    </row>
    <row r="4400" spans="1:13" x14ac:dyDescent="0.2">
      <c r="A4400" s="3">
        <v>40603</v>
      </c>
      <c r="B4400" t="s">
        <v>9534</v>
      </c>
      <c r="C4400" t="s">
        <v>3078</v>
      </c>
      <c r="D4400" t="s">
        <v>9535</v>
      </c>
      <c r="E4400" t="s">
        <v>3077</v>
      </c>
      <c r="F4400" s="4">
        <v>3.62222222222222</v>
      </c>
      <c r="G4400" s="4">
        <v>3.6</v>
      </c>
      <c r="H4400" s="4">
        <v>0.269377249529545</v>
      </c>
      <c r="I4400" s="4">
        <v>4.0999999999999996</v>
      </c>
      <c r="J4400" s="4">
        <v>2.9</v>
      </c>
      <c r="K4400" s="4">
        <v>3.5</v>
      </c>
      <c r="L4400" s="4">
        <v>3.8</v>
      </c>
      <c r="M4400" s="4">
        <v>27</v>
      </c>
    </row>
    <row r="4401" spans="1:13" x14ac:dyDescent="0.2">
      <c r="A4401" s="3">
        <v>40603</v>
      </c>
      <c r="B4401" t="s">
        <v>7422</v>
      </c>
      <c r="C4401" t="s">
        <v>3105</v>
      </c>
      <c r="D4401" t="s">
        <v>7423</v>
      </c>
      <c r="E4401" t="s">
        <v>3104</v>
      </c>
      <c r="F4401" s="4">
        <v>3.54814814814815</v>
      </c>
      <c r="G4401" s="4">
        <v>3.5</v>
      </c>
      <c r="H4401" s="4">
        <v>0.43709739309921702</v>
      </c>
      <c r="I4401" s="4">
        <v>5</v>
      </c>
      <c r="J4401" s="4">
        <v>3</v>
      </c>
      <c r="K4401" s="4">
        <v>3.25</v>
      </c>
      <c r="L4401" s="4">
        <v>3.7</v>
      </c>
      <c r="M4401" s="4">
        <v>27</v>
      </c>
    </row>
    <row r="4402" spans="1:13" x14ac:dyDescent="0.2">
      <c r="A4402" s="3">
        <v>40603</v>
      </c>
      <c r="B4402" t="s">
        <v>7424</v>
      </c>
      <c r="C4402" t="s">
        <v>3144</v>
      </c>
      <c r="D4402" t="s">
        <v>7425</v>
      </c>
      <c r="E4402" t="s">
        <v>3143</v>
      </c>
      <c r="F4402" s="4">
        <v>0.45567741935483902</v>
      </c>
      <c r="G4402" s="4">
        <v>0.45</v>
      </c>
      <c r="H4402" s="4">
        <v>0.102712669486867</v>
      </c>
      <c r="I4402" s="4">
        <v>0.73</v>
      </c>
      <c r="J4402" s="4">
        <v>0.24</v>
      </c>
      <c r="K4402" s="4">
        <v>0.39500000000000002</v>
      </c>
      <c r="L4402" s="4">
        <v>0.52</v>
      </c>
      <c r="M4402" s="4">
        <v>31</v>
      </c>
    </row>
    <row r="4403" spans="1:13" x14ac:dyDescent="0.2">
      <c r="A4403" s="3">
        <v>40603</v>
      </c>
      <c r="B4403" t="s">
        <v>7432</v>
      </c>
      <c r="C4403" t="s">
        <v>3147</v>
      </c>
      <c r="D4403" t="s">
        <v>7433</v>
      </c>
      <c r="E4403" t="s">
        <v>3146</v>
      </c>
      <c r="F4403" s="4">
        <v>0.32138709677419403</v>
      </c>
      <c r="G4403" s="4">
        <v>0.3</v>
      </c>
      <c r="H4403" s="4">
        <v>7.7689414731289597E-2</v>
      </c>
      <c r="I4403" s="4">
        <v>0.5</v>
      </c>
      <c r="J4403" s="4">
        <v>0.2</v>
      </c>
      <c r="K4403" s="4">
        <v>0.27</v>
      </c>
      <c r="L4403" s="4">
        <v>0.36</v>
      </c>
      <c r="M4403" s="4">
        <v>31</v>
      </c>
    </row>
    <row r="4404" spans="1:13" x14ac:dyDescent="0.2">
      <c r="A4404" s="3">
        <v>40603</v>
      </c>
      <c r="B4404" t="s">
        <v>7320</v>
      </c>
      <c r="C4404" t="s">
        <v>3114</v>
      </c>
      <c r="D4404" t="s">
        <v>7321</v>
      </c>
      <c r="E4404" t="s">
        <v>3113</v>
      </c>
      <c r="F4404" s="4">
        <v>0.29471874999999997</v>
      </c>
      <c r="G4404" s="4">
        <v>0.26500000000000001</v>
      </c>
      <c r="H4404" s="4">
        <v>0.122828029367841</v>
      </c>
      <c r="I4404" s="4">
        <v>0.88</v>
      </c>
      <c r="J4404" s="4">
        <v>0.17</v>
      </c>
      <c r="K4404" s="4">
        <v>0.24074999999999999</v>
      </c>
      <c r="L4404" s="4">
        <v>0.3</v>
      </c>
      <c r="M4404" s="4">
        <v>32</v>
      </c>
    </row>
    <row r="4405" spans="1:13" x14ac:dyDescent="0.2">
      <c r="A4405" s="3">
        <v>40603</v>
      </c>
      <c r="B4405" t="s">
        <v>7442</v>
      </c>
      <c r="C4405" t="s">
        <v>3150</v>
      </c>
      <c r="D4405" t="s">
        <v>7443</v>
      </c>
      <c r="E4405" t="s">
        <v>3149</v>
      </c>
      <c r="F4405" s="4">
        <v>0.37761290322580598</v>
      </c>
      <c r="G4405" s="4">
        <v>0.36</v>
      </c>
      <c r="H4405" s="4">
        <v>0.13972107391021499</v>
      </c>
      <c r="I4405" s="4">
        <v>0.95</v>
      </c>
      <c r="J4405" s="4">
        <v>0.17</v>
      </c>
      <c r="K4405" s="4">
        <v>0.31</v>
      </c>
      <c r="L4405" s="4">
        <v>0.45</v>
      </c>
      <c r="M4405" s="4">
        <v>31</v>
      </c>
    </row>
    <row r="4406" spans="1:13" x14ac:dyDescent="0.2">
      <c r="A4406" s="3">
        <v>40603</v>
      </c>
      <c r="B4406" t="s">
        <v>7328</v>
      </c>
      <c r="C4406" t="s">
        <v>3117</v>
      </c>
      <c r="D4406" t="s">
        <v>7329</v>
      </c>
      <c r="E4406" t="s">
        <v>3116</v>
      </c>
      <c r="F4406" s="4">
        <v>8.6999999999999994E-2</v>
      </c>
      <c r="G4406" s="4">
        <v>0.11</v>
      </c>
      <c r="H4406" s="4">
        <v>0.14370758841391101</v>
      </c>
      <c r="I4406" s="4">
        <v>0.42</v>
      </c>
      <c r="J4406" s="4">
        <v>-0.25</v>
      </c>
      <c r="K4406" s="4">
        <v>2.2499999999999999E-2</v>
      </c>
      <c r="L4406" s="4">
        <v>0.158</v>
      </c>
      <c r="M4406" s="4">
        <v>32</v>
      </c>
    </row>
    <row r="4407" spans="1:13" x14ac:dyDescent="0.2">
      <c r="A4407" s="3">
        <v>40603</v>
      </c>
      <c r="B4407" t="s">
        <v>7336</v>
      </c>
      <c r="C4407" t="s">
        <v>3120</v>
      </c>
      <c r="D4407" t="s">
        <v>7337</v>
      </c>
      <c r="E4407" t="s">
        <v>3119</v>
      </c>
      <c r="F4407" s="4">
        <v>-0.32474999999999998</v>
      </c>
      <c r="G4407" s="4">
        <v>-0.32500000000000001</v>
      </c>
      <c r="H4407" s="4">
        <v>0.157031124919706</v>
      </c>
      <c r="I4407" s="4">
        <v>0.16800000000000001</v>
      </c>
      <c r="J4407" s="4">
        <v>-0.66</v>
      </c>
      <c r="K4407" s="4">
        <v>-0.4</v>
      </c>
      <c r="L4407" s="4">
        <v>-0.29749999999999999</v>
      </c>
      <c r="M4407" s="4">
        <v>32</v>
      </c>
    </row>
    <row r="4408" spans="1:13" x14ac:dyDescent="0.2">
      <c r="A4408" s="3">
        <v>40603</v>
      </c>
      <c r="B4408" t="s">
        <v>7344</v>
      </c>
      <c r="C4408" t="s">
        <v>3123</v>
      </c>
      <c r="D4408" t="s">
        <v>7345</v>
      </c>
      <c r="E4408" t="s">
        <v>3122</v>
      </c>
      <c r="F4408" s="4">
        <v>0.141125</v>
      </c>
      <c r="G4408" s="4">
        <v>0.14000000000000001</v>
      </c>
      <c r="H4408" s="4">
        <v>7.3127264232935404E-2</v>
      </c>
      <c r="I4408" s="4">
        <v>0.25</v>
      </c>
      <c r="J4408" s="4">
        <v>-1.4E-2</v>
      </c>
      <c r="K4408" s="4">
        <v>0.12</v>
      </c>
      <c r="L4408" s="4">
        <v>0.2</v>
      </c>
      <c r="M4408" s="4">
        <v>32</v>
      </c>
    </row>
    <row r="4409" spans="1:13" x14ac:dyDescent="0.2">
      <c r="A4409" s="3">
        <v>40603</v>
      </c>
      <c r="B4409" t="s">
        <v>7352</v>
      </c>
      <c r="C4409" t="s">
        <v>3126</v>
      </c>
      <c r="D4409" t="s">
        <v>7353</v>
      </c>
      <c r="E4409" t="s">
        <v>3125</v>
      </c>
      <c r="F4409" s="4">
        <v>0.26964516129032301</v>
      </c>
      <c r="G4409" s="4">
        <v>0.27</v>
      </c>
      <c r="H4409" s="4">
        <v>5.64024517121356E-2</v>
      </c>
      <c r="I4409" s="4">
        <v>0.4</v>
      </c>
      <c r="J4409" s="4">
        <v>0.12</v>
      </c>
      <c r="K4409" s="4">
        <v>0.25</v>
      </c>
      <c r="L4409" s="4">
        <v>0.3</v>
      </c>
      <c r="M4409" s="4">
        <v>31</v>
      </c>
    </row>
    <row r="4410" spans="1:13" x14ac:dyDescent="0.2">
      <c r="A4410" s="3">
        <v>40603</v>
      </c>
      <c r="B4410" t="s">
        <v>7376</v>
      </c>
      <c r="C4410" t="s">
        <v>3129</v>
      </c>
      <c r="D4410" t="s">
        <v>7377</v>
      </c>
      <c r="E4410" t="s">
        <v>3128</v>
      </c>
      <c r="F4410" s="4">
        <v>0.31919354838709701</v>
      </c>
      <c r="G4410" s="4">
        <v>0.31</v>
      </c>
      <c r="H4410" s="4">
        <v>6.4188482536375505E-2</v>
      </c>
      <c r="I4410" s="4">
        <v>0.49</v>
      </c>
      <c r="J4410" s="4">
        <v>0.2</v>
      </c>
      <c r="K4410" s="4">
        <v>0.28000000000000003</v>
      </c>
      <c r="L4410" s="4">
        <v>0.36</v>
      </c>
      <c r="M4410" s="4">
        <v>31</v>
      </c>
    </row>
    <row r="4411" spans="1:13" x14ac:dyDescent="0.2">
      <c r="A4411" s="3">
        <v>40603</v>
      </c>
      <c r="B4411" t="s">
        <v>7386</v>
      </c>
      <c r="C4411" t="s">
        <v>3132</v>
      </c>
      <c r="D4411" t="s">
        <v>7387</v>
      </c>
      <c r="E4411" t="s">
        <v>3131</v>
      </c>
      <c r="F4411" s="4">
        <v>0.57122580645161303</v>
      </c>
      <c r="G4411" s="4">
        <v>0.56000000000000005</v>
      </c>
      <c r="H4411" s="4">
        <v>0.115573558013189</v>
      </c>
      <c r="I4411" s="4">
        <v>0.92</v>
      </c>
      <c r="J4411" s="4">
        <v>0.34</v>
      </c>
      <c r="K4411" s="4">
        <v>0.48899999999999999</v>
      </c>
      <c r="L4411" s="4">
        <v>0.61499999999999999</v>
      </c>
      <c r="M4411" s="4">
        <v>31</v>
      </c>
    </row>
    <row r="4412" spans="1:13" x14ac:dyDescent="0.2">
      <c r="A4412" s="3">
        <v>40603</v>
      </c>
      <c r="B4412" t="s">
        <v>7394</v>
      </c>
      <c r="C4412" t="s">
        <v>3135</v>
      </c>
      <c r="D4412" t="s">
        <v>7395</v>
      </c>
      <c r="E4412" t="s">
        <v>3134</v>
      </c>
      <c r="F4412" s="4">
        <v>0.47941935483871001</v>
      </c>
      <c r="G4412" s="4">
        <v>0.43</v>
      </c>
      <c r="H4412" s="4">
        <v>0.13506955595631701</v>
      </c>
      <c r="I4412" s="4">
        <v>0.91</v>
      </c>
      <c r="J4412" s="4">
        <v>0.18</v>
      </c>
      <c r="K4412" s="4">
        <v>0.4</v>
      </c>
      <c r="L4412" s="4">
        <v>0.56100000000000005</v>
      </c>
      <c r="M4412" s="4">
        <v>31</v>
      </c>
    </row>
    <row r="4413" spans="1:13" x14ac:dyDescent="0.2">
      <c r="A4413" s="3">
        <v>40603</v>
      </c>
      <c r="B4413" t="s">
        <v>7402</v>
      </c>
      <c r="C4413" t="s">
        <v>3138</v>
      </c>
      <c r="D4413" t="s">
        <v>7403</v>
      </c>
      <c r="E4413" t="s">
        <v>3137</v>
      </c>
      <c r="F4413" s="4">
        <v>0.693161290322581</v>
      </c>
      <c r="G4413" s="4">
        <v>0.68</v>
      </c>
      <c r="H4413" s="4">
        <v>0.125045884051733</v>
      </c>
      <c r="I4413" s="4">
        <v>1.1000000000000001</v>
      </c>
      <c r="J4413" s="4">
        <v>0.5</v>
      </c>
      <c r="K4413" s="4">
        <v>0.625</v>
      </c>
      <c r="L4413" s="4">
        <v>0.745</v>
      </c>
      <c r="M4413" s="4">
        <v>31</v>
      </c>
    </row>
    <row r="4414" spans="1:13" x14ac:dyDescent="0.2">
      <c r="A4414" s="3">
        <v>40603</v>
      </c>
      <c r="B4414" t="s">
        <v>7412</v>
      </c>
      <c r="C4414" t="s">
        <v>3141</v>
      </c>
      <c r="D4414" t="s">
        <v>7413</v>
      </c>
      <c r="E4414" t="s">
        <v>3140</v>
      </c>
      <c r="F4414" s="4">
        <v>0.44777419354838699</v>
      </c>
      <c r="G4414" s="4">
        <v>0.46</v>
      </c>
      <c r="H4414" s="4">
        <v>8.0607571884788204E-2</v>
      </c>
      <c r="I4414" s="4">
        <v>0.6</v>
      </c>
      <c r="J4414" s="4">
        <v>0.23</v>
      </c>
      <c r="K4414" s="4">
        <v>0.41</v>
      </c>
      <c r="L4414" s="4">
        <v>0.5</v>
      </c>
      <c r="M4414" s="4">
        <v>31</v>
      </c>
    </row>
    <row r="4415" spans="1:13" x14ac:dyDescent="0.2">
      <c r="A4415" s="3">
        <v>40603</v>
      </c>
      <c r="B4415" t="s">
        <v>7444</v>
      </c>
      <c r="C4415" t="s">
        <v>3096</v>
      </c>
      <c r="D4415" t="s">
        <v>7445</v>
      </c>
      <c r="E4415" t="s">
        <v>3095</v>
      </c>
      <c r="F4415" s="4">
        <v>3.6071428571428599</v>
      </c>
      <c r="G4415" s="4">
        <v>3.65</v>
      </c>
      <c r="H4415" s="4">
        <v>0.27070357086751401</v>
      </c>
      <c r="I4415" s="4">
        <v>4.0999999999999996</v>
      </c>
      <c r="J4415" s="4">
        <v>3</v>
      </c>
      <c r="K4415" s="4">
        <v>3.4750000000000001</v>
      </c>
      <c r="L4415" s="4">
        <v>3.8</v>
      </c>
      <c r="M4415" s="4">
        <v>28</v>
      </c>
    </row>
    <row r="4416" spans="1:13" x14ac:dyDescent="0.2">
      <c r="A4416" s="3">
        <v>40603</v>
      </c>
      <c r="B4416" t="s">
        <v>9496</v>
      </c>
      <c r="C4416" t="s">
        <v>3087</v>
      </c>
      <c r="D4416" t="s">
        <v>9497</v>
      </c>
      <c r="E4416" t="s">
        <v>3086</v>
      </c>
      <c r="F4416" s="4">
        <v>3.7032258064516101</v>
      </c>
      <c r="G4416" s="4">
        <v>3.8</v>
      </c>
      <c r="H4416" s="4">
        <v>0.35164742851113601</v>
      </c>
      <c r="I4416" s="4">
        <v>4.3</v>
      </c>
      <c r="J4416" s="4">
        <v>2.6</v>
      </c>
      <c r="K4416" s="4">
        <v>3.5</v>
      </c>
      <c r="L4416" s="4">
        <v>3.9</v>
      </c>
      <c r="M4416" s="4">
        <v>31</v>
      </c>
    </row>
    <row r="4417" spans="1:13" x14ac:dyDescent="0.2">
      <c r="A4417" s="3">
        <v>40603</v>
      </c>
      <c r="B4417" t="s">
        <v>9536</v>
      </c>
      <c r="C4417" t="s">
        <v>3090</v>
      </c>
      <c r="D4417" t="s">
        <v>9537</v>
      </c>
      <c r="E4417" t="s">
        <v>3089</v>
      </c>
      <c r="F4417" s="4">
        <v>3.6241379310344799</v>
      </c>
      <c r="G4417" s="4">
        <v>3.7</v>
      </c>
      <c r="H4417" s="4">
        <v>0.27601135123369902</v>
      </c>
      <c r="I4417" s="4">
        <v>4.2</v>
      </c>
      <c r="J4417" s="4">
        <v>3</v>
      </c>
      <c r="K4417" s="4">
        <v>3.5</v>
      </c>
      <c r="L4417" s="4">
        <v>3.8</v>
      </c>
      <c r="M4417" s="4">
        <v>29</v>
      </c>
    </row>
    <row r="4418" spans="1:13" x14ac:dyDescent="0.2">
      <c r="A4418" s="3">
        <v>40603</v>
      </c>
      <c r="B4418" t="s">
        <v>7446</v>
      </c>
      <c r="C4418" t="s">
        <v>3153</v>
      </c>
      <c r="D4418" t="s">
        <v>7447</v>
      </c>
      <c r="E4418" t="s">
        <v>3152</v>
      </c>
      <c r="F4418" s="4">
        <v>0.37655172413793098</v>
      </c>
      <c r="G4418" s="4">
        <v>0.39</v>
      </c>
      <c r="H4418" s="4">
        <v>4.1634966594795701E-2</v>
      </c>
      <c r="I4418" s="4">
        <v>0.43</v>
      </c>
      <c r="J4418" s="4">
        <v>0.28000000000000003</v>
      </c>
      <c r="K4418" s="4">
        <v>0.36</v>
      </c>
      <c r="L4418" s="4">
        <v>0.4</v>
      </c>
      <c r="M4418" s="4">
        <v>29</v>
      </c>
    </row>
    <row r="4419" spans="1:13" x14ac:dyDescent="0.2">
      <c r="A4419" s="3">
        <v>40603</v>
      </c>
      <c r="B4419" t="s">
        <v>10139</v>
      </c>
      <c r="C4419" t="s">
        <v>4324</v>
      </c>
      <c r="D4419" t="s">
        <v>10140</v>
      </c>
      <c r="E4419" t="s">
        <v>4323</v>
      </c>
      <c r="F4419" s="4">
        <v>3.10862068965517</v>
      </c>
      <c r="G4419" s="4">
        <v>3.1</v>
      </c>
      <c r="H4419" s="4">
        <v>0.28032792198131901</v>
      </c>
      <c r="I4419" s="4">
        <v>3.7</v>
      </c>
      <c r="J4419" s="4">
        <v>2.5</v>
      </c>
      <c r="K4419" s="4">
        <v>2.9</v>
      </c>
      <c r="L4419" s="4">
        <v>3.3</v>
      </c>
      <c r="M4419" s="4">
        <v>29</v>
      </c>
    </row>
    <row r="4420" spans="1:13" x14ac:dyDescent="0.2">
      <c r="A4420" s="3">
        <v>40603</v>
      </c>
      <c r="B4420" t="s">
        <v>10147</v>
      </c>
      <c r="C4420" t="s">
        <v>4327</v>
      </c>
      <c r="D4420" t="s">
        <v>10148</v>
      </c>
      <c r="E4420" t="s">
        <v>4326</v>
      </c>
      <c r="F4420" s="4">
        <v>3.18214285714286</v>
      </c>
      <c r="G4420" s="4">
        <v>3.25</v>
      </c>
      <c r="H4420" s="4">
        <v>0.35699732484584501</v>
      </c>
      <c r="I4420" s="4">
        <v>3.9</v>
      </c>
      <c r="J4420" s="4">
        <v>2.5</v>
      </c>
      <c r="K4420" s="4">
        <v>2.9</v>
      </c>
      <c r="L4420" s="4">
        <v>3.4249999999999998</v>
      </c>
      <c r="M4420" s="4">
        <v>28</v>
      </c>
    </row>
    <row r="4421" spans="1:13" x14ac:dyDescent="0.2">
      <c r="A4421" s="3">
        <v>40603</v>
      </c>
      <c r="B4421" t="s">
        <v>9542</v>
      </c>
      <c r="C4421" t="s">
        <v>3939</v>
      </c>
      <c r="D4421" t="s">
        <v>9543</v>
      </c>
      <c r="E4421" t="s">
        <v>3947</v>
      </c>
      <c r="F4421" s="4">
        <v>12.0115625</v>
      </c>
      <c r="G4421" s="4">
        <v>12.02</v>
      </c>
      <c r="H4421" s="4">
        <v>0.11497852183721501</v>
      </c>
      <c r="I4421" s="4">
        <v>12.23</v>
      </c>
      <c r="J4421" s="4">
        <v>11.8</v>
      </c>
      <c r="K4421" s="4">
        <v>11.94</v>
      </c>
      <c r="L4421" s="4">
        <v>12.1</v>
      </c>
      <c r="M4421" s="4">
        <v>32</v>
      </c>
    </row>
    <row r="4422" spans="1:13" x14ac:dyDescent="0.2">
      <c r="A4422" s="3">
        <v>40603</v>
      </c>
      <c r="B4422" t="s">
        <v>9544</v>
      </c>
      <c r="C4422" t="s">
        <v>3942</v>
      </c>
      <c r="D4422" t="s">
        <v>9545</v>
      </c>
      <c r="E4422" t="s">
        <v>3949</v>
      </c>
      <c r="F4422" s="4">
        <v>11.997031249999999</v>
      </c>
      <c r="G4422" s="4">
        <v>12.025</v>
      </c>
      <c r="H4422" s="4">
        <v>0.172387688426313</v>
      </c>
      <c r="I4422" s="4">
        <v>12.38</v>
      </c>
      <c r="J4422" s="4">
        <v>11.55</v>
      </c>
      <c r="K4422" s="4">
        <v>11.9</v>
      </c>
      <c r="L4422" s="4">
        <v>12.102499999999999</v>
      </c>
      <c r="M4422" s="4">
        <v>32</v>
      </c>
    </row>
    <row r="4423" spans="1:13" x14ac:dyDescent="0.2">
      <c r="A4423" s="3">
        <v>40603</v>
      </c>
      <c r="B4423" t="s">
        <v>9546</v>
      </c>
      <c r="C4423" t="s">
        <v>3952</v>
      </c>
      <c r="D4423" t="s">
        <v>9547</v>
      </c>
      <c r="E4423" t="s">
        <v>3951</v>
      </c>
      <c r="F4423" s="4">
        <v>12.00546875</v>
      </c>
      <c r="G4423" s="4">
        <v>12.015000000000001</v>
      </c>
      <c r="H4423" s="4">
        <v>0.18882215294702101</v>
      </c>
      <c r="I4423" s="4">
        <v>12.48</v>
      </c>
      <c r="J4423" s="4">
        <v>11.59</v>
      </c>
      <c r="K4423" s="4">
        <v>11.887499999999999</v>
      </c>
      <c r="L4423" s="4">
        <v>12.102499999999999</v>
      </c>
      <c r="M4423" s="4">
        <v>32</v>
      </c>
    </row>
    <row r="4424" spans="1:13" x14ac:dyDescent="0.2">
      <c r="A4424" s="3">
        <v>40603</v>
      </c>
      <c r="B4424" t="s">
        <v>9502</v>
      </c>
      <c r="C4424" t="s">
        <v>3936</v>
      </c>
      <c r="D4424" t="s">
        <v>9503</v>
      </c>
      <c r="E4424" t="s">
        <v>3935</v>
      </c>
      <c r="F4424" s="4">
        <v>12.153218750000001</v>
      </c>
      <c r="G4424" s="4">
        <v>12.2</v>
      </c>
      <c r="H4424" s="4">
        <v>0.240578433910654</v>
      </c>
      <c r="I4424" s="4">
        <v>12.542999999999999</v>
      </c>
      <c r="J4424" s="4">
        <v>11.5</v>
      </c>
      <c r="K4424" s="4">
        <v>12.065</v>
      </c>
      <c r="L4424" s="4">
        <v>12.285</v>
      </c>
      <c r="M4424" s="4">
        <v>32</v>
      </c>
    </row>
    <row r="4425" spans="1:13" x14ac:dyDescent="0.2">
      <c r="A4425" s="3">
        <v>40603</v>
      </c>
      <c r="B4425" t="s">
        <v>9540</v>
      </c>
      <c r="C4425" t="s">
        <v>3939</v>
      </c>
      <c r="D4425" t="s">
        <v>9541</v>
      </c>
      <c r="E4425" t="s">
        <v>3938</v>
      </c>
      <c r="F4425" s="4">
        <v>12.462548387096801</v>
      </c>
      <c r="G4425" s="4">
        <v>12.45</v>
      </c>
      <c r="H4425" s="4">
        <v>0.417379111337217</v>
      </c>
      <c r="I4425" s="4">
        <v>13.55</v>
      </c>
      <c r="J4425" s="4">
        <v>11.5</v>
      </c>
      <c r="K4425" s="4">
        <v>12.324999999999999</v>
      </c>
      <c r="L4425" s="4">
        <v>12.67</v>
      </c>
      <c r="M4425" s="4">
        <v>31</v>
      </c>
    </row>
    <row r="4426" spans="1:13" x14ac:dyDescent="0.2">
      <c r="A4426" s="3">
        <v>40603</v>
      </c>
      <c r="B4426" t="s">
        <v>10127</v>
      </c>
      <c r="C4426" t="s">
        <v>3579</v>
      </c>
      <c r="D4426" t="s">
        <v>10128</v>
      </c>
      <c r="E4426" t="s">
        <v>3578</v>
      </c>
      <c r="F4426" s="4">
        <v>4.2510000000000003</v>
      </c>
      <c r="G4426" s="4">
        <v>4.3</v>
      </c>
      <c r="H4426" s="4">
        <v>0.34611489023354602</v>
      </c>
      <c r="I4426" s="4">
        <v>5.0999999999999996</v>
      </c>
      <c r="J4426" s="4">
        <v>3.5</v>
      </c>
      <c r="K4426" s="4">
        <v>4.0999999999999996</v>
      </c>
      <c r="L4426" s="4">
        <v>4.5</v>
      </c>
      <c r="M4426" s="4">
        <v>30</v>
      </c>
    </row>
    <row r="4427" spans="1:13" x14ac:dyDescent="0.2">
      <c r="A4427" s="3">
        <v>40603</v>
      </c>
      <c r="B4427" t="s">
        <v>10141</v>
      </c>
      <c r="C4427" t="s">
        <v>3582</v>
      </c>
      <c r="D4427" t="s">
        <v>10142</v>
      </c>
      <c r="E4427" t="s">
        <v>3581</v>
      </c>
      <c r="F4427" s="4">
        <v>4.06758620689655</v>
      </c>
      <c r="G4427" s="4">
        <v>4</v>
      </c>
      <c r="H4427" s="4">
        <v>0.46251374630084402</v>
      </c>
      <c r="I4427" s="4">
        <v>5.23</v>
      </c>
      <c r="J4427" s="4">
        <v>3.3</v>
      </c>
      <c r="K4427" s="4">
        <v>3.8</v>
      </c>
      <c r="L4427" s="4">
        <v>4.2</v>
      </c>
      <c r="M4427" s="4">
        <v>29</v>
      </c>
    </row>
    <row r="4428" spans="1:13" x14ac:dyDescent="0.2">
      <c r="A4428" s="3">
        <v>40603</v>
      </c>
      <c r="B4428" t="s">
        <v>10143</v>
      </c>
      <c r="C4428" t="s">
        <v>3594</v>
      </c>
      <c r="D4428" t="s">
        <v>10144</v>
      </c>
      <c r="E4428" t="s">
        <v>3593</v>
      </c>
      <c r="F4428" s="4">
        <v>4.8193333333333301</v>
      </c>
      <c r="G4428" s="4">
        <v>4.88</v>
      </c>
      <c r="H4428" s="4">
        <v>0.55840865849757104</v>
      </c>
      <c r="I4428" s="4">
        <v>5.8</v>
      </c>
      <c r="J4428" s="4">
        <v>3.6</v>
      </c>
      <c r="K4428" s="4">
        <v>4.5475000000000003</v>
      </c>
      <c r="L4428" s="4">
        <v>5.1749999999999998</v>
      </c>
      <c r="M4428" s="4">
        <v>30</v>
      </c>
    </row>
    <row r="4429" spans="1:13" x14ac:dyDescent="0.2">
      <c r="A4429" s="3">
        <v>40603</v>
      </c>
      <c r="B4429" t="s">
        <v>10145</v>
      </c>
      <c r="C4429" t="s">
        <v>3597</v>
      </c>
      <c r="D4429" t="s">
        <v>10146</v>
      </c>
      <c r="E4429" t="s">
        <v>3596</v>
      </c>
      <c r="F4429" s="4">
        <v>4.1383333333333301</v>
      </c>
      <c r="G4429" s="4">
        <v>4.0999999999999996</v>
      </c>
      <c r="H4429" s="4">
        <v>0.42833344514511701</v>
      </c>
      <c r="I4429" s="4">
        <v>5.23</v>
      </c>
      <c r="J4429" s="4">
        <v>3.36</v>
      </c>
      <c r="K4429" s="4">
        <v>3.8250000000000002</v>
      </c>
      <c r="L4429" s="4">
        <v>4.2925000000000004</v>
      </c>
      <c r="M4429" s="4">
        <v>30</v>
      </c>
    </row>
    <row r="4430" spans="1:13" x14ac:dyDescent="0.2">
      <c r="A4430" s="3">
        <v>40603</v>
      </c>
      <c r="B4430" t="s">
        <v>10149</v>
      </c>
      <c r="C4430" t="s">
        <v>3600</v>
      </c>
      <c r="D4430" t="s">
        <v>10150</v>
      </c>
      <c r="E4430" t="s">
        <v>3599</v>
      </c>
      <c r="F4430" s="4">
        <v>4.0830000000000002</v>
      </c>
      <c r="G4430" s="4">
        <v>4.125</v>
      </c>
      <c r="H4430" s="4">
        <v>0.56758502325263105</v>
      </c>
      <c r="I4430" s="4">
        <v>5.5</v>
      </c>
      <c r="J4430" s="4">
        <v>2.9</v>
      </c>
      <c r="K4430" s="4">
        <v>3.8</v>
      </c>
      <c r="L4430" s="4">
        <v>4.4524999999999997</v>
      </c>
      <c r="M4430" s="4">
        <v>30</v>
      </c>
    </row>
    <row r="4431" spans="1:13" x14ac:dyDescent="0.2">
      <c r="A4431" s="3">
        <v>40603</v>
      </c>
      <c r="B4431" t="s">
        <v>10151</v>
      </c>
      <c r="C4431" t="s">
        <v>3603</v>
      </c>
      <c r="D4431" t="s">
        <v>10152</v>
      </c>
      <c r="E4431" t="s">
        <v>3602</v>
      </c>
      <c r="F4431" s="4">
        <v>4.01033333333333</v>
      </c>
      <c r="G4431" s="4">
        <v>4.05</v>
      </c>
      <c r="H4431" s="4">
        <v>0.65440408972108199</v>
      </c>
      <c r="I4431" s="4">
        <v>5.0999999999999996</v>
      </c>
      <c r="J4431" s="4">
        <v>2.4</v>
      </c>
      <c r="K4431" s="4">
        <v>3.8</v>
      </c>
      <c r="L4431" s="4">
        <v>4.5</v>
      </c>
      <c r="M4431" s="4">
        <v>30</v>
      </c>
    </row>
    <row r="4432" spans="1:13" x14ac:dyDescent="0.2">
      <c r="A4432" s="3">
        <v>40634</v>
      </c>
      <c r="B4432" t="s">
        <v>9488</v>
      </c>
      <c r="C4432" t="s">
        <v>3918</v>
      </c>
      <c r="D4432" t="s">
        <v>9489</v>
      </c>
      <c r="E4432" t="s">
        <v>3917</v>
      </c>
      <c r="F4432" s="4">
        <v>4.7096296296296298</v>
      </c>
      <c r="G4432" s="4">
        <v>4.6900000000000004</v>
      </c>
      <c r="H4432" s="4">
        <v>0.250990062345128</v>
      </c>
      <c r="I4432" s="4">
        <v>5.2</v>
      </c>
      <c r="J4432" s="4">
        <v>4.25</v>
      </c>
      <c r="K4432" s="4">
        <v>4.5</v>
      </c>
      <c r="L4432" s="4">
        <v>4.93</v>
      </c>
      <c r="M4432" s="4">
        <v>27</v>
      </c>
    </row>
    <row r="4433" spans="1:13" x14ac:dyDescent="0.2">
      <c r="A4433" s="3">
        <v>40634</v>
      </c>
      <c r="B4433" t="s">
        <v>9532</v>
      </c>
      <c r="C4433" t="s">
        <v>3921</v>
      </c>
      <c r="D4433" t="s">
        <v>9533</v>
      </c>
      <c r="E4433" t="s">
        <v>3920</v>
      </c>
      <c r="F4433" s="4">
        <v>5.5928000000000004</v>
      </c>
      <c r="G4433" s="4">
        <v>5.6</v>
      </c>
      <c r="H4433" s="4">
        <v>0.74130245739059397</v>
      </c>
      <c r="I4433" s="4">
        <v>7.25</v>
      </c>
      <c r="J4433" s="4">
        <v>4.37</v>
      </c>
      <c r="K4433" s="4">
        <v>5.24</v>
      </c>
      <c r="L4433" s="4">
        <v>6.05</v>
      </c>
      <c r="M4433" s="4">
        <v>25</v>
      </c>
    </row>
    <row r="4434" spans="1:13" x14ac:dyDescent="0.2">
      <c r="A4434" s="3">
        <v>40634</v>
      </c>
      <c r="B4434" t="s">
        <v>7360</v>
      </c>
      <c r="C4434" t="s">
        <v>3903</v>
      </c>
      <c r="D4434" t="s">
        <v>7361</v>
      </c>
      <c r="E4434" t="s">
        <v>3902</v>
      </c>
      <c r="F4434" s="4">
        <v>5.1473076923076899</v>
      </c>
      <c r="G4434" s="4">
        <v>5</v>
      </c>
      <c r="H4434" s="4">
        <v>0.28648989779477702</v>
      </c>
      <c r="I4434" s="4">
        <v>6</v>
      </c>
      <c r="J4434" s="4">
        <v>4.75</v>
      </c>
      <c r="K4434" s="4">
        <v>5</v>
      </c>
      <c r="L4434" s="4">
        <v>5.25</v>
      </c>
      <c r="M4434" s="4">
        <v>26</v>
      </c>
    </row>
    <row r="4435" spans="1:13" x14ac:dyDescent="0.2">
      <c r="A4435" s="3">
        <v>40634</v>
      </c>
      <c r="B4435" t="s">
        <v>7438</v>
      </c>
      <c r="C4435" t="s">
        <v>3915</v>
      </c>
      <c r="D4435" t="s">
        <v>7439</v>
      </c>
      <c r="E4435" t="s">
        <v>3914</v>
      </c>
      <c r="F4435" s="4">
        <v>5.9868181818181796</v>
      </c>
      <c r="G4435" s="4">
        <v>6</v>
      </c>
      <c r="H4435" s="4">
        <v>0.85212555727895201</v>
      </c>
      <c r="I4435" s="4">
        <v>8.5</v>
      </c>
      <c r="J4435" s="4">
        <v>4.5</v>
      </c>
      <c r="K4435" s="4">
        <v>5.5</v>
      </c>
      <c r="L4435" s="4">
        <v>6.5</v>
      </c>
      <c r="M4435" s="4">
        <v>22</v>
      </c>
    </row>
    <row r="4436" spans="1:13" x14ac:dyDescent="0.2">
      <c r="A4436" s="3">
        <v>40634</v>
      </c>
      <c r="B4436" t="s">
        <v>7362</v>
      </c>
      <c r="C4436" t="s">
        <v>3894</v>
      </c>
      <c r="D4436" t="s">
        <v>7363</v>
      </c>
      <c r="E4436" t="s">
        <v>3893</v>
      </c>
      <c r="F4436" s="4">
        <v>4.5596296296296304</v>
      </c>
      <c r="G4436" s="4">
        <v>4.5</v>
      </c>
      <c r="H4436" s="4">
        <v>0.14124396464931699</v>
      </c>
      <c r="I4436" s="4">
        <v>5.08</v>
      </c>
      <c r="J4436" s="4">
        <v>4.5</v>
      </c>
      <c r="K4436" s="4">
        <v>4.5</v>
      </c>
      <c r="L4436" s="4">
        <v>4.51</v>
      </c>
      <c r="M4436" s="4">
        <v>27</v>
      </c>
    </row>
    <row r="4437" spans="1:13" x14ac:dyDescent="0.2">
      <c r="A4437" s="3">
        <v>40634</v>
      </c>
      <c r="B4437" t="s">
        <v>7364</v>
      </c>
      <c r="C4437" t="s">
        <v>3906</v>
      </c>
      <c r="D4437" t="s">
        <v>7365</v>
      </c>
      <c r="E4437" t="s">
        <v>3905</v>
      </c>
      <c r="F4437" s="4">
        <v>5.5182608695652204</v>
      </c>
      <c r="G4437" s="4">
        <v>5.5</v>
      </c>
      <c r="H4437" s="4">
        <v>0.42950978583320099</v>
      </c>
      <c r="I4437" s="4">
        <v>6.75</v>
      </c>
      <c r="J4437" s="4">
        <v>4.75</v>
      </c>
      <c r="K4437" s="4">
        <v>5.25</v>
      </c>
      <c r="L4437" s="4">
        <v>5.75</v>
      </c>
      <c r="M4437" s="4">
        <v>23</v>
      </c>
    </row>
    <row r="4438" spans="1:13" x14ac:dyDescent="0.2">
      <c r="A4438" s="3">
        <v>40634</v>
      </c>
      <c r="B4438" t="s">
        <v>7368</v>
      </c>
      <c r="C4438" t="s">
        <v>3897</v>
      </c>
      <c r="D4438" t="s">
        <v>7369</v>
      </c>
      <c r="E4438" t="s">
        <v>3896</v>
      </c>
      <c r="F4438" s="4">
        <v>4.5914814814814804</v>
      </c>
      <c r="G4438" s="4">
        <v>4.5</v>
      </c>
      <c r="H4438" s="4">
        <v>0.18746699614565401</v>
      </c>
      <c r="I4438" s="4">
        <v>5.22</v>
      </c>
      <c r="J4438" s="4">
        <v>4.5</v>
      </c>
      <c r="K4438" s="4">
        <v>4.5</v>
      </c>
      <c r="L4438" s="4">
        <v>4.5650000000000004</v>
      </c>
      <c r="M4438" s="4">
        <v>27</v>
      </c>
    </row>
    <row r="4439" spans="1:13" x14ac:dyDescent="0.2">
      <c r="A4439" s="3">
        <v>40634</v>
      </c>
      <c r="B4439" t="s">
        <v>7382</v>
      </c>
      <c r="C4439" t="s">
        <v>3909</v>
      </c>
      <c r="D4439" t="s">
        <v>7383</v>
      </c>
      <c r="E4439" t="s">
        <v>3908</v>
      </c>
      <c r="F4439" s="4">
        <v>5.8134782608695597</v>
      </c>
      <c r="G4439" s="4">
        <v>5.75</v>
      </c>
      <c r="H4439" s="4">
        <v>0.611961144753282</v>
      </c>
      <c r="I4439" s="4">
        <v>7.5</v>
      </c>
      <c r="J4439" s="4">
        <v>4.75</v>
      </c>
      <c r="K4439" s="4">
        <v>5.5</v>
      </c>
      <c r="L4439" s="4">
        <v>6</v>
      </c>
      <c r="M4439" s="4">
        <v>23</v>
      </c>
    </row>
    <row r="4440" spans="1:13" x14ac:dyDescent="0.2">
      <c r="A4440" s="3">
        <v>40634</v>
      </c>
      <c r="B4440" t="s">
        <v>7372</v>
      </c>
      <c r="C4440" t="s">
        <v>3900</v>
      </c>
      <c r="D4440" t="s">
        <v>7373</v>
      </c>
      <c r="E4440" t="s">
        <v>3899</v>
      </c>
      <c r="F4440" s="4">
        <v>4.7588888888888903</v>
      </c>
      <c r="G4440" s="4">
        <v>4.7</v>
      </c>
      <c r="H4440" s="4">
        <v>0.303078224649034</v>
      </c>
      <c r="I4440" s="4">
        <v>5.49</v>
      </c>
      <c r="J4440" s="4">
        <v>4.5</v>
      </c>
      <c r="K4440" s="4">
        <v>4.5</v>
      </c>
      <c r="L4440" s="4">
        <v>5</v>
      </c>
      <c r="M4440" s="4">
        <v>27</v>
      </c>
    </row>
    <row r="4441" spans="1:13" x14ac:dyDescent="0.2">
      <c r="A4441" s="3">
        <v>40634</v>
      </c>
      <c r="B4441" t="s">
        <v>7408</v>
      </c>
      <c r="C4441" t="s">
        <v>3912</v>
      </c>
      <c r="D4441" t="s">
        <v>7409</v>
      </c>
      <c r="E4441" t="s">
        <v>3911</v>
      </c>
      <c r="F4441" s="4">
        <v>5.91</v>
      </c>
      <c r="G4441" s="4">
        <v>5.75</v>
      </c>
      <c r="H4441" s="4">
        <v>0.77242828440280098</v>
      </c>
      <c r="I4441" s="4">
        <v>8.25</v>
      </c>
      <c r="J4441" s="4">
        <v>4.76</v>
      </c>
      <c r="K4441" s="4">
        <v>5.5</v>
      </c>
      <c r="L4441" s="4">
        <v>6.1749999999999998</v>
      </c>
      <c r="M4441" s="4">
        <v>23</v>
      </c>
    </row>
    <row r="4442" spans="1:13" x14ac:dyDescent="0.2">
      <c r="A4442" s="3">
        <v>40634</v>
      </c>
      <c r="B4442" t="s">
        <v>7448</v>
      </c>
      <c r="C4442" t="s">
        <v>3081</v>
      </c>
      <c r="D4442" t="s">
        <v>7449</v>
      </c>
      <c r="E4442" t="s">
        <v>3080</v>
      </c>
      <c r="F4442" s="4">
        <v>3.96428571428571</v>
      </c>
      <c r="G4442" s="4">
        <v>3.9</v>
      </c>
      <c r="H4442" s="4">
        <v>0.242233871861985</v>
      </c>
      <c r="I4442" s="4">
        <v>4.4000000000000004</v>
      </c>
      <c r="J4442" s="4">
        <v>3.5</v>
      </c>
      <c r="K4442" s="4">
        <v>3.8</v>
      </c>
      <c r="L4442" s="4">
        <v>4.125</v>
      </c>
      <c r="M4442" s="4">
        <v>28</v>
      </c>
    </row>
    <row r="4443" spans="1:13" x14ac:dyDescent="0.2">
      <c r="A4443" s="3">
        <v>40634</v>
      </c>
      <c r="B4443" t="s">
        <v>9382</v>
      </c>
      <c r="C4443" t="s">
        <v>3072</v>
      </c>
      <c r="D4443" t="s">
        <v>9383</v>
      </c>
      <c r="E4443" t="s">
        <v>3071</v>
      </c>
      <c r="F4443" s="4">
        <v>3.86551724137931</v>
      </c>
      <c r="G4443" s="4">
        <v>3.9</v>
      </c>
      <c r="H4443" s="4">
        <v>0.23033494565983301</v>
      </c>
      <c r="I4443" s="4">
        <v>4.3</v>
      </c>
      <c r="J4443" s="4">
        <v>3.5</v>
      </c>
      <c r="K4443" s="4">
        <v>3.7</v>
      </c>
      <c r="L4443" s="4">
        <v>4</v>
      </c>
      <c r="M4443" s="4">
        <v>29</v>
      </c>
    </row>
    <row r="4444" spans="1:13" x14ac:dyDescent="0.2">
      <c r="A4444" s="3">
        <v>40634</v>
      </c>
      <c r="B4444" t="s">
        <v>9492</v>
      </c>
      <c r="C4444" t="s">
        <v>3075</v>
      </c>
      <c r="D4444" t="s">
        <v>9493</v>
      </c>
      <c r="E4444" t="s">
        <v>3074</v>
      </c>
      <c r="F4444" s="4">
        <v>3.8</v>
      </c>
      <c r="G4444" s="4">
        <v>3.8</v>
      </c>
      <c r="H4444" s="4">
        <v>0.358568582800318</v>
      </c>
      <c r="I4444" s="4">
        <v>4.5</v>
      </c>
      <c r="J4444" s="4">
        <v>3.1</v>
      </c>
      <c r="K4444" s="4">
        <v>3.6</v>
      </c>
      <c r="L4444" s="4">
        <v>4</v>
      </c>
      <c r="M4444" s="4">
        <v>29</v>
      </c>
    </row>
    <row r="4445" spans="1:13" x14ac:dyDescent="0.2">
      <c r="A4445" s="3">
        <v>40634</v>
      </c>
      <c r="B4445" t="s">
        <v>7420</v>
      </c>
      <c r="C4445" t="s">
        <v>3102</v>
      </c>
      <c r="D4445" t="s">
        <v>7421</v>
      </c>
      <c r="E4445" t="s">
        <v>3101</v>
      </c>
      <c r="F4445" s="4">
        <v>3.6333333333333302</v>
      </c>
      <c r="G4445" s="4">
        <v>3.6</v>
      </c>
      <c r="H4445" s="4">
        <v>0.260177454235196</v>
      </c>
      <c r="I4445" s="4">
        <v>4.2</v>
      </c>
      <c r="J4445" s="4">
        <v>3.2</v>
      </c>
      <c r="K4445" s="4">
        <v>3.5</v>
      </c>
      <c r="L4445" s="4">
        <v>3.8</v>
      </c>
      <c r="M4445" s="4">
        <v>27</v>
      </c>
    </row>
    <row r="4446" spans="1:13" x14ac:dyDescent="0.2">
      <c r="A4446" s="3">
        <v>40634</v>
      </c>
      <c r="B4446" t="s">
        <v>9534</v>
      </c>
      <c r="C4446" t="s">
        <v>3078</v>
      </c>
      <c r="D4446" t="s">
        <v>9535</v>
      </c>
      <c r="E4446" t="s">
        <v>3077</v>
      </c>
      <c r="F4446" s="4">
        <v>3.5846153846153799</v>
      </c>
      <c r="G4446" s="4">
        <v>3.6</v>
      </c>
      <c r="H4446" s="4">
        <v>0.25249523986373701</v>
      </c>
      <c r="I4446" s="4">
        <v>4.0999999999999996</v>
      </c>
      <c r="J4446" s="4">
        <v>3.1</v>
      </c>
      <c r="K4446" s="4">
        <v>3.5</v>
      </c>
      <c r="L4446" s="4">
        <v>3.7749999999999999</v>
      </c>
      <c r="M4446" s="4">
        <v>26</v>
      </c>
    </row>
    <row r="4447" spans="1:13" x14ac:dyDescent="0.2">
      <c r="A4447" s="3">
        <v>40634</v>
      </c>
      <c r="B4447" t="s">
        <v>7422</v>
      </c>
      <c r="C4447" t="s">
        <v>3105</v>
      </c>
      <c r="D4447" t="s">
        <v>7423</v>
      </c>
      <c r="E4447" t="s">
        <v>3104</v>
      </c>
      <c r="F4447" s="4">
        <v>3.5125000000000002</v>
      </c>
      <c r="G4447" s="4">
        <v>3.5</v>
      </c>
      <c r="H4447" s="4">
        <v>0.429673789306948</v>
      </c>
      <c r="I4447" s="4">
        <v>5</v>
      </c>
      <c r="J4447" s="4">
        <v>3</v>
      </c>
      <c r="K4447" s="4">
        <v>3.2749999999999999</v>
      </c>
      <c r="L4447" s="4">
        <v>3.6</v>
      </c>
      <c r="M4447" s="4">
        <v>24</v>
      </c>
    </row>
    <row r="4448" spans="1:13" x14ac:dyDescent="0.2">
      <c r="A4448" s="3">
        <v>40634</v>
      </c>
      <c r="B4448" t="s">
        <v>7424</v>
      </c>
      <c r="C4448" t="s">
        <v>3141</v>
      </c>
      <c r="D4448" t="s">
        <v>7425</v>
      </c>
      <c r="E4448" t="s">
        <v>3140</v>
      </c>
      <c r="F4448" s="4">
        <v>0.46200000000000002</v>
      </c>
      <c r="G4448" s="4">
        <v>0.45500000000000002</v>
      </c>
      <c r="H4448" s="4">
        <v>0.11429396795593</v>
      </c>
      <c r="I4448" s="4">
        <v>0.77</v>
      </c>
      <c r="J4448" s="4">
        <v>0.14000000000000001</v>
      </c>
      <c r="K4448" s="4">
        <v>0.42249999999999999</v>
      </c>
      <c r="L4448" s="4">
        <v>0.53249999999999997</v>
      </c>
      <c r="M4448" s="4">
        <v>28</v>
      </c>
    </row>
    <row r="4449" spans="1:13" x14ac:dyDescent="0.2">
      <c r="A4449" s="3">
        <v>40634</v>
      </c>
      <c r="B4449" t="s">
        <v>7432</v>
      </c>
      <c r="C4449" t="s">
        <v>3144</v>
      </c>
      <c r="D4449" t="s">
        <v>7433</v>
      </c>
      <c r="E4449" t="s">
        <v>3143</v>
      </c>
      <c r="F4449" s="4">
        <v>0.29760714285714301</v>
      </c>
      <c r="G4449" s="4">
        <v>0.31</v>
      </c>
      <c r="H4449" s="4">
        <v>0.123226482028077</v>
      </c>
      <c r="I4449" s="4">
        <v>0.46</v>
      </c>
      <c r="J4449" s="4">
        <v>-0.27</v>
      </c>
      <c r="K4449" s="4">
        <v>0.27</v>
      </c>
      <c r="L4449" s="4">
        <v>0.35249999999999998</v>
      </c>
      <c r="M4449" s="4">
        <v>28</v>
      </c>
    </row>
    <row r="4450" spans="1:13" x14ac:dyDescent="0.2">
      <c r="A4450" s="3">
        <v>40634</v>
      </c>
      <c r="B4450" t="s">
        <v>7442</v>
      </c>
      <c r="C4450" t="s">
        <v>3147</v>
      </c>
      <c r="D4450" t="s">
        <v>7443</v>
      </c>
      <c r="E4450" t="s">
        <v>3146</v>
      </c>
      <c r="F4450" s="4">
        <v>0.33132142857142899</v>
      </c>
      <c r="G4450" s="4">
        <v>0.33</v>
      </c>
      <c r="H4450" s="4">
        <v>8.8568890772654493E-2</v>
      </c>
      <c r="I4450" s="4">
        <v>0.48</v>
      </c>
      <c r="J4450" s="4">
        <v>0.187</v>
      </c>
      <c r="K4450" s="4">
        <v>0.25750000000000001</v>
      </c>
      <c r="L4450" s="4">
        <v>0.4</v>
      </c>
      <c r="M4450" s="4">
        <v>28</v>
      </c>
    </row>
    <row r="4451" spans="1:13" x14ac:dyDescent="0.2">
      <c r="A4451" s="3">
        <v>40634</v>
      </c>
      <c r="B4451" t="s">
        <v>7328</v>
      </c>
      <c r="C4451" t="s">
        <v>3114</v>
      </c>
      <c r="D4451" t="s">
        <v>7329</v>
      </c>
      <c r="E4451" t="s">
        <v>3113</v>
      </c>
      <c r="F4451" s="4">
        <v>2.8379310344827598E-2</v>
      </c>
      <c r="G4451" s="4">
        <v>0</v>
      </c>
      <c r="H4451" s="4">
        <v>0.11134451484119801</v>
      </c>
      <c r="I4451" s="4">
        <v>0.34</v>
      </c>
      <c r="J4451" s="4">
        <v>-0.13</v>
      </c>
      <c r="K4451" s="4">
        <v>-0.04</v>
      </c>
      <c r="L4451" s="4">
        <v>0.08</v>
      </c>
      <c r="M4451" s="4">
        <v>29</v>
      </c>
    </row>
    <row r="4452" spans="1:13" x14ac:dyDescent="0.2">
      <c r="A4452" s="3">
        <v>40634</v>
      </c>
      <c r="B4452" t="s">
        <v>7450</v>
      </c>
      <c r="C4452" t="s">
        <v>3150</v>
      </c>
      <c r="D4452" t="s">
        <v>7451</v>
      </c>
      <c r="E4452" t="s">
        <v>3149</v>
      </c>
      <c r="F4452" s="4">
        <v>7.9071428571428598E-2</v>
      </c>
      <c r="G4452" s="4">
        <v>0.08</v>
      </c>
      <c r="H4452" s="4">
        <v>0.19032251936032499</v>
      </c>
      <c r="I4452" s="4">
        <v>0.76</v>
      </c>
      <c r="J4452" s="4">
        <v>-0.3</v>
      </c>
      <c r="K4452" s="4">
        <v>-2.1499999999999998E-2</v>
      </c>
      <c r="L4452" s="4">
        <v>0.15</v>
      </c>
      <c r="M4452" s="4">
        <v>28</v>
      </c>
    </row>
    <row r="4453" spans="1:13" x14ac:dyDescent="0.2">
      <c r="A4453" s="3">
        <v>40634</v>
      </c>
      <c r="B4453" t="s">
        <v>7336</v>
      </c>
      <c r="C4453" t="s">
        <v>3117</v>
      </c>
      <c r="D4453" t="s">
        <v>7337</v>
      </c>
      <c r="E4453" t="s">
        <v>3116</v>
      </c>
      <c r="F4453" s="4">
        <v>-0.30641379310344802</v>
      </c>
      <c r="G4453" s="4">
        <v>-0.32</v>
      </c>
      <c r="H4453" s="4">
        <v>0.177840521905237</v>
      </c>
      <c r="I4453" s="4">
        <v>0.26</v>
      </c>
      <c r="J4453" s="4">
        <v>-0.73</v>
      </c>
      <c r="K4453" s="4">
        <v>-0.38</v>
      </c>
      <c r="L4453" s="4">
        <v>-0.27</v>
      </c>
      <c r="M4453" s="4">
        <v>29</v>
      </c>
    </row>
    <row r="4454" spans="1:13" x14ac:dyDescent="0.2">
      <c r="A4454" s="3">
        <v>40634</v>
      </c>
      <c r="B4454" t="s">
        <v>7344</v>
      </c>
      <c r="C4454" t="s">
        <v>3120</v>
      </c>
      <c r="D4454" t="s">
        <v>7345</v>
      </c>
      <c r="E4454" t="s">
        <v>3119</v>
      </c>
      <c r="F4454" s="4">
        <v>0.169206896551724</v>
      </c>
      <c r="G4454" s="4">
        <v>0.16</v>
      </c>
      <c r="H4454" s="4">
        <v>8.5119822817327398E-2</v>
      </c>
      <c r="I4454" s="4">
        <v>0.41</v>
      </c>
      <c r="J4454" s="4">
        <v>-1.2999999999999999E-2</v>
      </c>
      <c r="K4454" s="4">
        <v>0.13</v>
      </c>
      <c r="L4454" s="4">
        <v>0.22</v>
      </c>
      <c r="M4454" s="4">
        <v>29</v>
      </c>
    </row>
    <row r="4455" spans="1:13" x14ac:dyDescent="0.2">
      <c r="A4455" s="3">
        <v>40634</v>
      </c>
      <c r="B4455" t="s">
        <v>7352</v>
      </c>
      <c r="C4455" t="s">
        <v>3123</v>
      </c>
      <c r="D4455" t="s">
        <v>7353</v>
      </c>
      <c r="E4455" t="s">
        <v>3122</v>
      </c>
      <c r="F4455" s="4">
        <v>0.28989285714285701</v>
      </c>
      <c r="G4455" s="4">
        <v>0.3</v>
      </c>
      <c r="H4455" s="4">
        <v>5.9031905551285298E-2</v>
      </c>
      <c r="I4455" s="4">
        <v>0.4</v>
      </c>
      <c r="J4455" s="4">
        <v>0.12</v>
      </c>
      <c r="K4455" s="4">
        <v>0.27500000000000002</v>
      </c>
      <c r="L4455" s="4">
        <v>0.33</v>
      </c>
      <c r="M4455" s="4">
        <v>28</v>
      </c>
    </row>
    <row r="4456" spans="1:13" x14ac:dyDescent="0.2">
      <c r="A4456" s="3">
        <v>40634</v>
      </c>
      <c r="B4456" t="s">
        <v>7376</v>
      </c>
      <c r="C4456" t="s">
        <v>3126</v>
      </c>
      <c r="D4456" t="s">
        <v>7377</v>
      </c>
      <c r="E4456" t="s">
        <v>3125</v>
      </c>
      <c r="F4456" s="4">
        <v>0.33832142857142899</v>
      </c>
      <c r="G4456" s="4">
        <v>0.32500000000000001</v>
      </c>
      <c r="H4456" s="4">
        <v>6.0721009587217899E-2</v>
      </c>
      <c r="I4456" s="4">
        <v>0.49</v>
      </c>
      <c r="J4456" s="4">
        <v>0.24</v>
      </c>
      <c r="K4456" s="4">
        <v>0.3</v>
      </c>
      <c r="L4456" s="4">
        <v>0.39250000000000002</v>
      </c>
      <c r="M4456" s="4">
        <v>28</v>
      </c>
    </row>
    <row r="4457" spans="1:13" x14ac:dyDescent="0.2">
      <c r="A4457" s="3">
        <v>40634</v>
      </c>
      <c r="B4457" t="s">
        <v>7386</v>
      </c>
      <c r="C4457" t="s">
        <v>3129</v>
      </c>
      <c r="D4457" t="s">
        <v>7387</v>
      </c>
      <c r="E4457" t="s">
        <v>3128</v>
      </c>
      <c r="F4457" s="4">
        <v>0.57028571428571395</v>
      </c>
      <c r="G4457" s="4">
        <v>0.55500000000000005</v>
      </c>
      <c r="H4457" s="4">
        <v>0.117123188437821</v>
      </c>
      <c r="I4457" s="4">
        <v>0.92</v>
      </c>
      <c r="J4457" s="4">
        <v>0.35</v>
      </c>
      <c r="K4457" s="4">
        <v>0.4995</v>
      </c>
      <c r="L4457" s="4">
        <v>0.60499999999999998</v>
      </c>
      <c r="M4457" s="4">
        <v>28</v>
      </c>
    </row>
    <row r="4458" spans="1:13" x14ac:dyDescent="0.2">
      <c r="A4458" s="3">
        <v>40634</v>
      </c>
      <c r="B4458" t="s">
        <v>7394</v>
      </c>
      <c r="C4458" t="s">
        <v>3132</v>
      </c>
      <c r="D4458" t="s">
        <v>7395</v>
      </c>
      <c r="E4458" t="s">
        <v>3131</v>
      </c>
      <c r="F4458" s="4">
        <v>0.50449999999999995</v>
      </c>
      <c r="G4458" s="4">
        <v>0.45</v>
      </c>
      <c r="H4458" s="4">
        <v>0.12719611571055101</v>
      </c>
      <c r="I4458" s="4">
        <v>0.91</v>
      </c>
      <c r="J4458" s="4">
        <v>0.34</v>
      </c>
      <c r="K4458" s="4">
        <v>0.41749999999999998</v>
      </c>
      <c r="L4458" s="4">
        <v>0.6</v>
      </c>
      <c r="M4458" s="4">
        <v>28</v>
      </c>
    </row>
    <row r="4459" spans="1:13" x14ac:dyDescent="0.2">
      <c r="A4459" s="3">
        <v>40634</v>
      </c>
      <c r="B4459" t="s">
        <v>7402</v>
      </c>
      <c r="C4459" t="s">
        <v>3135</v>
      </c>
      <c r="D4459" t="s">
        <v>7403</v>
      </c>
      <c r="E4459" t="s">
        <v>3134</v>
      </c>
      <c r="F4459" s="4">
        <v>0.717035714285714</v>
      </c>
      <c r="G4459" s="4">
        <v>0.72</v>
      </c>
      <c r="H4459" s="4">
        <v>0.13044126878858001</v>
      </c>
      <c r="I4459" s="4">
        <v>1.1000000000000001</v>
      </c>
      <c r="J4459" s="4">
        <v>0.5</v>
      </c>
      <c r="K4459" s="4">
        <v>0.65</v>
      </c>
      <c r="L4459" s="4">
        <v>0.79500000000000004</v>
      </c>
      <c r="M4459" s="4">
        <v>28</v>
      </c>
    </row>
    <row r="4460" spans="1:13" x14ac:dyDescent="0.2">
      <c r="A4460" s="3">
        <v>40634</v>
      </c>
      <c r="B4460" t="s">
        <v>7412</v>
      </c>
      <c r="C4460" t="s">
        <v>3138</v>
      </c>
      <c r="D4460" t="s">
        <v>7413</v>
      </c>
      <c r="E4460" t="s">
        <v>3137</v>
      </c>
      <c r="F4460" s="4">
        <v>0.44932142857142898</v>
      </c>
      <c r="G4460" s="4">
        <v>0.45500000000000002</v>
      </c>
      <c r="H4460" s="4">
        <v>7.80617294061796E-2</v>
      </c>
      <c r="I4460" s="4">
        <v>0.57999999999999996</v>
      </c>
      <c r="J4460" s="4">
        <v>0.25</v>
      </c>
      <c r="K4460" s="4">
        <v>0.41749999999999998</v>
      </c>
      <c r="L4460" s="4">
        <v>0.49249999999999999</v>
      </c>
      <c r="M4460" s="4">
        <v>28</v>
      </c>
    </row>
    <row r="4461" spans="1:13" x14ac:dyDescent="0.2">
      <c r="A4461" s="3">
        <v>40634</v>
      </c>
      <c r="B4461" t="s">
        <v>7452</v>
      </c>
      <c r="C4461" t="s">
        <v>3096</v>
      </c>
      <c r="D4461" t="s">
        <v>7453</v>
      </c>
      <c r="E4461" t="s">
        <v>3095</v>
      </c>
      <c r="F4461" s="4">
        <v>3.7083333333333299</v>
      </c>
      <c r="G4461" s="4">
        <v>3.7</v>
      </c>
      <c r="H4461" s="4">
        <v>0.34251837991516598</v>
      </c>
      <c r="I4461" s="4">
        <v>4.2</v>
      </c>
      <c r="J4461" s="4">
        <v>3</v>
      </c>
      <c r="K4461" s="4">
        <v>3.5</v>
      </c>
      <c r="L4461" s="4">
        <v>4</v>
      </c>
      <c r="M4461" s="4">
        <v>24</v>
      </c>
    </row>
    <row r="4462" spans="1:13" x14ac:dyDescent="0.2">
      <c r="A4462" s="3">
        <v>40634</v>
      </c>
      <c r="B4462" t="s">
        <v>9496</v>
      </c>
      <c r="C4462" t="s">
        <v>3087</v>
      </c>
      <c r="D4462" t="s">
        <v>9497</v>
      </c>
      <c r="E4462" t="s">
        <v>3086</v>
      </c>
      <c r="F4462" s="4">
        <v>3.70714285714286</v>
      </c>
      <c r="G4462" s="4">
        <v>3.65</v>
      </c>
      <c r="H4462" s="4">
        <v>0.30903502310036901</v>
      </c>
      <c r="I4462" s="4">
        <v>4.2</v>
      </c>
      <c r="J4462" s="4">
        <v>3</v>
      </c>
      <c r="K4462" s="4">
        <v>3.5</v>
      </c>
      <c r="L4462" s="4">
        <v>4</v>
      </c>
      <c r="M4462" s="4">
        <v>28</v>
      </c>
    </row>
    <row r="4463" spans="1:13" x14ac:dyDescent="0.2">
      <c r="A4463" s="3">
        <v>40634</v>
      </c>
      <c r="B4463" t="s">
        <v>9536</v>
      </c>
      <c r="C4463" t="s">
        <v>3090</v>
      </c>
      <c r="D4463" t="s">
        <v>9537</v>
      </c>
      <c r="E4463" t="s">
        <v>3089</v>
      </c>
      <c r="F4463" s="4">
        <v>3.66923076923077</v>
      </c>
      <c r="G4463" s="4">
        <v>3.7</v>
      </c>
      <c r="H4463" s="4">
        <v>0.25732350187144698</v>
      </c>
      <c r="I4463" s="4">
        <v>4.0999999999999996</v>
      </c>
      <c r="J4463" s="4">
        <v>3.2</v>
      </c>
      <c r="K4463" s="4">
        <v>3.5</v>
      </c>
      <c r="L4463" s="4">
        <v>3.875</v>
      </c>
      <c r="M4463" s="4">
        <v>26</v>
      </c>
    </row>
    <row r="4464" spans="1:13" x14ac:dyDescent="0.2">
      <c r="A4464" s="3">
        <v>40634</v>
      </c>
      <c r="B4464" t="s">
        <v>7454</v>
      </c>
      <c r="C4464" t="s">
        <v>3153</v>
      </c>
      <c r="D4464" t="s">
        <v>7455</v>
      </c>
      <c r="E4464" t="s">
        <v>3152</v>
      </c>
      <c r="F4464" s="4">
        <v>0.15396153846153801</v>
      </c>
      <c r="G4464" s="4">
        <v>0.115</v>
      </c>
      <c r="H4464" s="4">
        <v>9.0871549241434493E-2</v>
      </c>
      <c r="I4464" s="4">
        <v>0.42</v>
      </c>
      <c r="J4464" s="4">
        <v>0.03</v>
      </c>
      <c r="K4464" s="4">
        <v>0.09</v>
      </c>
      <c r="L4464" s="4">
        <v>0.2</v>
      </c>
      <c r="M4464" s="4">
        <v>26</v>
      </c>
    </row>
    <row r="4465" spans="1:13" x14ac:dyDescent="0.2">
      <c r="A4465" s="3">
        <v>40634</v>
      </c>
      <c r="B4465" t="s">
        <v>10139</v>
      </c>
      <c r="C4465" t="s">
        <v>4324</v>
      </c>
      <c r="D4465" t="s">
        <v>10140</v>
      </c>
      <c r="E4465" t="s">
        <v>4323</v>
      </c>
      <c r="F4465" s="4">
        <v>2.97730769230769</v>
      </c>
      <c r="G4465" s="4">
        <v>2.9</v>
      </c>
      <c r="H4465" s="4">
        <v>0.29276007504176799</v>
      </c>
      <c r="I4465" s="4">
        <v>3.7</v>
      </c>
      <c r="J4465" s="4">
        <v>2.5</v>
      </c>
      <c r="K4465" s="4">
        <v>2.8</v>
      </c>
      <c r="L4465" s="4">
        <v>3.1749999999999998</v>
      </c>
      <c r="M4465" s="4">
        <v>26</v>
      </c>
    </row>
    <row r="4466" spans="1:13" x14ac:dyDescent="0.2">
      <c r="A4466" s="3">
        <v>40634</v>
      </c>
      <c r="B4466" t="s">
        <v>10147</v>
      </c>
      <c r="C4466" t="s">
        <v>4327</v>
      </c>
      <c r="D4466" t="s">
        <v>10148</v>
      </c>
      <c r="E4466" t="s">
        <v>4326</v>
      </c>
      <c r="F4466" s="4">
        <v>3.0975999999999999</v>
      </c>
      <c r="G4466" s="4">
        <v>3</v>
      </c>
      <c r="H4466" s="4">
        <v>0.33011715092271898</v>
      </c>
      <c r="I4466" s="4">
        <v>3.8</v>
      </c>
      <c r="J4466" s="4">
        <v>2.5</v>
      </c>
      <c r="K4466" s="4">
        <v>2.9</v>
      </c>
      <c r="L4466" s="4">
        <v>3.3</v>
      </c>
      <c r="M4466" s="4">
        <v>25</v>
      </c>
    </row>
    <row r="4467" spans="1:13" x14ac:dyDescent="0.2">
      <c r="A4467" s="3">
        <v>40634</v>
      </c>
      <c r="B4467" t="s">
        <v>9544</v>
      </c>
      <c r="C4467" t="s">
        <v>3939</v>
      </c>
      <c r="D4467" t="s">
        <v>9545</v>
      </c>
      <c r="E4467" t="s">
        <v>3947</v>
      </c>
      <c r="F4467" s="4">
        <v>11.7540344827586</v>
      </c>
      <c r="G4467" s="4">
        <v>11.71</v>
      </c>
      <c r="H4467" s="4">
        <v>0.16015806539581501</v>
      </c>
      <c r="I4467" s="4">
        <v>12.15</v>
      </c>
      <c r="J4467" s="4">
        <v>11.5</v>
      </c>
      <c r="K4467" s="4">
        <v>11.64</v>
      </c>
      <c r="L4467" s="4">
        <v>11.8</v>
      </c>
      <c r="M4467" s="4">
        <v>29</v>
      </c>
    </row>
    <row r="4468" spans="1:13" x14ac:dyDescent="0.2">
      <c r="A4468" s="3">
        <v>40634</v>
      </c>
      <c r="B4468" t="s">
        <v>9546</v>
      </c>
      <c r="C4468" t="s">
        <v>3942</v>
      </c>
      <c r="D4468" t="s">
        <v>9547</v>
      </c>
      <c r="E4468" t="s">
        <v>3949</v>
      </c>
      <c r="F4468" s="4">
        <v>11.7586785714286</v>
      </c>
      <c r="G4468" s="4">
        <v>11.736499999999999</v>
      </c>
      <c r="H4468" s="4">
        <v>0.21051788937292701</v>
      </c>
      <c r="I4468" s="4">
        <v>12.28</v>
      </c>
      <c r="J4468" s="4">
        <v>11.15</v>
      </c>
      <c r="K4468" s="4">
        <v>11.63</v>
      </c>
      <c r="L4468" s="4">
        <v>11.8575</v>
      </c>
      <c r="M4468" s="4">
        <v>28</v>
      </c>
    </row>
    <row r="4469" spans="1:13" x14ac:dyDescent="0.2">
      <c r="A4469" s="3">
        <v>40634</v>
      </c>
      <c r="B4469" t="s">
        <v>9548</v>
      </c>
      <c r="C4469" t="s">
        <v>3952</v>
      </c>
      <c r="D4469" t="s">
        <v>9549</v>
      </c>
      <c r="E4469" t="s">
        <v>3951</v>
      </c>
      <c r="F4469" s="4">
        <v>11.8035714285714</v>
      </c>
      <c r="G4469" s="4">
        <v>11.77</v>
      </c>
      <c r="H4469" s="4">
        <v>0.243191957190874</v>
      </c>
      <c r="I4469" s="4">
        <v>12.48</v>
      </c>
      <c r="J4469" s="4">
        <v>11.35</v>
      </c>
      <c r="K4469" s="4">
        <v>11.6525</v>
      </c>
      <c r="L4469" s="4">
        <v>11.93</v>
      </c>
      <c r="M4469" s="4">
        <v>28</v>
      </c>
    </row>
    <row r="4470" spans="1:13" x14ac:dyDescent="0.2">
      <c r="A4470" s="3">
        <v>40634</v>
      </c>
      <c r="B4470" t="s">
        <v>9502</v>
      </c>
      <c r="C4470" t="s">
        <v>3936</v>
      </c>
      <c r="D4470" t="s">
        <v>9503</v>
      </c>
      <c r="E4470" t="s">
        <v>3935</v>
      </c>
      <c r="F4470" s="4">
        <v>12.0020689655172</v>
      </c>
      <c r="G4470" s="4">
        <v>12</v>
      </c>
      <c r="H4470" s="4">
        <v>0.27558223183373598</v>
      </c>
      <c r="I4470" s="4">
        <v>12.46</v>
      </c>
      <c r="J4470" s="4">
        <v>11.48</v>
      </c>
      <c r="K4470" s="4">
        <v>11.8</v>
      </c>
      <c r="L4470" s="4">
        <v>12.2</v>
      </c>
      <c r="M4470" s="4">
        <v>29</v>
      </c>
    </row>
    <row r="4471" spans="1:13" x14ac:dyDescent="0.2">
      <c r="A4471" s="3">
        <v>40634</v>
      </c>
      <c r="B4471" t="s">
        <v>9540</v>
      </c>
      <c r="C4471" t="s">
        <v>3939</v>
      </c>
      <c r="D4471" t="s">
        <v>9541</v>
      </c>
      <c r="E4471" t="s">
        <v>3938</v>
      </c>
      <c r="F4471" s="4">
        <v>12.324892857142901</v>
      </c>
      <c r="G4471" s="4">
        <v>12.39</v>
      </c>
      <c r="H4471" s="4">
        <v>0.423225650283866</v>
      </c>
      <c r="I4471" s="4">
        <v>13.55</v>
      </c>
      <c r="J4471" s="4">
        <v>11.5</v>
      </c>
      <c r="K4471" s="4">
        <v>12.115</v>
      </c>
      <c r="L4471" s="4">
        <v>12.477499999999999</v>
      </c>
      <c r="M4471" s="4">
        <v>28</v>
      </c>
    </row>
    <row r="4472" spans="1:13" x14ac:dyDescent="0.2">
      <c r="A4472" s="3">
        <v>40634</v>
      </c>
      <c r="B4472" t="s">
        <v>10127</v>
      </c>
      <c r="C4472" t="s">
        <v>3579</v>
      </c>
      <c r="D4472" t="s">
        <v>10128</v>
      </c>
      <c r="E4472" t="s">
        <v>3578</v>
      </c>
      <c r="F4472" s="4">
        <v>4.3650000000000002</v>
      </c>
      <c r="G4472" s="4">
        <v>4.4000000000000004</v>
      </c>
      <c r="H4472" s="4">
        <v>0.30472209561427499</v>
      </c>
      <c r="I4472" s="4">
        <v>5.0999999999999996</v>
      </c>
      <c r="J4472" s="4">
        <v>3.7</v>
      </c>
      <c r="K4472" s="4">
        <v>4.2750000000000004</v>
      </c>
      <c r="L4472" s="4">
        <v>4.5</v>
      </c>
      <c r="M4472" s="4">
        <v>28</v>
      </c>
    </row>
    <row r="4473" spans="1:13" x14ac:dyDescent="0.2">
      <c r="A4473" s="3">
        <v>40634</v>
      </c>
      <c r="B4473" t="s">
        <v>10141</v>
      </c>
      <c r="C4473" t="s">
        <v>3582</v>
      </c>
      <c r="D4473" t="s">
        <v>10142</v>
      </c>
      <c r="E4473" t="s">
        <v>3581</v>
      </c>
      <c r="F4473" s="4">
        <v>4.0703703703703704</v>
      </c>
      <c r="G4473" s="4">
        <v>4</v>
      </c>
      <c r="H4473" s="4">
        <v>0.45038002313842201</v>
      </c>
      <c r="I4473" s="4">
        <v>5.2</v>
      </c>
      <c r="J4473" s="4">
        <v>3.3</v>
      </c>
      <c r="K4473" s="4">
        <v>3.8</v>
      </c>
      <c r="L4473" s="4">
        <v>4.2</v>
      </c>
      <c r="M4473" s="4">
        <v>27</v>
      </c>
    </row>
    <row r="4474" spans="1:13" x14ac:dyDescent="0.2">
      <c r="A4474" s="3">
        <v>40634</v>
      </c>
      <c r="B4474" t="s">
        <v>10143</v>
      </c>
      <c r="C4474" t="s">
        <v>3591</v>
      </c>
      <c r="D4474" t="s">
        <v>10144</v>
      </c>
      <c r="E4474" t="s">
        <v>3590</v>
      </c>
      <c r="F4474" s="4">
        <v>4.9639285714285704</v>
      </c>
      <c r="G4474" s="4">
        <v>4.9000000000000004</v>
      </c>
      <c r="H4474" s="4">
        <v>0.54433336249380304</v>
      </c>
      <c r="I4474" s="4">
        <v>6</v>
      </c>
      <c r="J4474" s="4">
        <v>3.7</v>
      </c>
      <c r="K4474" s="4">
        <v>4.7</v>
      </c>
      <c r="L4474" s="4">
        <v>5.2125000000000004</v>
      </c>
      <c r="M4474" s="4">
        <v>28</v>
      </c>
    </row>
    <row r="4475" spans="1:13" x14ac:dyDescent="0.2">
      <c r="A4475" s="3">
        <v>40634</v>
      </c>
      <c r="B4475" t="s">
        <v>10145</v>
      </c>
      <c r="C4475" t="s">
        <v>3594</v>
      </c>
      <c r="D4475" t="s">
        <v>10146</v>
      </c>
      <c r="E4475" t="s">
        <v>3593</v>
      </c>
      <c r="F4475" s="4">
        <v>4.1785714285714297</v>
      </c>
      <c r="G4475" s="4">
        <v>4.2</v>
      </c>
      <c r="H4475" s="4">
        <v>0.385724083747786</v>
      </c>
      <c r="I4475" s="4">
        <v>5</v>
      </c>
      <c r="J4475" s="4">
        <v>3.36</v>
      </c>
      <c r="K4475" s="4">
        <v>3.9674999999999998</v>
      </c>
      <c r="L4475" s="4">
        <v>4.3250000000000002</v>
      </c>
      <c r="M4475" s="4">
        <v>28</v>
      </c>
    </row>
    <row r="4476" spans="1:13" x14ac:dyDescent="0.2">
      <c r="A4476" s="3">
        <v>40634</v>
      </c>
      <c r="B4476" t="s">
        <v>10149</v>
      </c>
      <c r="C4476" t="s">
        <v>3597</v>
      </c>
      <c r="D4476" t="s">
        <v>10150</v>
      </c>
      <c r="E4476" t="s">
        <v>3596</v>
      </c>
      <c r="F4476" s="4">
        <v>4.21285714285714</v>
      </c>
      <c r="G4476" s="4">
        <v>4.25</v>
      </c>
      <c r="H4476" s="4">
        <v>0.62579642378425604</v>
      </c>
      <c r="I4476" s="4">
        <v>5.53</v>
      </c>
      <c r="J4476" s="4">
        <v>3</v>
      </c>
      <c r="K4476" s="4">
        <v>3.8</v>
      </c>
      <c r="L4476" s="4">
        <v>4.5999999999999996</v>
      </c>
      <c r="M4476" s="4">
        <v>28</v>
      </c>
    </row>
    <row r="4477" spans="1:13" x14ac:dyDescent="0.2">
      <c r="A4477" s="3">
        <v>40634</v>
      </c>
      <c r="B4477" t="s">
        <v>10151</v>
      </c>
      <c r="C4477" t="s">
        <v>3600</v>
      </c>
      <c r="D4477" t="s">
        <v>10152</v>
      </c>
      <c r="E4477" t="s">
        <v>3599</v>
      </c>
      <c r="F4477" s="4">
        <v>4.12357142857143</v>
      </c>
      <c r="G4477" s="4">
        <v>4.0999999999999996</v>
      </c>
      <c r="H4477" s="4">
        <v>0.56648503158096897</v>
      </c>
      <c r="I4477" s="4">
        <v>5.3</v>
      </c>
      <c r="J4477" s="4">
        <v>2.5</v>
      </c>
      <c r="K4477" s="4">
        <v>3.8</v>
      </c>
      <c r="L4477" s="4">
        <v>4.4249999999999998</v>
      </c>
      <c r="M4477" s="4">
        <v>28</v>
      </c>
    </row>
    <row r="4478" spans="1:13" x14ac:dyDescent="0.2">
      <c r="A4478" s="3">
        <v>40664</v>
      </c>
      <c r="B4478" t="s">
        <v>9488</v>
      </c>
      <c r="C4478" t="s">
        <v>3918</v>
      </c>
      <c r="D4478" t="s">
        <v>9489</v>
      </c>
      <c r="E4478" t="s">
        <v>3917</v>
      </c>
      <c r="F4478" s="4">
        <v>4.7124137931034502</v>
      </c>
      <c r="G4478" s="4">
        <v>4.6500000000000004</v>
      </c>
      <c r="H4478" s="4">
        <v>0.23488074743844201</v>
      </c>
      <c r="I4478" s="4">
        <v>5.19</v>
      </c>
      <c r="J4478" s="4">
        <v>4.25</v>
      </c>
      <c r="K4478" s="4">
        <v>4.58</v>
      </c>
      <c r="L4478" s="4">
        <v>4.95</v>
      </c>
      <c r="M4478" s="4">
        <v>29</v>
      </c>
    </row>
    <row r="4479" spans="1:13" x14ac:dyDescent="0.2">
      <c r="A4479" s="3">
        <v>40664</v>
      </c>
      <c r="B4479" t="s">
        <v>9532</v>
      </c>
      <c r="C4479" t="s">
        <v>3921</v>
      </c>
      <c r="D4479" t="s">
        <v>9533</v>
      </c>
      <c r="E4479" t="s">
        <v>3920</v>
      </c>
      <c r="F4479" s="4">
        <v>5.7892592592592598</v>
      </c>
      <c r="G4479" s="4">
        <v>5.75</v>
      </c>
      <c r="H4479" s="4">
        <v>0.69596046486921104</v>
      </c>
      <c r="I4479" s="4">
        <v>7.25</v>
      </c>
      <c r="J4479" s="4">
        <v>4.38</v>
      </c>
      <c r="K4479" s="4">
        <v>5.375</v>
      </c>
      <c r="L4479" s="4">
        <v>6.2249999999999996</v>
      </c>
      <c r="M4479" s="4">
        <v>27</v>
      </c>
    </row>
    <row r="4480" spans="1:13" x14ac:dyDescent="0.2">
      <c r="A4480" s="3">
        <v>40664</v>
      </c>
      <c r="B4480" t="s">
        <v>7360</v>
      </c>
      <c r="C4480" t="s">
        <v>3903</v>
      </c>
      <c r="D4480" t="s">
        <v>7361</v>
      </c>
      <c r="E4480" t="s">
        <v>3902</v>
      </c>
      <c r="F4480" s="4">
        <v>5.1974074074074101</v>
      </c>
      <c r="G4480" s="4">
        <v>5</v>
      </c>
      <c r="H4480" s="4">
        <v>0.42234321253429602</v>
      </c>
      <c r="I4480" s="4">
        <v>6.5</v>
      </c>
      <c r="J4480" s="4">
        <v>4.75</v>
      </c>
      <c r="K4480" s="4">
        <v>5</v>
      </c>
      <c r="L4480" s="4">
        <v>5.34</v>
      </c>
      <c r="M4480" s="4">
        <v>27</v>
      </c>
    </row>
    <row r="4481" spans="1:13" x14ac:dyDescent="0.2">
      <c r="A4481" s="3">
        <v>40664</v>
      </c>
      <c r="B4481" t="s">
        <v>7438</v>
      </c>
      <c r="C4481" t="s">
        <v>3915</v>
      </c>
      <c r="D4481" t="s">
        <v>7439</v>
      </c>
      <c r="E4481" t="s">
        <v>3914</v>
      </c>
      <c r="F4481" s="4">
        <v>6.1492000000000004</v>
      </c>
      <c r="G4481" s="4">
        <v>6</v>
      </c>
      <c r="H4481" s="4">
        <v>0.56300473651056704</v>
      </c>
      <c r="I4481" s="4">
        <v>7.25</v>
      </c>
      <c r="J4481" s="4">
        <v>5</v>
      </c>
      <c r="K4481" s="4">
        <v>5.75</v>
      </c>
      <c r="L4481" s="4">
        <v>6.5</v>
      </c>
      <c r="M4481" s="4">
        <v>25</v>
      </c>
    </row>
    <row r="4482" spans="1:13" x14ac:dyDescent="0.2">
      <c r="A4482" s="3">
        <v>40664</v>
      </c>
      <c r="B4482" t="s">
        <v>7362</v>
      </c>
      <c r="C4482" t="s">
        <v>3894</v>
      </c>
      <c r="D4482" t="s">
        <v>7363</v>
      </c>
      <c r="E4482" t="s">
        <v>3893</v>
      </c>
      <c r="F4482" s="4">
        <v>4.5949999999999998</v>
      </c>
      <c r="G4482" s="4">
        <v>4.5</v>
      </c>
      <c r="H4482" s="4">
        <v>0.22773441321627899</v>
      </c>
      <c r="I4482" s="4">
        <v>5.5</v>
      </c>
      <c r="J4482" s="4">
        <v>4.5</v>
      </c>
      <c r="K4482" s="4">
        <v>4.5</v>
      </c>
      <c r="L4482" s="4">
        <v>4.5</v>
      </c>
      <c r="M4482" s="4">
        <v>28</v>
      </c>
    </row>
    <row r="4483" spans="1:13" x14ac:dyDescent="0.2">
      <c r="A4483" s="3">
        <v>40664</v>
      </c>
      <c r="B4483" t="s">
        <v>7364</v>
      </c>
      <c r="C4483" t="s">
        <v>3906</v>
      </c>
      <c r="D4483" t="s">
        <v>7365</v>
      </c>
      <c r="E4483" t="s">
        <v>3905</v>
      </c>
      <c r="F4483" s="4">
        <v>5.5596153846153804</v>
      </c>
      <c r="G4483" s="4">
        <v>5.5</v>
      </c>
      <c r="H4483" s="4">
        <v>0.41569681999486902</v>
      </c>
      <c r="I4483" s="4">
        <v>6.5</v>
      </c>
      <c r="J4483" s="4">
        <v>5</v>
      </c>
      <c r="K4483" s="4">
        <v>5.25</v>
      </c>
      <c r="L4483" s="4">
        <v>5.7874999999999996</v>
      </c>
      <c r="M4483" s="4">
        <v>26</v>
      </c>
    </row>
    <row r="4484" spans="1:13" x14ac:dyDescent="0.2">
      <c r="A4484" s="3">
        <v>40664</v>
      </c>
      <c r="B4484" t="s">
        <v>7368</v>
      </c>
      <c r="C4484" t="s">
        <v>3897</v>
      </c>
      <c r="D4484" t="s">
        <v>7369</v>
      </c>
      <c r="E4484" t="s">
        <v>3896</v>
      </c>
      <c r="F4484" s="4">
        <v>4.6089285714285699</v>
      </c>
      <c r="G4484" s="4">
        <v>4.5</v>
      </c>
      <c r="H4484" s="4">
        <v>0.24730157456649701</v>
      </c>
      <c r="I4484" s="4">
        <v>5.5</v>
      </c>
      <c r="J4484" s="4">
        <v>4.5</v>
      </c>
      <c r="K4484" s="4">
        <v>4.5</v>
      </c>
      <c r="L4484" s="4">
        <v>4.5</v>
      </c>
      <c r="M4484" s="4">
        <v>28</v>
      </c>
    </row>
    <row r="4485" spans="1:13" x14ac:dyDescent="0.2">
      <c r="A4485" s="3">
        <v>40664</v>
      </c>
      <c r="B4485" t="s">
        <v>7382</v>
      </c>
      <c r="C4485" t="s">
        <v>3909</v>
      </c>
      <c r="D4485" t="s">
        <v>7383</v>
      </c>
      <c r="E4485" t="s">
        <v>3908</v>
      </c>
      <c r="F4485" s="4">
        <v>5.7691999999999997</v>
      </c>
      <c r="G4485" s="4">
        <v>5.75</v>
      </c>
      <c r="H4485" s="4">
        <v>0.43641455826618197</v>
      </c>
      <c r="I4485" s="4">
        <v>6.75</v>
      </c>
      <c r="J4485" s="4">
        <v>5</v>
      </c>
      <c r="K4485" s="4">
        <v>5.5</v>
      </c>
      <c r="L4485" s="4">
        <v>6</v>
      </c>
      <c r="M4485" s="4">
        <v>25</v>
      </c>
    </row>
    <row r="4486" spans="1:13" x14ac:dyDescent="0.2">
      <c r="A4486" s="3">
        <v>40664</v>
      </c>
      <c r="B4486" t="s">
        <v>7372</v>
      </c>
      <c r="C4486" t="s">
        <v>3900</v>
      </c>
      <c r="D4486" t="s">
        <v>7373</v>
      </c>
      <c r="E4486" t="s">
        <v>3899</v>
      </c>
      <c r="F4486" s="4">
        <v>4.7774999999999999</v>
      </c>
      <c r="G4486" s="4">
        <v>4.5</v>
      </c>
      <c r="H4486" s="4">
        <v>0.37468628853324099</v>
      </c>
      <c r="I4486" s="4">
        <v>5.8</v>
      </c>
      <c r="J4486" s="4">
        <v>4.5</v>
      </c>
      <c r="K4486" s="4">
        <v>4.5</v>
      </c>
      <c r="L4486" s="4">
        <v>5</v>
      </c>
      <c r="M4486" s="4">
        <v>28</v>
      </c>
    </row>
    <row r="4487" spans="1:13" x14ac:dyDescent="0.2">
      <c r="A4487" s="3">
        <v>40664</v>
      </c>
      <c r="B4487" t="s">
        <v>7408</v>
      </c>
      <c r="C4487" t="s">
        <v>3912</v>
      </c>
      <c r="D4487" t="s">
        <v>7409</v>
      </c>
      <c r="E4487" t="s">
        <v>3911</v>
      </c>
      <c r="F4487" s="4">
        <v>5.9779999999999998</v>
      </c>
      <c r="G4487" s="4">
        <v>6</v>
      </c>
      <c r="H4487" s="4">
        <v>0.59995138691952898</v>
      </c>
      <c r="I4487" s="4">
        <v>7.35</v>
      </c>
      <c r="J4487" s="4">
        <v>5</v>
      </c>
      <c r="K4487" s="4">
        <v>5.5</v>
      </c>
      <c r="L4487" s="4">
        <v>6.5</v>
      </c>
      <c r="M4487" s="4">
        <v>25</v>
      </c>
    </row>
    <row r="4488" spans="1:13" x14ac:dyDescent="0.2">
      <c r="A4488" s="3">
        <v>40664</v>
      </c>
      <c r="B4488" t="s">
        <v>7456</v>
      </c>
      <c r="C4488" t="s">
        <v>3081</v>
      </c>
      <c r="D4488" t="s">
        <v>7457</v>
      </c>
      <c r="E4488" t="s">
        <v>3080</v>
      </c>
      <c r="F4488" s="4">
        <v>4.02758620689655</v>
      </c>
      <c r="G4488" s="4">
        <v>4</v>
      </c>
      <c r="H4488" s="4">
        <v>0.33369848636599397</v>
      </c>
      <c r="I4488" s="4">
        <v>4.7</v>
      </c>
      <c r="J4488" s="4">
        <v>3.3</v>
      </c>
      <c r="K4488" s="4">
        <v>3.8</v>
      </c>
      <c r="L4488" s="4">
        <v>4.2</v>
      </c>
      <c r="M4488" s="4">
        <v>29</v>
      </c>
    </row>
    <row r="4489" spans="1:13" x14ac:dyDescent="0.2">
      <c r="A4489" s="3">
        <v>40664</v>
      </c>
      <c r="B4489" t="s">
        <v>9382</v>
      </c>
      <c r="C4489" t="s">
        <v>3072</v>
      </c>
      <c r="D4489" t="s">
        <v>9383</v>
      </c>
      <c r="E4489" t="s">
        <v>3071</v>
      </c>
      <c r="F4489" s="4">
        <v>3.6709677419354798</v>
      </c>
      <c r="G4489" s="4">
        <v>3.7</v>
      </c>
      <c r="H4489" s="4">
        <v>0.26228934199607001</v>
      </c>
      <c r="I4489" s="4">
        <v>4.3</v>
      </c>
      <c r="J4489" s="4">
        <v>3.2</v>
      </c>
      <c r="K4489" s="4">
        <v>3.5</v>
      </c>
      <c r="L4489" s="4">
        <v>3.8</v>
      </c>
      <c r="M4489" s="4">
        <v>31</v>
      </c>
    </row>
    <row r="4490" spans="1:13" x14ac:dyDescent="0.2">
      <c r="A4490" s="3">
        <v>40664</v>
      </c>
      <c r="B4490" t="s">
        <v>9492</v>
      </c>
      <c r="C4490" t="s">
        <v>3075</v>
      </c>
      <c r="D4490" t="s">
        <v>9493</v>
      </c>
      <c r="E4490" t="s">
        <v>3074</v>
      </c>
      <c r="F4490" s="4">
        <v>3.73870967741935</v>
      </c>
      <c r="G4490" s="4">
        <v>3.8</v>
      </c>
      <c r="H4490" s="4">
        <v>0.35466173494832898</v>
      </c>
      <c r="I4490" s="4">
        <v>4.5</v>
      </c>
      <c r="J4490" s="4">
        <v>3.1</v>
      </c>
      <c r="K4490" s="4">
        <v>3.5</v>
      </c>
      <c r="L4490" s="4">
        <v>4</v>
      </c>
      <c r="M4490" s="4">
        <v>31</v>
      </c>
    </row>
    <row r="4491" spans="1:13" x14ac:dyDescent="0.2">
      <c r="A4491" s="3">
        <v>40664</v>
      </c>
      <c r="B4491" t="s">
        <v>7420</v>
      </c>
      <c r="C4491" t="s">
        <v>3102</v>
      </c>
      <c r="D4491" t="s">
        <v>7421</v>
      </c>
      <c r="E4491" t="s">
        <v>3101</v>
      </c>
      <c r="F4491" s="4">
        <v>3.6103448275862098</v>
      </c>
      <c r="G4491" s="4">
        <v>3.6</v>
      </c>
      <c r="H4491" s="4">
        <v>0.341577043794355</v>
      </c>
      <c r="I4491" s="4">
        <v>4.2</v>
      </c>
      <c r="J4491" s="4">
        <v>3</v>
      </c>
      <c r="K4491" s="4">
        <v>3.4</v>
      </c>
      <c r="L4491" s="4">
        <v>3.8</v>
      </c>
      <c r="M4491" s="4">
        <v>29</v>
      </c>
    </row>
    <row r="4492" spans="1:13" x14ac:dyDescent="0.2">
      <c r="A4492" s="3">
        <v>40664</v>
      </c>
      <c r="B4492" t="s">
        <v>9534</v>
      </c>
      <c r="C4492" t="s">
        <v>3078</v>
      </c>
      <c r="D4492" t="s">
        <v>9535</v>
      </c>
      <c r="E4492" t="s">
        <v>3077</v>
      </c>
      <c r="F4492" s="4">
        <v>3.5241379310344798</v>
      </c>
      <c r="G4492" s="4">
        <v>3.5</v>
      </c>
      <c r="H4492" s="4">
        <v>0.28492501822383398</v>
      </c>
      <c r="I4492" s="4">
        <v>4</v>
      </c>
      <c r="J4492" s="4">
        <v>2.9</v>
      </c>
      <c r="K4492" s="4">
        <v>3.4</v>
      </c>
      <c r="L4492" s="4">
        <v>3.7</v>
      </c>
      <c r="M4492" s="4">
        <v>29</v>
      </c>
    </row>
    <row r="4493" spans="1:13" x14ac:dyDescent="0.2">
      <c r="A4493" s="3">
        <v>40664</v>
      </c>
      <c r="B4493" t="s">
        <v>7422</v>
      </c>
      <c r="C4493" t="s">
        <v>3105</v>
      </c>
      <c r="D4493" t="s">
        <v>7423</v>
      </c>
      <c r="E4493" t="s">
        <v>3104</v>
      </c>
      <c r="F4493" s="4">
        <v>3.55185185185185</v>
      </c>
      <c r="G4493" s="4">
        <v>3.5</v>
      </c>
      <c r="H4493" s="4">
        <v>0.437976439803971</v>
      </c>
      <c r="I4493" s="4">
        <v>5</v>
      </c>
      <c r="J4493" s="4">
        <v>3</v>
      </c>
      <c r="K4493" s="4">
        <v>3.3</v>
      </c>
      <c r="L4493" s="4">
        <v>3.7</v>
      </c>
      <c r="M4493" s="4">
        <v>27</v>
      </c>
    </row>
    <row r="4494" spans="1:13" x14ac:dyDescent="0.2">
      <c r="A4494" s="3">
        <v>40664</v>
      </c>
      <c r="B4494" t="s">
        <v>7424</v>
      </c>
      <c r="C4494" t="s">
        <v>3138</v>
      </c>
      <c r="D4494" t="s">
        <v>7425</v>
      </c>
      <c r="E4494" t="s">
        <v>3137</v>
      </c>
      <c r="F4494" s="4">
        <v>0.4652</v>
      </c>
      <c r="G4494" s="4">
        <v>0.48</v>
      </c>
      <c r="H4494" s="4">
        <v>0.11279594025465201</v>
      </c>
      <c r="I4494" s="4">
        <v>0.74</v>
      </c>
      <c r="J4494" s="4">
        <v>0.14000000000000001</v>
      </c>
      <c r="K4494" s="4">
        <v>0.42</v>
      </c>
      <c r="L4494" s="4">
        <v>0.52749999999999997</v>
      </c>
      <c r="M4494" s="4">
        <v>30</v>
      </c>
    </row>
    <row r="4495" spans="1:13" x14ac:dyDescent="0.2">
      <c r="A4495" s="3">
        <v>40664</v>
      </c>
      <c r="B4495" t="s">
        <v>7432</v>
      </c>
      <c r="C4495" t="s">
        <v>3141</v>
      </c>
      <c r="D4495" t="s">
        <v>7433</v>
      </c>
      <c r="E4495" t="s">
        <v>3140</v>
      </c>
      <c r="F4495" s="4">
        <v>0.342766666666667</v>
      </c>
      <c r="G4495" s="4">
        <v>0.32</v>
      </c>
      <c r="H4495" s="4">
        <v>0.16933738681907401</v>
      </c>
      <c r="I4495" s="4">
        <v>0.83</v>
      </c>
      <c r="J4495" s="4">
        <v>-0.27</v>
      </c>
      <c r="K4495" s="4">
        <v>0.3</v>
      </c>
      <c r="L4495" s="4">
        <v>0.38750000000000001</v>
      </c>
      <c r="M4495" s="4">
        <v>30</v>
      </c>
    </row>
    <row r="4496" spans="1:13" x14ac:dyDescent="0.2">
      <c r="A4496" s="3">
        <v>40664</v>
      </c>
      <c r="B4496" t="s">
        <v>7442</v>
      </c>
      <c r="C4496" t="s">
        <v>3144</v>
      </c>
      <c r="D4496" t="s">
        <v>7443</v>
      </c>
      <c r="E4496" t="s">
        <v>3143</v>
      </c>
      <c r="F4496" s="4">
        <v>0.35589999999999999</v>
      </c>
      <c r="G4496" s="4">
        <v>0.34</v>
      </c>
      <c r="H4496" s="4">
        <v>0.17099351671516899</v>
      </c>
      <c r="I4496" s="4">
        <v>1.0900000000000001</v>
      </c>
      <c r="J4496" s="4">
        <v>0.03</v>
      </c>
      <c r="K4496" s="4">
        <v>0.26250000000000001</v>
      </c>
      <c r="L4496" s="4">
        <v>0.41749999999999998</v>
      </c>
      <c r="M4496" s="4">
        <v>30</v>
      </c>
    </row>
    <row r="4497" spans="1:13" x14ac:dyDescent="0.2">
      <c r="A4497" s="3">
        <v>40664</v>
      </c>
      <c r="B4497" t="s">
        <v>7450</v>
      </c>
      <c r="C4497" t="s">
        <v>3147</v>
      </c>
      <c r="D4497" t="s">
        <v>7451</v>
      </c>
      <c r="E4497" t="s">
        <v>3146</v>
      </c>
      <c r="F4497" s="4">
        <v>0.13746666666666699</v>
      </c>
      <c r="G4497" s="4">
        <v>9.5000000000000001E-2</v>
      </c>
      <c r="H4497" s="4">
        <v>0.26827311525349701</v>
      </c>
      <c r="I4497" s="4">
        <v>1.18</v>
      </c>
      <c r="J4497" s="4">
        <v>-0.3</v>
      </c>
      <c r="K4497" s="4">
        <v>2.2499999999999999E-2</v>
      </c>
      <c r="L4497" s="4">
        <v>0.16750000000000001</v>
      </c>
      <c r="M4497" s="4">
        <v>30</v>
      </c>
    </row>
    <row r="4498" spans="1:13" x14ac:dyDescent="0.2">
      <c r="A4498" s="3">
        <v>40664</v>
      </c>
      <c r="B4498" t="s">
        <v>7336</v>
      </c>
      <c r="C4498" t="s">
        <v>3114</v>
      </c>
      <c r="D4498" t="s">
        <v>7337</v>
      </c>
      <c r="E4498" t="s">
        <v>3113</v>
      </c>
      <c r="F4498" s="4">
        <v>-0.57364516129032295</v>
      </c>
      <c r="G4498" s="4">
        <v>-0.64</v>
      </c>
      <c r="H4498" s="4">
        <v>0.13665249074131999</v>
      </c>
      <c r="I4498" s="4">
        <v>-0.23</v>
      </c>
      <c r="J4498" s="4">
        <v>-0.7</v>
      </c>
      <c r="K4498" s="4">
        <v>-0.66500000000000004</v>
      </c>
      <c r="L4498" s="4">
        <v>-0.53500000000000003</v>
      </c>
      <c r="M4498" s="4">
        <v>31</v>
      </c>
    </row>
    <row r="4499" spans="1:13" x14ac:dyDescent="0.2">
      <c r="A4499" s="3">
        <v>40664</v>
      </c>
      <c r="B4499" t="s">
        <v>7458</v>
      </c>
      <c r="C4499" t="s">
        <v>3150</v>
      </c>
      <c r="D4499" t="s">
        <v>7459</v>
      </c>
      <c r="E4499" t="s">
        <v>3149</v>
      </c>
      <c r="F4499" s="4">
        <v>-0.25766666666666699</v>
      </c>
      <c r="G4499" s="4">
        <v>-0.31</v>
      </c>
      <c r="H4499" s="4">
        <v>0.32033046872784698</v>
      </c>
      <c r="I4499" s="4">
        <v>0.87</v>
      </c>
      <c r="J4499" s="4">
        <v>-0.8</v>
      </c>
      <c r="K4499" s="4">
        <v>-0.4</v>
      </c>
      <c r="L4499" s="4">
        <v>-0.22</v>
      </c>
      <c r="M4499" s="4">
        <v>30</v>
      </c>
    </row>
    <row r="4500" spans="1:13" x14ac:dyDescent="0.2">
      <c r="A4500" s="3">
        <v>40664</v>
      </c>
      <c r="B4500" t="s">
        <v>7344</v>
      </c>
      <c r="C4500" t="s">
        <v>3117</v>
      </c>
      <c r="D4500" t="s">
        <v>7345</v>
      </c>
      <c r="E4500" t="s">
        <v>3116</v>
      </c>
      <c r="F4500" s="4">
        <v>0.199870967741935</v>
      </c>
      <c r="G4500" s="4">
        <v>0.18</v>
      </c>
      <c r="H4500" s="4">
        <v>9.4645916247694403E-2</v>
      </c>
      <c r="I4500" s="4">
        <v>0.41</v>
      </c>
      <c r="J4500" s="4">
        <v>0.05</v>
      </c>
      <c r="K4500" s="4">
        <v>0.14000000000000001</v>
      </c>
      <c r="L4500" s="4">
        <v>0.28499999999999998</v>
      </c>
      <c r="M4500" s="4">
        <v>31</v>
      </c>
    </row>
    <row r="4501" spans="1:13" x14ac:dyDescent="0.2">
      <c r="A4501" s="3">
        <v>40664</v>
      </c>
      <c r="B4501" t="s">
        <v>7352</v>
      </c>
      <c r="C4501" t="s">
        <v>3120</v>
      </c>
      <c r="D4501" t="s">
        <v>7353</v>
      </c>
      <c r="E4501" t="s">
        <v>3119</v>
      </c>
      <c r="F4501" s="4">
        <v>0.29723333333333302</v>
      </c>
      <c r="G4501" s="4">
        <v>0.29499999999999998</v>
      </c>
      <c r="H4501" s="4">
        <v>6.3332555954091693E-2</v>
      </c>
      <c r="I4501" s="4">
        <v>0.4</v>
      </c>
      <c r="J4501" s="4">
        <v>0.14000000000000001</v>
      </c>
      <c r="K4501" s="4">
        <v>0.27</v>
      </c>
      <c r="L4501" s="4">
        <v>0.34</v>
      </c>
      <c r="M4501" s="4">
        <v>30</v>
      </c>
    </row>
    <row r="4502" spans="1:13" x14ac:dyDescent="0.2">
      <c r="A4502" s="3">
        <v>40664</v>
      </c>
      <c r="B4502" t="s">
        <v>7376</v>
      </c>
      <c r="C4502" t="s">
        <v>3123</v>
      </c>
      <c r="D4502" t="s">
        <v>7377</v>
      </c>
      <c r="E4502" t="s">
        <v>3122</v>
      </c>
      <c r="F4502" s="4">
        <v>0.34043333333333298</v>
      </c>
      <c r="G4502" s="4">
        <v>0.34</v>
      </c>
      <c r="H4502" s="4">
        <v>6.2869148913099401E-2</v>
      </c>
      <c r="I4502" s="4">
        <v>0.49</v>
      </c>
      <c r="J4502" s="4">
        <v>0.22</v>
      </c>
      <c r="K4502" s="4">
        <v>0.3</v>
      </c>
      <c r="L4502" s="4">
        <v>0.38</v>
      </c>
      <c r="M4502" s="4">
        <v>30</v>
      </c>
    </row>
    <row r="4503" spans="1:13" x14ac:dyDescent="0.2">
      <c r="A4503" s="3">
        <v>40664</v>
      </c>
      <c r="B4503" t="s">
        <v>7386</v>
      </c>
      <c r="C4503" t="s">
        <v>3126</v>
      </c>
      <c r="D4503" t="s">
        <v>7387</v>
      </c>
      <c r="E4503" t="s">
        <v>3125</v>
      </c>
      <c r="F4503" s="4">
        <v>0.57226666666666703</v>
      </c>
      <c r="G4503" s="4">
        <v>0.55500000000000005</v>
      </c>
      <c r="H4503" s="4">
        <v>0.121091283132085</v>
      </c>
      <c r="I4503" s="4">
        <v>0.92</v>
      </c>
      <c r="J4503" s="4">
        <v>0.32</v>
      </c>
      <c r="K4503" s="4">
        <v>0.50249999999999995</v>
      </c>
      <c r="L4503" s="4">
        <v>0.62</v>
      </c>
      <c r="M4503" s="4">
        <v>30</v>
      </c>
    </row>
    <row r="4504" spans="1:13" x14ac:dyDescent="0.2">
      <c r="A4504" s="3">
        <v>40664</v>
      </c>
      <c r="B4504" t="s">
        <v>7394</v>
      </c>
      <c r="C4504" t="s">
        <v>3129</v>
      </c>
      <c r="D4504" t="s">
        <v>7395</v>
      </c>
      <c r="E4504" t="s">
        <v>3128</v>
      </c>
      <c r="F4504" s="4">
        <v>0.51696666666666702</v>
      </c>
      <c r="G4504" s="4">
        <v>0.49</v>
      </c>
      <c r="H4504" s="4">
        <v>9.5535688703708793E-2</v>
      </c>
      <c r="I4504" s="4">
        <v>0.77</v>
      </c>
      <c r="J4504" s="4">
        <v>0.32</v>
      </c>
      <c r="K4504" s="4">
        <v>0.4425</v>
      </c>
      <c r="L4504" s="4">
        <v>0.58674999999999999</v>
      </c>
      <c r="M4504" s="4">
        <v>30</v>
      </c>
    </row>
    <row r="4505" spans="1:13" x14ac:dyDescent="0.2">
      <c r="A4505" s="3">
        <v>40664</v>
      </c>
      <c r="B4505" t="s">
        <v>7402</v>
      </c>
      <c r="C4505" t="s">
        <v>3132</v>
      </c>
      <c r="D4505" t="s">
        <v>7403</v>
      </c>
      <c r="E4505" t="s">
        <v>3131</v>
      </c>
      <c r="F4505" s="4">
        <v>0.73939999999999995</v>
      </c>
      <c r="G4505" s="4">
        <v>0.73</v>
      </c>
      <c r="H4505" s="4">
        <v>0.118861437730285</v>
      </c>
      <c r="I4505" s="4">
        <v>0.99</v>
      </c>
      <c r="J4505" s="4">
        <v>0.5</v>
      </c>
      <c r="K4505" s="4">
        <v>0.66249999999999998</v>
      </c>
      <c r="L4505" s="4">
        <v>0.8175</v>
      </c>
      <c r="M4505" s="4">
        <v>30</v>
      </c>
    </row>
    <row r="4506" spans="1:13" x14ac:dyDescent="0.2">
      <c r="A4506" s="3">
        <v>40664</v>
      </c>
      <c r="B4506" t="s">
        <v>7412</v>
      </c>
      <c r="C4506" t="s">
        <v>3135</v>
      </c>
      <c r="D4506" t="s">
        <v>7413</v>
      </c>
      <c r="E4506" t="s">
        <v>3134</v>
      </c>
      <c r="F4506" s="4">
        <v>0.47873333333333301</v>
      </c>
      <c r="G4506" s="4">
        <v>0.49</v>
      </c>
      <c r="H4506" s="4">
        <v>6.8891685766978406E-2</v>
      </c>
      <c r="I4506" s="4">
        <v>0.62</v>
      </c>
      <c r="J4506" s="4">
        <v>0.31</v>
      </c>
      <c r="K4506" s="4">
        <v>0.46</v>
      </c>
      <c r="L4506" s="4">
        <v>0.50749999999999995</v>
      </c>
      <c r="M4506" s="4">
        <v>30</v>
      </c>
    </row>
    <row r="4507" spans="1:13" x14ac:dyDescent="0.2">
      <c r="A4507" s="3">
        <v>40664</v>
      </c>
      <c r="B4507" t="s">
        <v>7460</v>
      </c>
      <c r="C4507" t="s">
        <v>3096</v>
      </c>
      <c r="D4507" t="s">
        <v>7461</v>
      </c>
      <c r="E4507" t="s">
        <v>3095</v>
      </c>
      <c r="F4507" s="4">
        <v>3.6629629629629599</v>
      </c>
      <c r="G4507" s="4">
        <v>3.6</v>
      </c>
      <c r="H4507" s="4">
        <v>0.38244974345370703</v>
      </c>
      <c r="I4507" s="4">
        <v>4.7</v>
      </c>
      <c r="J4507" s="4">
        <v>3</v>
      </c>
      <c r="K4507" s="4">
        <v>3.45</v>
      </c>
      <c r="L4507" s="4">
        <v>3.85</v>
      </c>
      <c r="M4507" s="4">
        <v>27</v>
      </c>
    </row>
    <row r="4508" spans="1:13" x14ac:dyDescent="0.2">
      <c r="A4508" s="3">
        <v>40664</v>
      </c>
      <c r="B4508" t="s">
        <v>9496</v>
      </c>
      <c r="C4508" t="s">
        <v>3087</v>
      </c>
      <c r="D4508" t="s">
        <v>9497</v>
      </c>
      <c r="E4508" t="s">
        <v>3086</v>
      </c>
      <c r="F4508" s="4">
        <v>3.5586206896551702</v>
      </c>
      <c r="G4508" s="4">
        <v>3.5</v>
      </c>
      <c r="H4508" s="4">
        <v>0.28600354815395301</v>
      </c>
      <c r="I4508" s="4">
        <v>4.3</v>
      </c>
      <c r="J4508" s="4">
        <v>3.2</v>
      </c>
      <c r="K4508" s="4">
        <v>3.3</v>
      </c>
      <c r="L4508" s="4">
        <v>3.7</v>
      </c>
      <c r="M4508" s="4">
        <v>29</v>
      </c>
    </row>
    <row r="4509" spans="1:13" x14ac:dyDescent="0.2">
      <c r="A4509" s="3">
        <v>40664</v>
      </c>
      <c r="B4509" t="s">
        <v>9536</v>
      </c>
      <c r="C4509" t="s">
        <v>3090</v>
      </c>
      <c r="D4509" t="s">
        <v>9537</v>
      </c>
      <c r="E4509" t="s">
        <v>3089</v>
      </c>
      <c r="F4509" s="4">
        <v>3.61724137931034</v>
      </c>
      <c r="G4509" s="4">
        <v>3.5</v>
      </c>
      <c r="H4509" s="4">
        <v>0.33495091913085001</v>
      </c>
      <c r="I4509" s="4">
        <v>4.5</v>
      </c>
      <c r="J4509" s="4">
        <v>3.1</v>
      </c>
      <c r="K4509" s="4">
        <v>3.5</v>
      </c>
      <c r="L4509" s="4">
        <v>3.8</v>
      </c>
      <c r="M4509" s="4">
        <v>29</v>
      </c>
    </row>
    <row r="4510" spans="1:13" x14ac:dyDescent="0.2">
      <c r="A4510" s="3">
        <v>40664</v>
      </c>
      <c r="B4510" t="s">
        <v>7462</v>
      </c>
      <c r="C4510" t="s">
        <v>3153</v>
      </c>
      <c r="D4510" t="s">
        <v>7463</v>
      </c>
      <c r="E4510" t="s">
        <v>3152</v>
      </c>
      <c r="F4510" s="4">
        <v>0.153285714285714</v>
      </c>
      <c r="G4510" s="4">
        <v>0.14000000000000001</v>
      </c>
      <c r="H4510" s="4">
        <v>5.0008041681355898E-2</v>
      </c>
      <c r="I4510" s="4">
        <v>0.3</v>
      </c>
      <c r="J4510" s="4">
        <v>0.06</v>
      </c>
      <c r="K4510" s="4">
        <v>0.12</v>
      </c>
      <c r="L4510" s="4">
        <v>0.17249999999999999</v>
      </c>
      <c r="M4510" s="4">
        <v>28</v>
      </c>
    </row>
    <row r="4511" spans="1:13" x14ac:dyDescent="0.2">
      <c r="A4511" s="3">
        <v>40664</v>
      </c>
      <c r="B4511" t="s">
        <v>10139</v>
      </c>
      <c r="C4511" t="s">
        <v>4324</v>
      </c>
      <c r="D4511" t="s">
        <v>10140</v>
      </c>
      <c r="E4511" t="s">
        <v>4323</v>
      </c>
      <c r="F4511" s="4">
        <v>2.7824137931034501</v>
      </c>
      <c r="G4511" s="4">
        <v>2.8</v>
      </c>
      <c r="H4511" s="4">
        <v>0.22064281368657099</v>
      </c>
      <c r="I4511" s="4">
        <v>3.2</v>
      </c>
      <c r="J4511" s="4">
        <v>2.4</v>
      </c>
      <c r="K4511" s="4">
        <v>2.6</v>
      </c>
      <c r="L4511" s="4">
        <v>2.9</v>
      </c>
      <c r="M4511" s="4">
        <v>29</v>
      </c>
    </row>
    <row r="4512" spans="1:13" x14ac:dyDescent="0.2">
      <c r="A4512" s="3">
        <v>40664</v>
      </c>
      <c r="B4512" t="s">
        <v>10147</v>
      </c>
      <c r="C4512" t="s">
        <v>4327</v>
      </c>
      <c r="D4512" t="s">
        <v>10148</v>
      </c>
      <c r="E4512" t="s">
        <v>4326</v>
      </c>
      <c r="F4512" s="4">
        <v>3.0289285714285699</v>
      </c>
      <c r="G4512" s="4">
        <v>3</v>
      </c>
      <c r="H4512" s="4">
        <v>0.288974422624593</v>
      </c>
      <c r="I4512" s="4">
        <v>3.7</v>
      </c>
      <c r="J4512" s="4">
        <v>2.6</v>
      </c>
      <c r="K4512" s="4">
        <v>2.8</v>
      </c>
      <c r="L4512" s="4">
        <v>3.125</v>
      </c>
      <c r="M4512" s="4">
        <v>28</v>
      </c>
    </row>
    <row r="4513" spans="1:13" x14ac:dyDescent="0.2">
      <c r="A4513" s="3">
        <v>40664</v>
      </c>
      <c r="B4513" t="s">
        <v>9546</v>
      </c>
      <c r="C4513" t="s">
        <v>3939</v>
      </c>
      <c r="D4513" t="s">
        <v>9547</v>
      </c>
      <c r="E4513" t="s">
        <v>3947</v>
      </c>
      <c r="F4513" s="4">
        <v>11.657854838709699</v>
      </c>
      <c r="G4513" s="4">
        <v>11.66</v>
      </c>
      <c r="H4513" s="4">
        <v>0.16557672911918001</v>
      </c>
      <c r="I4513" s="4">
        <v>12.28</v>
      </c>
      <c r="J4513" s="4">
        <v>11.15</v>
      </c>
      <c r="K4513" s="4">
        <v>11.59</v>
      </c>
      <c r="L4513" s="4">
        <v>11.715</v>
      </c>
      <c r="M4513" s="4">
        <v>31</v>
      </c>
    </row>
    <row r="4514" spans="1:13" x14ac:dyDescent="0.2">
      <c r="A4514" s="3">
        <v>40664</v>
      </c>
      <c r="B4514" t="s">
        <v>9548</v>
      </c>
      <c r="C4514" t="s">
        <v>3942</v>
      </c>
      <c r="D4514" t="s">
        <v>9549</v>
      </c>
      <c r="E4514" t="s">
        <v>3949</v>
      </c>
      <c r="F4514" s="4">
        <v>11.671883870967701</v>
      </c>
      <c r="G4514" s="4">
        <v>11.67</v>
      </c>
      <c r="H4514" s="4">
        <v>0.20082667003625199</v>
      </c>
      <c r="I4514" s="4">
        <v>12.48</v>
      </c>
      <c r="J4514" s="4">
        <v>11.2</v>
      </c>
      <c r="K4514" s="4">
        <v>11.57</v>
      </c>
      <c r="L4514" s="4">
        <v>11.73</v>
      </c>
      <c r="M4514" s="4">
        <v>31</v>
      </c>
    </row>
    <row r="4515" spans="1:13" x14ac:dyDescent="0.2">
      <c r="A4515" s="3">
        <v>40664</v>
      </c>
      <c r="B4515" t="s">
        <v>9550</v>
      </c>
      <c r="C4515" t="s">
        <v>3952</v>
      </c>
      <c r="D4515" t="s">
        <v>9551</v>
      </c>
      <c r="E4515" t="s">
        <v>3951</v>
      </c>
      <c r="F4515" s="4">
        <v>11.701779999999999</v>
      </c>
      <c r="G4515" s="4">
        <v>11.699199999999999</v>
      </c>
      <c r="H4515" s="4">
        <v>0.21528910057777201</v>
      </c>
      <c r="I4515" s="4">
        <v>12.62</v>
      </c>
      <c r="J4515" s="4">
        <v>11.35</v>
      </c>
      <c r="K4515" s="4">
        <v>11.605</v>
      </c>
      <c r="L4515" s="4">
        <v>11.744999999999999</v>
      </c>
      <c r="M4515" s="4">
        <v>30</v>
      </c>
    </row>
    <row r="4516" spans="1:13" x14ac:dyDescent="0.2">
      <c r="A4516" s="3">
        <v>40664</v>
      </c>
      <c r="B4516" t="s">
        <v>9502</v>
      </c>
      <c r="C4516" t="s">
        <v>3936</v>
      </c>
      <c r="D4516" t="s">
        <v>9503</v>
      </c>
      <c r="E4516" t="s">
        <v>3935</v>
      </c>
      <c r="F4516" s="4">
        <v>11.888387096774199</v>
      </c>
      <c r="G4516" s="4">
        <v>11.9</v>
      </c>
      <c r="H4516" s="4">
        <v>0.26088435208208699</v>
      </c>
      <c r="I4516" s="4">
        <v>12.4</v>
      </c>
      <c r="J4516" s="4">
        <v>11.3</v>
      </c>
      <c r="K4516" s="4">
        <v>11.744999999999999</v>
      </c>
      <c r="L4516" s="4">
        <v>12.03</v>
      </c>
      <c r="M4516" s="4">
        <v>31</v>
      </c>
    </row>
    <row r="4517" spans="1:13" x14ac:dyDescent="0.2">
      <c r="A4517" s="3">
        <v>40664</v>
      </c>
      <c r="B4517" t="s">
        <v>9540</v>
      </c>
      <c r="C4517" t="s">
        <v>3939</v>
      </c>
      <c r="D4517" t="s">
        <v>9541</v>
      </c>
      <c r="E4517" t="s">
        <v>3938</v>
      </c>
      <c r="F4517" s="4">
        <v>12.2993666666667</v>
      </c>
      <c r="G4517" s="4">
        <v>12.285</v>
      </c>
      <c r="H4517" s="4">
        <v>0.44643835604384002</v>
      </c>
      <c r="I4517" s="4">
        <v>13.55</v>
      </c>
      <c r="J4517" s="4">
        <v>11.5</v>
      </c>
      <c r="K4517" s="4">
        <v>12.135</v>
      </c>
      <c r="L4517" s="4">
        <v>12.4275</v>
      </c>
      <c r="M4517" s="4">
        <v>30</v>
      </c>
    </row>
    <row r="4518" spans="1:13" x14ac:dyDescent="0.2">
      <c r="A4518" s="3">
        <v>40664</v>
      </c>
      <c r="B4518" t="s">
        <v>10127</v>
      </c>
      <c r="C4518" t="s">
        <v>3579</v>
      </c>
      <c r="D4518" t="s">
        <v>10128</v>
      </c>
      <c r="E4518" t="s">
        <v>3578</v>
      </c>
      <c r="F4518" s="4">
        <v>4.3659999999999997</v>
      </c>
      <c r="G4518" s="4">
        <v>4.4000000000000004</v>
      </c>
      <c r="H4518" s="4">
        <v>0.27565095370025899</v>
      </c>
      <c r="I4518" s="4">
        <v>5</v>
      </c>
      <c r="J4518" s="4">
        <v>3.8</v>
      </c>
      <c r="K4518" s="4">
        <v>4.2</v>
      </c>
      <c r="L4518" s="4">
        <v>4.5</v>
      </c>
      <c r="M4518" s="4">
        <v>30</v>
      </c>
    </row>
    <row r="4519" spans="1:13" x14ac:dyDescent="0.2">
      <c r="A4519" s="3">
        <v>40664</v>
      </c>
      <c r="B4519" t="s">
        <v>10141</v>
      </c>
      <c r="C4519" t="s">
        <v>3582</v>
      </c>
      <c r="D4519" t="s">
        <v>10142</v>
      </c>
      <c r="E4519" t="s">
        <v>3581</v>
      </c>
      <c r="F4519" s="4">
        <v>4.1841379310344804</v>
      </c>
      <c r="G4519" s="4">
        <v>4</v>
      </c>
      <c r="H4519" s="4">
        <v>0.58459703606953095</v>
      </c>
      <c r="I4519" s="4">
        <v>6</v>
      </c>
      <c r="J4519" s="4">
        <v>3.6</v>
      </c>
      <c r="K4519" s="4">
        <v>3.8</v>
      </c>
      <c r="L4519" s="4">
        <v>4.3</v>
      </c>
      <c r="M4519" s="4">
        <v>29</v>
      </c>
    </row>
    <row r="4520" spans="1:13" x14ac:dyDescent="0.2">
      <c r="A4520" s="3">
        <v>40664</v>
      </c>
      <c r="B4520" t="s">
        <v>10153</v>
      </c>
      <c r="C4520" t="s">
        <v>3603</v>
      </c>
      <c r="D4520" t="s">
        <v>10154</v>
      </c>
      <c r="E4520" t="s">
        <v>3602</v>
      </c>
      <c r="F4520" s="4">
        <v>4.4466666666666699</v>
      </c>
      <c r="G4520" s="4">
        <v>4.2</v>
      </c>
      <c r="H4520" s="4">
        <v>0.74604083204401295</v>
      </c>
      <c r="I4520" s="4">
        <v>5.9</v>
      </c>
      <c r="J4520" s="4">
        <v>3.1</v>
      </c>
      <c r="K4520" s="4">
        <v>3.95</v>
      </c>
      <c r="L4520" s="4">
        <v>5</v>
      </c>
      <c r="M4520" s="4">
        <v>27</v>
      </c>
    </row>
    <row r="4521" spans="1:13" x14ac:dyDescent="0.2">
      <c r="A4521" s="3">
        <v>40664</v>
      </c>
      <c r="B4521" t="s">
        <v>10145</v>
      </c>
      <c r="C4521" t="s">
        <v>3594</v>
      </c>
      <c r="D4521" t="s">
        <v>10146</v>
      </c>
      <c r="E4521" t="s">
        <v>3593</v>
      </c>
      <c r="F4521" s="4">
        <v>4.0031034482758603</v>
      </c>
      <c r="G4521" s="4">
        <v>4.0999999999999996</v>
      </c>
      <c r="H4521" s="4">
        <v>0.45580465308440998</v>
      </c>
      <c r="I4521" s="4">
        <v>4.8</v>
      </c>
      <c r="J4521" s="4">
        <v>3.2</v>
      </c>
      <c r="K4521" s="4">
        <v>3.6</v>
      </c>
      <c r="L4521" s="4">
        <v>4.3</v>
      </c>
      <c r="M4521" s="4">
        <v>29</v>
      </c>
    </row>
    <row r="4522" spans="1:13" x14ac:dyDescent="0.2">
      <c r="A4522" s="3">
        <v>40664</v>
      </c>
      <c r="B4522" t="s">
        <v>10149</v>
      </c>
      <c r="C4522" t="s">
        <v>3597</v>
      </c>
      <c r="D4522" t="s">
        <v>10150</v>
      </c>
      <c r="E4522" t="s">
        <v>3596</v>
      </c>
      <c r="F4522" s="4">
        <v>4.2517241379310304</v>
      </c>
      <c r="G4522" s="4">
        <v>4.2</v>
      </c>
      <c r="H4522" s="4">
        <v>0.60338964528686501</v>
      </c>
      <c r="I4522" s="4">
        <v>5.94</v>
      </c>
      <c r="J4522" s="4">
        <v>3.1</v>
      </c>
      <c r="K4522" s="4">
        <v>3.9</v>
      </c>
      <c r="L4522" s="4">
        <v>4.4000000000000004</v>
      </c>
      <c r="M4522" s="4">
        <v>29</v>
      </c>
    </row>
    <row r="4523" spans="1:13" x14ac:dyDescent="0.2">
      <c r="A4523" s="3">
        <v>40664</v>
      </c>
      <c r="B4523" t="s">
        <v>10151</v>
      </c>
      <c r="C4523" t="s">
        <v>3600</v>
      </c>
      <c r="D4523" t="s">
        <v>10152</v>
      </c>
      <c r="E4523" t="s">
        <v>3599</v>
      </c>
      <c r="F4523" s="4">
        <v>4.3548275862069001</v>
      </c>
      <c r="G4523" s="4">
        <v>4.3</v>
      </c>
      <c r="H4523" s="4">
        <v>0.604593255772927</v>
      </c>
      <c r="I4523" s="4">
        <v>5.4</v>
      </c>
      <c r="J4523" s="4">
        <v>3</v>
      </c>
      <c r="K4523" s="4">
        <v>3.94</v>
      </c>
      <c r="L4523" s="4">
        <v>5</v>
      </c>
      <c r="M4523" s="4">
        <v>29</v>
      </c>
    </row>
    <row r="4524" spans="1:13" x14ac:dyDescent="0.2">
      <c r="A4524" s="3">
        <v>40695</v>
      </c>
      <c r="B4524" t="s">
        <v>9488</v>
      </c>
      <c r="C4524" t="s">
        <v>3918</v>
      </c>
      <c r="D4524" t="s">
        <v>9489</v>
      </c>
      <c r="E4524" t="s">
        <v>3917</v>
      </c>
      <c r="F4524" s="4">
        <v>4.5689285714285699</v>
      </c>
      <c r="G4524" s="4">
        <v>4.5350000000000001</v>
      </c>
      <c r="H4524" s="4">
        <v>0.16387301510427199</v>
      </c>
      <c r="I4524" s="4">
        <v>4.95</v>
      </c>
      <c r="J4524" s="4">
        <v>4.25</v>
      </c>
      <c r="K4524" s="4">
        <v>4.4749999999999996</v>
      </c>
      <c r="L4524" s="4">
        <v>4.6425000000000001</v>
      </c>
      <c r="M4524" s="4">
        <v>28</v>
      </c>
    </row>
    <row r="4525" spans="1:13" x14ac:dyDescent="0.2">
      <c r="A4525" s="3">
        <v>40695</v>
      </c>
      <c r="B4525" t="s">
        <v>9532</v>
      </c>
      <c r="C4525" t="s">
        <v>3921</v>
      </c>
      <c r="D4525" t="s">
        <v>9533</v>
      </c>
      <c r="E4525" t="s">
        <v>3920</v>
      </c>
      <c r="F4525" s="4">
        <v>5.6496428571428599</v>
      </c>
      <c r="G4525" s="4">
        <v>5.57</v>
      </c>
      <c r="H4525" s="4">
        <v>0.54370118524422795</v>
      </c>
      <c r="I4525" s="4">
        <v>6.68</v>
      </c>
      <c r="J4525" s="4">
        <v>4.45</v>
      </c>
      <c r="K4525" s="4">
        <v>5.31</v>
      </c>
      <c r="L4525" s="4">
        <v>6.0025000000000004</v>
      </c>
      <c r="M4525" s="4">
        <v>28</v>
      </c>
    </row>
    <row r="4526" spans="1:13" x14ac:dyDescent="0.2">
      <c r="A4526" s="3">
        <v>40695</v>
      </c>
      <c r="B4526" t="s">
        <v>7360</v>
      </c>
      <c r="C4526" t="s">
        <v>3903</v>
      </c>
      <c r="D4526" t="s">
        <v>7361</v>
      </c>
      <c r="E4526" t="s">
        <v>3902</v>
      </c>
      <c r="F4526" s="4">
        <v>4.8530769230769204</v>
      </c>
      <c r="G4526" s="4">
        <v>5</v>
      </c>
      <c r="H4526" s="4">
        <v>0.32166776936173402</v>
      </c>
      <c r="I4526" s="4">
        <v>5.7</v>
      </c>
      <c r="J4526" s="4">
        <v>4.5</v>
      </c>
      <c r="K4526" s="4">
        <v>4.5</v>
      </c>
      <c r="L4526" s="4">
        <v>5</v>
      </c>
      <c r="M4526" s="4">
        <v>26</v>
      </c>
    </row>
    <row r="4527" spans="1:13" x14ac:dyDescent="0.2">
      <c r="A4527" s="3">
        <v>40695</v>
      </c>
      <c r="B4527" t="s">
        <v>7438</v>
      </c>
      <c r="C4527" t="s">
        <v>3915</v>
      </c>
      <c r="D4527" t="s">
        <v>7439</v>
      </c>
      <c r="E4527" t="s">
        <v>3914</v>
      </c>
      <c r="F4527" s="4">
        <v>5.9495833333333303</v>
      </c>
      <c r="G4527" s="4">
        <v>6</v>
      </c>
      <c r="H4527" s="4">
        <v>0.55425217276479199</v>
      </c>
      <c r="I4527" s="4">
        <v>7.25</v>
      </c>
      <c r="J4527" s="4">
        <v>5</v>
      </c>
      <c r="K4527" s="4">
        <v>5.6875</v>
      </c>
      <c r="L4527" s="4">
        <v>6.2949999999999999</v>
      </c>
      <c r="M4527" s="4">
        <v>24</v>
      </c>
    </row>
    <row r="4528" spans="1:13" x14ac:dyDescent="0.2">
      <c r="A4528" s="3">
        <v>40695</v>
      </c>
      <c r="B4528" t="s">
        <v>7364</v>
      </c>
      <c r="C4528" t="s">
        <v>3906</v>
      </c>
      <c r="D4528" t="s">
        <v>7365</v>
      </c>
      <c r="E4528" t="s">
        <v>3905</v>
      </c>
      <c r="F4528" s="4">
        <v>5.1480769230769203</v>
      </c>
      <c r="G4528" s="4">
        <v>5.23</v>
      </c>
      <c r="H4528" s="4">
        <v>0.43289739413185901</v>
      </c>
      <c r="I4528" s="4">
        <v>5.98</v>
      </c>
      <c r="J4528" s="4">
        <v>4.5</v>
      </c>
      <c r="K4528" s="4">
        <v>4.7625000000000002</v>
      </c>
      <c r="L4528" s="4">
        <v>5.5</v>
      </c>
      <c r="M4528" s="4">
        <v>26</v>
      </c>
    </row>
    <row r="4529" spans="1:13" x14ac:dyDescent="0.2">
      <c r="A4529" s="3">
        <v>40695</v>
      </c>
      <c r="B4529" t="s">
        <v>7464</v>
      </c>
      <c r="C4529" t="s">
        <v>4436</v>
      </c>
      <c r="D4529" t="s">
        <v>7465</v>
      </c>
      <c r="E4529" t="s">
        <v>4435</v>
      </c>
      <c r="F4529" s="4">
        <v>6.1129166666666697</v>
      </c>
      <c r="G4529" s="4">
        <v>6</v>
      </c>
      <c r="H4529" s="4">
        <v>0.60785066219938599</v>
      </c>
      <c r="I4529" s="4">
        <v>7.5</v>
      </c>
      <c r="J4529" s="4">
        <v>5</v>
      </c>
      <c r="K4529" s="4">
        <v>5.75</v>
      </c>
      <c r="L4529" s="4">
        <v>6.5125000000000002</v>
      </c>
      <c r="M4529" s="4">
        <v>24</v>
      </c>
    </row>
    <row r="4530" spans="1:13" x14ac:dyDescent="0.2">
      <c r="A4530" s="3">
        <v>40695</v>
      </c>
      <c r="B4530" t="s">
        <v>7368</v>
      </c>
      <c r="C4530" t="s">
        <v>3897</v>
      </c>
      <c r="D4530" t="s">
        <v>7369</v>
      </c>
      <c r="E4530" t="s">
        <v>3896</v>
      </c>
      <c r="F4530" s="4">
        <v>4.5730769230769202</v>
      </c>
      <c r="G4530" s="4">
        <v>4.5</v>
      </c>
      <c r="H4530" s="4">
        <v>0.14573315973433701</v>
      </c>
      <c r="I4530" s="4">
        <v>4.93</v>
      </c>
      <c r="J4530" s="4">
        <v>4.5</v>
      </c>
      <c r="K4530" s="4">
        <v>4.5</v>
      </c>
      <c r="L4530" s="4">
        <v>4.5</v>
      </c>
      <c r="M4530" s="4">
        <v>26</v>
      </c>
    </row>
    <row r="4531" spans="1:13" x14ac:dyDescent="0.2">
      <c r="A4531" s="3">
        <v>40695</v>
      </c>
      <c r="B4531" t="s">
        <v>7382</v>
      </c>
      <c r="C4531" t="s">
        <v>3909</v>
      </c>
      <c r="D4531" t="s">
        <v>7383</v>
      </c>
      <c r="E4531" t="s">
        <v>3908</v>
      </c>
      <c r="F4531" s="4">
        <v>5.49461538461538</v>
      </c>
      <c r="G4531" s="4">
        <v>5.5</v>
      </c>
      <c r="H4531" s="4">
        <v>0.47533761281203701</v>
      </c>
      <c r="I4531" s="4">
        <v>6.53</v>
      </c>
      <c r="J4531" s="4">
        <v>4.75</v>
      </c>
      <c r="K4531" s="4">
        <v>5.25</v>
      </c>
      <c r="L4531" s="4">
        <v>5.9275000000000002</v>
      </c>
      <c r="M4531" s="4">
        <v>26</v>
      </c>
    </row>
    <row r="4532" spans="1:13" x14ac:dyDescent="0.2">
      <c r="A4532" s="3">
        <v>40695</v>
      </c>
      <c r="B4532" t="s">
        <v>7372</v>
      </c>
      <c r="C4532" t="s">
        <v>3900</v>
      </c>
      <c r="D4532" t="s">
        <v>7373</v>
      </c>
      <c r="E4532" t="s">
        <v>3899</v>
      </c>
      <c r="F4532" s="4">
        <v>4.6065384615384604</v>
      </c>
      <c r="G4532" s="4">
        <v>4.5</v>
      </c>
      <c r="H4532" s="4">
        <v>0.17148626318611801</v>
      </c>
      <c r="I4532" s="4">
        <v>5.01</v>
      </c>
      <c r="J4532" s="4">
        <v>4.5</v>
      </c>
      <c r="K4532" s="4">
        <v>4.5</v>
      </c>
      <c r="L4532" s="4">
        <v>4.7374999999999998</v>
      </c>
      <c r="M4532" s="4">
        <v>26</v>
      </c>
    </row>
    <row r="4533" spans="1:13" x14ac:dyDescent="0.2">
      <c r="A4533" s="3">
        <v>40695</v>
      </c>
      <c r="B4533" t="s">
        <v>7408</v>
      </c>
      <c r="C4533" t="s">
        <v>3912</v>
      </c>
      <c r="D4533" t="s">
        <v>7409</v>
      </c>
      <c r="E4533" t="s">
        <v>3911</v>
      </c>
      <c r="F4533" s="4">
        <v>5.7267999999999999</v>
      </c>
      <c r="G4533" s="4">
        <v>5.65</v>
      </c>
      <c r="H4533" s="4">
        <v>0.54469961140675205</v>
      </c>
      <c r="I4533" s="4">
        <v>7</v>
      </c>
      <c r="J4533" s="4">
        <v>4.8</v>
      </c>
      <c r="K4533" s="4">
        <v>5.5</v>
      </c>
      <c r="L4533" s="4">
        <v>6</v>
      </c>
      <c r="M4533" s="4">
        <v>25</v>
      </c>
    </row>
    <row r="4534" spans="1:13" x14ac:dyDescent="0.2">
      <c r="A4534" s="3">
        <v>40695</v>
      </c>
      <c r="B4534" t="s">
        <v>7466</v>
      </c>
      <c r="C4534" t="s">
        <v>3081</v>
      </c>
      <c r="D4534" t="s">
        <v>7467</v>
      </c>
      <c r="E4534" t="s">
        <v>3080</v>
      </c>
      <c r="F4534" s="4">
        <v>4.07931034482759</v>
      </c>
      <c r="G4534" s="4">
        <v>4.0999999999999996</v>
      </c>
      <c r="H4534" s="4">
        <v>0.42120516747002101</v>
      </c>
      <c r="I4534" s="4">
        <v>5.0999999999999996</v>
      </c>
      <c r="J4534" s="4">
        <v>3.1</v>
      </c>
      <c r="K4534" s="4">
        <v>3.8</v>
      </c>
      <c r="L4534" s="4">
        <v>4.2</v>
      </c>
      <c r="M4534" s="4">
        <v>29</v>
      </c>
    </row>
    <row r="4535" spans="1:13" x14ac:dyDescent="0.2">
      <c r="A4535" s="3">
        <v>40695</v>
      </c>
      <c r="B4535" t="s">
        <v>9382</v>
      </c>
      <c r="C4535" t="s">
        <v>3072</v>
      </c>
      <c r="D4535" t="s">
        <v>9383</v>
      </c>
      <c r="E4535" t="s">
        <v>3071</v>
      </c>
      <c r="F4535" s="4">
        <v>3.5633333333333299</v>
      </c>
      <c r="G4535" s="4">
        <v>3.7</v>
      </c>
      <c r="H4535" s="4">
        <v>0.29767296720108599</v>
      </c>
      <c r="I4535" s="4">
        <v>4.2</v>
      </c>
      <c r="J4535" s="4">
        <v>3</v>
      </c>
      <c r="K4535" s="4">
        <v>3.3250000000000002</v>
      </c>
      <c r="L4535" s="4">
        <v>3.7</v>
      </c>
      <c r="M4535" s="4">
        <v>30</v>
      </c>
    </row>
    <row r="4536" spans="1:13" x14ac:dyDescent="0.2">
      <c r="A4536" s="3">
        <v>40695</v>
      </c>
      <c r="B4536" t="s">
        <v>9492</v>
      </c>
      <c r="C4536" t="s">
        <v>3075</v>
      </c>
      <c r="D4536" t="s">
        <v>9493</v>
      </c>
      <c r="E4536" t="s">
        <v>3074</v>
      </c>
      <c r="F4536" s="4">
        <v>3.7333333333333298</v>
      </c>
      <c r="G4536" s="4">
        <v>3.8</v>
      </c>
      <c r="H4536" s="4">
        <v>0.37262658884283001</v>
      </c>
      <c r="I4536" s="4">
        <v>4.5999999999999996</v>
      </c>
      <c r="J4536" s="4">
        <v>2.8</v>
      </c>
      <c r="K4536" s="4">
        <v>3.5249999999999999</v>
      </c>
      <c r="L4536" s="4">
        <v>3.9</v>
      </c>
      <c r="M4536" s="4">
        <v>30</v>
      </c>
    </row>
    <row r="4537" spans="1:13" x14ac:dyDescent="0.2">
      <c r="A4537" s="3">
        <v>40695</v>
      </c>
      <c r="B4537" t="s">
        <v>7420</v>
      </c>
      <c r="C4537" t="s">
        <v>3102</v>
      </c>
      <c r="D4537" t="s">
        <v>7421</v>
      </c>
      <c r="E4537" t="s">
        <v>3101</v>
      </c>
      <c r="F4537" s="4">
        <v>3.6148148148148098</v>
      </c>
      <c r="G4537" s="4">
        <v>3.6</v>
      </c>
      <c r="H4537" s="4">
        <v>0.29049520544660301</v>
      </c>
      <c r="I4537" s="4">
        <v>4.2</v>
      </c>
      <c r="J4537" s="4">
        <v>3</v>
      </c>
      <c r="K4537" s="4">
        <v>3.45</v>
      </c>
      <c r="L4537" s="4">
        <v>3.8</v>
      </c>
      <c r="M4537" s="4">
        <v>27</v>
      </c>
    </row>
    <row r="4538" spans="1:13" x14ac:dyDescent="0.2">
      <c r="A4538" s="3">
        <v>40695</v>
      </c>
      <c r="B4538" t="s">
        <v>9534</v>
      </c>
      <c r="C4538" t="s">
        <v>3078</v>
      </c>
      <c r="D4538" t="s">
        <v>9535</v>
      </c>
      <c r="E4538" t="s">
        <v>3077</v>
      </c>
      <c r="F4538" s="4">
        <v>3.5769230769230802</v>
      </c>
      <c r="G4538" s="4">
        <v>3.55</v>
      </c>
      <c r="H4538" s="4">
        <v>0.26428422928005701</v>
      </c>
      <c r="I4538" s="4">
        <v>4.0999999999999996</v>
      </c>
      <c r="J4538" s="4">
        <v>2.9</v>
      </c>
      <c r="K4538" s="4">
        <v>3.5</v>
      </c>
      <c r="L4538" s="4">
        <v>3.7749999999999999</v>
      </c>
      <c r="M4538" s="4">
        <v>26</v>
      </c>
    </row>
    <row r="4539" spans="1:13" x14ac:dyDescent="0.2">
      <c r="A4539" s="3">
        <v>40695</v>
      </c>
      <c r="B4539" t="s">
        <v>7422</v>
      </c>
      <c r="C4539" t="s">
        <v>3105</v>
      </c>
      <c r="D4539" t="s">
        <v>7423</v>
      </c>
      <c r="E4539" t="s">
        <v>3104</v>
      </c>
      <c r="F4539" s="4">
        <v>3.556</v>
      </c>
      <c r="G4539" s="4">
        <v>3.5</v>
      </c>
      <c r="H4539" s="4">
        <v>0.42434262885864599</v>
      </c>
      <c r="I4539" s="4">
        <v>5</v>
      </c>
      <c r="J4539" s="4">
        <v>3</v>
      </c>
      <c r="K4539" s="4">
        <v>3.3</v>
      </c>
      <c r="L4539" s="4">
        <v>3.7</v>
      </c>
      <c r="M4539" s="4">
        <v>25</v>
      </c>
    </row>
    <row r="4540" spans="1:13" x14ac:dyDescent="0.2">
      <c r="A4540" s="3">
        <v>40695</v>
      </c>
      <c r="B4540" t="s">
        <v>7424</v>
      </c>
      <c r="C4540" t="s">
        <v>3135</v>
      </c>
      <c r="D4540" t="s">
        <v>7425</v>
      </c>
      <c r="E4540" t="s">
        <v>3134</v>
      </c>
      <c r="F4540" s="4">
        <v>0.456758620689655</v>
      </c>
      <c r="G4540" s="4">
        <v>0.48</v>
      </c>
      <c r="H4540" s="4">
        <v>0.117377795165992</v>
      </c>
      <c r="I4540" s="4">
        <v>0.73</v>
      </c>
      <c r="J4540" s="4">
        <v>0.14000000000000001</v>
      </c>
      <c r="K4540" s="4">
        <v>0.4</v>
      </c>
      <c r="L4540" s="4">
        <v>0.53</v>
      </c>
      <c r="M4540" s="4">
        <v>29</v>
      </c>
    </row>
    <row r="4541" spans="1:13" x14ac:dyDescent="0.2">
      <c r="A4541" s="3">
        <v>40695</v>
      </c>
      <c r="B4541" t="s">
        <v>7432</v>
      </c>
      <c r="C4541" t="s">
        <v>3138</v>
      </c>
      <c r="D4541" t="s">
        <v>7433</v>
      </c>
      <c r="E4541" t="s">
        <v>3137</v>
      </c>
      <c r="F4541" s="4">
        <v>0.30768965517241398</v>
      </c>
      <c r="G4541" s="4">
        <v>0.31</v>
      </c>
      <c r="H4541" s="4">
        <v>0.12885958677354301</v>
      </c>
      <c r="I4541" s="4">
        <v>0.5</v>
      </c>
      <c r="J4541" s="4">
        <v>-0.27</v>
      </c>
      <c r="K4541" s="4">
        <v>0.28999999999999998</v>
      </c>
      <c r="L4541" s="4">
        <v>0.37</v>
      </c>
      <c r="M4541" s="4">
        <v>29</v>
      </c>
    </row>
    <row r="4542" spans="1:13" x14ac:dyDescent="0.2">
      <c r="A4542" s="3">
        <v>40695</v>
      </c>
      <c r="B4542" t="s">
        <v>7442</v>
      </c>
      <c r="C4542" t="s">
        <v>3141</v>
      </c>
      <c r="D4542" t="s">
        <v>7443</v>
      </c>
      <c r="E4542" t="s">
        <v>3140</v>
      </c>
      <c r="F4542" s="4">
        <v>0.32955172413793099</v>
      </c>
      <c r="G4542" s="4">
        <v>0.33</v>
      </c>
      <c r="H4542" s="4">
        <v>0.10225024841286499</v>
      </c>
      <c r="I4542" s="4">
        <v>0.5</v>
      </c>
      <c r="J4542" s="4">
        <v>0.04</v>
      </c>
      <c r="K4542" s="4">
        <v>0.26</v>
      </c>
      <c r="L4542" s="4">
        <v>0.4</v>
      </c>
      <c r="M4542" s="4">
        <v>29</v>
      </c>
    </row>
    <row r="4543" spans="1:13" x14ac:dyDescent="0.2">
      <c r="A4543" s="3">
        <v>40695</v>
      </c>
      <c r="B4543" t="s">
        <v>7450</v>
      </c>
      <c r="C4543" t="s">
        <v>3144</v>
      </c>
      <c r="D4543" t="s">
        <v>7451</v>
      </c>
      <c r="E4543" t="s">
        <v>3143</v>
      </c>
      <c r="F4543" s="4">
        <v>9.5310344827586199E-2</v>
      </c>
      <c r="G4543" s="4">
        <v>0.1</v>
      </c>
      <c r="H4543" s="4">
        <v>0.144001265730617</v>
      </c>
      <c r="I4543" s="4">
        <v>0.44</v>
      </c>
      <c r="J4543" s="4">
        <v>-0.3</v>
      </c>
      <c r="K4543" s="4">
        <v>0.02</v>
      </c>
      <c r="L4543" s="4">
        <v>0.17</v>
      </c>
      <c r="M4543" s="4">
        <v>29</v>
      </c>
    </row>
    <row r="4544" spans="1:13" x14ac:dyDescent="0.2">
      <c r="A4544" s="3">
        <v>40695</v>
      </c>
      <c r="B4544" t="s">
        <v>7458</v>
      </c>
      <c r="C4544" t="s">
        <v>3147</v>
      </c>
      <c r="D4544" t="s">
        <v>7459</v>
      </c>
      <c r="E4544" t="s">
        <v>3146</v>
      </c>
      <c r="F4544" s="4">
        <v>-0.34582758620689702</v>
      </c>
      <c r="G4544" s="4">
        <v>-0.32</v>
      </c>
      <c r="H4544" s="4">
        <v>0.20354502291797699</v>
      </c>
      <c r="I4544" s="4">
        <v>0.13100000000000001</v>
      </c>
      <c r="J4544" s="4">
        <v>-0.89</v>
      </c>
      <c r="K4544" s="4">
        <v>-0.42</v>
      </c>
      <c r="L4544" s="4">
        <v>-0.28999999999999998</v>
      </c>
      <c r="M4544" s="4">
        <v>29</v>
      </c>
    </row>
    <row r="4545" spans="1:13" x14ac:dyDescent="0.2">
      <c r="A4545" s="3">
        <v>40695</v>
      </c>
      <c r="B4545" t="s">
        <v>7344</v>
      </c>
      <c r="C4545" t="s">
        <v>3114</v>
      </c>
      <c r="D4545" t="s">
        <v>7345</v>
      </c>
      <c r="E4545" t="s">
        <v>3113</v>
      </c>
      <c r="F4545" s="4">
        <v>0.101066666666667</v>
      </c>
      <c r="G4545" s="4">
        <v>0.11</v>
      </c>
      <c r="H4545" s="4">
        <v>0.12813649331685401</v>
      </c>
      <c r="I4545" s="4">
        <v>0.41</v>
      </c>
      <c r="J4545" s="4">
        <v>-0.09</v>
      </c>
      <c r="K4545" s="4">
        <v>-1.4999999999999999E-2</v>
      </c>
      <c r="L4545" s="4">
        <v>0.16400000000000001</v>
      </c>
      <c r="M4545" s="4">
        <v>30</v>
      </c>
    </row>
    <row r="4546" spans="1:13" x14ac:dyDescent="0.2">
      <c r="A4546" s="3">
        <v>40695</v>
      </c>
      <c r="B4546" t="s">
        <v>7468</v>
      </c>
      <c r="C4546" t="s">
        <v>3150</v>
      </c>
      <c r="D4546" t="s">
        <v>7469</v>
      </c>
      <c r="E4546" t="s">
        <v>3149</v>
      </c>
      <c r="F4546" s="4">
        <v>0.14724137931034501</v>
      </c>
      <c r="G4546" s="4">
        <v>0.13</v>
      </c>
      <c r="H4546" s="4">
        <v>9.6135936187260296E-2</v>
      </c>
      <c r="I4546" s="4">
        <v>0.4</v>
      </c>
      <c r="J4546" s="4">
        <v>-0.1</v>
      </c>
      <c r="K4546" s="4">
        <v>0.11</v>
      </c>
      <c r="L4546" s="4">
        <v>0.19</v>
      </c>
      <c r="M4546" s="4">
        <v>29</v>
      </c>
    </row>
    <row r="4547" spans="1:13" x14ac:dyDescent="0.2">
      <c r="A4547" s="3">
        <v>40695</v>
      </c>
      <c r="B4547" t="s">
        <v>7352</v>
      </c>
      <c r="C4547" t="s">
        <v>3117</v>
      </c>
      <c r="D4547" t="s">
        <v>7353</v>
      </c>
      <c r="E4547" t="s">
        <v>3116</v>
      </c>
      <c r="F4547" s="4">
        <v>0.30963333333333298</v>
      </c>
      <c r="G4547" s="4">
        <v>0.32</v>
      </c>
      <c r="H4547" s="4">
        <v>7.3498056898234299E-2</v>
      </c>
      <c r="I4547" s="4">
        <v>0.44</v>
      </c>
      <c r="J4547" s="4">
        <v>0.15</v>
      </c>
      <c r="K4547" s="4">
        <v>0.26250000000000001</v>
      </c>
      <c r="L4547" s="4">
        <v>0.36499999999999999</v>
      </c>
      <c r="M4547" s="4">
        <v>30</v>
      </c>
    </row>
    <row r="4548" spans="1:13" x14ac:dyDescent="0.2">
      <c r="A4548" s="3">
        <v>40695</v>
      </c>
      <c r="B4548" t="s">
        <v>7376</v>
      </c>
      <c r="C4548" t="s">
        <v>3120</v>
      </c>
      <c r="D4548" t="s">
        <v>7377</v>
      </c>
      <c r="E4548" t="s">
        <v>3119</v>
      </c>
      <c r="F4548" s="4">
        <v>0.35043333333333299</v>
      </c>
      <c r="G4548" s="4">
        <v>0.35499999999999998</v>
      </c>
      <c r="H4548" s="4">
        <v>6.5538450590070602E-2</v>
      </c>
      <c r="I4548" s="4">
        <v>0.49</v>
      </c>
      <c r="J4548" s="4">
        <v>0.22</v>
      </c>
      <c r="K4548" s="4">
        <v>0.3</v>
      </c>
      <c r="L4548" s="4">
        <v>0.39750000000000002</v>
      </c>
      <c r="M4548" s="4">
        <v>30</v>
      </c>
    </row>
    <row r="4549" spans="1:13" x14ac:dyDescent="0.2">
      <c r="A4549" s="3">
        <v>40695</v>
      </c>
      <c r="B4549" t="s">
        <v>7386</v>
      </c>
      <c r="C4549" t="s">
        <v>3123</v>
      </c>
      <c r="D4549" t="s">
        <v>7387</v>
      </c>
      <c r="E4549" t="s">
        <v>3122</v>
      </c>
      <c r="F4549" s="4">
        <v>0.59593333333333298</v>
      </c>
      <c r="G4549" s="4">
        <v>0.56000000000000005</v>
      </c>
      <c r="H4549" s="4">
        <v>0.124638493343704</v>
      </c>
      <c r="I4549" s="4">
        <v>0.92</v>
      </c>
      <c r="J4549" s="4">
        <v>0.37</v>
      </c>
      <c r="K4549" s="4">
        <v>0.51500000000000001</v>
      </c>
      <c r="L4549" s="4">
        <v>0.69499999999999995</v>
      </c>
      <c r="M4549" s="4">
        <v>30</v>
      </c>
    </row>
    <row r="4550" spans="1:13" x14ac:dyDescent="0.2">
      <c r="A4550" s="3">
        <v>40695</v>
      </c>
      <c r="B4550" t="s">
        <v>7394</v>
      </c>
      <c r="C4550" t="s">
        <v>3126</v>
      </c>
      <c r="D4550" t="s">
        <v>7395</v>
      </c>
      <c r="E4550" t="s">
        <v>3125</v>
      </c>
      <c r="F4550" s="4">
        <v>0.53120000000000001</v>
      </c>
      <c r="G4550" s="4">
        <v>0.52500000000000002</v>
      </c>
      <c r="H4550" s="4">
        <v>8.6202008137261796E-2</v>
      </c>
      <c r="I4550" s="4">
        <v>0.73</v>
      </c>
      <c r="J4550" s="4">
        <v>0.4</v>
      </c>
      <c r="K4550" s="4">
        <v>0.46250000000000002</v>
      </c>
      <c r="L4550" s="4">
        <v>0.59750000000000003</v>
      </c>
      <c r="M4550" s="4">
        <v>30</v>
      </c>
    </row>
    <row r="4551" spans="1:13" x14ac:dyDescent="0.2">
      <c r="A4551" s="3">
        <v>40695</v>
      </c>
      <c r="B4551" t="s">
        <v>7402</v>
      </c>
      <c r="C4551" t="s">
        <v>3129</v>
      </c>
      <c r="D4551" t="s">
        <v>7403</v>
      </c>
      <c r="E4551" t="s">
        <v>3128</v>
      </c>
      <c r="F4551" s="4">
        <v>0.75339999999999996</v>
      </c>
      <c r="G4551" s="4">
        <v>0.745</v>
      </c>
      <c r="H4551" s="4">
        <v>0.11912572321306</v>
      </c>
      <c r="I4551" s="4">
        <v>1.02</v>
      </c>
      <c r="J4551" s="4">
        <v>0.5</v>
      </c>
      <c r="K4551" s="4">
        <v>0.69</v>
      </c>
      <c r="L4551" s="4">
        <v>0.8075</v>
      </c>
      <c r="M4551" s="4">
        <v>30</v>
      </c>
    </row>
    <row r="4552" spans="1:13" x14ac:dyDescent="0.2">
      <c r="A4552" s="3">
        <v>40695</v>
      </c>
      <c r="B4552" t="s">
        <v>7412</v>
      </c>
      <c r="C4552" t="s">
        <v>3132</v>
      </c>
      <c r="D4552" t="s">
        <v>7413</v>
      </c>
      <c r="E4552" t="s">
        <v>3131</v>
      </c>
      <c r="F4552" s="4">
        <v>0.49740000000000001</v>
      </c>
      <c r="G4552" s="4">
        <v>0.505</v>
      </c>
      <c r="H4552" s="4">
        <v>7.9177060418733194E-2</v>
      </c>
      <c r="I4552" s="4">
        <v>0.6</v>
      </c>
      <c r="J4552" s="4">
        <v>0.3</v>
      </c>
      <c r="K4552" s="4">
        <v>0.47</v>
      </c>
      <c r="L4552" s="4">
        <v>0.5575</v>
      </c>
      <c r="M4552" s="4">
        <v>30</v>
      </c>
    </row>
    <row r="4553" spans="1:13" x14ac:dyDescent="0.2">
      <c r="A4553" s="3">
        <v>40695</v>
      </c>
      <c r="B4553" t="s">
        <v>7470</v>
      </c>
      <c r="C4553" t="s">
        <v>3096</v>
      </c>
      <c r="D4553" t="s">
        <v>7471</v>
      </c>
      <c r="E4553" t="s">
        <v>3095</v>
      </c>
      <c r="F4553" s="4">
        <v>3.5888888888888899</v>
      </c>
      <c r="G4553" s="4">
        <v>3.6</v>
      </c>
      <c r="H4553" s="4">
        <v>0.353372034648746</v>
      </c>
      <c r="I4553" s="4">
        <v>4.4000000000000004</v>
      </c>
      <c r="J4553" s="4">
        <v>2.9</v>
      </c>
      <c r="K4553" s="4">
        <v>3.35</v>
      </c>
      <c r="L4553" s="4">
        <v>3.8</v>
      </c>
      <c r="M4553" s="4">
        <v>27</v>
      </c>
    </row>
    <row r="4554" spans="1:13" x14ac:dyDescent="0.2">
      <c r="A4554" s="3">
        <v>40695</v>
      </c>
      <c r="B4554" t="s">
        <v>9496</v>
      </c>
      <c r="C4554" t="s">
        <v>3087</v>
      </c>
      <c r="D4554" t="s">
        <v>9497</v>
      </c>
      <c r="E4554" t="s">
        <v>3086</v>
      </c>
      <c r="F4554" s="4">
        <v>3.5137931034482799</v>
      </c>
      <c r="G4554" s="4">
        <v>3.5</v>
      </c>
      <c r="H4554" s="4">
        <v>0.28501145081135998</v>
      </c>
      <c r="I4554" s="4">
        <v>4.3</v>
      </c>
      <c r="J4554" s="4">
        <v>3.1</v>
      </c>
      <c r="K4554" s="4">
        <v>3.3</v>
      </c>
      <c r="L4554" s="4">
        <v>3.6</v>
      </c>
      <c r="M4554" s="4">
        <v>29</v>
      </c>
    </row>
    <row r="4555" spans="1:13" x14ac:dyDescent="0.2">
      <c r="A4555" s="3">
        <v>40695</v>
      </c>
      <c r="B4555" t="s">
        <v>9536</v>
      </c>
      <c r="C4555" t="s">
        <v>3090</v>
      </c>
      <c r="D4555" t="s">
        <v>9537</v>
      </c>
      <c r="E4555" t="s">
        <v>3089</v>
      </c>
      <c r="F4555" s="4">
        <v>3.5642857142857101</v>
      </c>
      <c r="G4555" s="4">
        <v>3.6</v>
      </c>
      <c r="H4555" s="4">
        <v>0.29213680929303498</v>
      </c>
      <c r="I4555" s="4">
        <v>4.2</v>
      </c>
      <c r="J4555" s="4">
        <v>3</v>
      </c>
      <c r="K4555" s="4">
        <v>3.4</v>
      </c>
      <c r="L4555" s="4">
        <v>3.8</v>
      </c>
      <c r="M4555" s="4">
        <v>28</v>
      </c>
    </row>
    <row r="4556" spans="1:13" x14ac:dyDescent="0.2">
      <c r="A4556" s="3">
        <v>40695</v>
      </c>
      <c r="B4556" t="s">
        <v>7472</v>
      </c>
      <c r="C4556" t="s">
        <v>3153</v>
      </c>
      <c r="D4556" t="s">
        <v>7473</v>
      </c>
      <c r="E4556" t="s">
        <v>3152</v>
      </c>
      <c r="F4556" s="4">
        <v>0.219481481481481</v>
      </c>
      <c r="G4556" s="4">
        <v>0.2</v>
      </c>
      <c r="H4556" s="4">
        <v>7.39159451780666E-2</v>
      </c>
      <c r="I4556" s="4">
        <v>0.38</v>
      </c>
      <c r="J4556" s="4">
        <v>0.09</v>
      </c>
      <c r="K4556" s="4">
        <v>0.17</v>
      </c>
      <c r="L4556" s="4">
        <v>0.27700000000000002</v>
      </c>
      <c r="M4556" s="4">
        <v>27</v>
      </c>
    </row>
    <row r="4557" spans="1:13" x14ac:dyDescent="0.2">
      <c r="A4557" s="3">
        <v>40695</v>
      </c>
      <c r="B4557" t="s">
        <v>10139</v>
      </c>
      <c r="C4557" t="s">
        <v>4324</v>
      </c>
      <c r="D4557" t="s">
        <v>10140</v>
      </c>
      <c r="E4557" t="s">
        <v>4323</v>
      </c>
      <c r="F4557" s="4">
        <v>2.6367857142857098</v>
      </c>
      <c r="G4557" s="4">
        <v>2.6</v>
      </c>
      <c r="H4557" s="4">
        <v>0.287840665433584</v>
      </c>
      <c r="I4557" s="4">
        <v>3.2</v>
      </c>
      <c r="J4557" s="4">
        <v>2</v>
      </c>
      <c r="K4557" s="4">
        <v>2.5</v>
      </c>
      <c r="L4557" s="4">
        <v>2.7250000000000001</v>
      </c>
      <c r="M4557" s="4">
        <v>28</v>
      </c>
    </row>
    <row r="4558" spans="1:13" x14ac:dyDescent="0.2">
      <c r="A4558" s="3">
        <v>40695</v>
      </c>
      <c r="B4558" t="s">
        <v>10147</v>
      </c>
      <c r="C4558" t="s">
        <v>4327</v>
      </c>
      <c r="D4558" t="s">
        <v>10148</v>
      </c>
      <c r="E4558" t="s">
        <v>4326</v>
      </c>
      <c r="F4558" s="4">
        <v>2.98142857142857</v>
      </c>
      <c r="G4558" s="4">
        <v>3</v>
      </c>
      <c r="H4558" s="4">
        <v>0.33426219787947398</v>
      </c>
      <c r="I4558" s="4">
        <v>3.8</v>
      </c>
      <c r="J4558" s="4">
        <v>2.2999999999999998</v>
      </c>
      <c r="K4558" s="4">
        <v>2.8</v>
      </c>
      <c r="L4558" s="4">
        <v>3.125</v>
      </c>
      <c r="M4558" s="4">
        <v>28</v>
      </c>
    </row>
    <row r="4559" spans="1:13" x14ac:dyDescent="0.2">
      <c r="A4559" s="3">
        <v>40695</v>
      </c>
      <c r="B4559" t="s">
        <v>9548</v>
      </c>
      <c r="C4559" t="s">
        <v>3939</v>
      </c>
      <c r="D4559" t="s">
        <v>9549</v>
      </c>
      <c r="E4559" t="s">
        <v>3947</v>
      </c>
      <c r="F4559" s="4">
        <v>11.749655172413799</v>
      </c>
      <c r="G4559" s="4">
        <v>11.78</v>
      </c>
      <c r="H4559" s="4">
        <v>0.13278561557801899</v>
      </c>
      <c r="I4559" s="4">
        <v>12</v>
      </c>
      <c r="J4559" s="4">
        <v>11.41</v>
      </c>
      <c r="K4559" s="4">
        <v>11.7</v>
      </c>
      <c r="L4559" s="4">
        <v>11.81</v>
      </c>
      <c r="M4559" s="4">
        <v>29</v>
      </c>
    </row>
    <row r="4560" spans="1:13" x14ac:dyDescent="0.2">
      <c r="A4560" s="3">
        <v>40695</v>
      </c>
      <c r="B4560" t="s">
        <v>9550</v>
      </c>
      <c r="C4560" t="s">
        <v>3942</v>
      </c>
      <c r="D4560" t="s">
        <v>9551</v>
      </c>
      <c r="E4560" t="s">
        <v>3949</v>
      </c>
      <c r="F4560" s="4">
        <v>11.7420689655172</v>
      </c>
      <c r="G4560" s="4">
        <v>11.77</v>
      </c>
      <c r="H4560" s="4">
        <v>0.15453569422038799</v>
      </c>
      <c r="I4560" s="4">
        <v>12.01</v>
      </c>
      <c r="J4560" s="4">
        <v>11.38</v>
      </c>
      <c r="K4560" s="4">
        <v>11.69</v>
      </c>
      <c r="L4560" s="4">
        <v>11.83</v>
      </c>
      <c r="M4560" s="4">
        <v>29</v>
      </c>
    </row>
    <row r="4561" spans="1:13" x14ac:dyDescent="0.2">
      <c r="A4561" s="3">
        <v>40695</v>
      </c>
      <c r="B4561" t="s">
        <v>9552</v>
      </c>
      <c r="C4561" t="s">
        <v>3952</v>
      </c>
      <c r="D4561" t="s">
        <v>9553</v>
      </c>
      <c r="E4561" t="s">
        <v>3951</v>
      </c>
      <c r="F4561" s="4">
        <v>11.75</v>
      </c>
      <c r="G4561" s="4">
        <v>11.79</v>
      </c>
      <c r="H4561" s="4">
        <v>0.19013153341831501</v>
      </c>
      <c r="I4561" s="4">
        <v>12.09</v>
      </c>
      <c r="J4561" s="4">
        <v>11.4</v>
      </c>
      <c r="K4561" s="4">
        <v>11.58</v>
      </c>
      <c r="L4561" s="4">
        <v>11.88</v>
      </c>
      <c r="M4561" s="4">
        <v>29</v>
      </c>
    </row>
    <row r="4562" spans="1:13" x14ac:dyDescent="0.2">
      <c r="A4562" s="3">
        <v>40695</v>
      </c>
      <c r="B4562" t="s">
        <v>9502</v>
      </c>
      <c r="C4562" t="s">
        <v>3936</v>
      </c>
      <c r="D4562" t="s">
        <v>9503</v>
      </c>
      <c r="E4562" t="s">
        <v>3935</v>
      </c>
      <c r="F4562" s="4">
        <v>11.891999999999999</v>
      </c>
      <c r="G4562" s="4">
        <v>11.925000000000001</v>
      </c>
      <c r="H4562" s="4">
        <v>0.28211516357197303</v>
      </c>
      <c r="I4562" s="4">
        <v>12.5</v>
      </c>
      <c r="J4562" s="4">
        <v>11.3</v>
      </c>
      <c r="K4562" s="4">
        <v>11.7775</v>
      </c>
      <c r="L4562" s="4">
        <v>12.0275</v>
      </c>
      <c r="M4562" s="4">
        <v>30</v>
      </c>
    </row>
    <row r="4563" spans="1:13" x14ac:dyDescent="0.2">
      <c r="A4563" s="3">
        <v>40695</v>
      </c>
      <c r="B4563" t="s">
        <v>9540</v>
      </c>
      <c r="C4563" t="s">
        <v>3939</v>
      </c>
      <c r="D4563" t="s">
        <v>9541</v>
      </c>
      <c r="E4563" t="s">
        <v>3938</v>
      </c>
      <c r="F4563" s="4">
        <v>12.262623</v>
      </c>
      <c r="G4563" s="4">
        <v>12.3</v>
      </c>
      <c r="H4563" s="4">
        <v>0.44170293154117601</v>
      </c>
      <c r="I4563" s="4">
        <v>13.35</v>
      </c>
      <c r="J4563" s="4">
        <v>11.47</v>
      </c>
      <c r="K4563" s="4">
        <v>12.01</v>
      </c>
      <c r="L4563" s="4">
        <v>12.4</v>
      </c>
      <c r="M4563" s="4">
        <v>30</v>
      </c>
    </row>
    <row r="4564" spans="1:13" x14ac:dyDescent="0.2">
      <c r="A4564" s="3">
        <v>40695</v>
      </c>
      <c r="B4564" t="s">
        <v>10127</v>
      </c>
      <c r="C4564" t="s">
        <v>3579</v>
      </c>
      <c r="D4564" t="s">
        <v>10128</v>
      </c>
      <c r="E4564" t="s">
        <v>3578</v>
      </c>
      <c r="F4564" s="4">
        <v>4.31103448275862</v>
      </c>
      <c r="G4564" s="4">
        <v>4.3</v>
      </c>
      <c r="H4564" s="4">
        <v>0.31517959537365597</v>
      </c>
      <c r="I4564" s="4">
        <v>4.9000000000000004</v>
      </c>
      <c r="J4564" s="4">
        <v>3.6</v>
      </c>
      <c r="K4564" s="4">
        <v>4.0999999999999996</v>
      </c>
      <c r="L4564" s="4">
        <v>4.5</v>
      </c>
      <c r="M4564" s="4">
        <v>29</v>
      </c>
    </row>
    <row r="4565" spans="1:13" x14ac:dyDescent="0.2">
      <c r="A4565" s="3">
        <v>40695</v>
      </c>
      <c r="B4565" t="s">
        <v>10141</v>
      </c>
      <c r="C4565" t="s">
        <v>3582</v>
      </c>
      <c r="D4565" t="s">
        <v>10142</v>
      </c>
      <c r="E4565" t="s">
        <v>3581</v>
      </c>
      <c r="F4565" s="4">
        <v>4.1437931034482798</v>
      </c>
      <c r="G4565" s="4">
        <v>4</v>
      </c>
      <c r="H4565" s="4">
        <v>0.46631085426771002</v>
      </c>
      <c r="I4565" s="4">
        <v>5.2</v>
      </c>
      <c r="J4565" s="4">
        <v>3.6</v>
      </c>
      <c r="K4565" s="4">
        <v>3.8</v>
      </c>
      <c r="L4565" s="4">
        <v>4.5</v>
      </c>
      <c r="M4565" s="4">
        <v>29</v>
      </c>
    </row>
    <row r="4566" spans="1:13" x14ac:dyDescent="0.2">
      <c r="A4566" s="3">
        <v>40695</v>
      </c>
      <c r="B4566" t="s">
        <v>10153</v>
      </c>
      <c r="C4566" t="s">
        <v>3603</v>
      </c>
      <c r="D4566" t="s">
        <v>10154</v>
      </c>
      <c r="E4566" t="s">
        <v>3602</v>
      </c>
      <c r="F4566" s="4">
        <v>4.5911111111111103</v>
      </c>
      <c r="G4566" s="4">
        <v>4.5999999999999996</v>
      </c>
      <c r="H4566" s="4">
        <v>0.71917866258527796</v>
      </c>
      <c r="I4566" s="4">
        <v>5.9</v>
      </c>
      <c r="J4566" s="4">
        <v>3.5</v>
      </c>
      <c r="K4566" s="4">
        <v>4</v>
      </c>
      <c r="L4566" s="4">
        <v>5.05</v>
      </c>
      <c r="M4566" s="4">
        <v>27</v>
      </c>
    </row>
    <row r="4567" spans="1:13" x14ac:dyDescent="0.2">
      <c r="A4567" s="3">
        <v>40695</v>
      </c>
      <c r="B4567" t="s">
        <v>10145</v>
      </c>
      <c r="C4567" t="s">
        <v>3594</v>
      </c>
      <c r="D4567" t="s">
        <v>10146</v>
      </c>
      <c r="E4567" t="s">
        <v>3593</v>
      </c>
      <c r="F4567" s="4">
        <v>3.8614285714285699</v>
      </c>
      <c r="G4567" s="4">
        <v>4.05</v>
      </c>
      <c r="H4567" s="4">
        <v>0.56918859912656505</v>
      </c>
      <c r="I4567" s="4">
        <v>4.8</v>
      </c>
      <c r="J4567" s="4">
        <v>2.2999999999999998</v>
      </c>
      <c r="K4567" s="4">
        <v>3.5750000000000002</v>
      </c>
      <c r="L4567" s="4">
        <v>4.2350000000000003</v>
      </c>
      <c r="M4567" s="4">
        <v>28</v>
      </c>
    </row>
    <row r="4568" spans="1:13" x14ac:dyDescent="0.2">
      <c r="A4568" s="3">
        <v>40695</v>
      </c>
      <c r="B4568" t="s">
        <v>10149</v>
      </c>
      <c r="C4568" t="s">
        <v>3597</v>
      </c>
      <c r="D4568" t="s">
        <v>10150</v>
      </c>
      <c r="E4568" t="s">
        <v>3596</v>
      </c>
      <c r="F4568" s="4">
        <v>4.2664285714285697</v>
      </c>
      <c r="G4568" s="4">
        <v>4.2</v>
      </c>
      <c r="H4568" s="4">
        <v>0.60712567669436202</v>
      </c>
      <c r="I4568" s="4">
        <v>5.3</v>
      </c>
      <c r="J4568" s="4">
        <v>3.1</v>
      </c>
      <c r="K4568" s="4">
        <v>3.875</v>
      </c>
      <c r="L4568" s="4">
        <v>4.7450000000000001</v>
      </c>
      <c r="M4568" s="4">
        <v>28</v>
      </c>
    </row>
    <row r="4569" spans="1:13" x14ac:dyDescent="0.2">
      <c r="A4569" s="3">
        <v>40695</v>
      </c>
      <c r="B4569" t="s">
        <v>10151</v>
      </c>
      <c r="C4569" t="s">
        <v>3600</v>
      </c>
      <c r="D4569" t="s">
        <v>10152</v>
      </c>
      <c r="E4569" t="s">
        <v>3599</v>
      </c>
      <c r="F4569" s="4">
        <v>4.4024999999999999</v>
      </c>
      <c r="G4569" s="4">
        <v>4.4050000000000002</v>
      </c>
      <c r="H4569" s="4">
        <v>0.59440368499929497</v>
      </c>
      <c r="I4569" s="4">
        <v>5.6</v>
      </c>
      <c r="J4569" s="4">
        <v>3</v>
      </c>
      <c r="K4569" s="4">
        <v>3.9750000000000001</v>
      </c>
      <c r="L4569" s="4">
        <v>4.625</v>
      </c>
      <c r="M4569" s="4">
        <v>28</v>
      </c>
    </row>
    <row r="4570" spans="1:13" x14ac:dyDescent="0.2">
      <c r="A4570" s="3">
        <v>40725</v>
      </c>
      <c r="B4570" t="s">
        <v>9488</v>
      </c>
      <c r="C4570" t="s">
        <v>3918</v>
      </c>
      <c r="D4570" t="s">
        <v>9489</v>
      </c>
      <c r="E4570" t="s">
        <v>3917</v>
      </c>
      <c r="F4570" s="4">
        <v>4.4533333333333296</v>
      </c>
      <c r="G4570" s="4">
        <v>4.4550000000000001</v>
      </c>
      <c r="H4570" s="4">
        <v>0.117127454423419</v>
      </c>
      <c r="I4570" s="4">
        <v>4.7</v>
      </c>
      <c r="J4570" s="4">
        <v>4.2</v>
      </c>
      <c r="K4570" s="4">
        <v>4.4000000000000004</v>
      </c>
      <c r="L4570" s="4">
        <v>4.5199999999999996</v>
      </c>
      <c r="M4570" s="4">
        <v>24</v>
      </c>
    </row>
    <row r="4571" spans="1:13" x14ac:dyDescent="0.2">
      <c r="A4571" s="3">
        <v>40725</v>
      </c>
      <c r="B4571" t="s">
        <v>9532</v>
      </c>
      <c r="C4571" t="s">
        <v>3921</v>
      </c>
      <c r="D4571" t="s">
        <v>9533</v>
      </c>
      <c r="E4571" t="s">
        <v>3920</v>
      </c>
      <c r="F4571" s="4">
        <v>5.5125000000000002</v>
      </c>
      <c r="G4571" s="4">
        <v>5.5</v>
      </c>
      <c r="H4571" s="4">
        <v>0.56099484613613404</v>
      </c>
      <c r="I4571" s="4">
        <v>6.68</v>
      </c>
      <c r="J4571" s="4">
        <v>4.32</v>
      </c>
      <c r="K4571" s="4">
        <v>5.2</v>
      </c>
      <c r="L4571" s="4">
        <v>5.8150000000000004</v>
      </c>
      <c r="M4571" s="4">
        <v>24</v>
      </c>
    </row>
    <row r="4572" spans="1:13" x14ac:dyDescent="0.2">
      <c r="A4572" s="3">
        <v>40725</v>
      </c>
      <c r="B4572" t="s">
        <v>7360</v>
      </c>
      <c r="C4572" t="s">
        <v>3900</v>
      </c>
      <c r="D4572" t="s">
        <v>7361</v>
      </c>
      <c r="E4572" t="s">
        <v>3899</v>
      </c>
      <c r="F4572" s="4">
        <v>4.7545833333333301</v>
      </c>
      <c r="G4572" s="4">
        <v>4.5</v>
      </c>
      <c r="H4572" s="4">
        <v>0.339590279559081</v>
      </c>
      <c r="I4572" s="4">
        <v>5.68</v>
      </c>
      <c r="J4572" s="4">
        <v>4.5</v>
      </c>
      <c r="K4572" s="4">
        <v>4.5</v>
      </c>
      <c r="L4572" s="4">
        <v>5</v>
      </c>
      <c r="M4572" s="4">
        <v>24</v>
      </c>
    </row>
    <row r="4573" spans="1:13" x14ac:dyDescent="0.2">
      <c r="A4573" s="3">
        <v>40725</v>
      </c>
      <c r="B4573" t="s">
        <v>7438</v>
      </c>
      <c r="C4573" t="s">
        <v>3912</v>
      </c>
      <c r="D4573" t="s">
        <v>7439</v>
      </c>
      <c r="E4573" t="s">
        <v>3911</v>
      </c>
      <c r="F4573" s="4">
        <v>5.9009090909090904</v>
      </c>
      <c r="G4573" s="4">
        <v>5.9249999999999998</v>
      </c>
      <c r="H4573" s="4">
        <v>0.55682697227799305</v>
      </c>
      <c r="I4573" s="4">
        <v>7.25</v>
      </c>
      <c r="J4573" s="4">
        <v>4.8</v>
      </c>
      <c r="K4573" s="4">
        <v>5.5</v>
      </c>
      <c r="L4573" s="4">
        <v>6.24</v>
      </c>
      <c r="M4573" s="4">
        <v>22</v>
      </c>
    </row>
    <row r="4574" spans="1:13" x14ac:dyDescent="0.2">
      <c r="A4574" s="3">
        <v>40725</v>
      </c>
      <c r="B4574" t="s">
        <v>7364</v>
      </c>
      <c r="C4574" t="s">
        <v>3903</v>
      </c>
      <c r="D4574" t="s">
        <v>7365</v>
      </c>
      <c r="E4574" t="s">
        <v>3902</v>
      </c>
      <c r="F4574" s="4">
        <v>5.0095833333333299</v>
      </c>
      <c r="G4574" s="4">
        <v>4.95</v>
      </c>
      <c r="H4574" s="4">
        <v>0.44192739091459299</v>
      </c>
      <c r="I4574" s="4">
        <v>5.98</v>
      </c>
      <c r="J4574" s="4">
        <v>4.5</v>
      </c>
      <c r="K4574" s="4">
        <v>4.75</v>
      </c>
      <c r="L4574" s="4">
        <v>5.3125</v>
      </c>
      <c r="M4574" s="4">
        <v>24</v>
      </c>
    </row>
    <row r="4575" spans="1:13" x14ac:dyDescent="0.2">
      <c r="A4575" s="3">
        <v>40725</v>
      </c>
      <c r="B4575" t="s">
        <v>7464</v>
      </c>
      <c r="C4575" t="s">
        <v>3915</v>
      </c>
      <c r="D4575" t="s">
        <v>7465</v>
      </c>
      <c r="E4575" t="s">
        <v>3914</v>
      </c>
      <c r="F4575" s="4">
        <v>6.1031818181818203</v>
      </c>
      <c r="G4575" s="4">
        <v>6</v>
      </c>
      <c r="H4575" s="4">
        <v>0.68189083307015397</v>
      </c>
      <c r="I4575" s="4">
        <v>7.5</v>
      </c>
      <c r="J4575" s="4">
        <v>5</v>
      </c>
      <c r="K4575" s="4">
        <v>5.5625</v>
      </c>
      <c r="L4575" s="4">
        <v>6.5824999999999996</v>
      </c>
      <c r="M4575" s="4">
        <v>22</v>
      </c>
    </row>
    <row r="4576" spans="1:13" x14ac:dyDescent="0.2">
      <c r="A4576" s="3">
        <v>40725</v>
      </c>
      <c r="B4576" t="s">
        <v>7368</v>
      </c>
      <c r="C4576" t="s">
        <v>3894</v>
      </c>
      <c r="D4576" t="s">
        <v>7369</v>
      </c>
      <c r="E4576" t="s">
        <v>3893</v>
      </c>
      <c r="F4576" s="4">
        <v>4.5562500000000004</v>
      </c>
      <c r="G4576" s="4">
        <v>4.5</v>
      </c>
      <c r="H4576" s="4">
        <v>0.13104305631621899</v>
      </c>
      <c r="I4576" s="4">
        <v>4.92</v>
      </c>
      <c r="J4576" s="4">
        <v>4.5</v>
      </c>
      <c r="K4576" s="4">
        <v>4.5</v>
      </c>
      <c r="L4576" s="4">
        <v>4.5</v>
      </c>
      <c r="M4576" s="4">
        <v>24</v>
      </c>
    </row>
    <row r="4577" spans="1:13" x14ac:dyDescent="0.2">
      <c r="A4577" s="3">
        <v>40725</v>
      </c>
      <c r="B4577" t="s">
        <v>7382</v>
      </c>
      <c r="C4577" t="s">
        <v>3906</v>
      </c>
      <c r="D4577" t="s">
        <v>7383</v>
      </c>
      <c r="E4577" t="s">
        <v>3905</v>
      </c>
      <c r="F4577" s="4">
        <v>5.3433333333333302</v>
      </c>
      <c r="G4577" s="4">
        <v>5.2</v>
      </c>
      <c r="H4577" s="4">
        <v>0.49720669017383801</v>
      </c>
      <c r="I4577" s="4">
        <v>6.53</v>
      </c>
      <c r="J4577" s="4">
        <v>4.5</v>
      </c>
      <c r="K4577" s="4">
        <v>5</v>
      </c>
      <c r="L4577" s="4">
        <v>5.5525000000000002</v>
      </c>
      <c r="M4577" s="4">
        <v>24</v>
      </c>
    </row>
    <row r="4578" spans="1:13" x14ac:dyDescent="0.2">
      <c r="A4578" s="3">
        <v>40725</v>
      </c>
      <c r="B4578" t="s">
        <v>7372</v>
      </c>
      <c r="C4578" t="s">
        <v>3897</v>
      </c>
      <c r="D4578" t="s">
        <v>7373</v>
      </c>
      <c r="E4578" t="s">
        <v>3896</v>
      </c>
      <c r="F4578" s="4">
        <v>4.5724999999999998</v>
      </c>
      <c r="G4578" s="4">
        <v>4.5</v>
      </c>
      <c r="H4578" s="4">
        <v>0.15217981355020099</v>
      </c>
      <c r="I4578" s="4">
        <v>5</v>
      </c>
      <c r="J4578" s="4">
        <v>4.5</v>
      </c>
      <c r="K4578" s="4">
        <v>4.5</v>
      </c>
      <c r="L4578" s="4">
        <v>4.5</v>
      </c>
      <c r="M4578" s="4">
        <v>24</v>
      </c>
    </row>
    <row r="4579" spans="1:13" x14ac:dyDescent="0.2">
      <c r="A4579" s="3">
        <v>40725</v>
      </c>
      <c r="B4579" t="s">
        <v>7408</v>
      </c>
      <c r="C4579" t="s">
        <v>3909</v>
      </c>
      <c r="D4579" t="s">
        <v>7409</v>
      </c>
      <c r="E4579" t="s">
        <v>3908</v>
      </c>
      <c r="F4579" s="4">
        <v>5.6375000000000002</v>
      </c>
      <c r="G4579" s="4">
        <v>5.5</v>
      </c>
      <c r="H4579" s="4">
        <v>0.54155372289608406</v>
      </c>
      <c r="I4579" s="4">
        <v>7</v>
      </c>
      <c r="J4579" s="4">
        <v>4.5</v>
      </c>
      <c r="K4579" s="4">
        <v>5.3250000000000002</v>
      </c>
      <c r="L4579" s="4">
        <v>6</v>
      </c>
      <c r="M4579" s="4">
        <v>24</v>
      </c>
    </row>
    <row r="4580" spans="1:13" x14ac:dyDescent="0.2">
      <c r="A4580" s="3">
        <v>40725</v>
      </c>
      <c r="B4580" t="s">
        <v>7474</v>
      </c>
      <c r="C4580" t="s">
        <v>3081</v>
      </c>
      <c r="D4580" t="s">
        <v>7475</v>
      </c>
      <c r="E4580" t="s">
        <v>3080</v>
      </c>
      <c r="F4580" s="4">
        <v>3.9624999999999999</v>
      </c>
      <c r="G4580" s="4">
        <v>3.9</v>
      </c>
      <c r="H4580" s="4">
        <v>0.34365364262139902</v>
      </c>
      <c r="I4580" s="4">
        <v>4.9000000000000004</v>
      </c>
      <c r="J4580" s="4">
        <v>3.2</v>
      </c>
      <c r="K4580" s="4">
        <v>3.7749999999999999</v>
      </c>
      <c r="L4580" s="4">
        <v>4.0999999999999996</v>
      </c>
      <c r="M4580" s="4">
        <v>24</v>
      </c>
    </row>
    <row r="4581" spans="1:13" x14ac:dyDescent="0.2">
      <c r="A4581" s="3">
        <v>40725</v>
      </c>
      <c r="B4581" t="s">
        <v>9382</v>
      </c>
      <c r="C4581" t="s">
        <v>3072</v>
      </c>
      <c r="D4581" t="s">
        <v>9383</v>
      </c>
      <c r="E4581" t="s">
        <v>3071</v>
      </c>
      <c r="F4581" s="4">
        <v>3.5423076923076899</v>
      </c>
      <c r="G4581" s="4">
        <v>3.6</v>
      </c>
      <c r="H4581" s="4">
        <v>0.19010118763032899</v>
      </c>
      <c r="I4581" s="4">
        <v>4.0999999999999996</v>
      </c>
      <c r="J4581" s="4">
        <v>3.2</v>
      </c>
      <c r="K4581" s="4">
        <v>3.4</v>
      </c>
      <c r="L4581" s="4">
        <v>3.6</v>
      </c>
      <c r="M4581" s="4">
        <v>26</v>
      </c>
    </row>
    <row r="4582" spans="1:13" x14ac:dyDescent="0.2">
      <c r="A4582" s="3">
        <v>40725</v>
      </c>
      <c r="B4582" t="s">
        <v>9492</v>
      </c>
      <c r="C4582" t="s">
        <v>3075</v>
      </c>
      <c r="D4582" t="s">
        <v>9493</v>
      </c>
      <c r="E4582" t="s">
        <v>3074</v>
      </c>
      <c r="F4582" s="4">
        <v>3.68846153846154</v>
      </c>
      <c r="G4582" s="4">
        <v>3.7</v>
      </c>
      <c r="H4582" s="4">
        <v>0.28046664411572803</v>
      </c>
      <c r="I4582" s="4">
        <v>4.2</v>
      </c>
      <c r="J4582" s="4">
        <v>3</v>
      </c>
      <c r="K4582" s="4">
        <v>3.5</v>
      </c>
      <c r="L4582" s="4">
        <v>3.9</v>
      </c>
      <c r="M4582" s="4">
        <v>26</v>
      </c>
    </row>
    <row r="4583" spans="1:13" x14ac:dyDescent="0.2">
      <c r="A4583" s="3">
        <v>40725</v>
      </c>
      <c r="B4583" t="s">
        <v>7420</v>
      </c>
      <c r="C4583" t="s">
        <v>3102</v>
      </c>
      <c r="D4583" t="s">
        <v>7421</v>
      </c>
      <c r="E4583" t="s">
        <v>3101</v>
      </c>
      <c r="F4583" s="4">
        <v>3.6375000000000002</v>
      </c>
      <c r="G4583" s="4">
        <v>3.6</v>
      </c>
      <c r="H4583" s="4">
        <v>0.24283202281484201</v>
      </c>
      <c r="I4583" s="4">
        <v>4.0999999999999996</v>
      </c>
      <c r="J4583" s="4">
        <v>3.1</v>
      </c>
      <c r="K4583" s="4">
        <v>3.5</v>
      </c>
      <c r="L4583" s="4">
        <v>3.8</v>
      </c>
      <c r="M4583" s="4">
        <v>24</v>
      </c>
    </row>
    <row r="4584" spans="1:13" x14ac:dyDescent="0.2">
      <c r="A4584" s="3">
        <v>40725</v>
      </c>
      <c r="B4584" t="s">
        <v>9534</v>
      </c>
      <c r="C4584" t="s">
        <v>3078</v>
      </c>
      <c r="D4584" t="s">
        <v>9535</v>
      </c>
      <c r="E4584" t="s">
        <v>3077</v>
      </c>
      <c r="F4584" s="4">
        <v>3.5521739130434802</v>
      </c>
      <c r="G4584" s="4">
        <v>3.6</v>
      </c>
      <c r="H4584" s="4">
        <v>0.26606486771836702</v>
      </c>
      <c r="I4584" s="4">
        <v>4</v>
      </c>
      <c r="J4584" s="4">
        <v>2.9</v>
      </c>
      <c r="K4584" s="4">
        <v>3.45</v>
      </c>
      <c r="L4584" s="4">
        <v>3.7</v>
      </c>
      <c r="M4584" s="4">
        <v>23</v>
      </c>
    </row>
    <row r="4585" spans="1:13" x14ac:dyDescent="0.2">
      <c r="A4585" s="3">
        <v>40725</v>
      </c>
      <c r="B4585" t="s">
        <v>7422</v>
      </c>
      <c r="C4585" t="s">
        <v>3105</v>
      </c>
      <c r="D4585" t="s">
        <v>7423</v>
      </c>
      <c r="E4585" t="s">
        <v>3104</v>
      </c>
      <c r="F4585" s="4">
        <v>3.49545454545455</v>
      </c>
      <c r="G4585" s="4">
        <v>3.5</v>
      </c>
      <c r="H4585" s="4">
        <v>0.28026734299554701</v>
      </c>
      <c r="I4585" s="4">
        <v>4.0999999999999996</v>
      </c>
      <c r="J4585" s="4">
        <v>3</v>
      </c>
      <c r="K4585" s="4">
        <v>3.4</v>
      </c>
      <c r="L4585" s="4">
        <v>3.6</v>
      </c>
      <c r="M4585" s="4">
        <v>22</v>
      </c>
    </row>
    <row r="4586" spans="1:13" x14ac:dyDescent="0.2">
      <c r="A4586" s="3">
        <v>40725</v>
      </c>
      <c r="B4586" t="s">
        <v>7424</v>
      </c>
      <c r="C4586" t="s">
        <v>3132</v>
      </c>
      <c r="D4586" t="s">
        <v>7425</v>
      </c>
      <c r="E4586" t="s">
        <v>3131</v>
      </c>
      <c r="F4586" s="4">
        <v>0.44800000000000001</v>
      </c>
      <c r="G4586" s="4">
        <v>0.46</v>
      </c>
      <c r="H4586" s="4">
        <v>9.2466210044534702E-2</v>
      </c>
      <c r="I4586" s="4">
        <v>0.57999999999999996</v>
      </c>
      <c r="J4586" s="4">
        <v>0.25</v>
      </c>
      <c r="K4586" s="4">
        <v>0.37</v>
      </c>
      <c r="L4586" s="4">
        <v>0.51</v>
      </c>
      <c r="M4586" s="4">
        <v>25</v>
      </c>
    </row>
    <row r="4587" spans="1:13" x14ac:dyDescent="0.2">
      <c r="A4587" s="3">
        <v>40725</v>
      </c>
      <c r="B4587" t="s">
        <v>7432</v>
      </c>
      <c r="C4587" t="s">
        <v>3135</v>
      </c>
      <c r="D4587" t="s">
        <v>7433</v>
      </c>
      <c r="E4587" t="s">
        <v>3134</v>
      </c>
      <c r="F4587" s="4">
        <v>0.31412000000000001</v>
      </c>
      <c r="G4587" s="4">
        <v>0.3</v>
      </c>
      <c r="H4587" s="4">
        <v>6.01957362831178E-2</v>
      </c>
      <c r="I4587" s="4">
        <v>0.46</v>
      </c>
      <c r="J4587" s="4">
        <v>0.17</v>
      </c>
      <c r="K4587" s="4">
        <v>0.28000000000000003</v>
      </c>
      <c r="L4587" s="4">
        <v>0.35</v>
      </c>
      <c r="M4587" s="4">
        <v>25</v>
      </c>
    </row>
    <row r="4588" spans="1:13" x14ac:dyDescent="0.2">
      <c r="A4588" s="3">
        <v>40725</v>
      </c>
      <c r="B4588" t="s">
        <v>7442</v>
      </c>
      <c r="C4588" t="s">
        <v>3138</v>
      </c>
      <c r="D4588" t="s">
        <v>7443</v>
      </c>
      <c r="E4588" t="s">
        <v>3137</v>
      </c>
      <c r="F4588" s="4">
        <v>0.33040000000000003</v>
      </c>
      <c r="G4588" s="4">
        <v>0.34</v>
      </c>
      <c r="H4588" s="4">
        <v>0.102894768250545</v>
      </c>
      <c r="I4588" s="4">
        <v>0.49</v>
      </c>
      <c r="J4588" s="4">
        <v>0.04</v>
      </c>
      <c r="K4588" s="4">
        <v>0.27</v>
      </c>
      <c r="L4588" s="4">
        <v>0.4</v>
      </c>
      <c r="M4588" s="4">
        <v>25</v>
      </c>
    </row>
    <row r="4589" spans="1:13" x14ac:dyDescent="0.2">
      <c r="A4589" s="3">
        <v>40725</v>
      </c>
      <c r="B4589" t="s">
        <v>7450</v>
      </c>
      <c r="C4589" t="s">
        <v>3141</v>
      </c>
      <c r="D4589" t="s">
        <v>7451</v>
      </c>
      <c r="E4589" t="s">
        <v>3140</v>
      </c>
      <c r="F4589" s="4">
        <v>7.1679999999999994E-2</v>
      </c>
      <c r="G4589" s="4">
        <v>0.1</v>
      </c>
      <c r="H4589" s="4">
        <v>0.118190072905187</v>
      </c>
      <c r="I4589" s="4">
        <v>0.2</v>
      </c>
      <c r="J4589" s="4">
        <v>-0.24</v>
      </c>
      <c r="K4589" s="4">
        <v>0.02</v>
      </c>
      <c r="L4589" s="4">
        <v>0.16</v>
      </c>
      <c r="M4589" s="4">
        <v>25</v>
      </c>
    </row>
    <row r="4590" spans="1:13" x14ac:dyDescent="0.2">
      <c r="A4590" s="3">
        <v>40725</v>
      </c>
      <c r="B4590" t="s">
        <v>7458</v>
      </c>
      <c r="C4590" t="s">
        <v>3144</v>
      </c>
      <c r="D4590" t="s">
        <v>7459</v>
      </c>
      <c r="E4590" t="s">
        <v>3143</v>
      </c>
      <c r="F4590" s="4">
        <v>-0.36796000000000001</v>
      </c>
      <c r="G4590" s="4">
        <v>-0.37</v>
      </c>
      <c r="H4590" s="4">
        <v>0.234511634395112</v>
      </c>
      <c r="I4590" s="4">
        <v>0.21</v>
      </c>
      <c r="J4590" s="4">
        <v>-0.9</v>
      </c>
      <c r="K4590" s="4">
        <v>-0.51</v>
      </c>
      <c r="L4590" s="4">
        <v>-0.28000000000000003</v>
      </c>
      <c r="M4590" s="4">
        <v>25</v>
      </c>
    </row>
    <row r="4591" spans="1:13" x14ac:dyDescent="0.2">
      <c r="A4591" s="3">
        <v>40725</v>
      </c>
      <c r="B4591" t="s">
        <v>7468</v>
      </c>
      <c r="C4591" t="s">
        <v>3147</v>
      </c>
      <c r="D4591" t="s">
        <v>7469</v>
      </c>
      <c r="E4591" t="s">
        <v>3146</v>
      </c>
      <c r="F4591" s="4">
        <v>0.10284</v>
      </c>
      <c r="G4591" s="4">
        <v>0.11</v>
      </c>
      <c r="H4591" s="4">
        <v>5.5022480254286403E-2</v>
      </c>
      <c r="I4591" s="4">
        <v>0.25</v>
      </c>
      <c r="J4591" s="4">
        <v>-0.01</v>
      </c>
      <c r="K4591" s="4">
        <v>8.1000000000000003E-2</v>
      </c>
      <c r="L4591" s="4">
        <v>0.12</v>
      </c>
      <c r="M4591" s="4">
        <v>25</v>
      </c>
    </row>
    <row r="4592" spans="1:13" x14ac:dyDescent="0.2">
      <c r="A4592" s="3">
        <v>40725</v>
      </c>
      <c r="B4592" t="s">
        <v>7352</v>
      </c>
      <c r="C4592" t="s">
        <v>3114</v>
      </c>
      <c r="D4592" t="s">
        <v>7353</v>
      </c>
      <c r="E4592" t="s">
        <v>3113</v>
      </c>
      <c r="F4592" s="4">
        <v>0.43588461538461498</v>
      </c>
      <c r="G4592" s="4">
        <v>0.46650000000000003</v>
      </c>
      <c r="H4592" s="4">
        <v>8.4044905579375606E-2</v>
      </c>
      <c r="I4592" s="4">
        <v>0.56999999999999995</v>
      </c>
      <c r="J4592" s="4">
        <v>0.17</v>
      </c>
      <c r="K4592" s="4">
        <v>0.41</v>
      </c>
      <c r="L4592" s="4">
        <v>0.48</v>
      </c>
      <c r="M4592" s="4">
        <v>26</v>
      </c>
    </row>
    <row r="4593" spans="1:13" x14ac:dyDescent="0.2">
      <c r="A4593" s="3">
        <v>40725</v>
      </c>
      <c r="B4593" t="s">
        <v>7476</v>
      </c>
      <c r="C4593" t="s">
        <v>3150</v>
      </c>
      <c r="D4593" t="s">
        <v>7477</v>
      </c>
      <c r="E4593" t="s">
        <v>3149</v>
      </c>
      <c r="F4593" s="4">
        <v>0.27133333333333298</v>
      </c>
      <c r="G4593" s="4">
        <v>0.26500000000000001</v>
      </c>
      <c r="H4593" s="4">
        <v>8.6109468583368598E-2</v>
      </c>
      <c r="I4593" s="4">
        <v>0.442</v>
      </c>
      <c r="J4593" s="4">
        <v>0.12</v>
      </c>
      <c r="K4593" s="4">
        <v>0.2175</v>
      </c>
      <c r="L4593" s="4">
        <v>0.315</v>
      </c>
      <c r="M4593" s="4">
        <v>24</v>
      </c>
    </row>
    <row r="4594" spans="1:13" x14ac:dyDescent="0.2">
      <c r="A4594" s="3">
        <v>40725</v>
      </c>
      <c r="B4594" t="s">
        <v>7376</v>
      </c>
      <c r="C4594" t="s">
        <v>3117</v>
      </c>
      <c r="D4594" t="s">
        <v>7377</v>
      </c>
      <c r="E4594" t="s">
        <v>3116</v>
      </c>
      <c r="F4594" s="4">
        <v>0.35842307692307701</v>
      </c>
      <c r="G4594" s="4">
        <v>0.36499999999999999</v>
      </c>
      <c r="H4594" s="4">
        <v>6.9136487082826603E-2</v>
      </c>
      <c r="I4594" s="4">
        <v>0.52</v>
      </c>
      <c r="J4594" s="4">
        <v>0.26</v>
      </c>
      <c r="K4594" s="4">
        <v>0.30249999999999999</v>
      </c>
      <c r="L4594" s="4">
        <v>0.4</v>
      </c>
      <c r="M4594" s="4">
        <v>26</v>
      </c>
    </row>
    <row r="4595" spans="1:13" x14ac:dyDescent="0.2">
      <c r="A4595" s="3">
        <v>40725</v>
      </c>
      <c r="B4595" t="s">
        <v>7386</v>
      </c>
      <c r="C4595" t="s">
        <v>3120</v>
      </c>
      <c r="D4595" t="s">
        <v>7387</v>
      </c>
      <c r="E4595" t="s">
        <v>3119</v>
      </c>
      <c r="F4595" s="4">
        <v>0.58073076923076905</v>
      </c>
      <c r="G4595" s="4">
        <v>0.56999999999999995</v>
      </c>
      <c r="H4595" s="4">
        <v>0.14111939843758101</v>
      </c>
      <c r="I4595" s="4">
        <v>0.92</v>
      </c>
      <c r="J4595" s="4">
        <v>0.3</v>
      </c>
      <c r="K4595" s="4">
        <v>0.50749999999999995</v>
      </c>
      <c r="L4595" s="4">
        <v>0.64749999999999996</v>
      </c>
      <c r="M4595" s="4">
        <v>26</v>
      </c>
    </row>
    <row r="4596" spans="1:13" x14ac:dyDescent="0.2">
      <c r="A4596" s="3">
        <v>40725</v>
      </c>
      <c r="B4596" t="s">
        <v>7394</v>
      </c>
      <c r="C4596" t="s">
        <v>3123</v>
      </c>
      <c r="D4596" t="s">
        <v>7395</v>
      </c>
      <c r="E4596" t="s">
        <v>3122</v>
      </c>
      <c r="F4596" s="4">
        <v>0.52057692307692305</v>
      </c>
      <c r="G4596" s="4">
        <v>0.51500000000000001</v>
      </c>
      <c r="H4596" s="4">
        <v>9.0778047159838393E-2</v>
      </c>
      <c r="I4596" s="4">
        <v>0.7</v>
      </c>
      <c r="J4596" s="4">
        <v>0.4</v>
      </c>
      <c r="K4596" s="4">
        <v>0.435</v>
      </c>
      <c r="L4596" s="4">
        <v>0.60499999999999998</v>
      </c>
      <c r="M4596" s="4">
        <v>26</v>
      </c>
    </row>
    <row r="4597" spans="1:13" x14ac:dyDescent="0.2">
      <c r="A4597" s="3">
        <v>40725</v>
      </c>
      <c r="B4597" t="s">
        <v>7402</v>
      </c>
      <c r="C4597" t="s">
        <v>3126</v>
      </c>
      <c r="D4597" t="s">
        <v>7403</v>
      </c>
      <c r="E4597" t="s">
        <v>3125</v>
      </c>
      <c r="F4597" s="4">
        <v>0.77576923076923099</v>
      </c>
      <c r="G4597" s="4">
        <v>0.755</v>
      </c>
      <c r="H4597" s="4">
        <v>0.12329389528839101</v>
      </c>
      <c r="I4597" s="4">
        <v>1.03</v>
      </c>
      <c r="J4597" s="4">
        <v>0.5</v>
      </c>
      <c r="K4597" s="4">
        <v>0.70250000000000001</v>
      </c>
      <c r="L4597" s="4">
        <v>0.84750000000000003</v>
      </c>
      <c r="M4597" s="4">
        <v>26</v>
      </c>
    </row>
    <row r="4598" spans="1:13" x14ac:dyDescent="0.2">
      <c r="A4598" s="3">
        <v>40725</v>
      </c>
      <c r="B4598" t="s">
        <v>7412</v>
      </c>
      <c r="C4598" t="s">
        <v>3129</v>
      </c>
      <c r="D4598" t="s">
        <v>7413</v>
      </c>
      <c r="E4598" t="s">
        <v>3128</v>
      </c>
      <c r="F4598" s="4">
        <v>0.50015384615384595</v>
      </c>
      <c r="G4598" s="4">
        <v>0.5</v>
      </c>
      <c r="H4598" s="4">
        <v>7.6098721307360895E-2</v>
      </c>
      <c r="I4598" s="4">
        <v>0.62</v>
      </c>
      <c r="J4598" s="4">
        <v>0.3</v>
      </c>
      <c r="K4598" s="4">
        <v>0.45250000000000001</v>
      </c>
      <c r="L4598" s="4">
        <v>0.5575</v>
      </c>
      <c r="M4598" s="4">
        <v>26</v>
      </c>
    </row>
    <row r="4599" spans="1:13" x14ac:dyDescent="0.2">
      <c r="A4599" s="3">
        <v>40725</v>
      </c>
      <c r="B4599" t="s">
        <v>7478</v>
      </c>
      <c r="C4599" t="s">
        <v>3096</v>
      </c>
      <c r="D4599" t="s">
        <v>7479</v>
      </c>
      <c r="E4599" t="s">
        <v>3095</v>
      </c>
      <c r="F4599" s="4">
        <v>3.52727272727273</v>
      </c>
      <c r="G4599" s="4">
        <v>3.5</v>
      </c>
      <c r="H4599" s="4">
        <v>0.27805757913787799</v>
      </c>
      <c r="I4599" s="4">
        <v>4.3</v>
      </c>
      <c r="J4599" s="4">
        <v>3</v>
      </c>
      <c r="K4599" s="4">
        <v>3.4</v>
      </c>
      <c r="L4599" s="4">
        <v>3.6</v>
      </c>
      <c r="M4599" s="4">
        <v>22</v>
      </c>
    </row>
    <row r="4600" spans="1:13" x14ac:dyDescent="0.2">
      <c r="A4600" s="3">
        <v>40725</v>
      </c>
      <c r="B4600" t="s">
        <v>9496</v>
      </c>
      <c r="C4600" t="s">
        <v>3087</v>
      </c>
      <c r="D4600" t="s">
        <v>9497</v>
      </c>
      <c r="E4600" t="s">
        <v>3086</v>
      </c>
      <c r="F4600" s="4">
        <v>3.45384615384615</v>
      </c>
      <c r="G4600" s="4">
        <v>3.4</v>
      </c>
      <c r="H4600" s="4">
        <v>0.25492080218102098</v>
      </c>
      <c r="I4600" s="4">
        <v>4.3</v>
      </c>
      <c r="J4600" s="4">
        <v>3.1</v>
      </c>
      <c r="K4600" s="4">
        <v>3.3</v>
      </c>
      <c r="L4600" s="4">
        <v>3.6</v>
      </c>
      <c r="M4600" s="4">
        <v>26</v>
      </c>
    </row>
    <row r="4601" spans="1:13" x14ac:dyDescent="0.2">
      <c r="A4601" s="3">
        <v>40725</v>
      </c>
      <c r="B4601" t="s">
        <v>9536</v>
      </c>
      <c r="C4601" t="s">
        <v>3090</v>
      </c>
      <c r="D4601" t="s">
        <v>9537</v>
      </c>
      <c r="E4601" t="s">
        <v>3089</v>
      </c>
      <c r="F4601" s="4">
        <v>3.52</v>
      </c>
      <c r="G4601" s="4">
        <v>3.6</v>
      </c>
      <c r="H4601" s="4">
        <v>0.25980762113533201</v>
      </c>
      <c r="I4601" s="4">
        <v>4</v>
      </c>
      <c r="J4601" s="4">
        <v>3</v>
      </c>
      <c r="K4601" s="4">
        <v>3.4</v>
      </c>
      <c r="L4601" s="4">
        <v>3.7</v>
      </c>
      <c r="M4601" s="4">
        <v>25</v>
      </c>
    </row>
    <row r="4602" spans="1:13" x14ac:dyDescent="0.2">
      <c r="A4602" s="3">
        <v>40725</v>
      </c>
      <c r="B4602" t="s">
        <v>7480</v>
      </c>
      <c r="C4602" t="s">
        <v>3153</v>
      </c>
      <c r="D4602" t="s">
        <v>7481</v>
      </c>
      <c r="E4602" t="s">
        <v>3152</v>
      </c>
      <c r="F4602" s="4">
        <v>0.24204000000000001</v>
      </c>
      <c r="G4602" s="4">
        <v>0.24</v>
      </c>
      <c r="H4602" s="4">
        <v>3.6690689100460701E-2</v>
      </c>
      <c r="I4602" s="4">
        <v>0.36</v>
      </c>
      <c r="J4602" s="4">
        <v>0.2</v>
      </c>
      <c r="K4602" s="4">
        <v>0.22</v>
      </c>
      <c r="L4602" s="4">
        <v>0.26</v>
      </c>
      <c r="M4602" s="4">
        <v>25</v>
      </c>
    </row>
    <row r="4603" spans="1:13" x14ac:dyDescent="0.2">
      <c r="A4603" s="3">
        <v>40725</v>
      </c>
      <c r="B4603" t="s">
        <v>10139</v>
      </c>
      <c r="C4603" t="s">
        <v>4324</v>
      </c>
      <c r="D4603" t="s">
        <v>10140</v>
      </c>
      <c r="E4603" t="s">
        <v>4323</v>
      </c>
      <c r="F4603" s="4">
        <v>2.4900000000000002</v>
      </c>
      <c r="G4603" s="4">
        <v>2.5</v>
      </c>
      <c r="H4603" s="4">
        <v>0.21256201141232201</v>
      </c>
      <c r="I4603" s="4">
        <v>2.9</v>
      </c>
      <c r="J4603" s="4">
        <v>2</v>
      </c>
      <c r="K4603" s="4">
        <v>2.4</v>
      </c>
      <c r="L4603" s="4">
        <v>2.6</v>
      </c>
      <c r="M4603" s="4">
        <v>24</v>
      </c>
    </row>
    <row r="4604" spans="1:13" x14ac:dyDescent="0.2">
      <c r="A4604" s="3">
        <v>40725</v>
      </c>
      <c r="B4604" t="s">
        <v>10147</v>
      </c>
      <c r="C4604" t="s">
        <v>4327</v>
      </c>
      <c r="D4604" t="s">
        <v>10148</v>
      </c>
      <c r="E4604" t="s">
        <v>4326</v>
      </c>
      <c r="F4604" s="4">
        <v>2.8404166666666701</v>
      </c>
      <c r="G4604" s="4">
        <v>2.8</v>
      </c>
      <c r="H4604" s="4">
        <v>0.24260325756203299</v>
      </c>
      <c r="I4604" s="4">
        <v>3.3</v>
      </c>
      <c r="J4604" s="4">
        <v>2.2999999999999998</v>
      </c>
      <c r="K4604" s="4">
        <v>2.7</v>
      </c>
      <c r="L4604" s="4">
        <v>3</v>
      </c>
      <c r="M4604" s="4">
        <v>24</v>
      </c>
    </row>
    <row r="4605" spans="1:13" x14ac:dyDescent="0.2">
      <c r="A4605" s="3">
        <v>40725</v>
      </c>
      <c r="B4605" t="s">
        <v>9550</v>
      </c>
      <c r="C4605" t="s">
        <v>3939</v>
      </c>
      <c r="D4605" t="s">
        <v>9551</v>
      </c>
      <c r="E4605" t="s">
        <v>3947</v>
      </c>
      <c r="F4605" s="4">
        <v>11.6903846153846</v>
      </c>
      <c r="G4605" s="4">
        <v>11.7</v>
      </c>
      <c r="H4605" s="4">
        <v>9.69734301437572E-2</v>
      </c>
      <c r="I4605" s="4">
        <v>11.9</v>
      </c>
      <c r="J4605" s="4">
        <v>11.5</v>
      </c>
      <c r="K4605" s="4">
        <v>11.6225</v>
      </c>
      <c r="L4605" s="4">
        <v>11.744999999999999</v>
      </c>
      <c r="M4605" s="4">
        <v>26</v>
      </c>
    </row>
    <row r="4606" spans="1:13" x14ac:dyDescent="0.2">
      <c r="A4606" s="3">
        <v>40725</v>
      </c>
      <c r="B4606" t="s">
        <v>9552</v>
      </c>
      <c r="C4606" t="s">
        <v>3942</v>
      </c>
      <c r="D4606" t="s">
        <v>9553</v>
      </c>
      <c r="E4606" t="s">
        <v>3949</v>
      </c>
      <c r="F4606" s="4">
        <v>11.71</v>
      </c>
      <c r="G4606" s="4">
        <v>11.69</v>
      </c>
      <c r="H4606" s="4">
        <v>0.140882930122851</v>
      </c>
      <c r="I4606" s="4">
        <v>12.05</v>
      </c>
      <c r="J4606" s="4">
        <v>11.48</v>
      </c>
      <c r="K4606" s="4">
        <v>11.61</v>
      </c>
      <c r="L4606" s="4">
        <v>11.8</v>
      </c>
      <c r="M4606" s="4">
        <v>26</v>
      </c>
    </row>
    <row r="4607" spans="1:13" x14ac:dyDescent="0.2">
      <c r="A4607" s="3">
        <v>40725</v>
      </c>
      <c r="B4607" t="s">
        <v>9554</v>
      </c>
      <c r="C4607" t="s">
        <v>3952</v>
      </c>
      <c r="D4607" t="s">
        <v>9555</v>
      </c>
      <c r="E4607" t="s">
        <v>3951</v>
      </c>
      <c r="F4607" s="4">
        <v>11.7530769230769</v>
      </c>
      <c r="G4607" s="4">
        <v>11.72</v>
      </c>
      <c r="H4607" s="4">
        <v>0.195054233089553</v>
      </c>
      <c r="I4607" s="4">
        <v>12.22</v>
      </c>
      <c r="J4607" s="4">
        <v>11.4</v>
      </c>
      <c r="K4607" s="4">
        <v>11.6675</v>
      </c>
      <c r="L4607" s="4">
        <v>11.855</v>
      </c>
      <c r="M4607" s="4">
        <v>26</v>
      </c>
    </row>
    <row r="4608" spans="1:13" x14ac:dyDescent="0.2">
      <c r="A4608" s="3">
        <v>40725</v>
      </c>
      <c r="B4608" t="s">
        <v>9502</v>
      </c>
      <c r="C4608" t="s">
        <v>3936</v>
      </c>
      <c r="D4608" t="s">
        <v>9503</v>
      </c>
      <c r="E4608" t="s">
        <v>3935</v>
      </c>
      <c r="F4608" s="4">
        <v>11.8430769230769</v>
      </c>
      <c r="G4608" s="4">
        <v>11.85</v>
      </c>
      <c r="H4608" s="4">
        <v>0.27952487160564798</v>
      </c>
      <c r="I4608" s="4">
        <v>12.49</v>
      </c>
      <c r="J4608" s="4">
        <v>11.3</v>
      </c>
      <c r="K4608" s="4">
        <v>11.6775</v>
      </c>
      <c r="L4608" s="4">
        <v>11.9975</v>
      </c>
      <c r="M4608" s="4">
        <v>26</v>
      </c>
    </row>
    <row r="4609" spans="1:13" x14ac:dyDescent="0.2">
      <c r="A4609" s="3">
        <v>40725</v>
      </c>
      <c r="B4609" t="s">
        <v>9540</v>
      </c>
      <c r="C4609" t="s">
        <v>3939</v>
      </c>
      <c r="D4609" t="s">
        <v>9541</v>
      </c>
      <c r="E4609" t="s">
        <v>3938</v>
      </c>
      <c r="F4609" s="4">
        <v>12.2284230769231</v>
      </c>
      <c r="G4609" s="4">
        <v>12.244999999999999</v>
      </c>
      <c r="H4609" s="4">
        <v>0.37181911441741899</v>
      </c>
      <c r="I4609" s="4">
        <v>12.98</v>
      </c>
      <c r="J4609" s="4">
        <v>11.5</v>
      </c>
      <c r="K4609" s="4">
        <v>12.065</v>
      </c>
      <c r="L4609" s="4">
        <v>12.3475</v>
      </c>
      <c r="M4609" s="4">
        <v>26</v>
      </c>
    </row>
    <row r="4610" spans="1:13" x14ac:dyDescent="0.2">
      <c r="A4610" s="3">
        <v>40725</v>
      </c>
      <c r="B4610" t="s">
        <v>10127</v>
      </c>
      <c r="C4610" t="s">
        <v>3579</v>
      </c>
      <c r="D4610" t="s">
        <v>10128</v>
      </c>
      <c r="E4610" t="s">
        <v>3578</v>
      </c>
      <c r="F4610" s="4">
        <v>4.2408000000000001</v>
      </c>
      <c r="G4610" s="4">
        <v>4.2</v>
      </c>
      <c r="H4610" s="4">
        <v>0.27687120953011102</v>
      </c>
      <c r="I4610" s="4">
        <v>4.8</v>
      </c>
      <c r="J4610" s="4">
        <v>3.8</v>
      </c>
      <c r="K4610" s="4">
        <v>4</v>
      </c>
      <c r="L4610" s="4">
        <v>4.4000000000000004</v>
      </c>
      <c r="M4610" s="4">
        <v>25</v>
      </c>
    </row>
    <row r="4611" spans="1:13" x14ac:dyDescent="0.2">
      <c r="A4611" s="3">
        <v>40725</v>
      </c>
      <c r="B4611" t="s">
        <v>10141</v>
      </c>
      <c r="C4611" t="s">
        <v>3582</v>
      </c>
      <c r="D4611" t="s">
        <v>10142</v>
      </c>
      <c r="E4611" t="s">
        <v>3581</v>
      </c>
      <c r="F4611" s="4">
        <v>4.0860000000000003</v>
      </c>
      <c r="G4611" s="4">
        <v>4</v>
      </c>
      <c r="H4611" s="4">
        <v>0.40367065783878803</v>
      </c>
      <c r="I4611" s="4">
        <v>5.0999999999999996</v>
      </c>
      <c r="J4611" s="4">
        <v>3.6</v>
      </c>
      <c r="K4611" s="4">
        <v>3.8</v>
      </c>
      <c r="L4611" s="4">
        <v>4.3</v>
      </c>
      <c r="M4611" s="4">
        <v>25</v>
      </c>
    </row>
    <row r="4612" spans="1:13" x14ac:dyDescent="0.2">
      <c r="A4612" s="3">
        <v>40725</v>
      </c>
      <c r="B4612" t="s">
        <v>10153</v>
      </c>
      <c r="C4612" t="s">
        <v>3600</v>
      </c>
      <c r="D4612" t="s">
        <v>10154</v>
      </c>
      <c r="E4612" t="s">
        <v>3599</v>
      </c>
      <c r="F4612" s="4">
        <v>4.5113043478260897</v>
      </c>
      <c r="G4612" s="4">
        <v>4.5</v>
      </c>
      <c r="H4612" s="4">
        <v>0.70015780265351701</v>
      </c>
      <c r="I4612" s="4">
        <v>5.9</v>
      </c>
      <c r="J4612" s="4">
        <v>3.5</v>
      </c>
      <c r="K4612" s="4">
        <v>3.95</v>
      </c>
      <c r="L4612" s="4">
        <v>4.8499999999999996</v>
      </c>
      <c r="M4612" s="4">
        <v>23</v>
      </c>
    </row>
    <row r="4613" spans="1:13" x14ac:dyDescent="0.2">
      <c r="A4613" s="3">
        <v>40725</v>
      </c>
      <c r="B4613" t="s">
        <v>10145</v>
      </c>
      <c r="C4613" t="s">
        <v>3591</v>
      </c>
      <c r="D4613" t="s">
        <v>10146</v>
      </c>
      <c r="E4613" t="s">
        <v>3590</v>
      </c>
      <c r="F4613" s="4">
        <v>3.8670833333333299</v>
      </c>
      <c r="G4613" s="4">
        <v>3.8</v>
      </c>
      <c r="H4613" s="4">
        <v>0.43459605599229501</v>
      </c>
      <c r="I4613" s="4">
        <v>4.8</v>
      </c>
      <c r="J4613" s="4">
        <v>3.2</v>
      </c>
      <c r="K4613" s="4">
        <v>3.5</v>
      </c>
      <c r="L4613" s="4">
        <v>4.1150000000000002</v>
      </c>
      <c r="M4613" s="4">
        <v>24</v>
      </c>
    </row>
    <row r="4614" spans="1:13" x14ac:dyDescent="0.2">
      <c r="A4614" s="3">
        <v>40725</v>
      </c>
      <c r="B4614" t="s">
        <v>10149</v>
      </c>
      <c r="C4614" t="s">
        <v>3594</v>
      </c>
      <c r="D4614" t="s">
        <v>10150</v>
      </c>
      <c r="E4614" t="s">
        <v>3593</v>
      </c>
      <c r="F4614" s="4">
        <v>4.2345833333333296</v>
      </c>
      <c r="G4614" s="4">
        <v>4.1500000000000004</v>
      </c>
      <c r="H4614" s="4">
        <v>0.60783993292475502</v>
      </c>
      <c r="I4614" s="4">
        <v>5.3</v>
      </c>
      <c r="J4614" s="4">
        <v>3.1</v>
      </c>
      <c r="K4614" s="4">
        <v>3.875</v>
      </c>
      <c r="L4614" s="4">
        <v>4.6150000000000002</v>
      </c>
      <c r="M4614" s="4">
        <v>24</v>
      </c>
    </row>
    <row r="4615" spans="1:13" x14ac:dyDescent="0.2">
      <c r="A4615" s="3">
        <v>40725</v>
      </c>
      <c r="B4615" t="s">
        <v>10151</v>
      </c>
      <c r="C4615" t="s">
        <v>3597</v>
      </c>
      <c r="D4615" t="s">
        <v>10152</v>
      </c>
      <c r="E4615" t="s">
        <v>3596</v>
      </c>
      <c r="F4615" s="4">
        <v>4.29416666666667</v>
      </c>
      <c r="G4615" s="4">
        <v>4.25</v>
      </c>
      <c r="H4615" s="4">
        <v>0.547078538727514</v>
      </c>
      <c r="I4615" s="4">
        <v>5.4</v>
      </c>
      <c r="J4615" s="4">
        <v>3</v>
      </c>
      <c r="K4615" s="4">
        <v>3.9750000000000001</v>
      </c>
      <c r="L4615" s="4">
        <v>4.5625</v>
      </c>
      <c r="M4615" s="4">
        <v>24</v>
      </c>
    </row>
    <row r="4616" spans="1:13" x14ac:dyDescent="0.2">
      <c r="A4616" s="3">
        <v>40756</v>
      </c>
      <c r="B4616" t="s">
        <v>9488</v>
      </c>
      <c r="C4616" t="s">
        <v>3918</v>
      </c>
      <c r="D4616" t="s">
        <v>9489</v>
      </c>
      <c r="E4616" t="s">
        <v>3917</v>
      </c>
      <c r="F4616" s="4">
        <v>4.3607407407407397</v>
      </c>
      <c r="G4616" s="4">
        <v>4.3499999999999996</v>
      </c>
      <c r="H4616" s="4">
        <v>0.22762867748773399</v>
      </c>
      <c r="I4616" s="4">
        <v>4.95</v>
      </c>
      <c r="J4616" s="4">
        <v>3.8</v>
      </c>
      <c r="K4616" s="4">
        <v>4.2750000000000004</v>
      </c>
      <c r="L4616" s="4">
        <v>4.5</v>
      </c>
      <c r="M4616" s="4">
        <v>27</v>
      </c>
    </row>
    <row r="4617" spans="1:13" x14ac:dyDescent="0.2">
      <c r="A4617" s="3">
        <v>40756</v>
      </c>
      <c r="B4617" t="s">
        <v>9532</v>
      </c>
      <c r="C4617" t="s">
        <v>3921</v>
      </c>
      <c r="D4617" t="s">
        <v>9533</v>
      </c>
      <c r="E4617" t="s">
        <v>3920</v>
      </c>
      <c r="F4617" s="4">
        <v>4.7703703703703697</v>
      </c>
      <c r="G4617" s="4">
        <v>4.54</v>
      </c>
      <c r="H4617" s="4">
        <v>0.592553025744606</v>
      </c>
      <c r="I4617" s="4">
        <v>6.25</v>
      </c>
      <c r="J4617" s="4">
        <v>4</v>
      </c>
      <c r="K4617" s="4">
        <v>4.3</v>
      </c>
      <c r="L4617" s="4">
        <v>5.2850000000000001</v>
      </c>
      <c r="M4617" s="4">
        <v>27</v>
      </c>
    </row>
    <row r="4618" spans="1:13" x14ac:dyDescent="0.2">
      <c r="A4618" s="3">
        <v>40756</v>
      </c>
      <c r="B4618" t="s">
        <v>7360</v>
      </c>
      <c r="C4618" t="s">
        <v>3900</v>
      </c>
      <c r="D4618" t="s">
        <v>7361</v>
      </c>
      <c r="E4618" t="s">
        <v>3899</v>
      </c>
      <c r="F4618" s="4">
        <v>4.5518518518518496</v>
      </c>
      <c r="G4618" s="4">
        <v>4.5</v>
      </c>
      <c r="H4618" s="4">
        <v>0.21677774930235</v>
      </c>
      <c r="I4618" s="4">
        <v>5.27</v>
      </c>
      <c r="J4618" s="4">
        <v>4</v>
      </c>
      <c r="K4618" s="4">
        <v>4.5</v>
      </c>
      <c r="L4618" s="4">
        <v>4.5</v>
      </c>
      <c r="M4618" s="4">
        <v>27</v>
      </c>
    </row>
    <row r="4619" spans="1:13" x14ac:dyDescent="0.2">
      <c r="A4619" s="3">
        <v>40756</v>
      </c>
      <c r="B4619" t="s">
        <v>7438</v>
      </c>
      <c r="C4619" t="s">
        <v>3912</v>
      </c>
      <c r="D4619" t="s">
        <v>7439</v>
      </c>
      <c r="E4619" t="s">
        <v>3911</v>
      </c>
      <c r="F4619" s="4">
        <v>5.0107692307692302</v>
      </c>
      <c r="G4619" s="4">
        <v>4.7750000000000004</v>
      </c>
      <c r="H4619" s="4">
        <v>0.63163231758308902</v>
      </c>
      <c r="I4619" s="4">
        <v>6.5</v>
      </c>
      <c r="J4619" s="4">
        <v>4</v>
      </c>
      <c r="K4619" s="4">
        <v>4.5</v>
      </c>
      <c r="L4619" s="4">
        <v>5.5</v>
      </c>
      <c r="M4619" s="4">
        <v>26</v>
      </c>
    </row>
    <row r="4620" spans="1:13" x14ac:dyDescent="0.2">
      <c r="A4620" s="3">
        <v>40756</v>
      </c>
      <c r="B4620" t="s">
        <v>7364</v>
      </c>
      <c r="C4620" t="s">
        <v>3903</v>
      </c>
      <c r="D4620" t="s">
        <v>7365</v>
      </c>
      <c r="E4620" t="s">
        <v>3902</v>
      </c>
      <c r="F4620" s="4">
        <v>4.6029629629629598</v>
      </c>
      <c r="G4620" s="4">
        <v>4.5</v>
      </c>
      <c r="H4620" s="4">
        <v>0.27857901537313901</v>
      </c>
      <c r="I4620" s="4">
        <v>5.4</v>
      </c>
      <c r="J4620" s="4">
        <v>4</v>
      </c>
      <c r="K4620" s="4">
        <v>4.5</v>
      </c>
      <c r="L4620" s="4">
        <v>4.6050000000000004</v>
      </c>
      <c r="M4620" s="4">
        <v>27</v>
      </c>
    </row>
    <row r="4621" spans="1:13" x14ac:dyDescent="0.2">
      <c r="A4621" s="3">
        <v>40756</v>
      </c>
      <c r="B4621" t="s">
        <v>7464</v>
      </c>
      <c r="C4621" t="s">
        <v>3915</v>
      </c>
      <c r="D4621" t="s">
        <v>7465</v>
      </c>
      <c r="E4621" t="s">
        <v>3914</v>
      </c>
      <c r="F4621" s="4">
        <v>5.1542307692307698</v>
      </c>
      <c r="G4621" s="4">
        <v>5</v>
      </c>
      <c r="H4621" s="4">
        <v>0.70087472818998497</v>
      </c>
      <c r="I4621" s="4">
        <v>6.75</v>
      </c>
      <c r="J4621" s="4">
        <v>4</v>
      </c>
      <c r="K4621" s="4">
        <v>4.5</v>
      </c>
      <c r="L4621" s="4">
        <v>5.5</v>
      </c>
      <c r="M4621" s="4">
        <v>26</v>
      </c>
    </row>
    <row r="4622" spans="1:13" x14ac:dyDescent="0.2">
      <c r="A4622" s="3">
        <v>40756</v>
      </c>
      <c r="B4622" t="s">
        <v>7368</v>
      </c>
      <c r="C4622" t="s">
        <v>3894</v>
      </c>
      <c r="D4622" t="s">
        <v>7369</v>
      </c>
      <c r="E4622" t="s">
        <v>3893</v>
      </c>
      <c r="F4622" s="4">
        <v>4.5377777777777801</v>
      </c>
      <c r="G4622" s="4">
        <v>4.5</v>
      </c>
      <c r="H4622" s="4">
        <v>9.9935876877022906E-2</v>
      </c>
      <c r="I4622" s="4">
        <v>4.87</v>
      </c>
      <c r="J4622" s="4">
        <v>4.5</v>
      </c>
      <c r="K4622" s="4">
        <v>4.5</v>
      </c>
      <c r="L4622" s="4">
        <v>4.5</v>
      </c>
      <c r="M4622" s="4">
        <v>27</v>
      </c>
    </row>
    <row r="4623" spans="1:13" x14ac:dyDescent="0.2">
      <c r="A4623" s="3">
        <v>40756</v>
      </c>
      <c r="B4623" t="s">
        <v>7382</v>
      </c>
      <c r="C4623" t="s">
        <v>3906</v>
      </c>
      <c r="D4623" t="s">
        <v>7383</v>
      </c>
      <c r="E4623" t="s">
        <v>3905</v>
      </c>
      <c r="F4623" s="4">
        <v>4.7011111111111097</v>
      </c>
      <c r="G4623" s="4">
        <v>4.5</v>
      </c>
      <c r="H4623" s="4">
        <v>0.34038816454762699</v>
      </c>
      <c r="I4623" s="4">
        <v>5.52</v>
      </c>
      <c r="J4623" s="4">
        <v>4</v>
      </c>
      <c r="K4623" s="4">
        <v>4.5</v>
      </c>
      <c r="L4623" s="4">
        <v>5</v>
      </c>
      <c r="M4623" s="4">
        <v>27</v>
      </c>
    </row>
    <row r="4624" spans="1:13" x14ac:dyDescent="0.2">
      <c r="A4624" s="3">
        <v>40756</v>
      </c>
      <c r="B4624" t="s">
        <v>7372</v>
      </c>
      <c r="C4624" t="s">
        <v>3897</v>
      </c>
      <c r="D4624" t="s">
        <v>7373</v>
      </c>
      <c r="E4624" t="s">
        <v>3896</v>
      </c>
      <c r="F4624" s="4">
        <v>4.5359259259259304</v>
      </c>
      <c r="G4624" s="4">
        <v>4.5</v>
      </c>
      <c r="H4624" s="4">
        <v>0.17240960305351699</v>
      </c>
      <c r="I4624" s="4">
        <v>4.9800000000000004</v>
      </c>
      <c r="J4624" s="4">
        <v>4</v>
      </c>
      <c r="K4624" s="4">
        <v>4.5</v>
      </c>
      <c r="L4624" s="4">
        <v>4.5</v>
      </c>
      <c r="M4624" s="4">
        <v>27</v>
      </c>
    </row>
    <row r="4625" spans="1:13" x14ac:dyDescent="0.2">
      <c r="A4625" s="3">
        <v>40756</v>
      </c>
      <c r="B4625" t="s">
        <v>7408</v>
      </c>
      <c r="C4625" t="s">
        <v>3909</v>
      </c>
      <c r="D4625" t="s">
        <v>7409</v>
      </c>
      <c r="E4625" t="s">
        <v>3908</v>
      </c>
      <c r="F4625" s="4">
        <v>4.8492307692307701</v>
      </c>
      <c r="G4625" s="4">
        <v>4.6050000000000004</v>
      </c>
      <c r="H4625" s="4">
        <v>0.492543789540975</v>
      </c>
      <c r="I4625" s="4">
        <v>6</v>
      </c>
      <c r="J4625" s="4">
        <v>4</v>
      </c>
      <c r="K4625" s="4">
        <v>4.5</v>
      </c>
      <c r="L4625" s="4">
        <v>5</v>
      </c>
      <c r="M4625" s="4">
        <v>26</v>
      </c>
    </row>
    <row r="4626" spans="1:13" x14ac:dyDescent="0.2">
      <c r="A4626" s="3">
        <v>40756</v>
      </c>
      <c r="B4626" t="s">
        <v>7482</v>
      </c>
      <c r="C4626" t="s">
        <v>3081</v>
      </c>
      <c r="D4626" t="s">
        <v>7483</v>
      </c>
      <c r="E4626" t="s">
        <v>3080</v>
      </c>
      <c r="F4626" s="4">
        <v>4.0146428571428601</v>
      </c>
      <c r="G4626" s="4">
        <v>3.95</v>
      </c>
      <c r="H4626" s="4">
        <v>0.38557779772082101</v>
      </c>
      <c r="I4626" s="4">
        <v>5.2</v>
      </c>
      <c r="J4626" s="4">
        <v>3.6</v>
      </c>
      <c r="K4626" s="4">
        <v>3.7</v>
      </c>
      <c r="L4626" s="4">
        <v>4.0999999999999996</v>
      </c>
      <c r="M4626" s="4">
        <v>28</v>
      </c>
    </row>
    <row r="4627" spans="1:13" x14ac:dyDescent="0.2">
      <c r="A4627" s="3">
        <v>40756</v>
      </c>
      <c r="B4627" t="s">
        <v>9382</v>
      </c>
      <c r="C4627" t="s">
        <v>3072</v>
      </c>
      <c r="D4627" t="s">
        <v>9383</v>
      </c>
      <c r="E4627" t="s">
        <v>3071</v>
      </c>
      <c r="F4627" s="4">
        <v>3.5206896551724101</v>
      </c>
      <c r="G4627" s="4">
        <v>3.5</v>
      </c>
      <c r="H4627" s="4">
        <v>0.18201120519829</v>
      </c>
      <c r="I4627" s="4">
        <v>4.0999999999999996</v>
      </c>
      <c r="J4627" s="4">
        <v>3.2</v>
      </c>
      <c r="K4627" s="4">
        <v>3.4</v>
      </c>
      <c r="L4627" s="4">
        <v>3.6</v>
      </c>
      <c r="M4627" s="4">
        <v>29</v>
      </c>
    </row>
    <row r="4628" spans="1:13" x14ac:dyDescent="0.2">
      <c r="A4628" s="3">
        <v>40756</v>
      </c>
      <c r="B4628" t="s">
        <v>9492</v>
      </c>
      <c r="C4628" t="s">
        <v>3075</v>
      </c>
      <c r="D4628" t="s">
        <v>9493</v>
      </c>
      <c r="E4628" t="s">
        <v>3074</v>
      </c>
      <c r="F4628" s="4">
        <v>3.7206896551724098</v>
      </c>
      <c r="G4628" s="4">
        <v>3.7</v>
      </c>
      <c r="H4628" s="4">
        <v>0.28078882551130802</v>
      </c>
      <c r="I4628" s="4">
        <v>4.5</v>
      </c>
      <c r="J4628" s="4">
        <v>3.2</v>
      </c>
      <c r="K4628" s="4">
        <v>3.6</v>
      </c>
      <c r="L4628" s="4">
        <v>3.9</v>
      </c>
      <c r="M4628" s="4">
        <v>29</v>
      </c>
    </row>
    <row r="4629" spans="1:13" x14ac:dyDescent="0.2">
      <c r="A4629" s="3">
        <v>40756</v>
      </c>
      <c r="B4629" t="s">
        <v>7420</v>
      </c>
      <c r="C4629" t="s">
        <v>3102</v>
      </c>
      <c r="D4629" t="s">
        <v>7421</v>
      </c>
      <c r="E4629" t="s">
        <v>3101</v>
      </c>
      <c r="F4629" s="4">
        <v>3.6407407407407399</v>
      </c>
      <c r="G4629" s="4">
        <v>3.6</v>
      </c>
      <c r="H4629" s="4">
        <v>0.240607019622741</v>
      </c>
      <c r="I4629" s="4">
        <v>4.2</v>
      </c>
      <c r="J4629" s="4">
        <v>3.1</v>
      </c>
      <c r="K4629" s="4">
        <v>3.5</v>
      </c>
      <c r="L4629" s="4">
        <v>3.8</v>
      </c>
      <c r="M4629" s="4">
        <v>27</v>
      </c>
    </row>
    <row r="4630" spans="1:13" x14ac:dyDescent="0.2">
      <c r="A4630" s="3">
        <v>40756</v>
      </c>
      <c r="B4630" t="s">
        <v>9534</v>
      </c>
      <c r="C4630" t="s">
        <v>3078</v>
      </c>
      <c r="D4630" t="s">
        <v>9535</v>
      </c>
      <c r="E4630" t="s">
        <v>3077</v>
      </c>
      <c r="F4630" s="4">
        <v>3.6346153846153801</v>
      </c>
      <c r="G4630" s="4">
        <v>3.6</v>
      </c>
      <c r="H4630" s="4">
        <v>0.260679585226473</v>
      </c>
      <c r="I4630" s="4">
        <v>4.2</v>
      </c>
      <c r="J4630" s="4">
        <v>2.9</v>
      </c>
      <c r="K4630" s="4">
        <v>3.5</v>
      </c>
      <c r="L4630" s="4">
        <v>3.8</v>
      </c>
      <c r="M4630" s="4">
        <v>26</v>
      </c>
    </row>
    <row r="4631" spans="1:13" x14ac:dyDescent="0.2">
      <c r="A4631" s="3">
        <v>40756</v>
      </c>
      <c r="B4631" t="s">
        <v>7422</v>
      </c>
      <c r="C4631" t="s">
        <v>3105</v>
      </c>
      <c r="D4631" t="s">
        <v>7423</v>
      </c>
      <c r="E4631" t="s">
        <v>3104</v>
      </c>
      <c r="F4631" s="4">
        <v>3.5043478260869598</v>
      </c>
      <c r="G4631" s="4">
        <v>3.5</v>
      </c>
      <c r="H4631" s="4">
        <v>0.29615453716163598</v>
      </c>
      <c r="I4631" s="4">
        <v>4.0999999999999996</v>
      </c>
      <c r="J4631" s="4">
        <v>3</v>
      </c>
      <c r="K4631" s="4">
        <v>3.3</v>
      </c>
      <c r="L4631" s="4">
        <v>3.65</v>
      </c>
      <c r="M4631" s="4">
        <v>23</v>
      </c>
    </row>
    <row r="4632" spans="1:13" x14ac:dyDescent="0.2">
      <c r="A4632" s="3">
        <v>40756</v>
      </c>
      <c r="B4632" t="s">
        <v>7424</v>
      </c>
      <c r="C4632" t="s">
        <v>3129</v>
      </c>
      <c r="D4632" t="s">
        <v>7425</v>
      </c>
      <c r="E4632" t="s">
        <v>3128</v>
      </c>
      <c r="F4632" s="4">
        <v>0.45200000000000001</v>
      </c>
      <c r="G4632" s="4">
        <v>0.45500000000000002</v>
      </c>
      <c r="H4632" s="4">
        <v>0.10140202350234601</v>
      </c>
      <c r="I4632" s="4">
        <v>0.73</v>
      </c>
      <c r="J4632" s="4">
        <v>0.25</v>
      </c>
      <c r="K4632" s="4">
        <v>0.38</v>
      </c>
      <c r="L4632" s="4">
        <v>0.50249999999999995</v>
      </c>
      <c r="M4632" s="4">
        <v>28</v>
      </c>
    </row>
    <row r="4633" spans="1:13" x14ac:dyDescent="0.2">
      <c r="A4633" s="3">
        <v>40756</v>
      </c>
      <c r="B4633" t="s">
        <v>7432</v>
      </c>
      <c r="C4633" t="s">
        <v>3132</v>
      </c>
      <c r="D4633" t="s">
        <v>7433</v>
      </c>
      <c r="E4633" t="s">
        <v>3131</v>
      </c>
      <c r="F4633" s="4">
        <v>0.32832142857142899</v>
      </c>
      <c r="G4633" s="4">
        <v>0.315</v>
      </c>
      <c r="H4633" s="4">
        <v>7.2543756180987504E-2</v>
      </c>
      <c r="I4633" s="4">
        <v>0.5</v>
      </c>
      <c r="J4633" s="4">
        <v>0.17</v>
      </c>
      <c r="K4633" s="4">
        <v>0.28749999999999998</v>
      </c>
      <c r="L4633" s="4">
        <v>0.38250000000000001</v>
      </c>
      <c r="M4633" s="4">
        <v>28</v>
      </c>
    </row>
    <row r="4634" spans="1:13" x14ac:dyDescent="0.2">
      <c r="A4634" s="3">
        <v>40756</v>
      </c>
      <c r="B4634" t="s">
        <v>7442</v>
      </c>
      <c r="C4634" t="s">
        <v>3135</v>
      </c>
      <c r="D4634" t="s">
        <v>7443</v>
      </c>
      <c r="E4634" t="s">
        <v>3134</v>
      </c>
      <c r="F4634" s="4">
        <v>0.339535714285714</v>
      </c>
      <c r="G4634" s="4">
        <v>0.35</v>
      </c>
      <c r="H4634" s="4">
        <v>9.7753083551954195E-2</v>
      </c>
      <c r="I4634" s="4">
        <v>0.49</v>
      </c>
      <c r="J4634" s="4">
        <v>0.02</v>
      </c>
      <c r="K4634" s="4">
        <v>0.29249999999999998</v>
      </c>
      <c r="L4634" s="4">
        <v>0.40250000000000002</v>
      </c>
      <c r="M4634" s="4">
        <v>28</v>
      </c>
    </row>
    <row r="4635" spans="1:13" x14ac:dyDescent="0.2">
      <c r="A4635" s="3">
        <v>40756</v>
      </c>
      <c r="B4635" t="s">
        <v>7450</v>
      </c>
      <c r="C4635" t="s">
        <v>3138</v>
      </c>
      <c r="D4635" t="s">
        <v>7451</v>
      </c>
      <c r="E4635" t="s">
        <v>3137</v>
      </c>
      <c r="F4635" s="4">
        <v>8.7999999999999995E-2</v>
      </c>
      <c r="G4635" s="4">
        <v>0.115</v>
      </c>
      <c r="H4635" s="4">
        <v>0.107913545643415</v>
      </c>
      <c r="I4635" s="4">
        <v>0.3</v>
      </c>
      <c r="J4635" s="4">
        <v>-0.2</v>
      </c>
      <c r="K4635" s="4">
        <v>1.7500000000000002E-2</v>
      </c>
      <c r="L4635" s="4">
        <v>0.16</v>
      </c>
      <c r="M4635" s="4">
        <v>28</v>
      </c>
    </row>
    <row r="4636" spans="1:13" x14ac:dyDescent="0.2">
      <c r="A4636" s="3">
        <v>40756</v>
      </c>
      <c r="B4636" t="s">
        <v>7458</v>
      </c>
      <c r="C4636" t="s">
        <v>3141</v>
      </c>
      <c r="D4636" t="s">
        <v>7459</v>
      </c>
      <c r="E4636" t="s">
        <v>3140</v>
      </c>
      <c r="F4636" s="4">
        <v>-0.31353571428571397</v>
      </c>
      <c r="G4636" s="4">
        <v>-0.34499999999999997</v>
      </c>
      <c r="H4636" s="4">
        <v>0.30039054605418303</v>
      </c>
      <c r="I4636" s="4">
        <v>0.91</v>
      </c>
      <c r="J4636" s="4">
        <v>-0.75</v>
      </c>
      <c r="K4636" s="4">
        <v>-0.47</v>
      </c>
      <c r="L4636" s="4">
        <v>-0.25</v>
      </c>
      <c r="M4636" s="4">
        <v>28</v>
      </c>
    </row>
    <row r="4637" spans="1:13" x14ac:dyDescent="0.2">
      <c r="A4637" s="3">
        <v>40756</v>
      </c>
      <c r="B4637" t="s">
        <v>7468</v>
      </c>
      <c r="C4637" t="s">
        <v>3144</v>
      </c>
      <c r="D4637" t="s">
        <v>7469</v>
      </c>
      <c r="E4637" t="s">
        <v>3143</v>
      </c>
      <c r="F4637" s="4">
        <v>0.12625</v>
      </c>
      <c r="G4637" s="4">
        <v>0.115</v>
      </c>
      <c r="H4637" s="4">
        <v>9.0519334951158395E-2</v>
      </c>
      <c r="I4637" s="4">
        <v>0.4</v>
      </c>
      <c r="J4637" s="4">
        <v>-0.01</v>
      </c>
      <c r="K4637" s="4">
        <v>7.4999999999999997E-2</v>
      </c>
      <c r="L4637" s="4">
        <v>0.16</v>
      </c>
      <c r="M4637" s="4">
        <v>28</v>
      </c>
    </row>
    <row r="4638" spans="1:13" x14ac:dyDescent="0.2">
      <c r="A4638" s="3">
        <v>40756</v>
      </c>
      <c r="B4638" t="s">
        <v>7476</v>
      </c>
      <c r="C4638" t="s">
        <v>3147</v>
      </c>
      <c r="D4638" t="s">
        <v>7477</v>
      </c>
      <c r="E4638" t="s">
        <v>3146</v>
      </c>
      <c r="F4638" s="4">
        <v>0.314928571428571</v>
      </c>
      <c r="G4638" s="4">
        <v>0.31</v>
      </c>
      <c r="H4638" s="4">
        <v>0.100281798714618</v>
      </c>
      <c r="I4638" s="4">
        <v>0.59</v>
      </c>
      <c r="J4638" s="4">
        <v>0.12</v>
      </c>
      <c r="K4638" s="4">
        <v>0.25</v>
      </c>
      <c r="L4638" s="4">
        <v>0.35249999999999998</v>
      </c>
      <c r="M4638" s="4">
        <v>28</v>
      </c>
    </row>
    <row r="4639" spans="1:13" x14ac:dyDescent="0.2">
      <c r="A4639" s="3">
        <v>40756</v>
      </c>
      <c r="B4639" t="s">
        <v>7376</v>
      </c>
      <c r="C4639" t="s">
        <v>3114</v>
      </c>
      <c r="D4639" t="s">
        <v>7377</v>
      </c>
      <c r="E4639" t="s">
        <v>3113</v>
      </c>
      <c r="F4639" s="4">
        <v>0.271724137931035</v>
      </c>
      <c r="G4639" s="4">
        <v>0.25</v>
      </c>
      <c r="H4639" s="4">
        <v>7.8059911309804705E-2</v>
      </c>
      <c r="I4639" s="4">
        <v>0.49</v>
      </c>
      <c r="J4639" s="4">
        <v>0.18</v>
      </c>
      <c r="K4639" s="4">
        <v>0.22</v>
      </c>
      <c r="L4639" s="4">
        <v>0.3</v>
      </c>
      <c r="M4639" s="4">
        <v>29</v>
      </c>
    </row>
    <row r="4640" spans="1:13" x14ac:dyDescent="0.2">
      <c r="A4640" s="3">
        <v>40756</v>
      </c>
      <c r="B4640" t="s">
        <v>7484</v>
      </c>
      <c r="C4640" t="s">
        <v>3150</v>
      </c>
      <c r="D4640" t="s">
        <v>7485</v>
      </c>
      <c r="E4640" t="s">
        <v>3149</v>
      </c>
      <c r="F4640" s="4">
        <v>0.30599999999999999</v>
      </c>
      <c r="G4640" s="4">
        <v>0.30499999999999999</v>
      </c>
      <c r="H4640" s="4">
        <v>8.3252405148217606E-2</v>
      </c>
      <c r="I4640" s="4">
        <v>0.59</v>
      </c>
      <c r="J4640" s="4">
        <v>0.15</v>
      </c>
      <c r="K4640" s="4">
        <v>0.26</v>
      </c>
      <c r="L4640" s="4">
        <v>0.35</v>
      </c>
      <c r="M4640" s="4">
        <v>28</v>
      </c>
    </row>
    <row r="4641" spans="1:13" x14ac:dyDescent="0.2">
      <c r="A4641" s="3">
        <v>40756</v>
      </c>
      <c r="B4641" t="s">
        <v>7386</v>
      </c>
      <c r="C4641" t="s">
        <v>3117</v>
      </c>
      <c r="D4641" t="s">
        <v>7387</v>
      </c>
      <c r="E4641" t="s">
        <v>3116</v>
      </c>
      <c r="F4641" s="4">
        <v>0.57872413793103405</v>
      </c>
      <c r="G4641" s="4">
        <v>0.59</v>
      </c>
      <c r="H4641" s="4">
        <v>0.13933538586337099</v>
      </c>
      <c r="I4641" s="4">
        <v>0.9</v>
      </c>
      <c r="J4641" s="4">
        <v>0.26</v>
      </c>
      <c r="K4641" s="4">
        <v>0.48</v>
      </c>
      <c r="L4641" s="4">
        <v>0.68</v>
      </c>
      <c r="M4641" s="4">
        <v>29</v>
      </c>
    </row>
    <row r="4642" spans="1:13" x14ac:dyDescent="0.2">
      <c r="A4642" s="3">
        <v>40756</v>
      </c>
      <c r="B4642" t="s">
        <v>7394</v>
      </c>
      <c r="C4642" t="s">
        <v>3120</v>
      </c>
      <c r="D4642" t="s">
        <v>7395</v>
      </c>
      <c r="E4642" t="s">
        <v>3119</v>
      </c>
      <c r="F4642" s="4">
        <v>0.52596551724137897</v>
      </c>
      <c r="G4642" s="4">
        <v>0.52</v>
      </c>
      <c r="H4642" s="4">
        <v>8.55688873525806E-2</v>
      </c>
      <c r="I4642" s="4">
        <v>0.69</v>
      </c>
      <c r="J4642" s="4">
        <v>0.4</v>
      </c>
      <c r="K4642" s="4">
        <v>0.45</v>
      </c>
      <c r="L4642" s="4">
        <v>0.6</v>
      </c>
      <c r="M4642" s="4">
        <v>29</v>
      </c>
    </row>
    <row r="4643" spans="1:13" x14ac:dyDescent="0.2">
      <c r="A4643" s="3">
        <v>40756</v>
      </c>
      <c r="B4643" t="s">
        <v>7402</v>
      </c>
      <c r="C4643" t="s">
        <v>3123</v>
      </c>
      <c r="D4643" t="s">
        <v>7403</v>
      </c>
      <c r="E4643" t="s">
        <v>3122</v>
      </c>
      <c r="F4643" s="4">
        <v>0.76682758620689695</v>
      </c>
      <c r="G4643" s="4">
        <v>0.76</v>
      </c>
      <c r="H4643" s="4">
        <v>0.12031092723365799</v>
      </c>
      <c r="I4643" s="4">
        <v>1.01</v>
      </c>
      <c r="J4643" s="4">
        <v>0.5</v>
      </c>
      <c r="K4643" s="4">
        <v>0.71</v>
      </c>
      <c r="L4643" s="4">
        <v>0.82</v>
      </c>
      <c r="M4643" s="4">
        <v>29</v>
      </c>
    </row>
    <row r="4644" spans="1:13" x14ac:dyDescent="0.2">
      <c r="A4644" s="3">
        <v>40756</v>
      </c>
      <c r="B4644" t="s">
        <v>7412</v>
      </c>
      <c r="C4644" t="s">
        <v>3126</v>
      </c>
      <c r="D4644" t="s">
        <v>7413</v>
      </c>
      <c r="E4644" t="s">
        <v>3125</v>
      </c>
      <c r="F4644" s="4">
        <v>0.510793103448276</v>
      </c>
      <c r="G4644" s="4">
        <v>0.52</v>
      </c>
      <c r="H4644" s="4">
        <v>7.69533157692492E-2</v>
      </c>
      <c r="I4644" s="4">
        <v>0.65</v>
      </c>
      <c r="J4644" s="4">
        <v>0.3</v>
      </c>
      <c r="K4644" s="4">
        <v>0.48</v>
      </c>
      <c r="L4644" s="4">
        <v>0.55000000000000004</v>
      </c>
      <c r="M4644" s="4">
        <v>29</v>
      </c>
    </row>
    <row r="4645" spans="1:13" x14ac:dyDescent="0.2">
      <c r="A4645" s="3">
        <v>40756</v>
      </c>
      <c r="B4645" t="s">
        <v>7486</v>
      </c>
      <c r="C4645" t="s">
        <v>3096</v>
      </c>
      <c r="D4645" t="s">
        <v>7487</v>
      </c>
      <c r="E4645" t="s">
        <v>3095</v>
      </c>
      <c r="F4645" s="4">
        <v>3.5846153846153799</v>
      </c>
      <c r="G4645" s="4">
        <v>3.6</v>
      </c>
      <c r="H4645" s="4">
        <v>0.28801709350982302</v>
      </c>
      <c r="I4645" s="4">
        <v>4.3</v>
      </c>
      <c r="J4645" s="4">
        <v>3</v>
      </c>
      <c r="K4645" s="4">
        <v>3.4</v>
      </c>
      <c r="L4645" s="4">
        <v>3.7</v>
      </c>
      <c r="M4645" s="4">
        <v>26</v>
      </c>
    </row>
    <row r="4646" spans="1:13" x14ac:dyDescent="0.2">
      <c r="A4646" s="3">
        <v>40756</v>
      </c>
      <c r="B4646" t="s">
        <v>9496</v>
      </c>
      <c r="C4646" t="s">
        <v>3087</v>
      </c>
      <c r="D4646" t="s">
        <v>9497</v>
      </c>
      <c r="E4646" t="s">
        <v>3086</v>
      </c>
      <c r="F4646" s="4">
        <v>3.4392857142857101</v>
      </c>
      <c r="G4646" s="4">
        <v>3.4</v>
      </c>
      <c r="H4646" s="4">
        <v>0.207880460155075</v>
      </c>
      <c r="I4646" s="4">
        <v>4</v>
      </c>
      <c r="J4646" s="4">
        <v>3.2</v>
      </c>
      <c r="K4646" s="4">
        <v>3.3</v>
      </c>
      <c r="L4646" s="4">
        <v>3.5</v>
      </c>
      <c r="M4646" s="4">
        <v>28</v>
      </c>
    </row>
    <row r="4647" spans="1:13" x14ac:dyDescent="0.2">
      <c r="A4647" s="3">
        <v>40756</v>
      </c>
      <c r="B4647" t="s">
        <v>9536</v>
      </c>
      <c r="C4647" t="s">
        <v>3090</v>
      </c>
      <c r="D4647" t="s">
        <v>9537</v>
      </c>
      <c r="E4647" t="s">
        <v>3089</v>
      </c>
      <c r="F4647" s="4">
        <v>3.5285714285714298</v>
      </c>
      <c r="G4647" s="4">
        <v>3.5</v>
      </c>
      <c r="H4647" s="4">
        <v>0.27602622373694202</v>
      </c>
      <c r="I4647" s="4">
        <v>4.2</v>
      </c>
      <c r="J4647" s="4">
        <v>3</v>
      </c>
      <c r="K4647" s="4">
        <v>3.3</v>
      </c>
      <c r="L4647" s="4">
        <v>3.625</v>
      </c>
      <c r="M4647" s="4">
        <v>28</v>
      </c>
    </row>
    <row r="4648" spans="1:13" x14ac:dyDescent="0.2">
      <c r="A4648" s="3">
        <v>40756</v>
      </c>
      <c r="B4648" t="s">
        <v>7488</v>
      </c>
      <c r="C4648" t="s">
        <v>3153</v>
      </c>
      <c r="D4648" t="s">
        <v>7489</v>
      </c>
      <c r="E4648" t="s">
        <v>3152</v>
      </c>
      <c r="F4648" s="4">
        <v>0.20151923076923101</v>
      </c>
      <c r="G4648" s="4">
        <v>0.16</v>
      </c>
      <c r="H4648" s="4">
        <v>0.145026237679203</v>
      </c>
      <c r="I4648" s="4">
        <v>0.86</v>
      </c>
      <c r="J4648" s="4">
        <v>0.08</v>
      </c>
      <c r="K4648" s="4">
        <v>0.14000000000000001</v>
      </c>
      <c r="L4648" s="4">
        <v>0.21</v>
      </c>
      <c r="M4648" s="4">
        <v>26</v>
      </c>
    </row>
    <row r="4649" spans="1:13" x14ac:dyDescent="0.2">
      <c r="A4649" s="3">
        <v>40756</v>
      </c>
      <c r="B4649" t="s">
        <v>10139</v>
      </c>
      <c r="C4649" t="s">
        <v>4324</v>
      </c>
      <c r="D4649" t="s">
        <v>10140</v>
      </c>
      <c r="E4649" t="s">
        <v>4323</v>
      </c>
      <c r="F4649" s="4">
        <v>1.8192307692307701</v>
      </c>
      <c r="G4649" s="4">
        <v>1.75</v>
      </c>
      <c r="H4649" s="4">
        <v>0.277155885045554</v>
      </c>
      <c r="I4649" s="4">
        <v>2.6</v>
      </c>
      <c r="J4649" s="4">
        <v>1.4</v>
      </c>
      <c r="K4649" s="4">
        <v>1.7</v>
      </c>
      <c r="L4649" s="4">
        <v>2</v>
      </c>
      <c r="M4649" s="4">
        <v>26</v>
      </c>
    </row>
    <row r="4650" spans="1:13" x14ac:dyDescent="0.2">
      <c r="A4650" s="3">
        <v>40756</v>
      </c>
      <c r="B4650" t="s">
        <v>10147</v>
      </c>
      <c r="C4650" t="s">
        <v>4327</v>
      </c>
      <c r="D4650" t="s">
        <v>10148</v>
      </c>
      <c r="E4650" t="s">
        <v>4326</v>
      </c>
      <c r="F4650" s="4">
        <v>2.4370370370370402</v>
      </c>
      <c r="G4650" s="4">
        <v>2.5</v>
      </c>
      <c r="H4650" s="4">
        <v>0.29108305469289097</v>
      </c>
      <c r="I4650" s="4">
        <v>3</v>
      </c>
      <c r="J4650" s="4">
        <v>1.9</v>
      </c>
      <c r="K4650" s="4">
        <v>2.2000000000000002</v>
      </c>
      <c r="L4650" s="4">
        <v>2.6</v>
      </c>
      <c r="M4650" s="4">
        <v>27</v>
      </c>
    </row>
    <row r="4651" spans="1:13" x14ac:dyDescent="0.2">
      <c r="A4651" s="3">
        <v>40756</v>
      </c>
      <c r="B4651" t="s">
        <v>9552</v>
      </c>
      <c r="C4651" t="s">
        <v>3939</v>
      </c>
      <c r="D4651" t="s">
        <v>9553</v>
      </c>
      <c r="E4651" t="s">
        <v>3947</v>
      </c>
      <c r="F4651" s="4">
        <v>12.1337931034483</v>
      </c>
      <c r="G4651" s="4">
        <v>12.2</v>
      </c>
      <c r="H4651" s="4">
        <v>0.231831431880756</v>
      </c>
      <c r="I4651" s="4">
        <v>12.46</v>
      </c>
      <c r="J4651" s="4">
        <v>11.48</v>
      </c>
      <c r="K4651" s="4">
        <v>12.02</v>
      </c>
      <c r="L4651" s="4">
        <v>12.3</v>
      </c>
      <c r="M4651" s="4">
        <v>29</v>
      </c>
    </row>
    <row r="4652" spans="1:13" x14ac:dyDescent="0.2">
      <c r="A4652" s="3">
        <v>40756</v>
      </c>
      <c r="B4652" t="s">
        <v>9554</v>
      </c>
      <c r="C4652" t="s">
        <v>3942</v>
      </c>
      <c r="D4652" t="s">
        <v>9555</v>
      </c>
      <c r="E4652" t="s">
        <v>3949</v>
      </c>
      <c r="F4652" s="4">
        <v>12.116551724137899</v>
      </c>
      <c r="G4652" s="4">
        <v>12.13</v>
      </c>
      <c r="H4652" s="4">
        <v>0.26015484210738998</v>
      </c>
      <c r="I4652" s="4">
        <v>12.66</v>
      </c>
      <c r="J4652" s="4">
        <v>11.44</v>
      </c>
      <c r="K4652" s="4">
        <v>11.98</v>
      </c>
      <c r="L4652" s="4">
        <v>12.28</v>
      </c>
      <c r="M4652" s="4">
        <v>29</v>
      </c>
    </row>
    <row r="4653" spans="1:13" x14ac:dyDescent="0.2">
      <c r="A4653" s="3">
        <v>40756</v>
      </c>
      <c r="B4653" t="s">
        <v>9556</v>
      </c>
      <c r="C4653" t="s">
        <v>3952</v>
      </c>
      <c r="D4653" t="s">
        <v>9557</v>
      </c>
      <c r="E4653" t="s">
        <v>3951</v>
      </c>
      <c r="F4653" s="4">
        <v>12.1024137931034</v>
      </c>
      <c r="G4653" s="4">
        <v>12.07</v>
      </c>
      <c r="H4653" s="4">
        <v>0.31482030217268098</v>
      </c>
      <c r="I4653" s="4">
        <v>12.9</v>
      </c>
      <c r="J4653" s="4">
        <v>11.39</v>
      </c>
      <c r="K4653" s="4">
        <v>11.92</v>
      </c>
      <c r="L4653" s="4">
        <v>12.28</v>
      </c>
      <c r="M4653" s="4">
        <v>29</v>
      </c>
    </row>
    <row r="4654" spans="1:13" x14ac:dyDescent="0.2">
      <c r="A4654" s="3">
        <v>40756</v>
      </c>
      <c r="B4654" t="s">
        <v>9502</v>
      </c>
      <c r="C4654" t="s">
        <v>3936</v>
      </c>
      <c r="D4654" t="s">
        <v>9503</v>
      </c>
      <c r="E4654" t="s">
        <v>3935</v>
      </c>
      <c r="F4654" s="4">
        <v>12.1158620689655</v>
      </c>
      <c r="G4654" s="4">
        <v>12.09</v>
      </c>
      <c r="H4654" s="4">
        <v>0.32442825798823499</v>
      </c>
      <c r="I4654" s="4">
        <v>12.94</v>
      </c>
      <c r="J4654" s="4">
        <v>11.3</v>
      </c>
      <c r="K4654" s="4">
        <v>11.9</v>
      </c>
      <c r="L4654" s="4">
        <v>12.3</v>
      </c>
      <c r="M4654" s="4">
        <v>29</v>
      </c>
    </row>
    <row r="4655" spans="1:13" x14ac:dyDescent="0.2">
      <c r="A4655" s="3">
        <v>40756</v>
      </c>
      <c r="B4655" t="s">
        <v>9540</v>
      </c>
      <c r="C4655" t="s">
        <v>3939</v>
      </c>
      <c r="D4655" t="s">
        <v>9541</v>
      </c>
      <c r="E4655" t="s">
        <v>3938</v>
      </c>
      <c r="F4655" s="4">
        <v>12.427551724137899</v>
      </c>
      <c r="G4655" s="4">
        <v>12.4</v>
      </c>
      <c r="H4655" s="4">
        <v>0.50596538462957097</v>
      </c>
      <c r="I4655" s="4">
        <v>14.02</v>
      </c>
      <c r="J4655" s="4">
        <v>11.6</v>
      </c>
      <c r="K4655" s="4">
        <v>12.2</v>
      </c>
      <c r="L4655" s="4">
        <v>12.49</v>
      </c>
      <c r="M4655" s="4">
        <v>29</v>
      </c>
    </row>
    <row r="4656" spans="1:13" x14ac:dyDescent="0.2">
      <c r="A4656" s="3">
        <v>40756</v>
      </c>
      <c r="B4656" t="s">
        <v>10127</v>
      </c>
      <c r="C4656" t="s">
        <v>3579</v>
      </c>
      <c r="D4656" t="s">
        <v>10128</v>
      </c>
      <c r="E4656" t="s">
        <v>3578</v>
      </c>
      <c r="F4656" s="4">
        <v>3.81</v>
      </c>
      <c r="G4656" s="4">
        <v>3.8</v>
      </c>
      <c r="H4656" s="4">
        <v>0.245658600802309</v>
      </c>
      <c r="I4656" s="4">
        <v>4.3</v>
      </c>
      <c r="J4656" s="4">
        <v>3.3</v>
      </c>
      <c r="K4656" s="4">
        <v>3.6924999999999999</v>
      </c>
      <c r="L4656" s="4">
        <v>3.9849999999999999</v>
      </c>
      <c r="M4656" s="4">
        <v>28</v>
      </c>
    </row>
    <row r="4657" spans="1:13" x14ac:dyDescent="0.2">
      <c r="A4657" s="3">
        <v>40756</v>
      </c>
      <c r="B4657" t="s">
        <v>10141</v>
      </c>
      <c r="C4657" t="s">
        <v>3582</v>
      </c>
      <c r="D4657" t="s">
        <v>10142</v>
      </c>
      <c r="E4657" t="s">
        <v>3581</v>
      </c>
      <c r="F4657" s="4">
        <v>3.5689285714285699</v>
      </c>
      <c r="G4657" s="4">
        <v>3.6</v>
      </c>
      <c r="H4657" s="4">
        <v>0.48218898466391502</v>
      </c>
      <c r="I4657" s="4">
        <v>4.78</v>
      </c>
      <c r="J4657" s="4">
        <v>2.5</v>
      </c>
      <c r="K4657" s="4">
        <v>3.2</v>
      </c>
      <c r="L4657" s="4">
        <v>3.9</v>
      </c>
      <c r="M4657" s="4">
        <v>28</v>
      </c>
    </row>
    <row r="4658" spans="1:13" x14ac:dyDescent="0.2">
      <c r="A4658" s="3">
        <v>40756</v>
      </c>
      <c r="B4658" t="s">
        <v>10153</v>
      </c>
      <c r="C4658" t="s">
        <v>3600</v>
      </c>
      <c r="D4658" t="s">
        <v>10154</v>
      </c>
      <c r="E4658" t="s">
        <v>3599</v>
      </c>
      <c r="F4658" s="4">
        <v>3.7185714285714302</v>
      </c>
      <c r="G4658" s="4">
        <v>3.7749999999999999</v>
      </c>
      <c r="H4658" s="4">
        <v>0.70359244456029202</v>
      </c>
      <c r="I4658" s="4">
        <v>5.18</v>
      </c>
      <c r="J4658" s="4">
        <v>1.7</v>
      </c>
      <c r="K4658" s="4">
        <v>3.4750000000000001</v>
      </c>
      <c r="L4658" s="4">
        <v>4.0199999999999996</v>
      </c>
      <c r="M4658" s="4">
        <v>28</v>
      </c>
    </row>
    <row r="4659" spans="1:13" x14ac:dyDescent="0.2">
      <c r="A4659" s="3">
        <v>40756</v>
      </c>
      <c r="B4659" t="s">
        <v>10155</v>
      </c>
      <c r="C4659" t="s">
        <v>3603</v>
      </c>
      <c r="D4659" t="s">
        <v>10156</v>
      </c>
      <c r="E4659" t="s">
        <v>3602</v>
      </c>
      <c r="F4659" s="4">
        <v>3.7062962962963</v>
      </c>
      <c r="G4659" s="4">
        <v>3.7</v>
      </c>
      <c r="H4659" s="4">
        <v>0.83641243115209296</v>
      </c>
      <c r="I4659" s="4">
        <v>5.88</v>
      </c>
      <c r="J4659" s="4">
        <v>1.2</v>
      </c>
      <c r="K4659" s="4">
        <v>3.39</v>
      </c>
      <c r="L4659" s="4">
        <v>3.95</v>
      </c>
      <c r="M4659" s="4">
        <v>27</v>
      </c>
    </row>
    <row r="4660" spans="1:13" x14ac:dyDescent="0.2">
      <c r="A4660" s="3">
        <v>40756</v>
      </c>
      <c r="B4660" t="s">
        <v>10149</v>
      </c>
      <c r="C4660" t="s">
        <v>3594</v>
      </c>
      <c r="D4660" t="s">
        <v>10150</v>
      </c>
      <c r="E4660" t="s">
        <v>3593</v>
      </c>
      <c r="F4660" s="4">
        <v>3.5496428571428602</v>
      </c>
      <c r="G4660" s="4">
        <v>3.59</v>
      </c>
      <c r="H4660" s="4">
        <v>0.54448400406975295</v>
      </c>
      <c r="I4660" s="4">
        <v>4.4000000000000004</v>
      </c>
      <c r="J4660" s="4">
        <v>2.2000000000000002</v>
      </c>
      <c r="K4660" s="4">
        <v>3.2</v>
      </c>
      <c r="L4660" s="4">
        <v>4</v>
      </c>
      <c r="M4660" s="4">
        <v>28</v>
      </c>
    </row>
    <row r="4661" spans="1:13" x14ac:dyDescent="0.2">
      <c r="A4661" s="3">
        <v>40756</v>
      </c>
      <c r="B4661" t="s">
        <v>10151</v>
      </c>
      <c r="C4661" t="s">
        <v>3597</v>
      </c>
      <c r="D4661" t="s">
        <v>10152</v>
      </c>
      <c r="E4661" t="s">
        <v>3596</v>
      </c>
      <c r="F4661" s="4">
        <v>3.6262962962962999</v>
      </c>
      <c r="G4661" s="4">
        <v>3.8</v>
      </c>
      <c r="H4661" s="4">
        <v>0.54226837060166599</v>
      </c>
      <c r="I4661" s="4">
        <v>4.7</v>
      </c>
      <c r="J4661" s="4">
        <v>2.5</v>
      </c>
      <c r="K4661" s="4">
        <v>3.31</v>
      </c>
      <c r="L4661" s="4">
        <v>4</v>
      </c>
      <c r="M4661" s="4">
        <v>27</v>
      </c>
    </row>
    <row r="4662" spans="1:13" x14ac:dyDescent="0.2">
      <c r="A4662" s="3">
        <v>40787</v>
      </c>
      <c r="B4662" t="s">
        <v>9488</v>
      </c>
      <c r="C4662" t="s">
        <v>3918</v>
      </c>
      <c r="D4662" t="s">
        <v>9489</v>
      </c>
      <c r="E4662" t="s">
        <v>3917</v>
      </c>
      <c r="F4662" s="4">
        <v>4.3421428571428597</v>
      </c>
      <c r="G4662" s="4">
        <v>4.38</v>
      </c>
      <c r="H4662" s="4">
        <v>0.16168916551020401</v>
      </c>
      <c r="I4662" s="4">
        <v>4.5999999999999996</v>
      </c>
      <c r="J4662" s="4">
        <v>4.0999999999999996</v>
      </c>
      <c r="K4662" s="4">
        <v>4.18</v>
      </c>
      <c r="L4662" s="4">
        <v>4.47</v>
      </c>
      <c r="M4662" s="4">
        <v>28</v>
      </c>
    </row>
    <row r="4663" spans="1:13" x14ac:dyDescent="0.2">
      <c r="A4663" s="3">
        <v>40787</v>
      </c>
      <c r="B4663" t="s">
        <v>9532</v>
      </c>
      <c r="C4663" t="s">
        <v>3921</v>
      </c>
      <c r="D4663" t="s">
        <v>9533</v>
      </c>
      <c r="E4663" t="s">
        <v>3920</v>
      </c>
      <c r="F4663" s="4">
        <v>4.66642857142857</v>
      </c>
      <c r="G4663" s="4">
        <v>4.5</v>
      </c>
      <c r="H4663" s="4">
        <v>0.56305525211227403</v>
      </c>
      <c r="I4663" s="4">
        <v>6.35</v>
      </c>
      <c r="J4663" s="4">
        <v>3.8</v>
      </c>
      <c r="K4663" s="4">
        <v>4.3324999999999996</v>
      </c>
      <c r="L4663" s="4">
        <v>4.9775</v>
      </c>
      <c r="M4663" s="4">
        <v>28</v>
      </c>
    </row>
    <row r="4664" spans="1:13" x14ac:dyDescent="0.2">
      <c r="A4664" s="3">
        <v>40787</v>
      </c>
      <c r="B4664" t="s">
        <v>7360</v>
      </c>
      <c r="C4664" t="s">
        <v>3900</v>
      </c>
      <c r="D4664" t="s">
        <v>7361</v>
      </c>
      <c r="E4664" t="s">
        <v>3899</v>
      </c>
      <c r="F4664" s="4">
        <v>4.4744444444444396</v>
      </c>
      <c r="G4664" s="4">
        <v>4.5</v>
      </c>
      <c r="H4664" s="4">
        <v>0.23393512140258299</v>
      </c>
      <c r="I4664" s="4">
        <v>4.92</v>
      </c>
      <c r="J4664" s="4">
        <v>4</v>
      </c>
      <c r="K4664" s="4">
        <v>4.5</v>
      </c>
      <c r="L4664" s="4">
        <v>4.5</v>
      </c>
      <c r="M4664" s="4">
        <v>27</v>
      </c>
    </row>
    <row r="4665" spans="1:13" x14ac:dyDescent="0.2">
      <c r="A4665" s="3">
        <v>40787</v>
      </c>
      <c r="B4665" t="s">
        <v>7438</v>
      </c>
      <c r="C4665" t="s">
        <v>3912</v>
      </c>
      <c r="D4665" t="s">
        <v>7439</v>
      </c>
      <c r="E4665" t="s">
        <v>3911</v>
      </c>
      <c r="F4665" s="4">
        <v>4.8023999999999996</v>
      </c>
      <c r="G4665" s="4">
        <v>4.75</v>
      </c>
      <c r="H4665" s="4">
        <v>0.57646393353501901</v>
      </c>
      <c r="I4665" s="4">
        <v>6.5</v>
      </c>
      <c r="J4665" s="4">
        <v>4</v>
      </c>
      <c r="K4665" s="4">
        <v>4.5</v>
      </c>
      <c r="L4665" s="4">
        <v>5</v>
      </c>
      <c r="M4665" s="4">
        <v>25</v>
      </c>
    </row>
    <row r="4666" spans="1:13" x14ac:dyDescent="0.2">
      <c r="A4666" s="3">
        <v>40787</v>
      </c>
      <c r="B4666" t="s">
        <v>7364</v>
      </c>
      <c r="C4666" t="s">
        <v>3903</v>
      </c>
      <c r="D4666" t="s">
        <v>7365</v>
      </c>
      <c r="E4666" t="s">
        <v>3902</v>
      </c>
      <c r="F4666" s="4">
        <v>4.4896296296296301</v>
      </c>
      <c r="G4666" s="4">
        <v>4.5</v>
      </c>
      <c r="H4666" s="4">
        <v>0.25317190088161701</v>
      </c>
      <c r="I4666" s="4">
        <v>5</v>
      </c>
      <c r="J4666" s="4">
        <v>4</v>
      </c>
      <c r="K4666" s="4">
        <v>4.5</v>
      </c>
      <c r="L4666" s="4">
        <v>4.5</v>
      </c>
      <c r="M4666" s="4">
        <v>27</v>
      </c>
    </row>
    <row r="4667" spans="1:13" x14ac:dyDescent="0.2">
      <c r="A4667" s="3">
        <v>40787</v>
      </c>
      <c r="B4667" t="s">
        <v>7464</v>
      </c>
      <c r="C4667" t="s">
        <v>3915</v>
      </c>
      <c r="D4667" t="s">
        <v>7465</v>
      </c>
      <c r="E4667" t="s">
        <v>3914</v>
      </c>
      <c r="F4667" s="4">
        <v>4.9984000000000002</v>
      </c>
      <c r="G4667" s="4">
        <v>5</v>
      </c>
      <c r="H4667" s="4">
        <v>0.65276769732169404</v>
      </c>
      <c r="I4667" s="4">
        <v>6.5</v>
      </c>
      <c r="J4667" s="4">
        <v>4</v>
      </c>
      <c r="K4667" s="4">
        <v>4.5</v>
      </c>
      <c r="L4667" s="4">
        <v>5.25</v>
      </c>
      <c r="M4667" s="4">
        <v>25</v>
      </c>
    </row>
    <row r="4668" spans="1:13" x14ac:dyDescent="0.2">
      <c r="A4668" s="3">
        <v>40787</v>
      </c>
      <c r="B4668" t="s">
        <v>7382</v>
      </c>
      <c r="C4668" t="s">
        <v>3906</v>
      </c>
      <c r="D4668" t="s">
        <v>7383</v>
      </c>
      <c r="E4668" t="s">
        <v>3905</v>
      </c>
      <c r="F4668" s="4">
        <v>4.5648148148148104</v>
      </c>
      <c r="G4668" s="4">
        <v>4.5</v>
      </c>
      <c r="H4668" s="4">
        <v>0.34098692023607002</v>
      </c>
      <c r="I4668" s="4">
        <v>5.5</v>
      </c>
      <c r="J4668" s="4">
        <v>4</v>
      </c>
      <c r="K4668" s="4">
        <v>4.5</v>
      </c>
      <c r="L4668" s="4">
        <v>4.7450000000000001</v>
      </c>
      <c r="M4668" s="4">
        <v>27</v>
      </c>
    </row>
    <row r="4669" spans="1:13" x14ac:dyDescent="0.2">
      <c r="A4669" s="3">
        <v>40787</v>
      </c>
      <c r="B4669" t="s">
        <v>7490</v>
      </c>
      <c r="C4669" t="s">
        <v>4436</v>
      </c>
      <c r="D4669" t="s">
        <v>7491</v>
      </c>
      <c r="E4669" t="s">
        <v>4435</v>
      </c>
      <c r="F4669" s="4">
        <v>5.1875999999999998</v>
      </c>
      <c r="G4669" s="4">
        <v>5.25</v>
      </c>
      <c r="H4669" s="4">
        <v>0.72262991911489505</v>
      </c>
      <c r="I4669" s="4">
        <v>6.5</v>
      </c>
      <c r="J4669" s="4">
        <v>4</v>
      </c>
      <c r="K4669" s="4">
        <v>4.5</v>
      </c>
      <c r="L4669" s="4">
        <v>5.5</v>
      </c>
      <c r="M4669" s="4">
        <v>25</v>
      </c>
    </row>
    <row r="4670" spans="1:13" x14ac:dyDescent="0.2">
      <c r="A4670" s="3">
        <v>40787</v>
      </c>
      <c r="B4670" t="s">
        <v>7372</v>
      </c>
      <c r="C4670" t="s">
        <v>3897</v>
      </c>
      <c r="D4670" t="s">
        <v>7373</v>
      </c>
      <c r="E4670" t="s">
        <v>3896</v>
      </c>
      <c r="F4670" s="4">
        <v>4.4866666666666699</v>
      </c>
      <c r="G4670" s="4">
        <v>4.5</v>
      </c>
      <c r="H4670" s="4">
        <v>0.19454087962727501</v>
      </c>
      <c r="I4670" s="4">
        <v>4.87</v>
      </c>
      <c r="J4670" s="4">
        <v>4</v>
      </c>
      <c r="K4670" s="4">
        <v>4.5</v>
      </c>
      <c r="L4670" s="4">
        <v>4.5</v>
      </c>
      <c r="M4670" s="4">
        <v>27</v>
      </c>
    </row>
    <row r="4671" spans="1:13" x14ac:dyDescent="0.2">
      <c r="A4671" s="3">
        <v>40787</v>
      </c>
      <c r="B4671" t="s">
        <v>7408</v>
      </c>
      <c r="C4671" t="s">
        <v>3909</v>
      </c>
      <c r="D4671" t="s">
        <v>7409</v>
      </c>
      <c r="E4671" t="s">
        <v>3908</v>
      </c>
      <c r="F4671" s="4">
        <v>4.6562962962962997</v>
      </c>
      <c r="G4671" s="4">
        <v>4.5</v>
      </c>
      <c r="H4671" s="4">
        <v>0.459289988403071</v>
      </c>
      <c r="I4671" s="4">
        <v>6</v>
      </c>
      <c r="J4671" s="4">
        <v>4</v>
      </c>
      <c r="K4671" s="4">
        <v>4.5</v>
      </c>
      <c r="L4671" s="4">
        <v>4.875</v>
      </c>
      <c r="M4671" s="4">
        <v>27</v>
      </c>
    </row>
    <row r="4672" spans="1:13" x14ac:dyDescent="0.2">
      <c r="A4672" s="3">
        <v>40787</v>
      </c>
      <c r="B4672" t="s">
        <v>7492</v>
      </c>
      <c r="C4672" t="s">
        <v>3081</v>
      </c>
      <c r="D4672" t="s">
        <v>7493</v>
      </c>
      <c r="E4672" t="s">
        <v>3080</v>
      </c>
      <c r="F4672" s="4">
        <v>3.9142857142857101</v>
      </c>
      <c r="G4672" s="4">
        <v>3.9</v>
      </c>
      <c r="H4672" s="4">
        <v>0.30757629070390802</v>
      </c>
      <c r="I4672" s="4">
        <v>4.4000000000000004</v>
      </c>
      <c r="J4672" s="4">
        <v>3.2</v>
      </c>
      <c r="K4672" s="4">
        <v>3.8</v>
      </c>
      <c r="L4672" s="4">
        <v>4.125</v>
      </c>
      <c r="M4672" s="4">
        <v>28</v>
      </c>
    </row>
    <row r="4673" spans="1:13" x14ac:dyDescent="0.2">
      <c r="A4673" s="3">
        <v>40787</v>
      </c>
      <c r="B4673" t="s">
        <v>9382</v>
      </c>
      <c r="C4673" t="s">
        <v>3072</v>
      </c>
      <c r="D4673" t="s">
        <v>9383</v>
      </c>
      <c r="E4673" t="s">
        <v>3071</v>
      </c>
      <c r="F4673" s="4">
        <v>3.3433333333333302</v>
      </c>
      <c r="G4673" s="4">
        <v>3.4</v>
      </c>
      <c r="H4673" s="4">
        <v>0.25008044682673097</v>
      </c>
      <c r="I4673" s="4">
        <v>4.0999999999999996</v>
      </c>
      <c r="J4673" s="4">
        <v>2.9</v>
      </c>
      <c r="K4673" s="4">
        <v>3.1</v>
      </c>
      <c r="L4673" s="4">
        <v>3.5</v>
      </c>
      <c r="M4673" s="4">
        <v>30</v>
      </c>
    </row>
    <row r="4674" spans="1:13" x14ac:dyDescent="0.2">
      <c r="A4674" s="3">
        <v>40787</v>
      </c>
      <c r="B4674" t="s">
        <v>9492</v>
      </c>
      <c r="C4674" t="s">
        <v>3075</v>
      </c>
      <c r="D4674" t="s">
        <v>9493</v>
      </c>
      <c r="E4674" t="s">
        <v>3074</v>
      </c>
      <c r="F4674" s="4">
        <v>3.6566666666666698</v>
      </c>
      <c r="G4674" s="4">
        <v>3.6</v>
      </c>
      <c r="H4674" s="4">
        <v>0.31037611591959402</v>
      </c>
      <c r="I4674" s="4">
        <v>4.5</v>
      </c>
      <c r="J4674" s="4">
        <v>3.1</v>
      </c>
      <c r="K4674" s="4">
        <v>3.5</v>
      </c>
      <c r="L4674" s="4">
        <v>3.8</v>
      </c>
      <c r="M4674" s="4">
        <v>30</v>
      </c>
    </row>
    <row r="4675" spans="1:13" x14ac:dyDescent="0.2">
      <c r="A4675" s="3">
        <v>40787</v>
      </c>
      <c r="B4675" t="s">
        <v>7420</v>
      </c>
      <c r="C4675" t="s">
        <v>3102</v>
      </c>
      <c r="D4675" t="s">
        <v>7421</v>
      </c>
      <c r="E4675" t="s">
        <v>3101</v>
      </c>
      <c r="F4675" s="4">
        <v>3.5607142857142899</v>
      </c>
      <c r="G4675" s="4">
        <v>3.6</v>
      </c>
      <c r="H4675" s="4">
        <v>0.28588949654159101</v>
      </c>
      <c r="I4675" s="4">
        <v>4.2</v>
      </c>
      <c r="J4675" s="4">
        <v>3.1</v>
      </c>
      <c r="K4675" s="4">
        <v>3.4</v>
      </c>
      <c r="L4675" s="4">
        <v>3.7250000000000001</v>
      </c>
      <c r="M4675" s="4">
        <v>28</v>
      </c>
    </row>
    <row r="4676" spans="1:13" x14ac:dyDescent="0.2">
      <c r="A4676" s="3">
        <v>40787</v>
      </c>
      <c r="B4676" t="s">
        <v>9534</v>
      </c>
      <c r="C4676" t="s">
        <v>3078</v>
      </c>
      <c r="D4676" t="s">
        <v>9535</v>
      </c>
      <c r="E4676" t="s">
        <v>3077</v>
      </c>
      <c r="F4676" s="4">
        <v>3.5370370370370399</v>
      </c>
      <c r="G4676" s="4">
        <v>3.5</v>
      </c>
      <c r="H4676" s="4">
        <v>0.30527181853371799</v>
      </c>
      <c r="I4676" s="4">
        <v>4.2</v>
      </c>
      <c r="J4676" s="4">
        <v>2.9</v>
      </c>
      <c r="K4676" s="4">
        <v>3.45</v>
      </c>
      <c r="L4676" s="4">
        <v>3.7</v>
      </c>
      <c r="M4676" s="4">
        <v>27</v>
      </c>
    </row>
    <row r="4677" spans="1:13" x14ac:dyDescent="0.2">
      <c r="A4677" s="3">
        <v>40787</v>
      </c>
      <c r="B4677" t="s">
        <v>7422</v>
      </c>
      <c r="C4677" t="s">
        <v>3105</v>
      </c>
      <c r="D4677" t="s">
        <v>7423</v>
      </c>
      <c r="E4677" t="s">
        <v>3104</v>
      </c>
      <c r="F4677" s="4">
        <v>3.4807692307692299</v>
      </c>
      <c r="G4677" s="4">
        <v>3.5</v>
      </c>
      <c r="H4677" s="4">
        <v>0.34527580948480102</v>
      </c>
      <c r="I4677" s="4">
        <v>4.2</v>
      </c>
      <c r="J4677" s="4">
        <v>3</v>
      </c>
      <c r="K4677" s="4">
        <v>3.3</v>
      </c>
      <c r="L4677" s="4">
        <v>3.6</v>
      </c>
      <c r="M4677" s="4">
        <v>26</v>
      </c>
    </row>
    <row r="4678" spans="1:13" x14ac:dyDescent="0.2">
      <c r="A4678" s="3">
        <v>40787</v>
      </c>
      <c r="B4678" t="s">
        <v>7424</v>
      </c>
      <c r="C4678" t="s">
        <v>3126</v>
      </c>
      <c r="D4678" t="s">
        <v>7425</v>
      </c>
      <c r="E4678" t="s">
        <v>3125</v>
      </c>
      <c r="F4678" s="4">
        <v>0.46606896551724097</v>
      </c>
      <c r="G4678" s="4">
        <v>0.47</v>
      </c>
      <c r="H4678" s="4">
        <v>0.102669348268564</v>
      </c>
      <c r="I4678" s="4">
        <v>0.73</v>
      </c>
      <c r="J4678" s="4">
        <v>0.25</v>
      </c>
      <c r="K4678" s="4">
        <v>0.41</v>
      </c>
      <c r="L4678" s="4">
        <v>0.52</v>
      </c>
      <c r="M4678" s="4">
        <v>29</v>
      </c>
    </row>
    <row r="4679" spans="1:13" x14ac:dyDescent="0.2">
      <c r="A4679" s="3">
        <v>40787</v>
      </c>
      <c r="B4679" t="s">
        <v>7432</v>
      </c>
      <c r="C4679" t="s">
        <v>3129</v>
      </c>
      <c r="D4679" t="s">
        <v>7433</v>
      </c>
      <c r="E4679" t="s">
        <v>3128</v>
      </c>
      <c r="F4679" s="4">
        <v>0.33631034482758598</v>
      </c>
      <c r="G4679" s="4">
        <v>0.32</v>
      </c>
      <c r="H4679" s="4">
        <v>8.1089502336384803E-2</v>
      </c>
      <c r="I4679" s="4">
        <v>0.5</v>
      </c>
      <c r="J4679" s="4">
        <v>0.17</v>
      </c>
      <c r="K4679" s="4">
        <v>0.28000000000000003</v>
      </c>
      <c r="L4679" s="4">
        <v>0.39</v>
      </c>
      <c r="M4679" s="4">
        <v>29</v>
      </c>
    </row>
    <row r="4680" spans="1:13" x14ac:dyDescent="0.2">
      <c r="A4680" s="3">
        <v>40787</v>
      </c>
      <c r="B4680" t="s">
        <v>7442</v>
      </c>
      <c r="C4680" t="s">
        <v>3132</v>
      </c>
      <c r="D4680" t="s">
        <v>7443</v>
      </c>
      <c r="E4680" t="s">
        <v>3131</v>
      </c>
      <c r="F4680" s="4">
        <v>0.33403448275862102</v>
      </c>
      <c r="G4680" s="4">
        <v>0.34</v>
      </c>
      <c r="H4680" s="4">
        <v>0.10134399790481</v>
      </c>
      <c r="I4680" s="4">
        <v>0.5</v>
      </c>
      <c r="J4680" s="4">
        <v>0.03</v>
      </c>
      <c r="K4680" s="4">
        <v>0.27</v>
      </c>
      <c r="L4680" s="4">
        <v>0.4</v>
      </c>
      <c r="M4680" s="4">
        <v>29</v>
      </c>
    </row>
    <row r="4681" spans="1:13" x14ac:dyDescent="0.2">
      <c r="A4681" s="3">
        <v>40787</v>
      </c>
      <c r="B4681" t="s">
        <v>7450</v>
      </c>
      <c r="C4681" t="s">
        <v>3135</v>
      </c>
      <c r="D4681" t="s">
        <v>7451</v>
      </c>
      <c r="E4681" t="s">
        <v>3134</v>
      </c>
      <c r="F4681" s="4">
        <v>5.3241379310344797E-2</v>
      </c>
      <c r="G4681" s="4">
        <v>0.05</v>
      </c>
      <c r="H4681" s="4">
        <v>0.11757236530641001</v>
      </c>
      <c r="I4681" s="4">
        <v>0.3</v>
      </c>
      <c r="J4681" s="4">
        <v>-0.2</v>
      </c>
      <c r="K4681" s="4">
        <v>-0.01</v>
      </c>
      <c r="L4681" s="4">
        <v>0.14000000000000001</v>
      </c>
      <c r="M4681" s="4">
        <v>29</v>
      </c>
    </row>
    <row r="4682" spans="1:13" x14ac:dyDescent="0.2">
      <c r="A4682" s="3">
        <v>40787</v>
      </c>
      <c r="B4682" t="s">
        <v>7458</v>
      </c>
      <c r="C4682" t="s">
        <v>3138</v>
      </c>
      <c r="D4682" t="s">
        <v>7459</v>
      </c>
      <c r="E4682" t="s">
        <v>3137</v>
      </c>
      <c r="F4682" s="4">
        <v>-0.39237931034482798</v>
      </c>
      <c r="G4682" s="4">
        <v>-0.38</v>
      </c>
      <c r="H4682" s="4">
        <v>0.20837610464067499</v>
      </c>
      <c r="I4682" s="4">
        <v>0.13100000000000001</v>
      </c>
      <c r="J4682" s="4">
        <v>-0.91</v>
      </c>
      <c r="K4682" s="4">
        <v>-0.5</v>
      </c>
      <c r="L4682" s="4">
        <v>-0.28999999999999998</v>
      </c>
      <c r="M4682" s="4">
        <v>29</v>
      </c>
    </row>
    <row r="4683" spans="1:13" x14ac:dyDescent="0.2">
      <c r="A4683" s="3">
        <v>40787</v>
      </c>
      <c r="B4683" t="s">
        <v>7468</v>
      </c>
      <c r="C4683" t="s">
        <v>3141</v>
      </c>
      <c r="D4683" t="s">
        <v>7469</v>
      </c>
      <c r="E4683" t="s">
        <v>3140</v>
      </c>
      <c r="F4683" s="4">
        <v>0.117068965517241</v>
      </c>
      <c r="G4683" s="4">
        <v>0.1</v>
      </c>
      <c r="H4683" s="4">
        <v>0.10125566334583901</v>
      </c>
      <c r="I4683" s="4">
        <v>0.4</v>
      </c>
      <c r="J4683" s="4">
        <v>-0.03</v>
      </c>
      <c r="K4683" s="4">
        <v>0.05</v>
      </c>
      <c r="L4683" s="4">
        <v>0.14000000000000001</v>
      </c>
      <c r="M4683" s="4">
        <v>29</v>
      </c>
    </row>
    <row r="4684" spans="1:13" x14ac:dyDescent="0.2">
      <c r="A4684" s="3">
        <v>40787</v>
      </c>
      <c r="B4684" t="s">
        <v>7476</v>
      </c>
      <c r="C4684" t="s">
        <v>3144</v>
      </c>
      <c r="D4684" t="s">
        <v>7477</v>
      </c>
      <c r="E4684" t="s">
        <v>3143</v>
      </c>
      <c r="F4684" s="4">
        <v>0.31510344827586201</v>
      </c>
      <c r="G4684" s="4">
        <v>0.32</v>
      </c>
      <c r="H4684" s="4">
        <v>0.100879824128793</v>
      </c>
      <c r="I4684" s="4">
        <v>0.59</v>
      </c>
      <c r="J4684" s="4">
        <v>0.12</v>
      </c>
      <c r="K4684" s="4">
        <v>0.26</v>
      </c>
      <c r="L4684" s="4">
        <v>0.35</v>
      </c>
      <c r="M4684" s="4">
        <v>29</v>
      </c>
    </row>
    <row r="4685" spans="1:13" x14ac:dyDescent="0.2">
      <c r="A4685" s="3">
        <v>40787</v>
      </c>
      <c r="B4685" t="s">
        <v>7484</v>
      </c>
      <c r="C4685" t="s">
        <v>3147</v>
      </c>
      <c r="D4685" t="s">
        <v>7485</v>
      </c>
      <c r="E4685" t="s">
        <v>3146</v>
      </c>
      <c r="F4685" s="4">
        <v>0.27434482758620699</v>
      </c>
      <c r="G4685" s="4">
        <v>0.28000000000000003</v>
      </c>
      <c r="H4685" s="4">
        <v>7.8868912879024894E-2</v>
      </c>
      <c r="I4685" s="4">
        <v>0.38</v>
      </c>
      <c r="J4685" s="4">
        <v>0.06</v>
      </c>
      <c r="K4685" s="4">
        <v>0.24</v>
      </c>
      <c r="L4685" s="4">
        <v>0.33</v>
      </c>
      <c r="M4685" s="4">
        <v>29</v>
      </c>
    </row>
    <row r="4686" spans="1:13" x14ac:dyDescent="0.2">
      <c r="A4686" s="3">
        <v>40787</v>
      </c>
      <c r="B4686" t="s">
        <v>7386</v>
      </c>
      <c r="C4686" t="s">
        <v>3114</v>
      </c>
      <c r="D4686" t="s">
        <v>7387</v>
      </c>
      <c r="E4686" t="s">
        <v>3113</v>
      </c>
      <c r="F4686" s="4">
        <v>0.37530000000000002</v>
      </c>
      <c r="G4686" s="4">
        <v>0.29499999999999998</v>
      </c>
      <c r="H4686" s="4">
        <v>0.150646686448561</v>
      </c>
      <c r="I4686" s="4">
        <v>0.9</v>
      </c>
      <c r="J4686" s="4">
        <v>0.23</v>
      </c>
      <c r="K4686" s="4">
        <v>0.28000000000000003</v>
      </c>
      <c r="L4686" s="4">
        <v>0.4425</v>
      </c>
      <c r="M4686" s="4">
        <v>30</v>
      </c>
    </row>
    <row r="4687" spans="1:13" x14ac:dyDescent="0.2">
      <c r="A4687" s="3">
        <v>40787</v>
      </c>
      <c r="B4687" t="s">
        <v>7494</v>
      </c>
      <c r="C4687" t="s">
        <v>3150</v>
      </c>
      <c r="D4687" t="s">
        <v>7495</v>
      </c>
      <c r="E4687" t="s">
        <v>3149</v>
      </c>
      <c r="F4687" s="4">
        <v>0.48796551724137899</v>
      </c>
      <c r="G4687" s="4">
        <v>0.5</v>
      </c>
      <c r="H4687" s="4">
        <v>0.110372901293304</v>
      </c>
      <c r="I4687" s="4">
        <v>0.68</v>
      </c>
      <c r="J4687" s="4">
        <v>0.26</v>
      </c>
      <c r="K4687" s="4">
        <v>0.42</v>
      </c>
      <c r="L4687" s="4">
        <v>0.56000000000000005</v>
      </c>
      <c r="M4687" s="4">
        <v>29</v>
      </c>
    </row>
    <row r="4688" spans="1:13" x14ac:dyDescent="0.2">
      <c r="A4688" s="3">
        <v>40787</v>
      </c>
      <c r="B4688" t="s">
        <v>7394</v>
      </c>
      <c r="C4688" t="s">
        <v>3117</v>
      </c>
      <c r="D4688" t="s">
        <v>7395</v>
      </c>
      <c r="E4688" t="s">
        <v>3116</v>
      </c>
      <c r="F4688" s="4">
        <v>0.58309999999999995</v>
      </c>
      <c r="G4688" s="4">
        <v>0.59</v>
      </c>
      <c r="H4688" s="4">
        <v>9.8190648476705097E-2</v>
      </c>
      <c r="I4688" s="4">
        <v>0.87</v>
      </c>
      <c r="J4688" s="4">
        <v>0.4</v>
      </c>
      <c r="K4688" s="4">
        <v>0.51</v>
      </c>
      <c r="L4688" s="4">
        <v>0.62749999999999995</v>
      </c>
      <c r="M4688" s="4">
        <v>30</v>
      </c>
    </row>
    <row r="4689" spans="1:13" x14ac:dyDescent="0.2">
      <c r="A4689" s="3">
        <v>40787</v>
      </c>
      <c r="B4689" t="s">
        <v>7402</v>
      </c>
      <c r="C4689" t="s">
        <v>3120</v>
      </c>
      <c r="D4689" t="s">
        <v>7403</v>
      </c>
      <c r="E4689" t="s">
        <v>3119</v>
      </c>
      <c r="F4689" s="4">
        <v>0.79626666666666701</v>
      </c>
      <c r="G4689" s="4">
        <v>0.8</v>
      </c>
      <c r="H4689" s="4">
        <v>0.13909632815336001</v>
      </c>
      <c r="I4689" s="4">
        <v>1.07</v>
      </c>
      <c r="J4689" s="4">
        <v>0.5</v>
      </c>
      <c r="K4689" s="4">
        <v>0.72</v>
      </c>
      <c r="L4689" s="4">
        <v>0.875</v>
      </c>
      <c r="M4689" s="4">
        <v>30</v>
      </c>
    </row>
    <row r="4690" spans="1:13" x14ac:dyDescent="0.2">
      <c r="A4690" s="3">
        <v>40787</v>
      </c>
      <c r="B4690" t="s">
        <v>7412</v>
      </c>
      <c r="C4690" t="s">
        <v>3123</v>
      </c>
      <c r="D4690" t="s">
        <v>7413</v>
      </c>
      <c r="E4690" t="s">
        <v>3122</v>
      </c>
      <c r="F4690" s="4">
        <v>0.54343333333333299</v>
      </c>
      <c r="G4690" s="4">
        <v>0.54</v>
      </c>
      <c r="H4690" s="4">
        <v>9.4229244795406494E-2</v>
      </c>
      <c r="I4690" s="4">
        <v>0.74</v>
      </c>
      <c r="J4690" s="4">
        <v>0.3</v>
      </c>
      <c r="K4690" s="4">
        <v>0.49</v>
      </c>
      <c r="L4690" s="4">
        <v>0.59750000000000003</v>
      </c>
      <c r="M4690" s="4">
        <v>30</v>
      </c>
    </row>
    <row r="4691" spans="1:13" x14ac:dyDescent="0.2">
      <c r="A4691" s="3">
        <v>40787</v>
      </c>
      <c r="B4691" t="s">
        <v>7496</v>
      </c>
      <c r="C4691" t="s">
        <v>3096</v>
      </c>
      <c r="D4691" t="s">
        <v>7497</v>
      </c>
      <c r="E4691" t="s">
        <v>3095</v>
      </c>
      <c r="F4691" s="4">
        <v>3.5125000000000002</v>
      </c>
      <c r="G4691" s="4">
        <v>3.5</v>
      </c>
      <c r="H4691" s="4">
        <v>0.30547539572165899</v>
      </c>
      <c r="I4691" s="4">
        <v>4.0999999999999996</v>
      </c>
      <c r="J4691" s="4">
        <v>3.1</v>
      </c>
      <c r="K4691" s="4">
        <v>3.2</v>
      </c>
      <c r="L4691" s="4">
        <v>3.7</v>
      </c>
      <c r="M4691" s="4">
        <v>24</v>
      </c>
    </row>
    <row r="4692" spans="1:13" x14ac:dyDescent="0.2">
      <c r="A4692" s="3">
        <v>40787</v>
      </c>
      <c r="B4692" t="s">
        <v>9496</v>
      </c>
      <c r="C4692" t="s">
        <v>3087</v>
      </c>
      <c r="D4692" t="s">
        <v>9497</v>
      </c>
      <c r="E4692" t="s">
        <v>3086</v>
      </c>
      <c r="F4692" s="4">
        <v>3.3142857142857101</v>
      </c>
      <c r="G4692" s="4">
        <v>3.3</v>
      </c>
      <c r="H4692" s="4">
        <v>0.162650012158089</v>
      </c>
      <c r="I4692" s="4">
        <v>3.6</v>
      </c>
      <c r="J4692" s="4">
        <v>3.1</v>
      </c>
      <c r="K4692" s="4">
        <v>3.2</v>
      </c>
      <c r="L4692" s="4">
        <v>3.4249999999999998</v>
      </c>
      <c r="M4692" s="4">
        <v>28</v>
      </c>
    </row>
    <row r="4693" spans="1:13" x14ac:dyDescent="0.2">
      <c r="A4693" s="3">
        <v>40787</v>
      </c>
      <c r="B4693" t="s">
        <v>9536</v>
      </c>
      <c r="C4693" t="s">
        <v>3090</v>
      </c>
      <c r="D4693" t="s">
        <v>9537</v>
      </c>
      <c r="E4693" t="s">
        <v>3089</v>
      </c>
      <c r="F4693" s="4">
        <v>3.45</v>
      </c>
      <c r="G4693" s="4">
        <v>3.5</v>
      </c>
      <c r="H4693" s="4">
        <v>0.30489828297804999</v>
      </c>
      <c r="I4693" s="4">
        <v>4.3</v>
      </c>
      <c r="J4693" s="4">
        <v>2.9</v>
      </c>
      <c r="K4693" s="4">
        <v>3.2749999999999999</v>
      </c>
      <c r="L4693" s="4">
        <v>3.6</v>
      </c>
      <c r="M4693" s="4">
        <v>28</v>
      </c>
    </row>
    <row r="4694" spans="1:13" x14ac:dyDescent="0.2">
      <c r="A4694" s="3">
        <v>40787</v>
      </c>
      <c r="B4694" t="s">
        <v>7498</v>
      </c>
      <c r="C4694" t="s">
        <v>3153</v>
      </c>
      <c r="D4694" t="s">
        <v>7499</v>
      </c>
      <c r="E4694" t="s">
        <v>3152</v>
      </c>
      <c r="F4694" s="4">
        <v>0.301017857142857</v>
      </c>
      <c r="G4694" s="4">
        <v>0.28999999999999998</v>
      </c>
      <c r="H4694" s="4">
        <v>6.4199411867453898E-2</v>
      </c>
      <c r="I4694" s="4">
        <v>0.44</v>
      </c>
      <c r="J4694" s="4">
        <v>0.19</v>
      </c>
      <c r="K4694" s="4">
        <v>0.26</v>
      </c>
      <c r="L4694" s="4">
        <v>0.32</v>
      </c>
      <c r="M4694" s="4">
        <v>28</v>
      </c>
    </row>
    <row r="4695" spans="1:13" x14ac:dyDescent="0.2">
      <c r="A4695" s="3">
        <v>40787</v>
      </c>
      <c r="B4695" t="s">
        <v>10139</v>
      </c>
      <c r="C4695" t="s">
        <v>4324</v>
      </c>
      <c r="D4695" t="s">
        <v>10140</v>
      </c>
      <c r="E4695" t="s">
        <v>4323</v>
      </c>
      <c r="F4695" s="4">
        <v>1.6071428571428601</v>
      </c>
      <c r="G4695" s="4">
        <v>1.6</v>
      </c>
      <c r="H4695" s="4">
        <v>0.127449543912037</v>
      </c>
      <c r="I4695" s="4">
        <v>1.9</v>
      </c>
      <c r="J4695" s="4">
        <v>1.3</v>
      </c>
      <c r="K4695" s="4">
        <v>1.5</v>
      </c>
      <c r="L4695" s="4">
        <v>1.7</v>
      </c>
      <c r="M4695" s="4">
        <v>28</v>
      </c>
    </row>
    <row r="4696" spans="1:13" x14ac:dyDescent="0.2">
      <c r="A4696" s="3">
        <v>40787</v>
      </c>
      <c r="B4696" t="s">
        <v>10147</v>
      </c>
      <c r="C4696" t="s">
        <v>4327</v>
      </c>
      <c r="D4696" t="s">
        <v>10148</v>
      </c>
      <c r="E4696" t="s">
        <v>4326</v>
      </c>
      <c r="F4696" s="4">
        <v>2.0928571428571399</v>
      </c>
      <c r="G4696" s="4">
        <v>2.1</v>
      </c>
      <c r="H4696" s="4">
        <v>0.32764996162749299</v>
      </c>
      <c r="I4696" s="4">
        <v>2.7</v>
      </c>
      <c r="J4696" s="4">
        <v>1.2</v>
      </c>
      <c r="K4696" s="4">
        <v>1.9750000000000001</v>
      </c>
      <c r="L4696" s="4">
        <v>2.2999999999999998</v>
      </c>
      <c r="M4696" s="4">
        <v>28</v>
      </c>
    </row>
    <row r="4697" spans="1:13" x14ac:dyDescent="0.2">
      <c r="A4697" s="3">
        <v>40787</v>
      </c>
      <c r="B4697" t="s">
        <v>9554</v>
      </c>
      <c r="C4697" t="s">
        <v>3939</v>
      </c>
      <c r="D4697" t="s">
        <v>9555</v>
      </c>
      <c r="E4697" t="s">
        <v>3947</v>
      </c>
      <c r="F4697" s="4">
        <v>12.9873333333333</v>
      </c>
      <c r="G4697" s="4">
        <v>13.045</v>
      </c>
      <c r="H4697" s="4">
        <v>0.45629643520589702</v>
      </c>
      <c r="I4697" s="4">
        <v>13.74</v>
      </c>
      <c r="J4697" s="4">
        <v>12.15</v>
      </c>
      <c r="K4697" s="4">
        <v>12.727499999999999</v>
      </c>
      <c r="L4697" s="4">
        <v>13.3375</v>
      </c>
      <c r="M4697" s="4">
        <v>30</v>
      </c>
    </row>
    <row r="4698" spans="1:13" x14ac:dyDescent="0.2">
      <c r="A4698" s="3">
        <v>40787</v>
      </c>
      <c r="B4698" t="s">
        <v>9556</v>
      </c>
      <c r="C4698" t="s">
        <v>3942</v>
      </c>
      <c r="D4698" t="s">
        <v>9557</v>
      </c>
      <c r="E4698" t="s">
        <v>3949</v>
      </c>
      <c r="F4698" s="4">
        <v>12.8106666666667</v>
      </c>
      <c r="G4698" s="4">
        <v>12.75</v>
      </c>
      <c r="H4698" s="4">
        <v>0.437941370137786</v>
      </c>
      <c r="I4698" s="4">
        <v>13.63</v>
      </c>
      <c r="J4698" s="4">
        <v>12.1</v>
      </c>
      <c r="K4698" s="4">
        <v>12.5</v>
      </c>
      <c r="L4698" s="4">
        <v>13.1875</v>
      </c>
      <c r="M4698" s="4">
        <v>30</v>
      </c>
    </row>
    <row r="4699" spans="1:13" x14ac:dyDescent="0.2">
      <c r="A4699" s="3">
        <v>40787</v>
      </c>
      <c r="B4699" t="s">
        <v>9558</v>
      </c>
      <c r="C4699" t="s">
        <v>3952</v>
      </c>
      <c r="D4699" t="s">
        <v>9559</v>
      </c>
      <c r="E4699" t="s">
        <v>3951</v>
      </c>
      <c r="F4699" s="4">
        <v>12.616666666666699</v>
      </c>
      <c r="G4699" s="4">
        <v>12.445</v>
      </c>
      <c r="H4699" s="4">
        <v>0.46082634423417002</v>
      </c>
      <c r="I4699" s="4">
        <v>13.45</v>
      </c>
      <c r="J4699" s="4">
        <v>11.9</v>
      </c>
      <c r="K4699" s="4">
        <v>12.227499999999999</v>
      </c>
      <c r="L4699" s="4">
        <v>13.0075</v>
      </c>
      <c r="M4699" s="4">
        <v>30</v>
      </c>
    </row>
    <row r="4700" spans="1:13" x14ac:dyDescent="0.2">
      <c r="A4700" s="3">
        <v>40787</v>
      </c>
      <c r="B4700" t="s">
        <v>9502</v>
      </c>
      <c r="C4700" t="s">
        <v>3936</v>
      </c>
      <c r="D4700" t="s">
        <v>9503</v>
      </c>
      <c r="E4700" t="s">
        <v>3935</v>
      </c>
      <c r="F4700" s="4">
        <v>12.616666666666699</v>
      </c>
      <c r="G4700" s="4">
        <v>12.445</v>
      </c>
      <c r="H4700" s="4">
        <v>0.46082634423417002</v>
      </c>
      <c r="I4700" s="4">
        <v>13.45</v>
      </c>
      <c r="J4700" s="4">
        <v>11.9</v>
      </c>
      <c r="K4700" s="4">
        <v>12.227499999999999</v>
      </c>
      <c r="L4700" s="4">
        <v>13.0075</v>
      </c>
      <c r="M4700" s="4">
        <v>30</v>
      </c>
    </row>
    <row r="4701" spans="1:13" x14ac:dyDescent="0.2">
      <c r="A4701" s="3">
        <v>40787</v>
      </c>
      <c r="B4701" t="s">
        <v>9540</v>
      </c>
      <c r="C4701" t="s">
        <v>3939</v>
      </c>
      <c r="D4701" t="s">
        <v>9541</v>
      </c>
      <c r="E4701" t="s">
        <v>3938</v>
      </c>
      <c r="F4701" s="4">
        <v>12.632633333333301</v>
      </c>
      <c r="G4701" s="4">
        <v>12.51</v>
      </c>
      <c r="H4701" s="4">
        <v>0.544584402332979</v>
      </c>
      <c r="I4701" s="4">
        <v>14.01</v>
      </c>
      <c r="J4701" s="4">
        <v>11.5</v>
      </c>
      <c r="K4701" s="4">
        <v>12.362500000000001</v>
      </c>
      <c r="L4701" s="4">
        <v>12.72</v>
      </c>
      <c r="M4701" s="4">
        <v>30</v>
      </c>
    </row>
    <row r="4702" spans="1:13" x14ac:dyDescent="0.2">
      <c r="A4702" s="3">
        <v>40787</v>
      </c>
      <c r="B4702" t="s">
        <v>10127</v>
      </c>
      <c r="C4702" t="s">
        <v>3579</v>
      </c>
      <c r="D4702" t="s">
        <v>10128</v>
      </c>
      <c r="E4702" t="s">
        <v>3578</v>
      </c>
      <c r="F4702" s="4">
        <v>3.7730000000000001</v>
      </c>
      <c r="G4702" s="4">
        <v>3.8</v>
      </c>
      <c r="H4702" s="4">
        <v>0.20112013908315499</v>
      </c>
      <c r="I4702" s="4">
        <v>4.3</v>
      </c>
      <c r="J4702" s="4">
        <v>3.3</v>
      </c>
      <c r="K4702" s="4">
        <v>3.6549999999999998</v>
      </c>
      <c r="L4702" s="4">
        <v>3.9</v>
      </c>
      <c r="M4702" s="4">
        <v>30</v>
      </c>
    </row>
    <row r="4703" spans="1:13" x14ac:dyDescent="0.2">
      <c r="A4703" s="3">
        <v>40787</v>
      </c>
      <c r="B4703" t="s">
        <v>10141</v>
      </c>
      <c r="C4703" t="s">
        <v>3582</v>
      </c>
      <c r="D4703" t="s">
        <v>10142</v>
      </c>
      <c r="E4703" t="s">
        <v>3581</v>
      </c>
      <c r="F4703" s="4">
        <v>3.5009999999999999</v>
      </c>
      <c r="G4703" s="4">
        <v>3.5</v>
      </c>
      <c r="H4703" s="4">
        <v>0.53997669170641704</v>
      </c>
      <c r="I4703" s="4">
        <v>4.5</v>
      </c>
      <c r="J4703" s="4">
        <v>2.5</v>
      </c>
      <c r="K4703" s="4">
        <v>3.2</v>
      </c>
      <c r="L4703" s="4">
        <v>3.75</v>
      </c>
      <c r="M4703" s="4">
        <v>30</v>
      </c>
    </row>
    <row r="4704" spans="1:13" x14ac:dyDescent="0.2">
      <c r="A4704" s="3">
        <v>40787</v>
      </c>
      <c r="B4704" t="s">
        <v>10157</v>
      </c>
      <c r="C4704" t="s">
        <v>3585</v>
      </c>
      <c r="D4704" t="s">
        <v>10158</v>
      </c>
      <c r="E4704" t="s">
        <v>3584</v>
      </c>
      <c r="F4704" s="4">
        <v>3.50416666666667</v>
      </c>
      <c r="G4704" s="4">
        <v>3.5</v>
      </c>
      <c r="H4704" s="4">
        <v>0.56199115470887495</v>
      </c>
      <c r="I4704" s="4">
        <v>5</v>
      </c>
      <c r="J4704" s="4">
        <v>2.2999999999999998</v>
      </c>
      <c r="K4704" s="4">
        <v>3.25</v>
      </c>
      <c r="L4704" s="4">
        <v>3.9</v>
      </c>
      <c r="M4704" s="4">
        <v>24</v>
      </c>
    </row>
    <row r="4705" spans="1:13" x14ac:dyDescent="0.2">
      <c r="A4705" s="3">
        <v>40787</v>
      </c>
      <c r="B4705" t="s">
        <v>10153</v>
      </c>
      <c r="C4705" t="s">
        <v>3600</v>
      </c>
      <c r="D4705" t="s">
        <v>10154</v>
      </c>
      <c r="E4705" t="s">
        <v>3599</v>
      </c>
      <c r="F4705" s="4">
        <v>3.6513793103448302</v>
      </c>
      <c r="G4705" s="4">
        <v>3.63</v>
      </c>
      <c r="H4705" s="4">
        <v>0.74816310357879201</v>
      </c>
      <c r="I4705" s="4">
        <v>5.3</v>
      </c>
      <c r="J4705" s="4">
        <v>1.7</v>
      </c>
      <c r="K4705" s="4">
        <v>3.18</v>
      </c>
      <c r="L4705" s="4">
        <v>4.08</v>
      </c>
      <c r="M4705" s="4">
        <v>29</v>
      </c>
    </row>
    <row r="4706" spans="1:13" x14ac:dyDescent="0.2">
      <c r="A4706" s="3">
        <v>40787</v>
      </c>
      <c r="B4706" t="s">
        <v>10155</v>
      </c>
      <c r="C4706" t="s">
        <v>3603</v>
      </c>
      <c r="D4706" t="s">
        <v>10156</v>
      </c>
      <c r="E4706" t="s">
        <v>3602</v>
      </c>
      <c r="F4706" s="4">
        <v>3.71</v>
      </c>
      <c r="G4706" s="4">
        <v>3.7</v>
      </c>
      <c r="H4706" s="4">
        <v>0.74767257921785901</v>
      </c>
      <c r="I4706" s="4">
        <v>5.47</v>
      </c>
      <c r="J4706" s="4">
        <v>2.2000000000000002</v>
      </c>
      <c r="K4706" s="4">
        <v>3.4</v>
      </c>
      <c r="L4706" s="4">
        <v>4.0999999999999996</v>
      </c>
      <c r="M4706" s="4">
        <v>29</v>
      </c>
    </row>
    <row r="4707" spans="1:13" x14ac:dyDescent="0.2">
      <c r="A4707" s="3">
        <v>40787</v>
      </c>
      <c r="B4707" t="s">
        <v>10149</v>
      </c>
      <c r="C4707" t="s">
        <v>3594</v>
      </c>
      <c r="D4707" t="s">
        <v>10150</v>
      </c>
      <c r="E4707" t="s">
        <v>3593</v>
      </c>
      <c r="F4707" s="4">
        <v>3.5165517241379298</v>
      </c>
      <c r="G4707" s="4">
        <v>3.6</v>
      </c>
      <c r="H4707" s="4">
        <v>0.50829740915888499</v>
      </c>
      <c r="I4707" s="4">
        <v>4.3</v>
      </c>
      <c r="J4707" s="4">
        <v>2.2000000000000002</v>
      </c>
      <c r="K4707" s="4">
        <v>3.18</v>
      </c>
      <c r="L4707" s="4">
        <v>3.84</v>
      </c>
      <c r="M4707" s="4">
        <v>29</v>
      </c>
    </row>
    <row r="4708" spans="1:13" x14ac:dyDescent="0.2">
      <c r="A4708" s="3">
        <v>40787</v>
      </c>
      <c r="B4708" t="s">
        <v>10151</v>
      </c>
      <c r="C4708" t="s">
        <v>3597</v>
      </c>
      <c r="D4708" t="s">
        <v>10152</v>
      </c>
      <c r="E4708" t="s">
        <v>3596</v>
      </c>
      <c r="F4708" s="4">
        <v>3.6320689655172398</v>
      </c>
      <c r="G4708" s="4">
        <v>3.8</v>
      </c>
      <c r="H4708" s="4">
        <v>0.45222765529846698</v>
      </c>
      <c r="I4708" s="4">
        <v>4.7</v>
      </c>
      <c r="J4708" s="4">
        <v>2.54</v>
      </c>
      <c r="K4708" s="4">
        <v>3.4</v>
      </c>
      <c r="L4708" s="4">
        <v>3.9</v>
      </c>
      <c r="M4708" s="4">
        <v>29</v>
      </c>
    </row>
    <row r="4709" spans="1:13" x14ac:dyDescent="0.2">
      <c r="A4709" s="3">
        <v>40817</v>
      </c>
      <c r="B4709" t="s">
        <v>9488</v>
      </c>
      <c r="C4709" t="s">
        <v>3918</v>
      </c>
      <c r="D4709" t="s">
        <v>9489</v>
      </c>
      <c r="E4709" t="s">
        <v>3917</v>
      </c>
      <c r="F4709" s="4">
        <v>4.3412499999999996</v>
      </c>
      <c r="G4709" s="4">
        <v>4.375</v>
      </c>
      <c r="H4709" s="4">
        <v>0.13378478824297399</v>
      </c>
      <c r="I4709" s="4">
        <v>4.51</v>
      </c>
      <c r="J4709" s="4">
        <v>4.0999999999999996</v>
      </c>
      <c r="K4709" s="4">
        <v>4.2</v>
      </c>
      <c r="L4709" s="4">
        <v>4.4400000000000004</v>
      </c>
      <c r="M4709" s="4">
        <v>24</v>
      </c>
    </row>
    <row r="4710" spans="1:13" x14ac:dyDescent="0.2">
      <c r="A4710" s="3">
        <v>40817</v>
      </c>
      <c r="B4710" t="s">
        <v>9532</v>
      </c>
      <c r="C4710" t="s">
        <v>3921</v>
      </c>
      <c r="D4710" t="s">
        <v>9533</v>
      </c>
      <c r="E4710" t="s">
        <v>3920</v>
      </c>
      <c r="F4710" s="4">
        <v>4.4058333333333302</v>
      </c>
      <c r="G4710" s="4">
        <v>4.42</v>
      </c>
      <c r="H4710" s="4">
        <v>0.39600084174994699</v>
      </c>
      <c r="I4710" s="4">
        <v>5.23</v>
      </c>
      <c r="J4710" s="4">
        <v>3.8</v>
      </c>
      <c r="K4710" s="4">
        <v>4.0999999999999996</v>
      </c>
      <c r="L4710" s="4">
        <v>4.7024999999999997</v>
      </c>
      <c r="M4710" s="4">
        <v>24</v>
      </c>
    </row>
    <row r="4711" spans="1:13" x14ac:dyDescent="0.2">
      <c r="A4711" s="3">
        <v>40817</v>
      </c>
      <c r="B4711" t="s">
        <v>7360</v>
      </c>
      <c r="C4711" t="s">
        <v>3897</v>
      </c>
      <c r="D4711" t="s">
        <v>7361</v>
      </c>
      <c r="E4711" t="s">
        <v>3896</v>
      </c>
      <c r="F4711" s="4">
        <v>4.3645833333333304</v>
      </c>
      <c r="G4711" s="4">
        <v>4.5</v>
      </c>
      <c r="H4711" s="4">
        <v>0.26441040508807601</v>
      </c>
      <c r="I4711" s="4">
        <v>4.91</v>
      </c>
      <c r="J4711" s="4">
        <v>4</v>
      </c>
      <c r="K4711" s="4">
        <v>4.1875</v>
      </c>
      <c r="L4711" s="4">
        <v>4.5</v>
      </c>
      <c r="M4711" s="4">
        <v>24</v>
      </c>
    </row>
    <row r="4712" spans="1:13" x14ac:dyDescent="0.2">
      <c r="A4712" s="3">
        <v>40817</v>
      </c>
      <c r="B4712" t="s">
        <v>7438</v>
      </c>
      <c r="C4712" t="s">
        <v>3909</v>
      </c>
      <c r="D4712" t="s">
        <v>7439</v>
      </c>
      <c r="E4712" t="s">
        <v>3908</v>
      </c>
      <c r="F4712" s="4">
        <v>4.4720833333333303</v>
      </c>
      <c r="G4712" s="4">
        <v>4.5</v>
      </c>
      <c r="H4712" s="4">
        <v>0.43542062788573299</v>
      </c>
      <c r="I4712" s="4">
        <v>5.61</v>
      </c>
      <c r="J4712" s="4">
        <v>3.91</v>
      </c>
      <c r="K4712" s="4">
        <v>4</v>
      </c>
      <c r="L4712" s="4">
        <v>4.75</v>
      </c>
      <c r="M4712" s="4">
        <v>24</v>
      </c>
    </row>
    <row r="4713" spans="1:13" x14ac:dyDescent="0.2">
      <c r="A4713" s="3">
        <v>40817</v>
      </c>
      <c r="B4713" t="s">
        <v>7364</v>
      </c>
      <c r="C4713" t="s">
        <v>3900</v>
      </c>
      <c r="D4713" t="s">
        <v>7365</v>
      </c>
      <c r="E4713" t="s">
        <v>3899</v>
      </c>
      <c r="F4713" s="4">
        <v>4.33958333333333</v>
      </c>
      <c r="G4713" s="4">
        <v>4.4000000000000004</v>
      </c>
      <c r="H4713" s="4">
        <v>0.30709691384439802</v>
      </c>
      <c r="I4713" s="4">
        <v>5</v>
      </c>
      <c r="J4713" s="4">
        <v>4</v>
      </c>
      <c r="K4713" s="4">
        <v>4</v>
      </c>
      <c r="L4713" s="4">
        <v>4.5</v>
      </c>
      <c r="M4713" s="4">
        <v>24</v>
      </c>
    </row>
    <row r="4714" spans="1:13" x14ac:dyDescent="0.2">
      <c r="A4714" s="3">
        <v>40817</v>
      </c>
      <c r="B4714" t="s">
        <v>7464</v>
      </c>
      <c r="C4714" t="s">
        <v>3912</v>
      </c>
      <c r="D4714" t="s">
        <v>7465</v>
      </c>
      <c r="E4714" t="s">
        <v>3911</v>
      </c>
      <c r="F4714" s="4">
        <v>4.5912499999999996</v>
      </c>
      <c r="G4714" s="4">
        <v>4.5</v>
      </c>
      <c r="H4714" s="4">
        <v>0.51521470830341598</v>
      </c>
      <c r="I4714" s="4">
        <v>6.02</v>
      </c>
      <c r="J4714" s="4">
        <v>3.91</v>
      </c>
      <c r="K4714" s="4">
        <v>4.1875</v>
      </c>
      <c r="L4714" s="4">
        <v>4.75</v>
      </c>
      <c r="M4714" s="4">
        <v>24</v>
      </c>
    </row>
    <row r="4715" spans="1:13" x14ac:dyDescent="0.2">
      <c r="A4715" s="3">
        <v>40817</v>
      </c>
      <c r="B4715" t="s">
        <v>7382</v>
      </c>
      <c r="C4715" t="s">
        <v>3903</v>
      </c>
      <c r="D4715" t="s">
        <v>7383</v>
      </c>
      <c r="E4715" t="s">
        <v>3902</v>
      </c>
      <c r="F4715" s="4">
        <v>4.3216666666666699</v>
      </c>
      <c r="G4715" s="4">
        <v>4.4000000000000004</v>
      </c>
      <c r="H4715" s="4">
        <v>0.33069974121637802</v>
      </c>
      <c r="I4715" s="4">
        <v>5.0199999999999996</v>
      </c>
      <c r="J4715" s="4">
        <v>3.91</v>
      </c>
      <c r="K4715" s="4">
        <v>4</v>
      </c>
      <c r="L4715" s="4">
        <v>4.5</v>
      </c>
      <c r="M4715" s="4">
        <v>24</v>
      </c>
    </row>
    <row r="4716" spans="1:13" x14ac:dyDescent="0.2">
      <c r="A4716" s="3">
        <v>40817</v>
      </c>
      <c r="B4716" t="s">
        <v>7490</v>
      </c>
      <c r="C4716" t="s">
        <v>3915</v>
      </c>
      <c r="D4716" t="s">
        <v>7491</v>
      </c>
      <c r="E4716" t="s">
        <v>3914</v>
      </c>
      <c r="F4716" s="4">
        <v>4.8120833333333302</v>
      </c>
      <c r="G4716" s="4">
        <v>4.75</v>
      </c>
      <c r="H4716" s="4">
        <v>0.65383802785297396</v>
      </c>
      <c r="I4716" s="4">
        <v>6.27</v>
      </c>
      <c r="J4716" s="4">
        <v>3.91</v>
      </c>
      <c r="K4716" s="4">
        <v>4.375</v>
      </c>
      <c r="L4716" s="4">
        <v>5.2625000000000002</v>
      </c>
      <c r="M4716" s="4">
        <v>24</v>
      </c>
    </row>
    <row r="4717" spans="1:13" x14ac:dyDescent="0.2">
      <c r="A4717" s="3">
        <v>40817</v>
      </c>
      <c r="B4717" t="s">
        <v>7372</v>
      </c>
      <c r="C4717" t="s">
        <v>3894</v>
      </c>
      <c r="D4717" t="s">
        <v>7373</v>
      </c>
      <c r="E4717" t="s">
        <v>3893</v>
      </c>
      <c r="F4717" s="4">
        <v>4.47291666666667</v>
      </c>
      <c r="G4717" s="4">
        <v>4.5</v>
      </c>
      <c r="H4717" s="4">
        <v>0.14895225866806699</v>
      </c>
      <c r="I4717" s="4">
        <v>4.82</v>
      </c>
      <c r="J4717" s="4">
        <v>4.25</v>
      </c>
      <c r="K4717" s="4">
        <v>4.4775</v>
      </c>
      <c r="L4717" s="4">
        <v>4.5</v>
      </c>
      <c r="M4717" s="4">
        <v>24</v>
      </c>
    </row>
    <row r="4718" spans="1:13" x14ac:dyDescent="0.2">
      <c r="A4718" s="3">
        <v>40817</v>
      </c>
      <c r="B4718" t="s">
        <v>7408</v>
      </c>
      <c r="C4718" t="s">
        <v>3906</v>
      </c>
      <c r="D4718" t="s">
        <v>7409</v>
      </c>
      <c r="E4718" t="s">
        <v>3905</v>
      </c>
      <c r="F4718" s="4">
        <v>4.3429166666666701</v>
      </c>
      <c r="G4718" s="4">
        <v>4.4000000000000004</v>
      </c>
      <c r="H4718" s="4">
        <v>0.33520245883017802</v>
      </c>
      <c r="I4718" s="4">
        <v>5.05</v>
      </c>
      <c r="J4718" s="4">
        <v>3.91</v>
      </c>
      <c r="K4718" s="4">
        <v>4</v>
      </c>
      <c r="L4718" s="4">
        <v>4.5</v>
      </c>
      <c r="M4718" s="4">
        <v>24</v>
      </c>
    </row>
    <row r="4719" spans="1:13" x14ac:dyDescent="0.2">
      <c r="A4719" s="3">
        <v>40817</v>
      </c>
      <c r="B4719" t="s">
        <v>7500</v>
      </c>
      <c r="C4719" t="s">
        <v>3081</v>
      </c>
      <c r="D4719" t="s">
        <v>7501</v>
      </c>
      <c r="E4719" t="s">
        <v>3080</v>
      </c>
      <c r="F4719" s="4">
        <v>3.8090799999999998</v>
      </c>
      <c r="G4719" s="4">
        <v>3.8</v>
      </c>
      <c r="H4719" s="4">
        <v>0.26067283453913398</v>
      </c>
      <c r="I4719" s="4">
        <v>4.3899999999999997</v>
      </c>
      <c r="J4719" s="4">
        <v>3.37</v>
      </c>
      <c r="K4719" s="4">
        <v>3.63</v>
      </c>
      <c r="L4719" s="4">
        <v>3.9369999999999998</v>
      </c>
      <c r="M4719" s="4">
        <v>25</v>
      </c>
    </row>
    <row r="4720" spans="1:13" x14ac:dyDescent="0.2">
      <c r="A4720" s="3">
        <v>40817</v>
      </c>
      <c r="B4720" t="s">
        <v>9382</v>
      </c>
      <c r="C4720" t="s">
        <v>3072</v>
      </c>
      <c r="D4720" t="s">
        <v>9383</v>
      </c>
      <c r="E4720" t="s">
        <v>3071</v>
      </c>
      <c r="F4720" s="4">
        <v>3.3030769230769201</v>
      </c>
      <c r="G4720" s="4">
        <v>3.3149999999999999</v>
      </c>
      <c r="H4720" s="4">
        <v>0.20311118592079999</v>
      </c>
      <c r="I4720" s="4">
        <v>3.75</v>
      </c>
      <c r="J4720" s="4">
        <v>2.95</v>
      </c>
      <c r="K4720" s="4">
        <v>3.1425000000000001</v>
      </c>
      <c r="L4720" s="4">
        <v>3.4</v>
      </c>
      <c r="M4720" s="4">
        <v>26</v>
      </c>
    </row>
    <row r="4721" spans="1:13" x14ac:dyDescent="0.2">
      <c r="A4721" s="3">
        <v>40817</v>
      </c>
      <c r="B4721" t="s">
        <v>9492</v>
      </c>
      <c r="C4721" t="s">
        <v>3075</v>
      </c>
      <c r="D4721" t="s">
        <v>9493</v>
      </c>
      <c r="E4721" t="s">
        <v>3074</v>
      </c>
      <c r="F4721" s="4">
        <v>3.6288461538461498</v>
      </c>
      <c r="G4721" s="4">
        <v>3.6</v>
      </c>
      <c r="H4721" s="4">
        <v>0.24760172734578301</v>
      </c>
      <c r="I4721" s="4">
        <v>4.18</v>
      </c>
      <c r="J4721" s="4">
        <v>3.23</v>
      </c>
      <c r="K4721" s="4">
        <v>3.4849999999999999</v>
      </c>
      <c r="L4721" s="4">
        <v>3.7675000000000001</v>
      </c>
      <c r="M4721" s="4">
        <v>26</v>
      </c>
    </row>
    <row r="4722" spans="1:13" x14ac:dyDescent="0.2">
      <c r="A4722" s="3">
        <v>40817</v>
      </c>
      <c r="B4722" t="s">
        <v>7420</v>
      </c>
      <c r="C4722" t="s">
        <v>3102</v>
      </c>
      <c r="D4722" t="s">
        <v>7421</v>
      </c>
      <c r="E4722" t="s">
        <v>3101</v>
      </c>
      <c r="F4722" s="4">
        <v>3.5862500000000002</v>
      </c>
      <c r="G4722" s="4">
        <v>3.6</v>
      </c>
      <c r="H4722" s="4">
        <v>0.26396331266822398</v>
      </c>
      <c r="I4722" s="4">
        <v>4.16</v>
      </c>
      <c r="J4722" s="4">
        <v>3.1</v>
      </c>
      <c r="K4722" s="4">
        <v>3.4449999999999998</v>
      </c>
      <c r="L4722" s="4">
        <v>3.72</v>
      </c>
      <c r="M4722" s="4">
        <v>24</v>
      </c>
    </row>
    <row r="4723" spans="1:13" x14ac:dyDescent="0.2">
      <c r="A4723" s="3">
        <v>40817</v>
      </c>
      <c r="B4723" t="s">
        <v>9534</v>
      </c>
      <c r="C4723" t="s">
        <v>3078</v>
      </c>
      <c r="D4723" t="s">
        <v>9535</v>
      </c>
      <c r="E4723" t="s">
        <v>3077</v>
      </c>
      <c r="F4723" s="4">
        <v>3.5504347826087002</v>
      </c>
      <c r="G4723" s="4">
        <v>3.54</v>
      </c>
      <c r="H4723" s="4">
        <v>0.29428616655576401</v>
      </c>
      <c r="I4723" s="4">
        <v>4.21</v>
      </c>
      <c r="J4723" s="4">
        <v>2.86</v>
      </c>
      <c r="K4723" s="4">
        <v>3.49</v>
      </c>
      <c r="L4723" s="4">
        <v>3.7</v>
      </c>
      <c r="M4723" s="4">
        <v>23</v>
      </c>
    </row>
    <row r="4724" spans="1:13" x14ac:dyDescent="0.2">
      <c r="A4724" s="3">
        <v>40817</v>
      </c>
      <c r="B4724" t="s">
        <v>7422</v>
      </c>
      <c r="C4724" t="s">
        <v>3105</v>
      </c>
      <c r="D4724" t="s">
        <v>7423</v>
      </c>
      <c r="E4724" t="s">
        <v>3104</v>
      </c>
      <c r="F4724" s="4">
        <v>3.4590909090909099</v>
      </c>
      <c r="G4724" s="4">
        <v>3.5</v>
      </c>
      <c r="H4724" s="4">
        <v>0.36500370632050499</v>
      </c>
      <c r="I4724" s="4">
        <v>4.2</v>
      </c>
      <c r="J4724" s="4">
        <v>2.67</v>
      </c>
      <c r="K4724" s="4">
        <v>3.3624999999999998</v>
      </c>
      <c r="L4724" s="4">
        <v>3.5375000000000001</v>
      </c>
      <c r="M4724" s="4">
        <v>22</v>
      </c>
    </row>
    <row r="4725" spans="1:13" x14ac:dyDescent="0.2">
      <c r="A4725" s="3">
        <v>40817</v>
      </c>
      <c r="B4725" t="s">
        <v>7424</v>
      </c>
      <c r="C4725" t="s">
        <v>3123</v>
      </c>
      <c r="D4725" t="s">
        <v>7425</v>
      </c>
      <c r="E4725" t="s">
        <v>3122</v>
      </c>
      <c r="F4725" s="4">
        <v>0.45023999999999997</v>
      </c>
      <c r="G4725" s="4">
        <v>0.45</v>
      </c>
      <c r="H4725" s="4">
        <v>9.9756904522945195E-2</v>
      </c>
      <c r="I4725" s="4">
        <v>0.65</v>
      </c>
      <c r="J4725" s="4">
        <v>0.25</v>
      </c>
      <c r="K4725" s="4">
        <v>0.4</v>
      </c>
      <c r="L4725" s="4">
        <v>0.51</v>
      </c>
      <c r="M4725" s="4">
        <v>25</v>
      </c>
    </row>
    <row r="4726" spans="1:13" x14ac:dyDescent="0.2">
      <c r="A4726" s="3">
        <v>40817</v>
      </c>
      <c r="B4726" t="s">
        <v>7432</v>
      </c>
      <c r="C4726" t="s">
        <v>3126</v>
      </c>
      <c r="D4726" t="s">
        <v>7433</v>
      </c>
      <c r="E4726" t="s">
        <v>3125</v>
      </c>
      <c r="F4726" s="4">
        <v>0.31572</v>
      </c>
      <c r="G4726" s="4">
        <v>0.31</v>
      </c>
      <c r="H4726" s="4">
        <v>7.0406865195566506E-2</v>
      </c>
      <c r="I4726" s="4">
        <v>0.46</v>
      </c>
      <c r="J4726" s="4">
        <v>0.17</v>
      </c>
      <c r="K4726" s="4">
        <v>0.27</v>
      </c>
      <c r="L4726" s="4">
        <v>0.36</v>
      </c>
      <c r="M4726" s="4">
        <v>25</v>
      </c>
    </row>
    <row r="4727" spans="1:13" x14ac:dyDescent="0.2">
      <c r="A4727" s="3">
        <v>40817</v>
      </c>
      <c r="B4727" t="s">
        <v>7442</v>
      </c>
      <c r="C4727" t="s">
        <v>3129</v>
      </c>
      <c r="D4727" t="s">
        <v>7443</v>
      </c>
      <c r="E4727" t="s">
        <v>3128</v>
      </c>
      <c r="F4727" s="4">
        <v>0.32828000000000002</v>
      </c>
      <c r="G4727" s="4">
        <v>0.33</v>
      </c>
      <c r="H4727" s="4">
        <v>9.7419847396034598E-2</v>
      </c>
      <c r="I4727" s="4">
        <v>0.49</v>
      </c>
      <c r="J4727" s="4">
        <v>0.03</v>
      </c>
      <c r="K4727" s="4">
        <v>0.28000000000000003</v>
      </c>
      <c r="L4727" s="4">
        <v>0.39</v>
      </c>
      <c r="M4727" s="4">
        <v>25</v>
      </c>
    </row>
    <row r="4728" spans="1:13" x14ac:dyDescent="0.2">
      <c r="A4728" s="3">
        <v>40817</v>
      </c>
      <c r="B4728" t="s">
        <v>7450</v>
      </c>
      <c r="C4728" t="s">
        <v>3132</v>
      </c>
      <c r="D4728" t="s">
        <v>7451</v>
      </c>
      <c r="E4728" t="s">
        <v>3131</v>
      </c>
      <c r="F4728" s="4">
        <v>6.6159999999999997E-2</v>
      </c>
      <c r="G4728" s="4">
        <v>0.05</v>
      </c>
      <c r="H4728" s="4">
        <v>9.4984068839639293E-2</v>
      </c>
      <c r="I4728" s="4">
        <v>0.2</v>
      </c>
      <c r="J4728" s="4">
        <v>-0.2</v>
      </c>
      <c r="K4728" s="4">
        <v>0.01</v>
      </c>
      <c r="L4728" s="4">
        <v>0.15</v>
      </c>
      <c r="M4728" s="4">
        <v>25</v>
      </c>
    </row>
    <row r="4729" spans="1:13" x14ac:dyDescent="0.2">
      <c r="A4729" s="3">
        <v>40817</v>
      </c>
      <c r="B4729" t="s">
        <v>7458</v>
      </c>
      <c r="C4729" t="s">
        <v>3135</v>
      </c>
      <c r="D4729" t="s">
        <v>7459</v>
      </c>
      <c r="E4729" t="s">
        <v>3134</v>
      </c>
      <c r="F4729" s="4">
        <v>-0.39276</v>
      </c>
      <c r="G4729" s="4">
        <v>-0.39</v>
      </c>
      <c r="H4729" s="4">
        <v>0.226288031794289</v>
      </c>
      <c r="I4729" s="4">
        <v>0.13100000000000001</v>
      </c>
      <c r="J4729" s="4">
        <v>-0.9</v>
      </c>
      <c r="K4729" s="4">
        <v>-0.52</v>
      </c>
      <c r="L4729" s="4">
        <v>-0.27</v>
      </c>
      <c r="M4729" s="4">
        <v>25</v>
      </c>
    </row>
    <row r="4730" spans="1:13" x14ac:dyDescent="0.2">
      <c r="A4730" s="3">
        <v>40817</v>
      </c>
      <c r="B4730" t="s">
        <v>7468</v>
      </c>
      <c r="C4730" t="s">
        <v>3138</v>
      </c>
      <c r="D4730" t="s">
        <v>7469</v>
      </c>
      <c r="E4730" t="s">
        <v>3137</v>
      </c>
      <c r="F4730" s="4">
        <v>0.1166</v>
      </c>
      <c r="G4730" s="4">
        <v>0.11</v>
      </c>
      <c r="H4730" s="4">
        <v>8.9217898054893302E-2</v>
      </c>
      <c r="I4730" s="4">
        <v>0.33</v>
      </c>
      <c r="J4730" s="4">
        <v>-0.01</v>
      </c>
      <c r="K4730" s="4">
        <v>0.05</v>
      </c>
      <c r="L4730" s="4">
        <v>0.17</v>
      </c>
      <c r="M4730" s="4">
        <v>25</v>
      </c>
    </row>
    <row r="4731" spans="1:13" x14ac:dyDescent="0.2">
      <c r="A4731" s="3">
        <v>40817</v>
      </c>
      <c r="B4731" t="s">
        <v>7476</v>
      </c>
      <c r="C4731" t="s">
        <v>3141</v>
      </c>
      <c r="D4731" t="s">
        <v>7477</v>
      </c>
      <c r="E4731" t="s">
        <v>3140</v>
      </c>
      <c r="F4731" s="4">
        <v>0.31752000000000002</v>
      </c>
      <c r="G4731" s="4">
        <v>0.32</v>
      </c>
      <c r="H4731" s="4">
        <v>9.9768532113086603E-2</v>
      </c>
      <c r="I4731" s="4">
        <v>0.59</v>
      </c>
      <c r="J4731" s="4">
        <v>0.12</v>
      </c>
      <c r="K4731" s="4">
        <v>0.26</v>
      </c>
      <c r="L4731" s="4">
        <v>0.35</v>
      </c>
      <c r="M4731" s="4">
        <v>25</v>
      </c>
    </row>
    <row r="4732" spans="1:13" x14ac:dyDescent="0.2">
      <c r="A4732" s="3">
        <v>40817</v>
      </c>
      <c r="B4732" t="s">
        <v>7484</v>
      </c>
      <c r="C4732" t="s">
        <v>3144</v>
      </c>
      <c r="D4732" t="s">
        <v>7485</v>
      </c>
      <c r="E4732" t="s">
        <v>3143</v>
      </c>
      <c r="F4732" s="4">
        <v>0.26904</v>
      </c>
      <c r="G4732" s="4">
        <v>0.28000000000000003</v>
      </c>
      <c r="H4732" s="4">
        <v>8.3813523172974094E-2</v>
      </c>
      <c r="I4732" s="4">
        <v>0.4</v>
      </c>
      <c r="J4732" s="4">
        <v>0.06</v>
      </c>
      <c r="K4732" s="4">
        <v>0.22</v>
      </c>
      <c r="L4732" s="4">
        <v>0.33</v>
      </c>
      <c r="M4732" s="4">
        <v>25</v>
      </c>
    </row>
    <row r="4733" spans="1:13" x14ac:dyDescent="0.2">
      <c r="A4733" s="3">
        <v>40817</v>
      </c>
      <c r="B4733" t="s">
        <v>7494</v>
      </c>
      <c r="C4733" t="s">
        <v>3147</v>
      </c>
      <c r="D4733" t="s">
        <v>7495</v>
      </c>
      <c r="E4733" t="s">
        <v>3146</v>
      </c>
      <c r="F4733" s="4">
        <v>0.45544000000000001</v>
      </c>
      <c r="G4733" s="4">
        <v>0.49</v>
      </c>
      <c r="H4733" s="4">
        <v>0.13296555945055799</v>
      </c>
      <c r="I4733" s="4">
        <v>0.66</v>
      </c>
      <c r="J4733" s="4">
        <v>0.12</v>
      </c>
      <c r="K4733" s="4">
        <v>0.4</v>
      </c>
      <c r="L4733" s="4">
        <v>0.52</v>
      </c>
      <c r="M4733" s="4">
        <v>25</v>
      </c>
    </row>
    <row r="4734" spans="1:13" x14ac:dyDescent="0.2">
      <c r="A4734" s="3">
        <v>40817</v>
      </c>
      <c r="B4734" t="s">
        <v>7394</v>
      </c>
      <c r="C4734" t="s">
        <v>3114</v>
      </c>
      <c r="D4734" t="s">
        <v>7395</v>
      </c>
      <c r="E4734" t="s">
        <v>3113</v>
      </c>
      <c r="F4734" s="4">
        <v>0.67284615384615398</v>
      </c>
      <c r="G4734" s="4">
        <v>0.7</v>
      </c>
      <c r="H4734" s="4">
        <v>9.7033063357885294E-2</v>
      </c>
      <c r="I4734" s="4">
        <v>0.87</v>
      </c>
      <c r="J4734" s="4">
        <v>0.48</v>
      </c>
      <c r="K4734" s="4">
        <v>0.60250000000000004</v>
      </c>
      <c r="L4734" s="4">
        <v>0.73299999999999998</v>
      </c>
      <c r="M4734" s="4">
        <v>26</v>
      </c>
    </row>
    <row r="4735" spans="1:13" x14ac:dyDescent="0.2">
      <c r="A4735" s="3">
        <v>40817</v>
      </c>
      <c r="B4735" t="s">
        <v>7502</v>
      </c>
      <c r="C4735" t="s">
        <v>3150</v>
      </c>
      <c r="D4735" t="s">
        <v>7503</v>
      </c>
      <c r="E4735" t="s">
        <v>3149</v>
      </c>
      <c r="F4735" s="4">
        <v>0.50460000000000005</v>
      </c>
      <c r="G4735" s="4">
        <v>0.48</v>
      </c>
      <c r="H4735" s="4">
        <v>0.14686955663671999</v>
      </c>
      <c r="I4735" s="4">
        <v>0.97</v>
      </c>
      <c r="J4735" s="4">
        <v>0.25</v>
      </c>
      <c r="K4735" s="4">
        <v>0.41</v>
      </c>
      <c r="L4735" s="4">
        <v>0.52</v>
      </c>
      <c r="M4735" s="4">
        <v>25</v>
      </c>
    </row>
    <row r="4736" spans="1:13" x14ac:dyDescent="0.2">
      <c r="A4736" s="3">
        <v>40817</v>
      </c>
      <c r="B4736" t="s">
        <v>7402</v>
      </c>
      <c r="C4736" t="s">
        <v>3117</v>
      </c>
      <c r="D4736" t="s">
        <v>7403</v>
      </c>
      <c r="E4736" t="s">
        <v>3116</v>
      </c>
      <c r="F4736" s="4">
        <v>0.81030769230769195</v>
      </c>
      <c r="G4736" s="4">
        <v>0.82</v>
      </c>
      <c r="H4736" s="4">
        <v>0.137744914746286</v>
      </c>
      <c r="I4736" s="4">
        <v>1.04</v>
      </c>
      <c r="J4736" s="4">
        <v>0.3</v>
      </c>
      <c r="K4736" s="4">
        <v>0.74250000000000005</v>
      </c>
      <c r="L4736" s="4">
        <v>0.86</v>
      </c>
      <c r="M4736" s="4">
        <v>26</v>
      </c>
    </row>
    <row r="4737" spans="1:13" x14ac:dyDescent="0.2">
      <c r="A4737" s="3">
        <v>40817</v>
      </c>
      <c r="B4737" t="s">
        <v>7412</v>
      </c>
      <c r="C4737" t="s">
        <v>3120</v>
      </c>
      <c r="D4737" t="s">
        <v>7413</v>
      </c>
      <c r="E4737" t="s">
        <v>3119</v>
      </c>
      <c r="F4737" s="4">
        <v>0.54857692307692296</v>
      </c>
      <c r="G4737" s="4">
        <v>0.54500000000000004</v>
      </c>
      <c r="H4737" s="4">
        <v>0.103949284971826</v>
      </c>
      <c r="I4737" s="4">
        <v>0.73</v>
      </c>
      <c r="J4737" s="4">
        <v>0.3</v>
      </c>
      <c r="K4737" s="4">
        <v>0.49</v>
      </c>
      <c r="L4737" s="4">
        <v>0.61</v>
      </c>
      <c r="M4737" s="4">
        <v>26</v>
      </c>
    </row>
    <row r="4738" spans="1:13" x14ac:dyDescent="0.2">
      <c r="A4738" s="3">
        <v>40817</v>
      </c>
      <c r="B4738" t="s">
        <v>7504</v>
      </c>
      <c r="C4738" t="s">
        <v>3096</v>
      </c>
      <c r="D4738" t="s">
        <v>7505</v>
      </c>
      <c r="E4738" t="s">
        <v>3095</v>
      </c>
      <c r="F4738" s="4">
        <v>3.4910000000000001</v>
      </c>
      <c r="G4738" s="4">
        <v>3.4</v>
      </c>
      <c r="H4738" s="4">
        <v>0.29163598106980099</v>
      </c>
      <c r="I4738" s="4">
        <v>4.13</v>
      </c>
      <c r="J4738" s="4">
        <v>3.07</v>
      </c>
      <c r="K4738" s="4">
        <v>3.29</v>
      </c>
      <c r="L4738" s="4">
        <v>3.665</v>
      </c>
      <c r="M4738" s="4">
        <v>23</v>
      </c>
    </row>
    <row r="4739" spans="1:13" x14ac:dyDescent="0.2">
      <c r="A4739" s="3">
        <v>40817</v>
      </c>
      <c r="B4739" t="s">
        <v>9496</v>
      </c>
      <c r="C4739" t="s">
        <v>3087</v>
      </c>
      <c r="D4739" t="s">
        <v>9497</v>
      </c>
      <c r="E4739" t="s">
        <v>3086</v>
      </c>
      <c r="F4739" s="4">
        <v>3.2565599999999999</v>
      </c>
      <c r="G4739" s="4">
        <v>3.27</v>
      </c>
      <c r="H4739" s="4">
        <v>0.172406999084531</v>
      </c>
      <c r="I4739" s="4">
        <v>3.52</v>
      </c>
      <c r="J4739" s="4">
        <v>2.6840000000000002</v>
      </c>
      <c r="K4739" s="4">
        <v>3.2</v>
      </c>
      <c r="L4739" s="4">
        <v>3.36</v>
      </c>
      <c r="M4739" s="4">
        <v>25</v>
      </c>
    </row>
    <row r="4740" spans="1:13" x14ac:dyDescent="0.2">
      <c r="A4740" s="3">
        <v>40817</v>
      </c>
      <c r="B4740" t="s">
        <v>9536</v>
      </c>
      <c r="C4740" t="s">
        <v>3090</v>
      </c>
      <c r="D4740" t="s">
        <v>9537</v>
      </c>
      <c r="E4740" t="s">
        <v>3089</v>
      </c>
      <c r="F4740" s="4">
        <v>3.4412400000000001</v>
      </c>
      <c r="G4740" s="4">
        <v>3.5</v>
      </c>
      <c r="H4740" s="4">
        <v>0.25639346065503799</v>
      </c>
      <c r="I4740" s="4">
        <v>3.99</v>
      </c>
      <c r="J4740" s="4">
        <v>2.92</v>
      </c>
      <c r="K4740" s="4">
        <v>3.28</v>
      </c>
      <c r="L4740" s="4">
        <v>3.6</v>
      </c>
      <c r="M4740" s="4">
        <v>25</v>
      </c>
    </row>
    <row r="4741" spans="1:13" x14ac:dyDescent="0.2">
      <c r="A4741" s="3">
        <v>40817</v>
      </c>
      <c r="B4741" t="s">
        <v>7506</v>
      </c>
      <c r="C4741" t="s">
        <v>3153</v>
      </c>
      <c r="D4741" t="s">
        <v>7507</v>
      </c>
      <c r="E4741" t="s">
        <v>3152</v>
      </c>
      <c r="F4741" s="4">
        <v>0.28545833333333298</v>
      </c>
      <c r="G4741" s="4">
        <v>0.28999999999999998</v>
      </c>
      <c r="H4741" s="4">
        <v>3.8110798614231299E-2</v>
      </c>
      <c r="I4741" s="4">
        <v>0.34</v>
      </c>
      <c r="J4741" s="4">
        <v>0.2</v>
      </c>
      <c r="K4741" s="4">
        <v>0.27750000000000002</v>
      </c>
      <c r="L4741" s="4">
        <v>0.31</v>
      </c>
      <c r="M4741" s="4">
        <v>24</v>
      </c>
    </row>
    <row r="4742" spans="1:13" x14ac:dyDescent="0.2">
      <c r="A4742" s="3">
        <v>40817</v>
      </c>
      <c r="B4742" t="s">
        <v>10139</v>
      </c>
      <c r="C4742" t="s">
        <v>4324</v>
      </c>
      <c r="D4742" t="s">
        <v>10140</v>
      </c>
      <c r="E4742" t="s">
        <v>4323</v>
      </c>
      <c r="F4742" s="4">
        <v>1.6339130434782601</v>
      </c>
      <c r="G4742" s="4">
        <v>1.7</v>
      </c>
      <c r="H4742" s="4">
        <v>0.152247977458869</v>
      </c>
      <c r="I4742" s="4">
        <v>1.9</v>
      </c>
      <c r="J4742" s="4">
        <v>1.3</v>
      </c>
      <c r="K4742" s="4">
        <v>1.6</v>
      </c>
      <c r="L4742" s="4">
        <v>1.7</v>
      </c>
      <c r="M4742" s="4">
        <v>23</v>
      </c>
    </row>
    <row r="4743" spans="1:13" x14ac:dyDescent="0.2">
      <c r="A4743" s="3">
        <v>40817</v>
      </c>
      <c r="B4743" t="s">
        <v>10147</v>
      </c>
      <c r="C4743" t="s">
        <v>4327</v>
      </c>
      <c r="D4743" t="s">
        <v>10148</v>
      </c>
      <c r="E4743" t="s">
        <v>4326</v>
      </c>
      <c r="F4743" s="4">
        <v>1.96434782608696</v>
      </c>
      <c r="G4743" s="4">
        <v>2</v>
      </c>
      <c r="H4743" s="4">
        <v>0.32439911006150401</v>
      </c>
      <c r="I4743" s="4">
        <v>2.5</v>
      </c>
      <c r="J4743" s="4">
        <v>1.38</v>
      </c>
      <c r="K4743" s="4">
        <v>1.75</v>
      </c>
      <c r="L4743" s="4">
        <v>2.2000000000000002</v>
      </c>
      <c r="M4743" s="4">
        <v>23</v>
      </c>
    </row>
    <row r="4744" spans="1:13" x14ac:dyDescent="0.2">
      <c r="A4744" s="3">
        <v>40817</v>
      </c>
      <c r="B4744" t="s">
        <v>9560</v>
      </c>
      <c r="C4744" t="s">
        <v>3952</v>
      </c>
      <c r="D4744" t="s">
        <v>9561</v>
      </c>
      <c r="E4744" t="s">
        <v>3951</v>
      </c>
      <c r="F4744" s="4">
        <v>12.9129003846154</v>
      </c>
      <c r="G4744" s="4">
        <v>12.89</v>
      </c>
      <c r="H4744" s="4">
        <v>0.51222148139632595</v>
      </c>
      <c r="I4744" s="4">
        <v>13.93</v>
      </c>
      <c r="J4744" s="4">
        <v>12.03</v>
      </c>
      <c r="K4744" s="4">
        <v>12.62</v>
      </c>
      <c r="L4744" s="4">
        <v>13.1875</v>
      </c>
      <c r="M4744" s="4">
        <v>26</v>
      </c>
    </row>
    <row r="4745" spans="1:13" x14ac:dyDescent="0.2">
      <c r="A4745" s="3">
        <v>40817</v>
      </c>
      <c r="B4745" t="s">
        <v>9556</v>
      </c>
      <c r="C4745" t="s">
        <v>3939</v>
      </c>
      <c r="D4745" t="s">
        <v>9557</v>
      </c>
      <c r="E4745" t="s">
        <v>3947</v>
      </c>
      <c r="F4745" s="4">
        <v>13.1594711538462</v>
      </c>
      <c r="G4745" s="4">
        <v>13.215</v>
      </c>
      <c r="H4745" s="4">
        <v>0.35345052218749801</v>
      </c>
      <c r="I4745" s="4">
        <v>13.7</v>
      </c>
      <c r="J4745" s="4">
        <v>12.25</v>
      </c>
      <c r="K4745" s="4">
        <v>13</v>
      </c>
      <c r="L4745" s="4">
        <v>13.38</v>
      </c>
      <c r="M4745" s="4">
        <v>26</v>
      </c>
    </row>
    <row r="4746" spans="1:13" x14ac:dyDescent="0.2">
      <c r="A4746" s="3">
        <v>40817</v>
      </c>
      <c r="B4746" t="s">
        <v>9558</v>
      </c>
      <c r="C4746" t="s">
        <v>3942</v>
      </c>
      <c r="D4746" t="s">
        <v>9559</v>
      </c>
      <c r="E4746" t="s">
        <v>3949</v>
      </c>
      <c r="F4746" s="4">
        <v>12.958440769230799</v>
      </c>
      <c r="G4746" s="4">
        <v>12.984999999999999</v>
      </c>
      <c r="H4746" s="4">
        <v>0.484276742385368</v>
      </c>
      <c r="I4746" s="4">
        <v>14</v>
      </c>
      <c r="J4746" s="4">
        <v>12</v>
      </c>
      <c r="K4746" s="4">
        <v>12.702500000000001</v>
      </c>
      <c r="L4746" s="4">
        <v>13.234999999999999</v>
      </c>
      <c r="M4746" s="4">
        <v>26</v>
      </c>
    </row>
    <row r="4747" spans="1:13" x14ac:dyDescent="0.2">
      <c r="A4747" s="3">
        <v>40817</v>
      </c>
      <c r="B4747" t="s">
        <v>9502</v>
      </c>
      <c r="C4747" t="s">
        <v>3936</v>
      </c>
      <c r="D4747" t="s">
        <v>9503</v>
      </c>
      <c r="E4747" t="s">
        <v>3935</v>
      </c>
      <c r="F4747" s="4">
        <v>12.958440769230799</v>
      </c>
      <c r="G4747" s="4">
        <v>12.984999999999999</v>
      </c>
      <c r="H4747" s="4">
        <v>0.484276742385368</v>
      </c>
      <c r="I4747" s="4">
        <v>14</v>
      </c>
      <c r="J4747" s="4">
        <v>12</v>
      </c>
      <c r="K4747" s="4">
        <v>12.702500000000001</v>
      </c>
      <c r="L4747" s="4">
        <v>13.234999999999999</v>
      </c>
      <c r="M4747" s="4">
        <v>26</v>
      </c>
    </row>
    <row r="4748" spans="1:13" x14ac:dyDescent="0.2">
      <c r="A4748" s="3">
        <v>40817</v>
      </c>
      <c r="B4748" t="s">
        <v>9540</v>
      </c>
      <c r="C4748" t="s">
        <v>3939</v>
      </c>
      <c r="D4748" t="s">
        <v>9541</v>
      </c>
      <c r="E4748" t="s">
        <v>3938</v>
      </c>
      <c r="F4748" s="4">
        <v>12.8160192307692</v>
      </c>
      <c r="G4748" s="4">
        <v>12.7</v>
      </c>
      <c r="H4748" s="4">
        <v>0.51782512502135702</v>
      </c>
      <c r="I4748" s="4">
        <v>14.45</v>
      </c>
      <c r="J4748" s="4">
        <v>11.8</v>
      </c>
      <c r="K4748" s="4">
        <v>12.5</v>
      </c>
      <c r="L4748" s="4">
        <v>13.1225</v>
      </c>
      <c r="M4748" s="4">
        <v>26</v>
      </c>
    </row>
    <row r="4749" spans="1:13" x14ac:dyDescent="0.2">
      <c r="A4749" s="3">
        <v>40817</v>
      </c>
      <c r="B4749" t="s">
        <v>10127</v>
      </c>
      <c r="C4749" t="s">
        <v>3579</v>
      </c>
      <c r="D4749" t="s">
        <v>10128</v>
      </c>
      <c r="E4749" t="s">
        <v>3578</v>
      </c>
      <c r="F4749" s="4">
        <v>3.7215384615384601</v>
      </c>
      <c r="G4749" s="4">
        <v>3.7</v>
      </c>
      <c r="H4749" s="4">
        <v>0.13454195799652399</v>
      </c>
      <c r="I4749" s="4">
        <v>4</v>
      </c>
      <c r="J4749" s="4">
        <v>3.5</v>
      </c>
      <c r="K4749" s="4">
        <v>3.6124999999999998</v>
      </c>
      <c r="L4749" s="4">
        <v>3.8</v>
      </c>
      <c r="M4749" s="4">
        <v>26</v>
      </c>
    </row>
    <row r="4750" spans="1:13" x14ac:dyDescent="0.2">
      <c r="A4750" s="3">
        <v>40817</v>
      </c>
      <c r="B4750" t="s">
        <v>10141</v>
      </c>
      <c r="C4750" t="s">
        <v>3582</v>
      </c>
      <c r="D4750" t="s">
        <v>10142</v>
      </c>
      <c r="E4750" t="s">
        <v>3581</v>
      </c>
      <c r="F4750" s="4">
        <v>3.2365384615384598</v>
      </c>
      <c r="G4750" s="4">
        <v>3.2</v>
      </c>
      <c r="H4750" s="4">
        <v>0.42788729644795298</v>
      </c>
      <c r="I4750" s="4">
        <v>4.07</v>
      </c>
      <c r="J4750" s="4">
        <v>2.5</v>
      </c>
      <c r="K4750" s="4">
        <v>3.0175000000000001</v>
      </c>
      <c r="L4750" s="4">
        <v>3.5874999999999999</v>
      </c>
      <c r="M4750" s="4">
        <v>26</v>
      </c>
    </row>
    <row r="4751" spans="1:13" x14ac:dyDescent="0.2">
      <c r="A4751" s="3">
        <v>40817</v>
      </c>
      <c r="B4751" t="s">
        <v>10157</v>
      </c>
      <c r="C4751" t="s">
        <v>3585</v>
      </c>
      <c r="D4751" t="s">
        <v>10158</v>
      </c>
      <c r="E4751" t="s">
        <v>3584</v>
      </c>
      <c r="F4751" s="4">
        <v>3.4047619047619002</v>
      </c>
      <c r="G4751" s="4">
        <v>3.5</v>
      </c>
      <c r="H4751" s="4">
        <v>0.50457525749504495</v>
      </c>
      <c r="I4751" s="4">
        <v>4.08</v>
      </c>
      <c r="J4751" s="4">
        <v>2.2999999999999998</v>
      </c>
      <c r="K4751" s="4">
        <v>3.3</v>
      </c>
      <c r="L4751" s="4">
        <v>3.9</v>
      </c>
      <c r="M4751" s="4">
        <v>21</v>
      </c>
    </row>
    <row r="4752" spans="1:13" x14ac:dyDescent="0.2">
      <c r="A4752" s="3">
        <v>40817</v>
      </c>
      <c r="B4752" t="s">
        <v>10153</v>
      </c>
      <c r="C4752" t="s">
        <v>3597</v>
      </c>
      <c r="D4752" t="s">
        <v>10154</v>
      </c>
      <c r="E4752" t="s">
        <v>3596</v>
      </c>
      <c r="F4752" s="4">
        <v>3.4224000000000001</v>
      </c>
      <c r="G4752" s="4">
        <v>3.4</v>
      </c>
      <c r="H4752" s="4">
        <v>0.62743711504288102</v>
      </c>
      <c r="I4752" s="4">
        <v>4.9000000000000004</v>
      </c>
      <c r="J4752" s="4">
        <v>1.7</v>
      </c>
      <c r="K4752" s="4">
        <v>3.1</v>
      </c>
      <c r="L4752" s="4">
        <v>3.7</v>
      </c>
      <c r="M4752" s="4">
        <v>25</v>
      </c>
    </row>
    <row r="4753" spans="1:13" x14ac:dyDescent="0.2">
      <c r="A4753" s="3">
        <v>40817</v>
      </c>
      <c r="B4753" t="s">
        <v>10155</v>
      </c>
      <c r="C4753" t="s">
        <v>3600</v>
      </c>
      <c r="D4753" t="s">
        <v>10156</v>
      </c>
      <c r="E4753" t="s">
        <v>3599</v>
      </c>
      <c r="F4753" s="4">
        <v>3.4316</v>
      </c>
      <c r="G4753" s="4">
        <v>3.5</v>
      </c>
      <c r="H4753" s="4">
        <v>0.59426200731102896</v>
      </c>
      <c r="I4753" s="4">
        <v>4.8</v>
      </c>
      <c r="J4753" s="4">
        <v>2.2000000000000002</v>
      </c>
      <c r="K4753" s="4">
        <v>2.96</v>
      </c>
      <c r="L4753" s="4">
        <v>3.8</v>
      </c>
      <c r="M4753" s="4">
        <v>25</v>
      </c>
    </row>
    <row r="4754" spans="1:13" x14ac:dyDescent="0.2">
      <c r="A4754" s="3">
        <v>40817</v>
      </c>
      <c r="B4754" t="s">
        <v>10149</v>
      </c>
      <c r="C4754" t="s">
        <v>3591</v>
      </c>
      <c r="D4754" t="s">
        <v>10150</v>
      </c>
      <c r="E4754" t="s">
        <v>3590</v>
      </c>
      <c r="F4754" s="4">
        <v>3.5192000000000001</v>
      </c>
      <c r="G4754" s="4">
        <v>3.5</v>
      </c>
      <c r="H4754" s="4">
        <v>0.36435925494855598</v>
      </c>
      <c r="I4754" s="4">
        <v>4.3</v>
      </c>
      <c r="J4754" s="4">
        <v>2.9</v>
      </c>
      <c r="K4754" s="4">
        <v>3.2</v>
      </c>
      <c r="L4754" s="4">
        <v>3.8</v>
      </c>
      <c r="M4754" s="4">
        <v>25</v>
      </c>
    </row>
    <row r="4755" spans="1:13" x14ac:dyDescent="0.2">
      <c r="A4755" s="3">
        <v>40817</v>
      </c>
      <c r="B4755" t="s">
        <v>10151</v>
      </c>
      <c r="C4755" t="s">
        <v>3594</v>
      </c>
      <c r="D4755" t="s">
        <v>10152</v>
      </c>
      <c r="E4755" t="s">
        <v>3593</v>
      </c>
      <c r="F4755" s="4">
        <v>3.4868000000000001</v>
      </c>
      <c r="G4755" s="4">
        <v>3.5</v>
      </c>
      <c r="H4755" s="4">
        <v>0.36731820900503498</v>
      </c>
      <c r="I4755" s="4">
        <v>4.0999999999999996</v>
      </c>
      <c r="J4755" s="4">
        <v>2.7</v>
      </c>
      <c r="K4755" s="4">
        <v>3.2</v>
      </c>
      <c r="L4755" s="4">
        <v>3.8</v>
      </c>
      <c r="M4755" s="4">
        <v>25</v>
      </c>
    </row>
    <row r="4756" spans="1:13" x14ac:dyDescent="0.2">
      <c r="A4756" s="3">
        <v>40848</v>
      </c>
      <c r="B4756" t="s">
        <v>9488</v>
      </c>
      <c r="C4756" t="s">
        <v>3918</v>
      </c>
      <c r="D4756" t="s">
        <v>9489</v>
      </c>
      <c r="E4756" t="s">
        <v>3917</v>
      </c>
      <c r="F4756" s="4">
        <v>4.37</v>
      </c>
      <c r="G4756" s="4">
        <v>4.375</v>
      </c>
      <c r="H4756" s="4">
        <v>9.9570506247009305E-2</v>
      </c>
      <c r="I4756" s="4">
        <v>4.5</v>
      </c>
      <c r="J4756" s="4">
        <v>4.18</v>
      </c>
      <c r="K4756" s="4">
        <v>4.3425000000000002</v>
      </c>
      <c r="L4756" s="4">
        <v>4.42</v>
      </c>
      <c r="M4756" s="4">
        <v>22</v>
      </c>
    </row>
    <row r="4757" spans="1:13" x14ac:dyDescent="0.2">
      <c r="A4757" s="3">
        <v>40848</v>
      </c>
      <c r="B4757" t="s">
        <v>9532</v>
      </c>
      <c r="C4757" t="s">
        <v>3921</v>
      </c>
      <c r="D4757" t="s">
        <v>9533</v>
      </c>
      <c r="E4757" t="s">
        <v>3920</v>
      </c>
      <c r="F4757" s="4">
        <v>4.39636363636364</v>
      </c>
      <c r="G4757" s="4">
        <v>4.4000000000000004</v>
      </c>
      <c r="H4757" s="4">
        <v>0.457837000049929</v>
      </c>
      <c r="I4757" s="4">
        <v>5.98</v>
      </c>
      <c r="J4757" s="4">
        <v>3.65</v>
      </c>
      <c r="K4757" s="4">
        <v>4.1150000000000002</v>
      </c>
      <c r="L4757" s="4">
        <v>4.5</v>
      </c>
      <c r="M4757" s="4">
        <v>22</v>
      </c>
    </row>
    <row r="4758" spans="1:13" x14ac:dyDescent="0.2">
      <c r="A4758" s="3">
        <v>40848</v>
      </c>
      <c r="B4758" t="s">
        <v>7360</v>
      </c>
      <c r="C4758" t="s">
        <v>3897</v>
      </c>
      <c r="D4758" t="s">
        <v>7361</v>
      </c>
      <c r="E4758" t="s">
        <v>3896</v>
      </c>
      <c r="F4758" s="4">
        <v>4.4286956521739098</v>
      </c>
      <c r="G4758" s="4">
        <v>4.5</v>
      </c>
      <c r="H4758" s="4">
        <v>0.20378920365341199</v>
      </c>
      <c r="I4758" s="4">
        <v>4.91</v>
      </c>
      <c r="J4758" s="4">
        <v>4</v>
      </c>
      <c r="K4758" s="4">
        <v>4.2750000000000004</v>
      </c>
      <c r="L4758" s="4">
        <v>4.5</v>
      </c>
      <c r="M4758" s="4">
        <v>23</v>
      </c>
    </row>
    <row r="4759" spans="1:13" x14ac:dyDescent="0.2">
      <c r="A4759" s="3">
        <v>40848</v>
      </c>
      <c r="B4759" t="s">
        <v>7438</v>
      </c>
      <c r="C4759" t="s">
        <v>3909</v>
      </c>
      <c r="D4759" t="s">
        <v>7439</v>
      </c>
      <c r="E4759" t="s">
        <v>3908</v>
      </c>
      <c r="F4759" s="4">
        <v>4.6227272727272704</v>
      </c>
      <c r="G4759" s="4">
        <v>4.5</v>
      </c>
      <c r="H4759" s="4">
        <v>0.67364807696729301</v>
      </c>
      <c r="I4759" s="4">
        <v>6.5</v>
      </c>
      <c r="J4759" s="4">
        <v>3.75</v>
      </c>
      <c r="K4759" s="4">
        <v>4.0625</v>
      </c>
      <c r="L4759" s="4">
        <v>4.75</v>
      </c>
      <c r="M4759" s="4">
        <v>22</v>
      </c>
    </row>
    <row r="4760" spans="1:13" x14ac:dyDescent="0.2">
      <c r="A4760" s="3">
        <v>40848</v>
      </c>
      <c r="B4760" t="s">
        <v>7364</v>
      </c>
      <c r="C4760" t="s">
        <v>3900</v>
      </c>
      <c r="D4760" t="s">
        <v>7365</v>
      </c>
      <c r="E4760" t="s">
        <v>3899</v>
      </c>
      <c r="F4760" s="4">
        <v>4.3626086956521704</v>
      </c>
      <c r="G4760" s="4">
        <v>4.5</v>
      </c>
      <c r="H4760" s="4">
        <v>0.34209537999198097</v>
      </c>
      <c r="I4760" s="4">
        <v>5</v>
      </c>
      <c r="J4760" s="4">
        <v>3.75</v>
      </c>
      <c r="K4760" s="4">
        <v>4.05</v>
      </c>
      <c r="L4760" s="4">
        <v>4.5</v>
      </c>
      <c r="M4760" s="4">
        <v>23</v>
      </c>
    </row>
    <row r="4761" spans="1:13" x14ac:dyDescent="0.2">
      <c r="A4761" s="3">
        <v>40848</v>
      </c>
      <c r="B4761" t="s">
        <v>7464</v>
      </c>
      <c r="C4761" t="s">
        <v>3912</v>
      </c>
      <c r="D4761" t="s">
        <v>7465</v>
      </c>
      <c r="E4761" t="s">
        <v>3911</v>
      </c>
      <c r="F4761" s="4">
        <v>4.7240909090909096</v>
      </c>
      <c r="G4761" s="4">
        <v>4.63</v>
      </c>
      <c r="H4761" s="4">
        <v>0.70487188360323505</v>
      </c>
      <c r="I4761" s="4">
        <v>6.5</v>
      </c>
      <c r="J4761" s="4">
        <v>3.75</v>
      </c>
      <c r="K4761" s="4">
        <v>4.25</v>
      </c>
      <c r="L4761" s="4">
        <v>5.1875</v>
      </c>
      <c r="M4761" s="4">
        <v>22</v>
      </c>
    </row>
    <row r="4762" spans="1:13" x14ac:dyDescent="0.2">
      <c r="A4762" s="3">
        <v>40848</v>
      </c>
      <c r="B4762" t="s">
        <v>7382</v>
      </c>
      <c r="C4762" t="s">
        <v>3903</v>
      </c>
      <c r="D4762" t="s">
        <v>7383</v>
      </c>
      <c r="E4762" t="s">
        <v>3902</v>
      </c>
      <c r="F4762" s="4">
        <v>4.3973913043478303</v>
      </c>
      <c r="G4762" s="4">
        <v>4.5</v>
      </c>
      <c r="H4762" s="4">
        <v>0.41240114398157601</v>
      </c>
      <c r="I4762" s="4">
        <v>5.25</v>
      </c>
      <c r="J4762" s="4">
        <v>3.75</v>
      </c>
      <c r="K4762" s="4">
        <v>4</v>
      </c>
      <c r="L4762" s="4">
        <v>4.5</v>
      </c>
      <c r="M4762" s="4">
        <v>23</v>
      </c>
    </row>
    <row r="4763" spans="1:13" x14ac:dyDescent="0.2">
      <c r="A4763" s="3">
        <v>40848</v>
      </c>
      <c r="B4763" t="s">
        <v>7490</v>
      </c>
      <c r="C4763" t="s">
        <v>3915</v>
      </c>
      <c r="D4763" t="s">
        <v>7491</v>
      </c>
      <c r="E4763" t="s">
        <v>3914</v>
      </c>
      <c r="F4763" s="4">
        <v>4.93545454545455</v>
      </c>
      <c r="G4763" s="4">
        <v>4.875</v>
      </c>
      <c r="H4763" s="4">
        <v>0.78529173998146495</v>
      </c>
      <c r="I4763" s="4">
        <v>6.27</v>
      </c>
      <c r="J4763" s="4">
        <v>3.75</v>
      </c>
      <c r="K4763" s="4">
        <v>4.3125</v>
      </c>
      <c r="L4763" s="4">
        <v>5.6775000000000002</v>
      </c>
      <c r="M4763" s="4">
        <v>22</v>
      </c>
    </row>
    <row r="4764" spans="1:13" x14ac:dyDescent="0.2">
      <c r="A4764" s="3">
        <v>40848</v>
      </c>
      <c r="B4764" t="s">
        <v>7372</v>
      </c>
      <c r="C4764" t="s">
        <v>3894</v>
      </c>
      <c r="D4764" t="s">
        <v>7373</v>
      </c>
      <c r="E4764" t="s">
        <v>3893</v>
      </c>
      <c r="F4764" s="4">
        <v>4.5156521739130397</v>
      </c>
      <c r="G4764" s="4">
        <v>4.5</v>
      </c>
      <c r="H4764" s="4">
        <v>0.114289349179914</v>
      </c>
      <c r="I4764" s="4">
        <v>4.84</v>
      </c>
      <c r="J4764" s="4">
        <v>4.25</v>
      </c>
      <c r="K4764" s="4">
        <v>4.5</v>
      </c>
      <c r="L4764" s="4">
        <v>4.5</v>
      </c>
      <c r="M4764" s="4">
        <v>23</v>
      </c>
    </row>
    <row r="4765" spans="1:13" x14ac:dyDescent="0.2">
      <c r="A4765" s="3">
        <v>40848</v>
      </c>
      <c r="B4765" t="s">
        <v>7408</v>
      </c>
      <c r="C4765" t="s">
        <v>3906</v>
      </c>
      <c r="D4765" t="s">
        <v>7409</v>
      </c>
      <c r="E4765" t="s">
        <v>3905</v>
      </c>
      <c r="F4765" s="4">
        <v>4.4408695652173904</v>
      </c>
      <c r="G4765" s="4">
        <v>4.5</v>
      </c>
      <c r="H4765" s="4">
        <v>0.54732334670631599</v>
      </c>
      <c r="I4765" s="4">
        <v>6</v>
      </c>
      <c r="J4765" s="4">
        <v>3.75</v>
      </c>
      <c r="K4765" s="4">
        <v>4</v>
      </c>
      <c r="L4765" s="4">
        <v>4.5</v>
      </c>
      <c r="M4765" s="4">
        <v>23</v>
      </c>
    </row>
    <row r="4766" spans="1:13" x14ac:dyDescent="0.2">
      <c r="A4766" s="3">
        <v>40848</v>
      </c>
      <c r="B4766" t="s">
        <v>7508</v>
      </c>
      <c r="C4766" t="s">
        <v>3081</v>
      </c>
      <c r="D4766" t="s">
        <v>7509</v>
      </c>
      <c r="E4766" t="s">
        <v>3080</v>
      </c>
      <c r="F4766" s="4">
        <v>3.7090909090909099</v>
      </c>
      <c r="G4766" s="4">
        <v>3.7</v>
      </c>
      <c r="H4766" s="4">
        <v>0.34490729038545798</v>
      </c>
      <c r="I4766" s="4">
        <v>4.4000000000000004</v>
      </c>
      <c r="J4766" s="4">
        <v>2.9</v>
      </c>
      <c r="K4766" s="4">
        <v>3.6</v>
      </c>
      <c r="L4766" s="4">
        <v>3.875</v>
      </c>
      <c r="M4766" s="4">
        <v>22</v>
      </c>
    </row>
    <row r="4767" spans="1:13" x14ac:dyDescent="0.2">
      <c r="A4767" s="3">
        <v>40848</v>
      </c>
      <c r="B4767" t="s">
        <v>9382</v>
      </c>
      <c r="C4767" t="s">
        <v>3072</v>
      </c>
      <c r="D4767" t="s">
        <v>9383</v>
      </c>
      <c r="E4767" t="s">
        <v>3071</v>
      </c>
      <c r="F4767" s="4">
        <v>3.36</v>
      </c>
      <c r="G4767" s="4">
        <v>3.4</v>
      </c>
      <c r="H4767" s="4">
        <v>0.152752523165195</v>
      </c>
      <c r="I4767" s="4">
        <v>3.6</v>
      </c>
      <c r="J4767" s="4">
        <v>3</v>
      </c>
      <c r="K4767" s="4">
        <v>3.3</v>
      </c>
      <c r="L4767" s="4">
        <v>3.5</v>
      </c>
      <c r="M4767" s="4">
        <v>25</v>
      </c>
    </row>
    <row r="4768" spans="1:13" x14ac:dyDescent="0.2">
      <c r="A4768" s="3">
        <v>40848</v>
      </c>
      <c r="B4768" t="s">
        <v>9492</v>
      </c>
      <c r="C4768" t="s">
        <v>3075</v>
      </c>
      <c r="D4768" t="s">
        <v>9493</v>
      </c>
      <c r="E4768" t="s">
        <v>3074</v>
      </c>
      <c r="F4768" s="4">
        <v>3.6760000000000002</v>
      </c>
      <c r="G4768" s="4">
        <v>3.6</v>
      </c>
      <c r="H4768" s="4">
        <v>0.27730849247724099</v>
      </c>
      <c r="I4768" s="4">
        <v>4.5</v>
      </c>
      <c r="J4768" s="4">
        <v>3.3</v>
      </c>
      <c r="K4768" s="4">
        <v>3.5</v>
      </c>
      <c r="L4768" s="4">
        <v>3.7</v>
      </c>
      <c r="M4768" s="4">
        <v>25</v>
      </c>
    </row>
    <row r="4769" spans="1:13" x14ac:dyDescent="0.2">
      <c r="A4769" s="3">
        <v>40848</v>
      </c>
      <c r="B4769" t="s">
        <v>7420</v>
      </c>
      <c r="C4769" t="s">
        <v>3102</v>
      </c>
      <c r="D4769" t="s">
        <v>7421</v>
      </c>
      <c r="E4769" t="s">
        <v>3101</v>
      </c>
      <c r="F4769" s="4">
        <v>3.6</v>
      </c>
      <c r="G4769" s="4">
        <v>3.6</v>
      </c>
      <c r="H4769" s="4">
        <v>0.24863262420322399</v>
      </c>
      <c r="I4769" s="4">
        <v>4.0999999999999996</v>
      </c>
      <c r="J4769" s="4">
        <v>3.1</v>
      </c>
      <c r="K4769" s="4">
        <v>3.5</v>
      </c>
      <c r="L4769" s="4">
        <v>3.75</v>
      </c>
      <c r="M4769" s="4">
        <v>23</v>
      </c>
    </row>
    <row r="4770" spans="1:13" x14ac:dyDescent="0.2">
      <c r="A4770" s="3">
        <v>40848</v>
      </c>
      <c r="B4770" t="s">
        <v>9534</v>
      </c>
      <c r="C4770" t="s">
        <v>3078</v>
      </c>
      <c r="D4770" t="s">
        <v>9535</v>
      </c>
      <c r="E4770" t="s">
        <v>3077</v>
      </c>
      <c r="F4770" s="4">
        <v>3.5521739130434802</v>
      </c>
      <c r="G4770" s="4">
        <v>3.5</v>
      </c>
      <c r="H4770" s="4">
        <v>0.276125079064792</v>
      </c>
      <c r="I4770" s="4">
        <v>4.0999999999999996</v>
      </c>
      <c r="J4770" s="4">
        <v>2.9</v>
      </c>
      <c r="K4770" s="4">
        <v>3.5</v>
      </c>
      <c r="L4770" s="4">
        <v>3.65</v>
      </c>
      <c r="M4770" s="4">
        <v>23</v>
      </c>
    </row>
    <row r="4771" spans="1:13" x14ac:dyDescent="0.2">
      <c r="A4771" s="3">
        <v>40848</v>
      </c>
      <c r="B4771" t="s">
        <v>7422</v>
      </c>
      <c r="C4771" t="s">
        <v>3105</v>
      </c>
      <c r="D4771" t="s">
        <v>7423</v>
      </c>
      <c r="E4771" t="s">
        <v>3104</v>
      </c>
      <c r="F4771" s="4">
        <v>3.5285714285714298</v>
      </c>
      <c r="G4771" s="4">
        <v>3.5</v>
      </c>
      <c r="H4771" s="4">
        <v>0.31486958751657401</v>
      </c>
      <c r="I4771" s="4">
        <v>4.2</v>
      </c>
      <c r="J4771" s="4">
        <v>3</v>
      </c>
      <c r="K4771" s="4">
        <v>3.4</v>
      </c>
      <c r="L4771" s="4">
        <v>3.7</v>
      </c>
      <c r="M4771" s="4">
        <v>21</v>
      </c>
    </row>
    <row r="4772" spans="1:13" x14ac:dyDescent="0.2">
      <c r="A4772" s="3">
        <v>40848</v>
      </c>
      <c r="B4772" t="s">
        <v>7424</v>
      </c>
      <c r="C4772" t="s">
        <v>3120</v>
      </c>
      <c r="D4772" t="s">
        <v>7425</v>
      </c>
      <c r="E4772" t="s">
        <v>3119</v>
      </c>
      <c r="F4772" s="4">
        <v>0.47199999999999998</v>
      </c>
      <c r="G4772" s="4">
        <v>0.47</v>
      </c>
      <c r="H4772" s="4">
        <v>0.101159939369957</v>
      </c>
      <c r="I4772" s="4">
        <v>0.73</v>
      </c>
      <c r="J4772" s="4">
        <v>0.26</v>
      </c>
      <c r="K4772" s="4">
        <v>0.42</v>
      </c>
      <c r="L4772" s="4">
        <v>0.53</v>
      </c>
      <c r="M4772" s="4">
        <v>25</v>
      </c>
    </row>
    <row r="4773" spans="1:13" x14ac:dyDescent="0.2">
      <c r="A4773" s="3">
        <v>40848</v>
      </c>
      <c r="B4773" t="s">
        <v>7432</v>
      </c>
      <c r="C4773" t="s">
        <v>3123</v>
      </c>
      <c r="D4773" t="s">
        <v>7433</v>
      </c>
      <c r="E4773" t="s">
        <v>3122</v>
      </c>
      <c r="F4773" s="4">
        <v>0.3256</v>
      </c>
      <c r="G4773" s="4">
        <v>0.31</v>
      </c>
      <c r="H4773" s="4">
        <v>7.7356318423254897E-2</v>
      </c>
      <c r="I4773" s="4">
        <v>0.5</v>
      </c>
      <c r="J4773" s="4">
        <v>0.17</v>
      </c>
      <c r="K4773" s="4">
        <v>0.27</v>
      </c>
      <c r="L4773" s="4">
        <v>0.38</v>
      </c>
      <c r="M4773" s="4">
        <v>25</v>
      </c>
    </row>
    <row r="4774" spans="1:13" x14ac:dyDescent="0.2">
      <c r="A4774" s="3">
        <v>40848</v>
      </c>
      <c r="B4774" t="s">
        <v>7442</v>
      </c>
      <c r="C4774" t="s">
        <v>3126</v>
      </c>
      <c r="D4774" t="s">
        <v>7443</v>
      </c>
      <c r="E4774" t="s">
        <v>3125</v>
      </c>
      <c r="F4774" s="4">
        <v>0.34279999999999999</v>
      </c>
      <c r="G4774" s="4">
        <v>0.34</v>
      </c>
      <c r="H4774" s="4">
        <v>8.8999999999999996E-2</v>
      </c>
      <c r="I4774" s="4">
        <v>0.51</v>
      </c>
      <c r="J4774" s="4">
        <v>0.19</v>
      </c>
      <c r="K4774" s="4">
        <v>0.28000000000000003</v>
      </c>
      <c r="L4774" s="4">
        <v>0.39</v>
      </c>
      <c r="M4774" s="4">
        <v>25</v>
      </c>
    </row>
    <row r="4775" spans="1:13" x14ac:dyDescent="0.2">
      <c r="A4775" s="3">
        <v>40848</v>
      </c>
      <c r="B4775" t="s">
        <v>7450</v>
      </c>
      <c r="C4775" t="s">
        <v>3129</v>
      </c>
      <c r="D4775" t="s">
        <v>7451</v>
      </c>
      <c r="E4775" t="s">
        <v>3128</v>
      </c>
      <c r="F4775" s="4">
        <v>6.6400000000000001E-2</v>
      </c>
      <c r="G4775" s="4">
        <v>0.05</v>
      </c>
      <c r="H4775" s="4">
        <v>8.265792964582E-2</v>
      </c>
      <c r="I4775" s="4">
        <v>0.2</v>
      </c>
      <c r="J4775" s="4">
        <v>-7.0000000000000007E-2</v>
      </c>
      <c r="K4775" s="4">
        <v>0.01</v>
      </c>
      <c r="L4775" s="4">
        <v>0.15</v>
      </c>
      <c r="M4775" s="4">
        <v>25</v>
      </c>
    </row>
    <row r="4776" spans="1:13" x14ac:dyDescent="0.2">
      <c r="A4776" s="3">
        <v>40848</v>
      </c>
      <c r="B4776" t="s">
        <v>7458</v>
      </c>
      <c r="C4776" t="s">
        <v>3132</v>
      </c>
      <c r="D4776" t="s">
        <v>7459</v>
      </c>
      <c r="E4776" t="s">
        <v>3131</v>
      </c>
      <c r="F4776" s="4">
        <v>-0.41920000000000002</v>
      </c>
      <c r="G4776" s="4">
        <v>-0.4</v>
      </c>
      <c r="H4776" s="4">
        <v>0.17848716106954801</v>
      </c>
      <c r="I4776" s="4">
        <v>0.01</v>
      </c>
      <c r="J4776" s="4">
        <v>-0.79</v>
      </c>
      <c r="K4776" s="4">
        <v>-0.52</v>
      </c>
      <c r="L4776" s="4">
        <v>-0.3</v>
      </c>
      <c r="M4776" s="4">
        <v>25</v>
      </c>
    </row>
    <row r="4777" spans="1:13" x14ac:dyDescent="0.2">
      <c r="A4777" s="3">
        <v>40848</v>
      </c>
      <c r="B4777" t="s">
        <v>7468</v>
      </c>
      <c r="C4777" t="s">
        <v>3135</v>
      </c>
      <c r="D4777" t="s">
        <v>7469</v>
      </c>
      <c r="E4777" t="s">
        <v>3134</v>
      </c>
      <c r="F4777" s="4">
        <v>0.10979999999999999</v>
      </c>
      <c r="G4777" s="4">
        <v>0.11</v>
      </c>
      <c r="H4777" s="4">
        <v>7.6953449132143095E-2</v>
      </c>
      <c r="I4777" s="4">
        <v>0.33</v>
      </c>
      <c r="J4777" s="4">
        <v>-0.01</v>
      </c>
      <c r="K4777" s="4">
        <v>0.06</v>
      </c>
      <c r="L4777" s="4">
        <v>0.14000000000000001</v>
      </c>
      <c r="M4777" s="4">
        <v>25</v>
      </c>
    </row>
    <row r="4778" spans="1:13" x14ac:dyDescent="0.2">
      <c r="A4778" s="3">
        <v>40848</v>
      </c>
      <c r="B4778" t="s">
        <v>7476</v>
      </c>
      <c r="C4778" t="s">
        <v>3138</v>
      </c>
      <c r="D4778" t="s">
        <v>7477</v>
      </c>
      <c r="E4778" t="s">
        <v>3137</v>
      </c>
      <c r="F4778" s="4">
        <v>0.29199999999999998</v>
      </c>
      <c r="G4778" s="4">
        <v>0.28999999999999998</v>
      </c>
      <c r="H4778" s="4">
        <v>8.4162541153017301E-2</v>
      </c>
      <c r="I4778" s="4">
        <v>0.51</v>
      </c>
      <c r="J4778" s="4">
        <v>0.12</v>
      </c>
      <c r="K4778" s="4">
        <v>0.25</v>
      </c>
      <c r="L4778" s="4">
        <v>0.34</v>
      </c>
      <c r="M4778" s="4">
        <v>25</v>
      </c>
    </row>
    <row r="4779" spans="1:13" x14ac:dyDescent="0.2">
      <c r="A4779" s="3">
        <v>40848</v>
      </c>
      <c r="B4779" t="s">
        <v>7484</v>
      </c>
      <c r="C4779" t="s">
        <v>3141</v>
      </c>
      <c r="D4779" t="s">
        <v>7485</v>
      </c>
      <c r="E4779" t="s">
        <v>3140</v>
      </c>
      <c r="F4779" s="4">
        <v>0.2772</v>
      </c>
      <c r="G4779" s="4">
        <v>0.28999999999999998</v>
      </c>
      <c r="H4779" s="4">
        <v>6.7732316265329898E-2</v>
      </c>
      <c r="I4779" s="4">
        <v>0.4</v>
      </c>
      <c r="J4779" s="4">
        <v>0.14000000000000001</v>
      </c>
      <c r="K4779" s="4">
        <v>0.23</v>
      </c>
      <c r="L4779" s="4">
        <v>0.33</v>
      </c>
      <c r="M4779" s="4">
        <v>25</v>
      </c>
    </row>
    <row r="4780" spans="1:13" x14ac:dyDescent="0.2">
      <c r="A4780" s="3">
        <v>40848</v>
      </c>
      <c r="B4780" t="s">
        <v>7494</v>
      </c>
      <c r="C4780" t="s">
        <v>3144</v>
      </c>
      <c r="D4780" t="s">
        <v>7495</v>
      </c>
      <c r="E4780" t="s">
        <v>3143</v>
      </c>
      <c r="F4780" s="4">
        <v>0.47839999999999999</v>
      </c>
      <c r="G4780" s="4">
        <v>0.5</v>
      </c>
      <c r="H4780" s="4">
        <v>0.118204624839019</v>
      </c>
      <c r="I4780" s="4">
        <v>0.65</v>
      </c>
      <c r="J4780" s="4">
        <v>0.23</v>
      </c>
      <c r="K4780" s="4">
        <v>0.42</v>
      </c>
      <c r="L4780" s="4">
        <v>0.54</v>
      </c>
      <c r="M4780" s="4">
        <v>25</v>
      </c>
    </row>
    <row r="4781" spans="1:13" x14ac:dyDescent="0.2">
      <c r="A4781" s="3">
        <v>40848</v>
      </c>
      <c r="B4781" t="s">
        <v>7502</v>
      </c>
      <c r="C4781" t="s">
        <v>3147</v>
      </c>
      <c r="D4781" t="s">
        <v>7503</v>
      </c>
      <c r="E4781" t="s">
        <v>3146</v>
      </c>
      <c r="F4781" s="4">
        <v>0.48599999999999999</v>
      </c>
      <c r="G4781" s="4">
        <v>0.48</v>
      </c>
      <c r="H4781" s="4">
        <v>0.104522724801834</v>
      </c>
      <c r="I4781" s="4">
        <v>0.74</v>
      </c>
      <c r="J4781" s="4">
        <v>0.25</v>
      </c>
      <c r="K4781" s="4">
        <v>0.42</v>
      </c>
      <c r="L4781" s="4">
        <v>0.52</v>
      </c>
      <c r="M4781" s="4">
        <v>25</v>
      </c>
    </row>
    <row r="4782" spans="1:13" x14ac:dyDescent="0.2">
      <c r="A4782" s="3">
        <v>40848</v>
      </c>
      <c r="B4782" t="s">
        <v>7402</v>
      </c>
      <c r="C4782" t="s">
        <v>3114</v>
      </c>
      <c r="D4782" t="s">
        <v>7403</v>
      </c>
      <c r="E4782" t="s">
        <v>3113</v>
      </c>
      <c r="F4782" s="4">
        <v>0.90880000000000005</v>
      </c>
      <c r="G4782" s="4">
        <v>0.89</v>
      </c>
      <c r="H4782" s="4">
        <v>0.139890433315982</v>
      </c>
      <c r="I4782" s="4">
        <v>1.0900000000000001</v>
      </c>
      <c r="J4782" s="4">
        <v>0.66</v>
      </c>
      <c r="K4782" s="4">
        <v>0.8</v>
      </c>
      <c r="L4782" s="4">
        <v>1.05</v>
      </c>
      <c r="M4782" s="4">
        <v>25</v>
      </c>
    </row>
    <row r="4783" spans="1:13" x14ac:dyDescent="0.2">
      <c r="A4783" s="3">
        <v>40848</v>
      </c>
      <c r="B4783" t="s">
        <v>7510</v>
      </c>
      <c r="C4783" t="s">
        <v>3150</v>
      </c>
      <c r="D4783" t="s">
        <v>7511</v>
      </c>
      <c r="E4783" t="s">
        <v>3149</v>
      </c>
      <c r="F4783" s="4">
        <v>0.71640000000000004</v>
      </c>
      <c r="G4783" s="4">
        <v>0.71</v>
      </c>
      <c r="H4783" s="4">
        <v>0.129385728218636</v>
      </c>
      <c r="I4783" s="4">
        <v>0.89</v>
      </c>
      <c r="J4783" s="4">
        <v>0.44</v>
      </c>
      <c r="K4783" s="4">
        <v>0.62</v>
      </c>
      <c r="L4783" s="4">
        <v>0.84</v>
      </c>
      <c r="M4783" s="4">
        <v>25</v>
      </c>
    </row>
    <row r="4784" spans="1:13" x14ac:dyDescent="0.2">
      <c r="A4784" s="3">
        <v>40848</v>
      </c>
      <c r="B4784" t="s">
        <v>7412</v>
      </c>
      <c r="C4784" t="s">
        <v>3117</v>
      </c>
      <c r="D4784" t="s">
        <v>7413</v>
      </c>
      <c r="E4784" t="s">
        <v>3116</v>
      </c>
      <c r="F4784" s="4">
        <v>0.54479999999999995</v>
      </c>
      <c r="G4784" s="4">
        <v>0.53</v>
      </c>
      <c r="H4784" s="4">
        <v>8.8793768550125898E-2</v>
      </c>
      <c r="I4784" s="4">
        <v>0.72</v>
      </c>
      <c r="J4784" s="4">
        <v>0.41</v>
      </c>
      <c r="K4784" s="4">
        <v>0.47</v>
      </c>
      <c r="L4784" s="4">
        <v>0.61</v>
      </c>
      <c r="M4784" s="4">
        <v>25</v>
      </c>
    </row>
    <row r="4785" spans="1:13" x14ac:dyDescent="0.2">
      <c r="A4785" s="3">
        <v>40848</v>
      </c>
      <c r="B4785" t="s">
        <v>7512</v>
      </c>
      <c r="C4785" t="s">
        <v>3096</v>
      </c>
      <c r="D4785" t="s">
        <v>7513</v>
      </c>
      <c r="E4785" t="s">
        <v>3095</v>
      </c>
      <c r="F4785" s="4">
        <v>3.5208333333333299</v>
      </c>
      <c r="G4785" s="4">
        <v>3.55</v>
      </c>
      <c r="H4785" s="4">
        <v>0.334896696163831</v>
      </c>
      <c r="I4785" s="4">
        <v>4.2</v>
      </c>
      <c r="J4785" s="4">
        <v>2.8</v>
      </c>
      <c r="K4785" s="4">
        <v>3.375</v>
      </c>
      <c r="L4785" s="4">
        <v>3.65</v>
      </c>
      <c r="M4785" s="4">
        <v>24</v>
      </c>
    </row>
    <row r="4786" spans="1:13" x14ac:dyDescent="0.2">
      <c r="A4786" s="3">
        <v>40848</v>
      </c>
      <c r="B4786" t="s">
        <v>9496</v>
      </c>
      <c r="C4786" t="s">
        <v>3087</v>
      </c>
      <c r="D4786" t="s">
        <v>9497</v>
      </c>
      <c r="E4786" t="s">
        <v>3086</v>
      </c>
      <c r="F4786" s="4">
        <v>3.2240000000000002</v>
      </c>
      <c r="G4786" s="4">
        <v>3.2</v>
      </c>
      <c r="H4786" s="4">
        <v>0.18991226044325499</v>
      </c>
      <c r="I4786" s="4">
        <v>3.7</v>
      </c>
      <c r="J4786" s="4">
        <v>2.6</v>
      </c>
      <c r="K4786" s="4">
        <v>3.2</v>
      </c>
      <c r="L4786" s="4">
        <v>3.3</v>
      </c>
      <c r="M4786" s="4">
        <v>25</v>
      </c>
    </row>
    <row r="4787" spans="1:13" x14ac:dyDescent="0.2">
      <c r="A4787" s="3">
        <v>40848</v>
      </c>
      <c r="B4787" t="s">
        <v>9536</v>
      </c>
      <c r="C4787" t="s">
        <v>3090</v>
      </c>
      <c r="D4787" t="s">
        <v>9537</v>
      </c>
      <c r="E4787" t="s">
        <v>3089</v>
      </c>
      <c r="F4787" s="4">
        <v>3.476</v>
      </c>
      <c r="G4787" s="4">
        <v>3.4</v>
      </c>
      <c r="H4787" s="4">
        <v>0.309946231896222</v>
      </c>
      <c r="I4787" s="4">
        <v>4.2</v>
      </c>
      <c r="J4787" s="4">
        <v>2.9</v>
      </c>
      <c r="K4787" s="4">
        <v>3.3</v>
      </c>
      <c r="L4787" s="4">
        <v>3.6</v>
      </c>
      <c r="M4787" s="4">
        <v>25</v>
      </c>
    </row>
    <row r="4788" spans="1:13" x14ac:dyDescent="0.2">
      <c r="A4788" s="3">
        <v>40848</v>
      </c>
      <c r="B4788" t="s">
        <v>7514</v>
      </c>
      <c r="C4788" t="s">
        <v>3153</v>
      </c>
      <c r="D4788" t="s">
        <v>7515</v>
      </c>
      <c r="E4788" t="s">
        <v>3152</v>
      </c>
      <c r="F4788" s="4">
        <v>0.29480000000000001</v>
      </c>
      <c r="G4788" s="4">
        <v>0.31</v>
      </c>
      <c r="H4788" s="4">
        <v>7.6273630218225905E-2</v>
      </c>
      <c r="I4788" s="4">
        <v>0.52</v>
      </c>
      <c r="J4788" s="4">
        <v>0.15</v>
      </c>
      <c r="K4788" s="4">
        <v>0.25</v>
      </c>
      <c r="L4788" s="4">
        <v>0.32</v>
      </c>
      <c r="M4788" s="4">
        <v>25</v>
      </c>
    </row>
    <row r="4789" spans="1:13" x14ac:dyDescent="0.2">
      <c r="A4789" s="3">
        <v>40848</v>
      </c>
      <c r="B4789" t="s">
        <v>10139</v>
      </c>
      <c r="C4789" t="s">
        <v>4324</v>
      </c>
      <c r="D4789" t="s">
        <v>10140</v>
      </c>
      <c r="E4789" t="s">
        <v>4323</v>
      </c>
      <c r="F4789" s="4">
        <v>1.71086956521739</v>
      </c>
      <c r="G4789" s="4">
        <v>1.7</v>
      </c>
      <c r="H4789" s="4">
        <v>0.120563564655868</v>
      </c>
      <c r="I4789" s="4">
        <v>1.9</v>
      </c>
      <c r="J4789" s="4">
        <v>1.4</v>
      </c>
      <c r="K4789" s="4">
        <v>1.7</v>
      </c>
      <c r="L4789" s="4">
        <v>1.8</v>
      </c>
      <c r="M4789" s="4">
        <v>23</v>
      </c>
    </row>
    <row r="4790" spans="1:13" x14ac:dyDescent="0.2">
      <c r="A4790" s="3">
        <v>40848</v>
      </c>
      <c r="B4790" t="s">
        <v>10147</v>
      </c>
      <c r="C4790" t="s">
        <v>4327</v>
      </c>
      <c r="D4790" t="s">
        <v>10148</v>
      </c>
      <c r="E4790" t="s">
        <v>4326</v>
      </c>
      <c r="F4790" s="4">
        <v>2.0278260869565199</v>
      </c>
      <c r="G4790" s="4">
        <v>2</v>
      </c>
      <c r="H4790" s="4">
        <v>0.29785531145384098</v>
      </c>
      <c r="I4790" s="4">
        <v>2.6</v>
      </c>
      <c r="J4790" s="4">
        <v>1.5</v>
      </c>
      <c r="K4790" s="4">
        <v>1.8</v>
      </c>
      <c r="L4790" s="4">
        <v>2.2000000000000002</v>
      </c>
      <c r="M4790" s="4">
        <v>23</v>
      </c>
    </row>
    <row r="4791" spans="1:13" x14ac:dyDescent="0.2">
      <c r="A4791" s="3">
        <v>40848</v>
      </c>
      <c r="B4791" t="s">
        <v>9560</v>
      </c>
      <c r="C4791" t="s">
        <v>3942</v>
      </c>
      <c r="D4791" t="s">
        <v>9561</v>
      </c>
      <c r="E4791" t="s">
        <v>3949</v>
      </c>
      <c r="F4791" s="4">
        <v>13.283333333333299</v>
      </c>
      <c r="G4791" s="4">
        <v>13.34</v>
      </c>
      <c r="H4791" s="4">
        <v>0.504248615929351</v>
      </c>
      <c r="I4791" s="4">
        <v>14.15</v>
      </c>
      <c r="J4791" s="4">
        <v>12.03</v>
      </c>
      <c r="K4791" s="4">
        <v>12.965</v>
      </c>
      <c r="L4791" s="4">
        <v>13.602499999999999</v>
      </c>
      <c r="M4791" s="4">
        <v>24</v>
      </c>
    </row>
    <row r="4792" spans="1:13" x14ac:dyDescent="0.2">
      <c r="A4792" s="3">
        <v>40848</v>
      </c>
      <c r="B4792" t="s">
        <v>9562</v>
      </c>
      <c r="C4792" t="s">
        <v>3952</v>
      </c>
      <c r="D4792" t="s">
        <v>9563</v>
      </c>
      <c r="E4792" t="s">
        <v>3951</v>
      </c>
      <c r="F4792" s="4">
        <v>13.244375</v>
      </c>
      <c r="G4792" s="4">
        <v>13.33</v>
      </c>
      <c r="H4792" s="4">
        <v>0.56029408524142199</v>
      </c>
      <c r="I4792" s="4">
        <v>14.2</v>
      </c>
      <c r="J4792" s="4">
        <v>12.1</v>
      </c>
      <c r="K4792" s="4">
        <v>12.8025</v>
      </c>
      <c r="L4792" s="4">
        <v>13.4975</v>
      </c>
      <c r="M4792" s="4">
        <v>24</v>
      </c>
    </row>
    <row r="4793" spans="1:13" x14ac:dyDescent="0.2">
      <c r="A4793" s="3">
        <v>40848</v>
      </c>
      <c r="B4793" t="s">
        <v>9558</v>
      </c>
      <c r="C4793" t="s">
        <v>3939</v>
      </c>
      <c r="D4793" t="s">
        <v>9559</v>
      </c>
      <c r="E4793" t="s">
        <v>3947</v>
      </c>
      <c r="F4793" s="4">
        <v>13.324208333333299</v>
      </c>
      <c r="G4793" s="4">
        <v>13.435</v>
      </c>
      <c r="H4793" s="4">
        <v>0.482632093129788</v>
      </c>
      <c r="I4793" s="4">
        <v>14.19</v>
      </c>
      <c r="J4793" s="4">
        <v>12</v>
      </c>
      <c r="K4793" s="4">
        <v>13.135</v>
      </c>
      <c r="L4793" s="4">
        <v>13.555</v>
      </c>
      <c r="M4793" s="4">
        <v>24</v>
      </c>
    </row>
    <row r="4794" spans="1:13" x14ac:dyDescent="0.2">
      <c r="A4794" s="3">
        <v>40848</v>
      </c>
      <c r="B4794" t="s">
        <v>9502</v>
      </c>
      <c r="C4794" t="s">
        <v>3936</v>
      </c>
      <c r="D4794" t="s">
        <v>9503</v>
      </c>
      <c r="E4794" t="s">
        <v>3935</v>
      </c>
      <c r="F4794" s="4">
        <v>13.324208333333299</v>
      </c>
      <c r="G4794" s="4">
        <v>13.435</v>
      </c>
      <c r="H4794" s="4">
        <v>0.482632093129788</v>
      </c>
      <c r="I4794" s="4">
        <v>14.19</v>
      </c>
      <c r="J4794" s="4">
        <v>12</v>
      </c>
      <c r="K4794" s="4">
        <v>13.135</v>
      </c>
      <c r="L4794" s="4">
        <v>13.555</v>
      </c>
      <c r="M4794" s="4">
        <v>24</v>
      </c>
    </row>
    <row r="4795" spans="1:13" x14ac:dyDescent="0.2">
      <c r="A4795" s="3">
        <v>40848</v>
      </c>
      <c r="B4795" t="s">
        <v>9540</v>
      </c>
      <c r="C4795" t="s">
        <v>3939</v>
      </c>
      <c r="D4795" t="s">
        <v>9541</v>
      </c>
      <c r="E4795" t="s">
        <v>3938</v>
      </c>
      <c r="F4795" s="4">
        <v>13.060041666666701</v>
      </c>
      <c r="G4795" s="4">
        <v>13.105</v>
      </c>
      <c r="H4795" s="4">
        <v>0.57607672188064796</v>
      </c>
      <c r="I4795" s="4">
        <v>14.49</v>
      </c>
      <c r="J4795" s="4">
        <v>11.8</v>
      </c>
      <c r="K4795" s="4">
        <v>12.6275</v>
      </c>
      <c r="L4795" s="4">
        <v>13.34</v>
      </c>
      <c r="M4795" s="4">
        <v>24</v>
      </c>
    </row>
    <row r="4796" spans="1:13" x14ac:dyDescent="0.2">
      <c r="A4796" s="3">
        <v>40848</v>
      </c>
      <c r="B4796" t="s">
        <v>10127</v>
      </c>
      <c r="C4796" t="s">
        <v>3579</v>
      </c>
      <c r="D4796" t="s">
        <v>10128</v>
      </c>
      <c r="E4796" t="s">
        <v>3578</v>
      </c>
      <c r="F4796" s="4">
        <v>3.87</v>
      </c>
      <c r="G4796" s="4">
        <v>3.9</v>
      </c>
      <c r="H4796" s="4">
        <v>0.143375457241225</v>
      </c>
      <c r="I4796" s="4">
        <v>4.0999999999999996</v>
      </c>
      <c r="J4796" s="4">
        <v>3.6</v>
      </c>
      <c r="K4796" s="4">
        <v>3.8</v>
      </c>
      <c r="L4796" s="4">
        <v>4</v>
      </c>
      <c r="M4796" s="4">
        <v>24</v>
      </c>
    </row>
    <row r="4797" spans="1:13" x14ac:dyDescent="0.2">
      <c r="A4797" s="3">
        <v>40848</v>
      </c>
      <c r="B4797" t="s">
        <v>10141</v>
      </c>
      <c r="C4797" t="s">
        <v>3582</v>
      </c>
      <c r="D4797" t="s">
        <v>10142</v>
      </c>
      <c r="E4797" t="s">
        <v>3581</v>
      </c>
      <c r="F4797" s="4">
        <v>3.2462499999999999</v>
      </c>
      <c r="G4797" s="4">
        <v>3.2</v>
      </c>
      <c r="H4797" s="4">
        <v>0.50505111665531699</v>
      </c>
      <c r="I4797" s="4">
        <v>4.5</v>
      </c>
      <c r="J4797" s="4">
        <v>2.5</v>
      </c>
      <c r="K4797" s="4">
        <v>2.9</v>
      </c>
      <c r="L4797" s="4">
        <v>3.5249999999999999</v>
      </c>
      <c r="M4797" s="4">
        <v>24</v>
      </c>
    </row>
    <row r="4798" spans="1:13" x14ac:dyDescent="0.2">
      <c r="A4798" s="3">
        <v>40848</v>
      </c>
      <c r="B4798" t="s">
        <v>10157</v>
      </c>
      <c r="C4798" t="s">
        <v>3585</v>
      </c>
      <c r="D4798" t="s">
        <v>10158</v>
      </c>
      <c r="E4798" t="s">
        <v>3584</v>
      </c>
      <c r="F4798" s="4">
        <v>3.36578947368421</v>
      </c>
      <c r="G4798" s="4">
        <v>3.4</v>
      </c>
      <c r="H4798" s="4">
        <v>0.56667956641664097</v>
      </c>
      <c r="I4798" s="4">
        <v>4.2</v>
      </c>
      <c r="J4798" s="4">
        <v>2.2000000000000002</v>
      </c>
      <c r="K4798" s="4">
        <v>3</v>
      </c>
      <c r="L4798" s="4">
        <v>3.8</v>
      </c>
      <c r="M4798" s="4">
        <v>19</v>
      </c>
    </row>
    <row r="4799" spans="1:13" x14ac:dyDescent="0.2">
      <c r="A4799" s="3">
        <v>40848</v>
      </c>
      <c r="B4799" t="s">
        <v>10153</v>
      </c>
      <c r="C4799" t="s">
        <v>3597</v>
      </c>
      <c r="D4799" t="s">
        <v>10154</v>
      </c>
      <c r="E4799" t="s">
        <v>3596</v>
      </c>
      <c r="F4799" s="4">
        <v>3.5130434782608702</v>
      </c>
      <c r="G4799" s="4">
        <v>3.5</v>
      </c>
      <c r="H4799" s="4">
        <v>0.87609897107268897</v>
      </c>
      <c r="I4799" s="4">
        <v>5.2</v>
      </c>
      <c r="J4799" s="4">
        <v>1.1000000000000001</v>
      </c>
      <c r="K4799" s="4">
        <v>3.1</v>
      </c>
      <c r="L4799" s="4">
        <v>3.95</v>
      </c>
      <c r="M4799" s="4">
        <v>23</v>
      </c>
    </row>
    <row r="4800" spans="1:13" x14ac:dyDescent="0.2">
      <c r="A4800" s="3">
        <v>40848</v>
      </c>
      <c r="B4800" t="s">
        <v>10155</v>
      </c>
      <c r="C4800" t="s">
        <v>3600</v>
      </c>
      <c r="D4800" t="s">
        <v>10156</v>
      </c>
      <c r="E4800" t="s">
        <v>3599</v>
      </c>
      <c r="F4800" s="4">
        <v>3.4913043478260901</v>
      </c>
      <c r="G4800" s="4">
        <v>3.4</v>
      </c>
      <c r="H4800" s="4">
        <v>0.820151340512148</v>
      </c>
      <c r="I4800" s="4">
        <v>5.8</v>
      </c>
      <c r="J4800" s="4">
        <v>1.5</v>
      </c>
      <c r="K4800" s="4">
        <v>3.15</v>
      </c>
      <c r="L4800" s="4">
        <v>3.9</v>
      </c>
      <c r="M4800" s="4">
        <v>23</v>
      </c>
    </row>
    <row r="4801" spans="1:13" x14ac:dyDescent="0.2">
      <c r="A4801" s="3">
        <v>40848</v>
      </c>
      <c r="B4801" t="s">
        <v>10151</v>
      </c>
      <c r="C4801" t="s">
        <v>3594</v>
      </c>
      <c r="D4801" t="s">
        <v>10152</v>
      </c>
      <c r="E4801" t="s">
        <v>3593</v>
      </c>
      <c r="F4801" s="4">
        <v>3.5958333333333301</v>
      </c>
      <c r="G4801" s="4">
        <v>3.55</v>
      </c>
      <c r="H4801" s="4">
        <v>0.30571252006997701</v>
      </c>
      <c r="I4801" s="4">
        <v>4.0999999999999996</v>
      </c>
      <c r="J4801" s="4">
        <v>3.1</v>
      </c>
      <c r="K4801" s="4">
        <v>3.3</v>
      </c>
      <c r="L4801" s="4">
        <v>3.8</v>
      </c>
      <c r="M4801" s="4">
        <v>24</v>
      </c>
    </row>
    <row r="4802" spans="1:13" x14ac:dyDescent="0.2">
      <c r="A4802" s="3">
        <v>40878</v>
      </c>
      <c r="B4802" t="s">
        <v>9532</v>
      </c>
      <c r="C4802" t="s">
        <v>3921</v>
      </c>
      <c r="D4802" t="s">
        <v>9533</v>
      </c>
      <c r="E4802" t="s">
        <v>3920</v>
      </c>
      <c r="F4802" s="4">
        <v>4.4752000000000001</v>
      </c>
      <c r="G4802" s="4">
        <v>4.41</v>
      </c>
      <c r="H4802" s="4">
        <v>0.488365641707113</v>
      </c>
      <c r="I4802" s="4">
        <v>5.98</v>
      </c>
      <c r="J4802" s="4">
        <v>3.65</v>
      </c>
      <c r="K4802" s="4">
        <v>4.18</v>
      </c>
      <c r="L4802" s="4">
        <v>4.6500000000000004</v>
      </c>
      <c r="M4802" s="4">
        <v>25</v>
      </c>
    </row>
    <row r="4803" spans="1:13" x14ac:dyDescent="0.2">
      <c r="A4803" s="3">
        <v>40878</v>
      </c>
      <c r="B4803" t="s">
        <v>9564</v>
      </c>
      <c r="C4803" t="s">
        <v>3924</v>
      </c>
      <c r="D4803" t="s">
        <v>9565</v>
      </c>
      <c r="E4803" t="s">
        <v>3923</v>
      </c>
      <c r="F4803" s="4">
        <v>5.0595238095238102</v>
      </c>
      <c r="G4803" s="4">
        <v>5.0599999999999996</v>
      </c>
      <c r="H4803" s="4">
        <v>0.72294174170866798</v>
      </c>
      <c r="I4803" s="4">
        <v>6.25</v>
      </c>
      <c r="J4803" s="4">
        <v>3.65</v>
      </c>
      <c r="K4803" s="4">
        <v>4.5</v>
      </c>
      <c r="L4803" s="4">
        <v>5.52</v>
      </c>
      <c r="M4803" s="4">
        <v>21</v>
      </c>
    </row>
    <row r="4804" spans="1:13" x14ac:dyDescent="0.2">
      <c r="A4804" s="3">
        <v>40878</v>
      </c>
      <c r="B4804" t="s">
        <v>7360</v>
      </c>
      <c r="C4804" t="s">
        <v>3897</v>
      </c>
      <c r="D4804" t="s">
        <v>7361</v>
      </c>
      <c r="E4804" t="s">
        <v>3896</v>
      </c>
      <c r="F4804" s="4">
        <v>4.47</v>
      </c>
      <c r="G4804" s="4">
        <v>4.5</v>
      </c>
      <c r="H4804" s="4">
        <v>0.20926277521553899</v>
      </c>
      <c r="I4804" s="4">
        <v>4.96</v>
      </c>
      <c r="J4804" s="4">
        <v>4</v>
      </c>
      <c r="K4804" s="4">
        <v>4.5</v>
      </c>
      <c r="L4804" s="4">
        <v>4.5</v>
      </c>
      <c r="M4804" s="4">
        <v>23</v>
      </c>
    </row>
    <row r="4805" spans="1:13" x14ac:dyDescent="0.2">
      <c r="A4805" s="3">
        <v>40878</v>
      </c>
      <c r="B4805" t="s">
        <v>7438</v>
      </c>
      <c r="C4805" t="s">
        <v>3909</v>
      </c>
      <c r="D4805" t="s">
        <v>7439</v>
      </c>
      <c r="E4805" t="s">
        <v>3908</v>
      </c>
      <c r="F4805" s="4">
        <v>4.5236363636363599</v>
      </c>
      <c r="G4805" s="4">
        <v>4.5</v>
      </c>
      <c r="H4805" s="4">
        <v>0.59565526506965005</v>
      </c>
      <c r="I4805" s="4">
        <v>6.25</v>
      </c>
      <c r="J4805" s="4">
        <v>3.75</v>
      </c>
      <c r="K4805" s="4">
        <v>4</v>
      </c>
      <c r="L4805" s="4">
        <v>4.75</v>
      </c>
      <c r="M4805" s="4">
        <v>22</v>
      </c>
    </row>
    <row r="4806" spans="1:13" x14ac:dyDescent="0.2">
      <c r="A4806" s="3">
        <v>40878</v>
      </c>
      <c r="B4806" t="s">
        <v>7364</v>
      </c>
      <c r="C4806" t="s">
        <v>3900</v>
      </c>
      <c r="D4806" t="s">
        <v>7365</v>
      </c>
      <c r="E4806" t="s">
        <v>3899</v>
      </c>
      <c r="F4806" s="4">
        <v>4.3865217391304299</v>
      </c>
      <c r="G4806" s="4">
        <v>4.5</v>
      </c>
      <c r="H4806" s="4">
        <v>0.29788052357297701</v>
      </c>
      <c r="I4806" s="4">
        <v>5.0199999999999996</v>
      </c>
      <c r="J4806" s="4">
        <v>3.8</v>
      </c>
      <c r="K4806" s="4">
        <v>4.25</v>
      </c>
      <c r="L4806" s="4">
        <v>4.5</v>
      </c>
      <c r="M4806" s="4">
        <v>23</v>
      </c>
    </row>
    <row r="4807" spans="1:13" x14ac:dyDescent="0.2">
      <c r="A4807" s="3">
        <v>40878</v>
      </c>
      <c r="B4807" t="s">
        <v>7464</v>
      </c>
      <c r="C4807" t="s">
        <v>3912</v>
      </c>
      <c r="D4807" t="s">
        <v>7465</v>
      </c>
      <c r="E4807" t="s">
        <v>3911</v>
      </c>
      <c r="F4807" s="4">
        <v>4.6086363636363599</v>
      </c>
      <c r="G4807" s="4">
        <v>4.5</v>
      </c>
      <c r="H4807" s="4">
        <v>0.69168046197059896</v>
      </c>
      <c r="I4807" s="4">
        <v>6.5</v>
      </c>
      <c r="J4807" s="4">
        <v>3.75</v>
      </c>
      <c r="K4807" s="4">
        <v>4</v>
      </c>
      <c r="L4807" s="4">
        <v>4.9375</v>
      </c>
      <c r="M4807" s="4">
        <v>22</v>
      </c>
    </row>
    <row r="4808" spans="1:13" x14ac:dyDescent="0.2">
      <c r="A4808" s="3">
        <v>40878</v>
      </c>
      <c r="B4808" t="s">
        <v>7382</v>
      </c>
      <c r="C4808" t="s">
        <v>3903</v>
      </c>
      <c r="D4808" t="s">
        <v>7383</v>
      </c>
      <c r="E4808" t="s">
        <v>3902</v>
      </c>
      <c r="F4808" s="4">
        <v>4.3804347826086998</v>
      </c>
      <c r="G4808" s="4">
        <v>4.5</v>
      </c>
      <c r="H4808" s="4">
        <v>0.36887394078427799</v>
      </c>
      <c r="I4808" s="4">
        <v>5.25</v>
      </c>
      <c r="J4808" s="4">
        <v>3.75</v>
      </c>
      <c r="K4808" s="4">
        <v>4.125</v>
      </c>
      <c r="L4808" s="4">
        <v>4.5</v>
      </c>
      <c r="M4808" s="4">
        <v>23</v>
      </c>
    </row>
    <row r="4809" spans="1:13" x14ac:dyDescent="0.2">
      <c r="A4809" s="3">
        <v>40878</v>
      </c>
      <c r="B4809" t="s">
        <v>7490</v>
      </c>
      <c r="C4809" t="s">
        <v>3915</v>
      </c>
      <c r="D4809" t="s">
        <v>7491</v>
      </c>
      <c r="E4809" t="s">
        <v>3914</v>
      </c>
      <c r="F4809" s="4">
        <v>4.8250000000000002</v>
      </c>
      <c r="G4809" s="4">
        <v>4.75</v>
      </c>
      <c r="H4809" s="4">
        <v>0.83240758102769596</v>
      </c>
      <c r="I4809" s="4">
        <v>6.5</v>
      </c>
      <c r="J4809" s="4">
        <v>3.75</v>
      </c>
      <c r="K4809" s="4">
        <v>4</v>
      </c>
      <c r="L4809" s="4">
        <v>5.42</v>
      </c>
      <c r="M4809" s="4">
        <v>22</v>
      </c>
    </row>
    <row r="4810" spans="1:13" x14ac:dyDescent="0.2">
      <c r="A4810" s="3">
        <v>40878</v>
      </c>
      <c r="B4810" t="s">
        <v>7408</v>
      </c>
      <c r="C4810" t="s">
        <v>3906</v>
      </c>
      <c r="D4810" t="s">
        <v>7409</v>
      </c>
      <c r="E4810" t="s">
        <v>3905</v>
      </c>
      <c r="F4810" s="4">
        <v>4.4091304347826101</v>
      </c>
      <c r="G4810" s="4">
        <v>4.5</v>
      </c>
      <c r="H4810" s="4">
        <v>0.43670161483014602</v>
      </c>
      <c r="I4810" s="4">
        <v>5.75</v>
      </c>
      <c r="J4810" s="4">
        <v>3.75</v>
      </c>
      <c r="K4810" s="4">
        <v>4.125</v>
      </c>
      <c r="L4810" s="4">
        <v>4.5</v>
      </c>
      <c r="M4810" s="4">
        <v>23</v>
      </c>
    </row>
    <row r="4811" spans="1:13" x14ac:dyDescent="0.2">
      <c r="A4811" s="3">
        <v>40878</v>
      </c>
      <c r="B4811" t="s">
        <v>7516</v>
      </c>
      <c r="C4811" t="s">
        <v>4436</v>
      </c>
      <c r="D4811" t="s">
        <v>7517</v>
      </c>
      <c r="E4811" t="s">
        <v>4435</v>
      </c>
      <c r="F4811" s="4">
        <v>4.9204545454545396</v>
      </c>
      <c r="G4811" s="4">
        <v>5</v>
      </c>
      <c r="H4811" s="4">
        <v>0.86132498856745998</v>
      </c>
      <c r="I4811" s="4">
        <v>6.39</v>
      </c>
      <c r="J4811" s="4">
        <v>3.75</v>
      </c>
      <c r="K4811" s="4">
        <v>4.0625</v>
      </c>
      <c r="L4811" s="4">
        <v>5.6074999999999999</v>
      </c>
      <c r="M4811" s="4">
        <v>22</v>
      </c>
    </row>
    <row r="4812" spans="1:13" x14ac:dyDescent="0.2">
      <c r="A4812" s="3">
        <v>40878</v>
      </c>
      <c r="B4812" t="s">
        <v>7518</v>
      </c>
      <c r="C4812" t="s">
        <v>3081</v>
      </c>
      <c r="D4812" t="s">
        <v>7519</v>
      </c>
      <c r="E4812" t="s">
        <v>3080</v>
      </c>
      <c r="F4812" s="4">
        <v>3.6923076923076898</v>
      </c>
      <c r="G4812" s="4">
        <v>3.6</v>
      </c>
      <c r="H4812" s="4">
        <v>0.29789001584219199</v>
      </c>
      <c r="I4812" s="4">
        <v>4.5999999999999996</v>
      </c>
      <c r="J4812" s="4">
        <v>3.3</v>
      </c>
      <c r="K4812" s="4">
        <v>3.5</v>
      </c>
      <c r="L4812" s="4">
        <v>3.7749999999999999</v>
      </c>
      <c r="M4812" s="4">
        <v>26</v>
      </c>
    </row>
    <row r="4813" spans="1:13" x14ac:dyDescent="0.2">
      <c r="A4813" s="3">
        <v>40878</v>
      </c>
      <c r="B4813" t="s">
        <v>9382</v>
      </c>
      <c r="C4813" t="s">
        <v>3072</v>
      </c>
      <c r="D4813" t="s">
        <v>9383</v>
      </c>
      <c r="E4813" t="s">
        <v>3071</v>
      </c>
      <c r="F4813" s="4">
        <v>3.5346153846153801</v>
      </c>
      <c r="G4813" s="4">
        <v>3.5</v>
      </c>
      <c r="H4813" s="4">
        <v>0.24970752122001899</v>
      </c>
      <c r="I4813" s="4">
        <v>4.5</v>
      </c>
      <c r="J4813" s="4">
        <v>3.1</v>
      </c>
      <c r="K4813" s="4">
        <v>3.4249999999999998</v>
      </c>
      <c r="L4813" s="4">
        <v>3.6</v>
      </c>
      <c r="M4813" s="4">
        <v>26</v>
      </c>
    </row>
    <row r="4814" spans="1:13" x14ac:dyDescent="0.2">
      <c r="A4814" s="3">
        <v>40878</v>
      </c>
      <c r="B4814" t="s">
        <v>9492</v>
      </c>
      <c r="C4814" t="s">
        <v>3075</v>
      </c>
      <c r="D4814" t="s">
        <v>9493</v>
      </c>
      <c r="E4814" t="s">
        <v>3074</v>
      </c>
      <c r="F4814" s="4">
        <v>3.6923076923076898</v>
      </c>
      <c r="G4814" s="4">
        <v>3.6</v>
      </c>
      <c r="H4814" s="4">
        <v>0.29789001584219199</v>
      </c>
      <c r="I4814" s="4">
        <v>4.5999999999999996</v>
      </c>
      <c r="J4814" s="4">
        <v>3.3</v>
      </c>
      <c r="K4814" s="4">
        <v>3.5</v>
      </c>
      <c r="L4814" s="4">
        <v>3.7749999999999999</v>
      </c>
      <c r="M4814" s="4">
        <v>26</v>
      </c>
    </row>
    <row r="4815" spans="1:13" x14ac:dyDescent="0.2">
      <c r="A4815" s="3">
        <v>40878</v>
      </c>
      <c r="B4815" t="s">
        <v>7420</v>
      </c>
      <c r="C4815" t="s">
        <v>3102</v>
      </c>
      <c r="D4815" t="s">
        <v>7421</v>
      </c>
      <c r="E4815" t="s">
        <v>3101</v>
      </c>
      <c r="F4815" s="4">
        <v>3.6083333333333298</v>
      </c>
      <c r="G4815" s="4">
        <v>3.6</v>
      </c>
      <c r="H4815" s="4">
        <v>0.23575349444902699</v>
      </c>
      <c r="I4815" s="4">
        <v>4.0999999999999996</v>
      </c>
      <c r="J4815" s="4">
        <v>3.1</v>
      </c>
      <c r="K4815" s="4">
        <v>3.4750000000000001</v>
      </c>
      <c r="L4815" s="4">
        <v>3.7250000000000001</v>
      </c>
      <c r="M4815" s="4">
        <v>24</v>
      </c>
    </row>
    <row r="4816" spans="1:13" x14ac:dyDescent="0.2">
      <c r="A4816" s="3">
        <v>40878</v>
      </c>
      <c r="B4816" t="s">
        <v>9534</v>
      </c>
      <c r="C4816" t="s">
        <v>3078</v>
      </c>
      <c r="D4816" t="s">
        <v>9535</v>
      </c>
      <c r="E4816" t="s">
        <v>3077</v>
      </c>
      <c r="F4816" s="4">
        <v>3.56666666666667</v>
      </c>
      <c r="G4816" s="4">
        <v>3.6</v>
      </c>
      <c r="H4816" s="4">
        <v>0.27923290367138598</v>
      </c>
      <c r="I4816" s="4">
        <v>4.0999999999999996</v>
      </c>
      <c r="J4816" s="4">
        <v>2.9</v>
      </c>
      <c r="K4816" s="4">
        <v>3.4</v>
      </c>
      <c r="L4816" s="4">
        <v>3.7</v>
      </c>
      <c r="M4816" s="4">
        <v>24</v>
      </c>
    </row>
    <row r="4817" spans="1:13" x14ac:dyDescent="0.2">
      <c r="A4817" s="3">
        <v>40878</v>
      </c>
      <c r="B4817" t="s">
        <v>9566</v>
      </c>
      <c r="C4817" t="s">
        <v>5094</v>
      </c>
      <c r="D4817" t="s">
        <v>9567</v>
      </c>
      <c r="E4817" t="s">
        <v>5093</v>
      </c>
      <c r="F4817" s="4">
        <v>3.5857142857142899</v>
      </c>
      <c r="G4817" s="4">
        <v>3.6</v>
      </c>
      <c r="H4817" s="4">
        <v>0.31029939459450201</v>
      </c>
      <c r="I4817" s="4">
        <v>4.0999999999999996</v>
      </c>
      <c r="J4817" s="4">
        <v>3</v>
      </c>
      <c r="K4817" s="4">
        <v>3.4</v>
      </c>
      <c r="L4817" s="4">
        <v>3.8</v>
      </c>
      <c r="M4817" s="4">
        <v>21</v>
      </c>
    </row>
    <row r="4818" spans="1:13" x14ac:dyDescent="0.2">
      <c r="A4818" s="3">
        <v>40878</v>
      </c>
      <c r="B4818" t="s">
        <v>7422</v>
      </c>
      <c r="C4818" t="s">
        <v>3105</v>
      </c>
      <c r="D4818" t="s">
        <v>7423</v>
      </c>
      <c r="E4818" t="s">
        <v>3104</v>
      </c>
      <c r="F4818" s="4">
        <v>3.5409090909090901</v>
      </c>
      <c r="G4818" s="4">
        <v>3.5</v>
      </c>
      <c r="H4818" s="4">
        <v>0.352756615015551</v>
      </c>
      <c r="I4818" s="4">
        <v>4.2</v>
      </c>
      <c r="J4818" s="4">
        <v>3</v>
      </c>
      <c r="K4818" s="4">
        <v>3.4</v>
      </c>
      <c r="L4818" s="4">
        <v>3.8250000000000002</v>
      </c>
      <c r="M4818" s="4">
        <v>22</v>
      </c>
    </row>
    <row r="4819" spans="1:13" x14ac:dyDescent="0.2">
      <c r="A4819" s="3">
        <v>40878</v>
      </c>
      <c r="B4819" t="s">
        <v>7424</v>
      </c>
      <c r="C4819" t="s">
        <v>3117</v>
      </c>
      <c r="D4819" t="s">
        <v>7425</v>
      </c>
      <c r="E4819" t="s">
        <v>3116</v>
      </c>
      <c r="F4819" s="4">
        <v>0.456384615384615</v>
      </c>
      <c r="G4819" s="4">
        <v>0.47499999999999998</v>
      </c>
      <c r="H4819" s="4">
        <v>0.10680377406181001</v>
      </c>
      <c r="I4819" s="4">
        <v>0.73</v>
      </c>
      <c r="J4819" s="4">
        <v>0.28999999999999998</v>
      </c>
      <c r="K4819" s="4">
        <v>0.39250000000000002</v>
      </c>
      <c r="L4819" s="4">
        <v>0.52500000000000002</v>
      </c>
      <c r="M4819" s="4">
        <v>26</v>
      </c>
    </row>
    <row r="4820" spans="1:13" x14ac:dyDescent="0.2">
      <c r="A4820" s="3">
        <v>40878</v>
      </c>
      <c r="B4820" t="s">
        <v>7432</v>
      </c>
      <c r="C4820" t="s">
        <v>3120</v>
      </c>
      <c r="D4820" t="s">
        <v>7433</v>
      </c>
      <c r="E4820" t="s">
        <v>3119</v>
      </c>
      <c r="F4820" s="4">
        <v>0.32819230769230801</v>
      </c>
      <c r="G4820" s="4">
        <v>0.32150000000000001</v>
      </c>
      <c r="H4820" s="4">
        <v>7.4141496737397602E-2</v>
      </c>
      <c r="I4820" s="4">
        <v>0.5</v>
      </c>
      <c r="J4820" s="4">
        <v>0.21</v>
      </c>
      <c r="K4820" s="4">
        <v>0.26500000000000001</v>
      </c>
      <c r="L4820" s="4">
        <v>0.38750000000000001</v>
      </c>
      <c r="M4820" s="4">
        <v>26</v>
      </c>
    </row>
    <row r="4821" spans="1:13" x14ac:dyDescent="0.2">
      <c r="A4821" s="3">
        <v>40878</v>
      </c>
      <c r="B4821" t="s">
        <v>7442</v>
      </c>
      <c r="C4821" t="s">
        <v>3123</v>
      </c>
      <c r="D4821" t="s">
        <v>7443</v>
      </c>
      <c r="E4821" t="s">
        <v>3122</v>
      </c>
      <c r="F4821" s="4">
        <v>0.32480769230769202</v>
      </c>
      <c r="G4821" s="4">
        <v>0.34499999999999997</v>
      </c>
      <c r="H4821" s="4">
        <v>0.10419674437554</v>
      </c>
      <c r="I4821" s="4">
        <v>0.49</v>
      </c>
      <c r="J4821" s="4">
        <v>0.02</v>
      </c>
      <c r="K4821" s="4">
        <v>0.27250000000000002</v>
      </c>
      <c r="L4821" s="4">
        <v>0.39</v>
      </c>
      <c r="M4821" s="4">
        <v>26</v>
      </c>
    </row>
    <row r="4822" spans="1:13" x14ac:dyDescent="0.2">
      <c r="A4822" s="3">
        <v>40878</v>
      </c>
      <c r="B4822" t="s">
        <v>7450</v>
      </c>
      <c r="C4822" t="s">
        <v>3126</v>
      </c>
      <c r="D4822" t="s">
        <v>7451</v>
      </c>
      <c r="E4822" t="s">
        <v>3125</v>
      </c>
      <c r="F4822" s="4">
        <v>4.3999999999999997E-2</v>
      </c>
      <c r="G4822" s="4">
        <v>4.4999999999999998E-2</v>
      </c>
      <c r="H4822" s="4">
        <v>0.10332860204222299</v>
      </c>
      <c r="I4822" s="4">
        <v>0.21</v>
      </c>
      <c r="J4822" s="4">
        <v>-0.2</v>
      </c>
      <c r="K4822" s="4">
        <v>-1.7500000000000002E-2</v>
      </c>
      <c r="L4822" s="4">
        <v>0.1075</v>
      </c>
      <c r="M4822" s="4">
        <v>26</v>
      </c>
    </row>
    <row r="4823" spans="1:13" x14ac:dyDescent="0.2">
      <c r="A4823" s="3">
        <v>40878</v>
      </c>
      <c r="B4823" t="s">
        <v>7458</v>
      </c>
      <c r="C4823" t="s">
        <v>3129</v>
      </c>
      <c r="D4823" t="s">
        <v>7459</v>
      </c>
      <c r="E4823" t="s">
        <v>3128</v>
      </c>
      <c r="F4823" s="4">
        <v>-0.37938461538461499</v>
      </c>
      <c r="G4823" s="4">
        <v>-0.40500000000000003</v>
      </c>
      <c r="H4823" s="4">
        <v>0.24766801600902399</v>
      </c>
      <c r="I4823" s="4">
        <v>0.20599999999999999</v>
      </c>
      <c r="J4823" s="4">
        <v>-0.91</v>
      </c>
      <c r="K4823" s="4">
        <v>-0.51</v>
      </c>
      <c r="L4823" s="4">
        <v>-0.26750000000000002</v>
      </c>
      <c r="M4823" s="4">
        <v>26</v>
      </c>
    </row>
    <row r="4824" spans="1:13" x14ac:dyDescent="0.2">
      <c r="A4824" s="3">
        <v>40878</v>
      </c>
      <c r="B4824" t="s">
        <v>7468</v>
      </c>
      <c r="C4824" t="s">
        <v>3132</v>
      </c>
      <c r="D4824" t="s">
        <v>7469</v>
      </c>
      <c r="E4824" t="s">
        <v>3131</v>
      </c>
      <c r="F4824" s="4">
        <v>0.12788461538461501</v>
      </c>
      <c r="G4824" s="4">
        <v>0.115</v>
      </c>
      <c r="H4824" s="4">
        <v>8.8455334230594304E-2</v>
      </c>
      <c r="I4824" s="4">
        <v>0.35</v>
      </c>
      <c r="J4824" s="4">
        <v>-0.01</v>
      </c>
      <c r="K4824" s="4">
        <v>8.2500000000000004E-2</v>
      </c>
      <c r="L4824" s="4">
        <v>0.18</v>
      </c>
      <c r="M4824" s="4">
        <v>26</v>
      </c>
    </row>
    <row r="4825" spans="1:13" x14ac:dyDescent="0.2">
      <c r="A4825" s="3">
        <v>40878</v>
      </c>
      <c r="B4825" t="s">
        <v>7476</v>
      </c>
      <c r="C4825" t="s">
        <v>3135</v>
      </c>
      <c r="D4825" t="s">
        <v>7477</v>
      </c>
      <c r="E4825" t="s">
        <v>3134</v>
      </c>
      <c r="F4825" s="4">
        <v>0.30738461538461498</v>
      </c>
      <c r="G4825" s="4">
        <v>0.30499999999999999</v>
      </c>
      <c r="H4825" s="4">
        <v>0.106328952566298</v>
      </c>
      <c r="I4825" s="4">
        <v>0.59</v>
      </c>
      <c r="J4825" s="4">
        <v>0.05</v>
      </c>
      <c r="K4825" s="4">
        <v>0.25</v>
      </c>
      <c r="L4825" s="4">
        <v>0.35749999999999998</v>
      </c>
      <c r="M4825" s="4">
        <v>26</v>
      </c>
    </row>
    <row r="4826" spans="1:13" x14ac:dyDescent="0.2">
      <c r="A4826" s="3">
        <v>40878</v>
      </c>
      <c r="B4826" t="s">
        <v>7484</v>
      </c>
      <c r="C4826" t="s">
        <v>3138</v>
      </c>
      <c r="D4826" t="s">
        <v>7485</v>
      </c>
      <c r="E4826" t="s">
        <v>3137</v>
      </c>
      <c r="F4826" s="4">
        <v>0.27200000000000002</v>
      </c>
      <c r="G4826" s="4">
        <v>0.28000000000000003</v>
      </c>
      <c r="H4826" s="4">
        <v>9.4902054772275604E-2</v>
      </c>
      <c r="I4826" s="4">
        <v>0.5</v>
      </c>
      <c r="J4826" s="4">
        <v>0.06</v>
      </c>
      <c r="K4826" s="4">
        <v>0.22500000000000001</v>
      </c>
      <c r="L4826" s="4">
        <v>0.33</v>
      </c>
      <c r="M4826" s="4">
        <v>26</v>
      </c>
    </row>
    <row r="4827" spans="1:13" x14ac:dyDescent="0.2">
      <c r="A4827" s="3">
        <v>40878</v>
      </c>
      <c r="B4827" t="s">
        <v>7494</v>
      </c>
      <c r="C4827" t="s">
        <v>3141</v>
      </c>
      <c r="D4827" t="s">
        <v>7495</v>
      </c>
      <c r="E4827" t="s">
        <v>3140</v>
      </c>
      <c r="F4827" s="4">
        <v>0.44315384615384601</v>
      </c>
      <c r="G4827" s="4">
        <v>0.47499999999999998</v>
      </c>
      <c r="H4827" s="4">
        <v>0.13139031693627701</v>
      </c>
      <c r="I4827" s="4">
        <v>0.65</v>
      </c>
      <c r="J4827" s="4">
        <v>0.12</v>
      </c>
      <c r="K4827" s="4">
        <v>0.37</v>
      </c>
      <c r="L4827" s="4">
        <v>0.52749999999999997</v>
      </c>
      <c r="M4827" s="4">
        <v>26</v>
      </c>
    </row>
    <row r="4828" spans="1:13" x14ac:dyDescent="0.2">
      <c r="A4828" s="3">
        <v>40878</v>
      </c>
      <c r="B4828" t="s">
        <v>7502</v>
      </c>
      <c r="C4828" t="s">
        <v>3144</v>
      </c>
      <c r="D4828" t="s">
        <v>7503</v>
      </c>
      <c r="E4828" t="s">
        <v>3143</v>
      </c>
      <c r="F4828" s="4">
        <v>0.49157692307692302</v>
      </c>
      <c r="G4828" s="4">
        <v>0.5</v>
      </c>
      <c r="H4828" s="4">
        <v>0.14170622373824601</v>
      </c>
      <c r="I4828" s="4">
        <v>0.73099999999999998</v>
      </c>
      <c r="J4828" s="4">
        <v>0.05</v>
      </c>
      <c r="K4828" s="4">
        <v>0.42499999999999999</v>
      </c>
      <c r="L4828" s="4">
        <v>0.55000000000000004</v>
      </c>
      <c r="M4828" s="4">
        <v>26</v>
      </c>
    </row>
    <row r="4829" spans="1:13" x14ac:dyDescent="0.2">
      <c r="A4829" s="3">
        <v>40878</v>
      </c>
      <c r="B4829" t="s">
        <v>7510</v>
      </c>
      <c r="C4829" t="s">
        <v>3147</v>
      </c>
      <c r="D4829" t="s">
        <v>7511</v>
      </c>
      <c r="E4829" t="s">
        <v>3146</v>
      </c>
      <c r="F4829" s="4">
        <v>0.72696153846153799</v>
      </c>
      <c r="G4829" s="4">
        <v>0.68500000000000005</v>
      </c>
      <c r="H4829" s="4">
        <v>0.19838759654156399</v>
      </c>
      <c r="I4829" s="4">
        <v>1.1000000000000001</v>
      </c>
      <c r="J4829" s="4">
        <v>0.28000000000000003</v>
      </c>
      <c r="K4829" s="4">
        <v>0.60250000000000004</v>
      </c>
      <c r="L4829" s="4">
        <v>0.85750000000000004</v>
      </c>
      <c r="M4829" s="4">
        <v>26</v>
      </c>
    </row>
    <row r="4830" spans="1:13" x14ac:dyDescent="0.2">
      <c r="A4830" s="3">
        <v>40878</v>
      </c>
      <c r="B4830" t="s">
        <v>7412</v>
      </c>
      <c r="C4830" t="s">
        <v>3114</v>
      </c>
      <c r="D4830" t="s">
        <v>7413</v>
      </c>
      <c r="E4830" t="s">
        <v>3113</v>
      </c>
      <c r="F4830" s="4">
        <v>0.51942307692307699</v>
      </c>
      <c r="G4830" s="4">
        <v>0.51</v>
      </c>
      <c r="H4830" s="4">
        <v>8.2441820977910502E-2</v>
      </c>
      <c r="I4830" s="4">
        <v>0.7</v>
      </c>
      <c r="J4830" s="4">
        <v>0.35</v>
      </c>
      <c r="K4830" s="4">
        <v>0.48249999999999998</v>
      </c>
      <c r="L4830" s="4">
        <v>0.56000000000000005</v>
      </c>
      <c r="M4830" s="4">
        <v>26</v>
      </c>
    </row>
    <row r="4831" spans="1:13" x14ac:dyDescent="0.2">
      <c r="A4831" s="3">
        <v>40878</v>
      </c>
      <c r="B4831" t="s">
        <v>7520</v>
      </c>
      <c r="C4831" t="s">
        <v>3150</v>
      </c>
      <c r="D4831" t="s">
        <v>7521</v>
      </c>
      <c r="E4831" t="s">
        <v>3149</v>
      </c>
      <c r="F4831" s="4">
        <v>0.47223076923076901</v>
      </c>
      <c r="G4831" s="4">
        <v>0.499</v>
      </c>
      <c r="H4831" s="4">
        <v>0.10479591888706601</v>
      </c>
      <c r="I4831" s="4">
        <v>0.68</v>
      </c>
      <c r="J4831" s="4">
        <v>0.28000000000000003</v>
      </c>
      <c r="K4831" s="4">
        <v>0.41249999999999998</v>
      </c>
      <c r="L4831" s="4">
        <v>0.54500000000000004</v>
      </c>
      <c r="M4831" s="4">
        <v>26</v>
      </c>
    </row>
    <row r="4832" spans="1:13" x14ac:dyDescent="0.2">
      <c r="A4832" s="3">
        <v>40878</v>
      </c>
      <c r="B4832" t="s">
        <v>7522</v>
      </c>
      <c r="C4832" t="s">
        <v>3096</v>
      </c>
      <c r="D4832" t="s">
        <v>7523</v>
      </c>
      <c r="E4832" t="s">
        <v>3095</v>
      </c>
      <c r="F4832" s="4">
        <v>3.3959999999999999</v>
      </c>
      <c r="G4832" s="4">
        <v>3.4</v>
      </c>
      <c r="H4832" s="4">
        <v>0.30342489460600702</v>
      </c>
      <c r="I4832" s="4">
        <v>4.2</v>
      </c>
      <c r="J4832" s="4">
        <v>2.9</v>
      </c>
      <c r="K4832" s="4">
        <v>3.2</v>
      </c>
      <c r="L4832" s="4">
        <v>3.5</v>
      </c>
      <c r="M4832" s="4">
        <v>25</v>
      </c>
    </row>
    <row r="4833" spans="1:13" x14ac:dyDescent="0.2">
      <c r="A4833" s="3">
        <v>40878</v>
      </c>
      <c r="B4833" t="s">
        <v>9496</v>
      </c>
      <c r="C4833" t="s">
        <v>3087</v>
      </c>
      <c r="D4833" t="s">
        <v>9497</v>
      </c>
      <c r="E4833" t="s">
        <v>3086</v>
      </c>
      <c r="F4833" s="4">
        <v>3.2777337429413902</v>
      </c>
      <c r="G4833" s="4">
        <v>3.2594342003660501</v>
      </c>
      <c r="H4833" s="4">
        <v>7.8759784910146596E-2</v>
      </c>
      <c r="I4833" s="4">
        <v>3.4465896753893799</v>
      </c>
      <c r="J4833" s="4">
        <v>3.1617431557110298</v>
      </c>
      <c r="K4833" s="4">
        <v>3.2245996304956499</v>
      </c>
      <c r="L4833" s="4">
        <v>3.31085053965817</v>
      </c>
      <c r="M4833" s="4">
        <v>22</v>
      </c>
    </row>
    <row r="4834" spans="1:13" x14ac:dyDescent="0.2">
      <c r="A4834" s="3">
        <v>40878</v>
      </c>
      <c r="B4834" t="s">
        <v>9536</v>
      </c>
      <c r="C4834" t="s">
        <v>3090</v>
      </c>
      <c r="D4834" t="s">
        <v>9537</v>
      </c>
      <c r="E4834" t="s">
        <v>3089</v>
      </c>
      <c r="F4834" s="4">
        <v>3.3959999999999999</v>
      </c>
      <c r="G4834" s="4">
        <v>3.4</v>
      </c>
      <c r="H4834" s="4">
        <v>0.30342489460600702</v>
      </c>
      <c r="I4834" s="4">
        <v>4.2</v>
      </c>
      <c r="J4834" s="4">
        <v>2.9</v>
      </c>
      <c r="K4834" s="4">
        <v>3.2</v>
      </c>
      <c r="L4834" s="4">
        <v>3.5</v>
      </c>
      <c r="M4834" s="4">
        <v>25</v>
      </c>
    </row>
    <row r="4835" spans="1:13" x14ac:dyDescent="0.2">
      <c r="A4835" s="3">
        <v>40878</v>
      </c>
      <c r="B4835" t="s">
        <v>9568</v>
      </c>
      <c r="C4835" t="s">
        <v>3093</v>
      </c>
      <c r="D4835" t="s">
        <v>9569</v>
      </c>
      <c r="E4835" t="s">
        <v>3092</v>
      </c>
      <c r="F4835" s="4">
        <v>3.415</v>
      </c>
      <c r="G4835" s="4">
        <v>3.45</v>
      </c>
      <c r="H4835" s="4">
        <v>0.25603248149199198</v>
      </c>
      <c r="I4835" s="4">
        <v>3.9</v>
      </c>
      <c r="J4835" s="4">
        <v>3</v>
      </c>
      <c r="K4835" s="4">
        <v>3.2</v>
      </c>
      <c r="L4835" s="4">
        <v>3.6</v>
      </c>
      <c r="M4835" s="4">
        <v>20</v>
      </c>
    </row>
    <row r="4836" spans="1:13" x14ac:dyDescent="0.2">
      <c r="A4836" s="3">
        <v>40878</v>
      </c>
      <c r="B4836" t="s">
        <v>7524</v>
      </c>
      <c r="C4836" t="s">
        <v>3153</v>
      </c>
      <c r="D4836" t="s">
        <v>7525</v>
      </c>
      <c r="E4836" t="s">
        <v>3152</v>
      </c>
      <c r="F4836" s="4">
        <v>0.43279545454545498</v>
      </c>
      <c r="G4836" s="4">
        <v>0.41499999999999998</v>
      </c>
      <c r="H4836" s="4">
        <v>7.6590229870971901E-2</v>
      </c>
      <c r="I4836" s="4">
        <v>0.59699999999999998</v>
      </c>
      <c r="J4836" s="4">
        <v>0.32</v>
      </c>
      <c r="K4836" s="4">
        <v>0.38112499999999999</v>
      </c>
      <c r="L4836" s="4">
        <v>0.46500000000000002</v>
      </c>
      <c r="M4836" s="4">
        <v>22</v>
      </c>
    </row>
    <row r="4837" spans="1:13" x14ac:dyDescent="0.2">
      <c r="A4837" s="3">
        <v>40878</v>
      </c>
      <c r="B4837" t="s">
        <v>10139</v>
      </c>
      <c r="C4837" t="s">
        <v>4324</v>
      </c>
      <c r="D4837" t="s">
        <v>10140</v>
      </c>
      <c r="E4837" t="s">
        <v>4323</v>
      </c>
      <c r="F4837" s="4">
        <v>1.7216</v>
      </c>
      <c r="G4837" s="4">
        <v>1.7</v>
      </c>
      <c r="H4837" s="4">
        <v>0.14999111084772099</v>
      </c>
      <c r="I4837" s="4">
        <v>2.2000000000000002</v>
      </c>
      <c r="J4837" s="4">
        <v>1.4</v>
      </c>
      <c r="K4837" s="4">
        <v>1.7</v>
      </c>
      <c r="L4837" s="4">
        <v>1.8</v>
      </c>
      <c r="M4837" s="4">
        <v>25</v>
      </c>
    </row>
    <row r="4838" spans="1:13" x14ac:dyDescent="0.2">
      <c r="A4838" s="3">
        <v>40878</v>
      </c>
      <c r="B4838" t="s">
        <v>10147</v>
      </c>
      <c r="C4838" t="s">
        <v>4327</v>
      </c>
      <c r="D4838" t="s">
        <v>10148</v>
      </c>
      <c r="E4838" t="s">
        <v>4326</v>
      </c>
      <c r="F4838" s="4">
        <v>2.0684</v>
      </c>
      <c r="G4838" s="4">
        <v>2.1</v>
      </c>
      <c r="H4838" s="4">
        <v>0.34212181066592801</v>
      </c>
      <c r="I4838" s="4">
        <v>2.6</v>
      </c>
      <c r="J4838" s="4">
        <v>1.1000000000000001</v>
      </c>
      <c r="K4838" s="4">
        <v>1.81</v>
      </c>
      <c r="L4838" s="4">
        <v>2.2999999999999998</v>
      </c>
      <c r="M4838" s="4">
        <v>25</v>
      </c>
    </row>
    <row r="4839" spans="1:13" x14ac:dyDescent="0.2">
      <c r="A4839" s="3">
        <v>40878</v>
      </c>
      <c r="B4839" t="s">
        <v>9560</v>
      </c>
      <c r="C4839" t="s">
        <v>3939</v>
      </c>
      <c r="D4839" t="s">
        <v>9561</v>
      </c>
      <c r="E4839" t="s">
        <v>3947</v>
      </c>
      <c r="F4839" s="4">
        <v>13.4209615384615</v>
      </c>
      <c r="G4839" s="4">
        <v>13.475</v>
      </c>
      <c r="H4839" s="4">
        <v>0.35855827763634002</v>
      </c>
      <c r="I4839" s="4">
        <v>14.04</v>
      </c>
      <c r="J4839" s="4">
        <v>12.45</v>
      </c>
      <c r="K4839" s="4">
        <v>13.307499999999999</v>
      </c>
      <c r="L4839" s="4">
        <v>13.6225</v>
      </c>
      <c r="M4839" s="4">
        <v>26</v>
      </c>
    </row>
    <row r="4840" spans="1:13" x14ac:dyDescent="0.2">
      <c r="A4840" s="3">
        <v>40878</v>
      </c>
      <c r="B4840" t="s">
        <v>9562</v>
      </c>
      <c r="C4840" t="s">
        <v>3942</v>
      </c>
      <c r="D4840" t="s">
        <v>9563</v>
      </c>
      <c r="E4840" t="s">
        <v>3949</v>
      </c>
      <c r="F4840" s="4">
        <v>13.3865384615385</v>
      </c>
      <c r="G4840" s="4">
        <v>13.36</v>
      </c>
      <c r="H4840" s="4">
        <v>0.46328343210343498</v>
      </c>
      <c r="I4840" s="4">
        <v>14.53</v>
      </c>
      <c r="J4840" s="4">
        <v>12.27</v>
      </c>
      <c r="K4840" s="4">
        <v>13.2075</v>
      </c>
      <c r="L4840" s="4">
        <v>13.574999999999999</v>
      </c>
      <c r="M4840" s="4">
        <v>26</v>
      </c>
    </row>
    <row r="4841" spans="1:13" x14ac:dyDescent="0.2">
      <c r="A4841" s="3">
        <v>40878</v>
      </c>
      <c r="B4841" t="s">
        <v>9570</v>
      </c>
      <c r="C4841" t="s">
        <v>3952</v>
      </c>
      <c r="D4841" t="s">
        <v>9571</v>
      </c>
      <c r="E4841" t="s">
        <v>3951</v>
      </c>
      <c r="F4841" s="4">
        <v>13.3783076923077</v>
      </c>
      <c r="G4841" s="4">
        <v>13.32</v>
      </c>
      <c r="H4841" s="4">
        <v>0.51291915692286405</v>
      </c>
      <c r="I4841" s="4">
        <v>14.84</v>
      </c>
      <c r="J4841" s="4">
        <v>12.3</v>
      </c>
      <c r="K4841" s="4">
        <v>13.2</v>
      </c>
      <c r="L4841" s="4">
        <v>13.557499999999999</v>
      </c>
      <c r="M4841" s="4">
        <v>26</v>
      </c>
    </row>
    <row r="4842" spans="1:13" x14ac:dyDescent="0.2">
      <c r="A4842" s="3">
        <v>40878</v>
      </c>
      <c r="B4842" t="s">
        <v>9540</v>
      </c>
      <c r="C4842" t="s">
        <v>3939</v>
      </c>
      <c r="D4842" t="s">
        <v>9541</v>
      </c>
      <c r="E4842" t="s">
        <v>3938</v>
      </c>
      <c r="F4842" s="4">
        <v>13.150384615384599</v>
      </c>
      <c r="G4842" s="4">
        <v>13.115</v>
      </c>
      <c r="H4842" s="4">
        <v>0.55300257337000303</v>
      </c>
      <c r="I4842" s="4">
        <v>14.63</v>
      </c>
      <c r="J4842" s="4">
        <v>11.8</v>
      </c>
      <c r="K4842" s="4">
        <v>12.9025</v>
      </c>
      <c r="L4842" s="4">
        <v>13.422499999999999</v>
      </c>
      <c r="M4842" s="4">
        <v>26</v>
      </c>
    </row>
    <row r="4843" spans="1:13" x14ac:dyDescent="0.2">
      <c r="A4843" s="3">
        <v>40878</v>
      </c>
      <c r="B4843" t="s">
        <v>9572</v>
      </c>
      <c r="C4843" t="s">
        <v>3942</v>
      </c>
      <c r="D4843" t="s">
        <v>9573</v>
      </c>
      <c r="E4843" t="s">
        <v>3941</v>
      </c>
      <c r="F4843" s="4">
        <v>13.093636363636399</v>
      </c>
      <c r="G4843" s="4">
        <v>13.19</v>
      </c>
      <c r="H4843" s="4">
        <v>0.60230150221222201</v>
      </c>
      <c r="I4843" s="4">
        <v>13.98</v>
      </c>
      <c r="J4843" s="4">
        <v>11.8</v>
      </c>
      <c r="K4843" s="4">
        <v>12.5875</v>
      </c>
      <c r="L4843" s="4">
        <v>13.5175</v>
      </c>
      <c r="M4843" s="4">
        <v>22</v>
      </c>
    </row>
    <row r="4844" spans="1:13" x14ac:dyDescent="0.2">
      <c r="A4844" s="3">
        <v>40878</v>
      </c>
      <c r="B4844" t="s">
        <v>10127</v>
      </c>
      <c r="C4844" t="s">
        <v>3579</v>
      </c>
      <c r="D4844" t="s">
        <v>10128</v>
      </c>
      <c r="E4844" t="s">
        <v>3578</v>
      </c>
      <c r="F4844" s="4">
        <v>3.8973076923076899</v>
      </c>
      <c r="G4844" s="4">
        <v>3.9</v>
      </c>
      <c r="H4844" s="4">
        <v>0.16713007371045299</v>
      </c>
      <c r="I4844" s="4">
        <v>4.12</v>
      </c>
      <c r="J4844" s="4">
        <v>3.3</v>
      </c>
      <c r="K4844" s="4">
        <v>3.8250000000000002</v>
      </c>
      <c r="L4844" s="4">
        <v>4</v>
      </c>
      <c r="M4844" s="4">
        <v>26</v>
      </c>
    </row>
    <row r="4845" spans="1:13" x14ac:dyDescent="0.2">
      <c r="A4845" s="3">
        <v>40878</v>
      </c>
      <c r="B4845" t="s">
        <v>10141</v>
      </c>
      <c r="C4845" t="s">
        <v>3582</v>
      </c>
      <c r="D4845" t="s">
        <v>10142</v>
      </c>
      <c r="E4845" t="s">
        <v>3581</v>
      </c>
      <c r="F4845" s="4">
        <v>3.2315999999999998</v>
      </c>
      <c r="G4845" s="4">
        <v>3.2</v>
      </c>
      <c r="H4845" s="4">
        <v>0.51344977034435102</v>
      </c>
      <c r="I4845" s="4">
        <v>4.5</v>
      </c>
      <c r="J4845" s="4">
        <v>2.5</v>
      </c>
      <c r="K4845" s="4">
        <v>2.8</v>
      </c>
      <c r="L4845" s="4">
        <v>3.5</v>
      </c>
      <c r="M4845" s="4">
        <v>25</v>
      </c>
    </row>
    <row r="4846" spans="1:13" x14ac:dyDescent="0.2">
      <c r="A4846" s="3">
        <v>40878</v>
      </c>
      <c r="B4846" t="s">
        <v>10157</v>
      </c>
      <c r="C4846" t="s">
        <v>3585</v>
      </c>
      <c r="D4846" t="s">
        <v>10158</v>
      </c>
      <c r="E4846" t="s">
        <v>3584</v>
      </c>
      <c r="F4846" s="4">
        <v>3.4359090909090901</v>
      </c>
      <c r="G4846" s="4">
        <v>3.4</v>
      </c>
      <c r="H4846" s="4">
        <v>0.58095700267837302</v>
      </c>
      <c r="I4846" s="4">
        <v>5</v>
      </c>
      <c r="J4846" s="4">
        <v>2.2999999999999998</v>
      </c>
      <c r="K4846" s="4">
        <v>3.3</v>
      </c>
      <c r="L4846" s="4">
        <v>3.6</v>
      </c>
      <c r="M4846" s="4">
        <v>22</v>
      </c>
    </row>
    <row r="4847" spans="1:13" x14ac:dyDescent="0.2">
      <c r="A4847" s="3">
        <v>40878</v>
      </c>
      <c r="B4847" t="s">
        <v>10153</v>
      </c>
      <c r="C4847" t="s">
        <v>3597</v>
      </c>
      <c r="D4847" t="s">
        <v>10154</v>
      </c>
      <c r="E4847" t="s">
        <v>3596</v>
      </c>
      <c r="F4847" s="4">
        <v>3.41846153846154</v>
      </c>
      <c r="G4847" s="4">
        <v>3.35</v>
      </c>
      <c r="H4847" s="4">
        <v>0.72700862337494898</v>
      </c>
      <c r="I4847" s="4">
        <v>5.2</v>
      </c>
      <c r="J4847" s="4">
        <v>1.5</v>
      </c>
      <c r="K4847" s="4">
        <v>3.1</v>
      </c>
      <c r="L4847" s="4">
        <v>3.85</v>
      </c>
      <c r="M4847" s="4">
        <v>26</v>
      </c>
    </row>
    <row r="4848" spans="1:13" x14ac:dyDescent="0.2">
      <c r="A4848" s="3">
        <v>40878</v>
      </c>
      <c r="B4848" t="s">
        <v>10155</v>
      </c>
      <c r="C4848" t="s">
        <v>3600</v>
      </c>
      <c r="D4848" t="s">
        <v>10156</v>
      </c>
      <c r="E4848" t="s">
        <v>3599</v>
      </c>
      <c r="F4848" s="4">
        <v>3.4561538461538501</v>
      </c>
      <c r="G4848" s="4">
        <v>3.4</v>
      </c>
      <c r="H4848" s="4">
        <v>0.75913148754653503</v>
      </c>
      <c r="I4848" s="4">
        <v>5.8</v>
      </c>
      <c r="J4848" s="4">
        <v>1.7</v>
      </c>
      <c r="K4848" s="4">
        <v>3.1</v>
      </c>
      <c r="L4848" s="4">
        <v>3.9275000000000002</v>
      </c>
      <c r="M4848" s="4">
        <v>26</v>
      </c>
    </row>
    <row r="4849" spans="1:13" x14ac:dyDescent="0.2">
      <c r="A4849" s="3">
        <v>40878</v>
      </c>
      <c r="B4849" t="s">
        <v>10151</v>
      </c>
      <c r="C4849" t="s">
        <v>3594</v>
      </c>
      <c r="D4849" t="s">
        <v>10152</v>
      </c>
      <c r="E4849" t="s">
        <v>3593</v>
      </c>
      <c r="F4849" s="4">
        <v>3.60423076923077</v>
      </c>
      <c r="G4849" s="4">
        <v>3.5</v>
      </c>
      <c r="H4849" s="4">
        <v>0.35893367718198899</v>
      </c>
      <c r="I4849" s="4">
        <v>4.4800000000000004</v>
      </c>
      <c r="J4849" s="4">
        <v>2.8</v>
      </c>
      <c r="K4849" s="4">
        <v>3.4</v>
      </c>
      <c r="L4849" s="4">
        <v>3.8</v>
      </c>
      <c r="M4849" s="4">
        <v>26</v>
      </c>
    </row>
    <row r="4850" spans="1:13" x14ac:dyDescent="0.2">
      <c r="A4850" s="3">
        <v>40909</v>
      </c>
      <c r="B4850" t="s">
        <v>9532</v>
      </c>
      <c r="C4850" t="s">
        <v>3918</v>
      </c>
      <c r="D4850" t="s">
        <v>9533</v>
      </c>
      <c r="E4850" t="s">
        <v>3917</v>
      </c>
      <c r="F4850" s="4">
        <v>4.4344444444444404</v>
      </c>
      <c r="G4850" s="4">
        <v>4.4000000000000004</v>
      </c>
      <c r="H4850" s="4">
        <v>0.37970974069608399</v>
      </c>
      <c r="I4850" s="4">
        <v>6.02</v>
      </c>
      <c r="J4850" s="4">
        <v>3.8</v>
      </c>
      <c r="K4850" s="4">
        <v>4.3150000000000004</v>
      </c>
      <c r="L4850" s="4">
        <v>4.5</v>
      </c>
      <c r="M4850" s="4">
        <v>27</v>
      </c>
    </row>
    <row r="4851" spans="1:13" x14ac:dyDescent="0.2">
      <c r="A4851" s="3">
        <v>40909</v>
      </c>
      <c r="B4851" t="s">
        <v>9564</v>
      </c>
      <c r="C4851" t="s">
        <v>3921</v>
      </c>
      <c r="D4851" t="s">
        <v>9565</v>
      </c>
      <c r="E4851" t="s">
        <v>3920</v>
      </c>
      <c r="F4851" s="4">
        <v>4.9592000000000001</v>
      </c>
      <c r="G4851" s="4">
        <v>4.8</v>
      </c>
      <c r="H4851" s="4">
        <v>0.70119493247836095</v>
      </c>
      <c r="I4851" s="4">
        <v>6.35</v>
      </c>
      <c r="J4851" s="4">
        <v>4</v>
      </c>
      <c r="K4851" s="4">
        <v>4.42</v>
      </c>
      <c r="L4851" s="4">
        <v>5.5</v>
      </c>
      <c r="M4851" s="4">
        <v>25</v>
      </c>
    </row>
    <row r="4852" spans="1:13" x14ac:dyDescent="0.2">
      <c r="A4852" s="3">
        <v>40909</v>
      </c>
      <c r="B4852" t="s">
        <v>7360</v>
      </c>
      <c r="C4852" t="s">
        <v>3894</v>
      </c>
      <c r="D4852" t="s">
        <v>7361</v>
      </c>
      <c r="E4852" t="s">
        <v>3893</v>
      </c>
      <c r="F4852" s="4">
        <v>4.5074074074074097</v>
      </c>
      <c r="G4852" s="4">
        <v>4.5</v>
      </c>
      <c r="H4852" s="4">
        <v>0.141491847892177</v>
      </c>
      <c r="I4852" s="4">
        <v>4.93</v>
      </c>
      <c r="J4852" s="4">
        <v>4.25</v>
      </c>
      <c r="K4852" s="4">
        <v>4.5</v>
      </c>
      <c r="L4852" s="4">
        <v>4.5</v>
      </c>
      <c r="M4852" s="4">
        <v>27</v>
      </c>
    </row>
    <row r="4853" spans="1:13" x14ac:dyDescent="0.2">
      <c r="A4853" s="3">
        <v>40909</v>
      </c>
      <c r="B4853" t="s">
        <v>7438</v>
      </c>
      <c r="C4853" t="s">
        <v>3906</v>
      </c>
      <c r="D4853" t="s">
        <v>7439</v>
      </c>
      <c r="E4853" t="s">
        <v>3905</v>
      </c>
      <c r="F4853" s="4">
        <v>4.6032000000000002</v>
      </c>
      <c r="G4853" s="4">
        <v>4.5</v>
      </c>
      <c r="H4853" s="4">
        <v>0.54477610079738303</v>
      </c>
      <c r="I4853" s="4">
        <v>6.5</v>
      </c>
      <c r="J4853" s="4">
        <v>3.9</v>
      </c>
      <c r="K4853" s="4">
        <v>4.41</v>
      </c>
      <c r="L4853" s="4">
        <v>4.75</v>
      </c>
      <c r="M4853" s="4">
        <v>25</v>
      </c>
    </row>
    <row r="4854" spans="1:13" x14ac:dyDescent="0.2">
      <c r="A4854" s="3">
        <v>40909</v>
      </c>
      <c r="B4854" t="s">
        <v>7364</v>
      </c>
      <c r="C4854" t="s">
        <v>3897</v>
      </c>
      <c r="D4854" t="s">
        <v>7365</v>
      </c>
      <c r="E4854" t="s">
        <v>3896</v>
      </c>
      <c r="F4854" s="4">
        <v>4.4688888888888902</v>
      </c>
      <c r="G4854" s="4">
        <v>4.5</v>
      </c>
      <c r="H4854" s="4">
        <v>0.20763009514580599</v>
      </c>
      <c r="I4854" s="4">
        <v>5.03</v>
      </c>
      <c r="J4854" s="4">
        <v>4</v>
      </c>
      <c r="K4854" s="4">
        <v>4.4950000000000001</v>
      </c>
      <c r="L4854" s="4">
        <v>4.5</v>
      </c>
      <c r="M4854" s="4">
        <v>27</v>
      </c>
    </row>
    <row r="4855" spans="1:13" x14ac:dyDescent="0.2">
      <c r="A4855" s="3">
        <v>40909</v>
      </c>
      <c r="B4855" t="s">
        <v>7464</v>
      </c>
      <c r="C4855" t="s">
        <v>3909</v>
      </c>
      <c r="D4855" t="s">
        <v>7465</v>
      </c>
      <c r="E4855" t="s">
        <v>3908</v>
      </c>
      <c r="F4855" s="4">
        <v>4.7300000000000004</v>
      </c>
      <c r="G4855" s="4">
        <v>4.7</v>
      </c>
      <c r="H4855" s="4">
        <v>0.62497333276442002</v>
      </c>
      <c r="I4855" s="4">
        <v>6.5</v>
      </c>
      <c r="J4855" s="4">
        <v>3.9</v>
      </c>
      <c r="K4855" s="4">
        <v>4.41</v>
      </c>
      <c r="L4855" s="4">
        <v>4.8</v>
      </c>
      <c r="M4855" s="4">
        <v>25</v>
      </c>
    </row>
    <row r="4856" spans="1:13" x14ac:dyDescent="0.2">
      <c r="A4856" s="3">
        <v>40909</v>
      </c>
      <c r="B4856" t="s">
        <v>7382</v>
      </c>
      <c r="C4856" t="s">
        <v>3900</v>
      </c>
      <c r="D4856" t="s">
        <v>7383</v>
      </c>
      <c r="E4856" t="s">
        <v>3899</v>
      </c>
      <c r="F4856" s="4">
        <v>4.3288888888888897</v>
      </c>
      <c r="G4856" s="4">
        <v>4.5</v>
      </c>
      <c r="H4856" s="4">
        <v>0.80732384758025999</v>
      </c>
      <c r="I4856" s="4">
        <v>5.09</v>
      </c>
      <c r="J4856" s="4">
        <v>0.5</v>
      </c>
      <c r="K4856" s="4">
        <v>4.43</v>
      </c>
      <c r="L4856" s="4">
        <v>4.5</v>
      </c>
      <c r="M4856" s="4">
        <v>27</v>
      </c>
    </row>
    <row r="4857" spans="1:13" x14ac:dyDescent="0.2">
      <c r="A4857" s="3">
        <v>40909</v>
      </c>
      <c r="B4857" t="s">
        <v>7490</v>
      </c>
      <c r="C4857" t="s">
        <v>3912</v>
      </c>
      <c r="D4857" t="s">
        <v>7491</v>
      </c>
      <c r="E4857" t="s">
        <v>3911</v>
      </c>
      <c r="F4857" s="4">
        <v>4.9183333333333303</v>
      </c>
      <c r="G4857" s="4">
        <v>4.7750000000000004</v>
      </c>
      <c r="H4857" s="4">
        <v>0.69853677296789896</v>
      </c>
      <c r="I4857" s="4">
        <v>6.33</v>
      </c>
      <c r="J4857" s="4">
        <v>3.9</v>
      </c>
      <c r="K4857" s="4">
        <v>4.5</v>
      </c>
      <c r="L4857" s="4">
        <v>5.34</v>
      </c>
      <c r="M4857" s="4">
        <v>24</v>
      </c>
    </row>
    <row r="4858" spans="1:13" x14ac:dyDescent="0.2">
      <c r="A4858" s="3">
        <v>40909</v>
      </c>
      <c r="B4858" t="s">
        <v>7408</v>
      </c>
      <c r="C4858" t="s">
        <v>3903</v>
      </c>
      <c r="D4858" t="s">
        <v>7409</v>
      </c>
      <c r="E4858" t="s">
        <v>3902</v>
      </c>
      <c r="F4858" s="4">
        <v>4.5162962962963</v>
      </c>
      <c r="G4858" s="4">
        <v>4.5</v>
      </c>
      <c r="H4858" s="4">
        <v>0.38292546119566001</v>
      </c>
      <c r="I4858" s="4">
        <v>6</v>
      </c>
      <c r="J4858" s="4">
        <v>3.9</v>
      </c>
      <c r="K4858" s="4">
        <v>4.4749999999999996</v>
      </c>
      <c r="L4858" s="4">
        <v>4.5</v>
      </c>
      <c r="M4858" s="4">
        <v>27</v>
      </c>
    </row>
    <row r="4859" spans="1:13" x14ac:dyDescent="0.2">
      <c r="A4859" s="3">
        <v>40909</v>
      </c>
      <c r="B4859" t="s">
        <v>7516</v>
      </c>
      <c r="C4859" t="s">
        <v>3915</v>
      </c>
      <c r="D4859" t="s">
        <v>7517</v>
      </c>
      <c r="E4859" t="s">
        <v>3914</v>
      </c>
      <c r="F4859" s="4">
        <v>5.0335999999999999</v>
      </c>
      <c r="G4859" s="4">
        <v>5</v>
      </c>
      <c r="H4859" s="4">
        <v>0.74394152996051999</v>
      </c>
      <c r="I4859" s="4">
        <v>6.38</v>
      </c>
      <c r="J4859" s="4">
        <v>3.9</v>
      </c>
      <c r="K4859" s="4">
        <v>4.5</v>
      </c>
      <c r="L4859" s="4">
        <v>5.5</v>
      </c>
      <c r="M4859" s="4">
        <v>25</v>
      </c>
    </row>
    <row r="4860" spans="1:13" x14ac:dyDescent="0.2">
      <c r="A4860" s="3">
        <v>40909</v>
      </c>
      <c r="B4860" t="s">
        <v>7526</v>
      </c>
      <c r="C4860" t="s">
        <v>3081</v>
      </c>
      <c r="D4860" t="s">
        <v>7527</v>
      </c>
      <c r="E4860" t="s">
        <v>3080</v>
      </c>
      <c r="F4860" s="4">
        <v>3.78866666666667</v>
      </c>
      <c r="G4860" s="4">
        <v>3.8</v>
      </c>
      <c r="H4860" s="4">
        <v>0.22174202084747899</v>
      </c>
      <c r="I4860" s="4">
        <v>4.12</v>
      </c>
      <c r="J4860" s="4">
        <v>3.35</v>
      </c>
      <c r="K4860" s="4">
        <v>3.6349999999999998</v>
      </c>
      <c r="L4860" s="4">
        <v>3.9649999999999999</v>
      </c>
      <c r="M4860" s="4">
        <v>15</v>
      </c>
    </row>
    <row r="4861" spans="1:13" x14ac:dyDescent="0.2">
      <c r="A4861" s="3">
        <v>40909</v>
      </c>
      <c r="B4861" t="s">
        <v>9492</v>
      </c>
      <c r="C4861" t="s">
        <v>3072</v>
      </c>
      <c r="D4861" t="s">
        <v>9493</v>
      </c>
      <c r="E4861" t="s">
        <v>3071</v>
      </c>
      <c r="F4861" s="4">
        <v>3.7934482758620698</v>
      </c>
      <c r="G4861" s="4">
        <v>3.74</v>
      </c>
      <c r="H4861" s="4">
        <v>0.29044640349037298</v>
      </c>
      <c r="I4861" s="4">
        <v>4.63</v>
      </c>
      <c r="J4861" s="4">
        <v>3.37</v>
      </c>
      <c r="K4861" s="4">
        <v>3.6</v>
      </c>
      <c r="L4861" s="4">
        <v>3.9</v>
      </c>
      <c r="M4861" s="4">
        <v>29</v>
      </c>
    </row>
    <row r="4862" spans="1:13" x14ac:dyDescent="0.2">
      <c r="A4862" s="3">
        <v>40909</v>
      </c>
      <c r="B4862" t="s">
        <v>9534</v>
      </c>
      <c r="C4862" t="s">
        <v>3075</v>
      </c>
      <c r="D4862" t="s">
        <v>9535</v>
      </c>
      <c r="E4862" t="s">
        <v>3074</v>
      </c>
      <c r="F4862" s="4">
        <v>3.6349999999999998</v>
      </c>
      <c r="G4862" s="4">
        <v>3.605</v>
      </c>
      <c r="H4862" s="4">
        <v>0.26614532371118899</v>
      </c>
      <c r="I4862" s="4">
        <v>4.16</v>
      </c>
      <c r="J4862" s="4">
        <v>2.86</v>
      </c>
      <c r="K4862" s="4">
        <v>3.5</v>
      </c>
      <c r="L4862" s="4">
        <v>3.8</v>
      </c>
      <c r="M4862" s="4">
        <v>28</v>
      </c>
    </row>
    <row r="4863" spans="1:13" x14ac:dyDescent="0.2">
      <c r="A4863" s="3">
        <v>40909</v>
      </c>
      <c r="B4863" t="s">
        <v>7528</v>
      </c>
      <c r="C4863" t="s">
        <v>3102</v>
      </c>
      <c r="D4863" t="s">
        <v>7529</v>
      </c>
      <c r="E4863" t="s">
        <v>3101</v>
      </c>
      <c r="F4863" s="4">
        <v>3.60769230769231</v>
      </c>
      <c r="G4863" s="4">
        <v>3.6</v>
      </c>
      <c r="H4863" s="4">
        <v>0.28400433366140998</v>
      </c>
      <c r="I4863" s="4">
        <v>4.25</v>
      </c>
      <c r="J4863" s="4">
        <v>2.97</v>
      </c>
      <c r="K4863" s="4">
        <v>3.5</v>
      </c>
      <c r="L4863" s="4">
        <v>3.7675000000000001</v>
      </c>
      <c r="M4863" s="4">
        <v>26</v>
      </c>
    </row>
    <row r="4864" spans="1:13" x14ac:dyDescent="0.2">
      <c r="A4864" s="3">
        <v>40909</v>
      </c>
      <c r="B4864" t="s">
        <v>9566</v>
      </c>
      <c r="C4864" t="s">
        <v>3078</v>
      </c>
      <c r="D4864" t="s">
        <v>9567</v>
      </c>
      <c r="E4864" t="s">
        <v>3077</v>
      </c>
      <c r="F4864" s="4">
        <v>3.6560000000000001</v>
      </c>
      <c r="G4864" s="4">
        <v>3.6</v>
      </c>
      <c r="H4864" s="4">
        <v>0.30618621784789701</v>
      </c>
      <c r="I4864" s="4">
        <v>4.47</v>
      </c>
      <c r="J4864" s="4">
        <v>3.02</v>
      </c>
      <c r="K4864" s="4">
        <v>3.5</v>
      </c>
      <c r="L4864" s="4">
        <v>3.84</v>
      </c>
      <c r="M4864" s="4">
        <v>25</v>
      </c>
    </row>
    <row r="4865" spans="1:13" x14ac:dyDescent="0.2">
      <c r="A4865" s="3">
        <v>40909</v>
      </c>
      <c r="B4865" t="s">
        <v>7530</v>
      </c>
      <c r="C4865" t="s">
        <v>3105</v>
      </c>
      <c r="D4865" t="s">
        <v>7531</v>
      </c>
      <c r="E4865" t="s">
        <v>3104</v>
      </c>
      <c r="F4865" s="4">
        <v>3.496</v>
      </c>
      <c r="G4865" s="4">
        <v>3.5</v>
      </c>
      <c r="H4865" s="4">
        <v>0.31352830813181798</v>
      </c>
      <c r="I4865" s="4">
        <v>4.2</v>
      </c>
      <c r="J4865" s="4">
        <v>2.97</v>
      </c>
      <c r="K4865" s="4">
        <v>3.4</v>
      </c>
      <c r="L4865" s="4">
        <v>3.53</v>
      </c>
      <c r="M4865" s="4">
        <v>25</v>
      </c>
    </row>
    <row r="4866" spans="1:13" x14ac:dyDescent="0.2">
      <c r="A4866" s="3">
        <v>40909</v>
      </c>
      <c r="B4866" t="s">
        <v>7424</v>
      </c>
      <c r="C4866" t="s">
        <v>3114</v>
      </c>
      <c r="D4866" t="s">
        <v>7425</v>
      </c>
      <c r="E4866" t="s">
        <v>3113</v>
      </c>
      <c r="F4866" s="4">
        <v>0.56363336773250805</v>
      </c>
      <c r="G4866" s="4">
        <v>0.55000000000000004</v>
      </c>
      <c r="H4866" s="4">
        <v>9.1819962048163201E-2</v>
      </c>
      <c r="I4866" s="4">
        <v>0.73</v>
      </c>
      <c r="J4866" s="4">
        <v>0.34</v>
      </c>
      <c r="K4866" s="4">
        <v>0.49</v>
      </c>
      <c r="L4866" s="4">
        <v>0.63</v>
      </c>
      <c r="M4866" s="4">
        <v>29</v>
      </c>
    </row>
    <row r="4867" spans="1:13" x14ac:dyDescent="0.2">
      <c r="A4867" s="3">
        <v>40909</v>
      </c>
      <c r="B4867" t="s">
        <v>7532</v>
      </c>
      <c r="C4867" t="s">
        <v>3150</v>
      </c>
      <c r="D4867" t="s">
        <v>7533</v>
      </c>
      <c r="E4867" t="s">
        <v>3149</v>
      </c>
      <c r="F4867" s="4">
        <v>0.52589712942293398</v>
      </c>
      <c r="G4867" s="4">
        <v>0.52</v>
      </c>
      <c r="H4867" s="4">
        <v>0.14272699651889201</v>
      </c>
      <c r="I4867" s="4">
        <v>0.88</v>
      </c>
      <c r="J4867" s="4">
        <v>0.31</v>
      </c>
      <c r="K4867" s="4">
        <v>0.4</v>
      </c>
      <c r="L4867" s="4">
        <v>0.6</v>
      </c>
      <c r="M4867" s="4">
        <v>25</v>
      </c>
    </row>
    <row r="4868" spans="1:13" x14ac:dyDescent="0.2">
      <c r="A4868" s="3">
        <v>40909</v>
      </c>
      <c r="B4868" t="s">
        <v>7432</v>
      </c>
      <c r="C4868" t="s">
        <v>3117</v>
      </c>
      <c r="D4868" t="s">
        <v>7433</v>
      </c>
      <c r="E4868" t="s">
        <v>3116</v>
      </c>
      <c r="F4868" s="4">
        <v>0.348509842984629</v>
      </c>
      <c r="G4868" s="4">
        <v>0.33100000000000002</v>
      </c>
      <c r="H4868" s="4">
        <v>8.6023729164258406E-2</v>
      </c>
      <c r="I4868" s="4">
        <v>0.54</v>
      </c>
      <c r="J4868" s="4">
        <v>0.2</v>
      </c>
      <c r="K4868" s="4">
        <v>0.3</v>
      </c>
      <c r="L4868" s="4">
        <v>0.39</v>
      </c>
      <c r="M4868" s="4">
        <v>29</v>
      </c>
    </row>
    <row r="4869" spans="1:13" x14ac:dyDescent="0.2">
      <c r="A4869" s="3">
        <v>40909</v>
      </c>
      <c r="B4869" t="s">
        <v>7442</v>
      </c>
      <c r="C4869" t="s">
        <v>3120</v>
      </c>
      <c r="D4869" t="s">
        <v>7443</v>
      </c>
      <c r="E4869" t="s">
        <v>3119</v>
      </c>
      <c r="F4869" s="4">
        <v>0.32340813079994402</v>
      </c>
      <c r="G4869" s="4">
        <v>0.33</v>
      </c>
      <c r="H4869" s="4">
        <v>0.11324327079143599</v>
      </c>
      <c r="I4869" s="4">
        <v>0.55000000000000004</v>
      </c>
      <c r="J4869" s="4">
        <v>0.01</v>
      </c>
      <c r="K4869" s="4">
        <v>0.26</v>
      </c>
      <c r="L4869" s="4">
        <v>0.4</v>
      </c>
      <c r="M4869" s="4">
        <v>29</v>
      </c>
    </row>
    <row r="4870" spans="1:13" x14ac:dyDescent="0.2">
      <c r="A4870" s="3">
        <v>40909</v>
      </c>
      <c r="B4870" t="s">
        <v>7450</v>
      </c>
      <c r="C4870" t="s">
        <v>3123</v>
      </c>
      <c r="D4870" t="s">
        <v>7451</v>
      </c>
      <c r="E4870" t="s">
        <v>3122</v>
      </c>
      <c r="F4870" s="4">
        <v>3.03792156320313E-2</v>
      </c>
      <c r="G4870" s="4">
        <v>0.04</v>
      </c>
      <c r="H4870" s="4">
        <v>0.12674446397179101</v>
      </c>
      <c r="I4870" s="4">
        <v>0.26</v>
      </c>
      <c r="J4870" s="4">
        <v>-0.251</v>
      </c>
      <c r="K4870" s="4">
        <v>-0.02</v>
      </c>
      <c r="L4870" s="4">
        <v>0.11</v>
      </c>
      <c r="M4870" s="4">
        <v>29</v>
      </c>
    </row>
    <row r="4871" spans="1:13" x14ac:dyDescent="0.2">
      <c r="A4871" s="3">
        <v>40909</v>
      </c>
      <c r="B4871" t="s">
        <v>7458</v>
      </c>
      <c r="C4871" t="s">
        <v>3126</v>
      </c>
      <c r="D4871" t="s">
        <v>7459</v>
      </c>
      <c r="E4871" t="s">
        <v>3125</v>
      </c>
      <c r="F4871" s="4">
        <v>-0.49013390021307301</v>
      </c>
      <c r="G4871" s="4">
        <v>-0.51</v>
      </c>
      <c r="H4871" s="4">
        <v>0.241278468412289</v>
      </c>
      <c r="I4871" s="4">
        <v>0.20599999999999999</v>
      </c>
      <c r="J4871" s="4">
        <v>-0.92</v>
      </c>
      <c r="K4871" s="4">
        <v>-0.59199999999999997</v>
      </c>
      <c r="L4871" s="4">
        <v>-0.37</v>
      </c>
      <c r="M4871" s="4">
        <v>29</v>
      </c>
    </row>
    <row r="4872" spans="1:13" x14ac:dyDescent="0.2">
      <c r="A4872" s="3">
        <v>40909</v>
      </c>
      <c r="B4872" t="s">
        <v>7468</v>
      </c>
      <c r="C4872" t="s">
        <v>3129</v>
      </c>
      <c r="D4872" t="s">
        <v>7469</v>
      </c>
      <c r="E4872" t="s">
        <v>3128</v>
      </c>
      <c r="F4872" s="4">
        <v>0.115820101809846</v>
      </c>
      <c r="G4872" s="4">
        <v>0.12</v>
      </c>
      <c r="H4872" s="4">
        <v>0.10054333837205701</v>
      </c>
      <c r="I4872" s="4">
        <v>0.4</v>
      </c>
      <c r="J4872" s="4">
        <v>-0.01</v>
      </c>
      <c r="K4872" s="4">
        <v>0.04</v>
      </c>
      <c r="L4872" s="4">
        <v>0.14000000000000001</v>
      </c>
      <c r="M4872" s="4">
        <v>29</v>
      </c>
    </row>
    <row r="4873" spans="1:13" x14ac:dyDescent="0.2">
      <c r="A4873" s="3">
        <v>40909</v>
      </c>
      <c r="B4873" t="s">
        <v>7476</v>
      </c>
      <c r="C4873" t="s">
        <v>3132</v>
      </c>
      <c r="D4873" t="s">
        <v>7477</v>
      </c>
      <c r="E4873" t="s">
        <v>3131</v>
      </c>
      <c r="F4873" s="4">
        <v>0.31082053927199499</v>
      </c>
      <c r="G4873" s="4">
        <v>0.30499999999999999</v>
      </c>
      <c r="H4873" s="4">
        <v>0.109577271711502</v>
      </c>
      <c r="I4873" s="4">
        <v>0.6</v>
      </c>
      <c r="J4873" s="4">
        <v>4.4400000000000002E-2</v>
      </c>
      <c r="K4873" s="4">
        <v>0.247</v>
      </c>
      <c r="L4873" s="4">
        <v>0.37</v>
      </c>
      <c r="M4873" s="4">
        <v>28</v>
      </c>
    </row>
    <row r="4874" spans="1:13" x14ac:dyDescent="0.2">
      <c r="A4874" s="3">
        <v>40909</v>
      </c>
      <c r="B4874" t="s">
        <v>7484</v>
      </c>
      <c r="C4874" t="s">
        <v>3135</v>
      </c>
      <c r="D4874" t="s">
        <v>7485</v>
      </c>
      <c r="E4874" t="s">
        <v>3134</v>
      </c>
      <c r="F4874" s="4">
        <v>0.27879749535760101</v>
      </c>
      <c r="G4874" s="4">
        <v>0.27</v>
      </c>
      <c r="H4874" s="4">
        <v>0.12635108855108201</v>
      </c>
      <c r="I4874" s="4">
        <v>0.76</v>
      </c>
      <c r="J4874" s="4">
        <v>0.05</v>
      </c>
      <c r="K4874" s="4">
        <v>0.22750000000000001</v>
      </c>
      <c r="L4874" s="4">
        <v>0.33</v>
      </c>
      <c r="M4874" s="4">
        <v>28</v>
      </c>
    </row>
    <row r="4875" spans="1:13" x14ac:dyDescent="0.2">
      <c r="A4875" s="3">
        <v>40909</v>
      </c>
      <c r="B4875" t="s">
        <v>7494</v>
      </c>
      <c r="C4875" t="s">
        <v>3138</v>
      </c>
      <c r="D4875" t="s">
        <v>7495</v>
      </c>
      <c r="E4875" t="s">
        <v>3137</v>
      </c>
      <c r="F4875" s="4">
        <v>0.41318145162695902</v>
      </c>
      <c r="G4875" s="4">
        <v>0.41499999999999998</v>
      </c>
      <c r="H4875" s="4">
        <v>0.14120815374324699</v>
      </c>
      <c r="I4875" s="4">
        <v>0.65</v>
      </c>
      <c r="J4875" s="4">
        <v>0.1</v>
      </c>
      <c r="K4875" s="4">
        <v>0.32</v>
      </c>
      <c r="L4875" s="4">
        <v>0.51827016138871496</v>
      </c>
      <c r="M4875" s="4">
        <v>28</v>
      </c>
    </row>
    <row r="4876" spans="1:13" x14ac:dyDescent="0.2">
      <c r="A4876" s="3">
        <v>40909</v>
      </c>
      <c r="B4876" t="s">
        <v>7502</v>
      </c>
      <c r="C4876" t="s">
        <v>3141</v>
      </c>
      <c r="D4876" t="s">
        <v>7503</v>
      </c>
      <c r="E4876" t="s">
        <v>3140</v>
      </c>
      <c r="F4876" s="4">
        <v>0.51478531851228804</v>
      </c>
      <c r="G4876" s="4">
        <v>0.51</v>
      </c>
      <c r="H4876" s="4">
        <v>0.112575898648342</v>
      </c>
      <c r="I4876" s="4">
        <v>0.71</v>
      </c>
      <c r="J4876" s="4">
        <v>0.22</v>
      </c>
      <c r="K4876" s="4">
        <v>0.44750000000000001</v>
      </c>
      <c r="L4876" s="4">
        <v>0.6</v>
      </c>
      <c r="M4876" s="4">
        <v>28</v>
      </c>
    </row>
    <row r="4877" spans="1:13" x14ac:dyDescent="0.2">
      <c r="A4877" s="3">
        <v>40909</v>
      </c>
      <c r="B4877" t="s">
        <v>7510</v>
      </c>
      <c r="C4877" t="s">
        <v>3144</v>
      </c>
      <c r="D4877" t="s">
        <v>7511</v>
      </c>
      <c r="E4877" t="s">
        <v>3143</v>
      </c>
      <c r="F4877" s="4">
        <v>0.79039288339972502</v>
      </c>
      <c r="G4877" s="4">
        <v>0.79500000000000004</v>
      </c>
      <c r="H4877" s="4">
        <v>0.20199472022013801</v>
      </c>
      <c r="I4877" s="4">
        <v>1.1100000000000001</v>
      </c>
      <c r="J4877" s="4">
        <v>0.36</v>
      </c>
      <c r="K4877" s="4">
        <v>0.64675018379807203</v>
      </c>
      <c r="L4877" s="4">
        <v>0.94350000000000001</v>
      </c>
      <c r="M4877" s="4">
        <v>28</v>
      </c>
    </row>
    <row r="4878" spans="1:13" x14ac:dyDescent="0.2">
      <c r="A4878" s="3">
        <v>40909</v>
      </c>
      <c r="B4878" t="s">
        <v>7520</v>
      </c>
      <c r="C4878" t="s">
        <v>3147</v>
      </c>
      <c r="D4878" t="s">
        <v>7521</v>
      </c>
      <c r="E4878" t="s">
        <v>3146</v>
      </c>
      <c r="F4878" s="4">
        <v>0.53031810169141802</v>
      </c>
      <c r="G4878" s="4">
        <v>0.49</v>
      </c>
      <c r="H4878" s="4">
        <v>0.16367883196480601</v>
      </c>
      <c r="I4878" s="4">
        <v>0.87</v>
      </c>
      <c r="J4878" s="4">
        <v>0.25</v>
      </c>
      <c r="K4878" s="4">
        <v>0.42</v>
      </c>
      <c r="L4878" s="4">
        <v>0.65</v>
      </c>
      <c r="M4878" s="4">
        <v>28</v>
      </c>
    </row>
    <row r="4879" spans="1:13" x14ac:dyDescent="0.2">
      <c r="A4879" s="3">
        <v>40909</v>
      </c>
      <c r="B4879" t="s">
        <v>9536</v>
      </c>
      <c r="C4879" t="s">
        <v>3087</v>
      </c>
      <c r="D4879" t="s">
        <v>9537</v>
      </c>
      <c r="E4879" t="s">
        <v>3086</v>
      </c>
      <c r="F4879" s="4">
        <v>3.5023249999999999</v>
      </c>
      <c r="G4879" s="4">
        <v>3.48</v>
      </c>
      <c r="H4879" s="4">
        <v>0.31420367612838801</v>
      </c>
      <c r="I4879" s="4">
        <v>4.28</v>
      </c>
      <c r="J4879" s="4">
        <v>2.82</v>
      </c>
      <c r="K4879" s="4">
        <v>3.3</v>
      </c>
      <c r="L4879" s="4">
        <v>3.6575000000000002</v>
      </c>
      <c r="M4879" s="4">
        <v>28</v>
      </c>
    </row>
    <row r="4880" spans="1:13" x14ac:dyDescent="0.2">
      <c r="A4880" s="3">
        <v>40909</v>
      </c>
      <c r="B4880" t="s">
        <v>9568</v>
      </c>
      <c r="C4880" t="s">
        <v>3090</v>
      </c>
      <c r="D4880" t="s">
        <v>9569</v>
      </c>
      <c r="E4880" t="s">
        <v>3089</v>
      </c>
      <c r="F4880" s="4">
        <v>3.4918461538461498</v>
      </c>
      <c r="G4880" s="4">
        <v>3.4540000000000002</v>
      </c>
      <c r="H4880" s="4">
        <v>0.248671299881219</v>
      </c>
      <c r="I4880" s="4">
        <v>4.05</v>
      </c>
      <c r="J4880" s="4">
        <v>3.1</v>
      </c>
      <c r="K4880" s="4">
        <v>3.3450000000000002</v>
      </c>
      <c r="L4880" s="4">
        <v>3.6</v>
      </c>
      <c r="M4880" s="4">
        <v>26</v>
      </c>
    </row>
    <row r="4881" spans="1:13" x14ac:dyDescent="0.2">
      <c r="A4881" s="3">
        <v>40909</v>
      </c>
      <c r="B4881" t="s">
        <v>7534</v>
      </c>
      <c r="C4881" t="s">
        <v>3153</v>
      </c>
      <c r="D4881" t="s">
        <v>7535</v>
      </c>
      <c r="E4881" t="s">
        <v>3152</v>
      </c>
      <c r="F4881" s="4">
        <v>0.38614615384615403</v>
      </c>
      <c r="G4881" s="4">
        <v>0.4</v>
      </c>
      <c r="H4881" s="4">
        <v>0.13884026571789401</v>
      </c>
      <c r="I4881" s="4">
        <v>0.66</v>
      </c>
      <c r="J4881" s="4">
        <v>0.03</v>
      </c>
      <c r="K4881" s="4">
        <v>0.29749999999999999</v>
      </c>
      <c r="L4881" s="4">
        <v>0.46750000000000003</v>
      </c>
      <c r="M4881" s="4">
        <v>26</v>
      </c>
    </row>
    <row r="4882" spans="1:13" x14ac:dyDescent="0.2">
      <c r="A4882" s="3">
        <v>40909</v>
      </c>
      <c r="B4882" t="s">
        <v>10139</v>
      </c>
      <c r="C4882" t="s">
        <v>4321</v>
      </c>
      <c r="D4882" t="s">
        <v>10140</v>
      </c>
      <c r="E4882" t="s">
        <v>4320</v>
      </c>
      <c r="F4882" s="4">
        <v>1.76</v>
      </c>
      <c r="G4882" s="4">
        <v>1.73</v>
      </c>
      <c r="H4882" s="4">
        <v>0.126491106406735</v>
      </c>
      <c r="I4882" s="4">
        <v>2.2000000000000002</v>
      </c>
      <c r="J4882" s="4">
        <v>1.5</v>
      </c>
      <c r="K4882" s="4">
        <v>1.7</v>
      </c>
      <c r="L4882" s="4">
        <v>1.8</v>
      </c>
      <c r="M4882" s="4">
        <v>26</v>
      </c>
    </row>
    <row r="4883" spans="1:13" x14ac:dyDescent="0.2">
      <c r="A4883" s="3">
        <v>40909</v>
      </c>
      <c r="B4883" t="s">
        <v>10147</v>
      </c>
      <c r="C4883" t="s">
        <v>4324</v>
      </c>
      <c r="D4883" t="s">
        <v>10148</v>
      </c>
      <c r="E4883" t="s">
        <v>4323</v>
      </c>
      <c r="F4883" s="4">
        <v>2.1483333333333299</v>
      </c>
      <c r="G4883" s="4">
        <v>2.2000000000000002</v>
      </c>
      <c r="H4883" s="4">
        <v>0.30599327453061897</v>
      </c>
      <c r="I4883" s="4">
        <v>2.6</v>
      </c>
      <c r="J4883" s="4">
        <v>1.5</v>
      </c>
      <c r="K4883" s="4">
        <v>1.9450000000000001</v>
      </c>
      <c r="L4883" s="4">
        <v>2.4249999999999998</v>
      </c>
      <c r="M4883" s="4">
        <v>24</v>
      </c>
    </row>
    <row r="4884" spans="1:13" x14ac:dyDescent="0.2">
      <c r="A4884" s="3">
        <v>40909</v>
      </c>
      <c r="B4884" t="s">
        <v>10159</v>
      </c>
      <c r="C4884" t="s">
        <v>4327</v>
      </c>
      <c r="D4884" t="s">
        <v>10160</v>
      </c>
      <c r="E4884" t="s">
        <v>4326</v>
      </c>
      <c r="F4884" s="4">
        <v>2.4118181818181799</v>
      </c>
      <c r="G4884" s="4">
        <v>2.38</v>
      </c>
      <c r="H4884" s="4">
        <v>0.408745308563569</v>
      </c>
      <c r="I4884" s="4">
        <v>3.4</v>
      </c>
      <c r="J4884" s="4">
        <v>1.6</v>
      </c>
      <c r="K4884" s="4">
        <v>2.2000000000000002</v>
      </c>
      <c r="L4884" s="4">
        <v>2.65</v>
      </c>
      <c r="M4884" s="4">
        <v>22</v>
      </c>
    </row>
    <row r="4885" spans="1:13" x14ac:dyDescent="0.2">
      <c r="A4885" s="3">
        <v>40909</v>
      </c>
      <c r="B4885" t="s">
        <v>9562</v>
      </c>
      <c r="C4885" t="s">
        <v>3939</v>
      </c>
      <c r="D4885" t="s">
        <v>9563</v>
      </c>
      <c r="E4885" t="s">
        <v>3947</v>
      </c>
      <c r="F4885" s="4">
        <v>13.425172413793099</v>
      </c>
      <c r="G4885" s="4">
        <v>13.35</v>
      </c>
      <c r="H4885" s="4">
        <v>0.39681428446400402</v>
      </c>
      <c r="I4885" s="4">
        <v>14.84</v>
      </c>
      <c r="J4885" s="4">
        <v>12.9</v>
      </c>
      <c r="K4885" s="4">
        <v>13.15</v>
      </c>
      <c r="L4885" s="4">
        <v>13.65</v>
      </c>
      <c r="M4885" s="4">
        <v>29</v>
      </c>
    </row>
    <row r="4886" spans="1:13" x14ac:dyDescent="0.2">
      <c r="A4886" s="3">
        <v>40909</v>
      </c>
      <c r="B4886" t="s">
        <v>9570</v>
      </c>
      <c r="C4886" t="s">
        <v>3942</v>
      </c>
      <c r="D4886" t="s">
        <v>9571</v>
      </c>
      <c r="E4886" t="s">
        <v>3949</v>
      </c>
      <c r="F4886" s="4">
        <v>13.408571428571401</v>
      </c>
      <c r="G4886" s="4">
        <v>13.404999999999999</v>
      </c>
      <c r="H4886" s="4">
        <v>0.44233148526545402</v>
      </c>
      <c r="I4886" s="4">
        <v>15.16</v>
      </c>
      <c r="J4886" s="4">
        <v>12.8</v>
      </c>
      <c r="K4886" s="4">
        <v>13.18</v>
      </c>
      <c r="L4886" s="4">
        <v>13.592499999999999</v>
      </c>
      <c r="M4886" s="4">
        <v>28</v>
      </c>
    </row>
    <row r="4887" spans="1:13" x14ac:dyDescent="0.2">
      <c r="A4887" s="3">
        <v>40909</v>
      </c>
      <c r="B4887" t="s">
        <v>9574</v>
      </c>
      <c r="C4887" t="s">
        <v>3952</v>
      </c>
      <c r="D4887" t="s">
        <v>9575</v>
      </c>
      <c r="E4887" t="s">
        <v>3951</v>
      </c>
      <c r="F4887" s="4">
        <v>13.3493214285714</v>
      </c>
      <c r="G4887" s="4">
        <v>13.3255</v>
      </c>
      <c r="H4887" s="4">
        <v>0.35056188269388799</v>
      </c>
      <c r="I4887" s="4">
        <v>14.28</v>
      </c>
      <c r="J4887" s="4">
        <v>12.7</v>
      </c>
      <c r="K4887" s="4">
        <v>13.1975</v>
      </c>
      <c r="L4887" s="4">
        <v>13.535</v>
      </c>
      <c r="M4887" s="4">
        <v>28</v>
      </c>
    </row>
    <row r="4888" spans="1:13" x14ac:dyDescent="0.2">
      <c r="A4888" s="3">
        <v>40909</v>
      </c>
      <c r="B4888" t="s">
        <v>9540</v>
      </c>
      <c r="C4888" t="s">
        <v>3936</v>
      </c>
      <c r="D4888" t="s">
        <v>9541</v>
      </c>
      <c r="E4888" t="s">
        <v>3935</v>
      </c>
      <c r="F4888" s="4">
        <v>13.141344827586201</v>
      </c>
      <c r="G4888" s="4">
        <v>13.12</v>
      </c>
      <c r="H4888" s="4">
        <v>0.50005101710168898</v>
      </c>
      <c r="I4888" s="4">
        <v>14.69</v>
      </c>
      <c r="J4888" s="4">
        <v>12</v>
      </c>
      <c r="K4888" s="4">
        <v>12.92</v>
      </c>
      <c r="L4888" s="4">
        <v>13.3</v>
      </c>
      <c r="M4888" s="4">
        <v>29</v>
      </c>
    </row>
    <row r="4889" spans="1:13" x14ac:dyDescent="0.2">
      <c r="A4889" s="3">
        <v>40909</v>
      </c>
      <c r="B4889" t="s">
        <v>9572</v>
      </c>
      <c r="C4889" t="s">
        <v>3939</v>
      </c>
      <c r="D4889" t="s">
        <v>9573</v>
      </c>
      <c r="E4889" t="s">
        <v>3938</v>
      </c>
      <c r="F4889" s="4">
        <v>13.0957307692308</v>
      </c>
      <c r="G4889" s="4">
        <v>13.19</v>
      </c>
      <c r="H4889" s="4">
        <v>0.57137543228194998</v>
      </c>
      <c r="I4889" s="4">
        <v>13.96</v>
      </c>
      <c r="J4889" s="4">
        <v>11.8</v>
      </c>
      <c r="K4889" s="4">
        <v>12.555</v>
      </c>
      <c r="L4889" s="4">
        <v>13.487500000000001</v>
      </c>
      <c r="M4889" s="4">
        <v>26</v>
      </c>
    </row>
    <row r="4890" spans="1:13" x14ac:dyDescent="0.2">
      <c r="A4890" s="3">
        <v>40909</v>
      </c>
      <c r="B4890" t="s">
        <v>10127</v>
      </c>
      <c r="C4890" t="s">
        <v>3576</v>
      </c>
      <c r="D4890" t="s">
        <v>10128</v>
      </c>
      <c r="E4890" t="s">
        <v>3575</v>
      </c>
      <c r="F4890" s="4">
        <v>3.8971428571428599</v>
      </c>
      <c r="G4890" s="4">
        <v>3.9049999999999998</v>
      </c>
      <c r="H4890" s="4">
        <v>0.211884964297229</v>
      </c>
      <c r="I4890" s="4">
        <v>4.0999999999999996</v>
      </c>
      <c r="J4890" s="4">
        <v>2.94</v>
      </c>
      <c r="K4890" s="4">
        <v>3.9</v>
      </c>
      <c r="L4890" s="4">
        <v>4</v>
      </c>
      <c r="M4890" s="4">
        <v>28</v>
      </c>
    </row>
    <row r="4891" spans="1:13" x14ac:dyDescent="0.2">
      <c r="A4891" s="3">
        <v>40909</v>
      </c>
      <c r="B4891" t="s">
        <v>10141</v>
      </c>
      <c r="C4891" t="s">
        <v>3579</v>
      </c>
      <c r="D4891" t="s">
        <v>10142</v>
      </c>
      <c r="E4891" t="s">
        <v>3578</v>
      </c>
      <c r="F4891" s="4">
        <v>3.3271428571428601</v>
      </c>
      <c r="G4891" s="4">
        <v>3.3</v>
      </c>
      <c r="H4891" s="4">
        <v>0.39586620581965898</v>
      </c>
      <c r="I4891" s="4">
        <v>4.4800000000000004</v>
      </c>
      <c r="J4891" s="4">
        <v>2.6</v>
      </c>
      <c r="K4891" s="4">
        <v>3.1</v>
      </c>
      <c r="L4891" s="4">
        <v>3.4474999999999998</v>
      </c>
      <c r="M4891" s="4">
        <v>28</v>
      </c>
    </row>
    <row r="4892" spans="1:13" x14ac:dyDescent="0.2">
      <c r="A4892" s="3">
        <v>40909</v>
      </c>
      <c r="B4892" t="s">
        <v>10157</v>
      </c>
      <c r="C4892" t="s">
        <v>3582</v>
      </c>
      <c r="D4892" t="s">
        <v>10158</v>
      </c>
      <c r="E4892" t="s">
        <v>3581</v>
      </c>
      <c r="F4892" s="4">
        <v>3.3665384615384601</v>
      </c>
      <c r="G4892" s="4">
        <v>3.4</v>
      </c>
      <c r="H4892" s="4">
        <v>0.39986940175704699</v>
      </c>
      <c r="I4892" s="4">
        <v>4.2</v>
      </c>
      <c r="J4892" s="4">
        <v>2.2999999999999998</v>
      </c>
      <c r="K4892" s="4">
        <v>3.2025000000000001</v>
      </c>
      <c r="L4892" s="4">
        <v>3.5</v>
      </c>
      <c r="M4892" s="4">
        <v>26</v>
      </c>
    </row>
    <row r="4893" spans="1:13" x14ac:dyDescent="0.2">
      <c r="A4893" s="3">
        <v>40909</v>
      </c>
      <c r="B4893" t="s">
        <v>10153</v>
      </c>
      <c r="C4893" t="s">
        <v>3594</v>
      </c>
      <c r="D4893" t="s">
        <v>10154</v>
      </c>
      <c r="E4893" t="s">
        <v>3593</v>
      </c>
      <c r="F4893" s="4">
        <v>3.50925925925926</v>
      </c>
      <c r="G4893" s="4">
        <v>3.6</v>
      </c>
      <c r="H4893" s="4">
        <v>0.68086441622128602</v>
      </c>
      <c r="I4893" s="4">
        <v>4.8</v>
      </c>
      <c r="J4893" s="4">
        <v>1.5</v>
      </c>
      <c r="K4893" s="4">
        <v>3.15</v>
      </c>
      <c r="L4893" s="4">
        <v>3.95</v>
      </c>
      <c r="M4893" s="4">
        <v>27</v>
      </c>
    </row>
    <row r="4894" spans="1:13" x14ac:dyDescent="0.2">
      <c r="A4894" s="3">
        <v>40909</v>
      </c>
      <c r="B4894" t="s">
        <v>10155</v>
      </c>
      <c r="C4894" t="s">
        <v>3597</v>
      </c>
      <c r="D4894" t="s">
        <v>10156</v>
      </c>
      <c r="E4894" t="s">
        <v>3596</v>
      </c>
      <c r="F4894" s="4">
        <v>3.6466666666666701</v>
      </c>
      <c r="G4894" s="4">
        <v>3.5</v>
      </c>
      <c r="H4894" s="4">
        <v>0.86657149378810805</v>
      </c>
      <c r="I4894" s="4">
        <v>6</v>
      </c>
      <c r="J4894" s="4">
        <v>1.7</v>
      </c>
      <c r="K4894" s="4">
        <v>3.18</v>
      </c>
      <c r="L4894" s="4">
        <v>4</v>
      </c>
      <c r="M4894" s="4">
        <v>27</v>
      </c>
    </row>
    <row r="4895" spans="1:13" x14ac:dyDescent="0.2">
      <c r="A4895" s="3">
        <v>40909</v>
      </c>
      <c r="B4895" t="s">
        <v>10161</v>
      </c>
      <c r="C4895" t="s">
        <v>3600</v>
      </c>
      <c r="D4895" t="s">
        <v>10162</v>
      </c>
      <c r="E4895" t="s">
        <v>3599</v>
      </c>
      <c r="F4895" s="4">
        <v>2.9859259259259301</v>
      </c>
      <c r="G4895" s="4">
        <v>3</v>
      </c>
      <c r="H4895" s="4">
        <v>0.77682915287953302</v>
      </c>
      <c r="I4895" s="4">
        <v>4.58</v>
      </c>
      <c r="J4895" s="4">
        <v>1</v>
      </c>
      <c r="K4895" s="4">
        <v>2.7</v>
      </c>
      <c r="L4895" s="4">
        <v>3.4</v>
      </c>
      <c r="M4895" s="4">
        <v>27</v>
      </c>
    </row>
    <row r="4896" spans="1:13" x14ac:dyDescent="0.2">
      <c r="A4896" s="3">
        <v>40909</v>
      </c>
      <c r="B4896" t="s">
        <v>10151</v>
      </c>
      <c r="C4896" t="s">
        <v>3591</v>
      </c>
      <c r="D4896" t="s">
        <v>10152</v>
      </c>
      <c r="E4896" t="s">
        <v>3590</v>
      </c>
      <c r="F4896" s="4">
        <v>3.5685714285714298</v>
      </c>
      <c r="G4896" s="4">
        <v>3.6</v>
      </c>
      <c r="H4896" s="4">
        <v>0.31082583292367799</v>
      </c>
      <c r="I4896" s="4">
        <v>4.0999999999999996</v>
      </c>
      <c r="J4896" s="4">
        <v>3</v>
      </c>
      <c r="K4896" s="4">
        <v>3.4</v>
      </c>
      <c r="L4896" s="4">
        <v>3.8</v>
      </c>
      <c r="M4896" s="4">
        <v>28</v>
      </c>
    </row>
    <row r="4897" spans="1:13" x14ac:dyDescent="0.2">
      <c r="A4897" s="3">
        <v>40909</v>
      </c>
      <c r="B4897" t="s">
        <v>10163</v>
      </c>
      <c r="C4897" t="s">
        <v>3603</v>
      </c>
      <c r="D4897" t="s">
        <v>10164</v>
      </c>
      <c r="E4897" t="s">
        <v>3602</v>
      </c>
      <c r="F4897" s="4">
        <v>3.0784615384615401</v>
      </c>
      <c r="G4897" s="4">
        <v>3.2050000000000001</v>
      </c>
      <c r="H4897" s="4">
        <v>0.69856247999841703</v>
      </c>
      <c r="I4897" s="4">
        <v>4.2</v>
      </c>
      <c r="J4897" s="4">
        <v>1.5</v>
      </c>
      <c r="K4897" s="4">
        <v>2.73</v>
      </c>
      <c r="L4897" s="4">
        <v>3.5750000000000002</v>
      </c>
      <c r="M4897" s="4">
        <v>26</v>
      </c>
    </row>
    <row r="4898" spans="1:13" x14ac:dyDescent="0.2">
      <c r="A4898" s="3">
        <v>40940</v>
      </c>
      <c r="B4898" t="s">
        <v>9532</v>
      </c>
      <c r="C4898" t="s">
        <v>3918</v>
      </c>
      <c r="D4898" t="s">
        <v>9533</v>
      </c>
      <c r="E4898" t="s">
        <v>3917</v>
      </c>
      <c r="F4898" s="4">
        <v>4.4465384615384602</v>
      </c>
      <c r="G4898" s="4">
        <v>4.4349999999999996</v>
      </c>
      <c r="H4898" s="4">
        <v>0.38291453153613603</v>
      </c>
      <c r="I4898" s="4">
        <v>6.02</v>
      </c>
      <c r="J4898" s="4">
        <v>3.74</v>
      </c>
      <c r="K4898" s="4">
        <v>4.3550000000000004</v>
      </c>
      <c r="L4898" s="4">
        <v>4.5</v>
      </c>
      <c r="M4898" s="4">
        <v>26</v>
      </c>
    </row>
    <row r="4899" spans="1:13" x14ac:dyDescent="0.2">
      <c r="A4899" s="3">
        <v>40940</v>
      </c>
      <c r="B4899" t="s">
        <v>9564</v>
      </c>
      <c r="C4899" t="s">
        <v>3921</v>
      </c>
      <c r="D4899" t="s">
        <v>9565</v>
      </c>
      <c r="E4899" t="s">
        <v>3920</v>
      </c>
      <c r="F4899" s="4">
        <v>4.9015384615384603</v>
      </c>
      <c r="G4899" s="4">
        <v>4.8</v>
      </c>
      <c r="H4899" s="4">
        <v>0.66659548337919206</v>
      </c>
      <c r="I4899" s="4">
        <v>6.25</v>
      </c>
      <c r="J4899" s="4">
        <v>3.97</v>
      </c>
      <c r="K4899" s="4">
        <v>4.5</v>
      </c>
      <c r="L4899" s="4">
        <v>5.36</v>
      </c>
      <c r="M4899" s="4">
        <v>26</v>
      </c>
    </row>
    <row r="4900" spans="1:13" x14ac:dyDescent="0.2">
      <c r="A4900" s="3">
        <v>40940</v>
      </c>
      <c r="B4900" t="s">
        <v>7360</v>
      </c>
      <c r="C4900" t="s">
        <v>3894</v>
      </c>
      <c r="D4900" t="s">
        <v>7361</v>
      </c>
      <c r="E4900" t="s">
        <v>3893</v>
      </c>
      <c r="F4900" s="4">
        <v>4.52708333333333</v>
      </c>
      <c r="G4900" s="4">
        <v>4.5</v>
      </c>
      <c r="H4900" s="4">
        <v>0.12571462391729399</v>
      </c>
      <c r="I4900" s="4">
        <v>4.91</v>
      </c>
      <c r="J4900" s="4">
        <v>4.25</v>
      </c>
      <c r="K4900" s="4">
        <v>4.5</v>
      </c>
      <c r="L4900" s="4">
        <v>4.5</v>
      </c>
      <c r="M4900" s="4">
        <v>24</v>
      </c>
    </row>
    <row r="4901" spans="1:13" x14ac:dyDescent="0.2">
      <c r="A4901" s="3">
        <v>40940</v>
      </c>
      <c r="B4901" t="s">
        <v>7438</v>
      </c>
      <c r="C4901" t="s">
        <v>3906</v>
      </c>
      <c r="D4901" t="s">
        <v>7439</v>
      </c>
      <c r="E4901" t="s">
        <v>3905</v>
      </c>
      <c r="F4901" s="4">
        <v>4.6449999999999996</v>
      </c>
      <c r="G4901" s="4">
        <v>4.5</v>
      </c>
      <c r="H4901" s="4">
        <v>0.54338226481390195</v>
      </c>
      <c r="I4901" s="4">
        <v>6.5</v>
      </c>
      <c r="J4901" s="4">
        <v>3.97</v>
      </c>
      <c r="K4901" s="4">
        <v>4.5</v>
      </c>
      <c r="L4901" s="4">
        <v>4.75</v>
      </c>
      <c r="M4901" s="4">
        <v>22</v>
      </c>
    </row>
    <row r="4902" spans="1:13" x14ac:dyDescent="0.2">
      <c r="A4902" s="3">
        <v>40940</v>
      </c>
      <c r="B4902" t="s">
        <v>7364</v>
      </c>
      <c r="C4902" t="s">
        <v>3897</v>
      </c>
      <c r="D4902" t="s">
        <v>7365</v>
      </c>
      <c r="E4902" t="s">
        <v>3896</v>
      </c>
      <c r="F4902" s="4">
        <v>4.4845833333333296</v>
      </c>
      <c r="G4902" s="4">
        <v>4.5</v>
      </c>
      <c r="H4902" s="4">
        <v>0.18987362311185599</v>
      </c>
      <c r="I4902" s="4">
        <v>4.9800000000000004</v>
      </c>
      <c r="J4902" s="4">
        <v>4</v>
      </c>
      <c r="K4902" s="4">
        <v>4.4974999999999996</v>
      </c>
      <c r="L4902" s="4">
        <v>4.5</v>
      </c>
      <c r="M4902" s="4">
        <v>24</v>
      </c>
    </row>
    <row r="4903" spans="1:13" x14ac:dyDescent="0.2">
      <c r="A4903" s="3">
        <v>40940</v>
      </c>
      <c r="B4903" t="s">
        <v>7464</v>
      </c>
      <c r="C4903" t="s">
        <v>3909</v>
      </c>
      <c r="D4903" t="s">
        <v>7465</v>
      </c>
      <c r="E4903" t="s">
        <v>3908</v>
      </c>
      <c r="F4903" s="4">
        <v>4.7695454545454501</v>
      </c>
      <c r="G4903" s="4">
        <v>4.75</v>
      </c>
      <c r="H4903" s="4">
        <v>0.59438225052592197</v>
      </c>
      <c r="I4903" s="4">
        <v>6.5</v>
      </c>
      <c r="J4903" s="4">
        <v>3.97</v>
      </c>
      <c r="K4903" s="4">
        <v>4.5</v>
      </c>
      <c r="L4903" s="4">
        <v>4.95</v>
      </c>
      <c r="M4903" s="4">
        <v>22</v>
      </c>
    </row>
    <row r="4904" spans="1:13" x14ac:dyDescent="0.2">
      <c r="A4904" s="3">
        <v>40940</v>
      </c>
      <c r="B4904" t="s">
        <v>7382</v>
      </c>
      <c r="C4904" t="s">
        <v>3900</v>
      </c>
      <c r="D4904" t="s">
        <v>7383</v>
      </c>
      <c r="E4904" t="s">
        <v>3899</v>
      </c>
      <c r="F4904" s="4">
        <v>4.4850000000000003</v>
      </c>
      <c r="G4904" s="4">
        <v>4.5</v>
      </c>
      <c r="H4904" s="4">
        <v>0.25827184869065201</v>
      </c>
      <c r="I4904" s="4">
        <v>5.04</v>
      </c>
      <c r="J4904" s="4">
        <v>3.97</v>
      </c>
      <c r="K4904" s="4">
        <v>4.4850000000000003</v>
      </c>
      <c r="L4904" s="4">
        <v>4.5</v>
      </c>
      <c r="M4904" s="4">
        <v>24</v>
      </c>
    </row>
    <row r="4905" spans="1:13" x14ac:dyDescent="0.2">
      <c r="A4905" s="3">
        <v>40940</v>
      </c>
      <c r="B4905" t="s">
        <v>7490</v>
      </c>
      <c r="C4905" t="s">
        <v>3912</v>
      </c>
      <c r="D4905" t="s">
        <v>7491</v>
      </c>
      <c r="E4905" t="s">
        <v>3911</v>
      </c>
      <c r="F4905" s="4">
        <v>4.9790909090909103</v>
      </c>
      <c r="G4905" s="4">
        <v>4.9000000000000004</v>
      </c>
      <c r="H4905" s="4">
        <v>0.63781553603581798</v>
      </c>
      <c r="I4905" s="4">
        <v>6.26</v>
      </c>
      <c r="J4905" s="4">
        <v>3.97</v>
      </c>
      <c r="K4905" s="4">
        <v>4.75</v>
      </c>
      <c r="L4905" s="4">
        <v>5.2874999999999996</v>
      </c>
      <c r="M4905" s="4">
        <v>22</v>
      </c>
    </row>
    <row r="4906" spans="1:13" x14ac:dyDescent="0.2">
      <c r="A4906" s="3">
        <v>40940</v>
      </c>
      <c r="B4906" t="s">
        <v>7408</v>
      </c>
      <c r="C4906" t="s">
        <v>3903</v>
      </c>
      <c r="D4906" t="s">
        <v>7409</v>
      </c>
      <c r="E4906" t="s">
        <v>3902</v>
      </c>
      <c r="F4906" s="4">
        <v>4.5291666666666703</v>
      </c>
      <c r="G4906" s="4">
        <v>4.5</v>
      </c>
      <c r="H4906" s="4">
        <v>0.39463705578303399</v>
      </c>
      <c r="I4906" s="4">
        <v>6</v>
      </c>
      <c r="J4906" s="4">
        <v>3.97</v>
      </c>
      <c r="K4906" s="4">
        <v>4.4874999999999998</v>
      </c>
      <c r="L4906" s="4">
        <v>4.5</v>
      </c>
      <c r="M4906" s="4">
        <v>24</v>
      </c>
    </row>
    <row r="4907" spans="1:13" x14ac:dyDescent="0.2">
      <c r="A4907" s="3">
        <v>40940</v>
      </c>
      <c r="B4907" t="s">
        <v>7516</v>
      </c>
      <c r="C4907" t="s">
        <v>3915</v>
      </c>
      <c r="D4907" t="s">
        <v>7517</v>
      </c>
      <c r="E4907" t="s">
        <v>3914</v>
      </c>
      <c r="F4907" s="4">
        <v>5.05</v>
      </c>
      <c r="G4907" s="4">
        <v>5</v>
      </c>
      <c r="H4907" s="4">
        <v>0.70735590826145001</v>
      </c>
      <c r="I4907" s="4">
        <v>6.32</v>
      </c>
      <c r="J4907" s="4">
        <v>3.97</v>
      </c>
      <c r="K4907" s="4">
        <v>4.75</v>
      </c>
      <c r="L4907" s="4">
        <v>5.45</v>
      </c>
      <c r="M4907" s="4">
        <v>22</v>
      </c>
    </row>
    <row r="4908" spans="1:13" x14ac:dyDescent="0.2">
      <c r="A4908" s="3">
        <v>40940</v>
      </c>
      <c r="B4908" t="s">
        <v>7536</v>
      </c>
      <c r="C4908" t="s">
        <v>3081</v>
      </c>
      <c r="D4908" t="s">
        <v>7537</v>
      </c>
      <c r="E4908" t="s">
        <v>3080</v>
      </c>
      <c r="F4908" s="4">
        <v>3.6991999999999998</v>
      </c>
      <c r="G4908" s="4">
        <v>3.6</v>
      </c>
      <c r="H4908" s="4">
        <v>0.384890893630909</v>
      </c>
      <c r="I4908" s="4">
        <v>4.8</v>
      </c>
      <c r="J4908" s="4">
        <v>3.1</v>
      </c>
      <c r="K4908" s="4">
        <v>3.4</v>
      </c>
      <c r="L4908" s="4">
        <v>3.93</v>
      </c>
      <c r="M4908" s="4">
        <v>25</v>
      </c>
    </row>
    <row r="4909" spans="1:13" x14ac:dyDescent="0.2">
      <c r="A4909" s="3">
        <v>40940</v>
      </c>
      <c r="B4909" t="s">
        <v>9492</v>
      </c>
      <c r="C4909" t="s">
        <v>3072</v>
      </c>
      <c r="D4909" t="s">
        <v>9493</v>
      </c>
      <c r="E4909" t="s">
        <v>3071</v>
      </c>
      <c r="F4909" s="4">
        <v>3.8837037037036999</v>
      </c>
      <c r="G4909" s="4">
        <v>3.9</v>
      </c>
      <c r="H4909" s="4">
        <v>0.245766433023592</v>
      </c>
      <c r="I4909" s="4">
        <v>4.5999999999999996</v>
      </c>
      <c r="J4909" s="4">
        <v>3.4</v>
      </c>
      <c r="K4909" s="4">
        <v>3.7</v>
      </c>
      <c r="L4909" s="4">
        <v>3.9</v>
      </c>
      <c r="M4909" s="4">
        <v>27</v>
      </c>
    </row>
    <row r="4910" spans="1:13" x14ac:dyDescent="0.2">
      <c r="A4910" s="3">
        <v>40940</v>
      </c>
      <c r="B4910" t="s">
        <v>9534</v>
      </c>
      <c r="C4910" t="s">
        <v>3075</v>
      </c>
      <c r="D4910" t="s">
        <v>9535</v>
      </c>
      <c r="E4910" t="s">
        <v>3074</v>
      </c>
      <c r="F4910" s="4">
        <v>3.6848148148148101</v>
      </c>
      <c r="G4910" s="4">
        <v>3.6</v>
      </c>
      <c r="H4910" s="4">
        <v>0.242572279004239</v>
      </c>
      <c r="I4910" s="4">
        <v>4.2</v>
      </c>
      <c r="J4910" s="4">
        <v>3.2</v>
      </c>
      <c r="K4910" s="4">
        <v>3.5</v>
      </c>
      <c r="L4910" s="4">
        <v>3.895</v>
      </c>
      <c r="M4910" s="4">
        <v>27</v>
      </c>
    </row>
    <row r="4911" spans="1:13" x14ac:dyDescent="0.2">
      <c r="A4911" s="3">
        <v>40940</v>
      </c>
      <c r="B4911" t="s">
        <v>7528</v>
      </c>
      <c r="C4911" t="s">
        <v>3102</v>
      </c>
      <c r="D4911" t="s">
        <v>7529</v>
      </c>
      <c r="E4911" t="s">
        <v>3101</v>
      </c>
      <c r="F4911" s="4">
        <v>3.6139999999999999</v>
      </c>
      <c r="G4911" s="4">
        <v>3.6</v>
      </c>
      <c r="H4911" s="4">
        <v>0.28044607324760301</v>
      </c>
      <c r="I4911" s="4">
        <v>4.3</v>
      </c>
      <c r="J4911" s="4">
        <v>3.1</v>
      </c>
      <c r="K4911" s="4">
        <v>3.5</v>
      </c>
      <c r="L4911" s="4">
        <v>3.8</v>
      </c>
      <c r="M4911" s="4">
        <v>25</v>
      </c>
    </row>
    <row r="4912" spans="1:13" x14ac:dyDescent="0.2">
      <c r="A4912" s="3">
        <v>40940</v>
      </c>
      <c r="B4912" t="s">
        <v>9566</v>
      </c>
      <c r="C4912" t="s">
        <v>3078</v>
      </c>
      <c r="D4912" t="s">
        <v>9567</v>
      </c>
      <c r="E4912" t="s">
        <v>3077</v>
      </c>
      <c r="F4912" s="4">
        <v>3.6349999999999998</v>
      </c>
      <c r="G4912" s="4">
        <v>3.6</v>
      </c>
      <c r="H4912" s="4">
        <v>0.31679097483850499</v>
      </c>
      <c r="I4912" s="4">
        <v>4.5</v>
      </c>
      <c r="J4912" s="4">
        <v>3</v>
      </c>
      <c r="K4912" s="4">
        <v>3.5</v>
      </c>
      <c r="L4912" s="4">
        <v>3.81</v>
      </c>
      <c r="M4912" s="4">
        <v>24</v>
      </c>
    </row>
    <row r="4913" spans="1:13" x14ac:dyDescent="0.2">
      <c r="A4913" s="3">
        <v>40940</v>
      </c>
      <c r="B4913" t="s">
        <v>7530</v>
      </c>
      <c r="C4913" t="s">
        <v>3105</v>
      </c>
      <c r="D4913" t="s">
        <v>7531</v>
      </c>
      <c r="E4913" t="s">
        <v>3104</v>
      </c>
      <c r="F4913" s="4">
        <v>3.4874999999999998</v>
      </c>
      <c r="G4913" s="4">
        <v>3.5</v>
      </c>
      <c r="H4913" s="4">
        <v>0.32878233846567301</v>
      </c>
      <c r="I4913" s="4">
        <v>4.4000000000000004</v>
      </c>
      <c r="J4913" s="4">
        <v>3</v>
      </c>
      <c r="K4913" s="4">
        <v>3.375</v>
      </c>
      <c r="L4913" s="4">
        <v>3.5249999999999999</v>
      </c>
      <c r="M4913" s="4">
        <v>24</v>
      </c>
    </row>
    <row r="4914" spans="1:13" x14ac:dyDescent="0.2">
      <c r="A4914" s="3">
        <v>40940</v>
      </c>
      <c r="B4914" t="s">
        <v>7532</v>
      </c>
      <c r="C4914" t="s">
        <v>3147</v>
      </c>
      <c r="D4914" t="s">
        <v>7533</v>
      </c>
      <c r="E4914" t="s">
        <v>3146</v>
      </c>
      <c r="F4914" s="4">
        <v>0.51334615384615401</v>
      </c>
      <c r="G4914" s="4">
        <v>0.54</v>
      </c>
      <c r="H4914" s="4">
        <v>0.16265274478045399</v>
      </c>
      <c r="I4914" s="4">
        <v>0.92</v>
      </c>
      <c r="J4914" s="4">
        <v>0.18</v>
      </c>
      <c r="K4914" s="4">
        <v>0.4</v>
      </c>
      <c r="L4914" s="4">
        <v>0.57925000000000004</v>
      </c>
      <c r="M4914" s="4">
        <v>26</v>
      </c>
    </row>
    <row r="4915" spans="1:13" x14ac:dyDescent="0.2">
      <c r="A4915" s="3">
        <v>40940</v>
      </c>
      <c r="B4915" t="s">
        <v>7432</v>
      </c>
      <c r="C4915" t="s">
        <v>3114</v>
      </c>
      <c r="D4915" t="s">
        <v>7433</v>
      </c>
      <c r="E4915" t="s">
        <v>3113</v>
      </c>
      <c r="F4915" s="4">
        <v>0.38873076923076899</v>
      </c>
      <c r="G4915" s="4">
        <v>0.4</v>
      </c>
      <c r="H4915" s="4">
        <v>8.1610566812053295E-2</v>
      </c>
      <c r="I4915" s="4">
        <v>0.56000000000000005</v>
      </c>
      <c r="J4915" s="4">
        <v>0.24</v>
      </c>
      <c r="K4915" s="4">
        <v>0.315</v>
      </c>
      <c r="L4915" s="4">
        <v>0.42749999999999999</v>
      </c>
      <c r="M4915" s="4">
        <v>26</v>
      </c>
    </row>
    <row r="4916" spans="1:13" x14ac:dyDescent="0.2">
      <c r="A4916" s="3">
        <v>40940</v>
      </c>
      <c r="B4916" t="s">
        <v>7538</v>
      </c>
      <c r="C4916" t="s">
        <v>3150</v>
      </c>
      <c r="D4916" t="s">
        <v>7539</v>
      </c>
      <c r="E4916" t="s">
        <v>3149</v>
      </c>
      <c r="F4916" s="4">
        <v>0.33819230769230801</v>
      </c>
      <c r="G4916" s="4">
        <v>0.31</v>
      </c>
      <c r="H4916" s="4">
        <v>0.114249558154338</v>
      </c>
      <c r="I4916" s="4">
        <v>0.76</v>
      </c>
      <c r="J4916" s="4">
        <v>0.21</v>
      </c>
      <c r="K4916" s="4">
        <v>0.26</v>
      </c>
      <c r="L4916" s="4">
        <v>0.38750000000000001</v>
      </c>
      <c r="M4916" s="4">
        <v>26</v>
      </c>
    </row>
    <row r="4917" spans="1:13" x14ac:dyDescent="0.2">
      <c r="A4917" s="3">
        <v>40940</v>
      </c>
      <c r="B4917" t="s">
        <v>7442</v>
      </c>
      <c r="C4917" t="s">
        <v>3117</v>
      </c>
      <c r="D4917" t="s">
        <v>7443</v>
      </c>
      <c r="E4917" t="s">
        <v>3116</v>
      </c>
      <c r="F4917" s="4">
        <v>0.32980769230769202</v>
      </c>
      <c r="G4917" s="4">
        <v>0.34499999999999997</v>
      </c>
      <c r="H4917" s="4">
        <v>9.61507230262027E-2</v>
      </c>
      <c r="I4917" s="4">
        <v>0.55000000000000004</v>
      </c>
      <c r="J4917" s="4">
        <v>0.14000000000000001</v>
      </c>
      <c r="K4917" s="4">
        <v>0.26250000000000001</v>
      </c>
      <c r="L4917" s="4">
        <v>0.4</v>
      </c>
      <c r="M4917" s="4">
        <v>26</v>
      </c>
    </row>
    <row r="4918" spans="1:13" x14ac:dyDescent="0.2">
      <c r="A4918" s="3">
        <v>40940</v>
      </c>
      <c r="B4918" t="s">
        <v>7450</v>
      </c>
      <c r="C4918" t="s">
        <v>3120</v>
      </c>
      <c r="D4918" t="s">
        <v>7451</v>
      </c>
      <c r="E4918" t="s">
        <v>3119</v>
      </c>
      <c r="F4918" s="4">
        <v>3.5923076923076898E-2</v>
      </c>
      <c r="G4918" s="4">
        <v>0.05</v>
      </c>
      <c r="H4918" s="4">
        <v>0.13717198637533001</v>
      </c>
      <c r="I4918" s="4">
        <v>0.23</v>
      </c>
      <c r="J4918" s="4">
        <v>-0.32</v>
      </c>
      <c r="K4918" s="4">
        <v>-3.7499999999999999E-2</v>
      </c>
      <c r="L4918" s="4">
        <v>0.14000000000000001</v>
      </c>
      <c r="M4918" s="4">
        <v>26</v>
      </c>
    </row>
    <row r="4919" spans="1:13" x14ac:dyDescent="0.2">
      <c r="A4919" s="3">
        <v>40940</v>
      </c>
      <c r="B4919" t="s">
        <v>7458</v>
      </c>
      <c r="C4919" t="s">
        <v>3123</v>
      </c>
      <c r="D4919" t="s">
        <v>7459</v>
      </c>
      <c r="E4919" t="s">
        <v>3122</v>
      </c>
      <c r="F4919" s="4">
        <v>-0.47046153846153799</v>
      </c>
      <c r="G4919" s="4">
        <v>-0.5</v>
      </c>
      <c r="H4919" s="4">
        <v>0.24765608908633499</v>
      </c>
      <c r="I4919" s="4">
        <v>0.16800000000000001</v>
      </c>
      <c r="J4919" s="4">
        <v>-0.93</v>
      </c>
      <c r="K4919" s="4">
        <v>-0.625</v>
      </c>
      <c r="L4919" s="4">
        <v>-0.32250000000000001</v>
      </c>
      <c r="M4919" s="4">
        <v>26</v>
      </c>
    </row>
    <row r="4920" spans="1:13" x14ac:dyDescent="0.2">
      <c r="A4920" s="3">
        <v>40940</v>
      </c>
      <c r="B4920" t="s">
        <v>7468</v>
      </c>
      <c r="C4920" t="s">
        <v>3126</v>
      </c>
      <c r="D4920" t="s">
        <v>7469</v>
      </c>
      <c r="E4920" t="s">
        <v>3125</v>
      </c>
      <c r="F4920" s="4">
        <v>7.4230769230769197E-2</v>
      </c>
      <c r="G4920" s="4">
        <v>9.5000000000000001E-2</v>
      </c>
      <c r="H4920" s="4">
        <v>0.15932791536759799</v>
      </c>
      <c r="I4920" s="4">
        <v>0.33</v>
      </c>
      <c r="J4920" s="4">
        <v>-0.6</v>
      </c>
      <c r="K4920" s="4">
        <v>0.04</v>
      </c>
      <c r="L4920" s="4">
        <v>0.13750000000000001</v>
      </c>
      <c r="M4920" s="4">
        <v>26</v>
      </c>
    </row>
    <row r="4921" spans="1:13" x14ac:dyDescent="0.2">
      <c r="A4921" s="3">
        <v>40940</v>
      </c>
      <c r="B4921" t="s">
        <v>7476</v>
      </c>
      <c r="C4921" t="s">
        <v>3129</v>
      </c>
      <c r="D4921" t="s">
        <v>7477</v>
      </c>
      <c r="E4921" t="s">
        <v>3128</v>
      </c>
      <c r="F4921" s="4">
        <v>0.31523076923076898</v>
      </c>
      <c r="G4921" s="4">
        <v>0.30499999999999999</v>
      </c>
      <c r="H4921" s="4">
        <v>0.10093653756388</v>
      </c>
      <c r="I4921" s="4">
        <v>0.61</v>
      </c>
      <c r="J4921" s="4">
        <v>0.12</v>
      </c>
      <c r="K4921" s="4">
        <v>0.25</v>
      </c>
      <c r="L4921" s="4">
        <v>0.39250000000000002</v>
      </c>
      <c r="M4921" s="4">
        <v>26</v>
      </c>
    </row>
    <row r="4922" spans="1:13" x14ac:dyDescent="0.2">
      <c r="A4922" s="3">
        <v>40940</v>
      </c>
      <c r="B4922" t="s">
        <v>7484</v>
      </c>
      <c r="C4922" t="s">
        <v>3132</v>
      </c>
      <c r="D4922" t="s">
        <v>7485</v>
      </c>
      <c r="E4922" t="s">
        <v>3131</v>
      </c>
      <c r="F4922" s="4">
        <v>0.25315384615384601</v>
      </c>
      <c r="G4922" s="4">
        <v>0.25</v>
      </c>
      <c r="H4922" s="4">
        <v>9.5059010012809295E-2</v>
      </c>
      <c r="I4922" s="4">
        <v>0.5</v>
      </c>
      <c r="J4922" s="4">
        <v>0.04</v>
      </c>
      <c r="K4922" s="4">
        <v>0.21249999999999999</v>
      </c>
      <c r="L4922" s="4">
        <v>0.3175</v>
      </c>
      <c r="M4922" s="4">
        <v>26</v>
      </c>
    </row>
    <row r="4923" spans="1:13" x14ac:dyDescent="0.2">
      <c r="A4923" s="3">
        <v>40940</v>
      </c>
      <c r="B4923" t="s">
        <v>7494</v>
      </c>
      <c r="C4923" t="s">
        <v>3135</v>
      </c>
      <c r="D4923" t="s">
        <v>7495</v>
      </c>
      <c r="E4923" t="s">
        <v>3134</v>
      </c>
      <c r="F4923" s="4">
        <v>0.39042307692307698</v>
      </c>
      <c r="G4923" s="4">
        <v>0.38500000000000001</v>
      </c>
      <c r="H4923" s="4">
        <v>0.13111160835774199</v>
      </c>
      <c r="I4923" s="4">
        <v>0.65</v>
      </c>
      <c r="J4923" s="4">
        <v>0.1</v>
      </c>
      <c r="K4923" s="4">
        <v>0.3125</v>
      </c>
      <c r="L4923" s="4">
        <v>0.47749999999999998</v>
      </c>
      <c r="M4923" s="4">
        <v>26</v>
      </c>
    </row>
    <row r="4924" spans="1:13" x14ac:dyDescent="0.2">
      <c r="A4924" s="3">
        <v>40940</v>
      </c>
      <c r="B4924" t="s">
        <v>7502</v>
      </c>
      <c r="C4924" t="s">
        <v>3138</v>
      </c>
      <c r="D4924" t="s">
        <v>7503</v>
      </c>
      <c r="E4924" t="s">
        <v>3137</v>
      </c>
      <c r="F4924" s="4">
        <v>0.51411538461538497</v>
      </c>
      <c r="G4924" s="4">
        <v>0.5</v>
      </c>
      <c r="H4924" s="4">
        <v>0.121988303348502</v>
      </c>
      <c r="I4924" s="4">
        <v>0.72</v>
      </c>
      <c r="J4924" s="4">
        <v>0.25</v>
      </c>
      <c r="K4924" s="4">
        <v>0.44</v>
      </c>
      <c r="L4924" s="4">
        <v>0.6</v>
      </c>
      <c r="M4924" s="4">
        <v>26</v>
      </c>
    </row>
    <row r="4925" spans="1:13" x14ac:dyDescent="0.2">
      <c r="A4925" s="3">
        <v>40940</v>
      </c>
      <c r="B4925" t="s">
        <v>7510</v>
      </c>
      <c r="C4925" t="s">
        <v>3141</v>
      </c>
      <c r="D4925" t="s">
        <v>7511</v>
      </c>
      <c r="E4925" t="s">
        <v>3140</v>
      </c>
      <c r="F4925" s="4">
        <v>0.79249999999999998</v>
      </c>
      <c r="G4925" s="4">
        <v>0.77749999999999997</v>
      </c>
      <c r="H4925" s="4">
        <v>0.19087823343692201</v>
      </c>
      <c r="I4925" s="4">
        <v>1.1100000000000001</v>
      </c>
      <c r="J4925" s="4">
        <v>0.48</v>
      </c>
      <c r="K4925" s="4">
        <v>0.61499999999999999</v>
      </c>
      <c r="L4925" s="4">
        <v>0.9375</v>
      </c>
      <c r="M4925" s="4">
        <v>26</v>
      </c>
    </row>
    <row r="4926" spans="1:13" x14ac:dyDescent="0.2">
      <c r="A4926" s="3">
        <v>40940</v>
      </c>
      <c r="B4926" t="s">
        <v>7520</v>
      </c>
      <c r="C4926" t="s">
        <v>3144</v>
      </c>
      <c r="D4926" t="s">
        <v>7521</v>
      </c>
      <c r="E4926" t="s">
        <v>3143</v>
      </c>
      <c r="F4926" s="4">
        <v>0.541769230769231</v>
      </c>
      <c r="G4926" s="4">
        <v>0.52500000000000002</v>
      </c>
      <c r="H4926" s="4">
        <v>0.15758611809225001</v>
      </c>
      <c r="I4926" s="4">
        <v>0.87</v>
      </c>
      <c r="J4926" s="4">
        <v>0.22</v>
      </c>
      <c r="K4926" s="4">
        <v>0.4425</v>
      </c>
      <c r="L4926" s="4">
        <v>0.63449999999999995</v>
      </c>
      <c r="M4926" s="4">
        <v>26</v>
      </c>
    </row>
    <row r="4927" spans="1:13" x14ac:dyDescent="0.2">
      <c r="A4927" s="3">
        <v>40940</v>
      </c>
      <c r="B4927" t="s">
        <v>7540</v>
      </c>
      <c r="C4927" t="s">
        <v>3096</v>
      </c>
      <c r="D4927" t="s">
        <v>7541</v>
      </c>
      <c r="E4927" t="s">
        <v>3095</v>
      </c>
      <c r="F4927" s="4">
        <v>3.4391304347826099</v>
      </c>
      <c r="G4927" s="4">
        <v>3.4</v>
      </c>
      <c r="H4927" s="4">
        <v>0.36648096866721003</v>
      </c>
      <c r="I4927" s="4">
        <v>4.5</v>
      </c>
      <c r="J4927" s="4">
        <v>2.7</v>
      </c>
      <c r="K4927" s="4">
        <v>3.2</v>
      </c>
      <c r="L4927" s="4">
        <v>3.55</v>
      </c>
      <c r="M4927" s="4">
        <v>23</v>
      </c>
    </row>
    <row r="4928" spans="1:13" x14ac:dyDescent="0.2">
      <c r="A4928" s="3">
        <v>40940</v>
      </c>
      <c r="B4928" t="s">
        <v>9536</v>
      </c>
      <c r="C4928" t="s">
        <v>3087</v>
      </c>
      <c r="D4928" t="s">
        <v>9537</v>
      </c>
      <c r="E4928" t="s">
        <v>3086</v>
      </c>
      <c r="F4928" s="4">
        <v>3.5465384615384599</v>
      </c>
      <c r="G4928" s="4">
        <v>3.5</v>
      </c>
      <c r="H4928" s="4">
        <v>0.24769242713805101</v>
      </c>
      <c r="I4928" s="4">
        <v>4.01</v>
      </c>
      <c r="J4928" s="4">
        <v>3.2</v>
      </c>
      <c r="K4928" s="4">
        <v>3.4</v>
      </c>
      <c r="L4928" s="4">
        <v>3.6749999999999998</v>
      </c>
      <c r="M4928" s="4">
        <v>26</v>
      </c>
    </row>
    <row r="4929" spans="1:13" x14ac:dyDescent="0.2">
      <c r="A4929" s="3">
        <v>40940</v>
      </c>
      <c r="B4929" t="s">
        <v>9568</v>
      </c>
      <c r="C4929" t="s">
        <v>3090</v>
      </c>
      <c r="D4929" t="s">
        <v>9569</v>
      </c>
      <c r="E4929" t="s">
        <v>3089</v>
      </c>
      <c r="F4929" s="4">
        <v>3.516</v>
      </c>
      <c r="G4929" s="4">
        <v>3.5</v>
      </c>
      <c r="H4929" s="4">
        <v>0.26407069760451102</v>
      </c>
      <c r="I4929" s="4">
        <v>4.0999999999999996</v>
      </c>
      <c r="J4929" s="4">
        <v>3.1</v>
      </c>
      <c r="K4929" s="4">
        <v>3.4</v>
      </c>
      <c r="L4929" s="4">
        <v>3.7</v>
      </c>
      <c r="M4929" s="4">
        <v>25</v>
      </c>
    </row>
    <row r="4930" spans="1:13" x14ac:dyDescent="0.2">
      <c r="A4930" s="3">
        <v>40940</v>
      </c>
      <c r="B4930" t="s">
        <v>7542</v>
      </c>
      <c r="C4930" t="s">
        <v>3153</v>
      </c>
      <c r="D4930" t="s">
        <v>7543</v>
      </c>
      <c r="E4930" t="s">
        <v>3152</v>
      </c>
      <c r="F4930" s="4">
        <v>0.52469565217391301</v>
      </c>
      <c r="G4930" s="4">
        <v>0.41</v>
      </c>
      <c r="H4930" s="4">
        <v>0.62955124239287996</v>
      </c>
      <c r="I4930" s="4">
        <v>3.4</v>
      </c>
      <c r="J4930" s="4">
        <v>0.224</v>
      </c>
      <c r="K4930" s="4">
        <v>0.36499999999999999</v>
      </c>
      <c r="L4930" s="4">
        <v>0.43</v>
      </c>
      <c r="M4930" s="4">
        <v>23</v>
      </c>
    </row>
    <row r="4931" spans="1:13" x14ac:dyDescent="0.2">
      <c r="A4931" s="3">
        <v>40940</v>
      </c>
      <c r="B4931" t="s">
        <v>10147</v>
      </c>
      <c r="C4931" t="s">
        <v>4324</v>
      </c>
      <c r="D4931" t="s">
        <v>10148</v>
      </c>
      <c r="E4931" t="s">
        <v>4323</v>
      </c>
      <c r="F4931" s="4">
        <v>2.1292</v>
      </c>
      <c r="G4931" s="4">
        <v>2.2000000000000002</v>
      </c>
      <c r="H4931" s="4">
        <v>0.30886782502121102</v>
      </c>
      <c r="I4931" s="4">
        <v>2.7</v>
      </c>
      <c r="J4931" s="4">
        <v>1.5</v>
      </c>
      <c r="K4931" s="4">
        <v>1.9</v>
      </c>
      <c r="L4931" s="4">
        <v>2.2999999999999998</v>
      </c>
      <c r="M4931" s="4">
        <v>25</v>
      </c>
    </row>
    <row r="4932" spans="1:13" x14ac:dyDescent="0.2">
      <c r="A4932" s="3">
        <v>40940</v>
      </c>
      <c r="B4932" t="s">
        <v>10159</v>
      </c>
      <c r="C4932" t="s">
        <v>4327</v>
      </c>
      <c r="D4932" t="s">
        <v>10160</v>
      </c>
      <c r="E4932" t="s">
        <v>4326</v>
      </c>
      <c r="F4932" s="4">
        <v>2.3151999999999999</v>
      </c>
      <c r="G4932" s="4">
        <v>2.2000000000000002</v>
      </c>
      <c r="H4932" s="4">
        <v>0.46702176965676201</v>
      </c>
      <c r="I4932" s="4">
        <v>3.2</v>
      </c>
      <c r="J4932" s="4">
        <v>1.2</v>
      </c>
      <c r="K4932" s="4">
        <v>2.1</v>
      </c>
      <c r="L4932" s="4">
        <v>2.7</v>
      </c>
      <c r="M4932" s="4">
        <v>25</v>
      </c>
    </row>
    <row r="4933" spans="1:13" x14ac:dyDescent="0.2">
      <c r="A4933" s="3">
        <v>40940</v>
      </c>
      <c r="B4933" t="s">
        <v>9570</v>
      </c>
      <c r="C4933" t="s">
        <v>3939</v>
      </c>
      <c r="D4933" t="s">
        <v>9571</v>
      </c>
      <c r="E4933" t="s">
        <v>3947</v>
      </c>
      <c r="F4933" s="4">
        <v>12.964153846153801</v>
      </c>
      <c r="G4933" s="4">
        <v>12.855</v>
      </c>
      <c r="H4933" s="4">
        <v>0.30815420715060099</v>
      </c>
      <c r="I4933" s="4">
        <v>13.52</v>
      </c>
      <c r="J4933" s="4">
        <v>12.55</v>
      </c>
      <c r="K4933" s="4">
        <v>12.7525</v>
      </c>
      <c r="L4933" s="4">
        <v>13.185</v>
      </c>
      <c r="M4933" s="4">
        <v>26</v>
      </c>
    </row>
    <row r="4934" spans="1:13" x14ac:dyDescent="0.2">
      <c r="A4934" s="3">
        <v>40940</v>
      </c>
      <c r="B4934" t="s">
        <v>9574</v>
      </c>
      <c r="C4934" t="s">
        <v>3942</v>
      </c>
      <c r="D4934" t="s">
        <v>9575</v>
      </c>
      <c r="E4934" t="s">
        <v>3949</v>
      </c>
      <c r="F4934" s="4">
        <v>12.995346153846199</v>
      </c>
      <c r="G4934" s="4">
        <v>12.88</v>
      </c>
      <c r="H4934" s="4">
        <v>0.35100073416535099</v>
      </c>
      <c r="I4934" s="4">
        <v>13.8</v>
      </c>
      <c r="J4934" s="4">
        <v>12.5</v>
      </c>
      <c r="K4934" s="4">
        <v>12.78</v>
      </c>
      <c r="L4934" s="4">
        <v>13.185</v>
      </c>
      <c r="M4934" s="4">
        <v>26</v>
      </c>
    </row>
    <row r="4935" spans="1:13" x14ac:dyDescent="0.2">
      <c r="A4935" s="3">
        <v>40940</v>
      </c>
      <c r="B4935" t="s">
        <v>9576</v>
      </c>
      <c r="C4935" t="s">
        <v>3952</v>
      </c>
      <c r="D4935" t="s">
        <v>9577</v>
      </c>
      <c r="E4935" t="s">
        <v>3951</v>
      </c>
      <c r="F4935" s="4">
        <v>12.9960384615385</v>
      </c>
      <c r="G4935" s="4">
        <v>12.938000000000001</v>
      </c>
      <c r="H4935" s="4">
        <v>0.32149954659616298</v>
      </c>
      <c r="I4935" s="4">
        <v>13.8</v>
      </c>
      <c r="J4935" s="4">
        <v>12.43</v>
      </c>
      <c r="K4935" s="4">
        <v>12.7925</v>
      </c>
      <c r="L4935" s="4">
        <v>13.17</v>
      </c>
      <c r="M4935" s="4">
        <v>26</v>
      </c>
    </row>
    <row r="4936" spans="1:13" x14ac:dyDescent="0.2">
      <c r="A4936" s="3">
        <v>40940</v>
      </c>
      <c r="B4936" t="s">
        <v>9540</v>
      </c>
      <c r="C4936" t="s">
        <v>3936</v>
      </c>
      <c r="D4936" t="s">
        <v>9541</v>
      </c>
      <c r="E4936" t="s">
        <v>3935</v>
      </c>
      <c r="F4936" s="4">
        <v>12.8644074074074</v>
      </c>
      <c r="G4936" s="4">
        <v>12.8</v>
      </c>
      <c r="H4936" s="4">
        <v>0.45275211924571002</v>
      </c>
      <c r="I4936" s="4">
        <v>14.31</v>
      </c>
      <c r="J4936" s="4">
        <v>12</v>
      </c>
      <c r="K4936" s="4">
        <v>12.63</v>
      </c>
      <c r="L4936" s="4">
        <v>13.02</v>
      </c>
      <c r="M4936" s="4">
        <v>27</v>
      </c>
    </row>
    <row r="4937" spans="1:13" x14ac:dyDescent="0.2">
      <c r="A4937" s="3">
        <v>40940</v>
      </c>
      <c r="B4937" t="s">
        <v>9572</v>
      </c>
      <c r="C4937" t="s">
        <v>3939</v>
      </c>
      <c r="D4937" t="s">
        <v>9573</v>
      </c>
      <c r="E4937" t="s">
        <v>3938</v>
      </c>
      <c r="F4937" s="4">
        <v>12.942269230769201</v>
      </c>
      <c r="G4937" s="4">
        <v>12.77</v>
      </c>
      <c r="H4937" s="4">
        <v>0.63060818628954096</v>
      </c>
      <c r="I4937" s="4">
        <v>14.85</v>
      </c>
      <c r="J4937" s="4">
        <v>11.8</v>
      </c>
      <c r="K4937" s="4">
        <v>12.555</v>
      </c>
      <c r="L4937" s="4">
        <v>13.28</v>
      </c>
      <c r="M4937" s="4">
        <v>26</v>
      </c>
    </row>
    <row r="4938" spans="1:13" x14ac:dyDescent="0.2">
      <c r="A4938" s="3">
        <v>40940</v>
      </c>
      <c r="B4938" t="s">
        <v>10141</v>
      </c>
      <c r="C4938" t="s">
        <v>3579</v>
      </c>
      <c r="D4938" t="s">
        <v>10142</v>
      </c>
      <c r="E4938" t="s">
        <v>3578</v>
      </c>
      <c r="F4938" s="4">
        <v>3.3362962962962999</v>
      </c>
      <c r="G4938" s="4">
        <v>3.3</v>
      </c>
      <c r="H4938" s="4">
        <v>0.37473219307155398</v>
      </c>
      <c r="I4938" s="4">
        <v>4.54</v>
      </c>
      <c r="J4938" s="4">
        <v>2.6</v>
      </c>
      <c r="K4938" s="4">
        <v>3.1</v>
      </c>
      <c r="L4938" s="4">
        <v>3.4649999999999999</v>
      </c>
      <c r="M4938" s="4">
        <v>27</v>
      </c>
    </row>
    <row r="4939" spans="1:13" x14ac:dyDescent="0.2">
      <c r="A4939" s="3">
        <v>40940</v>
      </c>
      <c r="B4939" t="s">
        <v>10157</v>
      </c>
      <c r="C4939" t="s">
        <v>3582</v>
      </c>
      <c r="D4939" t="s">
        <v>10158</v>
      </c>
      <c r="E4939" t="s">
        <v>3581</v>
      </c>
      <c r="F4939" s="4">
        <v>3.4311538461538502</v>
      </c>
      <c r="G4939" s="4">
        <v>3.49</v>
      </c>
      <c r="H4939" s="4">
        <v>0.40947114108886301</v>
      </c>
      <c r="I4939" s="4">
        <v>4.2</v>
      </c>
      <c r="J4939" s="4">
        <v>2.2999999999999998</v>
      </c>
      <c r="K4939" s="4">
        <v>3.3</v>
      </c>
      <c r="L4939" s="4">
        <v>3.6</v>
      </c>
      <c r="M4939" s="4">
        <v>26</v>
      </c>
    </row>
    <row r="4940" spans="1:13" x14ac:dyDescent="0.2">
      <c r="A4940" s="3">
        <v>40940</v>
      </c>
      <c r="B4940" t="s">
        <v>10153</v>
      </c>
      <c r="C4940" t="s">
        <v>3594</v>
      </c>
      <c r="D4940" t="s">
        <v>10154</v>
      </c>
      <c r="E4940" t="s">
        <v>3593</v>
      </c>
      <c r="F4940" s="4">
        <v>3.4711111111111101</v>
      </c>
      <c r="G4940" s="4">
        <v>3.6</v>
      </c>
      <c r="H4940" s="4">
        <v>0.59951476105092605</v>
      </c>
      <c r="I4940" s="4">
        <v>4.3499999999999996</v>
      </c>
      <c r="J4940" s="4">
        <v>1.5</v>
      </c>
      <c r="K4940" s="4">
        <v>3.1</v>
      </c>
      <c r="L4940" s="4">
        <v>3.8</v>
      </c>
      <c r="M4940" s="4">
        <v>27</v>
      </c>
    </row>
    <row r="4941" spans="1:13" x14ac:dyDescent="0.2">
      <c r="A4941" s="3">
        <v>40940</v>
      </c>
      <c r="B4941" t="s">
        <v>10155</v>
      </c>
      <c r="C4941" t="s">
        <v>3597</v>
      </c>
      <c r="D4941" t="s">
        <v>10156</v>
      </c>
      <c r="E4941" t="s">
        <v>3596</v>
      </c>
      <c r="F4941" s="4">
        <v>3.54555555555556</v>
      </c>
      <c r="G4941" s="4">
        <v>3.4</v>
      </c>
      <c r="H4941" s="4">
        <v>0.66551503094239495</v>
      </c>
      <c r="I4941" s="4">
        <v>5.84</v>
      </c>
      <c r="J4941" s="4">
        <v>2.7</v>
      </c>
      <c r="K4941" s="4">
        <v>3.1</v>
      </c>
      <c r="L4941" s="4">
        <v>3.85</v>
      </c>
      <c r="M4941" s="4">
        <v>27</v>
      </c>
    </row>
    <row r="4942" spans="1:13" x14ac:dyDescent="0.2">
      <c r="A4942" s="3">
        <v>40940</v>
      </c>
      <c r="B4942" t="s">
        <v>10161</v>
      </c>
      <c r="C4942" t="s">
        <v>3600</v>
      </c>
      <c r="D4942" t="s">
        <v>10162</v>
      </c>
      <c r="E4942" t="s">
        <v>3599</v>
      </c>
      <c r="F4942" s="4">
        <v>3.1311111111111098</v>
      </c>
      <c r="G4942" s="4">
        <v>3.2</v>
      </c>
      <c r="H4942" s="4">
        <v>0.65852009684497703</v>
      </c>
      <c r="I4942" s="4">
        <v>5.18</v>
      </c>
      <c r="J4942" s="4">
        <v>1.8</v>
      </c>
      <c r="K4942" s="4">
        <v>2.8</v>
      </c>
      <c r="L4942" s="4">
        <v>3.4</v>
      </c>
      <c r="M4942" s="4">
        <v>27</v>
      </c>
    </row>
    <row r="4943" spans="1:13" x14ac:dyDescent="0.2">
      <c r="A4943" s="3">
        <v>40940</v>
      </c>
      <c r="B4943" t="s">
        <v>10163</v>
      </c>
      <c r="C4943" t="s">
        <v>3603</v>
      </c>
      <c r="D4943" t="s">
        <v>10164</v>
      </c>
      <c r="E4943" t="s">
        <v>3602</v>
      </c>
      <c r="F4943" s="4">
        <v>3.1940740740740701</v>
      </c>
      <c r="G4943" s="4">
        <v>3.2</v>
      </c>
      <c r="H4943" s="4">
        <v>0.65492371405001903</v>
      </c>
      <c r="I4943" s="4">
        <v>4.8</v>
      </c>
      <c r="J4943" s="4">
        <v>2</v>
      </c>
      <c r="K4943" s="4">
        <v>2.8450000000000002</v>
      </c>
      <c r="L4943" s="4">
        <v>3.6</v>
      </c>
      <c r="M4943" s="4">
        <v>27</v>
      </c>
    </row>
    <row r="4944" spans="1:13" x14ac:dyDescent="0.2">
      <c r="A4944" s="3">
        <v>40969</v>
      </c>
      <c r="B4944" t="s">
        <v>9532</v>
      </c>
      <c r="C4944" t="s">
        <v>3918</v>
      </c>
      <c r="D4944" t="s">
        <v>9533</v>
      </c>
      <c r="E4944" t="s">
        <v>3917</v>
      </c>
      <c r="F4944" s="4">
        <v>4.43607142857143</v>
      </c>
      <c r="G4944" s="4">
        <v>4.42</v>
      </c>
      <c r="H4944" s="4">
        <v>0.36259700398870798</v>
      </c>
      <c r="I4944" s="4">
        <v>6.02</v>
      </c>
      <c r="J4944" s="4">
        <v>3.85</v>
      </c>
      <c r="K4944" s="4">
        <v>4.33</v>
      </c>
      <c r="L4944" s="4">
        <v>4.5</v>
      </c>
      <c r="M4944" s="4">
        <v>28</v>
      </c>
    </row>
    <row r="4945" spans="1:13" x14ac:dyDescent="0.2">
      <c r="A4945" s="3">
        <v>40969</v>
      </c>
      <c r="B4945" t="s">
        <v>9564</v>
      </c>
      <c r="C4945" t="s">
        <v>3921</v>
      </c>
      <c r="D4945" t="s">
        <v>9565</v>
      </c>
      <c r="E4945" t="s">
        <v>3920</v>
      </c>
      <c r="F4945" s="4">
        <v>4.8099999999999996</v>
      </c>
      <c r="G4945" s="4">
        <v>4.7750000000000004</v>
      </c>
      <c r="H4945" s="4">
        <v>0.54004800883981796</v>
      </c>
      <c r="I4945" s="4">
        <v>6.19</v>
      </c>
      <c r="J4945" s="4">
        <v>3.99</v>
      </c>
      <c r="K4945" s="4">
        <v>4.4874999999999998</v>
      </c>
      <c r="L4945" s="4">
        <v>5.0949999999999998</v>
      </c>
      <c r="M4945" s="4">
        <v>28</v>
      </c>
    </row>
    <row r="4946" spans="1:13" x14ac:dyDescent="0.2">
      <c r="A4946" s="3">
        <v>40969</v>
      </c>
      <c r="B4946" t="s">
        <v>7438</v>
      </c>
      <c r="C4946" t="s">
        <v>3906</v>
      </c>
      <c r="D4946" t="s">
        <v>7439</v>
      </c>
      <c r="E4946" t="s">
        <v>3905</v>
      </c>
      <c r="F4946" s="4">
        <v>4.6715384615384599</v>
      </c>
      <c r="G4946" s="4">
        <v>4.5</v>
      </c>
      <c r="H4946" s="4">
        <v>0.47536674101322901</v>
      </c>
      <c r="I4946" s="4">
        <v>6.5</v>
      </c>
      <c r="J4946" s="4">
        <v>4</v>
      </c>
      <c r="K4946" s="4">
        <v>4.5</v>
      </c>
      <c r="L4946" s="4">
        <v>4.75</v>
      </c>
      <c r="M4946" s="4">
        <v>26</v>
      </c>
    </row>
    <row r="4947" spans="1:13" x14ac:dyDescent="0.2">
      <c r="A4947" s="3">
        <v>40969</v>
      </c>
      <c r="B4947" t="s">
        <v>7544</v>
      </c>
      <c r="C4947" t="s">
        <v>4436</v>
      </c>
      <c r="D4947" t="s">
        <v>7545</v>
      </c>
      <c r="E4947" t="s">
        <v>4435</v>
      </c>
      <c r="F4947" s="4">
        <v>5.1729166666666702</v>
      </c>
      <c r="G4947" s="4">
        <v>5.25</v>
      </c>
      <c r="H4947" s="4">
        <v>0.66910374295813002</v>
      </c>
      <c r="I4947" s="4">
        <v>6.75</v>
      </c>
      <c r="J4947" s="4">
        <v>4</v>
      </c>
      <c r="K4947" s="4">
        <v>4.75</v>
      </c>
      <c r="L4947" s="4">
        <v>5.5</v>
      </c>
      <c r="M4947" s="4">
        <v>24</v>
      </c>
    </row>
    <row r="4948" spans="1:13" x14ac:dyDescent="0.2">
      <c r="A4948" s="3">
        <v>40969</v>
      </c>
      <c r="B4948" t="s">
        <v>7364</v>
      </c>
      <c r="C4948" t="s">
        <v>3897</v>
      </c>
      <c r="D4948" t="s">
        <v>7365</v>
      </c>
      <c r="E4948" t="s">
        <v>3896</v>
      </c>
      <c r="F4948" s="4">
        <v>4.5192592592592602</v>
      </c>
      <c r="G4948" s="4">
        <v>4.5</v>
      </c>
      <c r="H4948" s="4">
        <v>0.12673187705139</v>
      </c>
      <c r="I4948" s="4">
        <v>4.8600000000000003</v>
      </c>
      <c r="J4948" s="4">
        <v>4.25</v>
      </c>
      <c r="K4948" s="4">
        <v>4.5</v>
      </c>
      <c r="L4948" s="4">
        <v>4.5</v>
      </c>
      <c r="M4948" s="4">
        <v>27</v>
      </c>
    </row>
    <row r="4949" spans="1:13" x14ac:dyDescent="0.2">
      <c r="A4949" s="3">
        <v>40969</v>
      </c>
      <c r="B4949" t="s">
        <v>7464</v>
      </c>
      <c r="C4949" t="s">
        <v>3909</v>
      </c>
      <c r="D4949" t="s">
        <v>7465</v>
      </c>
      <c r="E4949" t="s">
        <v>3908</v>
      </c>
      <c r="F4949" s="4">
        <v>4.8124000000000002</v>
      </c>
      <c r="G4949" s="4">
        <v>4.75</v>
      </c>
      <c r="H4949" s="4">
        <v>0.54788441603437998</v>
      </c>
      <c r="I4949" s="4">
        <v>6.5</v>
      </c>
      <c r="J4949" s="4">
        <v>4</v>
      </c>
      <c r="K4949" s="4">
        <v>4.5</v>
      </c>
      <c r="L4949" s="4">
        <v>5</v>
      </c>
      <c r="M4949" s="4">
        <v>25</v>
      </c>
    </row>
    <row r="4950" spans="1:13" x14ac:dyDescent="0.2">
      <c r="A4950" s="3">
        <v>40969</v>
      </c>
      <c r="B4950" t="s">
        <v>7382</v>
      </c>
      <c r="C4950" t="s">
        <v>3900</v>
      </c>
      <c r="D4950" t="s">
        <v>7383</v>
      </c>
      <c r="E4950" t="s">
        <v>3899</v>
      </c>
      <c r="F4950" s="4">
        <v>4.52111111111111</v>
      </c>
      <c r="G4950" s="4">
        <v>4.5</v>
      </c>
      <c r="H4950" s="4">
        <v>0.194843790160484</v>
      </c>
      <c r="I4950" s="4">
        <v>5</v>
      </c>
      <c r="J4950" s="4">
        <v>4</v>
      </c>
      <c r="K4950" s="4">
        <v>4.5</v>
      </c>
      <c r="L4950" s="4">
        <v>4.5</v>
      </c>
      <c r="M4950" s="4">
        <v>27</v>
      </c>
    </row>
    <row r="4951" spans="1:13" x14ac:dyDescent="0.2">
      <c r="A4951" s="3">
        <v>40969</v>
      </c>
      <c r="B4951" t="s">
        <v>7490</v>
      </c>
      <c r="C4951" t="s">
        <v>3912</v>
      </c>
      <c r="D4951" t="s">
        <v>7491</v>
      </c>
      <c r="E4951" t="s">
        <v>3911</v>
      </c>
      <c r="F4951" s="4">
        <v>4.9640000000000004</v>
      </c>
      <c r="G4951" s="4">
        <v>4.8</v>
      </c>
      <c r="H4951" s="4">
        <v>0.55967996807699505</v>
      </c>
      <c r="I4951" s="4">
        <v>6.25</v>
      </c>
      <c r="J4951" s="4">
        <v>4</v>
      </c>
      <c r="K4951" s="4">
        <v>4.75</v>
      </c>
      <c r="L4951" s="4">
        <v>5.25</v>
      </c>
      <c r="M4951" s="4">
        <v>25</v>
      </c>
    </row>
    <row r="4952" spans="1:13" x14ac:dyDescent="0.2">
      <c r="A4952" s="3">
        <v>40969</v>
      </c>
      <c r="B4952" t="s">
        <v>7408</v>
      </c>
      <c r="C4952" t="s">
        <v>3903</v>
      </c>
      <c r="D4952" t="s">
        <v>7409</v>
      </c>
      <c r="E4952" t="s">
        <v>3902</v>
      </c>
      <c r="F4952" s="4">
        <v>4.57</v>
      </c>
      <c r="G4952" s="4">
        <v>4.5</v>
      </c>
      <c r="H4952" s="4">
        <v>0.35987775702313102</v>
      </c>
      <c r="I4952" s="4">
        <v>6</v>
      </c>
      <c r="J4952" s="4">
        <v>4</v>
      </c>
      <c r="K4952" s="4">
        <v>4.5</v>
      </c>
      <c r="L4952" s="4">
        <v>4.5</v>
      </c>
      <c r="M4952" s="4">
        <v>26</v>
      </c>
    </row>
    <row r="4953" spans="1:13" x14ac:dyDescent="0.2">
      <c r="A4953" s="3">
        <v>40969</v>
      </c>
      <c r="B4953" t="s">
        <v>7516</v>
      </c>
      <c r="C4953" t="s">
        <v>3915</v>
      </c>
      <c r="D4953" t="s">
        <v>7517</v>
      </c>
      <c r="E4953" t="s">
        <v>3914</v>
      </c>
      <c r="F4953" s="4">
        <v>5.0376000000000003</v>
      </c>
      <c r="G4953" s="4">
        <v>5</v>
      </c>
      <c r="H4953" s="4">
        <v>0.599501737556559</v>
      </c>
      <c r="I4953" s="4">
        <v>6.25</v>
      </c>
      <c r="J4953" s="4">
        <v>4</v>
      </c>
      <c r="K4953" s="4">
        <v>4.75</v>
      </c>
      <c r="L4953" s="4">
        <v>5.3</v>
      </c>
      <c r="M4953" s="4">
        <v>25</v>
      </c>
    </row>
    <row r="4954" spans="1:13" x14ac:dyDescent="0.2">
      <c r="A4954" s="3">
        <v>40969</v>
      </c>
      <c r="B4954" t="s">
        <v>7546</v>
      </c>
      <c r="C4954" t="s">
        <v>3081</v>
      </c>
      <c r="D4954" t="s">
        <v>7547</v>
      </c>
      <c r="E4954" t="s">
        <v>3080</v>
      </c>
      <c r="F4954" s="4">
        <v>3.8222222222222202</v>
      </c>
      <c r="G4954" s="4">
        <v>3.8</v>
      </c>
      <c r="H4954" s="4">
        <v>0.29132764179149701</v>
      </c>
      <c r="I4954" s="4">
        <v>4.5</v>
      </c>
      <c r="J4954" s="4">
        <v>3.2</v>
      </c>
      <c r="K4954" s="4">
        <v>3.65</v>
      </c>
      <c r="L4954" s="4">
        <v>4</v>
      </c>
      <c r="M4954" s="4">
        <v>27</v>
      </c>
    </row>
    <row r="4955" spans="1:13" x14ac:dyDescent="0.2">
      <c r="A4955" s="3">
        <v>40969</v>
      </c>
      <c r="B4955" t="s">
        <v>9492</v>
      </c>
      <c r="C4955" t="s">
        <v>3072</v>
      </c>
      <c r="D4955" t="s">
        <v>9493</v>
      </c>
      <c r="E4955" t="s">
        <v>3071</v>
      </c>
      <c r="F4955" s="4">
        <v>3.77586206896552</v>
      </c>
      <c r="G4955" s="4">
        <v>3.8</v>
      </c>
      <c r="H4955" s="4">
        <v>0.229370524345269</v>
      </c>
      <c r="I4955" s="4">
        <v>4.4000000000000004</v>
      </c>
      <c r="J4955" s="4">
        <v>3.4</v>
      </c>
      <c r="K4955" s="4">
        <v>3.7</v>
      </c>
      <c r="L4955" s="4">
        <v>3.9</v>
      </c>
      <c r="M4955" s="4">
        <v>29</v>
      </c>
    </row>
    <row r="4956" spans="1:13" x14ac:dyDescent="0.2">
      <c r="A4956" s="3">
        <v>40969</v>
      </c>
      <c r="B4956" t="s">
        <v>9534</v>
      </c>
      <c r="C4956" t="s">
        <v>3075</v>
      </c>
      <c r="D4956" t="s">
        <v>9535</v>
      </c>
      <c r="E4956" t="s">
        <v>3074</v>
      </c>
      <c r="F4956" s="4">
        <v>3.6482758620689699</v>
      </c>
      <c r="G4956" s="4">
        <v>3.6</v>
      </c>
      <c r="H4956" s="4">
        <v>0.251595891482428</v>
      </c>
      <c r="I4956" s="4">
        <v>4</v>
      </c>
      <c r="J4956" s="4">
        <v>3.1</v>
      </c>
      <c r="K4956" s="4">
        <v>3.5</v>
      </c>
      <c r="L4956" s="4">
        <v>3.9</v>
      </c>
      <c r="M4956" s="4">
        <v>29</v>
      </c>
    </row>
    <row r="4957" spans="1:13" x14ac:dyDescent="0.2">
      <c r="A4957" s="3">
        <v>40969</v>
      </c>
      <c r="B4957" t="s">
        <v>7528</v>
      </c>
      <c r="C4957" t="s">
        <v>3102</v>
      </c>
      <c r="D4957" t="s">
        <v>7529</v>
      </c>
      <c r="E4957" t="s">
        <v>3101</v>
      </c>
      <c r="F4957" s="4">
        <v>3.6111111111111098</v>
      </c>
      <c r="G4957" s="4">
        <v>3.6</v>
      </c>
      <c r="H4957" s="4">
        <v>0.28329562343320802</v>
      </c>
      <c r="I4957" s="4">
        <v>4.2</v>
      </c>
      <c r="J4957" s="4">
        <v>3.1</v>
      </c>
      <c r="K4957" s="4">
        <v>3.45</v>
      </c>
      <c r="L4957" s="4">
        <v>3.8</v>
      </c>
      <c r="M4957" s="4">
        <v>27</v>
      </c>
    </row>
    <row r="4958" spans="1:13" x14ac:dyDescent="0.2">
      <c r="A4958" s="3">
        <v>40969</v>
      </c>
      <c r="B4958" t="s">
        <v>9566</v>
      </c>
      <c r="C4958" t="s">
        <v>3078</v>
      </c>
      <c r="D4958" t="s">
        <v>9567</v>
      </c>
      <c r="E4958" t="s">
        <v>3077</v>
      </c>
      <c r="F4958" s="4">
        <v>3.65</v>
      </c>
      <c r="G4958" s="4">
        <v>3.6</v>
      </c>
      <c r="H4958" s="4">
        <v>0.31400636936215198</v>
      </c>
      <c r="I4958" s="4">
        <v>4.5</v>
      </c>
      <c r="J4958" s="4">
        <v>3.1</v>
      </c>
      <c r="K4958" s="4">
        <v>3.5</v>
      </c>
      <c r="L4958" s="4">
        <v>3.8</v>
      </c>
      <c r="M4958" s="4">
        <v>26</v>
      </c>
    </row>
    <row r="4959" spans="1:13" x14ac:dyDescent="0.2">
      <c r="A4959" s="3">
        <v>40969</v>
      </c>
      <c r="B4959" t="s">
        <v>7530</v>
      </c>
      <c r="C4959" t="s">
        <v>3105</v>
      </c>
      <c r="D4959" t="s">
        <v>7531</v>
      </c>
      <c r="E4959" t="s">
        <v>3104</v>
      </c>
      <c r="F4959" s="4">
        <v>3.4961538461538502</v>
      </c>
      <c r="G4959" s="4">
        <v>3.45</v>
      </c>
      <c r="H4959" s="4">
        <v>0.34581008571846999</v>
      </c>
      <c r="I4959" s="4">
        <v>4.5</v>
      </c>
      <c r="J4959" s="4">
        <v>3</v>
      </c>
      <c r="K4959" s="4">
        <v>3.3</v>
      </c>
      <c r="L4959" s="4">
        <v>3.6749999999999998</v>
      </c>
      <c r="M4959" s="4">
        <v>26</v>
      </c>
    </row>
    <row r="4960" spans="1:13" x14ac:dyDescent="0.2">
      <c r="A4960" s="3">
        <v>40969</v>
      </c>
      <c r="B4960" t="s">
        <v>7532</v>
      </c>
      <c r="C4960" t="s">
        <v>3144</v>
      </c>
      <c r="D4960" t="s">
        <v>7533</v>
      </c>
      <c r="E4960" t="s">
        <v>3143</v>
      </c>
      <c r="F4960" s="4">
        <v>0.52766666666666695</v>
      </c>
      <c r="G4960" s="4">
        <v>0.54</v>
      </c>
      <c r="H4960" s="4">
        <v>0.148733370111133</v>
      </c>
      <c r="I4960" s="4">
        <v>0.91</v>
      </c>
      <c r="J4960" s="4">
        <v>0.3</v>
      </c>
      <c r="K4960" s="4">
        <v>0.40500000000000003</v>
      </c>
      <c r="L4960" s="4">
        <v>0.57850000000000001</v>
      </c>
      <c r="M4960" s="4">
        <v>27</v>
      </c>
    </row>
    <row r="4961" spans="1:13" x14ac:dyDescent="0.2">
      <c r="A4961" s="3">
        <v>40969</v>
      </c>
      <c r="B4961" t="s">
        <v>7538</v>
      </c>
      <c r="C4961" t="s">
        <v>3147</v>
      </c>
      <c r="D4961" t="s">
        <v>7539</v>
      </c>
      <c r="E4961" t="s">
        <v>3146</v>
      </c>
      <c r="F4961" s="4">
        <v>0.31314814814814801</v>
      </c>
      <c r="G4961" s="4">
        <v>0.3</v>
      </c>
      <c r="H4961" s="4">
        <v>0.118395914594181</v>
      </c>
      <c r="I4961" s="4">
        <v>0.76</v>
      </c>
      <c r="J4961" s="4">
        <v>0.16500000000000001</v>
      </c>
      <c r="K4961" s="4">
        <v>0.25</v>
      </c>
      <c r="L4961" s="4">
        <v>0.34499999999999997</v>
      </c>
      <c r="M4961" s="4">
        <v>27</v>
      </c>
    </row>
    <row r="4962" spans="1:13" x14ac:dyDescent="0.2">
      <c r="A4962" s="3">
        <v>40969</v>
      </c>
      <c r="B4962" t="s">
        <v>7442</v>
      </c>
      <c r="C4962" t="s">
        <v>3114</v>
      </c>
      <c r="D4962" t="s">
        <v>7443</v>
      </c>
      <c r="E4962" t="s">
        <v>3113</v>
      </c>
      <c r="F4962" s="4">
        <v>0.17681481481481501</v>
      </c>
      <c r="G4962" s="4">
        <v>0.11</v>
      </c>
      <c r="H4962" s="4">
        <v>0.13278120726536899</v>
      </c>
      <c r="I4962" s="4">
        <v>0.41</v>
      </c>
      <c r="J4962" s="4">
        <v>0.01</v>
      </c>
      <c r="K4962" s="4">
        <v>7.4999999999999997E-2</v>
      </c>
      <c r="L4962" s="4">
        <v>0.3</v>
      </c>
      <c r="M4962" s="4">
        <v>27</v>
      </c>
    </row>
    <row r="4963" spans="1:13" x14ac:dyDescent="0.2">
      <c r="A4963" s="3">
        <v>40969</v>
      </c>
      <c r="B4963" t="s">
        <v>7548</v>
      </c>
      <c r="C4963" t="s">
        <v>3150</v>
      </c>
      <c r="D4963" t="s">
        <v>7549</v>
      </c>
      <c r="E4963" t="s">
        <v>3149</v>
      </c>
      <c r="F4963" s="4">
        <v>0.30138461538461497</v>
      </c>
      <c r="G4963" s="4">
        <v>0.31</v>
      </c>
      <c r="H4963" s="4">
        <v>0.16126576249733299</v>
      </c>
      <c r="I4963" s="4">
        <v>0.7</v>
      </c>
      <c r="J4963" s="4">
        <v>-0.2</v>
      </c>
      <c r="K4963" s="4">
        <v>0.24249999999999999</v>
      </c>
      <c r="L4963" s="4">
        <v>0.38750000000000001</v>
      </c>
      <c r="M4963" s="4">
        <v>26</v>
      </c>
    </row>
    <row r="4964" spans="1:13" x14ac:dyDescent="0.2">
      <c r="A4964" s="3">
        <v>40969</v>
      </c>
      <c r="B4964" t="s">
        <v>7450</v>
      </c>
      <c r="C4964" t="s">
        <v>3117</v>
      </c>
      <c r="D4964" t="s">
        <v>7451</v>
      </c>
      <c r="E4964" t="s">
        <v>3116</v>
      </c>
      <c r="F4964" s="4">
        <v>5.9925925925925903E-2</v>
      </c>
      <c r="G4964" s="4">
        <v>0.1</v>
      </c>
      <c r="H4964" s="4">
        <v>0.124653959771079</v>
      </c>
      <c r="I4964" s="4">
        <v>0.22</v>
      </c>
      <c r="J4964" s="4">
        <v>-0.2</v>
      </c>
      <c r="K4964" s="4">
        <v>-0.02</v>
      </c>
      <c r="L4964" s="4">
        <v>0.16</v>
      </c>
      <c r="M4964" s="4">
        <v>27</v>
      </c>
    </row>
    <row r="4965" spans="1:13" x14ac:dyDescent="0.2">
      <c r="A4965" s="3">
        <v>40969</v>
      </c>
      <c r="B4965" t="s">
        <v>7458</v>
      </c>
      <c r="C4965" t="s">
        <v>3120</v>
      </c>
      <c r="D4965" t="s">
        <v>7459</v>
      </c>
      <c r="E4965" t="s">
        <v>3119</v>
      </c>
      <c r="F4965" s="4">
        <v>-0.46914814814814798</v>
      </c>
      <c r="G4965" s="4">
        <v>-0.49</v>
      </c>
      <c r="H4965" s="4">
        <v>0.22390841254400701</v>
      </c>
      <c r="I4965" s="4">
        <v>0.153</v>
      </c>
      <c r="J4965" s="4">
        <v>-0.92</v>
      </c>
      <c r="K4965" s="4">
        <v>-0.61499999999999999</v>
      </c>
      <c r="L4965" s="4">
        <v>-0.32</v>
      </c>
      <c r="M4965" s="4">
        <v>27</v>
      </c>
    </row>
    <row r="4966" spans="1:13" x14ac:dyDescent="0.2">
      <c r="A4966" s="3">
        <v>40969</v>
      </c>
      <c r="B4966" t="s">
        <v>7468</v>
      </c>
      <c r="C4966" t="s">
        <v>3123</v>
      </c>
      <c r="D4966" t="s">
        <v>7469</v>
      </c>
      <c r="E4966" t="s">
        <v>3122</v>
      </c>
      <c r="F4966" s="4">
        <v>0.12937037037037</v>
      </c>
      <c r="G4966" s="4">
        <v>0.13</v>
      </c>
      <c r="H4966" s="4">
        <v>9.6388296507945906E-2</v>
      </c>
      <c r="I4966" s="4">
        <v>0.35</v>
      </c>
      <c r="J4966" s="4">
        <v>-0.05</v>
      </c>
      <c r="K4966" s="4">
        <v>4.4999999999999998E-2</v>
      </c>
      <c r="L4966" s="4">
        <v>0.18</v>
      </c>
      <c r="M4966" s="4">
        <v>27</v>
      </c>
    </row>
    <row r="4967" spans="1:13" x14ac:dyDescent="0.2">
      <c r="A4967" s="3">
        <v>40969</v>
      </c>
      <c r="B4967" t="s">
        <v>7476</v>
      </c>
      <c r="C4967" t="s">
        <v>3126</v>
      </c>
      <c r="D4967" t="s">
        <v>7477</v>
      </c>
      <c r="E4967" t="s">
        <v>3125</v>
      </c>
      <c r="F4967" s="4">
        <v>0.32133333333333303</v>
      </c>
      <c r="G4967" s="4">
        <v>0.31</v>
      </c>
      <c r="H4967" s="4">
        <v>9.1954838413714296E-2</v>
      </c>
      <c r="I4967" s="4">
        <v>0.6</v>
      </c>
      <c r="J4967" s="4">
        <v>0.19</v>
      </c>
      <c r="K4967" s="4">
        <v>0.255</v>
      </c>
      <c r="L4967" s="4">
        <v>0.36</v>
      </c>
      <c r="M4967" s="4">
        <v>27</v>
      </c>
    </row>
    <row r="4968" spans="1:13" x14ac:dyDescent="0.2">
      <c r="A4968" s="3">
        <v>40969</v>
      </c>
      <c r="B4968" t="s">
        <v>7484</v>
      </c>
      <c r="C4968" t="s">
        <v>3129</v>
      </c>
      <c r="D4968" t="s">
        <v>7485</v>
      </c>
      <c r="E4968" t="s">
        <v>3128</v>
      </c>
      <c r="F4968" s="4">
        <v>0.26933333333333298</v>
      </c>
      <c r="G4968" s="4">
        <v>0.25</v>
      </c>
      <c r="H4968" s="4">
        <v>8.9027221420451802E-2</v>
      </c>
      <c r="I4968" s="4">
        <v>0.5</v>
      </c>
      <c r="J4968" s="4">
        <v>0.05</v>
      </c>
      <c r="K4968" s="4">
        <v>0.23499999999999999</v>
      </c>
      <c r="L4968" s="4">
        <v>0.32500000000000001</v>
      </c>
      <c r="M4968" s="4">
        <v>27</v>
      </c>
    </row>
    <row r="4969" spans="1:13" x14ac:dyDescent="0.2">
      <c r="A4969" s="3">
        <v>40969</v>
      </c>
      <c r="B4969" t="s">
        <v>7494</v>
      </c>
      <c r="C4969" t="s">
        <v>3132</v>
      </c>
      <c r="D4969" t="s">
        <v>7495</v>
      </c>
      <c r="E4969" t="s">
        <v>3131</v>
      </c>
      <c r="F4969" s="4">
        <v>0.416333333333333</v>
      </c>
      <c r="G4969" s="4">
        <v>0.42</v>
      </c>
      <c r="H4969" s="4">
        <v>0.14205064102419501</v>
      </c>
      <c r="I4969" s="4">
        <v>0.65</v>
      </c>
      <c r="J4969" s="4">
        <v>0.11</v>
      </c>
      <c r="K4969" s="4">
        <v>0.32</v>
      </c>
      <c r="L4969" s="4">
        <v>0.505</v>
      </c>
      <c r="M4969" s="4">
        <v>27</v>
      </c>
    </row>
    <row r="4970" spans="1:13" x14ac:dyDescent="0.2">
      <c r="A4970" s="3">
        <v>40969</v>
      </c>
      <c r="B4970" t="s">
        <v>7502</v>
      </c>
      <c r="C4970" t="s">
        <v>3135</v>
      </c>
      <c r="D4970" t="s">
        <v>7503</v>
      </c>
      <c r="E4970" t="s">
        <v>3134</v>
      </c>
      <c r="F4970" s="4">
        <v>0.53766666666666696</v>
      </c>
      <c r="G4970" s="4">
        <v>0.52</v>
      </c>
      <c r="H4970" s="4">
        <v>0.10802456985476799</v>
      </c>
      <c r="I4970" s="4">
        <v>0.71</v>
      </c>
      <c r="J4970" s="4">
        <v>0.32</v>
      </c>
      <c r="K4970" s="4">
        <v>0.45500000000000002</v>
      </c>
      <c r="L4970" s="4">
        <v>0.64500000000000002</v>
      </c>
      <c r="M4970" s="4">
        <v>27</v>
      </c>
    </row>
    <row r="4971" spans="1:13" x14ac:dyDescent="0.2">
      <c r="A4971" s="3">
        <v>40969</v>
      </c>
      <c r="B4971" t="s">
        <v>7510</v>
      </c>
      <c r="C4971" t="s">
        <v>3138</v>
      </c>
      <c r="D4971" t="s">
        <v>7511</v>
      </c>
      <c r="E4971" t="s">
        <v>3137</v>
      </c>
      <c r="F4971" s="4">
        <v>0.80462962962963003</v>
      </c>
      <c r="G4971" s="4">
        <v>0.8</v>
      </c>
      <c r="H4971" s="4">
        <v>0.190277762181046</v>
      </c>
      <c r="I4971" s="4">
        <v>1.1100000000000001</v>
      </c>
      <c r="J4971" s="4">
        <v>0.48</v>
      </c>
      <c r="K4971" s="4">
        <v>0.66</v>
      </c>
      <c r="L4971" s="4">
        <v>0.95499999999999996</v>
      </c>
      <c r="M4971" s="4">
        <v>27</v>
      </c>
    </row>
    <row r="4972" spans="1:13" x14ac:dyDescent="0.2">
      <c r="A4972" s="3">
        <v>40969</v>
      </c>
      <c r="B4972" t="s">
        <v>7520</v>
      </c>
      <c r="C4972" t="s">
        <v>3141</v>
      </c>
      <c r="D4972" t="s">
        <v>7521</v>
      </c>
      <c r="E4972" t="s">
        <v>3140</v>
      </c>
      <c r="F4972" s="4">
        <v>0.56392592592592605</v>
      </c>
      <c r="G4972" s="4">
        <v>0.54</v>
      </c>
      <c r="H4972" s="4">
        <v>0.157071744001054</v>
      </c>
      <c r="I4972" s="4">
        <v>0.97</v>
      </c>
      <c r="J4972" s="4">
        <v>0.3</v>
      </c>
      <c r="K4972" s="4">
        <v>0.46</v>
      </c>
      <c r="L4972" s="4">
        <v>0.63800000000000001</v>
      </c>
      <c r="M4972" s="4">
        <v>27</v>
      </c>
    </row>
    <row r="4973" spans="1:13" x14ac:dyDescent="0.2">
      <c r="A4973" s="3">
        <v>40969</v>
      </c>
      <c r="B4973" t="s">
        <v>7550</v>
      </c>
      <c r="C4973" t="s">
        <v>3096</v>
      </c>
      <c r="D4973" t="s">
        <v>7551</v>
      </c>
      <c r="E4973" t="s">
        <v>3095</v>
      </c>
      <c r="F4973" s="4">
        <v>3.4916666666666698</v>
      </c>
      <c r="G4973" s="4">
        <v>3.5</v>
      </c>
      <c r="H4973" s="4">
        <v>0.26029526155580701</v>
      </c>
      <c r="I4973" s="4">
        <v>4.0999999999999996</v>
      </c>
      <c r="J4973" s="4">
        <v>3.1</v>
      </c>
      <c r="K4973" s="4">
        <v>3.3</v>
      </c>
      <c r="L4973" s="4">
        <v>3.7</v>
      </c>
      <c r="M4973" s="4">
        <v>24</v>
      </c>
    </row>
    <row r="4974" spans="1:13" x14ac:dyDescent="0.2">
      <c r="A4974" s="3">
        <v>40969</v>
      </c>
      <c r="B4974" t="s">
        <v>9536</v>
      </c>
      <c r="C4974" t="s">
        <v>3087</v>
      </c>
      <c r="D4974" t="s">
        <v>9537</v>
      </c>
      <c r="E4974" t="s">
        <v>3086</v>
      </c>
      <c r="F4974" s="4">
        <v>3.54925925925926</v>
      </c>
      <c r="G4974" s="4">
        <v>3.5</v>
      </c>
      <c r="H4974" s="4">
        <v>0.25760622791572502</v>
      </c>
      <c r="I4974" s="4">
        <v>4.2</v>
      </c>
      <c r="J4974" s="4">
        <v>3.2</v>
      </c>
      <c r="K4974" s="4">
        <v>3.4</v>
      </c>
      <c r="L4974" s="4">
        <v>3.6</v>
      </c>
      <c r="M4974" s="4">
        <v>27</v>
      </c>
    </row>
    <row r="4975" spans="1:13" x14ac:dyDescent="0.2">
      <c r="A4975" s="3">
        <v>40969</v>
      </c>
      <c r="B4975" t="s">
        <v>9568</v>
      </c>
      <c r="C4975" t="s">
        <v>3090</v>
      </c>
      <c r="D4975" t="s">
        <v>9569</v>
      </c>
      <c r="E4975" t="s">
        <v>3089</v>
      </c>
      <c r="F4975" s="4">
        <v>3.5319230769230798</v>
      </c>
      <c r="G4975" s="4">
        <v>3.5</v>
      </c>
      <c r="H4975" s="4">
        <v>0.26248076852629398</v>
      </c>
      <c r="I4975" s="4">
        <v>4.0999999999999996</v>
      </c>
      <c r="J4975" s="4">
        <v>3.1</v>
      </c>
      <c r="K4975" s="4">
        <v>3.4</v>
      </c>
      <c r="L4975" s="4">
        <v>3.7</v>
      </c>
      <c r="M4975" s="4">
        <v>26</v>
      </c>
    </row>
    <row r="4976" spans="1:13" x14ac:dyDescent="0.2">
      <c r="A4976" s="3">
        <v>40969</v>
      </c>
      <c r="B4976" t="s">
        <v>7552</v>
      </c>
      <c r="C4976" t="s">
        <v>3153</v>
      </c>
      <c r="D4976" t="s">
        <v>7553</v>
      </c>
      <c r="E4976" t="s">
        <v>3152</v>
      </c>
      <c r="F4976" s="4">
        <v>0.248181818181818</v>
      </c>
      <c r="G4976" s="4">
        <v>0.26</v>
      </c>
      <c r="H4976" s="4">
        <v>6.3743262100424899E-2</v>
      </c>
      <c r="I4976" s="4">
        <v>0.34</v>
      </c>
      <c r="J4976" s="4">
        <v>0.03</v>
      </c>
      <c r="K4976" s="4">
        <v>0.2225</v>
      </c>
      <c r="L4976" s="4">
        <v>0.29249999999999998</v>
      </c>
      <c r="M4976" s="4">
        <v>22</v>
      </c>
    </row>
    <row r="4977" spans="1:13" x14ac:dyDescent="0.2">
      <c r="A4977" s="3">
        <v>40969</v>
      </c>
      <c r="B4977" t="s">
        <v>10147</v>
      </c>
      <c r="C4977" t="s">
        <v>4324</v>
      </c>
      <c r="D4977" t="s">
        <v>10148</v>
      </c>
      <c r="E4977" t="s">
        <v>4323</v>
      </c>
      <c r="F4977" s="4">
        <v>2.2324999999999999</v>
      </c>
      <c r="G4977" s="4">
        <v>2.21</v>
      </c>
      <c r="H4977" s="4">
        <v>0.29217733073014501</v>
      </c>
      <c r="I4977" s="4">
        <v>2.99</v>
      </c>
      <c r="J4977" s="4">
        <v>1.5</v>
      </c>
      <c r="K4977" s="4">
        <v>2.1</v>
      </c>
      <c r="L4977" s="4">
        <v>2.4249999999999998</v>
      </c>
      <c r="M4977" s="4">
        <v>28</v>
      </c>
    </row>
    <row r="4978" spans="1:13" x14ac:dyDescent="0.2">
      <c r="A4978" s="3">
        <v>40969</v>
      </c>
      <c r="B4978" t="s">
        <v>10159</v>
      </c>
      <c r="C4978" t="s">
        <v>4327</v>
      </c>
      <c r="D4978" t="s">
        <v>10160</v>
      </c>
      <c r="E4978" t="s">
        <v>4326</v>
      </c>
      <c r="F4978" s="4">
        <v>2.4542857142857102</v>
      </c>
      <c r="G4978" s="4">
        <v>2.4500000000000002</v>
      </c>
      <c r="H4978" s="4">
        <v>0.50625296393410202</v>
      </c>
      <c r="I4978" s="4">
        <v>4.22</v>
      </c>
      <c r="J4978" s="4">
        <v>1.8</v>
      </c>
      <c r="K4978" s="4">
        <v>2.2000000000000002</v>
      </c>
      <c r="L4978" s="4">
        <v>2.7</v>
      </c>
      <c r="M4978" s="4">
        <v>28</v>
      </c>
    </row>
    <row r="4979" spans="1:13" x14ac:dyDescent="0.2">
      <c r="A4979" s="3">
        <v>40969</v>
      </c>
      <c r="B4979" t="s">
        <v>9574</v>
      </c>
      <c r="C4979" t="s">
        <v>3939</v>
      </c>
      <c r="D4979" t="s">
        <v>9575</v>
      </c>
      <c r="E4979" t="s">
        <v>3947</v>
      </c>
      <c r="F4979" s="4">
        <v>12.791814814814799</v>
      </c>
      <c r="G4979" s="4">
        <v>12.78</v>
      </c>
      <c r="H4979" s="4">
        <v>0.25299681315065498</v>
      </c>
      <c r="I4979" s="4">
        <v>13.8</v>
      </c>
      <c r="J4979" s="4">
        <v>12.4</v>
      </c>
      <c r="K4979" s="4">
        <v>12.645</v>
      </c>
      <c r="L4979" s="4">
        <v>12.84</v>
      </c>
      <c r="M4979" s="4">
        <v>27</v>
      </c>
    </row>
    <row r="4980" spans="1:13" x14ac:dyDescent="0.2">
      <c r="A4980" s="3">
        <v>40969</v>
      </c>
      <c r="B4980" t="s">
        <v>9576</v>
      </c>
      <c r="C4980" t="s">
        <v>3942</v>
      </c>
      <c r="D4980" t="s">
        <v>9577</v>
      </c>
      <c r="E4980" t="s">
        <v>3949</v>
      </c>
      <c r="F4980" s="4">
        <v>12.8213333333333</v>
      </c>
      <c r="G4980" s="4">
        <v>12.8</v>
      </c>
      <c r="H4980" s="4">
        <v>0.31797968004744698</v>
      </c>
      <c r="I4980" s="4">
        <v>13.8</v>
      </c>
      <c r="J4980" s="4">
        <v>12.21</v>
      </c>
      <c r="K4980" s="4">
        <v>12.69</v>
      </c>
      <c r="L4980" s="4">
        <v>12.938000000000001</v>
      </c>
      <c r="M4980" s="4">
        <v>27</v>
      </c>
    </row>
    <row r="4981" spans="1:13" x14ac:dyDescent="0.2">
      <c r="A4981" s="3">
        <v>40969</v>
      </c>
      <c r="B4981" t="s">
        <v>9578</v>
      </c>
      <c r="C4981" t="s">
        <v>3952</v>
      </c>
      <c r="D4981" t="s">
        <v>9579</v>
      </c>
      <c r="E4981" t="s">
        <v>3951</v>
      </c>
      <c r="F4981" s="4">
        <v>12.898370370370399</v>
      </c>
      <c r="G4981" s="4">
        <v>12.8</v>
      </c>
      <c r="H4981" s="4">
        <v>0.40426306630785203</v>
      </c>
      <c r="I4981" s="4">
        <v>13.98</v>
      </c>
      <c r="J4981" s="4">
        <v>12.1</v>
      </c>
      <c r="K4981" s="4">
        <v>12.685</v>
      </c>
      <c r="L4981" s="4">
        <v>13.122999999999999</v>
      </c>
      <c r="M4981" s="4">
        <v>27</v>
      </c>
    </row>
    <row r="4982" spans="1:13" x14ac:dyDescent="0.2">
      <c r="A4982" s="3">
        <v>40969</v>
      </c>
      <c r="B4982" t="s">
        <v>9540</v>
      </c>
      <c r="C4982" t="s">
        <v>3936</v>
      </c>
      <c r="D4982" t="s">
        <v>9541</v>
      </c>
      <c r="E4982" t="s">
        <v>3935</v>
      </c>
      <c r="F4982" s="4">
        <v>12.813793103448299</v>
      </c>
      <c r="G4982" s="4">
        <v>12.76</v>
      </c>
      <c r="H4982" s="4">
        <v>0.40835395879680703</v>
      </c>
      <c r="I4982" s="4">
        <v>13.65</v>
      </c>
      <c r="J4982" s="4">
        <v>12</v>
      </c>
      <c r="K4982" s="4">
        <v>12.51</v>
      </c>
      <c r="L4982" s="4">
        <v>13</v>
      </c>
      <c r="M4982" s="4">
        <v>29</v>
      </c>
    </row>
    <row r="4983" spans="1:13" x14ac:dyDescent="0.2">
      <c r="A4983" s="3">
        <v>40969</v>
      </c>
      <c r="B4983" t="s">
        <v>9572</v>
      </c>
      <c r="C4983" t="s">
        <v>3939</v>
      </c>
      <c r="D4983" t="s">
        <v>9573</v>
      </c>
      <c r="E4983" t="s">
        <v>3938</v>
      </c>
      <c r="F4983" s="4">
        <v>12.917586206896599</v>
      </c>
      <c r="G4983" s="4">
        <v>12.91</v>
      </c>
      <c r="H4983" s="4">
        <v>0.486970629595533</v>
      </c>
      <c r="I4983" s="4">
        <v>13.82</v>
      </c>
      <c r="J4983" s="4">
        <v>11.8</v>
      </c>
      <c r="K4983" s="4">
        <v>12.64</v>
      </c>
      <c r="L4983" s="4">
        <v>13.28</v>
      </c>
      <c r="M4983" s="4">
        <v>29</v>
      </c>
    </row>
    <row r="4984" spans="1:13" x14ac:dyDescent="0.2">
      <c r="A4984" s="3">
        <v>40969</v>
      </c>
      <c r="B4984" t="s">
        <v>10141</v>
      </c>
      <c r="C4984" t="s">
        <v>3579</v>
      </c>
      <c r="D4984" t="s">
        <v>10142</v>
      </c>
      <c r="E4984" t="s">
        <v>3578</v>
      </c>
      <c r="F4984" s="4">
        <v>3.4342857142857102</v>
      </c>
      <c r="G4984" s="4">
        <v>3.35</v>
      </c>
      <c r="H4984" s="4">
        <v>0.37413038499104201</v>
      </c>
      <c r="I4984" s="4">
        <v>4.54</v>
      </c>
      <c r="J4984" s="4">
        <v>2.6</v>
      </c>
      <c r="K4984" s="4">
        <v>3.2</v>
      </c>
      <c r="L4984" s="4">
        <v>3.64</v>
      </c>
      <c r="M4984" s="4">
        <v>28</v>
      </c>
    </row>
    <row r="4985" spans="1:13" x14ac:dyDescent="0.2">
      <c r="A4985" s="3">
        <v>40969</v>
      </c>
      <c r="B4985" t="s">
        <v>10157</v>
      </c>
      <c r="C4985" t="s">
        <v>3582</v>
      </c>
      <c r="D4985" t="s">
        <v>10158</v>
      </c>
      <c r="E4985" t="s">
        <v>3581</v>
      </c>
      <c r="F4985" s="4">
        <v>3.5035714285714299</v>
      </c>
      <c r="G4985" s="4">
        <v>3.5</v>
      </c>
      <c r="H4985" s="4">
        <v>0.39917706352235199</v>
      </c>
      <c r="I4985" s="4">
        <v>4.22</v>
      </c>
      <c r="J4985" s="4">
        <v>2.2999999999999998</v>
      </c>
      <c r="K4985" s="4">
        <v>3.4</v>
      </c>
      <c r="L4985" s="4">
        <v>3.7</v>
      </c>
      <c r="M4985" s="4">
        <v>28</v>
      </c>
    </row>
    <row r="4986" spans="1:13" x14ac:dyDescent="0.2">
      <c r="A4986" s="3">
        <v>40969</v>
      </c>
      <c r="B4986" t="s">
        <v>10153</v>
      </c>
      <c r="C4986" t="s">
        <v>3594</v>
      </c>
      <c r="D4986" t="s">
        <v>10154</v>
      </c>
      <c r="E4986" t="s">
        <v>3593</v>
      </c>
      <c r="F4986" s="4">
        <v>3.6878571428571401</v>
      </c>
      <c r="G4986" s="4">
        <v>3.77</v>
      </c>
      <c r="H4986" s="4">
        <v>0.62954632190853999</v>
      </c>
      <c r="I4986" s="4">
        <v>4.8</v>
      </c>
      <c r="J4986" s="4">
        <v>1.5</v>
      </c>
      <c r="K4986" s="4">
        <v>3.5</v>
      </c>
      <c r="L4986" s="4">
        <v>4.0250000000000004</v>
      </c>
      <c r="M4986" s="4">
        <v>28</v>
      </c>
    </row>
    <row r="4987" spans="1:13" x14ac:dyDescent="0.2">
      <c r="A4987" s="3">
        <v>40969</v>
      </c>
      <c r="B4987" t="s">
        <v>10155</v>
      </c>
      <c r="C4987" t="s">
        <v>3597</v>
      </c>
      <c r="D4987" t="s">
        <v>10156</v>
      </c>
      <c r="E4987" t="s">
        <v>3596</v>
      </c>
      <c r="F4987" s="4">
        <v>3.5957142857142901</v>
      </c>
      <c r="G4987" s="4">
        <v>3.45</v>
      </c>
      <c r="H4987" s="4">
        <v>0.62414046716370097</v>
      </c>
      <c r="I4987" s="4">
        <v>5.84</v>
      </c>
      <c r="J4987" s="4">
        <v>2.8</v>
      </c>
      <c r="K4987" s="4">
        <v>3.2149999999999999</v>
      </c>
      <c r="L4987" s="4">
        <v>3.9</v>
      </c>
      <c r="M4987" s="4">
        <v>28</v>
      </c>
    </row>
    <row r="4988" spans="1:13" x14ac:dyDescent="0.2">
      <c r="A4988" s="3">
        <v>40969</v>
      </c>
      <c r="B4988" t="s">
        <v>10161</v>
      </c>
      <c r="C4988" t="s">
        <v>3600</v>
      </c>
      <c r="D4988" t="s">
        <v>10162</v>
      </c>
      <c r="E4988" t="s">
        <v>3599</v>
      </c>
      <c r="F4988" s="4">
        <v>3.16642857142857</v>
      </c>
      <c r="G4988" s="4">
        <v>3.1</v>
      </c>
      <c r="H4988" s="4">
        <v>0.63067990522700401</v>
      </c>
      <c r="I4988" s="4">
        <v>5.18</v>
      </c>
      <c r="J4988" s="4">
        <v>1.8</v>
      </c>
      <c r="K4988" s="4">
        <v>2.8</v>
      </c>
      <c r="L4988" s="4">
        <v>3.4</v>
      </c>
      <c r="M4988" s="4">
        <v>28</v>
      </c>
    </row>
    <row r="4989" spans="1:13" x14ac:dyDescent="0.2">
      <c r="A4989" s="3">
        <v>40969</v>
      </c>
      <c r="B4989" t="s">
        <v>10163</v>
      </c>
      <c r="C4989" t="s">
        <v>3603</v>
      </c>
      <c r="D4989" t="s">
        <v>10164</v>
      </c>
      <c r="E4989" t="s">
        <v>3602</v>
      </c>
      <c r="F4989" s="4">
        <v>3.3210714285714298</v>
      </c>
      <c r="G4989" s="4">
        <v>3.4</v>
      </c>
      <c r="H4989" s="4">
        <v>0.565713834776155</v>
      </c>
      <c r="I4989" s="4">
        <v>4.8</v>
      </c>
      <c r="J4989" s="4">
        <v>2.1</v>
      </c>
      <c r="K4989" s="4">
        <v>3.0750000000000002</v>
      </c>
      <c r="L4989" s="4">
        <v>3.6</v>
      </c>
      <c r="M4989" s="4">
        <v>28</v>
      </c>
    </row>
    <row r="4990" spans="1:13" x14ac:dyDescent="0.2">
      <c r="A4990" s="3">
        <v>41000</v>
      </c>
      <c r="B4990" t="s">
        <v>9532</v>
      </c>
      <c r="C4990" t="s">
        <v>3918</v>
      </c>
      <c r="D4990" t="s">
        <v>9533</v>
      </c>
      <c r="E4990" t="s">
        <v>3917</v>
      </c>
      <c r="F4990" s="4">
        <v>4.4279166666666701</v>
      </c>
      <c r="G4990" s="4">
        <v>4.4050000000000002</v>
      </c>
      <c r="H4990" s="4">
        <v>0.39875871713701</v>
      </c>
      <c r="I4990" s="4">
        <v>5.96</v>
      </c>
      <c r="J4990" s="4">
        <v>3.78</v>
      </c>
      <c r="K4990" s="4">
        <v>4.29</v>
      </c>
      <c r="L4990" s="4">
        <v>4.47</v>
      </c>
      <c r="M4990" s="4">
        <v>24</v>
      </c>
    </row>
    <row r="4991" spans="1:13" x14ac:dyDescent="0.2">
      <c r="A4991" s="3">
        <v>41000</v>
      </c>
      <c r="B4991" t="s">
        <v>9564</v>
      </c>
      <c r="C4991" t="s">
        <v>3921</v>
      </c>
      <c r="D4991" t="s">
        <v>9565</v>
      </c>
      <c r="E4991" t="s">
        <v>3920</v>
      </c>
      <c r="F4991" s="4">
        <v>4.7479166666666703</v>
      </c>
      <c r="G4991" s="4">
        <v>4.5549999999999997</v>
      </c>
      <c r="H4991" s="4">
        <v>0.49180217980197199</v>
      </c>
      <c r="I4991" s="4">
        <v>6</v>
      </c>
      <c r="J4991" s="4">
        <v>4</v>
      </c>
      <c r="K4991" s="4">
        <v>4.4874999999999998</v>
      </c>
      <c r="L4991" s="4">
        <v>5.17</v>
      </c>
      <c r="M4991" s="4">
        <v>24</v>
      </c>
    </row>
    <row r="4992" spans="1:13" x14ac:dyDescent="0.2">
      <c r="A4992" s="3">
        <v>41000</v>
      </c>
      <c r="B4992" t="s">
        <v>7438</v>
      </c>
      <c r="C4992" t="s">
        <v>3903</v>
      </c>
      <c r="D4992" t="s">
        <v>7439</v>
      </c>
      <c r="E4992" t="s">
        <v>3902</v>
      </c>
      <c r="F4992" s="4">
        <v>4.5929166666666701</v>
      </c>
      <c r="G4992" s="4">
        <v>4.5</v>
      </c>
      <c r="H4992" s="4">
        <v>0.52773905909336805</v>
      </c>
      <c r="I4992" s="4">
        <v>6.5</v>
      </c>
      <c r="J4992" s="4">
        <v>3.99</v>
      </c>
      <c r="K4992" s="4">
        <v>4.4550000000000001</v>
      </c>
      <c r="L4992" s="4">
        <v>4.7575000000000003</v>
      </c>
      <c r="M4992" s="4">
        <v>24</v>
      </c>
    </row>
    <row r="4993" spans="1:13" x14ac:dyDescent="0.2">
      <c r="A4993" s="3">
        <v>41000</v>
      </c>
      <c r="B4993" t="s">
        <v>7544</v>
      </c>
      <c r="C4993" t="s">
        <v>3915</v>
      </c>
      <c r="D4993" t="s">
        <v>7545</v>
      </c>
      <c r="E4993" t="s">
        <v>3914</v>
      </c>
      <c r="F4993" s="4">
        <v>5.12052631578947</v>
      </c>
      <c r="G4993" s="4">
        <v>5.25</v>
      </c>
      <c r="H4993" s="4">
        <v>0.65792159009524098</v>
      </c>
      <c r="I4993" s="4">
        <v>6.28</v>
      </c>
      <c r="J4993" s="4">
        <v>4</v>
      </c>
      <c r="K4993" s="4">
        <v>4.625</v>
      </c>
      <c r="L4993" s="4">
        <v>5.5</v>
      </c>
      <c r="M4993" s="4">
        <v>19</v>
      </c>
    </row>
    <row r="4994" spans="1:13" x14ac:dyDescent="0.2">
      <c r="A4994" s="3">
        <v>41000</v>
      </c>
      <c r="B4994" t="s">
        <v>7364</v>
      </c>
      <c r="C4994" t="s">
        <v>3894</v>
      </c>
      <c r="D4994" t="s">
        <v>7365</v>
      </c>
      <c r="E4994" t="s">
        <v>3893</v>
      </c>
      <c r="F4994" s="4">
        <v>4.4787499999999998</v>
      </c>
      <c r="G4994" s="4">
        <v>4.5</v>
      </c>
      <c r="H4994" s="4">
        <v>0.187577520206864</v>
      </c>
      <c r="I4994" s="4">
        <v>4.83</v>
      </c>
      <c r="J4994" s="4">
        <v>4</v>
      </c>
      <c r="K4994" s="4">
        <v>4.5</v>
      </c>
      <c r="L4994" s="4">
        <v>4.5</v>
      </c>
      <c r="M4994" s="4">
        <v>24</v>
      </c>
    </row>
    <row r="4995" spans="1:13" x14ac:dyDescent="0.2">
      <c r="A4995" s="3">
        <v>41000</v>
      </c>
      <c r="B4995" t="s">
        <v>7464</v>
      </c>
      <c r="C4995" t="s">
        <v>3906</v>
      </c>
      <c r="D4995" t="s">
        <v>7465</v>
      </c>
      <c r="E4995" t="s">
        <v>3905</v>
      </c>
      <c r="F4995" s="4">
        <v>4.6930434782608703</v>
      </c>
      <c r="G4995" s="4">
        <v>4.5</v>
      </c>
      <c r="H4995" s="4">
        <v>0.59965470960460898</v>
      </c>
      <c r="I4995" s="4">
        <v>6.5</v>
      </c>
      <c r="J4995" s="4">
        <v>4</v>
      </c>
      <c r="K4995" s="4">
        <v>4.5</v>
      </c>
      <c r="L4995" s="4">
        <v>4.8</v>
      </c>
      <c r="M4995" s="4">
        <v>23</v>
      </c>
    </row>
    <row r="4996" spans="1:13" x14ac:dyDescent="0.2">
      <c r="A4996" s="3">
        <v>41000</v>
      </c>
      <c r="B4996" t="s">
        <v>7382</v>
      </c>
      <c r="C4996" t="s">
        <v>3897</v>
      </c>
      <c r="D4996" t="s">
        <v>7383</v>
      </c>
      <c r="E4996" t="s">
        <v>3896</v>
      </c>
      <c r="F4996" s="4">
        <v>4.4841666666666704</v>
      </c>
      <c r="G4996" s="4">
        <v>4.5</v>
      </c>
      <c r="H4996" s="4">
        <v>0.25011156930747802</v>
      </c>
      <c r="I4996" s="4">
        <v>5</v>
      </c>
      <c r="J4996" s="4">
        <v>3.99</v>
      </c>
      <c r="K4996" s="4">
        <v>4.4850000000000003</v>
      </c>
      <c r="L4996" s="4">
        <v>4.5</v>
      </c>
      <c r="M4996" s="4">
        <v>24</v>
      </c>
    </row>
    <row r="4997" spans="1:13" x14ac:dyDescent="0.2">
      <c r="A4997" s="3">
        <v>41000</v>
      </c>
      <c r="B4997" t="s">
        <v>7490</v>
      </c>
      <c r="C4997" t="s">
        <v>3909</v>
      </c>
      <c r="D4997" t="s">
        <v>7491</v>
      </c>
      <c r="E4997" t="s">
        <v>3908</v>
      </c>
      <c r="F4997" s="4">
        <v>4.8226086956521703</v>
      </c>
      <c r="G4997" s="4">
        <v>4.75</v>
      </c>
      <c r="H4997" s="4">
        <v>0.61186909912693199</v>
      </c>
      <c r="I4997" s="4">
        <v>6.25</v>
      </c>
      <c r="J4997" s="4">
        <v>4</v>
      </c>
      <c r="K4997" s="4">
        <v>4.5</v>
      </c>
      <c r="L4997" s="4">
        <v>5.125</v>
      </c>
      <c r="M4997" s="4">
        <v>23</v>
      </c>
    </row>
    <row r="4998" spans="1:13" x14ac:dyDescent="0.2">
      <c r="A4998" s="3">
        <v>41000</v>
      </c>
      <c r="B4998" t="s">
        <v>7408</v>
      </c>
      <c r="C4998" t="s">
        <v>3900</v>
      </c>
      <c r="D4998" t="s">
        <v>7409</v>
      </c>
      <c r="E4998" t="s">
        <v>3899</v>
      </c>
      <c r="F4998" s="4">
        <v>4.49583333333333</v>
      </c>
      <c r="G4998" s="4">
        <v>4.5</v>
      </c>
      <c r="H4998" s="4">
        <v>0.41178209377487901</v>
      </c>
      <c r="I4998" s="4">
        <v>6</v>
      </c>
      <c r="J4998" s="4">
        <v>3.99</v>
      </c>
      <c r="K4998" s="4">
        <v>4.4400000000000004</v>
      </c>
      <c r="L4998" s="4">
        <v>4.5</v>
      </c>
      <c r="M4998" s="4">
        <v>24</v>
      </c>
    </row>
    <row r="4999" spans="1:13" x14ac:dyDescent="0.2">
      <c r="A4999" s="3">
        <v>41000</v>
      </c>
      <c r="B4999" t="s">
        <v>7516</v>
      </c>
      <c r="C4999" t="s">
        <v>3912</v>
      </c>
      <c r="D4999" t="s">
        <v>7517</v>
      </c>
      <c r="E4999" t="s">
        <v>3911</v>
      </c>
      <c r="F4999" s="4">
        <v>4.8717391304347801</v>
      </c>
      <c r="G4999" s="4">
        <v>4.75</v>
      </c>
      <c r="H4999" s="4">
        <v>0.62913109035697401</v>
      </c>
      <c r="I4999" s="4">
        <v>6.08</v>
      </c>
      <c r="J4999" s="4">
        <v>4</v>
      </c>
      <c r="K4999" s="4">
        <v>4.5</v>
      </c>
      <c r="L4999" s="4">
        <v>5.2750000000000004</v>
      </c>
      <c r="M4999" s="4">
        <v>23</v>
      </c>
    </row>
    <row r="5000" spans="1:13" x14ac:dyDescent="0.2">
      <c r="A5000" s="3">
        <v>41000</v>
      </c>
      <c r="B5000" t="s">
        <v>7554</v>
      </c>
      <c r="C5000" t="s">
        <v>3081</v>
      </c>
      <c r="D5000" t="s">
        <v>7555</v>
      </c>
      <c r="E5000" t="s">
        <v>3080</v>
      </c>
      <c r="F5000" s="4">
        <v>3.9119999999999999</v>
      </c>
      <c r="G5000" s="4">
        <v>3.8</v>
      </c>
      <c r="H5000" s="4">
        <v>0.40447496832313401</v>
      </c>
      <c r="I5000" s="4">
        <v>4.8</v>
      </c>
      <c r="J5000" s="4">
        <v>3.2</v>
      </c>
      <c r="K5000" s="4">
        <v>3.7</v>
      </c>
      <c r="L5000" s="4">
        <v>4.0999999999999996</v>
      </c>
      <c r="M5000" s="4">
        <v>25</v>
      </c>
    </row>
    <row r="5001" spans="1:13" x14ac:dyDescent="0.2">
      <c r="A5001" s="3">
        <v>41000</v>
      </c>
      <c r="B5001" t="s">
        <v>9492</v>
      </c>
      <c r="C5001" t="s">
        <v>3072</v>
      </c>
      <c r="D5001" t="s">
        <v>9493</v>
      </c>
      <c r="E5001" t="s">
        <v>3071</v>
      </c>
      <c r="F5001" s="4">
        <v>3.6807692307692301</v>
      </c>
      <c r="G5001" s="4">
        <v>3.7</v>
      </c>
      <c r="H5001" s="4">
        <v>0.29667386911452898</v>
      </c>
      <c r="I5001" s="4">
        <v>4.3</v>
      </c>
      <c r="J5001" s="4">
        <v>2.8</v>
      </c>
      <c r="K5001" s="4">
        <v>3.5</v>
      </c>
      <c r="L5001" s="4">
        <v>3.875</v>
      </c>
      <c r="M5001" s="4">
        <v>26</v>
      </c>
    </row>
    <row r="5002" spans="1:13" x14ac:dyDescent="0.2">
      <c r="A5002" s="3">
        <v>41000</v>
      </c>
      <c r="B5002" t="s">
        <v>9534</v>
      </c>
      <c r="C5002" t="s">
        <v>3075</v>
      </c>
      <c r="D5002" t="s">
        <v>9535</v>
      </c>
      <c r="E5002" t="s">
        <v>3074</v>
      </c>
      <c r="F5002" s="4">
        <v>3.70384615384615</v>
      </c>
      <c r="G5002" s="4">
        <v>3.7</v>
      </c>
      <c r="H5002" s="4">
        <v>0.26904389118620697</v>
      </c>
      <c r="I5002" s="4">
        <v>4.2</v>
      </c>
      <c r="J5002" s="4">
        <v>3.2</v>
      </c>
      <c r="K5002" s="4">
        <v>3.6</v>
      </c>
      <c r="L5002" s="4">
        <v>3.9</v>
      </c>
      <c r="M5002" s="4">
        <v>26</v>
      </c>
    </row>
    <row r="5003" spans="1:13" x14ac:dyDescent="0.2">
      <c r="A5003" s="3">
        <v>41000</v>
      </c>
      <c r="B5003" t="s">
        <v>7528</v>
      </c>
      <c r="C5003" t="s">
        <v>3102</v>
      </c>
      <c r="D5003" t="s">
        <v>7529</v>
      </c>
      <c r="E5003" t="s">
        <v>3101</v>
      </c>
      <c r="F5003" s="4">
        <v>3.62608695652174</v>
      </c>
      <c r="G5003" s="4">
        <v>3.6</v>
      </c>
      <c r="H5003" s="4">
        <v>0.270046109369809</v>
      </c>
      <c r="I5003" s="4">
        <v>4.2</v>
      </c>
      <c r="J5003" s="4">
        <v>3.2</v>
      </c>
      <c r="K5003" s="4">
        <v>3.5</v>
      </c>
      <c r="L5003" s="4">
        <v>3.8</v>
      </c>
      <c r="M5003" s="4">
        <v>23</v>
      </c>
    </row>
    <row r="5004" spans="1:13" x14ac:dyDescent="0.2">
      <c r="A5004" s="3">
        <v>41000</v>
      </c>
      <c r="B5004" t="s">
        <v>9566</v>
      </c>
      <c r="C5004" t="s">
        <v>3078</v>
      </c>
      <c r="D5004" t="s">
        <v>9567</v>
      </c>
      <c r="E5004" t="s">
        <v>3077</v>
      </c>
      <c r="F5004" s="4">
        <v>3.6590909090909101</v>
      </c>
      <c r="G5004" s="4">
        <v>3.6</v>
      </c>
      <c r="H5004" s="4">
        <v>0.32316749440070502</v>
      </c>
      <c r="I5004" s="4">
        <v>4.4000000000000004</v>
      </c>
      <c r="J5004" s="4">
        <v>3</v>
      </c>
      <c r="K5004" s="4">
        <v>3.5</v>
      </c>
      <c r="L5004" s="4">
        <v>3.875</v>
      </c>
      <c r="M5004" s="4">
        <v>22</v>
      </c>
    </row>
    <row r="5005" spans="1:13" x14ac:dyDescent="0.2">
      <c r="A5005" s="3">
        <v>41000</v>
      </c>
      <c r="B5005" t="s">
        <v>7530</v>
      </c>
      <c r="C5005" t="s">
        <v>3105</v>
      </c>
      <c r="D5005" t="s">
        <v>7531</v>
      </c>
      <c r="E5005" t="s">
        <v>3104</v>
      </c>
      <c r="F5005" s="4">
        <v>3.4772727272727302</v>
      </c>
      <c r="G5005" s="4">
        <v>3.5</v>
      </c>
      <c r="H5005" s="4">
        <v>0.30539875289266999</v>
      </c>
      <c r="I5005" s="4">
        <v>4.2</v>
      </c>
      <c r="J5005" s="4">
        <v>3</v>
      </c>
      <c r="K5005" s="4">
        <v>3.3250000000000002</v>
      </c>
      <c r="L5005" s="4">
        <v>3.5</v>
      </c>
      <c r="M5005" s="4">
        <v>22</v>
      </c>
    </row>
    <row r="5006" spans="1:13" x14ac:dyDescent="0.2">
      <c r="A5006" s="3">
        <v>41000</v>
      </c>
      <c r="B5006" t="s">
        <v>7532</v>
      </c>
      <c r="C5006" t="s">
        <v>3141</v>
      </c>
      <c r="D5006" t="s">
        <v>7533</v>
      </c>
      <c r="E5006" t="s">
        <v>3140</v>
      </c>
      <c r="F5006" s="4">
        <v>0.55526923076923096</v>
      </c>
      <c r="G5006" s="4">
        <v>0.54500000000000004</v>
      </c>
      <c r="H5006" s="4">
        <v>0.17829269366798101</v>
      </c>
      <c r="I5006" s="4">
        <v>1.08</v>
      </c>
      <c r="J5006" s="4">
        <v>0.3</v>
      </c>
      <c r="K5006" s="4">
        <v>0.45250000000000001</v>
      </c>
      <c r="L5006" s="4">
        <v>0.58750000000000002</v>
      </c>
      <c r="M5006" s="4">
        <v>26</v>
      </c>
    </row>
    <row r="5007" spans="1:13" x14ac:dyDescent="0.2">
      <c r="A5007" s="3">
        <v>41000</v>
      </c>
      <c r="B5007" t="s">
        <v>7538</v>
      </c>
      <c r="C5007" t="s">
        <v>3144</v>
      </c>
      <c r="D5007" t="s">
        <v>7539</v>
      </c>
      <c r="E5007" t="s">
        <v>3143</v>
      </c>
      <c r="F5007" s="4">
        <v>0.31673076923076898</v>
      </c>
      <c r="G5007" s="4">
        <v>0.29499999999999998</v>
      </c>
      <c r="H5007" s="4">
        <v>0.124233186449453</v>
      </c>
      <c r="I5007" s="4">
        <v>0.78</v>
      </c>
      <c r="J5007" s="4">
        <v>0.16500000000000001</v>
      </c>
      <c r="K5007" s="4">
        <v>0.24249999999999999</v>
      </c>
      <c r="L5007" s="4">
        <v>0.34749999999999998</v>
      </c>
      <c r="M5007" s="4">
        <v>26</v>
      </c>
    </row>
    <row r="5008" spans="1:13" x14ac:dyDescent="0.2">
      <c r="A5008" s="3">
        <v>41000</v>
      </c>
      <c r="B5008" t="s">
        <v>7548</v>
      </c>
      <c r="C5008" t="s">
        <v>3147</v>
      </c>
      <c r="D5008" t="s">
        <v>7549</v>
      </c>
      <c r="E5008" t="s">
        <v>3146</v>
      </c>
      <c r="F5008" s="4">
        <v>0.30803846153846198</v>
      </c>
      <c r="G5008" s="4">
        <v>0.30499999999999999</v>
      </c>
      <c r="H5008" s="4">
        <v>0.171781368202545</v>
      </c>
      <c r="I5008" s="4">
        <v>0.71</v>
      </c>
      <c r="J5008" s="4">
        <v>-0.14000000000000001</v>
      </c>
      <c r="K5008" s="4">
        <v>0.23250000000000001</v>
      </c>
      <c r="L5008" s="4">
        <v>0.38750000000000001</v>
      </c>
      <c r="M5008" s="4">
        <v>26</v>
      </c>
    </row>
    <row r="5009" spans="1:13" x14ac:dyDescent="0.2">
      <c r="A5009" s="3">
        <v>41000</v>
      </c>
      <c r="B5009" t="s">
        <v>7450</v>
      </c>
      <c r="C5009" t="s">
        <v>3114</v>
      </c>
      <c r="D5009" t="s">
        <v>7451</v>
      </c>
      <c r="E5009" t="s">
        <v>3113</v>
      </c>
      <c r="F5009" s="4">
        <v>-0.102307692307692</v>
      </c>
      <c r="G5009" s="4">
        <v>-7.4999999999999997E-2</v>
      </c>
      <c r="H5009" s="4">
        <v>0.202707823081551</v>
      </c>
      <c r="I5009" s="4">
        <v>0.22</v>
      </c>
      <c r="J5009" s="4">
        <v>-0.45</v>
      </c>
      <c r="K5009" s="4">
        <v>-0.31</v>
      </c>
      <c r="L5009" s="4">
        <v>6.7500000000000004E-2</v>
      </c>
      <c r="M5009" s="4">
        <v>26</v>
      </c>
    </row>
    <row r="5010" spans="1:13" x14ac:dyDescent="0.2">
      <c r="A5010" s="3">
        <v>41000</v>
      </c>
      <c r="B5010" t="s">
        <v>7556</v>
      </c>
      <c r="C5010" t="s">
        <v>3150</v>
      </c>
      <c r="D5010" t="s">
        <v>7557</v>
      </c>
      <c r="E5010" t="s">
        <v>3149</v>
      </c>
      <c r="F5010" s="4">
        <v>-3.5959999999999999E-2</v>
      </c>
      <c r="G5010" s="4">
        <v>0</v>
      </c>
      <c r="H5010" s="4">
        <v>0.18832296726634301</v>
      </c>
      <c r="I5010" s="4">
        <v>0.23</v>
      </c>
      <c r="J5010" s="4">
        <v>-0.54</v>
      </c>
      <c r="K5010" s="4">
        <v>-0.12</v>
      </c>
      <c r="L5010" s="4">
        <v>0.1</v>
      </c>
      <c r="M5010" s="4">
        <v>25</v>
      </c>
    </row>
    <row r="5011" spans="1:13" x14ac:dyDescent="0.2">
      <c r="A5011" s="3">
        <v>41000</v>
      </c>
      <c r="B5011" t="s">
        <v>7458</v>
      </c>
      <c r="C5011" t="s">
        <v>3117</v>
      </c>
      <c r="D5011" t="s">
        <v>7459</v>
      </c>
      <c r="E5011" t="s">
        <v>3116</v>
      </c>
      <c r="F5011" s="4">
        <v>-0.435153846153846</v>
      </c>
      <c r="G5011" s="4">
        <v>-0.46</v>
      </c>
      <c r="H5011" s="4">
        <v>0.23775494818113799</v>
      </c>
      <c r="I5011" s="4">
        <v>0.19600000000000001</v>
      </c>
      <c r="J5011" s="4">
        <v>-0.92</v>
      </c>
      <c r="K5011" s="4">
        <v>-0.54249999999999998</v>
      </c>
      <c r="L5011" s="4">
        <v>-0.33</v>
      </c>
      <c r="M5011" s="4">
        <v>26</v>
      </c>
    </row>
    <row r="5012" spans="1:13" x14ac:dyDescent="0.2">
      <c r="A5012" s="3">
        <v>41000</v>
      </c>
      <c r="B5012" t="s">
        <v>7468</v>
      </c>
      <c r="C5012" t="s">
        <v>3120</v>
      </c>
      <c r="D5012" t="s">
        <v>7469</v>
      </c>
      <c r="E5012" t="s">
        <v>3119</v>
      </c>
      <c r="F5012" s="4">
        <v>0.14476923076923101</v>
      </c>
      <c r="G5012" s="4">
        <v>0.14499999999999999</v>
      </c>
      <c r="H5012" s="4">
        <v>8.0225835086863498E-2</v>
      </c>
      <c r="I5012" s="4">
        <v>0.33</v>
      </c>
      <c r="J5012" s="4">
        <v>0.01</v>
      </c>
      <c r="K5012" s="4">
        <v>9.2499999999999999E-2</v>
      </c>
      <c r="L5012" s="4">
        <v>0.19750000000000001</v>
      </c>
      <c r="M5012" s="4">
        <v>26</v>
      </c>
    </row>
    <row r="5013" spans="1:13" x14ac:dyDescent="0.2">
      <c r="A5013" s="3">
        <v>41000</v>
      </c>
      <c r="B5013" t="s">
        <v>7476</v>
      </c>
      <c r="C5013" t="s">
        <v>3123</v>
      </c>
      <c r="D5013" t="s">
        <v>7477</v>
      </c>
      <c r="E5013" t="s">
        <v>3122</v>
      </c>
      <c r="F5013" s="4">
        <v>0.34523076923076901</v>
      </c>
      <c r="G5013" s="4">
        <v>0.34</v>
      </c>
      <c r="H5013" s="4">
        <v>9.3497511279095599E-2</v>
      </c>
      <c r="I5013" s="4">
        <v>0.6</v>
      </c>
      <c r="J5013" s="4">
        <v>0.19</v>
      </c>
      <c r="K5013" s="4">
        <v>0.27500000000000002</v>
      </c>
      <c r="L5013" s="4">
        <v>0.40450000000000003</v>
      </c>
      <c r="M5013" s="4">
        <v>26</v>
      </c>
    </row>
    <row r="5014" spans="1:13" x14ac:dyDescent="0.2">
      <c r="A5014" s="3">
        <v>41000</v>
      </c>
      <c r="B5014" t="s">
        <v>7484</v>
      </c>
      <c r="C5014" t="s">
        <v>3126</v>
      </c>
      <c r="D5014" t="s">
        <v>7485</v>
      </c>
      <c r="E5014" t="s">
        <v>3125</v>
      </c>
      <c r="F5014" s="4">
        <v>0.275076923076923</v>
      </c>
      <c r="G5014" s="4">
        <v>0.26500000000000001</v>
      </c>
      <c r="H5014" s="4">
        <v>9.0402178326375801E-2</v>
      </c>
      <c r="I5014" s="4">
        <v>0.5</v>
      </c>
      <c r="J5014" s="4">
        <v>0.05</v>
      </c>
      <c r="K5014" s="4">
        <v>0.23499999999999999</v>
      </c>
      <c r="L5014" s="4">
        <v>0.32</v>
      </c>
      <c r="M5014" s="4">
        <v>26</v>
      </c>
    </row>
    <row r="5015" spans="1:13" x14ac:dyDescent="0.2">
      <c r="A5015" s="3">
        <v>41000</v>
      </c>
      <c r="B5015" t="s">
        <v>7494</v>
      </c>
      <c r="C5015" t="s">
        <v>3129</v>
      </c>
      <c r="D5015" t="s">
        <v>7495</v>
      </c>
      <c r="E5015" t="s">
        <v>3128</v>
      </c>
      <c r="F5015" s="4">
        <v>0.425807692307692</v>
      </c>
      <c r="G5015" s="4">
        <v>0.45500000000000002</v>
      </c>
      <c r="H5015" s="4">
        <v>0.13720408717841301</v>
      </c>
      <c r="I5015" s="4">
        <v>0.69</v>
      </c>
      <c r="J5015" s="4">
        <v>0.1</v>
      </c>
      <c r="K5015" s="4">
        <v>0.32500000000000001</v>
      </c>
      <c r="L5015" s="4">
        <v>0.5</v>
      </c>
      <c r="M5015" s="4">
        <v>26</v>
      </c>
    </row>
    <row r="5016" spans="1:13" x14ac:dyDescent="0.2">
      <c r="A5016" s="3">
        <v>41000</v>
      </c>
      <c r="B5016" t="s">
        <v>7502</v>
      </c>
      <c r="C5016" t="s">
        <v>3132</v>
      </c>
      <c r="D5016" t="s">
        <v>7503</v>
      </c>
      <c r="E5016" t="s">
        <v>3131</v>
      </c>
      <c r="F5016" s="4">
        <v>0.56834615384615395</v>
      </c>
      <c r="G5016" s="4">
        <v>0.56499999999999995</v>
      </c>
      <c r="H5016" s="4">
        <v>0.12832114161203301</v>
      </c>
      <c r="I5016" s="4">
        <v>0.87</v>
      </c>
      <c r="J5016" s="4">
        <v>0.32</v>
      </c>
      <c r="K5016" s="4">
        <v>0.48499999999999999</v>
      </c>
      <c r="L5016" s="4">
        <v>0.65749999999999997</v>
      </c>
      <c r="M5016" s="4">
        <v>26</v>
      </c>
    </row>
    <row r="5017" spans="1:13" x14ac:dyDescent="0.2">
      <c r="A5017" s="3">
        <v>41000</v>
      </c>
      <c r="B5017" t="s">
        <v>7510</v>
      </c>
      <c r="C5017" t="s">
        <v>3135</v>
      </c>
      <c r="D5017" t="s">
        <v>7511</v>
      </c>
      <c r="E5017" t="s">
        <v>3134</v>
      </c>
      <c r="F5017" s="4">
        <v>0.845576923076923</v>
      </c>
      <c r="G5017" s="4">
        <v>0.82499999999999996</v>
      </c>
      <c r="H5017" s="4">
        <v>0.18835247236538699</v>
      </c>
      <c r="I5017" s="4">
        <v>1.1200000000000001</v>
      </c>
      <c r="J5017" s="4">
        <v>0.48</v>
      </c>
      <c r="K5017" s="4">
        <v>0.755</v>
      </c>
      <c r="L5017" s="4">
        <v>1.0075000000000001</v>
      </c>
      <c r="M5017" s="4">
        <v>26</v>
      </c>
    </row>
    <row r="5018" spans="1:13" x14ac:dyDescent="0.2">
      <c r="A5018" s="3">
        <v>41000</v>
      </c>
      <c r="B5018" t="s">
        <v>7520</v>
      </c>
      <c r="C5018" t="s">
        <v>3138</v>
      </c>
      <c r="D5018" t="s">
        <v>7521</v>
      </c>
      <c r="E5018" t="s">
        <v>3137</v>
      </c>
      <c r="F5018" s="4">
        <v>0.57907692307692304</v>
      </c>
      <c r="G5018" s="4">
        <v>0.56999999999999995</v>
      </c>
      <c r="H5018" s="4">
        <v>0.14188923090267899</v>
      </c>
      <c r="I5018" s="4">
        <v>0.87</v>
      </c>
      <c r="J5018" s="4">
        <v>0.3</v>
      </c>
      <c r="K5018" s="4">
        <v>0.47249999999999998</v>
      </c>
      <c r="L5018" s="4">
        <v>0.66500000000000004</v>
      </c>
      <c r="M5018" s="4">
        <v>26</v>
      </c>
    </row>
    <row r="5019" spans="1:13" x14ac:dyDescent="0.2">
      <c r="A5019" s="3">
        <v>41000</v>
      </c>
      <c r="B5019" t="s">
        <v>7558</v>
      </c>
      <c r="C5019" t="s">
        <v>3096</v>
      </c>
      <c r="D5019" t="s">
        <v>7559</v>
      </c>
      <c r="E5019" t="s">
        <v>3095</v>
      </c>
      <c r="F5019" s="4">
        <v>3.4750000000000001</v>
      </c>
      <c r="G5019" s="4">
        <v>3.45</v>
      </c>
      <c r="H5019" s="4">
        <v>0.24361409254588801</v>
      </c>
      <c r="I5019" s="4">
        <v>4.0999999999999996</v>
      </c>
      <c r="J5019" s="4">
        <v>3.1</v>
      </c>
      <c r="K5019" s="4">
        <v>3.3</v>
      </c>
      <c r="L5019" s="4">
        <v>3.5249999999999999</v>
      </c>
      <c r="M5019" s="4">
        <v>24</v>
      </c>
    </row>
    <row r="5020" spans="1:13" x14ac:dyDescent="0.2">
      <c r="A5020" s="3">
        <v>41000</v>
      </c>
      <c r="B5020" t="s">
        <v>9536</v>
      </c>
      <c r="C5020" t="s">
        <v>3087</v>
      </c>
      <c r="D5020" t="s">
        <v>9537</v>
      </c>
      <c r="E5020" t="s">
        <v>3086</v>
      </c>
      <c r="F5020" s="4">
        <v>3.48</v>
      </c>
      <c r="G5020" s="4">
        <v>3.5</v>
      </c>
      <c r="H5020" s="4">
        <v>0.2</v>
      </c>
      <c r="I5020" s="4">
        <v>4</v>
      </c>
      <c r="J5020" s="4">
        <v>3.2</v>
      </c>
      <c r="K5020" s="4">
        <v>3.3</v>
      </c>
      <c r="L5020" s="4">
        <v>3.5</v>
      </c>
      <c r="M5020" s="4">
        <v>25</v>
      </c>
    </row>
    <row r="5021" spans="1:13" x14ac:dyDescent="0.2">
      <c r="A5021" s="3">
        <v>41000</v>
      </c>
      <c r="B5021" t="s">
        <v>9568</v>
      </c>
      <c r="C5021" t="s">
        <v>3090</v>
      </c>
      <c r="D5021" t="s">
        <v>9569</v>
      </c>
      <c r="E5021" t="s">
        <v>3089</v>
      </c>
      <c r="F5021" s="4">
        <v>3.4791666666666701</v>
      </c>
      <c r="G5021" s="4">
        <v>3.45</v>
      </c>
      <c r="H5021" s="4">
        <v>0.22259178207938299</v>
      </c>
      <c r="I5021" s="4">
        <v>4</v>
      </c>
      <c r="J5021" s="4">
        <v>3.1</v>
      </c>
      <c r="K5021" s="4">
        <v>3.375</v>
      </c>
      <c r="L5021" s="4">
        <v>3.6</v>
      </c>
      <c r="M5021" s="4">
        <v>24</v>
      </c>
    </row>
    <row r="5022" spans="1:13" x14ac:dyDescent="0.2">
      <c r="A5022" s="3">
        <v>41000</v>
      </c>
      <c r="B5022" t="s">
        <v>7560</v>
      </c>
      <c r="C5022" t="s">
        <v>3153</v>
      </c>
      <c r="D5022" t="s">
        <v>7561</v>
      </c>
      <c r="E5022" t="s">
        <v>3152</v>
      </c>
      <c r="F5022" s="4">
        <v>0.164130434782609</v>
      </c>
      <c r="G5022" s="4">
        <v>0.15</v>
      </c>
      <c r="H5022" s="4">
        <v>7.5115852550229498E-2</v>
      </c>
      <c r="I5022" s="4">
        <v>0.33</v>
      </c>
      <c r="J5022" s="4">
        <v>0.03</v>
      </c>
      <c r="K5022" s="4">
        <v>0.11</v>
      </c>
      <c r="L5022" s="4">
        <v>0.21</v>
      </c>
      <c r="M5022" s="4">
        <v>23</v>
      </c>
    </row>
    <row r="5023" spans="1:13" x14ac:dyDescent="0.2">
      <c r="A5023" s="3">
        <v>41000</v>
      </c>
      <c r="B5023" t="s">
        <v>10147</v>
      </c>
      <c r="C5023" t="s">
        <v>4324</v>
      </c>
      <c r="D5023" t="s">
        <v>10148</v>
      </c>
      <c r="E5023" t="s">
        <v>4323</v>
      </c>
      <c r="F5023" s="4">
        <v>2.2721739130434799</v>
      </c>
      <c r="G5023" s="4">
        <v>2.2999999999999998</v>
      </c>
      <c r="H5023" s="4">
        <v>0.20580123954346899</v>
      </c>
      <c r="I5023" s="4">
        <v>2.5</v>
      </c>
      <c r="J5023" s="4">
        <v>1.7</v>
      </c>
      <c r="K5023" s="4">
        <v>2.13</v>
      </c>
      <c r="L5023" s="4">
        <v>2.5</v>
      </c>
      <c r="M5023" s="4">
        <v>23</v>
      </c>
    </row>
    <row r="5024" spans="1:13" x14ac:dyDescent="0.2">
      <c r="A5024" s="3">
        <v>41000</v>
      </c>
      <c r="B5024" t="s">
        <v>10159</v>
      </c>
      <c r="C5024" t="s">
        <v>4327</v>
      </c>
      <c r="D5024" t="s">
        <v>10160</v>
      </c>
      <c r="E5024" t="s">
        <v>4326</v>
      </c>
      <c r="F5024" s="4">
        <v>2.4191304347826099</v>
      </c>
      <c r="G5024" s="4">
        <v>2.44</v>
      </c>
      <c r="H5024" s="4">
        <v>0.29179558603861799</v>
      </c>
      <c r="I5024" s="4">
        <v>2.8</v>
      </c>
      <c r="J5024" s="4">
        <v>1.8</v>
      </c>
      <c r="K5024" s="4">
        <v>2.25</v>
      </c>
      <c r="L5024" s="4">
        <v>2.65</v>
      </c>
      <c r="M5024" s="4">
        <v>23</v>
      </c>
    </row>
    <row r="5025" spans="1:13" x14ac:dyDescent="0.2">
      <c r="A5025" s="3">
        <v>41000</v>
      </c>
      <c r="B5025" t="s">
        <v>9576</v>
      </c>
      <c r="C5025" t="s">
        <v>3939</v>
      </c>
      <c r="D5025" t="s">
        <v>9577</v>
      </c>
      <c r="E5025" t="s">
        <v>3947</v>
      </c>
      <c r="F5025" s="4">
        <v>12.993307692307701</v>
      </c>
      <c r="G5025" s="4">
        <v>13</v>
      </c>
      <c r="H5025" s="4">
        <v>0.23066785978644999</v>
      </c>
      <c r="I5025" s="4">
        <v>13.4</v>
      </c>
      <c r="J5025" s="4">
        <v>12.5</v>
      </c>
      <c r="K5025" s="4">
        <v>12.829499999999999</v>
      </c>
      <c r="L5025" s="4">
        <v>13.157500000000001</v>
      </c>
      <c r="M5025" s="4">
        <v>26</v>
      </c>
    </row>
    <row r="5026" spans="1:13" x14ac:dyDescent="0.2">
      <c r="A5026" s="3">
        <v>41000</v>
      </c>
      <c r="B5026" t="s">
        <v>9578</v>
      </c>
      <c r="C5026" t="s">
        <v>3942</v>
      </c>
      <c r="D5026" t="s">
        <v>9579</v>
      </c>
      <c r="E5026" t="s">
        <v>3949</v>
      </c>
      <c r="F5026" s="4">
        <v>13.0173076923077</v>
      </c>
      <c r="G5026" s="4">
        <v>12.994999999999999</v>
      </c>
      <c r="H5026" s="4">
        <v>0.27274248209338697</v>
      </c>
      <c r="I5026" s="4">
        <v>13.59</v>
      </c>
      <c r="J5026" s="4">
        <v>12.4</v>
      </c>
      <c r="K5026" s="4">
        <v>12.8575</v>
      </c>
      <c r="L5026" s="4">
        <v>13.1975</v>
      </c>
      <c r="M5026" s="4">
        <v>26</v>
      </c>
    </row>
    <row r="5027" spans="1:13" x14ac:dyDescent="0.2">
      <c r="A5027" s="3">
        <v>41000</v>
      </c>
      <c r="B5027" t="s">
        <v>9580</v>
      </c>
      <c r="C5027" t="s">
        <v>3952</v>
      </c>
      <c r="D5027" t="s">
        <v>9581</v>
      </c>
      <c r="E5027" t="s">
        <v>3951</v>
      </c>
      <c r="F5027" s="4">
        <v>12.999346153846201</v>
      </c>
      <c r="G5027" s="4">
        <v>13.015000000000001</v>
      </c>
      <c r="H5027" s="4">
        <v>0.31105484304960701</v>
      </c>
      <c r="I5027" s="4">
        <v>13.71</v>
      </c>
      <c r="J5027" s="4">
        <v>12.3</v>
      </c>
      <c r="K5027" s="4">
        <v>12.792249999999999</v>
      </c>
      <c r="L5027" s="4">
        <v>13.192500000000001</v>
      </c>
      <c r="M5027" s="4">
        <v>26</v>
      </c>
    </row>
    <row r="5028" spans="1:13" x14ac:dyDescent="0.2">
      <c r="A5028" s="3">
        <v>41000</v>
      </c>
      <c r="B5028" t="s">
        <v>9540</v>
      </c>
      <c r="C5028" t="s">
        <v>3936</v>
      </c>
      <c r="D5028" t="s">
        <v>9541</v>
      </c>
      <c r="E5028" t="s">
        <v>3935</v>
      </c>
      <c r="F5028" s="4">
        <v>12.8781153846154</v>
      </c>
      <c r="G5028" s="4">
        <v>12.8</v>
      </c>
      <c r="H5028" s="4">
        <v>0.50056179054522998</v>
      </c>
      <c r="I5028" s="4">
        <v>14.4</v>
      </c>
      <c r="J5028" s="4">
        <v>12</v>
      </c>
      <c r="K5028" s="4">
        <v>12.6005</v>
      </c>
      <c r="L5028" s="4">
        <v>13.102499999999999</v>
      </c>
      <c r="M5028" s="4">
        <v>26</v>
      </c>
    </row>
    <row r="5029" spans="1:13" x14ac:dyDescent="0.2">
      <c r="A5029" s="3">
        <v>41000</v>
      </c>
      <c r="B5029" t="s">
        <v>9572</v>
      </c>
      <c r="C5029" t="s">
        <v>3939</v>
      </c>
      <c r="D5029" t="s">
        <v>9573</v>
      </c>
      <c r="E5029" t="s">
        <v>3938</v>
      </c>
      <c r="F5029" s="4">
        <v>12.855346153846201</v>
      </c>
      <c r="G5029" s="4">
        <v>12.984999999999999</v>
      </c>
      <c r="H5029" s="4">
        <v>0.52442264957247497</v>
      </c>
      <c r="I5029" s="4">
        <v>13.82</v>
      </c>
      <c r="J5029" s="4">
        <v>11.8</v>
      </c>
      <c r="K5029" s="4">
        <v>12.414999999999999</v>
      </c>
      <c r="L5029" s="4">
        <v>13.125</v>
      </c>
      <c r="M5029" s="4">
        <v>26</v>
      </c>
    </row>
    <row r="5030" spans="1:13" x14ac:dyDescent="0.2">
      <c r="A5030" s="3">
        <v>41000</v>
      </c>
      <c r="B5030" t="s">
        <v>10141</v>
      </c>
      <c r="C5030" t="s">
        <v>3579</v>
      </c>
      <c r="D5030" t="s">
        <v>10142</v>
      </c>
      <c r="E5030" t="s">
        <v>3578</v>
      </c>
      <c r="F5030" s="4">
        <v>3.6226923076923101</v>
      </c>
      <c r="G5030" s="4">
        <v>3.6</v>
      </c>
      <c r="H5030" s="4">
        <v>0.45408860538276202</v>
      </c>
      <c r="I5030" s="4">
        <v>5.08</v>
      </c>
      <c r="J5030" s="4">
        <v>2.6</v>
      </c>
      <c r="K5030" s="4">
        <v>3.4</v>
      </c>
      <c r="L5030" s="4">
        <v>3.8</v>
      </c>
      <c r="M5030" s="4">
        <v>26</v>
      </c>
    </row>
    <row r="5031" spans="1:13" x14ac:dyDescent="0.2">
      <c r="A5031" s="3">
        <v>41000</v>
      </c>
      <c r="B5031" t="s">
        <v>10157</v>
      </c>
      <c r="C5031" t="s">
        <v>3582</v>
      </c>
      <c r="D5031" t="s">
        <v>10158</v>
      </c>
      <c r="E5031" t="s">
        <v>3581</v>
      </c>
      <c r="F5031" s="4">
        <v>3.4952000000000001</v>
      </c>
      <c r="G5031" s="4">
        <v>3.52</v>
      </c>
      <c r="H5031" s="4">
        <v>0.41908750080780699</v>
      </c>
      <c r="I5031" s="4">
        <v>4.4000000000000004</v>
      </c>
      <c r="J5031" s="4">
        <v>2.2999999999999998</v>
      </c>
      <c r="K5031" s="4">
        <v>3.3</v>
      </c>
      <c r="L5031" s="4">
        <v>3.6</v>
      </c>
      <c r="M5031" s="4">
        <v>25</v>
      </c>
    </row>
    <row r="5032" spans="1:13" x14ac:dyDescent="0.2">
      <c r="A5032" s="3">
        <v>41000</v>
      </c>
      <c r="B5032" t="s">
        <v>10153</v>
      </c>
      <c r="C5032" t="s">
        <v>3591</v>
      </c>
      <c r="D5032" t="s">
        <v>10154</v>
      </c>
      <c r="E5032" t="s">
        <v>3590</v>
      </c>
      <c r="F5032" s="4">
        <v>4.1634615384615401</v>
      </c>
      <c r="G5032" s="4">
        <v>4.0999999999999996</v>
      </c>
      <c r="H5032" s="4">
        <v>0.62971067837661598</v>
      </c>
      <c r="I5032" s="4">
        <v>5.48</v>
      </c>
      <c r="J5032" s="4">
        <v>3.1</v>
      </c>
      <c r="K5032" s="4">
        <v>3.7</v>
      </c>
      <c r="L5032" s="4">
        <v>4.58</v>
      </c>
      <c r="M5032" s="4">
        <v>26</v>
      </c>
    </row>
    <row r="5033" spans="1:13" x14ac:dyDescent="0.2">
      <c r="A5033" s="3">
        <v>41000</v>
      </c>
      <c r="B5033" t="s">
        <v>10155</v>
      </c>
      <c r="C5033" t="s">
        <v>3594</v>
      </c>
      <c r="D5033" t="s">
        <v>10156</v>
      </c>
      <c r="E5033" t="s">
        <v>3593</v>
      </c>
      <c r="F5033" s="4">
        <v>3.7861538461538502</v>
      </c>
      <c r="G5033" s="4">
        <v>3.7</v>
      </c>
      <c r="H5033" s="4">
        <v>0.72435945178109995</v>
      </c>
      <c r="I5033" s="4">
        <v>6.54</v>
      </c>
      <c r="J5033" s="4">
        <v>2.8</v>
      </c>
      <c r="K5033" s="4">
        <v>3.4249999999999998</v>
      </c>
      <c r="L5033" s="4">
        <v>3.9750000000000001</v>
      </c>
      <c r="M5033" s="4">
        <v>26</v>
      </c>
    </row>
    <row r="5034" spans="1:13" x14ac:dyDescent="0.2">
      <c r="A5034" s="3">
        <v>41000</v>
      </c>
      <c r="B5034" t="s">
        <v>10161</v>
      </c>
      <c r="C5034" t="s">
        <v>3597</v>
      </c>
      <c r="D5034" t="s">
        <v>10162</v>
      </c>
      <c r="E5034" t="s">
        <v>3596</v>
      </c>
      <c r="F5034" s="4">
        <v>3.3330769230769199</v>
      </c>
      <c r="G5034" s="4">
        <v>3.35</v>
      </c>
      <c r="H5034" s="4">
        <v>0.60049825465704199</v>
      </c>
      <c r="I5034" s="4">
        <v>5.12</v>
      </c>
      <c r="J5034" s="4">
        <v>1.8</v>
      </c>
      <c r="K5034" s="4">
        <v>3.05</v>
      </c>
      <c r="L5034" s="4">
        <v>3.4750000000000001</v>
      </c>
      <c r="M5034" s="4">
        <v>26</v>
      </c>
    </row>
    <row r="5035" spans="1:13" x14ac:dyDescent="0.2">
      <c r="A5035" s="3">
        <v>41000</v>
      </c>
      <c r="B5035" t="s">
        <v>10163</v>
      </c>
      <c r="C5035" t="s">
        <v>3600</v>
      </c>
      <c r="D5035" t="s">
        <v>10164</v>
      </c>
      <c r="E5035" t="s">
        <v>3599</v>
      </c>
      <c r="F5035" s="4">
        <v>3.3076923076923102</v>
      </c>
      <c r="G5035" s="4">
        <v>3.45</v>
      </c>
      <c r="H5035" s="4">
        <v>0.543744849666148</v>
      </c>
      <c r="I5035" s="4">
        <v>4.2</v>
      </c>
      <c r="J5035" s="4">
        <v>1.9</v>
      </c>
      <c r="K5035" s="4">
        <v>3.1349999999999998</v>
      </c>
      <c r="L5035" s="4">
        <v>3.6</v>
      </c>
      <c r="M5035" s="4">
        <v>26</v>
      </c>
    </row>
    <row r="5036" spans="1:13" x14ac:dyDescent="0.2">
      <c r="A5036" s="3">
        <v>41030</v>
      </c>
      <c r="B5036" t="s">
        <v>9532</v>
      </c>
      <c r="C5036" t="s">
        <v>3918</v>
      </c>
      <c r="D5036" t="s">
        <v>9533</v>
      </c>
      <c r="E5036" t="s">
        <v>3917</v>
      </c>
      <c r="F5036" s="4">
        <v>4.4349999999999996</v>
      </c>
      <c r="G5036" s="4">
        <v>4.4450000000000003</v>
      </c>
      <c r="H5036" s="4">
        <v>0.22693611435820399</v>
      </c>
      <c r="I5036" s="4">
        <v>5.1100000000000003</v>
      </c>
      <c r="J5036" s="4">
        <v>3.83</v>
      </c>
      <c r="K5036" s="4">
        <v>4.3</v>
      </c>
      <c r="L5036" s="4">
        <v>4.5</v>
      </c>
      <c r="M5036" s="4">
        <v>28</v>
      </c>
    </row>
    <row r="5037" spans="1:13" x14ac:dyDescent="0.2">
      <c r="A5037" s="3">
        <v>41030</v>
      </c>
      <c r="B5037" t="s">
        <v>9564</v>
      </c>
      <c r="C5037" t="s">
        <v>3921</v>
      </c>
      <c r="D5037" t="s">
        <v>9565</v>
      </c>
      <c r="E5037" t="s">
        <v>3920</v>
      </c>
      <c r="F5037" s="4">
        <v>4.7185714285714297</v>
      </c>
      <c r="G5037" s="4">
        <v>4.5999999999999996</v>
      </c>
      <c r="H5037" s="4">
        <v>0.46353484255722399</v>
      </c>
      <c r="I5037" s="4">
        <v>5.9</v>
      </c>
      <c r="J5037" s="4">
        <v>4</v>
      </c>
      <c r="K5037" s="4">
        <v>4.4625000000000004</v>
      </c>
      <c r="L5037" s="4">
        <v>5</v>
      </c>
      <c r="M5037" s="4">
        <v>28</v>
      </c>
    </row>
    <row r="5038" spans="1:13" x14ac:dyDescent="0.2">
      <c r="A5038" s="3">
        <v>41030</v>
      </c>
      <c r="B5038" t="s">
        <v>7438</v>
      </c>
      <c r="C5038" t="s">
        <v>3903</v>
      </c>
      <c r="D5038" t="s">
        <v>7439</v>
      </c>
      <c r="E5038" t="s">
        <v>3902</v>
      </c>
      <c r="F5038" s="4">
        <v>4.5425925925925901</v>
      </c>
      <c r="G5038" s="4">
        <v>4.5</v>
      </c>
      <c r="H5038" s="4">
        <v>0.30855235925942698</v>
      </c>
      <c r="I5038" s="4">
        <v>5.3</v>
      </c>
      <c r="J5038" s="4">
        <v>4</v>
      </c>
      <c r="K5038" s="4">
        <v>4.5</v>
      </c>
      <c r="L5038" s="4">
        <v>4.75</v>
      </c>
      <c r="M5038" s="4">
        <v>27</v>
      </c>
    </row>
    <row r="5039" spans="1:13" x14ac:dyDescent="0.2">
      <c r="A5039" s="3">
        <v>41030</v>
      </c>
      <c r="B5039" t="s">
        <v>7544</v>
      </c>
      <c r="C5039" t="s">
        <v>3915</v>
      </c>
      <c r="D5039" t="s">
        <v>7545</v>
      </c>
      <c r="E5039" t="s">
        <v>3914</v>
      </c>
      <c r="F5039" s="4">
        <v>4.9574999999999996</v>
      </c>
      <c r="G5039" s="4">
        <v>5</v>
      </c>
      <c r="H5039" s="4">
        <v>0.56177707167600699</v>
      </c>
      <c r="I5039" s="4">
        <v>6.27</v>
      </c>
      <c r="J5039" s="4">
        <v>4</v>
      </c>
      <c r="K5039" s="4">
        <v>4.5</v>
      </c>
      <c r="L5039" s="4">
        <v>5.3375000000000004</v>
      </c>
      <c r="M5039" s="4">
        <v>24</v>
      </c>
    </row>
    <row r="5040" spans="1:13" x14ac:dyDescent="0.2">
      <c r="A5040" s="3">
        <v>41030</v>
      </c>
      <c r="B5040" t="s">
        <v>7364</v>
      </c>
      <c r="C5040" t="s">
        <v>3894</v>
      </c>
      <c r="D5040" t="s">
        <v>7365</v>
      </c>
      <c r="E5040" t="s">
        <v>3893</v>
      </c>
      <c r="F5040" s="4">
        <v>4.5466666666666704</v>
      </c>
      <c r="G5040" s="4">
        <v>4.5</v>
      </c>
      <c r="H5040" s="4">
        <v>0.11635489477654801</v>
      </c>
      <c r="I5040" s="4">
        <v>4.87</v>
      </c>
      <c r="J5040" s="4">
        <v>4.49</v>
      </c>
      <c r="K5040" s="4">
        <v>4.5</v>
      </c>
      <c r="L5040" s="4">
        <v>4.5</v>
      </c>
      <c r="M5040" s="4">
        <v>27</v>
      </c>
    </row>
    <row r="5041" spans="1:13" x14ac:dyDescent="0.2">
      <c r="A5041" s="3">
        <v>41030</v>
      </c>
      <c r="B5041" t="s">
        <v>7464</v>
      </c>
      <c r="C5041" t="s">
        <v>3906</v>
      </c>
      <c r="D5041" t="s">
        <v>7465</v>
      </c>
      <c r="E5041" t="s">
        <v>3905</v>
      </c>
      <c r="F5041" s="4">
        <v>4.6534615384615403</v>
      </c>
      <c r="G5041" s="4">
        <v>4.5</v>
      </c>
      <c r="H5041" s="4">
        <v>0.43954469449822597</v>
      </c>
      <c r="I5041" s="4">
        <v>5.75</v>
      </c>
      <c r="J5041" s="4">
        <v>4</v>
      </c>
      <c r="K5041" s="4">
        <v>4.5</v>
      </c>
      <c r="L5041" s="4">
        <v>4.7874999999999996</v>
      </c>
      <c r="M5041" s="4">
        <v>26</v>
      </c>
    </row>
    <row r="5042" spans="1:13" x14ac:dyDescent="0.2">
      <c r="A5042" s="3">
        <v>41030</v>
      </c>
      <c r="B5042" t="s">
        <v>7382</v>
      </c>
      <c r="C5042" t="s">
        <v>3897</v>
      </c>
      <c r="D5042" t="s">
        <v>7383</v>
      </c>
      <c r="E5042" t="s">
        <v>3896</v>
      </c>
      <c r="F5042" s="4">
        <v>4.5218518518518502</v>
      </c>
      <c r="G5042" s="4">
        <v>4.5</v>
      </c>
      <c r="H5042" s="4">
        <v>0.16112673074888401</v>
      </c>
      <c r="I5042" s="4">
        <v>4.9000000000000004</v>
      </c>
      <c r="J5042" s="4">
        <v>4.25</v>
      </c>
      <c r="K5042" s="4">
        <v>4.5</v>
      </c>
      <c r="L5042" s="4">
        <v>4.5</v>
      </c>
      <c r="M5042" s="4">
        <v>27</v>
      </c>
    </row>
    <row r="5043" spans="1:13" x14ac:dyDescent="0.2">
      <c r="A5043" s="3">
        <v>41030</v>
      </c>
      <c r="B5043" t="s">
        <v>7490</v>
      </c>
      <c r="C5043" t="s">
        <v>3909</v>
      </c>
      <c r="D5043" t="s">
        <v>7491</v>
      </c>
      <c r="E5043" t="s">
        <v>3908</v>
      </c>
      <c r="F5043" s="4">
        <v>4.7657692307692301</v>
      </c>
      <c r="G5043" s="4">
        <v>4.75</v>
      </c>
      <c r="H5043" s="4">
        <v>0.48705788630858299</v>
      </c>
      <c r="I5043" s="4">
        <v>6.05</v>
      </c>
      <c r="J5043" s="4">
        <v>4</v>
      </c>
      <c r="K5043" s="4">
        <v>4.5</v>
      </c>
      <c r="L5043" s="4">
        <v>4.95</v>
      </c>
      <c r="M5043" s="4">
        <v>26</v>
      </c>
    </row>
    <row r="5044" spans="1:13" x14ac:dyDescent="0.2">
      <c r="A5044" s="3">
        <v>41030</v>
      </c>
      <c r="B5044" t="s">
        <v>7408</v>
      </c>
      <c r="C5044" t="s">
        <v>3900</v>
      </c>
      <c r="D5044" t="s">
        <v>7409</v>
      </c>
      <c r="E5044" t="s">
        <v>3899</v>
      </c>
      <c r="F5044" s="4">
        <v>4.4977777777777801</v>
      </c>
      <c r="G5044" s="4">
        <v>4.5</v>
      </c>
      <c r="H5044" s="4">
        <v>0.22582044149029501</v>
      </c>
      <c r="I5044" s="4">
        <v>4.95</v>
      </c>
      <c r="J5044" s="4">
        <v>4</v>
      </c>
      <c r="K5044" s="4">
        <v>4.5</v>
      </c>
      <c r="L5044" s="4">
        <v>4.5</v>
      </c>
      <c r="M5044" s="4">
        <v>27</v>
      </c>
    </row>
    <row r="5045" spans="1:13" x14ac:dyDescent="0.2">
      <c r="A5045" s="3">
        <v>41030</v>
      </c>
      <c r="B5045" t="s">
        <v>7516</v>
      </c>
      <c r="C5045" t="s">
        <v>3912</v>
      </c>
      <c r="D5045" t="s">
        <v>7517</v>
      </c>
      <c r="E5045" t="s">
        <v>3911</v>
      </c>
      <c r="F5045" s="4">
        <v>4.8292307692307697</v>
      </c>
      <c r="G5045" s="4">
        <v>4.75</v>
      </c>
      <c r="H5045" s="4">
        <v>0.50884907842638805</v>
      </c>
      <c r="I5045" s="4">
        <v>6.07</v>
      </c>
      <c r="J5045" s="4">
        <v>4</v>
      </c>
      <c r="K5045" s="4">
        <v>4.5</v>
      </c>
      <c r="L5045" s="4">
        <v>5</v>
      </c>
      <c r="M5045" s="4">
        <v>26</v>
      </c>
    </row>
    <row r="5046" spans="1:13" x14ac:dyDescent="0.2">
      <c r="A5046" s="3">
        <v>41030</v>
      </c>
      <c r="B5046" t="s">
        <v>7562</v>
      </c>
      <c r="C5046" t="s">
        <v>3081</v>
      </c>
      <c r="D5046" t="s">
        <v>7563</v>
      </c>
      <c r="E5046" t="s">
        <v>3080</v>
      </c>
      <c r="F5046" s="4">
        <v>3.9878571428571399</v>
      </c>
      <c r="G5046" s="4">
        <v>4</v>
      </c>
      <c r="H5046" s="4">
        <v>0.42580953090995599</v>
      </c>
      <c r="I5046" s="4">
        <v>4.7</v>
      </c>
      <c r="J5046" s="4">
        <v>2.9</v>
      </c>
      <c r="K5046" s="4">
        <v>3.7749999999999999</v>
      </c>
      <c r="L5046" s="4">
        <v>4.3</v>
      </c>
      <c r="M5046" s="4">
        <v>28</v>
      </c>
    </row>
    <row r="5047" spans="1:13" x14ac:dyDescent="0.2">
      <c r="A5047" s="3">
        <v>41030</v>
      </c>
      <c r="B5047" t="s">
        <v>9492</v>
      </c>
      <c r="C5047" t="s">
        <v>3072</v>
      </c>
      <c r="D5047" t="s">
        <v>9493</v>
      </c>
      <c r="E5047" t="s">
        <v>3071</v>
      </c>
      <c r="F5047" s="4">
        <v>3.6548275862069</v>
      </c>
      <c r="G5047" s="4">
        <v>3.7</v>
      </c>
      <c r="H5047" s="4">
        <v>0.23229631153912</v>
      </c>
      <c r="I5047" s="4">
        <v>4.0999999999999996</v>
      </c>
      <c r="J5047" s="4">
        <v>3.1</v>
      </c>
      <c r="K5047" s="4">
        <v>3.5</v>
      </c>
      <c r="L5047" s="4">
        <v>3.8</v>
      </c>
      <c r="M5047" s="4">
        <v>29</v>
      </c>
    </row>
    <row r="5048" spans="1:13" x14ac:dyDescent="0.2">
      <c r="A5048" s="3">
        <v>41030</v>
      </c>
      <c r="B5048" t="s">
        <v>9534</v>
      </c>
      <c r="C5048" t="s">
        <v>3075</v>
      </c>
      <c r="D5048" t="s">
        <v>9535</v>
      </c>
      <c r="E5048" t="s">
        <v>3074</v>
      </c>
      <c r="F5048" s="4">
        <v>3.6524137931034502</v>
      </c>
      <c r="G5048" s="4">
        <v>3.6</v>
      </c>
      <c r="H5048" s="4">
        <v>0.25204386200497803</v>
      </c>
      <c r="I5048" s="4">
        <v>4.2</v>
      </c>
      <c r="J5048" s="4">
        <v>3.2</v>
      </c>
      <c r="K5048" s="4">
        <v>3.5</v>
      </c>
      <c r="L5048" s="4">
        <v>3.82</v>
      </c>
      <c r="M5048" s="4">
        <v>29</v>
      </c>
    </row>
    <row r="5049" spans="1:13" x14ac:dyDescent="0.2">
      <c r="A5049" s="3">
        <v>41030</v>
      </c>
      <c r="B5049" t="s">
        <v>7528</v>
      </c>
      <c r="C5049" t="s">
        <v>3102</v>
      </c>
      <c r="D5049" t="s">
        <v>7529</v>
      </c>
      <c r="E5049" t="s">
        <v>3101</v>
      </c>
      <c r="F5049" s="4">
        <v>3.59851851851852</v>
      </c>
      <c r="G5049" s="4">
        <v>3.6</v>
      </c>
      <c r="H5049" s="4">
        <v>0.227827595135912</v>
      </c>
      <c r="I5049" s="4">
        <v>4.2</v>
      </c>
      <c r="J5049" s="4">
        <v>3.2</v>
      </c>
      <c r="K5049" s="4">
        <v>3.5</v>
      </c>
      <c r="L5049" s="4">
        <v>3.7</v>
      </c>
      <c r="M5049" s="4">
        <v>27</v>
      </c>
    </row>
    <row r="5050" spans="1:13" x14ac:dyDescent="0.2">
      <c r="A5050" s="3">
        <v>41030</v>
      </c>
      <c r="B5050" t="s">
        <v>9566</v>
      </c>
      <c r="C5050" t="s">
        <v>3078</v>
      </c>
      <c r="D5050" t="s">
        <v>9567</v>
      </c>
      <c r="E5050" t="s">
        <v>3077</v>
      </c>
      <c r="F5050" s="4">
        <v>3.6326923076923099</v>
      </c>
      <c r="G5050" s="4">
        <v>3.6</v>
      </c>
      <c r="H5050" s="4">
        <v>0.28033633645758699</v>
      </c>
      <c r="I5050" s="4">
        <v>4.4000000000000004</v>
      </c>
      <c r="J5050" s="4">
        <v>3.1</v>
      </c>
      <c r="K5050" s="4">
        <v>3.5</v>
      </c>
      <c r="L5050" s="4">
        <v>3.7749999999999999</v>
      </c>
      <c r="M5050" s="4">
        <v>26</v>
      </c>
    </row>
    <row r="5051" spans="1:13" x14ac:dyDescent="0.2">
      <c r="A5051" s="3">
        <v>41030</v>
      </c>
      <c r="B5051" t="s">
        <v>7530</v>
      </c>
      <c r="C5051" t="s">
        <v>3105</v>
      </c>
      <c r="D5051" t="s">
        <v>7531</v>
      </c>
      <c r="E5051" t="s">
        <v>3104</v>
      </c>
      <c r="F5051" s="4">
        <v>3.4730769230769201</v>
      </c>
      <c r="G5051" s="4">
        <v>3.5</v>
      </c>
      <c r="H5051" s="4">
        <v>0.25228189361536402</v>
      </c>
      <c r="I5051" s="4">
        <v>4</v>
      </c>
      <c r="J5051" s="4">
        <v>3</v>
      </c>
      <c r="K5051" s="4">
        <v>3.4</v>
      </c>
      <c r="L5051" s="4">
        <v>3.5750000000000002</v>
      </c>
      <c r="M5051" s="4">
        <v>26</v>
      </c>
    </row>
    <row r="5052" spans="1:13" x14ac:dyDescent="0.2">
      <c r="A5052" s="3">
        <v>41030</v>
      </c>
      <c r="B5052" t="s">
        <v>7532</v>
      </c>
      <c r="C5052" t="s">
        <v>3138</v>
      </c>
      <c r="D5052" t="s">
        <v>7533</v>
      </c>
      <c r="E5052" t="s">
        <v>3137</v>
      </c>
      <c r="F5052" s="4">
        <v>0.526392857142857</v>
      </c>
      <c r="G5052" s="4">
        <v>0.53</v>
      </c>
      <c r="H5052" s="4">
        <v>0.13807092629453399</v>
      </c>
      <c r="I5052" s="4">
        <v>0.92</v>
      </c>
      <c r="J5052" s="4">
        <v>0.3</v>
      </c>
      <c r="K5052" s="4">
        <v>0.42749999999999999</v>
      </c>
      <c r="L5052" s="4">
        <v>0.57250000000000001</v>
      </c>
      <c r="M5052" s="4">
        <v>28</v>
      </c>
    </row>
    <row r="5053" spans="1:13" x14ac:dyDescent="0.2">
      <c r="A5053" s="3">
        <v>41030</v>
      </c>
      <c r="B5053" t="s">
        <v>7538</v>
      </c>
      <c r="C5053" t="s">
        <v>3141</v>
      </c>
      <c r="D5053" t="s">
        <v>7539</v>
      </c>
      <c r="E5053" t="s">
        <v>3140</v>
      </c>
      <c r="F5053" s="4">
        <v>0.29875000000000002</v>
      </c>
      <c r="G5053" s="4">
        <v>0.29499999999999998</v>
      </c>
      <c r="H5053" s="4">
        <v>8.2052659243249906E-2</v>
      </c>
      <c r="I5053" s="4">
        <v>0.53</v>
      </c>
      <c r="J5053" s="4">
        <v>0.16500000000000001</v>
      </c>
      <c r="K5053" s="4">
        <v>0.24</v>
      </c>
      <c r="L5053" s="4">
        <v>0.34250000000000003</v>
      </c>
      <c r="M5053" s="4">
        <v>28</v>
      </c>
    </row>
    <row r="5054" spans="1:13" x14ac:dyDescent="0.2">
      <c r="A5054" s="3">
        <v>41030</v>
      </c>
      <c r="B5054" t="s">
        <v>7548</v>
      </c>
      <c r="C5054" t="s">
        <v>3144</v>
      </c>
      <c r="D5054" t="s">
        <v>7549</v>
      </c>
      <c r="E5054" t="s">
        <v>3143</v>
      </c>
      <c r="F5054" s="4">
        <v>0.29103571428571401</v>
      </c>
      <c r="G5054" s="4">
        <v>0.3</v>
      </c>
      <c r="H5054" s="4">
        <v>0.142692490430985</v>
      </c>
      <c r="I5054" s="4">
        <v>0.71</v>
      </c>
      <c r="J5054" s="4">
        <v>-0.11</v>
      </c>
      <c r="K5054" s="4">
        <v>0.245</v>
      </c>
      <c r="L5054" s="4">
        <v>0.35</v>
      </c>
      <c r="M5054" s="4">
        <v>28</v>
      </c>
    </row>
    <row r="5055" spans="1:13" x14ac:dyDescent="0.2">
      <c r="A5055" s="3">
        <v>41030</v>
      </c>
      <c r="B5055" t="s">
        <v>7556</v>
      </c>
      <c r="C5055" t="s">
        <v>3147</v>
      </c>
      <c r="D5055" t="s">
        <v>7557</v>
      </c>
      <c r="E5055" t="s">
        <v>3146</v>
      </c>
      <c r="F5055" s="4">
        <v>-5.96785714285714E-2</v>
      </c>
      <c r="G5055" s="4">
        <v>1.4999999999999999E-2</v>
      </c>
      <c r="H5055" s="4">
        <v>0.19715552303841299</v>
      </c>
      <c r="I5055" s="4">
        <v>0.23</v>
      </c>
      <c r="J5055" s="4">
        <v>-0.51</v>
      </c>
      <c r="K5055" s="4">
        <v>-0.21249999999999999</v>
      </c>
      <c r="L5055" s="4">
        <v>0.1</v>
      </c>
      <c r="M5055" s="4">
        <v>28</v>
      </c>
    </row>
    <row r="5056" spans="1:13" x14ac:dyDescent="0.2">
      <c r="A5056" s="3">
        <v>41030</v>
      </c>
      <c r="B5056" t="s">
        <v>7458</v>
      </c>
      <c r="C5056" t="s">
        <v>3114</v>
      </c>
      <c r="D5056" t="s">
        <v>7459</v>
      </c>
      <c r="E5056" t="s">
        <v>3113</v>
      </c>
      <c r="F5056" s="4">
        <v>-0.38551724137930998</v>
      </c>
      <c r="G5056" s="4">
        <v>-0.37</v>
      </c>
      <c r="H5056" s="4">
        <v>0.14264306620013201</v>
      </c>
      <c r="I5056" s="4">
        <v>-0.14000000000000001</v>
      </c>
      <c r="J5056" s="4">
        <v>-0.9</v>
      </c>
      <c r="K5056" s="4">
        <v>-0.4</v>
      </c>
      <c r="L5056" s="4">
        <v>-0.34</v>
      </c>
      <c r="M5056" s="4">
        <v>29</v>
      </c>
    </row>
    <row r="5057" spans="1:13" x14ac:dyDescent="0.2">
      <c r="A5057" s="3">
        <v>41030</v>
      </c>
      <c r="B5057" t="s">
        <v>7564</v>
      </c>
      <c r="C5057" t="s">
        <v>3150</v>
      </c>
      <c r="D5057" t="s">
        <v>7565</v>
      </c>
      <c r="E5057" t="s">
        <v>3149</v>
      </c>
      <c r="F5057" s="4">
        <v>-0.36848148148148102</v>
      </c>
      <c r="G5057" s="4">
        <v>-0.4</v>
      </c>
      <c r="H5057" s="4">
        <v>0.19925425781964901</v>
      </c>
      <c r="I5057" s="4">
        <v>0.16</v>
      </c>
      <c r="J5057" s="4">
        <v>-0.7</v>
      </c>
      <c r="K5057" s="4">
        <v>-0.495</v>
      </c>
      <c r="L5057" s="4">
        <v>-0.27500000000000002</v>
      </c>
      <c r="M5057" s="4">
        <v>27</v>
      </c>
    </row>
    <row r="5058" spans="1:13" x14ac:dyDescent="0.2">
      <c r="A5058" s="3">
        <v>41030</v>
      </c>
      <c r="B5058" t="s">
        <v>7468</v>
      </c>
      <c r="C5058" t="s">
        <v>3117</v>
      </c>
      <c r="D5058" t="s">
        <v>7469</v>
      </c>
      <c r="E5058" t="s">
        <v>3116</v>
      </c>
      <c r="F5058" s="4">
        <v>0.15</v>
      </c>
      <c r="G5058" s="4">
        <v>0.16</v>
      </c>
      <c r="H5058" s="4">
        <v>0.10426614297761599</v>
      </c>
      <c r="I5058" s="4">
        <v>0.33</v>
      </c>
      <c r="J5058" s="4">
        <v>-0.25</v>
      </c>
      <c r="K5058" s="4">
        <v>0.1</v>
      </c>
      <c r="L5058" s="4">
        <v>0.22</v>
      </c>
      <c r="M5058" s="4">
        <v>29</v>
      </c>
    </row>
    <row r="5059" spans="1:13" x14ac:dyDescent="0.2">
      <c r="A5059" s="3">
        <v>41030</v>
      </c>
      <c r="B5059" t="s">
        <v>7476</v>
      </c>
      <c r="C5059" t="s">
        <v>3120</v>
      </c>
      <c r="D5059" t="s">
        <v>7477</v>
      </c>
      <c r="E5059" t="s">
        <v>3119</v>
      </c>
      <c r="F5059" s="4">
        <v>0.33179310344827601</v>
      </c>
      <c r="G5059" s="4">
        <v>0.33</v>
      </c>
      <c r="H5059" s="4">
        <v>0.10408972067759099</v>
      </c>
      <c r="I5059" s="4">
        <v>0.59</v>
      </c>
      <c r="J5059" s="4">
        <v>0.05</v>
      </c>
      <c r="K5059" s="4">
        <v>0.27</v>
      </c>
      <c r="L5059" s="4">
        <v>0.39</v>
      </c>
      <c r="M5059" s="4">
        <v>29</v>
      </c>
    </row>
    <row r="5060" spans="1:13" x14ac:dyDescent="0.2">
      <c r="A5060" s="3">
        <v>41030</v>
      </c>
      <c r="B5060" t="s">
        <v>7484</v>
      </c>
      <c r="C5060" t="s">
        <v>3123</v>
      </c>
      <c r="D5060" t="s">
        <v>7485</v>
      </c>
      <c r="E5060" t="s">
        <v>3122</v>
      </c>
      <c r="F5060" s="4">
        <v>0.29113793103448299</v>
      </c>
      <c r="G5060" s="4">
        <v>0.28999999999999998</v>
      </c>
      <c r="H5060" s="4">
        <v>9.2344743890152903E-2</v>
      </c>
      <c r="I5060" s="4">
        <v>0.5</v>
      </c>
      <c r="J5060" s="4">
        <v>0.06</v>
      </c>
      <c r="K5060" s="4">
        <v>0.25</v>
      </c>
      <c r="L5060" s="4">
        <v>0.36</v>
      </c>
      <c r="M5060" s="4">
        <v>29</v>
      </c>
    </row>
    <row r="5061" spans="1:13" x14ac:dyDescent="0.2">
      <c r="A5061" s="3">
        <v>41030</v>
      </c>
      <c r="B5061" t="s">
        <v>7494</v>
      </c>
      <c r="C5061" t="s">
        <v>3126</v>
      </c>
      <c r="D5061" t="s">
        <v>7495</v>
      </c>
      <c r="E5061" t="s">
        <v>3125</v>
      </c>
      <c r="F5061" s="4">
        <v>0.45582142857142899</v>
      </c>
      <c r="G5061" s="4">
        <v>0.46</v>
      </c>
      <c r="H5061" s="4">
        <v>0.14660100893276901</v>
      </c>
      <c r="I5061" s="4">
        <v>0.73</v>
      </c>
      <c r="J5061" s="4">
        <v>0.12</v>
      </c>
      <c r="K5061" s="4">
        <v>0.33750000000000002</v>
      </c>
      <c r="L5061" s="4">
        <v>0.54</v>
      </c>
      <c r="M5061" s="4">
        <v>28</v>
      </c>
    </row>
    <row r="5062" spans="1:13" x14ac:dyDescent="0.2">
      <c r="A5062" s="3">
        <v>41030</v>
      </c>
      <c r="B5062" t="s">
        <v>7502</v>
      </c>
      <c r="C5062" t="s">
        <v>3129</v>
      </c>
      <c r="D5062" t="s">
        <v>7503</v>
      </c>
      <c r="E5062" t="s">
        <v>3128</v>
      </c>
      <c r="F5062" s="4">
        <v>0.57246428571428598</v>
      </c>
      <c r="G5062" s="4">
        <v>0.57950000000000002</v>
      </c>
      <c r="H5062" s="4">
        <v>0.10755032659793599</v>
      </c>
      <c r="I5062" s="4">
        <v>0.74</v>
      </c>
      <c r="J5062" s="4">
        <v>0.32</v>
      </c>
      <c r="K5062" s="4">
        <v>0.5</v>
      </c>
      <c r="L5062" s="4">
        <v>0.65</v>
      </c>
      <c r="M5062" s="4">
        <v>28</v>
      </c>
    </row>
    <row r="5063" spans="1:13" x14ac:dyDescent="0.2">
      <c r="A5063" s="3">
        <v>41030</v>
      </c>
      <c r="B5063" t="s">
        <v>7510</v>
      </c>
      <c r="C5063" t="s">
        <v>3132</v>
      </c>
      <c r="D5063" t="s">
        <v>7511</v>
      </c>
      <c r="E5063" t="s">
        <v>3131</v>
      </c>
      <c r="F5063" s="4">
        <v>0.877571428571429</v>
      </c>
      <c r="G5063" s="4">
        <v>0.88100000000000001</v>
      </c>
      <c r="H5063" s="4">
        <v>0.162104088319004</v>
      </c>
      <c r="I5063" s="4">
        <v>1.1000000000000001</v>
      </c>
      <c r="J5063" s="4">
        <v>0.56999999999999995</v>
      </c>
      <c r="K5063" s="4">
        <v>0.76749999999999996</v>
      </c>
      <c r="L5063" s="4">
        <v>1</v>
      </c>
      <c r="M5063" s="4">
        <v>28</v>
      </c>
    </row>
    <row r="5064" spans="1:13" x14ac:dyDescent="0.2">
      <c r="A5064" s="3">
        <v>41030</v>
      </c>
      <c r="B5064" t="s">
        <v>7520</v>
      </c>
      <c r="C5064" t="s">
        <v>3135</v>
      </c>
      <c r="D5064" t="s">
        <v>7521</v>
      </c>
      <c r="E5064" t="s">
        <v>3134</v>
      </c>
      <c r="F5064" s="4">
        <v>0.59671428571428597</v>
      </c>
      <c r="G5064" s="4">
        <v>0.57499999999999996</v>
      </c>
      <c r="H5064" s="4">
        <v>0.14021170689825699</v>
      </c>
      <c r="I5064" s="4">
        <v>0.88</v>
      </c>
      <c r="J5064" s="4">
        <v>0.3</v>
      </c>
      <c r="K5064" s="4">
        <v>0.51</v>
      </c>
      <c r="L5064" s="4">
        <v>0.67700000000000005</v>
      </c>
      <c r="M5064" s="4">
        <v>28</v>
      </c>
    </row>
    <row r="5065" spans="1:13" x14ac:dyDescent="0.2">
      <c r="A5065" s="3">
        <v>41030</v>
      </c>
      <c r="B5065" t="s">
        <v>7566</v>
      </c>
      <c r="C5065" t="s">
        <v>3096</v>
      </c>
      <c r="D5065" t="s">
        <v>7567</v>
      </c>
      <c r="E5065" t="s">
        <v>3095</v>
      </c>
      <c r="F5065" s="4">
        <v>3.472</v>
      </c>
      <c r="G5065" s="4">
        <v>3.4</v>
      </c>
      <c r="H5065" s="4">
        <v>0.21509687739868899</v>
      </c>
      <c r="I5065" s="4">
        <v>4.2</v>
      </c>
      <c r="J5065" s="4">
        <v>3.2</v>
      </c>
      <c r="K5065" s="4">
        <v>3.3</v>
      </c>
      <c r="L5065" s="4">
        <v>3.5</v>
      </c>
      <c r="M5065" s="4">
        <v>25</v>
      </c>
    </row>
    <row r="5066" spans="1:13" x14ac:dyDescent="0.2">
      <c r="A5066" s="3">
        <v>41030</v>
      </c>
      <c r="B5066" t="s">
        <v>9536</v>
      </c>
      <c r="C5066" t="s">
        <v>3087</v>
      </c>
      <c r="D5066" t="s">
        <v>9537</v>
      </c>
      <c r="E5066" t="s">
        <v>3086</v>
      </c>
      <c r="F5066" s="4">
        <v>3.4964285714285701</v>
      </c>
      <c r="G5066" s="4">
        <v>3.5</v>
      </c>
      <c r="H5066" s="4">
        <v>0.168835100039331</v>
      </c>
      <c r="I5066" s="4">
        <v>3.9</v>
      </c>
      <c r="J5066" s="4">
        <v>3.2</v>
      </c>
      <c r="K5066" s="4">
        <v>3.4</v>
      </c>
      <c r="L5066" s="4">
        <v>3.6</v>
      </c>
      <c r="M5066" s="4">
        <v>28</v>
      </c>
    </row>
    <row r="5067" spans="1:13" x14ac:dyDescent="0.2">
      <c r="A5067" s="3">
        <v>41030</v>
      </c>
      <c r="B5067" t="s">
        <v>9568</v>
      </c>
      <c r="C5067" t="s">
        <v>3090</v>
      </c>
      <c r="D5067" t="s">
        <v>9569</v>
      </c>
      <c r="E5067" t="s">
        <v>3089</v>
      </c>
      <c r="F5067" s="4">
        <v>3.4555555555555602</v>
      </c>
      <c r="G5067" s="4">
        <v>3.4</v>
      </c>
      <c r="H5067" s="4">
        <v>0.21000610491736699</v>
      </c>
      <c r="I5067" s="4">
        <v>4</v>
      </c>
      <c r="J5067" s="4">
        <v>3.1</v>
      </c>
      <c r="K5067" s="4">
        <v>3.3</v>
      </c>
      <c r="L5067" s="4">
        <v>3.55</v>
      </c>
      <c r="M5067" s="4">
        <v>27</v>
      </c>
    </row>
    <row r="5068" spans="1:13" x14ac:dyDescent="0.2">
      <c r="A5068" s="3">
        <v>41030</v>
      </c>
      <c r="B5068" t="s">
        <v>7568</v>
      </c>
      <c r="C5068" t="s">
        <v>3153</v>
      </c>
      <c r="D5068" t="s">
        <v>7569</v>
      </c>
      <c r="E5068" t="s">
        <v>3152</v>
      </c>
      <c r="F5068" s="4">
        <v>0.22225925925925899</v>
      </c>
      <c r="G5068" s="4">
        <v>0.24</v>
      </c>
      <c r="H5068" s="4">
        <v>4.7126338048820798E-2</v>
      </c>
      <c r="I5068" s="4">
        <v>0.28599999999999998</v>
      </c>
      <c r="J5068" s="4">
        <v>0.11</v>
      </c>
      <c r="K5068" s="4">
        <v>0.2</v>
      </c>
      <c r="L5068" s="4">
        <v>0.25</v>
      </c>
      <c r="M5068" s="4">
        <v>27</v>
      </c>
    </row>
    <row r="5069" spans="1:13" x14ac:dyDescent="0.2">
      <c r="A5069" s="3">
        <v>41030</v>
      </c>
      <c r="B5069" t="s">
        <v>10147</v>
      </c>
      <c r="C5069" t="s">
        <v>4324</v>
      </c>
      <c r="D5069" t="s">
        <v>10148</v>
      </c>
      <c r="E5069" t="s">
        <v>4323</v>
      </c>
      <c r="F5069" s="4">
        <v>2.3032142857142901</v>
      </c>
      <c r="G5069" s="4">
        <v>2.2000000000000002</v>
      </c>
      <c r="H5069" s="4">
        <v>0.37177306470508498</v>
      </c>
      <c r="I5069" s="4">
        <v>4</v>
      </c>
      <c r="J5069" s="4">
        <v>1.7</v>
      </c>
      <c r="K5069" s="4">
        <v>2.1675</v>
      </c>
      <c r="L5069" s="4">
        <v>2.4</v>
      </c>
      <c r="M5069" s="4">
        <v>28</v>
      </c>
    </row>
    <row r="5070" spans="1:13" x14ac:dyDescent="0.2">
      <c r="A5070" s="3">
        <v>41030</v>
      </c>
      <c r="B5070" t="s">
        <v>10159</v>
      </c>
      <c r="C5070" t="s">
        <v>4327</v>
      </c>
      <c r="D5070" t="s">
        <v>10160</v>
      </c>
      <c r="E5070" t="s">
        <v>4326</v>
      </c>
      <c r="F5070" s="4">
        <v>2.3624999999999998</v>
      </c>
      <c r="G5070" s="4">
        <v>2.4</v>
      </c>
      <c r="H5070" s="4">
        <v>0.38983020995376</v>
      </c>
      <c r="I5070" s="4">
        <v>2.8</v>
      </c>
      <c r="J5070" s="4">
        <v>1</v>
      </c>
      <c r="K5070" s="4">
        <v>2.2749999999999999</v>
      </c>
      <c r="L5070" s="4">
        <v>2.625</v>
      </c>
      <c r="M5070" s="4">
        <v>28</v>
      </c>
    </row>
    <row r="5071" spans="1:13" x14ac:dyDescent="0.2">
      <c r="A5071" s="3">
        <v>41030</v>
      </c>
      <c r="B5071" t="s">
        <v>9578</v>
      </c>
      <c r="C5071" t="s">
        <v>3939</v>
      </c>
      <c r="D5071" t="s">
        <v>9579</v>
      </c>
      <c r="E5071" t="s">
        <v>3947</v>
      </c>
      <c r="F5071" s="4">
        <v>13.540482758620699</v>
      </c>
      <c r="G5071" s="4">
        <v>13.63</v>
      </c>
      <c r="H5071" s="4">
        <v>0.37458306542928999</v>
      </c>
      <c r="I5071" s="4">
        <v>14.03</v>
      </c>
      <c r="J5071" s="4">
        <v>12.65</v>
      </c>
      <c r="K5071" s="4">
        <v>13.3</v>
      </c>
      <c r="L5071" s="4">
        <v>13.78</v>
      </c>
      <c r="M5071" s="4">
        <v>29</v>
      </c>
    </row>
    <row r="5072" spans="1:13" x14ac:dyDescent="0.2">
      <c r="A5072" s="3">
        <v>41030</v>
      </c>
      <c r="B5072" t="s">
        <v>9580</v>
      </c>
      <c r="C5072" t="s">
        <v>3942</v>
      </c>
      <c r="D5072" t="s">
        <v>9581</v>
      </c>
      <c r="E5072" t="s">
        <v>3949</v>
      </c>
      <c r="F5072" s="4">
        <v>13.427642857142899</v>
      </c>
      <c r="G5072" s="4">
        <v>13.565</v>
      </c>
      <c r="H5072" s="4">
        <v>0.39211867197323402</v>
      </c>
      <c r="I5072" s="4">
        <v>14.1</v>
      </c>
      <c r="J5072" s="4">
        <v>12.48</v>
      </c>
      <c r="K5072" s="4">
        <v>13.154999999999999</v>
      </c>
      <c r="L5072" s="4">
        <v>13.702500000000001</v>
      </c>
      <c r="M5072" s="4">
        <v>28</v>
      </c>
    </row>
    <row r="5073" spans="1:13" x14ac:dyDescent="0.2">
      <c r="A5073" s="3">
        <v>41030</v>
      </c>
      <c r="B5073" t="s">
        <v>9582</v>
      </c>
      <c r="C5073" t="s">
        <v>3952</v>
      </c>
      <c r="D5073" t="s">
        <v>9583</v>
      </c>
      <c r="E5073" t="s">
        <v>3951</v>
      </c>
      <c r="F5073" s="4">
        <v>13.341357142857101</v>
      </c>
      <c r="G5073" s="4">
        <v>13.4</v>
      </c>
      <c r="H5073" s="4">
        <v>0.38221539538015498</v>
      </c>
      <c r="I5073" s="4">
        <v>14.1</v>
      </c>
      <c r="J5073" s="4">
        <v>12.45</v>
      </c>
      <c r="K5073" s="4">
        <v>13.09</v>
      </c>
      <c r="L5073" s="4">
        <v>13.612500000000001</v>
      </c>
      <c r="M5073" s="4">
        <v>28</v>
      </c>
    </row>
    <row r="5074" spans="1:13" x14ac:dyDescent="0.2">
      <c r="A5074" s="3">
        <v>41030</v>
      </c>
      <c r="B5074" t="s">
        <v>9540</v>
      </c>
      <c r="C5074" t="s">
        <v>3936</v>
      </c>
      <c r="D5074" t="s">
        <v>9541</v>
      </c>
      <c r="E5074" t="s">
        <v>3935</v>
      </c>
      <c r="F5074" s="4">
        <v>13.026862068965499</v>
      </c>
      <c r="G5074" s="4">
        <v>12.9</v>
      </c>
      <c r="H5074" s="4">
        <v>0.55460653518237102</v>
      </c>
      <c r="I5074" s="4">
        <v>14.92</v>
      </c>
      <c r="J5074" s="4">
        <v>12.3</v>
      </c>
      <c r="K5074" s="4">
        <v>12.63</v>
      </c>
      <c r="L5074" s="4">
        <v>13.24</v>
      </c>
      <c r="M5074" s="4">
        <v>29</v>
      </c>
    </row>
    <row r="5075" spans="1:13" x14ac:dyDescent="0.2">
      <c r="A5075" s="3">
        <v>41030</v>
      </c>
      <c r="B5075" t="s">
        <v>9572</v>
      </c>
      <c r="C5075" t="s">
        <v>3939</v>
      </c>
      <c r="D5075" t="s">
        <v>9573</v>
      </c>
      <c r="E5075" t="s">
        <v>3938</v>
      </c>
      <c r="F5075" s="4">
        <v>12.9627142857143</v>
      </c>
      <c r="G5075" s="4">
        <v>12.84</v>
      </c>
      <c r="H5075" s="4">
        <v>0.71528817591455696</v>
      </c>
      <c r="I5075" s="4">
        <v>15.41</v>
      </c>
      <c r="J5075" s="4">
        <v>11.8</v>
      </c>
      <c r="K5075" s="4">
        <v>12.49</v>
      </c>
      <c r="L5075" s="4">
        <v>13.46</v>
      </c>
      <c r="M5075" s="4">
        <v>28</v>
      </c>
    </row>
    <row r="5076" spans="1:13" x14ac:dyDescent="0.2">
      <c r="A5076" s="3">
        <v>41030</v>
      </c>
      <c r="B5076" t="s">
        <v>10141</v>
      </c>
      <c r="C5076" t="s">
        <v>3579</v>
      </c>
      <c r="D5076" t="s">
        <v>10142</v>
      </c>
      <c r="E5076" t="s">
        <v>3578</v>
      </c>
      <c r="F5076" s="4">
        <v>3.7189285714285698</v>
      </c>
      <c r="G5076" s="4">
        <v>3.7050000000000001</v>
      </c>
      <c r="H5076" s="4">
        <v>0.28386667822287798</v>
      </c>
      <c r="I5076" s="4">
        <v>4.0999999999999996</v>
      </c>
      <c r="J5076" s="4">
        <v>2.6</v>
      </c>
      <c r="K5076" s="4">
        <v>3.6749999999999998</v>
      </c>
      <c r="L5076" s="4">
        <v>3.8475000000000001</v>
      </c>
      <c r="M5076" s="4">
        <v>28</v>
      </c>
    </row>
    <row r="5077" spans="1:13" x14ac:dyDescent="0.2">
      <c r="A5077" s="3">
        <v>41030</v>
      </c>
      <c r="B5077" t="s">
        <v>10157</v>
      </c>
      <c r="C5077" t="s">
        <v>3582</v>
      </c>
      <c r="D5077" t="s">
        <v>10158</v>
      </c>
      <c r="E5077" t="s">
        <v>3581</v>
      </c>
      <c r="F5077" s="4">
        <v>3.50285714285714</v>
      </c>
      <c r="G5077" s="4">
        <v>3.51</v>
      </c>
      <c r="H5077" s="4">
        <v>0.37314337570963102</v>
      </c>
      <c r="I5077" s="4">
        <v>4.2</v>
      </c>
      <c r="J5077" s="4">
        <v>2.2999999999999998</v>
      </c>
      <c r="K5077" s="4">
        <v>3.375</v>
      </c>
      <c r="L5077" s="4">
        <v>3.7</v>
      </c>
      <c r="M5077" s="4">
        <v>28</v>
      </c>
    </row>
    <row r="5078" spans="1:13" x14ac:dyDescent="0.2">
      <c r="A5078" s="3">
        <v>41030</v>
      </c>
      <c r="B5078" t="s">
        <v>10165</v>
      </c>
      <c r="C5078" t="s">
        <v>3603</v>
      </c>
      <c r="D5078" t="s">
        <v>10166</v>
      </c>
      <c r="E5078" t="s">
        <v>3602</v>
      </c>
      <c r="F5078" s="4">
        <v>3.1123076923076902</v>
      </c>
      <c r="G5078" s="4">
        <v>3.3</v>
      </c>
      <c r="H5078" s="4">
        <v>0.93503072759052197</v>
      </c>
      <c r="I5078" s="4">
        <v>4.4000000000000004</v>
      </c>
      <c r="J5078" s="4">
        <v>-0.5</v>
      </c>
      <c r="K5078" s="4">
        <v>2.7</v>
      </c>
      <c r="L5078" s="4">
        <v>3.5</v>
      </c>
      <c r="M5078" s="4">
        <v>26</v>
      </c>
    </row>
    <row r="5079" spans="1:13" x14ac:dyDescent="0.2">
      <c r="A5079" s="3">
        <v>41030</v>
      </c>
      <c r="B5079" t="s">
        <v>10155</v>
      </c>
      <c r="C5079" t="s">
        <v>3594</v>
      </c>
      <c r="D5079" t="s">
        <v>10156</v>
      </c>
      <c r="E5079" t="s">
        <v>3593</v>
      </c>
      <c r="F5079" s="4">
        <v>3.86407407407407</v>
      </c>
      <c r="G5079" s="4">
        <v>3.82</v>
      </c>
      <c r="H5079" s="4">
        <v>0.36425117347637698</v>
      </c>
      <c r="I5079" s="4">
        <v>4.7</v>
      </c>
      <c r="J5079" s="4">
        <v>3.3</v>
      </c>
      <c r="K5079" s="4">
        <v>3.65</v>
      </c>
      <c r="L5079" s="4">
        <v>4</v>
      </c>
      <c r="M5079" s="4">
        <v>27</v>
      </c>
    </row>
    <row r="5080" spans="1:13" x14ac:dyDescent="0.2">
      <c r="A5080" s="3">
        <v>41030</v>
      </c>
      <c r="B5080" t="s">
        <v>10161</v>
      </c>
      <c r="C5080" t="s">
        <v>3597</v>
      </c>
      <c r="D5080" t="s">
        <v>10162</v>
      </c>
      <c r="E5080" t="s">
        <v>3596</v>
      </c>
      <c r="F5080" s="4">
        <v>3.37333333333333</v>
      </c>
      <c r="G5080" s="4">
        <v>3.3</v>
      </c>
      <c r="H5080" s="4">
        <v>0.47775919264190603</v>
      </c>
      <c r="I5080" s="4">
        <v>4.38</v>
      </c>
      <c r="J5080" s="4">
        <v>1.6</v>
      </c>
      <c r="K5080" s="4">
        <v>3.2</v>
      </c>
      <c r="L5080" s="4">
        <v>3.55</v>
      </c>
      <c r="M5080" s="4">
        <v>27</v>
      </c>
    </row>
    <row r="5081" spans="1:13" x14ac:dyDescent="0.2">
      <c r="A5081" s="3">
        <v>41030</v>
      </c>
      <c r="B5081" t="s">
        <v>10163</v>
      </c>
      <c r="C5081" t="s">
        <v>3600</v>
      </c>
      <c r="D5081" t="s">
        <v>10164</v>
      </c>
      <c r="E5081" t="s">
        <v>3599</v>
      </c>
      <c r="F5081" s="4">
        <v>3.3407407407407401</v>
      </c>
      <c r="G5081" s="4">
        <v>3.4</v>
      </c>
      <c r="H5081" s="4">
        <v>0.66522943367698295</v>
      </c>
      <c r="I5081" s="4">
        <v>4.3</v>
      </c>
      <c r="J5081" s="4">
        <v>1</v>
      </c>
      <c r="K5081" s="4">
        <v>3.12</v>
      </c>
      <c r="L5081" s="4">
        <v>3.65</v>
      </c>
      <c r="M5081" s="4">
        <v>27</v>
      </c>
    </row>
    <row r="5082" spans="1:13" x14ac:dyDescent="0.2">
      <c r="A5082" s="3">
        <v>41061</v>
      </c>
      <c r="B5082" t="s">
        <v>9532</v>
      </c>
      <c r="C5082" t="s">
        <v>3918</v>
      </c>
      <c r="D5082" t="s">
        <v>9533</v>
      </c>
      <c r="E5082" t="s">
        <v>3917</v>
      </c>
      <c r="F5082" s="4">
        <v>4.4676</v>
      </c>
      <c r="G5082" s="4">
        <v>4.41</v>
      </c>
      <c r="H5082" s="4">
        <v>0.33969692374232702</v>
      </c>
      <c r="I5082" s="4">
        <v>5.87</v>
      </c>
      <c r="J5082" s="4">
        <v>4.0999999999999996</v>
      </c>
      <c r="K5082" s="4">
        <v>4.33</v>
      </c>
      <c r="L5082" s="4">
        <v>4.47</v>
      </c>
      <c r="M5082" s="4">
        <v>25</v>
      </c>
    </row>
    <row r="5083" spans="1:13" x14ac:dyDescent="0.2">
      <c r="A5083" s="3">
        <v>41061</v>
      </c>
      <c r="B5083" t="s">
        <v>9564</v>
      </c>
      <c r="C5083" t="s">
        <v>3921</v>
      </c>
      <c r="D5083" t="s">
        <v>9565</v>
      </c>
      <c r="E5083" t="s">
        <v>3920</v>
      </c>
      <c r="F5083" s="4">
        <v>4.7443999999999997</v>
      </c>
      <c r="G5083" s="4">
        <v>4.5199999999999996</v>
      </c>
      <c r="H5083" s="4">
        <v>0.44514117610783499</v>
      </c>
      <c r="I5083" s="4">
        <v>5.88</v>
      </c>
      <c r="J5083" s="4">
        <v>4.2</v>
      </c>
      <c r="K5083" s="4">
        <v>4.45</v>
      </c>
      <c r="L5083" s="4">
        <v>5</v>
      </c>
      <c r="M5083" s="4">
        <v>25</v>
      </c>
    </row>
    <row r="5084" spans="1:13" x14ac:dyDescent="0.2">
      <c r="A5084" s="3">
        <v>41061</v>
      </c>
      <c r="B5084" t="s">
        <v>7438</v>
      </c>
      <c r="C5084" t="s">
        <v>3903</v>
      </c>
      <c r="D5084" t="s">
        <v>7439</v>
      </c>
      <c r="E5084" t="s">
        <v>3902</v>
      </c>
      <c r="F5084" s="4">
        <v>4.5912499999999996</v>
      </c>
      <c r="G5084" s="4">
        <v>4.5</v>
      </c>
      <c r="H5084" s="4">
        <v>0.457206189809368</v>
      </c>
      <c r="I5084" s="4">
        <v>6.5</v>
      </c>
      <c r="J5084" s="4">
        <v>4</v>
      </c>
      <c r="K5084" s="4">
        <v>4.5</v>
      </c>
      <c r="L5084" s="4">
        <v>4.5625</v>
      </c>
      <c r="M5084" s="4">
        <v>24</v>
      </c>
    </row>
    <row r="5085" spans="1:13" x14ac:dyDescent="0.2">
      <c r="A5085" s="3">
        <v>41061</v>
      </c>
      <c r="B5085" t="s">
        <v>7544</v>
      </c>
      <c r="C5085" t="s">
        <v>3915</v>
      </c>
      <c r="D5085" t="s">
        <v>7545</v>
      </c>
      <c r="E5085" t="s">
        <v>3914</v>
      </c>
      <c r="F5085" s="4">
        <v>4.9340909090909104</v>
      </c>
      <c r="G5085" s="4">
        <v>4.9249999999999998</v>
      </c>
      <c r="H5085" s="4">
        <v>0.53471540352842195</v>
      </c>
      <c r="I5085" s="4">
        <v>6.19</v>
      </c>
      <c r="J5085" s="4">
        <v>4</v>
      </c>
      <c r="K5085" s="4">
        <v>4.5</v>
      </c>
      <c r="L5085" s="4">
        <v>5.2725</v>
      </c>
      <c r="M5085" s="4">
        <v>22</v>
      </c>
    </row>
    <row r="5086" spans="1:13" x14ac:dyDescent="0.2">
      <c r="A5086" s="3">
        <v>41061</v>
      </c>
      <c r="B5086" t="s">
        <v>7464</v>
      </c>
      <c r="C5086" t="s">
        <v>3906</v>
      </c>
      <c r="D5086" t="s">
        <v>7465</v>
      </c>
      <c r="E5086" t="s">
        <v>3905</v>
      </c>
      <c r="F5086" s="4">
        <v>4.6145833333333304</v>
      </c>
      <c r="G5086" s="4">
        <v>4.5</v>
      </c>
      <c r="H5086" s="4">
        <v>0.46549626782856002</v>
      </c>
      <c r="I5086" s="4">
        <v>6.5</v>
      </c>
      <c r="J5086" s="4">
        <v>4</v>
      </c>
      <c r="K5086" s="4">
        <v>4.5</v>
      </c>
      <c r="L5086" s="4">
        <v>4.75</v>
      </c>
      <c r="M5086" s="4">
        <v>24</v>
      </c>
    </row>
    <row r="5087" spans="1:13" x14ac:dyDescent="0.2">
      <c r="A5087" s="3">
        <v>41061</v>
      </c>
      <c r="B5087" t="s">
        <v>7570</v>
      </c>
      <c r="C5087" t="s">
        <v>4436</v>
      </c>
      <c r="D5087" t="s">
        <v>7571</v>
      </c>
      <c r="E5087" t="s">
        <v>4435</v>
      </c>
      <c r="F5087" s="4">
        <v>5.1018181818181798</v>
      </c>
      <c r="G5087" s="4">
        <v>5</v>
      </c>
      <c r="H5087" s="4">
        <v>0.61960537643795699</v>
      </c>
      <c r="I5087" s="4">
        <v>6.5</v>
      </c>
      <c r="J5087" s="4">
        <v>4</v>
      </c>
      <c r="K5087" s="4">
        <v>4.75</v>
      </c>
      <c r="L5087" s="4">
        <v>5.5</v>
      </c>
      <c r="M5087" s="4">
        <v>22</v>
      </c>
    </row>
    <row r="5088" spans="1:13" x14ac:dyDescent="0.2">
      <c r="A5088" s="3">
        <v>41061</v>
      </c>
      <c r="B5088" t="s">
        <v>7382</v>
      </c>
      <c r="C5088" t="s">
        <v>3897</v>
      </c>
      <c r="D5088" t="s">
        <v>7383</v>
      </c>
      <c r="E5088" t="s">
        <v>3896</v>
      </c>
      <c r="F5088" s="4">
        <v>4.5351999999999997</v>
      </c>
      <c r="G5088" s="4">
        <v>4.5</v>
      </c>
      <c r="H5088" s="4">
        <v>0.12386551847332899</v>
      </c>
      <c r="I5088" s="4">
        <v>4.83</v>
      </c>
      <c r="J5088" s="4">
        <v>4.25</v>
      </c>
      <c r="K5088" s="4">
        <v>4.5</v>
      </c>
      <c r="L5088" s="4">
        <v>4.5</v>
      </c>
      <c r="M5088" s="4">
        <v>25</v>
      </c>
    </row>
    <row r="5089" spans="1:13" x14ac:dyDescent="0.2">
      <c r="A5089" s="3">
        <v>41061</v>
      </c>
      <c r="B5089" t="s">
        <v>7490</v>
      </c>
      <c r="C5089" t="s">
        <v>3909</v>
      </c>
      <c r="D5089" t="s">
        <v>7491</v>
      </c>
      <c r="E5089" t="s">
        <v>3908</v>
      </c>
      <c r="F5089" s="4">
        <v>4.7245833333333298</v>
      </c>
      <c r="G5089" s="4">
        <v>4.5</v>
      </c>
      <c r="H5089" s="4">
        <v>0.44853364147656999</v>
      </c>
      <c r="I5089" s="4">
        <v>6.25</v>
      </c>
      <c r="J5089" s="4">
        <v>4</v>
      </c>
      <c r="K5089" s="4">
        <v>4.5</v>
      </c>
      <c r="L5089" s="4">
        <v>4.8324999999999996</v>
      </c>
      <c r="M5089" s="4">
        <v>24</v>
      </c>
    </row>
    <row r="5090" spans="1:13" x14ac:dyDescent="0.2">
      <c r="A5090" s="3">
        <v>41061</v>
      </c>
      <c r="B5090" t="s">
        <v>7408</v>
      </c>
      <c r="C5090" t="s">
        <v>3900</v>
      </c>
      <c r="D5090" t="s">
        <v>7409</v>
      </c>
      <c r="E5090" t="s">
        <v>3899</v>
      </c>
      <c r="F5090" s="4">
        <v>4.5568</v>
      </c>
      <c r="G5090" s="4">
        <v>4.5</v>
      </c>
      <c r="H5090" s="4">
        <v>0.29592679274892703</v>
      </c>
      <c r="I5090" s="4">
        <v>5.75</v>
      </c>
      <c r="J5090" s="4">
        <v>4</v>
      </c>
      <c r="K5090" s="4">
        <v>4.5</v>
      </c>
      <c r="L5090" s="4">
        <v>4.5</v>
      </c>
      <c r="M5090" s="4">
        <v>25</v>
      </c>
    </row>
    <row r="5091" spans="1:13" x14ac:dyDescent="0.2">
      <c r="A5091" s="3">
        <v>41061</v>
      </c>
      <c r="B5091" t="s">
        <v>7516</v>
      </c>
      <c r="C5091" t="s">
        <v>3912</v>
      </c>
      <c r="D5091" t="s">
        <v>7517</v>
      </c>
      <c r="E5091" t="s">
        <v>3911</v>
      </c>
      <c r="F5091" s="4">
        <v>4.7808333333333302</v>
      </c>
      <c r="G5091" s="4">
        <v>4.625</v>
      </c>
      <c r="H5091" s="4">
        <v>0.51819852387374399</v>
      </c>
      <c r="I5091" s="4">
        <v>6.15</v>
      </c>
      <c r="J5091" s="4">
        <v>4</v>
      </c>
      <c r="K5091" s="4">
        <v>4.5</v>
      </c>
      <c r="L5091" s="4">
        <v>5</v>
      </c>
      <c r="M5091" s="4">
        <v>24</v>
      </c>
    </row>
    <row r="5092" spans="1:13" x14ac:dyDescent="0.2">
      <c r="A5092" s="3">
        <v>41061</v>
      </c>
      <c r="B5092" t="s">
        <v>7572</v>
      </c>
      <c r="C5092" t="s">
        <v>3081</v>
      </c>
      <c r="D5092" t="s">
        <v>7573</v>
      </c>
      <c r="E5092" t="s">
        <v>3080</v>
      </c>
      <c r="F5092" s="4">
        <v>3.95</v>
      </c>
      <c r="G5092" s="4">
        <v>3.9</v>
      </c>
      <c r="H5092" s="4">
        <v>0.37549966711037203</v>
      </c>
      <c r="I5092" s="4">
        <v>4.8</v>
      </c>
      <c r="J5092" s="4">
        <v>3.3</v>
      </c>
      <c r="K5092" s="4">
        <v>3.7</v>
      </c>
      <c r="L5092" s="4">
        <v>4.0999999999999996</v>
      </c>
      <c r="M5092" s="4">
        <v>26</v>
      </c>
    </row>
    <row r="5093" spans="1:13" x14ac:dyDescent="0.2">
      <c r="A5093" s="3">
        <v>41061</v>
      </c>
      <c r="B5093" t="s">
        <v>9492</v>
      </c>
      <c r="C5093" t="s">
        <v>3072</v>
      </c>
      <c r="D5093" t="s">
        <v>9493</v>
      </c>
      <c r="E5093" t="s">
        <v>3071</v>
      </c>
      <c r="F5093" s="4">
        <v>3.81111111111111</v>
      </c>
      <c r="G5093" s="4">
        <v>3.8</v>
      </c>
      <c r="H5093" s="4">
        <v>0.27781196370834599</v>
      </c>
      <c r="I5093" s="4">
        <v>4.7</v>
      </c>
      <c r="J5093" s="4">
        <v>3.3</v>
      </c>
      <c r="K5093" s="4">
        <v>3.7</v>
      </c>
      <c r="L5093" s="4">
        <v>3.9</v>
      </c>
      <c r="M5093" s="4">
        <v>27</v>
      </c>
    </row>
    <row r="5094" spans="1:13" x14ac:dyDescent="0.2">
      <c r="A5094" s="3">
        <v>41061</v>
      </c>
      <c r="B5094" t="s">
        <v>9534</v>
      </c>
      <c r="C5094" t="s">
        <v>3075</v>
      </c>
      <c r="D5094" t="s">
        <v>9535</v>
      </c>
      <c r="E5094" t="s">
        <v>3074</v>
      </c>
      <c r="F5094" s="4">
        <v>3.69259259259259</v>
      </c>
      <c r="G5094" s="4">
        <v>3.7</v>
      </c>
      <c r="H5094" s="4">
        <v>0.25103773226338499</v>
      </c>
      <c r="I5094" s="4">
        <v>4.2</v>
      </c>
      <c r="J5094" s="4">
        <v>3.2</v>
      </c>
      <c r="K5094" s="4">
        <v>3.5</v>
      </c>
      <c r="L5094" s="4">
        <v>3.9</v>
      </c>
      <c r="M5094" s="4">
        <v>27</v>
      </c>
    </row>
    <row r="5095" spans="1:13" x14ac:dyDescent="0.2">
      <c r="A5095" s="3">
        <v>41061</v>
      </c>
      <c r="B5095" t="s">
        <v>7528</v>
      </c>
      <c r="C5095" t="s">
        <v>3102</v>
      </c>
      <c r="D5095" t="s">
        <v>7529</v>
      </c>
      <c r="E5095" t="s">
        <v>3101</v>
      </c>
      <c r="F5095" s="4">
        <v>3.6240000000000001</v>
      </c>
      <c r="G5095" s="4">
        <v>3.6</v>
      </c>
      <c r="H5095" s="4">
        <v>0.27276363393971698</v>
      </c>
      <c r="I5095" s="4">
        <v>4.3</v>
      </c>
      <c r="J5095" s="4">
        <v>3.1</v>
      </c>
      <c r="K5095" s="4">
        <v>3.5</v>
      </c>
      <c r="L5095" s="4">
        <v>3.8</v>
      </c>
      <c r="M5095" s="4">
        <v>25</v>
      </c>
    </row>
    <row r="5096" spans="1:13" x14ac:dyDescent="0.2">
      <c r="A5096" s="3">
        <v>41061</v>
      </c>
      <c r="B5096" t="s">
        <v>9566</v>
      </c>
      <c r="C5096" t="s">
        <v>3078</v>
      </c>
      <c r="D5096" t="s">
        <v>9567</v>
      </c>
      <c r="E5096" t="s">
        <v>3077</v>
      </c>
      <c r="F5096" s="4">
        <v>3.6875</v>
      </c>
      <c r="G5096" s="4">
        <v>3.6</v>
      </c>
      <c r="H5096" s="4">
        <v>0.30261541096996603</v>
      </c>
      <c r="I5096" s="4">
        <v>4.4000000000000004</v>
      </c>
      <c r="J5096" s="4">
        <v>3.1</v>
      </c>
      <c r="K5096" s="4">
        <v>3.5</v>
      </c>
      <c r="L5096" s="4">
        <v>3.8</v>
      </c>
      <c r="M5096" s="4">
        <v>24</v>
      </c>
    </row>
    <row r="5097" spans="1:13" x14ac:dyDescent="0.2">
      <c r="A5097" s="3">
        <v>41061</v>
      </c>
      <c r="B5097" t="s">
        <v>7530</v>
      </c>
      <c r="C5097" t="s">
        <v>3105</v>
      </c>
      <c r="D5097" t="s">
        <v>7531</v>
      </c>
      <c r="E5097" t="s">
        <v>3104</v>
      </c>
      <c r="F5097" s="4">
        <v>3.4956521739130402</v>
      </c>
      <c r="G5097" s="4">
        <v>3.5</v>
      </c>
      <c r="H5097" s="4">
        <v>0.30072376462244499</v>
      </c>
      <c r="I5097" s="4">
        <v>4</v>
      </c>
      <c r="J5097" s="4">
        <v>3</v>
      </c>
      <c r="K5097" s="4">
        <v>3.4</v>
      </c>
      <c r="L5097" s="4">
        <v>3.6</v>
      </c>
      <c r="M5097" s="4">
        <v>23</v>
      </c>
    </row>
    <row r="5098" spans="1:13" x14ac:dyDescent="0.2">
      <c r="A5098" s="3">
        <v>41061</v>
      </c>
      <c r="B5098" t="s">
        <v>7532</v>
      </c>
      <c r="C5098" t="s">
        <v>3135</v>
      </c>
      <c r="D5098" t="s">
        <v>7533</v>
      </c>
      <c r="E5098" t="s">
        <v>3134</v>
      </c>
      <c r="F5098" s="4">
        <v>0.56070370370370404</v>
      </c>
      <c r="G5098" s="4">
        <v>0.53</v>
      </c>
      <c r="H5098" s="4">
        <v>0.153438490511248</v>
      </c>
      <c r="I5098" s="4">
        <v>0.97</v>
      </c>
      <c r="J5098" s="4">
        <v>0.35</v>
      </c>
      <c r="K5098" s="4">
        <v>0.46</v>
      </c>
      <c r="L5098" s="4">
        <v>0.61</v>
      </c>
      <c r="M5098" s="4">
        <v>27</v>
      </c>
    </row>
    <row r="5099" spans="1:13" x14ac:dyDescent="0.2">
      <c r="A5099" s="3">
        <v>41061</v>
      </c>
      <c r="B5099" t="s">
        <v>7538</v>
      </c>
      <c r="C5099" t="s">
        <v>3138</v>
      </c>
      <c r="D5099" t="s">
        <v>7539</v>
      </c>
      <c r="E5099" t="s">
        <v>3137</v>
      </c>
      <c r="F5099" s="4">
        <v>0.31388888888888899</v>
      </c>
      <c r="G5099" s="4">
        <v>0.3</v>
      </c>
      <c r="H5099" s="4">
        <v>9.2884681743353695E-2</v>
      </c>
      <c r="I5099" s="4">
        <v>0.54</v>
      </c>
      <c r="J5099" s="4">
        <v>0.16500000000000001</v>
      </c>
      <c r="K5099" s="4">
        <v>0.25</v>
      </c>
      <c r="L5099" s="4">
        <v>0.35499999999999998</v>
      </c>
      <c r="M5099" s="4">
        <v>27</v>
      </c>
    </row>
    <row r="5100" spans="1:13" x14ac:dyDescent="0.2">
      <c r="A5100" s="3">
        <v>41061</v>
      </c>
      <c r="B5100" t="s">
        <v>7548</v>
      </c>
      <c r="C5100" t="s">
        <v>3141</v>
      </c>
      <c r="D5100" t="s">
        <v>7549</v>
      </c>
      <c r="E5100" t="s">
        <v>3140</v>
      </c>
      <c r="F5100" s="4">
        <v>0.27181481481481501</v>
      </c>
      <c r="G5100" s="4">
        <v>0.3</v>
      </c>
      <c r="H5100" s="4">
        <v>0.13602206750745599</v>
      </c>
      <c r="I5100" s="4">
        <v>0.51</v>
      </c>
      <c r="J5100" s="4">
        <v>-0.15</v>
      </c>
      <c r="K5100" s="4">
        <v>0.215</v>
      </c>
      <c r="L5100" s="4">
        <v>0.33</v>
      </c>
      <c r="M5100" s="4">
        <v>27</v>
      </c>
    </row>
    <row r="5101" spans="1:13" x14ac:dyDescent="0.2">
      <c r="A5101" s="3">
        <v>41061</v>
      </c>
      <c r="B5101" t="s">
        <v>7556</v>
      </c>
      <c r="C5101" t="s">
        <v>3144</v>
      </c>
      <c r="D5101" t="s">
        <v>7557</v>
      </c>
      <c r="E5101" t="s">
        <v>3143</v>
      </c>
      <c r="F5101" s="4">
        <v>-7.7814814814814795E-2</v>
      </c>
      <c r="G5101" s="4">
        <v>-7.0000000000000007E-2</v>
      </c>
      <c r="H5101" s="4">
        <v>0.17687806252571001</v>
      </c>
      <c r="I5101" s="4">
        <v>0.17</v>
      </c>
      <c r="J5101" s="4">
        <v>-0.46</v>
      </c>
      <c r="K5101" s="4">
        <v>-0.22500000000000001</v>
      </c>
      <c r="L5101" s="4">
        <v>0.05</v>
      </c>
      <c r="M5101" s="4">
        <v>27</v>
      </c>
    </row>
    <row r="5102" spans="1:13" x14ac:dyDescent="0.2">
      <c r="A5102" s="3">
        <v>41061</v>
      </c>
      <c r="B5102" t="s">
        <v>7564</v>
      </c>
      <c r="C5102" t="s">
        <v>3147</v>
      </c>
      <c r="D5102" t="s">
        <v>7565</v>
      </c>
      <c r="E5102" t="s">
        <v>3146</v>
      </c>
      <c r="F5102" s="4">
        <v>-0.36725925925925901</v>
      </c>
      <c r="G5102" s="4">
        <v>-0.4</v>
      </c>
      <c r="H5102" s="4">
        <v>0.2260899399988</v>
      </c>
      <c r="I5102" s="4">
        <v>0.3</v>
      </c>
      <c r="J5102" s="4">
        <v>-0.7</v>
      </c>
      <c r="K5102" s="4">
        <v>-0.51</v>
      </c>
      <c r="L5102" s="4">
        <v>-0.3</v>
      </c>
      <c r="M5102" s="4">
        <v>27</v>
      </c>
    </row>
    <row r="5103" spans="1:13" x14ac:dyDescent="0.2">
      <c r="A5103" s="3">
        <v>41061</v>
      </c>
      <c r="B5103" t="s">
        <v>7468</v>
      </c>
      <c r="C5103" t="s">
        <v>3114</v>
      </c>
      <c r="D5103" t="s">
        <v>7469</v>
      </c>
      <c r="E5103" t="s">
        <v>3113</v>
      </c>
      <c r="F5103" s="4">
        <v>0.34088888888888902</v>
      </c>
      <c r="G5103" s="4">
        <v>0.37</v>
      </c>
      <c r="H5103" s="4">
        <v>8.1390480133798598E-2</v>
      </c>
      <c r="I5103" s="4">
        <v>0.43</v>
      </c>
      <c r="J5103" s="4">
        <v>0.13</v>
      </c>
      <c r="K5103" s="4">
        <v>0.29499999999999998</v>
      </c>
      <c r="L5103" s="4">
        <v>0.4</v>
      </c>
      <c r="M5103" s="4">
        <v>27</v>
      </c>
    </row>
    <row r="5104" spans="1:13" x14ac:dyDescent="0.2">
      <c r="A5104" s="3">
        <v>41061</v>
      </c>
      <c r="B5104" t="s">
        <v>7574</v>
      </c>
      <c r="C5104" t="s">
        <v>3150</v>
      </c>
      <c r="D5104" t="s">
        <v>7575</v>
      </c>
      <c r="E5104" t="s">
        <v>3149</v>
      </c>
      <c r="F5104" s="4">
        <v>0.17248148148148101</v>
      </c>
      <c r="G5104" s="4">
        <v>0.16</v>
      </c>
      <c r="H5104" s="4">
        <v>0.13460751218331901</v>
      </c>
      <c r="I5104" s="4">
        <v>0.6</v>
      </c>
      <c r="J5104" s="4">
        <v>-0.11</v>
      </c>
      <c r="K5104" s="4">
        <v>9.5000000000000001E-2</v>
      </c>
      <c r="L5104" s="4">
        <v>0.22</v>
      </c>
      <c r="M5104" s="4">
        <v>27</v>
      </c>
    </row>
    <row r="5105" spans="1:13" x14ac:dyDescent="0.2">
      <c r="A5105" s="3">
        <v>41061</v>
      </c>
      <c r="B5105" t="s">
        <v>7476</v>
      </c>
      <c r="C5105" t="s">
        <v>3117</v>
      </c>
      <c r="D5105" t="s">
        <v>7477</v>
      </c>
      <c r="E5105" t="s">
        <v>3116</v>
      </c>
      <c r="F5105" s="4">
        <v>0.34377777777777802</v>
      </c>
      <c r="G5105" s="4">
        <v>0.32</v>
      </c>
      <c r="H5105" s="4">
        <v>8.6009540317577696E-2</v>
      </c>
      <c r="I5105" s="4">
        <v>0.61</v>
      </c>
      <c r="J5105" s="4">
        <v>0.22</v>
      </c>
      <c r="K5105" s="4">
        <v>0.28499999999999998</v>
      </c>
      <c r="L5105" s="4">
        <v>0.40500000000000003</v>
      </c>
      <c r="M5105" s="4">
        <v>27</v>
      </c>
    </row>
    <row r="5106" spans="1:13" x14ac:dyDescent="0.2">
      <c r="A5106" s="3">
        <v>41061</v>
      </c>
      <c r="B5106" t="s">
        <v>7484</v>
      </c>
      <c r="C5106" t="s">
        <v>3120</v>
      </c>
      <c r="D5106" t="s">
        <v>7485</v>
      </c>
      <c r="E5106" t="s">
        <v>3119</v>
      </c>
      <c r="F5106" s="4">
        <v>0.27974074074074101</v>
      </c>
      <c r="G5106" s="4">
        <v>0.28000000000000003</v>
      </c>
      <c r="H5106" s="4">
        <v>8.2057012353322203E-2</v>
      </c>
      <c r="I5106" s="4">
        <v>0.42</v>
      </c>
      <c r="J5106" s="4">
        <v>0.12</v>
      </c>
      <c r="K5106" s="4">
        <v>0.23</v>
      </c>
      <c r="L5106" s="4">
        <v>0.31</v>
      </c>
      <c r="M5106" s="4">
        <v>27</v>
      </c>
    </row>
    <row r="5107" spans="1:13" x14ac:dyDescent="0.2">
      <c r="A5107" s="3">
        <v>41061</v>
      </c>
      <c r="B5107" t="s">
        <v>7494</v>
      </c>
      <c r="C5107" t="s">
        <v>3123</v>
      </c>
      <c r="D5107" t="s">
        <v>7495</v>
      </c>
      <c r="E5107" t="s">
        <v>3122</v>
      </c>
      <c r="F5107" s="4">
        <v>0.43048148148148102</v>
      </c>
      <c r="G5107" s="4">
        <v>0.45</v>
      </c>
      <c r="H5107" s="4">
        <v>0.147575631293134</v>
      </c>
      <c r="I5107" s="4">
        <v>0.73</v>
      </c>
      <c r="J5107" s="4">
        <v>0.1</v>
      </c>
      <c r="K5107" s="4">
        <v>0.33500000000000002</v>
      </c>
      <c r="L5107" s="4">
        <v>0.52</v>
      </c>
      <c r="M5107" s="4">
        <v>27</v>
      </c>
    </row>
    <row r="5108" spans="1:13" x14ac:dyDescent="0.2">
      <c r="A5108" s="3">
        <v>41061</v>
      </c>
      <c r="B5108" t="s">
        <v>7502</v>
      </c>
      <c r="C5108" t="s">
        <v>3126</v>
      </c>
      <c r="D5108" t="s">
        <v>7503</v>
      </c>
      <c r="E5108" t="s">
        <v>3125</v>
      </c>
      <c r="F5108" s="4">
        <v>0.57588888888888901</v>
      </c>
      <c r="G5108" s="4">
        <v>0.59</v>
      </c>
      <c r="H5108" s="4">
        <v>0.103523439684463</v>
      </c>
      <c r="I5108" s="4">
        <v>0.77</v>
      </c>
      <c r="J5108" s="4">
        <v>0.33</v>
      </c>
      <c r="K5108" s="4">
        <v>0.52</v>
      </c>
      <c r="L5108" s="4">
        <v>0.63500000000000001</v>
      </c>
      <c r="M5108" s="4">
        <v>27</v>
      </c>
    </row>
    <row r="5109" spans="1:13" x14ac:dyDescent="0.2">
      <c r="A5109" s="3">
        <v>41061</v>
      </c>
      <c r="B5109" t="s">
        <v>7510</v>
      </c>
      <c r="C5109" t="s">
        <v>3129</v>
      </c>
      <c r="D5109" t="s">
        <v>7511</v>
      </c>
      <c r="E5109" t="s">
        <v>3128</v>
      </c>
      <c r="F5109" s="4">
        <v>0.87862962962962998</v>
      </c>
      <c r="G5109" s="4">
        <v>0.873</v>
      </c>
      <c r="H5109" s="4">
        <v>0.131514593559378</v>
      </c>
      <c r="I5109" s="4">
        <v>1.1100000000000001</v>
      </c>
      <c r="J5109" s="4">
        <v>0.66</v>
      </c>
      <c r="K5109" s="4">
        <v>0.79</v>
      </c>
      <c r="L5109" s="4">
        <v>0.96</v>
      </c>
      <c r="M5109" s="4">
        <v>27</v>
      </c>
    </row>
    <row r="5110" spans="1:13" x14ac:dyDescent="0.2">
      <c r="A5110" s="3">
        <v>41061</v>
      </c>
      <c r="B5110" t="s">
        <v>7520</v>
      </c>
      <c r="C5110" t="s">
        <v>3132</v>
      </c>
      <c r="D5110" t="s">
        <v>7521</v>
      </c>
      <c r="E5110" t="s">
        <v>3131</v>
      </c>
      <c r="F5110" s="4">
        <v>0.59103703703703703</v>
      </c>
      <c r="G5110" s="4">
        <v>0.56999999999999995</v>
      </c>
      <c r="H5110" s="4">
        <v>0.114393881453337</v>
      </c>
      <c r="I5110" s="4">
        <v>0.87</v>
      </c>
      <c r="J5110" s="4">
        <v>0.4</v>
      </c>
      <c r="K5110" s="4">
        <v>0.51</v>
      </c>
      <c r="L5110" s="4">
        <v>0.625</v>
      </c>
      <c r="M5110" s="4">
        <v>27</v>
      </c>
    </row>
    <row r="5111" spans="1:13" x14ac:dyDescent="0.2">
      <c r="A5111" s="3">
        <v>41061</v>
      </c>
      <c r="B5111" t="s">
        <v>7576</v>
      </c>
      <c r="C5111" t="s">
        <v>3096</v>
      </c>
      <c r="D5111" t="s">
        <v>7577</v>
      </c>
      <c r="E5111" t="s">
        <v>3095</v>
      </c>
      <c r="F5111" s="4">
        <v>3.4791666666666701</v>
      </c>
      <c r="G5111" s="4">
        <v>3.4</v>
      </c>
      <c r="H5111" s="4">
        <v>0.27343096524282501</v>
      </c>
      <c r="I5111" s="4">
        <v>4.4000000000000004</v>
      </c>
      <c r="J5111" s="4">
        <v>3.1</v>
      </c>
      <c r="K5111" s="4">
        <v>3.3</v>
      </c>
      <c r="L5111" s="4">
        <v>3.5249999999999999</v>
      </c>
      <c r="M5111" s="4">
        <v>24</v>
      </c>
    </row>
    <row r="5112" spans="1:13" x14ac:dyDescent="0.2">
      <c r="A5112" s="3">
        <v>41061</v>
      </c>
      <c r="B5112" t="s">
        <v>9536</v>
      </c>
      <c r="C5112" t="s">
        <v>3087</v>
      </c>
      <c r="D5112" t="s">
        <v>9537</v>
      </c>
      <c r="E5112" t="s">
        <v>3086</v>
      </c>
      <c r="F5112" s="4">
        <v>3.5407407407407399</v>
      </c>
      <c r="G5112" s="4">
        <v>3.5</v>
      </c>
      <c r="H5112" s="4">
        <v>0.150023739811813</v>
      </c>
      <c r="I5112" s="4">
        <v>3.9</v>
      </c>
      <c r="J5112" s="4">
        <v>3.3</v>
      </c>
      <c r="K5112" s="4">
        <v>3.4</v>
      </c>
      <c r="L5112" s="4">
        <v>3.6</v>
      </c>
      <c r="M5112" s="4">
        <v>27</v>
      </c>
    </row>
    <row r="5113" spans="1:13" x14ac:dyDescent="0.2">
      <c r="A5113" s="3">
        <v>41061</v>
      </c>
      <c r="B5113" t="s">
        <v>9568</v>
      </c>
      <c r="C5113" t="s">
        <v>3090</v>
      </c>
      <c r="D5113" t="s">
        <v>9569</v>
      </c>
      <c r="E5113" t="s">
        <v>3089</v>
      </c>
      <c r="F5113" s="4">
        <v>3.4653846153846199</v>
      </c>
      <c r="G5113" s="4">
        <v>3.4</v>
      </c>
      <c r="H5113" s="4">
        <v>0.20773503833933801</v>
      </c>
      <c r="I5113" s="4">
        <v>4.0999999999999996</v>
      </c>
      <c r="J5113" s="4">
        <v>3.2</v>
      </c>
      <c r="K5113" s="4">
        <v>3.3</v>
      </c>
      <c r="L5113" s="4">
        <v>3.5</v>
      </c>
      <c r="M5113" s="4">
        <v>26</v>
      </c>
    </row>
    <row r="5114" spans="1:13" x14ac:dyDescent="0.2">
      <c r="A5114" s="3">
        <v>41061</v>
      </c>
      <c r="B5114" t="s">
        <v>7578</v>
      </c>
      <c r="C5114" t="s">
        <v>3153</v>
      </c>
      <c r="D5114" t="s">
        <v>7579</v>
      </c>
      <c r="E5114" t="s">
        <v>3152</v>
      </c>
      <c r="F5114" s="4">
        <v>0.23434615384615401</v>
      </c>
      <c r="G5114" s="4">
        <v>0.215</v>
      </c>
      <c r="H5114" s="4">
        <v>6.18895418032432E-2</v>
      </c>
      <c r="I5114" s="4">
        <v>0.47</v>
      </c>
      <c r="J5114" s="4">
        <v>0.18</v>
      </c>
      <c r="K5114" s="4">
        <v>0.2</v>
      </c>
      <c r="L5114" s="4">
        <v>0.2475</v>
      </c>
      <c r="M5114" s="4">
        <v>26</v>
      </c>
    </row>
    <row r="5115" spans="1:13" x14ac:dyDescent="0.2">
      <c r="A5115" s="3">
        <v>41061</v>
      </c>
      <c r="B5115" t="s">
        <v>10147</v>
      </c>
      <c r="C5115" t="s">
        <v>4324</v>
      </c>
      <c r="D5115" t="s">
        <v>10148</v>
      </c>
      <c r="E5115" t="s">
        <v>4323</v>
      </c>
      <c r="F5115" s="4">
        <v>2.1520000000000001</v>
      </c>
      <c r="G5115" s="4">
        <v>2.2000000000000002</v>
      </c>
      <c r="H5115" s="4">
        <v>0.180554700852678</v>
      </c>
      <c r="I5115" s="4">
        <v>2.5</v>
      </c>
      <c r="J5115" s="4">
        <v>1.7</v>
      </c>
      <c r="K5115" s="4">
        <v>2.1</v>
      </c>
      <c r="L5115" s="4">
        <v>2.2000000000000002</v>
      </c>
      <c r="M5115" s="4">
        <v>25</v>
      </c>
    </row>
    <row r="5116" spans="1:13" x14ac:dyDescent="0.2">
      <c r="A5116" s="3">
        <v>41061</v>
      </c>
      <c r="B5116" t="s">
        <v>10159</v>
      </c>
      <c r="C5116" t="s">
        <v>4327</v>
      </c>
      <c r="D5116" t="s">
        <v>10160</v>
      </c>
      <c r="E5116" t="s">
        <v>4326</v>
      </c>
      <c r="F5116" s="4">
        <v>2.2879999999999998</v>
      </c>
      <c r="G5116" s="4">
        <v>2.2999999999999998</v>
      </c>
      <c r="H5116" s="4">
        <v>0.271293199325011</v>
      </c>
      <c r="I5116" s="4">
        <v>2.8</v>
      </c>
      <c r="J5116" s="4">
        <v>1.8</v>
      </c>
      <c r="K5116" s="4">
        <v>2.1</v>
      </c>
      <c r="L5116" s="4">
        <v>2.5</v>
      </c>
      <c r="M5116" s="4">
        <v>25</v>
      </c>
    </row>
    <row r="5117" spans="1:13" x14ac:dyDescent="0.2">
      <c r="A5117" s="3">
        <v>41061</v>
      </c>
      <c r="B5117" t="s">
        <v>9580</v>
      </c>
      <c r="C5117" t="s">
        <v>3939</v>
      </c>
      <c r="D5117" t="s">
        <v>9581</v>
      </c>
      <c r="E5117" t="s">
        <v>3947</v>
      </c>
      <c r="F5117" s="4">
        <v>13.7276666666667</v>
      </c>
      <c r="G5117" s="4">
        <v>13.72</v>
      </c>
      <c r="H5117" s="4">
        <v>0.21660332407421601</v>
      </c>
      <c r="I5117" s="4">
        <v>14.22</v>
      </c>
      <c r="J5117" s="4">
        <v>13.32</v>
      </c>
      <c r="K5117" s="4">
        <v>13.58</v>
      </c>
      <c r="L5117" s="4">
        <v>13.82</v>
      </c>
      <c r="M5117" s="4">
        <v>27</v>
      </c>
    </row>
    <row r="5118" spans="1:13" x14ac:dyDescent="0.2">
      <c r="A5118" s="3">
        <v>41061</v>
      </c>
      <c r="B5118" t="s">
        <v>9582</v>
      </c>
      <c r="C5118" t="s">
        <v>3942</v>
      </c>
      <c r="D5118" t="s">
        <v>9583</v>
      </c>
      <c r="E5118" t="s">
        <v>3949</v>
      </c>
      <c r="F5118" s="4">
        <v>13.5806666666667</v>
      </c>
      <c r="G5118" s="4">
        <v>13.55</v>
      </c>
      <c r="H5118" s="4">
        <v>0.242489650849744</v>
      </c>
      <c r="I5118" s="4">
        <v>14.1</v>
      </c>
      <c r="J5118" s="4">
        <v>13.18</v>
      </c>
      <c r="K5118" s="4">
        <v>13.4</v>
      </c>
      <c r="L5118" s="4">
        <v>13.7</v>
      </c>
      <c r="M5118" s="4">
        <v>27</v>
      </c>
    </row>
    <row r="5119" spans="1:13" x14ac:dyDescent="0.2">
      <c r="A5119" s="3">
        <v>41061</v>
      </c>
      <c r="B5119" t="s">
        <v>9584</v>
      </c>
      <c r="C5119" t="s">
        <v>3952</v>
      </c>
      <c r="D5119" t="s">
        <v>9585</v>
      </c>
      <c r="E5119" t="s">
        <v>3951</v>
      </c>
      <c r="F5119" s="4">
        <v>13.4661111111111</v>
      </c>
      <c r="G5119" s="4">
        <v>13.45</v>
      </c>
      <c r="H5119" s="4">
        <v>0.35877551727350598</v>
      </c>
      <c r="I5119" s="4">
        <v>14.51</v>
      </c>
      <c r="J5119" s="4">
        <v>12.82</v>
      </c>
      <c r="K5119" s="4">
        <v>13.3</v>
      </c>
      <c r="L5119" s="4">
        <v>13.595000000000001</v>
      </c>
      <c r="M5119" s="4">
        <v>27</v>
      </c>
    </row>
    <row r="5120" spans="1:13" x14ac:dyDescent="0.2">
      <c r="A5120" s="3">
        <v>41061</v>
      </c>
      <c r="B5120" t="s">
        <v>9540</v>
      </c>
      <c r="C5120" t="s">
        <v>3936</v>
      </c>
      <c r="D5120" t="s">
        <v>9541</v>
      </c>
      <c r="E5120" t="s">
        <v>3935</v>
      </c>
      <c r="F5120" s="4">
        <v>13.222111111111101</v>
      </c>
      <c r="G5120" s="4">
        <v>13.21</v>
      </c>
      <c r="H5120" s="4">
        <v>0.60259964597843296</v>
      </c>
      <c r="I5120" s="4">
        <v>15.35</v>
      </c>
      <c r="J5120" s="4">
        <v>12.4</v>
      </c>
      <c r="K5120" s="4">
        <v>12.824999999999999</v>
      </c>
      <c r="L5120" s="4">
        <v>13.484999999999999</v>
      </c>
      <c r="M5120" s="4">
        <v>27</v>
      </c>
    </row>
    <row r="5121" spans="1:13" x14ac:dyDescent="0.2">
      <c r="A5121" s="3">
        <v>41061</v>
      </c>
      <c r="B5121" t="s">
        <v>9572</v>
      </c>
      <c r="C5121" t="s">
        <v>3939</v>
      </c>
      <c r="D5121" t="s">
        <v>9573</v>
      </c>
      <c r="E5121" t="s">
        <v>3938</v>
      </c>
      <c r="F5121" s="4">
        <v>13.0866296296296</v>
      </c>
      <c r="G5121" s="4">
        <v>13</v>
      </c>
      <c r="H5121" s="4">
        <v>0.76921774191248005</v>
      </c>
      <c r="I5121" s="4">
        <v>15.93</v>
      </c>
      <c r="J5121" s="4">
        <v>11.8</v>
      </c>
      <c r="K5121" s="4">
        <v>12.625</v>
      </c>
      <c r="L5121" s="4">
        <v>13.5</v>
      </c>
      <c r="M5121" s="4">
        <v>27</v>
      </c>
    </row>
    <row r="5122" spans="1:13" x14ac:dyDescent="0.2">
      <c r="A5122" s="3">
        <v>41061</v>
      </c>
      <c r="B5122" t="s">
        <v>10141</v>
      </c>
      <c r="C5122" t="s">
        <v>3579</v>
      </c>
      <c r="D5122" t="s">
        <v>10142</v>
      </c>
      <c r="E5122" t="s">
        <v>3578</v>
      </c>
      <c r="F5122" s="4">
        <v>3.7219230769230802</v>
      </c>
      <c r="G5122" s="4">
        <v>3.7</v>
      </c>
      <c r="H5122" s="4">
        <v>0.32280048613060303</v>
      </c>
      <c r="I5122" s="4">
        <v>4.5</v>
      </c>
      <c r="J5122" s="4">
        <v>2.6</v>
      </c>
      <c r="K5122" s="4">
        <v>3.6</v>
      </c>
      <c r="L5122" s="4">
        <v>3.875</v>
      </c>
      <c r="M5122" s="4">
        <v>26</v>
      </c>
    </row>
    <row r="5123" spans="1:13" x14ac:dyDescent="0.2">
      <c r="A5123" s="3">
        <v>41061</v>
      </c>
      <c r="B5123" t="s">
        <v>10157</v>
      </c>
      <c r="C5123" t="s">
        <v>3582</v>
      </c>
      <c r="D5123" t="s">
        <v>10158</v>
      </c>
      <c r="E5123" t="s">
        <v>3581</v>
      </c>
      <c r="F5123" s="4">
        <v>3.4188461538461499</v>
      </c>
      <c r="G5123" s="4">
        <v>3.5</v>
      </c>
      <c r="H5123" s="4">
        <v>0.41306974639232003</v>
      </c>
      <c r="I5123" s="4">
        <v>4.2</v>
      </c>
      <c r="J5123" s="4">
        <v>2.2999999999999998</v>
      </c>
      <c r="K5123" s="4">
        <v>3.1324999999999998</v>
      </c>
      <c r="L5123" s="4">
        <v>3.6850000000000001</v>
      </c>
      <c r="M5123" s="4">
        <v>26</v>
      </c>
    </row>
    <row r="5124" spans="1:13" x14ac:dyDescent="0.2">
      <c r="A5124" s="3">
        <v>41061</v>
      </c>
      <c r="B5124" t="s">
        <v>10165</v>
      </c>
      <c r="C5124" t="s">
        <v>3603</v>
      </c>
      <c r="D5124" t="s">
        <v>10166</v>
      </c>
      <c r="E5124" t="s">
        <v>3602</v>
      </c>
      <c r="F5124" s="4">
        <v>2.7887499999999998</v>
      </c>
      <c r="G5124" s="4">
        <v>2.85</v>
      </c>
      <c r="H5124" s="4">
        <v>0.92528403394755498</v>
      </c>
      <c r="I5124" s="4">
        <v>4.0999999999999996</v>
      </c>
      <c r="J5124" s="4">
        <v>-0.5</v>
      </c>
      <c r="K5124" s="4">
        <v>2.6375000000000002</v>
      </c>
      <c r="L5124" s="4">
        <v>3.2250000000000001</v>
      </c>
      <c r="M5124" s="4">
        <v>24</v>
      </c>
    </row>
    <row r="5125" spans="1:13" x14ac:dyDescent="0.2">
      <c r="A5125" s="3">
        <v>41061</v>
      </c>
      <c r="B5125" t="s">
        <v>10155</v>
      </c>
      <c r="C5125" t="s">
        <v>3594</v>
      </c>
      <c r="D5125" t="s">
        <v>10156</v>
      </c>
      <c r="E5125" t="s">
        <v>3593</v>
      </c>
      <c r="F5125" s="4">
        <v>3.9415384615384599</v>
      </c>
      <c r="G5125" s="4">
        <v>3.8650000000000002</v>
      </c>
      <c r="H5125" s="4">
        <v>0.44996615257321099</v>
      </c>
      <c r="I5125" s="4">
        <v>5.2</v>
      </c>
      <c r="J5125" s="4">
        <v>3.3</v>
      </c>
      <c r="K5125" s="4">
        <v>3.625</v>
      </c>
      <c r="L5125" s="4">
        <v>4.0999999999999996</v>
      </c>
      <c r="M5125" s="4">
        <v>26</v>
      </c>
    </row>
    <row r="5126" spans="1:13" x14ac:dyDescent="0.2">
      <c r="A5126" s="3">
        <v>41061</v>
      </c>
      <c r="B5126" t="s">
        <v>10161</v>
      </c>
      <c r="C5126" t="s">
        <v>3597</v>
      </c>
      <c r="D5126" t="s">
        <v>10162</v>
      </c>
      <c r="E5126" t="s">
        <v>3596</v>
      </c>
      <c r="F5126" s="4">
        <v>3.33692307692308</v>
      </c>
      <c r="G5126" s="4">
        <v>3.3</v>
      </c>
      <c r="H5126" s="4">
        <v>0.63049040741802997</v>
      </c>
      <c r="I5126" s="4">
        <v>5.5</v>
      </c>
      <c r="J5126" s="4">
        <v>1.6</v>
      </c>
      <c r="K5126" s="4">
        <v>3.2</v>
      </c>
      <c r="L5126" s="4">
        <v>3.415</v>
      </c>
      <c r="M5126" s="4">
        <v>26</v>
      </c>
    </row>
    <row r="5127" spans="1:13" x14ac:dyDescent="0.2">
      <c r="A5127" s="3">
        <v>41061</v>
      </c>
      <c r="B5127" t="s">
        <v>10163</v>
      </c>
      <c r="C5127" t="s">
        <v>3600</v>
      </c>
      <c r="D5127" t="s">
        <v>10164</v>
      </c>
      <c r="E5127" t="s">
        <v>3599</v>
      </c>
      <c r="F5127" s="4">
        <v>3.18384615384615</v>
      </c>
      <c r="G5127" s="4">
        <v>3.14</v>
      </c>
      <c r="H5127" s="4">
        <v>0.613847387698779</v>
      </c>
      <c r="I5127" s="4">
        <v>4.3</v>
      </c>
      <c r="J5127" s="4">
        <v>1</v>
      </c>
      <c r="K5127" s="4">
        <v>3</v>
      </c>
      <c r="L5127" s="4">
        <v>3.55</v>
      </c>
      <c r="M5127" s="4">
        <v>26</v>
      </c>
    </row>
    <row r="5128" spans="1:13" x14ac:dyDescent="0.2">
      <c r="A5128" s="3">
        <v>41091</v>
      </c>
      <c r="B5128" t="s">
        <v>9532</v>
      </c>
      <c r="C5128" t="s">
        <v>3918</v>
      </c>
      <c r="D5128" t="s">
        <v>9533</v>
      </c>
      <c r="E5128" t="s">
        <v>3917</v>
      </c>
      <c r="F5128" s="4">
        <v>4.3696000000000002</v>
      </c>
      <c r="G5128" s="4">
        <v>4.4000000000000004</v>
      </c>
      <c r="H5128" s="4">
        <v>0.15350027144384301</v>
      </c>
      <c r="I5128" s="4">
        <v>4.8</v>
      </c>
      <c r="J5128" s="4">
        <v>3.9</v>
      </c>
      <c r="K5128" s="4">
        <v>4.3</v>
      </c>
      <c r="L5128" s="4">
        <v>4.4400000000000004</v>
      </c>
      <c r="M5128" s="4">
        <v>25</v>
      </c>
    </row>
    <row r="5129" spans="1:13" x14ac:dyDescent="0.2">
      <c r="A5129" s="3">
        <v>41091</v>
      </c>
      <c r="B5129" t="s">
        <v>9564</v>
      </c>
      <c r="C5129" t="s">
        <v>3921</v>
      </c>
      <c r="D5129" t="s">
        <v>9565</v>
      </c>
      <c r="E5129" t="s">
        <v>3920</v>
      </c>
      <c r="F5129" s="4">
        <v>4.6067999999999998</v>
      </c>
      <c r="G5129" s="4">
        <v>4.5</v>
      </c>
      <c r="H5129" s="4">
        <v>0.40595278871645502</v>
      </c>
      <c r="I5129" s="4">
        <v>5.6</v>
      </c>
      <c r="J5129" s="4">
        <v>3.9</v>
      </c>
      <c r="K5129" s="4">
        <v>4.4000000000000004</v>
      </c>
      <c r="L5129" s="4">
        <v>4.75</v>
      </c>
      <c r="M5129" s="4">
        <v>25</v>
      </c>
    </row>
    <row r="5130" spans="1:13" x14ac:dyDescent="0.2">
      <c r="A5130" s="3">
        <v>41091</v>
      </c>
      <c r="B5130" t="s">
        <v>7438</v>
      </c>
      <c r="C5130" t="s">
        <v>3900</v>
      </c>
      <c r="D5130" t="s">
        <v>7439</v>
      </c>
      <c r="E5130" t="s">
        <v>3899</v>
      </c>
      <c r="F5130" s="4">
        <v>4.50086956521739</v>
      </c>
      <c r="G5130" s="4">
        <v>4.5</v>
      </c>
      <c r="H5130" s="4">
        <v>0.20900006619133901</v>
      </c>
      <c r="I5130" s="4">
        <v>4.9000000000000004</v>
      </c>
      <c r="J5130" s="4">
        <v>4</v>
      </c>
      <c r="K5130" s="4">
        <v>4.5</v>
      </c>
      <c r="L5130" s="4">
        <v>4.5</v>
      </c>
      <c r="M5130" s="4">
        <v>23</v>
      </c>
    </row>
    <row r="5131" spans="1:13" x14ac:dyDescent="0.2">
      <c r="A5131" s="3">
        <v>41091</v>
      </c>
      <c r="B5131" t="s">
        <v>7544</v>
      </c>
      <c r="C5131" t="s">
        <v>3912</v>
      </c>
      <c r="D5131" t="s">
        <v>7545</v>
      </c>
      <c r="E5131" t="s">
        <v>3911</v>
      </c>
      <c r="F5131" s="4">
        <v>4.8715000000000002</v>
      </c>
      <c r="G5131" s="4">
        <v>4.75</v>
      </c>
      <c r="H5131" s="4">
        <v>0.57024717632379696</v>
      </c>
      <c r="I5131" s="4">
        <v>6.19</v>
      </c>
      <c r="J5131" s="4">
        <v>4</v>
      </c>
      <c r="K5131" s="4">
        <v>4.5</v>
      </c>
      <c r="L5131" s="4">
        <v>5</v>
      </c>
      <c r="M5131" s="4">
        <v>20</v>
      </c>
    </row>
    <row r="5132" spans="1:13" x14ac:dyDescent="0.2">
      <c r="A5132" s="3">
        <v>41091</v>
      </c>
      <c r="B5132" t="s">
        <v>7464</v>
      </c>
      <c r="C5132" t="s">
        <v>3903</v>
      </c>
      <c r="D5132" t="s">
        <v>7465</v>
      </c>
      <c r="E5132" t="s">
        <v>3902</v>
      </c>
      <c r="F5132" s="4">
        <v>4.5365217391304302</v>
      </c>
      <c r="G5132" s="4">
        <v>4.5</v>
      </c>
      <c r="H5132" s="4">
        <v>0.23919578697361901</v>
      </c>
      <c r="I5132" s="4">
        <v>5</v>
      </c>
      <c r="J5132" s="4">
        <v>4</v>
      </c>
      <c r="K5132" s="4">
        <v>4.5</v>
      </c>
      <c r="L5132" s="4">
        <v>4.665</v>
      </c>
      <c r="M5132" s="4">
        <v>23</v>
      </c>
    </row>
    <row r="5133" spans="1:13" x14ac:dyDescent="0.2">
      <c r="A5133" s="3">
        <v>41091</v>
      </c>
      <c r="B5133" t="s">
        <v>7570</v>
      </c>
      <c r="C5133" t="s">
        <v>3915</v>
      </c>
      <c r="D5133" t="s">
        <v>7571</v>
      </c>
      <c r="E5133" t="s">
        <v>3914</v>
      </c>
      <c r="F5133" s="4">
        <v>5.0019999999999998</v>
      </c>
      <c r="G5133" s="4">
        <v>4.875</v>
      </c>
      <c r="H5133" s="4">
        <v>0.66263906186987598</v>
      </c>
      <c r="I5133" s="4">
        <v>6.5</v>
      </c>
      <c r="J5133" s="4">
        <v>4</v>
      </c>
      <c r="K5133" s="4">
        <v>4.5</v>
      </c>
      <c r="L5133" s="4">
        <v>5.2824999999999998</v>
      </c>
      <c r="M5133" s="4">
        <v>20</v>
      </c>
    </row>
    <row r="5134" spans="1:13" x14ac:dyDescent="0.2">
      <c r="A5134" s="3">
        <v>41091</v>
      </c>
      <c r="B5134" t="s">
        <v>7382</v>
      </c>
      <c r="C5134" t="s">
        <v>3894</v>
      </c>
      <c r="D5134" t="s">
        <v>7383</v>
      </c>
      <c r="E5134" t="s">
        <v>3893</v>
      </c>
      <c r="F5134" s="4">
        <v>4.5417391304347801</v>
      </c>
      <c r="G5134" s="4">
        <v>4.5</v>
      </c>
      <c r="H5134" s="4">
        <v>0.101114344540905</v>
      </c>
      <c r="I5134" s="4">
        <v>4.82</v>
      </c>
      <c r="J5134" s="4">
        <v>4.49</v>
      </c>
      <c r="K5134" s="4">
        <v>4.5</v>
      </c>
      <c r="L5134" s="4">
        <v>4.5</v>
      </c>
      <c r="M5134" s="4">
        <v>23</v>
      </c>
    </row>
    <row r="5135" spans="1:13" x14ac:dyDescent="0.2">
      <c r="A5135" s="3">
        <v>41091</v>
      </c>
      <c r="B5135" t="s">
        <v>7490</v>
      </c>
      <c r="C5135" t="s">
        <v>3906</v>
      </c>
      <c r="D5135" t="s">
        <v>7491</v>
      </c>
      <c r="E5135" t="s">
        <v>3905</v>
      </c>
      <c r="F5135" s="4">
        <v>4.6182608695652201</v>
      </c>
      <c r="G5135" s="4">
        <v>4.5</v>
      </c>
      <c r="H5135" s="4">
        <v>0.31939790193870399</v>
      </c>
      <c r="I5135" s="4">
        <v>5.4</v>
      </c>
      <c r="J5135" s="4">
        <v>4</v>
      </c>
      <c r="K5135" s="4">
        <v>4.5</v>
      </c>
      <c r="L5135" s="4">
        <v>4.7750000000000004</v>
      </c>
      <c r="M5135" s="4">
        <v>23</v>
      </c>
    </row>
    <row r="5136" spans="1:13" x14ac:dyDescent="0.2">
      <c r="A5136" s="3">
        <v>41091</v>
      </c>
      <c r="B5136" t="s">
        <v>7408</v>
      </c>
      <c r="C5136" t="s">
        <v>3897</v>
      </c>
      <c r="D5136" t="s">
        <v>7409</v>
      </c>
      <c r="E5136" t="s">
        <v>3896</v>
      </c>
      <c r="F5136" s="4">
        <v>4.4843478260869603</v>
      </c>
      <c r="G5136" s="4">
        <v>4.5</v>
      </c>
      <c r="H5136" s="4">
        <v>0.193222106935763</v>
      </c>
      <c r="I5136" s="4">
        <v>4.8099999999999996</v>
      </c>
      <c r="J5136" s="4">
        <v>4</v>
      </c>
      <c r="K5136" s="4">
        <v>4.5</v>
      </c>
      <c r="L5136" s="4">
        <v>4.5</v>
      </c>
      <c r="M5136" s="4">
        <v>23</v>
      </c>
    </row>
    <row r="5137" spans="1:13" x14ac:dyDescent="0.2">
      <c r="A5137" s="3">
        <v>41091</v>
      </c>
      <c r="B5137" t="s">
        <v>7516</v>
      </c>
      <c r="C5137" t="s">
        <v>3909</v>
      </c>
      <c r="D5137" t="s">
        <v>7517</v>
      </c>
      <c r="E5137" t="s">
        <v>3908</v>
      </c>
      <c r="F5137" s="4">
        <v>4.7213043478260897</v>
      </c>
      <c r="G5137" s="4">
        <v>4.5</v>
      </c>
      <c r="H5137" s="4">
        <v>0.50244225672595799</v>
      </c>
      <c r="I5137" s="4">
        <v>6.04</v>
      </c>
      <c r="J5137" s="4">
        <v>4</v>
      </c>
      <c r="K5137" s="4">
        <v>4.5</v>
      </c>
      <c r="L5137" s="4">
        <v>4.9249999999999998</v>
      </c>
      <c r="M5137" s="4">
        <v>23</v>
      </c>
    </row>
    <row r="5138" spans="1:13" x14ac:dyDescent="0.2">
      <c r="A5138" s="3">
        <v>41091</v>
      </c>
      <c r="B5138" t="s">
        <v>7580</v>
      </c>
      <c r="C5138" t="s">
        <v>3081</v>
      </c>
      <c r="D5138" t="s">
        <v>7581</v>
      </c>
      <c r="E5138" t="s">
        <v>3080</v>
      </c>
      <c r="F5138" s="4">
        <v>3.7769230769230799</v>
      </c>
      <c r="G5138" s="4">
        <v>3.75</v>
      </c>
      <c r="H5138" s="4">
        <v>0.31023564244966101</v>
      </c>
      <c r="I5138" s="4">
        <v>4.5999999999999996</v>
      </c>
      <c r="J5138" s="4">
        <v>3.2</v>
      </c>
      <c r="K5138" s="4">
        <v>3.6</v>
      </c>
      <c r="L5138" s="4">
        <v>3.9750000000000001</v>
      </c>
      <c r="M5138" s="4">
        <v>26</v>
      </c>
    </row>
    <row r="5139" spans="1:13" x14ac:dyDescent="0.2">
      <c r="A5139" s="3">
        <v>41091</v>
      </c>
      <c r="B5139" t="s">
        <v>9492</v>
      </c>
      <c r="C5139" t="s">
        <v>3072</v>
      </c>
      <c r="D5139" t="s">
        <v>9493</v>
      </c>
      <c r="E5139" t="s">
        <v>3071</v>
      </c>
      <c r="F5139" s="4">
        <v>3.9111111111111101</v>
      </c>
      <c r="G5139" s="4">
        <v>3.9</v>
      </c>
      <c r="H5139" s="4">
        <v>0.23094010767584999</v>
      </c>
      <c r="I5139" s="4">
        <v>4.4000000000000004</v>
      </c>
      <c r="J5139" s="4">
        <v>3.5</v>
      </c>
      <c r="K5139" s="4">
        <v>3.8</v>
      </c>
      <c r="L5139" s="4">
        <v>4</v>
      </c>
      <c r="M5139" s="4">
        <v>27</v>
      </c>
    </row>
    <row r="5140" spans="1:13" x14ac:dyDescent="0.2">
      <c r="A5140" s="3">
        <v>41091</v>
      </c>
      <c r="B5140" t="s">
        <v>9534</v>
      </c>
      <c r="C5140" t="s">
        <v>3075</v>
      </c>
      <c r="D5140" t="s">
        <v>9535</v>
      </c>
      <c r="E5140" t="s">
        <v>3074</v>
      </c>
      <c r="F5140" s="4">
        <v>3.6518518518518501</v>
      </c>
      <c r="G5140" s="4">
        <v>3.6</v>
      </c>
      <c r="H5140" s="4">
        <v>0.35773902216169801</v>
      </c>
      <c r="I5140" s="4">
        <v>4.9000000000000004</v>
      </c>
      <c r="J5140" s="4">
        <v>3</v>
      </c>
      <c r="K5140" s="4">
        <v>3.45</v>
      </c>
      <c r="L5140" s="4">
        <v>3.75</v>
      </c>
      <c r="M5140" s="4">
        <v>27</v>
      </c>
    </row>
    <row r="5141" spans="1:13" x14ac:dyDescent="0.2">
      <c r="A5141" s="3">
        <v>41091</v>
      </c>
      <c r="B5141" t="s">
        <v>7528</v>
      </c>
      <c r="C5141" t="s">
        <v>3102</v>
      </c>
      <c r="D5141" t="s">
        <v>7529</v>
      </c>
      <c r="E5141" t="s">
        <v>3101</v>
      </c>
      <c r="F5141" s="4">
        <v>3.5760000000000001</v>
      </c>
      <c r="G5141" s="4">
        <v>3.5</v>
      </c>
      <c r="H5141" s="4">
        <v>0.28029746104213399</v>
      </c>
      <c r="I5141" s="4">
        <v>4.2</v>
      </c>
      <c r="J5141" s="4">
        <v>3</v>
      </c>
      <c r="K5141" s="4">
        <v>3.4</v>
      </c>
      <c r="L5141" s="4">
        <v>3.7</v>
      </c>
      <c r="M5141" s="4">
        <v>25</v>
      </c>
    </row>
    <row r="5142" spans="1:13" x14ac:dyDescent="0.2">
      <c r="A5142" s="3">
        <v>41091</v>
      </c>
      <c r="B5142" t="s">
        <v>9566</v>
      </c>
      <c r="C5142" t="s">
        <v>3078</v>
      </c>
      <c r="D5142" t="s">
        <v>9567</v>
      </c>
      <c r="E5142" t="s">
        <v>3077</v>
      </c>
      <c r="F5142" s="4">
        <v>3.5956521739130398</v>
      </c>
      <c r="G5142" s="4">
        <v>3.5</v>
      </c>
      <c r="H5142" s="4">
        <v>0.33639568269519798</v>
      </c>
      <c r="I5142" s="4">
        <v>4.5</v>
      </c>
      <c r="J5142" s="4">
        <v>3</v>
      </c>
      <c r="K5142" s="4">
        <v>3.45</v>
      </c>
      <c r="L5142" s="4">
        <v>3.7</v>
      </c>
      <c r="M5142" s="4">
        <v>23</v>
      </c>
    </row>
    <row r="5143" spans="1:13" x14ac:dyDescent="0.2">
      <c r="A5143" s="3">
        <v>41091</v>
      </c>
      <c r="B5143" t="s">
        <v>7530</v>
      </c>
      <c r="C5143" t="s">
        <v>3105</v>
      </c>
      <c r="D5143" t="s">
        <v>7531</v>
      </c>
      <c r="E5143" t="s">
        <v>3104</v>
      </c>
      <c r="F5143" s="4">
        <v>3.448</v>
      </c>
      <c r="G5143" s="4">
        <v>3.4</v>
      </c>
      <c r="H5143" s="4">
        <v>0.30566866593311998</v>
      </c>
      <c r="I5143" s="4">
        <v>4.2</v>
      </c>
      <c r="J5143" s="4">
        <v>3</v>
      </c>
      <c r="K5143" s="4">
        <v>3.3</v>
      </c>
      <c r="L5143" s="4">
        <v>3.6</v>
      </c>
      <c r="M5143" s="4">
        <v>25</v>
      </c>
    </row>
    <row r="5144" spans="1:13" x14ac:dyDescent="0.2">
      <c r="A5144" s="3">
        <v>41091</v>
      </c>
      <c r="B5144" t="s">
        <v>7532</v>
      </c>
      <c r="C5144" t="s">
        <v>3132</v>
      </c>
      <c r="D5144" t="s">
        <v>7533</v>
      </c>
      <c r="E5144" t="s">
        <v>3131</v>
      </c>
      <c r="F5144" s="4">
        <v>0.50893304578103105</v>
      </c>
      <c r="G5144" s="4">
        <v>0.49</v>
      </c>
      <c r="H5144" s="4">
        <v>0.128455754895998</v>
      </c>
      <c r="I5144" s="4">
        <v>0.94</v>
      </c>
      <c r="J5144" s="4">
        <v>0.35</v>
      </c>
      <c r="K5144" s="4">
        <v>0.42249999999999999</v>
      </c>
      <c r="L5144" s="4">
        <v>0.55000000000000004</v>
      </c>
      <c r="M5144" s="4">
        <v>26</v>
      </c>
    </row>
    <row r="5145" spans="1:13" x14ac:dyDescent="0.2">
      <c r="A5145" s="3">
        <v>41091</v>
      </c>
      <c r="B5145" t="s">
        <v>7538</v>
      </c>
      <c r="C5145" t="s">
        <v>3135</v>
      </c>
      <c r="D5145" t="s">
        <v>7539</v>
      </c>
      <c r="E5145" t="s">
        <v>3134</v>
      </c>
      <c r="F5145" s="4">
        <v>0.28943435503183501</v>
      </c>
      <c r="G5145" s="4">
        <v>0.28999999999999998</v>
      </c>
      <c r="H5145" s="4">
        <v>6.9777541312629393E-2</v>
      </c>
      <c r="I5145" s="4">
        <v>0.43</v>
      </c>
      <c r="J5145" s="4">
        <v>0.16500000000000001</v>
      </c>
      <c r="K5145" s="4">
        <v>0.24249999999999999</v>
      </c>
      <c r="L5145" s="4">
        <v>0.31507330770692998</v>
      </c>
      <c r="M5145" s="4">
        <v>26</v>
      </c>
    </row>
    <row r="5146" spans="1:13" x14ac:dyDescent="0.2">
      <c r="A5146" s="3">
        <v>41091</v>
      </c>
      <c r="B5146" t="s">
        <v>7548</v>
      </c>
      <c r="C5146" t="s">
        <v>3138</v>
      </c>
      <c r="D5146" t="s">
        <v>7549</v>
      </c>
      <c r="E5146" t="s">
        <v>3137</v>
      </c>
      <c r="F5146" s="4">
        <v>0.24947763329917599</v>
      </c>
      <c r="G5146" s="4">
        <v>0.28000000000000003</v>
      </c>
      <c r="H5146" s="4">
        <v>0.13601199252740201</v>
      </c>
      <c r="I5146" s="4">
        <v>0.51</v>
      </c>
      <c r="J5146" s="4">
        <v>-0.17</v>
      </c>
      <c r="K5146" s="4">
        <v>0.2</v>
      </c>
      <c r="L5146" s="4">
        <v>0.3175</v>
      </c>
      <c r="M5146" s="4">
        <v>26</v>
      </c>
    </row>
    <row r="5147" spans="1:13" x14ac:dyDescent="0.2">
      <c r="A5147" s="3">
        <v>41091</v>
      </c>
      <c r="B5147" t="s">
        <v>7556</v>
      </c>
      <c r="C5147" t="s">
        <v>3141</v>
      </c>
      <c r="D5147" t="s">
        <v>7557</v>
      </c>
      <c r="E5147" t="s">
        <v>3140</v>
      </c>
      <c r="F5147" s="4">
        <v>-8.5348994621301202E-2</v>
      </c>
      <c r="G5147" s="4">
        <v>-0.1</v>
      </c>
      <c r="H5147" s="4">
        <v>0.16017473541587399</v>
      </c>
      <c r="I5147" s="4">
        <v>0.17</v>
      </c>
      <c r="J5147" s="4">
        <v>-0.48</v>
      </c>
      <c r="K5147" s="4">
        <v>-0.20499999999999999</v>
      </c>
      <c r="L5147" s="4">
        <v>6.5000000000000002E-2</v>
      </c>
      <c r="M5147" s="4">
        <v>26</v>
      </c>
    </row>
    <row r="5148" spans="1:13" x14ac:dyDescent="0.2">
      <c r="A5148" s="3">
        <v>41091</v>
      </c>
      <c r="B5148" t="s">
        <v>7564</v>
      </c>
      <c r="C5148" t="s">
        <v>3144</v>
      </c>
      <c r="D5148" t="s">
        <v>7565</v>
      </c>
      <c r="E5148" t="s">
        <v>3143</v>
      </c>
      <c r="F5148" s="4">
        <v>-0.36714727766245803</v>
      </c>
      <c r="G5148" s="4">
        <v>-0.39</v>
      </c>
      <c r="H5148" s="4">
        <v>0.213627613880016</v>
      </c>
      <c r="I5148" s="4">
        <v>0.3</v>
      </c>
      <c r="J5148" s="4">
        <v>-0.79582921922390903</v>
      </c>
      <c r="K5148" s="4">
        <v>-0.47749999999999998</v>
      </c>
      <c r="L5148" s="4">
        <v>-0.3</v>
      </c>
      <c r="M5148" s="4">
        <v>26</v>
      </c>
    </row>
    <row r="5149" spans="1:13" x14ac:dyDescent="0.2">
      <c r="A5149" s="3">
        <v>41091</v>
      </c>
      <c r="B5149" t="s">
        <v>7574</v>
      </c>
      <c r="C5149" t="s">
        <v>3147</v>
      </c>
      <c r="D5149" t="s">
        <v>7575</v>
      </c>
      <c r="E5149" t="s">
        <v>3146</v>
      </c>
      <c r="F5149" s="4">
        <v>0.18619299142740001</v>
      </c>
      <c r="G5149" s="4">
        <v>0.16500000000000001</v>
      </c>
      <c r="H5149" s="4">
        <v>0.19151020638560601</v>
      </c>
      <c r="I5149" s="4">
        <v>0.73</v>
      </c>
      <c r="J5149" s="4">
        <v>-0.37</v>
      </c>
      <c r="K5149" s="4">
        <v>0.11749999999999999</v>
      </c>
      <c r="L5149" s="4">
        <v>0.23</v>
      </c>
      <c r="M5149" s="4">
        <v>26</v>
      </c>
    </row>
    <row r="5150" spans="1:13" x14ac:dyDescent="0.2">
      <c r="A5150" s="3">
        <v>41091</v>
      </c>
      <c r="B5150" t="s">
        <v>7476</v>
      </c>
      <c r="C5150" t="s">
        <v>3114</v>
      </c>
      <c r="D5150" t="s">
        <v>7477</v>
      </c>
      <c r="E5150" t="s">
        <v>3113</v>
      </c>
      <c r="F5150" s="4">
        <v>0.47826936001129799</v>
      </c>
      <c r="G5150" s="4">
        <v>0.5</v>
      </c>
      <c r="H5150" s="4">
        <v>0.11640849679189599</v>
      </c>
      <c r="I5150" s="4">
        <v>0.62</v>
      </c>
      <c r="J5150" s="4">
        <v>0.25</v>
      </c>
      <c r="K5150" s="4">
        <v>0.39</v>
      </c>
      <c r="L5150" s="4">
        <v>0.57499999999999996</v>
      </c>
      <c r="M5150" s="4">
        <v>27</v>
      </c>
    </row>
    <row r="5151" spans="1:13" x14ac:dyDescent="0.2">
      <c r="A5151" s="3">
        <v>41091</v>
      </c>
      <c r="B5151" t="s">
        <v>7582</v>
      </c>
      <c r="C5151" t="s">
        <v>3150</v>
      </c>
      <c r="D5151" t="s">
        <v>7583</v>
      </c>
      <c r="E5151" t="s">
        <v>3149</v>
      </c>
      <c r="F5151" s="4">
        <v>0.330941265338486</v>
      </c>
      <c r="G5151" s="4">
        <v>0.3</v>
      </c>
      <c r="H5151" s="4">
        <v>0.12923443181349101</v>
      </c>
      <c r="I5151" s="4">
        <v>0.76</v>
      </c>
      <c r="J5151" s="4">
        <v>0.09</v>
      </c>
      <c r="K5151" s="4">
        <v>0.255</v>
      </c>
      <c r="L5151" s="4">
        <v>0.37</v>
      </c>
      <c r="M5151" s="4">
        <v>26</v>
      </c>
    </row>
    <row r="5152" spans="1:13" x14ac:dyDescent="0.2">
      <c r="A5152" s="3">
        <v>41091</v>
      </c>
      <c r="B5152" t="s">
        <v>7484</v>
      </c>
      <c r="C5152" t="s">
        <v>3117</v>
      </c>
      <c r="D5152" t="s">
        <v>7485</v>
      </c>
      <c r="E5152" t="s">
        <v>3116</v>
      </c>
      <c r="F5152" s="4">
        <v>0.26573935104010599</v>
      </c>
      <c r="G5152" s="4">
        <v>0.25</v>
      </c>
      <c r="H5152" s="4">
        <v>0.11811312635111899</v>
      </c>
      <c r="I5152" s="4">
        <v>0.61</v>
      </c>
      <c r="J5152" s="4">
        <v>6.1962478082855398E-2</v>
      </c>
      <c r="K5152" s="4">
        <v>0.17499999999999999</v>
      </c>
      <c r="L5152" s="4">
        <v>0.33500000000000002</v>
      </c>
      <c r="M5152" s="4">
        <v>27</v>
      </c>
    </row>
    <row r="5153" spans="1:13" x14ac:dyDescent="0.2">
      <c r="A5153" s="3">
        <v>41091</v>
      </c>
      <c r="B5153" t="s">
        <v>7494</v>
      </c>
      <c r="C5153" t="s">
        <v>3120</v>
      </c>
      <c r="D5153" t="s">
        <v>7495</v>
      </c>
      <c r="E5153" t="s">
        <v>3119</v>
      </c>
      <c r="F5153" s="4">
        <v>0.39784970378067303</v>
      </c>
      <c r="G5153" s="4">
        <v>0.41</v>
      </c>
      <c r="H5153" s="4">
        <v>0.162188669388353</v>
      </c>
      <c r="I5153" s="4">
        <v>0.73</v>
      </c>
      <c r="J5153" s="4">
        <v>0.09</v>
      </c>
      <c r="K5153" s="4">
        <v>0.29499999999999998</v>
      </c>
      <c r="L5153" s="4">
        <v>0.5</v>
      </c>
      <c r="M5153" s="4">
        <v>27</v>
      </c>
    </row>
    <row r="5154" spans="1:13" x14ac:dyDescent="0.2">
      <c r="A5154" s="3">
        <v>41091</v>
      </c>
      <c r="B5154" t="s">
        <v>7502</v>
      </c>
      <c r="C5154" t="s">
        <v>3123</v>
      </c>
      <c r="D5154" t="s">
        <v>7503</v>
      </c>
      <c r="E5154" t="s">
        <v>3122</v>
      </c>
      <c r="F5154" s="4">
        <v>0.54606463380756698</v>
      </c>
      <c r="G5154" s="4">
        <v>0.56000000000000005</v>
      </c>
      <c r="H5154" s="4">
        <v>9.29814272764906E-2</v>
      </c>
      <c r="I5154" s="4">
        <v>0.71</v>
      </c>
      <c r="J5154" s="4">
        <v>0.33</v>
      </c>
      <c r="K5154" s="4">
        <v>0.48499999999999999</v>
      </c>
      <c r="L5154" s="4">
        <v>0.6</v>
      </c>
      <c r="M5154" s="4">
        <v>27</v>
      </c>
    </row>
    <row r="5155" spans="1:13" x14ac:dyDescent="0.2">
      <c r="A5155" s="3">
        <v>41091</v>
      </c>
      <c r="B5155" t="s">
        <v>7510</v>
      </c>
      <c r="C5155" t="s">
        <v>3126</v>
      </c>
      <c r="D5155" t="s">
        <v>7511</v>
      </c>
      <c r="E5155" t="s">
        <v>3125</v>
      </c>
      <c r="F5155" s="4">
        <v>0.81711233144676299</v>
      </c>
      <c r="G5155" s="4">
        <v>0.77500000000000002</v>
      </c>
      <c r="H5155" s="4">
        <v>0.15673265739650799</v>
      </c>
      <c r="I5155" s="4">
        <v>1.1100000000000001</v>
      </c>
      <c r="J5155" s="4">
        <v>0.5</v>
      </c>
      <c r="K5155" s="4">
        <v>0.71</v>
      </c>
      <c r="L5155" s="4">
        <v>0.93500000000000005</v>
      </c>
      <c r="M5155" s="4">
        <v>27</v>
      </c>
    </row>
    <row r="5156" spans="1:13" x14ac:dyDescent="0.2">
      <c r="A5156" s="3">
        <v>41091</v>
      </c>
      <c r="B5156" t="s">
        <v>7520</v>
      </c>
      <c r="C5156" t="s">
        <v>3129</v>
      </c>
      <c r="D5156" t="s">
        <v>7521</v>
      </c>
      <c r="E5156" t="s">
        <v>3128</v>
      </c>
      <c r="F5156" s="4">
        <v>0.56390022921752503</v>
      </c>
      <c r="G5156" s="4">
        <v>0.56000000000000005</v>
      </c>
      <c r="H5156" s="4">
        <v>0.117729057387324</v>
      </c>
      <c r="I5156" s="4">
        <v>0.88</v>
      </c>
      <c r="J5156" s="4">
        <v>0.39</v>
      </c>
      <c r="K5156" s="4">
        <v>0.48499999999999999</v>
      </c>
      <c r="L5156" s="4">
        <v>0.623653094436595</v>
      </c>
      <c r="M5156" s="4">
        <v>27</v>
      </c>
    </row>
    <row r="5157" spans="1:13" x14ac:dyDescent="0.2">
      <c r="A5157" s="3">
        <v>41091</v>
      </c>
      <c r="B5157" t="s">
        <v>7584</v>
      </c>
      <c r="C5157" t="s">
        <v>3096</v>
      </c>
      <c r="D5157" t="s">
        <v>7585</v>
      </c>
      <c r="E5157" t="s">
        <v>3095</v>
      </c>
      <c r="F5157" s="4">
        <v>3.48260869565217</v>
      </c>
      <c r="G5157" s="4">
        <v>3.4</v>
      </c>
      <c r="H5157" s="4">
        <v>0.23091158070301901</v>
      </c>
      <c r="I5157" s="4">
        <v>4.0999999999999996</v>
      </c>
      <c r="J5157" s="4">
        <v>3.2</v>
      </c>
      <c r="K5157" s="4">
        <v>3.3</v>
      </c>
      <c r="L5157" s="4">
        <v>3.6</v>
      </c>
      <c r="M5157" s="4">
        <v>23</v>
      </c>
    </row>
    <row r="5158" spans="1:13" x14ac:dyDescent="0.2">
      <c r="A5158" s="3">
        <v>41091</v>
      </c>
      <c r="B5158" t="s">
        <v>9536</v>
      </c>
      <c r="C5158" t="s">
        <v>3087</v>
      </c>
      <c r="D5158" t="s">
        <v>9537</v>
      </c>
      <c r="E5158" t="s">
        <v>3086</v>
      </c>
      <c r="F5158" s="4">
        <v>3.56</v>
      </c>
      <c r="G5158" s="4">
        <v>3.5</v>
      </c>
      <c r="H5158" s="4">
        <v>0.14433756729740699</v>
      </c>
      <c r="I5158" s="4">
        <v>4</v>
      </c>
      <c r="J5158" s="4">
        <v>3.3</v>
      </c>
      <c r="K5158" s="4">
        <v>3.5</v>
      </c>
      <c r="L5158" s="4">
        <v>3.6</v>
      </c>
      <c r="M5158" s="4">
        <v>25</v>
      </c>
    </row>
    <row r="5159" spans="1:13" x14ac:dyDescent="0.2">
      <c r="A5159" s="3">
        <v>41091</v>
      </c>
      <c r="B5159" t="s">
        <v>9568</v>
      </c>
      <c r="C5159" t="s">
        <v>3090</v>
      </c>
      <c r="D5159" t="s">
        <v>9569</v>
      </c>
      <c r="E5159" t="s">
        <v>3089</v>
      </c>
      <c r="F5159" s="4">
        <v>3.4239999999999999</v>
      </c>
      <c r="G5159" s="4">
        <v>3.4</v>
      </c>
      <c r="H5159" s="4">
        <v>0.27276363393971698</v>
      </c>
      <c r="I5159" s="4">
        <v>4</v>
      </c>
      <c r="J5159" s="4">
        <v>2.7</v>
      </c>
      <c r="K5159" s="4">
        <v>3.3</v>
      </c>
      <c r="L5159" s="4">
        <v>3.5</v>
      </c>
      <c r="M5159" s="4">
        <v>25</v>
      </c>
    </row>
    <row r="5160" spans="1:13" x14ac:dyDescent="0.2">
      <c r="A5160" s="3">
        <v>41091</v>
      </c>
      <c r="B5160" t="s">
        <v>7586</v>
      </c>
      <c r="C5160" t="s">
        <v>3153</v>
      </c>
      <c r="D5160" t="s">
        <v>7587</v>
      </c>
      <c r="E5160" t="s">
        <v>3152</v>
      </c>
      <c r="F5160" s="4">
        <v>0.27456521739130402</v>
      </c>
      <c r="G5160" s="4">
        <v>0.27500000000000002</v>
      </c>
      <c r="H5160" s="4">
        <v>5.4333001930817602E-2</v>
      </c>
      <c r="I5160" s="4">
        <v>0.4</v>
      </c>
      <c r="J5160" s="4">
        <v>0.19</v>
      </c>
      <c r="K5160" s="4">
        <v>0.23</v>
      </c>
      <c r="L5160" s="4">
        <v>0.31</v>
      </c>
      <c r="M5160" s="4">
        <v>23</v>
      </c>
    </row>
    <row r="5161" spans="1:13" x14ac:dyDescent="0.2">
      <c r="A5161" s="3">
        <v>41091</v>
      </c>
      <c r="B5161" t="s">
        <v>10147</v>
      </c>
      <c r="C5161" t="s">
        <v>4324</v>
      </c>
      <c r="D5161" t="s">
        <v>10148</v>
      </c>
      <c r="E5161" t="s">
        <v>4323</v>
      </c>
      <c r="F5161" s="4">
        <v>2.052</v>
      </c>
      <c r="G5161" s="4">
        <v>2</v>
      </c>
      <c r="H5161" s="4">
        <v>0.19604421270043501</v>
      </c>
      <c r="I5161" s="4">
        <v>2.5</v>
      </c>
      <c r="J5161" s="4">
        <v>1.7</v>
      </c>
      <c r="K5161" s="4">
        <v>1.9</v>
      </c>
      <c r="L5161" s="4">
        <v>2.2000000000000002</v>
      </c>
      <c r="M5161" s="4">
        <v>25</v>
      </c>
    </row>
    <row r="5162" spans="1:13" x14ac:dyDescent="0.2">
      <c r="A5162" s="3">
        <v>41091</v>
      </c>
      <c r="B5162" t="s">
        <v>10159</v>
      </c>
      <c r="C5162" t="s">
        <v>4327</v>
      </c>
      <c r="D5162" t="s">
        <v>10160</v>
      </c>
      <c r="E5162" t="s">
        <v>4326</v>
      </c>
      <c r="F5162" s="4">
        <v>2.2200000000000002</v>
      </c>
      <c r="G5162" s="4">
        <v>2.2000000000000002</v>
      </c>
      <c r="H5162" s="4">
        <v>0.30138568866708498</v>
      </c>
      <c r="I5162" s="4">
        <v>2.8</v>
      </c>
      <c r="J5162" s="4">
        <v>1.6</v>
      </c>
      <c r="K5162" s="4">
        <v>2</v>
      </c>
      <c r="L5162" s="4">
        <v>2.5</v>
      </c>
      <c r="M5162" s="4">
        <v>25</v>
      </c>
    </row>
    <row r="5163" spans="1:13" x14ac:dyDescent="0.2">
      <c r="A5163" s="3">
        <v>41091</v>
      </c>
      <c r="B5163" t="s">
        <v>9582</v>
      </c>
      <c r="C5163" t="s">
        <v>3939</v>
      </c>
      <c r="D5163" t="s">
        <v>9583</v>
      </c>
      <c r="E5163" t="s">
        <v>3947</v>
      </c>
      <c r="F5163" s="4">
        <v>13.358185185185199</v>
      </c>
      <c r="G5163" s="4">
        <v>13.33</v>
      </c>
      <c r="H5163" s="4">
        <v>0.220022907380299</v>
      </c>
      <c r="I5163" s="4">
        <v>13.82</v>
      </c>
      <c r="J5163" s="4">
        <v>13</v>
      </c>
      <c r="K5163" s="4">
        <v>13.18</v>
      </c>
      <c r="L5163" s="4">
        <v>13.515000000000001</v>
      </c>
      <c r="M5163" s="4">
        <v>27</v>
      </c>
    </row>
    <row r="5164" spans="1:13" x14ac:dyDescent="0.2">
      <c r="A5164" s="3">
        <v>41091</v>
      </c>
      <c r="B5164" t="s">
        <v>9584</v>
      </c>
      <c r="C5164" t="s">
        <v>3942</v>
      </c>
      <c r="D5164" t="s">
        <v>9585</v>
      </c>
      <c r="E5164" t="s">
        <v>3949</v>
      </c>
      <c r="F5164" s="4">
        <v>13.3113333333333</v>
      </c>
      <c r="G5164" s="4">
        <v>13.31</v>
      </c>
      <c r="H5164" s="4">
        <v>0.254413957043362</v>
      </c>
      <c r="I5164" s="4">
        <v>13.85</v>
      </c>
      <c r="J5164" s="4">
        <v>12.8</v>
      </c>
      <c r="K5164" s="4">
        <v>13.15</v>
      </c>
      <c r="L5164" s="4">
        <v>13.5</v>
      </c>
      <c r="M5164" s="4">
        <v>27</v>
      </c>
    </row>
    <row r="5165" spans="1:13" x14ac:dyDescent="0.2">
      <c r="A5165" s="3">
        <v>41091</v>
      </c>
      <c r="B5165" t="s">
        <v>9586</v>
      </c>
      <c r="C5165" t="s">
        <v>3952</v>
      </c>
      <c r="D5165" t="s">
        <v>9587</v>
      </c>
      <c r="E5165" t="s">
        <v>3951</v>
      </c>
      <c r="F5165" s="4">
        <v>13.219370370370401</v>
      </c>
      <c r="G5165" s="4">
        <v>13.2</v>
      </c>
      <c r="H5165" s="4">
        <v>0.29957882591143398</v>
      </c>
      <c r="I5165" s="4">
        <v>13.8</v>
      </c>
      <c r="J5165" s="4">
        <v>12.7</v>
      </c>
      <c r="K5165" s="4">
        <v>13.03</v>
      </c>
      <c r="L5165" s="4">
        <v>13.475</v>
      </c>
      <c r="M5165" s="4">
        <v>27</v>
      </c>
    </row>
    <row r="5166" spans="1:13" x14ac:dyDescent="0.2">
      <c r="A5166" s="3">
        <v>41091</v>
      </c>
      <c r="B5166" t="s">
        <v>9540</v>
      </c>
      <c r="C5166" t="s">
        <v>3936</v>
      </c>
      <c r="D5166" t="s">
        <v>9541</v>
      </c>
      <c r="E5166" t="s">
        <v>3935</v>
      </c>
      <c r="F5166" s="4">
        <v>13.088851851851899</v>
      </c>
      <c r="G5166" s="4">
        <v>13.08</v>
      </c>
      <c r="H5166" s="4">
        <v>0.35055151094149001</v>
      </c>
      <c r="I5166" s="4">
        <v>13.8</v>
      </c>
      <c r="J5166" s="4">
        <v>12.4</v>
      </c>
      <c r="K5166" s="4">
        <v>12.935</v>
      </c>
      <c r="L5166" s="4">
        <v>13.3</v>
      </c>
      <c r="M5166" s="4">
        <v>27</v>
      </c>
    </row>
    <row r="5167" spans="1:13" x14ac:dyDescent="0.2">
      <c r="A5167" s="3">
        <v>41091</v>
      </c>
      <c r="B5167" t="s">
        <v>9572</v>
      </c>
      <c r="C5167" t="s">
        <v>3939</v>
      </c>
      <c r="D5167" t="s">
        <v>9573</v>
      </c>
      <c r="E5167" t="s">
        <v>3938</v>
      </c>
      <c r="F5167" s="4">
        <v>12.920074074074099</v>
      </c>
      <c r="G5167" s="4">
        <v>13.03</v>
      </c>
      <c r="H5167" s="4">
        <v>0.49753120705569998</v>
      </c>
      <c r="I5167" s="4">
        <v>13.82</v>
      </c>
      <c r="J5167" s="4">
        <v>11.8</v>
      </c>
      <c r="K5167" s="4">
        <v>12.5</v>
      </c>
      <c r="L5167" s="4">
        <v>13.2</v>
      </c>
      <c r="M5167" s="4">
        <v>27</v>
      </c>
    </row>
    <row r="5168" spans="1:13" x14ac:dyDescent="0.2">
      <c r="A5168" s="3">
        <v>41091</v>
      </c>
      <c r="B5168" t="s">
        <v>10141</v>
      </c>
      <c r="C5168" t="s">
        <v>3579</v>
      </c>
      <c r="D5168" t="s">
        <v>10142</v>
      </c>
      <c r="E5168" t="s">
        <v>3578</v>
      </c>
      <c r="F5168" s="4">
        <v>3.7061538461538501</v>
      </c>
      <c r="G5168" s="4">
        <v>3.7</v>
      </c>
      <c r="H5168" s="4">
        <v>0.30818276295830599</v>
      </c>
      <c r="I5168" s="4">
        <v>4.3</v>
      </c>
      <c r="J5168" s="4">
        <v>2.6</v>
      </c>
      <c r="K5168" s="4">
        <v>3.6</v>
      </c>
      <c r="L5168" s="4">
        <v>3.8149999999999999</v>
      </c>
      <c r="M5168" s="4">
        <v>26</v>
      </c>
    </row>
    <row r="5169" spans="1:13" x14ac:dyDescent="0.2">
      <c r="A5169" s="3">
        <v>41091</v>
      </c>
      <c r="B5169" t="s">
        <v>10157</v>
      </c>
      <c r="C5169" t="s">
        <v>3582</v>
      </c>
      <c r="D5169" t="s">
        <v>10158</v>
      </c>
      <c r="E5169" t="s">
        <v>3581</v>
      </c>
      <c r="F5169" s="4">
        <v>3.4015384615384598</v>
      </c>
      <c r="G5169" s="4">
        <v>3.4</v>
      </c>
      <c r="H5169" s="4">
        <v>0.44700507655007499</v>
      </c>
      <c r="I5169" s="4">
        <v>4.7</v>
      </c>
      <c r="J5169" s="4">
        <v>2.2999999999999998</v>
      </c>
      <c r="K5169" s="4">
        <v>3.2075</v>
      </c>
      <c r="L5169" s="4">
        <v>3.5525000000000002</v>
      </c>
      <c r="M5169" s="4">
        <v>26</v>
      </c>
    </row>
    <row r="5170" spans="1:13" x14ac:dyDescent="0.2">
      <c r="A5170" s="3">
        <v>41091</v>
      </c>
      <c r="B5170" t="s">
        <v>10165</v>
      </c>
      <c r="C5170" t="s">
        <v>3600</v>
      </c>
      <c r="D5170" t="s">
        <v>10166</v>
      </c>
      <c r="E5170" t="s">
        <v>3599</v>
      </c>
      <c r="F5170" s="4">
        <v>2.8079999999999998</v>
      </c>
      <c r="G5170" s="4">
        <v>2.9</v>
      </c>
      <c r="H5170" s="4">
        <v>0.94645390801665596</v>
      </c>
      <c r="I5170" s="4">
        <v>4.2</v>
      </c>
      <c r="J5170" s="4">
        <v>-0.5</v>
      </c>
      <c r="K5170" s="4">
        <v>2.6</v>
      </c>
      <c r="L5170" s="4">
        <v>3.3</v>
      </c>
      <c r="M5170" s="4">
        <v>25</v>
      </c>
    </row>
    <row r="5171" spans="1:13" x14ac:dyDescent="0.2">
      <c r="A5171" s="3">
        <v>41091</v>
      </c>
      <c r="B5171" t="s">
        <v>10155</v>
      </c>
      <c r="C5171" t="s">
        <v>3591</v>
      </c>
      <c r="D5171" t="s">
        <v>10156</v>
      </c>
      <c r="E5171" t="s">
        <v>3590</v>
      </c>
      <c r="F5171" s="4">
        <v>3.9456000000000002</v>
      </c>
      <c r="G5171" s="4">
        <v>4</v>
      </c>
      <c r="H5171" s="4">
        <v>0.38313487616416902</v>
      </c>
      <c r="I5171" s="4">
        <v>4.5</v>
      </c>
      <c r="J5171" s="4">
        <v>3.1</v>
      </c>
      <c r="K5171" s="4">
        <v>3.7</v>
      </c>
      <c r="L5171" s="4">
        <v>4.2</v>
      </c>
      <c r="M5171" s="4">
        <v>25</v>
      </c>
    </row>
    <row r="5172" spans="1:13" x14ac:dyDescent="0.2">
      <c r="A5172" s="3">
        <v>41091</v>
      </c>
      <c r="B5172" t="s">
        <v>10161</v>
      </c>
      <c r="C5172" t="s">
        <v>3594</v>
      </c>
      <c r="D5172" t="s">
        <v>10162</v>
      </c>
      <c r="E5172" t="s">
        <v>3593</v>
      </c>
      <c r="F5172" s="4">
        <v>3.2107999999999999</v>
      </c>
      <c r="G5172" s="4">
        <v>3.3</v>
      </c>
      <c r="H5172" s="4">
        <v>0.42699453548416</v>
      </c>
      <c r="I5172" s="4">
        <v>3.8</v>
      </c>
      <c r="J5172" s="4">
        <v>1.6</v>
      </c>
      <c r="K5172" s="4">
        <v>3.1</v>
      </c>
      <c r="L5172" s="4">
        <v>3.4</v>
      </c>
      <c r="M5172" s="4">
        <v>25</v>
      </c>
    </row>
    <row r="5173" spans="1:13" x14ac:dyDescent="0.2">
      <c r="A5173" s="3">
        <v>41091</v>
      </c>
      <c r="B5173" t="s">
        <v>10163</v>
      </c>
      <c r="C5173" t="s">
        <v>3597</v>
      </c>
      <c r="D5173" t="s">
        <v>10164</v>
      </c>
      <c r="E5173" t="s">
        <v>3596</v>
      </c>
      <c r="F5173" s="4">
        <v>3.1528</v>
      </c>
      <c r="G5173" s="4">
        <v>3.2</v>
      </c>
      <c r="H5173" s="4">
        <v>0.651974692760386</v>
      </c>
      <c r="I5173" s="4">
        <v>4.3</v>
      </c>
      <c r="J5173" s="4">
        <v>1</v>
      </c>
      <c r="K5173" s="4">
        <v>2.93</v>
      </c>
      <c r="L5173" s="4">
        <v>3.5</v>
      </c>
      <c r="M5173" s="4">
        <v>25</v>
      </c>
    </row>
    <row r="5174" spans="1:13" x14ac:dyDescent="0.2">
      <c r="A5174" s="3">
        <v>41122</v>
      </c>
      <c r="B5174" t="s">
        <v>9532</v>
      </c>
      <c r="C5174" t="s">
        <v>3918</v>
      </c>
      <c r="D5174" t="s">
        <v>9533</v>
      </c>
      <c r="E5174" t="s">
        <v>3917</v>
      </c>
      <c r="F5174" s="4">
        <v>4.3614285714285703</v>
      </c>
      <c r="G5174" s="4">
        <v>4.3550000000000004</v>
      </c>
      <c r="H5174" s="4">
        <v>0.14308024906309599</v>
      </c>
      <c r="I5174" s="4">
        <v>4.75</v>
      </c>
      <c r="J5174" s="4">
        <v>3.95</v>
      </c>
      <c r="K5174" s="4">
        <v>4.3075000000000001</v>
      </c>
      <c r="L5174" s="4">
        <v>4.4249999999999998</v>
      </c>
      <c r="M5174" s="4">
        <v>28</v>
      </c>
    </row>
    <row r="5175" spans="1:13" x14ac:dyDescent="0.2">
      <c r="A5175" s="3">
        <v>41122</v>
      </c>
      <c r="B5175" t="s">
        <v>9564</v>
      </c>
      <c r="C5175" t="s">
        <v>3921</v>
      </c>
      <c r="D5175" t="s">
        <v>9565</v>
      </c>
      <c r="E5175" t="s">
        <v>3920</v>
      </c>
      <c r="F5175" s="4">
        <v>4.5910714285714302</v>
      </c>
      <c r="G5175" s="4">
        <v>4.5</v>
      </c>
      <c r="H5175" s="4">
        <v>0.318006979724407</v>
      </c>
      <c r="I5175" s="4">
        <v>5.5</v>
      </c>
      <c r="J5175" s="4">
        <v>4.0999999999999996</v>
      </c>
      <c r="K5175" s="4">
        <v>4.4074999999999998</v>
      </c>
      <c r="L5175" s="4">
        <v>4.6675000000000004</v>
      </c>
      <c r="M5175" s="4">
        <v>28</v>
      </c>
    </row>
    <row r="5176" spans="1:13" x14ac:dyDescent="0.2">
      <c r="A5176" s="3">
        <v>41122</v>
      </c>
      <c r="B5176" t="s">
        <v>7438</v>
      </c>
      <c r="C5176" t="s">
        <v>3900</v>
      </c>
      <c r="D5176" t="s">
        <v>7439</v>
      </c>
      <c r="E5176" t="s">
        <v>3899</v>
      </c>
      <c r="F5176" s="4">
        <v>4.5011111111111104</v>
      </c>
      <c r="G5176" s="4">
        <v>4.5</v>
      </c>
      <c r="H5176" s="4">
        <v>0.117189305541646</v>
      </c>
      <c r="I5176" s="4">
        <v>4.8600000000000003</v>
      </c>
      <c r="J5176" s="4">
        <v>4.22</v>
      </c>
      <c r="K5176" s="4">
        <v>4.5</v>
      </c>
      <c r="L5176" s="4">
        <v>4.5</v>
      </c>
      <c r="M5176" s="4">
        <v>27</v>
      </c>
    </row>
    <row r="5177" spans="1:13" x14ac:dyDescent="0.2">
      <c r="A5177" s="3">
        <v>41122</v>
      </c>
      <c r="B5177" t="s">
        <v>7544</v>
      </c>
      <c r="C5177" t="s">
        <v>3912</v>
      </c>
      <c r="D5177" t="s">
        <v>7545</v>
      </c>
      <c r="E5177" t="s">
        <v>3911</v>
      </c>
      <c r="F5177" s="4">
        <v>4.8416666666666703</v>
      </c>
      <c r="G5177" s="4">
        <v>4.75</v>
      </c>
      <c r="H5177" s="4">
        <v>0.42116470667059402</v>
      </c>
      <c r="I5177" s="4">
        <v>5.75</v>
      </c>
      <c r="J5177" s="4">
        <v>4</v>
      </c>
      <c r="K5177" s="4">
        <v>4.5</v>
      </c>
      <c r="L5177" s="4">
        <v>5.0625</v>
      </c>
      <c r="M5177" s="4">
        <v>24</v>
      </c>
    </row>
    <row r="5178" spans="1:13" x14ac:dyDescent="0.2">
      <c r="A5178" s="3">
        <v>41122</v>
      </c>
      <c r="B5178" t="s">
        <v>7464</v>
      </c>
      <c r="C5178" t="s">
        <v>3903</v>
      </c>
      <c r="D5178" t="s">
        <v>7465</v>
      </c>
      <c r="E5178" t="s">
        <v>3902</v>
      </c>
      <c r="F5178" s="4">
        <v>4.5255555555555604</v>
      </c>
      <c r="G5178" s="4">
        <v>4.5</v>
      </c>
      <c r="H5178" s="4">
        <v>0.17979332864608999</v>
      </c>
      <c r="I5178" s="4">
        <v>4.88</v>
      </c>
      <c r="J5178" s="4">
        <v>4</v>
      </c>
      <c r="K5178" s="4">
        <v>4.5</v>
      </c>
      <c r="L5178" s="4">
        <v>4.5449999999999999</v>
      </c>
      <c r="M5178" s="4">
        <v>27</v>
      </c>
    </row>
    <row r="5179" spans="1:13" x14ac:dyDescent="0.2">
      <c r="A5179" s="3">
        <v>41122</v>
      </c>
      <c r="B5179" t="s">
        <v>7570</v>
      </c>
      <c r="C5179" t="s">
        <v>3915</v>
      </c>
      <c r="D5179" t="s">
        <v>7571</v>
      </c>
      <c r="E5179" t="s">
        <v>3914</v>
      </c>
      <c r="F5179" s="4">
        <v>4.9362500000000002</v>
      </c>
      <c r="G5179" s="4">
        <v>4.7750000000000004</v>
      </c>
      <c r="H5179" s="4">
        <v>0.49552618059207898</v>
      </c>
      <c r="I5179" s="4">
        <v>6</v>
      </c>
      <c r="J5179" s="4">
        <v>4</v>
      </c>
      <c r="K5179" s="4">
        <v>4.5</v>
      </c>
      <c r="L5179" s="4">
        <v>5.125</v>
      </c>
      <c r="M5179" s="4">
        <v>24</v>
      </c>
    </row>
    <row r="5180" spans="1:13" x14ac:dyDescent="0.2">
      <c r="A5180" s="3">
        <v>41122</v>
      </c>
      <c r="B5180" t="s">
        <v>7382</v>
      </c>
      <c r="C5180" t="s">
        <v>3894</v>
      </c>
      <c r="D5180" t="s">
        <v>7383</v>
      </c>
      <c r="E5180" t="s">
        <v>3893</v>
      </c>
      <c r="F5180" s="4">
        <v>4.5199999999999996</v>
      </c>
      <c r="G5180" s="4">
        <v>4.5</v>
      </c>
      <c r="H5180" s="4">
        <v>7.3589296880623906E-2</v>
      </c>
      <c r="I5180" s="4">
        <v>4.76</v>
      </c>
      <c r="J5180" s="4">
        <v>4.41</v>
      </c>
      <c r="K5180" s="4">
        <v>4.5</v>
      </c>
      <c r="L5180" s="4">
        <v>4.5</v>
      </c>
      <c r="M5180" s="4">
        <v>27</v>
      </c>
    </row>
    <row r="5181" spans="1:13" x14ac:dyDescent="0.2">
      <c r="A5181" s="3">
        <v>41122</v>
      </c>
      <c r="B5181" t="s">
        <v>7490</v>
      </c>
      <c r="C5181" t="s">
        <v>3906</v>
      </c>
      <c r="D5181" t="s">
        <v>7491</v>
      </c>
      <c r="E5181" t="s">
        <v>3905</v>
      </c>
      <c r="F5181" s="4">
        <v>4.6107407407407397</v>
      </c>
      <c r="G5181" s="4">
        <v>4.5</v>
      </c>
      <c r="H5181" s="4">
        <v>0.25919885336174903</v>
      </c>
      <c r="I5181" s="4">
        <v>5.25</v>
      </c>
      <c r="J5181" s="4">
        <v>4</v>
      </c>
      <c r="K5181" s="4">
        <v>4.5</v>
      </c>
      <c r="L5181" s="4">
        <v>4.75</v>
      </c>
      <c r="M5181" s="4">
        <v>27</v>
      </c>
    </row>
    <row r="5182" spans="1:13" x14ac:dyDescent="0.2">
      <c r="A5182" s="3">
        <v>41122</v>
      </c>
      <c r="B5182" t="s">
        <v>7408</v>
      </c>
      <c r="C5182" t="s">
        <v>3897</v>
      </c>
      <c r="D5182" t="s">
        <v>7409</v>
      </c>
      <c r="E5182" t="s">
        <v>3896</v>
      </c>
      <c r="F5182" s="4">
        <v>4.51</v>
      </c>
      <c r="G5182" s="4">
        <v>4.5</v>
      </c>
      <c r="H5182" s="4">
        <v>0.10539303728279401</v>
      </c>
      <c r="I5182" s="4">
        <v>4.83</v>
      </c>
      <c r="J5182" s="4">
        <v>4.22</v>
      </c>
      <c r="K5182" s="4">
        <v>4.5</v>
      </c>
      <c r="L5182" s="4">
        <v>4.5</v>
      </c>
      <c r="M5182" s="4">
        <v>27</v>
      </c>
    </row>
    <row r="5183" spans="1:13" x14ac:dyDescent="0.2">
      <c r="A5183" s="3">
        <v>41122</v>
      </c>
      <c r="B5183" t="s">
        <v>7516</v>
      </c>
      <c r="C5183" t="s">
        <v>3909</v>
      </c>
      <c r="D5183" t="s">
        <v>7517</v>
      </c>
      <c r="E5183" t="s">
        <v>3908</v>
      </c>
      <c r="F5183" s="4">
        <v>4.6455555555555597</v>
      </c>
      <c r="G5183" s="4">
        <v>4.5</v>
      </c>
      <c r="H5183" s="4">
        <v>0.33616998142346999</v>
      </c>
      <c r="I5183" s="4">
        <v>5.5</v>
      </c>
      <c r="J5183" s="4">
        <v>4</v>
      </c>
      <c r="K5183" s="4">
        <v>4.5</v>
      </c>
      <c r="L5183" s="4">
        <v>4.83</v>
      </c>
      <c r="M5183" s="4">
        <v>27</v>
      </c>
    </row>
    <row r="5184" spans="1:13" x14ac:dyDescent="0.2">
      <c r="A5184" s="3">
        <v>41122</v>
      </c>
      <c r="B5184" t="s">
        <v>7588</v>
      </c>
      <c r="C5184" t="s">
        <v>3081</v>
      </c>
      <c r="D5184" t="s">
        <v>7589</v>
      </c>
      <c r="E5184" t="s">
        <v>3080</v>
      </c>
      <c r="F5184" s="4">
        <v>3.7741935483871001</v>
      </c>
      <c r="G5184" s="4">
        <v>3.8</v>
      </c>
      <c r="H5184" s="4">
        <v>0.35867138342823301</v>
      </c>
      <c r="I5184" s="4">
        <v>5</v>
      </c>
      <c r="J5184" s="4">
        <v>3.1</v>
      </c>
      <c r="K5184" s="4">
        <v>3.6</v>
      </c>
      <c r="L5184" s="4">
        <v>3.85</v>
      </c>
      <c r="M5184" s="4">
        <v>31</v>
      </c>
    </row>
    <row r="5185" spans="1:13" x14ac:dyDescent="0.2">
      <c r="A5185" s="3">
        <v>41122</v>
      </c>
      <c r="B5185" t="s">
        <v>9492</v>
      </c>
      <c r="C5185" t="s">
        <v>3072</v>
      </c>
      <c r="D5185" t="s">
        <v>9493</v>
      </c>
      <c r="E5185" t="s">
        <v>3071</v>
      </c>
      <c r="F5185" s="4">
        <v>4.0064516129032297</v>
      </c>
      <c r="G5185" s="4">
        <v>4</v>
      </c>
      <c r="H5185" s="4">
        <v>0.201553109412826</v>
      </c>
      <c r="I5185" s="4">
        <v>4.5</v>
      </c>
      <c r="J5185" s="4">
        <v>3.7</v>
      </c>
      <c r="K5185" s="4">
        <v>3.9</v>
      </c>
      <c r="L5185" s="4">
        <v>4.0999999999999996</v>
      </c>
      <c r="M5185" s="4">
        <v>31</v>
      </c>
    </row>
    <row r="5186" spans="1:13" x14ac:dyDescent="0.2">
      <c r="A5186" s="3">
        <v>41122</v>
      </c>
      <c r="B5186" t="s">
        <v>9534</v>
      </c>
      <c r="C5186" t="s">
        <v>3075</v>
      </c>
      <c r="D5186" t="s">
        <v>9535</v>
      </c>
      <c r="E5186" t="s">
        <v>3074</v>
      </c>
      <c r="F5186" s="4">
        <v>3.7064516129032299</v>
      </c>
      <c r="G5186" s="4">
        <v>3.7</v>
      </c>
      <c r="H5186" s="4">
        <v>0.34344867046956501</v>
      </c>
      <c r="I5186" s="4">
        <v>5.0999999999999996</v>
      </c>
      <c r="J5186" s="4">
        <v>3.2</v>
      </c>
      <c r="K5186" s="4">
        <v>3.5</v>
      </c>
      <c r="L5186" s="4">
        <v>3.8</v>
      </c>
      <c r="M5186" s="4">
        <v>31</v>
      </c>
    </row>
    <row r="5187" spans="1:13" x14ac:dyDescent="0.2">
      <c r="A5187" s="3">
        <v>41122</v>
      </c>
      <c r="B5187" t="s">
        <v>7528</v>
      </c>
      <c r="C5187" t="s">
        <v>3102</v>
      </c>
      <c r="D5187" t="s">
        <v>7529</v>
      </c>
      <c r="E5187" t="s">
        <v>3101</v>
      </c>
      <c r="F5187" s="4">
        <v>3.5964285714285702</v>
      </c>
      <c r="G5187" s="4">
        <v>3.55</v>
      </c>
      <c r="H5187" s="4">
        <v>0.26314640743516099</v>
      </c>
      <c r="I5187" s="4">
        <v>4.3</v>
      </c>
      <c r="J5187" s="4">
        <v>3</v>
      </c>
      <c r="K5187" s="4">
        <v>3.5</v>
      </c>
      <c r="L5187" s="4">
        <v>3.7250000000000001</v>
      </c>
      <c r="M5187" s="4">
        <v>28</v>
      </c>
    </row>
    <row r="5188" spans="1:13" x14ac:dyDescent="0.2">
      <c r="A5188" s="3">
        <v>41122</v>
      </c>
      <c r="B5188" t="s">
        <v>9566</v>
      </c>
      <c r="C5188" t="s">
        <v>3078</v>
      </c>
      <c r="D5188" t="s">
        <v>9567</v>
      </c>
      <c r="E5188" t="s">
        <v>3077</v>
      </c>
      <c r="F5188" s="4">
        <v>3.6444444444444399</v>
      </c>
      <c r="G5188" s="4">
        <v>3.6</v>
      </c>
      <c r="H5188" s="4">
        <v>0.30297668523315702</v>
      </c>
      <c r="I5188" s="4">
        <v>4.5</v>
      </c>
      <c r="J5188" s="4">
        <v>3.1</v>
      </c>
      <c r="K5188" s="4">
        <v>3.5</v>
      </c>
      <c r="L5188" s="4">
        <v>3.75</v>
      </c>
      <c r="M5188" s="4">
        <v>27</v>
      </c>
    </row>
    <row r="5189" spans="1:13" x14ac:dyDescent="0.2">
      <c r="A5189" s="3">
        <v>41122</v>
      </c>
      <c r="B5189" t="s">
        <v>7530</v>
      </c>
      <c r="C5189" t="s">
        <v>3105</v>
      </c>
      <c r="D5189" t="s">
        <v>7531</v>
      </c>
      <c r="E5189" t="s">
        <v>3104</v>
      </c>
      <c r="F5189" s="4">
        <v>3.44285714285714</v>
      </c>
      <c r="G5189" s="4">
        <v>3.5</v>
      </c>
      <c r="H5189" s="4">
        <v>0.33046383948376101</v>
      </c>
      <c r="I5189" s="4">
        <v>4.4000000000000004</v>
      </c>
      <c r="J5189" s="4">
        <v>3</v>
      </c>
      <c r="K5189" s="4">
        <v>3.2</v>
      </c>
      <c r="L5189" s="4">
        <v>3.5249999999999999</v>
      </c>
      <c r="M5189" s="4">
        <v>28</v>
      </c>
    </row>
    <row r="5190" spans="1:13" x14ac:dyDescent="0.2">
      <c r="A5190" s="3">
        <v>41122</v>
      </c>
      <c r="B5190" t="s">
        <v>7532</v>
      </c>
      <c r="C5190" t="s">
        <v>3129</v>
      </c>
      <c r="D5190" t="s">
        <v>7533</v>
      </c>
      <c r="E5190" t="s">
        <v>3128</v>
      </c>
      <c r="F5190" s="4">
        <v>0.506439826306324</v>
      </c>
      <c r="G5190" s="4">
        <v>0.495</v>
      </c>
      <c r="H5190" s="4">
        <v>0.118260138612455</v>
      </c>
      <c r="I5190" s="4">
        <v>0.94</v>
      </c>
      <c r="J5190" s="4">
        <v>0.35</v>
      </c>
      <c r="K5190" s="4">
        <v>0.435</v>
      </c>
      <c r="L5190" s="4">
        <v>0.55000000000000004</v>
      </c>
      <c r="M5190" s="4">
        <v>30</v>
      </c>
    </row>
    <row r="5191" spans="1:13" x14ac:dyDescent="0.2">
      <c r="A5191" s="3">
        <v>41122</v>
      </c>
      <c r="B5191" t="s">
        <v>7538</v>
      </c>
      <c r="C5191" t="s">
        <v>3132</v>
      </c>
      <c r="D5191" t="s">
        <v>7539</v>
      </c>
      <c r="E5191" t="s">
        <v>3131</v>
      </c>
      <c r="F5191" s="4">
        <v>0.29260970043343199</v>
      </c>
      <c r="G5191" s="4">
        <v>0.3</v>
      </c>
      <c r="H5191" s="4">
        <v>6.5820846801278907E-2</v>
      </c>
      <c r="I5191" s="4">
        <v>0.43</v>
      </c>
      <c r="J5191" s="4">
        <v>0.16500000000000001</v>
      </c>
      <c r="K5191" s="4">
        <v>0.25</v>
      </c>
      <c r="L5191" s="4">
        <v>0.32750000000000001</v>
      </c>
      <c r="M5191" s="4">
        <v>30</v>
      </c>
    </row>
    <row r="5192" spans="1:13" x14ac:dyDescent="0.2">
      <c r="A5192" s="3">
        <v>41122</v>
      </c>
      <c r="B5192" t="s">
        <v>7548</v>
      </c>
      <c r="C5192" t="s">
        <v>3135</v>
      </c>
      <c r="D5192" t="s">
        <v>7549</v>
      </c>
      <c r="E5192" t="s">
        <v>3134</v>
      </c>
      <c r="F5192" s="4">
        <v>0.27742709652999198</v>
      </c>
      <c r="G5192" s="4">
        <v>0.29499999999999998</v>
      </c>
      <c r="H5192" s="4">
        <v>0.107267887387577</v>
      </c>
      <c r="I5192" s="4">
        <v>0.51</v>
      </c>
      <c r="J5192" s="4">
        <v>4.9000000000000002E-2</v>
      </c>
      <c r="K5192" s="4">
        <v>0.2</v>
      </c>
      <c r="L5192" s="4">
        <v>0.32</v>
      </c>
      <c r="M5192" s="4">
        <v>30</v>
      </c>
    </row>
    <row r="5193" spans="1:13" x14ac:dyDescent="0.2">
      <c r="A5193" s="3">
        <v>41122</v>
      </c>
      <c r="B5193" t="s">
        <v>7556</v>
      </c>
      <c r="C5193" t="s">
        <v>3138</v>
      </c>
      <c r="D5193" t="s">
        <v>7557</v>
      </c>
      <c r="E5193" t="s">
        <v>3137</v>
      </c>
      <c r="F5193" s="4">
        <v>-8.6490249563232896E-2</v>
      </c>
      <c r="G5193" s="4">
        <v>-0.1</v>
      </c>
      <c r="H5193" s="4">
        <v>0.16132174845896999</v>
      </c>
      <c r="I5193" s="4">
        <v>0.17</v>
      </c>
      <c r="J5193" s="4">
        <v>-0.48</v>
      </c>
      <c r="K5193" s="4">
        <v>-0.2</v>
      </c>
      <c r="L5193" s="4">
        <v>0.05</v>
      </c>
      <c r="M5193" s="4">
        <v>30</v>
      </c>
    </row>
    <row r="5194" spans="1:13" x14ac:dyDescent="0.2">
      <c r="A5194" s="3">
        <v>41122</v>
      </c>
      <c r="B5194" t="s">
        <v>7564</v>
      </c>
      <c r="C5194" t="s">
        <v>3141</v>
      </c>
      <c r="D5194" t="s">
        <v>7565</v>
      </c>
      <c r="E5194" t="s">
        <v>3140</v>
      </c>
      <c r="F5194" s="4">
        <v>-0.35418847142802301</v>
      </c>
      <c r="G5194" s="4">
        <v>-0.38500000000000001</v>
      </c>
      <c r="H5194" s="4">
        <v>0.189995765752901</v>
      </c>
      <c r="I5194" s="4">
        <v>0.3</v>
      </c>
      <c r="J5194" s="4">
        <v>-0.7</v>
      </c>
      <c r="K5194" s="4">
        <v>-0.4375</v>
      </c>
      <c r="L5194" s="4">
        <v>-0.28499999999999998</v>
      </c>
      <c r="M5194" s="4">
        <v>30</v>
      </c>
    </row>
    <row r="5195" spans="1:13" x14ac:dyDescent="0.2">
      <c r="A5195" s="3">
        <v>41122</v>
      </c>
      <c r="B5195" t="s">
        <v>7574</v>
      </c>
      <c r="C5195" t="s">
        <v>3144</v>
      </c>
      <c r="D5195" t="s">
        <v>7575</v>
      </c>
      <c r="E5195" t="s">
        <v>3143</v>
      </c>
      <c r="F5195" s="4">
        <v>0.183554814274899</v>
      </c>
      <c r="G5195" s="4">
        <v>0.16500000000000001</v>
      </c>
      <c r="H5195" s="4">
        <v>0.18471258612036001</v>
      </c>
      <c r="I5195" s="4">
        <v>0.74</v>
      </c>
      <c r="J5195" s="4">
        <v>-0.3</v>
      </c>
      <c r="K5195" s="4">
        <v>0.11749999999999999</v>
      </c>
      <c r="L5195" s="4">
        <v>0.26073332118523701</v>
      </c>
      <c r="M5195" s="4">
        <v>30</v>
      </c>
    </row>
    <row r="5196" spans="1:13" x14ac:dyDescent="0.2">
      <c r="A5196" s="3">
        <v>41122</v>
      </c>
      <c r="B5196" t="s">
        <v>7582</v>
      </c>
      <c r="C5196" t="s">
        <v>3147</v>
      </c>
      <c r="D5196" t="s">
        <v>7583</v>
      </c>
      <c r="E5196" t="s">
        <v>3146</v>
      </c>
      <c r="F5196" s="4">
        <v>0.32241669246951499</v>
      </c>
      <c r="G5196" s="4">
        <v>0.3</v>
      </c>
      <c r="H5196" s="4">
        <v>0.108874961703366</v>
      </c>
      <c r="I5196" s="4">
        <v>0.69</v>
      </c>
      <c r="J5196" s="4">
        <v>0.09</v>
      </c>
      <c r="K5196" s="4">
        <v>0.255</v>
      </c>
      <c r="L5196" s="4">
        <v>0.35749999999999998</v>
      </c>
      <c r="M5196" s="4">
        <v>30</v>
      </c>
    </row>
    <row r="5197" spans="1:13" x14ac:dyDescent="0.2">
      <c r="A5197" s="3">
        <v>41122</v>
      </c>
      <c r="B5197" t="s">
        <v>7484</v>
      </c>
      <c r="C5197" t="s">
        <v>3114</v>
      </c>
      <c r="D5197" t="s">
        <v>7485</v>
      </c>
      <c r="E5197" t="s">
        <v>3113</v>
      </c>
      <c r="F5197" s="4">
        <v>0.28945222878258797</v>
      </c>
      <c r="G5197" s="4">
        <v>0.25</v>
      </c>
      <c r="H5197" s="4">
        <v>0.106273535879419</v>
      </c>
      <c r="I5197" s="4">
        <v>0.71</v>
      </c>
      <c r="J5197" s="4">
        <v>0.139019092260217</v>
      </c>
      <c r="K5197" s="4">
        <v>0.23</v>
      </c>
      <c r="L5197" s="4">
        <v>0.32</v>
      </c>
      <c r="M5197" s="4">
        <v>31</v>
      </c>
    </row>
    <row r="5198" spans="1:13" x14ac:dyDescent="0.2">
      <c r="A5198" s="3">
        <v>41122</v>
      </c>
      <c r="B5198" t="s">
        <v>7590</v>
      </c>
      <c r="C5198" t="s">
        <v>3150</v>
      </c>
      <c r="D5198" t="s">
        <v>7591</v>
      </c>
      <c r="E5198" t="s">
        <v>3149</v>
      </c>
      <c r="F5198" s="4">
        <v>0.30170576151853001</v>
      </c>
      <c r="G5198" s="4">
        <v>0.26</v>
      </c>
      <c r="H5198" s="4">
        <v>0.16338747608464499</v>
      </c>
      <c r="I5198" s="4">
        <v>0.9</v>
      </c>
      <c r="J5198" s="4">
        <v>4.2172845555899001E-2</v>
      </c>
      <c r="K5198" s="4">
        <v>0.2225</v>
      </c>
      <c r="L5198" s="4">
        <v>0.33750000000000002</v>
      </c>
      <c r="M5198" s="4">
        <v>30</v>
      </c>
    </row>
    <row r="5199" spans="1:13" x14ac:dyDescent="0.2">
      <c r="A5199" s="3">
        <v>41122</v>
      </c>
      <c r="B5199" t="s">
        <v>7494</v>
      </c>
      <c r="C5199" t="s">
        <v>3117</v>
      </c>
      <c r="D5199" t="s">
        <v>7495</v>
      </c>
      <c r="E5199" t="s">
        <v>3116</v>
      </c>
      <c r="F5199" s="4">
        <v>0.39846165520757199</v>
      </c>
      <c r="G5199" s="4">
        <v>0.42</v>
      </c>
      <c r="H5199" s="4">
        <v>0.136418529646679</v>
      </c>
      <c r="I5199" s="4">
        <v>0.69</v>
      </c>
      <c r="J5199" s="4">
        <v>0.149311311434741</v>
      </c>
      <c r="K5199" s="4">
        <v>0.30499999999999999</v>
      </c>
      <c r="L5199" s="4">
        <v>0.5</v>
      </c>
      <c r="M5199" s="4">
        <v>31</v>
      </c>
    </row>
    <row r="5200" spans="1:13" x14ac:dyDescent="0.2">
      <c r="A5200" s="3">
        <v>41122</v>
      </c>
      <c r="B5200" t="s">
        <v>7502</v>
      </c>
      <c r="C5200" t="s">
        <v>3120</v>
      </c>
      <c r="D5200" t="s">
        <v>7503</v>
      </c>
      <c r="E5200" t="s">
        <v>3119</v>
      </c>
      <c r="F5200" s="4">
        <v>0.51636196478959795</v>
      </c>
      <c r="G5200" s="4">
        <v>0.54</v>
      </c>
      <c r="H5200" s="4">
        <v>0.104842799765171</v>
      </c>
      <c r="I5200" s="4">
        <v>0.65</v>
      </c>
      <c r="J5200" s="4">
        <v>0.13</v>
      </c>
      <c r="K5200" s="4">
        <v>0.49</v>
      </c>
      <c r="L5200" s="4">
        <v>0.578610454238772</v>
      </c>
      <c r="M5200" s="4">
        <v>31</v>
      </c>
    </row>
    <row r="5201" spans="1:13" x14ac:dyDescent="0.2">
      <c r="A5201" s="3">
        <v>41122</v>
      </c>
      <c r="B5201" t="s">
        <v>7510</v>
      </c>
      <c r="C5201" t="s">
        <v>3123</v>
      </c>
      <c r="D5201" t="s">
        <v>7511</v>
      </c>
      <c r="E5201" t="s">
        <v>3122</v>
      </c>
      <c r="F5201" s="4">
        <v>0.82666476604585304</v>
      </c>
      <c r="G5201" s="4">
        <v>0.79</v>
      </c>
      <c r="H5201" s="4">
        <v>0.147917389242679</v>
      </c>
      <c r="I5201" s="4">
        <v>1.0900000000000001</v>
      </c>
      <c r="J5201" s="4">
        <v>0.5</v>
      </c>
      <c r="K5201" s="4">
        <v>0.745</v>
      </c>
      <c r="L5201" s="4">
        <v>0.93500000000000005</v>
      </c>
      <c r="M5201" s="4">
        <v>31</v>
      </c>
    </row>
    <row r="5202" spans="1:13" x14ac:dyDescent="0.2">
      <c r="A5202" s="3">
        <v>41122</v>
      </c>
      <c r="B5202" t="s">
        <v>7520</v>
      </c>
      <c r="C5202" t="s">
        <v>3126</v>
      </c>
      <c r="D5202" t="s">
        <v>7521</v>
      </c>
      <c r="E5202" t="s">
        <v>3125</v>
      </c>
      <c r="F5202" s="4">
        <v>0.55084642725868704</v>
      </c>
      <c r="G5202" s="4">
        <v>0.51</v>
      </c>
      <c r="H5202" s="4">
        <v>0.122638108521095</v>
      </c>
      <c r="I5202" s="4">
        <v>0.88</v>
      </c>
      <c r="J5202" s="4">
        <v>0.34</v>
      </c>
      <c r="K5202" s="4">
        <v>0.47499999999999998</v>
      </c>
      <c r="L5202" s="4">
        <v>0.62411962250964503</v>
      </c>
      <c r="M5202" s="4">
        <v>31</v>
      </c>
    </row>
    <row r="5203" spans="1:13" x14ac:dyDescent="0.2">
      <c r="A5203" s="3">
        <v>41122</v>
      </c>
      <c r="B5203" t="s">
        <v>7592</v>
      </c>
      <c r="C5203" t="s">
        <v>3096</v>
      </c>
      <c r="D5203" t="s">
        <v>7593</v>
      </c>
      <c r="E5203" t="s">
        <v>3095</v>
      </c>
      <c r="F5203" s="4">
        <v>3.5074074074074102</v>
      </c>
      <c r="G5203" s="4">
        <v>3.5</v>
      </c>
      <c r="H5203" s="4">
        <v>0.30999494527631599</v>
      </c>
      <c r="I5203" s="4">
        <v>4.2</v>
      </c>
      <c r="J5203" s="4">
        <v>3.1</v>
      </c>
      <c r="K5203" s="4">
        <v>3.2</v>
      </c>
      <c r="L5203" s="4">
        <v>3.75</v>
      </c>
      <c r="M5203" s="4">
        <v>27</v>
      </c>
    </row>
    <row r="5204" spans="1:13" x14ac:dyDescent="0.2">
      <c r="A5204" s="3">
        <v>41122</v>
      </c>
      <c r="B5204" t="s">
        <v>9536</v>
      </c>
      <c r="C5204" t="s">
        <v>3087</v>
      </c>
      <c r="D5204" t="s">
        <v>9537</v>
      </c>
      <c r="E5204" t="s">
        <v>3086</v>
      </c>
      <c r="F5204" s="4">
        <v>3.61379310344828</v>
      </c>
      <c r="G5204" s="4">
        <v>3.6</v>
      </c>
      <c r="H5204" s="4">
        <v>0.13289130341059799</v>
      </c>
      <c r="I5204" s="4">
        <v>4</v>
      </c>
      <c r="J5204" s="4">
        <v>3.4</v>
      </c>
      <c r="K5204" s="4">
        <v>3.5</v>
      </c>
      <c r="L5204" s="4">
        <v>3.7</v>
      </c>
      <c r="M5204" s="4">
        <v>29</v>
      </c>
    </row>
    <row r="5205" spans="1:13" x14ac:dyDescent="0.2">
      <c r="A5205" s="3">
        <v>41122</v>
      </c>
      <c r="B5205" t="s">
        <v>9568</v>
      </c>
      <c r="C5205" t="s">
        <v>3090</v>
      </c>
      <c r="D5205" t="s">
        <v>9569</v>
      </c>
      <c r="E5205" t="s">
        <v>3089</v>
      </c>
      <c r="F5205" s="4">
        <v>3.4862068965517201</v>
      </c>
      <c r="G5205" s="4">
        <v>3.4</v>
      </c>
      <c r="H5205" s="4">
        <v>0.23713187700854599</v>
      </c>
      <c r="I5205" s="4">
        <v>4</v>
      </c>
      <c r="J5205" s="4">
        <v>3.1</v>
      </c>
      <c r="K5205" s="4">
        <v>3.3</v>
      </c>
      <c r="L5205" s="4">
        <v>3.7</v>
      </c>
      <c r="M5205" s="4">
        <v>29</v>
      </c>
    </row>
    <row r="5206" spans="1:13" x14ac:dyDescent="0.2">
      <c r="A5206" s="3">
        <v>41122</v>
      </c>
      <c r="B5206" t="s">
        <v>7594</v>
      </c>
      <c r="C5206" t="s">
        <v>3153</v>
      </c>
      <c r="D5206" t="s">
        <v>7595</v>
      </c>
      <c r="E5206" t="s">
        <v>3152</v>
      </c>
      <c r="F5206" s="4">
        <v>0.25020689655172401</v>
      </c>
      <c r="G5206" s="4">
        <v>0.24</v>
      </c>
      <c r="H5206" s="4">
        <v>0.102709499946745</v>
      </c>
      <c r="I5206" s="4">
        <v>0.7</v>
      </c>
      <c r="J5206" s="4">
        <v>0.1</v>
      </c>
      <c r="K5206" s="4">
        <v>0.22</v>
      </c>
      <c r="L5206" s="4">
        <v>0.25</v>
      </c>
      <c r="M5206" s="4">
        <v>29</v>
      </c>
    </row>
    <row r="5207" spans="1:13" x14ac:dyDescent="0.2">
      <c r="A5207" s="3">
        <v>41122</v>
      </c>
      <c r="B5207" t="s">
        <v>10147</v>
      </c>
      <c r="C5207" t="s">
        <v>4324</v>
      </c>
      <c r="D5207" t="s">
        <v>10148</v>
      </c>
      <c r="E5207" t="s">
        <v>4323</v>
      </c>
      <c r="F5207" s="4">
        <v>2.1303333333333301</v>
      </c>
      <c r="G5207" s="4">
        <v>2.1549999999999998</v>
      </c>
      <c r="H5207" s="4">
        <v>0.168410076963905</v>
      </c>
      <c r="I5207" s="4">
        <v>2.5</v>
      </c>
      <c r="J5207" s="4">
        <v>1.8</v>
      </c>
      <c r="K5207" s="4">
        <v>2</v>
      </c>
      <c r="L5207" s="4">
        <v>2.2000000000000002</v>
      </c>
      <c r="M5207" s="4">
        <v>30</v>
      </c>
    </row>
    <row r="5208" spans="1:13" x14ac:dyDescent="0.2">
      <c r="A5208" s="3">
        <v>41122</v>
      </c>
      <c r="B5208" t="s">
        <v>10159</v>
      </c>
      <c r="C5208" t="s">
        <v>4327</v>
      </c>
      <c r="D5208" t="s">
        <v>10160</v>
      </c>
      <c r="E5208" t="s">
        <v>4326</v>
      </c>
      <c r="F5208" s="4">
        <v>2.1223333333333301</v>
      </c>
      <c r="G5208" s="4">
        <v>2.1</v>
      </c>
      <c r="H5208" s="4">
        <v>0.32130856727186502</v>
      </c>
      <c r="I5208" s="4">
        <v>2.9</v>
      </c>
      <c r="J5208" s="4">
        <v>1.4</v>
      </c>
      <c r="K5208" s="4">
        <v>2</v>
      </c>
      <c r="L5208" s="4">
        <v>2.2999999999999998</v>
      </c>
      <c r="M5208" s="4">
        <v>30</v>
      </c>
    </row>
    <row r="5209" spans="1:13" x14ac:dyDescent="0.2">
      <c r="A5209" s="3">
        <v>41122</v>
      </c>
      <c r="B5209" t="s">
        <v>9584</v>
      </c>
      <c r="C5209" t="s">
        <v>3939</v>
      </c>
      <c r="D5209" t="s">
        <v>9585</v>
      </c>
      <c r="E5209" t="s">
        <v>3947</v>
      </c>
      <c r="F5209" s="4">
        <v>13.2314666666667</v>
      </c>
      <c r="G5209" s="4">
        <v>13.2</v>
      </c>
      <c r="H5209" s="4">
        <v>0.23898286381120001</v>
      </c>
      <c r="I5209" s="4">
        <v>13.85</v>
      </c>
      <c r="J5209" s="4">
        <v>12.7</v>
      </c>
      <c r="K5209" s="4">
        <v>13.112500000000001</v>
      </c>
      <c r="L5209" s="4">
        <v>13.317500000000001</v>
      </c>
      <c r="M5209" s="4">
        <v>30</v>
      </c>
    </row>
    <row r="5210" spans="1:13" x14ac:dyDescent="0.2">
      <c r="A5210" s="3">
        <v>41122</v>
      </c>
      <c r="B5210" t="s">
        <v>9586</v>
      </c>
      <c r="C5210" t="s">
        <v>3942</v>
      </c>
      <c r="D5210" t="s">
        <v>9587</v>
      </c>
      <c r="E5210" t="s">
        <v>3949</v>
      </c>
      <c r="F5210" s="4">
        <v>13.1562</v>
      </c>
      <c r="G5210" s="4">
        <v>13.145</v>
      </c>
      <c r="H5210" s="4">
        <v>0.240634420102219</v>
      </c>
      <c r="I5210" s="4">
        <v>13.73</v>
      </c>
      <c r="J5210" s="4">
        <v>12.7</v>
      </c>
      <c r="K5210" s="4">
        <v>13.0175</v>
      </c>
      <c r="L5210" s="4">
        <v>13.239000000000001</v>
      </c>
      <c r="M5210" s="4">
        <v>30</v>
      </c>
    </row>
    <row r="5211" spans="1:13" x14ac:dyDescent="0.2">
      <c r="A5211" s="3">
        <v>41122</v>
      </c>
      <c r="B5211" t="s">
        <v>9588</v>
      </c>
      <c r="C5211" t="s">
        <v>3952</v>
      </c>
      <c r="D5211" t="s">
        <v>9589</v>
      </c>
      <c r="E5211" t="s">
        <v>3951</v>
      </c>
      <c r="F5211" s="4">
        <v>13.0812333333333</v>
      </c>
      <c r="G5211" s="4">
        <v>13.105</v>
      </c>
      <c r="H5211" s="4">
        <v>0.26781512966627002</v>
      </c>
      <c r="I5211" s="4">
        <v>13.62</v>
      </c>
      <c r="J5211" s="4">
        <v>12.5</v>
      </c>
      <c r="K5211" s="4">
        <v>12.9125</v>
      </c>
      <c r="L5211" s="4">
        <v>13.22</v>
      </c>
      <c r="M5211" s="4">
        <v>30</v>
      </c>
    </row>
    <row r="5212" spans="1:13" x14ac:dyDescent="0.2">
      <c r="A5212" s="3">
        <v>41122</v>
      </c>
      <c r="B5212" t="s">
        <v>9540</v>
      </c>
      <c r="C5212" t="s">
        <v>3936</v>
      </c>
      <c r="D5212" t="s">
        <v>9541</v>
      </c>
      <c r="E5212" t="s">
        <v>3935</v>
      </c>
      <c r="F5212" s="4">
        <v>13.0139032258065</v>
      </c>
      <c r="G5212" s="4">
        <v>13.03</v>
      </c>
      <c r="H5212" s="4">
        <v>0.346623172416262</v>
      </c>
      <c r="I5212" s="4">
        <v>13.8</v>
      </c>
      <c r="J5212" s="4">
        <v>12.361000000000001</v>
      </c>
      <c r="K5212" s="4">
        <v>12.86</v>
      </c>
      <c r="L5212" s="4">
        <v>13.185</v>
      </c>
      <c r="M5212" s="4">
        <v>31</v>
      </c>
    </row>
    <row r="5213" spans="1:13" x14ac:dyDescent="0.2">
      <c r="A5213" s="3">
        <v>41122</v>
      </c>
      <c r="B5213" t="s">
        <v>9572</v>
      </c>
      <c r="C5213" t="s">
        <v>3939</v>
      </c>
      <c r="D5213" t="s">
        <v>9573</v>
      </c>
      <c r="E5213" t="s">
        <v>3938</v>
      </c>
      <c r="F5213" s="4">
        <v>12.9213</v>
      </c>
      <c r="G5213" s="4">
        <v>12.94</v>
      </c>
      <c r="H5213" s="4">
        <v>0.42781965437163699</v>
      </c>
      <c r="I5213" s="4">
        <v>13.65</v>
      </c>
      <c r="J5213" s="4">
        <v>11.85</v>
      </c>
      <c r="K5213" s="4">
        <v>12.6</v>
      </c>
      <c r="L5213" s="4">
        <v>13.215</v>
      </c>
      <c r="M5213" s="4">
        <v>31</v>
      </c>
    </row>
    <row r="5214" spans="1:13" x14ac:dyDescent="0.2">
      <c r="A5214" s="3">
        <v>41122</v>
      </c>
      <c r="B5214" t="s">
        <v>10141</v>
      </c>
      <c r="C5214" t="s">
        <v>3579</v>
      </c>
      <c r="D5214" t="s">
        <v>10142</v>
      </c>
      <c r="E5214" t="s">
        <v>3578</v>
      </c>
      <c r="F5214" s="4">
        <v>3.7503225806451601</v>
      </c>
      <c r="G5214" s="4">
        <v>3.8</v>
      </c>
      <c r="H5214" s="4">
        <v>0.25186615322386002</v>
      </c>
      <c r="I5214" s="4">
        <v>4.0999999999999996</v>
      </c>
      <c r="J5214" s="4">
        <v>2.8</v>
      </c>
      <c r="K5214" s="4">
        <v>3.65</v>
      </c>
      <c r="L5214" s="4">
        <v>3.9</v>
      </c>
      <c r="M5214" s="4">
        <v>31</v>
      </c>
    </row>
    <row r="5215" spans="1:13" x14ac:dyDescent="0.2">
      <c r="A5215" s="3">
        <v>41122</v>
      </c>
      <c r="B5215" t="s">
        <v>10157</v>
      </c>
      <c r="C5215" t="s">
        <v>3582</v>
      </c>
      <c r="D5215" t="s">
        <v>10158</v>
      </c>
      <c r="E5215" t="s">
        <v>3581</v>
      </c>
      <c r="F5215" s="4">
        <v>3.4425806451612901</v>
      </c>
      <c r="G5215" s="4">
        <v>3.5</v>
      </c>
      <c r="H5215" s="4">
        <v>0.36531235714053001</v>
      </c>
      <c r="I5215" s="4">
        <v>4.7</v>
      </c>
      <c r="J5215" s="4">
        <v>2.7</v>
      </c>
      <c r="K5215" s="4">
        <v>3.2149999999999999</v>
      </c>
      <c r="L5215" s="4">
        <v>3.6</v>
      </c>
      <c r="M5215" s="4">
        <v>31</v>
      </c>
    </row>
    <row r="5216" spans="1:13" x14ac:dyDescent="0.2">
      <c r="A5216" s="3">
        <v>41122</v>
      </c>
      <c r="B5216" t="s">
        <v>10165</v>
      </c>
      <c r="C5216" t="s">
        <v>3600</v>
      </c>
      <c r="D5216" t="s">
        <v>10166</v>
      </c>
      <c r="E5216" t="s">
        <v>3599</v>
      </c>
      <c r="F5216" s="4">
        <v>3.0510344827586202</v>
      </c>
      <c r="G5216" s="4">
        <v>3.1</v>
      </c>
      <c r="H5216" s="4">
        <v>0.63672905668393698</v>
      </c>
      <c r="I5216" s="4">
        <v>4.2</v>
      </c>
      <c r="J5216" s="4">
        <v>1.22</v>
      </c>
      <c r="K5216" s="4">
        <v>2.7</v>
      </c>
      <c r="L5216" s="4">
        <v>3.39</v>
      </c>
      <c r="M5216" s="4">
        <v>29</v>
      </c>
    </row>
    <row r="5217" spans="1:13" x14ac:dyDescent="0.2">
      <c r="A5217" s="3">
        <v>41122</v>
      </c>
      <c r="B5217" t="s">
        <v>10167</v>
      </c>
      <c r="C5217" t="s">
        <v>3603</v>
      </c>
      <c r="D5217" t="s">
        <v>10168</v>
      </c>
      <c r="E5217" t="s">
        <v>3602</v>
      </c>
      <c r="F5217" s="4">
        <v>3.5227586206896602</v>
      </c>
      <c r="G5217" s="4">
        <v>3.5</v>
      </c>
      <c r="H5217" s="4">
        <v>0.50446503879799098</v>
      </c>
      <c r="I5217" s="4">
        <v>4.5999999999999996</v>
      </c>
      <c r="J5217" s="4">
        <v>2.6</v>
      </c>
      <c r="K5217" s="4">
        <v>3.3</v>
      </c>
      <c r="L5217" s="4">
        <v>3.7</v>
      </c>
      <c r="M5217" s="4">
        <v>29</v>
      </c>
    </row>
    <row r="5218" spans="1:13" x14ac:dyDescent="0.2">
      <c r="A5218" s="3">
        <v>41122</v>
      </c>
      <c r="B5218" t="s">
        <v>10161</v>
      </c>
      <c r="C5218" t="s">
        <v>3594</v>
      </c>
      <c r="D5218" t="s">
        <v>10162</v>
      </c>
      <c r="E5218" t="s">
        <v>3593</v>
      </c>
      <c r="F5218" s="4">
        <v>3.3963333333333301</v>
      </c>
      <c r="G5218" s="4">
        <v>3.4049999999999998</v>
      </c>
      <c r="H5218" s="4">
        <v>0.33704070493281502</v>
      </c>
      <c r="I5218" s="4">
        <v>4.18</v>
      </c>
      <c r="J5218" s="4">
        <v>2.7</v>
      </c>
      <c r="K5218" s="4">
        <v>3.2225000000000001</v>
      </c>
      <c r="L5218" s="4">
        <v>3.5</v>
      </c>
      <c r="M5218" s="4">
        <v>30</v>
      </c>
    </row>
    <row r="5219" spans="1:13" x14ac:dyDescent="0.2">
      <c r="A5219" s="3">
        <v>41122</v>
      </c>
      <c r="B5219" t="s">
        <v>10163</v>
      </c>
      <c r="C5219" t="s">
        <v>3597</v>
      </c>
      <c r="D5219" t="s">
        <v>10164</v>
      </c>
      <c r="E5219" t="s">
        <v>3596</v>
      </c>
      <c r="F5219" s="4">
        <v>3.262</v>
      </c>
      <c r="G5219" s="4">
        <v>3.19</v>
      </c>
      <c r="H5219" s="4">
        <v>0.42724780825087</v>
      </c>
      <c r="I5219" s="4">
        <v>4.3</v>
      </c>
      <c r="J5219" s="4">
        <v>2.4</v>
      </c>
      <c r="K5219" s="4">
        <v>3</v>
      </c>
      <c r="L5219" s="4">
        <v>3.55</v>
      </c>
      <c r="M5219" s="4">
        <v>30</v>
      </c>
    </row>
    <row r="5220" spans="1:13" x14ac:dyDescent="0.2">
      <c r="A5220" s="3">
        <v>41153</v>
      </c>
      <c r="B5220" t="s">
        <v>9532</v>
      </c>
      <c r="C5220" t="s">
        <v>3918</v>
      </c>
      <c r="D5220" t="s">
        <v>9533</v>
      </c>
      <c r="E5220" t="s">
        <v>3917</v>
      </c>
      <c r="F5220" s="4">
        <v>4.35230769230769</v>
      </c>
      <c r="G5220" s="4">
        <v>4.3</v>
      </c>
      <c r="H5220" s="4">
        <v>0.203809866146027</v>
      </c>
      <c r="I5220" s="4">
        <v>5.12</v>
      </c>
      <c r="J5220" s="4">
        <v>4.0999999999999996</v>
      </c>
      <c r="K5220" s="4">
        <v>4.2424999999999997</v>
      </c>
      <c r="L5220" s="4">
        <v>4.3949999999999996</v>
      </c>
      <c r="M5220" s="4">
        <v>26</v>
      </c>
    </row>
    <row r="5221" spans="1:13" x14ac:dyDescent="0.2">
      <c r="A5221" s="3">
        <v>41153</v>
      </c>
      <c r="B5221" t="s">
        <v>9564</v>
      </c>
      <c r="C5221" t="s">
        <v>3921</v>
      </c>
      <c r="D5221" t="s">
        <v>9565</v>
      </c>
      <c r="E5221" t="s">
        <v>3920</v>
      </c>
      <c r="F5221" s="4">
        <v>4.5446153846153798</v>
      </c>
      <c r="G5221" s="4">
        <v>4.4950000000000001</v>
      </c>
      <c r="H5221" s="4">
        <v>0.30722279562859001</v>
      </c>
      <c r="I5221" s="4">
        <v>5.25</v>
      </c>
      <c r="J5221" s="4">
        <v>4.2</v>
      </c>
      <c r="K5221" s="4">
        <v>4.3499999999999996</v>
      </c>
      <c r="L5221" s="4">
        <v>4.58</v>
      </c>
      <c r="M5221" s="4">
        <v>26</v>
      </c>
    </row>
    <row r="5222" spans="1:13" x14ac:dyDescent="0.2">
      <c r="A5222" s="3">
        <v>41153</v>
      </c>
      <c r="B5222" t="s">
        <v>7438</v>
      </c>
      <c r="C5222" t="s">
        <v>3900</v>
      </c>
      <c r="D5222" t="s">
        <v>7439</v>
      </c>
      <c r="E5222" t="s">
        <v>3899</v>
      </c>
      <c r="F5222" s="4">
        <v>4.6038461538461499</v>
      </c>
      <c r="G5222" s="4">
        <v>4.5</v>
      </c>
      <c r="H5222" s="4">
        <v>0.30530086043870802</v>
      </c>
      <c r="I5222" s="4">
        <v>6</v>
      </c>
      <c r="J5222" s="4">
        <v>4.5</v>
      </c>
      <c r="K5222" s="4">
        <v>4.5</v>
      </c>
      <c r="L5222" s="4">
        <v>4.5</v>
      </c>
      <c r="M5222" s="4">
        <v>26</v>
      </c>
    </row>
    <row r="5223" spans="1:13" x14ac:dyDescent="0.2">
      <c r="A5223" s="3">
        <v>41153</v>
      </c>
      <c r="B5223" t="s">
        <v>7544</v>
      </c>
      <c r="C5223" t="s">
        <v>3912</v>
      </c>
      <c r="D5223" t="s">
        <v>7545</v>
      </c>
      <c r="E5223" t="s">
        <v>3911</v>
      </c>
      <c r="F5223" s="4">
        <v>4.7533333333333303</v>
      </c>
      <c r="G5223" s="4">
        <v>4.75</v>
      </c>
      <c r="H5223" s="4">
        <v>0.40212118729975199</v>
      </c>
      <c r="I5223" s="4">
        <v>5.75</v>
      </c>
      <c r="J5223" s="4">
        <v>4</v>
      </c>
      <c r="K5223" s="4">
        <v>4.5</v>
      </c>
      <c r="L5223" s="4">
        <v>5</v>
      </c>
      <c r="M5223" s="4">
        <v>24</v>
      </c>
    </row>
    <row r="5224" spans="1:13" x14ac:dyDescent="0.2">
      <c r="A5224" s="3">
        <v>41153</v>
      </c>
      <c r="B5224" t="s">
        <v>7464</v>
      </c>
      <c r="C5224" t="s">
        <v>3903</v>
      </c>
      <c r="D5224" t="s">
        <v>7465</v>
      </c>
      <c r="E5224" t="s">
        <v>3902</v>
      </c>
      <c r="F5224" s="4">
        <v>4.6134615384615403</v>
      </c>
      <c r="G5224" s="4">
        <v>4.5</v>
      </c>
      <c r="H5224" s="4">
        <v>0.32059871874593998</v>
      </c>
      <c r="I5224" s="4">
        <v>6</v>
      </c>
      <c r="J5224" s="4">
        <v>4.25</v>
      </c>
      <c r="K5224" s="4">
        <v>4.5</v>
      </c>
      <c r="L5224" s="4">
        <v>4.5525000000000002</v>
      </c>
      <c r="M5224" s="4">
        <v>26</v>
      </c>
    </row>
    <row r="5225" spans="1:13" x14ac:dyDescent="0.2">
      <c r="A5225" s="3">
        <v>41153</v>
      </c>
      <c r="B5225" t="s">
        <v>7570</v>
      </c>
      <c r="C5225" t="s">
        <v>3915</v>
      </c>
      <c r="D5225" t="s">
        <v>7571</v>
      </c>
      <c r="E5225" t="s">
        <v>3914</v>
      </c>
      <c r="F5225" s="4">
        <v>4.8483333333333301</v>
      </c>
      <c r="G5225" s="4">
        <v>4.75</v>
      </c>
      <c r="H5225" s="4">
        <v>0.55499836793075097</v>
      </c>
      <c r="I5225" s="4">
        <v>6.5</v>
      </c>
      <c r="J5225" s="4">
        <v>4</v>
      </c>
      <c r="K5225" s="4">
        <v>4.5</v>
      </c>
      <c r="L5225" s="4">
        <v>5</v>
      </c>
      <c r="M5225" s="4">
        <v>24</v>
      </c>
    </row>
    <row r="5226" spans="1:13" x14ac:dyDescent="0.2">
      <c r="A5226" s="3">
        <v>41153</v>
      </c>
      <c r="B5226" t="s">
        <v>7490</v>
      </c>
      <c r="C5226" t="s">
        <v>3906</v>
      </c>
      <c r="D5226" t="s">
        <v>7491</v>
      </c>
      <c r="E5226" t="s">
        <v>3905</v>
      </c>
      <c r="F5226" s="4">
        <v>4.63038461538462</v>
      </c>
      <c r="G5226" s="4">
        <v>4.5</v>
      </c>
      <c r="H5226" s="4">
        <v>0.24413898941759801</v>
      </c>
      <c r="I5226" s="4">
        <v>5.5</v>
      </c>
      <c r="J5226" s="4">
        <v>4.25</v>
      </c>
      <c r="K5226" s="4">
        <v>4.5</v>
      </c>
      <c r="L5226" s="4">
        <v>4.75</v>
      </c>
      <c r="M5226" s="4">
        <v>26</v>
      </c>
    </row>
    <row r="5227" spans="1:13" x14ac:dyDescent="0.2">
      <c r="A5227" s="3">
        <v>41153</v>
      </c>
      <c r="B5227" t="s">
        <v>7596</v>
      </c>
      <c r="C5227" t="s">
        <v>4436</v>
      </c>
      <c r="D5227" t="s">
        <v>7597</v>
      </c>
      <c r="E5227" t="s">
        <v>4435</v>
      </c>
      <c r="F5227" s="4">
        <v>5.01</v>
      </c>
      <c r="G5227" s="4">
        <v>4.9249999999999998</v>
      </c>
      <c r="H5227" s="4">
        <v>0.696625406170159</v>
      </c>
      <c r="I5227" s="4">
        <v>6.75</v>
      </c>
      <c r="J5227" s="4">
        <v>4</v>
      </c>
      <c r="K5227" s="4">
        <v>4.5</v>
      </c>
      <c r="L5227" s="4">
        <v>5.125</v>
      </c>
      <c r="M5227" s="4">
        <v>24</v>
      </c>
    </row>
    <row r="5228" spans="1:13" x14ac:dyDescent="0.2">
      <c r="A5228" s="3">
        <v>41153</v>
      </c>
      <c r="B5228" t="s">
        <v>7408</v>
      </c>
      <c r="C5228" t="s">
        <v>3897</v>
      </c>
      <c r="D5228" t="s">
        <v>7409</v>
      </c>
      <c r="E5228" t="s">
        <v>3896</v>
      </c>
      <c r="F5228" s="4">
        <v>4.5680769230769203</v>
      </c>
      <c r="G5228" s="4">
        <v>4.5</v>
      </c>
      <c r="H5228" s="4">
        <v>0.17805660292770301</v>
      </c>
      <c r="I5228" s="4">
        <v>5.25</v>
      </c>
      <c r="J5228" s="4">
        <v>4.5</v>
      </c>
      <c r="K5228" s="4">
        <v>4.5</v>
      </c>
      <c r="L5228" s="4">
        <v>4.5</v>
      </c>
      <c r="M5228" s="4">
        <v>26</v>
      </c>
    </row>
    <row r="5229" spans="1:13" x14ac:dyDescent="0.2">
      <c r="A5229" s="3">
        <v>41153</v>
      </c>
      <c r="B5229" t="s">
        <v>7516</v>
      </c>
      <c r="C5229" t="s">
        <v>3909</v>
      </c>
      <c r="D5229" t="s">
        <v>7517</v>
      </c>
      <c r="E5229" t="s">
        <v>3908</v>
      </c>
      <c r="F5229" s="4">
        <v>4.6588461538461496</v>
      </c>
      <c r="G5229" s="4">
        <v>4.5</v>
      </c>
      <c r="H5229" s="4">
        <v>0.277738393789219</v>
      </c>
      <c r="I5229" s="4">
        <v>5.25</v>
      </c>
      <c r="J5229" s="4">
        <v>4</v>
      </c>
      <c r="K5229" s="4">
        <v>4.5</v>
      </c>
      <c r="L5229" s="4">
        <v>4.84</v>
      </c>
      <c r="M5229" s="4">
        <v>26</v>
      </c>
    </row>
    <row r="5230" spans="1:13" x14ac:dyDescent="0.2">
      <c r="A5230" s="3">
        <v>41153</v>
      </c>
      <c r="B5230" t="s">
        <v>7598</v>
      </c>
      <c r="C5230" t="s">
        <v>3081</v>
      </c>
      <c r="D5230" t="s">
        <v>7599</v>
      </c>
      <c r="E5230" t="s">
        <v>3080</v>
      </c>
      <c r="F5230" s="4">
        <v>3.8374999999999999</v>
      </c>
      <c r="G5230" s="4">
        <v>3.9</v>
      </c>
      <c r="H5230" s="4">
        <v>0.34242964900272399</v>
      </c>
      <c r="I5230" s="4">
        <v>4.5999999999999996</v>
      </c>
      <c r="J5230" s="4">
        <v>3.2</v>
      </c>
      <c r="K5230" s="4">
        <v>3.6</v>
      </c>
      <c r="L5230" s="4">
        <v>4</v>
      </c>
      <c r="M5230" s="4">
        <v>32</v>
      </c>
    </row>
    <row r="5231" spans="1:13" x14ac:dyDescent="0.2">
      <c r="A5231" s="3">
        <v>41153</v>
      </c>
      <c r="B5231" t="s">
        <v>9492</v>
      </c>
      <c r="C5231" t="s">
        <v>3072</v>
      </c>
      <c r="D5231" t="s">
        <v>9493</v>
      </c>
      <c r="E5231" t="s">
        <v>3071</v>
      </c>
      <c r="F5231" s="4">
        <v>4.1468749999999996</v>
      </c>
      <c r="G5231" s="4">
        <v>4.0999999999999996</v>
      </c>
      <c r="H5231" s="4">
        <v>0.26394571167131597</v>
      </c>
      <c r="I5231" s="4">
        <v>4.8</v>
      </c>
      <c r="J5231" s="4">
        <v>3.7</v>
      </c>
      <c r="K5231" s="4">
        <v>4</v>
      </c>
      <c r="L5231" s="4">
        <v>4.2</v>
      </c>
      <c r="M5231" s="4">
        <v>32</v>
      </c>
    </row>
    <row r="5232" spans="1:13" x14ac:dyDescent="0.2">
      <c r="A5232" s="3">
        <v>41153</v>
      </c>
      <c r="B5232" t="s">
        <v>9534</v>
      </c>
      <c r="C5232" t="s">
        <v>3075</v>
      </c>
      <c r="D5232" t="s">
        <v>9535</v>
      </c>
      <c r="E5232" t="s">
        <v>3074</v>
      </c>
      <c r="F5232" s="4">
        <v>3.7562500000000001</v>
      </c>
      <c r="G5232" s="4">
        <v>3.7</v>
      </c>
      <c r="H5232" s="4">
        <v>0.36094633682102401</v>
      </c>
      <c r="I5232" s="4">
        <v>5.3</v>
      </c>
      <c r="J5232" s="4">
        <v>3.2</v>
      </c>
      <c r="K5232" s="4">
        <v>3.6</v>
      </c>
      <c r="L5232" s="4">
        <v>3.9</v>
      </c>
      <c r="M5232" s="4">
        <v>32</v>
      </c>
    </row>
    <row r="5233" spans="1:13" x14ac:dyDescent="0.2">
      <c r="A5233" s="3">
        <v>41153</v>
      </c>
      <c r="B5233" t="s">
        <v>7528</v>
      </c>
      <c r="C5233" t="s">
        <v>3102</v>
      </c>
      <c r="D5233" t="s">
        <v>7529</v>
      </c>
      <c r="E5233" t="s">
        <v>3101</v>
      </c>
      <c r="F5233" s="4">
        <v>3.5965517241379299</v>
      </c>
      <c r="G5233" s="4">
        <v>3.6</v>
      </c>
      <c r="H5233" s="4">
        <v>0.25840549339125601</v>
      </c>
      <c r="I5233" s="4">
        <v>4.2</v>
      </c>
      <c r="J5233" s="4">
        <v>3</v>
      </c>
      <c r="K5233" s="4">
        <v>3.4</v>
      </c>
      <c r="L5233" s="4">
        <v>3.7</v>
      </c>
      <c r="M5233" s="4">
        <v>29</v>
      </c>
    </row>
    <row r="5234" spans="1:13" x14ac:dyDescent="0.2">
      <c r="A5234" s="3">
        <v>41153</v>
      </c>
      <c r="B5234" t="s">
        <v>9566</v>
      </c>
      <c r="C5234" t="s">
        <v>3078</v>
      </c>
      <c r="D5234" t="s">
        <v>9567</v>
      </c>
      <c r="E5234" t="s">
        <v>3077</v>
      </c>
      <c r="F5234" s="4">
        <v>3.62307692307692</v>
      </c>
      <c r="G5234" s="4">
        <v>3.6</v>
      </c>
      <c r="H5234" s="4">
        <v>0.25970397348934399</v>
      </c>
      <c r="I5234" s="4">
        <v>4.2</v>
      </c>
      <c r="J5234" s="4">
        <v>3.1</v>
      </c>
      <c r="K5234" s="4">
        <v>3.5</v>
      </c>
      <c r="L5234" s="4">
        <v>3.7749999999999999</v>
      </c>
      <c r="M5234" s="4">
        <v>26</v>
      </c>
    </row>
    <row r="5235" spans="1:13" x14ac:dyDescent="0.2">
      <c r="A5235" s="3">
        <v>41153</v>
      </c>
      <c r="B5235" t="s">
        <v>7530</v>
      </c>
      <c r="C5235" t="s">
        <v>3105</v>
      </c>
      <c r="D5235" t="s">
        <v>7531</v>
      </c>
      <c r="E5235" t="s">
        <v>3104</v>
      </c>
      <c r="F5235" s="4">
        <v>3.4214285714285699</v>
      </c>
      <c r="G5235" s="4">
        <v>3.45</v>
      </c>
      <c r="H5235" s="4">
        <v>0.29104809689979899</v>
      </c>
      <c r="I5235" s="4">
        <v>4</v>
      </c>
      <c r="J5235" s="4">
        <v>3</v>
      </c>
      <c r="K5235" s="4">
        <v>3.2</v>
      </c>
      <c r="L5235" s="4">
        <v>3.6</v>
      </c>
      <c r="M5235" s="4">
        <v>28</v>
      </c>
    </row>
    <row r="5236" spans="1:13" x14ac:dyDescent="0.2">
      <c r="A5236" s="3">
        <v>41153</v>
      </c>
      <c r="B5236" t="s">
        <v>7532</v>
      </c>
      <c r="C5236" t="s">
        <v>3126</v>
      </c>
      <c r="D5236" t="s">
        <v>7533</v>
      </c>
      <c r="E5236" t="s">
        <v>3125</v>
      </c>
      <c r="F5236" s="4">
        <v>0.50684273894307597</v>
      </c>
      <c r="G5236" s="4">
        <v>0.49</v>
      </c>
      <c r="H5236" s="4">
        <v>0.14912086155416601</v>
      </c>
      <c r="I5236" s="4">
        <v>0.95</v>
      </c>
      <c r="J5236" s="4">
        <v>0.1</v>
      </c>
      <c r="K5236" s="4">
        <v>0.43</v>
      </c>
      <c r="L5236" s="4">
        <v>0.59250000000000003</v>
      </c>
      <c r="M5236" s="4">
        <v>32</v>
      </c>
    </row>
    <row r="5237" spans="1:13" x14ac:dyDescent="0.2">
      <c r="A5237" s="3">
        <v>41153</v>
      </c>
      <c r="B5237" t="s">
        <v>7538</v>
      </c>
      <c r="C5237" t="s">
        <v>3129</v>
      </c>
      <c r="D5237" t="s">
        <v>7539</v>
      </c>
      <c r="E5237" t="s">
        <v>3128</v>
      </c>
      <c r="F5237" s="4">
        <v>0.29945770705534702</v>
      </c>
      <c r="G5237" s="4">
        <v>0.29499999999999998</v>
      </c>
      <c r="H5237" s="4">
        <v>8.1864311338050097E-2</v>
      </c>
      <c r="I5237" s="4">
        <v>0.54</v>
      </c>
      <c r="J5237" s="4">
        <v>0.16500000000000001</v>
      </c>
      <c r="K5237" s="4">
        <v>0.25750000000000001</v>
      </c>
      <c r="L5237" s="4">
        <v>0.32250000000000001</v>
      </c>
      <c r="M5237" s="4">
        <v>32</v>
      </c>
    </row>
    <row r="5238" spans="1:13" x14ac:dyDescent="0.2">
      <c r="A5238" s="3">
        <v>41153</v>
      </c>
      <c r="B5238" t="s">
        <v>7548</v>
      </c>
      <c r="C5238" t="s">
        <v>3132</v>
      </c>
      <c r="D5238" t="s">
        <v>7549</v>
      </c>
      <c r="E5238" t="s">
        <v>3131</v>
      </c>
      <c r="F5238" s="4">
        <v>0.27229549141093701</v>
      </c>
      <c r="G5238" s="4">
        <v>0.29499999999999998</v>
      </c>
      <c r="H5238" s="4">
        <v>0.129197194406623</v>
      </c>
      <c r="I5238" s="4">
        <v>0.51</v>
      </c>
      <c r="J5238" s="4">
        <v>-0.18</v>
      </c>
      <c r="K5238" s="4">
        <v>0.215</v>
      </c>
      <c r="L5238" s="4">
        <v>0.35</v>
      </c>
      <c r="M5238" s="4">
        <v>32</v>
      </c>
    </row>
    <row r="5239" spans="1:13" x14ac:dyDescent="0.2">
      <c r="A5239" s="3">
        <v>41153</v>
      </c>
      <c r="B5239" t="s">
        <v>7556</v>
      </c>
      <c r="C5239" t="s">
        <v>3135</v>
      </c>
      <c r="D5239" t="s">
        <v>7557</v>
      </c>
      <c r="E5239" t="s">
        <v>3134</v>
      </c>
      <c r="F5239" s="4">
        <v>-4.5681432702965603E-2</v>
      </c>
      <c r="G5239" s="4">
        <v>-5.5E-2</v>
      </c>
      <c r="H5239" s="4">
        <v>0.18613266069008999</v>
      </c>
      <c r="I5239" s="4">
        <v>0.49</v>
      </c>
      <c r="J5239" s="4">
        <v>-0.37</v>
      </c>
      <c r="K5239" s="4">
        <v>-0.1925</v>
      </c>
      <c r="L5239" s="4">
        <v>7.0000000000000007E-2</v>
      </c>
      <c r="M5239" s="4">
        <v>32</v>
      </c>
    </row>
    <row r="5240" spans="1:13" x14ac:dyDescent="0.2">
      <c r="A5240" s="3">
        <v>41153</v>
      </c>
      <c r="B5240" t="s">
        <v>7564</v>
      </c>
      <c r="C5240" t="s">
        <v>3138</v>
      </c>
      <c r="D5240" t="s">
        <v>7565</v>
      </c>
      <c r="E5240" t="s">
        <v>3137</v>
      </c>
      <c r="F5240" s="4">
        <v>-0.347941868301688</v>
      </c>
      <c r="G5240" s="4">
        <v>-0.39500000000000002</v>
      </c>
      <c r="H5240" s="4">
        <v>0.219822724504212</v>
      </c>
      <c r="I5240" s="4">
        <v>0.3</v>
      </c>
      <c r="J5240" s="4">
        <v>-0.69</v>
      </c>
      <c r="K5240" s="4">
        <v>-0.47386423210999901</v>
      </c>
      <c r="L5240" s="4">
        <v>-0.28499999999999998</v>
      </c>
      <c r="M5240" s="4">
        <v>32</v>
      </c>
    </row>
    <row r="5241" spans="1:13" x14ac:dyDescent="0.2">
      <c r="A5241" s="3">
        <v>41153</v>
      </c>
      <c r="B5241" t="s">
        <v>7574</v>
      </c>
      <c r="C5241" t="s">
        <v>3141</v>
      </c>
      <c r="D5241" t="s">
        <v>7575</v>
      </c>
      <c r="E5241" t="s">
        <v>3140</v>
      </c>
      <c r="F5241" s="4">
        <v>0.16191616240387299</v>
      </c>
      <c r="G5241" s="4">
        <v>0.15</v>
      </c>
      <c r="H5241" s="4">
        <v>0.17838462475528699</v>
      </c>
      <c r="I5241" s="4">
        <v>0.74</v>
      </c>
      <c r="J5241" s="4">
        <v>-0.37</v>
      </c>
      <c r="K5241" s="4">
        <v>0.1</v>
      </c>
      <c r="L5241" s="4">
        <v>0.24700398901212101</v>
      </c>
      <c r="M5241" s="4">
        <v>32</v>
      </c>
    </row>
    <row r="5242" spans="1:13" x14ac:dyDescent="0.2">
      <c r="A5242" s="3">
        <v>41153</v>
      </c>
      <c r="B5242" t="s">
        <v>7582</v>
      </c>
      <c r="C5242" t="s">
        <v>3144</v>
      </c>
      <c r="D5242" t="s">
        <v>7583</v>
      </c>
      <c r="E5242" t="s">
        <v>3143</v>
      </c>
      <c r="F5242" s="4">
        <v>0.32992389131984301</v>
      </c>
      <c r="G5242" s="4">
        <v>0.32500000000000001</v>
      </c>
      <c r="H5242" s="4">
        <v>0.106058234409039</v>
      </c>
      <c r="I5242" s="4">
        <v>0.69</v>
      </c>
      <c r="J5242" s="4">
        <v>0.09</v>
      </c>
      <c r="K5242" s="4">
        <v>0.27</v>
      </c>
      <c r="L5242" s="4">
        <v>0.36774963532689697</v>
      </c>
      <c r="M5242" s="4">
        <v>32</v>
      </c>
    </row>
    <row r="5243" spans="1:13" x14ac:dyDescent="0.2">
      <c r="A5243" s="3">
        <v>41153</v>
      </c>
      <c r="B5243" t="s">
        <v>7590</v>
      </c>
      <c r="C5243" t="s">
        <v>3147</v>
      </c>
      <c r="D5243" t="s">
        <v>7591</v>
      </c>
      <c r="E5243" t="s">
        <v>3146</v>
      </c>
      <c r="F5243" s="4">
        <v>0.27109483874021401</v>
      </c>
      <c r="G5243" s="4">
        <v>0.28499999999999998</v>
      </c>
      <c r="H5243" s="4">
        <v>8.6274212900556604E-2</v>
      </c>
      <c r="I5243" s="4">
        <v>0.4</v>
      </c>
      <c r="J5243" s="4">
        <v>-8.6782750366309905E-2</v>
      </c>
      <c r="K5243" s="4">
        <v>0.25</v>
      </c>
      <c r="L5243" s="4">
        <v>0.3125</v>
      </c>
      <c r="M5243" s="4">
        <v>32</v>
      </c>
    </row>
    <row r="5244" spans="1:13" x14ac:dyDescent="0.2">
      <c r="A5244" s="3">
        <v>41153</v>
      </c>
      <c r="B5244" t="s">
        <v>7494</v>
      </c>
      <c r="C5244" t="s">
        <v>3114</v>
      </c>
      <c r="D5244" t="s">
        <v>7495</v>
      </c>
      <c r="E5244" t="s">
        <v>3113</v>
      </c>
      <c r="F5244" s="4">
        <v>0.43798717336790799</v>
      </c>
      <c r="G5244" s="4">
        <v>0.42</v>
      </c>
      <c r="H5244" s="4">
        <v>8.7127475285905906E-2</v>
      </c>
      <c r="I5244" s="4">
        <v>0.65</v>
      </c>
      <c r="J5244" s="4">
        <v>0.18020212957949899</v>
      </c>
      <c r="K5244" s="4">
        <v>0.4</v>
      </c>
      <c r="L5244" s="4">
        <v>0.46434685454839097</v>
      </c>
      <c r="M5244" s="4">
        <v>32</v>
      </c>
    </row>
    <row r="5245" spans="1:13" x14ac:dyDescent="0.2">
      <c r="A5245" s="3">
        <v>41153</v>
      </c>
      <c r="B5245" t="s">
        <v>7600</v>
      </c>
      <c r="C5245" t="s">
        <v>3150</v>
      </c>
      <c r="D5245" t="s">
        <v>7601</v>
      </c>
      <c r="E5245" t="s">
        <v>3149</v>
      </c>
      <c r="F5245" s="4">
        <v>0.46157067047343397</v>
      </c>
      <c r="G5245" s="4">
        <v>0.48353972951822699</v>
      </c>
      <c r="H5245" s="4">
        <v>0.12516734288391601</v>
      </c>
      <c r="I5245" s="4">
        <v>0.73</v>
      </c>
      <c r="J5245" s="4">
        <v>0.24</v>
      </c>
      <c r="K5245" s="4">
        <v>0.35749999999999998</v>
      </c>
      <c r="L5245" s="4">
        <v>0.53</v>
      </c>
      <c r="M5245" s="4">
        <v>32</v>
      </c>
    </row>
    <row r="5246" spans="1:13" x14ac:dyDescent="0.2">
      <c r="A5246" s="3">
        <v>41153</v>
      </c>
      <c r="B5246" t="s">
        <v>7502</v>
      </c>
      <c r="C5246" t="s">
        <v>3117</v>
      </c>
      <c r="D5246" t="s">
        <v>7503</v>
      </c>
      <c r="E5246" t="s">
        <v>3116</v>
      </c>
      <c r="F5246" s="4">
        <v>0.51786738152683798</v>
      </c>
      <c r="G5246" s="4">
        <v>0.52</v>
      </c>
      <c r="H5246" s="4">
        <v>0.11767338470335501</v>
      </c>
      <c r="I5246" s="4">
        <v>0.68435056506199698</v>
      </c>
      <c r="J5246" s="4">
        <v>0.13</v>
      </c>
      <c r="K5246" s="4">
        <v>0.4975</v>
      </c>
      <c r="L5246" s="4">
        <v>0.58250000000000002</v>
      </c>
      <c r="M5246" s="4">
        <v>32</v>
      </c>
    </row>
    <row r="5247" spans="1:13" x14ac:dyDescent="0.2">
      <c r="A5247" s="3">
        <v>41153</v>
      </c>
      <c r="B5247" t="s">
        <v>7510</v>
      </c>
      <c r="C5247" t="s">
        <v>3120</v>
      </c>
      <c r="D5247" t="s">
        <v>7511</v>
      </c>
      <c r="E5247" t="s">
        <v>3119</v>
      </c>
      <c r="F5247" s="4">
        <v>0.81963130187468802</v>
      </c>
      <c r="G5247" s="4">
        <v>0.80500000000000005</v>
      </c>
      <c r="H5247" s="4">
        <v>0.18001164171949599</v>
      </c>
      <c r="I5247" s="4">
        <v>1.35</v>
      </c>
      <c r="J5247" s="4">
        <v>0.28999999999999998</v>
      </c>
      <c r="K5247" s="4">
        <v>0.73750000000000004</v>
      </c>
      <c r="L5247" s="4">
        <v>0.9</v>
      </c>
      <c r="M5247" s="4">
        <v>32</v>
      </c>
    </row>
    <row r="5248" spans="1:13" x14ac:dyDescent="0.2">
      <c r="A5248" s="3">
        <v>41153</v>
      </c>
      <c r="B5248" t="s">
        <v>7520</v>
      </c>
      <c r="C5248" t="s">
        <v>3123</v>
      </c>
      <c r="D5248" t="s">
        <v>7521</v>
      </c>
      <c r="E5248" t="s">
        <v>3122</v>
      </c>
      <c r="F5248" s="4">
        <v>0.55479073371611198</v>
      </c>
      <c r="G5248" s="4">
        <v>0.51500000000000001</v>
      </c>
      <c r="H5248" s="4">
        <v>0.15171277081679899</v>
      </c>
      <c r="I5248" s="4">
        <v>0.93</v>
      </c>
      <c r="J5248" s="4">
        <v>0.3</v>
      </c>
      <c r="K5248" s="4">
        <v>0.46750000000000003</v>
      </c>
      <c r="L5248" s="4">
        <v>0.61250000000000004</v>
      </c>
      <c r="M5248" s="4">
        <v>32</v>
      </c>
    </row>
    <row r="5249" spans="1:13" x14ac:dyDescent="0.2">
      <c r="A5249" s="3">
        <v>41153</v>
      </c>
      <c r="B5249" t="s">
        <v>7602</v>
      </c>
      <c r="C5249" t="s">
        <v>3096</v>
      </c>
      <c r="D5249" t="s">
        <v>7603</v>
      </c>
      <c r="E5249" t="s">
        <v>3095</v>
      </c>
      <c r="F5249" s="4">
        <v>3.5517241379310298</v>
      </c>
      <c r="G5249" s="4">
        <v>3.5</v>
      </c>
      <c r="H5249" s="4">
        <v>0.28236335463265899</v>
      </c>
      <c r="I5249" s="4">
        <v>4.2</v>
      </c>
      <c r="J5249" s="4">
        <v>3</v>
      </c>
      <c r="K5249" s="4">
        <v>3.4</v>
      </c>
      <c r="L5249" s="4">
        <v>3.7</v>
      </c>
      <c r="M5249" s="4">
        <v>29</v>
      </c>
    </row>
    <row r="5250" spans="1:13" x14ac:dyDescent="0.2">
      <c r="A5250" s="3">
        <v>41153</v>
      </c>
      <c r="B5250" t="s">
        <v>9536</v>
      </c>
      <c r="C5250" t="s">
        <v>3087</v>
      </c>
      <c r="D5250" t="s">
        <v>9537</v>
      </c>
      <c r="E5250" t="s">
        <v>3086</v>
      </c>
      <c r="F5250" s="4">
        <v>3.59</v>
      </c>
      <c r="G5250" s="4">
        <v>3.6</v>
      </c>
      <c r="H5250" s="4">
        <v>0.15391444107819699</v>
      </c>
      <c r="I5250" s="4">
        <v>4</v>
      </c>
      <c r="J5250" s="4">
        <v>3.3</v>
      </c>
      <c r="K5250" s="4">
        <v>3.5</v>
      </c>
      <c r="L5250" s="4">
        <v>3.7</v>
      </c>
      <c r="M5250" s="4">
        <v>30</v>
      </c>
    </row>
    <row r="5251" spans="1:13" x14ac:dyDescent="0.2">
      <c r="A5251" s="3">
        <v>41153</v>
      </c>
      <c r="B5251" t="s">
        <v>9568</v>
      </c>
      <c r="C5251" t="s">
        <v>3090</v>
      </c>
      <c r="D5251" t="s">
        <v>9569</v>
      </c>
      <c r="E5251" t="s">
        <v>3089</v>
      </c>
      <c r="F5251" s="4">
        <v>3.4666666666666699</v>
      </c>
      <c r="G5251" s="4">
        <v>3.4</v>
      </c>
      <c r="H5251" s="4">
        <v>0.218668909436214</v>
      </c>
      <c r="I5251" s="4">
        <v>4</v>
      </c>
      <c r="J5251" s="4">
        <v>3.1</v>
      </c>
      <c r="K5251" s="4">
        <v>3.3</v>
      </c>
      <c r="L5251" s="4">
        <v>3.6</v>
      </c>
      <c r="M5251" s="4">
        <v>30</v>
      </c>
    </row>
    <row r="5252" spans="1:13" x14ac:dyDescent="0.2">
      <c r="A5252" s="3">
        <v>41153</v>
      </c>
      <c r="B5252" t="s">
        <v>7604</v>
      </c>
      <c r="C5252" t="s">
        <v>3153</v>
      </c>
      <c r="D5252" t="s">
        <v>7605</v>
      </c>
      <c r="E5252" t="s">
        <v>3152</v>
      </c>
      <c r="F5252" s="4">
        <v>0.31771971882843097</v>
      </c>
      <c r="G5252" s="4">
        <v>0.28499999999999998</v>
      </c>
      <c r="H5252" s="4">
        <v>0.24147318268274401</v>
      </c>
      <c r="I5252" s="4">
        <v>1.45537505730573</v>
      </c>
      <c r="J5252" s="4">
        <v>0.16</v>
      </c>
      <c r="K5252" s="4">
        <v>0.2</v>
      </c>
      <c r="L5252" s="4">
        <v>0.32</v>
      </c>
      <c r="M5252" s="4">
        <v>30</v>
      </c>
    </row>
    <row r="5253" spans="1:13" x14ac:dyDescent="0.2">
      <c r="A5253" s="3">
        <v>41153</v>
      </c>
      <c r="B5253" t="s">
        <v>10147</v>
      </c>
      <c r="C5253" t="s">
        <v>4324</v>
      </c>
      <c r="D5253" t="s">
        <v>10148</v>
      </c>
      <c r="E5253" t="s">
        <v>4323</v>
      </c>
      <c r="F5253" s="4">
        <v>2.0856666666666701</v>
      </c>
      <c r="G5253" s="4">
        <v>2.2000000000000002</v>
      </c>
      <c r="H5253" s="4">
        <v>0.25655117568845098</v>
      </c>
      <c r="I5253" s="4">
        <v>2.5</v>
      </c>
      <c r="J5253" s="4">
        <v>1</v>
      </c>
      <c r="K5253" s="4">
        <v>2</v>
      </c>
      <c r="L5253" s="4">
        <v>2.2000000000000002</v>
      </c>
      <c r="M5253" s="4">
        <v>30</v>
      </c>
    </row>
    <row r="5254" spans="1:13" x14ac:dyDescent="0.2">
      <c r="A5254" s="3">
        <v>41153</v>
      </c>
      <c r="B5254" t="s">
        <v>10159</v>
      </c>
      <c r="C5254" t="s">
        <v>4327</v>
      </c>
      <c r="D5254" t="s">
        <v>10160</v>
      </c>
      <c r="E5254" t="s">
        <v>4326</v>
      </c>
      <c r="F5254" s="4">
        <v>2.0773333333333301</v>
      </c>
      <c r="G5254" s="4">
        <v>2.1</v>
      </c>
      <c r="H5254" s="4">
        <v>0.33850516558309202</v>
      </c>
      <c r="I5254" s="4">
        <v>2.8</v>
      </c>
      <c r="J5254" s="4">
        <v>1.3</v>
      </c>
      <c r="K5254" s="4">
        <v>1.925</v>
      </c>
      <c r="L5254" s="4">
        <v>2.2999999999999998</v>
      </c>
      <c r="M5254" s="4">
        <v>30</v>
      </c>
    </row>
    <row r="5255" spans="1:13" x14ac:dyDescent="0.2">
      <c r="A5255" s="3">
        <v>41153</v>
      </c>
      <c r="B5255" t="s">
        <v>9586</v>
      </c>
      <c r="C5255" t="s">
        <v>3939</v>
      </c>
      <c r="D5255" t="s">
        <v>9587</v>
      </c>
      <c r="E5255" t="s">
        <v>3947</v>
      </c>
      <c r="F5255" s="4">
        <v>12.9326666666667</v>
      </c>
      <c r="G5255" s="4">
        <v>12.9</v>
      </c>
      <c r="H5255" s="4">
        <v>0.22143627297375101</v>
      </c>
      <c r="I5255" s="4">
        <v>13.72</v>
      </c>
      <c r="J5255" s="4">
        <v>12.5</v>
      </c>
      <c r="K5255" s="4">
        <v>12.827500000000001</v>
      </c>
      <c r="L5255" s="4">
        <v>12.967499999999999</v>
      </c>
      <c r="M5255" s="4">
        <v>30</v>
      </c>
    </row>
    <row r="5256" spans="1:13" x14ac:dyDescent="0.2">
      <c r="A5256" s="3">
        <v>41153</v>
      </c>
      <c r="B5256" t="s">
        <v>9588</v>
      </c>
      <c r="C5256" t="s">
        <v>3942</v>
      </c>
      <c r="D5256" t="s">
        <v>9589</v>
      </c>
      <c r="E5256" t="s">
        <v>3949</v>
      </c>
      <c r="F5256" s="4">
        <v>12.9296666666667</v>
      </c>
      <c r="G5256" s="4">
        <v>12.9</v>
      </c>
      <c r="H5256" s="4">
        <v>0.22562531243013401</v>
      </c>
      <c r="I5256" s="4">
        <v>13.6</v>
      </c>
      <c r="J5256" s="4">
        <v>12.6</v>
      </c>
      <c r="K5256" s="4">
        <v>12.75</v>
      </c>
      <c r="L5256" s="4">
        <v>12.977499999999999</v>
      </c>
      <c r="M5256" s="4">
        <v>30</v>
      </c>
    </row>
    <row r="5257" spans="1:13" x14ac:dyDescent="0.2">
      <c r="A5257" s="3">
        <v>41153</v>
      </c>
      <c r="B5257" t="s">
        <v>9590</v>
      </c>
      <c r="C5257" t="s">
        <v>3952</v>
      </c>
      <c r="D5257" t="s">
        <v>9591</v>
      </c>
      <c r="E5257" t="s">
        <v>3951</v>
      </c>
      <c r="F5257" s="4">
        <v>12.8809677419355</v>
      </c>
      <c r="G5257" s="4">
        <v>12.9</v>
      </c>
      <c r="H5257" s="4">
        <v>0.215844926412609</v>
      </c>
      <c r="I5257" s="4">
        <v>13.5</v>
      </c>
      <c r="J5257" s="4">
        <v>12.5</v>
      </c>
      <c r="K5257" s="4">
        <v>12.795</v>
      </c>
      <c r="L5257" s="4">
        <v>13</v>
      </c>
      <c r="M5257" s="4">
        <v>31</v>
      </c>
    </row>
    <row r="5258" spans="1:13" x14ac:dyDescent="0.2">
      <c r="A5258" s="3">
        <v>41153</v>
      </c>
      <c r="B5258" t="s">
        <v>9540</v>
      </c>
      <c r="C5258" t="s">
        <v>3936</v>
      </c>
      <c r="D5258" t="s">
        <v>9541</v>
      </c>
      <c r="E5258" t="s">
        <v>3935</v>
      </c>
      <c r="F5258" s="4">
        <v>12.8809677419355</v>
      </c>
      <c r="G5258" s="4">
        <v>12.9</v>
      </c>
      <c r="H5258" s="4">
        <v>0.215844926412609</v>
      </c>
      <c r="I5258" s="4">
        <v>13.5</v>
      </c>
      <c r="J5258" s="4">
        <v>12.5</v>
      </c>
      <c r="K5258" s="4">
        <v>12.795</v>
      </c>
      <c r="L5258" s="4">
        <v>13</v>
      </c>
      <c r="M5258" s="4">
        <v>31</v>
      </c>
    </row>
    <row r="5259" spans="1:13" x14ac:dyDescent="0.2">
      <c r="A5259" s="3">
        <v>41153</v>
      </c>
      <c r="B5259" t="s">
        <v>9572</v>
      </c>
      <c r="C5259" t="s">
        <v>3939</v>
      </c>
      <c r="D5259" t="s">
        <v>9573</v>
      </c>
      <c r="E5259" t="s">
        <v>3938</v>
      </c>
      <c r="F5259" s="4">
        <v>12.7831935483871</v>
      </c>
      <c r="G5259" s="4">
        <v>12.9</v>
      </c>
      <c r="H5259" s="4">
        <v>0.408791912783251</v>
      </c>
      <c r="I5259" s="4">
        <v>13.52</v>
      </c>
      <c r="J5259" s="4">
        <v>11.8</v>
      </c>
      <c r="K5259" s="4">
        <v>12.5</v>
      </c>
      <c r="L5259" s="4">
        <v>13</v>
      </c>
      <c r="M5259" s="4">
        <v>31</v>
      </c>
    </row>
    <row r="5260" spans="1:13" x14ac:dyDescent="0.2">
      <c r="A5260" s="3">
        <v>41153</v>
      </c>
      <c r="B5260" t="s">
        <v>10141</v>
      </c>
      <c r="C5260" t="s">
        <v>3579</v>
      </c>
      <c r="D5260" t="s">
        <v>10142</v>
      </c>
      <c r="E5260" t="s">
        <v>3578</v>
      </c>
      <c r="F5260" s="4">
        <v>3.8458064516129</v>
      </c>
      <c r="G5260" s="4">
        <v>3.9</v>
      </c>
      <c r="H5260" s="4">
        <v>0.25119413731943602</v>
      </c>
      <c r="I5260" s="4">
        <v>4.3</v>
      </c>
      <c r="J5260" s="4">
        <v>3.1</v>
      </c>
      <c r="K5260" s="4">
        <v>3.7</v>
      </c>
      <c r="L5260" s="4">
        <v>4</v>
      </c>
      <c r="M5260" s="4">
        <v>31</v>
      </c>
    </row>
    <row r="5261" spans="1:13" x14ac:dyDescent="0.2">
      <c r="A5261" s="3">
        <v>41153</v>
      </c>
      <c r="B5261" t="s">
        <v>10157</v>
      </c>
      <c r="C5261" t="s">
        <v>3582</v>
      </c>
      <c r="D5261" t="s">
        <v>10158</v>
      </c>
      <c r="E5261" t="s">
        <v>3581</v>
      </c>
      <c r="F5261" s="4">
        <v>3.5270967741935499</v>
      </c>
      <c r="G5261" s="4">
        <v>3.52</v>
      </c>
      <c r="H5261" s="4">
        <v>0.43347582438076099</v>
      </c>
      <c r="I5261" s="4">
        <v>4.8</v>
      </c>
      <c r="J5261" s="4">
        <v>2.2999999999999998</v>
      </c>
      <c r="K5261" s="4">
        <v>3.4</v>
      </c>
      <c r="L5261" s="4">
        <v>3.6</v>
      </c>
      <c r="M5261" s="4">
        <v>31</v>
      </c>
    </row>
    <row r="5262" spans="1:13" x14ac:dyDescent="0.2">
      <c r="A5262" s="3">
        <v>41153</v>
      </c>
      <c r="B5262" t="s">
        <v>10165</v>
      </c>
      <c r="C5262" t="s">
        <v>3600</v>
      </c>
      <c r="D5262" t="s">
        <v>10166</v>
      </c>
      <c r="E5262" t="s">
        <v>3599</v>
      </c>
      <c r="F5262" s="4">
        <v>3.0990000000000002</v>
      </c>
      <c r="G5262" s="4">
        <v>3.15</v>
      </c>
      <c r="H5262" s="4">
        <v>0.67225995587708598</v>
      </c>
      <c r="I5262" s="4">
        <v>4.3</v>
      </c>
      <c r="J5262" s="4">
        <v>1.24</v>
      </c>
      <c r="K5262" s="4">
        <v>2.7</v>
      </c>
      <c r="L5262" s="4">
        <v>3.6</v>
      </c>
      <c r="M5262" s="4">
        <v>30</v>
      </c>
    </row>
    <row r="5263" spans="1:13" x14ac:dyDescent="0.2">
      <c r="A5263" s="3">
        <v>41153</v>
      </c>
      <c r="B5263" t="s">
        <v>10167</v>
      </c>
      <c r="C5263" t="s">
        <v>3603</v>
      </c>
      <c r="D5263" t="s">
        <v>10168</v>
      </c>
      <c r="E5263" t="s">
        <v>3602</v>
      </c>
      <c r="F5263" s="4">
        <v>3.5533333333333301</v>
      </c>
      <c r="G5263" s="4">
        <v>3.395</v>
      </c>
      <c r="H5263" s="4">
        <v>0.62372813116709402</v>
      </c>
      <c r="I5263" s="4">
        <v>5</v>
      </c>
      <c r="J5263" s="4">
        <v>2.6</v>
      </c>
      <c r="K5263" s="4">
        <v>3.05</v>
      </c>
      <c r="L5263" s="4">
        <v>4.0350000000000001</v>
      </c>
      <c r="M5263" s="4">
        <v>30</v>
      </c>
    </row>
    <row r="5264" spans="1:13" x14ac:dyDescent="0.2">
      <c r="A5264" s="3">
        <v>41153</v>
      </c>
      <c r="B5264" t="s">
        <v>10161</v>
      </c>
      <c r="C5264" t="s">
        <v>3594</v>
      </c>
      <c r="D5264" t="s">
        <v>10162</v>
      </c>
      <c r="E5264" t="s">
        <v>3593</v>
      </c>
      <c r="F5264" s="4">
        <v>3.6387096774193499</v>
      </c>
      <c r="G5264" s="4">
        <v>3.6</v>
      </c>
      <c r="H5264" s="4">
        <v>0.39212873681554999</v>
      </c>
      <c r="I5264" s="4">
        <v>4.3</v>
      </c>
      <c r="J5264" s="4">
        <v>3</v>
      </c>
      <c r="K5264" s="4">
        <v>3.3</v>
      </c>
      <c r="L5264" s="4">
        <v>3.9649999999999999</v>
      </c>
      <c r="M5264" s="4">
        <v>31</v>
      </c>
    </row>
    <row r="5265" spans="1:13" x14ac:dyDescent="0.2">
      <c r="A5265" s="3">
        <v>41153</v>
      </c>
      <c r="B5265" t="s">
        <v>10163</v>
      </c>
      <c r="C5265" t="s">
        <v>3597</v>
      </c>
      <c r="D5265" t="s">
        <v>10164</v>
      </c>
      <c r="E5265" t="s">
        <v>3596</v>
      </c>
      <c r="F5265" s="4">
        <v>3.3380645161290299</v>
      </c>
      <c r="G5265" s="4">
        <v>3.3</v>
      </c>
      <c r="H5265" s="4">
        <v>0.43755700089503502</v>
      </c>
      <c r="I5265" s="4">
        <v>4.4000000000000004</v>
      </c>
      <c r="J5265" s="4">
        <v>2.4</v>
      </c>
      <c r="K5265" s="4">
        <v>3.08</v>
      </c>
      <c r="L5265" s="4">
        <v>3.6</v>
      </c>
      <c r="M5265" s="4">
        <v>31</v>
      </c>
    </row>
    <row r="5266" spans="1:13" x14ac:dyDescent="0.2">
      <c r="A5266" s="3">
        <v>41183</v>
      </c>
      <c r="B5266" t="s">
        <v>9532</v>
      </c>
      <c r="C5266" t="s">
        <v>3918</v>
      </c>
      <c r="D5266" t="s">
        <v>9533</v>
      </c>
      <c r="E5266" t="s">
        <v>3917</v>
      </c>
      <c r="F5266" s="4">
        <v>4.3253846153846096</v>
      </c>
      <c r="G5266" s="4">
        <v>4.3</v>
      </c>
      <c r="H5266" s="4">
        <v>0.12863065790800501</v>
      </c>
      <c r="I5266" s="4">
        <v>4.7</v>
      </c>
      <c r="J5266" s="4">
        <v>4.0999999999999996</v>
      </c>
      <c r="K5266" s="4">
        <v>4.24</v>
      </c>
      <c r="L5266" s="4">
        <v>4.3949999999999996</v>
      </c>
      <c r="M5266" s="4">
        <v>26</v>
      </c>
    </row>
    <row r="5267" spans="1:13" x14ac:dyDescent="0.2">
      <c r="A5267" s="3">
        <v>41183</v>
      </c>
      <c r="B5267" t="s">
        <v>9564</v>
      </c>
      <c r="C5267" t="s">
        <v>3921</v>
      </c>
      <c r="D5267" t="s">
        <v>9565</v>
      </c>
      <c r="E5267" t="s">
        <v>3920</v>
      </c>
      <c r="F5267" s="4">
        <v>4.5357692307692297</v>
      </c>
      <c r="G5267" s="4">
        <v>4.4950000000000001</v>
      </c>
      <c r="H5267" s="4">
        <v>0.25393185033663002</v>
      </c>
      <c r="I5267" s="4">
        <v>5.2</v>
      </c>
      <c r="J5267" s="4">
        <v>4.22</v>
      </c>
      <c r="K5267" s="4">
        <v>4.3624999999999998</v>
      </c>
      <c r="L5267" s="4">
        <v>4.5875000000000004</v>
      </c>
      <c r="M5267" s="4">
        <v>26</v>
      </c>
    </row>
    <row r="5268" spans="1:13" x14ac:dyDescent="0.2">
      <c r="A5268" s="3">
        <v>41183</v>
      </c>
      <c r="B5268" t="s">
        <v>7438</v>
      </c>
      <c r="C5268" t="s">
        <v>3897</v>
      </c>
      <c r="D5268" t="s">
        <v>7439</v>
      </c>
      <c r="E5268" t="s">
        <v>3896</v>
      </c>
      <c r="F5268" s="4">
        <v>4.5454166666666698</v>
      </c>
      <c r="G5268" s="4">
        <v>4.5</v>
      </c>
      <c r="H5268" s="4">
        <v>0.108065164184139</v>
      </c>
      <c r="I5268" s="4">
        <v>4.8099999999999996</v>
      </c>
      <c r="J5268" s="4">
        <v>4.41</v>
      </c>
      <c r="K5268" s="4">
        <v>4.5</v>
      </c>
      <c r="L5268" s="4">
        <v>4.5025000000000004</v>
      </c>
      <c r="M5268" s="4">
        <v>24</v>
      </c>
    </row>
    <row r="5269" spans="1:13" x14ac:dyDescent="0.2">
      <c r="A5269" s="3">
        <v>41183</v>
      </c>
      <c r="B5269" t="s">
        <v>7544</v>
      </c>
      <c r="C5269" t="s">
        <v>3909</v>
      </c>
      <c r="D5269" t="s">
        <v>7545</v>
      </c>
      <c r="E5269" t="s">
        <v>3908</v>
      </c>
      <c r="F5269" s="4">
        <v>4.7680952380952402</v>
      </c>
      <c r="G5269" s="4">
        <v>4.75</v>
      </c>
      <c r="H5269" s="4">
        <v>0.38094119031182599</v>
      </c>
      <c r="I5269" s="4">
        <v>5.75</v>
      </c>
      <c r="J5269" s="4">
        <v>4</v>
      </c>
      <c r="K5269" s="4">
        <v>4.5</v>
      </c>
      <c r="L5269" s="4">
        <v>5</v>
      </c>
      <c r="M5269" s="4">
        <v>21</v>
      </c>
    </row>
    <row r="5270" spans="1:13" x14ac:dyDescent="0.2">
      <c r="A5270" s="3">
        <v>41183</v>
      </c>
      <c r="B5270" t="s">
        <v>7464</v>
      </c>
      <c r="C5270" t="s">
        <v>3900</v>
      </c>
      <c r="D5270" t="s">
        <v>7465</v>
      </c>
      <c r="E5270" t="s">
        <v>3899</v>
      </c>
      <c r="F5270" s="4">
        <v>4.5866666666666696</v>
      </c>
      <c r="G5270" s="4">
        <v>4.5</v>
      </c>
      <c r="H5270" s="4">
        <v>0.160370946806802</v>
      </c>
      <c r="I5270" s="4">
        <v>5</v>
      </c>
      <c r="J5270" s="4">
        <v>4.4800000000000004</v>
      </c>
      <c r="K5270" s="4">
        <v>4.5</v>
      </c>
      <c r="L5270" s="4">
        <v>4.6025</v>
      </c>
      <c r="M5270" s="4">
        <v>24</v>
      </c>
    </row>
    <row r="5271" spans="1:13" x14ac:dyDescent="0.2">
      <c r="A5271" s="3">
        <v>41183</v>
      </c>
      <c r="B5271" t="s">
        <v>7570</v>
      </c>
      <c r="C5271" t="s">
        <v>3912</v>
      </c>
      <c r="D5271" t="s">
        <v>7571</v>
      </c>
      <c r="E5271" t="s">
        <v>3911</v>
      </c>
      <c r="F5271" s="4">
        <v>4.8785714285714299</v>
      </c>
      <c r="G5271" s="4">
        <v>4.75</v>
      </c>
      <c r="H5271" s="4">
        <v>0.54924753722056596</v>
      </c>
      <c r="I5271" s="4">
        <v>6.5</v>
      </c>
      <c r="J5271" s="4">
        <v>4</v>
      </c>
      <c r="K5271" s="4">
        <v>4.5</v>
      </c>
      <c r="L5271" s="4">
        <v>5</v>
      </c>
      <c r="M5271" s="4">
        <v>21</v>
      </c>
    </row>
    <row r="5272" spans="1:13" x14ac:dyDescent="0.2">
      <c r="A5272" s="3">
        <v>41183</v>
      </c>
      <c r="B5272" t="s">
        <v>7490</v>
      </c>
      <c r="C5272" t="s">
        <v>3903</v>
      </c>
      <c r="D5272" t="s">
        <v>7491</v>
      </c>
      <c r="E5272" t="s">
        <v>3902</v>
      </c>
      <c r="F5272" s="4">
        <v>4.5991666666666697</v>
      </c>
      <c r="G5272" s="4">
        <v>4.5</v>
      </c>
      <c r="H5272" s="4">
        <v>0.195513074547051</v>
      </c>
      <c r="I5272" s="4">
        <v>5</v>
      </c>
      <c r="J5272" s="4">
        <v>4.25</v>
      </c>
      <c r="K5272" s="4">
        <v>4.5</v>
      </c>
      <c r="L5272" s="4">
        <v>4.75</v>
      </c>
      <c r="M5272" s="4">
        <v>24</v>
      </c>
    </row>
    <row r="5273" spans="1:13" x14ac:dyDescent="0.2">
      <c r="A5273" s="3">
        <v>41183</v>
      </c>
      <c r="B5273" t="s">
        <v>7596</v>
      </c>
      <c r="C5273" t="s">
        <v>3915</v>
      </c>
      <c r="D5273" t="s">
        <v>7597</v>
      </c>
      <c r="E5273" t="s">
        <v>3914</v>
      </c>
      <c r="F5273" s="4">
        <v>5.0185714285714296</v>
      </c>
      <c r="G5273" s="4">
        <v>5</v>
      </c>
      <c r="H5273" s="4">
        <v>0.67146322099044098</v>
      </c>
      <c r="I5273" s="4">
        <v>6.75</v>
      </c>
      <c r="J5273" s="4">
        <v>4</v>
      </c>
      <c r="K5273" s="4">
        <v>4.5</v>
      </c>
      <c r="L5273" s="4">
        <v>5</v>
      </c>
      <c r="M5273" s="4">
        <v>21</v>
      </c>
    </row>
    <row r="5274" spans="1:13" x14ac:dyDescent="0.2">
      <c r="A5274" s="3">
        <v>41183</v>
      </c>
      <c r="B5274" t="s">
        <v>7408</v>
      </c>
      <c r="C5274" t="s">
        <v>3894</v>
      </c>
      <c r="D5274" t="s">
        <v>7409</v>
      </c>
      <c r="E5274" t="s">
        <v>3893</v>
      </c>
      <c r="F5274" s="4">
        <v>4.5262500000000001</v>
      </c>
      <c r="G5274" s="4">
        <v>4.5</v>
      </c>
      <c r="H5274" s="4">
        <v>9.4859736270017994E-2</v>
      </c>
      <c r="I5274" s="4">
        <v>4.83</v>
      </c>
      <c r="J5274" s="4">
        <v>4.41</v>
      </c>
      <c r="K5274" s="4">
        <v>4.5</v>
      </c>
      <c r="L5274" s="4">
        <v>4.5</v>
      </c>
      <c r="M5274" s="4">
        <v>24</v>
      </c>
    </row>
    <row r="5275" spans="1:13" x14ac:dyDescent="0.2">
      <c r="A5275" s="3">
        <v>41183</v>
      </c>
      <c r="B5275" t="s">
        <v>7516</v>
      </c>
      <c r="C5275" t="s">
        <v>3906</v>
      </c>
      <c r="D5275" t="s">
        <v>7517</v>
      </c>
      <c r="E5275" t="s">
        <v>3905</v>
      </c>
      <c r="F5275" s="4">
        <v>4.6358333333333297</v>
      </c>
      <c r="G5275" s="4">
        <v>4.5</v>
      </c>
      <c r="H5275" s="4">
        <v>0.23766832326597101</v>
      </c>
      <c r="I5275" s="4">
        <v>5.25</v>
      </c>
      <c r="J5275" s="4">
        <v>4.25</v>
      </c>
      <c r="K5275" s="4">
        <v>4.5</v>
      </c>
      <c r="L5275" s="4">
        <v>4.7649999999999997</v>
      </c>
      <c r="M5275" s="4">
        <v>24</v>
      </c>
    </row>
    <row r="5276" spans="1:13" x14ac:dyDescent="0.2">
      <c r="A5276" s="3">
        <v>41183</v>
      </c>
      <c r="B5276" t="s">
        <v>7606</v>
      </c>
      <c r="C5276" t="s">
        <v>3081</v>
      </c>
      <c r="D5276" t="s">
        <v>7607</v>
      </c>
      <c r="E5276" t="s">
        <v>3080</v>
      </c>
      <c r="F5276" s="4">
        <v>3.88620689655172</v>
      </c>
      <c r="G5276" s="4">
        <v>3.9</v>
      </c>
      <c r="H5276" s="4">
        <v>0.41894777882131101</v>
      </c>
      <c r="I5276" s="4">
        <v>4.8</v>
      </c>
      <c r="J5276" s="4">
        <v>2.5</v>
      </c>
      <c r="K5276" s="4">
        <v>3.7</v>
      </c>
      <c r="L5276" s="4">
        <v>4</v>
      </c>
      <c r="M5276" s="4">
        <v>29</v>
      </c>
    </row>
    <row r="5277" spans="1:13" x14ac:dyDescent="0.2">
      <c r="A5277" s="3">
        <v>41183</v>
      </c>
      <c r="B5277" t="s">
        <v>9492</v>
      </c>
      <c r="C5277" t="s">
        <v>3072</v>
      </c>
      <c r="D5277" t="s">
        <v>9493</v>
      </c>
      <c r="E5277" t="s">
        <v>3071</v>
      </c>
      <c r="F5277" s="4">
        <v>4.1551724137930997</v>
      </c>
      <c r="G5277" s="4">
        <v>4.0999999999999996</v>
      </c>
      <c r="H5277" s="4">
        <v>0.178458092112389</v>
      </c>
      <c r="I5277" s="4">
        <v>4.5999999999999996</v>
      </c>
      <c r="J5277" s="4">
        <v>3.9</v>
      </c>
      <c r="K5277" s="4">
        <v>4</v>
      </c>
      <c r="L5277" s="4">
        <v>4.3</v>
      </c>
      <c r="M5277" s="4">
        <v>29</v>
      </c>
    </row>
    <row r="5278" spans="1:13" x14ac:dyDescent="0.2">
      <c r="A5278" s="3">
        <v>41183</v>
      </c>
      <c r="B5278" t="s">
        <v>9534</v>
      </c>
      <c r="C5278" t="s">
        <v>3075</v>
      </c>
      <c r="D5278" t="s">
        <v>9535</v>
      </c>
      <c r="E5278" t="s">
        <v>3074</v>
      </c>
      <c r="F5278" s="4">
        <v>3.7586206896551699</v>
      </c>
      <c r="G5278" s="4">
        <v>3.7</v>
      </c>
      <c r="H5278" s="4">
        <v>0.28972553684393698</v>
      </c>
      <c r="I5278" s="4">
        <v>4.7</v>
      </c>
      <c r="J5278" s="4">
        <v>3</v>
      </c>
      <c r="K5278" s="4">
        <v>3.6</v>
      </c>
      <c r="L5278" s="4">
        <v>3.9</v>
      </c>
      <c r="M5278" s="4">
        <v>29</v>
      </c>
    </row>
    <row r="5279" spans="1:13" x14ac:dyDescent="0.2">
      <c r="A5279" s="3">
        <v>41183</v>
      </c>
      <c r="B5279" t="s">
        <v>7528</v>
      </c>
      <c r="C5279" t="s">
        <v>3102</v>
      </c>
      <c r="D5279" t="s">
        <v>7529</v>
      </c>
      <c r="E5279" t="s">
        <v>3101</v>
      </c>
      <c r="F5279" s="4">
        <v>3.5920000000000001</v>
      </c>
      <c r="G5279" s="4">
        <v>3.6</v>
      </c>
      <c r="H5279" s="4">
        <v>0.24310491562286399</v>
      </c>
      <c r="I5279" s="4">
        <v>4</v>
      </c>
      <c r="J5279" s="4">
        <v>3</v>
      </c>
      <c r="K5279" s="4">
        <v>3.5</v>
      </c>
      <c r="L5279" s="4">
        <v>3.7</v>
      </c>
      <c r="M5279" s="4">
        <v>25</v>
      </c>
    </row>
    <row r="5280" spans="1:13" x14ac:dyDescent="0.2">
      <c r="A5280" s="3">
        <v>41183</v>
      </c>
      <c r="B5280" t="s">
        <v>9566</v>
      </c>
      <c r="C5280" t="s">
        <v>3078</v>
      </c>
      <c r="D5280" t="s">
        <v>9567</v>
      </c>
      <c r="E5280" t="s">
        <v>3077</v>
      </c>
      <c r="F5280" s="4">
        <v>3.6240000000000001</v>
      </c>
      <c r="G5280" s="4">
        <v>3.6</v>
      </c>
      <c r="H5280" s="4">
        <v>0.305886689260364</v>
      </c>
      <c r="I5280" s="4">
        <v>4.5</v>
      </c>
      <c r="J5280" s="4">
        <v>3</v>
      </c>
      <c r="K5280" s="4">
        <v>3.5</v>
      </c>
      <c r="L5280" s="4">
        <v>3.8</v>
      </c>
      <c r="M5280" s="4">
        <v>25</v>
      </c>
    </row>
    <row r="5281" spans="1:13" x14ac:dyDescent="0.2">
      <c r="A5281" s="3">
        <v>41183</v>
      </c>
      <c r="B5281" t="s">
        <v>7530</v>
      </c>
      <c r="C5281" t="s">
        <v>3105</v>
      </c>
      <c r="D5281" t="s">
        <v>7531</v>
      </c>
      <c r="E5281" t="s">
        <v>3104</v>
      </c>
      <c r="F5281" s="4">
        <v>3.4159999999999999</v>
      </c>
      <c r="G5281" s="4">
        <v>3.4</v>
      </c>
      <c r="H5281" s="4">
        <v>0.28530685235374198</v>
      </c>
      <c r="I5281" s="4">
        <v>4</v>
      </c>
      <c r="J5281" s="4">
        <v>3</v>
      </c>
      <c r="K5281" s="4">
        <v>3.2</v>
      </c>
      <c r="L5281" s="4">
        <v>3.6</v>
      </c>
      <c r="M5281" s="4">
        <v>25</v>
      </c>
    </row>
    <row r="5282" spans="1:13" x14ac:dyDescent="0.2">
      <c r="A5282" s="3">
        <v>41183</v>
      </c>
      <c r="B5282" t="s">
        <v>7532</v>
      </c>
      <c r="C5282" t="s">
        <v>3123</v>
      </c>
      <c r="D5282" t="s">
        <v>7533</v>
      </c>
      <c r="E5282" t="s">
        <v>3122</v>
      </c>
      <c r="F5282" s="4">
        <v>0.549784546303143</v>
      </c>
      <c r="G5282" s="4">
        <v>0.54</v>
      </c>
      <c r="H5282" s="4">
        <v>0.12502315305546599</v>
      </c>
      <c r="I5282" s="4">
        <v>0.95</v>
      </c>
      <c r="J5282" s="4">
        <v>0.35</v>
      </c>
      <c r="K5282" s="4">
        <v>0.48</v>
      </c>
      <c r="L5282" s="4">
        <v>0.61</v>
      </c>
      <c r="M5282" s="4">
        <v>29</v>
      </c>
    </row>
    <row r="5283" spans="1:13" x14ac:dyDescent="0.2">
      <c r="A5283" s="3">
        <v>41183</v>
      </c>
      <c r="B5283" t="s">
        <v>7538</v>
      </c>
      <c r="C5283" t="s">
        <v>3126</v>
      </c>
      <c r="D5283" t="s">
        <v>7539</v>
      </c>
      <c r="E5283" t="s">
        <v>3125</v>
      </c>
      <c r="F5283" s="4">
        <v>0.302354862517343</v>
      </c>
      <c r="G5283" s="4">
        <v>0.28999999999999998</v>
      </c>
      <c r="H5283" s="4">
        <v>7.8562261982638895E-2</v>
      </c>
      <c r="I5283" s="4">
        <v>0.49</v>
      </c>
      <c r="J5283" s="4">
        <v>0.16500000000000001</v>
      </c>
      <c r="K5283" s="4">
        <v>0.26</v>
      </c>
      <c r="L5283" s="4">
        <v>0.33</v>
      </c>
      <c r="M5283" s="4">
        <v>29</v>
      </c>
    </row>
    <row r="5284" spans="1:13" x14ac:dyDescent="0.2">
      <c r="A5284" s="3">
        <v>41183</v>
      </c>
      <c r="B5284" t="s">
        <v>7548</v>
      </c>
      <c r="C5284" t="s">
        <v>3129</v>
      </c>
      <c r="D5284" t="s">
        <v>7549</v>
      </c>
      <c r="E5284" t="s">
        <v>3128</v>
      </c>
      <c r="F5284" s="4">
        <v>0.272635119509607</v>
      </c>
      <c r="G5284" s="4">
        <v>0.3</v>
      </c>
      <c r="H5284" s="4">
        <v>0.142494428074255</v>
      </c>
      <c r="I5284" s="4">
        <v>0.51</v>
      </c>
      <c r="J5284" s="4">
        <v>-0.18</v>
      </c>
      <c r="K5284" s="4">
        <v>0.2</v>
      </c>
      <c r="L5284" s="4">
        <v>0.35</v>
      </c>
      <c r="M5284" s="4">
        <v>29</v>
      </c>
    </row>
    <row r="5285" spans="1:13" x14ac:dyDescent="0.2">
      <c r="A5285" s="3">
        <v>41183</v>
      </c>
      <c r="B5285" t="s">
        <v>7556</v>
      </c>
      <c r="C5285" t="s">
        <v>3132</v>
      </c>
      <c r="D5285" t="s">
        <v>7557</v>
      </c>
      <c r="E5285" t="s">
        <v>3131</v>
      </c>
      <c r="F5285" s="4">
        <v>-5.08519823067922E-2</v>
      </c>
      <c r="G5285" s="4">
        <v>-0.06</v>
      </c>
      <c r="H5285" s="4">
        <v>0.150112051993531</v>
      </c>
      <c r="I5285" s="4">
        <v>0.3</v>
      </c>
      <c r="J5285" s="4">
        <v>-0.31370748689697497</v>
      </c>
      <c r="K5285" s="4">
        <v>-0.17</v>
      </c>
      <c r="L5285" s="4">
        <v>7.0000000000000007E-2</v>
      </c>
      <c r="M5285" s="4">
        <v>29</v>
      </c>
    </row>
    <row r="5286" spans="1:13" x14ac:dyDescent="0.2">
      <c r="A5286" s="3">
        <v>41183</v>
      </c>
      <c r="B5286" t="s">
        <v>7564</v>
      </c>
      <c r="C5286" t="s">
        <v>3135</v>
      </c>
      <c r="D5286" t="s">
        <v>7565</v>
      </c>
      <c r="E5286" t="s">
        <v>3134</v>
      </c>
      <c r="F5286" s="4">
        <v>-0.33364324630485098</v>
      </c>
      <c r="G5286" s="4">
        <v>-0.37</v>
      </c>
      <c r="H5286" s="4">
        <v>0.228521715094472</v>
      </c>
      <c r="I5286" s="4">
        <v>0.3</v>
      </c>
      <c r="J5286" s="4">
        <v>-0.69</v>
      </c>
      <c r="K5286" s="4">
        <v>-0.46</v>
      </c>
      <c r="L5286" s="4">
        <v>-0.26</v>
      </c>
      <c r="M5286" s="4">
        <v>29</v>
      </c>
    </row>
    <row r="5287" spans="1:13" x14ac:dyDescent="0.2">
      <c r="A5287" s="3">
        <v>41183</v>
      </c>
      <c r="B5287" t="s">
        <v>7574</v>
      </c>
      <c r="C5287" t="s">
        <v>3138</v>
      </c>
      <c r="D5287" t="s">
        <v>7575</v>
      </c>
      <c r="E5287" t="s">
        <v>3137</v>
      </c>
      <c r="F5287" s="4">
        <v>0.168517791587879</v>
      </c>
      <c r="G5287" s="4">
        <v>0.16</v>
      </c>
      <c r="H5287" s="4">
        <v>0.126330690809106</v>
      </c>
      <c r="I5287" s="4">
        <v>0.5</v>
      </c>
      <c r="J5287" s="4">
        <v>-7.0000000000000007E-2</v>
      </c>
      <c r="K5287" s="4">
        <v>0.1</v>
      </c>
      <c r="L5287" s="4">
        <v>0.22</v>
      </c>
      <c r="M5287" s="4">
        <v>29</v>
      </c>
    </row>
    <row r="5288" spans="1:13" x14ac:dyDescent="0.2">
      <c r="A5288" s="3">
        <v>41183</v>
      </c>
      <c r="B5288" t="s">
        <v>7582</v>
      </c>
      <c r="C5288" t="s">
        <v>3141</v>
      </c>
      <c r="D5288" t="s">
        <v>7583</v>
      </c>
      <c r="E5288" t="s">
        <v>3140</v>
      </c>
      <c r="F5288" s="4">
        <v>0.32527795774135698</v>
      </c>
      <c r="G5288" s="4">
        <v>0.3</v>
      </c>
      <c r="H5288" s="4">
        <v>9.9079909937984406E-2</v>
      </c>
      <c r="I5288" s="4">
        <v>0.56999999999999995</v>
      </c>
      <c r="J5288" s="4">
        <v>0.09</v>
      </c>
      <c r="K5288" s="4">
        <v>0.27</v>
      </c>
      <c r="L5288" s="4">
        <v>0.38</v>
      </c>
      <c r="M5288" s="4">
        <v>29</v>
      </c>
    </row>
    <row r="5289" spans="1:13" x14ac:dyDescent="0.2">
      <c r="A5289" s="3">
        <v>41183</v>
      </c>
      <c r="B5289" t="s">
        <v>7590</v>
      </c>
      <c r="C5289" t="s">
        <v>3144</v>
      </c>
      <c r="D5289" t="s">
        <v>7591</v>
      </c>
      <c r="E5289" t="s">
        <v>3143</v>
      </c>
      <c r="F5289" s="4">
        <v>0.276988226862939</v>
      </c>
      <c r="G5289" s="4">
        <v>0.28000000000000003</v>
      </c>
      <c r="H5289" s="4">
        <v>8.2008368769208098E-2</v>
      </c>
      <c r="I5289" s="4">
        <v>0.4</v>
      </c>
      <c r="J5289" s="4">
        <v>9.6585790252178994E-3</v>
      </c>
      <c r="K5289" s="4">
        <v>0.25</v>
      </c>
      <c r="L5289" s="4">
        <v>0.34</v>
      </c>
      <c r="M5289" s="4">
        <v>29</v>
      </c>
    </row>
    <row r="5290" spans="1:13" x14ac:dyDescent="0.2">
      <c r="A5290" s="3">
        <v>41183</v>
      </c>
      <c r="B5290" t="s">
        <v>7600</v>
      </c>
      <c r="C5290" t="s">
        <v>3147</v>
      </c>
      <c r="D5290" t="s">
        <v>7601</v>
      </c>
      <c r="E5290" t="s">
        <v>3146</v>
      </c>
      <c r="F5290" s="4">
        <v>0.436905845489862</v>
      </c>
      <c r="G5290" s="4">
        <v>0.43</v>
      </c>
      <c r="H5290" s="4">
        <v>0.11532405572634299</v>
      </c>
      <c r="I5290" s="4">
        <v>0.7</v>
      </c>
      <c r="J5290" s="4">
        <v>0.24</v>
      </c>
      <c r="K5290" s="4">
        <v>0.36</v>
      </c>
      <c r="L5290" s="4">
        <v>0.51</v>
      </c>
      <c r="M5290" s="4">
        <v>29</v>
      </c>
    </row>
    <row r="5291" spans="1:13" x14ac:dyDescent="0.2">
      <c r="A5291" s="3">
        <v>41183</v>
      </c>
      <c r="B5291" t="s">
        <v>7502</v>
      </c>
      <c r="C5291" t="s">
        <v>3114</v>
      </c>
      <c r="D5291" t="s">
        <v>7503</v>
      </c>
      <c r="E5291" t="s">
        <v>3113</v>
      </c>
      <c r="F5291" s="4">
        <v>0.55977953704932704</v>
      </c>
      <c r="G5291" s="4">
        <v>0.55000000000000004</v>
      </c>
      <c r="H5291" s="4">
        <v>6.9598241340802502E-2</v>
      </c>
      <c r="I5291" s="4">
        <v>0.72</v>
      </c>
      <c r="J5291" s="4">
        <v>0.41</v>
      </c>
      <c r="K5291" s="4">
        <v>0.52</v>
      </c>
      <c r="L5291" s="4">
        <v>0.59</v>
      </c>
      <c r="M5291" s="4">
        <v>29</v>
      </c>
    </row>
    <row r="5292" spans="1:13" x14ac:dyDescent="0.2">
      <c r="A5292" s="3">
        <v>41183</v>
      </c>
      <c r="B5292" t="s">
        <v>7608</v>
      </c>
      <c r="C5292" t="s">
        <v>3150</v>
      </c>
      <c r="D5292" t="s">
        <v>7609</v>
      </c>
      <c r="E5292" t="s">
        <v>3149</v>
      </c>
      <c r="F5292" s="4">
        <v>0.529103481213828</v>
      </c>
      <c r="G5292" s="4">
        <v>0.5</v>
      </c>
      <c r="H5292" s="4">
        <v>0.15987569446640101</v>
      </c>
      <c r="I5292" s="4">
        <v>0.96</v>
      </c>
      <c r="J5292" s="4">
        <v>0.09</v>
      </c>
      <c r="K5292" s="4">
        <v>0.46</v>
      </c>
      <c r="L5292" s="4">
        <v>0.63</v>
      </c>
      <c r="M5292" s="4">
        <v>29</v>
      </c>
    </row>
    <row r="5293" spans="1:13" x14ac:dyDescent="0.2">
      <c r="A5293" s="3">
        <v>41183</v>
      </c>
      <c r="B5293" t="s">
        <v>7510</v>
      </c>
      <c r="C5293" t="s">
        <v>3117</v>
      </c>
      <c r="D5293" t="s">
        <v>7511</v>
      </c>
      <c r="E5293" t="s">
        <v>3116</v>
      </c>
      <c r="F5293" s="4">
        <v>0.81654754952344499</v>
      </c>
      <c r="G5293" s="4">
        <v>0.79</v>
      </c>
      <c r="H5293" s="4">
        <v>0.12846127829335</v>
      </c>
      <c r="I5293" s="4">
        <v>1.02</v>
      </c>
      <c r="J5293" s="4">
        <v>0.53</v>
      </c>
      <c r="K5293" s="4">
        <v>0.75</v>
      </c>
      <c r="L5293" s="4">
        <v>0.92</v>
      </c>
      <c r="M5293" s="4">
        <v>29</v>
      </c>
    </row>
    <row r="5294" spans="1:13" x14ac:dyDescent="0.2">
      <c r="A5294" s="3">
        <v>41183</v>
      </c>
      <c r="B5294" t="s">
        <v>7520</v>
      </c>
      <c r="C5294" t="s">
        <v>3120</v>
      </c>
      <c r="D5294" t="s">
        <v>7521</v>
      </c>
      <c r="E5294" t="s">
        <v>3119</v>
      </c>
      <c r="F5294" s="4">
        <v>0.58700629404740601</v>
      </c>
      <c r="G5294" s="4">
        <v>0.56999999999999995</v>
      </c>
      <c r="H5294" s="4">
        <v>0.122878919748966</v>
      </c>
      <c r="I5294" s="4">
        <v>0.88</v>
      </c>
      <c r="J5294" s="4">
        <v>0.32</v>
      </c>
      <c r="K5294" s="4">
        <v>0.51</v>
      </c>
      <c r="L5294" s="4">
        <v>0.67</v>
      </c>
      <c r="M5294" s="4">
        <v>29</v>
      </c>
    </row>
    <row r="5295" spans="1:13" x14ac:dyDescent="0.2">
      <c r="A5295" s="3">
        <v>41183</v>
      </c>
      <c r="B5295" t="s">
        <v>7610</v>
      </c>
      <c r="C5295" t="s">
        <v>3096</v>
      </c>
      <c r="D5295" t="s">
        <v>7611</v>
      </c>
      <c r="E5295" t="s">
        <v>3095</v>
      </c>
      <c r="F5295" s="4">
        <v>3.5750000000000002</v>
      </c>
      <c r="G5295" s="4">
        <v>3.5</v>
      </c>
      <c r="H5295" s="4">
        <v>0.48834236030633799</v>
      </c>
      <c r="I5295" s="4">
        <v>5.5</v>
      </c>
      <c r="J5295" s="4">
        <v>3</v>
      </c>
      <c r="K5295" s="4">
        <v>3.3</v>
      </c>
      <c r="L5295" s="4">
        <v>3.65</v>
      </c>
      <c r="M5295" s="4">
        <v>24</v>
      </c>
    </row>
    <row r="5296" spans="1:13" x14ac:dyDescent="0.2">
      <c r="A5296" s="3">
        <v>41183</v>
      </c>
      <c r="B5296" t="s">
        <v>9536</v>
      </c>
      <c r="C5296" t="s">
        <v>3087</v>
      </c>
      <c r="D5296" t="s">
        <v>9537</v>
      </c>
      <c r="E5296" t="s">
        <v>3086</v>
      </c>
      <c r="F5296" s="4">
        <v>3.6111111111111098</v>
      </c>
      <c r="G5296" s="4">
        <v>3.6</v>
      </c>
      <c r="H5296" s="4">
        <v>0.31905308617042399</v>
      </c>
      <c r="I5296" s="4">
        <v>5</v>
      </c>
      <c r="J5296" s="4">
        <v>3.2</v>
      </c>
      <c r="K5296" s="4">
        <v>3.5</v>
      </c>
      <c r="L5296" s="4">
        <v>3.7</v>
      </c>
      <c r="M5296" s="4">
        <v>27</v>
      </c>
    </row>
    <row r="5297" spans="1:13" x14ac:dyDescent="0.2">
      <c r="A5297" s="3">
        <v>41183</v>
      </c>
      <c r="B5297" t="s">
        <v>9568</v>
      </c>
      <c r="C5297" t="s">
        <v>3090</v>
      </c>
      <c r="D5297" t="s">
        <v>9569</v>
      </c>
      <c r="E5297" t="s">
        <v>3089</v>
      </c>
      <c r="F5297" s="4">
        <v>3.5074074074074102</v>
      </c>
      <c r="G5297" s="4">
        <v>3.4</v>
      </c>
      <c r="H5297" s="4">
        <v>0.36260375271290501</v>
      </c>
      <c r="I5297" s="4">
        <v>4.8</v>
      </c>
      <c r="J5297" s="4">
        <v>3</v>
      </c>
      <c r="K5297" s="4">
        <v>3.3</v>
      </c>
      <c r="L5297" s="4">
        <v>3.65</v>
      </c>
      <c r="M5297" s="4">
        <v>27</v>
      </c>
    </row>
    <row r="5298" spans="1:13" x14ac:dyDescent="0.2">
      <c r="A5298" s="3">
        <v>41183</v>
      </c>
      <c r="B5298" t="s">
        <v>7612</v>
      </c>
      <c r="C5298" t="s">
        <v>3153</v>
      </c>
      <c r="D5298" t="s">
        <v>7613</v>
      </c>
      <c r="E5298" t="s">
        <v>3152</v>
      </c>
      <c r="F5298" s="4">
        <v>0.24145694851986599</v>
      </c>
      <c r="G5298" s="4">
        <v>0.24</v>
      </c>
      <c r="H5298" s="4">
        <v>6.6361048425776101E-2</v>
      </c>
      <c r="I5298" s="4">
        <v>0.39839999999999998</v>
      </c>
      <c r="J5298" s="4">
        <v>0.09</v>
      </c>
      <c r="K5298" s="4">
        <v>0.2225</v>
      </c>
      <c r="L5298" s="4">
        <v>0.27</v>
      </c>
      <c r="M5298" s="4">
        <v>26</v>
      </c>
    </row>
    <row r="5299" spans="1:13" x14ac:dyDescent="0.2">
      <c r="A5299" s="3">
        <v>41183</v>
      </c>
      <c r="B5299" t="s">
        <v>10147</v>
      </c>
      <c r="C5299" t="s">
        <v>4324</v>
      </c>
      <c r="D5299" t="s">
        <v>10148</v>
      </c>
      <c r="E5299" t="s">
        <v>4323</v>
      </c>
      <c r="F5299" s="4">
        <v>2.11038461538462</v>
      </c>
      <c r="G5299" s="4">
        <v>2.1</v>
      </c>
      <c r="H5299" s="4">
        <v>0.16590312279715</v>
      </c>
      <c r="I5299" s="4">
        <v>2.4</v>
      </c>
      <c r="J5299" s="4">
        <v>1.7</v>
      </c>
      <c r="K5299" s="4">
        <v>2.0775000000000001</v>
      </c>
      <c r="L5299" s="4">
        <v>2.2000000000000002</v>
      </c>
      <c r="M5299" s="4">
        <v>26</v>
      </c>
    </row>
    <row r="5300" spans="1:13" x14ac:dyDescent="0.2">
      <c r="A5300" s="3">
        <v>41183</v>
      </c>
      <c r="B5300" t="s">
        <v>10159</v>
      </c>
      <c r="C5300" t="s">
        <v>4327</v>
      </c>
      <c r="D5300" t="s">
        <v>10160</v>
      </c>
      <c r="E5300" t="s">
        <v>4326</v>
      </c>
      <c r="F5300" s="4">
        <v>2.0384615384615401</v>
      </c>
      <c r="G5300" s="4">
        <v>2</v>
      </c>
      <c r="H5300" s="4">
        <v>0.31250846142390798</v>
      </c>
      <c r="I5300" s="4">
        <v>2.6</v>
      </c>
      <c r="J5300" s="4">
        <v>1.4</v>
      </c>
      <c r="K5300" s="4">
        <v>1.9</v>
      </c>
      <c r="L5300" s="4">
        <v>2.2749999999999999</v>
      </c>
      <c r="M5300" s="4">
        <v>26</v>
      </c>
    </row>
    <row r="5301" spans="1:13" x14ac:dyDescent="0.2">
      <c r="A5301" s="3">
        <v>41183</v>
      </c>
      <c r="B5301" t="s">
        <v>9592</v>
      </c>
      <c r="C5301" t="s">
        <v>3952</v>
      </c>
      <c r="D5301" t="s">
        <v>9593</v>
      </c>
      <c r="E5301" t="s">
        <v>3951</v>
      </c>
      <c r="F5301" s="4">
        <v>12.7571538461538</v>
      </c>
      <c r="G5301" s="4">
        <v>12.8</v>
      </c>
      <c r="H5301" s="4">
        <v>0.19349784335908099</v>
      </c>
      <c r="I5301" s="4">
        <v>13.121</v>
      </c>
      <c r="J5301" s="4">
        <v>12.15</v>
      </c>
      <c r="K5301" s="4">
        <v>12.7325</v>
      </c>
      <c r="L5301" s="4">
        <v>12.855</v>
      </c>
      <c r="M5301" s="4">
        <v>26</v>
      </c>
    </row>
    <row r="5302" spans="1:13" x14ac:dyDescent="0.2">
      <c r="A5302" s="3">
        <v>41183</v>
      </c>
      <c r="B5302" t="s">
        <v>9588</v>
      </c>
      <c r="C5302" t="s">
        <v>3939</v>
      </c>
      <c r="D5302" t="s">
        <v>9589</v>
      </c>
      <c r="E5302" t="s">
        <v>3947</v>
      </c>
      <c r="F5302" s="4">
        <v>12.8140384615385</v>
      </c>
      <c r="G5302" s="4">
        <v>12.84</v>
      </c>
      <c r="H5302" s="4">
        <v>0.109215559612806</v>
      </c>
      <c r="I5302" s="4">
        <v>12.96</v>
      </c>
      <c r="J5302" s="4">
        <v>12.5</v>
      </c>
      <c r="K5302" s="4">
        <v>12.7575</v>
      </c>
      <c r="L5302" s="4">
        <v>12.897500000000001</v>
      </c>
      <c r="M5302" s="4">
        <v>26</v>
      </c>
    </row>
    <row r="5303" spans="1:13" x14ac:dyDescent="0.2">
      <c r="A5303" s="3">
        <v>41183</v>
      </c>
      <c r="B5303" t="s">
        <v>9590</v>
      </c>
      <c r="C5303" t="s">
        <v>3942</v>
      </c>
      <c r="D5303" t="s">
        <v>9591</v>
      </c>
      <c r="E5303" t="s">
        <v>3949</v>
      </c>
      <c r="F5303" s="4">
        <v>12.7888888888889</v>
      </c>
      <c r="G5303" s="4">
        <v>12.81</v>
      </c>
      <c r="H5303" s="4">
        <v>0.15665575521194799</v>
      </c>
      <c r="I5303" s="4">
        <v>13.05</v>
      </c>
      <c r="J5303" s="4">
        <v>12.4</v>
      </c>
      <c r="K5303" s="4">
        <v>12.765000000000001</v>
      </c>
      <c r="L5303" s="4">
        <v>12.895</v>
      </c>
      <c r="M5303" s="4">
        <v>27</v>
      </c>
    </row>
    <row r="5304" spans="1:13" x14ac:dyDescent="0.2">
      <c r="A5304" s="3">
        <v>41183</v>
      </c>
      <c r="B5304" t="s">
        <v>9540</v>
      </c>
      <c r="C5304" t="s">
        <v>3936</v>
      </c>
      <c r="D5304" t="s">
        <v>9541</v>
      </c>
      <c r="E5304" t="s">
        <v>3935</v>
      </c>
      <c r="F5304" s="4">
        <v>12.7888888888889</v>
      </c>
      <c r="G5304" s="4">
        <v>12.81</v>
      </c>
      <c r="H5304" s="4">
        <v>0.15665575521194799</v>
      </c>
      <c r="I5304" s="4">
        <v>13.05</v>
      </c>
      <c r="J5304" s="4">
        <v>12.4</v>
      </c>
      <c r="K5304" s="4">
        <v>12.765000000000001</v>
      </c>
      <c r="L5304" s="4">
        <v>12.895</v>
      </c>
      <c r="M5304" s="4">
        <v>27</v>
      </c>
    </row>
    <row r="5305" spans="1:13" x14ac:dyDescent="0.2">
      <c r="A5305" s="3">
        <v>41183</v>
      </c>
      <c r="B5305" t="s">
        <v>9572</v>
      </c>
      <c r="C5305" t="s">
        <v>3939</v>
      </c>
      <c r="D5305" t="s">
        <v>9573</v>
      </c>
      <c r="E5305" t="s">
        <v>3938</v>
      </c>
      <c r="F5305" s="4">
        <v>12.711821428571399</v>
      </c>
      <c r="G5305" s="4">
        <v>12.775</v>
      </c>
      <c r="H5305" s="4">
        <v>0.37629126362349302</v>
      </c>
      <c r="I5305" s="4">
        <v>13.4</v>
      </c>
      <c r="J5305" s="4">
        <v>11.8</v>
      </c>
      <c r="K5305" s="4">
        <v>12.475</v>
      </c>
      <c r="L5305" s="4">
        <v>12.94</v>
      </c>
      <c r="M5305" s="4">
        <v>28</v>
      </c>
    </row>
    <row r="5306" spans="1:13" x14ac:dyDescent="0.2">
      <c r="A5306" s="3">
        <v>41183</v>
      </c>
      <c r="B5306" t="s">
        <v>10141</v>
      </c>
      <c r="C5306" t="s">
        <v>3579</v>
      </c>
      <c r="D5306" t="s">
        <v>10142</v>
      </c>
      <c r="E5306" t="s">
        <v>3578</v>
      </c>
      <c r="F5306" s="4">
        <v>3.87333333333333</v>
      </c>
      <c r="G5306" s="4">
        <v>3.9</v>
      </c>
      <c r="H5306" s="4">
        <v>0.14379472548366701</v>
      </c>
      <c r="I5306" s="4">
        <v>4.2</v>
      </c>
      <c r="J5306" s="4">
        <v>3.6</v>
      </c>
      <c r="K5306" s="4">
        <v>3.8</v>
      </c>
      <c r="L5306" s="4">
        <v>4</v>
      </c>
      <c r="M5306" s="4">
        <v>27</v>
      </c>
    </row>
    <row r="5307" spans="1:13" x14ac:dyDescent="0.2">
      <c r="A5307" s="3">
        <v>41183</v>
      </c>
      <c r="B5307" t="s">
        <v>10157</v>
      </c>
      <c r="C5307" t="s">
        <v>3582</v>
      </c>
      <c r="D5307" t="s">
        <v>10158</v>
      </c>
      <c r="E5307" t="s">
        <v>3581</v>
      </c>
      <c r="F5307" s="4">
        <v>3.5603703703703702</v>
      </c>
      <c r="G5307" s="4">
        <v>3.6</v>
      </c>
      <c r="H5307" s="4">
        <v>0.31883781121057397</v>
      </c>
      <c r="I5307" s="4">
        <v>4.7</v>
      </c>
      <c r="J5307" s="4">
        <v>3</v>
      </c>
      <c r="K5307" s="4">
        <v>3.4</v>
      </c>
      <c r="L5307" s="4">
        <v>3.6349999999999998</v>
      </c>
      <c r="M5307" s="4">
        <v>27</v>
      </c>
    </row>
    <row r="5308" spans="1:13" x14ac:dyDescent="0.2">
      <c r="A5308" s="3">
        <v>41183</v>
      </c>
      <c r="B5308" t="s">
        <v>10165</v>
      </c>
      <c r="C5308" t="s">
        <v>3597</v>
      </c>
      <c r="D5308" t="s">
        <v>10166</v>
      </c>
      <c r="E5308" t="s">
        <v>3596</v>
      </c>
      <c r="F5308" s="4">
        <v>3.0319230769230798</v>
      </c>
      <c r="G5308" s="4">
        <v>3.15</v>
      </c>
      <c r="H5308" s="4">
        <v>0.82641887311831996</v>
      </c>
      <c r="I5308" s="4">
        <v>4.2</v>
      </c>
      <c r="J5308" s="4">
        <v>0.6</v>
      </c>
      <c r="K5308" s="4">
        <v>2.7</v>
      </c>
      <c r="L5308" s="4">
        <v>3.5</v>
      </c>
      <c r="M5308" s="4">
        <v>26</v>
      </c>
    </row>
    <row r="5309" spans="1:13" x14ac:dyDescent="0.2">
      <c r="A5309" s="3">
        <v>41183</v>
      </c>
      <c r="B5309" t="s">
        <v>10167</v>
      </c>
      <c r="C5309" t="s">
        <v>3600</v>
      </c>
      <c r="D5309" t="s">
        <v>10168</v>
      </c>
      <c r="E5309" t="s">
        <v>3599</v>
      </c>
      <c r="F5309" s="4">
        <v>3.65115384615385</v>
      </c>
      <c r="G5309" s="4">
        <v>3.4</v>
      </c>
      <c r="H5309" s="4">
        <v>0.60805477992086798</v>
      </c>
      <c r="I5309" s="4">
        <v>4.9000000000000004</v>
      </c>
      <c r="J5309" s="4">
        <v>2.71</v>
      </c>
      <c r="K5309" s="4">
        <v>3.2250000000000001</v>
      </c>
      <c r="L5309" s="4">
        <v>4.0774999999999997</v>
      </c>
      <c r="M5309" s="4">
        <v>26</v>
      </c>
    </row>
    <row r="5310" spans="1:13" x14ac:dyDescent="0.2">
      <c r="A5310" s="3">
        <v>41183</v>
      </c>
      <c r="B5310" t="s">
        <v>10161</v>
      </c>
      <c r="C5310" t="s">
        <v>3591</v>
      </c>
      <c r="D5310" t="s">
        <v>10162</v>
      </c>
      <c r="E5310" t="s">
        <v>3590</v>
      </c>
      <c r="F5310" s="4">
        <v>3.58769230769231</v>
      </c>
      <c r="G5310" s="4">
        <v>3.55</v>
      </c>
      <c r="H5310" s="4">
        <v>0.29386129642819803</v>
      </c>
      <c r="I5310" s="4">
        <v>4.2</v>
      </c>
      <c r="J5310" s="4">
        <v>3.03</v>
      </c>
      <c r="K5310" s="4">
        <v>3.4</v>
      </c>
      <c r="L5310" s="4">
        <v>3.835</v>
      </c>
      <c r="M5310" s="4">
        <v>26</v>
      </c>
    </row>
    <row r="5311" spans="1:13" x14ac:dyDescent="0.2">
      <c r="A5311" s="3">
        <v>41183</v>
      </c>
      <c r="B5311" t="s">
        <v>10163</v>
      </c>
      <c r="C5311" t="s">
        <v>3594</v>
      </c>
      <c r="D5311" t="s">
        <v>10164</v>
      </c>
      <c r="E5311" t="s">
        <v>3593</v>
      </c>
      <c r="F5311" s="4">
        <v>3.3711538461538502</v>
      </c>
      <c r="G5311" s="4">
        <v>3.4</v>
      </c>
      <c r="H5311" s="4">
        <v>0.36570290590124599</v>
      </c>
      <c r="I5311" s="4">
        <v>4.2</v>
      </c>
      <c r="J5311" s="4">
        <v>2.4300000000000002</v>
      </c>
      <c r="K5311" s="4">
        <v>3.12</v>
      </c>
      <c r="L5311" s="4">
        <v>3.6</v>
      </c>
      <c r="M5311" s="4">
        <v>26</v>
      </c>
    </row>
    <row r="5312" spans="1:13" x14ac:dyDescent="0.2">
      <c r="A5312" s="3">
        <v>41214</v>
      </c>
      <c r="B5312" t="s">
        <v>9532</v>
      </c>
      <c r="C5312" t="s">
        <v>3918</v>
      </c>
      <c r="D5312" t="s">
        <v>9533</v>
      </c>
      <c r="E5312" t="s">
        <v>3917</v>
      </c>
      <c r="F5312" s="4">
        <v>4.347175</v>
      </c>
      <c r="G5312" s="4">
        <v>4.32</v>
      </c>
      <c r="H5312" s="4">
        <v>0.13600780921206901</v>
      </c>
      <c r="I5312" s="4">
        <v>4.75</v>
      </c>
      <c r="J5312" s="4">
        <v>4</v>
      </c>
      <c r="K5312" s="4">
        <v>4.28</v>
      </c>
      <c r="L5312" s="4">
        <v>4.3931750000000003</v>
      </c>
      <c r="M5312" s="4">
        <v>28</v>
      </c>
    </row>
    <row r="5313" spans="1:13" x14ac:dyDescent="0.2">
      <c r="A5313" s="3">
        <v>41214</v>
      </c>
      <c r="B5313" t="s">
        <v>9564</v>
      </c>
      <c r="C5313" t="s">
        <v>3921</v>
      </c>
      <c r="D5313" t="s">
        <v>9565</v>
      </c>
      <c r="E5313" t="s">
        <v>3920</v>
      </c>
      <c r="F5313" s="4">
        <v>4.5410758620689702</v>
      </c>
      <c r="G5313" s="4">
        <v>4.5</v>
      </c>
      <c r="H5313" s="4">
        <v>0.28876163384747999</v>
      </c>
      <c r="I5313" s="4">
        <v>5.25</v>
      </c>
      <c r="J5313" s="4">
        <v>4</v>
      </c>
      <c r="K5313" s="4">
        <v>4.3600000000000003</v>
      </c>
      <c r="L5313" s="4">
        <v>4.63</v>
      </c>
      <c r="M5313" s="4">
        <v>29</v>
      </c>
    </row>
    <row r="5314" spans="1:13" x14ac:dyDescent="0.2">
      <c r="A5314" s="3">
        <v>41214</v>
      </c>
      <c r="B5314" t="s">
        <v>7438</v>
      </c>
      <c r="C5314" t="s">
        <v>3897</v>
      </c>
      <c r="D5314" t="s">
        <v>7439</v>
      </c>
      <c r="E5314" t="s">
        <v>3896</v>
      </c>
      <c r="F5314" s="4">
        <v>4.53807692307692</v>
      </c>
      <c r="G5314" s="4">
        <v>4.5</v>
      </c>
      <c r="H5314" s="4">
        <v>9.0731217594353097E-2</v>
      </c>
      <c r="I5314" s="4">
        <v>4.78</v>
      </c>
      <c r="J5314" s="4">
        <v>4.5</v>
      </c>
      <c r="K5314" s="4">
        <v>4.5</v>
      </c>
      <c r="L5314" s="4">
        <v>4.5</v>
      </c>
      <c r="M5314" s="4">
        <v>26</v>
      </c>
    </row>
    <row r="5315" spans="1:13" x14ac:dyDescent="0.2">
      <c r="A5315" s="3">
        <v>41214</v>
      </c>
      <c r="B5315" t="s">
        <v>7544</v>
      </c>
      <c r="C5315" t="s">
        <v>3909</v>
      </c>
      <c r="D5315" t="s">
        <v>7545</v>
      </c>
      <c r="E5315" t="s">
        <v>3908</v>
      </c>
      <c r="F5315" s="4">
        <v>4.7134782608695698</v>
      </c>
      <c r="G5315" s="4">
        <v>4.5999999999999996</v>
      </c>
      <c r="H5315" s="4">
        <v>0.36512275265440403</v>
      </c>
      <c r="I5315" s="4">
        <v>5.75</v>
      </c>
      <c r="J5315" s="4">
        <v>4</v>
      </c>
      <c r="K5315" s="4">
        <v>4.5</v>
      </c>
      <c r="L5315" s="4">
        <v>5</v>
      </c>
      <c r="M5315" s="4">
        <v>23</v>
      </c>
    </row>
    <row r="5316" spans="1:13" x14ac:dyDescent="0.2">
      <c r="A5316" s="3">
        <v>41214</v>
      </c>
      <c r="B5316" t="s">
        <v>7464</v>
      </c>
      <c r="C5316" t="s">
        <v>3900</v>
      </c>
      <c r="D5316" t="s">
        <v>7465</v>
      </c>
      <c r="E5316" t="s">
        <v>3899</v>
      </c>
      <c r="F5316" s="4">
        <v>4.57</v>
      </c>
      <c r="G5316" s="4">
        <v>4.5</v>
      </c>
      <c r="H5316" s="4">
        <v>0.13341664064126299</v>
      </c>
      <c r="I5316" s="4">
        <v>5</v>
      </c>
      <c r="J5316" s="4">
        <v>4.5</v>
      </c>
      <c r="K5316" s="4">
        <v>4.5</v>
      </c>
      <c r="L5316" s="4">
        <v>4.5525000000000002</v>
      </c>
      <c r="M5316" s="4">
        <v>26</v>
      </c>
    </row>
    <row r="5317" spans="1:13" x14ac:dyDescent="0.2">
      <c r="A5317" s="3">
        <v>41214</v>
      </c>
      <c r="B5317" t="s">
        <v>7570</v>
      </c>
      <c r="C5317" t="s">
        <v>3912</v>
      </c>
      <c r="D5317" t="s">
        <v>7571</v>
      </c>
      <c r="E5317" t="s">
        <v>3911</v>
      </c>
      <c r="F5317" s="4">
        <v>4.8118181818181798</v>
      </c>
      <c r="G5317" s="4">
        <v>4.75</v>
      </c>
      <c r="H5317" s="4">
        <v>0.51327739055376298</v>
      </c>
      <c r="I5317" s="4">
        <v>6.5</v>
      </c>
      <c r="J5317" s="4">
        <v>4</v>
      </c>
      <c r="K5317" s="4">
        <v>4.5</v>
      </c>
      <c r="L5317" s="4">
        <v>5</v>
      </c>
      <c r="M5317" s="4">
        <v>22</v>
      </c>
    </row>
    <row r="5318" spans="1:13" x14ac:dyDescent="0.2">
      <c r="A5318" s="3">
        <v>41214</v>
      </c>
      <c r="B5318" t="s">
        <v>7490</v>
      </c>
      <c r="C5318" t="s">
        <v>3903</v>
      </c>
      <c r="D5318" t="s">
        <v>7491</v>
      </c>
      <c r="E5318" t="s">
        <v>3902</v>
      </c>
      <c r="F5318" s="4">
        <v>4.5846153846153799</v>
      </c>
      <c r="G5318" s="4">
        <v>4.5</v>
      </c>
      <c r="H5318" s="4">
        <v>0.15859964108990299</v>
      </c>
      <c r="I5318" s="4">
        <v>5</v>
      </c>
      <c r="J5318" s="4">
        <v>4.25</v>
      </c>
      <c r="K5318" s="4">
        <v>4.5</v>
      </c>
      <c r="L5318" s="4">
        <v>4.75</v>
      </c>
      <c r="M5318" s="4">
        <v>26</v>
      </c>
    </row>
    <row r="5319" spans="1:13" x14ac:dyDescent="0.2">
      <c r="A5319" s="3">
        <v>41214</v>
      </c>
      <c r="B5319" t="s">
        <v>7596</v>
      </c>
      <c r="C5319" t="s">
        <v>3915</v>
      </c>
      <c r="D5319" t="s">
        <v>7597</v>
      </c>
      <c r="E5319" t="s">
        <v>3914</v>
      </c>
      <c r="F5319" s="4">
        <v>4.9868181818181796</v>
      </c>
      <c r="G5319" s="4">
        <v>4.875</v>
      </c>
      <c r="H5319" s="4">
        <v>0.65320737146014396</v>
      </c>
      <c r="I5319" s="4">
        <v>6.75</v>
      </c>
      <c r="J5319" s="4">
        <v>4</v>
      </c>
      <c r="K5319" s="4">
        <v>4.5</v>
      </c>
      <c r="L5319" s="4">
        <v>5.1875</v>
      </c>
      <c r="M5319" s="4">
        <v>22</v>
      </c>
    </row>
    <row r="5320" spans="1:13" x14ac:dyDescent="0.2">
      <c r="A5320" s="3">
        <v>41214</v>
      </c>
      <c r="B5320" t="s">
        <v>7408</v>
      </c>
      <c r="C5320" t="s">
        <v>3894</v>
      </c>
      <c r="D5320" t="s">
        <v>7409</v>
      </c>
      <c r="E5320" t="s">
        <v>3893</v>
      </c>
      <c r="F5320" s="4">
        <v>4.5234615384615404</v>
      </c>
      <c r="G5320" s="4">
        <v>4.5</v>
      </c>
      <c r="H5320" s="4">
        <v>8.2894743268427107E-2</v>
      </c>
      <c r="I5320" s="4">
        <v>4.8099999999999996</v>
      </c>
      <c r="J5320" s="4">
        <v>4.5</v>
      </c>
      <c r="K5320" s="4">
        <v>4.5</v>
      </c>
      <c r="L5320" s="4">
        <v>4.5</v>
      </c>
      <c r="M5320" s="4">
        <v>26</v>
      </c>
    </row>
    <row r="5321" spans="1:13" x14ac:dyDescent="0.2">
      <c r="A5321" s="3">
        <v>41214</v>
      </c>
      <c r="B5321" t="s">
        <v>7516</v>
      </c>
      <c r="C5321" t="s">
        <v>3906</v>
      </c>
      <c r="D5321" t="s">
        <v>7517</v>
      </c>
      <c r="E5321" t="s">
        <v>3905</v>
      </c>
      <c r="F5321" s="4">
        <v>4.6484615384615404</v>
      </c>
      <c r="G5321" s="4">
        <v>4.5</v>
      </c>
      <c r="H5321" s="4">
        <v>0.241291397404753</v>
      </c>
      <c r="I5321" s="4">
        <v>5.25</v>
      </c>
      <c r="J5321" s="4">
        <v>4.25</v>
      </c>
      <c r="K5321" s="4">
        <v>4.5</v>
      </c>
      <c r="L5321" s="4">
        <v>4.7949999999999999</v>
      </c>
      <c r="M5321" s="4">
        <v>26</v>
      </c>
    </row>
    <row r="5322" spans="1:13" x14ac:dyDescent="0.2">
      <c r="A5322" s="3">
        <v>41214</v>
      </c>
      <c r="B5322" t="s">
        <v>7614</v>
      </c>
      <c r="C5322" t="s">
        <v>3081</v>
      </c>
      <c r="D5322" t="s">
        <v>7615</v>
      </c>
      <c r="E5322" t="s">
        <v>3080</v>
      </c>
      <c r="F5322" s="4">
        <v>3.8612903225806501</v>
      </c>
      <c r="G5322" s="4">
        <v>3.8</v>
      </c>
      <c r="H5322" s="4">
        <v>0.28363993531099602</v>
      </c>
      <c r="I5322" s="4">
        <v>5</v>
      </c>
      <c r="J5322" s="4">
        <v>3.6</v>
      </c>
      <c r="K5322" s="4">
        <v>3.7</v>
      </c>
      <c r="L5322" s="4">
        <v>3.9</v>
      </c>
      <c r="M5322" s="4">
        <v>31</v>
      </c>
    </row>
    <row r="5323" spans="1:13" x14ac:dyDescent="0.2">
      <c r="A5323" s="3">
        <v>41214</v>
      </c>
      <c r="B5323" t="s">
        <v>9492</v>
      </c>
      <c r="C5323" t="s">
        <v>3072</v>
      </c>
      <c r="D5323" t="s">
        <v>9493</v>
      </c>
      <c r="E5323" t="s">
        <v>3071</v>
      </c>
      <c r="F5323" s="4">
        <v>4.1033333333333299</v>
      </c>
      <c r="G5323" s="4">
        <v>4.0999999999999996</v>
      </c>
      <c r="H5323" s="4">
        <v>0.144993063647014</v>
      </c>
      <c r="I5323" s="4">
        <v>4.5999999999999996</v>
      </c>
      <c r="J5323" s="4">
        <v>3.8</v>
      </c>
      <c r="K5323" s="4">
        <v>4</v>
      </c>
      <c r="L5323" s="4">
        <v>4.0999999999999996</v>
      </c>
      <c r="M5323" s="4">
        <v>30</v>
      </c>
    </row>
    <row r="5324" spans="1:13" x14ac:dyDescent="0.2">
      <c r="A5324" s="3">
        <v>41214</v>
      </c>
      <c r="B5324" t="s">
        <v>9534</v>
      </c>
      <c r="C5324" t="s">
        <v>3075</v>
      </c>
      <c r="D5324" t="s">
        <v>9535</v>
      </c>
      <c r="E5324" t="s">
        <v>3074</v>
      </c>
      <c r="F5324" s="4">
        <v>3.7733333333333299</v>
      </c>
      <c r="G5324" s="4">
        <v>3.7</v>
      </c>
      <c r="H5324" s="4">
        <v>0.34534673563839002</v>
      </c>
      <c r="I5324" s="4">
        <v>5.0999999999999996</v>
      </c>
      <c r="J5324" s="4">
        <v>3</v>
      </c>
      <c r="K5324" s="4">
        <v>3.6</v>
      </c>
      <c r="L5324" s="4">
        <v>3.9</v>
      </c>
      <c r="M5324" s="4">
        <v>30</v>
      </c>
    </row>
    <row r="5325" spans="1:13" x14ac:dyDescent="0.2">
      <c r="A5325" s="3">
        <v>41214</v>
      </c>
      <c r="B5325" t="s">
        <v>7528</v>
      </c>
      <c r="C5325" t="s">
        <v>3102</v>
      </c>
      <c r="D5325" t="s">
        <v>7529</v>
      </c>
      <c r="E5325" t="s">
        <v>3101</v>
      </c>
      <c r="F5325" s="4">
        <v>3.5769230769230802</v>
      </c>
      <c r="G5325" s="4">
        <v>3.6</v>
      </c>
      <c r="H5325" s="4">
        <v>0.20650945219566499</v>
      </c>
      <c r="I5325" s="4">
        <v>3.9</v>
      </c>
      <c r="J5325" s="4">
        <v>3</v>
      </c>
      <c r="K5325" s="4">
        <v>3.5</v>
      </c>
      <c r="L5325" s="4">
        <v>3.7</v>
      </c>
      <c r="M5325" s="4">
        <v>26</v>
      </c>
    </row>
    <row r="5326" spans="1:13" x14ac:dyDescent="0.2">
      <c r="A5326" s="3">
        <v>41214</v>
      </c>
      <c r="B5326" t="s">
        <v>9566</v>
      </c>
      <c r="C5326" t="s">
        <v>3078</v>
      </c>
      <c r="D5326" t="s">
        <v>9567</v>
      </c>
      <c r="E5326" t="s">
        <v>3077</v>
      </c>
      <c r="F5326" s="4">
        <v>3.5777777777777802</v>
      </c>
      <c r="G5326" s="4">
        <v>3.6</v>
      </c>
      <c r="H5326" s="4">
        <v>0.198713813025616</v>
      </c>
      <c r="I5326" s="4">
        <v>3.9</v>
      </c>
      <c r="J5326" s="4">
        <v>3</v>
      </c>
      <c r="K5326" s="4">
        <v>3.5</v>
      </c>
      <c r="L5326" s="4">
        <v>3.7</v>
      </c>
      <c r="M5326" s="4">
        <v>27</v>
      </c>
    </row>
    <row r="5327" spans="1:13" x14ac:dyDescent="0.2">
      <c r="A5327" s="3">
        <v>41214</v>
      </c>
      <c r="B5327" t="s">
        <v>7530</v>
      </c>
      <c r="C5327" t="s">
        <v>3105</v>
      </c>
      <c r="D5327" t="s">
        <v>7531</v>
      </c>
      <c r="E5327" t="s">
        <v>3104</v>
      </c>
      <c r="F5327" s="4">
        <v>3.4653846153846199</v>
      </c>
      <c r="G5327" s="4">
        <v>3.5</v>
      </c>
      <c r="H5327" s="4">
        <v>0.28417221214229599</v>
      </c>
      <c r="I5327" s="4">
        <v>4.0999999999999996</v>
      </c>
      <c r="J5327" s="4">
        <v>3</v>
      </c>
      <c r="K5327" s="4">
        <v>3.3</v>
      </c>
      <c r="L5327" s="4">
        <v>3.5750000000000002</v>
      </c>
      <c r="M5327" s="4">
        <v>26</v>
      </c>
    </row>
    <row r="5328" spans="1:13" x14ac:dyDescent="0.2">
      <c r="A5328" s="3">
        <v>41214</v>
      </c>
      <c r="B5328" t="s">
        <v>7532</v>
      </c>
      <c r="C5328" t="s">
        <v>3120</v>
      </c>
      <c r="D5328" t="s">
        <v>7533</v>
      </c>
      <c r="E5328" t="s">
        <v>3119</v>
      </c>
      <c r="F5328" s="4">
        <v>0.53485359718477998</v>
      </c>
      <c r="G5328" s="4">
        <v>0.53</v>
      </c>
      <c r="H5328" s="4">
        <v>0.15588413617317301</v>
      </c>
      <c r="I5328" s="4">
        <v>0.96</v>
      </c>
      <c r="J5328" s="4">
        <v>3.3265627518952498E-2</v>
      </c>
      <c r="K5328" s="4">
        <v>0.45500000000000002</v>
      </c>
      <c r="L5328" s="4">
        <v>0.63</v>
      </c>
      <c r="M5328" s="4">
        <v>31</v>
      </c>
    </row>
    <row r="5329" spans="1:13" x14ac:dyDescent="0.2">
      <c r="A5329" s="3">
        <v>41214</v>
      </c>
      <c r="B5329" t="s">
        <v>7538</v>
      </c>
      <c r="C5329" t="s">
        <v>3123</v>
      </c>
      <c r="D5329" t="s">
        <v>7539</v>
      </c>
      <c r="E5329" t="s">
        <v>3122</v>
      </c>
      <c r="F5329" s="4">
        <v>0.30559079176728199</v>
      </c>
      <c r="G5329" s="4">
        <v>0.3</v>
      </c>
      <c r="H5329" s="4">
        <v>8.3890174031804002E-2</v>
      </c>
      <c r="I5329" s="4">
        <v>0.6</v>
      </c>
      <c r="J5329" s="4">
        <v>0.15502353178280501</v>
      </c>
      <c r="K5329" s="4">
        <v>0.26500000000000001</v>
      </c>
      <c r="L5329" s="4">
        <v>0.34</v>
      </c>
      <c r="M5329" s="4">
        <v>31</v>
      </c>
    </row>
    <row r="5330" spans="1:13" x14ac:dyDescent="0.2">
      <c r="A5330" s="3">
        <v>41214</v>
      </c>
      <c r="B5330" t="s">
        <v>7548</v>
      </c>
      <c r="C5330" t="s">
        <v>3126</v>
      </c>
      <c r="D5330" t="s">
        <v>7549</v>
      </c>
      <c r="E5330" t="s">
        <v>3125</v>
      </c>
      <c r="F5330" s="4">
        <v>0.25869056234535498</v>
      </c>
      <c r="G5330" s="4">
        <v>0.3</v>
      </c>
      <c r="H5330" s="4">
        <v>0.126470720602715</v>
      </c>
      <c r="I5330" s="4">
        <v>0.51</v>
      </c>
      <c r="J5330" s="4">
        <v>-3.87905904384978E-2</v>
      </c>
      <c r="K5330" s="4">
        <v>0.19500000000000001</v>
      </c>
      <c r="L5330" s="4">
        <v>0.34</v>
      </c>
      <c r="M5330" s="4">
        <v>31</v>
      </c>
    </row>
    <row r="5331" spans="1:13" x14ac:dyDescent="0.2">
      <c r="A5331" s="3">
        <v>41214</v>
      </c>
      <c r="B5331" t="s">
        <v>7556</v>
      </c>
      <c r="C5331" t="s">
        <v>3129</v>
      </c>
      <c r="D5331" t="s">
        <v>7557</v>
      </c>
      <c r="E5331" t="s">
        <v>3128</v>
      </c>
      <c r="F5331" s="4">
        <v>-7.8132271950539095E-2</v>
      </c>
      <c r="G5331" s="4">
        <v>-7.0000000000000007E-2</v>
      </c>
      <c r="H5331" s="4">
        <v>0.180401518973791</v>
      </c>
      <c r="I5331" s="4">
        <v>0.35</v>
      </c>
      <c r="J5331" s="4">
        <v>-0.5</v>
      </c>
      <c r="K5331" s="4">
        <v>-0.2</v>
      </c>
      <c r="L5331" s="4">
        <v>0.05</v>
      </c>
      <c r="M5331" s="4">
        <v>31</v>
      </c>
    </row>
    <row r="5332" spans="1:13" x14ac:dyDescent="0.2">
      <c r="A5332" s="3">
        <v>41214</v>
      </c>
      <c r="B5332" t="s">
        <v>7564</v>
      </c>
      <c r="C5332" t="s">
        <v>3132</v>
      </c>
      <c r="D5332" t="s">
        <v>7565</v>
      </c>
      <c r="E5332" t="s">
        <v>3131</v>
      </c>
      <c r="F5332" s="4">
        <v>-0.37300624050846898</v>
      </c>
      <c r="G5332" s="4">
        <v>-0.39</v>
      </c>
      <c r="H5332" s="4">
        <v>0.15236911026052899</v>
      </c>
      <c r="I5332" s="4">
        <v>0.06</v>
      </c>
      <c r="J5332" s="4">
        <v>-0.69</v>
      </c>
      <c r="K5332" s="4">
        <v>-0.47</v>
      </c>
      <c r="L5332" s="4">
        <v>-0.32282707142034101</v>
      </c>
      <c r="M5332" s="4">
        <v>31</v>
      </c>
    </row>
    <row r="5333" spans="1:13" x14ac:dyDescent="0.2">
      <c r="A5333" s="3">
        <v>41214</v>
      </c>
      <c r="B5333" t="s">
        <v>7574</v>
      </c>
      <c r="C5333" t="s">
        <v>3135</v>
      </c>
      <c r="D5333" t="s">
        <v>7575</v>
      </c>
      <c r="E5333" t="s">
        <v>3134</v>
      </c>
      <c r="F5333" s="4">
        <v>0.17862847665787901</v>
      </c>
      <c r="G5333" s="4">
        <v>0.18</v>
      </c>
      <c r="H5333" s="4">
        <v>0.154078601586358</v>
      </c>
      <c r="I5333" s="4">
        <v>0.5</v>
      </c>
      <c r="J5333" s="4">
        <v>-0.3</v>
      </c>
      <c r="K5333" s="4">
        <v>0.115</v>
      </c>
      <c r="L5333" s="4">
        <v>0.22500000000000001</v>
      </c>
      <c r="M5333" s="4">
        <v>31</v>
      </c>
    </row>
    <row r="5334" spans="1:13" x14ac:dyDescent="0.2">
      <c r="A5334" s="3">
        <v>41214</v>
      </c>
      <c r="B5334" t="s">
        <v>7582</v>
      </c>
      <c r="C5334" t="s">
        <v>3138</v>
      </c>
      <c r="D5334" t="s">
        <v>7583</v>
      </c>
      <c r="E5334" t="s">
        <v>3137</v>
      </c>
      <c r="F5334" s="4">
        <v>0.33701896007007598</v>
      </c>
      <c r="G5334" s="4">
        <v>0.3</v>
      </c>
      <c r="H5334" s="4">
        <v>0.13235409293720399</v>
      </c>
      <c r="I5334" s="4">
        <v>0.755367799105233</v>
      </c>
      <c r="J5334" s="4">
        <v>0.1</v>
      </c>
      <c r="K5334" s="4">
        <v>0.27010998153355398</v>
      </c>
      <c r="L5334" s="4">
        <v>0.39500000000000002</v>
      </c>
      <c r="M5334" s="4">
        <v>31</v>
      </c>
    </row>
    <row r="5335" spans="1:13" x14ac:dyDescent="0.2">
      <c r="A5335" s="3">
        <v>41214</v>
      </c>
      <c r="B5335" t="s">
        <v>7590</v>
      </c>
      <c r="C5335" t="s">
        <v>3141</v>
      </c>
      <c r="D5335" t="s">
        <v>7591</v>
      </c>
      <c r="E5335" t="s">
        <v>3140</v>
      </c>
      <c r="F5335" s="4">
        <v>0.26780380561043499</v>
      </c>
      <c r="G5335" s="4">
        <v>0.26</v>
      </c>
      <c r="H5335" s="4">
        <v>8.7697058943181694E-2</v>
      </c>
      <c r="I5335" s="4">
        <v>0.53</v>
      </c>
      <c r="J5335" s="4">
        <v>8.8150815032550997E-3</v>
      </c>
      <c r="K5335" s="4">
        <v>0.22</v>
      </c>
      <c r="L5335" s="4">
        <v>0.31</v>
      </c>
      <c r="M5335" s="4">
        <v>31</v>
      </c>
    </row>
    <row r="5336" spans="1:13" x14ac:dyDescent="0.2">
      <c r="A5336" s="3">
        <v>41214</v>
      </c>
      <c r="B5336" t="s">
        <v>7600</v>
      </c>
      <c r="C5336" t="s">
        <v>3144</v>
      </c>
      <c r="D5336" t="s">
        <v>7601</v>
      </c>
      <c r="E5336" t="s">
        <v>3143</v>
      </c>
      <c r="F5336" s="4">
        <v>0.42974520960792301</v>
      </c>
      <c r="G5336" s="4">
        <v>0.39</v>
      </c>
      <c r="H5336" s="4">
        <v>0.13367787274706</v>
      </c>
      <c r="I5336" s="4">
        <v>0.72</v>
      </c>
      <c r="J5336" s="4">
        <v>0.24</v>
      </c>
      <c r="K5336" s="4">
        <v>0.34</v>
      </c>
      <c r="L5336" s="4">
        <v>0.53500000000000003</v>
      </c>
      <c r="M5336" s="4">
        <v>31</v>
      </c>
    </row>
    <row r="5337" spans="1:13" x14ac:dyDescent="0.2">
      <c r="A5337" s="3">
        <v>41214</v>
      </c>
      <c r="B5337" t="s">
        <v>7608</v>
      </c>
      <c r="C5337" t="s">
        <v>3147</v>
      </c>
      <c r="D5337" t="s">
        <v>7609</v>
      </c>
      <c r="E5337" t="s">
        <v>3146</v>
      </c>
      <c r="F5337" s="4">
        <v>0.53124894956143298</v>
      </c>
      <c r="G5337" s="4">
        <v>0.5</v>
      </c>
      <c r="H5337" s="4">
        <v>0.14788191966509401</v>
      </c>
      <c r="I5337" s="4">
        <v>0.99</v>
      </c>
      <c r="J5337" s="4">
        <v>0.18</v>
      </c>
      <c r="K5337" s="4">
        <v>0.44600000000000001</v>
      </c>
      <c r="L5337" s="4">
        <v>0.60499999999999998</v>
      </c>
      <c r="M5337" s="4">
        <v>31</v>
      </c>
    </row>
    <row r="5338" spans="1:13" x14ac:dyDescent="0.2">
      <c r="A5338" s="3">
        <v>41214</v>
      </c>
      <c r="B5338" t="s">
        <v>7510</v>
      </c>
      <c r="C5338" t="s">
        <v>3114</v>
      </c>
      <c r="D5338" t="s">
        <v>7511</v>
      </c>
      <c r="E5338" t="s">
        <v>3113</v>
      </c>
      <c r="F5338" s="4">
        <v>0.80517947573891702</v>
      </c>
      <c r="G5338" s="4">
        <v>0.82</v>
      </c>
      <c r="H5338" s="4">
        <v>8.8765200329986998E-2</v>
      </c>
      <c r="I5338" s="4">
        <v>0.98874179039876198</v>
      </c>
      <c r="J5338" s="4">
        <v>0.51</v>
      </c>
      <c r="K5338" s="4">
        <v>0.76</v>
      </c>
      <c r="L5338" s="4">
        <v>0.84150000000000003</v>
      </c>
      <c r="M5338" s="4">
        <v>31</v>
      </c>
    </row>
    <row r="5339" spans="1:13" x14ac:dyDescent="0.2">
      <c r="A5339" s="3">
        <v>41214</v>
      </c>
      <c r="B5339" t="s">
        <v>7616</v>
      </c>
      <c r="C5339" t="s">
        <v>3150</v>
      </c>
      <c r="D5339" t="s">
        <v>7617</v>
      </c>
      <c r="E5339" t="s">
        <v>3149</v>
      </c>
      <c r="F5339" s="4">
        <v>0.75245359122405298</v>
      </c>
      <c r="G5339" s="4">
        <v>0.75</v>
      </c>
      <c r="H5339" s="4">
        <v>0.181214968849953</v>
      </c>
      <c r="I5339" s="4">
        <v>1.04</v>
      </c>
      <c r="J5339" s="4">
        <v>0.38</v>
      </c>
      <c r="K5339" s="4">
        <v>0.65</v>
      </c>
      <c r="L5339" s="4">
        <v>0.89151688228083403</v>
      </c>
      <c r="M5339" s="4">
        <v>31</v>
      </c>
    </row>
    <row r="5340" spans="1:13" x14ac:dyDescent="0.2">
      <c r="A5340" s="3">
        <v>41214</v>
      </c>
      <c r="B5340" t="s">
        <v>7520</v>
      </c>
      <c r="C5340" t="s">
        <v>3117</v>
      </c>
      <c r="D5340" t="s">
        <v>7521</v>
      </c>
      <c r="E5340" t="s">
        <v>3116</v>
      </c>
      <c r="F5340" s="4">
        <v>0.63738140805396803</v>
      </c>
      <c r="G5340" s="4">
        <v>0.6</v>
      </c>
      <c r="H5340" s="4">
        <v>0.13217264348275201</v>
      </c>
      <c r="I5340" s="4">
        <v>1.1120288567741901</v>
      </c>
      <c r="J5340" s="4">
        <v>0.46</v>
      </c>
      <c r="K5340" s="4">
        <v>0.56000000000000005</v>
      </c>
      <c r="L5340" s="4">
        <v>0.68899999999999995</v>
      </c>
      <c r="M5340" s="4">
        <v>31</v>
      </c>
    </row>
    <row r="5341" spans="1:13" x14ac:dyDescent="0.2">
      <c r="A5341" s="3">
        <v>41214</v>
      </c>
      <c r="B5341" t="s">
        <v>7618</v>
      </c>
      <c r="C5341" t="s">
        <v>3096</v>
      </c>
      <c r="D5341" t="s">
        <v>7619</v>
      </c>
      <c r="E5341" t="s">
        <v>3095</v>
      </c>
      <c r="F5341" s="4">
        <v>3.5269230769230799</v>
      </c>
      <c r="G5341" s="4">
        <v>3.5</v>
      </c>
      <c r="H5341" s="4">
        <v>0.249090653871545</v>
      </c>
      <c r="I5341" s="4">
        <v>4.2</v>
      </c>
      <c r="J5341" s="4">
        <v>3.2</v>
      </c>
      <c r="K5341" s="4">
        <v>3.4</v>
      </c>
      <c r="L5341" s="4">
        <v>3.7</v>
      </c>
      <c r="M5341" s="4">
        <v>26</v>
      </c>
    </row>
    <row r="5342" spans="1:13" x14ac:dyDescent="0.2">
      <c r="A5342" s="3">
        <v>41214</v>
      </c>
      <c r="B5342" t="s">
        <v>9536</v>
      </c>
      <c r="C5342" t="s">
        <v>3087</v>
      </c>
      <c r="D5342" t="s">
        <v>9537</v>
      </c>
      <c r="E5342" t="s">
        <v>3086</v>
      </c>
      <c r="F5342" s="4">
        <v>3.4814814814814801</v>
      </c>
      <c r="G5342" s="4">
        <v>3.5</v>
      </c>
      <c r="H5342" s="4">
        <v>0.12101187811068199</v>
      </c>
      <c r="I5342" s="4">
        <v>3.8</v>
      </c>
      <c r="J5342" s="4">
        <v>3.3</v>
      </c>
      <c r="K5342" s="4">
        <v>3.4</v>
      </c>
      <c r="L5342" s="4">
        <v>3.5</v>
      </c>
      <c r="M5342" s="4">
        <v>27</v>
      </c>
    </row>
    <row r="5343" spans="1:13" x14ac:dyDescent="0.2">
      <c r="A5343" s="3">
        <v>41214</v>
      </c>
      <c r="B5343" t="s">
        <v>9568</v>
      </c>
      <c r="C5343" t="s">
        <v>3090</v>
      </c>
      <c r="D5343" t="s">
        <v>9569</v>
      </c>
      <c r="E5343" t="s">
        <v>3089</v>
      </c>
      <c r="F5343" s="4">
        <v>3.4666666666666699</v>
      </c>
      <c r="G5343" s="4">
        <v>3.4</v>
      </c>
      <c r="H5343" s="4">
        <v>0.209394732135634</v>
      </c>
      <c r="I5343" s="4">
        <v>4</v>
      </c>
      <c r="J5343" s="4">
        <v>3.2</v>
      </c>
      <c r="K5343" s="4">
        <v>3.3</v>
      </c>
      <c r="L5343" s="4">
        <v>3.6</v>
      </c>
      <c r="M5343" s="4">
        <v>27</v>
      </c>
    </row>
    <row r="5344" spans="1:13" x14ac:dyDescent="0.2">
      <c r="A5344" s="3">
        <v>41214</v>
      </c>
      <c r="B5344" t="s">
        <v>7620</v>
      </c>
      <c r="C5344" t="s">
        <v>3153</v>
      </c>
      <c r="D5344" t="s">
        <v>7621</v>
      </c>
      <c r="E5344" t="s">
        <v>3152</v>
      </c>
      <c r="F5344" s="4">
        <v>0.26371285750182799</v>
      </c>
      <c r="G5344" s="4">
        <v>0.24</v>
      </c>
      <c r="H5344" s="4">
        <v>0.12514654951760101</v>
      </c>
      <c r="I5344" s="4">
        <v>0.84</v>
      </c>
      <c r="J5344" s="4">
        <v>0.10026595986893901</v>
      </c>
      <c r="K5344" s="4">
        <v>0.23</v>
      </c>
      <c r="L5344" s="4">
        <v>0.26500000000000001</v>
      </c>
      <c r="M5344" s="4">
        <v>27</v>
      </c>
    </row>
    <row r="5345" spans="1:13" x14ac:dyDescent="0.2">
      <c r="A5345" s="3">
        <v>41214</v>
      </c>
      <c r="B5345" t="s">
        <v>10147</v>
      </c>
      <c r="C5345" t="s">
        <v>4324</v>
      </c>
      <c r="D5345" t="s">
        <v>10148</v>
      </c>
      <c r="E5345" t="s">
        <v>4323</v>
      </c>
      <c r="F5345" s="4">
        <v>2.08793103448276</v>
      </c>
      <c r="G5345" s="4">
        <v>2.1</v>
      </c>
      <c r="H5345" s="4">
        <v>0.202508894167019</v>
      </c>
      <c r="I5345" s="4">
        <v>2.2999999999999998</v>
      </c>
      <c r="J5345" s="4">
        <v>1.2</v>
      </c>
      <c r="K5345" s="4">
        <v>2</v>
      </c>
      <c r="L5345" s="4">
        <v>2.2000000000000002</v>
      </c>
      <c r="M5345" s="4">
        <v>29</v>
      </c>
    </row>
    <row r="5346" spans="1:13" x14ac:dyDescent="0.2">
      <c r="A5346" s="3">
        <v>41214</v>
      </c>
      <c r="B5346" t="s">
        <v>10159</v>
      </c>
      <c r="C5346" t="s">
        <v>4327</v>
      </c>
      <c r="D5346" t="s">
        <v>10160</v>
      </c>
      <c r="E5346" t="s">
        <v>4326</v>
      </c>
      <c r="F5346" s="4">
        <v>2.02689655172414</v>
      </c>
      <c r="G5346" s="4">
        <v>2</v>
      </c>
      <c r="H5346" s="4">
        <v>0.26722253230855902</v>
      </c>
      <c r="I5346" s="4">
        <v>2.5</v>
      </c>
      <c r="J5346" s="4">
        <v>1.5</v>
      </c>
      <c r="K5346" s="4">
        <v>1.9</v>
      </c>
      <c r="L5346" s="4">
        <v>2.2000000000000002</v>
      </c>
      <c r="M5346" s="4">
        <v>29</v>
      </c>
    </row>
    <row r="5347" spans="1:13" x14ac:dyDescent="0.2">
      <c r="A5347" s="3">
        <v>41214</v>
      </c>
      <c r="B5347" t="s">
        <v>9592</v>
      </c>
      <c r="C5347" t="s">
        <v>3942</v>
      </c>
      <c r="D5347" t="s">
        <v>9593</v>
      </c>
      <c r="E5347" t="s">
        <v>3949</v>
      </c>
      <c r="F5347" s="4">
        <v>12.8309185185185</v>
      </c>
      <c r="G5347" s="4">
        <v>12.8</v>
      </c>
      <c r="H5347" s="4">
        <v>0.16705653818862301</v>
      </c>
      <c r="I5347" s="4">
        <v>13.15</v>
      </c>
      <c r="J5347" s="4">
        <v>12.49</v>
      </c>
      <c r="K5347" s="4">
        <v>12.72</v>
      </c>
      <c r="L5347" s="4">
        <v>12.984999999999999</v>
      </c>
      <c r="M5347" s="4">
        <v>27</v>
      </c>
    </row>
    <row r="5348" spans="1:13" x14ac:dyDescent="0.2">
      <c r="A5348" s="3">
        <v>41214</v>
      </c>
      <c r="B5348" t="s">
        <v>9594</v>
      </c>
      <c r="C5348" t="s">
        <v>3952</v>
      </c>
      <c r="D5348" t="s">
        <v>9595</v>
      </c>
      <c r="E5348" t="s">
        <v>3951</v>
      </c>
      <c r="F5348" s="4">
        <v>12.818811111111099</v>
      </c>
      <c r="G5348" s="4">
        <v>12.8</v>
      </c>
      <c r="H5348" s="4">
        <v>0.251164261809391</v>
      </c>
      <c r="I5348" s="4">
        <v>13.61</v>
      </c>
      <c r="J5348" s="4">
        <v>12.45</v>
      </c>
      <c r="K5348" s="4">
        <v>12.65</v>
      </c>
      <c r="L5348" s="4">
        <v>12.98795</v>
      </c>
      <c r="M5348" s="4">
        <v>27</v>
      </c>
    </row>
    <row r="5349" spans="1:13" x14ac:dyDescent="0.2">
      <c r="A5349" s="3">
        <v>41214</v>
      </c>
      <c r="B5349" t="s">
        <v>9590</v>
      </c>
      <c r="C5349" t="s">
        <v>3939</v>
      </c>
      <c r="D5349" t="s">
        <v>9591</v>
      </c>
      <c r="E5349" t="s">
        <v>3947</v>
      </c>
      <c r="F5349" s="4">
        <v>12.894734482758601</v>
      </c>
      <c r="G5349" s="4">
        <v>12.9</v>
      </c>
      <c r="H5349" s="4">
        <v>0.16240659354107401</v>
      </c>
      <c r="I5349" s="4">
        <v>13.3</v>
      </c>
      <c r="J5349" s="4">
        <v>12.5</v>
      </c>
      <c r="K5349" s="4">
        <v>12.8</v>
      </c>
      <c r="L5349" s="4">
        <v>13</v>
      </c>
      <c r="M5349" s="4">
        <v>29</v>
      </c>
    </row>
    <row r="5350" spans="1:13" x14ac:dyDescent="0.2">
      <c r="A5350" s="3">
        <v>41214</v>
      </c>
      <c r="B5350" t="s">
        <v>9540</v>
      </c>
      <c r="C5350" t="s">
        <v>3936</v>
      </c>
      <c r="D5350" t="s">
        <v>9541</v>
      </c>
      <c r="E5350" t="s">
        <v>3935</v>
      </c>
      <c r="F5350" s="4">
        <v>12.894734482758601</v>
      </c>
      <c r="G5350" s="4">
        <v>12.9</v>
      </c>
      <c r="H5350" s="4">
        <v>0.16240659354107401</v>
      </c>
      <c r="I5350" s="4">
        <v>13.3</v>
      </c>
      <c r="J5350" s="4">
        <v>12.5</v>
      </c>
      <c r="K5350" s="4">
        <v>12.8</v>
      </c>
      <c r="L5350" s="4">
        <v>13</v>
      </c>
      <c r="M5350" s="4">
        <v>29</v>
      </c>
    </row>
    <row r="5351" spans="1:13" x14ac:dyDescent="0.2">
      <c r="A5351" s="3">
        <v>41214</v>
      </c>
      <c r="B5351" t="s">
        <v>9572</v>
      </c>
      <c r="C5351" t="s">
        <v>3939</v>
      </c>
      <c r="D5351" t="s">
        <v>9573</v>
      </c>
      <c r="E5351" t="s">
        <v>3938</v>
      </c>
      <c r="F5351" s="4">
        <v>12.691556666666701</v>
      </c>
      <c r="G5351" s="4">
        <v>12.7</v>
      </c>
      <c r="H5351" s="4">
        <v>0.35894996259043999</v>
      </c>
      <c r="I5351" s="4">
        <v>13.359</v>
      </c>
      <c r="J5351" s="4">
        <v>12</v>
      </c>
      <c r="K5351" s="4">
        <v>12.395</v>
      </c>
      <c r="L5351" s="4">
        <v>12.9375</v>
      </c>
      <c r="M5351" s="4">
        <v>30</v>
      </c>
    </row>
    <row r="5352" spans="1:13" x14ac:dyDescent="0.2">
      <c r="A5352" s="3">
        <v>41214</v>
      </c>
      <c r="B5352" t="s">
        <v>10141</v>
      </c>
      <c r="C5352" t="s">
        <v>3579</v>
      </c>
      <c r="D5352" t="s">
        <v>10142</v>
      </c>
      <c r="E5352" t="s">
        <v>3578</v>
      </c>
      <c r="F5352" s="4">
        <v>3.8013333333333299</v>
      </c>
      <c r="G5352" s="4">
        <v>3.9</v>
      </c>
      <c r="H5352" s="4">
        <v>0.28136040617137198</v>
      </c>
      <c r="I5352" s="4">
        <v>4.0999999999999996</v>
      </c>
      <c r="J5352" s="4">
        <v>2.7</v>
      </c>
      <c r="K5352" s="4">
        <v>3.8</v>
      </c>
      <c r="L5352" s="4">
        <v>3.9</v>
      </c>
      <c r="M5352" s="4">
        <v>30</v>
      </c>
    </row>
    <row r="5353" spans="1:13" x14ac:dyDescent="0.2">
      <c r="A5353" s="3">
        <v>41214</v>
      </c>
      <c r="B5353" t="s">
        <v>10157</v>
      </c>
      <c r="C5353" t="s">
        <v>3582</v>
      </c>
      <c r="D5353" t="s">
        <v>10158</v>
      </c>
      <c r="E5353" t="s">
        <v>3581</v>
      </c>
      <c r="F5353" s="4">
        <v>3.4426666666666699</v>
      </c>
      <c r="G5353" s="4">
        <v>3.5</v>
      </c>
      <c r="H5353" s="4">
        <v>0.29829322918013501</v>
      </c>
      <c r="I5353" s="4">
        <v>3.9</v>
      </c>
      <c r="J5353" s="4">
        <v>2.5</v>
      </c>
      <c r="K5353" s="4">
        <v>3.27</v>
      </c>
      <c r="L5353" s="4">
        <v>3.6</v>
      </c>
      <c r="M5353" s="4">
        <v>30</v>
      </c>
    </row>
    <row r="5354" spans="1:13" x14ac:dyDescent="0.2">
      <c r="A5354" s="3">
        <v>41214</v>
      </c>
      <c r="B5354" t="s">
        <v>10165</v>
      </c>
      <c r="C5354" t="s">
        <v>3597</v>
      </c>
      <c r="D5354" t="s">
        <v>10166</v>
      </c>
      <c r="E5354" t="s">
        <v>3596</v>
      </c>
      <c r="F5354" s="4">
        <v>2.97413793103448</v>
      </c>
      <c r="G5354" s="4">
        <v>3.1</v>
      </c>
      <c r="H5354" s="4">
        <v>0.71294418355646505</v>
      </c>
      <c r="I5354" s="4">
        <v>4.0999999999999996</v>
      </c>
      <c r="J5354" s="4">
        <v>0.7</v>
      </c>
      <c r="K5354" s="4">
        <v>2.7</v>
      </c>
      <c r="L5354" s="4">
        <v>3.44</v>
      </c>
      <c r="M5354" s="4">
        <v>29</v>
      </c>
    </row>
    <row r="5355" spans="1:13" x14ac:dyDescent="0.2">
      <c r="A5355" s="3">
        <v>41214</v>
      </c>
      <c r="B5355" t="s">
        <v>10167</v>
      </c>
      <c r="C5355" t="s">
        <v>3600</v>
      </c>
      <c r="D5355" t="s">
        <v>10168</v>
      </c>
      <c r="E5355" t="s">
        <v>3599</v>
      </c>
      <c r="F5355" s="4">
        <v>3.3858620689655199</v>
      </c>
      <c r="G5355" s="4">
        <v>3.4</v>
      </c>
      <c r="H5355" s="4">
        <v>0.67414240357328503</v>
      </c>
      <c r="I5355" s="4">
        <v>4.9000000000000004</v>
      </c>
      <c r="J5355" s="4">
        <v>1.2</v>
      </c>
      <c r="K5355" s="4">
        <v>3.2</v>
      </c>
      <c r="L5355" s="4">
        <v>3.64</v>
      </c>
      <c r="M5355" s="4">
        <v>29</v>
      </c>
    </row>
    <row r="5356" spans="1:13" x14ac:dyDescent="0.2">
      <c r="A5356" s="3">
        <v>41214</v>
      </c>
      <c r="B5356" t="s">
        <v>10169</v>
      </c>
      <c r="C5356" t="s">
        <v>3603</v>
      </c>
      <c r="D5356" t="s">
        <v>10170</v>
      </c>
      <c r="E5356" t="s">
        <v>3602</v>
      </c>
      <c r="F5356" s="4">
        <v>3.4893103448275902</v>
      </c>
      <c r="G5356" s="4">
        <v>3.5</v>
      </c>
      <c r="H5356" s="4">
        <v>0.38671631383892102</v>
      </c>
      <c r="I5356" s="4">
        <v>4.0999999999999996</v>
      </c>
      <c r="J5356" s="4">
        <v>2.2999999999999998</v>
      </c>
      <c r="K5356" s="4">
        <v>3.3</v>
      </c>
      <c r="L5356" s="4">
        <v>3.8</v>
      </c>
      <c r="M5356" s="4">
        <v>29</v>
      </c>
    </row>
    <row r="5357" spans="1:13" x14ac:dyDescent="0.2">
      <c r="A5357" s="3">
        <v>41214</v>
      </c>
      <c r="B5357" t="s">
        <v>10163</v>
      </c>
      <c r="C5357" t="s">
        <v>3594</v>
      </c>
      <c r="D5357" t="s">
        <v>10164</v>
      </c>
      <c r="E5357" t="s">
        <v>3593</v>
      </c>
      <c r="F5357" s="4">
        <v>3.0148275862068998</v>
      </c>
      <c r="G5357" s="4">
        <v>3</v>
      </c>
      <c r="H5357" s="4">
        <v>0.31924711308298898</v>
      </c>
      <c r="I5357" s="4">
        <v>3.6</v>
      </c>
      <c r="J5357" s="4">
        <v>2.2999999999999998</v>
      </c>
      <c r="K5357" s="4">
        <v>2.8</v>
      </c>
      <c r="L5357" s="4">
        <v>3.2</v>
      </c>
      <c r="M5357" s="4">
        <v>29</v>
      </c>
    </row>
    <row r="5358" spans="1:13" x14ac:dyDescent="0.2">
      <c r="A5358" s="3">
        <v>41244</v>
      </c>
      <c r="B5358" t="s">
        <v>9564</v>
      </c>
      <c r="C5358" t="s">
        <v>3921</v>
      </c>
      <c r="D5358" t="s">
        <v>9565</v>
      </c>
      <c r="E5358" t="s">
        <v>3920</v>
      </c>
      <c r="F5358" s="4">
        <v>4.5290999999999997</v>
      </c>
      <c r="G5358" s="4">
        <v>4.5</v>
      </c>
      <c r="H5358" s="4">
        <v>0.28744061995480003</v>
      </c>
      <c r="I5358" s="4">
        <v>5.25</v>
      </c>
      <c r="J5358" s="4">
        <v>4.05</v>
      </c>
      <c r="K5358" s="4">
        <v>4.3600000000000003</v>
      </c>
      <c r="L5358" s="4">
        <v>4.54</v>
      </c>
      <c r="M5358" s="4">
        <v>21</v>
      </c>
    </row>
    <row r="5359" spans="1:13" x14ac:dyDescent="0.2">
      <c r="A5359" s="3">
        <v>41244</v>
      </c>
      <c r="B5359" t="s">
        <v>9596</v>
      </c>
      <c r="C5359" t="s">
        <v>3924</v>
      </c>
      <c r="D5359" t="s">
        <v>9597</v>
      </c>
      <c r="E5359" t="s">
        <v>3923</v>
      </c>
      <c r="F5359" s="4">
        <v>5.1323117647058796</v>
      </c>
      <c r="G5359" s="4">
        <v>5</v>
      </c>
      <c r="H5359" s="4">
        <v>0.60455332879154799</v>
      </c>
      <c r="I5359" s="4">
        <v>6.24</v>
      </c>
      <c r="J5359" s="4">
        <v>4.05</v>
      </c>
      <c r="K5359" s="4">
        <v>4.8</v>
      </c>
      <c r="L5359" s="4">
        <v>5.58</v>
      </c>
      <c r="M5359" s="4">
        <v>17</v>
      </c>
    </row>
    <row r="5360" spans="1:13" x14ac:dyDescent="0.2">
      <c r="A5360" s="3">
        <v>41244</v>
      </c>
      <c r="B5360" t="s">
        <v>7438</v>
      </c>
      <c r="C5360" t="s">
        <v>3897</v>
      </c>
      <c r="D5360" t="s">
        <v>7439</v>
      </c>
      <c r="E5360" t="s">
        <v>3896</v>
      </c>
      <c r="F5360" s="4">
        <v>4.5865</v>
      </c>
      <c r="G5360" s="4">
        <v>4.5</v>
      </c>
      <c r="H5360" s="4">
        <v>0.15692019426581499</v>
      </c>
      <c r="I5360" s="4">
        <v>4.92</v>
      </c>
      <c r="J5360" s="4">
        <v>4.5</v>
      </c>
      <c r="K5360" s="4">
        <v>4.5</v>
      </c>
      <c r="L5360" s="4">
        <v>4.5625</v>
      </c>
      <c r="M5360" s="4">
        <v>20</v>
      </c>
    </row>
    <row r="5361" spans="1:13" x14ac:dyDescent="0.2">
      <c r="A5361" s="3">
        <v>41244</v>
      </c>
      <c r="B5361" t="s">
        <v>7544</v>
      </c>
      <c r="C5361" t="s">
        <v>3909</v>
      </c>
      <c r="D5361" t="s">
        <v>7545</v>
      </c>
      <c r="E5361" t="s">
        <v>3908</v>
      </c>
      <c r="F5361" s="4">
        <v>4.7694736842105296</v>
      </c>
      <c r="G5361" s="4">
        <v>4.75</v>
      </c>
      <c r="H5361" s="4">
        <v>0.37442509537527502</v>
      </c>
      <c r="I5361" s="4">
        <v>5.75</v>
      </c>
      <c r="J5361" s="4">
        <v>4</v>
      </c>
      <c r="K5361" s="4">
        <v>4.5</v>
      </c>
      <c r="L5361" s="4">
        <v>4.93</v>
      </c>
      <c r="M5361" s="4">
        <v>19</v>
      </c>
    </row>
    <row r="5362" spans="1:13" x14ac:dyDescent="0.2">
      <c r="A5362" s="3">
        <v>41244</v>
      </c>
      <c r="B5362" t="s">
        <v>7464</v>
      </c>
      <c r="C5362" t="s">
        <v>3900</v>
      </c>
      <c r="D5362" t="s">
        <v>7465</v>
      </c>
      <c r="E5362" t="s">
        <v>3899</v>
      </c>
      <c r="F5362" s="4">
        <v>4.6070000000000002</v>
      </c>
      <c r="G5362" s="4">
        <v>4.5</v>
      </c>
      <c r="H5362" s="4">
        <v>0.17562220216913599</v>
      </c>
      <c r="I5362" s="4">
        <v>5</v>
      </c>
      <c r="J5362" s="4">
        <v>4.5</v>
      </c>
      <c r="K5362" s="4">
        <v>4.5</v>
      </c>
      <c r="L5362" s="4">
        <v>4.7575000000000003</v>
      </c>
      <c r="M5362" s="4">
        <v>20</v>
      </c>
    </row>
    <row r="5363" spans="1:13" x14ac:dyDescent="0.2">
      <c r="A5363" s="3">
        <v>41244</v>
      </c>
      <c r="B5363" t="s">
        <v>7570</v>
      </c>
      <c r="C5363" t="s">
        <v>3912</v>
      </c>
      <c r="D5363" t="s">
        <v>7571</v>
      </c>
      <c r="E5363" t="s">
        <v>3911</v>
      </c>
      <c r="F5363" s="4">
        <v>4.8966666666666701</v>
      </c>
      <c r="G5363" s="4">
        <v>4.75</v>
      </c>
      <c r="H5363" s="4">
        <v>0.54921334116866405</v>
      </c>
      <c r="I5363" s="4">
        <v>6.5</v>
      </c>
      <c r="J5363" s="4">
        <v>4</v>
      </c>
      <c r="K5363" s="4">
        <v>4.5625</v>
      </c>
      <c r="L5363" s="4">
        <v>5</v>
      </c>
      <c r="M5363" s="4">
        <v>18</v>
      </c>
    </row>
    <row r="5364" spans="1:13" x14ac:dyDescent="0.2">
      <c r="A5364" s="3">
        <v>41244</v>
      </c>
      <c r="B5364" t="s">
        <v>7490</v>
      </c>
      <c r="C5364" t="s">
        <v>3903</v>
      </c>
      <c r="D5364" t="s">
        <v>7491</v>
      </c>
      <c r="E5364" t="s">
        <v>3902</v>
      </c>
      <c r="F5364" s="4">
        <v>4.5895000000000001</v>
      </c>
      <c r="G5364" s="4">
        <v>4.5</v>
      </c>
      <c r="H5364" s="4">
        <v>0.18963885344739401</v>
      </c>
      <c r="I5364" s="4">
        <v>5</v>
      </c>
      <c r="J5364" s="4">
        <v>4.25</v>
      </c>
      <c r="K5364" s="4">
        <v>4.5</v>
      </c>
      <c r="L5364" s="4">
        <v>4.6825000000000001</v>
      </c>
      <c r="M5364" s="4">
        <v>20</v>
      </c>
    </row>
    <row r="5365" spans="1:13" x14ac:dyDescent="0.2">
      <c r="A5365" s="3">
        <v>41244</v>
      </c>
      <c r="B5365" t="s">
        <v>7596</v>
      </c>
      <c r="C5365" t="s">
        <v>3915</v>
      </c>
      <c r="D5365" t="s">
        <v>7597</v>
      </c>
      <c r="E5365" t="s">
        <v>3914</v>
      </c>
      <c r="F5365" s="4">
        <v>5.0805555555555602</v>
      </c>
      <c r="G5365" s="4">
        <v>5</v>
      </c>
      <c r="H5365" s="4">
        <v>0.67282960190720997</v>
      </c>
      <c r="I5365" s="4">
        <v>6.75</v>
      </c>
      <c r="J5365" s="4">
        <v>4</v>
      </c>
      <c r="K5365" s="4">
        <v>4.75</v>
      </c>
      <c r="L5365" s="4">
        <v>5.2874999999999996</v>
      </c>
      <c r="M5365" s="4">
        <v>18</v>
      </c>
    </row>
    <row r="5366" spans="1:13" x14ac:dyDescent="0.2">
      <c r="A5366" s="3">
        <v>41244</v>
      </c>
      <c r="B5366" t="s">
        <v>7516</v>
      </c>
      <c r="C5366" t="s">
        <v>3906</v>
      </c>
      <c r="D5366" t="s">
        <v>7517</v>
      </c>
      <c r="E5366" t="s">
        <v>3905</v>
      </c>
      <c r="F5366" s="4">
        <v>4.633</v>
      </c>
      <c r="G5366" s="4">
        <v>4.5</v>
      </c>
      <c r="H5366" s="4">
        <v>0.241924303080639</v>
      </c>
      <c r="I5366" s="4">
        <v>5.25</v>
      </c>
      <c r="J5366" s="4">
        <v>4.25</v>
      </c>
      <c r="K5366" s="4">
        <v>4.5</v>
      </c>
      <c r="L5366" s="4">
        <v>4.7649999999999997</v>
      </c>
      <c r="M5366" s="4">
        <v>20</v>
      </c>
    </row>
    <row r="5367" spans="1:13" x14ac:dyDescent="0.2">
      <c r="A5367" s="3">
        <v>41244</v>
      </c>
      <c r="B5367" t="s">
        <v>7622</v>
      </c>
      <c r="C5367" t="s">
        <v>4436</v>
      </c>
      <c r="D5367" t="s">
        <v>7623</v>
      </c>
      <c r="E5367" t="s">
        <v>4435</v>
      </c>
      <c r="F5367" s="4">
        <v>5.2633333333333301</v>
      </c>
      <c r="G5367" s="4">
        <v>5</v>
      </c>
      <c r="H5367" s="4">
        <v>0.77424726252626297</v>
      </c>
      <c r="I5367" s="4">
        <v>7</v>
      </c>
      <c r="J5367" s="4">
        <v>4</v>
      </c>
      <c r="K5367" s="4">
        <v>4.8125</v>
      </c>
      <c r="L5367" s="4">
        <v>5.4625000000000004</v>
      </c>
      <c r="M5367" s="4">
        <v>18</v>
      </c>
    </row>
    <row r="5368" spans="1:13" x14ac:dyDescent="0.2">
      <c r="A5368" s="3">
        <v>41244</v>
      </c>
      <c r="B5368" t="s">
        <v>7624</v>
      </c>
      <c r="C5368" t="s">
        <v>3081</v>
      </c>
      <c r="D5368" t="s">
        <v>7625</v>
      </c>
      <c r="E5368" t="s">
        <v>3080</v>
      </c>
      <c r="F5368" s="4">
        <v>3.69090909090909</v>
      </c>
      <c r="G5368" s="4">
        <v>3.65</v>
      </c>
      <c r="H5368" s="4">
        <v>0.32937038191806001</v>
      </c>
      <c r="I5368" s="4">
        <v>4.3</v>
      </c>
      <c r="J5368" s="4">
        <v>2.7</v>
      </c>
      <c r="K5368" s="4">
        <v>3.6</v>
      </c>
      <c r="L5368" s="4">
        <v>3.9</v>
      </c>
      <c r="M5368" s="4">
        <v>22</v>
      </c>
    </row>
    <row r="5369" spans="1:13" x14ac:dyDescent="0.2">
      <c r="A5369" s="3">
        <v>41244</v>
      </c>
      <c r="B5369" t="s">
        <v>9492</v>
      </c>
      <c r="C5369" t="s">
        <v>3072</v>
      </c>
      <c r="D5369" t="s">
        <v>9493</v>
      </c>
      <c r="E5369" t="s">
        <v>3071</v>
      </c>
      <c r="F5369" s="4">
        <v>4</v>
      </c>
      <c r="G5369" s="4">
        <v>4</v>
      </c>
      <c r="H5369" s="4">
        <v>0.18516401995451001</v>
      </c>
      <c r="I5369" s="4">
        <v>4.2</v>
      </c>
      <c r="J5369" s="4">
        <v>3.4</v>
      </c>
      <c r="K5369" s="4">
        <v>4</v>
      </c>
      <c r="L5369" s="4">
        <v>4.0999999999999996</v>
      </c>
      <c r="M5369" s="4">
        <v>22</v>
      </c>
    </row>
    <row r="5370" spans="1:13" x14ac:dyDescent="0.2">
      <c r="A5370" s="3">
        <v>41244</v>
      </c>
      <c r="B5370" t="s">
        <v>9534</v>
      </c>
      <c r="C5370" t="s">
        <v>3075</v>
      </c>
      <c r="D5370" t="s">
        <v>9535</v>
      </c>
      <c r="E5370" t="s">
        <v>3074</v>
      </c>
      <c r="F5370" s="4">
        <v>3.69090909090909</v>
      </c>
      <c r="G5370" s="4">
        <v>3.65</v>
      </c>
      <c r="H5370" s="4">
        <v>0.32937038191806001</v>
      </c>
      <c r="I5370" s="4">
        <v>4.3</v>
      </c>
      <c r="J5370" s="4">
        <v>2.7</v>
      </c>
      <c r="K5370" s="4">
        <v>3.6</v>
      </c>
      <c r="L5370" s="4">
        <v>3.9</v>
      </c>
      <c r="M5370" s="4">
        <v>22</v>
      </c>
    </row>
    <row r="5371" spans="1:13" x14ac:dyDescent="0.2">
      <c r="A5371" s="3">
        <v>41244</v>
      </c>
      <c r="B5371" t="s">
        <v>7528</v>
      </c>
      <c r="C5371" t="s">
        <v>3102</v>
      </c>
      <c r="D5371" t="s">
        <v>7529</v>
      </c>
      <c r="E5371" t="s">
        <v>3101</v>
      </c>
      <c r="F5371" s="4">
        <v>3.5263157894736801</v>
      </c>
      <c r="G5371" s="4">
        <v>3.6</v>
      </c>
      <c r="H5371" s="4">
        <v>0.22813764184310101</v>
      </c>
      <c r="I5371" s="4">
        <v>3.9</v>
      </c>
      <c r="J5371" s="4">
        <v>3</v>
      </c>
      <c r="K5371" s="4">
        <v>3.4</v>
      </c>
      <c r="L5371" s="4">
        <v>3.65</v>
      </c>
      <c r="M5371" s="4">
        <v>19</v>
      </c>
    </row>
    <row r="5372" spans="1:13" x14ac:dyDescent="0.2">
      <c r="A5372" s="3">
        <v>41244</v>
      </c>
      <c r="B5372" t="s">
        <v>9566</v>
      </c>
      <c r="C5372" t="s">
        <v>3078</v>
      </c>
      <c r="D5372" t="s">
        <v>9567</v>
      </c>
      <c r="E5372" t="s">
        <v>3077</v>
      </c>
      <c r="F5372" s="4">
        <v>3.5169999999999999</v>
      </c>
      <c r="G5372" s="4">
        <v>3.6</v>
      </c>
      <c r="H5372" s="4">
        <v>0.19109380446593</v>
      </c>
      <c r="I5372" s="4">
        <v>3.8</v>
      </c>
      <c r="J5372" s="4">
        <v>3</v>
      </c>
      <c r="K5372" s="4">
        <v>3.4</v>
      </c>
      <c r="L5372" s="4">
        <v>3.61</v>
      </c>
      <c r="M5372" s="4">
        <v>20</v>
      </c>
    </row>
    <row r="5373" spans="1:13" x14ac:dyDescent="0.2">
      <c r="A5373" s="3">
        <v>41244</v>
      </c>
      <c r="B5373" t="s">
        <v>9598</v>
      </c>
      <c r="C5373" t="s">
        <v>5094</v>
      </c>
      <c r="D5373" t="s">
        <v>9599</v>
      </c>
      <c r="E5373" t="s">
        <v>5093</v>
      </c>
      <c r="F5373" s="4">
        <v>3.45823529411765</v>
      </c>
      <c r="G5373" s="4">
        <v>3.5</v>
      </c>
      <c r="H5373" s="4">
        <v>0.232170069510414</v>
      </c>
      <c r="I5373" s="4">
        <v>4</v>
      </c>
      <c r="J5373" s="4">
        <v>3</v>
      </c>
      <c r="K5373" s="4">
        <v>3.3</v>
      </c>
      <c r="L5373" s="4">
        <v>3.6</v>
      </c>
      <c r="M5373" s="4">
        <v>17</v>
      </c>
    </row>
    <row r="5374" spans="1:13" x14ac:dyDescent="0.2">
      <c r="A5374" s="3">
        <v>41244</v>
      </c>
      <c r="B5374" t="s">
        <v>7530</v>
      </c>
      <c r="C5374" t="s">
        <v>3105</v>
      </c>
      <c r="D5374" t="s">
        <v>7531</v>
      </c>
      <c r="E5374" t="s">
        <v>3104</v>
      </c>
      <c r="F5374" s="4">
        <v>3.4444444444444402</v>
      </c>
      <c r="G5374" s="4">
        <v>3.5</v>
      </c>
      <c r="H5374" s="4">
        <v>0.254886877381787</v>
      </c>
      <c r="I5374" s="4">
        <v>4</v>
      </c>
      <c r="J5374" s="4">
        <v>3</v>
      </c>
      <c r="K5374" s="4">
        <v>3.3</v>
      </c>
      <c r="L5374" s="4">
        <v>3.5750000000000002</v>
      </c>
      <c r="M5374" s="4">
        <v>18</v>
      </c>
    </row>
    <row r="5375" spans="1:13" x14ac:dyDescent="0.2">
      <c r="A5375" s="3">
        <v>41244</v>
      </c>
      <c r="B5375" t="s">
        <v>7532</v>
      </c>
      <c r="C5375" t="s">
        <v>3117</v>
      </c>
      <c r="D5375" t="s">
        <v>7533</v>
      </c>
      <c r="E5375" t="s">
        <v>3116</v>
      </c>
      <c r="F5375" s="4">
        <v>0.57820571911020102</v>
      </c>
      <c r="G5375" s="4">
        <v>0.61</v>
      </c>
      <c r="H5375" s="4">
        <v>0.15213653362004101</v>
      </c>
      <c r="I5375" s="4">
        <v>0.93</v>
      </c>
      <c r="J5375" s="4">
        <v>0.32052582042443301</v>
      </c>
      <c r="K5375" s="4">
        <v>0.49249999999999999</v>
      </c>
      <c r="L5375" s="4">
        <v>0.66</v>
      </c>
      <c r="M5375" s="4">
        <v>22</v>
      </c>
    </row>
    <row r="5376" spans="1:13" x14ac:dyDescent="0.2">
      <c r="A5376" s="3">
        <v>41244</v>
      </c>
      <c r="B5376" t="s">
        <v>7538</v>
      </c>
      <c r="C5376" t="s">
        <v>3120</v>
      </c>
      <c r="D5376" t="s">
        <v>7539</v>
      </c>
      <c r="E5376" t="s">
        <v>3119</v>
      </c>
      <c r="F5376" s="4">
        <v>0.31560413695467898</v>
      </c>
      <c r="G5376" s="4">
        <v>0.31</v>
      </c>
      <c r="H5376" s="4">
        <v>6.6902867823715906E-2</v>
      </c>
      <c r="I5376" s="4">
        <v>0.43</v>
      </c>
      <c r="J5376" s="4">
        <v>0.203291013002938</v>
      </c>
      <c r="K5376" s="4">
        <v>0.26</v>
      </c>
      <c r="L5376" s="4">
        <v>0.36249999999999999</v>
      </c>
      <c r="M5376" s="4">
        <v>22</v>
      </c>
    </row>
    <row r="5377" spans="1:13" x14ac:dyDescent="0.2">
      <c r="A5377" s="3">
        <v>41244</v>
      </c>
      <c r="B5377" t="s">
        <v>7548</v>
      </c>
      <c r="C5377" t="s">
        <v>3123</v>
      </c>
      <c r="D5377" t="s">
        <v>7549</v>
      </c>
      <c r="E5377" t="s">
        <v>3122</v>
      </c>
      <c r="F5377" s="4">
        <v>0.26988265753539098</v>
      </c>
      <c r="G5377" s="4">
        <v>0.315</v>
      </c>
      <c r="H5377" s="4">
        <v>0.11175879762287701</v>
      </c>
      <c r="I5377" s="4">
        <v>0.41</v>
      </c>
      <c r="J5377" s="4">
        <v>5.7418465778602497E-2</v>
      </c>
      <c r="K5377" s="4">
        <v>0.17</v>
      </c>
      <c r="L5377" s="4">
        <v>0.35</v>
      </c>
      <c r="M5377" s="4">
        <v>22</v>
      </c>
    </row>
    <row r="5378" spans="1:13" x14ac:dyDescent="0.2">
      <c r="A5378" s="3">
        <v>41244</v>
      </c>
      <c r="B5378" t="s">
        <v>7556</v>
      </c>
      <c r="C5378" t="s">
        <v>3126</v>
      </c>
      <c r="D5378" t="s">
        <v>7557</v>
      </c>
      <c r="E5378" t="s">
        <v>3125</v>
      </c>
      <c r="F5378" s="4">
        <v>-8.1360444407615098E-2</v>
      </c>
      <c r="G5378" s="4">
        <v>-7.4999999999999997E-2</v>
      </c>
      <c r="H5378" s="4">
        <v>0.20386888175773701</v>
      </c>
      <c r="I5378" s="4">
        <v>0.31</v>
      </c>
      <c r="J5378" s="4">
        <v>-0.48</v>
      </c>
      <c r="K5378" s="4">
        <v>-0.22500000000000001</v>
      </c>
      <c r="L5378" s="4">
        <v>0.06</v>
      </c>
      <c r="M5378" s="4">
        <v>22</v>
      </c>
    </row>
    <row r="5379" spans="1:13" x14ac:dyDescent="0.2">
      <c r="A5379" s="3">
        <v>41244</v>
      </c>
      <c r="B5379" t="s">
        <v>7564</v>
      </c>
      <c r="C5379" t="s">
        <v>3129</v>
      </c>
      <c r="D5379" t="s">
        <v>7565</v>
      </c>
      <c r="E5379" t="s">
        <v>3128</v>
      </c>
      <c r="F5379" s="4">
        <v>-0.313893370129122</v>
      </c>
      <c r="G5379" s="4">
        <v>-0.33500000000000002</v>
      </c>
      <c r="H5379" s="4">
        <v>0.23332977746101</v>
      </c>
      <c r="I5379" s="4">
        <v>0.3</v>
      </c>
      <c r="J5379" s="4">
        <v>-0.69</v>
      </c>
      <c r="K5379" s="4">
        <v>-0.4375</v>
      </c>
      <c r="L5379" s="4">
        <v>-0.27750000000000002</v>
      </c>
      <c r="M5379" s="4">
        <v>22</v>
      </c>
    </row>
    <row r="5380" spans="1:13" x14ac:dyDescent="0.2">
      <c r="A5380" s="3">
        <v>41244</v>
      </c>
      <c r="B5380" t="s">
        <v>7574</v>
      </c>
      <c r="C5380" t="s">
        <v>3132</v>
      </c>
      <c r="D5380" t="s">
        <v>7575</v>
      </c>
      <c r="E5380" t="s">
        <v>3131</v>
      </c>
      <c r="F5380" s="4">
        <v>0.182265148779267</v>
      </c>
      <c r="G5380" s="4">
        <v>0.17499999999999999</v>
      </c>
      <c r="H5380" s="4">
        <v>0.118641212336294</v>
      </c>
      <c r="I5380" s="4">
        <v>0.49</v>
      </c>
      <c r="J5380" s="4">
        <v>-7.0000000000000007E-2</v>
      </c>
      <c r="K5380" s="4">
        <v>0.11749999999999999</v>
      </c>
      <c r="L5380" s="4">
        <v>0.245</v>
      </c>
      <c r="M5380" s="4">
        <v>22</v>
      </c>
    </row>
    <row r="5381" spans="1:13" x14ac:dyDescent="0.2">
      <c r="A5381" s="3">
        <v>41244</v>
      </c>
      <c r="B5381" t="s">
        <v>7582</v>
      </c>
      <c r="C5381" t="s">
        <v>3135</v>
      </c>
      <c r="D5381" t="s">
        <v>7583</v>
      </c>
      <c r="E5381" t="s">
        <v>3134</v>
      </c>
      <c r="F5381" s="4">
        <v>0.322115205196012</v>
      </c>
      <c r="G5381" s="4">
        <v>0.30499999999999999</v>
      </c>
      <c r="H5381" s="4">
        <v>0.13909007546940999</v>
      </c>
      <c r="I5381" s="4">
        <v>0.56999999999999995</v>
      </c>
      <c r="J5381" s="4">
        <v>-0.04</v>
      </c>
      <c r="K5381" s="4">
        <v>0.24</v>
      </c>
      <c r="L5381" s="4">
        <v>0.39250000000000002</v>
      </c>
      <c r="M5381" s="4">
        <v>22</v>
      </c>
    </row>
    <row r="5382" spans="1:13" x14ac:dyDescent="0.2">
      <c r="A5382" s="3">
        <v>41244</v>
      </c>
      <c r="B5382" t="s">
        <v>7590</v>
      </c>
      <c r="C5382" t="s">
        <v>3138</v>
      </c>
      <c r="D5382" t="s">
        <v>7591</v>
      </c>
      <c r="E5382" t="s">
        <v>3137</v>
      </c>
      <c r="F5382" s="4">
        <v>0.22854393956379601</v>
      </c>
      <c r="G5382" s="4">
        <v>0.25</v>
      </c>
      <c r="H5382" s="4">
        <v>0.12358767024876</v>
      </c>
      <c r="I5382" s="4">
        <v>0.34</v>
      </c>
      <c r="J5382" s="4">
        <v>-0.23</v>
      </c>
      <c r="K5382" s="4">
        <v>0.22</v>
      </c>
      <c r="L5382" s="4">
        <v>0.3</v>
      </c>
      <c r="M5382" s="4">
        <v>22</v>
      </c>
    </row>
    <row r="5383" spans="1:13" x14ac:dyDescent="0.2">
      <c r="A5383" s="3">
        <v>41244</v>
      </c>
      <c r="B5383" t="s">
        <v>7600</v>
      </c>
      <c r="C5383" t="s">
        <v>3141</v>
      </c>
      <c r="D5383" t="s">
        <v>7601</v>
      </c>
      <c r="E5383" t="s">
        <v>3140</v>
      </c>
      <c r="F5383" s="4">
        <v>0.38023333678508903</v>
      </c>
      <c r="G5383" s="4">
        <v>0.39</v>
      </c>
      <c r="H5383" s="4">
        <v>0.180157047822355</v>
      </c>
      <c r="I5383" s="4">
        <v>0.61</v>
      </c>
      <c r="J5383" s="4">
        <v>-0.26</v>
      </c>
      <c r="K5383" s="4">
        <v>0.32</v>
      </c>
      <c r="L5383" s="4">
        <v>0.44750000000000001</v>
      </c>
      <c r="M5383" s="4">
        <v>22</v>
      </c>
    </row>
    <row r="5384" spans="1:13" x14ac:dyDescent="0.2">
      <c r="A5384" s="3">
        <v>41244</v>
      </c>
      <c r="B5384" t="s">
        <v>7608</v>
      </c>
      <c r="C5384" t="s">
        <v>3144</v>
      </c>
      <c r="D5384" t="s">
        <v>7609</v>
      </c>
      <c r="E5384" t="s">
        <v>3143</v>
      </c>
      <c r="F5384" s="4">
        <v>0.44754289344749298</v>
      </c>
      <c r="G5384" s="4">
        <v>0.495</v>
      </c>
      <c r="H5384" s="4">
        <v>0.24571536673382099</v>
      </c>
      <c r="I5384" s="4">
        <v>0.7</v>
      </c>
      <c r="J5384" s="4">
        <v>-0.39</v>
      </c>
      <c r="K5384" s="4">
        <v>0.40749999999999997</v>
      </c>
      <c r="L5384" s="4">
        <v>0.6</v>
      </c>
      <c r="M5384" s="4">
        <v>22</v>
      </c>
    </row>
    <row r="5385" spans="1:13" x14ac:dyDescent="0.2">
      <c r="A5385" s="3">
        <v>41244</v>
      </c>
      <c r="B5385" t="s">
        <v>7616</v>
      </c>
      <c r="C5385" t="s">
        <v>3147</v>
      </c>
      <c r="D5385" t="s">
        <v>7617</v>
      </c>
      <c r="E5385" t="s">
        <v>3146</v>
      </c>
      <c r="F5385" s="4">
        <v>0.72360683558899497</v>
      </c>
      <c r="G5385" s="4">
        <v>0.71499999999999997</v>
      </c>
      <c r="H5385" s="4">
        <v>0.253449176607218</v>
      </c>
      <c r="I5385" s="4">
        <v>1.05</v>
      </c>
      <c r="J5385" s="4">
        <v>-0.16</v>
      </c>
      <c r="K5385" s="4">
        <v>0.625</v>
      </c>
      <c r="L5385" s="4">
        <v>0.87</v>
      </c>
      <c r="M5385" s="4">
        <v>22</v>
      </c>
    </row>
    <row r="5386" spans="1:13" x14ac:dyDescent="0.2">
      <c r="A5386" s="3">
        <v>41244</v>
      </c>
      <c r="B5386" t="s">
        <v>7520</v>
      </c>
      <c r="C5386" t="s">
        <v>3114</v>
      </c>
      <c r="D5386" t="s">
        <v>7521</v>
      </c>
      <c r="E5386" t="s">
        <v>3113</v>
      </c>
      <c r="F5386" s="4">
        <v>0.61262276975361096</v>
      </c>
      <c r="G5386" s="4">
        <v>0.60499999999999998</v>
      </c>
      <c r="H5386" s="4">
        <v>0.111626508244958</v>
      </c>
      <c r="I5386" s="4">
        <v>0.88</v>
      </c>
      <c r="J5386" s="4">
        <v>0.43</v>
      </c>
      <c r="K5386" s="4">
        <v>0.53</v>
      </c>
      <c r="L5386" s="4">
        <v>0.65</v>
      </c>
      <c r="M5386" s="4">
        <v>22</v>
      </c>
    </row>
    <row r="5387" spans="1:13" x14ac:dyDescent="0.2">
      <c r="A5387" s="3">
        <v>41244</v>
      </c>
      <c r="B5387" t="s">
        <v>7626</v>
      </c>
      <c r="C5387" t="s">
        <v>3150</v>
      </c>
      <c r="D5387" t="s">
        <v>7627</v>
      </c>
      <c r="E5387" t="s">
        <v>3149</v>
      </c>
      <c r="F5387" s="4">
        <v>0.53154939511366195</v>
      </c>
      <c r="G5387" s="4">
        <v>0.51500000000000001</v>
      </c>
      <c r="H5387" s="4">
        <v>0.167786377313413</v>
      </c>
      <c r="I5387" s="4">
        <v>0.95</v>
      </c>
      <c r="J5387" s="4">
        <v>0.18</v>
      </c>
      <c r="K5387" s="4">
        <v>0.42249999999999999</v>
      </c>
      <c r="L5387" s="4">
        <v>0.59750000000000003</v>
      </c>
      <c r="M5387" s="4">
        <v>22</v>
      </c>
    </row>
    <row r="5388" spans="1:13" x14ac:dyDescent="0.2">
      <c r="A5388" s="3">
        <v>41244</v>
      </c>
      <c r="B5388" t="s">
        <v>7628</v>
      </c>
      <c r="C5388" t="s">
        <v>3096</v>
      </c>
      <c r="D5388" t="s">
        <v>7629</v>
      </c>
      <c r="E5388" t="s">
        <v>3095</v>
      </c>
      <c r="F5388" s="4">
        <v>3.4523809523809499</v>
      </c>
      <c r="G5388" s="4">
        <v>3.4</v>
      </c>
      <c r="H5388" s="4">
        <v>0.30760209300173402</v>
      </c>
      <c r="I5388" s="4">
        <v>4.5</v>
      </c>
      <c r="J5388" s="4">
        <v>3.1</v>
      </c>
      <c r="K5388" s="4">
        <v>3.3</v>
      </c>
      <c r="L5388" s="4">
        <v>3.5</v>
      </c>
      <c r="M5388" s="4">
        <v>21</v>
      </c>
    </row>
    <row r="5389" spans="1:13" x14ac:dyDescent="0.2">
      <c r="A5389" s="3">
        <v>41244</v>
      </c>
      <c r="B5389" t="s">
        <v>9536</v>
      </c>
      <c r="C5389" t="s">
        <v>3087</v>
      </c>
      <c r="D5389" t="s">
        <v>9537</v>
      </c>
      <c r="E5389" t="s">
        <v>3086</v>
      </c>
      <c r="F5389" s="4">
        <v>3.3190476190476201</v>
      </c>
      <c r="G5389" s="4">
        <v>3.3</v>
      </c>
      <c r="H5389" s="4">
        <v>0.27132830228165999</v>
      </c>
      <c r="I5389" s="4">
        <v>4.2</v>
      </c>
      <c r="J5389" s="4">
        <v>3</v>
      </c>
      <c r="K5389" s="4">
        <v>3.1</v>
      </c>
      <c r="L5389" s="4">
        <v>3.4</v>
      </c>
      <c r="M5389" s="4">
        <v>21</v>
      </c>
    </row>
    <row r="5390" spans="1:13" x14ac:dyDescent="0.2">
      <c r="A5390" s="3">
        <v>41244</v>
      </c>
      <c r="B5390" t="s">
        <v>9568</v>
      </c>
      <c r="C5390" t="s">
        <v>3090</v>
      </c>
      <c r="D5390" t="s">
        <v>9569</v>
      </c>
      <c r="E5390" t="s">
        <v>3089</v>
      </c>
      <c r="F5390" s="4">
        <v>3.4523809523809499</v>
      </c>
      <c r="G5390" s="4">
        <v>3.4</v>
      </c>
      <c r="H5390" s="4">
        <v>0.30760209300173402</v>
      </c>
      <c r="I5390" s="4">
        <v>4.5</v>
      </c>
      <c r="J5390" s="4">
        <v>3.1</v>
      </c>
      <c r="K5390" s="4">
        <v>3.3</v>
      </c>
      <c r="L5390" s="4">
        <v>3.5</v>
      </c>
      <c r="M5390" s="4">
        <v>21</v>
      </c>
    </row>
    <row r="5391" spans="1:13" x14ac:dyDescent="0.2">
      <c r="A5391" s="3">
        <v>41244</v>
      </c>
      <c r="B5391" t="s">
        <v>7630</v>
      </c>
      <c r="C5391" t="s">
        <v>3153</v>
      </c>
      <c r="D5391" t="s">
        <v>7631</v>
      </c>
      <c r="E5391" t="s">
        <v>3152</v>
      </c>
      <c r="F5391" s="4">
        <v>0.40605852219062899</v>
      </c>
      <c r="G5391" s="4">
        <v>0.39</v>
      </c>
      <c r="H5391" s="4">
        <v>0.148725453781475</v>
      </c>
      <c r="I5391" s="4">
        <v>0.80186222001903396</v>
      </c>
      <c r="J5391" s="4">
        <v>0.2</v>
      </c>
      <c r="K5391" s="4">
        <v>0.31536674598418002</v>
      </c>
      <c r="L5391" s="4">
        <v>0.49</v>
      </c>
      <c r="M5391" s="4">
        <v>21</v>
      </c>
    </row>
    <row r="5392" spans="1:13" x14ac:dyDescent="0.2">
      <c r="A5392" s="3">
        <v>41244</v>
      </c>
      <c r="B5392" t="s">
        <v>10147</v>
      </c>
      <c r="C5392" t="s">
        <v>4324</v>
      </c>
      <c r="D5392" t="s">
        <v>10148</v>
      </c>
      <c r="E5392" t="s">
        <v>4323</v>
      </c>
      <c r="F5392" s="4">
        <v>2.19</v>
      </c>
      <c r="G5392" s="4">
        <v>2.2000000000000002</v>
      </c>
      <c r="H5392" s="4">
        <v>0.14473205733718</v>
      </c>
      <c r="I5392" s="4">
        <v>2.7</v>
      </c>
      <c r="J5392" s="4">
        <v>2</v>
      </c>
      <c r="K5392" s="4">
        <v>2.1749999999999998</v>
      </c>
      <c r="L5392" s="4">
        <v>2.2000000000000002</v>
      </c>
      <c r="M5392" s="4">
        <v>20</v>
      </c>
    </row>
    <row r="5393" spans="1:13" x14ac:dyDescent="0.2">
      <c r="A5393" s="3">
        <v>41244</v>
      </c>
      <c r="B5393" t="s">
        <v>10159</v>
      </c>
      <c r="C5393" t="s">
        <v>4327</v>
      </c>
      <c r="D5393" t="s">
        <v>10160</v>
      </c>
      <c r="E5393" t="s">
        <v>4326</v>
      </c>
      <c r="F5393" s="4">
        <v>1.97</v>
      </c>
      <c r="G5393" s="4">
        <v>1.95</v>
      </c>
      <c r="H5393" s="4">
        <v>0.24300747226977901</v>
      </c>
      <c r="I5393" s="4">
        <v>2.5</v>
      </c>
      <c r="J5393" s="4">
        <v>1.6</v>
      </c>
      <c r="K5393" s="4">
        <v>1.8</v>
      </c>
      <c r="L5393" s="4">
        <v>2.0249999999999999</v>
      </c>
      <c r="M5393" s="4">
        <v>20</v>
      </c>
    </row>
    <row r="5394" spans="1:13" x14ac:dyDescent="0.2">
      <c r="A5394" s="3">
        <v>41244</v>
      </c>
      <c r="B5394" t="s">
        <v>9592</v>
      </c>
      <c r="C5394" t="s">
        <v>3939</v>
      </c>
      <c r="D5394" t="s">
        <v>9593</v>
      </c>
      <c r="E5394" t="s">
        <v>3947</v>
      </c>
      <c r="F5394" s="4">
        <v>12.775114285714301</v>
      </c>
      <c r="G5394" s="4">
        <v>12.78</v>
      </c>
      <c r="H5394" s="4">
        <v>0.14106266084869601</v>
      </c>
      <c r="I5394" s="4">
        <v>13.1</v>
      </c>
      <c r="J5394" s="4">
        <v>12.48</v>
      </c>
      <c r="K5394" s="4">
        <v>12.74</v>
      </c>
      <c r="L5394" s="4">
        <v>12.82</v>
      </c>
      <c r="M5394" s="4">
        <v>21</v>
      </c>
    </row>
    <row r="5395" spans="1:13" x14ac:dyDescent="0.2">
      <c r="A5395" s="3">
        <v>41244</v>
      </c>
      <c r="B5395" t="s">
        <v>9594</v>
      </c>
      <c r="C5395" t="s">
        <v>3942</v>
      </c>
      <c r="D5395" t="s">
        <v>9595</v>
      </c>
      <c r="E5395" t="s">
        <v>3949</v>
      </c>
      <c r="F5395" s="4">
        <v>12.792947619047601</v>
      </c>
      <c r="G5395" s="4">
        <v>12.77</v>
      </c>
      <c r="H5395" s="4">
        <v>0.24431078080806701</v>
      </c>
      <c r="I5395" s="4">
        <v>13.61</v>
      </c>
      <c r="J5395" s="4">
        <v>12.45</v>
      </c>
      <c r="K5395" s="4">
        <v>12.69</v>
      </c>
      <c r="L5395" s="4">
        <v>12.89</v>
      </c>
      <c r="M5395" s="4">
        <v>21</v>
      </c>
    </row>
    <row r="5396" spans="1:13" x14ac:dyDescent="0.2">
      <c r="A5396" s="3">
        <v>41244</v>
      </c>
      <c r="B5396" t="s">
        <v>9600</v>
      </c>
      <c r="C5396" t="s">
        <v>3952</v>
      </c>
      <c r="D5396" t="s">
        <v>9601</v>
      </c>
      <c r="E5396" t="s">
        <v>3951</v>
      </c>
      <c r="F5396" s="4">
        <v>12.8021095238095</v>
      </c>
      <c r="G5396" s="4">
        <v>12.79</v>
      </c>
      <c r="H5396" s="4">
        <v>0.31809566470601602</v>
      </c>
      <c r="I5396" s="4">
        <v>13.95</v>
      </c>
      <c r="J5396" s="4">
        <v>12.4</v>
      </c>
      <c r="K5396" s="4">
        <v>12.65</v>
      </c>
      <c r="L5396" s="4">
        <v>12.9</v>
      </c>
      <c r="M5396" s="4">
        <v>21</v>
      </c>
    </row>
    <row r="5397" spans="1:13" x14ac:dyDescent="0.2">
      <c r="A5397" s="3">
        <v>41244</v>
      </c>
      <c r="B5397" t="s">
        <v>9572</v>
      </c>
      <c r="C5397" t="s">
        <v>3939</v>
      </c>
      <c r="D5397" t="s">
        <v>9573</v>
      </c>
      <c r="E5397" t="s">
        <v>3938</v>
      </c>
      <c r="F5397" s="4">
        <v>12.6920619047619</v>
      </c>
      <c r="G5397" s="4">
        <v>12.77</v>
      </c>
      <c r="H5397" s="4">
        <v>0.35898789739515002</v>
      </c>
      <c r="I5397" s="4">
        <v>13.359</v>
      </c>
      <c r="J5397" s="4">
        <v>12</v>
      </c>
      <c r="K5397" s="4">
        <v>12.5</v>
      </c>
      <c r="L5397" s="4">
        <v>12.9</v>
      </c>
      <c r="M5397" s="4">
        <v>21</v>
      </c>
    </row>
    <row r="5398" spans="1:13" x14ac:dyDescent="0.2">
      <c r="A5398" s="3">
        <v>41244</v>
      </c>
      <c r="B5398" t="s">
        <v>9602</v>
      </c>
      <c r="C5398" t="s">
        <v>3942</v>
      </c>
      <c r="D5398" t="s">
        <v>9603</v>
      </c>
      <c r="E5398" t="s">
        <v>3941</v>
      </c>
      <c r="F5398" s="4">
        <v>12.7247315789474</v>
      </c>
      <c r="G5398" s="4">
        <v>12.64</v>
      </c>
      <c r="H5398" s="4">
        <v>0.664341630699674</v>
      </c>
      <c r="I5398" s="4">
        <v>14.04</v>
      </c>
      <c r="J5398" s="4">
        <v>11.78</v>
      </c>
      <c r="K5398" s="4">
        <v>12.2</v>
      </c>
      <c r="L5398" s="4">
        <v>13.18</v>
      </c>
      <c r="M5398" s="4">
        <v>19</v>
      </c>
    </row>
    <row r="5399" spans="1:13" x14ac:dyDescent="0.2">
      <c r="A5399" s="3">
        <v>41244</v>
      </c>
      <c r="B5399" t="s">
        <v>10141</v>
      </c>
      <c r="C5399" t="s">
        <v>3579</v>
      </c>
      <c r="D5399" t="s">
        <v>10142</v>
      </c>
      <c r="E5399" t="s">
        <v>3578</v>
      </c>
      <c r="F5399" s="4">
        <v>3.8709090909090902</v>
      </c>
      <c r="G5399" s="4">
        <v>3.9</v>
      </c>
      <c r="H5399" s="4">
        <v>0.27868584618850101</v>
      </c>
      <c r="I5399" s="4">
        <v>4.72</v>
      </c>
      <c r="J5399" s="4">
        <v>3</v>
      </c>
      <c r="K5399" s="4">
        <v>3.8</v>
      </c>
      <c r="L5399" s="4">
        <v>3.9</v>
      </c>
      <c r="M5399" s="4">
        <v>22</v>
      </c>
    </row>
    <row r="5400" spans="1:13" x14ac:dyDescent="0.2">
      <c r="A5400" s="3">
        <v>41244</v>
      </c>
      <c r="B5400" t="s">
        <v>10157</v>
      </c>
      <c r="C5400" t="s">
        <v>3582</v>
      </c>
      <c r="D5400" t="s">
        <v>10158</v>
      </c>
      <c r="E5400" t="s">
        <v>3581</v>
      </c>
      <c r="F5400" s="4">
        <v>3.45</v>
      </c>
      <c r="G5400" s="4">
        <v>3.5</v>
      </c>
      <c r="H5400" s="4">
        <v>0.236542556324186</v>
      </c>
      <c r="I5400" s="4">
        <v>3.9</v>
      </c>
      <c r="J5400" s="4">
        <v>3</v>
      </c>
      <c r="K5400" s="4">
        <v>3.2250000000000001</v>
      </c>
      <c r="L5400" s="4">
        <v>3.6</v>
      </c>
      <c r="M5400" s="4">
        <v>22</v>
      </c>
    </row>
    <row r="5401" spans="1:13" x14ac:dyDescent="0.2">
      <c r="A5401" s="3">
        <v>41244</v>
      </c>
      <c r="B5401" t="s">
        <v>10165</v>
      </c>
      <c r="C5401" t="s">
        <v>3597</v>
      </c>
      <c r="D5401" t="s">
        <v>10166</v>
      </c>
      <c r="E5401" t="s">
        <v>3596</v>
      </c>
      <c r="F5401" s="4">
        <v>2.8427272727272701</v>
      </c>
      <c r="G5401" s="4">
        <v>3.05</v>
      </c>
      <c r="H5401" s="4">
        <v>0.72159995392633802</v>
      </c>
      <c r="I5401" s="4">
        <v>3.9</v>
      </c>
      <c r="J5401" s="4">
        <v>0.65</v>
      </c>
      <c r="K5401" s="4">
        <v>2.5249999999999999</v>
      </c>
      <c r="L5401" s="4">
        <v>3.3</v>
      </c>
      <c r="M5401" s="4">
        <v>22</v>
      </c>
    </row>
    <row r="5402" spans="1:13" x14ac:dyDescent="0.2">
      <c r="A5402" s="3">
        <v>41244</v>
      </c>
      <c r="B5402" t="s">
        <v>10167</v>
      </c>
      <c r="C5402" t="s">
        <v>3600</v>
      </c>
      <c r="D5402" t="s">
        <v>10168</v>
      </c>
      <c r="E5402" t="s">
        <v>3599</v>
      </c>
      <c r="F5402" s="4">
        <v>3.5136363636363601</v>
      </c>
      <c r="G5402" s="4">
        <v>3.4</v>
      </c>
      <c r="H5402" s="4">
        <v>0.52183326523896201</v>
      </c>
      <c r="I5402" s="4">
        <v>4.9000000000000004</v>
      </c>
      <c r="J5402" s="4">
        <v>2.8</v>
      </c>
      <c r="K5402" s="4">
        <v>3.2</v>
      </c>
      <c r="L5402" s="4">
        <v>3.6775000000000002</v>
      </c>
      <c r="M5402" s="4">
        <v>22</v>
      </c>
    </row>
    <row r="5403" spans="1:13" x14ac:dyDescent="0.2">
      <c r="A5403" s="3">
        <v>41244</v>
      </c>
      <c r="B5403" t="s">
        <v>10169</v>
      </c>
      <c r="C5403" t="s">
        <v>3603</v>
      </c>
      <c r="D5403" t="s">
        <v>10170</v>
      </c>
      <c r="E5403" t="s">
        <v>3602</v>
      </c>
      <c r="F5403" s="4">
        <v>3.54045454545455</v>
      </c>
      <c r="G5403" s="4">
        <v>3.5</v>
      </c>
      <c r="H5403" s="4">
        <v>0.31337604480008602</v>
      </c>
      <c r="I5403" s="4">
        <v>4.09</v>
      </c>
      <c r="J5403" s="4">
        <v>3</v>
      </c>
      <c r="K5403" s="4">
        <v>3.3</v>
      </c>
      <c r="L5403" s="4">
        <v>3.8675000000000002</v>
      </c>
      <c r="M5403" s="4">
        <v>22</v>
      </c>
    </row>
    <row r="5404" spans="1:13" x14ac:dyDescent="0.2">
      <c r="A5404" s="3">
        <v>41244</v>
      </c>
      <c r="B5404" t="s">
        <v>10163</v>
      </c>
      <c r="C5404" t="s">
        <v>3594</v>
      </c>
      <c r="D5404" t="s">
        <v>10164</v>
      </c>
      <c r="E5404" t="s">
        <v>3593</v>
      </c>
      <c r="F5404" s="4">
        <v>3.0418181818181802</v>
      </c>
      <c r="G5404" s="4">
        <v>3.05</v>
      </c>
      <c r="H5404" s="4">
        <v>0.30053343627680801</v>
      </c>
      <c r="I5404" s="4">
        <v>3.6</v>
      </c>
      <c r="J5404" s="4">
        <v>2.16</v>
      </c>
      <c r="K5404" s="4">
        <v>2.9249999999999998</v>
      </c>
      <c r="L5404" s="4">
        <v>3.2</v>
      </c>
      <c r="M5404" s="4">
        <v>22</v>
      </c>
    </row>
    <row r="5405" spans="1:13" x14ac:dyDescent="0.2">
      <c r="A5405" s="3">
        <v>41275</v>
      </c>
      <c r="B5405" t="s">
        <v>9564</v>
      </c>
      <c r="C5405" t="s">
        <v>3918</v>
      </c>
      <c r="D5405" t="s">
        <v>9565</v>
      </c>
      <c r="E5405" t="s">
        <v>3917</v>
      </c>
      <c r="F5405" s="4">
        <v>4.4138461538461504</v>
      </c>
      <c r="G5405" s="4">
        <v>4.4249999999999998</v>
      </c>
      <c r="H5405" s="4">
        <v>0.19811263307678101</v>
      </c>
      <c r="I5405" s="4">
        <v>4.9000000000000004</v>
      </c>
      <c r="J5405" s="4">
        <v>4</v>
      </c>
      <c r="K5405" s="4">
        <v>4.3099999999999996</v>
      </c>
      <c r="L5405" s="4">
        <v>4.5</v>
      </c>
      <c r="M5405" s="4">
        <v>26</v>
      </c>
    </row>
    <row r="5406" spans="1:13" x14ac:dyDescent="0.2">
      <c r="A5406" s="3">
        <v>41275</v>
      </c>
      <c r="B5406" t="s">
        <v>9596</v>
      </c>
      <c r="C5406" t="s">
        <v>3921</v>
      </c>
      <c r="D5406" t="s">
        <v>9597</v>
      </c>
      <c r="E5406" t="s">
        <v>3920</v>
      </c>
      <c r="F5406" s="4">
        <v>4.8615384615384603</v>
      </c>
      <c r="G5406" s="4">
        <v>4.915</v>
      </c>
      <c r="H5406" s="4">
        <v>0.52675377403635004</v>
      </c>
      <c r="I5406" s="4">
        <v>6.24</v>
      </c>
      <c r="J5406" s="4">
        <v>3.8</v>
      </c>
      <c r="K5406" s="4">
        <v>4.5025000000000004</v>
      </c>
      <c r="L5406" s="4">
        <v>5.1524999999999999</v>
      </c>
      <c r="M5406" s="4">
        <v>26</v>
      </c>
    </row>
    <row r="5407" spans="1:13" x14ac:dyDescent="0.2">
      <c r="A5407" s="3">
        <v>41275</v>
      </c>
      <c r="B5407" t="s">
        <v>9604</v>
      </c>
      <c r="C5407" t="s">
        <v>3924</v>
      </c>
      <c r="D5407" t="s">
        <v>9605</v>
      </c>
      <c r="E5407" t="s">
        <v>3923</v>
      </c>
      <c r="F5407" s="4">
        <v>5.3154545454545499</v>
      </c>
      <c r="G5407" s="4">
        <v>5.2750000000000004</v>
      </c>
      <c r="H5407" s="4">
        <v>0.88684420316797496</v>
      </c>
      <c r="I5407" s="4">
        <v>7.84</v>
      </c>
      <c r="J5407" s="4">
        <v>3.6</v>
      </c>
      <c r="K5407" s="4">
        <v>4.8</v>
      </c>
      <c r="L5407" s="4">
        <v>5.5875000000000004</v>
      </c>
      <c r="M5407" s="4">
        <v>22</v>
      </c>
    </row>
    <row r="5408" spans="1:13" x14ac:dyDescent="0.2">
      <c r="A5408" s="3">
        <v>41275</v>
      </c>
      <c r="B5408" t="s">
        <v>10171</v>
      </c>
      <c r="C5408" t="s">
        <v>3988</v>
      </c>
      <c r="D5408" t="s">
        <v>10172</v>
      </c>
      <c r="E5408" t="s">
        <v>3987</v>
      </c>
      <c r="F5408" s="4">
        <v>4.5054545454545503</v>
      </c>
      <c r="G5408" s="4">
        <v>4.5</v>
      </c>
      <c r="H5408" s="4">
        <v>0.31193294872803101</v>
      </c>
      <c r="I5408" s="4">
        <v>5.2</v>
      </c>
      <c r="J5408" s="4">
        <v>3.84</v>
      </c>
      <c r="K5408" s="4">
        <v>4.3075000000000001</v>
      </c>
      <c r="L5408" s="4">
        <v>4.6849999999999996</v>
      </c>
      <c r="M5408" s="4">
        <v>22</v>
      </c>
    </row>
    <row r="5409" spans="1:13" x14ac:dyDescent="0.2">
      <c r="A5409" s="3">
        <v>41275</v>
      </c>
      <c r="B5409" t="s">
        <v>10173</v>
      </c>
      <c r="C5409" t="s">
        <v>3991</v>
      </c>
      <c r="D5409" t="s">
        <v>10174</v>
      </c>
      <c r="E5409" t="s">
        <v>3990</v>
      </c>
      <c r="F5409" s="4">
        <v>4.1661111111111104</v>
      </c>
      <c r="G5409" s="4">
        <v>4.1500000000000004</v>
      </c>
      <c r="H5409" s="4">
        <v>0.34062466645663397</v>
      </c>
      <c r="I5409" s="4">
        <v>4.7</v>
      </c>
      <c r="J5409" s="4">
        <v>3.3</v>
      </c>
      <c r="K5409" s="4">
        <v>3.9775</v>
      </c>
      <c r="L5409" s="4">
        <v>4.4000000000000004</v>
      </c>
      <c r="M5409" s="4">
        <v>18</v>
      </c>
    </row>
    <row r="5410" spans="1:13" x14ac:dyDescent="0.2">
      <c r="A5410" s="3">
        <v>41275</v>
      </c>
      <c r="B5410" t="s">
        <v>10175</v>
      </c>
      <c r="C5410" t="s">
        <v>3994</v>
      </c>
      <c r="D5410" t="s">
        <v>10176</v>
      </c>
      <c r="E5410" t="s">
        <v>3993</v>
      </c>
      <c r="F5410" s="4">
        <v>4.72</v>
      </c>
      <c r="G5410" s="4">
        <v>4.7</v>
      </c>
      <c r="H5410" s="4">
        <v>0.28324419275118901</v>
      </c>
      <c r="I5410" s="4">
        <v>5.5</v>
      </c>
      <c r="J5410" s="4">
        <v>4.2</v>
      </c>
      <c r="K5410" s="4">
        <v>4.625</v>
      </c>
      <c r="L5410" s="4">
        <v>4.8</v>
      </c>
      <c r="M5410" s="4">
        <v>23</v>
      </c>
    </row>
    <row r="5411" spans="1:13" x14ac:dyDescent="0.2">
      <c r="A5411" s="3">
        <v>41275</v>
      </c>
      <c r="B5411" t="s">
        <v>10177</v>
      </c>
      <c r="C5411" t="s">
        <v>3997</v>
      </c>
      <c r="D5411" t="s">
        <v>10178</v>
      </c>
      <c r="E5411" t="s">
        <v>3996</v>
      </c>
      <c r="F5411" s="4">
        <v>4.4384210526315799</v>
      </c>
      <c r="G5411" s="4">
        <v>4.5</v>
      </c>
      <c r="H5411" s="4">
        <v>0.374362616217288</v>
      </c>
      <c r="I5411" s="4">
        <v>5</v>
      </c>
      <c r="J5411" s="4">
        <v>3.3</v>
      </c>
      <c r="K5411" s="4">
        <v>4.4000000000000004</v>
      </c>
      <c r="L5411" s="4">
        <v>4.51</v>
      </c>
      <c r="M5411" s="4">
        <v>19</v>
      </c>
    </row>
    <row r="5412" spans="1:13" x14ac:dyDescent="0.2">
      <c r="A5412" s="3">
        <v>41275</v>
      </c>
      <c r="B5412" t="s">
        <v>7438</v>
      </c>
      <c r="C5412" t="s">
        <v>3894</v>
      </c>
      <c r="D5412" t="s">
        <v>7439</v>
      </c>
      <c r="E5412" t="s">
        <v>3893</v>
      </c>
      <c r="F5412" s="4">
        <v>4.5191999999999997</v>
      </c>
      <c r="G5412" s="4">
        <v>4.5</v>
      </c>
      <c r="H5412" s="4">
        <v>0.104837970220717</v>
      </c>
      <c r="I5412" s="4">
        <v>4.87</v>
      </c>
      <c r="J5412" s="4">
        <v>4.3</v>
      </c>
      <c r="K5412" s="4">
        <v>4.5</v>
      </c>
      <c r="L5412" s="4">
        <v>4.5</v>
      </c>
      <c r="M5412" s="4">
        <v>25</v>
      </c>
    </row>
    <row r="5413" spans="1:13" x14ac:dyDescent="0.2">
      <c r="A5413" s="3">
        <v>41275</v>
      </c>
      <c r="B5413" t="s">
        <v>7544</v>
      </c>
      <c r="C5413" t="s">
        <v>3906</v>
      </c>
      <c r="D5413" t="s">
        <v>7545</v>
      </c>
      <c r="E5413" t="s">
        <v>3905</v>
      </c>
      <c r="F5413" s="4">
        <v>4.5979999999999999</v>
      </c>
      <c r="G5413" s="4">
        <v>4.5</v>
      </c>
      <c r="H5413" s="4">
        <v>0.35856194257989299</v>
      </c>
      <c r="I5413" s="4">
        <v>5.39</v>
      </c>
      <c r="J5413" s="4">
        <v>3.5</v>
      </c>
      <c r="K5413" s="4">
        <v>4.5</v>
      </c>
      <c r="L5413" s="4">
        <v>4.75</v>
      </c>
      <c r="M5413" s="4">
        <v>25</v>
      </c>
    </row>
    <row r="5414" spans="1:13" x14ac:dyDescent="0.2">
      <c r="A5414" s="3">
        <v>41275</v>
      </c>
      <c r="B5414" t="s">
        <v>7464</v>
      </c>
      <c r="C5414" t="s">
        <v>3897</v>
      </c>
      <c r="D5414" t="s">
        <v>7465</v>
      </c>
      <c r="E5414" t="s">
        <v>3896</v>
      </c>
      <c r="F5414" s="4">
        <v>4.5103999999999997</v>
      </c>
      <c r="G5414" s="4">
        <v>4.5</v>
      </c>
      <c r="H5414" s="4">
        <v>0.14689792374298599</v>
      </c>
      <c r="I5414" s="4">
        <v>4.91</v>
      </c>
      <c r="J5414" s="4">
        <v>4.0999999999999996</v>
      </c>
      <c r="K5414" s="4">
        <v>4.5</v>
      </c>
      <c r="L5414" s="4">
        <v>4.5</v>
      </c>
      <c r="M5414" s="4">
        <v>25</v>
      </c>
    </row>
    <row r="5415" spans="1:13" x14ac:dyDescent="0.2">
      <c r="A5415" s="3">
        <v>41275</v>
      </c>
      <c r="B5415" t="s">
        <v>7570</v>
      </c>
      <c r="C5415" t="s">
        <v>3909</v>
      </c>
      <c r="D5415" t="s">
        <v>7571</v>
      </c>
      <c r="E5415" t="s">
        <v>3908</v>
      </c>
      <c r="F5415" s="4">
        <v>4.70913043478261</v>
      </c>
      <c r="G5415" s="4">
        <v>4.5</v>
      </c>
      <c r="H5415" s="4">
        <v>0.30919121831993501</v>
      </c>
      <c r="I5415" s="4">
        <v>5.6</v>
      </c>
      <c r="J5415" s="4">
        <v>4.25</v>
      </c>
      <c r="K5415" s="4">
        <v>4.5</v>
      </c>
      <c r="L5415" s="4">
        <v>4.8550000000000004</v>
      </c>
      <c r="M5415" s="4">
        <v>23</v>
      </c>
    </row>
    <row r="5416" spans="1:13" x14ac:dyDescent="0.2">
      <c r="A5416" s="3">
        <v>41275</v>
      </c>
      <c r="B5416" t="s">
        <v>7490</v>
      </c>
      <c r="C5416" t="s">
        <v>3900</v>
      </c>
      <c r="D5416" t="s">
        <v>7491</v>
      </c>
      <c r="E5416" t="s">
        <v>3899</v>
      </c>
      <c r="F5416" s="4">
        <v>4.508</v>
      </c>
      <c r="G5416" s="4">
        <v>4.5</v>
      </c>
      <c r="H5416" s="4">
        <v>0.18296174463532</v>
      </c>
      <c r="I5416" s="4">
        <v>4.95</v>
      </c>
      <c r="J5416" s="4">
        <v>3.9</v>
      </c>
      <c r="K5416" s="4">
        <v>4.5</v>
      </c>
      <c r="L5416" s="4">
        <v>4.5</v>
      </c>
      <c r="M5416" s="4">
        <v>25</v>
      </c>
    </row>
    <row r="5417" spans="1:13" x14ac:dyDescent="0.2">
      <c r="A5417" s="3">
        <v>41275</v>
      </c>
      <c r="B5417" t="s">
        <v>7596</v>
      </c>
      <c r="C5417" t="s">
        <v>3912</v>
      </c>
      <c r="D5417" t="s">
        <v>7597</v>
      </c>
      <c r="E5417" t="s">
        <v>3911</v>
      </c>
      <c r="F5417" s="4">
        <v>4.91130434782609</v>
      </c>
      <c r="G5417" s="4">
        <v>5</v>
      </c>
      <c r="H5417" s="4">
        <v>0.46322294208204601</v>
      </c>
      <c r="I5417" s="4">
        <v>6.21</v>
      </c>
      <c r="J5417" s="4">
        <v>4.25</v>
      </c>
      <c r="K5417" s="4">
        <v>4.5</v>
      </c>
      <c r="L5417" s="4">
        <v>5</v>
      </c>
      <c r="M5417" s="4">
        <v>23</v>
      </c>
    </row>
    <row r="5418" spans="1:13" x14ac:dyDescent="0.2">
      <c r="A5418" s="3">
        <v>41275</v>
      </c>
      <c r="B5418" t="s">
        <v>7516</v>
      </c>
      <c r="C5418" t="s">
        <v>3903</v>
      </c>
      <c r="D5418" t="s">
        <v>7517</v>
      </c>
      <c r="E5418" t="s">
        <v>3902</v>
      </c>
      <c r="F5418" s="4">
        <v>4.5035999999999996</v>
      </c>
      <c r="G5418" s="4">
        <v>4.5</v>
      </c>
      <c r="H5418" s="4">
        <v>0.21901065423094501</v>
      </c>
      <c r="I5418" s="4">
        <v>4.9800000000000004</v>
      </c>
      <c r="J5418" s="4">
        <v>3.7</v>
      </c>
      <c r="K5418" s="4">
        <v>4.5</v>
      </c>
      <c r="L5418" s="4">
        <v>4.5</v>
      </c>
      <c r="M5418" s="4">
        <v>25</v>
      </c>
    </row>
    <row r="5419" spans="1:13" x14ac:dyDescent="0.2">
      <c r="A5419" s="3">
        <v>41275</v>
      </c>
      <c r="B5419" t="s">
        <v>7622</v>
      </c>
      <c r="C5419" t="s">
        <v>3915</v>
      </c>
      <c r="D5419" t="s">
        <v>7623</v>
      </c>
      <c r="E5419" t="s">
        <v>3914</v>
      </c>
      <c r="F5419" s="4">
        <v>5.0895652173913</v>
      </c>
      <c r="G5419" s="4">
        <v>5</v>
      </c>
      <c r="H5419" s="4">
        <v>0.53881585875349702</v>
      </c>
      <c r="I5419" s="4">
        <v>6.71</v>
      </c>
      <c r="J5419" s="4">
        <v>4.25</v>
      </c>
      <c r="K5419" s="4">
        <v>5</v>
      </c>
      <c r="L5419" s="4">
        <v>5.25</v>
      </c>
      <c r="M5419" s="4">
        <v>23</v>
      </c>
    </row>
    <row r="5420" spans="1:13" x14ac:dyDescent="0.2">
      <c r="A5420" s="3">
        <v>41275</v>
      </c>
      <c r="B5420" t="s">
        <v>7632</v>
      </c>
      <c r="C5420" t="s">
        <v>3081</v>
      </c>
      <c r="D5420" t="s">
        <v>7633</v>
      </c>
      <c r="E5420" t="s">
        <v>3080</v>
      </c>
      <c r="F5420" s="4">
        <v>3.6307999999999998</v>
      </c>
      <c r="G5420" s="4">
        <v>3.65</v>
      </c>
      <c r="H5420" s="4">
        <v>0.203215258726579</v>
      </c>
      <c r="I5420" s="4">
        <v>3.93</v>
      </c>
      <c r="J5420" s="4">
        <v>3.17</v>
      </c>
      <c r="K5420" s="4">
        <v>3.4950000000000001</v>
      </c>
      <c r="L5420" s="4">
        <v>3.7650000000000001</v>
      </c>
      <c r="M5420" s="4">
        <v>30</v>
      </c>
    </row>
    <row r="5421" spans="1:13" x14ac:dyDescent="0.2">
      <c r="A5421" s="3">
        <v>41275</v>
      </c>
      <c r="B5421" t="s">
        <v>9534</v>
      </c>
      <c r="C5421" t="s">
        <v>3072</v>
      </c>
      <c r="D5421" t="s">
        <v>9535</v>
      </c>
      <c r="E5421" t="s">
        <v>3071</v>
      </c>
      <c r="F5421" s="4">
        <v>3.66677419354839</v>
      </c>
      <c r="G5421" s="4">
        <v>3.7</v>
      </c>
      <c r="H5421" s="4">
        <v>0.25371095228986101</v>
      </c>
      <c r="I5421" s="4">
        <v>4.1500000000000004</v>
      </c>
      <c r="J5421" s="4">
        <v>2.9</v>
      </c>
      <c r="K5421" s="4">
        <v>3.6</v>
      </c>
      <c r="L5421" s="4">
        <v>3.8</v>
      </c>
      <c r="M5421" s="4">
        <v>31</v>
      </c>
    </row>
    <row r="5422" spans="1:13" x14ac:dyDescent="0.2">
      <c r="A5422" s="3">
        <v>41275</v>
      </c>
      <c r="B5422" t="s">
        <v>9566</v>
      </c>
      <c r="C5422" t="s">
        <v>3075</v>
      </c>
      <c r="D5422" t="s">
        <v>9567</v>
      </c>
      <c r="E5422" t="s">
        <v>3074</v>
      </c>
      <c r="F5422" s="4">
        <v>3.6567741935483902</v>
      </c>
      <c r="G5422" s="4">
        <v>3.6</v>
      </c>
      <c r="H5422" s="4">
        <v>0.29151771926447501</v>
      </c>
      <c r="I5422" s="4">
        <v>4.3600000000000003</v>
      </c>
      <c r="J5422" s="4">
        <v>3.1</v>
      </c>
      <c r="K5422" s="4">
        <v>3.5</v>
      </c>
      <c r="L5422" s="4">
        <v>3.7549999999999999</v>
      </c>
      <c r="M5422" s="4">
        <v>31</v>
      </c>
    </row>
    <row r="5423" spans="1:13" x14ac:dyDescent="0.2">
      <c r="A5423" s="3">
        <v>41275</v>
      </c>
      <c r="B5423" t="s">
        <v>7634</v>
      </c>
      <c r="C5423" t="s">
        <v>3102</v>
      </c>
      <c r="D5423" t="s">
        <v>7635</v>
      </c>
      <c r="E5423" t="s">
        <v>3101</v>
      </c>
      <c r="F5423" s="4">
        <v>3.5325000000000002</v>
      </c>
      <c r="G5423" s="4">
        <v>3.5</v>
      </c>
      <c r="H5423" s="4">
        <v>0.25122846323762899</v>
      </c>
      <c r="I5423" s="4">
        <v>4.25</v>
      </c>
      <c r="J5423" s="4">
        <v>3</v>
      </c>
      <c r="K5423" s="4">
        <v>3.4</v>
      </c>
      <c r="L5423" s="4">
        <v>3.6524999999999999</v>
      </c>
      <c r="M5423" s="4">
        <v>28</v>
      </c>
    </row>
    <row r="5424" spans="1:13" x14ac:dyDescent="0.2">
      <c r="A5424" s="3">
        <v>41275</v>
      </c>
      <c r="B5424" t="s">
        <v>9598</v>
      </c>
      <c r="C5424" t="s">
        <v>3078</v>
      </c>
      <c r="D5424" t="s">
        <v>9599</v>
      </c>
      <c r="E5424" t="s">
        <v>3077</v>
      </c>
      <c r="F5424" s="4">
        <v>3.5114285714285698</v>
      </c>
      <c r="G5424" s="4">
        <v>3.5</v>
      </c>
      <c r="H5424" s="4">
        <v>0.28633979148989402</v>
      </c>
      <c r="I5424" s="4">
        <v>4.45</v>
      </c>
      <c r="J5424" s="4">
        <v>3</v>
      </c>
      <c r="K5424" s="4">
        <v>3.3849999999999998</v>
      </c>
      <c r="L5424" s="4">
        <v>3.6625000000000001</v>
      </c>
      <c r="M5424" s="4">
        <v>28</v>
      </c>
    </row>
    <row r="5425" spans="1:13" x14ac:dyDescent="0.2">
      <c r="A5425" s="3">
        <v>41275</v>
      </c>
      <c r="B5425" t="s">
        <v>7636</v>
      </c>
      <c r="C5425" t="s">
        <v>3105</v>
      </c>
      <c r="D5425" t="s">
        <v>7637</v>
      </c>
      <c r="E5425" t="s">
        <v>3104</v>
      </c>
      <c r="F5425" s="4">
        <v>3.4282142857142901</v>
      </c>
      <c r="G5425" s="4">
        <v>3.5</v>
      </c>
      <c r="H5425" s="4">
        <v>0.261789476791429</v>
      </c>
      <c r="I5425" s="4">
        <v>4</v>
      </c>
      <c r="J5425" s="4">
        <v>3</v>
      </c>
      <c r="K5425" s="4">
        <v>3.2949999999999999</v>
      </c>
      <c r="L5425" s="4">
        <v>3.6</v>
      </c>
      <c r="M5425" s="4">
        <v>28</v>
      </c>
    </row>
    <row r="5426" spans="1:13" x14ac:dyDescent="0.2">
      <c r="A5426" s="3">
        <v>41275</v>
      </c>
      <c r="B5426" t="s">
        <v>7532</v>
      </c>
      <c r="C5426" t="s">
        <v>3114</v>
      </c>
      <c r="D5426" t="s">
        <v>7533</v>
      </c>
      <c r="E5426" t="s">
        <v>3113</v>
      </c>
      <c r="F5426" s="4">
        <v>0.47625806451612901</v>
      </c>
      <c r="G5426" s="4">
        <v>0.46</v>
      </c>
      <c r="H5426" s="4">
        <v>0.14792587507305499</v>
      </c>
      <c r="I5426" s="4">
        <v>0.9</v>
      </c>
      <c r="J5426" s="4">
        <v>0.25</v>
      </c>
      <c r="K5426" s="4">
        <v>0.34699999999999998</v>
      </c>
      <c r="L5426" s="4">
        <v>0.57999999999999996</v>
      </c>
      <c r="M5426" s="4">
        <v>31</v>
      </c>
    </row>
    <row r="5427" spans="1:13" x14ac:dyDescent="0.2">
      <c r="A5427" s="3">
        <v>41275</v>
      </c>
      <c r="B5427" t="s">
        <v>7638</v>
      </c>
      <c r="C5427" t="s">
        <v>3150</v>
      </c>
      <c r="D5427" t="s">
        <v>7639</v>
      </c>
      <c r="E5427" t="s">
        <v>3149</v>
      </c>
      <c r="F5427" s="4">
        <v>0.498533333333333</v>
      </c>
      <c r="G5427" s="4">
        <v>0.49</v>
      </c>
      <c r="H5427" s="4">
        <v>0.13861774114780401</v>
      </c>
      <c r="I5427" s="4">
        <v>0.87</v>
      </c>
      <c r="J5427" s="4">
        <v>0.24</v>
      </c>
      <c r="K5427" s="4">
        <v>0.40749999999999997</v>
      </c>
      <c r="L5427" s="4">
        <v>0.58750000000000002</v>
      </c>
      <c r="M5427" s="4">
        <v>30</v>
      </c>
    </row>
    <row r="5428" spans="1:13" x14ac:dyDescent="0.2">
      <c r="A5428" s="3">
        <v>41275</v>
      </c>
      <c r="B5428" t="s">
        <v>7538</v>
      </c>
      <c r="C5428" t="s">
        <v>3117</v>
      </c>
      <c r="D5428" t="s">
        <v>7539</v>
      </c>
      <c r="E5428" t="s">
        <v>3116</v>
      </c>
      <c r="F5428" s="4">
        <v>0.29693548387096802</v>
      </c>
      <c r="G5428" s="4">
        <v>0.3</v>
      </c>
      <c r="H5428" s="4">
        <v>8.1329345045877494E-2</v>
      </c>
      <c r="I5428" s="4">
        <v>0.46</v>
      </c>
      <c r="J5428" s="4">
        <v>7.0000000000000007E-2</v>
      </c>
      <c r="K5428" s="4">
        <v>0.245</v>
      </c>
      <c r="L5428" s="4">
        <v>0.35</v>
      </c>
      <c r="M5428" s="4">
        <v>31</v>
      </c>
    </row>
    <row r="5429" spans="1:13" x14ac:dyDescent="0.2">
      <c r="A5429" s="3">
        <v>41275</v>
      </c>
      <c r="B5429" t="s">
        <v>7548</v>
      </c>
      <c r="C5429" t="s">
        <v>3120</v>
      </c>
      <c r="D5429" t="s">
        <v>7549</v>
      </c>
      <c r="E5429" t="s">
        <v>3119</v>
      </c>
      <c r="F5429" s="4">
        <v>0.26809677419354799</v>
      </c>
      <c r="G5429" s="4">
        <v>0.28999999999999998</v>
      </c>
      <c r="H5429" s="4">
        <v>0.119285191827181</v>
      </c>
      <c r="I5429" s="4">
        <v>0.44</v>
      </c>
      <c r="J5429" s="4">
        <v>0</v>
      </c>
      <c r="K5429" s="4">
        <v>0.185</v>
      </c>
      <c r="L5429" s="4">
        <v>0.34499999999999997</v>
      </c>
      <c r="M5429" s="4">
        <v>31</v>
      </c>
    </row>
    <row r="5430" spans="1:13" x14ac:dyDescent="0.2">
      <c r="A5430" s="3">
        <v>41275</v>
      </c>
      <c r="B5430" t="s">
        <v>7556</v>
      </c>
      <c r="C5430" t="s">
        <v>3123</v>
      </c>
      <c r="D5430" t="s">
        <v>7557</v>
      </c>
      <c r="E5430" t="s">
        <v>3122</v>
      </c>
      <c r="F5430" s="4">
        <v>-9.0838709677419402E-2</v>
      </c>
      <c r="G5430" s="4">
        <v>-0.12</v>
      </c>
      <c r="H5430" s="4">
        <v>0.14891767228331099</v>
      </c>
      <c r="I5430" s="4">
        <v>0.21</v>
      </c>
      <c r="J5430" s="4">
        <v>-0.4</v>
      </c>
      <c r="K5430" s="4">
        <v>-0.185</v>
      </c>
      <c r="L5430" s="4">
        <v>0.02</v>
      </c>
      <c r="M5430" s="4">
        <v>31</v>
      </c>
    </row>
    <row r="5431" spans="1:13" x14ac:dyDescent="0.2">
      <c r="A5431" s="3">
        <v>41275</v>
      </c>
      <c r="B5431" t="s">
        <v>7564</v>
      </c>
      <c r="C5431" t="s">
        <v>3126</v>
      </c>
      <c r="D5431" t="s">
        <v>7565</v>
      </c>
      <c r="E5431" t="s">
        <v>3125</v>
      </c>
      <c r="F5431" s="4">
        <v>-0.32245161290322599</v>
      </c>
      <c r="G5431" s="4">
        <v>-0.37</v>
      </c>
      <c r="H5431" s="4">
        <v>0.20296384550122501</v>
      </c>
      <c r="I5431" s="4">
        <v>0.34</v>
      </c>
      <c r="J5431" s="4">
        <v>-0.6</v>
      </c>
      <c r="K5431" s="4">
        <v>-0.44500000000000001</v>
      </c>
      <c r="L5431" s="4">
        <v>-0.26500000000000001</v>
      </c>
      <c r="M5431" s="4">
        <v>31</v>
      </c>
    </row>
    <row r="5432" spans="1:13" x14ac:dyDescent="0.2">
      <c r="A5432" s="3">
        <v>41275</v>
      </c>
      <c r="B5432" t="s">
        <v>7574</v>
      </c>
      <c r="C5432" t="s">
        <v>3129</v>
      </c>
      <c r="D5432" t="s">
        <v>7575</v>
      </c>
      <c r="E5432" t="s">
        <v>3128</v>
      </c>
      <c r="F5432" s="4">
        <v>0.20422580645161301</v>
      </c>
      <c r="G5432" s="4">
        <v>0.2</v>
      </c>
      <c r="H5432" s="4">
        <v>0.108595183956263</v>
      </c>
      <c r="I5432" s="4">
        <v>0.56000000000000005</v>
      </c>
      <c r="J5432" s="4">
        <v>0.06</v>
      </c>
      <c r="K5432" s="4">
        <v>0.13</v>
      </c>
      <c r="L5432" s="4">
        <v>0.245</v>
      </c>
      <c r="M5432" s="4">
        <v>31</v>
      </c>
    </row>
    <row r="5433" spans="1:13" x14ac:dyDescent="0.2">
      <c r="A5433" s="3">
        <v>41275</v>
      </c>
      <c r="B5433" t="s">
        <v>7582</v>
      </c>
      <c r="C5433" t="s">
        <v>3132</v>
      </c>
      <c r="D5433" t="s">
        <v>7583</v>
      </c>
      <c r="E5433" t="s">
        <v>3131</v>
      </c>
      <c r="F5433" s="4">
        <v>0.36206451612903201</v>
      </c>
      <c r="G5433" s="4">
        <v>0.34</v>
      </c>
      <c r="H5433" s="4">
        <v>0.106157724003444</v>
      </c>
      <c r="I5433" s="4">
        <v>0.67</v>
      </c>
      <c r="J5433" s="4">
        <v>0.14000000000000001</v>
      </c>
      <c r="K5433" s="4">
        <v>0.3</v>
      </c>
      <c r="L5433" s="4">
        <v>0.39</v>
      </c>
      <c r="M5433" s="4">
        <v>31</v>
      </c>
    </row>
    <row r="5434" spans="1:13" x14ac:dyDescent="0.2">
      <c r="A5434" s="3">
        <v>41275</v>
      </c>
      <c r="B5434" t="s">
        <v>7590</v>
      </c>
      <c r="C5434" t="s">
        <v>3135</v>
      </c>
      <c r="D5434" t="s">
        <v>7591</v>
      </c>
      <c r="E5434" t="s">
        <v>3134</v>
      </c>
      <c r="F5434" s="4">
        <v>0.28061290322580601</v>
      </c>
      <c r="G5434" s="4">
        <v>0.27</v>
      </c>
      <c r="H5434" s="4">
        <v>7.1691318590819106E-2</v>
      </c>
      <c r="I5434" s="4">
        <v>0.48</v>
      </c>
      <c r="J5434" s="4">
        <v>0.14000000000000001</v>
      </c>
      <c r="K5434" s="4">
        <v>0.23499999999999999</v>
      </c>
      <c r="L5434" s="4">
        <v>0.3</v>
      </c>
      <c r="M5434" s="4">
        <v>31</v>
      </c>
    </row>
    <row r="5435" spans="1:13" x14ac:dyDescent="0.2">
      <c r="A5435" s="3">
        <v>41275</v>
      </c>
      <c r="B5435" t="s">
        <v>7600</v>
      </c>
      <c r="C5435" t="s">
        <v>3138</v>
      </c>
      <c r="D5435" t="s">
        <v>7601</v>
      </c>
      <c r="E5435" t="s">
        <v>3137</v>
      </c>
      <c r="F5435" s="4">
        <v>0.43612903225806499</v>
      </c>
      <c r="G5435" s="4">
        <v>0.43</v>
      </c>
      <c r="H5435" s="4">
        <v>0.103269144128497</v>
      </c>
      <c r="I5435" s="4">
        <v>0.7</v>
      </c>
      <c r="J5435" s="4">
        <v>0.21</v>
      </c>
      <c r="K5435" s="4">
        <v>0.36</v>
      </c>
      <c r="L5435" s="4">
        <v>0.5</v>
      </c>
      <c r="M5435" s="4">
        <v>31</v>
      </c>
    </row>
    <row r="5436" spans="1:13" x14ac:dyDescent="0.2">
      <c r="A5436" s="3">
        <v>41275</v>
      </c>
      <c r="B5436" t="s">
        <v>7608</v>
      </c>
      <c r="C5436" t="s">
        <v>3141</v>
      </c>
      <c r="D5436" t="s">
        <v>7609</v>
      </c>
      <c r="E5436" t="s">
        <v>3140</v>
      </c>
      <c r="F5436" s="4">
        <v>0.50674193548387103</v>
      </c>
      <c r="G5436" s="4">
        <v>0.49</v>
      </c>
      <c r="H5436" s="4">
        <v>0.102951758198338</v>
      </c>
      <c r="I5436" s="4">
        <v>0.71</v>
      </c>
      <c r="J5436" s="4">
        <v>0.18</v>
      </c>
      <c r="K5436" s="4">
        <v>0.46</v>
      </c>
      <c r="L5436" s="4">
        <v>0.56499999999999995</v>
      </c>
      <c r="M5436" s="4">
        <v>31</v>
      </c>
    </row>
    <row r="5437" spans="1:13" x14ac:dyDescent="0.2">
      <c r="A5437" s="3">
        <v>41275</v>
      </c>
      <c r="B5437" t="s">
        <v>7616</v>
      </c>
      <c r="C5437" t="s">
        <v>3144</v>
      </c>
      <c r="D5437" t="s">
        <v>7617</v>
      </c>
      <c r="E5437" t="s">
        <v>3143</v>
      </c>
      <c r="F5437" s="4">
        <v>0.72867741935483898</v>
      </c>
      <c r="G5437" s="4">
        <v>0.72</v>
      </c>
      <c r="H5437" s="4">
        <v>0.152394966473475</v>
      </c>
      <c r="I5437" s="4">
        <v>1.06</v>
      </c>
      <c r="J5437" s="4">
        <v>0.36</v>
      </c>
      <c r="K5437" s="4">
        <v>0.66500000000000004</v>
      </c>
      <c r="L5437" s="4">
        <v>0.8</v>
      </c>
      <c r="M5437" s="4">
        <v>31</v>
      </c>
    </row>
    <row r="5438" spans="1:13" x14ac:dyDescent="0.2">
      <c r="A5438" s="3">
        <v>41275</v>
      </c>
      <c r="B5438" t="s">
        <v>7626</v>
      </c>
      <c r="C5438" t="s">
        <v>3147</v>
      </c>
      <c r="D5438" t="s">
        <v>7627</v>
      </c>
      <c r="E5438" t="s">
        <v>3146</v>
      </c>
      <c r="F5438" s="4">
        <v>0.49312903225806498</v>
      </c>
      <c r="G5438" s="4">
        <v>0.51</v>
      </c>
      <c r="H5438" s="4">
        <v>0.14814469096922001</v>
      </c>
      <c r="I5438" s="4">
        <v>0.94</v>
      </c>
      <c r="J5438" s="4">
        <v>0.13</v>
      </c>
      <c r="K5438" s="4">
        <v>0.39500000000000002</v>
      </c>
      <c r="L5438" s="4">
        <v>0.58499999999999996</v>
      </c>
      <c r="M5438" s="4">
        <v>31</v>
      </c>
    </row>
    <row r="5439" spans="1:13" x14ac:dyDescent="0.2">
      <c r="A5439" s="3">
        <v>41275</v>
      </c>
      <c r="B5439" t="s">
        <v>7640</v>
      </c>
      <c r="C5439" t="s">
        <v>3096</v>
      </c>
      <c r="D5439" t="s">
        <v>7641</v>
      </c>
      <c r="E5439" t="s">
        <v>3095</v>
      </c>
      <c r="F5439" s="4">
        <v>3.2847586206896602</v>
      </c>
      <c r="G5439" s="4">
        <v>3.3</v>
      </c>
      <c r="H5439" s="4">
        <v>0.21629570618094901</v>
      </c>
      <c r="I5439" s="4">
        <v>3.78</v>
      </c>
      <c r="J5439" s="4">
        <v>2.86</v>
      </c>
      <c r="K5439" s="4">
        <v>3.15</v>
      </c>
      <c r="L5439" s="4">
        <v>3.41</v>
      </c>
      <c r="M5439" s="4">
        <v>29</v>
      </c>
    </row>
    <row r="5440" spans="1:13" x14ac:dyDescent="0.2">
      <c r="A5440" s="3">
        <v>41275</v>
      </c>
      <c r="B5440" t="s">
        <v>9568</v>
      </c>
      <c r="C5440" t="s">
        <v>3087</v>
      </c>
      <c r="D5440" t="s">
        <v>9569</v>
      </c>
      <c r="E5440" t="s">
        <v>3086</v>
      </c>
      <c r="F5440" s="4">
        <v>3.2993333333333301</v>
      </c>
      <c r="G5440" s="4">
        <v>3.3149999999999999</v>
      </c>
      <c r="H5440" s="4">
        <v>0.21344357783625201</v>
      </c>
      <c r="I5440" s="4">
        <v>3.7</v>
      </c>
      <c r="J5440" s="4">
        <v>2.82</v>
      </c>
      <c r="K5440" s="4">
        <v>3.2</v>
      </c>
      <c r="L5440" s="4">
        <v>3.4275000000000002</v>
      </c>
      <c r="M5440" s="4">
        <v>30</v>
      </c>
    </row>
    <row r="5441" spans="1:13" x14ac:dyDescent="0.2">
      <c r="A5441" s="3">
        <v>41275</v>
      </c>
      <c r="B5441" t="s">
        <v>9606</v>
      </c>
      <c r="C5441" t="s">
        <v>3090</v>
      </c>
      <c r="D5441" t="s">
        <v>9607</v>
      </c>
      <c r="E5441" t="s">
        <v>3089</v>
      </c>
      <c r="F5441" s="4">
        <v>3.2886206896551702</v>
      </c>
      <c r="G5441" s="4">
        <v>3.27</v>
      </c>
      <c r="H5441" s="4">
        <v>0.28039161565225001</v>
      </c>
      <c r="I5441" s="4">
        <v>3.84</v>
      </c>
      <c r="J5441" s="4">
        <v>2.44</v>
      </c>
      <c r="K5441" s="4">
        <v>3.2</v>
      </c>
      <c r="L5441" s="4">
        <v>3.43</v>
      </c>
      <c r="M5441" s="4">
        <v>29</v>
      </c>
    </row>
    <row r="5442" spans="1:13" x14ac:dyDescent="0.2">
      <c r="A5442" s="3">
        <v>41275</v>
      </c>
      <c r="B5442" t="s">
        <v>9608</v>
      </c>
      <c r="C5442" t="s">
        <v>3093</v>
      </c>
      <c r="D5442" t="s">
        <v>9609</v>
      </c>
      <c r="E5442" t="s">
        <v>3092</v>
      </c>
      <c r="F5442" s="4">
        <v>3.2861538461538502</v>
      </c>
      <c r="G5442" s="4">
        <v>3.2549999999999999</v>
      </c>
      <c r="H5442" s="4">
        <v>0.30274843580870098</v>
      </c>
      <c r="I5442" s="4">
        <v>4.05</v>
      </c>
      <c r="J5442" s="4">
        <v>2.73</v>
      </c>
      <c r="K5442" s="4">
        <v>3.07</v>
      </c>
      <c r="L5442" s="4">
        <v>3.49</v>
      </c>
      <c r="M5442" s="4">
        <v>26</v>
      </c>
    </row>
    <row r="5443" spans="1:13" x14ac:dyDescent="0.2">
      <c r="A5443" s="3">
        <v>41275</v>
      </c>
      <c r="B5443" t="s">
        <v>7642</v>
      </c>
      <c r="C5443" t="s">
        <v>3153</v>
      </c>
      <c r="D5443" t="s">
        <v>7643</v>
      </c>
      <c r="E5443" t="s">
        <v>3152</v>
      </c>
      <c r="F5443" s="4">
        <v>0.37466666666666698</v>
      </c>
      <c r="G5443" s="4">
        <v>0.375</v>
      </c>
      <c r="H5443" s="4">
        <v>7.0257326692829594E-2</v>
      </c>
      <c r="I5443" s="4">
        <v>0.54</v>
      </c>
      <c r="J5443" s="4">
        <v>0.23</v>
      </c>
      <c r="K5443" s="4">
        <v>0.32250000000000001</v>
      </c>
      <c r="L5443" s="4">
        <v>0.41749999999999998</v>
      </c>
      <c r="M5443" s="4">
        <v>30</v>
      </c>
    </row>
    <row r="5444" spans="1:13" x14ac:dyDescent="0.2">
      <c r="A5444" s="3">
        <v>41275</v>
      </c>
      <c r="B5444" t="s">
        <v>10159</v>
      </c>
      <c r="C5444" t="s">
        <v>4324</v>
      </c>
      <c r="D5444" t="s">
        <v>10160</v>
      </c>
      <c r="E5444" t="s">
        <v>4323</v>
      </c>
      <c r="F5444" s="4">
        <v>2.0517241379310298</v>
      </c>
      <c r="G5444" s="4">
        <v>2</v>
      </c>
      <c r="H5444" s="4">
        <v>0.20808770413178501</v>
      </c>
      <c r="I5444" s="4">
        <v>2.2999999999999998</v>
      </c>
      <c r="J5444" s="4">
        <v>1.6</v>
      </c>
      <c r="K5444" s="4">
        <v>2</v>
      </c>
      <c r="L5444" s="4">
        <v>2.2999999999999998</v>
      </c>
      <c r="M5444" s="4">
        <v>29</v>
      </c>
    </row>
    <row r="5445" spans="1:13" x14ac:dyDescent="0.2">
      <c r="A5445" s="3">
        <v>41275</v>
      </c>
      <c r="B5445" t="s">
        <v>10179</v>
      </c>
      <c r="C5445" t="s">
        <v>4327</v>
      </c>
      <c r="D5445" t="s">
        <v>10180</v>
      </c>
      <c r="E5445" t="s">
        <v>4326</v>
      </c>
      <c r="F5445" s="4">
        <v>2.57344827586207</v>
      </c>
      <c r="G5445" s="4">
        <v>2.5</v>
      </c>
      <c r="H5445" s="4">
        <v>0.35689410056034598</v>
      </c>
      <c r="I5445" s="4">
        <v>3.4</v>
      </c>
      <c r="J5445" s="4">
        <v>2</v>
      </c>
      <c r="K5445" s="4">
        <v>2.2999999999999998</v>
      </c>
      <c r="L5445" s="4">
        <v>2.8</v>
      </c>
      <c r="M5445" s="4">
        <v>29</v>
      </c>
    </row>
    <row r="5446" spans="1:13" x14ac:dyDescent="0.2">
      <c r="A5446" s="3">
        <v>41275</v>
      </c>
      <c r="B5446" t="s">
        <v>9594</v>
      </c>
      <c r="C5446" t="s">
        <v>3939</v>
      </c>
      <c r="D5446" t="s">
        <v>9595</v>
      </c>
      <c r="E5446" t="s">
        <v>3947</v>
      </c>
      <c r="F5446" s="4">
        <v>12.7057703703704</v>
      </c>
      <c r="G5446" s="4">
        <v>12.69</v>
      </c>
      <c r="H5446" s="4">
        <v>0.101901501516886</v>
      </c>
      <c r="I5446" s="4">
        <v>12.92</v>
      </c>
      <c r="J5446" s="4">
        <v>12.54</v>
      </c>
      <c r="K5446" s="4">
        <v>12.65</v>
      </c>
      <c r="L5446" s="4">
        <v>12.7714</v>
      </c>
      <c r="M5446" s="4">
        <v>27</v>
      </c>
    </row>
    <row r="5447" spans="1:13" x14ac:dyDescent="0.2">
      <c r="A5447" s="3">
        <v>41275</v>
      </c>
      <c r="B5447" t="s">
        <v>9600</v>
      </c>
      <c r="C5447" t="s">
        <v>3942</v>
      </c>
      <c r="D5447" t="s">
        <v>9601</v>
      </c>
      <c r="E5447" t="s">
        <v>3949</v>
      </c>
      <c r="F5447" s="4">
        <v>12.673740740740699</v>
      </c>
      <c r="G5447" s="4">
        <v>12.65</v>
      </c>
      <c r="H5447" s="4">
        <v>0.158053445827327</v>
      </c>
      <c r="I5447" s="4">
        <v>13.05</v>
      </c>
      <c r="J5447" s="4">
        <v>12.39</v>
      </c>
      <c r="K5447" s="4">
        <v>12.574999999999999</v>
      </c>
      <c r="L5447" s="4">
        <v>12.795</v>
      </c>
      <c r="M5447" s="4">
        <v>27</v>
      </c>
    </row>
    <row r="5448" spans="1:13" x14ac:dyDescent="0.2">
      <c r="A5448" s="3">
        <v>41275</v>
      </c>
      <c r="B5448" t="s">
        <v>9610</v>
      </c>
      <c r="C5448" t="s">
        <v>3952</v>
      </c>
      <c r="D5448" t="s">
        <v>9611</v>
      </c>
      <c r="E5448" t="s">
        <v>3951</v>
      </c>
      <c r="F5448" s="4">
        <v>12.6767740740741</v>
      </c>
      <c r="G5448" s="4">
        <v>12.65</v>
      </c>
      <c r="H5448" s="4">
        <v>0.203851457217471</v>
      </c>
      <c r="I5448" s="4">
        <v>13.1</v>
      </c>
      <c r="J5448" s="4">
        <v>12.28</v>
      </c>
      <c r="K5448" s="4">
        <v>12.5625</v>
      </c>
      <c r="L5448" s="4">
        <v>12.795</v>
      </c>
      <c r="M5448" s="4">
        <v>27</v>
      </c>
    </row>
    <row r="5449" spans="1:13" x14ac:dyDescent="0.2">
      <c r="A5449" s="3">
        <v>41275</v>
      </c>
      <c r="B5449" t="s">
        <v>9572</v>
      </c>
      <c r="C5449" t="s">
        <v>3936</v>
      </c>
      <c r="D5449" t="s">
        <v>9573</v>
      </c>
      <c r="E5449" t="s">
        <v>3935</v>
      </c>
      <c r="F5449" s="4">
        <v>12.6375275862069</v>
      </c>
      <c r="G5449" s="4">
        <v>12.6</v>
      </c>
      <c r="H5449" s="4">
        <v>0.34625717207275702</v>
      </c>
      <c r="I5449" s="4">
        <v>13.5</v>
      </c>
      <c r="J5449" s="4">
        <v>12</v>
      </c>
      <c r="K5449" s="4">
        <v>12.489000000000001</v>
      </c>
      <c r="L5449" s="4">
        <v>12.77</v>
      </c>
      <c r="M5449" s="4">
        <v>29</v>
      </c>
    </row>
    <row r="5450" spans="1:13" x14ac:dyDescent="0.2">
      <c r="A5450" s="3">
        <v>41275</v>
      </c>
      <c r="B5450" t="s">
        <v>9602</v>
      </c>
      <c r="C5450" t="s">
        <v>3939</v>
      </c>
      <c r="D5450" t="s">
        <v>9603</v>
      </c>
      <c r="E5450" t="s">
        <v>3938</v>
      </c>
      <c r="F5450" s="4">
        <v>12.602358620689699</v>
      </c>
      <c r="G5450" s="4">
        <v>12.61</v>
      </c>
      <c r="H5450" s="4">
        <v>0.60603524267938302</v>
      </c>
      <c r="I5450" s="4">
        <v>13.92</v>
      </c>
      <c r="J5450" s="4">
        <v>11.7</v>
      </c>
      <c r="K5450" s="4">
        <v>12</v>
      </c>
      <c r="L5450" s="4">
        <v>12.99</v>
      </c>
      <c r="M5450" s="4">
        <v>29</v>
      </c>
    </row>
    <row r="5451" spans="1:13" x14ac:dyDescent="0.2">
      <c r="A5451" s="3">
        <v>41275</v>
      </c>
      <c r="B5451" t="s">
        <v>10141</v>
      </c>
      <c r="C5451" t="s">
        <v>3576</v>
      </c>
      <c r="D5451" t="s">
        <v>10142</v>
      </c>
      <c r="E5451" t="s">
        <v>3575</v>
      </c>
      <c r="F5451" s="4">
        <v>3.9568750000000001</v>
      </c>
      <c r="G5451" s="4">
        <v>3.9</v>
      </c>
      <c r="H5451" s="4">
        <v>0.18311705228817399</v>
      </c>
      <c r="I5451" s="4">
        <v>4.5999999999999996</v>
      </c>
      <c r="J5451" s="4">
        <v>3.5</v>
      </c>
      <c r="K5451" s="4">
        <v>3.9</v>
      </c>
      <c r="L5451" s="4">
        <v>4</v>
      </c>
      <c r="M5451" s="4">
        <v>32</v>
      </c>
    </row>
    <row r="5452" spans="1:13" x14ac:dyDescent="0.2">
      <c r="A5452" s="3">
        <v>41275</v>
      </c>
      <c r="B5452" t="s">
        <v>10157</v>
      </c>
      <c r="C5452" t="s">
        <v>3579</v>
      </c>
      <c r="D5452" t="s">
        <v>10158</v>
      </c>
      <c r="E5452" t="s">
        <v>3578</v>
      </c>
      <c r="F5452" s="4">
        <v>3.5456249999999998</v>
      </c>
      <c r="G5452" s="4">
        <v>3.5649999999999999</v>
      </c>
      <c r="H5452" s="4">
        <v>0.31606387165847</v>
      </c>
      <c r="I5452" s="4">
        <v>4.2</v>
      </c>
      <c r="J5452" s="4">
        <v>3</v>
      </c>
      <c r="K5452" s="4">
        <v>3.3</v>
      </c>
      <c r="L5452" s="4">
        <v>3.7</v>
      </c>
      <c r="M5452" s="4">
        <v>32</v>
      </c>
    </row>
    <row r="5453" spans="1:13" x14ac:dyDescent="0.2">
      <c r="A5453" s="3">
        <v>41275</v>
      </c>
      <c r="B5453" t="s">
        <v>10181</v>
      </c>
      <c r="C5453" t="s">
        <v>3582</v>
      </c>
      <c r="D5453" t="s">
        <v>10182</v>
      </c>
      <c r="E5453" t="s">
        <v>3581</v>
      </c>
      <c r="F5453" s="4">
        <v>4.0318750000000003</v>
      </c>
      <c r="G5453" s="4">
        <v>4</v>
      </c>
      <c r="H5453" s="4">
        <v>0.48209514186149099</v>
      </c>
      <c r="I5453" s="4">
        <v>5.13</v>
      </c>
      <c r="J5453" s="4">
        <v>3.15</v>
      </c>
      <c r="K5453" s="4">
        <v>3.6875</v>
      </c>
      <c r="L5453" s="4">
        <v>4.2</v>
      </c>
      <c r="M5453" s="4">
        <v>32</v>
      </c>
    </row>
    <row r="5454" spans="1:13" x14ac:dyDescent="0.2">
      <c r="A5454" s="3">
        <v>41275</v>
      </c>
      <c r="B5454" t="s">
        <v>10183</v>
      </c>
      <c r="C5454" t="s">
        <v>3585</v>
      </c>
      <c r="D5454" t="s">
        <v>10184</v>
      </c>
      <c r="E5454" t="s">
        <v>3584</v>
      </c>
      <c r="F5454" s="4">
        <v>4.1257692307692304</v>
      </c>
      <c r="G5454" s="4">
        <v>4</v>
      </c>
      <c r="H5454" s="4">
        <v>0.62040098695552104</v>
      </c>
      <c r="I5454" s="4">
        <v>5.7</v>
      </c>
      <c r="J5454" s="4">
        <v>3</v>
      </c>
      <c r="K5454" s="4">
        <v>3.8</v>
      </c>
      <c r="L5454" s="4">
        <v>4.2</v>
      </c>
      <c r="M5454" s="4">
        <v>26</v>
      </c>
    </row>
    <row r="5455" spans="1:13" x14ac:dyDescent="0.2">
      <c r="A5455" s="3">
        <v>41275</v>
      </c>
      <c r="B5455" t="s">
        <v>10165</v>
      </c>
      <c r="C5455" t="s">
        <v>3594</v>
      </c>
      <c r="D5455" t="s">
        <v>10166</v>
      </c>
      <c r="E5455" t="s">
        <v>3593</v>
      </c>
      <c r="F5455" s="4">
        <v>2.9425806451612901</v>
      </c>
      <c r="G5455" s="4">
        <v>3</v>
      </c>
      <c r="H5455" s="4">
        <v>0.72414992803946998</v>
      </c>
      <c r="I5455" s="4">
        <v>4.1399999999999997</v>
      </c>
      <c r="J5455" s="4">
        <v>1.2</v>
      </c>
      <c r="K5455" s="4">
        <v>2.5</v>
      </c>
      <c r="L5455" s="4">
        <v>3.34</v>
      </c>
      <c r="M5455" s="4">
        <v>31</v>
      </c>
    </row>
    <row r="5456" spans="1:13" x14ac:dyDescent="0.2">
      <c r="A5456" s="3">
        <v>41275</v>
      </c>
      <c r="B5456" t="s">
        <v>10185</v>
      </c>
      <c r="C5456" t="s">
        <v>3606</v>
      </c>
      <c r="D5456" t="s">
        <v>10186</v>
      </c>
      <c r="E5456" t="s">
        <v>3605</v>
      </c>
      <c r="F5456" s="4">
        <v>4.1962068965517201</v>
      </c>
      <c r="G5456" s="4">
        <v>4.0999999999999996</v>
      </c>
      <c r="H5456" s="4">
        <v>0.64088339586355003</v>
      </c>
      <c r="I5456" s="4">
        <v>6.3</v>
      </c>
      <c r="J5456" s="4">
        <v>3.2</v>
      </c>
      <c r="K5456" s="4">
        <v>3.8</v>
      </c>
      <c r="L5456" s="4">
        <v>4.4000000000000004</v>
      </c>
      <c r="M5456" s="4">
        <v>29</v>
      </c>
    </row>
    <row r="5457" spans="1:13" x14ac:dyDescent="0.2">
      <c r="A5457" s="3">
        <v>41275</v>
      </c>
      <c r="B5457" t="s">
        <v>10167</v>
      </c>
      <c r="C5457" t="s">
        <v>3597</v>
      </c>
      <c r="D5457" t="s">
        <v>10168</v>
      </c>
      <c r="E5457" t="s">
        <v>3596</v>
      </c>
      <c r="F5457" s="4">
        <v>3.56838709677419</v>
      </c>
      <c r="G5457" s="4">
        <v>3.5</v>
      </c>
      <c r="H5457" s="4">
        <v>0.556836880807977</v>
      </c>
      <c r="I5457" s="4">
        <v>4.9000000000000004</v>
      </c>
      <c r="J5457" s="4">
        <v>2.6</v>
      </c>
      <c r="K5457" s="4">
        <v>3.25</v>
      </c>
      <c r="L5457" s="4">
        <v>4</v>
      </c>
      <c r="M5457" s="4">
        <v>31</v>
      </c>
    </row>
    <row r="5458" spans="1:13" x14ac:dyDescent="0.2">
      <c r="A5458" s="3">
        <v>41275</v>
      </c>
      <c r="B5458" t="s">
        <v>10187</v>
      </c>
      <c r="C5458" t="s">
        <v>3609</v>
      </c>
      <c r="D5458" t="s">
        <v>10188</v>
      </c>
      <c r="E5458" t="s">
        <v>3608</v>
      </c>
      <c r="F5458" s="4">
        <v>4.01</v>
      </c>
      <c r="G5458" s="4">
        <v>4</v>
      </c>
      <c r="H5458" s="4">
        <v>0.65917697601955505</v>
      </c>
      <c r="I5458" s="4">
        <v>5.6</v>
      </c>
      <c r="J5458" s="4">
        <v>2.6</v>
      </c>
      <c r="K5458" s="4">
        <v>3.7</v>
      </c>
      <c r="L5458" s="4">
        <v>4.26</v>
      </c>
      <c r="M5458" s="4">
        <v>29</v>
      </c>
    </row>
    <row r="5459" spans="1:13" x14ac:dyDescent="0.2">
      <c r="A5459" s="3">
        <v>41275</v>
      </c>
      <c r="B5459" t="s">
        <v>10169</v>
      </c>
      <c r="C5459" t="s">
        <v>3600</v>
      </c>
      <c r="D5459" t="s">
        <v>10170</v>
      </c>
      <c r="E5459" t="s">
        <v>3599</v>
      </c>
      <c r="F5459" s="4">
        <v>3.6296774193548398</v>
      </c>
      <c r="G5459" s="4">
        <v>3.7</v>
      </c>
      <c r="H5459" s="4">
        <v>0.36937319764674997</v>
      </c>
      <c r="I5459" s="4">
        <v>4.71</v>
      </c>
      <c r="J5459" s="4">
        <v>3.1</v>
      </c>
      <c r="K5459" s="4">
        <v>3.3</v>
      </c>
      <c r="L5459" s="4">
        <v>3.9</v>
      </c>
      <c r="M5459" s="4">
        <v>31</v>
      </c>
    </row>
    <row r="5460" spans="1:13" x14ac:dyDescent="0.2">
      <c r="A5460" s="3">
        <v>41275</v>
      </c>
      <c r="B5460" t="s">
        <v>10189</v>
      </c>
      <c r="C5460" t="s">
        <v>3612</v>
      </c>
      <c r="D5460" t="s">
        <v>10190</v>
      </c>
      <c r="E5460" t="s">
        <v>3611</v>
      </c>
      <c r="F5460" s="4">
        <v>3.8944827586206898</v>
      </c>
      <c r="G5460" s="4">
        <v>3.9</v>
      </c>
      <c r="H5460" s="4">
        <v>0.57827691220739397</v>
      </c>
      <c r="I5460" s="4">
        <v>5.28</v>
      </c>
      <c r="J5460" s="4">
        <v>2.9</v>
      </c>
      <c r="K5460" s="4">
        <v>3.56</v>
      </c>
      <c r="L5460" s="4">
        <v>4.2</v>
      </c>
      <c r="M5460" s="4">
        <v>29</v>
      </c>
    </row>
    <row r="5461" spans="1:13" x14ac:dyDescent="0.2">
      <c r="A5461" s="3">
        <v>41275</v>
      </c>
      <c r="B5461" t="s">
        <v>10163</v>
      </c>
      <c r="C5461" t="s">
        <v>3591</v>
      </c>
      <c r="D5461" t="s">
        <v>10164</v>
      </c>
      <c r="E5461" t="s">
        <v>3590</v>
      </c>
      <c r="F5461" s="4">
        <v>3.3028124999999999</v>
      </c>
      <c r="G5461" s="4">
        <v>3.2</v>
      </c>
      <c r="H5461" s="4">
        <v>0.38193255928070602</v>
      </c>
      <c r="I5461" s="4">
        <v>4.5</v>
      </c>
      <c r="J5461" s="4">
        <v>2.8</v>
      </c>
      <c r="K5461" s="4">
        <v>3.1</v>
      </c>
      <c r="L5461" s="4">
        <v>3.5249999999999999</v>
      </c>
      <c r="M5461" s="4">
        <v>32</v>
      </c>
    </row>
    <row r="5462" spans="1:13" x14ac:dyDescent="0.2">
      <c r="A5462" s="3">
        <v>41275</v>
      </c>
      <c r="B5462" t="s">
        <v>10191</v>
      </c>
      <c r="C5462" t="s">
        <v>3603</v>
      </c>
      <c r="D5462" t="s">
        <v>10192</v>
      </c>
      <c r="E5462" t="s">
        <v>3602</v>
      </c>
      <c r="F5462" s="4">
        <v>3.8580645161290299</v>
      </c>
      <c r="G5462" s="4">
        <v>3.92</v>
      </c>
      <c r="H5462" s="4">
        <v>0.42945251468071699</v>
      </c>
      <c r="I5462" s="4">
        <v>4.8</v>
      </c>
      <c r="J5462" s="4">
        <v>2.9</v>
      </c>
      <c r="K5462" s="4">
        <v>3.68</v>
      </c>
      <c r="L5462" s="4">
        <v>4</v>
      </c>
      <c r="M5462" s="4">
        <v>31</v>
      </c>
    </row>
    <row r="5463" spans="1:13" x14ac:dyDescent="0.2">
      <c r="A5463" s="3">
        <v>41275</v>
      </c>
      <c r="B5463" t="s">
        <v>10193</v>
      </c>
      <c r="C5463" t="s">
        <v>3615</v>
      </c>
      <c r="D5463" t="s">
        <v>10194</v>
      </c>
      <c r="E5463" t="s">
        <v>3614</v>
      </c>
      <c r="F5463" s="4">
        <v>3.9844827586206901</v>
      </c>
      <c r="G5463" s="4">
        <v>3.95</v>
      </c>
      <c r="H5463" s="4">
        <v>0.75796054461437401</v>
      </c>
      <c r="I5463" s="4">
        <v>6.23</v>
      </c>
      <c r="J5463" s="4">
        <v>2.6</v>
      </c>
      <c r="K5463" s="4">
        <v>3.4</v>
      </c>
      <c r="L5463" s="4">
        <v>4.4000000000000004</v>
      </c>
      <c r="M5463" s="4">
        <v>29</v>
      </c>
    </row>
    <row r="5464" spans="1:13" x14ac:dyDescent="0.2">
      <c r="A5464" s="3">
        <v>41306</v>
      </c>
      <c r="B5464" t="s">
        <v>9564</v>
      </c>
      <c r="C5464" t="s">
        <v>3918</v>
      </c>
      <c r="D5464" t="s">
        <v>9565</v>
      </c>
      <c r="E5464" t="s">
        <v>3917</v>
      </c>
      <c r="F5464" s="4">
        <v>4.22074074074074</v>
      </c>
      <c r="G5464" s="4">
        <v>4.07</v>
      </c>
      <c r="H5464" s="4">
        <v>0.38412664103557898</v>
      </c>
      <c r="I5464" s="4">
        <v>5.5</v>
      </c>
      <c r="J5464" s="4">
        <v>3.75</v>
      </c>
      <c r="K5464" s="4">
        <v>4</v>
      </c>
      <c r="L5464" s="4">
        <v>4.4000000000000004</v>
      </c>
      <c r="M5464" s="4">
        <v>27</v>
      </c>
    </row>
    <row r="5465" spans="1:13" x14ac:dyDescent="0.2">
      <c r="A5465" s="3">
        <v>41306</v>
      </c>
      <c r="B5465" t="s">
        <v>9596</v>
      </c>
      <c r="C5465" t="s">
        <v>3921</v>
      </c>
      <c r="D5465" t="s">
        <v>9597</v>
      </c>
      <c r="E5465" t="s">
        <v>3920</v>
      </c>
      <c r="F5465" s="4">
        <v>4.4692592592592604</v>
      </c>
      <c r="G5465" s="4">
        <v>4.25</v>
      </c>
      <c r="H5465" s="4">
        <v>0.52653384671632597</v>
      </c>
      <c r="I5465" s="4">
        <v>5.74</v>
      </c>
      <c r="J5465" s="4">
        <v>3.75</v>
      </c>
      <c r="K5465" s="4">
        <v>4</v>
      </c>
      <c r="L5465" s="4">
        <v>4.875</v>
      </c>
      <c r="M5465" s="4">
        <v>27</v>
      </c>
    </row>
    <row r="5466" spans="1:13" x14ac:dyDescent="0.2">
      <c r="A5466" s="3">
        <v>41306</v>
      </c>
      <c r="B5466" t="s">
        <v>9604</v>
      </c>
      <c r="C5466" t="s">
        <v>3924</v>
      </c>
      <c r="D5466" t="s">
        <v>9605</v>
      </c>
      <c r="E5466" t="s">
        <v>3923</v>
      </c>
      <c r="F5466" s="4">
        <v>5.0229166666666698</v>
      </c>
      <c r="G5466" s="4">
        <v>4.665</v>
      </c>
      <c r="H5466" s="4">
        <v>0.98514831885606302</v>
      </c>
      <c r="I5466" s="4">
        <v>7.92</v>
      </c>
      <c r="J5466" s="4">
        <v>3.95</v>
      </c>
      <c r="K5466" s="4">
        <v>4.45</v>
      </c>
      <c r="L5466" s="4">
        <v>5.47</v>
      </c>
      <c r="M5466" s="4">
        <v>24</v>
      </c>
    </row>
    <row r="5467" spans="1:13" x14ac:dyDescent="0.2">
      <c r="A5467" s="3">
        <v>41306</v>
      </c>
      <c r="B5467" t="s">
        <v>10171</v>
      </c>
      <c r="C5467" t="s">
        <v>3988</v>
      </c>
      <c r="D5467" t="s">
        <v>10172</v>
      </c>
      <c r="E5467" t="s">
        <v>3987</v>
      </c>
      <c r="F5467" s="4">
        <v>4.5068181818181801</v>
      </c>
      <c r="G5467" s="4">
        <v>4.46</v>
      </c>
      <c r="H5467" s="4">
        <v>0.35856043342173799</v>
      </c>
      <c r="I5467" s="4">
        <v>5.2</v>
      </c>
      <c r="J5467" s="4">
        <v>3.84</v>
      </c>
      <c r="K5467" s="4">
        <v>4.3250000000000002</v>
      </c>
      <c r="L5467" s="4">
        <v>4.7</v>
      </c>
      <c r="M5467" s="4">
        <v>22</v>
      </c>
    </row>
    <row r="5468" spans="1:13" x14ac:dyDescent="0.2">
      <c r="A5468" s="3">
        <v>41306</v>
      </c>
      <c r="B5468" t="s">
        <v>10173</v>
      </c>
      <c r="C5468" t="s">
        <v>3991</v>
      </c>
      <c r="D5468" t="s">
        <v>10174</v>
      </c>
      <c r="E5468" t="s">
        <v>3990</v>
      </c>
      <c r="F5468" s="4">
        <v>4.2727272727272698</v>
      </c>
      <c r="G5468" s="4">
        <v>4.32</v>
      </c>
      <c r="H5468" s="4">
        <v>0.38125334431859398</v>
      </c>
      <c r="I5468" s="4">
        <v>4.8</v>
      </c>
      <c r="J5468" s="4">
        <v>3.3</v>
      </c>
      <c r="K5468" s="4">
        <v>4.0250000000000004</v>
      </c>
      <c r="L5468" s="4">
        <v>4.5750000000000002</v>
      </c>
      <c r="M5468" s="4">
        <v>22</v>
      </c>
    </row>
    <row r="5469" spans="1:13" x14ac:dyDescent="0.2">
      <c r="A5469" s="3">
        <v>41306</v>
      </c>
      <c r="B5469" t="s">
        <v>10175</v>
      </c>
      <c r="C5469" t="s">
        <v>3994</v>
      </c>
      <c r="D5469" t="s">
        <v>10176</v>
      </c>
      <c r="E5469" t="s">
        <v>3993</v>
      </c>
      <c r="F5469" s="4">
        <v>4.7317391304347796</v>
      </c>
      <c r="G5469" s="4">
        <v>4.7</v>
      </c>
      <c r="H5469" s="4">
        <v>0.30833352918129298</v>
      </c>
      <c r="I5469" s="4">
        <v>5.5</v>
      </c>
      <c r="J5469" s="4">
        <v>4.0999999999999996</v>
      </c>
      <c r="K5469" s="4">
        <v>4.55</v>
      </c>
      <c r="L5469" s="4">
        <v>4.9000000000000004</v>
      </c>
      <c r="M5469" s="4">
        <v>23</v>
      </c>
    </row>
    <row r="5470" spans="1:13" x14ac:dyDescent="0.2">
      <c r="A5470" s="3">
        <v>41306</v>
      </c>
      <c r="B5470" t="s">
        <v>10177</v>
      </c>
      <c r="C5470" t="s">
        <v>3997</v>
      </c>
      <c r="D5470" t="s">
        <v>10178</v>
      </c>
      <c r="E5470" t="s">
        <v>3996</v>
      </c>
      <c r="F5470" s="4">
        <v>4.4547826086956501</v>
      </c>
      <c r="G5470" s="4">
        <v>4.5</v>
      </c>
      <c r="H5470" s="4">
        <v>0.35470691570285301</v>
      </c>
      <c r="I5470" s="4">
        <v>4.9000000000000004</v>
      </c>
      <c r="J5470" s="4">
        <v>3.3</v>
      </c>
      <c r="K5470" s="4">
        <v>4.3499999999999996</v>
      </c>
      <c r="L5470" s="4">
        <v>4.7</v>
      </c>
      <c r="M5470" s="4">
        <v>23</v>
      </c>
    </row>
    <row r="5471" spans="1:13" x14ac:dyDescent="0.2">
      <c r="A5471" s="3">
        <v>41306</v>
      </c>
      <c r="B5471" t="s">
        <v>7438</v>
      </c>
      <c r="C5471" t="s">
        <v>3894</v>
      </c>
      <c r="D5471" t="s">
        <v>7439</v>
      </c>
      <c r="E5471" t="s">
        <v>3893</v>
      </c>
      <c r="F5471" s="4">
        <v>4.3935714285714296</v>
      </c>
      <c r="G5471" s="4">
        <v>4.5</v>
      </c>
      <c r="H5471" s="4">
        <v>0.237973143298182</v>
      </c>
      <c r="I5471" s="4">
        <v>4.71</v>
      </c>
      <c r="J5471" s="4">
        <v>4</v>
      </c>
      <c r="K5471" s="4">
        <v>4.375</v>
      </c>
      <c r="L5471" s="4">
        <v>4.5</v>
      </c>
      <c r="M5471" s="4">
        <v>28</v>
      </c>
    </row>
    <row r="5472" spans="1:13" x14ac:dyDescent="0.2">
      <c r="A5472" s="3">
        <v>41306</v>
      </c>
      <c r="B5472" t="s">
        <v>7544</v>
      </c>
      <c r="C5472" t="s">
        <v>3906</v>
      </c>
      <c r="D5472" t="s">
        <v>7545</v>
      </c>
      <c r="E5472" t="s">
        <v>3905</v>
      </c>
      <c r="F5472" s="4">
        <v>4.2489285714285696</v>
      </c>
      <c r="G5472" s="4">
        <v>4</v>
      </c>
      <c r="H5472" s="4">
        <v>0.34659549788397298</v>
      </c>
      <c r="I5472" s="4">
        <v>5.25</v>
      </c>
      <c r="J5472" s="4">
        <v>3.75</v>
      </c>
      <c r="K5472" s="4">
        <v>4</v>
      </c>
      <c r="L5472" s="4">
        <v>4.5</v>
      </c>
      <c r="M5472" s="4">
        <v>28</v>
      </c>
    </row>
    <row r="5473" spans="1:13" x14ac:dyDescent="0.2">
      <c r="A5473" s="3">
        <v>41306</v>
      </c>
      <c r="B5473" t="s">
        <v>7464</v>
      </c>
      <c r="C5473" t="s">
        <v>3897</v>
      </c>
      <c r="D5473" t="s">
        <v>7465</v>
      </c>
      <c r="E5473" t="s">
        <v>3896</v>
      </c>
      <c r="F5473" s="4">
        <v>4.2628571428571398</v>
      </c>
      <c r="G5473" s="4">
        <v>4.125</v>
      </c>
      <c r="H5473" s="4">
        <v>0.30989672285453201</v>
      </c>
      <c r="I5473" s="4">
        <v>5</v>
      </c>
      <c r="J5473" s="4">
        <v>3.75</v>
      </c>
      <c r="K5473" s="4">
        <v>4</v>
      </c>
      <c r="L5473" s="4">
        <v>4.5</v>
      </c>
      <c r="M5473" s="4">
        <v>28</v>
      </c>
    </row>
    <row r="5474" spans="1:13" x14ac:dyDescent="0.2">
      <c r="A5474" s="3">
        <v>41306</v>
      </c>
      <c r="B5474" t="s">
        <v>7570</v>
      </c>
      <c r="C5474" t="s">
        <v>3909</v>
      </c>
      <c r="D5474" t="s">
        <v>7571</v>
      </c>
      <c r="E5474" t="s">
        <v>3908</v>
      </c>
      <c r="F5474" s="4">
        <v>4.3221428571428602</v>
      </c>
      <c r="G5474" s="4">
        <v>4.25</v>
      </c>
      <c r="H5474" s="4">
        <v>0.37963293326733899</v>
      </c>
      <c r="I5474" s="4">
        <v>5.13</v>
      </c>
      <c r="J5474" s="4">
        <v>3.75</v>
      </c>
      <c r="K5474" s="4">
        <v>4</v>
      </c>
      <c r="L5474" s="4">
        <v>4.5</v>
      </c>
      <c r="M5474" s="4">
        <v>28</v>
      </c>
    </row>
    <row r="5475" spans="1:13" x14ac:dyDescent="0.2">
      <c r="A5475" s="3">
        <v>41306</v>
      </c>
      <c r="B5475" t="s">
        <v>7490</v>
      </c>
      <c r="C5475" t="s">
        <v>3900</v>
      </c>
      <c r="D5475" t="s">
        <v>7491</v>
      </c>
      <c r="E5475" t="s">
        <v>3899</v>
      </c>
      <c r="F5475" s="4">
        <v>4.2596428571428602</v>
      </c>
      <c r="G5475" s="4">
        <v>4</v>
      </c>
      <c r="H5475" s="4">
        <v>0.37411111582540102</v>
      </c>
      <c r="I5475" s="4">
        <v>5.5</v>
      </c>
      <c r="J5475" s="4">
        <v>3.75</v>
      </c>
      <c r="K5475" s="4">
        <v>4</v>
      </c>
      <c r="L5475" s="4">
        <v>4.5</v>
      </c>
      <c r="M5475" s="4">
        <v>28</v>
      </c>
    </row>
    <row r="5476" spans="1:13" x14ac:dyDescent="0.2">
      <c r="A5476" s="3">
        <v>41306</v>
      </c>
      <c r="B5476" t="s">
        <v>7596</v>
      </c>
      <c r="C5476" t="s">
        <v>3912</v>
      </c>
      <c r="D5476" t="s">
        <v>7597</v>
      </c>
      <c r="E5476" t="s">
        <v>3911</v>
      </c>
      <c r="F5476" s="4">
        <v>4.4085185185185196</v>
      </c>
      <c r="G5476" s="4">
        <v>4.25</v>
      </c>
      <c r="H5476" s="4">
        <v>0.51685218615788198</v>
      </c>
      <c r="I5476" s="4">
        <v>5.71</v>
      </c>
      <c r="J5476" s="4">
        <v>3.75</v>
      </c>
      <c r="K5476" s="4">
        <v>4</v>
      </c>
      <c r="L5476" s="4">
        <v>4.75</v>
      </c>
      <c r="M5476" s="4">
        <v>27</v>
      </c>
    </row>
    <row r="5477" spans="1:13" x14ac:dyDescent="0.2">
      <c r="A5477" s="3">
        <v>41306</v>
      </c>
      <c r="B5477" t="s">
        <v>7516</v>
      </c>
      <c r="C5477" t="s">
        <v>3903</v>
      </c>
      <c r="D5477" t="s">
        <v>7517</v>
      </c>
      <c r="E5477" t="s">
        <v>3902</v>
      </c>
      <c r="F5477" s="4">
        <v>4.2532142857142903</v>
      </c>
      <c r="G5477" s="4">
        <v>4</v>
      </c>
      <c r="H5477" s="4">
        <v>0.38767162098132202</v>
      </c>
      <c r="I5477" s="4">
        <v>5.5</v>
      </c>
      <c r="J5477" s="4">
        <v>3.75</v>
      </c>
      <c r="K5477" s="4">
        <v>4</v>
      </c>
      <c r="L5477" s="4">
        <v>4.5</v>
      </c>
      <c r="M5477" s="4">
        <v>28</v>
      </c>
    </row>
    <row r="5478" spans="1:13" x14ac:dyDescent="0.2">
      <c r="A5478" s="3">
        <v>41306</v>
      </c>
      <c r="B5478" t="s">
        <v>7622</v>
      </c>
      <c r="C5478" t="s">
        <v>3915</v>
      </c>
      <c r="D5478" t="s">
        <v>7623</v>
      </c>
      <c r="E5478" t="s">
        <v>3914</v>
      </c>
      <c r="F5478" s="4">
        <v>4.4774074074074104</v>
      </c>
      <c r="G5478" s="4">
        <v>4.25</v>
      </c>
      <c r="H5478" s="4">
        <v>0.61820828325207799</v>
      </c>
      <c r="I5478" s="4">
        <v>6.21</v>
      </c>
      <c r="J5478" s="4">
        <v>3.75</v>
      </c>
      <c r="K5478" s="4">
        <v>4</v>
      </c>
      <c r="L5478" s="4">
        <v>4.875</v>
      </c>
      <c r="M5478" s="4">
        <v>27</v>
      </c>
    </row>
    <row r="5479" spans="1:13" x14ac:dyDescent="0.2">
      <c r="A5479" s="3">
        <v>41306</v>
      </c>
      <c r="B5479" t="s">
        <v>7644</v>
      </c>
      <c r="C5479" t="s">
        <v>3081</v>
      </c>
      <c r="D5479" t="s">
        <v>7645</v>
      </c>
      <c r="E5479" t="s">
        <v>3080</v>
      </c>
      <c r="F5479" s="4">
        <v>3.5768437500000001</v>
      </c>
      <c r="G5479" s="4">
        <v>3.57</v>
      </c>
      <c r="H5479" s="4">
        <v>0.17309536982961601</v>
      </c>
      <c r="I5479" s="4">
        <v>4.0999999999999996</v>
      </c>
      <c r="J5479" s="4">
        <v>3.3</v>
      </c>
      <c r="K5479" s="4">
        <v>3.4649999999999999</v>
      </c>
      <c r="L5479" s="4">
        <v>3.6924999999999999</v>
      </c>
      <c r="M5479" s="4">
        <v>32</v>
      </c>
    </row>
    <row r="5480" spans="1:13" x14ac:dyDescent="0.2">
      <c r="A5480" s="3">
        <v>41306</v>
      </c>
      <c r="B5480" t="s">
        <v>9534</v>
      </c>
      <c r="C5480" t="s">
        <v>3072</v>
      </c>
      <c r="D5480" t="s">
        <v>9535</v>
      </c>
      <c r="E5480" t="s">
        <v>3071</v>
      </c>
      <c r="F5480" s="4">
        <v>3.6568749999999999</v>
      </c>
      <c r="G5480" s="4">
        <v>3.65</v>
      </c>
      <c r="H5480" s="4">
        <v>0.172877683777829</v>
      </c>
      <c r="I5480" s="4">
        <v>3.99</v>
      </c>
      <c r="J5480" s="4">
        <v>3.1</v>
      </c>
      <c r="K5480" s="4">
        <v>3.5674999999999999</v>
      </c>
      <c r="L5480" s="4">
        <v>3.78</v>
      </c>
      <c r="M5480" s="4">
        <v>32</v>
      </c>
    </row>
    <row r="5481" spans="1:13" x14ac:dyDescent="0.2">
      <c r="A5481" s="3">
        <v>41306</v>
      </c>
      <c r="B5481" t="s">
        <v>9566</v>
      </c>
      <c r="C5481" t="s">
        <v>3075</v>
      </c>
      <c r="D5481" t="s">
        <v>9567</v>
      </c>
      <c r="E5481" t="s">
        <v>3074</v>
      </c>
      <c r="F5481" s="4">
        <v>3.6231249999999999</v>
      </c>
      <c r="G5481" s="4">
        <v>3.6</v>
      </c>
      <c r="H5481" s="4">
        <v>0.27365433223025598</v>
      </c>
      <c r="I5481" s="4">
        <v>4.4800000000000004</v>
      </c>
      <c r="J5481" s="4">
        <v>3.17</v>
      </c>
      <c r="K5481" s="4">
        <v>3.4950000000000001</v>
      </c>
      <c r="L5481" s="4">
        <v>3.7075</v>
      </c>
      <c r="M5481" s="4">
        <v>32</v>
      </c>
    </row>
    <row r="5482" spans="1:13" x14ac:dyDescent="0.2">
      <c r="A5482" s="3">
        <v>41306</v>
      </c>
      <c r="B5482" t="s">
        <v>7634</v>
      </c>
      <c r="C5482" t="s">
        <v>3102</v>
      </c>
      <c r="D5482" t="s">
        <v>7635</v>
      </c>
      <c r="E5482" t="s">
        <v>3101</v>
      </c>
      <c r="F5482" s="4">
        <v>3.4958620689655202</v>
      </c>
      <c r="G5482" s="4">
        <v>3.5</v>
      </c>
      <c r="H5482" s="4">
        <v>0.23738933122885</v>
      </c>
      <c r="I5482" s="4">
        <v>4.2</v>
      </c>
      <c r="J5482" s="4">
        <v>3</v>
      </c>
      <c r="K5482" s="4">
        <v>3.4</v>
      </c>
      <c r="L5482" s="4">
        <v>3.6</v>
      </c>
      <c r="M5482" s="4">
        <v>29</v>
      </c>
    </row>
    <row r="5483" spans="1:13" x14ac:dyDescent="0.2">
      <c r="A5483" s="3">
        <v>41306</v>
      </c>
      <c r="B5483" t="s">
        <v>9598</v>
      </c>
      <c r="C5483" t="s">
        <v>3078</v>
      </c>
      <c r="D5483" t="s">
        <v>9599</v>
      </c>
      <c r="E5483" t="s">
        <v>3077</v>
      </c>
      <c r="F5483" s="4">
        <v>3.4868965517241399</v>
      </c>
      <c r="G5483" s="4">
        <v>3.48</v>
      </c>
      <c r="H5483" s="4">
        <v>0.25849984040166202</v>
      </c>
      <c r="I5483" s="4">
        <v>4.25</v>
      </c>
      <c r="J5483" s="4">
        <v>3</v>
      </c>
      <c r="K5483" s="4">
        <v>3.39</v>
      </c>
      <c r="L5483" s="4">
        <v>3.57</v>
      </c>
      <c r="M5483" s="4">
        <v>29</v>
      </c>
    </row>
    <row r="5484" spans="1:13" x14ac:dyDescent="0.2">
      <c r="A5484" s="3">
        <v>41306</v>
      </c>
      <c r="B5484" t="s">
        <v>7636</v>
      </c>
      <c r="C5484" t="s">
        <v>3105</v>
      </c>
      <c r="D5484" t="s">
        <v>7637</v>
      </c>
      <c r="E5484" t="s">
        <v>3104</v>
      </c>
      <c r="F5484" s="4">
        <v>3.4051724137931001</v>
      </c>
      <c r="G5484" s="4">
        <v>3.4</v>
      </c>
      <c r="H5484" s="4">
        <v>0.25445488920512799</v>
      </c>
      <c r="I5484" s="4">
        <v>4</v>
      </c>
      <c r="J5484" s="4">
        <v>3</v>
      </c>
      <c r="K5484" s="4">
        <v>3.23</v>
      </c>
      <c r="L5484" s="4">
        <v>3.5</v>
      </c>
      <c r="M5484" s="4">
        <v>29</v>
      </c>
    </row>
    <row r="5485" spans="1:13" x14ac:dyDescent="0.2">
      <c r="A5485" s="3">
        <v>41306</v>
      </c>
      <c r="B5485" t="s">
        <v>7638</v>
      </c>
      <c r="C5485" t="s">
        <v>3147</v>
      </c>
      <c r="D5485" t="s">
        <v>7639</v>
      </c>
      <c r="E5485" t="s">
        <v>3146</v>
      </c>
      <c r="F5485" s="4">
        <v>0.46284375</v>
      </c>
      <c r="G5485" s="4">
        <v>0.48499999999999999</v>
      </c>
      <c r="H5485" s="4">
        <v>9.6583946229975695E-2</v>
      </c>
      <c r="I5485" s="4">
        <v>0.66</v>
      </c>
      <c r="J5485" s="4">
        <v>0.22</v>
      </c>
      <c r="K5485" s="4">
        <v>0.4</v>
      </c>
      <c r="L5485" s="4">
        <v>0.51249999999999996</v>
      </c>
      <c r="M5485" s="4">
        <v>32</v>
      </c>
    </row>
    <row r="5486" spans="1:13" x14ac:dyDescent="0.2">
      <c r="A5486" s="3">
        <v>41306</v>
      </c>
      <c r="B5486" t="s">
        <v>7538</v>
      </c>
      <c r="C5486" t="s">
        <v>3114</v>
      </c>
      <c r="D5486" t="s">
        <v>7539</v>
      </c>
      <c r="E5486" t="s">
        <v>3113</v>
      </c>
      <c r="F5486" s="4">
        <v>0.40987878787878801</v>
      </c>
      <c r="G5486" s="4">
        <v>0.43</v>
      </c>
      <c r="H5486" s="4">
        <v>0.101065497814461</v>
      </c>
      <c r="I5486" s="4">
        <v>0.56999999999999995</v>
      </c>
      <c r="J5486" s="4">
        <v>0.19</v>
      </c>
      <c r="K5486" s="4">
        <v>0.32</v>
      </c>
      <c r="L5486" s="4">
        <v>0.49</v>
      </c>
      <c r="M5486" s="4">
        <v>33</v>
      </c>
    </row>
    <row r="5487" spans="1:13" x14ac:dyDescent="0.2">
      <c r="A5487" s="3">
        <v>41306</v>
      </c>
      <c r="B5487" t="s">
        <v>7646</v>
      </c>
      <c r="C5487" t="s">
        <v>3150</v>
      </c>
      <c r="D5487" t="s">
        <v>7647</v>
      </c>
      <c r="E5487" t="s">
        <v>3149</v>
      </c>
      <c r="F5487" s="4">
        <v>0.31090625</v>
      </c>
      <c r="G5487" s="4">
        <v>0.3</v>
      </c>
      <c r="H5487" s="4">
        <v>9.3075536224877006E-2</v>
      </c>
      <c r="I5487" s="4">
        <v>0.57999999999999996</v>
      </c>
      <c r="J5487" s="4">
        <v>0.11</v>
      </c>
      <c r="K5487" s="4">
        <v>0.26</v>
      </c>
      <c r="L5487" s="4">
        <v>0.37175000000000002</v>
      </c>
      <c r="M5487" s="4">
        <v>32</v>
      </c>
    </row>
    <row r="5488" spans="1:13" x14ac:dyDescent="0.2">
      <c r="A5488" s="3">
        <v>41306</v>
      </c>
      <c r="B5488" t="s">
        <v>7548</v>
      </c>
      <c r="C5488" t="s">
        <v>3117</v>
      </c>
      <c r="D5488" t="s">
        <v>7549</v>
      </c>
      <c r="E5488" t="s">
        <v>3116</v>
      </c>
      <c r="F5488" s="4">
        <v>0.24972727272727299</v>
      </c>
      <c r="G5488" s="4">
        <v>0.28999999999999998</v>
      </c>
      <c r="H5488" s="4">
        <v>0.124513872903603</v>
      </c>
      <c r="I5488" s="4">
        <v>0.42</v>
      </c>
      <c r="J5488" s="4">
        <v>-0.23</v>
      </c>
      <c r="K5488" s="4">
        <v>0.21</v>
      </c>
      <c r="L5488" s="4">
        <v>0.32</v>
      </c>
      <c r="M5488" s="4">
        <v>33</v>
      </c>
    </row>
    <row r="5489" spans="1:13" x14ac:dyDescent="0.2">
      <c r="A5489" s="3">
        <v>41306</v>
      </c>
      <c r="B5489" t="s">
        <v>7556</v>
      </c>
      <c r="C5489" t="s">
        <v>3120</v>
      </c>
      <c r="D5489" t="s">
        <v>7557</v>
      </c>
      <c r="E5489" t="s">
        <v>3119</v>
      </c>
      <c r="F5489" s="4">
        <v>-5.8363636363636402E-2</v>
      </c>
      <c r="G5489" s="4">
        <v>-0.1</v>
      </c>
      <c r="H5489" s="4">
        <v>0.146968070125329</v>
      </c>
      <c r="I5489" s="4">
        <v>0.32</v>
      </c>
      <c r="J5489" s="4">
        <v>-0.37</v>
      </c>
      <c r="K5489" s="4">
        <v>-0.15</v>
      </c>
      <c r="L5489" s="4">
        <v>0.02</v>
      </c>
      <c r="M5489" s="4">
        <v>33</v>
      </c>
    </row>
    <row r="5490" spans="1:13" x14ac:dyDescent="0.2">
      <c r="A5490" s="3">
        <v>41306</v>
      </c>
      <c r="B5490" t="s">
        <v>7564</v>
      </c>
      <c r="C5490" t="s">
        <v>3123</v>
      </c>
      <c r="D5490" t="s">
        <v>7565</v>
      </c>
      <c r="E5490" t="s">
        <v>3122</v>
      </c>
      <c r="F5490" s="4">
        <v>-0.28321212121212103</v>
      </c>
      <c r="G5490" s="4">
        <v>-0.33</v>
      </c>
      <c r="H5490" s="4">
        <v>0.231290909567334</v>
      </c>
      <c r="I5490" s="4">
        <v>0.45</v>
      </c>
      <c r="J5490" s="4">
        <v>-0.62</v>
      </c>
      <c r="K5490" s="4">
        <v>-0.41</v>
      </c>
      <c r="L5490" s="4">
        <v>-0.23</v>
      </c>
      <c r="M5490" s="4">
        <v>33</v>
      </c>
    </row>
    <row r="5491" spans="1:13" x14ac:dyDescent="0.2">
      <c r="A5491" s="3">
        <v>41306</v>
      </c>
      <c r="B5491" t="s">
        <v>7574</v>
      </c>
      <c r="C5491" t="s">
        <v>3126</v>
      </c>
      <c r="D5491" t="s">
        <v>7575</v>
      </c>
      <c r="E5491" t="s">
        <v>3125</v>
      </c>
      <c r="F5491" s="4">
        <v>0.22034375</v>
      </c>
      <c r="G5491" s="4">
        <v>0.20499999999999999</v>
      </c>
      <c r="H5491" s="4">
        <v>0.10325309004983201</v>
      </c>
      <c r="I5491" s="4">
        <v>0.54</v>
      </c>
      <c r="J5491" s="4">
        <v>0.04</v>
      </c>
      <c r="K5491" s="4">
        <v>0.16500000000000001</v>
      </c>
      <c r="L5491" s="4">
        <v>0.26</v>
      </c>
      <c r="M5491" s="4">
        <v>32</v>
      </c>
    </row>
    <row r="5492" spans="1:13" x14ac:dyDescent="0.2">
      <c r="A5492" s="3">
        <v>41306</v>
      </c>
      <c r="B5492" t="s">
        <v>7582</v>
      </c>
      <c r="C5492" t="s">
        <v>3129</v>
      </c>
      <c r="D5492" t="s">
        <v>7583</v>
      </c>
      <c r="E5492" t="s">
        <v>3128</v>
      </c>
      <c r="F5492" s="4">
        <v>0.37668750000000001</v>
      </c>
      <c r="G5492" s="4">
        <v>0.36499999999999999</v>
      </c>
      <c r="H5492" s="4">
        <v>9.9677686214278999E-2</v>
      </c>
      <c r="I5492" s="4">
        <v>0.66</v>
      </c>
      <c r="J5492" s="4">
        <v>0.19</v>
      </c>
      <c r="K5492" s="4">
        <v>0.3075</v>
      </c>
      <c r="L5492" s="4">
        <v>0.40500000000000003</v>
      </c>
      <c r="M5492" s="4">
        <v>32</v>
      </c>
    </row>
    <row r="5493" spans="1:13" x14ac:dyDescent="0.2">
      <c r="A5493" s="3">
        <v>41306</v>
      </c>
      <c r="B5493" t="s">
        <v>7590</v>
      </c>
      <c r="C5493" t="s">
        <v>3132</v>
      </c>
      <c r="D5493" t="s">
        <v>7591</v>
      </c>
      <c r="E5493" t="s">
        <v>3131</v>
      </c>
      <c r="F5493" s="4">
        <v>0.27246874999999998</v>
      </c>
      <c r="G5493" s="4">
        <v>0.26</v>
      </c>
      <c r="H5493" s="4">
        <v>6.5151428759121194E-2</v>
      </c>
      <c r="I5493" s="4">
        <v>0.49</v>
      </c>
      <c r="J5493" s="4">
        <v>0.14000000000000001</v>
      </c>
      <c r="K5493" s="4">
        <v>0.24</v>
      </c>
      <c r="L5493" s="4">
        <v>0.3</v>
      </c>
      <c r="M5493" s="4">
        <v>32</v>
      </c>
    </row>
    <row r="5494" spans="1:13" x14ac:dyDescent="0.2">
      <c r="A5494" s="3">
        <v>41306</v>
      </c>
      <c r="B5494" t="s">
        <v>7600</v>
      </c>
      <c r="C5494" t="s">
        <v>3135</v>
      </c>
      <c r="D5494" t="s">
        <v>7601</v>
      </c>
      <c r="E5494" t="s">
        <v>3134</v>
      </c>
      <c r="F5494" s="4">
        <v>0.42281249999999998</v>
      </c>
      <c r="G5494" s="4">
        <v>0.4</v>
      </c>
      <c r="H5494" s="4">
        <v>9.8315961195557897E-2</v>
      </c>
      <c r="I5494" s="4">
        <v>0.62</v>
      </c>
      <c r="J5494" s="4">
        <v>0.21</v>
      </c>
      <c r="K5494" s="4">
        <v>0.36749999999999999</v>
      </c>
      <c r="L5494" s="4">
        <v>0.47749999999999998</v>
      </c>
      <c r="M5494" s="4">
        <v>32</v>
      </c>
    </row>
    <row r="5495" spans="1:13" x14ac:dyDescent="0.2">
      <c r="A5495" s="3">
        <v>41306</v>
      </c>
      <c r="B5495" t="s">
        <v>7608</v>
      </c>
      <c r="C5495" t="s">
        <v>3138</v>
      </c>
      <c r="D5495" t="s">
        <v>7609</v>
      </c>
      <c r="E5495" t="s">
        <v>3137</v>
      </c>
      <c r="F5495" s="4">
        <v>0.49746875000000002</v>
      </c>
      <c r="G5495" s="4">
        <v>0.48499999999999999</v>
      </c>
      <c r="H5495" s="4">
        <v>0.109761613942039</v>
      </c>
      <c r="I5495" s="4">
        <v>0.73</v>
      </c>
      <c r="J5495" s="4">
        <v>0.23</v>
      </c>
      <c r="K5495" s="4">
        <v>0.44</v>
      </c>
      <c r="L5495" s="4">
        <v>0.57750000000000001</v>
      </c>
      <c r="M5495" s="4">
        <v>32</v>
      </c>
    </row>
    <row r="5496" spans="1:13" x14ac:dyDescent="0.2">
      <c r="A5496" s="3">
        <v>41306</v>
      </c>
      <c r="B5496" t="s">
        <v>7616</v>
      </c>
      <c r="C5496" t="s">
        <v>3141</v>
      </c>
      <c r="D5496" t="s">
        <v>7617</v>
      </c>
      <c r="E5496" t="s">
        <v>3140</v>
      </c>
      <c r="F5496" s="4">
        <v>0.73059375000000004</v>
      </c>
      <c r="G5496" s="4">
        <v>0.71499999999999997</v>
      </c>
      <c r="H5496" s="4">
        <v>0.13492766505942</v>
      </c>
      <c r="I5496" s="4">
        <v>1.06</v>
      </c>
      <c r="J5496" s="4">
        <v>0.47</v>
      </c>
      <c r="K5496" s="4">
        <v>0.65500000000000003</v>
      </c>
      <c r="L5496" s="4">
        <v>0.82250000000000001</v>
      </c>
      <c r="M5496" s="4">
        <v>32</v>
      </c>
    </row>
    <row r="5497" spans="1:13" x14ac:dyDescent="0.2">
      <c r="A5497" s="3">
        <v>41306</v>
      </c>
      <c r="B5497" t="s">
        <v>7626</v>
      </c>
      <c r="C5497" t="s">
        <v>3144</v>
      </c>
      <c r="D5497" t="s">
        <v>7627</v>
      </c>
      <c r="E5497" t="s">
        <v>3143</v>
      </c>
      <c r="F5497" s="4">
        <v>0.43709375</v>
      </c>
      <c r="G5497" s="4">
        <v>0.45500000000000002</v>
      </c>
      <c r="H5497" s="4">
        <v>0.12562600906351301</v>
      </c>
      <c r="I5497" s="4">
        <v>0.65</v>
      </c>
      <c r="J5497" s="4">
        <v>0.15</v>
      </c>
      <c r="K5497" s="4">
        <v>0.36499999999999999</v>
      </c>
      <c r="L5497" s="4">
        <v>0.50749999999999995</v>
      </c>
      <c r="M5497" s="4">
        <v>32</v>
      </c>
    </row>
    <row r="5498" spans="1:13" x14ac:dyDescent="0.2">
      <c r="A5498" s="3">
        <v>41306</v>
      </c>
      <c r="B5498" t="s">
        <v>7648</v>
      </c>
      <c r="C5498" t="s">
        <v>3096</v>
      </c>
      <c r="D5498" t="s">
        <v>7649</v>
      </c>
      <c r="E5498" t="s">
        <v>3095</v>
      </c>
      <c r="F5498" s="4">
        <v>3.2774516129032301</v>
      </c>
      <c r="G5498" s="4">
        <v>3.3</v>
      </c>
      <c r="H5498" s="4">
        <v>0.22921166909062901</v>
      </c>
      <c r="I5498" s="4">
        <v>3.84</v>
      </c>
      <c r="J5498" s="4">
        <v>2.83</v>
      </c>
      <c r="K5498" s="4">
        <v>3.1349999999999998</v>
      </c>
      <c r="L5498" s="4">
        <v>3.4</v>
      </c>
      <c r="M5498" s="4">
        <v>31</v>
      </c>
    </row>
    <row r="5499" spans="1:13" x14ac:dyDescent="0.2">
      <c r="A5499" s="3">
        <v>41306</v>
      </c>
      <c r="B5499" t="s">
        <v>9568</v>
      </c>
      <c r="C5499" t="s">
        <v>3087</v>
      </c>
      <c r="D5499" t="s">
        <v>9569</v>
      </c>
      <c r="E5499" t="s">
        <v>3086</v>
      </c>
      <c r="F5499" s="4">
        <v>3.3480645161290301</v>
      </c>
      <c r="G5499" s="4">
        <v>3.34</v>
      </c>
      <c r="H5499" s="4">
        <v>0.19735618147296899</v>
      </c>
      <c r="I5499" s="4">
        <v>3.68</v>
      </c>
      <c r="J5499" s="4">
        <v>2.87</v>
      </c>
      <c r="K5499" s="4">
        <v>3.3</v>
      </c>
      <c r="L5499" s="4">
        <v>3.5</v>
      </c>
      <c r="M5499" s="4">
        <v>31</v>
      </c>
    </row>
    <row r="5500" spans="1:13" x14ac:dyDescent="0.2">
      <c r="A5500" s="3">
        <v>41306</v>
      </c>
      <c r="B5500" t="s">
        <v>9606</v>
      </c>
      <c r="C5500" t="s">
        <v>3090</v>
      </c>
      <c r="D5500" t="s">
        <v>9607</v>
      </c>
      <c r="E5500" t="s">
        <v>3089</v>
      </c>
      <c r="F5500" s="4">
        <v>3.3206451612903201</v>
      </c>
      <c r="G5500" s="4">
        <v>3.3</v>
      </c>
      <c r="H5500" s="4">
        <v>0.30411549871576699</v>
      </c>
      <c r="I5500" s="4">
        <v>4</v>
      </c>
      <c r="J5500" s="4">
        <v>2.4900000000000002</v>
      </c>
      <c r="K5500" s="4">
        <v>3.165</v>
      </c>
      <c r="L5500" s="4">
        <v>3.5</v>
      </c>
      <c r="M5500" s="4">
        <v>31</v>
      </c>
    </row>
    <row r="5501" spans="1:13" x14ac:dyDescent="0.2">
      <c r="A5501" s="3">
        <v>41306</v>
      </c>
      <c r="B5501" t="s">
        <v>9608</v>
      </c>
      <c r="C5501" t="s">
        <v>3093</v>
      </c>
      <c r="D5501" t="s">
        <v>9609</v>
      </c>
      <c r="E5501" t="s">
        <v>3092</v>
      </c>
      <c r="F5501" s="4">
        <v>3.27392857142857</v>
      </c>
      <c r="G5501" s="4">
        <v>3.2149999999999999</v>
      </c>
      <c r="H5501" s="4">
        <v>0.30866905789467702</v>
      </c>
      <c r="I5501" s="4">
        <v>3.94</v>
      </c>
      <c r="J5501" s="4">
        <v>2.7</v>
      </c>
      <c r="K5501" s="4">
        <v>3.0874999999999999</v>
      </c>
      <c r="L5501" s="4">
        <v>3.5</v>
      </c>
      <c r="M5501" s="4">
        <v>28</v>
      </c>
    </row>
    <row r="5502" spans="1:13" x14ac:dyDescent="0.2">
      <c r="A5502" s="3">
        <v>41306</v>
      </c>
      <c r="B5502" t="s">
        <v>7650</v>
      </c>
      <c r="C5502" t="s">
        <v>3153</v>
      </c>
      <c r="D5502" t="s">
        <v>7651</v>
      </c>
      <c r="E5502" t="s">
        <v>3152</v>
      </c>
      <c r="F5502" s="4">
        <v>0.45267741935483902</v>
      </c>
      <c r="G5502" s="4">
        <v>0.45</v>
      </c>
      <c r="H5502" s="4">
        <v>0.10041360701179</v>
      </c>
      <c r="I5502" s="4">
        <v>0.6</v>
      </c>
      <c r="J5502" s="4">
        <v>0.2</v>
      </c>
      <c r="K5502" s="4">
        <v>0.40500000000000003</v>
      </c>
      <c r="L5502" s="4">
        <v>0.53</v>
      </c>
      <c r="M5502" s="4">
        <v>31</v>
      </c>
    </row>
    <row r="5503" spans="1:13" x14ac:dyDescent="0.2">
      <c r="A5503" s="3">
        <v>41306</v>
      </c>
      <c r="B5503" t="s">
        <v>10159</v>
      </c>
      <c r="C5503" t="s">
        <v>4324</v>
      </c>
      <c r="D5503" t="s">
        <v>10160</v>
      </c>
      <c r="E5503" t="s">
        <v>4323</v>
      </c>
      <c r="F5503" s="4">
        <v>2.0010714285714299</v>
      </c>
      <c r="G5503" s="4">
        <v>2</v>
      </c>
      <c r="H5503" s="4">
        <v>0.258117677522744</v>
      </c>
      <c r="I5503" s="4">
        <v>2.4</v>
      </c>
      <c r="J5503" s="4">
        <v>1.4</v>
      </c>
      <c r="K5503" s="4">
        <v>1.9</v>
      </c>
      <c r="L5503" s="4">
        <v>2.2250000000000001</v>
      </c>
      <c r="M5503" s="4">
        <v>28</v>
      </c>
    </row>
    <row r="5504" spans="1:13" x14ac:dyDescent="0.2">
      <c r="A5504" s="3">
        <v>41306</v>
      </c>
      <c r="B5504" t="s">
        <v>10179</v>
      </c>
      <c r="C5504" t="s">
        <v>4327</v>
      </c>
      <c r="D5504" t="s">
        <v>10180</v>
      </c>
      <c r="E5504" t="s">
        <v>4326</v>
      </c>
      <c r="F5504" s="4">
        <v>2.6046428571428599</v>
      </c>
      <c r="G5504" s="4">
        <v>2.7</v>
      </c>
      <c r="H5504" s="4">
        <v>0.32977525616200998</v>
      </c>
      <c r="I5504" s="4">
        <v>3.3</v>
      </c>
      <c r="J5504" s="4">
        <v>2</v>
      </c>
      <c r="K5504" s="4">
        <v>2.375</v>
      </c>
      <c r="L5504" s="4">
        <v>2.8</v>
      </c>
      <c r="M5504" s="4">
        <v>28</v>
      </c>
    </row>
    <row r="5505" spans="1:13" x14ac:dyDescent="0.2">
      <c r="A5505" s="3">
        <v>41306</v>
      </c>
      <c r="B5505" t="s">
        <v>9600</v>
      </c>
      <c r="C5505" t="s">
        <v>3939</v>
      </c>
      <c r="D5505" t="s">
        <v>9601</v>
      </c>
      <c r="E5505" t="s">
        <v>3947</v>
      </c>
      <c r="F5505" s="4">
        <v>12.718139285714299</v>
      </c>
      <c r="G5505" s="4">
        <v>12.7195</v>
      </c>
      <c r="H5505" s="4">
        <v>0.12950954015849001</v>
      </c>
      <c r="I5505" s="4">
        <v>13</v>
      </c>
      <c r="J5505" s="4">
        <v>12.4</v>
      </c>
      <c r="K5505" s="4">
        <v>12.666499999999999</v>
      </c>
      <c r="L5505" s="4">
        <v>12.782500000000001</v>
      </c>
      <c r="M5505" s="4">
        <v>28</v>
      </c>
    </row>
    <row r="5506" spans="1:13" x14ac:dyDescent="0.2">
      <c r="A5506" s="3">
        <v>41306</v>
      </c>
      <c r="B5506" t="s">
        <v>9610</v>
      </c>
      <c r="C5506" t="s">
        <v>3942</v>
      </c>
      <c r="D5506" t="s">
        <v>9611</v>
      </c>
      <c r="E5506" t="s">
        <v>3949</v>
      </c>
      <c r="F5506" s="4">
        <v>12.6686071428571</v>
      </c>
      <c r="G5506" s="4">
        <v>12.69</v>
      </c>
      <c r="H5506" s="4">
        <v>0.13796903820294401</v>
      </c>
      <c r="I5506" s="4">
        <v>12.9</v>
      </c>
      <c r="J5506" s="4">
        <v>12.4</v>
      </c>
      <c r="K5506" s="4">
        <v>12.594775</v>
      </c>
      <c r="L5506" s="4">
        <v>12.7525</v>
      </c>
      <c r="M5506" s="4">
        <v>28</v>
      </c>
    </row>
    <row r="5507" spans="1:13" x14ac:dyDescent="0.2">
      <c r="A5507" s="3">
        <v>41306</v>
      </c>
      <c r="B5507" t="s">
        <v>9612</v>
      </c>
      <c r="C5507" t="s">
        <v>3952</v>
      </c>
      <c r="D5507" t="s">
        <v>9613</v>
      </c>
      <c r="E5507" t="s">
        <v>3951</v>
      </c>
      <c r="F5507" s="4">
        <v>12.6451607142857</v>
      </c>
      <c r="G5507" s="4">
        <v>12.645</v>
      </c>
      <c r="H5507" s="4">
        <v>0.122668630235751</v>
      </c>
      <c r="I5507" s="4">
        <v>12.83</v>
      </c>
      <c r="J5507" s="4">
        <v>12.4</v>
      </c>
      <c r="K5507" s="4">
        <v>12.567500000000001</v>
      </c>
      <c r="L5507" s="4">
        <v>12.74</v>
      </c>
      <c r="M5507" s="4">
        <v>28</v>
      </c>
    </row>
    <row r="5508" spans="1:13" x14ac:dyDescent="0.2">
      <c r="A5508" s="3">
        <v>41306</v>
      </c>
      <c r="B5508" t="s">
        <v>9572</v>
      </c>
      <c r="C5508" t="s">
        <v>3936</v>
      </c>
      <c r="D5508" t="s">
        <v>9573</v>
      </c>
      <c r="E5508" t="s">
        <v>3935</v>
      </c>
      <c r="F5508" s="4">
        <v>12.55011</v>
      </c>
      <c r="G5508" s="4">
        <v>12.52</v>
      </c>
      <c r="H5508" s="4">
        <v>0.28945958725731002</v>
      </c>
      <c r="I5508" s="4">
        <v>13.3</v>
      </c>
      <c r="J5508" s="4">
        <v>12.15</v>
      </c>
      <c r="K5508" s="4">
        <v>12.324999999999999</v>
      </c>
      <c r="L5508" s="4">
        <v>12.715</v>
      </c>
      <c r="M5508" s="4">
        <v>30</v>
      </c>
    </row>
    <row r="5509" spans="1:13" x14ac:dyDescent="0.2">
      <c r="A5509" s="3">
        <v>41306</v>
      </c>
      <c r="B5509" t="s">
        <v>9602</v>
      </c>
      <c r="C5509" t="s">
        <v>3939</v>
      </c>
      <c r="D5509" t="s">
        <v>9603</v>
      </c>
      <c r="E5509" t="s">
        <v>3938</v>
      </c>
      <c r="F5509" s="4">
        <v>12.56203</v>
      </c>
      <c r="G5509" s="4">
        <v>12.525</v>
      </c>
      <c r="H5509" s="4">
        <v>0.58916022008536395</v>
      </c>
      <c r="I5509" s="4">
        <v>13.92</v>
      </c>
      <c r="J5509" s="4">
        <v>11.6</v>
      </c>
      <c r="K5509" s="4">
        <v>12.1625</v>
      </c>
      <c r="L5509" s="4">
        <v>12.8475</v>
      </c>
      <c r="M5509" s="4">
        <v>30</v>
      </c>
    </row>
    <row r="5510" spans="1:13" x14ac:dyDescent="0.2">
      <c r="A5510" s="3">
        <v>41306</v>
      </c>
      <c r="B5510" t="s">
        <v>10157</v>
      </c>
      <c r="C5510" t="s">
        <v>3579</v>
      </c>
      <c r="D5510" t="s">
        <v>10158</v>
      </c>
      <c r="E5510" t="s">
        <v>3578</v>
      </c>
      <c r="F5510" s="4">
        <v>3.5390000000000001</v>
      </c>
      <c r="G5510" s="4">
        <v>3.5</v>
      </c>
      <c r="H5510" s="4">
        <v>0.27348769120634903</v>
      </c>
      <c r="I5510" s="4">
        <v>4.5</v>
      </c>
      <c r="J5510" s="4">
        <v>3.1</v>
      </c>
      <c r="K5510" s="4">
        <v>3.4125000000000001</v>
      </c>
      <c r="L5510" s="4">
        <v>3.6</v>
      </c>
      <c r="M5510" s="4">
        <v>30</v>
      </c>
    </row>
    <row r="5511" spans="1:13" x14ac:dyDescent="0.2">
      <c r="A5511" s="3">
        <v>41306</v>
      </c>
      <c r="B5511" t="s">
        <v>10181</v>
      </c>
      <c r="C5511" t="s">
        <v>3582</v>
      </c>
      <c r="D5511" t="s">
        <v>10182</v>
      </c>
      <c r="E5511" t="s">
        <v>3581</v>
      </c>
      <c r="F5511" s="4">
        <v>3.96933333333333</v>
      </c>
      <c r="G5511" s="4">
        <v>4</v>
      </c>
      <c r="H5511" s="4">
        <v>0.42185087521485598</v>
      </c>
      <c r="I5511" s="4">
        <v>4.9000000000000004</v>
      </c>
      <c r="J5511" s="4">
        <v>3.1</v>
      </c>
      <c r="K5511" s="4">
        <v>3.6</v>
      </c>
      <c r="L5511" s="4">
        <v>4.1749999999999998</v>
      </c>
      <c r="M5511" s="4">
        <v>30</v>
      </c>
    </row>
    <row r="5512" spans="1:13" x14ac:dyDescent="0.2">
      <c r="A5512" s="3">
        <v>41306</v>
      </c>
      <c r="B5512" t="s">
        <v>10183</v>
      </c>
      <c r="C5512" t="s">
        <v>3585</v>
      </c>
      <c r="D5512" t="s">
        <v>10184</v>
      </c>
      <c r="E5512" t="s">
        <v>3584</v>
      </c>
      <c r="F5512" s="4">
        <v>4.1631818181818199</v>
      </c>
      <c r="G5512" s="4">
        <v>4.05</v>
      </c>
      <c r="H5512" s="4">
        <v>0.67370607102049296</v>
      </c>
      <c r="I5512" s="4">
        <v>5.7</v>
      </c>
      <c r="J5512" s="4">
        <v>2.8</v>
      </c>
      <c r="K5512" s="4">
        <v>3.8</v>
      </c>
      <c r="L5512" s="4">
        <v>4.5</v>
      </c>
      <c r="M5512" s="4">
        <v>22</v>
      </c>
    </row>
    <row r="5513" spans="1:13" x14ac:dyDescent="0.2">
      <c r="A5513" s="3">
        <v>41306</v>
      </c>
      <c r="B5513" t="s">
        <v>10165</v>
      </c>
      <c r="C5513" t="s">
        <v>3594</v>
      </c>
      <c r="D5513" t="s">
        <v>10166</v>
      </c>
      <c r="E5513" t="s">
        <v>3593</v>
      </c>
      <c r="F5513" s="4">
        <v>2.8268965517241398</v>
      </c>
      <c r="G5513" s="4">
        <v>2.9</v>
      </c>
      <c r="H5513" s="4">
        <v>0.72287671073029902</v>
      </c>
      <c r="I5513" s="4">
        <v>4.5</v>
      </c>
      <c r="J5513" s="4">
        <v>1.48</v>
      </c>
      <c r="K5513" s="4">
        <v>2.6</v>
      </c>
      <c r="L5513" s="4">
        <v>3.1</v>
      </c>
      <c r="M5513" s="4">
        <v>29</v>
      </c>
    </row>
    <row r="5514" spans="1:13" x14ac:dyDescent="0.2">
      <c r="A5514" s="3">
        <v>41306</v>
      </c>
      <c r="B5514" t="s">
        <v>10185</v>
      </c>
      <c r="C5514" t="s">
        <v>3606</v>
      </c>
      <c r="D5514" t="s">
        <v>10186</v>
      </c>
      <c r="E5514" t="s">
        <v>3605</v>
      </c>
      <c r="F5514" s="4">
        <v>4.1319230769230799</v>
      </c>
      <c r="G5514" s="4">
        <v>4.05</v>
      </c>
      <c r="H5514" s="4">
        <v>0.68540218401034703</v>
      </c>
      <c r="I5514" s="4">
        <v>6.3</v>
      </c>
      <c r="J5514" s="4">
        <v>3</v>
      </c>
      <c r="K5514" s="4">
        <v>3.6175000000000002</v>
      </c>
      <c r="L5514" s="4">
        <v>4.4749999999999996</v>
      </c>
      <c r="M5514" s="4">
        <v>26</v>
      </c>
    </row>
    <row r="5515" spans="1:13" x14ac:dyDescent="0.2">
      <c r="A5515" s="3">
        <v>41306</v>
      </c>
      <c r="B5515" t="s">
        <v>10167</v>
      </c>
      <c r="C5515" t="s">
        <v>3597</v>
      </c>
      <c r="D5515" t="s">
        <v>10168</v>
      </c>
      <c r="E5515" t="s">
        <v>3596</v>
      </c>
      <c r="F5515" s="4">
        <v>3.5496551724137899</v>
      </c>
      <c r="G5515" s="4">
        <v>3.4</v>
      </c>
      <c r="H5515" s="4">
        <v>0.587619184011822</v>
      </c>
      <c r="I5515" s="4">
        <v>4.9000000000000004</v>
      </c>
      <c r="J5515" s="4">
        <v>2.6</v>
      </c>
      <c r="K5515" s="4">
        <v>3.1</v>
      </c>
      <c r="L5515" s="4">
        <v>3.8</v>
      </c>
      <c r="M5515" s="4">
        <v>29</v>
      </c>
    </row>
    <row r="5516" spans="1:13" x14ac:dyDescent="0.2">
      <c r="A5516" s="3">
        <v>41306</v>
      </c>
      <c r="B5516" t="s">
        <v>10187</v>
      </c>
      <c r="C5516" t="s">
        <v>3609</v>
      </c>
      <c r="D5516" t="s">
        <v>10188</v>
      </c>
      <c r="E5516" t="s">
        <v>3608</v>
      </c>
      <c r="F5516" s="4">
        <v>3.8661538461538498</v>
      </c>
      <c r="G5516" s="4">
        <v>4</v>
      </c>
      <c r="H5516" s="4">
        <v>0.49216319994958502</v>
      </c>
      <c r="I5516" s="4">
        <v>4.8</v>
      </c>
      <c r="J5516" s="4">
        <v>2.67</v>
      </c>
      <c r="K5516" s="4">
        <v>3.7250000000000001</v>
      </c>
      <c r="L5516" s="4">
        <v>4.1375000000000002</v>
      </c>
      <c r="M5516" s="4">
        <v>26</v>
      </c>
    </row>
    <row r="5517" spans="1:13" x14ac:dyDescent="0.2">
      <c r="A5517" s="3">
        <v>41306</v>
      </c>
      <c r="B5517" t="s">
        <v>10169</v>
      </c>
      <c r="C5517" t="s">
        <v>3600</v>
      </c>
      <c r="D5517" t="s">
        <v>10170</v>
      </c>
      <c r="E5517" t="s">
        <v>3599</v>
      </c>
      <c r="F5517" s="4">
        <v>3.74241379310345</v>
      </c>
      <c r="G5517" s="4">
        <v>3.7</v>
      </c>
      <c r="H5517" s="4">
        <v>0.29318028549504399</v>
      </c>
      <c r="I5517" s="4">
        <v>4.5</v>
      </c>
      <c r="J5517" s="4">
        <v>3.2</v>
      </c>
      <c r="K5517" s="4">
        <v>3.5</v>
      </c>
      <c r="L5517" s="4">
        <v>3.9</v>
      </c>
      <c r="M5517" s="4">
        <v>29</v>
      </c>
    </row>
    <row r="5518" spans="1:13" x14ac:dyDescent="0.2">
      <c r="A5518" s="3">
        <v>41306</v>
      </c>
      <c r="B5518" t="s">
        <v>10189</v>
      </c>
      <c r="C5518" t="s">
        <v>3612</v>
      </c>
      <c r="D5518" t="s">
        <v>10190</v>
      </c>
      <c r="E5518" t="s">
        <v>3611</v>
      </c>
      <c r="F5518" s="4">
        <v>3.9246153846153802</v>
      </c>
      <c r="G5518" s="4">
        <v>4</v>
      </c>
      <c r="H5518" s="4">
        <v>0.52842581896974505</v>
      </c>
      <c r="I5518" s="4">
        <v>4.8</v>
      </c>
      <c r="J5518" s="4">
        <v>2.9</v>
      </c>
      <c r="K5518" s="4">
        <v>3.55</v>
      </c>
      <c r="L5518" s="4">
        <v>4.2</v>
      </c>
      <c r="M5518" s="4">
        <v>26</v>
      </c>
    </row>
    <row r="5519" spans="1:13" x14ac:dyDescent="0.2">
      <c r="A5519" s="3">
        <v>41306</v>
      </c>
      <c r="B5519" t="s">
        <v>10191</v>
      </c>
      <c r="C5519" t="s">
        <v>3603</v>
      </c>
      <c r="D5519" t="s">
        <v>10192</v>
      </c>
      <c r="E5519" t="s">
        <v>3602</v>
      </c>
      <c r="F5519" s="4">
        <v>3.9175</v>
      </c>
      <c r="G5519" s="4">
        <v>3.9049999999999998</v>
      </c>
      <c r="H5519" s="4">
        <v>0.36872779280274698</v>
      </c>
      <c r="I5519" s="4">
        <v>4.8</v>
      </c>
      <c r="J5519" s="4">
        <v>3</v>
      </c>
      <c r="K5519" s="4">
        <v>3.7</v>
      </c>
      <c r="L5519" s="4">
        <v>4.0625</v>
      </c>
      <c r="M5519" s="4">
        <v>28</v>
      </c>
    </row>
    <row r="5520" spans="1:13" x14ac:dyDescent="0.2">
      <c r="A5520" s="3">
        <v>41306</v>
      </c>
      <c r="B5520" t="s">
        <v>10193</v>
      </c>
      <c r="C5520" t="s">
        <v>3615</v>
      </c>
      <c r="D5520" t="s">
        <v>10194</v>
      </c>
      <c r="E5520" t="s">
        <v>3614</v>
      </c>
      <c r="F5520" s="4">
        <v>3.8646153846153801</v>
      </c>
      <c r="G5520" s="4">
        <v>4</v>
      </c>
      <c r="H5520" s="4">
        <v>0.69439026933983306</v>
      </c>
      <c r="I5520" s="4">
        <v>5.31</v>
      </c>
      <c r="J5520" s="4">
        <v>2.4</v>
      </c>
      <c r="K5520" s="4">
        <v>3.3250000000000002</v>
      </c>
      <c r="L5520" s="4">
        <v>4.2</v>
      </c>
      <c r="M5520" s="4">
        <v>26</v>
      </c>
    </row>
    <row r="5521" spans="1:13" x14ac:dyDescent="0.2">
      <c r="A5521" s="3">
        <v>41334</v>
      </c>
      <c r="B5521" t="s">
        <v>9564</v>
      </c>
      <c r="C5521" t="s">
        <v>3918</v>
      </c>
      <c r="D5521" t="s">
        <v>9565</v>
      </c>
      <c r="E5521" t="s">
        <v>3917</v>
      </c>
      <c r="F5521" s="4">
        <v>4.0772000000000004</v>
      </c>
      <c r="G5521" s="4">
        <v>4</v>
      </c>
      <c r="H5521" s="4">
        <v>0.31520522415298502</v>
      </c>
      <c r="I5521" s="4">
        <v>4.9000000000000004</v>
      </c>
      <c r="J5521" s="4">
        <v>3.5</v>
      </c>
      <c r="K5521" s="4">
        <v>3.95</v>
      </c>
      <c r="L5521" s="4">
        <v>4.01</v>
      </c>
      <c r="M5521" s="4">
        <v>25</v>
      </c>
    </row>
    <row r="5522" spans="1:13" x14ac:dyDescent="0.2">
      <c r="A5522" s="3">
        <v>41334</v>
      </c>
      <c r="B5522" t="s">
        <v>9596</v>
      </c>
      <c r="C5522" t="s">
        <v>3921</v>
      </c>
      <c r="D5522" t="s">
        <v>9597</v>
      </c>
      <c r="E5522" t="s">
        <v>3920</v>
      </c>
      <c r="F5522" s="4">
        <v>4.4268000000000001</v>
      </c>
      <c r="G5522" s="4">
        <v>4.3</v>
      </c>
      <c r="H5522" s="4">
        <v>0.473820641171319</v>
      </c>
      <c r="I5522" s="4">
        <v>5.5</v>
      </c>
      <c r="J5522" s="4">
        <v>3.5</v>
      </c>
      <c r="K5522" s="4">
        <v>4.03</v>
      </c>
      <c r="L5522" s="4">
        <v>4.5999999999999996</v>
      </c>
      <c r="M5522" s="4">
        <v>25</v>
      </c>
    </row>
    <row r="5523" spans="1:13" x14ac:dyDescent="0.2">
      <c r="A5523" s="3">
        <v>41334</v>
      </c>
      <c r="B5523" t="s">
        <v>9604</v>
      </c>
      <c r="C5523" t="s">
        <v>3924</v>
      </c>
      <c r="D5523" t="s">
        <v>9605</v>
      </c>
      <c r="E5523" t="s">
        <v>3923</v>
      </c>
      <c r="F5523" s="4">
        <v>4.9909523809523799</v>
      </c>
      <c r="G5523" s="4">
        <v>4.8</v>
      </c>
      <c r="H5523" s="4">
        <v>1.0347120602462501</v>
      </c>
      <c r="I5523" s="4">
        <v>7.84</v>
      </c>
      <c r="J5523" s="4">
        <v>3</v>
      </c>
      <c r="K5523" s="4">
        <v>4.4000000000000004</v>
      </c>
      <c r="L5523" s="4">
        <v>5.45</v>
      </c>
      <c r="M5523" s="4">
        <v>21</v>
      </c>
    </row>
    <row r="5524" spans="1:13" x14ac:dyDescent="0.2">
      <c r="A5524" s="3">
        <v>41334</v>
      </c>
      <c r="B5524" t="s">
        <v>10171</v>
      </c>
      <c r="C5524" t="s">
        <v>3988</v>
      </c>
      <c r="D5524" t="s">
        <v>10172</v>
      </c>
      <c r="E5524" t="s">
        <v>3987</v>
      </c>
      <c r="F5524" s="4">
        <v>4.5487500000000001</v>
      </c>
      <c r="G5524" s="4">
        <v>4.5</v>
      </c>
      <c r="H5524" s="4">
        <v>0.26092331873726698</v>
      </c>
      <c r="I5524" s="4">
        <v>5.0999999999999996</v>
      </c>
      <c r="J5524" s="4">
        <v>4.17</v>
      </c>
      <c r="K5524" s="4">
        <v>4.3224999999999998</v>
      </c>
      <c r="L5524" s="4">
        <v>4.6775000000000002</v>
      </c>
      <c r="M5524" s="4">
        <v>24</v>
      </c>
    </row>
    <row r="5525" spans="1:13" x14ac:dyDescent="0.2">
      <c r="A5525" s="3">
        <v>41334</v>
      </c>
      <c r="B5525" t="s">
        <v>10173</v>
      </c>
      <c r="C5525" t="s">
        <v>3991</v>
      </c>
      <c r="D5525" t="s">
        <v>10174</v>
      </c>
      <c r="E5525" t="s">
        <v>3990</v>
      </c>
      <c r="F5525" s="4">
        <v>4.2136363636363603</v>
      </c>
      <c r="G5525" s="4">
        <v>4.2649999999999997</v>
      </c>
      <c r="H5525" s="4">
        <v>0.341642328348641</v>
      </c>
      <c r="I5525" s="4">
        <v>4.7</v>
      </c>
      <c r="J5525" s="4">
        <v>3.4</v>
      </c>
      <c r="K5525" s="4">
        <v>3.97</v>
      </c>
      <c r="L5525" s="4">
        <v>4.4749999999999996</v>
      </c>
      <c r="M5525" s="4">
        <v>22</v>
      </c>
    </row>
    <row r="5526" spans="1:13" x14ac:dyDescent="0.2">
      <c r="A5526" s="3">
        <v>41334</v>
      </c>
      <c r="B5526" t="s">
        <v>10175</v>
      </c>
      <c r="C5526" t="s">
        <v>3994</v>
      </c>
      <c r="D5526" t="s">
        <v>10176</v>
      </c>
      <c r="E5526" t="s">
        <v>3993</v>
      </c>
      <c r="F5526" s="4">
        <v>4.8034782608695696</v>
      </c>
      <c r="G5526" s="4">
        <v>4.8</v>
      </c>
      <c r="H5526" s="4">
        <v>0.21741474181957901</v>
      </c>
      <c r="I5526" s="4">
        <v>5.2</v>
      </c>
      <c r="J5526" s="4">
        <v>4.3</v>
      </c>
      <c r="K5526" s="4">
        <v>4.7</v>
      </c>
      <c r="L5526" s="4">
        <v>4.91</v>
      </c>
      <c r="M5526" s="4">
        <v>23</v>
      </c>
    </row>
    <row r="5527" spans="1:13" x14ac:dyDescent="0.2">
      <c r="A5527" s="3">
        <v>41334</v>
      </c>
      <c r="B5527" t="s">
        <v>10177</v>
      </c>
      <c r="C5527" t="s">
        <v>3997</v>
      </c>
      <c r="D5527" t="s">
        <v>10178</v>
      </c>
      <c r="E5527" t="s">
        <v>3996</v>
      </c>
      <c r="F5527" s="4">
        <v>4.4852380952380999</v>
      </c>
      <c r="G5527" s="4">
        <v>4.5</v>
      </c>
      <c r="H5527" s="4">
        <v>0.31888272213494201</v>
      </c>
      <c r="I5527" s="4">
        <v>4.9000000000000004</v>
      </c>
      <c r="J5527" s="4">
        <v>3.4</v>
      </c>
      <c r="K5527" s="4">
        <v>4.41</v>
      </c>
      <c r="L5527" s="4">
        <v>4.63</v>
      </c>
      <c r="M5527" s="4">
        <v>21</v>
      </c>
    </row>
    <row r="5528" spans="1:13" x14ac:dyDescent="0.2">
      <c r="A5528" s="3">
        <v>41334</v>
      </c>
      <c r="B5528" t="s">
        <v>7544</v>
      </c>
      <c r="C5528" t="s">
        <v>3906</v>
      </c>
      <c r="D5528" t="s">
        <v>7545</v>
      </c>
      <c r="E5528" t="s">
        <v>3905</v>
      </c>
      <c r="F5528" s="4">
        <v>4.0995999999999997</v>
      </c>
      <c r="G5528" s="4">
        <v>4</v>
      </c>
      <c r="H5528" s="4">
        <v>0.189197427748547</v>
      </c>
      <c r="I5528" s="4">
        <v>4.6399999999999997</v>
      </c>
      <c r="J5528" s="4">
        <v>4</v>
      </c>
      <c r="K5528" s="4">
        <v>4</v>
      </c>
      <c r="L5528" s="4">
        <v>4.0999999999999996</v>
      </c>
      <c r="M5528" s="4">
        <v>25</v>
      </c>
    </row>
    <row r="5529" spans="1:13" x14ac:dyDescent="0.2">
      <c r="A5529" s="3">
        <v>41334</v>
      </c>
      <c r="B5529" t="s">
        <v>7652</v>
      </c>
      <c r="C5529" t="s">
        <v>4436</v>
      </c>
      <c r="D5529" t="s">
        <v>7653</v>
      </c>
      <c r="E5529" t="s">
        <v>4435</v>
      </c>
      <c r="F5529" s="4">
        <v>4.48136363636364</v>
      </c>
      <c r="G5529" s="4">
        <v>4.5</v>
      </c>
      <c r="H5529" s="4">
        <v>0.59287271142130704</v>
      </c>
      <c r="I5529" s="4">
        <v>6.54</v>
      </c>
      <c r="J5529" s="4">
        <v>4</v>
      </c>
      <c r="K5529" s="4">
        <v>4</v>
      </c>
      <c r="L5529" s="4">
        <v>4.5</v>
      </c>
      <c r="M5529" s="4">
        <v>22</v>
      </c>
    </row>
    <row r="5530" spans="1:13" x14ac:dyDescent="0.2">
      <c r="A5530" s="3">
        <v>41334</v>
      </c>
      <c r="B5530" t="s">
        <v>7464</v>
      </c>
      <c r="C5530" t="s">
        <v>3897</v>
      </c>
      <c r="D5530" t="s">
        <v>7465</v>
      </c>
      <c r="E5530" t="s">
        <v>3896</v>
      </c>
      <c r="F5530" s="4">
        <v>4.0464000000000002</v>
      </c>
      <c r="G5530" s="4">
        <v>4</v>
      </c>
      <c r="H5530" s="4">
        <v>0.131620667070183</v>
      </c>
      <c r="I5530" s="4">
        <v>4.5</v>
      </c>
      <c r="J5530" s="4">
        <v>4</v>
      </c>
      <c r="K5530" s="4">
        <v>4</v>
      </c>
      <c r="L5530" s="4">
        <v>4</v>
      </c>
      <c r="M5530" s="4">
        <v>25</v>
      </c>
    </row>
    <row r="5531" spans="1:13" x14ac:dyDescent="0.2">
      <c r="A5531" s="3">
        <v>41334</v>
      </c>
      <c r="B5531" t="s">
        <v>7570</v>
      </c>
      <c r="C5531" t="s">
        <v>3909</v>
      </c>
      <c r="D5531" t="s">
        <v>7571</v>
      </c>
      <c r="E5531" t="s">
        <v>3908</v>
      </c>
      <c r="F5531" s="4">
        <v>4.1596000000000002</v>
      </c>
      <c r="G5531" s="4">
        <v>4</v>
      </c>
      <c r="H5531" s="4">
        <v>0.28352660075085301</v>
      </c>
      <c r="I5531" s="4">
        <v>5</v>
      </c>
      <c r="J5531" s="4">
        <v>4</v>
      </c>
      <c r="K5531" s="4">
        <v>4</v>
      </c>
      <c r="L5531" s="4">
        <v>4.3</v>
      </c>
      <c r="M5531" s="4">
        <v>25</v>
      </c>
    </row>
    <row r="5532" spans="1:13" x14ac:dyDescent="0.2">
      <c r="A5532" s="3">
        <v>41334</v>
      </c>
      <c r="B5532" t="s">
        <v>7490</v>
      </c>
      <c r="C5532" t="s">
        <v>3900</v>
      </c>
      <c r="D5532" t="s">
        <v>7491</v>
      </c>
      <c r="E5532" t="s">
        <v>3899</v>
      </c>
      <c r="F5532" s="4">
        <v>4.0364000000000004</v>
      </c>
      <c r="G5532" s="4">
        <v>4</v>
      </c>
      <c r="H5532" s="4">
        <v>9.76763362676277E-2</v>
      </c>
      <c r="I5532" s="4">
        <v>4.3600000000000003</v>
      </c>
      <c r="J5532" s="4">
        <v>4</v>
      </c>
      <c r="K5532" s="4">
        <v>4</v>
      </c>
      <c r="L5532" s="4">
        <v>4</v>
      </c>
      <c r="M5532" s="4">
        <v>25</v>
      </c>
    </row>
    <row r="5533" spans="1:13" x14ac:dyDescent="0.2">
      <c r="A5533" s="3">
        <v>41334</v>
      </c>
      <c r="B5533" t="s">
        <v>7596</v>
      </c>
      <c r="C5533" t="s">
        <v>3912</v>
      </c>
      <c r="D5533" t="s">
        <v>7597</v>
      </c>
      <c r="E5533" t="s">
        <v>3911</v>
      </c>
      <c r="F5533" s="4">
        <v>4.2055999999999996</v>
      </c>
      <c r="G5533" s="4">
        <v>4</v>
      </c>
      <c r="H5533" s="4">
        <v>0.40864695439135901</v>
      </c>
      <c r="I5533" s="4">
        <v>5.64</v>
      </c>
      <c r="J5533" s="4">
        <v>4</v>
      </c>
      <c r="K5533" s="4">
        <v>4</v>
      </c>
      <c r="L5533" s="4">
        <v>4.25</v>
      </c>
      <c r="M5533" s="4">
        <v>25</v>
      </c>
    </row>
    <row r="5534" spans="1:13" x14ac:dyDescent="0.2">
      <c r="A5534" s="3">
        <v>41334</v>
      </c>
      <c r="B5534" t="s">
        <v>7516</v>
      </c>
      <c r="C5534" t="s">
        <v>3903</v>
      </c>
      <c r="D5534" t="s">
        <v>7517</v>
      </c>
      <c r="E5534" t="s">
        <v>3902</v>
      </c>
      <c r="F5534" s="4">
        <v>4.0530769230769197</v>
      </c>
      <c r="G5534" s="4">
        <v>4</v>
      </c>
      <c r="H5534" s="4">
        <v>0.136257674448648</v>
      </c>
      <c r="I5534" s="4">
        <v>4.5</v>
      </c>
      <c r="J5534" s="4">
        <v>4</v>
      </c>
      <c r="K5534" s="4">
        <v>4</v>
      </c>
      <c r="L5534" s="4">
        <v>4</v>
      </c>
      <c r="M5534" s="4">
        <v>26</v>
      </c>
    </row>
    <row r="5535" spans="1:13" x14ac:dyDescent="0.2">
      <c r="A5535" s="3">
        <v>41334</v>
      </c>
      <c r="B5535" t="s">
        <v>7622</v>
      </c>
      <c r="C5535" t="s">
        <v>3915</v>
      </c>
      <c r="D5535" t="s">
        <v>7623</v>
      </c>
      <c r="E5535" t="s">
        <v>3914</v>
      </c>
      <c r="F5535" s="4">
        <v>4.3255999999999997</v>
      </c>
      <c r="G5535" s="4">
        <v>4</v>
      </c>
      <c r="H5535" s="4">
        <v>0.53245563195443801</v>
      </c>
      <c r="I5535" s="4">
        <v>6.14</v>
      </c>
      <c r="J5535" s="4">
        <v>4</v>
      </c>
      <c r="K5535" s="4">
        <v>4</v>
      </c>
      <c r="L5535" s="4">
        <v>4.5</v>
      </c>
      <c r="M5535" s="4">
        <v>25</v>
      </c>
    </row>
    <row r="5536" spans="1:13" x14ac:dyDescent="0.2">
      <c r="A5536" s="3">
        <v>41334</v>
      </c>
      <c r="B5536" t="s">
        <v>7654</v>
      </c>
      <c r="C5536" t="s">
        <v>3081</v>
      </c>
      <c r="D5536" t="s">
        <v>7655</v>
      </c>
      <c r="E5536" t="s">
        <v>3080</v>
      </c>
      <c r="F5536" s="4">
        <v>3.6466562499999999</v>
      </c>
      <c r="G5536" s="4">
        <v>3.5950000000000002</v>
      </c>
      <c r="H5536" s="4">
        <v>0.44939713088759298</v>
      </c>
      <c r="I5536" s="4">
        <v>5.76</v>
      </c>
      <c r="J5536" s="4">
        <v>3.23</v>
      </c>
      <c r="K5536" s="4">
        <v>3.395</v>
      </c>
      <c r="L5536" s="4">
        <v>3.7075</v>
      </c>
      <c r="M5536" s="4">
        <v>32</v>
      </c>
    </row>
    <row r="5537" spans="1:13" x14ac:dyDescent="0.2">
      <c r="A5537" s="3">
        <v>41334</v>
      </c>
      <c r="B5537" t="s">
        <v>9534</v>
      </c>
      <c r="C5537" t="s">
        <v>3072</v>
      </c>
      <c r="D5537" t="s">
        <v>9535</v>
      </c>
      <c r="E5537" t="s">
        <v>3071</v>
      </c>
      <c r="F5537" s="4">
        <v>3.7450000000000001</v>
      </c>
      <c r="G5537" s="4">
        <v>3.7</v>
      </c>
      <c r="H5537" s="4">
        <v>0.20948477502611501</v>
      </c>
      <c r="I5537" s="4">
        <v>4.1100000000000003</v>
      </c>
      <c r="J5537" s="4">
        <v>3.3</v>
      </c>
      <c r="K5537" s="4">
        <v>3.6</v>
      </c>
      <c r="L5537" s="4">
        <v>3.9275000000000002</v>
      </c>
      <c r="M5537" s="4">
        <v>32</v>
      </c>
    </row>
    <row r="5538" spans="1:13" x14ac:dyDescent="0.2">
      <c r="A5538" s="3">
        <v>41334</v>
      </c>
      <c r="B5538" t="s">
        <v>9566</v>
      </c>
      <c r="C5538" t="s">
        <v>3075</v>
      </c>
      <c r="D5538" t="s">
        <v>9567</v>
      </c>
      <c r="E5538" t="s">
        <v>3074</v>
      </c>
      <c r="F5538" s="4">
        <v>3.734375</v>
      </c>
      <c r="G5538" s="4">
        <v>3.61</v>
      </c>
      <c r="H5538" s="4">
        <v>0.57680956492897095</v>
      </c>
      <c r="I5538" s="4">
        <v>6.42</v>
      </c>
      <c r="J5538" s="4">
        <v>3.28</v>
      </c>
      <c r="K5538" s="4">
        <v>3.4874999999999998</v>
      </c>
      <c r="L5538" s="4">
        <v>3.8</v>
      </c>
      <c r="M5538" s="4">
        <v>32</v>
      </c>
    </row>
    <row r="5539" spans="1:13" x14ac:dyDescent="0.2">
      <c r="A5539" s="3">
        <v>41334</v>
      </c>
      <c r="B5539" t="s">
        <v>7634</v>
      </c>
      <c r="C5539" t="s">
        <v>3102</v>
      </c>
      <c r="D5539" t="s">
        <v>7635</v>
      </c>
      <c r="E5539" t="s">
        <v>3101</v>
      </c>
      <c r="F5539" s="4">
        <v>3.56758620689655</v>
      </c>
      <c r="G5539" s="4">
        <v>3.54</v>
      </c>
      <c r="H5539" s="4">
        <v>0.281026881942607</v>
      </c>
      <c r="I5539" s="4">
        <v>4.3</v>
      </c>
      <c r="J5539" s="4">
        <v>3</v>
      </c>
      <c r="K5539" s="4">
        <v>3.4</v>
      </c>
      <c r="L5539" s="4">
        <v>3.6</v>
      </c>
      <c r="M5539" s="4">
        <v>29</v>
      </c>
    </row>
    <row r="5540" spans="1:13" x14ac:dyDescent="0.2">
      <c r="A5540" s="3">
        <v>41334</v>
      </c>
      <c r="B5540" t="s">
        <v>9598</v>
      </c>
      <c r="C5540" t="s">
        <v>3078</v>
      </c>
      <c r="D5540" t="s">
        <v>9599</v>
      </c>
      <c r="E5540" t="s">
        <v>3077</v>
      </c>
      <c r="F5540" s="4">
        <v>3.5272413793103401</v>
      </c>
      <c r="G5540" s="4">
        <v>3.52</v>
      </c>
      <c r="H5540" s="4">
        <v>0.22565613143713301</v>
      </c>
      <c r="I5540" s="4">
        <v>3.95</v>
      </c>
      <c r="J5540" s="4">
        <v>3</v>
      </c>
      <c r="K5540" s="4">
        <v>3.39</v>
      </c>
      <c r="L5540" s="4">
        <v>3.7</v>
      </c>
      <c r="M5540" s="4">
        <v>29</v>
      </c>
    </row>
    <row r="5541" spans="1:13" x14ac:dyDescent="0.2">
      <c r="A5541" s="3">
        <v>41334</v>
      </c>
      <c r="B5541" t="s">
        <v>7636</v>
      </c>
      <c r="C5541" t="s">
        <v>3105</v>
      </c>
      <c r="D5541" t="s">
        <v>7637</v>
      </c>
      <c r="E5541" t="s">
        <v>3104</v>
      </c>
      <c r="F5541" s="4">
        <v>3.4693103448275902</v>
      </c>
      <c r="G5541" s="4">
        <v>3.5</v>
      </c>
      <c r="H5541" s="4">
        <v>0.29341500393132502</v>
      </c>
      <c r="I5541" s="4">
        <v>4.0999999999999996</v>
      </c>
      <c r="J5541" s="4">
        <v>3</v>
      </c>
      <c r="K5541" s="4">
        <v>3.3</v>
      </c>
      <c r="L5541" s="4">
        <v>3.6</v>
      </c>
      <c r="M5541" s="4">
        <v>29</v>
      </c>
    </row>
    <row r="5542" spans="1:13" x14ac:dyDescent="0.2">
      <c r="A5542" s="3">
        <v>41334</v>
      </c>
      <c r="B5542" t="s">
        <v>7638</v>
      </c>
      <c r="C5542" t="s">
        <v>3144</v>
      </c>
      <c r="D5542" t="s">
        <v>7639</v>
      </c>
      <c r="E5542" t="s">
        <v>3143</v>
      </c>
      <c r="F5542" s="4">
        <v>0.53221874999999996</v>
      </c>
      <c r="G5542" s="4">
        <v>0.48499999999999999</v>
      </c>
      <c r="H5542" s="4">
        <v>0.40085165258363598</v>
      </c>
      <c r="I5542" s="4">
        <v>2.64</v>
      </c>
      <c r="J5542" s="4">
        <v>0.2</v>
      </c>
      <c r="K5542" s="4">
        <v>0.4</v>
      </c>
      <c r="L5542" s="4">
        <v>0.51249999999999996</v>
      </c>
      <c r="M5542" s="4">
        <v>32</v>
      </c>
    </row>
    <row r="5543" spans="1:13" x14ac:dyDescent="0.2">
      <c r="A5543" s="3">
        <v>41334</v>
      </c>
      <c r="B5543" t="s">
        <v>7646</v>
      </c>
      <c r="C5543" t="s">
        <v>3147</v>
      </c>
      <c r="D5543" t="s">
        <v>7647</v>
      </c>
      <c r="E5543" t="s">
        <v>3146</v>
      </c>
      <c r="F5543" s="4">
        <v>0.33315624999999999</v>
      </c>
      <c r="G5543" s="4">
        <v>0.34</v>
      </c>
      <c r="H5543" s="4">
        <v>9.3339860922848905E-2</v>
      </c>
      <c r="I5543" s="4">
        <v>0.56999999999999995</v>
      </c>
      <c r="J5543" s="4">
        <v>0.06</v>
      </c>
      <c r="K5543" s="4">
        <v>0.29749999999999999</v>
      </c>
      <c r="L5543" s="4">
        <v>0.38250000000000001</v>
      </c>
      <c r="M5543" s="4">
        <v>32</v>
      </c>
    </row>
    <row r="5544" spans="1:13" x14ac:dyDescent="0.2">
      <c r="A5544" s="3">
        <v>41334</v>
      </c>
      <c r="B5544" t="s">
        <v>7548</v>
      </c>
      <c r="C5544" t="s">
        <v>3114</v>
      </c>
      <c r="D5544" t="s">
        <v>7549</v>
      </c>
      <c r="E5544" t="s">
        <v>3113</v>
      </c>
      <c r="F5544" s="4">
        <v>0.480545454545455</v>
      </c>
      <c r="G5544" s="4">
        <v>0.36</v>
      </c>
      <c r="H5544" s="4">
        <v>0.69821187198573098</v>
      </c>
      <c r="I5544" s="4">
        <v>4.2</v>
      </c>
      <c r="J5544" s="4">
        <v>-0.26</v>
      </c>
      <c r="K5544" s="4">
        <v>0.23</v>
      </c>
      <c r="L5544" s="4">
        <v>0.54</v>
      </c>
      <c r="M5544" s="4">
        <v>33</v>
      </c>
    </row>
    <row r="5545" spans="1:13" x14ac:dyDescent="0.2">
      <c r="A5545" s="3">
        <v>41334</v>
      </c>
      <c r="B5545" t="s">
        <v>7656</v>
      </c>
      <c r="C5545" t="s">
        <v>3150</v>
      </c>
      <c r="D5545" t="s">
        <v>7657</v>
      </c>
      <c r="E5545" t="s">
        <v>3149</v>
      </c>
      <c r="F5545" s="4">
        <v>0.24712500000000001</v>
      </c>
      <c r="G5545" s="4">
        <v>0.27</v>
      </c>
      <c r="H5545" s="4">
        <v>0.162809952537188</v>
      </c>
      <c r="I5545" s="4">
        <v>0.5</v>
      </c>
      <c r="J5545" s="4">
        <v>-0.48</v>
      </c>
      <c r="K5545" s="4">
        <v>0.2</v>
      </c>
      <c r="L5545" s="4">
        <v>0.30249999999999999</v>
      </c>
      <c r="M5545" s="4">
        <v>32</v>
      </c>
    </row>
    <row r="5546" spans="1:13" x14ac:dyDescent="0.2">
      <c r="A5546" s="3">
        <v>41334</v>
      </c>
      <c r="B5546" t="s">
        <v>7556</v>
      </c>
      <c r="C5546" t="s">
        <v>3117</v>
      </c>
      <c r="D5546" t="s">
        <v>7557</v>
      </c>
      <c r="E5546" t="s">
        <v>3116</v>
      </c>
      <c r="F5546" s="4">
        <v>6.4666666666666706E-2</v>
      </c>
      <c r="G5546" s="4">
        <v>-7.0000000000000007E-2</v>
      </c>
      <c r="H5546" s="4">
        <v>0.80661711280301196</v>
      </c>
      <c r="I5546" s="4">
        <v>4.5</v>
      </c>
      <c r="J5546" s="4">
        <v>-0.28000000000000003</v>
      </c>
      <c r="K5546" s="4">
        <v>-0.16</v>
      </c>
      <c r="L5546" s="4">
        <v>0.02</v>
      </c>
      <c r="M5546" s="4">
        <v>33</v>
      </c>
    </row>
    <row r="5547" spans="1:13" x14ac:dyDescent="0.2">
      <c r="A5547" s="3">
        <v>41334</v>
      </c>
      <c r="B5547" t="s">
        <v>7564</v>
      </c>
      <c r="C5547" t="s">
        <v>3120</v>
      </c>
      <c r="D5547" t="s">
        <v>7565</v>
      </c>
      <c r="E5547" t="s">
        <v>3119</v>
      </c>
      <c r="F5547" s="4">
        <v>-0.165636363636364</v>
      </c>
      <c r="G5547" s="4">
        <v>-0.3</v>
      </c>
      <c r="H5547" s="4">
        <v>0.77637755868930403</v>
      </c>
      <c r="I5547" s="4">
        <v>4</v>
      </c>
      <c r="J5547" s="4">
        <v>-0.63</v>
      </c>
      <c r="K5547" s="4">
        <v>-0.38</v>
      </c>
      <c r="L5547" s="4">
        <v>-0.23</v>
      </c>
      <c r="M5547" s="4">
        <v>33</v>
      </c>
    </row>
    <row r="5548" spans="1:13" x14ac:dyDescent="0.2">
      <c r="A5548" s="3">
        <v>41334</v>
      </c>
      <c r="B5548" t="s">
        <v>7574</v>
      </c>
      <c r="C5548" t="s">
        <v>3123</v>
      </c>
      <c r="D5548" t="s">
        <v>7575</v>
      </c>
      <c r="E5548" t="s">
        <v>3122</v>
      </c>
      <c r="F5548" s="4">
        <v>0.31578787878787901</v>
      </c>
      <c r="G5548" s="4">
        <v>0.21</v>
      </c>
      <c r="H5548" s="4">
        <v>0.69296499539910705</v>
      </c>
      <c r="I5548" s="4">
        <v>4.0999999999999996</v>
      </c>
      <c r="J5548" s="4">
        <v>-0.3</v>
      </c>
      <c r="K5548" s="4">
        <v>0.12</v>
      </c>
      <c r="L5548" s="4">
        <v>0.27</v>
      </c>
      <c r="M5548" s="4">
        <v>33</v>
      </c>
    </row>
    <row r="5549" spans="1:13" x14ac:dyDescent="0.2">
      <c r="A5549" s="3">
        <v>41334</v>
      </c>
      <c r="B5549" t="s">
        <v>7582</v>
      </c>
      <c r="C5549" t="s">
        <v>3126</v>
      </c>
      <c r="D5549" t="s">
        <v>7583</v>
      </c>
      <c r="E5549" t="s">
        <v>3125</v>
      </c>
      <c r="F5549" s="4">
        <v>0.35043750000000001</v>
      </c>
      <c r="G5549" s="4">
        <v>0.35</v>
      </c>
      <c r="H5549" s="4">
        <v>0.108922860392707</v>
      </c>
      <c r="I5549" s="4">
        <v>0.67</v>
      </c>
      <c r="J5549" s="4">
        <v>0.19</v>
      </c>
      <c r="K5549" s="4">
        <v>0.27250000000000002</v>
      </c>
      <c r="L5549" s="4">
        <v>0.4</v>
      </c>
      <c r="M5549" s="4">
        <v>32</v>
      </c>
    </row>
    <row r="5550" spans="1:13" x14ac:dyDescent="0.2">
      <c r="A5550" s="3">
        <v>41334</v>
      </c>
      <c r="B5550" t="s">
        <v>7590</v>
      </c>
      <c r="C5550" t="s">
        <v>3129</v>
      </c>
      <c r="D5550" t="s">
        <v>7591</v>
      </c>
      <c r="E5550" t="s">
        <v>3128</v>
      </c>
      <c r="F5550" s="4">
        <v>0.27340625000000002</v>
      </c>
      <c r="G5550" s="4">
        <v>0.26500000000000001</v>
      </c>
      <c r="H5550" s="4">
        <v>6.4934140021429304E-2</v>
      </c>
      <c r="I5550" s="4">
        <v>0.5</v>
      </c>
      <c r="J5550" s="4">
        <v>0.16</v>
      </c>
      <c r="K5550" s="4">
        <v>0.23749999999999999</v>
      </c>
      <c r="L5550" s="4">
        <v>0.3</v>
      </c>
      <c r="M5550" s="4">
        <v>32</v>
      </c>
    </row>
    <row r="5551" spans="1:13" x14ac:dyDescent="0.2">
      <c r="A5551" s="3">
        <v>41334</v>
      </c>
      <c r="B5551" t="s">
        <v>7600</v>
      </c>
      <c r="C5551" t="s">
        <v>3132</v>
      </c>
      <c r="D5551" t="s">
        <v>7601</v>
      </c>
      <c r="E5551" t="s">
        <v>3131</v>
      </c>
      <c r="F5551" s="4">
        <v>0.4190625</v>
      </c>
      <c r="G5551" s="4">
        <v>0.4</v>
      </c>
      <c r="H5551" s="4">
        <v>8.6671771458427804E-2</v>
      </c>
      <c r="I5551" s="4">
        <v>0.59</v>
      </c>
      <c r="J5551" s="4">
        <v>0.27</v>
      </c>
      <c r="K5551" s="4">
        <v>0.36749999999999999</v>
      </c>
      <c r="L5551" s="4">
        <v>0.45500000000000002</v>
      </c>
      <c r="M5551" s="4">
        <v>32</v>
      </c>
    </row>
    <row r="5552" spans="1:13" x14ac:dyDescent="0.2">
      <c r="A5552" s="3">
        <v>41334</v>
      </c>
      <c r="B5552" t="s">
        <v>7608</v>
      </c>
      <c r="C5552" t="s">
        <v>3135</v>
      </c>
      <c r="D5552" t="s">
        <v>7609</v>
      </c>
      <c r="E5552" t="s">
        <v>3134</v>
      </c>
      <c r="F5552" s="4">
        <v>0.48528125</v>
      </c>
      <c r="G5552" s="4">
        <v>0.47</v>
      </c>
      <c r="H5552" s="4">
        <v>0.108724046773353</v>
      </c>
      <c r="I5552" s="4">
        <v>0.73</v>
      </c>
      <c r="J5552" s="4">
        <v>0.23</v>
      </c>
      <c r="K5552" s="4">
        <v>0.43</v>
      </c>
      <c r="L5552" s="4">
        <v>0.54</v>
      </c>
      <c r="M5552" s="4">
        <v>32</v>
      </c>
    </row>
    <row r="5553" spans="1:13" x14ac:dyDescent="0.2">
      <c r="A5553" s="3">
        <v>41334</v>
      </c>
      <c r="B5553" t="s">
        <v>7616</v>
      </c>
      <c r="C5553" t="s">
        <v>3138</v>
      </c>
      <c r="D5553" t="s">
        <v>7617</v>
      </c>
      <c r="E5553" t="s">
        <v>3137</v>
      </c>
      <c r="F5553" s="4">
        <v>0.70778125000000003</v>
      </c>
      <c r="G5553" s="4">
        <v>0.70499999999999996</v>
      </c>
      <c r="H5553" s="4">
        <v>0.13887607248214001</v>
      </c>
      <c r="I5553" s="4">
        <v>0.97</v>
      </c>
      <c r="J5553" s="4">
        <v>0.37</v>
      </c>
      <c r="K5553" s="4">
        <v>0.63675000000000004</v>
      </c>
      <c r="L5553" s="4">
        <v>0.80249999999999999</v>
      </c>
      <c r="M5553" s="4">
        <v>32</v>
      </c>
    </row>
    <row r="5554" spans="1:13" x14ac:dyDescent="0.2">
      <c r="A5554" s="3">
        <v>41334</v>
      </c>
      <c r="B5554" t="s">
        <v>7626</v>
      </c>
      <c r="C5554" t="s">
        <v>3141</v>
      </c>
      <c r="D5554" t="s">
        <v>7627</v>
      </c>
      <c r="E5554" t="s">
        <v>3140</v>
      </c>
      <c r="F5554" s="4">
        <v>0.42428125</v>
      </c>
      <c r="G5554" s="4">
        <v>0.435</v>
      </c>
      <c r="H5554" s="4">
        <v>0.116245356306836</v>
      </c>
      <c r="I5554" s="4">
        <v>0.7</v>
      </c>
      <c r="J5554" s="4">
        <v>0.14000000000000001</v>
      </c>
      <c r="K5554" s="4">
        <v>0.34749999999999998</v>
      </c>
      <c r="L5554" s="4">
        <v>0.5</v>
      </c>
      <c r="M5554" s="4">
        <v>32</v>
      </c>
    </row>
    <row r="5555" spans="1:13" x14ac:dyDescent="0.2">
      <c r="A5555" s="3">
        <v>41334</v>
      </c>
      <c r="B5555" t="s">
        <v>7658</v>
      </c>
      <c r="C5555" t="s">
        <v>3096</v>
      </c>
      <c r="D5555" t="s">
        <v>7659</v>
      </c>
      <c r="E5555" t="s">
        <v>3095</v>
      </c>
      <c r="F5555" s="4">
        <v>3.3010000000000002</v>
      </c>
      <c r="G5555" s="4">
        <v>3.2450000000000001</v>
      </c>
      <c r="H5555" s="4">
        <v>0.390528819193526</v>
      </c>
      <c r="I5555" s="4">
        <v>4.95</v>
      </c>
      <c r="J5555" s="4">
        <v>2.79</v>
      </c>
      <c r="K5555" s="4">
        <v>3.0924999999999998</v>
      </c>
      <c r="L5555" s="4">
        <v>3.4</v>
      </c>
      <c r="M5555" s="4">
        <v>30</v>
      </c>
    </row>
    <row r="5556" spans="1:13" x14ac:dyDescent="0.2">
      <c r="A5556" s="3">
        <v>41334</v>
      </c>
      <c r="B5556" t="s">
        <v>9568</v>
      </c>
      <c r="C5556" t="s">
        <v>3087</v>
      </c>
      <c r="D5556" t="s">
        <v>9569</v>
      </c>
      <c r="E5556" t="s">
        <v>3086</v>
      </c>
      <c r="F5556" s="4">
        <v>3.3736666666666699</v>
      </c>
      <c r="G5556" s="4">
        <v>3.355</v>
      </c>
      <c r="H5556" s="4">
        <v>0.21466065173268001</v>
      </c>
      <c r="I5556" s="4">
        <v>3.81</v>
      </c>
      <c r="J5556" s="4">
        <v>2.9</v>
      </c>
      <c r="K5556" s="4">
        <v>3.2174999999999998</v>
      </c>
      <c r="L5556" s="4">
        <v>3.5</v>
      </c>
      <c r="M5556" s="4">
        <v>30</v>
      </c>
    </row>
    <row r="5557" spans="1:13" x14ac:dyDescent="0.2">
      <c r="A5557" s="3">
        <v>41334</v>
      </c>
      <c r="B5557" t="s">
        <v>9606</v>
      </c>
      <c r="C5557" t="s">
        <v>3090</v>
      </c>
      <c r="D5557" t="s">
        <v>9607</v>
      </c>
      <c r="E5557" t="s">
        <v>3089</v>
      </c>
      <c r="F5557" s="4">
        <v>3.3906666666666698</v>
      </c>
      <c r="G5557" s="4">
        <v>3.3</v>
      </c>
      <c r="H5557" s="4">
        <v>0.59995363805555202</v>
      </c>
      <c r="I5557" s="4">
        <v>6.15</v>
      </c>
      <c r="J5557" s="4">
        <v>2.56</v>
      </c>
      <c r="K5557" s="4">
        <v>3.1225000000000001</v>
      </c>
      <c r="L5557" s="4">
        <v>3.5</v>
      </c>
      <c r="M5557" s="4">
        <v>30</v>
      </c>
    </row>
    <row r="5558" spans="1:13" x14ac:dyDescent="0.2">
      <c r="A5558" s="3">
        <v>41334</v>
      </c>
      <c r="B5558" t="s">
        <v>9608</v>
      </c>
      <c r="C5558" t="s">
        <v>3093</v>
      </c>
      <c r="D5558" t="s">
        <v>9609</v>
      </c>
      <c r="E5558" t="s">
        <v>3092</v>
      </c>
      <c r="F5558" s="4">
        <v>3.3011111111111102</v>
      </c>
      <c r="G5558" s="4">
        <v>3.3</v>
      </c>
      <c r="H5558" s="4">
        <v>0.32596995299629999</v>
      </c>
      <c r="I5558" s="4">
        <v>3.88</v>
      </c>
      <c r="J5558" s="4">
        <v>2.5</v>
      </c>
      <c r="K5558" s="4">
        <v>3.0249999999999999</v>
      </c>
      <c r="L5558" s="4">
        <v>3.5</v>
      </c>
      <c r="M5558" s="4">
        <v>27</v>
      </c>
    </row>
    <row r="5559" spans="1:13" x14ac:dyDescent="0.2">
      <c r="A5559" s="3">
        <v>41334</v>
      </c>
      <c r="B5559" t="s">
        <v>7660</v>
      </c>
      <c r="C5559" t="s">
        <v>3153</v>
      </c>
      <c r="D5559" t="s">
        <v>7661</v>
      </c>
      <c r="E5559" t="s">
        <v>3152</v>
      </c>
      <c r="F5559" s="4">
        <v>0.29389999999999999</v>
      </c>
      <c r="G5559" s="4">
        <v>0.28999999999999998</v>
      </c>
      <c r="H5559" s="4">
        <v>7.5738365443149103E-2</v>
      </c>
      <c r="I5559" s="4">
        <v>0.42</v>
      </c>
      <c r="J5559" s="4">
        <v>0.1</v>
      </c>
      <c r="K5559" s="4">
        <v>0.2525</v>
      </c>
      <c r="L5559" s="4">
        <v>0.33750000000000002</v>
      </c>
      <c r="M5559" s="4">
        <v>30</v>
      </c>
    </row>
    <row r="5560" spans="1:13" x14ac:dyDescent="0.2">
      <c r="A5560" s="3">
        <v>41334</v>
      </c>
      <c r="B5560" t="s">
        <v>10159</v>
      </c>
      <c r="C5560" t="s">
        <v>4324</v>
      </c>
      <c r="D5560" t="s">
        <v>10160</v>
      </c>
      <c r="E5560" t="s">
        <v>4323</v>
      </c>
      <c r="F5560" s="4">
        <v>1.9461538461538499</v>
      </c>
      <c r="G5560" s="4">
        <v>2</v>
      </c>
      <c r="H5560" s="4">
        <v>0.18161667154921499</v>
      </c>
      <c r="I5560" s="4">
        <v>2.2999999999999998</v>
      </c>
      <c r="J5560" s="4">
        <v>1.7</v>
      </c>
      <c r="K5560" s="4">
        <v>1.8</v>
      </c>
      <c r="L5560" s="4">
        <v>2</v>
      </c>
      <c r="M5560" s="4">
        <v>26</v>
      </c>
    </row>
    <row r="5561" spans="1:13" x14ac:dyDescent="0.2">
      <c r="A5561" s="3">
        <v>41334</v>
      </c>
      <c r="B5561" t="s">
        <v>10179</v>
      </c>
      <c r="C5561" t="s">
        <v>4327</v>
      </c>
      <c r="D5561" t="s">
        <v>10180</v>
      </c>
      <c r="E5561" t="s">
        <v>4326</v>
      </c>
      <c r="F5561" s="4">
        <v>2.5840000000000001</v>
      </c>
      <c r="G5561" s="4">
        <v>2.7</v>
      </c>
      <c r="H5561" s="4">
        <v>0.30913858812297501</v>
      </c>
      <c r="I5561" s="4">
        <v>3.1</v>
      </c>
      <c r="J5561" s="4">
        <v>2</v>
      </c>
      <c r="K5561" s="4">
        <v>2.2999999999999998</v>
      </c>
      <c r="L5561" s="4">
        <v>2.8</v>
      </c>
      <c r="M5561" s="4">
        <v>25</v>
      </c>
    </row>
    <row r="5562" spans="1:13" x14ac:dyDescent="0.2">
      <c r="A5562" s="3">
        <v>41334</v>
      </c>
      <c r="B5562" t="s">
        <v>9610</v>
      </c>
      <c r="C5562" t="s">
        <v>3939</v>
      </c>
      <c r="D5562" t="s">
        <v>9611</v>
      </c>
      <c r="E5562" t="s">
        <v>3947</v>
      </c>
      <c r="F5562" s="4">
        <v>12.518522222222201</v>
      </c>
      <c r="G5562" s="4">
        <v>12.5</v>
      </c>
      <c r="H5562" s="4">
        <v>0.13667134169615</v>
      </c>
      <c r="I5562" s="4">
        <v>12.8521</v>
      </c>
      <c r="J5562" s="4">
        <v>12.27</v>
      </c>
      <c r="K5562" s="4">
        <v>12.435</v>
      </c>
      <c r="L5562" s="4">
        <v>12.6</v>
      </c>
      <c r="M5562" s="4">
        <v>27</v>
      </c>
    </row>
    <row r="5563" spans="1:13" x14ac:dyDescent="0.2">
      <c r="A5563" s="3">
        <v>41334</v>
      </c>
      <c r="B5563" t="s">
        <v>9612</v>
      </c>
      <c r="C5563" t="s">
        <v>3942</v>
      </c>
      <c r="D5563" t="s">
        <v>9613</v>
      </c>
      <c r="E5563" t="s">
        <v>3949</v>
      </c>
      <c r="F5563" s="4">
        <v>12.521359259259301</v>
      </c>
      <c r="G5563" s="4">
        <v>12.55</v>
      </c>
      <c r="H5563" s="4">
        <v>0.172902285119168</v>
      </c>
      <c r="I5563" s="4">
        <v>12.83</v>
      </c>
      <c r="J5563" s="4">
        <v>12.2</v>
      </c>
      <c r="K5563" s="4">
        <v>12.4</v>
      </c>
      <c r="L5563" s="4">
        <v>12.63</v>
      </c>
      <c r="M5563" s="4">
        <v>27</v>
      </c>
    </row>
    <row r="5564" spans="1:13" x14ac:dyDescent="0.2">
      <c r="A5564" s="3">
        <v>41334</v>
      </c>
      <c r="B5564" t="s">
        <v>9614</v>
      </c>
      <c r="C5564" t="s">
        <v>3952</v>
      </c>
      <c r="D5564" t="s">
        <v>9615</v>
      </c>
      <c r="E5564" t="s">
        <v>3951</v>
      </c>
      <c r="F5564" s="4">
        <v>12.5023178571429</v>
      </c>
      <c r="G5564" s="4">
        <v>12.48</v>
      </c>
      <c r="H5564" s="4">
        <v>0.175412189815813</v>
      </c>
      <c r="I5564" s="4">
        <v>12.94</v>
      </c>
      <c r="J5564" s="4">
        <v>12.2</v>
      </c>
      <c r="K5564" s="4">
        <v>12.407500000000001</v>
      </c>
      <c r="L5564" s="4">
        <v>12.612500000000001</v>
      </c>
      <c r="M5564" s="4">
        <v>28</v>
      </c>
    </row>
    <row r="5565" spans="1:13" x14ac:dyDescent="0.2">
      <c r="A5565" s="3">
        <v>41334</v>
      </c>
      <c r="B5565" t="s">
        <v>9572</v>
      </c>
      <c r="C5565" t="s">
        <v>3936</v>
      </c>
      <c r="D5565" t="s">
        <v>9573</v>
      </c>
      <c r="E5565" t="s">
        <v>3935</v>
      </c>
      <c r="F5565" s="4">
        <v>12.4414290322581</v>
      </c>
      <c r="G5565" s="4">
        <v>12.4</v>
      </c>
      <c r="H5565" s="4">
        <v>0.30223411366416902</v>
      </c>
      <c r="I5565" s="4">
        <v>13.3</v>
      </c>
      <c r="J5565" s="4">
        <v>12</v>
      </c>
      <c r="K5565" s="4">
        <v>12.26</v>
      </c>
      <c r="L5565" s="4">
        <v>12.53</v>
      </c>
      <c r="M5565" s="4">
        <v>31</v>
      </c>
    </row>
    <row r="5566" spans="1:13" x14ac:dyDescent="0.2">
      <c r="A5566" s="3">
        <v>41334</v>
      </c>
      <c r="B5566" t="s">
        <v>9602</v>
      </c>
      <c r="C5566" t="s">
        <v>3939</v>
      </c>
      <c r="D5566" t="s">
        <v>9603</v>
      </c>
      <c r="E5566" t="s">
        <v>3938</v>
      </c>
      <c r="F5566" s="4">
        <v>12.562754838709701</v>
      </c>
      <c r="G5566" s="4">
        <v>12.52</v>
      </c>
      <c r="H5566" s="4">
        <v>0.62298144158485103</v>
      </c>
      <c r="I5566" s="4">
        <v>14.03</v>
      </c>
      <c r="J5566" s="4">
        <v>11.6</v>
      </c>
      <c r="K5566" s="4">
        <v>12.074999999999999</v>
      </c>
      <c r="L5566" s="4">
        <v>12.815</v>
      </c>
      <c r="M5566" s="4">
        <v>31</v>
      </c>
    </row>
    <row r="5567" spans="1:13" x14ac:dyDescent="0.2">
      <c r="A5567" s="3">
        <v>41334</v>
      </c>
      <c r="B5567" t="s">
        <v>10157</v>
      </c>
      <c r="C5567" t="s">
        <v>3579</v>
      </c>
      <c r="D5567" t="s">
        <v>10158</v>
      </c>
      <c r="E5567" t="s">
        <v>3578</v>
      </c>
      <c r="F5567" s="4">
        <v>3.4596666666666702</v>
      </c>
      <c r="G5567" s="4">
        <v>3.5</v>
      </c>
      <c r="H5567" s="4">
        <v>0.332581162853607</v>
      </c>
      <c r="I5567" s="4">
        <v>4.0199999999999996</v>
      </c>
      <c r="J5567" s="4">
        <v>2.9</v>
      </c>
      <c r="K5567" s="4">
        <v>3.2</v>
      </c>
      <c r="L5567" s="4">
        <v>3.6</v>
      </c>
      <c r="M5567" s="4">
        <v>30</v>
      </c>
    </row>
    <row r="5568" spans="1:13" x14ac:dyDescent="0.2">
      <c r="A5568" s="3">
        <v>41334</v>
      </c>
      <c r="B5568" t="s">
        <v>10181</v>
      </c>
      <c r="C5568" t="s">
        <v>3582</v>
      </c>
      <c r="D5568" t="s">
        <v>10182</v>
      </c>
      <c r="E5568" t="s">
        <v>3581</v>
      </c>
      <c r="F5568" s="4">
        <v>3.948</v>
      </c>
      <c r="G5568" s="4">
        <v>4</v>
      </c>
      <c r="H5568" s="4">
        <v>0.39682707082296098</v>
      </c>
      <c r="I5568" s="4">
        <v>4.9000000000000004</v>
      </c>
      <c r="J5568" s="4">
        <v>3.1</v>
      </c>
      <c r="K5568" s="4">
        <v>3.6124999999999998</v>
      </c>
      <c r="L5568" s="4">
        <v>4.1749999999999998</v>
      </c>
      <c r="M5568" s="4">
        <v>30</v>
      </c>
    </row>
    <row r="5569" spans="1:13" x14ac:dyDescent="0.2">
      <c r="A5569" s="3">
        <v>41334</v>
      </c>
      <c r="B5569" t="s">
        <v>10183</v>
      </c>
      <c r="C5569" t="s">
        <v>3585</v>
      </c>
      <c r="D5569" t="s">
        <v>10184</v>
      </c>
      <c r="E5569" t="s">
        <v>3584</v>
      </c>
      <c r="F5569" s="4">
        <v>3.94136363636364</v>
      </c>
      <c r="G5569" s="4">
        <v>4</v>
      </c>
      <c r="H5569" s="4">
        <v>0.57143341448164098</v>
      </c>
      <c r="I5569" s="4">
        <v>5.3</v>
      </c>
      <c r="J5569" s="4">
        <v>2.8</v>
      </c>
      <c r="K5569" s="4">
        <v>3.625</v>
      </c>
      <c r="L5569" s="4">
        <v>4.28</v>
      </c>
      <c r="M5569" s="4">
        <v>22</v>
      </c>
    </row>
    <row r="5570" spans="1:13" x14ac:dyDescent="0.2">
      <c r="A5570" s="3">
        <v>41334</v>
      </c>
      <c r="B5570" t="s">
        <v>10165</v>
      </c>
      <c r="C5570" t="s">
        <v>3594</v>
      </c>
      <c r="D5570" t="s">
        <v>10166</v>
      </c>
      <c r="E5570" t="s">
        <v>3593</v>
      </c>
      <c r="F5570" s="4">
        <v>2.6482758620689699</v>
      </c>
      <c r="G5570" s="4">
        <v>2.8</v>
      </c>
      <c r="H5570" s="4">
        <v>0.75476613674850701</v>
      </c>
      <c r="I5570" s="4">
        <v>4.0999999999999996</v>
      </c>
      <c r="J5570" s="4">
        <v>1.48</v>
      </c>
      <c r="K5570" s="4">
        <v>2.1</v>
      </c>
      <c r="L5570" s="4">
        <v>3</v>
      </c>
      <c r="M5570" s="4">
        <v>29</v>
      </c>
    </row>
    <row r="5571" spans="1:13" x14ac:dyDescent="0.2">
      <c r="A5571" s="3">
        <v>41334</v>
      </c>
      <c r="B5571" t="s">
        <v>10185</v>
      </c>
      <c r="C5571" t="s">
        <v>3606</v>
      </c>
      <c r="D5571" t="s">
        <v>10186</v>
      </c>
      <c r="E5571" t="s">
        <v>3605</v>
      </c>
      <c r="F5571" s="4">
        <v>4.0824137931034503</v>
      </c>
      <c r="G5571" s="4">
        <v>3.9</v>
      </c>
      <c r="H5571" s="4">
        <v>0.66062554323488298</v>
      </c>
      <c r="I5571" s="4">
        <v>6.3</v>
      </c>
      <c r="J5571" s="4">
        <v>3.18</v>
      </c>
      <c r="K5571" s="4">
        <v>3.67</v>
      </c>
      <c r="L5571" s="4">
        <v>4.34</v>
      </c>
      <c r="M5571" s="4">
        <v>29</v>
      </c>
    </row>
    <row r="5572" spans="1:13" x14ac:dyDescent="0.2">
      <c r="A5572" s="3">
        <v>41334</v>
      </c>
      <c r="B5572" t="s">
        <v>10167</v>
      </c>
      <c r="C5572" t="s">
        <v>3597</v>
      </c>
      <c r="D5572" t="s">
        <v>10168</v>
      </c>
      <c r="E5572" t="s">
        <v>3596</v>
      </c>
      <c r="F5572" s="4">
        <v>3.6062068965517202</v>
      </c>
      <c r="G5572" s="4">
        <v>3.5</v>
      </c>
      <c r="H5572" s="4">
        <v>0.52321406294653905</v>
      </c>
      <c r="I5572" s="4">
        <v>4.7</v>
      </c>
      <c r="J5572" s="4">
        <v>2.6</v>
      </c>
      <c r="K5572" s="4">
        <v>3.2</v>
      </c>
      <c r="L5572" s="4">
        <v>3.9</v>
      </c>
      <c r="M5572" s="4">
        <v>29</v>
      </c>
    </row>
    <row r="5573" spans="1:13" x14ac:dyDescent="0.2">
      <c r="A5573" s="3">
        <v>41334</v>
      </c>
      <c r="B5573" t="s">
        <v>10187</v>
      </c>
      <c r="C5573" t="s">
        <v>3609</v>
      </c>
      <c r="D5573" t="s">
        <v>10188</v>
      </c>
      <c r="E5573" t="s">
        <v>3608</v>
      </c>
      <c r="F5573" s="4">
        <v>3.75655172413793</v>
      </c>
      <c r="G5573" s="4">
        <v>3.8</v>
      </c>
      <c r="H5573" s="4">
        <v>0.47616980661216202</v>
      </c>
      <c r="I5573" s="4">
        <v>4.7</v>
      </c>
      <c r="J5573" s="4">
        <v>2.67</v>
      </c>
      <c r="K5573" s="4">
        <v>3.4</v>
      </c>
      <c r="L5573" s="4">
        <v>4.0999999999999996</v>
      </c>
      <c r="M5573" s="4">
        <v>29</v>
      </c>
    </row>
    <row r="5574" spans="1:13" x14ac:dyDescent="0.2">
      <c r="A5574" s="3">
        <v>41334</v>
      </c>
      <c r="B5574" t="s">
        <v>10169</v>
      </c>
      <c r="C5574" t="s">
        <v>3600</v>
      </c>
      <c r="D5574" t="s">
        <v>10170</v>
      </c>
      <c r="E5574" t="s">
        <v>3599</v>
      </c>
      <c r="F5574" s="4">
        <v>3.6141379310344801</v>
      </c>
      <c r="G5574" s="4">
        <v>3.7</v>
      </c>
      <c r="H5574" s="4">
        <v>0.35518121372234901</v>
      </c>
      <c r="I5574" s="4">
        <v>4.12</v>
      </c>
      <c r="J5574" s="4">
        <v>2.9</v>
      </c>
      <c r="K5574" s="4">
        <v>3.38</v>
      </c>
      <c r="L5574" s="4">
        <v>3.9</v>
      </c>
      <c r="M5574" s="4">
        <v>29</v>
      </c>
    </row>
    <row r="5575" spans="1:13" x14ac:dyDescent="0.2">
      <c r="A5575" s="3">
        <v>41334</v>
      </c>
      <c r="B5575" t="s">
        <v>10189</v>
      </c>
      <c r="C5575" t="s">
        <v>3612</v>
      </c>
      <c r="D5575" t="s">
        <v>10190</v>
      </c>
      <c r="E5575" t="s">
        <v>3611</v>
      </c>
      <c r="F5575" s="4">
        <v>3.9058620689655199</v>
      </c>
      <c r="G5575" s="4">
        <v>3.9</v>
      </c>
      <c r="H5575" s="4">
        <v>0.481267057147657</v>
      </c>
      <c r="I5575" s="4">
        <v>4.9000000000000004</v>
      </c>
      <c r="J5575" s="4">
        <v>2.9</v>
      </c>
      <c r="K5575" s="4">
        <v>3.6</v>
      </c>
      <c r="L5575" s="4">
        <v>4.2</v>
      </c>
      <c r="M5575" s="4">
        <v>29</v>
      </c>
    </row>
    <row r="5576" spans="1:13" x14ac:dyDescent="0.2">
      <c r="A5576" s="3">
        <v>41334</v>
      </c>
      <c r="B5576" t="s">
        <v>10191</v>
      </c>
      <c r="C5576" t="s">
        <v>3603</v>
      </c>
      <c r="D5576" t="s">
        <v>10192</v>
      </c>
      <c r="E5576" t="s">
        <v>3602</v>
      </c>
      <c r="F5576" s="4">
        <v>3.7531034482758598</v>
      </c>
      <c r="G5576" s="4">
        <v>3.9</v>
      </c>
      <c r="H5576" s="4">
        <v>0.42557610909277099</v>
      </c>
      <c r="I5576" s="4">
        <v>4.8600000000000003</v>
      </c>
      <c r="J5576" s="4">
        <v>2.9</v>
      </c>
      <c r="K5576" s="4">
        <v>3.5</v>
      </c>
      <c r="L5576" s="4">
        <v>4</v>
      </c>
      <c r="M5576" s="4">
        <v>29</v>
      </c>
    </row>
    <row r="5577" spans="1:13" x14ac:dyDescent="0.2">
      <c r="A5577" s="3">
        <v>41334</v>
      </c>
      <c r="B5577" t="s">
        <v>10193</v>
      </c>
      <c r="C5577" t="s">
        <v>3615</v>
      </c>
      <c r="D5577" t="s">
        <v>10194</v>
      </c>
      <c r="E5577" t="s">
        <v>3614</v>
      </c>
      <c r="F5577" s="4">
        <v>3.9527586206896599</v>
      </c>
      <c r="G5577" s="4">
        <v>3.8</v>
      </c>
      <c r="H5577" s="4">
        <v>0.67308403504064895</v>
      </c>
      <c r="I5577" s="4">
        <v>5.69</v>
      </c>
      <c r="J5577" s="4">
        <v>2.4</v>
      </c>
      <c r="K5577" s="4">
        <v>3.5</v>
      </c>
      <c r="L5577" s="4">
        <v>4.3</v>
      </c>
      <c r="M5577" s="4">
        <v>29</v>
      </c>
    </row>
    <row r="5578" spans="1:13" x14ac:dyDescent="0.2">
      <c r="A5578" s="3">
        <v>41365</v>
      </c>
      <c r="B5578" t="s">
        <v>9564</v>
      </c>
      <c r="C5578" t="s">
        <v>3918</v>
      </c>
      <c r="D5578" t="s">
        <v>9565</v>
      </c>
      <c r="E5578" t="s">
        <v>3917</v>
      </c>
      <c r="F5578" s="4">
        <v>4.0453571428571404</v>
      </c>
      <c r="G5578" s="4">
        <v>4</v>
      </c>
      <c r="H5578" s="4">
        <v>0.252403001432778</v>
      </c>
      <c r="I5578" s="4">
        <v>4.75</v>
      </c>
      <c r="J5578" s="4">
        <v>3.5</v>
      </c>
      <c r="K5578" s="4">
        <v>3.9375</v>
      </c>
      <c r="L5578" s="4">
        <v>4.1074999999999999</v>
      </c>
      <c r="M5578" s="4">
        <v>28</v>
      </c>
    </row>
    <row r="5579" spans="1:13" x14ac:dyDescent="0.2">
      <c r="A5579" s="3">
        <v>41365</v>
      </c>
      <c r="B5579" t="s">
        <v>9596</v>
      </c>
      <c r="C5579" t="s">
        <v>3921</v>
      </c>
      <c r="D5579" t="s">
        <v>9597</v>
      </c>
      <c r="E5579" t="s">
        <v>3920</v>
      </c>
      <c r="F5579" s="4">
        <v>4.2359259259259296</v>
      </c>
      <c r="G5579" s="4">
        <v>4.18</v>
      </c>
      <c r="H5579" s="4">
        <v>0.34595752584184303</v>
      </c>
      <c r="I5579" s="4">
        <v>5.0999999999999996</v>
      </c>
      <c r="J5579" s="4">
        <v>3.5</v>
      </c>
      <c r="K5579" s="4">
        <v>4</v>
      </c>
      <c r="L5579" s="4">
        <v>4.4749999999999996</v>
      </c>
      <c r="M5579" s="4">
        <v>27</v>
      </c>
    </row>
    <row r="5580" spans="1:13" x14ac:dyDescent="0.2">
      <c r="A5580" s="3">
        <v>41365</v>
      </c>
      <c r="B5580" t="s">
        <v>9604</v>
      </c>
      <c r="C5580" t="s">
        <v>3924</v>
      </c>
      <c r="D5580" t="s">
        <v>9605</v>
      </c>
      <c r="E5580" t="s">
        <v>3923</v>
      </c>
      <c r="F5580" s="4">
        <v>4.7852173913043501</v>
      </c>
      <c r="G5580" s="4">
        <v>4.5</v>
      </c>
      <c r="H5580" s="4">
        <v>0.75174263950332798</v>
      </c>
      <c r="I5580" s="4">
        <v>6.94</v>
      </c>
      <c r="J5580" s="4">
        <v>3.5</v>
      </c>
      <c r="K5580" s="4">
        <v>4.3499999999999996</v>
      </c>
      <c r="L5580" s="4">
        <v>5.2750000000000004</v>
      </c>
      <c r="M5580" s="4">
        <v>23</v>
      </c>
    </row>
    <row r="5581" spans="1:13" x14ac:dyDescent="0.2">
      <c r="A5581" s="3">
        <v>41365</v>
      </c>
      <c r="B5581" t="s">
        <v>10171</v>
      </c>
      <c r="C5581" t="s">
        <v>3988</v>
      </c>
      <c r="D5581" t="s">
        <v>10172</v>
      </c>
      <c r="E5581" t="s">
        <v>3987</v>
      </c>
      <c r="F5581" s="4">
        <v>4.5187999999999997</v>
      </c>
      <c r="G5581" s="4">
        <v>4.5</v>
      </c>
      <c r="H5581" s="4">
        <v>0.28477066796517703</v>
      </c>
      <c r="I5581" s="4">
        <v>5</v>
      </c>
      <c r="J5581" s="4">
        <v>3.89</v>
      </c>
      <c r="K5581" s="4">
        <v>4.3</v>
      </c>
      <c r="L5581" s="4">
        <v>4.7</v>
      </c>
      <c r="M5581" s="4">
        <v>25</v>
      </c>
    </row>
    <row r="5582" spans="1:13" x14ac:dyDescent="0.2">
      <c r="A5582" s="3">
        <v>41365</v>
      </c>
      <c r="B5582" t="s">
        <v>10173</v>
      </c>
      <c r="C5582" t="s">
        <v>3991</v>
      </c>
      <c r="D5582" t="s">
        <v>10174</v>
      </c>
      <c r="E5582" t="s">
        <v>3990</v>
      </c>
      <c r="F5582" s="4">
        <v>4.2386956521739103</v>
      </c>
      <c r="G5582" s="4">
        <v>4.33</v>
      </c>
      <c r="H5582" s="4">
        <v>0.32135090347166501</v>
      </c>
      <c r="I5582" s="4">
        <v>4.9000000000000004</v>
      </c>
      <c r="J5582" s="4">
        <v>3.61</v>
      </c>
      <c r="K5582" s="4">
        <v>4.05</v>
      </c>
      <c r="L5582" s="4">
        <v>4.4000000000000004</v>
      </c>
      <c r="M5582" s="4">
        <v>23</v>
      </c>
    </row>
    <row r="5583" spans="1:13" x14ac:dyDescent="0.2">
      <c r="A5583" s="3">
        <v>41365</v>
      </c>
      <c r="B5583" t="s">
        <v>10175</v>
      </c>
      <c r="C5583" t="s">
        <v>3994</v>
      </c>
      <c r="D5583" t="s">
        <v>10176</v>
      </c>
      <c r="E5583" t="s">
        <v>3993</v>
      </c>
      <c r="F5583" s="4">
        <v>4.78740740740741</v>
      </c>
      <c r="G5583" s="4">
        <v>4.8</v>
      </c>
      <c r="H5583" s="4">
        <v>0.27476693050086298</v>
      </c>
      <c r="I5583" s="4">
        <v>5.6</v>
      </c>
      <c r="J5583" s="4">
        <v>4.3</v>
      </c>
      <c r="K5583" s="4">
        <v>4.6550000000000002</v>
      </c>
      <c r="L5583" s="4">
        <v>4.9000000000000004</v>
      </c>
      <c r="M5583" s="4">
        <v>27</v>
      </c>
    </row>
    <row r="5584" spans="1:13" x14ac:dyDescent="0.2">
      <c r="A5584" s="3">
        <v>41365</v>
      </c>
      <c r="B5584" t="s">
        <v>10177</v>
      </c>
      <c r="C5584" t="s">
        <v>3997</v>
      </c>
      <c r="D5584" t="s">
        <v>10178</v>
      </c>
      <c r="E5584" t="s">
        <v>3996</v>
      </c>
      <c r="F5584" s="4">
        <v>4.4992000000000001</v>
      </c>
      <c r="G5584" s="4">
        <v>4.5</v>
      </c>
      <c r="H5584" s="4">
        <v>0.30885433459804301</v>
      </c>
      <c r="I5584" s="4">
        <v>5.2</v>
      </c>
      <c r="J5584" s="4">
        <v>3.8</v>
      </c>
      <c r="K5584" s="4">
        <v>4.3899999999999997</v>
      </c>
      <c r="L5584" s="4">
        <v>4.7</v>
      </c>
      <c r="M5584" s="4">
        <v>25</v>
      </c>
    </row>
    <row r="5585" spans="1:13" x14ac:dyDescent="0.2">
      <c r="A5585" s="3">
        <v>41365</v>
      </c>
      <c r="B5585" t="s">
        <v>7544</v>
      </c>
      <c r="C5585" t="s">
        <v>3903</v>
      </c>
      <c r="D5585" t="s">
        <v>7545</v>
      </c>
      <c r="E5585" t="s">
        <v>3902</v>
      </c>
      <c r="F5585" s="4">
        <v>4.0515999999999996</v>
      </c>
      <c r="G5585" s="4">
        <v>4</v>
      </c>
      <c r="H5585" s="4">
        <v>0.19477936235648799</v>
      </c>
      <c r="I5585" s="4">
        <v>4.5999999999999996</v>
      </c>
      <c r="J5585" s="4">
        <v>3.5</v>
      </c>
      <c r="K5585" s="4">
        <v>4</v>
      </c>
      <c r="L5585" s="4">
        <v>4</v>
      </c>
      <c r="M5585" s="4">
        <v>25</v>
      </c>
    </row>
    <row r="5586" spans="1:13" x14ac:dyDescent="0.2">
      <c r="A5586" s="3">
        <v>41365</v>
      </c>
      <c r="B5586" t="s">
        <v>7652</v>
      </c>
      <c r="C5586" t="s">
        <v>3915</v>
      </c>
      <c r="D5586" t="s">
        <v>7653</v>
      </c>
      <c r="E5586" t="s">
        <v>3914</v>
      </c>
      <c r="F5586" s="4">
        <v>4.4308333333333296</v>
      </c>
      <c r="G5586" s="4">
        <v>4.4000000000000004</v>
      </c>
      <c r="H5586" s="4">
        <v>0.56267155193977803</v>
      </c>
      <c r="I5586" s="4">
        <v>6.5</v>
      </c>
      <c r="J5586" s="4">
        <v>3.5</v>
      </c>
      <c r="K5586" s="4">
        <v>4</v>
      </c>
      <c r="L5586" s="4">
        <v>4.5</v>
      </c>
      <c r="M5586" s="4">
        <v>24</v>
      </c>
    </row>
    <row r="5587" spans="1:13" x14ac:dyDescent="0.2">
      <c r="A5587" s="3">
        <v>41365</v>
      </c>
      <c r="B5587" t="s">
        <v>7464</v>
      </c>
      <c r="C5587" t="s">
        <v>3894</v>
      </c>
      <c r="D5587" t="s">
        <v>7465</v>
      </c>
      <c r="E5587" t="s">
        <v>3893</v>
      </c>
      <c r="F5587" s="4">
        <v>4.0380000000000003</v>
      </c>
      <c r="G5587" s="4">
        <v>4</v>
      </c>
      <c r="H5587" s="4">
        <v>0.10923979738782599</v>
      </c>
      <c r="I5587" s="4">
        <v>4.4000000000000004</v>
      </c>
      <c r="J5587" s="4">
        <v>4</v>
      </c>
      <c r="K5587" s="4">
        <v>4</v>
      </c>
      <c r="L5587" s="4">
        <v>4</v>
      </c>
      <c r="M5587" s="4">
        <v>25</v>
      </c>
    </row>
    <row r="5588" spans="1:13" x14ac:dyDescent="0.2">
      <c r="A5588" s="3">
        <v>41365</v>
      </c>
      <c r="B5588" t="s">
        <v>7570</v>
      </c>
      <c r="C5588" t="s">
        <v>3906</v>
      </c>
      <c r="D5588" t="s">
        <v>7571</v>
      </c>
      <c r="E5588" t="s">
        <v>3905</v>
      </c>
      <c r="F5588" s="4">
        <v>4.0663999999999998</v>
      </c>
      <c r="G5588" s="4">
        <v>4</v>
      </c>
      <c r="H5588" s="4">
        <v>0.223641826737904</v>
      </c>
      <c r="I5588" s="4">
        <v>4.7</v>
      </c>
      <c r="J5588" s="4">
        <v>3.5</v>
      </c>
      <c r="K5588" s="4">
        <v>4</v>
      </c>
      <c r="L5588" s="4">
        <v>4</v>
      </c>
      <c r="M5588" s="4">
        <v>25</v>
      </c>
    </row>
    <row r="5589" spans="1:13" x14ac:dyDescent="0.2">
      <c r="A5589" s="3">
        <v>41365</v>
      </c>
      <c r="B5589" t="s">
        <v>7490</v>
      </c>
      <c r="C5589" t="s">
        <v>3897</v>
      </c>
      <c r="D5589" t="s">
        <v>7491</v>
      </c>
      <c r="E5589" t="s">
        <v>3896</v>
      </c>
      <c r="F5589" s="4">
        <v>4.0164</v>
      </c>
      <c r="G5589" s="4">
        <v>4</v>
      </c>
      <c r="H5589" s="4">
        <v>0.14829250374400799</v>
      </c>
      <c r="I5589" s="4">
        <v>4.4000000000000004</v>
      </c>
      <c r="J5589" s="4">
        <v>3.5</v>
      </c>
      <c r="K5589" s="4">
        <v>4</v>
      </c>
      <c r="L5589" s="4">
        <v>4</v>
      </c>
      <c r="M5589" s="4">
        <v>25</v>
      </c>
    </row>
    <row r="5590" spans="1:13" x14ac:dyDescent="0.2">
      <c r="A5590" s="3">
        <v>41365</v>
      </c>
      <c r="B5590" t="s">
        <v>7596</v>
      </c>
      <c r="C5590" t="s">
        <v>3909</v>
      </c>
      <c r="D5590" t="s">
        <v>7597</v>
      </c>
      <c r="E5590" t="s">
        <v>3908</v>
      </c>
      <c r="F5590" s="4">
        <v>4.1428000000000003</v>
      </c>
      <c r="G5590" s="4">
        <v>4</v>
      </c>
      <c r="H5590" s="4">
        <v>0.370140964138439</v>
      </c>
      <c r="I5590" s="4">
        <v>5.6</v>
      </c>
      <c r="J5590" s="4">
        <v>3.5</v>
      </c>
      <c r="K5590" s="4">
        <v>4</v>
      </c>
      <c r="L5590" s="4">
        <v>4.25</v>
      </c>
      <c r="M5590" s="4">
        <v>25</v>
      </c>
    </row>
    <row r="5591" spans="1:13" x14ac:dyDescent="0.2">
      <c r="A5591" s="3">
        <v>41365</v>
      </c>
      <c r="B5591" t="s">
        <v>7516</v>
      </c>
      <c r="C5591" t="s">
        <v>3900</v>
      </c>
      <c r="D5591" t="s">
        <v>7517</v>
      </c>
      <c r="E5591" t="s">
        <v>3899</v>
      </c>
      <c r="F5591" s="4">
        <v>4.0175999999999998</v>
      </c>
      <c r="G5591" s="4">
        <v>4</v>
      </c>
      <c r="H5591" s="4">
        <v>0.15245983077519101</v>
      </c>
      <c r="I5591" s="4">
        <v>4.4000000000000004</v>
      </c>
      <c r="J5591" s="4">
        <v>3.5</v>
      </c>
      <c r="K5591" s="4">
        <v>4</v>
      </c>
      <c r="L5591" s="4">
        <v>4</v>
      </c>
      <c r="M5591" s="4">
        <v>25</v>
      </c>
    </row>
    <row r="5592" spans="1:13" x14ac:dyDescent="0.2">
      <c r="A5592" s="3">
        <v>41365</v>
      </c>
      <c r="B5592" t="s">
        <v>7622</v>
      </c>
      <c r="C5592" t="s">
        <v>3912</v>
      </c>
      <c r="D5592" t="s">
        <v>7623</v>
      </c>
      <c r="E5592" t="s">
        <v>3911</v>
      </c>
      <c r="F5592" s="4">
        <v>4.2035999999999998</v>
      </c>
      <c r="G5592" s="4">
        <v>4</v>
      </c>
      <c r="H5592" s="4">
        <v>0.39648329094679402</v>
      </c>
      <c r="I5592" s="4">
        <v>5.6</v>
      </c>
      <c r="J5592" s="4">
        <v>3.5</v>
      </c>
      <c r="K5592" s="4">
        <v>4</v>
      </c>
      <c r="L5592" s="4">
        <v>4.5</v>
      </c>
      <c r="M5592" s="4">
        <v>25</v>
      </c>
    </row>
    <row r="5593" spans="1:13" x14ac:dyDescent="0.2">
      <c r="A5593" s="3">
        <v>41365</v>
      </c>
      <c r="B5593" t="s">
        <v>7662</v>
      </c>
      <c r="C5593" t="s">
        <v>3081</v>
      </c>
      <c r="D5593" t="s">
        <v>7663</v>
      </c>
      <c r="E5593" t="s">
        <v>3080</v>
      </c>
      <c r="F5593" s="4">
        <v>3.4689999999999999</v>
      </c>
      <c r="G5593" s="4">
        <v>3.39</v>
      </c>
      <c r="H5593" s="4">
        <v>0.50332568978743797</v>
      </c>
      <c r="I5593" s="4">
        <v>4.82</v>
      </c>
      <c r="J5593" s="4">
        <v>2.46</v>
      </c>
      <c r="K5593" s="4">
        <v>3.09</v>
      </c>
      <c r="L5593" s="4">
        <v>3.9</v>
      </c>
      <c r="M5593" s="4">
        <v>33</v>
      </c>
    </row>
    <row r="5594" spans="1:13" x14ac:dyDescent="0.2">
      <c r="A5594" s="3">
        <v>41365</v>
      </c>
      <c r="B5594" t="s">
        <v>9534</v>
      </c>
      <c r="C5594" t="s">
        <v>3072</v>
      </c>
      <c r="D5594" t="s">
        <v>9535</v>
      </c>
      <c r="E5594" t="s">
        <v>3071</v>
      </c>
      <c r="F5594" s="4">
        <v>3.9048484848484799</v>
      </c>
      <c r="G5594" s="4">
        <v>3.9</v>
      </c>
      <c r="H5594" s="4">
        <v>0.26789831573893402</v>
      </c>
      <c r="I5594" s="4">
        <v>4.63</v>
      </c>
      <c r="J5594" s="4">
        <v>3.3</v>
      </c>
      <c r="K5594" s="4">
        <v>3.75</v>
      </c>
      <c r="L5594" s="4">
        <v>4.09</v>
      </c>
      <c r="M5594" s="4">
        <v>33</v>
      </c>
    </row>
    <row r="5595" spans="1:13" x14ac:dyDescent="0.2">
      <c r="A5595" s="3">
        <v>41365</v>
      </c>
      <c r="B5595" t="s">
        <v>9566</v>
      </c>
      <c r="C5595" t="s">
        <v>3075</v>
      </c>
      <c r="D5595" t="s">
        <v>9567</v>
      </c>
      <c r="E5595" t="s">
        <v>3074</v>
      </c>
      <c r="F5595" s="4">
        <v>3.7660606060606101</v>
      </c>
      <c r="G5595" s="4">
        <v>3.62</v>
      </c>
      <c r="H5595" s="4">
        <v>0.52780760814156602</v>
      </c>
      <c r="I5595" s="4">
        <v>5.59</v>
      </c>
      <c r="J5595" s="4">
        <v>3.04</v>
      </c>
      <c r="K5595" s="4">
        <v>3.5</v>
      </c>
      <c r="L5595" s="4">
        <v>3.76</v>
      </c>
      <c r="M5595" s="4">
        <v>33</v>
      </c>
    </row>
    <row r="5596" spans="1:13" x14ac:dyDescent="0.2">
      <c r="A5596" s="3">
        <v>41365</v>
      </c>
      <c r="B5596" t="s">
        <v>7634</v>
      </c>
      <c r="C5596" t="s">
        <v>3102</v>
      </c>
      <c r="D5596" t="s">
        <v>7635</v>
      </c>
      <c r="E5596" t="s">
        <v>3101</v>
      </c>
      <c r="F5596" s="4">
        <v>3.5953333333333299</v>
      </c>
      <c r="G5596" s="4">
        <v>3.52</v>
      </c>
      <c r="H5596" s="4">
        <v>0.26133257095830598</v>
      </c>
      <c r="I5596" s="4">
        <v>4.0999999999999996</v>
      </c>
      <c r="J5596" s="4">
        <v>3.2</v>
      </c>
      <c r="K5596" s="4">
        <v>3.4125000000000001</v>
      </c>
      <c r="L5596" s="4">
        <v>3.7250000000000001</v>
      </c>
      <c r="M5596" s="4">
        <v>30</v>
      </c>
    </row>
    <row r="5597" spans="1:13" x14ac:dyDescent="0.2">
      <c r="A5597" s="3">
        <v>41365</v>
      </c>
      <c r="B5597" t="s">
        <v>9598</v>
      </c>
      <c r="C5597" t="s">
        <v>3078</v>
      </c>
      <c r="D5597" t="s">
        <v>9599</v>
      </c>
      <c r="E5597" t="s">
        <v>3077</v>
      </c>
      <c r="F5597" s="4">
        <v>3.544</v>
      </c>
      <c r="G5597" s="4">
        <v>3.51</v>
      </c>
      <c r="H5597" s="4">
        <v>0.22781722861796999</v>
      </c>
      <c r="I5597" s="4">
        <v>4.21</v>
      </c>
      <c r="J5597" s="4">
        <v>3.2</v>
      </c>
      <c r="K5597" s="4">
        <v>3.4</v>
      </c>
      <c r="L5597" s="4">
        <v>3.6074999999999999</v>
      </c>
      <c r="M5597" s="4">
        <v>30</v>
      </c>
    </row>
    <row r="5598" spans="1:13" x14ac:dyDescent="0.2">
      <c r="A5598" s="3">
        <v>41365</v>
      </c>
      <c r="B5598" t="s">
        <v>7636</v>
      </c>
      <c r="C5598" t="s">
        <v>3105</v>
      </c>
      <c r="D5598" t="s">
        <v>7637</v>
      </c>
      <c r="E5598" t="s">
        <v>3104</v>
      </c>
      <c r="F5598" s="4">
        <v>3.5266666666666699</v>
      </c>
      <c r="G5598" s="4">
        <v>3.5</v>
      </c>
      <c r="H5598" s="4">
        <v>0.25884802269009999</v>
      </c>
      <c r="I5598" s="4">
        <v>4</v>
      </c>
      <c r="J5598" s="4">
        <v>3</v>
      </c>
      <c r="K5598" s="4">
        <v>3.4</v>
      </c>
      <c r="L5598" s="4">
        <v>3.6</v>
      </c>
      <c r="M5598" s="4">
        <v>30</v>
      </c>
    </row>
    <row r="5599" spans="1:13" x14ac:dyDescent="0.2">
      <c r="A5599" s="3">
        <v>41365</v>
      </c>
      <c r="B5599" t="s">
        <v>7638</v>
      </c>
      <c r="C5599" t="s">
        <v>3141</v>
      </c>
      <c r="D5599" t="s">
        <v>7639</v>
      </c>
      <c r="E5599" t="s">
        <v>3140</v>
      </c>
      <c r="F5599" s="4">
        <v>0.48684848484848497</v>
      </c>
      <c r="G5599" s="4">
        <v>0.47</v>
      </c>
      <c r="H5599" s="4">
        <v>0.23296782519429099</v>
      </c>
      <c r="I5599" s="4">
        <v>1.64</v>
      </c>
      <c r="J5599" s="4">
        <v>0.15</v>
      </c>
      <c r="K5599" s="4">
        <v>0.4</v>
      </c>
      <c r="L5599" s="4">
        <v>0.51</v>
      </c>
      <c r="M5599" s="4">
        <v>33</v>
      </c>
    </row>
    <row r="5600" spans="1:13" x14ac:dyDescent="0.2">
      <c r="A5600" s="3">
        <v>41365</v>
      </c>
      <c r="B5600" t="s">
        <v>7646</v>
      </c>
      <c r="C5600" t="s">
        <v>3144</v>
      </c>
      <c r="D5600" t="s">
        <v>7647</v>
      </c>
      <c r="E5600" t="s">
        <v>3143</v>
      </c>
      <c r="F5600" s="4">
        <v>0.34821212121212097</v>
      </c>
      <c r="G5600" s="4">
        <v>0.34</v>
      </c>
      <c r="H5600" s="4">
        <v>0.10232538711622299</v>
      </c>
      <c r="I5600" s="4">
        <v>0.6</v>
      </c>
      <c r="J5600" s="4">
        <v>0.15</v>
      </c>
      <c r="K5600" s="4">
        <v>0.3</v>
      </c>
      <c r="L5600" s="4">
        <v>0.4</v>
      </c>
      <c r="M5600" s="4">
        <v>33</v>
      </c>
    </row>
    <row r="5601" spans="1:13" x14ac:dyDescent="0.2">
      <c r="A5601" s="3">
        <v>41365</v>
      </c>
      <c r="B5601" t="s">
        <v>7656</v>
      </c>
      <c r="C5601" t="s">
        <v>3147</v>
      </c>
      <c r="D5601" t="s">
        <v>7657</v>
      </c>
      <c r="E5601" t="s">
        <v>3146</v>
      </c>
      <c r="F5601" s="4">
        <v>0.32518181818181802</v>
      </c>
      <c r="G5601" s="4">
        <v>0.3</v>
      </c>
      <c r="H5601" s="4">
        <v>0.11792143956503801</v>
      </c>
      <c r="I5601" s="4">
        <v>0.64</v>
      </c>
      <c r="J5601" s="4">
        <v>0.16</v>
      </c>
      <c r="K5601" s="4">
        <v>0.25</v>
      </c>
      <c r="L5601" s="4">
        <v>0.36</v>
      </c>
      <c r="M5601" s="4">
        <v>33</v>
      </c>
    </row>
    <row r="5602" spans="1:13" x14ac:dyDescent="0.2">
      <c r="A5602" s="3">
        <v>41365</v>
      </c>
      <c r="B5602" t="s">
        <v>7556</v>
      </c>
      <c r="C5602" t="s">
        <v>3114</v>
      </c>
      <c r="D5602" t="s">
        <v>7557</v>
      </c>
      <c r="E5602" t="s">
        <v>3113</v>
      </c>
      <c r="F5602" s="4">
        <v>3.3000000000000002E-2</v>
      </c>
      <c r="G5602" s="4">
        <v>0.06</v>
      </c>
      <c r="H5602" s="4">
        <v>0.14099246433763801</v>
      </c>
      <c r="I5602" s="4">
        <v>0.25</v>
      </c>
      <c r="J5602" s="4">
        <v>-0.4</v>
      </c>
      <c r="K5602" s="4">
        <v>0.02</v>
      </c>
      <c r="L5602" s="4">
        <v>0.12</v>
      </c>
      <c r="M5602" s="4">
        <v>33</v>
      </c>
    </row>
    <row r="5603" spans="1:13" x14ac:dyDescent="0.2">
      <c r="A5603" s="3">
        <v>41365</v>
      </c>
      <c r="B5603" t="s">
        <v>7664</v>
      </c>
      <c r="C5603" t="s">
        <v>3150</v>
      </c>
      <c r="D5603" t="s">
        <v>7665</v>
      </c>
      <c r="E5603" t="s">
        <v>3149</v>
      </c>
      <c r="F5603" s="4">
        <v>-2.2242424242424199E-2</v>
      </c>
      <c r="G5603" s="4">
        <v>-0.01</v>
      </c>
      <c r="H5603" s="4">
        <v>0.13777133008699399</v>
      </c>
      <c r="I5603" s="4">
        <v>0.25</v>
      </c>
      <c r="J5603" s="4">
        <v>-0.43</v>
      </c>
      <c r="K5603" s="4">
        <v>-0.1</v>
      </c>
      <c r="L5603" s="4">
        <v>0.08</v>
      </c>
      <c r="M5603" s="4">
        <v>33</v>
      </c>
    </row>
    <row r="5604" spans="1:13" x14ac:dyDescent="0.2">
      <c r="A5604" s="3">
        <v>41365</v>
      </c>
      <c r="B5604" t="s">
        <v>7564</v>
      </c>
      <c r="C5604" t="s">
        <v>3117</v>
      </c>
      <c r="D5604" t="s">
        <v>7565</v>
      </c>
      <c r="E5604" t="s">
        <v>3116</v>
      </c>
      <c r="F5604" s="4">
        <v>-0.36278787878787899</v>
      </c>
      <c r="G5604" s="4">
        <v>-0.35</v>
      </c>
      <c r="H5604" s="4">
        <v>0.16529590088228099</v>
      </c>
      <c r="I5604" s="4">
        <v>0.21</v>
      </c>
      <c r="J5604" s="4">
        <v>-0.69</v>
      </c>
      <c r="K5604" s="4">
        <v>-0.49</v>
      </c>
      <c r="L5604" s="4">
        <v>-0.3</v>
      </c>
      <c r="M5604" s="4">
        <v>33</v>
      </c>
    </row>
    <row r="5605" spans="1:13" x14ac:dyDescent="0.2">
      <c r="A5605" s="3">
        <v>41365</v>
      </c>
      <c r="B5605" t="s">
        <v>7574</v>
      </c>
      <c r="C5605" t="s">
        <v>3120</v>
      </c>
      <c r="D5605" t="s">
        <v>7575</v>
      </c>
      <c r="E5605" t="s">
        <v>3119</v>
      </c>
      <c r="F5605" s="4">
        <v>0.19293939393939399</v>
      </c>
      <c r="G5605" s="4">
        <v>0.2</v>
      </c>
      <c r="H5605" s="4">
        <v>9.4954574466537503E-2</v>
      </c>
      <c r="I5605" s="4">
        <v>0.38700000000000001</v>
      </c>
      <c r="J5605" s="4">
        <v>-0.06</v>
      </c>
      <c r="K5605" s="4">
        <v>0.14000000000000001</v>
      </c>
      <c r="L5605" s="4">
        <v>0.24</v>
      </c>
      <c r="M5605" s="4">
        <v>33</v>
      </c>
    </row>
    <row r="5606" spans="1:13" x14ac:dyDescent="0.2">
      <c r="A5606" s="3">
        <v>41365</v>
      </c>
      <c r="B5606" t="s">
        <v>7582</v>
      </c>
      <c r="C5606" t="s">
        <v>3123</v>
      </c>
      <c r="D5606" t="s">
        <v>7583</v>
      </c>
      <c r="E5606" t="s">
        <v>3122</v>
      </c>
      <c r="F5606" s="4">
        <v>0.333878787878788</v>
      </c>
      <c r="G5606" s="4">
        <v>0.3</v>
      </c>
      <c r="H5606" s="4">
        <v>9.9386794135261497E-2</v>
      </c>
      <c r="I5606" s="4">
        <v>0.71</v>
      </c>
      <c r="J5606" s="4">
        <v>0.19</v>
      </c>
      <c r="K5606" s="4">
        <v>0.28999999999999998</v>
      </c>
      <c r="L5606" s="4">
        <v>0.39</v>
      </c>
      <c r="M5606" s="4">
        <v>33</v>
      </c>
    </row>
    <row r="5607" spans="1:13" x14ac:dyDescent="0.2">
      <c r="A5607" s="3">
        <v>41365</v>
      </c>
      <c r="B5607" t="s">
        <v>7590</v>
      </c>
      <c r="C5607" t="s">
        <v>3126</v>
      </c>
      <c r="D5607" t="s">
        <v>7591</v>
      </c>
      <c r="E5607" t="s">
        <v>3125</v>
      </c>
      <c r="F5607" s="4">
        <v>0.24421212121212099</v>
      </c>
      <c r="G5607" s="4">
        <v>0.25</v>
      </c>
      <c r="H5607" s="4">
        <v>5.0247983526554102E-2</v>
      </c>
      <c r="I5607" s="4">
        <v>0.3</v>
      </c>
      <c r="J5607" s="4">
        <v>0.12</v>
      </c>
      <c r="K5607" s="4">
        <v>0.22</v>
      </c>
      <c r="L5607" s="4">
        <v>0.28000000000000003</v>
      </c>
      <c r="M5607" s="4">
        <v>33</v>
      </c>
    </row>
    <row r="5608" spans="1:13" x14ac:dyDescent="0.2">
      <c r="A5608" s="3">
        <v>41365</v>
      </c>
      <c r="B5608" t="s">
        <v>7600</v>
      </c>
      <c r="C5608" t="s">
        <v>3129</v>
      </c>
      <c r="D5608" t="s">
        <v>7601</v>
      </c>
      <c r="E5608" t="s">
        <v>3128</v>
      </c>
      <c r="F5608" s="4">
        <v>0.38806060606060599</v>
      </c>
      <c r="G5608" s="4">
        <v>0.39</v>
      </c>
      <c r="H5608" s="4">
        <v>8.5646781679881101E-2</v>
      </c>
      <c r="I5608" s="4">
        <v>0.59</v>
      </c>
      <c r="J5608" s="4">
        <v>0.16</v>
      </c>
      <c r="K5608" s="4">
        <v>0.34</v>
      </c>
      <c r="L5608" s="4">
        <v>0.45</v>
      </c>
      <c r="M5608" s="4">
        <v>33</v>
      </c>
    </row>
    <row r="5609" spans="1:13" x14ac:dyDescent="0.2">
      <c r="A5609" s="3">
        <v>41365</v>
      </c>
      <c r="B5609" t="s">
        <v>7608</v>
      </c>
      <c r="C5609" t="s">
        <v>3132</v>
      </c>
      <c r="D5609" t="s">
        <v>7609</v>
      </c>
      <c r="E5609" t="s">
        <v>3131</v>
      </c>
      <c r="F5609" s="4">
        <v>0.44569696969696998</v>
      </c>
      <c r="G5609" s="4">
        <v>0.44</v>
      </c>
      <c r="H5609" s="4">
        <v>9.2085722579726206E-2</v>
      </c>
      <c r="I5609" s="4">
        <v>0.7</v>
      </c>
      <c r="J5609" s="4">
        <v>0.23</v>
      </c>
      <c r="K5609" s="4">
        <v>0.4</v>
      </c>
      <c r="L5609" s="4">
        <v>0.5</v>
      </c>
      <c r="M5609" s="4">
        <v>33</v>
      </c>
    </row>
    <row r="5610" spans="1:13" x14ac:dyDescent="0.2">
      <c r="A5610" s="3">
        <v>41365</v>
      </c>
      <c r="B5610" t="s">
        <v>7616</v>
      </c>
      <c r="C5610" t="s">
        <v>3135</v>
      </c>
      <c r="D5610" t="s">
        <v>7617</v>
      </c>
      <c r="E5610" t="s">
        <v>3134</v>
      </c>
      <c r="F5610" s="4">
        <v>0.67642424242424204</v>
      </c>
      <c r="G5610" s="4">
        <v>0.65</v>
      </c>
      <c r="H5610" s="4">
        <v>0.121796713395475</v>
      </c>
      <c r="I5610" s="4">
        <v>0.96</v>
      </c>
      <c r="J5610" s="4">
        <v>0.5</v>
      </c>
      <c r="K5610" s="4">
        <v>0.59</v>
      </c>
      <c r="L5610" s="4">
        <v>0.75</v>
      </c>
      <c r="M5610" s="4">
        <v>33</v>
      </c>
    </row>
    <row r="5611" spans="1:13" x14ac:dyDescent="0.2">
      <c r="A5611" s="3">
        <v>41365</v>
      </c>
      <c r="B5611" t="s">
        <v>7626</v>
      </c>
      <c r="C5611" t="s">
        <v>3138</v>
      </c>
      <c r="D5611" t="s">
        <v>7627</v>
      </c>
      <c r="E5611" t="s">
        <v>3137</v>
      </c>
      <c r="F5611" s="4">
        <v>0.38257575757575801</v>
      </c>
      <c r="G5611" s="4">
        <v>0.4</v>
      </c>
      <c r="H5611" s="4">
        <v>0.124549947386337</v>
      </c>
      <c r="I5611" s="4">
        <v>0.59</v>
      </c>
      <c r="J5611" s="4">
        <v>0.12</v>
      </c>
      <c r="K5611" s="4">
        <v>0.3</v>
      </c>
      <c r="L5611" s="4">
        <v>0.5</v>
      </c>
      <c r="M5611" s="4">
        <v>33</v>
      </c>
    </row>
    <row r="5612" spans="1:13" x14ac:dyDescent="0.2">
      <c r="A5612" s="3">
        <v>41365</v>
      </c>
      <c r="B5612" t="s">
        <v>7666</v>
      </c>
      <c r="C5612" t="s">
        <v>3096</v>
      </c>
      <c r="D5612" t="s">
        <v>7667</v>
      </c>
      <c r="E5612" t="s">
        <v>3095</v>
      </c>
      <c r="F5612" s="4">
        <v>3.3195806451612899</v>
      </c>
      <c r="G5612" s="4">
        <v>3.3</v>
      </c>
      <c r="H5612" s="4">
        <v>0.35662508550703897</v>
      </c>
      <c r="I5612" s="4">
        <v>4.5</v>
      </c>
      <c r="J5612" s="4">
        <v>2.82</v>
      </c>
      <c r="K5612" s="4">
        <v>3.0950000000000002</v>
      </c>
      <c r="L5612" s="4">
        <v>3.4135</v>
      </c>
      <c r="M5612" s="4">
        <v>31</v>
      </c>
    </row>
    <row r="5613" spans="1:13" x14ac:dyDescent="0.2">
      <c r="A5613" s="3">
        <v>41365</v>
      </c>
      <c r="B5613" t="s">
        <v>9568</v>
      </c>
      <c r="C5613" t="s">
        <v>3087</v>
      </c>
      <c r="D5613" t="s">
        <v>9569</v>
      </c>
      <c r="E5613" t="s">
        <v>3086</v>
      </c>
      <c r="F5613" s="4">
        <v>3.35387096774194</v>
      </c>
      <c r="G5613" s="4">
        <v>3.3</v>
      </c>
      <c r="H5613" s="4">
        <v>0.209963130403965</v>
      </c>
      <c r="I5613" s="4">
        <v>3.84</v>
      </c>
      <c r="J5613" s="4">
        <v>2.94</v>
      </c>
      <c r="K5613" s="4">
        <v>3.2149999999999999</v>
      </c>
      <c r="L5613" s="4">
        <v>3.48</v>
      </c>
      <c r="M5613" s="4">
        <v>31</v>
      </c>
    </row>
    <row r="5614" spans="1:13" x14ac:dyDescent="0.2">
      <c r="A5614" s="3">
        <v>41365</v>
      </c>
      <c r="B5614" t="s">
        <v>9606</v>
      </c>
      <c r="C5614" t="s">
        <v>3090</v>
      </c>
      <c r="D5614" t="s">
        <v>9607</v>
      </c>
      <c r="E5614" t="s">
        <v>3089</v>
      </c>
      <c r="F5614" s="4">
        <v>3.3829032258064502</v>
      </c>
      <c r="G5614" s="4">
        <v>3.31</v>
      </c>
      <c r="H5614" s="4">
        <v>0.41057028264262801</v>
      </c>
      <c r="I5614" s="4">
        <v>4.8</v>
      </c>
      <c r="J5614" s="4">
        <v>2.6</v>
      </c>
      <c r="K5614" s="4">
        <v>3.1850000000000001</v>
      </c>
      <c r="L5614" s="4">
        <v>3.51</v>
      </c>
      <c r="M5614" s="4">
        <v>31</v>
      </c>
    </row>
    <row r="5615" spans="1:13" x14ac:dyDescent="0.2">
      <c r="A5615" s="3">
        <v>41365</v>
      </c>
      <c r="B5615" t="s">
        <v>9608</v>
      </c>
      <c r="C5615" t="s">
        <v>3093</v>
      </c>
      <c r="D5615" t="s">
        <v>9609</v>
      </c>
      <c r="E5615" t="s">
        <v>3092</v>
      </c>
      <c r="F5615" s="4">
        <v>3.29428571428571</v>
      </c>
      <c r="G5615" s="4">
        <v>3.2749999999999999</v>
      </c>
      <c r="H5615" s="4">
        <v>0.26003459273333102</v>
      </c>
      <c r="I5615" s="4">
        <v>3.9</v>
      </c>
      <c r="J5615" s="4">
        <v>2.73</v>
      </c>
      <c r="K5615" s="4">
        <v>3.1074999999999999</v>
      </c>
      <c r="L5615" s="4">
        <v>3.4550000000000001</v>
      </c>
      <c r="M5615" s="4">
        <v>28</v>
      </c>
    </row>
    <row r="5616" spans="1:13" x14ac:dyDescent="0.2">
      <c r="A5616" s="3">
        <v>41365</v>
      </c>
      <c r="B5616" t="s">
        <v>7668</v>
      </c>
      <c r="C5616" t="s">
        <v>3153</v>
      </c>
      <c r="D5616" t="s">
        <v>7669</v>
      </c>
      <c r="E5616" t="s">
        <v>3152</v>
      </c>
      <c r="F5616" s="4">
        <v>0.12680645161290299</v>
      </c>
      <c r="G5616" s="4">
        <v>0.12</v>
      </c>
      <c r="H5616" s="4">
        <v>0.1087328283316</v>
      </c>
      <c r="I5616" s="4">
        <v>0.4</v>
      </c>
      <c r="J5616" s="4">
        <v>-0.3</v>
      </c>
      <c r="K5616" s="4">
        <v>9.5000000000000001E-2</v>
      </c>
      <c r="L5616" s="4">
        <v>0.16</v>
      </c>
      <c r="M5616" s="4">
        <v>31</v>
      </c>
    </row>
    <row r="5617" spans="1:13" x14ac:dyDescent="0.2">
      <c r="A5617" s="3">
        <v>41365</v>
      </c>
      <c r="B5617" t="s">
        <v>10159</v>
      </c>
      <c r="C5617" t="s">
        <v>4324</v>
      </c>
      <c r="D5617" t="s">
        <v>10160</v>
      </c>
      <c r="E5617" t="s">
        <v>4323</v>
      </c>
      <c r="F5617" s="4">
        <v>1.9879310344827601</v>
      </c>
      <c r="G5617" s="4">
        <v>1.9</v>
      </c>
      <c r="H5617" s="4">
        <v>0.26647673860348198</v>
      </c>
      <c r="I5617" s="4">
        <v>2.8</v>
      </c>
      <c r="J5617" s="4">
        <v>1.7</v>
      </c>
      <c r="K5617" s="4">
        <v>1.8</v>
      </c>
      <c r="L5617" s="4">
        <v>2.1</v>
      </c>
      <c r="M5617" s="4">
        <v>29</v>
      </c>
    </row>
    <row r="5618" spans="1:13" x14ac:dyDescent="0.2">
      <c r="A5618" s="3">
        <v>41365</v>
      </c>
      <c r="B5618" t="s">
        <v>10179</v>
      </c>
      <c r="C5618" t="s">
        <v>4327</v>
      </c>
      <c r="D5618" t="s">
        <v>10180</v>
      </c>
      <c r="E5618" t="s">
        <v>4326</v>
      </c>
      <c r="F5618" s="4">
        <v>2.5655172413793101</v>
      </c>
      <c r="G5618" s="4">
        <v>2.7</v>
      </c>
      <c r="H5618" s="4">
        <v>0.34977121304909098</v>
      </c>
      <c r="I5618" s="4">
        <v>3.2</v>
      </c>
      <c r="J5618" s="4">
        <v>2</v>
      </c>
      <c r="K5618" s="4">
        <v>2.2999999999999998</v>
      </c>
      <c r="L5618" s="4">
        <v>2.8</v>
      </c>
      <c r="M5618" s="4">
        <v>29</v>
      </c>
    </row>
    <row r="5619" spans="1:13" x14ac:dyDescent="0.2">
      <c r="A5619" s="3">
        <v>41365</v>
      </c>
      <c r="B5619" t="s">
        <v>9612</v>
      </c>
      <c r="C5619" t="s">
        <v>3939</v>
      </c>
      <c r="D5619" t="s">
        <v>9613</v>
      </c>
      <c r="E5619" t="s">
        <v>3947</v>
      </c>
      <c r="F5619" s="4">
        <v>12.247317241379299</v>
      </c>
      <c r="G5619" s="4">
        <v>12.25</v>
      </c>
      <c r="H5619" s="4">
        <v>0.16485372102253401</v>
      </c>
      <c r="I5619" s="4">
        <v>12.54</v>
      </c>
      <c r="J5619" s="4">
        <v>11.98</v>
      </c>
      <c r="K5619" s="4">
        <v>12.1</v>
      </c>
      <c r="L5619" s="4">
        <v>12.38</v>
      </c>
      <c r="M5619" s="4">
        <v>29</v>
      </c>
    </row>
    <row r="5620" spans="1:13" x14ac:dyDescent="0.2">
      <c r="A5620" s="3">
        <v>41365</v>
      </c>
      <c r="B5620" t="s">
        <v>9614</v>
      </c>
      <c r="C5620" t="s">
        <v>3942</v>
      </c>
      <c r="D5620" t="s">
        <v>9615</v>
      </c>
      <c r="E5620" t="s">
        <v>3949</v>
      </c>
      <c r="F5620" s="4">
        <v>12.2146275862069</v>
      </c>
      <c r="G5620" s="4">
        <v>12.18</v>
      </c>
      <c r="H5620" s="4">
        <v>0.21383433824300199</v>
      </c>
      <c r="I5620" s="4">
        <v>12.67</v>
      </c>
      <c r="J5620" s="4">
        <v>11.9</v>
      </c>
      <c r="K5620" s="4">
        <v>12.039899999999999</v>
      </c>
      <c r="L5620" s="4">
        <v>12.39</v>
      </c>
      <c r="M5620" s="4">
        <v>29</v>
      </c>
    </row>
    <row r="5621" spans="1:13" x14ac:dyDescent="0.2">
      <c r="A5621" s="3">
        <v>41365</v>
      </c>
      <c r="B5621" t="s">
        <v>9616</v>
      </c>
      <c r="C5621" t="s">
        <v>3952</v>
      </c>
      <c r="D5621" t="s">
        <v>9617</v>
      </c>
      <c r="E5621" t="s">
        <v>3951</v>
      </c>
      <c r="F5621" s="4">
        <v>12.2112931034483</v>
      </c>
      <c r="G5621" s="4">
        <v>12.1823</v>
      </c>
      <c r="H5621" s="4">
        <v>0.23400868715717499</v>
      </c>
      <c r="I5621" s="4">
        <v>12.77</v>
      </c>
      <c r="J5621" s="4">
        <v>11.83</v>
      </c>
      <c r="K5621" s="4">
        <v>12</v>
      </c>
      <c r="L5621" s="4">
        <v>12.4</v>
      </c>
      <c r="M5621" s="4">
        <v>29</v>
      </c>
    </row>
    <row r="5622" spans="1:13" x14ac:dyDescent="0.2">
      <c r="A5622" s="3">
        <v>41365</v>
      </c>
      <c r="B5622" t="s">
        <v>9572</v>
      </c>
      <c r="C5622" t="s">
        <v>3936</v>
      </c>
      <c r="D5622" t="s">
        <v>9573</v>
      </c>
      <c r="E5622" t="s">
        <v>3935</v>
      </c>
      <c r="F5622" s="4">
        <v>12.187677419354801</v>
      </c>
      <c r="G5622" s="4">
        <v>12.23</v>
      </c>
      <c r="H5622" s="4">
        <v>0.26816721488613199</v>
      </c>
      <c r="I5622" s="4">
        <v>12.89</v>
      </c>
      <c r="J5622" s="4">
        <v>11.7</v>
      </c>
      <c r="K5622" s="4">
        <v>12</v>
      </c>
      <c r="L5622" s="4">
        <v>12.3</v>
      </c>
      <c r="M5622" s="4">
        <v>31</v>
      </c>
    </row>
    <row r="5623" spans="1:13" x14ac:dyDescent="0.2">
      <c r="A5623" s="3">
        <v>41365</v>
      </c>
      <c r="B5623" t="s">
        <v>9602</v>
      </c>
      <c r="C5623" t="s">
        <v>3939</v>
      </c>
      <c r="D5623" t="s">
        <v>9603</v>
      </c>
      <c r="E5623" t="s">
        <v>3938</v>
      </c>
      <c r="F5623" s="4">
        <v>12.194800000000001</v>
      </c>
      <c r="G5623" s="4">
        <v>12.2</v>
      </c>
      <c r="H5623" s="4">
        <v>0.45320429903815601</v>
      </c>
      <c r="I5623" s="4">
        <v>13.09</v>
      </c>
      <c r="J5623" s="4">
        <v>11.2</v>
      </c>
      <c r="K5623" s="4">
        <v>11.935</v>
      </c>
      <c r="L5623" s="4">
        <v>12.52515</v>
      </c>
      <c r="M5623" s="4">
        <v>31</v>
      </c>
    </row>
    <row r="5624" spans="1:13" x14ac:dyDescent="0.2">
      <c r="A5624" s="3">
        <v>41365</v>
      </c>
      <c r="B5624" t="s">
        <v>10157</v>
      </c>
      <c r="C5624" t="s">
        <v>3579</v>
      </c>
      <c r="D5624" t="s">
        <v>10158</v>
      </c>
      <c r="E5624" t="s">
        <v>3578</v>
      </c>
      <c r="F5624" s="4">
        <v>3.3456666666666699</v>
      </c>
      <c r="G5624" s="4">
        <v>3.3450000000000002</v>
      </c>
      <c r="H5624" s="4">
        <v>0.30562184582205199</v>
      </c>
      <c r="I5624" s="4">
        <v>4</v>
      </c>
      <c r="J5624" s="4">
        <v>2.7</v>
      </c>
      <c r="K5624" s="4">
        <v>3.125</v>
      </c>
      <c r="L5624" s="4">
        <v>3.5150000000000001</v>
      </c>
      <c r="M5624" s="4">
        <v>30</v>
      </c>
    </row>
    <row r="5625" spans="1:13" x14ac:dyDescent="0.2">
      <c r="A5625" s="3">
        <v>41365</v>
      </c>
      <c r="B5625" t="s">
        <v>10181</v>
      </c>
      <c r="C5625" t="s">
        <v>3582</v>
      </c>
      <c r="D5625" t="s">
        <v>10182</v>
      </c>
      <c r="E5625" t="s">
        <v>3581</v>
      </c>
      <c r="F5625" s="4">
        <v>3.9609999999999999</v>
      </c>
      <c r="G5625" s="4">
        <v>3.9</v>
      </c>
      <c r="H5625" s="4">
        <v>0.39369470055028599</v>
      </c>
      <c r="I5625" s="4">
        <v>5</v>
      </c>
      <c r="J5625" s="4">
        <v>3.1</v>
      </c>
      <c r="K5625" s="4">
        <v>3.8</v>
      </c>
      <c r="L5625" s="4">
        <v>4.0999999999999996</v>
      </c>
      <c r="M5625" s="4">
        <v>30</v>
      </c>
    </row>
    <row r="5626" spans="1:13" x14ac:dyDescent="0.2">
      <c r="A5626" s="3">
        <v>41365</v>
      </c>
      <c r="B5626" t="s">
        <v>10183</v>
      </c>
      <c r="C5626" t="s">
        <v>3585</v>
      </c>
      <c r="D5626" t="s">
        <v>10184</v>
      </c>
      <c r="E5626" t="s">
        <v>3584</v>
      </c>
      <c r="F5626" s="4">
        <v>3.9885185185185201</v>
      </c>
      <c r="G5626" s="4">
        <v>4</v>
      </c>
      <c r="H5626" s="4">
        <v>0.52254336370445598</v>
      </c>
      <c r="I5626" s="4">
        <v>5</v>
      </c>
      <c r="J5626" s="4">
        <v>2.8</v>
      </c>
      <c r="K5626" s="4">
        <v>3.7</v>
      </c>
      <c r="L5626" s="4">
        <v>4.2249999999999996</v>
      </c>
      <c r="M5626" s="4">
        <v>27</v>
      </c>
    </row>
    <row r="5627" spans="1:13" x14ac:dyDescent="0.2">
      <c r="A5627" s="3">
        <v>41365</v>
      </c>
      <c r="B5627" t="s">
        <v>10165</v>
      </c>
      <c r="C5627" t="s">
        <v>3591</v>
      </c>
      <c r="D5627" t="s">
        <v>10166</v>
      </c>
      <c r="E5627" t="s">
        <v>3590</v>
      </c>
      <c r="F5627" s="4">
        <v>2.4613793103448298</v>
      </c>
      <c r="G5627" s="4">
        <v>2.4</v>
      </c>
      <c r="H5627" s="4">
        <v>0.74632300618207503</v>
      </c>
      <c r="I5627" s="4">
        <v>4.0999999999999996</v>
      </c>
      <c r="J5627" s="4">
        <v>0.9</v>
      </c>
      <c r="K5627" s="4">
        <v>2</v>
      </c>
      <c r="L5627" s="4">
        <v>2.8</v>
      </c>
      <c r="M5627" s="4">
        <v>29</v>
      </c>
    </row>
    <row r="5628" spans="1:13" x14ac:dyDescent="0.2">
      <c r="A5628" s="3">
        <v>41365</v>
      </c>
      <c r="B5628" t="s">
        <v>10185</v>
      </c>
      <c r="C5628" t="s">
        <v>3603</v>
      </c>
      <c r="D5628" t="s">
        <v>10186</v>
      </c>
      <c r="E5628" t="s">
        <v>3602</v>
      </c>
      <c r="F5628" s="4">
        <v>4.0706896551724103</v>
      </c>
      <c r="G5628" s="4">
        <v>3.9</v>
      </c>
      <c r="H5628" s="4">
        <v>0.52808231930314697</v>
      </c>
      <c r="I5628" s="4">
        <v>5.3</v>
      </c>
      <c r="J5628" s="4">
        <v>3.2</v>
      </c>
      <c r="K5628" s="4">
        <v>3.67</v>
      </c>
      <c r="L5628" s="4">
        <v>4.5</v>
      </c>
      <c r="M5628" s="4">
        <v>29</v>
      </c>
    </row>
    <row r="5629" spans="1:13" x14ac:dyDescent="0.2">
      <c r="A5629" s="3">
        <v>41365</v>
      </c>
      <c r="B5629" t="s">
        <v>10167</v>
      </c>
      <c r="C5629" t="s">
        <v>3594</v>
      </c>
      <c r="D5629" t="s">
        <v>10168</v>
      </c>
      <c r="E5629" t="s">
        <v>3593</v>
      </c>
      <c r="F5629" s="4">
        <v>3.3489655172413801</v>
      </c>
      <c r="G5629" s="4">
        <v>3.4</v>
      </c>
      <c r="H5629" s="4">
        <v>0.486454702248731</v>
      </c>
      <c r="I5629" s="4">
        <v>4.3</v>
      </c>
      <c r="J5629" s="4">
        <v>2.4</v>
      </c>
      <c r="K5629" s="4">
        <v>3</v>
      </c>
      <c r="L5629" s="4">
        <v>3.6</v>
      </c>
      <c r="M5629" s="4">
        <v>29</v>
      </c>
    </row>
    <row r="5630" spans="1:13" x14ac:dyDescent="0.2">
      <c r="A5630" s="3">
        <v>41365</v>
      </c>
      <c r="B5630" t="s">
        <v>10187</v>
      </c>
      <c r="C5630" t="s">
        <v>3606</v>
      </c>
      <c r="D5630" t="s">
        <v>10188</v>
      </c>
      <c r="E5630" t="s">
        <v>3605</v>
      </c>
      <c r="F5630" s="4">
        <v>3.90068965517241</v>
      </c>
      <c r="G5630" s="4">
        <v>3.8</v>
      </c>
      <c r="H5630" s="4">
        <v>0.67374184879502197</v>
      </c>
      <c r="I5630" s="4">
        <v>5.6</v>
      </c>
      <c r="J5630" s="4">
        <v>2.8</v>
      </c>
      <c r="K5630" s="4">
        <v>3.6</v>
      </c>
      <c r="L5630" s="4">
        <v>4.0999999999999996</v>
      </c>
      <c r="M5630" s="4">
        <v>29</v>
      </c>
    </row>
    <row r="5631" spans="1:13" x14ac:dyDescent="0.2">
      <c r="A5631" s="3">
        <v>41365</v>
      </c>
      <c r="B5631" t="s">
        <v>10169</v>
      </c>
      <c r="C5631" t="s">
        <v>3597</v>
      </c>
      <c r="D5631" t="s">
        <v>10170</v>
      </c>
      <c r="E5631" t="s">
        <v>3596</v>
      </c>
      <c r="F5631" s="4">
        <v>3.6662068965517198</v>
      </c>
      <c r="G5631" s="4">
        <v>3.7</v>
      </c>
      <c r="H5631" s="4">
        <v>0.314692750303524</v>
      </c>
      <c r="I5631" s="4">
        <v>4.4000000000000004</v>
      </c>
      <c r="J5631" s="4">
        <v>3.2</v>
      </c>
      <c r="K5631" s="4">
        <v>3.4</v>
      </c>
      <c r="L5631" s="4">
        <v>3.9</v>
      </c>
      <c r="M5631" s="4">
        <v>29</v>
      </c>
    </row>
    <row r="5632" spans="1:13" x14ac:dyDescent="0.2">
      <c r="A5632" s="3">
        <v>41365</v>
      </c>
      <c r="B5632" t="s">
        <v>10189</v>
      </c>
      <c r="C5632" t="s">
        <v>3609</v>
      </c>
      <c r="D5632" t="s">
        <v>10190</v>
      </c>
      <c r="E5632" t="s">
        <v>3608</v>
      </c>
      <c r="F5632" s="4">
        <v>3.8658620689655199</v>
      </c>
      <c r="G5632" s="4">
        <v>3.8</v>
      </c>
      <c r="H5632" s="4">
        <v>0.473267647330612</v>
      </c>
      <c r="I5632" s="4">
        <v>5.13</v>
      </c>
      <c r="J5632" s="4">
        <v>2.9</v>
      </c>
      <c r="K5632" s="4">
        <v>3.6</v>
      </c>
      <c r="L5632" s="4">
        <v>4.0999999999999996</v>
      </c>
      <c r="M5632" s="4">
        <v>29</v>
      </c>
    </row>
    <row r="5633" spans="1:13" x14ac:dyDescent="0.2">
      <c r="A5633" s="3">
        <v>41365</v>
      </c>
      <c r="B5633" t="s">
        <v>10191</v>
      </c>
      <c r="C5633" t="s">
        <v>3600</v>
      </c>
      <c r="D5633" t="s">
        <v>10192</v>
      </c>
      <c r="E5633" t="s">
        <v>3599</v>
      </c>
      <c r="F5633" s="4">
        <v>3.7896551724137901</v>
      </c>
      <c r="G5633" s="4">
        <v>3.9</v>
      </c>
      <c r="H5633" s="4">
        <v>0.384247713615474</v>
      </c>
      <c r="I5633" s="4">
        <v>4.54</v>
      </c>
      <c r="J5633" s="4">
        <v>2.9</v>
      </c>
      <c r="K5633" s="4">
        <v>3.6</v>
      </c>
      <c r="L5633" s="4">
        <v>4</v>
      </c>
      <c r="M5633" s="4">
        <v>29</v>
      </c>
    </row>
    <row r="5634" spans="1:13" x14ac:dyDescent="0.2">
      <c r="A5634" s="3">
        <v>41365</v>
      </c>
      <c r="B5634" t="s">
        <v>10193</v>
      </c>
      <c r="C5634" t="s">
        <v>3612</v>
      </c>
      <c r="D5634" t="s">
        <v>10194</v>
      </c>
      <c r="E5634" t="s">
        <v>3611</v>
      </c>
      <c r="F5634" s="4">
        <v>3.9210344827586199</v>
      </c>
      <c r="G5634" s="4">
        <v>3.9</v>
      </c>
      <c r="H5634" s="4">
        <v>0.657029814650676</v>
      </c>
      <c r="I5634" s="4">
        <v>5.75</v>
      </c>
      <c r="J5634" s="4">
        <v>2.4</v>
      </c>
      <c r="K5634" s="4">
        <v>3.6</v>
      </c>
      <c r="L5634" s="4">
        <v>4.2</v>
      </c>
      <c r="M5634" s="4">
        <v>29</v>
      </c>
    </row>
    <row r="5635" spans="1:13" x14ac:dyDescent="0.2">
      <c r="A5635" s="3">
        <v>41395</v>
      </c>
      <c r="B5635" t="s">
        <v>9564</v>
      </c>
      <c r="C5635" t="s">
        <v>3918</v>
      </c>
      <c r="D5635" t="s">
        <v>9565</v>
      </c>
      <c r="E5635" t="s">
        <v>3917</v>
      </c>
      <c r="F5635" s="4">
        <v>3.9018518518518501</v>
      </c>
      <c r="G5635" s="4">
        <v>3.9</v>
      </c>
      <c r="H5635" s="4">
        <v>0.29244377549088302</v>
      </c>
      <c r="I5635" s="4">
        <v>4.9000000000000004</v>
      </c>
      <c r="J5635" s="4">
        <v>3.31</v>
      </c>
      <c r="K5635" s="4">
        <v>3.7749999999999999</v>
      </c>
      <c r="L5635" s="4">
        <v>4</v>
      </c>
      <c r="M5635" s="4">
        <v>27</v>
      </c>
    </row>
    <row r="5636" spans="1:13" x14ac:dyDescent="0.2">
      <c r="A5636" s="3">
        <v>41395</v>
      </c>
      <c r="B5636" t="s">
        <v>9596</v>
      </c>
      <c r="C5636" t="s">
        <v>3921</v>
      </c>
      <c r="D5636" t="s">
        <v>9597</v>
      </c>
      <c r="E5636" t="s">
        <v>3920</v>
      </c>
      <c r="F5636" s="4">
        <v>4.0885185185185202</v>
      </c>
      <c r="G5636" s="4">
        <v>4</v>
      </c>
      <c r="H5636" s="4">
        <v>0.44687550928387298</v>
      </c>
      <c r="I5636" s="4">
        <v>5.67</v>
      </c>
      <c r="J5636" s="4">
        <v>3.45</v>
      </c>
      <c r="K5636" s="4">
        <v>3.8</v>
      </c>
      <c r="L5636" s="4">
        <v>4.2750000000000004</v>
      </c>
      <c r="M5636" s="4">
        <v>27</v>
      </c>
    </row>
    <row r="5637" spans="1:13" x14ac:dyDescent="0.2">
      <c r="A5637" s="3">
        <v>41395</v>
      </c>
      <c r="B5637" t="s">
        <v>9604</v>
      </c>
      <c r="C5637" t="s">
        <v>3924</v>
      </c>
      <c r="D5637" t="s">
        <v>9605</v>
      </c>
      <c r="E5637" t="s">
        <v>3923</v>
      </c>
      <c r="F5637" s="4">
        <v>4.6933333333333298</v>
      </c>
      <c r="G5637" s="4">
        <v>4.5</v>
      </c>
      <c r="H5637" s="4">
        <v>0.78935673682500096</v>
      </c>
      <c r="I5637" s="4">
        <v>7.7</v>
      </c>
      <c r="J5637" s="4">
        <v>3.5</v>
      </c>
      <c r="K5637" s="4">
        <v>4.3674999999999997</v>
      </c>
      <c r="L5637" s="4">
        <v>5.0250000000000004</v>
      </c>
      <c r="M5637" s="4">
        <v>24</v>
      </c>
    </row>
    <row r="5638" spans="1:13" x14ac:dyDescent="0.2">
      <c r="A5638" s="3">
        <v>41395</v>
      </c>
      <c r="B5638" t="s">
        <v>10171</v>
      </c>
      <c r="C5638" t="s">
        <v>3988</v>
      </c>
      <c r="D5638" t="s">
        <v>10172</v>
      </c>
      <c r="E5638" t="s">
        <v>3987</v>
      </c>
      <c r="F5638" s="4">
        <v>4.6080769230769203</v>
      </c>
      <c r="G5638" s="4">
        <v>4.5999999999999996</v>
      </c>
      <c r="H5638" s="4">
        <v>0.29992024580903798</v>
      </c>
      <c r="I5638" s="4">
        <v>5.3</v>
      </c>
      <c r="J5638" s="4">
        <v>4.0999999999999996</v>
      </c>
      <c r="K5638" s="4">
        <v>4.4074999999999998</v>
      </c>
      <c r="L5638" s="4">
        <v>4.7374999999999998</v>
      </c>
      <c r="M5638" s="4">
        <v>26</v>
      </c>
    </row>
    <row r="5639" spans="1:13" x14ac:dyDescent="0.2">
      <c r="A5639" s="3">
        <v>41395</v>
      </c>
      <c r="B5639" t="s">
        <v>10173</v>
      </c>
      <c r="C5639" t="s">
        <v>3991</v>
      </c>
      <c r="D5639" t="s">
        <v>10174</v>
      </c>
      <c r="E5639" t="s">
        <v>3990</v>
      </c>
      <c r="F5639" s="4">
        <v>4.3179999999999996</v>
      </c>
      <c r="G5639" s="4">
        <v>4.3</v>
      </c>
      <c r="H5639" s="4">
        <v>0.34206480867422401</v>
      </c>
      <c r="I5639" s="4">
        <v>5.08</v>
      </c>
      <c r="J5639" s="4">
        <v>3.8</v>
      </c>
      <c r="K5639" s="4">
        <v>4</v>
      </c>
      <c r="L5639" s="4">
        <v>4.5</v>
      </c>
      <c r="M5639" s="4">
        <v>25</v>
      </c>
    </row>
    <row r="5640" spans="1:13" x14ac:dyDescent="0.2">
      <c r="A5640" s="3">
        <v>41395</v>
      </c>
      <c r="B5640" t="s">
        <v>10175</v>
      </c>
      <c r="C5640" t="s">
        <v>3994</v>
      </c>
      <c r="D5640" t="s">
        <v>10176</v>
      </c>
      <c r="E5640" t="s">
        <v>3993</v>
      </c>
      <c r="F5640" s="4">
        <v>4.8837037037037003</v>
      </c>
      <c r="G5640" s="4">
        <v>4.82</v>
      </c>
      <c r="H5640" s="4">
        <v>0.17285271961430801</v>
      </c>
      <c r="I5640" s="4">
        <v>5.4</v>
      </c>
      <c r="J5640" s="4">
        <v>4.67</v>
      </c>
      <c r="K5640" s="4">
        <v>4.76</v>
      </c>
      <c r="L5640" s="4">
        <v>5</v>
      </c>
      <c r="M5640" s="4">
        <v>27</v>
      </c>
    </row>
    <row r="5641" spans="1:13" x14ac:dyDescent="0.2">
      <c r="A5641" s="3">
        <v>41395</v>
      </c>
      <c r="B5641" t="s">
        <v>10177</v>
      </c>
      <c r="C5641" t="s">
        <v>3997</v>
      </c>
      <c r="D5641" t="s">
        <v>10178</v>
      </c>
      <c r="E5641" t="s">
        <v>3996</v>
      </c>
      <c r="F5641" s="4">
        <v>4.6096153846153802</v>
      </c>
      <c r="G5641" s="4">
        <v>4.5549999999999997</v>
      </c>
      <c r="H5641" s="4">
        <v>0.26483928363036702</v>
      </c>
      <c r="I5641" s="4">
        <v>5.0999999999999996</v>
      </c>
      <c r="J5641" s="4">
        <v>3.9</v>
      </c>
      <c r="K5641" s="4">
        <v>4.5</v>
      </c>
      <c r="L5641" s="4">
        <v>4.8</v>
      </c>
      <c r="M5641" s="4">
        <v>26</v>
      </c>
    </row>
    <row r="5642" spans="1:13" x14ac:dyDescent="0.2">
      <c r="A5642" s="3">
        <v>41395</v>
      </c>
      <c r="B5642" t="s">
        <v>7544</v>
      </c>
      <c r="C5642" t="s">
        <v>3903</v>
      </c>
      <c r="D5642" t="s">
        <v>7545</v>
      </c>
      <c r="E5642" t="s">
        <v>3902</v>
      </c>
      <c r="F5642" s="4">
        <v>3.9140740740740698</v>
      </c>
      <c r="G5642" s="4">
        <v>4</v>
      </c>
      <c r="H5642" s="4">
        <v>0.20662599544660901</v>
      </c>
      <c r="I5642" s="4">
        <v>4.3</v>
      </c>
      <c r="J5642" s="4">
        <v>3.5</v>
      </c>
      <c r="K5642" s="4">
        <v>3.75</v>
      </c>
      <c r="L5642" s="4">
        <v>4</v>
      </c>
      <c r="M5642" s="4">
        <v>27</v>
      </c>
    </row>
    <row r="5643" spans="1:13" x14ac:dyDescent="0.2">
      <c r="A5643" s="3">
        <v>41395</v>
      </c>
      <c r="B5643" t="s">
        <v>7652</v>
      </c>
      <c r="C5643" t="s">
        <v>3915</v>
      </c>
      <c r="D5643" t="s">
        <v>7653</v>
      </c>
      <c r="E5643" t="s">
        <v>3914</v>
      </c>
      <c r="F5643" s="4">
        <v>4.1741666666666699</v>
      </c>
      <c r="G5643" s="4">
        <v>4.13</v>
      </c>
      <c r="H5643" s="4">
        <v>0.36109635792977002</v>
      </c>
      <c r="I5643" s="4">
        <v>4.75</v>
      </c>
      <c r="J5643" s="4">
        <v>3.5</v>
      </c>
      <c r="K5643" s="4">
        <v>4</v>
      </c>
      <c r="L5643" s="4">
        <v>4.5</v>
      </c>
      <c r="M5643" s="4">
        <v>24</v>
      </c>
    </row>
    <row r="5644" spans="1:13" x14ac:dyDescent="0.2">
      <c r="A5644" s="3">
        <v>41395</v>
      </c>
      <c r="B5644" t="s">
        <v>7464</v>
      </c>
      <c r="C5644" t="s">
        <v>3894</v>
      </c>
      <c r="D5644" t="s">
        <v>7465</v>
      </c>
      <c r="E5644" t="s">
        <v>3893</v>
      </c>
      <c r="F5644" s="4">
        <v>3.9844444444444398</v>
      </c>
      <c r="G5644" s="4">
        <v>4</v>
      </c>
      <c r="H5644" s="4">
        <v>0.111435850236577</v>
      </c>
      <c r="I5644" s="4">
        <v>4.25</v>
      </c>
      <c r="J5644" s="4">
        <v>3.5</v>
      </c>
      <c r="K5644" s="4">
        <v>4</v>
      </c>
      <c r="L5644" s="4">
        <v>4</v>
      </c>
      <c r="M5644" s="4">
        <v>27</v>
      </c>
    </row>
    <row r="5645" spans="1:13" x14ac:dyDescent="0.2">
      <c r="A5645" s="3">
        <v>41395</v>
      </c>
      <c r="B5645" t="s">
        <v>7570</v>
      </c>
      <c r="C5645" t="s">
        <v>3906</v>
      </c>
      <c r="D5645" t="s">
        <v>7571</v>
      </c>
      <c r="E5645" t="s">
        <v>3905</v>
      </c>
      <c r="F5645" s="4">
        <v>3.9048148148148099</v>
      </c>
      <c r="G5645" s="4">
        <v>4</v>
      </c>
      <c r="H5645" s="4">
        <v>0.21946386368691201</v>
      </c>
      <c r="I5645" s="4">
        <v>4.3</v>
      </c>
      <c r="J5645" s="4">
        <v>3.5</v>
      </c>
      <c r="K5645" s="4">
        <v>3.75</v>
      </c>
      <c r="L5645" s="4">
        <v>4</v>
      </c>
      <c r="M5645" s="4">
        <v>27</v>
      </c>
    </row>
    <row r="5646" spans="1:13" x14ac:dyDescent="0.2">
      <c r="A5646" s="3">
        <v>41395</v>
      </c>
      <c r="B5646" t="s">
        <v>7490</v>
      </c>
      <c r="C5646" t="s">
        <v>3897</v>
      </c>
      <c r="D5646" t="s">
        <v>7491</v>
      </c>
      <c r="E5646" t="s">
        <v>3896</v>
      </c>
      <c r="F5646" s="4">
        <v>3.8807407407407402</v>
      </c>
      <c r="G5646" s="4">
        <v>4</v>
      </c>
      <c r="H5646" s="4">
        <v>0.18555376425769299</v>
      </c>
      <c r="I5646" s="4">
        <v>4.0199999999999996</v>
      </c>
      <c r="J5646" s="4">
        <v>3.5</v>
      </c>
      <c r="K5646" s="4">
        <v>3.75</v>
      </c>
      <c r="L5646" s="4">
        <v>4</v>
      </c>
      <c r="M5646" s="4">
        <v>27</v>
      </c>
    </row>
    <row r="5647" spans="1:13" x14ac:dyDescent="0.2">
      <c r="A5647" s="3">
        <v>41395</v>
      </c>
      <c r="B5647" t="s">
        <v>7596</v>
      </c>
      <c r="C5647" t="s">
        <v>3909</v>
      </c>
      <c r="D5647" t="s">
        <v>7597</v>
      </c>
      <c r="E5647" t="s">
        <v>3908</v>
      </c>
      <c r="F5647" s="4">
        <v>3.97444444444444</v>
      </c>
      <c r="G5647" s="4">
        <v>4</v>
      </c>
      <c r="H5647" s="4">
        <v>0.29219768510288902</v>
      </c>
      <c r="I5647" s="4">
        <v>4.5</v>
      </c>
      <c r="J5647" s="4">
        <v>3.5</v>
      </c>
      <c r="K5647" s="4">
        <v>3.75</v>
      </c>
      <c r="L5647" s="4">
        <v>4.0999999999999996</v>
      </c>
      <c r="M5647" s="4">
        <v>27</v>
      </c>
    </row>
    <row r="5648" spans="1:13" x14ac:dyDescent="0.2">
      <c r="A5648" s="3">
        <v>41395</v>
      </c>
      <c r="B5648" t="s">
        <v>7516</v>
      </c>
      <c r="C5648" t="s">
        <v>3900</v>
      </c>
      <c r="D5648" t="s">
        <v>7517</v>
      </c>
      <c r="E5648" t="s">
        <v>3899</v>
      </c>
      <c r="F5648" s="4">
        <v>3.8807407407407402</v>
      </c>
      <c r="G5648" s="4">
        <v>4</v>
      </c>
      <c r="H5648" s="4">
        <v>0.189166713731686</v>
      </c>
      <c r="I5648" s="4">
        <v>4.0999999999999996</v>
      </c>
      <c r="J5648" s="4">
        <v>3.5</v>
      </c>
      <c r="K5648" s="4">
        <v>3.75</v>
      </c>
      <c r="L5648" s="4">
        <v>4</v>
      </c>
      <c r="M5648" s="4">
        <v>27</v>
      </c>
    </row>
    <row r="5649" spans="1:13" x14ac:dyDescent="0.2">
      <c r="A5649" s="3">
        <v>41395</v>
      </c>
      <c r="B5649" t="s">
        <v>7622</v>
      </c>
      <c r="C5649" t="s">
        <v>3912</v>
      </c>
      <c r="D5649" t="s">
        <v>7623</v>
      </c>
      <c r="E5649" t="s">
        <v>3911</v>
      </c>
      <c r="F5649" s="4">
        <v>4.05037037037037</v>
      </c>
      <c r="G5649" s="4">
        <v>4</v>
      </c>
      <c r="H5649" s="4">
        <v>0.30850110935446301</v>
      </c>
      <c r="I5649" s="4">
        <v>4.5</v>
      </c>
      <c r="J5649" s="4">
        <v>3.5</v>
      </c>
      <c r="K5649" s="4">
        <v>3.97</v>
      </c>
      <c r="L5649" s="4">
        <v>4.2750000000000004</v>
      </c>
      <c r="M5649" s="4">
        <v>27</v>
      </c>
    </row>
    <row r="5650" spans="1:13" x14ac:dyDescent="0.2">
      <c r="A5650" s="3">
        <v>41395</v>
      </c>
      <c r="B5650" t="s">
        <v>7670</v>
      </c>
      <c r="C5650" t="s">
        <v>3081</v>
      </c>
      <c r="D5650" t="s">
        <v>7671</v>
      </c>
      <c r="E5650" t="s">
        <v>3080</v>
      </c>
      <c r="F5650" s="4">
        <v>3.4179142857142901</v>
      </c>
      <c r="G5650" s="4">
        <v>3.34</v>
      </c>
      <c r="H5650" s="4">
        <v>0.58303507973507096</v>
      </c>
      <c r="I5650" s="4">
        <v>4.87</v>
      </c>
      <c r="J5650" s="4">
        <v>2.5099999999999998</v>
      </c>
      <c r="K5650" s="4">
        <v>3.02</v>
      </c>
      <c r="L5650" s="4">
        <v>3.7349999999999999</v>
      </c>
      <c r="M5650" s="4">
        <v>35</v>
      </c>
    </row>
    <row r="5651" spans="1:13" x14ac:dyDescent="0.2">
      <c r="A5651" s="3">
        <v>41395</v>
      </c>
      <c r="B5651" t="s">
        <v>9534</v>
      </c>
      <c r="C5651" t="s">
        <v>3072</v>
      </c>
      <c r="D5651" t="s">
        <v>9535</v>
      </c>
      <c r="E5651" t="s">
        <v>3071</v>
      </c>
      <c r="F5651" s="4">
        <v>3.9331428571428599</v>
      </c>
      <c r="G5651" s="4">
        <v>3.94</v>
      </c>
      <c r="H5651" s="4">
        <v>0.31184245106417802</v>
      </c>
      <c r="I5651" s="4">
        <v>4.7</v>
      </c>
      <c r="J5651" s="4">
        <v>3.3</v>
      </c>
      <c r="K5651" s="4">
        <v>3.74</v>
      </c>
      <c r="L5651" s="4">
        <v>4.07</v>
      </c>
      <c r="M5651" s="4">
        <v>35</v>
      </c>
    </row>
    <row r="5652" spans="1:13" x14ac:dyDescent="0.2">
      <c r="A5652" s="3">
        <v>41395</v>
      </c>
      <c r="B5652" t="s">
        <v>9566</v>
      </c>
      <c r="C5652" t="s">
        <v>3075</v>
      </c>
      <c r="D5652" t="s">
        <v>9567</v>
      </c>
      <c r="E5652" t="s">
        <v>3074</v>
      </c>
      <c r="F5652" s="4">
        <v>3.8037142857142898</v>
      </c>
      <c r="G5652" s="4">
        <v>3.62</v>
      </c>
      <c r="H5652" s="4">
        <v>0.58585827293500503</v>
      </c>
      <c r="I5652" s="4">
        <v>5.59</v>
      </c>
      <c r="J5652" s="4">
        <v>3.09</v>
      </c>
      <c r="K5652" s="4">
        <v>3.415</v>
      </c>
      <c r="L5652" s="4">
        <v>3.875</v>
      </c>
      <c r="M5652" s="4">
        <v>35</v>
      </c>
    </row>
    <row r="5653" spans="1:13" x14ac:dyDescent="0.2">
      <c r="A5653" s="3">
        <v>41395</v>
      </c>
      <c r="B5653" t="s">
        <v>7634</v>
      </c>
      <c r="C5653" t="s">
        <v>3102</v>
      </c>
      <c r="D5653" t="s">
        <v>7635</v>
      </c>
      <c r="E5653" t="s">
        <v>3101</v>
      </c>
      <c r="F5653" s="4">
        <v>3.6043750000000001</v>
      </c>
      <c r="G5653" s="4">
        <v>3.5449999999999999</v>
      </c>
      <c r="H5653" s="4">
        <v>0.268363469222067</v>
      </c>
      <c r="I5653" s="4">
        <v>4.25</v>
      </c>
      <c r="J5653" s="4">
        <v>3.12</v>
      </c>
      <c r="K5653" s="4">
        <v>3.4725000000000001</v>
      </c>
      <c r="L5653" s="4">
        <v>3.7250000000000001</v>
      </c>
      <c r="M5653" s="4">
        <v>32</v>
      </c>
    </row>
    <row r="5654" spans="1:13" x14ac:dyDescent="0.2">
      <c r="A5654" s="3">
        <v>41395</v>
      </c>
      <c r="B5654" t="s">
        <v>9598</v>
      </c>
      <c r="C5654" t="s">
        <v>3078</v>
      </c>
      <c r="D5654" t="s">
        <v>9599</v>
      </c>
      <c r="E5654" t="s">
        <v>3077</v>
      </c>
      <c r="F5654" s="4">
        <v>3.55774193548387</v>
      </c>
      <c r="G5654" s="4">
        <v>3.5</v>
      </c>
      <c r="H5654" s="4">
        <v>0.28203675502103598</v>
      </c>
      <c r="I5654" s="4">
        <v>4.38</v>
      </c>
      <c r="J5654" s="4">
        <v>3.13</v>
      </c>
      <c r="K5654" s="4">
        <v>3.4</v>
      </c>
      <c r="L5654" s="4">
        <v>3.69</v>
      </c>
      <c r="M5654" s="4">
        <v>31</v>
      </c>
    </row>
    <row r="5655" spans="1:13" x14ac:dyDescent="0.2">
      <c r="A5655" s="3">
        <v>41395</v>
      </c>
      <c r="B5655" t="s">
        <v>7636</v>
      </c>
      <c r="C5655" t="s">
        <v>3105</v>
      </c>
      <c r="D5655" t="s">
        <v>7637</v>
      </c>
      <c r="E5655" t="s">
        <v>3104</v>
      </c>
      <c r="F5655" s="4">
        <v>3.5084374999999999</v>
      </c>
      <c r="G5655" s="4">
        <v>3.5</v>
      </c>
      <c r="H5655" s="4">
        <v>0.26873790295354899</v>
      </c>
      <c r="I5655" s="4">
        <v>4</v>
      </c>
      <c r="J5655" s="4">
        <v>2.9</v>
      </c>
      <c r="K5655" s="4">
        <v>3.3824999999999998</v>
      </c>
      <c r="L5655" s="4">
        <v>3.6025</v>
      </c>
      <c r="M5655" s="4">
        <v>32</v>
      </c>
    </row>
    <row r="5656" spans="1:13" x14ac:dyDescent="0.2">
      <c r="A5656" s="3">
        <v>41395</v>
      </c>
      <c r="B5656" t="s">
        <v>7638</v>
      </c>
      <c r="C5656" t="s">
        <v>3138</v>
      </c>
      <c r="D5656" t="s">
        <v>7639</v>
      </c>
      <c r="E5656" t="s">
        <v>3137</v>
      </c>
      <c r="F5656" s="4">
        <v>0.49788571428571399</v>
      </c>
      <c r="G5656" s="4">
        <v>0.45</v>
      </c>
      <c r="H5656" s="4">
        <v>0.29903371553256303</v>
      </c>
      <c r="I5656" s="4">
        <v>1.64</v>
      </c>
      <c r="J5656" s="4">
        <v>0.16</v>
      </c>
      <c r="K5656" s="4">
        <v>0.375</v>
      </c>
      <c r="L5656" s="4">
        <v>0.5</v>
      </c>
      <c r="M5656" s="4">
        <v>35</v>
      </c>
    </row>
    <row r="5657" spans="1:13" x14ac:dyDescent="0.2">
      <c r="A5657" s="3">
        <v>41395</v>
      </c>
      <c r="B5657" t="s">
        <v>7646</v>
      </c>
      <c r="C5657" t="s">
        <v>3141</v>
      </c>
      <c r="D5657" t="s">
        <v>7647</v>
      </c>
      <c r="E5657" t="s">
        <v>3140</v>
      </c>
      <c r="F5657" s="4">
        <v>0.34602857142857102</v>
      </c>
      <c r="G5657" s="4">
        <v>0.34</v>
      </c>
      <c r="H5657" s="4">
        <v>0.116569718021722</v>
      </c>
      <c r="I5657" s="4">
        <v>0.6</v>
      </c>
      <c r="J5657" s="4">
        <v>0.15</v>
      </c>
      <c r="K5657" s="4">
        <v>0.27</v>
      </c>
      <c r="L5657" s="4">
        <v>0.42499999999999999</v>
      </c>
      <c r="M5657" s="4">
        <v>35</v>
      </c>
    </row>
    <row r="5658" spans="1:13" x14ac:dyDescent="0.2">
      <c r="A5658" s="3">
        <v>41395</v>
      </c>
      <c r="B5658" t="s">
        <v>7656</v>
      </c>
      <c r="C5658" t="s">
        <v>3144</v>
      </c>
      <c r="D5658" t="s">
        <v>7657</v>
      </c>
      <c r="E5658" t="s">
        <v>3143</v>
      </c>
      <c r="F5658" s="4">
        <v>0.33145714285714301</v>
      </c>
      <c r="G5658" s="4">
        <v>0.31</v>
      </c>
      <c r="H5658" s="4">
        <v>0.130335165869327</v>
      </c>
      <c r="I5658" s="4">
        <v>0.64</v>
      </c>
      <c r="J5658" s="4">
        <v>7.0000000000000007E-2</v>
      </c>
      <c r="K5658" s="4">
        <v>0.27</v>
      </c>
      <c r="L5658" s="4">
        <v>0.36499999999999999</v>
      </c>
      <c r="M5658" s="4">
        <v>35</v>
      </c>
    </row>
    <row r="5659" spans="1:13" x14ac:dyDescent="0.2">
      <c r="A5659" s="3">
        <v>41395</v>
      </c>
      <c r="B5659" t="s">
        <v>7664</v>
      </c>
      <c r="C5659" t="s">
        <v>3147</v>
      </c>
      <c r="D5659" t="s">
        <v>7665</v>
      </c>
      <c r="E5659" t="s">
        <v>3146</v>
      </c>
      <c r="F5659" s="4">
        <v>-4.0685714285714297E-2</v>
      </c>
      <c r="G5659" s="4">
        <v>-0.03</v>
      </c>
      <c r="H5659" s="4">
        <v>0.15378590378081</v>
      </c>
      <c r="I5659" s="4">
        <v>0.25</v>
      </c>
      <c r="J5659" s="4">
        <v>-0.53</v>
      </c>
      <c r="K5659" s="4">
        <v>-0.1</v>
      </c>
      <c r="L5659" s="4">
        <v>5.0999999999999997E-2</v>
      </c>
      <c r="M5659" s="4">
        <v>35</v>
      </c>
    </row>
    <row r="5660" spans="1:13" x14ac:dyDescent="0.2">
      <c r="A5660" s="3">
        <v>41395</v>
      </c>
      <c r="B5660" t="s">
        <v>7564</v>
      </c>
      <c r="C5660" t="s">
        <v>3114</v>
      </c>
      <c r="D5660" t="s">
        <v>7565</v>
      </c>
      <c r="E5660" t="s">
        <v>3113</v>
      </c>
      <c r="F5660" s="4">
        <v>-0.30651428571428602</v>
      </c>
      <c r="G5660" s="4">
        <v>-0.31</v>
      </c>
      <c r="H5660" s="4">
        <v>0.131365984367109</v>
      </c>
      <c r="I5660" s="4">
        <v>0.1</v>
      </c>
      <c r="J5660" s="4">
        <v>-0.7</v>
      </c>
      <c r="K5660" s="4">
        <v>-0.33500000000000002</v>
      </c>
      <c r="L5660" s="4">
        <v>-0.28499999999999998</v>
      </c>
      <c r="M5660" s="4">
        <v>35</v>
      </c>
    </row>
    <row r="5661" spans="1:13" x14ac:dyDescent="0.2">
      <c r="A5661" s="3">
        <v>41395</v>
      </c>
      <c r="B5661" t="s">
        <v>7672</v>
      </c>
      <c r="C5661" t="s">
        <v>3150</v>
      </c>
      <c r="D5661" t="s">
        <v>7673</v>
      </c>
      <c r="E5661" t="s">
        <v>3149</v>
      </c>
      <c r="F5661" s="4">
        <v>-0.25240000000000001</v>
      </c>
      <c r="G5661" s="4">
        <v>-0.32</v>
      </c>
      <c r="H5661" s="4">
        <v>0.218511569218549</v>
      </c>
      <c r="I5661" s="4">
        <v>0.59</v>
      </c>
      <c r="J5661" s="4">
        <v>-0.52</v>
      </c>
      <c r="K5661" s="4">
        <v>-0.36</v>
      </c>
      <c r="L5661" s="4">
        <v>-0.2</v>
      </c>
      <c r="M5661" s="4">
        <v>35</v>
      </c>
    </row>
    <row r="5662" spans="1:13" x14ac:dyDescent="0.2">
      <c r="A5662" s="3">
        <v>41395</v>
      </c>
      <c r="B5662" t="s">
        <v>7574</v>
      </c>
      <c r="C5662" t="s">
        <v>3117</v>
      </c>
      <c r="D5662" t="s">
        <v>7575</v>
      </c>
      <c r="E5662" t="s">
        <v>3116</v>
      </c>
      <c r="F5662" s="4">
        <v>0.145342857142857</v>
      </c>
      <c r="G5662" s="4">
        <v>0.17</v>
      </c>
      <c r="H5662" s="4">
        <v>9.8966703508611101E-2</v>
      </c>
      <c r="I5662" s="4">
        <v>0.38700000000000001</v>
      </c>
      <c r="J5662" s="4">
        <v>-0.1</v>
      </c>
      <c r="K5662" s="4">
        <v>0.08</v>
      </c>
      <c r="L5662" s="4">
        <v>0.2</v>
      </c>
      <c r="M5662" s="4">
        <v>35</v>
      </c>
    </row>
    <row r="5663" spans="1:13" x14ac:dyDescent="0.2">
      <c r="A5663" s="3">
        <v>41395</v>
      </c>
      <c r="B5663" t="s">
        <v>7582</v>
      </c>
      <c r="C5663" t="s">
        <v>3120</v>
      </c>
      <c r="D5663" t="s">
        <v>7583</v>
      </c>
      <c r="E5663" t="s">
        <v>3119</v>
      </c>
      <c r="F5663" s="4">
        <v>0.29508571428571401</v>
      </c>
      <c r="G5663" s="4">
        <v>0.28000000000000003</v>
      </c>
      <c r="H5663" s="4">
        <v>0.108927761121108</v>
      </c>
      <c r="I5663" s="4">
        <v>0.71</v>
      </c>
      <c r="J5663" s="4">
        <v>0.09</v>
      </c>
      <c r="K5663" s="4">
        <v>0.215</v>
      </c>
      <c r="L5663" s="4">
        <v>0.33</v>
      </c>
      <c r="M5663" s="4">
        <v>35</v>
      </c>
    </row>
    <row r="5664" spans="1:13" x14ac:dyDescent="0.2">
      <c r="A5664" s="3">
        <v>41395</v>
      </c>
      <c r="B5664" t="s">
        <v>7590</v>
      </c>
      <c r="C5664" t="s">
        <v>3123</v>
      </c>
      <c r="D5664" t="s">
        <v>7591</v>
      </c>
      <c r="E5664" t="s">
        <v>3122</v>
      </c>
      <c r="F5664" s="4">
        <v>0.232828571428571</v>
      </c>
      <c r="G5664" s="4">
        <v>0.249</v>
      </c>
      <c r="H5664" s="4">
        <v>5.3435219556727101E-2</v>
      </c>
      <c r="I5664" s="4">
        <v>0.36</v>
      </c>
      <c r="J5664" s="4">
        <v>0.1</v>
      </c>
      <c r="K5664" s="4">
        <v>0.2</v>
      </c>
      <c r="L5664" s="4">
        <v>0.26</v>
      </c>
      <c r="M5664" s="4">
        <v>35</v>
      </c>
    </row>
    <row r="5665" spans="1:13" x14ac:dyDescent="0.2">
      <c r="A5665" s="3">
        <v>41395</v>
      </c>
      <c r="B5665" t="s">
        <v>7600</v>
      </c>
      <c r="C5665" t="s">
        <v>3126</v>
      </c>
      <c r="D5665" t="s">
        <v>7601</v>
      </c>
      <c r="E5665" t="s">
        <v>3125</v>
      </c>
      <c r="F5665" s="4">
        <v>0.37845714285714299</v>
      </c>
      <c r="G5665" s="4">
        <v>0.38</v>
      </c>
      <c r="H5665" s="4">
        <v>8.8615608390509706E-2</v>
      </c>
      <c r="I5665" s="4">
        <v>0.57999999999999996</v>
      </c>
      <c r="J5665" s="4">
        <v>0.22</v>
      </c>
      <c r="K5665" s="4">
        <v>0.315</v>
      </c>
      <c r="L5665" s="4">
        <v>0.44500000000000001</v>
      </c>
      <c r="M5665" s="4">
        <v>35</v>
      </c>
    </row>
    <row r="5666" spans="1:13" x14ac:dyDescent="0.2">
      <c r="A5666" s="3">
        <v>41395</v>
      </c>
      <c r="B5666" t="s">
        <v>7608</v>
      </c>
      <c r="C5666" t="s">
        <v>3129</v>
      </c>
      <c r="D5666" t="s">
        <v>7609</v>
      </c>
      <c r="E5666" t="s">
        <v>3128</v>
      </c>
      <c r="F5666" s="4">
        <v>0.43651428571428602</v>
      </c>
      <c r="G5666" s="4">
        <v>0.44</v>
      </c>
      <c r="H5666" s="4">
        <v>8.83340489374322E-2</v>
      </c>
      <c r="I5666" s="4">
        <v>0.66</v>
      </c>
      <c r="J5666" s="4">
        <v>0.2</v>
      </c>
      <c r="K5666" s="4">
        <v>0.39</v>
      </c>
      <c r="L5666" s="4">
        <v>0.495</v>
      </c>
      <c r="M5666" s="4">
        <v>35</v>
      </c>
    </row>
    <row r="5667" spans="1:13" x14ac:dyDescent="0.2">
      <c r="A5667" s="3">
        <v>41395</v>
      </c>
      <c r="B5667" t="s">
        <v>7616</v>
      </c>
      <c r="C5667" t="s">
        <v>3132</v>
      </c>
      <c r="D5667" t="s">
        <v>7617</v>
      </c>
      <c r="E5667" t="s">
        <v>3131</v>
      </c>
      <c r="F5667" s="4">
        <v>0.62148571428571397</v>
      </c>
      <c r="G5667" s="4">
        <v>0.61</v>
      </c>
      <c r="H5667" s="4">
        <v>0.12442653666003101</v>
      </c>
      <c r="I5667" s="4">
        <v>0.86</v>
      </c>
      <c r="J5667" s="4">
        <v>0.36</v>
      </c>
      <c r="K5667" s="4">
        <v>0.55500000000000005</v>
      </c>
      <c r="L5667" s="4">
        <v>0.7</v>
      </c>
      <c r="M5667" s="4">
        <v>35</v>
      </c>
    </row>
    <row r="5668" spans="1:13" x14ac:dyDescent="0.2">
      <c r="A5668" s="3">
        <v>41395</v>
      </c>
      <c r="B5668" t="s">
        <v>7626</v>
      </c>
      <c r="C5668" t="s">
        <v>3135</v>
      </c>
      <c r="D5668" t="s">
        <v>7627</v>
      </c>
      <c r="E5668" t="s">
        <v>3134</v>
      </c>
      <c r="F5668" s="4">
        <v>0.36214285714285699</v>
      </c>
      <c r="G5668" s="4">
        <v>0.37</v>
      </c>
      <c r="H5668" s="4">
        <v>0.10921703779419099</v>
      </c>
      <c r="I5668" s="4">
        <v>0.57999999999999996</v>
      </c>
      <c r="J5668" s="4">
        <v>0.12</v>
      </c>
      <c r="K5668" s="4">
        <v>0.28999999999999998</v>
      </c>
      <c r="L5668" s="4">
        <v>0.435</v>
      </c>
      <c r="M5668" s="4">
        <v>35</v>
      </c>
    </row>
    <row r="5669" spans="1:13" x14ac:dyDescent="0.2">
      <c r="A5669" s="3">
        <v>41395</v>
      </c>
      <c r="B5669" t="s">
        <v>7674</v>
      </c>
      <c r="C5669" t="s">
        <v>3096</v>
      </c>
      <c r="D5669" t="s">
        <v>7675</v>
      </c>
      <c r="E5669" t="s">
        <v>3095</v>
      </c>
      <c r="F5669" s="4">
        <v>3.2026129032258099</v>
      </c>
      <c r="G5669" s="4">
        <v>3.1</v>
      </c>
      <c r="H5669" s="4">
        <v>0.399509255413802</v>
      </c>
      <c r="I5669" s="4">
        <v>4.4000000000000004</v>
      </c>
      <c r="J5669" s="4">
        <v>2.65</v>
      </c>
      <c r="K5669" s="4">
        <v>2.9249999999999998</v>
      </c>
      <c r="L5669" s="4">
        <v>3.36</v>
      </c>
      <c r="M5669" s="4">
        <v>31</v>
      </c>
    </row>
    <row r="5670" spans="1:13" x14ac:dyDescent="0.2">
      <c r="A5670" s="3">
        <v>41395</v>
      </c>
      <c r="B5670" t="s">
        <v>9568</v>
      </c>
      <c r="C5670" t="s">
        <v>3087</v>
      </c>
      <c r="D5670" t="s">
        <v>9569</v>
      </c>
      <c r="E5670" t="s">
        <v>3086</v>
      </c>
      <c r="F5670" s="4">
        <v>3.2419354838709702</v>
      </c>
      <c r="G5670" s="4">
        <v>3.21</v>
      </c>
      <c r="H5670" s="4">
        <v>0.27996927634818197</v>
      </c>
      <c r="I5670" s="4">
        <v>3.91</v>
      </c>
      <c r="J5670" s="4">
        <v>2.71</v>
      </c>
      <c r="K5670" s="4">
        <v>3.0550000000000002</v>
      </c>
      <c r="L5670" s="4">
        <v>3.45</v>
      </c>
      <c r="M5670" s="4">
        <v>31</v>
      </c>
    </row>
    <row r="5671" spans="1:13" x14ac:dyDescent="0.2">
      <c r="A5671" s="3">
        <v>41395</v>
      </c>
      <c r="B5671" t="s">
        <v>9606</v>
      </c>
      <c r="C5671" t="s">
        <v>3090</v>
      </c>
      <c r="D5671" t="s">
        <v>9607</v>
      </c>
      <c r="E5671" t="s">
        <v>3089</v>
      </c>
      <c r="F5671" s="4">
        <v>3.3158064516129002</v>
      </c>
      <c r="G5671" s="4">
        <v>3.2</v>
      </c>
      <c r="H5671" s="4">
        <v>0.468727171487127</v>
      </c>
      <c r="I5671" s="4">
        <v>4.5999999999999996</v>
      </c>
      <c r="J5671" s="4">
        <v>2.44</v>
      </c>
      <c r="K5671" s="4">
        <v>3.1</v>
      </c>
      <c r="L5671" s="4">
        <v>3.5</v>
      </c>
      <c r="M5671" s="4">
        <v>31</v>
      </c>
    </row>
    <row r="5672" spans="1:13" x14ac:dyDescent="0.2">
      <c r="A5672" s="3">
        <v>41395</v>
      </c>
      <c r="B5672" t="s">
        <v>9608</v>
      </c>
      <c r="C5672" t="s">
        <v>3093</v>
      </c>
      <c r="D5672" t="s">
        <v>9609</v>
      </c>
      <c r="E5672" t="s">
        <v>3092</v>
      </c>
      <c r="F5672" s="4">
        <v>3.32</v>
      </c>
      <c r="G5672" s="4">
        <v>3.3</v>
      </c>
      <c r="H5672" s="4">
        <v>0.32654367124592898</v>
      </c>
      <c r="I5672" s="4">
        <v>4.04</v>
      </c>
      <c r="J5672" s="4">
        <v>2.73</v>
      </c>
      <c r="K5672" s="4">
        <v>3.08</v>
      </c>
      <c r="L5672" s="4">
        <v>3.5</v>
      </c>
      <c r="M5672" s="4">
        <v>27</v>
      </c>
    </row>
    <row r="5673" spans="1:13" x14ac:dyDescent="0.2">
      <c r="A5673" s="3">
        <v>41395</v>
      </c>
      <c r="B5673" t="s">
        <v>7676</v>
      </c>
      <c r="C5673" t="s">
        <v>3153</v>
      </c>
      <c r="D5673" t="s">
        <v>7677</v>
      </c>
      <c r="E5673" t="s">
        <v>3152</v>
      </c>
      <c r="F5673" s="4">
        <v>0.21445161290322601</v>
      </c>
      <c r="G5673" s="4">
        <v>0.21</v>
      </c>
      <c r="H5673" s="4">
        <v>4.6039721045837097E-2</v>
      </c>
      <c r="I5673" s="4">
        <v>0.41</v>
      </c>
      <c r="J5673" s="4">
        <v>0.15</v>
      </c>
      <c r="K5673" s="4">
        <v>0.19</v>
      </c>
      <c r="L5673" s="4">
        <v>0.22500000000000001</v>
      </c>
      <c r="M5673" s="4">
        <v>31</v>
      </c>
    </row>
    <row r="5674" spans="1:13" x14ac:dyDescent="0.2">
      <c r="A5674" s="3">
        <v>41395</v>
      </c>
      <c r="B5674" t="s">
        <v>10159</v>
      </c>
      <c r="C5674" t="s">
        <v>4324</v>
      </c>
      <c r="D5674" t="s">
        <v>10160</v>
      </c>
      <c r="E5674" t="s">
        <v>4323</v>
      </c>
      <c r="F5674" s="4">
        <v>1.9909677419354801</v>
      </c>
      <c r="G5674" s="4">
        <v>2</v>
      </c>
      <c r="H5674" s="4">
        <v>0.22919212957269</v>
      </c>
      <c r="I5674" s="4">
        <v>2.7</v>
      </c>
      <c r="J5674" s="4">
        <v>1.6</v>
      </c>
      <c r="K5674" s="4">
        <v>1.8</v>
      </c>
      <c r="L5674" s="4">
        <v>2.1</v>
      </c>
      <c r="M5674" s="4">
        <v>31</v>
      </c>
    </row>
    <row r="5675" spans="1:13" x14ac:dyDescent="0.2">
      <c r="A5675" s="3">
        <v>41395</v>
      </c>
      <c r="B5675" t="s">
        <v>10179</v>
      </c>
      <c r="C5675" t="s">
        <v>4327</v>
      </c>
      <c r="D5675" t="s">
        <v>10180</v>
      </c>
      <c r="E5675" t="s">
        <v>4326</v>
      </c>
      <c r="F5675" s="4">
        <v>2.6653333333333298</v>
      </c>
      <c r="G5675" s="4">
        <v>2.7</v>
      </c>
      <c r="H5675" s="4">
        <v>0.29580670917915702</v>
      </c>
      <c r="I5675" s="4">
        <v>3.4</v>
      </c>
      <c r="J5675" s="4">
        <v>2</v>
      </c>
      <c r="K5675" s="4">
        <v>2.5</v>
      </c>
      <c r="L5675" s="4">
        <v>2.8</v>
      </c>
      <c r="M5675" s="4">
        <v>30</v>
      </c>
    </row>
    <row r="5676" spans="1:13" x14ac:dyDescent="0.2">
      <c r="A5676" s="3">
        <v>41395</v>
      </c>
      <c r="B5676" t="s">
        <v>9614</v>
      </c>
      <c r="C5676" t="s">
        <v>3939</v>
      </c>
      <c r="D5676" t="s">
        <v>9615</v>
      </c>
      <c r="E5676" t="s">
        <v>3947</v>
      </c>
      <c r="F5676" s="4">
        <v>12.305140625</v>
      </c>
      <c r="G5676" s="4">
        <v>12.34</v>
      </c>
      <c r="H5676" s="4">
        <v>0.15882579391427601</v>
      </c>
      <c r="I5676" s="4">
        <v>12.6</v>
      </c>
      <c r="J5676" s="4">
        <v>12</v>
      </c>
      <c r="K5676" s="4">
        <v>12.195</v>
      </c>
      <c r="L5676" s="4">
        <v>12.407500000000001</v>
      </c>
      <c r="M5676" s="4">
        <v>32</v>
      </c>
    </row>
    <row r="5677" spans="1:13" x14ac:dyDescent="0.2">
      <c r="A5677" s="3">
        <v>41395</v>
      </c>
      <c r="B5677" t="s">
        <v>9616</v>
      </c>
      <c r="C5677" t="s">
        <v>3942</v>
      </c>
      <c r="D5677" t="s">
        <v>9617</v>
      </c>
      <c r="E5677" t="s">
        <v>3949</v>
      </c>
      <c r="F5677" s="4">
        <v>12.2520225806452</v>
      </c>
      <c r="G5677" s="4">
        <v>12.3</v>
      </c>
      <c r="H5677" s="4">
        <v>0.18387463792790501</v>
      </c>
      <c r="I5677" s="4">
        <v>12.55</v>
      </c>
      <c r="J5677" s="4">
        <v>11.9</v>
      </c>
      <c r="K5677" s="4">
        <v>12.175000000000001</v>
      </c>
      <c r="L5677" s="4">
        <v>12.375</v>
      </c>
      <c r="M5677" s="4">
        <v>31</v>
      </c>
    </row>
    <row r="5678" spans="1:13" x14ac:dyDescent="0.2">
      <c r="A5678" s="3">
        <v>41395</v>
      </c>
      <c r="B5678" t="s">
        <v>9618</v>
      </c>
      <c r="C5678" t="s">
        <v>3952</v>
      </c>
      <c r="D5678" t="s">
        <v>9619</v>
      </c>
      <c r="E5678" t="s">
        <v>3951</v>
      </c>
      <c r="F5678" s="4">
        <v>12.2265483870968</v>
      </c>
      <c r="G5678" s="4">
        <v>12.23</v>
      </c>
      <c r="H5678" s="4">
        <v>0.189221182519237</v>
      </c>
      <c r="I5678" s="4">
        <v>12.53</v>
      </c>
      <c r="J5678" s="4">
        <v>11.85</v>
      </c>
      <c r="K5678" s="4">
        <v>12.074999999999999</v>
      </c>
      <c r="L5678" s="4">
        <v>12.33</v>
      </c>
      <c r="M5678" s="4">
        <v>31</v>
      </c>
    </row>
    <row r="5679" spans="1:13" x14ac:dyDescent="0.2">
      <c r="A5679" s="3">
        <v>41395</v>
      </c>
      <c r="B5679" t="s">
        <v>9572</v>
      </c>
      <c r="C5679" t="s">
        <v>3936</v>
      </c>
      <c r="D5679" t="s">
        <v>9573</v>
      </c>
      <c r="E5679" t="s">
        <v>3935</v>
      </c>
      <c r="F5679" s="4">
        <v>12.15153125</v>
      </c>
      <c r="G5679" s="4">
        <v>12.2</v>
      </c>
      <c r="H5679" s="4">
        <v>0.235450561124562</v>
      </c>
      <c r="I5679" s="4">
        <v>12.57</v>
      </c>
      <c r="J5679" s="4">
        <v>11.6</v>
      </c>
      <c r="K5679" s="4">
        <v>12</v>
      </c>
      <c r="L5679" s="4">
        <v>12.3</v>
      </c>
      <c r="M5679" s="4">
        <v>32</v>
      </c>
    </row>
    <row r="5680" spans="1:13" x14ac:dyDescent="0.2">
      <c r="A5680" s="3">
        <v>41395</v>
      </c>
      <c r="B5680" t="s">
        <v>9602</v>
      </c>
      <c r="C5680" t="s">
        <v>3939</v>
      </c>
      <c r="D5680" t="s">
        <v>9603</v>
      </c>
      <c r="E5680" t="s">
        <v>3938</v>
      </c>
      <c r="F5680" s="4">
        <v>12.136625</v>
      </c>
      <c r="G5680" s="4">
        <v>12.175000000000001</v>
      </c>
      <c r="H5680" s="4">
        <v>0.42331051288927501</v>
      </c>
      <c r="I5680" s="4">
        <v>13.01</v>
      </c>
      <c r="J5680" s="4">
        <v>11.2</v>
      </c>
      <c r="K5680" s="4">
        <v>11.815</v>
      </c>
      <c r="L5680" s="4">
        <v>12.43975</v>
      </c>
      <c r="M5680" s="4">
        <v>32</v>
      </c>
    </row>
    <row r="5681" spans="1:13" x14ac:dyDescent="0.2">
      <c r="A5681" s="3">
        <v>41395</v>
      </c>
      <c r="B5681" t="s">
        <v>10157</v>
      </c>
      <c r="C5681" t="s">
        <v>3579</v>
      </c>
      <c r="D5681" t="s">
        <v>10158</v>
      </c>
      <c r="E5681" t="s">
        <v>3578</v>
      </c>
      <c r="F5681" s="4">
        <v>2.9590624999999999</v>
      </c>
      <c r="G5681" s="4">
        <v>3</v>
      </c>
      <c r="H5681" s="4">
        <v>0.28737251731798802</v>
      </c>
      <c r="I5681" s="4">
        <v>3.4</v>
      </c>
      <c r="J5681" s="4">
        <v>2.1</v>
      </c>
      <c r="K5681" s="4">
        <v>2.875</v>
      </c>
      <c r="L5681" s="4">
        <v>3.17</v>
      </c>
      <c r="M5681" s="4">
        <v>32</v>
      </c>
    </row>
    <row r="5682" spans="1:13" x14ac:dyDescent="0.2">
      <c r="A5682" s="3">
        <v>41395</v>
      </c>
      <c r="B5682" t="s">
        <v>10181</v>
      </c>
      <c r="C5682" t="s">
        <v>3582</v>
      </c>
      <c r="D5682" t="s">
        <v>10182</v>
      </c>
      <c r="E5682" t="s">
        <v>3581</v>
      </c>
      <c r="F5682" s="4">
        <v>3.9790624999999999</v>
      </c>
      <c r="G5682" s="4">
        <v>4</v>
      </c>
      <c r="H5682" s="4">
        <v>0.35862064937938298</v>
      </c>
      <c r="I5682" s="4">
        <v>4.8</v>
      </c>
      <c r="J5682" s="4">
        <v>3.1</v>
      </c>
      <c r="K5682" s="4">
        <v>3.8</v>
      </c>
      <c r="L5682" s="4">
        <v>4.2</v>
      </c>
      <c r="M5682" s="4">
        <v>32</v>
      </c>
    </row>
    <row r="5683" spans="1:13" x14ac:dyDescent="0.2">
      <c r="A5683" s="3">
        <v>41395</v>
      </c>
      <c r="B5683" t="s">
        <v>10183</v>
      </c>
      <c r="C5683" t="s">
        <v>3585</v>
      </c>
      <c r="D5683" t="s">
        <v>10184</v>
      </c>
      <c r="E5683" t="s">
        <v>3584</v>
      </c>
      <c r="F5683" s="4">
        <v>3.9952000000000001</v>
      </c>
      <c r="G5683" s="4">
        <v>4</v>
      </c>
      <c r="H5683" s="4">
        <v>0.50735523386807901</v>
      </c>
      <c r="I5683" s="4">
        <v>5</v>
      </c>
      <c r="J5683" s="4">
        <v>2.8</v>
      </c>
      <c r="K5683" s="4">
        <v>3.7</v>
      </c>
      <c r="L5683" s="4">
        <v>4.3</v>
      </c>
      <c r="M5683" s="4">
        <v>25</v>
      </c>
    </row>
    <row r="5684" spans="1:13" x14ac:dyDescent="0.2">
      <c r="A5684" s="3">
        <v>41395</v>
      </c>
      <c r="B5684" t="s">
        <v>10185</v>
      </c>
      <c r="C5684" t="s">
        <v>3603</v>
      </c>
      <c r="D5684" t="s">
        <v>10186</v>
      </c>
      <c r="E5684" t="s">
        <v>3602</v>
      </c>
      <c r="F5684" s="4">
        <v>4.3165624999999999</v>
      </c>
      <c r="G5684" s="4">
        <v>4.1500000000000004</v>
      </c>
      <c r="H5684" s="4">
        <v>0.71475061915373295</v>
      </c>
      <c r="I5684" s="4">
        <v>6.4</v>
      </c>
      <c r="J5684" s="4">
        <v>3.36</v>
      </c>
      <c r="K5684" s="4">
        <v>3.7749999999999999</v>
      </c>
      <c r="L5684" s="4">
        <v>4.6500000000000004</v>
      </c>
      <c r="M5684" s="4">
        <v>32</v>
      </c>
    </row>
    <row r="5685" spans="1:13" x14ac:dyDescent="0.2">
      <c r="A5685" s="3">
        <v>41395</v>
      </c>
      <c r="B5685" t="s">
        <v>10167</v>
      </c>
      <c r="C5685" t="s">
        <v>3594</v>
      </c>
      <c r="D5685" t="s">
        <v>10168</v>
      </c>
      <c r="E5685" t="s">
        <v>3593</v>
      </c>
      <c r="F5685" s="4">
        <v>3.2781250000000002</v>
      </c>
      <c r="G5685" s="4">
        <v>3.4</v>
      </c>
      <c r="H5685" s="4">
        <v>0.672987741344521</v>
      </c>
      <c r="I5685" s="4">
        <v>4.3</v>
      </c>
      <c r="J5685" s="4">
        <v>1.5</v>
      </c>
      <c r="K5685" s="4">
        <v>2.875</v>
      </c>
      <c r="L5685" s="4">
        <v>3.8250000000000002</v>
      </c>
      <c r="M5685" s="4">
        <v>32</v>
      </c>
    </row>
    <row r="5686" spans="1:13" x14ac:dyDescent="0.2">
      <c r="A5686" s="3">
        <v>41395</v>
      </c>
      <c r="B5686" t="s">
        <v>10187</v>
      </c>
      <c r="C5686" t="s">
        <v>3606</v>
      </c>
      <c r="D5686" t="s">
        <v>10188</v>
      </c>
      <c r="E5686" t="s">
        <v>3605</v>
      </c>
      <c r="F5686" s="4">
        <v>3.8071874999999999</v>
      </c>
      <c r="G5686" s="4">
        <v>3.8</v>
      </c>
      <c r="H5686" s="4">
        <v>0.74263364985921998</v>
      </c>
      <c r="I5686" s="4">
        <v>5.62</v>
      </c>
      <c r="J5686" s="4">
        <v>2.2000000000000002</v>
      </c>
      <c r="K5686" s="4">
        <v>3.375</v>
      </c>
      <c r="L5686" s="4">
        <v>4.2074999999999996</v>
      </c>
      <c r="M5686" s="4">
        <v>32</v>
      </c>
    </row>
    <row r="5687" spans="1:13" x14ac:dyDescent="0.2">
      <c r="A5687" s="3">
        <v>41395</v>
      </c>
      <c r="B5687" t="s">
        <v>10169</v>
      </c>
      <c r="C5687" t="s">
        <v>3597</v>
      </c>
      <c r="D5687" t="s">
        <v>10170</v>
      </c>
      <c r="E5687" t="s">
        <v>3596</v>
      </c>
      <c r="F5687" s="4">
        <v>3.5874999999999999</v>
      </c>
      <c r="G5687" s="4">
        <v>3.6</v>
      </c>
      <c r="H5687" s="4">
        <v>0.51061000836760095</v>
      </c>
      <c r="I5687" s="4">
        <v>4.4000000000000004</v>
      </c>
      <c r="J5687" s="4">
        <v>2.5</v>
      </c>
      <c r="K5687" s="4">
        <v>3.3</v>
      </c>
      <c r="L5687" s="4">
        <v>3.9049999999999998</v>
      </c>
      <c r="M5687" s="4">
        <v>32</v>
      </c>
    </row>
    <row r="5688" spans="1:13" x14ac:dyDescent="0.2">
      <c r="A5688" s="3">
        <v>41395</v>
      </c>
      <c r="B5688" t="s">
        <v>10189</v>
      </c>
      <c r="C5688" t="s">
        <v>3609</v>
      </c>
      <c r="D5688" t="s">
        <v>10190</v>
      </c>
      <c r="E5688" t="s">
        <v>3608</v>
      </c>
      <c r="F5688" s="4">
        <v>3.8518750000000002</v>
      </c>
      <c r="G5688" s="4">
        <v>3.875</v>
      </c>
      <c r="H5688" s="4">
        <v>0.47841429946802799</v>
      </c>
      <c r="I5688" s="4">
        <v>4.76</v>
      </c>
      <c r="J5688" s="4">
        <v>2.7</v>
      </c>
      <c r="K5688" s="4">
        <v>3.5</v>
      </c>
      <c r="L5688" s="4">
        <v>4.2</v>
      </c>
      <c r="M5688" s="4">
        <v>32</v>
      </c>
    </row>
    <row r="5689" spans="1:13" x14ac:dyDescent="0.2">
      <c r="A5689" s="3">
        <v>41395</v>
      </c>
      <c r="B5689" t="s">
        <v>10191</v>
      </c>
      <c r="C5689" t="s">
        <v>3600</v>
      </c>
      <c r="D5689" t="s">
        <v>10192</v>
      </c>
      <c r="E5689" t="s">
        <v>3599</v>
      </c>
      <c r="F5689" s="4">
        <v>3.8384374999999999</v>
      </c>
      <c r="G5689" s="4">
        <v>3.9</v>
      </c>
      <c r="H5689" s="4">
        <v>0.46492531051217101</v>
      </c>
      <c r="I5689" s="4">
        <v>4.84</v>
      </c>
      <c r="J5689" s="4">
        <v>2.8</v>
      </c>
      <c r="K5689" s="4">
        <v>3.5750000000000002</v>
      </c>
      <c r="L5689" s="4">
        <v>4.0999999999999996</v>
      </c>
      <c r="M5689" s="4">
        <v>32</v>
      </c>
    </row>
    <row r="5690" spans="1:13" x14ac:dyDescent="0.2">
      <c r="A5690" s="3">
        <v>41395</v>
      </c>
      <c r="B5690" t="s">
        <v>10193</v>
      </c>
      <c r="C5690" t="s">
        <v>3612</v>
      </c>
      <c r="D5690" t="s">
        <v>10194</v>
      </c>
      <c r="E5690" t="s">
        <v>3611</v>
      </c>
      <c r="F5690" s="4">
        <v>3.9212500000000001</v>
      </c>
      <c r="G5690" s="4">
        <v>4.0449999999999999</v>
      </c>
      <c r="H5690" s="4">
        <v>0.55665910110112204</v>
      </c>
      <c r="I5690" s="4">
        <v>4.8</v>
      </c>
      <c r="J5690" s="4">
        <v>2</v>
      </c>
      <c r="K5690" s="4">
        <v>3.6749999999999998</v>
      </c>
      <c r="L5690" s="4">
        <v>4.3</v>
      </c>
      <c r="M5690" s="4">
        <v>32</v>
      </c>
    </row>
    <row r="5691" spans="1:13" x14ac:dyDescent="0.2">
      <c r="A5691" s="3">
        <v>41426</v>
      </c>
      <c r="B5691" t="s">
        <v>9564</v>
      </c>
      <c r="C5691" t="s">
        <v>3918</v>
      </c>
      <c r="D5691" t="s">
        <v>9565</v>
      </c>
      <c r="E5691" t="s">
        <v>3917</v>
      </c>
      <c r="F5691" s="4">
        <v>3.8595999999999999</v>
      </c>
      <c r="G5691" s="4">
        <v>3.93</v>
      </c>
      <c r="H5691" s="4">
        <v>0.221199005422719</v>
      </c>
      <c r="I5691" s="4">
        <v>4.2300000000000004</v>
      </c>
      <c r="J5691" s="4">
        <v>3.31</v>
      </c>
      <c r="K5691" s="4">
        <v>3.75</v>
      </c>
      <c r="L5691" s="4">
        <v>4</v>
      </c>
      <c r="M5691" s="4">
        <v>25</v>
      </c>
    </row>
    <row r="5692" spans="1:13" x14ac:dyDescent="0.2">
      <c r="A5692" s="3">
        <v>41426</v>
      </c>
      <c r="B5692" t="s">
        <v>9596</v>
      </c>
      <c r="C5692" t="s">
        <v>3921</v>
      </c>
      <c r="D5692" t="s">
        <v>9597</v>
      </c>
      <c r="E5692" t="s">
        <v>3920</v>
      </c>
      <c r="F5692" s="4">
        <v>4.0827999999999998</v>
      </c>
      <c r="G5692" s="4">
        <v>4.0999999999999996</v>
      </c>
      <c r="H5692" s="4">
        <v>0.37126495480541499</v>
      </c>
      <c r="I5692" s="4">
        <v>4.99</v>
      </c>
      <c r="J5692" s="4">
        <v>3.4</v>
      </c>
      <c r="K5692" s="4">
        <v>3.85</v>
      </c>
      <c r="L5692" s="4">
        <v>4.28</v>
      </c>
      <c r="M5692" s="4">
        <v>25</v>
      </c>
    </row>
    <row r="5693" spans="1:13" x14ac:dyDescent="0.2">
      <c r="A5693" s="3">
        <v>41426</v>
      </c>
      <c r="B5693" t="s">
        <v>9604</v>
      </c>
      <c r="C5693" t="s">
        <v>3924</v>
      </c>
      <c r="D5693" t="s">
        <v>9605</v>
      </c>
      <c r="E5693" t="s">
        <v>3923</v>
      </c>
      <c r="F5693" s="4">
        <v>4.8490909090909096</v>
      </c>
      <c r="G5693" s="4">
        <v>4.8650000000000002</v>
      </c>
      <c r="H5693" s="4">
        <v>0.92539262756492502</v>
      </c>
      <c r="I5693" s="4">
        <v>7.19</v>
      </c>
      <c r="J5693" s="4">
        <v>3.5</v>
      </c>
      <c r="K5693" s="4">
        <v>4.2125000000000004</v>
      </c>
      <c r="L5693" s="4">
        <v>5.1875</v>
      </c>
      <c r="M5693" s="4">
        <v>22</v>
      </c>
    </row>
    <row r="5694" spans="1:13" x14ac:dyDescent="0.2">
      <c r="A5694" s="3">
        <v>41426</v>
      </c>
      <c r="B5694" t="s">
        <v>10171</v>
      </c>
      <c r="C5694" t="s">
        <v>3988</v>
      </c>
      <c r="D5694" t="s">
        <v>10172</v>
      </c>
      <c r="E5694" t="s">
        <v>3987</v>
      </c>
      <c r="F5694" s="4">
        <v>4.6054545454545499</v>
      </c>
      <c r="G5694" s="4">
        <v>4.55</v>
      </c>
      <c r="H5694" s="4">
        <v>0.19025614995947601</v>
      </c>
      <c r="I5694" s="4">
        <v>5</v>
      </c>
      <c r="J5694" s="4">
        <v>4.37</v>
      </c>
      <c r="K5694" s="4">
        <v>4.5</v>
      </c>
      <c r="L5694" s="4">
        <v>4.7</v>
      </c>
      <c r="M5694" s="4">
        <v>22</v>
      </c>
    </row>
    <row r="5695" spans="1:13" x14ac:dyDescent="0.2">
      <c r="A5695" s="3">
        <v>41426</v>
      </c>
      <c r="B5695" t="s">
        <v>10173</v>
      </c>
      <c r="C5695" t="s">
        <v>3991</v>
      </c>
      <c r="D5695" t="s">
        <v>10174</v>
      </c>
      <c r="E5695" t="s">
        <v>3990</v>
      </c>
      <c r="F5695" s="4">
        <v>4.4131818181818199</v>
      </c>
      <c r="G5695" s="4">
        <v>4.4249999999999998</v>
      </c>
      <c r="H5695" s="4">
        <v>0.249521186496903</v>
      </c>
      <c r="I5695" s="4">
        <v>4.8099999999999996</v>
      </c>
      <c r="J5695" s="4">
        <v>3.92</v>
      </c>
      <c r="K5695" s="4">
        <v>4.3125</v>
      </c>
      <c r="L5695" s="4">
        <v>4.5999999999999996</v>
      </c>
      <c r="M5695" s="4">
        <v>22</v>
      </c>
    </row>
    <row r="5696" spans="1:13" x14ac:dyDescent="0.2">
      <c r="A5696" s="3">
        <v>41426</v>
      </c>
      <c r="B5696" t="s">
        <v>10175</v>
      </c>
      <c r="C5696" t="s">
        <v>3994</v>
      </c>
      <c r="D5696" t="s">
        <v>10176</v>
      </c>
      <c r="E5696" t="s">
        <v>3993</v>
      </c>
      <c r="F5696" s="4">
        <v>4.9152380952380996</v>
      </c>
      <c r="G5696" s="4">
        <v>4.9000000000000004</v>
      </c>
      <c r="H5696" s="4">
        <v>0.107639167946387</v>
      </c>
      <c r="I5696" s="4">
        <v>5.0999999999999996</v>
      </c>
      <c r="J5696" s="4">
        <v>4.7</v>
      </c>
      <c r="K5696" s="4">
        <v>4.8</v>
      </c>
      <c r="L5696" s="4">
        <v>5</v>
      </c>
      <c r="M5696" s="4">
        <v>21</v>
      </c>
    </row>
    <row r="5697" spans="1:13" x14ac:dyDescent="0.2">
      <c r="A5697" s="3">
        <v>41426</v>
      </c>
      <c r="B5697" t="s">
        <v>10177</v>
      </c>
      <c r="C5697" t="s">
        <v>3997</v>
      </c>
      <c r="D5697" t="s">
        <v>10178</v>
      </c>
      <c r="E5697" t="s">
        <v>3996</v>
      </c>
      <c r="F5697" s="4">
        <v>4.6866666666666701</v>
      </c>
      <c r="G5697" s="4">
        <v>4.66</v>
      </c>
      <c r="H5697" s="4">
        <v>0.24208125357683799</v>
      </c>
      <c r="I5697" s="4">
        <v>5.0999999999999996</v>
      </c>
      <c r="J5697" s="4">
        <v>4.13</v>
      </c>
      <c r="K5697" s="4">
        <v>4.5</v>
      </c>
      <c r="L5697" s="4">
        <v>4.9000000000000004</v>
      </c>
      <c r="M5697" s="4">
        <v>21</v>
      </c>
    </row>
    <row r="5698" spans="1:13" x14ac:dyDescent="0.2">
      <c r="A5698" s="3">
        <v>41426</v>
      </c>
      <c r="B5698" t="s">
        <v>7544</v>
      </c>
      <c r="C5698" t="s">
        <v>3903</v>
      </c>
      <c r="D5698" t="s">
        <v>7545</v>
      </c>
      <c r="E5698" t="s">
        <v>3902</v>
      </c>
      <c r="F5698" s="4">
        <v>3.89</v>
      </c>
      <c r="G5698" s="4">
        <v>4</v>
      </c>
      <c r="H5698" s="4">
        <v>0.240225588423326</v>
      </c>
      <c r="I5698" s="4">
        <v>4.25</v>
      </c>
      <c r="J5698" s="4">
        <v>3.5</v>
      </c>
      <c r="K5698" s="4">
        <v>3.75</v>
      </c>
      <c r="L5698" s="4">
        <v>4</v>
      </c>
      <c r="M5698" s="4">
        <v>25</v>
      </c>
    </row>
    <row r="5699" spans="1:13" x14ac:dyDescent="0.2">
      <c r="A5699" s="3">
        <v>41426</v>
      </c>
      <c r="B5699" t="s">
        <v>7652</v>
      </c>
      <c r="C5699" t="s">
        <v>3915</v>
      </c>
      <c r="D5699" t="s">
        <v>7653</v>
      </c>
      <c r="E5699" t="s">
        <v>3914</v>
      </c>
      <c r="F5699" s="4">
        <v>4.2760869565217403</v>
      </c>
      <c r="G5699" s="4">
        <v>4.25</v>
      </c>
      <c r="H5699" s="4">
        <v>0.52524227423191705</v>
      </c>
      <c r="I5699" s="4">
        <v>5.5</v>
      </c>
      <c r="J5699" s="4">
        <v>3.5</v>
      </c>
      <c r="K5699" s="4">
        <v>4</v>
      </c>
      <c r="L5699" s="4">
        <v>4.5</v>
      </c>
      <c r="M5699" s="4">
        <v>23</v>
      </c>
    </row>
    <row r="5700" spans="1:13" x14ac:dyDescent="0.2">
      <c r="A5700" s="3">
        <v>41426</v>
      </c>
      <c r="B5700" t="s">
        <v>7570</v>
      </c>
      <c r="C5700" t="s">
        <v>3906</v>
      </c>
      <c r="D5700" t="s">
        <v>7571</v>
      </c>
      <c r="E5700" t="s">
        <v>3905</v>
      </c>
      <c r="F5700" s="4">
        <v>3.93</v>
      </c>
      <c r="G5700" s="4">
        <v>4</v>
      </c>
      <c r="H5700" s="4">
        <v>0.32691742076555103</v>
      </c>
      <c r="I5700" s="4">
        <v>5</v>
      </c>
      <c r="J5700" s="4">
        <v>3.5</v>
      </c>
      <c r="K5700" s="4">
        <v>3.75</v>
      </c>
      <c r="L5700" s="4">
        <v>4</v>
      </c>
      <c r="M5700" s="4">
        <v>25</v>
      </c>
    </row>
    <row r="5701" spans="1:13" x14ac:dyDescent="0.2">
      <c r="A5701" s="3">
        <v>41426</v>
      </c>
      <c r="B5701" t="s">
        <v>7678</v>
      </c>
      <c r="C5701" t="s">
        <v>4436</v>
      </c>
      <c r="D5701" t="s">
        <v>7679</v>
      </c>
      <c r="E5701" t="s">
        <v>4435</v>
      </c>
      <c r="F5701" s="4">
        <v>4.45434782608696</v>
      </c>
      <c r="G5701" s="4">
        <v>4.5</v>
      </c>
      <c r="H5701" s="4">
        <v>0.57818545378825603</v>
      </c>
      <c r="I5701" s="4">
        <v>6</v>
      </c>
      <c r="J5701" s="4">
        <v>3.5</v>
      </c>
      <c r="K5701" s="4">
        <v>4</v>
      </c>
      <c r="L5701" s="4">
        <v>4.625</v>
      </c>
      <c r="M5701" s="4">
        <v>23</v>
      </c>
    </row>
    <row r="5702" spans="1:13" x14ac:dyDescent="0.2">
      <c r="A5702" s="3">
        <v>41426</v>
      </c>
      <c r="B5702" t="s">
        <v>7490</v>
      </c>
      <c r="C5702" t="s">
        <v>3897</v>
      </c>
      <c r="D5702" t="s">
        <v>7491</v>
      </c>
      <c r="E5702" t="s">
        <v>3896</v>
      </c>
      <c r="F5702" s="4">
        <v>3.9108000000000001</v>
      </c>
      <c r="G5702" s="4">
        <v>4</v>
      </c>
      <c r="H5702" s="4">
        <v>0.18973490278104699</v>
      </c>
      <c r="I5702" s="4">
        <v>4.0199999999999996</v>
      </c>
      <c r="J5702" s="4">
        <v>3.5</v>
      </c>
      <c r="K5702" s="4">
        <v>4</v>
      </c>
      <c r="L5702" s="4">
        <v>4</v>
      </c>
      <c r="M5702" s="4">
        <v>25</v>
      </c>
    </row>
    <row r="5703" spans="1:13" x14ac:dyDescent="0.2">
      <c r="A5703" s="3">
        <v>41426</v>
      </c>
      <c r="B5703" t="s">
        <v>7596</v>
      </c>
      <c r="C5703" t="s">
        <v>3909</v>
      </c>
      <c r="D5703" t="s">
        <v>7597</v>
      </c>
      <c r="E5703" t="s">
        <v>3908</v>
      </c>
      <c r="F5703" s="4">
        <v>3.9820000000000002</v>
      </c>
      <c r="G5703" s="4">
        <v>4</v>
      </c>
      <c r="H5703" s="4">
        <v>0.36767286183961601</v>
      </c>
      <c r="I5703" s="4">
        <v>5</v>
      </c>
      <c r="J5703" s="4">
        <v>3.5</v>
      </c>
      <c r="K5703" s="4">
        <v>3.75</v>
      </c>
      <c r="L5703" s="4">
        <v>4.05</v>
      </c>
      <c r="M5703" s="4">
        <v>25</v>
      </c>
    </row>
    <row r="5704" spans="1:13" x14ac:dyDescent="0.2">
      <c r="A5704" s="3">
        <v>41426</v>
      </c>
      <c r="B5704" t="s">
        <v>7516</v>
      </c>
      <c r="C5704" t="s">
        <v>3900</v>
      </c>
      <c r="D5704" t="s">
        <v>7517</v>
      </c>
      <c r="E5704" t="s">
        <v>3899</v>
      </c>
      <c r="F5704" s="4">
        <v>3.89</v>
      </c>
      <c r="G5704" s="4">
        <v>4</v>
      </c>
      <c r="H5704" s="4">
        <v>0.205142227084853</v>
      </c>
      <c r="I5704" s="4">
        <v>4</v>
      </c>
      <c r="J5704" s="4">
        <v>3.5</v>
      </c>
      <c r="K5704" s="4">
        <v>4</v>
      </c>
      <c r="L5704" s="4">
        <v>4</v>
      </c>
      <c r="M5704" s="4">
        <v>25</v>
      </c>
    </row>
    <row r="5705" spans="1:13" x14ac:dyDescent="0.2">
      <c r="A5705" s="3">
        <v>41426</v>
      </c>
      <c r="B5705" t="s">
        <v>7622</v>
      </c>
      <c r="C5705" t="s">
        <v>3912</v>
      </c>
      <c r="D5705" t="s">
        <v>7623</v>
      </c>
      <c r="E5705" t="s">
        <v>3911</v>
      </c>
      <c r="F5705" s="4">
        <v>4.0979999999999999</v>
      </c>
      <c r="G5705" s="4">
        <v>4</v>
      </c>
      <c r="H5705" s="4">
        <v>0.450111097397076</v>
      </c>
      <c r="I5705" s="4">
        <v>5.5</v>
      </c>
      <c r="J5705" s="4">
        <v>3.5</v>
      </c>
      <c r="K5705" s="4">
        <v>4</v>
      </c>
      <c r="L5705" s="4">
        <v>4.5</v>
      </c>
      <c r="M5705" s="4">
        <v>25</v>
      </c>
    </row>
    <row r="5706" spans="1:13" x14ac:dyDescent="0.2">
      <c r="A5706" s="3">
        <v>41426</v>
      </c>
      <c r="B5706" t="s">
        <v>7680</v>
      </c>
      <c r="C5706" t="s">
        <v>3081</v>
      </c>
      <c r="D5706" t="s">
        <v>7681</v>
      </c>
      <c r="E5706" t="s">
        <v>3080</v>
      </c>
      <c r="F5706" s="4">
        <v>3.4975666666666698</v>
      </c>
      <c r="G5706" s="4">
        <v>3.4249999999999998</v>
      </c>
      <c r="H5706" s="4">
        <v>0.51820084532153599</v>
      </c>
      <c r="I5706" s="4">
        <v>4.8899999999999997</v>
      </c>
      <c r="J5706" s="4">
        <v>2.68</v>
      </c>
      <c r="K5706" s="4">
        <v>3.2025000000000001</v>
      </c>
      <c r="L5706" s="4">
        <v>3.58</v>
      </c>
      <c r="M5706" s="4">
        <v>30</v>
      </c>
    </row>
    <row r="5707" spans="1:13" x14ac:dyDescent="0.2">
      <c r="A5707" s="3">
        <v>41426</v>
      </c>
      <c r="B5707" t="s">
        <v>9534</v>
      </c>
      <c r="C5707" t="s">
        <v>3072</v>
      </c>
      <c r="D5707" t="s">
        <v>9535</v>
      </c>
      <c r="E5707" t="s">
        <v>3071</v>
      </c>
      <c r="F5707" s="4">
        <v>3.7906666666666702</v>
      </c>
      <c r="G5707" s="4">
        <v>3.8</v>
      </c>
      <c r="H5707" s="4">
        <v>0.23998467384014499</v>
      </c>
      <c r="I5707" s="4">
        <v>4.2699999999999996</v>
      </c>
      <c r="J5707" s="4">
        <v>3.3</v>
      </c>
      <c r="K5707" s="4">
        <v>3.6425000000000001</v>
      </c>
      <c r="L5707" s="4">
        <v>3.9375</v>
      </c>
      <c r="M5707" s="4">
        <v>30</v>
      </c>
    </row>
    <row r="5708" spans="1:13" x14ac:dyDescent="0.2">
      <c r="A5708" s="3">
        <v>41426</v>
      </c>
      <c r="B5708" t="s">
        <v>9566</v>
      </c>
      <c r="C5708" t="s">
        <v>3075</v>
      </c>
      <c r="D5708" t="s">
        <v>9567</v>
      </c>
      <c r="E5708" t="s">
        <v>3074</v>
      </c>
      <c r="F5708" s="4">
        <v>3.77633333333333</v>
      </c>
      <c r="G5708" s="4">
        <v>3.6</v>
      </c>
      <c r="H5708" s="4">
        <v>0.586512094318275</v>
      </c>
      <c r="I5708" s="4">
        <v>5.59</v>
      </c>
      <c r="J5708" s="4">
        <v>3.03</v>
      </c>
      <c r="K5708" s="4">
        <v>3.4325000000000001</v>
      </c>
      <c r="L5708" s="4">
        <v>3.7349999999999999</v>
      </c>
      <c r="M5708" s="4">
        <v>30</v>
      </c>
    </row>
    <row r="5709" spans="1:13" x14ac:dyDescent="0.2">
      <c r="A5709" s="3">
        <v>41426</v>
      </c>
      <c r="B5709" t="s">
        <v>7634</v>
      </c>
      <c r="C5709" t="s">
        <v>3102</v>
      </c>
      <c r="D5709" t="s">
        <v>7635</v>
      </c>
      <c r="E5709" t="s">
        <v>3101</v>
      </c>
      <c r="F5709" s="4">
        <v>3.5550000000000002</v>
      </c>
      <c r="G5709" s="4">
        <v>3.5</v>
      </c>
      <c r="H5709" s="4">
        <v>0.26925824035672502</v>
      </c>
      <c r="I5709" s="4">
        <v>4.0999999999999996</v>
      </c>
      <c r="J5709" s="4">
        <v>3.1</v>
      </c>
      <c r="K5709" s="4">
        <v>3.395</v>
      </c>
      <c r="L5709" s="4">
        <v>3.6850000000000001</v>
      </c>
      <c r="M5709" s="4">
        <v>28</v>
      </c>
    </row>
    <row r="5710" spans="1:13" x14ac:dyDescent="0.2">
      <c r="A5710" s="3">
        <v>41426</v>
      </c>
      <c r="B5710" t="s">
        <v>9598</v>
      </c>
      <c r="C5710" t="s">
        <v>3078</v>
      </c>
      <c r="D5710" t="s">
        <v>9599</v>
      </c>
      <c r="E5710" t="s">
        <v>3077</v>
      </c>
      <c r="F5710" s="4">
        <v>3.5232142857142899</v>
      </c>
      <c r="G5710" s="4">
        <v>3.5</v>
      </c>
      <c r="H5710" s="4">
        <v>0.236628378302328</v>
      </c>
      <c r="I5710" s="4">
        <v>4.2300000000000004</v>
      </c>
      <c r="J5710" s="4">
        <v>3.15</v>
      </c>
      <c r="K5710" s="4">
        <v>3.4</v>
      </c>
      <c r="L5710" s="4">
        <v>3.62</v>
      </c>
      <c r="M5710" s="4">
        <v>28</v>
      </c>
    </row>
    <row r="5711" spans="1:13" x14ac:dyDescent="0.2">
      <c r="A5711" s="3">
        <v>41426</v>
      </c>
      <c r="B5711" t="s">
        <v>7636</v>
      </c>
      <c r="C5711" t="s">
        <v>3105</v>
      </c>
      <c r="D5711" t="s">
        <v>7637</v>
      </c>
      <c r="E5711" t="s">
        <v>3104</v>
      </c>
      <c r="F5711" s="4">
        <v>3.4482142857142901</v>
      </c>
      <c r="G5711" s="4">
        <v>3.4849999999999999</v>
      </c>
      <c r="H5711" s="4">
        <v>0.29101423627425099</v>
      </c>
      <c r="I5711" s="4">
        <v>4</v>
      </c>
      <c r="J5711" s="4">
        <v>2.8</v>
      </c>
      <c r="K5711" s="4">
        <v>3.34</v>
      </c>
      <c r="L5711" s="4">
        <v>3.58</v>
      </c>
      <c r="M5711" s="4">
        <v>28</v>
      </c>
    </row>
    <row r="5712" spans="1:13" x14ac:dyDescent="0.2">
      <c r="A5712" s="3">
        <v>41426</v>
      </c>
      <c r="B5712" t="s">
        <v>7638</v>
      </c>
      <c r="C5712" t="s">
        <v>3135</v>
      </c>
      <c r="D5712" t="s">
        <v>7639</v>
      </c>
      <c r="E5712" t="s">
        <v>3134</v>
      </c>
      <c r="F5712" s="4">
        <v>0.50619999999999998</v>
      </c>
      <c r="G5712" s="4">
        <v>0.44500000000000001</v>
      </c>
      <c r="H5712" s="4">
        <v>0.31964003460789803</v>
      </c>
      <c r="I5712" s="4">
        <v>1.64</v>
      </c>
      <c r="J5712" s="4">
        <v>0.17</v>
      </c>
      <c r="K5712" s="4">
        <v>0.34250000000000003</v>
      </c>
      <c r="L5712" s="4">
        <v>0.50749999999999995</v>
      </c>
      <c r="M5712" s="4">
        <v>30</v>
      </c>
    </row>
    <row r="5713" spans="1:13" x14ac:dyDescent="0.2">
      <c r="A5713" s="3">
        <v>41426</v>
      </c>
      <c r="B5713" t="s">
        <v>7646</v>
      </c>
      <c r="C5713" t="s">
        <v>3138</v>
      </c>
      <c r="D5713" t="s">
        <v>7647</v>
      </c>
      <c r="E5713" t="s">
        <v>3137</v>
      </c>
      <c r="F5713" s="4">
        <v>0.3427</v>
      </c>
      <c r="G5713" s="4">
        <v>0.34</v>
      </c>
      <c r="H5713" s="4">
        <v>0.10705498104019801</v>
      </c>
      <c r="I5713" s="4">
        <v>0.6</v>
      </c>
      <c r="J5713" s="4">
        <v>0.15</v>
      </c>
      <c r="K5713" s="4">
        <v>0.28000000000000003</v>
      </c>
      <c r="L5713" s="4">
        <v>0.39750000000000002</v>
      </c>
      <c r="M5713" s="4">
        <v>30</v>
      </c>
    </row>
    <row r="5714" spans="1:13" x14ac:dyDescent="0.2">
      <c r="A5714" s="3">
        <v>41426</v>
      </c>
      <c r="B5714" t="s">
        <v>7656</v>
      </c>
      <c r="C5714" t="s">
        <v>3141</v>
      </c>
      <c r="D5714" t="s">
        <v>7657</v>
      </c>
      <c r="E5714" t="s">
        <v>3140</v>
      </c>
      <c r="F5714" s="4">
        <v>0.34603333333333303</v>
      </c>
      <c r="G5714" s="4">
        <v>0.30499999999999999</v>
      </c>
      <c r="H5714" s="4">
        <v>0.132720729179819</v>
      </c>
      <c r="I5714" s="4">
        <v>0.64</v>
      </c>
      <c r="J5714" s="4">
        <v>0.16</v>
      </c>
      <c r="K5714" s="4">
        <v>0.27250000000000002</v>
      </c>
      <c r="L5714" s="4">
        <v>0.39250000000000002</v>
      </c>
      <c r="M5714" s="4">
        <v>30</v>
      </c>
    </row>
    <row r="5715" spans="1:13" x14ac:dyDescent="0.2">
      <c r="A5715" s="3">
        <v>41426</v>
      </c>
      <c r="B5715" t="s">
        <v>7664</v>
      </c>
      <c r="C5715" t="s">
        <v>3144</v>
      </c>
      <c r="D5715" t="s">
        <v>7665</v>
      </c>
      <c r="E5715" t="s">
        <v>3143</v>
      </c>
      <c r="F5715" s="4">
        <v>3.0666666666666698E-3</v>
      </c>
      <c r="G5715" s="4">
        <v>-0.02</v>
      </c>
      <c r="H5715" s="4">
        <v>0.10045102884193</v>
      </c>
      <c r="I5715" s="4">
        <v>0.25</v>
      </c>
      <c r="J5715" s="4">
        <v>-0.17</v>
      </c>
      <c r="K5715" s="4">
        <v>-7.7499999999999999E-2</v>
      </c>
      <c r="L5715" s="4">
        <v>0.08</v>
      </c>
      <c r="M5715" s="4">
        <v>30</v>
      </c>
    </row>
    <row r="5716" spans="1:13" x14ac:dyDescent="0.2">
      <c r="A5716" s="3">
        <v>41426</v>
      </c>
      <c r="B5716" t="s">
        <v>7672</v>
      </c>
      <c r="C5716" t="s">
        <v>3147</v>
      </c>
      <c r="D5716" t="s">
        <v>7673</v>
      </c>
      <c r="E5716" t="s">
        <v>3146</v>
      </c>
      <c r="F5716" s="4">
        <v>-0.286266666666667</v>
      </c>
      <c r="G5716" s="4">
        <v>-0.28999999999999998</v>
      </c>
      <c r="H5716" s="4">
        <v>0.15123011316016699</v>
      </c>
      <c r="I5716" s="4">
        <v>0.11</v>
      </c>
      <c r="J5716" s="4">
        <v>-0.59</v>
      </c>
      <c r="K5716" s="4">
        <v>-0.36749999999999999</v>
      </c>
      <c r="L5716" s="4">
        <v>-0.1925</v>
      </c>
      <c r="M5716" s="4">
        <v>30</v>
      </c>
    </row>
    <row r="5717" spans="1:13" x14ac:dyDescent="0.2">
      <c r="A5717" s="3">
        <v>41426</v>
      </c>
      <c r="B5717" t="s">
        <v>7574</v>
      </c>
      <c r="C5717" t="s">
        <v>3114</v>
      </c>
      <c r="D5717" t="s">
        <v>7575</v>
      </c>
      <c r="E5717" t="s">
        <v>3113</v>
      </c>
      <c r="F5717" s="4">
        <v>4.6766666666666699E-2</v>
      </c>
      <c r="G5717" s="4">
        <v>0.04</v>
      </c>
      <c r="H5717" s="4">
        <v>6.9051546629702795E-2</v>
      </c>
      <c r="I5717" s="4">
        <v>0.21</v>
      </c>
      <c r="J5717" s="4">
        <v>-0.04</v>
      </c>
      <c r="K5717" s="4">
        <v>-7.4999999999999997E-3</v>
      </c>
      <c r="L5717" s="4">
        <v>7.7499999999999999E-2</v>
      </c>
      <c r="M5717" s="4">
        <v>30</v>
      </c>
    </row>
    <row r="5718" spans="1:13" x14ac:dyDescent="0.2">
      <c r="A5718" s="3">
        <v>41426</v>
      </c>
      <c r="B5718" t="s">
        <v>7682</v>
      </c>
      <c r="C5718" t="s">
        <v>3150</v>
      </c>
      <c r="D5718" t="s">
        <v>7683</v>
      </c>
      <c r="E5718" t="s">
        <v>3149</v>
      </c>
      <c r="F5718" s="4">
        <v>0.1714</v>
      </c>
      <c r="G5718" s="4">
        <v>0.21</v>
      </c>
      <c r="H5718" s="4">
        <v>0.16923613374665999</v>
      </c>
      <c r="I5718" s="4">
        <v>0.37</v>
      </c>
      <c r="J5718" s="4">
        <v>-0.59</v>
      </c>
      <c r="K5718" s="4">
        <v>0.1225</v>
      </c>
      <c r="L5718" s="4">
        <v>0.26</v>
      </c>
      <c r="M5718" s="4">
        <v>30</v>
      </c>
    </row>
    <row r="5719" spans="1:13" x14ac:dyDescent="0.2">
      <c r="A5719" s="3">
        <v>41426</v>
      </c>
      <c r="B5719" t="s">
        <v>7582</v>
      </c>
      <c r="C5719" t="s">
        <v>3117</v>
      </c>
      <c r="D5719" t="s">
        <v>7583</v>
      </c>
      <c r="E5719" t="s">
        <v>3116</v>
      </c>
      <c r="F5719" s="4">
        <v>0.30299999999999999</v>
      </c>
      <c r="G5719" s="4">
        <v>0.28999999999999998</v>
      </c>
      <c r="H5719" s="4">
        <v>0.10151099821507401</v>
      </c>
      <c r="I5719" s="4">
        <v>0.7</v>
      </c>
      <c r="J5719" s="4">
        <v>0.16</v>
      </c>
      <c r="K5719" s="4">
        <v>0.2525</v>
      </c>
      <c r="L5719" s="4">
        <v>0.32</v>
      </c>
      <c r="M5719" s="4">
        <v>30</v>
      </c>
    </row>
    <row r="5720" spans="1:13" x14ac:dyDescent="0.2">
      <c r="A5720" s="3">
        <v>41426</v>
      </c>
      <c r="B5720" t="s">
        <v>7590</v>
      </c>
      <c r="C5720" t="s">
        <v>3120</v>
      </c>
      <c r="D5720" t="s">
        <v>7591</v>
      </c>
      <c r="E5720" t="s">
        <v>3119</v>
      </c>
      <c r="F5720" s="4">
        <v>0.23630000000000001</v>
      </c>
      <c r="G5720" s="4">
        <v>0.2445</v>
      </c>
      <c r="H5720" s="4">
        <v>4.1964804629429697E-2</v>
      </c>
      <c r="I5720" s="4">
        <v>0.33</v>
      </c>
      <c r="J5720" s="4">
        <v>0.1</v>
      </c>
      <c r="K5720" s="4">
        <v>0.21249999999999999</v>
      </c>
      <c r="L5720" s="4">
        <v>0.26</v>
      </c>
      <c r="M5720" s="4">
        <v>30</v>
      </c>
    </row>
    <row r="5721" spans="1:13" x14ac:dyDescent="0.2">
      <c r="A5721" s="3">
        <v>41426</v>
      </c>
      <c r="B5721" t="s">
        <v>7600</v>
      </c>
      <c r="C5721" t="s">
        <v>3123</v>
      </c>
      <c r="D5721" t="s">
        <v>7601</v>
      </c>
      <c r="E5721" t="s">
        <v>3122</v>
      </c>
      <c r="F5721" s="4">
        <v>0.353866666666667</v>
      </c>
      <c r="G5721" s="4">
        <v>0.36</v>
      </c>
      <c r="H5721" s="4">
        <v>8.50329483132896E-2</v>
      </c>
      <c r="I5721" s="4">
        <v>0.51</v>
      </c>
      <c r="J5721" s="4">
        <v>0.19</v>
      </c>
      <c r="K5721" s="4">
        <v>0.30249999999999999</v>
      </c>
      <c r="L5721" s="4">
        <v>0.41749999999999998</v>
      </c>
      <c r="M5721" s="4">
        <v>30</v>
      </c>
    </row>
    <row r="5722" spans="1:13" x14ac:dyDescent="0.2">
      <c r="A5722" s="3">
        <v>41426</v>
      </c>
      <c r="B5722" t="s">
        <v>7608</v>
      </c>
      <c r="C5722" t="s">
        <v>3126</v>
      </c>
      <c r="D5722" t="s">
        <v>7609</v>
      </c>
      <c r="E5722" t="s">
        <v>3125</v>
      </c>
      <c r="F5722" s="4">
        <v>0.45526666666666699</v>
      </c>
      <c r="G5722" s="4">
        <v>0.45</v>
      </c>
      <c r="H5722" s="4">
        <v>8.2322299041877003E-2</v>
      </c>
      <c r="I5722" s="4">
        <v>0.74</v>
      </c>
      <c r="J5722" s="4">
        <v>0.27</v>
      </c>
      <c r="K5722" s="4">
        <v>0.41</v>
      </c>
      <c r="L5722" s="4">
        <v>0.48749999999999999</v>
      </c>
      <c r="M5722" s="4">
        <v>30</v>
      </c>
    </row>
    <row r="5723" spans="1:13" x14ac:dyDescent="0.2">
      <c r="A5723" s="3">
        <v>41426</v>
      </c>
      <c r="B5723" t="s">
        <v>7616</v>
      </c>
      <c r="C5723" t="s">
        <v>3129</v>
      </c>
      <c r="D5723" t="s">
        <v>7617</v>
      </c>
      <c r="E5723" t="s">
        <v>3128</v>
      </c>
      <c r="F5723" s="4">
        <v>0.633066666666667</v>
      </c>
      <c r="G5723" s="4">
        <v>0.63</v>
      </c>
      <c r="H5723" s="4">
        <v>0.112761858718315</v>
      </c>
      <c r="I5723" s="4">
        <v>0.96</v>
      </c>
      <c r="J5723" s="4">
        <v>0.39</v>
      </c>
      <c r="K5723" s="4">
        <v>0.57250000000000001</v>
      </c>
      <c r="L5723" s="4">
        <v>0.6875</v>
      </c>
      <c r="M5723" s="4">
        <v>30</v>
      </c>
    </row>
    <row r="5724" spans="1:13" x14ac:dyDescent="0.2">
      <c r="A5724" s="3">
        <v>41426</v>
      </c>
      <c r="B5724" t="s">
        <v>7626</v>
      </c>
      <c r="C5724" t="s">
        <v>3132</v>
      </c>
      <c r="D5724" t="s">
        <v>7627</v>
      </c>
      <c r="E5724" t="s">
        <v>3131</v>
      </c>
      <c r="F5724" s="4">
        <v>0.34150000000000003</v>
      </c>
      <c r="G5724" s="4">
        <v>0.34</v>
      </c>
      <c r="H5724" s="4">
        <v>0.107279444957293</v>
      </c>
      <c r="I5724" s="4">
        <v>0.55000000000000004</v>
      </c>
      <c r="J5724" s="4">
        <v>0.12</v>
      </c>
      <c r="K5724" s="4">
        <v>0.27250000000000002</v>
      </c>
      <c r="L5724" s="4">
        <v>0.41</v>
      </c>
      <c r="M5724" s="4">
        <v>30</v>
      </c>
    </row>
    <row r="5725" spans="1:13" x14ac:dyDescent="0.2">
      <c r="A5725" s="3">
        <v>41426</v>
      </c>
      <c r="B5725" t="s">
        <v>7684</v>
      </c>
      <c r="C5725" t="s">
        <v>3096</v>
      </c>
      <c r="D5725" t="s">
        <v>7685</v>
      </c>
      <c r="E5725" t="s">
        <v>3095</v>
      </c>
      <c r="F5725" s="4">
        <v>3.1785862068965498</v>
      </c>
      <c r="G5725" s="4">
        <v>3.13</v>
      </c>
      <c r="H5725" s="4">
        <v>0.42940170314065901</v>
      </c>
      <c r="I5725" s="4">
        <v>4.17</v>
      </c>
      <c r="J5725" s="4">
        <v>2.41</v>
      </c>
      <c r="K5725" s="4">
        <v>2.97</v>
      </c>
      <c r="L5725" s="4">
        <v>3.36</v>
      </c>
      <c r="M5725" s="4">
        <v>29</v>
      </c>
    </row>
    <row r="5726" spans="1:13" x14ac:dyDescent="0.2">
      <c r="A5726" s="3">
        <v>41426</v>
      </c>
      <c r="B5726" t="s">
        <v>9568</v>
      </c>
      <c r="C5726" t="s">
        <v>3087</v>
      </c>
      <c r="D5726" t="s">
        <v>9569</v>
      </c>
      <c r="E5726" t="s">
        <v>3086</v>
      </c>
      <c r="F5726" s="4">
        <v>3.1334482758620701</v>
      </c>
      <c r="G5726" s="4">
        <v>3.1</v>
      </c>
      <c r="H5726" s="4">
        <v>0.27136264431395901</v>
      </c>
      <c r="I5726" s="4">
        <v>3.83</v>
      </c>
      <c r="J5726" s="4">
        <v>2.7</v>
      </c>
      <c r="K5726" s="4">
        <v>2.97</v>
      </c>
      <c r="L5726" s="4">
        <v>3.19</v>
      </c>
      <c r="M5726" s="4">
        <v>29</v>
      </c>
    </row>
    <row r="5727" spans="1:13" x14ac:dyDescent="0.2">
      <c r="A5727" s="3">
        <v>41426</v>
      </c>
      <c r="B5727" t="s">
        <v>9606</v>
      </c>
      <c r="C5727" t="s">
        <v>3090</v>
      </c>
      <c r="D5727" t="s">
        <v>9607</v>
      </c>
      <c r="E5727" t="s">
        <v>3089</v>
      </c>
      <c r="F5727" s="4">
        <v>3.2465517241379298</v>
      </c>
      <c r="G5727" s="4">
        <v>3.2</v>
      </c>
      <c r="H5727" s="4">
        <v>0.470192026593307</v>
      </c>
      <c r="I5727" s="4">
        <v>4.5999999999999996</v>
      </c>
      <c r="J5727" s="4">
        <v>2.38</v>
      </c>
      <c r="K5727" s="4">
        <v>3</v>
      </c>
      <c r="L5727" s="4">
        <v>3.4</v>
      </c>
      <c r="M5727" s="4">
        <v>29</v>
      </c>
    </row>
    <row r="5728" spans="1:13" x14ac:dyDescent="0.2">
      <c r="A5728" s="3">
        <v>41426</v>
      </c>
      <c r="B5728" t="s">
        <v>9608</v>
      </c>
      <c r="C5728" t="s">
        <v>3093</v>
      </c>
      <c r="D5728" t="s">
        <v>9609</v>
      </c>
      <c r="E5728" t="s">
        <v>3092</v>
      </c>
      <c r="F5728" s="4">
        <v>3.2662962962963</v>
      </c>
      <c r="G5728" s="4">
        <v>3.28</v>
      </c>
      <c r="H5728" s="4">
        <v>0.31405717446335901</v>
      </c>
      <c r="I5728" s="4">
        <v>3.9</v>
      </c>
      <c r="J5728" s="4">
        <v>2.2999999999999998</v>
      </c>
      <c r="K5728" s="4">
        <v>3.09</v>
      </c>
      <c r="L5728" s="4">
        <v>3.5</v>
      </c>
      <c r="M5728" s="4">
        <v>27</v>
      </c>
    </row>
    <row r="5729" spans="1:13" x14ac:dyDescent="0.2">
      <c r="A5729" s="3">
        <v>41426</v>
      </c>
      <c r="B5729" t="s">
        <v>7686</v>
      </c>
      <c r="C5729" t="s">
        <v>3153</v>
      </c>
      <c r="D5729" t="s">
        <v>7687</v>
      </c>
      <c r="E5729" t="s">
        <v>3152</v>
      </c>
      <c r="F5729" s="4">
        <v>0.160965517241379</v>
      </c>
      <c r="G5729" s="4">
        <v>0.17</v>
      </c>
      <c r="H5729" s="4">
        <v>4.3109895084390899E-2</v>
      </c>
      <c r="I5729" s="4">
        <v>0.23</v>
      </c>
      <c r="J5729" s="4">
        <v>0.03</v>
      </c>
      <c r="K5729" s="4">
        <v>0.15</v>
      </c>
      <c r="L5729" s="4">
        <v>0.18</v>
      </c>
      <c r="M5729" s="4">
        <v>29</v>
      </c>
    </row>
    <row r="5730" spans="1:13" x14ac:dyDescent="0.2">
      <c r="A5730" s="3">
        <v>41426</v>
      </c>
      <c r="B5730" t="s">
        <v>10159</v>
      </c>
      <c r="C5730" t="s">
        <v>4324</v>
      </c>
      <c r="D5730" t="s">
        <v>10160</v>
      </c>
      <c r="E5730" t="s">
        <v>4323</v>
      </c>
      <c r="F5730" s="4">
        <v>1.9791666666666701</v>
      </c>
      <c r="G5730" s="4">
        <v>1.9</v>
      </c>
      <c r="H5730" s="4">
        <v>0.191059213827561</v>
      </c>
      <c r="I5730" s="4">
        <v>2.4</v>
      </c>
      <c r="J5730" s="4">
        <v>1.7</v>
      </c>
      <c r="K5730" s="4">
        <v>1.9</v>
      </c>
      <c r="L5730" s="4">
        <v>2</v>
      </c>
      <c r="M5730" s="4">
        <v>24</v>
      </c>
    </row>
    <row r="5731" spans="1:13" x14ac:dyDescent="0.2">
      <c r="A5731" s="3">
        <v>41426</v>
      </c>
      <c r="B5731" t="s">
        <v>10179</v>
      </c>
      <c r="C5731" t="s">
        <v>4327</v>
      </c>
      <c r="D5731" t="s">
        <v>10180</v>
      </c>
      <c r="E5731" t="s">
        <v>4326</v>
      </c>
      <c r="F5731" s="4">
        <v>2.6708333333333298</v>
      </c>
      <c r="G5731" s="4">
        <v>2.7</v>
      </c>
      <c r="H5731" s="4">
        <v>0.26942639015164199</v>
      </c>
      <c r="I5731" s="4">
        <v>3</v>
      </c>
      <c r="J5731" s="4">
        <v>2</v>
      </c>
      <c r="K5731" s="4">
        <v>2.4</v>
      </c>
      <c r="L5731" s="4">
        <v>2.9</v>
      </c>
      <c r="M5731" s="4">
        <v>24</v>
      </c>
    </row>
    <row r="5732" spans="1:13" x14ac:dyDescent="0.2">
      <c r="A5732" s="3">
        <v>41426</v>
      </c>
      <c r="B5732" t="s">
        <v>9616</v>
      </c>
      <c r="C5732" t="s">
        <v>3939</v>
      </c>
      <c r="D5732" t="s">
        <v>9617</v>
      </c>
      <c r="E5732" t="s">
        <v>3947</v>
      </c>
      <c r="F5732" s="4">
        <v>12.894123076923099</v>
      </c>
      <c r="G5732" s="4">
        <v>12.925000000000001</v>
      </c>
      <c r="H5732" s="4">
        <v>0.33490451452041398</v>
      </c>
      <c r="I5732" s="4">
        <v>13.64</v>
      </c>
      <c r="J5732" s="4">
        <v>12.18</v>
      </c>
      <c r="K5732" s="4">
        <v>12.71</v>
      </c>
      <c r="L5732" s="4">
        <v>13.1075</v>
      </c>
      <c r="M5732" s="4">
        <v>26</v>
      </c>
    </row>
    <row r="5733" spans="1:13" x14ac:dyDescent="0.2">
      <c r="A5733" s="3">
        <v>41426</v>
      </c>
      <c r="B5733" t="s">
        <v>9618</v>
      </c>
      <c r="C5733" t="s">
        <v>3942</v>
      </c>
      <c r="D5733" t="s">
        <v>9619</v>
      </c>
      <c r="E5733" t="s">
        <v>3949</v>
      </c>
      <c r="F5733" s="4">
        <v>12.7906923076923</v>
      </c>
      <c r="G5733" s="4">
        <v>12.815</v>
      </c>
      <c r="H5733" s="4">
        <v>0.32240791171815503</v>
      </c>
      <c r="I5733" s="4">
        <v>13.51</v>
      </c>
      <c r="J5733" s="4">
        <v>12.15</v>
      </c>
      <c r="K5733" s="4">
        <v>12.6275</v>
      </c>
      <c r="L5733" s="4">
        <v>12.9375</v>
      </c>
      <c r="M5733" s="4">
        <v>26</v>
      </c>
    </row>
    <row r="5734" spans="1:13" x14ac:dyDescent="0.2">
      <c r="A5734" s="3">
        <v>41426</v>
      </c>
      <c r="B5734" t="s">
        <v>9620</v>
      </c>
      <c r="C5734" t="s">
        <v>3952</v>
      </c>
      <c r="D5734" t="s">
        <v>9621</v>
      </c>
      <c r="E5734" t="s">
        <v>3951</v>
      </c>
      <c r="F5734" s="4">
        <v>12.7770444444444</v>
      </c>
      <c r="G5734" s="4">
        <v>12.73</v>
      </c>
      <c r="H5734" s="4">
        <v>0.38476407290035802</v>
      </c>
      <c r="I5734" s="4">
        <v>13.51</v>
      </c>
      <c r="J5734" s="4">
        <v>12.14</v>
      </c>
      <c r="K5734" s="4">
        <v>12.435</v>
      </c>
      <c r="L5734" s="4">
        <v>13.025</v>
      </c>
      <c r="M5734" s="4">
        <v>27</v>
      </c>
    </row>
    <row r="5735" spans="1:13" x14ac:dyDescent="0.2">
      <c r="A5735" s="3">
        <v>41426</v>
      </c>
      <c r="B5735" t="s">
        <v>9572</v>
      </c>
      <c r="C5735" t="s">
        <v>3936</v>
      </c>
      <c r="D5735" t="s">
        <v>9573</v>
      </c>
      <c r="E5735" t="s">
        <v>3935</v>
      </c>
      <c r="F5735" s="4">
        <v>12.586462962962999</v>
      </c>
      <c r="G5735" s="4">
        <v>12.72</v>
      </c>
      <c r="H5735" s="4">
        <v>0.432153705871621</v>
      </c>
      <c r="I5735" s="4">
        <v>13.2</v>
      </c>
      <c r="J5735" s="4">
        <v>11.8</v>
      </c>
      <c r="K5735" s="4">
        <v>12.125</v>
      </c>
      <c r="L5735" s="4">
        <v>12.914999999999999</v>
      </c>
      <c r="M5735" s="4">
        <v>27</v>
      </c>
    </row>
    <row r="5736" spans="1:13" x14ac:dyDescent="0.2">
      <c r="A5736" s="3">
        <v>41426</v>
      </c>
      <c r="B5736" t="s">
        <v>9602</v>
      </c>
      <c r="C5736" t="s">
        <v>3939</v>
      </c>
      <c r="D5736" t="s">
        <v>9603</v>
      </c>
      <c r="E5736" t="s">
        <v>3938</v>
      </c>
      <c r="F5736" s="4">
        <v>12.4761481481481</v>
      </c>
      <c r="G5736" s="4">
        <v>12.499000000000001</v>
      </c>
      <c r="H5736" s="4">
        <v>0.58129263805258302</v>
      </c>
      <c r="I5736" s="4">
        <v>13.5</v>
      </c>
      <c r="J5736" s="4">
        <v>11.2</v>
      </c>
      <c r="K5736" s="4">
        <v>12.074999999999999</v>
      </c>
      <c r="L5736" s="4">
        <v>12.83</v>
      </c>
      <c r="M5736" s="4">
        <v>27</v>
      </c>
    </row>
    <row r="5737" spans="1:13" x14ac:dyDescent="0.2">
      <c r="A5737" s="3">
        <v>41426</v>
      </c>
      <c r="B5737" t="s">
        <v>10157</v>
      </c>
      <c r="C5737" t="s">
        <v>3579</v>
      </c>
      <c r="D5737" t="s">
        <v>10158</v>
      </c>
      <c r="E5737" t="s">
        <v>3578</v>
      </c>
      <c r="F5737" s="4">
        <v>2.83678571428571</v>
      </c>
      <c r="G5737" s="4">
        <v>2.75</v>
      </c>
      <c r="H5737" s="4">
        <v>0.44852064299847699</v>
      </c>
      <c r="I5737" s="4">
        <v>4.4000000000000004</v>
      </c>
      <c r="J5737" s="4">
        <v>2.1</v>
      </c>
      <c r="K5737" s="4">
        <v>2.5525000000000002</v>
      </c>
      <c r="L5737" s="4">
        <v>3.0225</v>
      </c>
      <c r="M5737" s="4">
        <v>28</v>
      </c>
    </row>
    <row r="5738" spans="1:13" x14ac:dyDescent="0.2">
      <c r="A5738" s="3">
        <v>41426</v>
      </c>
      <c r="B5738" t="s">
        <v>10181</v>
      </c>
      <c r="C5738" t="s">
        <v>3582</v>
      </c>
      <c r="D5738" t="s">
        <v>10182</v>
      </c>
      <c r="E5738" t="s">
        <v>3581</v>
      </c>
      <c r="F5738" s="4">
        <v>3.93074074074074</v>
      </c>
      <c r="G5738" s="4">
        <v>4</v>
      </c>
      <c r="H5738" s="4">
        <v>0.31497162174888499</v>
      </c>
      <c r="I5738" s="4">
        <v>4.5</v>
      </c>
      <c r="J5738" s="4">
        <v>3.1</v>
      </c>
      <c r="K5738" s="4">
        <v>3.8</v>
      </c>
      <c r="L5738" s="4">
        <v>4.1500000000000004</v>
      </c>
      <c r="M5738" s="4">
        <v>27</v>
      </c>
    </row>
    <row r="5739" spans="1:13" x14ac:dyDescent="0.2">
      <c r="A5739" s="3">
        <v>41426</v>
      </c>
      <c r="B5739" t="s">
        <v>10183</v>
      </c>
      <c r="C5739" t="s">
        <v>3585</v>
      </c>
      <c r="D5739" t="s">
        <v>10184</v>
      </c>
      <c r="E5739" t="s">
        <v>3584</v>
      </c>
      <c r="F5739" s="4">
        <v>3.9954999999999998</v>
      </c>
      <c r="G5739" s="4">
        <v>3.95</v>
      </c>
      <c r="H5739" s="4">
        <v>0.48033403947012199</v>
      </c>
      <c r="I5739" s="4">
        <v>4.9000000000000004</v>
      </c>
      <c r="J5739" s="4">
        <v>2.8</v>
      </c>
      <c r="K5739" s="4">
        <v>3.7749999999999999</v>
      </c>
      <c r="L5739" s="4">
        <v>4.3</v>
      </c>
      <c r="M5739" s="4">
        <v>20</v>
      </c>
    </row>
    <row r="5740" spans="1:13" x14ac:dyDescent="0.2">
      <c r="A5740" s="3">
        <v>41426</v>
      </c>
      <c r="B5740" t="s">
        <v>10185</v>
      </c>
      <c r="C5740" t="s">
        <v>3603</v>
      </c>
      <c r="D5740" t="s">
        <v>10186</v>
      </c>
      <c r="E5740" t="s">
        <v>3602</v>
      </c>
      <c r="F5740" s="4">
        <v>4.2707407407407398</v>
      </c>
      <c r="G5740" s="4">
        <v>4.2</v>
      </c>
      <c r="H5740" s="4">
        <v>0.66906896232994995</v>
      </c>
      <c r="I5740" s="4">
        <v>6.4</v>
      </c>
      <c r="J5740" s="4">
        <v>3.36</v>
      </c>
      <c r="K5740" s="4">
        <v>3.75</v>
      </c>
      <c r="L5740" s="4">
        <v>4.5999999999999996</v>
      </c>
      <c r="M5740" s="4">
        <v>27</v>
      </c>
    </row>
    <row r="5741" spans="1:13" x14ac:dyDescent="0.2">
      <c r="A5741" s="3">
        <v>41426</v>
      </c>
      <c r="B5741" t="s">
        <v>10167</v>
      </c>
      <c r="C5741" t="s">
        <v>3594</v>
      </c>
      <c r="D5741" t="s">
        <v>10168</v>
      </c>
      <c r="E5741" t="s">
        <v>3593</v>
      </c>
      <c r="F5741" s="4">
        <v>2.9328571428571402</v>
      </c>
      <c r="G5741" s="4">
        <v>2.79</v>
      </c>
      <c r="H5741" s="4">
        <v>0.54517314370184899</v>
      </c>
      <c r="I5741" s="4">
        <v>3.8</v>
      </c>
      <c r="J5741" s="4">
        <v>2</v>
      </c>
      <c r="K5741" s="4">
        <v>2.5750000000000002</v>
      </c>
      <c r="L5741" s="4">
        <v>3.4375</v>
      </c>
      <c r="M5741" s="4">
        <v>28</v>
      </c>
    </row>
    <row r="5742" spans="1:13" x14ac:dyDescent="0.2">
      <c r="A5742" s="3">
        <v>41426</v>
      </c>
      <c r="B5742" t="s">
        <v>10187</v>
      </c>
      <c r="C5742" t="s">
        <v>3606</v>
      </c>
      <c r="D5742" t="s">
        <v>10188</v>
      </c>
      <c r="E5742" t="s">
        <v>3605</v>
      </c>
      <c r="F5742" s="4">
        <v>3.76444444444444</v>
      </c>
      <c r="G5742" s="4">
        <v>3.7</v>
      </c>
      <c r="H5742" s="4">
        <v>0.62447721725599803</v>
      </c>
      <c r="I5742" s="4">
        <v>5.62</v>
      </c>
      <c r="J5742" s="4">
        <v>2.5</v>
      </c>
      <c r="K5742" s="4">
        <v>3.35</v>
      </c>
      <c r="L5742" s="4">
        <v>4.05</v>
      </c>
      <c r="M5742" s="4">
        <v>27</v>
      </c>
    </row>
    <row r="5743" spans="1:13" x14ac:dyDescent="0.2">
      <c r="A5743" s="3">
        <v>41426</v>
      </c>
      <c r="B5743" t="s">
        <v>10169</v>
      </c>
      <c r="C5743" t="s">
        <v>3597</v>
      </c>
      <c r="D5743" t="s">
        <v>10170</v>
      </c>
      <c r="E5743" t="s">
        <v>3596</v>
      </c>
      <c r="F5743" s="4">
        <v>3.3953571428571401</v>
      </c>
      <c r="G5743" s="4">
        <v>3.42</v>
      </c>
      <c r="H5743" s="4">
        <v>0.56043952422849397</v>
      </c>
      <c r="I5743" s="4">
        <v>4.25</v>
      </c>
      <c r="J5743" s="4">
        <v>2.2999999999999998</v>
      </c>
      <c r="K5743" s="4">
        <v>3</v>
      </c>
      <c r="L5743" s="4">
        <v>3.9</v>
      </c>
      <c r="M5743" s="4">
        <v>28</v>
      </c>
    </row>
    <row r="5744" spans="1:13" x14ac:dyDescent="0.2">
      <c r="A5744" s="3">
        <v>41426</v>
      </c>
      <c r="B5744" t="s">
        <v>10189</v>
      </c>
      <c r="C5744" t="s">
        <v>3609</v>
      </c>
      <c r="D5744" t="s">
        <v>10190</v>
      </c>
      <c r="E5744" t="s">
        <v>3608</v>
      </c>
      <c r="F5744" s="4">
        <v>3.85111111111111</v>
      </c>
      <c r="G5744" s="4">
        <v>3.9</v>
      </c>
      <c r="H5744" s="4">
        <v>0.46664377233218302</v>
      </c>
      <c r="I5744" s="4">
        <v>4.7699999999999996</v>
      </c>
      <c r="J5744" s="4">
        <v>2.7</v>
      </c>
      <c r="K5744" s="4">
        <v>3.6</v>
      </c>
      <c r="L5744" s="4">
        <v>4</v>
      </c>
      <c r="M5744" s="4">
        <v>27</v>
      </c>
    </row>
    <row r="5745" spans="1:13" x14ac:dyDescent="0.2">
      <c r="A5745" s="3">
        <v>41426</v>
      </c>
      <c r="B5745" t="s">
        <v>10191</v>
      </c>
      <c r="C5745" t="s">
        <v>3600</v>
      </c>
      <c r="D5745" t="s">
        <v>10192</v>
      </c>
      <c r="E5745" t="s">
        <v>3599</v>
      </c>
      <c r="F5745" s="4">
        <v>3.7292857142857101</v>
      </c>
      <c r="G5745" s="4">
        <v>3.75</v>
      </c>
      <c r="H5745" s="4">
        <v>0.52394464346721703</v>
      </c>
      <c r="I5745" s="4">
        <v>4.8</v>
      </c>
      <c r="J5745" s="4">
        <v>2.5</v>
      </c>
      <c r="K5745" s="4">
        <v>3.4</v>
      </c>
      <c r="L5745" s="4">
        <v>4.0449999999999999</v>
      </c>
      <c r="M5745" s="4">
        <v>28</v>
      </c>
    </row>
    <row r="5746" spans="1:13" x14ac:dyDescent="0.2">
      <c r="A5746" s="3">
        <v>41426</v>
      </c>
      <c r="B5746" t="s">
        <v>10193</v>
      </c>
      <c r="C5746" t="s">
        <v>3612</v>
      </c>
      <c r="D5746" t="s">
        <v>10194</v>
      </c>
      <c r="E5746" t="s">
        <v>3611</v>
      </c>
      <c r="F5746" s="4">
        <v>3.8692592592592598</v>
      </c>
      <c r="G5746" s="4">
        <v>3.99</v>
      </c>
      <c r="H5746" s="4">
        <v>0.58673100851521098</v>
      </c>
      <c r="I5746" s="4">
        <v>5.04</v>
      </c>
      <c r="J5746" s="4">
        <v>2</v>
      </c>
      <c r="K5746" s="4">
        <v>3.6</v>
      </c>
      <c r="L5746" s="4">
        <v>4.2750000000000004</v>
      </c>
      <c r="M5746" s="4">
        <v>27</v>
      </c>
    </row>
    <row r="5747" spans="1:13" x14ac:dyDescent="0.2">
      <c r="A5747" s="3">
        <v>41456</v>
      </c>
      <c r="B5747" t="s">
        <v>9622</v>
      </c>
      <c r="C5747" t="s">
        <v>3930</v>
      </c>
      <c r="D5747" t="s">
        <v>9623</v>
      </c>
      <c r="E5747" t="s">
        <v>3929</v>
      </c>
      <c r="F5747" s="4">
        <v>6.1893333333333302</v>
      </c>
      <c r="G5747" s="4">
        <v>6</v>
      </c>
      <c r="H5747" s="4">
        <v>0.49194173096685601</v>
      </c>
      <c r="I5747" s="4">
        <v>7.5</v>
      </c>
      <c r="J5747" s="4">
        <v>5.5</v>
      </c>
      <c r="K5747" s="4">
        <v>6</v>
      </c>
      <c r="L5747" s="4">
        <v>6.15</v>
      </c>
      <c r="M5747" s="4">
        <v>15</v>
      </c>
    </row>
    <row r="5748" spans="1:13" x14ac:dyDescent="0.2">
      <c r="A5748" s="3">
        <v>41456</v>
      </c>
      <c r="B5748" t="s">
        <v>9564</v>
      </c>
      <c r="C5748" t="s">
        <v>3918</v>
      </c>
      <c r="D5748" t="s">
        <v>9565</v>
      </c>
      <c r="E5748" t="s">
        <v>3917</v>
      </c>
      <c r="F5748" s="4">
        <v>3.9007407407407402</v>
      </c>
      <c r="G5748" s="4">
        <v>3.9</v>
      </c>
      <c r="H5748" s="4">
        <v>0.199092671230992</v>
      </c>
      <c r="I5748" s="4">
        <v>4.3</v>
      </c>
      <c r="J5748" s="4">
        <v>3.3</v>
      </c>
      <c r="K5748" s="4">
        <v>3.82</v>
      </c>
      <c r="L5748" s="4">
        <v>3.9950000000000001</v>
      </c>
      <c r="M5748" s="4">
        <v>27</v>
      </c>
    </row>
    <row r="5749" spans="1:13" x14ac:dyDescent="0.2">
      <c r="A5749" s="3">
        <v>41456</v>
      </c>
      <c r="B5749" t="s">
        <v>9596</v>
      </c>
      <c r="C5749" t="s">
        <v>3921</v>
      </c>
      <c r="D5749" t="s">
        <v>9597</v>
      </c>
      <c r="E5749" t="s">
        <v>3920</v>
      </c>
      <c r="F5749" s="4">
        <v>4.1870370370370402</v>
      </c>
      <c r="G5749" s="4">
        <v>4.16</v>
      </c>
      <c r="H5749" s="4">
        <v>0.39546287207635999</v>
      </c>
      <c r="I5749" s="4">
        <v>5.5</v>
      </c>
      <c r="J5749" s="4">
        <v>3.3</v>
      </c>
      <c r="K5749" s="4">
        <v>4</v>
      </c>
      <c r="L5749" s="4">
        <v>4.2549999999999999</v>
      </c>
      <c r="M5749" s="4">
        <v>27</v>
      </c>
    </row>
    <row r="5750" spans="1:13" x14ac:dyDescent="0.2">
      <c r="A5750" s="3">
        <v>41456</v>
      </c>
      <c r="B5750" t="s">
        <v>9604</v>
      </c>
      <c r="C5750" t="s">
        <v>3924</v>
      </c>
      <c r="D5750" t="s">
        <v>9605</v>
      </c>
      <c r="E5750" t="s">
        <v>3923</v>
      </c>
      <c r="F5750" s="4">
        <v>4.7634782608695696</v>
      </c>
      <c r="G5750" s="4">
        <v>4.5</v>
      </c>
      <c r="H5750" s="4">
        <v>0.81783866321627496</v>
      </c>
      <c r="I5750" s="4">
        <v>7.2</v>
      </c>
      <c r="J5750" s="4">
        <v>3.8</v>
      </c>
      <c r="K5750" s="4">
        <v>4.29</v>
      </c>
      <c r="L5750" s="4">
        <v>5.0750000000000002</v>
      </c>
      <c r="M5750" s="4">
        <v>23</v>
      </c>
    </row>
    <row r="5751" spans="1:13" x14ac:dyDescent="0.2">
      <c r="A5751" s="3">
        <v>41456</v>
      </c>
      <c r="B5751" t="s">
        <v>10171</v>
      </c>
      <c r="C5751" t="s">
        <v>3988</v>
      </c>
      <c r="D5751" t="s">
        <v>10172</v>
      </c>
      <c r="E5751" t="s">
        <v>3987</v>
      </c>
      <c r="F5751" s="4">
        <v>4.7088000000000001</v>
      </c>
      <c r="G5751" s="4">
        <v>4.5999999999999996</v>
      </c>
      <c r="H5751" s="4">
        <v>0.31167985711837898</v>
      </c>
      <c r="I5751" s="4">
        <v>5.8</v>
      </c>
      <c r="J5751" s="4">
        <v>4.3</v>
      </c>
      <c r="K5751" s="4">
        <v>4.5</v>
      </c>
      <c r="L5751" s="4">
        <v>4.8</v>
      </c>
      <c r="M5751" s="4">
        <v>25</v>
      </c>
    </row>
    <row r="5752" spans="1:13" x14ac:dyDescent="0.2">
      <c r="A5752" s="3">
        <v>41456</v>
      </c>
      <c r="B5752" t="s">
        <v>10173</v>
      </c>
      <c r="C5752" t="s">
        <v>3991</v>
      </c>
      <c r="D5752" t="s">
        <v>10174</v>
      </c>
      <c r="E5752" t="s">
        <v>3990</v>
      </c>
      <c r="F5752" s="4">
        <v>4.4455999999999998</v>
      </c>
      <c r="G5752" s="4">
        <v>4.4800000000000004</v>
      </c>
      <c r="H5752" s="4">
        <v>0.38691170396702501</v>
      </c>
      <c r="I5752" s="4">
        <v>5.7</v>
      </c>
      <c r="J5752" s="4">
        <v>3.92</v>
      </c>
      <c r="K5752" s="4">
        <v>4.2</v>
      </c>
      <c r="L5752" s="4">
        <v>4.5999999999999996</v>
      </c>
      <c r="M5752" s="4">
        <v>25</v>
      </c>
    </row>
    <row r="5753" spans="1:13" x14ac:dyDescent="0.2">
      <c r="A5753" s="3">
        <v>41456</v>
      </c>
      <c r="B5753" t="s">
        <v>10175</v>
      </c>
      <c r="C5753" t="s">
        <v>3994</v>
      </c>
      <c r="D5753" t="s">
        <v>10176</v>
      </c>
      <c r="E5753" t="s">
        <v>3993</v>
      </c>
      <c r="F5753" s="4">
        <v>4.9626923076923104</v>
      </c>
      <c r="G5753" s="4">
        <v>5</v>
      </c>
      <c r="H5753" s="4">
        <v>0.191719747387851</v>
      </c>
      <c r="I5753" s="4">
        <v>5.7</v>
      </c>
      <c r="J5753" s="4">
        <v>4.6500000000000004</v>
      </c>
      <c r="K5753" s="4">
        <v>4.8574999999999999</v>
      </c>
      <c r="L5753" s="4">
        <v>5.0075000000000003</v>
      </c>
      <c r="M5753" s="4">
        <v>26</v>
      </c>
    </row>
    <row r="5754" spans="1:13" x14ac:dyDescent="0.2">
      <c r="A5754" s="3">
        <v>41456</v>
      </c>
      <c r="B5754" t="s">
        <v>10177</v>
      </c>
      <c r="C5754" t="s">
        <v>3997</v>
      </c>
      <c r="D5754" t="s">
        <v>10178</v>
      </c>
      <c r="E5754" t="s">
        <v>3996</v>
      </c>
      <c r="F5754" s="4">
        <v>4.7088461538461504</v>
      </c>
      <c r="G5754" s="4">
        <v>4.66</v>
      </c>
      <c r="H5754" s="4">
        <v>0.28561970412528498</v>
      </c>
      <c r="I5754" s="4">
        <v>5.6</v>
      </c>
      <c r="J5754" s="4">
        <v>4.13</v>
      </c>
      <c r="K5754" s="4">
        <v>4.5175000000000001</v>
      </c>
      <c r="L5754" s="4">
        <v>4.83</v>
      </c>
      <c r="M5754" s="4">
        <v>26</v>
      </c>
    </row>
    <row r="5755" spans="1:13" x14ac:dyDescent="0.2">
      <c r="A5755" s="3">
        <v>41456</v>
      </c>
      <c r="B5755" t="s">
        <v>7544</v>
      </c>
      <c r="C5755" t="s">
        <v>3900</v>
      </c>
      <c r="D5755" t="s">
        <v>7545</v>
      </c>
      <c r="E5755" t="s">
        <v>3899</v>
      </c>
      <c r="F5755" s="4">
        <v>4.0146153846153796</v>
      </c>
      <c r="G5755" s="4">
        <v>4</v>
      </c>
      <c r="H5755" s="4">
        <v>0.210565538856305</v>
      </c>
      <c r="I5755" s="4">
        <v>4.5</v>
      </c>
      <c r="J5755" s="4">
        <v>3.5</v>
      </c>
      <c r="K5755" s="4">
        <v>4</v>
      </c>
      <c r="L5755" s="4">
        <v>4</v>
      </c>
      <c r="M5755" s="4">
        <v>26</v>
      </c>
    </row>
    <row r="5756" spans="1:13" x14ac:dyDescent="0.2">
      <c r="A5756" s="3">
        <v>41456</v>
      </c>
      <c r="B5756" t="s">
        <v>7652</v>
      </c>
      <c r="C5756" t="s">
        <v>3912</v>
      </c>
      <c r="D5756" t="s">
        <v>7653</v>
      </c>
      <c r="E5756" t="s">
        <v>3911</v>
      </c>
      <c r="F5756" s="4">
        <v>4.41916666666667</v>
      </c>
      <c r="G5756" s="4">
        <v>4.4000000000000004</v>
      </c>
      <c r="H5756" s="4">
        <v>0.42660353926115602</v>
      </c>
      <c r="I5756" s="4">
        <v>5.5</v>
      </c>
      <c r="J5756" s="4">
        <v>4</v>
      </c>
      <c r="K5756" s="4">
        <v>4.0075000000000003</v>
      </c>
      <c r="L5756" s="4">
        <v>4.5</v>
      </c>
      <c r="M5756" s="4">
        <v>24</v>
      </c>
    </row>
    <row r="5757" spans="1:13" x14ac:dyDescent="0.2">
      <c r="A5757" s="3">
        <v>41456</v>
      </c>
      <c r="B5757" t="s">
        <v>7570</v>
      </c>
      <c r="C5757" t="s">
        <v>3903</v>
      </c>
      <c r="D5757" t="s">
        <v>7571</v>
      </c>
      <c r="E5757" t="s">
        <v>3902</v>
      </c>
      <c r="F5757" s="4">
        <v>4.0350000000000001</v>
      </c>
      <c r="G5757" s="4">
        <v>4</v>
      </c>
      <c r="H5757" s="4">
        <v>0.31293769347906902</v>
      </c>
      <c r="I5757" s="4">
        <v>5</v>
      </c>
      <c r="J5757" s="4">
        <v>3.5</v>
      </c>
      <c r="K5757" s="4">
        <v>4</v>
      </c>
      <c r="L5757" s="4">
        <v>4</v>
      </c>
      <c r="M5757" s="4">
        <v>26</v>
      </c>
    </row>
    <row r="5758" spans="1:13" x14ac:dyDescent="0.2">
      <c r="A5758" s="3">
        <v>41456</v>
      </c>
      <c r="B5758" t="s">
        <v>7678</v>
      </c>
      <c r="C5758" t="s">
        <v>3915</v>
      </c>
      <c r="D5758" t="s">
        <v>7679</v>
      </c>
      <c r="E5758" t="s">
        <v>3914</v>
      </c>
      <c r="F5758" s="4">
        <v>4.4733333333333301</v>
      </c>
      <c r="G5758" s="4">
        <v>4.5</v>
      </c>
      <c r="H5758" s="4">
        <v>0.442106289272719</v>
      </c>
      <c r="I5758" s="4">
        <v>5.5</v>
      </c>
      <c r="J5758" s="4">
        <v>4</v>
      </c>
      <c r="K5758" s="4">
        <v>4.1900000000000004</v>
      </c>
      <c r="L5758" s="4">
        <v>4.5</v>
      </c>
      <c r="M5758" s="4">
        <v>24</v>
      </c>
    </row>
    <row r="5759" spans="1:13" x14ac:dyDescent="0.2">
      <c r="A5759" s="3">
        <v>41456</v>
      </c>
      <c r="B5759" t="s">
        <v>7490</v>
      </c>
      <c r="C5759" t="s">
        <v>3894</v>
      </c>
      <c r="D5759" t="s">
        <v>7491</v>
      </c>
      <c r="E5759" t="s">
        <v>3893</v>
      </c>
      <c r="F5759" s="4">
        <v>3.9638461538461498</v>
      </c>
      <c r="G5759" s="4">
        <v>4</v>
      </c>
      <c r="H5759" s="4">
        <v>0.10837257671853801</v>
      </c>
      <c r="I5759" s="4">
        <v>4.01</v>
      </c>
      <c r="J5759" s="4">
        <v>3.5</v>
      </c>
      <c r="K5759" s="4">
        <v>4</v>
      </c>
      <c r="L5759" s="4">
        <v>4</v>
      </c>
      <c r="M5759" s="4">
        <v>26</v>
      </c>
    </row>
    <row r="5760" spans="1:13" x14ac:dyDescent="0.2">
      <c r="A5760" s="3">
        <v>41456</v>
      </c>
      <c r="B5760" t="s">
        <v>7596</v>
      </c>
      <c r="C5760" t="s">
        <v>3906</v>
      </c>
      <c r="D5760" t="s">
        <v>7597</v>
      </c>
      <c r="E5760" t="s">
        <v>3905</v>
      </c>
      <c r="F5760" s="4">
        <v>4.08</v>
      </c>
      <c r="G5760" s="4">
        <v>4</v>
      </c>
      <c r="H5760" s="4">
        <v>0.35858611239143101</v>
      </c>
      <c r="I5760" s="4">
        <v>5</v>
      </c>
      <c r="J5760" s="4">
        <v>3.5</v>
      </c>
      <c r="K5760" s="4">
        <v>4</v>
      </c>
      <c r="L5760" s="4">
        <v>4.05</v>
      </c>
      <c r="M5760" s="4">
        <v>26</v>
      </c>
    </row>
    <row r="5761" spans="1:13" x14ac:dyDescent="0.2">
      <c r="A5761" s="3">
        <v>41456</v>
      </c>
      <c r="B5761" t="s">
        <v>7516</v>
      </c>
      <c r="C5761" t="s">
        <v>3897</v>
      </c>
      <c r="D5761" t="s">
        <v>7517</v>
      </c>
      <c r="E5761" t="s">
        <v>3896</v>
      </c>
      <c r="F5761" s="4">
        <v>3.9653846153846199</v>
      </c>
      <c r="G5761" s="4">
        <v>4</v>
      </c>
      <c r="H5761" s="4">
        <v>0.147546081458798</v>
      </c>
      <c r="I5761" s="4">
        <v>4.25</v>
      </c>
      <c r="J5761" s="4">
        <v>3.5</v>
      </c>
      <c r="K5761" s="4">
        <v>4</v>
      </c>
      <c r="L5761" s="4">
        <v>4</v>
      </c>
      <c r="M5761" s="4">
        <v>26</v>
      </c>
    </row>
    <row r="5762" spans="1:13" x14ac:dyDescent="0.2">
      <c r="A5762" s="3">
        <v>41456</v>
      </c>
      <c r="B5762" t="s">
        <v>7622</v>
      </c>
      <c r="C5762" t="s">
        <v>3909</v>
      </c>
      <c r="D5762" t="s">
        <v>7623</v>
      </c>
      <c r="E5762" t="s">
        <v>3908</v>
      </c>
      <c r="F5762" s="4">
        <v>4.1723076923076903</v>
      </c>
      <c r="G5762" s="4">
        <v>4</v>
      </c>
      <c r="H5762" s="4">
        <v>0.38523040058964902</v>
      </c>
      <c r="I5762" s="4">
        <v>5.25</v>
      </c>
      <c r="J5762" s="4">
        <v>3.5</v>
      </c>
      <c r="K5762" s="4">
        <v>4</v>
      </c>
      <c r="L5762" s="4">
        <v>4.45</v>
      </c>
      <c r="M5762" s="4">
        <v>26</v>
      </c>
    </row>
    <row r="5763" spans="1:13" x14ac:dyDescent="0.2">
      <c r="A5763" s="3">
        <v>41456</v>
      </c>
      <c r="B5763" t="s">
        <v>7688</v>
      </c>
      <c r="C5763" t="s">
        <v>3081</v>
      </c>
      <c r="D5763" t="s">
        <v>7689</v>
      </c>
      <c r="E5763" t="s">
        <v>3080</v>
      </c>
      <c r="F5763" s="4">
        <v>3.6595151515151501</v>
      </c>
      <c r="G5763" s="4">
        <v>3.56</v>
      </c>
      <c r="H5763" s="4">
        <v>0.48686138435468201</v>
      </c>
      <c r="I5763" s="4">
        <v>4.9400000000000004</v>
      </c>
      <c r="J5763" s="4">
        <v>2.9</v>
      </c>
      <c r="K5763" s="4">
        <v>3.3</v>
      </c>
      <c r="L5763" s="4">
        <v>3.96</v>
      </c>
      <c r="M5763" s="4">
        <v>33</v>
      </c>
    </row>
    <row r="5764" spans="1:13" x14ac:dyDescent="0.2">
      <c r="A5764" s="3">
        <v>41456</v>
      </c>
      <c r="B5764" t="s">
        <v>9534</v>
      </c>
      <c r="C5764" t="s">
        <v>3072</v>
      </c>
      <c r="D5764" t="s">
        <v>9535</v>
      </c>
      <c r="E5764" t="s">
        <v>3071</v>
      </c>
      <c r="F5764" s="4">
        <v>3.6366666666666698</v>
      </c>
      <c r="G5764" s="4">
        <v>3.59</v>
      </c>
      <c r="H5764" s="4">
        <v>0.26853382778835599</v>
      </c>
      <c r="I5764" s="4">
        <v>4.3099999999999996</v>
      </c>
      <c r="J5764" s="4">
        <v>3.2</v>
      </c>
      <c r="K5764" s="4">
        <v>3.45</v>
      </c>
      <c r="L5764" s="4">
        <v>3.83</v>
      </c>
      <c r="M5764" s="4">
        <v>33</v>
      </c>
    </row>
    <row r="5765" spans="1:13" x14ac:dyDescent="0.2">
      <c r="A5765" s="3">
        <v>41456</v>
      </c>
      <c r="B5765" t="s">
        <v>9566</v>
      </c>
      <c r="C5765" t="s">
        <v>3075</v>
      </c>
      <c r="D5765" t="s">
        <v>9567</v>
      </c>
      <c r="E5765" t="s">
        <v>3074</v>
      </c>
      <c r="F5765" s="4">
        <v>3.8087878787878799</v>
      </c>
      <c r="G5765" s="4">
        <v>3.68</v>
      </c>
      <c r="H5765" s="4">
        <v>0.50914608399602301</v>
      </c>
      <c r="I5765" s="4">
        <v>5.18</v>
      </c>
      <c r="J5765" s="4">
        <v>3.11</v>
      </c>
      <c r="K5765" s="4">
        <v>3.49</v>
      </c>
      <c r="L5765" s="4">
        <v>3.95</v>
      </c>
      <c r="M5765" s="4">
        <v>33</v>
      </c>
    </row>
    <row r="5766" spans="1:13" x14ac:dyDescent="0.2">
      <c r="A5766" s="3">
        <v>41456</v>
      </c>
      <c r="B5766" t="s">
        <v>7634</v>
      </c>
      <c r="C5766" t="s">
        <v>3102</v>
      </c>
      <c r="D5766" t="s">
        <v>7635</v>
      </c>
      <c r="E5766" t="s">
        <v>3101</v>
      </c>
      <c r="F5766" s="4">
        <v>3.6028571428571401</v>
      </c>
      <c r="G5766" s="4">
        <v>3.6</v>
      </c>
      <c r="H5766" s="4">
        <v>0.32216693559633702</v>
      </c>
      <c r="I5766" s="4">
        <v>4.5199999999999996</v>
      </c>
      <c r="J5766" s="4">
        <v>3</v>
      </c>
      <c r="K5766" s="4">
        <v>3.395</v>
      </c>
      <c r="L5766" s="4">
        <v>3.7625000000000002</v>
      </c>
      <c r="M5766" s="4">
        <v>28</v>
      </c>
    </row>
    <row r="5767" spans="1:13" x14ac:dyDescent="0.2">
      <c r="A5767" s="3">
        <v>41456</v>
      </c>
      <c r="B5767" t="s">
        <v>9598</v>
      </c>
      <c r="C5767" t="s">
        <v>3078</v>
      </c>
      <c r="D5767" t="s">
        <v>9599</v>
      </c>
      <c r="E5767" t="s">
        <v>3077</v>
      </c>
      <c r="F5767" s="4">
        <v>3.5753571428571398</v>
      </c>
      <c r="G5767" s="4">
        <v>3.55</v>
      </c>
      <c r="H5767" s="4">
        <v>0.30749263336984101</v>
      </c>
      <c r="I5767" s="4">
        <v>4.5599999999999996</v>
      </c>
      <c r="J5767" s="4">
        <v>3.17</v>
      </c>
      <c r="K5767" s="4">
        <v>3.3975</v>
      </c>
      <c r="L5767" s="4">
        <v>3.7</v>
      </c>
      <c r="M5767" s="4">
        <v>28</v>
      </c>
    </row>
    <row r="5768" spans="1:13" x14ac:dyDescent="0.2">
      <c r="A5768" s="3">
        <v>41456</v>
      </c>
      <c r="B5768" t="s">
        <v>7636</v>
      </c>
      <c r="C5768" t="s">
        <v>3105</v>
      </c>
      <c r="D5768" t="s">
        <v>7637</v>
      </c>
      <c r="E5768" t="s">
        <v>3104</v>
      </c>
      <c r="F5768" s="4">
        <v>3.5024999999999999</v>
      </c>
      <c r="G5768" s="4">
        <v>3.5</v>
      </c>
      <c r="H5768" s="4">
        <v>0.31587180944174198</v>
      </c>
      <c r="I5768" s="4">
        <v>4</v>
      </c>
      <c r="J5768" s="4">
        <v>2.8</v>
      </c>
      <c r="K5768" s="4">
        <v>3.3075000000000001</v>
      </c>
      <c r="L5768" s="4">
        <v>3.7050000000000001</v>
      </c>
      <c r="M5768" s="4">
        <v>28</v>
      </c>
    </row>
    <row r="5769" spans="1:13" x14ac:dyDescent="0.2">
      <c r="A5769" s="3">
        <v>41456</v>
      </c>
      <c r="B5769" t="s">
        <v>7638</v>
      </c>
      <c r="C5769" t="s">
        <v>3132</v>
      </c>
      <c r="D5769" t="s">
        <v>7639</v>
      </c>
      <c r="E5769" t="s">
        <v>3131</v>
      </c>
      <c r="F5769" s="4">
        <v>0.49427272727272697</v>
      </c>
      <c r="G5769" s="4">
        <v>0.45</v>
      </c>
      <c r="H5769" s="4">
        <v>0.29278183779984501</v>
      </c>
      <c r="I5769" s="4">
        <v>1.64</v>
      </c>
      <c r="J5769" s="4">
        <v>0.16</v>
      </c>
      <c r="K5769" s="4">
        <v>0.35</v>
      </c>
      <c r="L5769" s="4">
        <v>0.51</v>
      </c>
      <c r="M5769" s="4">
        <v>33</v>
      </c>
    </row>
    <row r="5770" spans="1:13" x14ac:dyDescent="0.2">
      <c r="A5770" s="3">
        <v>41456</v>
      </c>
      <c r="B5770" t="s">
        <v>7646</v>
      </c>
      <c r="C5770" t="s">
        <v>3135</v>
      </c>
      <c r="D5770" t="s">
        <v>7647</v>
      </c>
      <c r="E5770" t="s">
        <v>3134</v>
      </c>
      <c r="F5770" s="4">
        <v>0.362151515151515</v>
      </c>
      <c r="G5770" s="4">
        <v>0.37</v>
      </c>
      <c r="H5770" s="4">
        <v>9.8566006187516694E-2</v>
      </c>
      <c r="I5770" s="4">
        <v>0.6</v>
      </c>
      <c r="J5770" s="4">
        <v>0.09</v>
      </c>
      <c r="K5770" s="4">
        <v>0.32</v>
      </c>
      <c r="L5770" s="4">
        <v>0.4</v>
      </c>
      <c r="M5770" s="4">
        <v>33</v>
      </c>
    </row>
    <row r="5771" spans="1:13" x14ac:dyDescent="0.2">
      <c r="A5771" s="3">
        <v>41456</v>
      </c>
      <c r="B5771" t="s">
        <v>7656</v>
      </c>
      <c r="C5771" t="s">
        <v>3138</v>
      </c>
      <c r="D5771" t="s">
        <v>7657</v>
      </c>
      <c r="E5771" t="s">
        <v>3137</v>
      </c>
      <c r="F5771" s="4">
        <v>0.34457575757575798</v>
      </c>
      <c r="G5771" s="4">
        <v>0.33</v>
      </c>
      <c r="H5771" s="4">
        <v>0.14317057796188201</v>
      </c>
      <c r="I5771" s="4">
        <v>0.64</v>
      </c>
      <c r="J5771" s="4">
        <v>0.08</v>
      </c>
      <c r="K5771" s="4">
        <v>0.26</v>
      </c>
      <c r="L5771" s="4">
        <v>0.41</v>
      </c>
      <c r="M5771" s="4">
        <v>33</v>
      </c>
    </row>
    <row r="5772" spans="1:13" x14ac:dyDescent="0.2">
      <c r="A5772" s="3">
        <v>41456</v>
      </c>
      <c r="B5772" t="s">
        <v>7664</v>
      </c>
      <c r="C5772" t="s">
        <v>3141</v>
      </c>
      <c r="D5772" t="s">
        <v>7665</v>
      </c>
      <c r="E5772" t="s">
        <v>3140</v>
      </c>
      <c r="F5772" s="4">
        <v>-3.54242424242424E-2</v>
      </c>
      <c r="G5772" s="4">
        <v>-0.05</v>
      </c>
      <c r="H5772" s="4">
        <v>0.132302926626509</v>
      </c>
      <c r="I5772" s="4">
        <v>0.25</v>
      </c>
      <c r="J5772" s="4">
        <v>-0.36</v>
      </c>
      <c r="K5772" s="4">
        <v>-0.1</v>
      </c>
      <c r="L5772" s="4">
        <v>0.01</v>
      </c>
      <c r="M5772" s="4">
        <v>33</v>
      </c>
    </row>
    <row r="5773" spans="1:13" x14ac:dyDescent="0.2">
      <c r="A5773" s="3">
        <v>41456</v>
      </c>
      <c r="B5773" t="s">
        <v>7672</v>
      </c>
      <c r="C5773" t="s">
        <v>3144</v>
      </c>
      <c r="D5773" t="s">
        <v>7673</v>
      </c>
      <c r="E5773" t="s">
        <v>3143</v>
      </c>
      <c r="F5773" s="4">
        <v>-0.26472727272727298</v>
      </c>
      <c r="G5773" s="4">
        <v>-0.3</v>
      </c>
      <c r="H5773" s="4">
        <v>0.164696552925234</v>
      </c>
      <c r="I5773" s="4">
        <v>0.184</v>
      </c>
      <c r="J5773" s="4">
        <v>-0.62</v>
      </c>
      <c r="K5773" s="4">
        <v>-0.36</v>
      </c>
      <c r="L5773" s="4">
        <v>-0.2</v>
      </c>
      <c r="M5773" s="4">
        <v>33</v>
      </c>
    </row>
    <row r="5774" spans="1:13" x14ac:dyDescent="0.2">
      <c r="A5774" s="3">
        <v>41456</v>
      </c>
      <c r="B5774" t="s">
        <v>7682</v>
      </c>
      <c r="C5774" t="s">
        <v>3147</v>
      </c>
      <c r="D5774" t="s">
        <v>7683</v>
      </c>
      <c r="E5774" t="s">
        <v>3146</v>
      </c>
      <c r="F5774" s="4">
        <v>0.20136363636363599</v>
      </c>
      <c r="G5774" s="4">
        <v>0.2</v>
      </c>
      <c r="H5774" s="4">
        <v>8.7956600868630899E-2</v>
      </c>
      <c r="I5774" s="4">
        <v>0.43</v>
      </c>
      <c r="J5774" s="4">
        <v>2.5000000000000001E-2</v>
      </c>
      <c r="K5774" s="4">
        <v>0.15</v>
      </c>
      <c r="L5774" s="4">
        <v>0.26</v>
      </c>
      <c r="M5774" s="4">
        <v>33</v>
      </c>
    </row>
    <row r="5775" spans="1:13" x14ac:dyDescent="0.2">
      <c r="A5775" s="3">
        <v>41456</v>
      </c>
      <c r="B5775" t="s">
        <v>7582</v>
      </c>
      <c r="C5775" t="s">
        <v>3114</v>
      </c>
      <c r="D5775" t="s">
        <v>7583</v>
      </c>
      <c r="E5775" t="s">
        <v>3113</v>
      </c>
      <c r="F5775" s="4">
        <v>8.4343749999999995E-2</v>
      </c>
      <c r="G5775" s="4">
        <v>4.4999999999999998E-2</v>
      </c>
      <c r="H5775" s="4">
        <v>9.3034370816520301E-2</v>
      </c>
      <c r="I5775" s="4">
        <v>0.3</v>
      </c>
      <c r="J5775" s="4">
        <v>-0.02</v>
      </c>
      <c r="K5775" s="4">
        <v>1.975E-2</v>
      </c>
      <c r="L5775" s="4">
        <v>0.12</v>
      </c>
      <c r="M5775" s="4">
        <v>32</v>
      </c>
    </row>
    <row r="5776" spans="1:13" x14ac:dyDescent="0.2">
      <c r="A5776" s="3">
        <v>41456</v>
      </c>
      <c r="B5776" t="s">
        <v>7690</v>
      </c>
      <c r="C5776" t="s">
        <v>3150</v>
      </c>
      <c r="D5776" t="s">
        <v>7691</v>
      </c>
      <c r="E5776" t="s">
        <v>3149</v>
      </c>
      <c r="F5776" s="4">
        <v>0.32878787878787902</v>
      </c>
      <c r="G5776" s="4">
        <v>0.34</v>
      </c>
      <c r="H5776" s="4">
        <v>8.6413163629651096E-2</v>
      </c>
      <c r="I5776" s="4">
        <v>0.5</v>
      </c>
      <c r="J5776" s="4">
        <v>0.02</v>
      </c>
      <c r="K5776" s="4">
        <v>0.3</v>
      </c>
      <c r="L5776" s="4">
        <v>0.38</v>
      </c>
      <c r="M5776" s="4">
        <v>33</v>
      </c>
    </row>
    <row r="5777" spans="1:13" x14ac:dyDescent="0.2">
      <c r="A5777" s="3">
        <v>41456</v>
      </c>
      <c r="B5777" t="s">
        <v>7590</v>
      </c>
      <c r="C5777" t="s">
        <v>3117</v>
      </c>
      <c r="D5777" t="s">
        <v>7591</v>
      </c>
      <c r="E5777" t="s">
        <v>3116</v>
      </c>
      <c r="F5777" s="4">
        <v>0.26239393939393901</v>
      </c>
      <c r="G5777" s="4">
        <v>0.26</v>
      </c>
      <c r="H5777" s="4">
        <v>5.9206175455953997E-2</v>
      </c>
      <c r="I5777" s="4">
        <v>0.37</v>
      </c>
      <c r="J5777" s="4">
        <v>0.1</v>
      </c>
      <c r="K5777" s="4">
        <v>0.23</v>
      </c>
      <c r="L5777" s="4">
        <v>0.3</v>
      </c>
      <c r="M5777" s="4">
        <v>33</v>
      </c>
    </row>
    <row r="5778" spans="1:13" x14ac:dyDescent="0.2">
      <c r="A5778" s="3">
        <v>41456</v>
      </c>
      <c r="B5778" t="s">
        <v>7600</v>
      </c>
      <c r="C5778" t="s">
        <v>3120</v>
      </c>
      <c r="D5778" t="s">
        <v>7601</v>
      </c>
      <c r="E5778" t="s">
        <v>3119</v>
      </c>
      <c r="F5778" s="4">
        <v>0.39030303030302999</v>
      </c>
      <c r="G5778" s="4">
        <v>0.39</v>
      </c>
      <c r="H5778" s="4">
        <v>9.4057324558113498E-2</v>
      </c>
      <c r="I5778" s="4">
        <v>0.56999999999999995</v>
      </c>
      <c r="J5778" s="4">
        <v>0.19</v>
      </c>
      <c r="K5778" s="4">
        <v>0.34</v>
      </c>
      <c r="L5778" s="4">
        <v>0.45</v>
      </c>
      <c r="M5778" s="4">
        <v>33</v>
      </c>
    </row>
    <row r="5779" spans="1:13" x14ac:dyDescent="0.2">
      <c r="A5779" s="3">
        <v>41456</v>
      </c>
      <c r="B5779" t="s">
        <v>7608</v>
      </c>
      <c r="C5779" t="s">
        <v>3123</v>
      </c>
      <c r="D5779" t="s">
        <v>7609</v>
      </c>
      <c r="E5779" t="s">
        <v>3122</v>
      </c>
      <c r="F5779" s="4">
        <v>0.48148484848484902</v>
      </c>
      <c r="G5779" s="4">
        <v>0.47</v>
      </c>
      <c r="H5779" s="4">
        <v>8.7154360623881405E-2</v>
      </c>
      <c r="I5779" s="4">
        <v>0.66</v>
      </c>
      <c r="J5779" s="4">
        <v>0.3</v>
      </c>
      <c r="K5779" s="4">
        <v>0.43</v>
      </c>
      <c r="L5779" s="4">
        <v>0.54</v>
      </c>
      <c r="M5779" s="4">
        <v>33</v>
      </c>
    </row>
    <row r="5780" spans="1:13" x14ac:dyDescent="0.2">
      <c r="A5780" s="3">
        <v>41456</v>
      </c>
      <c r="B5780" t="s">
        <v>7616</v>
      </c>
      <c r="C5780" t="s">
        <v>3126</v>
      </c>
      <c r="D5780" t="s">
        <v>7617</v>
      </c>
      <c r="E5780" t="s">
        <v>3125</v>
      </c>
      <c r="F5780" s="4">
        <v>0.65818181818181798</v>
      </c>
      <c r="G5780" s="4">
        <v>0.65</v>
      </c>
      <c r="H5780" s="4">
        <v>0.121769622275389</v>
      </c>
      <c r="I5780" s="4">
        <v>0.88</v>
      </c>
      <c r="J5780" s="4">
        <v>0.39</v>
      </c>
      <c r="K5780" s="4">
        <v>0.57999999999999996</v>
      </c>
      <c r="L5780" s="4">
        <v>0.73</v>
      </c>
      <c r="M5780" s="4">
        <v>33</v>
      </c>
    </row>
    <row r="5781" spans="1:13" x14ac:dyDescent="0.2">
      <c r="A5781" s="3">
        <v>41456</v>
      </c>
      <c r="B5781" t="s">
        <v>7626</v>
      </c>
      <c r="C5781" t="s">
        <v>3129</v>
      </c>
      <c r="D5781" t="s">
        <v>7627</v>
      </c>
      <c r="E5781" t="s">
        <v>3128</v>
      </c>
      <c r="F5781" s="4">
        <v>0.39175757575757603</v>
      </c>
      <c r="G5781" s="4">
        <v>0.39</v>
      </c>
      <c r="H5781" s="4">
        <v>0.116691642348282</v>
      </c>
      <c r="I5781" s="4">
        <v>0.57999999999999996</v>
      </c>
      <c r="J5781" s="4">
        <v>0.12</v>
      </c>
      <c r="K5781" s="4">
        <v>0.3</v>
      </c>
      <c r="L5781" s="4">
        <v>0.49</v>
      </c>
      <c r="M5781" s="4">
        <v>33</v>
      </c>
    </row>
    <row r="5782" spans="1:13" x14ac:dyDescent="0.2">
      <c r="A5782" s="3">
        <v>41456</v>
      </c>
      <c r="B5782" t="s">
        <v>7692</v>
      </c>
      <c r="C5782" t="s">
        <v>3096</v>
      </c>
      <c r="D5782" t="s">
        <v>7693</v>
      </c>
      <c r="E5782" t="s">
        <v>3095</v>
      </c>
      <c r="F5782" s="4">
        <v>3.1945862068965498</v>
      </c>
      <c r="G5782" s="4">
        <v>3.13</v>
      </c>
      <c r="H5782" s="4">
        <v>0.44070151197845803</v>
      </c>
      <c r="I5782" s="4">
        <v>3.97</v>
      </c>
      <c r="J5782" s="4">
        <v>2.48</v>
      </c>
      <c r="K5782" s="4">
        <v>2.94</v>
      </c>
      <c r="L5782" s="4">
        <v>3.58</v>
      </c>
      <c r="M5782" s="4">
        <v>29</v>
      </c>
    </row>
    <row r="5783" spans="1:13" x14ac:dyDescent="0.2">
      <c r="A5783" s="3">
        <v>41456</v>
      </c>
      <c r="B5783" t="s">
        <v>9568</v>
      </c>
      <c r="C5783" t="s">
        <v>3087</v>
      </c>
      <c r="D5783" t="s">
        <v>9569</v>
      </c>
      <c r="E5783" t="s">
        <v>3086</v>
      </c>
      <c r="F5783" s="4">
        <v>2.98068965517241</v>
      </c>
      <c r="G5783" s="4">
        <v>2.85</v>
      </c>
      <c r="H5783" s="4">
        <v>0.30485278689045497</v>
      </c>
      <c r="I5783" s="4">
        <v>3.7</v>
      </c>
      <c r="J5783" s="4">
        <v>2.54</v>
      </c>
      <c r="K5783" s="4">
        <v>2.8</v>
      </c>
      <c r="L5783" s="4">
        <v>3.1</v>
      </c>
      <c r="M5783" s="4">
        <v>29</v>
      </c>
    </row>
    <row r="5784" spans="1:13" x14ac:dyDescent="0.2">
      <c r="A5784" s="3">
        <v>41456</v>
      </c>
      <c r="B5784" t="s">
        <v>9606</v>
      </c>
      <c r="C5784" t="s">
        <v>3090</v>
      </c>
      <c r="D5784" t="s">
        <v>9607</v>
      </c>
      <c r="E5784" t="s">
        <v>3089</v>
      </c>
      <c r="F5784" s="4">
        <v>3.31</v>
      </c>
      <c r="G5784" s="4">
        <v>3.25</v>
      </c>
      <c r="H5784" s="4">
        <v>0.49790274437599003</v>
      </c>
      <c r="I5784" s="4">
        <v>4.5</v>
      </c>
      <c r="J5784" s="4">
        <v>2.27</v>
      </c>
      <c r="K5784" s="4">
        <v>3.1</v>
      </c>
      <c r="L5784" s="4">
        <v>3.55</v>
      </c>
      <c r="M5784" s="4">
        <v>29</v>
      </c>
    </row>
    <row r="5785" spans="1:13" x14ac:dyDescent="0.2">
      <c r="A5785" s="3">
        <v>41456</v>
      </c>
      <c r="B5785" t="s">
        <v>9873</v>
      </c>
      <c r="C5785" t="s">
        <v>3108</v>
      </c>
      <c r="D5785" t="s">
        <v>9874</v>
      </c>
      <c r="E5785" t="s">
        <v>3107</v>
      </c>
      <c r="F5785" s="4">
        <v>3.2904347826086999</v>
      </c>
      <c r="G5785" s="4">
        <v>3.2</v>
      </c>
      <c r="H5785" s="4">
        <v>0.36057376323739598</v>
      </c>
      <c r="I5785" s="4">
        <v>4.0599999999999996</v>
      </c>
      <c r="J5785" s="4">
        <v>2.75</v>
      </c>
      <c r="K5785" s="4">
        <v>3.04</v>
      </c>
      <c r="L5785" s="4">
        <v>3.5249999999999999</v>
      </c>
      <c r="M5785" s="4">
        <v>23</v>
      </c>
    </row>
    <row r="5786" spans="1:13" x14ac:dyDescent="0.2">
      <c r="A5786" s="3">
        <v>41456</v>
      </c>
      <c r="B5786" t="s">
        <v>9608</v>
      </c>
      <c r="C5786" t="s">
        <v>3093</v>
      </c>
      <c r="D5786" t="s">
        <v>9609</v>
      </c>
      <c r="E5786" t="s">
        <v>3092</v>
      </c>
      <c r="F5786" s="4">
        <v>3.2791666666666699</v>
      </c>
      <c r="G5786" s="4">
        <v>3.2</v>
      </c>
      <c r="H5786" s="4">
        <v>0.39205053652355298</v>
      </c>
      <c r="I5786" s="4">
        <v>4.18</v>
      </c>
      <c r="J5786" s="4">
        <v>2.7</v>
      </c>
      <c r="K5786" s="4">
        <v>2.9874999999999998</v>
      </c>
      <c r="L5786" s="4">
        <v>3.44</v>
      </c>
      <c r="M5786" s="4">
        <v>24</v>
      </c>
    </row>
    <row r="5787" spans="1:13" x14ac:dyDescent="0.2">
      <c r="A5787" s="3">
        <v>41456</v>
      </c>
      <c r="B5787" t="s">
        <v>9875</v>
      </c>
      <c r="C5787" t="s">
        <v>3111</v>
      </c>
      <c r="D5787" t="s">
        <v>9876</v>
      </c>
      <c r="E5787" t="s">
        <v>3110</v>
      </c>
      <c r="F5787" s="4">
        <v>3.2409090909090899</v>
      </c>
      <c r="G5787" s="4">
        <v>3.23</v>
      </c>
      <c r="H5787" s="4">
        <v>0.35048142523852699</v>
      </c>
      <c r="I5787" s="4">
        <v>3.97</v>
      </c>
      <c r="J5787" s="4">
        <v>2.7</v>
      </c>
      <c r="K5787" s="4">
        <v>3</v>
      </c>
      <c r="L5787" s="4">
        <v>3.4575</v>
      </c>
      <c r="M5787" s="4">
        <v>22</v>
      </c>
    </row>
    <row r="5788" spans="1:13" x14ac:dyDescent="0.2">
      <c r="A5788" s="3">
        <v>41456</v>
      </c>
      <c r="B5788" t="s">
        <v>7694</v>
      </c>
      <c r="C5788" t="s">
        <v>3153</v>
      </c>
      <c r="D5788" t="s">
        <v>7695</v>
      </c>
      <c r="E5788" t="s">
        <v>3152</v>
      </c>
      <c r="F5788" s="4">
        <v>0.13382142857142901</v>
      </c>
      <c r="G5788" s="4">
        <v>9.8500000000000004E-2</v>
      </c>
      <c r="H5788" s="4">
        <v>9.3071081386627202E-2</v>
      </c>
      <c r="I5788" s="4">
        <v>0.45</v>
      </c>
      <c r="J5788" s="4">
        <v>0.04</v>
      </c>
      <c r="K5788" s="4">
        <v>0.08</v>
      </c>
      <c r="L5788" s="4">
        <v>0.14249999999999999</v>
      </c>
      <c r="M5788" s="4">
        <v>28</v>
      </c>
    </row>
    <row r="5789" spans="1:13" x14ac:dyDescent="0.2">
      <c r="A5789" s="3">
        <v>41456</v>
      </c>
      <c r="B5789" t="s">
        <v>10159</v>
      </c>
      <c r="C5789" t="s">
        <v>4324</v>
      </c>
      <c r="D5789" t="s">
        <v>10160</v>
      </c>
      <c r="E5789" t="s">
        <v>4323</v>
      </c>
      <c r="F5789" s="4">
        <v>1.85034482758621</v>
      </c>
      <c r="G5789" s="4">
        <v>1.8</v>
      </c>
      <c r="H5789" s="4">
        <v>0.24736443269309399</v>
      </c>
      <c r="I5789" s="4">
        <v>2.8</v>
      </c>
      <c r="J5789" s="4">
        <v>1.6</v>
      </c>
      <c r="K5789" s="4">
        <v>1.68</v>
      </c>
      <c r="L5789" s="4">
        <v>2</v>
      </c>
      <c r="M5789" s="4">
        <v>29</v>
      </c>
    </row>
    <row r="5790" spans="1:13" x14ac:dyDescent="0.2">
      <c r="A5790" s="3">
        <v>41456</v>
      </c>
      <c r="B5790" t="s">
        <v>10179</v>
      </c>
      <c r="C5790" t="s">
        <v>4327</v>
      </c>
      <c r="D5790" t="s">
        <v>10180</v>
      </c>
      <c r="E5790" t="s">
        <v>4326</v>
      </c>
      <c r="F5790" s="4">
        <v>2.6462068965517198</v>
      </c>
      <c r="G5790" s="4">
        <v>2.7</v>
      </c>
      <c r="H5790" s="4">
        <v>0.25206878019845902</v>
      </c>
      <c r="I5790" s="4">
        <v>3.2</v>
      </c>
      <c r="J5790" s="4">
        <v>2.1</v>
      </c>
      <c r="K5790" s="4">
        <v>2.4</v>
      </c>
      <c r="L5790" s="4">
        <v>2.8</v>
      </c>
      <c r="M5790" s="4">
        <v>29</v>
      </c>
    </row>
    <row r="5791" spans="1:13" x14ac:dyDescent="0.2">
      <c r="A5791" s="3">
        <v>41456</v>
      </c>
      <c r="B5791" t="s">
        <v>9618</v>
      </c>
      <c r="C5791" t="s">
        <v>3939</v>
      </c>
      <c r="D5791" t="s">
        <v>9619</v>
      </c>
      <c r="E5791" t="s">
        <v>3947</v>
      </c>
      <c r="F5791" s="4">
        <v>12.682275000000001</v>
      </c>
      <c r="G5791" s="4">
        <v>12.7</v>
      </c>
      <c r="H5791" s="4">
        <v>0.157056745170985</v>
      </c>
      <c r="I5791" s="4">
        <v>12.92</v>
      </c>
      <c r="J5791" s="4">
        <v>12.2</v>
      </c>
      <c r="K5791" s="4">
        <v>12.615</v>
      </c>
      <c r="L5791" s="4">
        <v>12.7925</v>
      </c>
      <c r="M5791" s="4">
        <v>28</v>
      </c>
    </row>
    <row r="5792" spans="1:13" x14ac:dyDescent="0.2">
      <c r="A5792" s="3">
        <v>41456</v>
      </c>
      <c r="B5792" t="s">
        <v>9620</v>
      </c>
      <c r="C5792" t="s">
        <v>3942</v>
      </c>
      <c r="D5792" t="s">
        <v>9621</v>
      </c>
      <c r="E5792" t="s">
        <v>3949</v>
      </c>
      <c r="F5792" s="4">
        <v>12.7444620689655</v>
      </c>
      <c r="G5792" s="4">
        <v>12.67</v>
      </c>
      <c r="H5792" s="4">
        <v>0.32712422761936599</v>
      </c>
      <c r="I5792" s="4">
        <v>13.8</v>
      </c>
      <c r="J5792" s="4">
        <v>12.3</v>
      </c>
      <c r="K5792" s="4">
        <v>12.57</v>
      </c>
      <c r="L5792" s="4">
        <v>12.8</v>
      </c>
      <c r="M5792" s="4">
        <v>29</v>
      </c>
    </row>
    <row r="5793" spans="1:13" x14ac:dyDescent="0.2">
      <c r="A5793" s="3">
        <v>41456</v>
      </c>
      <c r="B5793" t="s">
        <v>9624</v>
      </c>
      <c r="C5793" t="s">
        <v>3952</v>
      </c>
      <c r="D5793" t="s">
        <v>9625</v>
      </c>
      <c r="E5793" t="s">
        <v>3951</v>
      </c>
      <c r="F5793" s="4">
        <v>12.636307142857101</v>
      </c>
      <c r="G5793" s="4">
        <v>12.625</v>
      </c>
      <c r="H5793" s="4">
        <v>0.20670550339135901</v>
      </c>
      <c r="I5793" s="4">
        <v>13.1</v>
      </c>
      <c r="J5793" s="4">
        <v>12.24</v>
      </c>
      <c r="K5793" s="4">
        <v>12.494999999999999</v>
      </c>
      <c r="L5793" s="4">
        <v>12.7925</v>
      </c>
      <c r="M5793" s="4">
        <v>28</v>
      </c>
    </row>
    <row r="5794" spans="1:13" x14ac:dyDescent="0.2">
      <c r="A5794" s="3">
        <v>41456</v>
      </c>
      <c r="B5794" t="s">
        <v>9572</v>
      </c>
      <c r="C5794" t="s">
        <v>3936</v>
      </c>
      <c r="D5794" t="s">
        <v>9573</v>
      </c>
      <c r="E5794" t="s">
        <v>3935</v>
      </c>
      <c r="F5794" s="4">
        <v>12.6478612903226</v>
      </c>
      <c r="G5794" s="4">
        <v>12.6</v>
      </c>
      <c r="H5794" s="4">
        <v>0.35831531242507603</v>
      </c>
      <c r="I5794" s="4">
        <v>13.7</v>
      </c>
      <c r="J5794" s="4">
        <v>11.8</v>
      </c>
      <c r="K5794" s="4">
        <v>12.5</v>
      </c>
      <c r="L5794" s="4">
        <v>12.87</v>
      </c>
      <c r="M5794" s="4">
        <v>31</v>
      </c>
    </row>
    <row r="5795" spans="1:13" x14ac:dyDescent="0.2">
      <c r="A5795" s="3">
        <v>41456</v>
      </c>
      <c r="B5795" t="s">
        <v>9602</v>
      </c>
      <c r="C5795" t="s">
        <v>3939</v>
      </c>
      <c r="D5795" t="s">
        <v>9603</v>
      </c>
      <c r="E5795" t="s">
        <v>3938</v>
      </c>
      <c r="F5795" s="4">
        <v>12.482970967741901</v>
      </c>
      <c r="G5795" s="4">
        <v>12.38</v>
      </c>
      <c r="H5795" s="4">
        <v>0.48282444649068101</v>
      </c>
      <c r="I5795" s="4">
        <v>13.49</v>
      </c>
      <c r="J5795" s="4">
        <v>11.46</v>
      </c>
      <c r="K5795" s="4">
        <v>12.175000000000001</v>
      </c>
      <c r="L5795" s="4">
        <v>12.795</v>
      </c>
      <c r="M5795" s="4">
        <v>31</v>
      </c>
    </row>
    <row r="5796" spans="1:13" x14ac:dyDescent="0.2">
      <c r="A5796" s="3">
        <v>41456</v>
      </c>
      <c r="B5796" t="s">
        <v>10157</v>
      </c>
      <c r="C5796" t="s">
        <v>3579</v>
      </c>
      <c r="D5796" t="s">
        <v>10158</v>
      </c>
      <c r="E5796" t="s">
        <v>3578</v>
      </c>
      <c r="F5796" s="4">
        <v>2.65151515151515</v>
      </c>
      <c r="G5796" s="4">
        <v>2.7</v>
      </c>
      <c r="H5796" s="4">
        <v>0.26052976332034999</v>
      </c>
      <c r="I5796" s="4">
        <v>3.1</v>
      </c>
      <c r="J5796" s="4">
        <v>2.1</v>
      </c>
      <c r="K5796" s="4">
        <v>2.5</v>
      </c>
      <c r="L5796" s="4">
        <v>2.81</v>
      </c>
      <c r="M5796" s="4">
        <v>33</v>
      </c>
    </row>
    <row r="5797" spans="1:13" x14ac:dyDescent="0.2">
      <c r="A5797" s="3">
        <v>41456</v>
      </c>
      <c r="B5797" t="s">
        <v>10181</v>
      </c>
      <c r="C5797" t="s">
        <v>3582</v>
      </c>
      <c r="D5797" t="s">
        <v>10182</v>
      </c>
      <c r="E5797" t="s">
        <v>3581</v>
      </c>
      <c r="F5797" s="4">
        <v>3.9796874999999998</v>
      </c>
      <c r="G5797" s="4">
        <v>4</v>
      </c>
      <c r="H5797" s="4">
        <v>0.290699760588913</v>
      </c>
      <c r="I5797" s="4">
        <v>4.5999999999999996</v>
      </c>
      <c r="J5797" s="4">
        <v>3.4</v>
      </c>
      <c r="K5797" s="4">
        <v>3.8</v>
      </c>
      <c r="L5797" s="4">
        <v>4.2</v>
      </c>
      <c r="M5797" s="4">
        <v>32</v>
      </c>
    </row>
    <row r="5798" spans="1:13" x14ac:dyDescent="0.2">
      <c r="A5798" s="3">
        <v>41456</v>
      </c>
      <c r="B5798" t="s">
        <v>10183</v>
      </c>
      <c r="C5798" t="s">
        <v>3585</v>
      </c>
      <c r="D5798" t="s">
        <v>10184</v>
      </c>
      <c r="E5798" t="s">
        <v>3584</v>
      </c>
      <c r="F5798" s="4">
        <v>4.0938461538461501</v>
      </c>
      <c r="G5798" s="4">
        <v>4.1500000000000004</v>
      </c>
      <c r="H5798" s="4">
        <v>0.41298984900916802</v>
      </c>
      <c r="I5798" s="4">
        <v>4.9000000000000004</v>
      </c>
      <c r="J5798" s="4">
        <v>3</v>
      </c>
      <c r="K5798" s="4">
        <v>3.8</v>
      </c>
      <c r="L5798" s="4">
        <v>4.3</v>
      </c>
      <c r="M5798" s="4">
        <v>26</v>
      </c>
    </row>
    <row r="5799" spans="1:13" x14ac:dyDescent="0.2">
      <c r="A5799" s="3">
        <v>41456</v>
      </c>
      <c r="B5799" t="s">
        <v>10185</v>
      </c>
      <c r="C5799" t="s">
        <v>3600</v>
      </c>
      <c r="D5799" t="s">
        <v>10186</v>
      </c>
      <c r="E5799" t="s">
        <v>3599</v>
      </c>
      <c r="F5799" s="4">
        <v>4.3090322580645202</v>
      </c>
      <c r="G5799" s="4">
        <v>4.2</v>
      </c>
      <c r="H5799" s="4">
        <v>0.637700843335963</v>
      </c>
      <c r="I5799" s="4">
        <v>5.9</v>
      </c>
      <c r="J5799" s="4">
        <v>3.2</v>
      </c>
      <c r="K5799" s="4">
        <v>4</v>
      </c>
      <c r="L5799" s="4">
        <v>4.5999999999999996</v>
      </c>
      <c r="M5799" s="4">
        <v>31</v>
      </c>
    </row>
    <row r="5800" spans="1:13" x14ac:dyDescent="0.2">
      <c r="A5800" s="3">
        <v>41456</v>
      </c>
      <c r="B5800" t="s">
        <v>10167</v>
      </c>
      <c r="C5800" t="s">
        <v>3591</v>
      </c>
      <c r="D5800" t="s">
        <v>10168</v>
      </c>
      <c r="E5800" t="s">
        <v>3590</v>
      </c>
      <c r="F5800" s="4">
        <v>2.7546875000000002</v>
      </c>
      <c r="G5800" s="4">
        <v>2.7250000000000001</v>
      </c>
      <c r="H5800" s="4">
        <v>0.437787578295316</v>
      </c>
      <c r="I5800" s="4">
        <v>3.7</v>
      </c>
      <c r="J5800" s="4">
        <v>2</v>
      </c>
      <c r="K5800" s="4">
        <v>2.4</v>
      </c>
      <c r="L5800" s="4">
        <v>3.085</v>
      </c>
      <c r="M5800" s="4">
        <v>32</v>
      </c>
    </row>
    <row r="5801" spans="1:13" x14ac:dyDescent="0.2">
      <c r="A5801" s="3">
        <v>41456</v>
      </c>
      <c r="B5801" t="s">
        <v>10187</v>
      </c>
      <c r="C5801" t="s">
        <v>3603</v>
      </c>
      <c r="D5801" t="s">
        <v>10188</v>
      </c>
      <c r="E5801" t="s">
        <v>3602</v>
      </c>
      <c r="F5801" s="4">
        <v>3.70064516129032</v>
      </c>
      <c r="G5801" s="4">
        <v>3.7</v>
      </c>
      <c r="H5801" s="4">
        <v>0.52372343518229103</v>
      </c>
      <c r="I5801" s="4">
        <v>4.9000000000000004</v>
      </c>
      <c r="J5801" s="4">
        <v>2.5</v>
      </c>
      <c r="K5801" s="4">
        <v>3.35</v>
      </c>
      <c r="L5801" s="4">
        <v>4</v>
      </c>
      <c r="M5801" s="4">
        <v>31</v>
      </c>
    </row>
    <row r="5802" spans="1:13" x14ac:dyDescent="0.2">
      <c r="A5802" s="3">
        <v>41456</v>
      </c>
      <c r="B5802" t="s">
        <v>10169</v>
      </c>
      <c r="C5802" t="s">
        <v>3594</v>
      </c>
      <c r="D5802" t="s">
        <v>10170</v>
      </c>
      <c r="E5802" t="s">
        <v>3593</v>
      </c>
      <c r="F5802" s="4">
        <v>3.2681249999999999</v>
      </c>
      <c r="G5802" s="4">
        <v>3.2</v>
      </c>
      <c r="H5802" s="4">
        <v>0.49020362786722999</v>
      </c>
      <c r="I5802" s="4">
        <v>4.3</v>
      </c>
      <c r="J5802" s="4">
        <v>1.8</v>
      </c>
      <c r="K5802" s="4">
        <v>3</v>
      </c>
      <c r="L5802" s="4">
        <v>3.54</v>
      </c>
      <c r="M5802" s="4">
        <v>32</v>
      </c>
    </row>
    <row r="5803" spans="1:13" x14ac:dyDescent="0.2">
      <c r="A5803" s="3">
        <v>41456</v>
      </c>
      <c r="B5803" t="s">
        <v>10189</v>
      </c>
      <c r="C5803" t="s">
        <v>3606</v>
      </c>
      <c r="D5803" t="s">
        <v>10190</v>
      </c>
      <c r="E5803" t="s">
        <v>3605</v>
      </c>
      <c r="F5803" s="4">
        <v>3.9238709677419399</v>
      </c>
      <c r="G5803" s="4">
        <v>3.92</v>
      </c>
      <c r="H5803" s="4">
        <v>0.41204107739686002</v>
      </c>
      <c r="I5803" s="4">
        <v>4.7699999999999996</v>
      </c>
      <c r="J5803" s="4">
        <v>2.9</v>
      </c>
      <c r="K5803" s="4">
        <v>3.63</v>
      </c>
      <c r="L5803" s="4">
        <v>4.1500000000000004</v>
      </c>
      <c r="M5803" s="4">
        <v>31</v>
      </c>
    </row>
    <row r="5804" spans="1:13" x14ac:dyDescent="0.2">
      <c r="A5804" s="3">
        <v>41456</v>
      </c>
      <c r="B5804" t="s">
        <v>10191</v>
      </c>
      <c r="C5804" t="s">
        <v>3597</v>
      </c>
      <c r="D5804" t="s">
        <v>10192</v>
      </c>
      <c r="E5804" t="s">
        <v>3596</v>
      </c>
      <c r="F5804" s="4">
        <v>3.6715624999999998</v>
      </c>
      <c r="G5804" s="4">
        <v>3.75</v>
      </c>
      <c r="H5804" s="4">
        <v>0.47791961380347697</v>
      </c>
      <c r="I5804" s="4">
        <v>4.5</v>
      </c>
      <c r="J5804" s="4">
        <v>2.5</v>
      </c>
      <c r="K5804" s="4">
        <v>3.3</v>
      </c>
      <c r="L5804" s="4">
        <v>3.97</v>
      </c>
      <c r="M5804" s="4">
        <v>32</v>
      </c>
    </row>
    <row r="5805" spans="1:13" x14ac:dyDescent="0.2">
      <c r="A5805" s="3">
        <v>41456</v>
      </c>
      <c r="B5805" t="s">
        <v>10193</v>
      </c>
      <c r="C5805" t="s">
        <v>3609</v>
      </c>
      <c r="D5805" t="s">
        <v>10194</v>
      </c>
      <c r="E5805" t="s">
        <v>3608</v>
      </c>
      <c r="F5805" s="4">
        <v>3.9558064516128999</v>
      </c>
      <c r="G5805" s="4">
        <v>4</v>
      </c>
      <c r="H5805" s="4">
        <v>0.54179192927142805</v>
      </c>
      <c r="I5805" s="4">
        <v>5.2</v>
      </c>
      <c r="J5805" s="4">
        <v>2.8</v>
      </c>
      <c r="K5805" s="4">
        <v>3.75</v>
      </c>
      <c r="L5805" s="4">
        <v>4.2750000000000004</v>
      </c>
      <c r="M5805" s="4">
        <v>31</v>
      </c>
    </row>
    <row r="5806" spans="1:13" x14ac:dyDescent="0.2">
      <c r="A5806" s="3">
        <v>41487</v>
      </c>
      <c r="B5806" t="s">
        <v>9622</v>
      </c>
      <c r="C5806" t="s">
        <v>3930</v>
      </c>
      <c r="D5806" t="s">
        <v>9623</v>
      </c>
      <c r="E5806" t="s">
        <v>3929</v>
      </c>
      <c r="F5806" s="4">
        <v>6.63894736842105</v>
      </c>
      <c r="G5806" s="4">
        <v>6.75</v>
      </c>
      <c r="H5806" s="4">
        <v>0.70181427376037397</v>
      </c>
      <c r="I5806" s="4">
        <v>8.11</v>
      </c>
      <c r="J5806" s="4">
        <v>5.58</v>
      </c>
      <c r="K5806" s="4">
        <v>6</v>
      </c>
      <c r="L5806" s="4">
        <v>7.1749999999999998</v>
      </c>
      <c r="M5806" s="4">
        <v>19</v>
      </c>
    </row>
    <row r="5807" spans="1:13" x14ac:dyDescent="0.2">
      <c r="A5807" s="3">
        <v>41487</v>
      </c>
      <c r="B5807" t="s">
        <v>9564</v>
      </c>
      <c r="C5807" t="s">
        <v>3918</v>
      </c>
      <c r="D5807" t="s">
        <v>9565</v>
      </c>
      <c r="E5807" t="s">
        <v>3917</v>
      </c>
      <c r="F5807" s="4">
        <v>3.9314285714285702</v>
      </c>
      <c r="G5807" s="4">
        <v>3.9449999999999998</v>
      </c>
      <c r="H5807" s="4">
        <v>0.11174422797967</v>
      </c>
      <c r="I5807" s="4">
        <v>4.17</v>
      </c>
      <c r="J5807" s="4">
        <v>3.65</v>
      </c>
      <c r="K5807" s="4">
        <v>3.8824999999999998</v>
      </c>
      <c r="L5807" s="4">
        <v>4</v>
      </c>
      <c r="M5807" s="4">
        <v>28</v>
      </c>
    </row>
    <row r="5808" spans="1:13" x14ac:dyDescent="0.2">
      <c r="A5808" s="3">
        <v>41487</v>
      </c>
      <c r="B5808" t="s">
        <v>9596</v>
      </c>
      <c r="C5808" t="s">
        <v>3921</v>
      </c>
      <c r="D5808" t="s">
        <v>9597</v>
      </c>
      <c r="E5808" t="s">
        <v>3920</v>
      </c>
      <c r="F5808" s="4">
        <v>4.1414285714285697</v>
      </c>
      <c r="G5808" s="4">
        <v>4.0999999999999996</v>
      </c>
      <c r="H5808" s="4">
        <v>0.286520819303205</v>
      </c>
      <c r="I5808" s="4">
        <v>4.99</v>
      </c>
      <c r="J5808" s="4">
        <v>3.54</v>
      </c>
      <c r="K5808" s="4">
        <v>4</v>
      </c>
      <c r="L5808" s="4">
        <v>4.2774999999999999</v>
      </c>
      <c r="M5808" s="4">
        <v>28</v>
      </c>
    </row>
    <row r="5809" spans="1:13" x14ac:dyDescent="0.2">
      <c r="A5809" s="3">
        <v>41487</v>
      </c>
      <c r="B5809" t="s">
        <v>9604</v>
      </c>
      <c r="C5809" t="s">
        <v>3924</v>
      </c>
      <c r="D5809" t="s">
        <v>9605</v>
      </c>
      <c r="E5809" t="s">
        <v>3923</v>
      </c>
      <c r="F5809" s="4">
        <v>4.7215384615384597</v>
      </c>
      <c r="G5809" s="4">
        <v>4.5250000000000004</v>
      </c>
      <c r="H5809" s="4">
        <v>0.75409650474030099</v>
      </c>
      <c r="I5809" s="4">
        <v>7.19</v>
      </c>
      <c r="J5809" s="4">
        <v>3.85</v>
      </c>
      <c r="K5809" s="4">
        <v>4.3724999999999996</v>
      </c>
      <c r="L5809" s="4">
        <v>4.87</v>
      </c>
      <c r="M5809" s="4">
        <v>26</v>
      </c>
    </row>
    <row r="5810" spans="1:13" x14ac:dyDescent="0.2">
      <c r="A5810" s="3">
        <v>41487</v>
      </c>
      <c r="B5810" t="s">
        <v>10171</v>
      </c>
      <c r="C5810" t="s">
        <v>3988</v>
      </c>
      <c r="D5810" t="s">
        <v>10172</v>
      </c>
      <c r="E5810" t="s">
        <v>3987</v>
      </c>
      <c r="F5810" s="4">
        <v>4.7014285714285702</v>
      </c>
      <c r="G5810" s="4">
        <v>4.72</v>
      </c>
      <c r="H5810" s="4">
        <v>0.50337905815645101</v>
      </c>
      <c r="I5810" s="4">
        <v>5.3</v>
      </c>
      <c r="J5810" s="4">
        <v>2.5299999999999998</v>
      </c>
      <c r="K5810" s="4">
        <v>4.5</v>
      </c>
      <c r="L5810" s="4">
        <v>5</v>
      </c>
      <c r="M5810" s="4">
        <v>28</v>
      </c>
    </row>
    <row r="5811" spans="1:13" x14ac:dyDescent="0.2">
      <c r="A5811" s="3">
        <v>41487</v>
      </c>
      <c r="B5811" t="s">
        <v>10173</v>
      </c>
      <c r="C5811" t="s">
        <v>3991</v>
      </c>
      <c r="D5811" t="s">
        <v>10174</v>
      </c>
      <c r="E5811" t="s">
        <v>3990</v>
      </c>
      <c r="F5811" s="4">
        <v>4.5771428571428601</v>
      </c>
      <c r="G5811" s="4">
        <v>4.55</v>
      </c>
      <c r="H5811" s="4">
        <v>0.36935235754109402</v>
      </c>
      <c r="I5811" s="4">
        <v>5.5</v>
      </c>
      <c r="J5811" s="4">
        <v>3.87</v>
      </c>
      <c r="K5811" s="4">
        <v>4.4950000000000001</v>
      </c>
      <c r="L5811" s="4">
        <v>4.8</v>
      </c>
      <c r="M5811" s="4">
        <v>28</v>
      </c>
    </row>
    <row r="5812" spans="1:13" x14ac:dyDescent="0.2">
      <c r="A5812" s="3">
        <v>41487</v>
      </c>
      <c r="B5812" t="s">
        <v>10175</v>
      </c>
      <c r="C5812" t="s">
        <v>3994</v>
      </c>
      <c r="D5812" t="s">
        <v>10176</v>
      </c>
      <c r="E5812" t="s">
        <v>3993</v>
      </c>
      <c r="F5812" s="4">
        <v>4.8992857142857096</v>
      </c>
      <c r="G5812" s="4">
        <v>5</v>
      </c>
      <c r="H5812" s="4">
        <v>0.48323699094542599</v>
      </c>
      <c r="I5812" s="4">
        <v>5.2</v>
      </c>
      <c r="J5812" s="4">
        <v>2.5099999999999998</v>
      </c>
      <c r="K5812" s="4">
        <v>4.9000000000000004</v>
      </c>
      <c r="L5812" s="4">
        <v>5.03</v>
      </c>
      <c r="M5812" s="4">
        <v>28</v>
      </c>
    </row>
    <row r="5813" spans="1:13" x14ac:dyDescent="0.2">
      <c r="A5813" s="3">
        <v>41487</v>
      </c>
      <c r="B5813" t="s">
        <v>10177</v>
      </c>
      <c r="C5813" t="s">
        <v>3997</v>
      </c>
      <c r="D5813" t="s">
        <v>10178</v>
      </c>
      <c r="E5813" t="s">
        <v>3996</v>
      </c>
      <c r="F5813" s="4">
        <v>4.7848148148148102</v>
      </c>
      <c r="G5813" s="4">
        <v>4.8</v>
      </c>
      <c r="H5813" s="4">
        <v>0.33738098038556602</v>
      </c>
      <c r="I5813" s="4">
        <v>5.5</v>
      </c>
      <c r="J5813" s="4">
        <v>3.72</v>
      </c>
      <c r="K5813" s="4">
        <v>4.6550000000000002</v>
      </c>
      <c r="L5813" s="4">
        <v>4.97</v>
      </c>
      <c r="M5813" s="4">
        <v>27</v>
      </c>
    </row>
    <row r="5814" spans="1:13" x14ac:dyDescent="0.2">
      <c r="A5814" s="3">
        <v>41487</v>
      </c>
      <c r="B5814" t="s">
        <v>7544</v>
      </c>
      <c r="C5814" t="s">
        <v>3900</v>
      </c>
      <c r="D5814" t="s">
        <v>7545</v>
      </c>
      <c r="E5814" t="s">
        <v>3899</v>
      </c>
      <c r="F5814" s="4">
        <v>3.9867741935483898</v>
      </c>
      <c r="G5814" s="4">
        <v>4</v>
      </c>
      <c r="H5814" s="4">
        <v>0.19980635786971701</v>
      </c>
      <c r="I5814" s="4">
        <v>4.59</v>
      </c>
      <c r="J5814" s="4">
        <v>3.5</v>
      </c>
      <c r="K5814" s="4">
        <v>4</v>
      </c>
      <c r="L5814" s="4">
        <v>4</v>
      </c>
      <c r="M5814" s="4">
        <v>31</v>
      </c>
    </row>
    <row r="5815" spans="1:13" x14ac:dyDescent="0.2">
      <c r="A5815" s="3">
        <v>41487</v>
      </c>
      <c r="B5815" t="s">
        <v>7652</v>
      </c>
      <c r="C5815" t="s">
        <v>3912</v>
      </c>
      <c r="D5815" t="s">
        <v>7653</v>
      </c>
      <c r="E5815" t="s">
        <v>3911</v>
      </c>
      <c r="F5815" s="4">
        <v>4.2525000000000004</v>
      </c>
      <c r="G5815" s="4">
        <v>4.25</v>
      </c>
      <c r="H5815" s="4">
        <v>0.31615309231095301</v>
      </c>
      <c r="I5815" s="4">
        <v>5</v>
      </c>
      <c r="J5815" s="4">
        <v>3.5</v>
      </c>
      <c r="K5815" s="4">
        <v>4</v>
      </c>
      <c r="L5815" s="4">
        <v>4.5</v>
      </c>
      <c r="M5815" s="4">
        <v>28</v>
      </c>
    </row>
    <row r="5816" spans="1:13" x14ac:dyDescent="0.2">
      <c r="A5816" s="3">
        <v>41487</v>
      </c>
      <c r="B5816" t="s">
        <v>7570</v>
      </c>
      <c r="C5816" t="s">
        <v>3903</v>
      </c>
      <c r="D5816" t="s">
        <v>7571</v>
      </c>
      <c r="E5816" t="s">
        <v>3902</v>
      </c>
      <c r="F5816" s="4">
        <v>3.99612903225806</v>
      </c>
      <c r="G5816" s="4">
        <v>4</v>
      </c>
      <c r="H5816" s="4">
        <v>0.20808135299052</v>
      </c>
      <c r="I5816" s="4">
        <v>4.63</v>
      </c>
      <c r="J5816" s="4">
        <v>3.5</v>
      </c>
      <c r="K5816" s="4">
        <v>4</v>
      </c>
      <c r="L5816" s="4">
        <v>4</v>
      </c>
      <c r="M5816" s="4">
        <v>31</v>
      </c>
    </row>
    <row r="5817" spans="1:13" x14ac:dyDescent="0.2">
      <c r="A5817" s="3">
        <v>41487</v>
      </c>
      <c r="B5817" t="s">
        <v>7678</v>
      </c>
      <c r="C5817" t="s">
        <v>3915</v>
      </c>
      <c r="D5817" t="s">
        <v>7679</v>
      </c>
      <c r="E5817" t="s">
        <v>3914</v>
      </c>
      <c r="F5817" s="4">
        <v>4.3855555555555599</v>
      </c>
      <c r="G5817" s="4">
        <v>4.25</v>
      </c>
      <c r="H5817" s="4">
        <v>0.38192159216795102</v>
      </c>
      <c r="I5817" s="4">
        <v>5</v>
      </c>
      <c r="J5817" s="4">
        <v>3.5</v>
      </c>
      <c r="K5817" s="4">
        <v>4.125</v>
      </c>
      <c r="L5817" s="4">
        <v>4.5999999999999996</v>
      </c>
      <c r="M5817" s="4">
        <v>27</v>
      </c>
    </row>
    <row r="5818" spans="1:13" x14ac:dyDescent="0.2">
      <c r="A5818" s="3">
        <v>41487</v>
      </c>
      <c r="B5818" t="s">
        <v>7490</v>
      </c>
      <c r="C5818" t="s">
        <v>3894</v>
      </c>
      <c r="D5818" t="s">
        <v>7491</v>
      </c>
      <c r="E5818" t="s">
        <v>3893</v>
      </c>
      <c r="F5818" s="4">
        <v>3.9896774193548401</v>
      </c>
      <c r="G5818" s="4">
        <v>4</v>
      </c>
      <c r="H5818" s="4">
        <v>0.12676707961106601</v>
      </c>
      <c r="I5818" s="4">
        <v>4.4000000000000004</v>
      </c>
      <c r="J5818" s="4">
        <v>3.5</v>
      </c>
      <c r="K5818" s="4">
        <v>4</v>
      </c>
      <c r="L5818" s="4">
        <v>4</v>
      </c>
      <c r="M5818" s="4">
        <v>31</v>
      </c>
    </row>
    <row r="5819" spans="1:13" x14ac:dyDescent="0.2">
      <c r="A5819" s="3">
        <v>41487</v>
      </c>
      <c r="B5819" t="s">
        <v>7596</v>
      </c>
      <c r="C5819" t="s">
        <v>3906</v>
      </c>
      <c r="D5819" t="s">
        <v>7597</v>
      </c>
      <c r="E5819" t="s">
        <v>3905</v>
      </c>
      <c r="F5819" s="4">
        <v>4.0306451612903196</v>
      </c>
      <c r="G5819" s="4">
        <v>4</v>
      </c>
      <c r="H5819" s="4">
        <v>0.24210101863851499</v>
      </c>
      <c r="I5819" s="4">
        <v>4.6500000000000004</v>
      </c>
      <c r="J5819" s="4">
        <v>3.5</v>
      </c>
      <c r="K5819" s="4">
        <v>4</v>
      </c>
      <c r="L5819" s="4">
        <v>4</v>
      </c>
      <c r="M5819" s="4">
        <v>31</v>
      </c>
    </row>
    <row r="5820" spans="1:13" x14ac:dyDescent="0.2">
      <c r="A5820" s="3">
        <v>41487</v>
      </c>
      <c r="B5820" t="s">
        <v>7516</v>
      </c>
      <c r="C5820" t="s">
        <v>3897</v>
      </c>
      <c r="D5820" t="s">
        <v>7517</v>
      </c>
      <c r="E5820" t="s">
        <v>3896</v>
      </c>
      <c r="F5820" s="4">
        <v>3.9690322580645199</v>
      </c>
      <c r="G5820" s="4">
        <v>4</v>
      </c>
      <c r="H5820" s="4">
        <v>0.18365465487720301</v>
      </c>
      <c r="I5820" s="4">
        <v>4.54</v>
      </c>
      <c r="J5820" s="4">
        <v>3.5</v>
      </c>
      <c r="K5820" s="4">
        <v>4</v>
      </c>
      <c r="L5820" s="4">
        <v>4</v>
      </c>
      <c r="M5820" s="4">
        <v>31</v>
      </c>
    </row>
    <row r="5821" spans="1:13" x14ac:dyDescent="0.2">
      <c r="A5821" s="3">
        <v>41487</v>
      </c>
      <c r="B5821" t="s">
        <v>7622</v>
      </c>
      <c r="C5821" t="s">
        <v>3909</v>
      </c>
      <c r="D5821" t="s">
        <v>7623</v>
      </c>
      <c r="E5821" t="s">
        <v>3908</v>
      </c>
      <c r="F5821" s="4">
        <v>4.0909677419354802</v>
      </c>
      <c r="G5821" s="4">
        <v>4</v>
      </c>
      <c r="H5821" s="4">
        <v>0.26107923240157899</v>
      </c>
      <c r="I5821" s="4">
        <v>4.67</v>
      </c>
      <c r="J5821" s="4">
        <v>3.5</v>
      </c>
      <c r="K5821" s="4">
        <v>4</v>
      </c>
      <c r="L5821" s="4">
        <v>4.2249999999999996</v>
      </c>
      <c r="M5821" s="4">
        <v>31</v>
      </c>
    </row>
    <row r="5822" spans="1:13" x14ac:dyDescent="0.2">
      <c r="A5822" s="3">
        <v>41487</v>
      </c>
      <c r="B5822" t="s">
        <v>7696</v>
      </c>
      <c r="C5822" t="s">
        <v>3081</v>
      </c>
      <c r="D5822" t="s">
        <v>7697</v>
      </c>
      <c r="E5822" t="s">
        <v>3080</v>
      </c>
      <c r="F5822" s="4">
        <v>3.64302857142857</v>
      </c>
      <c r="G5822" s="4">
        <v>3.6</v>
      </c>
      <c r="H5822" s="4">
        <v>0.46729871323914202</v>
      </c>
      <c r="I5822" s="4">
        <v>5</v>
      </c>
      <c r="J5822" s="4">
        <v>2.87</v>
      </c>
      <c r="K5822" s="4">
        <v>3.38</v>
      </c>
      <c r="L5822" s="4">
        <v>3.89</v>
      </c>
      <c r="M5822" s="4">
        <v>35</v>
      </c>
    </row>
    <row r="5823" spans="1:13" x14ac:dyDescent="0.2">
      <c r="A5823" s="3">
        <v>41487</v>
      </c>
      <c r="B5823" t="s">
        <v>9534</v>
      </c>
      <c r="C5823" t="s">
        <v>3072</v>
      </c>
      <c r="D5823" t="s">
        <v>9535</v>
      </c>
      <c r="E5823" t="s">
        <v>3071</v>
      </c>
      <c r="F5823" s="4">
        <v>3.54771428571429</v>
      </c>
      <c r="G5823" s="4">
        <v>3.51</v>
      </c>
      <c r="H5823" s="4">
        <v>0.21804054822961</v>
      </c>
      <c r="I5823" s="4">
        <v>4.2</v>
      </c>
      <c r="J5823" s="4">
        <v>3.19</v>
      </c>
      <c r="K5823" s="4">
        <v>3.4</v>
      </c>
      <c r="L5823" s="4">
        <v>3.6</v>
      </c>
      <c r="M5823" s="4">
        <v>35</v>
      </c>
    </row>
    <row r="5824" spans="1:13" x14ac:dyDescent="0.2">
      <c r="A5824" s="3">
        <v>41487</v>
      </c>
      <c r="B5824" t="s">
        <v>9566</v>
      </c>
      <c r="C5824" t="s">
        <v>3075</v>
      </c>
      <c r="D5824" t="s">
        <v>9567</v>
      </c>
      <c r="E5824" t="s">
        <v>3074</v>
      </c>
      <c r="F5824" s="4">
        <v>3.7917142857142898</v>
      </c>
      <c r="G5824" s="4">
        <v>3.6</v>
      </c>
      <c r="H5824" s="4">
        <v>0.53348733770896395</v>
      </c>
      <c r="I5824" s="4">
        <v>5.2</v>
      </c>
      <c r="J5824" s="4">
        <v>3.02</v>
      </c>
      <c r="K5824" s="4">
        <v>3.4249999999999998</v>
      </c>
      <c r="L5824" s="4">
        <v>4.0250000000000004</v>
      </c>
      <c r="M5824" s="4">
        <v>35</v>
      </c>
    </row>
    <row r="5825" spans="1:13" x14ac:dyDescent="0.2">
      <c r="A5825" s="3">
        <v>41487</v>
      </c>
      <c r="B5825" t="s">
        <v>7634</v>
      </c>
      <c r="C5825" t="s">
        <v>3102</v>
      </c>
      <c r="D5825" t="s">
        <v>7635</v>
      </c>
      <c r="E5825" t="s">
        <v>3101</v>
      </c>
      <c r="F5825" s="4">
        <v>3.5763333333333298</v>
      </c>
      <c r="G5825" s="4">
        <v>3.5550000000000002</v>
      </c>
      <c r="H5825" s="4">
        <v>0.26667147984161998</v>
      </c>
      <c r="I5825" s="4">
        <v>4.0999999999999996</v>
      </c>
      <c r="J5825" s="4">
        <v>2.92</v>
      </c>
      <c r="K5825" s="4">
        <v>3.4424999999999999</v>
      </c>
      <c r="L5825" s="4">
        <v>3.7374999999999998</v>
      </c>
      <c r="M5825" s="4">
        <v>30</v>
      </c>
    </row>
    <row r="5826" spans="1:13" x14ac:dyDescent="0.2">
      <c r="A5826" s="3">
        <v>41487</v>
      </c>
      <c r="B5826" t="s">
        <v>9598</v>
      </c>
      <c r="C5826" t="s">
        <v>3078</v>
      </c>
      <c r="D5826" t="s">
        <v>9599</v>
      </c>
      <c r="E5826" t="s">
        <v>3077</v>
      </c>
      <c r="F5826" s="4">
        <v>3.58266666666667</v>
      </c>
      <c r="G5826" s="4">
        <v>3.51</v>
      </c>
      <c r="H5826" s="4">
        <v>0.31128137103595399</v>
      </c>
      <c r="I5826" s="4">
        <v>4.71</v>
      </c>
      <c r="J5826" s="4">
        <v>3.12</v>
      </c>
      <c r="K5826" s="4">
        <v>3.4024999999999999</v>
      </c>
      <c r="L5826" s="4">
        <v>3.6924999999999999</v>
      </c>
      <c r="M5826" s="4">
        <v>30</v>
      </c>
    </row>
    <row r="5827" spans="1:13" x14ac:dyDescent="0.2">
      <c r="A5827" s="3">
        <v>41487</v>
      </c>
      <c r="B5827" t="s">
        <v>7636</v>
      </c>
      <c r="C5827" t="s">
        <v>3105</v>
      </c>
      <c r="D5827" t="s">
        <v>7637</v>
      </c>
      <c r="E5827" t="s">
        <v>3104</v>
      </c>
      <c r="F5827" s="4">
        <v>3.5049999999999999</v>
      </c>
      <c r="G5827" s="4">
        <v>3.5</v>
      </c>
      <c r="H5827" s="4">
        <v>0.31635586683789901</v>
      </c>
      <c r="I5827" s="4">
        <v>4</v>
      </c>
      <c r="J5827" s="4">
        <v>2.71</v>
      </c>
      <c r="K5827" s="4">
        <v>3.3374999999999999</v>
      </c>
      <c r="L5827" s="4">
        <v>3.6475</v>
      </c>
      <c r="M5827" s="4">
        <v>30</v>
      </c>
    </row>
    <row r="5828" spans="1:13" x14ac:dyDescent="0.2">
      <c r="A5828" s="3">
        <v>41487</v>
      </c>
      <c r="B5828" t="s">
        <v>7638</v>
      </c>
      <c r="C5828" t="s">
        <v>3129</v>
      </c>
      <c r="D5828" t="s">
        <v>7639</v>
      </c>
      <c r="E5828" t="s">
        <v>3128</v>
      </c>
      <c r="F5828" s="4">
        <v>0.51119999999999999</v>
      </c>
      <c r="G5828" s="4">
        <v>0.45</v>
      </c>
      <c r="H5828" s="4">
        <v>0.27740359215622401</v>
      </c>
      <c r="I5828" s="4">
        <v>1.64</v>
      </c>
      <c r="J5828" s="4">
        <v>0.13</v>
      </c>
      <c r="K5828" s="4">
        <v>0.36099999999999999</v>
      </c>
      <c r="L5828" s="4">
        <v>0.54500000000000004</v>
      </c>
      <c r="M5828" s="4">
        <v>35</v>
      </c>
    </row>
    <row r="5829" spans="1:13" x14ac:dyDescent="0.2">
      <c r="A5829" s="3">
        <v>41487</v>
      </c>
      <c r="B5829" t="s">
        <v>7646</v>
      </c>
      <c r="C5829" t="s">
        <v>3132</v>
      </c>
      <c r="D5829" t="s">
        <v>7647</v>
      </c>
      <c r="E5829" t="s">
        <v>3131</v>
      </c>
      <c r="F5829" s="4">
        <v>0.38562857142857099</v>
      </c>
      <c r="G5829" s="4">
        <v>0.36</v>
      </c>
      <c r="H5829" s="4">
        <v>0.234609824491429</v>
      </c>
      <c r="I5829" s="4">
        <v>1.6</v>
      </c>
      <c r="J5829" s="4">
        <v>0.08</v>
      </c>
      <c r="K5829" s="4">
        <v>0.3</v>
      </c>
      <c r="L5829" s="4">
        <v>0.40500000000000003</v>
      </c>
      <c r="M5829" s="4">
        <v>35</v>
      </c>
    </row>
    <row r="5830" spans="1:13" x14ac:dyDescent="0.2">
      <c r="A5830" s="3">
        <v>41487</v>
      </c>
      <c r="B5830" t="s">
        <v>7656</v>
      </c>
      <c r="C5830" t="s">
        <v>3135</v>
      </c>
      <c r="D5830" t="s">
        <v>7657</v>
      </c>
      <c r="E5830" t="s">
        <v>3134</v>
      </c>
      <c r="F5830" s="4">
        <v>0.34425714285714298</v>
      </c>
      <c r="G5830" s="4">
        <v>0.33</v>
      </c>
      <c r="H5830" s="4">
        <v>0.130226802802139</v>
      </c>
      <c r="I5830" s="4">
        <v>0.66900000000000004</v>
      </c>
      <c r="J5830" s="4">
        <v>0.06</v>
      </c>
      <c r="K5830" s="4">
        <v>0.27500000000000002</v>
      </c>
      <c r="L5830" s="4">
        <v>0.40500000000000003</v>
      </c>
      <c r="M5830" s="4">
        <v>35</v>
      </c>
    </row>
    <row r="5831" spans="1:13" x14ac:dyDescent="0.2">
      <c r="A5831" s="3">
        <v>41487</v>
      </c>
      <c r="B5831" t="s">
        <v>7664</v>
      </c>
      <c r="C5831" t="s">
        <v>3138</v>
      </c>
      <c r="D5831" t="s">
        <v>7665</v>
      </c>
      <c r="E5831" t="s">
        <v>3137</v>
      </c>
      <c r="F5831" s="4">
        <v>-2.8400000000000002E-2</v>
      </c>
      <c r="G5831" s="4">
        <v>-0.04</v>
      </c>
      <c r="H5831" s="4">
        <v>0.119026245252144</v>
      </c>
      <c r="I5831" s="4">
        <v>0.25</v>
      </c>
      <c r="J5831" s="4">
        <v>-0.33</v>
      </c>
      <c r="K5831" s="4">
        <v>-0.1</v>
      </c>
      <c r="L5831" s="4">
        <v>0.03</v>
      </c>
      <c r="M5831" s="4">
        <v>35</v>
      </c>
    </row>
    <row r="5832" spans="1:13" x14ac:dyDescent="0.2">
      <c r="A5832" s="3">
        <v>41487</v>
      </c>
      <c r="B5832" t="s">
        <v>7672</v>
      </c>
      <c r="C5832" t="s">
        <v>3141</v>
      </c>
      <c r="D5832" t="s">
        <v>7673</v>
      </c>
      <c r="E5832" t="s">
        <v>3140</v>
      </c>
      <c r="F5832" s="4">
        <v>-0.28688571428571402</v>
      </c>
      <c r="G5832" s="4">
        <v>-0.28000000000000003</v>
      </c>
      <c r="H5832" s="4">
        <v>0.162200089110836</v>
      </c>
      <c r="I5832" s="4">
        <v>0.13</v>
      </c>
      <c r="J5832" s="4">
        <v>-0.68</v>
      </c>
      <c r="K5832" s="4">
        <v>-0.36499999999999999</v>
      </c>
      <c r="L5832" s="4">
        <v>-0.2</v>
      </c>
      <c r="M5832" s="4">
        <v>35</v>
      </c>
    </row>
    <row r="5833" spans="1:13" x14ac:dyDescent="0.2">
      <c r="A5833" s="3">
        <v>41487</v>
      </c>
      <c r="B5833" t="s">
        <v>7682</v>
      </c>
      <c r="C5833" t="s">
        <v>3144</v>
      </c>
      <c r="D5833" t="s">
        <v>7683</v>
      </c>
      <c r="E5833" t="s">
        <v>3143</v>
      </c>
      <c r="F5833" s="4">
        <v>0.19934285714285699</v>
      </c>
      <c r="G5833" s="4">
        <v>0.2</v>
      </c>
      <c r="H5833" s="4">
        <v>0.109379787050104</v>
      </c>
      <c r="I5833" s="4">
        <v>0.55000000000000004</v>
      </c>
      <c r="J5833" s="4">
        <v>-3.3000000000000002E-2</v>
      </c>
      <c r="K5833" s="4">
        <v>0.125</v>
      </c>
      <c r="L5833" s="4">
        <v>0.26</v>
      </c>
      <c r="M5833" s="4">
        <v>35</v>
      </c>
    </row>
    <row r="5834" spans="1:13" x14ac:dyDescent="0.2">
      <c r="A5834" s="3">
        <v>41487</v>
      </c>
      <c r="B5834" t="s">
        <v>7690</v>
      </c>
      <c r="C5834" t="s">
        <v>3147</v>
      </c>
      <c r="D5834" t="s">
        <v>7691</v>
      </c>
      <c r="E5834" t="s">
        <v>3146</v>
      </c>
      <c r="F5834" s="4">
        <v>0.303542857142857</v>
      </c>
      <c r="G5834" s="4">
        <v>0.3</v>
      </c>
      <c r="H5834" s="4">
        <v>0.111505300020999</v>
      </c>
      <c r="I5834" s="4">
        <v>0.49</v>
      </c>
      <c r="J5834" s="4">
        <v>-7.5999999999999998E-2</v>
      </c>
      <c r="K5834" s="4">
        <v>0.28000000000000003</v>
      </c>
      <c r="L5834" s="4">
        <v>0.36</v>
      </c>
      <c r="M5834" s="4">
        <v>35</v>
      </c>
    </row>
    <row r="5835" spans="1:13" x14ac:dyDescent="0.2">
      <c r="A5835" s="3">
        <v>41487</v>
      </c>
      <c r="B5835" t="s">
        <v>7590</v>
      </c>
      <c r="C5835" t="s">
        <v>3114</v>
      </c>
      <c r="D5835" t="s">
        <v>7591</v>
      </c>
      <c r="E5835" t="s">
        <v>3113</v>
      </c>
      <c r="F5835" s="4">
        <v>0.29131428571428603</v>
      </c>
      <c r="G5835" s="4">
        <v>0.3</v>
      </c>
      <c r="H5835" s="4">
        <v>5.5565420599384997E-2</v>
      </c>
      <c r="I5835" s="4">
        <v>0.38</v>
      </c>
      <c r="J5835" s="4">
        <v>0.16</v>
      </c>
      <c r="K5835" s="4">
        <v>0.255</v>
      </c>
      <c r="L5835" s="4">
        <v>0.33</v>
      </c>
      <c r="M5835" s="4">
        <v>35</v>
      </c>
    </row>
    <row r="5836" spans="1:13" x14ac:dyDescent="0.2">
      <c r="A5836" s="3">
        <v>41487</v>
      </c>
      <c r="B5836" t="s">
        <v>7698</v>
      </c>
      <c r="C5836" t="s">
        <v>3150</v>
      </c>
      <c r="D5836" t="s">
        <v>7699</v>
      </c>
      <c r="E5836" t="s">
        <v>3149</v>
      </c>
      <c r="F5836" s="4">
        <v>0.27582857142857098</v>
      </c>
      <c r="G5836" s="4">
        <v>0.26</v>
      </c>
      <c r="H5836" s="4">
        <v>7.9229185692812801E-2</v>
      </c>
      <c r="I5836" s="4">
        <v>0.48</v>
      </c>
      <c r="J5836" s="4">
        <v>0.12</v>
      </c>
      <c r="K5836" s="4">
        <v>0.23499999999999999</v>
      </c>
      <c r="L5836" s="4">
        <v>0.32700000000000001</v>
      </c>
      <c r="M5836" s="4">
        <v>35</v>
      </c>
    </row>
    <row r="5837" spans="1:13" x14ac:dyDescent="0.2">
      <c r="A5837" s="3">
        <v>41487</v>
      </c>
      <c r="B5837" t="s">
        <v>7600</v>
      </c>
      <c r="C5837" t="s">
        <v>3117</v>
      </c>
      <c r="D5837" t="s">
        <v>7601</v>
      </c>
      <c r="E5837" t="s">
        <v>3116</v>
      </c>
      <c r="F5837" s="4">
        <v>0.38622857142857098</v>
      </c>
      <c r="G5837" s="4">
        <v>0.38</v>
      </c>
      <c r="H5837" s="4">
        <v>7.64287771928433E-2</v>
      </c>
      <c r="I5837" s="4">
        <v>0.56999999999999995</v>
      </c>
      <c r="J5837" s="4">
        <v>0.25</v>
      </c>
      <c r="K5837" s="4">
        <v>0.34</v>
      </c>
      <c r="L5837" s="4">
        <v>0.42</v>
      </c>
      <c r="M5837" s="4">
        <v>35</v>
      </c>
    </row>
    <row r="5838" spans="1:13" x14ac:dyDescent="0.2">
      <c r="A5838" s="3">
        <v>41487</v>
      </c>
      <c r="B5838" t="s">
        <v>7608</v>
      </c>
      <c r="C5838" t="s">
        <v>3120</v>
      </c>
      <c r="D5838" t="s">
        <v>7609</v>
      </c>
      <c r="E5838" t="s">
        <v>3119</v>
      </c>
      <c r="F5838" s="4">
        <v>0.49434285714285697</v>
      </c>
      <c r="G5838" s="4">
        <v>0.48</v>
      </c>
      <c r="H5838" s="4">
        <v>8.6453640367384801E-2</v>
      </c>
      <c r="I5838" s="4">
        <v>0.79</v>
      </c>
      <c r="J5838" s="4">
        <v>0.31</v>
      </c>
      <c r="K5838" s="4">
        <v>0.44</v>
      </c>
      <c r="L5838" s="4">
        <v>0.52</v>
      </c>
      <c r="M5838" s="4">
        <v>35</v>
      </c>
    </row>
    <row r="5839" spans="1:13" x14ac:dyDescent="0.2">
      <c r="A5839" s="3">
        <v>41487</v>
      </c>
      <c r="B5839" t="s">
        <v>7616</v>
      </c>
      <c r="C5839" t="s">
        <v>3123</v>
      </c>
      <c r="D5839" t="s">
        <v>7617</v>
      </c>
      <c r="E5839" t="s">
        <v>3122</v>
      </c>
      <c r="F5839" s="4">
        <v>0.68091428571428603</v>
      </c>
      <c r="G5839" s="4">
        <v>0.67</v>
      </c>
      <c r="H5839" s="4">
        <v>0.111902628741812</v>
      </c>
      <c r="I5839" s="4">
        <v>0.95</v>
      </c>
      <c r="J5839" s="4">
        <v>0.4</v>
      </c>
      <c r="K5839" s="4">
        <v>0.62</v>
      </c>
      <c r="L5839" s="4">
        <v>0.74</v>
      </c>
      <c r="M5839" s="4">
        <v>35</v>
      </c>
    </row>
    <row r="5840" spans="1:13" x14ac:dyDescent="0.2">
      <c r="A5840" s="3">
        <v>41487</v>
      </c>
      <c r="B5840" t="s">
        <v>7626</v>
      </c>
      <c r="C5840" t="s">
        <v>3126</v>
      </c>
      <c r="D5840" t="s">
        <v>7627</v>
      </c>
      <c r="E5840" t="s">
        <v>3125</v>
      </c>
      <c r="F5840" s="4">
        <v>0.38391428571428599</v>
      </c>
      <c r="G5840" s="4">
        <v>0.4</v>
      </c>
      <c r="H5840" s="4">
        <v>0.10879726732851</v>
      </c>
      <c r="I5840" s="4">
        <v>0.57999999999999996</v>
      </c>
      <c r="J5840" s="4">
        <v>0.15</v>
      </c>
      <c r="K5840" s="4">
        <v>0.28499999999999998</v>
      </c>
      <c r="L5840" s="4">
        <v>0.47</v>
      </c>
      <c r="M5840" s="4">
        <v>35</v>
      </c>
    </row>
    <row r="5841" spans="1:13" x14ac:dyDescent="0.2">
      <c r="A5841" s="3">
        <v>41487</v>
      </c>
      <c r="B5841" t="s">
        <v>7700</v>
      </c>
      <c r="C5841" t="s">
        <v>3096</v>
      </c>
      <c r="D5841" t="s">
        <v>7701</v>
      </c>
      <c r="E5841" t="s">
        <v>3095</v>
      </c>
      <c r="F5841" s="4">
        <v>3.1448437500000002</v>
      </c>
      <c r="G5841" s="4">
        <v>3.1850000000000001</v>
      </c>
      <c r="H5841" s="4">
        <v>0.46315447916713598</v>
      </c>
      <c r="I5841" s="4">
        <v>4.5999999999999996</v>
      </c>
      <c r="J5841" s="4">
        <v>2.2000000000000002</v>
      </c>
      <c r="K5841" s="4">
        <v>2.7925</v>
      </c>
      <c r="L5841" s="4">
        <v>3.4125000000000001</v>
      </c>
      <c r="M5841" s="4">
        <v>32</v>
      </c>
    </row>
    <row r="5842" spans="1:13" x14ac:dyDescent="0.2">
      <c r="A5842" s="3">
        <v>41487</v>
      </c>
      <c r="B5842" t="s">
        <v>9568</v>
      </c>
      <c r="C5842" t="s">
        <v>3087</v>
      </c>
      <c r="D5842" t="s">
        <v>9569</v>
      </c>
      <c r="E5842" t="s">
        <v>3086</v>
      </c>
      <c r="F5842" s="4">
        <v>2.8721874999999999</v>
      </c>
      <c r="G5842" s="4">
        <v>2.8</v>
      </c>
      <c r="H5842" s="4">
        <v>0.31412689417679801</v>
      </c>
      <c r="I5842" s="4">
        <v>3.62</v>
      </c>
      <c r="J5842" s="4">
        <v>2.34</v>
      </c>
      <c r="K5842" s="4">
        <v>2.6850000000000001</v>
      </c>
      <c r="L5842" s="4">
        <v>3</v>
      </c>
      <c r="M5842" s="4">
        <v>32</v>
      </c>
    </row>
    <row r="5843" spans="1:13" x14ac:dyDescent="0.2">
      <c r="A5843" s="3">
        <v>41487</v>
      </c>
      <c r="B5843" t="s">
        <v>9606</v>
      </c>
      <c r="C5843" t="s">
        <v>3090</v>
      </c>
      <c r="D5843" t="s">
        <v>9607</v>
      </c>
      <c r="E5843" t="s">
        <v>3089</v>
      </c>
      <c r="F5843" s="4">
        <v>3.2675000000000001</v>
      </c>
      <c r="G5843" s="4">
        <v>3.2250000000000001</v>
      </c>
      <c r="H5843" s="4">
        <v>0.50634681471714005</v>
      </c>
      <c r="I5843" s="4">
        <v>4.8</v>
      </c>
      <c r="J5843" s="4">
        <v>1.97</v>
      </c>
      <c r="K5843" s="4">
        <v>3.0375000000000001</v>
      </c>
      <c r="L5843" s="4">
        <v>3.5425</v>
      </c>
      <c r="M5843" s="4">
        <v>32</v>
      </c>
    </row>
    <row r="5844" spans="1:13" x14ac:dyDescent="0.2">
      <c r="A5844" s="3">
        <v>41487</v>
      </c>
      <c r="B5844" t="s">
        <v>9873</v>
      </c>
      <c r="C5844" t="s">
        <v>3108</v>
      </c>
      <c r="D5844" t="s">
        <v>9874</v>
      </c>
      <c r="E5844" t="s">
        <v>3107</v>
      </c>
      <c r="F5844" s="4">
        <v>3.2537037037037</v>
      </c>
      <c r="G5844" s="4">
        <v>3.3</v>
      </c>
      <c r="H5844" s="4">
        <v>0.26586792771177797</v>
      </c>
      <c r="I5844" s="4">
        <v>3.66</v>
      </c>
      <c r="J5844" s="4">
        <v>2.6</v>
      </c>
      <c r="K5844" s="4">
        <v>3.06</v>
      </c>
      <c r="L5844" s="4">
        <v>3.5</v>
      </c>
      <c r="M5844" s="4">
        <v>27</v>
      </c>
    </row>
    <row r="5845" spans="1:13" x14ac:dyDescent="0.2">
      <c r="A5845" s="3">
        <v>41487</v>
      </c>
      <c r="B5845" t="s">
        <v>9608</v>
      </c>
      <c r="C5845" t="s">
        <v>3093</v>
      </c>
      <c r="D5845" t="s">
        <v>9609</v>
      </c>
      <c r="E5845" t="s">
        <v>3092</v>
      </c>
      <c r="F5845" s="4">
        <v>3.2685185185185199</v>
      </c>
      <c r="G5845" s="4">
        <v>3.29</v>
      </c>
      <c r="H5845" s="4">
        <v>0.26961088347844703</v>
      </c>
      <c r="I5845" s="4">
        <v>3.7</v>
      </c>
      <c r="J5845" s="4">
        <v>2.77</v>
      </c>
      <c r="K5845" s="4">
        <v>3</v>
      </c>
      <c r="L5845" s="4">
        <v>3.51</v>
      </c>
      <c r="M5845" s="4">
        <v>27</v>
      </c>
    </row>
    <row r="5846" spans="1:13" x14ac:dyDescent="0.2">
      <c r="A5846" s="3">
        <v>41487</v>
      </c>
      <c r="B5846" t="s">
        <v>9875</v>
      </c>
      <c r="C5846" t="s">
        <v>3111</v>
      </c>
      <c r="D5846" t="s">
        <v>9876</v>
      </c>
      <c r="E5846" t="s">
        <v>3110</v>
      </c>
      <c r="F5846" s="4">
        <v>3.2237037037037002</v>
      </c>
      <c r="G5846" s="4">
        <v>3.2</v>
      </c>
      <c r="H5846" s="4">
        <v>0.32165614880284499</v>
      </c>
      <c r="I5846" s="4">
        <v>3.88</v>
      </c>
      <c r="J5846" s="4">
        <v>2.5</v>
      </c>
      <c r="K5846" s="4">
        <v>3</v>
      </c>
      <c r="L5846" s="4">
        <v>3.5</v>
      </c>
      <c r="M5846" s="4">
        <v>27</v>
      </c>
    </row>
    <row r="5847" spans="1:13" x14ac:dyDescent="0.2">
      <c r="A5847" s="3">
        <v>41487</v>
      </c>
      <c r="B5847" t="s">
        <v>7702</v>
      </c>
      <c r="C5847" t="s">
        <v>3153</v>
      </c>
      <c r="D5847" t="s">
        <v>7703</v>
      </c>
      <c r="E5847" t="s">
        <v>3152</v>
      </c>
      <c r="F5847" s="4">
        <v>0.14803125</v>
      </c>
      <c r="G5847" s="4">
        <v>0.11</v>
      </c>
      <c r="H5847" s="4">
        <v>0.102378955869059</v>
      </c>
      <c r="I5847" s="4">
        <v>0.6</v>
      </c>
      <c r="J5847" s="4">
        <v>0.05</v>
      </c>
      <c r="K5847" s="4">
        <v>0.1</v>
      </c>
      <c r="L5847" s="4">
        <v>0.18</v>
      </c>
      <c r="M5847" s="4">
        <v>32</v>
      </c>
    </row>
    <row r="5848" spans="1:13" x14ac:dyDescent="0.2">
      <c r="A5848" s="3">
        <v>41487</v>
      </c>
      <c r="B5848" t="s">
        <v>10159</v>
      </c>
      <c r="C5848" t="s">
        <v>4324</v>
      </c>
      <c r="D5848" t="s">
        <v>10160</v>
      </c>
      <c r="E5848" t="s">
        <v>4323</v>
      </c>
      <c r="F5848" s="4">
        <v>1.6726666666666701</v>
      </c>
      <c r="G5848" s="4">
        <v>1.615</v>
      </c>
      <c r="H5848" s="4">
        <v>0.205525958312399</v>
      </c>
      <c r="I5848" s="4">
        <v>2.2000000000000002</v>
      </c>
      <c r="J5848" s="4">
        <v>1.4</v>
      </c>
      <c r="K5848" s="4">
        <v>1.5</v>
      </c>
      <c r="L5848" s="4">
        <v>1.8</v>
      </c>
      <c r="M5848" s="4">
        <v>30</v>
      </c>
    </row>
    <row r="5849" spans="1:13" x14ac:dyDescent="0.2">
      <c r="A5849" s="3">
        <v>41487</v>
      </c>
      <c r="B5849" t="s">
        <v>10179</v>
      </c>
      <c r="C5849" t="s">
        <v>4327</v>
      </c>
      <c r="D5849" t="s">
        <v>10180</v>
      </c>
      <c r="E5849" t="s">
        <v>4326</v>
      </c>
      <c r="F5849" s="4">
        <v>2.55866666666667</v>
      </c>
      <c r="G5849" s="4">
        <v>2.6</v>
      </c>
      <c r="H5849" s="4">
        <v>0.254500637941526</v>
      </c>
      <c r="I5849" s="4">
        <v>3.1</v>
      </c>
      <c r="J5849" s="4">
        <v>2</v>
      </c>
      <c r="K5849" s="4">
        <v>2.3250000000000002</v>
      </c>
      <c r="L5849" s="4">
        <v>2.7</v>
      </c>
      <c r="M5849" s="4">
        <v>30</v>
      </c>
    </row>
    <row r="5850" spans="1:13" x14ac:dyDescent="0.2">
      <c r="A5850" s="3">
        <v>41487</v>
      </c>
      <c r="B5850" t="s">
        <v>9620</v>
      </c>
      <c r="C5850" t="s">
        <v>3939</v>
      </c>
      <c r="D5850" t="s">
        <v>9621</v>
      </c>
      <c r="E5850" t="s">
        <v>3947</v>
      </c>
      <c r="F5850" s="4">
        <v>12.785636666666701</v>
      </c>
      <c r="G5850" s="4">
        <v>12.8</v>
      </c>
      <c r="H5850" s="4">
        <v>0.22045874191117401</v>
      </c>
      <c r="I5850" s="4">
        <v>13.18</v>
      </c>
      <c r="J5850" s="4">
        <v>12.3</v>
      </c>
      <c r="K5850" s="4">
        <v>12.672499999999999</v>
      </c>
      <c r="L5850" s="4">
        <v>12.92</v>
      </c>
      <c r="M5850" s="4">
        <v>30</v>
      </c>
    </row>
    <row r="5851" spans="1:13" x14ac:dyDescent="0.2">
      <c r="A5851" s="3">
        <v>41487</v>
      </c>
      <c r="B5851" t="s">
        <v>9624</v>
      </c>
      <c r="C5851" t="s">
        <v>3942</v>
      </c>
      <c r="D5851" t="s">
        <v>9625</v>
      </c>
      <c r="E5851" t="s">
        <v>3949</v>
      </c>
      <c r="F5851" s="4">
        <v>12.742986666666701</v>
      </c>
      <c r="G5851" s="4">
        <v>12.7</v>
      </c>
      <c r="H5851" s="4">
        <v>0.26566978172073002</v>
      </c>
      <c r="I5851" s="4">
        <v>13.3</v>
      </c>
      <c r="J5851" s="4">
        <v>12.25</v>
      </c>
      <c r="K5851" s="4">
        <v>12.592499999999999</v>
      </c>
      <c r="L5851" s="4">
        <v>12.907500000000001</v>
      </c>
      <c r="M5851" s="4">
        <v>30</v>
      </c>
    </row>
    <row r="5852" spans="1:13" x14ac:dyDescent="0.2">
      <c r="A5852" s="3">
        <v>41487</v>
      </c>
      <c r="B5852" t="s">
        <v>9626</v>
      </c>
      <c r="C5852" t="s">
        <v>3952</v>
      </c>
      <c r="D5852" t="s">
        <v>9627</v>
      </c>
      <c r="E5852" t="s">
        <v>3951</v>
      </c>
      <c r="F5852" s="4">
        <v>12.70622</v>
      </c>
      <c r="G5852" s="4">
        <v>12.66</v>
      </c>
      <c r="H5852" s="4">
        <v>0.32500646720355902</v>
      </c>
      <c r="I5852" s="4">
        <v>13.5</v>
      </c>
      <c r="J5852" s="4">
        <v>12.15</v>
      </c>
      <c r="K5852" s="4">
        <v>12.5</v>
      </c>
      <c r="L5852" s="4">
        <v>12.887499999999999</v>
      </c>
      <c r="M5852" s="4">
        <v>30</v>
      </c>
    </row>
    <row r="5853" spans="1:13" x14ac:dyDescent="0.2">
      <c r="A5853" s="3">
        <v>41487</v>
      </c>
      <c r="B5853" t="s">
        <v>9572</v>
      </c>
      <c r="C5853" t="s">
        <v>3936</v>
      </c>
      <c r="D5853" t="s">
        <v>9573</v>
      </c>
      <c r="E5853" t="s">
        <v>3935</v>
      </c>
      <c r="F5853" s="4">
        <v>12.7081322580645</v>
      </c>
      <c r="G5853" s="4">
        <v>12.62</v>
      </c>
      <c r="H5853" s="4">
        <v>0.39887601531227501</v>
      </c>
      <c r="I5853" s="4">
        <v>13.7</v>
      </c>
      <c r="J5853" s="4">
        <v>12</v>
      </c>
      <c r="K5853" s="4">
        <v>12.525</v>
      </c>
      <c r="L5853" s="4">
        <v>12.921049999999999</v>
      </c>
      <c r="M5853" s="4">
        <v>31</v>
      </c>
    </row>
    <row r="5854" spans="1:13" x14ac:dyDescent="0.2">
      <c r="A5854" s="3">
        <v>41487</v>
      </c>
      <c r="B5854" t="s">
        <v>9602</v>
      </c>
      <c r="C5854" t="s">
        <v>3939</v>
      </c>
      <c r="D5854" t="s">
        <v>9603</v>
      </c>
      <c r="E5854" t="s">
        <v>3938</v>
      </c>
      <c r="F5854" s="4">
        <v>12.530577419354801</v>
      </c>
      <c r="G5854" s="4">
        <v>12.5</v>
      </c>
      <c r="H5854" s="4">
        <v>0.46440198370928398</v>
      </c>
      <c r="I5854" s="4">
        <v>13.65</v>
      </c>
      <c r="J5854" s="4">
        <v>11.82</v>
      </c>
      <c r="K5854" s="4">
        <v>12.175000000000001</v>
      </c>
      <c r="L5854" s="4">
        <v>12.82</v>
      </c>
      <c r="M5854" s="4">
        <v>31</v>
      </c>
    </row>
    <row r="5855" spans="1:13" x14ac:dyDescent="0.2">
      <c r="A5855" s="3">
        <v>41487</v>
      </c>
      <c r="B5855" t="s">
        <v>10157</v>
      </c>
      <c r="C5855" t="s">
        <v>3579</v>
      </c>
      <c r="D5855" t="s">
        <v>10158</v>
      </c>
      <c r="E5855" t="s">
        <v>3578</v>
      </c>
      <c r="F5855" s="4">
        <v>1.7796875000000001</v>
      </c>
      <c r="G5855" s="4">
        <v>1.7</v>
      </c>
      <c r="H5855" s="4">
        <v>0.44357407916793001</v>
      </c>
      <c r="I5855" s="4">
        <v>2.6</v>
      </c>
      <c r="J5855" s="4">
        <v>0.5</v>
      </c>
      <c r="K5855" s="4">
        <v>1.5</v>
      </c>
      <c r="L5855" s="4">
        <v>2.0249999999999999</v>
      </c>
      <c r="M5855" s="4">
        <v>32</v>
      </c>
    </row>
    <row r="5856" spans="1:13" x14ac:dyDescent="0.2">
      <c r="A5856" s="3">
        <v>41487</v>
      </c>
      <c r="B5856" t="s">
        <v>10181</v>
      </c>
      <c r="C5856" t="s">
        <v>3582</v>
      </c>
      <c r="D5856" t="s">
        <v>10182</v>
      </c>
      <c r="E5856" t="s">
        <v>3581</v>
      </c>
      <c r="F5856" s="4">
        <v>3.7384374999999999</v>
      </c>
      <c r="G5856" s="4">
        <v>3.8</v>
      </c>
      <c r="H5856" s="4">
        <v>0.44931567590381599</v>
      </c>
      <c r="I5856" s="4">
        <v>4.5</v>
      </c>
      <c r="J5856" s="4">
        <v>2.2999999999999998</v>
      </c>
      <c r="K5856" s="4">
        <v>3.6</v>
      </c>
      <c r="L5856" s="4">
        <v>4</v>
      </c>
      <c r="M5856" s="4">
        <v>32</v>
      </c>
    </row>
    <row r="5857" spans="1:13" x14ac:dyDescent="0.2">
      <c r="A5857" s="3">
        <v>41487</v>
      </c>
      <c r="B5857" t="s">
        <v>10183</v>
      </c>
      <c r="C5857" t="s">
        <v>3585</v>
      </c>
      <c r="D5857" t="s">
        <v>10184</v>
      </c>
      <c r="E5857" t="s">
        <v>3584</v>
      </c>
      <c r="F5857" s="4">
        <v>4.0695833333333304</v>
      </c>
      <c r="G5857" s="4">
        <v>4</v>
      </c>
      <c r="H5857" s="4">
        <v>0.45610333656221902</v>
      </c>
      <c r="I5857" s="4">
        <v>5</v>
      </c>
      <c r="J5857" s="4">
        <v>3.2</v>
      </c>
      <c r="K5857" s="4">
        <v>3.6749999999999998</v>
      </c>
      <c r="L5857" s="4">
        <v>4.3425000000000002</v>
      </c>
      <c r="M5857" s="4">
        <v>24</v>
      </c>
    </row>
    <row r="5858" spans="1:13" x14ac:dyDescent="0.2">
      <c r="A5858" s="3">
        <v>41487</v>
      </c>
      <c r="B5858" t="s">
        <v>10185</v>
      </c>
      <c r="C5858" t="s">
        <v>3600</v>
      </c>
      <c r="D5858" t="s">
        <v>10186</v>
      </c>
      <c r="E5858" t="s">
        <v>3599</v>
      </c>
      <c r="F5858" s="4">
        <v>3.7844444444444401</v>
      </c>
      <c r="G5858" s="4">
        <v>3.8</v>
      </c>
      <c r="H5858" s="4">
        <v>0.635303279080359</v>
      </c>
      <c r="I5858" s="4">
        <v>5.2</v>
      </c>
      <c r="J5858" s="4">
        <v>2.6</v>
      </c>
      <c r="K5858" s="4">
        <v>3.5</v>
      </c>
      <c r="L5858" s="4">
        <v>4.05</v>
      </c>
      <c r="M5858" s="4">
        <v>27</v>
      </c>
    </row>
    <row r="5859" spans="1:13" x14ac:dyDescent="0.2">
      <c r="A5859" s="3">
        <v>41487</v>
      </c>
      <c r="B5859" t="s">
        <v>10187</v>
      </c>
      <c r="C5859" t="s">
        <v>3603</v>
      </c>
      <c r="D5859" t="s">
        <v>10188</v>
      </c>
      <c r="E5859" t="s">
        <v>3602</v>
      </c>
      <c r="F5859" s="4">
        <v>3.5962962962963001</v>
      </c>
      <c r="G5859" s="4">
        <v>3.53</v>
      </c>
      <c r="H5859" s="4">
        <v>0.64640513699970004</v>
      </c>
      <c r="I5859" s="4">
        <v>4.9000000000000004</v>
      </c>
      <c r="J5859" s="4">
        <v>2.4</v>
      </c>
      <c r="K5859" s="4">
        <v>3.06</v>
      </c>
      <c r="L5859" s="4">
        <v>4.0999999999999996</v>
      </c>
      <c r="M5859" s="4">
        <v>27</v>
      </c>
    </row>
    <row r="5860" spans="1:13" x14ac:dyDescent="0.2">
      <c r="A5860" s="3">
        <v>41487</v>
      </c>
      <c r="B5860" t="s">
        <v>10169</v>
      </c>
      <c r="C5860" t="s">
        <v>3594</v>
      </c>
      <c r="D5860" t="s">
        <v>10170</v>
      </c>
      <c r="E5860" t="s">
        <v>3593</v>
      </c>
      <c r="F5860" s="4">
        <v>2.1696428571428599</v>
      </c>
      <c r="G5860" s="4">
        <v>2.0499999999999998</v>
      </c>
      <c r="H5860" s="4">
        <v>0.67325347239746003</v>
      </c>
      <c r="I5860" s="4">
        <v>3.4</v>
      </c>
      <c r="J5860" s="4">
        <v>0.92</v>
      </c>
      <c r="K5860" s="4">
        <v>1.8</v>
      </c>
      <c r="L5860" s="4">
        <v>2.58</v>
      </c>
      <c r="M5860" s="4">
        <v>28</v>
      </c>
    </row>
    <row r="5861" spans="1:13" x14ac:dyDescent="0.2">
      <c r="A5861" s="3">
        <v>41487</v>
      </c>
      <c r="B5861" t="s">
        <v>10189</v>
      </c>
      <c r="C5861" t="s">
        <v>3606</v>
      </c>
      <c r="D5861" t="s">
        <v>10190</v>
      </c>
      <c r="E5861" t="s">
        <v>3605</v>
      </c>
      <c r="F5861" s="4">
        <v>3.7677777777777801</v>
      </c>
      <c r="G5861" s="4">
        <v>3.8</v>
      </c>
      <c r="H5861" s="4">
        <v>0.617453413585768</v>
      </c>
      <c r="I5861" s="4">
        <v>5.3</v>
      </c>
      <c r="J5861" s="4">
        <v>1.8</v>
      </c>
      <c r="K5861" s="4">
        <v>3.58</v>
      </c>
      <c r="L5861" s="4">
        <v>4.0999999999999996</v>
      </c>
      <c r="M5861" s="4">
        <v>27</v>
      </c>
    </row>
    <row r="5862" spans="1:13" x14ac:dyDescent="0.2">
      <c r="A5862" s="3">
        <v>41487</v>
      </c>
      <c r="B5862" t="s">
        <v>10191</v>
      </c>
      <c r="C5862" t="s">
        <v>3597</v>
      </c>
      <c r="D5862" t="s">
        <v>10192</v>
      </c>
      <c r="E5862" t="s">
        <v>3596</v>
      </c>
      <c r="F5862" s="4">
        <v>2.8055555555555598</v>
      </c>
      <c r="G5862" s="4">
        <v>2.7</v>
      </c>
      <c r="H5862" s="4">
        <v>0.71101408258980703</v>
      </c>
      <c r="I5862" s="4">
        <v>4</v>
      </c>
      <c r="J5862" s="4">
        <v>1.44</v>
      </c>
      <c r="K5862" s="4">
        <v>2.25</v>
      </c>
      <c r="L5862" s="4">
        <v>3.35</v>
      </c>
      <c r="M5862" s="4">
        <v>27</v>
      </c>
    </row>
    <row r="5863" spans="1:13" x14ac:dyDescent="0.2">
      <c r="A5863" s="3">
        <v>41487</v>
      </c>
      <c r="B5863" t="s">
        <v>10193</v>
      </c>
      <c r="C5863" t="s">
        <v>3609</v>
      </c>
      <c r="D5863" t="s">
        <v>10194</v>
      </c>
      <c r="E5863" t="s">
        <v>3608</v>
      </c>
      <c r="F5863" s="4">
        <v>3.7396296296296301</v>
      </c>
      <c r="G5863" s="4">
        <v>3.9</v>
      </c>
      <c r="H5863" s="4">
        <v>0.66093454512112804</v>
      </c>
      <c r="I5863" s="4">
        <v>4.9400000000000004</v>
      </c>
      <c r="J5863" s="4">
        <v>1.6</v>
      </c>
      <c r="K5863" s="4">
        <v>3.3</v>
      </c>
      <c r="L5863" s="4">
        <v>4.0999999999999996</v>
      </c>
      <c r="M5863" s="4">
        <v>27</v>
      </c>
    </row>
    <row r="5864" spans="1:13" x14ac:dyDescent="0.2">
      <c r="A5864" s="3">
        <v>41518</v>
      </c>
      <c r="B5864" t="s">
        <v>9622</v>
      </c>
      <c r="C5864" t="s">
        <v>3930</v>
      </c>
      <c r="D5864" t="s">
        <v>9623</v>
      </c>
      <c r="E5864" t="s">
        <v>3929</v>
      </c>
      <c r="F5864" s="4">
        <v>6.6144444444444401</v>
      </c>
      <c r="G5864" s="4">
        <v>6.5049999999999999</v>
      </c>
      <c r="H5864" s="4">
        <v>0.77332910749352501</v>
      </c>
      <c r="I5864" s="4">
        <v>9</v>
      </c>
      <c r="J5864" s="4">
        <v>5.5</v>
      </c>
      <c r="K5864" s="4">
        <v>6.1624999999999996</v>
      </c>
      <c r="L5864" s="4">
        <v>7</v>
      </c>
      <c r="M5864" s="4">
        <v>18</v>
      </c>
    </row>
    <row r="5865" spans="1:13" x14ac:dyDescent="0.2">
      <c r="A5865" s="3">
        <v>41518</v>
      </c>
      <c r="B5865" t="s">
        <v>9564</v>
      </c>
      <c r="C5865" t="s">
        <v>3918</v>
      </c>
      <c r="D5865" t="s">
        <v>9565</v>
      </c>
      <c r="E5865" t="s">
        <v>3917</v>
      </c>
      <c r="F5865" s="4">
        <v>3.5872413793103499</v>
      </c>
      <c r="G5865" s="4">
        <v>3.57</v>
      </c>
      <c r="H5865" s="4">
        <v>0.18450506287525301</v>
      </c>
      <c r="I5865" s="4">
        <v>4.05</v>
      </c>
      <c r="J5865" s="4">
        <v>3.25</v>
      </c>
      <c r="K5865" s="4">
        <v>3.48</v>
      </c>
      <c r="L5865" s="4">
        <v>3.7</v>
      </c>
      <c r="M5865" s="4">
        <v>29</v>
      </c>
    </row>
    <row r="5866" spans="1:13" x14ac:dyDescent="0.2">
      <c r="A5866" s="3">
        <v>41518</v>
      </c>
      <c r="B5866" t="s">
        <v>9596</v>
      </c>
      <c r="C5866" t="s">
        <v>3921</v>
      </c>
      <c r="D5866" t="s">
        <v>9597</v>
      </c>
      <c r="E5866" t="s">
        <v>3920</v>
      </c>
      <c r="F5866" s="4">
        <v>3.8951724137930999</v>
      </c>
      <c r="G5866" s="4">
        <v>3.78</v>
      </c>
      <c r="H5866" s="4">
        <v>0.42563079817452099</v>
      </c>
      <c r="I5866" s="4">
        <v>5.5</v>
      </c>
      <c r="J5866" s="4">
        <v>3.45</v>
      </c>
      <c r="K5866" s="4">
        <v>3.66</v>
      </c>
      <c r="L5866" s="4">
        <v>4</v>
      </c>
      <c r="M5866" s="4">
        <v>29</v>
      </c>
    </row>
    <row r="5867" spans="1:13" x14ac:dyDescent="0.2">
      <c r="A5867" s="3">
        <v>41518</v>
      </c>
      <c r="B5867" t="s">
        <v>9604</v>
      </c>
      <c r="C5867" t="s">
        <v>3924</v>
      </c>
      <c r="D5867" t="s">
        <v>9605</v>
      </c>
      <c r="E5867" t="s">
        <v>3923</v>
      </c>
      <c r="F5867" s="4">
        <v>4.4842307692307699</v>
      </c>
      <c r="G5867" s="4">
        <v>4.4249999999999998</v>
      </c>
      <c r="H5867" s="4">
        <v>0.64468394164535003</v>
      </c>
      <c r="I5867" s="4">
        <v>6.9</v>
      </c>
      <c r="J5867" s="4">
        <v>3.67</v>
      </c>
      <c r="K5867" s="4">
        <v>4.0250000000000004</v>
      </c>
      <c r="L5867" s="4">
        <v>4.7074999999999996</v>
      </c>
      <c r="M5867" s="4">
        <v>26</v>
      </c>
    </row>
    <row r="5868" spans="1:13" x14ac:dyDescent="0.2">
      <c r="A5868" s="3">
        <v>41518</v>
      </c>
      <c r="B5868" t="s">
        <v>10171</v>
      </c>
      <c r="C5868" t="s">
        <v>3988</v>
      </c>
      <c r="D5868" t="s">
        <v>10172</v>
      </c>
      <c r="E5868" t="s">
        <v>3987</v>
      </c>
      <c r="F5868" s="4">
        <v>4.7867857142857098</v>
      </c>
      <c r="G5868" s="4">
        <v>4.8</v>
      </c>
      <c r="H5868" s="4">
        <v>0.27794288743777701</v>
      </c>
      <c r="I5868" s="4">
        <v>5.3</v>
      </c>
      <c r="J5868" s="4">
        <v>4.2300000000000004</v>
      </c>
      <c r="K5868" s="4">
        <v>4.5674999999999999</v>
      </c>
      <c r="L5868" s="4">
        <v>5.0125000000000002</v>
      </c>
      <c r="M5868" s="4">
        <v>28</v>
      </c>
    </row>
    <row r="5869" spans="1:13" x14ac:dyDescent="0.2">
      <c r="A5869" s="3">
        <v>41518</v>
      </c>
      <c r="B5869" t="s">
        <v>10173</v>
      </c>
      <c r="C5869" t="s">
        <v>3991</v>
      </c>
      <c r="D5869" t="s">
        <v>10174</v>
      </c>
      <c r="E5869" t="s">
        <v>3990</v>
      </c>
      <c r="F5869" s="4">
        <v>4.62357142857143</v>
      </c>
      <c r="G5869" s="4">
        <v>4.5750000000000002</v>
      </c>
      <c r="H5869" s="4">
        <v>0.39597244840289098</v>
      </c>
      <c r="I5869" s="4">
        <v>5.7</v>
      </c>
      <c r="J5869" s="4">
        <v>3.87</v>
      </c>
      <c r="K5869" s="4">
        <v>4.43</v>
      </c>
      <c r="L5869" s="4">
        <v>4.8925000000000001</v>
      </c>
      <c r="M5869" s="4">
        <v>28</v>
      </c>
    </row>
    <row r="5870" spans="1:13" x14ac:dyDescent="0.2">
      <c r="A5870" s="3">
        <v>41518</v>
      </c>
      <c r="B5870" t="s">
        <v>10175</v>
      </c>
      <c r="C5870" t="s">
        <v>3994</v>
      </c>
      <c r="D5870" t="s">
        <v>10176</v>
      </c>
      <c r="E5870" t="s">
        <v>3993</v>
      </c>
      <c r="F5870" s="4">
        <v>4.97074074074074</v>
      </c>
      <c r="G5870" s="4">
        <v>5</v>
      </c>
      <c r="H5870" s="4">
        <v>0.102691694141172</v>
      </c>
      <c r="I5870" s="4">
        <v>5.2</v>
      </c>
      <c r="J5870" s="4">
        <v>4.7</v>
      </c>
      <c r="K5870" s="4">
        <v>4.9000000000000004</v>
      </c>
      <c r="L5870" s="4">
        <v>5.0149999999999997</v>
      </c>
      <c r="M5870" s="4">
        <v>27</v>
      </c>
    </row>
    <row r="5871" spans="1:13" x14ac:dyDescent="0.2">
      <c r="A5871" s="3">
        <v>41518</v>
      </c>
      <c r="B5871" t="s">
        <v>10177</v>
      </c>
      <c r="C5871" t="s">
        <v>3997</v>
      </c>
      <c r="D5871" t="s">
        <v>10178</v>
      </c>
      <c r="E5871" t="s">
        <v>3996</v>
      </c>
      <c r="F5871" s="4">
        <v>4.8203703703703704</v>
      </c>
      <c r="G5871" s="4">
        <v>4.8</v>
      </c>
      <c r="H5871" s="4">
        <v>0.278740042684957</v>
      </c>
      <c r="I5871" s="4">
        <v>5.7</v>
      </c>
      <c r="J5871" s="4">
        <v>4.4000000000000004</v>
      </c>
      <c r="K5871" s="4">
        <v>4.5999999999999996</v>
      </c>
      <c r="L5871" s="4">
        <v>4.9450000000000003</v>
      </c>
      <c r="M5871" s="4">
        <v>27</v>
      </c>
    </row>
    <row r="5872" spans="1:13" x14ac:dyDescent="0.2">
      <c r="A5872" s="3">
        <v>41518</v>
      </c>
      <c r="B5872" t="s">
        <v>7544</v>
      </c>
      <c r="C5872" t="s">
        <v>3900</v>
      </c>
      <c r="D5872" t="s">
        <v>7545</v>
      </c>
      <c r="E5872" t="s">
        <v>3899</v>
      </c>
      <c r="F5872" s="4">
        <v>3.6112903225806501</v>
      </c>
      <c r="G5872" s="4">
        <v>3.5</v>
      </c>
      <c r="H5872" s="4">
        <v>0.19736162976431301</v>
      </c>
      <c r="I5872" s="4">
        <v>4.2</v>
      </c>
      <c r="J5872" s="4">
        <v>3.25</v>
      </c>
      <c r="K5872" s="4">
        <v>3.5</v>
      </c>
      <c r="L5872" s="4">
        <v>3.75</v>
      </c>
      <c r="M5872" s="4">
        <v>31</v>
      </c>
    </row>
    <row r="5873" spans="1:13" x14ac:dyDescent="0.2">
      <c r="A5873" s="3">
        <v>41518</v>
      </c>
      <c r="B5873" t="s">
        <v>7652</v>
      </c>
      <c r="C5873" t="s">
        <v>3912</v>
      </c>
      <c r="D5873" t="s">
        <v>7653</v>
      </c>
      <c r="E5873" t="s">
        <v>3911</v>
      </c>
      <c r="F5873" s="4">
        <v>3.9535714285714301</v>
      </c>
      <c r="G5873" s="4">
        <v>3.75</v>
      </c>
      <c r="H5873" s="4">
        <v>0.43841646263455297</v>
      </c>
      <c r="I5873" s="4">
        <v>5.5</v>
      </c>
      <c r="J5873" s="4">
        <v>3.5</v>
      </c>
      <c r="K5873" s="4">
        <v>3.75</v>
      </c>
      <c r="L5873" s="4">
        <v>4.25</v>
      </c>
      <c r="M5873" s="4">
        <v>28</v>
      </c>
    </row>
    <row r="5874" spans="1:13" x14ac:dyDescent="0.2">
      <c r="A5874" s="3">
        <v>41518</v>
      </c>
      <c r="B5874" t="s">
        <v>7570</v>
      </c>
      <c r="C5874" t="s">
        <v>3903</v>
      </c>
      <c r="D5874" t="s">
        <v>7571</v>
      </c>
      <c r="E5874" t="s">
        <v>3902</v>
      </c>
      <c r="F5874" s="4">
        <v>3.6548387096774202</v>
      </c>
      <c r="G5874" s="4">
        <v>3.5</v>
      </c>
      <c r="H5874" s="4">
        <v>0.265001521602448</v>
      </c>
      <c r="I5874" s="4">
        <v>4.5</v>
      </c>
      <c r="J5874" s="4">
        <v>3.25</v>
      </c>
      <c r="K5874" s="4">
        <v>3.5</v>
      </c>
      <c r="L5874" s="4">
        <v>3.75</v>
      </c>
      <c r="M5874" s="4">
        <v>31</v>
      </c>
    </row>
    <row r="5875" spans="1:13" x14ac:dyDescent="0.2">
      <c r="A5875" s="3">
        <v>41518</v>
      </c>
      <c r="B5875" t="s">
        <v>7678</v>
      </c>
      <c r="C5875" t="s">
        <v>3915</v>
      </c>
      <c r="D5875" t="s">
        <v>7679</v>
      </c>
      <c r="E5875" t="s">
        <v>3914</v>
      </c>
      <c r="F5875" s="4">
        <v>4.0910714285714302</v>
      </c>
      <c r="G5875" s="4">
        <v>4</v>
      </c>
      <c r="H5875" s="4">
        <v>0.43141746805852899</v>
      </c>
      <c r="I5875" s="4">
        <v>5.25</v>
      </c>
      <c r="J5875" s="4">
        <v>3.5</v>
      </c>
      <c r="K5875" s="4">
        <v>3.75</v>
      </c>
      <c r="L5875" s="4">
        <v>4.4249999999999998</v>
      </c>
      <c r="M5875" s="4">
        <v>28</v>
      </c>
    </row>
    <row r="5876" spans="1:13" x14ac:dyDescent="0.2">
      <c r="A5876" s="3">
        <v>41518</v>
      </c>
      <c r="B5876" t="s">
        <v>7490</v>
      </c>
      <c r="C5876" t="s">
        <v>3894</v>
      </c>
      <c r="D5876" t="s">
        <v>7491</v>
      </c>
      <c r="E5876" t="s">
        <v>3893</v>
      </c>
      <c r="F5876" s="4">
        <v>3.7096774193548399</v>
      </c>
      <c r="G5876" s="4">
        <v>3.75</v>
      </c>
      <c r="H5876" s="4">
        <v>0.13065179858355699</v>
      </c>
      <c r="I5876" s="4">
        <v>4</v>
      </c>
      <c r="J5876" s="4">
        <v>3.5</v>
      </c>
      <c r="K5876" s="4">
        <v>3.75</v>
      </c>
      <c r="L5876" s="4">
        <v>3.75</v>
      </c>
      <c r="M5876" s="4">
        <v>31</v>
      </c>
    </row>
    <row r="5877" spans="1:13" x14ac:dyDescent="0.2">
      <c r="A5877" s="3">
        <v>41518</v>
      </c>
      <c r="B5877" t="s">
        <v>7596</v>
      </c>
      <c r="C5877" t="s">
        <v>3906</v>
      </c>
      <c r="D5877" t="s">
        <v>7597</v>
      </c>
      <c r="E5877" t="s">
        <v>3905</v>
      </c>
      <c r="F5877" s="4">
        <v>3.7166666666666699</v>
      </c>
      <c r="G5877" s="4">
        <v>3.5</v>
      </c>
      <c r="H5877" s="4">
        <v>0.35630608048208501</v>
      </c>
      <c r="I5877" s="4">
        <v>5</v>
      </c>
      <c r="J5877" s="4">
        <v>3.25</v>
      </c>
      <c r="K5877" s="4">
        <v>3.5</v>
      </c>
      <c r="L5877" s="4">
        <v>3.75</v>
      </c>
      <c r="M5877" s="4">
        <v>30</v>
      </c>
    </row>
    <row r="5878" spans="1:13" x14ac:dyDescent="0.2">
      <c r="A5878" s="3">
        <v>41518</v>
      </c>
      <c r="B5878" t="s">
        <v>7516</v>
      </c>
      <c r="C5878" t="s">
        <v>3897</v>
      </c>
      <c r="D5878" t="s">
        <v>7517</v>
      </c>
      <c r="E5878" t="s">
        <v>3896</v>
      </c>
      <c r="F5878" s="4">
        <v>3.5887096774193501</v>
      </c>
      <c r="G5878" s="4">
        <v>3.5</v>
      </c>
      <c r="H5878" s="4">
        <v>0.16518155537637699</v>
      </c>
      <c r="I5878" s="4">
        <v>4</v>
      </c>
      <c r="J5878" s="4">
        <v>3.25</v>
      </c>
      <c r="K5878" s="4">
        <v>3.5</v>
      </c>
      <c r="L5878" s="4">
        <v>3.75</v>
      </c>
      <c r="M5878" s="4">
        <v>31</v>
      </c>
    </row>
    <row r="5879" spans="1:13" x14ac:dyDescent="0.2">
      <c r="A5879" s="3">
        <v>41518</v>
      </c>
      <c r="B5879" t="s">
        <v>7622</v>
      </c>
      <c r="C5879" t="s">
        <v>3909</v>
      </c>
      <c r="D5879" t="s">
        <v>7623</v>
      </c>
      <c r="E5879" t="s">
        <v>3908</v>
      </c>
      <c r="F5879" s="4">
        <v>3.7650000000000001</v>
      </c>
      <c r="G5879" s="4">
        <v>3.625</v>
      </c>
      <c r="H5879" s="4">
        <v>0.42854002347988202</v>
      </c>
      <c r="I5879" s="4">
        <v>5.5</v>
      </c>
      <c r="J5879" s="4">
        <v>3.25</v>
      </c>
      <c r="K5879" s="4">
        <v>3.5</v>
      </c>
      <c r="L5879" s="4">
        <v>3.9375</v>
      </c>
      <c r="M5879" s="4">
        <v>30</v>
      </c>
    </row>
    <row r="5880" spans="1:13" x14ac:dyDescent="0.2">
      <c r="A5880" s="3">
        <v>41518</v>
      </c>
      <c r="B5880" t="s">
        <v>7704</v>
      </c>
      <c r="C5880" t="s">
        <v>3081</v>
      </c>
      <c r="D5880" t="s">
        <v>7705</v>
      </c>
      <c r="E5880" t="s">
        <v>3080</v>
      </c>
      <c r="F5880" s="4">
        <v>3.7465999999999999</v>
      </c>
      <c r="G5880" s="4">
        <v>3.69</v>
      </c>
      <c r="H5880" s="4">
        <v>0.42721520957723103</v>
      </c>
      <c r="I5880" s="4">
        <v>4.9000000000000004</v>
      </c>
      <c r="J5880" s="4">
        <v>2.83</v>
      </c>
      <c r="K5880" s="4">
        <v>3.4405000000000001</v>
      </c>
      <c r="L5880" s="4">
        <v>3.92</v>
      </c>
      <c r="M5880" s="4">
        <v>35</v>
      </c>
    </row>
    <row r="5881" spans="1:13" x14ac:dyDescent="0.2">
      <c r="A5881" s="3">
        <v>41518</v>
      </c>
      <c r="B5881" t="s">
        <v>9534</v>
      </c>
      <c r="C5881" t="s">
        <v>3072</v>
      </c>
      <c r="D5881" t="s">
        <v>9535</v>
      </c>
      <c r="E5881" t="s">
        <v>3071</v>
      </c>
      <c r="F5881" s="4">
        <v>3.5914285714285699</v>
      </c>
      <c r="G5881" s="4">
        <v>3.59</v>
      </c>
      <c r="H5881" s="4">
        <v>0.210784847891969</v>
      </c>
      <c r="I5881" s="4">
        <v>4.0599999999999996</v>
      </c>
      <c r="J5881" s="4">
        <v>3.2</v>
      </c>
      <c r="K5881" s="4">
        <v>3.4449999999999998</v>
      </c>
      <c r="L5881" s="4">
        <v>3.7450000000000001</v>
      </c>
      <c r="M5881" s="4">
        <v>35</v>
      </c>
    </row>
    <row r="5882" spans="1:13" x14ac:dyDescent="0.2">
      <c r="A5882" s="3">
        <v>41518</v>
      </c>
      <c r="B5882" t="s">
        <v>9566</v>
      </c>
      <c r="C5882" t="s">
        <v>3075</v>
      </c>
      <c r="D5882" t="s">
        <v>9567</v>
      </c>
      <c r="E5882" t="s">
        <v>3074</v>
      </c>
      <c r="F5882" s="4">
        <v>3.8208571428571401</v>
      </c>
      <c r="G5882" s="4">
        <v>3.77</v>
      </c>
      <c r="H5882" s="4">
        <v>0.42678946062136902</v>
      </c>
      <c r="I5882" s="4">
        <v>4.93</v>
      </c>
      <c r="J5882" s="4">
        <v>3.03</v>
      </c>
      <c r="K5882" s="4">
        <v>3.51</v>
      </c>
      <c r="L5882" s="4">
        <v>4.0599999999999996</v>
      </c>
      <c r="M5882" s="4">
        <v>35</v>
      </c>
    </row>
    <row r="5883" spans="1:13" x14ac:dyDescent="0.2">
      <c r="A5883" s="3">
        <v>41518</v>
      </c>
      <c r="B5883" t="s">
        <v>7634</v>
      </c>
      <c r="C5883" t="s">
        <v>3102</v>
      </c>
      <c r="D5883" t="s">
        <v>7635</v>
      </c>
      <c r="E5883" t="s">
        <v>3101</v>
      </c>
      <c r="F5883" s="4">
        <v>3.5216129032258099</v>
      </c>
      <c r="G5883" s="4">
        <v>3.51</v>
      </c>
      <c r="H5883" s="4">
        <v>0.27028499494907898</v>
      </c>
      <c r="I5883" s="4">
        <v>4.25</v>
      </c>
      <c r="J5883" s="4">
        <v>3</v>
      </c>
      <c r="K5883" s="4">
        <v>3.4</v>
      </c>
      <c r="L5883" s="4">
        <v>3.63</v>
      </c>
      <c r="M5883" s="4">
        <v>31</v>
      </c>
    </row>
    <row r="5884" spans="1:13" x14ac:dyDescent="0.2">
      <c r="A5884" s="3">
        <v>41518</v>
      </c>
      <c r="B5884" t="s">
        <v>9598</v>
      </c>
      <c r="C5884" t="s">
        <v>3078</v>
      </c>
      <c r="D5884" t="s">
        <v>9599</v>
      </c>
      <c r="E5884" t="s">
        <v>3077</v>
      </c>
      <c r="F5884" s="4">
        <v>3.4851612903225799</v>
      </c>
      <c r="G5884" s="4">
        <v>3.49</v>
      </c>
      <c r="H5884" s="4">
        <v>0.26185073315080298</v>
      </c>
      <c r="I5884" s="4">
        <v>4.46</v>
      </c>
      <c r="J5884" s="4">
        <v>3</v>
      </c>
      <c r="K5884" s="4">
        <v>3.395</v>
      </c>
      <c r="L5884" s="4">
        <v>3.55</v>
      </c>
      <c r="M5884" s="4">
        <v>31</v>
      </c>
    </row>
    <row r="5885" spans="1:13" x14ac:dyDescent="0.2">
      <c r="A5885" s="3">
        <v>41518</v>
      </c>
      <c r="B5885" t="s">
        <v>7636</v>
      </c>
      <c r="C5885" t="s">
        <v>3105</v>
      </c>
      <c r="D5885" t="s">
        <v>7637</v>
      </c>
      <c r="E5885" t="s">
        <v>3104</v>
      </c>
      <c r="F5885" s="4">
        <v>3.4306451612903199</v>
      </c>
      <c r="G5885" s="4">
        <v>3.5</v>
      </c>
      <c r="H5885" s="4">
        <v>0.28068886076782601</v>
      </c>
      <c r="I5885" s="4">
        <v>4</v>
      </c>
      <c r="J5885" s="4">
        <v>3</v>
      </c>
      <c r="K5885" s="4">
        <v>3.25</v>
      </c>
      <c r="L5885" s="4">
        <v>3.5</v>
      </c>
      <c r="M5885" s="4">
        <v>31</v>
      </c>
    </row>
    <row r="5886" spans="1:13" x14ac:dyDescent="0.2">
      <c r="A5886" s="3">
        <v>41518</v>
      </c>
      <c r="B5886" t="s">
        <v>7638</v>
      </c>
      <c r="C5886" t="s">
        <v>3126</v>
      </c>
      <c r="D5886" t="s">
        <v>7639</v>
      </c>
      <c r="E5886" t="s">
        <v>3125</v>
      </c>
      <c r="F5886" s="4">
        <v>0.58948571428571395</v>
      </c>
      <c r="G5886" s="4">
        <v>0.5</v>
      </c>
      <c r="H5886" s="4">
        <v>0.25886146322474701</v>
      </c>
      <c r="I5886" s="4">
        <v>1.4</v>
      </c>
      <c r="J5886" s="4">
        <v>0.22</v>
      </c>
      <c r="K5886" s="4">
        <v>0.4</v>
      </c>
      <c r="L5886" s="4">
        <v>0.76</v>
      </c>
      <c r="M5886" s="4">
        <v>35</v>
      </c>
    </row>
    <row r="5887" spans="1:13" x14ac:dyDescent="0.2">
      <c r="A5887" s="3">
        <v>41518</v>
      </c>
      <c r="B5887" t="s">
        <v>7646</v>
      </c>
      <c r="C5887" t="s">
        <v>3129</v>
      </c>
      <c r="D5887" t="s">
        <v>7647</v>
      </c>
      <c r="E5887" t="s">
        <v>3128</v>
      </c>
      <c r="F5887" s="4">
        <v>0.36248571428571402</v>
      </c>
      <c r="G5887" s="4">
        <v>0.38</v>
      </c>
      <c r="H5887" s="4">
        <v>9.4541111949984505E-2</v>
      </c>
      <c r="I5887" s="4">
        <v>0.6</v>
      </c>
      <c r="J5887" s="4">
        <v>0.14000000000000001</v>
      </c>
      <c r="K5887" s="4">
        <v>0.28999999999999998</v>
      </c>
      <c r="L5887" s="4">
        <v>0.4</v>
      </c>
      <c r="M5887" s="4">
        <v>35</v>
      </c>
    </row>
    <row r="5888" spans="1:13" x14ac:dyDescent="0.2">
      <c r="A5888" s="3">
        <v>41518</v>
      </c>
      <c r="B5888" t="s">
        <v>7656</v>
      </c>
      <c r="C5888" t="s">
        <v>3132</v>
      </c>
      <c r="D5888" t="s">
        <v>7657</v>
      </c>
      <c r="E5888" t="s">
        <v>3131</v>
      </c>
      <c r="F5888" s="4">
        <v>0.33797142857142898</v>
      </c>
      <c r="G5888" s="4">
        <v>0.33</v>
      </c>
      <c r="H5888" s="4">
        <v>0.13203129881034401</v>
      </c>
      <c r="I5888" s="4">
        <v>0.66900000000000004</v>
      </c>
      <c r="J5888" s="4">
        <v>0.04</v>
      </c>
      <c r="K5888" s="4">
        <v>0.28999999999999998</v>
      </c>
      <c r="L5888" s="4">
        <v>0.375</v>
      </c>
      <c r="M5888" s="4">
        <v>35</v>
      </c>
    </row>
    <row r="5889" spans="1:13" x14ac:dyDescent="0.2">
      <c r="A5889" s="3">
        <v>41518</v>
      </c>
      <c r="B5889" t="s">
        <v>7664</v>
      </c>
      <c r="C5889" t="s">
        <v>3135</v>
      </c>
      <c r="D5889" t="s">
        <v>7665</v>
      </c>
      <c r="E5889" t="s">
        <v>3134</v>
      </c>
      <c r="F5889" s="4">
        <v>-3.8114285714285698E-2</v>
      </c>
      <c r="G5889" s="4">
        <v>-0.03</v>
      </c>
      <c r="H5889" s="4">
        <v>0.115945162349573</v>
      </c>
      <c r="I5889" s="4">
        <v>0.19</v>
      </c>
      <c r="J5889" s="4">
        <v>-0.33</v>
      </c>
      <c r="K5889" s="4">
        <v>-0.1</v>
      </c>
      <c r="L5889" s="4">
        <v>2.5000000000000001E-2</v>
      </c>
      <c r="M5889" s="4">
        <v>35</v>
      </c>
    </row>
    <row r="5890" spans="1:13" x14ac:dyDescent="0.2">
      <c r="A5890" s="3">
        <v>41518</v>
      </c>
      <c r="B5890" t="s">
        <v>7672</v>
      </c>
      <c r="C5890" t="s">
        <v>3138</v>
      </c>
      <c r="D5890" t="s">
        <v>7673</v>
      </c>
      <c r="E5890" t="s">
        <v>3137</v>
      </c>
      <c r="F5890" s="4">
        <v>-0.29459999999999997</v>
      </c>
      <c r="G5890" s="4">
        <v>-0.28999999999999998</v>
      </c>
      <c r="H5890" s="4">
        <v>0.15835555674791199</v>
      </c>
      <c r="I5890" s="4">
        <v>0.13</v>
      </c>
      <c r="J5890" s="4">
        <v>-0.69</v>
      </c>
      <c r="K5890" s="4">
        <v>-0.37</v>
      </c>
      <c r="L5890" s="4">
        <v>-0.2</v>
      </c>
      <c r="M5890" s="4">
        <v>35</v>
      </c>
    </row>
    <row r="5891" spans="1:13" x14ac:dyDescent="0.2">
      <c r="A5891" s="3">
        <v>41518</v>
      </c>
      <c r="B5891" t="s">
        <v>7682</v>
      </c>
      <c r="C5891" t="s">
        <v>3141</v>
      </c>
      <c r="D5891" t="s">
        <v>7683</v>
      </c>
      <c r="E5891" t="s">
        <v>3140</v>
      </c>
      <c r="F5891" s="4">
        <v>0.19591428571428601</v>
      </c>
      <c r="G5891" s="4">
        <v>0.2</v>
      </c>
      <c r="H5891" s="4">
        <v>0.11689672954429201</v>
      </c>
      <c r="I5891" s="4">
        <v>0.54</v>
      </c>
      <c r="J5891" s="4">
        <v>-0.04</v>
      </c>
      <c r="K5891" s="4">
        <v>0.13</v>
      </c>
      <c r="L5891" s="4">
        <v>0.245</v>
      </c>
      <c r="M5891" s="4">
        <v>35</v>
      </c>
    </row>
    <row r="5892" spans="1:13" x14ac:dyDescent="0.2">
      <c r="A5892" s="3">
        <v>41518</v>
      </c>
      <c r="B5892" t="s">
        <v>7690</v>
      </c>
      <c r="C5892" t="s">
        <v>3144</v>
      </c>
      <c r="D5892" t="s">
        <v>7691</v>
      </c>
      <c r="E5892" t="s">
        <v>3143</v>
      </c>
      <c r="F5892" s="4">
        <v>0.31097142857142901</v>
      </c>
      <c r="G5892" s="4">
        <v>0.31</v>
      </c>
      <c r="H5892" s="4">
        <v>0.11824239453574301</v>
      </c>
      <c r="I5892" s="4">
        <v>0.5</v>
      </c>
      <c r="J5892" s="4">
        <v>-7.5999999999999998E-2</v>
      </c>
      <c r="K5892" s="4">
        <v>0.28000000000000003</v>
      </c>
      <c r="L5892" s="4">
        <v>0.375</v>
      </c>
      <c r="M5892" s="4">
        <v>35</v>
      </c>
    </row>
    <row r="5893" spans="1:13" x14ac:dyDescent="0.2">
      <c r="A5893" s="3">
        <v>41518</v>
      </c>
      <c r="B5893" t="s">
        <v>7698</v>
      </c>
      <c r="C5893" t="s">
        <v>3147</v>
      </c>
      <c r="D5893" t="s">
        <v>7699</v>
      </c>
      <c r="E5893" t="s">
        <v>3146</v>
      </c>
      <c r="F5893" s="4">
        <v>0.27751428571428599</v>
      </c>
      <c r="G5893" s="4">
        <v>0.28000000000000003</v>
      </c>
      <c r="H5893" s="4">
        <v>8.1163006434245497E-2</v>
      </c>
      <c r="I5893" s="4">
        <v>0.46</v>
      </c>
      <c r="J5893" s="4">
        <v>0.1</v>
      </c>
      <c r="K5893" s="4">
        <v>0.23</v>
      </c>
      <c r="L5893" s="4">
        <v>0.33500000000000002</v>
      </c>
      <c r="M5893" s="4">
        <v>35</v>
      </c>
    </row>
    <row r="5894" spans="1:13" x14ac:dyDescent="0.2">
      <c r="A5894" s="3">
        <v>41518</v>
      </c>
      <c r="B5894" t="s">
        <v>7600</v>
      </c>
      <c r="C5894" t="s">
        <v>3114</v>
      </c>
      <c r="D5894" t="s">
        <v>7601</v>
      </c>
      <c r="E5894" t="s">
        <v>3113</v>
      </c>
      <c r="F5894" s="4">
        <v>0.432571428571429</v>
      </c>
      <c r="G5894" s="4">
        <v>0.43</v>
      </c>
      <c r="H5894" s="4">
        <v>5.4142668676641401E-2</v>
      </c>
      <c r="I5894" s="4">
        <v>0.57999999999999996</v>
      </c>
      <c r="J5894" s="4">
        <v>0.3</v>
      </c>
      <c r="K5894" s="4">
        <v>0.41</v>
      </c>
      <c r="L5894" s="4">
        <v>0.46500000000000002</v>
      </c>
      <c r="M5894" s="4">
        <v>35</v>
      </c>
    </row>
    <row r="5895" spans="1:13" x14ac:dyDescent="0.2">
      <c r="A5895" s="3">
        <v>41518</v>
      </c>
      <c r="B5895" t="s">
        <v>7706</v>
      </c>
      <c r="C5895" t="s">
        <v>3150</v>
      </c>
      <c r="D5895" t="s">
        <v>7707</v>
      </c>
      <c r="E5895" t="s">
        <v>3149</v>
      </c>
      <c r="F5895" s="4">
        <v>0.421257142857143</v>
      </c>
      <c r="G5895" s="4">
        <v>0.42</v>
      </c>
      <c r="H5895" s="4">
        <v>9.7008290384695203E-2</v>
      </c>
      <c r="I5895" s="4">
        <v>0.65</v>
      </c>
      <c r="J5895" s="4">
        <v>0.2</v>
      </c>
      <c r="K5895" s="4">
        <v>0.38500000000000001</v>
      </c>
      <c r="L5895" s="4">
        <v>0.47699999999999998</v>
      </c>
      <c r="M5895" s="4">
        <v>35</v>
      </c>
    </row>
    <row r="5896" spans="1:13" x14ac:dyDescent="0.2">
      <c r="A5896" s="3">
        <v>41518</v>
      </c>
      <c r="B5896" t="s">
        <v>7608</v>
      </c>
      <c r="C5896" t="s">
        <v>3117</v>
      </c>
      <c r="D5896" t="s">
        <v>7609</v>
      </c>
      <c r="E5896" t="s">
        <v>3116</v>
      </c>
      <c r="F5896" s="4">
        <v>0.48920000000000002</v>
      </c>
      <c r="G5896" s="4">
        <v>0.48</v>
      </c>
      <c r="H5896" s="4">
        <v>9.6216911806849506E-2</v>
      </c>
      <c r="I5896" s="4">
        <v>0.78</v>
      </c>
      <c r="J5896" s="4">
        <v>0.3</v>
      </c>
      <c r="K5896" s="4">
        <v>0.44500000000000001</v>
      </c>
      <c r="L5896" s="4">
        <v>0.52500000000000002</v>
      </c>
      <c r="M5896" s="4">
        <v>35</v>
      </c>
    </row>
    <row r="5897" spans="1:13" x14ac:dyDescent="0.2">
      <c r="A5897" s="3">
        <v>41518</v>
      </c>
      <c r="B5897" t="s">
        <v>7616</v>
      </c>
      <c r="C5897" t="s">
        <v>3120</v>
      </c>
      <c r="D5897" t="s">
        <v>7617</v>
      </c>
      <c r="E5897" t="s">
        <v>3119</v>
      </c>
      <c r="F5897" s="4">
        <v>0.68262857142857103</v>
      </c>
      <c r="G5897" s="4">
        <v>0.67</v>
      </c>
      <c r="H5897" s="4">
        <v>0.117340902480584</v>
      </c>
      <c r="I5897" s="4">
        <v>0.93</v>
      </c>
      <c r="J5897" s="4">
        <v>0.33</v>
      </c>
      <c r="K5897" s="4">
        <v>0.625</v>
      </c>
      <c r="L5897" s="4">
        <v>0.73499999999999999</v>
      </c>
      <c r="M5897" s="4">
        <v>35</v>
      </c>
    </row>
    <row r="5898" spans="1:13" x14ac:dyDescent="0.2">
      <c r="A5898" s="3">
        <v>41518</v>
      </c>
      <c r="B5898" t="s">
        <v>7626</v>
      </c>
      <c r="C5898" t="s">
        <v>3123</v>
      </c>
      <c r="D5898" t="s">
        <v>7627</v>
      </c>
      <c r="E5898" t="s">
        <v>3122</v>
      </c>
      <c r="F5898" s="4">
        <v>0.38334285714285699</v>
      </c>
      <c r="G5898" s="4">
        <v>0.39</v>
      </c>
      <c r="H5898" s="4">
        <v>0.113526089993638</v>
      </c>
      <c r="I5898" s="4">
        <v>0.66</v>
      </c>
      <c r="J5898" s="4">
        <v>0.14000000000000001</v>
      </c>
      <c r="K5898" s="4">
        <v>0.28499999999999998</v>
      </c>
      <c r="L5898" s="4">
        <v>0.45</v>
      </c>
      <c r="M5898" s="4">
        <v>35</v>
      </c>
    </row>
    <row r="5899" spans="1:13" x14ac:dyDescent="0.2">
      <c r="A5899" s="3">
        <v>41518</v>
      </c>
      <c r="B5899" t="s">
        <v>7708</v>
      </c>
      <c r="C5899" t="s">
        <v>3096</v>
      </c>
      <c r="D5899" t="s">
        <v>7709</v>
      </c>
      <c r="E5899" t="s">
        <v>3095</v>
      </c>
      <c r="F5899" s="4">
        <v>3.23532258064516</v>
      </c>
      <c r="G5899" s="4">
        <v>3.23</v>
      </c>
      <c r="H5899" s="4">
        <v>0.54874847833330598</v>
      </c>
      <c r="I5899" s="4">
        <v>4.67</v>
      </c>
      <c r="J5899" s="4">
        <v>2</v>
      </c>
      <c r="K5899" s="4">
        <v>2.96</v>
      </c>
      <c r="L5899" s="4">
        <v>3.4049999999999998</v>
      </c>
      <c r="M5899" s="4">
        <v>31</v>
      </c>
    </row>
    <row r="5900" spans="1:13" x14ac:dyDescent="0.2">
      <c r="A5900" s="3">
        <v>41518</v>
      </c>
      <c r="B5900" t="s">
        <v>9568</v>
      </c>
      <c r="C5900" t="s">
        <v>3087</v>
      </c>
      <c r="D5900" t="s">
        <v>9569</v>
      </c>
      <c r="E5900" t="s">
        <v>3086</v>
      </c>
      <c r="F5900" s="4">
        <v>2.9080645161290302</v>
      </c>
      <c r="G5900" s="4">
        <v>2.9</v>
      </c>
      <c r="H5900" s="4">
        <v>0.26499584090873002</v>
      </c>
      <c r="I5900" s="4">
        <v>3.6</v>
      </c>
      <c r="J5900" s="4">
        <v>2.2400000000000002</v>
      </c>
      <c r="K5900" s="4">
        <v>2.8</v>
      </c>
      <c r="L5900" s="4">
        <v>3.02</v>
      </c>
      <c r="M5900" s="4">
        <v>31</v>
      </c>
    </row>
    <row r="5901" spans="1:13" x14ac:dyDescent="0.2">
      <c r="A5901" s="3">
        <v>41518</v>
      </c>
      <c r="B5901" t="s">
        <v>9606</v>
      </c>
      <c r="C5901" t="s">
        <v>3090</v>
      </c>
      <c r="D5901" t="s">
        <v>9607</v>
      </c>
      <c r="E5901" t="s">
        <v>3089</v>
      </c>
      <c r="F5901" s="4">
        <v>3.3354838709677401</v>
      </c>
      <c r="G5901" s="4">
        <v>3.3</v>
      </c>
      <c r="H5901" s="4">
        <v>0.53740015326680202</v>
      </c>
      <c r="I5901" s="4">
        <v>4.6399999999999997</v>
      </c>
      <c r="J5901" s="4">
        <v>1.83</v>
      </c>
      <c r="K5901" s="4">
        <v>3.1150000000000002</v>
      </c>
      <c r="L5901" s="4">
        <v>3.585</v>
      </c>
      <c r="M5901" s="4">
        <v>31</v>
      </c>
    </row>
    <row r="5902" spans="1:13" x14ac:dyDescent="0.2">
      <c r="A5902" s="3">
        <v>41518</v>
      </c>
      <c r="B5902" t="s">
        <v>9873</v>
      </c>
      <c r="C5902" t="s">
        <v>3108</v>
      </c>
      <c r="D5902" t="s">
        <v>9874</v>
      </c>
      <c r="E5902" t="s">
        <v>3107</v>
      </c>
      <c r="F5902" s="4">
        <v>3.2907999999999999</v>
      </c>
      <c r="G5902" s="4">
        <v>3.3</v>
      </c>
      <c r="H5902" s="4">
        <v>0.32107787217433698</v>
      </c>
      <c r="I5902" s="4">
        <v>4.0199999999999996</v>
      </c>
      <c r="J5902" s="4">
        <v>2.5</v>
      </c>
      <c r="K5902" s="4">
        <v>3.1</v>
      </c>
      <c r="L5902" s="4">
        <v>3.5</v>
      </c>
      <c r="M5902" s="4">
        <v>25</v>
      </c>
    </row>
    <row r="5903" spans="1:13" x14ac:dyDescent="0.2">
      <c r="A5903" s="3">
        <v>41518</v>
      </c>
      <c r="B5903" t="s">
        <v>9608</v>
      </c>
      <c r="C5903" t="s">
        <v>3093</v>
      </c>
      <c r="D5903" t="s">
        <v>9609</v>
      </c>
      <c r="E5903" t="s">
        <v>3092</v>
      </c>
      <c r="F5903" s="4">
        <v>3.2822222222222202</v>
      </c>
      <c r="G5903" s="4">
        <v>3.29</v>
      </c>
      <c r="H5903" s="4">
        <v>0.340365565162985</v>
      </c>
      <c r="I5903" s="4">
        <v>4.1500000000000004</v>
      </c>
      <c r="J5903" s="4">
        <v>2.5</v>
      </c>
      <c r="K5903" s="4">
        <v>3.03</v>
      </c>
      <c r="L5903" s="4">
        <v>3.5</v>
      </c>
      <c r="M5903" s="4">
        <v>27</v>
      </c>
    </row>
    <row r="5904" spans="1:13" x14ac:dyDescent="0.2">
      <c r="A5904" s="3">
        <v>41518</v>
      </c>
      <c r="B5904" t="s">
        <v>9875</v>
      </c>
      <c r="C5904" t="s">
        <v>3111</v>
      </c>
      <c r="D5904" t="s">
        <v>9876</v>
      </c>
      <c r="E5904" t="s">
        <v>3110</v>
      </c>
      <c r="F5904" s="4">
        <v>3.2271999999999998</v>
      </c>
      <c r="G5904" s="4">
        <v>3.12</v>
      </c>
      <c r="H5904" s="4">
        <v>0.32800558938327101</v>
      </c>
      <c r="I5904" s="4">
        <v>3.98</v>
      </c>
      <c r="J5904" s="4">
        <v>2.5</v>
      </c>
      <c r="K5904" s="4">
        <v>3</v>
      </c>
      <c r="L5904" s="4">
        <v>3.5</v>
      </c>
      <c r="M5904" s="4">
        <v>25</v>
      </c>
    </row>
    <row r="5905" spans="1:13" x14ac:dyDescent="0.2">
      <c r="A5905" s="3">
        <v>41518</v>
      </c>
      <c r="B5905" t="s">
        <v>7710</v>
      </c>
      <c r="C5905" t="s">
        <v>3153</v>
      </c>
      <c r="D5905" t="s">
        <v>7711</v>
      </c>
      <c r="E5905" t="s">
        <v>3152</v>
      </c>
      <c r="F5905" s="4">
        <v>0.34745161290322601</v>
      </c>
      <c r="G5905" s="4">
        <v>0.34</v>
      </c>
      <c r="H5905" s="4">
        <v>0.108961717653396</v>
      </c>
      <c r="I5905" s="4">
        <v>0.83</v>
      </c>
      <c r="J5905" s="4">
        <v>0.13</v>
      </c>
      <c r="K5905" s="4">
        <v>0.3</v>
      </c>
      <c r="L5905" s="4">
        <v>0.36</v>
      </c>
      <c r="M5905" s="4">
        <v>31</v>
      </c>
    </row>
    <row r="5906" spans="1:13" x14ac:dyDescent="0.2">
      <c r="A5906" s="3">
        <v>41518</v>
      </c>
      <c r="B5906" t="s">
        <v>10159</v>
      </c>
      <c r="C5906" t="s">
        <v>4324</v>
      </c>
      <c r="D5906" t="s">
        <v>10160</v>
      </c>
      <c r="E5906" t="s">
        <v>4323</v>
      </c>
      <c r="F5906" s="4">
        <v>1.7546428571428601</v>
      </c>
      <c r="G5906" s="4">
        <v>1.7</v>
      </c>
      <c r="H5906" s="4">
        <v>0.189296595474406</v>
      </c>
      <c r="I5906" s="4">
        <v>2.2000000000000002</v>
      </c>
      <c r="J5906" s="4">
        <v>1.5</v>
      </c>
      <c r="K5906" s="4">
        <v>1.6</v>
      </c>
      <c r="L5906" s="4">
        <v>1.8</v>
      </c>
      <c r="M5906" s="4">
        <v>28</v>
      </c>
    </row>
    <row r="5907" spans="1:13" x14ac:dyDescent="0.2">
      <c r="A5907" s="3">
        <v>41518</v>
      </c>
      <c r="B5907" t="s">
        <v>10179</v>
      </c>
      <c r="C5907" t="s">
        <v>4327</v>
      </c>
      <c r="D5907" t="s">
        <v>10180</v>
      </c>
      <c r="E5907" t="s">
        <v>4326</v>
      </c>
      <c r="F5907" s="4">
        <v>2.64642857142857</v>
      </c>
      <c r="G5907" s="4">
        <v>2.7</v>
      </c>
      <c r="H5907" s="4">
        <v>0.22522769196418399</v>
      </c>
      <c r="I5907" s="4">
        <v>3.1</v>
      </c>
      <c r="J5907" s="4">
        <v>2.1</v>
      </c>
      <c r="K5907" s="4">
        <v>2.5</v>
      </c>
      <c r="L5907" s="4">
        <v>2.7250000000000001</v>
      </c>
      <c r="M5907" s="4">
        <v>28</v>
      </c>
    </row>
    <row r="5908" spans="1:13" x14ac:dyDescent="0.2">
      <c r="A5908" s="3">
        <v>41518</v>
      </c>
      <c r="B5908" t="s">
        <v>9624</v>
      </c>
      <c r="C5908" t="s">
        <v>3939</v>
      </c>
      <c r="D5908" t="s">
        <v>9625</v>
      </c>
      <c r="E5908" t="s">
        <v>3947</v>
      </c>
      <c r="F5908" s="4">
        <v>12.929668749999999</v>
      </c>
      <c r="G5908" s="4">
        <v>12.89</v>
      </c>
      <c r="H5908" s="4">
        <v>0.15837693388080201</v>
      </c>
      <c r="I5908" s="4">
        <v>13.359400000000001</v>
      </c>
      <c r="J5908" s="4">
        <v>12.7</v>
      </c>
      <c r="K5908" s="4">
        <v>12.8</v>
      </c>
      <c r="L5908" s="4">
        <v>13.035</v>
      </c>
      <c r="M5908" s="4">
        <v>32</v>
      </c>
    </row>
    <row r="5909" spans="1:13" x14ac:dyDescent="0.2">
      <c r="A5909" s="3">
        <v>41518</v>
      </c>
      <c r="B5909" t="s">
        <v>9626</v>
      </c>
      <c r="C5909" t="s">
        <v>3942</v>
      </c>
      <c r="D5909" t="s">
        <v>9627</v>
      </c>
      <c r="E5909" t="s">
        <v>3949</v>
      </c>
      <c r="F5909" s="4">
        <v>12.87269375</v>
      </c>
      <c r="G5909" s="4">
        <v>12.855</v>
      </c>
      <c r="H5909" s="4">
        <v>0.217199346427906</v>
      </c>
      <c r="I5909" s="4">
        <v>13.28</v>
      </c>
      <c r="J5909" s="4">
        <v>12.44</v>
      </c>
      <c r="K5909" s="4">
        <v>12.7225</v>
      </c>
      <c r="L5909" s="4">
        <v>13</v>
      </c>
      <c r="M5909" s="4">
        <v>32</v>
      </c>
    </row>
    <row r="5910" spans="1:13" x14ac:dyDescent="0.2">
      <c r="A5910" s="3">
        <v>41518</v>
      </c>
      <c r="B5910" t="s">
        <v>9628</v>
      </c>
      <c r="C5910" t="s">
        <v>3952</v>
      </c>
      <c r="D5910" t="s">
        <v>9629</v>
      </c>
      <c r="E5910" t="s">
        <v>3951</v>
      </c>
      <c r="F5910" s="4">
        <v>12.7895242424242</v>
      </c>
      <c r="G5910" s="4">
        <v>12.8</v>
      </c>
      <c r="H5910" s="4">
        <v>0.30914160492230602</v>
      </c>
      <c r="I5910" s="4">
        <v>13.45</v>
      </c>
      <c r="J5910" s="4">
        <v>12</v>
      </c>
      <c r="K5910" s="4">
        <v>12.6</v>
      </c>
      <c r="L5910" s="4">
        <v>13.06</v>
      </c>
      <c r="M5910" s="4">
        <v>33</v>
      </c>
    </row>
    <row r="5911" spans="1:13" x14ac:dyDescent="0.2">
      <c r="A5911" s="3">
        <v>41518</v>
      </c>
      <c r="B5911" t="s">
        <v>9572</v>
      </c>
      <c r="C5911" t="s">
        <v>3936</v>
      </c>
      <c r="D5911" t="s">
        <v>9573</v>
      </c>
      <c r="E5911" t="s">
        <v>3935</v>
      </c>
      <c r="F5911" s="4">
        <v>12.7895242424242</v>
      </c>
      <c r="G5911" s="4">
        <v>12.8</v>
      </c>
      <c r="H5911" s="4">
        <v>0.30914160492230602</v>
      </c>
      <c r="I5911" s="4">
        <v>13.45</v>
      </c>
      <c r="J5911" s="4">
        <v>12</v>
      </c>
      <c r="K5911" s="4">
        <v>12.6</v>
      </c>
      <c r="L5911" s="4">
        <v>13.06</v>
      </c>
      <c r="M5911" s="4">
        <v>33</v>
      </c>
    </row>
    <row r="5912" spans="1:13" x14ac:dyDescent="0.2">
      <c r="A5912" s="3">
        <v>41518</v>
      </c>
      <c r="B5912" t="s">
        <v>9602</v>
      </c>
      <c r="C5912" t="s">
        <v>3939</v>
      </c>
      <c r="D5912" t="s">
        <v>9603</v>
      </c>
      <c r="E5912" t="s">
        <v>3938</v>
      </c>
      <c r="F5912" s="4">
        <v>12.5395121212121</v>
      </c>
      <c r="G5912" s="4">
        <v>12.5</v>
      </c>
      <c r="H5912" s="4">
        <v>0.59194037799299104</v>
      </c>
      <c r="I5912" s="4">
        <v>13.65</v>
      </c>
      <c r="J5912" s="4">
        <v>11.2</v>
      </c>
      <c r="K5912" s="4">
        <v>12.2</v>
      </c>
      <c r="L5912" s="4">
        <v>12.95</v>
      </c>
      <c r="M5912" s="4">
        <v>33</v>
      </c>
    </row>
    <row r="5913" spans="1:13" x14ac:dyDescent="0.2">
      <c r="A5913" s="3">
        <v>41518</v>
      </c>
      <c r="B5913" t="s">
        <v>10157</v>
      </c>
      <c r="C5913" t="s">
        <v>3579</v>
      </c>
      <c r="D5913" t="s">
        <v>10158</v>
      </c>
      <c r="E5913" t="s">
        <v>3578</v>
      </c>
      <c r="F5913" s="4">
        <v>1.4332258064516099</v>
      </c>
      <c r="G5913" s="4">
        <v>1.5</v>
      </c>
      <c r="H5913" s="4">
        <v>0.35304756144910698</v>
      </c>
      <c r="I5913" s="4">
        <v>2.1</v>
      </c>
      <c r="J5913" s="4">
        <v>0.5</v>
      </c>
      <c r="K5913" s="4">
        <v>1.2</v>
      </c>
      <c r="L5913" s="4">
        <v>1.66</v>
      </c>
      <c r="M5913" s="4">
        <v>31</v>
      </c>
    </row>
    <row r="5914" spans="1:13" x14ac:dyDescent="0.2">
      <c r="A5914" s="3">
        <v>41518</v>
      </c>
      <c r="B5914" t="s">
        <v>10181</v>
      </c>
      <c r="C5914" t="s">
        <v>3582</v>
      </c>
      <c r="D5914" t="s">
        <v>10182</v>
      </c>
      <c r="E5914" t="s">
        <v>3581</v>
      </c>
      <c r="F5914" s="4">
        <v>3.5858620689655201</v>
      </c>
      <c r="G5914" s="4">
        <v>3.7</v>
      </c>
      <c r="H5914" s="4">
        <v>0.49570669064751299</v>
      </c>
      <c r="I5914" s="4">
        <v>4.5</v>
      </c>
      <c r="J5914" s="4">
        <v>2.2000000000000002</v>
      </c>
      <c r="K5914" s="4">
        <v>3.5</v>
      </c>
      <c r="L5914" s="4">
        <v>3.82</v>
      </c>
      <c r="M5914" s="4">
        <v>29</v>
      </c>
    </row>
    <row r="5915" spans="1:13" x14ac:dyDescent="0.2">
      <c r="A5915" s="3">
        <v>41518</v>
      </c>
      <c r="B5915" t="s">
        <v>10183</v>
      </c>
      <c r="C5915" t="s">
        <v>3585</v>
      </c>
      <c r="D5915" t="s">
        <v>10184</v>
      </c>
      <c r="E5915" t="s">
        <v>3584</v>
      </c>
      <c r="F5915" s="4">
        <v>4.0819230769230801</v>
      </c>
      <c r="G5915" s="4">
        <v>4</v>
      </c>
      <c r="H5915" s="4">
        <v>0.49507994692388202</v>
      </c>
      <c r="I5915" s="4">
        <v>5.18</v>
      </c>
      <c r="J5915" s="4">
        <v>3</v>
      </c>
      <c r="K5915" s="4">
        <v>3.8</v>
      </c>
      <c r="L5915" s="4">
        <v>4.3674999999999997</v>
      </c>
      <c r="M5915" s="4">
        <v>26</v>
      </c>
    </row>
    <row r="5916" spans="1:13" x14ac:dyDescent="0.2">
      <c r="A5916" s="3">
        <v>41518</v>
      </c>
      <c r="B5916" t="s">
        <v>10185</v>
      </c>
      <c r="C5916" t="s">
        <v>3600</v>
      </c>
      <c r="D5916" t="s">
        <v>10186</v>
      </c>
      <c r="E5916" t="s">
        <v>3599</v>
      </c>
      <c r="F5916" s="4">
        <v>3.5882758620689699</v>
      </c>
      <c r="G5916" s="4">
        <v>3.7</v>
      </c>
      <c r="H5916" s="4">
        <v>0.68852362219834096</v>
      </c>
      <c r="I5916" s="4">
        <v>4.9000000000000004</v>
      </c>
      <c r="J5916" s="4">
        <v>2</v>
      </c>
      <c r="K5916" s="4">
        <v>3.3</v>
      </c>
      <c r="L5916" s="4">
        <v>4</v>
      </c>
      <c r="M5916" s="4">
        <v>29</v>
      </c>
    </row>
    <row r="5917" spans="1:13" x14ac:dyDescent="0.2">
      <c r="A5917" s="3">
        <v>41518</v>
      </c>
      <c r="B5917" t="s">
        <v>10187</v>
      </c>
      <c r="C5917" t="s">
        <v>3603</v>
      </c>
      <c r="D5917" t="s">
        <v>10188</v>
      </c>
      <c r="E5917" t="s">
        <v>3602</v>
      </c>
      <c r="F5917" s="4">
        <v>3.3820689655172398</v>
      </c>
      <c r="G5917" s="4">
        <v>3.3</v>
      </c>
      <c r="H5917" s="4">
        <v>0.64458391513077695</v>
      </c>
      <c r="I5917" s="4">
        <v>4.8899999999999997</v>
      </c>
      <c r="J5917" s="4">
        <v>2.2000000000000002</v>
      </c>
      <c r="K5917" s="4">
        <v>3.1</v>
      </c>
      <c r="L5917" s="4">
        <v>3.76</v>
      </c>
      <c r="M5917" s="4">
        <v>29</v>
      </c>
    </row>
    <row r="5918" spans="1:13" x14ac:dyDescent="0.2">
      <c r="A5918" s="3">
        <v>41518</v>
      </c>
      <c r="B5918" t="s">
        <v>10169</v>
      </c>
      <c r="C5918" t="s">
        <v>3594</v>
      </c>
      <c r="D5918" t="s">
        <v>10170</v>
      </c>
      <c r="E5918" t="s">
        <v>3593</v>
      </c>
      <c r="F5918" s="4">
        <v>1.704</v>
      </c>
      <c r="G5918" s="4">
        <v>1.7</v>
      </c>
      <c r="H5918" s="4">
        <v>0.74960955354012204</v>
      </c>
      <c r="I5918" s="4">
        <v>3.4</v>
      </c>
      <c r="J5918" s="4">
        <v>0.47</v>
      </c>
      <c r="K5918" s="4">
        <v>1.0874999999999999</v>
      </c>
      <c r="L5918" s="4">
        <v>2.0750000000000002</v>
      </c>
      <c r="M5918" s="4">
        <v>30</v>
      </c>
    </row>
    <row r="5919" spans="1:13" x14ac:dyDescent="0.2">
      <c r="A5919" s="3">
        <v>41518</v>
      </c>
      <c r="B5919" t="s">
        <v>10189</v>
      </c>
      <c r="C5919" t="s">
        <v>3606</v>
      </c>
      <c r="D5919" t="s">
        <v>10190</v>
      </c>
      <c r="E5919" t="s">
        <v>3605</v>
      </c>
      <c r="F5919" s="4">
        <v>3.71068965517241</v>
      </c>
      <c r="G5919" s="4">
        <v>3.8</v>
      </c>
      <c r="H5919" s="4">
        <v>0.60128986968779297</v>
      </c>
      <c r="I5919" s="4">
        <v>5.3</v>
      </c>
      <c r="J5919" s="4">
        <v>2.12</v>
      </c>
      <c r="K5919" s="4">
        <v>3.6</v>
      </c>
      <c r="L5919" s="4">
        <v>4</v>
      </c>
      <c r="M5919" s="4">
        <v>29</v>
      </c>
    </row>
    <row r="5920" spans="1:13" x14ac:dyDescent="0.2">
      <c r="A5920" s="3">
        <v>41518</v>
      </c>
      <c r="B5920" t="s">
        <v>10191</v>
      </c>
      <c r="C5920" t="s">
        <v>3597</v>
      </c>
      <c r="D5920" t="s">
        <v>10192</v>
      </c>
      <c r="E5920" t="s">
        <v>3596</v>
      </c>
      <c r="F5920" s="4">
        <v>2.2166666666666699</v>
      </c>
      <c r="G5920" s="4">
        <v>2.2000000000000002</v>
      </c>
      <c r="H5920" s="4">
        <v>0.69656959121275097</v>
      </c>
      <c r="I5920" s="4">
        <v>3.5</v>
      </c>
      <c r="J5920" s="4">
        <v>0.45</v>
      </c>
      <c r="K5920" s="4">
        <v>1.85</v>
      </c>
      <c r="L5920" s="4">
        <v>2.7</v>
      </c>
      <c r="M5920" s="4">
        <v>30</v>
      </c>
    </row>
    <row r="5921" spans="1:13" x14ac:dyDescent="0.2">
      <c r="A5921" s="3">
        <v>41518</v>
      </c>
      <c r="B5921" t="s">
        <v>10193</v>
      </c>
      <c r="C5921" t="s">
        <v>3609</v>
      </c>
      <c r="D5921" t="s">
        <v>10194</v>
      </c>
      <c r="E5921" t="s">
        <v>3608</v>
      </c>
      <c r="F5921" s="4">
        <v>3.6920689655172398</v>
      </c>
      <c r="G5921" s="4">
        <v>3.8</v>
      </c>
      <c r="H5921" s="4">
        <v>0.67615709982615702</v>
      </c>
      <c r="I5921" s="4">
        <v>4.9400000000000004</v>
      </c>
      <c r="J5921" s="4">
        <v>1.8</v>
      </c>
      <c r="K5921" s="4">
        <v>3.5</v>
      </c>
      <c r="L5921" s="4">
        <v>4</v>
      </c>
      <c r="M5921" s="4">
        <v>29</v>
      </c>
    </row>
    <row r="5922" spans="1:13" x14ac:dyDescent="0.2">
      <c r="A5922" s="3">
        <v>41548</v>
      </c>
      <c r="B5922" t="s">
        <v>9622</v>
      </c>
      <c r="C5922" t="s">
        <v>3930</v>
      </c>
      <c r="D5922" t="s">
        <v>9623</v>
      </c>
      <c r="E5922" t="s">
        <v>3929</v>
      </c>
      <c r="F5922" s="4">
        <v>6.1157894736842104</v>
      </c>
      <c r="G5922" s="4">
        <v>6</v>
      </c>
      <c r="H5922" s="4">
        <v>0.65429619345670198</v>
      </c>
      <c r="I5922" s="4">
        <v>7.3</v>
      </c>
      <c r="J5922" s="4">
        <v>5</v>
      </c>
      <c r="K5922" s="4">
        <v>5.95</v>
      </c>
      <c r="L5922" s="4">
        <v>6.45</v>
      </c>
      <c r="M5922" s="4">
        <v>19</v>
      </c>
    </row>
    <row r="5923" spans="1:13" x14ac:dyDescent="0.2">
      <c r="A5923" s="3">
        <v>41548</v>
      </c>
      <c r="B5923" t="s">
        <v>9564</v>
      </c>
      <c r="C5923" t="s">
        <v>3918</v>
      </c>
      <c r="D5923" t="s">
        <v>9565</v>
      </c>
      <c r="E5923" t="s">
        <v>3917</v>
      </c>
      <c r="F5923" s="4">
        <v>3.5007407407407398</v>
      </c>
      <c r="G5923" s="4">
        <v>3.5</v>
      </c>
      <c r="H5923" s="4">
        <v>0.20671284292515399</v>
      </c>
      <c r="I5923" s="4">
        <v>3.9</v>
      </c>
      <c r="J5923" s="4">
        <v>3.15</v>
      </c>
      <c r="K5923" s="4">
        <v>3.37</v>
      </c>
      <c r="L5923" s="4">
        <v>3.67</v>
      </c>
      <c r="M5923" s="4">
        <v>27</v>
      </c>
    </row>
    <row r="5924" spans="1:13" x14ac:dyDescent="0.2">
      <c r="A5924" s="3">
        <v>41548</v>
      </c>
      <c r="B5924" t="s">
        <v>9596</v>
      </c>
      <c r="C5924" t="s">
        <v>3921</v>
      </c>
      <c r="D5924" t="s">
        <v>9597</v>
      </c>
      <c r="E5924" t="s">
        <v>3920</v>
      </c>
      <c r="F5924" s="4">
        <v>3.7085185185185199</v>
      </c>
      <c r="G5924" s="4">
        <v>3.5</v>
      </c>
      <c r="H5924" s="4">
        <v>0.33664297115563002</v>
      </c>
      <c r="I5924" s="4">
        <v>4.4000000000000004</v>
      </c>
      <c r="J5924" s="4">
        <v>3.22</v>
      </c>
      <c r="K5924" s="4">
        <v>3.48</v>
      </c>
      <c r="L5924" s="4">
        <v>3.9550000000000001</v>
      </c>
      <c r="M5924" s="4">
        <v>27</v>
      </c>
    </row>
    <row r="5925" spans="1:13" x14ac:dyDescent="0.2">
      <c r="A5925" s="3">
        <v>41548</v>
      </c>
      <c r="B5925" t="s">
        <v>9604</v>
      </c>
      <c r="C5925" t="s">
        <v>3924</v>
      </c>
      <c r="D5925" t="s">
        <v>9605</v>
      </c>
      <c r="E5925" t="s">
        <v>3923</v>
      </c>
      <c r="F5925" s="4">
        <v>4.3466666666666702</v>
      </c>
      <c r="G5925" s="4">
        <v>4.2750000000000004</v>
      </c>
      <c r="H5925" s="4">
        <v>0.57367364352509898</v>
      </c>
      <c r="I5925" s="4">
        <v>5.5</v>
      </c>
      <c r="J5925" s="4">
        <v>3.39</v>
      </c>
      <c r="K5925" s="4">
        <v>3.915</v>
      </c>
      <c r="L5925" s="4">
        <v>4.75</v>
      </c>
      <c r="M5925" s="4">
        <v>24</v>
      </c>
    </row>
    <row r="5926" spans="1:13" x14ac:dyDescent="0.2">
      <c r="A5926" s="3">
        <v>41548</v>
      </c>
      <c r="B5926" t="s">
        <v>10171</v>
      </c>
      <c r="C5926" t="s">
        <v>3988</v>
      </c>
      <c r="D5926" t="s">
        <v>10172</v>
      </c>
      <c r="E5926" t="s">
        <v>3987</v>
      </c>
      <c r="F5926" s="4">
        <v>4.9103703703703703</v>
      </c>
      <c r="G5926" s="4">
        <v>4.9000000000000004</v>
      </c>
      <c r="H5926" s="4">
        <v>0.23586961002738999</v>
      </c>
      <c r="I5926" s="4">
        <v>5.3</v>
      </c>
      <c r="J5926" s="4">
        <v>4.49</v>
      </c>
      <c r="K5926" s="4">
        <v>4.7149999999999999</v>
      </c>
      <c r="L5926" s="4">
        <v>5.0599999999999996</v>
      </c>
      <c r="M5926" s="4">
        <v>27</v>
      </c>
    </row>
    <row r="5927" spans="1:13" x14ac:dyDescent="0.2">
      <c r="A5927" s="3">
        <v>41548</v>
      </c>
      <c r="B5927" t="s">
        <v>10173</v>
      </c>
      <c r="C5927" t="s">
        <v>3991</v>
      </c>
      <c r="D5927" t="s">
        <v>10174</v>
      </c>
      <c r="E5927" t="s">
        <v>3990</v>
      </c>
      <c r="F5927" s="4">
        <v>4.7634615384615397</v>
      </c>
      <c r="G5927" s="4">
        <v>4.8</v>
      </c>
      <c r="H5927" s="4">
        <v>0.390445307900529</v>
      </c>
      <c r="I5927" s="4">
        <v>5.4</v>
      </c>
      <c r="J5927" s="4">
        <v>3.97</v>
      </c>
      <c r="K5927" s="4">
        <v>4.5125000000000002</v>
      </c>
      <c r="L5927" s="4">
        <v>5</v>
      </c>
      <c r="M5927" s="4">
        <v>26</v>
      </c>
    </row>
    <row r="5928" spans="1:13" x14ac:dyDescent="0.2">
      <c r="A5928" s="3">
        <v>41548</v>
      </c>
      <c r="B5928" t="s">
        <v>10175</v>
      </c>
      <c r="C5928" t="s">
        <v>3994</v>
      </c>
      <c r="D5928" t="s">
        <v>10176</v>
      </c>
      <c r="E5928" t="s">
        <v>3993</v>
      </c>
      <c r="F5928" s="4">
        <v>5.0311111111111098</v>
      </c>
      <c r="G5928" s="4">
        <v>5</v>
      </c>
      <c r="H5928" s="4">
        <v>0.19163935145382099</v>
      </c>
      <c r="I5928" s="4">
        <v>5.8</v>
      </c>
      <c r="J5928" s="4">
        <v>4.8</v>
      </c>
      <c r="K5928" s="4">
        <v>4.96</v>
      </c>
      <c r="L5928" s="4">
        <v>5.0149999999999997</v>
      </c>
      <c r="M5928" s="4">
        <v>27</v>
      </c>
    </row>
    <row r="5929" spans="1:13" x14ac:dyDescent="0.2">
      <c r="A5929" s="3">
        <v>41548</v>
      </c>
      <c r="B5929" t="s">
        <v>10177</v>
      </c>
      <c r="C5929" t="s">
        <v>3997</v>
      </c>
      <c r="D5929" t="s">
        <v>10178</v>
      </c>
      <c r="E5929" t="s">
        <v>3996</v>
      </c>
      <c r="F5929" s="4">
        <v>4.9088888888888897</v>
      </c>
      <c r="G5929" s="4">
        <v>4.9000000000000004</v>
      </c>
      <c r="H5929" s="4">
        <v>0.30375006594913301</v>
      </c>
      <c r="I5929" s="4">
        <v>5.6</v>
      </c>
      <c r="J5929" s="4">
        <v>4.13</v>
      </c>
      <c r="K5929" s="4">
        <v>4.7249999999999996</v>
      </c>
      <c r="L5929" s="4">
        <v>5.0250000000000004</v>
      </c>
      <c r="M5929" s="4">
        <v>27</v>
      </c>
    </row>
    <row r="5930" spans="1:13" x14ac:dyDescent="0.2">
      <c r="A5930" s="3">
        <v>41548</v>
      </c>
      <c r="B5930" t="s">
        <v>7544</v>
      </c>
      <c r="C5930" t="s">
        <v>3897</v>
      </c>
      <c r="D5930" t="s">
        <v>7545</v>
      </c>
      <c r="E5930" t="s">
        <v>3896</v>
      </c>
      <c r="F5930" s="4">
        <v>3.55833333333333</v>
      </c>
      <c r="G5930" s="4">
        <v>3.5</v>
      </c>
      <c r="H5930" s="4">
        <v>0.142080194288984</v>
      </c>
      <c r="I5930" s="4">
        <v>4</v>
      </c>
      <c r="J5930" s="4">
        <v>3.5</v>
      </c>
      <c r="K5930" s="4">
        <v>3.5</v>
      </c>
      <c r="L5930" s="4">
        <v>3.5</v>
      </c>
      <c r="M5930" s="4">
        <v>30</v>
      </c>
    </row>
    <row r="5931" spans="1:13" x14ac:dyDescent="0.2">
      <c r="A5931" s="3">
        <v>41548</v>
      </c>
      <c r="B5931" t="s">
        <v>7652</v>
      </c>
      <c r="C5931" t="s">
        <v>3909</v>
      </c>
      <c r="D5931" t="s">
        <v>7653</v>
      </c>
      <c r="E5931" t="s">
        <v>3908</v>
      </c>
      <c r="F5931" s="4">
        <v>3.8678571428571402</v>
      </c>
      <c r="G5931" s="4">
        <v>3.75</v>
      </c>
      <c r="H5931" s="4">
        <v>0.338901899307893</v>
      </c>
      <c r="I5931" s="4">
        <v>4.5</v>
      </c>
      <c r="J5931" s="4">
        <v>3.25</v>
      </c>
      <c r="K5931" s="4">
        <v>3.6875</v>
      </c>
      <c r="L5931" s="4">
        <v>4</v>
      </c>
      <c r="M5931" s="4">
        <v>28</v>
      </c>
    </row>
    <row r="5932" spans="1:13" x14ac:dyDescent="0.2">
      <c r="A5932" s="3">
        <v>41548</v>
      </c>
      <c r="B5932" t="s">
        <v>7570</v>
      </c>
      <c r="C5932" t="s">
        <v>3900</v>
      </c>
      <c r="D5932" t="s">
        <v>7571</v>
      </c>
      <c r="E5932" t="s">
        <v>3899</v>
      </c>
      <c r="F5932" s="4">
        <v>3.5733333333333301</v>
      </c>
      <c r="G5932" s="4">
        <v>3.5</v>
      </c>
      <c r="H5932" s="4">
        <v>0.16904056508328999</v>
      </c>
      <c r="I5932" s="4">
        <v>4.2</v>
      </c>
      <c r="J5932" s="4">
        <v>3.5</v>
      </c>
      <c r="K5932" s="4">
        <v>3.5</v>
      </c>
      <c r="L5932" s="4">
        <v>3.5</v>
      </c>
      <c r="M5932" s="4">
        <v>30</v>
      </c>
    </row>
    <row r="5933" spans="1:13" x14ac:dyDescent="0.2">
      <c r="A5933" s="3">
        <v>41548</v>
      </c>
      <c r="B5933" t="s">
        <v>7678</v>
      </c>
      <c r="C5933" t="s">
        <v>3912</v>
      </c>
      <c r="D5933" t="s">
        <v>7679</v>
      </c>
      <c r="E5933" t="s">
        <v>3911</v>
      </c>
      <c r="F5933" s="4">
        <v>4.0592592592592602</v>
      </c>
      <c r="G5933" s="4">
        <v>4</v>
      </c>
      <c r="H5933" s="4">
        <v>0.41091760287590101</v>
      </c>
      <c r="I5933" s="4">
        <v>5</v>
      </c>
      <c r="J5933" s="4">
        <v>3.25</v>
      </c>
      <c r="K5933" s="4">
        <v>3.75</v>
      </c>
      <c r="L5933" s="4">
        <v>4.375</v>
      </c>
      <c r="M5933" s="4">
        <v>27</v>
      </c>
    </row>
    <row r="5934" spans="1:13" x14ac:dyDescent="0.2">
      <c r="A5934" s="3">
        <v>41548</v>
      </c>
      <c r="B5934" t="s">
        <v>7596</v>
      </c>
      <c r="C5934" t="s">
        <v>3903</v>
      </c>
      <c r="D5934" t="s">
        <v>7597</v>
      </c>
      <c r="E5934" t="s">
        <v>3902</v>
      </c>
      <c r="F5934" s="4">
        <v>3.60666666666667</v>
      </c>
      <c r="G5934" s="4">
        <v>3.5</v>
      </c>
      <c r="H5934" s="4">
        <v>0.19902059039782499</v>
      </c>
      <c r="I5934" s="4">
        <v>4.2</v>
      </c>
      <c r="J5934" s="4">
        <v>3.5</v>
      </c>
      <c r="K5934" s="4">
        <v>3.5</v>
      </c>
      <c r="L5934" s="4">
        <v>3.6875</v>
      </c>
      <c r="M5934" s="4">
        <v>30</v>
      </c>
    </row>
    <row r="5935" spans="1:13" x14ac:dyDescent="0.2">
      <c r="A5935" s="3">
        <v>41548</v>
      </c>
      <c r="B5935" t="s">
        <v>7712</v>
      </c>
      <c r="C5935" t="s">
        <v>3915</v>
      </c>
      <c r="D5935" t="s">
        <v>7713</v>
      </c>
      <c r="E5935" t="s">
        <v>3914</v>
      </c>
      <c r="F5935" s="4">
        <v>4.1703703703703701</v>
      </c>
      <c r="G5935" s="4">
        <v>4</v>
      </c>
      <c r="H5935" s="4">
        <v>0.44726933446175099</v>
      </c>
      <c r="I5935" s="4">
        <v>5</v>
      </c>
      <c r="J5935" s="4">
        <v>3.25</v>
      </c>
      <c r="K5935" s="4">
        <v>4</v>
      </c>
      <c r="L5935" s="4">
        <v>4.5</v>
      </c>
      <c r="M5935" s="4">
        <v>27</v>
      </c>
    </row>
    <row r="5936" spans="1:13" x14ac:dyDescent="0.2">
      <c r="A5936" s="3">
        <v>41548</v>
      </c>
      <c r="B5936" t="s">
        <v>7516</v>
      </c>
      <c r="C5936" t="s">
        <v>3894</v>
      </c>
      <c r="D5936" t="s">
        <v>7517</v>
      </c>
      <c r="E5936" t="s">
        <v>3893</v>
      </c>
      <c r="F5936" s="4">
        <v>3.55833333333333</v>
      </c>
      <c r="G5936" s="4">
        <v>3.5</v>
      </c>
      <c r="H5936" s="4">
        <v>0.142080194288984</v>
      </c>
      <c r="I5936" s="4">
        <v>4</v>
      </c>
      <c r="J5936" s="4">
        <v>3.5</v>
      </c>
      <c r="K5936" s="4">
        <v>3.5</v>
      </c>
      <c r="L5936" s="4">
        <v>3.5</v>
      </c>
      <c r="M5936" s="4">
        <v>30</v>
      </c>
    </row>
    <row r="5937" spans="1:13" x14ac:dyDescent="0.2">
      <c r="A5937" s="3">
        <v>41548</v>
      </c>
      <c r="B5937" t="s">
        <v>7622</v>
      </c>
      <c r="C5937" t="s">
        <v>3906</v>
      </c>
      <c r="D5937" t="s">
        <v>7623</v>
      </c>
      <c r="E5937" t="s">
        <v>3905</v>
      </c>
      <c r="F5937" s="4">
        <v>3.6583333333333301</v>
      </c>
      <c r="G5937" s="4">
        <v>3.5</v>
      </c>
      <c r="H5937" s="4">
        <v>0.25833796807114201</v>
      </c>
      <c r="I5937" s="4">
        <v>4.5</v>
      </c>
      <c r="J5937" s="4">
        <v>3.25</v>
      </c>
      <c r="K5937" s="4">
        <v>3.5</v>
      </c>
      <c r="L5937" s="4">
        <v>3.75</v>
      </c>
      <c r="M5937" s="4">
        <v>30</v>
      </c>
    </row>
    <row r="5938" spans="1:13" x14ac:dyDescent="0.2">
      <c r="A5938" s="3">
        <v>41548</v>
      </c>
      <c r="B5938" t="s">
        <v>7714</v>
      </c>
      <c r="C5938" t="s">
        <v>3081</v>
      </c>
      <c r="D5938" t="s">
        <v>7715</v>
      </c>
      <c r="E5938" t="s">
        <v>3080</v>
      </c>
      <c r="F5938" s="4">
        <v>3.6838285714285699</v>
      </c>
      <c r="G5938" s="4">
        <v>3.7</v>
      </c>
      <c r="H5938" s="4">
        <v>0.32641560351565202</v>
      </c>
      <c r="I5938" s="4">
        <v>4.3600000000000003</v>
      </c>
      <c r="J5938" s="4">
        <v>3.04</v>
      </c>
      <c r="K5938" s="4">
        <v>3.44</v>
      </c>
      <c r="L5938" s="4">
        <v>3.9049999999999998</v>
      </c>
      <c r="M5938" s="4">
        <v>35</v>
      </c>
    </row>
    <row r="5939" spans="1:13" x14ac:dyDescent="0.2">
      <c r="A5939" s="3">
        <v>41548</v>
      </c>
      <c r="B5939" t="s">
        <v>9534</v>
      </c>
      <c r="C5939" t="s">
        <v>3072</v>
      </c>
      <c r="D5939" t="s">
        <v>9535</v>
      </c>
      <c r="E5939" t="s">
        <v>3071</v>
      </c>
      <c r="F5939" s="4">
        <v>3.53742857142857</v>
      </c>
      <c r="G5939" s="4">
        <v>3.5</v>
      </c>
      <c r="H5939" s="4">
        <v>0.17237685898230401</v>
      </c>
      <c r="I5939" s="4">
        <v>3.9</v>
      </c>
      <c r="J5939" s="4">
        <v>3.17</v>
      </c>
      <c r="K5939" s="4">
        <v>3.4049999999999998</v>
      </c>
      <c r="L5939" s="4">
        <v>3.665</v>
      </c>
      <c r="M5939" s="4">
        <v>35</v>
      </c>
    </row>
    <row r="5940" spans="1:13" x14ac:dyDescent="0.2">
      <c r="A5940" s="3">
        <v>41548</v>
      </c>
      <c r="B5940" t="s">
        <v>9566</v>
      </c>
      <c r="C5940" t="s">
        <v>3075</v>
      </c>
      <c r="D5940" t="s">
        <v>9567</v>
      </c>
      <c r="E5940" t="s">
        <v>3074</v>
      </c>
      <c r="F5940" s="4">
        <v>3.78714285714286</v>
      </c>
      <c r="G5940" s="4">
        <v>3.76</v>
      </c>
      <c r="H5940" s="4">
        <v>0.30420166906541601</v>
      </c>
      <c r="I5940" s="4">
        <v>4.41</v>
      </c>
      <c r="J5940" s="4">
        <v>3.3</v>
      </c>
      <c r="K5940" s="4">
        <v>3.5550000000000002</v>
      </c>
      <c r="L5940" s="4">
        <v>4</v>
      </c>
      <c r="M5940" s="4">
        <v>35</v>
      </c>
    </row>
    <row r="5941" spans="1:13" x14ac:dyDescent="0.2">
      <c r="A5941" s="3">
        <v>41548</v>
      </c>
      <c r="B5941" t="s">
        <v>7634</v>
      </c>
      <c r="C5941" t="s">
        <v>3102</v>
      </c>
      <c r="D5941" t="s">
        <v>7635</v>
      </c>
      <c r="E5941" t="s">
        <v>3101</v>
      </c>
      <c r="F5941" s="4">
        <v>3.5376666666666701</v>
      </c>
      <c r="G5941" s="4">
        <v>3.53</v>
      </c>
      <c r="H5941" s="4">
        <v>0.22151022912993301</v>
      </c>
      <c r="I5941" s="4">
        <v>3.97</v>
      </c>
      <c r="J5941" s="4">
        <v>3</v>
      </c>
      <c r="K5941" s="4">
        <v>3.4624999999999999</v>
      </c>
      <c r="L5941" s="4">
        <v>3.7</v>
      </c>
      <c r="M5941" s="4">
        <v>30</v>
      </c>
    </row>
    <row r="5942" spans="1:13" x14ac:dyDescent="0.2">
      <c r="A5942" s="3">
        <v>41548</v>
      </c>
      <c r="B5942" t="s">
        <v>9598</v>
      </c>
      <c r="C5942" t="s">
        <v>3078</v>
      </c>
      <c r="D5942" t="s">
        <v>9599</v>
      </c>
      <c r="E5942" t="s">
        <v>3077</v>
      </c>
      <c r="F5942" s="4">
        <v>3.48</v>
      </c>
      <c r="G5942" s="4">
        <v>3.4950000000000001</v>
      </c>
      <c r="H5942" s="4">
        <v>0.262838107906258</v>
      </c>
      <c r="I5942" s="4">
        <v>4.0999999999999996</v>
      </c>
      <c r="J5942" s="4">
        <v>2.94</v>
      </c>
      <c r="K5942" s="4">
        <v>3.3</v>
      </c>
      <c r="L5942" s="4">
        <v>3.6475</v>
      </c>
      <c r="M5942" s="4">
        <v>32</v>
      </c>
    </row>
    <row r="5943" spans="1:13" x14ac:dyDescent="0.2">
      <c r="A5943" s="3">
        <v>41548</v>
      </c>
      <c r="B5943" t="s">
        <v>7636</v>
      </c>
      <c r="C5943" t="s">
        <v>3105</v>
      </c>
      <c r="D5943" t="s">
        <v>7637</v>
      </c>
      <c r="E5943" t="s">
        <v>3104</v>
      </c>
      <c r="F5943" s="4">
        <v>3.4723333333333302</v>
      </c>
      <c r="G5943" s="4">
        <v>3.5</v>
      </c>
      <c r="H5943" s="4">
        <v>0.24594200792944601</v>
      </c>
      <c r="I5943" s="4">
        <v>4</v>
      </c>
      <c r="J5943" s="4">
        <v>3</v>
      </c>
      <c r="K5943" s="4">
        <v>3.3075000000000001</v>
      </c>
      <c r="L5943" s="4">
        <v>3.5449999999999999</v>
      </c>
      <c r="M5943" s="4">
        <v>30</v>
      </c>
    </row>
    <row r="5944" spans="1:13" x14ac:dyDescent="0.2">
      <c r="A5944" s="3">
        <v>41548</v>
      </c>
      <c r="B5944" t="s">
        <v>7638</v>
      </c>
      <c r="C5944" t="s">
        <v>3123</v>
      </c>
      <c r="D5944" t="s">
        <v>7639</v>
      </c>
      <c r="E5944" t="s">
        <v>3122</v>
      </c>
      <c r="F5944" s="4">
        <v>0.58891428571428595</v>
      </c>
      <c r="G5944" s="4">
        <v>0.52</v>
      </c>
      <c r="H5944" s="4">
        <v>0.242346539851823</v>
      </c>
      <c r="I5944" s="4">
        <v>1.1499999999999999</v>
      </c>
      <c r="J5944" s="4">
        <v>0.2</v>
      </c>
      <c r="K5944" s="4">
        <v>0.4</v>
      </c>
      <c r="L5944" s="4">
        <v>0.68500000000000005</v>
      </c>
      <c r="M5944" s="4">
        <v>35</v>
      </c>
    </row>
    <row r="5945" spans="1:13" x14ac:dyDescent="0.2">
      <c r="A5945" s="3">
        <v>41548</v>
      </c>
      <c r="B5945" t="s">
        <v>7646</v>
      </c>
      <c r="C5945" t="s">
        <v>3126</v>
      </c>
      <c r="D5945" t="s">
        <v>7647</v>
      </c>
      <c r="E5945" t="s">
        <v>3125</v>
      </c>
      <c r="F5945" s="4">
        <v>0.37019999999999997</v>
      </c>
      <c r="G5945" s="4">
        <v>0.36</v>
      </c>
      <c r="H5945" s="4">
        <v>0.108704618658303</v>
      </c>
      <c r="I5945" s="4">
        <v>0.6</v>
      </c>
      <c r="J5945" s="4">
        <v>0.1</v>
      </c>
      <c r="K5945" s="4">
        <v>0.28999999999999998</v>
      </c>
      <c r="L5945" s="4">
        <v>0.44850000000000001</v>
      </c>
      <c r="M5945" s="4">
        <v>35</v>
      </c>
    </row>
    <row r="5946" spans="1:13" x14ac:dyDescent="0.2">
      <c r="A5946" s="3">
        <v>41548</v>
      </c>
      <c r="B5946" t="s">
        <v>7656</v>
      </c>
      <c r="C5946" t="s">
        <v>3129</v>
      </c>
      <c r="D5946" t="s">
        <v>7657</v>
      </c>
      <c r="E5946" t="s">
        <v>3128</v>
      </c>
      <c r="F5946" s="4">
        <v>0.34597142857142898</v>
      </c>
      <c r="G5946" s="4">
        <v>0.33</v>
      </c>
      <c r="H5946" s="4">
        <v>0.140439747539917</v>
      </c>
      <c r="I5946" s="4">
        <v>0.8</v>
      </c>
      <c r="J5946" s="4">
        <v>0.04</v>
      </c>
      <c r="K5946" s="4">
        <v>0.28999999999999998</v>
      </c>
      <c r="L5946" s="4">
        <v>0.375</v>
      </c>
      <c r="M5946" s="4">
        <v>35</v>
      </c>
    </row>
    <row r="5947" spans="1:13" x14ac:dyDescent="0.2">
      <c r="A5947" s="3">
        <v>41548</v>
      </c>
      <c r="B5947" t="s">
        <v>7664</v>
      </c>
      <c r="C5947" t="s">
        <v>3132</v>
      </c>
      <c r="D5947" t="s">
        <v>7665</v>
      </c>
      <c r="E5947" t="s">
        <v>3131</v>
      </c>
      <c r="F5947" s="4">
        <v>-2.1057142857142899E-2</v>
      </c>
      <c r="G5947" s="4">
        <v>-0.03</v>
      </c>
      <c r="H5947" s="4">
        <v>0.102871405407043</v>
      </c>
      <c r="I5947" s="4">
        <v>0.18</v>
      </c>
      <c r="J5947" s="4">
        <v>-0.3</v>
      </c>
      <c r="K5947" s="4">
        <v>-0.08</v>
      </c>
      <c r="L5947" s="4">
        <v>6.5000000000000002E-2</v>
      </c>
      <c r="M5947" s="4">
        <v>35</v>
      </c>
    </row>
    <row r="5948" spans="1:13" x14ac:dyDescent="0.2">
      <c r="A5948" s="3">
        <v>41548</v>
      </c>
      <c r="B5948" t="s">
        <v>7672</v>
      </c>
      <c r="C5948" t="s">
        <v>3135</v>
      </c>
      <c r="D5948" t="s">
        <v>7673</v>
      </c>
      <c r="E5948" t="s">
        <v>3134</v>
      </c>
      <c r="F5948" s="4">
        <v>-0.27660000000000001</v>
      </c>
      <c r="G5948" s="4">
        <v>-0.27</v>
      </c>
      <c r="H5948" s="4">
        <v>0.18252770941937099</v>
      </c>
      <c r="I5948" s="4">
        <v>0.28000000000000003</v>
      </c>
      <c r="J5948" s="4">
        <v>-0.71</v>
      </c>
      <c r="K5948" s="4">
        <v>-0.35499999999999998</v>
      </c>
      <c r="L5948" s="4">
        <v>-0.19500000000000001</v>
      </c>
      <c r="M5948" s="4">
        <v>35</v>
      </c>
    </row>
    <row r="5949" spans="1:13" x14ac:dyDescent="0.2">
      <c r="A5949" s="3">
        <v>41548</v>
      </c>
      <c r="B5949" t="s">
        <v>7682</v>
      </c>
      <c r="C5949" t="s">
        <v>3138</v>
      </c>
      <c r="D5949" t="s">
        <v>7683</v>
      </c>
      <c r="E5949" t="s">
        <v>3137</v>
      </c>
      <c r="F5949" s="4">
        <v>0.16562857142857099</v>
      </c>
      <c r="G5949" s="4">
        <v>0.17</v>
      </c>
      <c r="H5949" s="4">
        <v>0.10155267706214</v>
      </c>
      <c r="I5949" s="4">
        <v>0.4</v>
      </c>
      <c r="J5949" s="4">
        <v>-0.05</v>
      </c>
      <c r="K5949" s="4">
        <v>0.105</v>
      </c>
      <c r="L5949" s="4">
        <v>0.22500000000000001</v>
      </c>
      <c r="M5949" s="4">
        <v>35</v>
      </c>
    </row>
    <row r="5950" spans="1:13" x14ac:dyDescent="0.2">
      <c r="A5950" s="3">
        <v>41548</v>
      </c>
      <c r="B5950" t="s">
        <v>7690</v>
      </c>
      <c r="C5950" t="s">
        <v>3141</v>
      </c>
      <c r="D5950" t="s">
        <v>7691</v>
      </c>
      <c r="E5950" t="s">
        <v>3140</v>
      </c>
      <c r="F5950" s="4">
        <v>0.29268571428571399</v>
      </c>
      <c r="G5950" s="4">
        <v>0.3</v>
      </c>
      <c r="H5950" s="4">
        <v>0.109692557372217</v>
      </c>
      <c r="I5950" s="4">
        <v>0.47</v>
      </c>
      <c r="J5950" s="4">
        <v>-7.5999999999999998E-2</v>
      </c>
      <c r="K5950" s="4">
        <v>0.255</v>
      </c>
      <c r="L5950" s="4">
        <v>0.34499999999999997</v>
      </c>
      <c r="M5950" s="4">
        <v>35</v>
      </c>
    </row>
    <row r="5951" spans="1:13" x14ac:dyDescent="0.2">
      <c r="A5951" s="3">
        <v>41548</v>
      </c>
      <c r="B5951" t="s">
        <v>7698</v>
      </c>
      <c r="C5951" t="s">
        <v>3144</v>
      </c>
      <c r="D5951" t="s">
        <v>7699</v>
      </c>
      <c r="E5951" t="s">
        <v>3143</v>
      </c>
      <c r="F5951" s="4">
        <v>0.27437142857142899</v>
      </c>
      <c r="G5951" s="4">
        <v>0.28000000000000003</v>
      </c>
      <c r="H5951" s="4">
        <v>5.5354518235421701E-2</v>
      </c>
      <c r="I5951" s="4">
        <v>0.37</v>
      </c>
      <c r="J5951" s="4">
        <v>0.16</v>
      </c>
      <c r="K5951" s="4">
        <v>0.23</v>
      </c>
      <c r="L5951" s="4">
        <v>0.31</v>
      </c>
      <c r="M5951" s="4">
        <v>35</v>
      </c>
    </row>
    <row r="5952" spans="1:13" x14ac:dyDescent="0.2">
      <c r="A5952" s="3">
        <v>41548</v>
      </c>
      <c r="B5952" t="s">
        <v>7706</v>
      </c>
      <c r="C5952" t="s">
        <v>3147</v>
      </c>
      <c r="D5952" t="s">
        <v>7707</v>
      </c>
      <c r="E5952" t="s">
        <v>3146</v>
      </c>
      <c r="F5952" s="4">
        <v>0.40660000000000002</v>
      </c>
      <c r="G5952" s="4">
        <v>0.4</v>
      </c>
      <c r="H5952" s="4">
        <v>9.5824042175351398E-2</v>
      </c>
      <c r="I5952" s="4">
        <v>0.64</v>
      </c>
      <c r="J5952" s="4">
        <v>0.24</v>
      </c>
      <c r="K5952" s="4">
        <v>0.36499999999999999</v>
      </c>
      <c r="L5952" s="4">
        <v>0.44</v>
      </c>
      <c r="M5952" s="4">
        <v>35</v>
      </c>
    </row>
    <row r="5953" spans="1:13" x14ac:dyDescent="0.2">
      <c r="A5953" s="3">
        <v>41548</v>
      </c>
      <c r="B5953" t="s">
        <v>7608</v>
      </c>
      <c r="C5953" t="s">
        <v>3114</v>
      </c>
      <c r="D5953" t="s">
        <v>7609</v>
      </c>
      <c r="E5953" t="s">
        <v>3113</v>
      </c>
      <c r="F5953" s="4">
        <v>0.46614285714285703</v>
      </c>
      <c r="G5953" s="4">
        <v>0.45</v>
      </c>
      <c r="H5953" s="4">
        <v>5.4477271492281001E-2</v>
      </c>
      <c r="I5953" s="4">
        <v>0.64</v>
      </c>
      <c r="J5953" s="4">
        <v>0.38</v>
      </c>
      <c r="K5953" s="4">
        <v>0.43</v>
      </c>
      <c r="L5953" s="4">
        <v>0.48499999999999999</v>
      </c>
      <c r="M5953" s="4">
        <v>35</v>
      </c>
    </row>
    <row r="5954" spans="1:13" x14ac:dyDescent="0.2">
      <c r="A5954" s="3">
        <v>41548</v>
      </c>
      <c r="B5954" t="s">
        <v>7716</v>
      </c>
      <c r="C5954" t="s">
        <v>3150</v>
      </c>
      <c r="D5954" t="s">
        <v>7717</v>
      </c>
      <c r="E5954" t="s">
        <v>3149</v>
      </c>
      <c r="F5954" s="4">
        <v>0.48602857142857098</v>
      </c>
      <c r="G5954" s="4">
        <v>0.48</v>
      </c>
      <c r="H5954" s="4">
        <v>0.101597384668251</v>
      </c>
      <c r="I5954" s="4">
        <v>0.82</v>
      </c>
      <c r="J5954" s="4">
        <v>0.2</v>
      </c>
      <c r="K5954" s="4">
        <v>0.435</v>
      </c>
      <c r="L5954" s="4">
        <v>0.54</v>
      </c>
      <c r="M5954" s="4">
        <v>35</v>
      </c>
    </row>
    <row r="5955" spans="1:13" x14ac:dyDescent="0.2">
      <c r="A5955" s="3">
        <v>41548</v>
      </c>
      <c r="B5955" t="s">
        <v>7616</v>
      </c>
      <c r="C5955" t="s">
        <v>3117</v>
      </c>
      <c r="D5955" t="s">
        <v>7617</v>
      </c>
      <c r="E5955" t="s">
        <v>3116</v>
      </c>
      <c r="F5955" s="4">
        <v>0.68262857142857103</v>
      </c>
      <c r="G5955" s="4">
        <v>0.67</v>
      </c>
      <c r="H5955" s="4">
        <v>0.120506549910901</v>
      </c>
      <c r="I5955" s="4">
        <v>0.9</v>
      </c>
      <c r="J5955" s="4">
        <v>0.33</v>
      </c>
      <c r="K5955" s="4">
        <v>0.62</v>
      </c>
      <c r="L5955" s="4">
        <v>0.77</v>
      </c>
      <c r="M5955" s="4">
        <v>35</v>
      </c>
    </row>
    <row r="5956" spans="1:13" x14ac:dyDescent="0.2">
      <c r="A5956" s="3">
        <v>41548</v>
      </c>
      <c r="B5956" t="s">
        <v>7626</v>
      </c>
      <c r="C5956" t="s">
        <v>3120</v>
      </c>
      <c r="D5956" t="s">
        <v>7627</v>
      </c>
      <c r="E5956" t="s">
        <v>3119</v>
      </c>
      <c r="F5956" s="4">
        <v>0.37934285714285698</v>
      </c>
      <c r="G5956" s="4">
        <v>0.39</v>
      </c>
      <c r="H5956" s="4">
        <v>0.106131700330891</v>
      </c>
      <c r="I5956" s="4">
        <v>0.59</v>
      </c>
      <c r="J5956" s="4">
        <v>0.14000000000000001</v>
      </c>
      <c r="K5956" s="4">
        <v>0.3</v>
      </c>
      <c r="L5956" s="4">
        <v>0.45</v>
      </c>
      <c r="M5956" s="4">
        <v>35</v>
      </c>
    </row>
    <row r="5957" spans="1:13" x14ac:dyDescent="0.2">
      <c r="A5957" s="3">
        <v>41548</v>
      </c>
      <c r="B5957" t="s">
        <v>7718</v>
      </c>
      <c r="C5957" t="s">
        <v>3096</v>
      </c>
      <c r="D5957" t="s">
        <v>7719</v>
      </c>
      <c r="E5957" t="s">
        <v>3095</v>
      </c>
      <c r="F5957" s="4">
        <v>3.2386875000000002</v>
      </c>
      <c r="G5957" s="4">
        <v>3.23</v>
      </c>
      <c r="H5957" s="4">
        <v>0.40579626522550399</v>
      </c>
      <c r="I5957" s="4">
        <v>4.42</v>
      </c>
      <c r="J5957" s="4">
        <v>2.11</v>
      </c>
      <c r="K5957" s="4">
        <v>3.0775000000000001</v>
      </c>
      <c r="L5957" s="4">
        <v>3.3624999999999998</v>
      </c>
      <c r="M5957" s="4">
        <v>32</v>
      </c>
    </row>
    <row r="5958" spans="1:13" x14ac:dyDescent="0.2">
      <c r="A5958" s="3">
        <v>41548</v>
      </c>
      <c r="B5958" t="s">
        <v>9568</v>
      </c>
      <c r="C5958" t="s">
        <v>3087</v>
      </c>
      <c r="D5958" t="s">
        <v>9569</v>
      </c>
      <c r="E5958" t="s">
        <v>3086</v>
      </c>
      <c r="F5958" s="4">
        <v>2.8187500000000001</v>
      </c>
      <c r="G5958" s="4">
        <v>2.8149999999999999</v>
      </c>
      <c r="H5958" s="4">
        <v>0.219923007055328</v>
      </c>
      <c r="I5958" s="4">
        <v>3.6</v>
      </c>
      <c r="J5958" s="4">
        <v>2.4300000000000002</v>
      </c>
      <c r="K5958" s="4">
        <v>2.7</v>
      </c>
      <c r="L5958" s="4">
        <v>2.91</v>
      </c>
      <c r="M5958" s="4">
        <v>32</v>
      </c>
    </row>
    <row r="5959" spans="1:13" x14ac:dyDescent="0.2">
      <c r="A5959" s="3">
        <v>41548</v>
      </c>
      <c r="B5959" t="s">
        <v>9606</v>
      </c>
      <c r="C5959" t="s">
        <v>3090</v>
      </c>
      <c r="D5959" t="s">
        <v>9607</v>
      </c>
      <c r="E5959" t="s">
        <v>3089</v>
      </c>
      <c r="F5959" s="4">
        <v>3.2918750000000001</v>
      </c>
      <c r="G5959" s="4">
        <v>3.2749999999999999</v>
      </c>
      <c r="H5959" s="4">
        <v>0.43664732576391002</v>
      </c>
      <c r="I5959" s="4">
        <v>4.5999999999999996</v>
      </c>
      <c r="J5959" s="4">
        <v>2.02</v>
      </c>
      <c r="K5959" s="4">
        <v>3.0825</v>
      </c>
      <c r="L5959" s="4">
        <v>3.41</v>
      </c>
      <c r="M5959" s="4">
        <v>32</v>
      </c>
    </row>
    <row r="5960" spans="1:13" x14ac:dyDescent="0.2">
      <c r="A5960" s="3">
        <v>41548</v>
      </c>
      <c r="B5960" t="s">
        <v>9873</v>
      </c>
      <c r="C5960" t="s">
        <v>3108</v>
      </c>
      <c r="D5960" t="s">
        <v>9874</v>
      </c>
      <c r="E5960" t="s">
        <v>3107</v>
      </c>
      <c r="F5960" s="4">
        <v>3.2342307692307699</v>
      </c>
      <c r="G5960" s="4">
        <v>3.3050000000000002</v>
      </c>
      <c r="H5960" s="4">
        <v>0.27711619334745602</v>
      </c>
      <c r="I5960" s="4">
        <v>3.6</v>
      </c>
      <c r="J5960" s="4">
        <v>2.5</v>
      </c>
      <c r="K5960" s="4">
        <v>3</v>
      </c>
      <c r="L5960" s="4">
        <v>3.5</v>
      </c>
      <c r="M5960" s="4">
        <v>26</v>
      </c>
    </row>
    <row r="5961" spans="1:13" x14ac:dyDescent="0.2">
      <c r="A5961" s="3">
        <v>41548</v>
      </c>
      <c r="B5961" t="s">
        <v>9608</v>
      </c>
      <c r="C5961" t="s">
        <v>3093</v>
      </c>
      <c r="D5961" t="s">
        <v>9609</v>
      </c>
      <c r="E5961" t="s">
        <v>3092</v>
      </c>
      <c r="F5961" s="4">
        <v>3.2048275862068998</v>
      </c>
      <c r="G5961" s="4">
        <v>3.22</v>
      </c>
      <c r="H5961" s="4">
        <v>0.29507409105481103</v>
      </c>
      <c r="I5961" s="4">
        <v>3.8</v>
      </c>
      <c r="J5961" s="4">
        <v>2.5</v>
      </c>
      <c r="K5961" s="4">
        <v>3</v>
      </c>
      <c r="L5961" s="4">
        <v>3.35</v>
      </c>
      <c r="M5961" s="4">
        <v>29</v>
      </c>
    </row>
    <row r="5962" spans="1:13" x14ac:dyDescent="0.2">
      <c r="A5962" s="3">
        <v>41548</v>
      </c>
      <c r="B5962" t="s">
        <v>9875</v>
      </c>
      <c r="C5962" t="s">
        <v>3111</v>
      </c>
      <c r="D5962" t="s">
        <v>9876</v>
      </c>
      <c r="E5962" t="s">
        <v>3110</v>
      </c>
      <c r="F5962" s="4">
        <v>3.16576923076923</v>
      </c>
      <c r="G5962" s="4">
        <v>3.13</v>
      </c>
      <c r="H5962" s="4">
        <v>0.268136876642107</v>
      </c>
      <c r="I5962" s="4">
        <v>3.63</v>
      </c>
      <c r="J5962" s="4">
        <v>2.5</v>
      </c>
      <c r="K5962" s="4">
        <v>3</v>
      </c>
      <c r="L5962" s="4">
        <v>3.4</v>
      </c>
      <c r="M5962" s="4">
        <v>26</v>
      </c>
    </row>
    <row r="5963" spans="1:13" x14ac:dyDescent="0.2">
      <c r="A5963" s="3">
        <v>41548</v>
      </c>
      <c r="B5963" t="s">
        <v>7720</v>
      </c>
      <c r="C5963" t="s">
        <v>3153</v>
      </c>
      <c r="D5963" t="s">
        <v>7721</v>
      </c>
      <c r="E5963" t="s">
        <v>3152</v>
      </c>
      <c r="F5963" s="4">
        <v>0.2220625</v>
      </c>
      <c r="G5963" s="4">
        <v>0.19</v>
      </c>
      <c r="H5963" s="4">
        <v>0.128928571747705</v>
      </c>
      <c r="I5963" s="4">
        <v>0.8</v>
      </c>
      <c r="J5963" s="4">
        <v>7.0000000000000007E-2</v>
      </c>
      <c r="K5963" s="4">
        <v>0.18</v>
      </c>
      <c r="L5963" s="4">
        <v>0.21</v>
      </c>
      <c r="M5963" s="4">
        <v>32</v>
      </c>
    </row>
    <row r="5964" spans="1:13" x14ac:dyDescent="0.2">
      <c r="A5964" s="3">
        <v>41548</v>
      </c>
      <c r="B5964" t="s">
        <v>10159</v>
      </c>
      <c r="C5964" t="s">
        <v>4324</v>
      </c>
      <c r="D5964" t="s">
        <v>10160</v>
      </c>
      <c r="E5964" t="s">
        <v>4323</v>
      </c>
      <c r="F5964" s="4">
        <v>1.6930000000000001</v>
      </c>
      <c r="G5964" s="4">
        <v>1.6</v>
      </c>
      <c r="H5964" s="4">
        <v>0.183700468341715</v>
      </c>
      <c r="I5964" s="4">
        <v>2.1</v>
      </c>
      <c r="J5964" s="4">
        <v>1.5</v>
      </c>
      <c r="K5964" s="4">
        <v>1.6</v>
      </c>
      <c r="L5964" s="4">
        <v>1.7749999999999999</v>
      </c>
      <c r="M5964" s="4">
        <v>30</v>
      </c>
    </row>
    <row r="5965" spans="1:13" x14ac:dyDescent="0.2">
      <c r="A5965" s="3">
        <v>41548</v>
      </c>
      <c r="B5965" t="s">
        <v>10179</v>
      </c>
      <c r="C5965" t="s">
        <v>4327</v>
      </c>
      <c r="D5965" t="s">
        <v>10180</v>
      </c>
      <c r="E5965" t="s">
        <v>4326</v>
      </c>
      <c r="F5965" s="4">
        <v>2.5482758620689698</v>
      </c>
      <c r="G5965" s="4">
        <v>2.5</v>
      </c>
      <c r="H5965" s="4">
        <v>0.24585229255326199</v>
      </c>
      <c r="I5965" s="4">
        <v>3.1</v>
      </c>
      <c r="J5965" s="4">
        <v>2.2000000000000002</v>
      </c>
      <c r="K5965" s="4">
        <v>2.4</v>
      </c>
      <c r="L5965" s="4">
        <v>2.7</v>
      </c>
      <c r="M5965" s="4">
        <v>29</v>
      </c>
    </row>
    <row r="5966" spans="1:13" x14ac:dyDescent="0.2">
      <c r="A5966" s="3">
        <v>41548</v>
      </c>
      <c r="B5966" t="s">
        <v>9630</v>
      </c>
      <c r="C5966" t="s">
        <v>3952</v>
      </c>
      <c r="D5966" t="s">
        <v>9631</v>
      </c>
      <c r="E5966" t="s">
        <v>3951</v>
      </c>
      <c r="F5966" s="4">
        <v>12.796250000000001</v>
      </c>
      <c r="G5966" s="4">
        <v>12.78</v>
      </c>
      <c r="H5966" s="4">
        <v>0.29033628999889499</v>
      </c>
      <c r="I5966" s="4">
        <v>13.48</v>
      </c>
      <c r="J5966" s="4">
        <v>12.02</v>
      </c>
      <c r="K5966" s="4">
        <v>12.67</v>
      </c>
      <c r="L5966" s="4">
        <v>12.9</v>
      </c>
      <c r="M5966" s="4">
        <v>32</v>
      </c>
    </row>
    <row r="5967" spans="1:13" x14ac:dyDescent="0.2">
      <c r="A5967" s="3">
        <v>41548</v>
      </c>
      <c r="B5967" t="s">
        <v>9626</v>
      </c>
      <c r="C5967" t="s">
        <v>3939</v>
      </c>
      <c r="D5967" t="s">
        <v>9627</v>
      </c>
      <c r="E5967" t="s">
        <v>3947</v>
      </c>
      <c r="F5967" s="4">
        <v>12.871515151515201</v>
      </c>
      <c r="G5967" s="4">
        <v>12.86</v>
      </c>
      <c r="H5967" s="4">
        <v>0.16613475727781199</v>
      </c>
      <c r="I5967" s="4">
        <v>13.36</v>
      </c>
      <c r="J5967" s="4">
        <v>12.44</v>
      </c>
      <c r="K5967" s="4">
        <v>12.8</v>
      </c>
      <c r="L5967" s="4">
        <v>12.95</v>
      </c>
      <c r="M5967" s="4">
        <v>33</v>
      </c>
    </row>
    <row r="5968" spans="1:13" x14ac:dyDescent="0.2">
      <c r="A5968" s="3">
        <v>41548</v>
      </c>
      <c r="B5968" t="s">
        <v>9628</v>
      </c>
      <c r="C5968" t="s">
        <v>3942</v>
      </c>
      <c r="D5968" t="s">
        <v>9629</v>
      </c>
      <c r="E5968" t="s">
        <v>3949</v>
      </c>
      <c r="F5968" s="4">
        <v>12.787058823529399</v>
      </c>
      <c r="G5968" s="4">
        <v>12.79</v>
      </c>
      <c r="H5968" s="4">
        <v>0.25699344894096798</v>
      </c>
      <c r="I5968" s="4">
        <v>13.5</v>
      </c>
      <c r="J5968" s="4">
        <v>12</v>
      </c>
      <c r="K5968" s="4">
        <v>12.625</v>
      </c>
      <c r="L5968" s="4">
        <v>12.9</v>
      </c>
      <c r="M5968" s="4">
        <v>34</v>
      </c>
    </row>
    <row r="5969" spans="1:13" x14ac:dyDescent="0.2">
      <c r="A5969" s="3">
        <v>41548</v>
      </c>
      <c r="B5969" t="s">
        <v>9572</v>
      </c>
      <c r="C5969" t="s">
        <v>3936</v>
      </c>
      <c r="D5969" t="s">
        <v>9573</v>
      </c>
      <c r="E5969" t="s">
        <v>3935</v>
      </c>
      <c r="F5969" s="4">
        <v>12.787058823529399</v>
      </c>
      <c r="G5969" s="4">
        <v>12.79</v>
      </c>
      <c r="H5969" s="4">
        <v>0.25699344894096798</v>
      </c>
      <c r="I5969" s="4">
        <v>13.5</v>
      </c>
      <c r="J5969" s="4">
        <v>12</v>
      </c>
      <c r="K5969" s="4">
        <v>12.625</v>
      </c>
      <c r="L5969" s="4">
        <v>12.9</v>
      </c>
      <c r="M5969" s="4">
        <v>34</v>
      </c>
    </row>
    <row r="5970" spans="1:13" x14ac:dyDescent="0.2">
      <c r="A5970" s="3">
        <v>41548</v>
      </c>
      <c r="B5970" t="s">
        <v>9602</v>
      </c>
      <c r="C5970" t="s">
        <v>3939</v>
      </c>
      <c r="D5970" t="s">
        <v>9603</v>
      </c>
      <c r="E5970" t="s">
        <v>3938</v>
      </c>
      <c r="F5970" s="4">
        <v>12.592393939393901</v>
      </c>
      <c r="G5970" s="4">
        <v>12.6</v>
      </c>
      <c r="H5970" s="4">
        <v>0.45107135933477399</v>
      </c>
      <c r="I5970" s="4">
        <v>13.449</v>
      </c>
      <c r="J5970" s="4">
        <v>11.4</v>
      </c>
      <c r="K5970" s="4">
        <v>12.3</v>
      </c>
      <c r="L5970" s="4">
        <v>12.87</v>
      </c>
      <c r="M5970" s="4">
        <v>33</v>
      </c>
    </row>
    <row r="5971" spans="1:13" x14ac:dyDescent="0.2">
      <c r="A5971" s="3">
        <v>41548</v>
      </c>
      <c r="B5971" t="s">
        <v>10157</v>
      </c>
      <c r="C5971" t="s">
        <v>3579</v>
      </c>
      <c r="D5971" t="s">
        <v>10158</v>
      </c>
      <c r="E5971" t="s">
        <v>3578</v>
      </c>
      <c r="F5971" s="4">
        <v>1.23806451612903</v>
      </c>
      <c r="G5971" s="4">
        <v>1.2</v>
      </c>
      <c r="H5971" s="4">
        <v>0.25247335641394902</v>
      </c>
      <c r="I5971" s="4">
        <v>1.7</v>
      </c>
      <c r="J5971" s="4">
        <v>0.5</v>
      </c>
      <c r="K5971" s="4">
        <v>1.1000000000000001</v>
      </c>
      <c r="L5971" s="4">
        <v>1.4</v>
      </c>
      <c r="M5971" s="4">
        <v>31</v>
      </c>
    </row>
    <row r="5972" spans="1:13" x14ac:dyDescent="0.2">
      <c r="A5972" s="3">
        <v>41548</v>
      </c>
      <c r="B5972" t="s">
        <v>10181</v>
      </c>
      <c r="C5972" t="s">
        <v>3582</v>
      </c>
      <c r="D5972" t="s">
        <v>10182</v>
      </c>
      <c r="E5972" t="s">
        <v>3581</v>
      </c>
      <c r="F5972" s="4">
        <v>3.4123333333333301</v>
      </c>
      <c r="G5972" s="4">
        <v>3.4</v>
      </c>
      <c r="H5972" s="4">
        <v>0.49679443700959303</v>
      </c>
      <c r="I5972" s="4">
        <v>4.5</v>
      </c>
      <c r="J5972" s="4">
        <v>2.5</v>
      </c>
      <c r="K5972" s="4">
        <v>3.105</v>
      </c>
      <c r="L5972" s="4">
        <v>3.6749999999999998</v>
      </c>
      <c r="M5972" s="4">
        <v>30</v>
      </c>
    </row>
    <row r="5973" spans="1:13" x14ac:dyDescent="0.2">
      <c r="A5973" s="3">
        <v>41548</v>
      </c>
      <c r="B5973" t="s">
        <v>10183</v>
      </c>
      <c r="C5973" t="s">
        <v>3585</v>
      </c>
      <c r="D5973" t="s">
        <v>10184</v>
      </c>
      <c r="E5973" t="s">
        <v>3584</v>
      </c>
      <c r="F5973" s="4">
        <v>4.0071428571428598</v>
      </c>
      <c r="G5973" s="4">
        <v>4</v>
      </c>
      <c r="H5973" s="4">
        <v>0.44966536646593303</v>
      </c>
      <c r="I5973" s="4">
        <v>5.18</v>
      </c>
      <c r="J5973" s="4">
        <v>3.4</v>
      </c>
      <c r="K5973" s="4">
        <v>3.7</v>
      </c>
      <c r="L5973" s="4">
        <v>4.2</v>
      </c>
      <c r="M5973" s="4">
        <v>28</v>
      </c>
    </row>
    <row r="5974" spans="1:13" x14ac:dyDescent="0.2">
      <c r="A5974" s="3">
        <v>41548</v>
      </c>
      <c r="B5974" t="s">
        <v>10185</v>
      </c>
      <c r="C5974" t="s">
        <v>3597</v>
      </c>
      <c r="D5974" t="s">
        <v>10186</v>
      </c>
      <c r="E5974" t="s">
        <v>3596</v>
      </c>
      <c r="F5974" s="4">
        <v>2.8955172413793102</v>
      </c>
      <c r="G5974" s="4">
        <v>3.1</v>
      </c>
      <c r="H5974" s="4">
        <v>1.43958720821257</v>
      </c>
      <c r="I5974" s="4">
        <v>4.8</v>
      </c>
      <c r="J5974" s="4">
        <v>-3.5</v>
      </c>
      <c r="K5974" s="4">
        <v>2.6</v>
      </c>
      <c r="L5974" s="4">
        <v>3.4</v>
      </c>
      <c r="M5974" s="4">
        <v>29</v>
      </c>
    </row>
    <row r="5975" spans="1:13" x14ac:dyDescent="0.2">
      <c r="A5975" s="3">
        <v>41548</v>
      </c>
      <c r="B5975" t="s">
        <v>10187</v>
      </c>
      <c r="C5975" t="s">
        <v>3600</v>
      </c>
      <c r="D5975" t="s">
        <v>10188</v>
      </c>
      <c r="E5975" t="s">
        <v>3599</v>
      </c>
      <c r="F5975" s="4">
        <v>3.2427586206896599</v>
      </c>
      <c r="G5975" s="4">
        <v>3.2</v>
      </c>
      <c r="H5975" s="4">
        <v>0.59506240099988195</v>
      </c>
      <c r="I5975" s="4">
        <v>4.5599999999999996</v>
      </c>
      <c r="J5975" s="4">
        <v>1.9</v>
      </c>
      <c r="K5975" s="4">
        <v>2.9</v>
      </c>
      <c r="L5975" s="4">
        <v>3.6</v>
      </c>
      <c r="M5975" s="4">
        <v>29</v>
      </c>
    </row>
    <row r="5976" spans="1:13" x14ac:dyDescent="0.2">
      <c r="A5976" s="3">
        <v>41548</v>
      </c>
      <c r="B5976" t="s">
        <v>10169</v>
      </c>
      <c r="C5976" t="s">
        <v>3591</v>
      </c>
      <c r="D5976" t="s">
        <v>10170</v>
      </c>
      <c r="E5976" t="s">
        <v>3590</v>
      </c>
      <c r="F5976" s="4">
        <v>1.18354838709677</v>
      </c>
      <c r="G5976" s="4">
        <v>1.25</v>
      </c>
      <c r="H5976" s="4">
        <v>0.53046865057919501</v>
      </c>
      <c r="I5976" s="4">
        <v>2.2999999999999998</v>
      </c>
      <c r="J5976" s="4">
        <v>-0.08</v>
      </c>
      <c r="K5976" s="4">
        <v>0.97499999999999998</v>
      </c>
      <c r="L5976" s="4">
        <v>1.4</v>
      </c>
      <c r="M5976" s="4">
        <v>31</v>
      </c>
    </row>
    <row r="5977" spans="1:13" x14ac:dyDescent="0.2">
      <c r="A5977" s="3">
        <v>41548</v>
      </c>
      <c r="B5977" t="s">
        <v>10189</v>
      </c>
      <c r="C5977" t="s">
        <v>3603</v>
      </c>
      <c r="D5977" t="s">
        <v>10190</v>
      </c>
      <c r="E5977" t="s">
        <v>3602</v>
      </c>
      <c r="F5977" s="4">
        <v>3.4793103448275899</v>
      </c>
      <c r="G5977" s="4">
        <v>3.6</v>
      </c>
      <c r="H5977" s="4">
        <v>0.98679470666570201</v>
      </c>
      <c r="I5977" s="4">
        <v>6.03</v>
      </c>
      <c r="J5977" s="4">
        <v>0.1</v>
      </c>
      <c r="K5977" s="4">
        <v>3.2</v>
      </c>
      <c r="L5977" s="4">
        <v>3.9</v>
      </c>
      <c r="M5977" s="4">
        <v>29</v>
      </c>
    </row>
    <row r="5978" spans="1:13" x14ac:dyDescent="0.2">
      <c r="A5978" s="3">
        <v>41548</v>
      </c>
      <c r="B5978" t="s">
        <v>10191</v>
      </c>
      <c r="C5978" t="s">
        <v>3594</v>
      </c>
      <c r="D5978" t="s">
        <v>10192</v>
      </c>
      <c r="E5978" t="s">
        <v>3593</v>
      </c>
      <c r="F5978" s="4">
        <v>1.8687096774193499</v>
      </c>
      <c r="G5978" s="4">
        <v>1.7</v>
      </c>
      <c r="H5978" s="4">
        <v>0.69192360818943899</v>
      </c>
      <c r="I5978" s="4">
        <v>4.9000000000000004</v>
      </c>
      <c r="J5978" s="4">
        <v>1</v>
      </c>
      <c r="K5978" s="4">
        <v>1.5</v>
      </c>
      <c r="L5978" s="4">
        <v>2.1</v>
      </c>
      <c r="M5978" s="4">
        <v>31</v>
      </c>
    </row>
    <row r="5979" spans="1:13" x14ac:dyDescent="0.2">
      <c r="A5979" s="3">
        <v>41548</v>
      </c>
      <c r="B5979" t="s">
        <v>10193</v>
      </c>
      <c r="C5979" t="s">
        <v>3606</v>
      </c>
      <c r="D5979" t="s">
        <v>10194</v>
      </c>
      <c r="E5979" t="s">
        <v>3605</v>
      </c>
      <c r="F5979" s="4">
        <v>3.5558620689655198</v>
      </c>
      <c r="G5979" s="4">
        <v>3.62</v>
      </c>
      <c r="H5979" s="4">
        <v>0.76238590360122205</v>
      </c>
      <c r="I5979" s="4">
        <v>4.9000000000000004</v>
      </c>
      <c r="J5979" s="4">
        <v>1.6</v>
      </c>
      <c r="K5979" s="4">
        <v>3.3</v>
      </c>
      <c r="L5979" s="4">
        <v>4</v>
      </c>
      <c r="M5979" s="4">
        <v>29</v>
      </c>
    </row>
    <row r="5980" spans="1:13" x14ac:dyDescent="0.2">
      <c r="A5980" s="3">
        <v>41579</v>
      </c>
      <c r="B5980" t="s">
        <v>9622</v>
      </c>
      <c r="C5980" t="s">
        <v>3930</v>
      </c>
      <c r="D5980" t="s">
        <v>9623</v>
      </c>
      <c r="E5980" t="s">
        <v>3929</v>
      </c>
      <c r="F5980" s="4">
        <v>6.3276000000000003</v>
      </c>
      <c r="G5980" s="4">
        <v>6.37</v>
      </c>
      <c r="H5980" s="4">
        <v>0.43436044939658103</v>
      </c>
      <c r="I5980" s="4">
        <v>7.01</v>
      </c>
      <c r="J5980" s="4">
        <v>5.5</v>
      </c>
      <c r="K5980" s="4">
        <v>6</v>
      </c>
      <c r="L5980" s="4">
        <v>6.7</v>
      </c>
      <c r="M5980" s="4">
        <v>25</v>
      </c>
    </row>
    <row r="5981" spans="1:13" x14ac:dyDescent="0.2">
      <c r="A5981" s="3">
        <v>41579</v>
      </c>
      <c r="B5981" t="s">
        <v>9564</v>
      </c>
      <c r="C5981" t="s">
        <v>3918</v>
      </c>
      <c r="D5981" t="s">
        <v>9565</v>
      </c>
      <c r="E5981" t="s">
        <v>3917</v>
      </c>
      <c r="F5981" s="4">
        <v>3.4720588235294101</v>
      </c>
      <c r="G5981" s="4">
        <v>3.4449999999999998</v>
      </c>
      <c r="H5981" s="4">
        <v>0.119564345850149</v>
      </c>
      <c r="I5981" s="4">
        <v>3.8</v>
      </c>
      <c r="J5981" s="4">
        <v>3.3</v>
      </c>
      <c r="K5981" s="4">
        <v>3.4</v>
      </c>
      <c r="L5981" s="4">
        <v>3.5</v>
      </c>
      <c r="M5981" s="4">
        <v>34</v>
      </c>
    </row>
    <row r="5982" spans="1:13" x14ac:dyDescent="0.2">
      <c r="A5982" s="3">
        <v>41579</v>
      </c>
      <c r="B5982" t="s">
        <v>9596</v>
      </c>
      <c r="C5982" t="s">
        <v>3921</v>
      </c>
      <c r="D5982" t="s">
        <v>9597</v>
      </c>
      <c r="E5982" t="s">
        <v>3920</v>
      </c>
      <c r="F5982" s="4">
        <v>3.5909090909090899</v>
      </c>
      <c r="G5982" s="4">
        <v>3.5</v>
      </c>
      <c r="H5982" s="4">
        <v>0.21097043093114401</v>
      </c>
      <c r="I5982" s="4">
        <v>4.0999999999999996</v>
      </c>
      <c r="J5982" s="4">
        <v>3.18</v>
      </c>
      <c r="K5982" s="4">
        <v>3.5</v>
      </c>
      <c r="L5982" s="4">
        <v>3.7</v>
      </c>
      <c r="M5982" s="4">
        <v>33</v>
      </c>
    </row>
    <row r="5983" spans="1:13" x14ac:dyDescent="0.2">
      <c r="A5983" s="3">
        <v>41579</v>
      </c>
      <c r="B5983" t="s">
        <v>9604</v>
      </c>
      <c r="C5983" t="s">
        <v>3924</v>
      </c>
      <c r="D5983" t="s">
        <v>9605</v>
      </c>
      <c r="E5983" t="s">
        <v>3923</v>
      </c>
      <c r="F5983" s="4">
        <v>4.2373333333333303</v>
      </c>
      <c r="G5983" s="4">
        <v>4.1500000000000004</v>
      </c>
      <c r="H5983" s="4">
        <v>0.46643869636991397</v>
      </c>
      <c r="I5983" s="4">
        <v>5.0999999999999996</v>
      </c>
      <c r="J5983" s="4">
        <v>2.91</v>
      </c>
      <c r="K5983" s="4">
        <v>4</v>
      </c>
      <c r="L5983" s="4">
        <v>4.6124999999999998</v>
      </c>
      <c r="M5983" s="4">
        <v>30</v>
      </c>
    </row>
    <row r="5984" spans="1:13" x14ac:dyDescent="0.2">
      <c r="A5984" s="3">
        <v>41579</v>
      </c>
      <c r="B5984" t="s">
        <v>10171</v>
      </c>
      <c r="C5984" t="s">
        <v>3988</v>
      </c>
      <c r="D5984" t="s">
        <v>10172</v>
      </c>
      <c r="E5984" t="s">
        <v>3987</v>
      </c>
      <c r="F5984" s="4">
        <v>4.8173333333333304</v>
      </c>
      <c r="G5984" s="4">
        <v>4.9000000000000004</v>
      </c>
      <c r="H5984" s="4">
        <v>0.32377017533550201</v>
      </c>
      <c r="I5984" s="4">
        <v>5.4</v>
      </c>
      <c r="J5984" s="4">
        <v>3.7</v>
      </c>
      <c r="K5984" s="4">
        <v>4.62</v>
      </c>
      <c r="L5984" s="4">
        <v>5</v>
      </c>
      <c r="M5984" s="4">
        <v>30</v>
      </c>
    </row>
    <row r="5985" spans="1:13" x14ac:dyDescent="0.2">
      <c r="A5985" s="3">
        <v>41579</v>
      </c>
      <c r="B5985" t="s">
        <v>10173</v>
      </c>
      <c r="C5985" t="s">
        <v>3991</v>
      </c>
      <c r="D5985" t="s">
        <v>10174</v>
      </c>
      <c r="E5985" t="s">
        <v>3990</v>
      </c>
      <c r="F5985" s="4">
        <v>4.6855172413793102</v>
      </c>
      <c r="G5985" s="4">
        <v>4.7</v>
      </c>
      <c r="H5985" s="4">
        <v>0.32022967435104299</v>
      </c>
      <c r="I5985" s="4">
        <v>5.3</v>
      </c>
      <c r="J5985" s="4">
        <v>4</v>
      </c>
      <c r="K5985" s="4">
        <v>4.5</v>
      </c>
      <c r="L5985" s="4">
        <v>4.9000000000000004</v>
      </c>
      <c r="M5985" s="4">
        <v>29</v>
      </c>
    </row>
    <row r="5986" spans="1:13" x14ac:dyDescent="0.2">
      <c r="A5986" s="3">
        <v>41579</v>
      </c>
      <c r="B5986" t="s">
        <v>10175</v>
      </c>
      <c r="C5986" t="s">
        <v>3994</v>
      </c>
      <c r="D5986" t="s">
        <v>10176</v>
      </c>
      <c r="E5986" t="s">
        <v>3993</v>
      </c>
      <c r="F5986" s="4">
        <v>5.0223333333333304</v>
      </c>
      <c r="G5986" s="4">
        <v>5</v>
      </c>
      <c r="H5986" s="4">
        <v>0.165105678453139</v>
      </c>
      <c r="I5986" s="4">
        <v>5.8</v>
      </c>
      <c r="J5986" s="4">
        <v>4.8</v>
      </c>
      <c r="K5986" s="4">
        <v>4.99</v>
      </c>
      <c r="L5986" s="4">
        <v>5</v>
      </c>
      <c r="M5986" s="4">
        <v>30</v>
      </c>
    </row>
    <row r="5987" spans="1:13" x14ac:dyDescent="0.2">
      <c r="A5987" s="3">
        <v>41579</v>
      </c>
      <c r="B5987" t="s">
        <v>10177</v>
      </c>
      <c r="C5987" t="s">
        <v>3997</v>
      </c>
      <c r="D5987" t="s">
        <v>10178</v>
      </c>
      <c r="E5987" t="s">
        <v>3996</v>
      </c>
      <c r="F5987" s="4">
        <v>4.8843333333333296</v>
      </c>
      <c r="G5987" s="4">
        <v>4.88</v>
      </c>
      <c r="H5987" s="4">
        <v>0.236871612734705</v>
      </c>
      <c r="I5987" s="4">
        <v>5.6</v>
      </c>
      <c r="J5987" s="4">
        <v>4.5</v>
      </c>
      <c r="K5987" s="4">
        <v>4.7525000000000004</v>
      </c>
      <c r="L5987" s="4">
        <v>4.9924999999999997</v>
      </c>
      <c r="M5987" s="4">
        <v>30</v>
      </c>
    </row>
    <row r="5988" spans="1:13" x14ac:dyDescent="0.2">
      <c r="A5988" s="3">
        <v>41579</v>
      </c>
      <c r="B5988" t="s">
        <v>7544</v>
      </c>
      <c r="C5988" t="s">
        <v>3897</v>
      </c>
      <c r="D5988" t="s">
        <v>7545</v>
      </c>
      <c r="E5988" t="s">
        <v>3896</v>
      </c>
      <c r="F5988" s="4">
        <v>3.53721714285714</v>
      </c>
      <c r="G5988" s="4">
        <v>3.5</v>
      </c>
      <c r="H5988" s="4">
        <v>0.111341513545737</v>
      </c>
      <c r="I5988" s="4">
        <v>4</v>
      </c>
      <c r="J5988" s="4">
        <v>3.5</v>
      </c>
      <c r="K5988" s="4">
        <v>3.5</v>
      </c>
      <c r="L5988" s="4">
        <v>3.5</v>
      </c>
      <c r="M5988" s="4">
        <v>35</v>
      </c>
    </row>
    <row r="5989" spans="1:13" x14ac:dyDescent="0.2">
      <c r="A5989" s="3">
        <v>41579</v>
      </c>
      <c r="B5989" t="s">
        <v>7652</v>
      </c>
      <c r="C5989" t="s">
        <v>3909</v>
      </c>
      <c r="D5989" t="s">
        <v>7653</v>
      </c>
      <c r="E5989" t="s">
        <v>3908</v>
      </c>
      <c r="F5989" s="4">
        <v>3.8569323529411799</v>
      </c>
      <c r="G5989" s="4">
        <v>3.75</v>
      </c>
      <c r="H5989" s="4">
        <v>0.35237164155200301</v>
      </c>
      <c r="I5989" s="4">
        <v>4.8357000000000001</v>
      </c>
      <c r="J5989" s="4">
        <v>3.5</v>
      </c>
      <c r="K5989" s="4">
        <v>3.5</v>
      </c>
      <c r="L5989" s="4">
        <v>4</v>
      </c>
      <c r="M5989" s="4">
        <v>34</v>
      </c>
    </row>
    <row r="5990" spans="1:13" x14ac:dyDescent="0.2">
      <c r="A5990" s="3">
        <v>41579</v>
      </c>
      <c r="B5990" t="s">
        <v>7570</v>
      </c>
      <c r="C5990" t="s">
        <v>3900</v>
      </c>
      <c r="D5990" t="s">
        <v>7571</v>
      </c>
      <c r="E5990" t="s">
        <v>3899</v>
      </c>
      <c r="F5990" s="4">
        <v>3.5602628571428601</v>
      </c>
      <c r="G5990" s="4">
        <v>3.5</v>
      </c>
      <c r="H5990" s="4">
        <v>0.16846523657055501</v>
      </c>
      <c r="I5990" s="4">
        <v>4.2</v>
      </c>
      <c r="J5990" s="4">
        <v>3.5</v>
      </c>
      <c r="K5990" s="4">
        <v>3.5</v>
      </c>
      <c r="L5990" s="4">
        <v>3.5</v>
      </c>
      <c r="M5990" s="4">
        <v>35</v>
      </c>
    </row>
    <row r="5991" spans="1:13" x14ac:dyDescent="0.2">
      <c r="A5991" s="3">
        <v>41579</v>
      </c>
      <c r="B5991" t="s">
        <v>7678</v>
      </c>
      <c r="C5991" t="s">
        <v>3912</v>
      </c>
      <c r="D5991" t="s">
        <v>7679</v>
      </c>
      <c r="E5991" t="s">
        <v>3911</v>
      </c>
      <c r="F5991" s="4">
        <v>4.04861764705882</v>
      </c>
      <c r="G5991" s="4">
        <v>4</v>
      </c>
      <c r="H5991" s="4">
        <v>0.41484878696071997</v>
      </c>
      <c r="I5991" s="4">
        <v>5</v>
      </c>
      <c r="J5991" s="4">
        <v>3.5</v>
      </c>
      <c r="K5991" s="4">
        <v>3.75</v>
      </c>
      <c r="L5991" s="4">
        <v>4.2874999999999996</v>
      </c>
      <c r="M5991" s="4">
        <v>34</v>
      </c>
    </row>
    <row r="5992" spans="1:13" x14ac:dyDescent="0.2">
      <c r="A5992" s="3">
        <v>41579</v>
      </c>
      <c r="B5992" t="s">
        <v>7596</v>
      </c>
      <c r="C5992" t="s">
        <v>3903</v>
      </c>
      <c r="D5992" t="s">
        <v>7597</v>
      </c>
      <c r="E5992" t="s">
        <v>3902</v>
      </c>
      <c r="F5992" s="4">
        <v>3.5901457142857098</v>
      </c>
      <c r="G5992" s="4">
        <v>3.5</v>
      </c>
      <c r="H5992" s="4">
        <v>0.22164434062500299</v>
      </c>
      <c r="I5992" s="4">
        <v>4.4250999999999996</v>
      </c>
      <c r="J5992" s="4">
        <v>3.5</v>
      </c>
      <c r="K5992" s="4">
        <v>3.5</v>
      </c>
      <c r="L5992" s="4">
        <v>3.5</v>
      </c>
      <c r="M5992" s="4">
        <v>35</v>
      </c>
    </row>
    <row r="5993" spans="1:13" x14ac:dyDescent="0.2">
      <c r="A5993" s="3">
        <v>41579</v>
      </c>
      <c r="B5993" t="s">
        <v>7712</v>
      </c>
      <c r="C5993" t="s">
        <v>3915</v>
      </c>
      <c r="D5993" t="s">
        <v>7713</v>
      </c>
      <c r="E5993" t="s">
        <v>3914</v>
      </c>
      <c r="F5993" s="4">
        <v>4.2039735294117602</v>
      </c>
      <c r="G5993" s="4">
        <v>4</v>
      </c>
      <c r="H5993" s="4">
        <v>0.45251396048032599</v>
      </c>
      <c r="I5993" s="4">
        <v>5.1250999999999998</v>
      </c>
      <c r="J5993" s="4">
        <v>3.5</v>
      </c>
      <c r="K5993" s="4">
        <v>4</v>
      </c>
      <c r="L5993" s="4">
        <v>4.5</v>
      </c>
      <c r="M5993" s="4">
        <v>34</v>
      </c>
    </row>
    <row r="5994" spans="1:13" x14ac:dyDescent="0.2">
      <c r="A5994" s="3">
        <v>41579</v>
      </c>
      <c r="B5994" t="s">
        <v>7516</v>
      </c>
      <c r="C5994" t="s">
        <v>3894</v>
      </c>
      <c r="D5994" t="s">
        <v>7517</v>
      </c>
      <c r="E5994" t="s">
        <v>3893</v>
      </c>
      <c r="F5994" s="4">
        <v>3.53288857142857</v>
      </c>
      <c r="G5994" s="4">
        <v>3.5</v>
      </c>
      <c r="H5994" s="4">
        <v>0.105001845281905</v>
      </c>
      <c r="I5994" s="4">
        <v>4</v>
      </c>
      <c r="J5994" s="4">
        <v>3.5</v>
      </c>
      <c r="K5994" s="4">
        <v>3.5</v>
      </c>
      <c r="L5994" s="4">
        <v>3.5</v>
      </c>
      <c r="M5994" s="4">
        <v>35</v>
      </c>
    </row>
    <row r="5995" spans="1:13" x14ac:dyDescent="0.2">
      <c r="A5995" s="3">
        <v>41579</v>
      </c>
      <c r="B5995" t="s">
        <v>7622</v>
      </c>
      <c r="C5995" t="s">
        <v>3906</v>
      </c>
      <c r="D5995" t="s">
        <v>7623</v>
      </c>
      <c r="E5995" t="s">
        <v>3905</v>
      </c>
      <c r="F5995" s="4">
        <v>3.6556657142857101</v>
      </c>
      <c r="G5995" s="4">
        <v>3.5</v>
      </c>
      <c r="H5995" s="4">
        <v>0.29182384789746102</v>
      </c>
      <c r="I5995" s="4">
        <v>4.6482999999999999</v>
      </c>
      <c r="J5995" s="4">
        <v>3.5</v>
      </c>
      <c r="K5995" s="4">
        <v>3.5</v>
      </c>
      <c r="L5995" s="4">
        <v>3.7250000000000001</v>
      </c>
      <c r="M5995" s="4">
        <v>35</v>
      </c>
    </row>
    <row r="5996" spans="1:13" x14ac:dyDescent="0.2">
      <c r="A5996" s="3">
        <v>41579</v>
      </c>
      <c r="B5996" t="s">
        <v>7722</v>
      </c>
      <c r="C5996" t="s">
        <v>3081</v>
      </c>
      <c r="D5996" t="s">
        <v>7723</v>
      </c>
      <c r="E5996" t="s">
        <v>3080</v>
      </c>
      <c r="F5996" s="4">
        <v>3.7907894736842098</v>
      </c>
      <c r="G5996" s="4">
        <v>3.7749999999999999</v>
      </c>
      <c r="H5996" s="4">
        <v>0.32961387384657798</v>
      </c>
      <c r="I5996" s="4">
        <v>4.3899999999999997</v>
      </c>
      <c r="J5996" s="4">
        <v>3.04</v>
      </c>
      <c r="K5996" s="4">
        <v>3.5249999999999999</v>
      </c>
      <c r="L5996" s="4">
        <v>4.0724999999999998</v>
      </c>
      <c r="M5996" s="4">
        <v>38</v>
      </c>
    </row>
    <row r="5997" spans="1:13" x14ac:dyDescent="0.2">
      <c r="A5997" s="3">
        <v>41579</v>
      </c>
      <c r="B5997" t="s">
        <v>9534</v>
      </c>
      <c r="C5997" t="s">
        <v>3072</v>
      </c>
      <c r="D5997" t="s">
        <v>9535</v>
      </c>
      <c r="E5997" t="s">
        <v>3071</v>
      </c>
      <c r="F5997" s="4">
        <v>3.7050000000000001</v>
      </c>
      <c r="G5997" s="4">
        <v>3.7</v>
      </c>
      <c r="H5997" s="4">
        <v>0.162393416189271</v>
      </c>
      <c r="I5997" s="4">
        <v>4.17</v>
      </c>
      <c r="J5997" s="4">
        <v>3.4</v>
      </c>
      <c r="K5997" s="4">
        <v>3.6</v>
      </c>
      <c r="L5997" s="4">
        <v>3.7774999999999999</v>
      </c>
      <c r="M5997" s="4">
        <v>38</v>
      </c>
    </row>
    <row r="5998" spans="1:13" x14ac:dyDescent="0.2">
      <c r="A5998" s="3">
        <v>41579</v>
      </c>
      <c r="B5998" t="s">
        <v>9566</v>
      </c>
      <c r="C5998" t="s">
        <v>3075</v>
      </c>
      <c r="D5998" t="s">
        <v>9567</v>
      </c>
      <c r="E5998" t="s">
        <v>3074</v>
      </c>
      <c r="F5998" s="4">
        <v>3.8802631578947402</v>
      </c>
      <c r="G5998" s="4">
        <v>3.9</v>
      </c>
      <c r="H5998" s="4">
        <v>0.331617549515274</v>
      </c>
      <c r="I5998" s="4">
        <v>4.5199999999999996</v>
      </c>
      <c r="J5998" s="4">
        <v>3.01</v>
      </c>
      <c r="K5998" s="4">
        <v>3.71</v>
      </c>
      <c r="L5998" s="4">
        <v>4.13</v>
      </c>
      <c r="M5998" s="4">
        <v>38</v>
      </c>
    </row>
    <row r="5999" spans="1:13" x14ac:dyDescent="0.2">
      <c r="A5999" s="3">
        <v>41579</v>
      </c>
      <c r="B5999" t="s">
        <v>7634</v>
      </c>
      <c r="C5999" t="s">
        <v>3102</v>
      </c>
      <c r="D5999" t="s">
        <v>7635</v>
      </c>
      <c r="E5999" t="s">
        <v>3101</v>
      </c>
      <c r="F5999" s="4">
        <v>3.54757575757576</v>
      </c>
      <c r="G5999" s="4">
        <v>3.6</v>
      </c>
      <c r="H5999" s="4">
        <v>0.27413534867641498</v>
      </c>
      <c r="I5999" s="4">
        <v>4.07</v>
      </c>
      <c r="J5999" s="4">
        <v>2.91</v>
      </c>
      <c r="K5999" s="4">
        <v>3.4</v>
      </c>
      <c r="L5999" s="4">
        <v>3.74</v>
      </c>
      <c r="M5999" s="4">
        <v>33</v>
      </c>
    </row>
    <row r="6000" spans="1:13" x14ac:dyDescent="0.2">
      <c r="A6000" s="3">
        <v>41579</v>
      </c>
      <c r="B6000" t="s">
        <v>9598</v>
      </c>
      <c r="C6000" t="s">
        <v>3078</v>
      </c>
      <c r="D6000" t="s">
        <v>9599</v>
      </c>
      <c r="E6000" t="s">
        <v>3077</v>
      </c>
      <c r="F6000" s="4">
        <v>3.5043243243243198</v>
      </c>
      <c r="G6000" s="4">
        <v>3.5</v>
      </c>
      <c r="H6000" s="4">
        <v>0.285584590898316</v>
      </c>
      <c r="I6000" s="4">
        <v>4.3099999999999996</v>
      </c>
      <c r="J6000" s="4">
        <v>2.94</v>
      </c>
      <c r="K6000" s="4">
        <v>3.3</v>
      </c>
      <c r="L6000" s="4">
        <v>3.7</v>
      </c>
      <c r="M6000" s="4">
        <v>37</v>
      </c>
    </row>
    <row r="6001" spans="1:13" x14ac:dyDescent="0.2">
      <c r="A6001" s="3">
        <v>41579</v>
      </c>
      <c r="B6001" t="s">
        <v>7636</v>
      </c>
      <c r="C6001" t="s">
        <v>3105</v>
      </c>
      <c r="D6001" t="s">
        <v>7637</v>
      </c>
      <c r="E6001" t="s">
        <v>3104</v>
      </c>
      <c r="F6001" s="4">
        <v>3.4090909090909101</v>
      </c>
      <c r="G6001" s="4">
        <v>3.5</v>
      </c>
      <c r="H6001" s="4">
        <v>0.34618784312461498</v>
      </c>
      <c r="I6001" s="4">
        <v>4</v>
      </c>
      <c r="J6001" s="4">
        <v>2.2599999999999998</v>
      </c>
      <c r="K6001" s="4">
        <v>3.2</v>
      </c>
      <c r="L6001" s="4">
        <v>3.6</v>
      </c>
      <c r="M6001" s="4">
        <v>33</v>
      </c>
    </row>
    <row r="6002" spans="1:13" x14ac:dyDescent="0.2">
      <c r="A6002" s="3">
        <v>41579</v>
      </c>
      <c r="B6002" t="s">
        <v>7638</v>
      </c>
      <c r="C6002" t="s">
        <v>3120</v>
      </c>
      <c r="D6002" t="s">
        <v>7639</v>
      </c>
      <c r="E6002" t="s">
        <v>3119</v>
      </c>
      <c r="F6002" s="4">
        <v>0.69847368421052602</v>
      </c>
      <c r="G6002" s="4">
        <v>0.73499999999999999</v>
      </c>
      <c r="H6002" s="4">
        <v>0.24679543305184701</v>
      </c>
      <c r="I6002" s="4">
        <v>1.17</v>
      </c>
      <c r="J6002" s="4">
        <v>0.19</v>
      </c>
      <c r="K6002" s="4">
        <v>0.48749999999999999</v>
      </c>
      <c r="L6002" s="4">
        <v>0.87749999999999995</v>
      </c>
      <c r="M6002" s="4">
        <v>38</v>
      </c>
    </row>
    <row r="6003" spans="1:13" x14ac:dyDescent="0.2">
      <c r="A6003" s="3">
        <v>41579</v>
      </c>
      <c r="B6003" t="s">
        <v>7646</v>
      </c>
      <c r="C6003" t="s">
        <v>3123</v>
      </c>
      <c r="D6003" t="s">
        <v>7647</v>
      </c>
      <c r="E6003" t="s">
        <v>3122</v>
      </c>
      <c r="F6003" s="4">
        <v>0.38518421052631602</v>
      </c>
      <c r="G6003" s="4">
        <v>0.38500000000000001</v>
      </c>
      <c r="H6003" s="4">
        <v>0.108939322377967</v>
      </c>
      <c r="I6003" s="4">
        <v>0.63</v>
      </c>
      <c r="J6003" s="4">
        <v>0.09</v>
      </c>
      <c r="K6003" s="4">
        <v>0.3125</v>
      </c>
      <c r="L6003" s="4">
        <v>0.4425</v>
      </c>
      <c r="M6003" s="4">
        <v>38</v>
      </c>
    </row>
    <row r="6004" spans="1:13" x14ac:dyDescent="0.2">
      <c r="A6004" s="3">
        <v>41579</v>
      </c>
      <c r="B6004" t="s">
        <v>7656</v>
      </c>
      <c r="C6004" t="s">
        <v>3126</v>
      </c>
      <c r="D6004" t="s">
        <v>7657</v>
      </c>
      <c r="E6004" t="s">
        <v>3125</v>
      </c>
      <c r="F6004" s="4">
        <v>0.35168421052631599</v>
      </c>
      <c r="G6004" s="4">
        <v>0.33500000000000002</v>
      </c>
      <c r="H6004" s="4">
        <v>0.126135728111097</v>
      </c>
      <c r="I6004" s="4">
        <v>0.7</v>
      </c>
      <c r="J6004" s="4">
        <v>0.04</v>
      </c>
      <c r="K6004" s="4">
        <v>0.3</v>
      </c>
      <c r="L6004" s="4">
        <v>0.39124999999999999</v>
      </c>
      <c r="M6004" s="4">
        <v>38</v>
      </c>
    </row>
    <row r="6005" spans="1:13" x14ac:dyDescent="0.2">
      <c r="A6005" s="3">
        <v>41579</v>
      </c>
      <c r="B6005" t="s">
        <v>7664</v>
      </c>
      <c r="C6005" t="s">
        <v>3129</v>
      </c>
      <c r="D6005" t="s">
        <v>7665</v>
      </c>
      <c r="E6005" t="s">
        <v>3128</v>
      </c>
      <c r="F6005" s="4">
        <v>-1.7473684210526301E-2</v>
      </c>
      <c r="G6005" s="4">
        <v>-0.03</v>
      </c>
      <c r="H6005" s="4">
        <v>0.12366186172591501</v>
      </c>
      <c r="I6005" s="4">
        <v>0.32</v>
      </c>
      <c r="J6005" s="4">
        <v>-0.3</v>
      </c>
      <c r="K6005" s="4">
        <v>-0.09</v>
      </c>
      <c r="L6005" s="4">
        <v>5.7500000000000002E-2</v>
      </c>
      <c r="M6005" s="4">
        <v>38</v>
      </c>
    </row>
    <row r="6006" spans="1:13" x14ac:dyDescent="0.2">
      <c r="A6006" s="3">
        <v>41579</v>
      </c>
      <c r="B6006" t="s">
        <v>7672</v>
      </c>
      <c r="C6006" t="s">
        <v>3132</v>
      </c>
      <c r="D6006" t="s">
        <v>7673</v>
      </c>
      <c r="E6006" t="s">
        <v>3131</v>
      </c>
      <c r="F6006" s="4">
        <v>-0.28489473684210498</v>
      </c>
      <c r="G6006" s="4">
        <v>-0.3</v>
      </c>
      <c r="H6006" s="4">
        <v>0.180709979603527</v>
      </c>
      <c r="I6006" s="4">
        <v>0.3</v>
      </c>
      <c r="J6006" s="4">
        <v>-0.71</v>
      </c>
      <c r="K6006" s="4">
        <v>-0.35</v>
      </c>
      <c r="L6006" s="4">
        <v>-0.2</v>
      </c>
      <c r="M6006" s="4">
        <v>38</v>
      </c>
    </row>
    <row r="6007" spans="1:13" x14ac:dyDescent="0.2">
      <c r="A6007" s="3">
        <v>41579</v>
      </c>
      <c r="B6007" t="s">
        <v>7682</v>
      </c>
      <c r="C6007" t="s">
        <v>3135</v>
      </c>
      <c r="D6007" t="s">
        <v>7683</v>
      </c>
      <c r="E6007" t="s">
        <v>3134</v>
      </c>
      <c r="F6007" s="4">
        <v>0.15176315789473699</v>
      </c>
      <c r="G6007" s="4">
        <v>0.17</v>
      </c>
      <c r="H6007" s="4">
        <v>9.7491630745586894E-2</v>
      </c>
      <c r="I6007" s="4">
        <v>0.31</v>
      </c>
      <c r="J6007" s="4">
        <v>-7.0000000000000007E-2</v>
      </c>
      <c r="K6007" s="4">
        <v>7.7499999999999999E-2</v>
      </c>
      <c r="L6007" s="4">
        <v>0.22</v>
      </c>
      <c r="M6007" s="4">
        <v>38</v>
      </c>
    </row>
    <row r="6008" spans="1:13" x14ac:dyDescent="0.2">
      <c r="A6008" s="3">
        <v>41579</v>
      </c>
      <c r="B6008" t="s">
        <v>7690</v>
      </c>
      <c r="C6008" t="s">
        <v>3138</v>
      </c>
      <c r="D6008" t="s">
        <v>7691</v>
      </c>
      <c r="E6008" t="s">
        <v>3137</v>
      </c>
      <c r="F6008" s="4">
        <v>0.27392105263157901</v>
      </c>
      <c r="G6008" s="4">
        <v>0.29499999999999998</v>
      </c>
      <c r="H6008" s="4">
        <v>0.122027551514368</v>
      </c>
      <c r="I6008" s="4">
        <v>0.47</v>
      </c>
      <c r="J6008" s="4">
        <v>-7.5999999999999998E-2</v>
      </c>
      <c r="K6008" s="4">
        <v>0.23250000000000001</v>
      </c>
      <c r="L6008" s="4">
        <v>0.33500000000000002</v>
      </c>
      <c r="M6008" s="4">
        <v>38</v>
      </c>
    </row>
    <row r="6009" spans="1:13" x14ac:dyDescent="0.2">
      <c r="A6009" s="3">
        <v>41579</v>
      </c>
      <c r="B6009" t="s">
        <v>7698</v>
      </c>
      <c r="C6009" t="s">
        <v>3141</v>
      </c>
      <c r="D6009" t="s">
        <v>7699</v>
      </c>
      <c r="E6009" t="s">
        <v>3140</v>
      </c>
      <c r="F6009" s="4">
        <v>0.26534210526315799</v>
      </c>
      <c r="G6009" s="4">
        <v>0.26650000000000001</v>
      </c>
      <c r="H6009" s="4">
        <v>6.1759024426805698E-2</v>
      </c>
      <c r="I6009" s="4">
        <v>0.36</v>
      </c>
      <c r="J6009" s="4">
        <v>0.12</v>
      </c>
      <c r="K6009" s="4">
        <v>0.23</v>
      </c>
      <c r="L6009" s="4">
        <v>0.32</v>
      </c>
      <c r="M6009" s="4">
        <v>38</v>
      </c>
    </row>
    <row r="6010" spans="1:13" x14ac:dyDescent="0.2">
      <c r="A6010" s="3">
        <v>41579</v>
      </c>
      <c r="B6010" t="s">
        <v>7706</v>
      </c>
      <c r="C6010" t="s">
        <v>3144</v>
      </c>
      <c r="D6010" t="s">
        <v>7707</v>
      </c>
      <c r="E6010" t="s">
        <v>3143</v>
      </c>
      <c r="F6010" s="4">
        <v>0.39371052631578901</v>
      </c>
      <c r="G6010" s="4">
        <v>0.39500000000000002</v>
      </c>
      <c r="H6010" s="4">
        <v>9.0062713253790103E-2</v>
      </c>
      <c r="I6010" s="4">
        <v>0.62</v>
      </c>
      <c r="J6010" s="4">
        <v>0.23</v>
      </c>
      <c r="K6010" s="4">
        <v>0.34</v>
      </c>
      <c r="L6010" s="4">
        <v>0.4375</v>
      </c>
      <c r="M6010" s="4">
        <v>38</v>
      </c>
    </row>
    <row r="6011" spans="1:13" x14ac:dyDescent="0.2">
      <c r="A6011" s="3">
        <v>41579</v>
      </c>
      <c r="B6011" t="s">
        <v>7716</v>
      </c>
      <c r="C6011" t="s">
        <v>3147</v>
      </c>
      <c r="D6011" t="s">
        <v>7717</v>
      </c>
      <c r="E6011" t="s">
        <v>3146</v>
      </c>
      <c r="F6011" s="4">
        <v>0.485684210526316</v>
      </c>
      <c r="G6011" s="4">
        <v>0.49249999999999999</v>
      </c>
      <c r="H6011" s="4">
        <v>9.7703109376274799E-2</v>
      </c>
      <c r="I6011" s="4">
        <v>0.69</v>
      </c>
      <c r="J6011" s="4">
        <v>0.16</v>
      </c>
      <c r="K6011" s="4">
        <v>0.44</v>
      </c>
      <c r="L6011" s="4">
        <v>0.54</v>
      </c>
      <c r="M6011" s="4">
        <v>38</v>
      </c>
    </row>
    <row r="6012" spans="1:13" x14ac:dyDescent="0.2">
      <c r="A6012" s="3">
        <v>41579</v>
      </c>
      <c r="B6012" t="s">
        <v>7616</v>
      </c>
      <c r="C6012" t="s">
        <v>3114</v>
      </c>
      <c r="D6012" t="s">
        <v>7617</v>
      </c>
      <c r="E6012" t="s">
        <v>3113</v>
      </c>
      <c r="F6012" s="4">
        <v>0.87323684210526298</v>
      </c>
      <c r="G6012" s="4">
        <v>0.89500000000000002</v>
      </c>
      <c r="H6012" s="4">
        <v>0.14350919251289801</v>
      </c>
      <c r="I6012" s="4">
        <v>1.08</v>
      </c>
      <c r="J6012" s="4">
        <v>0.31</v>
      </c>
      <c r="K6012" s="4">
        <v>0.84</v>
      </c>
      <c r="L6012" s="4">
        <v>0.95750000000000002</v>
      </c>
      <c r="M6012" s="4">
        <v>38</v>
      </c>
    </row>
    <row r="6013" spans="1:13" x14ac:dyDescent="0.2">
      <c r="A6013" s="3">
        <v>41579</v>
      </c>
      <c r="B6013" t="s">
        <v>7724</v>
      </c>
      <c r="C6013" t="s">
        <v>3150</v>
      </c>
      <c r="D6013" t="s">
        <v>7725</v>
      </c>
      <c r="E6013" t="s">
        <v>3149</v>
      </c>
      <c r="F6013" s="4">
        <v>0.710736842105263</v>
      </c>
      <c r="G6013" s="4">
        <v>0.71</v>
      </c>
      <c r="H6013" s="4">
        <v>0.16905487422096499</v>
      </c>
      <c r="I6013" s="4">
        <v>1.1100000000000001</v>
      </c>
      <c r="J6013" s="4">
        <v>0.31</v>
      </c>
      <c r="K6013" s="4">
        <v>0.625</v>
      </c>
      <c r="L6013" s="4">
        <v>0.79749999999999999</v>
      </c>
      <c r="M6013" s="4">
        <v>38</v>
      </c>
    </row>
    <row r="6014" spans="1:13" x14ac:dyDescent="0.2">
      <c r="A6014" s="3">
        <v>41579</v>
      </c>
      <c r="B6014" t="s">
        <v>7626</v>
      </c>
      <c r="C6014" t="s">
        <v>3117</v>
      </c>
      <c r="D6014" t="s">
        <v>7627</v>
      </c>
      <c r="E6014" t="s">
        <v>3116</v>
      </c>
      <c r="F6014" s="4">
        <v>0.35623684210526302</v>
      </c>
      <c r="G6014" s="4">
        <v>0.36499999999999999</v>
      </c>
      <c r="H6014" s="4">
        <v>0.1037057777354</v>
      </c>
      <c r="I6014" s="4">
        <v>0.61</v>
      </c>
      <c r="J6014" s="4">
        <v>0.11</v>
      </c>
      <c r="K6014" s="4">
        <v>0.28249999999999997</v>
      </c>
      <c r="L6014" s="4">
        <v>0.43</v>
      </c>
      <c r="M6014" s="4">
        <v>38</v>
      </c>
    </row>
    <row r="6015" spans="1:13" x14ac:dyDescent="0.2">
      <c r="A6015" s="3">
        <v>41579</v>
      </c>
      <c r="B6015" t="s">
        <v>7726</v>
      </c>
      <c r="C6015" t="s">
        <v>3096</v>
      </c>
      <c r="D6015" t="s">
        <v>7727</v>
      </c>
      <c r="E6015" t="s">
        <v>3095</v>
      </c>
      <c r="F6015" s="4">
        <v>3.2382058823529398</v>
      </c>
      <c r="G6015" s="4">
        <v>3.27</v>
      </c>
      <c r="H6015" s="4">
        <v>0.42631015735891098</v>
      </c>
      <c r="I6015" s="4">
        <v>4.08</v>
      </c>
      <c r="J6015" s="4">
        <v>2.06</v>
      </c>
      <c r="K6015" s="4">
        <v>3.0767500000000001</v>
      </c>
      <c r="L6015" s="4">
        <v>3.4575</v>
      </c>
      <c r="M6015" s="4">
        <v>34</v>
      </c>
    </row>
    <row r="6016" spans="1:13" x14ac:dyDescent="0.2">
      <c r="A6016" s="3">
        <v>41579</v>
      </c>
      <c r="B6016" t="s">
        <v>9568</v>
      </c>
      <c r="C6016" t="s">
        <v>3087</v>
      </c>
      <c r="D6016" t="s">
        <v>9569</v>
      </c>
      <c r="E6016" t="s">
        <v>3086</v>
      </c>
      <c r="F6016" s="4">
        <v>2.7385714285714302</v>
      </c>
      <c r="G6016" s="4">
        <v>2.75</v>
      </c>
      <c r="H6016" s="4">
        <v>0.20129204503645401</v>
      </c>
      <c r="I6016" s="4">
        <v>3.6</v>
      </c>
      <c r="J6016" s="4">
        <v>2.38</v>
      </c>
      <c r="K6016" s="4">
        <v>2.6</v>
      </c>
      <c r="L6016" s="4">
        <v>2.83</v>
      </c>
      <c r="M6016" s="4">
        <v>35</v>
      </c>
    </row>
    <row r="6017" spans="1:13" x14ac:dyDescent="0.2">
      <c r="A6017" s="3">
        <v>41579</v>
      </c>
      <c r="B6017" t="s">
        <v>9606</v>
      </c>
      <c r="C6017" t="s">
        <v>3090</v>
      </c>
      <c r="D6017" t="s">
        <v>9607</v>
      </c>
      <c r="E6017" t="s">
        <v>3089</v>
      </c>
      <c r="F6017" s="4">
        <v>3.30057142857143</v>
      </c>
      <c r="G6017" s="4">
        <v>3.34</v>
      </c>
      <c r="H6017" s="4">
        <v>0.42893124951059802</v>
      </c>
      <c r="I6017" s="4">
        <v>4.17</v>
      </c>
      <c r="J6017" s="4">
        <v>1.97</v>
      </c>
      <c r="K6017" s="4">
        <v>3.19</v>
      </c>
      <c r="L6017" s="4">
        <v>3.52</v>
      </c>
      <c r="M6017" s="4">
        <v>35</v>
      </c>
    </row>
    <row r="6018" spans="1:13" x14ac:dyDescent="0.2">
      <c r="A6018" s="3">
        <v>41579</v>
      </c>
      <c r="B6018" t="s">
        <v>9873</v>
      </c>
      <c r="C6018" t="s">
        <v>3108</v>
      </c>
      <c r="D6018" t="s">
        <v>9874</v>
      </c>
      <c r="E6018" t="s">
        <v>3107</v>
      </c>
      <c r="F6018" s="4">
        <v>3.15</v>
      </c>
      <c r="G6018" s="4">
        <v>3.2</v>
      </c>
      <c r="H6018" s="4">
        <v>0.35785686868011701</v>
      </c>
      <c r="I6018" s="4">
        <v>3.75</v>
      </c>
      <c r="J6018" s="4">
        <v>2.4300000000000002</v>
      </c>
      <c r="K6018" s="4">
        <v>2.89</v>
      </c>
      <c r="L6018" s="4">
        <v>3.4449999999999998</v>
      </c>
      <c r="M6018" s="4">
        <v>27</v>
      </c>
    </row>
    <row r="6019" spans="1:13" x14ac:dyDescent="0.2">
      <c r="A6019" s="3">
        <v>41579</v>
      </c>
      <c r="B6019" t="s">
        <v>9608</v>
      </c>
      <c r="C6019" t="s">
        <v>3093</v>
      </c>
      <c r="D6019" t="s">
        <v>9609</v>
      </c>
      <c r="E6019" t="s">
        <v>3092</v>
      </c>
      <c r="F6019" s="4">
        <v>3.1496875000000002</v>
      </c>
      <c r="G6019" s="4">
        <v>3.1549999999999998</v>
      </c>
      <c r="H6019" s="4">
        <v>0.35961883382987803</v>
      </c>
      <c r="I6019" s="4">
        <v>3.95</v>
      </c>
      <c r="J6019" s="4">
        <v>2.4500000000000002</v>
      </c>
      <c r="K6019" s="4">
        <v>2.8525</v>
      </c>
      <c r="L6019" s="4">
        <v>3.3624999999999998</v>
      </c>
      <c r="M6019" s="4">
        <v>32</v>
      </c>
    </row>
    <row r="6020" spans="1:13" x14ac:dyDescent="0.2">
      <c r="A6020" s="3">
        <v>41579</v>
      </c>
      <c r="B6020" t="s">
        <v>9875</v>
      </c>
      <c r="C6020" t="s">
        <v>3111</v>
      </c>
      <c r="D6020" t="s">
        <v>9876</v>
      </c>
      <c r="E6020" t="s">
        <v>3110</v>
      </c>
      <c r="F6020" s="4">
        <v>3.0681481481481501</v>
      </c>
      <c r="G6020" s="4">
        <v>3.01</v>
      </c>
      <c r="H6020" s="4">
        <v>0.34750801913311802</v>
      </c>
      <c r="I6020" s="4">
        <v>3.7</v>
      </c>
      <c r="J6020" s="4">
        <v>2.2599999999999998</v>
      </c>
      <c r="K6020" s="4">
        <v>2.86</v>
      </c>
      <c r="L6020" s="4">
        <v>3.3</v>
      </c>
      <c r="M6020" s="4">
        <v>27</v>
      </c>
    </row>
    <row r="6021" spans="1:13" x14ac:dyDescent="0.2">
      <c r="A6021" s="3">
        <v>41579</v>
      </c>
      <c r="B6021" t="s">
        <v>7728</v>
      </c>
      <c r="C6021" t="s">
        <v>3153</v>
      </c>
      <c r="D6021" t="s">
        <v>7729</v>
      </c>
      <c r="E6021" t="s">
        <v>3152</v>
      </c>
      <c r="F6021" s="4">
        <v>0.17285714285714299</v>
      </c>
      <c r="G6021" s="4">
        <v>0.15</v>
      </c>
      <c r="H6021" s="4">
        <v>0.152846932824802</v>
      </c>
      <c r="I6021" s="4">
        <v>0.84</v>
      </c>
      <c r="J6021" s="4">
        <v>0.01</v>
      </c>
      <c r="K6021" s="4">
        <v>0.105</v>
      </c>
      <c r="L6021" s="4">
        <v>0.19500000000000001</v>
      </c>
      <c r="M6021" s="4">
        <v>35</v>
      </c>
    </row>
    <row r="6022" spans="1:13" x14ac:dyDescent="0.2">
      <c r="A6022" s="3">
        <v>41579</v>
      </c>
      <c r="B6022" t="s">
        <v>10159</v>
      </c>
      <c r="C6022" t="s">
        <v>4324</v>
      </c>
      <c r="D6022" t="s">
        <v>10160</v>
      </c>
      <c r="E6022" t="s">
        <v>4323</v>
      </c>
      <c r="F6022" s="4">
        <v>1.765625</v>
      </c>
      <c r="G6022" s="4">
        <v>1.7</v>
      </c>
      <c r="H6022" s="4">
        <v>0.21798102166576699</v>
      </c>
      <c r="I6022" s="4">
        <v>2.5</v>
      </c>
      <c r="J6022" s="4">
        <v>1.5</v>
      </c>
      <c r="K6022" s="4">
        <v>1.6</v>
      </c>
      <c r="L6022" s="4">
        <v>1.925</v>
      </c>
      <c r="M6022" s="4">
        <v>32</v>
      </c>
    </row>
    <row r="6023" spans="1:13" x14ac:dyDescent="0.2">
      <c r="A6023" s="3">
        <v>41579</v>
      </c>
      <c r="B6023" t="s">
        <v>10179</v>
      </c>
      <c r="C6023" t="s">
        <v>4327</v>
      </c>
      <c r="D6023" t="s">
        <v>10180</v>
      </c>
      <c r="E6023" t="s">
        <v>4326</v>
      </c>
      <c r="F6023" s="4">
        <v>2.5751612903225798</v>
      </c>
      <c r="G6023" s="4">
        <v>2.5</v>
      </c>
      <c r="H6023" s="4">
        <v>0.28538711682837598</v>
      </c>
      <c r="I6023" s="4">
        <v>3.1</v>
      </c>
      <c r="J6023" s="4">
        <v>1.96</v>
      </c>
      <c r="K6023" s="4">
        <v>2.4</v>
      </c>
      <c r="L6023" s="4">
        <v>2.7850000000000001</v>
      </c>
      <c r="M6023" s="4">
        <v>31</v>
      </c>
    </row>
    <row r="6024" spans="1:13" x14ac:dyDescent="0.2">
      <c r="A6024" s="3">
        <v>41579</v>
      </c>
      <c r="B6024" t="s">
        <v>9630</v>
      </c>
      <c r="C6024" t="s">
        <v>3942</v>
      </c>
      <c r="D6024" t="s">
        <v>9631</v>
      </c>
      <c r="E6024" t="s">
        <v>3949</v>
      </c>
      <c r="F6024" s="4">
        <v>12.8974722222222</v>
      </c>
      <c r="G6024" s="4">
        <v>12.9</v>
      </c>
      <c r="H6024" s="4">
        <v>0.22675795605649801</v>
      </c>
      <c r="I6024" s="4">
        <v>13.48</v>
      </c>
      <c r="J6024" s="4">
        <v>12.5</v>
      </c>
      <c r="K6024" s="4">
        <v>12.744999999999999</v>
      </c>
      <c r="L6024" s="4">
        <v>13</v>
      </c>
      <c r="M6024" s="4">
        <v>36</v>
      </c>
    </row>
    <row r="6025" spans="1:13" x14ac:dyDescent="0.2">
      <c r="A6025" s="3">
        <v>41579</v>
      </c>
      <c r="B6025" t="s">
        <v>9632</v>
      </c>
      <c r="C6025" t="s">
        <v>3952</v>
      </c>
      <c r="D6025" t="s">
        <v>9633</v>
      </c>
      <c r="E6025" t="s">
        <v>3951</v>
      </c>
      <c r="F6025" s="4">
        <v>12.8838333333333</v>
      </c>
      <c r="G6025" s="4">
        <v>12.855</v>
      </c>
      <c r="H6025" s="4">
        <v>0.29025678286648199</v>
      </c>
      <c r="I6025" s="4">
        <v>13.89</v>
      </c>
      <c r="J6025" s="4">
        <v>12.35</v>
      </c>
      <c r="K6025" s="4">
        <v>12.7</v>
      </c>
      <c r="L6025" s="4">
        <v>13.035</v>
      </c>
      <c r="M6025" s="4">
        <v>36</v>
      </c>
    </row>
    <row r="6026" spans="1:13" x14ac:dyDescent="0.2">
      <c r="A6026" s="3">
        <v>41579</v>
      </c>
      <c r="B6026" t="s">
        <v>9628</v>
      </c>
      <c r="C6026" t="s">
        <v>3939</v>
      </c>
      <c r="D6026" t="s">
        <v>9629</v>
      </c>
      <c r="E6026" t="s">
        <v>3947</v>
      </c>
      <c r="F6026" s="4">
        <v>12.902972972973</v>
      </c>
      <c r="G6026" s="4">
        <v>12.9</v>
      </c>
      <c r="H6026" s="4">
        <v>0.197172581833852</v>
      </c>
      <c r="I6026" s="4">
        <v>13.5</v>
      </c>
      <c r="J6026" s="4">
        <v>12.5</v>
      </c>
      <c r="K6026" s="4">
        <v>12.78</v>
      </c>
      <c r="L6026" s="4">
        <v>13</v>
      </c>
      <c r="M6026" s="4">
        <v>37</v>
      </c>
    </row>
    <row r="6027" spans="1:13" x14ac:dyDescent="0.2">
      <c r="A6027" s="3">
        <v>41579</v>
      </c>
      <c r="B6027" t="s">
        <v>9572</v>
      </c>
      <c r="C6027" t="s">
        <v>3936</v>
      </c>
      <c r="D6027" t="s">
        <v>9573</v>
      </c>
      <c r="E6027" t="s">
        <v>3935</v>
      </c>
      <c r="F6027" s="4">
        <v>12.902972972973</v>
      </c>
      <c r="G6027" s="4">
        <v>12.9</v>
      </c>
      <c r="H6027" s="4">
        <v>0.197172581833852</v>
      </c>
      <c r="I6027" s="4">
        <v>13.5</v>
      </c>
      <c r="J6027" s="4">
        <v>12.5</v>
      </c>
      <c r="K6027" s="4">
        <v>12.78</v>
      </c>
      <c r="L6027" s="4">
        <v>13</v>
      </c>
      <c r="M6027" s="4">
        <v>37</v>
      </c>
    </row>
    <row r="6028" spans="1:13" x14ac:dyDescent="0.2">
      <c r="A6028" s="3">
        <v>41579</v>
      </c>
      <c r="B6028" t="s">
        <v>9602</v>
      </c>
      <c r="C6028" t="s">
        <v>3939</v>
      </c>
      <c r="D6028" t="s">
        <v>9603</v>
      </c>
      <c r="E6028" t="s">
        <v>3938</v>
      </c>
      <c r="F6028" s="4">
        <v>12.7382777777778</v>
      </c>
      <c r="G6028" s="4">
        <v>12.6</v>
      </c>
      <c r="H6028" s="4">
        <v>0.417551270495089</v>
      </c>
      <c r="I6028" s="4">
        <v>13.78</v>
      </c>
      <c r="J6028" s="4">
        <v>12</v>
      </c>
      <c r="K6028" s="4">
        <v>12.4375</v>
      </c>
      <c r="L6028" s="4">
        <v>12.9625</v>
      </c>
      <c r="M6028" s="4">
        <v>36</v>
      </c>
    </row>
    <row r="6029" spans="1:13" x14ac:dyDescent="0.2">
      <c r="A6029" s="3">
        <v>41579</v>
      </c>
      <c r="B6029" t="s">
        <v>10157</v>
      </c>
      <c r="C6029" t="s">
        <v>3579</v>
      </c>
      <c r="D6029" t="s">
        <v>10158</v>
      </c>
      <c r="E6029" t="s">
        <v>3578</v>
      </c>
      <c r="F6029" s="4">
        <v>1.27657142857143</v>
      </c>
      <c r="G6029" s="4">
        <v>1.3</v>
      </c>
      <c r="H6029" s="4">
        <v>0.12881685259547801</v>
      </c>
      <c r="I6029" s="4">
        <v>1.6</v>
      </c>
      <c r="J6029" s="4">
        <v>1</v>
      </c>
      <c r="K6029" s="4">
        <v>1.2</v>
      </c>
      <c r="L6029" s="4">
        <v>1.365</v>
      </c>
      <c r="M6029" s="4">
        <v>35</v>
      </c>
    </row>
    <row r="6030" spans="1:13" x14ac:dyDescent="0.2">
      <c r="A6030" s="3">
        <v>41579</v>
      </c>
      <c r="B6030" t="s">
        <v>10181</v>
      </c>
      <c r="C6030" t="s">
        <v>3582</v>
      </c>
      <c r="D6030" t="s">
        <v>10182</v>
      </c>
      <c r="E6030" t="s">
        <v>3581</v>
      </c>
      <c r="F6030" s="4">
        <v>3.3442857142857099</v>
      </c>
      <c r="G6030" s="4">
        <v>3.3</v>
      </c>
      <c r="H6030" s="4">
        <v>0.43873672739626701</v>
      </c>
      <c r="I6030" s="4">
        <v>4.0999999999999996</v>
      </c>
      <c r="J6030" s="4">
        <v>2.2999999999999998</v>
      </c>
      <c r="K6030" s="4">
        <v>3</v>
      </c>
      <c r="L6030" s="4">
        <v>3.65</v>
      </c>
      <c r="M6030" s="4">
        <v>35</v>
      </c>
    </row>
    <row r="6031" spans="1:13" x14ac:dyDescent="0.2">
      <c r="A6031" s="3">
        <v>41579</v>
      </c>
      <c r="B6031" t="s">
        <v>10183</v>
      </c>
      <c r="C6031" t="s">
        <v>3585</v>
      </c>
      <c r="D6031" t="s">
        <v>10184</v>
      </c>
      <c r="E6031" t="s">
        <v>3584</v>
      </c>
      <c r="F6031" s="4">
        <v>3.9384375</v>
      </c>
      <c r="G6031" s="4">
        <v>3.95</v>
      </c>
      <c r="H6031" s="4">
        <v>0.499781302978064</v>
      </c>
      <c r="I6031" s="4">
        <v>5.2</v>
      </c>
      <c r="J6031" s="4">
        <v>2.81</v>
      </c>
      <c r="K6031" s="4">
        <v>3.7</v>
      </c>
      <c r="L6031" s="4">
        <v>4.2</v>
      </c>
      <c r="M6031" s="4">
        <v>32</v>
      </c>
    </row>
    <row r="6032" spans="1:13" x14ac:dyDescent="0.2">
      <c r="A6032" s="3">
        <v>41579</v>
      </c>
      <c r="B6032" t="s">
        <v>10185</v>
      </c>
      <c r="C6032" t="s">
        <v>3597</v>
      </c>
      <c r="D6032" t="s">
        <v>10186</v>
      </c>
      <c r="E6032" t="s">
        <v>3596</v>
      </c>
      <c r="F6032" s="4">
        <v>3.0688235294117598</v>
      </c>
      <c r="G6032" s="4">
        <v>3.01</v>
      </c>
      <c r="H6032" s="4">
        <v>0.65500295953938104</v>
      </c>
      <c r="I6032" s="4">
        <v>4.5</v>
      </c>
      <c r="J6032" s="4">
        <v>1.9</v>
      </c>
      <c r="K6032" s="4">
        <v>2.6</v>
      </c>
      <c r="L6032" s="4">
        <v>3.4</v>
      </c>
      <c r="M6032" s="4">
        <v>34</v>
      </c>
    </row>
    <row r="6033" spans="1:13" x14ac:dyDescent="0.2">
      <c r="A6033" s="3">
        <v>41579</v>
      </c>
      <c r="B6033" t="s">
        <v>10187</v>
      </c>
      <c r="C6033" t="s">
        <v>3600</v>
      </c>
      <c r="D6033" t="s">
        <v>10188</v>
      </c>
      <c r="E6033" t="s">
        <v>3599</v>
      </c>
      <c r="F6033" s="4">
        <v>3.13088235294118</v>
      </c>
      <c r="G6033" s="4">
        <v>3.0049999999999999</v>
      </c>
      <c r="H6033" s="4">
        <v>0.57870999513316101</v>
      </c>
      <c r="I6033" s="4">
        <v>4.4000000000000004</v>
      </c>
      <c r="J6033" s="4">
        <v>1.9</v>
      </c>
      <c r="K6033" s="4">
        <v>2.8250000000000002</v>
      </c>
      <c r="L6033" s="4">
        <v>3.5</v>
      </c>
      <c r="M6033" s="4">
        <v>34</v>
      </c>
    </row>
    <row r="6034" spans="1:13" x14ac:dyDescent="0.2">
      <c r="A6034" s="3">
        <v>41579</v>
      </c>
      <c r="B6034" t="s">
        <v>10189</v>
      </c>
      <c r="C6034" t="s">
        <v>3603</v>
      </c>
      <c r="D6034" t="s">
        <v>10190</v>
      </c>
      <c r="E6034" t="s">
        <v>3602</v>
      </c>
      <c r="F6034" s="4">
        <v>3.5676470588235301</v>
      </c>
      <c r="G6034" s="4">
        <v>3.5</v>
      </c>
      <c r="H6034" s="4">
        <v>0.60527008158156503</v>
      </c>
      <c r="I6034" s="4">
        <v>4.8</v>
      </c>
      <c r="J6034" s="4">
        <v>2.13</v>
      </c>
      <c r="K6034" s="4">
        <v>3.2</v>
      </c>
      <c r="L6034" s="4">
        <v>3.9750000000000001</v>
      </c>
      <c r="M6034" s="4">
        <v>34</v>
      </c>
    </row>
    <row r="6035" spans="1:13" x14ac:dyDescent="0.2">
      <c r="A6035" s="3">
        <v>41579</v>
      </c>
      <c r="B6035" t="s">
        <v>10191</v>
      </c>
      <c r="C6035" t="s">
        <v>3594</v>
      </c>
      <c r="D6035" t="s">
        <v>10192</v>
      </c>
      <c r="E6035" t="s">
        <v>3593</v>
      </c>
      <c r="F6035" s="4">
        <v>1.6779999999999999</v>
      </c>
      <c r="G6035" s="4">
        <v>1.64</v>
      </c>
      <c r="H6035" s="4">
        <v>0.37509841845762498</v>
      </c>
      <c r="I6035" s="4">
        <v>2.8</v>
      </c>
      <c r="J6035" s="4">
        <v>0.9</v>
      </c>
      <c r="K6035" s="4">
        <v>1.5</v>
      </c>
      <c r="L6035" s="4">
        <v>1.9</v>
      </c>
      <c r="M6035" s="4">
        <v>35</v>
      </c>
    </row>
    <row r="6036" spans="1:13" x14ac:dyDescent="0.2">
      <c r="A6036" s="3">
        <v>41579</v>
      </c>
      <c r="B6036" t="s">
        <v>10193</v>
      </c>
      <c r="C6036" t="s">
        <v>3606</v>
      </c>
      <c r="D6036" t="s">
        <v>10194</v>
      </c>
      <c r="E6036" t="s">
        <v>3605</v>
      </c>
      <c r="F6036" s="4">
        <v>3.62794117647059</v>
      </c>
      <c r="G6036" s="4">
        <v>3.6</v>
      </c>
      <c r="H6036" s="4">
        <v>0.56886265803589597</v>
      </c>
      <c r="I6036" s="4">
        <v>4.9000000000000004</v>
      </c>
      <c r="J6036" s="4">
        <v>2.4500000000000002</v>
      </c>
      <c r="K6036" s="4">
        <v>3.25</v>
      </c>
      <c r="L6036" s="4">
        <v>4</v>
      </c>
      <c r="M6036" s="4">
        <v>34</v>
      </c>
    </row>
    <row r="6037" spans="1:13" x14ac:dyDescent="0.2">
      <c r="A6037" s="3">
        <v>41609</v>
      </c>
      <c r="B6037" t="s">
        <v>9622</v>
      </c>
      <c r="C6037" t="s">
        <v>3930</v>
      </c>
      <c r="D6037" t="s">
        <v>9623</v>
      </c>
      <c r="E6037" t="s">
        <v>3929</v>
      </c>
      <c r="F6037" s="4">
        <v>6.3523809523809502</v>
      </c>
      <c r="G6037" s="4">
        <v>6.25</v>
      </c>
      <c r="H6037" s="4">
        <v>0.478214436857617</v>
      </c>
      <c r="I6037" s="4">
        <v>7.01</v>
      </c>
      <c r="J6037" s="4">
        <v>5.0999999999999996</v>
      </c>
      <c r="K6037" s="4">
        <v>6</v>
      </c>
      <c r="L6037" s="4">
        <v>6.76</v>
      </c>
      <c r="M6037" s="4">
        <v>21</v>
      </c>
    </row>
    <row r="6038" spans="1:13" x14ac:dyDescent="0.2">
      <c r="A6038" s="3">
        <v>41609</v>
      </c>
      <c r="B6038" t="s">
        <v>9634</v>
      </c>
      <c r="C6038" t="s">
        <v>3933</v>
      </c>
      <c r="D6038" t="s">
        <v>9635</v>
      </c>
      <c r="E6038" t="s">
        <v>3932</v>
      </c>
      <c r="F6038" s="4">
        <v>6.5010000000000003</v>
      </c>
      <c r="G6038" s="4">
        <v>6.65</v>
      </c>
      <c r="H6038" s="4">
        <v>0.71514371025395296</v>
      </c>
      <c r="I6038" s="4">
        <v>7.33</v>
      </c>
      <c r="J6038" s="4">
        <v>4.25</v>
      </c>
      <c r="K6038" s="4">
        <v>6.1150000000000002</v>
      </c>
      <c r="L6038" s="4">
        <v>7</v>
      </c>
      <c r="M6038" s="4">
        <v>20</v>
      </c>
    </row>
    <row r="6039" spans="1:13" x14ac:dyDescent="0.2">
      <c r="A6039" s="3">
        <v>41609</v>
      </c>
      <c r="B6039" t="s">
        <v>9564</v>
      </c>
      <c r="C6039" t="s">
        <v>3918</v>
      </c>
      <c r="D6039" t="s">
        <v>9565</v>
      </c>
      <c r="E6039" t="s">
        <v>3917</v>
      </c>
      <c r="F6039" s="4">
        <v>3.4651612903225799</v>
      </c>
      <c r="G6039" s="4">
        <v>3.41</v>
      </c>
      <c r="H6039" s="4">
        <v>0.13542208012339099</v>
      </c>
      <c r="I6039" s="4">
        <v>3.8</v>
      </c>
      <c r="J6039" s="4">
        <v>3.3</v>
      </c>
      <c r="K6039" s="4">
        <v>3.39</v>
      </c>
      <c r="L6039" s="4">
        <v>3.5</v>
      </c>
      <c r="M6039" s="4">
        <v>31</v>
      </c>
    </row>
    <row r="6040" spans="1:13" x14ac:dyDescent="0.2">
      <c r="A6040" s="3">
        <v>41609</v>
      </c>
      <c r="B6040" t="s">
        <v>9596</v>
      </c>
      <c r="C6040" t="s">
        <v>3921</v>
      </c>
      <c r="D6040" t="s">
        <v>9597</v>
      </c>
      <c r="E6040" t="s">
        <v>3920</v>
      </c>
      <c r="F6040" s="4">
        <v>3.5812903225806401</v>
      </c>
      <c r="G6040" s="4">
        <v>3.5</v>
      </c>
      <c r="H6040" s="4">
        <v>0.17794647014357801</v>
      </c>
      <c r="I6040" s="4">
        <v>4.0999999999999996</v>
      </c>
      <c r="J6040" s="4">
        <v>3.3</v>
      </c>
      <c r="K6040" s="4">
        <v>3.5</v>
      </c>
      <c r="L6040" s="4">
        <v>3.65</v>
      </c>
      <c r="M6040" s="4">
        <v>31</v>
      </c>
    </row>
    <row r="6041" spans="1:13" x14ac:dyDescent="0.2">
      <c r="A6041" s="3">
        <v>41609</v>
      </c>
      <c r="B6041" t="s">
        <v>9604</v>
      </c>
      <c r="C6041" t="s">
        <v>3924</v>
      </c>
      <c r="D6041" t="s">
        <v>9605</v>
      </c>
      <c r="E6041" t="s">
        <v>3923</v>
      </c>
      <c r="F6041" s="4">
        <v>4.1892857142857096</v>
      </c>
      <c r="G6041" s="4">
        <v>4.1150000000000002</v>
      </c>
      <c r="H6041" s="4">
        <v>0.52821101683595995</v>
      </c>
      <c r="I6041" s="4">
        <v>5.0999999999999996</v>
      </c>
      <c r="J6041" s="4">
        <v>3</v>
      </c>
      <c r="K6041" s="4">
        <v>3.8725000000000001</v>
      </c>
      <c r="L6041" s="4">
        <v>4.6749999999999998</v>
      </c>
      <c r="M6041" s="4">
        <v>28</v>
      </c>
    </row>
    <row r="6042" spans="1:13" x14ac:dyDescent="0.2">
      <c r="A6042" s="3">
        <v>41609</v>
      </c>
      <c r="B6042" t="s">
        <v>9636</v>
      </c>
      <c r="C6042" t="s">
        <v>5345</v>
      </c>
      <c r="D6042" t="s">
        <v>9637</v>
      </c>
      <c r="E6042" t="s">
        <v>5344</v>
      </c>
      <c r="F6042" s="4">
        <v>4.6771428571428597</v>
      </c>
      <c r="G6042" s="4">
        <v>4.67</v>
      </c>
      <c r="H6042" s="4">
        <v>0.76142723130410095</v>
      </c>
      <c r="I6042" s="4">
        <v>5.94</v>
      </c>
      <c r="J6042" s="4">
        <v>3.4</v>
      </c>
      <c r="K6042" s="4">
        <v>4.0999999999999996</v>
      </c>
      <c r="L6042" s="4">
        <v>5.23</v>
      </c>
      <c r="M6042" s="4">
        <v>21</v>
      </c>
    </row>
    <row r="6043" spans="1:13" x14ac:dyDescent="0.2">
      <c r="A6043" s="3">
        <v>41609</v>
      </c>
      <c r="B6043" t="s">
        <v>10171</v>
      </c>
      <c r="C6043" t="s">
        <v>3988</v>
      </c>
      <c r="D6043" t="s">
        <v>10172</v>
      </c>
      <c r="E6043" t="s">
        <v>3987</v>
      </c>
      <c r="F6043" s="4">
        <v>4.8125</v>
      </c>
      <c r="G6043" s="4">
        <v>4.9000000000000004</v>
      </c>
      <c r="H6043" s="4">
        <v>0.22845907376836</v>
      </c>
      <c r="I6043" s="4">
        <v>5.2</v>
      </c>
      <c r="J6043" s="4">
        <v>4.4000000000000004</v>
      </c>
      <c r="K6043" s="4">
        <v>4.59</v>
      </c>
      <c r="L6043" s="4">
        <v>5</v>
      </c>
      <c r="M6043" s="4">
        <v>32</v>
      </c>
    </row>
    <row r="6044" spans="1:13" x14ac:dyDescent="0.2">
      <c r="A6044" s="3">
        <v>41609</v>
      </c>
      <c r="B6044" t="s">
        <v>10173</v>
      </c>
      <c r="C6044" t="s">
        <v>3991</v>
      </c>
      <c r="D6044" t="s">
        <v>10174</v>
      </c>
      <c r="E6044" t="s">
        <v>3990</v>
      </c>
      <c r="F6044" s="4">
        <v>4.6258064516128998</v>
      </c>
      <c r="G6044" s="4">
        <v>4.55</v>
      </c>
      <c r="H6044" s="4">
        <v>0.27695696649537899</v>
      </c>
      <c r="I6044" s="4">
        <v>5.5</v>
      </c>
      <c r="J6044" s="4">
        <v>4.1399999999999997</v>
      </c>
      <c r="K6044" s="4">
        <v>4.5</v>
      </c>
      <c r="L6044" s="4">
        <v>4.7</v>
      </c>
      <c r="M6044" s="4">
        <v>31</v>
      </c>
    </row>
    <row r="6045" spans="1:13" x14ac:dyDescent="0.2">
      <c r="A6045" s="3">
        <v>41609</v>
      </c>
      <c r="B6045" t="s">
        <v>10195</v>
      </c>
      <c r="C6045" t="s">
        <v>5357</v>
      </c>
      <c r="D6045" t="s">
        <v>10196</v>
      </c>
      <c r="E6045" t="s">
        <v>5356</v>
      </c>
      <c r="F6045" s="4">
        <v>4.4084615384615402</v>
      </c>
      <c r="G6045" s="4">
        <v>4.3499999999999996</v>
      </c>
      <c r="H6045" s="4">
        <v>0.34897211702589997</v>
      </c>
      <c r="I6045" s="4">
        <v>5.2</v>
      </c>
      <c r="J6045" s="4">
        <v>3.76</v>
      </c>
      <c r="K6045" s="4">
        <v>4.2</v>
      </c>
      <c r="L6045" s="4">
        <v>4.6124999999999998</v>
      </c>
      <c r="M6045" s="4">
        <v>26</v>
      </c>
    </row>
    <row r="6046" spans="1:13" x14ac:dyDescent="0.2">
      <c r="A6046" s="3">
        <v>41609</v>
      </c>
      <c r="B6046" t="s">
        <v>10175</v>
      </c>
      <c r="C6046" t="s">
        <v>3994</v>
      </c>
      <c r="D6046" t="s">
        <v>10176</v>
      </c>
      <c r="E6046" t="s">
        <v>3993</v>
      </c>
      <c r="F6046" s="4">
        <v>4.99612903225806</v>
      </c>
      <c r="G6046" s="4">
        <v>5</v>
      </c>
      <c r="H6046" s="4">
        <v>8.6628610337649195E-2</v>
      </c>
      <c r="I6046" s="4">
        <v>5.2</v>
      </c>
      <c r="J6046" s="4">
        <v>4.8</v>
      </c>
      <c r="K6046" s="4">
        <v>4.99</v>
      </c>
      <c r="L6046" s="4">
        <v>5</v>
      </c>
      <c r="M6046" s="4">
        <v>31</v>
      </c>
    </row>
    <row r="6047" spans="1:13" x14ac:dyDescent="0.2">
      <c r="A6047" s="3">
        <v>41609</v>
      </c>
      <c r="B6047" t="s">
        <v>10177</v>
      </c>
      <c r="C6047" t="s">
        <v>3997</v>
      </c>
      <c r="D6047" t="s">
        <v>10178</v>
      </c>
      <c r="E6047" t="s">
        <v>3996</v>
      </c>
      <c r="F6047" s="4">
        <v>4.8584375</v>
      </c>
      <c r="G6047" s="4">
        <v>4.8</v>
      </c>
      <c r="H6047" s="4">
        <v>0.19232213190206399</v>
      </c>
      <c r="I6047" s="4">
        <v>5.5</v>
      </c>
      <c r="J6047" s="4">
        <v>4.5</v>
      </c>
      <c r="K6047" s="4">
        <v>4.7575000000000003</v>
      </c>
      <c r="L6047" s="4">
        <v>4.9625000000000004</v>
      </c>
      <c r="M6047" s="4">
        <v>32</v>
      </c>
    </row>
    <row r="6048" spans="1:13" x14ac:dyDescent="0.2">
      <c r="A6048" s="3">
        <v>41609</v>
      </c>
      <c r="B6048" t="s">
        <v>10197</v>
      </c>
      <c r="C6048" t="s">
        <v>5360</v>
      </c>
      <c r="D6048" t="s">
        <v>10198</v>
      </c>
      <c r="E6048" t="s">
        <v>5359</v>
      </c>
      <c r="F6048" s="4">
        <v>4.5988888888888901</v>
      </c>
      <c r="G6048" s="4">
        <v>4.5999999999999996</v>
      </c>
      <c r="H6048" s="4">
        <v>0.27990840992853</v>
      </c>
      <c r="I6048" s="4">
        <v>5.2</v>
      </c>
      <c r="J6048" s="4">
        <v>4.09</v>
      </c>
      <c r="K6048" s="4">
        <v>4.375</v>
      </c>
      <c r="L6048" s="4">
        <v>4.8</v>
      </c>
      <c r="M6048" s="4">
        <v>27</v>
      </c>
    </row>
    <row r="6049" spans="1:13" x14ac:dyDescent="0.2">
      <c r="A6049" s="3">
        <v>41609</v>
      </c>
      <c r="B6049" t="s">
        <v>7544</v>
      </c>
      <c r="C6049" t="s">
        <v>3897</v>
      </c>
      <c r="D6049" t="s">
        <v>7545</v>
      </c>
      <c r="E6049" t="s">
        <v>3896</v>
      </c>
      <c r="F6049" s="4">
        <v>3.5302687499999998</v>
      </c>
      <c r="G6049" s="4">
        <v>3.5</v>
      </c>
      <c r="H6049" s="4">
        <v>0.102881022537624</v>
      </c>
      <c r="I6049" s="4">
        <v>3.95</v>
      </c>
      <c r="J6049" s="4">
        <v>3.5</v>
      </c>
      <c r="K6049" s="4">
        <v>3.5</v>
      </c>
      <c r="L6049" s="4">
        <v>3.5</v>
      </c>
      <c r="M6049" s="4">
        <v>32</v>
      </c>
    </row>
    <row r="6050" spans="1:13" x14ac:dyDescent="0.2">
      <c r="A6050" s="3">
        <v>41609</v>
      </c>
      <c r="B6050" t="s">
        <v>7652</v>
      </c>
      <c r="C6050" t="s">
        <v>3909</v>
      </c>
      <c r="D6050" t="s">
        <v>7653</v>
      </c>
      <c r="E6050" t="s">
        <v>3908</v>
      </c>
      <c r="F6050" s="4">
        <v>3.8136516129032301</v>
      </c>
      <c r="G6050" s="4">
        <v>3.75</v>
      </c>
      <c r="H6050" s="4">
        <v>0.29080903685060799</v>
      </c>
      <c r="I6050" s="4">
        <v>4.5</v>
      </c>
      <c r="J6050" s="4">
        <v>3.25</v>
      </c>
      <c r="K6050" s="4">
        <v>3.5</v>
      </c>
      <c r="L6050" s="4">
        <v>4</v>
      </c>
      <c r="M6050" s="4">
        <v>31</v>
      </c>
    </row>
    <row r="6051" spans="1:13" x14ac:dyDescent="0.2">
      <c r="A6051" s="3">
        <v>41609</v>
      </c>
      <c r="B6051" t="s">
        <v>7570</v>
      </c>
      <c r="C6051" t="s">
        <v>3900</v>
      </c>
      <c r="D6051" t="s">
        <v>7571</v>
      </c>
      <c r="E6051" t="s">
        <v>3899</v>
      </c>
      <c r="F6051" s="4">
        <v>3.54316875</v>
      </c>
      <c r="G6051" s="4">
        <v>3.5</v>
      </c>
      <c r="H6051" s="4">
        <v>0.12660691628027301</v>
      </c>
      <c r="I6051" s="4">
        <v>4.0514000000000001</v>
      </c>
      <c r="J6051" s="4">
        <v>3.5</v>
      </c>
      <c r="K6051" s="4">
        <v>3.5</v>
      </c>
      <c r="L6051" s="4">
        <v>3.5</v>
      </c>
      <c r="M6051" s="4">
        <v>32</v>
      </c>
    </row>
    <row r="6052" spans="1:13" x14ac:dyDescent="0.2">
      <c r="A6052" s="3">
        <v>41609</v>
      </c>
      <c r="B6052" t="s">
        <v>7678</v>
      </c>
      <c r="C6052" t="s">
        <v>3912</v>
      </c>
      <c r="D6052" t="s">
        <v>7679</v>
      </c>
      <c r="E6052" t="s">
        <v>3911</v>
      </c>
      <c r="F6052" s="4">
        <v>3.9180677419354799</v>
      </c>
      <c r="G6052" s="4">
        <v>4</v>
      </c>
      <c r="H6052" s="4">
        <v>0.39456779171400302</v>
      </c>
      <c r="I6052" s="4">
        <v>4.75</v>
      </c>
      <c r="J6052" s="4">
        <v>3</v>
      </c>
      <c r="K6052" s="4">
        <v>3.625</v>
      </c>
      <c r="L6052" s="4">
        <v>4.0550499999999996</v>
      </c>
      <c r="M6052" s="4">
        <v>31</v>
      </c>
    </row>
    <row r="6053" spans="1:13" x14ac:dyDescent="0.2">
      <c r="A6053" s="3">
        <v>41609</v>
      </c>
      <c r="B6053" t="s">
        <v>7596</v>
      </c>
      <c r="C6053" t="s">
        <v>3903</v>
      </c>
      <c r="D6053" t="s">
        <v>7597</v>
      </c>
      <c r="E6053" t="s">
        <v>3902</v>
      </c>
      <c r="F6053" s="4">
        <v>3.583075</v>
      </c>
      <c r="G6053" s="4">
        <v>3.5</v>
      </c>
      <c r="H6053" s="4">
        <v>0.16588025023900499</v>
      </c>
      <c r="I6053" s="4">
        <v>4.1083999999999996</v>
      </c>
      <c r="J6053" s="4">
        <v>3.5</v>
      </c>
      <c r="K6053" s="4">
        <v>3.5</v>
      </c>
      <c r="L6053" s="4">
        <v>3.5225</v>
      </c>
      <c r="M6053" s="4">
        <v>32</v>
      </c>
    </row>
    <row r="6054" spans="1:13" x14ac:dyDescent="0.2">
      <c r="A6054" s="3">
        <v>41609</v>
      </c>
      <c r="B6054" t="s">
        <v>7712</v>
      </c>
      <c r="C6054" t="s">
        <v>3915</v>
      </c>
      <c r="D6054" t="s">
        <v>7713</v>
      </c>
      <c r="E6054" t="s">
        <v>3914</v>
      </c>
      <c r="F6054" s="4">
        <v>4.0828266666666702</v>
      </c>
      <c r="G6054" s="4">
        <v>4</v>
      </c>
      <c r="H6054" s="4">
        <v>0.42234123067306201</v>
      </c>
      <c r="I6054" s="4">
        <v>5</v>
      </c>
      <c r="J6054" s="4">
        <v>3</v>
      </c>
      <c r="K6054" s="4">
        <v>3.8125</v>
      </c>
      <c r="L6054" s="4">
        <v>4.4675000000000002</v>
      </c>
      <c r="M6054" s="4">
        <v>30</v>
      </c>
    </row>
    <row r="6055" spans="1:13" x14ac:dyDescent="0.2">
      <c r="A6055" s="3">
        <v>41609</v>
      </c>
      <c r="B6055" t="s">
        <v>7622</v>
      </c>
      <c r="C6055" t="s">
        <v>3906</v>
      </c>
      <c r="D6055" t="s">
        <v>7623</v>
      </c>
      <c r="E6055" t="s">
        <v>3905</v>
      </c>
      <c r="F6055" s="4">
        <v>3.6255062499999999</v>
      </c>
      <c r="G6055" s="4">
        <v>3.5</v>
      </c>
      <c r="H6055" s="4">
        <v>0.20486598599509401</v>
      </c>
      <c r="I6055" s="4">
        <v>4.0861999999999998</v>
      </c>
      <c r="J6055" s="4">
        <v>3.5</v>
      </c>
      <c r="K6055" s="4">
        <v>3.5</v>
      </c>
      <c r="L6055" s="4">
        <v>3.75</v>
      </c>
      <c r="M6055" s="4">
        <v>32</v>
      </c>
    </row>
    <row r="6056" spans="1:13" x14ac:dyDescent="0.2">
      <c r="A6056" s="3">
        <v>41609</v>
      </c>
      <c r="B6056" t="s">
        <v>7730</v>
      </c>
      <c r="C6056" t="s">
        <v>4436</v>
      </c>
      <c r="D6056" t="s">
        <v>7731</v>
      </c>
      <c r="E6056" t="s">
        <v>4435</v>
      </c>
      <c r="F6056" s="4">
        <v>4.2355766666666703</v>
      </c>
      <c r="G6056" s="4">
        <v>4.1336500000000003</v>
      </c>
      <c r="H6056" s="4">
        <v>0.43349574685367998</v>
      </c>
      <c r="I6056" s="4">
        <v>5</v>
      </c>
      <c r="J6056" s="4">
        <v>3</v>
      </c>
      <c r="K6056" s="4">
        <v>4</v>
      </c>
      <c r="L6056" s="4">
        <v>4.5</v>
      </c>
      <c r="M6056" s="4">
        <v>30</v>
      </c>
    </row>
    <row r="6057" spans="1:13" x14ac:dyDescent="0.2">
      <c r="A6057" s="3">
        <v>41609</v>
      </c>
      <c r="B6057" t="s">
        <v>7732</v>
      </c>
      <c r="C6057" t="s">
        <v>3081</v>
      </c>
      <c r="D6057" t="s">
        <v>7733</v>
      </c>
      <c r="E6057" t="s">
        <v>3080</v>
      </c>
      <c r="F6057" s="4">
        <v>3.9142105263157898</v>
      </c>
      <c r="G6057" s="4">
        <v>3.9</v>
      </c>
      <c r="H6057" s="4">
        <v>0.27320551198336701</v>
      </c>
      <c r="I6057" s="4">
        <v>4.41</v>
      </c>
      <c r="J6057" s="4">
        <v>3.3</v>
      </c>
      <c r="K6057" s="4">
        <v>3.7</v>
      </c>
      <c r="L6057" s="4">
        <v>4.165</v>
      </c>
      <c r="M6057" s="4">
        <v>38</v>
      </c>
    </row>
    <row r="6058" spans="1:13" x14ac:dyDescent="0.2">
      <c r="A6058" s="3">
        <v>41609</v>
      </c>
      <c r="B6058" t="s">
        <v>9534</v>
      </c>
      <c r="C6058" t="s">
        <v>3072</v>
      </c>
      <c r="D6058" t="s">
        <v>9535</v>
      </c>
      <c r="E6058" t="s">
        <v>3071</v>
      </c>
      <c r="F6058" s="4">
        <v>3.81763157894737</v>
      </c>
      <c r="G6058" s="4">
        <v>3.83</v>
      </c>
      <c r="H6058" s="4">
        <v>0.12613665284933701</v>
      </c>
      <c r="I6058" s="4">
        <v>4.0199999999999996</v>
      </c>
      <c r="J6058" s="4">
        <v>3.6</v>
      </c>
      <c r="K6058" s="4">
        <v>3.7025000000000001</v>
      </c>
      <c r="L6058" s="4">
        <v>3.9249999999999998</v>
      </c>
      <c r="M6058" s="4">
        <v>38</v>
      </c>
    </row>
    <row r="6059" spans="1:13" x14ac:dyDescent="0.2">
      <c r="A6059" s="3">
        <v>41609</v>
      </c>
      <c r="B6059" t="s">
        <v>9566</v>
      </c>
      <c r="C6059" t="s">
        <v>3075</v>
      </c>
      <c r="D6059" t="s">
        <v>9567</v>
      </c>
      <c r="E6059" t="s">
        <v>3074</v>
      </c>
      <c r="F6059" s="4">
        <v>3.9142105263157898</v>
      </c>
      <c r="G6059" s="4">
        <v>3.9</v>
      </c>
      <c r="H6059" s="4">
        <v>0.27320551198336701</v>
      </c>
      <c r="I6059" s="4">
        <v>4.41</v>
      </c>
      <c r="J6059" s="4">
        <v>3.3</v>
      </c>
      <c r="K6059" s="4">
        <v>3.7</v>
      </c>
      <c r="L6059" s="4">
        <v>4.165</v>
      </c>
      <c r="M6059" s="4">
        <v>38</v>
      </c>
    </row>
    <row r="6060" spans="1:13" x14ac:dyDescent="0.2">
      <c r="A6060" s="3">
        <v>41609</v>
      </c>
      <c r="B6060" t="s">
        <v>7634</v>
      </c>
      <c r="C6060" t="s">
        <v>3102</v>
      </c>
      <c r="D6060" t="s">
        <v>7635</v>
      </c>
      <c r="E6060" t="s">
        <v>3101</v>
      </c>
      <c r="F6060" s="4">
        <v>3.5772727272727298</v>
      </c>
      <c r="G6060" s="4">
        <v>3.6</v>
      </c>
      <c r="H6060" s="4">
        <v>0.20766970059557199</v>
      </c>
      <c r="I6060" s="4">
        <v>4.0599999999999996</v>
      </c>
      <c r="J6060" s="4">
        <v>3.2</v>
      </c>
      <c r="K6060" s="4">
        <v>3.49</v>
      </c>
      <c r="L6060" s="4">
        <v>3.71</v>
      </c>
      <c r="M6060" s="4">
        <v>33</v>
      </c>
    </row>
    <row r="6061" spans="1:13" x14ac:dyDescent="0.2">
      <c r="A6061" s="3">
        <v>41609</v>
      </c>
      <c r="B6061" t="s">
        <v>9598</v>
      </c>
      <c r="C6061" t="s">
        <v>3078</v>
      </c>
      <c r="D6061" t="s">
        <v>9599</v>
      </c>
      <c r="E6061" t="s">
        <v>3077</v>
      </c>
      <c r="F6061" s="4">
        <v>3.5302777777777798</v>
      </c>
      <c r="G6061" s="4">
        <v>3.51</v>
      </c>
      <c r="H6061" s="4">
        <v>0.236805961690291</v>
      </c>
      <c r="I6061" s="4">
        <v>4.0999999999999996</v>
      </c>
      <c r="J6061" s="4">
        <v>3.1</v>
      </c>
      <c r="K6061" s="4">
        <v>3.3975</v>
      </c>
      <c r="L6061" s="4">
        <v>3.625</v>
      </c>
      <c r="M6061" s="4">
        <v>36</v>
      </c>
    </row>
    <row r="6062" spans="1:13" x14ac:dyDescent="0.2">
      <c r="A6062" s="3">
        <v>41609</v>
      </c>
      <c r="B6062" t="s">
        <v>9638</v>
      </c>
      <c r="C6062" t="s">
        <v>5094</v>
      </c>
      <c r="D6062" t="s">
        <v>9639</v>
      </c>
      <c r="E6062" t="s">
        <v>5093</v>
      </c>
      <c r="F6062" s="4">
        <v>3.4770967741935501</v>
      </c>
      <c r="G6062" s="4">
        <v>3.5</v>
      </c>
      <c r="H6062" s="4">
        <v>0.23185043380574899</v>
      </c>
      <c r="I6062" s="4">
        <v>3.98</v>
      </c>
      <c r="J6062" s="4">
        <v>3</v>
      </c>
      <c r="K6062" s="4">
        <v>3.3</v>
      </c>
      <c r="L6062" s="4">
        <v>3.64</v>
      </c>
      <c r="M6062" s="4">
        <v>31</v>
      </c>
    </row>
    <row r="6063" spans="1:13" x14ac:dyDescent="0.2">
      <c r="A6063" s="3">
        <v>41609</v>
      </c>
      <c r="B6063" t="s">
        <v>7636</v>
      </c>
      <c r="C6063" t="s">
        <v>3105</v>
      </c>
      <c r="D6063" t="s">
        <v>7637</v>
      </c>
      <c r="E6063" t="s">
        <v>3104</v>
      </c>
      <c r="F6063" s="4">
        <v>3.4</v>
      </c>
      <c r="G6063" s="4">
        <v>3.5</v>
      </c>
      <c r="H6063" s="4">
        <v>0.26696207595836502</v>
      </c>
      <c r="I6063" s="4">
        <v>4</v>
      </c>
      <c r="J6063" s="4">
        <v>2.68</v>
      </c>
      <c r="K6063" s="4">
        <v>3.3</v>
      </c>
      <c r="L6063" s="4">
        <v>3.5</v>
      </c>
      <c r="M6063" s="4">
        <v>33</v>
      </c>
    </row>
    <row r="6064" spans="1:13" x14ac:dyDescent="0.2">
      <c r="A6064" s="3">
        <v>41609</v>
      </c>
      <c r="B6064" t="s">
        <v>7638</v>
      </c>
      <c r="C6064" t="s">
        <v>3117</v>
      </c>
      <c r="D6064" t="s">
        <v>7639</v>
      </c>
      <c r="E6064" t="s">
        <v>3116</v>
      </c>
      <c r="F6064" s="4">
        <v>0.71899999999999997</v>
      </c>
      <c r="G6064" s="4">
        <v>0.71</v>
      </c>
      <c r="H6064" s="4">
        <v>0.25118131708798302</v>
      </c>
      <c r="I6064" s="4">
        <v>1.26</v>
      </c>
      <c r="J6064" s="4">
        <v>0.3</v>
      </c>
      <c r="K6064" s="4">
        <v>0.51249999999999996</v>
      </c>
      <c r="L6064" s="4">
        <v>0.87749999999999995</v>
      </c>
      <c r="M6064" s="4">
        <v>38</v>
      </c>
    </row>
    <row r="6065" spans="1:13" x14ac:dyDescent="0.2">
      <c r="A6065" s="3">
        <v>41609</v>
      </c>
      <c r="B6065" t="s">
        <v>7646</v>
      </c>
      <c r="C6065" t="s">
        <v>3120</v>
      </c>
      <c r="D6065" t="s">
        <v>7647</v>
      </c>
      <c r="E6065" t="s">
        <v>3119</v>
      </c>
      <c r="F6065" s="4">
        <v>0.38205263157894698</v>
      </c>
      <c r="G6065" s="4">
        <v>0.39500000000000002</v>
      </c>
      <c r="H6065" s="4">
        <v>9.8650885221825496E-2</v>
      </c>
      <c r="I6065" s="4">
        <v>0.63</v>
      </c>
      <c r="J6065" s="4">
        <v>0.1</v>
      </c>
      <c r="K6065" s="4">
        <v>0.32</v>
      </c>
      <c r="L6065" s="4">
        <v>0.4375</v>
      </c>
      <c r="M6065" s="4">
        <v>38</v>
      </c>
    </row>
    <row r="6066" spans="1:13" x14ac:dyDescent="0.2">
      <c r="A6066" s="3">
        <v>41609</v>
      </c>
      <c r="B6066" t="s">
        <v>7656</v>
      </c>
      <c r="C6066" t="s">
        <v>3123</v>
      </c>
      <c r="D6066" t="s">
        <v>7657</v>
      </c>
      <c r="E6066" t="s">
        <v>3122</v>
      </c>
      <c r="F6066" s="4">
        <v>0.34281578947368402</v>
      </c>
      <c r="G6066" s="4">
        <v>0.33500000000000002</v>
      </c>
      <c r="H6066" s="4">
        <v>0.12901369197464099</v>
      </c>
      <c r="I6066" s="4">
        <v>0.74</v>
      </c>
      <c r="J6066" s="4">
        <v>0.04</v>
      </c>
      <c r="K6066" s="4">
        <v>0.28499999999999998</v>
      </c>
      <c r="L6066" s="4">
        <v>0.3775</v>
      </c>
      <c r="M6066" s="4">
        <v>38</v>
      </c>
    </row>
    <row r="6067" spans="1:13" x14ac:dyDescent="0.2">
      <c r="A6067" s="3">
        <v>41609</v>
      </c>
      <c r="B6067" t="s">
        <v>7664</v>
      </c>
      <c r="C6067" t="s">
        <v>3126</v>
      </c>
      <c r="D6067" t="s">
        <v>7665</v>
      </c>
      <c r="E6067" t="s">
        <v>3125</v>
      </c>
      <c r="F6067" s="4">
        <v>-1.8026315789473699E-2</v>
      </c>
      <c r="G6067" s="4">
        <v>-2.5000000000000001E-2</v>
      </c>
      <c r="H6067" s="4">
        <v>0.122780508806636</v>
      </c>
      <c r="I6067" s="4">
        <v>0.31</v>
      </c>
      <c r="J6067" s="4">
        <v>-0.3</v>
      </c>
      <c r="K6067" s="4">
        <v>-9.7500000000000003E-2</v>
      </c>
      <c r="L6067" s="4">
        <v>5.7500000000000002E-2</v>
      </c>
      <c r="M6067" s="4">
        <v>38</v>
      </c>
    </row>
    <row r="6068" spans="1:13" x14ac:dyDescent="0.2">
      <c r="A6068" s="3">
        <v>41609</v>
      </c>
      <c r="B6068" t="s">
        <v>7672</v>
      </c>
      <c r="C6068" t="s">
        <v>3129</v>
      </c>
      <c r="D6068" t="s">
        <v>7673</v>
      </c>
      <c r="E6068" t="s">
        <v>3128</v>
      </c>
      <c r="F6068" s="4">
        <v>-0.27176315789473698</v>
      </c>
      <c r="G6068" s="4">
        <v>-0.28999999999999998</v>
      </c>
      <c r="H6068" s="4">
        <v>0.194300607753918</v>
      </c>
      <c r="I6068" s="4">
        <v>0.3</v>
      </c>
      <c r="J6068" s="4">
        <v>-0.71</v>
      </c>
      <c r="K6068" s="4">
        <v>-0.35749999999999998</v>
      </c>
      <c r="L6068" s="4">
        <v>-0.2</v>
      </c>
      <c r="M6068" s="4">
        <v>38</v>
      </c>
    </row>
    <row r="6069" spans="1:13" x14ac:dyDescent="0.2">
      <c r="A6069" s="3">
        <v>41609</v>
      </c>
      <c r="B6069" t="s">
        <v>7682</v>
      </c>
      <c r="C6069" t="s">
        <v>3132</v>
      </c>
      <c r="D6069" t="s">
        <v>7683</v>
      </c>
      <c r="E6069" t="s">
        <v>3131</v>
      </c>
      <c r="F6069" s="4">
        <v>0.16292105263157899</v>
      </c>
      <c r="G6069" s="4">
        <v>0.19</v>
      </c>
      <c r="H6069" s="4">
        <v>9.4536817246394705E-2</v>
      </c>
      <c r="I6069" s="4">
        <v>0.31</v>
      </c>
      <c r="J6069" s="4">
        <v>-0.05</v>
      </c>
      <c r="K6069" s="4">
        <v>0.1</v>
      </c>
      <c r="L6069" s="4">
        <v>0.23</v>
      </c>
      <c r="M6069" s="4">
        <v>38</v>
      </c>
    </row>
    <row r="6070" spans="1:13" x14ac:dyDescent="0.2">
      <c r="A6070" s="3">
        <v>41609</v>
      </c>
      <c r="B6070" t="s">
        <v>7690</v>
      </c>
      <c r="C6070" t="s">
        <v>3135</v>
      </c>
      <c r="D6070" t="s">
        <v>7691</v>
      </c>
      <c r="E6070" t="s">
        <v>3134</v>
      </c>
      <c r="F6070" s="4">
        <v>0.28413157894736801</v>
      </c>
      <c r="G6070" s="4">
        <v>0.3</v>
      </c>
      <c r="H6070" s="4">
        <v>0.10916394094592299</v>
      </c>
      <c r="I6070" s="4">
        <v>0.48</v>
      </c>
      <c r="J6070" s="4">
        <v>1.7000000000000001E-2</v>
      </c>
      <c r="K6070" s="4">
        <v>0.23250000000000001</v>
      </c>
      <c r="L6070" s="4">
        <v>0.33750000000000002</v>
      </c>
      <c r="M6070" s="4">
        <v>38</v>
      </c>
    </row>
    <row r="6071" spans="1:13" x14ac:dyDescent="0.2">
      <c r="A6071" s="3">
        <v>41609</v>
      </c>
      <c r="B6071" t="s">
        <v>7698</v>
      </c>
      <c r="C6071" t="s">
        <v>3138</v>
      </c>
      <c r="D6071" t="s">
        <v>7699</v>
      </c>
      <c r="E6071" t="s">
        <v>3137</v>
      </c>
      <c r="F6071" s="4">
        <v>0.27121052631578901</v>
      </c>
      <c r="G6071" s="4">
        <v>0.28000000000000003</v>
      </c>
      <c r="H6071" s="4">
        <v>6.7443733463527097E-2</v>
      </c>
      <c r="I6071" s="4">
        <v>0.46</v>
      </c>
      <c r="J6071" s="4">
        <v>0.12</v>
      </c>
      <c r="K6071" s="4">
        <v>0.23</v>
      </c>
      <c r="L6071" s="4">
        <v>0.3175</v>
      </c>
      <c r="M6071" s="4">
        <v>38</v>
      </c>
    </row>
    <row r="6072" spans="1:13" x14ac:dyDescent="0.2">
      <c r="A6072" s="3">
        <v>41609</v>
      </c>
      <c r="B6072" t="s">
        <v>7706</v>
      </c>
      <c r="C6072" t="s">
        <v>3141</v>
      </c>
      <c r="D6072" t="s">
        <v>7707</v>
      </c>
      <c r="E6072" t="s">
        <v>3140</v>
      </c>
      <c r="F6072" s="4">
        <v>0.39028947368421102</v>
      </c>
      <c r="G6072" s="4">
        <v>0.39</v>
      </c>
      <c r="H6072" s="4">
        <v>9.0095717237726497E-2</v>
      </c>
      <c r="I6072" s="4">
        <v>0.62</v>
      </c>
      <c r="J6072" s="4">
        <v>0.23</v>
      </c>
      <c r="K6072" s="4">
        <v>0.34250000000000003</v>
      </c>
      <c r="L6072" s="4">
        <v>0.42525000000000002</v>
      </c>
      <c r="M6072" s="4">
        <v>38</v>
      </c>
    </row>
    <row r="6073" spans="1:13" x14ac:dyDescent="0.2">
      <c r="A6073" s="3">
        <v>41609</v>
      </c>
      <c r="B6073" t="s">
        <v>7716</v>
      </c>
      <c r="C6073" t="s">
        <v>3144</v>
      </c>
      <c r="D6073" t="s">
        <v>7717</v>
      </c>
      <c r="E6073" t="s">
        <v>3143</v>
      </c>
      <c r="F6073" s="4">
        <v>0.488473684210526</v>
      </c>
      <c r="G6073" s="4">
        <v>0.50600000000000001</v>
      </c>
      <c r="H6073" s="4">
        <v>9.7807791886062506E-2</v>
      </c>
      <c r="I6073" s="4">
        <v>0.7</v>
      </c>
      <c r="J6073" s="4">
        <v>0.2</v>
      </c>
      <c r="K6073" s="4">
        <v>0.4325</v>
      </c>
      <c r="L6073" s="4">
        <v>0.54749999999999999</v>
      </c>
      <c r="M6073" s="4">
        <v>38</v>
      </c>
    </row>
    <row r="6074" spans="1:13" x14ac:dyDescent="0.2">
      <c r="A6074" s="3">
        <v>41609</v>
      </c>
      <c r="B6074" t="s">
        <v>7724</v>
      </c>
      <c r="C6074" t="s">
        <v>3147</v>
      </c>
      <c r="D6074" t="s">
        <v>7725</v>
      </c>
      <c r="E6074" t="s">
        <v>3146</v>
      </c>
      <c r="F6074" s="4">
        <v>0.69242105263157905</v>
      </c>
      <c r="G6074" s="4">
        <v>0.7</v>
      </c>
      <c r="H6074" s="4">
        <v>0.16373687388347299</v>
      </c>
      <c r="I6074" s="4">
        <v>1.05</v>
      </c>
      <c r="J6074" s="4">
        <v>0.28999999999999998</v>
      </c>
      <c r="K6074" s="4">
        <v>0.59750000000000003</v>
      </c>
      <c r="L6074" s="4">
        <v>0.8</v>
      </c>
      <c r="M6074" s="4">
        <v>38</v>
      </c>
    </row>
    <row r="6075" spans="1:13" x14ac:dyDescent="0.2">
      <c r="A6075" s="3">
        <v>41609</v>
      </c>
      <c r="B6075" t="s">
        <v>7626</v>
      </c>
      <c r="C6075" t="s">
        <v>3114</v>
      </c>
      <c r="D6075" t="s">
        <v>7627</v>
      </c>
      <c r="E6075" t="s">
        <v>3113</v>
      </c>
      <c r="F6075" s="4">
        <v>0.40881578947368402</v>
      </c>
      <c r="G6075" s="4">
        <v>0.435</v>
      </c>
      <c r="H6075" s="4">
        <v>0.124636955012409</v>
      </c>
      <c r="I6075" s="4">
        <v>0.62</v>
      </c>
      <c r="J6075" s="4">
        <v>0.18</v>
      </c>
      <c r="K6075" s="4">
        <v>0.3</v>
      </c>
      <c r="L6075" s="4">
        <v>0.51749999999999996</v>
      </c>
      <c r="M6075" s="4">
        <v>38</v>
      </c>
    </row>
    <row r="6076" spans="1:13" x14ac:dyDescent="0.2">
      <c r="A6076" s="3">
        <v>41609</v>
      </c>
      <c r="B6076" t="s">
        <v>7734</v>
      </c>
      <c r="C6076" t="s">
        <v>3150</v>
      </c>
      <c r="D6076" t="s">
        <v>7735</v>
      </c>
      <c r="E6076" t="s">
        <v>3149</v>
      </c>
      <c r="F6076" s="4">
        <v>0.42186486486486502</v>
      </c>
      <c r="G6076" s="4">
        <v>0.41</v>
      </c>
      <c r="H6076" s="4">
        <v>0.12199183992796001</v>
      </c>
      <c r="I6076" s="4">
        <v>0.8</v>
      </c>
      <c r="J6076" s="4">
        <v>0.22</v>
      </c>
      <c r="K6076" s="4">
        <v>0.33</v>
      </c>
      <c r="L6076" s="4">
        <v>0.5</v>
      </c>
      <c r="M6076" s="4">
        <v>37</v>
      </c>
    </row>
    <row r="6077" spans="1:13" x14ac:dyDescent="0.2">
      <c r="A6077" s="3">
        <v>41609</v>
      </c>
      <c r="B6077" t="s">
        <v>7736</v>
      </c>
      <c r="C6077" t="s">
        <v>3096</v>
      </c>
      <c r="D6077" t="s">
        <v>7737</v>
      </c>
      <c r="E6077" t="s">
        <v>3095</v>
      </c>
      <c r="F6077" s="4">
        <v>3.30085714285714</v>
      </c>
      <c r="G6077" s="4">
        <v>3.2</v>
      </c>
      <c r="H6077" s="4">
        <v>0.37743228008534202</v>
      </c>
      <c r="I6077" s="4">
        <v>4.1399999999999997</v>
      </c>
      <c r="J6077" s="4">
        <v>2.1800000000000002</v>
      </c>
      <c r="K6077" s="4">
        <v>3.09</v>
      </c>
      <c r="L6077" s="4">
        <v>3.4950000000000001</v>
      </c>
      <c r="M6077" s="4">
        <v>35</v>
      </c>
    </row>
    <row r="6078" spans="1:13" x14ac:dyDescent="0.2">
      <c r="A6078" s="3">
        <v>41609</v>
      </c>
      <c r="B6078" t="s">
        <v>9568</v>
      </c>
      <c r="C6078" t="s">
        <v>3087</v>
      </c>
      <c r="D6078" t="s">
        <v>9569</v>
      </c>
      <c r="E6078" t="s">
        <v>3086</v>
      </c>
      <c r="F6078" s="4">
        <v>2.74</v>
      </c>
      <c r="G6078" s="4">
        <v>2.7</v>
      </c>
      <c r="H6078" s="4">
        <v>0.185820913152169</v>
      </c>
      <c r="I6078" s="4">
        <v>3.6</v>
      </c>
      <c r="J6078" s="4">
        <v>2.5299999999999998</v>
      </c>
      <c r="K6078" s="4">
        <v>2.64</v>
      </c>
      <c r="L6078" s="4">
        <v>2.8</v>
      </c>
      <c r="M6078" s="4">
        <v>35</v>
      </c>
    </row>
    <row r="6079" spans="1:13" x14ac:dyDescent="0.2">
      <c r="A6079" s="3">
        <v>41609</v>
      </c>
      <c r="B6079" t="s">
        <v>9606</v>
      </c>
      <c r="C6079" t="s">
        <v>3090</v>
      </c>
      <c r="D6079" t="s">
        <v>9607</v>
      </c>
      <c r="E6079" t="s">
        <v>3089</v>
      </c>
      <c r="F6079" s="4">
        <v>3.30085714285714</v>
      </c>
      <c r="G6079" s="4">
        <v>3.2</v>
      </c>
      <c r="H6079" s="4">
        <v>0.37743228008534202</v>
      </c>
      <c r="I6079" s="4">
        <v>4.1399999999999997</v>
      </c>
      <c r="J6079" s="4">
        <v>2.1800000000000002</v>
      </c>
      <c r="K6079" s="4">
        <v>3.09</v>
      </c>
      <c r="L6079" s="4">
        <v>3.4950000000000001</v>
      </c>
      <c r="M6079" s="4">
        <v>35</v>
      </c>
    </row>
    <row r="6080" spans="1:13" x14ac:dyDescent="0.2">
      <c r="A6080" s="3">
        <v>41609</v>
      </c>
      <c r="B6080" t="s">
        <v>9873</v>
      </c>
      <c r="C6080" t="s">
        <v>3108</v>
      </c>
      <c r="D6080" t="s">
        <v>9874</v>
      </c>
      <c r="E6080" t="s">
        <v>3107</v>
      </c>
      <c r="F6080" s="4">
        <v>3.1875862068965501</v>
      </c>
      <c r="G6080" s="4">
        <v>3.18</v>
      </c>
      <c r="H6080" s="4">
        <v>0.27991905937780598</v>
      </c>
      <c r="I6080" s="4">
        <v>3.71</v>
      </c>
      <c r="J6080" s="4">
        <v>2.5</v>
      </c>
      <c r="K6080" s="4">
        <v>3</v>
      </c>
      <c r="L6080" s="4">
        <v>3.4</v>
      </c>
      <c r="M6080" s="4">
        <v>29</v>
      </c>
    </row>
    <row r="6081" spans="1:13" x14ac:dyDescent="0.2">
      <c r="A6081" s="3">
        <v>41609</v>
      </c>
      <c r="B6081" t="s">
        <v>9608</v>
      </c>
      <c r="C6081" t="s">
        <v>3093</v>
      </c>
      <c r="D6081" t="s">
        <v>9609</v>
      </c>
      <c r="E6081" t="s">
        <v>3092</v>
      </c>
      <c r="F6081" s="4">
        <v>3.1893939393939399</v>
      </c>
      <c r="G6081" s="4">
        <v>3.2</v>
      </c>
      <c r="H6081" s="4">
        <v>0.300165989432716</v>
      </c>
      <c r="I6081" s="4">
        <v>3.85</v>
      </c>
      <c r="J6081" s="4">
        <v>2.5</v>
      </c>
      <c r="K6081" s="4">
        <v>3</v>
      </c>
      <c r="L6081" s="4">
        <v>3.35</v>
      </c>
      <c r="M6081" s="4">
        <v>33</v>
      </c>
    </row>
    <row r="6082" spans="1:13" x14ac:dyDescent="0.2">
      <c r="A6082" s="3">
        <v>41609</v>
      </c>
      <c r="B6082" t="s">
        <v>9640</v>
      </c>
      <c r="C6082" t="s">
        <v>5098</v>
      </c>
      <c r="D6082" t="s">
        <v>9641</v>
      </c>
      <c r="E6082" t="s">
        <v>5097</v>
      </c>
      <c r="F6082" s="4">
        <v>3.18</v>
      </c>
      <c r="G6082" s="4">
        <v>3.2050000000000001</v>
      </c>
      <c r="H6082" s="4">
        <v>0.32371684014365498</v>
      </c>
      <c r="I6082" s="4">
        <v>3.8</v>
      </c>
      <c r="J6082" s="4">
        <v>2.4500000000000002</v>
      </c>
      <c r="K6082" s="4">
        <v>3</v>
      </c>
      <c r="L6082" s="4">
        <v>3.375</v>
      </c>
      <c r="M6082" s="4">
        <v>28</v>
      </c>
    </row>
    <row r="6083" spans="1:13" x14ac:dyDescent="0.2">
      <c r="A6083" s="3">
        <v>41609</v>
      </c>
      <c r="B6083" t="s">
        <v>9875</v>
      </c>
      <c r="C6083" t="s">
        <v>3111</v>
      </c>
      <c r="D6083" t="s">
        <v>9876</v>
      </c>
      <c r="E6083" t="s">
        <v>3110</v>
      </c>
      <c r="F6083" s="4">
        <v>3.0551724137931</v>
      </c>
      <c r="G6083" s="4">
        <v>3.01</v>
      </c>
      <c r="H6083" s="4">
        <v>0.32393364278214198</v>
      </c>
      <c r="I6083" s="4">
        <v>3.63</v>
      </c>
      <c r="J6083" s="4">
        <v>2</v>
      </c>
      <c r="K6083" s="4">
        <v>3</v>
      </c>
      <c r="L6083" s="4">
        <v>3.25</v>
      </c>
      <c r="M6083" s="4">
        <v>29</v>
      </c>
    </row>
    <row r="6084" spans="1:13" x14ac:dyDescent="0.2">
      <c r="A6084" s="3">
        <v>41609</v>
      </c>
      <c r="B6084" t="s">
        <v>7738</v>
      </c>
      <c r="C6084" t="s">
        <v>3153</v>
      </c>
      <c r="D6084" t="s">
        <v>7739</v>
      </c>
      <c r="E6084" t="s">
        <v>3152</v>
      </c>
      <c r="F6084" s="4">
        <v>0.28499999999999998</v>
      </c>
      <c r="G6084" s="4">
        <v>0.25</v>
      </c>
      <c r="H6084" s="4">
        <v>0.176896648477082</v>
      </c>
      <c r="I6084" s="4">
        <v>1.1299999999999999</v>
      </c>
      <c r="J6084" s="4">
        <v>0.1</v>
      </c>
      <c r="K6084" s="4">
        <v>0.1925</v>
      </c>
      <c r="L6084" s="4">
        <v>0.32</v>
      </c>
      <c r="M6084" s="4">
        <v>34</v>
      </c>
    </row>
    <row r="6085" spans="1:13" x14ac:dyDescent="0.2">
      <c r="A6085" s="3">
        <v>41609</v>
      </c>
      <c r="B6085" t="s">
        <v>10159</v>
      </c>
      <c r="C6085" t="s">
        <v>4324</v>
      </c>
      <c r="D6085" t="s">
        <v>10160</v>
      </c>
      <c r="E6085" t="s">
        <v>4323</v>
      </c>
      <c r="F6085" s="4">
        <v>1.8203125</v>
      </c>
      <c r="G6085" s="4">
        <v>1.7</v>
      </c>
      <c r="H6085" s="4">
        <v>0.27569834350772399</v>
      </c>
      <c r="I6085" s="4">
        <v>2.7</v>
      </c>
      <c r="J6085" s="4">
        <v>1.6</v>
      </c>
      <c r="K6085" s="4">
        <v>1.7</v>
      </c>
      <c r="L6085" s="4">
        <v>1.7925</v>
      </c>
      <c r="M6085" s="4">
        <v>32</v>
      </c>
    </row>
    <row r="6086" spans="1:13" x14ac:dyDescent="0.2">
      <c r="A6086" s="3">
        <v>41609</v>
      </c>
      <c r="B6086" t="s">
        <v>10179</v>
      </c>
      <c r="C6086" t="s">
        <v>4327</v>
      </c>
      <c r="D6086" t="s">
        <v>10180</v>
      </c>
      <c r="E6086" t="s">
        <v>4326</v>
      </c>
      <c r="F6086" s="4">
        <v>2.5575000000000001</v>
      </c>
      <c r="G6086" s="4">
        <v>2.5499999999999998</v>
      </c>
      <c r="H6086" s="4">
        <v>0.26518405051051103</v>
      </c>
      <c r="I6086" s="4">
        <v>3.2</v>
      </c>
      <c r="J6086" s="4">
        <v>2.1</v>
      </c>
      <c r="K6086" s="4">
        <v>2.375</v>
      </c>
      <c r="L6086" s="4">
        <v>2.7</v>
      </c>
      <c r="M6086" s="4">
        <v>32</v>
      </c>
    </row>
    <row r="6087" spans="1:13" x14ac:dyDescent="0.2">
      <c r="A6087" s="3">
        <v>41609</v>
      </c>
      <c r="B6087" t="s">
        <v>10199</v>
      </c>
      <c r="C6087" t="s">
        <v>5407</v>
      </c>
      <c r="D6087" t="s">
        <v>10200</v>
      </c>
      <c r="E6087" t="s">
        <v>5406</v>
      </c>
      <c r="F6087" s="4">
        <v>2.8712</v>
      </c>
      <c r="G6087" s="4">
        <v>2.9</v>
      </c>
      <c r="H6087" s="4">
        <v>0.35772801586307601</v>
      </c>
      <c r="I6087" s="4">
        <v>3.6</v>
      </c>
      <c r="J6087" s="4">
        <v>2.2999999999999998</v>
      </c>
      <c r="K6087" s="4">
        <v>2.5</v>
      </c>
      <c r="L6087" s="4">
        <v>3.12</v>
      </c>
      <c r="M6087" s="4">
        <v>25</v>
      </c>
    </row>
    <row r="6088" spans="1:13" x14ac:dyDescent="0.2">
      <c r="A6088" s="3">
        <v>41609</v>
      </c>
      <c r="B6088" t="s">
        <v>9630</v>
      </c>
      <c r="C6088" t="s">
        <v>3939</v>
      </c>
      <c r="D6088" t="s">
        <v>9631</v>
      </c>
      <c r="E6088" t="s">
        <v>3947</v>
      </c>
      <c r="F6088" s="4">
        <v>12.905664864864899</v>
      </c>
      <c r="G6088" s="4">
        <v>12.9</v>
      </c>
      <c r="H6088" s="4">
        <v>0.19817873556774801</v>
      </c>
      <c r="I6088" s="4">
        <v>13.48</v>
      </c>
      <c r="J6088" s="4">
        <v>12.5</v>
      </c>
      <c r="K6088" s="4">
        <v>12.8</v>
      </c>
      <c r="L6088" s="4">
        <v>13</v>
      </c>
      <c r="M6088" s="4">
        <v>37</v>
      </c>
    </row>
    <row r="6089" spans="1:13" x14ac:dyDescent="0.2">
      <c r="A6089" s="3">
        <v>41609</v>
      </c>
      <c r="B6089" t="s">
        <v>9632</v>
      </c>
      <c r="C6089" t="s">
        <v>3942</v>
      </c>
      <c r="D6089" t="s">
        <v>9633</v>
      </c>
      <c r="E6089" t="s">
        <v>3949</v>
      </c>
      <c r="F6089" s="4">
        <v>12.8854222222222</v>
      </c>
      <c r="G6089" s="4">
        <v>12.85</v>
      </c>
      <c r="H6089" s="4">
        <v>0.26881410582791898</v>
      </c>
      <c r="I6089" s="4">
        <v>13.89</v>
      </c>
      <c r="J6089" s="4">
        <v>12.35</v>
      </c>
      <c r="K6089" s="4">
        <v>12.7</v>
      </c>
      <c r="L6089" s="4">
        <v>13.012499999999999</v>
      </c>
      <c r="M6089" s="4">
        <v>36</v>
      </c>
    </row>
    <row r="6090" spans="1:13" x14ac:dyDescent="0.2">
      <c r="A6090" s="3">
        <v>41609</v>
      </c>
      <c r="B6090" t="s">
        <v>9642</v>
      </c>
      <c r="C6090" t="s">
        <v>3952</v>
      </c>
      <c r="D6090" t="s">
        <v>9643</v>
      </c>
      <c r="E6090" t="s">
        <v>3951</v>
      </c>
      <c r="F6090" s="4">
        <v>12.854799999999999</v>
      </c>
      <c r="G6090" s="4">
        <v>12.855</v>
      </c>
      <c r="H6090" s="4">
        <v>0.25513955844932101</v>
      </c>
      <c r="I6090" s="4">
        <v>13.47</v>
      </c>
      <c r="J6090" s="4">
        <v>12.34</v>
      </c>
      <c r="K6090" s="4">
        <v>12.64</v>
      </c>
      <c r="L6090" s="4">
        <v>13</v>
      </c>
      <c r="M6090" s="4">
        <v>36</v>
      </c>
    </row>
    <row r="6091" spans="1:13" x14ac:dyDescent="0.2">
      <c r="A6091" s="3">
        <v>41609</v>
      </c>
      <c r="B6091" t="s">
        <v>9572</v>
      </c>
      <c r="C6091" t="s">
        <v>3936</v>
      </c>
      <c r="D6091" t="s">
        <v>9573</v>
      </c>
      <c r="E6091" t="s">
        <v>3935</v>
      </c>
      <c r="F6091" s="4">
        <v>12.8891526315789</v>
      </c>
      <c r="G6091" s="4">
        <v>12.897399999999999</v>
      </c>
      <c r="H6091" s="4">
        <v>0.17360289843271301</v>
      </c>
      <c r="I6091" s="4">
        <v>13.5</v>
      </c>
      <c r="J6091" s="4">
        <v>12.5</v>
      </c>
      <c r="K6091" s="4">
        <v>12.8</v>
      </c>
      <c r="L6091" s="4">
        <v>12.994999999999999</v>
      </c>
      <c r="M6091" s="4">
        <v>38</v>
      </c>
    </row>
    <row r="6092" spans="1:13" x14ac:dyDescent="0.2">
      <c r="A6092" s="3">
        <v>41609</v>
      </c>
      <c r="B6092" t="s">
        <v>9602</v>
      </c>
      <c r="C6092" t="s">
        <v>3939</v>
      </c>
      <c r="D6092" t="s">
        <v>9603</v>
      </c>
      <c r="E6092" t="s">
        <v>3938</v>
      </c>
      <c r="F6092" s="4">
        <v>12.690794736842101</v>
      </c>
      <c r="G6092" s="4">
        <v>12.6</v>
      </c>
      <c r="H6092" s="4">
        <v>0.35302241100849902</v>
      </c>
      <c r="I6092" s="4">
        <v>13.409000000000001</v>
      </c>
      <c r="J6092" s="4">
        <v>11.9</v>
      </c>
      <c r="K6092" s="4">
        <v>12.47</v>
      </c>
      <c r="L6092" s="4">
        <v>12.9375</v>
      </c>
      <c r="M6092" s="4">
        <v>38</v>
      </c>
    </row>
    <row r="6093" spans="1:13" x14ac:dyDescent="0.2">
      <c r="A6093" s="3">
        <v>41609</v>
      </c>
      <c r="B6093" t="s">
        <v>9644</v>
      </c>
      <c r="C6093" t="s">
        <v>3942</v>
      </c>
      <c r="D6093" t="s">
        <v>9645</v>
      </c>
      <c r="E6093" t="s">
        <v>3941</v>
      </c>
      <c r="F6093" s="4">
        <v>12.615852941176501</v>
      </c>
      <c r="G6093" s="4">
        <v>12.5</v>
      </c>
      <c r="H6093" s="4">
        <v>0.56500673808548196</v>
      </c>
      <c r="I6093" s="4">
        <v>13.67</v>
      </c>
      <c r="J6093" s="4">
        <v>11.6</v>
      </c>
      <c r="K6093" s="4">
        <v>12.2</v>
      </c>
      <c r="L6093" s="4">
        <v>13.112500000000001</v>
      </c>
      <c r="M6093" s="4">
        <v>34</v>
      </c>
    </row>
    <row r="6094" spans="1:13" x14ac:dyDescent="0.2">
      <c r="A6094" s="3">
        <v>41609</v>
      </c>
      <c r="B6094" t="s">
        <v>10157</v>
      </c>
      <c r="C6094" t="s">
        <v>3579</v>
      </c>
      <c r="D6094" t="s">
        <v>10158</v>
      </c>
      <c r="E6094" t="s">
        <v>3578</v>
      </c>
      <c r="F6094" s="4">
        <v>1.2977777777777799</v>
      </c>
      <c r="G6094" s="4">
        <v>1.3</v>
      </c>
      <c r="H6094" s="4">
        <v>0.120145414539718</v>
      </c>
      <c r="I6094" s="4">
        <v>1.6</v>
      </c>
      <c r="J6094" s="4">
        <v>1</v>
      </c>
      <c r="K6094" s="4">
        <v>1.2</v>
      </c>
      <c r="L6094" s="4">
        <v>1.4</v>
      </c>
      <c r="M6094" s="4">
        <v>36</v>
      </c>
    </row>
    <row r="6095" spans="1:13" x14ac:dyDescent="0.2">
      <c r="A6095" s="3">
        <v>41609</v>
      </c>
      <c r="B6095" t="s">
        <v>10181</v>
      </c>
      <c r="C6095" t="s">
        <v>3582</v>
      </c>
      <c r="D6095" t="s">
        <v>10182</v>
      </c>
      <c r="E6095" t="s">
        <v>3581</v>
      </c>
      <c r="F6095" s="4">
        <v>3.4055555555555599</v>
      </c>
      <c r="G6095" s="4">
        <v>3.4</v>
      </c>
      <c r="H6095" s="4">
        <v>0.38783976400013798</v>
      </c>
      <c r="I6095" s="4">
        <v>4.0999999999999996</v>
      </c>
      <c r="J6095" s="4">
        <v>2.5</v>
      </c>
      <c r="K6095" s="4">
        <v>3.1</v>
      </c>
      <c r="L6095" s="4">
        <v>3.7</v>
      </c>
      <c r="M6095" s="4">
        <v>36</v>
      </c>
    </row>
    <row r="6096" spans="1:13" x14ac:dyDescent="0.2">
      <c r="A6096" s="3">
        <v>41609</v>
      </c>
      <c r="B6096" t="s">
        <v>10183</v>
      </c>
      <c r="C6096" t="s">
        <v>3585</v>
      </c>
      <c r="D6096" t="s">
        <v>10184</v>
      </c>
      <c r="E6096" t="s">
        <v>3584</v>
      </c>
      <c r="F6096" s="4">
        <v>3.96764705882353</v>
      </c>
      <c r="G6096" s="4">
        <v>4</v>
      </c>
      <c r="H6096" s="4">
        <v>0.48838669988795902</v>
      </c>
      <c r="I6096" s="4">
        <v>5.18</v>
      </c>
      <c r="J6096" s="4">
        <v>2.8</v>
      </c>
      <c r="K6096" s="4">
        <v>3.7250000000000001</v>
      </c>
      <c r="L6096" s="4">
        <v>4.2</v>
      </c>
      <c r="M6096" s="4">
        <v>34</v>
      </c>
    </row>
    <row r="6097" spans="1:13" x14ac:dyDescent="0.2">
      <c r="A6097" s="3">
        <v>41609</v>
      </c>
      <c r="B6097" t="s">
        <v>10201</v>
      </c>
      <c r="C6097" t="s">
        <v>5216</v>
      </c>
      <c r="D6097" t="s">
        <v>10202</v>
      </c>
      <c r="E6097" t="s">
        <v>5215</v>
      </c>
      <c r="F6097" s="4">
        <v>4.1414285714285697</v>
      </c>
      <c r="G6097" s="4">
        <v>4.2</v>
      </c>
      <c r="H6097" s="4">
        <v>0.67819321122083798</v>
      </c>
      <c r="I6097" s="4">
        <v>5.29</v>
      </c>
      <c r="J6097" s="4">
        <v>2.63</v>
      </c>
      <c r="K6097" s="4">
        <v>3.7850000000000001</v>
      </c>
      <c r="L6097" s="4">
        <v>4.5</v>
      </c>
      <c r="M6097" s="4">
        <v>28</v>
      </c>
    </row>
    <row r="6098" spans="1:13" x14ac:dyDescent="0.2">
      <c r="A6098" s="3">
        <v>41609</v>
      </c>
      <c r="B6098" t="s">
        <v>10185</v>
      </c>
      <c r="C6098" t="s">
        <v>3597</v>
      </c>
      <c r="D6098" t="s">
        <v>10186</v>
      </c>
      <c r="E6098" t="s">
        <v>3596</v>
      </c>
      <c r="F6098" s="4">
        <v>2.9708108108108102</v>
      </c>
      <c r="G6098" s="4">
        <v>3</v>
      </c>
      <c r="H6098" s="4">
        <v>0.75179554836840201</v>
      </c>
      <c r="I6098" s="4">
        <v>4.5</v>
      </c>
      <c r="J6098" s="4">
        <v>1.7</v>
      </c>
      <c r="K6098" s="4">
        <v>2.4</v>
      </c>
      <c r="L6098" s="4">
        <v>3.4</v>
      </c>
      <c r="M6098" s="4">
        <v>37</v>
      </c>
    </row>
    <row r="6099" spans="1:13" x14ac:dyDescent="0.2">
      <c r="A6099" s="3">
        <v>41609</v>
      </c>
      <c r="B6099" t="s">
        <v>10203</v>
      </c>
      <c r="C6099" t="s">
        <v>3609</v>
      </c>
      <c r="D6099" t="s">
        <v>10204</v>
      </c>
      <c r="E6099" t="s">
        <v>3608</v>
      </c>
      <c r="F6099" s="4">
        <v>3.83</v>
      </c>
      <c r="G6099" s="4">
        <v>3.8</v>
      </c>
      <c r="H6099" s="4">
        <v>0.56568542494923801</v>
      </c>
      <c r="I6099" s="4">
        <v>5.17</v>
      </c>
      <c r="J6099" s="4">
        <v>2.54</v>
      </c>
      <c r="K6099" s="4">
        <v>3.5</v>
      </c>
      <c r="L6099" s="4">
        <v>4</v>
      </c>
      <c r="M6099" s="4">
        <v>26</v>
      </c>
    </row>
    <row r="6100" spans="1:13" x14ac:dyDescent="0.2">
      <c r="A6100" s="3">
        <v>41609</v>
      </c>
      <c r="B6100" t="s">
        <v>10187</v>
      </c>
      <c r="C6100" t="s">
        <v>3600</v>
      </c>
      <c r="D6100" t="s">
        <v>10188</v>
      </c>
      <c r="E6100" t="s">
        <v>3599</v>
      </c>
      <c r="F6100" s="4">
        <v>3.2329729729729699</v>
      </c>
      <c r="G6100" s="4">
        <v>3.23</v>
      </c>
      <c r="H6100" s="4">
        <v>0.52178041818834597</v>
      </c>
      <c r="I6100" s="4">
        <v>4.4000000000000004</v>
      </c>
      <c r="J6100" s="4">
        <v>1.9</v>
      </c>
      <c r="K6100" s="4">
        <v>2.9</v>
      </c>
      <c r="L6100" s="4">
        <v>3.6</v>
      </c>
      <c r="M6100" s="4">
        <v>37</v>
      </c>
    </row>
    <row r="6101" spans="1:13" x14ac:dyDescent="0.2">
      <c r="A6101" s="3">
        <v>41609</v>
      </c>
      <c r="B6101" t="s">
        <v>10205</v>
      </c>
      <c r="C6101" t="s">
        <v>3612</v>
      </c>
      <c r="D6101" t="s">
        <v>10206</v>
      </c>
      <c r="E6101" t="s">
        <v>3611</v>
      </c>
      <c r="F6101" s="4">
        <v>3.9688461538461501</v>
      </c>
      <c r="G6101" s="4">
        <v>3.95</v>
      </c>
      <c r="H6101" s="4">
        <v>0.54015054881450897</v>
      </c>
      <c r="I6101" s="4">
        <v>5.22</v>
      </c>
      <c r="J6101" s="4">
        <v>2.8</v>
      </c>
      <c r="K6101" s="4">
        <v>3.625</v>
      </c>
      <c r="L6101" s="4">
        <v>4.2750000000000004</v>
      </c>
      <c r="M6101" s="4">
        <v>26</v>
      </c>
    </row>
    <row r="6102" spans="1:13" x14ac:dyDescent="0.2">
      <c r="A6102" s="3">
        <v>41609</v>
      </c>
      <c r="B6102" t="s">
        <v>10189</v>
      </c>
      <c r="C6102" t="s">
        <v>3603</v>
      </c>
      <c r="D6102" t="s">
        <v>10190</v>
      </c>
      <c r="E6102" t="s">
        <v>3602</v>
      </c>
      <c r="F6102" s="4">
        <v>3.6143243243243202</v>
      </c>
      <c r="G6102" s="4">
        <v>3.6</v>
      </c>
      <c r="H6102" s="4">
        <v>0.56985154275546301</v>
      </c>
      <c r="I6102" s="4">
        <v>4.9000000000000004</v>
      </c>
      <c r="J6102" s="4">
        <v>2.2999999999999998</v>
      </c>
      <c r="K6102" s="4">
        <v>3.3</v>
      </c>
      <c r="L6102" s="4">
        <v>4</v>
      </c>
      <c r="M6102" s="4">
        <v>37</v>
      </c>
    </row>
    <row r="6103" spans="1:13" x14ac:dyDescent="0.2">
      <c r="A6103" s="3">
        <v>41609</v>
      </c>
      <c r="B6103" t="s">
        <v>10207</v>
      </c>
      <c r="C6103" t="s">
        <v>3615</v>
      </c>
      <c r="D6103" t="s">
        <v>10208</v>
      </c>
      <c r="E6103" t="s">
        <v>3614</v>
      </c>
      <c r="F6103" s="4">
        <v>3.9076923076923098</v>
      </c>
      <c r="G6103" s="4">
        <v>4</v>
      </c>
      <c r="H6103" s="4">
        <v>0.54749836669935503</v>
      </c>
      <c r="I6103" s="4">
        <v>4.9800000000000004</v>
      </c>
      <c r="J6103" s="4">
        <v>2.64</v>
      </c>
      <c r="K6103" s="4">
        <v>3.7625000000000002</v>
      </c>
      <c r="L6103" s="4">
        <v>4.2</v>
      </c>
      <c r="M6103" s="4">
        <v>26</v>
      </c>
    </row>
    <row r="6104" spans="1:13" x14ac:dyDescent="0.2">
      <c r="A6104" s="3">
        <v>41609</v>
      </c>
      <c r="B6104" t="s">
        <v>10191</v>
      </c>
      <c r="C6104" t="s">
        <v>3594</v>
      </c>
      <c r="D6104" t="s">
        <v>10192</v>
      </c>
      <c r="E6104" t="s">
        <v>3593</v>
      </c>
      <c r="F6104" s="4">
        <v>1.7</v>
      </c>
      <c r="G6104" s="4">
        <v>1.64</v>
      </c>
      <c r="H6104" s="4">
        <v>0.38518393874442203</v>
      </c>
      <c r="I6104" s="4">
        <v>2.8</v>
      </c>
      <c r="J6104" s="4">
        <v>0.9</v>
      </c>
      <c r="K6104" s="4">
        <v>1.5</v>
      </c>
      <c r="L6104" s="4">
        <v>1.9</v>
      </c>
      <c r="M6104" s="4">
        <v>37</v>
      </c>
    </row>
    <row r="6105" spans="1:13" x14ac:dyDescent="0.2">
      <c r="A6105" s="3">
        <v>41609</v>
      </c>
      <c r="B6105" t="s">
        <v>10193</v>
      </c>
      <c r="C6105" t="s">
        <v>3606</v>
      </c>
      <c r="D6105" t="s">
        <v>10194</v>
      </c>
      <c r="E6105" t="s">
        <v>3605</v>
      </c>
      <c r="F6105" s="4">
        <v>3.7178378378378398</v>
      </c>
      <c r="G6105" s="4">
        <v>3.7</v>
      </c>
      <c r="H6105" s="4">
        <v>0.51068110910351405</v>
      </c>
      <c r="I6105" s="4">
        <v>4.9000000000000004</v>
      </c>
      <c r="J6105" s="4">
        <v>2.8</v>
      </c>
      <c r="K6105" s="4">
        <v>3.4</v>
      </c>
      <c r="L6105" s="4">
        <v>4</v>
      </c>
      <c r="M6105" s="4">
        <v>37</v>
      </c>
    </row>
    <row r="6106" spans="1:13" x14ac:dyDescent="0.2">
      <c r="A6106" s="3">
        <v>41609</v>
      </c>
      <c r="B6106" t="s">
        <v>10209</v>
      </c>
      <c r="C6106" t="s">
        <v>5222</v>
      </c>
      <c r="D6106" t="s">
        <v>10210</v>
      </c>
      <c r="E6106" t="s">
        <v>5221</v>
      </c>
      <c r="F6106" s="4">
        <v>4.0619230769230796</v>
      </c>
      <c r="G6106" s="4">
        <v>4.0999999999999996</v>
      </c>
      <c r="H6106" s="4">
        <v>0.58057226410340501</v>
      </c>
      <c r="I6106" s="4">
        <v>5.01</v>
      </c>
      <c r="J6106" s="4">
        <v>2.5</v>
      </c>
      <c r="K6106" s="4">
        <v>3.85</v>
      </c>
      <c r="L6106" s="4">
        <v>4.375</v>
      </c>
      <c r="M6106" s="4">
        <v>26</v>
      </c>
    </row>
    <row r="6107" spans="1:13" x14ac:dyDescent="0.2">
      <c r="A6107" s="3">
        <v>41640</v>
      </c>
      <c r="B6107" t="s">
        <v>9622</v>
      </c>
      <c r="C6107" t="s">
        <v>3927</v>
      </c>
      <c r="D6107" t="s">
        <v>9623</v>
      </c>
      <c r="E6107" t="s">
        <v>3926</v>
      </c>
      <c r="F6107" s="4">
        <v>6.6566666666666698</v>
      </c>
      <c r="G6107" s="4">
        <v>6.7</v>
      </c>
      <c r="H6107" s="4">
        <v>0.35408097002427802</v>
      </c>
      <c r="I6107" s="4">
        <v>7.12</v>
      </c>
      <c r="J6107" s="4">
        <v>6</v>
      </c>
      <c r="K6107" s="4">
        <v>6.4</v>
      </c>
      <c r="L6107" s="4">
        <v>7</v>
      </c>
      <c r="M6107" s="4">
        <v>21</v>
      </c>
    </row>
    <row r="6108" spans="1:13" x14ac:dyDescent="0.2">
      <c r="A6108" s="3">
        <v>41640</v>
      </c>
      <c r="B6108" t="s">
        <v>9634</v>
      </c>
      <c r="C6108" t="s">
        <v>3930</v>
      </c>
      <c r="D6108" t="s">
        <v>9635</v>
      </c>
      <c r="E6108" t="s">
        <v>3929</v>
      </c>
      <c r="F6108" s="4">
        <v>6.9775</v>
      </c>
      <c r="G6108" s="4">
        <v>7</v>
      </c>
      <c r="H6108" s="4">
        <v>0.48397341162288499</v>
      </c>
      <c r="I6108" s="4">
        <v>7.61</v>
      </c>
      <c r="J6108" s="4">
        <v>5.85</v>
      </c>
      <c r="K6108" s="4">
        <v>6.5750000000000002</v>
      </c>
      <c r="L6108" s="4">
        <v>7.4024999999999999</v>
      </c>
      <c r="M6108" s="4">
        <v>20</v>
      </c>
    </row>
    <row r="6109" spans="1:13" x14ac:dyDescent="0.2">
      <c r="A6109" s="3">
        <v>41640</v>
      </c>
      <c r="B6109" t="s">
        <v>9646</v>
      </c>
      <c r="C6109" t="s">
        <v>3933</v>
      </c>
      <c r="D6109" t="s">
        <v>9647</v>
      </c>
      <c r="E6109" t="s">
        <v>3932</v>
      </c>
      <c r="F6109" s="4">
        <v>7.2394117647058804</v>
      </c>
      <c r="G6109" s="4">
        <v>7.5</v>
      </c>
      <c r="H6109" s="4">
        <v>0.78835644371879199</v>
      </c>
      <c r="I6109" s="4">
        <v>8.6300000000000008</v>
      </c>
      <c r="J6109" s="4">
        <v>5.51</v>
      </c>
      <c r="K6109" s="4">
        <v>6.76</v>
      </c>
      <c r="L6109" s="4">
        <v>7.67</v>
      </c>
      <c r="M6109" s="4">
        <v>17</v>
      </c>
    </row>
    <row r="6110" spans="1:13" x14ac:dyDescent="0.2">
      <c r="A6110" s="3">
        <v>41640</v>
      </c>
      <c r="B6110" t="s">
        <v>9596</v>
      </c>
      <c r="C6110" t="s">
        <v>3918</v>
      </c>
      <c r="D6110" t="s">
        <v>9597</v>
      </c>
      <c r="E6110" t="s">
        <v>3917</v>
      </c>
      <c r="F6110" s="4">
        <v>3.5281818181818201</v>
      </c>
      <c r="G6110" s="4">
        <v>3.5</v>
      </c>
      <c r="H6110" s="4">
        <v>0.19144931681541999</v>
      </c>
      <c r="I6110" s="4">
        <v>3.95</v>
      </c>
      <c r="J6110" s="4">
        <v>3.15</v>
      </c>
      <c r="K6110" s="4">
        <v>3.5</v>
      </c>
      <c r="L6110" s="4">
        <v>3.6</v>
      </c>
      <c r="M6110" s="4">
        <v>33</v>
      </c>
    </row>
    <row r="6111" spans="1:13" x14ac:dyDescent="0.2">
      <c r="A6111" s="3">
        <v>41640</v>
      </c>
      <c r="B6111" t="s">
        <v>9604</v>
      </c>
      <c r="C6111" t="s">
        <v>3921</v>
      </c>
      <c r="D6111" t="s">
        <v>9605</v>
      </c>
      <c r="E6111" t="s">
        <v>3920</v>
      </c>
      <c r="F6111" s="4">
        <v>4.10606060606061</v>
      </c>
      <c r="G6111" s="4">
        <v>4</v>
      </c>
      <c r="H6111" s="4">
        <v>0.45576130947253701</v>
      </c>
      <c r="I6111" s="4">
        <v>5.0999999999999996</v>
      </c>
      <c r="J6111" s="4">
        <v>3.5</v>
      </c>
      <c r="K6111" s="4">
        <v>3.8</v>
      </c>
      <c r="L6111" s="4">
        <v>4.5</v>
      </c>
      <c r="M6111" s="4">
        <v>33</v>
      </c>
    </row>
    <row r="6112" spans="1:13" x14ac:dyDescent="0.2">
      <c r="A6112" s="3">
        <v>41640</v>
      </c>
      <c r="B6112" t="s">
        <v>9636</v>
      </c>
      <c r="C6112" t="s">
        <v>3924</v>
      </c>
      <c r="D6112" t="s">
        <v>9637</v>
      </c>
      <c r="E6112" t="s">
        <v>3923</v>
      </c>
      <c r="F6112" s="4">
        <v>4.76</v>
      </c>
      <c r="G6112" s="4">
        <v>4.67</v>
      </c>
      <c r="H6112" s="4">
        <v>0.70052956159370405</v>
      </c>
      <c r="I6112" s="4">
        <v>6</v>
      </c>
      <c r="J6112" s="4">
        <v>3.5</v>
      </c>
      <c r="K6112" s="4">
        <v>4.2</v>
      </c>
      <c r="L6112" s="4">
        <v>5.23</v>
      </c>
      <c r="M6112" s="4">
        <v>25</v>
      </c>
    </row>
    <row r="6113" spans="1:13" x14ac:dyDescent="0.2">
      <c r="A6113" s="3">
        <v>41640</v>
      </c>
      <c r="B6113" t="s">
        <v>10173</v>
      </c>
      <c r="C6113" t="s">
        <v>3988</v>
      </c>
      <c r="D6113" t="s">
        <v>10174</v>
      </c>
      <c r="E6113" t="s">
        <v>3987</v>
      </c>
      <c r="F6113" s="4">
        <v>4.4893333333333301</v>
      </c>
      <c r="G6113" s="4">
        <v>4.4400000000000004</v>
      </c>
      <c r="H6113" s="4">
        <v>0.31255270819863101</v>
      </c>
      <c r="I6113" s="4">
        <v>5.27</v>
      </c>
      <c r="J6113" s="4">
        <v>3.93</v>
      </c>
      <c r="K6113" s="4">
        <v>4.3</v>
      </c>
      <c r="L6113" s="4">
        <v>4.6624999999999996</v>
      </c>
      <c r="M6113" s="4">
        <v>30</v>
      </c>
    </row>
    <row r="6114" spans="1:13" x14ac:dyDescent="0.2">
      <c r="A6114" s="3">
        <v>41640</v>
      </c>
      <c r="B6114" t="s">
        <v>10195</v>
      </c>
      <c r="C6114" t="s">
        <v>3991</v>
      </c>
      <c r="D6114" t="s">
        <v>10196</v>
      </c>
      <c r="E6114" t="s">
        <v>3990</v>
      </c>
      <c r="F6114" s="4">
        <v>4.40133333333333</v>
      </c>
      <c r="G6114" s="4">
        <v>4.3250000000000002</v>
      </c>
      <c r="H6114" s="4">
        <v>0.43243283977924302</v>
      </c>
      <c r="I6114" s="4">
        <v>5.55</v>
      </c>
      <c r="J6114" s="4">
        <v>3.67</v>
      </c>
      <c r="K6114" s="4">
        <v>4.1124999999999998</v>
      </c>
      <c r="L6114" s="4">
        <v>4.6524999999999999</v>
      </c>
      <c r="M6114" s="4">
        <v>30</v>
      </c>
    </row>
    <row r="6115" spans="1:13" x14ac:dyDescent="0.2">
      <c r="A6115" s="3">
        <v>41640</v>
      </c>
      <c r="B6115" t="s">
        <v>10177</v>
      </c>
      <c r="C6115" t="s">
        <v>3994</v>
      </c>
      <c r="D6115" t="s">
        <v>10178</v>
      </c>
      <c r="E6115" t="s">
        <v>3993</v>
      </c>
      <c r="F6115" s="4">
        <v>4.74677419354839</v>
      </c>
      <c r="G6115" s="4">
        <v>4.79</v>
      </c>
      <c r="H6115" s="4">
        <v>0.208780380572093</v>
      </c>
      <c r="I6115" s="4">
        <v>5.2</v>
      </c>
      <c r="J6115" s="4">
        <v>4.2</v>
      </c>
      <c r="K6115" s="4">
        <v>4.6449999999999996</v>
      </c>
      <c r="L6115" s="4">
        <v>4.83</v>
      </c>
      <c r="M6115" s="4">
        <v>31</v>
      </c>
    </row>
    <row r="6116" spans="1:13" x14ac:dyDescent="0.2">
      <c r="A6116" s="3">
        <v>41640</v>
      </c>
      <c r="B6116" t="s">
        <v>10197</v>
      </c>
      <c r="C6116" t="s">
        <v>3997</v>
      </c>
      <c r="D6116" t="s">
        <v>10198</v>
      </c>
      <c r="E6116" t="s">
        <v>3996</v>
      </c>
      <c r="F6116" s="4">
        <v>4.6216129032258104</v>
      </c>
      <c r="G6116" s="4">
        <v>4.5999999999999996</v>
      </c>
      <c r="H6116" s="4">
        <v>0.35159727695374798</v>
      </c>
      <c r="I6116" s="4">
        <v>5.5</v>
      </c>
      <c r="J6116" s="4">
        <v>4</v>
      </c>
      <c r="K6116" s="4">
        <v>4.3</v>
      </c>
      <c r="L6116" s="4">
        <v>4.8250000000000002</v>
      </c>
      <c r="M6116" s="4">
        <v>31</v>
      </c>
    </row>
    <row r="6117" spans="1:13" x14ac:dyDescent="0.2">
      <c r="A6117" s="3">
        <v>41640</v>
      </c>
      <c r="B6117" t="s">
        <v>7544</v>
      </c>
      <c r="C6117" t="s">
        <v>3894</v>
      </c>
      <c r="D6117" t="s">
        <v>7545</v>
      </c>
      <c r="E6117" t="s">
        <v>3893</v>
      </c>
      <c r="F6117" s="4">
        <v>3.5169333333333301</v>
      </c>
      <c r="G6117" s="4">
        <v>3.5</v>
      </c>
      <c r="H6117" s="4">
        <v>7.5162135857535797E-2</v>
      </c>
      <c r="I6117" s="4">
        <v>3.91</v>
      </c>
      <c r="J6117" s="4">
        <v>3.5</v>
      </c>
      <c r="K6117" s="4">
        <v>3.5</v>
      </c>
      <c r="L6117" s="4">
        <v>3.5</v>
      </c>
      <c r="M6117" s="4">
        <v>33</v>
      </c>
    </row>
    <row r="6118" spans="1:13" x14ac:dyDescent="0.2">
      <c r="A6118" s="3">
        <v>41640</v>
      </c>
      <c r="B6118" t="s">
        <v>7652</v>
      </c>
      <c r="C6118" t="s">
        <v>3906</v>
      </c>
      <c r="D6118" t="s">
        <v>7653</v>
      </c>
      <c r="E6118" t="s">
        <v>3905</v>
      </c>
      <c r="F6118" s="4">
        <v>3.8389093750000001</v>
      </c>
      <c r="G6118" s="4">
        <v>3.75</v>
      </c>
      <c r="H6118" s="4">
        <v>0.38181983368225503</v>
      </c>
      <c r="I6118" s="4">
        <v>5.2950999999999997</v>
      </c>
      <c r="J6118" s="4">
        <v>3.5</v>
      </c>
      <c r="K6118" s="4">
        <v>3.5</v>
      </c>
      <c r="L6118" s="4">
        <v>4</v>
      </c>
      <c r="M6118" s="4">
        <v>32</v>
      </c>
    </row>
    <row r="6119" spans="1:13" x14ac:dyDescent="0.2">
      <c r="A6119" s="3">
        <v>41640</v>
      </c>
      <c r="B6119" t="s">
        <v>7570</v>
      </c>
      <c r="C6119" t="s">
        <v>3897</v>
      </c>
      <c r="D6119" t="s">
        <v>7571</v>
      </c>
      <c r="E6119" t="s">
        <v>3896</v>
      </c>
      <c r="F6119" s="4">
        <v>3.5500636363636402</v>
      </c>
      <c r="G6119" s="4">
        <v>3.5</v>
      </c>
      <c r="H6119" s="4">
        <v>0.15183608311716801</v>
      </c>
      <c r="I6119" s="4">
        <v>4.2020999999999997</v>
      </c>
      <c r="J6119" s="4">
        <v>3.5</v>
      </c>
      <c r="K6119" s="4">
        <v>3.5</v>
      </c>
      <c r="L6119" s="4">
        <v>3.5</v>
      </c>
      <c r="M6119" s="4">
        <v>33</v>
      </c>
    </row>
    <row r="6120" spans="1:13" x14ac:dyDescent="0.2">
      <c r="A6120" s="3">
        <v>41640</v>
      </c>
      <c r="B6120" t="s">
        <v>7678</v>
      </c>
      <c r="C6120" t="s">
        <v>3909</v>
      </c>
      <c r="D6120" t="s">
        <v>7679</v>
      </c>
      <c r="E6120" t="s">
        <v>3908</v>
      </c>
      <c r="F6120" s="4">
        <v>3.9888124999999999</v>
      </c>
      <c r="G6120" s="4">
        <v>4</v>
      </c>
      <c r="H6120" s="4">
        <v>0.44217347621099601</v>
      </c>
      <c r="I6120" s="4">
        <v>5.5119999999999996</v>
      </c>
      <c r="J6120" s="4">
        <v>3.5</v>
      </c>
      <c r="K6120" s="4">
        <v>3.75</v>
      </c>
      <c r="L6120" s="4">
        <v>4.0625</v>
      </c>
      <c r="M6120" s="4">
        <v>32</v>
      </c>
    </row>
    <row r="6121" spans="1:13" x14ac:dyDescent="0.2">
      <c r="A6121" s="3">
        <v>41640</v>
      </c>
      <c r="B6121" t="s">
        <v>7596</v>
      </c>
      <c r="C6121" t="s">
        <v>3900</v>
      </c>
      <c r="D6121" t="s">
        <v>7597</v>
      </c>
      <c r="E6121" t="s">
        <v>3899</v>
      </c>
      <c r="F6121" s="4">
        <v>3.5902969696969702</v>
      </c>
      <c r="G6121" s="4">
        <v>3.5</v>
      </c>
      <c r="H6121" s="4">
        <v>0.224963130986014</v>
      </c>
      <c r="I6121" s="4">
        <v>4.6597999999999997</v>
      </c>
      <c r="J6121" s="4">
        <v>3.5</v>
      </c>
      <c r="K6121" s="4">
        <v>3.5</v>
      </c>
      <c r="L6121" s="4">
        <v>3.5</v>
      </c>
      <c r="M6121" s="4">
        <v>33</v>
      </c>
    </row>
    <row r="6122" spans="1:13" x14ac:dyDescent="0.2">
      <c r="A6122" s="3">
        <v>41640</v>
      </c>
      <c r="B6122" t="s">
        <v>7712</v>
      </c>
      <c r="C6122" t="s">
        <v>3912</v>
      </c>
      <c r="D6122" t="s">
        <v>7713</v>
      </c>
      <c r="E6122" t="s">
        <v>3911</v>
      </c>
      <c r="F6122" s="4">
        <v>4.1581562500000002</v>
      </c>
      <c r="G6122" s="4">
        <v>4</v>
      </c>
      <c r="H6122" s="4">
        <v>0.47711269442919202</v>
      </c>
      <c r="I6122" s="4">
        <v>5.681</v>
      </c>
      <c r="J6122" s="4">
        <v>3.5</v>
      </c>
      <c r="K6122" s="4">
        <v>3.75</v>
      </c>
      <c r="L6122" s="4">
        <v>4.5</v>
      </c>
      <c r="M6122" s="4">
        <v>32</v>
      </c>
    </row>
    <row r="6123" spans="1:13" x14ac:dyDescent="0.2">
      <c r="A6123" s="3">
        <v>41640</v>
      </c>
      <c r="B6123" t="s">
        <v>7622</v>
      </c>
      <c r="C6123" t="s">
        <v>3903</v>
      </c>
      <c r="D6123" t="s">
        <v>7623</v>
      </c>
      <c r="E6123" t="s">
        <v>3902</v>
      </c>
      <c r="F6123" s="4">
        <v>3.6474787878787902</v>
      </c>
      <c r="G6123" s="4">
        <v>3.5</v>
      </c>
      <c r="H6123" s="4">
        <v>0.30925477336410601</v>
      </c>
      <c r="I6123" s="4">
        <v>5.0167999999999999</v>
      </c>
      <c r="J6123" s="4">
        <v>3.5</v>
      </c>
      <c r="K6123" s="4">
        <v>3.5</v>
      </c>
      <c r="L6123" s="4">
        <v>3.7</v>
      </c>
      <c r="M6123" s="4">
        <v>33</v>
      </c>
    </row>
    <row r="6124" spans="1:13" x14ac:dyDescent="0.2">
      <c r="A6124" s="3">
        <v>41640</v>
      </c>
      <c r="B6124" t="s">
        <v>7730</v>
      </c>
      <c r="C6124" t="s">
        <v>3915</v>
      </c>
      <c r="D6124" t="s">
        <v>7731</v>
      </c>
      <c r="E6124" t="s">
        <v>3914</v>
      </c>
      <c r="F6124" s="4">
        <v>4.2982093749999999</v>
      </c>
      <c r="G6124" s="4">
        <v>4.125</v>
      </c>
      <c r="H6124" s="4">
        <v>0.50286465463086205</v>
      </c>
      <c r="I6124" s="4">
        <v>5.8127000000000004</v>
      </c>
      <c r="J6124" s="4">
        <v>3.5</v>
      </c>
      <c r="K6124" s="4">
        <v>4</v>
      </c>
      <c r="L6124" s="4">
        <v>4.5199999999999996</v>
      </c>
      <c r="M6124" s="4">
        <v>32</v>
      </c>
    </row>
    <row r="6125" spans="1:13" x14ac:dyDescent="0.2">
      <c r="A6125" s="3">
        <v>41640</v>
      </c>
      <c r="B6125" t="s">
        <v>7740</v>
      </c>
      <c r="C6125" t="s">
        <v>3081</v>
      </c>
      <c r="D6125" t="s">
        <v>7741</v>
      </c>
      <c r="E6125" t="s">
        <v>3080</v>
      </c>
      <c r="F6125" s="4">
        <v>3.68702777777778</v>
      </c>
      <c r="G6125" s="4">
        <v>3.61</v>
      </c>
      <c r="H6125" s="4">
        <v>0.26001598699322997</v>
      </c>
      <c r="I6125" s="4">
        <v>4.2430000000000003</v>
      </c>
      <c r="J6125" s="4">
        <v>3.28</v>
      </c>
      <c r="K6125" s="4">
        <v>3.5350000000000001</v>
      </c>
      <c r="L6125" s="4">
        <v>3.8050000000000002</v>
      </c>
      <c r="M6125" s="4">
        <v>36</v>
      </c>
    </row>
    <row r="6126" spans="1:13" x14ac:dyDescent="0.2">
      <c r="A6126" s="3">
        <v>41640</v>
      </c>
      <c r="B6126" t="s">
        <v>9566</v>
      </c>
      <c r="C6126" t="s">
        <v>3072</v>
      </c>
      <c r="D6126" t="s">
        <v>9567</v>
      </c>
      <c r="E6126" t="s">
        <v>3071</v>
      </c>
      <c r="F6126" s="4">
        <v>4.0867567567567598</v>
      </c>
      <c r="G6126" s="4">
        <v>4.0999999999999996</v>
      </c>
      <c r="H6126" s="4">
        <v>0.23618559150302501</v>
      </c>
      <c r="I6126" s="4">
        <v>4.75</v>
      </c>
      <c r="J6126" s="4">
        <v>3.61</v>
      </c>
      <c r="K6126" s="4">
        <v>3.92</v>
      </c>
      <c r="L6126" s="4">
        <v>4.2</v>
      </c>
      <c r="M6126" s="4">
        <v>37</v>
      </c>
    </row>
    <row r="6127" spans="1:13" x14ac:dyDescent="0.2">
      <c r="A6127" s="3">
        <v>41640</v>
      </c>
      <c r="B6127" t="s">
        <v>9598</v>
      </c>
      <c r="C6127" t="s">
        <v>3075</v>
      </c>
      <c r="D6127" t="s">
        <v>9599</v>
      </c>
      <c r="E6127" t="s">
        <v>3074</v>
      </c>
      <c r="F6127" s="4">
        <v>3.5945945945945899</v>
      </c>
      <c r="G6127" s="4">
        <v>3.57</v>
      </c>
      <c r="H6127" s="4">
        <v>0.279479621544861</v>
      </c>
      <c r="I6127" s="4">
        <v>4.1900000000000004</v>
      </c>
      <c r="J6127" s="4">
        <v>3</v>
      </c>
      <c r="K6127" s="4">
        <v>3.42</v>
      </c>
      <c r="L6127" s="4">
        <v>3.85</v>
      </c>
      <c r="M6127" s="4">
        <v>37</v>
      </c>
    </row>
    <row r="6128" spans="1:13" x14ac:dyDescent="0.2">
      <c r="A6128" s="3">
        <v>41640</v>
      </c>
      <c r="B6128" t="s">
        <v>7286</v>
      </c>
      <c r="C6128" t="s">
        <v>3102</v>
      </c>
      <c r="D6128" t="s">
        <v>7287</v>
      </c>
      <c r="E6128" t="s">
        <v>3101</v>
      </c>
      <c r="F6128" s="4">
        <v>3.5112121212121199</v>
      </c>
      <c r="G6128" s="4">
        <v>3.5</v>
      </c>
      <c r="H6128" s="4">
        <v>0.23457085251259299</v>
      </c>
      <c r="I6128" s="4">
        <v>3.98</v>
      </c>
      <c r="J6128" s="4">
        <v>3</v>
      </c>
      <c r="K6128" s="4">
        <v>3.4</v>
      </c>
      <c r="L6128" s="4">
        <v>3.7</v>
      </c>
      <c r="M6128" s="4">
        <v>33</v>
      </c>
    </row>
    <row r="6129" spans="1:13" x14ac:dyDescent="0.2">
      <c r="A6129" s="3">
        <v>41640</v>
      </c>
      <c r="B6129" t="s">
        <v>9638</v>
      </c>
      <c r="C6129" t="s">
        <v>3078</v>
      </c>
      <c r="D6129" t="s">
        <v>9639</v>
      </c>
      <c r="E6129" t="s">
        <v>3077</v>
      </c>
      <c r="F6129" s="4">
        <v>3.5187878787878799</v>
      </c>
      <c r="G6129" s="4">
        <v>3.55</v>
      </c>
      <c r="H6129" s="4">
        <v>0.23798316085068899</v>
      </c>
      <c r="I6129" s="4">
        <v>3.98</v>
      </c>
      <c r="J6129" s="4">
        <v>3</v>
      </c>
      <c r="K6129" s="4">
        <v>3.4</v>
      </c>
      <c r="L6129" s="4">
        <v>3.66</v>
      </c>
      <c r="M6129" s="4">
        <v>33</v>
      </c>
    </row>
    <row r="6130" spans="1:13" x14ac:dyDescent="0.2">
      <c r="A6130" s="3">
        <v>41640</v>
      </c>
      <c r="B6130" t="s">
        <v>7742</v>
      </c>
      <c r="C6130" t="s">
        <v>3105</v>
      </c>
      <c r="D6130" t="s">
        <v>7743</v>
      </c>
      <c r="E6130" t="s">
        <v>3104</v>
      </c>
      <c r="F6130" s="4">
        <v>3.42848484848485</v>
      </c>
      <c r="G6130" s="4">
        <v>3.5</v>
      </c>
      <c r="H6130" s="4">
        <v>0.30907241477646902</v>
      </c>
      <c r="I6130" s="4">
        <v>4</v>
      </c>
      <c r="J6130" s="4">
        <v>2.61</v>
      </c>
      <c r="K6130" s="4">
        <v>3.2</v>
      </c>
      <c r="L6130" s="4">
        <v>3.6</v>
      </c>
      <c r="M6130" s="4">
        <v>33</v>
      </c>
    </row>
    <row r="6131" spans="1:13" x14ac:dyDescent="0.2">
      <c r="A6131" s="3">
        <v>41640</v>
      </c>
      <c r="B6131" t="s">
        <v>7638</v>
      </c>
      <c r="C6131" t="s">
        <v>3114</v>
      </c>
      <c r="D6131" t="s">
        <v>7639</v>
      </c>
      <c r="E6131" t="s">
        <v>3113</v>
      </c>
      <c r="F6131" s="4">
        <v>0.92854054054054103</v>
      </c>
      <c r="G6131" s="4">
        <v>0.96</v>
      </c>
      <c r="H6131" s="4">
        <v>0.15016261455772101</v>
      </c>
      <c r="I6131" s="4">
        <v>1.26</v>
      </c>
      <c r="J6131" s="4">
        <v>0.46</v>
      </c>
      <c r="K6131" s="4">
        <v>0.9</v>
      </c>
      <c r="L6131" s="4">
        <v>1</v>
      </c>
      <c r="M6131" s="4">
        <v>37</v>
      </c>
    </row>
    <row r="6132" spans="1:13" x14ac:dyDescent="0.2">
      <c r="A6132" s="3">
        <v>41640</v>
      </c>
      <c r="B6132" t="s">
        <v>7744</v>
      </c>
      <c r="C6132" t="s">
        <v>3150</v>
      </c>
      <c r="D6132" t="s">
        <v>7745</v>
      </c>
      <c r="E6132" t="s">
        <v>3149</v>
      </c>
      <c r="F6132" s="4">
        <v>0.50116666666666698</v>
      </c>
      <c r="G6132" s="4">
        <v>0.45</v>
      </c>
      <c r="H6132" s="4">
        <v>0.15381203742601801</v>
      </c>
      <c r="I6132" s="4">
        <v>0.872</v>
      </c>
      <c r="J6132" s="4">
        <v>0.3</v>
      </c>
      <c r="K6132" s="4">
        <v>0.36</v>
      </c>
      <c r="L6132" s="4">
        <v>0.61</v>
      </c>
      <c r="M6132" s="4">
        <v>36</v>
      </c>
    </row>
    <row r="6133" spans="1:13" x14ac:dyDescent="0.2">
      <c r="A6133" s="3">
        <v>41640</v>
      </c>
      <c r="B6133" t="s">
        <v>7646</v>
      </c>
      <c r="C6133" t="s">
        <v>3117</v>
      </c>
      <c r="D6133" t="s">
        <v>7647</v>
      </c>
      <c r="E6133" t="s">
        <v>3116</v>
      </c>
      <c r="F6133" s="4">
        <v>0.41240540540540499</v>
      </c>
      <c r="G6133" s="4">
        <v>0.4</v>
      </c>
      <c r="H6133" s="4">
        <v>0.10929660446577399</v>
      </c>
      <c r="I6133" s="4">
        <v>0.78</v>
      </c>
      <c r="J6133" s="4">
        <v>0.16</v>
      </c>
      <c r="K6133" s="4">
        <v>0.35</v>
      </c>
      <c r="L6133" s="4">
        <v>0.47</v>
      </c>
      <c r="M6133" s="4">
        <v>37</v>
      </c>
    </row>
    <row r="6134" spans="1:13" x14ac:dyDescent="0.2">
      <c r="A6134" s="3">
        <v>41640</v>
      </c>
      <c r="B6134" t="s">
        <v>7656</v>
      </c>
      <c r="C6134" t="s">
        <v>3120</v>
      </c>
      <c r="D6134" t="s">
        <v>7657</v>
      </c>
      <c r="E6134" t="s">
        <v>3119</v>
      </c>
      <c r="F6134" s="4">
        <v>0.338216216216216</v>
      </c>
      <c r="G6134" s="4">
        <v>0.33</v>
      </c>
      <c r="H6134" s="4">
        <v>0.104933612646583</v>
      </c>
      <c r="I6134" s="4">
        <v>0.64400000000000002</v>
      </c>
      <c r="J6134" s="4">
        <v>0.16</v>
      </c>
      <c r="K6134" s="4">
        <v>0.26</v>
      </c>
      <c r="L6134" s="4">
        <v>0.39</v>
      </c>
      <c r="M6134" s="4">
        <v>37</v>
      </c>
    </row>
    <row r="6135" spans="1:13" x14ac:dyDescent="0.2">
      <c r="A6135" s="3">
        <v>41640</v>
      </c>
      <c r="B6135" t="s">
        <v>7664</v>
      </c>
      <c r="C6135" t="s">
        <v>3123</v>
      </c>
      <c r="D6135" t="s">
        <v>7665</v>
      </c>
      <c r="E6135" t="s">
        <v>3122</v>
      </c>
      <c r="F6135" s="4">
        <v>-2.76756756756757E-2</v>
      </c>
      <c r="G6135" s="4">
        <v>-0.02</v>
      </c>
      <c r="H6135" s="4">
        <v>0.106702612186616</v>
      </c>
      <c r="I6135" s="4">
        <v>0.22</v>
      </c>
      <c r="J6135" s="4">
        <v>-0.28000000000000003</v>
      </c>
      <c r="K6135" s="4">
        <v>-0.1</v>
      </c>
      <c r="L6135" s="4">
        <v>0.05</v>
      </c>
      <c r="M6135" s="4">
        <v>37</v>
      </c>
    </row>
    <row r="6136" spans="1:13" x14ac:dyDescent="0.2">
      <c r="A6136" s="3">
        <v>41640</v>
      </c>
      <c r="B6136" t="s">
        <v>7672</v>
      </c>
      <c r="C6136" t="s">
        <v>3126</v>
      </c>
      <c r="D6136" t="s">
        <v>7673</v>
      </c>
      <c r="E6136" t="s">
        <v>3125</v>
      </c>
      <c r="F6136" s="4">
        <v>-0.30397297297297299</v>
      </c>
      <c r="G6136" s="4">
        <v>-0.32</v>
      </c>
      <c r="H6136" s="4">
        <v>0.14816891383494399</v>
      </c>
      <c r="I6136" s="4">
        <v>0.08</v>
      </c>
      <c r="J6136" s="4">
        <v>-0.76</v>
      </c>
      <c r="K6136" s="4">
        <v>-0.37</v>
      </c>
      <c r="L6136" s="4">
        <v>-0.22</v>
      </c>
      <c r="M6136" s="4">
        <v>37</v>
      </c>
    </row>
    <row r="6137" spans="1:13" x14ac:dyDescent="0.2">
      <c r="A6137" s="3">
        <v>41640</v>
      </c>
      <c r="B6137" t="s">
        <v>7682</v>
      </c>
      <c r="C6137" t="s">
        <v>3129</v>
      </c>
      <c r="D6137" t="s">
        <v>7683</v>
      </c>
      <c r="E6137" t="s">
        <v>3128</v>
      </c>
      <c r="F6137" s="4">
        <v>0.14045945945945901</v>
      </c>
      <c r="G6137" s="4">
        <v>0.17</v>
      </c>
      <c r="H6137" s="4">
        <v>0.112180557484252</v>
      </c>
      <c r="I6137" s="4">
        <v>0.32</v>
      </c>
      <c r="J6137" s="4">
        <v>-0.16</v>
      </c>
      <c r="K6137" s="4">
        <v>7.0000000000000007E-2</v>
      </c>
      <c r="L6137" s="4">
        <v>0.22</v>
      </c>
      <c r="M6137" s="4">
        <v>37</v>
      </c>
    </row>
    <row r="6138" spans="1:13" x14ac:dyDescent="0.2">
      <c r="A6138" s="3">
        <v>41640</v>
      </c>
      <c r="B6138" t="s">
        <v>7690</v>
      </c>
      <c r="C6138" t="s">
        <v>3132</v>
      </c>
      <c r="D6138" t="s">
        <v>7691</v>
      </c>
      <c r="E6138" t="s">
        <v>3131</v>
      </c>
      <c r="F6138" s="4">
        <v>0.24775675675675701</v>
      </c>
      <c r="G6138" s="4">
        <v>0.25</v>
      </c>
      <c r="H6138" s="4">
        <v>0.121312591039614</v>
      </c>
      <c r="I6138" s="4">
        <v>0.47</v>
      </c>
      <c r="J6138" s="4">
        <v>-7.0000000000000007E-2</v>
      </c>
      <c r="K6138" s="4">
        <v>0.2</v>
      </c>
      <c r="L6138" s="4">
        <v>0.3</v>
      </c>
      <c r="M6138" s="4">
        <v>37</v>
      </c>
    </row>
    <row r="6139" spans="1:13" x14ac:dyDescent="0.2">
      <c r="A6139" s="3">
        <v>41640</v>
      </c>
      <c r="B6139" t="s">
        <v>7698</v>
      </c>
      <c r="C6139" t="s">
        <v>3135</v>
      </c>
      <c r="D6139" t="s">
        <v>7699</v>
      </c>
      <c r="E6139" t="s">
        <v>3134</v>
      </c>
      <c r="F6139" s="4">
        <v>0.258972972972973</v>
      </c>
      <c r="G6139" s="4">
        <v>0.27</v>
      </c>
      <c r="H6139" s="4">
        <v>6.3378267606528996E-2</v>
      </c>
      <c r="I6139" s="4">
        <v>0.36</v>
      </c>
      <c r="J6139" s="4">
        <v>0.12</v>
      </c>
      <c r="K6139" s="4">
        <v>0.22</v>
      </c>
      <c r="L6139" s="4">
        <v>0.32</v>
      </c>
      <c r="M6139" s="4">
        <v>37</v>
      </c>
    </row>
    <row r="6140" spans="1:13" x14ac:dyDescent="0.2">
      <c r="A6140" s="3">
        <v>41640</v>
      </c>
      <c r="B6140" t="s">
        <v>7706</v>
      </c>
      <c r="C6140" t="s">
        <v>3138</v>
      </c>
      <c r="D6140" t="s">
        <v>7707</v>
      </c>
      <c r="E6140" t="s">
        <v>3137</v>
      </c>
      <c r="F6140" s="4">
        <v>0.38327027027027</v>
      </c>
      <c r="G6140" s="4">
        <v>0.39</v>
      </c>
      <c r="H6140" s="4">
        <v>8.7959159919895794E-2</v>
      </c>
      <c r="I6140" s="4">
        <v>0.59</v>
      </c>
      <c r="J6140" s="4">
        <v>0.15</v>
      </c>
      <c r="K6140" s="4">
        <v>0.34100000000000003</v>
      </c>
      <c r="L6140" s="4">
        <v>0.43</v>
      </c>
      <c r="M6140" s="4">
        <v>37</v>
      </c>
    </row>
    <row r="6141" spans="1:13" x14ac:dyDescent="0.2">
      <c r="A6141" s="3">
        <v>41640</v>
      </c>
      <c r="B6141" t="s">
        <v>7716</v>
      </c>
      <c r="C6141" t="s">
        <v>3141</v>
      </c>
      <c r="D6141" t="s">
        <v>7717</v>
      </c>
      <c r="E6141" t="s">
        <v>3140</v>
      </c>
      <c r="F6141" s="4">
        <v>0.47886486486486501</v>
      </c>
      <c r="G6141" s="4">
        <v>0.48</v>
      </c>
      <c r="H6141" s="4">
        <v>9.6947340277012198E-2</v>
      </c>
      <c r="I6141" s="4">
        <v>0.68</v>
      </c>
      <c r="J6141" s="4">
        <v>0.2</v>
      </c>
      <c r="K6141" s="4">
        <v>0.42799999999999999</v>
      </c>
      <c r="L6141" s="4">
        <v>0.54</v>
      </c>
      <c r="M6141" s="4">
        <v>37</v>
      </c>
    </row>
    <row r="6142" spans="1:13" x14ac:dyDescent="0.2">
      <c r="A6142" s="3">
        <v>41640</v>
      </c>
      <c r="B6142" t="s">
        <v>7724</v>
      </c>
      <c r="C6142" t="s">
        <v>3144</v>
      </c>
      <c r="D6142" t="s">
        <v>7725</v>
      </c>
      <c r="E6142" t="s">
        <v>3143</v>
      </c>
      <c r="F6142" s="4">
        <v>0.71118918918918905</v>
      </c>
      <c r="G6142" s="4">
        <v>0.76</v>
      </c>
      <c r="H6142" s="4">
        <v>0.149651788020249</v>
      </c>
      <c r="I6142" s="4">
        <v>1.05</v>
      </c>
      <c r="J6142" s="4">
        <v>0.4</v>
      </c>
      <c r="K6142" s="4">
        <v>0.624</v>
      </c>
      <c r="L6142" s="4">
        <v>0.8</v>
      </c>
      <c r="M6142" s="4">
        <v>37</v>
      </c>
    </row>
    <row r="6143" spans="1:13" x14ac:dyDescent="0.2">
      <c r="A6143" s="3">
        <v>41640</v>
      </c>
      <c r="B6143" t="s">
        <v>7734</v>
      </c>
      <c r="C6143" t="s">
        <v>3147</v>
      </c>
      <c r="D6143" t="s">
        <v>7735</v>
      </c>
      <c r="E6143" t="s">
        <v>3146</v>
      </c>
      <c r="F6143" s="4">
        <v>0.45851351351351399</v>
      </c>
      <c r="G6143" s="4">
        <v>0.46</v>
      </c>
      <c r="H6143" s="4">
        <v>0.12706551713838701</v>
      </c>
      <c r="I6143" s="4">
        <v>0.8</v>
      </c>
      <c r="J6143" s="4">
        <v>0.23</v>
      </c>
      <c r="K6143" s="4">
        <v>0.37</v>
      </c>
      <c r="L6143" s="4">
        <v>0.53</v>
      </c>
      <c r="M6143" s="4">
        <v>37</v>
      </c>
    </row>
    <row r="6144" spans="1:13" x14ac:dyDescent="0.2">
      <c r="A6144" s="3">
        <v>41640</v>
      </c>
      <c r="B6144" t="s">
        <v>7746</v>
      </c>
      <c r="C6144" t="s">
        <v>3096</v>
      </c>
      <c r="D6144" t="s">
        <v>7747</v>
      </c>
      <c r="E6144" t="s">
        <v>3095</v>
      </c>
      <c r="F6144" s="4">
        <v>3.1969687499999999</v>
      </c>
      <c r="G6144" s="4">
        <v>3.18</v>
      </c>
      <c r="H6144" s="4">
        <v>0.39696489520383699</v>
      </c>
      <c r="I6144" s="4">
        <v>3.94</v>
      </c>
      <c r="J6144" s="4">
        <v>2.27</v>
      </c>
      <c r="K6144" s="4">
        <v>2.9975000000000001</v>
      </c>
      <c r="L6144" s="4">
        <v>3.5132500000000002</v>
      </c>
      <c r="M6144" s="4">
        <v>32</v>
      </c>
    </row>
    <row r="6145" spans="1:13" x14ac:dyDescent="0.2">
      <c r="A6145" s="3">
        <v>41640</v>
      </c>
      <c r="B6145" t="s">
        <v>9606</v>
      </c>
      <c r="C6145" t="s">
        <v>3087</v>
      </c>
      <c r="D6145" t="s">
        <v>9607</v>
      </c>
      <c r="E6145" t="s">
        <v>3086</v>
      </c>
      <c r="F6145" s="4">
        <v>3.5497058823529399</v>
      </c>
      <c r="G6145" s="4">
        <v>3.5449999999999999</v>
      </c>
      <c r="H6145" s="4">
        <v>0.38894951993190402</v>
      </c>
      <c r="I6145" s="4">
        <v>4.4000000000000004</v>
      </c>
      <c r="J6145" s="4">
        <v>2.44</v>
      </c>
      <c r="K6145" s="4">
        <v>3.3624999999999998</v>
      </c>
      <c r="L6145" s="4">
        <v>3.7825000000000002</v>
      </c>
      <c r="M6145" s="4">
        <v>34</v>
      </c>
    </row>
    <row r="6146" spans="1:13" x14ac:dyDescent="0.2">
      <c r="A6146" s="3">
        <v>41640</v>
      </c>
      <c r="B6146" t="s">
        <v>9608</v>
      </c>
      <c r="C6146" t="s">
        <v>3090</v>
      </c>
      <c r="D6146" t="s">
        <v>9609</v>
      </c>
      <c r="E6146" t="s">
        <v>3089</v>
      </c>
      <c r="F6146" s="4">
        <v>3.2135294117647102</v>
      </c>
      <c r="G6146" s="4">
        <v>3.27</v>
      </c>
      <c r="H6146" s="4">
        <v>0.336631102408459</v>
      </c>
      <c r="I6146" s="4">
        <v>3.88</v>
      </c>
      <c r="J6146" s="4">
        <v>2.41</v>
      </c>
      <c r="K6146" s="4">
        <v>3.0024999999999999</v>
      </c>
      <c r="L6146" s="4">
        <v>3.35</v>
      </c>
      <c r="M6146" s="4">
        <v>34</v>
      </c>
    </row>
    <row r="6147" spans="1:13" x14ac:dyDescent="0.2">
      <c r="A6147" s="3">
        <v>41640</v>
      </c>
      <c r="B6147" t="s">
        <v>9877</v>
      </c>
      <c r="C6147" t="s">
        <v>3108</v>
      </c>
      <c r="D6147" t="s">
        <v>9878</v>
      </c>
      <c r="E6147" t="s">
        <v>3107</v>
      </c>
      <c r="F6147" s="4">
        <v>3.1931034482758598</v>
      </c>
      <c r="G6147" s="4">
        <v>3.25</v>
      </c>
      <c r="H6147" s="4">
        <v>0.34475771459591598</v>
      </c>
      <c r="I6147" s="4">
        <v>3.8</v>
      </c>
      <c r="J6147" s="4">
        <v>2.09</v>
      </c>
      <c r="K6147" s="4">
        <v>3</v>
      </c>
      <c r="L6147" s="4">
        <v>3.35</v>
      </c>
      <c r="M6147" s="4">
        <v>29</v>
      </c>
    </row>
    <row r="6148" spans="1:13" x14ac:dyDescent="0.2">
      <c r="A6148" s="3">
        <v>41640</v>
      </c>
      <c r="B6148" t="s">
        <v>9640</v>
      </c>
      <c r="C6148" t="s">
        <v>3093</v>
      </c>
      <c r="D6148" t="s">
        <v>9641</v>
      </c>
      <c r="E6148" t="s">
        <v>3092</v>
      </c>
      <c r="F6148" s="4">
        <v>3.1966666666666699</v>
      </c>
      <c r="G6148" s="4">
        <v>3.2</v>
      </c>
      <c r="H6148" s="4">
        <v>0.34133948449917301</v>
      </c>
      <c r="I6148" s="4">
        <v>3.89</v>
      </c>
      <c r="J6148" s="4">
        <v>2.19</v>
      </c>
      <c r="K6148" s="4">
        <v>3</v>
      </c>
      <c r="L6148" s="4">
        <v>3.31</v>
      </c>
      <c r="M6148" s="4">
        <v>30</v>
      </c>
    </row>
    <row r="6149" spans="1:13" x14ac:dyDescent="0.2">
      <c r="A6149" s="3">
        <v>41640</v>
      </c>
      <c r="B6149" t="s">
        <v>9879</v>
      </c>
      <c r="C6149" t="s">
        <v>3111</v>
      </c>
      <c r="D6149" t="s">
        <v>9880</v>
      </c>
      <c r="E6149" t="s">
        <v>3110</v>
      </c>
      <c r="F6149" s="4">
        <v>3.09275862068966</v>
      </c>
      <c r="G6149" s="4">
        <v>3.01</v>
      </c>
      <c r="H6149" s="4">
        <v>0.44370917560077</v>
      </c>
      <c r="I6149" s="4">
        <v>3.7</v>
      </c>
      <c r="J6149" s="4">
        <v>1.31</v>
      </c>
      <c r="K6149" s="4">
        <v>3</v>
      </c>
      <c r="L6149" s="4">
        <v>3.3</v>
      </c>
      <c r="M6149" s="4">
        <v>29</v>
      </c>
    </row>
    <row r="6150" spans="1:13" x14ac:dyDescent="0.2">
      <c r="A6150" s="3">
        <v>41640</v>
      </c>
      <c r="B6150" t="s">
        <v>7748</v>
      </c>
      <c r="C6150" t="s">
        <v>3153</v>
      </c>
      <c r="D6150" t="s">
        <v>7749</v>
      </c>
      <c r="E6150" t="s">
        <v>3152</v>
      </c>
      <c r="F6150" s="4">
        <v>0.84736363636363599</v>
      </c>
      <c r="G6150" s="4">
        <v>0.88</v>
      </c>
      <c r="H6150" s="4">
        <v>0.16947157176459901</v>
      </c>
      <c r="I6150" s="4">
        <v>1.0900000000000001</v>
      </c>
      <c r="J6150" s="4">
        <v>0.3</v>
      </c>
      <c r="K6150" s="4">
        <v>0.81</v>
      </c>
      <c r="L6150" s="4">
        <v>0.94</v>
      </c>
      <c r="M6150" s="4">
        <v>33</v>
      </c>
    </row>
    <row r="6151" spans="1:13" x14ac:dyDescent="0.2">
      <c r="A6151" s="3">
        <v>41640</v>
      </c>
      <c r="B6151" t="s">
        <v>10159</v>
      </c>
      <c r="C6151" t="s">
        <v>4321</v>
      </c>
      <c r="D6151" t="s">
        <v>10160</v>
      </c>
      <c r="E6151" t="s">
        <v>4320</v>
      </c>
      <c r="F6151" s="4">
        <v>1.9293548387096799</v>
      </c>
      <c r="G6151" s="4">
        <v>1.9</v>
      </c>
      <c r="H6151" s="4">
        <v>0.22086097412733</v>
      </c>
      <c r="I6151" s="4">
        <v>2.6</v>
      </c>
      <c r="J6151" s="4">
        <v>1.6</v>
      </c>
      <c r="K6151" s="4">
        <v>1.8</v>
      </c>
      <c r="L6151" s="4">
        <v>1.9</v>
      </c>
      <c r="M6151" s="4">
        <v>31</v>
      </c>
    </row>
    <row r="6152" spans="1:13" x14ac:dyDescent="0.2">
      <c r="A6152" s="3">
        <v>41640</v>
      </c>
      <c r="B6152" t="s">
        <v>10179</v>
      </c>
      <c r="C6152" t="s">
        <v>4324</v>
      </c>
      <c r="D6152" t="s">
        <v>10180</v>
      </c>
      <c r="E6152" t="s">
        <v>4323</v>
      </c>
      <c r="F6152" s="4">
        <v>2.7316129032258099</v>
      </c>
      <c r="G6152" s="4">
        <v>2.7</v>
      </c>
      <c r="H6152" s="4">
        <v>0.25751500634841401</v>
      </c>
      <c r="I6152" s="4">
        <v>3.3</v>
      </c>
      <c r="J6152" s="4">
        <v>2.2999999999999998</v>
      </c>
      <c r="K6152" s="4">
        <v>2.5499999999999998</v>
      </c>
      <c r="L6152" s="4">
        <v>2.9</v>
      </c>
      <c r="M6152" s="4">
        <v>31</v>
      </c>
    </row>
    <row r="6153" spans="1:13" x14ac:dyDescent="0.2">
      <c r="A6153" s="3">
        <v>41640</v>
      </c>
      <c r="B6153" t="s">
        <v>10199</v>
      </c>
      <c r="C6153" t="s">
        <v>4327</v>
      </c>
      <c r="D6153" t="s">
        <v>10200</v>
      </c>
      <c r="E6153" t="s">
        <v>4326</v>
      </c>
      <c r="F6153" s="4">
        <v>2.98655172413793</v>
      </c>
      <c r="G6153" s="4">
        <v>3</v>
      </c>
      <c r="H6153" s="4">
        <v>0.328571321482099</v>
      </c>
      <c r="I6153" s="4">
        <v>3.5</v>
      </c>
      <c r="J6153" s="4">
        <v>2.2999999999999998</v>
      </c>
      <c r="K6153" s="4">
        <v>2.9</v>
      </c>
      <c r="L6153" s="4">
        <v>3.2</v>
      </c>
      <c r="M6153" s="4">
        <v>29</v>
      </c>
    </row>
    <row r="6154" spans="1:13" x14ac:dyDescent="0.2">
      <c r="A6154" s="3">
        <v>41640</v>
      </c>
      <c r="B6154" t="s">
        <v>9632</v>
      </c>
      <c r="C6154" t="s">
        <v>3939</v>
      </c>
      <c r="D6154" t="s">
        <v>9633</v>
      </c>
      <c r="E6154" t="s">
        <v>3947</v>
      </c>
      <c r="F6154" s="4">
        <v>13.1214314285714</v>
      </c>
      <c r="G6154" s="4">
        <v>13.1</v>
      </c>
      <c r="H6154" s="4">
        <v>0.145569944319134</v>
      </c>
      <c r="I6154" s="4">
        <v>13.39</v>
      </c>
      <c r="J6154" s="4">
        <v>12.8</v>
      </c>
      <c r="K6154" s="4">
        <v>13.02</v>
      </c>
      <c r="L6154" s="4">
        <v>13.244999999999999</v>
      </c>
      <c r="M6154" s="4">
        <v>35</v>
      </c>
    </row>
    <row r="6155" spans="1:13" x14ac:dyDescent="0.2">
      <c r="A6155" s="3">
        <v>41640</v>
      </c>
      <c r="B6155" t="s">
        <v>9642</v>
      </c>
      <c r="C6155" t="s">
        <v>3942</v>
      </c>
      <c r="D6155" t="s">
        <v>9643</v>
      </c>
      <c r="E6155" t="s">
        <v>3949</v>
      </c>
      <c r="F6155" s="4">
        <v>13.0035583333333</v>
      </c>
      <c r="G6155" s="4">
        <v>12.98</v>
      </c>
      <c r="H6155" s="4">
        <v>0.22001482985731399</v>
      </c>
      <c r="I6155" s="4">
        <v>13.4711</v>
      </c>
      <c r="J6155" s="4">
        <v>12.4</v>
      </c>
      <c r="K6155" s="4">
        <v>12.885</v>
      </c>
      <c r="L6155" s="4">
        <v>13.1625</v>
      </c>
      <c r="M6155" s="4">
        <v>36</v>
      </c>
    </row>
    <row r="6156" spans="1:13" x14ac:dyDescent="0.2">
      <c r="A6156" s="3">
        <v>41640</v>
      </c>
      <c r="B6156" t="s">
        <v>9648</v>
      </c>
      <c r="C6156" t="s">
        <v>3952</v>
      </c>
      <c r="D6156" t="s">
        <v>9649</v>
      </c>
      <c r="E6156" t="s">
        <v>3951</v>
      </c>
      <c r="F6156" s="4">
        <v>12.9747914285714</v>
      </c>
      <c r="G6156" s="4">
        <v>13</v>
      </c>
      <c r="H6156" s="4">
        <v>0.19755232869148501</v>
      </c>
      <c r="I6156" s="4">
        <v>13.5</v>
      </c>
      <c r="J6156" s="4">
        <v>12.6</v>
      </c>
      <c r="K6156" s="4">
        <v>12.84</v>
      </c>
      <c r="L6156" s="4">
        <v>13.105</v>
      </c>
      <c r="M6156" s="4">
        <v>35</v>
      </c>
    </row>
    <row r="6157" spans="1:13" x14ac:dyDescent="0.2">
      <c r="A6157" s="3">
        <v>41640</v>
      </c>
      <c r="B6157" t="s">
        <v>9602</v>
      </c>
      <c r="C6157" t="s">
        <v>3936</v>
      </c>
      <c r="D6157" t="s">
        <v>9603</v>
      </c>
      <c r="E6157" t="s">
        <v>3935</v>
      </c>
      <c r="F6157" s="4">
        <v>12.840999999999999</v>
      </c>
      <c r="G6157" s="4">
        <v>12.87</v>
      </c>
      <c r="H6157" s="4">
        <v>0.33099731452418502</v>
      </c>
      <c r="I6157" s="4">
        <v>13.75</v>
      </c>
      <c r="J6157" s="4">
        <v>12.25</v>
      </c>
      <c r="K6157" s="4">
        <v>12.6</v>
      </c>
      <c r="L6157" s="4">
        <v>13</v>
      </c>
      <c r="M6157" s="4">
        <v>37</v>
      </c>
    </row>
    <row r="6158" spans="1:13" x14ac:dyDescent="0.2">
      <c r="A6158" s="3">
        <v>41640</v>
      </c>
      <c r="B6158" t="s">
        <v>9644</v>
      </c>
      <c r="C6158" t="s">
        <v>3939</v>
      </c>
      <c r="D6158" t="s">
        <v>9645</v>
      </c>
      <c r="E6158" t="s">
        <v>3938</v>
      </c>
      <c r="F6158" s="4">
        <v>12.7727222222222</v>
      </c>
      <c r="G6158" s="4">
        <v>12.645</v>
      </c>
      <c r="H6158" s="4">
        <v>0.537025065183107</v>
      </c>
      <c r="I6158" s="4">
        <v>13.78</v>
      </c>
      <c r="J6158" s="4">
        <v>11.7</v>
      </c>
      <c r="K6158" s="4">
        <v>12.425000000000001</v>
      </c>
      <c r="L6158" s="4">
        <v>13.19</v>
      </c>
      <c r="M6158" s="4">
        <v>36</v>
      </c>
    </row>
    <row r="6159" spans="1:13" x14ac:dyDescent="0.2">
      <c r="A6159" s="3">
        <v>41640</v>
      </c>
      <c r="B6159" t="s">
        <v>10157</v>
      </c>
      <c r="C6159" t="s">
        <v>3576</v>
      </c>
      <c r="D6159" t="s">
        <v>10158</v>
      </c>
      <c r="E6159" t="s">
        <v>3575</v>
      </c>
      <c r="F6159" s="4">
        <v>1.2080555555555601</v>
      </c>
      <c r="G6159" s="4">
        <v>1.2</v>
      </c>
      <c r="H6159" s="4">
        <v>0.109696189397143</v>
      </c>
      <c r="I6159" s="4">
        <v>1.4</v>
      </c>
      <c r="J6159" s="4">
        <v>1</v>
      </c>
      <c r="K6159" s="4">
        <v>1.1000000000000001</v>
      </c>
      <c r="L6159" s="4">
        <v>1.3</v>
      </c>
      <c r="M6159" s="4">
        <v>36</v>
      </c>
    </row>
    <row r="6160" spans="1:13" x14ac:dyDescent="0.2">
      <c r="A6160" s="3">
        <v>41640</v>
      </c>
      <c r="B6160" t="s">
        <v>10181</v>
      </c>
      <c r="C6160" t="s">
        <v>3579</v>
      </c>
      <c r="D6160" t="s">
        <v>10182</v>
      </c>
      <c r="E6160" t="s">
        <v>3578</v>
      </c>
      <c r="F6160" s="4">
        <v>3.3986111111111099</v>
      </c>
      <c r="G6160" s="4">
        <v>3.4</v>
      </c>
      <c r="H6160" s="4">
        <v>0.44104520518408702</v>
      </c>
      <c r="I6160" s="4">
        <v>4.1500000000000004</v>
      </c>
      <c r="J6160" s="4">
        <v>2.4</v>
      </c>
      <c r="K6160" s="4">
        <v>3.0750000000000002</v>
      </c>
      <c r="L6160" s="4">
        <v>3.8</v>
      </c>
      <c r="M6160" s="4">
        <v>36</v>
      </c>
    </row>
    <row r="6161" spans="1:13" x14ac:dyDescent="0.2">
      <c r="A6161" s="3">
        <v>41640</v>
      </c>
      <c r="B6161" t="s">
        <v>10183</v>
      </c>
      <c r="C6161" t="s">
        <v>3582</v>
      </c>
      <c r="D6161" t="s">
        <v>10184</v>
      </c>
      <c r="E6161" t="s">
        <v>3581</v>
      </c>
      <c r="F6161" s="4">
        <v>3.9421212121212101</v>
      </c>
      <c r="G6161" s="4">
        <v>4</v>
      </c>
      <c r="H6161" s="4">
        <v>0.48417944488431602</v>
      </c>
      <c r="I6161" s="4">
        <v>5</v>
      </c>
      <c r="J6161" s="4">
        <v>2.8</v>
      </c>
      <c r="K6161" s="4">
        <v>3.7</v>
      </c>
      <c r="L6161" s="4">
        <v>4.3</v>
      </c>
      <c r="M6161" s="4">
        <v>33</v>
      </c>
    </row>
    <row r="6162" spans="1:13" x14ac:dyDescent="0.2">
      <c r="A6162" s="3">
        <v>41640</v>
      </c>
      <c r="B6162" t="s">
        <v>10201</v>
      </c>
      <c r="C6162" t="s">
        <v>3585</v>
      </c>
      <c r="D6162" t="s">
        <v>10202</v>
      </c>
      <c r="E6162" t="s">
        <v>3584</v>
      </c>
      <c r="F6162" s="4">
        <v>4.14769230769231</v>
      </c>
      <c r="G6162" s="4">
        <v>4</v>
      </c>
      <c r="H6162" s="4">
        <v>0.64629595506893101</v>
      </c>
      <c r="I6162" s="4">
        <v>5.5</v>
      </c>
      <c r="J6162" s="4">
        <v>2.8</v>
      </c>
      <c r="K6162" s="4">
        <v>3.68</v>
      </c>
      <c r="L6162" s="4">
        <v>4.5</v>
      </c>
      <c r="M6162" s="4">
        <v>26</v>
      </c>
    </row>
    <row r="6163" spans="1:13" x14ac:dyDescent="0.2">
      <c r="A6163" s="3">
        <v>41640</v>
      </c>
      <c r="B6163" t="s">
        <v>10185</v>
      </c>
      <c r="C6163" t="s">
        <v>3594</v>
      </c>
      <c r="D6163" t="s">
        <v>10186</v>
      </c>
      <c r="E6163" t="s">
        <v>3593</v>
      </c>
      <c r="F6163" s="4">
        <v>3.0217142857142898</v>
      </c>
      <c r="G6163" s="4">
        <v>3</v>
      </c>
      <c r="H6163" s="4">
        <v>0.73985883277620901</v>
      </c>
      <c r="I6163" s="4">
        <v>4.5</v>
      </c>
      <c r="J6163" s="4">
        <v>1.8</v>
      </c>
      <c r="K6163" s="4">
        <v>2.35</v>
      </c>
      <c r="L6163" s="4">
        <v>3.5</v>
      </c>
      <c r="M6163" s="4">
        <v>35</v>
      </c>
    </row>
    <row r="6164" spans="1:13" x14ac:dyDescent="0.2">
      <c r="A6164" s="3">
        <v>41640</v>
      </c>
      <c r="B6164" t="s">
        <v>10203</v>
      </c>
      <c r="C6164" t="s">
        <v>3606</v>
      </c>
      <c r="D6164" t="s">
        <v>10204</v>
      </c>
      <c r="E6164" t="s">
        <v>3605</v>
      </c>
      <c r="F6164" s="4">
        <v>3.9343750000000002</v>
      </c>
      <c r="G6164" s="4">
        <v>3.8</v>
      </c>
      <c r="H6164" s="4">
        <v>0.62672696890143997</v>
      </c>
      <c r="I6164" s="4">
        <v>5.6</v>
      </c>
      <c r="J6164" s="4">
        <v>2.54</v>
      </c>
      <c r="K6164" s="4">
        <v>3.5</v>
      </c>
      <c r="L6164" s="4">
        <v>4.3250000000000002</v>
      </c>
      <c r="M6164" s="4">
        <v>32</v>
      </c>
    </row>
    <row r="6165" spans="1:13" x14ac:dyDescent="0.2">
      <c r="A6165" s="3">
        <v>41640</v>
      </c>
      <c r="B6165" t="s">
        <v>10187</v>
      </c>
      <c r="C6165" t="s">
        <v>3597</v>
      </c>
      <c r="D6165" t="s">
        <v>10188</v>
      </c>
      <c r="E6165" t="s">
        <v>3596</v>
      </c>
      <c r="F6165" s="4">
        <v>3.22571428571429</v>
      </c>
      <c r="G6165" s="4">
        <v>3.27</v>
      </c>
      <c r="H6165" s="4">
        <v>0.611888521730233</v>
      </c>
      <c r="I6165" s="4">
        <v>4.5999999999999996</v>
      </c>
      <c r="J6165" s="4">
        <v>1.9</v>
      </c>
      <c r="K6165" s="4">
        <v>2.9</v>
      </c>
      <c r="L6165" s="4">
        <v>3.59</v>
      </c>
      <c r="M6165" s="4">
        <v>35</v>
      </c>
    </row>
    <row r="6166" spans="1:13" x14ac:dyDescent="0.2">
      <c r="A6166" s="3">
        <v>41640</v>
      </c>
      <c r="B6166" t="s">
        <v>10205</v>
      </c>
      <c r="C6166" t="s">
        <v>3609</v>
      </c>
      <c r="D6166" t="s">
        <v>10206</v>
      </c>
      <c r="E6166" t="s">
        <v>3608</v>
      </c>
      <c r="F6166" s="4">
        <v>3.97</v>
      </c>
      <c r="G6166" s="4">
        <v>4.05</v>
      </c>
      <c r="H6166" s="4">
        <v>0.58658662699361097</v>
      </c>
      <c r="I6166" s="4">
        <v>5.3</v>
      </c>
      <c r="J6166" s="4">
        <v>2.8</v>
      </c>
      <c r="K6166" s="4">
        <v>3.6</v>
      </c>
      <c r="L6166" s="4">
        <v>4.2249999999999996</v>
      </c>
      <c r="M6166" s="4">
        <v>32</v>
      </c>
    </row>
    <row r="6167" spans="1:13" x14ac:dyDescent="0.2">
      <c r="A6167" s="3">
        <v>41640</v>
      </c>
      <c r="B6167" t="s">
        <v>10189</v>
      </c>
      <c r="C6167" t="s">
        <v>3600</v>
      </c>
      <c r="D6167" t="s">
        <v>10190</v>
      </c>
      <c r="E6167" t="s">
        <v>3599</v>
      </c>
      <c r="F6167" s="4">
        <v>3.6040000000000001</v>
      </c>
      <c r="G6167" s="4">
        <v>3.6</v>
      </c>
      <c r="H6167" s="4">
        <v>0.55087737505995005</v>
      </c>
      <c r="I6167" s="4">
        <v>4.7</v>
      </c>
      <c r="J6167" s="4">
        <v>2.1</v>
      </c>
      <c r="K6167" s="4">
        <v>3.335</v>
      </c>
      <c r="L6167" s="4">
        <v>3.9</v>
      </c>
      <c r="M6167" s="4">
        <v>35</v>
      </c>
    </row>
    <row r="6168" spans="1:13" x14ac:dyDescent="0.2">
      <c r="A6168" s="3">
        <v>41640</v>
      </c>
      <c r="B6168" t="s">
        <v>10207</v>
      </c>
      <c r="C6168" t="s">
        <v>3612</v>
      </c>
      <c r="D6168" t="s">
        <v>10208</v>
      </c>
      <c r="E6168" t="s">
        <v>3611</v>
      </c>
      <c r="F6168" s="4">
        <v>3.8925000000000001</v>
      </c>
      <c r="G6168" s="4">
        <v>3.9449999999999998</v>
      </c>
      <c r="H6168" s="4">
        <v>0.50796875697676103</v>
      </c>
      <c r="I6168" s="4">
        <v>5</v>
      </c>
      <c r="J6168" s="4">
        <v>2.64</v>
      </c>
      <c r="K6168" s="4">
        <v>3.6974999999999998</v>
      </c>
      <c r="L6168" s="4">
        <v>4.2</v>
      </c>
      <c r="M6168" s="4">
        <v>32</v>
      </c>
    </row>
    <row r="6169" spans="1:13" x14ac:dyDescent="0.2">
      <c r="A6169" s="3">
        <v>41640</v>
      </c>
      <c r="B6169" t="s">
        <v>10191</v>
      </c>
      <c r="C6169" t="s">
        <v>3591</v>
      </c>
      <c r="D6169" t="s">
        <v>10192</v>
      </c>
      <c r="E6169" t="s">
        <v>3590</v>
      </c>
      <c r="F6169" s="4">
        <v>1.3922857142857099</v>
      </c>
      <c r="G6169" s="4">
        <v>1.5</v>
      </c>
      <c r="H6169" s="4">
        <v>0.42450029941294598</v>
      </c>
      <c r="I6169" s="4">
        <v>2.2000000000000002</v>
      </c>
      <c r="J6169" s="4">
        <v>0.45</v>
      </c>
      <c r="K6169" s="4">
        <v>1.075</v>
      </c>
      <c r="L6169" s="4">
        <v>1.65</v>
      </c>
      <c r="M6169" s="4">
        <v>35</v>
      </c>
    </row>
    <row r="6170" spans="1:13" x14ac:dyDescent="0.2">
      <c r="A6170" s="3">
        <v>41640</v>
      </c>
      <c r="B6170" t="s">
        <v>10193</v>
      </c>
      <c r="C6170" t="s">
        <v>3603</v>
      </c>
      <c r="D6170" t="s">
        <v>10194</v>
      </c>
      <c r="E6170" t="s">
        <v>3602</v>
      </c>
      <c r="F6170" s="4">
        <v>3.73914285714286</v>
      </c>
      <c r="G6170" s="4">
        <v>3.7</v>
      </c>
      <c r="H6170" s="4">
        <v>0.65658372266905096</v>
      </c>
      <c r="I6170" s="4">
        <v>5.6</v>
      </c>
      <c r="J6170" s="4">
        <v>2.5</v>
      </c>
      <c r="K6170" s="4">
        <v>3.4</v>
      </c>
      <c r="L6170" s="4">
        <v>4.05</v>
      </c>
      <c r="M6170" s="4">
        <v>35</v>
      </c>
    </row>
    <row r="6171" spans="1:13" x14ac:dyDescent="0.2">
      <c r="A6171" s="3">
        <v>41640</v>
      </c>
      <c r="B6171" t="s">
        <v>10209</v>
      </c>
      <c r="C6171" t="s">
        <v>3615</v>
      </c>
      <c r="D6171" t="s">
        <v>10210</v>
      </c>
      <c r="E6171" t="s">
        <v>3614</v>
      </c>
      <c r="F6171" s="4">
        <v>3.9187500000000002</v>
      </c>
      <c r="G6171" s="4">
        <v>4</v>
      </c>
      <c r="H6171" s="4">
        <v>0.59005057191680998</v>
      </c>
      <c r="I6171" s="4">
        <v>5</v>
      </c>
      <c r="J6171" s="4">
        <v>2.5499999999999998</v>
      </c>
      <c r="K6171" s="4">
        <v>3.5649999999999999</v>
      </c>
      <c r="L6171" s="4">
        <v>4.3</v>
      </c>
      <c r="M6171" s="4">
        <v>32</v>
      </c>
    </row>
    <row r="6172" spans="1:13" x14ac:dyDescent="0.2">
      <c r="A6172" s="3">
        <v>41671</v>
      </c>
      <c r="B6172" t="s">
        <v>9622</v>
      </c>
      <c r="C6172" t="s">
        <v>3927</v>
      </c>
      <c r="D6172" t="s">
        <v>9623</v>
      </c>
      <c r="E6172" t="s">
        <v>3926</v>
      </c>
      <c r="F6172" s="4">
        <v>6.6008695652173897</v>
      </c>
      <c r="G6172" s="4">
        <v>6.6</v>
      </c>
      <c r="H6172" s="4">
        <v>0.30298384360583702</v>
      </c>
      <c r="I6172" s="4">
        <v>7.18</v>
      </c>
      <c r="J6172" s="4">
        <v>6</v>
      </c>
      <c r="K6172" s="4">
        <v>6.45</v>
      </c>
      <c r="L6172" s="4">
        <v>6.79</v>
      </c>
      <c r="M6172" s="4">
        <v>23</v>
      </c>
    </row>
    <row r="6173" spans="1:13" x14ac:dyDescent="0.2">
      <c r="A6173" s="3">
        <v>41671</v>
      </c>
      <c r="B6173" t="s">
        <v>9634</v>
      </c>
      <c r="C6173" t="s">
        <v>3930</v>
      </c>
      <c r="D6173" t="s">
        <v>9635</v>
      </c>
      <c r="E6173" t="s">
        <v>3929</v>
      </c>
      <c r="F6173" s="4">
        <v>6.93272727272727</v>
      </c>
      <c r="G6173" s="4">
        <v>7.06</v>
      </c>
      <c r="H6173" s="4">
        <v>0.61734594622141703</v>
      </c>
      <c r="I6173" s="4">
        <v>7.66</v>
      </c>
      <c r="J6173" s="4">
        <v>5.4</v>
      </c>
      <c r="K6173" s="4">
        <v>6.5250000000000004</v>
      </c>
      <c r="L6173" s="4">
        <v>7.4749999999999996</v>
      </c>
      <c r="M6173" s="4">
        <v>22</v>
      </c>
    </row>
    <row r="6174" spans="1:13" x14ac:dyDescent="0.2">
      <c r="A6174" s="3">
        <v>41671</v>
      </c>
      <c r="B6174" t="s">
        <v>9646</v>
      </c>
      <c r="C6174" t="s">
        <v>3933</v>
      </c>
      <c r="D6174" t="s">
        <v>9647</v>
      </c>
      <c r="E6174" t="s">
        <v>3932</v>
      </c>
      <c r="F6174" s="4">
        <v>7.2147368421052596</v>
      </c>
      <c r="G6174" s="4">
        <v>7.26</v>
      </c>
      <c r="H6174" s="4">
        <v>0.77741286343481497</v>
      </c>
      <c r="I6174" s="4">
        <v>8.6300000000000008</v>
      </c>
      <c r="J6174" s="4">
        <v>6</v>
      </c>
      <c r="K6174" s="4">
        <v>6.6</v>
      </c>
      <c r="L6174" s="4">
        <v>7.875</v>
      </c>
      <c r="M6174" s="4">
        <v>19</v>
      </c>
    </row>
    <row r="6175" spans="1:13" x14ac:dyDescent="0.2">
      <c r="A6175" s="3">
        <v>41671</v>
      </c>
      <c r="B6175" t="s">
        <v>9596</v>
      </c>
      <c r="C6175" t="s">
        <v>3918</v>
      </c>
      <c r="D6175" t="s">
        <v>9597</v>
      </c>
      <c r="E6175" t="s">
        <v>3917</v>
      </c>
      <c r="F6175" s="4">
        <v>3.5218750000000001</v>
      </c>
      <c r="G6175" s="4">
        <v>3.5</v>
      </c>
      <c r="H6175" s="4">
        <v>0.30300045246426299</v>
      </c>
      <c r="I6175" s="4">
        <v>3.95</v>
      </c>
      <c r="J6175" s="4">
        <v>2.2999999999999998</v>
      </c>
      <c r="K6175" s="4">
        <v>3.4224999999999999</v>
      </c>
      <c r="L6175" s="4">
        <v>3.7</v>
      </c>
      <c r="M6175" s="4">
        <v>32</v>
      </c>
    </row>
    <row r="6176" spans="1:13" x14ac:dyDescent="0.2">
      <c r="A6176" s="3">
        <v>41671</v>
      </c>
      <c r="B6176" t="s">
        <v>9604</v>
      </c>
      <c r="C6176" t="s">
        <v>3921</v>
      </c>
      <c r="D6176" t="s">
        <v>9605</v>
      </c>
      <c r="E6176" t="s">
        <v>3920</v>
      </c>
      <c r="F6176" s="4">
        <v>4.1593749999999998</v>
      </c>
      <c r="G6176" s="4">
        <v>4.0999999999999996</v>
      </c>
      <c r="H6176" s="4">
        <v>0.506391009832037</v>
      </c>
      <c r="I6176" s="4">
        <v>5</v>
      </c>
      <c r="J6176" s="4">
        <v>2.7</v>
      </c>
      <c r="K6176" s="4">
        <v>3.875</v>
      </c>
      <c r="L6176" s="4">
        <v>4.5149999999999997</v>
      </c>
      <c r="M6176" s="4">
        <v>32</v>
      </c>
    </row>
    <row r="6177" spans="1:13" x14ac:dyDescent="0.2">
      <c r="A6177" s="3">
        <v>41671</v>
      </c>
      <c r="B6177" t="s">
        <v>9636</v>
      </c>
      <c r="C6177" t="s">
        <v>3924</v>
      </c>
      <c r="D6177" t="s">
        <v>9637</v>
      </c>
      <c r="E6177" t="s">
        <v>3923</v>
      </c>
      <c r="F6177" s="4">
        <v>4.7951851851851899</v>
      </c>
      <c r="G6177" s="4">
        <v>4.5</v>
      </c>
      <c r="H6177" s="4">
        <v>0.822105039004564</v>
      </c>
      <c r="I6177" s="4">
        <v>6.45</v>
      </c>
      <c r="J6177" s="4">
        <v>3.3</v>
      </c>
      <c r="K6177" s="4">
        <v>4.3</v>
      </c>
      <c r="L6177" s="4">
        <v>5.5</v>
      </c>
      <c r="M6177" s="4">
        <v>27</v>
      </c>
    </row>
    <row r="6178" spans="1:13" x14ac:dyDescent="0.2">
      <c r="A6178" s="3">
        <v>41671</v>
      </c>
      <c r="B6178" t="s">
        <v>10173</v>
      </c>
      <c r="C6178" t="s">
        <v>3988</v>
      </c>
      <c r="D6178" t="s">
        <v>10174</v>
      </c>
      <c r="E6178" t="s">
        <v>3987</v>
      </c>
      <c r="F6178" s="4">
        <v>4.5359999999999996</v>
      </c>
      <c r="G6178" s="4">
        <v>4.5</v>
      </c>
      <c r="H6178" s="4">
        <v>0.30334457475696303</v>
      </c>
      <c r="I6178" s="4">
        <v>5.5</v>
      </c>
      <c r="J6178" s="4">
        <v>4.07</v>
      </c>
      <c r="K6178" s="4">
        <v>4.3</v>
      </c>
      <c r="L6178" s="4">
        <v>4.7</v>
      </c>
      <c r="M6178" s="4">
        <v>30</v>
      </c>
    </row>
    <row r="6179" spans="1:13" x14ac:dyDescent="0.2">
      <c r="A6179" s="3">
        <v>41671</v>
      </c>
      <c r="B6179" t="s">
        <v>10195</v>
      </c>
      <c r="C6179" t="s">
        <v>3991</v>
      </c>
      <c r="D6179" t="s">
        <v>10196</v>
      </c>
      <c r="E6179" t="s">
        <v>3990</v>
      </c>
      <c r="F6179" s="4">
        <v>4.3666666666666698</v>
      </c>
      <c r="G6179" s="4">
        <v>4.3</v>
      </c>
      <c r="H6179" s="4">
        <v>0.375952430348651</v>
      </c>
      <c r="I6179" s="4">
        <v>5.37</v>
      </c>
      <c r="J6179" s="4">
        <v>3.76</v>
      </c>
      <c r="K6179" s="4">
        <v>4.125</v>
      </c>
      <c r="L6179" s="4">
        <v>4.4524999999999997</v>
      </c>
      <c r="M6179" s="4">
        <v>30</v>
      </c>
    </row>
    <row r="6180" spans="1:13" x14ac:dyDescent="0.2">
      <c r="A6180" s="3">
        <v>41671</v>
      </c>
      <c r="B6180" t="s">
        <v>10177</v>
      </c>
      <c r="C6180" t="s">
        <v>3994</v>
      </c>
      <c r="D6180" t="s">
        <v>10178</v>
      </c>
      <c r="E6180" t="s">
        <v>3993</v>
      </c>
      <c r="F6180" s="4">
        <v>4.7471874999999999</v>
      </c>
      <c r="G6180" s="4">
        <v>4.7249999999999996</v>
      </c>
      <c r="H6180" s="4">
        <v>0.21630674716931</v>
      </c>
      <c r="I6180" s="4">
        <v>5.5</v>
      </c>
      <c r="J6180" s="4">
        <v>4.3</v>
      </c>
      <c r="K6180" s="4">
        <v>4.5999999999999996</v>
      </c>
      <c r="L6180" s="4">
        <v>4.8925000000000001</v>
      </c>
      <c r="M6180" s="4">
        <v>32</v>
      </c>
    </row>
    <row r="6181" spans="1:13" x14ac:dyDescent="0.2">
      <c r="A6181" s="3">
        <v>41671</v>
      </c>
      <c r="B6181" t="s">
        <v>10197</v>
      </c>
      <c r="C6181" t="s">
        <v>3997</v>
      </c>
      <c r="D6181" t="s">
        <v>10198</v>
      </c>
      <c r="E6181" t="s">
        <v>3996</v>
      </c>
      <c r="F6181" s="4">
        <v>4.5731250000000001</v>
      </c>
      <c r="G6181" s="4">
        <v>4.5</v>
      </c>
      <c r="H6181" s="4">
        <v>0.30255298123074698</v>
      </c>
      <c r="I6181" s="4">
        <v>5.25</v>
      </c>
      <c r="J6181" s="4">
        <v>4</v>
      </c>
      <c r="K6181" s="4">
        <v>4.3150000000000004</v>
      </c>
      <c r="L6181" s="4">
        <v>4.7324999999999999</v>
      </c>
      <c r="M6181" s="4">
        <v>32</v>
      </c>
    </row>
    <row r="6182" spans="1:13" x14ac:dyDescent="0.2">
      <c r="A6182" s="3">
        <v>41671</v>
      </c>
      <c r="B6182" t="s">
        <v>7544</v>
      </c>
      <c r="C6182" t="s">
        <v>3894</v>
      </c>
      <c r="D6182" t="s">
        <v>7545</v>
      </c>
      <c r="E6182" t="s">
        <v>3893</v>
      </c>
      <c r="F6182" s="4">
        <v>3.4978125000000002</v>
      </c>
      <c r="G6182" s="4">
        <v>3.5</v>
      </c>
      <c r="H6182" s="4">
        <v>0.204651306514433</v>
      </c>
      <c r="I6182" s="4">
        <v>3.91</v>
      </c>
      <c r="J6182" s="4">
        <v>2.5</v>
      </c>
      <c r="K6182" s="4">
        <v>3.5</v>
      </c>
      <c r="L6182" s="4">
        <v>3.5</v>
      </c>
      <c r="M6182" s="4">
        <v>32</v>
      </c>
    </row>
    <row r="6183" spans="1:13" x14ac:dyDescent="0.2">
      <c r="A6183" s="3">
        <v>41671</v>
      </c>
      <c r="B6183" t="s">
        <v>7652</v>
      </c>
      <c r="C6183" t="s">
        <v>3906</v>
      </c>
      <c r="D6183" t="s">
        <v>7653</v>
      </c>
      <c r="E6183" t="s">
        <v>3905</v>
      </c>
      <c r="F6183" s="4">
        <v>3.8137500000000002</v>
      </c>
      <c r="G6183" s="4">
        <v>3.75</v>
      </c>
      <c r="H6183" s="4">
        <v>0.41381583873396699</v>
      </c>
      <c r="I6183" s="4">
        <v>5.19</v>
      </c>
      <c r="J6183" s="4">
        <v>2.7</v>
      </c>
      <c r="K6183" s="4">
        <v>3.5</v>
      </c>
      <c r="L6183" s="4">
        <v>4</v>
      </c>
      <c r="M6183" s="4">
        <v>32</v>
      </c>
    </row>
    <row r="6184" spans="1:13" x14ac:dyDescent="0.2">
      <c r="A6184" s="3">
        <v>41671</v>
      </c>
      <c r="B6184" t="s">
        <v>7570</v>
      </c>
      <c r="C6184" t="s">
        <v>3897</v>
      </c>
      <c r="D6184" t="s">
        <v>7571</v>
      </c>
      <c r="E6184" t="s">
        <v>3896</v>
      </c>
      <c r="F6184" s="4">
        <v>3.5115625000000001</v>
      </c>
      <c r="G6184" s="4">
        <v>3.5</v>
      </c>
      <c r="H6184" s="4">
        <v>0.224946006066259</v>
      </c>
      <c r="I6184" s="4">
        <v>4.0199999999999996</v>
      </c>
      <c r="J6184" s="4">
        <v>2.5</v>
      </c>
      <c r="K6184" s="4">
        <v>3.5</v>
      </c>
      <c r="L6184" s="4">
        <v>3.5</v>
      </c>
      <c r="M6184" s="4">
        <v>32</v>
      </c>
    </row>
    <row r="6185" spans="1:13" x14ac:dyDescent="0.2">
      <c r="A6185" s="3">
        <v>41671</v>
      </c>
      <c r="B6185" t="s">
        <v>7678</v>
      </c>
      <c r="C6185" t="s">
        <v>3909</v>
      </c>
      <c r="D6185" t="s">
        <v>7679</v>
      </c>
      <c r="E6185" t="s">
        <v>3908</v>
      </c>
      <c r="F6185" s="4">
        <v>4.00875</v>
      </c>
      <c r="G6185" s="4">
        <v>4</v>
      </c>
      <c r="H6185" s="4">
        <v>0.50128705317155298</v>
      </c>
      <c r="I6185" s="4">
        <v>5.43</v>
      </c>
      <c r="J6185" s="4">
        <v>2.7</v>
      </c>
      <c r="K6185" s="4">
        <v>3.75</v>
      </c>
      <c r="L6185" s="4">
        <v>4.25</v>
      </c>
      <c r="M6185" s="4">
        <v>32</v>
      </c>
    </row>
    <row r="6186" spans="1:13" x14ac:dyDescent="0.2">
      <c r="A6186" s="3">
        <v>41671</v>
      </c>
      <c r="B6186" t="s">
        <v>7596</v>
      </c>
      <c r="C6186" t="s">
        <v>3900</v>
      </c>
      <c r="D6186" t="s">
        <v>7597</v>
      </c>
      <c r="E6186" t="s">
        <v>3899</v>
      </c>
      <c r="F6186" s="4">
        <v>3.5696875000000001</v>
      </c>
      <c r="G6186" s="4">
        <v>3.5</v>
      </c>
      <c r="H6186" s="4">
        <v>0.28669962223047402</v>
      </c>
      <c r="I6186" s="4">
        <v>4.51</v>
      </c>
      <c r="J6186" s="4">
        <v>2.5</v>
      </c>
      <c r="K6186" s="4">
        <v>3.5</v>
      </c>
      <c r="L6186" s="4">
        <v>3.7124999999999999</v>
      </c>
      <c r="M6186" s="4">
        <v>32</v>
      </c>
    </row>
    <row r="6187" spans="1:13" x14ac:dyDescent="0.2">
      <c r="A6187" s="3">
        <v>41671</v>
      </c>
      <c r="B6187" t="s">
        <v>7712</v>
      </c>
      <c r="C6187" t="s">
        <v>3912</v>
      </c>
      <c r="D6187" t="s">
        <v>7713</v>
      </c>
      <c r="E6187" t="s">
        <v>3911</v>
      </c>
      <c r="F6187" s="4">
        <v>4.1721874999999997</v>
      </c>
      <c r="G6187" s="4">
        <v>4</v>
      </c>
      <c r="H6187" s="4">
        <v>0.55860849222030695</v>
      </c>
      <c r="I6187" s="4">
        <v>5.61</v>
      </c>
      <c r="J6187" s="4">
        <v>2.7</v>
      </c>
      <c r="K6187" s="4">
        <v>3.9375</v>
      </c>
      <c r="L6187" s="4">
        <v>4.5</v>
      </c>
      <c r="M6187" s="4">
        <v>32</v>
      </c>
    </row>
    <row r="6188" spans="1:13" x14ac:dyDescent="0.2">
      <c r="A6188" s="3">
        <v>41671</v>
      </c>
      <c r="B6188" t="s">
        <v>7622</v>
      </c>
      <c r="C6188" t="s">
        <v>3903</v>
      </c>
      <c r="D6188" t="s">
        <v>7623</v>
      </c>
      <c r="E6188" t="s">
        <v>3902</v>
      </c>
      <c r="F6188" s="4">
        <v>3.6387499999999999</v>
      </c>
      <c r="G6188" s="4">
        <v>3.5</v>
      </c>
      <c r="H6188" s="4">
        <v>0.33880958587954801</v>
      </c>
      <c r="I6188" s="4">
        <v>4.8899999999999997</v>
      </c>
      <c r="J6188" s="4">
        <v>2.7</v>
      </c>
      <c r="K6188" s="4">
        <v>3.5</v>
      </c>
      <c r="L6188" s="4">
        <v>3.75</v>
      </c>
      <c r="M6188" s="4">
        <v>32</v>
      </c>
    </row>
    <row r="6189" spans="1:13" x14ac:dyDescent="0.2">
      <c r="A6189" s="3">
        <v>41671</v>
      </c>
      <c r="B6189" t="s">
        <v>7730</v>
      </c>
      <c r="C6189" t="s">
        <v>3915</v>
      </c>
      <c r="D6189" t="s">
        <v>7731</v>
      </c>
      <c r="E6189" t="s">
        <v>3914</v>
      </c>
      <c r="F6189" s="4">
        <v>4.2615625000000001</v>
      </c>
      <c r="G6189" s="4">
        <v>4.125</v>
      </c>
      <c r="H6189" s="4">
        <v>0.56761021027325798</v>
      </c>
      <c r="I6189" s="4">
        <v>5.75</v>
      </c>
      <c r="J6189" s="4">
        <v>2.7</v>
      </c>
      <c r="K6189" s="4">
        <v>4</v>
      </c>
      <c r="L6189" s="4">
        <v>4.5</v>
      </c>
      <c r="M6189" s="4">
        <v>32</v>
      </c>
    </row>
    <row r="6190" spans="1:13" x14ac:dyDescent="0.2">
      <c r="A6190" s="3">
        <v>41671</v>
      </c>
      <c r="B6190" t="s">
        <v>7750</v>
      </c>
      <c r="C6190" t="s">
        <v>3081</v>
      </c>
      <c r="D6190" t="s">
        <v>7751</v>
      </c>
      <c r="E6190" t="s">
        <v>3080</v>
      </c>
      <c r="F6190" s="4">
        <v>3.6432972972973001</v>
      </c>
      <c r="G6190" s="4">
        <v>3.68</v>
      </c>
      <c r="H6190" s="4">
        <v>0.32760756205361702</v>
      </c>
      <c r="I6190" s="4">
        <v>4.76</v>
      </c>
      <c r="J6190" s="4">
        <v>3.1</v>
      </c>
      <c r="K6190" s="4">
        <v>3.43</v>
      </c>
      <c r="L6190" s="4">
        <v>3.8</v>
      </c>
      <c r="M6190" s="4">
        <v>37</v>
      </c>
    </row>
    <row r="6191" spans="1:13" x14ac:dyDescent="0.2">
      <c r="A6191" s="3">
        <v>41671</v>
      </c>
      <c r="B6191" t="s">
        <v>9566</v>
      </c>
      <c r="C6191" t="s">
        <v>3072</v>
      </c>
      <c r="D6191" t="s">
        <v>9567</v>
      </c>
      <c r="E6191" t="s">
        <v>3071</v>
      </c>
      <c r="F6191" s="4">
        <v>4.00891891891892</v>
      </c>
      <c r="G6191" s="4">
        <v>4</v>
      </c>
      <c r="H6191" s="4">
        <v>0.27932243200470103</v>
      </c>
      <c r="I6191" s="4">
        <v>5.01</v>
      </c>
      <c r="J6191" s="4">
        <v>3.49</v>
      </c>
      <c r="K6191" s="4">
        <v>3.9</v>
      </c>
      <c r="L6191" s="4">
        <v>4.0999999999999996</v>
      </c>
      <c r="M6191" s="4">
        <v>37</v>
      </c>
    </row>
    <row r="6192" spans="1:13" x14ac:dyDescent="0.2">
      <c r="A6192" s="3">
        <v>41671</v>
      </c>
      <c r="B6192" t="s">
        <v>9598</v>
      </c>
      <c r="C6192" t="s">
        <v>3075</v>
      </c>
      <c r="D6192" t="s">
        <v>9599</v>
      </c>
      <c r="E6192" t="s">
        <v>3074</v>
      </c>
      <c r="F6192" s="4">
        <v>3.6035135135135099</v>
      </c>
      <c r="G6192" s="4">
        <v>3.6</v>
      </c>
      <c r="H6192" s="4">
        <v>0.28624209078074903</v>
      </c>
      <c r="I6192" s="4">
        <v>4.0999999999999996</v>
      </c>
      <c r="J6192" s="4">
        <v>3.04</v>
      </c>
      <c r="K6192" s="4">
        <v>3.45</v>
      </c>
      <c r="L6192" s="4">
        <v>3.8</v>
      </c>
      <c r="M6192" s="4">
        <v>37</v>
      </c>
    </row>
    <row r="6193" spans="1:13" x14ac:dyDescent="0.2">
      <c r="A6193" s="3">
        <v>41671</v>
      </c>
      <c r="B6193" t="s">
        <v>7286</v>
      </c>
      <c r="C6193" t="s">
        <v>3102</v>
      </c>
      <c r="D6193" t="s">
        <v>7287</v>
      </c>
      <c r="E6193" t="s">
        <v>3101</v>
      </c>
      <c r="F6193" s="4">
        <v>3.5184375000000001</v>
      </c>
      <c r="G6193" s="4">
        <v>3.5049999999999999</v>
      </c>
      <c r="H6193" s="4">
        <v>0.213346747520133</v>
      </c>
      <c r="I6193" s="4">
        <v>3.97</v>
      </c>
      <c r="J6193" s="4">
        <v>3</v>
      </c>
      <c r="K6193" s="4">
        <v>3.4925000000000002</v>
      </c>
      <c r="L6193" s="4">
        <v>3.605</v>
      </c>
      <c r="M6193" s="4">
        <v>32</v>
      </c>
    </row>
    <row r="6194" spans="1:13" x14ac:dyDescent="0.2">
      <c r="A6194" s="3">
        <v>41671</v>
      </c>
      <c r="B6194" t="s">
        <v>9638</v>
      </c>
      <c r="C6194" t="s">
        <v>3078</v>
      </c>
      <c r="D6194" t="s">
        <v>9639</v>
      </c>
      <c r="E6194" t="s">
        <v>3077</v>
      </c>
      <c r="F6194" s="4">
        <v>3.5212903225806498</v>
      </c>
      <c r="G6194" s="4">
        <v>3.55</v>
      </c>
      <c r="H6194" s="4">
        <v>0.27305362032006197</v>
      </c>
      <c r="I6194" s="4">
        <v>4.08</v>
      </c>
      <c r="J6194" s="4">
        <v>3</v>
      </c>
      <c r="K6194" s="4">
        <v>3.35</v>
      </c>
      <c r="L6194" s="4">
        <v>3.6549999999999998</v>
      </c>
      <c r="M6194" s="4">
        <v>31</v>
      </c>
    </row>
    <row r="6195" spans="1:13" x14ac:dyDescent="0.2">
      <c r="A6195" s="3">
        <v>41671</v>
      </c>
      <c r="B6195" t="s">
        <v>7742</v>
      </c>
      <c r="C6195" t="s">
        <v>3105</v>
      </c>
      <c r="D6195" t="s">
        <v>7743</v>
      </c>
      <c r="E6195" t="s">
        <v>3104</v>
      </c>
      <c r="F6195" s="4">
        <v>3.4431250000000002</v>
      </c>
      <c r="G6195" s="4">
        <v>3.5</v>
      </c>
      <c r="H6195" s="4">
        <v>0.28146434484558602</v>
      </c>
      <c r="I6195" s="4">
        <v>4</v>
      </c>
      <c r="J6195" s="4">
        <v>2.86</v>
      </c>
      <c r="K6195" s="4">
        <v>3.2749999999999999</v>
      </c>
      <c r="L6195" s="4">
        <v>3.5924999999999998</v>
      </c>
      <c r="M6195" s="4">
        <v>32</v>
      </c>
    </row>
    <row r="6196" spans="1:13" x14ac:dyDescent="0.2">
      <c r="A6196" s="3">
        <v>41671</v>
      </c>
      <c r="B6196" t="s">
        <v>7744</v>
      </c>
      <c r="C6196" t="s">
        <v>3147</v>
      </c>
      <c r="D6196" t="s">
        <v>7745</v>
      </c>
      <c r="E6196" t="s">
        <v>3146</v>
      </c>
      <c r="F6196" s="4">
        <v>0.50856756756756805</v>
      </c>
      <c r="G6196" s="4">
        <v>0.48</v>
      </c>
      <c r="H6196" s="4">
        <v>0.14140064052592199</v>
      </c>
      <c r="I6196" s="4">
        <v>0.81</v>
      </c>
      <c r="J6196" s="4">
        <v>0.31</v>
      </c>
      <c r="K6196" s="4">
        <v>0.4</v>
      </c>
      <c r="L6196" s="4">
        <v>0.61</v>
      </c>
      <c r="M6196" s="4">
        <v>37</v>
      </c>
    </row>
    <row r="6197" spans="1:13" x14ac:dyDescent="0.2">
      <c r="A6197" s="3">
        <v>41671</v>
      </c>
      <c r="B6197" t="s">
        <v>7646</v>
      </c>
      <c r="C6197" t="s">
        <v>3114</v>
      </c>
      <c r="D6197" t="s">
        <v>7647</v>
      </c>
      <c r="E6197" t="s">
        <v>3113</v>
      </c>
      <c r="F6197" s="4">
        <v>0.26781081081081098</v>
      </c>
      <c r="G6197" s="4">
        <v>0.24</v>
      </c>
      <c r="H6197" s="4">
        <v>8.3749573079455103E-2</v>
      </c>
      <c r="I6197" s="4">
        <v>0.62</v>
      </c>
      <c r="J6197" s="4">
        <v>0.16</v>
      </c>
      <c r="K6197" s="4">
        <v>0.22</v>
      </c>
      <c r="L6197" s="4">
        <v>0.3</v>
      </c>
      <c r="M6197" s="4">
        <v>37</v>
      </c>
    </row>
    <row r="6198" spans="1:13" x14ac:dyDescent="0.2">
      <c r="A6198" s="3">
        <v>41671</v>
      </c>
      <c r="B6198" t="s">
        <v>7752</v>
      </c>
      <c r="C6198" t="s">
        <v>3150</v>
      </c>
      <c r="D6198" t="s">
        <v>7753</v>
      </c>
      <c r="E6198" t="s">
        <v>3149</v>
      </c>
      <c r="F6198" s="4">
        <v>0.30710810810810801</v>
      </c>
      <c r="G6198" s="4">
        <v>0.3</v>
      </c>
      <c r="H6198" s="4">
        <v>0.11415627295359</v>
      </c>
      <c r="I6198" s="4">
        <v>0.68</v>
      </c>
      <c r="J6198" s="4">
        <v>0.08</v>
      </c>
      <c r="K6198" s="4">
        <v>0.24</v>
      </c>
      <c r="L6198" s="4">
        <v>0.34</v>
      </c>
      <c r="M6198" s="4">
        <v>37</v>
      </c>
    </row>
    <row r="6199" spans="1:13" x14ac:dyDescent="0.2">
      <c r="A6199" s="3">
        <v>41671</v>
      </c>
      <c r="B6199" t="s">
        <v>7656</v>
      </c>
      <c r="C6199" t="s">
        <v>3117</v>
      </c>
      <c r="D6199" t="s">
        <v>7657</v>
      </c>
      <c r="E6199" t="s">
        <v>3116</v>
      </c>
      <c r="F6199" s="4">
        <v>0.357405405405405</v>
      </c>
      <c r="G6199" s="4">
        <v>0.35</v>
      </c>
      <c r="H6199" s="4">
        <v>0.121998055416984</v>
      </c>
      <c r="I6199" s="4">
        <v>0.75</v>
      </c>
      <c r="J6199" s="4">
        <v>0.19</v>
      </c>
      <c r="K6199" s="4">
        <v>0.27</v>
      </c>
      <c r="L6199" s="4">
        <v>0.42</v>
      </c>
      <c r="M6199" s="4">
        <v>37</v>
      </c>
    </row>
    <row r="6200" spans="1:13" x14ac:dyDescent="0.2">
      <c r="A6200" s="3">
        <v>41671</v>
      </c>
      <c r="B6200" t="s">
        <v>7664</v>
      </c>
      <c r="C6200" t="s">
        <v>3120</v>
      </c>
      <c r="D6200" t="s">
        <v>7665</v>
      </c>
      <c r="E6200" t="s">
        <v>3119</v>
      </c>
      <c r="F6200" s="4">
        <v>-2.2810810810810801E-2</v>
      </c>
      <c r="G6200" s="4">
        <v>-0.03</v>
      </c>
      <c r="H6200" s="4">
        <v>0.13617428331162801</v>
      </c>
      <c r="I6200" s="4">
        <v>0.32</v>
      </c>
      <c r="J6200" s="4">
        <v>-0.4</v>
      </c>
      <c r="K6200" s="4">
        <v>-0.1</v>
      </c>
      <c r="L6200" s="4">
        <v>0.05</v>
      </c>
      <c r="M6200" s="4">
        <v>37</v>
      </c>
    </row>
    <row r="6201" spans="1:13" x14ac:dyDescent="0.2">
      <c r="A6201" s="3">
        <v>41671</v>
      </c>
      <c r="B6201" t="s">
        <v>7672</v>
      </c>
      <c r="C6201" t="s">
        <v>3123</v>
      </c>
      <c r="D6201" t="s">
        <v>7673</v>
      </c>
      <c r="E6201" t="s">
        <v>3122</v>
      </c>
      <c r="F6201" s="4">
        <v>-0.26964864864864901</v>
      </c>
      <c r="G6201" s="4">
        <v>-0.28000000000000003</v>
      </c>
      <c r="H6201" s="4">
        <v>0.16866670227539399</v>
      </c>
      <c r="I6201" s="4">
        <v>0.3</v>
      </c>
      <c r="J6201" s="4">
        <v>-0.67</v>
      </c>
      <c r="K6201" s="4">
        <v>-0.33</v>
      </c>
      <c r="L6201" s="4">
        <v>-0.2</v>
      </c>
      <c r="M6201" s="4">
        <v>37</v>
      </c>
    </row>
    <row r="6202" spans="1:13" x14ac:dyDescent="0.2">
      <c r="A6202" s="3">
        <v>41671</v>
      </c>
      <c r="B6202" t="s">
        <v>7682</v>
      </c>
      <c r="C6202" t="s">
        <v>3126</v>
      </c>
      <c r="D6202" t="s">
        <v>7683</v>
      </c>
      <c r="E6202" t="s">
        <v>3125</v>
      </c>
      <c r="F6202" s="4">
        <v>0.14045945945945901</v>
      </c>
      <c r="G6202" s="4">
        <v>0.16</v>
      </c>
      <c r="H6202" s="4">
        <v>0.112945560779075</v>
      </c>
      <c r="I6202" s="4">
        <v>0.32</v>
      </c>
      <c r="J6202" s="4">
        <v>-0.14000000000000001</v>
      </c>
      <c r="K6202" s="4">
        <v>0.09</v>
      </c>
      <c r="L6202" s="4">
        <v>0.21</v>
      </c>
      <c r="M6202" s="4">
        <v>37</v>
      </c>
    </row>
    <row r="6203" spans="1:13" x14ac:dyDescent="0.2">
      <c r="A6203" s="3">
        <v>41671</v>
      </c>
      <c r="B6203" t="s">
        <v>7690</v>
      </c>
      <c r="C6203" t="s">
        <v>3129</v>
      </c>
      <c r="D6203" t="s">
        <v>7691</v>
      </c>
      <c r="E6203" t="s">
        <v>3128</v>
      </c>
      <c r="F6203" s="4">
        <v>0.24856756756756801</v>
      </c>
      <c r="G6203" s="4">
        <v>0.26</v>
      </c>
      <c r="H6203" s="4">
        <v>0.114892834255942</v>
      </c>
      <c r="I6203" s="4">
        <v>0.49</v>
      </c>
      <c r="J6203" s="4">
        <v>-0.04</v>
      </c>
      <c r="K6203" s="4">
        <v>0.19</v>
      </c>
      <c r="L6203" s="4">
        <v>0.3</v>
      </c>
      <c r="M6203" s="4">
        <v>37</v>
      </c>
    </row>
    <row r="6204" spans="1:13" x14ac:dyDescent="0.2">
      <c r="A6204" s="3">
        <v>41671</v>
      </c>
      <c r="B6204" t="s">
        <v>7698</v>
      </c>
      <c r="C6204" t="s">
        <v>3132</v>
      </c>
      <c r="D6204" t="s">
        <v>7699</v>
      </c>
      <c r="E6204" t="s">
        <v>3131</v>
      </c>
      <c r="F6204" s="4">
        <v>0.270864864864865</v>
      </c>
      <c r="G6204" s="4">
        <v>0.27</v>
      </c>
      <c r="H6204" s="4">
        <v>7.3536900095636903E-2</v>
      </c>
      <c r="I6204" s="4">
        <v>0.52</v>
      </c>
      <c r="J6204" s="4">
        <v>0.13</v>
      </c>
      <c r="K6204" s="4">
        <v>0.23</v>
      </c>
      <c r="L6204" s="4">
        <v>0.31</v>
      </c>
      <c r="M6204" s="4">
        <v>37</v>
      </c>
    </row>
    <row r="6205" spans="1:13" x14ac:dyDescent="0.2">
      <c r="A6205" s="3">
        <v>41671</v>
      </c>
      <c r="B6205" t="s">
        <v>7706</v>
      </c>
      <c r="C6205" t="s">
        <v>3135</v>
      </c>
      <c r="D6205" t="s">
        <v>7707</v>
      </c>
      <c r="E6205" t="s">
        <v>3134</v>
      </c>
      <c r="F6205" s="4">
        <v>0.38354054054054099</v>
      </c>
      <c r="G6205" s="4">
        <v>0.4</v>
      </c>
      <c r="H6205" s="4">
        <v>6.9513625600627002E-2</v>
      </c>
      <c r="I6205" s="4">
        <v>0.52</v>
      </c>
      <c r="J6205" s="4">
        <v>0.23</v>
      </c>
      <c r="K6205" s="4">
        <v>0.34100000000000003</v>
      </c>
      <c r="L6205" s="4">
        <v>0.43</v>
      </c>
      <c r="M6205" s="4">
        <v>37</v>
      </c>
    </row>
    <row r="6206" spans="1:13" x14ac:dyDescent="0.2">
      <c r="A6206" s="3">
        <v>41671</v>
      </c>
      <c r="B6206" t="s">
        <v>7716</v>
      </c>
      <c r="C6206" t="s">
        <v>3138</v>
      </c>
      <c r="D6206" t="s">
        <v>7717</v>
      </c>
      <c r="E6206" t="s">
        <v>3137</v>
      </c>
      <c r="F6206" s="4">
        <v>0.47967567567567598</v>
      </c>
      <c r="G6206" s="4">
        <v>0.48</v>
      </c>
      <c r="H6206" s="4">
        <v>0.101283445519672</v>
      </c>
      <c r="I6206" s="4">
        <v>0.68</v>
      </c>
      <c r="J6206" s="4">
        <v>0.28000000000000003</v>
      </c>
      <c r="K6206" s="4">
        <v>0.43</v>
      </c>
      <c r="L6206" s="4">
        <v>0.54</v>
      </c>
      <c r="M6206" s="4">
        <v>37</v>
      </c>
    </row>
    <row r="6207" spans="1:13" x14ac:dyDescent="0.2">
      <c r="A6207" s="3">
        <v>41671</v>
      </c>
      <c r="B6207" t="s">
        <v>7724</v>
      </c>
      <c r="C6207" t="s">
        <v>3141</v>
      </c>
      <c r="D6207" t="s">
        <v>7725</v>
      </c>
      <c r="E6207" t="s">
        <v>3140</v>
      </c>
      <c r="F6207" s="4">
        <v>0.70745945945945898</v>
      </c>
      <c r="G6207" s="4">
        <v>0.75</v>
      </c>
      <c r="H6207" s="4">
        <v>0.168840917005491</v>
      </c>
      <c r="I6207" s="4">
        <v>1.05</v>
      </c>
      <c r="J6207" s="4">
        <v>0.31</v>
      </c>
      <c r="K6207" s="4">
        <v>0.61</v>
      </c>
      <c r="L6207" s="4">
        <v>0.81</v>
      </c>
      <c r="M6207" s="4">
        <v>37</v>
      </c>
    </row>
    <row r="6208" spans="1:13" x14ac:dyDescent="0.2">
      <c r="A6208" s="3">
        <v>41671</v>
      </c>
      <c r="B6208" t="s">
        <v>7734</v>
      </c>
      <c r="C6208" t="s">
        <v>3144</v>
      </c>
      <c r="D6208" t="s">
        <v>7735</v>
      </c>
      <c r="E6208" t="s">
        <v>3143</v>
      </c>
      <c r="F6208" s="4">
        <v>0.47959459459459503</v>
      </c>
      <c r="G6208" s="4">
        <v>0.48</v>
      </c>
      <c r="H6208" s="4">
        <v>0.125490030471539</v>
      </c>
      <c r="I6208" s="4">
        <v>0.8</v>
      </c>
      <c r="J6208" s="4">
        <v>0.23</v>
      </c>
      <c r="K6208" s="4">
        <v>0.37</v>
      </c>
      <c r="L6208" s="4">
        <v>0.55000000000000004</v>
      </c>
      <c r="M6208" s="4">
        <v>37</v>
      </c>
    </row>
    <row r="6209" spans="1:13" x14ac:dyDescent="0.2">
      <c r="A6209" s="3">
        <v>41671</v>
      </c>
      <c r="B6209" t="s">
        <v>7754</v>
      </c>
      <c r="C6209" t="s">
        <v>3096</v>
      </c>
      <c r="D6209" t="s">
        <v>7755</v>
      </c>
      <c r="E6209" t="s">
        <v>3095</v>
      </c>
      <c r="F6209" s="4">
        <v>3.0699117647058798</v>
      </c>
      <c r="G6209" s="4">
        <v>3.09</v>
      </c>
      <c r="H6209" s="4">
        <v>0.36424636747815903</v>
      </c>
      <c r="I6209" s="4">
        <v>3.83</v>
      </c>
      <c r="J6209" s="4">
        <v>2.31</v>
      </c>
      <c r="K6209" s="4">
        <v>2.82</v>
      </c>
      <c r="L6209" s="4">
        <v>3.28525</v>
      </c>
      <c r="M6209" s="4">
        <v>34</v>
      </c>
    </row>
    <row r="6210" spans="1:13" x14ac:dyDescent="0.2">
      <c r="A6210" s="3">
        <v>41671</v>
      </c>
      <c r="B6210" t="s">
        <v>9606</v>
      </c>
      <c r="C6210" t="s">
        <v>3087</v>
      </c>
      <c r="D6210" t="s">
        <v>9607</v>
      </c>
      <c r="E6210" t="s">
        <v>3086</v>
      </c>
      <c r="F6210" s="4">
        <v>3.3982352941176499</v>
      </c>
      <c r="G6210" s="4">
        <v>3.47</v>
      </c>
      <c r="H6210" s="4">
        <v>0.39203795880095599</v>
      </c>
      <c r="I6210" s="4">
        <v>4.0999999999999996</v>
      </c>
      <c r="J6210" s="4">
        <v>2.39</v>
      </c>
      <c r="K6210" s="4">
        <v>3.2</v>
      </c>
      <c r="L6210" s="4">
        <v>3.6</v>
      </c>
      <c r="M6210" s="4">
        <v>34</v>
      </c>
    </row>
    <row r="6211" spans="1:13" x14ac:dyDescent="0.2">
      <c r="A6211" s="3">
        <v>41671</v>
      </c>
      <c r="B6211" t="s">
        <v>9608</v>
      </c>
      <c r="C6211" t="s">
        <v>3090</v>
      </c>
      <c r="D6211" t="s">
        <v>9609</v>
      </c>
      <c r="E6211" t="s">
        <v>3089</v>
      </c>
      <c r="F6211" s="4">
        <v>3.1758823529411799</v>
      </c>
      <c r="G6211" s="4">
        <v>3.1549999999999998</v>
      </c>
      <c r="H6211" s="4">
        <v>0.316133052608979</v>
      </c>
      <c r="I6211" s="4">
        <v>3.9</v>
      </c>
      <c r="J6211" s="4">
        <v>2.41</v>
      </c>
      <c r="K6211" s="4">
        <v>3</v>
      </c>
      <c r="L6211" s="4">
        <v>3.3475000000000001</v>
      </c>
      <c r="M6211" s="4">
        <v>34</v>
      </c>
    </row>
    <row r="6212" spans="1:13" x14ac:dyDescent="0.2">
      <c r="A6212" s="3">
        <v>41671</v>
      </c>
      <c r="B6212" t="s">
        <v>9877</v>
      </c>
      <c r="C6212" t="s">
        <v>3108</v>
      </c>
      <c r="D6212" t="s">
        <v>9878</v>
      </c>
      <c r="E6212" t="s">
        <v>3107</v>
      </c>
      <c r="F6212" s="4">
        <v>3.18214285714286</v>
      </c>
      <c r="G6212" s="4">
        <v>3.21</v>
      </c>
      <c r="H6212" s="4">
        <v>0.33035735020728502</v>
      </c>
      <c r="I6212" s="4">
        <v>3.87</v>
      </c>
      <c r="J6212" s="4">
        <v>2.09</v>
      </c>
      <c r="K6212" s="4">
        <v>3</v>
      </c>
      <c r="L6212" s="4">
        <v>3.3075000000000001</v>
      </c>
      <c r="M6212" s="4">
        <v>28</v>
      </c>
    </row>
    <row r="6213" spans="1:13" x14ac:dyDescent="0.2">
      <c r="A6213" s="3">
        <v>41671</v>
      </c>
      <c r="B6213" t="s">
        <v>9640</v>
      </c>
      <c r="C6213" t="s">
        <v>3093</v>
      </c>
      <c r="D6213" t="s">
        <v>9641</v>
      </c>
      <c r="E6213" t="s">
        <v>3092</v>
      </c>
      <c r="F6213" s="4">
        <v>3.1792857142857098</v>
      </c>
      <c r="G6213" s="4">
        <v>3.1949999999999998</v>
      </c>
      <c r="H6213" s="4">
        <v>0.33947594221669902</v>
      </c>
      <c r="I6213" s="4">
        <v>3.9</v>
      </c>
      <c r="J6213" s="4">
        <v>2.19</v>
      </c>
      <c r="K6213" s="4">
        <v>3</v>
      </c>
      <c r="L6213" s="4">
        <v>3.32</v>
      </c>
      <c r="M6213" s="4">
        <v>28</v>
      </c>
    </row>
    <row r="6214" spans="1:13" x14ac:dyDescent="0.2">
      <c r="A6214" s="3">
        <v>41671</v>
      </c>
      <c r="B6214" t="s">
        <v>9879</v>
      </c>
      <c r="C6214" t="s">
        <v>3111</v>
      </c>
      <c r="D6214" t="s">
        <v>9880</v>
      </c>
      <c r="E6214" t="s">
        <v>3110</v>
      </c>
      <c r="F6214" s="4">
        <v>3.0760714285714301</v>
      </c>
      <c r="G6214" s="4">
        <v>3.1</v>
      </c>
      <c r="H6214" s="4">
        <v>0.45384235544722301</v>
      </c>
      <c r="I6214" s="4">
        <v>3.8</v>
      </c>
      <c r="J6214" s="4">
        <v>1.31</v>
      </c>
      <c r="K6214" s="4">
        <v>3</v>
      </c>
      <c r="L6214" s="4">
        <v>3.3075000000000001</v>
      </c>
      <c r="M6214" s="4">
        <v>28</v>
      </c>
    </row>
    <row r="6215" spans="1:13" x14ac:dyDescent="0.2">
      <c r="A6215" s="3">
        <v>41671</v>
      </c>
      <c r="B6215" t="s">
        <v>7756</v>
      </c>
      <c r="C6215" t="s">
        <v>3153</v>
      </c>
      <c r="D6215" t="s">
        <v>7757</v>
      </c>
      <c r="E6215" t="s">
        <v>3152</v>
      </c>
      <c r="F6215" s="4">
        <v>0.308852941176471</v>
      </c>
      <c r="G6215" s="4">
        <v>0.28999999999999998</v>
      </c>
      <c r="H6215" s="4">
        <v>8.0052305761633205E-2</v>
      </c>
      <c r="I6215" s="4">
        <v>0.59</v>
      </c>
      <c r="J6215" s="4">
        <v>0.13</v>
      </c>
      <c r="K6215" s="4">
        <v>0.27</v>
      </c>
      <c r="L6215" s="4">
        <v>0.33750000000000002</v>
      </c>
      <c r="M6215" s="4">
        <v>34</v>
      </c>
    </row>
    <row r="6216" spans="1:13" x14ac:dyDescent="0.2">
      <c r="A6216" s="3">
        <v>41671</v>
      </c>
      <c r="B6216" t="s">
        <v>10179</v>
      </c>
      <c r="C6216" t="s">
        <v>4324</v>
      </c>
      <c r="D6216" t="s">
        <v>10180</v>
      </c>
      <c r="E6216" t="s">
        <v>4323</v>
      </c>
      <c r="F6216" s="4">
        <v>2.74242424242424</v>
      </c>
      <c r="G6216" s="4">
        <v>2.8</v>
      </c>
      <c r="H6216" s="4">
        <v>0.27462508879186398</v>
      </c>
      <c r="I6216" s="4">
        <v>3.5</v>
      </c>
      <c r="J6216" s="4">
        <v>1.9</v>
      </c>
      <c r="K6216" s="4">
        <v>2.6</v>
      </c>
      <c r="L6216" s="4">
        <v>2.9</v>
      </c>
      <c r="M6216" s="4">
        <v>33</v>
      </c>
    </row>
    <row r="6217" spans="1:13" x14ac:dyDescent="0.2">
      <c r="A6217" s="3">
        <v>41671</v>
      </c>
      <c r="B6217" t="s">
        <v>10199</v>
      </c>
      <c r="C6217" t="s">
        <v>4327</v>
      </c>
      <c r="D6217" t="s">
        <v>10200</v>
      </c>
      <c r="E6217" t="s">
        <v>4326</v>
      </c>
      <c r="F6217" s="4">
        <v>2.9627272727272702</v>
      </c>
      <c r="G6217" s="4">
        <v>3</v>
      </c>
      <c r="H6217" s="4">
        <v>0.29615528789041501</v>
      </c>
      <c r="I6217" s="4">
        <v>3.48</v>
      </c>
      <c r="J6217" s="4">
        <v>2.2999999999999998</v>
      </c>
      <c r="K6217" s="4">
        <v>2.9</v>
      </c>
      <c r="L6217" s="4">
        <v>3.1</v>
      </c>
      <c r="M6217" s="4">
        <v>33</v>
      </c>
    </row>
    <row r="6218" spans="1:13" x14ac:dyDescent="0.2">
      <c r="A6218" s="3">
        <v>41671</v>
      </c>
      <c r="B6218" t="s">
        <v>9642</v>
      </c>
      <c r="C6218" t="s">
        <v>3939</v>
      </c>
      <c r="D6218" t="s">
        <v>9643</v>
      </c>
      <c r="E6218" t="s">
        <v>3947</v>
      </c>
      <c r="F6218" s="4">
        <v>13.1528611111111</v>
      </c>
      <c r="G6218" s="4">
        <v>13.195</v>
      </c>
      <c r="H6218" s="4">
        <v>0.17470745388919301</v>
      </c>
      <c r="I6218" s="4">
        <v>13.42</v>
      </c>
      <c r="J6218" s="4">
        <v>12.5</v>
      </c>
      <c r="K6218" s="4">
        <v>13.035</v>
      </c>
      <c r="L6218" s="4">
        <v>13.273250000000001</v>
      </c>
      <c r="M6218" s="4">
        <v>36</v>
      </c>
    </row>
    <row r="6219" spans="1:13" x14ac:dyDescent="0.2">
      <c r="A6219" s="3">
        <v>41671</v>
      </c>
      <c r="B6219" t="s">
        <v>9648</v>
      </c>
      <c r="C6219" t="s">
        <v>3942</v>
      </c>
      <c r="D6219" t="s">
        <v>9649</v>
      </c>
      <c r="E6219" t="s">
        <v>3949</v>
      </c>
      <c r="F6219" s="4">
        <v>13.0774857142857</v>
      </c>
      <c r="G6219" s="4">
        <v>13.11</v>
      </c>
      <c r="H6219" s="4">
        <v>0.21135158489345399</v>
      </c>
      <c r="I6219" s="4">
        <v>13.4</v>
      </c>
      <c r="J6219" s="4">
        <v>12.5</v>
      </c>
      <c r="K6219" s="4">
        <v>12.95</v>
      </c>
      <c r="L6219" s="4">
        <v>13.22</v>
      </c>
      <c r="M6219" s="4">
        <v>35</v>
      </c>
    </row>
    <row r="6220" spans="1:13" x14ac:dyDescent="0.2">
      <c r="A6220" s="3">
        <v>41671</v>
      </c>
      <c r="B6220" t="s">
        <v>9650</v>
      </c>
      <c r="C6220" t="s">
        <v>3952</v>
      </c>
      <c r="D6220" t="s">
        <v>9651</v>
      </c>
      <c r="E6220" t="s">
        <v>3951</v>
      </c>
      <c r="F6220" s="4">
        <v>13.0148857142857</v>
      </c>
      <c r="G6220" s="4">
        <v>13.07</v>
      </c>
      <c r="H6220" s="4">
        <v>0.20755477964774</v>
      </c>
      <c r="I6220" s="4">
        <v>13.3</v>
      </c>
      <c r="J6220" s="4">
        <v>12.5</v>
      </c>
      <c r="K6220" s="4">
        <v>12.925000000000001</v>
      </c>
      <c r="L6220" s="4">
        <v>13.15</v>
      </c>
      <c r="M6220" s="4">
        <v>35</v>
      </c>
    </row>
    <row r="6221" spans="1:13" x14ac:dyDescent="0.2">
      <c r="A6221" s="3">
        <v>41671</v>
      </c>
      <c r="B6221" t="s">
        <v>9602</v>
      </c>
      <c r="C6221" t="s">
        <v>3936</v>
      </c>
      <c r="D6221" t="s">
        <v>9603</v>
      </c>
      <c r="E6221" t="s">
        <v>3935</v>
      </c>
      <c r="F6221" s="4">
        <v>12.928891891891899</v>
      </c>
      <c r="G6221" s="4">
        <v>12.92</v>
      </c>
      <c r="H6221" s="4">
        <v>0.37034801829448799</v>
      </c>
      <c r="I6221" s="4">
        <v>13.9</v>
      </c>
      <c r="J6221" s="4">
        <v>12.3</v>
      </c>
      <c r="K6221" s="4">
        <v>12.65</v>
      </c>
      <c r="L6221" s="4">
        <v>13.1</v>
      </c>
      <c r="M6221" s="4">
        <v>37</v>
      </c>
    </row>
    <row r="6222" spans="1:13" x14ac:dyDescent="0.2">
      <c r="A6222" s="3">
        <v>41671</v>
      </c>
      <c r="B6222" t="s">
        <v>9644</v>
      </c>
      <c r="C6222" t="s">
        <v>3939</v>
      </c>
      <c r="D6222" t="s">
        <v>9645</v>
      </c>
      <c r="E6222" t="s">
        <v>3938</v>
      </c>
      <c r="F6222" s="4">
        <v>12.8510277777778</v>
      </c>
      <c r="G6222" s="4">
        <v>12.7</v>
      </c>
      <c r="H6222" s="4">
        <v>0.50758619175810105</v>
      </c>
      <c r="I6222" s="4">
        <v>13.96</v>
      </c>
      <c r="J6222" s="4">
        <v>12</v>
      </c>
      <c r="K6222" s="4">
        <v>12.5</v>
      </c>
      <c r="L6222" s="4">
        <v>13.297499999999999</v>
      </c>
      <c r="M6222" s="4">
        <v>36</v>
      </c>
    </row>
    <row r="6223" spans="1:13" x14ac:dyDescent="0.2">
      <c r="A6223" s="3">
        <v>41671</v>
      </c>
      <c r="B6223" t="s">
        <v>10181</v>
      </c>
      <c r="C6223" t="s">
        <v>3579</v>
      </c>
      <c r="D6223" t="s">
        <v>10182</v>
      </c>
      <c r="E6223" t="s">
        <v>3578</v>
      </c>
      <c r="F6223" s="4">
        <v>3.2266666666666701</v>
      </c>
      <c r="G6223" s="4">
        <v>3.2</v>
      </c>
      <c r="H6223" s="4">
        <v>0.48197213908808301</v>
      </c>
      <c r="I6223" s="4">
        <v>4.0999999999999996</v>
      </c>
      <c r="J6223" s="4">
        <v>2.4</v>
      </c>
      <c r="K6223" s="4">
        <v>2.9750000000000001</v>
      </c>
      <c r="L6223" s="4">
        <v>3.45</v>
      </c>
      <c r="M6223" s="4">
        <v>36</v>
      </c>
    </row>
    <row r="6224" spans="1:13" x14ac:dyDescent="0.2">
      <c r="A6224" s="3">
        <v>41671</v>
      </c>
      <c r="B6224" t="s">
        <v>10183</v>
      </c>
      <c r="C6224" t="s">
        <v>3582</v>
      </c>
      <c r="D6224" t="s">
        <v>10184</v>
      </c>
      <c r="E6224" t="s">
        <v>3581</v>
      </c>
      <c r="F6224" s="4">
        <v>3.9062857142857101</v>
      </c>
      <c r="G6224" s="4">
        <v>3.9</v>
      </c>
      <c r="H6224" s="4">
        <v>0.438064497764519</v>
      </c>
      <c r="I6224" s="4">
        <v>5</v>
      </c>
      <c r="J6224" s="4">
        <v>2.98</v>
      </c>
      <c r="K6224" s="4">
        <v>3.65</v>
      </c>
      <c r="L6224" s="4">
        <v>4.12</v>
      </c>
      <c r="M6224" s="4">
        <v>35</v>
      </c>
    </row>
    <row r="6225" spans="1:13" x14ac:dyDescent="0.2">
      <c r="A6225" s="3">
        <v>41671</v>
      </c>
      <c r="B6225" t="s">
        <v>10201</v>
      </c>
      <c r="C6225" t="s">
        <v>3585</v>
      </c>
      <c r="D6225" t="s">
        <v>10202</v>
      </c>
      <c r="E6225" t="s">
        <v>3584</v>
      </c>
      <c r="F6225" s="4">
        <v>4.06925925925926</v>
      </c>
      <c r="G6225" s="4">
        <v>4</v>
      </c>
      <c r="H6225" s="4">
        <v>0.56494333225640303</v>
      </c>
      <c r="I6225" s="4">
        <v>5.0999999999999996</v>
      </c>
      <c r="J6225" s="4">
        <v>2.9</v>
      </c>
      <c r="K6225" s="4">
        <v>3.78</v>
      </c>
      <c r="L6225" s="4">
        <v>4.5</v>
      </c>
      <c r="M6225" s="4">
        <v>27</v>
      </c>
    </row>
    <row r="6226" spans="1:13" x14ac:dyDescent="0.2">
      <c r="A6226" s="3">
        <v>41671</v>
      </c>
      <c r="B6226" t="s">
        <v>10185</v>
      </c>
      <c r="C6226" t="s">
        <v>3594</v>
      </c>
      <c r="D6226" t="s">
        <v>10186</v>
      </c>
      <c r="E6226" t="s">
        <v>3593</v>
      </c>
      <c r="F6226" s="4">
        <v>2.5308333333333302</v>
      </c>
      <c r="G6226" s="4">
        <v>2.65</v>
      </c>
      <c r="H6226" s="4">
        <v>0.81076815428333104</v>
      </c>
      <c r="I6226" s="4">
        <v>4.5</v>
      </c>
      <c r="J6226" s="4">
        <v>1</v>
      </c>
      <c r="K6226" s="4">
        <v>1.99</v>
      </c>
      <c r="L6226" s="4">
        <v>3.0049999999999999</v>
      </c>
      <c r="M6226" s="4">
        <v>36</v>
      </c>
    </row>
    <row r="6227" spans="1:13" x14ac:dyDescent="0.2">
      <c r="A6227" s="3">
        <v>41671</v>
      </c>
      <c r="B6227" t="s">
        <v>10203</v>
      </c>
      <c r="C6227" t="s">
        <v>3606</v>
      </c>
      <c r="D6227" t="s">
        <v>10204</v>
      </c>
      <c r="E6227" t="s">
        <v>3605</v>
      </c>
      <c r="F6227" s="4">
        <v>3.9853125</v>
      </c>
      <c r="G6227" s="4">
        <v>3.9</v>
      </c>
      <c r="H6227" s="4">
        <v>0.68322283888980595</v>
      </c>
      <c r="I6227" s="4">
        <v>6.45</v>
      </c>
      <c r="J6227" s="4">
        <v>2.81</v>
      </c>
      <c r="K6227" s="4">
        <v>3.5</v>
      </c>
      <c r="L6227" s="4">
        <v>4.2324999999999999</v>
      </c>
      <c r="M6227" s="4">
        <v>32</v>
      </c>
    </row>
    <row r="6228" spans="1:13" x14ac:dyDescent="0.2">
      <c r="A6228" s="3">
        <v>41671</v>
      </c>
      <c r="B6228" t="s">
        <v>10187</v>
      </c>
      <c r="C6228" t="s">
        <v>3597</v>
      </c>
      <c r="D6228" t="s">
        <v>10188</v>
      </c>
      <c r="E6228" t="s">
        <v>3596</v>
      </c>
      <c r="F6228" s="4">
        <v>2.9658333333333302</v>
      </c>
      <c r="G6228" s="4">
        <v>3.05</v>
      </c>
      <c r="H6228" s="4">
        <v>0.68459111884394197</v>
      </c>
      <c r="I6228" s="4">
        <v>4.5999999999999996</v>
      </c>
      <c r="J6228" s="4">
        <v>1.6</v>
      </c>
      <c r="K6228" s="4">
        <v>2.3975</v>
      </c>
      <c r="L6228" s="4">
        <v>3.3849999999999998</v>
      </c>
      <c r="M6228" s="4">
        <v>36</v>
      </c>
    </row>
    <row r="6229" spans="1:13" x14ac:dyDescent="0.2">
      <c r="A6229" s="3">
        <v>41671</v>
      </c>
      <c r="B6229" t="s">
        <v>10205</v>
      </c>
      <c r="C6229" t="s">
        <v>3609</v>
      </c>
      <c r="D6229" t="s">
        <v>10206</v>
      </c>
      <c r="E6229" t="s">
        <v>3608</v>
      </c>
      <c r="F6229" s="4">
        <v>3.9390624999999999</v>
      </c>
      <c r="G6229" s="4">
        <v>3.95</v>
      </c>
      <c r="H6229" s="4">
        <v>0.51735904656680798</v>
      </c>
      <c r="I6229" s="4">
        <v>5.3</v>
      </c>
      <c r="J6229" s="4">
        <v>2.8</v>
      </c>
      <c r="K6229" s="4">
        <v>3.6</v>
      </c>
      <c r="L6229" s="4">
        <v>4.1475</v>
      </c>
      <c r="M6229" s="4">
        <v>32</v>
      </c>
    </row>
    <row r="6230" spans="1:13" x14ac:dyDescent="0.2">
      <c r="A6230" s="3">
        <v>41671</v>
      </c>
      <c r="B6230" t="s">
        <v>10189</v>
      </c>
      <c r="C6230" t="s">
        <v>3600</v>
      </c>
      <c r="D6230" t="s">
        <v>10190</v>
      </c>
      <c r="E6230" t="s">
        <v>3599</v>
      </c>
      <c r="F6230" s="4">
        <v>3.4897222222222202</v>
      </c>
      <c r="G6230" s="4">
        <v>3.5</v>
      </c>
      <c r="H6230" s="4">
        <v>0.59113201866593501</v>
      </c>
      <c r="I6230" s="4">
        <v>4.8</v>
      </c>
      <c r="J6230" s="4">
        <v>2.1</v>
      </c>
      <c r="K6230" s="4">
        <v>3.1625000000000001</v>
      </c>
      <c r="L6230" s="4">
        <v>3.9</v>
      </c>
      <c r="M6230" s="4">
        <v>36</v>
      </c>
    </row>
    <row r="6231" spans="1:13" x14ac:dyDescent="0.2">
      <c r="A6231" s="3">
        <v>41671</v>
      </c>
      <c r="B6231" t="s">
        <v>10207</v>
      </c>
      <c r="C6231" t="s">
        <v>3612</v>
      </c>
      <c r="D6231" t="s">
        <v>10208</v>
      </c>
      <c r="E6231" t="s">
        <v>3611</v>
      </c>
      <c r="F6231" s="4">
        <v>3.78</v>
      </c>
      <c r="G6231" s="4">
        <v>3.8</v>
      </c>
      <c r="H6231" s="4">
        <v>0.44539217948723198</v>
      </c>
      <c r="I6231" s="4">
        <v>4.5</v>
      </c>
      <c r="J6231" s="4">
        <v>2.42</v>
      </c>
      <c r="K6231" s="4">
        <v>3.6</v>
      </c>
      <c r="L6231" s="4">
        <v>4.0075000000000003</v>
      </c>
      <c r="M6231" s="4">
        <v>32</v>
      </c>
    </row>
    <row r="6232" spans="1:13" x14ac:dyDescent="0.2">
      <c r="A6232" s="3">
        <v>41671</v>
      </c>
      <c r="B6232" t="s">
        <v>10193</v>
      </c>
      <c r="C6232" t="s">
        <v>3603</v>
      </c>
      <c r="D6232" t="s">
        <v>10194</v>
      </c>
      <c r="E6232" t="s">
        <v>3602</v>
      </c>
      <c r="F6232" s="4">
        <v>3.9091666666666698</v>
      </c>
      <c r="G6232" s="4">
        <v>3.75</v>
      </c>
      <c r="H6232" s="4">
        <v>0.86536325980975803</v>
      </c>
      <c r="I6232" s="4">
        <v>6.1</v>
      </c>
      <c r="J6232" s="4">
        <v>2.5</v>
      </c>
      <c r="K6232" s="4">
        <v>3.4</v>
      </c>
      <c r="L6232" s="4">
        <v>4.3250000000000002</v>
      </c>
      <c r="M6232" s="4">
        <v>36</v>
      </c>
    </row>
    <row r="6233" spans="1:13" x14ac:dyDescent="0.2">
      <c r="A6233" s="3">
        <v>41671</v>
      </c>
      <c r="B6233" t="s">
        <v>10209</v>
      </c>
      <c r="C6233" t="s">
        <v>3615</v>
      </c>
      <c r="D6233" t="s">
        <v>10210</v>
      </c>
      <c r="E6233" t="s">
        <v>3614</v>
      </c>
      <c r="F6233" s="4">
        <v>3.7706249999999999</v>
      </c>
      <c r="G6233" s="4">
        <v>3.855</v>
      </c>
      <c r="H6233" s="4">
        <v>0.59699212454955697</v>
      </c>
      <c r="I6233" s="4">
        <v>5</v>
      </c>
      <c r="J6233" s="4">
        <v>2.0099999999999998</v>
      </c>
      <c r="K6233" s="4">
        <v>3.375</v>
      </c>
      <c r="L6233" s="4">
        <v>4.2</v>
      </c>
      <c r="M6233" s="4">
        <v>32</v>
      </c>
    </row>
    <row r="6234" spans="1:13" x14ac:dyDescent="0.2">
      <c r="A6234" s="3">
        <v>41699</v>
      </c>
      <c r="B6234" t="s">
        <v>9622</v>
      </c>
      <c r="C6234" t="s">
        <v>3927</v>
      </c>
      <c r="D6234" t="s">
        <v>9623</v>
      </c>
      <c r="E6234" t="s">
        <v>3926</v>
      </c>
      <c r="F6234" s="4">
        <v>6.5339999999999998</v>
      </c>
      <c r="G6234" s="4">
        <v>6.59</v>
      </c>
      <c r="H6234" s="4">
        <v>0.35739800409813899</v>
      </c>
      <c r="I6234" s="4">
        <v>7.18</v>
      </c>
      <c r="J6234" s="4">
        <v>5.75</v>
      </c>
      <c r="K6234" s="4">
        <v>6.35</v>
      </c>
      <c r="L6234" s="4">
        <v>6.8</v>
      </c>
      <c r="M6234" s="4">
        <v>25</v>
      </c>
    </row>
    <row r="6235" spans="1:13" x14ac:dyDescent="0.2">
      <c r="A6235" s="3">
        <v>41699</v>
      </c>
      <c r="B6235" t="s">
        <v>9634</v>
      </c>
      <c r="C6235" t="s">
        <v>3930</v>
      </c>
      <c r="D6235" t="s">
        <v>9635</v>
      </c>
      <c r="E6235" t="s">
        <v>3929</v>
      </c>
      <c r="F6235" s="4">
        <v>6.8341666666666701</v>
      </c>
      <c r="G6235" s="4">
        <v>6.85</v>
      </c>
      <c r="H6235" s="4">
        <v>0.55032730708873301</v>
      </c>
      <c r="I6235" s="4">
        <v>7.64</v>
      </c>
      <c r="J6235" s="4">
        <v>5.64</v>
      </c>
      <c r="K6235" s="4">
        <v>6.5</v>
      </c>
      <c r="L6235" s="4">
        <v>7.2474999999999996</v>
      </c>
      <c r="M6235" s="4">
        <v>24</v>
      </c>
    </row>
    <row r="6236" spans="1:13" x14ac:dyDescent="0.2">
      <c r="A6236" s="3">
        <v>41699</v>
      </c>
      <c r="B6236" t="s">
        <v>9646</v>
      </c>
      <c r="C6236" t="s">
        <v>3933</v>
      </c>
      <c r="D6236" t="s">
        <v>9647</v>
      </c>
      <c r="E6236" t="s">
        <v>3932</v>
      </c>
      <c r="F6236" s="4">
        <v>7.2242857142857098</v>
      </c>
      <c r="G6236" s="4">
        <v>7.2</v>
      </c>
      <c r="H6236" s="4">
        <v>0.81492067975092797</v>
      </c>
      <c r="I6236" s="4">
        <v>8.6300000000000008</v>
      </c>
      <c r="J6236" s="4">
        <v>5.86</v>
      </c>
      <c r="K6236" s="4">
        <v>6.7</v>
      </c>
      <c r="L6236" s="4">
        <v>7.9</v>
      </c>
      <c r="M6236" s="4">
        <v>21</v>
      </c>
    </row>
    <row r="6237" spans="1:13" x14ac:dyDescent="0.2">
      <c r="A6237" s="3">
        <v>41699</v>
      </c>
      <c r="B6237" t="s">
        <v>9596</v>
      </c>
      <c r="C6237" t="s">
        <v>3918</v>
      </c>
      <c r="D6237" t="s">
        <v>9597</v>
      </c>
      <c r="E6237" t="s">
        <v>3917</v>
      </c>
      <c r="F6237" s="4">
        <v>3.4930303030303</v>
      </c>
      <c r="G6237" s="4">
        <v>3.5</v>
      </c>
      <c r="H6237" s="4">
        <v>0.21294783469908801</v>
      </c>
      <c r="I6237" s="4">
        <v>4</v>
      </c>
      <c r="J6237" s="4">
        <v>3.06</v>
      </c>
      <c r="K6237" s="4">
        <v>3.4</v>
      </c>
      <c r="L6237" s="4">
        <v>3.55</v>
      </c>
      <c r="M6237" s="4">
        <v>33</v>
      </c>
    </row>
    <row r="6238" spans="1:13" x14ac:dyDescent="0.2">
      <c r="A6238" s="3">
        <v>41699</v>
      </c>
      <c r="B6238" t="s">
        <v>9604</v>
      </c>
      <c r="C6238" t="s">
        <v>3921</v>
      </c>
      <c r="D6238" t="s">
        <v>9605</v>
      </c>
      <c r="E6238" t="s">
        <v>3920</v>
      </c>
      <c r="F6238" s="4">
        <v>4.0909090909090899</v>
      </c>
      <c r="G6238" s="4">
        <v>4.0999999999999996</v>
      </c>
      <c r="H6238" s="4">
        <v>0.489057535191181</v>
      </c>
      <c r="I6238" s="4">
        <v>4.95</v>
      </c>
      <c r="J6238" s="4">
        <v>2.72</v>
      </c>
      <c r="K6238" s="4">
        <v>3.78</v>
      </c>
      <c r="L6238" s="4">
        <v>4.3</v>
      </c>
      <c r="M6238" s="4">
        <v>33</v>
      </c>
    </row>
    <row r="6239" spans="1:13" x14ac:dyDescent="0.2">
      <c r="A6239" s="3">
        <v>41699</v>
      </c>
      <c r="B6239" t="s">
        <v>9636</v>
      </c>
      <c r="C6239" t="s">
        <v>3924</v>
      </c>
      <c r="D6239" t="s">
        <v>9637</v>
      </c>
      <c r="E6239" t="s">
        <v>3923</v>
      </c>
      <c r="F6239" s="4">
        <v>4.7911538461538496</v>
      </c>
      <c r="G6239" s="4">
        <v>4.7850000000000001</v>
      </c>
      <c r="H6239" s="4">
        <v>0.87740219704797595</v>
      </c>
      <c r="I6239" s="4">
        <v>6.5</v>
      </c>
      <c r="J6239" s="4">
        <v>2.38</v>
      </c>
      <c r="K6239" s="4">
        <v>4.2424999999999997</v>
      </c>
      <c r="L6239" s="4">
        <v>5.5</v>
      </c>
      <c r="M6239" s="4">
        <v>26</v>
      </c>
    </row>
    <row r="6240" spans="1:13" x14ac:dyDescent="0.2">
      <c r="A6240" s="3">
        <v>41699</v>
      </c>
      <c r="B6240" t="s">
        <v>10173</v>
      </c>
      <c r="C6240" t="s">
        <v>3988</v>
      </c>
      <c r="D6240" t="s">
        <v>10174</v>
      </c>
      <c r="E6240" t="s">
        <v>3987</v>
      </c>
      <c r="F6240" s="4">
        <v>4.5245161290322597</v>
      </c>
      <c r="G6240" s="4">
        <v>4.5</v>
      </c>
      <c r="H6240" s="4">
        <v>0.28528160017401999</v>
      </c>
      <c r="I6240" s="4">
        <v>5.0599999999999996</v>
      </c>
      <c r="J6240" s="4">
        <v>3.84</v>
      </c>
      <c r="K6240" s="4">
        <v>4.3</v>
      </c>
      <c r="L6240" s="4">
        <v>4.75</v>
      </c>
      <c r="M6240" s="4">
        <v>31</v>
      </c>
    </row>
    <row r="6241" spans="1:13" x14ac:dyDescent="0.2">
      <c r="A6241" s="3">
        <v>41699</v>
      </c>
      <c r="B6241" t="s">
        <v>10195</v>
      </c>
      <c r="C6241" t="s">
        <v>3991</v>
      </c>
      <c r="D6241" t="s">
        <v>10196</v>
      </c>
      <c r="E6241" t="s">
        <v>3990</v>
      </c>
      <c r="F6241" s="4">
        <v>4.4279999999999999</v>
      </c>
      <c r="G6241" s="4">
        <v>4.3899999999999997</v>
      </c>
      <c r="H6241" s="4">
        <v>0.390679337600015</v>
      </c>
      <c r="I6241" s="4">
        <v>5.37</v>
      </c>
      <c r="J6241" s="4">
        <v>3.62</v>
      </c>
      <c r="K6241" s="4">
        <v>4.2</v>
      </c>
      <c r="L6241" s="4">
        <v>4.7</v>
      </c>
      <c r="M6241" s="4">
        <v>30</v>
      </c>
    </row>
    <row r="6242" spans="1:13" x14ac:dyDescent="0.2">
      <c r="A6242" s="3">
        <v>41699</v>
      </c>
      <c r="B6242" t="s">
        <v>10177</v>
      </c>
      <c r="C6242" t="s">
        <v>3994</v>
      </c>
      <c r="D6242" t="s">
        <v>10178</v>
      </c>
      <c r="E6242" t="s">
        <v>3993</v>
      </c>
      <c r="F6242" s="4">
        <v>4.734375</v>
      </c>
      <c r="G6242" s="4">
        <v>4.75</v>
      </c>
      <c r="H6242" s="4">
        <v>0.16116386171403499</v>
      </c>
      <c r="I6242" s="4">
        <v>5</v>
      </c>
      <c r="J6242" s="4">
        <v>4.4000000000000004</v>
      </c>
      <c r="K6242" s="4">
        <v>4.6849999999999996</v>
      </c>
      <c r="L6242" s="4">
        <v>4.8</v>
      </c>
      <c r="M6242" s="4">
        <v>32</v>
      </c>
    </row>
    <row r="6243" spans="1:13" x14ac:dyDescent="0.2">
      <c r="A6243" s="3">
        <v>41699</v>
      </c>
      <c r="B6243" t="s">
        <v>10197</v>
      </c>
      <c r="C6243" t="s">
        <v>3997</v>
      </c>
      <c r="D6243" t="s">
        <v>10198</v>
      </c>
      <c r="E6243" t="s">
        <v>3996</v>
      </c>
      <c r="F6243" s="4">
        <v>4.6119354838709699</v>
      </c>
      <c r="G6243" s="4">
        <v>4.5999999999999996</v>
      </c>
      <c r="H6243" s="4">
        <v>0.30487614266385499</v>
      </c>
      <c r="I6243" s="4">
        <v>5.25</v>
      </c>
      <c r="J6243" s="4">
        <v>4.0999999999999996</v>
      </c>
      <c r="K6243" s="4">
        <v>4.45</v>
      </c>
      <c r="L6243" s="4">
        <v>4.8</v>
      </c>
      <c r="M6243" s="4">
        <v>31</v>
      </c>
    </row>
    <row r="6244" spans="1:13" x14ac:dyDescent="0.2">
      <c r="A6244" s="3">
        <v>41699</v>
      </c>
      <c r="B6244" t="s">
        <v>7652</v>
      </c>
      <c r="C6244" t="s">
        <v>3906</v>
      </c>
      <c r="D6244" t="s">
        <v>7653</v>
      </c>
      <c r="E6244" t="s">
        <v>3905</v>
      </c>
      <c r="F6244" s="4">
        <v>3.7496874999999998</v>
      </c>
      <c r="G6244" s="4">
        <v>3.55</v>
      </c>
      <c r="H6244" s="4">
        <v>0.36069363619774097</v>
      </c>
      <c r="I6244" s="4">
        <v>5.09</v>
      </c>
      <c r="J6244" s="4">
        <v>3.5</v>
      </c>
      <c r="K6244" s="4">
        <v>3.5</v>
      </c>
      <c r="L6244" s="4">
        <v>4</v>
      </c>
      <c r="M6244" s="4">
        <v>32</v>
      </c>
    </row>
    <row r="6245" spans="1:13" x14ac:dyDescent="0.2">
      <c r="A6245" s="3">
        <v>41699</v>
      </c>
      <c r="B6245" t="s">
        <v>7758</v>
      </c>
      <c r="C6245" t="s">
        <v>4436</v>
      </c>
      <c r="D6245" t="s">
        <v>7759</v>
      </c>
      <c r="E6245" t="s">
        <v>4435</v>
      </c>
      <c r="F6245" s="4">
        <v>4.4140740740740698</v>
      </c>
      <c r="G6245" s="4">
        <v>4.5</v>
      </c>
      <c r="H6245" s="4">
        <v>0.54485890381935098</v>
      </c>
      <c r="I6245" s="4">
        <v>5.81</v>
      </c>
      <c r="J6245" s="4">
        <v>3.5</v>
      </c>
      <c r="K6245" s="4">
        <v>4</v>
      </c>
      <c r="L6245" s="4">
        <v>4.5599999999999996</v>
      </c>
      <c r="M6245" s="4">
        <v>27</v>
      </c>
    </row>
    <row r="6246" spans="1:13" x14ac:dyDescent="0.2">
      <c r="A6246" s="3">
        <v>41699</v>
      </c>
      <c r="B6246" t="s">
        <v>7570</v>
      </c>
      <c r="C6246" t="s">
        <v>3897</v>
      </c>
      <c r="D6246" t="s">
        <v>7571</v>
      </c>
      <c r="E6246" t="s">
        <v>3896</v>
      </c>
      <c r="F6246" s="4">
        <v>3.5251515151515198</v>
      </c>
      <c r="G6246" s="4">
        <v>3.5</v>
      </c>
      <c r="H6246" s="4">
        <v>8.9795643411902604E-2</v>
      </c>
      <c r="I6246" s="4">
        <v>3.9</v>
      </c>
      <c r="J6246" s="4">
        <v>3.5</v>
      </c>
      <c r="K6246" s="4">
        <v>3.5</v>
      </c>
      <c r="L6246" s="4">
        <v>3.5</v>
      </c>
      <c r="M6246" s="4">
        <v>33</v>
      </c>
    </row>
    <row r="6247" spans="1:13" x14ac:dyDescent="0.2">
      <c r="A6247" s="3">
        <v>41699</v>
      </c>
      <c r="B6247" t="s">
        <v>7678</v>
      </c>
      <c r="C6247" t="s">
        <v>3909</v>
      </c>
      <c r="D6247" t="s">
        <v>7679</v>
      </c>
      <c r="E6247" t="s">
        <v>3908</v>
      </c>
      <c r="F6247" s="4">
        <v>3.9153125000000002</v>
      </c>
      <c r="G6247" s="4">
        <v>3.75</v>
      </c>
      <c r="H6247" s="4">
        <v>0.41808306301576598</v>
      </c>
      <c r="I6247" s="4">
        <v>5.34</v>
      </c>
      <c r="J6247" s="4">
        <v>3.5</v>
      </c>
      <c r="K6247" s="4">
        <v>3.7124999999999999</v>
      </c>
      <c r="L6247" s="4">
        <v>4</v>
      </c>
      <c r="M6247" s="4">
        <v>32</v>
      </c>
    </row>
    <row r="6248" spans="1:13" x14ac:dyDescent="0.2">
      <c r="A6248" s="3">
        <v>41699</v>
      </c>
      <c r="B6248" t="s">
        <v>7596</v>
      </c>
      <c r="C6248" t="s">
        <v>3900</v>
      </c>
      <c r="D6248" t="s">
        <v>7597</v>
      </c>
      <c r="E6248" t="s">
        <v>3899</v>
      </c>
      <c r="F6248" s="4">
        <v>3.5424242424242398</v>
      </c>
      <c r="G6248" s="4">
        <v>3.5</v>
      </c>
      <c r="H6248" s="4">
        <v>0.169152858072039</v>
      </c>
      <c r="I6248" s="4">
        <v>4.3499999999999996</v>
      </c>
      <c r="J6248" s="4">
        <v>3.4</v>
      </c>
      <c r="K6248" s="4">
        <v>3.5</v>
      </c>
      <c r="L6248" s="4">
        <v>3.5</v>
      </c>
      <c r="M6248" s="4">
        <v>33</v>
      </c>
    </row>
    <row r="6249" spans="1:13" x14ac:dyDescent="0.2">
      <c r="A6249" s="3">
        <v>41699</v>
      </c>
      <c r="B6249" t="s">
        <v>7712</v>
      </c>
      <c r="C6249" t="s">
        <v>3912</v>
      </c>
      <c r="D6249" t="s">
        <v>7713</v>
      </c>
      <c r="E6249" t="s">
        <v>3911</v>
      </c>
      <c r="F6249" s="4">
        <v>4.0965625000000001</v>
      </c>
      <c r="G6249" s="4">
        <v>4</v>
      </c>
      <c r="H6249" s="4">
        <v>0.45029459443146103</v>
      </c>
      <c r="I6249" s="4">
        <v>5.54</v>
      </c>
      <c r="J6249" s="4">
        <v>3.5</v>
      </c>
      <c r="K6249" s="4">
        <v>3.75</v>
      </c>
      <c r="L6249" s="4">
        <v>4.2750000000000004</v>
      </c>
      <c r="M6249" s="4">
        <v>32</v>
      </c>
    </row>
    <row r="6250" spans="1:13" x14ac:dyDescent="0.2">
      <c r="A6250" s="3">
        <v>41699</v>
      </c>
      <c r="B6250" t="s">
        <v>7622</v>
      </c>
      <c r="C6250" t="s">
        <v>3903</v>
      </c>
      <c r="D6250" t="s">
        <v>7623</v>
      </c>
      <c r="E6250" t="s">
        <v>3902</v>
      </c>
      <c r="F6250" s="4">
        <v>3.6072727272727301</v>
      </c>
      <c r="G6250" s="4">
        <v>3.5</v>
      </c>
      <c r="H6250" s="4">
        <v>0.25793982737346799</v>
      </c>
      <c r="I6250" s="4">
        <v>4.7699999999999996</v>
      </c>
      <c r="J6250" s="4">
        <v>3.5</v>
      </c>
      <c r="K6250" s="4">
        <v>3.5</v>
      </c>
      <c r="L6250" s="4">
        <v>3.5</v>
      </c>
      <c r="M6250" s="4">
        <v>33</v>
      </c>
    </row>
    <row r="6251" spans="1:13" x14ac:dyDescent="0.2">
      <c r="A6251" s="3">
        <v>41699</v>
      </c>
      <c r="B6251" t="s">
        <v>7730</v>
      </c>
      <c r="C6251" t="s">
        <v>3915</v>
      </c>
      <c r="D6251" t="s">
        <v>7731</v>
      </c>
      <c r="E6251" t="s">
        <v>3914</v>
      </c>
      <c r="F6251" s="4">
        <v>4.22545454545455</v>
      </c>
      <c r="G6251" s="4">
        <v>4.2</v>
      </c>
      <c r="H6251" s="4">
        <v>0.465906984474174</v>
      </c>
      <c r="I6251" s="4">
        <v>5.69</v>
      </c>
      <c r="J6251" s="4">
        <v>3.5</v>
      </c>
      <c r="K6251" s="4">
        <v>4</v>
      </c>
      <c r="L6251" s="4">
        <v>4.5</v>
      </c>
      <c r="M6251" s="4">
        <v>33</v>
      </c>
    </row>
    <row r="6252" spans="1:13" x14ac:dyDescent="0.2">
      <c r="A6252" s="3">
        <v>41699</v>
      </c>
      <c r="B6252" t="s">
        <v>7760</v>
      </c>
      <c r="C6252" t="s">
        <v>3081</v>
      </c>
      <c r="D6252" t="s">
        <v>7761</v>
      </c>
      <c r="E6252" t="s">
        <v>3080</v>
      </c>
      <c r="F6252" s="4">
        <v>3.56076923076923</v>
      </c>
      <c r="G6252" s="4">
        <v>3.59</v>
      </c>
      <c r="H6252" s="4">
        <v>0.262301399713189</v>
      </c>
      <c r="I6252" s="4">
        <v>4.09</v>
      </c>
      <c r="J6252" s="4">
        <v>2.8</v>
      </c>
      <c r="K6252" s="4">
        <v>3.43</v>
      </c>
      <c r="L6252" s="4">
        <v>3.7250000000000001</v>
      </c>
      <c r="M6252" s="4">
        <v>39</v>
      </c>
    </row>
    <row r="6253" spans="1:13" x14ac:dyDescent="0.2">
      <c r="A6253" s="3">
        <v>41699</v>
      </c>
      <c r="B6253" t="s">
        <v>9566</v>
      </c>
      <c r="C6253" t="s">
        <v>3072</v>
      </c>
      <c r="D6253" t="s">
        <v>9567</v>
      </c>
      <c r="E6253" t="s">
        <v>3071</v>
      </c>
      <c r="F6253" s="4">
        <v>3.9228205128205098</v>
      </c>
      <c r="G6253" s="4">
        <v>3.95</v>
      </c>
      <c r="H6253" s="4">
        <v>0.212218218350193</v>
      </c>
      <c r="I6253" s="4">
        <v>4.3499999999999996</v>
      </c>
      <c r="J6253" s="4">
        <v>3.2</v>
      </c>
      <c r="K6253" s="4">
        <v>3.8650000000000002</v>
      </c>
      <c r="L6253" s="4">
        <v>4.0149999999999997</v>
      </c>
      <c r="M6253" s="4">
        <v>39</v>
      </c>
    </row>
    <row r="6254" spans="1:13" x14ac:dyDescent="0.2">
      <c r="A6254" s="3">
        <v>41699</v>
      </c>
      <c r="B6254" t="s">
        <v>9598</v>
      </c>
      <c r="C6254" t="s">
        <v>3075</v>
      </c>
      <c r="D6254" t="s">
        <v>9599</v>
      </c>
      <c r="E6254" t="s">
        <v>3074</v>
      </c>
      <c r="F6254" s="4">
        <v>3.56666666666667</v>
      </c>
      <c r="G6254" s="4">
        <v>3.58</v>
      </c>
      <c r="H6254" s="4">
        <v>0.26529361423597397</v>
      </c>
      <c r="I6254" s="4">
        <v>4.1900000000000004</v>
      </c>
      <c r="J6254" s="4">
        <v>3</v>
      </c>
      <c r="K6254" s="4">
        <v>3.39</v>
      </c>
      <c r="L6254" s="4">
        <v>3.7250000000000001</v>
      </c>
      <c r="M6254" s="4">
        <v>39</v>
      </c>
    </row>
    <row r="6255" spans="1:13" x14ac:dyDescent="0.2">
      <c r="A6255" s="3">
        <v>41699</v>
      </c>
      <c r="B6255" t="s">
        <v>7286</v>
      </c>
      <c r="C6255" t="s">
        <v>3102</v>
      </c>
      <c r="D6255" t="s">
        <v>7287</v>
      </c>
      <c r="E6255" t="s">
        <v>3101</v>
      </c>
      <c r="F6255" s="4">
        <v>3.4932352941176501</v>
      </c>
      <c r="G6255" s="4">
        <v>3.5</v>
      </c>
      <c r="H6255" s="4">
        <v>0.25440031194276802</v>
      </c>
      <c r="I6255" s="4">
        <v>3.97</v>
      </c>
      <c r="J6255" s="4">
        <v>3</v>
      </c>
      <c r="K6255" s="4">
        <v>3.3250000000000002</v>
      </c>
      <c r="L6255" s="4">
        <v>3.6225000000000001</v>
      </c>
      <c r="M6255" s="4">
        <v>34</v>
      </c>
    </row>
    <row r="6256" spans="1:13" x14ac:dyDescent="0.2">
      <c r="A6256" s="3">
        <v>41699</v>
      </c>
      <c r="B6256" t="s">
        <v>9638</v>
      </c>
      <c r="C6256" t="s">
        <v>3078</v>
      </c>
      <c r="D6256" t="s">
        <v>9639</v>
      </c>
      <c r="E6256" t="s">
        <v>3077</v>
      </c>
      <c r="F6256" s="4">
        <v>3.52030303030303</v>
      </c>
      <c r="G6256" s="4">
        <v>3.53</v>
      </c>
      <c r="H6256" s="4">
        <v>0.26621754319171098</v>
      </c>
      <c r="I6256" s="4">
        <v>4.07</v>
      </c>
      <c r="J6256" s="4">
        <v>3</v>
      </c>
      <c r="K6256" s="4">
        <v>3.4</v>
      </c>
      <c r="L6256" s="4">
        <v>3.66</v>
      </c>
      <c r="M6256" s="4">
        <v>33</v>
      </c>
    </row>
    <row r="6257" spans="1:13" x14ac:dyDescent="0.2">
      <c r="A6257" s="3">
        <v>41699</v>
      </c>
      <c r="B6257" t="s">
        <v>7742</v>
      </c>
      <c r="C6257" t="s">
        <v>3105</v>
      </c>
      <c r="D6257" t="s">
        <v>7743</v>
      </c>
      <c r="E6257" t="s">
        <v>3104</v>
      </c>
      <c r="F6257" s="4">
        <v>3.40787878787879</v>
      </c>
      <c r="G6257" s="4">
        <v>3.5</v>
      </c>
      <c r="H6257" s="4">
        <v>0.291587868143523</v>
      </c>
      <c r="I6257" s="4">
        <v>4</v>
      </c>
      <c r="J6257" s="4">
        <v>2.94</v>
      </c>
      <c r="K6257" s="4">
        <v>3.2</v>
      </c>
      <c r="L6257" s="4">
        <v>3.5</v>
      </c>
      <c r="M6257" s="4">
        <v>33</v>
      </c>
    </row>
    <row r="6258" spans="1:13" x14ac:dyDescent="0.2">
      <c r="A6258" s="3">
        <v>41699</v>
      </c>
      <c r="B6258" t="s">
        <v>7744</v>
      </c>
      <c r="C6258" t="s">
        <v>3144</v>
      </c>
      <c r="D6258" t="s">
        <v>7745</v>
      </c>
      <c r="E6258" t="s">
        <v>3143</v>
      </c>
      <c r="F6258" s="4">
        <v>0.49969230769230799</v>
      </c>
      <c r="G6258" s="4">
        <v>0.45</v>
      </c>
      <c r="H6258" s="4">
        <v>0.12751680051254199</v>
      </c>
      <c r="I6258" s="4">
        <v>0.81</v>
      </c>
      <c r="J6258" s="4">
        <v>0.31</v>
      </c>
      <c r="K6258" s="4">
        <v>0.41</v>
      </c>
      <c r="L6258" s="4">
        <v>0.57999999999999996</v>
      </c>
      <c r="M6258" s="4">
        <v>39</v>
      </c>
    </row>
    <row r="6259" spans="1:13" x14ac:dyDescent="0.2">
      <c r="A6259" s="3">
        <v>41699</v>
      </c>
      <c r="B6259" t="s">
        <v>7752</v>
      </c>
      <c r="C6259" t="s">
        <v>3147</v>
      </c>
      <c r="D6259" t="s">
        <v>7753</v>
      </c>
      <c r="E6259" t="s">
        <v>3146</v>
      </c>
      <c r="F6259" s="4">
        <v>0.29092307692307701</v>
      </c>
      <c r="G6259" s="4">
        <v>0.3</v>
      </c>
      <c r="H6259" s="4">
        <v>8.5849128559898194E-2</v>
      </c>
      <c r="I6259" s="4">
        <v>0.51</v>
      </c>
      <c r="J6259" s="4">
        <v>0.09</v>
      </c>
      <c r="K6259" s="4">
        <v>0.24</v>
      </c>
      <c r="L6259" s="4">
        <v>0.33</v>
      </c>
      <c r="M6259" s="4">
        <v>39</v>
      </c>
    </row>
    <row r="6260" spans="1:13" x14ac:dyDescent="0.2">
      <c r="A6260" s="3">
        <v>41699</v>
      </c>
      <c r="B6260" t="s">
        <v>7656</v>
      </c>
      <c r="C6260" t="s">
        <v>3114</v>
      </c>
      <c r="D6260" t="s">
        <v>7657</v>
      </c>
      <c r="E6260" t="s">
        <v>3113</v>
      </c>
      <c r="F6260" s="4">
        <v>0.316846153846154</v>
      </c>
      <c r="G6260" s="4">
        <v>0.3</v>
      </c>
      <c r="H6260" s="4">
        <v>9.6428467750517305E-2</v>
      </c>
      <c r="I6260" s="4">
        <v>0.7</v>
      </c>
      <c r="J6260" s="4">
        <v>0</v>
      </c>
      <c r="K6260" s="4">
        <v>0.28000000000000003</v>
      </c>
      <c r="L6260" s="4">
        <v>0.34499999999999997</v>
      </c>
      <c r="M6260" s="4">
        <v>39</v>
      </c>
    </row>
    <row r="6261" spans="1:13" x14ac:dyDescent="0.2">
      <c r="A6261" s="3">
        <v>41699</v>
      </c>
      <c r="B6261" t="s">
        <v>7762</v>
      </c>
      <c r="C6261" t="s">
        <v>3150</v>
      </c>
      <c r="D6261" t="s">
        <v>7763</v>
      </c>
      <c r="E6261" t="s">
        <v>3149</v>
      </c>
      <c r="F6261" s="4">
        <v>0.31461538461538502</v>
      </c>
      <c r="G6261" s="4">
        <v>0.31</v>
      </c>
      <c r="H6261" s="4">
        <v>0.112690684102107</v>
      </c>
      <c r="I6261" s="4">
        <v>0.69</v>
      </c>
      <c r="J6261" s="4">
        <v>0.06</v>
      </c>
      <c r="K6261" s="4">
        <v>0.28000000000000003</v>
      </c>
      <c r="L6261" s="4">
        <v>0.36499999999999999</v>
      </c>
      <c r="M6261" s="4">
        <v>39</v>
      </c>
    </row>
    <row r="6262" spans="1:13" x14ac:dyDescent="0.2">
      <c r="A6262" s="3">
        <v>41699</v>
      </c>
      <c r="B6262" t="s">
        <v>7664</v>
      </c>
      <c r="C6262" t="s">
        <v>3117</v>
      </c>
      <c r="D6262" t="s">
        <v>7665</v>
      </c>
      <c r="E6262" t="s">
        <v>3116</v>
      </c>
      <c r="F6262" s="4">
        <v>-1.63846153846154E-2</v>
      </c>
      <c r="G6262" s="4">
        <v>-0.03</v>
      </c>
      <c r="H6262" s="4">
        <v>0.14272270047462399</v>
      </c>
      <c r="I6262" s="4">
        <v>0.43</v>
      </c>
      <c r="J6262" s="4">
        <v>-0.34</v>
      </c>
      <c r="K6262" s="4">
        <v>-0.1</v>
      </c>
      <c r="L6262" s="4">
        <v>5.5E-2</v>
      </c>
      <c r="M6262" s="4">
        <v>39</v>
      </c>
    </row>
    <row r="6263" spans="1:13" x14ac:dyDescent="0.2">
      <c r="A6263" s="3">
        <v>41699</v>
      </c>
      <c r="B6263" t="s">
        <v>7672</v>
      </c>
      <c r="C6263" t="s">
        <v>3120</v>
      </c>
      <c r="D6263" t="s">
        <v>7673</v>
      </c>
      <c r="E6263" t="s">
        <v>3119</v>
      </c>
      <c r="F6263" s="4">
        <v>-0.27346153846153798</v>
      </c>
      <c r="G6263" s="4">
        <v>-0.28999999999999998</v>
      </c>
      <c r="H6263" s="4">
        <v>0.18104882245781201</v>
      </c>
      <c r="I6263" s="4">
        <v>0.31</v>
      </c>
      <c r="J6263" s="4">
        <v>-0.67</v>
      </c>
      <c r="K6263" s="4">
        <v>-0.36</v>
      </c>
      <c r="L6263" s="4">
        <v>-0.2</v>
      </c>
      <c r="M6263" s="4">
        <v>39</v>
      </c>
    </row>
    <row r="6264" spans="1:13" x14ac:dyDescent="0.2">
      <c r="A6264" s="3">
        <v>41699</v>
      </c>
      <c r="B6264" t="s">
        <v>7682</v>
      </c>
      <c r="C6264" t="s">
        <v>3123</v>
      </c>
      <c r="D6264" t="s">
        <v>7683</v>
      </c>
      <c r="E6264" t="s">
        <v>3122</v>
      </c>
      <c r="F6264" s="4">
        <v>0.139897435897436</v>
      </c>
      <c r="G6264" s="4">
        <v>0.16</v>
      </c>
      <c r="H6264" s="4">
        <v>0.10736749357912199</v>
      </c>
      <c r="I6264" s="4">
        <v>0.32</v>
      </c>
      <c r="J6264" s="4">
        <v>-0.14000000000000001</v>
      </c>
      <c r="K6264" s="4">
        <v>7.0000000000000007E-2</v>
      </c>
      <c r="L6264" s="4">
        <v>0.20499999999999999</v>
      </c>
      <c r="M6264" s="4">
        <v>39</v>
      </c>
    </row>
    <row r="6265" spans="1:13" x14ac:dyDescent="0.2">
      <c r="A6265" s="3">
        <v>41699</v>
      </c>
      <c r="B6265" t="s">
        <v>7690</v>
      </c>
      <c r="C6265" t="s">
        <v>3126</v>
      </c>
      <c r="D6265" t="s">
        <v>7691</v>
      </c>
      <c r="E6265" t="s">
        <v>3125</v>
      </c>
      <c r="F6265" s="4">
        <v>0.24064102564102599</v>
      </c>
      <c r="G6265" s="4">
        <v>0.26</v>
      </c>
      <c r="H6265" s="4">
        <v>0.11139179011122601</v>
      </c>
      <c r="I6265" s="4">
        <v>0.49</v>
      </c>
      <c r="J6265" s="4">
        <v>-0.04</v>
      </c>
      <c r="K6265" s="4">
        <v>0.19</v>
      </c>
      <c r="L6265" s="4">
        <v>0.32</v>
      </c>
      <c r="M6265" s="4">
        <v>39</v>
      </c>
    </row>
    <row r="6266" spans="1:13" x14ac:dyDescent="0.2">
      <c r="A6266" s="3">
        <v>41699</v>
      </c>
      <c r="B6266" t="s">
        <v>7698</v>
      </c>
      <c r="C6266" t="s">
        <v>3129</v>
      </c>
      <c r="D6266" t="s">
        <v>7699</v>
      </c>
      <c r="E6266" t="s">
        <v>3128</v>
      </c>
      <c r="F6266" s="4">
        <v>0.26758974358974402</v>
      </c>
      <c r="G6266" s="4">
        <v>0.27</v>
      </c>
      <c r="H6266" s="4">
        <v>7.1600028649184896E-2</v>
      </c>
      <c r="I6266" s="4">
        <v>0.45</v>
      </c>
      <c r="J6266" s="4">
        <v>0.09</v>
      </c>
      <c r="K6266" s="4">
        <v>0.22500000000000001</v>
      </c>
      <c r="L6266" s="4">
        <v>0.30499999999999999</v>
      </c>
      <c r="M6266" s="4">
        <v>39</v>
      </c>
    </row>
    <row r="6267" spans="1:13" x14ac:dyDescent="0.2">
      <c r="A6267" s="3">
        <v>41699</v>
      </c>
      <c r="B6267" t="s">
        <v>7706</v>
      </c>
      <c r="C6267" t="s">
        <v>3132</v>
      </c>
      <c r="D6267" t="s">
        <v>7707</v>
      </c>
      <c r="E6267" t="s">
        <v>3131</v>
      </c>
      <c r="F6267" s="4">
        <v>0.37723076923076898</v>
      </c>
      <c r="G6267" s="4">
        <v>0.39</v>
      </c>
      <c r="H6267" s="4">
        <v>7.9081058194628295E-2</v>
      </c>
      <c r="I6267" s="4">
        <v>0.52</v>
      </c>
      <c r="J6267" s="4">
        <v>0.17</v>
      </c>
      <c r="K6267" s="4">
        <v>0.35</v>
      </c>
      <c r="L6267" s="4">
        <v>0.42</v>
      </c>
      <c r="M6267" s="4">
        <v>39</v>
      </c>
    </row>
    <row r="6268" spans="1:13" x14ac:dyDescent="0.2">
      <c r="A6268" s="3">
        <v>41699</v>
      </c>
      <c r="B6268" t="s">
        <v>7716</v>
      </c>
      <c r="C6268" t="s">
        <v>3135</v>
      </c>
      <c r="D6268" t="s">
        <v>7717</v>
      </c>
      <c r="E6268" t="s">
        <v>3134</v>
      </c>
      <c r="F6268" s="4">
        <v>0.476897435897436</v>
      </c>
      <c r="G6268" s="4">
        <v>0.47</v>
      </c>
      <c r="H6268" s="4">
        <v>9.9541790978197195E-2</v>
      </c>
      <c r="I6268" s="4">
        <v>0.68</v>
      </c>
      <c r="J6268" s="4">
        <v>0.21</v>
      </c>
      <c r="K6268" s="4">
        <v>0.44</v>
      </c>
      <c r="L6268" s="4">
        <v>0.55000000000000004</v>
      </c>
      <c r="M6268" s="4">
        <v>39</v>
      </c>
    </row>
    <row r="6269" spans="1:13" x14ac:dyDescent="0.2">
      <c r="A6269" s="3">
        <v>41699</v>
      </c>
      <c r="B6269" t="s">
        <v>7724</v>
      </c>
      <c r="C6269" t="s">
        <v>3138</v>
      </c>
      <c r="D6269" t="s">
        <v>7725</v>
      </c>
      <c r="E6269" t="s">
        <v>3137</v>
      </c>
      <c r="F6269" s="4">
        <v>0.72112820512820497</v>
      </c>
      <c r="G6269" s="4">
        <v>0.75</v>
      </c>
      <c r="H6269" s="4">
        <v>0.15319117390529799</v>
      </c>
      <c r="I6269" s="4">
        <v>1.06</v>
      </c>
      <c r="J6269" s="4">
        <v>0.31</v>
      </c>
      <c r="K6269" s="4">
        <v>0.627</v>
      </c>
      <c r="L6269" s="4">
        <v>0.83</v>
      </c>
      <c r="M6269" s="4">
        <v>39</v>
      </c>
    </row>
    <row r="6270" spans="1:13" x14ac:dyDescent="0.2">
      <c r="A6270" s="3">
        <v>41699</v>
      </c>
      <c r="B6270" t="s">
        <v>7734</v>
      </c>
      <c r="C6270" t="s">
        <v>3141</v>
      </c>
      <c r="D6270" t="s">
        <v>7735</v>
      </c>
      <c r="E6270" t="s">
        <v>3140</v>
      </c>
      <c r="F6270" s="4">
        <v>0.475769230769231</v>
      </c>
      <c r="G6270" s="4">
        <v>0.47499999999999998</v>
      </c>
      <c r="H6270" s="4">
        <v>0.119023098496504</v>
      </c>
      <c r="I6270" s="4">
        <v>0.8</v>
      </c>
      <c r="J6270" s="4">
        <v>0.23</v>
      </c>
      <c r="K6270" s="4">
        <v>0.39500000000000002</v>
      </c>
      <c r="L6270" s="4">
        <v>0.55500000000000005</v>
      </c>
      <c r="M6270" s="4">
        <v>39</v>
      </c>
    </row>
    <row r="6271" spans="1:13" x14ac:dyDescent="0.2">
      <c r="A6271" s="3">
        <v>41699</v>
      </c>
      <c r="B6271" t="s">
        <v>7764</v>
      </c>
      <c r="C6271" t="s">
        <v>3096</v>
      </c>
      <c r="D6271" t="s">
        <v>7765</v>
      </c>
      <c r="E6271" t="s">
        <v>3095</v>
      </c>
      <c r="F6271" s="4">
        <v>3.0015142857142898</v>
      </c>
      <c r="G6271" s="4">
        <v>3.03</v>
      </c>
      <c r="H6271" s="4">
        <v>0.38186495699154099</v>
      </c>
      <c r="I6271" s="4">
        <v>3.88</v>
      </c>
      <c r="J6271" s="4">
        <v>1.86</v>
      </c>
      <c r="K6271" s="4">
        <v>2.7949999999999999</v>
      </c>
      <c r="L6271" s="4">
        <v>3.2</v>
      </c>
      <c r="M6271" s="4">
        <v>35</v>
      </c>
    </row>
    <row r="6272" spans="1:13" x14ac:dyDescent="0.2">
      <c r="A6272" s="3">
        <v>41699</v>
      </c>
      <c r="B6272" t="s">
        <v>9606</v>
      </c>
      <c r="C6272" t="s">
        <v>3087</v>
      </c>
      <c r="D6272" t="s">
        <v>9607</v>
      </c>
      <c r="E6272" t="s">
        <v>3086</v>
      </c>
      <c r="F6272" s="4">
        <v>3.3279999999999998</v>
      </c>
      <c r="G6272" s="4">
        <v>3.41</v>
      </c>
      <c r="H6272" s="4">
        <v>0.35410865730234597</v>
      </c>
      <c r="I6272" s="4">
        <v>4.08</v>
      </c>
      <c r="J6272" s="4">
        <v>2.2599999999999998</v>
      </c>
      <c r="K6272" s="4">
        <v>3.11</v>
      </c>
      <c r="L6272" s="4">
        <v>3.5449999999999999</v>
      </c>
      <c r="M6272" s="4">
        <v>35</v>
      </c>
    </row>
    <row r="6273" spans="1:13" x14ac:dyDescent="0.2">
      <c r="A6273" s="3">
        <v>41699</v>
      </c>
      <c r="B6273" t="s">
        <v>9608</v>
      </c>
      <c r="C6273" t="s">
        <v>3090</v>
      </c>
      <c r="D6273" t="s">
        <v>9609</v>
      </c>
      <c r="E6273" t="s">
        <v>3089</v>
      </c>
      <c r="F6273" s="4">
        <v>3.1471428571428599</v>
      </c>
      <c r="G6273" s="4">
        <v>3.16</v>
      </c>
      <c r="H6273" s="4">
        <v>0.36356544381001499</v>
      </c>
      <c r="I6273" s="4">
        <v>3.88</v>
      </c>
      <c r="J6273" s="4">
        <v>1.93</v>
      </c>
      <c r="K6273" s="4">
        <v>2.97</v>
      </c>
      <c r="L6273" s="4">
        <v>3.335</v>
      </c>
      <c r="M6273" s="4">
        <v>35</v>
      </c>
    </row>
    <row r="6274" spans="1:13" x14ac:dyDescent="0.2">
      <c r="A6274" s="3">
        <v>41699</v>
      </c>
      <c r="B6274" t="s">
        <v>9877</v>
      </c>
      <c r="C6274" t="s">
        <v>3108</v>
      </c>
      <c r="D6274" t="s">
        <v>9878</v>
      </c>
      <c r="E6274" t="s">
        <v>3107</v>
      </c>
      <c r="F6274" s="4">
        <v>3.1493103448275899</v>
      </c>
      <c r="G6274" s="4">
        <v>3.2</v>
      </c>
      <c r="H6274" s="4">
        <v>0.35045818004519602</v>
      </c>
      <c r="I6274" s="4">
        <v>3.87</v>
      </c>
      <c r="J6274" s="4">
        <v>1.92</v>
      </c>
      <c r="K6274" s="4">
        <v>3</v>
      </c>
      <c r="L6274" s="4">
        <v>3.3</v>
      </c>
      <c r="M6274" s="4">
        <v>29</v>
      </c>
    </row>
    <row r="6275" spans="1:13" x14ac:dyDescent="0.2">
      <c r="A6275" s="3">
        <v>41699</v>
      </c>
      <c r="B6275" t="s">
        <v>9640</v>
      </c>
      <c r="C6275" t="s">
        <v>3093</v>
      </c>
      <c r="D6275" t="s">
        <v>9641</v>
      </c>
      <c r="E6275" t="s">
        <v>3092</v>
      </c>
      <c r="F6275" s="4">
        <v>3.1520689655172398</v>
      </c>
      <c r="G6275" s="4">
        <v>3.19</v>
      </c>
      <c r="H6275" s="4">
        <v>0.34957504109934101</v>
      </c>
      <c r="I6275" s="4">
        <v>3.89</v>
      </c>
      <c r="J6275" s="4">
        <v>1.92</v>
      </c>
      <c r="K6275" s="4">
        <v>3</v>
      </c>
      <c r="L6275" s="4">
        <v>3.3</v>
      </c>
      <c r="M6275" s="4">
        <v>29</v>
      </c>
    </row>
    <row r="6276" spans="1:13" x14ac:dyDescent="0.2">
      <c r="A6276" s="3">
        <v>41699</v>
      </c>
      <c r="B6276" t="s">
        <v>9879</v>
      </c>
      <c r="C6276" t="s">
        <v>3111</v>
      </c>
      <c r="D6276" t="s">
        <v>9880</v>
      </c>
      <c r="E6276" t="s">
        <v>3110</v>
      </c>
      <c r="F6276" s="4">
        <v>3.0910714285714298</v>
      </c>
      <c r="G6276" s="4">
        <v>3.11</v>
      </c>
      <c r="H6276" s="4">
        <v>0.38376631861275601</v>
      </c>
      <c r="I6276" s="4">
        <v>3.8</v>
      </c>
      <c r="J6276" s="4">
        <v>1.87</v>
      </c>
      <c r="K6276" s="4">
        <v>3</v>
      </c>
      <c r="L6276" s="4">
        <v>3.2625000000000002</v>
      </c>
      <c r="M6276" s="4">
        <v>28</v>
      </c>
    </row>
    <row r="6277" spans="1:13" x14ac:dyDescent="0.2">
      <c r="A6277" s="3">
        <v>41699</v>
      </c>
      <c r="B6277" t="s">
        <v>7766</v>
      </c>
      <c r="C6277" t="s">
        <v>3153</v>
      </c>
      <c r="D6277" t="s">
        <v>7767</v>
      </c>
      <c r="E6277" t="s">
        <v>3152</v>
      </c>
      <c r="F6277" s="4">
        <v>0.209485714285714</v>
      </c>
      <c r="G6277" s="4">
        <v>0.2</v>
      </c>
      <c r="H6277" s="4">
        <v>5.8860438840567603E-2</v>
      </c>
      <c r="I6277" s="4">
        <v>0.41</v>
      </c>
      <c r="J6277" s="4">
        <v>0.08</v>
      </c>
      <c r="K6277" s="4">
        <v>0.18</v>
      </c>
      <c r="L6277" s="4">
        <v>0.23499999999999999</v>
      </c>
      <c r="M6277" s="4">
        <v>35</v>
      </c>
    </row>
    <row r="6278" spans="1:13" x14ac:dyDescent="0.2">
      <c r="A6278" s="3">
        <v>41699</v>
      </c>
      <c r="B6278" t="s">
        <v>10179</v>
      </c>
      <c r="C6278" t="s">
        <v>4324</v>
      </c>
      <c r="D6278" t="s">
        <v>10180</v>
      </c>
      <c r="E6278" t="s">
        <v>4323</v>
      </c>
      <c r="F6278" s="4">
        <v>2.6780645161290302</v>
      </c>
      <c r="G6278" s="4">
        <v>2.7</v>
      </c>
      <c r="H6278" s="4">
        <v>0.22741180495360799</v>
      </c>
      <c r="I6278" s="4">
        <v>3</v>
      </c>
      <c r="J6278" s="4">
        <v>1.9</v>
      </c>
      <c r="K6278" s="4">
        <v>2.6</v>
      </c>
      <c r="L6278" s="4">
        <v>2.85</v>
      </c>
      <c r="M6278" s="4">
        <v>31</v>
      </c>
    </row>
    <row r="6279" spans="1:13" x14ac:dyDescent="0.2">
      <c r="A6279" s="3">
        <v>41699</v>
      </c>
      <c r="B6279" t="s">
        <v>10199</v>
      </c>
      <c r="C6279" t="s">
        <v>4327</v>
      </c>
      <c r="D6279" t="s">
        <v>10200</v>
      </c>
      <c r="E6279" t="s">
        <v>4326</v>
      </c>
      <c r="F6279" s="4">
        <v>2.9903225806451599</v>
      </c>
      <c r="G6279" s="4">
        <v>3</v>
      </c>
      <c r="H6279" s="4">
        <v>0.277314308694037</v>
      </c>
      <c r="I6279" s="4">
        <v>3.5</v>
      </c>
      <c r="J6279" s="4">
        <v>2.2999999999999998</v>
      </c>
      <c r="K6279" s="4">
        <v>2.9</v>
      </c>
      <c r="L6279" s="4">
        <v>3.2</v>
      </c>
      <c r="M6279" s="4">
        <v>31</v>
      </c>
    </row>
    <row r="6280" spans="1:13" x14ac:dyDescent="0.2">
      <c r="A6280" s="3">
        <v>41699</v>
      </c>
      <c r="B6280" t="s">
        <v>9648</v>
      </c>
      <c r="C6280" t="s">
        <v>3939</v>
      </c>
      <c r="D6280" t="s">
        <v>9649</v>
      </c>
      <c r="E6280" t="s">
        <v>3947</v>
      </c>
      <c r="F6280" s="4">
        <v>13.1281891891892</v>
      </c>
      <c r="G6280" s="4">
        <v>13.15</v>
      </c>
      <c r="H6280" s="4">
        <v>0.156182556615619</v>
      </c>
      <c r="I6280" s="4">
        <v>13.48</v>
      </c>
      <c r="J6280" s="4">
        <v>12.6</v>
      </c>
      <c r="K6280" s="4">
        <v>13.05</v>
      </c>
      <c r="L6280" s="4">
        <v>13.22</v>
      </c>
      <c r="M6280" s="4">
        <v>37</v>
      </c>
    </row>
    <row r="6281" spans="1:13" x14ac:dyDescent="0.2">
      <c r="A6281" s="3">
        <v>41699</v>
      </c>
      <c r="B6281" t="s">
        <v>9650</v>
      </c>
      <c r="C6281" t="s">
        <v>3942</v>
      </c>
      <c r="D6281" t="s">
        <v>9651</v>
      </c>
      <c r="E6281" t="s">
        <v>3949</v>
      </c>
      <c r="F6281" s="4">
        <v>13.082378378378399</v>
      </c>
      <c r="G6281" s="4">
        <v>13.1</v>
      </c>
      <c r="H6281" s="4">
        <v>0.158660425534002</v>
      </c>
      <c r="I6281" s="4">
        <v>13.509</v>
      </c>
      <c r="J6281" s="4">
        <v>12.6</v>
      </c>
      <c r="K6281" s="4">
        <v>12.99</v>
      </c>
      <c r="L6281" s="4">
        <v>13.179</v>
      </c>
      <c r="M6281" s="4">
        <v>37</v>
      </c>
    </row>
    <row r="6282" spans="1:13" x14ac:dyDescent="0.2">
      <c r="A6282" s="3">
        <v>41699</v>
      </c>
      <c r="B6282" t="s">
        <v>9652</v>
      </c>
      <c r="C6282" t="s">
        <v>3952</v>
      </c>
      <c r="D6282" t="s">
        <v>9653</v>
      </c>
      <c r="E6282" t="s">
        <v>3951</v>
      </c>
      <c r="F6282" s="4">
        <v>13.074675675675699</v>
      </c>
      <c r="G6282" s="4">
        <v>13.1</v>
      </c>
      <c r="H6282" s="4">
        <v>0.17608773918672499</v>
      </c>
      <c r="I6282" s="4">
        <v>13.494</v>
      </c>
      <c r="J6282" s="4">
        <v>12.6</v>
      </c>
      <c r="K6282" s="4">
        <v>13</v>
      </c>
      <c r="L6282" s="4">
        <v>13.15</v>
      </c>
      <c r="M6282" s="4">
        <v>37</v>
      </c>
    </row>
    <row r="6283" spans="1:13" x14ac:dyDescent="0.2">
      <c r="A6283" s="3">
        <v>41699</v>
      </c>
      <c r="B6283" t="s">
        <v>9602</v>
      </c>
      <c r="C6283" t="s">
        <v>3936</v>
      </c>
      <c r="D6283" t="s">
        <v>9603</v>
      </c>
      <c r="E6283" t="s">
        <v>3935</v>
      </c>
      <c r="F6283" s="4">
        <v>13.0080512820513</v>
      </c>
      <c r="G6283" s="4">
        <v>13</v>
      </c>
      <c r="H6283" s="4">
        <v>0.31417778647044903</v>
      </c>
      <c r="I6283" s="4">
        <v>13.93</v>
      </c>
      <c r="J6283" s="4">
        <v>12.496</v>
      </c>
      <c r="K6283" s="4">
        <v>12.85</v>
      </c>
      <c r="L6283" s="4">
        <v>13.2</v>
      </c>
      <c r="M6283" s="4">
        <v>39</v>
      </c>
    </row>
    <row r="6284" spans="1:13" x14ac:dyDescent="0.2">
      <c r="A6284" s="3">
        <v>41699</v>
      </c>
      <c r="B6284" t="s">
        <v>9644</v>
      </c>
      <c r="C6284" t="s">
        <v>3939</v>
      </c>
      <c r="D6284" t="s">
        <v>9645</v>
      </c>
      <c r="E6284" t="s">
        <v>3938</v>
      </c>
      <c r="F6284" s="4">
        <v>12.9496486486486</v>
      </c>
      <c r="G6284" s="4">
        <v>12.9</v>
      </c>
      <c r="H6284" s="4">
        <v>0.48355972951850701</v>
      </c>
      <c r="I6284" s="4">
        <v>13.99</v>
      </c>
      <c r="J6284" s="4">
        <v>11.997999999999999</v>
      </c>
      <c r="K6284" s="4">
        <v>12.56</v>
      </c>
      <c r="L6284" s="4">
        <v>13.25</v>
      </c>
      <c r="M6284" s="4">
        <v>37</v>
      </c>
    </row>
    <row r="6285" spans="1:13" x14ac:dyDescent="0.2">
      <c r="A6285" s="3">
        <v>41699</v>
      </c>
      <c r="B6285" t="s">
        <v>10181</v>
      </c>
      <c r="C6285" t="s">
        <v>3579</v>
      </c>
      <c r="D6285" t="s">
        <v>10182</v>
      </c>
      <c r="E6285" t="s">
        <v>3578</v>
      </c>
      <c r="F6285" s="4">
        <v>3.08638888888889</v>
      </c>
      <c r="G6285" s="4">
        <v>3.1</v>
      </c>
      <c r="H6285" s="4">
        <v>0.393280363664962</v>
      </c>
      <c r="I6285" s="4">
        <v>4.0999999999999996</v>
      </c>
      <c r="J6285" s="4">
        <v>2.2999999999999998</v>
      </c>
      <c r="K6285" s="4">
        <v>2.8</v>
      </c>
      <c r="L6285" s="4">
        <v>3.3</v>
      </c>
      <c r="M6285" s="4">
        <v>36</v>
      </c>
    </row>
    <row r="6286" spans="1:13" x14ac:dyDescent="0.2">
      <c r="A6286" s="3">
        <v>41699</v>
      </c>
      <c r="B6286" t="s">
        <v>10183</v>
      </c>
      <c r="C6286" t="s">
        <v>3582</v>
      </c>
      <c r="D6286" t="s">
        <v>10184</v>
      </c>
      <c r="E6286" t="s">
        <v>3581</v>
      </c>
      <c r="F6286" s="4">
        <v>3.9238888888888899</v>
      </c>
      <c r="G6286" s="4">
        <v>3.9</v>
      </c>
      <c r="H6286" s="4">
        <v>0.40925910603554799</v>
      </c>
      <c r="I6286" s="4">
        <v>5</v>
      </c>
      <c r="J6286" s="4">
        <v>2.98</v>
      </c>
      <c r="K6286" s="4">
        <v>3.7</v>
      </c>
      <c r="L6286" s="4">
        <v>4.2</v>
      </c>
      <c r="M6286" s="4">
        <v>36</v>
      </c>
    </row>
    <row r="6287" spans="1:13" x14ac:dyDescent="0.2">
      <c r="A6287" s="3">
        <v>41699</v>
      </c>
      <c r="B6287" t="s">
        <v>10201</v>
      </c>
      <c r="C6287" t="s">
        <v>3585</v>
      </c>
      <c r="D6287" t="s">
        <v>10202</v>
      </c>
      <c r="E6287" t="s">
        <v>3584</v>
      </c>
      <c r="F6287" s="4">
        <v>4.0761538461538498</v>
      </c>
      <c r="G6287" s="4">
        <v>4</v>
      </c>
      <c r="H6287" s="4">
        <v>0.62931757911615305</v>
      </c>
      <c r="I6287" s="4">
        <v>5.5</v>
      </c>
      <c r="J6287" s="4">
        <v>2.9</v>
      </c>
      <c r="K6287" s="4">
        <v>3.64</v>
      </c>
      <c r="L6287" s="4">
        <v>4.5</v>
      </c>
      <c r="M6287" s="4">
        <v>26</v>
      </c>
    </row>
    <row r="6288" spans="1:13" x14ac:dyDescent="0.2">
      <c r="A6288" s="3">
        <v>41699</v>
      </c>
      <c r="B6288" t="s">
        <v>10185</v>
      </c>
      <c r="C6288" t="s">
        <v>3594</v>
      </c>
      <c r="D6288" t="s">
        <v>10186</v>
      </c>
      <c r="E6288" t="s">
        <v>3593</v>
      </c>
      <c r="F6288" s="4">
        <v>2.08297297297297</v>
      </c>
      <c r="G6288" s="4">
        <v>2.1</v>
      </c>
      <c r="H6288" s="4">
        <v>0.62523713219183596</v>
      </c>
      <c r="I6288" s="4">
        <v>3.5</v>
      </c>
      <c r="J6288" s="4">
        <v>0.7</v>
      </c>
      <c r="K6288" s="4">
        <v>1.7</v>
      </c>
      <c r="L6288" s="4">
        <v>2.5</v>
      </c>
      <c r="M6288" s="4">
        <v>37</v>
      </c>
    </row>
    <row r="6289" spans="1:13" x14ac:dyDescent="0.2">
      <c r="A6289" s="3">
        <v>41699</v>
      </c>
      <c r="B6289" t="s">
        <v>10203</v>
      </c>
      <c r="C6289" t="s">
        <v>3606</v>
      </c>
      <c r="D6289" t="s">
        <v>10204</v>
      </c>
      <c r="E6289" t="s">
        <v>3605</v>
      </c>
      <c r="F6289" s="4">
        <v>3.98942857142857</v>
      </c>
      <c r="G6289" s="4">
        <v>3.9</v>
      </c>
      <c r="H6289" s="4">
        <v>0.682934597062959</v>
      </c>
      <c r="I6289" s="4">
        <v>6</v>
      </c>
      <c r="J6289" s="4">
        <v>2.81</v>
      </c>
      <c r="K6289" s="4">
        <v>3.5</v>
      </c>
      <c r="L6289" s="4">
        <v>4.2699999999999996</v>
      </c>
      <c r="M6289" s="4">
        <v>35</v>
      </c>
    </row>
    <row r="6290" spans="1:13" x14ac:dyDescent="0.2">
      <c r="A6290" s="3">
        <v>41699</v>
      </c>
      <c r="B6290" t="s">
        <v>10187</v>
      </c>
      <c r="C6290" t="s">
        <v>3597</v>
      </c>
      <c r="D6290" t="s">
        <v>10188</v>
      </c>
      <c r="E6290" t="s">
        <v>3596</v>
      </c>
      <c r="F6290" s="4">
        <v>2.7529729729729699</v>
      </c>
      <c r="G6290" s="4">
        <v>2.8</v>
      </c>
      <c r="H6290" s="4">
        <v>0.62338620482038298</v>
      </c>
      <c r="I6290" s="4">
        <v>3.9</v>
      </c>
      <c r="J6290" s="4">
        <v>1.47</v>
      </c>
      <c r="K6290" s="4">
        <v>2.2999999999999998</v>
      </c>
      <c r="L6290" s="4">
        <v>3.2</v>
      </c>
      <c r="M6290" s="4">
        <v>37</v>
      </c>
    </row>
    <row r="6291" spans="1:13" x14ac:dyDescent="0.2">
      <c r="A6291" s="3">
        <v>41699</v>
      </c>
      <c r="B6291" t="s">
        <v>10205</v>
      </c>
      <c r="C6291" t="s">
        <v>3609</v>
      </c>
      <c r="D6291" t="s">
        <v>10206</v>
      </c>
      <c r="E6291" t="s">
        <v>3608</v>
      </c>
      <c r="F6291" s="4">
        <v>3.99228571428571</v>
      </c>
      <c r="G6291" s="4">
        <v>4</v>
      </c>
      <c r="H6291" s="4">
        <v>0.47036960257356097</v>
      </c>
      <c r="I6291" s="4">
        <v>5</v>
      </c>
      <c r="J6291" s="4">
        <v>3.1</v>
      </c>
      <c r="K6291" s="4">
        <v>3.67</v>
      </c>
      <c r="L6291" s="4">
        <v>4.2</v>
      </c>
      <c r="M6291" s="4">
        <v>35</v>
      </c>
    </row>
    <row r="6292" spans="1:13" x14ac:dyDescent="0.2">
      <c r="A6292" s="3">
        <v>41699</v>
      </c>
      <c r="B6292" t="s">
        <v>10189</v>
      </c>
      <c r="C6292" t="s">
        <v>3600</v>
      </c>
      <c r="D6292" t="s">
        <v>10190</v>
      </c>
      <c r="E6292" t="s">
        <v>3599</v>
      </c>
      <c r="F6292" s="4">
        <v>3.48648648648649</v>
      </c>
      <c r="G6292" s="4">
        <v>3.5</v>
      </c>
      <c r="H6292" s="4">
        <v>0.40632647120413101</v>
      </c>
      <c r="I6292" s="4">
        <v>4.5</v>
      </c>
      <c r="J6292" s="4">
        <v>2.6</v>
      </c>
      <c r="K6292" s="4">
        <v>3.2</v>
      </c>
      <c r="L6292" s="4">
        <v>3.8</v>
      </c>
      <c r="M6292" s="4">
        <v>37</v>
      </c>
    </row>
    <row r="6293" spans="1:13" x14ac:dyDescent="0.2">
      <c r="A6293" s="3">
        <v>41699</v>
      </c>
      <c r="B6293" t="s">
        <v>10207</v>
      </c>
      <c r="C6293" t="s">
        <v>3612</v>
      </c>
      <c r="D6293" t="s">
        <v>10208</v>
      </c>
      <c r="E6293" t="s">
        <v>3611</v>
      </c>
      <c r="F6293" s="4">
        <v>3.8454285714285699</v>
      </c>
      <c r="G6293" s="4">
        <v>3.8</v>
      </c>
      <c r="H6293" s="4">
        <v>0.49209840513471897</v>
      </c>
      <c r="I6293" s="4">
        <v>5</v>
      </c>
      <c r="J6293" s="4">
        <v>2.42</v>
      </c>
      <c r="K6293" s="4">
        <v>3.605</v>
      </c>
      <c r="L6293" s="4">
        <v>4.0999999999999996</v>
      </c>
      <c r="M6293" s="4">
        <v>35</v>
      </c>
    </row>
    <row r="6294" spans="1:13" x14ac:dyDescent="0.2">
      <c r="A6294" s="3">
        <v>41699</v>
      </c>
      <c r="B6294" t="s">
        <v>10193</v>
      </c>
      <c r="C6294" t="s">
        <v>3603</v>
      </c>
      <c r="D6294" t="s">
        <v>10194</v>
      </c>
      <c r="E6294" t="s">
        <v>3602</v>
      </c>
      <c r="F6294" s="4">
        <v>3.9464864864864899</v>
      </c>
      <c r="G6294" s="4">
        <v>3.87</v>
      </c>
      <c r="H6294" s="4">
        <v>0.581574568717528</v>
      </c>
      <c r="I6294" s="4">
        <v>5.7</v>
      </c>
      <c r="J6294" s="4">
        <v>2.8</v>
      </c>
      <c r="K6294" s="4">
        <v>3.52</v>
      </c>
      <c r="L6294" s="4">
        <v>4.2</v>
      </c>
      <c r="M6294" s="4">
        <v>37</v>
      </c>
    </row>
    <row r="6295" spans="1:13" x14ac:dyDescent="0.2">
      <c r="A6295" s="3">
        <v>41699</v>
      </c>
      <c r="B6295" t="s">
        <v>10209</v>
      </c>
      <c r="C6295" t="s">
        <v>3615</v>
      </c>
      <c r="D6295" t="s">
        <v>10210</v>
      </c>
      <c r="E6295" t="s">
        <v>3614</v>
      </c>
      <c r="F6295" s="4">
        <v>3.8580000000000001</v>
      </c>
      <c r="G6295" s="4">
        <v>3.93</v>
      </c>
      <c r="H6295" s="4">
        <v>0.60752535652722295</v>
      </c>
      <c r="I6295" s="4">
        <v>5</v>
      </c>
      <c r="J6295" s="4">
        <v>2.0099999999999998</v>
      </c>
      <c r="K6295" s="4">
        <v>3.65</v>
      </c>
      <c r="L6295" s="4">
        <v>4.2</v>
      </c>
      <c r="M6295" s="4">
        <v>35</v>
      </c>
    </row>
    <row r="6296" spans="1:13" x14ac:dyDescent="0.2">
      <c r="A6296" s="3">
        <v>41730</v>
      </c>
      <c r="B6296" t="s">
        <v>9622</v>
      </c>
      <c r="C6296" t="s">
        <v>3927</v>
      </c>
      <c r="D6296" t="s">
        <v>9623</v>
      </c>
      <c r="E6296" t="s">
        <v>3926</v>
      </c>
      <c r="F6296" s="4">
        <v>6.58590909090909</v>
      </c>
      <c r="G6296" s="4">
        <v>6.5</v>
      </c>
      <c r="H6296" s="4">
        <v>0.31156531213044802</v>
      </c>
      <c r="I6296" s="4">
        <v>7.27</v>
      </c>
      <c r="J6296" s="4">
        <v>5.96</v>
      </c>
      <c r="K6296" s="4">
        <v>6.45</v>
      </c>
      <c r="L6296" s="4">
        <v>6.75</v>
      </c>
      <c r="M6296" s="4">
        <v>22</v>
      </c>
    </row>
    <row r="6297" spans="1:13" x14ac:dyDescent="0.2">
      <c r="A6297" s="3">
        <v>41730</v>
      </c>
      <c r="B6297" t="s">
        <v>9634</v>
      </c>
      <c r="C6297" t="s">
        <v>3930</v>
      </c>
      <c r="D6297" t="s">
        <v>9635</v>
      </c>
      <c r="E6297" t="s">
        <v>3929</v>
      </c>
      <c r="F6297" s="4">
        <v>6.9338095238095203</v>
      </c>
      <c r="G6297" s="4">
        <v>7</v>
      </c>
      <c r="H6297" s="4">
        <v>0.50338331508380596</v>
      </c>
      <c r="I6297" s="4">
        <v>7.7</v>
      </c>
      <c r="J6297" s="4">
        <v>5.64</v>
      </c>
      <c r="K6297" s="4">
        <v>6.7</v>
      </c>
      <c r="L6297" s="4">
        <v>7.23</v>
      </c>
      <c r="M6297" s="4">
        <v>21</v>
      </c>
    </row>
    <row r="6298" spans="1:13" x14ac:dyDescent="0.2">
      <c r="A6298" s="3">
        <v>41730</v>
      </c>
      <c r="B6298" t="s">
        <v>9646</v>
      </c>
      <c r="C6298" t="s">
        <v>3933</v>
      </c>
      <c r="D6298" t="s">
        <v>9647</v>
      </c>
      <c r="E6298" t="s">
        <v>3932</v>
      </c>
      <c r="F6298" s="4">
        <v>7.3305882352941198</v>
      </c>
      <c r="G6298" s="4">
        <v>7.2</v>
      </c>
      <c r="H6298" s="4">
        <v>0.76117894239984096</v>
      </c>
      <c r="I6298" s="4">
        <v>8.6</v>
      </c>
      <c r="J6298" s="4">
        <v>5.86</v>
      </c>
      <c r="K6298" s="4">
        <v>6.9</v>
      </c>
      <c r="L6298" s="4">
        <v>7.9</v>
      </c>
      <c r="M6298" s="4">
        <v>17</v>
      </c>
    </row>
    <row r="6299" spans="1:13" x14ac:dyDescent="0.2">
      <c r="A6299" s="3">
        <v>41730</v>
      </c>
      <c r="B6299" t="s">
        <v>9596</v>
      </c>
      <c r="C6299" t="s">
        <v>3918</v>
      </c>
      <c r="D6299" t="s">
        <v>9597</v>
      </c>
      <c r="E6299" t="s">
        <v>3917</v>
      </c>
      <c r="F6299" s="4">
        <v>3.4914285714285702</v>
      </c>
      <c r="G6299" s="4">
        <v>3.5</v>
      </c>
      <c r="H6299" s="4">
        <v>0.225137230343567</v>
      </c>
      <c r="I6299" s="4">
        <v>4.0199999999999996</v>
      </c>
      <c r="J6299" s="4">
        <v>2.97</v>
      </c>
      <c r="K6299" s="4">
        <v>3.3875000000000002</v>
      </c>
      <c r="L6299" s="4">
        <v>3.5525000000000002</v>
      </c>
      <c r="M6299" s="4">
        <v>28</v>
      </c>
    </row>
    <row r="6300" spans="1:13" x14ac:dyDescent="0.2">
      <c r="A6300" s="3">
        <v>41730</v>
      </c>
      <c r="B6300" t="s">
        <v>9604</v>
      </c>
      <c r="C6300" t="s">
        <v>3921</v>
      </c>
      <c r="D6300" t="s">
        <v>9605</v>
      </c>
      <c r="E6300" t="s">
        <v>3920</v>
      </c>
      <c r="F6300" s="4">
        <v>4.0417857142857097</v>
      </c>
      <c r="G6300" s="4">
        <v>4.0149999999999997</v>
      </c>
      <c r="H6300" s="4">
        <v>0.41608451395278201</v>
      </c>
      <c r="I6300" s="4">
        <v>4.95</v>
      </c>
      <c r="J6300" s="4">
        <v>2.64</v>
      </c>
      <c r="K6300" s="4">
        <v>3.875</v>
      </c>
      <c r="L6300" s="4">
        <v>4.25</v>
      </c>
      <c r="M6300" s="4">
        <v>28</v>
      </c>
    </row>
    <row r="6301" spans="1:13" x14ac:dyDescent="0.2">
      <c r="A6301" s="3">
        <v>41730</v>
      </c>
      <c r="B6301" t="s">
        <v>9636</v>
      </c>
      <c r="C6301" t="s">
        <v>3924</v>
      </c>
      <c r="D6301" t="s">
        <v>9637</v>
      </c>
      <c r="E6301" t="s">
        <v>3923</v>
      </c>
      <c r="F6301" s="4">
        <v>4.7261904761904798</v>
      </c>
      <c r="G6301" s="4">
        <v>4.7</v>
      </c>
      <c r="H6301" s="4">
        <v>0.81775593052252604</v>
      </c>
      <c r="I6301" s="4">
        <v>5.94</v>
      </c>
      <c r="J6301" s="4">
        <v>2.3199999999999998</v>
      </c>
      <c r="K6301" s="4">
        <v>4.37</v>
      </c>
      <c r="L6301" s="4">
        <v>5.25</v>
      </c>
      <c r="M6301" s="4">
        <v>21</v>
      </c>
    </row>
    <row r="6302" spans="1:13" x14ac:dyDescent="0.2">
      <c r="A6302" s="3">
        <v>41730</v>
      </c>
      <c r="B6302" t="s">
        <v>10173</v>
      </c>
      <c r="C6302" t="s">
        <v>3988</v>
      </c>
      <c r="D6302" t="s">
        <v>10174</v>
      </c>
      <c r="E6302" t="s">
        <v>3987</v>
      </c>
      <c r="F6302" s="4">
        <v>4.5357692307692297</v>
      </c>
      <c r="G6302" s="4">
        <v>4.5</v>
      </c>
      <c r="H6302" s="4">
        <v>0.25312721034172603</v>
      </c>
      <c r="I6302" s="4">
        <v>5.0599999999999996</v>
      </c>
      <c r="J6302" s="4">
        <v>4.12</v>
      </c>
      <c r="K6302" s="4">
        <v>4.4000000000000004</v>
      </c>
      <c r="L6302" s="4">
        <v>4.71</v>
      </c>
      <c r="M6302" s="4">
        <v>26</v>
      </c>
    </row>
    <row r="6303" spans="1:13" x14ac:dyDescent="0.2">
      <c r="A6303" s="3">
        <v>41730</v>
      </c>
      <c r="B6303" t="s">
        <v>10195</v>
      </c>
      <c r="C6303" t="s">
        <v>3991</v>
      </c>
      <c r="D6303" t="s">
        <v>10196</v>
      </c>
      <c r="E6303" t="s">
        <v>3990</v>
      </c>
      <c r="F6303" s="4">
        <v>4.4119230769230802</v>
      </c>
      <c r="G6303" s="4">
        <v>4.3849999999999998</v>
      </c>
      <c r="H6303" s="4">
        <v>0.37996862218629801</v>
      </c>
      <c r="I6303" s="4">
        <v>5.2</v>
      </c>
      <c r="J6303" s="4">
        <v>3.79</v>
      </c>
      <c r="K6303" s="4">
        <v>4.125</v>
      </c>
      <c r="L6303" s="4">
        <v>4.5999999999999996</v>
      </c>
      <c r="M6303" s="4">
        <v>26</v>
      </c>
    </row>
    <row r="6304" spans="1:13" x14ac:dyDescent="0.2">
      <c r="A6304" s="3">
        <v>41730</v>
      </c>
      <c r="B6304" t="s">
        <v>10177</v>
      </c>
      <c r="C6304" t="s">
        <v>3994</v>
      </c>
      <c r="D6304" t="s">
        <v>10178</v>
      </c>
      <c r="E6304" t="s">
        <v>3993</v>
      </c>
      <c r="F6304" s="4">
        <v>4.7131034482758603</v>
      </c>
      <c r="G6304" s="4">
        <v>4.7</v>
      </c>
      <c r="H6304" s="4">
        <v>0.15173057532246001</v>
      </c>
      <c r="I6304" s="4">
        <v>5</v>
      </c>
      <c r="J6304" s="4">
        <v>4.4000000000000004</v>
      </c>
      <c r="K6304" s="4">
        <v>4.5999999999999996</v>
      </c>
      <c r="L6304" s="4">
        <v>4.8</v>
      </c>
      <c r="M6304" s="4">
        <v>29</v>
      </c>
    </row>
    <row r="6305" spans="1:13" x14ac:dyDescent="0.2">
      <c r="A6305" s="3">
        <v>41730</v>
      </c>
      <c r="B6305" t="s">
        <v>10197</v>
      </c>
      <c r="C6305" t="s">
        <v>3997</v>
      </c>
      <c r="D6305" t="s">
        <v>10198</v>
      </c>
      <c r="E6305" t="s">
        <v>3996</v>
      </c>
      <c r="F6305" s="4">
        <v>4.5851724137931003</v>
      </c>
      <c r="G6305" s="4">
        <v>4.53</v>
      </c>
      <c r="H6305" s="4">
        <v>0.32950851592783698</v>
      </c>
      <c r="I6305" s="4">
        <v>5.32</v>
      </c>
      <c r="J6305" s="4">
        <v>4.0999999999999996</v>
      </c>
      <c r="K6305" s="4">
        <v>4.3</v>
      </c>
      <c r="L6305" s="4">
        <v>4.8</v>
      </c>
      <c r="M6305" s="4">
        <v>29</v>
      </c>
    </row>
    <row r="6306" spans="1:13" x14ac:dyDescent="0.2">
      <c r="A6306" s="3">
        <v>41730</v>
      </c>
      <c r="B6306" t="s">
        <v>7652</v>
      </c>
      <c r="C6306" t="s">
        <v>3903</v>
      </c>
      <c r="D6306" t="s">
        <v>7653</v>
      </c>
      <c r="E6306" t="s">
        <v>3902</v>
      </c>
      <c r="F6306" s="4">
        <v>3.7006666666666699</v>
      </c>
      <c r="G6306" s="4">
        <v>3.65</v>
      </c>
      <c r="H6306" s="4">
        <v>0.29846657911829</v>
      </c>
      <c r="I6306" s="4">
        <v>4.92</v>
      </c>
      <c r="J6306" s="4">
        <v>3.5</v>
      </c>
      <c r="K6306" s="4">
        <v>3.5</v>
      </c>
      <c r="L6306" s="4">
        <v>3.75</v>
      </c>
      <c r="M6306" s="4">
        <v>30</v>
      </c>
    </row>
    <row r="6307" spans="1:13" x14ac:dyDescent="0.2">
      <c r="A6307" s="3">
        <v>41730</v>
      </c>
      <c r="B6307" t="s">
        <v>7758</v>
      </c>
      <c r="C6307" t="s">
        <v>3915</v>
      </c>
      <c r="D6307" t="s">
        <v>7759</v>
      </c>
      <c r="E6307" t="s">
        <v>3914</v>
      </c>
      <c r="F6307" s="4">
        <v>4.4740000000000002</v>
      </c>
      <c r="G6307" s="4">
        <v>4.5</v>
      </c>
      <c r="H6307" s="4">
        <v>0.51237193521893798</v>
      </c>
      <c r="I6307" s="4">
        <v>5.75</v>
      </c>
      <c r="J6307" s="4">
        <v>3.5</v>
      </c>
      <c r="K6307" s="4">
        <v>4</v>
      </c>
      <c r="L6307" s="4">
        <v>4.75</v>
      </c>
      <c r="M6307" s="4">
        <v>25</v>
      </c>
    </row>
    <row r="6308" spans="1:13" x14ac:dyDescent="0.2">
      <c r="A6308" s="3">
        <v>41730</v>
      </c>
      <c r="B6308" t="s">
        <v>7570</v>
      </c>
      <c r="C6308" t="s">
        <v>3894</v>
      </c>
      <c r="D6308" t="s">
        <v>7571</v>
      </c>
      <c r="E6308" t="s">
        <v>3893</v>
      </c>
      <c r="F6308" s="4">
        <v>3.5122580645161299</v>
      </c>
      <c r="G6308" s="4">
        <v>3.5</v>
      </c>
      <c r="H6308" s="4">
        <v>6.9460284931719796E-2</v>
      </c>
      <c r="I6308" s="4">
        <v>3.85</v>
      </c>
      <c r="J6308" s="4">
        <v>3.4</v>
      </c>
      <c r="K6308" s="4">
        <v>3.5</v>
      </c>
      <c r="L6308" s="4">
        <v>3.5</v>
      </c>
      <c r="M6308" s="4">
        <v>31</v>
      </c>
    </row>
    <row r="6309" spans="1:13" x14ac:dyDescent="0.2">
      <c r="A6309" s="3">
        <v>41730</v>
      </c>
      <c r="B6309" t="s">
        <v>7678</v>
      </c>
      <c r="C6309" t="s">
        <v>3906</v>
      </c>
      <c r="D6309" t="s">
        <v>7679</v>
      </c>
      <c r="E6309" t="s">
        <v>3905</v>
      </c>
      <c r="F6309" s="4">
        <v>3.8863333333333299</v>
      </c>
      <c r="G6309" s="4">
        <v>3.7749999999999999</v>
      </c>
      <c r="H6309" s="4">
        <v>0.37266499084606702</v>
      </c>
      <c r="I6309" s="4">
        <v>5.24</v>
      </c>
      <c r="J6309" s="4">
        <v>3.5</v>
      </c>
      <c r="K6309" s="4">
        <v>3.75</v>
      </c>
      <c r="L6309" s="4">
        <v>4</v>
      </c>
      <c r="M6309" s="4">
        <v>30</v>
      </c>
    </row>
    <row r="6310" spans="1:13" x14ac:dyDescent="0.2">
      <c r="A6310" s="3">
        <v>41730</v>
      </c>
      <c r="B6310" t="s">
        <v>7596</v>
      </c>
      <c r="C6310" t="s">
        <v>3897</v>
      </c>
      <c r="D6310" t="s">
        <v>7597</v>
      </c>
      <c r="E6310" t="s">
        <v>3896</v>
      </c>
      <c r="F6310" s="4">
        <v>3.5393548387096798</v>
      </c>
      <c r="G6310" s="4">
        <v>3.5</v>
      </c>
      <c r="H6310" s="4">
        <v>0.13703857082031001</v>
      </c>
      <c r="I6310" s="4">
        <v>4.17</v>
      </c>
      <c r="J6310" s="4">
        <v>3.5</v>
      </c>
      <c r="K6310" s="4">
        <v>3.5</v>
      </c>
      <c r="L6310" s="4">
        <v>3.5</v>
      </c>
      <c r="M6310" s="4">
        <v>31</v>
      </c>
    </row>
    <row r="6311" spans="1:13" x14ac:dyDescent="0.2">
      <c r="A6311" s="3">
        <v>41730</v>
      </c>
      <c r="B6311" t="s">
        <v>7712</v>
      </c>
      <c r="C6311" t="s">
        <v>3909</v>
      </c>
      <c r="D6311" t="s">
        <v>7713</v>
      </c>
      <c r="E6311" t="s">
        <v>3908</v>
      </c>
      <c r="F6311" s="4">
        <v>4.1083333333333298</v>
      </c>
      <c r="G6311" s="4">
        <v>4</v>
      </c>
      <c r="H6311" s="4">
        <v>0.42285632461199801</v>
      </c>
      <c r="I6311" s="4">
        <v>5.45</v>
      </c>
      <c r="J6311" s="4">
        <v>3.5</v>
      </c>
      <c r="K6311" s="4">
        <v>3.75</v>
      </c>
      <c r="L6311" s="4">
        <v>4.45</v>
      </c>
      <c r="M6311" s="4">
        <v>30</v>
      </c>
    </row>
    <row r="6312" spans="1:13" x14ac:dyDescent="0.2">
      <c r="A6312" s="3">
        <v>41730</v>
      </c>
      <c r="B6312" t="s">
        <v>7622</v>
      </c>
      <c r="C6312" t="s">
        <v>3900</v>
      </c>
      <c r="D6312" t="s">
        <v>7623</v>
      </c>
      <c r="E6312" t="s">
        <v>3899</v>
      </c>
      <c r="F6312" s="4">
        <v>3.5812903225806498</v>
      </c>
      <c r="G6312" s="4">
        <v>3.5</v>
      </c>
      <c r="H6312" s="4">
        <v>0.22726991200602401</v>
      </c>
      <c r="I6312" s="4">
        <v>4.62</v>
      </c>
      <c r="J6312" s="4">
        <v>3.5</v>
      </c>
      <c r="K6312" s="4">
        <v>3.5</v>
      </c>
      <c r="L6312" s="4">
        <v>3.5</v>
      </c>
      <c r="M6312" s="4">
        <v>31</v>
      </c>
    </row>
    <row r="6313" spans="1:13" x14ac:dyDescent="0.2">
      <c r="A6313" s="3">
        <v>41730</v>
      </c>
      <c r="B6313" t="s">
        <v>7730</v>
      </c>
      <c r="C6313" t="s">
        <v>3912</v>
      </c>
      <c r="D6313" t="s">
        <v>7731</v>
      </c>
      <c r="E6313" t="s">
        <v>3911</v>
      </c>
      <c r="F6313" s="4">
        <v>4.2309677419354799</v>
      </c>
      <c r="G6313" s="4">
        <v>4.25</v>
      </c>
      <c r="H6313" s="4">
        <v>0.41300810999873999</v>
      </c>
      <c r="I6313" s="4">
        <v>5.62</v>
      </c>
      <c r="J6313" s="4">
        <v>3.5</v>
      </c>
      <c r="K6313" s="4">
        <v>4</v>
      </c>
      <c r="L6313" s="4">
        <v>4.5</v>
      </c>
      <c r="M6313" s="4">
        <v>31</v>
      </c>
    </row>
    <row r="6314" spans="1:13" x14ac:dyDescent="0.2">
      <c r="A6314" s="3">
        <v>41730</v>
      </c>
      <c r="B6314" t="s">
        <v>7768</v>
      </c>
      <c r="C6314" t="s">
        <v>3081</v>
      </c>
      <c r="D6314" t="s">
        <v>7769</v>
      </c>
      <c r="E6314" t="s">
        <v>3080</v>
      </c>
      <c r="F6314" s="4">
        <v>3.6442424242424201</v>
      </c>
      <c r="G6314" s="4">
        <v>3.65</v>
      </c>
      <c r="H6314" s="4">
        <v>0.29756333677712998</v>
      </c>
      <c r="I6314" s="4">
        <v>4.53</v>
      </c>
      <c r="J6314" s="4">
        <v>2.8</v>
      </c>
      <c r="K6314" s="4">
        <v>3.5</v>
      </c>
      <c r="L6314" s="4">
        <v>3.77</v>
      </c>
      <c r="M6314" s="4">
        <v>33</v>
      </c>
    </row>
    <row r="6315" spans="1:13" x14ac:dyDescent="0.2">
      <c r="A6315" s="3">
        <v>41730</v>
      </c>
      <c r="B6315" t="s">
        <v>9566</v>
      </c>
      <c r="C6315" t="s">
        <v>3072</v>
      </c>
      <c r="D6315" t="s">
        <v>9567</v>
      </c>
      <c r="E6315" t="s">
        <v>3071</v>
      </c>
      <c r="F6315" s="4">
        <v>3.8537142857142901</v>
      </c>
      <c r="G6315" s="4">
        <v>3.87</v>
      </c>
      <c r="H6315" s="4">
        <v>0.22128083984844599</v>
      </c>
      <c r="I6315" s="4">
        <v>4.3099999999999996</v>
      </c>
      <c r="J6315" s="4">
        <v>3</v>
      </c>
      <c r="K6315" s="4">
        <v>3.7749999999999999</v>
      </c>
      <c r="L6315" s="4">
        <v>3.96</v>
      </c>
      <c r="M6315" s="4">
        <v>35</v>
      </c>
    </row>
    <row r="6316" spans="1:13" x14ac:dyDescent="0.2">
      <c r="A6316" s="3">
        <v>41730</v>
      </c>
      <c r="B6316" t="s">
        <v>9598</v>
      </c>
      <c r="C6316" t="s">
        <v>3075</v>
      </c>
      <c r="D6316" t="s">
        <v>9599</v>
      </c>
      <c r="E6316" t="s">
        <v>3074</v>
      </c>
      <c r="F6316" s="4">
        <v>3.5762857142857101</v>
      </c>
      <c r="G6316" s="4">
        <v>3.6</v>
      </c>
      <c r="H6316" s="4">
        <v>0.22838416698863401</v>
      </c>
      <c r="I6316" s="4">
        <v>4.1900000000000004</v>
      </c>
      <c r="J6316" s="4">
        <v>3.1</v>
      </c>
      <c r="K6316" s="4">
        <v>3.4849999999999999</v>
      </c>
      <c r="L6316" s="4">
        <v>3.66</v>
      </c>
      <c r="M6316" s="4">
        <v>35</v>
      </c>
    </row>
    <row r="6317" spans="1:13" x14ac:dyDescent="0.2">
      <c r="A6317" s="3">
        <v>41730</v>
      </c>
      <c r="B6317" t="s">
        <v>7286</v>
      </c>
      <c r="C6317" t="s">
        <v>3102</v>
      </c>
      <c r="D6317" t="s">
        <v>7287</v>
      </c>
      <c r="E6317" t="s">
        <v>3101</v>
      </c>
      <c r="F6317" s="4">
        <v>3.5027586206896602</v>
      </c>
      <c r="G6317" s="4">
        <v>3.5</v>
      </c>
      <c r="H6317" s="4">
        <v>0.20668983926446999</v>
      </c>
      <c r="I6317" s="4">
        <v>3.97</v>
      </c>
      <c r="J6317" s="4">
        <v>3</v>
      </c>
      <c r="K6317" s="4">
        <v>3.38</v>
      </c>
      <c r="L6317" s="4">
        <v>3.6</v>
      </c>
      <c r="M6317" s="4">
        <v>29</v>
      </c>
    </row>
    <row r="6318" spans="1:13" x14ac:dyDescent="0.2">
      <c r="A6318" s="3">
        <v>41730</v>
      </c>
      <c r="B6318" t="s">
        <v>9638</v>
      </c>
      <c r="C6318" t="s">
        <v>3078</v>
      </c>
      <c r="D6318" t="s">
        <v>9639</v>
      </c>
      <c r="E6318" t="s">
        <v>3077</v>
      </c>
      <c r="F6318" s="4">
        <v>3.5348275862068999</v>
      </c>
      <c r="G6318" s="4">
        <v>3.53</v>
      </c>
      <c r="H6318" s="4">
        <v>0.231819213576552</v>
      </c>
      <c r="I6318" s="4">
        <v>4.0599999999999996</v>
      </c>
      <c r="J6318" s="4">
        <v>3</v>
      </c>
      <c r="K6318" s="4">
        <v>3.42</v>
      </c>
      <c r="L6318" s="4">
        <v>3.63</v>
      </c>
      <c r="M6318" s="4">
        <v>29</v>
      </c>
    </row>
    <row r="6319" spans="1:13" x14ac:dyDescent="0.2">
      <c r="A6319" s="3">
        <v>41730</v>
      </c>
      <c r="B6319" t="s">
        <v>7742</v>
      </c>
      <c r="C6319" t="s">
        <v>3105</v>
      </c>
      <c r="D6319" t="s">
        <v>7743</v>
      </c>
      <c r="E6319" t="s">
        <v>3104</v>
      </c>
      <c r="F6319" s="4">
        <v>3.40379310344828</v>
      </c>
      <c r="G6319" s="4">
        <v>3.5</v>
      </c>
      <c r="H6319" s="4">
        <v>0.272349746165575</v>
      </c>
      <c r="I6319" s="4">
        <v>4</v>
      </c>
      <c r="J6319" s="4">
        <v>2.93</v>
      </c>
      <c r="K6319" s="4">
        <v>3.2</v>
      </c>
      <c r="L6319" s="4">
        <v>3.5</v>
      </c>
      <c r="M6319" s="4">
        <v>29</v>
      </c>
    </row>
    <row r="6320" spans="1:13" x14ac:dyDescent="0.2">
      <c r="A6320" s="3">
        <v>41730</v>
      </c>
      <c r="B6320" t="s">
        <v>7744</v>
      </c>
      <c r="C6320" t="s">
        <v>3141</v>
      </c>
      <c r="D6320" t="s">
        <v>7745</v>
      </c>
      <c r="E6320" t="s">
        <v>3140</v>
      </c>
      <c r="F6320" s="4">
        <v>0.50970588235294101</v>
      </c>
      <c r="G6320" s="4">
        <v>0.48</v>
      </c>
      <c r="H6320" s="4">
        <v>0.123913099904674</v>
      </c>
      <c r="I6320" s="4">
        <v>0.81</v>
      </c>
      <c r="J6320" s="4">
        <v>0.34</v>
      </c>
      <c r="K6320" s="4">
        <v>0.41249999999999998</v>
      </c>
      <c r="L6320" s="4">
        <v>0.6</v>
      </c>
      <c r="M6320" s="4">
        <v>34</v>
      </c>
    </row>
    <row r="6321" spans="1:13" x14ac:dyDescent="0.2">
      <c r="A6321" s="3">
        <v>41730</v>
      </c>
      <c r="B6321" t="s">
        <v>7752</v>
      </c>
      <c r="C6321" t="s">
        <v>3144</v>
      </c>
      <c r="D6321" t="s">
        <v>7753</v>
      </c>
      <c r="E6321" t="s">
        <v>3143</v>
      </c>
      <c r="F6321" s="4">
        <v>0.29429411764705898</v>
      </c>
      <c r="G6321" s="4">
        <v>0.30499999999999999</v>
      </c>
      <c r="H6321" s="4">
        <v>9.5309552897074698E-2</v>
      </c>
      <c r="I6321" s="4">
        <v>0.51</v>
      </c>
      <c r="J6321" s="4">
        <v>0.09</v>
      </c>
      <c r="K6321" s="4">
        <v>0.2215</v>
      </c>
      <c r="L6321" s="4">
        <v>0.33</v>
      </c>
      <c r="M6321" s="4">
        <v>34</v>
      </c>
    </row>
    <row r="6322" spans="1:13" x14ac:dyDescent="0.2">
      <c r="A6322" s="3">
        <v>41730</v>
      </c>
      <c r="B6322" t="s">
        <v>7762</v>
      </c>
      <c r="C6322" t="s">
        <v>3147</v>
      </c>
      <c r="D6322" t="s">
        <v>7763</v>
      </c>
      <c r="E6322" t="s">
        <v>3146</v>
      </c>
      <c r="F6322" s="4">
        <v>0.30123529411764699</v>
      </c>
      <c r="G6322" s="4">
        <v>0.30499999999999999</v>
      </c>
      <c r="H6322" s="4">
        <v>0.106171975650579</v>
      </c>
      <c r="I6322" s="4">
        <v>0.56999999999999995</v>
      </c>
      <c r="J6322" s="4">
        <v>0.06</v>
      </c>
      <c r="K6322" s="4">
        <v>0.26400000000000001</v>
      </c>
      <c r="L6322" s="4">
        <v>0.35</v>
      </c>
      <c r="M6322" s="4">
        <v>34</v>
      </c>
    </row>
    <row r="6323" spans="1:13" x14ac:dyDescent="0.2">
      <c r="A6323" s="3">
        <v>41730</v>
      </c>
      <c r="B6323" t="s">
        <v>7664</v>
      </c>
      <c r="C6323" t="s">
        <v>3114</v>
      </c>
      <c r="D6323" t="s">
        <v>7665</v>
      </c>
      <c r="E6323" t="s">
        <v>3113</v>
      </c>
      <c r="F6323" s="4">
        <v>-0.11814705882352899</v>
      </c>
      <c r="G6323" s="4">
        <v>-0.12</v>
      </c>
      <c r="H6323" s="4">
        <v>6.7431730842539395E-2</v>
      </c>
      <c r="I6323" s="4">
        <v>0.1</v>
      </c>
      <c r="J6323" s="4">
        <v>-0.25</v>
      </c>
      <c r="K6323" s="4">
        <v>-0.14749999999999999</v>
      </c>
      <c r="L6323" s="4">
        <v>-0.10249999999999999</v>
      </c>
      <c r="M6323" s="4">
        <v>34</v>
      </c>
    </row>
    <row r="6324" spans="1:13" x14ac:dyDescent="0.2">
      <c r="A6324" s="3">
        <v>41730</v>
      </c>
      <c r="B6324" t="s">
        <v>7770</v>
      </c>
      <c r="C6324" t="s">
        <v>3150</v>
      </c>
      <c r="D6324" t="s">
        <v>7771</v>
      </c>
      <c r="E6324" t="s">
        <v>3149</v>
      </c>
      <c r="F6324" s="4">
        <v>-7.4999999999999997E-3</v>
      </c>
      <c r="G6324" s="4">
        <v>-2.5000000000000001E-2</v>
      </c>
      <c r="H6324" s="4">
        <v>0.119698168386787</v>
      </c>
      <c r="I6324" s="4">
        <v>0.27</v>
      </c>
      <c r="J6324" s="4">
        <v>-0.28000000000000003</v>
      </c>
      <c r="K6324" s="4">
        <v>-7.7499999999999999E-2</v>
      </c>
      <c r="L6324" s="4">
        <v>0.05</v>
      </c>
      <c r="M6324" s="4">
        <v>34</v>
      </c>
    </row>
    <row r="6325" spans="1:13" x14ac:dyDescent="0.2">
      <c r="A6325" s="3">
        <v>41730</v>
      </c>
      <c r="B6325" t="s">
        <v>7672</v>
      </c>
      <c r="C6325" t="s">
        <v>3117</v>
      </c>
      <c r="D6325" t="s">
        <v>7673</v>
      </c>
      <c r="E6325" t="s">
        <v>3116</v>
      </c>
      <c r="F6325" s="4">
        <v>-0.29264705882352898</v>
      </c>
      <c r="G6325" s="4">
        <v>-0.30499999999999999</v>
      </c>
      <c r="H6325" s="4">
        <v>0.17397855708224699</v>
      </c>
      <c r="I6325" s="4">
        <v>0.23</v>
      </c>
      <c r="J6325" s="4">
        <v>-0.66</v>
      </c>
      <c r="K6325" s="4">
        <v>-0.35749999999999998</v>
      </c>
      <c r="L6325" s="4">
        <v>-0.23499999999999999</v>
      </c>
      <c r="M6325" s="4">
        <v>34</v>
      </c>
    </row>
    <row r="6326" spans="1:13" x14ac:dyDescent="0.2">
      <c r="A6326" s="3">
        <v>41730</v>
      </c>
      <c r="B6326" t="s">
        <v>7682</v>
      </c>
      <c r="C6326" t="s">
        <v>3120</v>
      </c>
      <c r="D6326" t="s">
        <v>7683</v>
      </c>
      <c r="E6326" t="s">
        <v>3119</v>
      </c>
      <c r="F6326" s="4">
        <v>0.14429411764705899</v>
      </c>
      <c r="G6326" s="4">
        <v>0.155</v>
      </c>
      <c r="H6326" s="4">
        <v>0.108645804674825</v>
      </c>
      <c r="I6326" s="4">
        <v>0.3</v>
      </c>
      <c r="J6326" s="4">
        <v>-0.1</v>
      </c>
      <c r="K6326" s="4">
        <v>0.08</v>
      </c>
      <c r="L6326" s="4">
        <v>0.2175</v>
      </c>
      <c r="M6326" s="4">
        <v>34</v>
      </c>
    </row>
    <row r="6327" spans="1:13" x14ac:dyDescent="0.2">
      <c r="A6327" s="3">
        <v>41730</v>
      </c>
      <c r="B6327" t="s">
        <v>7690</v>
      </c>
      <c r="C6327" t="s">
        <v>3123</v>
      </c>
      <c r="D6327" t="s">
        <v>7691</v>
      </c>
      <c r="E6327" t="s">
        <v>3122</v>
      </c>
      <c r="F6327" s="4">
        <v>0.25750000000000001</v>
      </c>
      <c r="G6327" s="4">
        <v>0.26</v>
      </c>
      <c r="H6327" s="4">
        <v>0.106060660173146</v>
      </c>
      <c r="I6327" s="4">
        <v>0.45</v>
      </c>
      <c r="J6327" s="4">
        <v>-0.04</v>
      </c>
      <c r="K6327" s="4">
        <v>0.2</v>
      </c>
      <c r="L6327" s="4">
        <v>0.33750000000000002</v>
      </c>
      <c r="M6327" s="4">
        <v>34</v>
      </c>
    </row>
    <row r="6328" spans="1:13" x14ac:dyDescent="0.2">
      <c r="A6328" s="3">
        <v>41730</v>
      </c>
      <c r="B6328" t="s">
        <v>7698</v>
      </c>
      <c r="C6328" t="s">
        <v>3126</v>
      </c>
      <c r="D6328" t="s">
        <v>7699</v>
      </c>
      <c r="E6328" t="s">
        <v>3125</v>
      </c>
      <c r="F6328" s="4">
        <v>0.26979411764705902</v>
      </c>
      <c r="G6328" s="4">
        <v>0.28000000000000003</v>
      </c>
      <c r="H6328" s="4">
        <v>7.4314556431985201E-2</v>
      </c>
      <c r="I6328" s="4">
        <v>0.45</v>
      </c>
      <c r="J6328" s="4">
        <v>0.09</v>
      </c>
      <c r="K6328" s="4">
        <v>0.2225</v>
      </c>
      <c r="L6328" s="4">
        <v>0.31</v>
      </c>
      <c r="M6328" s="4">
        <v>34</v>
      </c>
    </row>
    <row r="6329" spans="1:13" x14ac:dyDescent="0.2">
      <c r="A6329" s="3">
        <v>41730</v>
      </c>
      <c r="B6329" t="s">
        <v>7706</v>
      </c>
      <c r="C6329" t="s">
        <v>3129</v>
      </c>
      <c r="D6329" t="s">
        <v>7707</v>
      </c>
      <c r="E6329" t="s">
        <v>3128</v>
      </c>
      <c r="F6329" s="4">
        <v>0.38485294117647101</v>
      </c>
      <c r="G6329" s="4">
        <v>0.39500000000000002</v>
      </c>
      <c r="H6329" s="4">
        <v>7.7346968110817593E-2</v>
      </c>
      <c r="I6329" s="4">
        <v>0.53</v>
      </c>
      <c r="J6329" s="4">
        <v>0.17</v>
      </c>
      <c r="K6329" s="4">
        <v>0.36</v>
      </c>
      <c r="L6329" s="4">
        <v>0.43</v>
      </c>
      <c r="M6329" s="4">
        <v>34</v>
      </c>
    </row>
    <row r="6330" spans="1:13" x14ac:dyDescent="0.2">
      <c r="A6330" s="3">
        <v>41730</v>
      </c>
      <c r="B6330" t="s">
        <v>7716</v>
      </c>
      <c r="C6330" t="s">
        <v>3132</v>
      </c>
      <c r="D6330" t="s">
        <v>7717</v>
      </c>
      <c r="E6330" t="s">
        <v>3131</v>
      </c>
      <c r="F6330" s="4">
        <v>0.48467647058823499</v>
      </c>
      <c r="G6330" s="4">
        <v>0.47</v>
      </c>
      <c r="H6330" s="4">
        <v>0.10778731037592</v>
      </c>
      <c r="I6330" s="4">
        <v>0.69</v>
      </c>
      <c r="J6330" s="4">
        <v>0.21</v>
      </c>
      <c r="K6330" s="4">
        <v>0.44</v>
      </c>
      <c r="L6330" s="4">
        <v>0.55000000000000004</v>
      </c>
      <c r="M6330" s="4">
        <v>34</v>
      </c>
    </row>
    <row r="6331" spans="1:13" x14ac:dyDescent="0.2">
      <c r="A6331" s="3">
        <v>41730</v>
      </c>
      <c r="B6331" t="s">
        <v>7724</v>
      </c>
      <c r="C6331" t="s">
        <v>3135</v>
      </c>
      <c r="D6331" t="s">
        <v>7725</v>
      </c>
      <c r="E6331" t="s">
        <v>3134</v>
      </c>
      <c r="F6331" s="4">
        <v>0.75982352941176501</v>
      </c>
      <c r="G6331" s="4">
        <v>0.76</v>
      </c>
      <c r="H6331" s="4">
        <v>0.119086795591012</v>
      </c>
      <c r="I6331" s="4">
        <v>1.04</v>
      </c>
      <c r="J6331" s="4">
        <v>0.4</v>
      </c>
      <c r="K6331" s="4">
        <v>0.72</v>
      </c>
      <c r="L6331" s="4">
        <v>0.83</v>
      </c>
      <c r="M6331" s="4">
        <v>34</v>
      </c>
    </row>
    <row r="6332" spans="1:13" x14ac:dyDescent="0.2">
      <c r="A6332" s="3">
        <v>41730</v>
      </c>
      <c r="B6332" t="s">
        <v>7734</v>
      </c>
      <c r="C6332" t="s">
        <v>3138</v>
      </c>
      <c r="D6332" t="s">
        <v>7735</v>
      </c>
      <c r="E6332" t="s">
        <v>3137</v>
      </c>
      <c r="F6332" s="4">
        <v>0.48814705882352899</v>
      </c>
      <c r="G6332" s="4">
        <v>0.495</v>
      </c>
      <c r="H6332" s="4">
        <v>0.115602802826706</v>
      </c>
      <c r="I6332" s="4">
        <v>0.8</v>
      </c>
      <c r="J6332" s="4">
        <v>0.23</v>
      </c>
      <c r="K6332" s="4">
        <v>0.41249999999999998</v>
      </c>
      <c r="L6332" s="4">
        <v>0.54749999999999999</v>
      </c>
      <c r="M6332" s="4">
        <v>34</v>
      </c>
    </row>
    <row r="6333" spans="1:13" x14ac:dyDescent="0.2">
      <c r="A6333" s="3">
        <v>41730</v>
      </c>
      <c r="B6333" t="s">
        <v>7772</v>
      </c>
      <c r="C6333" t="s">
        <v>3096</v>
      </c>
      <c r="D6333" t="s">
        <v>7773</v>
      </c>
      <c r="E6333" t="s">
        <v>3095</v>
      </c>
      <c r="F6333" s="4">
        <v>3.0654838709677401</v>
      </c>
      <c r="G6333" s="4">
        <v>3.1</v>
      </c>
      <c r="H6333" s="4">
        <v>0.32020658654143302</v>
      </c>
      <c r="I6333" s="4">
        <v>3.56</v>
      </c>
      <c r="J6333" s="4">
        <v>2.39</v>
      </c>
      <c r="K6333" s="4">
        <v>2.8149999999999999</v>
      </c>
      <c r="L6333" s="4">
        <v>3.27</v>
      </c>
      <c r="M6333" s="4">
        <v>31</v>
      </c>
    </row>
    <row r="6334" spans="1:13" x14ac:dyDescent="0.2">
      <c r="A6334" s="3">
        <v>41730</v>
      </c>
      <c r="B6334" t="s">
        <v>9606</v>
      </c>
      <c r="C6334" t="s">
        <v>3087</v>
      </c>
      <c r="D6334" t="s">
        <v>9607</v>
      </c>
      <c r="E6334" t="s">
        <v>3086</v>
      </c>
      <c r="F6334" s="4">
        <v>3.3925000000000001</v>
      </c>
      <c r="G6334" s="4">
        <v>3.415</v>
      </c>
      <c r="H6334" s="4">
        <v>0.39503368578290399</v>
      </c>
      <c r="I6334" s="4">
        <v>4.01</v>
      </c>
      <c r="J6334" s="4">
        <v>1.96</v>
      </c>
      <c r="K6334" s="4">
        <v>3.2925</v>
      </c>
      <c r="L6334" s="4">
        <v>3.6</v>
      </c>
      <c r="M6334" s="4">
        <v>32</v>
      </c>
    </row>
    <row r="6335" spans="1:13" x14ac:dyDescent="0.2">
      <c r="A6335" s="3">
        <v>41730</v>
      </c>
      <c r="B6335" t="s">
        <v>9608</v>
      </c>
      <c r="C6335" t="s">
        <v>3090</v>
      </c>
      <c r="D6335" t="s">
        <v>9609</v>
      </c>
      <c r="E6335" t="s">
        <v>3089</v>
      </c>
      <c r="F6335" s="4">
        <v>3.1596875</v>
      </c>
      <c r="G6335" s="4">
        <v>3.18</v>
      </c>
      <c r="H6335" s="4">
        <v>0.44484491226464801</v>
      </c>
      <c r="I6335" s="4">
        <v>3.87</v>
      </c>
      <c r="J6335" s="4">
        <v>1.32</v>
      </c>
      <c r="K6335" s="4">
        <v>3</v>
      </c>
      <c r="L6335" s="4">
        <v>3.3624999999999998</v>
      </c>
      <c r="M6335" s="4">
        <v>32</v>
      </c>
    </row>
    <row r="6336" spans="1:13" x14ac:dyDescent="0.2">
      <c r="A6336" s="3">
        <v>41730</v>
      </c>
      <c r="B6336" t="s">
        <v>9877</v>
      </c>
      <c r="C6336" t="s">
        <v>3108</v>
      </c>
      <c r="D6336" t="s">
        <v>9878</v>
      </c>
      <c r="E6336" t="s">
        <v>3107</v>
      </c>
      <c r="F6336" s="4">
        <v>3.1315740740740701</v>
      </c>
      <c r="G6336" s="4">
        <v>3.2</v>
      </c>
      <c r="H6336" s="4">
        <v>0.44181180085972999</v>
      </c>
      <c r="I6336" s="4">
        <v>3.85</v>
      </c>
      <c r="J6336" s="4">
        <v>1.2524999999999999</v>
      </c>
      <c r="K6336" s="4">
        <v>3.0350000000000001</v>
      </c>
      <c r="L6336" s="4">
        <v>3.3</v>
      </c>
      <c r="M6336" s="4">
        <v>27</v>
      </c>
    </row>
    <row r="6337" spans="1:13" x14ac:dyDescent="0.2">
      <c r="A6337" s="3">
        <v>41730</v>
      </c>
      <c r="B6337" t="s">
        <v>9640</v>
      </c>
      <c r="C6337" t="s">
        <v>3093</v>
      </c>
      <c r="D6337" t="s">
        <v>9641</v>
      </c>
      <c r="E6337" t="s">
        <v>3092</v>
      </c>
      <c r="F6337" s="4">
        <v>3.1261538461538501</v>
      </c>
      <c r="G6337" s="4">
        <v>3.1949999999999998</v>
      </c>
      <c r="H6337" s="4">
        <v>0.44823276919990501</v>
      </c>
      <c r="I6337" s="4">
        <v>3.87</v>
      </c>
      <c r="J6337" s="4">
        <v>1.27</v>
      </c>
      <c r="K6337" s="4">
        <v>3</v>
      </c>
      <c r="L6337" s="4">
        <v>3.3</v>
      </c>
      <c r="M6337" s="4">
        <v>26</v>
      </c>
    </row>
    <row r="6338" spans="1:13" x14ac:dyDescent="0.2">
      <c r="A6338" s="3">
        <v>41730</v>
      </c>
      <c r="B6338" t="s">
        <v>9879</v>
      </c>
      <c r="C6338" t="s">
        <v>3111</v>
      </c>
      <c r="D6338" t="s">
        <v>9880</v>
      </c>
      <c r="E6338" t="s">
        <v>3110</v>
      </c>
      <c r="F6338" s="4">
        <v>3.0907692307692298</v>
      </c>
      <c r="G6338" s="4">
        <v>3.1150000000000002</v>
      </c>
      <c r="H6338" s="4">
        <v>0.48408200195357898</v>
      </c>
      <c r="I6338" s="4">
        <v>3.9</v>
      </c>
      <c r="J6338" s="4">
        <v>1.1100000000000001</v>
      </c>
      <c r="K6338" s="4">
        <v>3</v>
      </c>
      <c r="L6338" s="4">
        <v>3.2749999999999999</v>
      </c>
      <c r="M6338" s="4">
        <v>26</v>
      </c>
    </row>
    <row r="6339" spans="1:13" x14ac:dyDescent="0.2">
      <c r="A6339" s="3">
        <v>41730</v>
      </c>
      <c r="B6339" t="s">
        <v>7774</v>
      </c>
      <c r="C6339" t="s">
        <v>3153</v>
      </c>
      <c r="D6339" t="s">
        <v>7775</v>
      </c>
      <c r="E6339" t="s">
        <v>3152</v>
      </c>
      <c r="F6339" s="4">
        <v>0.28793750000000001</v>
      </c>
      <c r="G6339" s="4">
        <v>0.34699999999999998</v>
      </c>
      <c r="H6339" s="4">
        <v>0.135096127663518</v>
      </c>
      <c r="I6339" s="4">
        <v>0.41</v>
      </c>
      <c r="J6339" s="4">
        <v>-0.11</v>
      </c>
      <c r="K6339" s="4">
        <v>0.27750000000000002</v>
      </c>
      <c r="L6339" s="4">
        <v>0.37</v>
      </c>
      <c r="M6339" s="4">
        <v>32</v>
      </c>
    </row>
    <row r="6340" spans="1:13" x14ac:dyDescent="0.2">
      <c r="A6340" s="3">
        <v>41730</v>
      </c>
      <c r="B6340" t="s">
        <v>10179</v>
      </c>
      <c r="C6340" t="s">
        <v>4324</v>
      </c>
      <c r="D6340" t="s">
        <v>10180</v>
      </c>
      <c r="E6340" t="s">
        <v>4323</v>
      </c>
      <c r="F6340" s="4">
        <v>2.6568749999999999</v>
      </c>
      <c r="G6340" s="4">
        <v>2.7</v>
      </c>
      <c r="H6340" s="4">
        <v>0.170093664898813</v>
      </c>
      <c r="I6340" s="4">
        <v>3</v>
      </c>
      <c r="J6340" s="4">
        <v>2.2999999999999998</v>
      </c>
      <c r="K6340" s="4">
        <v>2.5</v>
      </c>
      <c r="L6340" s="4">
        <v>2.8</v>
      </c>
      <c r="M6340" s="4">
        <v>32</v>
      </c>
    </row>
    <row r="6341" spans="1:13" x14ac:dyDescent="0.2">
      <c r="A6341" s="3">
        <v>41730</v>
      </c>
      <c r="B6341" t="s">
        <v>10199</v>
      </c>
      <c r="C6341" t="s">
        <v>4327</v>
      </c>
      <c r="D6341" t="s">
        <v>10200</v>
      </c>
      <c r="E6341" t="s">
        <v>4326</v>
      </c>
      <c r="F6341" s="4">
        <v>2.9146874999999999</v>
      </c>
      <c r="G6341" s="4">
        <v>3</v>
      </c>
      <c r="H6341" s="4">
        <v>0.38277412167727098</v>
      </c>
      <c r="I6341" s="4">
        <v>3.5</v>
      </c>
      <c r="J6341" s="4">
        <v>1.57</v>
      </c>
      <c r="K6341" s="4">
        <v>2.875</v>
      </c>
      <c r="L6341" s="4">
        <v>3.125</v>
      </c>
      <c r="M6341" s="4">
        <v>32</v>
      </c>
    </row>
    <row r="6342" spans="1:13" x14ac:dyDescent="0.2">
      <c r="A6342" s="3">
        <v>41730</v>
      </c>
      <c r="B6342" t="s">
        <v>9650</v>
      </c>
      <c r="C6342" t="s">
        <v>3939</v>
      </c>
      <c r="D6342" t="s">
        <v>9651</v>
      </c>
      <c r="E6342" t="s">
        <v>3947</v>
      </c>
      <c r="F6342" s="4">
        <v>13.058943749999999</v>
      </c>
      <c r="G6342" s="4">
        <v>13.05</v>
      </c>
      <c r="H6342" s="4">
        <v>8.5384507688607003E-2</v>
      </c>
      <c r="I6342" s="4">
        <v>13.21</v>
      </c>
      <c r="J6342" s="4">
        <v>12.9</v>
      </c>
      <c r="K6342" s="4">
        <v>12.99855</v>
      </c>
      <c r="L6342" s="4">
        <v>13.11</v>
      </c>
      <c r="M6342" s="4">
        <v>32</v>
      </c>
    </row>
    <row r="6343" spans="1:13" x14ac:dyDescent="0.2">
      <c r="A6343" s="3">
        <v>41730</v>
      </c>
      <c r="B6343" t="s">
        <v>9652</v>
      </c>
      <c r="C6343" t="s">
        <v>3942</v>
      </c>
      <c r="D6343" t="s">
        <v>9653</v>
      </c>
      <c r="E6343" t="s">
        <v>3949</v>
      </c>
      <c r="F6343" s="4">
        <v>13.0361625</v>
      </c>
      <c r="G6343" s="4">
        <v>13</v>
      </c>
      <c r="H6343" s="4">
        <v>0.14179792470841401</v>
      </c>
      <c r="I6343" s="4">
        <v>13.47</v>
      </c>
      <c r="J6343" s="4">
        <v>12.7</v>
      </c>
      <c r="K6343" s="4">
        <v>12.978999999999999</v>
      </c>
      <c r="L6343" s="4">
        <v>13.14</v>
      </c>
      <c r="M6343" s="4">
        <v>32</v>
      </c>
    </row>
    <row r="6344" spans="1:13" x14ac:dyDescent="0.2">
      <c r="A6344" s="3">
        <v>41730</v>
      </c>
      <c r="B6344" t="s">
        <v>9654</v>
      </c>
      <c r="C6344" t="s">
        <v>3952</v>
      </c>
      <c r="D6344" t="s">
        <v>9655</v>
      </c>
      <c r="E6344" t="s">
        <v>3951</v>
      </c>
      <c r="F6344" s="4">
        <v>13.031103125</v>
      </c>
      <c r="G6344" s="4">
        <v>13</v>
      </c>
      <c r="H6344" s="4">
        <v>0.18885209690667601</v>
      </c>
      <c r="I6344" s="4">
        <v>13.51</v>
      </c>
      <c r="J6344" s="4">
        <v>12.5</v>
      </c>
      <c r="K6344" s="4">
        <v>12.95</v>
      </c>
      <c r="L6344" s="4">
        <v>13.1075</v>
      </c>
      <c r="M6344" s="4">
        <v>32</v>
      </c>
    </row>
    <row r="6345" spans="1:13" x14ac:dyDescent="0.2">
      <c r="A6345" s="3">
        <v>41730</v>
      </c>
      <c r="B6345" t="s">
        <v>9602</v>
      </c>
      <c r="C6345" t="s">
        <v>3936</v>
      </c>
      <c r="D6345" t="s">
        <v>9603</v>
      </c>
      <c r="E6345" t="s">
        <v>3935</v>
      </c>
      <c r="F6345" s="4">
        <v>13.011428571428601</v>
      </c>
      <c r="G6345" s="4">
        <v>13</v>
      </c>
      <c r="H6345" s="4">
        <v>0.306405660149137</v>
      </c>
      <c r="I6345" s="4">
        <v>14.19</v>
      </c>
      <c r="J6345" s="4">
        <v>12.5</v>
      </c>
      <c r="K6345" s="4">
        <v>12.878</v>
      </c>
      <c r="L6345" s="4">
        <v>13.1</v>
      </c>
      <c r="M6345" s="4">
        <v>35</v>
      </c>
    </row>
    <row r="6346" spans="1:13" x14ac:dyDescent="0.2">
      <c r="A6346" s="3">
        <v>41730</v>
      </c>
      <c r="B6346" t="s">
        <v>9644</v>
      </c>
      <c r="C6346" t="s">
        <v>3939</v>
      </c>
      <c r="D6346" t="s">
        <v>9645</v>
      </c>
      <c r="E6346" t="s">
        <v>3938</v>
      </c>
      <c r="F6346" s="4">
        <v>12.969955882352901</v>
      </c>
      <c r="G6346" s="4">
        <v>12.97025</v>
      </c>
      <c r="H6346" s="4">
        <v>0.45450839855638397</v>
      </c>
      <c r="I6346" s="4">
        <v>14.2</v>
      </c>
      <c r="J6346" s="4">
        <v>12.25</v>
      </c>
      <c r="K6346" s="4">
        <v>12.547499999999999</v>
      </c>
      <c r="L6346" s="4">
        <v>13.237500000000001</v>
      </c>
      <c r="M6346" s="4">
        <v>34</v>
      </c>
    </row>
    <row r="6347" spans="1:13" x14ac:dyDescent="0.2">
      <c r="A6347" s="3">
        <v>41730</v>
      </c>
      <c r="B6347" t="s">
        <v>10181</v>
      </c>
      <c r="C6347" t="s">
        <v>3579</v>
      </c>
      <c r="D6347" t="s">
        <v>10182</v>
      </c>
      <c r="E6347" t="s">
        <v>3578</v>
      </c>
      <c r="F6347" s="4">
        <v>3.0111428571428598</v>
      </c>
      <c r="G6347" s="4">
        <v>3</v>
      </c>
      <c r="H6347" s="4">
        <v>0.31817282973225702</v>
      </c>
      <c r="I6347" s="4">
        <v>3.7</v>
      </c>
      <c r="J6347" s="4">
        <v>2.4</v>
      </c>
      <c r="K6347" s="4">
        <v>2.8</v>
      </c>
      <c r="L6347" s="4">
        <v>3.25</v>
      </c>
      <c r="M6347" s="4">
        <v>35</v>
      </c>
    </row>
    <row r="6348" spans="1:13" x14ac:dyDescent="0.2">
      <c r="A6348" s="3">
        <v>41730</v>
      </c>
      <c r="B6348" t="s">
        <v>10183</v>
      </c>
      <c r="C6348" t="s">
        <v>3582</v>
      </c>
      <c r="D6348" t="s">
        <v>10184</v>
      </c>
      <c r="E6348" t="s">
        <v>3581</v>
      </c>
      <c r="F6348" s="4">
        <v>3.9070588235294101</v>
      </c>
      <c r="G6348" s="4">
        <v>3.9</v>
      </c>
      <c r="H6348" s="4">
        <v>0.37292073584451801</v>
      </c>
      <c r="I6348" s="4">
        <v>5</v>
      </c>
      <c r="J6348" s="4">
        <v>3.01</v>
      </c>
      <c r="K6348" s="4">
        <v>3.7</v>
      </c>
      <c r="L6348" s="4">
        <v>4.0750000000000002</v>
      </c>
      <c r="M6348" s="4">
        <v>34</v>
      </c>
    </row>
    <row r="6349" spans="1:13" x14ac:dyDescent="0.2">
      <c r="A6349" s="3">
        <v>41730</v>
      </c>
      <c r="B6349" t="s">
        <v>10201</v>
      </c>
      <c r="C6349" t="s">
        <v>3585</v>
      </c>
      <c r="D6349" t="s">
        <v>10202</v>
      </c>
      <c r="E6349" t="s">
        <v>3584</v>
      </c>
      <c r="F6349" s="4">
        <v>4.0838461538461504</v>
      </c>
      <c r="G6349" s="4">
        <v>4.0999999999999996</v>
      </c>
      <c r="H6349" s="4">
        <v>0.58808895193211697</v>
      </c>
      <c r="I6349" s="4">
        <v>5</v>
      </c>
      <c r="J6349" s="4">
        <v>2.82</v>
      </c>
      <c r="K6349" s="4">
        <v>3.7625000000000002</v>
      </c>
      <c r="L6349" s="4">
        <v>4.5</v>
      </c>
      <c r="M6349" s="4">
        <v>26</v>
      </c>
    </row>
    <row r="6350" spans="1:13" x14ac:dyDescent="0.2">
      <c r="A6350" s="3">
        <v>41730</v>
      </c>
      <c r="B6350" t="s">
        <v>10185</v>
      </c>
      <c r="C6350" t="s">
        <v>3591</v>
      </c>
      <c r="D6350" t="s">
        <v>10186</v>
      </c>
      <c r="E6350" t="s">
        <v>3590</v>
      </c>
      <c r="F6350" s="4">
        <v>1.90121212121212</v>
      </c>
      <c r="G6350" s="4">
        <v>1.9</v>
      </c>
      <c r="H6350" s="4">
        <v>0.55842836142918495</v>
      </c>
      <c r="I6350" s="4">
        <v>3.4</v>
      </c>
      <c r="J6350" s="4">
        <v>0.7</v>
      </c>
      <c r="K6350" s="4">
        <v>1.6</v>
      </c>
      <c r="L6350" s="4">
        <v>2.35</v>
      </c>
      <c r="M6350" s="4">
        <v>33</v>
      </c>
    </row>
    <row r="6351" spans="1:13" x14ac:dyDescent="0.2">
      <c r="A6351" s="3">
        <v>41730</v>
      </c>
      <c r="B6351" t="s">
        <v>10203</v>
      </c>
      <c r="C6351" t="s">
        <v>3603</v>
      </c>
      <c r="D6351" t="s">
        <v>10204</v>
      </c>
      <c r="E6351" t="s">
        <v>3602</v>
      </c>
      <c r="F6351" s="4">
        <v>4.0374999999999996</v>
      </c>
      <c r="G6351" s="4">
        <v>3.85</v>
      </c>
      <c r="H6351" s="4">
        <v>0.71050640731713999</v>
      </c>
      <c r="I6351" s="4">
        <v>6</v>
      </c>
      <c r="J6351" s="4">
        <v>2.81</v>
      </c>
      <c r="K6351" s="4">
        <v>3.5</v>
      </c>
      <c r="L6351" s="4">
        <v>4.5</v>
      </c>
      <c r="M6351" s="4">
        <v>32</v>
      </c>
    </row>
    <row r="6352" spans="1:13" x14ac:dyDescent="0.2">
      <c r="A6352" s="3">
        <v>41730</v>
      </c>
      <c r="B6352" t="s">
        <v>10187</v>
      </c>
      <c r="C6352" t="s">
        <v>3594</v>
      </c>
      <c r="D6352" t="s">
        <v>10188</v>
      </c>
      <c r="E6352" t="s">
        <v>3593</v>
      </c>
      <c r="F6352" s="4">
        <v>2.6896969696969699</v>
      </c>
      <c r="G6352" s="4">
        <v>2.8</v>
      </c>
      <c r="H6352" s="4">
        <v>0.58886270072320801</v>
      </c>
      <c r="I6352" s="4">
        <v>3.9</v>
      </c>
      <c r="J6352" s="4">
        <v>1.4</v>
      </c>
      <c r="K6352" s="4">
        <v>2.2999999999999998</v>
      </c>
      <c r="L6352" s="4">
        <v>3.2</v>
      </c>
      <c r="M6352" s="4">
        <v>33</v>
      </c>
    </row>
    <row r="6353" spans="1:13" x14ac:dyDescent="0.2">
      <c r="A6353" s="3">
        <v>41730</v>
      </c>
      <c r="B6353" t="s">
        <v>10205</v>
      </c>
      <c r="C6353" t="s">
        <v>3606</v>
      </c>
      <c r="D6353" t="s">
        <v>10206</v>
      </c>
      <c r="E6353" t="s">
        <v>3605</v>
      </c>
      <c r="F6353" s="4">
        <v>3.99</v>
      </c>
      <c r="G6353" s="4">
        <v>3.96</v>
      </c>
      <c r="H6353" s="4">
        <v>0.48209890566014502</v>
      </c>
      <c r="I6353" s="4">
        <v>5.3</v>
      </c>
      <c r="J6353" s="4">
        <v>3.1</v>
      </c>
      <c r="K6353" s="4">
        <v>3.6974999999999998</v>
      </c>
      <c r="L6353" s="4">
        <v>4.1475</v>
      </c>
      <c r="M6353" s="4">
        <v>32</v>
      </c>
    </row>
    <row r="6354" spans="1:13" x14ac:dyDescent="0.2">
      <c r="A6354" s="3">
        <v>41730</v>
      </c>
      <c r="B6354" t="s">
        <v>10189</v>
      </c>
      <c r="C6354" t="s">
        <v>3597</v>
      </c>
      <c r="D6354" t="s">
        <v>10190</v>
      </c>
      <c r="E6354" t="s">
        <v>3596</v>
      </c>
      <c r="F6354" s="4">
        <v>3.39393939393939</v>
      </c>
      <c r="G6354" s="4">
        <v>3.3</v>
      </c>
      <c r="H6354" s="4">
        <v>0.46956721692652398</v>
      </c>
      <c r="I6354" s="4">
        <v>4.5</v>
      </c>
      <c r="J6354" s="4">
        <v>2.1</v>
      </c>
      <c r="K6354" s="4">
        <v>3.1</v>
      </c>
      <c r="L6354" s="4">
        <v>3.8</v>
      </c>
      <c r="M6354" s="4">
        <v>33</v>
      </c>
    </row>
    <row r="6355" spans="1:13" x14ac:dyDescent="0.2">
      <c r="A6355" s="3">
        <v>41730</v>
      </c>
      <c r="B6355" t="s">
        <v>10207</v>
      </c>
      <c r="C6355" t="s">
        <v>3609</v>
      </c>
      <c r="D6355" t="s">
        <v>10208</v>
      </c>
      <c r="E6355" t="s">
        <v>3608</v>
      </c>
      <c r="F6355" s="4">
        <v>3.8109375000000001</v>
      </c>
      <c r="G6355" s="4">
        <v>3.8</v>
      </c>
      <c r="H6355" s="4">
        <v>0.40849337164441202</v>
      </c>
      <c r="I6355" s="4">
        <v>4.6100000000000003</v>
      </c>
      <c r="J6355" s="4">
        <v>2.87</v>
      </c>
      <c r="K6355" s="4">
        <v>3.6</v>
      </c>
      <c r="L6355" s="4">
        <v>4.0075000000000003</v>
      </c>
      <c r="M6355" s="4">
        <v>32</v>
      </c>
    </row>
    <row r="6356" spans="1:13" x14ac:dyDescent="0.2">
      <c r="A6356" s="3">
        <v>41730</v>
      </c>
      <c r="B6356" t="s">
        <v>10193</v>
      </c>
      <c r="C6356" t="s">
        <v>3600</v>
      </c>
      <c r="D6356" t="s">
        <v>10194</v>
      </c>
      <c r="E6356" t="s">
        <v>3599</v>
      </c>
      <c r="F6356" s="4">
        <v>4.0169696969697002</v>
      </c>
      <c r="G6356" s="4">
        <v>3.91</v>
      </c>
      <c r="H6356" s="4">
        <v>0.60582322529185895</v>
      </c>
      <c r="I6356" s="4">
        <v>5.38</v>
      </c>
      <c r="J6356" s="4">
        <v>2.8</v>
      </c>
      <c r="K6356" s="4">
        <v>3.7</v>
      </c>
      <c r="L6356" s="4">
        <v>4.3</v>
      </c>
      <c r="M6356" s="4">
        <v>33</v>
      </c>
    </row>
    <row r="6357" spans="1:13" x14ac:dyDescent="0.2">
      <c r="A6357" s="3">
        <v>41730</v>
      </c>
      <c r="B6357" t="s">
        <v>10209</v>
      </c>
      <c r="C6357" t="s">
        <v>3612</v>
      </c>
      <c r="D6357" t="s">
        <v>10210</v>
      </c>
      <c r="E6357" t="s">
        <v>3611</v>
      </c>
      <c r="F6357" s="4">
        <v>3.805625</v>
      </c>
      <c r="G6357" s="4">
        <v>3.875</v>
      </c>
      <c r="H6357" s="4">
        <v>0.57783766835309502</v>
      </c>
      <c r="I6357" s="4">
        <v>4.8600000000000003</v>
      </c>
      <c r="J6357" s="4">
        <v>1.71</v>
      </c>
      <c r="K6357" s="4">
        <v>3.6</v>
      </c>
      <c r="L6357" s="4">
        <v>4.0925000000000002</v>
      </c>
      <c r="M6357" s="4">
        <v>32</v>
      </c>
    </row>
    <row r="6358" spans="1:13" x14ac:dyDescent="0.2">
      <c r="A6358" s="3">
        <v>41730</v>
      </c>
      <c r="B6358" t="s">
        <v>10211</v>
      </c>
      <c r="C6358" t="s">
        <v>3867</v>
      </c>
      <c r="D6358" t="s">
        <v>10212</v>
      </c>
      <c r="E6358" t="s">
        <v>3866</v>
      </c>
      <c r="F6358" s="4">
        <v>0.1215</v>
      </c>
      <c r="G6358" s="4">
        <v>0.47</v>
      </c>
      <c r="H6358" s="4">
        <v>1.43331516716354</v>
      </c>
      <c r="I6358" s="4">
        <v>1.6</v>
      </c>
      <c r="J6358" s="4">
        <v>-3.9</v>
      </c>
      <c r="K6358" s="4">
        <v>0.17499999999999999</v>
      </c>
      <c r="L6358" s="4">
        <v>0.75249999999999995</v>
      </c>
      <c r="M6358" s="4">
        <v>20</v>
      </c>
    </row>
    <row r="6359" spans="1:13" x14ac:dyDescent="0.2">
      <c r="A6359" s="3">
        <v>41730</v>
      </c>
      <c r="B6359" t="s">
        <v>10213</v>
      </c>
      <c r="C6359" t="s">
        <v>3879</v>
      </c>
      <c r="D6359" t="s">
        <v>10214</v>
      </c>
      <c r="E6359" t="s">
        <v>3878</v>
      </c>
      <c r="F6359" s="4">
        <v>0.26315789473684198</v>
      </c>
      <c r="G6359" s="4">
        <v>0.8</v>
      </c>
      <c r="H6359" s="4">
        <v>1.4701249101562699</v>
      </c>
      <c r="I6359" s="4">
        <v>2.5</v>
      </c>
      <c r="J6359" s="4">
        <v>-3.6</v>
      </c>
      <c r="K6359" s="4">
        <v>0.13</v>
      </c>
      <c r="L6359" s="4">
        <v>0.90500000000000003</v>
      </c>
      <c r="M6359" s="4">
        <v>19</v>
      </c>
    </row>
    <row r="6360" spans="1:13" x14ac:dyDescent="0.2">
      <c r="A6360" s="3">
        <v>41730</v>
      </c>
      <c r="B6360" t="s">
        <v>10215</v>
      </c>
      <c r="C6360" t="s">
        <v>3870</v>
      </c>
      <c r="D6360" t="s">
        <v>10216</v>
      </c>
      <c r="E6360" t="s">
        <v>3869</v>
      </c>
      <c r="F6360" s="4">
        <v>1.5863157894736799</v>
      </c>
      <c r="G6360" s="4">
        <v>1.1399999999999999</v>
      </c>
      <c r="H6360" s="4">
        <v>1.5703085702650801</v>
      </c>
      <c r="I6360" s="4">
        <v>7.4</v>
      </c>
      <c r="J6360" s="4">
        <v>0.01</v>
      </c>
      <c r="K6360" s="4">
        <v>1</v>
      </c>
      <c r="L6360" s="4">
        <v>1.5</v>
      </c>
      <c r="M6360" s="4">
        <v>19</v>
      </c>
    </row>
    <row r="6361" spans="1:13" x14ac:dyDescent="0.2">
      <c r="A6361" s="3">
        <v>41730</v>
      </c>
      <c r="B6361" t="s">
        <v>10217</v>
      </c>
      <c r="C6361" t="s">
        <v>3882</v>
      </c>
      <c r="D6361" t="s">
        <v>10218</v>
      </c>
      <c r="E6361" t="s">
        <v>3881</v>
      </c>
      <c r="F6361" s="4">
        <v>1.2242105263157901</v>
      </c>
      <c r="G6361" s="4">
        <v>0.9</v>
      </c>
      <c r="H6361" s="4">
        <v>1.01290185873983</v>
      </c>
      <c r="I6361" s="4">
        <v>4.0999999999999996</v>
      </c>
      <c r="J6361" s="4">
        <v>0.1</v>
      </c>
      <c r="K6361" s="4">
        <v>0.7</v>
      </c>
      <c r="L6361" s="4">
        <v>1.5</v>
      </c>
      <c r="M6361" s="4">
        <v>19</v>
      </c>
    </row>
    <row r="6362" spans="1:13" x14ac:dyDescent="0.2">
      <c r="A6362" s="3">
        <v>41730</v>
      </c>
      <c r="B6362" t="s">
        <v>10219</v>
      </c>
      <c r="C6362" t="s">
        <v>3873</v>
      </c>
      <c r="D6362" t="s">
        <v>10220</v>
      </c>
      <c r="E6362" t="s">
        <v>3872</v>
      </c>
      <c r="F6362" s="4">
        <v>1.5273684210526299</v>
      </c>
      <c r="G6362" s="4">
        <v>1.3</v>
      </c>
      <c r="H6362" s="4">
        <v>1.15767411507952</v>
      </c>
      <c r="I6362" s="4">
        <v>5.5</v>
      </c>
      <c r="J6362" s="4">
        <v>-0.23</v>
      </c>
      <c r="K6362" s="4">
        <v>1</v>
      </c>
      <c r="L6362" s="4">
        <v>1.75</v>
      </c>
      <c r="M6362" s="4">
        <v>19</v>
      </c>
    </row>
    <row r="6363" spans="1:13" x14ac:dyDescent="0.2">
      <c r="A6363" s="3">
        <v>41730</v>
      </c>
      <c r="B6363" t="s">
        <v>10221</v>
      </c>
      <c r="C6363" t="s">
        <v>3885</v>
      </c>
      <c r="D6363" t="s">
        <v>10222</v>
      </c>
      <c r="E6363" t="s">
        <v>3884</v>
      </c>
      <c r="F6363" s="4">
        <v>1.27315789473684</v>
      </c>
      <c r="G6363" s="4">
        <v>0.93</v>
      </c>
      <c r="H6363" s="4">
        <v>0.99943902393947903</v>
      </c>
      <c r="I6363" s="4">
        <v>4.5</v>
      </c>
      <c r="J6363" s="4">
        <v>0.05</v>
      </c>
      <c r="K6363" s="4">
        <v>0.8</v>
      </c>
      <c r="L6363" s="4">
        <v>1.45</v>
      </c>
      <c r="M6363" s="4">
        <v>19</v>
      </c>
    </row>
    <row r="6364" spans="1:13" x14ac:dyDescent="0.2">
      <c r="A6364" s="3">
        <v>41730</v>
      </c>
      <c r="B6364" t="s">
        <v>10223</v>
      </c>
      <c r="C6364" t="s">
        <v>3876</v>
      </c>
      <c r="D6364" t="s">
        <v>10224</v>
      </c>
      <c r="E6364" t="s">
        <v>3875</v>
      </c>
      <c r="F6364" s="4">
        <v>1.4257894736842101</v>
      </c>
      <c r="G6364" s="4">
        <v>1.1000000000000001</v>
      </c>
      <c r="H6364" s="4">
        <v>1.12915069257815</v>
      </c>
      <c r="I6364" s="4">
        <v>4.2</v>
      </c>
      <c r="J6364" s="4">
        <v>0.17</v>
      </c>
      <c r="K6364" s="4">
        <v>0.72</v>
      </c>
      <c r="L6364" s="4">
        <v>1.4950000000000001</v>
      </c>
      <c r="M6364" s="4">
        <v>19</v>
      </c>
    </row>
    <row r="6365" spans="1:13" x14ac:dyDescent="0.2">
      <c r="A6365" s="3">
        <v>41730</v>
      </c>
      <c r="B6365" t="s">
        <v>10225</v>
      </c>
      <c r="C6365" t="s">
        <v>3888</v>
      </c>
      <c r="D6365" t="s">
        <v>10226</v>
      </c>
      <c r="E6365" t="s">
        <v>3887</v>
      </c>
      <c r="F6365" s="4">
        <v>1.2947368421052601</v>
      </c>
      <c r="G6365" s="4">
        <v>1</v>
      </c>
      <c r="H6365" s="4">
        <v>1.2424678328993</v>
      </c>
      <c r="I6365" s="4">
        <v>4.4000000000000004</v>
      </c>
      <c r="J6365" s="4">
        <v>0.13</v>
      </c>
      <c r="K6365" s="4">
        <v>0.61499999999999999</v>
      </c>
      <c r="L6365" s="4">
        <v>1.1499999999999999</v>
      </c>
      <c r="M6365" s="4">
        <v>19</v>
      </c>
    </row>
    <row r="6366" spans="1:13" x14ac:dyDescent="0.2">
      <c r="A6366" s="3">
        <v>41760</v>
      </c>
      <c r="B6366" t="s">
        <v>9622</v>
      </c>
      <c r="C6366" t="s">
        <v>3927</v>
      </c>
      <c r="D6366" t="s">
        <v>9623</v>
      </c>
      <c r="E6366" t="s">
        <v>3926</v>
      </c>
      <c r="F6366" s="4">
        <v>6.3681818181818199</v>
      </c>
      <c r="G6366" s="4">
        <v>6.35</v>
      </c>
      <c r="H6366" s="4">
        <v>0.39270292132295698</v>
      </c>
      <c r="I6366" s="4">
        <v>7.14</v>
      </c>
      <c r="J6366" s="4">
        <v>5.78</v>
      </c>
      <c r="K6366" s="4">
        <v>6.0774999999999997</v>
      </c>
      <c r="L6366" s="4">
        <v>6.66</v>
      </c>
      <c r="M6366" s="4">
        <v>22</v>
      </c>
    </row>
    <row r="6367" spans="1:13" x14ac:dyDescent="0.2">
      <c r="A6367" s="3">
        <v>41760</v>
      </c>
      <c r="B6367" t="s">
        <v>9634</v>
      </c>
      <c r="C6367" t="s">
        <v>3930</v>
      </c>
      <c r="D6367" t="s">
        <v>9635</v>
      </c>
      <c r="E6367" t="s">
        <v>3929</v>
      </c>
      <c r="F6367" s="4">
        <v>6.76272727272727</v>
      </c>
      <c r="G6367" s="4">
        <v>6.79</v>
      </c>
      <c r="H6367" s="4">
        <v>0.54263187397106605</v>
      </c>
      <c r="I6367" s="4">
        <v>7.58</v>
      </c>
      <c r="J6367" s="4">
        <v>5.71</v>
      </c>
      <c r="K6367" s="4">
        <v>6.4625000000000004</v>
      </c>
      <c r="L6367" s="4">
        <v>7.085</v>
      </c>
      <c r="M6367" s="4">
        <v>22</v>
      </c>
    </row>
    <row r="6368" spans="1:13" x14ac:dyDescent="0.2">
      <c r="A6368" s="3">
        <v>41760</v>
      </c>
      <c r="B6368" t="s">
        <v>9646</v>
      </c>
      <c r="C6368" t="s">
        <v>3933</v>
      </c>
      <c r="D6368" t="s">
        <v>9647</v>
      </c>
      <c r="E6368" t="s">
        <v>3932</v>
      </c>
      <c r="F6368" s="4">
        <v>7.2133333333333303</v>
      </c>
      <c r="G6368" s="4">
        <v>7</v>
      </c>
      <c r="H6368" s="4">
        <v>0.816592633699181</v>
      </c>
      <c r="I6368" s="4">
        <v>8.6</v>
      </c>
      <c r="J6368" s="4">
        <v>5.9</v>
      </c>
      <c r="K6368" s="4">
        <v>6.8250000000000002</v>
      </c>
      <c r="L6368" s="4">
        <v>7.72</v>
      </c>
      <c r="M6368" s="4">
        <v>18</v>
      </c>
    </row>
    <row r="6369" spans="1:13" x14ac:dyDescent="0.2">
      <c r="A6369" s="3">
        <v>41760</v>
      </c>
      <c r="B6369" t="s">
        <v>9596</v>
      </c>
      <c r="C6369" t="s">
        <v>3918</v>
      </c>
      <c r="D6369" t="s">
        <v>9597</v>
      </c>
      <c r="E6369" t="s">
        <v>3917</v>
      </c>
      <c r="F6369" s="4">
        <v>3.4372727272727301</v>
      </c>
      <c r="G6369" s="4">
        <v>3.44</v>
      </c>
      <c r="H6369" s="4">
        <v>0.169231216226365</v>
      </c>
      <c r="I6369" s="4">
        <v>3.8</v>
      </c>
      <c r="J6369" s="4">
        <v>3.01</v>
      </c>
      <c r="K6369" s="4">
        <v>3.31</v>
      </c>
      <c r="L6369" s="4">
        <v>3.5</v>
      </c>
      <c r="M6369" s="4">
        <v>33</v>
      </c>
    </row>
    <row r="6370" spans="1:13" x14ac:dyDescent="0.2">
      <c r="A6370" s="3">
        <v>41760</v>
      </c>
      <c r="B6370" t="s">
        <v>9604</v>
      </c>
      <c r="C6370" t="s">
        <v>3921</v>
      </c>
      <c r="D6370" t="s">
        <v>9605</v>
      </c>
      <c r="E6370" t="s">
        <v>3920</v>
      </c>
      <c r="F6370" s="4">
        <v>4.0024242424242402</v>
      </c>
      <c r="G6370" s="4">
        <v>4</v>
      </c>
      <c r="H6370" s="4">
        <v>0.412553256433566</v>
      </c>
      <c r="I6370" s="4">
        <v>4.66</v>
      </c>
      <c r="J6370" s="4">
        <v>2.68</v>
      </c>
      <c r="K6370" s="4">
        <v>3.7</v>
      </c>
      <c r="L6370" s="4">
        <v>4.25</v>
      </c>
      <c r="M6370" s="4">
        <v>33</v>
      </c>
    </row>
    <row r="6371" spans="1:13" x14ac:dyDescent="0.2">
      <c r="A6371" s="3">
        <v>41760</v>
      </c>
      <c r="B6371" t="s">
        <v>9636</v>
      </c>
      <c r="C6371" t="s">
        <v>3924</v>
      </c>
      <c r="D6371" t="s">
        <v>9637</v>
      </c>
      <c r="E6371" t="s">
        <v>3923</v>
      </c>
      <c r="F6371" s="4">
        <v>4.67192307692308</v>
      </c>
      <c r="G6371" s="4">
        <v>4.7</v>
      </c>
      <c r="H6371" s="4">
        <v>0.78830460727193097</v>
      </c>
      <c r="I6371" s="4">
        <v>6</v>
      </c>
      <c r="J6371" s="4">
        <v>2.36</v>
      </c>
      <c r="K6371" s="4">
        <v>4.2625000000000002</v>
      </c>
      <c r="L6371" s="4">
        <v>5.1875</v>
      </c>
      <c r="M6371" s="4">
        <v>26</v>
      </c>
    </row>
    <row r="6372" spans="1:13" x14ac:dyDescent="0.2">
      <c r="A6372" s="3">
        <v>41760</v>
      </c>
      <c r="B6372" t="s">
        <v>10173</v>
      </c>
      <c r="C6372" t="s">
        <v>3988</v>
      </c>
      <c r="D6372" t="s">
        <v>10174</v>
      </c>
      <c r="E6372" t="s">
        <v>3987</v>
      </c>
      <c r="F6372" s="4">
        <v>4.5625</v>
      </c>
      <c r="G6372" s="4">
        <v>4.5</v>
      </c>
      <c r="H6372" s="4">
        <v>0.277302676138454</v>
      </c>
      <c r="I6372" s="4">
        <v>5.0999999999999996</v>
      </c>
      <c r="J6372" s="4">
        <v>4</v>
      </c>
      <c r="K6372" s="4">
        <v>4.375</v>
      </c>
      <c r="L6372" s="4">
        <v>4.7699999999999996</v>
      </c>
      <c r="M6372" s="4">
        <v>32</v>
      </c>
    </row>
    <row r="6373" spans="1:13" x14ac:dyDescent="0.2">
      <c r="A6373" s="3">
        <v>41760</v>
      </c>
      <c r="B6373" t="s">
        <v>10195</v>
      </c>
      <c r="C6373" t="s">
        <v>3991</v>
      </c>
      <c r="D6373" t="s">
        <v>10196</v>
      </c>
      <c r="E6373" t="s">
        <v>3990</v>
      </c>
      <c r="F6373" s="4">
        <v>4.4471875000000001</v>
      </c>
      <c r="G6373" s="4">
        <v>4.4000000000000004</v>
      </c>
      <c r="H6373" s="4">
        <v>0.39317757930859698</v>
      </c>
      <c r="I6373" s="4">
        <v>5.3</v>
      </c>
      <c r="J6373" s="4">
        <v>3.6</v>
      </c>
      <c r="K6373" s="4">
        <v>4.2374999999999998</v>
      </c>
      <c r="L6373" s="4">
        <v>4.7</v>
      </c>
      <c r="M6373" s="4">
        <v>32</v>
      </c>
    </row>
    <row r="6374" spans="1:13" x14ac:dyDescent="0.2">
      <c r="A6374" s="3">
        <v>41760</v>
      </c>
      <c r="B6374" t="s">
        <v>10177</v>
      </c>
      <c r="C6374" t="s">
        <v>3994</v>
      </c>
      <c r="D6374" t="s">
        <v>10178</v>
      </c>
      <c r="E6374" t="s">
        <v>3993</v>
      </c>
      <c r="F6374" s="4">
        <v>4.75941176470588</v>
      </c>
      <c r="G6374" s="4">
        <v>4.7750000000000004</v>
      </c>
      <c r="H6374" s="4">
        <v>0.16141310029953199</v>
      </c>
      <c r="I6374" s="4">
        <v>5</v>
      </c>
      <c r="J6374" s="4">
        <v>4.4000000000000004</v>
      </c>
      <c r="K6374" s="4">
        <v>4.5999999999999996</v>
      </c>
      <c r="L6374" s="4">
        <v>4.8975</v>
      </c>
      <c r="M6374" s="4">
        <v>34</v>
      </c>
    </row>
    <row r="6375" spans="1:13" x14ac:dyDescent="0.2">
      <c r="A6375" s="3">
        <v>41760</v>
      </c>
      <c r="B6375" t="s">
        <v>10197</v>
      </c>
      <c r="C6375" t="s">
        <v>3997</v>
      </c>
      <c r="D6375" t="s">
        <v>10198</v>
      </c>
      <c r="E6375" t="s">
        <v>3996</v>
      </c>
      <c r="F6375" s="4">
        <v>4.6267647058823496</v>
      </c>
      <c r="G6375" s="4">
        <v>4.5999999999999996</v>
      </c>
      <c r="H6375" s="4">
        <v>0.30921915919546</v>
      </c>
      <c r="I6375" s="4">
        <v>5.2</v>
      </c>
      <c r="J6375" s="4">
        <v>4.0999999999999996</v>
      </c>
      <c r="K6375" s="4">
        <v>4.415</v>
      </c>
      <c r="L6375" s="4">
        <v>4.8975</v>
      </c>
      <c r="M6375" s="4">
        <v>34</v>
      </c>
    </row>
    <row r="6376" spans="1:13" x14ac:dyDescent="0.2">
      <c r="A6376" s="3">
        <v>41760</v>
      </c>
      <c r="B6376" t="s">
        <v>7652</v>
      </c>
      <c r="C6376" t="s">
        <v>3903</v>
      </c>
      <c r="D6376" t="s">
        <v>7653</v>
      </c>
      <c r="E6376" t="s">
        <v>3902</v>
      </c>
      <c r="F6376" s="4">
        <v>3.6462500000000002</v>
      </c>
      <c r="G6376" s="4">
        <v>3.5</v>
      </c>
      <c r="H6376" s="4">
        <v>0.27348114283049002</v>
      </c>
      <c r="I6376" s="4">
        <v>4.8600000000000003</v>
      </c>
      <c r="J6376" s="4">
        <v>3.5</v>
      </c>
      <c r="K6376" s="4">
        <v>3.5</v>
      </c>
      <c r="L6376" s="4">
        <v>3.75</v>
      </c>
      <c r="M6376" s="4">
        <v>32</v>
      </c>
    </row>
    <row r="6377" spans="1:13" x14ac:dyDescent="0.2">
      <c r="A6377" s="3">
        <v>41760</v>
      </c>
      <c r="B6377" t="s">
        <v>7758</v>
      </c>
      <c r="C6377" t="s">
        <v>3915</v>
      </c>
      <c r="D6377" t="s">
        <v>7759</v>
      </c>
      <c r="E6377" t="s">
        <v>3914</v>
      </c>
      <c r="F6377" s="4">
        <v>4.4111111111111097</v>
      </c>
      <c r="G6377" s="4">
        <v>4.5</v>
      </c>
      <c r="H6377" s="4">
        <v>0.40958077378755298</v>
      </c>
      <c r="I6377" s="4">
        <v>5.7</v>
      </c>
      <c r="J6377" s="4">
        <v>3.75</v>
      </c>
      <c r="K6377" s="4">
        <v>4.25</v>
      </c>
      <c r="L6377" s="4">
        <v>4.5</v>
      </c>
      <c r="M6377" s="4">
        <v>27</v>
      </c>
    </row>
    <row r="6378" spans="1:13" x14ac:dyDescent="0.2">
      <c r="A6378" s="3">
        <v>41760</v>
      </c>
      <c r="B6378" t="s">
        <v>7570</v>
      </c>
      <c r="C6378" t="s">
        <v>3894</v>
      </c>
      <c r="D6378" t="s">
        <v>7571</v>
      </c>
      <c r="E6378" t="s">
        <v>3893</v>
      </c>
      <c r="F6378" s="4">
        <v>3.5109374999999998</v>
      </c>
      <c r="G6378" s="4">
        <v>3.5</v>
      </c>
      <c r="H6378" s="4">
        <v>7.6931447280323306E-2</v>
      </c>
      <c r="I6378" s="4">
        <v>3.92</v>
      </c>
      <c r="J6378" s="4">
        <v>3.4</v>
      </c>
      <c r="K6378" s="4">
        <v>3.5</v>
      </c>
      <c r="L6378" s="4">
        <v>3.5</v>
      </c>
      <c r="M6378" s="4">
        <v>32</v>
      </c>
    </row>
    <row r="6379" spans="1:13" x14ac:dyDescent="0.2">
      <c r="A6379" s="3">
        <v>41760</v>
      </c>
      <c r="B6379" t="s">
        <v>7678</v>
      </c>
      <c r="C6379" t="s">
        <v>3906</v>
      </c>
      <c r="D6379" t="s">
        <v>7679</v>
      </c>
      <c r="E6379" t="s">
        <v>3905</v>
      </c>
      <c r="F6379" s="4">
        <v>3.84032258064516</v>
      </c>
      <c r="G6379" s="4">
        <v>3.8</v>
      </c>
      <c r="H6379" s="4">
        <v>0.31817693055874602</v>
      </c>
      <c r="I6379" s="4">
        <v>5.15</v>
      </c>
      <c r="J6379" s="4">
        <v>3.5</v>
      </c>
      <c r="K6379" s="4">
        <v>3.625</v>
      </c>
      <c r="L6379" s="4">
        <v>4</v>
      </c>
      <c r="M6379" s="4">
        <v>31</v>
      </c>
    </row>
    <row r="6380" spans="1:13" x14ac:dyDescent="0.2">
      <c r="A6380" s="3">
        <v>41760</v>
      </c>
      <c r="B6380" t="s">
        <v>7596</v>
      </c>
      <c r="C6380" t="s">
        <v>3897</v>
      </c>
      <c r="D6380" t="s">
        <v>7597</v>
      </c>
      <c r="E6380" t="s">
        <v>3896</v>
      </c>
      <c r="F6380" s="4">
        <v>3.5353124999999999</v>
      </c>
      <c r="G6380" s="4">
        <v>3.5</v>
      </c>
      <c r="H6380" s="4">
        <v>0.118946569056541</v>
      </c>
      <c r="I6380" s="4">
        <v>4.0199999999999996</v>
      </c>
      <c r="J6380" s="4">
        <v>3.5</v>
      </c>
      <c r="K6380" s="4">
        <v>3.5</v>
      </c>
      <c r="L6380" s="4">
        <v>3.5</v>
      </c>
      <c r="M6380" s="4">
        <v>32</v>
      </c>
    </row>
    <row r="6381" spans="1:13" x14ac:dyDescent="0.2">
      <c r="A6381" s="3">
        <v>41760</v>
      </c>
      <c r="B6381" t="s">
        <v>7712</v>
      </c>
      <c r="C6381" t="s">
        <v>3909</v>
      </c>
      <c r="D6381" t="s">
        <v>7713</v>
      </c>
      <c r="E6381" t="s">
        <v>3908</v>
      </c>
      <c r="F6381" s="4">
        <v>4.0461290322580599</v>
      </c>
      <c r="G6381" s="4">
        <v>4</v>
      </c>
      <c r="H6381" s="4">
        <v>0.36336095386777401</v>
      </c>
      <c r="I6381" s="4">
        <v>5.38</v>
      </c>
      <c r="J6381" s="4">
        <v>3.5</v>
      </c>
      <c r="K6381" s="4">
        <v>3.75</v>
      </c>
      <c r="L6381" s="4">
        <v>4.25</v>
      </c>
      <c r="M6381" s="4">
        <v>31</v>
      </c>
    </row>
    <row r="6382" spans="1:13" x14ac:dyDescent="0.2">
      <c r="A6382" s="3">
        <v>41760</v>
      </c>
      <c r="B6382" t="s">
        <v>7622</v>
      </c>
      <c r="C6382" t="s">
        <v>3900</v>
      </c>
      <c r="D6382" t="s">
        <v>7623</v>
      </c>
      <c r="E6382" t="s">
        <v>3899</v>
      </c>
      <c r="F6382" s="4">
        <v>3.5575000000000001</v>
      </c>
      <c r="G6382" s="4">
        <v>3.5</v>
      </c>
      <c r="H6382" s="4">
        <v>0.19317383112693601</v>
      </c>
      <c r="I6382" s="4">
        <v>4.49</v>
      </c>
      <c r="J6382" s="4">
        <v>3.5</v>
      </c>
      <c r="K6382" s="4">
        <v>3.5</v>
      </c>
      <c r="L6382" s="4">
        <v>3.5</v>
      </c>
      <c r="M6382" s="4">
        <v>32</v>
      </c>
    </row>
    <row r="6383" spans="1:13" x14ac:dyDescent="0.2">
      <c r="A6383" s="3">
        <v>41760</v>
      </c>
      <c r="B6383" t="s">
        <v>7730</v>
      </c>
      <c r="C6383" t="s">
        <v>3912</v>
      </c>
      <c r="D6383" t="s">
        <v>7731</v>
      </c>
      <c r="E6383" t="s">
        <v>3911</v>
      </c>
      <c r="F6383" s="4">
        <v>4.1840624999999996</v>
      </c>
      <c r="G6383" s="4">
        <v>4</v>
      </c>
      <c r="H6383" s="4">
        <v>0.35751705914633702</v>
      </c>
      <c r="I6383" s="4">
        <v>5.56</v>
      </c>
      <c r="J6383" s="4">
        <v>3.75</v>
      </c>
      <c r="K6383" s="4">
        <v>4</v>
      </c>
      <c r="L6383" s="4">
        <v>4.5</v>
      </c>
      <c r="M6383" s="4">
        <v>32</v>
      </c>
    </row>
    <row r="6384" spans="1:13" x14ac:dyDescent="0.2">
      <c r="A6384" s="3">
        <v>41760</v>
      </c>
      <c r="B6384" t="s">
        <v>7776</v>
      </c>
      <c r="C6384" t="s">
        <v>3081</v>
      </c>
      <c r="D6384" t="s">
        <v>7777</v>
      </c>
      <c r="E6384" t="s">
        <v>3080</v>
      </c>
      <c r="F6384" s="4">
        <v>3.6555263157894702</v>
      </c>
      <c r="G6384" s="4">
        <v>3.68</v>
      </c>
      <c r="H6384" s="4">
        <v>0.250412604039284</v>
      </c>
      <c r="I6384" s="4">
        <v>4.12</v>
      </c>
      <c r="J6384" s="4">
        <v>3.02</v>
      </c>
      <c r="K6384" s="4">
        <v>3.5550000000000002</v>
      </c>
      <c r="L6384" s="4">
        <v>3.8075000000000001</v>
      </c>
      <c r="M6384" s="4">
        <v>38</v>
      </c>
    </row>
    <row r="6385" spans="1:13" x14ac:dyDescent="0.2">
      <c r="A6385" s="3">
        <v>41760</v>
      </c>
      <c r="B6385" t="s">
        <v>9566</v>
      </c>
      <c r="C6385" t="s">
        <v>3072</v>
      </c>
      <c r="D6385" t="s">
        <v>9567</v>
      </c>
      <c r="E6385" t="s">
        <v>3071</v>
      </c>
      <c r="F6385" s="4">
        <v>3.8066666666666702</v>
      </c>
      <c r="G6385" s="4">
        <v>3.8</v>
      </c>
      <c r="H6385" s="4">
        <v>0.16502525059315401</v>
      </c>
      <c r="I6385" s="4">
        <v>4.2</v>
      </c>
      <c r="J6385" s="4">
        <v>3.41</v>
      </c>
      <c r="K6385" s="4">
        <v>3.71</v>
      </c>
      <c r="L6385" s="4">
        <v>3.9</v>
      </c>
      <c r="M6385" s="4">
        <v>39</v>
      </c>
    </row>
    <row r="6386" spans="1:13" x14ac:dyDescent="0.2">
      <c r="A6386" s="3">
        <v>41760</v>
      </c>
      <c r="B6386" t="s">
        <v>9598</v>
      </c>
      <c r="C6386" t="s">
        <v>3075</v>
      </c>
      <c r="D6386" t="s">
        <v>9599</v>
      </c>
      <c r="E6386" t="s">
        <v>3074</v>
      </c>
      <c r="F6386" s="4">
        <v>3.5117948717948702</v>
      </c>
      <c r="G6386" s="4">
        <v>3.5</v>
      </c>
      <c r="H6386" s="4">
        <v>0.23288659759941199</v>
      </c>
      <c r="I6386" s="4">
        <v>3.95</v>
      </c>
      <c r="J6386" s="4">
        <v>3</v>
      </c>
      <c r="K6386" s="4">
        <v>3.375</v>
      </c>
      <c r="L6386" s="4">
        <v>3.6150000000000002</v>
      </c>
      <c r="M6386" s="4">
        <v>39</v>
      </c>
    </row>
    <row r="6387" spans="1:13" x14ac:dyDescent="0.2">
      <c r="A6387" s="3">
        <v>41760</v>
      </c>
      <c r="B6387" t="s">
        <v>7286</v>
      </c>
      <c r="C6387" t="s">
        <v>3102</v>
      </c>
      <c r="D6387" t="s">
        <v>7287</v>
      </c>
      <c r="E6387" t="s">
        <v>3101</v>
      </c>
      <c r="F6387" s="4">
        <v>3.4740000000000002</v>
      </c>
      <c r="G6387" s="4">
        <v>3.5</v>
      </c>
      <c r="H6387" s="4">
        <v>0.26491063976145501</v>
      </c>
      <c r="I6387" s="4">
        <v>4</v>
      </c>
      <c r="J6387" s="4">
        <v>3</v>
      </c>
      <c r="K6387" s="4">
        <v>3.3</v>
      </c>
      <c r="L6387" s="4">
        <v>3.6</v>
      </c>
      <c r="M6387" s="4">
        <v>35</v>
      </c>
    </row>
    <row r="6388" spans="1:13" x14ac:dyDescent="0.2">
      <c r="A6388" s="3">
        <v>41760</v>
      </c>
      <c r="B6388" t="s">
        <v>9638</v>
      </c>
      <c r="C6388" t="s">
        <v>3078</v>
      </c>
      <c r="D6388" t="s">
        <v>9639</v>
      </c>
      <c r="E6388" t="s">
        <v>3077</v>
      </c>
      <c r="F6388" s="4">
        <v>3.51939393939394</v>
      </c>
      <c r="G6388" s="4">
        <v>3.55</v>
      </c>
      <c r="H6388" s="4">
        <v>0.28525141754620797</v>
      </c>
      <c r="I6388" s="4">
        <v>4.0599999999999996</v>
      </c>
      <c r="J6388" s="4">
        <v>3</v>
      </c>
      <c r="K6388" s="4">
        <v>3.31</v>
      </c>
      <c r="L6388" s="4">
        <v>3.65</v>
      </c>
      <c r="M6388" s="4">
        <v>33</v>
      </c>
    </row>
    <row r="6389" spans="1:13" x14ac:dyDescent="0.2">
      <c r="A6389" s="3">
        <v>41760</v>
      </c>
      <c r="B6389" t="s">
        <v>7742</v>
      </c>
      <c r="C6389" t="s">
        <v>3105</v>
      </c>
      <c r="D6389" t="s">
        <v>7743</v>
      </c>
      <c r="E6389" t="s">
        <v>3104</v>
      </c>
      <c r="F6389" s="4">
        <v>3.41636363636364</v>
      </c>
      <c r="G6389" s="4">
        <v>3.41</v>
      </c>
      <c r="H6389" s="4">
        <v>0.29038571527601598</v>
      </c>
      <c r="I6389" s="4">
        <v>4</v>
      </c>
      <c r="J6389" s="4">
        <v>2.87</v>
      </c>
      <c r="K6389" s="4">
        <v>3.2</v>
      </c>
      <c r="L6389" s="4">
        <v>3.5</v>
      </c>
      <c r="M6389" s="4">
        <v>33</v>
      </c>
    </row>
    <row r="6390" spans="1:13" x14ac:dyDescent="0.2">
      <c r="A6390" s="3">
        <v>41760</v>
      </c>
      <c r="B6390" t="s">
        <v>7744</v>
      </c>
      <c r="C6390" t="s">
        <v>3138</v>
      </c>
      <c r="D6390" t="s">
        <v>7745</v>
      </c>
      <c r="E6390" t="s">
        <v>3137</v>
      </c>
      <c r="F6390" s="4">
        <v>0.49121795426258302</v>
      </c>
      <c r="G6390" s="4">
        <v>0.45814113098907899</v>
      </c>
      <c r="H6390" s="4">
        <v>0.11867289999839201</v>
      </c>
      <c r="I6390" s="4">
        <v>0.79</v>
      </c>
      <c r="J6390" s="4">
        <v>0.32</v>
      </c>
      <c r="K6390" s="4">
        <v>0.41</v>
      </c>
      <c r="L6390" s="4">
        <v>0.56000000000000005</v>
      </c>
      <c r="M6390" s="4">
        <v>38</v>
      </c>
    </row>
    <row r="6391" spans="1:13" x14ac:dyDescent="0.2">
      <c r="A6391" s="3">
        <v>41760</v>
      </c>
      <c r="B6391" t="s">
        <v>7752</v>
      </c>
      <c r="C6391" t="s">
        <v>3141</v>
      </c>
      <c r="D6391" t="s">
        <v>7753</v>
      </c>
      <c r="E6391" t="s">
        <v>3140</v>
      </c>
      <c r="F6391" s="4">
        <v>0.28358999271244401</v>
      </c>
      <c r="G6391" s="4">
        <v>0.29499999999999998</v>
      </c>
      <c r="H6391" s="4">
        <v>8.8070179569200199E-2</v>
      </c>
      <c r="I6391" s="4">
        <v>0.51</v>
      </c>
      <c r="J6391" s="4">
        <v>0.09</v>
      </c>
      <c r="K6391" s="4">
        <v>0.23250000000000001</v>
      </c>
      <c r="L6391" s="4">
        <v>0.33</v>
      </c>
      <c r="M6391" s="4">
        <v>38</v>
      </c>
    </row>
    <row r="6392" spans="1:13" x14ac:dyDescent="0.2">
      <c r="A6392" s="3">
        <v>41760</v>
      </c>
      <c r="B6392" t="s">
        <v>7762</v>
      </c>
      <c r="C6392" t="s">
        <v>3144</v>
      </c>
      <c r="D6392" t="s">
        <v>7763</v>
      </c>
      <c r="E6392" t="s">
        <v>3143</v>
      </c>
      <c r="F6392" s="4">
        <v>0.288739242772589</v>
      </c>
      <c r="G6392" s="4">
        <v>0.3</v>
      </c>
      <c r="H6392" s="4">
        <v>9.5541653087983305E-2</v>
      </c>
      <c r="I6392" s="4">
        <v>0.51</v>
      </c>
      <c r="J6392" s="4">
        <v>0.03</v>
      </c>
      <c r="K6392" s="4">
        <v>0.26050000000000001</v>
      </c>
      <c r="L6392" s="4">
        <v>0.35</v>
      </c>
      <c r="M6392" s="4">
        <v>38</v>
      </c>
    </row>
    <row r="6393" spans="1:13" x14ac:dyDescent="0.2">
      <c r="A6393" s="3">
        <v>41760</v>
      </c>
      <c r="B6393" t="s">
        <v>7770</v>
      </c>
      <c r="C6393" t="s">
        <v>3147</v>
      </c>
      <c r="D6393" t="s">
        <v>7771</v>
      </c>
      <c r="E6393" t="s">
        <v>3146</v>
      </c>
      <c r="F6393" s="4">
        <v>-3.7319506225138698E-3</v>
      </c>
      <c r="G6393" s="4">
        <v>-0.02</v>
      </c>
      <c r="H6393" s="4">
        <v>0.12567508480441</v>
      </c>
      <c r="I6393" s="4">
        <v>0.3</v>
      </c>
      <c r="J6393" s="4">
        <v>-0.27</v>
      </c>
      <c r="K6393" s="4">
        <v>-0.08</v>
      </c>
      <c r="L6393" s="4">
        <v>7.2499999999999995E-2</v>
      </c>
      <c r="M6393" s="4">
        <v>38</v>
      </c>
    </row>
    <row r="6394" spans="1:13" x14ac:dyDescent="0.2">
      <c r="A6394" s="3">
        <v>41760</v>
      </c>
      <c r="B6394" t="s">
        <v>7672</v>
      </c>
      <c r="C6394" t="s">
        <v>3114</v>
      </c>
      <c r="D6394" t="s">
        <v>7673</v>
      </c>
      <c r="E6394" t="s">
        <v>3113</v>
      </c>
      <c r="F6394" s="4">
        <v>-0.33239399460667202</v>
      </c>
      <c r="G6394" s="4">
        <v>-0.34</v>
      </c>
      <c r="H6394" s="4">
        <v>0.11771994433621701</v>
      </c>
      <c r="I6394" s="4">
        <v>0.32</v>
      </c>
      <c r="J6394" s="4">
        <v>-0.50297179505351997</v>
      </c>
      <c r="K6394" s="4">
        <v>-0.37</v>
      </c>
      <c r="L6394" s="4">
        <v>-0.315</v>
      </c>
      <c r="M6394" s="4">
        <v>38</v>
      </c>
    </row>
    <row r="6395" spans="1:13" x14ac:dyDescent="0.2">
      <c r="A6395" s="3">
        <v>41760</v>
      </c>
      <c r="B6395" t="s">
        <v>7778</v>
      </c>
      <c r="C6395" t="s">
        <v>3150</v>
      </c>
      <c r="D6395" t="s">
        <v>7779</v>
      </c>
      <c r="E6395" t="s">
        <v>3149</v>
      </c>
      <c r="F6395" s="4">
        <v>-0.29668398937659801</v>
      </c>
      <c r="G6395" s="4">
        <v>-0.30499999999999999</v>
      </c>
      <c r="H6395" s="4">
        <v>0.17586142703640101</v>
      </c>
      <c r="I6395" s="4">
        <v>0.3</v>
      </c>
      <c r="J6395" s="4">
        <v>-0.66</v>
      </c>
      <c r="K6395" s="4">
        <v>-0.38</v>
      </c>
      <c r="L6395" s="4">
        <v>-0.2175</v>
      </c>
      <c r="M6395" s="4">
        <v>38</v>
      </c>
    </row>
    <row r="6396" spans="1:13" x14ac:dyDescent="0.2">
      <c r="A6396" s="3">
        <v>41760</v>
      </c>
      <c r="B6396" t="s">
        <v>7682</v>
      </c>
      <c r="C6396" t="s">
        <v>3117</v>
      </c>
      <c r="D6396" t="s">
        <v>7683</v>
      </c>
      <c r="E6396" t="s">
        <v>3116</v>
      </c>
      <c r="F6396" s="4">
        <v>0.167589926520091</v>
      </c>
      <c r="G6396" s="4">
        <v>0.17499999999999999</v>
      </c>
      <c r="H6396" s="4">
        <v>9.81389099858474E-2</v>
      </c>
      <c r="I6396" s="4">
        <v>0.34</v>
      </c>
      <c r="J6396" s="4">
        <v>-0.1</v>
      </c>
      <c r="K6396" s="4">
        <v>0.11700000000000001</v>
      </c>
      <c r="L6396" s="4">
        <v>0.22750000000000001</v>
      </c>
      <c r="M6396" s="4">
        <v>38</v>
      </c>
    </row>
    <row r="6397" spans="1:13" x14ac:dyDescent="0.2">
      <c r="A6397" s="3">
        <v>41760</v>
      </c>
      <c r="B6397" t="s">
        <v>7690</v>
      </c>
      <c r="C6397" t="s">
        <v>3120</v>
      </c>
      <c r="D6397" t="s">
        <v>7691</v>
      </c>
      <c r="E6397" t="s">
        <v>3119</v>
      </c>
      <c r="F6397" s="4">
        <v>0.26948702971567901</v>
      </c>
      <c r="G6397" s="4">
        <v>0.28275356459790801</v>
      </c>
      <c r="H6397" s="4">
        <v>9.4733691000646006E-2</v>
      </c>
      <c r="I6397" s="4">
        <v>0.46</v>
      </c>
      <c r="J6397" s="4">
        <v>0.01</v>
      </c>
      <c r="K6397" s="4">
        <v>0.23250000000000001</v>
      </c>
      <c r="L6397" s="4">
        <v>0.31</v>
      </c>
      <c r="M6397" s="4">
        <v>38</v>
      </c>
    </row>
    <row r="6398" spans="1:13" x14ac:dyDescent="0.2">
      <c r="A6398" s="3">
        <v>41760</v>
      </c>
      <c r="B6398" t="s">
        <v>7698</v>
      </c>
      <c r="C6398" t="s">
        <v>3123</v>
      </c>
      <c r="D6398" t="s">
        <v>7699</v>
      </c>
      <c r="E6398" t="s">
        <v>3122</v>
      </c>
      <c r="F6398" s="4">
        <v>0.27831273295342401</v>
      </c>
      <c r="G6398" s="4">
        <v>0.28000000000000003</v>
      </c>
      <c r="H6398" s="4">
        <v>7.4208568470692904E-2</v>
      </c>
      <c r="I6398" s="4">
        <v>0.44</v>
      </c>
      <c r="J6398" s="4">
        <v>0.04</v>
      </c>
      <c r="K6398" s="4">
        <v>0.23250000000000001</v>
      </c>
      <c r="L6398" s="4">
        <v>0.32</v>
      </c>
      <c r="M6398" s="4">
        <v>38</v>
      </c>
    </row>
    <row r="6399" spans="1:13" x14ac:dyDescent="0.2">
      <c r="A6399" s="3">
        <v>41760</v>
      </c>
      <c r="B6399" t="s">
        <v>7706</v>
      </c>
      <c r="C6399" t="s">
        <v>3126</v>
      </c>
      <c r="D6399" t="s">
        <v>7707</v>
      </c>
      <c r="E6399" t="s">
        <v>3125</v>
      </c>
      <c r="F6399" s="4">
        <v>0.38685355039782698</v>
      </c>
      <c r="G6399" s="4">
        <v>0.4</v>
      </c>
      <c r="H6399" s="4">
        <v>7.5155160418912306E-2</v>
      </c>
      <c r="I6399" s="4">
        <v>0.54</v>
      </c>
      <c r="J6399" s="4">
        <v>0.17</v>
      </c>
      <c r="K6399" s="4">
        <v>0.36</v>
      </c>
      <c r="L6399" s="4">
        <v>0.41</v>
      </c>
      <c r="M6399" s="4">
        <v>38</v>
      </c>
    </row>
    <row r="6400" spans="1:13" x14ac:dyDescent="0.2">
      <c r="A6400" s="3">
        <v>41760</v>
      </c>
      <c r="B6400" t="s">
        <v>7716</v>
      </c>
      <c r="C6400" t="s">
        <v>3129</v>
      </c>
      <c r="D6400" t="s">
        <v>7717</v>
      </c>
      <c r="E6400" t="s">
        <v>3128</v>
      </c>
      <c r="F6400" s="4">
        <v>0.49457850272833898</v>
      </c>
      <c r="G6400" s="4">
        <v>0.51</v>
      </c>
      <c r="H6400" s="4">
        <v>9.9903906425717504E-2</v>
      </c>
      <c r="I6400" s="4">
        <v>0.72</v>
      </c>
      <c r="J6400" s="4">
        <v>0.21</v>
      </c>
      <c r="K6400" s="4">
        <v>0.44500000000000001</v>
      </c>
      <c r="L6400" s="4">
        <v>0.54749999999999999</v>
      </c>
      <c r="M6400" s="4">
        <v>38</v>
      </c>
    </row>
    <row r="6401" spans="1:13" x14ac:dyDescent="0.2">
      <c r="A6401" s="3">
        <v>41760</v>
      </c>
      <c r="B6401" t="s">
        <v>7724</v>
      </c>
      <c r="C6401" t="s">
        <v>3132</v>
      </c>
      <c r="D6401" t="s">
        <v>7725</v>
      </c>
      <c r="E6401" t="s">
        <v>3131</v>
      </c>
      <c r="F6401" s="4">
        <v>0.75601954550509298</v>
      </c>
      <c r="G6401" s="4">
        <v>0.76</v>
      </c>
      <c r="H6401" s="4">
        <v>0.13884029883361701</v>
      </c>
      <c r="I6401" s="4">
        <v>1.01</v>
      </c>
      <c r="J6401" s="4">
        <v>0.32</v>
      </c>
      <c r="K6401" s="4">
        <v>0.7</v>
      </c>
      <c r="L6401" s="4">
        <v>0.84105704689516103</v>
      </c>
      <c r="M6401" s="4">
        <v>38</v>
      </c>
    </row>
    <row r="6402" spans="1:13" x14ac:dyDescent="0.2">
      <c r="A6402" s="3">
        <v>41760</v>
      </c>
      <c r="B6402" t="s">
        <v>7734</v>
      </c>
      <c r="C6402" t="s">
        <v>3135</v>
      </c>
      <c r="D6402" t="s">
        <v>7735</v>
      </c>
      <c r="E6402" t="s">
        <v>3134</v>
      </c>
      <c r="F6402" s="4">
        <v>0.489029108550253</v>
      </c>
      <c r="G6402" s="4">
        <v>0.48849999999999999</v>
      </c>
      <c r="H6402" s="4">
        <v>0.11668975554441199</v>
      </c>
      <c r="I6402" s="4">
        <v>0.8</v>
      </c>
      <c r="J6402" s="4">
        <v>0.23</v>
      </c>
      <c r="K6402" s="4">
        <v>0.42</v>
      </c>
      <c r="L6402" s="4">
        <v>0.54749999999999999</v>
      </c>
      <c r="M6402" s="4">
        <v>38</v>
      </c>
    </row>
    <row r="6403" spans="1:13" x14ac:dyDescent="0.2">
      <c r="A6403" s="3">
        <v>41760</v>
      </c>
      <c r="B6403" t="s">
        <v>7780</v>
      </c>
      <c r="C6403" t="s">
        <v>3096</v>
      </c>
      <c r="D6403" t="s">
        <v>7781</v>
      </c>
      <c r="E6403" t="s">
        <v>3095</v>
      </c>
      <c r="F6403" s="4">
        <v>3.1688823529411798</v>
      </c>
      <c r="G6403" s="4">
        <v>3.09</v>
      </c>
      <c r="H6403" s="4">
        <v>0.336691637061307</v>
      </c>
      <c r="I6403" s="4">
        <v>3.98</v>
      </c>
      <c r="J6403" s="4">
        <v>2.56</v>
      </c>
      <c r="K6403" s="4">
        <v>2.95</v>
      </c>
      <c r="L6403" s="4">
        <v>3.3624999999999998</v>
      </c>
      <c r="M6403" s="4">
        <v>34</v>
      </c>
    </row>
    <row r="6404" spans="1:13" x14ac:dyDescent="0.2">
      <c r="A6404" s="3">
        <v>41760</v>
      </c>
      <c r="B6404" t="s">
        <v>9606</v>
      </c>
      <c r="C6404" t="s">
        <v>3087</v>
      </c>
      <c r="D6404" t="s">
        <v>9607</v>
      </c>
      <c r="E6404" t="s">
        <v>3086</v>
      </c>
      <c r="F6404" s="4">
        <v>3.3897058823529398</v>
      </c>
      <c r="G6404" s="4">
        <v>3.3</v>
      </c>
      <c r="H6404" s="4">
        <v>0.26138889283533601</v>
      </c>
      <c r="I6404" s="4">
        <v>4.0199999999999996</v>
      </c>
      <c r="J6404" s="4">
        <v>2.75</v>
      </c>
      <c r="K6404" s="4">
        <v>3.2625000000000002</v>
      </c>
      <c r="L6404" s="4">
        <v>3.52</v>
      </c>
      <c r="M6404" s="4">
        <v>34</v>
      </c>
    </row>
    <row r="6405" spans="1:13" x14ac:dyDescent="0.2">
      <c r="A6405" s="3">
        <v>41760</v>
      </c>
      <c r="B6405" t="s">
        <v>9608</v>
      </c>
      <c r="C6405" t="s">
        <v>3090</v>
      </c>
      <c r="D6405" t="s">
        <v>9609</v>
      </c>
      <c r="E6405" t="s">
        <v>3089</v>
      </c>
      <c r="F6405" s="4">
        <v>3.2402941176470601</v>
      </c>
      <c r="G6405" s="4">
        <v>3.19</v>
      </c>
      <c r="H6405" s="4">
        <v>0.31454137169822999</v>
      </c>
      <c r="I6405" s="4">
        <v>3.99</v>
      </c>
      <c r="J6405" s="4">
        <v>2.72</v>
      </c>
      <c r="K6405" s="4">
        <v>3.0074999999999998</v>
      </c>
      <c r="L6405" s="4">
        <v>3.3875000000000002</v>
      </c>
      <c r="M6405" s="4">
        <v>34</v>
      </c>
    </row>
    <row r="6406" spans="1:13" x14ac:dyDescent="0.2">
      <c r="A6406" s="3">
        <v>41760</v>
      </c>
      <c r="B6406" t="s">
        <v>9877</v>
      </c>
      <c r="C6406" t="s">
        <v>3108</v>
      </c>
      <c r="D6406" t="s">
        <v>9878</v>
      </c>
      <c r="E6406" t="s">
        <v>3107</v>
      </c>
      <c r="F6406" s="4">
        <v>3.21655172413793</v>
      </c>
      <c r="G6406" s="4">
        <v>3.18</v>
      </c>
      <c r="H6406" s="4">
        <v>0.29966976898470998</v>
      </c>
      <c r="I6406" s="4">
        <v>3.88</v>
      </c>
      <c r="J6406" s="4">
        <v>2.65</v>
      </c>
      <c r="K6406" s="4">
        <v>3</v>
      </c>
      <c r="L6406" s="4">
        <v>3.36</v>
      </c>
      <c r="M6406" s="4">
        <v>29</v>
      </c>
    </row>
    <row r="6407" spans="1:13" x14ac:dyDescent="0.2">
      <c r="A6407" s="3">
        <v>41760</v>
      </c>
      <c r="B6407" t="s">
        <v>9640</v>
      </c>
      <c r="C6407" t="s">
        <v>3093</v>
      </c>
      <c r="D6407" t="s">
        <v>9641</v>
      </c>
      <c r="E6407" t="s">
        <v>3092</v>
      </c>
      <c r="F6407" s="4">
        <v>3.2153571428571399</v>
      </c>
      <c r="G6407" s="4">
        <v>3.145</v>
      </c>
      <c r="H6407" s="4">
        <v>0.31529506630453102</v>
      </c>
      <c r="I6407" s="4">
        <v>3.92</v>
      </c>
      <c r="J6407" s="4">
        <v>2.75</v>
      </c>
      <c r="K6407" s="4">
        <v>3</v>
      </c>
      <c r="L6407" s="4">
        <v>3.3624999999999998</v>
      </c>
      <c r="M6407" s="4">
        <v>28</v>
      </c>
    </row>
    <row r="6408" spans="1:13" x14ac:dyDescent="0.2">
      <c r="A6408" s="3">
        <v>41760</v>
      </c>
      <c r="B6408" t="s">
        <v>9879</v>
      </c>
      <c r="C6408" t="s">
        <v>3111</v>
      </c>
      <c r="D6408" t="s">
        <v>9880</v>
      </c>
      <c r="E6408" t="s">
        <v>3110</v>
      </c>
      <c r="F6408" s="4">
        <v>3.1514285714285699</v>
      </c>
      <c r="G6408" s="4">
        <v>3.085</v>
      </c>
      <c r="H6408" s="4">
        <v>0.31233545932769002</v>
      </c>
      <c r="I6408" s="4">
        <v>3.8</v>
      </c>
      <c r="J6408" s="4">
        <v>2.5</v>
      </c>
      <c r="K6408" s="4">
        <v>3</v>
      </c>
      <c r="L6408" s="4">
        <v>3.3624999999999998</v>
      </c>
      <c r="M6408" s="4">
        <v>28</v>
      </c>
    </row>
    <row r="6409" spans="1:13" x14ac:dyDescent="0.2">
      <c r="A6409" s="3">
        <v>41760</v>
      </c>
      <c r="B6409" t="s">
        <v>7782</v>
      </c>
      <c r="C6409" t="s">
        <v>3153</v>
      </c>
      <c r="D6409" t="s">
        <v>7783</v>
      </c>
      <c r="E6409" t="s">
        <v>3152</v>
      </c>
      <c r="F6409" s="4">
        <v>8.5000000000000006E-2</v>
      </c>
      <c r="G6409" s="4">
        <v>7.0000000000000007E-2</v>
      </c>
      <c r="H6409" s="4">
        <v>7.6752257888019801E-2</v>
      </c>
      <c r="I6409" s="4">
        <v>0.28999999999999998</v>
      </c>
      <c r="J6409" s="4">
        <v>-0.21</v>
      </c>
      <c r="K6409" s="4">
        <v>5.6250000000000001E-2</v>
      </c>
      <c r="L6409" s="4">
        <v>0.11874999999999999</v>
      </c>
      <c r="M6409" s="4">
        <v>34</v>
      </c>
    </row>
    <row r="6410" spans="1:13" x14ac:dyDescent="0.2">
      <c r="A6410" s="3">
        <v>41760</v>
      </c>
      <c r="B6410" t="s">
        <v>10179</v>
      </c>
      <c r="C6410" t="s">
        <v>4324</v>
      </c>
      <c r="D6410" t="s">
        <v>10180</v>
      </c>
      <c r="E6410" t="s">
        <v>4323</v>
      </c>
      <c r="F6410" s="4">
        <v>2.4671428571428602</v>
      </c>
      <c r="G6410" s="4">
        <v>2.5</v>
      </c>
      <c r="H6410" s="4">
        <v>0.30023100349928</v>
      </c>
      <c r="I6410" s="4">
        <v>3</v>
      </c>
      <c r="J6410" s="4">
        <v>1.55</v>
      </c>
      <c r="K6410" s="4">
        <v>2.2999999999999998</v>
      </c>
      <c r="L6410" s="4">
        <v>2.65</v>
      </c>
      <c r="M6410" s="4">
        <v>35</v>
      </c>
    </row>
    <row r="6411" spans="1:13" x14ac:dyDescent="0.2">
      <c r="A6411" s="3">
        <v>41760</v>
      </c>
      <c r="B6411" t="s">
        <v>10199</v>
      </c>
      <c r="C6411" t="s">
        <v>4327</v>
      </c>
      <c r="D6411" t="s">
        <v>10200</v>
      </c>
      <c r="E6411" t="s">
        <v>4326</v>
      </c>
      <c r="F6411" s="4">
        <v>2.9191428571428601</v>
      </c>
      <c r="G6411" s="4">
        <v>3</v>
      </c>
      <c r="H6411" s="4">
        <v>0.42873529080288197</v>
      </c>
      <c r="I6411" s="4">
        <v>3.4</v>
      </c>
      <c r="J6411" s="4">
        <v>1.1399999999999999</v>
      </c>
      <c r="K6411" s="4">
        <v>2.9</v>
      </c>
      <c r="L6411" s="4">
        <v>3.1</v>
      </c>
      <c r="M6411" s="4">
        <v>35</v>
      </c>
    </row>
    <row r="6412" spans="1:13" x14ac:dyDescent="0.2">
      <c r="A6412" s="3">
        <v>41760</v>
      </c>
      <c r="B6412" t="s">
        <v>9652</v>
      </c>
      <c r="C6412" t="s">
        <v>3939</v>
      </c>
      <c r="D6412" t="s">
        <v>9653</v>
      </c>
      <c r="E6412" t="s">
        <v>3947</v>
      </c>
      <c r="F6412" s="4">
        <v>12.969189189189199</v>
      </c>
      <c r="G6412" s="4">
        <v>12.92</v>
      </c>
      <c r="H6412" s="4">
        <v>0.128049000568323</v>
      </c>
      <c r="I6412" s="4">
        <v>13.3</v>
      </c>
      <c r="J6412" s="4">
        <v>12.78</v>
      </c>
      <c r="K6412" s="4">
        <v>12.88</v>
      </c>
      <c r="L6412" s="4">
        <v>13.02</v>
      </c>
      <c r="M6412" s="4">
        <v>37</v>
      </c>
    </row>
    <row r="6413" spans="1:13" x14ac:dyDescent="0.2">
      <c r="A6413" s="3">
        <v>41760</v>
      </c>
      <c r="B6413" t="s">
        <v>9654</v>
      </c>
      <c r="C6413" t="s">
        <v>3942</v>
      </c>
      <c r="D6413" t="s">
        <v>9655</v>
      </c>
      <c r="E6413" t="s">
        <v>3949</v>
      </c>
      <c r="F6413" s="4">
        <v>12.9751388888889</v>
      </c>
      <c r="G6413" s="4">
        <v>12.97</v>
      </c>
      <c r="H6413" s="4">
        <v>0.16058591875250899</v>
      </c>
      <c r="I6413" s="4">
        <v>13.35</v>
      </c>
      <c r="J6413" s="4">
        <v>12.6</v>
      </c>
      <c r="K6413" s="4">
        <v>12.8575</v>
      </c>
      <c r="L6413" s="4">
        <v>13.1</v>
      </c>
      <c r="M6413" s="4">
        <v>36</v>
      </c>
    </row>
    <row r="6414" spans="1:13" x14ac:dyDescent="0.2">
      <c r="A6414" s="3">
        <v>41760</v>
      </c>
      <c r="B6414" t="s">
        <v>9656</v>
      </c>
      <c r="C6414" t="s">
        <v>3952</v>
      </c>
      <c r="D6414" t="s">
        <v>9657</v>
      </c>
      <c r="E6414" t="s">
        <v>3951</v>
      </c>
      <c r="F6414" s="4">
        <v>12.9790555555556</v>
      </c>
      <c r="G6414" s="4">
        <v>12.94</v>
      </c>
      <c r="H6414" s="4">
        <v>0.17865880402031201</v>
      </c>
      <c r="I6414" s="4">
        <v>13.49</v>
      </c>
      <c r="J6414" s="4">
        <v>12.6</v>
      </c>
      <c r="K6414" s="4">
        <v>12.885</v>
      </c>
      <c r="L6414" s="4">
        <v>13.08</v>
      </c>
      <c r="M6414" s="4">
        <v>36</v>
      </c>
    </row>
    <row r="6415" spans="1:13" x14ac:dyDescent="0.2">
      <c r="A6415" s="3">
        <v>41760</v>
      </c>
      <c r="B6415" t="s">
        <v>9602</v>
      </c>
      <c r="C6415" t="s">
        <v>3936</v>
      </c>
      <c r="D6415" t="s">
        <v>9603</v>
      </c>
      <c r="E6415" t="s">
        <v>3935</v>
      </c>
      <c r="F6415" s="4">
        <v>12.9629487179487</v>
      </c>
      <c r="G6415" s="4">
        <v>12.9</v>
      </c>
      <c r="H6415" s="4">
        <v>0.25978158322936401</v>
      </c>
      <c r="I6415" s="4">
        <v>13.79</v>
      </c>
      <c r="J6415" s="4">
        <v>12.5</v>
      </c>
      <c r="K6415" s="4">
        <v>12.78</v>
      </c>
      <c r="L6415" s="4">
        <v>13.105</v>
      </c>
      <c r="M6415" s="4">
        <v>39</v>
      </c>
    </row>
    <row r="6416" spans="1:13" x14ac:dyDescent="0.2">
      <c r="A6416" s="3">
        <v>41760</v>
      </c>
      <c r="B6416" t="s">
        <v>9644</v>
      </c>
      <c r="C6416" t="s">
        <v>3939</v>
      </c>
      <c r="D6416" t="s">
        <v>9645</v>
      </c>
      <c r="E6416" t="s">
        <v>3938</v>
      </c>
      <c r="F6416" s="4">
        <v>12.926051282051301</v>
      </c>
      <c r="G6416" s="4">
        <v>12.9</v>
      </c>
      <c r="H6416" s="4">
        <v>0.41195004479452102</v>
      </c>
      <c r="I6416" s="4">
        <v>13.99</v>
      </c>
      <c r="J6416" s="4">
        <v>12.5</v>
      </c>
      <c r="K6416" s="4">
        <v>12.53</v>
      </c>
      <c r="L6416" s="4">
        <v>13.185</v>
      </c>
      <c r="M6416" s="4">
        <v>39</v>
      </c>
    </row>
    <row r="6417" spans="1:13" x14ac:dyDescent="0.2">
      <c r="A6417" s="3">
        <v>41760</v>
      </c>
      <c r="B6417" t="s">
        <v>10181</v>
      </c>
      <c r="C6417" t="s">
        <v>3579</v>
      </c>
      <c r="D6417" t="s">
        <v>10182</v>
      </c>
      <c r="E6417" t="s">
        <v>3578</v>
      </c>
      <c r="F6417" s="4">
        <v>2.7669230769230801</v>
      </c>
      <c r="G6417" s="4">
        <v>2.79</v>
      </c>
      <c r="H6417" s="4">
        <v>0.28487443075072</v>
      </c>
      <c r="I6417" s="4">
        <v>3.5</v>
      </c>
      <c r="J6417" s="4">
        <v>2.2000000000000002</v>
      </c>
      <c r="K6417" s="4">
        <v>2.6</v>
      </c>
      <c r="L6417" s="4">
        <v>3</v>
      </c>
      <c r="M6417" s="4">
        <v>39</v>
      </c>
    </row>
    <row r="6418" spans="1:13" x14ac:dyDescent="0.2">
      <c r="A6418" s="3">
        <v>41760</v>
      </c>
      <c r="B6418" t="s">
        <v>10183</v>
      </c>
      <c r="C6418" t="s">
        <v>3582</v>
      </c>
      <c r="D6418" t="s">
        <v>10184</v>
      </c>
      <c r="E6418" t="s">
        <v>3581</v>
      </c>
      <c r="F6418" s="4">
        <v>3.8741025641025599</v>
      </c>
      <c r="G6418" s="4">
        <v>3.8</v>
      </c>
      <c r="H6418" s="4">
        <v>0.39959003957818401</v>
      </c>
      <c r="I6418" s="4">
        <v>5</v>
      </c>
      <c r="J6418" s="4">
        <v>2.68</v>
      </c>
      <c r="K6418" s="4">
        <v>3.7</v>
      </c>
      <c r="L6418" s="4">
        <v>4.05</v>
      </c>
      <c r="M6418" s="4">
        <v>39</v>
      </c>
    </row>
    <row r="6419" spans="1:13" x14ac:dyDescent="0.2">
      <c r="A6419" s="3">
        <v>41760</v>
      </c>
      <c r="B6419" t="s">
        <v>10201</v>
      </c>
      <c r="C6419" t="s">
        <v>3585</v>
      </c>
      <c r="D6419" t="s">
        <v>10202</v>
      </c>
      <c r="E6419" t="s">
        <v>3584</v>
      </c>
      <c r="F6419" s="4">
        <v>4.0626666666666704</v>
      </c>
      <c r="G6419" s="4">
        <v>4.0999999999999996</v>
      </c>
      <c r="H6419" s="4">
        <v>0.58481906033689901</v>
      </c>
      <c r="I6419" s="4">
        <v>5</v>
      </c>
      <c r="J6419" s="4">
        <v>2.52</v>
      </c>
      <c r="K6419" s="4">
        <v>3.8</v>
      </c>
      <c r="L6419" s="4">
        <v>4.5</v>
      </c>
      <c r="M6419" s="4">
        <v>30</v>
      </c>
    </row>
    <row r="6420" spans="1:13" x14ac:dyDescent="0.2">
      <c r="A6420" s="3">
        <v>41760</v>
      </c>
      <c r="B6420" t="s">
        <v>10203</v>
      </c>
      <c r="C6420" t="s">
        <v>3603</v>
      </c>
      <c r="D6420" t="s">
        <v>10204</v>
      </c>
      <c r="E6420" t="s">
        <v>3602</v>
      </c>
      <c r="F6420" s="4">
        <v>3.9197297297297302</v>
      </c>
      <c r="G6420" s="4">
        <v>3.8</v>
      </c>
      <c r="H6420" s="4">
        <v>0.71690882143983803</v>
      </c>
      <c r="I6420" s="4">
        <v>5.5</v>
      </c>
      <c r="J6420" s="4">
        <v>2.41</v>
      </c>
      <c r="K6420" s="4">
        <v>3.5</v>
      </c>
      <c r="L6420" s="4">
        <v>4.41</v>
      </c>
      <c r="M6420" s="4">
        <v>37</v>
      </c>
    </row>
    <row r="6421" spans="1:13" x14ac:dyDescent="0.2">
      <c r="A6421" s="3">
        <v>41760</v>
      </c>
      <c r="B6421" t="s">
        <v>10187</v>
      </c>
      <c r="C6421" t="s">
        <v>3594</v>
      </c>
      <c r="D6421" t="s">
        <v>10188</v>
      </c>
      <c r="E6421" t="s">
        <v>3593</v>
      </c>
      <c r="F6421" s="4">
        <v>2.28236842105263</v>
      </c>
      <c r="G6421" s="4">
        <v>2.2999999999999998</v>
      </c>
      <c r="H6421" s="4">
        <v>0.58669681940056295</v>
      </c>
      <c r="I6421" s="4">
        <v>3.5</v>
      </c>
      <c r="J6421" s="4">
        <v>1</v>
      </c>
      <c r="K6421" s="4">
        <v>1.85</v>
      </c>
      <c r="L6421" s="4">
        <v>2.6</v>
      </c>
      <c r="M6421" s="4">
        <v>38</v>
      </c>
    </row>
    <row r="6422" spans="1:13" x14ac:dyDescent="0.2">
      <c r="A6422" s="3">
        <v>41760</v>
      </c>
      <c r="B6422" t="s">
        <v>10205</v>
      </c>
      <c r="C6422" t="s">
        <v>3606</v>
      </c>
      <c r="D6422" t="s">
        <v>10206</v>
      </c>
      <c r="E6422" t="s">
        <v>3605</v>
      </c>
      <c r="F6422" s="4">
        <v>3.9410810810810801</v>
      </c>
      <c r="G6422" s="4">
        <v>3.92</v>
      </c>
      <c r="H6422" s="4">
        <v>0.50604009384294502</v>
      </c>
      <c r="I6422" s="4">
        <v>5</v>
      </c>
      <c r="J6422" s="4">
        <v>3.05</v>
      </c>
      <c r="K6422" s="4">
        <v>3.6</v>
      </c>
      <c r="L6422" s="4">
        <v>4.2</v>
      </c>
      <c r="M6422" s="4">
        <v>37</v>
      </c>
    </row>
    <row r="6423" spans="1:13" x14ac:dyDescent="0.2">
      <c r="A6423" s="3">
        <v>41760</v>
      </c>
      <c r="B6423" t="s">
        <v>10189</v>
      </c>
      <c r="C6423" t="s">
        <v>3597</v>
      </c>
      <c r="D6423" t="s">
        <v>10190</v>
      </c>
      <c r="E6423" t="s">
        <v>3596</v>
      </c>
      <c r="F6423" s="4">
        <v>3.1223684210526299</v>
      </c>
      <c r="G6423" s="4">
        <v>3.125</v>
      </c>
      <c r="H6423" s="4">
        <v>0.50361092989087097</v>
      </c>
      <c r="I6423" s="4">
        <v>4.3</v>
      </c>
      <c r="J6423" s="4">
        <v>1.8</v>
      </c>
      <c r="K6423" s="4">
        <v>2.8250000000000002</v>
      </c>
      <c r="L6423" s="4">
        <v>3.375</v>
      </c>
      <c r="M6423" s="4">
        <v>38</v>
      </c>
    </row>
    <row r="6424" spans="1:13" x14ac:dyDescent="0.2">
      <c r="A6424" s="3">
        <v>41760</v>
      </c>
      <c r="B6424" t="s">
        <v>10207</v>
      </c>
      <c r="C6424" t="s">
        <v>3609</v>
      </c>
      <c r="D6424" t="s">
        <v>10208</v>
      </c>
      <c r="E6424" t="s">
        <v>3608</v>
      </c>
      <c r="F6424" s="4">
        <v>3.8270270270270301</v>
      </c>
      <c r="G6424" s="4">
        <v>3.8</v>
      </c>
      <c r="H6424" s="4">
        <v>0.44069304550941202</v>
      </c>
      <c r="I6424" s="4">
        <v>5</v>
      </c>
      <c r="J6424" s="4">
        <v>2.54</v>
      </c>
      <c r="K6424" s="4">
        <v>3.6</v>
      </c>
      <c r="L6424" s="4">
        <v>4.0199999999999996</v>
      </c>
      <c r="M6424" s="4">
        <v>37</v>
      </c>
    </row>
    <row r="6425" spans="1:13" x14ac:dyDescent="0.2">
      <c r="A6425" s="3">
        <v>41760</v>
      </c>
      <c r="B6425" t="s">
        <v>10193</v>
      </c>
      <c r="C6425" t="s">
        <v>3600</v>
      </c>
      <c r="D6425" t="s">
        <v>10194</v>
      </c>
      <c r="E6425" t="s">
        <v>3599</v>
      </c>
      <c r="F6425" s="4">
        <v>3.7178947368421098</v>
      </c>
      <c r="G6425" s="4">
        <v>3.7</v>
      </c>
      <c r="H6425" s="4">
        <v>0.50424767560190997</v>
      </c>
      <c r="I6425" s="4">
        <v>4.8</v>
      </c>
      <c r="J6425" s="4">
        <v>2.4</v>
      </c>
      <c r="K6425" s="4">
        <v>3.5</v>
      </c>
      <c r="L6425" s="4">
        <v>4</v>
      </c>
      <c r="M6425" s="4">
        <v>38</v>
      </c>
    </row>
    <row r="6426" spans="1:13" x14ac:dyDescent="0.2">
      <c r="A6426" s="3">
        <v>41760</v>
      </c>
      <c r="B6426" t="s">
        <v>10209</v>
      </c>
      <c r="C6426" t="s">
        <v>3612</v>
      </c>
      <c r="D6426" t="s">
        <v>10210</v>
      </c>
      <c r="E6426" t="s">
        <v>3611</v>
      </c>
      <c r="F6426" s="4">
        <v>3.78837837837838</v>
      </c>
      <c r="G6426" s="4">
        <v>3.8</v>
      </c>
      <c r="H6426" s="4">
        <v>0.60848406129729704</v>
      </c>
      <c r="I6426" s="4">
        <v>5</v>
      </c>
      <c r="J6426" s="4">
        <v>2.42</v>
      </c>
      <c r="K6426" s="4">
        <v>3.4</v>
      </c>
      <c r="L6426" s="4">
        <v>4.0999999999999996</v>
      </c>
      <c r="M6426" s="4">
        <v>37</v>
      </c>
    </row>
    <row r="6427" spans="1:13" x14ac:dyDescent="0.2">
      <c r="A6427" s="3">
        <v>41760</v>
      </c>
      <c r="B6427" t="s">
        <v>10213</v>
      </c>
      <c r="C6427" t="s">
        <v>3879</v>
      </c>
      <c r="D6427" t="s">
        <v>10214</v>
      </c>
      <c r="E6427" t="s">
        <v>3878</v>
      </c>
      <c r="F6427" s="4">
        <v>0.60684210526315796</v>
      </c>
      <c r="G6427" s="4">
        <v>0.8</v>
      </c>
      <c r="H6427" s="4">
        <v>0.49086151737507999</v>
      </c>
      <c r="I6427" s="4">
        <v>1.4</v>
      </c>
      <c r="J6427" s="4">
        <v>-0.49</v>
      </c>
      <c r="K6427" s="4">
        <v>0.28000000000000003</v>
      </c>
      <c r="L6427" s="4">
        <v>0.93500000000000005</v>
      </c>
      <c r="M6427" s="4">
        <v>19</v>
      </c>
    </row>
    <row r="6428" spans="1:13" x14ac:dyDescent="0.2">
      <c r="A6428" s="3">
        <v>41760</v>
      </c>
      <c r="B6428" t="s">
        <v>10215</v>
      </c>
      <c r="C6428" t="s">
        <v>3870</v>
      </c>
      <c r="D6428" t="s">
        <v>10216</v>
      </c>
      <c r="E6428" t="s">
        <v>3869</v>
      </c>
      <c r="F6428" s="4">
        <v>0.96714285714285697</v>
      </c>
      <c r="G6428" s="4">
        <v>0.99</v>
      </c>
      <c r="H6428" s="4">
        <v>0.65821837453190901</v>
      </c>
      <c r="I6428" s="4">
        <v>3.1</v>
      </c>
      <c r="J6428" s="4">
        <v>-0.32</v>
      </c>
      <c r="K6428" s="4">
        <v>0.9</v>
      </c>
      <c r="L6428" s="4">
        <v>1.2</v>
      </c>
      <c r="M6428" s="4">
        <v>21</v>
      </c>
    </row>
    <row r="6429" spans="1:13" x14ac:dyDescent="0.2">
      <c r="A6429" s="3">
        <v>41760</v>
      </c>
      <c r="B6429" t="s">
        <v>10217</v>
      </c>
      <c r="C6429" t="s">
        <v>3882</v>
      </c>
      <c r="D6429" t="s">
        <v>10218</v>
      </c>
      <c r="E6429" t="s">
        <v>3881</v>
      </c>
      <c r="F6429" s="4">
        <v>0.94578947368421096</v>
      </c>
      <c r="G6429" s="4">
        <v>0.8</v>
      </c>
      <c r="H6429" s="4">
        <v>0.65417731022741399</v>
      </c>
      <c r="I6429" s="4">
        <v>3.1</v>
      </c>
      <c r="J6429" s="4">
        <v>0.2</v>
      </c>
      <c r="K6429" s="4">
        <v>0.61499999999999999</v>
      </c>
      <c r="L6429" s="4">
        <v>0.995</v>
      </c>
      <c r="M6429" s="4">
        <v>19</v>
      </c>
    </row>
    <row r="6430" spans="1:13" x14ac:dyDescent="0.2">
      <c r="A6430" s="3">
        <v>41760</v>
      </c>
      <c r="B6430" t="s">
        <v>10219</v>
      </c>
      <c r="C6430" t="s">
        <v>3873</v>
      </c>
      <c r="D6430" t="s">
        <v>10220</v>
      </c>
      <c r="E6430" t="s">
        <v>3872</v>
      </c>
      <c r="F6430" s="4">
        <v>1.1228571428571399</v>
      </c>
      <c r="G6430" s="4">
        <v>1.2</v>
      </c>
      <c r="H6430" s="4">
        <v>0.52485372111801598</v>
      </c>
      <c r="I6430" s="4">
        <v>1.8</v>
      </c>
      <c r="J6430" s="4">
        <v>-0.37</v>
      </c>
      <c r="K6430" s="4">
        <v>0.93</v>
      </c>
      <c r="L6430" s="4">
        <v>1.5</v>
      </c>
      <c r="M6430" s="4">
        <v>21</v>
      </c>
    </row>
    <row r="6431" spans="1:13" x14ac:dyDescent="0.2">
      <c r="A6431" s="3">
        <v>41760</v>
      </c>
      <c r="B6431" t="s">
        <v>10221</v>
      </c>
      <c r="C6431" t="s">
        <v>3885</v>
      </c>
      <c r="D6431" t="s">
        <v>10222</v>
      </c>
      <c r="E6431" t="s">
        <v>3884</v>
      </c>
      <c r="F6431" s="4">
        <v>0.91052631578947396</v>
      </c>
      <c r="G6431" s="4">
        <v>0.9</v>
      </c>
      <c r="H6431" s="4">
        <v>0.47535336194609001</v>
      </c>
      <c r="I6431" s="4">
        <v>2</v>
      </c>
      <c r="J6431" s="4">
        <v>-7.0000000000000007E-2</v>
      </c>
      <c r="K6431" s="4">
        <v>0.75</v>
      </c>
      <c r="L6431" s="4">
        <v>1.0149999999999999</v>
      </c>
      <c r="M6431" s="4">
        <v>19</v>
      </c>
    </row>
    <row r="6432" spans="1:13" x14ac:dyDescent="0.2">
      <c r="A6432" s="3">
        <v>41760</v>
      </c>
      <c r="B6432" t="s">
        <v>10223</v>
      </c>
      <c r="C6432" t="s">
        <v>3876</v>
      </c>
      <c r="D6432" t="s">
        <v>10224</v>
      </c>
      <c r="E6432" t="s">
        <v>3875</v>
      </c>
      <c r="F6432" s="4">
        <v>1.0361904761904801</v>
      </c>
      <c r="G6432" s="4">
        <v>1.1000000000000001</v>
      </c>
      <c r="H6432" s="4">
        <v>0.50432604722021002</v>
      </c>
      <c r="I6432" s="4">
        <v>1.9</v>
      </c>
      <c r="J6432" s="4">
        <v>-0.2</v>
      </c>
      <c r="K6432" s="4">
        <v>0.8</v>
      </c>
      <c r="L6432" s="4">
        <v>1.4</v>
      </c>
      <c r="M6432" s="4">
        <v>21</v>
      </c>
    </row>
    <row r="6433" spans="1:13" x14ac:dyDescent="0.2">
      <c r="A6433" s="3">
        <v>41760</v>
      </c>
      <c r="B6433" t="s">
        <v>10225</v>
      </c>
      <c r="C6433" t="s">
        <v>3888</v>
      </c>
      <c r="D6433" t="s">
        <v>10226</v>
      </c>
      <c r="E6433" t="s">
        <v>3887</v>
      </c>
      <c r="F6433" s="4">
        <v>0.772631578947368</v>
      </c>
      <c r="G6433" s="4">
        <v>0.8</v>
      </c>
      <c r="H6433" s="4">
        <v>0.37201914683794901</v>
      </c>
      <c r="I6433" s="4">
        <v>1.49</v>
      </c>
      <c r="J6433" s="4">
        <v>0.2</v>
      </c>
      <c r="K6433" s="4">
        <v>0.45</v>
      </c>
      <c r="L6433" s="4">
        <v>1</v>
      </c>
      <c r="M6433" s="4">
        <v>19</v>
      </c>
    </row>
    <row r="6434" spans="1:13" x14ac:dyDescent="0.2">
      <c r="A6434" s="3">
        <v>41791</v>
      </c>
      <c r="B6434" t="s">
        <v>9622</v>
      </c>
      <c r="C6434" t="s">
        <v>3927</v>
      </c>
      <c r="D6434" t="s">
        <v>9623</v>
      </c>
      <c r="E6434" t="s">
        <v>3926</v>
      </c>
      <c r="F6434" s="4">
        <v>6.0552380952380904</v>
      </c>
      <c r="G6434" s="4">
        <v>6</v>
      </c>
      <c r="H6434" s="4">
        <v>0.320400047559595</v>
      </c>
      <c r="I6434" s="4">
        <v>6.84</v>
      </c>
      <c r="J6434" s="4">
        <v>5.66</v>
      </c>
      <c r="K6434" s="4">
        <v>5.8</v>
      </c>
      <c r="L6434" s="4">
        <v>6.25</v>
      </c>
      <c r="M6434" s="4">
        <v>21</v>
      </c>
    </row>
    <row r="6435" spans="1:13" x14ac:dyDescent="0.2">
      <c r="A6435" s="3">
        <v>41791</v>
      </c>
      <c r="B6435" t="s">
        <v>9634</v>
      </c>
      <c r="C6435" t="s">
        <v>3930</v>
      </c>
      <c r="D6435" t="s">
        <v>9635</v>
      </c>
      <c r="E6435" t="s">
        <v>3929</v>
      </c>
      <c r="F6435" s="4">
        <v>6.53857142857143</v>
      </c>
      <c r="G6435" s="4">
        <v>6.48</v>
      </c>
      <c r="H6435" s="4">
        <v>0.39317026482537698</v>
      </c>
      <c r="I6435" s="4">
        <v>7.4</v>
      </c>
      <c r="J6435" s="4">
        <v>5.9</v>
      </c>
      <c r="K6435" s="4">
        <v>6.3</v>
      </c>
      <c r="L6435" s="4">
        <v>6.7</v>
      </c>
      <c r="M6435" s="4">
        <v>21</v>
      </c>
    </row>
    <row r="6436" spans="1:13" x14ac:dyDescent="0.2">
      <c r="A6436" s="3">
        <v>41791</v>
      </c>
      <c r="B6436" t="s">
        <v>9646</v>
      </c>
      <c r="C6436" t="s">
        <v>3933</v>
      </c>
      <c r="D6436" t="s">
        <v>9647</v>
      </c>
      <c r="E6436" t="s">
        <v>3932</v>
      </c>
      <c r="F6436" s="4">
        <v>7.1138888888888898</v>
      </c>
      <c r="G6436" s="4">
        <v>7.1</v>
      </c>
      <c r="H6436" s="4">
        <v>0.68347846378471699</v>
      </c>
      <c r="I6436" s="4">
        <v>8.6</v>
      </c>
      <c r="J6436" s="4">
        <v>6</v>
      </c>
      <c r="K6436" s="4">
        <v>6.66</v>
      </c>
      <c r="L6436" s="4">
        <v>7.4850000000000003</v>
      </c>
      <c r="M6436" s="4">
        <v>18</v>
      </c>
    </row>
    <row r="6437" spans="1:13" x14ac:dyDescent="0.2">
      <c r="A6437" s="3">
        <v>41791</v>
      </c>
      <c r="B6437" t="s">
        <v>9596</v>
      </c>
      <c r="C6437" t="s">
        <v>3918</v>
      </c>
      <c r="D6437" t="s">
        <v>9597</v>
      </c>
      <c r="E6437" t="s">
        <v>3917</v>
      </c>
      <c r="F6437" s="4">
        <v>3.04666666666667</v>
      </c>
      <c r="G6437" s="4">
        <v>3</v>
      </c>
      <c r="H6437" s="4">
        <v>0.16172205473745899</v>
      </c>
      <c r="I6437" s="4">
        <v>3.46</v>
      </c>
      <c r="J6437" s="4">
        <v>2.78</v>
      </c>
      <c r="K6437" s="4">
        <v>2.9525000000000001</v>
      </c>
      <c r="L6437" s="4">
        <v>3.1</v>
      </c>
      <c r="M6437" s="4">
        <v>30</v>
      </c>
    </row>
    <row r="6438" spans="1:13" x14ac:dyDescent="0.2">
      <c r="A6438" s="3">
        <v>41791</v>
      </c>
      <c r="B6438" t="s">
        <v>9604</v>
      </c>
      <c r="C6438" t="s">
        <v>3921</v>
      </c>
      <c r="D6438" t="s">
        <v>9605</v>
      </c>
      <c r="E6438" t="s">
        <v>3920</v>
      </c>
      <c r="F6438" s="4">
        <v>3.5670000000000002</v>
      </c>
      <c r="G6438" s="4">
        <v>3.5</v>
      </c>
      <c r="H6438" s="4">
        <v>0.38337116255120501</v>
      </c>
      <c r="I6438" s="4">
        <v>4.1500000000000004</v>
      </c>
      <c r="J6438" s="4">
        <v>2.9</v>
      </c>
      <c r="K6438" s="4">
        <v>3.3125</v>
      </c>
      <c r="L6438" s="4">
        <v>3.915</v>
      </c>
      <c r="M6438" s="4">
        <v>30</v>
      </c>
    </row>
    <row r="6439" spans="1:13" x14ac:dyDescent="0.2">
      <c r="A6439" s="3">
        <v>41791</v>
      </c>
      <c r="B6439" t="s">
        <v>9636</v>
      </c>
      <c r="C6439" t="s">
        <v>3924</v>
      </c>
      <c r="D6439" t="s">
        <v>9637</v>
      </c>
      <c r="E6439" t="s">
        <v>3923</v>
      </c>
      <c r="F6439" s="4">
        <v>4.3747826086956501</v>
      </c>
      <c r="G6439" s="4">
        <v>4.4000000000000004</v>
      </c>
      <c r="H6439" s="4">
        <v>0.70148459171322297</v>
      </c>
      <c r="I6439" s="4">
        <v>5.69</v>
      </c>
      <c r="J6439" s="4">
        <v>3.3</v>
      </c>
      <c r="K6439" s="4">
        <v>3.8149999999999999</v>
      </c>
      <c r="L6439" s="4">
        <v>4.8449999999999998</v>
      </c>
      <c r="M6439" s="4">
        <v>23</v>
      </c>
    </row>
    <row r="6440" spans="1:13" x14ac:dyDescent="0.2">
      <c r="A6440" s="3">
        <v>41791</v>
      </c>
      <c r="B6440" t="s">
        <v>10173</v>
      </c>
      <c r="C6440" t="s">
        <v>3988</v>
      </c>
      <c r="D6440" t="s">
        <v>10174</v>
      </c>
      <c r="E6440" t="s">
        <v>3987</v>
      </c>
      <c r="F6440" s="4">
        <v>4.5777419354838704</v>
      </c>
      <c r="G6440" s="4">
        <v>4.5</v>
      </c>
      <c r="H6440" s="4">
        <v>0.245461601578459</v>
      </c>
      <c r="I6440" s="4">
        <v>5</v>
      </c>
      <c r="J6440" s="4">
        <v>4.2</v>
      </c>
      <c r="K6440" s="4">
        <v>4.4000000000000004</v>
      </c>
      <c r="L6440" s="4">
        <v>4.78</v>
      </c>
      <c r="M6440" s="4">
        <v>31</v>
      </c>
    </row>
    <row r="6441" spans="1:13" x14ac:dyDescent="0.2">
      <c r="A6441" s="3">
        <v>41791</v>
      </c>
      <c r="B6441" t="s">
        <v>10195</v>
      </c>
      <c r="C6441" t="s">
        <v>3991</v>
      </c>
      <c r="D6441" t="s">
        <v>10196</v>
      </c>
      <c r="E6441" t="s">
        <v>3990</v>
      </c>
      <c r="F6441" s="4">
        <v>4.4154838709677398</v>
      </c>
      <c r="G6441" s="4">
        <v>4.37</v>
      </c>
      <c r="H6441" s="4">
        <v>0.32056032931600098</v>
      </c>
      <c r="I6441" s="4">
        <v>5.2</v>
      </c>
      <c r="J6441" s="4">
        <v>3.85</v>
      </c>
      <c r="K6441" s="4">
        <v>4.2249999999999996</v>
      </c>
      <c r="L6441" s="4">
        <v>4.5999999999999996</v>
      </c>
      <c r="M6441" s="4">
        <v>31</v>
      </c>
    </row>
    <row r="6442" spans="1:13" x14ac:dyDescent="0.2">
      <c r="A6442" s="3">
        <v>41791</v>
      </c>
      <c r="B6442" t="s">
        <v>10177</v>
      </c>
      <c r="C6442" t="s">
        <v>3994</v>
      </c>
      <c r="D6442" t="s">
        <v>10178</v>
      </c>
      <c r="E6442" t="s">
        <v>3993</v>
      </c>
      <c r="F6442" s="4">
        <v>4.7841935483871003</v>
      </c>
      <c r="G6442" s="4">
        <v>4.8</v>
      </c>
      <c r="H6442" s="4">
        <v>0.181342662631612</v>
      </c>
      <c r="I6442" s="4">
        <v>5</v>
      </c>
      <c r="J6442" s="4">
        <v>4.0999999999999996</v>
      </c>
      <c r="K6442" s="4">
        <v>4.7</v>
      </c>
      <c r="L6442" s="4">
        <v>4.9000000000000004</v>
      </c>
      <c r="M6442" s="4">
        <v>31</v>
      </c>
    </row>
    <row r="6443" spans="1:13" x14ac:dyDescent="0.2">
      <c r="A6443" s="3">
        <v>41791</v>
      </c>
      <c r="B6443" t="s">
        <v>10197</v>
      </c>
      <c r="C6443" t="s">
        <v>3997</v>
      </c>
      <c r="D6443" t="s">
        <v>10198</v>
      </c>
      <c r="E6443" t="s">
        <v>3996</v>
      </c>
      <c r="F6443" s="4">
        <v>4.60516129032258</v>
      </c>
      <c r="G6443" s="4">
        <v>4.5999999999999996</v>
      </c>
      <c r="H6443" s="4">
        <v>0.27966493008291099</v>
      </c>
      <c r="I6443" s="4">
        <v>5.2</v>
      </c>
      <c r="J6443" s="4">
        <v>4.2</v>
      </c>
      <c r="K6443" s="4">
        <v>4.4000000000000004</v>
      </c>
      <c r="L6443" s="4">
        <v>4.8</v>
      </c>
      <c r="M6443" s="4">
        <v>31</v>
      </c>
    </row>
    <row r="6444" spans="1:13" x14ac:dyDescent="0.2">
      <c r="A6444" s="3">
        <v>41791</v>
      </c>
      <c r="B6444" t="s">
        <v>7652</v>
      </c>
      <c r="C6444" t="s">
        <v>3903</v>
      </c>
      <c r="D6444" t="s">
        <v>7653</v>
      </c>
      <c r="E6444" t="s">
        <v>3902</v>
      </c>
      <c r="F6444" s="4">
        <v>3.121</v>
      </c>
      <c r="G6444" s="4">
        <v>3</v>
      </c>
      <c r="H6444" s="4">
        <v>0.25828813101009801</v>
      </c>
      <c r="I6444" s="4">
        <v>4</v>
      </c>
      <c r="J6444" s="4">
        <v>3</v>
      </c>
      <c r="K6444" s="4">
        <v>3</v>
      </c>
      <c r="L6444" s="4">
        <v>3</v>
      </c>
      <c r="M6444" s="4">
        <v>30</v>
      </c>
    </row>
    <row r="6445" spans="1:13" x14ac:dyDescent="0.2">
      <c r="A6445" s="3">
        <v>41791</v>
      </c>
      <c r="B6445" t="s">
        <v>7758</v>
      </c>
      <c r="C6445" t="s">
        <v>3915</v>
      </c>
      <c r="D6445" t="s">
        <v>7759</v>
      </c>
      <c r="E6445" t="s">
        <v>3914</v>
      </c>
      <c r="F6445" s="4">
        <v>3.9288461538461501</v>
      </c>
      <c r="G6445" s="4">
        <v>3.875</v>
      </c>
      <c r="H6445" s="4">
        <v>0.37899157693095897</v>
      </c>
      <c r="I6445" s="4">
        <v>4.75</v>
      </c>
      <c r="J6445" s="4">
        <v>3.5</v>
      </c>
      <c r="K6445" s="4">
        <v>3.5625</v>
      </c>
      <c r="L6445" s="4">
        <v>4.1875</v>
      </c>
      <c r="M6445" s="4">
        <v>26</v>
      </c>
    </row>
    <row r="6446" spans="1:13" x14ac:dyDescent="0.2">
      <c r="A6446" s="3">
        <v>41791</v>
      </c>
      <c r="B6446" t="s">
        <v>7678</v>
      </c>
      <c r="C6446" t="s">
        <v>3906</v>
      </c>
      <c r="D6446" t="s">
        <v>7679</v>
      </c>
      <c r="E6446" t="s">
        <v>3905</v>
      </c>
      <c r="F6446" s="4">
        <v>3.2616666666666698</v>
      </c>
      <c r="G6446" s="4">
        <v>3.25</v>
      </c>
      <c r="H6446" s="4">
        <v>0.29760055771792998</v>
      </c>
      <c r="I6446" s="4">
        <v>4</v>
      </c>
      <c r="J6446" s="4">
        <v>3</v>
      </c>
      <c r="K6446" s="4">
        <v>3</v>
      </c>
      <c r="L6446" s="4">
        <v>3.5</v>
      </c>
      <c r="M6446" s="4">
        <v>30</v>
      </c>
    </row>
    <row r="6447" spans="1:13" x14ac:dyDescent="0.2">
      <c r="A6447" s="3">
        <v>41791</v>
      </c>
      <c r="B6447" t="s">
        <v>7784</v>
      </c>
      <c r="C6447" t="s">
        <v>4436</v>
      </c>
      <c r="D6447" t="s">
        <v>7785</v>
      </c>
      <c r="E6447" t="s">
        <v>4435</v>
      </c>
      <c r="F6447" s="4">
        <v>4.1319999999999997</v>
      </c>
      <c r="G6447" s="4">
        <v>4</v>
      </c>
      <c r="H6447" s="4">
        <v>0.442031296026273</v>
      </c>
      <c r="I6447" s="4">
        <v>5</v>
      </c>
      <c r="J6447" s="4">
        <v>3.5</v>
      </c>
      <c r="K6447" s="4">
        <v>4</v>
      </c>
      <c r="L6447" s="4">
        <v>4.5</v>
      </c>
      <c r="M6447" s="4">
        <v>25</v>
      </c>
    </row>
    <row r="6448" spans="1:13" x14ac:dyDescent="0.2">
      <c r="A6448" s="3">
        <v>41791</v>
      </c>
      <c r="B6448" t="s">
        <v>7596</v>
      </c>
      <c r="C6448" t="s">
        <v>3897</v>
      </c>
      <c r="D6448" t="s">
        <v>7597</v>
      </c>
      <c r="E6448" t="s">
        <v>3896</v>
      </c>
      <c r="F6448" s="4">
        <v>3.0258064516129002</v>
      </c>
      <c r="G6448" s="4">
        <v>3</v>
      </c>
      <c r="H6448" s="4">
        <v>0.103175390914319</v>
      </c>
      <c r="I6448" s="4">
        <v>3.5</v>
      </c>
      <c r="J6448" s="4">
        <v>3</v>
      </c>
      <c r="K6448" s="4">
        <v>3</v>
      </c>
      <c r="L6448" s="4">
        <v>3</v>
      </c>
      <c r="M6448" s="4">
        <v>31</v>
      </c>
    </row>
    <row r="6449" spans="1:13" x14ac:dyDescent="0.2">
      <c r="A6449" s="3">
        <v>41791</v>
      </c>
      <c r="B6449" t="s">
        <v>7712</v>
      </c>
      <c r="C6449" t="s">
        <v>3909</v>
      </c>
      <c r="D6449" t="s">
        <v>7713</v>
      </c>
      <c r="E6449" t="s">
        <v>3908</v>
      </c>
      <c r="F6449" s="4">
        <v>3.4783333333333299</v>
      </c>
      <c r="G6449" s="4">
        <v>3.5</v>
      </c>
      <c r="H6449" s="4">
        <v>0.34782162821979801</v>
      </c>
      <c r="I6449" s="4">
        <v>4</v>
      </c>
      <c r="J6449" s="4">
        <v>3</v>
      </c>
      <c r="K6449" s="4">
        <v>3.25</v>
      </c>
      <c r="L6449" s="4">
        <v>3.75</v>
      </c>
      <c r="M6449" s="4">
        <v>30</v>
      </c>
    </row>
    <row r="6450" spans="1:13" x14ac:dyDescent="0.2">
      <c r="A6450" s="3">
        <v>41791</v>
      </c>
      <c r="B6450" t="s">
        <v>7622</v>
      </c>
      <c r="C6450" t="s">
        <v>3900</v>
      </c>
      <c r="D6450" t="s">
        <v>7623</v>
      </c>
      <c r="E6450" t="s">
        <v>3899</v>
      </c>
      <c r="F6450" s="4">
        <v>3.0329032258064501</v>
      </c>
      <c r="G6450" s="4">
        <v>3</v>
      </c>
      <c r="H6450" s="4">
        <v>0.13648427377997599</v>
      </c>
      <c r="I6450" s="4">
        <v>3.7</v>
      </c>
      <c r="J6450" s="4">
        <v>3</v>
      </c>
      <c r="K6450" s="4">
        <v>3</v>
      </c>
      <c r="L6450" s="4">
        <v>3</v>
      </c>
      <c r="M6450" s="4">
        <v>31</v>
      </c>
    </row>
    <row r="6451" spans="1:13" x14ac:dyDescent="0.2">
      <c r="A6451" s="3">
        <v>41791</v>
      </c>
      <c r="B6451" t="s">
        <v>7730</v>
      </c>
      <c r="C6451" t="s">
        <v>3912</v>
      </c>
      <c r="D6451" t="s">
        <v>7731</v>
      </c>
      <c r="E6451" t="s">
        <v>3911</v>
      </c>
      <c r="F6451" s="4">
        <v>3.6854838709677402</v>
      </c>
      <c r="G6451" s="4">
        <v>3.75</v>
      </c>
      <c r="H6451" s="4">
        <v>0.302267417029771</v>
      </c>
      <c r="I6451" s="4">
        <v>4.0999999999999996</v>
      </c>
      <c r="J6451" s="4">
        <v>3</v>
      </c>
      <c r="K6451" s="4">
        <v>3.5</v>
      </c>
      <c r="L6451" s="4">
        <v>4</v>
      </c>
      <c r="M6451" s="4">
        <v>31</v>
      </c>
    </row>
    <row r="6452" spans="1:13" x14ac:dyDescent="0.2">
      <c r="A6452" s="3">
        <v>41791</v>
      </c>
      <c r="B6452" t="s">
        <v>7786</v>
      </c>
      <c r="C6452" t="s">
        <v>3081</v>
      </c>
      <c r="D6452" t="s">
        <v>7787</v>
      </c>
      <c r="E6452" t="s">
        <v>3080</v>
      </c>
      <c r="F6452" s="4">
        <v>3.5814444444444402</v>
      </c>
      <c r="G6452" s="4">
        <v>3.61</v>
      </c>
      <c r="H6452" s="4">
        <v>0.34205383406245499</v>
      </c>
      <c r="I6452" s="4">
        <v>4.17</v>
      </c>
      <c r="J6452" s="4">
        <v>2.52</v>
      </c>
      <c r="K6452" s="4">
        <v>3.5</v>
      </c>
      <c r="L6452" s="4">
        <v>3.7524999999999999</v>
      </c>
      <c r="M6452" s="4">
        <v>36</v>
      </c>
    </row>
    <row r="6453" spans="1:13" x14ac:dyDescent="0.2">
      <c r="A6453" s="3">
        <v>41791</v>
      </c>
      <c r="B6453" t="s">
        <v>9566</v>
      </c>
      <c r="C6453" t="s">
        <v>3072</v>
      </c>
      <c r="D6453" t="s">
        <v>9567</v>
      </c>
      <c r="E6453" t="s">
        <v>3071</v>
      </c>
      <c r="F6453" s="4">
        <v>3.7864864864864902</v>
      </c>
      <c r="G6453" s="4">
        <v>3.8</v>
      </c>
      <c r="H6453" s="4">
        <v>0.16902031791434999</v>
      </c>
      <c r="I6453" s="4">
        <v>4.0999999999999996</v>
      </c>
      <c r="J6453" s="4">
        <v>3.46</v>
      </c>
      <c r="K6453" s="4">
        <v>3.7</v>
      </c>
      <c r="L6453" s="4">
        <v>3.91</v>
      </c>
      <c r="M6453" s="4">
        <v>37</v>
      </c>
    </row>
    <row r="6454" spans="1:13" x14ac:dyDescent="0.2">
      <c r="A6454" s="3">
        <v>41791</v>
      </c>
      <c r="B6454" t="s">
        <v>9598</v>
      </c>
      <c r="C6454" t="s">
        <v>3075</v>
      </c>
      <c r="D6454" t="s">
        <v>9599</v>
      </c>
      <c r="E6454" t="s">
        <v>3074</v>
      </c>
      <c r="F6454" s="4">
        <v>3.4972972972973002</v>
      </c>
      <c r="G6454" s="4">
        <v>3.5</v>
      </c>
      <c r="H6454" s="4">
        <v>0.22969362019690301</v>
      </c>
      <c r="I6454" s="4">
        <v>3.95</v>
      </c>
      <c r="J6454" s="4">
        <v>3</v>
      </c>
      <c r="K6454" s="4">
        <v>3.36</v>
      </c>
      <c r="L6454" s="4">
        <v>3.63</v>
      </c>
      <c r="M6454" s="4">
        <v>37</v>
      </c>
    </row>
    <row r="6455" spans="1:13" x14ac:dyDescent="0.2">
      <c r="A6455" s="3">
        <v>41791</v>
      </c>
      <c r="B6455" t="s">
        <v>7286</v>
      </c>
      <c r="C6455" t="s">
        <v>3102</v>
      </c>
      <c r="D6455" t="s">
        <v>7287</v>
      </c>
      <c r="E6455" t="s">
        <v>3101</v>
      </c>
      <c r="F6455" s="4">
        <v>3.5024999999999999</v>
      </c>
      <c r="G6455" s="4">
        <v>3.52</v>
      </c>
      <c r="H6455" s="4">
        <v>0.22220304576757499</v>
      </c>
      <c r="I6455" s="4">
        <v>3.97</v>
      </c>
      <c r="J6455" s="4">
        <v>3</v>
      </c>
      <c r="K6455" s="4">
        <v>3.36</v>
      </c>
      <c r="L6455" s="4">
        <v>3.6</v>
      </c>
      <c r="M6455" s="4">
        <v>32</v>
      </c>
    </row>
    <row r="6456" spans="1:13" x14ac:dyDescent="0.2">
      <c r="A6456" s="3">
        <v>41791</v>
      </c>
      <c r="B6456" t="s">
        <v>9638</v>
      </c>
      <c r="C6456" t="s">
        <v>3078</v>
      </c>
      <c r="D6456" t="s">
        <v>9639</v>
      </c>
      <c r="E6456" t="s">
        <v>3077</v>
      </c>
      <c r="F6456" s="4">
        <v>3.5492258064516098</v>
      </c>
      <c r="G6456" s="4">
        <v>3.57</v>
      </c>
      <c r="H6456" s="4">
        <v>0.26790529541580199</v>
      </c>
      <c r="I6456" s="4">
        <v>4.0599999999999996</v>
      </c>
      <c r="J6456" s="4">
        <v>3</v>
      </c>
      <c r="K6456" s="4">
        <v>3.41</v>
      </c>
      <c r="L6456" s="4">
        <v>3.6850000000000001</v>
      </c>
      <c r="M6456" s="4">
        <v>31</v>
      </c>
    </row>
    <row r="6457" spans="1:13" x14ac:dyDescent="0.2">
      <c r="A6457" s="3">
        <v>41791</v>
      </c>
      <c r="B6457" t="s">
        <v>7742</v>
      </c>
      <c r="C6457" t="s">
        <v>3105</v>
      </c>
      <c r="D6457" t="s">
        <v>7743</v>
      </c>
      <c r="E6457" t="s">
        <v>3104</v>
      </c>
      <c r="F6457" s="4">
        <v>3.4554838709677398</v>
      </c>
      <c r="G6457" s="4">
        <v>3.5</v>
      </c>
      <c r="H6457" s="4">
        <v>0.26493821556075298</v>
      </c>
      <c r="I6457" s="4">
        <v>4</v>
      </c>
      <c r="J6457" s="4">
        <v>3</v>
      </c>
      <c r="K6457" s="4">
        <v>3.29</v>
      </c>
      <c r="L6457" s="4">
        <v>3.5</v>
      </c>
      <c r="M6457" s="4">
        <v>31</v>
      </c>
    </row>
    <row r="6458" spans="1:13" x14ac:dyDescent="0.2">
      <c r="A6458" s="3">
        <v>41791</v>
      </c>
      <c r="B6458" t="s">
        <v>7744</v>
      </c>
      <c r="C6458" t="s">
        <v>3135</v>
      </c>
      <c r="D6458" t="s">
        <v>7745</v>
      </c>
      <c r="E6458" t="s">
        <v>3134</v>
      </c>
      <c r="F6458" s="4">
        <v>0.49162162162162198</v>
      </c>
      <c r="G6458" s="4">
        <v>0.46</v>
      </c>
      <c r="H6458" s="4">
        <v>0.121071914201471</v>
      </c>
      <c r="I6458" s="4">
        <v>0.79</v>
      </c>
      <c r="J6458" s="4">
        <v>0.32</v>
      </c>
      <c r="K6458" s="4">
        <v>0.41</v>
      </c>
      <c r="L6458" s="4">
        <v>0.56000000000000005</v>
      </c>
      <c r="M6458" s="4">
        <v>37</v>
      </c>
    </row>
    <row r="6459" spans="1:13" x14ac:dyDescent="0.2">
      <c r="A6459" s="3">
        <v>41791</v>
      </c>
      <c r="B6459" t="s">
        <v>7752</v>
      </c>
      <c r="C6459" t="s">
        <v>3138</v>
      </c>
      <c r="D6459" t="s">
        <v>7753</v>
      </c>
      <c r="E6459" t="s">
        <v>3137</v>
      </c>
      <c r="F6459" s="4">
        <v>0.28421621621621601</v>
      </c>
      <c r="G6459" s="4">
        <v>0.28999999999999998</v>
      </c>
      <c r="H6459" s="4">
        <v>8.3924283048979906E-2</v>
      </c>
      <c r="I6459" s="4">
        <v>0.51</v>
      </c>
      <c r="J6459" s="4">
        <v>0.09</v>
      </c>
      <c r="K6459" s="4">
        <v>0.23</v>
      </c>
      <c r="L6459" s="4">
        <v>0.32</v>
      </c>
      <c r="M6459" s="4">
        <v>37</v>
      </c>
    </row>
    <row r="6460" spans="1:13" x14ac:dyDescent="0.2">
      <c r="A6460" s="3">
        <v>41791</v>
      </c>
      <c r="B6460" t="s">
        <v>7762</v>
      </c>
      <c r="C6460" t="s">
        <v>3141</v>
      </c>
      <c r="D6460" t="s">
        <v>7763</v>
      </c>
      <c r="E6460" t="s">
        <v>3140</v>
      </c>
      <c r="F6460" s="4">
        <v>0.29059459459459502</v>
      </c>
      <c r="G6460" s="4">
        <v>0.3</v>
      </c>
      <c r="H6460" s="4">
        <v>9.8639483715942805E-2</v>
      </c>
      <c r="I6460" s="4">
        <v>0.49</v>
      </c>
      <c r="J6460" s="4">
        <v>0.03</v>
      </c>
      <c r="K6460" s="4">
        <v>0.26200000000000001</v>
      </c>
      <c r="L6460" s="4">
        <v>0.35</v>
      </c>
      <c r="M6460" s="4">
        <v>37</v>
      </c>
    </row>
    <row r="6461" spans="1:13" x14ac:dyDescent="0.2">
      <c r="A6461" s="3">
        <v>41791</v>
      </c>
      <c r="B6461" t="s">
        <v>7770</v>
      </c>
      <c r="C6461" t="s">
        <v>3144</v>
      </c>
      <c r="D6461" t="s">
        <v>7771</v>
      </c>
      <c r="E6461" t="s">
        <v>3143</v>
      </c>
      <c r="F6461" s="4">
        <v>-1.08378378378378E-2</v>
      </c>
      <c r="G6461" s="4">
        <v>-0.02</v>
      </c>
      <c r="H6461" s="4">
        <v>0.137401987999833</v>
      </c>
      <c r="I6461" s="4">
        <v>0.3</v>
      </c>
      <c r="J6461" s="4">
        <v>-0.33</v>
      </c>
      <c r="K6461" s="4">
        <v>-0.08</v>
      </c>
      <c r="L6461" s="4">
        <v>0.06</v>
      </c>
      <c r="M6461" s="4">
        <v>37</v>
      </c>
    </row>
    <row r="6462" spans="1:13" x14ac:dyDescent="0.2">
      <c r="A6462" s="3">
        <v>41791</v>
      </c>
      <c r="B6462" t="s">
        <v>7778</v>
      </c>
      <c r="C6462" t="s">
        <v>3147</v>
      </c>
      <c r="D6462" t="s">
        <v>7779</v>
      </c>
      <c r="E6462" t="s">
        <v>3146</v>
      </c>
      <c r="F6462" s="4">
        <v>-0.29397297297297298</v>
      </c>
      <c r="G6462" s="4">
        <v>-0.3</v>
      </c>
      <c r="H6462" s="4">
        <v>0.181963440541483</v>
      </c>
      <c r="I6462" s="4">
        <v>0.28999999999999998</v>
      </c>
      <c r="J6462" s="4">
        <v>-0.7</v>
      </c>
      <c r="K6462" s="4">
        <v>-0.38</v>
      </c>
      <c r="L6462" s="4">
        <v>-0.22</v>
      </c>
      <c r="M6462" s="4">
        <v>37</v>
      </c>
    </row>
    <row r="6463" spans="1:13" x14ac:dyDescent="0.2">
      <c r="A6463" s="3">
        <v>41791</v>
      </c>
      <c r="B6463" t="s">
        <v>7682</v>
      </c>
      <c r="C6463" t="s">
        <v>3114</v>
      </c>
      <c r="D6463" t="s">
        <v>7683</v>
      </c>
      <c r="E6463" t="s">
        <v>3113</v>
      </c>
      <c r="F6463" s="4">
        <v>0.18437837837837801</v>
      </c>
      <c r="G6463" s="4">
        <v>0.18</v>
      </c>
      <c r="H6463" s="4">
        <v>4.2575000066126002E-2</v>
      </c>
      <c r="I6463" s="4">
        <v>0.31</v>
      </c>
      <c r="J6463" s="4">
        <v>0.05</v>
      </c>
      <c r="K6463" s="4">
        <v>0.16</v>
      </c>
      <c r="L6463" s="4">
        <v>0.21</v>
      </c>
      <c r="M6463" s="4">
        <v>37</v>
      </c>
    </row>
    <row r="6464" spans="1:13" x14ac:dyDescent="0.2">
      <c r="A6464" s="3">
        <v>41791</v>
      </c>
      <c r="B6464" t="s">
        <v>7788</v>
      </c>
      <c r="C6464" t="s">
        <v>3150</v>
      </c>
      <c r="D6464" t="s">
        <v>7789</v>
      </c>
      <c r="E6464" t="s">
        <v>3149</v>
      </c>
      <c r="F6464" s="4">
        <v>0.15078378378378399</v>
      </c>
      <c r="G6464" s="4">
        <v>0.16</v>
      </c>
      <c r="H6464" s="4">
        <v>8.9953424718676595E-2</v>
      </c>
      <c r="I6464" s="4">
        <v>0.33</v>
      </c>
      <c r="J6464" s="4">
        <v>-0.11</v>
      </c>
      <c r="K6464" s="4">
        <v>0.11</v>
      </c>
      <c r="L6464" s="4">
        <v>0.2</v>
      </c>
      <c r="M6464" s="4">
        <v>37</v>
      </c>
    </row>
    <row r="6465" spans="1:13" x14ac:dyDescent="0.2">
      <c r="A6465" s="3">
        <v>41791</v>
      </c>
      <c r="B6465" t="s">
        <v>7690</v>
      </c>
      <c r="C6465" t="s">
        <v>3117</v>
      </c>
      <c r="D6465" t="s">
        <v>7691</v>
      </c>
      <c r="E6465" t="s">
        <v>3116</v>
      </c>
      <c r="F6465" s="4">
        <v>0.250675675675676</v>
      </c>
      <c r="G6465" s="4">
        <v>0.25</v>
      </c>
      <c r="H6465" s="4">
        <v>8.2294881052514104E-2</v>
      </c>
      <c r="I6465" s="4">
        <v>0.39</v>
      </c>
      <c r="J6465" s="4">
        <v>0.01</v>
      </c>
      <c r="K6465" s="4">
        <v>0.22</v>
      </c>
      <c r="L6465" s="4">
        <v>0.3</v>
      </c>
      <c r="M6465" s="4">
        <v>37</v>
      </c>
    </row>
    <row r="6466" spans="1:13" x14ac:dyDescent="0.2">
      <c r="A6466" s="3">
        <v>41791</v>
      </c>
      <c r="B6466" t="s">
        <v>7698</v>
      </c>
      <c r="C6466" t="s">
        <v>3120</v>
      </c>
      <c r="D6466" t="s">
        <v>7699</v>
      </c>
      <c r="E6466" t="s">
        <v>3119</v>
      </c>
      <c r="F6466" s="4">
        <v>0.26351351351351399</v>
      </c>
      <c r="G6466" s="4">
        <v>0.27</v>
      </c>
      <c r="H6466" s="4">
        <v>7.2196345560646705E-2</v>
      </c>
      <c r="I6466" s="4">
        <v>0.42</v>
      </c>
      <c r="J6466" s="4">
        <v>0.02</v>
      </c>
      <c r="K6466" s="4">
        <v>0.23</v>
      </c>
      <c r="L6466" s="4">
        <v>0.3</v>
      </c>
      <c r="M6466" s="4">
        <v>37</v>
      </c>
    </row>
    <row r="6467" spans="1:13" x14ac:dyDescent="0.2">
      <c r="A6467" s="3">
        <v>41791</v>
      </c>
      <c r="B6467" t="s">
        <v>7706</v>
      </c>
      <c r="C6467" t="s">
        <v>3123</v>
      </c>
      <c r="D6467" t="s">
        <v>7707</v>
      </c>
      <c r="E6467" t="s">
        <v>3122</v>
      </c>
      <c r="F6467" s="4">
        <v>0.37310810810810802</v>
      </c>
      <c r="G6467" s="4">
        <v>0.39</v>
      </c>
      <c r="H6467" s="4">
        <v>7.0566668156110707E-2</v>
      </c>
      <c r="I6467" s="4">
        <v>0.52</v>
      </c>
      <c r="J6467" s="4">
        <v>0.18</v>
      </c>
      <c r="K6467" s="4">
        <v>0.35</v>
      </c>
      <c r="L6467" s="4">
        <v>0.41</v>
      </c>
      <c r="M6467" s="4">
        <v>37</v>
      </c>
    </row>
    <row r="6468" spans="1:13" x14ac:dyDescent="0.2">
      <c r="A6468" s="3">
        <v>41791</v>
      </c>
      <c r="B6468" t="s">
        <v>7716</v>
      </c>
      <c r="C6468" t="s">
        <v>3126</v>
      </c>
      <c r="D6468" t="s">
        <v>7717</v>
      </c>
      <c r="E6468" t="s">
        <v>3125</v>
      </c>
      <c r="F6468" s="4">
        <v>0.489702702702703</v>
      </c>
      <c r="G6468" s="4">
        <v>0.5</v>
      </c>
      <c r="H6468" s="4">
        <v>0.102205910044616</v>
      </c>
      <c r="I6468" s="4">
        <v>0.72</v>
      </c>
      <c r="J6468" s="4">
        <v>0.21</v>
      </c>
      <c r="K6468" s="4">
        <v>0.43</v>
      </c>
      <c r="L6468" s="4">
        <v>0.55000000000000004</v>
      </c>
      <c r="M6468" s="4">
        <v>37</v>
      </c>
    </row>
    <row r="6469" spans="1:13" x14ac:dyDescent="0.2">
      <c r="A6469" s="3">
        <v>41791</v>
      </c>
      <c r="B6469" t="s">
        <v>7724</v>
      </c>
      <c r="C6469" t="s">
        <v>3129</v>
      </c>
      <c r="D6469" t="s">
        <v>7725</v>
      </c>
      <c r="E6469" t="s">
        <v>3128</v>
      </c>
      <c r="F6469" s="4">
        <v>0.75848648648648698</v>
      </c>
      <c r="G6469" s="4">
        <v>0.77</v>
      </c>
      <c r="H6469" s="4">
        <v>0.15362031506672899</v>
      </c>
      <c r="I6469" s="4">
        <v>1.0900000000000001</v>
      </c>
      <c r="J6469" s="4">
        <v>0.31</v>
      </c>
      <c r="K6469" s="4">
        <v>0.69</v>
      </c>
      <c r="L6469" s="4">
        <v>0.85</v>
      </c>
      <c r="M6469" s="4">
        <v>37</v>
      </c>
    </row>
    <row r="6470" spans="1:13" x14ac:dyDescent="0.2">
      <c r="A6470" s="3">
        <v>41791</v>
      </c>
      <c r="B6470" t="s">
        <v>7734</v>
      </c>
      <c r="C6470" t="s">
        <v>3132</v>
      </c>
      <c r="D6470" t="s">
        <v>7735</v>
      </c>
      <c r="E6470" t="s">
        <v>3131</v>
      </c>
      <c r="F6470" s="4">
        <v>0.47991891891891902</v>
      </c>
      <c r="G6470" s="4">
        <v>0.48</v>
      </c>
      <c r="H6470" s="4">
        <v>0.10943653116923199</v>
      </c>
      <c r="I6470" s="4">
        <v>0.77</v>
      </c>
      <c r="J6470" s="4">
        <v>0.23</v>
      </c>
      <c r="K6470" s="4">
        <v>0.42</v>
      </c>
      <c r="L6470" s="4">
        <v>0.53</v>
      </c>
      <c r="M6470" s="4">
        <v>37</v>
      </c>
    </row>
    <row r="6471" spans="1:13" x14ac:dyDescent="0.2">
      <c r="A6471" s="3">
        <v>41791</v>
      </c>
      <c r="B6471" t="s">
        <v>7790</v>
      </c>
      <c r="C6471" t="s">
        <v>3096</v>
      </c>
      <c r="D6471" t="s">
        <v>7791</v>
      </c>
      <c r="E6471" t="s">
        <v>3095</v>
      </c>
      <c r="F6471" s="4">
        <v>3.1207647058823502</v>
      </c>
      <c r="G6471" s="4">
        <v>3.1150000000000002</v>
      </c>
      <c r="H6471" s="4">
        <v>0.28161741281644198</v>
      </c>
      <c r="I6471" s="4">
        <v>3.8</v>
      </c>
      <c r="J6471" s="4">
        <v>2.42</v>
      </c>
      <c r="K6471" s="4">
        <v>2.9725000000000001</v>
      </c>
      <c r="L6471" s="4">
        <v>3.2974999999999999</v>
      </c>
      <c r="M6471" s="4">
        <v>34</v>
      </c>
    </row>
    <row r="6472" spans="1:13" x14ac:dyDescent="0.2">
      <c r="A6472" s="3">
        <v>41791</v>
      </c>
      <c r="B6472" t="s">
        <v>9606</v>
      </c>
      <c r="C6472" t="s">
        <v>3087</v>
      </c>
      <c r="D6472" t="s">
        <v>9607</v>
      </c>
      <c r="E6472" t="s">
        <v>3086</v>
      </c>
      <c r="F6472" s="4">
        <v>3.39205882352941</v>
      </c>
      <c r="G6472" s="4">
        <v>3.395</v>
      </c>
      <c r="H6472" s="4">
        <v>0.21527683955098101</v>
      </c>
      <c r="I6472" s="4">
        <v>3.85</v>
      </c>
      <c r="J6472" s="4">
        <v>2.62</v>
      </c>
      <c r="K6472" s="4">
        <v>3.3</v>
      </c>
      <c r="L6472" s="4">
        <v>3.51</v>
      </c>
      <c r="M6472" s="4">
        <v>34</v>
      </c>
    </row>
    <row r="6473" spans="1:13" x14ac:dyDescent="0.2">
      <c r="A6473" s="3">
        <v>41791</v>
      </c>
      <c r="B6473" t="s">
        <v>9608</v>
      </c>
      <c r="C6473" t="s">
        <v>3090</v>
      </c>
      <c r="D6473" t="s">
        <v>9609</v>
      </c>
      <c r="E6473" t="s">
        <v>3089</v>
      </c>
      <c r="F6473" s="4">
        <v>3.2032352941176501</v>
      </c>
      <c r="G6473" s="4">
        <v>3.2050000000000001</v>
      </c>
      <c r="H6473" s="4">
        <v>0.27942278803661202</v>
      </c>
      <c r="I6473" s="4">
        <v>3.79</v>
      </c>
      <c r="J6473" s="4">
        <v>2.59</v>
      </c>
      <c r="K6473" s="4">
        <v>3.0074999999999998</v>
      </c>
      <c r="L6473" s="4">
        <v>3.3475000000000001</v>
      </c>
      <c r="M6473" s="4">
        <v>34</v>
      </c>
    </row>
    <row r="6474" spans="1:13" x14ac:dyDescent="0.2">
      <c r="A6474" s="3">
        <v>41791</v>
      </c>
      <c r="B6474" t="s">
        <v>9877</v>
      </c>
      <c r="C6474" t="s">
        <v>3108</v>
      </c>
      <c r="D6474" t="s">
        <v>9878</v>
      </c>
      <c r="E6474" t="s">
        <v>3107</v>
      </c>
      <c r="F6474" s="4">
        <v>3.19285714285714</v>
      </c>
      <c r="G6474" s="4">
        <v>3.14</v>
      </c>
      <c r="H6474" s="4">
        <v>0.28308953096093598</v>
      </c>
      <c r="I6474" s="4">
        <v>3.87</v>
      </c>
      <c r="J6474" s="4">
        <v>2.65</v>
      </c>
      <c r="K6474" s="4">
        <v>3</v>
      </c>
      <c r="L6474" s="4">
        <v>3.3149999999999999</v>
      </c>
      <c r="M6474" s="4">
        <v>28</v>
      </c>
    </row>
    <row r="6475" spans="1:13" x14ac:dyDescent="0.2">
      <c r="A6475" s="3">
        <v>41791</v>
      </c>
      <c r="B6475" t="s">
        <v>9640</v>
      </c>
      <c r="C6475" t="s">
        <v>3093</v>
      </c>
      <c r="D6475" t="s">
        <v>9641</v>
      </c>
      <c r="E6475" t="s">
        <v>3092</v>
      </c>
      <c r="F6475" s="4">
        <v>3.1864285714285701</v>
      </c>
      <c r="G6475" s="4">
        <v>3.1949999999999998</v>
      </c>
      <c r="H6475" s="4">
        <v>0.26540275872459301</v>
      </c>
      <c r="I6475" s="4">
        <v>3.8</v>
      </c>
      <c r="J6475" s="4">
        <v>2.69</v>
      </c>
      <c r="K6475" s="4">
        <v>3</v>
      </c>
      <c r="L6475" s="4">
        <v>3.3025000000000002</v>
      </c>
      <c r="M6475" s="4">
        <v>28</v>
      </c>
    </row>
    <row r="6476" spans="1:13" x14ac:dyDescent="0.2">
      <c r="A6476" s="3">
        <v>41791</v>
      </c>
      <c r="B6476" t="s">
        <v>9879</v>
      </c>
      <c r="C6476" t="s">
        <v>3111</v>
      </c>
      <c r="D6476" t="s">
        <v>9880</v>
      </c>
      <c r="E6476" t="s">
        <v>3110</v>
      </c>
      <c r="F6476" s="4">
        <v>3.1534615384615399</v>
      </c>
      <c r="G6476" s="4">
        <v>3.1150000000000002</v>
      </c>
      <c r="H6476" s="4">
        <v>0.29966571118754698</v>
      </c>
      <c r="I6476" s="4">
        <v>3.75</v>
      </c>
      <c r="J6476" s="4">
        <v>2.5</v>
      </c>
      <c r="K6476" s="4">
        <v>3</v>
      </c>
      <c r="L6476" s="4">
        <v>3.3475000000000001</v>
      </c>
      <c r="M6476" s="4">
        <v>26</v>
      </c>
    </row>
    <row r="6477" spans="1:13" x14ac:dyDescent="0.2">
      <c r="A6477" s="3">
        <v>41791</v>
      </c>
      <c r="B6477" t="s">
        <v>7792</v>
      </c>
      <c r="C6477" t="s">
        <v>3153</v>
      </c>
      <c r="D6477" t="s">
        <v>7793</v>
      </c>
      <c r="E6477" t="s">
        <v>3152</v>
      </c>
      <c r="F6477" s="4">
        <v>0.21173529411764699</v>
      </c>
      <c r="G6477" s="4">
        <v>0.22500000000000001</v>
      </c>
      <c r="H6477" s="4">
        <v>4.3588508927433302E-2</v>
      </c>
      <c r="I6477" s="4">
        <v>0.27</v>
      </c>
      <c r="J6477" s="4">
        <v>0.06</v>
      </c>
      <c r="K6477" s="4">
        <v>0.19</v>
      </c>
      <c r="L6477" s="4">
        <v>0.24</v>
      </c>
      <c r="M6477" s="4">
        <v>34</v>
      </c>
    </row>
    <row r="6478" spans="1:13" x14ac:dyDescent="0.2">
      <c r="A6478" s="3">
        <v>41791</v>
      </c>
      <c r="B6478" t="s">
        <v>10179</v>
      </c>
      <c r="C6478" t="s">
        <v>4324</v>
      </c>
      <c r="D6478" t="s">
        <v>10180</v>
      </c>
      <c r="E6478" t="s">
        <v>4323</v>
      </c>
      <c r="F6478" s="4">
        <v>2.1303125000000001</v>
      </c>
      <c r="G6478" s="4">
        <v>2.1</v>
      </c>
      <c r="H6478" s="4">
        <v>0.25962111817030598</v>
      </c>
      <c r="I6478" s="4">
        <v>2.6</v>
      </c>
      <c r="J6478" s="4">
        <v>1.5</v>
      </c>
      <c r="K6478" s="4">
        <v>2</v>
      </c>
      <c r="L6478" s="4">
        <v>2.2999999999999998</v>
      </c>
      <c r="M6478" s="4">
        <v>32</v>
      </c>
    </row>
    <row r="6479" spans="1:13" x14ac:dyDescent="0.2">
      <c r="A6479" s="3">
        <v>41791</v>
      </c>
      <c r="B6479" t="s">
        <v>10199</v>
      </c>
      <c r="C6479" t="s">
        <v>4327</v>
      </c>
      <c r="D6479" t="s">
        <v>10200</v>
      </c>
      <c r="E6479" t="s">
        <v>4326</v>
      </c>
      <c r="F6479" s="4">
        <v>3.0665624999999999</v>
      </c>
      <c r="G6479" s="4">
        <v>3</v>
      </c>
      <c r="H6479" s="4">
        <v>0.356086337618715</v>
      </c>
      <c r="I6479" s="4">
        <v>4.46</v>
      </c>
      <c r="J6479" s="4">
        <v>2.2999999999999998</v>
      </c>
      <c r="K6479" s="4">
        <v>2.9750000000000001</v>
      </c>
      <c r="L6479" s="4">
        <v>3.2</v>
      </c>
      <c r="M6479" s="4">
        <v>32</v>
      </c>
    </row>
    <row r="6480" spans="1:13" x14ac:dyDescent="0.2">
      <c r="A6480" s="3">
        <v>41791</v>
      </c>
      <c r="B6480" t="s">
        <v>9654</v>
      </c>
      <c r="C6480" t="s">
        <v>3939</v>
      </c>
      <c r="D6480" t="s">
        <v>9655</v>
      </c>
      <c r="E6480" t="s">
        <v>3947</v>
      </c>
      <c r="F6480" s="4">
        <v>12.9752777777778</v>
      </c>
      <c r="G6480" s="4">
        <v>12.99</v>
      </c>
      <c r="H6480" s="4">
        <v>8.63787709075097E-2</v>
      </c>
      <c r="I6480" s="4">
        <v>13.15</v>
      </c>
      <c r="J6480" s="4">
        <v>12.8</v>
      </c>
      <c r="K6480" s="4">
        <v>12.9475</v>
      </c>
      <c r="L6480" s="4">
        <v>13.01</v>
      </c>
      <c r="M6480" s="4">
        <v>36</v>
      </c>
    </row>
    <row r="6481" spans="1:13" x14ac:dyDescent="0.2">
      <c r="A6481" s="3">
        <v>41791</v>
      </c>
      <c r="B6481" t="s">
        <v>9656</v>
      </c>
      <c r="C6481" t="s">
        <v>3942</v>
      </c>
      <c r="D6481" t="s">
        <v>9657</v>
      </c>
      <c r="E6481" t="s">
        <v>3949</v>
      </c>
      <c r="F6481" s="4">
        <v>12.974027777777801</v>
      </c>
      <c r="G6481" s="4">
        <v>12.975</v>
      </c>
      <c r="H6481" s="4">
        <v>0.108521620258325</v>
      </c>
      <c r="I6481" s="4">
        <v>13.3</v>
      </c>
      <c r="J6481" s="4">
        <v>12.77</v>
      </c>
      <c r="K6481" s="4">
        <v>12.9</v>
      </c>
      <c r="L6481" s="4">
        <v>13.04</v>
      </c>
      <c r="M6481" s="4">
        <v>36</v>
      </c>
    </row>
    <row r="6482" spans="1:13" x14ac:dyDescent="0.2">
      <c r="A6482" s="3">
        <v>41791</v>
      </c>
      <c r="B6482" t="s">
        <v>9658</v>
      </c>
      <c r="C6482" t="s">
        <v>3952</v>
      </c>
      <c r="D6482" t="s">
        <v>9659</v>
      </c>
      <c r="E6482" t="s">
        <v>3951</v>
      </c>
      <c r="F6482" s="4">
        <v>12.987694444444401</v>
      </c>
      <c r="G6482" s="4">
        <v>13</v>
      </c>
      <c r="H6482" s="4">
        <v>0.13941445291841001</v>
      </c>
      <c r="I6482" s="4">
        <v>13.4</v>
      </c>
      <c r="J6482" s="4">
        <v>12.7</v>
      </c>
      <c r="K6482" s="4">
        <v>12.9</v>
      </c>
      <c r="L6482" s="4">
        <v>13.05</v>
      </c>
      <c r="M6482" s="4">
        <v>36</v>
      </c>
    </row>
    <row r="6483" spans="1:13" x14ac:dyDescent="0.2">
      <c r="A6483" s="3">
        <v>41791</v>
      </c>
      <c r="B6483" t="s">
        <v>9602</v>
      </c>
      <c r="C6483" t="s">
        <v>3936</v>
      </c>
      <c r="D6483" t="s">
        <v>9603</v>
      </c>
      <c r="E6483" t="s">
        <v>3935</v>
      </c>
      <c r="F6483" s="4">
        <v>12.9544473684211</v>
      </c>
      <c r="G6483" s="4">
        <v>12.99</v>
      </c>
      <c r="H6483" s="4">
        <v>0.22006199339920901</v>
      </c>
      <c r="I6483" s="4">
        <v>13.46</v>
      </c>
      <c r="J6483" s="4">
        <v>12.5</v>
      </c>
      <c r="K6483" s="4">
        <v>12.8</v>
      </c>
      <c r="L6483" s="4">
        <v>13.1</v>
      </c>
      <c r="M6483" s="4">
        <v>38</v>
      </c>
    </row>
    <row r="6484" spans="1:13" x14ac:dyDescent="0.2">
      <c r="A6484" s="3">
        <v>41791</v>
      </c>
      <c r="B6484" t="s">
        <v>9644</v>
      </c>
      <c r="C6484" t="s">
        <v>3939</v>
      </c>
      <c r="D6484" t="s">
        <v>9645</v>
      </c>
      <c r="E6484" t="s">
        <v>3938</v>
      </c>
      <c r="F6484" s="4">
        <v>12.904945945945901</v>
      </c>
      <c r="G6484" s="4">
        <v>12.89</v>
      </c>
      <c r="H6484" s="4">
        <v>0.39412081804850102</v>
      </c>
      <c r="I6484" s="4">
        <v>13.66</v>
      </c>
      <c r="J6484" s="4">
        <v>12.25</v>
      </c>
      <c r="K6484" s="4">
        <v>12.6</v>
      </c>
      <c r="L6484" s="4">
        <v>13.2</v>
      </c>
      <c r="M6484" s="4">
        <v>37</v>
      </c>
    </row>
    <row r="6485" spans="1:13" x14ac:dyDescent="0.2">
      <c r="A6485" s="3">
        <v>41791</v>
      </c>
      <c r="B6485" t="s">
        <v>10181</v>
      </c>
      <c r="C6485" t="s">
        <v>3579</v>
      </c>
      <c r="D6485" t="s">
        <v>10182</v>
      </c>
      <c r="E6485" t="s">
        <v>3578</v>
      </c>
      <c r="F6485" s="4">
        <v>2.64789473684211</v>
      </c>
      <c r="G6485" s="4">
        <v>2.67</v>
      </c>
      <c r="H6485" s="4">
        <v>0.26673357387289998</v>
      </c>
      <c r="I6485" s="4">
        <v>3.2</v>
      </c>
      <c r="J6485" s="4">
        <v>1.9</v>
      </c>
      <c r="K6485" s="4">
        <v>2.5</v>
      </c>
      <c r="L6485" s="4">
        <v>2.8</v>
      </c>
      <c r="M6485" s="4">
        <v>38</v>
      </c>
    </row>
    <row r="6486" spans="1:13" x14ac:dyDescent="0.2">
      <c r="A6486" s="3">
        <v>41791</v>
      </c>
      <c r="B6486" t="s">
        <v>10183</v>
      </c>
      <c r="C6486" t="s">
        <v>3582</v>
      </c>
      <c r="D6486" t="s">
        <v>10184</v>
      </c>
      <c r="E6486" t="s">
        <v>3581</v>
      </c>
      <c r="F6486" s="4">
        <v>3.8691891891891901</v>
      </c>
      <c r="G6486" s="4">
        <v>3.8</v>
      </c>
      <c r="H6486" s="4">
        <v>0.33881639061082403</v>
      </c>
      <c r="I6486" s="4">
        <v>5</v>
      </c>
      <c r="J6486" s="4">
        <v>3.3</v>
      </c>
      <c r="K6486" s="4">
        <v>3.7</v>
      </c>
      <c r="L6486" s="4">
        <v>4</v>
      </c>
      <c r="M6486" s="4">
        <v>37</v>
      </c>
    </row>
    <row r="6487" spans="1:13" x14ac:dyDescent="0.2">
      <c r="A6487" s="3">
        <v>41791</v>
      </c>
      <c r="B6487" t="s">
        <v>10201</v>
      </c>
      <c r="C6487" t="s">
        <v>3585</v>
      </c>
      <c r="D6487" t="s">
        <v>10202</v>
      </c>
      <c r="E6487" t="s">
        <v>3584</v>
      </c>
      <c r="F6487" s="4">
        <v>4.0986206896551698</v>
      </c>
      <c r="G6487" s="4">
        <v>4.0999999999999996</v>
      </c>
      <c r="H6487" s="4">
        <v>0.49257866766879399</v>
      </c>
      <c r="I6487" s="4">
        <v>5</v>
      </c>
      <c r="J6487" s="4">
        <v>3.1</v>
      </c>
      <c r="K6487" s="4">
        <v>3.8</v>
      </c>
      <c r="L6487" s="4">
        <v>4.4000000000000004</v>
      </c>
      <c r="M6487" s="4">
        <v>29</v>
      </c>
    </row>
    <row r="6488" spans="1:13" x14ac:dyDescent="0.2">
      <c r="A6488" s="3">
        <v>41791</v>
      </c>
      <c r="B6488" t="s">
        <v>10203</v>
      </c>
      <c r="C6488" t="s">
        <v>3603</v>
      </c>
      <c r="D6488" t="s">
        <v>10204</v>
      </c>
      <c r="E6488" t="s">
        <v>3602</v>
      </c>
      <c r="F6488" s="4">
        <v>3.8628571428571399</v>
      </c>
      <c r="G6488" s="4">
        <v>3.7</v>
      </c>
      <c r="H6488" s="4">
        <v>0.61066777060069299</v>
      </c>
      <c r="I6488" s="4">
        <v>5.2</v>
      </c>
      <c r="J6488" s="4">
        <v>2.41</v>
      </c>
      <c r="K6488" s="4">
        <v>3.5</v>
      </c>
      <c r="L6488" s="4">
        <v>4.1849999999999996</v>
      </c>
      <c r="M6488" s="4">
        <v>35</v>
      </c>
    </row>
    <row r="6489" spans="1:13" x14ac:dyDescent="0.2">
      <c r="A6489" s="3">
        <v>41791</v>
      </c>
      <c r="B6489" t="s">
        <v>10187</v>
      </c>
      <c r="C6489" t="s">
        <v>3594</v>
      </c>
      <c r="D6489" t="s">
        <v>10188</v>
      </c>
      <c r="E6489" t="s">
        <v>3593</v>
      </c>
      <c r="F6489" s="4">
        <v>2.1358333333333301</v>
      </c>
      <c r="G6489" s="4">
        <v>2.17</v>
      </c>
      <c r="H6489" s="4">
        <v>0.43032462829157903</v>
      </c>
      <c r="I6489" s="4">
        <v>3</v>
      </c>
      <c r="J6489" s="4">
        <v>1.2</v>
      </c>
      <c r="K6489" s="4">
        <v>1.7875000000000001</v>
      </c>
      <c r="L6489" s="4">
        <v>2.5</v>
      </c>
      <c r="M6489" s="4">
        <v>36</v>
      </c>
    </row>
    <row r="6490" spans="1:13" x14ac:dyDescent="0.2">
      <c r="A6490" s="3">
        <v>41791</v>
      </c>
      <c r="B6490" t="s">
        <v>10205</v>
      </c>
      <c r="C6490" t="s">
        <v>3606</v>
      </c>
      <c r="D6490" t="s">
        <v>10206</v>
      </c>
      <c r="E6490" t="s">
        <v>3605</v>
      </c>
      <c r="F6490" s="4">
        <v>3.8980000000000001</v>
      </c>
      <c r="G6490" s="4">
        <v>3.9</v>
      </c>
      <c r="H6490" s="4">
        <v>0.53176620249659301</v>
      </c>
      <c r="I6490" s="4">
        <v>5.4</v>
      </c>
      <c r="J6490" s="4">
        <v>3</v>
      </c>
      <c r="K6490" s="4">
        <v>3.6</v>
      </c>
      <c r="L6490" s="4">
        <v>4.07</v>
      </c>
      <c r="M6490" s="4">
        <v>35</v>
      </c>
    </row>
    <row r="6491" spans="1:13" x14ac:dyDescent="0.2">
      <c r="A6491" s="3">
        <v>41791</v>
      </c>
      <c r="B6491" t="s">
        <v>10189</v>
      </c>
      <c r="C6491" t="s">
        <v>3597</v>
      </c>
      <c r="D6491" t="s">
        <v>10190</v>
      </c>
      <c r="E6491" t="s">
        <v>3596</v>
      </c>
      <c r="F6491" s="4">
        <v>3.0538888888888902</v>
      </c>
      <c r="G6491" s="4">
        <v>3.0649999999999999</v>
      </c>
      <c r="H6491" s="4">
        <v>0.40685046588064899</v>
      </c>
      <c r="I6491" s="4">
        <v>3.9</v>
      </c>
      <c r="J6491" s="4">
        <v>2.4</v>
      </c>
      <c r="K6491" s="4">
        <v>2.6375000000000002</v>
      </c>
      <c r="L6491" s="4">
        <v>3.3</v>
      </c>
      <c r="M6491" s="4">
        <v>36</v>
      </c>
    </row>
    <row r="6492" spans="1:13" x14ac:dyDescent="0.2">
      <c r="A6492" s="3">
        <v>41791</v>
      </c>
      <c r="B6492" t="s">
        <v>10207</v>
      </c>
      <c r="C6492" t="s">
        <v>3609</v>
      </c>
      <c r="D6492" t="s">
        <v>10208</v>
      </c>
      <c r="E6492" t="s">
        <v>3608</v>
      </c>
      <c r="F6492" s="4">
        <v>3.8054285714285698</v>
      </c>
      <c r="G6492" s="4">
        <v>3.8</v>
      </c>
      <c r="H6492" s="4">
        <v>0.335316732246349</v>
      </c>
      <c r="I6492" s="4">
        <v>4.5</v>
      </c>
      <c r="J6492" s="4">
        <v>3</v>
      </c>
      <c r="K6492" s="4">
        <v>3.6</v>
      </c>
      <c r="L6492" s="4">
        <v>4</v>
      </c>
      <c r="M6492" s="4">
        <v>35</v>
      </c>
    </row>
    <row r="6493" spans="1:13" x14ac:dyDescent="0.2">
      <c r="A6493" s="3">
        <v>41791</v>
      </c>
      <c r="B6493" t="s">
        <v>10193</v>
      </c>
      <c r="C6493" t="s">
        <v>3600</v>
      </c>
      <c r="D6493" t="s">
        <v>10194</v>
      </c>
      <c r="E6493" t="s">
        <v>3599</v>
      </c>
      <c r="F6493" s="4">
        <v>3.6686111111111099</v>
      </c>
      <c r="G6493" s="4">
        <v>3.6</v>
      </c>
      <c r="H6493" s="4">
        <v>0.436611319647629</v>
      </c>
      <c r="I6493" s="4">
        <v>4.5999999999999996</v>
      </c>
      <c r="J6493" s="4">
        <v>2.9</v>
      </c>
      <c r="K6493" s="4">
        <v>3.375</v>
      </c>
      <c r="L6493" s="4">
        <v>3.94</v>
      </c>
      <c r="M6493" s="4">
        <v>36</v>
      </c>
    </row>
    <row r="6494" spans="1:13" x14ac:dyDescent="0.2">
      <c r="A6494" s="3">
        <v>41791</v>
      </c>
      <c r="B6494" t="s">
        <v>10209</v>
      </c>
      <c r="C6494" t="s">
        <v>3612</v>
      </c>
      <c r="D6494" t="s">
        <v>10210</v>
      </c>
      <c r="E6494" t="s">
        <v>3611</v>
      </c>
      <c r="F6494" s="4">
        <v>3.77114285714286</v>
      </c>
      <c r="G6494" s="4">
        <v>3.8</v>
      </c>
      <c r="H6494" s="4">
        <v>0.48808612685354102</v>
      </c>
      <c r="I6494" s="4">
        <v>4.5</v>
      </c>
      <c r="J6494" s="4">
        <v>2.42</v>
      </c>
      <c r="K6494" s="4">
        <v>3.65</v>
      </c>
      <c r="L6494" s="4">
        <v>4.0949999999999998</v>
      </c>
      <c r="M6494" s="4">
        <v>35</v>
      </c>
    </row>
    <row r="6495" spans="1:13" x14ac:dyDescent="0.2">
      <c r="A6495" s="3">
        <v>41791</v>
      </c>
      <c r="B6495" t="s">
        <v>10213</v>
      </c>
      <c r="C6495" t="s">
        <v>3879</v>
      </c>
      <c r="D6495" t="s">
        <v>10214</v>
      </c>
      <c r="E6495" t="s">
        <v>3878</v>
      </c>
      <c r="F6495" s="4">
        <v>0.745882352941176</v>
      </c>
      <c r="G6495" s="4">
        <v>0.8</v>
      </c>
      <c r="H6495" s="4">
        <v>0.411932318826913</v>
      </c>
      <c r="I6495" s="4">
        <v>1.4</v>
      </c>
      <c r="J6495" s="4">
        <v>0</v>
      </c>
      <c r="K6495" s="4">
        <v>0.4</v>
      </c>
      <c r="L6495" s="4">
        <v>0.97</v>
      </c>
      <c r="M6495" s="4">
        <v>17</v>
      </c>
    </row>
    <row r="6496" spans="1:13" x14ac:dyDescent="0.2">
      <c r="A6496" s="3">
        <v>41791</v>
      </c>
      <c r="B6496" t="s">
        <v>10215</v>
      </c>
      <c r="C6496" t="s">
        <v>3870</v>
      </c>
      <c r="D6496" t="s">
        <v>10216</v>
      </c>
      <c r="E6496" t="s">
        <v>3869</v>
      </c>
      <c r="F6496" s="4">
        <v>1.03</v>
      </c>
      <c r="G6496" s="4">
        <v>0.99</v>
      </c>
      <c r="H6496" s="4">
        <v>0.41420606787765302</v>
      </c>
      <c r="I6496" s="4">
        <v>1.8</v>
      </c>
      <c r="J6496" s="4">
        <v>0.2</v>
      </c>
      <c r="K6496" s="4">
        <v>0.9</v>
      </c>
      <c r="L6496" s="4">
        <v>1.3</v>
      </c>
      <c r="M6496" s="4">
        <v>19</v>
      </c>
    </row>
    <row r="6497" spans="1:13" x14ac:dyDescent="0.2">
      <c r="A6497" s="3">
        <v>41791</v>
      </c>
      <c r="B6497" t="s">
        <v>10217</v>
      </c>
      <c r="C6497" t="s">
        <v>3882</v>
      </c>
      <c r="D6497" t="s">
        <v>10218</v>
      </c>
      <c r="E6497" t="s">
        <v>3881</v>
      </c>
      <c r="F6497" s="4">
        <v>0.91352941176470603</v>
      </c>
      <c r="G6497" s="4">
        <v>0.9</v>
      </c>
      <c r="H6497" s="4">
        <v>0.54716246646300803</v>
      </c>
      <c r="I6497" s="4">
        <v>2</v>
      </c>
      <c r="J6497" s="4">
        <v>-0.24</v>
      </c>
      <c r="K6497" s="4">
        <v>0.7</v>
      </c>
      <c r="L6497" s="4">
        <v>1.1599999999999999</v>
      </c>
      <c r="M6497" s="4">
        <v>17</v>
      </c>
    </row>
    <row r="6498" spans="1:13" x14ac:dyDescent="0.2">
      <c r="A6498" s="3">
        <v>41791</v>
      </c>
      <c r="B6498" t="s">
        <v>10219</v>
      </c>
      <c r="C6498" t="s">
        <v>3873</v>
      </c>
      <c r="D6498" t="s">
        <v>10220</v>
      </c>
      <c r="E6498" t="s">
        <v>3872</v>
      </c>
      <c r="F6498" s="4">
        <v>1.2926315789473699</v>
      </c>
      <c r="G6498" s="4">
        <v>1.3</v>
      </c>
      <c r="H6498" s="4">
        <v>0.40574817183490602</v>
      </c>
      <c r="I6498" s="4">
        <v>2.2999999999999998</v>
      </c>
      <c r="J6498" s="4">
        <v>0.56999999999999995</v>
      </c>
      <c r="K6498" s="4">
        <v>0.96</v>
      </c>
      <c r="L6498" s="4">
        <v>1.4650000000000001</v>
      </c>
      <c r="M6498" s="4">
        <v>19</v>
      </c>
    </row>
    <row r="6499" spans="1:13" x14ac:dyDescent="0.2">
      <c r="A6499" s="3">
        <v>41791</v>
      </c>
      <c r="B6499" t="s">
        <v>10221</v>
      </c>
      <c r="C6499" t="s">
        <v>3885</v>
      </c>
      <c r="D6499" t="s">
        <v>10222</v>
      </c>
      <c r="E6499" t="s">
        <v>3884</v>
      </c>
      <c r="F6499" s="4">
        <v>1.1211764705882401</v>
      </c>
      <c r="G6499" s="4">
        <v>1.03</v>
      </c>
      <c r="H6499" s="4">
        <v>0.450609064946284</v>
      </c>
      <c r="I6499" s="4">
        <v>2</v>
      </c>
      <c r="J6499" s="4">
        <v>0.47</v>
      </c>
      <c r="K6499" s="4">
        <v>0.8</v>
      </c>
      <c r="L6499" s="4">
        <v>1.5</v>
      </c>
      <c r="M6499" s="4">
        <v>17</v>
      </c>
    </row>
    <row r="6500" spans="1:13" x14ac:dyDescent="0.2">
      <c r="A6500" s="3">
        <v>41791</v>
      </c>
      <c r="B6500" t="s">
        <v>10223</v>
      </c>
      <c r="C6500" t="s">
        <v>3876</v>
      </c>
      <c r="D6500" t="s">
        <v>10224</v>
      </c>
      <c r="E6500" t="s">
        <v>3875</v>
      </c>
      <c r="F6500" s="4">
        <v>1.0178947368421101</v>
      </c>
      <c r="G6500" s="4">
        <v>1</v>
      </c>
      <c r="H6500" s="4">
        <v>0.408786536897362</v>
      </c>
      <c r="I6500" s="4">
        <v>1.75</v>
      </c>
      <c r="J6500" s="4">
        <v>0.2</v>
      </c>
      <c r="K6500" s="4">
        <v>0.8</v>
      </c>
      <c r="L6500" s="4">
        <v>1.335</v>
      </c>
      <c r="M6500" s="4">
        <v>19</v>
      </c>
    </row>
    <row r="6501" spans="1:13" x14ac:dyDescent="0.2">
      <c r="A6501" s="3">
        <v>41791</v>
      </c>
      <c r="B6501" t="s">
        <v>10225</v>
      </c>
      <c r="C6501" t="s">
        <v>3888</v>
      </c>
      <c r="D6501" t="s">
        <v>10226</v>
      </c>
      <c r="E6501" t="s">
        <v>3887</v>
      </c>
      <c r="F6501" s="4">
        <v>0.78294117647058803</v>
      </c>
      <c r="G6501" s="4">
        <v>0.73</v>
      </c>
      <c r="H6501" s="4">
        <v>0.40655203704265103</v>
      </c>
      <c r="I6501" s="4">
        <v>1.54</v>
      </c>
      <c r="J6501" s="4">
        <v>0.2</v>
      </c>
      <c r="K6501" s="4">
        <v>0.5</v>
      </c>
      <c r="L6501" s="4">
        <v>1.08</v>
      </c>
      <c r="M6501" s="4">
        <v>17</v>
      </c>
    </row>
    <row r="6502" spans="1:13" x14ac:dyDescent="0.2">
      <c r="A6502" s="3">
        <v>41821</v>
      </c>
      <c r="B6502" t="s">
        <v>9622</v>
      </c>
      <c r="C6502" t="s">
        <v>3927</v>
      </c>
      <c r="D6502" t="s">
        <v>9623</v>
      </c>
      <c r="E6502" t="s">
        <v>3926</v>
      </c>
      <c r="F6502" s="4">
        <v>5.9790909090909103</v>
      </c>
      <c r="G6502" s="4">
        <v>5.9749999999999996</v>
      </c>
      <c r="H6502" s="4">
        <v>0.240255996226824</v>
      </c>
      <c r="I6502" s="4">
        <v>6.55</v>
      </c>
      <c r="J6502" s="4">
        <v>5.64</v>
      </c>
      <c r="K6502" s="4">
        <v>5.8250000000000002</v>
      </c>
      <c r="L6502" s="4">
        <v>6.03</v>
      </c>
      <c r="M6502" s="4">
        <v>22</v>
      </c>
    </row>
    <row r="6503" spans="1:13" x14ac:dyDescent="0.2">
      <c r="A6503" s="3">
        <v>41821</v>
      </c>
      <c r="B6503" t="s">
        <v>9634</v>
      </c>
      <c r="C6503" t="s">
        <v>3930</v>
      </c>
      <c r="D6503" t="s">
        <v>9635</v>
      </c>
      <c r="E6503" t="s">
        <v>3929</v>
      </c>
      <c r="F6503" s="4">
        <v>6.5440909090909098</v>
      </c>
      <c r="G6503" s="4">
        <v>6.5</v>
      </c>
      <c r="H6503" s="4">
        <v>0.34136503420837699</v>
      </c>
      <c r="I6503" s="4">
        <v>7.09</v>
      </c>
      <c r="J6503" s="4">
        <v>5.9</v>
      </c>
      <c r="K6503" s="4">
        <v>6.3075000000000001</v>
      </c>
      <c r="L6503" s="4">
        <v>6.81</v>
      </c>
      <c r="M6503" s="4">
        <v>22</v>
      </c>
    </row>
    <row r="6504" spans="1:13" x14ac:dyDescent="0.2">
      <c r="A6504" s="3">
        <v>41821</v>
      </c>
      <c r="B6504" t="s">
        <v>9646</v>
      </c>
      <c r="C6504" t="s">
        <v>3933</v>
      </c>
      <c r="D6504" t="s">
        <v>9647</v>
      </c>
      <c r="E6504" t="s">
        <v>3932</v>
      </c>
      <c r="F6504" s="4">
        <v>7.069</v>
      </c>
      <c r="G6504" s="4">
        <v>6.93</v>
      </c>
      <c r="H6504" s="4">
        <v>0.65714614252202597</v>
      </c>
      <c r="I6504" s="4">
        <v>8.2799999999999994</v>
      </c>
      <c r="J6504" s="4">
        <v>6</v>
      </c>
      <c r="K6504" s="4">
        <v>6.6224999999999996</v>
      </c>
      <c r="L6504" s="4">
        <v>7.5475000000000003</v>
      </c>
      <c r="M6504" s="4">
        <v>20</v>
      </c>
    </row>
    <row r="6505" spans="1:13" x14ac:dyDescent="0.2">
      <c r="A6505" s="3">
        <v>41821</v>
      </c>
      <c r="B6505" t="s">
        <v>9596</v>
      </c>
      <c r="C6505" t="s">
        <v>3918</v>
      </c>
      <c r="D6505" t="s">
        <v>9597</v>
      </c>
      <c r="E6505" t="s">
        <v>3917</v>
      </c>
      <c r="F6505" s="4">
        <v>2.9579310344827601</v>
      </c>
      <c r="G6505" s="4">
        <v>3</v>
      </c>
      <c r="H6505" s="4">
        <v>0.104176337810493</v>
      </c>
      <c r="I6505" s="4">
        <v>3.15</v>
      </c>
      <c r="J6505" s="4">
        <v>2.75</v>
      </c>
      <c r="K6505" s="4">
        <v>2.9</v>
      </c>
      <c r="L6505" s="4">
        <v>3</v>
      </c>
      <c r="M6505" s="4">
        <v>29</v>
      </c>
    </row>
    <row r="6506" spans="1:13" x14ac:dyDescent="0.2">
      <c r="A6506" s="3">
        <v>41821</v>
      </c>
      <c r="B6506" t="s">
        <v>9604</v>
      </c>
      <c r="C6506" t="s">
        <v>3921</v>
      </c>
      <c r="D6506" t="s">
        <v>9605</v>
      </c>
      <c r="E6506" t="s">
        <v>3920</v>
      </c>
      <c r="F6506" s="4">
        <v>3.4917241379310302</v>
      </c>
      <c r="G6506" s="4">
        <v>3.5</v>
      </c>
      <c r="H6506" s="4">
        <v>0.38905626627150403</v>
      </c>
      <c r="I6506" s="4">
        <v>4.0999999999999996</v>
      </c>
      <c r="J6506" s="4">
        <v>2.92</v>
      </c>
      <c r="K6506" s="4">
        <v>3.17</v>
      </c>
      <c r="L6506" s="4">
        <v>3.88</v>
      </c>
      <c r="M6506" s="4">
        <v>29</v>
      </c>
    </row>
    <row r="6507" spans="1:13" x14ac:dyDescent="0.2">
      <c r="A6507" s="3">
        <v>41821</v>
      </c>
      <c r="B6507" t="s">
        <v>9636</v>
      </c>
      <c r="C6507" t="s">
        <v>3924</v>
      </c>
      <c r="D6507" t="s">
        <v>9637</v>
      </c>
      <c r="E6507" t="s">
        <v>3923</v>
      </c>
      <c r="F6507" s="4">
        <v>4.3227272727272696</v>
      </c>
      <c r="G6507" s="4">
        <v>4.2050000000000001</v>
      </c>
      <c r="H6507" s="4">
        <v>0.76401933295273405</v>
      </c>
      <c r="I6507" s="4">
        <v>5.9</v>
      </c>
      <c r="J6507" s="4">
        <v>3.45</v>
      </c>
      <c r="K6507" s="4">
        <v>3.7</v>
      </c>
      <c r="L6507" s="4">
        <v>4.6950000000000003</v>
      </c>
      <c r="M6507" s="4">
        <v>22</v>
      </c>
    </row>
    <row r="6508" spans="1:13" x14ac:dyDescent="0.2">
      <c r="A6508" s="3">
        <v>41821</v>
      </c>
      <c r="B6508" t="s">
        <v>10173</v>
      </c>
      <c r="C6508" t="s">
        <v>3988</v>
      </c>
      <c r="D6508" t="s">
        <v>10174</v>
      </c>
      <c r="E6508" t="s">
        <v>3987</v>
      </c>
      <c r="F6508" s="4">
        <v>4.6037931034482797</v>
      </c>
      <c r="G6508" s="4">
        <v>4.5999999999999996</v>
      </c>
      <c r="H6508" s="4">
        <v>0.247377874531822</v>
      </c>
      <c r="I6508" s="4">
        <v>5</v>
      </c>
      <c r="J6508" s="4">
        <v>4.2</v>
      </c>
      <c r="K6508" s="4">
        <v>4.49</v>
      </c>
      <c r="L6508" s="4">
        <v>4.9000000000000004</v>
      </c>
      <c r="M6508" s="4">
        <v>29</v>
      </c>
    </row>
    <row r="6509" spans="1:13" x14ac:dyDescent="0.2">
      <c r="A6509" s="3">
        <v>41821</v>
      </c>
      <c r="B6509" t="s">
        <v>10195</v>
      </c>
      <c r="C6509" t="s">
        <v>3991</v>
      </c>
      <c r="D6509" t="s">
        <v>10196</v>
      </c>
      <c r="E6509" t="s">
        <v>3990</v>
      </c>
      <c r="F6509" s="4">
        <v>4.3893103448275896</v>
      </c>
      <c r="G6509" s="4">
        <v>4.37</v>
      </c>
      <c r="H6509" s="4">
        <v>0.33188779337174001</v>
      </c>
      <c r="I6509" s="4">
        <v>5.2</v>
      </c>
      <c r="J6509" s="4">
        <v>3.85</v>
      </c>
      <c r="K6509" s="4">
        <v>4.2</v>
      </c>
      <c r="L6509" s="4">
        <v>4.5999999999999996</v>
      </c>
      <c r="M6509" s="4">
        <v>29</v>
      </c>
    </row>
    <row r="6510" spans="1:13" x14ac:dyDescent="0.2">
      <c r="A6510" s="3">
        <v>41821</v>
      </c>
      <c r="B6510" t="s">
        <v>10177</v>
      </c>
      <c r="C6510" t="s">
        <v>3994</v>
      </c>
      <c r="D6510" t="s">
        <v>10178</v>
      </c>
      <c r="E6510" t="s">
        <v>3993</v>
      </c>
      <c r="F6510" s="4">
        <v>4.8142857142857096</v>
      </c>
      <c r="G6510" s="4">
        <v>4.8</v>
      </c>
      <c r="H6510" s="4">
        <v>0.145689384738206</v>
      </c>
      <c r="I6510" s="4">
        <v>5.2</v>
      </c>
      <c r="J6510" s="4">
        <v>4.5999999999999996</v>
      </c>
      <c r="K6510" s="4">
        <v>4.7</v>
      </c>
      <c r="L6510" s="4">
        <v>4.9000000000000004</v>
      </c>
      <c r="M6510" s="4">
        <v>28</v>
      </c>
    </row>
    <row r="6511" spans="1:13" x14ac:dyDescent="0.2">
      <c r="A6511" s="3">
        <v>41821</v>
      </c>
      <c r="B6511" t="s">
        <v>10197</v>
      </c>
      <c r="C6511" t="s">
        <v>3997</v>
      </c>
      <c r="D6511" t="s">
        <v>10198</v>
      </c>
      <c r="E6511" t="s">
        <v>3996</v>
      </c>
      <c r="F6511" s="4">
        <v>4.6160714285714297</v>
      </c>
      <c r="G6511" s="4">
        <v>4.59</v>
      </c>
      <c r="H6511" s="4">
        <v>0.26957221647302598</v>
      </c>
      <c r="I6511" s="4">
        <v>5.2</v>
      </c>
      <c r="J6511" s="4">
        <v>4.2</v>
      </c>
      <c r="K6511" s="4">
        <v>4.4000000000000004</v>
      </c>
      <c r="L6511" s="4">
        <v>4.8</v>
      </c>
      <c r="M6511" s="4">
        <v>28</v>
      </c>
    </row>
    <row r="6512" spans="1:13" x14ac:dyDescent="0.2">
      <c r="A6512" s="3">
        <v>41821</v>
      </c>
      <c r="B6512" t="s">
        <v>7652</v>
      </c>
      <c r="C6512" t="s">
        <v>3900</v>
      </c>
      <c r="D6512" t="s">
        <v>7653</v>
      </c>
      <c r="E6512" t="s">
        <v>3899</v>
      </c>
      <c r="F6512" s="4">
        <v>3.0241379310344798</v>
      </c>
      <c r="G6512" s="4">
        <v>3</v>
      </c>
      <c r="H6512" s="4">
        <v>0.122197651408905</v>
      </c>
      <c r="I6512" s="4">
        <v>3.5</v>
      </c>
      <c r="J6512" s="4">
        <v>2.75</v>
      </c>
      <c r="K6512" s="4">
        <v>3</v>
      </c>
      <c r="L6512" s="4">
        <v>3</v>
      </c>
      <c r="M6512" s="4">
        <v>29</v>
      </c>
    </row>
    <row r="6513" spans="1:13" x14ac:dyDescent="0.2">
      <c r="A6513" s="3">
        <v>41821</v>
      </c>
      <c r="B6513" t="s">
        <v>7758</v>
      </c>
      <c r="C6513" t="s">
        <v>3912</v>
      </c>
      <c r="D6513" t="s">
        <v>7759</v>
      </c>
      <c r="E6513" t="s">
        <v>3911</v>
      </c>
      <c r="F6513" s="4">
        <v>3.9540000000000002</v>
      </c>
      <c r="G6513" s="4">
        <v>4</v>
      </c>
      <c r="H6513" s="4">
        <v>0.45937457482973498</v>
      </c>
      <c r="I6513" s="4">
        <v>4.8</v>
      </c>
      <c r="J6513" s="4">
        <v>3</v>
      </c>
      <c r="K6513" s="4">
        <v>3.5</v>
      </c>
      <c r="L6513" s="4">
        <v>4.25</v>
      </c>
      <c r="M6513" s="4">
        <v>25</v>
      </c>
    </row>
    <row r="6514" spans="1:13" x14ac:dyDescent="0.2">
      <c r="A6514" s="3">
        <v>41821</v>
      </c>
      <c r="B6514" t="s">
        <v>7678</v>
      </c>
      <c r="C6514" t="s">
        <v>3903</v>
      </c>
      <c r="D6514" t="s">
        <v>7679</v>
      </c>
      <c r="E6514" t="s">
        <v>3902</v>
      </c>
      <c r="F6514" s="4">
        <v>3.1379310344827598</v>
      </c>
      <c r="G6514" s="4">
        <v>3</v>
      </c>
      <c r="H6514" s="4">
        <v>0.21240761538582301</v>
      </c>
      <c r="I6514" s="4">
        <v>3.5</v>
      </c>
      <c r="J6514" s="4">
        <v>2.75</v>
      </c>
      <c r="K6514" s="4">
        <v>3</v>
      </c>
      <c r="L6514" s="4">
        <v>3.25</v>
      </c>
      <c r="M6514" s="4">
        <v>29</v>
      </c>
    </row>
    <row r="6515" spans="1:13" x14ac:dyDescent="0.2">
      <c r="A6515" s="3">
        <v>41821</v>
      </c>
      <c r="B6515" t="s">
        <v>7784</v>
      </c>
      <c r="C6515" t="s">
        <v>3915</v>
      </c>
      <c r="D6515" t="s">
        <v>7785</v>
      </c>
      <c r="E6515" t="s">
        <v>3914</v>
      </c>
      <c r="F6515" s="4">
        <v>4.1619999999999999</v>
      </c>
      <c r="G6515" s="4">
        <v>4</v>
      </c>
      <c r="H6515" s="4">
        <v>0.51321697815511402</v>
      </c>
      <c r="I6515" s="4">
        <v>5.5</v>
      </c>
      <c r="J6515" s="4">
        <v>3</v>
      </c>
      <c r="K6515" s="4">
        <v>4</v>
      </c>
      <c r="L6515" s="4">
        <v>4.5</v>
      </c>
      <c r="M6515" s="4">
        <v>25</v>
      </c>
    </row>
    <row r="6516" spans="1:13" x14ac:dyDescent="0.2">
      <c r="A6516" s="3">
        <v>41821</v>
      </c>
      <c r="B6516" t="s">
        <v>7596</v>
      </c>
      <c r="C6516" t="s">
        <v>3894</v>
      </c>
      <c r="D6516" t="s">
        <v>7597</v>
      </c>
      <c r="E6516" t="s">
        <v>3893</v>
      </c>
      <c r="F6516" s="4">
        <v>2.9916666666666698</v>
      </c>
      <c r="G6516" s="4">
        <v>3</v>
      </c>
      <c r="H6516" s="4">
        <v>5.2659173044656997E-2</v>
      </c>
      <c r="I6516" s="4">
        <v>3.1</v>
      </c>
      <c r="J6516" s="4">
        <v>2.75</v>
      </c>
      <c r="K6516" s="4">
        <v>3</v>
      </c>
      <c r="L6516" s="4">
        <v>3</v>
      </c>
      <c r="M6516" s="4">
        <v>30</v>
      </c>
    </row>
    <row r="6517" spans="1:13" x14ac:dyDescent="0.2">
      <c r="A6517" s="3">
        <v>41821</v>
      </c>
      <c r="B6517" t="s">
        <v>7712</v>
      </c>
      <c r="C6517" t="s">
        <v>3906</v>
      </c>
      <c r="D6517" t="s">
        <v>7713</v>
      </c>
      <c r="E6517" t="s">
        <v>3905</v>
      </c>
      <c r="F6517" s="4">
        <v>3.3793103448275899</v>
      </c>
      <c r="G6517" s="4">
        <v>3.5</v>
      </c>
      <c r="H6517" s="4">
        <v>0.24659004490511299</v>
      </c>
      <c r="I6517" s="4">
        <v>3.75</v>
      </c>
      <c r="J6517" s="4">
        <v>3</v>
      </c>
      <c r="K6517" s="4">
        <v>3.25</v>
      </c>
      <c r="L6517" s="4">
        <v>3.5</v>
      </c>
      <c r="M6517" s="4">
        <v>29</v>
      </c>
    </row>
    <row r="6518" spans="1:13" x14ac:dyDescent="0.2">
      <c r="A6518" s="3">
        <v>41821</v>
      </c>
      <c r="B6518" t="s">
        <v>7622</v>
      </c>
      <c r="C6518" t="s">
        <v>3897</v>
      </c>
      <c r="D6518" t="s">
        <v>7623</v>
      </c>
      <c r="E6518" t="s">
        <v>3896</v>
      </c>
      <c r="F6518" s="4">
        <v>2.99833333333333</v>
      </c>
      <c r="G6518" s="4">
        <v>3</v>
      </c>
      <c r="H6518" s="4">
        <v>5.9427343836001102E-2</v>
      </c>
      <c r="I6518" s="4">
        <v>3.2</v>
      </c>
      <c r="J6518" s="4">
        <v>2.75</v>
      </c>
      <c r="K6518" s="4">
        <v>3</v>
      </c>
      <c r="L6518" s="4">
        <v>3</v>
      </c>
      <c r="M6518" s="4">
        <v>30</v>
      </c>
    </row>
    <row r="6519" spans="1:13" x14ac:dyDescent="0.2">
      <c r="A6519" s="3">
        <v>41821</v>
      </c>
      <c r="B6519" t="s">
        <v>7730</v>
      </c>
      <c r="C6519" t="s">
        <v>3909</v>
      </c>
      <c r="D6519" t="s">
        <v>7731</v>
      </c>
      <c r="E6519" t="s">
        <v>3908</v>
      </c>
      <c r="F6519" s="4">
        <v>3.6566666666666698</v>
      </c>
      <c r="G6519" s="4">
        <v>3.6</v>
      </c>
      <c r="H6519" s="4">
        <v>0.28184531503857801</v>
      </c>
      <c r="I6519" s="4">
        <v>4</v>
      </c>
      <c r="J6519" s="4">
        <v>3</v>
      </c>
      <c r="K6519" s="4">
        <v>3.5</v>
      </c>
      <c r="L6519" s="4">
        <v>4</v>
      </c>
      <c r="M6519" s="4">
        <v>30</v>
      </c>
    </row>
    <row r="6520" spans="1:13" x14ac:dyDescent="0.2">
      <c r="A6520" s="3">
        <v>41821</v>
      </c>
      <c r="B6520" t="s">
        <v>7794</v>
      </c>
      <c r="C6520" t="s">
        <v>3081</v>
      </c>
      <c r="D6520" t="s">
        <v>7795</v>
      </c>
      <c r="E6520" t="s">
        <v>3080</v>
      </c>
      <c r="F6520" s="4">
        <v>3.5564285714285702</v>
      </c>
      <c r="G6520" s="4">
        <v>3.61</v>
      </c>
      <c r="H6520" s="4">
        <v>0.30002836000405497</v>
      </c>
      <c r="I6520" s="4">
        <v>4.0599999999999996</v>
      </c>
      <c r="J6520" s="4">
        <v>2.64</v>
      </c>
      <c r="K6520" s="4">
        <v>3.3849999999999998</v>
      </c>
      <c r="L6520" s="4">
        <v>3.7450000000000001</v>
      </c>
      <c r="M6520" s="4">
        <v>35</v>
      </c>
    </row>
    <row r="6521" spans="1:13" x14ac:dyDescent="0.2">
      <c r="A6521" s="3">
        <v>41821</v>
      </c>
      <c r="B6521" t="s">
        <v>9566</v>
      </c>
      <c r="C6521" t="s">
        <v>3072</v>
      </c>
      <c r="D6521" t="s">
        <v>9567</v>
      </c>
      <c r="E6521" t="s">
        <v>3071</v>
      </c>
      <c r="F6521" s="4">
        <v>3.78342857142857</v>
      </c>
      <c r="G6521" s="4">
        <v>3.8</v>
      </c>
      <c r="H6521" s="4">
        <v>0.15742305043011501</v>
      </c>
      <c r="I6521" s="4">
        <v>4.1399999999999997</v>
      </c>
      <c r="J6521" s="4">
        <v>3.44</v>
      </c>
      <c r="K6521" s="4">
        <v>3.6949999999999998</v>
      </c>
      <c r="L6521" s="4">
        <v>3.8849999999999998</v>
      </c>
      <c r="M6521" s="4">
        <v>35</v>
      </c>
    </row>
    <row r="6522" spans="1:13" x14ac:dyDescent="0.2">
      <c r="A6522" s="3">
        <v>41821</v>
      </c>
      <c r="B6522" t="s">
        <v>9598</v>
      </c>
      <c r="C6522" t="s">
        <v>3075</v>
      </c>
      <c r="D6522" t="s">
        <v>9599</v>
      </c>
      <c r="E6522" t="s">
        <v>3074</v>
      </c>
      <c r="F6522" s="4">
        <v>3.48371428571429</v>
      </c>
      <c r="G6522" s="4">
        <v>3.5</v>
      </c>
      <c r="H6522" s="4">
        <v>0.25005982477476602</v>
      </c>
      <c r="I6522" s="4">
        <v>4</v>
      </c>
      <c r="J6522" s="4">
        <v>3</v>
      </c>
      <c r="K6522" s="4">
        <v>3.29</v>
      </c>
      <c r="L6522" s="4">
        <v>3.6</v>
      </c>
      <c r="M6522" s="4">
        <v>35</v>
      </c>
    </row>
    <row r="6523" spans="1:13" x14ac:dyDescent="0.2">
      <c r="A6523" s="3">
        <v>41821</v>
      </c>
      <c r="B6523" t="s">
        <v>7286</v>
      </c>
      <c r="C6523" t="s">
        <v>3102</v>
      </c>
      <c r="D6523" t="s">
        <v>7287</v>
      </c>
      <c r="E6523" t="s">
        <v>3101</v>
      </c>
      <c r="F6523" s="4">
        <v>3.47241379310345</v>
      </c>
      <c r="G6523" s="4">
        <v>3.5</v>
      </c>
      <c r="H6523" s="4">
        <v>0.25807882478606398</v>
      </c>
      <c r="I6523" s="4">
        <v>3.97</v>
      </c>
      <c r="J6523" s="4">
        <v>3</v>
      </c>
      <c r="K6523" s="4">
        <v>3.3</v>
      </c>
      <c r="L6523" s="4">
        <v>3.6</v>
      </c>
      <c r="M6523" s="4">
        <v>29</v>
      </c>
    </row>
    <row r="6524" spans="1:13" x14ac:dyDescent="0.2">
      <c r="A6524" s="3">
        <v>41821</v>
      </c>
      <c r="B6524" t="s">
        <v>9638</v>
      </c>
      <c r="C6524" t="s">
        <v>3078</v>
      </c>
      <c r="D6524" t="s">
        <v>9639</v>
      </c>
      <c r="E6524" t="s">
        <v>3077</v>
      </c>
      <c r="F6524" s="4">
        <v>3.5036666666666698</v>
      </c>
      <c r="G6524" s="4">
        <v>3.57</v>
      </c>
      <c r="H6524" s="4">
        <v>0.28379792875885501</v>
      </c>
      <c r="I6524" s="4">
        <v>4.12</v>
      </c>
      <c r="J6524" s="4">
        <v>3</v>
      </c>
      <c r="K6524" s="4">
        <v>3.4024999999999999</v>
      </c>
      <c r="L6524" s="4">
        <v>3.6349999999999998</v>
      </c>
      <c r="M6524" s="4">
        <v>30</v>
      </c>
    </row>
    <row r="6525" spans="1:13" x14ac:dyDescent="0.2">
      <c r="A6525" s="3">
        <v>41821</v>
      </c>
      <c r="B6525" t="s">
        <v>7742</v>
      </c>
      <c r="C6525" t="s">
        <v>3105</v>
      </c>
      <c r="D6525" t="s">
        <v>7743</v>
      </c>
      <c r="E6525" t="s">
        <v>3104</v>
      </c>
      <c r="F6525" s="4">
        <v>3.4144827586206898</v>
      </c>
      <c r="G6525" s="4">
        <v>3.5</v>
      </c>
      <c r="H6525" s="4">
        <v>0.29170173375870201</v>
      </c>
      <c r="I6525" s="4">
        <v>4</v>
      </c>
      <c r="J6525" s="4">
        <v>3</v>
      </c>
      <c r="K6525" s="4">
        <v>3.2</v>
      </c>
      <c r="L6525" s="4">
        <v>3.5</v>
      </c>
      <c r="M6525" s="4">
        <v>29</v>
      </c>
    </row>
    <row r="6526" spans="1:13" x14ac:dyDescent="0.2">
      <c r="A6526" s="3">
        <v>41821</v>
      </c>
      <c r="B6526" t="s">
        <v>7744</v>
      </c>
      <c r="C6526" t="s">
        <v>3132</v>
      </c>
      <c r="D6526" t="s">
        <v>7745</v>
      </c>
      <c r="E6526" t="s">
        <v>3131</v>
      </c>
      <c r="F6526" s="4">
        <v>0.47228571428571398</v>
      </c>
      <c r="G6526" s="4">
        <v>0.46</v>
      </c>
      <c r="H6526" s="4">
        <v>0.112670412481447</v>
      </c>
      <c r="I6526" s="4">
        <v>0.79</v>
      </c>
      <c r="J6526" s="4">
        <v>0.28999999999999998</v>
      </c>
      <c r="K6526" s="4">
        <v>0.39</v>
      </c>
      <c r="L6526" s="4">
        <v>0.53500000000000003</v>
      </c>
      <c r="M6526" s="4">
        <v>35</v>
      </c>
    </row>
    <row r="6527" spans="1:13" x14ac:dyDescent="0.2">
      <c r="A6527" s="3">
        <v>41821</v>
      </c>
      <c r="B6527" t="s">
        <v>7752</v>
      </c>
      <c r="C6527" t="s">
        <v>3135</v>
      </c>
      <c r="D6527" t="s">
        <v>7753</v>
      </c>
      <c r="E6527" t="s">
        <v>3134</v>
      </c>
      <c r="F6527" s="4">
        <v>0.28388571428571402</v>
      </c>
      <c r="G6527" s="4">
        <v>0.28999999999999998</v>
      </c>
      <c r="H6527" s="4">
        <v>7.43377710298114E-2</v>
      </c>
      <c r="I6527" s="4">
        <v>0.48</v>
      </c>
      <c r="J6527" s="4">
        <v>0.09</v>
      </c>
      <c r="K6527" s="4">
        <v>0.23499999999999999</v>
      </c>
      <c r="L6527" s="4">
        <v>0.32500000000000001</v>
      </c>
      <c r="M6527" s="4">
        <v>35</v>
      </c>
    </row>
    <row r="6528" spans="1:13" x14ac:dyDescent="0.2">
      <c r="A6528" s="3">
        <v>41821</v>
      </c>
      <c r="B6528" t="s">
        <v>7762</v>
      </c>
      <c r="C6528" t="s">
        <v>3138</v>
      </c>
      <c r="D6528" t="s">
        <v>7763</v>
      </c>
      <c r="E6528" t="s">
        <v>3137</v>
      </c>
      <c r="F6528" s="4">
        <v>0.30062857142857102</v>
      </c>
      <c r="G6528" s="4">
        <v>0.3</v>
      </c>
      <c r="H6528" s="4">
        <v>8.8322632405052198E-2</v>
      </c>
      <c r="I6528" s="4">
        <v>0.49</v>
      </c>
      <c r="J6528" s="4">
        <v>0.08</v>
      </c>
      <c r="K6528" s="4">
        <v>0.27500000000000002</v>
      </c>
      <c r="L6528" s="4">
        <v>0.34</v>
      </c>
      <c r="M6528" s="4">
        <v>35</v>
      </c>
    </row>
    <row r="6529" spans="1:13" x14ac:dyDescent="0.2">
      <c r="A6529" s="3">
        <v>41821</v>
      </c>
      <c r="B6529" t="s">
        <v>7770</v>
      </c>
      <c r="C6529" t="s">
        <v>3141</v>
      </c>
      <c r="D6529" t="s">
        <v>7771</v>
      </c>
      <c r="E6529" t="s">
        <v>3140</v>
      </c>
      <c r="F6529" s="4">
        <v>-1.91714285714286E-2</v>
      </c>
      <c r="G6529" s="4">
        <v>-0.04</v>
      </c>
      <c r="H6529" s="4">
        <v>0.137202830899084</v>
      </c>
      <c r="I6529" s="4">
        <v>0.3</v>
      </c>
      <c r="J6529" s="4">
        <v>-0.31</v>
      </c>
      <c r="K6529" s="4">
        <v>-9.5000000000000001E-2</v>
      </c>
      <c r="L6529" s="4">
        <v>0.05</v>
      </c>
      <c r="M6529" s="4">
        <v>35</v>
      </c>
    </row>
    <row r="6530" spans="1:13" x14ac:dyDescent="0.2">
      <c r="A6530" s="3">
        <v>41821</v>
      </c>
      <c r="B6530" t="s">
        <v>7778</v>
      </c>
      <c r="C6530" t="s">
        <v>3144</v>
      </c>
      <c r="D6530" t="s">
        <v>7779</v>
      </c>
      <c r="E6530" t="s">
        <v>3143</v>
      </c>
      <c r="F6530" s="4">
        <v>-0.30448571428571403</v>
      </c>
      <c r="G6530" s="4">
        <v>-0.3</v>
      </c>
      <c r="H6530" s="4">
        <v>0.19848134768323</v>
      </c>
      <c r="I6530" s="4">
        <v>0.3</v>
      </c>
      <c r="J6530" s="4">
        <v>-0.93</v>
      </c>
      <c r="K6530" s="4">
        <v>-0.37</v>
      </c>
      <c r="L6530" s="4">
        <v>-0.22500000000000001</v>
      </c>
      <c r="M6530" s="4">
        <v>35</v>
      </c>
    </row>
    <row r="6531" spans="1:13" x14ac:dyDescent="0.2">
      <c r="A6531" s="3">
        <v>41821</v>
      </c>
      <c r="B6531" t="s">
        <v>7788</v>
      </c>
      <c r="C6531" t="s">
        <v>3147</v>
      </c>
      <c r="D6531" t="s">
        <v>7789</v>
      </c>
      <c r="E6531" t="s">
        <v>3146</v>
      </c>
      <c r="F6531" s="4">
        <v>0.14199999999999999</v>
      </c>
      <c r="G6531" s="4">
        <v>0.17</v>
      </c>
      <c r="H6531" s="4">
        <v>0.110021388294972</v>
      </c>
      <c r="I6531" s="4">
        <v>0.34</v>
      </c>
      <c r="J6531" s="4">
        <v>-0.2</v>
      </c>
      <c r="K6531" s="4">
        <v>0.115</v>
      </c>
      <c r="L6531" s="4">
        <v>0.20499999999999999</v>
      </c>
      <c r="M6531" s="4">
        <v>35</v>
      </c>
    </row>
    <row r="6532" spans="1:13" x14ac:dyDescent="0.2">
      <c r="A6532" s="3">
        <v>41821</v>
      </c>
      <c r="B6532" t="s">
        <v>7690</v>
      </c>
      <c r="C6532" t="s">
        <v>3114</v>
      </c>
      <c r="D6532" t="s">
        <v>7691</v>
      </c>
      <c r="E6532" t="s">
        <v>3113</v>
      </c>
      <c r="F6532" s="4">
        <v>0.26640000000000003</v>
      </c>
      <c r="G6532" s="4">
        <v>0.27</v>
      </c>
      <c r="H6532" s="4">
        <v>3.2113035652574597E-2</v>
      </c>
      <c r="I6532" s="4">
        <v>0.37</v>
      </c>
      <c r="J6532" s="4">
        <v>0.21</v>
      </c>
      <c r="K6532" s="4">
        <v>0.25</v>
      </c>
      <c r="L6532" s="4">
        <v>0.28999999999999998</v>
      </c>
      <c r="M6532" s="4">
        <v>35</v>
      </c>
    </row>
    <row r="6533" spans="1:13" x14ac:dyDescent="0.2">
      <c r="A6533" s="3">
        <v>41821</v>
      </c>
      <c r="B6533" t="s">
        <v>7796</v>
      </c>
      <c r="C6533" t="s">
        <v>3150</v>
      </c>
      <c r="D6533" t="s">
        <v>7797</v>
      </c>
      <c r="E6533" t="s">
        <v>3149</v>
      </c>
      <c r="F6533" s="4">
        <v>0.27273529411764702</v>
      </c>
      <c r="G6533" s="4">
        <v>0.27</v>
      </c>
      <c r="H6533" s="4">
        <v>8.6926408730370094E-2</v>
      </c>
      <c r="I6533" s="4">
        <v>0.51</v>
      </c>
      <c r="J6533" s="4">
        <v>0.05</v>
      </c>
      <c r="K6533" s="4">
        <v>0.22475000000000001</v>
      </c>
      <c r="L6533" s="4">
        <v>0.3175</v>
      </c>
      <c r="M6533" s="4">
        <v>34</v>
      </c>
    </row>
    <row r="6534" spans="1:13" x14ac:dyDescent="0.2">
      <c r="A6534" s="3">
        <v>41821</v>
      </c>
      <c r="B6534" t="s">
        <v>7698</v>
      </c>
      <c r="C6534" t="s">
        <v>3117</v>
      </c>
      <c r="D6534" t="s">
        <v>7699</v>
      </c>
      <c r="E6534" t="s">
        <v>3116</v>
      </c>
      <c r="F6534" s="4">
        <v>0.26028571428571401</v>
      </c>
      <c r="G6534" s="4">
        <v>0.27</v>
      </c>
      <c r="H6534" s="4">
        <v>6.7453064914698699E-2</v>
      </c>
      <c r="I6534" s="4">
        <v>0.39</v>
      </c>
      <c r="J6534" s="4">
        <v>0.12</v>
      </c>
      <c r="K6534" s="4">
        <v>0.21</v>
      </c>
      <c r="L6534" s="4">
        <v>0.3</v>
      </c>
      <c r="M6534" s="4">
        <v>35</v>
      </c>
    </row>
    <row r="6535" spans="1:13" x14ac:dyDescent="0.2">
      <c r="A6535" s="3">
        <v>41821</v>
      </c>
      <c r="B6535" t="s">
        <v>7706</v>
      </c>
      <c r="C6535" t="s">
        <v>3120</v>
      </c>
      <c r="D6535" t="s">
        <v>7707</v>
      </c>
      <c r="E6535" t="s">
        <v>3119</v>
      </c>
      <c r="F6535" s="4">
        <v>0.36785714285714299</v>
      </c>
      <c r="G6535" s="4">
        <v>0.39</v>
      </c>
      <c r="H6535" s="4">
        <v>7.4629336156273401E-2</v>
      </c>
      <c r="I6535" s="4">
        <v>0.52</v>
      </c>
      <c r="J6535" s="4">
        <v>0.18</v>
      </c>
      <c r="K6535" s="4">
        <v>0.33250000000000002</v>
      </c>
      <c r="L6535" s="4">
        <v>0.4</v>
      </c>
      <c r="M6535" s="4">
        <v>35</v>
      </c>
    </row>
    <row r="6536" spans="1:13" x14ac:dyDescent="0.2">
      <c r="A6536" s="3">
        <v>41821</v>
      </c>
      <c r="B6536" t="s">
        <v>7716</v>
      </c>
      <c r="C6536" t="s">
        <v>3123</v>
      </c>
      <c r="D6536" t="s">
        <v>7717</v>
      </c>
      <c r="E6536" t="s">
        <v>3122</v>
      </c>
      <c r="F6536" s="4">
        <v>0.49282857142857101</v>
      </c>
      <c r="G6536" s="4">
        <v>0.49</v>
      </c>
      <c r="H6536" s="4">
        <v>0.103310066053116</v>
      </c>
      <c r="I6536" s="4">
        <v>0.69</v>
      </c>
      <c r="J6536" s="4">
        <v>0.21</v>
      </c>
      <c r="K6536" s="4">
        <v>0.46</v>
      </c>
      <c r="L6536" s="4">
        <v>0.54500000000000004</v>
      </c>
      <c r="M6536" s="4">
        <v>35</v>
      </c>
    </row>
    <row r="6537" spans="1:13" x14ac:dyDescent="0.2">
      <c r="A6537" s="3">
        <v>41821</v>
      </c>
      <c r="B6537" t="s">
        <v>7724</v>
      </c>
      <c r="C6537" t="s">
        <v>3126</v>
      </c>
      <c r="D6537" t="s">
        <v>7725</v>
      </c>
      <c r="E6537" t="s">
        <v>3125</v>
      </c>
      <c r="F6537" s="4">
        <v>0.75468571428571396</v>
      </c>
      <c r="G6537" s="4">
        <v>0.77</v>
      </c>
      <c r="H6537" s="4">
        <v>0.14423913384062101</v>
      </c>
      <c r="I6537" s="4">
        <v>1.08</v>
      </c>
      <c r="J6537" s="4">
        <v>0.32</v>
      </c>
      <c r="K6537" s="4">
        <v>0.69</v>
      </c>
      <c r="L6537" s="4">
        <v>0.84</v>
      </c>
      <c r="M6537" s="4">
        <v>35</v>
      </c>
    </row>
    <row r="6538" spans="1:13" x14ac:dyDescent="0.2">
      <c r="A6538" s="3">
        <v>41821</v>
      </c>
      <c r="B6538" t="s">
        <v>7734</v>
      </c>
      <c r="C6538" t="s">
        <v>3129</v>
      </c>
      <c r="D6538" t="s">
        <v>7735</v>
      </c>
      <c r="E6538" t="s">
        <v>3128</v>
      </c>
      <c r="F6538" s="4">
        <v>0.47448571428571401</v>
      </c>
      <c r="G6538" s="4">
        <v>0.47</v>
      </c>
      <c r="H6538" s="4">
        <v>9.3617611285789298E-2</v>
      </c>
      <c r="I6538" s="4">
        <v>0.67</v>
      </c>
      <c r="J6538" s="4">
        <v>0.23</v>
      </c>
      <c r="K6538" s="4">
        <v>0.43</v>
      </c>
      <c r="L6538" s="4">
        <v>0.53</v>
      </c>
      <c r="M6538" s="4">
        <v>35</v>
      </c>
    </row>
    <row r="6539" spans="1:13" x14ac:dyDescent="0.2">
      <c r="A6539" s="3">
        <v>41821</v>
      </c>
      <c r="B6539" t="s">
        <v>7798</v>
      </c>
      <c r="C6539" t="s">
        <v>3096</v>
      </c>
      <c r="D6539" t="s">
        <v>7799</v>
      </c>
      <c r="E6539" t="s">
        <v>3095</v>
      </c>
      <c r="F6539" s="4">
        <v>3.1429687500000001</v>
      </c>
      <c r="G6539" s="4">
        <v>3.125</v>
      </c>
      <c r="H6539" s="4">
        <v>0.27021753296366202</v>
      </c>
      <c r="I6539" s="4">
        <v>3.69</v>
      </c>
      <c r="J6539" s="4">
        <v>2.4300000000000002</v>
      </c>
      <c r="K6539" s="4">
        <v>3</v>
      </c>
      <c r="L6539" s="4">
        <v>3.32</v>
      </c>
      <c r="M6539" s="4">
        <v>32</v>
      </c>
    </row>
    <row r="6540" spans="1:13" x14ac:dyDescent="0.2">
      <c r="A6540" s="3">
        <v>41821</v>
      </c>
      <c r="B6540" t="s">
        <v>9606</v>
      </c>
      <c r="C6540" t="s">
        <v>3087</v>
      </c>
      <c r="D6540" t="s">
        <v>9607</v>
      </c>
      <c r="E6540" t="s">
        <v>3086</v>
      </c>
      <c r="F6540" s="4">
        <v>3.359375</v>
      </c>
      <c r="G6540" s="4">
        <v>3.37</v>
      </c>
      <c r="H6540" s="4">
        <v>0.21305667124333499</v>
      </c>
      <c r="I6540" s="4">
        <v>3.82</v>
      </c>
      <c r="J6540" s="4">
        <v>2.62</v>
      </c>
      <c r="K6540" s="4">
        <v>3.3</v>
      </c>
      <c r="L6540" s="4">
        <v>3.4750000000000001</v>
      </c>
      <c r="M6540" s="4">
        <v>32</v>
      </c>
    </row>
    <row r="6541" spans="1:13" x14ac:dyDescent="0.2">
      <c r="A6541" s="3">
        <v>41821</v>
      </c>
      <c r="B6541" t="s">
        <v>9608</v>
      </c>
      <c r="C6541" t="s">
        <v>3090</v>
      </c>
      <c r="D6541" t="s">
        <v>9609</v>
      </c>
      <c r="E6541" t="s">
        <v>3089</v>
      </c>
      <c r="F6541" s="4">
        <v>3.1506249999999998</v>
      </c>
      <c r="G6541" s="4">
        <v>3.165</v>
      </c>
      <c r="H6541" s="4">
        <v>0.259639172699344</v>
      </c>
      <c r="I6541" s="4">
        <v>3.8</v>
      </c>
      <c r="J6541" s="4">
        <v>2.59</v>
      </c>
      <c r="K6541" s="4">
        <v>3</v>
      </c>
      <c r="L6541" s="4">
        <v>3.3050000000000002</v>
      </c>
      <c r="M6541" s="4">
        <v>32</v>
      </c>
    </row>
    <row r="6542" spans="1:13" x14ac:dyDescent="0.2">
      <c r="A6542" s="3">
        <v>41821</v>
      </c>
      <c r="B6542" t="s">
        <v>9877</v>
      </c>
      <c r="C6542" t="s">
        <v>3108</v>
      </c>
      <c r="D6542" t="s">
        <v>9878</v>
      </c>
      <c r="E6542" t="s">
        <v>3107</v>
      </c>
      <c r="F6542" s="4">
        <v>3.165</v>
      </c>
      <c r="G6542" s="4">
        <v>3.16</v>
      </c>
      <c r="H6542" s="4">
        <v>0.23834574813109999</v>
      </c>
      <c r="I6542" s="4">
        <v>3.68</v>
      </c>
      <c r="J6542" s="4">
        <v>2.78</v>
      </c>
      <c r="K6542" s="4">
        <v>3</v>
      </c>
      <c r="L6542" s="4">
        <v>3.3</v>
      </c>
      <c r="M6542" s="4">
        <v>24</v>
      </c>
    </row>
    <row r="6543" spans="1:13" x14ac:dyDescent="0.2">
      <c r="A6543" s="3">
        <v>41821</v>
      </c>
      <c r="B6543" t="s">
        <v>9640</v>
      </c>
      <c r="C6543" t="s">
        <v>3093</v>
      </c>
      <c r="D6543" t="s">
        <v>9641</v>
      </c>
      <c r="E6543" t="s">
        <v>3092</v>
      </c>
      <c r="F6543" s="4">
        <v>3.1607692307692301</v>
      </c>
      <c r="G6543" s="4">
        <v>3.13</v>
      </c>
      <c r="H6543" s="4">
        <v>0.243309236601048</v>
      </c>
      <c r="I6543" s="4">
        <v>3.76</v>
      </c>
      <c r="J6543" s="4">
        <v>2.76</v>
      </c>
      <c r="K6543" s="4">
        <v>3</v>
      </c>
      <c r="L6543" s="4">
        <v>3.3</v>
      </c>
      <c r="M6543" s="4">
        <v>26</v>
      </c>
    </row>
    <row r="6544" spans="1:13" x14ac:dyDescent="0.2">
      <c r="A6544" s="3">
        <v>41821</v>
      </c>
      <c r="B6544" t="s">
        <v>9879</v>
      </c>
      <c r="C6544" t="s">
        <v>3111</v>
      </c>
      <c r="D6544" t="s">
        <v>9880</v>
      </c>
      <c r="E6544" t="s">
        <v>3110</v>
      </c>
      <c r="F6544" s="4">
        <v>3.1241666666666701</v>
      </c>
      <c r="G6544" s="4">
        <v>3.08</v>
      </c>
      <c r="H6544" s="4">
        <v>0.258421910947913</v>
      </c>
      <c r="I6544" s="4">
        <v>3.65</v>
      </c>
      <c r="J6544" s="4">
        <v>2.6</v>
      </c>
      <c r="K6544" s="4">
        <v>3</v>
      </c>
      <c r="L6544" s="4">
        <v>3.2625000000000002</v>
      </c>
      <c r="M6544" s="4">
        <v>24</v>
      </c>
    </row>
    <row r="6545" spans="1:13" x14ac:dyDescent="0.2">
      <c r="A6545" s="3">
        <v>41821</v>
      </c>
      <c r="B6545" t="s">
        <v>7800</v>
      </c>
      <c r="C6545" t="s">
        <v>3153</v>
      </c>
      <c r="D6545" t="s">
        <v>7801</v>
      </c>
      <c r="E6545" t="s">
        <v>3152</v>
      </c>
      <c r="F6545" s="4">
        <v>0.17903125</v>
      </c>
      <c r="G6545" s="4">
        <v>0.19</v>
      </c>
      <c r="H6545" s="4">
        <v>4.2627784650313999E-2</v>
      </c>
      <c r="I6545" s="4">
        <v>0.27</v>
      </c>
      <c r="J6545" s="4">
        <v>0.02</v>
      </c>
      <c r="K6545" s="4">
        <v>0.16</v>
      </c>
      <c r="L6545" s="4">
        <v>0.2</v>
      </c>
      <c r="M6545" s="4">
        <v>32</v>
      </c>
    </row>
    <row r="6546" spans="1:13" x14ac:dyDescent="0.2">
      <c r="A6546" s="3">
        <v>41821</v>
      </c>
      <c r="B6546" t="s">
        <v>10179</v>
      </c>
      <c r="C6546" t="s">
        <v>4324</v>
      </c>
      <c r="D6546" t="s">
        <v>10180</v>
      </c>
      <c r="E6546" t="s">
        <v>4323</v>
      </c>
      <c r="F6546" s="4">
        <v>1.7683870967741899</v>
      </c>
      <c r="G6546" s="4">
        <v>1.7</v>
      </c>
      <c r="H6546" s="4">
        <v>0.26909845502087798</v>
      </c>
      <c r="I6546" s="4">
        <v>2.5</v>
      </c>
      <c r="J6546" s="4">
        <v>1.4</v>
      </c>
      <c r="K6546" s="4">
        <v>1.6</v>
      </c>
      <c r="L6546" s="4">
        <v>1.95</v>
      </c>
      <c r="M6546" s="4">
        <v>31</v>
      </c>
    </row>
    <row r="6547" spans="1:13" x14ac:dyDescent="0.2">
      <c r="A6547" s="3">
        <v>41821</v>
      </c>
      <c r="B6547" t="s">
        <v>10199</v>
      </c>
      <c r="C6547" t="s">
        <v>4327</v>
      </c>
      <c r="D6547" t="s">
        <v>10200</v>
      </c>
      <c r="E6547" t="s">
        <v>4326</v>
      </c>
      <c r="F6547" s="4">
        <v>3.00193548387097</v>
      </c>
      <c r="G6547" s="4">
        <v>3</v>
      </c>
      <c r="H6547" s="4">
        <v>0.38865082318913402</v>
      </c>
      <c r="I6547" s="4">
        <v>4.46</v>
      </c>
      <c r="J6547" s="4">
        <v>2.2999999999999998</v>
      </c>
      <c r="K6547" s="4">
        <v>2.95</v>
      </c>
      <c r="L6547" s="4">
        <v>3.15</v>
      </c>
      <c r="M6547" s="4">
        <v>31</v>
      </c>
    </row>
    <row r="6548" spans="1:13" x14ac:dyDescent="0.2">
      <c r="A6548" s="3">
        <v>41821</v>
      </c>
      <c r="B6548" t="s">
        <v>9656</v>
      </c>
      <c r="C6548" t="s">
        <v>3939</v>
      </c>
      <c r="D6548" t="s">
        <v>9657</v>
      </c>
      <c r="E6548" t="s">
        <v>3947</v>
      </c>
      <c r="F6548" s="4">
        <v>12.9757575757576</v>
      </c>
      <c r="G6548" s="4">
        <v>12.97</v>
      </c>
      <c r="H6548" s="4">
        <v>7.8223649837753095E-2</v>
      </c>
      <c r="I6548" s="4">
        <v>13.16</v>
      </c>
      <c r="J6548" s="4">
        <v>12.83</v>
      </c>
      <c r="K6548" s="4">
        <v>12.92</v>
      </c>
      <c r="L6548" s="4">
        <v>13</v>
      </c>
      <c r="M6548" s="4">
        <v>33</v>
      </c>
    </row>
    <row r="6549" spans="1:13" x14ac:dyDescent="0.2">
      <c r="A6549" s="3">
        <v>41821</v>
      </c>
      <c r="B6549" t="s">
        <v>9658</v>
      </c>
      <c r="C6549" t="s">
        <v>3942</v>
      </c>
      <c r="D6549" t="s">
        <v>9659</v>
      </c>
      <c r="E6549" t="s">
        <v>3949</v>
      </c>
      <c r="F6549" s="4">
        <v>12.9757575757576</v>
      </c>
      <c r="G6549" s="4">
        <v>12.97</v>
      </c>
      <c r="H6549" s="4">
        <v>0.113743964208829</v>
      </c>
      <c r="I6549" s="4">
        <v>13.2</v>
      </c>
      <c r="J6549" s="4">
        <v>12.72</v>
      </c>
      <c r="K6549" s="4">
        <v>12.9</v>
      </c>
      <c r="L6549" s="4">
        <v>13</v>
      </c>
      <c r="M6549" s="4">
        <v>33</v>
      </c>
    </row>
    <row r="6550" spans="1:13" x14ac:dyDescent="0.2">
      <c r="A6550" s="3">
        <v>41821</v>
      </c>
      <c r="B6550" t="s">
        <v>9660</v>
      </c>
      <c r="C6550" t="s">
        <v>3952</v>
      </c>
      <c r="D6550" t="s">
        <v>9661</v>
      </c>
      <c r="E6550" t="s">
        <v>3951</v>
      </c>
      <c r="F6550" s="4">
        <v>12.974848484848501</v>
      </c>
      <c r="G6550" s="4">
        <v>12.95</v>
      </c>
      <c r="H6550" s="4">
        <v>0.139577962357091</v>
      </c>
      <c r="I6550" s="4">
        <v>13.3</v>
      </c>
      <c r="J6550" s="4">
        <v>12.68</v>
      </c>
      <c r="K6550" s="4">
        <v>12.88</v>
      </c>
      <c r="L6550" s="4">
        <v>13.05</v>
      </c>
      <c r="M6550" s="4">
        <v>33</v>
      </c>
    </row>
    <row r="6551" spans="1:13" x14ac:dyDescent="0.2">
      <c r="A6551" s="3">
        <v>41821</v>
      </c>
      <c r="B6551" t="s">
        <v>9602</v>
      </c>
      <c r="C6551" t="s">
        <v>3936</v>
      </c>
      <c r="D6551" t="s">
        <v>9603</v>
      </c>
      <c r="E6551" t="s">
        <v>3935</v>
      </c>
      <c r="F6551" s="4">
        <v>12.9454285714286</v>
      </c>
      <c r="G6551" s="4">
        <v>12.95</v>
      </c>
      <c r="H6551" s="4">
        <v>0.17785226614083</v>
      </c>
      <c r="I6551" s="4">
        <v>13.4</v>
      </c>
      <c r="J6551" s="4">
        <v>12.6</v>
      </c>
      <c r="K6551" s="4">
        <v>12.85</v>
      </c>
      <c r="L6551" s="4">
        <v>13.01</v>
      </c>
      <c r="M6551" s="4">
        <v>35</v>
      </c>
    </row>
    <row r="6552" spans="1:13" x14ac:dyDescent="0.2">
      <c r="A6552" s="3">
        <v>41821</v>
      </c>
      <c r="B6552" t="s">
        <v>9644</v>
      </c>
      <c r="C6552" t="s">
        <v>3939</v>
      </c>
      <c r="D6552" t="s">
        <v>9645</v>
      </c>
      <c r="E6552" t="s">
        <v>3938</v>
      </c>
      <c r="F6552" s="4">
        <v>12.891176470588199</v>
      </c>
      <c r="G6552" s="4">
        <v>12.82</v>
      </c>
      <c r="H6552" s="4">
        <v>0.34567250840348002</v>
      </c>
      <c r="I6552" s="4">
        <v>13.55</v>
      </c>
      <c r="J6552" s="4">
        <v>12.25</v>
      </c>
      <c r="K6552" s="4">
        <v>12.6</v>
      </c>
      <c r="L6552" s="4">
        <v>13.1875</v>
      </c>
      <c r="M6552" s="4">
        <v>34</v>
      </c>
    </row>
    <row r="6553" spans="1:13" x14ac:dyDescent="0.2">
      <c r="A6553" s="3">
        <v>41821</v>
      </c>
      <c r="B6553" t="s">
        <v>10181</v>
      </c>
      <c r="C6553" t="s">
        <v>3579</v>
      </c>
      <c r="D6553" t="s">
        <v>10182</v>
      </c>
      <c r="E6553" t="s">
        <v>3578</v>
      </c>
      <c r="F6553" s="4">
        <v>2.5614285714285701</v>
      </c>
      <c r="G6553" s="4">
        <v>2.6</v>
      </c>
      <c r="H6553" s="4">
        <v>0.23263380535717099</v>
      </c>
      <c r="I6553" s="4">
        <v>3.1</v>
      </c>
      <c r="J6553" s="4">
        <v>1.9</v>
      </c>
      <c r="K6553" s="4">
        <v>2.48</v>
      </c>
      <c r="L6553" s="4">
        <v>2.7</v>
      </c>
      <c r="M6553" s="4">
        <v>35</v>
      </c>
    </row>
    <row r="6554" spans="1:13" x14ac:dyDescent="0.2">
      <c r="A6554" s="3">
        <v>41821</v>
      </c>
      <c r="B6554" t="s">
        <v>10183</v>
      </c>
      <c r="C6554" t="s">
        <v>3582</v>
      </c>
      <c r="D6554" t="s">
        <v>10184</v>
      </c>
      <c r="E6554" t="s">
        <v>3581</v>
      </c>
      <c r="F6554" s="4">
        <v>3.85205882352941</v>
      </c>
      <c r="G6554" s="4">
        <v>3.8</v>
      </c>
      <c r="H6554" s="4">
        <v>0.32078293814452602</v>
      </c>
      <c r="I6554" s="4">
        <v>5</v>
      </c>
      <c r="J6554" s="4">
        <v>3.3</v>
      </c>
      <c r="K6554" s="4">
        <v>3.7</v>
      </c>
      <c r="L6554" s="4">
        <v>3.9950000000000001</v>
      </c>
      <c r="M6554" s="4">
        <v>34</v>
      </c>
    </row>
    <row r="6555" spans="1:13" x14ac:dyDescent="0.2">
      <c r="A6555" s="3">
        <v>41821</v>
      </c>
      <c r="B6555" t="s">
        <v>10201</v>
      </c>
      <c r="C6555" t="s">
        <v>3585</v>
      </c>
      <c r="D6555" t="s">
        <v>10202</v>
      </c>
      <c r="E6555" t="s">
        <v>3584</v>
      </c>
      <c r="F6555" s="4">
        <v>4.1451851851851904</v>
      </c>
      <c r="G6555" s="4">
        <v>4.0999999999999996</v>
      </c>
      <c r="H6555" s="4">
        <v>0.50577716566739295</v>
      </c>
      <c r="I6555" s="4">
        <v>5</v>
      </c>
      <c r="J6555" s="4">
        <v>3.1</v>
      </c>
      <c r="K6555" s="4">
        <v>3.8</v>
      </c>
      <c r="L6555" s="4">
        <v>4.5</v>
      </c>
      <c r="M6555" s="4">
        <v>27</v>
      </c>
    </row>
    <row r="6556" spans="1:13" x14ac:dyDescent="0.2">
      <c r="A6556" s="3">
        <v>41821</v>
      </c>
      <c r="B6556" t="s">
        <v>10203</v>
      </c>
      <c r="C6556" t="s">
        <v>3600</v>
      </c>
      <c r="D6556" t="s">
        <v>10204</v>
      </c>
      <c r="E6556" t="s">
        <v>3599</v>
      </c>
      <c r="F6556" s="4">
        <v>3.8574999999999999</v>
      </c>
      <c r="G6556" s="4">
        <v>3.7450000000000001</v>
      </c>
      <c r="H6556" s="4">
        <v>0.65734068350707497</v>
      </c>
      <c r="I6556" s="4">
        <v>5.68</v>
      </c>
      <c r="J6556" s="4">
        <v>2</v>
      </c>
      <c r="K6556" s="4">
        <v>3.5</v>
      </c>
      <c r="L6556" s="4">
        <v>4.1349999999999998</v>
      </c>
      <c r="M6556" s="4">
        <v>32</v>
      </c>
    </row>
    <row r="6557" spans="1:13" x14ac:dyDescent="0.2">
      <c r="A6557" s="3">
        <v>41821</v>
      </c>
      <c r="B6557" t="s">
        <v>10187</v>
      </c>
      <c r="C6557" t="s">
        <v>3591</v>
      </c>
      <c r="D6557" t="s">
        <v>10188</v>
      </c>
      <c r="E6557" t="s">
        <v>3590</v>
      </c>
      <c r="F6557" s="4">
        <v>1.8748484848484801</v>
      </c>
      <c r="G6557" s="4">
        <v>1.82</v>
      </c>
      <c r="H6557" s="4">
        <v>0.36692234542987101</v>
      </c>
      <c r="I6557" s="4">
        <v>2.9</v>
      </c>
      <c r="J6557" s="4">
        <v>1.2</v>
      </c>
      <c r="K6557" s="4">
        <v>1.6</v>
      </c>
      <c r="L6557" s="4">
        <v>2.14</v>
      </c>
      <c r="M6557" s="4">
        <v>33</v>
      </c>
    </row>
    <row r="6558" spans="1:13" x14ac:dyDescent="0.2">
      <c r="A6558" s="3">
        <v>41821</v>
      </c>
      <c r="B6558" t="s">
        <v>10205</v>
      </c>
      <c r="C6558" t="s">
        <v>3603</v>
      </c>
      <c r="D6558" t="s">
        <v>10206</v>
      </c>
      <c r="E6558" t="s">
        <v>3602</v>
      </c>
      <c r="F6558" s="4">
        <v>3.8915625</v>
      </c>
      <c r="G6558" s="4">
        <v>3.9</v>
      </c>
      <c r="H6558" s="4">
        <v>0.467637227573793</v>
      </c>
      <c r="I6558" s="4">
        <v>5.0999999999999996</v>
      </c>
      <c r="J6558" s="4">
        <v>3.05</v>
      </c>
      <c r="K6558" s="4">
        <v>3.6</v>
      </c>
      <c r="L6558" s="4">
        <v>4.125</v>
      </c>
      <c r="M6558" s="4">
        <v>32</v>
      </c>
    </row>
    <row r="6559" spans="1:13" x14ac:dyDescent="0.2">
      <c r="A6559" s="3">
        <v>41821</v>
      </c>
      <c r="B6559" t="s">
        <v>10189</v>
      </c>
      <c r="C6559" t="s">
        <v>3594</v>
      </c>
      <c r="D6559" t="s">
        <v>10190</v>
      </c>
      <c r="E6559" t="s">
        <v>3593</v>
      </c>
      <c r="F6559" s="4">
        <v>2.9945454545454502</v>
      </c>
      <c r="G6559" s="4">
        <v>3</v>
      </c>
      <c r="H6559" s="4">
        <v>0.40960416035706698</v>
      </c>
      <c r="I6559" s="4">
        <v>4</v>
      </c>
      <c r="J6559" s="4">
        <v>2.1</v>
      </c>
      <c r="K6559" s="4">
        <v>2.7</v>
      </c>
      <c r="L6559" s="4">
        <v>3.25</v>
      </c>
      <c r="M6559" s="4">
        <v>33</v>
      </c>
    </row>
    <row r="6560" spans="1:13" x14ac:dyDescent="0.2">
      <c r="A6560" s="3">
        <v>41821</v>
      </c>
      <c r="B6560" t="s">
        <v>10207</v>
      </c>
      <c r="C6560" t="s">
        <v>3606</v>
      </c>
      <c r="D6560" t="s">
        <v>10208</v>
      </c>
      <c r="E6560" t="s">
        <v>3605</v>
      </c>
      <c r="F6560" s="4">
        <v>3.7896874999999999</v>
      </c>
      <c r="G6560" s="4">
        <v>3.8</v>
      </c>
      <c r="H6560" s="4">
        <v>0.331433683095612</v>
      </c>
      <c r="I6560" s="4">
        <v>4.5</v>
      </c>
      <c r="J6560" s="4">
        <v>3</v>
      </c>
      <c r="K6560" s="4">
        <v>3.5750000000000002</v>
      </c>
      <c r="L6560" s="4">
        <v>4</v>
      </c>
      <c r="M6560" s="4">
        <v>32</v>
      </c>
    </row>
    <row r="6561" spans="1:13" x14ac:dyDescent="0.2">
      <c r="A6561" s="3">
        <v>41821</v>
      </c>
      <c r="B6561" t="s">
        <v>10193</v>
      </c>
      <c r="C6561" t="s">
        <v>3597</v>
      </c>
      <c r="D6561" t="s">
        <v>10194</v>
      </c>
      <c r="E6561" t="s">
        <v>3596</v>
      </c>
      <c r="F6561" s="4">
        <v>3.65787878787879</v>
      </c>
      <c r="G6561" s="4">
        <v>3.6</v>
      </c>
      <c r="H6561" s="4">
        <v>0.41976747712094697</v>
      </c>
      <c r="I6561" s="4">
        <v>4.5999999999999996</v>
      </c>
      <c r="J6561" s="4">
        <v>2.8</v>
      </c>
      <c r="K6561" s="4">
        <v>3.4</v>
      </c>
      <c r="L6561" s="4">
        <v>3.9</v>
      </c>
      <c r="M6561" s="4">
        <v>33</v>
      </c>
    </row>
    <row r="6562" spans="1:13" x14ac:dyDescent="0.2">
      <c r="A6562" s="3">
        <v>41821</v>
      </c>
      <c r="B6562" t="s">
        <v>10209</v>
      </c>
      <c r="C6562" t="s">
        <v>3609</v>
      </c>
      <c r="D6562" t="s">
        <v>10210</v>
      </c>
      <c r="E6562" t="s">
        <v>3608</v>
      </c>
      <c r="F6562" s="4">
        <v>3.7071874999999999</v>
      </c>
      <c r="G6562" s="4">
        <v>3.8</v>
      </c>
      <c r="H6562" s="4">
        <v>0.58666490064189203</v>
      </c>
      <c r="I6562" s="4">
        <v>4.5</v>
      </c>
      <c r="J6562" s="4">
        <v>2.02</v>
      </c>
      <c r="K6562" s="4">
        <v>3.49</v>
      </c>
      <c r="L6562" s="4">
        <v>4.0999999999999996</v>
      </c>
      <c r="M6562" s="4">
        <v>32</v>
      </c>
    </row>
    <row r="6563" spans="1:13" x14ac:dyDescent="0.2">
      <c r="A6563" s="3">
        <v>41821</v>
      </c>
      <c r="B6563" t="s">
        <v>10213</v>
      </c>
      <c r="C6563" t="s">
        <v>3876</v>
      </c>
      <c r="D6563" t="s">
        <v>10214</v>
      </c>
      <c r="E6563" t="s">
        <v>3875</v>
      </c>
      <c r="F6563" s="4">
        <v>0.60875000000000001</v>
      </c>
      <c r="G6563" s="4">
        <v>0.65</v>
      </c>
      <c r="H6563" s="4">
        <v>0.39819383889424198</v>
      </c>
      <c r="I6563" s="4">
        <v>1.31</v>
      </c>
      <c r="J6563" s="4">
        <v>-0.23</v>
      </c>
      <c r="K6563" s="4">
        <v>0.34499999999999997</v>
      </c>
      <c r="L6563" s="4">
        <v>0.91</v>
      </c>
      <c r="M6563" s="4">
        <v>16</v>
      </c>
    </row>
    <row r="6564" spans="1:13" x14ac:dyDescent="0.2">
      <c r="A6564" s="3">
        <v>41821</v>
      </c>
      <c r="B6564" t="s">
        <v>10215</v>
      </c>
      <c r="C6564" t="s">
        <v>3867</v>
      </c>
      <c r="D6564" t="s">
        <v>10216</v>
      </c>
      <c r="E6564" t="s">
        <v>3866</v>
      </c>
      <c r="F6564" s="4">
        <v>0.91411764705882304</v>
      </c>
      <c r="G6564" s="4">
        <v>0.9</v>
      </c>
      <c r="H6564" s="4">
        <v>0.36040010445908299</v>
      </c>
      <c r="I6564" s="4">
        <v>1.5</v>
      </c>
      <c r="J6564" s="4">
        <v>0.28999999999999998</v>
      </c>
      <c r="K6564" s="4">
        <v>0.6</v>
      </c>
      <c r="L6564" s="4">
        <v>1.08</v>
      </c>
      <c r="M6564" s="4">
        <v>17</v>
      </c>
    </row>
    <row r="6565" spans="1:13" x14ac:dyDescent="0.2">
      <c r="A6565" s="3">
        <v>41821</v>
      </c>
      <c r="B6565" t="s">
        <v>10217</v>
      </c>
      <c r="C6565" t="s">
        <v>3879</v>
      </c>
      <c r="D6565" t="s">
        <v>10218</v>
      </c>
      <c r="E6565" t="s">
        <v>3878</v>
      </c>
      <c r="F6565" s="4">
        <v>0.90062500000000001</v>
      </c>
      <c r="G6565" s="4">
        <v>0.89500000000000002</v>
      </c>
      <c r="H6565" s="4">
        <v>0.56261850603524699</v>
      </c>
      <c r="I6565" s="4">
        <v>1.9</v>
      </c>
      <c r="J6565" s="4">
        <v>-0.24</v>
      </c>
      <c r="K6565" s="4">
        <v>0.48749999999999999</v>
      </c>
      <c r="L6565" s="4">
        <v>1.17</v>
      </c>
      <c r="M6565" s="4">
        <v>16</v>
      </c>
    </row>
    <row r="6566" spans="1:13" x14ac:dyDescent="0.2">
      <c r="A6566" s="3">
        <v>41821</v>
      </c>
      <c r="B6566" t="s">
        <v>10219</v>
      </c>
      <c r="C6566" t="s">
        <v>3870</v>
      </c>
      <c r="D6566" t="s">
        <v>10220</v>
      </c>
      <c r="E6566" t="s">
        <v>3869</v>
      </c>
      <c r="F6566" s="4">
        <v>1.24235294117647</v>
      </c>
      <c r="G6566" s="4">
        <v>1.2</v>
      </c>
      <c r="H6566" s="4">
        <v>0.369180332150914</v>
      </c>
      <c r="I6566" s="4">
        <v>1.9</v>
      </c>
      <c r="J6566" s="4">
        <v>0.61</v>
      </c>
      <c r="K6566" s="4">
        <v>0.96</v>
      </c>
      <c r="L6566" s="4">
        <v>1.43</v>
      </c>
      <c r="M6566" s="4">
        <v>17</v>
      </c>
    </row>
    <row r="6567" spans="1:13" x14ac:dyDescent="0.2">
      <c r="A6567" s="3">
        <v>41821</v>
      </c>
      <c r="B6567" t="s">
        <v>10221</v>
      </c>
      <c r="C6567" t="s">
        <v>3882</v>
      </c>
      <c r="D6567" t="s">
        <v>10222</v>
      </c>
      <c r="E6567" t="s">
        <v>3881</v>
      </c>
      <c r="F6567" s="4">
        <v>1.0093749999999999</v>
      </c>
      <c r="G6567" s="4">
        <v>0.98</v>
      </c>
      <c r="H6567" s="4">
        <v>0.460166183749596</v>
      </c>
      <c r="I6567" s="4">
        <v>1.72</v>
      </c>
      <c r="J6567" s="4">
        <v>0.23</v>
      </c>
      <c r="K6567" s="4">
        <v>0.67500000000000004</v>
      </c>
      <c r="L6567" s="4">
        <v>1.25</v>
      </c>
      <c r="M6567" s="4">
        <v>16</v>
      </c>
    </row>
    <row r="6568" spans="1:13" x14ac:dyDescent="0.2">
      <c r="A6568" s="3">
        <v>41821</v>
      </c>
      <c r="B6568" t="s">
        <v>10223</v>
      </c>
      <c r="C6568" t="s">
        <v>3873</v>
      </c>
      <c r="D6568" t="s">
        <v>10224</v>
      </c>
      <c r="E6568" t="s">
        <v>3872</v>
      </c>
      <c r="F6568" s="4">
        <v>1.0882352941176501</v>
      </c>
      <c r="G6568" s="4">
        <v>1.1000000000000001</v>
      </c>
      <c r="H6568" s="4">
        <v>0.460397047315109</v>
      </c>
      <c r="I6568" s="4">
        <v>1.9</v>
      </c>
      <c r="J6568" s="4">
        <v>0.1</v>
      </c>
      <c r="K6568" s="4">
        <v>0.91</v>
      </c>
      <c r="L6568" s="4">
        <v>1.37</v>
      </c>
      <c r="M6568" s="4">
        <v>17</v>
      </c>
    </row>
    <row r="6569" spans="1:13" x14ac:dyDescent="0.2">
      <c r="A6569" s="3">
        <v>41821</v>
      </c>
      <c r="B6569" t="s">
        <v>10225</v>
      </c>
      <c r="C6569" t="s">
        <v>3885</v>
      </c>
      <c r="D6569" t="s">
        <v>10226</v>
      </c>
      <c r="E6569" t="s">
        <v>3884</v>
      </c>
      <c r="F6569" s="4">
        <v>0.80500000000000005</v>
      </c>
      <c r="G6569" s="4">
        <v>0.71499999999999997</v>
      </c>
      <c r="H6569" s="4">
        <v>0.39939954932373201</v>
      </c>
      <c r="I6569" s="4">
        <v>1.54</v>
      </c>
      <c r="J6569" s="4">
        <v>0.2</v>
      </c>
      <c r="K6569" s="4">
        <v>0.5</v>
      </c>
      <c r="L6569" s="4">
        <v>1.1000000000000001</v>
      </c>
      <c r="M6569" s="4">
        <v>16</v>
      </c>
    </row>
    <row r="6570" spans="1:13" x14ac:dyDescent="0.2">
      <c r="A6570" s="3">
        <v>41852</v>
      </c>
      <c r="B6570" t="s">
        <v>9622</v>
      </c>
      <c r="C6570" t="s">
        <v>3927</v>
      </c>
      <c r="D6570" t="s">
        <v>9623</v>
      </c>
      <c r="E6570" t="s">
        <v>3926</v>
      </c>
      <c r="F6570" s="4">
        <v>5.9545454545454604</v>
      </c>
      <c r="G6570" s="4">
        <v>5.98</v>
      </c>
      <c r="H6570" s="4">
        <v>0.29453316205443397</v>
      </c>
      <c r="I6570" s="4">
        <v>6.4</v>
      </c>
      <c r="J6570" s="4">
        <v>5.3</v>
      </c>
      <c r="K6570" s="4">
        <v>5.7625000000000002</v>
      </c>
      <c r="L6570" s="4">
        <v>6.1875</v>
      </c>
      <c r="M6570" s="4">
        <v>22</v>
      </c>
    </row>
    <row r="6571" spans="1:13" x14ac:dyDescent="0.2">
      <c r="A6571" s="3">
        <v>41852</v>
      </c>
      <c r="B6571" t="s">
        <v>9634</v>
      </c>
      <c r="C6571" t="s">
        <v>3930</v>
      </c>
      <c r="D6571" t="s">
        <v>9635</v>
      </c>
      <c r="E6571" t="s">
        <v>3929</v>
      </c>
      <c r="F6571" s="4">
        <v>6.4777272727272699</v>
      </c>
      <c r="G6571" s="4">
        <v>6.4850000000000003</v>
      </c>
      <c r="H6571" s="4">
        <v>0.447500272074212</v>
      </c>
      <c r="I6571" s="4">
        <v>7.5</v>
      </c>
      <c r="J6571" s="4">
        <v>5.71</v>
      </c>
      <c r="K6571" s="4">
        <v>6.15</v>
      </c>
      <c r="L6571" s="4">
        <v>6.6974999999999998</v>
      </c>
      <c r="M6571" s="4">
        <v>22</v>
      </c>
    </row>
    <row r="6572" spans="1:13" x14ac:dyDescent="0.2">
      <c r="A6572" s="3">
        <v>41852</v>
      </c>
      <c r="B6572" t="s">
        <v>9646</v>
      </c>
      <c r="C6572" t="s">
        <v>3933</v>
      </c>
      <c r="D6572" t="s">
        <v>9647</v>
      </c>
      <c r="E6572" t="s">
        <v>3932</v>
      </c>
      <c r="F6572" s="4">
        <v>6.9252631578947401</v>
      </c>
      <c r="G6572" s="4">
        <v>6.89</v>
      </c>
      <c r="H6572" s="4">
        <v>0.63556071850027396</v>
      </c>
      <c r="I6572" s="4">
        <v>8.59</v>
      </c>
      <c r="J6572" s="4">
        <v>5.9</v>
      </c>
      <c r="K6572" s="4">
        <v>6.55</v>
      </c>
      <c r="L6572" s="4">
        <v>7.3250000000000002</v>
      </c>
      <c r="M6572" s="4">
        <v>19</v>
      </c>
    </row>
    <row r="6573" spans="1:13" x14ac:dyDescent="0.2">
      <c r="A6573" s="3">
        <v>41852</v>
      </c>
      <c r="B6573" t="s">
        <v>9596</v>
      </c>
      <c r="C6573" t="s">
        <v>3918</v>
      </c>
      <c r="D6573" t="s">
        <v>9597</v>
      </c>
      <c r="E6573" t="s">
        <v>3917</v>
      </c>
      <c r="F6573" s="4">
        <v>2.9793733333333301</v>
      </c>
      <c r="G6573" s="4">
        <v>2.9750000000000001</v>
      </c>
      <c r="H6573" s="4">
        <v>0.197671763691529</v>
      </c>
      <c r="I6573" s="4">
        <v>3.8</v>
      </c>
      <c r="J6573" s="4">
        <v>2.75</v>
      </c>
      <c r="K6573" s="4">
        <v>2.8502999999999998</v>
      </c>
      <c r="L6573" s="4">
        <v>3</v>
      </c>
      <c r="M6573" s="4">
        <v>30</v>
      </c>
    </row>
    <row r="6574" spans="1:13" x14ac:dyDescent="0.2">
      <c r="A6574" s="3">
        <v>41852</v>
      </c>
      <c r="B6574" t="s">
        <v>9604</v>
      </c>
      <c r="C6574" t="s">
        <v>3921</v>
      </c>
      <c r="D6574" t="s">
        <v>9605</v>
      </c>
      <c r="E6574" t="s">
        <v>3920</v>
      </c>
      <c r="F6574" s="4">
        <v>3.5876793103448299</v>
      </c>
      <c r="G6574" s="4">
        <v>3.5</v>
      </c>
      <c r="H6574" s="4">
        <v>0.38215316243183201</v>
      </c>
      <c r="I6574" s="4">
        <v>4.3</v>
      </c>
      <c r="J6574" s="4">
        <v>2.92</v>
      </c>
      <c r="K6574" s="4">
        <v>3.39</v>
      </c>
      <c r="L6574" s="4">
        <v>3.9</v>
      </c>
      <c r="M6574" s="4">
        <v>29</v>
      </c>
    </row>
    <row r="6575" spans="1:13" x14ac:dyDescent="0.2">
      <c r="A6575" s="3">
        <v>41852</v>
      </c>
      <c r="B6575" t="s">
        <v>9636</v>
      </c>
      <c r="C6575" t="s">
        <v>3924</v>
      </c>
      <c r="D6575" t="s">
        <v>9637</v>
      </c>
      <c r="E6575" t="s">
        <v>3923</v>
      </c>
      <c r="F6575" s="4">
        <v>4.5192863636363603</v>
      </c>
      <c r="G6575" s="4">
        <v>4.5</v>
      </c>
      <c r="H6575" s="4">
        <v>0.67865691191566702</v>
      </c>
      <c r="I6575" s="4">
        <v>5.9</v>
      </c>
      <c r="J6575" s="4">
        <v>3.5</v>
      </c>
      <c r="K6575" s="4">
        <v>3.9360750000000002</v>
      </c>
      <c r="L6575" s="4">
        <v>4.95</v>
      </c>
      <c r="M6575" s="4">
        <v>22</v>
      </c>
    </row>
    <row r="6576" spans="1:13" x14ac:dyDescent="0.2">
      <c r="A6576" s="3">
        <v>41852</v>
      </c>
      <c r="B6576" t="s">
        <v>10173</v>
      </c>
      <c r="C6576" t="s">
        <v>3988</v>
      </c>
      <c r="D6576" t="s">
        <v>10174</v>
      </c>
      <c r="E6576" t="s">
        <v>3987</v>
      </c>
      <c r="F6576" s="4">
        <v>4.6203448275862096</v>
      </c>
      <c r="G6576" s="4">
        <v>4.57</v>
      </c>
      <c r="H6576" s="4">
        <v>0.30815676389299801</v>
      </c>
      <c r="I6576" s="4">
        <v>5.6</v>
      </c>
      <c r="J6576" s="4">
        <v>4.2</v>
      </c>
      <c r="K6576" s="4">
        <v>4.46</v>
      </c>
      <c r="L6576" s="4">
        <v>4.8</v>
      </c>
      <c r="M6576" s="4">
        <v>29</v>
      </c>
    </row>
    <row r="6577" spans="1:13" x14ac:dyDescent="0.2">
      <c r="A6577" s="3">
        <v>41852</v>
      </c>
      <c r="B6577" t="s">
        <v>10195</v>
      </c>
      <c r="C6577" t="s">
        <v>3991</v>
      </c>
      <c r="D6577" t="s">
        <v>10196</v>
      </c>
      <c r="E6577" t="s">
        <v>3990</v>
      </c>
      <c r="F6577" s="4">
        <v>4.3958620689655197</v>
      </c>
      <c r="G6577" s="4">
        <v>4.33</v>
      </c>
      <c r="H6577" s="4">
        <v>0.38561191854523602</v>
      </c>
      <c r="I6577" s="4">
        <v>5.4</v>
      </c>
      <c r="J6577" s="4">
        <v>3.85</v>
      </c>
      <c r="K6577" s="4">
        <v>4.0999999999999996</v>
      </c>
      <c r="L6577" s="4">
        <v>4.5999999999999996</v>
      </c>
      <c r="M6577" s="4">
        <v>29</v>
      </c>
    </row>
    <row r="6578" spans="1:13" x14ac:dyDescent="0.2">
      <c r="A6578" s="3">
        <v>41852</v>
      </c>
      <c r="B6578" t="s">
        <v>10177</v>
      </c>
      <c r="C6578" t="s">
        <v>3994</v>
      </c>
      <c r="D6578" t="s">
        <v>10178</v>
      </c>
      <c r="E6578" t="s">
        <v>3993</v>
      </c>
      <c r="F6578" s="4">
        <v>4.8489655172413801</v>
      </c>
      <c r="G6578" s="4">
        <v>4.87</v>
      </c>
      <c r="H6578" s="4">
        <v>0.19512532287126599</v>
      </c>
      <c r="I6578" s="4">
        <v>5.56</v>
      </c>
      <c r="J6578" s="4">
        <v>4.5</v>
      </c>
      <c r="K6578" s="4">
        <v>4.75</v>
      </c>
      <c r="L6578" s="4">
        <v>4.9000000000000004</v>
      </c>
      <c r="M6578" s="4">
        <v>29</v>
      </c>
    </row>
    <row r="6579" spans="1:13" x14ac:dyDescent="0.2">
      <c r="A6579" s="3">
        <v>41852</v>
      </c>
      <c r="B6579" t="s">
        <v>10197</v>
      </c>
      <c r="C6579" t="s">
        <v>3997</v>
      </c>
      <c r="D6579" t="s">
        <v>10198</v>
      </c>
      <c r="E6579" t="s">
        <v>3996</v>
      </c>
      <c r="F6579" s="4">
        <v>4.64896551724138</v>
      </c>
      <c r="G6579" s="4">
        <v>4.63</v>
      </c>
      <c r="H6579" s="4">
        <v>0.31223096793864202</v>
      </c>
      <c r="I6579" s="4">
        <v>5.37</v>
      </c>
      <c r="J6579" s="4">
        <v>4.2</v>
      </c>
      <c r="K6579" s="4">
        <v>4.4000000000000004</v>
      </c>
      <c r="L6579" s="4">
        <v>4.8499999999999996</v>
      </c>
      <c r="M6579" s="4">
        <v>29</v>
      </c>
    </row>
    <row r="6580" spans="1:13" x14ac:dyDescent="0.2">
      <c r="A6580" s="3">
        <v>41852</v>
      </c>
      <c r="B6580" t="s">
        <v>7652</v>
      </c>
      <c r="C6580" t="s">
        <v>3900</v>
      </c>
      <c r="D6580" t="s">
        <v>7653</v>
      </c>
      <c r="E6580" t="s">
        <v>3899</v>
      </c>
      <c r="F6580" s="4">
        <v>3.0431034482758599</v>
      </c>
      <c r="G6580" s="4">
        <v>3</v>
      </c>
      <c r="H6580" s="4">
        <v>0.113958120386265</v>
      </c>
      <c r="I6580" s="4">
        <v>3.5</v>
      </c>
      <c r="J6580" s="4">
        <v>3</v>
      </c>
      <c r="K6580" s="4">
        <v>3</v>
      </c>
      <c r="L6580" s="4">
        <v>3</v>
      </c>
      <c r="M6580" s="4">
        <v>29</v>
      </c>
    </row>
    <row r="6581" spans="1:13" x14ac:dyDescent="0.2">
      <c r="A6581" s="3">
        <v>41852</v>
      </c>
      <c r="B6581" t="s">
        <v>7758</v>
      </c>
      <c r="C6581" t="s">
        <v>3912</v>
      </c>
      <c r="D6581" t="s">
        <v>7759</v>
      </c>
      <c r="E6581" t="s">
        <v>3911</v>
      </c>
      <c r="F6581" s="4">
        <v>3.8779166666666698</v>
      </c>
      <c r="G6581" s="4">
        <v>3.875</v>
      </c>
      <c r="H6581" s="4">
        <v>0.393379771884036</v>
      </c>
      <c r="I6581" s="4">
        <v>4.5</v>
      </c>
      <c r="J6581" s="4">
        <v>3</v>
      </c>
      <c r="K6581" s="4">
        <v>3.5</v>
      </c>
      <c r="L6581" s="4">
        <v>4.03</v>
      </c>
      <c r="M6581" s="4">
        <v>24</v>
      </c>
    </row>
    <row r="6582" spans="1:13" x14ac:dyDescent="0.2">
      <c r="A6582" s="3">
        <v>41852</v>
      </c>
      <c r="B6582" t="s">
        <v>7678</v>
      </c>
      <c r="C6582" t="s">
        <v>3903</v>
      </c>
      <c r="D6582" t="s">
        <v>7679</v>
      </c>
      <c r="E6582" t="s">
        <v>3902</v>
      </c>
      <c r="F6582" s="4">
        <v>3.1672413793103402</v>
      </c>
      <c r="G6582" s="4">
        <v>3</v>
      </c>
      <c r="H6582" s="4">
        <v>0.20056877252532401</v>
      </c>
      <c r="I6582" s="4">
        <v>3.5</v>
      </c>
      <c r="J6582" s="4">
        <v>3</v>
      </c>
      <c r="K6582" s="4">
        <v>3</v>
      </c>
      <c r="L6582" s="4">
        <v>3.25</v>
      </c>
      <c r="M6582" s="4">
        <v>29</v>
      </c>
    </row>
    <row r="6583" spans="1:13" x14ac:dyDescent="0.2">
      <c r="A6583" s="3">
        <v>41852</v>
      </c>
      <c r="B6583" t="s">
        <v>7784</v>
      </c>
      <c r="C6583" t="s">
        <v>3915</v>
      </c>
      <c r="D6583" t="s">
        <v>7785</v>
      </c>
      <c r="E6583" t="s">
        <v>3914</v>
      </c>
      <c r="F6583" s="4">
        <v>4.0262500000000001</v>
      </c>
      <c r="G6583" s="4">
        <v>4</v>
      </c>
      <c r="H6583" s="4">
        <v>0.44878398502775402</v>
      </c>
      <c r="I6583" s="4">
        <v>4.75</v>
      </c>
      <c r="J6583" s="4">
        <v>3</v>
      </c>
      <c r="K6583" s="4">
        <v>3.75</v>
      </c>
      <c r="L6583" s="4">
        <v>4.2699999999999996</v>
      </c>
      <c r="M6583" s="4">
        <v>24</v>
      </c>
    </row>
    <row r="6584" spans="1:13" x14ac:dyDescent="0.2">
      <c r="A6584" s="3">
        <v>41852</v>
      </c>
      <c r="B6584" t="s">
        <v>7596</v>
      </c>
      <c r="C6584" t="s">
        <v>3894</v>
      </c>
      <c r="D6584" t="s">
        <v>7597</v>
      </c>
      <c r="E6584" t="s">
        <v>3893</v>
      </c>
      <c r="F6584" s="4">
        <v>3</v>
      </c>
      <c r="G6584" s="4">
        <v>3</v>
      </c>
      <c r="H6584" s="4">
        <v>0</v>
      </c>
      <c r="I6584" s="4">
        <v>3</v>
      </c>
      <c r="J6584" s="4">
        <v>3</v>
      </c>
      <c r="K6584" s="4">
        <v>3</v>
      </c>
      <c r="L6584" s="4">
        <v>3</v>
      </c>
      <c r="M6584" s="4">
        <v>30</v>
      </c>
    </row>
    <row r="6585" spans="1:13" x14ac:dyDescent="0.2">
      <c r="A6585" s="3">
        <v>41852</v>
      </c>
      <c r="B6585" t="s">
        <v>7712</v>
      </c>
      <c r="C6585" t="s">
        <v>3906</v>
      </c>
      <c r="D6585" t="s">
        <v>7713</v>
      </c>
      <c r="E6585" t="s">
        <v>3905</v>
      </c>
      <c r="F6585" s="4">
        <v>3.4327586206896501</v>
      </c>
      <c r="G6585" s="4">
        <v>3.5</v>
      </c>
      <c r="H6585" s="4">
        <v>0.26399264805407202</v>
      </c>
      <c r="I6585" s="4">
        <v>4</v>
      </c>
      <c r="J6585" s="4">
        <v>3</v>
      </c>
      <c r="K6585" s="4">
        <v>3.25</v>
      </c>
      <c r="L6585" s="4">
        <v>3.5</v>
      </c>
      <c r="M6585" s="4">
        <v>29</v>
      </c>
    </row>
    <row r="6586" spans="1:13" x14ac:dyDescent="0.2">
      <c r="A6586" s="3">
        <v>41852</v>
      </c>
      <c r="B6586" t="s">
        <v>7622</v>
      </c>
      <c r="C6586" t="s">
        <v>3897</v>
      </c>
      <c r="D6586" t="s">
        <v>7623</v>
      </c>
      <c r="E6586" t="s">
        <v>3896</v>
      </c>
      <c r="F6586" s="4">
        <v>3</v>
      </c>
      <c r="G6586" s="4">
        <v>3</v>
      </c>
      <c r="H6586" s="4">
        <v>0</v>
      </c>
      <c r="I6586" s="4">
        <v>3</v>
      </c>
      <c r="J6586" s="4">
        <v>3</v>
      </c>
      <c r="K6586" s="4">
        <v>3</v>
      </c>
      <c r="L6586" s="4">
        <v>3</v>
      </c>
      <c r="M6586" s="4">
        <v>30</v>
      </c>
    </row>
    <row r="6587" spans="1:13" x14ac:dyDescent="0.2">
      <c r="A6587" s="3">
        <v>41852</v>
      </c>
      <c r="B6587" t="s">
        <v>7730</v>
      </c>
      <c r="C6587" t="s">
        <v>3909</v>
      </c>
      <c r="D6587" t="s">
        <v>7731</v>
      </c>
      <c r="E6587" t="s">
        <v>3908</v>
      </c>
      <c r="F6587" s="4">
        <v>3.68366666666667</v>
      </c>
      <c r="G6587" s="4">
        <v>3.6749999999999998</v>
      </c>
      <c r="H6587" s="4">
        <v>0.31710417447782702</v>
      </c>
      <c r="I6587" s="4">
        <v>4.5</v>
      </c>
      <c r="J6587" s="4">
        <v>3</v>
      </c>
      <c r="K6587" s="4">
        <v>3.5</v>
      </c>
      <c r="L6587" s="4">
        <v>4</v>
      </c>
      <c r="M6587" s="4">
        <v>30</v>
      </c>
    </row>
    <row r="6588" spans="1:13" x14ac:dyDescent="0.2">
      <c r="A6588" s="3">
        <v>41852</v>
      </c>
      <c r="B6588" t="s">
        <v>7802</v>
      </c>
      <c r="C6588" t="s">
        <v>3081</v>
      </c>
      <c r="D6588" t="s">
        <v>7803</v>
      </c>
      <c r="E6588" t="s">
        <v>3080</v>
      </c>
      <c r="F6588" s="4">
        <v>3.5058571428571401</v>
      </c>
      <c r="G6588" s="4">
        <v>3.57</v>
      </c>
      <c r="H6588" s="4">
        <v>0.342122453383644</v>
      </c>
      <c r="I6588" s="4">
        <v>4.0250000000000004</v>
      </c>
      <c r="J6588" s="4">
        <v>2.56</v>
      </c>
      <c r="K6588" s="4">
        <v>3.2749999999999999</v>
      </c>
      <c r="L6588" s="4">
        <v>3.7749999999999999</v>
      </c>
      <c r="M6588" s="4">
        <v>35</v>
      </c>
    </row>
    <row r="6589" spans="1:13" x14ac:dyDescent="0.2">
      <c r="A6589" s="3">
        <v>41852</v>
      </c>
      <c r="B6589" t="s">
        <v>9566</v>
      </c>
      <c r="C6589" t="s">
        <v>3072</v>
      </c>
      <c r="D6589" t="s">
        <v>9567</v>
      </c>
      <c r="E6589" t="s">
        <v>3071</v>
      </c>
      <c r="F6589" s="4">
        <v>3.8211428571428598</v>
      </c>
      <c r="G6589" s="4">
        <v>3.83</v>
      </c>
      <c r="H6589" s="4">
        <v>0.15342695960219299</v>
      </c>
      <c r="I6589" s="4">
        <v>4.17</v>
      </c>
      <c r="J6589" s="4">
        <v>3.55</v>
      </c>
      <c r="K6589" s="4">
        <v>3.7</v>
      </c>
      <c r="L6589" s="4">
        <v>3.9049999999999998</v>
      </c>
      <c r="M6589" s="4">
        <v>35</v>
      </c>
    </row>
    <row r="6590" spans="1:13" x14ac:dyDescent="0.2">
      <c r="A6590" s="3">
        <v>41852</v>
      </c>
      <c r="B6590" t="s">
        <v>9598</v>
      </c>
      <c r="C6590" t="s">
        <v>3075</v>
      </c>
      <c r="D6590" t="s">
        <v>9599</v>
      </c>
      <c r="E6590" t="s">
        <v>3074</v>
      </c>
      <c r="F6590" s="4">
        <v>3.4488571428571402</v>
      </c>
      <c r="G6590" s="4">
        <v>3.43</v>
      </c>
      <c r="H6590" s="4">
        <v>0.23683912917684</v>
      </c>
      <c r="I6590" s="4">
        <v>4.07</v>
      </c>
      <c r="J6590" s="4">
        <v>3</v>
      </c>
      <c r="K6590" s="4">
        <v>3.2850000000000001</v>
      </c>
      <c r="L6590" s="4">
        <v>3.59</v>
      </c>
      <c r="M6590" s="4">
        <v>35</v>
      </c>
    </row>
    <row r="6591" spans="1:13" x14ac:dyDescent="0.2">
      <c r="A6591" s="3">
        <v>41852</v>
      </c>
      <c r="B6591" t="s">
        <v>7286</v>
      </c>
      <c r="C6591" t="s">
        <v>3102</v>
      </c>
      <c r="D6591" t="s">
        <v>7287</v>
      </c>
      <c r="E6591" t="s">
        <v>3101</v>
      </c>
      <c r="F6591" s="4">
        <v>3.4550000000000001</v>
      </c>
      <c r="G6591" s="4">
        <v>3.5</v>
      </c>
      <c r="H6591" s="4">
        <v>0.257990812354354</v>
      </c>
      <c r="I6591" s="4">
        <v>3.97</v>
      </c>
      <c r="J6591" s="4">
        <v>3</v>
      </c>
      <c r="K6591" s="4">
        <v>3.3</v>
      </c>
      <c r="L6591" s="4">
        <v>3.6</v>
      </c>
      <c r="M6591" s="4">
        <v>28</v>
      </c>
    </row>
    <row r="6592" spans="1:13" x14ac:dyDescent="0.2">
      <c r="A6592" s="3">
        <v>41852</v>
      </c>
      <c r="B6592" t="s">
        <v>9638</v>
      </c>
      <c r="C6592" t="s">
        <v>3078</v>
      </c>
      <c r="D6592" t="s">
        <v>9639</v>
      </c>
      <c r="E6592" t="s">
        <v>3077</v>
      </c>
      <c r="F6592" s="4">
        <v>3.4979310344827601</v>
      </c>
      <c r="G6592" s="4">
        <v>3.55</v>
      </c>
      <c r="H6592" s="4">
        <v>0.25864177253967102</v>
      </c>
      <c r="I6592" s="4">
        <v>3.98</v>
      </c>
      <c r="J6592" s="4">
        <v>3</v>
      </c>
      <c r="K6592" s="4">
        <v>3.37</v>
      </c>
      <c r="L6592" s="4">
        <v>3.65</v>
      </c>
      <c r="M6592" s="4">
        <v>29</v>
      </c>
    </row>
    <row r="6593" spans="1:13" x14ac:dyDescent="0.2">
      <c r="A6593" s="3">
        <v>41852</v>
      </c>
      <c r="B6593" t="s">
        <v>7742</v>
      </c>
      <c r="C6593" t="s">
        <v>3105</v>
      </c>
      <c r="D6593" t="s">
        <v>7743</v>
      </c>
      <c r="E6593" t="s">
        <v>3104</v>
      </c>
      <c r="F6593" s="4">
        <v>3.4049999999999998</v>
      </c>
      <c r="G6593" s="4">
        <v>3.4550000000000001</v>
      </c>
      <c r="H6593" s="4">
        <v>0.264833980140459</v>
      </c>
      <c r="I6593" s="4">
        <v>4</v>
      </c>
      <c r="J6593" s="4">
        <v>3</v>
      </c>
      <c r="K6593" s="4">
        <v>3.26</v>
      </c>
      <c r="L6593" s="4">
        <v>3.5</v>
      </c>
      <c r="M6593" s="4">
        <v>28</v>
      </c>
    </row>
    <row r="6594" spans="1:13" x14ac:dyDescent="0.2">
      <c r="A6594" s="3">
        <v>41852</v>
      </c>
      <c r="B6594" t="s">
        <v>7744</v>
      </c>
      <c r="C6594" t="s">
        <v>3129</v>
      </c>
      <c r="D6594" t="s">
        <v>7745</v>
      </c>
      <c r="E6594" t="s">
        <v>3128</v>
      </c>
      <c r="F6594" s="4">
        <v>0.46171428571428602</v>
      </c>
      <c r="G6594" s="4">
        <v>0.45</v>
      </c>
      <c r="H6594" s="4">
        <v>0.125615794114802</v>
      </c>
      <c r="I6594" s="4">
        <v>0.79</v>
      </c>
      <c r="J6594" s="4">
        <v>0.23</v>
      </c>
      <c r="K6594" s="4">
        <v>0.37</v>
      </c>
      <c r="L6594" s="4">
        <v>0.52</v>
      </c>
      <c r="M6594" s="4">
        <v>35</v>
      </c>
    </row>
    <row r="6595" spans="1:13" x14ac:dyDescent="0.2">
      <c r="A6595" s="3">
        <v>41852</v>
      </c>
      <c r="B6595" t="s">
        <v>7752</v>
      </c>
      <c r="C6595" t="s">
        <v>3132</v>
      </c>
      <c r="D6595" t="s">
        <v>7753</v>
      </c>
      <c r="E6595" t="s">
        <v>3131</v>
      </c>
      <c r="F6595" s="4">
        <v>0.28588571428571402</v>
      </c>
      <c r="G6595" s="4">
        <v>0.28999999999999998</v>
      </c>
      <c r="H6595" s="4">
        <v>8.5767048186479206E-2</v>
      </c>
      <c r="I6595" s="4">
        <v>0.51</v>
      </c>
      <c r="J6595" s="4">
        <v>0.03</v>
      </c>
      <c r="K6595" s="4">
        <v>0.245</v>
      </c>
      <c r="L6595" s="4">
        <v>0.33</v>
      </c>
      <c r="M6595" s="4">
        <v>35</v>
      </c>
    </row>
    <row r="6596" spans="1:13" x14ac:dyDescent="0.2">
      <c r="A6596" s="3">
        <v>41852</v>
      </c>
      <c r="B6596" t="s">
        <v>7762</v>
      </c>
      <c r="C6596" t="s">
        <v>3135</v>
      </c>
      <c r="D6596" t="s">
        <v>7763</v>
      </c>
      <c r="E6596" t="s">
        <v>3134</v>
      </c>
      <c r="F6596" s="4">
        <v>0.29462857142857102</v>
      </c>
      <c r="G6596" s="4">
        <v>0.3</v>
      </c>
      <c r="H6596" s="4">
        <v>9.4048512423512698E-2</v>
      </c>
      <c r="I6596" s="4">
        <v>0.49</v>
      </c>
      <c r="J6596" s="4">
        <v>0.03</v>
      </c>
      <c r="K6596" s="4">
        <v>0.26600000000000001</v>
      </c>
      <c r="L6596" s="4">
        <v>0.33500000000000002</v>
      </c>
      <c r="M6596" s="4">
        <v>35</v>
      </c>
    </row>
    <row r="6597" spans="1:13" x14ac:dyDescent="0.2">
      <c r="A6597" s="3">
        <v>41852</v>
      </c>
      <c r="B6597" t="s">
        <v>7770</v>
      </c>
      <c r="C6597" t="s">
        <v>3138</v>
      </c>
      <c r="D6597" t="s">
        <v>7771</v>
      </c>
      <c r="E6597" t="s">
        <v>3137</v>
      </c>
      <c r="F6597" s="4">
        <v>-2.94571428571429E-2</v>
      </c>
      <c r="G6597" s="4">
        <v>-0.04</v>
      </c>
      <c r="H6597" s="4">
        <v>0.12885590284297799</v>
      </c>
      <c r="I6597" s="4">
        <v>0.3</v>
      </c>
      <c r="J6597" s="4">
        <v>-0.35</v>
      </c>
      <c r="K6597" s="4">
        <v>-0.08</v>
      </c>
      <c r="L6597" s="4">
        <v>2.5000000000000001E-2</v>
      </c>
      <c r="M6597" s="4">
        <v>35</v>
      </c>
    </row>
    <row r="6598" spans="1:13" x14ac:dyDescent="0.2">
      <c r="A6598" s="3">
        <v>41852</v>
      </c>
      <c r="B6598" t="s">
        <v>7778</v>
      </c>
      <c r="C6598" t="s">
        <v>3141</v>
      </c>
      <c r="D6598" t="s">
        <v>7779</v>
      </c>
      <c r="E6598" t="s">
        <v>3140</v>
      </c>
      <c r="F6598" s="4">
        <v>-0.336771428571429</v>
      </c>
      <c r="G6598" s="4">
        <v>-0.33</v>
      </c>
      <c r="H6598" s="4">
        <v>0.146719437285286</v>
      </c>
      <c r="I6598" s="4">
        <v>-7.6999999999999999E-2</v>
      </c>
      <c r="J6598" s="4">
        <v>-0.93</v>
      </c>
      <c r="K6598" s="4">
        <v>-0.36499999999999999</v>
      </c>
      <c r="L6598" s="4">
        <v>-0.26500000000000001</v>
      </c>
      <c r="M6598" s="4">
        <v>35</v>
      </c>
    </row>
    <row r="6599" spans="1:13" x14ac:dyDescent="0.2">
      <c r="A6599" s="3">
        <v>41852</v>
      </c>
      <c r="B6599" t="s">
        <v>7788</v>
      </c>
      <c r="C6599" t="s">
        <v>3144</v>
      </c>
      <c r="D6599" t="s">
        <v>7789</v>
      </c>
      <c r="E6599" t="s">
        <v>3143</v>
      </c>
      <c r="F6599" s="4">
        <v>0.14142857142857099</v>
      </c>
      <c r="G6599" s="4">
        <v>0.16</v>
      </c>
      <c r="H6599" s="4">
        <v>9.4468882431725396E-2</v>
      </c>
      <c r="I6599" s="4">
        <v>0.25</v>
      </c>
      <c r="J6599" s="4">
        <v>-0.2</v>
      </c>
      <c r="K6599" s="4">
        <v>0.1</v>
      </c>
      <c r="L6599" s="4">
        <v>0.2</v>
      </c>
      <c r="M6599" s="4">
        <v>35</v>
      </c>
    </row>
    <row r="6600" spans="1:13" x14ac:dyDescent="0.2">
      <c r="A6600" s="3">
        <v>41852</v>
      </c>
      <c r="B6600" t="s">
        <v>7796</v>
      </c>
      <c r="C6600" t="s">
        <v>3147</v>
      </c>
      <c r="D6600" t="s">
        <v>7797</v>
      </c>
      <c r="E6600" t="s">
        <v>3146</v>
      </c>
      <c r="F6600" s="4">
        <v>0.27137142857142899</v>
      </c>
      <c r="G6600" s="4">
        <v>0.27</v>
      </c>
      <c r="H6600" s="4">
        <v>8.0315219316027003E-2</v>
      </c>
      <c r="I6600" s="4">
        <v>0.51</v>
      </c>
      <c r="J6600" s="4">
        <v>0.05</v>
      </c>
      <c r="K6600" s="4">
        <v>0.22500000000000001</v>
      </c>
      <c r="L6600" s="4">
        <v>0.31</v>
      </c>
      <c r="M6600" s="4">
        <v>35</v>
      </c>
    </row>
    <row r="6601" spans="1:13" x14ac:dyDescent="0.2">
      <c r="A6601" s="3">
        <v>41852</v>
      </c>
      <c r="B6601" t="s">
        <v>7698</v>
      </c>
      <c r="C6601" t="s">
        <v>3114</v>
      </c>
      <c r="D6601" t="s">
        <v>7699</v>
      </c>
      <c r="E6601" t="s">
        <v>3113</v>
      </c>
      <c r="F6601" s="4">
        <v>0.28591176470588198</v>
      </c>
      <c r="G6601" s="4">
        <v>0.28999999999999998</v>
      </c>
      <c r="H6601" s="4">
        <v>4.0080500546577101E-2</v>
      </c>
      <c r="I6601" s="4">
        <v>0.34</v>
      </c>
      <c r="J6601" s="4">
        <v>0.16</v>
      </c>
      <c r="K6601" s="4">
        <v>0.27</v>
      </c>
      <c r="L6601" s="4">
        <v>0.31</v>
      </c>
      <c r="M6601" s="4">
        <v>34</v>
      </c>
    </row>
    <row r="6602" spans="1:13" x14ac:dyDescent="0.2">
      <c r="A6602" s="3">
        <v>41852</v>
      </c>
      <c r="B6602" t="s">
        <v>7804</v>
      </c>
      <c r="C6602" t="s">
        <v>3150</v>
      </c>
      <c r="D6602" t="s">
        <v>7805</v>
      </c>
      <c r="E6602" t="s">
        <v>3149</v>
      </c>
      <c r="F6602" s="4">
        <v>0.25265714285714302</v>
      </c>
      <c r="G6602" s="4">
        <v>0.25</v>
      </c>
      <c r="H6602" s="4">
        <v>7.3136030734492596E-2</v>
      </c>
      <c r="I6602" s="4">
        <v>0.5</v>
      </c>
      <c r="J6602" s="4">
        <v>0.11</v>
      </c>
      <c r="K6602" s="4">
        <v>0.22</v>
      </c>
      <c r="L6602" s="4">
        <v>0.28000000000000003</v>
      </c>
      <c r="M6602" s="4">
        <v>35</v>
      </c>
    </row>
    <row r="6603" spans="1:13" x14ac:dyDescent="0.2">
      <c r="A6603" s="3">
        <v>41852</v>
      </c>
      <c r="B6603" t="s">
        <v>7706</v>
      </c>
      <c r="C6603" t="s">
        <v>3117</v>
      </c>
      <c r="D6603" t="s">
        <v>7707</v>
      </c>
      <c r="E6603" t="s">
        <v>3116</v>
      </c>
      <c r="F6603" s="4">
        <v>0.36728571428571399</v>
      </c>
      <c r="G6603" s="4">
        <v>0.37</v>
      </c>
      <c r="H6603" s="4">
        <v>8.0816994219173002E-2</v>
      </c>
      <c r="I6603" s="4">
        <v>0.52</v>
      </c>
      <c r="J6603" s="4">
        <v>0.17</v>
      </c>
      <c r="K6603" s="4">
        <v>0.34</v>
      </c>
      <c r="L6603" s="4">
        <v>0.40500000000000003</v>
      </c>
      <c r="M6603" s="4">
        <v>35</v>
      </c>
    </row>
    <row r="6604" spans="1:13" x14ac:dyDescent="0.2">
      <c r="A6604" s="3">
        <v>41852</v>
      </c>
      <c r="B6604" t="s">
        <v>7716</v>
      </c>
      <c r="C6604" t="s">
        <v>3120</v>
      </c>
      <c r="D6604" t="s">
        <v>7717</v>
      </c>
      <c r="E6604" t="s">
        <v>3119</v>
      </c>
      <c r="F6604" s="4">
        <v>0.4874</v>
      </c>
      <c r="G6604" s="4">
        <v>0.5</v>
      </c>
      <c r="H6604" s="4">
        <v>9.6501203893740006E-2</v>
      </c>
      <c r="I6604" s="4">
        <v>0.64</v>
      </c>
      <c r="J6604" s="4">
        <v>0.18</v>
      </c>
      <c r="K6604" s="4">
        <v>0.44500000000000001</v>
      </c>
      <c r="L6604" s="4">
        <v>0.54500000000000004</v>
      </c>
      <c r="M6604" s="4">
        <v>35</v>
      </c>
    </row>
    <row r="6605" spans="1:13" x14ac:dyDescent="0.2">
      <c r="A6605" s="3">
        <v>41852</v>
      </c>
      <c r="B6605" t="s">
        <v>7724</v>
      </c>
      <c r="C6605" t="s">
        <v>3123</v>
      </c>
      <c r="D6605" t="s">
        <v>7725</v>
      </c>
      <c r="E6605" t="s">
        <v>3122</v>
      </c>
      <c r="F6605" s="4">
        <v>0.77725714285714298</v>
      </c>
      <c r="G6605" s="4">
        <v>0.77</v>
      </c>
      <c r="H6605" s="4">
        <v>0.11899489431882999</v>
      </c>
      <c r="I6605" s="4">
        <v>1.07</v>
      </c>
      <c r="J6605" s="4">
        <v>0.5</v>
      </c>
      <c r="K6605" s="4">
        <v>0.71499999999999997</v>
      </c>
      <c r="L6605" s="4">
        <v>0.85</v>
      </c>
      <c r="M6605" s="4">
        <v>35</v>
      </c>
    </row>
    <row r="6606" spans="1:13" x14ac:dyDescent="0.2">
      <c r="A6606" s="3">
        <v>41852</v>
      </c>
      <c r="B6606" t="s">
        <v>7734</v>
      </c>
      <c r="C6606" t="s">
        <v>3126</v>
      </c>
      <c r="D6606" t="s">
        <v>7735</v>
      </c>
      <c r="E6606" t="s">
        <v>3125</v>
      </c>
      <c r="F6606" s="4">
        <v>0.48877142857142902</v>
      </c>
      <c r="G6606" s="4">
        <v>0.48</v>
      </c>
      <c r="H6606" s="4">
        <v>9.3140654456606894E-2</v>
      </c>
      <c r="I6606" s="4">
        <v>0.79</v>
      </c>
      <c r="J6606" s="4">
        <v>0.31</v>
      </c>
      <c r="K6606" s="4">
        <v>0.43</v>
      </c>
      <c r="L6606" s="4">
        <v>0.53</v>
      </c>
      <c r="M6606" s="4">
        <v>35</v>
      </c>
    </row>
    <row r="6607" spans="1:13" x14ac:dyDescent="0.2">
      <c r="A6607" s="3">
        <v>41852</v>
      </c>
      <c r="B6607" t="s">
        <v>7806</v>
      </c>
      <c r="C6607" t="s">
        <v>3096</v>
      </c>
      <c r="D6607" t="s">
        <v>7807</v>
      </c>
      <c r="E6607" t="s">
        <v>3095</v>
      </c>
      <c r="F6607" s="4">
        <v>3.1803030303030302</v>
      </c>
      <c r="G6607" s="4">
        <v>3.18</v>
      </c>
      <c r="H6607" s="4">
        <v>0.25864411901883699</v>
      </c>
      <c r="I6607" s="4">
        <v>3.7</v>
      </c>
      <c r="J6607" s="4">
        <v>2.6</v>
      </c>
      <c r="K6607" s="4">
        <v>3</v>
      </c>
      <c r="L6607" s="4">
        <v>3.34</v>
      </c>
      <c r="M6607" s="4">
        <v>33</v>
      </c>
    </row>
    <row r="6608" spans="1:13" x14ac:dyDescent="0.2">
      <c r="A6608" s="3">
        <v>41852</v>
      </c>
      <c r="B6608" t="s">
        <v>9606</v>
      </c>
      <c r="C6608" t="s">
        <v>3087</v>
      </c>
      <c r="D6608" t="s">
        <v>9607</v>
      </c>
      <c r="E6608" t="s">
        <v>3086</v>
      </c>
      <c r="F6608" s="4">
        <v>3.3981818181818202</v>
      </c>
      <c r="G6608" s="4">
        <v>3.4</v>
      </c>
      <c r="H6608" s="4">
        <v>0.17046727225215699</v>
      </c>
      <c r="I6608" s="4">
        <v>3.71</v>
      </c>
      <c r="J6608" s="4">
        <v>3</v>
      </c>
      <c r="K6608" s="4">
        <v>3.34</v>
      </c>
      <c r="L6608" s="4">
        <v>3.5</v>
      </c>
      <c r="M6608" s="4">
        <v>33</v>
      </c>
    </row>
    <row r="6609" spans="1:13" x14ac:dyDescent="0.2">
      <c r="A6609" s="3">
        <v>41852</v>
      </c>
      <c r="B6609" t="s">
        <v>9608</v>
      </c>
      <c r="C6609" t="s">
        <v>3090</v>
      </c>
      <c r="D6609" t="s">
        <v>9609</v>
      </c>
      <c r="E6609" t="s">
        <v>3089</v>
      </c>
      <c r="F6609" s="4">
        <v>3.1615151515151498</v>
      </c>
      <c r="G6609" s="4">
        <v>3.1</v>
      </c>
      <c r="H6609" s="4">
        <v>0.23772517236455501</v>
      </c>
      <c r="I6609" s="4">
        <v>3.79</v>
      </c>
      <c r="J6609" s="4">
        <v>2.7</v>
      </c>
      <c r="K6609" s="4">
        <v>3</v>
      </c>
      <c r="L6609" s="4">
        <v>3.32</v>
      </c>
      <c r="M6609" s="4">
        <v>33</v>
      </c>
    </row>
    <row r="6610" spans="1:13" x14ac:dyDescent="0.2">
      <c r="A6610" s="3">
        <v>41852</v>
      </c>
      <c r="B6610" t="s">
        <v>9877</v>
      </c>
      <c r="C6610" t="s">
        <v>3108</v>
      </c>
      <c r="D6610" t="s">
        <v>9878</v>
      </c>
      <c r="E6610" t="s">
        <v>3107</v>
      </c>
      <c r="F6610" s="4">
        <v>3.2016</v>
      </c>
      <c r="G6610" s="4">
        <v>3.2</v>
      </c>
      <c r="H6610" s="4">
        <v>0.23039241885675499</v>
      </c>
      <c r="I6610" s="4">
        <v>3.77</v>
      </c>
      <c r="J6610" s="4">
        <v>2.84</v>
      </c>
      <c r="K6610" s="4">
        <v>3</v>
      </c>
      <c r="L6610" s="4">
        <v>3.35</v>
      </c>
      <c r="M6610" s="4">
        <v>25</v>
      </c>
    </row>
    <row r="6611" spans="1:13" x14ac:dyDescent="0.2">
      <c r="A6611" s="3">
        <v>41852</v>
      </c>
      <c r="B6611" t="s">
        <v>9640</v>
      </c>
      <c r="C6611" t="s">
        <v>3093</v>
      </c>
      <c r="D6611" t="s">
        <v>9641</v>
      </c>
      <c r="E6611" t="s">
        <v>3092</v>
      </c>
      <c r="F6611" s="4">
        <v>3.1903703703703701</v>
      </c>
      <c r="G6611" s="4">
        <v>3.19</v>
      </c>
      <c r="H6611" s="4">
        <v>0.23094257497151299</v>
      </c>
      <c r="I6611" s="4">
        <v>3.76</v>
      </c>
      <c r="J6611" s="4">
        <v>2.85</v>
      </c>
      <c r="K6611" s="4">
        <v>3</v>
      </c>
      <c r="L6611" s="4">
        <v>3.32</v>
      </c>
      <c r="M6611" s="4">
        <v>27</v>
      </c>
    </row>
    <row r="6612" spans="1:13" x14ac:dyDescent="0.2">
      <c r="A6612" s="3">
        <v>41852</v>
      </c>
      <c r="B6612" t="s">
        <v>9879</v>
      </c>
      <c r="C6612" t="s">
        <v>3111</v>
      </c>
      <c r="D6612" t="s">
        <v>9880</v>
      </c>
      <c r="E6612" t="s">
        <v>3110</v>
      </c>
      <c r="F6612" s="4">
        <v>3.1507999999999998</v>
      </c>
      <c r="G6612" s="4">
        <v>3.13</v>
      </c>
      <c r="H6612" s="4">
        <v>0.24986529704356</v>
      </c>
      <c r="I6612" s="4">
        <v>3.75</v>
      </c>
      <c r="J6612" s="4">
        <v>2.7</v>
      </c>
      <c r="K6612" s="4">
        <v>3</v>
      </c>
      <c r="L6612" s="4">
        <v>3.27</v>
      </c>
      <c r="M6612" s="4">
        <v>25</v>
      </c>
    </row>
    <row r="6613" spans="1:13" x14ac:dyDescent="0.2">
      <c r="A6613" s="3">
        <v>41852</v>
      </c>
      <c r="B6613" t="s">
        <v>7808</v>
      </c>
      <c r="C6613" t="s">
        <v>3153</v>
      </c>
      <c r="D6613" t="s">
        <v>7809</v>
      </c>
      <c r="E6613" t="s">
        <v>3152</v>
      </c>
      <c r="F6613" s="4">
        <v>0.18512121212121199</v>
      </c>
      <c r="G6613" s="4">
        <v>0.19</v>
      </c>
      <c r="H6613" s="4">
        <v>4.8681206317067002E-2</v>
      </c>
      <c r="I6613" s="4">
        <v>0.25</v>
      </c>
      <c r="J6613" s="4">
        <v>0.02</v>
      </c>
      <c r="K6613" s="4">
        <v>0.18</v>
      </c>
      <c r="L6613" s="4">
        <v>0.21</v>
      </c>
      <c r="M6613" s="4">
        <v>33</v>
      </c>
    </row>
    <row r="6614" spans="1:13" x14ac:dyDescent="0.2">
      <c r="A6614" s="3">
        <v>41852</v>
      </c>
      <c r="B6614" t="s">
        <v>10179</v>
      </c>
      <c r="C6614" t="s">
        <v>4324</v>
      </c>
      <c r="D6614" t="s">
        <v>10180</v>
      </c>
      <c r="E6614" t="s">
        <v>4323</v>
      </c>
      <c r="F6614" s="4">
        <v>2.0168750000000002</v>
      </c>
      <c r="G6614" s="4">
        <v>2.0499999999999998</v>
      </c>
      <c r="H6614" s="4">
        <v>0.192646048493085</v>
      </c>
      <c r="I6614" s="4">
        <v>2.5</v>
      </c>
      <c r="J6614" s="4">
        <v>1.5</v>
      </c>
      <c r="K6614" s="4">
        <v>1.9750000000000001</v>
      </c>
      <c r="L6614" s="4">
        <v>2.1</v>
      </c>
      <c r="M6614" s="4">
        <v>32</v>
      </c>
    </row>
    <row r="6615" spans="1:13" x14ac:dyDescent="0.2">
      <c r="A6615" s="3">
        <v>41852</v>
      </c>
      <c r="B6615" t="s">
        <v>10199</v>
      </c>
      <c r="C6615" t="s">
        <v>4327</v>
      </c>
      <c r="D6615" t="s">
        <v>10200</v>
      </c>
      <c r="E6615" t="s">
        <v>4326</v>
      </c>
      <c r="F6615" s="4">
        <v>3.05066666666667</v>
      </c>
      <c r="G6615" s="4">
        <v>3.05</v>
      </c>
      <c r="H6615" s="4">
        <v>0.40808157850195098</v>
      </c>
      <c r="I6615" s="4">
        <v>4.42</v>
      </c>
      <c r="J6615" s="4">
        <v>2</v>
      </c>
      <c r="K6615" s="4">
        <v>3</v>
      </c>
      <c r="L6615" s="4">
        <v>3.2</v>
      </c>
      <c r="M6615" s="4">
        <v>30</v>
      </c>
    </row>
    <row r="6616" spans="1:13" x14ac:dyDescent="0.2">
      <c r="A6616" s="3">
        <v>41852</v>
      </c>
      <c r="B6616" t="s">
        <v>9658</v>
      </c>
      <c r="C6616" t="s">
        <v>3939</v>
      </c>
      <c r="D6616" t="s">
        <v>9659</v>
      </c>
      <c r="E6616" t="s">
        <v>3947</v>
      </c>
      <c r="F6616" s="4">
        <v>13.0239090909091</v>
      </c>
      <c r="G6616" s="4">
        <v>13.03</v>
      </c>
      <c r="H6616" s="4">
        <v>9.6882133168467596E-2</v>
      </c>
      <c r="I6616" s="4">
        <v>13.2</v>
      </c>
      <c r="J6616" s="4">
        <v>12.73</v>
      </c>
      <c r="K6616" s="4">
        <v>12.98</v>
      </c>
      <c r="L6616" s="4">
        <v>13.08</v>
      </c>
      <c r="M6616" s="4">
        <v>33</v>
      </c>
    </row>
    <row r="6617" spans="1:13" x14ac:dyDescent="0.2">
      <c r="A6617" s="3">
        <v>41852</v>
      </c>
      <c r="B6617" t="s">
        <v>9660</v>
      </c>
      <c r="C6617" t="s">
        <v>3942</v>
      </c>
      <c r="D6617" t="s">
        <v>9661</v>
      </c>
      <c r="E6617" t="s">
        <v>3949</v>
      </c>
      <c r="F6617" s="4">
        <v>13.0171212121212</v>
      </c>
      <c r="G6617" s="4">
        <v>13.03</v>
      </c>
      <c r="H6617" s="4">
        <v>0.12642333585412499</v>
      </c>
      <c r="I6617" s="4">
        <v>13.27</v>
      </c>
      <c r="J6617" s="4">
        <v>12.71</v>
      </c>
      <c r="K6617" s="4">
        <v>12.95</v>
      </c>
      <c r="L6617" s="4">
        <v>13.08</v>
      </c>
      <c r="M6617" s="4">
        <v>33</v>
      </c>
    </row>
    <row r="6618" spans="1:13" x14ac:dyDescent="0.2">
      <c r="A6618" s="3">
        <v>41852</v>
      </c>
      <c r="B6618" t="s">
        <v>9662</v>
      </c>
      <c r="C6618" t="s">
        <v>3952</v>
      </c>
      <c r="D6618" t="s">
        <v>9663</v>
      </c>
      <c r="E6618" t="s">
        <v>3951</v>
      </c>
      <c r="F6618" s="4">
        <v>12.9855757575758</v>
      </c>
      <c r="G6618" s="4">
        <v>12.96</v>
      </c>
      <c r="H6618" s="4">
        <v>0.16650357171526201</v>
      </c>
      <c r="I6618" s="4">
        <v>13.33</v>
      </c>
      <c r="J6618" s="4">
        <v>12.7</v>
      </c>
      <c r="K6618" s="4">
        <v>12.87</v>
      </c>
      <c r="L6618" s="4">
        <v>13.1</v>
      </c>
      <c r="M6618" s="4">
        <v>33</v>
      </c>
    </row>
    <row r="6619" spans="1:13" x14ac:dyDescent="0.2">
      <c r="A6619" s="3">
        <v>41852</v>
      </c>
      <c r="B6619" t="s">
        <v>9602</v>
      </c>
      <c r="C6619" t="s">
        <v>3936</v>
      </c>
      <c r="D6619" t="s">
        <v>9603</v>
      </c>
      <c r="E6619" t="s">
        <v>3935</v>
      </c>
      <c r="F6619" s="4">
        <v>12.939085714285699</v>
      </c>
      <c r="G6619" s="4">
        <v>12.93</v>
      </c>
      <c r="H6619" s="4">
        <v>0.20469739091825201</v>
      </c>
      <c r="I6619" s="4">
        <v>13.32</v>
      </c>
      <c r="J6619" s="4">
        <v>12.5</v>
      </c>
      <c r="K6619" s="4">
        <v>12.8</v>
      </c>
      <c r="L6619" s="4">
        <v>13.05</v>
      </c>
      <c r="M6619" s="4">
        <v>35</v>
      </c>
    </row>
    <row r="6620" spans="1:13" x14ac:dyDescent="0.2">
      <c r="A6620" s="3">
        <v>41852</v>
      </c>
      <c r="B6620" t="s">
        <v>9644</v>
      </c>
      <c r="C6620" t="s">
        <v>3939</v>
      </c>
      <c r="D6620" t="s">
        <v>9645</v>
      </c>
      <c r="E6620" t="s">
        <v>3938</v>
      </c>
      <c r="F6620" s="4">
        <v>12.849941176470599</v>
      </c>
      <c r="G6620" s="4">
        <v>12.75</v>
      </c>
      <c r="H6620" s="4">
        <v>0.34613904555710001</v>
      </c>
      <c r="I6620" s="4">
        <v>13.55</v>
      </c>
      <c r="J6620" s="4">
        <v>12.45</v>
      </c>
      <c r="K6620" s="4">
        <v>12.515000000000001</v>
      </c>
      <c r="L6620" s="4">
        <v>13.15</v>
      </c>
      <c r="M6620" s="4">
        <v>34</v>
      </c>
    </row>
    <row r="6621" spans="1:13" x14ac:dyDescent="0.2">
      <c r="A6621" s="3">
        <v>41852</v>
      </c>
      <c r="B6621" t="s">
        <v>10181</v>
      </c>
      <c r="C6621" t="s">
        <v>3579</v>
      </c>
      <c r="D6621" t="s">
        <v>10182</v>
      </c>
      <c r="E6621" t="s">
        <v>3578</v>
      </c>
      <c r="F6621" s="4">
        <v>2.4711428571428602</v>
      </c>
      <c r="G6621" s="4">
        <v>2.5</v>
      </c>
      <c r="H6621" s="4">
        <v>0.211823614588834</v>
      </c>
      <c r="I6621" s="4">
        <v>2.9</v>
      </c>
      <c r="J6621" s="4">
        <v>1.9</v>
      </c>
      <c r="K6621" s="4">
        <v>2.4</v>
      </c>
      <c r="L6621" s="4">
        <v>2.6</v>
      </c>
      <c r="M6621" s="4">
        <v>35</v>
      </c>
    </row>
    <row r="6622" spans="1:13" x14ac:dyDescent="0.2">
      <c r="A6622" s="3">
        <v>41852</v>
      </c>
      <c r="B6622" t="s">
        <v>10183</v>
      </c>
      <c r="C6622" t="s">
        <v>3582</v>
      </c>
      <c r="D6622" t="s">
        <v>10184</v>
      </c>
      <c r="E6622" t="s">
        <v>3581</v>
      </c>
      <c r="F6622" s="4">
        <v>3.8482352941176501</v>
      </c>
      <c r="G6622" s="4">
        <v>3.8</v>
      </c>
      <c r="H6622" s="4">
        <v>0.32414428687943497</v>
      </c>
      <c r="I6622" s="4">
        <v>5</v>
      </c>
      <c r="J6622" s="4">
        <v>3.3</v>
      </c>
      <c r="K6622" s="4">
        <v>3.7</v>
      </c>
      <c r="L6622" s="4">
        <v>4</v>
      </c>
      <c r="M6622" s="4">
        <v>34</v>
      </c>
    </row>
    <row r="6623" spans="1:13" x14ac:dyDescent="0.2">
      <c r="A6623" s="3">
        <v>41852</v>
      </c>
      <c r="B6623" t="s">
        <v>10201</v>
      </c>
      <c r="C6623" t="s">
        <v>3585</v>
      </c>
      <c r="D6623" t="s">
        <v>10202</v>
      </c>
      <c r="E6623" t="s">
        <v>3584</v>
      </c>
      <c r="F6623" s="4">
        <v>4.10666666666667</v>
      </c>
      <c r="G6623" s="4">
        <v>4</v>
      </c>
      <c r="H6623" s="4">
        <v>0.48108051461107998</v>
      </c>
      <c r="I6623" s="4">
        <v>5</v>
      </c>
      <c r="J6623" s="4">
        <v>3.1</v>
      </c>
      <c r="K6623" s="4">
        <v>3.8</v>
      </c>
      <c r="L6623" s="4">
        <v>4.45</v>
      </c>
      <c r="M6623" s="4">
        <v>27</v>
      </c>
    </row>
    <row r="6624" spans="1:13" x14ac:dyDescent="0.2">
      <c r="A6624" s="3">
        <v>41852</v>
      </c>
      <c r="B6624" t="s">
        <v>10203</v>
      </c>
      <c r="C6624" t="s">
        <v>3600</v>
      </c>
      <c r="D6624" t="s">
        <v>10204</v>
      </c>
      <c r="E6624" t="s">
        <v>3599</v>
      </c>
      <c r="F6624" s="4">
        <v>3.9581818181818198</v>
      </c>
      <c r="G6624" s="4">
        <v>3.76</v>
      </c>
      <c r="H6624" s="4">
        <v>0.70442997587346501</v>
      </c>
      <c r="I6624" s="4">
        <v>6</v>
      </c>
      <c r="J6624" s="4">
        <v>3.15</v>
      </c>
      <c r="K6624" s="4">
        <v>3.5</v>
      </c>
      <c r="L6624" s="4">
        <v>4.2</v>
      </c>
      <c r="M6624" s="4">
        <v>33</v>
      </c>
    </row>
    <row r="6625" spans="1:13" x14ac:dyDescent="0.2">
      <c r="A6625" s="3">
        <v>41852</v>
      </c>
      <c r="B6625" t="s">
        <v>10205</v>
      </c>
      <c r="C6625" t="s">
        <v>3603</v>
      </c>
      <c r="D6625" t="s">
        <v>10206</v>
      </c>
      <c r="E6625" t="s">
        <v>3602</v>
      </c>
      <c r="F6625" s="4">
        <v>3.9706060606060598</v>
      </c>
      <c r="G6625" s="4">
        <v>3.9</v>
      </c>
      <c r="H6625" s="4">
        <v>0.60330827212306704</v>
      </c>
      <c r="I6625" s="4">
        <v>5.8</v>
      </c>
      <c r="J6625" s="4">
        <v>3</v>
      </c>
      <c r="K6625" s="4">
        <v>3.6</v>
      </c>
      <c r="L6625" s="4">
        <v>4.2</v>
      </c>
      <c r="M6625" s="4">
        <v>33</v>
      </c>
    </row>
    <row r="6626" spans="1:13" x14ac:dyDescent="0.2">
      <c r="A6626" s="3">
        <v>41852</v>
      </c>
      <c r="B6626" t="s">
        <v>10189</v>
      </c>
      <c r="C6626" t="s">
        <v>3594</v>
      </c>
      <c r="D6626" t="s">
        <v>10190</v>
      </c>
      <c r="E6626" t="s">
        <v>3593</v>
      </c>
      <c r="F6626" s="4">
        <v>2.8693939393939401</v>
      </c>
      <c r="G6626" s="4">
        <v>2.89</v>
      </c>
      <c r="H6626" s="4">
        <v>0.29864212899743597</v>
      </c>
      <c r="I6626" s="4">
        <v>3.4</v>
      </c>
      <c r="J6626" s="4">
        <v>2.2000000000000002</v>
      </c>
      <c r="K6626" s="4">
        <v>2.7</v>
      </c>
      <c r="L6626" s="4">
        <v>3.1</v>
      </c>
      <c r="M6626" s="4">
        <v>33</v>
      </c>
    </row>
    <row r="6627" spans="1:13" x14ac:dyDescent="0.2">
      <c r="A6627" s="3">
        <v>41852</v>
      </c>
      <c r="B6627" t="s">
        <v>10207</v>
      </c>
      <c r="C6627" t="s">
        <v>3606</v>
      </c>
      <c r="D6627" t="s">
        <v>10208</v>
      </c>
      <c r="E6627" t="s">
        <v>3605</v>
      </c>
      <c r="F6627" s="4">
        <v>3.754375</v>
      </c>
      <c r="G6627" s="4">
        <v>3.8</v>
      </c>
      <c r="H6627" s="4">
        <v>0.342061468726159</v>
      </c>
      <c r="I6627" s="4">
        <v>4.4000000000000004</v>
      </c>
      <c r="J6627" s="4">
        <v>3</v>
      </c>
      <c r="K6627" s="4">
        <v>3.5</v>
      </c>
      <c r="L6627" s="4">
        <v>4</v>
      </c>
      <c r="M6627" s="4">
        <v>32</v>
      </c>
    </row>
    <row r="6628" spans="1:13" x14ac:dyDescent="0.2">
      <c r="A6628" s="3">
        <v>41852</v>
      </c>
      <c r="B6628" t="s">
        <v>10193</v>
      </c>
      <c r="C6628" t="s">
        <v>3597</v>
      </c>
      <c r="D6628" t="s">
        <v>10194</v>
      </c>
      <c r="E6628" t="s">
        <v>3596</v>
      </c>
      <c r="F6628" s="4">
        <v>3.5703030303030299</v>
      </c>
      <c r="G6628" s="4">
        <v>3.6</v>
      </c>
      <c r="H6628" s="4">
        <v>0.49473152345795601</v>
      </c>
      <c r="I6628" s="4">
        <v>4.3600000000000003</v>
      </c>
      <c r="J6628" s="4">
        <v>2.5</v>
      </c>
      <c r="K6628" s="4">
        <v>3.2</v>
      </c>
      <c r="L6628" s="4">
        <v>4</v>
      </c>
      <c r="M6628" s="4">
        <v>33</v>
      </c>
    </row>
    <row r="6629" spans="1:13" x14ac:dyDescent="0.2">
      <c r="A6629" s="3">
        <v>41852</v>
      </c>
      <c r="B6629" t="s">
        <v>10209</v>
      </c>
      <c r="C6629" t="s">
        <v>3609</v>
      </c>
      <c r="D6629" t="s">
        <v>10210</v>
      </c>
      <c r="E6629" t="s">
        <v>3608</v>
      </c>
      <c r="F6629" s="4">
        <v>3.6490624999999999</v>
      </c>
      <c r="G6629" s="4">
        <v>3.7</v>
      </c>
      <c r="H6629" s="4">
        <v>0.57779536155866595</v>
      </c>
      <c r="I6629" s="4">
        <v>4.6500000000000004</v>
      </c>
      <c r="J6629" s="4">
        <v>1.89</v>
      </c>
      <c r="K6629" s="4">
        <v>3.3</v>
      </c>
      <c r="L6629" s="4">
        <v>4.0225</v>
      </c>
      <c r="M6629" s="4">
        <v>32</v>
      </c>
    </row>
    <row r="6630" spans="1:13" x14ac:dyDescent="0.2">
      <c r="A6630" s="3">
        <v>41852</v>
      </c>
      <c r="B6630" t="s">
        <v>10213</v>
      </c>
      <c r="C6630" t="s">
        <v>3876</v>
      </c>
      <c r="D6630" t="s">
        <v>10214</v>
      </c>
      <c r="E6630" t="s">
        <v>3875</v>
      </c>
      <c r="F6630" s="4">
        <v>0.72</v>
      </c>
      <c r="G6630" s="4">
        <v>0.8</v>
      </c>
      <c r="H6630" s="4">
        <v>0.32350167439030902</v>
      </c>
      <c r="I6630" s="4">
        <v>1.4</v>
      </c>
      <c r="J6630" s="4">
        <v>0.25</v>
      </c>
      <c r="K6630" s="4">
        <v>0.45250000000000001</v>
      </c>
      <c r="L6630" s="4">
        <v>0.90249999999999997</v>
      </c>
      <c r="M6630" s="4">
        <v>16</v>
      </c>
    </row>
    <row r="6631" spans="1:13" x14ac:dyDescent="0.2">
      <c r="A6631" s="3">
        <v>41852</v>
      </c>
      <c r="B6631" t="s">
        <v>10217</v>
      </c>
      <c r="C6631" t="s">
        <v>3879</v>
      </c>
      <c r="D6631" t="s">
        <v>10218</v>
      </c>
      <c r="E6631" t="s">
        <v>3878</v>
      </c>
      <c r="F6631" s="4">
        <v>0.8125</v>
      </c>
      <c r="G6631" s="4">
        <v>0.84</v>
      </c>
      <c r="H6631" s="4">
        <v>0.34532110660465998</v>
      </c>
      <c r="I6631" s="4">
        <v>1.4</v>
      </c>
      <c r="J6631" s="4">
        <v>0.25</v>
      </c>
      <c r="K6631" s="4">
        <v>0.64249999999999996</v>
      </c>
      <c r="L6631" s="4">
        <v>0.93</v>
      </c>
      <c r="M6631" s="4">
        <v>16</v>
      </c>
    </row>
    <row r="6632" spans="1:13" x14ac:dyDescent="0.2">
      <c r="A6632" s="3">
        <v>41852</v>
      </c>
      <c r="B6632" t="s">
        <v>10219</v>
      </c>
      <c r="C6632" t="s">
        <v>3870</v>
      </c>
      <c r="D6632" t="s">
        <v>10220</v>
      </c>
      <c r="E6632" t="s">
        <v>3869</v>
      </c>
      <c r="F6632" s="4">
        <v>1.06388888888889</v>
      </c>
      <c r="G6632" s="4">
        <v>1.0549999999999999</v>
      </c>
      <c r="H6632" s="4">
        <v>0.295219537231869</v>
      </c>
      <c r="I6632" s="4">
        <v>1.8</v>
      </c>
      <c r="J6632" s="4">
        <v>0.56000000000000005</v>
      </c>
      <c r="K6632" s="4">
        <v>0.91500000000000004</v>
      </c>
      <c r="L6632" s="4">
        <v>1.2</v>
      </c>
      <c r="M6632" s="4">
        <v>18</v>
      </c>
    </row>
    <row r="6633" spans="1:13" x14ac:dyDescent="0.2">
      <c r="A6633" s="3">
        <v>41852</v>
      </c>
      <c r="B6633" t="s">
        <v>10221</v>
      </c>
      <c r="C6633" t="s">
        <v>3882</v>
      </c>
      <c r="D6633" t="s">
        <v>10222</v>
      </c>
      <c r="E6633" t="s">
        <v>3881</v>
      </c>
      <c r="F6633" s="4">
        <v>1.0306249999999999</v>
      </c>
      <c r="G6633" s="4">
        <v>0.95499999999999996</v>
      </c>
      <c r="H6633" s="4">
        <v>0.38958899282876702</v>
      </c>
      <c r="I6633" s="4">
        <v>1.83</v>
      </c>
      <c r="J6633" s="4">
        <v>0.47</v>
      </c>
      <c r="K6633" s="4">
        <v>0.78500000000000003</v>
      </c>
      <c r="L6633" s="4">
        <v>1.0974999999999999</v>
      </c>
      <c r="M6633" s="4">
        <v>16</v>
      </c>
    </row>
    <row r="6634" spans="1:13" x14ac:dyDescent="0.2">
      <c r="A6634" s="3">
        <v>41852</v>
      </c>
      <c r="B6634" t="s">
        <v>10223</v>
      </c>
      <c r="C6634" t="s">
        <v>3873</v>
      </c>
      <c r="D6634" t="s">
        <v>10224</v>
      </c>
      <c r="E6634" t="s">
        <v>3872</v>
      </c>
      <c r="F6634" s="4">
        <v>1.0505555555555599</v>
      </c>
      <c r="G6634" s="4">
        <v>1.04</v>
      </c>
      <c r="H6634" s="4">
        <v>0.31360282528405897</v>
      </c>
      <c r="I6634" s="4">
        <v>1.8</v>
      </c>
      <c r="J6634" s="4">
        <v>0.56000000000000005</v>
      </c>
      <c r="K6634" s="4">
        <v>0.92500000000000004</v>
      </c>
      <c r="L6634" s="4">
        <v>1.1599999999999999</v>
      </c>
      <c r="M6634" s="4">
        <v>18</v>
      </c>
    </row>
    <row r="6635" spans="1:13" x14ac:dyDescent="0.2">
      <c r="A6635" s="3">
        <v>41852</v>
      </c>
      <c r="B6635" t="s">
        <v>10225</v>
      </c>
      <c r="C6635" t="s">
        <v>3885</v>
      </c>
      <c r="D6635" t="s">
        <v>10226</v>
      </c>
      <c r="E6635" t="s">
        <v>3884</v>
      </c>
      <c r="F6635" s="4">
        <v>0.86124999999999996</v>
      </c>
      <c r="G6635" s="4">
        <v>0.82499999999999996</v>
      </c>
      <c r="H6635" s="4">
        <v>0.30318036435978701</v>
      </c>
      <c r="I6635" s="4">
        <v>1.39</v>
      </c>
      <c r="J6635" s="4">
        <v>0.33</v>
      </c>
      <c r="K6635" s="4">
        <v>0.67500000000000004</v>
      </c>
      <c r="L6635" s="4">
        <v>1.1025</v>
      </c>
      <c r="M6635" s="4">
        <v>16</v>
      </c>
    </row>
    <row r="6636" spans="1:13" x14ac:dyDescent="0.2">
      <c r="A6636" s="3">
        <v>41883</v>
      </c>
      <c r="B6636" t="s">
        <v>9622</v>
      </c>
      <c r="C6636" t="s">
        <v>3927</v>
      </c>
      <c r="D6636" t="s">
        <v>9623</v>
      </c>
      <c r="E6636" t="s">
        <v>3926</v>
      </c>
      <c r="F6636" s="4">
        <v>6.0250000000000004</v>
      </c>
      <c r="G6636" s="4">
        <v>6</v>
      </c>
      <c r="H6636" s="4">
        <v>0.30255434294483802</v>
      </c>
      <c r="I6636" s="4">
        <v>6.81</v>
      </c>
      <c r="J6636" s="4">
        <v>5.3</v>
      </c>
      <c r="K6636" s="4">
        <v>5.9</v>
      </c>
      <c r="L6636" s="4">
        <v>6.1</v>
      </c>
      <c r="M6636" s="4">
        <v>24</v>
      </c>
    </row>
    <row r="6637" spans="1:13" x14ac:dyDescent="0.2">
      <c r="A6637" s="3">
        <v>41883</v>
      </c>
      <c r="B6637" t="s">
        <v>9634</v>
      </c>
      <c r="C6637" t="s">
        <v>3930</v>
      </c>
      <c r="D6637" t="s">
        <v>9635</v>
      </c>
      <c r="E6637" t="s">
        <v>3929</v>
      </c>
      <c r="F6637" s="4">
        <v>6.4474999999999998</v>
      </c>
      <c r="G6637" s="4">
        <v>6.46</v>
      </c>
      <c r="H6637" s="4">
        <v>0.43567289285106697</v>
      </c>
      <c r="I6637" s="4">
        <v>7.37</v>
      </c>
      <c r="J6637" s="4">
        <v>5.5</v>
      </c>
      <c r="K6637" s="4">
        <v>6.2</v>
      </c>
      <c r="L6637" s="4">
        <v>6.55</v>
      </c>
      <c r="M6637" s="4">
        <v>24</v>
      </c>
    </row>
    <row r="6638" spans="1:13" x14ac:dyDescent="0.2">
      <c r="A6638" s="3">
        <v>41883</v>
      </c>
      <c r="B6638" t="s">
        <v>9646</v>
      </c>
      <c r="C6638" t="s">
        <v>3933</v>
      </c>
      <c r="D6638" t="s">
        <v>9647</v>
      </c>
      <c r="E6638" t="s">
        <v>3932</v>
      </c>
      <c r="F6638" s="4">
        <v>6.9928571428571402</v>
      </c>
      <c r="G6638" s="4">
        <v>7</v>
      </c>
      <c r="H6638" s="4">
        <v>0.57168297908143895</v>
      </c>
      <c r="I6638" s="4">
        <v>8.59</v>
      </c>
      <c r="J6638" s="4">
        <v>5.9</v>
      </c>
      <c r="K6638" s="4">
        <v>6.6</v>
      </c>
      <c r="L6638" s="4">
        <v>7.3</v>
      </c>
      <c r="M6638" s="4">
        <v>21</v>
      </c>
    </row>
    <row r="6639" spans="1:13" x14ac:dyDescent="0.2">
      <c r="A6639" s="3">
        <v>41883</v>
      </c>
      <c r="B6639" t="s">
        <v>9596</v>
      </c>
      <c r="C6639" t="s">
        <v>3918</v>
      </c>
      <c r="D6639" t="s">
        <v>9597</v>
      </c>
      <c r="E6639" t="s">
        <v>3917</v>
      </c>
      <c r="F6639" s="4">
        <v>2.9685647058823501</v>
      </c>
      <c r="G6639" s="4">
        <v>2.9049999999999998</v>
      </c>
      <c r="H6639" s="4">
        <v>0.208807247468486</v>
      </c>
      <c r="I6639" s="4">
        <v>3.8</v>
      </c>
      <c r="J6639" s="4">
        <v>2.75</v>
      </c>
      <c r="K6639" s="4">
        <v>2.8624999999999998</v>
      </c>
      <c r="L6639" s="4">
        <v>3</v>
      </c>
      <c r="M6639" s="4">
        <v>34</v>
      </c>
    </row>
    <row r="6640" spans="1:13" x14ac:dyDescent="0.2">
      <c r="A6640" s="3">
        <v>41883</v>
      </c>
      <c r="B6640" t="s">
        <v>9604</v>
      </c>
      <c r="C6640" t="s">
        <v>3921</v>
      </c>
      <c r="D6640" t="s">
        <v>9605</v>
      </c>
      <c r="E6640" t="s">
        <v>3920</v>
      </c>
      <c r="F6640" s="4">
        <v>3.6212558823529402</v>
      </c>
      <c r="G6640" s="4">
        <v>3.5</v>
      </c>
      <c r="H6640" s="4">
        <v>0.43927590776887299</v>
      </c>
      <c r="I6640" s="4">
        <v>4.5999999999999996</v>
      </c>
      <c r="J6640" s="4">
        <v>2.93</v>
      </c>
      <c r="K6640" s="4">
        <v>3.32</v>
      </c>
      <c r="L6640" s="4">
        <v>3.9</v>
      </c>
      <c r="M6640" s="4">
        <v>34</v>
      </c>
    </row>
    <row r="6641" spans="1:13" x14ac:dyDescent="0.2">
      <c r="A6641" s="3">
        <v>41883</v>
      </c>
      <c r="B6641" t="s">
        <v>9636</v>
      </c>
      <c r="C6641" t="s">
        <v>3924</v>
      </c>
      <c r="D6641" t="s">
        <v>9637</v>
      </c>
      <c r="E6641" t="s">
        <v>3923</v>
      </c>
      <c r="F6641" s="4">
        <v>4.4294392857142899</v>
      </c>
      <c r="G6641" s="4">
        <v>4.5</v>
      </c>
      <c r="H6641" s="4">
        <v>0.728709048446882</v>
      </c>
      <c r="I6641" s="4">
        <v>6</v>
      </c>
      <c r="J6641" s="4">
        <v>3.4</v>
      </c>
      <c r="K6641" s="4">
        <v>3.8149999999999999</v>
      </c>
      <c r="L6641" s="4">
        <v>4.7424999999999997</v>
      </c>
      <c r="M6641" s="4">
        <v>28</v>
      </c>
    </row>
    <row r="6642" spans="1:13" x14ac:dyDescent="0.2">
      <c r="A6642" s="3">
        <v>41883</v>
      </c>
      <c r="B6642" t="s">
        <v>10173</v>
      </c>
      <c r="C6642" t="s">
        <v>3988</v>
      </c>
      <c r="D6642" t="s">
        <v>10174</v>
      </c>
      <c r="E6642" t="s">
        <v>3987</v>
      </c>
      <c r="F6642" s="4">
        <v>4.5818181818181802</v>
      </c>
      <c r="G6642" s="4">
        <v>4.5999999999999996</v>
      </c>
      <c r="H6642" s="4">
        <v>0.29978590845650299</v>
      </c>
      <c r="I6642" s="4">
        <v>5.2</v>
      </c>
      <c r="J6642" s="4">
        <v>3.7</v>
      </c>
      <c r="K6642" s="4">
        <v>4.38</v>
      </c>
      <c r="L6642" s="4">
        <v>4.76</v>
      </c>
      <c r="M6642" s="4">
        <v>33</v>
      </c>
    </row>
    <row r="6643" spans="1:13" x14ac:dyDescent="0.2">
      <c r="A6643" s="3">
        <v>41883</v>
      </c>
      <c r="B6643" t="s">
        <v>10195</v>
      </c>
      <c r="C6643" t="s">
        <v>3991</v>
      </c>
      <c r="D6643" t="s">
        <v>10196</v>
      </c>
      <c r="E6643" t="s">
        <v>3990</v>
      </c>
      <c r="F6643" s="4">
        <v>4.3221212121212096</v>
      </c>
      <c r="G6643" s="4">
        <v>4.3499999999999996</v>
      </c>
      <c r="H6643" s="4">
        <v>0.39979492849270198</v>
      </c>
      <c r="I6643" s="4">
        <v>5.2</v>
      </c>
      <c r="J6643" s="4">
        <v>3.3</v>
      </c>
      <c r="K6643" s="4">
        <v>4</v>
      </c>
      <c r="L6643" s="4">
        <v>4.5999999999999996</v>
      </c>
      <c r="M6643" s="4">
        <v>33</v>
      </c>
    </row>
    <row r="6644" spans="1:13" x14ac:dyDescent="0.2">
      <c r="A6644" s="3">
        <v>41883</v>
      </c>
      <c r="B6644" t="s">
        <v>10177</v>
      </c>
      <c r="C6644" t="s">
        <v>3994</v>
      </c>
      <c r="D6644" t="s">
        <v>10178</v>
      </c>
      <c r="E6644" t="s">
        <v>3993</v>
      </c>
      <c r="F6644" s="4">
        <v>4.7862499999999999</v>
      </c>
      <c r="G6644" s="4">
        <v>4.8499999999999996</v>
      </c>
      <c r="H6644" s="4">
        <v>0.28832944866548399</v>
      </c>
      <c r="I6644" s="4">
        <v>5.2</v>
      </c>
      <c r="J6644" s="4">
        <v>3.4</v>
      </c>
      <c r="K6644" s="4">
        <v>4.7</v>
      </c>
      <c r="L6644" s="4">
        <v>4.9000000000000004</v>
      </c>
      <c r="M6644" s="4">
        <v>32</v>
      </c>
    </row>
    <row r="6645" spans="1:13" x14ac:dyDescent="0.2">
      <c r="A6645" s="3">
        <v>41883</v>
      </c>
      <c r="B6645" t="s">
        <v>10197</v>
      </c>
      <c r="C6645" t="s">
        <v>3997</v>
      </c>
      <c r="D6645" t="s">
        <v>10198</v>
      </c>
      <c r="E6645" t="s">
        <v>3996</v>
      </c>
      <c r="F6645" s="4">
        <v>4.5674999999999999</v>
      </c>
      <c r="G6645" s="4">
        <v>4.5250000000000004</v>
      </c>
      <c r="H6645" s="4">
        <v>0.337218221678868</v>
      </c>
      <c r="I6645" s="4">
        <v>5.2</v>
      </c>
      <c r="J6645" s="4">
        <v>3.5</v>
      </c>
      <c r="K6645" s="4">
        <v>4.4000000000000004</v>
      </c>
      <c r="L6645" s="4">
        <v>4.8</v>
      </c>
      <c r="M6645" s="4">
        <v>32</v>
      </c>
    </row>
    <row r="6646" spans="1:13" x14ac:dyDescent="0.2">
      <c r="A6646" s="3">
        <v>41883</v>
      </c>
      <c r="B6646" t="s">
        <v>7652</v>
      </c>
      <c r="C6646" t="s">
        <v>3900</v>
      </c>
      <c r="D6646" t="s">
        <v>7653</v>
      </c>
      <c r="E6646" t="s">
        <v>3899</v>
      </c>
      <c r="F6646" s="4">
        <v>3.0554285714285698</v>
      </c>
      <c r="G6646" s="4">
        <v>3</v>
      </c>
      <c r="H6646" s="4">
        <v>0.191669796588742</v>
      </c>
      <c r="I6646" s="4">
        <v>4</v>
      </c>
      <c r="J6646" s="4">
        <v>2.95</v>
      </c>
      <c r="K6646" s="4">
        <v>3</v>
      </c>
      <c r="L6646" s="4">
        <v>3</v>
      </c>
      <c r="M6646" s="4">
        <v>35</v>
      </c>
    </row>
    <row r="6647" spans="1:13" x14ac:dyDescent="0.2">
      <c r="A6647" s="3">
        <v>41883</v>
      </c>
      <c r="B6647" t="s">
        <v>7758</v>
      </c>
      <c r="C6647" t="s">
        <v>3912</v>
      </c>
      <c r="D6647" t="s">
        <v>7759</v>
      </c>
      <c r="E6647" t="s">
        <v>3911</v>
      </c>
      <c r="F6647" s="4">
        <v>3.9233333333333298</v>
      </c>
      <c r="G6647" s="4">
        <v>3.88</v>
      </c>
      <c r="H6647" s="4">
        <v>0.47247303545363201</v>
      </c>
      <c r="I6647" s="4">
        <v>5</v>
      </c>
      <c r="J6647" s="4">
        <v>3</v>
      </c>
      <c r="K6647" s="4">
        <v>3.5</v>
      </c>
      <c r="L6647" s="4">
        <v>4.21</v>
      </c>
      <c r="M6647" s="4">
        <v>27</v>
      </c>
    </row>
    <row r="6648" spans="1:13" x14ac:dyDescent="0.2">
      <c r="A6648" s="3">
        <v>41883</v>
      </c>
      <c r="B6648" t="s">
        <v>7678</v>
      </c>
      <c r="C6648" t="s">
        <v>3903</v>
      </c>
      <c r="D6648" t="s">
        <v>7679</v>
      </c>
      <c r="E6648" t="s">
        <v>3902</v>
      </c>
      <c r="F6648" s="4">
        <v>3.1685294117647098</v>
      </c>
      <c r="G6648" s="4">
        <v>3</v>
      </c>
      <c r="H6648" s="4">
        <v>0.29548247502707897</v>
      </c>
      <c r="I6648" s="4">
        <v>4.5</v>
      </c>
      <c r="J6648" s="4">
        <v>2.97</v>
      </c>
      <c r="K6648" s="4">
        <v>3</v>
      </c>
      <c r="L6648" s="4">
        <v>3.25</v>
      </c>
      <c r="M6648" s="4">
        <v>34</v>
      </c>
    </row>
    <row r="6649" spans="1:13" x14ac:dyDescent="0.2">
      <c r="A6649" s="3">
        <v>41883</v>
      </c>
      <c r="B6649" t="s">
        <v>7784</v>
      </c>
      <c r="C6649" t="s">
        <v>3915</v>
      </c>
      <c r="D6649" t="s">
        <v>7785</v>
      </c>
      <c r="E6649" t="s">
        <v>3914</v>
      </c>
      <c r="F6649" s="4">
        <v>4.1174074074074101</v>
      </c>
      <c r="G6649" s="4">
        <v>4</v>
      </c>
      <c r="H6649" s="4">
        <v>0.55499544414341195</v>
      </c>
      <c r="I6649" s="4">
        <v>5.25</v>
      </c>
      <c r="J6649" s="4">
        <v>3</v>
      </c>
      <c r="K6649" s="4">
        <v>3.75</v>
      </c>
      <c r="L6649" s="4">
        <v>4.5549999999999997</v>
      </c>
      <c r="M6649" s="4">
        <v>27</v>
      </c>
    </row>
    <row r="6650" spans="1:13" x14ac:dyDescent="0.2">
      <c r="A6650" s="3">
        <v>41883</v>
      </c>
      <c r="B6650" t="s">
        <v>7712</v>
      </c>
      <c r="C6650" t="s">
        <v>3906</v>
      </c>
      <c r="D6650" t="s">
        <v>7713</v>
      </c>
      <c r="E6650" t="s">
        <v>3905</v>
      </c>
      <c r="F6650" s="4">
        <v>3.4405882352941202</v>
      </c>
      <c r="G6650" s="4">
        <v>3.5</v>
      </c>
      <c r="H6650" s="4">
        <v>0.28984783025905603</v>
      </c>
      <c r="I6650" s="4">
        <v>4.5</v>
      </c>
      <c r="J6650" s="4">
        <v>3</v>
      </c>
      <c r="K6650" s="4">
        <v>3.25</v>
      </c>
      <c r="L6650" s="4">
        <v>3.5</v>
      </c>
      <c r="M6650" s="4">
        <v>34</v>
      </c>
    </row>
    <row r="6651" spans="1:13" x14ac:dyDescent="0.2">
      <c r="A6651" s="3">
        <v>41883</v>
      </c>
      <c r="B6651" t="s">
        <v>7810</v>
      </c>
      <c r="C6651" t="s">
        <v>4436</v>
      </c>
      <c r="D6651" t="s">
        <v>7811</v>
      </c>
      <c r="E6651" t="s">
        <v>4435</v>
      </c>
      <c r="F6651" s="4">
        <v>4.3162962962962999</v>
      </c>
      <c r="G6651" s="4">
        <v>4.25</v>
      </c>
      <c r="H6651" s="4">
        <v>0.68197196055685105</v>
      </c>
      <c r="I6651" s="4">
        <v>5.75</v>
      </c>
      <c r="J6651" s="4">
        <v>3</v>
      </c>
      <c r="K6651" s="4">
        <v>3.9</v>
      </c>
      <c r="L6651" s="4">
        <v>4.585</v>
      </c>
      <c r="M6651" s="4">
        <v>27</v>
      </c>
    </row>
    <row r="6652" spans="1:13" x14ac:dyDescent="0.2">
      <c r="A6652" s="3">
        <v>41883</v>
      </c>
      <c r="B6652" t="s">
        <v>7622</v>
      </c>
      <c r="C6652" t="s">
        <v>3897</v>
      </c>
      <c r="D6652" t="s">
        <v>7623</v>
      </c>
      <c r="E6652" t="s">
        <v>3896</v>
      </c>
      <c r="F6652" s="4">
        <v>3.0128571428571398</v>
      </c>
      <c r="G6652" s="4">
        <v>3</v>
      </c>
      <c r="H6652" s="4">
        <v>8.5183933467575898E-2</v>
      </c>
      <c r="I6652" s="4">
        <v>3.5</v>
      </c>
      <c r="J6652" s="4">
        <v>2.95</v>
      </c>
      <c r="K6652" s="4">
        <v>3</v>
      </c>
      <c r="L6652" s="4">
        <v>3</v>
      </c>
      <c r="M6652" s="4">
        <v>35</v>
      </c>
    </row>
    <row r="6653" spans="1:13" x14ac:dyDescent="0.2">
      <c r="A6653" s="3">
        <v>41883</v>
      </c>
      <c r="B6653" t="s">
        <v>7730</v>
      </c>
      <c r="C6653" t="s">
        <v>3909</v>
      </c>
      <c r="D6653" t="s">
        <v>7731</v>
      </c>
      <c r="E6653" t="s">
        <v>3908</v>
      </c>
      <c r="F6653" s="4">
        <v>3.6539999999999999</v>
      </c>
      <c r="G6653" s="4">
        <v>3.5</v>
      </c>
      <c r="H6653" s="4">
        <v>0.34536596105989298</v>
      </c>
      <c r="I6653" s="4">
        <v>4.5</v>
      </c>
      <c r="J6653" s="4">
        <v>3</v>
      </c>
      <c r="K6653" s="4">
        <v>3.5</v>
      </c>
      <c r="L6653" s="4">
        <v>3.9550000000000001</v>
      </c>
      <c r="M6653" s="4">
        <v>35</v>
      </c>
    </row>
    <row r="6654" spans="1:13" x14ac:dyDescent="0.2">
      <c r="A6654" s="3">
        <v>41883</v>
      </c>
      <c r="B6654" t="s">
        <v>7812</v>
      </c>
      <c r="C6654" t="s">
        <v>3081</v>
      </c>
      <c r="D6654" t="s">
        <v>7813</v>
      </c>
      <c r="E6654" t="s">
        <v>3080</v>
      </c>
      <c r="F6654" s="4">
        <v>3.53923684210526</v>
      </c>
      <c r="G6654" s="4">
        <v>3.5350000000000001</v>
      </c>
      <c r="H6654" s="4">
        <v>0.38044564439050199</v>
      </c>
      <c r="I6654" s="4">
        <v>4.28</v>
      </c>
      <c r="J6654" s="4">
        <v>2.17</v>
      </c>
      <c r="K6654" s="4">
        <v>3.4024999999999999</v>
      </c>
      <c r="L6654" s="4">
        <v>3.7875000000000001</v>
      </c>
      <c r="M6654" s="4">
        <v>38</v>
      </c>
    </row>
    <row r="6655" spans="1:13" x14ac:dyDescent="0.2">
      <c r="A6655" s="3">
        <v>41883</v>
      </c>
      <c r="B6655" t="s">
        <v>9566</v>
      </c>
      <c r="C6655" t="s">
        <v>3072</v>
      </c>
      <c r="D6655" t="s">
        <v>9567</v>
      </c>
      <c r="E6655" t="s">
        <v>3071</v>
      </c>
      <c r="F6655" s="4">
        <v>3.9649999999999999</v>
      </c>
      <c r="G6655" s="4">
        <v>3.93</v>
      </c>
      <c r="H6655" s="4">
        <v>0.13748218557817399</v>
      </c>
      <c r="I6655" s="4">
        <v>4.42</v>
      </c>
      <c r="J6655" s="4">
        <v>3.71</v>
      </c>
      <c r="K6655" s="4">
        <v>3.8849999999999998</v>
      </c>
      <c r="L6655" s="4">
        <v>3.9975000000000001</v>
      </c>
      <c r="M6655" s="4">
        <v>38</v>
      </c>
    </row>
    <row r="6656" spans="1:13" x14ac:dyDescent="0.2">
      <c r="A6656" s="3">
        <v>41883</v>
      </c>
      <c r="B6656" t="s">
        <v>9598</v>
      </c>
      <c r="C6656" t="s">
        <v>3075</v>
      </c>
      <c r="D6656" t="s">
        <v>9599</v>
      </c>
      <c r="E6656" t="s">
        <v>3074</v>
      </c>
      <c r="F6656" s="4">
        <v>3.4705263157894701</v>
      </c>
      <c r="G6656" s="4">
        <v>3.45</v>
      </c>
      <c r="H6656" s="4">
        <v>0.255638547281763</v>
      </c>
      <c r="I6656" s="4">
        <v>4.22</v>
      </c>
      <c r="J6656" s="4">
        <v>3</v>
      </c>
      <c r="K6656" s="4">
        <v>3.3125</v>
      </c>
      <c r="L6656" s="4">
        <v>3.5724999999999998</v>
      </c>
      <c r="M6656" s="4">
        <v>38</v>
      </c>
    </row>
    <row r="6657" spans="1:13" x14ac:dyDescent="0.2">
      <c r="A6657" s="3">
        <v>41883</v>
      </c>
      <c r="B6657" t="s">
        <v>7286</v>
      </c>
      <c r="C6657" t="s">
        <v>3102</v>
      </c>
      <c r="D6657" t="s">
        <v>7287</v>
      </c>
      <c r="E6657" t="s">
        <v>3101</v>
      </c>
      <c r="F6657" s="4">
        <v>3.4846875000000002</v>
      </c>
      <c r="G6657" s="4">
        <v>3.5</v>
      </c>
      <c r="H6657" s="4">
        <v>0.242353838559483</v>
      </c>
      <c r="I6657" s="4">
        <v>4.04</v>
      </c>
      <c r="J6657" s="4">
        <v>3</v>
      </c>
      <c r="K6657" s="4">
        <v>3.3</v>
      </c>
      <c r="L6657" s="4">
        <v>3.6</v>
      </c>
      <c r="M6657" s="4">
        <v>32</v>
      </c>
    </row>
    <row r="6658" spans="1:13" x14ac:dyDescent="0.2">
      <c r="A6658" s="3">
        <v>41883</v>
      </c>
      <c r="B6658" t="s">
        <v>9638</v>
      </c>
      <c r="C6658" t="s">
        <v>3078</v>
      </c>
      <c r="D6658" t="s">
        <v>9639</v>
      </c>
      <c r="E6658" t="s">
        <v>3077</v>
      </c>
      <c r="F6658" s="4">
        <v>3.4860606060606099</v>
      </c>
      <c r="G6658" s="4">
        <v>3.5</v>
      </c>
      <c r="H6658" s="4">
        <v>0.23777535871515601</v>
      </c>
      <c r="I6658" s="4">
        <v>3.98</v>
      </c>
      <c r="J6658" s="4">
        <v>3</v>
      </c>
      <c r="K6658" s="4">
        <v>3.37</v>
      </c>
      <c r="L6658" s="4">
        <v>3.64</v>
      </c>
      <c r="M6658" s="4">
        <v>33</v>
      </c>
    </row>
    <row r="6659" spans="1:13" x14ac:dyDescent="0.2">
      <c r="A6659" s="3">
        <v>41883</v>
      </c>
      <c r="B6659" t="s">
        <v>7742</v>
      </c>
      <c r="C6659" t="s">
        <v>3105</v>
      </c>
      <c r="D6659" t="s">
        <v>7743</v>
      </c>
      <c r="E6659" t="s">
        <v>3104</v>
      </c>
      <c r="F6659" s="4">
        <v>3.4074193548387099</v>
      </c>
      <c r="G6659" s="4">
        <v>3.5</v>
      </c>
      <c r="H6659" s="4">
        <v>0.29256301591207601</v>
      </c>
      <c r="I6659" s="4">
        <v>4</v>
      </c>
      <c r="J6659" s="4">
        <v>3</v>
      </c>
      <c r="K6659" s="4">
        <v>3.2</v>
      </c>
      <c r="L6659" s="4">
        <v>3.5449999999999999</v>
      </c>
      <c r="M6659" s="4">
        <v>31</v>
      </c>
    </row>
    <row r="6660" spans="1:13" x14ac:dyDescent="0.2">
      <c r="A6660" s="3">
        <v>41883</v>
      </c>
      <c r="B6660" t="s">
        <v>7744</v>
      </c>
      <c r="C6660" t="s">
        <v>3126</v>
      </c>
      <c r="D6660" t="s">
        <v>7745</v>
      </c>
      <c r="E6660" t="s">
        <v>3125</v>
      </c>
      <c r="F6660" s="4">
        <v>0.48921052631578898</v>
      </c>
      <c r="G6660" s="4">
        <v>0.46</v>
      </c>
      <c r="H6660" s="4">
        <v>0.14054683895504699</v>
      </c>
      <c r="I6660" s="4">
        <v>0.81</v>
      </c>
      <c r="J6660" s="4">
        <v>0.15</v>
      </c>
      <c r="K6660" s="4">
        <v>0.4325</v>
      </c>
      <c r="L6660" s="4">
        <v>0.5675</v>
      </c>
      <c r="M6660" s="4">
        <v>38</v>
      </c>
    </row>
    <row r="6661" spans="1:13" x14ac:dyDescent="0.2">
      <c r="A6661" s="3">
        <v>41883</v>
      </c>
      <c r="B6661" t="s">
        <v>7752</v>
      </c>
      <c r="C6661" t="s">
        <v>3129</v>
      </c>
      <c r="D6661" t="s">
        <v>7753</v>
      </c>
      <c r="E6661" t="s">
        <v>3128</v>
      </c>
      <c r="F6661" s="4">
        <v>0.28357894736842099</v>
      </c>
      <c r="G6661" s="4">
        <v>0.28999999999999998</v>
      </c>
      <c r="H6661" s="4">
        <v>6.4458086771276193E-2</v>
      </c>
      <c r="I6661" s="4">
        <v>0.51</v>
      </c>
      <c r="J6661" s="4">
        <v>0.16</v>
      </c>
      <c r="K6661" s="4">
        <v>0.24249999999999999</v>
      </c>
      <c r="L6661" s="4">
        <v>0.3175</v>
      </c>
      <c r="M6661" s="4">
        <v>38</v>
      </c>
    </row>
    <row r="6662" spans="1:13" x14ac:dyDescent="0.2">
      <c r="A6662" s="3">
        <v>41883</v>
      </c>
      <c r="B6662" t="s">
        <v>7762</v>
      </c>
      <c r="C6662" t="s">
        <v>3132</v>
      </c>
      <c r="D6662" t="s">
        <v>7763</v>
      </c>
      <c r="E6662" t="s">
        <v>3131</v>
      </c>
      <c r="F6662" s="4">
        <v>0.27978947368421098</v>
      </c>
      <c r="G6662" s="4">
        <v>0.3</v>
      </c>
      <c r="H6662" s="4">
        <v>8.9566873067372696E-2</v>
      </c>
      <c r="I6662" s="4">
        <v>0.49</v>
      </c>
      <c r="J6662" s="4">
        <v>-0.04</v>
      </c>
      <c r="K6662" s="4">
        <v>0.26400000000000001</v>
      </c>
      <c r="L6662" s="4">
        <v>0.32750000000000001</v>
      </c>
      <c r="M6662" s="4">
        <v>38</v>
      </c>
    </row>
    <row r="6663" spans="1:13" x14ac:dyDescent="0.2">
      <c r="A6663" s="3">
        <v>41883</v>
      </c>
      <c r="B6663" t="s">
        <v>7770</v>
      </c>
      <c r="C6663" t="s">
        <v>3135</v>
      </c>
      <c r="D6663" t="s">
        <v>7771</v>
      </c>
      <c r="E6663" t="s">
        <v>3134</v>
      </c>
      <c r="F6663" s="4">
        <v>-4.7394736842105302E-2</v>
      </c>
      <c r="G6663" s="4">
        <v>-5.5E-2</v>
      </c>
      <c r="H6663" s="4">
        <v>0.124688051720366</v>
      </c>
      <c r="I6663" s="4">
        <v>0.3</v>
      </c>
      <c r="J6663" s="4">
        <v>-0.36</v>
      </c>
      <c r="K6663" s="4">
        <v>-0.1075</v>
      </c>
      <c r="L6663" s="4">
        <v>-0.02</v>
      </c>
      <c r="M6663" s="4">
        <v>38</v>
      </c>
    </row>
    <row r="6664" spans="1:13" x14ac:dyDescent="0.2">
      <c r="A6664" s="3">
        <v>41883</v>
      </c>
      <c r="B6664" t="s">
        <v>7778</v>
      </c>
      <c r="C6664" t="s">
        <v>3138</v>
      </c>
      <c r="D6664" t="s">
        <v>7779</v>
      </c>
      <c r="E6664" t="s">
        <v>3137</v>
      </c>
      <c r="F6664" s="4">
        <v>-0.33755263157894699</v>
      </c>
      <c r="G6664" s="4">
        <v>-0.32</v>
      </c>
      <c r="H6664" s="4">
        <v>0.144000881635518</v>
      </c>
      <c r="I6664" s="4">
        <v>-7.6999999999999999E-2</v>
      </c>
      <c r="J6664" s="4">
        <v>-0.95</v>
      </c>
      <c r="K6664" s="4">
        <v>-0.38</v>
      </c>
      <c r="L6664" s="4">
        <v>-0.26250000000000001</v>
      </c>
      <c r="M6664" s="4">
        <v>38</v>
      </c>
    </row>
    <row r="6665" spans="1:13" x14ac:dyDescent="0.2">
      <c r="A6665" s="3">
        <v>41883</v>
      </c>
      <c r="B6665" t="s">
        <v>7788</v>
      </c>
      <c r="C6665" t="s">
        <v>3141</v>
      </c>
      <c r="D6665" t="s">
        <v>7789</v>
      </c>
      <c r="E6665" t="s">
        <v>3140</v>
      </c>
      <c r="F6665" s="4">
        <v>0.14421052631578901</v>
      </c>
      <c r="G6665" s="4">
        <v>0.17</v>
      </c>
      <c r="H6665" s="4">
        <v>9.61033109350998E-2</v>
      </c>
      <c r="I6665" s="4">
        <v>0.3</v>
      </c>
      <c r="J6665" s="4">
        <v>-0.22</v>
      </c>
      <c r="K6665" s="4">
        <v>0.1125</v>
      </c>
      <c r="L6665" s="4">
        <v>0.19</v>
      </c>
      <c r="M6665" s="4">
        <v>38</v>
      </c>
    </row>
    <row r="6666" spans="1:13" x14ac:dyDescent="0.2">
      <c r="A6666" s="3">
        <v>41883</v>
      </c>
      <c r="B6666" t="s">
        <v>7796</v>
      </c>
      <c r="C6666" t="s">
        <v>3144</v>
      </c>
      <c r="D6666" t="s">
        <v>7797</v>
      </c>
      <c r="E6666" t="s">
        <v>3143</v>
      </c>
      <c r="F6666" s="4">
        <v>0.27442105263157901</v>
      </c>
      <c r="G6666" s="4">
        <v>0.28000000000000003</v>
      </c>
      <c r="H6666" s="4">
        <v>7.5845016789733696E-2</v>
      </c>
      <c r="I6666" s="4">
        <v>0.51</v>
      </c>
      <c r="J6666" s="4">
        <v>0.1</v>
      </c>
      <c r="K6666" s="4">
        <v>0.24</v>
      </c>
      <c r="L6666" s="4">
        <v>0.3175</v>
      </c>
      <c r="M6666" s="4">
        <v>38</v>
      </c>
    </row>
    <row r="6667" spans="1:13" x14ac:dyDescent="0.2">
      <c r="A6667" s="3">
        <v>41883</v>
      </c>
      <c r="B6667" t="s">
        <v>7804</v>
      </c>
      <c r="C6667" t="s">
        <v>3147</v>
      </c>
      <c r="D6667" t="s">
        <v>7805</v>
      </c>
      <c r="E6667" t="s">
        <v>3146</v>
      </c>
      <c r="F6667" s="4">
        <v>0.26428947368421102</v>
      </c>
      <c r="G6667" s="4">
        <v>0.27500000000000002</v>
      </c>
      <c r="H6667" s="4">
        <v>7.5492941461611604E-2</v>
      </c>
      <c r="I6667" s="4">
        <v>0.48</v>
      </c>
      <c r="J6667" s="4">
        <v>0.1</v>
      </c>
      <c r="K6667" s="4">
        <v>0.23250000000000001</v>
      </c>
      <c r="L6667" s="4">
        <v>0.3</v>
      </c>
      <c r="M6667" s="4">
        <v>38</v>
      </c>
    </row>
    <row r="6668" spans="1:13" x14ac:dyDescent="0.2">
      <c r="A6668" s="3">
        <v>41883</v>
      </c>
      <c r="B6668" t="s">
        <v>7706</v>
      </c>
      <c r="C6668" t="s">
        <v>3114</v>
      </c>
      <c r="D6668" t="s">
        <v>7707</v>
      </c>
      <c r="E6668" t="s">
        <v>3113</v>
      </c>
      <c r="F6668" s="4">
        <v>0.45447368421052597</v>
      </c>
      <c r="G6668" s="4">
        <v>0.46</v>
      </c>
      <c r="H6668" s="4">
        <v>4.4094331830443402E-2</v>
      </c>
      <c r="I6668" s="4">
        <v>0.53</v>
      </c>
      <c r="J6668" s="4">
        <v>0.36</v>
      </c>
      <c r="K6668" s="4">
        <v>0.42</v>
      </c>
      <c r="L6668" s="4">
        <v>0.48749999999999999</v>
      </c>
      <c r="M6668" s="4">
        <v>38</v>
      </c>
    </row>
    <row r="6669" spans="1:13" x14ac:dyDescent="0.2">
      <c r="A6669" s="3">
        <v>41883</v>
      </c>
      <c r="B6669" t="s">
        <v>7814</v>
      </c>
      <c r="C6669" t="s">
        <v>3150</v>
      </c>
      <c r="D6669" t="s">
        <v>7815</v>
      </c>
      <c r="E6669" t="s">
        <v>3149</v>
      </c>
      <c r="F6669" s="4">
        <v>0.38989473684210502</v>
      </c>
      <c r="G6669" s="4">
        <v>0.39800000000000002</v>
      </c>
      <c r="H6669" s="4">
        <v>8.8735193503733906E-2</v>
      </c>
      <c r="I6669" s="4">
        <v>0.66</v>
      </c>
      <c r="J6669" s="4">
        <v>0.2</v>
      </c>
      <c r="K6669" s="4">
        <v>0.35</v>
      </c>
      <c r="L6669" s="4">
        <v>0.42749999999999999</v>
      </c>
      <c r="M6669" s="4">
        <v>38</v>
      </c>
    </row>
    <row r="6670" spans="1:13" x14ac:dyDescent="0.2">
      <c r="A6670" s="3">
        <v>41883</v>
      </c>
      <c r="B6670" t="s">
        <v>7716</v>
      </c>
      <c r="C6670" t="s">
        <v>3117</v>
      </c>
      <c r="D6670" t="s">
        <v>7717</v>
      </c>
      <c r="E6670" t="s">
        <v>3116</v>
      </c>
      <c r="F6670" s="4">
        <v>0.479973684210526</v>
      </c>
      <c r="G6670" s="4">
        <v>0.49</v>
      </c>
      <c r="H6670" s="4">
        <v>7.8867143448900695E-2</v>
      </c>
      <c r="I6670" s="4">
        <v>0.65</v>
      </c>
      <c r="J6670" s="4">
        <v>0.24</v>
      </c>
      <c r="K6670" s="4">
        <v>0.4425</v>
      </c>
      <c r="L6670" s="4">
        <v>0.53749999999999998</v>
      </c>
      <c r="M6670" s="4">
        <v>38</v>
      </c>
    </row>
    <row r="6671" spans="1:13" x14ac:dyDescent="0.2">
      <c r="A6671" s="3">
        <v>41883</v>
      </c>
      <c r="B6671" t="s">
        <v>7724</v>
      </c>
      <c r="C6671" t="s">
        <v>3120</v>
      </c>
      <c r="D6671" t="s">
        <v>7725</v>
      </c>
      <c r="E6671" t="s">
        <v>3119</v>
      </c>
      <c r="F6671" s="4">
        <v>0.77352631578947395</v>
      </c>
      <c r="G6671" s="4">
        <v>0.76</v>
      </c>
      <c r="H6671" s="4">
        <v>9.9404099334172893E-2</v>
      </c>
      <c r="I6671" s="4">
        <v>0.95</v>
      </c>
      <c r="J6671" s="4">
        <v>0.56000000000000005</v>
      </c>
      <c r="K6671" s="4">
        <v>0.70499999999999996</v>
      </c>
      <c r="L6671" s="4">
        <v>0.86499999999999999</v>
      </c>
      <c r="M6671" s="4">
        <v>38</v>
      </c>
    </row>
    <row r="6672" spans="1:13" x14ac:dyDescent="0.2">
      <c r="A6672" s="3">
        <v>41883</v>
      </c>
      <c r="B6672" t="s">
        <v>7734</v>
      </c>
      <c r="C6672" t="s">
        <v>3123</v>
      </c>
      <c r="D6672" t="s">
        <v>7735</v>
      </c>
      <c r="E6672" t="s">
        <v>3122</v>
      </c>
      <c r="F6672" s="4">
        <v>0.48071052631578898</v>
      </c>
      <c r="G6672" s="4">
        <v>0.47499999999999998</v>
      </c>
      <c r="H6672" s="4">
        <v>9.3841415364184194E-2</v>
      </c>
      <c r="I6672" s="4">
        <v>0.77</v>
      </c>
      <c r="J6672" s="4">
        <v>0.3</v>
      </c>
      <c r="K6672" s="4">
        <v>0.43</v>
      </c>
      <c r="L6672" s="4">
        <v>0.52749999999999997</v>
      </c>
      <c r="M6672" s="4">
        <v>38</v>
      </c>
    </row>
    <row r="6673" spans="1:13" x14ac:dyDescent="0.2">
      <c r="A6673" s="3">
        <v>41883</v>
      </c>
      <c r="B6673" t="s">
        <v>7816</v>
      </c>
      <c r="C6673" t="s">
        <v>3096</v>
      </c>
      <c r="D6673" t="s">
        <v>7817</v>
      </c>
      <c r="E6673" t="s">
        <v>3095</v>
      </c>
      <c r="F6673" s="4">
        <v>3.2197142857142902</v>
      </c>
      <c r="G6673" s="4">
        <v>3.15</v>
      </c>
      <c r="H6673" s="4">
        <v>0.35721542119966898</v>
      </c>
      <c r="I6673" s="4">
        <v>4.5</v>
      </c>
      <c r="J6673" s="4">
        <v>2.5</v>
      </c>
      <c r="K6673" s="4">
        <v>3.0049999999999999</v>
      </c>
      <c r="L6673" s="4">
        <v>3.355</v>
      </c>
      <c r="M6673" s="4">
        <v>35</v>
      </c>
    </row>
    <row r="6674" spans="1:13" x14ac:dyDescent="0.2">
      <c r="A6674" s="3">
        <v>41883</v>
      </c>
      <c r="B6674" t="s">
        <v>9606</v>
      </c>
      <c r="C6674" t="s">
        <v>3087</v>
      </c>
      <c r="D6674" t="s">
        <v>9607</v>
      </c>
      <c r="E6674" t="s">
        <v>3086</v>
      </c>
      <c r="F6674" s="4">
        <v>3.4737142857142902</v>
      </c>
      <c r="G6674" s="4">
        <v>3.47</v>
      </c>
      <c r="H6674" s="4">
        <v>0.20951043374672201</v>
      </c>
      <c r="I6674" s="4">
        <v>4.47</v>
      </c>
      <c r="J6674" s="4">
        <v>3.1</v>
      </c>
      <c r="K6674" s="4">
        <v>3.4</v>
      </c>
      <c r="L6674" s="4">
        <v>3.5350000000000001</v>
      </c>
      <c r="M6674" s="4">
        <v>35</v>
      </c>
    </row>
    <row r="6675" spans="1:13" x14ac:dyDescent="0.2">
      <c r="A6675" s="3">
        <v>41883</v>
      </c>
      <c r="B6675" t="s">
        <v>9608</v>
      </c>
      <c r="C6675" t="s">
        <v>3090</v>
      </c>
      <c r="D6675" t="s">
        <v>9609</v>
      </c>
      <c r="E6675" t="s">
        <v>3089</v>
      </c>
      <c r="F6675" s="4">
        <v>3.2454285714285702</v>
      </c>
      <c r="G6675" s="4">
        <v>3.17</v>
      </c>
      <c r="H6675" s="4">
        <v>0.36644831797662702</v>
      </c>
      <c r="I6675" s="4">
        <v>4.67</v>
      </c>
      <c r="J6675" s="4">
        <v>2.73</v>
      </c>
      <c r="K6675" s="4">
        <v>3</v>
      </c>
      <c r="L6675" s="4">
        <v>3.37</v>
      </c>
      <c r="M6675" s="4">
        <v>35</v>
      </c>
    </row>
    <row r="6676" spans="1:13" x14ac:dyDescent="0.2">
      <c r="A6676" s="3">
        <v>41883</v>
      </c>
      <c r="B6676" t="s">
        <v>9877</v>
      </c>
      <c r="C6676" t="s">
        <v>3108</v>
      </c>
      <c r="D6676" t="s">
        <v>9878</v>
      </c>
      <c r="E6676" t="s">
        <v>3107</v>
      </c>
      <c r="F6676" s="4">
        <v>3.21</v>
      </c>
      <c r="G6676" s="4">
        <v>3.2</v>
      </c>
      <c r="H6676" s="4">
        <v>0.23984562936590301</v>
      </c>
      <c r="I6676" s="4">
        <v>3.84</v>
      </c>
      <c r="J6676" s="4">
        <v>2.85</v>
      </c>
      <c r="K6676" s="4">
        <v>3</v>
      </c>
      <c r="L6676" s="4">
        <v>3.3</v>
      </c>
      <c r="M6676" s="4">
        <v>28</v>
      </c>
    </row>
    <row r="6677" spans="1:13" x14ac:dyDescent="0.2">
      <c r="A6677" s="3">
        <v>41883</v>
      </c>
      <c r="B6677" t="s">
        <v>9640</v>
      </c>
      <c r="C6677" t="s">
        <v>3093</v>
      </c>
      <c r="D6677" t="s">
        <v>9641</v>
      </c>
      <c r="E6677" t="s">
        <v>3092</v>
      </c>
      <c r="F6677" s="4">
        <v>3.1843333333333299</v>
      </c>
      <c r="G6677" s="4">
        <v>3.125</v>
      </c>
      <c r="H6677" s="4">
        <v>0.25910566787786898</v>
      </c>
      <c r="I6677" s="4">
        <v>3.8</v>
      </c>
      <c r="J6677" s="4">
        <v>2.69</v>
      </c>
      <c r="K6677" s="4">
        <v>3</v>
      </c>
      <c r="L6677" s="4">
        <v>3.29</v>
      </c>
      <c r="M6677" s="4">
        <v>30</v>
      </c>
    </row>
    <row r="6678" spans="1:13" x14ac:dyDescent="0.2">
      <c r="A6678" s="3">
        <v>41883</v>
      </c>
      <c r="B6678" t="s">
        <v>9879</v>
      </c>
      <c r="C6678" t="s">
        <v>3111</v>
      </c>
      <c r="D6678" t="s">
        <v>9880</v>
      </c>
      <c r="E6678" t="s">
        <v>3110</v>
      </c>
      <c r="F6678" s="4">
        <v>3.1757692307692298</v>
      </c>
      <c r="G6678" s="4">
        <v>3.14</v>
      </c>
      <c r="H6678" s="4">
        <v>0.253742752833228</v>
      </c>
      <c r="I6678" s="4">
        <v>3.8</v>
      </c>
      <c r="J6678" s="4">
        <v>2.74</v>
      </c>
      <c r="K6678" s="4">
        <v>3</v>
      </c>
      <c r="L6678" s="4">
        <v>3.3</v>
      </c>
      <c r="M6678" s="4">
        <v>26</v>
      </c>
    </row>
    <row r="6679" spans="1:13" x14ac:dyDescent="0.2">
      <c r="A6679" s="3">
        <v>41883</v>
      </c>
      <c r="B6679" t="s">
        <v>7818</v>
      </c>
      <c r="C6679" t="s">
        <v>3153</v>
      </c>
      <c r="D6679" t="s">
        <v>7819</v>
      </c>
      <c r="E6679" t="s">
        <v>3152</v>
      </c>
      <c r="F6679" s="4">
        <v>0.31040000000000001</v>
      </c>
      <c r="G6679" s="4">
        <v>0.31</v>
      </c>
      <c r="H6679" s="4">
        <v>3.4789450733705797E-2</v>
      </c>
      <c r="I6679" s="4">
        <v>0.44</v>
      </c>
      <c r="J6679" s="4">
        <v>0.23</v>
      </c>
      <c r="K6679" s="4">
        <v>0.29199999999999998</v>
      </c>
      <c r="L6679" s="4">
        <v>0.32</v>
      </c>
      <c r="M6679" s="4">
        <v>35</v>
      </c>
    </row>
    <row r="6680" spans="1:13" x14ac:dyDescent="0.2">
      <c r="A6680" s="3">
        <v>41883</v>
      </c>
      <c r="B6680" t="s">
        <v>10179</v>
      </c>
      <c r="C6680" t="s">
        <v>4324</v>
      </c>
      <c r="D6680" t="s">
        <v>10180</v>
      </c>
      <c r="E6680" t="s">
        <v>4323</v>
      </c>
      <c r="F6680" s="4">
        <v>2.0928571428571399</v>
      </c>
      <c r="G6680" s="4">
        <v>2.1</v>
      </c>
      <c r="H6680" s="4">
        <v>0.148592839439769</v>
      </c>
      <c r="I6680" s="4">
        <v>2.2999999999999998</v>
      </c>
      <c r="J6680" s="4">
        <v>1.5</v>
      </c>
      <c r="K6680" s="4">
        <v>2</v>
      </c>
      <c r="L6680" s="4">
        <v>2.2000000000000002</v>
      </c>
      <c r="M6680" s="4">
        <v>35</v>
      </c>
    </row>
    <row r="6681" spans="1:13" x14ac:dyDescent="0.2">
      <c r="A6681" s="3">
        <v>41883</v>
      </c>
      <c r="B6681" t="s">
        <v>10199</v>
      </c>
      <c r="C6681" t="s">
        <v>4327</v>
      </c>
      <c r="D6681" t="s">
        <v>10200</v>
      </c>
      <c r="E6681" t="s">
        <v>4326</v>
      </c>
      <c r="F6681" s="4">
        <v>3.0085714285714298</v>
      </c>
      <c r="G6681" s="4">
        <v>3</v>
      </c>
      <c r="H6681" s="4">
        <v>0.27087160901694501</v>
      </c>
      <c r="I6681" s="4">
        <v>3.5</v>
      </c>
      <c r="J6681" s="4">
        <v>2.2999999999999998</v>
      </c>
      <c r="K6681" s="4">
        <v>2.9</v>
      </c>
      <c r="L6681" s="4">
        <v>3.2</v>
      </c>
      <c r="M6681" s="4">
        <v>35</v>
      </c>
    </row>
    <row r="6682" spans="1:13" x14ac:dyDescent="0.2">
      <c r="A6682" s="3">
        <v>41883</v>
      </c>
      <c r="B6682" t="s">
        <v>9660</v>
      </c>
      <c r="C6682" t="s">
        <v>3939</v>
      </c>
      <c r="D6682" t="s">
        <v>9661</v>
      </c>
      <c r="E6682" t="s">
        <v>3947</v>
      </c>
      <c r="F6682" s="4">
        <v>13.2117647058824</v>
      </c>
      <c r="G6682" s="4">
        <v>13.2</v>
      </c>
      <c r="H6682" s="4">
        <v>0.119099413229995</v>
      </c>
      <c r="I6682" s="4">
        <v>13.5</v>
      </c>
      <c r="J6682" s="4">
        <v>13.03</v>
      </c>
      <c r="K6682" s="4">
        <v>13.13</v>
      </c>
      <c r="L6682" s="4">
        <v>13.29</v>
      </c>
      <c r="M6682" s="4">
        <v>34</v>
      </c>
    </row>
    <row r="6683" spans="1:13" x14ac:dyDescent="0.2">
      <c r="A6683" s="3">
        <v>41883</v>
      </c>
      <c r="B6683" t="s">
        <v>9662</v>
      </c>
      <c r="C6683" t="s">
        <v>3942</v>
      </c>
      <c r="D6683" t="s">
        <v>9663</v>
      </c>
      <c r="E6683" t="s">
        <v>3949</v>
      </c>
      <c r="F6683" s="4">
        <v>13.1451176470588</v>
      </c>
      <c r="G6683" s="4">
        <v>13.11</v>
      </c>
      <c r="H6683" s="4">
        <v>0.15112362282619499</v>
      </c>
      <c r="I6683" s="4">
        <v>13.5</v>
      </c>
      <c r="J6683" s="4">
        <v>12.82</v>
      </c>
      <c r="K6683" s="4">
        <v>13.0425</v>
      </c>
      <c r="L6683" s="4">
        <v>13.2475</v>
      </c>
      <c r="M6683" s="4">
        <v>34</v>
      </c>
    </row>
    <row r="6684" spans="1:13" x14ac:dyDescent="0.2">
      <c r="A6684" s="3">
        <v>41883</v>
      </c>
      <c r="B6684" t="s">
        <v>9664</v>
      </c>
      <c r="C6684" t="s">
        <v>3952</v>
      </c>
      <c r="D6684" t="s">
        <v>9665</v>
      </c>
      <c r="E6684" t="s">
        <v>3951</v>
      </c>
      <c r="F6684" s="4">
        <v>13.083243243243199</v>
      </c>
      <c r="G6684" s="4">
        <v>13.1</v>
      </c>
      <c r="H6684" s="4">
        <v>0.19294579051660599</v>
      </c>
      <c r="I6684" s="4">
        <v>13.5</v>
      </c>
      <c r="J6684" s="4">
        <v>12.6</v>
      </c>
      <c r="K6684" s="4">
        <v>13</v>
      </c>
      <c r="L6684" s="4">
        <v>13.2</v>
      </c>
      <c r="M6684" s="4">
        <v>37</v>
      </c>
    </row>
    <row r="6685" spans="1:13" x14ac:dyDescent="0.2">
      <c r="A6685" s="3">
        <v>41883</v>
      </c>
      <c r="B6685" t="s">
        <v>9602</v>
      </c>
      <c r="C6685" t="s">
        <v>3936</v>
      </c>
      <c r="D6685" t="s">
        <v>9603</v>
      </c>
      <c r="E6685" t="s">
        <v>3935</v>
      </c>
      <c r="F6685" s="4">
        <v>13.083243243243199</v>
      </c>
      <c r="G6685" s="4">
        <v>13.1</v>
      </c>
      <c r="H6685" s="4">
        <v>0.19294579051660599</v>
      </c>
      <c r="I6685" s="4">
        <v>13.5</v>
      </c>
      <c r="J6685" s="4">
        <v>12.6</v>
      </c>
      <c r="K6685" s="4">
        <v>13</v>
      </c>
      <c r="L6685" s="4">
        <v>13.2</v>
      </c>
      <c r="M6685" s="4">
        <v>37</v>
      </c>
    </row>
    <row r="6686" spans="1:13" x14ac:dyDescent="0.2">
      <c r="A6686" s="3">
        <v>41883</v>
      </c>
      <c r="B6686" t="s">
        <v>9644</v>
      </c>
      <c r="C6686" t="s">
        <v>3939</v>
      </c>
      <c r="D6686" t="s">
        <v>9645</v>
      </c>
      <c r="E6686" t="s">
        <v>3938</v>
      </c>
      <c r="F6686" s="4">
        <v>12.9359459459459</v>
      </c>
      <c r="G6686" s="4">
        <v>12.89</v>
      </c>
      <c r="H6686" s="4">
        <v>0.32581913404235202</v>
      </c>
      <c r="I6686" s="4">
        <v>13.58</v>
      </c>
      <c r="J6686" s="4">
        <v>12.4</v>
      </c>
      <c r="K6686" s="4">
        <v>12.67</v>
      </c>
      <c r="L6686" s="4">
        <v>13.18</v>
      </c>
      <c r="M6686" s="4">
        <v>37</v>
      </c>
    </row>
    <row r="6687" spans="1:13" x14ac:dyDescent="0.2">
      <c r="A6687" s="3">
        <v>41883</v>
      </c>
      <c r="B6687" t="s">
        <v>10181</v>
      </c>
      <c r="C6687" t="s">
        <v>3579</v>
      </c>
      <c r="D6687" t="s">
        <v>10182</v>
      </c>
      <c r="E6687" t="s">
        <v>3578</v>
      </c>
      <c r="F6687" s="4">
        <v>2.4702702702702699</v>
      </c>
      <c r="G6687" s="4">
        <v>2.5</v>
      </c>
      <c r="H6687" s="4">
        <v>0.20151490827791901</v>
      </c>
      <c r="I6687" s="4">
        <v>2.9</v>
      </c>
      <c r="J6687" s="4">
        <v>1.9</v>
      </c>
      <c r="K6687" s="4">
        <v>2.37</v>
      </c>
      <c r="L6687" s="4">
        <v>2.6</v>
      </c>
      <c r="M6687" s="4">
        <v>37</v>
      </c>
    </row>
    <row r="6688" spans="1:13" x14ac:dyDescent="0.2">
      <c r="A6688" s="3">
        <v>41883</v>
      </c>
      <c r="B6688" t="s">
        <v>10183</v>
      </c>
      <c r="C6688" t="s">
        <v>3582</v>
      </c>
      <c r="D6688" t="s">
        <v>10184</v>
      </c>
      <c r="E6688" t="s">
        <v>3581</v>
      </c>
      <c r="F6688" s="4">
        <v>3.83361111111111</v>
      </c>
      <c r="G6688" s="4">
        <v>3.8</v>
      </c>
      <c r="H6688" s="4">
        <v>0.331008439925008</v>
      </c>
      <c r="I6688" s="4">
        <v>5</v>
      </c>
      <c r="J6688" s="4">
        <v>3.3</v>
      </c>
      <c r="K6688" s="4">
        <v>3.6</v>
      </c>
      <c r="L6688" s="4">
        <v>4</v>
      </c>
      <c r="M6688" s="4">
        <v>36</v>
      </c>
    </row>
    <row r="6689" spans="1:13" x14ac:dyDescent="0.2">
      <c r="A6689" s="3">
        <v>41883</v>
      </c>
      <c r="B6689" t="s">
        <v>10201</v>
      </c>
      <c r="C6689" t="s">
        <v>3585</v>
      </c>
      <c r="D6689" t="s">
        <v>10202</v>
      </c>
      <c r="E6689" t="s">
        <v>3584</v>
      </c>
      <c r="F6689" s="4">
        <v>4.1154838709677399</v>
      </c>
      <c r="G6689" s="4">
        <v>4</v>
      </c>
      <c r="H6689" s="4">
        <v>0.42744074606645699</v>
      </c>
      <c r="I6689" s="4">
        <v>5</v>
      </c>
      <c r="J6689" s="4">
        <v>3.4</v>
      </c>
      <c r="K6689" s="4">
        <v>3.8050000000000002</v>
      </c>
      <c r="L6689" s="4">
        <v>4.3499999999999996</v>
      </c>
      <c r="M6689" s="4">
        <v>31</v>
      </c>
    </row>
    <row r="6690" spans="1:13" x14ac:dyDescent="0.2">
      <c r="A6690" s="3">
        <v>41883</v>
      </c>
      <c r="B6690" t="s">
        <v>10203</v>
      </c>
      <c r="C6690" t="s">
        <v>3600</v>
      </c>
      <c r="D6690" t="s">
        <v>10204</v>
      </c>
      <c r="E6690" t="s">
        <v>3599</v>
      </c>
      <c r="F6690" s="4">
        <v>3.9043243243243202</v>
      </c>
      <c r="G6690" s="4">
        <v>3.7</v>
      </c>
      <c r="H6690" s="4">
        <v>0.69269818881009104</v>
      </c>
      <c r="I6690" s="4">
        <v>5.9</v>
      </c>
      <c r="J6690" s="4">
        <v>3</v>
      </c>
      <c r="K6690" s="4">
        <v>3.5</v>
      </c>
      <c r="L6690" s="4">
        <v>4.2</v>
      </c>
      <c r="M6690" s="4">
        <v>37</v>
      </c>
    </row>
    <row r="6691" spans="1:13" x14ac:dyDescent="0.2">
      <c r="A6691" s="3">
        <v>41883</v>
      </c>
      <c r="B6691" t="s">
        <v>10205</v>
      </c>
      <c r="C6691" t="s">
        <v>3603</v>
      </c>
      <c r="D6691" t="s">
        <v>10206</v>
      </c>
      <c r="E6691" t="s">
        <v>3602</v>
      </c>
      <c r="F6691" s="4">
        <v>3.9691891891891902</v>
      </c>
      <c r="G6691" s="4">
        <v>3.9</v>
      </c>
      <c r="H6691" s="4">
        <v>0.60871621913288598</v>
      </c>
      <c r="I6691" s="4">
        <v>5.8</v>
      </c>
      <c r="J6691" s="4">
        <v>3</v>
      </c>
      <c r="K6691" s="4">
        <v>3.6</v>
      </c>
      <c r="L6691" s="4">
        <v>4.3</v>
      </c>
      <c r="M6691" s="4">
        <v>37</v>
      </c>
    </row>
    <row r="6692" spans="1:13" x14ac:dyDescent="0.2">
      <c r="A6692" s="3">
        <v>41883</v>
      </c>
      <c r="B6692" t="s">
        <v>10189</v>
      </c>
      <c r="C6692" t="s">
        <v>3594</v>
      </c>
      <c r="D6692" t="s">
        <v>10190</v>
      </c>
      <c r="E6692" t="s">
        <v>3593</v>
      </c>
      <c r="F6692" s="4">
        <v>2.8527027027026999</v>
      </c>
      <c r="G6692" s="4">
        <v>2.8</v>
      </c>
      <c r="H6692" s="4">
        <v>0.328867151907276</v>
      </c>
      <c r="I6692" s="4">
        <v>3.9</v>
      </c>
      <c r="J6692" s="4">
        <v>2.2999999999999998</v>
      </c>
      <c r="K6692" s="4">
        <v>2.6</v>
      </c>
      <c r="L6692" s="4">
        <v>3</v>
      </c>
      <c r="M6692" s="4">
        <v>37</v>
      </c>
    </row>
    <row r="6693" spans="1:13" x14ac:dyDescent="0.2">
      <c r="A6693" s="3">
        <v>41883</v>
      </c>
      <c r="B6693" t="s">
        <v>10207</v>
      </c>
      <c r="C6693" t="s">
        <v>3606</v>
      </c>
      <c r="D6693" t="s">
        <v>10208</v>
      </c>
      <c r="E6693" t="s">
        <v>3605</v>
      </c>
      <c r="F6693" s="4">
        <v>3.72583333333333</v>
      </c>
      <c r="G6693" s="4">
        <v>3.7749999999999999</v>
      </c>
      <c r="H6693" s="4">
        <v>0.33277512784805002</v>
      </c>
      <c r="I6693" s="4">
        <v>4.5</v>
      </c>
      <c r="J6693" s="4">
        <v>3</v>
      </c>
      <c r="K6693" s="4">
        <v>3.5</v>
      </c>
      <c r="L6693" s="4">
        <v>3.9249999999999998</v>
      </c>
      <c r="M6693" s="4">
        <v>36</v>
      </c>
    </row>
    <row r="6694" spans="1:13" x14ac:dyDescent="0.2">
      <c r="A6694" s="3">
        <v>41883</v>
      </c>
      <c r="B6694" t="s">
        <v>10193</v>
      </c>
      <c r="C6694" t="s">
        <v>3597</v>
      </c>
      <c r="D6694" t="s">
        <v>10194</v>
      </c>
      <c r="E6694" t="s">
        <v>3596</v>
      </c>
      <c r="F6694" s="4">
        <v>3.5762162162162201</v>
      </c>
      <c r="G6694" s="4">
        <v>3.6</v>
      </c>
      <c r="H6694" s="4">
        <v>0.46293958899954002</v>
      </c>
      <c r="I6694" s="4">
        <v>4.3600000000000003</v>
      </c>
      <c r="J6694" s="4">
        <v>2.7</v>
      </c>
      <c r="K6694" s="4">
        <v>3.2</v>
      </c>
      <c r="L6694" s="4">
        <v>4</v>
      </c>
      <c r="M6694" s="4">
        <v>37</v>
      </c>
    </row>
    <row r="6695" spans="1:13" x14ac:dyDescent="0.2">
      <c r="A6695" s="3">
        <v>41883</v>
      </c>
      <c r="B6695" t="s">
        <v>10209</v>
      </c>
      <c r="C6695" t="s">
        <v>3609</v>
      </c>
      <c r="D6695" t="s">
        <v>10210</v>
      </c>
      <c r="E6695" t="s">
        <v>3608</v>
      </c>
      <c r="F6695" s="4">
        <v>3.6741666666666699</v>
      </c>
      <c r="G6695" s="4">
        <v>3.7</v>
      </c>
      <c r="H6695" s="4">
        <v>0.50914704583814896</v>
      </c>
      <c r="I6695" s="4">
        <v>4.5</v>
      </c>
      <c r="J6695" s="4">
        <v>1.89</v>
      </c>
      <c r="K6695" s="4">
        <v>3.5</v>
      </c>
      <c r="L6695" s="4">
        <v>4.0175000000000001</v>
      </c>
      <c r="M6695" s="4">
        <v>36</v>
      </c>
    </row>
    <row r="6696" spans="1:13" x14ac:dyDescent="0.2">
      <c r="A6696" s="3">
        <v>41883</v>
      </c>
      <c r="B6696" t="s">
        <v>10213</v>
      </c>
      <c r="C6696" t="s">
        <v>3876</v>
      </c>
      <c r="D6696" t="s">
        <v>10214</v>
      </c>
      <c r="E6696" t="s">
        <v>3875</v>
      </c>
      <c r="F6696" s="4">
        <v>0.78</v>
      </c>
      <c r="G6696" s="4">
        <v>0.9</v>
      </c>
      <c r="H6696" s="4">
        <v>0.300316499713219</v>
      </c>
      <c r="I6696" s="4">
        <v>1.4</v>
      </c>
      <c r="J6696" s="4">
        <v>0.25</v>
      </c>
      <c r="K6696" s="4">
        <v>0.6</v>
      </c>
      <c r="L6696" s="4">
        <v>0.9</v>
      </c>
      <c r="M6696" s="4">
        <v>21</v>
      </c>
    </row>
    <row r="6697" spans="1:13" x14ac:dyDescent="0.2">
      <c r="A6697" s="3">
        <v>41883</v>
      </c>
      <c r="B6697" t="s">
        <v>10217</v>
      </c>
      <c r="C6697" t="s">
        <v>3879</v>
      </c>
      <c r="D6697" t="s">
        <v>10218</v>
      </c>
      <c r="E6697" t="s">
        <v>3878</v>
      </c>
      <c r="F6697" s="4">
        <v>0.81238095238095198</v>
      </c>
      <c r="G6697" s="4">
        <v>0.82</v>
      </c>
      <c r="H6697" s="4">
        <v>0.31688964580599299</v>
      </c>
      <c r="I6697" s="4">
        <v>1.4</v>
      </c>
      <c r="J6697" s="4">
        <v>0.25</v>
      </c>
      <c r="K6697" s="4">
        <v>0.7</v>
      </c>
      <c r="L6697" s="4">
        <v>0.99</v>
      </c>
      <c r="M6697" s="4">
        <v>21</v>
      </c>
    </row>
    <row r="6698" spans="1:13" x14ac:dyDescent="0.2">
      <c r="A6698" s="3">
        <v>41883</v>
      </c>
      <c r="B6698" t="s">
        <v>10219</v>
      </c>
      <c r="C6698" t="s">
        <v>3870</v>
      </c>
      <c r="D6698" t="s">
        <v>10220</v>
      </c>
      <c r="E6698" t="s">
        <v>3869</v>
      </c>
      <c r="F6698" s="4">
        <v>1.1408695652173899</v>
      </c>
      <c r="G6698" s="4">
        <v>1.1000000000000001</v>
      </c>
      <c r="H6698" s="4">
        <v>0.37578902499187999</v>
      </c>
      <c r="I6698" s="4">
        <v>2.4</v>
      </c>
      <c r="J6698" s="4">
        <v>0.6</v>
      </c>
      <c r="K6698" s="4">
        <v>0.96499999999999997</v>
      </c>
      <c r="L6698" s="4">
        <v>1.2</v>
      </c>
      <c r="M6698" s="4">
        <v>23</v>
      </c>
    </row>
    <row r="6699" spans="1:13" x14ac:dyDescent="0.2">
      <c r="A6699" s="3">
        <v>41883</v>
      </c>
      <c r="B6699" t="s">
        <v>10221</v>
      </c>
      <c r="C6699" t="s">
        <v>3882</v>
      </c>
      <c r="D6699" t="s">
        <v>10222</v>
      </c>
      <c r="E6699" t="s">
        <v>3881</v>
      </c>
      <c r="F6699" s="4">
        <v>1.0547619047618999</v>
      </c>
      <c r="G6699" s="4">
        <v>0.91</v>
      </c>
      <c r="H6699" s="4">
        <v>0.50552565758445001</v>
      </c>
      <c r="I6699" s="4">
        <v>2.7</v>
      </c>
      <c r="J6699" s="4">
        <v>0.47</v>
      </c>
      <c r="K6699" s="4">
        <v>0.74</v>
      </c>
      <c r="L6699" s="4">
        <v>1.03</v>
      </c>
      <c r="M6699" s="4">
        <v>21</v>
      </c>
    </row>
    <row r="6700" spans="1:13" x14ac:dyDescent="0.2">
      <c r="A6700" s="3">
        <v>41883</v>
      </c>
      <c r="B6700" t="s">
        <v>10223</v>
      </c>
      <c r="C6700" t="s">
        <v>3873</v>
      </c>
      <c r="D6700" t="s">
        <v>10224</v>
      </c>
      <c r="E6700" t="s">
        <v>3872</v>
      </c>
      <c r="F6700" s="4">
        <v>1.0047826086956499</v>
      </c>
      <c r="G6700" s="4">
        <v>1</v>
      </c>
      <c r="H6700" s="4">
        <v>0.37781512512696402</v>
      </c>
      <c r="I6700" s="4">
        <v>1.8</v>
      </c>
      <c r="J6700" s="4">
        <v>0.1</v>
      </c>
      <c r="K6700" s="4">
        <v>0.8</v>
      </c>
      <c r="L6700" s="4">
        <v>1.2150000000000001</v>
      </c>
      <c r="M6700" s="4">
        <v>23</v>
      </c>
    </row>
    <row r="6701" spans="1:13" x14ac:dyDescent="0.2">
      <c r="A6701" s="3">
        <v>41883</v>
      </c>
      <c r="B6701" t="s">
        <v>10225</v>
      </c>
      <c r="C6701" t="s">
        <v>3885</v>
      </c>
      <c r="D6701" t="s">
        <v>10226</v>
      </c>
      <c r="E6701" t="s">
        <v>3884</v>
      </c>
      <c r="F6701" s="4">
        <v>0.85761904761904795</v>
      </c>
      <c r="G6701" s="4">
        <v>0.9</v>
      </c>
      <c r="H6701" s="4">
        <v>0.39416880599439602</v>
      </c>
      <c r="I6701" s="4">
        <v>1.47</v>
      </c>
      <c r="J6701" s="4">
        <v>-0.3</v>
      </c>
      <c r="K6701" s="4">
        <v>0.7</v>
      </c>
      <c r="L6701" s="4">
        <v>1.1000000000000001</v>
      </c>
      <c r="M6701" s="4">
        <v>21</v>
      </c>
    </row>
    <row r="6702" spans="1:13" x14ac:dyDescent="0.2">
      <c r="A6702" s="3">
        <v>41913</v>
      </c>
      <c r="B6702" t="s">
        <v>9622</v>
      </c>
      <c r="C6702" t="s">
        <v>3927</v>
      </c>
      <c r="D6702" t="s">
        <v>9623</v>
      </c>
      <c r="E6702" t="s">
        <v>3926</v>
      </c>
      <c r="F6702" s="4">
        <v>6.0696000000000003</v>
      </c>
      <c r="G6702" s="4">
        <v>6.08</v>
      </c>
      <c r="H6702" s="4">
        <v>0.189395529690293</v>
      </c>
      <c r="I6702" s="4">
        <v>6.71</v>
      </c>
      <c r="J6702" s="4">
        <v>5.78</v>
      </c>
      <c r="K6702" s="4">
        <v>5.95</v>
      </c>
      <c r="L6702" s="4">
        <v>6.15</v>
      </c>
      <c r="M6702" s="4">
        <v>25</v>
      </c>
    </row>
    <row r="6703" spans="1:13" x14ac:dyDescent="0.2">
      <c r="A6703" s="3">
        <v>41913</v>
      </c>
      <c r="B6703" t="s">
        <v>9634</v>
      </c>
      <c r="C6703" t="s">
        <v>3930</v>
      </c>
      <c r="D6703" t="s">
        <v>9635</v>
      </c>
      <c r="E6703" t="s">
        <v>3929</v>
      </c>
      <c r="F6703" s="4">
        <v>6.5427999999999997</v>
      </c>
      <c r="G6703" s="4">
        <v>6.5</v>
      </c>
      <c r="H6703" s="4">
        <v>0.43337358787386498</v>
      </c>
      <c r="I6703" s="4">
        <v>7.37</v>
      </c>
      <c r="J6703" s="4">
        <v>5.55</v>
      </c>
      <c r="K6703" s="4">
        <v>6.25</v>
      </c>
      <c r="L6703" s="4">
        <v>6.86</v>
      </c>
      <c r="M6703" s="4">
        <v>25</v>
      </c>
    </row>
    <row r="6704" spans="1:13" x14ac:dyDescent="0.2">
      <c r="A6704" s="3">
        <v>41913</v>
      </c>
      <c r="B6704" t="s">
        <v>9646</v>
      </c>
      <c r="C6704" t="s">
        <v>3933</v>
      </c>
      <c r="D6704" t="s">
        <v>9647</v>
      </c>
      <c r="E6704" t="s">
        <v>3932</v>
      </c>
      <c r="F6704" s="4">
        <v>7.0595454545454501</v>
      </c>
      <c r="G6704" s="4">
        <v>7</v>
      </c>
      <c r="H6704" s="4">
        <v>0.55952766877180604</v>
      </c>
      <c r="I6704" s="4">
        <v>8.59</v>
      </c>
      <c r="J6704" s="4">
        <v>6.25</v>
      </c>
      <c r="K6704" s="4">
        <v>6.625</v>
      </c>
      <c r="L6704" s="4">
        <v>7.3324999999999996</v>
      </c>
      <c r="M6704" s="4">
        <v>22</v>
      </c>
    </row>
    <row r="6705" spans="1:13" x14ac:dyDescent="0.2">
      <c r="A6705" s="3">
        <v>41913</v>
      </c>
      <c r="B6705" t="s">
        <v>9596</v>
      </c>
      <c r="C6705" t="s">
        <v>3918</v>
      </c>
      <c r="D6705" t="s">
        <v>9597</v>
      </c>
      <c r="E6705" t="s">
        <v>3917</v>
      </c>
      <c r="F6705" s="4">
        <v>2.9549343750000001</v>
      </c>
      <c r="G6705" s="4">
        <v>2.95</v>
      </c>
      <c r="H6705" s="4">
        <v>0.112156755536615</v>
      </c>
      <c r="I6705" s="4">
        <v>3.3</v>
      </c>
      <c r="J6705" s="4">
        <v>2.75</v>
      </c>
      <c r="K6705" s="4">
        <v>2.8925000000000001</v>
      </c>
      <c r="L6705" s="4">
        <v>3</v>
      </c>
      <c r="M6705" s="4">
        <v>32</v>
      </c>
    </row>
    <row r="6706" spans="1:13" x14ac:dyDescent="0.2">
      <c r="A6706" s="3">
        <v>41913</v>
      </c>
      <c r="B6706" t="s">
        <v>9604</v>
      </c>
      <c r="C6706" t="s">
        <v>3921</v>
      </c>
      <c r="D6706" t="s">
        <v>9605</v>
      </c>
      <c r="E6706" t="s">
        <v>3920</v>
      </c>
      <c r="F6706" s="4">
        <v>3.5851937500000002</v>
      </c>
      <c r="G6706" s="4">
        <v>3.54</v>
      </c>
      <c r="H6706" s="4">
        <v>0.39700065973578103</v>
      </c>
      <c r="I6706" s="4">
        <v>4.3</v>
      </c>
      <c r="J6706" s="4">
        <v>2.38</v>
      </c>
      <c r="K6706" s="4">
        <v>3.3374999999999999</v>
      </c>
      <c r="L6706" s="4">
        <v>3.81</v>
      </c>
      <c r="M6706" s="4">
        <v>32</v>
      </c>
    </row>
    <row r="6707" spans="1:13" x14ac:dyDescent="0.2">
      <c r="A6707" s="3">
        <v>41913</v>
      </c>
      <c r="B6707" t="s">
        <v>9636</v>
      </c>
      <c r="C6707" t="s">
        <v>3924</v>
      </c>
      <c r="D6707" t="s">
        <v>9637</v>
      </c>
      <c r="E6707" t="s">
        <v>3923</v>
      </c>
      <c r="F6707" s="4">
        <v>4.4305296296296302</v>
      </c>
      <c r="G6707" s="4">
        <v>4.37</v>
      </c>
      <c r="H6707" s="4">
        <v>0.66235468410048803</v>
      </c>
      <c r="I6707" s="4">
        <v>5.9</v>
      </c>
      <c r="J6707" s="4">
        <v>3.43</v>
      </c>
      <c r="K6707" s="4">
        <v>4</v>
      </c>
      <c r="L6707" s="4">
        <v>4.75</v>
      </c>
      <c r="M6707" s="4">
        <v>27</v>
      </c>
    </row>
    <row r="6708" spans="1:13" x14ac:dyDescent="0.2">
      <c r="A6708" s="3">
        <v>41913</v>
      </c>
      <c r="B6708" t="s">
        <v>10173</v>
      </c>
      <c r="C6708" t="s">
        <v>3988</v>
      </c>
      <c r="D6708" t="s">
        <v>10174</v>
      </c>
      <c r="E6708" t="s">
        <v>3987</v>
      </c>
      <c r="F6708" s="4">
        <v>4.6125806451612901</v>
      </c>
      <c r="G6708" s="4">
        <v>4.5999999999999996</v>
      </c>
      <c r="H6708" s="4">
        <v>0.26309653161194801</v>
      </c>
      <c r="I6708" s="4">
        <v>5.2</v>
      </c>
      <c r="J6708" s="4">
        <v>4.0999999999999996</v>
      </c>
      <c r="K6708" s="4">
        <v>4.45</v>
      </c>
      <c r="L6708" s="4">
        <v>4.8</v>
      </c>
      <c r="M6708" s="4">
        <v>31</v>
      </c>
    </row>
    <row r="6709" spans="1:13" x14ac:dyDescent="0.2">
      <c r="A6709" s="3">
        <v>41913</v>
      </c>
      <c r="B6709" t="s">
        <v>10195</v>
      </c>
      <c r="C6709" t="s">
        <v>3991</v>
      </c>
      <c r="D6709" t="s">
        <v>10196</v>
      </c>
      <c r="E6709" t="s">
        <v>3990</v>
      </c>
      <c r="F6709" s="4">
        <v>4.3816129032258102</v>
      </c>
      <c r="G6709" s="4">
        <v>4.4000000000000004</v>
      </c>
      <c r="H6709" s="4">
        <v>0.35562242874705902</v>
      </c>
      <c r="I6709" s="4">
        <v>5.2</v>
      </c>
      <c r="J6709" s="4">
        <v>3.8</v>
      </c>
      <c r="K6709" s="4">
        <v>4.1500000000000004</v>
      </c>
      <c r="L6709" s="4">
        <v>4.5999999999999996</v>
      </c>
      <c r="M6709" s="4">
        <v>31</v>
      </c>
    </row>
    <row r="6710" spans="1:13" x14ac:dyDescent="0.2">
      <c r="A6710" s="3">
        <v>41913</v>
      </c>
      <c r="B6710" t="s">
        <v>10177</v>
      </c>
      <c r="C6710" t="s">
        <v>3994</v>
      </c>
      <c r="D6710" t="s">
        <v>10178</v>
      </c>
      <c r="E6710" t="s">
        <v>3993</v>
      </c>
      <c r="F6710" s="4">
        <v>4.8603225806451604</v>
      </c>
      <c r="G6710" s="4">
        <v>4.88</v>
      </c>
      <c r="H6710" s="4">
        <v>0.13489462235309799</v>
      </c>
      <c r="I6710" s="4">
        <v>5.3</v>
      </c>
      <c r="J6710" s="4">
        <v>4.5999999999999996</v>
      </c>
      <c r="K6710" s="4">
        <v>4.8</v>
      </c>
      <c r="L6710" s="4">
        <v>4.9000000000000004</v>
      </c>
      <c r="M6710" s="4">
        <v>31</v>
      </c>
    </row>
    <row r="6711" spans="1:13" x14ac:dyDescent="0.2">
      <c r="A6711" s="3">
        <v>41913</v>
      </c>
      <c r="B6711" t="s">
        <v>10197</v>
      </c>
      <c r="C6711" t="s">
        <v>3997</v>
      </c>
      <c r="D6711" t="s">
        <v>10198</v>
      </c>
      <c r="E6711" t="s">
        <v>3996</v>
      </c>
      <c r="F6711" s="4">
        <v>4.60161290322581</v>
      </c>
      <c r="G6711" s="4">
        <v>4.5999999999999996</v>
      </c>
      <c r="H6711" s="4">
        <v>0.25836791305156998</v>
      </c>
      <c r="I6711" s="4">
        <v>5.2</v>
      </c>
      <c r="J6711" s="4">
        <v>4.0999999999999996</v>
      </c>
      <c r="K6711" s="4">
        <v>4.4450000000000003</v>
      </c>
      <c r="L6711" s="4">
        <v>4.8</v>
      </c>
      <c r="M6711" s="4">
        <v>31</v>
      </c>
    </row>
    <row r="6712" spans="1:13" x14ac:dyDescent="0.2">
      <c r="A6712" s="3">
        <v>41913</v>
      </c>
      <c r="B6712" t="s">
        <v>7652</v>
      </c>
      <c r="C6712" t="s">
        <v>3897</v>
      </c>
      <c r="D6712" t="s">
        <v>7653</v>
      </c>
      <c r="E6712" t="s">
        <v>3896</v>
      </c>
      <c r="F6712" s="4">
        <v>3.0079411764705899</v>
      </c>
      <c r="G6712" s="4">
        <v>3</v>
      </c>
      <c r="H6712" s="4">
        <v>7.2562592072437301E-2</v>
      </c>
      <c r="I6712" s="4">
        <v>3.25</v>
      </c>
      <c r="J6712" s="4">
        <v>2.75</v>
      </c>
      <c r="K6712" s="4">
        <v>3</v>
      </c>
      <c r="L6712" s="4">
        <v>3</v>
      </c>
      <c r="M6712" s="4">
        <v>34</v>
      </c>
    </row>
    <row r="6713" spans="1:13" x14ac:dyDescent="0.2">
      <c r="A6713" s="3">
        <v>41913</v>
      </c>
      <c r="B6713" t="s">
        <v>7758</v>
      </c>
      <c r="C6713" t="s">
        <v>3909</v>
      </c>
      <c r="D6713" t="s">
        <v>7759</v>
      </c>
      <c r="E6713" t="s">
        <v>3908</v>
      </c>
      <c r="F6713" s="4">
        <v>3.91</v>
      </c>
      <c r="G6713" s="4">
        <v>4</v>
      </c>
      <c r="H6713" s="4">
        <v>0.38805438651889002</v>
      </c>
      <c r="I6713" s="4">
        <v>4.5</v>
      </c>
      <c r="J6713" s="4">
        <v>3.25</v>
      </c>
      <c r="K6713" s="4">
        <v>3.5</v>
      </c>
      <c r="L6713" s="4">
        <v>4.25</v>
      </c>
      <c r="M6713" s="4">
        <v>30</v>
      </c>
    </row>
    <row r="6714" spans="1:13" x14ac:dyDescent="0.2">
      <c r="A6714" s="3">
        <v>41913</v>
      </c>
      <c r="B6714" t="s">
        <v>7678</v>
      </c>
      <c r="C6714" t="s">
        <v>3900</v>
      </c>
      <c r="D6714" t="s">
        <v>7679</v>
      </c>
      <c r="E6714" t="s">
        <v>3899</v>
      </c>
      <c r="F6714" s="4">
        <v>3.1490909090909098</v>
      </c>
      <c r="G6714" s="4">
        <v>3.05</v>
      </c>
      <c r="H6714" s="4">
        <v>0.19468506035973299</v>
      </c>
      <c r="I6714" s="4">
        <v>3.5</v>
      </c>
      <c r="J6714" s="4">
        <v>2.75</v>
      </c>
      <c r="K6714" s="4">
        <v>3</v>
      </c>
      <c r="L6714" s="4">
        <v>3.25</v>
      </c>
      <c r="M6714" s="4">
        <v>33</v>
      </c>
    </row>
    <row r="6715" spans="1:13" x14ac:dyDescent="0.2">
      <c r="A6715" s="3">
        <v>41913</v>
      </c>
      <c r="B6715" t="s">
        <v>7784</v>
      </c>
      <c r="C6715" t="s">
        <v>3912</v>
      </c>
      <c r="D6715" t="s">
        <v>7785</v>
      </c>
      <c r="E6715" t="s">
        <v>3911</v>
      </c>
      <c r="F6715" s="4">
        <v>4.14333333333333</v>
      </c>
      <c r="G6715" s="4">
        <v>4</v>
      </c>
      <c r="H6715" s="4">
        <v>0.47064397066831398</v>
      </c>
      <c r="I6715" s="4">
        <v>5</v>
      </c>
      <c r="J6715" s="4">
        <v>3.25</v>
      </c>
      <c r="K6715" s="4">
        <v>3.75</v>
      </c>
      <c r="L6715" s="4">
        <v>4.5</v>
      </c>
      <c r="M6715" s="4">
        <v>30</v>
      </c>
    </row>
    <row r="6716" spans="1:13" x14ac:dyDescent="0.2">
      <c r="A6716" s="3">
        <v>41913</v>
      </c>
      <c r="B6716" t="s">
        <v>7712</v>
      </c>
      <c r="C6716" t="s">
        <v>3903</v>
      </c>
      <c r="D6716" t="s">
        <v>7713</v>
      </c>
      <c r="E6716" t="s">
        <v>3902</v>
      </c>
      <c r="F6716" s="4">
        <v>3.42090909090909</v>
      </c>
      <c r="G6716" s="4">
        <v>3.5</v>
      </c>
      <c r="H6716" s="4">
        <v>0.20988633287394601</v>
      </c>
      <c r="I6716" s="4">
        <v>4</v>
      </c>
      <c r="J6716" s="4">
        <v>3</v>
      </c>
      <c r="K6716" s="4">
        <v>3.25</v>
      </c>
      <c r="L6716" s="4">
        <v>3.5</v>
      </c>
      <c r="M6716" s="4">
        <v>33</v>
      </c>
    </row>
    <row r="6717" spans="1:13" x14ac:dyDescent="0.2">
      <c r="A6717" s="3">
        <v>41913</v>
      </c>
      <c r="B6717" t="s">
        <v>7810</v>
      </c>
      <c r="C6717" t="s">
        <v>3915</v>
      </c>
      <c r="D6717" t="s">
        <v>7811</v>
      </c>
      <c r="E6717" t="s">
        <v>3914</v>
      </c>
      <c r="F6717" s="4">
        <v>4.3600000000000003</v>
      </c>
      <c r="G6717" s="4">
        <v>4.25</v>
      </c>
      <c r="H6717" s="4">
        <v>0.580635798960487</v>
      </c>
      <c r="I6717" s="4">
        <v>5.75</v>
      </c>
      <c r="J6717" s="4">
        <v>3.5</v>
      </c>
      <c r="K6717" s="4">
        <v>4</v>
      </c>
      <c r="L6717" s="4">
        <v>4.6875</v>
      </c>
      <c r="M6717" s="4">
        <v>30</v>
      </c>
    </row>
    <row r="6718" spans="1:13" x14ac:dyDescent="0.2">
      <c r="A6718" s="3">
        <v>41913</v>
      </c>
      <c r="B6718" t="s">
        <v>7622</v>
      </c>
      <c r="C6718" t="s">
        <v>3894</v>
      </c>
      <c r="D6718" t="s">
        <v>7623</v>
      </c>
      <c r="E6718" t="s">
        <v>3893</v>
      </c>
      <c r="F6718" s="4">
        <v>2.9911764705882402</v>
      </c>
      <c r="G6718" s="4">
        <v>3</v>
      </c>
      <c r="H6718" s="4">
        <v>4.3468184525623503E-2</v>
      </c>
      <c r="I6718" s="4">
        <v>3</v>
      </c>
      <c r="J6718" s="4">
        <v>2.75</v>
      </c>
      <c r="K6718" s="4">
        <v>3</v>
      </c>
      <c r="L6718" s="4">
        <v>3</v>
      </c>
      <c r="M6718" s="4">
        <v>34</v>
      </c>
    </row>
    <row r="6719" spans="1:13" x14ac:dyDescent="0.2">
      <c r="A6719" s="3">
        <v>41913</v>
      </c>
      <c r="B6719" t="s">
        <v>7730</v>
      </c>
      <c r="C6719" t="s">
        <v>3906</v>
      </c>
      <c r="D6719" t="s">
        <v>7731</v>
      </c>
      <c r="E6719" t="s">
        <v>3905</v>
      </c>
      <c r="F6719" s="4">
        <v>3.6529411764705899</v>
      </c>
      <c r="G6719" s="4">
        <v>3.5</v>
      </c>
      <c r="H6719" s="4">
        <v>0.271064449585107</v>
      </c>
      <c r="I6719" s="4">
        <v>4</v>
      </c>
      <c r="J6719" s="4">
        <v>3</v>
      </c>
      <c r="K6719" s="4">
        <v>3.5</v>
      </c>
      <c r="L6719" s="4">
        <v>4</v>
      </c>
      <c r="M6719" s="4">
        <v>34</v>
      </c>
    </row>
    <row r="6720" spans="1:13" x14ac:dyDescent="0.2">
      <c r="A6720" s="3">
        <v>41913</v>
      </c>
      <c r="B6720" t="s">
        <v>7820</v>
      </c>
      <c r="C6720" t="s">
        <v>3081</v>
      </c>
      <c r="D6720" t="s">
        <v>7821</v>
      </c>
      <c r="E6720" t="s">
        <v>3080</v>
      </c>
      <c r="F6720" s="4">
        <v>3.5181578947368402</v>
      </c>
      <c r="G6720" s="4">
        <v>3.55</v>
      </c>
      <c r="H6720" s="4">
        <v>0.37202045325316602</v>
      </c>
      <c r="I6720" s="4">
        <v>4.2699999999999996</v>
      </c>
      <c r="J6720" s="4">
        <v>2.41</v>
      </c>
      <c r="K6720" s="4">
        <v>3.3525</v>
      </c>
      <c r="L6720" s="4">
        <v>3.7349999999999999</v>
      </c>
      <c r="M6720" s="4">
        <v>38</v>
      </c>
    </row>
    <row r="6721" spans="1:13" x14ac:dyDescent="0.2">
      <c r="A6721" s="3">
        <v>41913</v>
      </c>
      <c r="B6721" t="s">
        <v>9566</v>
      </c>
      <c r="C6721" t="s">
        <v>3072</v>
      </c>
      <c r="D6721" t="s">
        <v>9567</v>
      </c>
      <c r="E6721" t="s">
        <v>3071</v>
      </c>
      <c r="F6721" s="4">
        <v>4.0186842105263203</v>
      </c>
      <c r="G6721" s="4">
        <v>3.9849999999999999</v>
      </c>
      <c r="H6721" s="4">
        <v>0.14060047004326501</v>
      </c>
      <c r="I6721" s="4">
        <v>4.53</v>
      </c>
      <c r="J6721" s="4">
        <v>3.83</v>
      </c>
      <c r="K6721" s="4">
        <v>3.915</v>
      </c>
      <c r="L6721" s="4">
        <v>4.0975000000000001</v>
      </c>
      <c r="M6721" s="4">
        <v>38</v>
      </c>
    </row>
    <row r="6722" spans="1:13" x14ac:dyDescent="0.2">
      <c r="A6722" s="3">
        <v>41913</v>
      </c>
      <c r="B6722" t="s">
        <v>9598</v>
      </c>
      <c r="C6722" t="s">
        <v>3075</v>
      </c>
      <c r="D6722" t="s">
        <v>9599</v>
      </c>
      <c r="E6722" t="s">
        <v>3074</v>
      </c>
      <c r="F6722" s="4">
        <v>3.5105263157894702</v>
      </c>
      <c r="G6722" s="4">
        <v>3.49</v>
      </c>
      <c r="H6722" s="4">
        <v>0.28387232920586403</v>
      </c>
      <c r="I6722" s="4">
        <v>4.2300000000000004</v>
      </c>
      <c r="J6722" s="4">
        <v>3</v>
      </c>
      <c r="K6722" s="4">
        <v>3.3050000000000002</v>
      </c>
      <c r="L6722" s="4">
        <v>3.6974999999999998</v>
      </c>
      <c r="M6722" s="4">
        <v>38</v>
      </c>
    </row>
    <row r="6723" spans="1:13" x14ac:dyDescent="0.2">
      <c r="A6723" s="3">
        <v>41913</v>
      </c>
      <c r="B6723" t="s">
        <v>7286</v>
      </c>
      <c r="C6723" t="s">
        <v>3102</v>
      </c>
      <c r="D6723" t="s">
        <v>7287</v>
      </c>
      <c r="E6723" t="s">
        <v>3101</v>
      </c>
      <c r="F6723" s="4">
        <v>3.51258064516129</v>
      </c>
      <c r="G6723" s="4">
        <v>3.5</v>
      </c>
      <c r="H6723" s="4">
        <v>0.264234337182427</v>
      </c>
      <c r="I6723" s="4">
        <v>4.07</v>
      </c>
      <c r="J6723" s="4">
        <v>3</v>
      </c>
      <c r="K6723" s="4">
        <v>3.3</v>
      </c>
      <c r="L6723" s="4">
        <v>3.6349999999999998</v>
      </c>
      <c r="M6723" s="4">
        <v>31</v>
      </c>
    </row>
    <row r="6724" spans="1:13" x14ac:dyDescent="0.2">
      <c r="A6724" s="3">
        <v>41913</v>
      </c>
      <c r="B6724" t="s">
        <v>9638</v>
      </c>
      <c r="C6724" t="s">
        <v>3078</v>
      </c>
      <c r="D6724" t="s">
        <v>9639</v>
      </c>
      <c r="E6724" t="s">
        <v>3077</v>
      </c>
      <c r="F6724" s="4">
        <v>3.5306060606060599</v>
      </c>
      <c r="G6724" s="4">
        <v>3.55</v>
      </c>
      <c r="H6724" s="4">
        <v>0.26394766756332799</v>
      </c>
      <c r="I6724" s="4">
        <v>3.98</v>
      </c>
      <c r="J6724" s="4">
        <v>3</v>
      </c>
      <c r="K6724" s="4">
        <v>3.41</v>
      </c>
      <c r="L6724" s="4">
        <v>3.67</v>
      </c>
      <c r="M6724" s="4">
        <v>33</v>
      </c>
    </row>
    <row r="6725" spans="1:13" x14ac:dyDescent="0.2">
      <c r="A6725" s="3">
        <v>41913</v>
      </c>
      <c r="B6725" t="s">
        <v>7742</v>
      </c>
      <c r="C6725" t="s">
        <v>3105</v>
      </c>
      <c r="D6725" t="s">
        <v>7743</v>
      </c>
      <c r="E6725" t="s">
        <v>3104</v>
      </c>
      <c r="F6725" s="4">
        <v>3.4716666666666698</v>
      </c>
      <c r="G6725" s="4">
        <v>3.5</v>
      </c>
      <c r="H6725" s="4">
        <v>0.29198586802521198</v>
      </c>
      <c r="I6725" s="4">
        <v>4</v>
      </c>
      <c r="J6725" s="4">
        <v>3</v>
      </c>
      <c r="K6725" s="4">
        <v>3.3</v>
      </c>
      <c r="L6725" s="4">
        <v>3.5750000000000002</v>
      </c>
      <c r="M6725" s="4">
        <v>30</v>
      </c>
    </row>
    <row r="6726" spans="1:13" x14ac:dyDescent="0.2">
      <c r="A6726" s="3">
        <v>41913</v>
      </c>
      <c r="B6726" t="s">
        <v>7744</v>
      </c>
      <c r="C6726" t="s">
        <v>3123</v>
      </c>
      <c r="D6726" t="s">
        <v>7745</v>
      </c>
      <c r="E6726" t="s">
        <v>3122</v>
      </c>
      <c r="F6726" s="4">
        <v>0.49815789473684202</v>
      </c>
      <c r="G6726" s="4">
        <v>0.48</v>
      </c>
      <c r="H6726" s="4">
        <v>0.14597029063066</v>
      </c>
      <c r="I6726" s="4">
        <v>0.81</v>
      </c>
      <c r="J6726" s="4">
        <v>0.23</v>
      </c>
      <c r="K6726" s="4">
        <v>0.435</v>
      </c>
      <c r="L6726" s="4">
        <v>0.57750000000000001</v>
      </c>
      <c r="M6726" s="4">
        <v>38</v>
      </c>
    </row>
    <row r="6727" spans="1:13" x14ac:dyDescent="0.2">
      <c r="A6727" s="3">
        <v>41913</v>
      </c>
      <c r="B6727" t="s">
        <v>7752</v>
      </c>
      <c r="C6727" t="s">
        <v>3126</v>
      </c>
      <c r="D6727" t="s">
        <v>7753</v>
      </c>
      <c r="E6727" t="s">
        <v>3125</v>
      </c>
      <c r="F6727" s="4">
        <v>0.28147368421052599</v>
      </c>
      <c r="G6727" s="4">
        <v>0.28000000000000003</v>
      </c>
      <c r="H6727" s="4">
        <v>6.5787017877350806E-2</v>
      </c>
      <c r="I6727" s="4">
        <v>0.51</v>
      </c>
      <c r="J6727" s="4">
        <v>0.13</v>
      </c>
      <c r="K6727" s="4">
        <v>0.24249999999999999</v>
      </c>
      <c r="L6727" s="4">
        <v>0.32</v>
      </c>
      <c r="M6727" s="4">
        <v>38</v>
      </c>
    </row>
    <row r="6728" spans="1:13" x14ac:dyDescent="0.2">
      <c r="A6728" s="3">
        <v>41913</v>
      </c>
      <c r="B6728" t="s">
        <v>7762</v>
      </c>
      <c r="C6728" t="s">
        <v>3129</v>
      </c>
      <c r="D6728" t="s">
        <v>7763</v>
      </c>
      <c r="E6728" t="s">
        <v>3128</v>
      </c>
      <c r="F6728" s="4">
        <v>0.28399999999999997</v>
      </c>
      <c r="G6728" s="4">
        <v>0.3</v>
      </c>
      <c r="H6728" s="4">
        <v>9.1240104979974396E-2</v>
      </c>
      <c r="I6728" s="4">
        <v>0.49</v>
      </c>
      <c r="J6728" s="4">
        <v>-0.02</v>
      </c>
      <c r="K6728" s="4">
        <v>0.27</v>
      </c>
      <c r="L6728" s="4">
        <v>0.32</v>
      </c>
      <c r="M6728" s="4">
        <v>38</v>
      </c>
    </row>
    <row r="6729" spans="1:13" x14ac:dyDescent="0.2">
      <c r="A6729" s="3">
        <v>41913</v>
      </c>
      <c r="B6729" t="s">
        <v>7770</v>
      </c>
      <c r="C6729" t="s">
        <v>3132</v>
      </c>
      <c r="D6729" t="s">
        <v>7771</v>
      </c>
      <c r="E6729" t="s">
        <v>3131</v>
      </c>
      <c r="F6729" s="4">
        <v>-3.8447368421052598E-2</v>
      </c>
      <c r="G6729" s="4">
        <v>-4.4999999999999998E-2</v>
      </c>
      <c r="H6729" s="4">
        <v>0.125184123284933</v>
      </c>
      <c r="I6729" s="4">
        <v>0.3</v>
      </c>
      <c r="J6729" s="4">
        <v>-0.35</v>
      </c>
      <c r="K6729" s="4">
        <v>-0.1075</v>
      </c>
      <c r="L6729" s="4">
        <v>-1.2500000000000001E-2</v>
      </c>
      <c r="M6729" s="4">
        <v>38</v>
      </c>
    </row>
    <row r="6730" spans="1:13" x14ac:dyDescent="0.2">
      <c r="A6730" s="3">
        <v>41913</v>
      </c>
      <c r="B6730" t="s">
        <v>7778</v>
      </c>
      <c r="C6730" t="s">
        <v>3135</v>
      </c>
      <c r="D6730" t="s">
        <v>7779</v>
      </c>
      <c r="E6730" t="s">
        <v>3134</v>
      </c>
      <c r="F6730" s="4">
        <v>-0.33255263157894699</v>
      </c>
      <c r="G6730" s="4">
        <v>-0.30499999999999999</v>
      </c>
      <c r="H6730" s="4">
        <v>0.152693067395758</v>
      </c>
      <c r="I6730" s="4">
        <v>-7.6999999999999999E-2</v>
      </c>
      <c r="J6730" s="4">
        <v>-0.98</v>
      </c>
      <c r="K6730" s="4">
        <v>-0.38750000000000001</v>
      </c>
      <c r="L6730" s="4">
        <v>-0.24249999999999999</v>
      </c>
      <c r="M6730" s="4">
        <v>38</v>
      </c>
    </row>
    <row r="6731" spans="1:13" x14ac:dyDescent="0.2">
      <c r="A6731" s="3">
        <v>41913</v>
      </c>
      <c r="B6731" t="s">
        <v>7788</v>
      </c>
      <c r="C6731" t="s">
        <v>3138</v>
      </c>
      <c r="D6731" t="s">
        <v>7789</v>
      </c>
      <c r="E6731" t="s">
        <v>3137</v>
      </c>
      <c r="F6731" s="4">
        <v>0.14000000000000001</v>
      </c>
      <c r="G6731" s="4">
        <v>0.16</v>
      </c>
      <c r="H6731" s="4">
        <v>9.9294810838530007E-2</v>
      </c>
      <c r="I6731" s="4">
        <v>0.3</v>
      </c>
      <c r="J6731" s="4">
        <v>-0.22</v>
      </c>
      <c r="K6731" s="4">
        <v>0.12</v>
      </c>
      <c r="L6731" s="4">
        <v>0.2</v>
      </c>
      <c r="M6731" s="4">
        <v>38</v>
      </c>
    </row>
    <row r="6732" spans="1:13" x14ac:dyDescent="0.2">
      <c r="A6732" s="3">
        <v>41913</v>
      </c>
      <c r="B6732" t="s">
        <v>7796</v>
      </c>
      <c r="C6732" t="s">
        <v>3141</v>
      </c>
      <c r="D6732" t="s">
        <v>7797</v>
      </c>
      <c r="E6732" t="s">
        <v>3140</v>
      </c>
      <c r="F6732" s="4">
        <v>0.26968421052631603</v>
      </c>
      <c r="G6732" s="4">
        <v>0.27</v>
      </c>
      <c r="H6732" s="4">
        <v>7.6543612462565094E-2</v>
      </c>
      <c r="I6732" s="4">
        <v>0.51</v>
      </c>
      <c r="J6732" s="4">
        <v>0.1</v>
      </c>
      <c r="K6732" s="4">
        <v>0.24</v>
      </c>
      <c r="L6732" s="4">
        <v>0.3075</v>
      </c>
      <c r="M6732" s="4">
        <v>38</v>
      </c>
    </row>
    <row r="6733" spans="1:13" x14ac:dyDescent="0.2">
      <c r="A6733" s="3">
        <v>41913</v>
      </c>
      <c r="B6733" t="s">
        <v>7804</v>
      </c>
      <c r="C6733" t="s">
        <v>3144</v>
      </c>
      <c r="D6733" t="s">
        <v>7805</v>
      </c>
      <c r="E6733" t="s">
        <v>3143</v>
      </c>
      <c r="F6733" s="4">
        <v>0.26797368421052598</v>
      </c>
      <c r="G6733" s="4">
        <v>0.28000000000000003</v>
      </c>
      <c r="H6733" s="4">
        <v>6.1677665519194097E-2</v>
      </c>
      <c r="I6733" s="4">
        <v>0.38</v>
      </c>
      <c r="J6733" s="4">
        <v>0.1</v>
      </c>
      <c r="K6733" s="4">
        <v>0.23250000000000001</v>
      </c>
      <c r="L6733" s="4">
        <v>0.3075</v>
      </c>
      <c r="M6733" s="4">
        <v>38</v>
      </c>
    </row>
    <row r="6734" spans="1:13" x14ac:dyDescent="0.2">
      <c r="A6734" s="3">
        <v>41913</v>
      </c>
      <c r="B6734" t="s">
        <v>7814</v>
      </c>
      <c r="C6734" t="s">
        <v>3147</v>
      </c>
      <c r="D6734" t="s">
        <v>7815</v>
      </c>
      <c r="E6734" t="s">
        <v>3146</v>
      </c>
      <c r="F6734" s="4">
        <v>0.398631578947368</v>
      </c>
      <c r="G6734" s="4">
        <v>0.4</v>
      </c>
      <c r="H6734" s="4">
        <v>8.4122311547782894E-2</v>
      </c>
      <c r="I6734" s="4">
        <v>0.66</v>
      </c>
      <c r="J6734" s="4">
        <v>0.2</v>
      </c>
      <c r="K6734" s="4">
        <v>0.36249999999999999</v>
      </c>
      <c r="L6734" s="4">
        <v>0.42749999999999999</v>
      </c>
      <c r="M6734" s="4">
        <v>38</v>
      </c>
    </row>
    <row r="6735" spans="1:13" x14ac:dyDescent="0.2">
      <c r="A6735" s="3">
        <v>41913</v>
      </c>
      <c r="B6735" t="s">
        <v>7716</v>
      </c>
      <c r="C6735" t="s">
        <v>3114</v>
      </c>
      <c r="D6735" t="s">
        <v>7717</v>
      </c>
      <c r="E6735" t="s">
        <v>3113</v>
      </c>
      <c r="F6735" s="4">
        <v>0.543868421052632</v>
      </c>
      <c r="G6735" s="4">
        <v>0.55000000000000004</v>
      </c>
      <c r="H6735" s="4">
        <v>4.6429354095915101E-2</v>
      </c>
      <c r="I6735" s="4">
        <v>0.62</v>
      </c>
      <c r="J6735" s="4">
        <v>0.42</v>
      </c>
      <c r="K6735" s="4">
        <v>0.52249999999999996</v>
      </c>
      <c r="L6735" s="4">
        <v>0.57750000000000001</v>
      </c>
      <c r="M6735" s="4">
        <v>38</v>
      </c>
    </row>
    <row r="6736" spans="1:13" x14ac:dyDescent="0.2">
      <c r="A6736" s="3">
        <v>41913</v>
      </c>
      <c r="B6736" t="s">
        <v>7822</v>
      </c>
      <c r="C6736" t="s">
        <v>3150</v>
      </c>
      <c r="D6736" t="s">
        <v>7823</v>
      </c>
      <c r="E6736" t="s">
        <v>3149</v>
      </c>
      <c r="F6736" s="4">
        <v>0.45107894736842102</v>
      </c>
      <c r="G6736" s="4">
        <v>0.47499999999999998</v>
      </c>
      <c r="H6736" s="4">
        <v>0.13032980650536899</v>
      </c>
      <c r="I6736" s="4">
        <v>0.66</v>
      </c>
      <c r="J6736" s="4">
        <v>7.0000000000000007E-2</v>
      </c>
      <c r="K6736" s="4">
        <v>0.4</v>
      </c>
      <c r="L6736" s="4">
        <v>0.52</v>
      </c>
      <c r="M6736" s="4">
        <v>38</v>
      </c>
    </row>
    <row r="6737" spans="1:13" x14ac:dyDescent="0.2">
      <c r="A6737" s="3">
        <v>41913</v>
      </c>
      <c r="B6737" t="s">
        <v>7724</v>
      </c>
      <c r="C6737" t="s">
        <v>3117</v>
      </c>
      <c r="D6737" t="s">
        <v>7725</v>
      </c>
      <c r="E6737" t="s">
        <v>3116</v>
      </c>
      <c r="F6737" s="4">
        <v>0.77221052631578901</v>
      </c>
      <c r="G6737" s="4">
        <v>0.77</v>
      </c>
      <c r="H6737" s="4">
        <v>9.9353357346049095E-2</v>
      </c>
      <c r="I6737" s="4">
        <v>0.97</v>
      </c>
      <c r="J6737" s="4">
        <v>0.56000000000000005</v>
      </c>
      <c r="K6737" s="4">
        <v>0.72250000000000003</v>
      </c>
      <c r="L6737" s="4">
        <v>0.85750000000000004</v>
      </c>
      <c r="M6737" s="4">
        <v>38</v>
      </c>
    </row>
    <row r="6738" spans="1:13" x14ac:dyDescent="0.2">
      <c r="A6738" s="3">
        <v>41913</v>
      </c>
      <c r="B6738" t="s">
        <v>7734</v>
      </c>
      <c r="C6738" t="s">
        <v>3120</v>
      </c>
      <c r="D6738" t="s">
        <v>7735</v>
      </c>
      <c r="E6738" t="s">
        <v>3119</v>
      </c>
      <c r="F6738" s="4">
        <v>0.47755263157894701</v>
      </c>
      <c r="G6738" s="4">
        <v>0.47</v>
      </c>
      <c r="H6738" s="4">
        <v>9.3753759526325406E-2</v>
      </c>
      <c r="I6738" s="4">
        <v>0.78</v>
      </c>
      <c r="J6738" s="4">
        <v>0.28999999999999998</v>
      </c>
      <c r="K6738" s="4">
        <v>0.43</v>
      </c>
      <c r="L6738" s="4">
        <v>0.5</v>
      </c>
      <c r="M6738" s="4">
        <v>38</v>
      </c>
    </row>
    <row r="6739" spans="1:13" x14ac:dyDescent="0.2">
      <c r="A6739" s="3">
        <v>41913</v>
      </c>
      <c r="B6739" t="s">
        <v>7824</v>
      </c>
      <c r="C6739" t="s">
        <v>3096</v>
      </c>
      <c r="D6739" t="s">
        <v>7825</v>
      </c>
      <c r="E6739" t="s">
        <v>3095</v>
      </c>
      <c r="F6739" s="4">
        <v>3.202</v>
      </c>
      <c r="G6739" s="4">
        <v>3.2</v>
      </c>
      <c r="H6739" s="4">
        <v>0.33546981980500101</v>
      </c>
      <c r="I6739" s="4">
        <v>3.88</v>
      </c>
      <c r="J6739" s="4">
        <v>2.4</v>
      </c>
      <c r="K6739" s="4">
        <v>3.01</v>
      </c>
      <c r="L6739" s="4">
        <v>3.335</v>
      </c>
      <c r="M6739" s="4">
        <v>35</v>
      </c>
    </row>
    <row r="6740" spans="1:13" x14ac:dyDescent="0.2">
      <c r="A6740" s="3">
        <v>41913</v>
      </c>
      <c r="B6740" t="s">
        <v>9606</v>
      </c>
      <c r="C6740" t="s">
        <v>3087</v>
      </c>
      <c r="D6740" t="s">
        <v>9607</v>
      </c>
      <c r="E6740" t="s">
        <v>3086</v>
      </c>
      <c r="F6740" s="4">
        <v>3.4114285714285701</v>
      </c>
      <c r="G6740" s="4">
        <v>3.42</v>
      </c>
      <c r="H6740" s="4">
        <v>0.15421800568452099</v>
      </c>
      <c r="I6740" s="4">
        <v>3.93</v>
      </c>
      <c r="J6740" s="4">
        <v>3.04</v>
      </c>
      <c r="K6740" s="4">
        <v>3.3650000000000002</v>
      </c>
      <c r="L6740" s="4">
        <v>3.47</v>
      </c>
      <c r="M6740" s="4">
        <v>35</v>
      </c>
    </row>
    <row r="6741" spans="1:13" x14ac:dyDescent="0.2">
      <c r="A6741" s="3">
        <v>41913</v>
      </c>
      <c r="B6741" t="s">
        <v>9608</v>
      </c>
      <c r="C6741" t="s">
        <v>3090</v>
      </c>
      <c r="D6741" t="s">
        <v>9609</v>
      </c>
      <c r="E6741" t="s">
        <v>3089</v>
      </c>
      <c r="F6741" s="4">
        <v>3.2145714285714302</v>
      </c>
      <c r="G6741" s="4">
        <v>3.17</v>
      </c>
      <c r="H6741" s="4">
        <v>0.27366083406443198</v>
      </c>
      <c r="I6741" s="4">
        <v>3.88</v>
      </c>
      <c r="J6741" s="4">
        <v>2.75</v>
      </c>
      <c r="K6741" s="4">
        <v>3.02</v>
      </c>
      <c r="L6741" s="4">
        <v>3.32</v>
      </c>
      <c r="M6741" s="4">
        <v>35</v>
      </c>
    </row>
    <row r="6742" spans="1:13" x14ac:dyDescent="0.2">
      <c r="A6742" s="3">
        <v>41913</v>
      </c>
      <c r="B6742" t="s">
        <v>9877</v>
      </c>
      <c r="C6742" t="s">
        <v>3108</v>
      </c>
      <c r="D6742" t="s">
        <v>9878</v>
      </c>
      <c r="E6742" t="s">
        <v>3107</v>
      </c>
      <c r="F6742" s="4">
        <v>3.2585714285714298</v>
      </c>
      <c r="G6742" s="4">
        <v>3.2</v>
      </c>
      <c r="H6742" s="4">
        <v>0.240796737484271</v>
      </c>
      <c r="I6742" s="4">
        <v>3.85</v>
      </c>
      <c r="J6742" s="4">
        <v>3</v>
      </c>
      <c r="K6742" s="4">
        <v>3.04</v>
      </c>
      <c r="L6742" s="4">
        <v>3.3925000000000001</v>
      </c>
      <c r="M6742" s="4">
        <v>28</v>
      </c>
    </row>
    <row r="6743" spans="1:13" x14ac:dyDescent="0.2">
      <c r="A6743" s="3">
        <v>41913</v>
      </c>
      <c r="B6743" t="s">
        <v>9640</v>
      </c>
      <c r="C6743" t="s">
        <v>3093</v>
      </c>
      <c r="D6743" t="s">
        <v>9641</v>
      </c>
      <c r="E6743" t="s">
        <v>3092</v>
      </c>
      <c r="F6743" s="4">
        <v>3.2357142857142902</v>
      </c>
      <c r="G6743" s="4">
        <v>3.2</v>
      </c>
      <c r="H6743" s="4">
        <v>0.253090945027724</v>
      </c>
      <c r="I6743" s="4">
        <v>3.85</v>
      </c>
      <c r="J6743" s="4">
        <v>2.98</v>
      </c>
      <c r="K6743" s="4">
        <v>3</v>
      </c>
      <c r="L6743" s="4">
        <v>3.3475000000000001</v>
      </c>
      <c r="M6743" s="4">
        <v>28</v>
      </c>
    </row>
    <row r="6744" spans="1:13" x14ac:dyDescent="0.2">
      <c r="A6744" s="3">
        <v>41913</v>
      </c>
      <c r="B6744" t="s">
        <v>9879</v>
      </c>
      <c r="C6744" t="s">
        <v>3111</v>
      </c>
      <c r="D6744" t="s">
        <v>9880</v>
      </c>
      <c r="E6744" t="s">
        <v>3110</v>
      </c>
      <c r="F6744" s="4">
        <v>3.2148148148148099</v>
      </c>
      <c r="G6744" s="4">
        <v>3.2</v>
      </c>
      <c r="H6744" s="4">
        <v>0.263268952424211</v>
      </c>
      <c r="I6744" s="4">
        <v>3.75</v>
      </c>
      <c r="J6744" s="4">
        <v>2.59</v>
      </c>
      <c r="K6744" s="4">
        <v>3</v>
      </c>
      <c r="L6744" s="4">
        <v>3.36</v>
      </c>
      <c r="M6744" s="4">
        <v>27</v>
      </c>
    </row>
    <row r="6745" spans="1:13" x14ac:dyDescent="0.2">
      <c r="A6745" s="3">
        <v>41913</v>
      </c>
      <c r="B6745" t="s">
        <v>7826</v>
      </c>
      <c r="C6745" t="s">
        <v>3153</v>
      </c>
      <c r="D6745" t="s">
        <v>7827</v>
      </c>
      <c r="E6745" t="s">
        <v>3152</v>
      </c>
      <c r="F6745" s="4">
        <v>0.1928</v>
      </c>
      <c r="G6745" s="4">
        <v>0.18</v>
      </c>
      <c r="H6745" s="4">
        <v>3.7104621560884697E-2</v>
      </c>
      <c r="I6745" s="4">
        <v>0.28999999999999998</v>
      </c>
      <c r="J6745" s="4">
        <v>0.14000000000000001</v>
      </c>
      <c r="K6745" s="4">
        <v>0.17</v>
      </c>
      <c r="L6745" s="4">
        <v>0.21</v>
      </c>
      <c r="M6745" s="4">
        <v>35</v>
      </c>
    </row>
    <row r="6746" spans="1:13" x14ac:dyDescent="0.2">
      <c r="A6746" s="3">
        <v>41913</v>
      </c>
      <c r="B6746" t="s">
        <v>10179</v>
      </c>
      <c r="C6746" t="s">
        <v>4324</v>
      </c>
      <c r="D6746" t="s">
        <v>10180</v>
      </c>
      <c r="E6746" t="s">
        <v>4323</v>
      </c>
      <c r="F6746" s="4">
        <v>2.1370588235294101</v>
      </c>
      <c r="G6746" s="4">
        <v>2.2000000000000002</v>
      </c>
      <c r="H6746" s="4">
        <v>0.168586447777784</v>
      </c>
      <c r="I6746" s="4">
        <v>2.2999999999999998</v>
      </c>
      <c r="J6746" s="4">
        <v>1.5</v>
      </c>
      <c r="K6746" s="4">
        <v>2.1124999999999998</v>
      </c>
      <c r="L6746" s="4">
        <v>2.2000000000000002</v>
      </c>
      <c r="M6746" s="4">
        <v>34</v>
      </c>
    </row>
    <row r="6747" spans="1:13" x14ac:dyDescent="0.2">
      <c r="A6747" s="3">
        <v>41913</v>
      </c>
      <c r="B6747" t="s">
        <v>10199</v>
      </c>
      <c r="C6747" t="s">
        <v>4327</v>
      </c>
      <c r="D6747" t="s">
        <v>10200</v>
      </c>
      <c r="E6747" t="s">
        <v>4326</v>
      </c>
      <c r="F6747" s="4">
        <v>3.0376470588235298</v>
      </c>
      <c r="G6747" s="4">
        <v>3.03</v>
      </c>
      <c r="H6747" s="4">
        <v>0.226956928546651</v>
      </c>
      <c r="I6747" s="4">
        <v>3.5</v>
      </c>
      <c r="J6747" s="4">
        <v>2.2999999999999998</v>
      </c>
      <c r="K6747" s="4">
        <v>3</v>
      </c>
      <c r="L6747" s="4">
        <v>3.18</v>
      </c>
      <c r="M6747" s="4">
        <v>34</v>
      </c>
    </row>
    <row r="6748" spans="1:13" x14ac:dyDescent="0.2">
      <c r="A6748" s="3">
        <v>41913</v>
      </c>
      <c r="B6748" t="s">
        <v>9666</v>
      </c>
      <c r="C6748" t="s">
        <v>3952</v>
      </c>
      <c r="D6748" t="s">
        <v>9667</v>
      </c>
      <c r="E6748" t="s">
        <v>3951</v>
      </c>
      <c r="F6748" s="4">
        <v>13.2976285714286</v>
      </c>
      <c r="G6748" s="4">
        <v>13.33</v>
      </c>
      <c r="H6748" s="4">
        <v>0.18201746614870001</v>
      </c>
      <c r="I6748" s="4">
        <v>13.55</v>
      </c>
      <c r="J6748" s="4">
        <v>12.93</v>
      </c>
      <c r="K6748" s="4">
        <v>13.205</v>
      </c>
      <c r="L6748" s="4">
        <v>13.455</v>
      </c>
      <c r="M6748" s="4">
        <v>35</v>
      </c>
    </row>
    <row r="6749" spans="1:13" x14ac:dyDescent="0.2">
      <c r="A6749" s="3">
        <v>41913</v>
      </c>
      <c r="B6749" t="s">
        <v>9662</v>
      </c>
      <c r="C6749" t="s">
        <v>3939</v>
      </c>
      <c r="D6749" t="s">
        <v>9663</v>
      </c>
      <c r="E6749" t="s">
        <v>3947</v>
      </c>
      <c r="F6749" s="4">
        <v>13.385514285714301</v>
      </c>
      <c r="G6749" s="4">
        <v>13.4</v>
      </c>
      <c r="H6749" s="4">
        <v>0.121149487490983</v>
      </c>
      <c r="I6749" s="4">
        <v>13.57</v>
      </c>
      <c r="J6749" s="4">
        <v>13.1</v>
      </c>
      <c r="K6749" s="4">
        <v>13.3215</v>
      </c>
      <c r="L6749" s="4">
        <v>13.484999999999999</v>
      </c>
      <c r="M6749" s="4">
        <v>35</v>
      </c>
    </row>
    <row r="6750" spans="1:13" x14ac:dyDescent="0.2">
      <c r="A6750" s="3">
        <v>41913</v>
      </c>
      <c r="B6750" t="s">
        <v>9664</v>
      </c>
      <c r="C6750" t="s">
        <v>3942</v>
      </c>
      <c r="D6750" t="s">
        <v>9665</v>
      </c>
      <c r="E6750" t="s">
        <v>3949</v>
      </c>
      <c r="F6750" s="4">
        <v>13.325184210526301</v>
      </c>
      <c r="G6750" s="4">
        <v>13.315</v>
      </c>
      <c r="H6750" s="4">
        <v>0.16330436767187601</v>
      </c>
      <c r="I6750" s="4">
        <v>13.68</v>
      </c>
      <c r="J6750" s="4">
        <v>12.95</v>
      </c>
      <c r="K6750" s="4">
        <v>13.2</v>
      </c>
      <c r="L6750" s="4">
        <v>13.4375</v>
      </c>
      <c r="M6750" s="4">
        <v>38</v>
      </c>
    </row>
    <row r="6751" spans="1:13" x14ac:dyDescent="0.2">
      <c r="A6751" s="3">
        <v>41913</v>
      </c>
      <c r="B6751" t="s">
        <v>9602</v>
      </c>
      <c r="C6751" t="s">
        <v>3936</v>
      </c>
      <c r="D6751" t="s">
        <v>9603</v>
      </c>
      <c r="E6751" t="s">
        <v>3935</v>
      </c>
      <c r="F6751" s="4">
        <v>13.325184210526301</v>
      </c>
      <c r="G6751" s="4">
        <v>13.315</v>
      </c>
      <c r="H6751" s="4">
        <v>0.16330436767187601</v>
      </c>
      <c r="I6751" s="4">
        <v>13.68</v>
      </c>
      <c r="J6751" s="4">
        <v>12.95</v>
      </c>
      <c r="K6751" s="4">
        <v>13.2</v>
      </c>
      <c r="L6751" s="4">
        <v>13.4375</v>
      </c>
      <c r="M6751" s="4">
        <v>38</v>
      </c>
    </row>
    <row r="6752" spans="1:13" x14ac:dyDescent="0.2">
      <c r="A6752" s="3">
        <v>41913</v>
      </c>
      <c r="B6752" t="s">
        <v>9644</v>
      </c>
      <c r="C6752" t="s">
        <v>3939</v>
      </c>
      <c r="D6752" t="s">
        <v>9645</v>
      </c>
      <c r="E6752" t="s">
        <v>3938</v>
      </c>
      <c r="F6752" s="4">
        <v>13.173894736842101</v>
      </c>
      <c r="G6752" s="4">
        <v>13.18</v>
      </c>
      <c r="H6752" s="4">
        <v>0.31299113099201198</v>
      </c>
      <c r="I6752" s="4">
        <v>13.8</v>
      </c>
      <c r="J6752" s="4">
        <v>12.6</v>
      </c>
      <c r="K6752" s="4">
        <v>12.9625</v>
      </c>
      <c r="L6752" s="4">
        <v>13.384499999999999</v>
      </c>
      <c r="M6752" s="4">
        <v>38</v>
      </c>
    </row>
    <row r="6753" spans="1:13" x14ac:dyDescent="0.2">
      <c r="A6753" s="3">
        <v>41913</v>
      </c>
      <c r="B6753" t="s">
        <v>10181</v>
      </c>
      <c r="C6753" t="s">
        <v>3579</v>
      </c>
      <c r="D6753" t="s">
        <v>10182</v>
      </c>
      <c r="E6753" t="s">
        <v>3578</v>
      </c>
      <c r="F6753" s="4">
        <v>2.3021052631578902</v>
      </c>
      <c r="G6753" s="4">
        <v>2.2999999999999998</v>
      </c>
      <c r="H6753" s="4">
        <v>0.16770562843681899</v>
      </c>
      <c r="I6753" s="4">
        <v>2.7</v>
      </c>
      <c r="J6753" s="4">
        <v>1.9</v>
      </c>
      <c r="K6753" s="4">
        <v>2.2000000000000002</v>
      </c>
      <c r="L6753" s="4">
        <v>2.4</v>
      </c>
      <c r="M6753" s="4">
        <v>38</v>
      </c>
    </row>
    <row r="6754" spans="1:13" x14ac:dyDescent="0.2">
      <c r="A6754" s="3">
        <v>41913</v>
      </c>
      <c r="B6754" t="s">
        <v>10183</v>
      </c>
      <c r="C6754" t="s">
        <v>3582</v>
      </c>
      <c r="D6754" t="s">
        <v>10184</v>
      </c>
      <c r="E6754" t="s">
        <v>3581</v>
      </c>
      <c r="F6754" s="4">
        <v>3.7175675675675701</v>
      </c>
      <c r="G6754" s="4">
        <v>3.7</v>
      </c>
      <c r="H6754" s="4">
        <v>0.32931246058522701</v>
      </c>
      <c r="I6754" s="4">
        <v>4.5</v>
      </c>
      <c r="J6754" s="4">
        <v>3.1</v>
      </c>
      <c r="K6754" s="4">
        <v>3.5</v>
      </c>
      <c r="L6754" s="4">
        <v>3.9</v>
      </c>
      <c r="M6754" s="4">
        <v>37</v>
      </c>
    </row>
    <row r="6755" spans="1:13" x14ac:dyDescent="0.2">
      <c r="A6755" s="3">
        <v>41913</v>
      </c>
      <c r="B6755" t="s">
        <v>10201</v>
      </c>
      <c r="C6755" t="s">
        <v>3585</v>
      </c>
      <c r="D6755" t="s">
        <v>10202</v>
      </c>
      <c r="E6755" t="s">
        <v>3584</v>
      </c>
      <c r="F6755" s="4">
        <v>4.0781818181818199</v>
      </c>
      <c r="G6755" s="4">
        <v>4</v>
      </c>
      <c r="H6755" s="4">
        <v>0.47091303964648401</v>
      </c>
      <c r="I6755" s="4">
        <v>5.5</v>
      </c>
      <c r="J6755" s="4">
        <v>3.4</v>
      </c>
      <c r="K6755" s="4">
        <v>3.8</v>
      </c>
      <c r="L6755" s="4">
        <v>4.2</v>
      </c>
      <c r="M6755" s="4">
        <v>33</v>
      </c>
    </row>
    <row r="6756" spans="1:13" x14ac:dyDescent="0.2">
      <c r="A6756" s="3">
        <v>41913</v>
      </c>
      <c r="B6756" t="s">
        <v>10203</v>
      </c>
      <c r="C6756" t="s">
        <v>3597</v>
      </c>
      <c r="D6756" t="s">
        <v>10204</v>
      </c>
      <c r="E6756" t="s">
        <v>3596</v>
      </c>
      <c r="F6756" s="4">
        <v>3.7502702702702702</v>
      </c>
      <c r="G6756" s="4">
        <v>3.6</v>
      </c>
      <c r="H6756" s="4">
        <v>0.647501550776721</v>
      </c>
      <c r="I6756" s="4">
        <v>5.9</v>
      </c>
      <c r="J6756" s="4">
        <v>2.37</v>
      </c>
      <c r="K6756" s="4">
        <v>3.4</v>
      </c>
      <c r="L6756" s="4">
        <v>4</v>
      </c>
      <c r="M6756" s="4">
        <v>37</v>
      </c>
    </row>
    <row r="6757" spans="1:13" x14ac:dyDescent="0.2">
      <c r="A6757" s="3">
        <v>41913</v>
      </c>
      <c r="B6757" t="s">
        <v>10205</v>
      </c>
      <c r="C6757" t="s">
        <v>3600</v>
      </c>
      <c r="D6757" t="s">
        <v>10206</v>
      </c>
      <c r="E6757" t="s">
        <v>3599</v>
      </c>
      <c r="F6757" s="4">
        <v>3.8391891891891898</v>
      </c>
      <c r="G6757" s="4">
        <v>3.8</v>
      </c>
      <c r="H6757" s="4">
        <v>0.56784376948818105</v>
      </c>
      <c r="I6757" s="4">
        <v>5.8</v>
      </c>
      <c r="J6757" s="4">
        <v>3</v>
      </c>
      <c r="K6757" s="4">
        <v>3.47</v>
      </c>
      <c r="L6757" s="4">
        <v>4.0999999999999996</v>
      </c>
      <c r="M6757" s="4">
        <v>37</v>
      </c>
    </row>
    <row r="6758" spans="1:13" x14ac:dyDescent="0.2">
      <c r="A6758" s="3">
        <v>41913</v>
      </c>
      <c r="B6758" t="s">
        <v>10189</v>
      </c>
      <c r="C6758" t="s">
        <v>3591</v>
      </c>
      <c r="D6758" t="s">
        <v>10190</v>
      </c>
      <c r="E6758" t="s">
        <v>3590</v>
      </c>
      <c r="F6758" s="4">
        <v>2.4062162162162202</v>
      </c>
      <c r="G6758" s="4">
        <v>2.4</v>
      </c>
      <c r="H6758" s="4">
        <v>0.28565082950412801</v>
      </c>
      <c r="I6758" s="4">
        <v>3.2</v>
      </c>
      <c r="J6758" s="4">
        <v>1.9</v>
      </c>
      <c r="K6758" s="4">
        <v>2.2000000000000002</v>
      </c>
      <c r="L6758" s="4">
        <v>2.56</v>
      </c>
      <c r="M6758" s="4">
        <v>37</v>
      </c>
    </row>
    <row r="6759" spans="1:13" x14ac:dyDescent="0.2">
      <c r="A6759" s="3">
        <v>41913</v>
      </c>
      <c r="B6759" t="s">
        <v>10207</v>
      </c>
      <c r="C6759" t="s">
        <v>3603</v>
      </c>
      <c r="D6759" t="s">
        <v>10208</v>
      </c>
      <c r="E6759" t="s">
        <v>3602</v>
      </c>
      <c r="F6759" s="4">
        <v>3.6738888888888899</v>
      </c>
      <c r="G6759" s="4">
        <v>3.65</v>
      </c>
      <c r="H6759" s="4">
        <v>0.41250646940573799</v>
      </c>
      <c r="I6759" s="4">
        <v>4.7</v>
      </c>
      <c r="J6759" s="4">
        <v>2.8</v>
      </c>
      <c r="K6759" s="4">
        <v>3.4</v>
      </c>
      <c r="L6759" s="4">
        <v>3.9249999999999998</v>
      </c>
      <c r="M6759" s="4">
        <v>36</v>
      </c>
    </row>
    <row r="6760" spans="1:13" x14ac:dyDescent="0.2">
      <c r="A6760" s="3">
        <v>41913</v>
      </c>
      <c r="B6760" t="s">
        <v>10193</v>
      </c>
      <c r="C6760" t="s">
        <v>3594</v>
      </c>
      <c r="D6760" t="s">
        <v>10194</v>
      </c>
      <c r="E6760" t="s">
        <v>3593</v>
      </c>
      <c r="F6760" s="4">
        <v>3.38675675675676</v>
      </c>
      <c r="G6760" s="4">
        <v>3.31</v>
      </c>
      <c r="H6760" s="4">
        <v>0.42095166028927899</v>
      </c>
      <c r="I6760" s="4">
        <v>4.3</v>
      </c>
      <c r="J6760" s="4">
        <v>2.4</v>
      </c>
      <c r="K6760" s="4">
        <v>3.1</v>
      </c>
      <c r="L6760" s="4">
        <v>3.6</v>
      </c>
      <c r="M6760" s="4">
        <v>37</v>
      </c>
    </row>
    <row r="6761" spans="1:13" x14ac:dyDescent="0.2">
      <c r="A6761" s="3">
        <v>41913</v>
      </c>
      <c r="B6761" t="s">
        <v>10209</v>
      </c>
      <c r="C6761" t="s">
        <v>3606</v>
      </c>
      <c r="D6761" t="s">
        <v>10210</v>
      </c>
      <c r="E6761" t="s">
        <v>3605</v>
      </c>
      <c r="F6761" s="4">
        <v>3.64472222222222</v>
      </c>
      <c r="G6761" s="4">
        <v>3.7</v>
      </c>
      <c r="H6761" s="4">
        <v>0.41253561654799598</v>
      </c>
      <c r="I6761" s="4">
        <v>4.5</v>
      </c>
      <c r="J6761" s="4">
        <v>2.68</v>
      </c>
      <c r="K6761" s="4">
        <v>3.2875000000000001</v>
      </c>
      <c r="L6761" s="4">
        <v>3.9</v>
      </c>
      <c r="M6761" s="4">
        <v>36</v>
      </c>
    </row>
    <row r="6762" spans="1:13" x14ac:dyDescent="0.2">
      <c r="A6762" s="3">
        <v>41913</v>
      </c>
      <c r="B6762" t="s">
        <v>10213</v>
      </c>
      <c r="C6762" t="s">
        <v>3873</v>
      </c>
      <c r="D6762" t="s">
        <v>10214</v>
      </c>
      <c r="E6762" t="s">
        <v>3872</v>
      </c>
      <c r="F6762" s="4">
        <v>0.83</v>
      </c>
      <c r="G6762" s="4">
        <v>0.89500000000000002</v>
      </c>
      <c r="H6762" s="4">
        <v>0.303713854249617</v>
      </c>
      <c r="I6762" s="4">
        <v>1.4</v>
      </c>
      <c r="J6762" s="4">
        <v>0.28999999999999998</v>
      </c>
      <c r="K6762" s="4">
        <v>0.61250000000000004</v>
      </c>
      <c r="L6762" s="4">
        <v>1.0625</v>
      </c>
      <c r="M6762" s="4">
        <v>20</v>
      </c>
    </row>
    <row r="6763" spans="1:13" x14ac:dyDescent="0.2">
      <c r="A6763" s="3">
        <v>41913</v>
      </c>
      <c r="B6763" t="s">
        <v>10217</v>
      </c>
      <c r="C6763" t="s">
        <v>3876</v>
      </c>
      <c r="D6763" t="s">
        <v>10218</v>
      </c>
      <c r="E6763" t="s">
        <v>3875</v>
      </c>
      <c r="F6763" s="4">
        <v>0.84499999999999997</v>
      </c>
      <c r="G6763" s="4">
        <v>0.85</v>
      </c>
      <c r="H6763" s="4">
        <v>0.32249847000861098</v>
      </c>
      <c r="I6763" s="4">
        <v>1.4</v>
      </c>
      <c r="J6763" s="4">
        <v>0.25</v>
      </c>
      <c r="K6763" s="4">
        <v>0.70750000000000002</v>
      </c>
      <c r="L6763" s="4">
        <v>1.0625</v>
      </c>
      <c r="M6763" s="4">
        <v>20</v>
      </c>
    </row>
    <row r="6764" spans="1:13" x14ac:dyDescent="0.2">
      <c r="A6764" s="3">
        <v>41913</v>
      </c>
      <c r="B6764" t="s">
        <v>10219</v>
      </c>
      <c r="C6764" t="s">
        <v>3867</v>
      </c>
      <c r="D6764" t="s">
        <v>10220</v>
      </c>
      <c r="E6764" t="s">
        <v>3866</v>
      </c>
      <c r="F6764" s="4">
        <v>0.75904761904761897</v>
      </c>
      <c r="G6764" s="4">
        <v>0.8</v>
      </c>
      <c r="H6764" s="4">
        <v>0.24016462607771299</v>
      </c>
      <c r="I6764" s="4">
        <v>1.2</v>
      </c>
      <c r="J6764" s="4">
        <v>0.3</v>
      </c>
      <c r="K6764" s="4">
        <v>0.55000000000000004</v>
      </c>
      <c r="L6764" s="4">
        <v>0.9</v>
      </c>
      <c r="M6764" s="4">
        <v>21</v>
      </c>
    </row>
    <row r="6765" spans="1:13" x14ac:dyDescent="0.2">
      <c r="A6765" s="3">
        <v>41913</v>
      </c>
      <c r="B6765" t="s">
        <v>10221</v>
      </c>
      <c r="C6765" t="s">
        <v>3879</v>
      </c>
      <c r="D6765" t="s">
        <v>10222</v>
      </c>
      <c r="E6765" t="s">
        <v>3878</v>
      </c>
      <c r="F6765" s="4">
        <v>0.88200000000000001</v>
      </c>
      <c r="G6765" s="4">
        <v>0.8</v>
      </c>
      <c r="H6765" s="4">
        <v>0.36100153083215297</v>
      </c>
      <c r="I6765" s="4">
        <v>1.7</v>
      </c>
      <c r="J6765" s="4">
        <v>0.3</v>
      </c>
      <c r="K6765" s="4">
        <v>0.7</v>
      </c>
      <c r="L6765" s="4">
        <v>1.0349999999999999</v>
      </c>
      <c r="M6765" s="4">
        <v>20</v>
      </c>
    </row>
    <row r="6766" spans="1:13" x14ac:dyDescent="0.2">
      <c r="A6766" s="3">
        <v>41913</v>
      </c>
      <c r="B6766" t="s">
        <v>10223</v>
      </c>
      <c r="C6766" t="s">
        <v>3870</v>
      </c>
      <c r="D6766" t="s">
        <v>10224</v>
      </c>
      <c r="E6766" t="s">
        <v>3869</v>
      </c>
      <c r="F6766" s="4">
        <v>1.1000000000000001</v>
      </c>
      <c r="G6766" s="4">
        <v>1.1000000000000001</v>
      </c>
      <c r="H6766" s="4">
        <v>0.32556105418185399</v>
      </c>
      <c r="I6766" s="4">
        <v>1.67</v>
      </c>
      <c r="J6766" s="4">
        <v>0.55000000000000004</v>
      </c>
      <c r="K6766" s="4">
        <v>0.9</v>
      </c>
      <c r="L6766" s="4">
        <v>1.4</v>
      </c>
      <c r="M6766" s="4">
        <v>21</v>
      </c>
    </row>
    <row r="6767" spans="1:13" x14ac:dyDescent="0.2">
      <c r="A6767" s="3">
        <v>41913</v>
      </c>
      <c r="B6767" t="s">
        <v>10225</v>
      </c>
      <c r="C6767" t="s">
        <v>3882</v>
      </c>
      <c r="D6767" t="s">
        <v>10226</v>
      </c>
      <c r="E6767" t="s">
        <v>3881</v>
      </c>
      <c r="F6767" s="4">
        <v>1.0495000000000001</v>
      </c>
      <c r="G6767" s="4">
        <v>1.0049999999999999</v>
      </c>
      <c r="H6767" s="4">
        <v>0.392434707945156</v>
      </c>
      <c r="I6767" s="4">
        <v>1.76</v>
      </c>
      <c r="J6767" s="4">
        <v>0.33</v>
      </c>
      <c r="K6767" s="4">
        <v>0.77749999999999997</v>
      </c>
      <c r="L6767" s="4">
        <v>1.4075</v>
      </c>
      <c r="M6767" s="4">
        <v>20</v>
      </c>
    </row>
    <row r="6768" spans="1:13" x14ac:dyDescent="0.2">
      <c r="A6768" s="3">
        <v>41944</v>
      </c>
      <c r="B6768" t="s">
        <v>9622</v>
      </c>
      <c r="C6768" t="s">
        <v>3927</v>
      </c>
      <c r="D6768" t="s">
        <v>9623</v>
      </c>
      <c r="E6768" t="s">
        <v>3926</v>
      </c>
      <c r="F6768" s="4">
        <v>5.9733333333333301</v>
      </c>
      <c r="G6768" s="4">
        <v>6</v>
      </c>
      <c r="H6768" s="4">
        <v>0.142024696770504</v>
      </c>
      <c r="I6768" s="4">
        <v>6.2</v>
      </c>
      <c r="J6768" s="4">
        <v>5.7</v>
      </c>
      <c r="K6768" s="4">
        <v>5.8875000000000002</v>
      </c>
      <c r="L6768" s="4">
        <v>6.1</v>
      </c>
      <c r="M6768" s="4">
        <v>24</v>
      </c>
    </row>
    <row r="6769" spans="1:13" x14ac:dyDescent="0.2">
      <c r="A6769" s="3">
        <v>41944</v>
      </c>
      <c r="B6769" t="s">
        <v>9634</v>
      </c>
      <c r="C6769" t="s">
        <v>3930</v>
      </c>
      <c r="D6769" t="s">
        <v>9635</v>
      </c>
      <c r="E6769" t="s">
        <v>3929</v>
      </c>
      <c r="F6769" s="4">
        <v>6.4445833333333304</v>
      </c>
      <c r="G6769" s="4">
        <v>6.48</v>
      </c>
      <c r="H6769" s="4">
        <v>0.36245514465111101</v>
      </c>
      <c r="I6769" s="4">
        <v>7.26</v>
      </c>
      <c r="J6769" s="4">
        <v>5.55</v>
      </c>
      <c r="K6769" s="4">
        <v>6.3</v>
      </c>
      <c r="L6769" s="4">
        <v>6.62</v>
      </c>
      <c r="M6769" s="4">
        <v>24</v>
      </c>
    </row>
    <row r="6770" spans="1:13" x14ac:dyDescent="0.2">
      <c r="A6770" s="3">
        <v>41944</v>
      </c>
      <c r="B6770" t="s">
        <v>9646</v>
      </c>
      <c r="C6770" t="s">
        <v>3933</v>
      </c>
      <c r="D6770" t="s">
        <v>9647</v>
      </c>
      <c r="E6770" t="s">
        <v>3932</v>
      </c>
      <c r="F6770" s="4">
        <v>6.9561904761904803</v>
      </c>
      <c r="G6770" s="4">
        <v>7</v>
      </c>
      <c r="H6770" s="4">
        <v>0.50742956349109403</v>
      </c>
      <c r="I6770" s="4">
        <v>8.6</v>
      </c>
      <c r="J6770" s="4">
        <v>6.2</v>
      </c>
      <c r="K6770" s="4">
        <v>6.65</v>
      </c>
      <c r="L6770" s="4">
        <v>7.22</v>
      </c>
      <c r="M6770" s="4">
        <v>21</v>
      </c>
    </row>
    <row r="6771" spans="1:13" x14ac:dyDescent="0.2">
      <c r="A6771" s="3">
        <v>41944</v>
      </c>
      <c r="B6771" t="s">
        <v>9596</v>
      </c>
      <c r="C6771" t="s">
        <v>3918</v>
      </c>
      <c r="D6771" t="s">
        <v>9597</v>
      </c>
      <c r="E6771" t="s">
        <v>3917</v>
      </c>
      <c r="F6771" s="4">
        <v>2.94935483870968</v>
      </c>
      <c r="G6771" s="4">
        <v>2.9</v>
      </c>
      <c r="H6771" s="4">
        <v>0.16883790024499801</v>
      </c>
      <c r="I6771" s="4">
        <v>3.55</v>
      </c>
      <c r="J6771" s="4">
        <v>2.78</v>
      </c>
      <c r="K6771" s="4">
        <v>2.86</v>
      </c>
      <c r="L6771" s="4">
        <v>3</v>
      </c>
      <c r="M6771" s="4">
        <v>31</v>
      </c>
    </row>
    <row r="6772" spans="1:13" x14ac:dyDescent="0.2">
      <c r="A6772" s="3">
        <v>41944</v>
      </c>
      <c r="B6772" t="s">
        <v>9604</v>
      </c>
      <c r="C6772" t="s">
        <v>3921</v>
      </c>
      <c r="D6772" t="s">
        <v>9605</v>
      </c>
      <c r="E6772" t="s">
        <v>3920</v>
      </c>
      <c r="F6772" s="4">
        <v>3.5569741935483901</v>
      </c>
      <c r="G6772" s="4">
        <v>3.5</v>
      </c>
      <c r="H6772" s="4">
        <v>0.30292587758695699</v>
      </c>
      <c r="I6772" s="4">
        <v>4.1399999999999997</v>
      </c>
      <c r="J6772" s="4">
        <v>2.9</v>
      </c>
      <c r="K6772" s="4">
        <v>3.3650000000000002</v>
      </c>
      <c r="L6772" s="4">
        <v>3.7549999999999999</v>
      </c>
      <c r="M6772" s="4">
        <v>31</v>
      </c>
    </row>
    <row r="6773" spans="1:13" x14ac:dyDescent="0.2">
      <c r="A6773" s="3">
        <v>41944</v>
      </c>
      <c r="B6773" t="s">
        <v>9636</v>
      </c>
      <c r="C6773" t="s">
        <v>3924</v>
      </c>
      <c r="D6773" t="s">
        <v>9637</v>
      </c>
      <c r="E6773" t="s">
        <v>3923</v>
      </c>
      <c r="F6773" s="4">
        <v>4.4401791666666703</v>
      </c>
      <c r="G6773" s="4">
        <v>4.4349999999999996</v>
      </c>
      <c r="H6773" s="4">
        <v>0.70937136038777704</v>
      </c>
      <c r="I6773" s="4">
        <v>5.94</v>
      </c>
      <c r="J6773" s="4">
        <v>3.46</v>
      </c>
      <c r="K6773" s="4">
        <v>3.8374999999999999</v>
      </c>
      <c r="L6773" s="4">
        <v>4.8099999999999996</v>
      </c>
      <c r="M6773" s="4">
        <v>24</v>
      </c>
    </row>
    <row r="6774" spans="1:13" x14ac:dyDescent="0.2">
      <c r="A6774" s="3">
        <v>41944</v>
      </c>
      <c r="B6774" t="s">
        <v>10173</v>
      </c>
      <c r="C6774" t="s">
        <v>3988</v>
      </c>
      <c r="D6774" t="s">
        <v>10174</v>
      </c>
      <c r="E6774" t="s">
        <v>3987</v>
      </c>
      <c r="F6774" s="4">
        <v>4.5624137931034499</v>
      </c>
      <c r="G6774" s="4">
        <v>4.5</v>
      </c>
      <c r="H6774" s="4">
        <v>0.24192169884982301</v>
      </c>
      <c r="I6774" s="4">
        <v>5</v>
      </c>
      <c r="J6774" s="4">
        <v>4.05</v>
      </c>
      <c r="K6774" s="4">
        <v>4.4000000000000004</v>
      </c>
      <c r="L6774" s="4">
        <v>4.7</v>
      </c>
      <c r="M6774" s="4">
        <v>29</v>
      </c>
    </row>
    <row r="6775" spans="1:13" x14ac:dyDescent="0.2">
      <c r="A6775" s="3">
        <v>41944</v>
      </c>
      <c r="B6775" t="s">
        <v>10195</v>
      </c>
      <c r="C6775" t="s">
        <v>3991</v>
      </c>
      <c r="D6775" t="s">
        <v>10196</v>
      </c>
      <c r="E6775" t="s">
        <v>3990</v>
      </c>
      <c r="F6775" s="4">
        <v>4.31689655172414</v>
      </c>
      <c r="G6775" s="4">
        <v>4.26</v>
      </c>
      <c r="H6775" s="4">
        <v>0.34827230159619799</v>
      </c>
      <c r="I6775" s="4">
        <v>5.2</v>
      </c>
      <c r="J6775" s="4">
        <v>3.84</v>
      </c>
      <c r="K6775" s="4">
        <v>4.0999999999999996</v>
      </c>
      <c r="L6775" s="4">
        <v>4.49</v>
      </c>
      <c r="M6775" s="4">
        <v>29</v>
      </c>
    </row>
    <row r="6776" spans="1:13" x14ac:dyDescent="0.2">
      <c r="A6776" s="3">
        <v>41944</v>
      </c>
      <c r="B6776" t="s">
        <v>10177</v>
      </c>
      <c r="C6776" t="s">
        <v>3994</v>
      </c>
      <c r="D6776" t="s">
        <v>10178</v>
      </c>
      <c r="E6776" t="s">
        <v>3993</v>
      </c>
      <c r="F6776" s="4">
        <v>4.88</v>
      </c>
      <c r="G6776" s="4">
        <v>4.9000000000000004</v>
      </c>
      <c r="H6776" s="4">
        <v>0.16421857975114701</v>
      </c>
      <c r="I6776" s="4">
        <v>5.6</v>
      </c>
      <c r="J6776" s="4">
        <v>4.5999999999999996</v>
      </c>
      <c r="K6776" s="4">
        <v>4.8</v>
      </c>
      <c r="L6776" s="4">
        <v>4.9024999999999999</v>
      </c>
      <c r="M6776" s="4">
        <v>32</v>
      </c>
    </row>
    <row r="6777" spans="1:13" x14ac:dyDescent="0.2">
      <c r="A6777" s="3">
        <v>41944</v>
      </c>
      <c r="B6777" t="s">
        <v>10197</v>
      </c>
      <c r="C6777" t="s">
        <v>3997</v>
      </c>
      <c r="D6777" t="s">
        <v>10198</v>
      </c>
      <c r="E6777" t="s">
        <v>3996</v>
      </c>
      <c r="F6777" s="4">
        <v>4.6168750000000003</v>
      </c>
      <c r="G6777" s="4">
        <v>4.5999999999999996</v>
      </c>
      <c r="H6777" s="4">
        <v>0.24143973401511701</v>
      </c>
      <c r="I6777" s="4">
        <v>5.2</v>
      </c>
      <c r="J6777" s="4">
        <v>4.2</v>
      </c>
      <c r="K6777" s="4">
        <v>4.4749999999999996</v>
      </c>
      <c r="L6777" s="4">
        <v>4.8</v>
      </c>
      <c r="M6777" s="4">
        <v>32</v>
      </c>
    </row>
    <row r="6778" spans="1:13" x14ac:dyDescent="0.2">
      <c r="A6778" s="3">
        <v>41944</v>
      </c>
      <c r="B6778" t="s">
        <v>7652</v>
      </c>
      <c r="C6778" t="s">
        <v>3897</v>
      </c>
      <c r="D6778" t="s">
        <v>7653</v>
      </c>
      <c r="E6778" t="s">
        <v>3896</v>
      </c>
      <c r="F6778" s="4">
        <v>3.0139393939393901</v>
      </c>
      <c r="G6778" s="4">
        <v>3</v>
      </c>
      <c r="H6778" s="4">
        <v>8.6238745422931598E-2</v>
      </c>
      <c r="I6778" s="4">
        <v>3.28</v>
      </c>
      <c r="J6778" s="4">
        <v>2.75</v>
      </c>
      <c r="K6778" s="4">
        <v>3</v>
      </c>
      <c r="L6778" s="4">
        <v>3</v>
      </c>
      <c r="M6778" s="4">
        <v>33</v>
      </c>
    </row>
    <row r="6779" spans="1:13" x14ac:dyDescent="0.2">
      <c r="A6779" s="3">
        <v>41944</v>
      </c>
      <c r="B6779" t="s">
        <v>7758</v>
      </c>
      <c r="C6779" t="s">
        <v>3909</v>
      </c>
      <c r="D6779" t="s">
        <v>7759</v>
      </c>
      <c r="E6779" t="s">
        <v>3908</v>
      </c>
      <c r="F6779" s="4">
        <v>3.9337037037037001</v>
      </c>
      <c r="G6779" s="4">
        <v>3.91</v>
      </c>
      <c r="H6779" s="4">
        <v>0.33680795884242598</v>
      </c>
      <c r="I6779" s="4">
        <v>4.5</v>
      </c>
      <c r="J6779" s="4">
        <v>3.4</v>
      </c>
      <c r="K6779" s="4">
        <v>3.75</v>
      </c>
      <c r="L6779" s="4">
        <v>4</v>
      </c>
      <c r="M6779" s="4">
        <v>27</v>
      </c>
    </row>
    <row r="6780" spans="1:13" x14ac:dyDescent="0.2">
      <c r="A6780" s="3">
        <v>41944</v>
      </c>
      <c r="B6780" t="s">
        <v>7678</v>
      </c>
      <c r="C6780" t="s">
        <v>3900</v>
      </c>
      <c r="D6780" t="s">
        <v>7679</v>
      </c>
      <c r="E6780" t="s">
        <v>3899</v>
      </c>
      <c r="F6780" s="4">
        <v>3.0969696969696998</v>
      </c>
      <c r="G6780" s="4">
        <v>3</v>
      </c>
      <c r="H6780" s="4">
        <v>0.17407765595569799</v>
      </c>
      <c r="I6780" s="4">
        <v>3.5</v>
      </c>
      <c r="J6780" s="4">
        <v>2.75</v>
      </c>
      <c r="K6780" s="4">
        <v>3</v>
      </c>
      <c r="L6780" s="4">
        <v>3.25</v>
      </c>
      <c r="M6780" s="4">
        <v>33</v>
      </c>
    </row>
    <row r="6781" spans="1:13" x14ac:dyDescent="0.2">
      <c r="A6781" s="3">
        <v>41944</v>
      </c>
      <c r="B6781" t="s">
        <v>7784</v>
      </c>
      <c r="C6781" t="s">
        <v>3912</v>
      </c>
      <c r="D6781" t="s">
        <v>7785</v>
      </c>
      <c r="E6781" t="s">
        <v>3911</v>
      </c>
      <c r="F6781" s="4">
        <v>4.1266666666666696</v>
      </c>
      <c r="G6781" s="4">
        <v>4</v>
      </c>
      <c r="H6781" s="4">
        <v>0.36301091316504902</v>
      </c>
      <c r="I6781" s="4">
        <v>4.75</v>
      </c>
      <c r="J6781" s="4">
        <v>3.45</v>
      </c>
      <c r="K6781" s="4">
        <v>4</v>
      </c>
      <c r="L6781" s="4">
        <v>4.5</v>
      </c>
      <c r="M6781" s="4">
        <v>27</v>
      </c>
    </row>
    <row r="6782" spans="1:13" x14ac:dyDescent="0.2">
      <c r="A6782" s="3">
        <v>41944</v>
      </c>
      <c r="B6782" t="s">
        <v>7712</v>
      </c>
      <c r="C6782" t="s">
        <v>3903</v>
      </c>
      <c r="D6782" t="s">
        <v>7713</v>
      </c>
      <c r="E6782" t="s">
        <v>3902</v>
      </c>
      <c r="F6782" s="4">
        <v>3.37636363636364</v>
      </c>
      <c r="G6782" s="4">
        <v>3.5</v>
      </c>
      <c r="H6782" s="4">
        <v>0.239919494073249</v>
      </c>
      <c r="I6782" s="4">
        <v>4</v>
      </c>
      <c r="J6782" s="4">
        <v>3</v>
      </c>
      <c r="K6782" s="4">
        <v>3.25</v>
      </c>
      <c r="L6782" s="4">
        <v>3.5</v>
      </c>
      <c r="M6782" s="4">
        <v>33</v>
      </c>
    </row>
    <row r="6783" spans="1:13" x14ac:dyDescent="0.2">
      <c r="A6783" s="3">
        <v>41944</v>
      </c>
      <c r="B6783" t="s">
        <v>7810</v>
      </c>
      <c r="C6783" t="s">
        <v>3915</v>
      </c>
      <c r="D6783" t="s">
        <v>7811</v>
      </c>
      <c r="E6783" t="s">
        <v>3914</v>
      </c>
      <c r="F6783" s="4">
        <v>4.31925925925926</v>
      </c>
      <c r="G6783" s="4">
        <v>4.25</v>
      </c>
      <c r="H6783" s="4">
        <v>0.52239777009423605</v>
      </c>
      <c r="I6783" s="4">
        <v>5.75</v>
      </c>
      <c r="J6783" s="4">
        <v>3.45</v>
      </c>
      <c r="K6783" s="4">
        <v>4</v>
      </c>
      <c r="L6783" s="4">
        <v>4.5</v>
      </c>
      <c r="M6783" s="4">
        <v>27</v>
      </c>
    </row>
    <row r="6784" spans="1:13" x14ac:dyDescent="0.2">
      <c r="A6784" s="3">
        <v>41944</v>
      </c>
      <c r="B6784" t="s">
        <v>7622</v>
      </c>
      <c r="C6784" t="s">
        <v>3894</v>
      </c>
      <c r="D6784" t="s">
        <v>7623</v>
      </c>
      <c r="E6784" t="s">
        <v>3893</v>
      </c>
      <c r="F6784" s="4">
        <v>2.99969696969697</v>
      </c>
      <c r="G6784" s="4">
        <v>3</v>
      </c>
      <c r="H6784" s="4">
        <v>6.9618821471138806E-2</v>
      </c>
      <c r="I6784" s="4">
        <v>3.3</v>
      </c>
      <c r="J6784" s="4">
        <v>2.75</v>
      </c>
      <c r="K6784" s="4">
        <v>3</v>
      </c>
      <c r="L6784" s="4">
        <v>3</v>
      </c>
      <c r="M6784" s="4">
        <v>33</v>
      </c>
    </row>
    <row r="6785" spans="1:13" x14ac:dyDescent="0.2">
      <c r="A6785" s="3">
        <v>41944</v>
      </c>
      <c r="B6785" t="s">
        <v>7730</v>
      </c>
      <c r="C6785" t="s">
        <v>3906</v>
      </c>
      <c r="D6785" t="s">
        <v>7731</v>
      </c>
      <c r="E6785" t="s">
        <v>3905</v>
      </c>
      <c r="F6785" s="4">
        <v>3.6106060606060599</v>
      </c>
      <c r="G6785" s="4">
        <v>3.5</v>
      </c>
      <c r="H6785" s="4">
        <v>0.22733427196998099</v>
      </c>
      <c r="I6785" s="4">
        <v>4</v>
      </c>
      <c r="J6785" s="4">
        <v>3</v>
      </c>
      <c r="K6785" s="4">
        <v>3.5</v>
      </c>
      <c r="L6785" s="4">
        <v>3.75</v>
      </c>
      <c r="M6785" s="4">
        <v>33</v>
      </c>
    </row>
    <row r="6786" spans="1:13" x14ac:dyDescent="0.2">
      <c r="A6786" s="3">
        <v>41944</v>
      </c>
      <c r="B6786" t="s">
        <v>7828</v>
      </c>
      <c r="C6786" t="s">
        <v>3081</v>
      </c>
      <c r="D6786" t="s">
        <v>7829</v>
      </c>
      <c r="E6786" t="s">
        <v>3080</v>
      </c>
      <c r="F6786" s="4">
        <v>3.5131666666666699</v>
      </c>
      <c r="G6786" s="4">
        <v>3.5249999999999999</v>
      </c>
      <c r="H6786" s="4">
        <v>0.36586472910079798</v>
      </c>
      <c r="I6786" s="4">
        <v>4.2</v>
      </c>
      <c r="J6786" s="4">
        <v>2.61</v>
      </c>
      <c r="K6786" s="4">
        <v>3.35</v>
      </c>
      <c r="L6786" s="4">
        <v>3.7124999999999999</v>
      </c>
      <c r="M6786" s="4">
        <v>36</v>
      </c>
    </row>
    <row r="6787" spans="1:13" x14ac:dyDescent="0.2">
      <c r="A6787" s="3">
        <v>41944</v>
      </c>
      <c r="B6787" t="s">
        <v>9566</v>
      </c>
      <c r="C6787" t="s">
        <v>3072</v>
      </c>
      <c r="D6787" t="s">
        <v>9567</v>
      </c>
      <c r="E6787" t="s">
        <v>3071</v>
      </c>
      <c r="F6787" s="4">
        <v>4.0717567567567601</v>
      </c>
      <c r="G6787" s="4">
        <v>4.0599999999999996</v>
      </c>
      <c r="H6787" s="4">
        <v>0.109621927400347</v>
      </c>
      <c r="I6787" s="4">
        <v>4.51</v>
      </c>
      <c r="J6787" s="4">
        <v>3.9</v>
      </c>
      <c r="K6787" s="4">
        <v>4.01</v>
      </c>
      <c r="L6787" s="4">
        <v>4.12</v>
      </c>
      <c r="M6787" s="4">
        <v>37</v>
      </c>
    </row>
    <row r="6788" spans="1:13" x14ac:dyDescent="0.2">
      <c r="A6788" s="3">
        <v>41944</v>
      </c>
      <c r="B6788" t="s">
        <v>9598</v>
      </c>
      <c r="C6788" t="s">
        <v>3075</v>
      </c>
      <c r="D6788" t="s">
        <v>9599</v>
      </c>
      <c r="E6788" t="s">
        <v>3074</v>
      </c>
      <c r="F6788" s="4">
        <v>3.5197297297297299</v>
      </c>
      <c r="G6788" s="4">
        <v>3.46</v>
      </c>
      <c r="H6788" s="4">
        <v>0.28621559945147901</v>
      </c>
      <c r="I6788" s="4">
        <v>4.2300000000000004</v>
      </c>
      <c r="J6788" s="4">
        <v>3</v>
      </c>
      <c r="K6788" s="4">
        <v>3.32</v>
      </c>
      <c r="L6788" s="4">
        <v>3.71</v>
      </c>
      <c r="M6788" s="4">
        <v>37</v>
      </c>
    </row>
    <row r="6789" spans="1:13" x14ac:dyDescent="0.2">
      <c r="A6789" s="3">
        <v>41944</v>
      </c>
      <c r="B6789" t="s">
        <v>7286</v>
      </c>
      <c r="C6789" t="s">
        <v>3102</v>
      </c>
      <c r="D6789" t="s">
        <v>7287</v>
      </c>
      <c r="E6789" t="s">
        <v>3101</v>
      </c>
      <c r="F6789" s="4">
        <v>3.5030000000000001</v>
      </c>
      <c r="G6789" s="4">
        <v>3.5</v>
      </c>
      <c r="H6789" s="4">
        <v>0.250711401608606</v>
      </c>
      <c r="I6789" s="4">
        <v>4</v>
      </c>
      <c r="J6789" s="4">
        <v>3</v>
      </c>
      <c r="K6789" s="4">
        <v>3.3</v>
      </c>
      <c r="L6789" s="4">
        <v>3.6675</v>
      </c>
      <c r="M6789" s="4">
        <v>30</v>
      </c>
    </row>
    <row r="6790" spans="1:13" x14ac:dyDescent="0.2">
      <c r="A6790" s="3">
        <v>41944</v>
      </c>
      <c r="B6790" t="s">
        <v>9638</v>
      </c>
      <c r="C6790" t="s">
        <v>3078</v>
      </c>
      <c r="D6790" t="s">
        <v>9639</v>
      </c>
      <c r="E6790" t="s">
        <v>3077</v>
      </c>
      <c r="F6790" s="4">
        <v>3.51705882352941</v>
      </c>
      <c r="G6790" s="4">
        <v>3.5649999999999999</v>
      </c>
      <c r="H6790" s="4">
        <v>0.27000033009816798</v>
      </c>
      <c r="I6790" s="4">
        <v>4</v>
      </c>
      <c r="J6790" s="4">
        <v>3</v>
      </c>
      <c r="K6790" s="4">
        <v>3.3250000000000002</v>
      </c>
      <c r="L6790" s="4">
        <v>3.665</v>
      </c>
      <c r="M6790" s="4">
        <v>34</v>
      </c>
    </row>
    <row r="6791" spans="1:13" x14ac:dyDescent="0.2">
      <c r="A6791" s="3">
        <v>41944</v>
      </c>
      <c r="B6791" t="s">
        <v>7742</v>
      </c>
      <c r="C6791" t="s">
        <v>3105</v>
      </c>
      <c r="D6791" t="s">
        <v>7743</v>
      </c>
      <c r="E6791" t="s">
        <v>3104</v>
      </c>
      <c r="F6791" s="4">
        <v>3.4436666666666702</v>
      </c>
      <c r="G6791" s="4">
        <v>3.5</v>
      </c>
      <c r="H6791" s="4">
        <v>0.29690917377417703</v>
      </c>
      <c r="I6791" s="4">
        <v>4</v>
      </c>
      <c r="J6791" s="4">
        <v>3</v>
      </c>
      <c r="K6791" s="4">
        <v>3.2250000000000001</v>
      </c>
      <c r="L6791" s="4">
        <v>3.5225</v>
      </c>
      <c r="M6791" s="4">
        <v>30</v>
      </c>
    </row>
    <row r="6792" spans="1:13" x14ac:dyDescent="0.2">
      <c r="A6792" s="3">
        <v>41944</v>
      </c>
      <c r="B6792" t="s">
        <v>7744</v>
      </c>
      <c r="C6792" t="s">
        <v>3120</v>
      </c>
      <c r="D6792" t="s">
        <v>7745</v>
      </c>
      <c r="E6792" t="s">
        <v>3119</v>
      </c>
      <c r="F6792" s="4">
        <v>0.52861111111111103</v>
      </c>
      <c r="G6792" s="4">
        <v>0.52500000000000002</v>
      </c>
      <c r="H6792" s="4">
        <v>0.159322723296867</v>
      </c>
      <c r="I6792" s="4">
        <v>0.99</v>
      </c>
      <c r="J6792" s="4">
        <v>0.23</v>
      </c>
      <c r="K6792" s="4">
        <v>0.45</v>
      </c>
      <c r="L6792" s="4">
        <v>0.57750000000000001</v>
      </c>
      <c r="M6792" s="4">
        <v>36</v>
      </c>
    </row>
    <row r="6793" spans="1:13" x14ac:dyDescent="0.2">
      <c r="A6793" s="3">
        <v>41944</v>
      </c>
      <c r="B6793" t="s">
        <v>7752</v>
      </c>
      <c r="C6793" t="s">
        <v>3123</v>
      </c>
      <c r="D6793" t="s">
        <v>7753</v>
      </c>
      <c r="E6793" t="s">
        <v>3122</v>
      </c>
      <c r="F6793" s="4">
        <v>0.28238888888888902</v>
      </c>
      <c r="G6793" s="4">
        <v>0.28000000000000003</v>
      </c>
      <c r="H6793" s="4">
        <v>6.5445845782285794E-2</v>
      </c>
      <c r="I6793" s="4">
        <v>0.51</v>
      </c>
      <c r="J6793" s="4">
        <v>0.13</v>
      </c>
      <c r="K6793" s="4">
        <v>0.24</v>
      </c>
      <c r="L6793" s="4">
        <v>0.32</v>
      </c>
      <c r="M6793" s="4">
        <v>36</v>
      </c>
    </row>
    <row r="6794" spans="1:13" x14ac:dyDescent="0.2">
      <c r="A6794" s="3">
        <v>41944</v>
      </c>
      <c r="B6794" t="s">
        <v>7762</v>
      </c>
      <c r="C6794" t="s">
        <v>3126</v>
      </c>
      <c r="D6794" t="s">
        <v>7763</v>
      </c>
      <c r="E6794" t="s">
        <v>3125</v>
      </c>
      <c r="F6794" s="4">
        <v>0.278944444444444</v>
      </c>
      <c r="G6794" s="4">
        <v>0.28999999999999998</v>
      </c>
      <c r="H6794" s="4">
        <v>8.8266461659954706E-2</v>
      </c>
      <c r="I6794" s="4">
        <v>0.46</v>
      </c>
      <c r="J6794" s="4">
        <v>-0.02</v>
      </c>
      <c r="K6794" s="4">
        <v>0.25750000000000001</v>
      </c>
      <c r="L6794" s="4">
        <v>0.33</v>
      </c>
      <c r="M6794" s="4">
        <v>36</v>
      </c>
    </row>
    <row r="6795" spans="1:13" x14ac:dyDescent="0.2">
      <c r="A6795" s="3">
        <v>41944</v>
      </c>
      <c r="B6795" t="s">
        <v>7770</v>
      </c>
      <c r="C6795" t="s">
        <v>3129</v>
      </c>
      <c r="D6795" t="s">
        <v>7771</v>
      </c>
      <c r="E6795" t="s">
        <v>3128</v>
      </c>
      <c r="F6795" s="4">
        <v>-4.69722222222222E-2</v>
      </c>
      <c r="G6795" s="4">
        <v>-4.4999999999999998E-2</v>
      </c>
      <c r="H6795" s="4">
        <v>0.123528015587237</v>
      </c>
      <c r="I6795" s="4">
        <v>0.3</v>
      </c>
      <c r="J6795" s="4">
        <v>-0.33</v>
      </c>
      <c r="K6795" s="4">
        <v>-0.12</v>
      </c>
      <c r="L6795" s="4">
        <v>-0.02</v>
      </c>
      <c r="M6795" s="4">
        <v>36</v>
      </c>
    </row>
    <row r="6796" spans="1:13" x14ac:dyDescent="0.2">
      <c r="A6796" s="3">
        <v>41944</v>
      </c>
      <c r="B6796" t="s">
        <v>7778</v>
      </c>
      <c r="C6796" t="s">
        <v>3132</v>
      </c>
      <c r="D6796" t="s">
        <v>7779</v>
      </c>
      <c r="E6796" t="s">
        <v>3131</v>
      </c>
      <c r="F6796" s="4">
        <v>-0.32380555555555601</v>
      </c>
      <c r="G6796" s="4">
        <v>-0.3</v>
      </c>
      <c r="H6796" s="4">
        <v>0.148932164701047</v>
      </c>
      <c r="I6796" s="4">
        <v>-7.6999999999999999E-2</v>
      </c>
      <c r="J6796" s="4">
        <v>-0.96</v>
      </c>
      <c r="K6796" s="4">
        <v>-0.38</v>
      </c>
      <c r="L6796" s="4">
        <v>-0.23499999999999999</v>
      </c>
      <c r="M6796" s="4">
        <v>36</v>
      </c>
    </row>
    <row r="6797" spans="1:13" x14ac:dyDescent="0.2">
      <c r="A6797" s="3">
        <v>41944</v>
      </c>
      <c r="B6797" t="s">
        <v>7788</v>
      </c>
      <c r="C6797" t="s">
        <v>3135</v>
      </c>
      <c r="D6797" t="s">
        <v>7789</v>
      </c>
      <c r="E6797" t="s">
        <v>3134</v>
      </c>
      <c r="F6797" s="4">
        <v>0.14138888888888901</v>
      </c>
      <c r="G6797" s="4">
        <v>0.16500000000000001</v>
      </c>
      <c r="H6797" s="4">
        <v>9.3263153887351805E-2</v>
      </c>
      <c r="I6797" s="4">
        <v>0.25</v>
      </c>
      <c r="J6797" s="4">
        <v>-0.22</v>
      </c>
      <c r="K6797" s="4">
        <v>0.12</v>
      </c>
      <c r="L6797" s="4">
        <v>0.2</v>
      </c>
      <c r="M6797" s="4">
        <v>36</v>
      </c>
    </row>
    <row r="6798" spans="1:13" x14ac:dyDescent="0.2">
      <c r="A6798" s="3">
        <v>41944</v>
      </c>
      <c r="B6798" t="s">
        <v>7796</v>
      </c>
      <c r="C6798" t="s">
        <v>3138</v>
      </c>
      <c r="D6798" t="s">
        <v>7797</v>
      </c>
      <c r="E6798" t="s">
        <v>3137</v>
      </c>
      <c r="F6798" s="4">
        <v>0.265777777777778</v>
      </c>
      <c r="G6798" s="4">
        <v>0.27</v>
      </c>
      <c r="H6798" s="4">
        <v>7.19011667344681E-2</v>
      </c>
      <c r="I6798" s="4">
        <v>0.51</v>
      </c>
      <c r="J6798" s="4">
        <v>0.1</v>
      </c>
      <c r="K6798" s="4">
        <v>0.23749999999999999</v>
      </c>
      <c r="L6798" s="4">
        <v>0.29499999999999998</v>
      </c>
      <c r="M6798" s="4">
        <v>36</v>
      </c>
    </row>
    <row r="6799" spans="1:13" x14ac:dyDescent="0.2">
      <c r="A6799" s="3">
        <v>41944</v>
      </c>
      <c r="B6799" t="s">
        <v>7804</v>
      </c>
      <c r="C6799" t="s">
        <v>3141</v>
      </c>
      <c r="D6799" t="s">
        <v>7805</v>
      </c>
      <c r="E6799" t="s">
        <v>3140</v>
      </c>
      <c r="F6799" s="4">
        <v>0.26924999999999999</v>
      </c>
      <c r="G6799" s="4">
        <v>0.28499999999999998</v>
      </c>
      <c r="H6799" s="4">
        <v>6.1641532844573001E-2</v>
      </c>
      <c r="I6799" s="4">
        <v>0.36</v>
      </c>
      <c r="J6799" s="4">
        <v>0.1</v>
      </c>
      <c r="K6799" s="4">
        <v>0.23749999999999999</v>
      </c>
      <c r="L6799" s="4">
        <v>0.31</v>
      </c>
      <c r="M6799" s="4">
        <v>36</v>
      </c>
    </row>
    <row r="6800" spans="1:13" x14ac:dyDescent="0.2">
      <c r="A6800" s="3">
        <v>41944</v>
      </c>
      <c r="B6800" t="s">
        <v>7814</v>
      </c>
      <c r="C6800" t="s">
        <v>3144</v>
      </c>
      <c r="D6800" t="s">
        <v>7815</v>
      </c>
      <c r="E6800" t="s">
        <v>3143</v>
      </c>
      <c r="F6800" s="4">
        <v>0.38494444444444398</v>
      </c>
      <c r="G6800" s="4">
        <v>0.39900000000000002</v>
      </c>
      <c r="H6800" s="4">
        <v>6.8544852654279106E-2</v>
      </c>
      <c r="I6800" s="4">
        <v>0.56999999999999995</v>
      </c>
      <c r="J6800" s="4">
        <v>0.2</v>
      </c>
      <c r="K6800" s="4">
        <v>0.35</v>
      </c>
      <c r="L6800" s="4">
        <v>0.42</v>
      </c>
      <c r="M6800" s="4">
        <v>36</v>
      </c>
    </row>
    <row r="6801" spans="1:13" x14ac:dyDescent="0.2">
      <c r="A6801" s="3">
        <v>41944</v>
      </c>
      <c r="B6801" t="s">
        <v>7822</v>
      </c>
      <c r="C6801" t="s">
        <v>3147</v>
      </c>
      <c r="D6801" t="s">
        <v>7823</v>
      </c>
      <c r="E6801" t="s">
        <v>3146</v>
      </c>
      <c r="F6801" s="4">
        <v>0.45188888888888901</v>
      </c>
      <c r="G6801" s="4">
        <v>0.46500000000000002</v>
      </c>
      <c r="H6801" s="4">
        <v>0.12642056292454501</v>
      </c>
      <c r="I6801" s="4">
        <v>0.64</v>
      </c>
      <c r="J6801" s="4">
        <v>7.0000000000000007E-2</v>
      </c>
      <c r="K6801" s="4">
        <v>0.4</v>
      </c>
      <c r="L6801" s="4">
        <v>0.52</v>
      </c>
      <c r="M6801" s="4">
        <v>36</v>
      </c>
    </row>
    <row r="6802" spans="1:13" x14ac:dyDescent="0.2">
      <c r="A6802" s="3">
        <v>41944</v>
      </c>
      <c r="B6802" t="s">
        <v>7724</v>
      </c>
      <c r="C6802" t="s">
        <v>3114</v>
      </c>
      <c r="D6802" t="s">
        <v>7725</v>
      </c>
      <c r="E6802" t="s">
        <v>3113</v>
      </c>
      <c r="F6802" s="4">
        <v>0.81955555555555604</v>
      </c>
      <c r="G6802" s="4">
        <v>0.81</v>
      </c>
      <c r="H6802" s="4">
        <v>6.0182790347143703E-2</v>
      </c>
      <c r="I6802" s="4">
        <v>0.98</v>
      </c>
      <c r="J6802" s="4">
        <v>0.71</v>
      </c>
      <c r="K6802" s="4">
        <v>0.79</v>
      </c>
      <c r="L6802" s="4">
        <v>0.84</v>
      </c>
      <c r="M6802" s="4">
        <v>36</v>
      </c>
    </row>
    <row r="6803" spans="1:13" x14ac:dyDescent="0.2">
      <c r="A6803" s="3">
        <v>41944</v>
      </c>
      <c r="B6803" t="s">
        <v>7830</v>
      </c>
      <c r="C6803" t="s">
        <v>3150</v>
      </c>
      <c r="D6803" t="s">
        <v>7831</v>
      </c>
      <c r="E6803" t="s">
        <v>3149</v>
      </c>
      <c r="F6803" s="4">
        <v>0.74244444444444402</v>
      </c>
      <c r="G6803" s="4">
        <v>0.755</v>
      </c>
      <c r="H6803" s="4">
        <v>0.155023398131553</v>
      </c>
      <c r="I6803" s="4">
        <v>1.1599999999999999</v>
      </c>
      <c r="J6803" s="4">
        <v>0.4</v>
      </c>
      <c r="K6803" s="4">
        <v>0.63</v>
      </c>
      <c r="L6803" s="4">
        <v>0.83250000000000002</v>
      </c>
      <c r="M6803" s="4">
        <v>36</v>
      </c>
    </row>
    <row r="6804" spans="1:13" x14ac:dyDescent="0.2">
      <c r="A6804" s="3">
        <v>41944</v>
      </c>
      <c r="B6804" t="s">
        <v>7734</v>
      </c>
      <c r="C6804" t="s">
        <v>3117</v>
      </c>
      <c r="D6804" t="s">
        <v>7735</v>
      </c>
      <c r="E6804" t="s">
        <v>3116</v>
      </c>
      <c r="F6804" s="4">
        <v>0.46908333333333302</v>
      </c>
      <c r="G6804" s="4">
        <v>0.46</v>
      </c>
      <c r="H6804" s="4">
        <v>7.1345987974096997E-2</v>
      </c>
      <c r="I6804" s="4">
        <v>0.73</v>
      </c>
      <c r="J6804" s="4">
        <v>0.34</v>
      </c>
      <c r="K6804" s="4">
        <v>0.43</v>
      </c>
      <c r="L6804" s="4">
        <v>0.48175000000000001</v>
      </c>
      <c r="M6804" s="4">
        <v>36</v>
      </c>
    </row>
    <row r="6805" spans="1:13" x14ac:dyDescent="0.2">
      <c r="A6805" s="3">
        <v>41944</v>
      </c>
      <c r="B6805" t="s">
        <v>7832</v>
      </c>
      <c r="C6805" t="s">
        <v>3096</v>
      </c>
      <c r="D6805" t="s">
        <v>7833</v>
      </c>
      <c r="E6805" t="s">
        <v>3095</v>
      </c>
      <c r="F6805" s="4">
        <v>3.1497142857142899</v>
      </c>
      <c r="G6805" s="4">
        <v>3.1</v>
      </c>
      <c r="H6805" s="4">
        <v>0.29023809408915302</v>
      </c>
      <c r="I6805" s="4">
        <v>3.75</v>
      </c>
      <c r="J6805" s="4">
        <v>2.4300000000000002</v>
      </c>
      <c r="K6805" s="4">
        <v>3.0049999999999999</v>
      </c>
      <c r="L6805" s="4">
        <v>3.2749999999999999</v>
      </c>
      <c r="M6805" s="4">
        <v>35</v>
      </c>
    </row>
    <row r="6806" spans="1:13" x14ac:dyDescent="0.2">
      <c r="A6806" s="3">
        <v>41944</v>
      </c>
      <c r="B6806" t="s">
        <v>9606</v>
      </c>
      <c r="C6806" t="s">
        <v>3087</v>
      </c>
      <c r="D6806" t="s">
        <v>9607</v>
      </c>
      <c r="E6806" t="s">
        <v>3086</v>
      </c>
      <c r="F6806" s="4">
        <v>3.3577142857142901</v>
      </c>
      <c r="G6806" s="4">
        <v>3.36</v>
      </c>
      <c r="H6806" s="4">
        <v>9.3748277295096494E-2</v>
      </c>
      <c r="I6806" s="4">
        <v>3.52</v>
      </c>
      <c r="J6806" s="4">
        <v>3.04</v>
      </c>
      <c r="K6806" s="4">
        <v>3.34</v>
      </c>
      <c r="L6806" s="4">
        <v>3.4049999999999998</v>
      </c>
      <c r="M6806" s="4">
        <v>35</v>
      </c>
    </row>
    <row r="6807" spans="1:13" x14ac:dyDescent="0.2">
      <c r="A6807" s="3">
        <v>41944</v>
      </c>
      <c r="B6807" t="s">
        <v>9608</v>
      </c>
      <c r="C6807" t="s">
        <v>3090</v>
      </c>
      <c r="D6807" t="s">
        <v>9609</v>
      </c>
      <c r="E6807" t="s">
        <v>3089</v>
      </c>
      <c r="F6807" s="4">
        <v>3.1697142857142899</v>
      </c>
      <c r="G6807" s="4">
        <v>3.13</v>
      </c>
      <c r="H6807" s="4">
        <v>0.24759413794122301</v>
      </c>
      <c r="I6807" s="4">
        <v>3.86</v>
      </c>
      <c r="J6807" s="4">
        <v>2.68</v>
      </c>
      <c r="K6807" s="4">
        <v>3</v>
      </c>
      <c r="L6807" s="4">
        <v>3.2549999999999999</v>
      </c>
      <c r="M6807" s="4">
        <v>35</v>
      </c>
    </row>
    <row r="6808" spans="1:13" x14ac:dyDescent="0.2">
      <c r="A6808" s="3">
        <v>41944</v>
      </c>
      <c r="B6808" t="s">
        <v>9877</v>
      </c>
      <c r="C6808" t="s">
        <v>3108</v>
      </c>
      <c r="D6808" t="s">
        <v>9878</v>
      </c>
      <c r="E6808" t="s">
        <v>3107</v>
      </c>
      <c r="F6808" s="4">
        <v>3.1966666666666699</v>
      </c>
      <c r="G6808" s="4">
        <v>3.2</v>
      </c>
      <c r="H6808" s="4">
        <v>0.217962593826767</v>
      </c>
      <c r="I6808" s="4">
        <v>3.77</v>
      </c>
      <c r="J6808" s="4">
        <v>2.82</v>
      </c>
      <c r="K6808" s="4">
        <v>3.04</v>
      </c>
      <c r="L6808" s="4">
        <v>3.31</v>
      </c>
      <c r="M6808" s="4">
        <v>27</v>
      </c>
    </row>
    <row r="6809" spans="1:13" x14ac:dyDescent="0.2">
      <c r="A6809" s="3">
        <v>41944</v>
      </c>
      <c r="B6809" t="s">
        <v>9640</v>
      </c>
      <c r="C6809" t="s">
        <v>3093</v>
      </c>
      <c r="D6809" t="s">
        <v>9641</v>
      </c>
      <c r="E6809" t="s">
        <v>3092</v>
      </c>
      <c r="F6809" s="4">
        <v>3.1812903225806499</v>
      </c>
      <c r="G6809" s="4">
        <v>3.12</v>
      </c>
      <c r="H6809" s="4">
        <v>0.22992378353828299</v>
      </c>
      <c r="I6809" s="4">
        <v>3.85</v>
      </c>
      <c r="J6809" s="4">
        <v>2.83</v>
      </c>
      <c r="K6809" s="4">
        <v>3</v>
      </c>
      <c r="L6809" s="4">
        <v>3.3050000000000002</v>
      </c>
      <c r="M6809" s="4">
        <v>31</v>
      </c>
    </row>
    <row r="6810" spans="1:13" x14ac:dyDescent="0.2">
      <c r="A6810" s="3">
        <v>41944</v>
      </c>
      <c r="B6810" t="s">
        <v>9879</v>
      </c>
      <c r="C6810" t="s">
        <v>3111</v>
      </c>
      <c r="D6810" t="s">
        <v>9880</v>
      </c>
      <c r="E6810" t="s">
        <v>3110</v>
      </c>
      <c r="F6810" s="4">
        <v>3.1261538461538501</v>
      </c>
      <c r="G6810" s="4">
        <v>3.08</v>
      </c>
      <c r="H6810" s="4">
        <v>0.25886022364321498</v>
      </c>
      <c r="I6810" s="4">
        <v>3.75</v>
      </c>
      <c r="J6810" s="4">
        <v>2.59</v>
      </c>
      <c r="K6810" s="4">
        <v>3</v>
      </c>
      <c r="L6810" s="4">
        <v>3.2749999999999999</v>
      </c>
      <c r="M6810" s="4">
        <v>26</v>
      </c>
    </row>
    <row r="6811" spans="1:13" x14ac:dyDescent="0.2">
      <c r="A6811" s="3">
        <v>41944</v>
      </c>
      <c r="B6811" t="s">
        <v>7834</v>
      </c>
      <c r="C6811" t="s">
        <v>3153</v>
      </c>
      <c r="D6811" t="s">
        <v>7835</v>
      </c>
      <c r="E6811" t="s">
        <v>3152</v>
      </c>
      <c r="F6811" s="4">
        <v>0.188285714285714</v>
      </c>
      <c r="G6811" s="4">
        <v>0.17</v>
      </c>
      <c r="H6811" s="4">
        <v>6.6619451067268604E-2</v>
      </c>
      <c r="I6811" s="4">
        <v>0.48</v>
      </c>
      <c r="J6811" s="4">
        <v>7.0000000000000007E-2</v>
      </c>
      <c r="K6811" s="4">
        <v>0.155</v>
      </c>
      <c r="L6811" s="4">
        <v>0.21</v>
      </c>
      <c r="M6811" s="4">
        <v>35</v>
      </c>
    </row>
    <row r="6812" spans="1:13" x14ac:dyDescent="0.2">
      <c r="A6812" s="3">
        <v>41944</v>
      </c>
      <c r="B6812" t="s">
        <v>10179</v>
      </c>
      <c r="C6812" t="s">
        <v>4324</v>
      </c>
      <c r="D6812" t="s">
        <v>10180</v>
      </c>
      <c r="E6812" t="s">
        <v>4323</v>
      </c>
      <c r="F6812" s="4">
        <v>2.1673529411764698</v>
      </c>
      <c r="G6812" s="4">
        <v>2.2000000000000002</v>
      </c>
      <c r="H6812" s="4">
        <v>0.17682912182222901</v>
      </c>
      <c r="I6812" s="4">
        <v>2.4</v>
      </c>
      <c r="J6812" s="4">
        <v>1.5</v>
      </c>
      <c r="K6812" s="4">
        <v>2.2000000000000002</v>
      </c>
      <c r="L6812" s="4">
        <v>2.2974999999999999</v>
      </c>
      <c r="M6812" s="4">
        <v>34</v>
      </c>
    </row>
    <row r="6813" spans="1:13" x14ac:dyDescent="0.2">
      <c r="A6813" s="3">
        <v>41944</v>
      </c>
      <c r="B6813" t="s">
        <v>10199</v>
      </c>
      <c r="C6813" t="s">
        <v>4327</v>
      </c>
      <c r="D6813" t="s">
        <v>10200</v>
      </c>
      <c r="E6813" t="s">
        <v>4326</v>
      </c>
      <c r="F6813" s="4">
        <v>3.0167647058823501</v>
      </c>
      <c r="G6813" s="4">
        <v>3</v>
      </c>
      <c r="H6813" s="4">
        <v>0.23363686648995299</v>
      </c>
      <c r="I6813" s="4">
        <v>3.5</v>
      </c>
      <c r="J6813" s="4">
        <v>2.2999999999999998</v>
      </c>
      <c r="K6813" s="4">
        <v>2.9249999999999998</v>
      </c>
      <c r="L6813" s="4">
        <v>3.1</v>
      </c>
      <c r="M6813" s="4">
        <v>34</v>
      </c>
    </row>
    <row r="6814" spans="1:13" x14ac:dyDescent="0.2">
      <c r="A6814" s="3">
        <v>41944</v>
      </c>
      <c r="B6814" t="s">
        <v>9666</v>
      </c>
      <c r="C6814" t="s">
        <v>3942</v>
      </c>
      <c r="D6814" t="s">
        <v>9667</v>
      </c>
      <c r="E6814" t="s">
        <v>3949</v>
      </c>
      <c r="F6814" s="4">
        <v>13.463257142857101</v>
      </c>
      <c r="G6814" s="4">
        <v>13.5</v>
      </c>
      <c r="H6814" s="4">
        <v>0.15511084136591999</v>
      </c>
      <c r="I6814" s="4">
        <v>13.68</v>
      </c>
      <c r="J6814" s="4">
        <v>12.93</v>
      </c>
      <c r="K6814" s="4">
        <v>13.41</v>
      </c>
      <c r="L6814" s="4">
        <v>13.574999999999999</v>
      </c>
      <c r="M6814" s="4">
        <v>35</v>
      </c>
    </row>
    <row r="6815" spans="1:13" x14ac:dyDescent="0.2">
      <c r="A6815" s="3">
        <v>41944</v>
      </c>
      <c r="B6815" t="s">
        <v>9668</v>
      </c>
      <c r="C6815" t="s">
        <v>3952</v>
      </c>
      <c r="D6815" t="s">
        <v>9669</v>
      </c>
      <c r="E6815" t="s">
        <v>3951</v>
      </c>
      <c r="F6815" s="4">
        <v>13.4314571428571</v>
      </c>
      <c r="G6815" s="4">
        <v>13.48</v>
      </c>
      <c r="H6815" s="4">
        <v>0.167613586220552</v>
      </c>
      <c r="I6815" s="4">
        <v>13.65</v>
      </c>
      <c r="J6815" s="4">
        <v>12.92</v>
      </c>
      <c r="K6815" s="4">
        <v>13.365</v>
      </c>
      <c r="L6815" s="4">
        <v>13.55</v>
      </c>
      <c r="M6815" s="4">
        <v>35</v>
      </c>
    </row>
    <row r="6816" spans="1:13" x14ac:dyDescent="0.2">
      <c r="A6816" s="3">
        <v>41944</v>
      </c>
      <c r="B6816" t="s">
        <v>9664</v>
      </c>
      <c r="C6816" t="s">
        <v>3939</v>
      </c>
      <c r="D6816" t="s">
        <v>9665</v>
      </c>
      <c r="E6816" t="s">
        <v>3947</v>
      </c>
      <c r="F6816" s="4">
        <v>13.485810810810801</v>
      </c>
      <c r="G6816" s="4">
        <v>13.5</v>
      </c>
      <c r="H6816" s="4">
        <v>0.15833400663678601</v>
      </c>
      <c r="I6816" s="4">
        <v>13.7</v>
      </c>
      <c r="J6816" s="4">
        <v>12.95</v>
      </c>
      <c r="K6816" s="4">
        <v>13.404</v>
      </c>
      <c r="L6816" s="4">
        <v>13.6</v>
      </c>
      <c r="M6816" s="4">
        <v>37</v>
      </c>
    </row>
    <row r="6817" spans="1:13" x14ac:dyDescent="0.2">
      <c r="A6817" s="3">
        <v>41944</v>
      </c>
      <c r="B6817" t="s">
        <v>9602</v>
      </c>
      <c r="C6817" t="s">
        <v>3936</v>
      </c>
      <c r="D6817" t="s">
        <v>9603</v>
      </c>
      <c r="E6817" t="s">
        <v>3935</v>
      </c>
      <c r="F6817" s="4">
        <v>13.485810810810801</v>
      </c>
      <c r="G6817" s="4">
        <v>13.5</v>
      </c>
      <c r="H6817" s="4">
        <v>0.15833400663678601</v>
      </c>
      <c r="I6817" s="4">
        <v>13.7</v>
      </c>
      <c r="J6817" s="4">
        <v>12.95</v>
      </c>
      <c r="K6817" s="4">
        <v>13.404</v>
      </c>
      <c r="L6817" s="4">
        <v>13.6</v>
      </c>
      <c r="M6817" s="4">
        <v>37</v>
      </c>
    </row>
    <row r="6818" spans="1:13" x14ac:dyDescent="0.2">
      <c r="A6818" s="3">
        <v>41944</v>
      </c>
      <c r="B6818" t="s">
        <v>9644</v>
      </c>
      <c r="C6818" t="s">
        <v>3939</v>
      </c>
      <c r="D6818" t="s">
        <v>9645</v>
      </c>
      <c r="E6818" t="s">
        <v>3938</v>
      </c>
      <c r="F6818" s="4">
        <v>13.3704324324324</v>
      </c>
      <c r="G6818" s="4">
        <v>13.4</v>
      </c>
      <c r="H6818" s="4">
        <v>0.302167773535437</v>
      </c>
      <c r="I6818" s="4">
        <v>13.85</v>
      </c>
      <c r="J6818" s="4">
        <v>12.8</v>
      </c>
      <c r="K6818" s="4">
        <v>13.2</v>
      </c>
      <c r="L6818" s="4">
        <v>13.6</v>
      </c>
      <c r="M6818" s="4">
        <v>37</v>
      </c>
    </row>
    <row r="6819" spans="1:13" x14ac:dyDescent="0.2">
      <c r="A6819" s="3">
        <v>41944</v>
      </c>
      <c r="B6819" t="s">
        <v>10181</v>
      </c>
      <c r="C6819" t="s">
        <v>3579</v>
      </c>
      <c r="D6819" t="s">
        <v>10182</v>
      </c>
      <c r="E6819" t="s">
        <v>3578</v>
      </c>
      <c r="F6819" s="4">
        <v>2.1881081081081102</v>
      </c>
      <c r="G6819" s="4">
        <v>2.2000000000000002</v>
      </c>
      <c r="H6819" s="4">
        <v>0.106506072801242</v>
      </c>
      <c r="I6819" s="4">
        <v>2.4</v>
      </c>
      <c r="J6819" s="4">
        <v>1.9</v>
      </c>
      <c r="K6819" s="4">
        <v>2.12</v>
      </c>
      <c r="L6819" s="4">
        <v>2.29</v>
      </c>
      <c r="M6819" s="4">
        <v>37</v>
      </c>
    </row>
    <row r="6820" spans="1:13" x14ac:dyDescent="0.2">
      <c r="A6820" s="3">
        <v>41944</v>
      </c>
      <c r="B6820" t="s">
        <v>10183</v>
      </c>
      <c r="C6820" t="s">
        <v>3582</v>
      </c>
      <c r="D6820" t="s">
        <v>10184</v>
      </c>
      <c r="E6820" t="s">
        <v>3581</v>
      </c>
      <c r="F6820" s="4">
        <v>3.5140540540540499</v>
      </c>
      <c r="G6820" s="4">
        <v>3.5</v>
      </c>
      <c r="H6820" s="4">
        <v>0.32900067088296597</v>
      </c>
      <c r="I6820" s="4">
        <v>4.3</v>
      </c>
      <c r="J6820" s="4">
        <v>3</v>
      </c>
      <c r="K6820" s="4">
        <v>3.3</v>
      </c>
      <c r="L6820" s="4">
        <v>3.8</v>
      </c>
      <c r="M6820" s="4">
        <v>37</v>
      </c>
    </row>
    <row r="6821" spans="1:13" x14ac:dyDescent="0.2">
      <c r="A6821" s="3">
        <v>41944</v>
      </c>
      <c r="B6821" t="s">
        <v>10201</v>
      </c>
      <c r="C6821" t="s">
        <v>3585</v>
      </c>
      <c r="D6821" t="s">
        <v>10202</v>
      </c>
      <c r="E6821" t="s">
        <v>3584</v>
      </c>
      <c r="F6821" s="4">
        <v>4.0017142857142902</v>
      </c>
      <c r="G6821" s="4">
        <v>4</v>
      </c>
      <c r="H6821" s="4">
        <v>0.44463789440718698</v>
      </c>
      <c r="I6821" s="4">
        <v>5.5</v>
      </c>
      <c r="J6821" s="4">
        <v>3.4</v>
      </c>
      <c r="K6821" s="4">
        <v>3.7</v>
      </c>
      <c r="L6821" s="4">
        <v>4.1500000000000004</v>
      </c>
      <c r="M6821" s="4">
        <v>35</v>
      </c>
    </row>
    <row r="6822" spans="1:13" x14ac:dyDescent="0.2">
      <c r="A6822" s="3">
        <v>41944</v>
      </c>
      <c r="B6822" t="s">
        <v>10203</v>
      </c>
      <c r="C6822" t="s">
        <v>3597</v>
      </c>
      <c r="D6822" t="s">
        <v>10204</v>
      </c>
      <c r="E6822" t="s">
        <v>3596</v>
      </c>
      <c r="F6822" s="4">
        <v>3.4663888888888899</v>
      </c>
      <c r="G6822" s="4">
        <v>3.44</v>
      </c>
      <c r="H6822" s="4">
        <v>0.44965480587273199</v>
      </c>
      <c r="I6822" s="4">
        <v>4.6900000000000004</v>
      </c>
      <c r="J6822" s="4">
        <v>2.5099999999999998</v>
      </c>
      <c r="K6822" s="4">
        <v>3.1</v>
      </c>
      <c r="L6822" s="4">
        <v>3.7250000000000001</v>
      </c>
      <c r="M6822" s="4">
        <v>36</v>
      </c>
    </row>
    <row r="6823" spans="1:13" x14ac:dyDescent="0.2">
      <c r="A6823" s="3">
        <v>41944</v>
      </c>
      <c r="B6823" t="s">
        <v>10205</v>
      </c>
      <c r="C6823" t="s">
        <v>3600</v>
      </c>
      <c r="D6823" t="s">
        <v>10206</v>
      </c>
      <c r="E6823" t="s">
        <v>3599</v>
      </c>
      <c r="F6823" s="4">
        <v>3.5741666666666698</v>
      </c>
      <c r="G6823" s="4">
        <v>3.5</v>
      </c>
      <c r="H6823" s="4">
        <v>0.48668778492992798</v>
      </c>
      <c r="I6823" s="4">
        <v>4.7</v>
      </c>
      <c r="J6823" s="4">
        <v>2.5</v>
      </c>
      <c r="K6823" s="4">
        <v>3.2974999999999999</v>
      </c>
      <c r="L6823" s="4">
        <v>3.9175</v>
      </c>
      <c r="M6823" s="4">
        <v>36</v>
      </c>
    </row>
    <row r="6824" spans="1:13" x14ac:dyDescent="0.2">
      <c r="A6824" s="3">
        <v>41944</v>
      </c>
      <c r="B6824" t="s">
        <v>10207</v>
      </c>
      <c r="C6824" t="s">
        <v>3603</v>
      </c>
      <c r="D6824" t="s">
        <v>10208</v>
      </c>
      <c r="E6824" t="s">
        <v>3602</v>
      </c>
      <c r="F6824" s="4">
        <v>3.55714285714286</v>
      </c>
      <c r="G6824" s="4">
        <v>3.5</v>
      </c>
      <c r="H6824" s="4">
        <v>0.42248961998089002</v>
      </c>
      <c r="I6824" s="4">
        <v>4.5</v>
      </c>
      <c r="J6824" s="4">
        <v>2.8</v>
      </c>
      <c r="K6824" s="4">
        <v>3.2650000000000001</v>
      </c>
      <c r="L6824" s="4">
        <v>3.85</v>
      </c>
      <c r="M6824" s="4">
        <v>35</v>
      </c>
    </row>
    <row r="6825" spans="1:13" x14ac:dyDescent="0.2">
      <c r="A6825" s="3">
        <v>41944</v>
      </c>
      <c r="B6825" t="s">
        <v>10193</v>
      </c>
      <c r="C6825" t="s">
        <v>3594</v>
      </c>
      <c r="D6825" t="s">
        <v>10194</v>
      </c>
      <c r="E6825" t="s">
        <v>3593</v>
      </c>
      <c r="F6825" s="4">
        <v>3.04</v>
      </c>
      <c r="G6825" s="4">
        <v>3.0649999999999999</v>
      </c>
      <c r="H6825" s="4">
        <v>0.35681928199019702</v>
      </c>
      <c r="I6825" s="4">
        <v>3.7</v>
      </c>
      <c r="J6825" s="4">
        <v>2.2999999999999998</v>
      </c>
      <c r="K6825" s="4">
        <v>2.8</v>
      </c>
      <c r="L6825" s="4">
        <v>3.3</v>
      </c>
      <c r="M6825" s="4">
        <v>36</v>
      </c>
    </row>
    <row r="6826" spans="1:13" x14ac:dyDescent="0.2">
      <c r="A6826" s="3">
        <v>41944</v>
      </c>
      <c r="B6826" t="s">
        <v>10209</v>
      </c>
      <c r="C6826" t="s">
        <v>3606</v>
      </c>
      <c r="D6826" t="s">
        <v>10210</v>
      </c>
      <c r="E6826" t="s">
        <v>3605</v>
      </c>
      <c r="F6826" s="4">
        <v>3.4580000000000002</v>
      </c>
      <c r="G6826" s="4">
        <v>3.56</v>
      </c>
      <c r="H6826" s="4">
        <v>0.57910580156976899</v>
      </c>
      <c r="I6826" s="4">
        <v>4.5</v>
      </c>
      <c r="J6826" s="4">
        <v>1.04</v>
      </c>
      <c r="K6826" s="4">
        <v>3.2</v>
      </c>
      <c r="L6826" s="4">
        <v>3.7</v>
      </c>
      <c r="M6826" s="4">
        <v>35</v>
      </c>
    </row>
    <row r="6827" spans="1:13" x14ac:dyDescent="0.2">
      <c r="A6827" s="3">
        <v>41944</v>
      </c>
      <c r="B6827" t="s">
        <v>10213</v>
      </c>
      <c r="C6827" t="s">
        <v>3873</v>
      </c>
      <c r="D6827" t="s">
        <v>10214</v>
      </c>
      <c r="E6827" t="s">
        <v>3872</v>
      </c>
      <c r="F6827" s="4">
        <v>0.75549999999999995</v>
      </c>
      <c r="G6827" s="4">
        <v>0.8</v>
      </c>
      <c r="H6827" s="4">
        <v>0.36911665535865201</v>
      </c>
      <c r="I6827" s="4">
        <v>1.25</v>
      </c>
      <c r="J6827" s="4">
        <v>-0.5</v>
      </c>
      <c r="K6827" s="4">
        <v>0.7</v>
      </c>
      <c r="L6827" s="4">
        <v>0.9</v>
      </c>
      <c r="M6827" s="4">
        <v>20</v>
      </c>
    </row>
    <row r="6828" spans="1:13" x14ac:dyDescent="0.2">
      <c r="A6828" s="3">
        <v>41944</v>
      </c>
      <c r="B6828" t="s">
        <v>10217</v>
      </c>
      <c r="C6828" t="s">
        <v>3876</v>
      </c>
      <c r="D6828" t="s">
        <v>10218</v>
      </c>
      <c r="E6828" t="s">
        <v>3875</v>
      </c>
      <c r="F6828" s="4">
        <v>0.69350000000000001</v>
      </c>
      <c r="G6828" s="4">
        <v>0.82</v>
      </c>
      <c r="H6828" s="4">
        <v>0.45014939040746299</v>
      </c>
      <c r="I6828" s="4">
        <v>1.21</v>
      </c>
      <c r="J6828" s="4">
        <v>-0.45</v>
      </c>
      <c r="K6828" s="4">
        <v>0.66749999999999998</v>
      </c>
      <c r="L6828" s="4">
        <v>0.92500000000000004</v>
      </c>
      <c r="M6828" s="4">
        <v>20</v>
      </c>
    </row>
    <row r="6829" spans="1:13" x14ac:dyDescent="0.2">
      <c r="A6829" s="3">
        <v>41944</v>
      </c>
      <c r="B6829" t="s">
        <v>10221</v>
      </c>
      <c r="C6829" t="s">
        <v>3879</v>
      </c>
      <c r="D6829" t="s">
        <v>10222</v>
      </c>
      <c r="E6829" t="s">
        <v>3878</v>
      </c>
      <c r="F6829" s="4">
        <v>0.88900000000000001</v>
      </c>
      <c r="G6829" s="4">
        <v>0.85</v>
      </c>
      <c r="H6829" s="4">
        <v>0.34312649194383699</v>
      </c>
      <c r="I6829" s="4">
        <v>1.92</v>
      </c>
      <c r="J6829" s="4">
        <v>0.2</v>
      </c>
      <c r="K6829" s="4">
        <v>0.77749999999999997</v>
      </c>
      <c r="L6829" s="4">
        <v>1</v>
      </c>
      <c r="M6829" s="4">
        <v>20</v>
      </c>
    </row>
    <row r="6830" spans="1:13" x14ac:dyDescent="0.2">
      <c r="A6830" s="3">
        <v>41944</v>
      </c>
      <c r="B6830" t="s">
        <v>10223</v>
      </c>
      <c r="C6830" t="s">
        <v>3870</v>
      </c>
      <c r="D6830" t="s">
        <v>10224</v>
      </c>
      <c r="E6830" t="s">
        <v>3869</v>
      </c>
      <c r="F6830" s="4">
        <v>1.0405</v>
      </c>
      <c r="G6830" s="4">
        <v>0.95499999999999996</v>
      </c>
      <c r="H6830" s="4">
        <v>0.33589589552654397</v>
      </c>
      <c r="I6830" s="4">
        <v>1.6</v>
      </c>
      <c r="J6830" s="4">
        <v>0.4</v>
      </c>
      <c r="K6830" s="4">
        <v>0.8</v>
      </c>
      <c r="L6830" s="4">
        <v>1.31</v>
      </c>
      <c r="M6830" s="4">
        <v>20</v>
      </c>
    </row>
    <row r="6831" spans="1:13" x14ac:dyDescent="0.2">
      <c r="A6831" s="3">
        <v>41944</v>
      </c>
      <c r="B6831" t="s">
        <v>10225</v>
      </c>
      <c r="C6831" t="s">
        <v>3882</v>
      </c>
      <c r="D6831" t="s">
        <v>10226</v>
      </c>
      <c r="E6831" t="s">
        <v>3881</v>
      </c>
      <c r="F6831" s="4">
        <v>1.0794999999999999</v>
      </c>
      <c r="G6831" s="4">
        <v>1.0249999999999999</v>
      </c>
      <c r="H6831" s="4">
        <v>0.41149886487021298</v>
      </c>
      <c r="I6831" s="4">
        <v>1.94</v>
      </c>
      <c r="J6831" s="4">
        <v>0.35</v>
      </c>
      <c r="K6831" s="4">
        <v>0.76500000000000001</v>
      </c>
      <c r="L6831" s="4">
        <v>1.2250000000000001</v>
      </c>
      <c r="M6831" s="4">
        <v>20</v>
      </c>
    </row>
    <row r="6832" spans="1:13" x14ac:dyDescent="0.2">
      <c r="A6832" s="3">
        <v>41974</v>
      </c>
      <c r="B6832" t="s">
        <v>9622</v>
      </c>
      <c r="C6832" t="s">
        <v>3927</v>
      </c>
      <c r="D6832" t="s">
        <v>9623</v>
      </c>
      <c r="E6832" t="s">
        <v>3926</v>
      </c>
      <c r="F6832" s="4">
        <v>6.0717391304347803</v>
      </c>
      <c r="G6832" s="4">
        <v>6.1</v>
      </c>
      <c r="H6832" s="4">
        <v>0.173195952448849</v>
      </c>
      <c r="I6832" s="4">
        <v>6.63</v>
      </c>
      <c r="J6832" s="4">
        <v>5.8</v>
      </c>
      <c r="K6832" s="4">
        <v>5.9850000000000003</v>
      </c>
      <c r="L6832" s="4">
        <v>6.14</v>
      </c>
      <c r="M6832" s="4">
        <v>23</v>
      </c>
    </row>
    <row r="6833" spans="1:13" x14ac:dyDescent="0.2">
      <c r="A6833" s="3">
        <v>41974</v>
      </c>
      <c r="B6833" t="s">
        <v>9634</v>
      </c>
      <c r="C6833" t="s">
        <v>3930</v>
      </c>
      <c r="D6833" t="s">
        <v>9635</v>
      </c>
      <c r="E6833" t="s">
        <v>3929</v>
      </c>
      <c r="F6833" s="4">
        <v>6.4621739130434799</v>
      </c>
      <c r="G6833" s="4">
        <v>6.5</v>
      </c>
      <c r="H6833" s="4">
        <v>0.312147350428362</v>
      </c>
      <c r="I6833" s="4">
        <v>7.01</v>
      </c>
      <c r="J6833" s="4">
        <v>5.55</v>
      </c>
      <c r="K6833" s="4">
        <v>6.3650000000000002</v>
      </c>
      <c r="L6833" s="4">
        <v>6.625</v>
      </c>
      <c r="M6833" s="4">
        <v>23</v>
      </c>
    </row>
    <row r="6834" spans="1:13" x14ac:dyDescent="0.2">
      <c r="A6834" s="3">
        <v>41974</v>
      </c>
      <c r="B6834" t="s">
        <v>9646</v>
      </c>
      <c r="C6834" t="s">
        <v>3933</v>
      </c>
      <c r="D6834" t="s">
        <v>9647</v>
      </c>
      <c r="E6834" t="s">
        <v>3932</v>
      </c>
      <c r="F6834" s="4">
        <v>6.9884210526315798</v>
      </c>
      <c r="G6834" s="4">
        <v>7</v>
      </c>
      <c r="H6834" s="4">
        <v>0.46200364546294698</v>
      </c>
      <c r="I6834" s="4">
        <v>8.1999999999999993</v>
      </c>
      <c r="J6834" s="4">
        <v>6.27</v>
      </c>
      <c r="K6834" s="4">
        <v>6.625</v>
      </c>
      <c r="L6834" s="4">
        <v>7.2750000000000004</v>
      </c>
      <c r="M6834" s="4">
        <v>19</v>
      </c>
    </row>
    <row r="6835" spans="1:13" x14ac:dyDescent="0.2">
      <c r="A6835" s="3">
        <v>41974</v>
      </c>
      <c r="B6835" t="s">
        <v>9670</v>
      </c>
      <c r="C6835" t="s">
        <v>5348</v>
      </c>
      <c r="D6835" t="s">
        <v>9671</v>
      </c>
      <c r="E6835" t="s">
        <v>5347</v>
      </c>
      <c r="F6835" s="4">
        <v>7.3068749999999998</v>
      </c>
      <c r="G6835" s="4">
        <v>7.2</v>
      </c>
      <c r="H6835" s="4">
        <v>0.72652339948552203</v>
      </c>
      <c r="I6835" s="4">
        <v>8.64</v>
      </c>
      <c r="J6835" s="4">
        <v>6</v>
      </c>
      <c r="K6835" s="4">
        <v>6.8650000000000002</v>
      </c>
      <c r="L6835" s="4">
        <v>7.8025000000000002</v>
      </c>
      <c r="M6835" s="4">
        <v>16</v>
      </c>
    </row>
    <row r="6836" spans="1:13" x14ac:dyDescent="0.2">
      <c r="A6836" s="3">
        <v>41974</v>
      </c>
      <c r="B6836" t="s">
        <v>9596</v>
      </c>
      <c r="C6836" t="s">
        <v>3918</v>
      </c>
      <c r="D6836" t="s">
        <v>9597</v>
      </c>
      <c r="E6836" t="s">
        <v>3917</v>
      </c>
      <c r="F6836" s="4">
        <v>2.9348275862069002</v>
      </c>
      <c r="G6836" s="4">
        <v>2.9</v>
      </c>
      <c r="H6836" s="4">
        <v>0.118460984826686</v>
      </c>
      <c r="I6836" s="4">
        <v>3.3</v>
      </c>
      <c r="J6836" s="4">
        <v>2.78</v>
      </c>
      <c r="K6836" s="4">
        <v>2.88</v>
      </c>
      <c r="L6836" s="4">
        <v>2.95</v>
      </c>
      <c r="M6836" s="4">
        <v>29</v>
      </c>
    </row>
    <row r="6837" spans="1:13" x14ac:dyDescent="0.2">
      <c r="A6837" s="3">
        <v>41974</v>
      </c>
      <c r="B6837" t="s">
        <v>9604</v>
      </c>
      <c r="C6837" t="s">
        <v>3921</v>
      </c>
      <c r="D6837" t="s">
        <v>9605</v>
      </c>
      <c r="E6837" t="s">
        <v>3920</v>
      </c>
      <c r="F6837" s="4">
        <v>3.6422551724137899</v>
      </c>
      <c r="G6837" s="4">
        <v>3.6</v>
      </c>
      <c r="H6837" s="4">
        <v>0.27254473235233301</v>
      </c>
      <c r="I6837" s="4">
        <v>4.1399999999999997</v>
      </c>
      <c r="J6837" s="4">
        <v>3.16</v>
      </c>
      <c r="K6837" s="4">
        <v>3.45</v>
      </c>
      <c r="L6837" s="4">
        <v>3.8654000000000002</v>
      </c>
      <c r="M6837" s="4">
        <v>29</v>
      </c>
    </row>
    <row r="6838" spans="1:13" x14ac:dyDescent="0.2">
      <c r="A6838" s="3">
        <v>41974</v>
      </c>
      <c r="B6838" t="s">
        <v>9636</v>
      </c>
      <c r="C6838" t="s">
        <v>3924</v>
      </c>
      <c r="D6838" t="s">
        <v>9637</v>
      </c>
      <c r="E6838" t="s">
        <v>3923</v>
      </c>
      <c r="F6838" s="4">
        <v>4.5626319999999998</v>
      </c>
      <c r="G6838" s="4">
        <v>4.5</v>
      </c>
      <c r="H6838" s="4">
        <v>0.64330813166527501</v>
      </c>
      <c r="I6838" s="4">
        <v>5.94</v>
      </c>
      <c r="J6838" s="4">
        <v>3.43</v>
      </c>
      <c r="K6838" s="4">
        <v>4.2</v>
      </c>
      <c r="L6838" s="4">
        <v>4.83</v>
      </c>
      <c r="M6838" s="4">
        <v>25</v>
      </c>
    </row>
    <row r="6839" spans="1:13" x14ac:dyDescent="0.2">
      <c r="A6839" s="3">
        <v>41974</v>
      </c>
      <c r="B6839" t="s">
        <v>9672</v>
      </c>
      <c r="C6839" t="s">
        <v>5345</v>
      </c>
      <c r="D6839" t="s">
        <v>9673</v>
      </c>
      <c r="E6839" t="s">
        <v>5344</v>
      </c>
      <c r="F6839" s="4">
        <v>5.017925</v>
      </c>
      <c r="G6839" s="4">
        <v>5.05</v>
      </c>
      <c r="H6839" s="4">
        <v>0.85664234806598205</v>
      </c>
      <c r="I6839" s="4">
        <v>7.04</v>
      </c>
      <c r="J6839" s="4">
        <v>3.36</v>
      </c>
      <c r="K6839" s="4">
        <v>4.4213750000000003</v>
      </c>
      <c r="L6839" s="4">
        <v>5.5250000000000004</v>
      </c>
      <c r="M6839" s="4">
        <v>20</v>
      </c>
    </row>
    <row r="6840" spans="1:13" x14ac:dyDescent="0.2">
      <c r="A6840" s="3">
        <v>41974</v>
      </c>
      <c r="B6840" t="s">
        <v>10173</v>
      </c>
      <c r="C6840" t="s">
        <v>3988</v>
      </c>
      <c r="D6840" t="s">
        <v>10174</v>
      </c>
      <c r="E6840" t="s">
        <v>3987</v>
      </c>
      <c r="F6840" s="4">
        <v>4.5874074074074098</v>
      </c>
      <c r="G6840" s="4">
        <v>4.5999999999999996</v>
      </c>
      <c r="H6840" s="4">
        <v>0.24872896266035599</v>
      </c>
      <c r="I6840" s="4">
        <v>5</v>
      </c>
      <c r="J6840" s="4">
        <v>4.2</v>
      </c>
      <c r="K6840" s="4">
        <v>4.3499999999999996</v>
      </c>
      <c r="L6840" s="4">
        <v>4.7699999999999996</v>
      </c>
      <c r="M6840" s="4">
        <v>27</v>
      </c>
    </row>
    <row r="6841" spans="1:13" x14ac:dyDescent="0.2">
      <c r="A6841" s="3">
        <v>41974</v>
      </c>
      <c r="B6841" t="s">
        <v>10195</v>
      </c>
      <c r="C6841" t="s">
        <v>3991</v>
      </c>
      <c r="D6841" t="s">
        <v>10196</v>
      </c>
      <c r="E6841" t="s">
        <v>3990</v>
      </c>
      <c r="F6841" s="4">
        <v>4.33481481481481</v>
      </c>
      <c r="G6841" s="4">
        <v>4.25</v>
      </c>
      <c r="H6841" s="4">
        <v>0.37285149003086199</v>
      </c>
      <c r="I6841" s="4">
        <v>5.2</v>
      </c>
      <c r="J6841" s="4">
        <v>3.85</v>
      </c>
      <c r="K6841" s="4">
        <v>3.9950000000000001</v>
      </c>
      <c r="L6841" s="4">
        <v>4.5999999999999996</v>
      </c>
      <c r="M6841" s="4">
        <v>27</v>
      </c>
    </row>
    <row r="6842" spans="1:13" x14ac:dyDescent="0.2">
      <c r="A6842" s="3">
        <v>41974</v>
      </c>
      <c r="B6842" t="s">
        <v>10227</v>
      </c>
      <c r="C6842" t="s">
        <v>5357</v>
      </c>
      <c r="D6842" t="s">
        <v>10228</v>
      </c>
      <c r="E6842" t="s">
        <v>5356</v>
      </c>
      <c r="F6842" s="4">
        <v>4.2021739130434801</v>
      </c>
      <c r="G6842" s="4">
        <v>4.2</v>
      </c>
      <c r="H6842" s="4">
        <v>0.44273895984119699</v>
      </c>
      <c r="I6842" s="4">
        <v>5.5</v>
      </c>
      <c r="J6842" s="4">
        <v>3.5</v>
      </c>
      <c r="K6842" s="4">
        <v>3.9</v>
      </c>
      <c r="L6842" s="4">
        <v>4.45</v>
      </c>
      <c r="M6842" s="4">
        <v>23</v>
      </c>
    </row>
    <row r="6843" spans="1:13" x14ac:dyDescent="0.2">
      <c r="A6843" s="3">
        <v>41974</v>
      </c>
      <c r="B6843" t="s">
        <v>10177</v>
      </c>
      <c r="C6843" t="s">
        <v>3994</v>
      </c>
      <c r="D6843" t="s">
        <v>10178</v>
      </c>
      <c r="E6843" t="s">
        <v>3993</v>
      </c>
      <c r="F6843" s="4">
        <v>4.90178571428571</v>
      </c>
      <c r="G6843" s="4">
        <v>4.9000000000000004</v>
      </c>
      <c r="H6843" s="4">
        <v>0.15909590798165699</v>
      </c>
      <c r="I6843" s="4">
        <v>5.6</v>
      </c>
      <c r="J6843" s="4">
        <v>4.5999999999999996</v>
      </c>
      <c r="K6843" s="4">
        <v>4.8375000000000004</v>
      </c>
      <c r="L6843" s="4">
        <v>4.915</v>
      </c>
      <c r="M6843" s="4">
        <v>28</v>
      </c>
    </row>
    <row r="6844" spans="1:13" x14ac:dyDescent="0.2">
      <c r="A6844" s="3">
        <v>41974</v>
      </c>
      <c r="B6844" t="s">
        <v>10197</v>
      </c>
      <c r="C6844" t="s">
        <v>3997</v>
      </c>
      <c r="D6844" t="s">
        <v>10198</v>
      </c>
      <c r="E6844" t="s">
        <v>3996</v>
      </c>
      <c r="F6844" s="4">
        <v>4.6403571428571402</v>
      </c>
      <c r="G6844" s="4">
        <v>4.6900000000000004</v>
      </c>
      <c r="H6844" s="4">
        <v>0.26260069875026398</v>
      </c>
      <c r="I6844" s="4">
        <v>5.2</v>
      </c>
      <c r="J6844" s="4">
        <v>4.0999999999999996</v>
      </c>
      <c r="K6844" s="4">
        <v>4.4749999999999996</v>
      </c>
      <c r="L6844" s="4">
        <v>4.8</v>
      </c>
      <c r="M6844" s="4">
        <v>28</v>
      </c>
    </row>
    <row r="6845" spans="1:13" x14ac:dyDescent="0.2">
      <c r="A6845" s="3">
        <v>41974</v>
      </c>
      <c r="B6845" t="s">
        <v>10229</v>
      </c>
      <c r="C6845" t="s">
        <v>5360</v>
      </c>
      <c r="D6845" t="s">
        <v>10230</v>
      </c>
      <c r="E6845" t="s">
        <v>5359</v>
      </c>
      <c r="F6845" s="4">
        <v>4.4213043478260898</v>
      </c>
      <c r="G6845" s="4">
        <v>4.4000000000000004</v>
      </c>
      <c r="H6845" s="4">
        <v>0.37441231948246201</v>
      </c>
      <c r="I6845" s="4">
        <v>5.5</v>
      </c>
      <c r="J6845" s="4">
        <v>3.7</v>
      </c>
      <c r="K6845" s="4">
        <v>4.2050000000000001</v>
      </c>
      <c r="L6845" s="4">
        <v>4.5999999999999996</v>
      </c>
      <c r="M6845" s="4">
        <v>23</v>
      </c>
    </row>
    <row r="6846" spans="1:13" x14ac:dyDescent="0.2">
      <c r="A6846" s="3">
        <v>41974</v>
      </c>
      <c r="B6846" t="s">
        <v>7652</v>
      </c>
      <c r="C6846" t="s">
        <v>3897</v>
      </c>
      <c r="D6846" t="s">
        <v>7653</v>
      </c>
      <c r="E6846" t="s">
        <v>3896</v>
      </c>
      <c r="F6846" s="4">
        <v>3.0119354838709702</v>
      </c>
      <c r="G6846" s="4">
        <v>3</v>
      </c>
      <c r="H6846" s="4">
        <v>4.8402434845002701E-2</v>
      </c>
      <c r="I6846" s="4">
        <v>3.25</v>
      </c>
      <c r="J6846" s="4">
        <v>3</v>
      </c>
      <c r="K6846" s="4">
        <v>3</v>
      </c>
      <c r="L6846" s="4">
        <v>3</v>
      </c>
      <c r="M6846" s="4">
        <v>31</v>
      </c>
    </row>
    <row r="6847" spans="1:13" x14ac:dyDescent="0.2">
      <c r="A6847" s="3">
        <v>41974</v>
      </c>
      <c r="B6847" t="s">
        <v>7758</v>
      </c>
      <c r="C6847" t="s">
        <v>3909</v>
      </c>
      <c r="D6847" t="s">
        <v>7759</v>
      </c>
      <c r="E6847" t="s">
        <v>3908</v>
      </c>
      <c r="F6847" s="4">
        <v>3.8892307692307702</v>
      </c>
      <c r="G6847" s="4">
        <v>3.84</v>
      </c>
      <c r="H6847" s="4">
        <v>0.34733180766434901</v>
      </c>
      <c r="I6847" s="4">
        <v>4.5</v>
      </c>
      <c r="J6847" s="4">
        <v>3.25</v>
      </c>
      <c r="K6847" s="4">
        <v>3.6375000000000002</v>
      </c>
      <c r="L6847" s="4">
        <v>4</v>
      </c>
      <c r="M6847" s="4">
        <v>26</v>
      </c>
    </row>
    <row r="6848" spans="1:13" x14ac:dyDescent="0.2">
      <c r="A6848" s="3">
        <v>41974</v>
      </c>
      <c r="B6848" t="s">
        <v>7678</v>
      </c>
      <c r="C6848" t="s">
        <v>3900</v>
      </c>
      <c r="D6848" t="s">
        <v>7679</v>
      </c>
      <c r="E6848" t="s">
        <v>3899</v>
      </c>
      <c r="F6848" s="4">
        <v>3.1170967741935498</v>
      </c>
      <c r="G6848" s="4">
        <v>3</v>
      </c>
      <c r="H6848" s="4">
        <v>0.17680862626744401</v>
      </c>
      <c r="I6848" s="4">
        <v>3.5</v>
      </c>
      <c r="J6848" s="4">
        <v>3</v>
      </c>
      <c r="K6848" s="4">
        <v>3</v>
      </c>
      <c r="L6848" s="4">
        <v>3.24</v>
      </c>
      <c r="M6848" s="4">
        <v>31</v>
      </c>
    </row>
    <row r="6849" spans="1:13" x14ac:dyDescent="0.2">
      <c r="A6849" s="3">
        <v>41974</v>
      </c>
      <c r="B6849" t="s">
        <v>7784</v>
      </c>
      <c r="C6849" t="s">
        <v>3912</v>
      </c>
      <c r="D6849" t="s">
        <v>7785</v>
      </c>
      <c r="E6849" t="s">
        <v>3911</v>
      </c>
      <c r="F6849" s="4">
        <v>4.1192307692307697</v>
      </c>
      <c r="G6849" s="4">
        <v>4</v>
      </c>
      <c r="H6849" s="4">
        <v>0.38132320230401001</v>
      </c>
      <c r="I6849" s="4">
        <v>5</v>
      </c>
      <c r="J6849" s="4">
        <v>3.5</v>
      </c>
      <c r="K6849" s="4">
        <v>3.9249999999999998</v>
      </c>
      <c r="L6849" s="4">
        <v>4.4375</v>
      </c>
      <c r="M6849" s="4">
        <v>26</v>
      </c>
    </row>
    <row r="6850" spans="1:13" x14ac:dyDescent="0.2">
      <c r="A6850" s="3">
        <v>41974</v>
      </c>
      <c r="B6850" t="s">
        <v>7712</v>
      </c>
      <c r="C6850" t="s">
        <v>3903</v>
      </c>
      <c r="D6850" t="s">
        <v>7713</v>
      </c>
      <c r="E6850" t="s">
        <v>3902</v>
      </c>
      <c r="F6850" s="4">
        <v>3.36354838709677</v>
      </c>
      <c r="G6850" s="4">
        <v>3.4</v>
      </c>
      <c r="H6850" s="4">
        <v>0.221833997801611</v>
      </c>
      <c r="I6850" s="4">
        <v>3.75</v>
      </c>
      <c r="J6850" s="4">
        <v>3</v>
      </c>
      <c r="K6850" s="4">
        <v>3.25</v>
      </c>
      <c r="L6850" s="4">
        <v>3.5</v>
      </c>
      <c r="M6850" s="4">
        <v>31</v>
      </c>
    </row>
    <row r="6851" spans="1:13" x14ac:dyDescent="0.2">
      <c r="A6851" s="3">
        <v>41974</v>
      </c>
      <c r="B6851" t="s">
        <v>7810</v>
      </c>
      <c r="C6851" t="s">
        <v>3915</v>
      </c>
      <c r="D6851" t="s">
        <v>7811</v>
      </c>
      <c r="E6851" t="s">
        <v>3914</v>
      </c>
      <c r="F6851" s="4">
        <v>4.3211538461538499</v>
      </c>
      <c r="G6851" s="4">
        <v>4.25</v>
      </c>
      <c r="H6851" s="4">
        <v>0.50974759968499594</v>
      </c>
      <c r="I6851" s="4">
        <v>5.75</v>
      </c>
      <c r="J6851" s="4">
        <v>3.5</v>
      </c>
      <c r="K6851" s="4">
        <v>4</v>
      </c>
      <c r="L6851" s="4">
        <v>4.5</v>
      </c>
      <c r="M6851" s="4">
        <v>26</v>
      </c>
    </row>
    <row r="6852" spans="1:13" x14ac:dyDescent="0.2">
      <c r="A6852" s="3">
        <v>41974</v>
      </c>
      <c r="B6852" t="s">
        <v>7730</v>
      </c>
      <c r="C6852" t="s">
        <v>3906</v>
      </c>
      <c r="D6852" t="s">
        <v>7731</v>
      </c>
      <c r="E6852" t="s">
        <v>3905</v>
      </c>
      <c r="F6852" s="4">
        <v>3.6161290322580601</v>
      </c>
      <c r="G6852" s="4">
        <v>3.5</v>
      </c>
      <c r="H6852" s="4">
        <v>0.213239730809479</v>
      </c>
      <c r="I6852" s="4">
        <v>4</v>
      </c>
      <c r="J6852" s="4">
        <v>3.25</v>
      </c>
      <c r="K6852" s="4">
        <v>3.5</v>
      </c>
      <c r="L6852" s="4">
        <v>3.75</v>
      </c>
      <c r="M6852" s="4">
        <v>31</v>
      </c>
    </row>
    <row r="6853" spans="1:13" x14ac:dyDescent="0.2">
      <c r="A6853" s="3">
        <v>41974</v>
      </c>
      <c r="B6853" t="s">
        <v>7836</v>
      </c>
      <c r="C6853" t="s">
        <v>4436</v>
      </c>
      <c r="D6853" t="s">
        <v>7837</v>
      </c>
      <c r="E6853" t="s">
        <v>4435</v>
      </c>
      <c r="F6853" s="4">
        <v>4.5766666666666698</v>
      </c>
      <c r="G6853" s="4">
        <v>4.5</v>
      </c>
      <c r="H6853" s="4">
        <v>0.65997668956504096</v>
      </c>
      <c r="I6853" s="4">
        <v>6.5</v>
      </c>
      <c r="J6853" s="4">
        <v>3.5</v>
      </c>
      <c r="K6853" s="4">
        <v>4.2450000000000001</v>
      </c>
      <c r="L6853" s="4">
        <v>4.6399999999999997</v>
      </c>
      <c r="M6853" s="4">
        <v>27</v>
      </c>
    </row>
    <row r="6854" spans="1:13" x14ac:dyDescent="0.2">
      <c r="A6854" s="3">
        <v>41974</v>
      </c>
      <c r="B6854" t="s">
        <v>7838</v>
      </c>
      <c r="C6854" t="s">
        <v>3081</v>
      </c>
      <c r="D6854" t="s">
        <v>7839</v>
      </c>
      <c r="E6854" t="s">
        <v>3080</v>
      </c>
      <c r="F6854" s="4">
        <v>3.54424242424242</v>
      </c>
      <c r="G6854" s="4">
        <v>3.5</v>
      </c>
      <c r="H6854" s="4">
        <v>0.28551521744723102</v>
      </c>
      <c r="I6854" s="4">
        <v>4.2300000000000004</v>
      </c>
      <c r="J6854" s="4">
        <v>3</v>
      </c>
      <c r="K6854" s="4">
        <v>3.36</v>
      </c>
      <c r="L6854" s="4">
        <v>3.71</v>
      </c>
      <c r="M6854" s="4">
        <v>33</v>
      </c>
    </row>
    <row r="6855" spans="1:13" x14ac:dyDescent="0.2">
      <c r="A6855" s="3">
        <v>41974</v>
      </c>
      <c r="B6855" t="s">
        <v>9566</v>
      </c>
      <c r="C6855" t="s">
        <v>3072</v>
      </c>
      <c r="D6855" t="s">
        <v>9567</v>
      </c>
      <c r="E6855" t="s">
        <v>3071</v>
      </c>
      <c r="F6855" s="4">
        <v>4.06369696969697</v>
      </c>
      <c r="G6855" s="4">
        <v>4.07</v>
      </c>
      <c r="H6855" s="4">
        <v>8.6759900317083694E-2</v>
      </c>
      <c r="I6855" s="4">
        <v>4.32</v>
      </c>
      <c r="J6855" s="4">
        <v>3.9</v>
      </c>
      <c r="K6855" s="4">
        <v>4.01</v>
      </c>
      <c r="L6855" s="4">
        <v>4.0999999999999996</v>
      </c>
      <c r="M6855" s="4">
        <v>33</v>
      </c>
    </row>
    <row r="6856" spans="1:13" x14ac:dyDescent="0.2">
      <c r="A6856" s="3">
        <v>41974</v>
      </c>
      <c r="B6856" t="s">
        <v>9598</v>
      </c>
      <c r="C6856" t="s">
        <v>3075</v>
      </c>
      <c r="D6856" t="s">
        <v>9599</v>
      </c>
      <c r="E6856" t="s">
        <v>3074</v>
      </c>
      <c r="F6856" s="4">
        <v>3.54424242424242</v>
      </c>
      <c r="G6856" s="4">
        <v>3.5</v>
      </c>
      <c r="H6856" s="4">
        <v>0.28551521744723102</v>
      </c>
      <c r="I6856" s="4">
        <v>4.2300000000000004</v>
      </c>
      <c r="J6856" s="4">
        <v>3</v>
      </c>
      <c r="K6856" s="4">
        <v>3.36</v>
      </c>
      <c r="L6856" s="4">
        <v>3.71</v>
      </c>
      <c r="M6856" s="4">
        <v>33</v>
      </c>
    </row>
    <row r="6857" spans="1:13" x14ac:dyDescent="0.2">
      <c r="A6857" s="3">
        <v>41974</v>
      </c>
      <c r="B6857" t="s">
        <v>7286</v>
      </c>
      <c r="C6857" t="s">
        <v>3102</v>
      </c>
      <c r="D6857" t="s">
        <v>7287</v>
      </c>
      <c r="E6857" t="s">
        <v>3101</v>
      </c>
      <c r="F6857" s="4">
        <v>3.4992592592592602</v>
      </c>
      <c r="G6857" s="4">
        <v>3.5</v>
      </c>
      <c r="H6857" s="4">
        <v>0.247151867450047</v>
      </c>
      <c r="I6857" s="4">
        <v>4</v>
      </c>
      <c r="J6857" s="4">
        <v>3</v>
      </c>
      <c r="K6857" s="4">
        <v>3.3</v>
      </c>
      <c r="L6857" s="4">
        <v>3.62</v>
      </c>
      <c r="M6857" s="4">
        <v>27</v>
      </c>
    </row>
    <row r="6858" spans="1:13" x14ac:dyDescent="0.2">
      <c r="A6858" s="3">
        <v>41974</v>
      </c>
      <c r="B6858" t="s">
        <v>9638</v>
      </c>
      <c r="C6858" t="s">
        <v>3078</v>
      </c>
      <c r="D6858" t="s">
        <v>9639</v>
      </c>
      <c r="E6858" t="s">
        <v>3077</v>
      </c>
      <c r="F6858" s="4">
        <v>3.5150000000000001</v>
      </c>
      <c r="G6858" s="4">
        <v>3.5350000000000001</v>
      </c>
      <c r="H6858" s="4">
        <v>0.257183015473954</v>
      </c>
      <c r="I6858" s="4">
        <v>3.98</v>
      </c>
      <c r="J6858" s="4">
        <v>3</v>
      </c>
      <c r="K6858" s="4">
        <v>3.3849999999999998</v>
      </c>
      <c r="L6858" s="4">
        <v>3.6475</v>
      </c>
      <c r="M6858" s="4">
        <v>30</v>
      </c>
    </row>
    <row r="6859" spans="1:13" x14ac:dyDescent="0.2">
      <c r="A6859" s="3">
        <v>41974</v>
      </c>
      <c r="B6859" t="s">
        <v>9674</v>
      </c>
      <c r="C6859" t="s">
        <v>5094</v>
      </c>
      <c r="D6859" t="s">
        <v>9675</v>
      </c>
      <c r="E6859" t="s">
        <v>5093</v>
      </c>
      <c r="F6859" s="4">
        <v>3.5116000000000001</v>
      </c>
      <c r="G6859" s="4">
        <v>3.5</v>
      </c>
      <c r="H6859" s="4">
        <v>0.27237657755394501</v>
      </c>
      <c r="I6859" s="4">
        <v>4.03</v>
      </c>
      <c r="J6859" s="4">
        <v>3</v>
      </c>
      <c r="K6859" s="4">
        <v>3.37</v>
      </c>
      <c r="L6859" s="4">
        <v>3.63</v>
      </c>
      <c r="M6859" s="4">
        <v>25</v>
      </c>
    </row>
    <row r="6860" spans="1:13" x14ac:dyDescent="0.2">
      <c r="A6860" s="3">
        <v>41974</v>
      </c>
      <c r="B6860" t="s">
        <v>7742</v>
      </c>
      <c r="C6860" t="s">
        <v>3105</v>
      </c>
      <c r="D6860" t="s">
        <v>7743</v>
      </c>
      <c r="E6860" t="s">
        <v>3104</v>
      </c>
      <c r="F6860" s="4">
        <v>3.4465384615384602</v>
      </c>
      <c r="G6860" s="4">
        <v>3.5</v>
      </c>
      <c r="H6860" s="4">
        <v>0.27255740397490302</v>
      </c>
      <c r="I6860" s="4">
        <v>3.95</v>
      </c>
      <c r="J6860" s="4">
        <v>3</v>
      </c>
      <c r="K6860" s="4">
        <v>3.2250000000000001</v>
      </c>
      <c r="L6860" s="4">
        <v>3.5225</v>
      </c>
      <c r="M6860" s="4">
        <v>26</v>
      </c>
    </row>
    <row r="6861" spans="1:13" x14ac:dyDescent="0.2">
      <c r="A6861" s="3">
        <v>41974</v>
      </c>
      <c r="B6861" t="s">
        <v>7744</v>
      </c>
      <c r="C6861" t="s">
        <v>3117</v>
      </c>
      <c r="D6861" t="s">
        <v>7745</v>
      </c>
      <c r="E6861" t="s">
        <v>3116</v>
      </c>
      <c r="F6861" s="4">
        <v>0.53249999999999997</v>
      </c>
      <c r="G6861" s="4">
        <v>0.53</v>
      </c>
      <c r="H6861" s="4">
        <v>0.16108503064150401</v>
      </c>
      <c r="I6861" s="4">
        <v>0.99</v>
      </c>
      <c r="J6861" s="4">
        <v>0.31</v>
      </c>
      <c r="K6861" s="4">
        <v>0.42749999999999999</v>
      </c>
      <c r="L6861" s="4">
        <v>0.57750000000000001</v>
      </c>
      <c r="M6861" s="4">
        <v>32</v>
      </c>
    </row>
    <row r="6862" spans="1:13" x14ac:dyDescent="0.2">
      <c r="A6862" s="3">
        <v>41974</v>
      </c>
      <c r="B6862" t="s">
        <v>7752</v>
      </c>
      <c r="C6862" t="s">
        <v>3120</v>
      </c>
      <c r="D6862" t="s">
        <v>7753</v>
      </c>
      <c r="E6862" t="s">
        <v>3119</v>
      </c>
      <c r="F6862" s="4">
        <v>0.26487500000000003</v>
      </c>
      <c r="G6862" s="4">
        <v>0.27</v>
      </c>
      <c r="H6862" s="4">
        <v>5.78361144012308E-2</v>
      </c>
      <c r="I6862" s="4">
        <v>0.36</v>
      </c>
      <c r="J6862" s="4">
        <v>0.12</v>
      </c>
      <c r="K6862" s="4">
        <v>0.24</v>
      </c>
      <c r="L6862" s="4">
        <v>0.29249999999999998</v>
      </c>
      <c r="M6862" s="4">
        <v>32</v>
      </c>
    </row>
    <row r="6863" spans="1:13" x14ac:dyDescent="0.2">
      <c r="A6863" s="3">
        <v>41974</v>
      </c>
      <c r="B6863" t="s">
        <v>7762</v>
      </c>
      <c r="C6863" t="s">
        <v>3123</v>
      </c>
      <c r="D6863" t="s">
        <v>7763</v>
      </c>
      <c r="E6863" t="s">
        <v>3122</v>
      </c>
      <c r="F6863" s="4">
        <v>0.27474999999999999</v>
      </c>
      <c r="G6863" s="4">
        <v>0.28999999999999998</v>
      </c>
      <c r="H6863" s="4">
        <v>9.0007526567002602E-2</v>
      </c>
      <c r="I6863" s="4">
        <v>0.45</v>
      </c>
      <c r="J6863" s="4">
        <v>-0.02</v>
      </c>
      <c r="K6863" s="4">
        <v>0.25750000000000001</v>
      </c>
      <c r="L6863" s="4">
        <v>0.3125</v>
      </c>
      <c r="M6863" s="4">
        <v>32</v>
      </c>
    </row>
    <row r="6864" spans="1:13" x14ac:dyDescent="0.2">
      <c r="A6864" s="3">
        <v>41974</v>
      </c>
      <c r="B6864" t="s">
        <v>7770</v>
      </c>
      <c r="C6864" t="s">
        <v>3126</v>
      </c>
      <c r="D6864" t="s">
        <v>7771</v>
      </c>
      <c r="E6864" t="s">
        <v>3125</v>
      </c>
      <c r="F6864" s="4">
        <v>-5.6593749999999998E-2</v>
      </c>
      <c r="G6864" s="4">
        <v>-5.5E-2</v>
      </c>
      <c r="H6864" s="4">
        <v>0.123785678304179</v>
      </c>
      <c r="I6864" s="4">
        <v>0.28999999999999998</v>
      </c>
      <c r="J6864" s="4">
        <v>-0.33</v>
      </c>
      <c r="K6864" s="4">
        <v>-0.12</v>
      </c>
      <c r="L6864" s="4">
        <v>-2.75E-2</v>
      </c>
      <c r="M6864" s="4">
        <v>32</v>
      </c>
    </row>
    <row r="6865" spans="1:13" x14ac:dyDescent="0.2">
      <c r="A6865" s="3">
        <v>41974</v>
      </c>
      <c r="B6865" t="s">
        <v>7778</v>
      </c>
      <c r="C6865" t="s">
        <v>3129</v>
      </c>
      <c r="D6865" t="s">
        <v>7779</v>
      </c>
      <c r="E6865" t="s">
        <v>3128</v>
      </c>
      <c r="F6865" s="4">
        <v>-0.33490625000000002</v>
      </c>
      <c r="G6865" s="4">
        <v>-0.33</v>
      </c>
      <c r="H6865" s="4">
        <v>0.15298521104468599</v>
      </c>
      <c r="I6865" s="4">
        <v>-7.6999999999999999E-2</v>
      </c>
      <c r="J6865" s="4">
        <v>-0.96</v>
      </c>
      <c r="K6865" s="4">
        <v>-0.39250000000000002</v>
      </c>
      <c r="L6865" s="4">
        <v>-0.25</v>
      </c>
      <c r="M6865" s="4">
        <v>32</v>
      </c>
    </row>
    <row r="6866" spans="1:13" x14ac:dyDescent="0.2">
      <c r="A6866" s="3">
        <v>41974</v>
      </c>
      <c r="B6866" t="s">
        <v>7788</v>
      </c>
      <c r="C6866" t="s">
        <v>3132</v>
      </c>
      <c r="D6866" t="s">
        <v>7789</v>
      </c>
      <c r="E6866" t="s">
        <v>3131</v>
      </c>
      <c r="F6866" s="4">
        <v>0.136875</v>
      </c>
      <c r="G6866" s="4">
        <v>0.16</v>
      </c>
      <c r="H6866" s="4">
        <v>0.102341537620756</v>
      </c>
      <c r="I6866" s="4">
        <v>0.25</v>
      </c>
      <c r="J6866" s="4">
        <v>-0.22</v>
      </c>
      <c r="K6866" s="4">
        <v>0.115</v>
      </c>
      <c r="L6866" s="4">
        <v>0.20250000000000001</v>
      </c>
      <c r="M6866" s="4">
        <v>32</v>
      </c>
    </row>
    <row r="6867" spans="1:13" x14ac:dyDescent="0.2">
      <c r="A6867" s="3">
        <v>41974</v>
      </c>
      <c r="B6867" t="s">
        <v>7796</v>
      </c>
      <c r="C6867" t="s">
        <v>3135</v>
      </c>
      <c r="D6867" t="s">
        <v>7797</v>
      </c>
      <c r="E6867" t="s">
        <v>3134</v>
      </c>
      <c r="F6867" s="4">
        <v>0.26868750000000002</v>
      </c>
      <c r="G6867" s="4">
        <v>0.27</v>
      </c>
      <c r="H6867" s="4">
        <v>7.1307800550534706E-2</v>
      </c>
      <c r="I6867" s="4">
        <v>0.51</v>
      </c>
      <c r="J6867" s="4">
        <v>0.1</v>
      </c>
      <c r="K6867" s="4">
        <v>0.2495</v>
      </c>
      <c r="L6867" s="4">
        <v>0.29499999999999998</v>
      </c>
      <c r="M6867" s="4">
        <v>32</v>
      </c>
    </row>
    <row r="6868" spans="1:13" x14ac:dyDescent="0.2">
      <c r="A6868" s="3">
        <v>41974</v>
      </c>
      <c r="B6868" t="s">
        <v>7804</v>
      </c>
      <c r="C6868" t="s">
        <v>3138</v>
      </c>
      <c r="D6868" t="s">
        <v>7805</v>
      </c>
      <c r="E6868" t="s">
        <v>3137</v>
      </c>
      <c r="F6868" s="4">
        <v>0.27259375000000002</v>
      </c>
      <c r="G6868" s="4">
        <v>0.28000000000000003</v>
      </c>
      <c r="H6868" s="4">
        <v>5.9593710089723903E-2</v>
      </c>
      <c r="I6868" s="4">
        <v>0.36</v>
      </c>
      <c r="J6868" s="4">
        <v>0.1</v>
      </c>
      <c r="K6868" s="4">
        <v>0.23749999999999999</v>
      </c>
      <c r="L6868" s="4">
        <v>0.32</v>
      </c>
      <c r="M6868" s="4">
        <v>32</v>
      </c>
    </row>
    <row r="6869" spans="1:13" x14ac:dyDescent="0.2">
      <c r="A6869" s="3">
        <v>41974</v>
      </c>
      <c r="B6869" t="s">
        <v>7814</v>
      </c>
      <c r="C6869" t="s">
        <v>3141</v>
      </c>
      <c r="D6869" t="s">
        <v>7815</v>
      </c>
      <c r="E6869" t="s">
        <v>3140</v>
      </c>
      <c r="F6869" s="4">
        <v>0.38493749999999999</v>
      </c>
      <c r="G6869" s="4">
        <v>0.39</v>
      </c>
      <c r="H6869" s="4">
        <v>8.5523789371069706E-2</v>
      </c>
      <c r="I6869" s="4">
        <v>0.66</v>
      </c>
      <c r="J6869" s="4">
        <v>0.2</v>
      </c>
      <c r="K6869" s="4">
        <v>0.34749999999999998</v>
      </c>
      <c r="L6869" s="4">
        <v>0.41249999999999998</v>
      </c>
      <c r="M6869" s="4">
        <v>32</v>
      </c>
    </row>
    <row r="6870" spans="1:13" x14ac:dyDescent="0.2">
      <c r="A6870" s="3">
        <v>41974</v>
      </c>
      <c r="B6870" t="s">
        <v>7822</v>
      </c>
      <c r="C6870" t="s">
        <v>3144</v>
      </c>
      <c r="D6870" t="s">
        <v>7823</v>
      </c>
      <c r="E6870" t="s">
        <v>3143</v>
      </c>
      <c r="F6870" s="4">
        <v>0.47025</v>
      </c>
      <c r="G6870" s="4">
        <v>0.5</v>
      </c>
      <c r="H6870" s="4">
        <v>0.11807351455220499</v>
      </c>
      <c r="I6870" s="4">
        <v>0.64</v>
      </c>
      <c r="J6870" s="4">
        <v>0.12</v>
      </c>
      <c r="K6870" s="4">
        <v>0.42249999999999999</v>
      </c>
      <c r="L6870" s="4">
        <v>0.55249999999999999</v>
      </c>
      <c r="M6870" s="4">
        <v>32</v>
      </c>
    </row>
    <row r="6871" spans="1:13" x14ac:dyDescent="0.2">
      <c r="A6871" s="3">
        <v>41974</v>
      </c>
      <c r="B6871" t="s">
        <v>7830</v>
      </c>
      <c r="C6871" t="s">
        <v>3147</v>
      </c>
      <c r="D6871" t="s">
        <v>7831</v>
      </c>
      <c r="E6871" t="s">
        <v>3146</v>
      </c>
      <c r="F6871" s="4">
        <v>0.77121874999999995</v>
      </c>
      <c r="G6871" s="4">
        <v>0.77</v>
      </c>
      <c r="H6871" s="4">
        <v>0.13996698559464499</v>
      </c>
      <c r="I6871" s="4">
        <v>1.1599999999999999</v>
      </c>
      <c r="J6871" s="4">
        <v>0.47</v>
      </c>
      <c r="K6871" s="4">
        <v>0.67925000000000002</v>
      </c>
      <c r="L6871" s="4">
        <v>0.84</v>
      </c>
      <c r="M6871" s="4">
        <v>32</v>
      </c>
    </row>
    <row r="6872" spans="1:13" x14ac:dyDescent="0.2">
      <c r="A6872" s="3">
        <v>41974</v>
      </c>
      <c r="B6872" t="s">
        <v>7734</v>
      </c>
      <c r="C6872" t="s">
        <v>3114</v>
      </c>
      <c r="D6872" t="s">
        <v>7735</v>
      </c>
      <c r="E6872" t="s">
        <v>3113</v>
      </c>
      <c r="F6872" s="4">
        <v>0.47</v>
      </c>
      <c r="G6872" s="4">
        <v>0.46</v>
      </c>
      <c r="H6872" s="4">
        <v>8.5910681299186095E-2</v>
      </c>
      <c r="I6872" s="4">
        <v>0.72</v>
      </c>
      <c r="J6872" s="4">
        <v>0.32</v>
      </c>
      <c r="K6872" s="4">
        <v>0.42499999999999999</v>
      </c>
      <c r="L6872" s="4">
        <v>0.51</v>
      </c>
      <c r="M6872" s="4">
        <v>32</v>
      </c>
    </row>
    <row r="6873" spans="1:13" x14ac:dyDescent="0.2">
      <c r="A6873" s="3">
        <v>41974</v>
      </c>
      <c r="B6873" t="s">
        <v>7840</v>
      </c>
      <c r="C6873" t="s">
        <v>3150</v>
      </c>
      <c r="D6873" t="s">
        <v>7841</v>
      </c>
      <c r="E6873" t="s">
        <v>3149</v>
      </c>
      <c r="F6873" s="4">
        <v>0.49709375</v>
      </c>
      <c r="G6873" s="4">
        <v>0.46850000000000003</v>
      </c>
      <c r="H6873" s="4">
        <v>0.171334300536473</v>
      </c>
      <c r="I6873" s="4">
        <v>1.0900000000000001</v>
      </c>
      <c r="J6873" s="4">
        <v>0.28999999999999998</v>
      </c>
      <c r="K6873" s="4">
        <v>0.39</v>
      </c>
      <c r="L6873" s="4">
        <v>0.54249999999999998</v>
      </c>
      <c r="M6873" s="4">
        <v>32</v>
      </c>
    </row>
    <row r="6874" spans="1:13" x14ac:dyDescent="0.2">
      <c r="A6874" s="3">
        <v>41974</v>
      </c>
      <c r="B6874" t="s">
        <v>7842</v>
      </c>
      <c r="C6874" t="s">
        <v>3096</v>
      </c>
      <c r="D6874" t="s">
        <v>7843</v>
      </c>
      <c r="E6874" t="s">
        <v>3095</v>
      </c>
      <c r="F6874" s="4">
        <v>3.2016666666666702</v>
      </c>
      <c r="G6874" s="4">
        <v>3.17</v>
      </c>
      <c r="H6874" s="4">
        <v>0.23828530180745799</v>
      </c>
      <c r="I6874" s="4">
        <v>3.86</v>
      </c>
      <c r="J6874" s="4">
        <v>2.88</v>
      </c>
      <c r="K6874" s="4">
        <v>3</v>
      </c>
      <c r="L6874" s="4">
        <v>3.34</v>
      </c>
      <c r="M6874" s="4">
        <v>30</v>
      </c>
    </row>
    <row r="6875" spans="1:13" x14ac:dyDescent="0.2">
      <c r="A6875" s="3">
        <v>41974</v>
      </c>
      <c r="B6875" t="s">
        <v>9606</v>
      </c>
      <c r="C6875" t="s">
        <v>3087</v>
      </c>
      <c r="D6875" t="s">
        <v>9607</v>
      </c>
      <c r="E6875" t="s">
        <v>3086</v>
      </c>
      <c r="F6875" s="4">
        <v>3.35</v>
      </c>
      <c r="G6875" s="4">
        <v>3.35</v>
      </c>
      <c r="H6875" s="4">
        <v>9.2661787682688998E-2</v>
      </c>
      <c r="I6875" s="4">
        <v>3.6</v>
      </c>
      <c r="J6875" s="4">
        <v>3.13</v>
      </c>
      <c r="K6875" s="4">
        <v>3.3</v>
      </c>
      <c r="L6875" s="4">
        <v>3.4075000000000002</v>
      </c>
      <c r="M6875" s="4">
        <v>30</v>
      </c>
    </row>
    <row r="6876" spans="1:13" x14ac:dyDescent="0.2">
      <c r="A6876" s="3">
        <v>41974</v>
      </c>
      <c r="B6876" t="s">
        <v>9608</v>
      </c>
      <c r="C6876" t="s">
        <v>3090</v>
      </c>
      <c r="D6876" t="s">
        <v>9609</v>
      </c>
      <c r="E6876" t="s">
        <v>3089</v>
      </c>
      <c r="F6876" s="4">
        <v>3.2016666666666702</v>
      </c>
      <c r="G6876" s="4">
        <v>3.17</v>
      </c>
      <c r="H6876" s="4">
        <v>0.23828530180745799</v>
      </c>
      <c r="I6876" s="4">
        <v>3.86</v>
      </c>
      <c r="J6876" s="4">
        <v>2.88</v>
      </c>
      <c r="K6876" s="4">
        <v>3</v>
      </c>
      <c r="L6876" s="4">
        <v>3.34</v>
      </c>
      <c r="M6876" s="4">
        <v>30</v>
      </c>
    </row>
    <row r="6877" spans="1:13" x14ac:dyDescent="0.2">
      <c r="A6877" s="3">
        <v>41974</v>
      </c>
      <c r="B6877" t="s">
        <v>9877</v>
      </c>
      <c r="C6877" t="s">
        <v>3108</v>
      </c>
      <c r="D6877" t="s">
        <v>9878</v>
      </c>
      <c r="E6877" t="s">
        <v>3107</v>
      </c>
      <c r="F6877" s="4">
        <v>3.2656521739130402</v>
      </c>
      <c r="G6877" s="4">
        <v>3.24</v>
      </c>
      <c r="H6877" s="4">
        <v>0.22502173808033701</v>
      </c>
      <c r="I6877" s="4">
        <v>3.85</v>
      </c>
      <c r="J6877" s="4">
        <v>2.9</v>
      </c>
      <c r="K6877" s="4">
        <v>3.1</v>
      </c>
      <c r="L6877" s="4">
        <v>3.4</v>
      </c>
      <c r="M6877" s="4">
        <v>23</v>
      </c>
    </row>
    <row r="6878" spans="1:13" x14ac:dyDescent="0.2">
      <c r="A6878" s="3">
        <v>41974</v>
      </c>
      <c r="B6878" t="s">
        <v>9640</v>
      </c>
      <c r="C6878" t="s">
        <v>3093</v>
      </c>
      <c r="D6878" t="s">
        <v>9641</v>
      </c>
      <c r="E6878" t="s">
        <v>3092</v>
      </c>
      <c r="F6878" s="4">
        <v>3.24074074074074</v>
      </c>
      <c r="G6878" s="4">
        <v>3.2</v>
      </c>
      <c r="H6878" s="4">
        <v>0.22496026873010799</v>
      </c>
      <c r="I6878" s="4">
        <v>3.85</v>
      </c>
      <c r="J6878" s="4">
        <v>2.87</v>
      </c>
      <c r="K6878" s="4">
        <v>3.0750000000000002</v>
      </c>
      <c r="L6878" s="4">
        <v>3.39</v>
      </c>
      <c r="M6878" s="4">
        <v>27</v>
      </c>
    </row>
    <row r="6879" spans="1:13" x14ac:dyDescent="0.2">
      <c r="A6879" s="3">
        <v>41974</v>
      </c>
      <c r="B6879" t="s">
        <v>9676</v>
      </c>
      <c r="C6879" t="s">
        <v>5098</v>
      </c>
      <c r="D6879" t="s">
        <v>9677</v>
      </c>
      <c r="E6879" t="s">
        <v>5097</v>
      </c>
      <c r="F6879" s="4">
        <v>3.2668181818181798</v>
      </c>
      <c r="G6879" s="4">
        <v>3.2050000000000001</v>
      </c>
      <c r="H6879" s="4">
        <v>0.243611446357795</v>
      </c>
      <c r="I6879" s="4">
        <v>3.85</v>
      </c>
      <c r="J6879" s="4">
        <v>2.9</v>
      </c>
      <c r="K6879" s="4">
        <v>3.1124999999999998</v>
      </c>
      <c r="L6879" s="4">
        <v>3.4</v>
      </c>
      <c r="M6879" s="4">
        <v>22</v>
      </c>
    </row>
    <row r="6880" spans="1:13" x14ac:dyDescent="0.2">
      <c r="A6880" s="3">
        <v>41974</v>
      </c>
      <c r="B6880" t="s">
        <v>9879</v>
      </c>
      <c r="C6880" t="s">
        <v>3111</v>
      </c>
      <c r="D6880" t="s">
        <v>9880</v>
      </c>
      <c r="E6880" t="s">
        <v>3110</v>
      </c>
      <c r="F6880" s="4">
        <v>3.20347826086957</v>
      </c>
      <c r="G6880" s="4">
        <v>3.2</v>
      </c>
      <c r="H6880" s="4">
        <v>0.30862758810950902</v>
      </c>
      <c r="I6880" s="4">
        <v>3.85</v>
      </c>
      <c r="J6880" s="4">
        <v>2.6</v>
      </c>
      <c r="K6880" s="4">
        <v>3</v>
      </c>
      <c r="L6880" s="4">
        <v>3.4550000000000001</v>
      </c>
      <c r="M6880" s="4">
        <v>23</v>
      </c>
    </row>
    <row r="6881" spans="1:13" x14ac:dyDescent="0.2">
      <c r="A6881" s="3">
        <v>41974</v>
      </c>
      <c r="B6881" t="s">
        <v>7844</v>
      </c>
      <c r="C6881" t="s">
        <v>3153</v>
      </c>
      <c r="D6881" t="s">
        <v>7845</v>
      </c>
      <c r="E6881" t="s">
        <v>3152</v>
      </c>
      <c r="F6881" s="4">
        <v>0.3196</v>
      </c>
      <c r="G6881" s="4">
        <v>0.32</v>
      </c>
      <c r="H6881" s="4">
        <v>8.6482846614925293E-2</v>
      </c>
      <c r="I6881" s="4">
        <v>0.56999999999999995</v>
      </c>
      <c r="J6881" s="4">
        <v>0.12</v>
      </c>
      <c r="K6881" s="4">
        <v>0.27</v>
      </c>
      <c r="L6881" s="4">
        <v>0.375</v>
      </c>
      <c r="M6881" s="4">
        <v>30</v>
      </c>
    </row>
    <row r="6882" spans="1:13" x14ac:dyDescent="0.2">
      <c r="A6882" s="3">
        <v>41974</v>
      </c>
      <c r="B6882" t="s">
        <v>10179</v>
      </c>
      <c r="C6882" t="s">
        <v>4324</v>
      </c>
      <c r="D6882" t="s">
        <v>10180</v>
      </c>
      <c r="E6882" t="s">
        <v>4323</v>
      </c>
      <c r="F6882" s="4">
        <v>2.2513793103448299</v>
      </c>
      <c r="G6882" s="4">
        <v>2.2999999999999998</v>
      </c>
      <c r="H6882" s="4">
        <v>8.6920494785712593E-2</v>
      </c>
      <c r="I6882" s="4">
        <v>2.2999999999999998</v>
      </c>
      <c r="J6882" s="4">
        <v>2</v>
      </c>
      <c r="K6882" s="4">
        <v>2.2000000000000002</v>
      </c>
      <c r="L6882" s="4">
        <v>2.2999999999999998</v>
      </c>
      <c r="M6882" s="4">
        <v>29</v>
      </c>
    </row>
    <row r="6883" spans="1:13" x14ac:dyDescent="0.2">
      <c r="A6883" s="3">
        <v>41974</v>
      </c>
      <c r="B6883" t="s">
        <v>10199</v>
      </c>
      <c r="C6883" t="s">
        <v>4327</v>
      </c>
      <c r="D6883" t="s">
        <v>10200</v>
      </c>
      <c r="E6883" t="s">
        <v>4326</v>
      </c>
      <c r="F6883" s="4">
        <v>2.9931034482758601</v>
      </c>
      <c r="G6883" s="4">
        <v>3</v>
      </c>
      <c r="H6883" s="4">
        <v>0.30697956479539601</v>
      </c>
      <c r="I6883" s="4">
        <v>3.5</v>
      </c>
      <c r="J6883" s="4">
        <v>2.2999999999999998</v>
      </c>
      <c r="K6883" s="4">
        <v>2.9</v>
      </c>
      <c r="L6883" s="4">
        <v>3.2</v>
      </c>
      <c r="M6883" s="4">
        <v>29</v>
      </c>
    </row>
    <row r="6884" spans="1:13" x14ac:dyDescent="0.2">
      <c r="A6884" s="3">
        <v>41974</v>
      </c>
      <c r="B6884" t="s">
        <v>10231</v>
      </c>
      <c r="C6884" t="s">
        <v>5407</v>
      </c>
      <c r="D6884" t="s">
        <v>10232</v>
      </c>
      <c r="E6884" t="s">
        <v>5406</v>
      </c>
      <c r="F6884" s="4">
        <v>2.92875</v>
      </c>
      <c r="G6884" s="4">
        <v>3</v>
      </c>
      <c r="H6884" s="4">
        <v>0.26899672698833099</v>
      </c>
      <c r="I6884" s="4">
        <v>3.4</v>
      </c>
      <c r="J6884" s="4">
        <v>2.2999999999999998</v>
      </c>
      <c r="K6884" s="4">
        <v>2.8</v>
      </c>
      <c r="L6884" s="4">
        <v>3.1225000000000001</v>
      </c>
      <c r="M6884" s="4">
        <v>24</v>
      </c>
    </row>
    <row r="6885" spans="1:13" x14ac:dyDescent="0.2">
      <c r="A6885" s="3">
        <v>41974</v>
      </c>
      <c r="B6885" t="s">
        <v>9666</v>
      </c>
      <c r="C6885" t="s">
        <v>3939</v>
      </c>
      <c r="D6885" t="s">
        <v>9667</v>
      </c>
      <c r="E6885" t="s">
        <v>3947</v>
      </c>
      <c r="F6885" s="4">
        <v>14.065</v>
      </c>
      <c r="G6885" s="4">
        <v>14.105</v>
      </c>
      <c r="H6885" s="4">
        <v>0.294023808559783</v>
      </c>
      <c r="I6885" s="4">
        <v>14.68</v>
      </c>
      <c r="J6885" s="4">
        <v>13.5</v>
      </c>
      <c r="K6885" s="4">
        <v>13.914999999999999</v>
      </c>
      <c r="L6885" s="4">
        <v>14.217499999999999</v>
      </c>
      <c r="M6885" s="4">
        <v>26</v>
      </c>
    </row>
    <row r="6886" spans="1:13" x14ac:dyDescent="0.2">
      <c r="A6886" s="3">
        <v>41974</v>
      </c>
      <c r="B6886" t="s">
        <v>9668</v>
      </c>
      <c r="C6886" t="s">
        <v>3942</v>
      </c>
      <c r="D6886" t="s">
        <v>9669</v>
      </c>
      <c r="E6886" t="s">
        <v>3949</v>
      </c>
      <c r="F6886" s="4">
        <v>14.0084615384615</v>
      </c>
      <c r="G6886" s="4">
        <v>14.01</v>
      </c>
      <c r="H6886" s="4">
        <v>0.27905113950947902</v>
      </c>
      <c r="I6886" s="4">
        <v>14.45</v>
      </c>
      <c r="J6886" s="4">
        <v>13.5</v>
      </c>
      <c r="K6886" s="4">
        <v>13.8775</v>
      </c>
      <c r="L6886" s="4">
        <v>14.2225</v>
      </c>
      <c r="M6886" s="4">
        <v>26</v>
      </c>
    </row>
    <row r="6887" spans="1:13" x14ac:dyDescent="0.2">
      <c r="A6887" s="3">
        <v>41974</v>
      </c>
      <c r="B6887" t="s">
        <v>9678</v>
      </c>
      <c r="C6887" t="s">
        <v>3952</v>
      </c>
      <c r="D6887" t="s">
        <v>9679</v>
      </c>
      <c r="E6887" t="s">
        <v>3951</v>
      </c>
      <c r="F6887" s="4">
        <v>13.9740740740741</v>
      </c>
      <c r="G6887" s="4">
        <v>13.96</v>
      </c>
      <c r="H6887" s="4">
        <v>0.29322161819845</v>
      </c>
      <c r="I6887" s="4">
        <v>14.6</v>
      </c>
      <c r="J6887" s="4">
        <v>13.5</v>
      </c>
      <c r="K6887" s="4">
        <v>13.79</v>
      </c>
      <c r="L6887" s="4">
        <v>14.14</v>
      </c>
      <c r="M6887" s="4">
        <v>27</v>
      </c>
    </row>
    <row r="6888" spans="1:13" x14ac:dyDescent="0.2">
      <c r="A6888" s="3">
        <v>41974</v>
      </c>
      <c r="B6888" t="s">
        <v>9602</v>
      </c>
      <c r="C6888" t="s">
        <v>3936</v>
      </c>
      <c r="D6888" t="s">
        <v>9603</v>
      </c>
      <c r="E6888" t="s">
        <v>3935</v>
      </c>
      <c r="F6888" s="4">
        <v>14.225275862068999</v>
      </c>
      <c r="G6888" s="4">
        <v>14.3</v>
      </c>
      <c r="H6888" s="4">
        <v>0.28166353997934201</v>
      </c>
      <c r="I6888" s="4">
        <v>14.6</v>
      </c>
      <c r="J6888" s="4">
        <v>13.5</v>
      </c>
      <c r="K6888" s="4">
        <v>14.1</v>
      </c>
      <c r="L6888" s="4">
        <v>14.4</v>
      </c>
      <c r="M6888" s="4">
        <v>29</v>
      </c>
    </row>
    <row r="6889" spans="1:13" x14ac:dyDescent="0.2">
      <c r="A6889" s="3">
        <v>41974</v>
      </c>
      <c r="B6889" t="s">
        <v>9644</v>
      </c>
      <c r="C6889" t="s">
        <v>3939</v>
      </c>
      <c r="D6889" t="s">
        <v>9645</v>
      </c>
      <c r="E6889" t="s">
        <v>3938</v>
      </c>
      <c r="F6889" s="4">
        <v>13.7445161290323</v>
      </c>
      <c r="G6889" s="4">
        <v>13.75</v>
      </c>
      <c r="H6889" s="4">
        <v>0.405716146336142</v>
      </c>
      <c r="I6889" s="4">
        <v>14.8</v>
      </c>
      <c r="J6889" s="4">
        <v>12.93</v>
      </c>
      <c r="K6889" s="4">
        <v>13.525</v>
      </c>
      <c r="L6889" s="4">
        <v>14</v>
      </c>
      <c r="M6889" s="4">
        <v>31</v>
      </c>
    </row>
    <row r="6890" spans="1:13" x14ac:dyDescent="0.2">
      <c r="A6890" s="3">
        <v>41974</v>
      </c>
      <c r="B6890" t="s">
        <v>9680</v>
      </c>
      <c r="C6890" t="s">
        <v>3942</v>
      </c>
      <c r="D6890" t="s">
        <v>9681</v>
      </c>
      <c r="E6890" t="s">
        <v>3941</v>
      </c>
      <c r="F6890" s="4">
        <v>13.5488888888889</v>
      </c>
      <c r="G6890" s="4">
        <v>13.5</v>
      </c>
      <c r="H6890" s="4">
        <v>0.56448297196729103</v>
      </c>
      <c r="I6890" s="4">
        <v>15</v>
      </c>
      <c r="J6890" s="4">
        <v>12.6</v>
      </c>
      <c r="K6890" s="4">
        <v>13.05</v>
      </c>
      <c r="L6890" s="4">
        <v>13.83</v>
      </c>
      <c r="M6890" s="4">
        <v>27</v>
      </c>
    </row>
    <row r="6891" spans="1:13" x14ac:dyDescent="0.2">
      <c r="A6891" s="3">
        <v>41974</v>
      </c>
      <c r="B6891" t="s">
        <v>10181</v>
      </c>
      <c r="C6891" t="s">
        <v>3579</v>
      </c>
      <c r="D6891" t="s">
        <v>10182</v>
      </c>
      <c r="E6891" t="s">
        <v>3578</v>
      </c>
      <c r="F6891" s="4">
        <v>2.1896969696969699</v>
      </c>
      <c r="G6891" s="4">
        <v>2.2000000000000002</v>
      </c>
      <c r="H6891" s="4">
        <v>9.0536071833442699E-2</v>
      </c>
      <c r="I6891" s="4">
        <v>2.33</v>
      </c>
      <c r="J6891" s="4">
        <v>2</v>
      </c>
      <c r="K6891" s="4">
        <v>2.1</v>
      </c>
      <c r="L6891" s="4">
        <v>2.29</v>
      </c>
      <c r="M6891" s="4">
        <v>33</v>
      </c>
    </row>
    <row r="6892" spans="1:13" x14ac:dyDescent="0.2">
      <c r="A6892" s="3">
        <v>41974</v>
      </c>
      <c r="B6892" t="s">
        <v>10183</v>
      </c>
      <c r="C6892" t="s">
        <v>3582</v>
      </c>
      <c r="D6892" t="s">
        <v>10184</v>
      </c>
      <c r="E6892" t="s">
        <v>3581</v>
      </c>
      <c r="F6892" s="4">
        <v>3.4966666666666701</v>
      </c>
      <c r="G6892" s="4">
        <v>3.5</v>
      </c>
      <c r="H6892" s="4">
        <v>0.335909834132117</v>
      </c>
      <c r="I6892" s="4">
        <v>4.3</v>
      </c>
      <c r="J6892" s="4">
        <v>2.94</v>
      </c>
      <c r="K6892" s="4">
        <v>3.3</v>
      </c>
      <c r="L6892" s="4">
        <v>3.6</v>
      </c>
      <c r="M6892" s="4">
        <v>33</v>
      </c>
    </row>
    <row r="6893" spans="1:13" x14ac:dyDescent="0.2">
      <c r="A6893" s="3">
        <v>41974</v>
      </c>
      <c r="B6893" t="s">
        <v>10201</v>
      </c>
      <c r="C6893" t="s">
        <v>3585</v>
      </c>
      <c r="D6893" t="s">
        <v>10202</v>
      </c>
      <c r="E6893" t="s">
        <v>3584</v>
      </c>
      <c r="F6893" s="4">
        <v>3.9953333333333299</v>
      </c>
      <c r="G6893" s="4">
        <v>4</v>
      </c>
      <c r="H6893" s="4">
        <v>0.47129120753399401</v>
      </c>
      <c r="I6893" s="4">
        <v>5.5</v>
      </c>
      <c r="J6893" s="4">
        <v>3.2</v>
      </c>
      <c r="K6893" s="4">
        <v>3.7250000000000001</v>
      </c>
      <c r="L6893" s="4">
        <v>4.0999999999999996</v>
      </c>
      <c r="M6893" s="4">
        <v>30</v>
      </c>
    </row>
    <row r="6894" spans="1:13" x14ac:dyDescent="0.2">
      <c r="A6894" s="3">
        <v>41974</v>
      </c>
      <c r="B6894" t="s">
        <v>10233</v>
      </c>
      <c r="C6894" t="s">
        <v>5216</v>
      </c>
      <c r="D6894" t="s">
        <v>10234</v>
      </c>
      <c r="E6894" t="s">
        <v>5215</v>
      </c>
      <c r="F6894" s="4">
        <v>4.17681818181818</v>
      </c>
      <c r="G6894" s="4">
        <v>4.1500000000000004</v>
      </c>
      <c r="H6894" s="4">
        <v>0.55849616414794201</v>
      </c>
      <c r="I6894" s="4">
        <v>6</v>
      </c>
      <c r="J6894" s="4">
        <v>3.5</v>
      </c>
      <c r="K6894" s="4">
        <v>3.81</v>
      </c>
      <c r="L6894" s="4">
        <v>4.5</v>
      </c>
      <c r="M6894" s="4">
        <v>22</v>
      </c>
    </row>
    <row r="6895" spans="1:13" x14ac:dyDescent="0.2">
      <c r="A6895" s="3">
        <v>41974</v>
      </c>
      <c r="B6895" t="s">
        <v>10203</v>
      </c>
      <c r="C6895" t="s">
        <v>3597</v>
      </c>
      <c r="D6895" t="s">
        <v>10204</v>
      </c>
      <c r="E6895" t="s">
        <v>3596</v>
      </c>
      <c r="F6895" s="4">
        <v>3.4075757575757599</v>
      </c>
      <c r="G6895" s="4">
        <v>3.4</v>
      </c>
      <c r="H6895" s="4">
        <v>0.449214803177655</v>
      </c>
      <c r="I6895" s="4">
        <v>4.6900000000000004</v>
      </c>
      <c r="J6895" s="4">
        <v>2.5099999999999998</v>
      </c>
      <c r="K6895" s="4">
        <v>3.1</v>
      </c>
      <c r="L6895" s="4">
        <v>3.6</v>
      </c>
      <c r="M6895" s="4">
        <v>33</v>
      </c>
    </row>
    <row r="6896" spans="1:13" x14ac:dyDescent="0.2">
      <c r="A6896" s="3">
        <v>41974</v>
      </c>
      <c r="B6896" t="s">
        <v>10235</v>
      </c>
      <c r="C6896" t="s">
        <v>3609</v>
      </c>
      <c r="D6896" t="s">
        <v>10236</v>
      </c>
      <c r="E6896" t="s">
        <v>3608</v>
      </c>
      <c r="F6896" s="4">
        <v>3.7054166666666699</v>
      </c>
      <c r="G6896" s="4">
        <v>3.585</v>
      </c>
      <c r="H6896" s="4">
        <v>0.42024815822648598</v>
      </c>
      <c r="I6896" s="4">
        <v>4.5999999999999996</v>
      </c>
      <c r="J6896" s="4">
        <v>2.8</v>
      </c>
      <c r="K6896" s="4">
        <v>3.5</v>
      </c>
      <c r="L6896" s="4">
        <v>3.9249999999999998</v>
      </c>
      <c r="M6896" s="4">
        <v>24</v>
      </c>
    </row>
    <row r="6897" spans="1:13" x14ac:dyDescent="0.2">
      <c r="A6897" s="3">
        <v>41974</v>
      </c>
      <c r="B6897" t="s">
        <v>10205</v>
      </c>
      <c r="C6897" t="s">
        <v>3600</v>
      </c>
      <c r="D6897" t="s">
        <v>10206</v>
      </c>
      <c r="E6897" t="s">
        <v>3599</v>
      </c>
      <c r="F6897" s="4">
        <v>3.5315151515151499</v>
      </c>
      <c r="G6897" s="4">
        <v>3.4</v>
      </c>
      <c r="H6897" s="4">
        <v>0.48966264670256099</v>
      </c>
      <c r="I6897" s="4">
        <v>4.7</v>
      </c>
      <c r="J6897" s="4">
        <v>2.5</v>
      </c>
      <c r="K6897" s="4">
        <v>3.29</v>
      </c>
      <c r="L6897" s="4">
        <v>3.8</v>
      </c>
      <c r="M6897" s="4">
        <v>33</v>
      </c>
    </row>
    <row r="6898" spans="1:13" x14ac:dyDescent="0.2">
      <c r="A6898" s="3">
        <v>41974</v>
      </c>
      <c r="B6898" t="s">
        <v>10237</v>
      </c>
      <c r="C6898" t="s">
        <v>3612</v>
      </c>
      <c r="D6898" t="s">
        <v>10238</v>
      </c>
      <c r="E6898" t="s">
        <v>3611</v>
      </c>
      <c r="F6898" s="4">
        <v>3.92166666666667</v>
      </c>
      <c r="G6898" s="4">
        <v>3.9</v>
      </c>
      <c r="H6898" s="4">
        <v>0.60785200334539902</v>
      </c>
      <c r="I6898" s="4">
        <v>5.7</v>
      </c>
      <c r="J6898" s="4">
        <v>2.4900000000000002</v>
      </c>
      <c r="K6898" s="4">
        <v>3.68</v>
      </c>
      <c r="L6898" s="4">
        <v>4.125</v>
      </c>
      <c r="M6898" s="4">
        <v>24</v>
      </c>
    </row>
    <row r="6899" spans="1:13" x14ac:dyDescent="0.2">
      <c r="A6899" s="3">
        <v>41974</v>
      </c>
      <c r="B6899" t="s">
        <v>10207</v>
      </c>
      <c r="C6899" t="s">
        <v>3603</v>
      </c>
      <c r="D6899" t="s">
        <v>10208</v>
      </c>
      <c r="E6899" t="s">
        <v>3602</v>
      </c>
      <c r="F6899" s="4">
        <v>3.5159375000000002</v>
      </c>
      <c r="G6899" s="4">
        <v>3.4950000000000001</v>
      </c>
      <c r="H6899" s="4">
        <v>0.42192232410794001</v>
      </c>
      <c r="I6899" s="4">
        <v>4.5</v>
      </c>
      <c r="J6899" s="4">
        <v>2.8</v>
      </c>
      <c r="K6899" s="4">
        <v>3.2</v>
      </c>
      <c r="L6899" s="4">
        <v>3.8</v>
      </c>
      <c r="M6899" s="4">
        <v>32</v>
      </c>
    </row>
    <row r="6900" spans="1:13" x14ac:dyDescent="0.2">
      <c r="A6900" s="3">
        <v>41974</v>
      </c>
      <c r="B6900" t="s">
        <v>10239</v>
      </c>
      <c r="C6900" t="s">
        <v>3615</v>
      </c>
      <c r="D6900" t="s">
        <v>10240</v>
      </c>
      <c r="E6900" t="s">
        <v>3614</v>
      </c>
      <c r="F6900" s="4">
        <v>3.89083333333333</v>
      </c>
      <c r="G6900" s="4">
        <v>3.85</v>
      </c>
      <c r="H6900" s="4">
        <v>0.44161675955384699</v>
      </c>
      <c r="I6900" s="4">
        <v>5</v>
      </c>
      <c r="J6900" s="4">
        <v>2.97</v>
      </c>
      <c r="K6900" s="4">
        <v>3.6775000000000002</v>
      </c>
      <c r="L6900" s="4">
        <v>4.125</v>
      </c>
      <c r="M6900" s="4">
        <v>24</v>
      </c>
    </row>
    <row r="6901" spans="1:13" x14ac:dyDescent="0.2">
      <c r="A6901" s="3">
        <v>41974</v>
      </c>
      <c r="B6901" t="s">
        <v>10193</v>
      </c>
      <c r="C6901" t="s">
        <v>3594</v>
      </c>
      <c r="D6901" t="s">
        <v>10194</v>
      </c>
      <c r="E6901" t="s">
        <v>3593</v>
      </c>
      <c r="F6901" s="4">
        <v>3.0293939393939402</v>
      </c>
      <c r="G6901" s="4">
        <v>3.08</v>
      </c>
      <c r="H6901" s="4">
        <v>0.36240463740427098</v>
      </c>
      <c r="I6901" s="4">
        <v>3.7</v>
      </c>
      <c r="J6901" s="4">
        <v>2.2999999999999998</v>
      </c>
      <c r="K6901" s="4">
        <v>2.74</v>
      </c>
      <c r="L6901" s="4">
        <v>3.3</v>
      </c>
      <c r="M6901" s="4">
        <v>33</v>
      </c>
    </row>
    <row r="6902" spans="1:13" x14ac:dyDescent="0.2">
      <c r="A6902" s="3">
        <v>41974</v>
      </c>
      <c r="B6902" t="s">
        <v>10209</v>
      </c>
      <c r="C6902" t="s">
        <v>3606</v>
      </c>
      <c r="D6902" t="s">
        <v>10210</v>
      </c>
      <c r="E6902" t="s">
        <v>3605</v>
      </c>
      <c r="F6902" s="4">
        <v>3.4624999999999999</v>
      </c>
      <c r="G6902" s="4">
        <v>3.57</v>
      </c>
      <c r="H6902" s="4">
        <v>0.599623537810829</v>
      </c>
      <c r="I6902" s="4">
        <v>4.5</v>
      </c>
      <c r="J6902" s="4">
        <v>1.04</v>
      </c>
      <c r="K6902" s="4">
        <v>3.2</v>
      </c>
      <c r="L6902" s="4">
        <v>3.7625000000000002</v>
      </c>
      <c r="M6902" s="4">
        <v>32</v>
      </c>
    </row>
    <row r="6903" spans="1:13" x14ac:dyDescent="0.2">
      <c r="A6903" s="3">
        <v>41974</v>
      </c>
      <c r="B6903" t="s">
        <v>10241</v>
      </c>
      <c r="C6903" t="s">
        <v>5222</v>
      </c>
      <c r="D6903" t="s">
        <v>10242</v>
      </c>
      <c r="E6903" t="s">
        <v>5221</v>
      </c>
      <c r="F6903" s="4">
        <v>4.1058333333333303</v>
      </c>
      <c r="G6903" s="4">
        <v>4.1749999999999998</v>
      </c>
      <c r="H6903" s="4">
        <v>0.64584906479204096</v>
      </c>
      <c r="I6903" s="4">
        <v>6</v>
      </c>
      <c r="J6903" s="4">
        <v>2.87</v>
      </c>
      <c r="K6903" s="4">
        <v>3.79</v>
      </c>
      <c r="L6903" s="4">
        <v>4.4000000000000004</v>
      </c>
      <c r="M6903" s="4">
        <v>24</v>
      </c>
    </row>
    <row r="6904" spans="1:13" x14ac:dyDescent="0.2">
      <c r="A6904" s="3">
        <v>41974</v>
      </c>
      <c r="B6904" t="s">
        <v>10213</v>
      </c>
      <c r="C6904" t="s">
        <v>3873</v>
      </c>
      <c r="D6904" t="s">
        <v>10214</v>
      </c>
      <c r="E6904" t="s">
        <v>3872</v>
      </c>
      <c r="F6904" s="4">
        <v>0.57699999999999996</v>
      </c>
      <c r="G6904" s="4">
        <v>0.8</v>
      </c>
      <c r="H6904" s="4">
        <v>0.92508377998968305</v>
      </c>
      <c r="I6904" s="4">
        <v>1.25</v>
      </c>
      <c r="J6904" s="4">
        <v>-3.2</v>
      </c>
      <c r="K6904" s="4">
        <v>0.59</v>
      </c>
      <c r="L6904" s="4">
        <v>0.9</v>
      </c>
      <c r="M6904" s="4">
        <v>20</v>
      </c>
    </row>
    <row r="6905" spans="1:13" x14ac:dyDescent="0.2">
      <c r="A6905" s="3">
        <v>41974</v>
      </c>
      <c r="B6905" t="s">
        <v>10243</v>
      </c>
      <c r="C6905" t="s">
        <v>3885</v>
      </c>
      <c r="D6905" t="s">
        <v>10244</v>
      </c>
      <c r="E6905" t="s">
        <v>3884</v>
      </c>
      <c r="F6905" s="4">
        <v>1.16923076923077</v>
      </c>
      <c r="G6905" s="4">
        <v>1</v>
      </c>
      <c r="H6905" s="4">
        <v>0.61820252262050701</v>
      </c>
      <c r="I6905" s="4">
        <v>3.1</v>
      </c>
      <c r="J6905" s="4">
        <v>0.55000000000000004</v>
      </c>
      <c r="K6905" s="4">
        <v>0.99</v>
      </c>
      <c r="L6905" s="4">
        <v>1.1399999999999999</v>
      </c>
      <c r="M6905" s="4">
        <v>13</v>
      </c>
    </row>
    <row r="6906" spans="1:13" x14ac:dyDescent="0.2">
      <c r="A6906" s="3">
        <v>41974</v>
      </c>
      <c r="B6906" t="s">
        <v>10217</v>
      </c>
      <c r="C6906" t="s">
        <v>3876</v>
      </c>
      <c r="D6906" t="s">
        <v>10218</v>
      </c>
      <c r="E6906" t="s">
        <v>3875</v>
      </c>
      <c r="F6906" s="4">
        <v>0.71350000000000002</v>
      </c>
      <c r="G6906" s="4">
        <v>0.8</v>
      </c>
      <c r="H6906" s="4">
        <v>0.55180350240204001</v>
      </c>
      <c r="I6906" s="4">
        <v>1.7</v>
      </c>
      <c r="J6906" s="4">
        <v>-1.0900000000000001</v>
      </c>
      <c r="K6906" s="4">
        <v>0.66749999999999998</v>
      </c>
      <c r="L6906" s="4">
        <v>0.9375</v>
      </c>
      <c r="M6906" s="4">
        <v>20</v>
      </c>
    </row>
    <row r="6907" spans="1:13" x14ac:dyDescent="0.2">
      <c r="A6907" s="3">
        <v>41974</v>
      </c>
      <c r="B6907" t="s">
        <v>10245</v>
      </c>
      <c r="C6907" t="s">
        <v>3888</v>
      </c>
      <c r="D6907" t="s">
        <v>10246</v>
      </c>
      <c r="E6907" t="s">
        <v>3887</v>
      </c>
      <c r="F6907" s="4">
        <v>1.0684615384615399</v>
      </c>
      <c r="G6907" s="4">
        <v>1</v>
      </c>
      <c r="H6907" s="4">
        <v>0.47136055120339598</v>
      </c>
      <c r="I6907" s="4">
        <v>2</v>
      </c>
      <c r="J6907" s="4">
        <v>0.3</v>
      </c>
      <c r="K6907" s="4">
        <v>0.7</v>
      </c>
      <c r="L6907" s="4">
        <v>1.2</v>
      </c>
      <c r="M6907" s="4">
        <v>13</v>
      </c>
    </row>
    <row r="6908" spans="1:13" x14ac:dyDescent="0.2">
      <c r="A6908" s="3">
        <v>41974</v>
      </c>
      <c r="B6908" t="s">
        <v>10221</v>
      </c>
      <c r="C6908" t="s">
        <v>3879</v>
      </c>
      <c r="D6908" t="s">
        <v>10222</v>
      </c>
      <c r="E6908" t="s">
        <v>3878</v>
      </c>
      <c r="F6908" s="4">
        <v>0.91100000000000003</v>
      </c>
      <c r="G6908" s="4">
        <v>0.85499999999999998</v>
      </c>
      <c r="H6908" s="4">
        <v>0.26135074234889</v>
      </c>
      <c r="I6908" s="4">
        <v>1.51</v>
      </c>
      <c r="J6908" s="4">
        <v>0.5</v>
      </c>
      <c r="K6908" s="4">
        <v>0.755</v>
      </c>
      <c r="L6908" s="4">
        <v>1.0125</v>
      </c>
      <c r="M6908" s="4">
        <v>20</v>
      </c>
    </row>
    <row r="6909" spans="1:13" x14ac:dyDescent="0.2">
      <c r="A6909" s="3">
        <v>41974</v>
      </c>
      <c r="B6909" t="s">
        <v>10247</v>
      </c>
      <c r="C6909" t="s">
        <v>3891</v>
      </c>
      <c r="D6909" t="s">
        <v>10248</v>
      </c>
      <c r="E6909" t="s">
        <v>3890</v>
      </c>
      <c r="F6909" s="4">
        <v>0.98692307692307701</v>
      </c>
      <c r="G6909" s="4">
        <v>1</v>
      </c>
      <c r="H6909" s="4">
        <v>0.37041383648078002</v>
      </c>
      <c r="I6909" s="4">
        <v>1.6</v>
      </c>
      <c r="J6909" s="4">
        <v>0.1</v>
      </c>
      <c r="K6909" s="4">
        <v>0.8</v>
      </c>
      <c r="L6909" s="4">
        <v>1.2</v>
      </c>
      <c r="M6909" s="4">
        <v>13</v>
      </c>
    </row>
    <row r="6910" spans="1:13" x14ac:dyDescent="0.2">
      <c r="A6910" s="3">
        <v>41974</v>
      </c>
      <c r="B6910" t="s">
        <v>10223</v>
      </c>
      <c r="C6910" t="s">
        <v>3870</v>
      </c>
      <c r="D6910" t="s">
        <v>10224</v>
      </c>
      <c r="E6910" t="s">
        <v>3869</v>
      </c>
      <c r="F6910" s="4">
        <v>1.1240000000000001</v>
      </c>
      <c r="G6910" s="4">
        <v>0.90500000000000003</v>
      </c>
      <c r="H6910" s="4">
        <v>0.74009529969564003</v>
      </c>
      <c r="I6910" s="4">
        <v>3.9</v>
      </c>
      <c r="J6910" s="4">
        <v>0.2</v>
      </c>
      <c r="K6910" s="4">
        <v>0.875</v>
      </c>
      <c r="L6910" s="4">
        <v>1.2250000000000001</v>
      </c>
      <c r="M6910" s="4">
        <v>20</v>
      </c>
    </row>
    <row r="6911" spans="1:13" x14ac:dyDescent="0.2">
      <c r="A6911" s="3">
        <v>41974</v>
      </c>
      <c r="B6911" t="s">
        <v>10225</v>
      </c>
      <c r="C6911" t="s">
        <v>3882</v>
      </c>
      <c r="D6911" t="s">
        <v>10226</v>
      </c>
      <c r="E6911" t="s">
        <v>3881</v>
      </c>
      <c r="F6911" s="4">
        <v>1.1645000000000001</v>
      </c>
      <c r="G6911" s="4">
        <v>0.9</v>
      </c>
      <c r="H6911" s="4">
        <v>0.85577588679575001</v>
      </c>
      <c r="I6911" s="4">
        <v>4.3</v>
      </c>
      <c r="J6911" s="4">
        <v>0.35</v>
      </c>
      <c r="K6911" s="4">
        <v>0.73750000000000004</v>
      </c>
      <c r="L6911" s="4">
        <v>1.2849999999999999</v>
      </c>
      <c r="M6911" s="4">
        <v>20</v>
      </c>
    </row>
    <row r="6912" spans="1:13" x14ac:dyDescent="0.2">
      <c r="A6912" s="3">
        <v>41974</v>
      </c>
      <c r="B6912" t="s">
        <v>10249</v>
      </c>
      <c r="C6912" t="s">
        <v>5342</v>
      </c>
      <c r="D6912" t="s">
        <v>10250</v>
      </c>
      <c r="E6912" t="s">
        <v>5341</v>
      </c>
      <c r="F6912" s="4">
        <v>1.34615384615385</v>
      </c>
      <c r="G6912" s="4">
        <v>1.1000000000000001</v>
      </c>
      <c r="H6912" s="4">
        <v>0.99777701635133598</v>
      </c>
      <c r="I6912" s="4">
        <v>4.4000000000000004</v>
      </c>
      <c r="J6912" s="4">
        <v>0.6</v>
      </c>
      <c r="K6912" s="4">
        <v>0.88</v>
      </c>
      <c r="L6912" s="4">
        <v>1.3</v>
      </c>
      <c r="M6912" s="4">
        <v>13</v>
      </c>
    </row>
    <row r="6913" spans="1:13" x14ac:dyDescent="0.2">
      <c r="A6913" s="3">
        <v>42005</v>
      </c>
      <c r="B6913" t="s">
        <v>9634</v>
      </c>
      <c r="C6913" t="s">
        <v>3927</v>
      </c>
      <c r="D6913" t="s">
        <v>9635</v>
      </c>
      <c r="E6913" t="s">
        <v>3926</v>
      </c>
      <c r="F6913" s="4">
        <v>6.2149999999999999</v>
      </c>
      <c r="G6913" s="4">
        <v>6.25</v>
      </c>
      <c r="H6913" s="4">
        <v>0.406245879099979</v>
      </c>
      <c r="I6913" s="4">
        <v>6.95</v>
      </c>
      <c r="J6913" s="4">
        <v>5.5</v>
      </c>
      <c r="K6913" s="4">
        <v>6</v>
      </c>
      <c r="L6913" s="4">
        <v>6.4450000000000003</v>
      </c>
      <c r="M6913" s="4">
        <v>22</v>
      </c>
    </row>
    <row r="6914" spans="1:13" x14ac:dyDescent="0.2">
      <c r="A6914" s="3">
        <v>42005</v>
      </c>
      <c r="B6914" t="s">
        <v>9646</v>
      </c>
      <c r="C6914" t="s">
        <v>3930</v>
      </c>
      <c r="D6914" t="s">
        <v>9647</v>
      </c>
      <c r="E6914" t="s">
        <v>3929</v>
      </c>
      <c r="F6914" s="4">
        <v>6.7969999999999997</v>
      </c>
      <c r="G6914" s="4">
        <v>6.6550000000000002</v>
      </c>
      <c r="H6914" s="4">
        <v>0.57227247834723305</v>
      </c>
      <c r="I6914" s="4">
        <v>8.1999999999999993</v>
      </c>
      <c r="J6914" s="4">
        <v>5.85</v>
      </c>
      <c r="K6914" s="4">
        <v>6.5</v>
      </c>
      <c r="L6914" s="4">
        <v>7.05</v>
      </c>
      <c r="M6914" s="4">
        <v>20</v>
      </c>
    </row>
    <row r="6915" spans="1:13" x14ac:dyDescent="0.2">
      <c r="A6915" s="3">
        <v>42005</v>
      </c>
      <c r="B6915" t="s">
        <v>9670</v>
      </c>
      <c r="C6915" t="s">
        <v>3933</v>
      </c>
      <c r="D6915" t="s">
        <v>9671</v>
      </c>
      <c r="E6915" t="s">
        <v>3932</v>
      </c>
      <c r="F6915" s="4">
        <v>7.0612500000000002</v>
      </c>
      <c r="G6915" s="4">
        <v>6.95</v>
      </c>
      <c r="H6915" s="4">
        <v>0.88007480742642896</v>
      </c>
      <c r="I6915" s="4">
        <v>8.66</v>
      </c>
      <c r="J6915" s="4">
        <v>5.22</v>
      </c>
      <c r="K6915" s="4">
        <v>6.5</v>
      </c>
      <c r="L6915" s="4">
        <v>7.4124999999999996</v>
      </c>
      <c r="M6915" s="4">
        <v>16</v>
      </c>
    </row>
    <row r="6916" spans="1:13" x14ac:dyDescent="0.2">
      <c r="A6916" s="3">
        <v>42005</v>
      </c>
      <c r="B6916" t="s">
        <v>9604</v>
      </c>
      <c r="C6916" t="s">
        <v>3918</v>
      </c>
      <c r="D6916" t="s">
        <v>9605</v>
      </c>
      <c r="E6916" t="s">
        <v>3917</v>
      </c>
      <c r="F6916" s="4">
        <v>3.5082142857142902</v>
      </c>
      <c r="G6916" s="4">
        <v>3.5</v>
      </c>
      <c r="H6916" s="4">
        <v>0.35196857573777601</v>
      </c>
      <c r="I6916" s="4">
        <v>4.1399999999999997</v>
      </c>
      <c r="J6916" s="4">
        <v>2.7</v>
      </c>
      <c r="K6916" s="4">
        <v>3.3</v>
      </c>
      <c r="L6916" s="4">
        <v>3.7549999999999999</v>
      </c>
      <c r="M6916" s="4">
        <v>28</v>
      </c>
    </row>
    <row r="6917" spans="1:13" x14ac:dyDescent="0.2">
      <c r="A6917" s="3">
        <v>42005</v>
      </c>
      <c r="B6917" t="s">
        <v>9636</v>
      </c>
      <c r="C6917" t="s">
        <v>3921</v>
      </c>
      <c r="D6917" t="s">
        <v>9637</v>
      </c>
      <c r="E6917" t="s">
        <v>3920</v>
      </c>
      <c r="F6917" s="4">
        <v>4.4791999999999996</v>
      </c>
      <c r="G6917" s="4">
        <v>4.4000000000000004</v>
      </c>
      <c r="H6917" s="4">
        <v>0.76486883407113204</v>
      </c>
      <c r="I6917" s="4">
        <v>6</v>
      </c>
      <c r="J6917" s="4">
        <v>3.2</v>
      </c>
      <c r="K6917" s="4">
        <v>3.92</v>
      </c>
      <c r="L6917" s="4">
        <v>5</v>
      </c>
      <c r="M6917" s="4">
        <v>25</v>
      </c>
    </row>
    <row r="6918" spans="1:13" x14ac:dyDescent="0.2">
      <c r="A6918" s="3">
        <v>42005</v>
      </c>
      <c r="B6918" t="s">
        <v>9672</v>
      </c>
      <c r="C6918" t="s">
        <v>3924</v>
      </c>
      <c r="D6918" t="s">
        <v>9673</v>
      </c>
      <c r="E6918" t="s">
        <v>3923</v>
      </c>
      <c r="F6918" s="4">
        <v>5.0880952380952396</v>
      </c>
      <c r="G6918" s="4">
        <v>5.25</v>
      </c>
      <c r="H6918" s="4">
        <v>0.91895929750788796</v>
      </c>
      <c r="I6918" s="4">
        <v>7.04</v>
      </c>
      <c r="J6918" s="4">
        <v>3.36</v>
      </c>
      <c r="K6918" s="4">
        <v>4.43</v>
      </c>
      <c r="L6918" s="4">
        <v>5.6</v>
      </c>
      <c r="M6918" s="4">
        <v>21</v>
      </c>
    </row>
    <row r="6919" spans="1:13" x14ac:dyDescent="0.2">
      <c r="A6919" s="3">
        <v>42005</v>
      </c>
      <c r="B6919" t="s">
        <v>10195</v>
      </c>
      <c r="C6919" t="s">
        <v>3988</v>
      </c>
      <c r="D6919" t="s">
        <v>10196</v>
      </c>
      <c r="E6919" t="s">
        <v>3987</v>
      </c>
      <c r="F6919" s="4">
        <v>4.0975999999999999</v>
      </c>
      <c r="G6919" s="4">
        <v>4</v>
      </c>
      <c r="H6919" s="4">
        <v>0.41081504354149401</v>
      </c>
      <c r="I6919" s="4">
        <v>5.0999999999999996</v>
      </c>
      <c r="J6919" s="4">
        <v>3.4</v>
      </c>
      <c r="K6919" s="4">
        <v>3.86</v>
      </c>
      <c r="L6919" s="4">
        <v>4.4000000000000004</v>
      </c>
      <c r="M6919" s="4">
        <v>25</v>
      </c>
    </row>
    <row r="6920" spans="1:13" x14ac:dyDescent="0.2">
      <c r="A6920" s="3">
        <v>42005</v>
      </c>
      <c r="B6920" t="s">
        <v>10227</v>
      </c>
      <c r="C6920" t="s">
        <v>3991</v>
      </c>
      <c r="D6920" t="s">
        <v>10228</v>
      </c>
      <c r="E6920" t="s">
        <v>3990</v>
      </c>
      <c r="F6920" s="4">
        <v>3.9866666666666699</v>
      </c>
      <c r="G6920" s="4">
        <v>4</v>
      </c>
      <c r="H6920" s="4">
        <v>0.49096769278876101</v>
      </c>
      <c r="I6920" s="4">
        <v>5.4</v>
      </c>
      <c r="J6920" s="4">
        <v>3.2</v>
      </c>
      <c r="K6920" s="4">
        <v>3.5750000000000002</v>
      </c>
      <c r="L6920" s="4">
        <v>4.2</v>
      </c>
      <c r="M6920" s="4">
        <v>24</v>
      </c>
    </row>
    <row r="6921" spans="1:13" x14ac:dyDescent="0.2">
      <c r="A6921" s="3">
        <v>42005</v>
      </c>
      <c r="B6921" t="s">
        <v>10251</v>
      </c>
      <c r="C6921" t="s">
        <v>5357</v>
      </c>
      <c r="D6921" t="s">
        <v>10252</v>
      </c>
      <c r="E6921" t="s">
        <v>5356</v>
      </c>
      <c r="F6921" s="4">
        <v>3.9233333333333298</v>
      </c>
      <c r="G6921" s="4">
        <v>3.85</v>
      </c>
      <c r="H6921" s="4">
        <v>0.57272311347271698</v>
      </c>
      <c r="I6921" s="4">
        <v>5.6</v>
      </c>
      <c r="J6921" s="4">
        <v>3.2</v>
      </c>
      <c r="K6921" s="4">
        <v>3.5325000000000002</v>
      </c>
      <c r="L6921" s="4">
        <v>4.0674999999999999</v>
      </c>
      <c r="M6921" s="4">
        <v>18</v>
      </c>
    </row>
    <row r="6922" spans="1:13" x14ac:dyDescent="0.2">
      <c r="A6922" s="3">
        <v>42005</v>
      </c>
      <c r="B6922" t="s">
        <v>10197</v>
      </c>
      <c r="C6922" t="s">
        <v>3994</v>
      </c>
      <c r="D6922" t="s">
        <v>10198</v>
      </c>
      <c r="E6922" t="s">
        <v>3993</v>
      </c>
      <c r="F6922" s="4">
        <v>4.5088888888888903</v>
      </c>
      <c r="G6922" s="4">
        <v>4.5</v>
      </c>
      <c r="H6922" s="4">
        <v>0.27736858750286297</v>
      </c>
      <c r="I6922" s="4">
        <v>5.0999999999999996</v>
      </c>
      <c r="J6922" s="4">
        <v>3.9</v>
      </c>
      <c r="K6922" s="4">
        <v>4.3250000000000002</v>
      </c>
      <c r="L6922" s="4">
        <v>4.7</v>
      </c>
      <c r="M6922" s="4">
        <v>27</v>
      </c>
    </row>
    <row r="6923" spans="1:13" x14ac:dyDescent="0.2">
      <c r="A6923" s="3">
        <v>42005</v>
      </c>
      <c r="B6923" t="s">
        <v>10229</v>
      </c>
      <c r="C6923" t="s">
        <v>3997</v>
      </c>
      <c r="D6923" t="s">
        <v>10230</v>
      </c>
      <c r="E6923" t="s">
        <v>3996</v>
      </c>
      <c r="F6923" s="4">
        <v>4.3544</v>
      </c>
      <c r="G6923" s="4">
        <v>4.37</v>
      </c>
      <c r="H6923" s="4">
        <v>0.39981328975744002</v>
      </c>
      <c r="I6923" s="4">
        <v>5.4</v>
      </c>
      <c r="J6923" s="4">
        <v>3.6</v>
      </c>
      <c r="K6923" s="4">
        <v>4.2</v>
      </c>
      <c r="L6923" s="4">
        <v>4.5</v>
      </c>
      <c r="M6923" s="4">
        <v>25</v>
      </c>
    </row>
    <row r="6924" spans="1:13" x14ac:dyDescent="0.2">
      <c r="A6924" s="3">
        <v>42005</v>
      </c>
      <c r="B6924" t="s">
        <v>10253</v>
      </c>
      <c r="C6924" t="s">
        <v>5360</v>
      </c>
      <c r="D6924" t="s">
        <v>10254</v>
      </c>
      <c r="E6924" t="s">
        <v>5359</v>
      </c>
      <c r="F6924" s="4">
        <v>4.2510526315789496</v>
      </c>
      <c r="G6924" s="4">
        <v>4.2</v>
      </c>
      <c r="H6924" s="4">
        <v>0.49432214796113699</v>
      </c>
      <c r="I6924" s="4">
        <v>5.6</v>
      </c>
      <c r="J6924" s="4">
        <v>3.5</v>
      </c>
      <c r="K6924" s="4">
        <v>4</v>
      </c>
      <c r="L6924" s="4">
        <v>4.5</v>
      </c>
      <c r="M6924" s="4">
        <v>19</v>
      </c>
    </row>
    <row r="6925" spans="1:13" x14ac:dyDescent="0.2">
      <c r="A6925" s="3">
        <v>42005</v>
      </c>
      <c r="B6925" t="s">
        <v>7652</v>
      </c>
      <c r="C6925" t="s">
        <v>3894</v>
      </c>
      <c r="D6925" t="s">
        <v>7653</v>
      </c>
      <c r="E6925" t="s">
        <v>3893</v>
      </c>
      <c r="F6925" s="4">
        <v>3.0009999999999999</v>
      </c>
      <c r="G6925" s="4">
        <v>3</v>
      </c>
      <c r="H6925" s="4">
        <v>3.0512857662935802E-3</v>
      </c>
      <c r="I6925" s="4">
        <v>3.01</v>
      </c>
      <c r="J6925" s="4">
        <v>3</v>
      </c>
      <c r="K6925" s="4">
        <v>3</v>
      </c>
      <c r="L6925" s="4">
        <v>3</v>
      </c>
      <c r="M6925" s="4">
        <v>30</v>
      </c>
    </row>
    <row r="6926" spans="1:13" x14ac:dyDescent="0.2">
      <c r="A6926" s="3">
        <v>42005</v>
      </c>
      <c r="B6926" t="s">
        <v>7758</v>
      </c>
      <c r="C6926" t="s">
        <v>3906</v>
      </c>
      <c r="D6926" t="s">
        <v>7759</v>
      </c>
      <c r="E6926" t="s">
        <v>3905</v>
      </c>
      <c r="F6926" s="4">
        <v>3.83</v>
      </c>
      <c r="G6926" s="4">
        <v>3.75</v>
      </c>
      <c r="H6926" s="4">
        <v>0.28384920357536703</v>
      </c>
      <c r="I6926" s="4">
        <v>4.5</v>
      </c>
      <c r="J6926" s="4">
        <v>3.25</v>
      </c>
      <c r="K6926" s="4">
        <v>3.7124999999999999</v>
      </c>
      <c r="L6926" s="4">
        <v>4</v>
      </c>
      <c r="M6926" s="4">
        <v>28</v>
      </c>
    </row>
    <row r="6927" spans="1:13" x14ac:dyDescent="0.2">
      <c r="A6927" s="3">
        <v>42005</v>
      </c>
      <c r="B6927" t="s">
        <v>7678</v>
      </c>
      <c r="C6927" t="s">
        <v>3897</v>
      </c>
      <c r="D6927" t="s">
        <v>7679</v>
      </c>
      <c r="E6927" t="s">
        <v>3896</v>
      </c>
      <c r="F6927" s="4">
        <v>3.0806666666666702</v>
      </c>
      <c r="G6927" s="4">
        <v>3</v>
      </c>
      <c r="H6927" s="4">
        <v>0.14612071847556801</v>
      </c>
      <c r="I6927" s="4">
        <v>3.5</v>
      </c>
      <c r="J6927" s="4">
        <v>3</v>
      </c>
      <c r="K6927" s="4">
        <v>3</v>
      </c>
      <c r="L6927" s="4">
        <v>3.1150000000000002</v>
      </c>
      <c r="M6927" s="4">
        <v>30</v>
      </c>
    </row>
    <row r="6928" spans="1:13" x14ac:dyDescent="0.2">
      <c r="A6928" s="3">
        <v>42005</v>
      </c>
      <c r="B6928" t="s">
        <v>7784</v>
      </c>
      <c r="C6928" t="s">
        <v>3909</v>
      </c>
      <c r="D6928" t="s">
        <v>7785</v>
      </c>
      <c r="E6928" t="s">
        <v>3908</v>
      </c>
      <c r="F6928" s="4">
        <v>4.0882142857142902</v>
      </c>
      <c r="G6928" s="4">
        <v>4</v>
      </c>
      <c r="H6928" s="4">
        <v>0.329927641578042</v>
      </c>
      <c r="I6928" s="4">
        <v>4.75</v>
      </c>
      <c r="J6928" s="4">
        <v>3.5</v>
      </c>
      <c r="K6928" s="4">
        <v>3.95</v>
      </c>
      <c r="L6928" s="4">
        <v>4.25</v>
      </c>
      <c r="M6928" s="4">
        <v>28</v>
      </c>
    </row>
    <row r="6929" spans="1:13" x14ac:dyDescent="0.2">
      <c r="A6929" s="3">
        <v>42005</v>
      </c>
      <c r="B6929" t="s">
        <v>7712</v>
      </c>
      <c r="C6929" t="s">
        <v>3900</v>
      </c>
      <c r="D6929" t="s">
        <v>7713</v>
      </c>
      <c r="E6929" t="s">
        <v>3899</v>
      </c>
      <c r="F6929" s="4">
        <v>3.2653333333333299</v>
      </c>
      <c r="G6929" s="4">
        <v>3.25</v>
      </c>
      <c r="H6929" s="4">
        <v>0.21516206134836599</v>
      </c>
      <c r="I6929" s="4">
        <v>3.75</v>
      </c>
      <c r="J6929" s="4">
        <v>3</v>
      </c>
      <c r="K6929" s="4">
        <v>3</v>
      </c>
      <c r="L6929" s="4">
        <v>3.5</v>
      </c>
      <c r="M6929" s="4">
        <v>30</v>
      </c>
    </row>
    <row r="6930" spans="1:13" x14ac:dyDescent="0.2">
      <c r="A6930" s="3">
        <v>42005</v>
      </c>
      <c r="B6930" t="s">
        <v>7810</v>
      </c>
      <c r="C6930" t="s">
        <v>3912</v>
      </c>
      <c r="D6930" t="s">
        <v>7811</v>
      </c>
      <c r="E6930" t="s">
        <v>3911</v>
      </c>
      <c r="F6930" s="4">
        <v>4.31678571428571</v>
      </c>
      <c r="G6930" s="4">
        <v>4.25</v>
      </c>
      <c r="H6930" s="4">
        <v>0.40345777301122199</v>
      </c>
      <c r="I6930" s="4">
        <v>5.25</v>
      </c>
      <c r="J6930" s="4">
        <v>3.5</v>
      </c>
      <c r="K6930" s="4">
        <v>4</v>
      </c>
      <c r="L6930" s="4">
        <v>4.5</v>
      </c>
      <c r="M6930" s="4">
        <v>28</v>
      </c>
    </row>
    <row r="6931" spans="1:13" x14ac:dyDescent="0.2">
      <c r="A6931" s="3">
        <v>42005</v>
      </c>
      <c r="B6931" t="s">
        <v>7730</v>
      </c>
      <c r="C6931" t="s">
        <v>3903</v>
      </c>
      <c r="D6931" t="s">
        <v>7731</v>
      </c>
      <c r="E6931" t="s">
        <v>3902</v>
      </c>
      <c r="F6931" s="4">
        <v>3.5590000000000002</v>
      </c>
      <c r="G6931" s="4">
        <v>3.5</v>
      </c>
      <c r="H6931" s="4">
        <v>0.18777003543402901</v>
      </c>
      <c r="I6931" s="4">
        <v>4</v>
      </c>
      <c r="J6931" s="4">
        <v>3.25</v>
      </c>
      <c r="K6931" s="4">
        <v>3.5</v>
      </c>
      <c r="L6931" s="4">
        <v>3.7174999999999998</v>
      </c>
      <c r="M6931" s="4">
        <v>30</v>
      </c>
    </row>
    <row r="6932" spans="1:13" x14ac:dyDescent="0.2">
      <c r="A6932" s="3">
        <v>42005</v>
      </c>
      <c r="B6932" t="s">
        <v>7836</v>
      </c>
      <c r="C6932" t="s">
        <v>3915</v>
      </c>
      <c r="D6932" t="s">
        <v>7837</v>
      </c>
      <c r="E6932" t="s">
        <v>3914</v>
      </c>
      <c r="F6932" s="4">
        <v>4.5032142857142903</v>
      </c>
      <c r="G6932" s="4">
        <v>4.5</v>
      </c>
      <c r="H6932" s="4">
        <v>0.50383017105949601</v>
      </c>
      <c r="I6932" s="4">
        <v>5.75</v>
      </c>
      <c r="J6932" s="4">
        <v>3.5</v>
      </c>
      <c r="K6932" s="4">
        <v>4</v>
      </c>
      <c r="L6932" s="4">
        <v>4.75</v>
      </c>
      <c r="M6932" s="4">
        <v>28</v>
      </c>
    </row>
    <row r="6933" spans="1:13" x14ac:dyDescent="0.2">
      <c r="A6933" s="3">
        <v>42005</v>
      </c>
      <c r="B6933" t="s">
        <v>7846</v>
      </c>
      <c r="C6933" t="s">
        <v>3081</v>
      </c>
      <c r="D6933" t="s">
        <v>7847</v>
      </c>
      <c r="E6933" t="s">
        <v>3080</v>
      </c>
      <c r="F6933" s="4">
        <v>3.6475</v>
      </c>
      <c r="G6933" s="4">
        <v>3.64</v>
      </c>
      <c r="H6933" s="4">
        <v>0.27091243675235099</v>
      </c>
      <c r="I6933" s="4">
        <v>4.4800000000000004</v>
      </c>
      <c r="J6933" s="4">
        <v>3.24</v>
      </c>
      <c r="K6933" s="4">
        <v>3.4449999999999998</v>
      </c>
      <c r="L6933" s="4">
        <v>3.8475000000000001</v>
      </c>
      <c r="M6933" s="4">
        <v>32</v>
      </c>
    </row>
    <row r="6934" spans="1:13" x14ac:dyDescent="0.2">
      <c r="A6934" s="3">
        <v>42005</v>
      </c>
      <c r="B6934" t="s">
        <v>9598</v>
      </c>
      <c r="C6934" t="s">
        <v>3072</v>
      </c>
      <c r="D6934" t="s">
        <v>9599</v>
      </c>
      <c r="E6934" t="s">
        <v>3071</v>
      </c>
      <c r="F6934" s="4">
        <v>3.19757575757576</v>
      </c>
      <c r="G6934" s="4">
        <v>3.15</v>
      </c>
      <c r="H6934" s="4">
        <v>0.28304185095836898</v>
      </c>
      <c r="I6934" s="4">
        <v>3.89</v>
      </c>
      <c r="J6934" s="4">
        <v>2.78</v>
      </c>
      <c r="K6934" s="4">
        <v>2.98</v>
      </c>
      <c r="L6934" s="4">
        <v>3.4</v>
      </c>
      <c r="M6934" s="4">
        <v>33</v>
      </c>
    </row>
    <row r="6935" spans="1:13" x14ac:dyDescent="0.2">
      <c r="A6935" s="3">
        <v>42005</v>
      </c>
      <c r="B6935" t="s">
        <v>9638</v>
      </c>
      <c r="C6935" t="s">
        <v>3075</v>
      </c>
      <c r="D6935" t="s">
        <v>9639</v>
      </c>
      <c r="E6935" t="s">
        <v>3074</v>
      </c>
      <c r="F6935" s="4">
        <v>3.48757575757576</v>
      </c>
      <c r="G6935" s="4">
        <v>3.5</v>
      </c>
      <c r="H6935" s="4">
        <v>0.26607130509308902</v>
      </c>
      <c r="I6935" s="4">
        <v>3.94</v>
      </c>
      <c r="J6935" s="4">
        <v>3</v>
      </c>
      <c r="K6935" s="4">
        <v>3.3</v>
      </c>
      <c r="L6935" s="4">
        <v>3.64</v>
      </c>
      <c r="M6935" s="4">
        <v>33</v>
      </c>
    </row>
    <row r="6936" spans="1:13" x14ac:dyDescent="0.2">
      <c r="A6936" s="3">
        <v>42005</v>
      </c>
      <c r="B6936" t="s">
        <v>7422</v>
      </c>
      <c r="C6936" t="s">
        <v>3102</v>
      </c>
      <c r="D6936" t="s">
        <v>7423</v>
      </c>
      <c r="E6936" t="s">
        <v>3101</v>
      </c>
      <c r="F6936" s="4">
        <v>3.45923076923077</v>
      </c>
      <c r="G6936" s="4">
        <v>3.5</v>
      </c>
      <c r="H6936" s="4">
        <v>0.26970981557107698</v>
      </c>
      <c r="I6936" s="4">
        <v>4.07</v>
      </c>
      <c r="J6936" s="4">
        <v>3</v>
      </c>
      <c r="K6936" s="4">
        <v>3.2250000000000001</v>
      </c>
      <c r="L6936" s="4">
        <v>3.6</v>
      </c>
      <c r="M6936" s="4">
        <v>26</v>
      </c>
    </row>
    <row r="6937" spans="1:13" x14ac:dyDescent="0.2">
      <c r="A6937" s="3">
        <v>42005</v>
      </c>
      <c r="B6937" t="s">
        <v>9674</v>
      </c>
      <c r="C6937" t="s">
        <v>3078</v>
      </c>
      <c r="D6937" t="s">
        <v>9675</v>
      </c>
      <c r="E6937" t="s">
        <v>3077</v>
      </c>
      <c r="F6937" s="4">
        <v>3.4673076923076902</v>
      </c>
      <c r="G6937" s="4">
        <v>3.5</v>
      </c>
      <c r="H6937" s="4">
        <v>0.26530823873084203</v>
      </c>
      <c r="I6937" s="4">
        <v>4</v>
      </c>
      <c r="J6937" s="4">
        <v>3</v>
      </c>
      <c r="K6937" s="4">
        <v>3.3</v>
      </c>
      <c r="L6937" s="4">
        <v>3.6</v>
      </c>
      <c r="M6937" s="4">
        <v>26</v>
      </c>
    </row>
    <row r="6938" spans="1:13" x14ac:dyDescent="0.2">
      <c r="A6938" s="3">
        <v>42005</v>
      </c>
      <c r="B6938" t="s">
        <v>7848</v>
      </c>
      <c r="C6938" t="s">
        <v>3105</v>
      </c>
      <c r="D6938" t="s">
        <v>7849</v>
      </c>
      <c r="E6938" t="s">
        <v>3104</v>
      </c>
      <c r="F6938" s="4">
        <v>3.4356</v>
      </c>
      <c r="G6938" s="4">
        <v>3.5</v>
      </c>
      <c r="H6938" s="4">
        <v>0.26460788599989499</v>
      </c>
      <c r="I6938" s="4">
        <v>4.0999999999999996</v>
      </c>
      <c r="J6938" s="4">
        <v>3</v>
      </c>
      <c r="K6938" s="4">
        <v>3.3</v>
      </c>
      <c r="L6938" s="4">
        <v>3.6</v>
      </c>
      <c r="M6938" s="4">
        <v>25</v>
      </c>
    </row>
    <row r="6939" spans="1:13" x14ac:dyDescent="0.2">
      <c r="A6939" s="3">
        <v>42005</v>
      </c>
      <c r="B6939" t="s">
        <v>7744</v>
      </c>
      <c r="C6939" t="s">
        <v>3114</v>
      </c>
      <c r="D6939" t="s">
        <v>7745</v>
      </c>
      <c r="E6939" t="s">
        <v>3113</v>
      </c>
      <c r="F6939" s="4">
        <v>-0.01</v>
      </c>
      <c r="G6939" s="4">
        <v>-0.04</v>
      </c>
      <c r="H6939" s="4">
        <v>0.10253454702359301</v>
      </c>
      <c r="I6939" s="4">
        <v>0.39</v>
      </c>
      <c r="J6939" s="4">
        <v>-0.1</v>
      </c>
      <c r="K6939" s="4">
        <v>-0.08</v>
      </c>
      <c r="L6939" s="4">
        <v>0</v>
      </c>
      <c r="M6939" s="4">
        <v>31</v>
      </c>
    </row>
    <row r="6940" spans="1:13" x14ac:dyDescent="0.2">
      <c r="A6940" s="3">
        <v>42005</v>
      </c>
      <c r="B6940" t="s">
        <v>7850</v>
      </c>
      <c r="C6940" t="s">
        <v>3150</v>
      </c>
      <c r="D6940" t="s">
        <v>7851</v>
      </c>
      <c r="E6940" t="s">
        <v>3149</v>
      </c>
      <c r="F6940" s="4">
        <v>0.44</v>
      </c>
      <c r="G6940" s="4">
        <v>0.45</v>
      </c>
      <c r="H6940" s="4">
        <v>0.106576829985017</v>
      </c>
      <c r="I6940" s="4">
        <v>0.67</v>
      </c>
      <c r="J6940" s="4">
        <v>0.25</v>
      </c>
      <c r="K6940" s="4">
        <v>0.36749999999999999</v>
      </c>
      <c r="L6940" s="4">
        <v>0.4975</v>
      </c>
      <c r="M6940" s="4">
        <v>30</v>
      </c>
    </row>
    <row r="6941" spans="1:13" x14ac:dyDescent="0.2">
      <c r="A6941" s="3">
        <v>42005</v>
      </c>
      <c r="B6941" t="s">
        <v>7752</v>
      </c>
      <c r="C6941" t="s">
        <v>3117</v>
      </c>
      <c r="D6941" t="s">
        <v>7753</v>
      </c>
      <c r="E6941" t="s">
        <v>3116</v>
      </c>
      <c r="F6941" s="4">
        <v>0.33032258064516101</v>
      </c>
      <c r="G6941" s="4">
        <v>0.28999999999999998</v>
      </c>
      <c r="H6941" s="4">
        <v>0.144648628774875</v>
      </c>
      <c r="I6941" s="4">
        <v>0.92</v>
      </c>
      <c r="J6941" s="4">
        <v>0.19</v>
      </c>
      <c r="K6941" s="4">
        <v>0.26</v>
      </c>
      <c r="L6941" s="4">
        <v>0.35499999999999998</v>
      </c>
      <c r="M6941" s="4">
        <v>31</v>
      </c>
    </row>
    <row r="6942" spans="1:13" x14ac:dyDescent="0.2">
      <c r="A6942" s="3">
        <v>42005</v>
      </c>
      <c r="B6942" t="s">
        <v>7762</v>
      </c>
      <c r="C6942" t="s">
        <v>3120</v>
      </c>
      <c r="D6942" t="s">
        <v>7763</v>
      </c>
      <c r="E6942" t="s">
        <v>3119</v>
      </c>
      <c r="F6942" s="4">
        <v>0.30580645161290299</v>
      </c>
      <c r="G6942" s="4">
        <v>0.31</v>
      </c>
      <c r="H6942" s="4">
        <v>9.5141094995744302E-2</v>
      </c>
      <c r="I6942" s="4">
        <v>0.49</v>
      </c>
      <c r="J6942" s="4">
        <v>-0.01</v>
      </c>
      <c r="K6942" s="4">
        <v>0.26500000000000001</v>
      </c>
      <c r="L6942" s="4">
        <v>0.36499999999999999</v>
      </c>
      <c r="M6942" s="4">
        <v>31</v>
      </c>
    </row>
    <row r="6943" spans="1:13" x14ac:dyDescent="0.2">
      <c r="A6943" s="3">
        <v>42005</v>
      </c>
      <c r="B6943" t="s">
        <v>7770</v>
      </c>
      <c r="C6943" t="s">
        <v>3123</v>
      </c>
      <c r="D6943" t="s">
        <v>7771</v>
      </c>
      <c r="E6943" t="s">
        <v>3122</v>
      </c>
      <c r="F6943" s="4">
        <v>-0.05</v>
      </c>
      <c r="G6943" s="4">
        <v>-0.06</v>
      </c>
      <c r="H6943" s="4">
        <v>0.114920262211094</v>
      </c>
      <c r="I6943" s="4">
        <v>0.31</v>
      </c>
      <c r="J6943" s="4">
        <v>-0.26</v>
      </c>
      <c r="K6943" s="4">
        <v>-0.125</v>
      </c>
      <c r="L6943" s="4">
        <v>0.01</v>
      </c>
      <c r="M6943" s="4">
        <v>31</v>
      </c>
    </row>
    <row r="6944" spans="1:13" x14ac:dyDescent="0.2">
      <c r="A6944" s="3">
        <v>42005</v>
      </c>
      <c r="B6944" t="s">
        <v>7778</v>
      </c>
      <c r="C6944" t="s">
        <v>3126</v>
      </c>
      <c r="D6944" t="s">
        <v>7779</v>
      </c>
      <c r="E6944" t="s">
        <v>3125</v>
      </c>
      <c r="F6944" s="4">
        <v>-0.32</v>
      </c>
      <c r="G6944" s="4">
        <v>-0.32</v>
      </c>
      <c r="H6944" s="4">
        <v>9.0553851381374201E-2</v>
      </c>
      <c r="I6944" s="4">
        <v>-0.15</v>
      </c>
      <c r="J6944" s="4">
        <v>-0.6</v>
      </c>
      <c r="K6944" s="4">
        <v>-0.375</v>
      </c>
      <c r="L6944" s="4">
        <v>-0.255</v>
      </c>
      <c r="M6944" s="4">
        <v>31</v>
      </c>
    </row>
    <row r="6945" spans="1:13" x14ac:dyDescent="0.2">
      <c r="A6945" s="3">
        <v>42005</v>
      </c>
      <c r="B6945" t="s">
        <v>7788</v>
      </c>
      <c r="C6945" t="s">
        <v>3129</v>
      </c>
      <c r="D6945" t="s">
        <v>7789</v>
      </c>
      <c r="E6945" t="s">
        <v>3128</v>
      </c>
      <c r="F6945" s="4">
        <v>0.15870967741935499</v>
      </c>
      <c r="G6945" s="4">
        <v>0.17</v>
      </c>
      <c r="H6945" s="4">
        <v>7.5354359992587494E-2</v>
      </c>
      <c r="I6945" s="4">
        <v>0.34</v>
      </c>
      <c r="J6945" s="4">
        <v>-0.03</v>
      </c>
      <c r="K6945" s="4">
        <v>0.12</v>
      </c>
      <c r="L6945" s="4">
        <v>0.20499999999999999</v>
      </c>
      <c r="M6945" s="4">
        <v>31</v>
      </c>
    </row>
    <row r="6946" spans="1:13" x14ac:dyDescent="0.2">
      <c r="A6946" s="3">
        <v>42005</v>
      </c>
      <c r="B6946" t="s">
        <v>7796</v>
      </c>
      <c r="C6946" t="s">
        <v>3132</v>
      </c>
      <c r="D6946" t="s">
        <v>7797</v>
      </c>
      <c r="E6946" t="s">
        <v>3131</v>
      </c>
      <c r="F6946" s="4">
        <v>0.27</v>
      </c>
      <c r="G6946" s="4">
        <v>0.28999999999999998</v>
      </c>
      <c r="H6946" s="4">
        <v>7.2295689129205101E-2</v>
      </c>
      <c r="I6946" s="4">
        <v>0.44</v>
      </c>
      <c r="J6946" s="4">
        <v>0.1</v>
      </c>
      <c r="K6946" s="4">
        <v>0.245</v>
      </c>
      <c r="L6946" s="4">
        <v>0.31</v>
      </c>
      <c r="M6946" s="4">
        <v>31</v>
      </c>
    </row>
    <row r="6947" spans="1:13" x14ac:dyDescent="0.2">
      <c r="A6947" s="3">
        <v>42005</v>
      </c>
      <c r="B6947" t="s">
        <v>7804</v>
      </c>
      <c r="C6947" t="s">
        <v>3135</v>
      </c>
      <c r="D6947" t="s">
        <v>7805</v>
      </c>
      <c r="E6947" t="s">
        <v>3134</v>
      </c>
      <c r="F6947" s="4">
        <v>0.30096774193548398</v>
      </c>
      <c r="G6947" s="4">
        <v>0.3</v>
      </c>
      <c r="H6947" s="4">
        <v>7.7000209467666503E-2</v>
      </c>
      <c r="I6947" s="4">
        <v>0.48</v>
      </c>
      <c r="J6947" s="4">
        <v>0.14000000000000001</v>
      </c>
      <c r="K6947" s="4">
        <v>0.25</v>
      </c>
      <c r="L6947" s="4">
        <v>0.35499999999999998</v>
      </c>
      <c r="M6947" s="4">
        <v>31</v>
      </c>
    </row>
    <row r="6948" spans="1:13" x14ac:dyDescent="0.2">
      <c r="A6948" s="3">
        <v>42005</v>
      </c>
      <c r="B6948" t="s">
        <v>7814</v>
      </c>
      <c r="C6948" t="s">
        <v>3138</v>
      </c>
      <c r="D6948" t="s">
        <v>7815</v>
      </c>
      <c r="E6948" t="s">
        <v>3137</v>
      </c>
      <c r="F6948" s="4">
        <v>0.40161290322580601</v>
      </c>
      <c r="G6948" s="4">
        <v>0.4</v>
      </c>
      <c r="H6948" s="4">
        <v>8.5599718620781598E-2</v>
      </c>
      <c r="I6948" s="4">
        <v>0.62</v>
      </c>
      <c r="J6948" s="4">
        <v>0.25</v>
      </c>
      <c r="K6948" s="4">
        <v>0.34</v>
      </c>
      <c r="L6948" s="4">
        <v>0.45500000000000002</v>
      </c>
      <c r="M6948" s="4">
        <v>31</v>
      </c>
    </row>
    <row r="6949" spans="1:13" x14ac:dyDescent="0.2">
      <c r="A6949" s="3">
        <v>42005</v>
      </c>
      <c r="B6949" t="s">
        <v>7822</v>
      </c>
      <c r="C6949" t="s">
        <v>3141</v>
      </c>
      <c r="D6949" t="s">
        <v>7823</v>
      </c>
      <c r="E6949" t="s">
        <v>3140</v>
      </c>
      <c r="F6949" s="4">
        <v>0.494193548387097</v>
      </c>
      <c r="G6949" s="4">
        <v>0.52</v>
      </c>
      <c r="H6949" s="4">
        <v>0.113189345598379</v>
      </c>
      <c r="I6949" s="4">
        <v>0.67</v>
      </c>
      <c r="J6949" s="4">
        <v>0.12</v>
      </c>
      <c r="K6949" s="4">
        <v>0.44500000000000001</v>
      </c>
      <c r="L6949" s="4">
        <v>0.56499999999999995</v>
      </c>
      <c r="M6949" s="4">
        <v>31</v>
      </c>
    </row>
    <row r="6950" spans="1:13" x14ac:dyDescent="0.2">
      <c r="A6950" s="3">
        <v>42005</v>
      </c>
      <c r="B6950" t="s">
        <v>7830</v>
      </c>
      <c r="C6950" t="s">
        <v>3144</v>
      </c>
      <c r="D6950" t="s">
        <v>7831</v>
      </c>
      <c r="E6950" t="s">
        <v>3143</v>
      </c>
      <c r="F6950" s="4">
        <v>0.78</v>
      </c>
      <c r="G6950" s="4">
        <v>0.79</v>
      </c>
      <c r="H6950" s="4">
        <v>0.14106735979665899</v>
      </c>
      <c r="I6950" s="4">
        <v>1.1599999999999999</v>
      </c>
      <c r="J6950" s="4">
        <v>0.5</v>
      </c>
      <c r="K6950" s="4">
        <v>0.69</v>
      </c>
      <c r="L6950" s="4">
        <v>0.83</v>
      </c>
      <c r="M6950" s="4">
        <v>31</v>
      </c>
    </row>
    <row r="6951" spans="1:13" x14ac:dyDescent="0.2">
      <c r="A6951" s="3">
        <v>42005</v>
      </c>
      <c r="B6951" t="s">
        <v>7840</v>
      </c>
      <c r="C6951" t="s">
        <v>3147</v>
      </c>
      <c r="D6951" t="s">
        <v>7841</v>
      </c>
      <c r="E6951" t="s">
        <v>3146</v>
      </c>
      <c r="F6951" s="4">
        <v>0.48645161290322603</v>
      </c>
      <c r="G6951" s="4">
        <v>0.46</v>
      </c>
      <c r="H6951" s="4">
        <v>0.13144196151652601</v>
      </c>
      <c r="I6951" s="4">
        <v>0.89</v>
      </c>
      <c r="J6951" s="4">
        <v>0.28000000000000003</v>
      </c>
      <c r="K6951" s="4">
        <v>0.4</v>
      </c>
      <c r="L6951" s="4">
        <v>0.53</v>
      </c>
      <c r="M6951" s="4">
        <v>31</v>
      </c>
    </row>
    <row r="6952" spans="1:13" x14ac:dyDescent="0.2">
      <c r="A6952" s="3">
        <v>42005</v>
      </c>
      <c r="B6952" t="s">
        <v>7852</v>
      </c>
      <c r="C6952" t="s">
        <v>3096</v>
      </c>
      <c r="D6952" t="s">
        <v>7853</v>
      </c>
      <c r="E6952" t="s">
        <v>3095</v>
      </c>
      <c r="F6952" s="4">
        <v>3.2324137931034498</v>
      </c>
      <c r="G6952" s="4">
        <v>3.25</v>
      </c>
      <c r="H6952" s="4">
        <v>0.27848640865032498</v>
      </c>
      <c r="I6952" s="4">
        <v>3.86</v>
      </c>
      <c r="J6952" s="4">
        <v>2.75</v>
      </c>
      <c r="K6952" s="4">
        <v>3.04</v>
      </c>
      <c r="L6952" s="4">
        <v>3.38</v>
      </c>
      <c r="M6952" s="4">
        <v>29</v>
      </c>
    </row>
    <row r="6953" spans="1:13" x14ac:dyDescent="0.2">
      <c r="A6953" s="3">
        <v>42005</v>
      </c>
      <c r="B6953" t="s">
        <v>9608</v>
      </c>
      <c r="C6953" t="s">
        <v>3087</v>
      </c>
      <c r="D6953" t="s">
        <v>9609</v>
      </c>
      <c r="E6953" t="s">
        <v>3086</v>
      </c>
      <c r="F6953" s="4">
        <v>2.9335483870967698</v>
      </c>
      <c r="G6953" s="4">
        <v>2.9</v>
      </c>
      <c r="H6953" s="4">
        <v>0.329287598583131</v>
      </c>
      <c r="I6953" s="4">
        <v>3.84</v>
      </c>
      <c r="J6953" s="4">
        <v>2.48</v>
      </c>
      <c r="K6953" s="4">
        <v>2.6949999999999998</v>
      </c>
      <c r="L6953" s="4">
        <v>3.125</v>
      </c>
      <c r="M6953" s="4">
        <v>31</v>
      </c>
    </row>
    <row r="6954" spans="1:13" x14ac:dyDescent="0.2">
      <c r="A6954" s="3">
        <v>42005</v>
      </c>
      <c r="B6954" t="s">
        <v>9640</v>
      </c>
      <c r="C6954" t="s">
        <v>3090</v>
      </c>
      <c r="D6954" t="s">
        <v>9641</v>
      </c>
      <c r="E6954" t="s">
        <v>3089</v>
      </c>
      <c r="F6954" s="4">
        <v>3.1222580645161302</v>
      </c>
      <c r="G6954" s="4">
        <v>3.1</v>
      </c>
      <c r="H6954" s="4">
        <v>0.33582445491078999</v>
      </c>
      <c r="I6954" s="4">
        <v>3.87</v>
      </c>
      <c r="J6954" s="4">
        <v>2.27</v>
      </c>
      <c r="K6954" s="4">
        <v>2.96</v>
      </c>
      <c r="L6954" s="4">
        <v>3.26</v>
      </c>
      <c r="M6954" s="4">
        <v>31</v>
      </c>
    </row>
    <row r="6955" spans="1:13" x14ac:dyDescent="0.2">
      <c r="A6955" s="3">
        <v>42005</v>
      </c>
      <c r="B6955" t="s">
        <v>9881</v>
      </c>
      <c r="C6955" t="s">
        <v>3108</v>
      </c>
      <c r="D6955" t="s">
        <v>9882</v>
      </c>
      <c r="E6955" t="s">
        <v>3107</v>
      </c>
      <c r="F6955" s="4">
        <v>3.1427272727272699</v>
      </c>
      <c r="G6955" s="4">
        <v>3.1</v>
      </c>
      <c r="H6955" s="4">
        <v>0.28554345542327703</v>
      </c>
      <c r="I6955" s="4">
        <v>3.9</v>
      </c>
      <c r="J6955" s="4">
        <v>2.67</v>
      </c>
      <c r="K6955" s="4">
        <v>3</v>
      </c>
      <c r="L6955" s="4">
        <v>3.2850000000000001</v>
      </c>
      <c r="M6955" s="4">
        <v>22</v>
      </c>
    </row>
    <row r="6956" spans="1:13" x14ac:dyDescent="0.2">
      <c r="A6956" s="3">
        <v>42005</v>
      </c>
      <c r="B6956" t="s">
        <v>9676</v>
      </c>
      <c r="C6956" t="s">
        <v>3093</v>
      </c>
      <c r="D6956" t="s">
        <v>9677</v>
      </c>
      <c r="E6956" t="s">
        <v>3092</v>
      </c>
      <c r="F6956" s="4">
        <v>3.14521739130435</v>
      </c>
      <c r="G6956" s="4">
        <v>3.1</v>
      </c>
      <c r="H6956" s="4">
        <v>0.35732426787312799</v>
      </c>
      <c r="I6956" s="4">
        <v>3.93</v>
      </c>
      <c r="J6956" s="4">
        <v>2.4500000000000002</v>
      </c>
      <c r="K6956" s="4">
        <v>2.95</v>
      </c>
      <c r="L6956" s="4">
        <v>3.3050000000000002</v>
      </c>
      <c r="M6956" s="4">
        <v>23</v>
      </c>
    </row>
    <row r="6957" spans="1:13" x14ac:dyDescent="0.2">
      <c r="A6957" s="3">
        <v>42005</v>
      </c>
      <c r="B6957" t="s">
        <v>9883</v>
      </c>
      <c r="C6957" t="s">
        <v>3111</v>
      </c>
      <c r="D6957" t="s">
        <v>9884</v>
      </c>
      <c r="E6957" t="s">
        <v>3110</v>
      </c>
      <c r="F6957" s="4">
        <v>3.0750000000000002</v>
      </c>
      <c r="G6957" s="4">
        <v>3.1150000000000002</v>
      </c>
      <c r="H6957" s="4">
        <v>0.31445720429548701</v>
      </c>
      <c r="I6957" s="4">
        <v>3.75</v>
      </c>
      <c r="J6957" s="4">
        <v>2.4900000000000002</v>
      </c>
      <c r="K6957" s="4">
        <v>2.85</v>
      </c>
      <c r="L6957" s="4">
        <v>3.2</v>
      </c>
      <c r="M6957" s="4">
        <v>22</v>
      </c>
    </row>
    <row r="6958" spans="1:13" x14ac:dyDescent="0.2">
      <c r="A6958" s="3">
        <v>42005</v>
      </c>
      <c r="B6958" t="s">
        <v>7854</v>
      </c>
      <c r="C6958" t="s">
        <v>3153</v>
      </c>
      <c r="D6958" t="s">
        <v>7855</v>
      </c>
      <c r="E6958" t="s">
        <v>3152</v>
      </c>
      <c r="F6958" s="4">
        <v>5.55172413793103E-2</v>
      </c>
      <c r="G6958" s="4">
        <v>0.04</v>
      </c>
      <c r="H6958" s="4">
        <v>8.7692083324736395E-2</v>
      </c>
      <c r="I6958" s="4">
        <v>0.32</v>
      </c>
      <c r="J6958" s="4">
        <v>-0.03</v>
      </c>
      <c r="K6958" s="4">
        <v>0</v>
      </c>
      <c r="L6958" s="4">
        <v>7.0000000000000007E-2</v>
      </c>
      <c r="M6958" s="4">
        <v>29</v>
      </c>
    </row>
    <row r="6959" spans="1:13" x14ac:dyDescent="0.2">
      <c r="A6959" s="3">
        <v>42005</v>
      </c>
      <c r="B6959" t="s">
        <v>10179</v>
      </c>
      <c r="C6959" t="s">
        <v>4321</v>
      </c>
      <c r="D6959" t="s">
        <v>10180</v>
      </c>
      <c r="E6959" t="s">
        <v>4320</v>
      </c>
      <c r="F6959" s="4">
        <v>2.3811111111111098</v>
      </c>
      <c r="G6959" s="4">
        <v>2.4</v>
      </c>
      <c r="H6959" s="4">
        <v>0.13650396819628799</v>
      </c>
      <c r="I6959" s="4">
        <v>2.75</v>
      </c>
      <c r="J6959" s="4">
        <v>2</v>
      </c>
      <c r="K6959" s="4">
        <v>2.35</v>
      </c>
      <c r="L6959" s="4">
        <v>2.4</v>
      </c>
      <c r="M6959" s="4">
        <v>27</v>
      </c>
    </row>
    <row r="6960" spans="1:13" x14ac:dyDescent="0.2">
      <c r="A6960" s="3">
        <v>42005</v>
      </c>
      <c r="B6960" t="s">
        <v>10199</v>
      </c>
      <c r="C6960" t="s">
        <v>4324</v>
      </c>
      <c r="D6960" t="s">
        <v>10200</v>
      </c>
      <c r="E6960" t="s">
        <v>4323</v>
      </c>
      <c r="F6960" s="4">
        <v>3.1737037037036999</v>
      </c>
      <c r="G6960" s="4">
        <v>3.2</v>
      </c>
      <c r="H6960" s="4">
        <v>0.31424082078446403</v>
      </c>
      <c r="I6960" s="4">
        <v>3.6</v>
      </c>
      <c r="J6960" s="4">
        <v>2.2999999999999998</v>
      </c>
      <c r="K6960" s="4">
        <v>3</v>
      </c>
      <c r="L6960" s="4">
        <v>3.4449999999999998</v>
      </c>
      <c r="M6960" s="4">
        <v>27</v>
      </c>
    </row>
    <row r="6961" spans="1:13" x14ac:dyDescent="0.2">
      <c r="A6961" s="3">
        <v>42005</v>
      </c>
      <c r="B6961" t="s">
        <v>10231</v>
      </c>
      <c r="C6961" t="s">
        <v>4327</v>
      </c>
      <c r="D6961" t="s">
        <v>10232</v>
      </c>
      <c r="E6961" t="s">
        <v>4326</v>
      </c>
      <c r="F6961" s="4">
        <v>2.8919230769230801</v>
      </c>
      <c r="G6961" s="4">
        <v>2.9</v>
      </c>
      <c r="H6961" s="4">
        <v>0.27512934021320601</v>
      </c>
      <c r="I6961" s="4">
        <v>3.5</v>
      </c>
      <c r="J6961" s="4">
        <v>2.2999999999999998</v>
      </c>
      <c r="K6961" s="4">
        <v>2.7250000000000001</v>
      </c>
      <c r="L6961" s="4">
        <v>3.0750000000000002</v>
      </c>
      <c r="M6961" s="4">
        <v>26</v>
      </c>
    </row>
    <row r="6962" spans="1:13" x14ac:dyDescent="0.2">
      <c r="A6962" s="3">
        <v>42005</v>
      </c>
      <c r="B6962" t="s">
        <v>9668</v>
      </c>
      <c r="C6962" t="s">
        <v>3939</v>
      </c>
      <c r="D6962" t="s">
        <v>9669</v>
      </c>
      <c r="E6962" t="s">
        <v>3947</v>
      </c>
      <c r="F6962" s="4">
        <v>14.5841666666667</v>
      </c>
      <c r="G6962" s="4">
        <v>14.58</v>
      </c>
      <c r="H6962" s="4">
        <v>0.228197748989069</v>
      </c>
      <c r="I6962" s="4">
        <v>15.08</v>
      </c>
      <c r="J6962" s="4">
        <v>14</v>
      </c>
      <c r="K6962" s="4">
        <v>14.4925</v>
      </c>
      <c r="L6962" s="4">
        <v>14.715</v>
      </c>
      <c r="M6962" s="4">
        <v>30</v>
      </c>
    </row>
    <row r="6963" spans="1:13" x14ac:dyDescent="0.2">
      <c r="A6963" s="3">
        <v>42005</v>
      </c>
      <c r="B6963" t="s">
        <v>9678</v>
      </c>
      <c r="C6963" t="s">
        <v>3942</v>
      </c>
      <c r="D6963" t="s">
        <v>9679</v>
      </c>
      <c r="E6963" t="s">
        <v>3949</v>
      </c>
      <c r="F6963" s="4">
        <v>14.5379677419355</v>
      </c>
      <c r="G6963" s="4">
        <v>14.56</v>
      </c>
      <c r="H6963" s="4">
        <v>0.30408819815649601</v>
      </c>
      <c r="I6963" s="4">
        <v>15.1</v>
      </c>
      <c r="J6963" s="4">
        <v>13.9</v>
      </c>
      <c r="K6963" s="4">
        <v>14.324999999999999</v>
      </c>
      <c r="L6963" s="4">
        <v>14.7</v>
      </c>
      <c r="M6963" s="4">
        <v>31</v>
      </c>
    </row>
    <row r="6964" spans="1:13" x14ac:dyDescent="0.2">
      <c r="A6964" s="3">
        <v>42005</v>
      </c>
      <c r="B6964" t="s">
        <v>9682</v>
      </c>
      <c r="C6964" t="s">
        <v>3952</v>
      </c>
      <c r="D6964" t="s">
        <v>9683</v>
      </c>
      <c r="E6964" t="s">
        <v>3951</v>
      </c>
      <c r="F6964" s="4">
        <v>14.440799999999999</v>
      </c>
      <c r="G6964" s="4">
        <v>14.484999999999999</v>
      </c>
      <c r="H6964" s="4">
        <v>0.31257941335790601</v>
      </c>
      <c r="I6964" s="4">
        <v>15.06</v>
      </c>
      <c r="J6964" s="4">
        <v>13.8</v>
      </c>
      <c r="K6964" s="4">
        <v>14.305</v>
      </c>
      <c r="L6964" s="4">
        <v>14.63</v>
      </c>
      <c r="M6964" s="4">
        <v>30</v>
      </c>
    </row>
    <row r="6965" spans="1:13" x14ac:dyDescent="0.2">
      <c r="A6965" s="3">
        <v>42005</v>
      </c>
      <c r="B6965" t="s">
        <v>9644</v>
      </c>
      <c r="C6965" t="s">
        <v>3936</v>
      </c>
      <c r="D6965" t="s">
        <v>9645</v>
      </c>
      <c r="E6965" t="s">
        <v>3935</v>
      </c>
      <c r="F6965" s="4">
        <v>14.175281249999999</v>
      </c>
      <c r="G6965" s="4">
        <v>14.15</v>
      </c>
      <c r="H6965" s="4">
        <v>0.44386893113192</v>
      </c>
      <c r="I6965" s="4">
        <v>15.269</v>
      </c>
      <c r="J6965" s="4">
        <v>13.35</v>
      </c>
      <c r="K6965" s="4">
        <v>13.95</v>
      </c>
      <c r="L6965" s="4">
        <v>14.435</v>
      </c>
      <c r="M6965" s="4">
        <v>32</v>
      </c>
    </row>
    <row r="6966" spans="1:13" x14ac:dyDescent="0.2">
      <c r="A6966" s="3">
        <v>42005</v>
      </c>
      <c r="B6966" t="s">
        <v>9680</v>
      </c>
      <c r="C6966" t="s">
        <v>3939</v>
      </c>
      <c r="D6966" t="s">
        <v>9681</v>
      </c>
      <c r="E6966" t="s">
        <v>3938</v>
      </c>
      <c r="F6966" s="4">
        <v>14.0902333333333</v>
      </c>
      <c r="G6966" s="4">
        <v>14</v>
      </c>
      <c r="H6966" s="4">
        <v>0.68742065038425504</v>
      </c>
      <c r="I6966" s="4">
        <v>15.526999999999999</v>
      </c>
      <c r="J6966" s="4">
        <v>13</v>
      </c>
      <c r="K6966" s="4">
        <v>13.6</v>
      </c>
      <c r="L6966" s="4">
        <v>14.547499999999999</v>
      </c>
      <c r="M6966" s="4">
        <v>30</v>
      </c>
    </row>
    <row r="6967" spans="1:13" x14ac:dyDescent="0.2">
      <c r="A6967" s="3">
        <v>42005</v>
      </c>
      <c r="B6967" t="s">
        <v>10181</v>
      </c>
      <c r="C6967" t="s">
        <v>3576</v>
      </c>
      <c r="D6967" t="s">
        <v>10182</v>
      </c>
      <c r="E6967" t="s">
        <v>3575</v>
      </c>
      <c r="F6967" s="4">
        <v>2.1518181818181801</v>
      </c>
      <c r="G6967" s="4">
        <v>2.2000000000000002</v>
      </c>
      <c r="H6967" s="4">
        <v>8.1985309105295903E-2</v>
      </c>
      <c r="I6967" s="4">
        <v>2.3199999999999998</v>
      </c>
      <c r="J6967" s="4">
        <v>2</v>
      </c>
      <c r="K6967" s="4">
        <v>2.1</v>
      </c>
      <c r="L6967" s="4">
        <v>2.2000000000000002</v>
      </c>
      <c r="M6967" s="4">
        <v>33</v>
      </c>
    </row>
    <row r="6968" spans="1:13" x14ac:dyDescent="0.2">
      <c r="A6968" s="3">
        <v>42005</v>
      </c>
      <c r="B6968" t="s">
        <v>10183</v>
      </c>
      <c r="C6968" t="s">
        <v>3579</v>
      </c>
      <c r="D6968" t="s">
        <v>10184</v>
      </c>
      <c r="E6968" t="s">
        <v>3578</v>
      </c>
      <c r="F6968" s="4">
        <v>3.2909090909090901</v>
      </c>
      <c r="G6968" s="4">
        <v>3.29</v>
      </c>
      <c r="H6968" s="4">
        <v>0.28626215734405502</v>
      </c>
      <c r="I6968" s="4">
        <v>4</v>
      </c>
      <c r="J6968" s="4">
        <v>2.7</v>
      </c>
      <c r="K6968" s="4">
        <v>3.1</v>
      </c>
      <c r="L6968" s="4">
        <v>3.4</v>
      </c>
      <c r="M6968" s="4">
        <v>33</v>
      </c>
    </row>
    <row r="6969" spans="1:13" x14ac:dyDescent="0.2">
      <c r="A6969" s="3">
        <v>42005</v>
      </c>
      <c r="B6969" t="s">
        <v>10201</v>
      </c>
      <c r="C6969" t="s">
        <v>3582</v>
      </c>
      <c r="D6969" t="s">
        <v>10202</v>
      </c>
      <c r="E6969" t="s">
        <v>3581</v>
      </c>
      <c r="F6969" s="4">
        <v>3.8021875000000001</v>
      </c>
      <c r="G6969" s="4">
        <v>3.8</v>
      </c>
      <c r="H6969" s="4">
        <v>0.38042195906057202</v>
      </c>
      <c r="I6969" s="4">
        <v>4.7</v>
      </c>
      <c r="J6969" s="4">
        <v>3.1</v>
      </c>
      <c r="K6969" s="4">
        <v>3.5</v>
      </c>
      <c r="L6969" s="4">
        <v>4</v>
      </c>
      <c r="M6969" s="4">
        <v>32</v>
      </c>
    </row>
    <row r="6970" spans="1:13" x14ac:dyDescent="0.2">
      <c r="A6970" s="3">
        <v>42005</v>
      </c>
      <c r="B6970" t="s">
        <v>10233</v>
      </c>
      <c r="C6970" t="s">
        <v>3585</v>
      </c>
      <c r="D6970" t="s">
        <v>10234</v>
      </c>
      <c r="E6970" t="s">
        <v>3584</v>
      </c>
      <c r="F6970" s="4">
        <v>3.9775</v>
      </c>
      <c r="G6970" s="4">
        <v>3.95</v>
      </c>
      <c r="H6970" s="4">
        <v>0.50016736329387601</v>
      </c>
      <c r="I6970" s="4">
        <v>5.5</v>
      </c>
      <c r="J6970" s="4">
        <v>3.1</v>
      </c>
      <c r="K6970" s="4">
        <v>3.7</v>
      </c>
      <c r="L6970" s="4">
        <v>4.2249999999999996</v>
      </c>
      <c r="M6970" s="4">
        <v>24</v>
      </c>
    </row>
    <row r="6971" spans="1:13" x14ac:dyDescent="0.2">
      <c r="A6971" s="3">
        <v>42005</v>
      </c>
      <c r="B6971" t="s">
        <v>10203</v>
      </c>
      <c r="C6971" t="s">
        <v>3594</v>
      </c>
      <c r="D6971" t="s">
        <v>10204</v>
      </c>
      <c r="E6971" t="s">
        <v>3593</v>
      </c>
      <c r="F6971" s="4">
        <v>3.1378124999999999</v>
      </c>
      <c r="G6971" s="4">
        <v>3.165</v>
      </c>
      <c r="H6971" s="4">
        <v>0.36223975641697898</v>
      </c>
      <c r="I6971" s="4">
        <v>3.9</v>
      </c>
      <c r="J6971" s="4">
        <v>2.5</v>
      </c>
      <c r="K6971" s="4">
        <v>2.875</v>
      </c>
      <c r="L6971" s="4">
        <v>3.4</v>
      </c>
      <c r="M6971" s="4">
        <v>32</v>
      </c>
    </row>
    <row r="6972" spans="1:13" x14ac:dyDescent="0.2">
      <c r="A6972" s="3">
        <v>42005</v>
      </c>
      <c r="B6972" t="s">
        <v>10235</v>
      </c>
      <c r="C6972" t="s">
        <v>3606</v>
      </c>
      <c r="D6972" t="s">
        <v>10236</v>
      </c>
      <c r="E6972" t="s">
        <v>3605</v>
      </c>
      <c r="F6972" s="4">
        <v>3.5378571428571401</v>
      </c>
      <c r="G6972" s="4">
        <v>3.5</v>
      </c>
      <c r="H6972" s="4">
        <v>0.56794207544273501</v>
      </c>
      <c r="I6972" s="4">
        <v>5.49</v>
      </c>
      <c r="J6972" s="4">
        <v>2.5</v>
      </c>
      <c r="K6972" s="4">
        <v>3.1749999999999998</v>
      </c>
      <c r="L6972" s="4">
        <v>3.7250000000000001</v>
      </c>
      <c r="M6972" s="4">
        <v>28</v>
      </c>
    </row>
    <row r="6973" spans="1:13" x14ac:dyDescent="0.2">
      <c r="A6973" s="3">
        <v>42005</v>
      </c>
      <c r="B6973" t="s">
        <v>10205</v>
      </c>
      <c r="C6973" t="s">
        <v>3597</v>
      </c>
      <c r="D6973" t="s">
        <v>10206</v>
      </c>
      <c r="E6973" t="s">
        <v>3596</v>
      </c>
      <c r="F6973" s="4">
        <v>3.2521874999999998</v>
      </c>
      <c r="G6973" s="4">
        <v>3.3</v>
      </c>
      <c r="H6973" s="4">
        <v>0.35917229556749802</v>
      </c>
      <c r="I6973" s="4">
        <v>4</v>
      </c>
      <c r="J6973" s="4">
        <v>2.5</v>
      </c>
      <c r="K6973" s="4">
        <v>3</v>
      </c>
      <c r="L6973" s="4">
        <v>3.4249999999999998</v>
      </c>
      <c r="M6973" s="4">
        <v>32</v>
      </c>
    </row>
    <row r="6974" spans="1:13" x14ac:dyDescent="0.2">
      <c r="A6974" s="3">
        <v>42005</v>
      </c>
      <c r="B6974" t="s">
        <v>10237</v>
      </c>
      <c r="C6974" t="s">
        <v>3609</v>
      </c>
      <c r="D6974" t="s">
        <v>10238</v>
      </c>
      <c r="E6974" t="s">
        <v>3608</v>
      </c>
      <c r="F6974" s="4">
        <v>3.85678571428571</v>
      </c>
      <c r="G6974" s="4">
        <v>3.895</v>
      </c>
      <c r="H6974" s="4">
        <v>0.56359989466805405</v>
      </c>
      <c r="I6974" s="4">
        <v>5.0999999999999996</v>
      </c>
      <c r="J6974" s="4">
        <v>2.4900000000000002</v>
      </c>
      <c r="K6974" s="4">
        <v>3.5</v>
      </c>
      <c r="L6974" s="4">
        <v>4.1500000000000004</v>
      </c>
      <c r="M6974" s="4">
        <v>28</v>
      </c>
    </row>
    <row r="6975" spans="1:13" x14ac:dyDescent="0.2">
      <c r="A6975" s="3">
        <v>42005</v>
      </c>
      <c r="B6975" t="s">
        <v>10207</v>
      </c>
      <c r="C6975" t="s">
        <v>3600</v>
      </c>
      <c r="D6975" t="s">
        <v>10208</v>
      </c>
      <c r="E6975" t="s">
        <v>3599</v>
      </c>
      <c r="F6975" s="4">
        <v>3.4371874999999998</v>
      </c>
      <c r="G6975" s="4">
        <v>3.4</v>
      </c>
      <c r="H6975" s="4">
        <v>0.47488018437931201</v>
      </c>
      <c r="I6975" s="4">
        <v>5.07</v>
      </c>
      <c r="J6975" s="4">
        <v>2.5</v>
      </c>
      <c r="K6975" s="4">
        <v>3.1</v>
      </c>
      <c r="L6975" s="4">
        <v>3.6</v>
      </c>
      <c r="M6975" s="4">
        <v>32</v>
      </c>
    </row>
    <row r="6976" spans="1:13" x14ac:dyDescent="0.2">
      <c r="A6976" s="3">
        <v>42005</v>
      </c>
      <c r="B6976" t="s">
        <v>10239</v>
      </c>
      <c r="C6976" t="s">
        <v>3612</v>
      </c>
      <c r="D6976" t="s">
        <v>10240</v>
      </c>
      <c r="E6976" t="s">
        <v>3611</v>
      </c>
      <c r="F6976" s="4">
        <v>3.73428571428571</v>
      </c>
      <c r="G6976" s="4">
        <v>3.7250000000000001</v>
      </c>
      <c r="H6976" s="4">
        <v>0.49832629925491601</v>
      </c>
      <c r="I6976" s="4">
        <v>4.7</v>
      </c>
      <c r="J6976" s="4">
        <v>2.36</v>
      </c>
      <c r="K6976" s="4">
        <v>3.4075000000000002</v>
      </c>
      <c r="L6976" s="4">
        <v>4.0549999999999997</v>
      </c>
      <c r="M6976" s="4">
        <v>28</v>
      </c>
    </row>
    <row r="6977" spans="1:13" x14ac:dyDescent="0.2">
      <c r="A6977" s="3">
        <v>42005</v>
      </c>
      <c r="B6977" t="s">
        <v>10193</v>
      </c>
      <c r="C6977" t="s">
        <v>3591</v>
      </c>
      <c r="D6977" t="s">
        <v>10194</v>
      </c>
      <c r="E6977" t="s">
        <v>3590</v>
      </c>
      <c r="F6977" s="4">
        <v>2.8478124999999999</v>
      </c>
      <c r="G6977" s="4">
        <v>2.8</v>
      </c>
      <c r="H6977" s="4">
        <v>0.33103683037468201</v>
      </c>
      <c r="I6977" s="4">
        <v>3.6</v>
      </c>
      <c r="J6977" s="4">
        <v>2.2000000000000002</v>
      </c>
      <c r="K6977" s="4">
        <v>2.6</v>
      </c>
      <c r="L6977" s="4">
        <v>3.0225</v>
      </c>
      <c r="M6977" s="4">
        <v>32</v>
      </c>
    </row>
    <row r="6978" spans="1:13" x14ac:dyDescent="0.2">
      <c r="A6978" s="3">
        <v>42005</v>
      </c>
      <c r="B6978" t="s">
        <v>10209</v>
      </c>
      <c r="C6978" t="s">
        <v>3603</v>
      </c>
      <c r="D6978" t="s">
        <v>10210</v>
      </c>
      <c r="E6978" t="s">
        <v>3602</v>
      </c>
      <c r="F6978" s="4">
        <v>3.3665625000000001</v>
      </c>
      <c r="G6978" s="4">
        <v>3.35</v>
      </c>
      <c r="H6978" s="4">
        <v>0.45435249478365303</v>
      </c>
      <c r="I6978" s="4">
        <v>4.4000000000000004</v>
      </c>
      <c r="J6978" s="4">
        <v>2.6</v>
      </c>
      <c r="K6978" s="4">
        <v>3</v>
      </c>
      <c r="L6978" s="4">
        <v>3.6</v>
      </c>
      <c r="M6978" s="4">
        <v>32</v>
      </c>
    </row>
    <row r="6979" spans="1:13" x14ac:dyDescent="0.2">
      <c r="A6979" s="3">
        <v>42005</v>
      </c>
      <c r="B6979" t="s">
        <v>10241</v>
      </c>
      <c r="C6979" t="s">
        <v>3615</v>
      </c>
      <c r="D6979" t="s">
        <v>10242</v>
      </c>
      <c r="E6979" t="s">
        <v>3614</v>
      </c>
      <c r="F6979" s="4">
        <v>3.8975</v>
      </c>
      <c r="G6979" s="4">
        <v>3.95</v>
      </c>
      <c r="H6979" s="4">
        <v>0.71385559801322196</v>
      </c>
      <c r="I6979" s="4">
        <v>5.5</v>
      </c>
      <c r="J6979" s="4">
        <v>1.43</v>
      </c>
      <c r="K6979" s="4">
        <v>3.6</v>
      </c>
      <c r="L6979" s="4">
        <v>4.2</v>
      </c>
      <c r="M6979" s="4">
        <v>28</v>
      </c>
    </row>
    <row r="6980" spans="1:13" x14ac:dyDescent="0.2">
      <c r="A6980" s="3">
        <v>42005</v>
      </c>
      <c r="B6980" t="s">
        <v>10213</v>
      </c>
      <c r="C6980" t="s">
        <v>3870</v>
      </c>
      <c r="D6980" t="s">
        <v>10214</v>
      </c>
      <c r="E6980" t="s">
        <v>3869</v>
      </c>
      <c r="F6980" s="4">
        <v>0.76666666666666705</v>
      </c>
      <c r="G6980" s="4">
        <v>0.77</v>
      </c>
      <c r="H6980" s="4">
        <v>0.19779619140249699</v>
      </c>
      <c r="I6980" s="4">
        <v>1.2</v>
      </c>
      <c r="J6980" s="4">
        <v>0.49</v>
      </c>
      <c r="K6980" s="4">
        <v>0.6</v>
      </c>
      <c r="L6980" s="4">
        <v>0.9</v>
      </c>
      <c r="M6980" s="4">
        <v>21</v>
      </c>
    </row>
    <row r="6981" spans="1:13" x14ac:dyDescent="0.2">
      <c r="A6981" s="3">
        <v>42005</v>
      </c>
      <c r="B6981" t="s">
        <v>10243</v>
      </c>
      <c r="C6981" t="s">
        <v>3882</v>
      </c>
      <c r="D6981" t="s">
        <v>10244</v>
      </c>
      <c r="E6981" t="s">
        <v>3881</v>
      </c>
      <c r="F6981" s="4">
        <v>0.94941176470588196</v>
      </c>
      <c r="G6981" s="4">
        <v>0.99</v>
      </c>
      <c r="H6981" s="4">
        <v>0.37091897006346403</v>
      </c>
      <c r="I6981" s="4">
        <v>2.04</v>
      </c>
      <c r="J6981" s="4">
        <v>0.35</v>
      </c>
      <c r="K6981" s="4">
        <v>0.8</v>
      </c>
      <c r="L6981" s="4">
        <v>1</v>
      </c>
      <c r="M6981" s="4">
        <v>17</v>
      </c>
    </row>
    <row r="6982" spans="1:13" x14ac:dyDescent="0.2">
      <c r="A6982" s="3">
        <v>42005</v>
      </c>
      <c r="B6982" t="s">
        <v>10217</v>
      </c>
      <c r="C6982" t="s">
        <v>3873</v>
      </c>
      <c r="D6982" t="s">
        <v>10218</v>
      </c>
      <c r="E6982" t="s">
        <v>3872</v>
      </c>
      <c r="F6982" s="4">
        <v>0.75380952380952404</v>
      </c>
      <c r="G6982" s="4">
        <v>0.77</v>
      </c>
      <c r="H6982" s="4">
        <v>0.20694144559454999</v>
      </c>
      <c r="I6982" s="4">
        <v>1.21</v>
      </c>
      <c r="J6982" s="4">
        <v>0.37</v>
      </c>
      <c r="K6982" s="4">
        <v>0.7</v>
      </c>
      <c r="L6982" s="4">
        <v>0.87</v>
      </c>
      <c r="M6982" s="4">
        <v>21</v>
      </c>
    </row>
    <row r="6983" spans="1:13" x14ac:dyDescent="0.2">
      <c r="A6983" s="3">
        <v>42005</v>
      </c>
      <c r="B6983" t="s">
        <v>10245</v>
      </c>
      <c r="C6983" t="s">
        <v>3885</v>
      </c>
      <c r="D6983" t="s">
        <v>10246</v>
      </c>
      <c r="E6983" t="s">
        <v>3884</v>
      </c>
      <c r="F6983" s="4">
        <v>0.76882352941176502</v>
      </c>
      <c r="G6983" s="4">
        <v>0.8</v>
      </c>
      <c r="H6983" s="4">
        <v>0.45221513620373699</v>
      </c>
      <c r="I6983" s="4">
        <v>1.5</v>
      </c>
      <c r="J6983" s="4">
        <v>-0.65</v>
      </c>
      <c r="K6983" s="4">
        <v>0.7</v>
      </c>
      <c r="L6983" s="4">
        <v>1</v>
      </c>
      <c r="M6983" s="4">
        <v>17</v>
      </c>
    </row>
    <row r="6984" spans="1:13" x14ac:dyDescent="0.2">
      <c r="A6984" s="3">
        <v>42005</v>
      </c>
      <c r="B6984" t="s">
        <v>10221</v>
      </c>
      <c r="C6984" t="s">
        <v>3876</v>
      </c>
      <c r="D6984" t="s">
        <v>10222</v>
      </c>
      <c r="E6984" t="s">
        <v>3875</v>
      </c>
      <c r="F6984" s="4">
        <v>0.89761904761904798</v>
      </c>
      <c r="G6984" s="4">
        <v>0.9</v>
      </c>
      <c r="H6984" s="4">
        <v>0.236091184966842</v>
      </c>
      <c r="I6984" s="4">
        <v>1.4</v>
      </c>
      <c r="J6984" s="4">
        <v>0.39</v>
      </c>
      <c r="K6984" s="4">
        <v>0.71</v>
      </c>
      <c r="L6984" s="4">
        <v>1.1000000000000001</v>
      </c>
      <c r="M6984" s="4">
        <v>21</v>
      </c>
    </row>
    <row r="6985" spans="1:13" x14ac:dyDescent="0.2">
      <c r="A6985" s="3">
        <v>42005</v>
      </c>
      <c r="B6985" t="s">
        <v>10247</v>
      </c>
      <c r="C6985" t="s">
        <v>3888</v>
      </c>
      <c r="D6985" t="s">
        <v>10248</v>
      </c>
      <c r="E6985" t="s">
        <v>3887</v>
      </c>
      <c r="F6985" s="4">
        <v>1.00529411764706</v>
      </c>
      <c r="G6985" s="4">
        <v>1.07</v>
      </c>
      <c r="H6985" s="4">
        <v>0.431554134018243</v>
      </c>
      <c r="I6985" s="4">
        <v>1.6</v>
      </c>
      <c r="J6985" s="4">
        <v>-0.4</v>
      </c>
      <c r="K6985" s="4">
        <v>0.85</v>
      </c>
      <c r="L6985" s="4">
        <v>1.3</v>
      </c>
      <c r="M6985" s="4">
        <v>17</v>
      </c>
    </row>
    <row r="6986" spans="1:13" x14ac:dyDescent="0.2">
      <c r="A6986" s="3">
        <v>42005</v>
      </c>
      <c r="B6986" t="s">
        <v>10223</v>
      </c>
      <c r="C6986" t="s">
        <v>3867</v>
      </c>
      <c r="D6986" t="s">
        <v>10224</v>
      </c>
      <c r="E6986" t="s">
        <v>3866</v>
      </c>
      <c r="F6986" s="4">
        <v>0.85904761904761895</v>
      </c>
      <c r="G6986" s="4">
        <v>0.9</v>
      </c>
      <c r="H6986" s="4">
        <v>0.27252348085815897</v>
      </c>
      <c r="I6986" s="4">
        <v>1.3</v>
      </c>
      <c r="J6986" s="4">
        <v>0.2</v>
      </c>
      <c r="K6986" s="4">
        <v>0.8</v>
      </c>
      <c r="L6986" s="4">
        <v>1</v>
      </c>
      <c r="M6986" s="4">
        <v>21</v>
      </c>
    </row>
    <row r="6987" spans="1:13" x14ac:dyDescent="0.2">
      <c r="A6987" s="3">
        <v>42005</v>
      </c>
      <c r="B6987" t="s">
        <v>10225</v>
      </c>
      <c r="C6987" t="s">
        <v>3879</v>
      </c>
      <c r="D6987" t="s">
        <v>10226</v>
      </c>
      <c r="E6987" t="s">
        <v>3878</v>
      </c>
      <c r="F6987" s="4">
        <v>0.91380952380952396</v>
      </c>
      <c r="G6987" s="4">
        <v>0.9</v>
      </c>
      <c r="H6987" s="4">
        <v>0.42671391107481099</v>
      </c>
      <c r="I6987" s="4">
        <v>2.2999999999999998</v>
      </c>
      <c r="J6987" s="4">
        <v>0.04</v>
      </c>
      <c r="K6987" s="4">
        <v>0.71</v>
      </c>
      <c r="L6987" s="4">
        <v>1.1000000000000001</v>
      </c>
      <c r="M6987" s="4">
        <v>21</v>
      </c>
    </row>
    <row r="6988" spans="1:13" x14ac:dyDescent="0.2">
      <c r="A6988" s="3">
        <v>42005</v>
      </c>
      <c r="B6988" t="s">
        <v>10249</v>
      </c>
      <c r="C6988" t="s">
        <v>3891</v>
      </c>
      <c r="D6988" t="s">
        <v>10250</v>
      </c>
      <c r="E6988" t="s">
        <v>3890</v>
      </c>
      <c r="F6988" s="4">
        <v>1.02764705882353</v>
      </c>
      <c r="G6988" s="4">
        <v>1</v>
      </c>
      <c r="H6988" s="4">
        <v>0.19677173996044001</v>
      </c>
      <c r="I6988" s="4">
        <v>1.5</v>
      </c>
      <c r="J6988" s="4">
        <v>0.7</v>
      </c>
      <c r="K6988" s="4">
        <v>0.9</v>
      </c>
      <c r="L6988" s="4">
        <v>1.1000000000000001</v>
      </c>
      <c r="M6988" s="4">
        <v>17</v>
      </c>
    </row>
    <row r="6989" spans="1:13" x14ac:dyDescent="0.2">
      <c r="A6989" s="3">
        <v>42036</v>
      </c>
      <c r="B6989" t="s">
        <v>9634</v>
      </c>
      <c r="C6989" t="s">
        <v>3927</v>
      </c>
      <c r="D6989" t="s">
        <v>9635</v>
      </c>
      <c r="E6989" t="s">
        <v>3926</v>
      </c>
      <c r="F6989" s="4">
        <v>6.1760869565217398</v>
      </c>
      <c r="G6989" s="4">
        <v>6.1</v>
      </c>
      <c r="H6989" s="4">
        <v>0.34849989083648703</v>
      </c>
      <c r="I6989" s="4">
        <v>7</v>
      </c>
      <c r="J6989" s="4">
        <v>5.55</v>
      </c>
      <c r="K6989" s="4">
        <v>6</v>
      </c>
      <c r="L6989" s="4">
        <v>6.3</v>
      </c>
      <c r="M6989" s="4">
        <v>23</v>
      </c>
    </row>
    <row r="6990" spans="1:13" x14ac:dyDescent="0.2">
      <c r="A6990" s="3">
        <v>42036</v>
      </c>
      <c r="B6990" t="s">
        <v>9646</v>
      </c>
      <c r="C6990" t="s">
        <v>3930</v>
      </c>
      <c r="D6990" t="s">
        <v>9647</v>
      </c>
      <c r="E6990" t="s">
        <v>3929</v>
      </c>
      <c r="F6990" s="4">
        <v>6.7423809523809499</v>
      </c>
      <c r="G6990" s="4">
        <v>6.61</v>
      </c>
      <c r="H6990" s="4">
        <v>0.45657315691907202</v>
      </c>
      <c r="I6990" s="4">
        <v>8.1999999999999993</v>
      </c>
      <c r="J6990" s="4">
        <v>6</v>
      </c>
      <c r="K6990" s="4">
        <v>6.5</v>
      </c>
      <c r="L6990" s="4">
        <v>6.96</v>
      </c>
      <c r="M6990" s="4">
        <v>21</v>
      </c>
    </row>
    <row r="6991" spans="1:13" x14ac:dyDescent="0.2">
      <c r="A6991" s="3">
        <v>42036</v>
      </c>
      <c r="B6991" t="s">
        <v>9670</v>
      </c>
      <c r="C6991" t="s">
        <v>3933</v>
      </c>
      <c r="D6991" t="s">
        <v>9671</v>
      </c>
      <c r="E6991" t="s">
        <v>3932</v>
      </c>
      <c r="F6991" s="4">
        <v>7.0179999999999998</v>
      </c>
      <c r="G6991" s="4">
        <v>7</v>
      </c>
      <c r="H6991" s="4">
        <v>0.67644237427462095</v>
      </c>
      <c r="I6991" s="4">
        <v>8.64</v>
      </c>
      <c r="J6991" s="4">
        <v>5.5</v>
      </c>
      <c r="K6991" s="4">
        <v>6.8049999999999997</v>
      </c>
      <c r="L6991" s="4">
        <v>7.26</v>
      </c>
      <c r="M6991" s="4">
        <v>15</v>
      </c>
    </row>
    <row r="6992" spans="1:13" x14ac:dyDescent="0.2">
      <c r="A6992" s="3">
        <v>42036</v>
      </c>
      <c r="B6992" t="s">
        <v>9604</v>
      </c>
      <c r="C6992" t="s">
        <v>3918</v>
      </c>
      <c r="D6992" t="s">
        <v>9605</v>
      </c>
      <c r="E6992" t="s">
        <v>3917</v>
      </c>
      <c r="F6992" s="4">
        <v>3.5315133333333302</v>
      </c>
      <c r="G6992" s="4">
        <v>3.5</v>
      </c>
      <c r="H6992" s="4">
        <v>0.29070214965853303</v>
      </c>
      <c r="I6992" s="4">
        <v>4.0999999999999996</v>
      </c>
      <c r="J6992" s="4">
        <v>2.94</v>
      </c>
      <c r="K6992" s="4">
        <v>3.31</v>
      </c>
      <c r="L6992" s="4">
        <v>3.7374999999999998</v>
      </c>
      <c r="M6992" s="4">
        <v>30</v>
      </c>
    </row>
    <row r="6993" spans="1:13" x14ac:dyDescent="0.2">
      <c r="A6993" s="3">
        <v>42036</v>
      </c>
      <c r="B6993" t="s">
        <v>9636</v>
      </c>
      <c r="C6993" t="s">
        <v>3921</v>
      </c>
      <c r="D6993" t="s">
        <v>9637</v>
      </c>
      <c r="E6993" t="s">
        <v>3920</v>
      </c>
      <c r="F6993" s="4">
        <v>4.3131933333333299</v>
      </c>
      <c r="G6993" s="4">
        <v>4.3049999999999997</v>
      </c>
      <c r="H6993" s="4">
        <v>0.67028958535090299</v>
      </c>
      <c r="I6993" s="4">
        <v>6</v>
      </c>
      <c r="J6993" s="4">
        <v>3.14</v>
      </c>
      <c r="K6993" s="4">
        <v>3.915</v>
      </c>
      <c r="L6993" s="4">
        <v>4.6475</v>
      </c>
      <c r="M6993" s="4">
        <v>30</v>
      </c>
    </row>
    <row r="6994" spans="1:13" x14ac:dyDescent="0.2">
      <c r="A6994" s="3">
        <v>42036</v>
      </c>
      <c r="B6994" t="s">
        <v>9672</v>
      </c>
      <c r="C6994" t="s">
        <v>3924</v>
      </c>
      <c r="D6994" t="s">
        <v>9673</v>
      </c>
      <c r="E6994" t="s">
        <v>3923</v>
      </c>
      <c r="F6994" s="4">
        <v>4.9472045454545501</v>
      </c>
      <c r="G6994" s="4">
        <v>4.8849999999999998</v>
      </c>
      <c r="H6994" s="4">
        <v>0.82644938569836901</v>
      </c>
      <c r="I6994" s="4">
        <v>6.6</v>
      </c>
      <c r="J6994" s="4">
        <v>3.36</v>
      </c>
      <c r="K6994" s="4">
        <v>4.4288749999999997</v>
      </c>
      <c r="L6994" s="4">
        <v>5.4050000000000002</v>
      </c>
      <c r="M6994" s="4">
        <v>22</v>
      </c>
    </row>
    <row r="6995" spans="1:13" x14ac:dyDescent="0.2">
      <c r="A6995" s="3">
        <v>42036</v>
      </c>
      <c r="B6995" t="s">
        <v>10195</v>
      </c>
      <c r="C6995" t="s">
        <v>3988</v>
      </c>
      <c r="D6995" t="s">
        <v>10196</v>
      </c>
      <c r="E6995" t="s">
        <v>3987</v>
      </c>
      <c r="F6995" s="4">
        <v>4.12071428571429</v>
      </c>
      <c r="G6995" s="4">
        <v>4.0350000000000001</v>
      </c>
      <c r="H6995" s="4">
        <v>0.38652227736505801</v>
      </c>
      <c r="I6995" s="4">
        <v>5.2</v>
      </c>
      <c r="J6995" s="4">
        <v>3.3</v>
      </c>
      <c r="K6995" s="4">
        <v>3.9</v>
      </c>
      <c r="L6995" s="4">
        <v>4.3250000000000002</v>
      </c>
      <c r="M6995" s="4">
        <v>28</v>
      </c>
    </row>
    <row r="6996" spans="1:13" x14ac:dyDescent="0.2">
      <c r="A6996" s="3">
        <v>42036</v>
      </c>
      <c r="B6996" t="s">
        <v>10227</v>
      </c>
      <c r="C6996" t="s">
        <v>3991</v>
      </c>
      <c r="D6996" t="s">
        <v>10228</v>
      </c>
      <c r="E6996" t="s">
        <v>3990</v>
      </c>
      <c r="F6996" s="4">
        <v>3.98269230769231</v>
      </c>
      <c r="G6996" s="4">
        <v>3.95</v>
      </c>
      <c r="H6996" s="4">
        <v>0.377873605241834</v>
      </c>
      <c r="I6996" s="4">
        <v>5</v>
      </c>
      <c r="J6996" s="4">
        <v>3.3</v>
      </c>
      <c r="K6996" s="4">
        <v>3.7925</v>
      </c>
      <c r="L6996" s="4">
        <v>4.1974999999999998</v>
      </c>
      <c r="M6996" s="4">
        <v>26</v>
      </c>
    </row>
    <row r="6997" spans="1:13" x14ac:dyDescent="0.2">
      <c r="A6997" s="3">
        <v>42036</v>
      </c>
      <c r="B6997" t="s">
        <v>10197</v>
      </c>
      <c r="C6997" t="s">
        <v>3994</v>
      </c>
      <c r="D6997" t="s">
        <v>10198</v>
      </c>
      <c r="E6997" t="s">
        <v>3993</v>
      </c>
      <c r="F6997" s="4">
        <v>4.5361290322580601</v>
      </c>
      <c r="G6997" s="4">
        <v>4.5</v>
      </c>
      <c r="H6997" s="4">
        <v>0.23991217030898099</v>
      </c>
      <c r="I6997" s="4">
        <v>5.2</v>
      </c>
      <c r="J6997" s="4">
        <v>4.0999999999999996</v>
      </c>
      <c r="K6997" s="4">
        <v>4.4000000000000004</v>
      </c>
      <c r="L6997" s="4">
        <v>4.7</v>
      </c>
      <c r="M6997" s="4">
        <v>31</v>
      </c>
    </row>
    <row r="6998" spans="1:13" x14ac:dyDescent="0.2">
      <c r="A6998" s="3">
        <v>42036</v>
      </c>
      <c r="B6998" t="s">
        <v>10229</v>
      </c>
      <c r="C6998" t="s">
        <v>3997</v>
      </c>
      <c r="D6998" t="s">
        <v>10230</v>
      </c>
      <c r="E6998" t="s">
        <v>3996</v>
      </c>
      <c r="F6998" s="4">
        <v>4.3366666666666696</v>
      </c>
      <c r="G6998" s="4">
        <v>4.3150000000000004</v>
      </c>
      <c r="H6998" s="4">
        <v>0.32462533665042598</v>
      </c>
      <c r="I6998" s="4">
        <v>5</v>
      </c>
      <c r="J6998" s="4">
        <v>3.5</v>
      </c>
      <c r="K6998" s="4">
        <v>4.2</v>
      </c>
      <c r="L6998" s="4">
        <v>4.5</v>
      </c>
      <c r="M6998" s="4">
        <v>30</v>
      </c>
    </row>
    <row r="6999" spans="1:13" x14ac:dyDescent="0.2">
      <c r="A6999" s="3">
        <v>42036</v>
      </c>
      <c r="B6999" t="s">
        <v>7652</v>
      </c>
      <c r="C6999" t="s">
        <v>3894</v>
      </c>
      <c r="D6999" t="s">
        <v>7653</v>
      </c>
      <c r="E6999" t="s">
        <v>3893</v>
      </c>
      <c r="F6999" s="4">
        <v>3.0159375000000002</v>
      </c>
      <c r="G6999" s="4">
        <v>3</v>
      </c>
      <c r="H6999" s="4">
        <v>8.8348991815632605E-2</v>
      </c>
      <c r="I6999" s="4">
        <v>3.5</v>
      </c>
      <c r="J6999" s="4">
        <v>3</v>
      </c>
      <c r="K6999" s="4">
        <v>3</v>
      </c>
      <c r="L6999" s="4">
        <v>3</v>
      </c>
      <c r="M6999" s="4">
        <v>32</v>
      </c>
    </row>
    <row r="7000" spans="1:13" x14ac:dyDescent="0.2">
      <c r="A7000" s="3">
        <v>42036</v>
      </c>
      <c r="B7000" t="s">
        <v>7758</v>
      </c>
      <c r="C7000" t="s">
        <v>3906</v>
      </c>
      <c r="D7000" t="s">
        <v>7759</v>
      </c>
      <c r="E7000" t="s">
        <v>3905</v>
      </c>
      <c r="F7000" s="4">
        <v>3.8196666666666701</v>
      </c>
      <c r="G7000" s="4">
        <v>3.75</v>
      </c>
      <c r="H7000" s="4">
        <v>0.301427446904104</v>
      </c>
      <c r="I7000" s="4">
        <v>4.5</v>
      </c>
      <c r="J7000" s="4">
        <v>3.25</v>
      </c>
      <c r="K7000" s="4">
        <v>3.75</v>
      </c>
      <c r="L7000" s="4">
        <v>4</v>
      </c>
      <c r="M7000" s="4">
        <v>30</v>
      </c>
    </row>
    <row r="7001" spans="1:13" x14ac:dyDescent="0.2">
      <c r="A7001" s="3">
        <v>42036</v>
      </c>
      <c r="B7001" t="s">
        <v>7678</v>
      </c>
      <c r="C7001" t="s">
        <v>3897</v>
      </c>
      <c r="D7001" t="s">
        <v>7679</v>
      </c>
      <c r="E7001" t="s">
        <v>3896</v>
      </c>
      <c r="F7001" s="4">
        <v>3.0825</v>
      </c>
      <c r="G7001" s="4">
        <v>3</v>
      </c>
      <c r="H7001" s="4">
        <v>0.14515842291074799</v>
      </c>
      <c r="I7001" s="4">
        <v>3.5</v>
      </c>
      <c r="J7001" s="4">
        <v>3</v>
      </c>
      <c r="K7001" s="4">
        <v>3</v>
      </c>
      <c r="L7001" s="4">
        <v>3.1324999999999998</v>
      </c>
      <c r="M7001" s="4">
        <v>32</v>
      </c>
    </row>
    <row r="7002" spans="1:13" x14ac:dyDescent="0.2">
      <c r="A7002" s="3">
        <v>42036</v>
      </c>
      <c r="B7002" t="s">
        <v>7784</v>
      </c>
      <c r="C7002" t="s">
        <v>3909</v>
      </c>
      <c r="D7002" t="s">
        <v>7785</v>
      </c>
      <c r="E7002" t="s">
        <v>3908</v>
      </c>
      <c r="F7002" s="4">
        <v>4.0943333333333296</v>
      </c>
      <c r="G7002" s="4">
        <v>4</v>
      </c>
      <c r="H7002" s="4">
        <v>0.36216478753922698</v>
      </c>
      <c r="I7002" s="4">
        <v>4.75</v>
      </c>
      <c r="J7002" s="4">
        <v>3.25</v>
      </c>
      <c r="K7002" s="4">
        <v>4</v>
      </c>
      <c r="L7002" s="4">
        <v>4.4375</v>
      </c>
      <c r="M7002" s="4">
        <v>30</v>
      </c>
    </row>
    <row r="7003" spans="1:13" x14ac:dyDescent="0.2">
      <c r="A7003" s="3">
        <v>42036</v>
      </c>
      <c r="B7003" t="s">
        <v>7712</v>
      </c>
      <c r="C7003" t="s">
        <v>3900</v>
      </c>
      <c r="D7003" t="s">
        <v>7713</v>
      </c>
      <c r="E7003" t="s">
        <v>3899</v>
      </c>
      <c r="F7003" s="4">
        <v>3.3181250000000002</v>
      </c>
      <c r="G7003" s="4">
        <v>3.25</v>
      </c>
      <c r="H7003" s="4">
        <v>0.21094927535830399</v>
      </c>
      <c r="I7003" s="4">
        <v>3.75</v>
      </c>
      <c r="J7003" s="4">
        <v>3</v>
      </c>
      <c r="K7003" s="4">
        <v>3.25</v>
      </c>
      <c r="L7003" s="4">
        <v>3.5</v>
      </c>
      <c r="M7003" s="4">
        <v>32</v>
      </c>
    </row>
    <row r="7004" spans="1:13" x14ac:dyDescent="0.2">
      <c r="A7004" s="3">
        <v>42036</v>
      </c>
      <c r="B7004" t="s">
        <v>7810</v>
      </c>
      <c r="C7004" t="s">
        <v>3912</v>
      </c>
      <c r="D7004" t="s">
        <v>7811</v>
      </c>
      <c r="E7004" t="s">
        <v>3911</v>
      </c>
      <c r="F7004" s="4">
        <v>4.2446666666666699</v>
      </c>
      <c r="G7004" s="4">
        <v>4.25</v>
      </c>
      <c r="H7004" s="4">
        <v>0.41684143461176598</v>
      </c>
      <c r="I7004" s="4">
        <v>5.25</v>
      </c>
      <c r="J7004" s="4">
        <v>3.25</v>
      </c>
      <c r="K7004" s="4">
        <v>4</v>
      </c>
      <c r="L7004" s="4">
        <v>4.5</v>
      </c>
      <c r="M7004" s="4">
        <v>30</v>
      </c>
    </row>
    <row r="7005" spans="1:13" x14ac:dyDescent="0.2">
      <c r="A7005" s="3">
        <v>42036</v>
      </c>
      <c r="B7005" t="s">
        <v>7730</v>
      </c>
      <c r="C7005" t="s">
        <v>3903</v>
      </c>
      <c r="D7005" t="s">
        <v>7731</v>
      </c>
      <c r="E7005" t="s">
        <v>3902</v>
      </c>
      <c r="F7005" s="4">
        <v>3.5959374999999998</v>
      </c>
      <c r="G7005" s="4">
        <v>3.5</v>
      </c>
      <c r="H7005" s="4">
        <v>0.22811795724877701</v>
      </c>
      <c r="I7005" s="4">
        <v>4</v>
      </c>
      <c r="J7005" s="4">
        <v>3</v>
      </c>
      <c r="K7005" s="4">
        <v>3.5</v>
      </c>
      <c r="L7005" s="4">
        <v>3.75</v>
      </c>
      <c r="M7005" s="4">
        <v>32</v>
      </c>
    </row>
    <row r="7006" spans="1:13" x14ac:dyDescent="0.2">
      <c r="A7006" s="3">
        <v>42036</v>
      </c>
      <c r="B7006" t="s">
        <v>7836</v>
      </c>
      <c r="C7006" t="s">
        <v>3915</v>
      </c>
      <c r="D7006" t="s">
        <v>7837</v>
      </c>
      <c r="E7006" t="s">
        <v>3914</v>
      </c>
      <c r="F7006" s="4">
        <v>4.38774193548387</v>
      </c>
      <c r="G7006" s="4">
        <v>4.5</v>
      </c>
      <c r="H7006" s="4">
        <v>0.48791194340385802</v>
      </c>
      <c r="I7006" s="4">
        <v>5.75</v>
      </c>
      <c r="J7006" s="4">
        <v>3.5</v>
      </c>
      <c r="K7006" s="4">
        <v>4</v>
      </c>
      <c r="L7006" s="4">
        <v>4.66</v>
      </c>
      <c r="M7006" s="4">
        <v>31</v>
      </c>
    </row>
    <row r="7007" spans="1:13" x14ac:dyDescent="0.2">
      <c r="A7007" s="3">
        <v>42036</v>
      </c>
      <c r="B7007" t="s">
        <v>7856</v>
      </c>
      <c r="C7007" t="s">
        <v>3081</v>
      </c>
      <c r="D7007" t="s">
        <v>7857</v>
      </c>
      <c r="E7007" t="s">
        <v>3080</v>
      </c>
      <c r="F7007" s="4">
        <v>3.6702571428571402</v>
      </c>
      <c r="G7007" s="4">
        <v>3.63</v>
      </c>
      <c r="H7007" s="4">
        <v>0.254231175815049</v>
      </c>
      <c r="I7007" s="4">
        <v>4.47</v>
      </c>
      <c r="J7007" s="4">
        <v>3.2</v>
      </c>
      <c r="K7007" s="4">
        <v>3.4950000000000001</v>
      </c>
      <c r="L7007" s="4">
        <v>3.7645</v>
      </c>
      <c r="M7007" s="4">
        <v>35</v>
      </c>
    </row>
    <row r="7008" spans="1:13" x14ac:dyDescent="0.2">
      <c r="A7008" s="3">
        <v>42036</v>
      </c>
      <c r="B7008" t="s">
        <v>9598</v>
      </c>
      <c r="C7008" t="s">
        <v>3072</v>
      </c>
      <c r="D7008" t="s">
        <v>9599</v>
      </c>
      <c r="E7008" t="s">
        <v>3071</v>
      </c>
      <c r="F7008" s="4">
        <v>3.1091428571428601</v>
      </c>
      <c r="G7008" s="4">
        <v>3.06</v>
      </c>
      <c r="H7008" s="4">
        <v>0.25281208353208101</v>
      </c>
      <c r="I7008" s="4">
        <v>3.8</v>
      </c>
      <c r="J7008" s="4">
        <v>2.7</v>
      </c>
      <c r="K7008" s="4">
        <v>2.9849999999999999</v>
      </c>
      <c r="L7008" s="4">
        <v>3.22</v>
      </c>
      <c r="M7008" s="4">
        <v>35</v>
      </c>
    </row>
    <row r="7009" spans="1:13" x14ac:dyDescent="0.2">
      <c r="A7009" s="3">
        <v>42036</v>
      </c>
      <c r="B7009" t="s">
        <v>9638</v>
      </c>
      <c r="C7009" t="s">
        <v>3075</v>
      </c>
      <c r="D7009" t="s">
        <v>9639</v>
      </c>
      <c r="E7009" t="s">
        <v>3074</v>
      </c>
      <c r="F7009" s="4">
        <v>3.45885714285714</v>
      </c>
      <c r="G7009" s="4">
        <v>3.5</v>
      </c>
      <c r="H7009" s="4">
        <v>0.272556215772641</v>
      </c>
      <c r="I7009" s="4">
        <v>3.94</v>
      </c>
      <c r="J7009" s="4">
        <v>2.88</v>
      </c>
      <c r="K7009" s="4">
        <v>3.3</v>
      </c>
      <c r="L7009" s="4">
        <v>3.64</v>
      </c>
      <c r="M7009" s="4">
        <v>35</v>
      </c>
    </row>
    <row r="7010" spans="1:13" x14ac:dyDescent="0.2">
      <c r="A7010" s="3">
        <v>42036</v>
      </c>
      <c r="B7010" t="s">
        <v>7422</v>
      </c>
      <c r="C7010" t="s">
        <v>3102</v>
      </c>
      <c r="D7010" t="s">
        <v>7423</v>
      </c>
      <c r="E7010" t="s">
        <v>3101</v>
      </c>
      <c r="F7010" s="4">
        <v>3.41965517241379</v>
      </c>
      <c r="G7010" s="4">
        <v>3.45</v>
      </c>
      <c r="H7010" s="4">
        <v>0.25741132673797601</v>
      </c>
      <c r="I7010" s="4">
        <v>4.07</v>
      </c>
      <c r="J7010" s="4">
        <v>3</v>
      </c>
      <c r="K7010" s="4">
        <v>3.3</v>
      </c>
      <c r="L7010" s="4">
        <v>3.5</v>
      </c>
      <c r="M7010" s="4">
        <v>29</v>
      </c>
    </row>
    <row r="7011" spans="1:13" x14ac:dyDescent="0.2">
      <c r="A7011" s="3">
        <v>42036</v>
      </c>
      <c r="B7011" t="s">
        <v>9674</v>
      </c>
      <c r="C7011" t="s">
        <v>3078</v>
      </c>
      <c r="D7011" t="s">
        <v>9675</v>
      </c>
      <c r="E7011" t="s">
        <v>3077</v>
      </c>
      <c r="F7011" s="4">
        <v>3.4735714285714301</v>
      </c>
      <c r="G7011" s="4">
        <v>3.5</v>
      </c>
      <c r="H7011" s="4">
        <v>0.25214948954809502</v>
      </c>
      <c r="I7011" s="4">
        <v>4</v>
      </c>
      <c r="J7011" s="4">
        <v>3</v>
      </c>
      <c r="K7011" s="4">
        <v>3.3</v>
      </c>
      <c r="L7011" s="4">
        <v>3.6074999999999999</v>
      </c>
      <c r="M7011" s="4">
        <v>28</v>
      </c>
    </row>
    <row r="7012" spans="1:13" x14ac:dyDescent="0.2">
      <c r="A7012" s="3">
        <v>42036</v>
      </c>
      <c r="B7012" t="s">
        <v>7848</v>
      </c>
      <c r="C7012" t="s">
        <v>3105</v>
      </c>
      <c r="D7012" t="s">
        <v>7849</v>
      </c>
      <c r="E7012" t="s">
        <v>3104</v>
      </c>
      <c r="F7012" s="4">
        <v>3.4017241379310299</v>
      </c>
      <c r="G7012" s="4">
        <v>3.5</v>
      </c>
      <c r="H7012" s="4">
        <v>0.30004843615557902</v>
      </c>
      <c r="I7012" s="4">
        <v>4.0999999999999996</v>
      </c>
      <c r="J7012" s="4">
        <v>3</v>
      </c>
      <c r="K7012" s="4">
        <v>3.1</v>
      </c>
      <c r="L7012" s="4">
        <v>3.6</v>
      </c>
      <c r="M7012" s="4">
        <v>29</v>
      </c>
    </row>
    <row r="7013" spans="1:13" x14ac:dyDescent="0.2">
      <c r="A7013" s="3">
        <v>42036</v>
      </c>
      <c r="B7013" t="s">
        <v>7850</v>
      </c>
      <c r="C7013" t="s">
        <v>3147</v>
      </c>
      <c r="D7013" t="s">
        <v>7851</v>
      </c>
      <c r="E7013" t="s">
        <v>3146</v>
      </c>
      <c r="F7013" s="4">
        <v>0.41218181818181798</v>
      </c>
      <c r="G7013" s="4">
        <v>0.44</v>
      </c>
      <c r="H7013" s="4">
        <v>0.16835480661118901</v>
      </c>
      <c r="I7013" s="4">
        <v>0.79</v>
      </c>
      <c r="J7013" s="4">
        <v>-7.8E-2</v>
      </c>
      <c r="K7013" s="4">
        <v>0.35</v>
      </c>
      <c r="L7013" s="4">
        <v>0.5</v>
      </c>
      <c r="M7013" s="4">
        <v>33</v>
      </c>
    </row>
    <row r="7014" spans="1:13" x14ac:dyDescent="0.2">
      <c r="A7014" s="3">
        <v>42036</v>
      </c>
      <c r="B7014" t="s">
        <v>7752</v>
      </c>
      <c r="C7014" t="s">
        <v>3114</v>
      </c>
      <c r="D7014" t="s">
        <v>7753</v>
      </c>
      <c r="E7014" t="s">
        <v>3113</v>
      </c>
      <c r="F7014" s="4">
        <v>0.22852941176470601</v>
      </c>
      <c r="G7014" s="4">
        <v>0.22</v>
      </c>
      <c r="H7014" s="4">
        <v>4.9306238645230899E-2</v>
      </c>
      <c r="I7014" s="4">
        <v>0.45</v>
      </c>
      <c r="J7014" s="4">
        <v>0.17</v>
      </c>
      <c r="K7014" s="4">
        <v>0.20250000000000001</v>
      </c>
      <c r="L7014" s="4">
        <v>0.2475</v>
      </c>
      <c r="M7014" s="4">
        <v>34</v>
      </c>
    </row>
    <row r="7015" spans="1:13" x14ac:dyDescent="0.2">
      <c r="A7015" s="3">
        <v>42036</v>
      </c>
      <c r="B7015" t="s">
        <v>7858</v>
      </c>
      <c r="C7015" t="s">
        <v>3150</v>
      </c>
      <c r="D7015" t="s">
        <v>7859</v>
      </c>
      <c r="E7015" t="s">
        <v>3149</v>
      </c>
      <c r="F7015" s="4">
        <v>0.27209090909090899</v>
      </c>
      <c r="G7015" s="4">
        <v>0.27</v>
      </c>
      <c r="H7015" s="4">
        <v>7.1784557721509504E-2</v>
      </c>
      <c r="I7015" s="4">
        <v>0.38</v>
      </c>
      <c r="J7015" s="4">
        <v>0.08</v>
      </c>
      <c r="K7015" s="4">
        <v>0.25</v>
      </c>
      <c r="L7015" s="4">
        <v>0.32</v>
      </c>
      <c r="M7015" s="4">
        <v>33</v>
      </c>
    </row>
    <row r="7016" spans="1:13" x14ac:dyDescent="0.2">
      <c r="A7016" s="3">
        <v>42036</v>
      </c>
      <c r="B7016" t="s">
        <v>7762</v>
      </c>
      <c r="C7016" t="s">
        <v>3117</v>
      </c>
      <c r="D7016" t="s">
        <v>7763</v>
      </c>
      <c r="E7016" t="s">
        <v>3116</v>
      </c>
      <c r="F7016" s="4">
        <v>0.315647058823529</v>
      </c>
      <c r="G7016" s="4">
        <v>0.30499999999999999</v>
      </c>
      <c r="H7016" s="4">
        <v>0.101506794026368</v>
      </c>
      <c r="I7016" s="4">
        <v>0.62</v>
      </c>
      <c r="J7016" s="4">
        <v>-0.02</v>
      </c>
      <c r="K7016" s="4">
        <v>0.27</v>
      </c>
      <c r="L7016" s="4">
        <v>0.3725</v>
      </c>
      <c r="M7016" s="4">
        <v>34</v>
      </c>
    </row>
    <row r="7017" spans="1:13" x14ac:dyDescent="0.2">
      <c r="A7017" s="3">
        <v>42036</v>
      </c>
      <c r="B7017" t="s">
        <v>7770</v>
      </c>
      <c r="C7017" t="s">
        <v>3120</v>
      </c>
      <c r="D7017" t="s">
        <v>7771</v>
      </c>
      <c r="E7017" t="s">
        <v>3119</v>
      </c>
      <c r="F7017" s="4">
        <v>-5.6323529411764703E-2</v>
      </c>
      <c r="G7017" s="4">
        <v>-7.4999999999999997E-2</v>
      </c>
      <c r="H7017" s="4">
        <v>0.10806359535806299</v>
      </c>
      <c r="I7017" s="4">
        <v>0.25</v>
      </c>
      <c r="J7017" s="4">
        <v>-0.22</v>
      </c>
      <c r="K7017" s="4">
        <v>-0.125</v>
      </c>
      <c r="L7017" s="4">
        <v>-2.2499999999999999E-2</v>
      </c>
      <c r="M7017" s="4">
        <v>34</v>
      </c>
    </row>
    <row r="7018" spans="1:13" x14ac:dyDescent="0.2">
      <c r="A7018" s="3">
        <v>42036</v>
      </c>
      <c r="B7018" t="s">
        <v>7778</v>
      </c>
      <c r="C7018" t="s">
        <v>3123</v>
      </c>
      <c r="D7018" t="s">
        <v>7779</v>
      </c>
      <c r="E7018" t="s">
        <v>3122</v>
      </c>
      <c r="F7018" s="4">
        <v>-0.314852941176471</v>
      </c>
      <c r="G7018" s="4">
        <v>-0.31</v>
      </c>
      <c r="H7018" s="4">
        <v>0.13790909002781301</v>
      </c>
      <c r="I7018" s="4">
        <v>0.185</v>
      </c>
      <c r="J7018" s="4">
        <v>-0.63</v>
      </c>
      <c r="K7018" s="4">
        <v>-0.375</v>
      </c>
      <c r="L7018" s="4">
        <v>-0.27250000000000002</v>
      </c>
      <c r="M7018" s="4">
        <v>34</v>
      </c>
    </row>
    <row r="7019" spans="1:13" x14ac:dyDescent="0.2">
      <c r="A7019" s="3">
        <v>42036</v>
      </c>
      <c r="B7019" t="s">
        <v>7788</v>
      </c>
      <c r="C7019" t="s">
        <v>3126</v>
      </c>
      <c r="D7019" t="s">
        <v>7789</v>
      </c>
      <c r="E7019" t="s">
        <v>3125</v>
      </c>
      <c r="F7019" s="4">
        <v>0.16511764705882401</v>
      </c>
      <c r="G7019" s="4">
        <v>0.17</v>
      </c>
      <c r="H7019" s="4">
        <v>8.6309086816065694E-2</v>
      </c>
      <c r="I7019" s="4">
        <v>0.34</v>
      </c>
      <c r="J7019" s="4">
        <v>-0.03</v>
      </c>
      <c r="K7019" s="4">
        <v>0.1225</v>
      </c>
      <c r="L7019" s="4">
        <v>0.20749999999999999</v>
      </c>
      <c r="M7019" s="4">
        <v>34</v>
      </c>
    </row>
    <row r="7020" spans="1:13" x14ac:dyDescent="0.2">
      <c r="A7020" s="3">
        <v>42036</v>
      </c>
      <c r="B7020" t="s">
        <v>7796</v>
      </c>
      <c r="C7020" t="s">
        <v>3129</v>
      </c>
      <c r="D7020" t="s">
        <v>7797</v>
      </c>
      <c r="E7020" t="s">
        <v>3128</v>
      </c>
      <c r="F7020" s="4">
        <v>0.28994117647058798</v>
      </c>
      <c r="G7020" s="4">
        <v>0.28499999999999998</v>
      </c>
      <c r="H7020" s="4">
        <v>8.7650110607363593E-2</v>
      </c>
      <c r="I7020" s="4">
        <v>0.62</v>
      </c>
      <c r="J7020" s="4">
        <v>0.12</v>
      </c>
      <c r="K7020" s="4">
        <v>0.25</v>
      </c>
      <c r="L7020" s="4">
        <v>0.31</v>
      </c>
      <c r="M7020" s="4">
        <v>34</v>
      </c>
    </row>
    <row r="7021" spans="1:13" x14ac:dyDescent="0.2">
      <c r="A7021" s="3">
        <v>42036</v>
      </c>
      <c r="B7021" t="s">
        <v>7804</v>
      </c>
      <c r="C7021" t="s">
        <v>3132</v>
      </c>
      <c r="D7021" t="s">
        <v>7805</v>
      </c>
      <c r="E7021" t="s">
        <v>3131</v>
      </c>
      <c r="F7021" s="4">
        <v>0.30594117647058799</v>
      </c>
      <c r="G7021" s="4">
        <v>0.3</v>
      </c>
      <c r="H7021" s="4">
        <v>7.5583364041210105E-2</v>
      </c>
      <c r="I7021" s="4">
        <v>0.48</v>
      </c>
      <c r="J7021" s="4">
        <v>7.0000000000000007E-2</v>
      </c>
      <c r="K7021" s="4">
        <v>0.27250000000000002</v>
      </c>
      <c r="L7021" s="4">
        <v>0.35</v>
      </c>
      <c r="M7021" s="4">
        <v>34</v>
      </c>
    </row>
    <row r="7022" spans="1:13" x14ac:dyDescent="0.2">
      <c r="A7022" s="3">
        <v>42036</v>
      </c>
      <c r="B7022" t="s">
        <v>7814</v>
      </c>
      <c r="C7022" t="s">
        <v>3135</v>
      </c>
      <c r="D7022" t="s">
        <v>7815</v>
      </c>
      <c r="E7022" t="s">
        <v>3134</v>
      </c>
      <c r="F7022" s="4">
        <v>0.40835294117647097</v>
      </c>
      <c r="G7022" s="4">
        <v>0.41</v>
      </c>
      <c r="H7022" s="4">
        <v>8.1375255844848907E-2</v>
      </c>
      <c r="I7022" s="4">
        <v>0.61</v>
      </c>
      <c r="J7022" s="4">
        <v>0.16</v>
      </c>
      <c r="K7022" s="4">
        <v>0.39</v>
      </c>
      <c r="L7022" s="4">
        <v>0.45</v>
      </c>
      <c r="M7022" s="4">
        <v>34</v>
      </c>
    </row>
    <row r="7023" spans="1:13" x14ac:dyDescent="0.2">
      <c r="A7023" s="3">
        <v>42036</v>
      </c>
      <c r="B7023" t="s">
        <v>7822</v>
      </c>
      <c r="C7023" t="s">
        <v>3138</v>
      </c>
      <c r="D7023" t="s">
        <v>7823</v>
      </c>
      <c r="E7023" t="s">
        <v>3137</v>
      </c>
      <c r="F7023" s="4">
        <v>0.52949999999999997</v>
      </c>
      <c r="G7023" s="4">
        <v>0.52149999999999996</v>
      </c>
      <c r="H7023" s="4">
        <v>8.8273078362750904E-2</v>
      </c>
      <c r="I7023" s="4">
        <v>0.75</v>
      </c>
      <c r="J7023" s="4">
        <v>0.23</v>
      </c>
      <c r="K7023" s="4">
        <v>0.5</v>
      </c>
      <c r="L7023" s="4">
        <v>0.57750000000000001</v>
      </c>
      <c r="M7023" s="4">
        <v>34</v>
      </c>
    </row>
    <row r="7024" spans="1:13" x14ac:dyDescent="0.2">
      <c r="A7024" s="3">
        <v>42036</v>
      </c>
      <c r="B7024" t="s">
        <v>7830</v>
      </c>
      <c r="C7024" t="s">
        <v>3141</v>
      </c>
      <c r="D7024" t="s">
        <v>7831</v>
      </c>
      <c r="E7024" t="s">
        <v>3140</v>
      </c>
      <c r="F7024" s="4">
        <v>0.79829411764705904</v>
      </c>
      <c r="G7024" s="4">
        <v>0.79500000000000004</v>
      </c>
      <c r="H7024" s="4">
        <v>0.110610572515597</v>
      </c>
      <c r="I7024" s="4">
        <v>1.1599999999999999</v>
      </c>
      <c r="J7024" s="4">
        <v>0.56000000000000005</v>
      </c>
      <c r="K7024" s="4">
        <v>0.75</v>
      </c>
      <c r="L7024" s="4">
        <v>0.84</v>
      </c>
      <c r="M7024" s="4">
        <v>34</v>
      </c>
    </row>
    <row r="7025" spans="1:13" x14ac:dyDescent="0.2">
      <c r="A7025" s="3">
        <v>42036</v>
      </c>
      <c r="B7025" t="s">
        <v>7840</v>
      </c>
      <c r="C7025" t="s">
        <v>3144</v>
      </c>
      <c r="D7025" t="s">
        <v>7841</v>
      </c>
      <c r="E7025" t="s">
        <v>3143</v>
      </c>
      <c r="F7025" s="4">
        <v>0.497705882352941</v>
      </c>
      <c r="G7025" s="4">
        <v>0.47</v>
      </c>
      <c r="H7025" s="4">
        <v>0.13210017535183599</v>
      </c>
      <c r="I7025" s="4">
        <v>1.03</v>
      </c>
      <c r="J7025" s="4">
        <v>0.3</v>
      </c>
      <c r="K7025" s="4">
        <v>0.42</v>
      </c>
      <c r="L7025" s="4">
        <v>0.52749999999999997</v>
      </c>
      <c r="M7025" s="4">
        <v>34</v>
      </c>
    </row>
    <row r="7026" spans="1:13" x14ac:dyDescent="0.2">
      <c r="A7026" s="3">
        <v>42036</v>
      </c>
      <c r="B7026" t="s">
        <v>7860</v>
      </c>
      <c r="C7026" t="s">
        <v>3096</v>
      </c>
      <c r="D7026" t="s">
        <v>7861</v>
      </c>
      <c r="E7026" t="s">
        <v>3095</v>
      </c>
      <c r="F7026" s="4">
        <v>3.1782580645161298</v>
      </c>
      <c r="G7026" s="4">
        <v>3.19</v>
      </c>
      <c r="H7026" s="4">
        <v>0.43033560296911999</v>
      </c>
      <c r="I7026" s="4">
        <v>4.28</v>
      </c>
      <c r="J7026" s="4">
        <v>2.1</v>
      </c>
      <c r="K7026" s="4">
        <v>3.05</v>
      </c>
      <c r="L7026" s="4">
        <v>3.43</v>
      </c>
      <c r="M7026" s="4">
        <v>31</v>
      </c>
    </row>
    <row r="7027" spans="1:13" x14ac:dyDescent="0.2">
      <c r="A7027" s="3">
        <v>42036</v>
      </c>
      <c r="B7027" t="s">
        <v>9608</v>
      </c>
      <c r="C7027" t="s">
        <v>3087</v>
      </c>
      <c r="D7027" t="s">
        <v>9609</v>
      </c>
      <c r="E7027" t="s">
        <v>3086</v>
      </c>
      <c r="F7027" s="4">
        <v>2.8959375000000001</v>
      </c>
      <c r="G7027" s="4">
        <v>2.85</v>
      </c>
      <c r="H7027" s="4">
        <v>0.32136663189692599</v>
      </c>
      <c r="I7027" s="4">
        <v>3.88</v>
      </c>
      <c r="J7027" s="4">
        <v>2.34</v>
      </c>
      <c r="K7027" s="4">
        <v>2.6475</v>
      </c>
      <c r="L7027" s="4">
        <v>3.0225</v>
      </c>
      <c r="M7027" s="4">
        <v>32</v>
      </c>
    </row>
    <row r="7028" spans="1:13" x14ac:dyDescent="0.2">
      <c r="A7028" s="3">
        <v>42036</v>
      </c>
      <c r="B7028" t="s">
        <v>9640</v>
      </c>
      <c r="C7028" t="s">
        <v>3090</v>
      </c>
      <c r="D7028" t="s">
        <v>9641</v>
      </c>
      <c r="E7028" t="s">
        <v>3089</v>
      </c>
      <c r="F7028" s="4">
        <v>3.1271874999999998</v>
      </c>
      <c r="G7028" s="4">
        <v>3.09</v>
      </c>
      <c r="H7028" s="4">
        <v>0.32556882603202503</v>
      </c>
      <c r="I7028" s="4">
        <v>3.91</v>
      </c>
      <c r="J7028" s="4">
        <v>2.4</v>
      </c>
      <c r="K7028" s="4">
        <v>2.9674999999999998</v>
      </c>
      <c r="L7028" s="4">
        <v>3.2850000000000001</v>
      </c>
      <c r="M7028" s="4">
        <v>32</v>
      </c>
    </row>
    <row r="7029" spans="1:13" x14ac:dyDescent="0.2">
      <c r="A7029" s="3">
        <v>42036</v>
      </c>
      <c r="B7029" t="s">
        <v>9881</v>
      </c>
      <c r="C7029" t="s">
        <v>3108</v>
      </c>
      <c r="D7029" t="s">
        <v>9882</v>
      </c>
      <c r="E7029" t="s">
        <v>3107</v>
      </c>
      <c r="F7029" s="4">
        <v>3.12666666666667</v>
      </c>
      <c r="G7029" s="4">
        <v>3.1</v>
      </c>
      <c r="H7029" s="4">
        <v>0.25603441797618898</v>
      </c>
      <c r="I7029" s="4">
        <v>3.75</v>
      </c>
      <c r="J7029" s="4">
        <v>2.67</v>
      </c>
      <c r="K7029" s="4">
        <v>3</v>
      </c>
      <c r="L7029" s="4">
        <v>3.27</v>
      </c>
      <c r="M7029" s="4">
        <v>24</v>
      </c>
    </row>
    <row r="7030" spans="1:13" x14ac:dyDescent="0.2">
      <c r="A7030" s="3">
        <v>42036</v>
      </c>
      <c r="B7030" t="s">
        <v>9676</v>
      </c>
      <c r="C7030" t="s">
        <v>3093</v>
      </c>
      <c r="D7030" t="s">
        <v>9677</v>
      </c>
      <c r="E7030" t="s">
        <v>3092</v>
      </c>
      <c r="F7030" s="4">
        <v>3.1165217391304298</v>
      </c>
      <c r="G7030" s="4">
        <v>3.1</v>
      </c>
      <c r="H7030" s="4">
        <v>0.284550821401862</v>
      </c>
      <c r="I7030" s="4">
        <v>3.8</v>
      </c>
      <c r="J7030" s="4">
        <v>2.4500000000000002</v>
      </c>
      <c r="K7030" s="4">
        <v>3</v>
      </c>
      <c r="L7030" s="4">
        <v>3.27</v>
      </c>
      <c r="M7030" s="4">
        <v>23</v>
      </c>
    </row>
    <row r="7031" spans="1:13" x14ac:dyDescent="0.2">
      <c r="A7031" s="3">
        <v>42036</v>
      </c>
      <c r="B7031" t="s">
        <v>9883</v>
      </c>
      <c r="C7031" t="s">
        <v>3111</v>
      </c>
      <c r="D7031" t="s">
        <v>9884</v>
      </c>
      <c r="E7031" t="s">
        <v>3110</v>
      </c>
      <c r="F7031" s="4">
        <v>3.0766666666666702</v>
      </c>
      <c r="G7031" s="4">
        <v>3.05</v>
      </c>
      <c r="H7031" s="4">
        <v>0.31463804831786502</v>
      </c>
      <c r="I7031" s="4">
        <v>3.75</v>
      </c>
      <c r="J7031" s="4">
        <v>2.5</v>
      </c>
      <c r="K7031" s="4">
        <v>2.83</v>
      </c>
      <c r="L7031" s="4">
        <v>3.2774999999999999</v>
      </c>
      <c r="M7031" s="4">
        <v>24</v>
      </c>
    </row>
    <row r="7032" spans="1:13" x14ac:dyDescent="0.2">
      <c r="A7032" s="3">
        <v>42036</v>
      </c>
      <c r="B7032" t="s">
        <v>7862</v>
      </c>
      <c r="C7032" t="s">
        <v>3153</v>
      </c>
      <c r="D7032" t="s">
        <v>7863</v>
      </c>
      <c r="E7032" t="s">
        <v>3152</v>
      </c>
      <c r="F7032" s="4">
        <v>0.34596774193548402</v>
      </c>
      <c r="G7032" s="4">
        <v>0.36</v>
      </c>
      <c r="H7032" s="4">
        <v>4.6123373590814601E-2</v>
      </c>
      <c r="I7032" s="4">
        <v>0.41</v>
      </c>
      <c r="J7032" s="4">
        <v>0.24</v>
      </c>
      <c r="K7032" s="4">
        <v>0.33500000000000002</v>
      </c>
      <c r="L7032" s="4">
        <v>0.37</v>
      </c>
      <c r="M7032" s="4">
        <v>31</v>
      </c>
    </row>
    <row r="7033" spans="1:13" x14ac:dyDescent="0.2">
      <c r="A7033" s="3">
        <v>42036</v>
      </c>
      <c r="B7033" t="s">
        <v>10199</v>
      </c>
      <c r="C7033" t="s">
        <v>4324</v>
      </c>
      <c r="D7033" t="s">
        <v>10200</v>
      </c>
      <c r="E7033" t="s">
        <v>4323</v>
      </c>
      <c r="F7033" s="4">
        <v>3.0873333333333299</v>
      </c>
      <c r="G7033" s="4">
        <v>3.1</v>
      </c>
      <c r="H7033" s="4">
        <v>0.24827589399744401</v>
      </c>
      <c r="I7033" s="4">
        <v>3.5</v>
      </c>
      <c r="J7033" s="4">
        <v>2.2999999999999998</v>
      </c>
      <c r="K7033" s="4">
        <v>3</v>
      </c>
      <c r="L7033" s="4">
        <v>3.2</v>
      </c>
      <c r="M7033" s="4">
        <v>30</v>
      </c>
    </row>
    <row r="7034" spans="1:13" x14ac:dyDescent="0.2">
      <c r="A7034" s="3">
        <v>42036</v>
      </c>
      <c r="B7034" t="s">
        <v>10231</v>
      </c>
      <c r="C7034" t="s">
        <v>4327</v>
      </c>
      <c r="D7034" t="s">
        <v>10232</v>
      </c>
      <c r="E7034" t="s">
        <v>4326</v>
      </c>
      <c r="F7034" s="4">
        <v>2.90133333333333</v>
      </c>
      <c r="G7034" s="4">
        <v>2.9</v>
      </c>
      <c r="H7034" s="4">
        <v>0.238280236831274</v>
      </c>
      <c r="I7034" s="4">
        <v>3.3</v>
      </c>
      <c r="J7034" s="4">
        <v>2.2999999999999998</v>
      </c>
      <c r="K7034" s="4">
        <v>2.8</v>
      </c>
      <c r="L7034" s="4">
        <v>3</v>
      </c>
      <c r="M7034" s="4">
        <v>30</v>
      </c>
    </row>
    <row r="7035" spans="1:13" x14ac:dyDescent="0.2">
      <c r="A7035" s="3">
        <v>42036</v>
      </c>
      <c r="B7035" t="s">
        <v>9678</v>
      </c>
      <c r="C7035" t="s">
        <v>3939</v>
      </c>
      <c r="D7035" t="s">
        <v>9679</v>
      </c>
      <c r="E7035" t="s">
        <v>3947</v>
      </c>
      <c r="F7035" s="4">
        <v>14.8299090909091</v>
      </c>
      <c r="G7035" s="4">
        <v>14.84</v>
      </c>
      <c r="H7035" s="4">
        <v>0.21848260280231199</v>
      </c>
      <c r="I7035" s="4">
        <v>15.2</v>
      </c>
      <c r="J7035" s="4">
        <v>13.9</v>
      </c>
      <c r="K7035" s="4">
        <v>14.76</v>
      </c>
      <c r="L7035" s="4">
        <v>14.977</v>
      </c>
      <c r="M7035" s="4">
        <v>33</v>
      </c>
    </row>
    <row r="7036" spans="1:13" x14ac:dyDescent="0.2">
      <c r="A7036" s="3">
        <v>42036</v>
      </c>
      <c r="B7036" t="s">
        <v>9682</v>
      </c>
      <c r="C7036" t="s">
        <v>3942</v>
      </c>
      <c r="D7036" t="s">
        <v>9683</v>
      </c>
      <c r="E7036" t="s">
        <v>3949</v>
      </c>
      <c r="F7036" s="4">
        <v>14.781437499999999</v>
      </c>
      <c r="G7036" s="4">
        <v>14.8</v>
      </c>
      <c r="H7036" s="4">
        <v>0.25981940843593598</v>
      </c>
      <c r="I7036" s="4">
        <v>15.15</v>
      </c>
      <c r="J7036" s="4">
        <v>13.8</v>
      </c>
      <c r="K7036" s="4">
        <v>14.69</v>
      </c>
      <c r="L7036" s="4">
        <v>14.94</v>
      </c>
      <c r="M7036" s="4">
        <v>32</v>
      </c>
    </row>
    <row r="7037" spans="1:13" x14ac:dyDescent="0.2">
      <c r="A7037" s="3">
        <v>42036</v>
      </c>
      <c r="B7037" t="s">
        <v>9684</v>
      </c>
      <c r="C7037" t="s">
        <v>3952</v>
      </c>
      <c r="D7037" t="s">
        <v>9685</v>
      </c>
      <c r="E7037" t="s">
        <v>3951</v>
      </c>
      <c r="F7037" s="4">
        <v>14.74984375</v>
      </c>
      <c r="G7037" s="4">
        <v>14.78</v>
      </c>
      <c r="H7037" s="4">
        <v>0.28003019530446699</v>
      </c>
      <c r="I7037" s="4">
        <v>15.25</v>
      </c>
      <c r="J7037" s="4">
        <v>13.8</v>
      </c>
      <c r="K7037" s="4">
        <v>14.5975</v>
      </c>
      <c r="L7037" s="4">
        <v>14.932499999999999</v>
      </c>
      <c r="M7037" s="4">
        <v>32</v>
      </c>
    </row>
    <row r="7038" spans="1:13" x14ac:dyDescent="0.2">
      <c r="A7038" s="3">
        <v>42036</v>
      </c>
      <c r="B7038" t="s">
        <v>9644</v>
      </c>
      <c r="C7038" t="s">
        <v>3936</v>
      </c>
      <c r="D7038" t="s">
        <v>9645</v>
      </c>
      <c r="E7038" t="s">
        <v>3935</v>
      </c>
      <c r="F7038" s="4">
        <v>14.5366</v>
      </c>
      <c r="G7038" s="4">
        <v>14.5</v>
      </c>
      <c r="H7038" s="4">
        <v>0.450218783416659</v>
      </c>
      <c r="I7038" s="4">
        <v>15.590999999999999</v>
      </c>
      <c r="J7038" s="4">
        <v>13.5</v>
      </c>
      <c r="K7038" s="4">
        <v>14.25</v>
      </c>
      <c r="L7038" s="4">
        <v>14.79</v>
      </c>
      <c r="M7038" s="4">
        <v>35</v>
      </c>
    </row>
    <row r="7039" spans="1:13" x14ac:dyDescent="0.2">
      <c r="A7039" s="3">
        <v>42036</v>
      </c>
      <c r="B7039" t="s">
        <v>9680</v>
      </c>
      <c r="C7039" t="s">
        <v>3939</v>
      </c>
      <c r="D7039" t="s">
        <v>9681</v>
      </c>
      <c r="E7039" t="s">
        <v>3938</v>
      </c>
      <c r="F7039" s="4">
        <v>14.314294285714301</v>
      </c>
      <c r="G7039" s="4">
        <v>14.38</v>
      </c>
      <c r="H7039" s="4">
        <v>0.68352983193336703</v>
      </c>
      <c r="I7039" s="4">
        <v>15.846</v>
      </c>
      <c r="J7039" s="4">
        <v>13.2</v>
      </c>
      <c r="K7039" s="4">
        <v>13.835000000000001</v>
      </c>
      <c r="L7039" s="4">
        <v>14.83</v>
      </c>
      <c r="M7039" s="4">
        <v>35</v>
      </c>
    </row>
    <row r="7040" spans="1:13" x14ac:dyDescent="0.2">
      <c r="A7040" s="3">
        <v>42036</v>
      </c>
      <c r="B7040" t="s">
        <v>10183</v>
      </c>
      <c r="C7040" t="s">
        <v>3579</v>
      </c>
      <c r="D7040" t="s">
        <v>10184</v>
      </c>
      <c r="E7040" t="s">
        <v>3578</v>
      </c>
      <c r="F7040" s="4">
        <v>3.0828571428571401</v>
      </c>
      <c r="G7040" s="4">
        <v>3</v>
      </c>
      <c r="H7040" s="4">
        <v>0.31269766857585202</v>
      </c>
      <c r="I7040" s="4">
        <v>3.9</v>
      </c>
      <c r="J7040" s="4">
        <v>2.7</v>
      </c>
      <c r="K7040" s="4">
        <v>2.8</v>
      </c>
      <c r="L7040" s="4">
        <v>3.2549999999999999</v>
      </c>
      <c r="M7040" s="4">
        <v>35</v>
      </c>
    </row>
    <row r="7041" spans="1:13" x14ac:dyDescent="0.2">
      <c r="A7041" s="3">
        <v>42036</v>
      </c>
      <c r="B7041" t="s">
        <v>10201</v>
      </c>
      <c r="C7041" t="s">
        <v>3582</v>
      </c>
      <c r="D7041" t="s">
        <v>10202</v>
      </c>
      <c r="E7041" t="s">
        <v>3581</v>
      </c>
      <c r="F7041" s="4">
        <v>3.6288571428571399</v>
      </c>
      <c r="G7041" s="4">
        <v>3.5</v>
      </c>
      <c r="H7041" s="4">
        <v>0.32618806762692099</v>
      </c>
      <c r="I7041" s="4">
        <v>4.5999999999999996</v>
      </c>
      <c r="J7041" s="4">
        <v>3.1</v>
      </c>
      <c r="K7041" s="4">
        <v>3.45</v>
      </c>
      <c r="L7041" s="4">
        <v>3.8</v>
      </c>
      <c r="M7041" s="4">
        <v>35</v>
      </c>
    </row>
    <row r="7042" spans="1:13" x14ac:dyDescent="0.2">
      <c r="A7042" s="3">
        <v>42036</v>
      </c>
      <c r="B7042" t="s">
        <v>10233</v>
      </c>
      <c r="C7042" t="s">
        <v>3585</v>
      </c>
      <c r="D7042" t="s">
        <v>10234</v>
      </c>
      <c r="E7042" t="s">
        <v>3584</v>
      </c>
      <c r="F7042" s="4">
        <v>3.93307692307692</v>
      </c>
      <c r="G7042" s="4">
        <v>3.93</v>
      </c>
      <c r="H7042" s="4">
        <v>0.31799080780134797</v>
      </c>
      <c r="I7042" s="4">
        <v>4.5</v>
      </c>
      <c r="J7042" s="4">
        <v>3.48</v>
      </c>
      <c r="K7042" s="4">
        <v>3.8</v>
      </c>
      <c r="L7042" s="4">
        <v>4</v>
      </c>
      <c r="M7042" s="4">
        <v>26</v>
      </c>
    </row>
    <row r="7043" spans="1:13" x14ac:dyDescent="0.2">
      <c r="A7043" s="3">
        <v>42036</v>
      </c>
      <c r="B7043" t="s">
        <v>10203</v>
      </c>
      <c r="C7043" t="s">
        <v>3594</v>
      </c>
      <c r="D7043" t="s">
        <v>10204</v>
      </c>
      <c r="E7043" t="s">
        <v>3593</v>
      </c>
      <c r="F7043" s="4">
        <v>2.9029411764705899</v>
      </c>
      <c r="G7043" s="4">
        <v>2.95</v>
      </c>
      <c r="H7043" s="4">
        <v>0.34443215817698097</v>
      </c>
      <c r="I7043" s="4">
        <v>3.5</v>
      </c>
      <c r="J7043" s="4">
        <v>2.12</v>
      </c>
      <c r="K7043" s="4">
        <v>2.7</v>
      </c>
      <c r="L7043" s="4">
        <v>3.1150000000000002</v>
      </c>
      <c r="M7043" s="4">
        <v>34</v>
      </c>
    </row>
    <row r="7044" spans="1:13" x14ac:dyDescent="0.2">
      <c r="A7044" s="3">
        <v>42036</v>
      </c>
      <c r="B7044" t="s">
        <v>10235</v>
      </c>
      <c r="C7044" t="s">
        <v>3606</v>
      </c>
      <c r="D7044" t="s">
        <v>10236</v>
      </c>
      <c r="E7044" t="s">
        <v>3605</v>
      </c>
      <c r="F7044" s="4">
        <v>3.36066666666667</v>
      </c>
      <c r="G7044" s="4">
        <v>3.2050000000000001</v>
      </c>
      <c r="H7044" s="4">
        <v>0.53481503946390796</v>
      </c>
      <c r="I7044" s="4">
        <v>5.49</v>
      </c>
      <c r="J7044" s="4">
        <v>2.6</v>
      </c>
      <c r="K7044" s="4">
        <v>3.1</v>
      </c>
      <c r="L7044" s="4">
        <v>3.5225</v>
      </c>
      <c r="M7044" s="4">
        <v>30</v>
      </c>
    </row>
    <row r="7045" spans="1:13" x14ac:dyDescent="0.2">
      <c r="A7045" s="3">
        <v>42036</v>
      </c>
      <c r="B7045" t="s">
        <v>10205</v>
      </c>
      <c r="C7045" t="s">
        <v>3597</v>
      </c>
      <c r="D7045" t="s">
        <v>10206</v>
      </c>
      <c r="E7045" t="s">
        <v>3596</v>
      </c>
      <c r="F7045" s="4">
        <v>3.06676470588235</v>
      </c>
      <c r="G7045" s="4">
        <v>3.02</v>
      </c>
      <c r="H7045" s="4">
        <v>0.347604098977081</v>
      </c>
      <c r="I7045" s="4">
        <v>4</v>
      </c>
      <c r="J7045" s="4">
        <v>2.5499999999999998</v>
      </c>
      <c r="K7045" s="4">
        <v>2.8250000000000002</v>
      </c>
      <c r="L7045" s="4">
        <v>3.2749999999999999</v>
      </c>
      <c r="M7045" s="4">
        <v>34</v>
      </c>
    </row>
    <row r="7046" spans="1:13" x14ac:dyDescent="0.2">
      <c r="A7046" s="3">
        <v>42036</v>
      </c>
      <c r="B7046" t="s">
        <v>10237</v>
      </c>
      <c r="C7046" t="s">
        <v>3609</v>
      </c>
      <c r="D7046" t="s">
        <v>10238</v>
      </c>
      <c r="E7046" t="s">
        <v>3608</v>
      </c>
      <c r="F7046" s="4">
        <v>3.5763333333333298</v>
      </c>
      <c r="G7046" s="4">
        <v>3.55</v>
      </c>
      <c r="H7046" s="4">
        <v>0.468552306970968</v>
      </c>
      <c r="I7046" s="4">
        <v>4.49</v>
      </c>
      <c r="J7046" s="4">
        <v>2.54</v>
      </c>
      <c r="K7046" s="4">
        <v>3.3</v>
      </c>
      <c r="L7046" s="4">
        <v>3.9</v>
      </c>
      <c r="M7046" s="4">
        <v>30</v>
      </c>
    </row>
    <row r="7047" spans="1:13" x14ac:dyDescent="0.2">
      <c r="A7047" s="3">
        <v>42036</v>
      </c>
      <c r="B7047" t="s">
        <v>10207</v>
      </c>
      <c r="C7047" t="s">
        <v>3600</v>
      </c>
      <c r="D7047" t="s">
        <v>10208</v>
      </c>
      <c r="E7047" t="s">
        <v>3599</v>
      </c>
      <c r="F7047" s="4">
        <v>3.20705882352941</v>
      </c>
      <c r="G7047" s="4">
        <v>3.1</v>
      </c>
      <c r="H7047" s="4">
        <v>0.49145134110851901</v>
      </c>
      <c r="I7047" s="4">
        <v>5.08</v>
      </c>
      <c r="J7047" s="4">
        <v>2.6</v>
      </c>
      <c r="K7047" s="4">
        <v>2.9</v>
      </c>
      <c r="L7047" s="4">
        <v>3.4</v>
      </c>
      <c r="M7047" s="4">
        <v>34</v>
      </c>
    </row>
    <row r="7048" spans="1:13" x14ac:dyDescent="0.2">
      <c r="A7048" s="3">
        <v>42036</v>
      </c>
      <c r="B7048" t="s">
        <v>10239</v>
      </c>
      <c r="C7048" t="s">
        <v>3612</v>
      </c>
      <c r="D7048" t="s">
        <v>10240</v>
      </c>
      <c r="E7048" t="s">
        <v>3611</v>
      </c>
      <c r="F7048" s="4">
        <v>3.5840000000000001</v>
      </c>
      <c r="G7048" s="4">
        <v>3.6</v>
      </c>
      <c r="H7048" s="4">
        <v>0.36444194466949398</v>
      </c>
      <c r="I7048" s="4">
        <v>4.3</v>
      </c>
      <c r="J7048" s="4">
        <v>2.36</v>
      </c>
      <c r="K7048" s="4">
        <v>3.4775</v>
      </c>
      <c r="L7048" s="4">
        <v>3.7749999999999999</v>
      </c>
      <c r="M7048" s="4">
        <v>30</v>
      </c>
    </row>
    <row r="7049" spans="1:13" x14ac:dyDescent="0.2">
      <c r="A7049" s="3">
        <v>42036</v>
      </c>
      <c r="B7049" t="s">
        <v>10209</v>
      </c>
      <c r="C7049" t="s">
        <v>3603</v>
      </c>
      <c r="D7049" t="s">
        <v>10210</v>
      </c>
      <c r="E7049" t="s">
        <v>3602</v>
      </c>
      <c r="F7049" s="4">
        <v>3.14794117647059</v>
      </c>
      <c r="G7049" s="4">
        <v>3.1</v>
      </c>
      <c r="H7049" s="4">
        <v>0.470291846279905</v>
      </c>
      <c r="I7049" s="4">
        <v>4.3</v>
      </c>
      <c r="J7049" s="4">
        <v>2.2000000000000002</v>
      </c>
      <c r="K7049" s="4">
        <v>2.8</v>
      </c>
      <c r="L7049" s="4">
        <v>3.4</v>
      </c>
      <c r="M7049" s="4">
        <v>34</v>
      </c>
    </row>
    <row r="7050" spans="1:13" x14ac:dyDescent="0.2">
      <c r="A7050" s="3">
        <v>42036</v>
      </c>
      <c r="B7050" t="s">
        <v>10241</v>
      </c>
      <c r="C7050" t="s">
        <v>3615</v>
      </c>
      <c r="D7050" t="s">
        <v>10242</v>
      </c>
      <c r="E7050" t="s">
        <v>3614</v>
      </c>
      <c r="F7050" s="4">
        <v>3.7286666666666699</v>
      </c>
      <c r="G7050" s="4">
        <v>3.7</v>
      </c>
      <c r="H7050" s="4">
        <v>0.59469339149267297</v>
      </c>
      <c r="I7050" s="4">
        <v>4.6900000000000004</v>
      </c>
      <c r="J7050" s="4">
        <v>1.43</v>
      </c>
      <c r="K7050" s="4">
        <v>3.5</v>
      </c>
      <c r="L7050" s="4">
        <v>4.1749999999999998</v>
      </c>
      <c r="M7050" s="4">
        <v>30</v>
      </c>
    </row>
    <row r="7051" spans="1:13" x14ac:dyDescent="0.2">
      <c r="A7051" s="3">
        <v>42036</v>
      </c>
      <c r="B7051" t="s">
        <v>10213</v>
      </c>
      <c r="C7051" t="s">
        <v>3870</v>
      </c>
      <c r="D7051" t="s">
        <v>10214</v>
      </c>
      <c r="E7051" t="s">
        <v>3869</v>
      </c>
      <c r="F7051" s="4">
        <v>0.75700000000000001</v>
      </c>
      <c r="G7051" s="4">
        <v>0.755</v>
      </c>
      <c r="H7051" s="4">
        <v>0.20123565656633599</v>
      </c>
      <c r="I7051" s="4">
        <v>1.3</v>
      </c>
      <c r="J7051" s="4">
        <v>0.33</v>
      </c>
      <c r="K7051" s="4">
        <v>0.69499999999999995</v>
      </c>
      <c r="L7051" s="4">
        <v>0.86250000000000004</v>
      </c>
      <c r="M7051" s="4">
        <v>20</v>
      </c>
    </row>
    <row r="7052" spans="1:13" x14ac:dyDescent="0.2">
      <c r="A7052" s="3">
        <v>42036</v>
      </c>
      <c r="B7052" t="s">
        <v>10243</v>
      </c>
      <c r="C7052" t="s">
        <v>3882</v>
      </c>
      <c r="D7052" t="s">
        <v>10244</v>
      </c>
      <c r="E7052" t="s">
        <v>3881</v>
      </c>
      <c r="F7052" s="4">
        <v>0.88249999999999995</v>
      </c>
      <c r="G7052" s="4">
        <v>0.9</v>
      </c>
      <c r="H7052" s="4">
        <v>0.308361259996561</v>
      </c>
      <c r="I7052" s="4">
        <v>1.69</v>
      </c>
      <c r="J7052" s="4">
        <v>0.4</v>
      </c>
      <c r="K7052" s="4">
        <v>0.73750000000000004</v>
      </c>
      <c r="L7052" s="4">
        <v>1.085</v>
      </c>
      <c r="M7052" s="4">
        <v>16</v>
      </c>
    </row>
    <row r="7053" spans="1:13" x14ac:dyDescent="0.2">
      <c r="A7053" s="3">
        <v>42036</v>
      </c>
      <c r="B7053" t="s">
        <v>10217</v>
      </c>
      <c r="C7053" t="s">
        <v>3873</v>
      </c>
      <c r="D7053" t="s">
        <v>10218</v>
      </c>
      <c r="E7053" t="s">
        <v>3872</v>
      </c>
      <c r="F7053" s="4">
        <v>0.79949999999999999</v>
      </c>
      <c r="G7053" s="4">
        <v>0.8</v>
      </c>
      <c r="H7053" s="4">
        <v>0.15866134076274399</v>
      </c>
      <c r="I7053" s="4">
        <v>1.1000000000000001</v>
      </c>
      <c r="J7053" s="4">
        <v>0.55000000000000004</v>
      </c>
      <c r="K7053" s="4">
        <v>0.7</v>
      </c>
      <c r="L7053" s="4">
        <v>0.9</v>
      </c>
      <c r="M7053" s="4">
        <v>20</v>
      </c>
    </row>
    <row r="7054" spans="1:13" x14ac:dyDescent="0.2">
      <c r="A7054" s="3">
        <v>42036</v>
      </c>
      <c r="B7054" t="s">
        <v>10245</v>
      </c>
      <c r="C7054" t="s">
        <v>3885</v>
      </c>
      <c r="D7054" t="s">
        <v>10246</v>
      </c>
      <c r="E7054" t="s">
        <v>3884</v>
      </c>
      <c r="F7054" s="4">
        <v>0.75187499999999996</v>
      </c>
      <c r="G7054" s="4">
        <v>0.86</v>
      </c>
      <c r="H7054" s="4">
        <v>0.33786030150542001</v>
      </c>
      <c r="I7054" s="4">
        <v>1.08</v>
      </c>
      <c r="J7054" s="4">
        <v>-0.38</v>
      </c>
      <c r="K7054" s="4">
        <v>0.6875</v>
      </c>
      <c r="L7054" s="4">
        <v>0.9</v>
      </c>
      <c r="M7054" s="4">
        <v>16</v>
      </c>
    </row>
    <row r="7055" spans="1:13" x14ac:dyDescent="0.2">
      <c r="A7055" s="3">
        <v>42036</v>
      </c>
      <c r="B7055" t="s">
        <v>10221</v>
      </c>
      <c r="C7055" t="s">
        <v>3876</v>
      </c>
      <c r="D7055" t="s">
        <v>10222</v>
      </c>
      <c r="E7055" t="s">
        <v>3875</v>
      </c>
      <c r="F7055" s="4">
        <v>0.84499999999999997</v>
      </c>
      <c r="G7055" s="4">
        <v>0.9</v>
      </c>
      <c r="H7055" s="4">
        <v>0.234240092752354</v>
      </c>
      <c r="I7055" s="4">
        <v>1.2</v>
      </c>
      <c r="J7055" s="4">
        <v>0.5</v>
      </c>
      <c r="K7055" s="4">
        <v>0.68500000000000005</v>
      </c>
      <c r="L7055" s="4">
        <v>1.07</v>
      </c>
      <c r="M7055" s="4">
        <v>20</v>
      </c>
    </row>
    <row r="7056" spans="1:13" x14ac:dyDescent="0.2">
      <c r="A7056" s="3">
        <v>42036</v>
      </c>
      <c r="B7056" t="s">
        <v>10247</v>
      </c>
      <c r="C7056" t="s">
        <v>3888</v>
      </c>
      <c r="D7056" t="s">
        <v>10248</v>
      </c>
      <c r="E7056" t="s">
        <v>3887</v>
      </c>
      <c r="F7056" s="4">
        <v>1.0131250000000001</v>
      </c>
      <c r="G7056" s="4">
        <v>1.04</v>
      </c>
      <c r="H7056" s="4">
        <v>0.19282872365564899</v>
      </c>
      <c r="I7056" s="4">
        <v>1.4</v>
      </c>
      <c r="J7056" s="4">
        <v>0.71</v>
      </c>
      <c r="K7056" s="4">
        <v>0.875</v>
      </c>
      <c r="L7056" s="4">
        <v>1.1000000000000001</v>
      </c>
      <c r="M7056" s="4">
        <v>16</v>
      </c>
    </row>
    <row r="7057" spans="1:13" x14ac:dyDescent="0.2">
      <c r="A7057" s="3">
        <v>42036</v>
      </c>
      <c r="B7057" t="s">
        <v>10225</v>
      </c>
      <c r="C7057" t="s">
        <v>3879</v>
      </c>
      <c r="D7057" t="s">
        <v>10226</v>
      </c>
      <c r="E7057" t="s">
        <v>3878</v>
      </c>
      <c r="F7057" s="4">
        <v>0.80300000000000005</v>
      </c>
      <c r="G7057" s="4">
        <v>0.81</v>
      </c>
      <c r="H7057" s="4">
        <v>0.18815167453833301</v>
      </c>
      <c r="I7057" s="4">
        <v>1.1000000000000001</v>
      </c>
      <c r="J7057" s="4">
        <v>0.4</v>
      </c>
      <c r="K7057" s="4">
        <v>0.68</v>
      </c>
      <c r="L7057" s="4">
        <v>0.95499999999999996</v>
      </c>
      <c r="M7057" s="4">
        <v>20</v>
      </c>
    </row>
    <row r="7058" spans="1:13" x14ac:dyDescent="0.2">
      <c r="A7058" s="3">
        <v>42036</v>
      </c>
      <c r="B7058" t="s">
        <v>10249</v>
      </c>
      <c r="C7058" t="s">
        <v>3891</v>
      </c>
      <c r="D7058" t="s">
        <v>10250</v>
      </c>
      <c r="E7058" t="s">
        <v>3890</v>
      </c>
      <c r="F7058" s="4">
        <v>0.96312500000000001</v>
      </c>
      <c r="G7058" s="4">
        <v>0.93</v>
      </c>
      <c r="H7058" s="4">
        <v>0.204473918467205</v>
      </c>
      <c r="I7058" s="4">
        <v>1.4</v>
      </c>
      <c r="J7058" s="4">
        <v>0.7</v>
      </c>
      <c r="K7058" s="4">
        <v>0.80249999999999999</v>
      </c>
      <c r="L7058" s="4">
        <v>1.085</v>
      </c>
      <c r="M7058" s="4">
        <v>16</v>
      </c>
    </row>
    <row r="7059" spans="1:13" x14ac:dyDescent="0.2">
      <c r="A7059" s="3">
        <v>42064</v>
      </c>
      <c r="B7059" t="s">
        <v>9634</v>
      </c>
      <c r="C7059" t="s">
        <v>3927</v>
      </c>
      <c r="D7059" t="s">
        <v>9635</v>
      </c>
      <c r="E7059" t="s">
        <v>3926</v>
      </c>
      <c r="F7059" s="4">
        <v>6.2395833333333304</v>
      </c>
      <c r="G7059" s="4">
        <v>6.23</v>
      </c>
      <c r="H7059" s="4">
        <v>0.35221632639574002</v>
      </c>
      <c r="I7059" s="4">
        <v>6.95</v>
      </c>
      <c r="J7059" s="4">
        <v>5.5</v>
      </c>
      <c r="K7059" s="4">
        <v>6.0750000000000002</v>
      </c>
      <c r="L7059" s="4">
        <v>6.3125</v>
      </c>
      <c r="M7059" s="4">
        <v>24</v>
      </c>
    </row>
    <row r="7060" spans="1:13" x14ac:dyDescent="0.2">
      <c r="A7060" s="3">
        <v>42064</v>
      </c>
      <c r="B7060" t="s">
        <v>9646</v>
      </c>
      <c r="C7060" t="s">
        <v>3930</v>
      </c>
      <c r="D7060" t="s">
        <v>9647</v>
      </c>
      <c r="E7060" t="s">
        <v>3929</v>
      </c>
      <c r="F7060" s="4">
        <v>6.7513043478260899</v>
      </c>
      <c r="G7060" s="4">
        <v>6.6</v>
      </c>
      <c r="H7060" s="4">
        <v>0.525549966034076</v>
      </c>
      <c r="I7060" s="4">
        <v>8.1999999999999993</v>
      </c>
      <c r="J7060" s="4">
        <v>5.85</v>
      </c>
      <c r="K7060" s="4">
        <v>6.5</v>
      </c>
      <c r="L7060" s="4">
        <v>7</v>
      </c>
      <c r="M7060" s="4">
        <v>23</v>
      </c>
    </row>
    <row r="7061" spans="1:13" x14ac:dyDescent="0.2">
      <c r="A7061" s="3">
        <v>42064</v>
      </c>
      <c r="B7061" t="s">
        <v>9670</v>
      </c>
      <c r="C7061" t="s">
        <v>3933</v>
      </c>
      <c r="D7061" t="s">
        <v>9671</v>
      </c>
      <c r="E7061" t="s">
        <v>3932</v>
      </c>
      <c r="F7061" s="4">
        <v>7.0015789473684196</v>
      </c>
      <c r="G7061" s="4">
        <v>7</v>
      </c>
      <c r="H7061" s="4">
        <v>0.81932399749152796</v>
      </c>
      <c r="I7061" s="4">
        <v>8.64</v>
      </c>
      <c r="J7061" s="4">
        <v>5.22</v>
      </c>
      <c r="K7061" s="4">
        <v>6.6</v>
      </c>
      <c r="L7061" s="4">
        <v>7.38</v>
      </c>
      <c r="M7061" s="4">
        <v>19</v>
      </c>
    </row>
    <row r="7062" spans="1:13" x14ac:dyDescent="0.2">
      <c r="A7062" s="3">
        <v>42064</v>
      </c>
      <c r="B7062" t="s">
        <v>9604</v>
      </c>
      <c r="C7062" t="s">
        <v>3918</v>
      </c>
      <c r="D7062" t="s">
        <v>9605</v>
      </c>
      <c r="E7062" t="s">
        <v>3917</v>
      </c>
      <c r="F7062" s="4">
        <v>3.6075935483870998</v>
      </c>
      <c r="G7062" s="4">
        <v>3.6</v>
      </c>
      <c r="H7062" s="4">
        <v>0.27575046924769198</v>
      </c>
      <c r="I7062" s="4">
        <v>4.0999999999999996</v>
      </c>
      <c r="J7062" s="4">
        <v>2.8</v>
      </c>
      <c r="K7062" s="4">
        <v>3.4849999999999999</v>
      </c>
      <c r="L7062" s="4">
        <v>3.7749999999999999</v>
      </c>
      <c r="M7062" s="4">
        <v>31</v>
      </c>
    </row>
    <row r="7063" spans="1:13" x14ac:dyDescent="0.2">
      <c r="A7063" s="3">
        <v>42064</v>
      </c>
      <c r="B7063" t="s">
        <v>9636</v>
      </c>
      <c r="C7063" t="s">
        <v>3921</v>
      </c>
      <c r="D7063" t="s">
        <v>9637</v>
      </c>
      <c r="E7063" t="s">
        <v>3920</v>
      </c>
      <c r="F7063" s="4">
        <v>4.3628600000000004</v>
      </c>
      <c r="G7063" s="4">
        <v>4.3499999999999996</v>
      </c>
      <c r="H7063" s="4">
        <v>0.49969426004031797</v>
      </c>
      <c r="I7063" s="4">
        <v>5.69</v>
      </c>
      <c r="J7063" s="4">
        <v>3.47</v>
      </c>
      <c r="K7063" s="4">
        <v>4</v>
      </c>
      <c r="L7063" s="4">
        <v>4.7300000000000004</v>
      </c>
      <c r="M7063" s="4">
        <v>30</v>
      </c>
    </row>
    <row r="7064" spans="1:13" x14ac:dyDescent="0.2">
      <c r="A7064" s="3">
        <v>42064</v>
      </c>
      <c r="B7064" t="s">
        <v>9672</v>
      </c>
      <c r="C7064" t="s">
        <v>3924</v>
      </c>
      <c r="D7064" t="s">
        <v>9673</v>
      </c>
      <c r="E7064" t="s">
        <v>3923</v>
      </c>
      <c r="F7064" s="4">
        <v>4.9467499999999998</v>
      </c>
      <c r="G7064" s="4">
        <v>5</v>
      </c>
      <c r="H7064" s="4">
        <v>0.72988681037019798</v>
      </c>
      <c r="I7064" s="4">
        <v>6.21</v>
      </c>
      <c r="J7064" s="4">
        <v>3.41</v>
      </c>
      <c r="K7064" s="4">
        <v>4.5</v>
      </c>
      <c r="L7064" s="4">
        <v>5.4175000000000004</v>
      </c>
      <c r="M7064" s="4">
        <v>22</v>
      </c>
    </row>
    <row r="7065" spans="1:13" x14ac:dyDescent="0.2">
      <c r="A7065" s="3">
        <v>42064</v>
      </c>
      <c r="B7065" t="s">
        <v>10195</v>
      </c>
      <c r="C7065" t="s">
        <v>3988</v>
      </c>
      <c r="D7065" t="s">
        <v>10196</v>
      </c>
      <c r="E7065" t="s">
        <v>3987</v>
      </c>
      <c r="F7065" s="4">
        <v>4.0757142857142901</v>
      </c>
      <c r="G7065" s="4">
        <v>4.0599999999999996</v>
      </c>
      <c r="H7065" s="4">
        <v>0.38071500540944703</v>
      </c>
      <c r="I7065" s="4">
        <v>4.63</v>
      </c>
      <c r="J7065" s="4">
        <v>3.2</v>
      </c>
      <c r="K7065" s="4">
        <v>3.8475000000000001</v>
      </c>
      <c r="L7065" s="4">
        <v>4.4000000000000004</v>
      </c>
      <c r="M7065" s="4">
        <v>28</v>
      </c>
    </row>
    <row r="7066" spans="1:13" x14ac:dyDescent="0.2">
      <c r="A7066" s="3">
        <v>42064</v>
      </c>
      <c r="B7066" t="s">
        <v>10227</v>
      </c>
      <c r="C7066" t="s">
        <v>3991</v>
      </c>
      <c r="D7066" t="s">
        <v>10228</v>
      </c>
      <c r="E7066" t="s">
        <v>3990</v>
      </c>
      <c r="F7066" s="4">
        <v>3.9492592592592599</v>
      </c>
      <c r="G7066" s="4">
        <v>4</v>
      </c>
      <c r="H7066" s="4">
        <v>0.41002744679168401</v>
      </c>
      <c r="I7066" s="4">
        <v>4.54</v>
      </c>
      <c r="J7066" s="4">
        <v>3.1</v>
      </c>
      <c r="K7066" s="4">
        <v>3.65</v>
      </c>
      <c r="L7066" s="4">
        <v>4.25</v>
      </c>
      <c r="M7066" s="4">
        <v>27</v>
      </c>
    </row>
    <row r="7067" spans="1:13" x14ac:dyDescent="0.2">
      <c r="A7067" s="3">
        <v>42064</v>
      </c>
      <c r="B7067" t="s">
        <v>10197</v>
      </c>
      <c r="C7067" t="s">
        <v>3994</v>
      </c>
      <c r="D7067" t="s">
        <v>10198</v>
      </c>
      <c r="E7067" t="s">
        <v>3993</v>
      </c>
      <c r="F7067" s="4">
        <v>4.4903333333333304</v>
      </c>
      <c r="G7067" s="4">
        <v>4.5</v>
      </c>
      <c r="H7067" s="4">
        <v>0.18577857293272401</v>
      </c>
      <c r="I7067" s="4">
        <v>4.9000000000000004</v>
      </c>
      <c r="J7067" s="4">
        <v>4.2</v>
      </c>
      <c r="K7067" s="4">
        <v>4.3624999999999998</v>
      </c>
      <c r="L7067" s="4">
        <v>4.5999999999999996</v>
      </c>
      <c r="M7067" s="4">
        <v>30</v>
      </c>
    </row>
    <row r="7068" spans="1:13" x14ac:dyDescent="0.2">
      <c r="A7068" s="3">
        <v>42064</v>
      </c>
      <c r="B7068" t="s">
        <v>10229</v>
      </c>
      <c r="C7068" t="s">
        <v>3997</v>
      </c>
      <c r="D7068" t="s">
        <v>10230</v>
      </c>
      <c r="E7068" t="s">
        <v>3996</v>
      </c>
      <c r="F7068" s="4">
        <v>4.3275862068965498</v>
      </c>
      <c r="G7068" s="4">
        <v>4.3</v>
      </c>
      <c r="H7068" s="4">
        <v>0.27732980845934802</v>
      </c>
      <c r="I7068" s="4">
        <v>4.9000000000000004</v>
      </c>
      <c r="J7068" s="4">
        <v>3.8</v>
      </c>
      <c r="K7068" s="4">
        <v>4.2</v>
      </c>
      <c r="L7068" s="4">
        <v>4.5</v>
      </c>
      <c r="M7068" s="4">
        <v>29</v>
      </c>
    </row>
    <row r="7069" spans="1:13" x14ac:dyDescent="0.2">
      <c r="A7069" s="3">
        <v>42064</v>
      </c>
      <c r="B7069" t="s">
        <v>7758</v>
      </c>
      <c r="C7069" t="s">
        <v>3906</v>
      </c>
      <c r="D7069" t="s">
        <v>7759</v>
      </c>
      <c r="E7069" t="s">
        <v>3905</v>
      </c>
      <c r="F7069" s="4">
        <v>3.82645161290323</v>
      </c>
      <c r="G7069" s="4">
        <v>3.75</v>
      </c>
      <c r="H7069" s="4">
        <v>0.49206062219403301</v>
      </c>
      <c r="I7069" s="4">
        <v>6</v>
      </c>
      <c r="J7069" s="4">
        <v>3</v>
      </c>
      <c r="K7069" s="4">
        <v>3.625</v>
      </c>
      <c r="L7069" s="4">
        <v>4</v>
      </c>
      <c r="M7069" s="4">
        <v>31</v>
      </c>
    </row>
    <row r="7070" spans="1:13" x14ac:dyDescent="0.2">
      <c r="A7070" s="3">
        <v>42064</v>
      </c>
      <c r="B7070" t="s">
        <v>7864</v>
      </c>
      <c r="C7070" t="s">
        <v>4436</v>
      </c>
      <c r="D7070" t="s">
        <v>7865</v>
      </c>
      <c r="E7070" t="s">
        <v>4435</v>
      </c>
      <c r="F7070" s="4">
        <v>4.6886363636363599</v>
      </c>
      <c r="G7070" s="4">
        <v>4.6749999999999998</v>
      </c>
      <c r="H7070" s="4">
        <v>0.58775841696223896</v>
      </c>
      <c r="I7070" s="4">
        <v>6.5</v>
      </c>
      <c r="J7070" s="4">
        <v>3.5</v>
      </c>
      <c r="K7070" s="4">
        <v>4.5</v>
      </c>
      <c r="L7070" s="4">
        <v>4.7874999999999996</v>
      </c>
      <c r="M7070" s="4">
        <v>22</v>
      </c>
    </row>
    <row r="7071" spans="1:13" x14ac:dyDescent="0.2">
      <c r="A7071" s="3">
        <v>42064</v>
      </c>
      <c r="B7071" t="s">
        <v>7678</v>
      </c>
      <c r="C7071" t="s">
        <v>3897</v>
      </c>
      <c r="D7071" t="s">
        <v>7679</v>
      </c>
      <c r="E7071" t="s">
        <v>3896</v>
      </c>
      <c r="F7071" s="4">
        <v>3.1611764705882401</v>
      </c>
      <c r="G7071" s="4">
        <v>3</v>
      </c>
      <c r="H7071" s="4">
        <v>0.47920872093219302</v>
      </c>
      <c r="I7071" s="4">
        <v>5.7</v>
      </c>
      <c r="J7071" s="4">
        <v>3</v>
      </c>
      <c r="K7071" s="4">
        <v>3</v>
      </c>
      <c r="L7071" s="4">
        <v>3.06</v>
      </c>
      <c r="M7071" s="4">
        <v>34</v>
      </c>
    </row>
    <row r="7072" spans="1:13" x14ac:dyDescent="0.2">
      <c r="A7072" s="3">
        <v>42064</v>
      </c>
      <c r="B7072" t="s">
        <v>7784</v>
      </c>
      <c r="C7072" t="s">
        <v>3909</v>
      </c>
      <c r="D7072" t="s">
        <v>7785</v>
      </c>
      <c r="E7072" t="s">
        <v>3908</v>
      </c>
      <c r="F7072" s="4">
        <v>4.0916129032258102</v>
      </c>
      <c r="G7072" s="4">
        <v>4</v>
      </c>
      <c r="H7072" s="4">
        <v>0.57185136049031404</v>
      </c>
      <c r="I7072" s="4">
        <v>6.5</v>
      </c>
      <c r="J7072" s="4">
        <v>3</v>
      </c>
      <c r="K7072" s="4">
        <v>3.75</v>
      </c>
      <c r="L7072" s="4">
        <v>4.25</v>
      </c>
      <c r="M7072" s="4">
        <v>31</v>
      </c>
    </row>
    <row r="7073" spans="1:13" x14ac:dyDescent="0.2">
      <c r="A7073" s="3">
        <v>42064</v>
      </c>
      <c r="B7073" t="s">
        <v>7712</v>
      </c>
      <c r="C7073" t="s">
        <v>3900</v>
      </c>
      <c r="D7073" t="s">
        <v>7713</v>
      </c>
      <c r="E7073" t="s">
        <v>3899</v>
      </c>
      <c r="F7073" s="4">
        <v>3.3564705882352901</v>
      </c>
      <c r="G7073" s="4">
        <v>3.25</v>
      </c>
      <c r="H7073" s="4">
        <v>0.50742894623027801</v>
      </c>
      <c r="I7073" s="4">
        <v>6</v>
      </c>
      <c r="J7073" s="4">
        <v>3</v>
      </c>
      <c r="K7073" s="4">
        <v>3.25</v>
      </c>
      <c r="L7073" s="4">
        <v>3.5</v>
      </c>
      <c r="M7073" s="4">
        <v>34</v>
      </c>
    </row>
    <row r="7074" spans="1:13" x14ac:dyDescent="0.2">
      <c r="A7074" s="3">
        <v>42064</v>
      </c>
      <c r="B7074" t="s">
        <v>7810</v>
      </c>
      <c r="C7074" t="s">
        <v>3912</v>
      </c>
      <c r="D7074" t="s">
        <v>7811</v>
      </c>
      <c r="E7074" t="s">
        <v>3911</v>
      </c>
      <c r="F7074" s="4">
        <v>4.3063333333333302</v>
      </c>
      <c r="G7074" s="4">
        <v>4.25</v>
      </c>
      <c r="H7074" s="4">
        <v>0.53642805432906304</v>
      </c>
      <c r="I7074" s="4">
        <v>6.5</v>
      </c>
      <c r="J7074" s="4">
        <v>3.5</v>
      </c>
      <c r="K7074" s="4">
        <v>4</v>
      </c>
      <c r="L7074" s="4">
        <v>4.5</v>
      </c>
      <c r="M7074" s="4">
        <v>30</v>
      </c>
    </row>
    <row r="7075" spans="1:13" x14ac:dyDescent="0.2">
      <c r="A7075" s="3">
        <v>42064</v>
      </c>
      <c r="B7075" t="s">
        <v>7730</v>
      </c>
      <c r="C7075" t="s">
        <v>3903</v>
      </c>
      <c r="D7075" t="s">
        <v>7731</v>
      </c>
      <c r="E7075" t="s">
        <v>3902</v>
      </c>
      <c r="F7075" s="4">
        <v>3.6235294117647099</v>
      </c>
      <c r="G7075" s="4">
        <v>3.5</v>
      </c>
      <c r="H7075" s="4">
        <v>0.46469854909712899</v>
      </c>
      <c r="I7075" s="4">
        <v>6</v>
      </c>
      <c r="J7075" s="4">
        <v>3</v>
      </c>
      <c r="K7075" s="4">
        <v>3.5</v>
      </c>
      <c r="L7075" s="4">
        <v>3.75</v>
      </c>
      <c r="M7075" s="4">
        <v>34</v>
      </c>
    </row>
    <row r="7076" spans="1:13" x14ac:dyDescent="0.2">
      <c r="A7076" s="3">
        <v>42064</v>
      </c>
      <c r="B7076" t="s">
        <v>7836</v>
      </c>
      <c r="C7076" t="s">
        <v>3915</v>
      </c>
      <c r="D7076" t="s">
        <v>7837</v>
      </c>
      <c r="E7076" t="s">
        <v>3914</v>
      </c>
      <c r="F7076" s="4">
        <v>4.4733333333333301</v>
      </c>
      <c r="G7076" s="4">
        <v>4.5</v>
      </c>
      <c r="H7076" s="4">
        <v>0.52665720928508497</v>
      </c>
      <c r="I7076" s="4">
        <v>6.5</v>
      </c>
      <c r="J7076" s="4">
        <v>3.5</v>
      </c>
      <c r="K7076" s="4">
        <v>4.25</v>
      </c>
      <c r="L7076" s="4">
        <v>4.5</v>
      </c>
      <c r="M7076" s="4">
        <v>30</v>
      </c>
    </row>
    <row r="7077" spans="1:13" x14ac:dyDescent="0.2">
      <c r="A7077" s="3">
        <v>42064</v>
      </c>
      <c r="B7077" t="s">
        <v>7866</v>
      </c>
      <c r="C7077" t="s">
        <v>3081</v>
      </c>
      <c r="D7077" t="s">
        <v>7867</v>
      </c>
      <c r="E7077" t="s">
        <v>3080</v>
      </c>
      <c r="F7077" s="4">
        <v>3.6880000000000002</v>
      </c>
      <c r="G7077" s="4">
        <v>3.66</v>
      </c>
      <c r="H7077" s="4">
        <v>0.27648848502775097</v>
      </c>
      <c r="I7077" s="4">
        <v>4.43</v>
      </c>
      <c r="J7077" s="4">
        <v>3</v>
      </c>
      <c r="K7077" s="4">
        <v>3.55</v>
      </c>
      <c r="L7077" s="4">
        <v>3.8450000000000002</v>
      </c>
      <c r="M7077" s="4">
        <v>35</v>
      </c>
    </row>
    <row r="7078" spans="1:13" x14ac:dyDescent="0.2">
      <c r="A7078" s="3">
        <v>42064</v>
      </c>
      <c r="B7078" t="s">
        <v>9598</v>
      </c>
      <c r="C7078" t="s">
        <v>3072</v>
      </c>
      <c r="D7078" t="s">
        <v>9599</v>
      </c>
      <c r="E7078" t="s">
        <v>3071</v>
      </c>
      <c r="F7078" s="4">
        <v>3.1059999999999999</v>
      </c>
      <c r="G7078" s="4">
        <v>3.09</v>
      </c>
      <c r="H7078" s="4">
        <v>0.225756245435074</v>
      </c>
      <c r="I7078" s="4">
        <v>3.72</v>
      </c>
      <c r="J7078" s="4">
        <v>2.6</v>
      </c>
      <c r="K7078" s="4">
        <v>2.9849999999999999</v>
      </c>
      <c r="L7078" s="4">
        <v>3.22</v>
      </c>
      <c r="M7078" s="4">
        <v>35</v>
      </c>
    </row>
    <row r="7079" spans="1:13" x14ac:dyDescent="0.2">
      <c r="A7079" s="3">
        <v>42064</v>
      </c>
      <c r="B7079" t="s">
        <v>9638</v>
      </c>
      <c r="C7079" t="s">
        <v>3075</v>
      </c>
      <c r="D7079" t="s">
        <v>9639</v>
      </c>
      <c r="E7079" t="s">
        <v>3074</v>
      </c>
      <c r="F7079" s="4">
        <v>3.46028571428571</v>
      </c>
      <c r="G7079" s="4">
        <v>3.47</v>
      </c>
      <c r="H7079" s="4">
        <v>0.27218598436369501</v>
      </c>
      <c r="I7079" s="4">
        <v>3.9</v>
      </c>
      <c r="J7079" s="4">
        <v>2.88</v>
      </c>
      <c r="K7079" s="4">
        <v>3.3</v>
      </c>
      <c r="L7079" s="4">
        <v>3.6549999999999998</v>
      </c>
      <c r="M7079" s="4">
        <v>35</v>
      </c>
    </row>
    <row r="7080" spans="1:13" x14ac:dyDescent="0.2">
      <c r="A7080" s="3">
        <v>42064</v>
      </c>
      <c r="B7080" t="s">
        <v>7422</v>
      </c>
      <c r="C7080" t="s">
        <v>3102</v>
      </c>
      <c r="D7080" t="s">
        <v>7423</v>
      </c>
      <c r="E7080" t="s">
        <v>3101</v>
      </c>
      <c r="F7080" s="4">
        <v>3.4540740740740699</v>
      </c>
      <c r="G7080" s="4">
        <v>3.5</v>
      </c>
      <c r="H7080" s="4">
        <v>0.26183170254161398</v>
      </c>
      <c r="I7080" s="4">
        <v>4.07</v>
      </c>
      <c r="J7080" s="4">
        <v>3</v>
      </c>
      <c r="K7080" s="4">
        <v>3.3</v>
      </c>
      <c r="L7080" s="4">
        <v>3.5449999999999999</v>
      </c>
      <c r="M7080" s="4">
        <v>27</v>
      </c>
    </row>
    <row r="7081" spans="1:13" x14ac:dyDescent="0.2">
      <c r="A7081" s="3">
        <v>42064</v>
      </c>
      <c r="B7081" t="s">
        <v>9674</v>
      </c>
      <c r="C7081" t="s">
        <v>3078</v>
      </c>
      <c r="D7081" t="s">
        <v>9675</v>
      </c>
      <c r="E7081" t="s">
        <v>3077</v>
      </c>
      <c r="F7081" s="4">
        <v>3.4849999999999999</v>
      </c>
      <c r="G7081" s="4">
        <v>3.4750000000000001</v>
      </c>
      <c r="H7081" s="4">
        <v>0.25084302306865602</v>
      </c>
      <c r="I7081" s="4">
        <v>4</v>
      </c>
      <c r="J7081" s="4">
        <v>3</v>
      </c>
      <c r="K7081" s="4">
        <v>3.3525</v>
      </c>
      <c r="L7081" s="4">
        <v>3.6074999999999999</v>
      </c>
      <c r="M7081" s="4">
        <v>28</v>
      </c>
    </row>
    <row r="7082" spans="1:13" x14ac:dyDescent="0.2">
      <c r="A7082" s="3">
        <v>42064</v>
      </c>
      <c r="B7082" t="s">
        <v>7848</v>
      </c>
      <c r="C7082" t="s">
        <v>3105</v>
      </c>
      <c r="D7082" t="s">
        <v>7849</v>
      </c>
      <c r="E7082" t="s">
        <v>3104</v>
      </c>
      <c r="F7082" s="4">
        <v>3.4266666666666699</v>
      </c>
      <c r="G7082" s="4">
        <v>3.45</v>
      </c>
      <c r="H7082" s="4">
        <v>0.29021212401117402</v>
      </c>
      <c r="I7082" s="4">
        <v>4.0999999999999996</v>
      </c>
      <c r="J7082" s="4">
        <v>3</v>
      </c>
      <c r="K7082" s="4">
        <v>3.25</v>
      </c>
      <c r="L7082" s="4">
        <v>3.5649999999999999</v>
      </c>
      <c r="M7082" s="4">
        <v>27</v>
      </c>
    </row>
    <row r="7083" spans="1:13" x14ac:dyDescent="0.2">
      <c r="A7083" s="3">
        <v>42064</v>
      </c>
      <c r="B7083" t="s">
        <v>7850</v>
      </c>
      <c r="C7083" t="s">
        <v>3144</v>
      </c>
      <c r="D7083" t="s">
        <v>7851</v>
      </c>
      <c r="E7083" t="s">
        <v>3143</v>
      </c>
      <c r="F7083" s="4">
        <v>0.42057142857142898</v>
      </c>
      <c r="G7083" s="4">
        <v>0.43</v>
      </c>
      <c r="H7083" s="4">
        <v>0.13964119687809301</v>
      </c>
      <c r="I7083" s="4">
        <v>0.79</v>
      </c>
      <c r="J7083" s="4">
        <v>0.02</v>
      </c>
      <c r="K7083" s="4">
        <v>0.35</v>
      </c>
      <c r="L7083" s="4">
        <v>0.49</v>
      </c>
      <c r="M7083" s="4">
        <v>35</v>
      </c>
    </row>
    <row r="7084" spans="1:13" x14ac:dyDescent="0.2">
      <c r="A7084" s="3">
        <v>42064</v>
      </c>
      <c r="B7084" t="s">
        <v>7858</v>
      </c>
      <c r="C7084" t="s">
        <v>3147</v>
      </c>
      <c r="D7084" t="s">
        <v>7859</v>
      </c>
      <c r="E7084" t="s">
        <v>3146</v>
      </c>
      <c r="F7084" s="4">
        <v>0.27600000000000002</v>
      </c>
      <c r="G7084" s="4">
        <v>0.27</v>
      </c>
      <c r="H7084" s="4">
        <v>7.1914982485448406E-2</v>
      </c>
      <c r="I7084" s="4">
        <v>0.42</v>
      </c>
      <c r="J7084" s="4">
        <v>0.08</v>
      </c>
      <c r="K7084" s="4">
        <v>0.245</v>
      </c>
      <c r="L7084" s="4">
        <v>0.33</v>
      </c>
      <c r="M7084" s="4">
        <v>35</v>
      </c>
    </row>
    <row r="7085" spans="1:13" x14ac:dyDescent="0.2">
      <c r="A7085" s="3">
        <v>42064</v>
      </c>
      <c r="B7085" t="s">
        <v>7762</v>
      </c>
      <c r="C7085" t="s">
        <v>3114</v>
      </c>
      <c r="D7085" t="s">
        <v>7763</v>
      </c>
      <c r="E7085" t="s">
        <v>3113</v>
      </c>
      <c r="F7085" s="4">
        <v>0.316857142857143</v>
      </c>
      <c r="G7085" s="4">
        <v>0.32</v>
      </c>
      <c r="H7085" s="4">
        <v>4.4574552788586901E-2</v>
      </c>
      <c r="I7085" s="4">
        <v>0.46</v>
      </c>
      <c r="J7085" s="4">
        <v>0.24</v>
      </c>
      <c r="K7085" s="4">
        <v>0.28999999999999998</v>
      </c>
      <c r="L7085" s="4">
        <v>0.34499999999999997</v>
      </c>
      <c r="M7085" s="4">
        <v>35</v>
      </c>
    </row>
    <row r="7086" spans="1:13" x14ac:dyDescent="0.2">
      <c r="A7086" s="3">
        <v>42064</v>
      </c>
      <c r="B7086" t="s">
        <v>7868</v>
      </c>
      <c r="C7086" t="s">
        <v>3150</v>
      </c>
      <c r="D7086" t="s">
        <v>7869</v>
      </c>
      <c r="E7086" t="s">
        <v>3149</v>
      </c>
      <c r="F7086" s="4">
        <v>0.30428571428571399</v>
      </c>
      <c r="G7086" s="4">
        <v>0.3</v>
      </c>
      <c r="H7086" s="4">
        <v>9.62009451551257E-2</v>
      </c>
      <c r="I7086" s="4">
        <v>0.5</v>
      </c>
      <c r="J7086" s="4">
        <v>0.06</v>
      </c>
      <c r="K7086" s="4">
        <v>0.26</v>
      </c>
      <c r="L7086" s="4">
        <v>0.36</v>
      </c>
      <c r="M7086" s="4">
        <v>35</v>
      </c>
    </row>
    <row r="7087" spans="1:13" x14ac:dyDescent="0.2">
      <c r="A7087" s="3">
        <v>42064</v>
      </c>
      <c r="B7087" t="s">
        <v>7770</v>
      </c>
      <c r="C7087" t="s">
        <v>3117</v>
      </c>
      <c r="D7087" t="s">
        <v>7771</v>
      </c>
      <c r="E7087" t="s">
        <v>3116</v>
      </c>
      <c r="F7087" s="4">
        <v>-5.0285714285714302E-2</v>
      </c>
      <c r="G7087" s="4">
        <v>-0.05</v>
      </c>
      <c r="H7087" s="4">
        <v>8.0749639018887695E-2</v>
      </c>
      <c r="I7087" s="4">
        <v>0.18</v>
      </c>
      <c r="J7087" s="4">
        <v>-0.17</v>
      </c>
      <c r="K7087" s="4">
        <v>-0.1</v>
      </c>
      <c r="L7087" s="4">
        <v>-0.02</v>
      </c>
      <c r="M7087" s="4">
        <v>35</v>
      </c>
    </row>
    <row r="7088" spans="1:13" x14ac:dyDescent="0.2">
      <c r="A7088" s="3">
        <v>42064</v>
      </c>
      <c r="B7088" t="s">
        <v>7778</v>
      </c>
      <c r="C7088" t="s">
        <v>3120</v>
      </c>
      <c r="D7088" t="s">
        <v>7779</v>
      </c>
      <c r="E7088" t="s">
        <v>3119</v>
      </c>
      <c r="F7088" s="4">
        <v>-0.32857142857142901</v>
      </c>
      <c r="G7088" s="4">
        <v>-0.31</v>
      </c>
      <c r="H7088" s="4">
        <v>9.9147627812471301E-2</v>
      </c>
      <c r="I7088" s="4">
        <v>-0.14000000000000001</v>
      </c>
      <c r="J7088" s="4">
        <v>-0.63</v>
      </c>
      <c r="K7088" s="4">
        <v>-0.375</v>
      </c>
      <c r="L7088" s="4">
        <v>-0.27500000000000002</v>
      </c>
      <c r="M7088" s="4">
        <v>35</v>
      </c>
    </row>
    <row r="7089" spans="1:13" x14ac:dyDescent="0.2">
      <c r="A7089" s="3">
        <v>42064</v>
      </c>
      <c r="B7089" t="s">
        <v>7788</v>
      </c>
      <c r="C7089" t="s">
        <v>3123</v>
      </c>
      <c r="D7089" t="s">
        <v>7789</v>
      </c>
      <c r="E7089" t="s">
        <v>3122</v>
      </c>
      <c r="F7089" s="4">
        <v>0.17599999999999999</v>
      </c>
      <c r="G7089" s="4">
        <v>0.17</v>
      </c>
      <c r="H7089" s="4">
        <v>7.3131629915636695E-2</v>
      </c>
      <c r="I7089" s="4">
        <v>0.33</v>
      </c>
      <c r="J7089" s="4">
        <v>-0.03</v>
      </c>
      <c r="K7089" s="4">
        <v>0.14000000000000001</v>
      </c>
      <c r="L7089" s="4">
        <v>0.215</v>
      </c>
      <c r="M7089" s="4">
        <v>35</v>
      </c>
    </row>
    <row r="7090" spans="1:13" x14ac:dyDescent="0.2">
      <c r="A7090" s="3">
        <v>42064</v>
      </c>
      <c r="B7090" t="s">
        <v>7796</v>
      </c>
      <c r="C7090" t="s">
        <v>3126</v>
      </c>
      <c r="D7090" t="s">
        <v>7797</v>
      </c>
      <c r="E7090" t="s">
        <v>3125</v>
      </c>
      <c r="F7090" s="4">
        <v>0.29942857142857099</v>
      </c>
      <c r="G7090" s="4">
        <v>0.3</v>
      </c>
      <c r="H7090" s="4">
        <v>8.1491351296529901E-2</v>
      </c>
      <c r="I7090" s="4">
        <v>0.62</v>
      </c>
      <c r="J7090" s="4">
        <v>0.12</v>
      </c>
      <c r="K7090" s="4">
        <v>0.26500000000000001</v>
      </c>
      <c r="L7090" s="4">
        <v>0.32500000000000001</v>
      </c>
      <c r="M7090" s="4">
        <v>35</v>
      </c>
    </row>
    <row r="7091" spans="1:13" x14ac:dyDescent="0.2">
      <c r="A7091" s="3">
        <v>42064</v>
      </c>
      <c r="B7091" t="s">
        <v>7804</v>
      </c>
      <c r="C7091" t="s">
        <v>3129</v>
      </c>
      <c r="D7091" t="s">
        <v>7805</v>
      </c>
      <c r="E7091" t="s">
        <v>3128</v>
      </c>
      <c r="F7091" s="4">
        <v>0.30657142857142899</v>
      </c>
      <c r="G7091" s="4">
        <v>0.3</v>
      </c>
      <c r="H7091" s="4">
        <v>7.1535382324900906E-2</v>
      </c>
      <c r="I7091" s="4">
        <v>0.48</v>
      </c>
      <c r="J7091" s="4">
        <v>7.0000000000000007E-2</v>
      </c>
      <c r="K7091" s="4">
        <v>0.28000000000000003</v>
      </c>
      <c r="L7091" s="4">
        <v>0.35</v>
      </c>
      <c r="M7091" s="4">
        <v>35</v>
      </c>
    </row>
    <row r="7092" spans="1:13" x14ac:dyDescent="0.2">
      <c r="A7092" s="3">
        <v>42064</v>
      </c>
      <c r="B7092" t="s">
        <v>7814</v>
      </c>
      <c r="C7092" t="s">
        <v>3132</v>
      </c>
      <c r="D7092" t="s">
        <v>7815</v>
      </c>
      <c r="E7092" t="s">
        <v>3131</v>
      </c>
      <c r="F7092" s="4">
        <v>0.42828571428571399</v>
      </c>
      <c r="G7092" s="4">
        <v>0.43</v>
      </c>
      <c r="H7092" s="4">
        <v>9.6115301906117903E-2</v>
      </c>
      <c r="I7092" s="4">
        <v>0.64</v>
      </c>
      <c r="J7092" s="4">
        <v>0.16</v>
      </c>
      <c r="K7092" s="4">
        <v>0.39500000000000002</v>
      </c>
      <c r="L7092" s="4">
        <v>0.47499999999999998</v>
      </c>
      <c r="M7092" s="4">
        <v>35</v>
      </c>
    </row>
    <row r="7093" spans="1:13" x14ac:dyDescent="0.2">
      <c r="A7093" s="3">
        <v>42064</v>
      </c>
      <c r="B7093" t="s">
        <v>7822</v>
      </c>
      <c r="C7093" t="s">
        <v>3135</v>
      </c>
      <c r="D7093" t="s">
        <v>7823</v>
      </c>
      <c r="E7093" t="s">
        <v>3134</v>
      </c>
      <c r="F7093" s="4">
        <v>0.52457142857142902</v>
      </c>
      <c r="G7093" s="4">
        <v>0.52</v>
      </c>
      <c r="H7093" s="4">
        <v>8.6885416671913906E-2</v>
      </c>
      <c r="I7093" s="4">
        <v>0.75</v>
      </c>
      <c r="J7093" s="4">
        <v>0.23</v>
      </c>
      <c r="K7093" s="4">
        <v>0.48499999999999999</v>
      </c>
      <c r="L7093" s="4">
        <v>0.57999999999999996</v>
      </c>
      <c r="M7093" s="4">
        <v>35</v>
      </c>
    </row>
    <row r="7094" spans="1:13" x14ac:dyDescent="0.2">
      <c r="A7094" s="3">
        <v>42064</v>
      </c>
      <c r="B7094" t="s">
        <v>7830</v>
      </c>
      <c r="C7094" t="s">
        <v>3138</v>
      </c>
      <c r="D7094" t="s">
        <v>7831</v>
      </c>
      <c r="E7094" t="s">
        <v>3137</v>
      </c>
      <c r="F7094" s="4">
        <v>0.78628571428571403</v>
      </c>
      <c r="G7094" s="4">
        <v>0.77</v>
      </c>
      <c r="H7094" s="4">
        <v>9.5427388912313102E-2</v>
      </c>
      <c r="I7094" s="4">
        <v>1.07</v>
      </c>
      <c r="J7094" s="4">
        <v>0.65</v>
      </c>
      <c r="K7094" s="4">
        <v>0.74</v>
      </c>
      <c r="L7094" s="4">
        <v>0.82499999999999996</v>
      </c>
      <c r="M7094" s="4">
        <v>35</v>
      </c>
    </row>
    <row r="7095" spans="1:13" x14ac:dyDescent="0.2">
      <c r="A7095" s="3">
        <v>42064</v>
      </c>
      <c r="B7095" t="s">
        <v>7840</v>
      </c>
      <c r="C7095" t="s">
        <v>3141</v>
      </c>
      <c r="D7095" t="s">
        <v>7841</v>
      </c>
      <c r="E7095" t="s">
        <v>3140</v>
      </c>
      <c r="F7095" s="4">
        <v>0.498857142857143</v>
      </c>
      <c r="G7095" s="4">
        <v>0.5</v>
      </c>
      <c r="H7095" s="4">
        <v>0.137279693639352</v>
      </c>
      <c r="I7095" s="4">
        <v>1.03</v>
      </c>
      <c r="J7095" s="4">
        <v>0.3</v>
      </c>
      <c r="K7095" s="4">
        <v>0.41</v>
      </c>
      <c r="L7095" s="4">
        <v>0.53500000000000003</v>
      </c>
      <c r="M7095" s="4">
        <v>35</v>
      </c>
    </row>
    <row r="7096" spans="1:13" x14ac:dyDescent="0.2">
      <c r="A7096" s="3">
        <v>42064</v>
      </c>
      <c r="B7096" t="s">
        <v>7870</v>
      </c>
      <c r="C7096" t="s">
        <v>3096</v>
      </c>
      <c r="D7096" t="s">
        <v>7871</v>
      </c>
      <c r="E7096" t="s">
        <v>3095</v>
      </c>
      <c r="F7096" s="4">
        <v>3.2230303030303</v>
      </c>
      <c r="G7096" s="4">
        <v>3.21</v>
      </c>
      <c r="H7096" s="4">
        <v>0.34035353722714601</v>
      </c>
      <c r="I7096" s="4">
        <v>4.1100000000000003</v>
      </c>
      <c r="J7096" s="4">
        <v>2.4300000000000002</v>
      </c>
      <c r="K7096" s="4">
        <v>3.05</v>
      </c>
      <c r="L7096" s="4">
        <v>3.4</v>
      </c>
      <c r="M7096" s="4">
        <v>33</v>
      </c>
    </row>
    <row r="7097" spans="1:13" x14ac:dyDescent="0.2">
      <c r="A7097" s="3">
        <v>42064</v>
      </c>
      <c r="B7097" t="s">
        <v>9608</v>
      </c>
      <c r="C7097" t="s">
        <v>3087</v>
      </c>
      <c r="D7097" t="s">
        <v>9609</v>
      </c>
      <c r="E7097" t="s">
        <v>3086</v>
      </c>
      <c r="F7097" s="4">
        <v>2.8675757575757599</v>
      </c>
      <c r="G7097" s="4">
        <v>2.85</v>
      </c>
      <c r="H7097" s="4">
        <v>0.304600458623981</v>
      </c>
      <c r="I7097" s="4">
        <v>3.71</v>
      </c>
      <c r="J7097" s="4">
        <v>2.41</v>
      </c>
      <c r="K7097" s="4">
        <v>2.6</v>
      </c>
      <c r="L7097" s="4">
        <v>3</v>
      </c>
      <c r="M7097" s="4">
        <v>33</v>
      </c>
    </row>
    <row r="7098" spans="1:13" x14ac:dyDescent="0.2">
      <c r="A7098" s="3">
        <v>42064</v>
      </c>
      <c r="B7098" t="s">
        <v>9640</v>
      </c>
      <c r="C7098" t="s">
        <v>3090</v>
      </c>
      <c r="D7098" t="s">
        <v>9641</v>
      </c>
      <c r="E7098" t="s">
        <v>3089</v>
      </c>
      <c r="F7098" s="4">
        <v>3.13090909090909</v>
      </c>
      <c r="G7098" s="4">
        <v>3.16</v>
      </c>
      <c r="H7098" s="4">
        <v>0.35682947289604999</v>
      </c>
      <c r="I7098" s="4">
        <v>3.9</v>
      </c>
      <c r="J7098" s="4">
        <v>2.09</v>
      </c>
      <c r="K7098" s="4">
        <v>2.9</v>
      </c>
      <c r="L7098" s="4">
        <v>3.28</v>
      </c>
      <c r="M7098" s="4">
        <v>33</v>
      </c>
    </row>
    <row r="7099" spans="1:13" x14ac:dyDescent="0.2">
      <c r="A7099" s="3">
        <v>42064</v>
      </c>
      <c r="B7099" t="s">
        <v>9881</v>
      </c>
      <c r="C7099" t="s">
        <v>3108</v>
      </c>
      <c r="D7099" t="s">
        <v>9882</v>
      </c>
      <c r="E7099" t="s">
        <v>3107</v>
      </c>
      <c r="F7099" s="4">
        <v>3.1724999999999999</v>
      </c>
      <c r="G7099" s="4">
        <v>3.1949999999999998</v>
      </c>
      <c r="H7099" s="4">
        <v>0.278524840824875</v>
      </c>
      <c r="I7099" s="4">
        <v>3.8</v>
      </c>
      <c r="J7099" s="4">
        <v>2.66</v>
      </c>
      <c r="K7099" s="4">
        <v>3</v>
      </c>
      <c r="L7099" s="4">
        <v>3.2925</v>
      </c>
      <c r="M7099" s="4">
        <v>24</v>
      </c>
    </row>
    <row r="7100" spans="1:13" x14ac:dyDescent="0.2">
      <c r="A7100" s="3">
        <v>42064</v>
      </c>
      <c r="B7100" t="s">
        <v>9676</v>
      </c>
      <c r="C7100" t="s">
        <v>3093</v>
      </c>
      <c r="D7100" t="s">
        <v>9677</v>
      </c>
      <c r="E7100" t="s">
        <v>3092</v>
      </c>
      <c r="F7100" s="4">
        <v>3.1911999999999998</v>
      </c>
      <c r="G7100" s="4">
        <v>3.2</v>
      </c>
      <c r="H7100" s="4">
        <v>0.30821150746416498</v>
      </c>
      <c r="I7100" s="4">
        <v>3.8</v>
      </c>
      <c r="J7100" s="4">
        <v>2.4500000000000002</v>
      </c>
      <c r="K7100" s="4">
        <v>3</v>
      </c>
      <c r="L7100" s="4">
        <v>3.3</v>
      </c>
      <c r="M7100" s="4">
        <v>25</v>
      </c>
    </row>
    <row r="7101" spans="1:13" x14ac:dyDescent="0.2">
      <c r="A7101" s="3">
        <v>42064</v>
      </c>
      <c r="B7101" t="s">
        <v>9883</v>
      </c>
      <c r="C7101" t="s">
        <v>3111</v>
      </c>
      <c r="D7101" t="s">
        <v>9884</v>
      </c>
      <c r="E7101" t="s">
        <v>3110</v>
      </c>
      <c r="F7101" s="4">
        <v>3.1229166666666699</v>
      </c>
      <c r="G7101" s="4">
        <v>3.1</v>
      </c>
      <c r="H7101" s="4">
        <v>0.34322611594496499</v>
      </c>
      <c r="I7101" s="4">
        <v>3.8</v>
      </c>
      <c r="J7101" s="4">
        <v>2.4900000000000002</v>
      </c>
      <c r="K7101" s="4">
        <v>2.9375</v>
      </c>
      <c r="L7101" s="4">
        <v>3.3</v>
      </c>
      <c r="M7101" s="4">
        <v>24</v>
      </c>
    </row>
    <row r="7102" spans="1:13" x14ac:dyDescent="0.2">
      <c r="A7102" s="3">
        <v>42064</v>
      </c>
      <c r="B7102" t="s">
        <v>7872</v>
      </c>
      <c r="C7102" t="s">
        <v>3153</v>
      </c>
      <c r="D7102" t="s">
        <v>7873</v>
      </c>
      <c r="E7102" t="s">
        <v>3152</v>
      </c>
      <c r="F7102" s="4">
        <v>0.25878787878787901</v>
      </c>
      <c r="G7102" s="4">
        <v>0.25</v>
      </c>
      <c r="H7102" s="4">
        <v>4.3857551783984101E-2</v>
      </c>
      <c r="I7102" s="4">
        <v>0.37</v>
      </c>
      <c r="J7102" s="4">
        <v>0.17</v>
      </c>
      <c r="K7102" s="4">
        <v>0.23</v>
      </c>
      <c r="L7102" s="4">
        <v>0.28999999999999998</v>
      </c>
      <c r="M7102" s="4">
        <v>33</v>
      </c>
    </row>
    <row r="7103" spans="1:13" x14ac:dyDescent="0.2">
      <c r="A7103" s="3">
        <v>42064</v>
      </c>
      <c r="B7103" t="s">
        <v>10199</v>
      </c>
      <c r="C7103" t="s">
        <v>4324</v>
      </c>
      <c r="D7103" t="s">
        <v>10200</v>
      </c>
      <c r="E7103" t="s">
        <v>4323</v>
      </c>
      <c r="F7103" s="4">
        <v>2.9290322580645198</v>
      </c>
      <c r="G7103" s="4">
        <v>2.9</v>
      </c>
      <c r="H7103" s="4">
        <v>0.223895136745005</v>
      </c>
      <c r="I7103" s="4">
        <v>3.5</v>
      </c>
      <c r="J7103" s="4">
        <v>2.2999999999999998</v>
      </c>
      <c r="K7103" s="4">
        <v>2.8</v>
      </c>
      <c r="L7103" s="4">
        <v>3</v>
      </c>
      <c r="M7103" s="4">
        <v>31</v>
      </c>
    </row>
    <row r="7104" spans="1:13" x14ac:dyDescent="0.2">
      <c r="A7104" s="3">
        <v>42064</v>
      </c>
      <c r="B7104" t="s">
        <v>10231</v>
      </c>
      <c r="C7104" t="s">
        <v>4327</v>
      </c>
      <c r="D7104" t="s">
        <v>10232</v>
      </c>
      <c r="E7104" t="s">
        <v>4326</v>
      </c>
      <c r="F7104" s="4">
        <v>2.9016129032258098</v>
      </c>
      <c r="G7104" s="4">
        <v>2.9</v>
      </c>
      <c r="H7104" s="4">
        <v>0.28474663327472399</v>
      </c>
      <c r="I7104" s="4">
        <v>3.5</v>
      </c>
      <c r="J7104" s="4">
        <v>2.2999999999999998</v>
      </c>
      <c r="K7104" s="4">
        <v>2.8</v>
      </c>
      <c r="L7104" s="4">
        <v>3.05</v>
      </c>
      <c r="M7104" s="4">
        <v>31</v>
      </c>
    </row>
    <row r="7105" spans="1:13" x14ac:dyDescent="0.2">
      <c r="A7105" s="3">
        <v>42064</v>
      </c>
      <c r="B7105" t="s">
        <v>9682</v>
      </c>
      <c r="C7105" t="s">
        <v>3939</v>
      </c>
      <c r="D7105" t="s">
        <v>9683</v>
      </c>
      <c r="E7105" t="s">
        <v>3947</v>
      </c>
      <c r="F7105" s="4">
        <v>15.05190625</v>
      </c>
      <c r="G7105" s="4">
        <v>15.05</v>
      </c>
      <c r="H7105" s="4">
        <v>0.179887484435276</v>
      </c>
      <c r="I7105" s="4">
        <v>15.3</v>
      </c>
      <c r="J7105" s="4">
        <v>14.57</v>
      </c>
      <c r="K7105" s="4">
        <v>14.984999999999999</v>
      </c>
      <c r="L7105" s="4">
        <v>15.2</v>
      </c>
      <c r="M7105" s="4">
        <v>32</v>
      </c>
    </row>
    <row r="7106" spans="1:13" x14ac:dyDescent="0.2">
      <c r="A7106" s="3">
        <v>42064</v>
      </c>
      <c r="B7106" t="s">
        <v>9684</v>
      </c>
      <c r="C7106" t="s">
        <v>3942</v>
      </c>
      <c r="D7106" t="s">
        <v>9685</v>
      </c>
      <c r="E7106" t="s">
        <v>3949</v>
      </c>
      <c r="F7106" s="4">
        <v>15.0409375</v>
      </c>
      <c r="G7106" s="4">
        <v>15.06</v>
      </c>
      <c r="H7106" s="4">
        <v>0.228064922491311</v>
      </c>
      <c r="I7106" s="4">
        <v>15.47</v>
      </c>
      <c r="J7106" s="4">
        <v>14.59</v>
      </c>
      <c r="K7106" s="4">
        <v>14.887499999999999</v>
      </c>
      <c r="L7106" s="4">
        <v>15.22</v>
      </c>
      <c r="M7106" s="4">
        <v>32</v>
      </c>
    </row>
    <row r="7107" spans="1:13" x14ac:dyDescent="0.2">
      <c r="A7107" s="3">
        <v>42064</v>
      </c>
      <c r="B7107" t="s">
        <v>9686</v>
      </c>
      <c r="C7107" t="s">
        <v>3952</v>
      </c>
      <c r="D7107" t="s">
        <v>9687</v>
      </c>
      <c r="E7107" t="s">
        <v>3951</v>
      </c>
      <c r="F7107" s="4">
        <v>15.040787878787899</v>
      </c>
      <c r="G7107" s="4">
        <v>15.03</v>
      </c>
      <c r="H7107" s="4">
        <v>0.29269424720770398</v>
      </c>
      <c r="I7107" s="4">
        <v>15.79</v>
      </c>
      <c r="J7107" s="4">
        <v>14.5</v>
      </c>
      <c r="K7107" s="4">
        <v>14.8</v>
      </c>
      <c r="L7107" s="4">
        <v>15.25</v>
      </c>
      <c r="M7107" s="4">
        <v>33</v>
      </c>
    </row>
    <row r="7108" spans="1:13" x14ac:dyDescent="0.2">
      <c r="A7108" s="3">
        <v>42064</v>
      </c>
      <c r="B7108" t="s">
        <v>9644</v>
      </c>
      <c r="C7108" t="s">
        <v>3936</v>
      </c>
      <c r="D7108" t="s">
        <v>9645</v>
      </c>
      <c r="E7108" t="s">
        <v>3935</v>
      </c>
      <c r="F7108" s="4">
        <v>14.788942857142899</v>
      </c>
      <c r="G7108" s="4">
        <v>14.79</v>
      </c>
      <c r="H7108" s="4">
        <v>0.480051157988098</v>
      </c>
      <c r="I7108" s="4">
        <v>15.9</v>
      </c>
      <c r="J7108" s="4">
        <v>13.3</v>
      </c>
      <c r="K7108" s="4">
        <v>14.53</v>
      </c>
      <c r="L7108" s="4">
        <v>15</v>
      </c>
      <c r="M7108" s="4">
        <v>35</v>
      </c>
    </row>
    <row r="7109" spans="1:13" x14ac:dyDescent="0.2">
      <c r="A7109" s="3">
        <v>42064</v>
      </c>
      <c r="B7109" t="s">
        <v>9680</v>
      </c>
      <c r="C7109" t="s">
        <v>3939</v>
      </c>
      <c r="D7109" t="s">
        <v>9681</v>
      </c>
      <c r="E7109" t="s">
        <v>3938</v>
      </c>
      <c r="F7109" s="4">
        <v>14.6897272727273</v>
      </c>
      <c r="G7109" s="4">
        <v>14.73</v>
      </c>
      <c r="H7109" s="4">
        <v>0.67774300405497001</v>
      </c>
      <c r="I7109" s="4">
        <v>16.28</v>
      </c>
      <c r="J7109" s="4">
        <v>13.28</v>
      </c>
      <c r="K7109" s="4">
        <v>14.3</v>
      </c>
      <c r="L7109" s="4">
        <v>15</v>
      </c>
      <c r="M7109" s="4">
        <v>33</v>
      </c>
    </row>
    <row r="7110" spans="1:13" x14ac:dyDescent="0.2">
      <c r="A7110" s="3">
        <v>42064</v>
      </c>
      <c r="B7110" t="s">
        <v>10183</v>
      </c>
      <c r="C7110" t="s">
        <v>3579</v>
      </c>
      <c r="D7110" t="s">
        <v>10184</v>
      </c>
      <c r="E7110" t="s">
        <v>3578</v>
      </c>
      <c r="F7110" s="4">
        <v>2.9532352941176501</v>
      </c>
      <c r="G7110" s="4">
        <v>2.9849999999999999</v>
      </c>
      <c r="H7110" s="4">
        <v>0.29837662379226099</v>
      </c>
      <c r="I7110" s="4">
        <v>3.6</v>
      </c>
      <c r="J7110" s="4">
        <v>2.29</v>
      </c>
      <c r="K7110" s="4">
        <v>2.74</v>
      </c>
      <c r="L7110" s="4">
        <v>3.1749999999999998</v>
      </c>
      <c r="M7110" s="4">
        <v>34</v>
      </c>
    </row>
    <row r="7111" spans="1:13" x14ac:dyDescent="0.2">
      <c r="A7111" s="3">
        <v>42064</v>
      </c>
      <c r="B7111" t="s">
        <v>10201</v>
      </c>
      <c r="C7111" t="s">
        <v>3582</v>
      </c>
      <c r="D7111" t="s">
        <v>10202</v>
      </c>
      <c r="E7111" t="s">
        <v>3581</v>
      </c>
      <c r="F7111" s="4">
        <v>3.5070588235294098</v>
      </c>
      <c r="G7111" s="4">
        <v>3.5</v>
      </c>
      <c r="H7111" s="4">
        <v>0.327159764620365</v>
      </c>
      <c r="I7111" s="4">
        <v>4.0999999999999996</v>
      </c>
      <c r="J7111" s="4">
        <v>2.54</v>
      </c>
      <c r="K7111" s="4">
        <v>3.3</v>
      </c>
      <c r="L7111" s="4">
        <v>3.6875</v>
      </c>
      <c r="M7111" s="4">
        <v>34</v>
      </c>
    </row>
    <row r="7112" spans="1:13" x14ac:dyDescent="0.2">
      <c r="A7112" s="3">
        <v>42064</v>
      </c>
      <c r="B7112" t="s">
        <v>10233</v>
      </c>
      <c r="C7112" t="s">
        <v>3585</v>
      </c>
      <c r="D7112" t="s">
        <v>10234</v>
      </c>
      <c r="E7112" t="s">
        <v>3584</v>
      </c>
      <c r="F7112" s="4">
        <v>3.8171428571428598</v>
      </c>
      <c r="G7112" s="4">
        <v>3.81</v>
      </c>
      <c r="H7112" s="4">
        <v>0.38254370016990602</v>
      </c>
      <c r="I7112" s="4">
        <v>4.5</v>
      </c>
      <c r="J7112" s="4">
        <v>2.79</v>
      </c>
      <c r="K7112" s="4">
        <v>3.5</v>
      </c>
      <c r="L7112" s="4">
        <v>4</v>
      </c>
      <c r="M7112" s="4">
        <v>28</v>
      </c>
    </row>
    <row r="7113" spans="1:13" x14ac:dyDescent="0.2">
      <c r="A7113" s="3">
        <v>42064</v>
      </c>
      <c r="B7113" t="s">
        <v>10203</v>
      </c>
      <c r="C7113" t="s">
        <v>3594</v>
      </c>
      <c r="D7113" t="s">
        <v>10204</v>
      </c>
      <c r="E7113" t="s">
        <v>3593</v>
      </c>
      <c r="F7113" s="4">
        <v>2.71117647058824</v>
      </c>
      <c r="G7113" s="4">
        <v>2.7749999999999999</v>
      </c>
      <c r="H7113" s="4">
        <v>0.38163733939897598</v>
      </c>
      <c r="I7113" s="4">
        <v>3.4</v>
      </c>
      <c r="J7113" s="4">
        <v>1.9</v>
      </c>
      <c r="K7113" s="4">
        <v>2.4249999999999998</v>
      </c>
      <c r="L7113" s="4">
        <v>3</v>
      </c>
      <c r="M7113" s="4">
        <v>34</v>
      </c>
    </row>
    <row r="7114" spans="1:13" x14ac:dyDescent="0.2">
      <c r="A7114" s="3">
        <v>42064</v>
      </c>
      <c r="B7114" t="s">
        <v>10235</v>
      </c>
      <c r="C7114" t="s">
        <v>3606</v>
      </c>
      <c r="D7114" t="s">
        <v>10236</v>
      </c>
      <c r="E7114" t="s">
        <v>3605</v>
      </c>
      <c r="F7114" s="4">
        <v>3.2917857142857101</v>
      </c>
      <c r="G7114" s="4">
        <v>3.15</v>
      </c>
      <c r="H7114" s="4">
        <v>0.68255540310430396</v>
      </c>
      <c r="I7114" s="4">
        <v>5.49</v>
      </c>
      <c r="J7114" s="4">
        <v>1.5</v>
      </c>
      <c r="K7114" s="4">
        <v>2.9750000000000001</v>
      </c>
      <c r="L7114" s="4">
        <v>3.5724999999999998</v>
      </c>
      <c r="M7114" s="4">
        <v>28</v>
      </c>
    </row>
    <row r="7115" spans="1:13" x14ac:dyDescent="0.2">
      <c r="A7115" s="3">
        <v>42064</v>
      </c>
      <c r="B7115" t="s">
        <v>10205</v>
      </c>
      <c r="C7115" t="s">
        <v>3597</v>
      </c>
      <c r="D7115" t="s">
        <v>10206</v>
      </c>
      <c r="E7115" t="s">
        <v>3596</v>
      </c>
      <c r="F7115" s="4">
        <v>2.9249999999999998</v>
      </c>
      <c r="G7115" s="4">
        <v>3</v>
      </c>
      <c r="H7115" s="4">
        <v>0.34812267082078102</v>
      </c>
      <c r="I7115" s="4">
        <v>3.7</v>
      </c>
      <c r="J7115" s="4">
        <v>2.21</v>
      </c>
      <c r="K7115" s="4">
        <v>2.7</v>
      </c>
      <c r="L7115" s="4">
        <v>3.1</v>
      </c>
      <c r="M7115" s="4">
        <v>34</v>
      </c>
    </row>
    <row r="7116" spans="1:13" x14ac:dyDescent="0.2">
      <c r="A7116" s="3">
        <v>42064</v>
      </c>
      <c r="B7116" t="s">
        <v>10237</v>
      </c>
      <c r="C7116" t="s">
        <v>3609</v>
      </c>
      <c r="D7116" t="s">
        <v>10238</v>
      </c>
      <c r="E7116" t="s">
        <v>3608</v>
      </c>
      <c r="F7116" s="4">
        <v>3.53714285714286</v>
      </c>
      <c r="G7116" s="4">
        <v>3.45</v>
      </c>
      <c r="H7116" s="4">
        <v>0.48459113841316898</v>
      </c>
      <c r="I7116" s="4">
        <v>4.49</v>
      </c>
      <c r="J7116" s="4">
        <v>2.54</v>
      </c>
      <c r="K7116" s="4">
        <v>3.2</v>
      </c>
      <c r="L7116" s="4">
        <v>3.855</v>
      </c>
      <c r="M7116" s="4">
        <v>28</v>
      </c>
    </row>
    <row r="7117" spans="1:13" x14ac:dyDescent="0.2">
      <c r="A7117" s="3">
        <v>42064</v>
      </c>
      <c r="B7117" t="s">
        <v>10207</v>
      </c>
      <c r="C7117" t="s">
        <v>3600</v>
      </c>
      <c r="D7117" t="s">
        <v>10208</v>
      </c>
      <c r="E7117" t="s">
        <v>3599</v>
      </c>
      <c r="F7117" s="4">
        <v>3.0691176470588202</v>
      </c>
      <c r="G7117" s="4">
        <v>2.91</v>
      </c>
      <c r="H7117" s="4">
        <v>0.46364411408711897</v>
      </c>
      <c r="I7117" s="4">
        <v>5.08</v>
      </c>
      <c r="J7117" s="4">
        <v>2.5</v>
      </c>
      <c r="K7117" s="4">
        <v>2.8</v>
      </c>
      <c r="L7117" s="4">
        <v>3.1775000000000002</v>
      </c>
      <c r="M7117" s="4">
        <v>34</v>
      </c>
    </row>
    <row r="7118" spans="1:13" x14ac:dyDescent="0.2">
      <c r="A7118" s="3">
        <v>42064</v>
      </c>
      <c r="B7118" t="s">
        <v>10239</v>
      </c>
      <c r="C7118" t="s">
        <v>3612</v>
      </c>
      <c r="D7118" t="s">
        <v>10240</v>
      </c>
      <c r="E7118" t="s">
        <v>3611</v>
      </c>
      <c r="F7118" s="4">
        <v>3.4624999999999999</v>
      </c>
      <c r="G7118" s="4">
        <v>3.5</v>
      </c>
      <c r="H7118" s="4">
        <v>0.43461881979329697</v>
      </c>
      <c r="I7118" s="4">
        <v>4.2</v>
      </c>
      <c r="J7118" s="4">
        <v>2.36</v>
      </c>
      <c r="K7118" s="4">
        <v>3.2</v>
      </c>
      <c r="L7118" s="4">
        <v>3.7</v>
      </c>
      <c r="M7118" s="4">
        <v>28</v>
      </c>
    </row>
    <row r="7119" spans="1:13" x14ac:dyDescent="0.2">
      <c r="A7119" s="3">
        <v>42064</v>
      </c>
      <c r="B7119" t="s">
        <v>10209</v>
      </c>
      <c r="C7119" t="s">
        <v>3603</v>
      </c>
      <c r="D7119" t="s">
        <v>10210</v>
      </c>
      <c r="E7119" t="s">
        <v>3602</v>
      </c>
      <c r="F7119" s="4">
        <v>3.11088235294118</v>
      </c>
      <c r="G7119" s="4">
        <v>3.1</v>
      </c>
      <c r="H7119" s="4">
        <v>0.58683727364555704</v>
      </c>
      <c r="I7119" s="4">
        <v>5.5</v>
      </c>
      <c r="J7119" s="4">
        <v>2.2000000000000002</v>
      </c>
      <c r="K7119" s="4">
        <v>2.8</v>
      </c>
      <c r="L7119" s="4">
        <v>3.35</v>
      </c>
      <c r="M7119" s="4">
        <v>34</v>
      </c>
    </row>
    <row r="7120" spans="1:13" x14ac:dyDescent="0.2">
      <c r="A7120" s="3">
        <v>42064</v>
      </c>
      <c r="B7120" t="s">
        <v>10241</v>
      </c>
      <c r="C7120" t="s">
        <v>3615</v>
      </c>
      <c r="D7120" t="s">
        <v>10242</v>
      </c>
      <c r="E7120" t="s">
        <v>3614</v>
      </c>
      <c r="F7120" s="4">
        <v>3.6349999999999998</v>
      </c>
      <c r="G7120" s="4">
        <v>3.65</v>
      </c>
      <c r="H7120" s="4">
        <v>0.62267344750055198</v>
      </c>
      <c r="I7120" s="4">
        <v>4.6900000000000004</v>
      </c>
      <c r="J7120" s="4">
        <v>1.43</v>
      </c>
      <c r="K7120" s="4">
        <v>3.375</v>
      </c>
      <c r="L7120" s="4">
        <v>4</v>
      </c>
      <c r="M7120" s="4">
        <v>28</v>
      </c>
    </row>
    <row r="7121" spans="1:13" x14ac:dyDescent="0.2">
      <c r="A7121" s="3">
        <v>42064</v>
      </c>
      <c r="B7121" t="s">
        <v>10213</v>
      </c>
      <c r="C7121" t="s">
        <v>3870</v>
      </c>
      <c r="D7121" t="s">
        <v>10214</v>
      </c>
      <c r="E7121" t="s">
        <v>3869</v>
      </c>
      <c r="F7121" s="4">
        <v>0.59117647058823497</v>
      </c>
      <c r="G7121" s="4">
        <v>0.68</v>
      </c>
      <c r="H7121" s="4">
        <v>0.24919576523642001</v>
      </c>
      <c r="I7121" s="4">
        <v>0.85</v>
      </c>
      <c r="J7121" s="4">
        <v>-0.19</v>
      </c>
      <c r="K7121" s="4">
        <v>0.5</v>
      </c>
      <c r="L7121" s="4">
        <v>0.75</v>
      </c>
      <c r="M7121" s="4">
        <v>17</v>
      </c>
    </row>
    <row r="7122" spans="1:13" x14ac:dyDescent="0.2">
      <c r="A7122" s="3">
        <v>42064</v>
      </c>
      <c r="B7122" t="s">
        <v>10243</v>
      </c>
      <c r="C7122" t="s">
        <v>3882</v>
      </c>
      <c r="D7122" t="s">
        <v>10244</v>
      </c>
      <c r="E7122" t="s">
        <v>3881</v>
      </c>
      <c r="F7122" s="4">
        <v>0.92428571428571404</v>
      </c>
      <c r="G7122" s="4">
        <v>0.9</v>
      </c>
      <c r="H7122" s="4">
        <v>0.364305752519338</v>
      </c>
      <c r="I7122" s="4">
        <v>1.9</v>
      </c>
      <c r="J7122" s="4">
        <v>0.35</v>
      </c>
      <c r="K7122" s="4">
        <v>0.8175</v>
      </c>
      <c r="L7122" s="4">
        <v>0.97750000000000004</v>
      </c>
      <c r="M7122" s="4">
        <v>14</v>
      </c>
    </row>
    <row r="7123" spans="1:13" x14ac:dyDescent="0.2">
      <c r="A7123" s="3">
        <v>42064</v>
      </c>
      <c r="B7123" t="s">
        <v>10217</v>
      </c>
      <c r="C7123" t="s">
        <v>3873</v>
      </c>
      <c r="D7123" t="s">
        <v>10218</v>
      </c>
      <c r="E7123" t="s">
        <v>3872</v>
      </c>
      <c r="F7123" s="4">
        <v>0.83705882352941197</v>
      </c>
      <c r="G7123" s="4">
        <v>0.8</v>
      </c>
      <c r="H7123" s="4">
        <v>0.203431951333927</v>
      </c>
      <c r="I7123" s="4">
        <v>1.17</v>
      </c>
      <c r="J7123" s="4">
        <v>0.4</v>
      </c>
      <c r="K7123" s="4">
        <v>0.7</v>
      </c>
      <c r="L7123" s="4">
        <v>1</v>
      </c>
      <c r="M7123" s="4">
        <v>17</v>
      </c>
    </row>
    <row r="7124" spans="1:13" x14ac:dyDescent="0.2">
      <c r="A7124" s="3">
        <v>42064</v>
      </c>
      <c r="B7124" t="s">
        <v>10245</v>
      </c>
      <c r="C7124" t="s">
        <v>3885</v>
      </c>
      <c r="D7124" t="s">
        <v>10246</v>
      </c>
      <c r="E7124" t="s">
        <v>3884</v>
      </c>
      <c r="F7124" s="4">
        <v>0.69857142857142895</v>
      </c>
      <c r="G7124" s="4">
        <v>0.81</v>
      </c>
      <c r="H7124" s="4">
        <v>0.32098064027067302</v>
      </c>
      <c r="I7124" s="4">
        <v>1.08</v>
      </c>
      <c r="J7124" s="4">
        <v>-0.17</v>
      </c>
      <c r="K7124" s="4">
        <v>0.52500000000000002</v>
      </c>
      <c r="L7124" s="4">
        <v>0.9</v>
      </c>
      <c r="M7124" s="4">
        <v>14</v>
      </c>
    </row>
    <row r="7125" spans="1:13" x14ac:dyDescent="0.2">
      <c r="A7125" s="3">
        <v>42064</v>
      </c>
      <c r="B7125" t="s">
        <v>10221</v>
      </c>
      <c r="C7125" t="s">
        <v>3876</v>
      </c>
      <c r="D7125" t="s">
        <v>10222</v>
      </c>
      <c r="E7125" t="s">
        <v>3875</v>
      </c>
      <c r="F7125" s="4">
        <v>0.78117647058823503</v>
      </c>
      <c r="G7125" s="4">
        <v>0.7</v>
      </c>
      <c r="H7125" s="4">
        <v>0.24106229363333601</v>
      </c>
      <c r="I7125" s="4">
        <v>1.1299999999999999</v>
      </c>
      <c r="J7125" s="4">
        <v>0.4</v>
      </c>
      <c r="K7125" s="4">
        <v>0.6</v>
      </c>
      <c r="L7125" s="4">
        <v>1</v>
      </c>
      <c r="M7125" s="4">
        <v>17</v>
      </c>
    </row>
    <row r="7126" spans="1:13" x14ac:dyDescent="0.2">
      <c r="A7126" s="3">
        <v>42064</v>
      </c>
      <c r="B7126" t="s">
        <v>10247</v>
      </c>
      <c r="C7126" t="s">
        <v>3888</v>
      </c>
      <c r="D7126" t="s">
        <v>10248</v>
      </c>
      <c r="E7126" t="s">
        <v>3887</v>
      </c>
      <c r="F7126" s="4">
        <v>1.0278571428571399</v>
      </c>
      <c r="G7126" s="4">
        <v>1.0900000000000001</v>
      </c>
      <c r="H7126" s="4">
        <v>0.214625920415698</v>
      </c>
      <c r="I7126" s="4">
        <v>1.3</v>
      </c>
      <c r="J7126" s="4">
        <v>0.7</v>
      </c>
      <c r="K7126" s="4">
        <v>0.82499999999999996</v>
      </c>
      <c r="L7126" s="4">
        <v>1.2</v>
      </c>
      <c r="M7126" s="4">
        <v>14</v>
      </c>
    </row>
    <row r="7127" spans="1:13" x14ac:dyDescent="0.2">
      <c r="A7127" s="3">
        <v>42064</v>
      </c>
      <c r="B7127" t="s">
        <v>10225</v>
      </c>
      <c r="C7127" t="s">
        <v>3879</v>
      </c>
      <c r="D7127" t="s">
        <v>10226</v>
      </c>
      <c r="E7127" t="s">
        <v>3878</v>
      </c>
      <c r="F7127" s="4">
        <v>0.73470588235294099</v>
      </c>
      <c r="G7127" s="4">
        <v>0.7</v>
      </c>
      <c r="H7127" s="4">
        <v>0.22062744749517299</v>
      </c>
      <c r="I7127" s="4">
        <v>1.2</v>
      </c>
      <c r="J7127" s="4">
        <v>0.4</v>
      </c>
      <c r="K7127" s="4">
        <v>0.52</v>
      </c>
      <c r="L7127" s="4">
        <v>0.85</v>
      </c>
      <c r="M7127" s="4">
        <v>17</v>
      </c>
    </row>
    <row r="7128" spans="1:13" x14ac:dyDescent="0.2">
      <c r="A7128" s="3">
        <v>42064</v>
      </c>
      <c r="B7128" t="s">
        <v>10249</v>
      </c>
      <c r="C7128" t="s">
        <v>3891</v>
      </c>
      <c r="D7128" t="s">
        <v>10250</v>
      </c>
      <c r="E7128" t="s">
        <v>3890</v>
      </c>
      <c r="F7128" s="4">
        <v>0.96</v>
      </c>
      <c r="G7128" s="4">
        <v>0.91</v>
      </c>
      <c r="H7128" s="4">
        <v>0.23784286991463699</v>
      </c>
      <c r="I7128" s="4">
        <v>1.4</v>
      </c>
      <c r="J7128" s="4">
        <v>0.4</v>
      </c>
      <c r="K7128" s="4">
        <v>0.9</v>
      </c>
      <c r="L7128" s="4">
        <v>1.08</v>
      </c>
      <c r="M7128" s="4">
        <v>14</v>
      </c>
    </row>
    <row r="7129" spans="1:13" x14ac:dyDescent="0.2">
      <c r="A7129" s="3">
        <v>42095</v>
      </c>
      <c r="B7129" t="s">
        <v>9634</v>
      </c>
      <c r="C7129" t="s">
        <v>3927</v>
      </c>
      <c r="D7129" t="s">
        <v>9635</v>
      </c>
      <c r="E7129" t="s">
        <v>3926</v>
      </c>
      <c r="F7129" s="4">
        <v>6.1847826086956497</v>
      </c>
      <c r="G7129" s="4">
        <v>6.2</v>
      </c>
      <c r="H7129" s="4">
        <v>0.33327397363427003</v>
      </c>
      <c r="I7129" s="4">
        <v>6.95</v>
      </c>
      <c r="J7129" s="4">
        <v>5.5</v>
      </c>
      <c r="K7129" s="4">
        <v>6</v>
      </c>
      <c r="L7129" s="4">
        <v>6.3049999999999997</v>
      </c>
      <c r="M7129" s="4">
        <v>23</v>
      </c>
    </row>
    <row r="7130" spans="1:13" x14ac:dyDescent="0.2">
      <c r="A7130" s="3">
        <v>42095</v>
      </c>
      <c r="B7130" t="s">
        <v>9646</v>
      </c>
      <c r="C7130" t="s">
        <v>3930</v>
      </c>
      <c r="D7130" t="s">
        <v>9647</v>
      </c>
      <c r="E7130" t="s">
        <v>3929</v>
      </c>
      <c r="F7130" s="4">
        <v>6.7969565217391299</v>
      </c>
      <c r="G7130" s="4">
        <v>6.84</v>
      </c>
      <c r="H7130" s="4">
        <v>0.56359588022406104</v>
      </c>
      <c r="I7130" s="4">
        <v>8.1999999999999993</v>
      </c>
      <c r="J7130" s="4">
        <v>5.85</v>
      </c>
      <c r="K7130" s="4">
        <v>6.5</v>
      </c>
      <c r="L7130" s="4">
        <v>7</v>
      </c>
      <c r="M7130" s="4">
        <v>23</v>
      </c>
    </row>
    <row r="7131" spans="1:13" x14ac:dyDescent="0.2">
      <c r="A7131" s="3">
        <v>42095</v>
      </c>
      <c r="B7131" t="s">
        <v>9670</v>
      </c>
      <c r="C7131" t="s">
        <v>3933</v>
      </c>
      <c r="D7131" t="s">
        <v>9671</v>
      </c>
      <c r="E7131" t="s">
        <v>3932</v>
      </c>
      <c r="F7131" s="4">
        <v>7.07736842105263</v>
      </c>
      <c r="G7131" s="4">
        <v>7</v>
      </c>
      <c r="H7131" s="4">
        <v>0.80661048086189502</v>
      </c>
      <c r="I7131" s="4">
        <v>8.64</v>
      </c>
      <c r="J7131" s="4">
        <v>5.22</v>
      </c>
      <c r="K7131" s="4">
        <v>6.67</v>
      </c>
      <c r="L7131" s="4">
        <v>7.55</v>
      </c>
      <c r="M7131" s="4">
        <v>19</v>
      </c>
    </row>
    <row r="7132" spans="1:13" x14ac:dyDescent="0.2">
      <c r="A7132" s="3">
        <v>42095</v>
      </c>
      <c r="B7132" t="s">
        <v>9604</v>
      </c>
      <c r="C7132" t="s">
        <v>3918</v>
      </c>
      <c r="D7132" t="s">
        <v>9605</v>
      </c>
      <c r="E7132" t="s">
        <v>3917</v>
      </c>
      <c r="F7132" s="4">
        <v>3.5283333333333302</v>
      </c>
      <c r="G7132" s="4">
        <v>3.5</v>
      </c>
      <c r="H7132" s="4">
        <v>0.220939737974163</v>
      </c>
      <c r="I7132" s="4">
        <v>4.0999999999999996</v>
      </c>
      <c r="J7132" s="4">
        <v>3.03</v>
      </c>
      <c r="K7132" s="4">
        <v>3.44</v>
      </c>
      <c r="L7132" s="4">
        <v>3.63</v>
      </c>
      <c r="M7132" s="4">
        <v>30</v>
      </c>
    </row>
    <row r="7133" spans="1:13" x14ac:dyDescent="0.2">
      <c r="A7133" s="3">
        <v>42095</v>
      </c>
      <c r="B7133" t="s">
        <v>9636</v>
      </c>
      <c r="C7133" t="s">
        <v>3921</v>
      </c>
      <c r="D7133" t="s">
        <v>9637</v>
      </c>
      <c r="E7133" t="s">
        <v>3920</v>
      </c>
      <c r="F7133" s="4">
        <v>4.2750000000000004</v>
      </c>
      <c r="G7133" s="4">
        <v>4.125</v>
      </c>
      <c r="H7133" s="4">
        <v>0.466696017139415</v>
      </c>
      <c r="I7133" s="4">
        <v>5.45</v>
      </c>
      <c r="J7133" s="4">
        <v>3.37</v>
      </c>
      <c r="K7133" s="4">
        <v>4</v>
      </c>
      <c r="L7133" s="4">
        <v>4.5</v>
      </c>
      <c r="M7133" s="4">
        <v>30</v>
      </c>
    </row>
    <row r="7134" spans="1:13" x14ac:dyDescent="0.2">
      <c r="A7134" s="3">
        <v>42095</v>
      </c>
      <c r="B7134" t="s">
        <v>9672</v>
      </c>
      <c r="C7134" t="s">
        <v>3924</v>
      </c>
      <c r="D7134" t="s">
        <v>9673</v>
      </c>
      <c r="E7134" t="s">
        <v>3923</v>
      </c>
      <c r="F7134" s="4">
        <v>4.9400000000000004</v>
      </c>
      <c r="G7134" s="4">
        <v>5</v>
      </c>
      <c r="H7134" s="4">
        <v>0.66766894355048301</v>
      </c>
      <c r="I7134" s="4">
        <v>6.21</v>
      </c>
      <c r="J7134" s="4">
        <v>3.52</v>
      </c>
      <c r="K7134" s="4">
        <v>4.5</v>
      </c>
      <c r="L7134" s="4">
        <v>5.3250000000000002</v>
      </c>
      <c r="M7134" s="4">
        <v>23</v>
      </c>
    </row>
    <row r="7135" spans="1:13" x14ac:dyDescent="0.2">
      <c r="A7135" s="3">
        <v>42095</v>
      </c>
      <c r="B7135" t="s">
        <v>10195</v>
      </c>
      <c r="C7135" t="s">
        <v>3988</v>
      </c>
      <c r="D7135" t="s">
        <v>10196</v>
      </c>
      <c r="E7135" t="s">
        <v>3987</v>
      </c>
      <c r="F7135" s="4">
        <v>4.0250000000000004</v>
      </c>
      <c r="G7135" s="4">
        <v>4</v>
      </c>
      <c r="H7135" s="4">
        <v>0.351077705865177</v>
      </c>
      <c r="I7135" s="4">
        <v>4.63</v>
      </c>
      <c r="J7135" s="4">
        <v>3.37</v>
      </c>
      <c r="K7135" s="4">
        <v>3.8</v>
      </c>
      <c r="L7135" s="4">
        <v>4.3</v>
      </c>
      <c r="M7135" s="4">
        <v>28</v>
      </c>
    </row>
    <row r="7136" spans="1:13" x14ac:dyDescent="0.2">
      <c r="A7136" s="3">
        <v>42095</v>
      </c>
      <c r="B7136" t="s">
        <v>10227</v>
      </c>
      <c r="C7136" t="s">
        <v>3991</v>
      </c>
      <c r="D7136" t="s">
        <v>10228</v>
      </c>
      <c r="E7136" t="s">
        <v>3990</v>
      </c>
      <c r="F7136" s="4">
        <v>3.8737037037037001</v>
      </c>
      <c r="G7136" s="4">
        <v>3.83</v>
      </c>
      <c r="H7136" s="4">
        <v>0.412293287582705</v>
      </c>
      <c r="I7136" s="4">
        <v>4.5</v>
      </c>
      <c r="J7136" s="4">
        <v>3.01</v>
      </c>
      <c r="K7136" s="4">
        <v>3.6</v>
      </c>
      <c r="L7136" s="4">
        <v>4.2</v>
      </c>
      <c r="M7136" s="4">
        <v>27</v>
      </c>
    </row>
    <row r="7137" spans="1:13" x14ac:dyDescent="0.2">
      <c r="A7137" s="3">
        <v>42095</v>
      </c>
      <c r="B7137" t="s">
        <v>10197</v>
      </c>
      <c r="C7137" t="s">
        <v>3994</v>
      </c>
      <c r="D7137" t="s">
        <v>10198</v>
      </c>
      <c r="E7137" t="s">
        <v>3993</v>
      </c>
      <c r="F7137" s="4">
        <v>4.4196875000000002</v>
      </c>
      <c r="G7137" s="4">
        <v>4.45</v>
      </c>
      <c r="H7137" s="4">
        <v>0.29774945491675697</v>
      </c>
      <c r="I7137" s="4">
        <v>4.9000000000000004</v>
      </c>
      <c r="J7137" s="4">
        <v>3.4</v>
      </c>
      <c r="K7137" s="4">
        <v>4.3</v>
      </c>
      <c r="L7137" s="4">
        <v>4.5999999999999996</v>
      </c>
      <c r="M7137" s="4">
        <v>32</v>
      </c>
    </row>
    <row r="7138" spans="1:13" x14ac:dyDescent="0.2">
      <c r="A7138" s="3">
        <v>42095</v>
      </c>
      <c r="B7138" t="s">
        <v>10229</v>
      </c>
      <c r="C7138" t="s">
        <v>3997</v>
      </c>
      <c r="D7138" t="s">
        <v>10230</v>
      </c>
      <c r="E7138" t="s">
        <v>3996</v>
      </c>
      <c r="F7138" s="4">
        <v>4.2374193548387096</v>
      </c>
      <c r="G7138" s="4">
        <v>4.3</v>
      </c>
      <c r="H7138" s="4">
        <v>0.33499221624723802</v>
      </c>
      <c r="I7138" s="4">
        <v>4.9000000000000004</v>
      </c>
      <c r="J7138" s="4">
        <v>3.3</v>
      </c>
      <c r="K7138" s="4">
        <v>4</v>
      </c>
      <c r="L7138" s="4">
        <v>4.45</v>
      </c>
      <c r="M7138" s="4">
        <v>31</v>
      </c>
    </row>
    <row r="7139" spans="1:13" x14ac:dyDescent="0.2">
      <c r="A7139" s="3">
        <v>42095</v>
      </c>
      <c r="B7139" t="s">
        <v>7758</v>
      </c>
      <c r="C7139" t="s">
        <v>3903</v>
      </c>
      <c r="D7139" t="s">
        <v>7759</v>
      </c>
      <c r="E7139" t="s">
        <v>3902</v>
      </c>
      <c r="F7139" s="4">
        <v>3.6964516129032301</v>
      </c>
      <c r="G7139" s="4">
        <v>3.75</v>
      </c>
      <c r="H7139" s="4">
        <v>0.223912905495221</v>
      </c>
      <c r="I7139" s="4">
        <v>4.25</v>
      </c>
      <c r="J7139" s="4">
        <v>3.25</v>
      </c>
      <c r="K7139" s="4">
        <v>3.5</v>
      </c>
      <c r="L7139" s="4">
        <v>3.75</v>
      </c>
      <c r="M7139" s="4">
        <v>31</v>
      </c>
    </row>
    <row r="7140" spans="1:13" x14ac:dyDescent="0.2">
      <c r="A7140" s="3">
        <v>42095</v>
      </c>
      <c r="B7140" t="s">
        <v>7864</v>
      </c>
      <c r="C7140" t="s">
        <v>3915</v>
      </c>
      <c r="D7140" t="s">
        <v>7865</v>
      </c>
      <c r="E7140" t="s">
        <v>3914</v>
      </c>
      <c r="F7140" s="4">
        <v>4.4911538461538498</v>
      </c>
      <c r="G7140" s="4">
        <v>4.5</v>
      </c>
      <c r="H7140" s="4">
        <v>0.42654263020783201</v>
      </c>
      <c r="I7140" s="4">
        <v>5.5</v>
      </c>
      <c r="J7140" s="4">
        <v>3.5</v>
      </c>
      <c r="K7140" s="4">
        <v>4.25</v>
      </c>
      <c r="L7140" s="4">
        <v>4.6950000000000003</v>
      </c>
      <c r="M7140" s="4">
        <v>26</v>
      </c>
    </row>
    <row r="7141" spans="1:13" x14ac:dyDescent="0.2">
      <c r="A7141" s="3">
        <v>42095</v>
      </c>
      <c r="B7141" t="s">
        <v>7678</v>
      </c>
      <c r="C7141" t="s">
        <v>3894</v>
      </c>
      <c r="D7141" t="s">
        <v>7679</v>
      </c>
      <c r="E7141" t="s">
        <v>3893</v>
      </c>
      <c r="F7141" s="4">
        <v>3.0303030303030298</v>
      </c>
      <c r="G7141" s="4">
        <v>3</v>
      </c>
      <c r="H7141" s="4">
        <v>9.6549367180889897E-2</v>
      </c>
      <c r="I7141" s="4">
        <v>3.5</v>
      </c>
      <c r="J7141" s="4">
        <v>3</v>
      </c>
      <c r="K7141" s="4">
        <v>3</v>
      </c>
      <c r="L7141" s="4">
        <v>3</v>
      </c>
      <c r="M7141" s="4">
        <v>33</v>
      </c>
    </row>
    <row r="7142" spans="1:13" x14ac:dyDescent="0.2">
      <c r="A7142" s="3">
        <v>42095</v>
      </c>
      <c r="B7142" t="s">
        <v>7784</v>
      </c>
      <c r="C7142" t="s">
        <v>3906</v>
      </c>
      <c r="D7142" t="s">
        <v>7785</v>
      </c>
      <c r="E7142" t="s">
        <v>3905</v>
      </c>
      <c r="F7142" s="4">
        <v>3.9461290322580602</v>
      </c>
      <c r="G7142" s="4">
        <v>4</v>
      </c>
      <c r="H7142" s="4">
        <v>0.26493618627076798</v>
      </c>
      <c r="I7142" s="4">
        <v>4.5</v>
      </c>
      <c r="J7142" s="4">
        <v>3.25</v>
      </c>
      <c r="K7142" s="4">
        <v>3.75</v>
      </c>
      <c r="L7142" s="4">
        <v>4</v>
      </c>
      <c r="M7142" s="4">
        <v>31</v>
      </c>
    </row>
    <row r="7143" spans="1:13" x14ac:dyDescent="0.2">
      <c r="A7143" s="3">
        <v>42095</v>
      </c>
      <c r="B7143" t="s">
        <v>7712</v>
      </c>
      <c r="C7143" t="s">
        <v>3897</v>
      </c>
      <c r="D7143" t="s">
        <v>7713</v>
      </c>
      <c r="E7143" t="s">
        <v>3896</v>
      </c>
      <c r="F7143" s="4">
        <v>3.2203030303030298</v>
      </c>
      <c r="G7143" s="4">
        <v>3.25</v>
      </c>
      <c r="H7143" s="4">
        <v>0.19349555628755499</v>
      </c>
      <c r="I7143" s="4">
        <v>3.51</v>
      </c>
      <c r="J7143" s="4">
        <v>3</v>
      </c>
      <c r="K7143" s="4">
        <v>3</v>
      </c>
      <c r="L7143" s="4">
        <v>3.36</v>
      </c>
      <c r="M7143" s="4">
        <v>33</v>
      </c>
    </row>
    <row r="7144" spans="1:13" x14ac:dyDescent="0.2">
      <c r="A7144" s="3">
        <v>42095</v>
      </c>
      <c r="B7144" t="s">
        <v>7810</v>
      </c>
      <c r="C7144" t="s">
        <v>3909</v>
      </c>
      <c r="D7144" t="s">
        <v>7811</v>
      </c>
      <c r="E7144" t="s">
        <v>3908</v>
      </c>
      <c r="F7144" s="4">
        <v>4.1235483870967702</v>
      </c>
      <c r="G7144" s="4">
        <v>4.07</v>
      </c>
      <c r="H7144" s="4">
        <v>0.32173020153638798</v>
      </c>
      <c r="I7144" s="4">
        <v>5</v>
      </c>
      <c r="J7144" s="4">
        <v>3.25</v>
      </c>
      <c r="K7144" s="4">
        <v>4</v>
      </c>
      <c r="L7144" s="4">
        <v>4.25</v>
      </c>
      <c r="M7144" s="4">
        <v>31</v>
      </c>
    </row>
    <row r="7145" spans="1:13" x14ac:dyDescent="0.2">
      <c r="A7145" s="3">
        <v>42095</v>
      </c>
      <c r="B7145" t="s">
        <v>7730</v>
      </c>
      <c r="C7145" t="s">
        <v>3900</v>
      </c>
      <c r="D7145" t="s">
        <v>7731</v>
      </c>
      <c r="E7145" t="s">
        <v>3899</v>
      </c>
      <c r="F7145" s="4">
        <v>3.4857575757575798</v>
      </c>
      <c r="G7145" s="4">
        <v>3.5</v>
      </c>
      <c r="H7145" s="4">
        <v>0.17560663254541201</v>
      </c>
      <c r="I7145" s="4">
        <v>4</v>
      </c>
      <c r="J7145" s="4">
        <v>3</v>
      </c>
      <c r="K7145" s="4">
        <v>3.5</v>
      </c>
      <c r="L7145" s="4">
        <v>3.5</v>
      </c>
      <c r="M7145" s="4">
        <v>33</v>
      </c>
    </row>
    <row r="7146" spans="1:13" x14ac:dyDescent="0.2">
      <c r="A7146" s="3">
        <v>42095</v>
      </c>
      <c r="B7146" t="s">
        <v>7836</v>
      </c>
      <c r="C7146" t="s">
        <v>3912</v>
      </c>
      <c r="D7146" t="s">
        <v>7837</v>
      </c>
      <c r="E7146" t="s">
        <v>3911</v>
      </c>
      <c r="F7146" s="4">
        <v>4.3021874999999996</v>
      </c>
      <c r="G7146" s="4">
        <v>4.25</v>
      </c>
      <c r="H7146" s="4">
        <v>0.40515814813477502</v>
      </c>
      <c r="I7146" s="4">
        <v>5.5</v>
      </c>
      <c r="J7146" s="4">
        <v>3.25</v>
      </c>
      <c r="K7146" s="4">
        <v>4</v>
      </c>
      <c r="L7146" s="4">
        <v>4.5</v>
      </c>
      <c r="M7146" s="4">
        <v>32</v>
      </c>
    </row>
    <row r="7147" spans="1:13" x14ac:dyDescent="0.2">
      <c r="A7147" s="3">
        <v>42095</v>
      </c>
      <c r="B7147" t="s">
        <v>7874</v>
      </c>
      <c r="C7147" t="s">
        <v>3081</v>
      </c>
      <c r="D7147" t="s">
        <v>7875</v>
      </c>
      <c r="E7147" t="s">
        <v>3080</v>
      </c>
      <c r="F7147" s="4">
        <v>3.7143055555555602</v>
      </c>
      <c r="G7147" s="4">
        <v>3.7650000000000001</v>
      </c>
      <c r="H7147" s="4">
        <v>0.27575131855086299</v>
      </c>
      <c r="I7147" s="4">
        <v>4.38</v>
      </c>
      <c r="J7147" s="4">
        <v>3.08</v>
      </c>
      <c r="K7147" s="4">
        <v>3.5474999999999999</v>
      </c>
      <c r="L7147" s="4">
        <v>3.9125000000000001</v>
      </c>
      <c r="M7147" s="4">
        <v>36</v>
      </c>
    </row>
    <row r="7148" spans="1:13" x14ac:dyDescent="0.2">
      <c r="A7148" s="3">
        <v>42095</v>
      </c>
      <c r="B7148" t="s">
        <v>9598</v>
      </c>
      <c r="C7148" t="s">
        <v>3072</v>
      </c>
      <c r="D7148" t="s">
        <v>9599</v>
      </c>
      <c r="E7148" t="s">
        <v>3071</v>
      </c>
      <c r="F7148" s="4">
        <v>3.06527777777778</v>
      </c>
      <c r="G7148" s="4">
        <v>3.0350000000000001</v>
      </c>
      <c r="H7148" s="4">
        <v>0.21254224603406799</v>
      </c>
      <c r="I7148" s="4">
        <v>3.7</v>
      </c>
      <c r="J7148" s="4">
        <v>2.77</v>
      </c>
      <c r="K7148" s="4">
        <v>2.915</v>
      </c>
      <c r="L7148" s="4">
        <v>3.16</v>
      </c>
      <c r="M7148" s="4">
        <v>36</v>
      </c>
    </row>
    <row r="7149" spans="1:13" x14ac:dyDescent="0.2">
      <c r="A7149" s="3">
        <v>42095</v>
      </c>
      <c r="B7149" t="s">
        <v>9638</v>
      </c>
      <c r="C7149" t="s">
        <v>3075</v>
      </c>
      <c r="D7149" t="s">
        <v>9639</v>
      </c>
      <c r="E7149" t="s">
        <v>3074</v>
      </c>
      <c r="F7149" s="4">
        <v>3.4477777777777798</v>
      </c>
      <c r="G7149" s="4">
        <v>3.4449999999999998</v>
      </c>
      <c r="H7149" s="4">
        <v>0.24895336466450499</v>
      </c>
      <c r="I7149" s="4">
        <v>3.88</v>
      </c>
      <c r="J7149" s="4">
        <v>3</v>
      </c>
      <c r="K7149" s="4">
        <v>3.2825000000000002</v>
      </c>
      <c r="L7149" s="4">
        <v>3.64</v>
      </c>
      <c r="M7149" s="4">
        <v>36</v>
      </c>
    </row>
    <row r="7150" spans="1:13" x14ac:dyDescent="0.2">
      <c r="A7150" s="3">
        <v>42095</v>
      </c>
      <c r="B7150" t="s">
        <v>7422</v>
      </c>
      <c r="C7150" t="s">
        <v>3102</v>
      </c>
      <c r="D7150" t="s">
        <v>7423</v>
      </c>
      <c r="E7150" t="s">
        <v>3101</v>
      </c>
      <c r="F7150" s="4">
        <v>3.4375862068965501</v>
      </c>
      <c r="G7150" s="4">
        <v>3.48</v>
      </c>
      <c r="H7150" s="4">
        <v>0.25416045511804702</v>
      </c>
      <c r="I7150" s="4">
        <v>4.07</v>
      </c>
      <c r="J7150" s="4">
        <v>3</v>
      </c>
      <c r="K7150" s="4">
        <v>3.3</v>
      </c>
      <c r="L7150" s="4">
        <v>3.51</v>
      </c>
      <c r="M7150" s="4">
        <v>29</v>
      </c>
    </row>
    <row r="7151" spans="1:13" x14ac:dyDescent="0.2">
      <c r="A7151" s="3">
        <v>42095</v>
      </c>
      <c r="B7151" t="s">
        <v>9674</v>
      </c>
      <c r="C7151" t="s">
        <v>3078</v>
      </c>
      <c r="D7151" t="s">
        <v>9675</v>
      </c>
      <c r="E7151" t="s">
        <v>3077</v>
      </c>
      <c r="F7151" s="4">
        <v>3.4244827586206901</v>
      </c>
      <c r="G7151" s="4">
        <v>3.44</v>
      </c>
      <c r="H7151" s="4">
        <v>0.24762567093579799</v>
      </c>
      <c r="I7151" s="4">
        <v>4</v>
      </c>
      <c r="J7151" s="4">
        <v>3</v>
      </c>
      <c r="K7151" s="4">
        <v>3.3</v>
      </c>
      <c r="L7151" s="4">
        <v>3.56</v>
      </c>
      <c r="M7151" s="4">
        <v>29</v>
      </c>
    </row>
    <row r="7152" spans="1:13" x14ac:dyDescent="0.2">
      <c r="A7152" s="3">
        <v>42095</v>
      </c>
      <c r="B7152" t="s">
        <v>7848</v>
      </c>
      <c r="C7152" t="s">
        <v>3105</v>
      </c>
      <c r="D7152" t="s">
        <v>7849</v>
      </c>
      <c r="E7152" t="s">
        <v>3104</v>
      </c>
      <c r="F7152" s="4">
        <v>3.4318518518518499</v>
      </c>
      <c r="G7152" s="4">
        <v>3.5</v>
      </c>
      <c r="H7152" s="4">
        <v>0.28815109600876798</v>
      </c>
      <c r="I7152" s="4">
        <v>4.0999999999999996</v>
      </c>
      <c r="J7152" s="4">
        <v>2.98</v>
      </c>
      <c r="K7152" s="4">
        <v>3.25</v>
      </c>
      <c r="L7152" s="4">
        <v>3.5649999999999999</v>
      </c>
      <c r="M7152" s="4">
        <v>27</v>
      </c>
    </row>
    <row r="7153" spans="1:13" x14ac:dyDescent="0.2">
      <c r="A7153" s="3">
        <v>42095</v>
      </c>
      <c r="B7153" t="s">
        <v>7850</v>
      </c>
      <c r="C7153" t="s">
        <v>3141</v>
      </c>
      <c r="D7153" t="s">
        <v>7851</v>
      </c>
      <c r="E7153" t="s">
        <v>3140</v>
      </c>
      <c r="F7153" s="4">
        <v>0.41697142857142899</v>
      </c>
      <c r="G7153" s="4">
        <v>0.42</v>
      </c>
      <c r="H7153" s="4">
        <v>0.150535804948287</v>
      </c>
      <c r="I7153" s="4">
        <v>0.79</v>
      </c>
      <c r="J7153" s="4">
        <v>-1.6E-2</v>
      </c>
      <c r="K7153" s="4">
        <v>0.35</v>
      </c>
      <c r="L7153" s="4">
        <v>0.495</v>
      </c>
      <c r="M7153" s="4">
        <v>35</v>
      </c>
    </row>
    <row r="7154" spans="1:13" x14ac:dyDescent="0.2">
      <c r="A7154" s="3">
        <v>42095</v>
      </c>
      <c r="B7154" t="s">
        <v>7858</v>
      </c>
      <c r="C7154" t="s">
        <v>3144</v>
      </c>
      <c r="D7154" t="s">
        <v>7859</v>
      </c>
      <c r="E7154" t="s">
        <v>3143</v>
      </c>
      <c r="F7154" s="4">
        <v>0.27042857142857102</v>
      </c>
      <c r="G7154" s="4">
        <v>0.27</v>
      </c>
      <c r="H7154" s="4">
        <v>7.2663319379128802E-2</v>
      </c>
      <c r="I7154" s="4">
        <v>0.42</v>
      </c>
      <c r="J7154" s="4">
        <v>0.08</v>
      </c>
      <c r="K7154" s="4">
        <v>0.23</v>
      </c>
      <c r="L7154" s="4">
        <v>0.32500000000000001</v>
      </c>
      <c r="M7154" s="4">
        <v>35</v>
      </c>
    </row>
    <row r="7155" spans="1:13" x14ac:dyDescent="0.2">
      <c r="A7155" s="3">
        <v>42095</v>
      </c>
      <c r="B7155" t="s">
        <v>7868</v>
      </c>
      <c r="C7155" t="s">
        <v>3147</v>
      </c>
      <c r="D7155" t="s">
        <v>7869</v>
      </c>
      <c r="E7155" t="s">
        <v>3146</v>
      </c>
      <c r="F7155" s="4">
        <v>0.31048571428571398</v>
      </c>
      <c r="G7155" s="4">
        <v>0.3</v>
      </c>
      <c r="H7155" s="4">
        <v>9.6807988072378906E-2</v>
      </c>
      <c r="I7155" s="4">
        <v>0.5</v>
      </c>
      <c r="J7155" s="4">
        <v>0.06</v>
      </c>
      <c r="K7155" s="4">
        <v>0.26500000000000001</v>
      </c>
      <c r="L7155" s="4">
        <v>0.36849999999999999</v>
      </c>
      <c r="M7155" s="4">
        <v>35</v>
      </c>
    </row>
    <row r="7156" spans="1:13" x14ac:dyDescent="0.2">
      <c r="A7156" s="3">
        <v>42095</v>
      </c>
      <c r="B7156" t="s">
        <v>7770</v>
      </c>
      <c r="C7156" t="s">
        <v>3114</v>
      </c>
      <c r="D7156" t="s">
        <v>7771</v>
      </c>
      <c r="E7156" t="s">
        <v>3113</v>
      </c>
      <c r="F7156" s="4">
        <v>-0.198371428571429</v>
      </c>
      <c r="G7156" s="4">
        <v>-0.22</v>
      </c>
      <c r="H7156" s="4">
        <v>0.108255711903178</v>
      </c>
      <c r="I7156" s="4">
        <v>0.18</v>
      </c>
      <c r="J7156" s="4">
        <v>-0.35</v>
      </c>
      <c r="K7156" s="4">
        <v>-0.26</v>
      </c>
      <c r="L7156" s="4">
        <v>-0.185</v>
      </c>
      <c r="M7156" s="4">
        <v>35</v>
      </c>
    </row>
    <row r="7157" spans="1:13" x14ac:dyDescent="0.2">
      <c r="A7157" s="3">
        <v>42095</v>
      </c>
      <c r="B7157" t="s">
        <v>7876</v>
      </c>
      <c r="C7157" t="s">
        <v>3150</v>
      </c>
      <c r="D7157" t="s">
        <v>7877</v>
      </c>
      <c r="E7157" t="s">
        <v>3149</v>
      </c>
      <c r="F7157" s="4">
        <v>-6.9257142857142906E-2</v>
      </c>
      <c r="G7157" s="4">
        <v>-0.08</v>
      </c>
      <c r="H7157" s="4">
        <v>0.13661201886173499</v>
      </c>
      <c r="I7157" s="4">
        <v>0.21</v>
      </c>
      <c r="J7157" s="4">
        <v>-0.4</v>
      </c>
      <c r="K7157" s="4">
        <v>-0.15</v>
      </c>
      <c r="L7157" s="4">
        <v>-0.02</v>
      </c>
      <c r="M7157" s="4">
        <v>35</v>
      </c>
    </row>
    <row r="7158" spans="1:13" x14ac:dyDescent="0.2">
      <c r="A7158" s="3">
        <v>42095</v>
      </c>
      <c r="B7158" t="s">
        <v>7778</v>
      </c>
      <c r="C7158" t="s">
        <v>3117</v>
      </c>
      <c r="D7158" t="s">
        <v>7779</v>
      </c>
      <c r="E7158" t="s">
        <v>3116</v>
      </c>
      <c r="F7158" s="4">
        <v>-0.31748571428571398</v>
      </c>
      <c r="G7158" s="4">
        <v>-0.33</v>
      </c>
      <c r="H7158" s="4">
        <v>0.167911281096083</v>
      </c>
      <c r="I7158" s="4">
        <v>0.34799999999999998</v>
      </c>
      <c r="J7158" s="4">
        <v>-0.63</v>
      </c>
      <c r="K7158" s="4">
        <v>-0.4</v>
      </c>
      <c r="L7158" s="4">
        <v>-0.26500000000000001</v>
      </c>
      <c r="M7158" s="4">
        <v>35</v>
      </c>
    </row>
    <row r="7159" spans="1:13" x14ac:dyDescent="0.2">
      <c r="A7159" s="3">
        <v>42095</v>
      </c>
      <c r="B7159" t="s">
        <v>7788</v>
      </c>
      <c r="C7159" t="s">
        <v>3120</v>
      </c>
      <c r="D7159" t="s">
        <v>7789</v>
      </c>
      <c r="E7159" t="s">
        <v>3119</v>
      </c>
      <c r="F7159" s="4">
        <v>0.16782857142857099</v>
      </c>
      <c r="G7159" s="4">
        <v>0.17</v>
      </c>
      <c r="H7159" s="4">
        <v>8.2990249503210003E-2</v>
      </c>
      <c r="I7159" s="4">
        <v>0.32</v>
      </c>
      <c r="J7159" s="4">
        <v>-0.03</v>
      </c>
      <c r="K7159" s="4">
        <v>0.13</v>
      </c>
      <c r="L7159" s="4">
        <v>0.22</v>
      </c>
      <c r="M7159" s="4">
        <v>35</v>
      </c>
    </row>
    <row r="7160" spans="1:13" x14ac:dyDescent="0.2">
      <c r="A7160" s="3">
        <v>42095</v>
      </c>
      <c r="B7160" t="s">
        <v>7796</v>
      </c>
      <c r="C7160" t="s">
        <v>3123</v>
      </c>
      <c r="D7160" t="s">
        <v>7797</v>
      </c>
      <c r="E7160" t="s">
        <v>3122</v>
      </c>
      <c r="F7160" s="4">
        <v>0.29117142857142903</v>
      </c>
      <c r="G7160" s="4">
        <v>0.28999999999999998</v>
      </c>
      <c r="H7160" s="4">
        <v>8.2478690907297494E-2</v>
      </c>
      <c r="I7160" s="4">
        <v>0.62</v>
      </c>
      <c r="J7160" s="4">
        <v>0.14000000000000001</v>
      </c>
      <c r="K7160" s="4">
        <v>0.25</v>
      </c>
      <c r="L7160" s="4">
        <v>0.32500000000000001</v>
      </c>
      <c r="M7160" s="4">
        <v>35</v>
      </c>
    </row>
    <row r="7161" spans="1:13" x14ac:dyDescent="0.2">
      <c r="A7161" s="3">
        <v>42095</v>
      </c>
      <c r="B7161" t="s">
        <v>7804</v>
      </c>
      <c r="C7161" t="s">
        <v>3126</v>
      </c>
      <c r="D7161" t="s">
        <v>7805</v>
      </c>
      <c r="E7161" t="s">
        <v>3125</v>
      </c>
      <c r="F7161" s="4">
        <v>0.31002857142857099</v>
      </c>
      <c r="G7161" s="4">
        <v>0.32</v>
      </c>
      <c r="H7161" s="4">
        <v>6.8869222065442007E-2</v>
      </c>
      <c r="I7161" s="4">
        <v>0.44</v>
      </c>
      <c r="J7161" s="4">
        <v>7.0000000000000007E-2</v>
      </c>
      <c r="K7161" s="4">
        <v>0.28000000000000003</v>
      </c>
      <c r="L7161" s="4">
        <v>0.35</v>
      </c>
      <c r="M7161" s="4">
        <v>35</v>
      </c>
    </row>
    <row r="7162" spans="1:13" x14ac:dyDescent="0.2">
      <c r="A7162" s="3">
        <v>42095</v>
      </c>
      <c r="B7162" t="s">
        <v>7814</v>
      </c>
      <c r="C7162" t="s">
        <v>3129</v>
      </c>
      <c r="D7162" t="s">
        <v>7815</v>
      </c>
      <c r="E7162" t="s">
        <v>3128</v>
      </c>
      <c r="F7162" s="4">
        <v>0.437714285714286</v>
      </c>
      <c r="G7162" s="4">
        <v>0.44</v>
      </c>
      <c r="H7162" s="4">
        <v>9.3244956157100004E-2</v>
      </c>
      <c r="I7162" s="4">
        <v>0.62</v>
      </c>
      <c r="J7162" s="4">
        <v>0.16</v>
      </c>
      <c r="K7162" s="4">
        <v>0.4</v>
      </c>
      <c r="L7162" s="4">
        <v>0.47499999999999998</v>
      </c>
      <c r="M7162" s="4">
        <v>35</v>
      </c>
    </row>
    <row r="7163" spans="1:13" x14ac:dyDescent="0.2">
      <c r="A7163" s="3">
        <v>42095</v>
      </c>
      <c r="B7163" t="s">
        <v>7822</v>
      </c>
      <c r="C7163" t="s">
        <v>3132</v>
      </c>
      <c r="D7163" t="s">
        <v>7823</v>
      </c>
      <c r="E7163" t="s">
        <v>3131</v>
      </c>
      <c r="F7163" s="4">
        <v>0.53928571428571404</v>
      </c>
      <c r="G7163" s="4">
        <v>0.52500000000000002</v>
      </c>
      <c r="H7163" s="4">
        <v>8.5217221205082502E-2</v>
      </c>
      <c r="I7163" s="4">
        <v>0.8</v>
      </c>
      <c r="J7163" s="4">
        <v>0.39</v>
      </c>
      <c r="K7163" s="4">
        <v>0.49</v>
      </c>
      <c r="L7163" s="4">
        <v>0.57499999999999996</v>
      </c>
      <c r="M7163" s="4">
        <v>35</v>
      </c>
    </row>
    <row r="7164" spans="1:13" x14ac:dyDescent="0.2">
      <c r="A7164" s="3">
        <v>42095</v>
      </c>
      <c r="B7164" t="s">
        <v>7830</v>
      </c>
      <c r="C7164" t="s">
        <v>3135</v>
      </c>
      <c r="D7164" t="s">
        <v>7831</v>
      </c>
      <c r="E7164" t="s">
        <v>3134</v>
      </c>
      <c r="F7164" s="4">
        <v>0.78962857142857101</v>
      </c>
      <c r="G7164" s="4">
        <v>0.79</v>
      </c>
      <c r="H7164" s="4">
        <v>8.8255006761584903E-2</v>
      </c>
      <c r="I7164" s="4">
        <v>1.04</v>
      </c>
      <c r="J7164" s="4">
        <v>0.65</v>
      </c>
      <c r="K7164" s="4">
        <v>0.72</v>
      </c>
      <c r="L7164" s="4">
        <v>0.86</v>
      </c>
      <c r="M7164" s="4">
        <v>35</v>
      </c>
    </row>
    <row r="7165" spans="1:13" x14ac:dyDescent="0.2">
      <c r="A7165" s="3">
        <v>42095</v>
      </c>
      <c r="B7165" t="s">
        <v>7840</v>
      </c>
      <c r="C7165" t="s">
        <v>3138</v>
      </c>
      <c r="D7165" t="s">
        <v>7841</v>
      </c>
      <c r="E7165" t="s">
        <v>3137</v>
      </c>
      <c r="F7165" s="4">
        <v>0.51217142857142905</v>
      </c>
      <c r="G7165" s="4">
        <v>0.5</v>
      </c>
      <c r="H7165" s="4">
        <v>0.13560007932374199</v>
      </c>
      <c r="I7165" s="4">
        <v>1.03</v>
      </c>
      <c r="J7165" s="4">
        <v>0.3</v>
      </c>
      <c r="K7165" s="4">
        <v>0.42499999999999999</v>
      </c>
      <c r="L7165" s="4">
        <v>0.57999999999999996</v>
      </c>
      <c r="M7165" s="4">
        <v>35</v>
      </c>
    </row>
    <row r="7166" spans="1:13" x14ac:dyDescent="0.2">
      <c r="A7166" s="3">
        <v>42095</v>
      </c>
      <c r="B7166" t="s">
        <v>7878</v>
      </c>
      <c r="C7166" t="s">
        <v>3096</v>
      </c>
      <c r="D7166" t="s">
        <v>7879</v>
      </c>
      <c r="E7166" t="s">
        <v>3095</v>
      </c>
      <c r="F7166" s="4">
        <v>3.1536969696969699</v>
      </c>
      <c r="G7166" s="4">
        <v>3.16</v>
      </c>
      <c r="H7166" s="4">
        <v>0.32749775618014598</v>
      </c>
      <c r="I7166" s="4">
        <v>3.8</v>
      </c>
      <c r="J7166" s="4">
        <v>2.302</v>
      </c>
      <c r="K7166" s="4">
        <v>3.01</v>
      </c>
      <c r="L7166" s="4">
        <v>3.34</v>
      </c>
      <c r="M7166" s="4">
        <v>33</v>
      </c>
    </row>
    <row r="7167" spans="1:13" x14ac:dyDescent="0.2">
      <c r="A7167" s="3">
        <v>42095</v>
      </c>
      <c r="B7167" t="s">
        <v>9608</v>
      </c>
      <c r="C7167" t="s">
        <v>3087</v>
      </c>
      <c r="D7167" t="s">
        <v>9609</v>
      </c>
      <c r="E7167" t="s">
        <v>3086</v>
      </c>
      <c r="F7167" s="4">
        <v>2.8042424242424202</v>
      </c>
      <c r="G7167" s="4">
        <v>2.8</v>
      </c>
      <c r="H7167" s="4">
        <v>0.277770479702108</v>
      </c>
      <c r="I7167" s="4">
        <v>3.37</v>
      </c>
      <c r="J7167" s="4">
        <v>2.16</v>
      </c>
      <c r="K7167" s="4">
        <v>2.6</v>
      </c>
      <c r="L7167" s="4">
        <v>2.96</v>
      </c>
      <c r="M7167" s="4">
        <v>33</v>
      </c>
    </row>
    <row r="7168" spans="1:13" x14ac:dyDescent="0.2">
      <c r="A7168" s="3">
        <v>42095</v>
      </c>
      <c r="B7168" t="s">
        <v>9640</v>
      </c>
      <c r="C7168" t="s">
        <v>3090</v>
      </c>
      <c r="D7168" t="s">
        <v>9641</v>
      </c>
      <c r="E7168" t="s">
        <v>3089</v>
      </c>
      <c r="F7168" s="4">
        <v>3.0739393939393902</v>
      </c>
      <c r="G7168" s="4">
        <v>3</v>
      </c>
      <c r="H7168" s="4">
        <v>0.25990309965854802</v>
      </c>
      <c r="I7168" s="4">
        <v>3.69</v>
      </c>
      <c r="J7168" s="4">
        <v>2.5299999999999998</v>
      </c>
      <c r="K7168" s="4">
        <v>2.88</v>
      </c>
      <c r="L7168" s="4">
        <v>3.22</v>
      </c>
      <c r="M7168" s="4">
        <v>33</v>
      </c>
    </row>
    <row r="7169" spans="1:13" x14ac:dyDescent="0.2">
      <c r="A7169" s="3">
        <v>42095</v>
      </c>
      <c r="B7169" t="s">
        <v>9881</v>
      </c>
      <c r="C7169" t="s">
        <v>3108</v>
      </c>
      <c r="D7169" t="s">
        <v>9882</v>
      </c>
      <c r="E7169" t="s">
        <v>3107</v>
      </c>
      <c r="F7169" s="4">
        <v>3.1303999999999998</v>
      </c>
      <c r="G7169" s="4">
        <v>3.1</v>
      </c>
      <c r="H7169" s="4">
        <v>0.235805004187782</v>
      </c>
      <c r="I7169" s="4">
        <v>3.65</v>
      </c>
      <c r="J7169" s="4">
        <v>2.65</v>
      </c>
      <c r="K7169" s="4">
        <v>3</v>
      </c>
      <c r="L7169" s="4">
        <v>3.3</v>
      </c>
      <c r="M7169" s="4">
        <v>25</v>
      </c>
    </row>
    <row r="7170" spans="1:13" x14ac:dyDescent="0.2">
      <c r="A7170" s="3">
        <v>42095</v>
      </c>
      <c r="B7170" t="s">
        <v>9676</v>
      </c>
      <c r="C7170" t="s">
        <v>3093</v>
      </c>
      <c r="D7170" t="s">
        <v>9677</v>
      </c>
      <c r="E7170" t="s">
        <v>3092</v>
      </c>
      <c r="F7170" s="4">
        <v>3.1492307692307699</v>
      </c>
      <c r="G7170" s="4">
        <v>3.1749999999999998</v>
      </c>
      <c r="H7170" s="4">
        <v>0.28226119927362397</v>
      </c>
      <c r="I7170" s="4">
        <v>3.66</v>
      </c>
      <c r="J7170" s="4">
        <v>2.4500000000000002</v>
      </c>
      <c r="K7170" s="4">
        <v>2.97</v>
      </c>
      <c r="L7170" s="4">
        <v>3.3075000000000001</v>
      </c>
      <c r="M7170" s="4">
        <v>26</v>
      </c>
    </row>
    <row r="7171" spans="1:13" x14ac:dyDescent="0.2">
      <c r="A7171" s="3">
        <v>42095</v>
      </c>
      <c r="B7171" t="s">
        <v>9883</v>
      </c>
      <c r="C7171" t="s">
        <v>3111</v>
      </c>
      <c r="D7171" t="s">
        <v>9884</v>
      </c>
      <c r="E7171" t="s">
        <v>3110</v>
      </c>
      <c r="F7171" s="4">
        <v>3.0924</v>
      </c>
      <c r="G7171" s="4">
        <v>3.1</v>
      </c>
      <c r="H7171" s="4">
        <v>0.27764305621907198</v>
      </c>
      <c r="I7171" s="4">
        <v>3.62</v>
      </c>
      <c r="J7171" s="4">
        <v>2.5</v>
      </c>
      <c r="K7171" s="4">
        <v>2.9</v>
      </c>
      <c r="L7171" s="4">
        <v>3.3</v>
      </c>
      <c r="M7171" s="4">
        <v>25</v>
      </c>
    </row>
    <row r="7172" spans="1:13" x14ac:dyDescent="0.2">
      <c r="A7172" s="3">
        <v>42095</v>
      </c>
      <c r="B7172" t="s">
        <v>7880</v>
      </c>
      <c r="C7172" t="s">
        <v>3153</v>
      </c>
      <c r="D7172" t="s">
        <v>7881</v>
      </c>
      <c r="E7172" t="s">
        <v>3152</v>
      </c>
      <c r="F7172" s="4">
        <v>0.16760606060606101</v>
      </c>
      <c r="G7172" s="4">
        <v>0.14000000000000001</v>
      </c>
      <c r="H7172" s="4">
        <v>5.8962879951043899E-2</v>
      </c>
      <c r="I7172" s="4">
        <v>0.32</v>
      </c>
      <c r="J7172" s="4">
        <v>0.1</v>
      </c>
      <c r="K7172" s="4">
        <v>0.13</v>
      </c>
      <c r="L7172" s="4">
        <v>0.19</v>
      </c>
      <c r="M7172" s="4">
        <v>33</v>
      </c>
    </row>
    <row r="7173" spans="1:13" x14ac:dyDescent="0.2">
      <c r="A7173" s="3">
        <v>42095</v>
      </c>
      <c r="B7173" t="s">
        <v>10199</v>
      </c>
      <c r="C7173" t="s">
        <v>4324</v>
      </c>
      <c r="D7173" t="s">
        <v>10200</v>
      </c>
      <c r="E7173" t="s">
        <v>4323</v>
      </c>
      <c r="F7173" s="4">
        <v>2.8081818181818199</v>
      </c>
      <c r="G7173" s="4">
        <v>2.9</v>
      </c>
      <c r="H7173" s="4">
        <v>0.201764939741995</v>
      </c>
      <c r="I7173" s="4">
        <v>3.1</v>
      </c>
      <c r="J7173" s="4">
        <v>2.2999999999999998</v>
      </c>
      <c r="K7173" s="4">
        <v>2.8</v>
      </c>
      <c r="L7173" s="4">
        <v>2.9</v>
      </c>
      <c r="M7173" s="4">
        <v>33</v>
      </c>
    </row>
    <row r="7174" spans="1:13" x14ac:dyDescent="0.2">
      <c r="A7174" s="3">
        <v>42095</v>
      </c>
      <c r="B7174" t="s">
        <v>10231</v>
      </c>
      <c r="C7174" t="s">
        <v>4327</v>
      </c>
      <c r="D7174" t="s">
        <v>10232</v>
      </c>
      <c r="E7174" t="s">
        <v>4326</v>
      </c>
      <c r="F7174" s="4">
        <v>2.8567741935483899</v>
      </c>
      <c r="G7174" s="4">
        <v>2.8</v>
      </c>
      <c r="H7174" s="4">
        <v>0.30136784938868499</v>
      </c>
      <c r="I7174" s="4">
        <v>3.41</v>
      </c>
      <c r="J7174" s="4">
        <v>2.2999999999999998</v>
      </c>
      <c r="K7174" s="4">
        <v>2.65</v>
      </c>
      <c r="L7174" s="4">
        <v>3.05</v>
      </c>
      <c r="M7174" s="4">
        <v>31</v>
      </c>
    </row>
    <row r="7175" spans="1:13" x14ac:dyDescent="0.2">
      <c r="A7175" s="3">
        <v>42095</v>
      </c>
      <c r="B7175" t="s">
        <v>9684</v>
      </c>
      <c r="C7175" t="s">
        <v>3939</v>
      </c>
      <c r="D7175" t="s">
        <v>9685</v>
      </c>
      <c r="E7175" t="s">
        <v>3947</v>
      </c>
      <c r="F7175" s="4">
        <v>15.172538709677401</v>
      </c>
      <c r="G7175" s="4">
        <v>15.17</v>
      </c>
      <c r="H7175" s="4">
        <v>0.19005394791553201</v>
      </c>
      <c r="I7175" s="4">
        <v>15.64</v>
      </c>
      <c r="J7175" s="4">
        <v>14.8</v>
      </c>
      <c r="K7175" s="4">
        <v>15.105</v>
      </c>
      <c r="L7175" s="4">
        <v>15.295</v>
      </c>
      <c r="M7175" s="4">
        <v>31</v>
      </c>
    </row>
    <row r="7176" spans="1:13" x14ac:dyDescent="0.2">
      <c r="A7176" s="3">
        <v>42095</v>
      </c>
      <c r="B7176" t="s">
        <v>9686</v>
      </c>
      <c r="C7176" t="s">
        <v>3942</v>
      </c>
      <c r="D7176" t="s">
        <v>9687</v>
      </c>
      <c r="E7176" t="s">
        <v>3949</v>
      </c>
      <c r="F7176" s="4">
        <v>15.118196875000001</v>
      </c>
      <c r="G7176" s="4">
        <v>15.135</v>
      </c>
      <c r="H7176" s="4">
        <v>0.29941387095281902</v>
      </c>
      <c r="I7176" s="4">
        <v>15.77</v>
      </c>
      <c r="J7176" s="4">
        <v>14.5</v>
      </c>
      <c r="K7176" s="4">
        <v>15.015000000000001</v>
      </c>
      <c r="L7176" s="4">
        <v>15.3</v>
      </c>
      <c r="M7176" s="4">
        <v>32</v>
      </c>
    </row>
    <row r="7177" spans="1:13" x14ac:dyDescent="0.2">
      <c r="A7177" s="3">
        <v>42095</v>
      </c>
      <c r="B7177" t="s">
        <v>9688</v>
      </c>
      <c r="C7177" t="s">
        <v>3952</v>
      </c>
      <c r="D7177" t="s">
        <v>9689</v>
      </c>
      <c r="E7177" t="s">
        <v>3951</v>
      </c>
      <c r="F7177" s="4">
        <v>15.114309677419399</v>
      </c>
      <c r="G7177" s="4">
        <v>15.11</v>
      </c>
      <c r="H7177" s="4">
        <v>0.327428444452462</v>
      </c>
      <c r="I7177" s="4">
        <v>15.89</v>
      </c>
      <c r="J7177" s="4">
        <v>14.4</v>
      </c>
      <c r="K7177" s="4">
        <v>15.005000000000001</v>
      </c>
      <c r="L7177" s="4">
        <v>15.35</v>
      </c>
      <c r="M7177" s="4">
        <v>31</v>
      </c>
    </row>
    <row r="7178" spans="1:13" x14ac:dyDescent="0.2">
      <c r="A7178" s="3">
        <v>42095</v>
      </c>
      <c r="B7178" t="s">
        <v>9644</v>
      </c>
      <c r="C7178" t="s">
        <v>3936</v>
      </c>
      <c r="D7178" t="s">
        <v>9645</v>
      </c>
      <c r="E7178" t="s">
        <v>3935</v>
      </c>
      <c r="F7178" s="4">
        <v>14.969797058823501</v>
      </c>
      <c r="G7178" s="4">
        <v>14.95</v>
      </c>
      <c r="H7178" s="4">
        <v>0.49244378266152999</v>
      </c>
      <c r="I7178" s="4">
        <v>16.5</v>
      </c>
      <c r="J7178" s="4">
        <v>14</v>
      </c>
      <c r="K7178" s="4">
        <v>14.7</v>
      </c>
      <c r="L7178" s="4">
        <v>15.2</v>
      </c>
      <c r="M7178" s="4">
        <v>34</v>
      </c>
    </row>
    <row r="7179" spans="1:13" x14ac:dyDescent="0.2">
      <c r="A7179" s="3">
        <v>42095</v>
      </c>
      <c r="B7179" t="s">
        <v>9680</v>
      </c>
      <c r="C7179" t="s">
        <v>3939</v>
      </c>
      <c r="D7179" t="s">
        <v>9681</v>
      </c>
      <c r="E7179" t="s">
        <v>3938</v>
      </c>
      <c r="F7179" s="4">
        <v>14.7593323529412</v>
      </c>
      <c r="G7179" s="4">
        <v>14.74</v>
      </c>
      <c r="H7179" s="4">
        <v>0.71348298772294005</v>
      </c>
      <c r="I7179" s="4">
        <v>16.239999999999998</v>
      </c>
      <c r="J7179" s="4">
        <v>13.55</v>
      </c>
      <c r="K7179" s="4">
        <v>14.2875</v>
      </c>
      <c r="L7179" s="4">
        <v>15.2</v>
      </c>
      <c r="M7179" s="4">
        <v>34</v>
      </c>
    </row>
    <row r="7180" spans="1:13" x14ac:dyDescent="0.2">
      <c r="A7180" s="3">
        <v>42095</v>
      </c>
      <c r="B7180" t="s">
        <v>10183</v>
      </c>
      <c r="C7180" t="s">
        <v>3579</v>
      </c>
      <c r="D7180" t="s">
        <v>10184</v>
      </c>
      <c r="E7180" t="s">
        <v>3578</v>
      </c>
      <c r="F7180" s="4">
        <v>2.8830555555555599</v>
      </c>
      <c r="G7180" s="4">
        <v>2.8</v>
      </c>
      <c r="H7180" s="4">
        <v>0.31602729940347601</v>
      </c>
      <c r="I7180" s="4">
        <v>3.6</v>
      </c>
      <c r="J7180" s="4">
        <v>2.29</v>
      </c>
      <c r="K7180" s="4">
        <v>2.7</v>
      </c>
      <c r="L7180" s="4">
        <v>3.0249999999999999</v>
      </c>
      <c r="M7180" s="4">
        <v>36</v>
      </c>
    </row>
    <row r="7181" spans="1:13" x14ac:dyDescent="0.2">
      <c r="A7181" s="3">
        <v>42095</v>
      </c>
      <c r="B7181" t="s">
        <v>10201</v>
      </c>
      <c r="C7181" t="s">
        <v>3582</v>
      </c>
      <c r="D7181" t="s">
        <v>10202</v>
      </c>
      <c r="E7181" t="s">
        <v>3581</v>
      </c>
      <c r="F7181" s="4">
        <v>3.3988235294117599</v>
      </c>
      <c r="G7181" s="4">
        <v>3.45</v>
      </c>
      <c r="H7181" s="4">
        <v>0.30703631910210899</v>
      </c>
      <c r="I7181" s="4">
        <v>4</v>
      </c>
      <c r="J7181" s="4">
        <v>2.54</v>
      </c>
      <c r="K7181" s="4">
        <v>3.2</v>
      </c>
      <c r="L7181" s="4">
        <v>3.5674999999999999</v>
      </c>
      <c r="M7181" s="4">
        <v>34</v>
      </c>
    </row>
    <row r="7182" spans="1:13" x14ac:dyDescent="0.2">
      <c r="A7182" s="3">
        <v>42095</v>
      </c>
      <c r="B7182" t="s">
        <v>10233</v>
      </c>
      <c r="C7182" t="s">
        <v>3585</v>
      </c>
      <c r="D7182" t="s">
        <v>10234</v>
      </c>
      <c r="E7182" t="s">
        <v>3584</v>
      </c>
      <c r="F7182" s="4">
        <v>3.8261538461538498</v>
      </c>
      <c r="G7182" s="4">
        <v>3.95</v>
      </c>
      <c r="H7182" s="4">
        <v>0.38155552071044102</v>
      </c>
      <c r="I7182" s="4">
        <v>4.5</v>
      </c>
      <c r="J7182" s="4">
        <v>2.79</v>
      </c>
      <c r="K7182" s="4">
        <v>3.6</v>
      </c>
      <c r="L7182" s="4">
        <v>4</v>
      </c>
      <c r="M7182" s="4">
        <v>26</v>
      </c>
    </row>
    <row r="7183" spans="1:13" x14ac:dyDescent="0.2">
      <c r="A7183" s="3">
        <v>42095</v>
      </c>
      <c r="B7183" t="s">
        <v>10203</v>
      </c>
      <c r="C7183" t="s">
        <v>3591</v>
      </c>
      <c r="D7183" t="s">
        <v>10204</v>
      </c>
      <c r="E7183" t="s">
        <v>3590</v>
      </c>
      <c r="F7183" s="4">
        <v>2.62</v>
      </c>
      <c r="G7183" s="4">
        <v>2.6</v>
      </c>
      <c r="H7183" s="4">
        <v>0.36478841570874199</v>
      </c>
      <c r="I7183" s="4">
        <v>3.5</v>
      </c>
      <c r="J7183" s="4">
        <v>1.9</v>
      </c>
      <c r="K7183" s="4">
        <v>2.4</v>
      </c>
      <c r="L7183" s="4">
        <v>2.7749999999999999</v>
      </c>
      <c r="M7183" s="4">
        <v>35</v>
      </c>
    </row>
    <row r="7184" spans="1:13" x14ac:dyDescent="0.2">
      <c r="A7184" s="3">
        <v>42095</v>
      </c>
      <c r="B7184" t="s">
        <v>10235</v>
      </c>
      <c r="C7184" t="s">
        <v>3603</v>
      </c>
      <c r="D7184" t="s">
        <v>10236</v>
      </c>
      <c r="E7184" t="s">
        <v>3602</v>
      </c>
      <c r="F7184" s="4">
        <v>3.2583333333333302</v>
      </c>
      <c r="G7184" s="4">
        <v>3.2</v>
      </c>
      <c r="H7184" s="4">
        <v>0.63790110212473705</v>
      </c>
      <c r="I7184" s="4">
        <v>5.49</v>
      </c>
      <c r="J7184" s="4">
        <v>1.5</v>
      </c>
      <c r="K7184" s="4">
        <v>2.9249999999999998</v>
      </c>
      <c r="L7184" s="4">
        <v>3.5</v>
      </c>
      <c r="M7184" s="4">
        <v>30</v>
      </c>
    </row>
    <row r="7185" spans="1:13" x14ac:dyDescent="0.2">
      <c r="A7185" s="3">
        <v>42095</v>
      </c>
      <c r="B7185" t="s">
        <v>10205</v>
      </c>
      <c r="C7185" t="s">
        <v>3594</v>
      </c>
      <c r="D7185" t="s">
        <v>10206</v>
      </c>
      <c r="E7185" t="s">
        <v>3593</v>
      </c>
      <c r="F7185" s="4">
        <v>2.8922857142857099</v>
      </c>
      <c r="G7185" s="4">
        <v>2.9</v>
      </c>
      <c r="H7185" s="4">
        <v>0.43570825178354</v>
      </c>
      <c r="I7185" s="4">
        <v>3.9</v>
      </c>
      <c r="J7185" s="4">
        <v>2.23</v>
      </c>
      <c r="K7185" s="4">
        <v>2.6</v>
      </c>
      <c r="L7185" s="4">
        <v>3.085</v>
      </c>
      <c r="M7185" s="4">
        <v>35</v>
      </c>
    </row>
    <row r="7186" spans="1:13" x14ac:dyDescent="0.2">
      <c r="A7186" s="3">
        <v>42095</v>
      </c>
      <c r="B7186" t="s">
        <v>10237</v>
      </c>
      <c r="C7186" t="s">
        <v>3606</v>
      </c>
      <c r="D7186" t="s">
        <v>10238</v>
      </c>
      <c r="E7186" t="s">
        <v>3605</v>
      </c>
      <c r="F7186" s="4">
        <v>3.4503333333333299</v>
      </c>
      <c r="G7186" s="4">
        <v>3.35</v>
      </c>
      <c r="H7186" s="4">
        <v>0.47824018877643398</v>
      </c>
      <c r="I7186" s="4">
        <v>4.49</v>
      </c>
      <c r="J7186" s="4">
        <v>2.54</v>
      </c>
      <c r="K7186" s="4">
        <v>3.1</v>
      </c>
      <c r="L7186" s="4">
        <v>3.7825000000000002</v>
      </c>
      <c r="M7186" s="4">
        <v>30</v>
      </c>
    </row>
    <row r="7187" spans="1:13" x14ac:dyDescent="0.2">
      <c r="A7187" s="3">
        <v>42095</v>
      </c>
      <c r="B7187" t="s">
        <v>10207</v>
      </c>
      <c r="C7187" t="s">
        <v>3597</v>
      </c>
      <c r="D7187" t="s">
        <v>10208</v>
      </c>
      <c r="E7187" t="s">
        <v>3596</v>
      </c>
      <c r="F7187" s="4">
        <v>3.01228571428571</v>
      </c>
      <c r="G7187" s="4">
        <v>2.9</v>
      </c>
      <c r="H7187" s="4">
        <v>0.51310522779437395</v>
      </c>
      <c r="I7187" s="4">
        <v>5.08</v>
      </c>
      <c r="J7187" s="4">
        <v>2.2999999999999998</v>
      </c>
      <c r="K7187" s="4">
        <v>2.72</v>
      </c>
      <c r="L7187" s="4">
        <v>3.1</v>
      </c>
      <c r="M7187" s="4">
        <v>35</v>
      </c>
    </row>
    <row r="7188" spans="1:13" x14ac:dyDescent="0.2">
      <c r="A7188" s="3">
        <v>42095</v>
      </c>
      <c r="B7188" t="s">
        <v>10239</v>
      </c>
      <c r="C7188" t="s">
        <v>3609</v>
      </c>
      <c r="D7188" t="s">
        <v>10240</v>
      </c>
      <c r="E7188" t="s">
        <v>3608</v>
      </c>
      <c r="F7188" s="4">
        <v>3.4140000000000001</v>
      </c>
      <c r="G7188" s="4">
        <v>3.4</v>
      </c>
      <c r="H7188" s="4">
        <v>0.41761721460092399</v>
      </c>
      <c r="I7188" s="4">
        <v>4.0999999999999996</v>
      </c>
      <c r="J7188" s="4">
        <v>2.36</v>
      </c>
      <c r="K7188" s="4">
        <v>3.2</v>
      </c>
      <c r="L7188" s="4">
        <v>3.6</v>
      </c>
      <c r="M7188" s="4">
        <v>30</v>
      </c>
    </row>
    <row r="7189" spans="1:13" x14ac:dyDescent="0.2">
      <c r="A7189" s="3">
        <v>42095</v>
      </c>
      <c r="B7189" t="s">
        <v>10209</v>
      </c>
      <c r="C7189" t="s">
        <v>3600</v>
      </c>
      <c r="D7189" t="s">
        <v>10210</v>
      </c>
      <c r="E7189" t="s">
        <v>3599</v>
      </c>
      <c r="F7189" s="4">
        <v>2.96142857142857</v>
      </c>
      <c r="G7189" s="4">
        <v>3</v>
      </c>
      <c r="H7189" s="4">
        <v>0.44443713812855401</v>
      </c>
      <c r="I7189" s="4">
        <v>4.26</v>
      </c>
      <c r="J7189" s="4">
        <v>2.2000000000000002</v>
      </c>
      <c r="K7189" s="4">
        <v>2.65</v>
      </c>
      <c r="L7189" s="4">
        <v>3.17</v>
      </c>
      <c r="M7189" s="4">
        <v>35</v>
      </c>
    </row>
    <row r="7190" spans="1:13" x14ac:dyDescent="0.2">
      <c r="A7190" s="3">
        <v>42095</v>
      </c>
      <c r="B7190" t="s">
        <v>10241</v>
      </c>
      <c r="C7190" t="s">
        <v>3612</v>
      </c>
      <c r="D7190" t="s">
        <v>10242</v>
      </c>
      <c r="E7190" t="s">
        <v>3611</v>
      </c>
      <c r="F7190" s="4">
        <v>3.5806666666666702</v>
      </c>
      <c r="G7190" s="4">
        <v>3.6</v>
      </c>
      <c r="H7190" s="4">
        <v>0.61806111366909799</v>
      </c>
      <c r="I7190" s="4">
        <v>4.6900000000000004</v>
      </c>
      <c r="J7190" s="4">
        <v>1.43</v>
      </c>
      <c r="K7190" s="4">
        <v>3.2250000000000001</v>
      </c>
      <c r="L7190" s="4">
        <v>3.95</v>
      </c>
      <c r="M7190" s="4">
        <v>30</v>
      </c>
    </row>
    <row r="7191" spans="1:13" x14ac:dyDescent="0.2">
      <c r="A7191" s="3">
        <v>42095</v>
      </c>
      <c r="B7191" t="s">
        <v>10213</v>
      </c>
      <c r="C7191" t="s">
        <v>3867</v>
      </c>
      <c r="D7191" t="s">
        <v>10214</v>
      </c>
      <c r="E7191" t="s">
        <v>3866</v>
      </c>
      <c r="F7191" s="4">
        <v>0.471052631578947</v>
      </c>
      <c r="G7191" s="4">
        <v>0.4</v>
      </c>
      <c r="H7191" s="4">
        <v>0.21707384142632</v>
      </c>
      <c r="I7191" s="4">
        <v>0.85</v>
      </c>
      <c r="J7191" s="4">
        <v>0.02</v>
      </c>
      <c r="K7191" s="4">
        <v>0.36</v>
      </c>
      <c r="L7191" s="4">
        <v>0.625</v>
      </c>
      <c r="M7191" s="4">
        <v>19</v>
      </c>
    </row>
    <row r="7192" spans="1:13" x14ac:dyDescent="0.2">
      <c r="A7192" s="3">
        <v>42095</v>
      </c>
      <c r="B7192" t="s">
        <v>10243</v>
      </c>
      <c r="C7192" t="s">
        <v>3879</v>
      </c>
      <c r="D7192" t="s">
        <v>10244</v>
      </c>
      <c r="E7192" t="s">
        <v>3878</v>
      </c>
      <c r="F7192" s="4">
        <v>0.88749999999999996</v>
      </c>
      <c r="G7192" s="4">
        <v>0.84499999999999997</v>
      </c>
      <c r="H7192" s="4">
        <v>0.408436041504664</v>
      </c>
      <c r="I7192" s="4">
        <v>1.9</v>
      </c>
      <c r="J7192" s="4">
        <v>0.28000000000000003</v>
      </c>
      <c r="K7192" s="4">
        <v>0.72250000000000003</v>
      </c>
      <c r="L7192" s="4">
        <v>0.94499999999999995</v>
      </c>
      <c r="M7192" s="4">
        <v>16</v>
      </c>
    </row>
    <row r="7193" spans="1:13" x14ac:dyDescent="0.2">
      <c r="A7193" s="3">
        <v>42095</v>
      </c>
      <c r="B7193" t="s">
        <v>10217</v>
      </c>
      <c r="C7193" t="s">
        <v>3870</v>
      </c>
      <c r="D7193" t="s">
        <v>10218</v>
      </c>
      <c r="E7193" t="s">
        <v>3869</v>
      </c>
      <c r="F7193" s="4">
        <v>0.85</v>
      </c>
      <c r="G7193" s="4">
        <v>0.8</v>
      </c>
      <c r="H7193" s="4">
        <v>0.24317346346452601</v>
      </c>
      <c r="I7193" s="4">
        <v>1.38</v>
      </c>
      <c r="J7193" s="4">
        <v>0.39</v>
      </c>
      <c r="K7193" s="4">
        <v>0.7</v>
      </c>
      <c r="L7193" s="4">
        <v>0.99</v>
      </c>
      <c r="M7193" s="4">
        <v>19</v>
      </c>
    </row>
    <row r="7194" spans="1:13" x14ac:dyDescent="0.2">
      <c r="A7194" s="3">
        <v>42095</v>
      </c>
      <c r="B7194" t="s">
        <v>10245</v>
      </c>
      <c r="C7194" t="s">
        <v>3882</v>
      </c>
      <c r="D7194" t="s">
        <v>10246</v>
      </c>
      <c r="E7194" t="s">
        <v>3881</v>
      </c>
      <c r="F7194" s="4">
        <v>0.71375</v>
      </c>
      <c r="G7194" s="4">
        <v>0.8</v>
      </c>
      <c r="H7194" s="4">
        <v>0.32395215696148699</v>
      </c>
      <c r="I7194" s="4">
        <v>1.08</v>
      </c>
      <c r="J7194" s="4">
        <v>-0.3</v>
      </c>
      <c r="K7194" s="4">
        <v>0.67500000000000004</v>
      </c>
      <c r="L7194" s="4">
        <v>0.9</v>
      </c>
      <c r="M7194" s="4">
        <v>16</v>
      </c>
    </row>
    <row r="7195" spans="1:13" x14ac:dyDescent="0.2">
      <c r="A7195" s="3">
        <v>42095</v>
      </c>
      <c r="B7195" t="s">
        <v>10221</v>
      </c>
      <c r="C7195" t="s">
        <v>3873</v>
      </c>
      <c r="D7195" t="s">
        <v>10222</v>
      </c>
      <c r="E7195" t="s">
        <v>3872</v>
      </c>
      <c r="F7195" s="4">
        <v>0.80315789473684196</v>
      </c>
      <c r="G7195" s="4">
        <v>0.8</v>
      </c>
      <c r="H7195" s="4">
        <v>0.25997975629692899</v>
      </c>
      <c r="I7195" s="4">
        <v>1.33</v>
      </c>
      <c r="J7195" s="4">
        <v>0.2</v>
      </c>
      <c r="K7195" s="4">
        <v>0.67500000000000004</v>
      </c>
      <c r="L7195" s="4">
        <v>1</v>
      </c>
      <c r="M7195" s="4">
        <v>19</v>
      </c>
    </row>
    <row r="7196" spans="1:13" x14ac:dyDescent="0.2">
      <c r="A7196" s="3">
        <v>42095</v>
      </c>
      <c r="B7196" t="s">
        <v>10247</v>
      </c>
      <c r="C7196" t="s">
        <v>3885</v>
      </c>
      <c r="D7196" t="s">
        <v>10248</v>
      </c>
      <c r="E7196" t="s">
        <v>3884</v>
      </c>
      <c r="F7196" s="4">
        <v>0.96625000000000005</v>
      </c>
      <c r="G7196" s="4">
        <v>0.9</v>
      </c>
      <c r="H7196" s="4">
        <v>0.20096019506359999</v>
      </c>
      <c r="I7196" s="4">
        <v>1.3</v>
      </c>
      <c r="J7196" s="4">
        <v>0.7</v>
      </c>
      <c r="K7196" s="4">
        <v>0.8</v>
      </c>
      <c r="L7196" s="4">
        <v>1.125</v>
      </c>
      <c r="M7196" s="4">
        <v>16</v>
      </c>
    </row>
    <row r="7197" spans="1:13" x14ac:dyDescent="0.2">
      <c r="A7197" s="3">
        <v>42095</v>
      </c>
      <c r="B7197" t="s">
        <v>10225</v>
      </c>
      <c r="C7197" t="s">
        <v>3876</v>
      </c>
      <c r="D7197" t="s">
        <v>10226</v>
      </c>
      <c r="E7197" t="s">
        <v>3875</v>
      </c>
      <c r="F7197" s="4">
        <v>0.754210526315789</v>
      </c>
      <c r="G7197" s="4">
        <v>0.8</v>
      </c>
      <c r="H7197" s="4">
        <v>0.21523413064417099</v>
      </c>
      <c r="I7197" s="4">
        <v>1.1000000000000001</v>
      </c>
      <c r="J7197" s="4">
        <v>0.37</v>
      </c>
      <c r="K7197" s="4">
        <v>0.61</v>
      </c>
      <c r="L7197" s="4">
        <v>0.9</v>
      </c>
      <c r="M7197" s="4">
        <v>19</v>
      </c>
    </row>
    <row r="7198" spans="1:13" x14ac:dyDescent="0.2">
      <c r="A7198" s="3">
        <v>42095</v>
      </c>
      <c r="B7198" t="s">
        <v>10249</v>
      </c>
      <c r="C7198" t="s">
        <v>3888</v>
      </c>
      <c r="D7198" t="s">
        <v>10250</v>
      </c>
      <c r="E7198" t="s">
        <v>3887</v>
      </c>
      <c r="F7198" s="4">
        <v>0.90625</v>
      </c>
      <c r="G7198" s="4">
        <v>0.9</v>
      </c>
      <c r="H7198" s="4">
        <v>0.20687758054785299</v>
      </c>
      <c r="I7198" s="4">
        <v>1.2</v>
      </c>
      <c r="J7198" s="4">
        <v>0.4</v>
      </c>
      <c r="K7198" s="4">
        <v>0.8</v>
      </c>
      <c r="L7198" s="4">
        <v>1.08</v>
      </c>
      <c r="M7198" s="4">
        <v>16</v>
      </c>
    </row>
    <row r="7199" spans="1:13" x14ac:dyDescent="0.2">
      <c r="A7199" s="3">
        <v>42125</v>
      </c>
      <c r="B7199" t="s">
        <v>9634</v>
      </c>
      <c r="C7199" t="s">
        <v>3927</v>
      </c>
      <c r="D7199" t="s">
        <v>9635</v>
      </c>
      <c r="E7199" t="s">
        <v>3926</v>
      </c>
      <c r="F7199" s="4">
        <v>6.2208695652173898</v>
      </c>
      <c r="G7199" s="4">
        <v>6.25</v>
      </c>
      <c r="H7199" s="4">
        <v>0.28546474139037797</v>
      </c>
      <c r="I7199" s="4">
        <v>6.95</v>
      </c>
      <c r="J7199" s="4">
        <v>5.63</v>
      </c>
      <c r="K7199" s="4">
        <v>6.03</v>
      </c>
      <c r="L7199" s="4">
        <v>6.3049999999999997</v>
      </c>
      <c r="M7199" s="4">
        <v>23</v>
      </c>
    </row>
    <row r="7200" spans="1:13" x14ac:dyDescent="0.2">
      <c r="A7200" s="3">
        <v>42125</v>
      </c>
      <c r="B7200" t="s">
        <v>9646</v>
      </c>
      <c r="C7200" t="s">
        <v>3930</v>
      </c>
      <c r="D7200" t="s">
        <v>9647</v>
      </c>
      <c r="E7200" t="s">
        <v>3929</v>
      </c>
      <c r="F7200" s="4">
        <v>6.7159090909090899</v>
      </c>
      <c r="G7200" s="4">
        <v>6.625</v>
      </c>
      <c r="H7200" s="4">
        <v>0.47954997843622299</v>
      </c>
      <c r="I7200" s="4">
        <v>8.1999999999999993</v>
      </c>
      <c r="J7200" s="4">
        <v>5.91</v>
      </c>
      <c r="K7200" s="4">
        <v>6.5</v>
      </c>
      <c r="L7200" s="4">
        <v>6.9074999999999998</v>
      </c>
      <c r="M7200" s="4">
        <v>22</v>
      </c>
    </row>
    <row r="7201" spans="1:13" x14ac:dyDescent="0.2">
      <c r="A7201" s="3">
        <v>42125</v>
      </c>
      <c r="B7201" t="s">
        <v>9670</v>
      </c>
      <c r="C7201" t="s">
        <v>3933</v>
      </c>
      <c r="D7201" t="s">
        <v>9671</v>
      </c>
      <c r="E7201" t="s">
        <v>3932</v>
      </c>
      <c r="F7201" s="4">
        <v>7.0627777777777796</v>
      </c>
      <c r="G7201" s="4">
        <v>6.9749999999999996</v>
      </c>
      <c r="H7201" s="4">
        <v>0.80764585683662105</v>
      </c>
      <c r="I7201" s="4">
        <v>8.64</v>
      </c>
      <c r="J7201" s="4">
        <v>5.37</v>
      </c>
      <c r="K7201" s="4">
        <v>6.66</v>
      </c>
      <c r="L7201" s="4">
        <v>7.44</v>
      </c>
      <c r="M7201" s="4">
        <v>18</v>
      </c>
    </row>
    <row r="7202" spans="1:13" x14ac:dyDescent="0.2">
      <c r="A7202" s="3">
        <v>42125</v>
      </c>
      <c r="B7202" t="s">
        <v>9604</v>
      </c>
      <c r="C7202" t="s">
        <v>3918</v>
      </c>
      <c r="D7202" t="s">
        <v>9605</v>
      </c>
      <c r="E7202" t="s">
        <v>3917</v>
      </c>
      <c r="F7202" s="4">
        <v>3.4410344827586199</v>
      </c>
      <c r="G7202" s="4">
        <v>3.4</v>
      </c>
      <c r="H7202" s="4">
        <v>0.25470353673558499</v>
      </c>
      <c r="I7202" s="4">
        <v>4.0999999999999996</v>
      </c>
      <c r="J7202" s="4">
        <v>3</v>
      </c>
      <c r="K7202" s="4">
        <v>3.25</v>
      </c>
      <c r="L7202" s="4">
        <v>3.64</v>
      </c>
      <c r="M7202" s="4">
        <v>29</v>
      </c>
    </row>
    <row r="7203" spans="1:13" x14ac:dyDescent="0.2">
      <c r="A7203" s="3">
        <v>42125</v>
      </c>
      <c r="B7203" t="s">
        <v>9636</v>
      </c>
      <c r="C7203" t="s">
        <v>3921</v>
      </c>
      <c r="D7203" t="s">
        <v>9637</v>
      </c>
      <c r="E7203" t="s">
        <v>3920</v>
      </c>
      <c r="F7203" s="4">
        <v>4.1579310344827602</v>
      </c>
      <c r="G7203" s="4">
        <v>4.1500000000000004</v>
      </c>
      <c r="H7203" s="4">
        <v>0.475975534412858</v>
      </c>
      <c r="I7203" s="4">
        <v>5.16</v>
      </c>
      <c r="J7203" s="4">
        <v>3.31</v>
      </c>
      <c r="K7203" s="4">
        <v>3.89</v>
      </c>
      <c r="L7203" s="4">
        <v>4.5</v>
      </c>
      <c r="M7203" s="4">
        <v>29</v>
      </c>
    </row>
    <row r="7204" spans="1:13" x14ac:dyDescent="0.2">
      <c r="A7204" s="3">
        <v>42125</v>
      </c>
      <c r="B7204" t="s">
        <v>9672</v>
      </c>
      <c r="C7204" t="s">
        <v>3924</v>
      </c>
      <c r="D7204" t="s">
        <v>9673</v>
      </c>
      <c r="E7204" t="s">
        <v>3923</v>
      </c>
      <c r="F7204" s="4">
        <v>4.7752173913043503</v>
      </c>
      <c r="G7204" s="4">
        <v>4.63</v>
      </c>
      <c r="H7204" s="4">
        <v>0.78922787103032999</v>
      </c>
      <c r="I7204" s="4">
        <v>6.21</v>
      </c>
      <c r="J7204" s="4">
        <v>3.43</v>
      </c>
      <c r="K7204" s="4">
        <v>4.3250000000000002</v>
      </c>
      <c r="L7204" s="4">
        <v>5.2750000000000004</v>
      </c>
      <c r="M7204" s="4">
        <v>23</v>
      </c>
    </row>
    <row r="7205" spans="1:13" x14ac:dyDescent="0.2">
      <c r="A7205" s="3">
        <v>42125</v>
      </c>
      <c r="B7205" t="s">
        <v>10195</v>
      </c>
      <c r="C7205" t="s">
        <v>3988</v>
      </c>
      <c r="D7205" t="s">
        <v>10196</v>
      </c>
      <c r="E7205" t="s">
        <v>3987</v>
      </c>
      <c r="F7205" s="4">
        <v>4.0174074074074104</v>
      </c>
      <c r="G7205" s="4">
        <v>4</v>
      </c>
      <c r="H7205" s="4">
        <v>0.39953427303253403</v>
      </c>
      <c r="I7205" s="4">
        <v>4.74</v>
      </c>
      <c r="J7205" s="4">
        <v>3.2</v>
      </c>
      <c r="K7205" s="4">
        <v>3.7749999999999999</v>
      </c>
      <c r="L7205" s="4">
        <v>4.28</v>
      </c>
      <c r="M7205" s="4">
        <v>27</v>
      </c>
    </row>
    <row r="7206" spans="1:13" x14ac:dyDescent="0.2">
      <c r="A7206" s="3">
        <v>42125</v>
      </c>
      <c r="B7206" t="s">
        <v>10227</v>
      </c>
      <c r="C7206" t="s">
        <v>3991</v>
      </c>
      <c r="D7206" t="s">
        <v>10228</v>
      </c>
      <c r="E7206" t="s">
        <v>3990</v>
      </c>
      <c r="F7206" s="4">
        <v>3.88148148148148</v>
      </c>
      <c r="G7206" s="4">
        <v>3.83</v>
      </c>
      <c r="H7206" s="4">
        <v>0.43970885213272098</v>
      </c>
      <c r="I7206" s="4">
        <v>4.67</v>
      </c>
      <c r="J7206" s="4">
        <v>3.08</v>
      </c>
      <c r="K7206" s="4">
        <v>3.55</v>
      </c>
      <c r="L7206" s="4">
        <v>4.2</v>
      </c>
      <c r="M7206" s="4">
        <v>27</v>
      </c>
    </row>
    <row r="7207" spans="1:13" x14ac:dyDescent="0.2">
      <c r="A7207" s="3">
        <v>42125</v>
      </c>
      <c r="B7207" t="s">
        <v>10197</v>
      </c>
      <c r="C7207" t="s">
        <v>3994</v>
      </c>
      <c r="D7207" t="s">
        <v>10198</v>
      </c>
      <c r="E7207" t="s">
        <v>3993</v>
      </c>
      <c r="F7207" s="4">
        <v>4.4351612903225801</v>
      </c>
      <c r="G7207" s="4">
        <v>4.4000000000000004</v>
      </c>
      <c r="H7207" s="4">
        <v>0.25015822949674499</v>
      </c>
      <c r="I7207" s="4">
        <v>4.9000000000000004</v>
      </c>
      <c r="J7207" s="4">
        <v>3.98</v>
      </c>
      <c r="K7207" s="4">
        <v>4.25</v>
      </c>
      <c r="L7207" s="4">
        <v>4.5999999999999996</v>
      </c>
      <c r="M7207" s="4">
        <v>31</v>
      </c>
    </row>
    <row r="7208" spans="1:13" x14ac:dyDescent="0.2">
      <c r="A7208" s="3">
        <v>42125</v>
      </c>
      <c r="B7208" t="s">
        <v>10229</v>
      </c>
      <c r="C7208" t="s">
        <v>3997</v>
      </c>
      <c r="D7208" t="s">
        <v>10230</v>
      </c>
      <c r="E7208" t="s">
        <v>3996</v>
      </c>
      <c r="F7208" s="4">
        <v>4.2893548387096798</v>
      </c>
      <c r="G7208" s="4">
        <v>4.3</v>
      </c>
      <c r="H7208" s="4">
        <v>0.30343517137241399</v>
      </c>
      <c r="I7208" s="4">
        <v>4.9000000000000004</v>
      </c>
      <c r="J7208" s="4">
        <v>3.65</v>
      </c>
      <c r="K7208" s="4">
        <v>4.05</v>
      </c>
      <c r="L7208" s="4">
        <v>4.5</v>
      </c>
      <c r="M7208" s="4">
        <v>31</v>
      </c>
    </row>
    <row r="7209" spans="1:13" x14ac:dyDescent="0.2">
      <c r="A7209" s="3">
        <v>42125</v>
      </c>
      <c r="B7209" t="s">
        <v>7758</v>
      </c>
      <c r="C7209" t="s">
        <v>3903</v>
      </c>
      <c r="D7209" t="s">
        <v>7759</v>
      </c>
      <c r="E7209" t="s">
        <v>3902</v>
      </c>
      <c r="F7209" s="4">
        <v>3.5612499999999998</v>
      </c>
      <c r="G7209" s="4">
        <v>3.5</v>
      </c>
      <c r="H7209" s="4">
        <v>0.31168377274659098</v>
      </c>
      <c r="I7209" s="4">
        <v>4</v>
      </c>
      <c r="J7209" s="4">
        <v>3</v>
      </c>
      <c r="K7209" s="4">
        <v>3.4075000000000002</v>
      </c>
      <c r="L7209" s="4">
        <v>3.75</v>
      </c>
      <c r="M7209" s="4">
        <v>32</v>
      </c>
    </row>
    <row r="7210" spans="1:13" x14ac:dyDescent="0.2">
      <c r="A7210" s="3">
        <v>42125</v>
      </c>
      <c r="B7210" t="s">
        <v>7864</v>
      </c>
      <c r="C7210" t="s">
        <v>3915</v>
      </c>
      <c r="D7210" t="s">
        <v>7865</v>
      </c>
      <c r="E7210" t="s">
        <v>3914</v>
      </c>
      <c r="F7210" s="4">
        <v>4.3288461538461496</v>
      </c>
      <c r="G7210" s="4">
        <v>4.5</v>
      </c>
      <c r="H7210" s="4">
        <v>0.47661579430880702</v>
      </c>
      <c r="I7210" s="4">
        <v>5.25</v>
      </c>
      <c r="J7210" s="4">
        <v>3.25</v>
      </c>
      <c r="K7210" s="4">
        <v>4.0625</v>
      </c>
      <c r="L7210" s="4">
        <v>4.5075000000000003</v>
      </c>
      <c r="M7210" s="4">
        <v>26</v>
      </c>
    </row>
    <row r="7211" spans="1:13" x14ac:dyDescent="0.2">
      <c r="A7211" s="3">
        <v>42125</v>
      </c>
      <c r="B7211" t="s">
        <v>7678</v>
      </c>
      <c r="C7211" t="s">
        <v>3894</v>
      </c>
      <c r="D7211" t="s">
        <v>7679</v>
      </c>
      <c r="E7211" t="s">
        <v>3893</v>
      </c>
      <c r="F7211" s="4">
        <v>3.00764705882353</v>
      </c>
      <c r="G7211" s="4">
        <v>3</v>
      </c>
      <c r="H7211" s="4">
        <v>2.5472364529499601E-2</v>
      </c>
      <c r="I7211" s="4">
        <v>3.11</v>
      </c>
      <c r="J7211" s="4">
        <v>3</v>
      </c>
      <c r="K7211" s="4">
        <v>3</v>
      </c>
      <c r="L7211" s="4">
        <v>3</v>
      </c>
      <c r="M7211" s="4">
        <v>34</v>
      </c>
    </row>
    <row r="7212" spans="1:13" x14ac:dyDescent="0.2">
      <c r="A7212" s="3">
        <v>42125</v>
      </c>
      <c r="B7212" t="s">
        <v>7784</v>
      </c>
      <c r="C7212" t="s">
        <v>3906</v>
      </c>
      <c r="D7212" t="s">
        <v>7785</v>
      </c>
      <c r="E7212" t="s">
        <v>3905</v>
      </c>
      <c r="F7212" s="4">
        <v>3.8262499999999999</v>
      </c>
      <c r="G7212" s="4">
        <v>3.85</v>
      </c>
      <c r="H7212" s="4">
        <v>0.35521688059277901</v>
      </c>
      <c r="I7212" s="4">
        <v>4.5</v>
      </c>
      <c r="J7212" s="4">
        <v>3</v>
      </c>
      <c r="K7212" s="4">
        <v>3.5</v>
      </c>
      <c r="L7212" s="4">
        <v>4</v>
      </c>
      <c r="M7212" s="4">
        <v>32</v>
      </c>
    </row>
    <row r="7213" spans="1:13" x14ac:dyDescent="0.2">
      <c r="A7213" s="3">
        <v>42125</v>
      </c>
      <c r="B7213" t="s">
        <v>7712</v>
      </c>
      <c r="C7213" t="s">
        <v>3897</v>
      </c>
      <c r="D7213" t="s">
        <v>7713</v>
      </c>
      <c r="E7213" t="s">
        <v>3896</v>
      </c>
      <c r="F7213" s="4">
        <v>3.1214705882352898</v>
      </c>
      <c r="G7213" s="4">
        <v>3</v>
      </c>
      <c r="H7213" s="4">
        <v>0.171165919025976</v>
      </c>
      <c r="I7213" s="4">
        <v>3.51</v>
      </c>
      <c r="J7213" s="4">
        <v>3</v>
      </c>
      <c r="K7213" s="4">
        <v>3</v>
      </c>
      <c r="L7213" s="4">
        <v>3.25</v>
      </c>
      <c r="M7213" s="4">
        <v>34</v>
      </c>
    </row>
    <row r="7214" spans="1:13" x14ac:dyDescent="0.2">
      <c r="A7214" s="3">
        <v>42125</v>
      </c>
      <c r="B7214" t="s">
        <v>7810</v>
      </c>
      <c r="C7214" t="s">
        <v>3909</v>
      </c>
      <c r="D7214" t="s">
        <v>7811</v>
      </c>
      <c r="E7214" t="s">
        <v>3908</v>
      </c>
      <c r="F7214" s="4">
        <v>3.9809375</v>
      </c>
      <c r="G7214" s="4">
        <v>4</v>
      </c>
      <c r="H7214" s="4">
        <v>0.39340006211357897</v>
      </c>
      <c r="I7214" s="4">
        <v>4.75</v>
      </c>
      <c r="J7214" s="4">
        <v>3</v>
      </c>
      <c r="K7214" s="4">
        <v>3.75</v>
      </c>
      <c r="L7214" s="4">
        <v>4.25</v>
      </c>
      <c r="M7214" s="4">
        <v>32</v>
      </c>
    </row>
    <row r="7215" spans="1:13" x14ac:dyDescent="0.2">
      <c r="A7215" s="3">
        <v>42125</v>
      </c>
      <c r="B7215" t="s">
        <v>7730</v>
      </c>
      <c r="C7215" t="s">
        <v>3900</v>
      </c>
      <c r="D7215" t="s">
        <v>7731</v>
      </c>
      <c r="E7215" t="s">
        <v>3899</v>
      </c>
      <c r="F7215" s="4">
        <v>3.3794117647058801</v>
      </c>
      <c r="G7215" s="4">
        <v>3.5</v>
      </c>
      <c r="H7215" s="4">
        <v>0.20299188185694</v>
      </c>
      <c r="I7215" s="4">
        <v>3.75</v>
      </c>
      <c r="J7215" s="4">
        <v>3</v>
      </c>
      <c r="K7215" s="4">
        <v>3.25</v>
      </c>
      <c r="L7215" s="4">
        <v>3.5</v>
      </c>
      <c r="M7215" s="4">
        <v>34</v>
      </c>
    </row>
    <row r="7216" spans="1:13" x14ac:dyDescent="0.2">
      <c r="A7216" s="3">
        <v>42125</v>
      </c>
      <c r="B7216" t="s">
        <v>7836</v>
      </c>
      <c r="C7216" t="s">
        <v>3912</v>
      </c>
      <c r="D7216" t="s">
        <v>7837</v>
      </c>
      <c r="E7216" t="s">
        <v>3911</v>
      </c>
      <c r="F7216" s="4">
        <v>4.1640625</v>
      </c>
      <c r="G7216" s="4">
        <v>4.2249999999999996</v>
      </c>
      <c r="H7216" s="4">
        <v>0.373784994046301</v>
      </c>
      <c r="I7216" s="4">
        <v>5</v>
      </c>
      <c r="J7216" s="4">
        <v>3.25</v>
      </c>
      <c r="K7216" s="4">
        <v>4</v>
      </c>
      <c r="L7216" s="4">
        <v>4.5</v>
      </c>
      <c r="M7216" s="4">
        <v>32</v>
      </c>
    </row>
    <row r="7217" spans="1:13" x14ac:dyDescent="0.2">
      <c r="A7217" s="3">
        <v>42125</v>
      </c>
      <c r="B7217" t="s">
        <v>7882</v>
      </c>
      <c r="C7217" t="s">
        <v>3081</v>
      </c>
      <c r="D7217" t="s">
        <v>7883</v>
      </c>
      <c r="E7217" t="s">
        <v>3080</v>
      </c>
      <c r="F7217" s="4">
        <v>3.6908571428571402</v>
      </c>
      <c r="G7217" s="4">
        <v>3.65</v>
      </c>
      <c r="H7217" s="4">
        <v>0.279867315500961</v>
      </c>
      <c r="I7217" s="4">
        <v>4.1399999999999997</v>
      </c>
      <c r="J7217" s="4">
        <v>3.2</v>
      </c>
      <c r="K7217" s="4">
        <v>3.5049999999999999</v>
      </c>
      <c r="L7217" s="4">
        <v>3.95</v>
      </c>
      <c r="M7217" s="4">
        <v>35</v>
      </c>
    </row>
    <row r="7218" spans="1:13" x14ac:dyDescent="0.2">
      <c r="A7218" s="3">
        <v>42125</v>
      </c>
      <c r="B7218" t="s">
        <v>9598</v>
      </c>
      <c r="C7218" t="s">
        <v>3072</v>
      </c>
      <c r="D7218" t="s">
        <v>9599</v>
      </c>
      <c r="E7218" t="s">
        <v>3071</v>
      </c>
      <c r="F7218" s="4">
        <v>2.9551428571428602</v>
      </c>
      <c r="G7218" s="4">
        <v>3</v>
      </c>
      <c r="H7218" s="4">
        <v>0.228593801426067</v>
      </c>
      <c r="I7218" s="4">
        <v>3.56</v>
      </c>
      <c r="J7218" s="4">
        <v>2.52</v>
      </c>
      <c r="K7218" s="4">
        <v>2.7949999999999999</v>
      </c>
      <c r="L7218" s="4">
        <v>3.0750000000000002</v>
      </c>
      <c r="M7218" s="4">
        <v>35</v>
      </c>
    </row>
    <row r="7219" spans="1:13" x14ac:dyDescent="0.2">
      <c r="A7219" s="3">
        <v>42125</v>
      </c>
      <c r="B7219" t="s">
        <v>9638</v>
      </c>
      <c r="C7219" t="s">
        <v>3075</v>
      </c>
      <c r="D7219" t="s">
        <v>9639</v>
      </c>
      <c r="E7219" t="s">
        <v>3074</v>
      </c>
      <c r="F7219" s="4">
        <v>3.4011428571428599</v>
      </c>
      <c r="G7219" s="4">
        <v>3.44</v>
      </c>
      <c r="H7219" s="4">
        <v>0.27190797998556798</v>
      </c>
      <c r="I7219" s="4">
        <v>3.88</v>
      </c>
      <c r="J7219" s="4">
        <v>2.8</v>
      </c>
      <c r="K7219" s="4">
        <v>3.21</v>
      </c>
      <c r="L7219" s="4">
        <v>3.625</v>
      </c>
      <c r="M7219" s="4">
        <v>35</v>
      </c>
    </row>
    <row r="7220" spans="1:13" x14ac:dyDescent="0.2">
      <c r="A7220" s="3">
        <v>42125</v>
      </c>
      <c r="B7220" t="s">
        <v>7422</v>
      </c>
      <c r="C7220" t="s">
        <v>3102</v>
      </c>
      <c r="D7220" t="s">
        <v>7423</v>
      </c>
      <c r="E7220" t="s">
        <v>3101</v>
      </c>
      <c r="F7220" s="4">
        <v>3.395</v>
      </c>
      <c r="G7220" s="4">
        <v>3.46</v>
      </c>
      <c r="H7220" s="4">
        <v>0.23603813251252401</v>
      </c>
      <c r="I7220" s="4">
        <v>3.8</v>
      </c>
      <c r="J7220" s="4">
        <v>3</v>
      </c>
      <c r="K7220" s="4">
        <v>3.2250000000000001</v>
      </c>
      <c r="L7220" s="4">
        <v>3.5550000000000002</v>
      </c>
      <c r="M7220" s="4">
        <v>26</v>
      </c>
    </row>
    <row r="7221" spans="1:13" x14ac:dyDescent="0.2">
      <c r="A7221" s="3">
        <v>42125</v>
      </c>
      <c r="B7221" t="s">
        <v>9674</v>
      </c>
      <c r="C7221" t="s">
        <v>3078</v>
      </c>
      <c r="D7221" t="s">
        <v>9675</v>
      </c>
      <c r="E7221" t="s">
        <v>3077</v>
      </c>
      <c r="F7221" s="4">
        <v>3.3855555555555599</v>
      </c>
      <c r="G7221" s="4">
        <v>3.4</v>
      </c>
      <c r="H7221" s="4">
        <v>0.23642096310367999</v>
      </c>
      <c r="I7221" s="4">
        <v>3.93</v>
      </c>
      <c r="J7221" s="4">
        <v>3</v>
      </c>
      <c r="K7221" s="4">
        <v>3.25</v>
      </c>
      <c r="L7221" s="4">
        <v>3.54</v>
      </c>
      <c r="M7221" s="4">
        <v>27</v>
      </c>
    </row>
    <row r="7222" spans="1:13" x14ac:dyDescent="0.2">
      <c r="A7222" s="3">
        <v>42125</v>
      </c>
      <c r="B7222" t="s">
        <v>7848</v>
      </c>
      <c r="C7222" t="s">
        <v>3105</v>
      </c>
      <c r="D7222" t="s">
        <v>7849</v>
      </c>
      <c r="E7222" t="s">
        <v>3104</v>
      </c>
      <c r="F7222" s="4">
        <v>3.3765384615384599</v>
      </c>
      <c r="G7222" s="4">
        <v>3.5</v>
      </c>
      <c r="H7222" s="4">
        <v>0.24265106317825699</v>
      </c>
      <c r="I7222" s="4">
        <v>3.75</v>
      </c>
      <c r="J7222" s="4">
        <v>3</v>
      </c>
      <c r="K7222" s="4">
        <v>3.125</v>
      </c>
      <c r="L7222" s="4">
        <v>3.5225</v>
      </c>
      <c r="M7222" s="4">
        <v>26</v>
      </c>
    </row>
    <row r="7223" spans="1:13" x14ac:dyDescent="0.2">
      <c r="A7223" s="3">
        <v>42125</v>
      </c>
      <c r="B7223" t="s">
        <v>7850</v>
      </c>
      <c r="C7223" t="s">
        <v>3138</v>
      </c>
      <c r="D7223" t="s">
        <v>7851</v>
      </c>
      <c r="E7223" t="s">
        <v>3137</v>
      </c>
      <c r="F7223" s="4">
        <v>0.41757575757575799</v>
      </c>
      <c r="G7223" s="4">
        <v>0.4</v>
      </c>
      <c r="H7223" s="4">
        <v>0.129059828738223</v>
      </c>
      <c r="I7223" s="4">
        <v>0.76</v>
      </c>
      <c r="J7223" s="4">
        <v>0.02</v>
      </c>
      <c r="K7223" s="4">
        <v>0.35</v>
      </c>
      <c r="L7223" s="4">
        <v>0.48</v>
      </c>
      <c r="M7223" s="4">
        <v>33</v>
      </c>
    </row>
    <row r="7224" spans="1:13" x14ac:dyDescent="0.2">
      <c r="A7224" s="3">
        <v>42125</v>
      </c>
      <c r="B7224" t="s">
        <v>7858</v>
      </c>
      <c r="C7224" t="s">
        <v>3141</v>
      </c>
      <c r="D7224" t="s">
        <v>7859</v>
      </c>
      <c r="E7224" t="s">
        <v>3140</v>
      </c>
      <c r="F7224" s="4">
        <v>0.26757575757575802</v>
      </c>
      <c r="G7224" s="4">
        <v>0.27</v>
      </c>
      <c r="H7224" s="4">
        <v>7.1546763685993497E-2</v>
      </c>
      <c r="I7224" s="4">
        <v>0.4</v>
      </c>
      <c r="J7224" s="4">
        <v>0.08</v>
      </c>
      <c r="K7224" s="4">
        <v>0.23</v>
      </c>
      <c r="L7224" s="4">
        <v>0.32</v>
      </c>
      <c r="M7224" s="4">
        <v>33</v>
      </c>
    </row>
    <row r="7225" spans="1:13" x14ac:dyDescent="0.2">
      <c r="A7225" s="3">
        <v>42125</v>
      </c>
      <c r="B7225" t="s">
        <v>7868</v>
      </c>
      <c r="C7225" t="s">
        <v>3144</v>
      </c>
      <c r="D7225" t="s">
        <v>7869</v>
      </c>
      <c r="E7225" t="s">
        <v>3143</v>
      </c>
      <c r="F7225" s="4">
        <v>0.30848484848484797</v>
      </c>
      <c r="G7225" s="4">
        <v>0.3</v>
      </c>
      <c r="H7225" s="4">
        <v>0.101215154871973</v>
      </c>
      <c r="I7225" s="4">
        <v>0.5</v>
      </c>
      <c r="J7225" s="4">
        <v>0.06</v>
      </c>
      <c r="K7225" s="4">
        <v>0.26</v>
      </c>
      <c r="L7225" s="4">
        <v>0.37</v>
      </c>
      <c r="M7225" s="4">
        <v>33</v>
      </c>
    </row>
    <row r="7226" spans="1:13" x14ac:dyDescent="0.2">
      <c r="A7226" s="3">
        <v>42125</v>
      </c>
      <c r="B7226" t="s">
        <v>7876</v>
      </c>
      <c r="C7226" t="s">
        <v>3147</v>
      </c>
      <c r="D7226" t="s">
        <v>7877</v>
      </c>
      <c r="E7226" t="s">
        <v>3146</v>
      </c>
      <c r="F7226" s="4">
        <v>-0.111212121212121</v>
      </c>
      <c r="G7226" s="4">
        <v>-0.11</v>
      </c>
      <c r="H7226" s="4">
        <v>0.11610226030739</v>
      </c>
      <c r="I7226" s="4">
        <v>0.18</v>
      </c>
      <c r="J7226" s="4">
        <v>-0.33</v>
      </c>
      <c r="K7226" s="4">
        <v>-0.18</v>
      </c>
      <c r="L7226" s="4">
        <v>-0.05</v>
      </c>
      <c r="M7226" s="4">
        <v>33</v>
      </c>
    </row>
    <row r="7227" spans="1:13" x14ac:dyDescent="0.2">
      <c r="A7227" s="3">
        <v>42125</v>
      </c>
      <c r="B7227" t="s">
        <v>7778</v>
      </c>
      <c r="C7227" t="s">
        <v>3114</v>
      </c>
      <c r="D7227" t="s">
        <v>7779</v>
      </c>
      <c r="E7227" t="s">
        <v>3113</v>
      </c>
      <c r="F7227" s="4">
        <v>-0.43333333333333302</v>
      </c>
      <c r="G7227" s="4">
        <v>-0.45</v>
      </c>
      <c r="H7227" s="4">
        <v>8.5427844797037106E-2</v>
      </c>
      <c r="I7227" s="4">
        <v>-0.13</v>
      </c>
      <c r="J7227" s="4">
        <v>-0.51</v>
      </c>
      <c r="K7227" s="4">
        <v>-0.48</v>
      </c>
      <c r="L7227" s="4">
        <v>-0.42</v>
      </c>
      <c r="M7227" s="4">
        <v>33</v>
      </c>
    </row>
    <row r="7228" spans="1:13" x14ac:dyDescent="0.2">
      <c r="A7228" s="3">
        <v>42125</v>
      </c>
      <c r="B7228" t="s">
        <v>7884</v>
      </c>
      <c r="C7228" t="s">
        <v>3150</v>
      </c>
      <c r="D7228" t="s">
        <v>7885</v>
      </c>
      <c r="E7228" t="s">
        <v>3149</v>
      </c>
      <c r="F7228" s="4">
        <v>-0.32393939393939403</v>
      </c>
      <c r="G7228" s="4">
        <v>-0.33</v>
      </c>
      <c r="H7228" s="4">
        <v>0.134372137037859</v>
      </c>
      <c r="I7228" s="4">
        <v>0.02</v>
      </c>
      <c r="J7228" s="4">
        <v>-0.63</v>
      </c>
      <c r="K7228" s="4">
        <v>-0.38</v>
      </c>
      <c r="L7228" s="4">
        <v>-0.27</v>
      </c>
      <c r="M7228" s="4">
        <v>33</v>
      </c>
    </row>
    <row r="7229" spans="1:13" x14ac:dyDescent="0.2">
      <c r="A7229" s="3">
        <v>42125</v>
      </c>
      <c r="B7229" t="s">
        <v>7788</v>
      </c>
      <c r="C7229" t="s">
        <v>3117</v>
      </c>
      <c r="D7229" t="s">
        <v>7789</v>
      </c>
      <c r="E7229" t="s">
        <v>3116</v>
      </c>
      <c r="F7229" s="4">
        <v>0.189393939393939</v>
      </c>
      <c r="G7229" s="4">
        <v>0.18</v>
      </c>
      <c r="H7229" s="4">
        <v>7.7739122789758905E-2</v>
      </c>
      <c r="I7229" s="4">
        <v>0.31</v>
      </c>
      <c r="J7229" s="4">
        <v>0</v>
      </c>
      <c r="K7229" s="4">
        <v>0.15</v>
      </c>
      <c r="L7229" s="4">
        <v>0.25</v>
      </c>
      <c r="M7229" s="4">
        <v>33</v>
      </c>
    </row>
    <row r="7230" spans="1:13" x14ac:dyDescent="0.2">
      <c r="A7230" s="3">
        <v>42125</v>
      </c>
      <c r="B7230" t="s">
        <v>7796</v>
      </c>
      <c r="C7230" t="s">
        <v>3120</v>
      </c>
      <c r="D7230" t="s">
        <v>7797</v>
      </c>
      <c r="E7230" t="s">
        <v>3119</v>
      </c>
      <c r="F7230" s="4">
        <v>0.293333333333333</v>
      </c>
      <c r="G7230" s="4">
        <v>0.3</v>
      </c>
      <c r="H7230" s="4">
        <v>7.05189099934668E-2</v>
      </c>
      <c r="I7230" s="4">
        <v>0.54</v>
      </c>
      <c r="J7230" s="4">
        <v>0.18</v>
      </c>
      <c r="K7230" s="4">
        <v>0.24</v>
      </c>
      <c r="L7230" s="4">
        <v>0.34</v>
      </c>
      <c r="M7230" s="4">
        <v>33</v>
      </c>
    </row>
    <row r="7231" spans="1:13" x14ac:dyDescent="0.2">
      <c r="A7231" s="3">
        <v>42125</v>
      </c>
      <c r="B7231" t="s">
        <v>7804</v>
      </c>
      <c r="C7231" t="s">
        <v>3123</v>
      </c>
      <c r="D7231" t="s">
        <v>7805</v>
      </c>
      <c r="E7231" t="s">
        <v>3122</v>
      </c>
      <c r="F7231" s="4">
        <v>0.31757575757575801</v>
      </c>
      <c r="G7231" s="4">
        <v>0.32</v>
      </c>
      <c r="H7231" s="4">
        <v>6.9373549670889698E-2</v>
      </c>
      <c r="I7231" s="4">
        <v>0.44</v>
      </c>
      <c r="J7231" s="4">
        <v>0.09</v>
      </c>
      <c r="K7231" s="4">
        <v>0.28999999999999998</v>
      </c>
      <c r="L7231" s="4">
        <v>0.35</v>
      </c>
      <c r="M7231" s="4">
        <v>33</v>
      </c>
    </row>
    <row r="7232" spans="1:13" x14ac:dyDescent="0.2">
      <c r="A7232" s="3">
        <v>42125</v>
      </c>
      <c r="B7232" t="s">
        <v>7814</v>
      </c>
      <c r="C7232" t="s">
        <v>3126</v>
      </c>
      <c r="D7232" t="s">
        <v>7815</v>
      </c>
      <c r="E7232" t="s">
        <v>3125</v>
      </c>
      <c r="F7232" s="4">
        <v>0.44090909090909097</v>
      </c>
      <c r="G7232" s="4">
        <v>0.45</v>
      </c>
      <c r="H7232" s="4">
        <v>8.7262665139638804E-2</v>
      </c>
      <c r="I7232" s="4">
        <v>0.64</v>
      </c>
      <c r="J7232" s="4">
        <v>0.18</v>
      </c>
      <c r="K7232" s="4">
        <v>0.4</v>
      </c>
      <c r="L7232" s="4">
        <v>0.48</v>
      </c>
      <c r="M7232" s="4">
        <v>33</v>
      </c>
    </row>
    <row r="7233" spans="1:13" x14ac:dyDescent="0.2">
      <c r="A7233" s="3">
        <v>42125</v>
      </c>
      <c r="B7233" t="s">
        <v>7822</v>
      </c>
      <c r="C7233" t="s">
        <v>3129</v>
      </c>
      <c r="D7233" t="s">
        <v>7823</v>
      </c>
      <c r="E7233" t="s">
        <v>3128</v>
      </c>
      <c r="F7233" s="4">
        <v>0.55606060606060603</v>
      </c>
      <c r="G7233" s="4">
        <v>0.54</v>
      </c>
      <c r="H7233" s="4">
        <v>8.0192712961473095E-2</v>
      </c>
      <c r="I7233" s="4">
        <v>0.8</v>
      </c>
      <c r="J7233" s="4">
        <v>0.41</v>
      </c>
      <c r="K7233" s="4">
        <v>0.51</v>
      </c>
      <c r="L7233" s="4">
        <v>0.59</v>
      </c>
      <c r="M7233" s="4">
        <v>33</v>
      </c>
    </row>
    <row r="7234" spans="1:13" x14ac:dyDescent="0.2">
      <c r="A7234" s="3">
        <v>42125</v>
      </c>
      <c r="B7234" t="s">
        <v>7830</v>
      </c>
      <c r="C7234" t="s">
        <v>3132</v>
      </c>
      <c r="D7234" t="s">
        <v>7831</v>
      </c>
      <c r="E7234" t="s">
        <v>3131</v>
      </c>
      <c r="F7234" s="4">
        <v>0.79909090909090896</v>
      </c>
      <c r="G7234" s="4">
        <v>0.8</v>
      </c>
      <c r="H7234" s="4">
        <v>7.6785563273786897E-2</v>
      </c>
      <c r="I7234" s="4">
        <v>0.98</v>
      </c>
      <c r="J7234" s="4">
        <v>0.66</v>
      </c>
      <c r="K7234" s="4">
        <v>0.75</v>
      </c>
      <c r="L7234" s="4">
        <v>0.86</v>
      </c>
      <c r="M7234" s="4">
        <v>33</v>
      </c>
    </row>
    <row r="7235" spans="1:13" x14ac:dyDescent="0.2">
      <c r="A7235" s="3">
        <v>42125</v>
      </c>
      <c r="B7235" t="s">
        <v>7840</v>
      </c>
      <c r="C7235" t="s">
        <v>3135</v>
      </c>
      <c r="D7235" t="s">
        <v>7841</v>
      </c>
      <c r="E7235" t="s">
        <v>3134</v>
      </c>
      <c r="F7235" s="4">
        <v>0.51878787878787902</v>
      </c>
      <c r="G7235" s="4">
        <v>0.52</v>
      </c>
      <c r="H7235" s="4">
        <v>0.12085005109012099</v>
      </c>
      <c r="I7235" s="4">
        <v>0.92</v>
      </c>
      <c r="J7235" s="4">
        <v>0.35</v>
      </c>
      <c r="K7235" s="4">
        <v>0.42</v>
      </c>
      <c r="L7235" s="4">
        <v>0.56999999999999995</v>
      </c>
      <c r="M7235" s="4">
        <v>33</v>
      </c>
    </row>
    <row r="7236" spans="1:13" x14ac:dyDescent="0.2">
      <c r="A7236" s="3">
        <v>42125</v>
      </c>
      <c r="B7236" t="s">
        <v>7886</v>
      </c>
      <c r="C7236" t="s">
        <v>3096</v>
      </c>
      <c r="D7236" t="s">
        <v>7887</v>
      </c>
      <c r="E7236" t="s">
        <v>3095</v>
      </c>
      <c r="F7236" s="4">
        <v>3.1265624999999999</v>
      </c>
      <c r="G7236" s="4">
        <v>3.18</v>
      </c>
      <c r="H7236" s="4">
        <v>0.29100060275960199</v>
      </c>
      <c r="I7236" s="4">
        <v>3.65</v>
      </c>
      <c r="J7236" s="4">
        <v>2.56</v>
      </c>
      <c r="K7236" s="4">
        <v>2.9275000000000002</v>
      </c>
      <c r="L7236" s="4">
        <v>3.3450000000000002</v>
      </c>
      <c r="M7236" s="4">
        <v>32</v>
      </c>
    </row>
    <row r="7237" spans="1:13" x14ac:dyDescent="0.2">
      <c r="A7237" s="3">
        <v>42125</v>
      </c>
      <c r="B7237" t="s">
        <v>9608</v>
      </c>
      <c r="C7237" t="s">
        <v>3087</v>
      </c>
      <c r="D7237" t="s">
        <v>9609</v>
      </c>
      <c r="E7237" t="s">
        <v>3086</v>
      </c>
      <c r="F7237" s="4">
        <v>2.70333333333333</v>
      </c>
      <c r="G7237" s="4">
        <v>2.67</v>
      </c>
      <c r="H7237" s="4">
        <v>0.21442753243617399</v>
      </c>
      <c r="I7237" s="4">
        <v>3.14</v>
      </c>
      <c r="J7237" s="4">
        <v>2.37</v>
      </c>
      <c r="K7237" s="4">
        <v>2.52</v>
      </c>
      <c r="L7237" s="4">
        <v>2.88</v>
      </c>
      <c r="M7237" s="4">
        <v>33</v>
      </c>
    </row>
    <row r="7238" spans="1:13" x14ac:dyDescent="0.2">
      <c r="A7238" s="3">
        <v>42125</v>
      </c>
      <c r="B7238" t="s">
        <v>9640</v>
      </c>
      <c r="C7238" t="s">
        <v>3090</v>
      </c>
      <c r="D7238" t="s">
        <v>9641</v>
      </c>
      <c r="E7238" t="s">
        <v>3089</v>
      </c>
      <c r="F7238" s="4">
        <v>3.0631249999999999</v>
      </c>
      <c r="G7238" s="4">
        <v>3.05</v>
      </c>
      <c r="H7238" s="4">
        <v>0.28636134966270399</v>
      </c>
      <c r="I7238" s="4">
        <v>3.69</v>
      </c>
      <c r="J7238" s="4">
        <v>2.4300000000000002</v>
      </c>
      <c r="K7238" s="4">
        <v>2.8774999999999999</v>
      </c>
      <c r="L7238" s="4">
        <v>3.2124999999999999</v>
      </c>
      <c r="M7238" s="4">
        <v>32</v>
      </c>
    </row>
    <row r="7239" spans="1:13" x14ac:dyDescent="0.2">
      <c r="A7239" s="3">
        <v>42125</v>
      </c>
      <c r="B7239" t="s">
        <v>9881</v>
      </c>
      <c r="C7239" t="s">
        <v>3108</v>
      </c>
      <c r="D7239" t="s">
        <v>9882</v>
      </c>
      <c r="E7239" t="s">
        <v>3107</v>
      </c>
      <c r="F7239" s="4">
        <v>3.1262500000000002</v>
      </c>
      <c r="G7239" s="4">
        <v>3.07</v>
      </c>
      <c r="H7239" s="4">
        <v>0.23162586962224399</v>
      </c>
      <c r="I7239" s="4">
        <v>3.65</v>
      </c>
      <c r="J7239" s="4">
        <v>2.63</v>
      </c>
      <c r="K7239" s="4">
        <v>2.9649999999999999</v>
      </c>
      <c r="L7239" s="4">
        <v>3.3</v>
      </c>
      <c r="M7239" s="4">
        <v>24</v>
      </c>
    </row>
    <row r="7240" spans="1:13" x14ac:dyDescent="0.2">
      <c r="A7240" s="3">
        <v>42125</v>
      </c>
      <c r="B7240" t="s">
        <v>9676</v>
      </c>
      <c r="C7240" t="s">
        <v>3093</v>
      </c>
      <c r="D7240" t="s">
        <v>9677</v>
      </c>
      <c r="E7240" t="s">
        <v>3092</v>
      </c>
      <c r="F7240" s="4">
        <v>3.1528</v>
      </c>
      <c r="G7240" s="4">
        <v>3.2</v>
      </c>
      <c r="H7240" s="4">
        <v>0.27102459912955001</v>
      </c>
      <c r="I7240" s="4">
        <v>3.66</v>
      </c>
      <c r="J7240" s="4">
        <v>2.4500000000000002</v>
      </c>
      <c r="K7240" s="4">
        <v>3</v>
      </c>
      <c r="L7240" s="4">
        <v>3.3</v>
      </c>
      <c r="M7240" s="4">
        <v>25</v>
      </c>
    </row>
    <row r="7241" spans="1:13" x14ac:dyDescent="0.2">
      <c r="A7241" s="3">
        <v>42125</v>
      </c>
      <c r="B7241" t="s">
        <v>9883</v>
      </c>
      <c r="C7241" t="s">
        <v>3111</v>
      </c>
      <c r="D7241" t="s">
        <v>9884</v>
      </c>
      <c r="E7241" t="s">
        <v>3110</v>
      </c>
      <c r="F7241" s="4">
        <v>3.0649999999999999</v>
      </c>
      <c r="G7241" s="4">
        <v>3.05</v>
      </c>
      <c r="H7241" s="4">
        <v>0.30900963823437499</v>
      </c>
      <c r="I7241" s="4">
        <v>3.62</v>
      </c>
      <c r="J7241" s="4">
        <v>2.36</v>
      </c>
      <c r="K7241" s="4">
        <v>2.9750000000000001</v>
      </c>
      <c r="L7241" s="4">
        <v>3.2625000000000002</v>
      </c>
      <c r="M7241" s="4">
        <v>24</v>
      </c>
    </row>
    <row r="7242" spans="1:13" x14ac:dyDescent="0.2">
      <c r="A7242" s="3">
        <v>42125</v>
      </c>
      <c r="B7242" t="s">
        <v>7888</v>
      </c>
      <c r="C7242" t="s">
        <v>3153</v>
      </c>
      <c r="D7242" t="s">
        <v>7889</v>
      </c>
      <c r="E7242" t="s">
        <v>3152</v>
      </c>
      <c r="F7242" s="4">
        <v>0.13062499999999999</v>
      </c>
      <c r="G7242" s="4">
        <v>0.13</v>
      </c>
      <c r="H7242" s="4">
        <v>3.8599473504682798E-2</v>
      </c>
      <c r="I7242" s="4">
        <v>0.2</v>
      </c>
      <c r="J7242" s="4">
        <v>0.05</v>
      </c>
      <c r="K7242" s="4">
        <v>0.11</v>
      </c>
      <c r="L7242" s="4">
        <v>0.15</v>
      </c>
      <c r="M7242" s="4">
        <v>32</v>
      </c>
    </row>
    <row r="7243" spans="1:13" x14ac:dyDescent="0.2">
      <c r="A7243" s="3">
        <v>42125</v>
      </c>
      <c r="B7243" t="s">
        <v>10199</v>
      </c>
      <c r="C7243" t="s">
        <v>4324</v>
      </c>
      <c r="D7243" t="s">
        <v>10200</v>
      </c>
      <c r="E7243" t="s">
        <v>4323</v>
      </c>
      <c r="F7243" s="4">
        <v>2.4809677419354799</v>
      </c>
      <c r="G7243" s="4">
        <v>2.5</v>
      </c>
      <c r="H7243" s="4">
        <v>0.227513440463191</v>
      </c>
      <c r="I7243" s="4">
        <v>2.9</v>
      </c>
      <c r="J7243" s="4">
        <v>2</v>
      </c>
      <c r="K7243" s="4">
        <v>2.35</v>
      </c>
      <c r="L7243" s="4">
        <v>2.6</v>
      </c>
      <c r="M7243" s="4">
        <v>31</v>
      </c>
    </row>
    <row r="7244" spans="1:13" x14ac:dyDescent="0.2">
      <c r="A7244" s="3">
        <v>42125</v>
      </c>
      <c r="B7244" t="s">
        <v>10231</v>
      </c>
      <c r="C7244" t="s">
        <v>4327</v>
      </c>
      <c r="D7244" t="s">
        <v>10232</v>
      </c>
      <c r="E7244" t="s">
        <v>4326</v>
      </c>
      <c r="F7244" s="4">
        <v>2.7941379310344798</v>
      </c>
      <c r="G7244" s="4">
        <v>2.8</v>
      </c>
      <c r="H7244" s="4">
        <v>0.25703692399257799</v>
      </c>
      <c r="I7244" s="4">
        <v>3.58</v>
      </c>
      <c r="J7244" s="4">
        <v>2.2999999999999998</v>
      </c>
      <c r="K7244" s="4">
        <v>2.6</v>
      </c>
      <c r="L7244" s="4">
        <v>2.9</v>
      </c>
      <c r="M7244" s="4">
        <v>29</v>
      </c>
    </row>
    <row r="7245" spans="1:13" x14ac:dyDescent="0.2">
      <c r="A7245" s="3">
        <v>42125</v>
      </c>
      <c r="B7245" t="s">
        <v>9686</v>
      </c>
      <c r="C7245" t="s">
        <v>3939</v>
      </c>
      <c r="D7245" t="s">
        <v>9687</v>
      </c>
      <c r="E7245" t="s">
        <v>3947</v>
      </c>
      <c r="F7245" s="4">
        <v>15.129093749999999</v>
      </c>
      <c r="G7245" s="4">
        <v>15.27</v>
      </c>
      <c r="H7245" s="4">
        <v>0.589104150897648</v>
      </c>
      <c r="I7245" s="4">
        <v>15.77</v>
      </c>
      <c r="J7245" s="4">
        <v>12.25</v>
      </c>
      <c r="K7245" s="4">
        <v>15.102499999999999</v>
      </c>
      <c r="L7245" s="4">
        <v>15.35</v>
      </c>
      <c r="M7245" s="4">
        <v>32</v>
      </c>
    </row>
    <row r="7246" spans="1:13" x14ac:dyDescent="0.2">
      <c r="A7246" s="3">
        <v>42125</v>
      </c>
      <c r="B7246" t="s">
        <v>9688</v>
      </c>
      <c r="C7246" t="s">
        <v>3942</v>
      </c>
      <c r="D7246" t="s">
        <v>9689</v>
      </c>
      <c r="E7246" t="s">
        <v>3949</v>
      </c>
      <c r="F7246" s="4">
        <v>15.1971935483871</v>
      </c>
      <c r="G7246" s="4">
        <v>15.2</v>
      </c>
      <c r="H7246" s="4">
        <v>0.29821160488874798</v>
      </c>
      <c r="I7246" s="4">
        <v>15.89</v>
      </c>
      <c r="J7246" s="4">
        <v>14.4</v>
      </c>
      <c r="K7246" s="4">
        <v>15.045</v>
      </c>
      <c r="L7246" s="4">
        <v>15.37</v>
      </c>
      <c r="M7246" s="4">
        <v>31</v>
      </c>
    </row>
    <row r="7247" spans="1:13" x14ac:dyDescent="0.2">
      <c r="A7247" s="3">
        <v>42125</v>
      </c>
      <c r="B7247" t="s">
        <v>9690</v>
      </c>
      <c r="C7247" t="s">
        <v>3952</v>
      </c>
      <c r="D7247" t="s">
        <v>9691</v>
      </c>
      <c r="E7247" t="s">
        <v>3951</v>
      </c>
      <c r="F7247" s="4">
        <v>15.2016774193548</v>
      </c>
      <c r="G7247" s="4">
        <v>15.2</v>
      </c>
      <c r="H7247" s="4">
        <v>0.30588978266654299</v>
      </c>
      <c r="I7247" s="4">
        <v>16.010000000000002</v>
      </c>
      <c r="J7247" s="4">
        <v>14.6</v>
      </c>
      <c r="K7247" s="4">
        <v>15.06</v>
      </c>
      <c r="L7247" s="4">
        <v>15.395</v>
      </c>
      <c r="M7247" s="4">
        <v>31</v>
      </c>
    </row>
    <row r="7248" spans="1:13" x14ac:dyDescent="0.2">
      <c r="A7248" s="3">
        <v>42125</v>
      </c>
      <c r="B7248" t="s">
        <v>9644</v>
      </c>
      <c r="C7248" t="s">
        <v>3936</v>
      </c>
      <c r="D7248" t="s">
        <v>9645</v>
      </c>
      <c r="E7248" t="s">
        <v>3935</v>
      </c>
      <c r="F7248" s="4">
        <v>15.0753428571429</v>
      </c>
      <c r="G7248" s="4">
        <v>15</v>
      </c>
      <c r="H7248" s="4">
        <v>0.40970756736519098</v>
      </c>
      <c r="I7248" s="4">
        <v>16.5</v>
      </c>
      <c r="J7248" s="4">
        <v>14.3</v>
      </c>
      <c r="K7248" s="4">
        <v>14.85</v>
      </c>
      <c r="L7248" s="4">
        <v>15.24</v>
      </c>
      <c r="M7248" s="4">
        <v>35</v>
      </c>
    </row>
    <row r="7249" spans="1:13" x14ac:dyDescent="0.2">
      <c r="A7249" s="3">
        <v>42125</v>
      </c>
      <c r="B7249" t="s">
        <v>9680</v>
      </c>
      <c r="C7249" t="s">
        <v>3939</v>
      </c>
      <c r="D7249" t="s">
        <v>9681</v>
      </c>
      <c r="E7249" t="s">
        <v>3938</v>
      </c>
      <c r="F7249" s="4">
        <v>14.807285714285699</v>
      </c>
      <c r="G7249" s="4">
        <v>15</v>
      </c>
      <c r="H7249" s="4">
        <v>0.65491281734237605</v>
      </c>
      <c r="I7249" s="4">
        <v>16.04</v>
      </c>
      <c r="J7249" s="4">
        <v>13.48</v>
      </c>
      <c r="K7249" s="4">
        <v>14.425000000000001</v>
      </c>
      <c r="L7249" s="4">
        <v>15.164999999999999</v>
      </c>
      <c r="M7249" s="4">
        <v>35</v>
      </c>
    </row>
    <row r="7250" spans="1:13" x14ac:dyDescent="0.2">
      <c r="A7250" s="3">
        <v>42125</v>
      </c>
      <c r="B7250" t="s">
        <v>10183</v>
      </c>
      <c r="C7250" t="s">
        <v>3579</v>
      </c>
      <c r="D7250" t="s">
        <v>10184</v>
      </c>
      <c r="E7250" t="s">
        <v>3578</v>
      </c>
      <c r="F7250" s="4">
        <v>2.6619999999999999</v>
      </c>
      <c r="G7250" s="4">
        <v>2.7</v>
      </c>
      <c r="H7250" s="4">
        <v>0.231043667886805</v>
      </c>
      <c r="I7250" s="4">
        <v>3.2</v>
      </c>
      <c r="J7250" s="4">
        <v>1.9</v>
      </c>
      <c r="K7250" s="4">
        <v>2.5350000000000001</v>
      </c>
      <c r="L7250" s="4">
        <v>2.8</v>
      </c>
      <c r="M7250" s="4">
        <v>35</v>
      </c>
    </row>
    <row r="7251" spans="1:13" x14ac:dyDescent="0.2">
      <c r="A7251" s="3">
        <v>42125</v>
      </c>
      <c r="B7251" t="s">
        <v>10201</v>
      </c>
      <c r="C7251" t="s">
        <v>3582</v>
      </c>
      <c r="D7251" t="s">
        <v>10202</v>
      </c>
      <c r="E7251" t="s">
        <v>3581</v>
      </c>
      <c r="F7251" s="4">
        <v>3.3220588235294102</v>
      </c>
      <c r="G7251" s="4">
        <v>3.35</v>
      </c>
      <c r="H7251" s="4">
        <v>0.34572523169256397</v>
      </c>
      <c r="I7251" s="4">
        <v>4</v>
      </c>
      <c r="J7251" s="4">
        <v>2.4</v>
      </c>
      <c r="K7251" s="4">
        <v>3.1</v>
      </c>
      <c r="L7251" s="4">
        <v>3.5</v>
      </c>
      <c r="M7251" s="4">
        <v>34</v>
      </c>
    </row>
    <row r="7252" spans="1:13" x14ac:dyDescent="0.2">
      <c r="A7252" s="3">
        <v>42125</v>
      </c>
      <c r="B7252" t="s">
        <v>10233</v>
      </c>
      <c r="C7252" t="s">
        <v>3585</v>
      </c>
      <c r="D7252" t="s">
        <v>10234</v>
      </c>
      <c r="E7252" t="s">
        <v>3584</v>
      </c>
      <c r="F7252" s="4">
        <v>3.7495833333333302</v>
      </c>
      <c r="G7252" s="4">
        <v>3.7</v>
      </c>
      <c r="H7252" s="4">
        <v>0.293368430871292</v>
      </c>
      <c r="I7252" s="4">
        <v>4.3</v>
      </c>
      <c r="J7252" s="4">
        <v>3.1</v>
      </c>
      <c r="K7252" s="4">
        <v>3.5750000000000002</v>
      </c>
      <c r="L7252" s="4">
        <v>4</v>
      </c>
      <c r="M7252" s="4">
        <v>24</v>
      </c>
    </row>
    <row r="7253" spans="1:13" x14ac:dyDescent="0.2">
      <c r="A7253" s="3">
        <v>42125</v>
      </c>
      <c r="B7253" t="s">
        <v>10235</v>
      </c>
      <c r="C7253" t="s">
        <v>3603</v>
      </c>
      <c r="D7253" t="s">
        <v>10236</v>
      </c>
      <c r="E7253" t="s">
        <v>3602</v>
      </c>
      <c r="F7253" s="4">
        <v>3.0739999999999998</v>
      </c>
      <c r="G7253" s="4">
        <v>3.09</v>
      </c>
      <c r="H7253" s="4">
        <v>0.41068151936120501</v>
      </c>
      <c r="I7253" s="4">
        <v>4.3499999999999996</v>
      </c>
      <c r="J7253" s="4">
        <v>2.5</v>
      </c>
      <c r="K7253" s="4">
        <v>2.7250000000000001</v>
      </c>
      <c r="L7253" s="4">
        <v>3.2450000000000001</v>
      </c>
      <c r="M7253" s="4">
        <v>30</v>
      </c>
    </row>
    <row r="7254" spans="1:13" x14ac:dyDescent="0.2">
      <c r="A7254" s="3">
        <v>42125</v>
      </c>
      <c r="B7254" t="s">
        <v>10205</v>
      </c>
      <c r="C7254" t="s">
        <v>3594</v>
      </c>
      <c r="D7254" t="s">
        <v>10206</v>
      </c>
      <c r="E7254" t="s">
        <v>3593</v>
      </c>
      <c r="F7254" s="4">
        <v>2.6105882352941201</v>
      </c>
      <c r="G7254" s="4">
        <v>2.6150000000000002</v>
      </c>
      <c r="H7254" s="4">
        <v>0.37131168950962001</v>
      </c>
      <c r="I7254" s="4">
        <v>3.4</v>
      </c>
      <c r="J7254" s="4">
        <v>1.7</v>
      </c>
      <c r="K7254" s="4">
        <v>2.3774999999999999</v>
      </c>
      <c r="L7254" s="4">
        <v>2.8675000000000002</v>
      </c>
      <c r="M7254" s="4">
        <v>34</v>
      </c>
    </row>
    <row r="7255" spans="1:13" x14ac:dyDescent="0.2">
      <c r="A7255" s="3">
        <v>42125</v>
      </c>
      <c r="B7255" t="s">
        <v>10237</v>
      </c>
      <c r="C7255" t="s">
        <v>3606</v>
      </c>
      <c r="D7255" t="s">
        <v>10238</v>
      </c>
      <c r="E7255" t="s">
        <v>3605</v>
      </c>
      <c r="F7255" s="4">
        <v>3.3496666666666699</v>
      </c>
      <c r="G7255" s="4">
        <v>3.3</v>
      </c>
      <c r="H7255" s="4">
        <v>0.49051333654991802</v>
      </c>
      <c r="I7255" s="4">
        <v>4.4000000000000004</v>
      </c>
      <c r="J7255" s="4">
        <v>2.2000000000000002</v>
      </c>
      <c r="K7255" s="4">
        <v>3.1124999999999998</v>
      </c>
      <c r="L7255" s="4">
        <v>3.6675</v>
      </c>
      <c r="M7255" s="4">
        <v>30</v>
      </c>
    </row>
    <row r="7256" spans="1:13" x14ac:dyDescent="0.2">
      <c r="A7256" s="3">
        <v>42125</v>
      </c>
      <c r="B7256" t="s">
        <v>10207</v>
      </c>
      <c r="C7256" t="s">
        <v>3597</v>
      </c>
      <c r="D7256" t="s">
        <v>10208</v>
      </c>
      <c r="E7256" t="s">
        <v>3596</v>
      </c>
      <c r="F7256" s="4">
        <v>2.75470588235294</v>
      </c>
      <c r="G7256" s="4">
        <v>2.7</v>
      </c>
      <c r="H7256" s="4">
        <v>0.37368140127830701</v>
      </c>
      <c r="I7256" s="4">
        <v>3.62</v>
      </c>
      <c r="J7256" s="4">
        <v>1.5</v>
      </c>
      <c r="K7256" s="4">
        <v>2.6</v>
      </c>
      <c r="L7256" s="4">
        <v>2.86</v>
      </c>
      <c r="M7256" s="4">
        <v>34</v>
      </c>
    </row>
    <row r="7257" spans="1:13" x14ac:dyDescent="0.2">
      <c r="A7257" s="3">
        <v>42125</v>
      </c>
      <c r="B7257" t="s">
        <v>10239</v>
      </c>
      <c r="C7257" t="s">
        <v>3609</v>
      </c>
      <c r="D7257" t="s">
        <v>10240</v>
      </c>
      <c r="E7257" t="s">
        <v>3608</v>
      </c>
      <c r="F7257" s="4">
        <v>3.3623333333333298</v>
      </c>
      <c r="G7257" s="4">
        <v>3.4</v>
      </c>
      <c r="H7257" s="4">
        <v>0.44468263253489099</v>
      </c>
      <c r="I7257" s="4">
        <v>4.0999999999999996</v>
      </c>
      <c r="J7257" s="4">
        <v>2.09</v>
      </c>
      <c r="K7257" s="4">
        <v>3.1625000000000001</v>
      </c>
      <c r="L7257" s="4">
        <v>3.6749999999999998</v>
      </c>
      <c r="M7257" s="4">
        <v>30</v>
      </c>
    </row>
    <row r="7258" spans="1:13" x14ac:dyDescent="0.2">
      <c r="A7258" s="3">
        <v>42125</v>
      </c>
      <c r="B7258" t="s">
        <v>10209</v>
      </c>
      <c r="C7258" t="s">
        <v>3600</v>
      </c>
      <c r="D7258" t="s">
        <v>10210</v>
      </c>
      <c r="E7258" t="s">
        <v>3599</v>
      </c>
      <c r="F7258" s="4">
        <v>2.7614705882352899</v>
      </c>
      <c r="G7258" s="4">
        <v>2.8</v>
      </c>
      <c r="H7258" s="4">
        <v>0.48647857938417299</v>
      </c>
      <c r="I7258" s="4">
        <v>3.5</v>
      </c>
      <c r="J7258" s="4">
        <v>1.08</v>
      </c>
      <c r="K7258" s="4">
        <v>2.6124999999999998</v>
      </c>
      <c r="L7258" s="4">
        <v>3.1</v>
      </c>
      <c r="M7258" s="4">
        <v>34</v>
      </c>
    </row>
    <row r="7259" spans="1:13" x14ac:dyDescent="0.2">
      <c r="A7259" s="3">
        <v>42125</v>
      </c>
      <c r="B7259" t="s">
        <v>10241</v>
      </c>
      <c r="C7259" t="s">
        <v>3612</v>
      </c>
      <c r="D7259" t="s">
        <v>10242</v>
      </c>
      <c r="E7259" t="s">
        <v>3611</v>
      </c>
      <c r="F7259" s="4">
        <v>3.50966666666667</v>
      </c>
      <c r="G7259" s="4">
        <v>3.5</v>
      </c>
      <c r="H7259" s="4">
        <v>0.65315934230230699</v>
      </c>
      <c r="I7259" s="4">
        <v>4.8</v>
      </c>
      <c r="J7259" s="4">
        <v>1.43</v>
      </c>
      <c r="K7259" s="4">
        <v>3.2</v>
      </c>
      <c r="L7259" s="4">
        <v>3.7749999999999999</v>
      </c>
      <c r="M7259" s="4">
        <v>30</v>
      </c>
    </row>
    <row r="7260" spans="1:13" x14ac:dyDescent="0.2">
      <c r="A7260" s="3">
        <v>42125</v>
      </c>
      <c r="B7260" t="s">
        <v>10243</v>
      </c>
      <c r="C7260" t="s">
        <v>3879</v>
      </c>
      <c r="D7260" t="s">
        <v>10244</v>
      </c>
      <c r="E7260" t="s">
        <v>3878</v>
      </c>
      <c r="F7260" s="4">
        <v>0.876470588235294</v>
      </c>
      <c r="G7260" s="4">
        <v>0.88</v>
      </c>
      <c r="H7260" s="4">
        <v>0.37272545486709402</v>
      </c>
      <c r="I7260" s="4">
        <v>1.98</v>
      </c>
      <c r="J7260" s="4">
        <v>0.24</v>
      </c>
      <c r="K7260" s="4">
        <v>0.7</v>
      </c>
      <c r="L7260" s="4">
        <v>1</v>
      </c>
      <c r="M7260" s="4">
        <v>17</v>
      </c>
    </row>
    <row r="7261" spans="1:13" x14ac:dyDescent="0.2">
      <c r="A7261" s="3">
        <v>42125</v>
      </c>
      <c r="B7261" t="s">
        <v>10217</v>
      </c>
      <c r="C7261" t="s">
        <v>3870</v>
      </c>
      <c r="D7261" t="s">
        <v>10218</v>
      </c>
      <c r="E7261" t="s">
        <v>3869</v>
      </c>
      <c r="F7261" s="4">
        <v>0.6915</v>
      </c>
      <c r="G7261" s="4">
        <v>0.73</v>
      </c>
      <c r="H7261" s="4">
        <v>0.229628418376985</v>
      </c>
      <c r="I7261" s="4">
        <v>1.23</v>
      </c>
      <c r="J7261" s="4">
        <v>0.2</v>
      </c>
      <c r="K7261" s="4">
        <v>0.53749999999999998</v>
      </c>
      <c r="L7261" s="4">
        <v>0.8</v>
      </c>
      <c r="M7261" s="4">
        <v>20</v>
      </c>
    </row>
    <row r="7262" spans="1:13" x14ac:dyDescent="0.2">
      <c r="A7262" s="3">
        <v>42125</v>
      </c>
      <c r="B7262" t="s">
        <v>10245</v>
      </c>
      <c r="C7262" t="s">
        <v>3882</v>
      </c>
      <c r="D7262" t="s">
        <v>10246</v>
      </c>
      <c r="E7262" t="s">
        <v>3881</v>
      </c>
      <c r="F7262" s="4">
        <v>0.66117647058823503</v>
      </c>
      <c r="G7262" s="4">
        <v>0.8</v>
      </c>
      <c r="H7262" s="4">
        <v>0.45238095606663697</v>
      </c>
      <c r="I7262" s="4">
        <v>1.07</v>
      </c>
      <c r="J7262" s="4">
        <v>-0.93</v>
      </c>
      <c r="K7262" s="4">
        <v>0.62</v>
      </c>
      <c r="L7262" s="4">
        <v>0.81</v>
      </c>
      <c r="M7262" s="4">
        <v>17</v>
      </c>
    </row>
    <row r="7263" spans="1:13" x14ac:dyDescent="0.2">
      <c r="A7263" s="3">
        <v>42125</v>
      </c>
      <c r="B7263" t="s">
        <v>10221</v>
      </c>
      <c r="C7263" t="s">
        <v>3873</v>
      </c>
      <c r="D7263" t="s">
        <v>10222</v>
      </c>
      <c r="E7263" t="s">
        <v>3872</v>
      </c>
      <c r="F7263" s="4">
        <v>0.79349999999999998</v>
      </c>
      <c r="G7263" s="4">
        <v>0.78500000000000003</v>
      </c>
      <c r="H7263" s="4">
        <v>0.259235211221088</v>
      </c>
      <c r="I7263" s="4">
        <v>1.35</v>
      </c>
      <c r="J7263" s="4">
        <v>0.2</v>
      </c>
      <c r="K7263" s="4">
        <v>0.69750000000000001</v>
      </c>
      <c r="L7263" s="4">
        <v>0.97750000000000004</v>
      </c>
      <c r="M7263" s="4">
        <v>20</v>
      </c>
    </row>
    <row r="7264" spans="1:13" x14ac:dyDescent="0.2">
      <c r="A7264" s="3">
        <v>42125</v>
      </c>
      <c r="B7264" t="s">
        <v>10247</v>
      </c>
      <c r="C7264" t="s">
        <v>3885</v>
      </c>
      <c r="D7264" t="s">
        <v>10248</v>
      </c>
      <c r="E7264" t="s">
        <v>3884</v>
      </c>
      <c r="F7264" s="4">
        <v>0.96764705882352897</v>
      </c>
      <c r="G7264" s="4">
        <v>0.9</v>
      </c>
      <c r="H7264" s="4">
        <v>0.21411239489356701</v>
      </c>
      <c r="I7264" s="4">
        <v>1.3</v>
      </c>
      <c r="J7264" s="4">
        <v>0.59</v>
      </c>
      <c r="K7264" s="4">
        <v>0.8</v>
      </c>
      <c r="L7264" s="4">
        <v>1.2</v>
      </c>
      <c r="M7264" s="4">
        <v>17</v>
      </c>
    </row>
    <row r="7265" spans="1:13" x14ac:dyDescent="0.2">
      <c r="A7265" s="3">
        <v>42125</v>
      </c>
      <c r="B7265" t="s">
        <v>10225</v>
      </c>
      <c r="C7265" t="s">
        <v>3876</v>
      </c>
      <c r="D7265" t="s">
        <v>10226</v>
      </c>
      <c r="E7265" t="s">
        <v>3875</v>
      </c>
      <c r="F7265" s="4">
        <v>0.77600000000000002</v>
      </c>
      <c r="G7265" s="4">
        <v>0.8</v>
      </c>
      <c r="H7265" s="4">
        <v>0.231480361790664</v>
      </c>
      <c r="I7265" s="4">
        <v>1.2</v>
      </c>
      <c r="J7265" s="4">
        <v>0.3</v>
      </c>
      <c r="K7265" s="4">
        <v>0.6925</v>
      </c>
      <c r="L7265" s="4">
        <v>0.9</v>
      </c>
      <c r="M7265" s="4">
        <v>20</v>
      </c>
    </row>
    <row r="7266" spans="1:13" x14ac:dyDescent="0.2">
      <c r="A7266" s="3">
        <v>42125</v>
      </c>
      <c r="B7266" t="s">
        <v>10249</v>
      </c>
      <c r="C7266" t="s">
        <v>3888</v>
      </c>
      <c r="D7266" t="s">
        <v>10250</v>
      </c>
      <c r="E7266" t="s">
        <v>3887</v>
      </c>
      <c r="F7266" s="4">
        <v>0.92588235294117605</v>
      </c>
      <c r="G7266" s="4">
        <v>0.9</v>
      </c>
      <c r="H7266" s="4">
        <v>0.210447702040478</v>
      </c>
      <c r="I7266" s="4">
        <v>1.4</v>
      </c>
      <c r="J7266" s="4">
        <v>0.7</v>
      </c>
      <c r="K7266" s="4">
        <v>0.72</v>
      </c>
      <c r="L7266" s="4">
        <v>1.07</v>
      </c>
      <c r="M7266" s="4">
        <v>17</v>
      </c>
    </row>
    <row r="7267" spans="1:13" x14ac:dyDescent="0.2">
      <c r="A7267" s="3">
        <v>42156</v>
      </c>
      <c r="B7267" t="s">
        <v>9634</v>
      </c>
      <c r="C7267" t="s">
        <v>3927</v>
      </c>
      <c r="D7267" t="s">
        <v>9635</v>
      </c>
      <c r="E7267" t="s">
        <v>3926</v>
      </c>
      <c r="F7267" s="4">
        <v>6.274</v>
      </c>
      <c r="G7267" s="4">
        <v>6.3</v>
      </c>
      <c r="H7267" s="4">
        <v>0.35777087639996602</v>
      </c>
      <c r="I7267" s="4">
        <v>6.83</v>
      </c>
      <c r="J7267" s="4">
        <v>5.2</v>
      </c>
      <c r="K7267" s="4">
        <v>6.1</v>
      </c>
      <c r="L7267" s="4">
        <v>6.5</v>
      </c>
      <c r="M7267" s="4">
        <v>25</v>
      </c>
    </row>
    <row r="7268" spans="1:13" x14ac:dyDescent="0.2">
      <c r="A7268" s="3">
        <v>42156</v>
      </c>
      <c r="B7268" t="s">
        <v>9646</v>
      </c>
      <c r="C7268" t="s">
        <v>3930</v>
      </c>
      <c r="D7268" t="s">
        <v>9647</v>
      </c>
      <c r="E7268" t="s">
        <v>3929</v>
      </c>
      <c r="F7268" s="4">
        <v>6.87916666666667</v>
      </c>
      <c r="G7268" s="4">
        <v>6.9550000000000001</v>
      </c>
      <c r="H7268" s="4">
        <v>0.47039221993960501</v>
      </c>
      <c r="I7268" s="4">
        <v>7.78</v>
      </c>
      <c r="J7268" s="4">
        <v>5.91</v>
      </c>
      <c r="K7268" s="4">
        <v>6.5449999999999999</v>
      </c>
      <c r="L7268" s="4">
        <v>7.0949999999999998</v>
      </c>
      <c r="M7268" s="4">
        <v>24</v>
      </c>
    </row>
    <row r="7269" spans="1:13" x14ac:dyDescent="0.2">
      <c r="A7269" s="3">
        <v>42156</v>
      </c>
      <c r="B7269" t="s">
        <v>9670</v>
      </c>
      <c r="C7269" t="s">
        <v>3933</v>
      </c>
      <c r="D7269" t="s">
        <v>9671</v>
      </c>
      <c r="E7269" t="s">
        <v>3932</v>
      </c>
      <c r="F7269" s="4">
        <v>7.17631578947368</v>
      </c>
      <c r="G7269" s="4">
        <v>7.1</v>
      </c>
      <c r="H7269" s="4">
        <v>0.83986249222593201</v>
      </c>
      <c r="I7269" s="4">
        <v>8.64</v>
      </c>
      <c r="J7269" s="4">
        <v>5.37</v>
      </c>
      <c r="K7269" s="4">
        <v>6.6449999999999996</v>
      </c>
      <c r="L7269" s="4">
        <v>7.65</v>
      </c>
      <c r="M7269" s="4">
        <v>19</v>
      </c>
    </row>
    <row r="7270" spans="1:13" x14ac:dyDescent="0.2">
      <c r="A7270" s="3">
        <v>42156</v>
      </c>
      <c r="B7270" t="s">
        <v>9604</v>
      </c>
      <c r="C7270" t="s">
        <v>3918</v>
      </c>
      <c r="D7270" t="s">
        <v>9605</v>
      </c>
      <c r="E7270" t="s">
        <v>3917</v>
      </c>
      <c r="F7270" s="4">
        <v>3.3459374999999998</v>
      </c>
      <c r="G7270" s="4">
        <v>3.37</v>
      </c>
      <c r="H7270" s="4">
        <v>0.19707308902880399</v>
      </c>
      <c r="I7270" s="4">
        <v>3.7</v>
      </c>
      <c r="J7270" s="4">
        <v>3.01</v>
      </c>
      <c r="K7270" s="4">
        <v>3.1875</v>
      </c>
      <c r="L7270" s="4">
        <v>3.5</v>
      </c>
      <c r="M7270" s="4">
        <v>32</v>
      </c>
    </row>
    <row r="7271" spans="1:13" x14ac:dyDescent="0.2">
      <c r="A7271" s="3">
        <v>42156</v>
      </c>
      <c r="B7271" t="s">
        <v>9636</v>
      </c>
      <c r="C7271" t="s">
        <v>3921</v>
      </c>
      <c r="D7271" t="s">
        <v>9637</v>
      </c>
      <c r="E7271" t="s">
        <v>3920</v>
      </c>
      <c r="F7271" s="4">
        <v>4.1219354838709696</v>
      </c>
      <c r="G7271" s="4">
        <v>4.1500000000000004</v>
      </c>
      <c r="H7271" s="4">
        <v>0.50899521513689905</v>
      </c>
      <c r="I7271" s="4">
        <v>6</v>
      </c>
      <c r="J7271" s="4">
        <v>3.22</v>
      </c>
      <c r="K7271" s="4">
        <v>3.8149999999999999</v>
      </c>
      <c r="L7271" s="4">
        <v>4.3899999999999997</v>
      </c>
      <c r="M7271" s="4">
        <v>31</v>
      </c>
    </row>
    <row r="7272" spans="1:13" x14ac:dyDescent="0.2">
      <c r="A7272" s="3">
        <v>42156</v>
      </c>
      <c r="B7272" t="s">
        <v>9672</v>
      </c>
      <c r="C7272" t="s">
        <v>3924</v>
      </c>
      <c r="D7272" t="s">
        <v>9673</v>
      </c>
      <c r="E7272" t="s">
        <v>3923</v>
      </c>
      <c r="F7272" s="4">
        <v>4.9625000000000004</v>
      </c>
      <c r="G7272" s="4">
        <v>5</v>
      </c>
      <c r="H7272" s="4">
        <v>0.71624170076381599</v>
      </c>
      <c r="I7272" s="4">
        <v>6.5</v>
      </c>
      <c r="J7272" s="4">
        <v>3.43</v>
      </c>
      <c r="K7272" s="4">
        <v>4.5</v>
      </c>
      <c r="L7272" s="4">
        <v>5.5250000000000004</v>
      </c>
      <c r="M7272" s="4">
        <v>24</v>
      </c>
    </row>
    <row r="7273" spans="1:13" x14ac:dyDescent="0.2">
      <c r="A7273" s="3">
        <v>42156</v>
      </c>
      <c r="B7273" t="s">
        <v>10195</v>
      </c>
      <c r="C7273" t="s">
        <v>3988</v>
      </c>
      <c r="D7273" t="s">
        <v>10196</v>
      </c>
      <c r="E7273" t="s">
        <v>3987</v>
      </c>
      <c r="F7273" s="4">
        <v>4.0331034482758596</v>
      </c>
      <c r="G7273" s="4">
        <v>4</v>
      </c>
      <c r="H7273" s="4">
        <v>0.31752506592029001</v>
      </c>
      <c r="I7273" s="4">
        <v>4.7</v>
      </c>
      <c r="J7273" s="4">
        <v>3.51</v>
      </c>
      <c r="K7273" s="4">
        <v>3.8</v>
      </c>
      <c r="L7273" s="4">
        <v>4.3</v>
      </c>
      <c r="M7273" s="4">
        <v>29</v>
      </c>
    </row>
    <row r="7274" spans="1:13" x14ac:dyDescent="0.2">
      <c r="A7274" s="3">
        <v>42156</v>
      </c>
      <c r="B7274" t="s">
        <v>10227</v>
      </c>
      <c r="C7274" t="s">
        <v>3991</v>
      </c>
      <c r="D7274" t="s">
        <v>10228</v>
      </c>
      <c r="E7274" t="s">
        <v>3990</v>
      </c>
      <c r="F7274" s="4">
        <v>3.9427586206896601</v>
      </c>
      <c r="G7274" s="4">
        <v>4.0999999999999996</v>
      </c>
      <c r="H7274" s="4">
        <v>0.32617804681891299</v>
      </c>
      <c r="I7274" s="4">
        <v>4.5999999999999996</v>
      </c>
      <c r="J7274" s="4">
        <v>3.28</v>
      </c>
      <c r="K7274" s="4">
        <v>3.7</v>
      </c>
      <c r="L7274" s="4">
        <v>4.2</v>
      </c>
      <c r="M7274" s="4">
        <v>29</v>
      </c>
    </row>
    <row r="7275" spans="1:13" x14ac:dyDescent="0.2">
      <c r="A7275" s="3">
        <v>42156</v>
      </c>
      <c r="B7275" t="s">
        <v>10197</v>
      </c>
      <c r="C7275" t="s">
        <v>3994</v>
      </c>
      <c r="D7275" t="s">
        <v>10198</v>
      </c>
      <c r="E7275" t="s">
        <v>3993</v>
      </c>
      <c r="F7275" s="4">
        <v>4.4074999999999998</v>
      </c>
      <c r="G7275" s="4">
        <v>4.4000000000000004</v>
      </c>
      <c r="H7275" s="4">
        <v>0.192169280214254</v>
      </c>
      <c r="I7275" s="4">
        <v>4.9000000000000004</v>
      </c>
      <c r="J7275" s="4">
        <v>3.98</v>
      </c>
      <c r="K7275" s="4">
        <v>4.3</v>
      </c>
      <c r="L7275" s="4">
        <v>4.5125000000000002</v>
      </c>
      <c r="M7275" s="4">
        <v>32</v>
      </c>
    </row>
    <row r="7276" spans="1:13" x14ac:dyDescent="0.2">
      <c r="A7276" s="3">
        <v>42156</v>
      </c>
      <c r="B7276" t="s">
        <v>10229</v>
      </c>
      <c r="C7276" t="s">
        <v>3997</v>
      </c>
      <c r="D7276" t="s">
        <v>10230</v>
      </c>
      <c r="E7276" t="s">
        <v>3996</v>
      </c>
      <c r="F7276" s="4">
        <v>4.2640624999999996</v>
      </c>
      <c r="G7276" s="4">
        <v>4.3</v>
      </c>
      <c r="H7276" s="4">
        <v>0.25758004549791802</v>
      </c>
      <c r="I7276" s="4">
        <v>4.9000000000000004</v>
      </c>
      <c r="J7276" s="4">
        <v>3.6</v>
      </c>
      <c r="K7276" s="4">
        <v>4.2</v>
      </c>
      <c r="L7276" s="4">
        <v>4.4000000000000004</v>
      </c>
      <c r="M7276" s="4">
        <v>32</v>
      </c>
    </row>
    <row r="7277" spans="1:13" x14ac:dyDescent="0.2">
      <c r="A7277" s="3">
        <v>42156</v>
      </c>
      <c r="B7277" t="s">
        <v>7758</v>
      </c>
      <c r="C7277" t="s">
        <v>3903</v>
      </c>
      <c r="D7277" t="s">
        <v>7759</v>
      </c>
      <c r="E7277" t="s">
        <v>3902</v>
      </c>
      <c r="F7277" s="4">
        <v>3.51451612903226</v>
      </c>
      <c r="G7277" s="4">
        <v>3.5</v>
      </c>
      <c r="H7277" s="4">
        <v>0.22553401383793401</v>
      </c>
      <c r="I7277" s="4">
        <v>4</v>
      </c>
      <c r="J7277" s="4">
        <v>3</v>
      </c>
      <c r="K7277" s="4">
        <v>3.4249999999999998</v>
      </c>
      <c r="L7277" s="4">
        <v>3.6749999999999998</v>
      </c>
      <c r="M7277" s="4">
        <v>31</v>
      </c>
    </row>
    <row r="7278" spans="1:13" x14ac:dyDescent="0.2">
      <c r="A7278" s="3">
        <v>42156</v>
      </c>
      <c r="B7278" t="s">
        <v>7864</v>
      </c>
      <c r="C7278" t="s">
        <v>3915</v>
      </c>
      <c r="D7278" t="s">
        <v>7865</v>
      </c>
      <c r="E7278" t="s">
        <v>3914</v>
      </c>
      <c r="F7278" s="4">
        <v>4.3563999999999998</v>
      </c>
      <c r="G7278" s="4">
        <v>4.5</v>
      </c>
      <c r="H7278" s="4">
        <v>0.369671926623234</v>
      </c>
      <c r="I7278" s="4">
        <v>5</v>
      </c>
      <c r="J7278" s="4">
        <v>3.25</v>
      </c>
      <c r="K7278" s="4">
        <v>4.2</v>
      </c>
      <c r="L7278" s="4">
        <v>4.5</v>
      </c>
      <c r="M7278" s="4">
        <v>25</v>
      </c>
    </row>
    <row r="7279" spans="1:13" x14ac:dyDescent="0.2">
      <c r="A7279" s="3">
        <v>42156</v>
      </c>
      <c r="B7279" t="s">
        <v>7784</v>
      </c>
      <c r="C7279" t="s">
        <v>3906</v>
      </c>
      <c r="D7279" t="s">
        <v>7785</v>
      </c>
      <c r="E7279" t="s">
        <v>3905</v>
      </c>
      <c r="F7279" s="4">
        <v>3.7829032258064501</v>
      </c>
      <c r="G7279" s="4">
        <v>3.75</v>
      </c>
      <c r="H7279" s="4">
        <v>0.23670225387445601</v>
      </c>
      <c r="I7279" s="4">
        <v>4.25</v>
      </c>
      <c r="J7279" s="4">
        <v>3.25</v>
      </c>
      <c r="K7279" s="4">
        <v>3.75</v>
      </c>
      <c r="L7279" s="4">
        <v>4</v>
      </c>
      <c r="M7279" s="4">
        <v>31</v>
      </c>
    </row>
    <row r="7280" spans="1:13" x14ac:dyDescent="0.2">
      <c r="A7280" s="3">
        <v>42156</v>
      </c>
      <c r="B7280" t="s">
        <v>7890</v>
      </c>
      <c r="C7280" t="s">
        <v>4436</v>
      </c>
      <c r="D7280" t="s">
        <v>7891</v>
      </c>
      <c r="E7280" t="s">
        <v>4435</v>
      </c>
      <c r="F7280" s="4">
        <v>4.5</v>
      </c>
      <c r="G7280" s="4">
        <v>4.5</v>
      </c>
      <c r="H7280" s="4">
        <v>0.39633099912770497</v>
      </c>
      <c r="I7280" s="4">
        <v>5</v>
      </c>
      <c r="J7280" s="4">
        <v>3.25</v>
      </c>
      <c r="K7280" s="4">
        <v>4.4550000000000001</v>
      </c>
      <c r="L7280" s="4">
        <v>4.75</v>
      </c>
      <c r="M7280" s="4">
        <v>24</v>
      </c>
    </row>
    <row r="7281" spans="1:13" x14ac:dyDescent="0.2">
      <c r="A7281" s="3">
        <v>42156</v>
      </c>
      <c r="B7281" t="s">
        <v>7712</v>
      </c>
      <c r="C7281" t="s">
        <v>3897</v>
      </c>
      <c r="D7281" t="s">
        <v>7713</v>
      </c>
      <c r="E7281" t="s">
        <v>3896</v>
      </c>
      <c r="F7281" s="4">
        <v>3.1027272727272699</v>
      </c>
      <c r="G7281" s="4">
        <v>3</v>
      </c>
      <c r="H7281" s="4">
        <v>0.15389267216295399</v>
      </c>
      <c r="I7281" s="4">
        <v>3.5</v>
      </c>
      <c r="J7281" s="4">
        <v>2.94</v>
      </c>
      <c r="K7281" s="4">
        <v>3</v>
      </c>
      <c r="L7281" s="4">
        <v>3.25</v>
      </c>
      <c r="M7281" s="4">
        <v>33</v>
      </c>
    </row>
    <row r="7282" spans="1:13" x14ac:dyDescent="0.2">
      <c r="A7282" s="3">
        <v>42156</v>
      </c>
      <c r="B7282" t="s">
        <v>7810</v>
      </c>
      <c r="C7282" t="s">
        <v>3909</v>
      </c>
      <c r="D7282" t="s">
        <v>7811</v>
      </c>
      <c r="E7282" t="s">
        <v>3908</v>
      </c>
      <c r="F7282" s="4">
        <v>3.99</v>
      </c>
      <c r="G7282" s="4">
        <v>4</v>
      </c>
      <c r="H7282" s="4">
        <v>0.245831920899897</v>
      </c>
      <c r="I7282" s="4">
        <v>4.5</v>
      </c>
      <c r="J7282" s="4">
        <v>3.25</v>
      </c>
      <c r="K7282" s="4">
        <v>3.97</v>
      </c>
      <c r="L7282" s="4">
        <v>4.125</v>
      </c>
      <c r="M7282" s="4">
        <v>31</v>
      </c>
    </row>
    <row r="7283" spans="1:13" x14ac:dyDescent="0.2">
      <c r="A7283" s="3">
        <v>42156</v>
      </c>
      <c r="B7283" t="s">
        <v>7730</v>
      </c>
      <c r="C7283" t="s">
        <v>3900</v>
      </c>
      <c r="D7283" t="s">
        <v>7731</v>
      </c>
      <c r="E7283" t="s">
        <v>3899</v>
      </c>
      <c r="F7283" s="4">
        <v>3.3306060606060601</v>
      </c>
      <c r="G7283" s="4">
        <v>3.25</v>
      </c>
      <c r="H7283" s="4">
        <v>0.20144694391358001</v>
      </c>
      <c r="I7283" s="4">
        <v>3.75</v>
      </c>
      <c r="J7283" s="4">
        <v>3</v>
      </c>
      <c r="K7283" s="4">
        <v>3.25</v>
      </c>
      <c r="L7283" s="4">
        <v>3.5</v>
      </c>
      <c r="M7283" s="4">
        <v>33</v>
      </c>
    </row>
    <row r="7284" spans="1:13" x14ac:dyDescent="0.2">
      <c r="A7284" s="3">
        <v>42156</v>
      </c>
      <c r="B7284" t="s">
        <v>7836</v>
      </c>
      <c r="C7284" t="s">
        <v>3912</v>
      </c>
      <c r="D7284" t="s">
        <v>7837</v>
      </c>
      <c r="E7284" t="s">
        <v>3911</v>
      </c>
      <c r="F7284" s="4">
        <v>4.1719354838709704</v>
      </c>
      <c r="G7284" s="4">
        <v>4.2300000000000004</v>
      </c>
      <c r="H7284" s="4">
        <v>0.295887584000396</v>
      </c>
      <c r="I7284" s="4">
        <v>4.75</v>
      </c>
      <c r="J7284" s="4">
        <v>3.25</v>
      </c>
      <c r="K7284" s="4">
        <v>4</v>
      </c>
      <c r="L7284" s="4">
        <v>4.375</v>
      </c>
      <c r="M7284" s="4">
        <v>31</v>
      </c>
    </row>
    <row r="7285" spans="1:13" x14ac:dyDescent="0.2">
      <c r="A7285" s="3">
        <v>42156</v>
      </c>
      <c r="B7285" t="s">
        <v>7892</v>
      </c>
      <c r="C7285" t="s">
        <v>3081</v>
      </c>
      <c r="D7285" t="s">
        <v>7893</v>
      </c>
      <c r="E7285" t="s">
        <v>3080</v>
      </c>
      <c r="F7285" s="4">
        <v>3.6505526315789498</v>
      </c>
      <c r="G7285" s="4">
        <v>3.68</v>
      </c>
      <c r="H7285" s="4">
        <v>0.32425087862669699</v>
      </c>
      <c r="I7285" s="4">
        <v>4.37</v>
      </c>
      <c r="J7285" s="4">
        <v>2.8</v>
      </c>
      <c r="K7285" s="4">
        <v>3.4775</v>
      </c>
      <c r="L7285" s="4">
        <v>3.8574999999999999</v>
      </c>
      <c r="M7285" s="4">
        <v>38</v>
      </c>
    </row>
    <row r="7286" spans="1:13" x14ac:dyDescent="0.2">
      <c r="A7286" s="3">
        <v>42156</v>
      </c>
      <c r="B7286" t="s">
        <v>9598</v>
      </c>
      <c r="C7286" t="s">
        <v>3072</v>
      </c>
      <c r="D7286" t="s">
        <v>9599</v>
      </c>
      <c r="E7286" t="s">
        <v>3071</v>
      </c>
      <c r="F7286" s="4">
        <v>2.9065789473684198</v>
      </c>
      <c r="G7286" s="4">
        <v>2.9049999999999998</v>
      </c>
      <c r="H7286" s="4">
        <v>0.16844722191783101</v>
      </c>
      <c r="I7286" s="4">
        <v>3.32</v>
      </c>
      <c r="J7286" s="4">
        <v>2.5299999999999998</v>
      </c>
      <c r="K7286" s="4">
        <v>2.8</v>
      </c>
      <c r="L7286" s="4">
        <v>3</v>
      </c>
      <c r="M7286" s="4">
        <v>38</v>
      </c>
    </row>
    <row r="7287" spans="1:13" x14ac:dyDescent="0.2">
      <c r="A7287" s="3">
        <v>42156</v>
      </c>
      <c r="B7287" t="s">
        <v>9638</v>
      </c>
      <c r="C7287" t="s">
        <v>3075</v>
      </c>
      <c r="D7287" t="s">
        <v>9639</v>
      </c>
      <c r="E7287" t="s">
        <v>3074</v>
      </c>
      <c r="F7287" s="4">
        <v>3.3644736842105298</v>
      </c>
      <c r="G7287" s="4">
        <v>3.3849999999999998</v>
      </c>
      <c r="H7287" s="4">
        <v>0.24760143832727499</v>
      </c>
      <c r="I7287" s="4">
        <v>3.81</v>
      </c>
      <c r="J7287" s="4">
        <v>2.7</v>
      </c>
      <c r="K7287" s="4">
        <v>3.22</v>
      </c>
      <c r="L7287" s="4">
        <v>3.5449999999999999</v>
      </c>
      <c r="M7287" s="4">
        <v>38</v>
      </c>
    </row>
    <row r="7288" spans="1:13" x14ac:dyDescent="0.2">
      <c r="A7288" s="3">
        <v>42156</v>
      </c>
      <c r="B7288" t="s">
        <v>7422</v>
      </c>
      <c r="C7288" t="s">
        <v>3102</v>
      </c>
      <c r="D7288" t="s">
        <v>7423</v>
      </c>
      <c r="E7288" t="s">
        <v>3101</v>
      </c>
      <c r="F7288" s="4">
        <v>3.4296551724137898</v>
      </c>
      <c r="G7288" s="4">
        <v>3.5</v>
      </c>
      <c r="H7288" s="4">
        <v>0.234528139624784</v>
      </c>
      <c r="I7288" s="4">
        <v>3.81</v>
      </c>
      <c r="J7288" s="4">
        <v>2.87</v>
      </c>
      <c r="K7288" s="4">
        <v>3.3</v>
      </c>
      <c r="L7288" s="4">
        <v>3.58</v>
      </c>
      <c r="M7288" s="4">
        <v>29</v>
      </c>
    </row>
    <row r="7289" spans="1:13" x14ac:dyDescent="0.2">
      <c r="A7289" s="3">
        <v>42156</v>
      </c>
      <c r="B7289" t="s">
        <v>9674</v>
      </c>
      <c r="C7289" t="s">
        <v>3078</v>
      </c>
      <c r="D7289" t="s">
        <v>9675</v>
      </c>
      <c r="E7289" t="s">
        <v>3077</v>
      </c>
      <c r="F7289" s="4">
        <v>3.3976666666666699</v>
      </c>
      <c r="G7289" s="4">
        <v>3.42</v>
      </c>
      <c r="H7289" s="4">
        <v>0.29120064576156801</v>
      </c>
      <c r="I7289" s="4">
        <v>3.9</v>
      </c>
      <c r="J7289" s="4">
        <v>2.9</v>
      </c>
      <c r="K7289" s="4">
        <v>3.105</v>
      </c>
      <c r="L7289" s="4">
        <v>3.5874999999999999</v>
      </c>
      <c r="M7289" s="4">
        <v>30</v>
      </c>
    </row>
    <row r="7290" spans="1:13" x14ac:dyDescent="0.2">
      <c r="A7290" s="3">
        <v>42156</v>
      </c>
      <c r="B7290" t="s">
        <v>7848</v>
      </c>
      <c r="C7290" t="s">
        <v>3105</v>
      </c>
      <c r="D7290" t="s">
        <v>7849</v>
      </c>
      <c r="E7290" t="s">
        <v>3104</v>
      </c>
      <c r="F7290" s="4">
        <v>3.43</v>
      </c>
      <c r="G7290" s="4">
        <v>3.5</v>
      </c>
      <c r="H7290" s="4">
        <v>0.25414956226600099</v>
      </c>
      <c r="I7290" s="4">
        <v>3.8</v>
      </c>
      <c r="J7290" s="4">
        <v>2.98</v>
      </c>
      <c r="K7290" s="4">
        <v>3.3</v>
      </c>
      <c r="L7290" s="4">
        <v>3.6</v>
      </c>
      <c r="M7290" s="4">
        <v>26</v>
      </c>
    </row>
    <row r="7291" spans="1:13" x14ac:dyDescent="0.2">
      <c r="A7291" s="3">
        <v>42156</v>
      </c>
      <c r="B7291" t="s">
        <v>7850</v>
      </c>
      <c r="C7291" t="s">
        <v>3135</v>
      </c>
      <c r="D7291" t="s">
        <v>7851</v>
      </c>
      <c r="E7291" t="s">
        <v>3134</v>
      </c>
      <c r="F7291" s="4">
        <v>0.39947222222222201</v>
      </c>
      <c r="G7291" s="4">
        <v>0.41</v>
      </c>
      <c r="H7291" s="4">
        <v>0.13727042884365401</v>
      </c>
      <c r="I7291" s="4">
        <v>0.76</v>
      </c>
      <c r="J7291" s="4">
        <v>0</v>
      </c>
      <c r="K7291" s="4">
        <v>0.34749999999999998</v>
      </c>
      <c r="L7291" s="4">
        <v>0.47249999999999998</v>
      </c>
      <c r="M7291" s="4">
        <v>36</v>
      </c>
    </row>
    <row r="7292" spans="1:13" x14ac:dyDescent="0.2">
      <c r="A7292" s="3">
        <v>42156</v>
      </c>
      <c r="B7292" t="s">
        <v>7858</v>
      </c>
      <c r="C7292" t="s">
        <v>3138</v>
      </c>
      <c r="D7292" t="s">
        <v>7859</v>
      </c>
      <c r="E7292" t="s">
        <v>3137</v>
      </c>
      <c r="F7292" s="4">
        <v>0.25863888888888897</v>
      </c>
      <c r="G7292" s="4">
        <v>0.25</v>
      </c>
      <c r="H7292" s="4">
        <v>6.1563974984344703E-2</v>
      </c>
      <c r="I7292" s="4">
        <v>0.36</v>
      </c>
      <c r="J7292" s="4">
        <v>0.08</v>
      </c>
      <c r="K7292" s="4">
        <v>0.22</v>
      </c>
      <c r="L7292" s="4">
        <v>0.31</v>
      </c>
      <c r="M7292" s="4">
        <v>36</v>
      </c>
    </row>
    <row r="7293" spans="1:13" x14ac:dyDescent="0.2">
      <c r="A7293" s="3">
        <v>42156</v>
      </c>
      <c r="B7293" t="s">
        <v>7868</v>
      </c>
      <c r="C7293" t="s">
        <v>3141</v>
      </c>
      <c r="D7293" t="s">
        <v>7869</v>
      </c>
      <c r="E7293" t="s">
        <v>3140</v>
      </c>
      <c r="F7293" s="4">
        <v>0.30155555555555602</v>
      </c>
      <c r="G7293" s="4">
        <v>0.3</v>
      </c>
      <c r="H7293" s="4">
        <v>9.16030081990276E-2</v>
      </c>
      <c r="I7293" s="4">
        <v>0.46</v>
      </c>
      <c r="J7293" s="4">
        <v>0.06</v>
      </c>
      <c r="K7293" s="4">
        <v>0.26750000000000002</v>
      </c>
      <c r="L7293" s="4">
        <v>0.3715</v>
      </c>
      <c r="M7293" s="4">
        <v>36</v>
      </c>
    </row>
    <row r="7294" spans="1:13" x14ac:dyDescent="0.2">
      <c r="A7294" s="3">
        <v>42156</v>
      </c>
      <c r="B7294" t="s">
        <v>7876</v>
      </c>
      <c r="C7294" t="s">
        <v>3144</v>
      </c>
      <c r="D7294" t="s">
        <v>7877</v>
      </c>
      <c r="E7294" t="s">
        <v>3143</v>
      </c>
      <c r="F7294" s="4">
        <v>-0.103583333333333</v>
      </c>
      <c r="G7294" s="4">
        <v>-0.12</v>
      </c>
      <c r="H7294" s="4">
        <v>0.141933460265214</v>
      </c>
      <c r="I7294" s="4">
        <v>0.221</v>
      </c>
      <c r="J7294" s="4">
        <v>-0.32</v>
      </c>
      <c r="K7294" s="4">
        <v>-0.21249999999999999</v>
      </c>
      <c r="L7294" s="4">
        <v>-5.7500000000000002E-2</v>
      </c>
      <c r="M7294" s="4">
        <v>36</v>
      </c>
    </row>
    <row r="7295" spans="1:13" x14ac:dyDescent="0.2">
      <c r="A7295" s="3">
        <v>42156</v>
      </c>
      <c r="B7295" t="s">
        <v>7884</v>
      </c>
      <c r="C7295" t="s">
        <v>3147</v>
      </c>
      <c r="D7295" t="s">
        <v>7885</v>
      </c>
      <c r="E7295" t="s">
        <v>3146</v>
      </c>
      <c r="F7295" s="4">
        <v>-0.33058333333333301</v>
      </c>
      <c r="G7295" s="4">
        <v>-0.33500000000000002</v>
      </c>
      <c r="H7295" s="4">
        <v>0.110229468447805</v>
      </c>
      <c r="I7295" s="4">
        <v>-0.11</v>
      </c>
      <c r="J7295" s="4">
        <v>-0.63</v>
      </c>
      <c r="K7295" s="4">
        <v>-0.38</v>
      </c>
      <c r="L7295" s="4">
        <v>-0.26750000000000002</v>
      </c>
      <c r="M7295" s="4">
        <v>36</v>
      </c>
    </row>
    <row r="7296" spans="1:13" x14ac:dyDescent="0.2">
      <c r="A7296" s="3">
        <v>42156</v>
      </c>
      <c r="B7296" t="s">
        <v>7788</v>
      </c>
      <c r="C7296" t="s">
        <v>3114</v>
      </c>
      <c r="D7296" t="s">
        <v>7789</v>
      </c>
      <c r="E7296" t="s">
        <v>3113</v>
      </c>
      <c r="F7296" s="4">
        <v>0.20137837837837799</v>
      </c>
      <c r="G7296" s="4">
        <v>0.2</v>
      </c>
      <c r="H7296" s="4">
        <v>3.8510713770002702E-2</v>
      </c>
      <c r="I7296" s="4">
        <v>0.34</v>
      </c>
      <c r="J7296" s="4">
        <v>0.13</v>
      </c>
      <c r="K7296" s="4">
        <v>0.18</v>
      </c>
      <c r="L7296" s="4">
        <v>0.21</v>
      </c>
      <c r="M7296" s="4">
        <v>37</v>
      </c>
    </row>
    <row r="7297" spans="1:13" x14ac:dyDescent="0.2">
      <c r="A7297" s="3">
        <v>42156</v>
      </c>
      <c r="B7297" t="s">
        <v>7894</v>
      </c>
      <c r="C7297" t="s">
        <v>3150</v>
      </c>
      <c r="D7297" t="s">
        <v>7895</v>
      </c>
      <c r="E7297" t="s">
        <v>3149</v>
      </c>
      <c r="F7297" s="4">
        <v>0.15377777777777801</v>
      </c>
      <c r="G7297" s="4">
        <v>0.17499999999999999</v>
      </c>
      <c r="H7297" s="4">
        <v>9.49017871609866E-2</v>
      </c>
      <c r="I7297" s="4">
        <v>0.33</v>
      </c>
      <c r="J7297" s="4">
        <v>-0.13</v>
      </c>
      <c r="K7297" s="4">
        <v>0.11</v>
      </c>
      <c r="L7297" s="4">
        <v>0.20499999999999999</v>
      </c>
      <c r="M7297" s="4">
        <v>36</v>
      </c>
    </row>
    <row r="7298" spans="1:13" x14ac:dyDescent="0.2">
      <c r="A7298" s="3">
        <v>42156</v>
      </c>
      <c r="B7298" t="s">
        <v>7796</v>
      </c>
      <c r="C7298" t="s">
        <v>3117</v>
      </c>
      <c r="D7298" t="s">
        <v>7797</v>
      </c>
      <c r="E7298" t="s">
        <v>3116</v>
      </c>
      <c r="F7298" s="4">
        <v>0.29654054054054102</v>
      </c>
      <c r="G7298" s="4">
        <v>0.3</v>
      </c>
      <c r="H7298" s="4">
        <v>7.2245951287788296E-2</v>
      </c>
      <c r="I7298" s="4">
        <v>0.54</v>
      </c>
      <c r="J7298" s="4">
        <v>0.16</v>
      </c>
      <c r="K7298" s="4">
        <v>0.26</v>
      </c>
      <c r="L7298" s="4">
        <v>0.33</v>
      </c>
      <c r="M7298" s="4">
        <v>37</v>
      </c>
    </row>
    <row r="7299" spans="1:13" x14ac:dyDescent="0.2">
      <c r="A7299" s="3">
        <v>42156</v>
      </c>
      <c r="B7299" t="s">
        <v>7804</v>
      </c>
      <c r="C7299" t="s">
        <v>3120</v>
      </c>
      <c r="D7299" t="s">
        <v>7805</v>
      </c>
      <c r="E7299" t="s">
        <v>3119</v>
      </c>
      <c r="F7299" s="4">
        <v>0.32002702702702701</v>
      </c>
      <c r="G7299" s="4">
        <v>0.32</v>
      </c>
      <c r="H7299" s="4">
        <v>6.4429326693192596E-2</v>
      </c>
      <c r="I7299" s="4">
        <v>0.42</v>
      </c>
      <c r="J7299" s="4">
        <v>0.09</v>
      </c>
      <c r="K7299" s="4">
        <v>0.28999999999999998</v>
      </c>
      <c r="L7299" s="4">
        <v>0.38</v>
      </c>
      <c r="M7299" s="4">
        <v>37</v>
      </c>
    </row>
    <row r="7300" spans="1:13" x14ac:dyDescent="0.2">
      <c r="A7300" s="3">
        <v>42156</v>
      </c>
      <c r="B7300" t="s">
        <v>7814</v>
      </c>
      <c r="C7300" t="s">
        <v>3123</v>
      </c>
      <c r="D7300" t="s">
        <v>7815</v>
      </c>
      <c r="E7300" t="s">
        <v>3122</v>
      </c>
      <c r="F7300" s="4">
        <v>0.440324324324324</v>
      </c>
      <c r="G7300" s="4">
        <v>0.45</v>
      </c>
      <c r="H7300" s="4">
        <v>8.4251625125788099E-2</v>
      </c>
      <c r="I7300" s="4">
        <v>0.62</v>
      </c>
      <c r="J7300" s="4">
        <v>0.18</v>
      </c>
      <c r="K7300" s="4">
        <v>0.39</v>
      </c>
      <c r="L7300" s="4">
        <v>0.48</v>
      </c>
      <c r="M7300" s="4">
        <v>37</v>
      </c>
    </row>
    <row r="7301" spans="1:13" x14ac:dyDescent="0.2">
      <c r="A7301" s="3">
        <v>42156</v>
      </c>
      <c r="B7301" t="s">
        <v>7822</v>
      </c>
      <c r="C7301" t="s">
        <v>3126</v>
      </c>
      <c r="D7301" t="s">
        <v>7823</v>
      </c>
      <c r="E7301" t="s">
        <v>3125</v>
      </c>
      <c r="F7301" s="4">
        <v>0.54878378378378401</v>
      </c>
      <c r="G7301" s="4">
        <v>0.54</v>
      </c>
      <c r="H7301" s="4">
        <v>8.7871476580266894E-2</v>
      </c>
      <c r="I7301" s="4">
        <v>0.8</v>
      </c>
      <c r="J7301" s="4">
        <v>0.4</v>
      </c>
      <c r="K7301" s="4">
        <v>0.49</v>
      </c>
      <c r="L7301" s="4">
        <v>0.59</v>
      </c>
      <c r="M7301" s="4">
        <v>37</v>
      </c>
    </row>
    <row r="7302" spans="1:13" x14ac:dyDescent="0.2">
      <c r="A7302" s="3">
        <v>42156</v>
      </c>
      <c r="B7302" t="s">
        <v>7830</v>
      </c>
      <c r="C7302" t="s">
        <v>3129</v>
      </c>
      <c r="D7302" t="s">
        <v>7831</v>
      </c>
      <c r="E7302" t="s">
        <v>3128</v>
      </c>
      <c r="F7302" s="4">
        <v>0.799378378378378</v>
      </c>
      <c r="G7302" s="4">
        <v>0.81</v>
      </c>
      <c r="H7302" s="4">
        <v>8.8061642347010805E-2</v>
      </c>
      <c r="I7302" s="4">
        <v>0.98</v>
      </c>
      <c r="J7302" s="4">
        <v>0.6</v>
      </c>
      <c r="K7302" s="4">
        <v>0.74</v>
      </c>
      <c r="L7302" s="4">
        <v>0.87</v>
      </c>
      <c r="M7302" s="4">
        <v>37</v>
      </c>
    </row>
    <row r="7303" spans="1:13" x14ac:dyDescent="0.2">
      <c r="A7303" s="3">
        <v>42156</v>
      </c>
      <c r="B7303" t="s">
        <v>7840</v>
      </c>
      <c r="C7303" t="s">
        <v>3132</v>
      </c>
      <c r="D7303" t="s">
        <v>7841</v>
      </c>
      <c r="E7303" t="s">
        <v>3131</v>
      </c>
      <c r="F7303" s="4">
        <v>0.52997297297297297</v>
      </c>
      <c r="G7303" s="4">
        <v>0.52</v>
      </c>
      <c r="H7303" s="4">
        <v>0.104637067599947</v>
      </c>
      <c r="I7303" s="4">
        <v>0.92</v>
      </c>
      <c r="J7303" s="4">
        <v>0.37</v>
      </c>
      <c r="K7303" s="4">
        <v>0.47</v>
      </c>
      <c r="L7303" s="4">
        <v>0.56999999999999995</v>
      </c>
      <c r="M7303" s="4">
        <v>37</v>
      </c>
    </row>
    <row r="7304" spans="1:13" x14ac:dyDescent="0.2">
      <c r="A7304" s="3">
        <v>42156</v>
      </c>
      <c r="B7304" t="s">
        <v>7896</v>
      </c>
      <c r="C7304" t="s">
        <v>3096</v>
      </c>
      <c r="D7304" t="s">
        <v>7897</v>
      </c>
      <c r="E7304" t="s">
        <v>3095</v>
      </c>
      <c r="F7304" s="4">
        <v>3.0882058823529399</v>
      </c>
      <c r="G7304" s="4">
        <v>3.0950000000000002</v>
      </c>
      <c r="H7304" s="4">
        <v>0.36644448745832098</v>
      </c>
      <c r="I7304" s="4">
        <v>3.87</v>
      </c>
      <c r="J7304" s="4">
        <v>2.1890000000000001</v>
      </c>
      <c r="K7304" s="4">
        <v>2.9125000000000001</v>
      </c>
      <c r="L7304" s="4">
        <v>3.3325</v>
      </c>
      <c r="M7304" s="4">
        <v>34</v>
      </c>
    </row>
    <row r="7305" spans="1:13" x14ac:dyDescent="0.2">
      <c r="A7305" s="3">
        <v>42156</v>
      </c>
      <c r="B7305" t="s">
        <v>9608</v>
      </c>
      <c r="C7305" t="s">
        <v>3087</v>
      </c>
      <c r="D7305" t="s">
        <v>9609</v>
      </c>
      <c r="E7305" t="s">
        <v>3086</v>
      </c>
      <c r="F7305" s="4">
        <v>2.6747058823529399</v>
      </c>
      <c r="G7305" s="4">
        <v>2.6749999999999998</v>
      </c>
      <c r="H7305" s="4">
        <v>0.219465401347437</v>
      </c>
      <c r="I7305" s="4">
        <v>3.1</v>
      </c>
      <c r="J7305" s="4">
        <v>2.2400000000000002</v>
      </c>
      <c r="K7305" s="4">
        <v>2.5049999999999999</v>
      </c>
      <c r="L7305" s="4">
        <v>2.8025000000000002</v>
      </c>
      <c r="M7305" s="4">
        <v>34</v>
      </c>
    </row>
    <row r="7306" spans="1:13" x14ac:dyDescent="0.2">
      <c r="A7306" s="3">
        <v>42156</v>
      </c>
      <c r="B7306" t="s">
        <v>9640</v>
      </c>
      <c r="C7306" t="s">
        <v>3090</v>
      </c>
      <c r="D7306" t="s">
        <v>9641</v>
      </c>
      <c r="E7306" t="s">
        <v>3089</v>
      </c>
      <c r="F7306" s="4">
        <v>3.0585294117647099</v>
      </c>
      <c r="G7306" s="4">
        <v>3.0249999999999999</v>
      </c>
      <c r="H7306" s="4">
        <v>0.34941624351187001</v>
      </c>
      <c r="I7306" s="4">
        <v>3.89</v>
      </c>
      <c r="J7306" s="4">
        <v>2.13</v>
      </c>
      <c r="K7306" s="4">
        <v>2.87</v>
      </c>
      <c r="L7306" s="4">
        <v>3.21</v>
      </c>
      <c r="M7306" s="4">
        <v>34</v>
      </c>
    </row>
    <row r="7307" spans="1:13" x14ac:dyDescent="0.2">
      <c r="A7307" s="3">
        <v>42156</v>
      </c>
      <c r="B7307" t="s">
        <v>9881</v>
      </c>
      <c r="C7307" t="s">
        <v>3108</v>
      </c>
      <c r="D7307" t="s">
        <v>9882</v>
      </c>
      <c r="E7307" t="s">
        <v>3107</v>
      </c>
      <c r="F7307" s="4">
        <v>3.1579999999999999</v>
      </c>
      <c r="G7307" s="4">
        <v>3.2</v>
      </c>
      <c r="H7307" s="4">
        <v>0.275771644662753</v>
      </c>
      <c r="I7307" s="4">
        <v>3.8</v>
      </c>
      <c r="J7307" s="4">
        <v>2.6</v>
      </c>
      <c r="K7307" s="4">
        <v>3</v>
      </c>
      <c r="L7307" s="4">
        <v>3.3</v>
      </c>
      <c r="M7307" s="4">
        <v>25</v>
      </c>
    </row>
    <row r="7308" spans="1:13" x14ac:dyDescent="0.2">
      <c r="A7308" s="3">
        <v>42156</v>
      </c>
      <c r="B7308" t="s">
        <v>9676</v>
      </c>
      <c r="C7308" t="s">
        <v>3093</v>
      </c>
      <c r="D7308" t="s">
        <v>9677</v>
      </c>
      <c r="E7308" t="s">
        <v>3092</v>
      </c>
      <c r="F7308" s="4">
        <v>3.15</v>
      </c>
      <c r="G7308" s="4">
        <v>3.2</v>
      </c>
      <c r="H7308" s="4">
        <v>0.31279652598241298</v>
      </c>
      <c r="I7308" s="4">
        <v>3.85</v>
      </c>
      <c r="J7308" s="4">
        <v>2.4500000000000002</v>
      </c>
      <c r="K7308" s="4">
        <v>3</v>
      </c>
      <c r="L7308" s="4">
        <v>3.3</v>
      </c>
      <c r="M7308" s="4">
        <v>25</v>
      </c>
    </row>
    <row r="7309" spans="1:13" x14ac:dyDescent="0.2">
      <c r="A7309" s="3">
        <v>42156</v>
      </c>
      <c r="B7309" t="s">
        <v>9883</v>
      </c>
      <c r="C7309" t="s">
        <v>3111</v>
      </c>
      <c r="D7309" t="s">
        <v>9884</v>
      </c>
      <c r="E7309" t="s">
        <v>3110</v>
      </c>
      <c r="F7309" s="4">
        <v>3.0917391304347799</v>
      </c>
      <c r="G7309" s="4">
        <v>3.1</v>
      </c>
      <c r="H7309" s="4">
        <v>0.33206861522491299</v>
      </c>
      <c r="I7309" s="4">
        <v>3.7</v>
      </c>
      <c r="J7309" s="4">
        <v>2.4500000000000002</v>
      </c>
      <c r="K7309" s="4">
        <v>2.95</v>
      </c>
      <c r="L7309" s="4">
        <v>3.2749999999999999</v>
      </c>
      <c r="M7309" s="4">
        <v>23</v>
      </c>
    </row>
    <row r="7310" spans="1:13" x14ac:dyDescent="0.2">
      <c r="A7310" s="3">
        <v>42156</v>
      </c>
      <c r="B7310" t="s">
        <v>7898</v>
      </c>
      <c r="C7310" t="s">
        <v>3153</v>
      </c>
      <c r="D7310" t="s">
        <v>7899</v>
      </c>
      <c r="E7310" t="s">
        <v>3152</v>
      </c>
      <c r="F7310" s="4">
        <v>0.20229411764705901</v>
      </c>
      <c r="G7310" s="4">
        <v>0.2</v>
      </c>
      <c r="H7310" s="4">
        <v>2.65518696616866E-2</v>
      </c>
      <c r="I7310" s="4">
        <v>0.25</v>
      </c>
      <c r="J7310" s="4">
        <v>0.13</v>
      </c>
      <c r="K7310" s="4">
        <v>0.19</v>
      </c>
      <c r="L7310" s="4">
        <v>0.22</v>
      </c>
      <c r="M7310" s="4">
        <v>34</v>
      </c>
    </row>
    <row r="7311" spans="1:13" x14ac:dyDescent="0.2">
      <c r="A7311" s="3">
        <v>42156</v>
      </c>
      <c r="B7311" t="s">
        <v>10199</v>
      </c>
      <c r="C7311" t="s">
        <v>4324</v>
      </c>
      <c r="D7311" t="s">
        <v>10200</v>
      </c>
      <c r="E7311" t="s">
        <v>4323</v>
      </c>
      <c r="F7311" s="4">
        <v>2.3066666666666702</v>
      </c>
      <c r="G7311" s="4">
        <v>2.2999999999999998</v>
      </c>
      <c r="H7311" s="4">
        <v>0.24360145046092499</v>
      </c>
      <c r="I7311" s="4">
        <v>3</v>
      </c>
      <c r="J7311" s="4">
        <v>2</v>
      </c>
      <c r="K7311" s="4">
        <v>2.2000000000000002</v>
      </c>
      <c r="L7311" s="4">
        <v>2.4</v>
      </c>
      <c r="M7311" s="4">
        <v>33</v>
      </c>
    </row>
    <row r="7312" spans="1:13" x14ac:dyDescent="0.2">
      <c r="A7312" s="3">
        <v>42156</v>
      </c>
      <c r="B7312" t="s">
        <v>10231</v>
      </c>
      <c r="C7312" t="s">
        <v>4327</v>
      </c>
      <c r="D7312" t="s">
        <v>10232</v>
      </c>
      <c r="E7312" t="s">
        <v>4326</v>
      </c>
      <c r="F7312" s="4">
        <v>2.8032258064516098</v>
      </c>
      <c r="G7312" s="4">
        <v>2.8</v>
      </c>
      <c r="H7312" s="4">
        <v>0.222461788430795</v>
      </c>
      <c r="I7312" s="4">
        <v>3.45</v>
      </c>
      <c r="J7312" s="4">
        <v>2.2999999999999998</v>
      </c>
      <c r="K7312" s="4">
        <v>2.75</v>
      </c>
      <c r="L7312" s="4">
        <v>2.9</v>
      </c>
      <c r="M7312" s="4">
        <v>31</v>
      </c>
    </row>
    <row r="7313" spans="1:13" x14ac:dyDescent="0.2">
      <c r="A7313" s="3">
        <v>42156</v>
      </c>
      <c r="B7313" t="s">
        <v>9688</v>
      </c>
      <c r="C7313" t="s">
        <v>3939</v>
      </c>
      <c r="D7313" t="s">
        <v>9689</v>
      </c>
      <c r="E7313" t="s">
        <v>3947</v>
      </c>
      <c r="F7313" s="4">
        <v>15.3917941176471</v>
      </c>
      <c r="G7313" s="4">
        <v>15.4</v>
      </c>
      <c r="H7313" s="4">
        <v>0.16222987420805501</v>
      </c>
      <c r="I7313" s="4">
        <v>15.7</v>
      </c>
      <c r="J7313" s="4">
        <v>15.02</v>
      </c>
      <c r="K7313" s="4">
        <v>15.285</v>
      </c>
      <c r="L7313" s="4">
        <v>15.525</v>
      </c>
      <c r="M7313" s="4">
        <v>34</v>
      </c>
    </row>
    <row r="7314" spans="1:13" x14ac:dyDescent="0.2">
      <c r="A7314" s="3">
        <v>42156</v>
      </c>
      <c r="B7314" t="s">
        <v>9690</v>
      </c>
      <c r="C7314" t="s">
        <v>3942</v>
      </c>
      <c r="D7314" t="s">
        <v>9691</v>
      </c>
      <c r="E7314" t="s">
        <v>3949</v>
      </c>
      <c r="F7314" s="4">
        <v>15.3891176470588</v>
      </c>
      <c r="G7314" s="4">
        <v>15.355</v>
      </c>
      <c r="H7314" s="4">
        <v>0.216198108463943</v>
      </c>
      <c r="I7314" s="4">
        <v>15.86</v>
      </c>
      <c r="J7314" s="4">
        <v>14.79</v>
      </c>
      <c r="K7314" s="4">
        <v>15.205</v>
      </c>
      <c r="L7314" s="4">
        <v>15.5425</v>
      </c>
      <c r="M7314" s="4">
        <v>34</v>
      </c>
    </row>
    <row r="7315" spans="1:13" x14ac:dyDescent="0.2">
      <c r="A7315" s="3">
        <v>42156</v>
      </c>
      <c r="B7315" t="s">
        <v>9692</v>
      </c>
      <c r="C7315" t="s">
        <v>3952</v>
      </c>
      <c r="D7315" t="s">
        <v>9693</v>
      </c>
      <c r="E7315" t="s">
        <v>3951</v>
      </c>
      <c r="F7315" s="4">
        <v>15.424799999999999</v>
      </c>
      <c r="G7315" s="4">
        <v>15.4</v>
      </c>
      <c r="H7315" s="4">
        <v>0.25301578653375401</v>
      </c>
      <c r="I7315" s="4">
        <v>16.02</v>
      </c>
      <c r="J7315" s="4">
        <v>15.01</v>
      </c>
      <c r="K7315" s="4">
        <v>15.225</v>
      </c>
      <c r="L7315" s="4">
        <v>15.605</v>
      </c>
      <c r="M7315" s="4">
        <v>35</v>
      </c>
    </row>
    <row r="7316" spans="1:13" x14ac:dyDescent="0.2">
      <c r="A7316" s="3">
        <v>42156</v>
      </c>
      <c r="B7316" t="s">
        <v>9644</v>
      </c>
      <c r="C7316" t="s">
        <v>3936</v>
      </c>
      <c r="D7316" t="s">
        <v>9645</v>
      </c>
      <c r="E7316" t="s">
        <v>3935</v>
      </c>
      <c r="F7316" s="4">
        <v>15.2557105263158</v>
      </c>
      <c r="G7316" s="4">
        <v>15.244999999999999</v>
      </c>
      <c r="H7316" s="4">
        <v>0.35940603462385001</v>
      </c>
      <c r="I7316" s="4">
        <v>16.5</v>
      </c>
      <c r="J7316" s="4">
        <v>14.5</v>
      </c>
      <c r="K7316" s="4">
        <v>15</v>
      </c>
      <c r="L7316" s="4">
        <v>15.475</v>
      </c>
      <c r="M7316" s="4">
        <v>38</v>
      </c>
    </row>
    <row r="7317" spans="1:13" x14ac:dyDescent="0.2">
      <c r="A7317" s="3">
        <v>42156</v>
      </c>
      <c r="B7317" t="s">
        <v>9680</v>
      </c>
      <c r="C7317" t="s">
        <v>3939</v>
      </c>
      <c r="D7317" t="s">
        <v>9681</v>
      </c>
      <c r="E7317" t="s">
        <v>3938</v>
      </c>
      <c r="F7317" s="4">
        <v>15.013556756756801</v>
      </c>
      <c r="G7317" s="4">
        <v>15</v>
      </c>
      <c r="H7317" s="4">
        <v>0.59309761447867904</v>
      </c>
      <c r="I7317" s="4">
        <v>16</v>
      </c>
      <c r="J7317" s="4">
        <v>13.6</v>
      </c>
      <c r="K7317" s="4">
        <v>14.68</v>
      </c>
      <c r="L7317" s="4">
        <v>15.4</v>
      </c>
      <c r="M7317" s="4">
        <v>37</v>
      </c>
    </row>
    <row r="7318" spans="1:13" x14ac:dyDescent="0.2">
      <c r="A7318" s="3">
        <v>42156</v>
      </c>
      <c r="B7318" t="s">
        <v>10183</v>
      </c>
      <c r="C7318" t="s">
        <v>3579</v>
      </c>
      <c r="D7318" t="s">
        <v>10184</v>
      </c>
      <c r="E7318" t="s">
        <v>3578</v>
      </c>
      <c r="F7318" s="4">
        <v>2.5992105263157899</v>
      </c>
      <c r="G7318" s="4">
        <v>2.6</v>
      </c>
      <c r="H7318" s="4">
        <v>0.21274755474120999</v>
      </c>
      <c r="I7318" s="4">
        <v>3.2</v>
      </c>
      <c r="J7318" s="4">
        <v>1.9</v>
      </c>
      <c r="K7318" s="4">
        <v>2.5</v>
      </c>
      <c r="L7318" s="4">
        <v>2.7</v>
      </c>
      <c r="M7318" s="4">
        <v>38</v>
      </c>
    </row>
    <row r="7319" spans="1:13" x14ac:dyDescent="0.2">
      <c r="A7319" s="3">
        <v>42156</v>
      </c>
      <c r="B7319" t="s">
        <v>10201</v>
      </c>
      <c r="C7319" t="s">
        <v>3582</v>
      </c>
      <c r="D7319" t="s">
        <v>10202</v>
      </c>
      <c r="E7319" t="s">
        <v>3581</v>
      </c>
      <c r="F7319" s="4">
        <v>3.2010810810810799</v>
      </c>
      <c r="G7319" s="4">
        <v>3.2</v>
      </c>
      <c r="H7319" s="4">
        <v>0.34114011282254197</v>
      </c>
      <c r="I7319" s="4">
        <v>4</v>
      </c>
      <c r="J7319" s="4">
        <v>2.4</v>
      </c>
      <c r="K7319" s="4">
        <v>3.1</v>
      </c>
      <c r="L7319" s="4">
        <v>3.4</v>
      </c>
      <c r="M7319" s="4">
        <v>37</v>
      </c>
    </row>
    <row r="7320" spans="1:13" x14ac:dyDescent="0.2">
      <c r="A7320" s="3">
        <v>42156</v>
      </c>
      <c r="B7320" t="s">
        <v>10233</v>
      </c>
      <c r="C7320" t="s">
        <v>3585</v>
      </c>
      <c r="D7320" t="s">
        <v>10234</v>
      </c>
      <c r="E7320" t="s">
        <v>3584</v>
      </c>
      <c r="F7320" s="4">
        <v>3.6582758620689702</v>
      </c>
      <c r="G7320" s="4">
        <v>3.68</v>
      </c>
      <c r="H7320" s="4">
        <v>0.34475735738049201</v>
      </c>
      <c r="I7320" s="4">
        <v>4.3</v>
      </c>
      <c r="J7320" s="4">
        <v>2.8</v>
      </c>
      <c r="K7320" s="4">
        <v>3.4</v>
      </c>
      <c r="L7320" s="4">
        <v>3.9</v>
      </c>
      <c r="M7320" s="4">
        <v>29</v>
      </c>
    </row>
    <row r="7321" spans="1:13" x14ac:dyDescent="0.2">
      <c r="A7321" s="3">
        <v>42156</v>
      </c>
      <c r="B7321" t="s">
        <v>10235</v>
      </c>
      <c r="C7321" t="s">
        <v>3603</v>
      </c>
      <c r="D7321" t="s">
        <v>10236</v>
      </c>
      <c r="E7321" t="s">
        <v>3602</v>
      </c>
      <c r="F7321" s="4">
        <v>2.8503030303030301</v>
      </c>
      <c r="G7321" s="4">
        <v>2.9</v>
      </c>
      <c r="H7321" s="4">
        <v>0.60239877183061197</v>
      </c>
      <c r="I7321" s="4">
        <v>4.3499999999999996</v>
      </c>
      <c r="J7321" s="4">
        <v>0.9</v>
      </c>
      <c r="K7321" s="4">
        <v>2.6</v>
      </c>
      <c r="L7321" s="4">
        <v>3.1</v>
      </c>
      <c r="M7321" s="4">
        <v>33</v>
      </c>
    </row>
    <row r="7322" spans="1:13" x14ac:dyDescent="0.2">
      <c r="A7322" s="3">
        <v>42156</v>
      </c>
      <c r="B7322" t="s">
        <v>10205</v>
      </c>
      <c r="C7322" t="s">
        <v>3594</v>
      </c>
      <c r="D7322" t="s">
        <v>10206</v>
      </c>
      <c r="E7322" t="s">
        <v>3593</v>
      </c>
      <c r="F7322" s="4">
        <v>2.5252631578947402</v>
      </c>
      <c r="G7322" s="4">
        <v>2.4500000000000002</v>
      </c>
      <c r="H7322" s="4">
        <v>0.329805322118771</v>
      </c>
      <c r="I7322" s="4">
        <v>3.3</v>
      </c>
      <c r="J7322" s="4">
        <v>2</v>
      </c>
      <c r="K7322" s="4">
        <v>2.2999999999999998</v>
      </c>
      <c r="L7322" s="4">
        <v>2.6825000000000001</v>
      </c>
      <c r="M7322" s="4">
        <v>38</v>
      </c>
    </row>
    <row r="7323" spans="1:13" x14ac:dyDescent="0.2">
      <c r="A7323" s="3">
        <v>42156</v>
      </c>
      <c r="B7323" t="s">
        <v>10237</v>
      </c>
      <c r="C7323" t="s">
        <v>3606</v>
      </c>
      <c r="D7323" t="s">
        <v>10238</v>
      </c>
      <c r="E7323" t="s">
        <v>3605</v>
      </c>
      <c r="F7323" s="4">
        <v>3.2872727272727298</v>
      </c>
      <c r="G7323" s="4">
        <v>3.2</v>
      </c>
      <c r="H7323" s="4">
        <v>0.53254854665603402</v>
      </c>
      <c r="I7323" s="4">
        <v>4.8</v>
      </c>
      <c r="J7323" s="4">
        <v>2.2000000000000002</v>
      </c>
      <c r="K7323" s="4">
        <v>3</v>
      </c>
      <c r="L7323" s="4">
        <v>3.55</v>
      </c>
      <c r="M7323" s="4">
        <v>33</v>
      </c>
    </row>
    <row r="7324" spans="1:13" x14ac:dyDescent="0.2">
      <c r="A7324" s="3">
        <v>42156</v>
      </c>
      <c r="B7324" t="s">
        <v>10207</v>
      </c>
      <c r="C7324" t="s">
        <v>3597</v>
      </c>
      <c r="D7324" t="s">
        <v>10208</v>
      </c>
      <c r="E7324" t="s">
        <v>3596</v>
      </c>
      <c r="F7324" s="4">
        <v>2.70394736842105</v>
      </c>
      <c r="G7324" s="4">
        <v>2.7</v>
      </c>
      <c r="H7324" s="4">
        <v>0.34859206759116301</v>
      </c>
      <c r="I7324" s="4">
        <v>3.62</v>
      </c>
      <c r="J7324" s="4">
        <v>1.5</v>
      </c>
      <c r="K7324" s="4">
        <v>2.6</v>
      </c>
      <c r="L7324" s="4">
        <v>2.8</v>
      </c>
      <c r="M7324" s="4">
        <v>38</v>
      </c>
    </row>
    <row r="7325" spans="1:13" x14ac:dyDescent="0.2">
      <c r="A7325" s="3">
        <v>42156</v>
      </c>
      <c r="B7325" t="s">
        <v>10239</v>
      </c>
      <c r="C7325" t="s">
        <v>3609</v>
      </c>
      <c r="D7325" t="s">
        <v>10240</v>
      </c>
      <c r="E7325" t="s">
        <v>3608</v>
      </c>
      <c r="F7325" s="4">
        <v>3.2060606060606101</v>
      </c>
      <c r="G7325" s="4">
        <v>3.2</v>
      </c>
      <c r="H7325" s="4">
        <v>0.42511718527027498</v>
      </c>
      <c r="I7325" s="4">
        <v>4.0999999999999996</v>
      </c>
      <c r="J7325" s="4">
        <v>2.09</v>
      </c>
      <c r="K7325" s="4">
        <v>3</v>
      </c>
      <c r="L7325" s="4">
        <v>3.4</v>
      </c>
      <c r="M7325" s="4">
        <v>33</v>
      </c>
    </row>
    <row r="7326" spans="1:13" x14ac:dyDescent="0.2">
      <c r="A7326" s="3">
        <v>42156</v>
      </c>
      <c r="B7326" t="s">
        <v>10209</v>
      </c>
      <c r="C7326" t="s">
        <v>3600</v>
      </c>
      <c r="D7326" t="s">
        <v>10210</v>
      </c>
      <c r="E7326" t="s">
        <v>3599</v>
      </c>
      <c r="F7326" s="4">
        <v>2.6881578947368401</v>
      </c>
      <c r="G7326" s="4">
        <v>2.8</v>
      </c>
      <c r="H7326" s="4">
        <v>0.50045846690624696</v>
      </c>
      <c r="I7326" s="4">
        <v>3.8</v>
      </c>
      <c r="J7326" s="4">
        <v>1.08</v>
      </c>
      <c r="K7326" s="4">
        <v>2.4500000000000002</v>
      </c>
      <c r="L7326" s="4">
        <v>3</v>
      </c>
      <c r="M7326" s="4">
        <v>38</v>
      </c>
    </row>
    <row r="7327" spans="1:13" x14ac:dyDescent="0.2">
      <c r="A7327" s="3">
        <v>42156</v>
      </c>
      <c r="B7327" t="s">
        <v>10241</v>
      </c>
      <c r="C7327" t="s">
        <v>3612</v>
      </c>
      <c r="D7327" t="s">
        <v>10242</v>
      </c>
      <c r="E7327" t="s">
        <v>3611</v>
      </c>
      <c r="F7327" s="4">
        <v>3.3669696969696998</v>
      </c>
      <c r="G7327" s="4">
        <v>3.3</v>
      </c>
      <c r="H7327" s="4">
        <v>0.58375125721751597</v>
      </c>
      <c r="I7327" s="4">
        <v>4.4000000000000004</v>
      </c>
      <c r="J7327" s="4">
        <v>1.38</v>
      </c>
      <c r="K7327" s="4">
        <v>3.1</v>
      </c>
      <c r="L7327" s="4">
        <v>3.7</v>
      </c>
      <c r="M7327" s="4">
        <v>33</v>
      </c>
    </row>
    <row r="7328" spans="1:13" x14ac:dyDescent="0.2">
      <c r="A7328" s="3">
        <v>42156</v>
      </c>
      <c r="B7328" t="s">
        <v>10243</v>
      </c>
      <c r="C7328" t="s">
        <v>3879</v>
      </c>
      <c r="D7328" t="s">
        <v>10244</v>
      </c>
      <c r="E7328" t="s">
        <v>3878</v>
      </c>
      <c r="F7328" s="4">
        <v>0.83368421052631603</v>
      </c>
      <c r="G7328" s="4">
        <v>0.8</v>
      </c>
      <c r="H7328" s="4">
        <v>0.359060665352679</v>
      </c>
      <c r="I7328" s="4">
        <v>1.97</v>
      </c>
      <c r="J7328" s="4">
        <v>0.18</v>
      </c>
      <c r="K7328" s="4">
        <v>0.7</v>
      </c>
      <c r="L7328" s="4">
        <v>0.9</v>
      </c>
      <c r="M7328" s="4">
        <v>19</v>
      </c>
    </row>
    <row r="7329" spans="1:13" x14ac:dyDescent="0.2">
      <c r="A7329" s="3">
        <v>42156</v>
      </c>
      <c r="B7329" t="s">
        <v>10217</v>
      </c>
      <c r="C7329" t="s">
        <v>3870</v>
      </c>
      <c r="D7329" t="s">
        <v>10218</v>
      </c>
      <c r="E7329" t="s">
        <v>3869</v>
      </c>
      <c r="F7329" s="4">
        <v>0.573913043478261</v>
      </c>
      <c r="G7329" s="4">
        <v>0.6</v>
      </c>
      <c r="H7329" s="4">
        <v>0.207687245864694</v>
      </c>
      <c r="I7329" s="4">
        <v>0.9</v>
      </c>
      <c r="J7329" s="4">
        <v>0.2</v>
      </c>
      <c r="K7329" s="4">
        <v>0.4</v>
      </c>
      <c r="L7329" s="4">
        <v>0.71499999999999997</v>
      </c>
      <c r="M7329" s="4">
        <v>23</v>
      </c>
    </row>
    <row r="7330" spans="1:13" x14ac:dyDescent="0.2">
      <c r="A7330" s="3">
        <v>42156</v>
      </c>
      <c r="B7330" t="s">
        <v>10245</v>
      </c>
      <c r="C7330" t="s">
        <v>3882</v>
      </c>
      <c r="D7330" t="s">
        <v>10246</v>
      </c>
      <c r="E7330" t="s">
        <v>3881</v>
      </c>
      <c r="F7330" s="4">
        <v>0.656842105263158</v>
      </c>
      <c r="G7330" s="4">
        <v>0.8</v>
      </c>
      <c r="H7330" s="4">
        <v>0.45885185979765403</v>
      </c>
      <c r="I7330" s="4">
        <v>1</v>
      </c>
      <c r="J7330" s="4">
        <v>-1</v>
      </c>
      <c r="K7330" s="4">
        <v>0.63</v>
      </c>
      <c r="L7330" s="4">
        <v>0.9</v>
      </c>
      <c r="M7330" s="4">
        <v>19</v>
      </c>
    </row>
    <row r="7331" spans="1:13" x14ac:dyDescent="0.2">
      <c r="A7331" s="3">
        <v>42156</v>
      </c>
      <c r="B7331" t="s">
        <v>10221</v>
      </c>
      <c r="C7331" t="s">
        <v>3873</v>
      </c>
      <c r="D7331" t="s">
        <v>10222</v>
      </c>
      <c r="E7331" t="s">
        <v>3872</v>
      </c>
      <c r="F7331" s="4">
        <v>0.83478260869565202</v>
      </c>
      <c r="G7331" s="4">
        <v>0.8</v>
      </c>
      <c r="H7331" s="4">
        <v>0.277404685763948</v>
      </c>
      <c r="I7331" s="4">
        <v>1.4</v>
      </c>
      <c r="J7331" s="4">
        <v>0.1</v>
      </c>
      <c r="K7331" s="4">
        <v>0.7</v>
      </c>
      <c r="L7331" s="4">
        <v>1.01</v>
      </c>
      <c r="M7331" s="4">
        <v>23</v>
      </c>
    </row>
    <row r="7332" spans="1:13" x14ac:dyDescent="0.2">
      <c r="A7332" s="3">
        <v>42156</v>
      </c>
      <c r="B7332" t="s">
        <v>10247</v>
      </c>
      <c r="C7332" t="s">
        <v>3885</v>
      </c>
      <c r="D7332" t="s">
        <v>10248</v>
      </c>
      <c r="E7332" t="s">
        <v>3884</v>
      </c>
      <c r="F7332" s="4">
        <v>0.90736842105263205</v>
      </c>
      <c r="G7332" s="4">
        <v>0.8</v>
      </c>
      <c r="H7332" s="4">
        <v>0.235604237494036</v>
      </c>
      <c r="I7332" s="4">
        <v>1.4</v>
      </c>
      <c r="J7332" s="4">
        <v>0.5</v>
      </c>
      <c r="K7332" s="4">
        <v>0.8</v>
      </c>
      <c r="L7332" s="4">
        <v>1.04</v>
      </c>
      <c r="M7332" s="4">
        <v>19</v>
      </c>
    </row>
    <row r="7333" spans="1:13" x14ac:dyDescent="0.2">
      <c r="A7333" s="3">
        <v>42156</v>
      </c>
      <c r="B7333" t="s">
        <v>10225</v>
      </c>
      <c r="C7333" t="s">
        <v>3876</v>
      </c>
      <c r="D7333" t="s">
        <v>10226</v>
      </c>
      <c r="E7333" t="s">
        <v>3875</v>
      </c>
      <c r="F7333" s="4">
        <v>0.75739130434782598</v>
      </c>
      <c r="G7333" s="4">
        <v>0.7</v>
      </c>
      <c r="H7333" s="4">
        <v>0.26014362101983601</v>
      </c>
      <c r="I7333" s="4">
        <v>1.2</v>
      </c>
      <c r="J7333" s="4">
        <v>0.17</v>
      </c>
      <c r="K7333" s="4">
        <v>0.64500000000000002</v>
      </c>
      <c r="L7333" s="4">
        <v>0.9</v>
      </c>
      <c r="M7333" s="4">
        <v>23</v>
      </c>
    </row>
    <row r="7334" spans="1:13" x14ac:dyDescent="0.2">
      <c r="A7334" s="3">
        <v>42156</v>
      </c>
      <c r="B7334" t="s">
        <v>10249</v>
      </c>
      <c r="C7334" t="s">
        <v>3888</v>
      </c>
      <c r="D7334" t="s">
        <v>10250</v>
      </c>
      <c r="E7334" t="s">
        <v>3887</v>
      </c>
      <c r="F7334" s="4">
        <v>0.89947368421052598</v>
      </c>
      <c r="G7334" s="4">
        <v>0.9</v>
      </c>
      <c r="H7334" s="4">
        <v>0.18768986488384801</v>
      </c>
      <c r="I7334" s="4">
        <v>1.3</v>
      </c>
      <c r="J7334" s="4">
        <v>0.6</v>
      </c>
      <c r="K7334" s="4">
        <v>0.76</v>
      </c>
      <c r="L7334" s="4">
        <v>1</v>
      </c>
      <c r="M7334" s="4">
        <v>19</v>
      </c>
    </row>
    <row r="7335" spans="1:13" x14ac:dyDescent="0.2">
      <c r="A7335" s="3">
        <v>42186</v>
      </c>
      <c r="B7335" t="s">
        <v>9634</v>
      </c>
      <c r="C7335" t="s">
        <v>3927</v>
      </c>
      <c r="D7335" t="s">
        <v>9635</v>
      </c>
      <c r="E7335" t="s">
        <v>3926</v>
      </c>
      <c r="F7335" s="4">
        <v>6.3109090909090897</v>
      </c>
      <c r="G7335" s="4">
        <v>6.3</v>
      </c>
      <c r="H7335" s="4">
        <v>0.27726399815938002</v>
      </c>
      <c r="I7335" s="4">
        <v>6.81</v>
      </c>
      <c r="J7335" s="4">
        <v>5.63</v>
      </c>
      <c r="K7335" s="4">
        <v>6.2</v>
      </c>
      <c r="L7335" s="4">
        <v>6.4524999999999997</v>
      </c>
      <c r="M7335" s="4">
        <v>22</v>
      </c>
    </row>
    <row r="7336" spans="1:13" x14ac:dyDescent="0.2">
      <c r="A7336" s="3">
        <v>42186</v>
      </c>
      <c r="B7336" t="s">
        <v>9646</v>
      </c>
      <c r="C7336" t="s">
        <v>3930</v>
      </c>
      <c r="D7336" t="s">
        <v>9647</v>
      </c>
      <c r="E7336" t="s">
        <v>3929</v>
      </c>
      <c r="F7336" s="4">
        <v>6.7331818181818202</v>
      </c>
      <c r="G7336" s="4">
        <v>6.8</v>
      </c>
      <c r="H7336" s="4">
        <v>0.39701728838014999</v>
      </c>
      <c r="I7336" s="4">
        <v>7.51</v>
      </c>
      <c r="J7336" s="4">
        <v>5.91</v>
      </c>
      <c r="K7336" s="4">
        <v>6.47</v>
      </c>
      <c r="L7336" s="4">
        <v>7</v>
      </c>
      <c r="M7336" s="4">
        <v>22</v>
      </c>
    </row>
    <row r="7337" spans="1:13" x14ac:dyDescent="0.2">
      <c r="A7337" s="3">
        <v>42186</v>
      </c>
      <c r="B7337" t="s">
        <v>9670</v>
      </c>
      <c r="C7337" t="s">
        <v>3933</v>
      </c>
      <c r="D7337" t="s">
        <v>9671</v>
      </c>
      <c r="E7337" t="s">
        <v>3932</v>
      </c>
      <c r="F7337" s="4">
        <v>7.1238888888888896</v>
      </c>
      <c r="G7337" s="4">
        <v>7.02</v>
      </c>
      <c r="H7337" s="4">
        <v>0.83897093049891902</v>
      </c>
      <c r="I7337" s="4">
        <v>8.64</v>
      </c>
      <c r="J7337" s="4">
        <v>5.37</v>
      </c>
      <c r="K7337" s="4">
        <v>6.6550000000000002</v>
      </c>
      <c r="L7337" s="4">
        <v>7.45</v>
      </c>
      <c r="M7337" s="4">
        <v>18</v>
      </c>
    </row>
    <row r="7338" spans="1:13" x14ac:dyDescent="0.2">
      <c r="A7338" s="3">
        <v>42186</v>
      </c>
      <c r="B7338" t="s">
        <v>9604</v>
      </c>
      <c r="C7338" t="s">
        <v>3918</v>
      </c>
      <c r="D7338" t="s">
        <v>9605</v>
      </c>
      <c r="E7338" t="s">
        <v>3917</v>
      </c>
      <c r="F7338" s="4">
        <v>3.327</v>
      </c>
      <c r="G7338" s="4">
        <v>3.32</v>
      </c>
      <c r="H7338" s="4">
        <v>0.20445301289723899</v>
      </c>
      <c r="I7338" s="4">
        <v>3.7</v>
      </c>
      <c r="J7338" s="4">
        <v>2.93</v>
      </c>
      <c r="K7338" s="4">
        <v>3.2225000000000001</v>
      </c>
      <c r="L7338" s="4">
        <v>3.5</v>
      </c>
      <c r="M7338" s="4">
        <v>30</v>
      </c>
    </row>
    <row r="7339" spans="1:13" x14ac:dyDescent="0.2">
      <c r="A7339" s="3">
        <v>42186</v>
      </c>
      <c r="B7339" t="s">
        <v>9636</v>
      </c>
      <c r="C7339" t="s">
        <v>3921</v>
      </c>
      <c r="D7339" t="s">
        <v>9637</v>
      </c>
      <c r="E7339" t="s">
        <v>3920</v>
      </c>
      <c r="F7339" s="4">
        <v>4.1050000000000004</v>
      </c>
      <c r="G7339" s="4">
        <v>4.01</v>
      </c>
      <c r="H7339" s="4">
        <v>0.50377711272977099</v>
      </c>
      <c r="I7339" s="4">
        <v>6</v>
      </c>
      <c r="J7339" s="4">
        <v>3.35</v>
      </c>
      <c r="K7339" s="4">
        <v>3.8025000000000002</v>
      </c>
      <c r="L7339" s="4">
        <v>4.3375000000000004</v>
      </c>
      <c r="M7339" s="4">
        <v>30</v>
      </c>
    </row>
    <row r="7340" spans="1:13" x14ac:dyDescent="0.2">
      <c r="A7340" s="3">
        <v>42186</v>
      </c>
      <c r="B7340" t="s">
        <v>9672</v>
      </c>
      <c r="C7340" t="s">
        <v>3924</v>
      </c>
      <c r="D7340" t="s">
        <v>9673</v>
      </c>
      <c r="E7340" t="s">
        <v>3923</v>
      </c>
      <c r="F7340" s="4">
        <v>4.7886956521739101</v>
      </c>
      <c r="G7340" s="4">
        <v>4.8</v>
      </c>
      <c r="H7340" s="4">
        <v>0.66289519497858196</v>
      </c>
      <c r="I7340" s="4">
        <v>6.5</v>
      </c>
      <c r="J7340" s="4">
        <v>3.43</v>
      </c>
      <c r="K7340" s="4">
        <v>4.38</v>
      </c>
      <c r="L7340" s="4">
        <v>5.125</v>
      </c>
      <c r="M7340" s="4">
        <v>23</v>
      </c>
    </row>
    <row r="7341" spans="1:13" x14ac:dyDescent="0.2">
      <c r="A7341" s="3">
        <v>42186</v>
      </c>
      <c r="B7341" t="s">
        <v>10195</v>
      </c>
      <c r="C7341" t="s">
        <v>3988</v>
      </c>
      <c r="D7341" t="s">
        <v>10196</v>
      </c>
      <c r="E7341" t="s">
        <v>3987</v>
      </c>
      <c r="F7341" s="4">
        <v>3.9729999999999999</v>
      </c>
      <c r="G7341" s="4">
        <v>4</v>
      </c>
      <c r="H7341" s="4">
        <v>0.40075919332497301</v>
      </c>
      <c r="I7341" s="4">
        <v>4.5</v>
      </c>
      <c r="J7341" s="4">
        <v>2.75</v>
      </c>
      <c r="K7341" s="4">
        <v>3.7850000000000001</v>
      </c>
      <c r="L7341" s="4">
        <v>4.3</v>
      </c>
      <c r="M7341" s="4">
        <v>30</v>
      </c>
    </row>
    <row r="7342" spans="1:13" x14ac:dyDescent="0.2">
      <c r="A7342" s="3">
        <v>42186</v>
      </c>
      <c r="B7342" t="s">
        <v>10227</v>
      </c>
      <c r="C7342" t="s">
        <v>3991</v>
      </c>
      <c r="D7342" t="s">
        <v>10228</v>
      </c>
      <c r="E7342" t="s">
        <v>3990</v>
      </c>
      <c r="F7342" s="4">
        <v>3.9327586206896599</v>
      </c>
      <c r="G7342" s="4">
        <v>4</v>
      </c>
      <c r="H7342" s="4">
        <v>0.37573638699534501</v>
      </c>
      <c r="I7342" s="4">
        <v>4.7</v>
      </c>
      <c r="J7342" s="4">
        <v>3.2</v>
      </c>
      <c r="K7342" s="4">
        <v>3.7</v>
      </c>
      <c r="L7342" s="4">
        <v>4.2</v>
      </c>
      <c r="M7342" s="4">
        <v>29</v>
      </c>
    </row>
    <row r="7343" spans="1:13" x14ac:dyDescent="0.2">
      <c r="A7343" s="3">
        <v>42186</v>
      </c>
      <c r="B7343" t="s">
        <v>10197</v>
      </c>
      <c r="C7343" t="s">
        <v>3994</v>
      </c>
      <c r="D7343" t="s">
        <v>10198</v>
      </c>
      <c r="E7343" t="s">
        <v>3993</v>
      </c>
      <c r="F7343" s="4">
        <v>4.3787096774193603</v>
      </c>
      <c r="G7343" s="4">
        <v>4.4000000000000004</v>
      </c>
      <c r="H7343" s="4">
        <v>0.34024248152833497</v>
      </c>
      <c r="I7343" s="4">
        <v>4.9000000000000004</v>
      </c>
      <c r="J7343" s="4">
        <v>3.08</v>
      </c>
      <c r="K7343" s="4">
        <v>4.3</v>
      </c>
      <c r="L7343" s="4">
        <v>4.54</v>
      </c>
      <c r="M7343" s="4">
        <v>31</v>
      </c>
    </row>
    <row r="7344" spans="1:13" x14ac:dyDescent="0.2">
      <c r="A7344" s="3">
        <v>42186</v>
      </c>
      <c r="B7344" t="s">
        <v>10229</v>
      </c>
      <c r="C7344" t="s">
        <v>3997</v>
      </c>
      <c r="D7344" t="s">
        <v>10230</v>
      </c>
      <c r="E7344" t="s">
        <v>3996</v>
      </c>
      <c r="F7344" s="4">
        <v>4.2335483870967696</v>
      </c>
      <c r="G7344" s="4">
        <v>4.3</v>
      </c>
      <c r="H7344" s="4">
        <v>0.37554004124812701</v>
      </c>
      <c r="I7344" s="4">
        <v>4.9000000000000004</v>
      </c>
      <c r="J7344" s="4">
        <v>3.23</v>
      </c>
      <c r="K7344" s="4">
        <v>4.05</v>
      </c>
      <c r="L7344" s="4">
        <v>4.45</v>
      </c>
      <c r="M7344" s="4">
        <v>31</v>
      </c>
    </row>
    <row r="7345" spans="1:13" x14ac:dyDescent="0.2">
      <c r="A7345" s="3">
        <v>42186</v>
      </c>
      <c r="B7345" t="s">
        <v>7758</v>
      </c>
      <c r="C7345" t="s">
        <v>3900</v>
      </c>
      <c r="D7345" t="s">
        <v>7759</v>
      </c>
      <c r="E7345" t="s">
        <v>3899</v>
      </c>
      <c r="F7345" s="4">
        <v>3.5430000000000001</v>
      </c>
      <c r="G7345" s="4">
        <v>3.5</v>
      </c>
      <c r="H7345" s="4">
        <v>0.23481687655967401</v>
      </c>
      <c r="I7345" s="4">
        <v>4</v>
      </c>
      <c r="J7345" s="4">
        <v>3.25</v>
      </c>
      <c r="K7345" s="4">
        <v>3.3875000000000002</v>
      </c>
      <c r="L7345" s="4">
        <v>3.7374999999999998</v>
      </c>
      <c r="M7345" s="4">
        <v>30</v>
      </c>
    </row>
    <row r="7346" spans="1:13" x14ac:dyDescent="0.2">
      <c r="A7346" s="3">
        <v>42186</v>
      </c>
      <c r="B7346" t="s">
        <v>7864</v>
      </c>
      <c r="C7346" t="s">
        <v>3912</v>
      </c>
      <c r="D7346" t="s">
        <v>7865</v>
      </c>
      <c r="E7346" t="s">
        <v>3911</v>
      </c>
      <c r="F7346" s="4">
        <v>4.3318181818181802</v>
      </c>
      <c r="G7346" s="4">
        <v>4.25</v>
      </c>
      <c r="H7346" s="4">
        <v>0.420392519117396</v>
      </c>
      <c r="I7346" s="4">
        <v>5.46</v>
      </c>
      <c r="J7346" s="4">
        <v>3.5</v>
      </c>
      <c r="K7346" s="4">
        <v>4.0449999999999999</v>
      </c>
      <c r="L7346" s="4">
        <v>4.5</v>
      </c>
      <c r="M7346" s="4">
        <v>22</v>
      </c>
    </row>
    <row r="7347" spans="1:13" x14ac:dyDescent="0.2">
      <c r="A7347" s="3">
        <v>42186</v>
      </c>
      <c r="B7347" t="s">
        <v>7784</v>
      </c>
      <c r="C7347" t="s">
        <v>3903</v>
      </c>
      <c r="D7347" t="s">
        <v>7785</v>
      </c>
      <c r="E7347" t="s">
        <v>3902</v>
      </c>
      <c r="F7347" s="4">
        <v>3.7996666666666701</v>
      </c>
      <c r="G7347" s="4">
        <v>3.75</v>
      </c>
      <c r="H7347" s="4">
        <v>0.28149212438708499</v>
      </c>
      <c r="I7347" s="4">
        <v>4.5</v>
      </c>
      <c r="J7347" s="4">
        <v>3.25</v>
      </c>
      <c r="K7347" s="4">
        <v>3.5</v>
      </c>
      <c r="L7347" s="4">
        <v>4</v>
      </c>
      <c r="M7347" s="4">
        <v>30</v>
      </c>
    </row>
    <row r="7348" spans="1:13" x14ac:dyDescent="0.2">
      <c r="A7348" s="3">
        <v>42186</v>
      </c>
      <c r="B7348" t="s">
        <v>7890</v>
      </c>
      <c r="C7348" t="s">
        <v>3915</v>
      </c>
      <c r="D7348" t="s">
        <v>7891</v>
      </c>
      <c r="E7348" t="s">
        <v>3914</v>
      </c>
      <c r="F7348" s="4">
        <v>4.4684999999999997</v>
      </c>
      <c r="G7348" s="4">
        <v>4.5</v>
      </c>
      <c r="H7348" s="4">
        <v>0.4346840958189</v>
      </c>
      <c r="I7348" s="4">
        <v>5.3</v>
      </c>
      <c r="J7348" s="4">
        <v>3.5</v>
      </c>
      <c r="K7348" s="4">
        <v>4.25</v>
      </c>
      <c r="L7348" s="4">
        <v>4.5625</v>
      </c>
      <c r="M7348" s="4">
        <v>20</v>
      </c>
    </row>
    <row r="7349" spans="1:13" x14ac:dyDescent="0.2">
      <c r="A7349" s="3">
        <v>42186</v>
      </c>
      <c r="B7349" t="s">
        <v>7712</v>
      </c>
      <c r="C7349" t="s">
        <v>3894</v>
      </c>
      <c r="D7349" t="s">
        <v>7713</v>
      </c>
      <c r="E7349" t="s">
        <v>3893</v>
      </c>
      <c r="F7349" s="4">
        <v>3.1343333333333301</v>
      </c>
      <c r="G7349" s="4">
        <v>3.1</v>
      </c>
      <c r="H7349" s="4">
        <v>0.14233722302149701</v>
      </c>
      <c r="I7349" s="4">
        <v>3.5</v>
      </c>
      <c r="J7349" s="4">
        <v>3</v>
      </c>
      <c r="K7349" s="4">
        <v>3</v>
      </c>
      <c r="L7349" s="4">
        <v>3.25</v>
      </c>
      <c r="M7349" s="4">
        <v>30</v>
      </c>
    </row>
    <row r="7350" spans="1:13" x14ac:dyDescent="0.2">
      <c r="A7350" s="3">
        <v>42186</v>
      </c>
      <c r="B7350" t="s">
        <v>7810</v>
      </c>
      <c r="C7350" t="s">
        <v>3906</v>
      </c>
      <c r="D7350" t="s">
        <v>7811</v>
      </c>
      <c r="E7350" t="s">
        <v>3905</v>
      </c>
      <c r="F7350" s="4">
        <v>3.9753333333333298</v>
      </c>
      <c r="G7350" s="4">
        <v>4</v>
      </c>
      <c r="H7350" s="4">
        <v>0.28673829631689002</v>
      </c>
      <c r="I7350" s="4">
        <v>4.58</v>
      </c>
      <c r="J7350" s="4">
        <v>3.25</v>
      </c>
      <c r="K7350" s="4">
        <v>3.75</v>
      </c>
      <c r="L7350" s="4">
        <v>4</v>
      </c>
      <c r="M7350" s="4">
        <v>30</v>
      </c>
    </row>
    <row r="7351" spans="1:13" x14ac:dyDescent="0.2">
      <c r="A7351" s="3">
        <v>42186</v>
      </c>
      <c r="B7351" t="s">
        <v>7730</v>
      </c>
      <c r="C7351" t="s">
        <v>3897</v>
      </c>
      <c r="D7351" t="s">
        <v>7731</v>
      </c>
      <c r="E7351" t="s">
        <v>3896</v>
      </c>
      <c r="F7351" s="4">
        <v>3.36774193548387</v>
      </c>
      <c r="G7351" s="4">
        <v>3.33</v>
      </c>
      <c r="H7351" s="4">
        <v>0.19656567481666001</v>
      </c>
      <c r="I7351" s="4">
        <v>3.75</v>
      </c>
      <c r="J7351" s="4">
        <v>3</v>
      </c>
      <c r="K7351" s="4">
        <v>3.25</v>
      </c>
      <c r="L7351" s="4">
        <v>3.5</v>
      </c>
      <c r="M7351" s="4">
        <v>31</v>
      </c>
    </row>
    <row r="7352" spans="1:13" x14ac:dyDescent="0.2">
      <c r="A7352" s="3">
        <v>42186</v>
      </c>
      <c r="B7352" t="s">
        <v>7836</v>
      </c>
      <c r="C7352" t="s">
        <v>3909</v>
      </c>
      <c r="D7352" t="s">
        <v>7837</v>
      </c>
      <c r="E7352" t="s">
        <v>3908</v>
      </c>
      <c r="F7352" s="4">
        <v>4.1217241379310297</v>
      </c>
      <c r="G7352" s="4">
        <v>4</v>
      </c>
      <c r="H7352" s="4">
        <v>0.31017355700958799</v>
      </c>
      <c r="I7352" s="4">
        <v>4.8600000000000003</v>
      </c>
      <c r="J7352" s="4">
        <v>3.5</v>
      </c>
      <c r="K7352" s="4">
        <v>4</v>
      </c>
      <c r="L7352" s="4">
        <v>4.25</v>
      </c>
      <c r="M7352" s="4">
        <v>29</v>
      </c>
    </row>
    <row r="7353" spans="1:13" x14ac:dyDescent="0.2">
      <c r="A7353" s="3">
        <v>42186</v>
      </c>
      <c r="B7353" t="s">
        <v>7900</v>
      </c>
      <c r="C7353" t="s">
        <v>3081</v>
      </c>
      <c r="D7353" t="s">
        <v>7901</v>
      </c>
      <c r="E7353" t="s">
        <v>3080</v>
      </c>
      <c r="F7353" s="4">
        <v>3.67044117647059</v>
      </c>
      <c r="G7353" s="4">
        <v>3.68</v>
      </c>
      <c r="H7353" s="4">
        <v>0.29177193160292397</v>
      </c>
      <c r="I7353" s="4">
        <v>4.32</v>
      </c>
      <c r="J7353" s="4">
        <v>2.96</v>
      </c>
      <c r="K7353" s="4">
        <v>3.5249999999999999</v>
      </c>
      <c r="L7353" s="4">
        <v>3.85</v>
      </c>
      <c r="M7353" s="4">
        <v>34</v>
      </c>
    </row>
    <row r="7354" spans="1:13" x14ac:dyDescent="0.2">
      <c r="A7354" s="3">
        <v>42186</v>
      </c>
      <c r="B7354" t="s">
        <v>9598</v>
      </c>
      <c r="C7354" t="s">
        <v>3072</v>
      </c>
      <c r="D7354" t="s">
        <v>9599</v>
      </c>
      <c r="E7354" t="s">
        <v>3071</v>
      </c>
      <c r="F7354" s="4">
        <v>2.8245714285714301</v>
      </c>
      <c r="G7354" s="4">
        <v>2.88</v>
      </c>
      <c r="H7354" s="4">
        <v>0.16817957589404001</v>
      </c>
      <c r="I7354" s="4">
        <v>3.06</v>
      </c>
      <c r="J7354" s="4">
        <v>2.36</v>
      </c>
      <c r="K7354" s="4">
        <v>2.74</v>
      </c>
      <c r="L7354" s="4">
        <v>2.92</v>
      </c>
      <c r="M7354" s="4">
        <v>35</v>
      </c>
    </row>
    <row r="7355" spans="1:13" x14ac:dyDescent="0.2">
      <c r="A7355" s="3">
        <v>42186</v>
      </c>
      <c r="B7355" t="s">
        <v>9638</v>
      </c>
      <c r="C7355" t="s">
        <v>3075</v>
      </c>
      <c r="D7355" t="s">
        <v>9639</v>
      </c>
      <c r="E7355" t="s">
        <v>3074</v>
      </c>
      <c r="F7355" s="4">
        <v>3.3331428571428598</v>
      </c>
      <c r="G7355" s="4">
        <v>3.38</v>
      </c>
      <c r="H7355" s="4">
        <v>0.26832565188998397</v>
      </c>
      <c r="I7355" s="4">
        <v>3.82</v>
      </c>
      <c r="J7355" s="4">
        <v>2.73</v>
      </c>
      <c r="K7355" s="4">
        <v>3.165</v>
      </c>
      <c r="L7355" s="4">
        <v>3.46</v>
      </c>
      <c r="M7355" s="4">
        <v>35</v>
      </c>
    </row>
    <row r="7356" spans="1:13" x14ac:dyDescent="0.2">
      <c r="A7356" s="3">
        <v>42186</v>
      </c>
      <c r="B7356" t="s">
        <v>7422</v>
      </c>
      <c r="C7356" t="s">
        <v>3102</v>
      </c>
      <c r="D7356" t="s">
        <v>7423</v>
      </c>
      <c r="E7356" t="s">
        <v>3101</v>
      </c>
      <c r="F7356" s="4">
        <v>3.3885714285714301</v>
      </c>
      <c r="G7356" s="4">
        <v>3.4449999999999998</v>
      </c>
      <c r="H7356" s="4">
        <v>0.22971341704013301</v>
      </c>
      <c r="I7356" s="4">
        <v>3.8</v>
      </c>
      <c r="J7356" s="4">
        <v>2.87</v>
      </c>
      <c r="K7356" s="4">
        <v>3.2749999999999999</v>
      </c>
      <c r="L7356" s="4">
        <v>3.5375000000000001</v>
      </c>
      <c r="M7356" s="4">
        <v>28</v>
      </c>
    </row>
    <row r="7357" spans="1:13" x14ac:dyDescent="0.2">
      <c r="A7357" s="3">
        <v>42186</v>
      </c>
      <c r="B7357" t="s">
        <v>9674</v>
      </c>
      <c r="C7357" t="s">
        <v>3078</v>
      </c>
      <c r="D7357" t="s">
        <v>9675</v>
      </c>
      <c r="E7357" t="s">
        <v>3077</v>
      </c>
      <c r="F7357" s="4">
        <v>3.3664285714285702</v>
      </c>
      <c r="G7357" s="4">
        <v>3.395</v>
      </c>
      <c r="H7357" s="4">
        <v>0.267861410900741</v>
      </c>
      <c r="I7357" s="4">
        <v>3.9</v>
      </c>
      <c r="J7357" s="4">
        <v>2.85</v>
      </c>
      <c r="K7357" s="4">
        <v>3.18</v>
      </c>
      <c r="L7357" s="4">
        <v>3.55</v>
      </c>
      <c r="M7357" s="4">
        <v>28</v>
      </c>
    </row>
    <row r="7358" spans="1:13" x14ac:dyDescent="0.2">
      <c r="A7358" s="3">
        <v>42186</v>
      </c>
      <c r="B7358" t="s">
        <v>7848</v>
      </c>
      <c r="C7358" t="s">
        <v>3105</v>
      </c>
      <c r="D7358" t="s">
        <v>7849</v>
      </c>
      <c r="E7358" t="s">
        <v>3104</v>
      </c>
      <c r="F7358" s="4">
        <v>3.39521739130435</v>
      </c>
      <c r="G7358" s="4">
        <v>3.42</v>
      </c>
      <c r="H7358" s="4">
        <v>0.22797267709525301</v>
      </c>
      <c r="I7358" s="4">
        <v>3.75</v>
      </c>
      <c r="J7358" s="4">
        <v>3</v>
      </c>
      <c r="K7358" s="4">
        <v>3.25</v>
      </c>
      <c r="L7358" s="4">
        <v>3.5150000000000001</v>
      </c>
      <c r="M7358" s="4">
        <v>23</v>
      </c>
    </row>
    <row r="7359" spans="1:13" x14ac:dyDescent="0.2">
      <c r="A7359" s="3">
        <v>42186</v>
      </c>
      <c r="B7359" t="s">
        <v>7850</v>
      </c>
      <c r="C7359" t="s">
        <v>3132</v>
      </c>
      <c r="D7359" t="s">
        <v>7851</v>
      </c>
      <c r="E7359" t="s">
        <v>3131</v>
      </c>
      <c r="F7359" s="4">
        <v>0.41396969696969699</v>
      </c>
      <c r="G7359" s="4">
        <v>0.43</v>
      </c>
      <c r="H7359" s="4">
        <v>0.125882009449446</v>
      </c>
      <c r="I7359" s="4">
        <v>0.71</v>
      </c>
      <c r="J7359" s="4">
        <v>0</v>
      </c>
      <c r="K7359" s="4">
        <v>0.37</v>
      </c>
      <c r="L7359" s="4">
        <v>0.48</v>
      </c>
      <c r="M7359" s="4">
        <v>33</v>
      </c>
    </row>
    <row r="7360" spans="1:13" x14ac:dyDescent="0.2">
      <c r="A7360" s="3">
        <v>42186</v>
      </c>
      <c r="B7360" t="s">
        <v>7858</v>
      </c>
      <c r="C7360" t="s">
        <v>3135</v>
      </c>
      <c r="D7360" t="s">
        <v>7859</v>
      </c>
      <c r="E7360" t="s">
        <v>3134</v>
      </c>
      <c r="F7360" s="4">
        <v>0.26700000000000002</v>
      </c>
      <c r="G7360" s="4">
        <v>0.27</v>
      </c>
      <c r="H7360" s="4">
        <v>6.5264845054592693E-2</v>
      </c>
      <c r="I7360" s="4">
        <v>0.38</v>
      </c>
      <c r="J7360" s="4">
        <v>0.05</v>
      </c>
      <c r="K7360" s="4">
        <v>0.24</v>
      </c>
      <c r="L7360" s="4">
        <v>0.31</v>
      </c>
      <c r="M7360" s="4">
        <v>33</v>
      </c>
    </row>
    <row r="7361" spans="1:13" x14ac:dyDescent="0.2">
      <c r="A7361" s="3">
        <v>42186</v>
      </c>
      <c r="B7361" t="s">
        <v>7868</v>
      </c>
      <c r="C7361" t="s">
        <v>3138</v>
      </c>
      <c r="D7361" t="s">
        <v>7869</v>
      </c>
      <c r="E7361" t="s">
        <v>3137</v>
      </c>
      <c r="F7361" s="4">
        <v>0.30260606060606099</v>
      </c>
      <c r="G7361" s="4">
        <v>0.3</v>
      </c>
      <c r="H7361" s="4">
        <v>0.117639794338996</v>
      </c>
      <c r="I7361" s="4">
        <v>0.5</v>
      </c>
      <c r="J7361" s="4">
        <v>-0.09</v>
      </c>
      <c r="K7361" s="4">
        <v>0.27</v>
      </c>
      <c r="L7361" s="4">
        <v>0.37</v>
      </c>
      <c r="M7361" s="4">
        <v>33</v>
      </c>
    </row>
    <row r="7362" spans="1:13" x14ac:dyDescent="0.2">
      <c r="A7362" s="3">
        <v>42186</v>
      </c>
      <c r="B7362" t="s">
        <v>7876</v>
      </c>
      <c r="C7362" t="s">
        <v>3141</v>
      </c>
      <c r="D7362" t="s">
        <v>7877</v>
      </c>
      <c r="E7362" t="s">
        <v>3140</v>
      </c>
      <c r="F7362" s="4">
        <v>-9.4515151515151496E-2</v>
      </c>
      <c r="G7362" s="4">
        <v>-0.11</v>
      </c>
      <c r="H7362" s="4">
        <v>0.14446541999993501</v>
      </c>
      <c r="I7362" s="4">
        <v>0.221</v>
      </c>
      <c r="J7362" s="4">
        <v>-0.34</v>
      </c>
      <c r="K7362" s="4">
        <v>-0.18</v>
      </c>
      <c r="L7362" s="4">
        <v>-0.03</v>
      </c>
      <c r="M7362" s="4">
        <v>33</v>
      </c>
    </row>
    <row r="7363" spans="1:13" x14ac:dyDescent="0.2">
      <c r="A7363" s="3">
        <v>42186</v>
      </c>
      <c r="B7363" t="s">
        <v>7884</v>
      </c>
      <c r="C7363" t="s">
        <v>3144</v>
      </c>
      <c r="D7363" t="s">
        <v>7885</v>
      </c>
      <c r="E7363" t="s">
        <v>3143</v>
      </c>
      <c r="F7363" s="4">
        <v>-0.32578787878787901</v>
      </c>
      <c r="G7363" s="4">
        <v>-0.34</v>
      </c>
      <c r="H7363" s="4">
        <v>0.13281748698302101</v>
      </c>
      <c r="I7363" s="4">
        <v>0.12</v>
      </c>
      <c r="J7363" s="4">
        <v>-0.63</v>
      </c>
      <c r="K7363" s="4">
        <v>-0.38</v>
      </c>
      <c r="L7363" s="4">
        <v>-0.28999999999999998</v>
      </c>
      <c r="M7363" s="4">
        <v>33</v>
      </c>
    </row>
    <row r="7364" spans="1:13" x14ac:dyDescent="0.2">
      <c r="A7364" s="3">
        <v>42186</v>
      </c>
      <c r="B7364" t="s">
        <v>7894</v>
      </c>
      <c r="C7364" t="s">
        <v>3147</v>
      </c>
      <c r="D7364" t="s">
        <v>7895</v>
      </c>
      <c r="E7364" t="s">
        <v>3146</v>
      </c>
      <c r="F7364" s="4">
        <v>0.15466666666666701</v>
      </c>
      <c r="G7364" s="4">
        <v>0.17</v>
      </c>
      <c r="H7364" s="4">
        <v>8.9358360922001404E-2</v>
      </c>
      <c r="I7364" s="4">
        <v>0.33</v>
      </c>
      <c r="J7364" s="4">
        <v>-0.13</v>
      </c>
      <c r="K7364" s="4">
        <v>0.11</v>
      </c>
      <c r="L7364" s="4">
        <v>0.21</v>
      </c>
      <c r="M7364" s="4">
        <v>33</v>
      </c>
    </row>
    <row r="7365" spans="1:13" x14ac:dyDescent="0.2">
      <c r="A7365" s="3">
        <v>42186</v>
      </c>
      <c r="B7365" t="s">
        <v>7796</v>
      </c>
      <c r="C7365" t="s">
        <v>3114</v>
      </c>
      <c r="D7365" t="s">
        <v>7797</v>
      </c>
      <c r="E7365" t="s">
        <v>3113</v>
      </c>
      <c r="F7365" s="4">
        <v>0.19257575757575801</v>
      </c>
      <c r="G7365" s="4">
        <v>0.16</v>
      </c>
      <c r="H7365" s="4">
        <v>6.0390929732364602E-2</v>
      </c>
      <c r="I7365" s="4">
        <v>0.36</v>
      </c>
      <c r="J7365" s="4">
        <v>0.14000000000000001</v>
      </c>
      <c r="K7365" s="4">
        <v>0.15</v>
      </c>
      <c r="L7365" s="4">
        <v>0.22</v>
      </c>
      <c r="M7365" s="4">
        <v>33</v>
      </c>
    </row>
    <row r="7366" spans="1:13" x14ac:dyDescent="0.2">
      <c r="A7366" s="3">
        <v>42186</v>
      </c>
      <c r="B7366" t="s">
        <v>7902</v>
      </c>
      <c r="C7366" t="s">
        <v>3150</v>
      </c>
      <c r="D7366" t="s">
        <v>7903</v>
      </c>
      <c r="E7366" t="s">
        <v>3149</v>
      </c>
      <c r="F7366" s="4">
        <v>0.25133333333333302</v>
      </c>
      <c r="G7366" s="4">
        <v>0.26</v>
      </c>
      <c r="H7366" s="4">
        <v>8.9763114176518305E-2</v>
      </c>
      <c r="I7366" s="4">
        <v>0.51</v>
      </c>
      <c r="J7366" s="4">
        <v>0.09</v>
      </c>
      <c r="K7366" s="4">
        <v>0.2</v>
      </c>
      <c r="L7366" s="4">
        <v>0.28999999999999998</v>
      </c>
      <c r="M7366" s="4">
        <v>33</v>
      </c>
    </row>
    <row r="7367" spans="1:13" x14ac:dyDescent="0.2">
      <c r="A7367" s="3">
        <v>42186</v>
      </c>
      <c r="B7367" t="s">
        <v>7804</v>
      </c>
      <c r="C7367" t="s">
        <v>3117</v>
      </c>
      <c r="D7367" t="s">
        <v>7805</v>
      </c>
      <c r="E7367" t="s">
        <v>3116</v>
      </c>
      <c r="F7367" s="4">
        <v>0.32821212121212101</v>
      </c>
      <c r="G7367" s="4">
        <v>0.32</v>
      </c>
      <c r="H7367" s="4">
        <v>6.6922416636616203E-2</v>
      </c>
      <c r="I7367" s="4">
        <v>0.5</v>
      </c>
      <c r="J7367" s="4">
        <v>0.11</v>
      </c>
      <c r="K7367" s="4">
        <v>0.3</v>
      </c>
      <c r="L7367" s="4">
        <v>0.36</v>
      </c>
      <c r="M7367" s="4">
        <v>33</v>
      </c>
    </row>
    <row r="7368" spans="1:13" x14ac:dyDescent="0.2">
      <c r="A7368" s="3">
        <v>42186</v>
      </c>
      <c r="B7368" t="s">
        <v>7814</v>
      </c>
      <c r="C7368" t="s">
        <v>3120</v>
      </c>
      <c r="D7368" t="s">
        <v>7815</v>
      </c>
      <c r="E7368" t="s">
        <v>3119</v>
      </c>
      <c r="F7368" s="4">
        <v>0.44218181818181801</v>
      </c>
      <c r="G7368" s="4">
        <v>0.45</v>
      </c>
      <c r="H7368" s="4">
        <v>7.80598546571213E-2</v>
      </c>
      <c r="I7368" s="4">
        <v>0.62</v>
      </c>
      <c r="J7368" s="4">
        <v>0.21</v>
      </c>
      <c r="K7368" s="4">
        <v>0.4</v>
      </c>
      <c r="L7368" s="4">
        <v>0.48</v>
      </c>
      <c r="M7368" s="4">
        <v>33</v>
      </c>
    </row>
    <row r="7369" spans="1:13" x14ac:dyDescent="0.2">
      <c r="A7369" s="3">
        <v>42186</v>
      </c>
      <c r="B7369" t="s">
        <v>7822</v>
      </c>
      <c r="C7369" t="s">
        <v>3123</v>
      </c>
      <c r="D7369" t="s">
        <v>7823</v>
      </c>
      <c r="E7369" t="s">
        <v>3122</v>
      </c>
      <c r="F7369" s="4">
        <v>0.56378787878787895</v>
      </c>
      <c r="G7369" s="4">
        <v>0.56000000000000005</v>
      </c>
      <c r="H7369" s="4">
        <v>0.10397588589901401</v>
      </c>
      <c r="I7369" s="4">
        <v>0.83</v>
      </c>
      <c r="J7369" s="4">
        <v>0.4</v>
      </c>
      <c r="K7369" s="4">
        <v>0.5</v>
      </c>
      <c r="L7369" s="4">
        <v>0.6</v>
      </c>
      <c r="M7369" s="4">
        <v>33</v>
      </c>
    </row>
    <row r="7370" spans="1:13" x14ac:dyDescent="0.2">
      <c r="A7370" s="3">
        <v>42186</v>
      </c>
      <c r="B7370" t="s">
        <v>7830</v>
      </c>
      <c r="C7370" t="s">
        <v>3126</v>
      </c>
      <c r="D7370" t="s">
        <v>7831</v>
      </c>
      <c r="E7370" t="s">
        <v>3125</v>
      </c>
      <c r="F7370" s="4">
        <v>0.80051515151515196</v>
      </c>
      <c r="G7370" s="4">
        <v>0.8</v>
      </c>
      <c r="H7370" s="4">
        <v>9.9871830741994405E-2</v>
      </c>
      <c r="I7370" s="4">
        <v>0.97</v>
      </c>
      <c r="J7370" s="4">
        <v>0.51</v>
      </c>
      <c r="K7370" s="4">
        <v>0.73</v>
      </c>
      <c r="L7370" s="4">
        <v>0.88</v>
      </c>
      <c r="M7370" s="4">
        <v>33</v>
      </c>
    </row>
    <row r="7371" spans="1:13" x14ac:dyDescent="0.2">
      <c r="A7371" s="3">
        <v>42186</v>
      </c>
      <c r="B7371" t="s">
        <v>7840</v>
      </c>
      <c r="C7371" t="s">
        <v>3129</v>
      </c>
      <c r="D7371" t="s">
        <v>7841</v>
      </c>
      <c r="E7371" t="s">
        <v>3128</v>
      </c>
      <c r="F7371" s="4">
        <v>0.53542424242424203</v>
      </c>
      <c r="G7371" s="4">
        <v>0.53</v>
      </c>
      <c r="H7371" s="4">
        <v>9.6855249697367404E-2</v>
      </c>
      <c r="I7371" s="4">
        <v>0.79</v>
      </c>
      <c r="J7371" s="4">
        <v>0.37</v>
      </c>
      <c r="K7371" s="4">
        <v>0.46</v>
      </c>
      <c r="L7371" s="4">
        <v>0.6</v>
      </c>
      <c r="M7371" s="4">
        <v>33</v>
      </c>
    </row>
    <row r="7372" spans="1:13" x14ac:dyDescent="0.2">
      <c r="A7372" s="3">
        <v>42186</v>
      </c>
      <c r="B7372" t="s">
        <v>7904</v>
      </c>
      <c r="C7372" t="s">
        <v>3096</v>
      </c>
      <c r="D7372" t="s">
        <v>7905</v>
      </c>
      <c r="E7372" t="s">
        <v>3095</v>
      </c>
      <c r="F7372" s="4">
        <v>3.05623333333333</v>
      </c>
      <c r="G7372" s="4">
        <v>3.1749999999999998</v>
      </c>
      <c r="H7372" s="4">
        <v>0.36333243857318898</v>
      </c>
      <c r="I7372" s="4">
        <v>3.74</v>
      </c>
      <c r="J7372" s="4">
        <v>2.1869999999999998</v>
      </c>
      <c r="K7372" s="4">
        <v>2.8774999999999999</v>
      </c>
      <c r="L7372" s="4">
        <v>3.3</v>
      </c>
      <c r="M7372" s="4">
        <v>30</v>
      </c>
    </row>
    <row r="7373" spans="1:13" x14ac:dyDescent="0.2">
      <c r="A7373" s="3">
        <v>42186</v>
      </c>
      <c r="B7373" t="s">
        <v>9608</v>
      </c>
      <c r="C7373" t="s">
        <v>3087</v>
      </c>
      <c r="D7373" t="s">
        <v>9609</v>
      </c>
      <c r="E7373" t="s">
        <v>3086</v>
      </c>
      <c r="F7373" s="4">
        <v>2.6338709677419399</v>
      </c>
      <c r="G7373" s="4">
        <v>2.65</v>
      </c>
      <c r="H7373" s="4">
        <v>0.19050244826694199</v>
      </c>
      <c r="I7373" s="4">
        <v>3</v>
      </c>
      <c r="J7373" s="4">
        <v>2.25</v>
      </c>
      <c r="K7373" s="4">
        <v>2.5</v>
      </c>
      <c r="L7373" s="4">
        <v>2.8</v>
      </c>
      <c r="M7373" s="4">
        <v>31</v>
      </c>
    </row>
    <row r="7374" spans="1:13" x14ac:dyDescent="0.2">
      <c r="A7374" s="3">
        <v>42186</v>
      </c>
      <c r="B7374" t="s">
        <v>9640</v>
      </c>
      <c r="C7374" t="s">
        <v>3090</v>
      </c>
      <c r="D7374" t="s">
        <v>9641</v>
      </c>
      <c r="E7374" t="s">
        <v>3089</v>
      </c>
      <c r="F7374" s="4">
        <v>3.04516129032258</v>
      </c>
      <c r="G7374" s="4">
        <v>3.1</v>
      </c>
      <c r="H7374" s="4">
        <v>0.31313331524812199</v>
      </c>
      <c r="I7374" s="4">
        <v>3.69</v>
      </c>
      <c r="J7374" s="4">
        <v>2.14</v>
      </c>
      <c r="K7374" s="4">
        <v>2.8849999999999998</v>
      </c>
      <c r="L7374" s="4">
        <v>3.2050000000000001</v>
      </c>
      <c r="M7374" s="4">
        <v>31</v>
      </c>
    </row>
    <row r="7375" spans="1:13" x14ac:dyDescent="0.2">
      <c r="A7375" s="3">
        <v>42186</v>
      </c>
      <c r="B7375" t="s">
        <v>9881</v>
      </c>
      <c r="C7375" t="s">
        <v>3108</v>
      </c>
      <c r="D7375" t="s">
        <v>9882</v>
      </c>
      <c r="E7375" t="s">
        <v>3107</v>
      </c>
      <c r="F7375" s="4">
        <v>3.10666666666667</v>
      </c>
      <c r="G7375" s="4">
        <v>3.0750000000000002</v>
      </c>
      <c r="H7375" s="4">
        <v>0.24635899338808101</v>
      </c>
      <c r="I7375" s="4">
        <v>3.65</v>
      </c>
      <c r="J7375" s="4">
        <v>2.6</v>
      </c>
      <c r="K7375" s="4">
        <v>2.9925000000000002</v>
      </c>
      <c r="L7375" s="4">
        <v>3.2549999999999999</v>
      </c>
      <c r="M7375" s="4">
        <v>24</v>
      </c>
    </row>
    <row r="7376" spans="1:13" x14ac:dyDescent="0.2">
      <c r="A7376" s="3">
        <v>42186</v>
      </c>
      <c r="B7376" t="s">
        <v>9676</v>
      </c>
      <c r="C7376" t="s">
        <v>3093</v>
      </c>
      <c r="D7376" t="s">
        <v>9677</v>
      </c>
      <c r="E7376" t="s">
        <v>3092</v>
      </c>
      <c r="F7376" s="4">
        <v>3.1304347826086998</v>
      </c>
      <c r="G7376" s="4">
        <v>3.15</v>
      </c>
      <c r="H7376" s="4">
        <v>0.30338212119775698</v>
      </c>
      <c r="I7376" s="4">
        <v>3.85</v>
      </c>
      <c r="J7376" s="4">
        <v>2.4500000000000002</v>
      </c>
      <c r="K7376" s="4">
        <v>3</v>
      </c>
      <c r="L7376" s="4">
        <v>3.3</v>
      </c>
      <c r="M7376" s="4">
        <v>23</v>
      </c>
    </row>
    <row r="7377" spans="1:13" x14ac:dyDescent="0.2">
      <c r="A7377" s="3">
        <v>42186</v>
      </c>
      <c r="B7377" t="s">
        <v>9883</v>
      </c>
      <c r="C7377" t="s">
        <v>3111</v>
      </c>
      <c r="D7377" t="s">
        <v>9884</v>
      </c>
      <c r="E7377" t="s">
        <v>3110</v>
      </c>
      <c r="F7377" s="4">
        <v>3.0771428571428601</v>
      </c>
      <c r="G7377" s="4">
        <v>3</v>
      </c>
      <c r="H7377" s="4">
        <v>0.275683566016236</v>
      </c>
      <c r="I7377" s="4">
        <v>3.62</v>
      </c>
      <c r="J7377" s="4">
        <v>2.4900000000000002</v>
      </c>
      <c r="K7377" s="4">
        <v>3</v>
      </c>
      <c r="L7377" s="4">
        <v>3.25</v>
      </c>
      <c r="M7377" s="4">
        <v>21</v>
      </c>
    </row>
    <row r="7378" spans="1:13" x14ac:dyDescent="0.2">
      <c r="A7378" s="3">
        <v>42186</v>
      </c>
      <c r="B7378" t="s">
        <v>7906</v>
      </c>
      <c r="C7378" t="s">
        <v>3153</v>
      </c>
      <c r="D7378" t="s">
        <v>7907</v>
      </c>
      <c r="E7378" t="s">
        <v>3152</v>
      </c>
      <c r="F7378" s="4">
        <v>0.176935483870968</v>
      </c>
      <c r="G7378" s="4">
        <v>0.17</v>
      </c>
      <c r="H7378" s="4">
        <v>3.5182320829142702E-2</v>
      </c>
      <c r="I7378" s="4">
        <v>0.26</v>
      </c>
      <c r="J7378" s="4">
        <v>0.12</v>
      </c>
      <c r="K7378" s="4">
        <v>0.16</v>
      </c>
      <c r="L7378" s="4">
        <v>0.19500000000000001</v>
      </c>
      <c r="M7378" s="4">
        <v>31</v>
      </c>
    </row>
    <row r="7379" spans="1:13" x14ac:dyDescent="0.2">
      <c r="A7379" s="3">
        <v>42186</v>
      </c>
      <c r="B7379" t="s">
        <v>10199</v>
      </c>
      <c r="C7379" t="s">
        <v>4324</v>
      </c>
      <c r="D7379" t="s">
        <v>10200</v>
      </c>
      <c r="E7379" t="s">
        <v>4323</v>
      </c>
      <c r="F7379" s="4">
        <v>2.3578125000000001</v>
      </c>
      <c r="G7379" s="4">
        <v>2.2999999999999998</v>
      </c>
      <c r="H7379" s="4">
        <v>0.26793998334966601</v>
      </c>
      <c r="I7379" s="4">
        <v>3.45</v>
      </c>
      <c r="J7379" s="4">
        <v>2</v>
      </c>
      <c r="K7379" s="4">
        <v>2.2000000000000002</v>
      </c>
      <c r="L7379" s="4">
        <v>2.4</v>
      </c>
      <c r="M7379" s="4">
        <v>32</v>
      </c>
    </row>
    <row r="7380" spans="1:13" x14ac:dyDescent="0.2">
      <c r="A7380" s="3">
        <v>42186</v>
      </c>
      <c r="B7380" t="s">
        <v>10231</v>
      </c>
      <c r="C7380" t="s">
        <v>4327</v>
      </c>
      <c r="D7380" t="s">
        <v>10232</v>
      </c>
      <c r="E7380" t="s">
        <v>4326</v>
      </c>
      <c r="F7380" s="4">
        <v>2.76833333333333</v>
      </c>
      <c r="G7380" s="4">
        <v>2.8</v>
      </c>
      <c r="H7380" s="4">
        <v>0.20614831174855999</v>
      </c>
      <c r="I7380" s="4">
        <v>3.2</v>
      </c>
      <c r="J7380" s="4">
        <v>2.2999999999999998</v>
      </c>
      <c r="K7380" s="4">
        <v>2.625</v>
      </c>
      <c r="L7380" s="4">
        <v>2.8</v>
      </c>
      <c r="M7380" s="4">
        <v>30</v>
      </c>
    </row>
    <row r="7381" spans="1:13" x14ac:dyDescent="0.2">
      <c r="A7381" s="3">
        <v>42186</v>
      </c>
      <c r="B7381" t="s">
        <v>9690</v>
      </c>
      <c r="C7381" t="s">
        <v>3939</v>
      </c>
      <c r="D7381" t="s">
        <v>9691</v>
      </c>
      <c r="E7381" t="s">
        <v>3947</v>
      </c>
      <c r="F7381" s="4">
        <v>15.955625</v>
      </c>
      <c r="G7381" s="4">
        <v>15.955</v>
      </c>
      <c r="H7381" s="4">
        <v>0.243508461799055</v>
      </c>
      <c r="I7381" s="4">
        <v>16.37</v>
      </c>
      <c r="J7381" s="4">
        <v>15.5</v>
      </c>
      <c r="K7381" s="4">
        <v>15.755000000000001</v>
      </c>
      <c r="L7381" s="4">
        <v>16.155000000000001</v>
      </c>
      <c r="M7381" s="4">
        <v>32</v>
      </c>
    </row>
    <row r="7382" spans="1:13" x14ac:dyDescent="0.2">
      <c r="A7382" s="3">
        <v>42186</v>
      </c>
      <c r="B7382" t="s">
        <v>9692</v>
      </c>
      <c r="C7382" t="s">
        <v>3942</v>
      </c>
      <c r="D7382" t="s">
        <v>9693</v>
      </c>
      <c r="E7382" t="s">
        <v>3949</v>
      </c>
      <c r="F7382" s="4">
        <v>15.946</v>
      </c>
      <c r="G7382" s="4">
        <v>15.98</v>
      </c>
      <c r="H7382" s="4">
        <v>0.36547469132622601</v>
      </c>
      <c r="I7382" s="4">
        <v>16.8</v>
      </c>
      <c r="J7382" s="4">
        <v>15.2</v>
      </c>
      <c r="K7382" s="4">
        <v>15.68</v>
      </c>
      <c r="L7382" s="4">
        <v>16.22</v>
      </c>
      <c r="M7382" s="4">
        <v>33</v>
      </c>
    </row>
    <row r="7383" spans="1:13" x14ac:dyDescent="0.2">
      <c r="A7383" s="3">
        <v>42186</v>
      </c>
      <c r="B7383" t="s">
        <v>9694</v>
      </c>
      <c r="C7383" t="s">
        <v>3952</v>
      </c>
      <c r="D7383" t="s">
        <v>9695</v>
      </c>
      <c r="E7383" t="s">
        <v>3951</v>
      </c>
      <c r="F7383" s="4">
        <v>15.780875</v>
      </c>
      <c r="G7383" s="4">
        <v>15.8</v>
      </c>
      <c r="H7383" s="4">
        <v>0.33238723530476999</v>
      </c>
      <c r="I7383" s="4">
        <v>16.43</v>
      </c>
      <c r="J7383" s="4">
        <v>15.2</v>
      </c>
      <c r="K7383" s="4">
        <v>15.5175</v>
      </c>
      <c r="L7383" s="4">
        <v>16.010000000000002</v>
      </c>
      <c r="M7383" s="4">
        <v>32</v>
      </c>
    </row>
    <row r="7384" spans="1:13" x14ac:dyDescent="0.2">
      <c r="A7384" s="3">
        <v>42186</v>
      </c>
      <c r="B7384" t="s">
        <v>9644</v>
      </c>
      <c r="C7384" t="s">
        <v>3936</v>
      </c>
      <c r="D7384" t="s">
        <v>9645</v>
      </c>
      <c r="E7384" t="s">
        <v>3935</v>
      </c>
      <c r="F7384" s="4">
        <v>15.6447575757576</v>
      </c>
      <c r="G7384" s="4">
        <v>15.6</v>
      </c>
      <c r="H7384" s="4">
        <v>0.38952543484853402</v>
      </c>
      <c r="I7384" s="4">
        <v>16.5</v>
      </c>
      <c r="J7384" s="4">
        <v>14.98</v>
      </c>
      <c r="K7384" s="4">
        <v>15.42</v>
      </c>
      <c r="L7384" s="4">
        <v>15.9</v>
      </c>
      <c r="M7384" s="4">
        <v>33</v>
      </c>
    </row>
    <row r="7385" spans="1:13" x14ac:dyDescent="0.2">
      <c r="A7385" s="3">
        <v>42186</v>
      </c>
      <c r="B7385" t="s">
        <v>9680</v>
      </c>
      <c r="C7385" t="s">
        <v>3939</v>
      </c>
      <c r="D7385" t="s">
        <v>9681</v>
      </c>
      <c r="E7385" t="s">
        <v>3938</v>
      </c>
      <c r="F7385" s="4">
        <v>15.366625000000001</v>
      </c>
      <c r="G7385" s="4">
        <v>15.37</v>
      </c>
      <c r="H7385" s="4">
        <v>0.52931908481405299</v>
      </c>
      <c r="I7385" s="4">
        <v>16.579999999999998</v>
      </c>
      <c r="J7385" s="4">
        <v>13.84</v>
      </c>
      <c r="K7385" s="4">
        <v>15.1</v>
      </c>
      <c r="L7385" s="4">
        <v>15.5</v>
      </c>
      <c r="M7385" s="4">
        <v>32</v>
      </c>
    </row>
    <row r="7386" spans="1:13" x14ac:dyDescent="0.2">
      <c r="A7386" s="3">
        <v>42186</v>
      </c>
      <c r="B7386" t="s">
        <v>10183</v>
      </c>
      <c r="C7386" t="s">
        <v>3579</v>
      </c>
      <c r="D7386" t="s">
        <v>10184</v>
      </c>
      <c r="E7386" t="s">
        <v>3578</v>
      </c>
      <c r="F7386" s="4">
        <v>2.54542857142857</v>
      </c>
      <c r="G7386" s="4">
        <v>2.5299999999999998</v>
      </c>
      <c r="H7386" s="4">
        <v>0.196219307935592</v>
      </c>
      <c r="I7386" s="4">
        <v>2.9</v>
      </c>
      <c r="J7386" s="4">
        <v>1.9</v>
      </c>
      <c r="K7386" s="4">
        <v>2.5</v>
      </c>
      <c r="L7386" s="4">
        <v>2.7</v>
      </c>
      <c r="M7386" s="4">
        <v>35</v>
      </c>
    </row>
    <row r="7387" spans="1:13" x14ac:dyDescent="0.2">
      <c r="A7387" s="3">
        <v>42186</v>
      </c>
      <c r="B7387" t="s">
        <v>10201</v>
      </c>
      <c r="C7387" t="s">
        <v>3582</v>
      </c>
      <c r="D7387" t="s">
        <v>10202</v>
      </c>
      <c r="E7387" t="s">
        <v>3581</v>
      </c>
      <c r="F7387" s="4">
        <v>3.1876470588235302</v>
      </c>
      <c r="G7387" s="4">
        <v>3.2</v>
      </c>
      <c r="H7387" s="4">
        <v>0.353913692813353</v>
      </c>
      <c r="I7387" s="4">
        <v>4</v>
      </c>
      <c r="J7387" s="4">
        <v>2.4</v>
      </c>
      <c r="K7387" s="4">
        <v>3.0249999999999999</v>
      </c>
      <c r="L7387" s="4">
        <v>3.4</v>
      </c>
      <c r="M7387" s="4">
        <v>34</v>
      </c>
    </row>
    <row r="7388" spans="1:13" x14ac:dyDescent="0.2">
      <c r="A7388" s="3">
        <v>42186</v>
      </c>
      <c r="B7388" t="s">
        <v>10233</v>
      </c>
      <c r="C7388" t="s">
        <v>3585</v>
      </c>
      <c r="D7388" t="s">
        <v>10234</v>
      </c>
      <c r="E7388" t="s">
        <v>3584</v>
      </c>
      <c r="F7388" s="4">
        <v>3.6555555555555599</v>
      </c>
      <c r="G7388" s="4">
        <v>3.6</v>
      </c>
      <c r="H7388" s="4">
        <v>0.312032213984554</v>
      </c>
      <c r="I7388" s="4">
        <v>4.3</v>
      </c>
      <c r="J7388" s="4">
        <v>2.9</v>
      </c>
      <c r="K7388" s="4">
        <v>3.45</v>
      </c>
      <c r="L7388" s="4">
        <v>3.81</v>
      </c>
      <c r="M7388" s="4">
        <v>27</v>
      </c>
    </row>
    <row r="7389" spans="1:13" x14ac:dyDescent="0.2">
      <c r="A7389" s="3">
        <v>42186</v>
      </c>
      <c r="B7389" t="s">
        <v>10235</v>
      </c>
      <c r="C7389" t="s">
        <v>3600</v>
      </c>
      <c r="D7389" t="s">
        <v>10236</v>
      </c>
      <c r="E7389" t="s">
        <v>3599</v>
      </c>
      <c r="F7389" s="4">
        <v>2.8075475609090899</v>
      </c>
      <c r="G7389" s="4">
        <v>2.89</v>
      </c>
      <c r="H7389" s="4">
        <v>0.48558411512303701</v>
      </c>
      <c r="I7389" s="4">
        <v>3.76</v>
      </c>
      <c r="J7389" s="4">
        <v>1</v>
      </c>
      <c r="K7389" s="4">
        <v>2.5</v>
      </c>
      <c r="L7389" s="4">
        <v>3.1</v>
      </c>
      <c r="M7389" s="4">
        <v>33</v>
      </c>
    </row>
    <row r="7390" spans="1:13" x14ac:dyDescent="0.2">
      <c r="A7390" s="3">
        <v>42186</v>
      </c>
      <c r="B7390" t="s">
        <v>10205</v>
      </c>
      <c r="C7390" t="s">
        <v>3591</v>
      </c>
      <c r="D7390" t="s">
        <v>10206</v>
      </c>
      <c r="E7390" t="s">
        <v>3590</v>
      </c>
      <c r="F7390" s="4">
        <v>2.3607367882352901</v>
      </c>
      <c r="G7390" s="4">
        <v>2.2999999999999998</v>
      </c>
      <c r="H7390" s="4">
        <v>0.344242285952431</v>
      </c>
      <c r="I7390" s="4">
        <v>3.1</v>
      </c>
      <c r="J7390" s="4">
        <v>1.84</v>
      </c>
      <c r="K7390" s="4">
        <v>2.1</v>
      </c>
      <c r="L7390" s="4">
        <v>2.6</v>
      </c>
      <c r="M7390" s="4">
        <v>34</v>
      </c>
    </row>
    <row r="7391" spans="1:13" x14ac:dyDescent="0.2">
      <c r="A7391" s="3">
        <v>42186</v>
      </c>
      <c r="B7391" t="s">
        <v>10237</v>
      </c>
      <c r="C7391" t="s">
        <v>3603</v>
      </c>
      <c r="D7391" t="s">
        <v>10238</v>
      </c>
      <c r="E7391" t="s">
        <v>3602</v>
      </c>
      <c r="F7391" s="4">
        <v>3.26105785878788</v>
      </c>
      <c r="G7391" s="4">
        <v>3.2</v>
      </c>
      <c r="H7391" s="4">
        <v>0.565536253780072</v>
      </c>
      <c r="I7391" s="4">
        <v>4.8</v>
      </c>
      <c r="J7391" s="4">
        <v>2.2000000000000002</v>
      </c>
      <c r="K7391" s="4">
        <v>3</v>
      </c>
      <c r="L7391" s="4">
        <v>3.55</v>
      </c>
      <c r="M7391" s="4">
        <v>33</v>
      </c>
    </row>
    <row r="7392" spans="1:13" x14ac:dyDescent="0.2">
      <c r="A7392" s="3">
        <v>42186</v>
      </c>
      <c r="B7392" t="s">
        <v>10207</v>
      </c>
      <c r="C7392" t="s">
        <v>3594</v>
      </c>
      <c r="D7392" t="s">
        <v>10208</v>
      </c>
      <c r="E7392" t="s">
        <v>3593</v>
      </c>
      <c r="F7392" s="4">
        <v>2.6194801891176498</v>
      </c>
      <c r="G7392" s="4">
        <v>2.65</v>
      </c>
      <c r="H7392" s="4">
        <v>0.35233165689930601</v>
      </c>
      <c r="I7392" s="4">
        <v>3.17</v>
      </c>
      <c r="J7392" s="4">
        <v>1.3</v>
      </c>
      <c r="K7392" s="4">
        <v>2.5</v>
      </c>
      <c r="L7392" s="4">
        <v>2.8</v>
      </c>
      <c r="M7392" s="4">
        <v>34</v>
      </c>
    </row>
    <row r="7393" spans="1:13" x14ac:dyDescent="0.2">
      <c r="A7393" s="3">
        <v>42186</v>
      </c>
      <c r="B7393" t="s">
        <v>10239</v>
      </c>
      <c r="C7393" t="s">
        <v>3606</v>
      </c>
      <c r="D7393" t="s">
        <v>10240</v>
      </c>
      <c r="E7393" t="s">
        <v>3605</v>
      </c>
      <c r="F7393" s="4">
        <v>3.2655773531249999</v>
      </c>
      <c r="G7393" s="4">
        <v>3.3</v>
      </c>
      <c r="H7393" s="4">
        <v>0.390997631415064</v>
      </c>
      <c r="I7393" s="4">
        <v>4.3</v>
      </c>
      <c r="J7393" s="4">
        <v>2.4</v>
      </c>
      <c r="K7393" s="4">
        <v>3.1</v>
      </c>
      <c r="L7393" s="4">
        <v>3.4624999999999999</v>
      </c>
      <c r="M7393" s="4">
        <v>32</v>
      </c>
    </row>
    <row r="7394" spans="1:13" x14ac:dyDescent="0.2">
      <c r="A7394" s="3">
        <v>42186</v>
      </c>
      <c r="B7394" t="s">
        <v>10209</v>
      </c>
      <c r="C7394" t="s">
        <v>3597</v>
      </c>
      <c r="D7394" t="s">
        <v>10210</v>
      </c>
      <c r="E7394" t="s">
        <v>3596</v>
      </c>
      <c r="F7394" s="4">
        <v>2.6925172632352901</v>
      </c>
      <c r="G7394" s="4">
        <v>2.7</v>
      </c>
      <c r="H7394" s="4">
        <v>0.35780120628079098</v>
      </c>
      <c r="I7394" s="4">
        <v>3.2</v>
      </c>
      <c r="J7394" s="4">
        <v>1.6</v>
      </c>
      <c r="K7394" s="4">
        <v>2.5366902124999999</v>
      </c>
      <c r="L7394" s="4">
        <v>2.9</v>
      </c>
      <c r="M7394" s="4">
        <v>34</v>
      </c>
    </row>
    <row r="7395" spans="1:13" x14ac:dyDescent="0.2">
      <c r="A7395" s="3">
        <v>42186</v>
      </c>
      <c r="B7395" t="s">
        <v>10241</v>
      </c>
      <c r="C7395" t="s">
        <v>3609</v>
      </c>
      <c r="D7395" t="s">
        <v>10242</v>
      </c>
      <c r="E7395" t="s">
        <v>3608</v>
      </c>
      <c r="F7395" s="4">
        <v>3.4899571725</v>
      </c>
      <c r="G7395" s="4">
        <v>3.4</v>
      </c>
      <c r="H7395" s="4">
        <v>0.51601792127922197</v>
      </c>
      <c r="I7395" s="4">
        <v>4.5599999999999996</v>
      </c>
      <c r="J7395" s="4">
        <v>2.4</v>
      </c>
      <c r="K7395" s="4">
        <v>3.2</v>
      </c>
      <c r="L7395" s="4">
        <v>3.8125</v>
      </c>
      <c r="M7395" s="4">
        <v>32</v>
      </c>
    </row>
    <row r="7396" spans="1:13" x14ac:dyDescent="0.2">
      <c r="A7396" s="3">
        <v>42186</v>
      </c>
      <c r="B7396" t="s">
        <v>10243</v>
      </c>
      <c r="C7396" t="s">
        <v>3876</v>
      </c>
      <c r="D7396" t="s">
        <v>10244</v>
      </c>
      <c r="E7396" t="s">
        <v>3875</v>
      </c>
      <c r="F7396" s="4">
        <v>0.71888888888888902</v>
      </c>
      <c r="G7396" s="4">
        <v>0.72</v>
      </c>
      <c r="H7396" s="4">
        <v>0.41658116769850001</v>
      </c>
      <c r="I7396" s="4">
        <v>1.97</v>
      </c>
      <c r="J7396" s="4">
        <v>0.1</v>
      </c>
      <c r="K7396" s="4">
        <v>0.5</v>
      </c>
      <c r="L7396" s="4">
        <v>0.9</v>
      </c>
      <c r="M7396" s="4">
        <v>18</v>
      </c>
    </row>
    <row r="7397" spans="1:13" x14ac:dyDescent="0.2">
      <c r="A7397" s="3">
        <v>42186</v>
      </c>
      <c r="B7397" t="s">
        <v>10217</v>
      </c>
      <c r="C7397" t="s">
        <v>3867</v>
      </c>
      <c r="D7397" t="s">
        <v>10218</v>
      </c>
      <c r="E7397" t="s">
        <v>3866</v>
      </c>
      <c r="F7397" s="4">
        <v>0.53200000000000003</v>
      </c>
      <c r="G7397" s="4">
        <v>0.47499999999999998</v>
      </c>
      <c r="H7397" s="4">
        <v>0.405275734596375</v>
      </c>
      <c r="I7397" s="4">
        <v>1.9</v>
      </c>
      <c r="J7397" s="4">
        <v>0</v>
      </c>
      <c r="K7397" s="4">
        <v>0.3075</v>
      </c>
      <c r="L7397" s="4">
        <v>0.63249999999999995</v>
      </c>
      <c r="M7397" s="4">
        <v>20</v>
      </c>
    </row>
    <row r="7398" spans="1:13" x14ac:dyDescent="0.2">
      <c r="A7398" s="3">
        <v>42186</v>
      </c>
      <c r="B7398" t="s">
        <v>10245</v>
      </c>
      <c r="C7398" t="s">
        <v>3879</v>
      </c>
      <c r="D7398" t="s">
        <v>10246</v>
      </c>
      <c r="E7398" t="s">
        <v>3878</v>
      </c>
      <c r="F7398" s="4">
        <v>0.66555555555555601</v>
      </c>
      <c r="G7398" s="4">
        <v>0.85</v>
      </c>
      <c r="H7398" s="4">
        <v>0.52913049899558795</v>
      </c>
      <c r="I7398" s="4">
        <v>1.1000000000000001</v>
      </c>
      <c r="J7398" s="4">
        <v>-0.93</v>
      </c>
      <c r="K7398" s="4">
        <v>0.65</v>
      </c>
      <c r="L7398" s="4">
        <v>0.99</v>
      </c>
      <c r="M7398" s="4">
        <v>18</v>
      </c>
    </row>
    <row r="7399" spans="1:13" x14ac:dyDescent="0.2">
      <c r="A7399" s="3">
        <v>42186</v>
      </c>
      <c r="B7399" t="s">
        <v>10221</v>
      </c>
      <c r="C7399" t="s">
        <v>3870</v>
      </c>
      <c r="D7399" t="s">
        <v>10222</v>
      </c>
      <c r="E7399" t="s">
        <v>3869</v>
      </c>
      <c r="F7399" s="4">
        <v>0.93400000000000005</v>
      </c>
      <c r="G7399" s="4">
        <v>0.91500000000000004</v>
      </c>
      <c r="H7399" s="4">
        <v>0.34562529147222898</v>
      </c>
      <c r="I7399" s="4">
        <v>1.7</v>
      </c>
      <c r="J7399" s="4">
        <v>0.38</v>
      </c>
      <c r="K7399" s="4">
        <v>0.7</v>
      </c>
      <c r="L7399" s="4">
        <v>1.0375000000000001</v>
      </c>
      <c r="M7399" s="4">
        <v>20</v>
      </c>
    </row>
    <row r="7400" spans="1:13" x14ac:dyDescent="0.2">
      <c r="A7400" s="3">
        <v>42186</v>
      </c>
      <c r="B7400" t="s">
        <v>10247</v>
      </c>
      <c r="C7400" t="s">
        <v>3882</v>
      </c>
      <c r="D7400" t="s">
        <v>10248</v>
      </c>
      <c r="E7400" t="s">
        <v>3881</v>
      </c>
      <c r="F7400" s="4">
        <v>0.98333333333333295</v>
      </c>
      <c r="G7400" s="4">
        <v>0.95</v>
      </c>
      <c r="H7400" s="4">
        <v>0.28058761869459897</v>
      </c>
      <c r="I7400" s="4">
        <v>1.7</v>
      </c>
      <c r="J7400" s="4">
        <v>0.49</v>
      </c>
      <c r="K7400" s="4">
        <v>0.8</v>
      </c>
      <c r="L7400" s="4">
        <v>1.175</v>
      </c>
      <c r="M7400" s="4">
        <v>18</v>
      </c>
    </row>
    <row r="7401" spans="1:13" x14ac:dyDescent="0.2">
      <c r="A7401" s="3">
        <v>42186</v>
      </c>
      <c r="B7401" t="s">
        <v>10225</v>
      </c>
      <c r="C7401" t="s">
        <v>3873</v>
      </c>
      <c r="D7401" t="s">
        <v>10226</v>
      </c>
      <c r="E7401" t="s">
        <v>3872</v>
      </c>
      <c r="F7401" s="4">
        <v>0.85399999999999998</v>
      </c>
      <c r="G7401" s="4">
        <v>0.83</v>
      </c>
      <c r="H7401" s="4">
        <v>0.35058447439128099</v>
      </c>
      <c r="I7401" s="4">
        <v>1.8</v>
      </c>
      <c r="J7401" s="4">
        <v>0.15</v>
      </c>
      <c r="K7401" s="4">
        <v>0.7</v>
      </c>
      <c r="L7401" s="4">
        <v>1.02</v>
      </c>
      <c r="M7401" s="4">
        <v>20</v>
      </c>
    </row>
    <row r="7402" spans="1:13" x14ac:dyDescent="0.2">
      <c r="A7402" s="3">
        <v>42186</v>
      </c>
      <c r="B7402" t="s">
        <v>10249</v>
      </c>
      <c r="C7402" t="s">
        <v>3885</v>
      </c>
      <c r="D7402" t="s">
        <v>10250</v>
      </c>
      <c r="E7402" t="s">
        <v>3884</v>
      </c>
      <c r="F7402" s="4">
        <v>0.93555555555555603</v>
      </c>
      <c r="G7402" s="4">
        <v>0.9</v>
      </c>
      <c r="H7402" s="4">
        <v>0.20892504206680099</v>
      </c>
      <c r="I7402" s="4">
        <v>1.43</v>
      </c>
      <c r="J7402" s="4">
        <v>0.6</v>
      </c>
      <c r="K7402" s="4">
        <v>0.8</v>
      </c>
      <c r="L7402" s="4">
        <v>1.0900000000000001</v>
      </c>
      <c r="M7402" s="4">
        <v>18</v>
      </c>
    </row>
    <row r="7403" spans="1:13" x14ac:dyDescent="0.2">
      <c r="A7403" s="3">
        <v>42217</v>
      </c>
      <c r="B7403" t="s">
        <v>9634</v>
      </c>
      <c r="C7403" t="s">
        <v>3927</v>
      </c>
      <c r="D7403" t="s">
        <v>9635</v>
      </c>
      <c r="E7403" t="s">
        <v>3926</v>
      </c>
      <c r="F7403" s="4">
        <v>6.2591304347826098</v>
      </c>
      <c r="G7403" s="4">
        <v>6.3</v>
      </c>
      <c r="H7403" s="4">
        <v>0.28032307730185901</v>
      </c>
      <c r="I7403" s="4">
        <v>6.76</v>
      </c>
      <c r="J7403" s="4">
        <v>5.6</v>
      </c>
      <c r="K7403" s="4">
        <v>6.1749999999999998</v>
      </c>
      <c r="L7403" s="4">
        <v>6.4</v>
      </c>
      <c r="M7403" s="4">
        <v>23</v>
      </c>
    </row>
    <row r="7404" spans="1:13" x14ac:dyDescent="0.2">
      <c r="A7404" s="3">
        <v>42217</v>
      </c>
      <c r="B7404" t="s">
        <v>9646</v>
      </c>
      <c r="C7404" t="s">
        <v>3930</v>
      </c>
      <c r="D7404" t="s">
        <v>9647</v>
      </c>
      <c r="E7404" t="s">
        <v>3929</v>
      </c>
      <c r="F7404" s="4">
        <v>6.7309090909090896</v>
      </c>
      <c r="G7404" s="4">
        <v>6.69</v>
      </c>
      <c r="H7404" s="4">
        <v>0.40091453893874601</v>
      </c>
      <c r="I7404" s="4">
        <v>7.51</v>
      </c>
      <c r="J7404" s="4">
        <v>5.91</v>
      </c>
      <c r="K7404" s="4">
        <v>6.4850000000000003</v>
      </c>
      <c r="L7404" s="4">
        <v>7</v>
      </c>
      <c r="M7404" s="4">
        <v>22</v>
      </c>
    </row>
    <row r="7405" spans="1:13" x14ac:dyDescent="0.2">
      <c r="A7405" s="3">
        <v>42217</v>
      </c>
      <c r="B7405" t="s">
        <v>9670</v>
      </c>
      <c r="C7405" t="s">
        <v>3933</v>
      </c>
      <c r="D7405" t="s">
        <v>9671</v>
      </c>
      <c r="E7405" t="s">
        <v>3932</v>
      </c>
      <c r="F7405" s="4">
        <v>7.05</v>
      </c>
      <c r="G7405" s="4">
        <v>6.95</v>
      </c>
      <c r="H7405" s="4">
        <v>0.76105920342054301</v>
      </c>
      <c r="I7405" s="4">
        <v>8.6</v>
      </c>
      <c r="J7405" s="4">
        <v>5.37</v>
      </c>
      <c r="K7405" s="4">
        <v>6.625</v>
      </c>
      <c r="L7405" s="4">
        <v>7.35</v>
      </c>
      <c r="M7405" s="4">
        <v>19</v>
      </c>
    </row>
    <row r="7406" spans="1:13" x14ac:dyDescent="0.2">
      <c r="A7406" s="3">
        <v>42217</v>
      </c>
      <c r="B7406" t="s">
        <v>9604</v>
      </c>
      <c r="C7406" t="s">
        <v>3918</v>
      </c>
      <c r="D7406" t="s">
        <v>9605</v>
      </c>
      <c r="E7406" t="s">
        <v>3917</v>
      </c>
      <c r="F7406" s="4">
        <v>3.3984848484848502</v>
      </c>
      <c r="G7406" s="4">
        <v>3.48</v>
      </c>
      <c r="H7406" s="4">
        <v>0.20056359982748001</v>
      </c>
      <c r="I7406" s="4">
        <v>3.8</v>
      </c>
      <c r="J7406" s="4">
        <v>2.95</v>
      </c>
      <c r="K7406" s="4">
        <v>3.25</v>
      </c>
      <c r="L7406" s="4">
        <v>3.5</v>
      </c>
      <c r="M7406" s="4">
        <v>33</v>
      </c>
    </row>
    <row r="7407" spans="1:13" x14ac:dyDescent="0.2">
      <c r="A7407" s="3">
        <v>42217</v>
      </c>
      <c r="B7407" t="s">
        <v>9636</v>
      </c>
      <c r="C7407" t="s">
        <v>3921</v>
      </c>
      <c r="D7407" t="s">
        <v>9637</v>
      </c>
      <c r="E7407" t="s">
        <v>3920</v>
      </c>
      <c r="F7407" s="4">
        <v>4.1921875000000002</v>
      </c>
      <c r="G7407" s="4">
        <v>4.16</v>
      </c>
      <c r="H7407" s="4">
        <v>0.49866100952386</v>
      </c>
      <c r="I7407" s="4">
        <v>6</v>
      </c>
      <c r="J7407" s="4">
        <v>3.39</v>
      </c>
      <c r="K7407" s="4">
        <v>3.9</v>
      </c>
      <c r="L7407" s="4">
        <v>4.5</v>
      </c>
      <c r="M7407" s="4">
        <v>32</v>
      </c>
    </row>
    <row r="7408" spans="1:13" x14ac:dyDescent="0.2">
      <c r="A7408" s="3">
        <v>42217</v>
      </c>
      <c r="B7408" t="s">
        <v>9672</v>
      </c>
      <c r="C7408" t="s">
        <v>3924</v>
      </c>
      <c r="D7408" t="s">
        <v>9673</v>
      </c>
      <c r="E7408" t="s">
        <v>3923</v>
      </c>
      <c r="F7408" s="4">
        <v>4.8053846153846198</v>
      </c>
      <c r="G7408" s="4">
        <v>4.6900000000000004</v>
      </c>
      <c r="H7408" s="4">
        <v>0.67735503700337696</v>
      </c>
      <c r="I7408" s="4">
        <v>6.5</v>
      </c>
      <c r="J7408" s="4">
        <v>3.4</v>
      </c>
      <c r="K7408" s="4">
        <v>4.5</v>
      </c>
      <c r="L7408" s="4">
        <v>5.1574999999999998</v>
      </c>
      <c r="M7408" s="4">
        <v>26</v>
      </c>
    </row>
    <row r="7409" spans="1:13" x14ac:dyDescent="0.2">
      <c r="A7409" s="3">
        <v>42217</v>
      </c>
      <c r="B7409" t="s">
        <v>10195</v>
      </c>
      <c r="C7409" t="s">
        <v>3988</v>
      </c>
      <c r="D7409" t="s">
        <v>10196</v>
      </c>
      <c r="E7409" t="s">
        <v>3987</v>
      </c>
      <c r="F7409" s="4">
        <v>4.09066666666667</v>
      </c>
      <c r="G7409" s="4">
        <v>4.1050000000000004</v>
      </c>
      <c r="H7409" s="4">
        <v>0.34352064971644602</v>
      </c>
      <c r="I7409" s="4">
        <v>4.8</v>
      </c>
      <c r="J7409" s="4">
        <v>3.5</v>
      </c>
      <c r="K7409" s="4">
        <v>3.8624999999999998</v>
      </c>
      <c r="L7409" s="4">
        <v>4.3</v>
      </c>
      <c r="M7409" s="4">
        <v>30</v>
      </c>
    </row>
    <row r="7410" spans="1:13" x14ac:dyDescent="0.2">
      <c r="A7410" s="3">
        <v>42217</v>
      </c>
      <c r="B7410" t="s">
        <v>10227</v>
      </c>
      <c r="C7410" t="s">
        <v>3991</v>
      </c>
      <c r="D7410" t="s">
        <v>10228</v>
      </c>
      <c r="E7410" t="s">
        <v>3990</v>
      </c>
      <c r="F7410" s="4">
        <v>4.0072413793103401</v>
      </c>
      <c r="G7410" s="4">
        <v>4.0999999999999996</v>
      </c>
      <c r="H7410" s="4">
        <v>0.45633553250497699</v>
      </c>
      <c r="I7410" s="4">
        <v>5.5</v>
      </c>
      <c r="J7410" s="4">
        <v>3.2</v>
      </c>
      <c r="K7410" s="4">
        <v>3.7</v>
      </c>
      <c r="L7410" s="4">
        <v>4.2</v>
      </c>
      <c r="M7410" s="4">
        <v>29</v>
      </c>
    </row>
    <row r="7411" spans="1:13" x14ac:dyDescent="0.2">
      <c r="A7411" s="3">
        <v>42217</v>
      </c>
      <c r="B7411" t="s">
        <v>10197</v>
      </c>
      <c r="C7411" t="s">
        <v>3994</v>
      </c>
      <c r="D7411" t="s">
        <v>10198</v>
      </c>
      <c r="E7411" t="s">
        <v>3993</v>
      </c>
      <c r="F7411" s="4">
        <v>4.4071875</v>
      </c>
      <c r="G7411" s="4">
        <v>4.4000000000000004</v>
      </c>
      <c r="H7411" s="4">
        <v>0.151343113167484</v>
      </c>
      <c r="I7411" s="4">
        <v>4.8</v>
      </c>
      <c r="J7411" s="4">
        <v>4.0999999999999996</v>
      </c>
      <c r="K7411" s="4">
        <v>4.3</v>
      </c>
      <c r="L7411" s="4">
        <v>4.5</v>
      </c>
      <c r="M7411" s="4">
        <v>32</v>
      </c>
    </row>
    <row r="7412" spans="1:13" x14ac:dyDescent="0.2">
      <c r="A7412" s="3">
        <v>42217</v>
      </c>
      <c r="B7412" t="s">
        <v>10229</v>
      </c>
      <c r="C7412" t="s">
        <v>3997</v>
      </c>
      <c r="D7412" t="s">
        <v>10230</v>
      </c>
      <c r="E7412" t="s">
        <v>3996</v>
      </c>
      <c r="F7412" s="4">
        <v>4.2880645161290296</v>
      </c>
      <c r="G7412" s="4">
        <v>4.3</v>
      </c>
      <c r="H7412" s="4">
        <v>0.32095087219945601</v>
      </c>
      <c r="I7412" s="4">
        <v>5.2</v>
      </c>
      <c r="J7412" s="4">
        <v>3.6</v>
      </c>
      <c r="K7412" s="4">
        <v>4.1500000000000004</v>
      </c>
      <c r="L7412" s="4">
        <v>4.4050000000000002</v>
      </c>
      <c r="M7412" s="4">
        <v>31</v>
      </c>
    </row>
    <row r="7413" spans="1:13" x14ac:dyDescent="0.2">
      <c r="A7413" s="3">
        <v>42217</v>
      </c>
      <c r="B7413" t="s">
        <v>7758</v>
      </c>
      <c r="C7413" t="s">
        <v>3900</v>
      </c>
      <c r="D7413" t="s">
        <v>7759</v>
      </c>
      <c r="E7413" t="s">
        <v>3899</v>
      </c>
      <c r="F7413" s="4">
        <v>3.5339393939393902</v>
      </c>
      <c r="G7413" s="4">
        <v>3.5</v>
      </c>
      <c r="H7413" s="4">
        <v>0.193890100861599</v>
      </c>
      <c r="I7413" s="4">
        <v>4</v>
      </c>
      <c r="J7413" s="4">
        <v>3.25</v>
      </c>
      <c r="K7413" s="4">
        <v>3.5</v>
      </c>
      <c r="L7413" s="4">
        <v>3.75</v>
      </c>
      <c r="M7413" s="4">
        <v>33</v>
      </c>
    </row>
    <row r="7414" spans="1:13" x14ac:dyDescent="0.2">
      <c r="A7414" s="3">
        <v>42217</v>
      </c>
      <c r="B7414" t="s">
        <v>7864</v>
      </c>
      <c r="C7414" t="s">
        <v>3912</v>
      </c>
      <c r="D7414" t="s">
        <v>7865</v>
      </c>
      <c r="E7414" t="s">
        <v>3911</v>
      </c>
      <c r="F7414" s="4">
        <v>4.3661538461538498</v>
      </c>
      <c r="G7414" s="4">
        <v>4.3150000000000004</v>
      </c>
      <c r="H7414" s="4">
        <v>0.38416743144703902</v>
      </c>
      <c r="I7414" s="4">
        <v>5.46</v>
      </c>
      <c r="J7414" s="4">
        <v>3.5</v>
      </c>
      <c r="K7414" s="4">
        <v>4.25</v>
      </c>
      <c r="L7414" s="4">
        <v>4.5</v>
      </c>
      <c r="M7414" s="4">
        <v>26</v>
      </c>
    </row>
    <row r="7415" spans="1:13" x14ac:dyDescent="0.2">
      <c r="A7415" s="3">
        <v>42217</v>
      </c>
      <c r="B7415" t="s">
        <v>7784</v>
      </c>
      <c r="C7415" t="s">
        <v>3903</v>
      </c>
      <c r="D7415" t="s">
        <v>7785</v>
      </c>
      <c r="E7415" t="s">
        <v>3902</v>
      </c>
      <c r="F7415" s="4">
        <v>3.7957575757575799</v>
      </c>
      <c r="G7415" s="4">
        <v>3.75</v>
      </c>
      <c r="H7415" s="4">
        <v>0.23746092182491699</v>
      </c>
      <c r="I7415" s="4">
        <v>4.29</v>
      </c>
      <c r="J7415" s="4">
        <v>3.25</v>
      </c>
      <c r="K7415" s="4">
        <v>3.75</v>
      </c>
      <c r="L7415" s="4">
        <v>4</v>
      </c>
      <c r="M7415" s="4">
        <v>33</v>
      </c>
    </row>
    <row r="7416" spans="1:13" x14ac:dyDescent="0.2">
      <c r="A7416" s="3">
        <v>42217</v>
      </c>
      <c r="B7416" t="s">
        <v>7890</v>
      </c>
      <c r="C7416" t="s">
        <v>3915</v>
      </c>
      <c r="D7416" t="s">
        <v>7891</v>
      </c>
      <c r="E7416" t="s">
        <v>3914</v>
      </c>
      <c r="F7416" s="4">
        <v>4.4954166666666699</v>
      </c>
      <c r="G7416" s="4">
        <v>4.5</v>
      </c>
      <c r="H7416" s="4">
        <v>0.412405237248686</v>
      </c>
      <c r="I7416" s="4">
        <v>5.5</v>
      </c>
      <c r="J7416" s="4">
        <v>3.5</v>
      </c>
      <c r="K7416" s="4">
        <v>4.25</v>
      </c>
      <c r="L7416" s="4">
        <v>4.6150000000000002</v>
      </c>
      <c r="M7416" s="4">
        <v>24</v>
      </c>
    </row>
    <row r="7417" spans="1:13" x14ac:dyDescent="0.2">
      <c r="A7417" s="3">
        <v>42217</v>
      </c>
      <c r="B7417" t="s">
        <v>7712</v>
      </c>
      <c r="C7417" t="s">
        <v>3894</v>
      </c>
      <c r="D7417" t="s">
        <v>7713</v>
      </c>
      <c r="E7417" t="s">
        <v>3893</v>
      </c>
      <c r="F7417" s="4">
        <v>3.1835714285714301</v>
      </c>
      <c r="G7417" s="4">
        <v>3.25</v>
      </c>
      <c r="H7417" s="4">
        <v>0.15115035088093101</v>
      </c>
      <c r="I7417" s="4">
        <v>3.5</v>
      </c>
      <c r="J7417" s="4">
        <v>3</v>
      </c>
      <c r="K7417" s="4">
        <v>3</v>
      </c>
      <c r="L7417" s="4">
        <v>3.25</v>
      </c>
      <c r="M7417" s="4">
        <v>35</v>
      </c>
    </row>
    <row r="7418" spans="1:13" x14ac:dyDescent="0.2">
      <c r="A7418" s="3">
        <v>42217</v>
      </c>
      <c r="B7418" t="s">
        <v>7810</v>
      </c>
      <c r="C7418" t="s">
        <v>3906</v>
      </c>
      <c r="D7418" t="s">
        <v>7811</v>
      </c>
      <c r="E7418" t="s">
        <v>3905</v>
      </c>
      <c r="F7418" s="4">
        <v>3.99242424242424</v>
      </c>
      <c r="G7418" s="4">
        <v>4</v>
      </c>
      <c r="H7418" s="4">
        <v>0.251620129150947</v>
      </c>
      <c r="I7418" s="4">
        <v>4.58</v>
      </c>
      <c r="J7418" s="4">
        <v>3.5</v>
      </c>
      <c r="K7418" s="4">
        <v>3.94</v>
      </c>
      <c r="L7418" s="4">
        <v>4</v>
      </c>
      <c r="M7418" s="4">
        <v>33</v>
      </c>
    </row>
    <row r="7419" spans="1:13" x14ac:dyDescent="0.2">
      <c r="A7419" s="3">
        <v>42217</v>
      </c>
      <c r="B7419" t="s">
        <v>7730</v>
      </c>
      <c r="C7419" t="s">
        <v>3897</v>
      </c>
      <c r="D7419" t="s">
        <v>7731</v>
      </c>
      <c r="E7419" t="s">
        <v>3896</v>
      </c>
      <c r="F7419" s="4">
        <v>3.3442857142857099</v>
      </c>
      <c r="G7419" s="4">
        <v>3.25</v>
      </c>
      <c r="H7419" s="4">
        <v>0.181323333469535</v>
      </c>
      <c r="I7419" s="4">
        <v>3.75</v>
      </c>
      <c r="J7419" s="4">
        <v>3</v>
      </c>
      <c r="K7419" s="4">
        <v>3.25</v>
      </c>
      <c r="L7419" s="4">
        <v>3.5</v>
      </c>
      <c r="M7419" s="4">
        <v>35</v>
      </c>
    </row>
    <row r="7420" spans="1:13" x14ac:dyDescent="0.2">
      <c r="A7420" s="3">
        <v>42217</v>
      </c>
      <c r="B7420" t="s">
        <v>7836</v>
      </c>
      <c r="C7420" t="s">
        <v>3909</v>
      </c>
      <c r="D7420" t="s">
        <v>7837</v>
      </c>
      <c r="E7420" t="s">
        <v>3908</v>
      </c>
      <c r="F7420" s="4">
        <v>4.1281818181818197</v>
      </c>
      <c r="G7420" s="4">
        <v>4.12</v>
      </c>
      <c r="H7420" s="4">
        <v>0.33092157818596701</v>
      </c>
      <c r="I7420" s="4">
        <v>4.8600000000000003</v>
      </c>
      <c r="J7420" s="4">
        <v>3.5</v>
      </c>
      <c r="K7420" s="4">
        <v>4</v>
      </c>
      <c r="L7420" s="4">
        <v>4.25</v>
      </c>
      <c r="M7420" s="4">
        <v>33</v>
      </c>
    </row>
    <row r="7421" spans="1:13" x14ac:dyDescent="0.2">
      <c r="A7421" s="3">
        <v>42217</v>
      </c>
      <c r="B7421" t="s">
        <v>7908</v>
      </c>
      <c r="C7421" t="s">
        <v>3081</v>
      </c>
      <c r="D7421" t="s">
        <v>7909</v>
      </c>
      <c r="E7421" t="s">
        <v>3080</v>
      </c>
      <c r="F7421" s="4">
        <v>3.8244594594594599</v>
      </c>
      <c r="G7421" s="4">
        <v>3.81</v>
      </c>
      <c r="H7421" s="4">
        <v>0.45093080243934203</v>
      </c>
      <c r="I7421" s="4">
        <v>5.47</v>
      </c>
      <c r="J7421" s="4">
        <v>3.01</v>
      </c>
      <c r="K7421" s="4">
        <v>3.6</v>
      </c>
      <c r="L7421" s="4">
        <v>3.94</v>
      </c>
      <c r="M7421" s="4">
        <v>37</v>
      </c>
    </row>
    <row r="7422" spans="1:13" x14ac:dyDescent="0.2">
      <c r="A7422" s="3">
        <v>42217</v>
      </c>
      <c r="B7422" t="s">
        <v>9598</v>
      </c>
      <c r="C7422" t="s">
        <v>3072</v>
      </c>
      <c r="D7422" t="s">
        <v>9599</v>
      </c>
      <c r="E7422" t="s">
        <v>3071</v>
      </c>
      <c r="F7422" s="4">
        <v>2.82368421052632</v>
      </c>
      <c r="G7422" s="4">
        <v>2.79</v>
      </c>
      <c r="H7422" s="4">
        <v>0.21311614715076599</v>
      </c>
      <c r="I7422" s="4">
        <v>3.65</v>
      </c>
      <c r="J7422" s="4">
        <v>2.5</v>
      </c>
      <c r="K7422" s="4">
        <v>2.7025000000000001</v>
      </c>
      <c r="L7422" s="4">
        <v>2.9</v>
      </c>
      <c r="M7422" s="4">
        <v>38</v>
      </c>
    </row>
    <row r="7423" spans="1:13" x14ac:dyDescent="0.2">
      <c r="A7423" s="3">
        <v>42217</v>
      </c>
      <c r="B7423" t="s">
        <v>9638</v>
      </c>
      <c r="C7423" t="s">
        <v>3075</v>
      </c>
      <c r="D7423" t="s">
        <v>9639</v>
      </c>
      <c r="E7423" t="s">
        <v>3074</v>
      </c>
      <c r="F7423" s="4">
        <v>3.4352631578947399</v>
      </c>
      <c r="G7423" s="4">
        <v>3.395</v>
      </c>
      <c r="H7423" s="4">
        <v>0.36369527519692801</v>
      </c>
      <c r="I7423" s="4">
        <v>4.57</v>
      </c>
      <c r="J7423" s="4">
        <v>2.9</v>
      </c>
      <c r="K7423" s="4">
        <v>3.25</v>
      </c>
      <c r="L7423" s="4">
        <v>3.6</v>
      </c>
      <c r="M7423" s="4">
        <v>38</v>
      </c>
    </row>
    <row r="7424" spans="1:13" x14ac:dyDescent="0.2">
      <c r="A7424" s="3">
        <v>42217</v>
      </c>
      <c r="B7424" t="s">
        <v>7422</v>
      </c>
      <c r="C7424" t="s">
        <v>3102</v>
      </c>
      <c r="D7424" t="s">
        <v>7423</v>
      </c>
      <c r="E7424" t="s">
        <v>3101</v>
      </c>
      <c r="F7424" s="4">
        <v>3.4296875</v>
      </c>
      <c r="G7424" s="4">
        <v>3.46</v>
      </c>
      <c r="H7424" s="4">
        <v>0.25924809857143299</v>
      </c>
      <c r="I7424" s="4">
        <v>4.0999999999999996</v>
      </c>
      <c r="J7424" s="4">
        <v>3</v>
      </c>
      <c r="K7424" s="4">
        <v>3.2749999999999999</v>
      </c>
      <c r="L7424" s="4">
        <v>3.5150000000000001</v>
      </c>
      <c r="M7424" s="4">
        <v>32</v>
      </c>
    </row>
    <row r="7425" spans="1:13" x14ac:dyDescent="0.2">
      <c r="A7425" s="3">
        <v>42217</v>
      </c>
      <c r="B7425" t="s">
        <v>9674</v>
      </c>
      <c r="C7425" t="s">
        <v>3078</v>
      </c>
      <c r="D7425" t="s">
        <v>9675</v>
      </c>
      <c r="E7425" t="s">
        <v>3077</v>
      </c>
      <c r="F7425" s="4">
        <v>3.39636363636364</v>
      </c>
      <c r="G7425" s="4">
        <v>3.4</v>
      </c>
      <c r="H7425" s="4">
        <v>0.29590769445278597</v>
      </c>
      <c r="I7425" s="4">
        <v>4.09</v>
      </c>
      <c r="J7425" s="4">
        <v>2.76</v>
      </c>
      <c r="K7425" s="4">
        <v>3.23</v>
      </c>
      <c r="L7425" s="4">
        <v>3.53</v>
      </c>
      <c r="M7425" s="4">
        <v>33</v>
      </c>
    </row>
    <row r="7426" spans="1:13" x14ac:dyDescent="0.2">
      <c r="A7426" s="3">
        <v>42217</v>
      </c>
      <c r="B7426" t="s">
        <v>7848</v>
      </c>
      <c r="C7426" t="s">
        <v>3105</v>
      </c>
      <c r="D7426" t="s">
        <v>7849</v>
      </c>
      <c r="E7426" t="s">
        <v>3104</v>
      </c>
      <c r="F7426" s="4">
        <v>3.4065517241379299</v>
      </c>
      <c r="G7426" s="4">
        <v>3.5</v>
      </c>
      <c r="H7426" s="4">
        <v>0.266005852004223</v>
      </c>
      <c r="I7426" s="4">
        <v>3.95</v>
      </c>
      <c r="J7426" s="4">
        <v>3</v>
      </c>
      <c r="K7426" s="4">
        <v>3.2</v>
      </c>
      <c r="L7426" s="4">
        <v>3.53</v>
      </c>
      <c r="M7426" s="4">
        <v>29</v>
      </c>
    </row>
    <row r="7427" spans="1:13" x14ac:dyDescent="0.2">
      <c r="A7427" s="3">
        <v>42217</v>
      </c>
      <c r="B7427" t="s">
        <v>7850</v>
      </c>
      <c r="C7427" t="s">
        <v>3129</v>
      </c>
      <c r="D7427" t="s">
        <v>7851</v>
      </c>
      <c r="E7427" t="s">
        <v>3128</v>
      </c>
      <c r="F7427" s="4">
        <v>0.43886111111111098</v>
      </c>
      <c r="G7427" s="4">
        <v>0.43</v>
      </c>
      <c r="H7427" s="4">
        <v>0.15372464302451899</v>
      </c>
      <c r="I7427" s="4">
        <v>0.92</v>
      </c>
      <c r="J7427" s="4">
        <v>0</v>
      </c>
      <c r="K7427" s="4">
        <v>0.34749999999999998</v>
      </c>
      <c r="L7427" s="4">
        <v>0.53249999999999997</v>
      </c>
      <c r="M7427" s="4">
        <v>36</v>
      </c>
    </row>
    <row r="7428" spans="1:13" x14ac:dyDescent="0.2">
      <c r="A7428" s="3">
        <v>42217</v>
      </c>
      <c r="B7428" t="s">
        <v>7858</v>
      </c>
      <c r="C7428" t="s">
        <v>3132</v>
      </c>
      <c r="D7428" t="s">
        <v>7859</v>
      </c>
      <c r="E7428" t="s">
        <v>3131</v>
      </c>
      <c r="F7428" s="4">
        <v>0.27280555555555602</v>
      </c>
      <c r="G7428" s="4">
        <v>0.27</v>
      </c>
      <c r="H7428" s="4">
        <v>7.3740401581472506E-2</v>
      </c>
      <c r="I7428" s="4">
        <v>0.45</v>
      </c>
      <c r="J7428" s="4">
        <v>0.05</v>
      </c>
      <c r="K7428" s="4">
        <v>0.23</v>
      </c>
      <c r="L7428" s="4">
        <v>0.32</v>
      </c>
      <c r="M7428" s="4">
        <v>36</v>
      </c>
    </row>
    <row r="7429" spans="1:13" x14ac:dyDescent="0.2">
      <c r="A7429" s="3">
        <v>42217</v>
      </c>
      <c r="B7429" t="s">
        <v>7868</v>
      </c>
      <c r="C7429" t="s">
        <v>3135</v>
      </c>
      <c r="D7429" t="s">
        <v>7869</v>
      </c>
      <c r="E7429" t="s">
        <v>3134</v>
      </c>
      <c r="F7429" s="4">
        <v>0.31711111111111101</v>
      </c>
      <c r="G7429" s="4">
        <v>0.32</v>
      </c>
      <c r="H7429" s="4">
        <v>9.7634238074788299E-2</v>
      </c>
      <c r="I7429" s="4">
        <v>0.51</v>
      </c>
      <c r="J7429" s="4">
        <v>0.06</v>
      </c>
      <c r="K7429" s="4">
        <v>0.27750000000000002</v>
      </c>
      <c r="L7429" s="4">
        <v>0.377</v>
      </c>
      <c r="M7429" s="4">
        <v>36</v>
      </c>
    </row>
    <row r="7430" spans="1:13" x14ac:dyDescent="0.2">
      <c r="A7430" s="3">
        <v>42217</v>
      </c>
      <c r="B7430" t="s">
        <v>7876</v>
      </c>
      <c r="C7430" t="s">
        <v>3138</v>
      </c>
      <c r="D7430" t="s">
        <v>7877</v>
      </c>
      <c r="E7430" t="s">
        <v>3137</v>
      </c>
      <c r="F7430" s="4">
        <v>-9.1083333333333294E-2</v>
      </c>
      <c r="G7430" s="4">
        <v>-0.115</v>
      </c>
      <c r="H7430" s="4">
        <v>0.14034434692671299</v>
      </c>
      <c r="I7430" s="4">
        <v>0.221</v>
      </c>
      <c r="J7430" s="4">
        <v>-0.32</v>
      </c>
      <c r="K7430" s="4">
        <v>-0.185</v>
      </c>
      <c r="L7430" s="4">
        <v>-1.4999999999999999E-2</v>
      </c>
      <c r="M7430" s="4">
        <v>36</v>
      </c>
    </row>
    <row r="7431" spans="1:13" x14ac:dyDescent="0.2">
      <c r="A7431" s="3">
        <v>42217</v>
      </c>
      <c r="B7431" t="s">
        <v>7884</v>
      </c>
      <c r="C7431" t="s">
        <v>3141</v>
      </c>
      <c r="D7431" t="s">
        <v>7885</v>
      </c>
      <c r="E7431" t="s">
        <v>3140</v>
      </c>
      <c r="F7431" s="4">
        <v>-0.30655555555555603</v>
      </c>
      <c r="G7431" s="4">
        <v>-0.33</v>
      </c>
      <c r="H7431" s="4">
        <v>0.14407030911417501</v>
      </c>
      <c r="I7431" s="4">
        <v>0.1</v>
      </c>
      <c r="J7431" s="4">
        <v>-0.63</v>
      </c>
      <c r="K7431" s="4">
        <v>-0.38</v>
      </c>
      <c r="L7431" s="4">
        <v>-0.27</v>
      </c>
      <c r="M7431" s="4">
        <v>36</v>
      </c>
    </row>
    <row r="7432" spans="1:13" x14ac:dyDescent="0.2">
      <c r="A7432" s="3">
        <v>42217</v>
      </c>
      <c r="B7432" t="s">
        <v>7894</v>
      </c>
      <c r="C7432" t="s">
        <v>3144</v>
      </c>
      <c r="D7432" t="s">
        <v>7895</v>
      </c>
      <c r="E7432" t="s">
        <v>3143</v>
      </c>
      <c r="F7432" s="4">
        <v>0.15947222222222199</v>
      </c>
      <c r="G7432" s="4">
        <v>0.18</v>
      </c>
      <c r="H7432" s="4">
        <v>8.7526481253589306E-2</v>
      </c>
      <c r="I7432" s="4">
        <v>0.33</v>
      </c>
      <c r="J7432" s="4">
        <v>-0.13</v>
      </c>
      <c r="K7432" s="4">
        <v>0.11</v>
      </c>
      <c r="L7432" s="4">
        <v>0.215</v>
      </c>
      <c r="M7432" s="4">
        <v>36</v>
      </c>
    </row>
    <row r="7433" spans="1:13" x14ac:dyDescent="0.2">
      <c r="A7433" s="3">
        <v>42217</v>
      </c>
      <c r="B7433" t="s">
        <v>7902</v>
      </c>
      <c r="C7433" t="s">
        <v>3147</v>
      </c>
      <c r="D7433" t="s">
        <v>7903</v>
      </c>
      <c r="E7433" t="s">
        <v>3146</v>
      </c>
      <c r="F7433" s="4">
        <v>0.258083333333333</v>
      </c>
      <c r="G7433" s="4">
        <v>0.27</v>
      </c>
      <c r="H7433" s="4">
        <v>9.6387425083802894E-2</v>
      </c>
      <c r="I7433" s="4">
        <v>0.51</v>
      </c>
      <c r="J7433" s="4">
        <v>6.0999999999999999E-2</v>
      </c>
      <c r="K7433" s="4">
        <v>0.21</v>
      </c>
      <c r="L7433" s="4">
        <v>0.30249999999999999</v>
      </c>
      <c r="M7433" s="4">
        <v>36</v>
      </c>
    </row>
    <row r="7434" spans="1:13" x14ac:dyDescent="0.2">
      <c r="A7434" s="3">
        <v>42217</v>
      </c>
      <c r="B7434" t="s">
        <v>7804</v>
      </c>
      <c r="C7434" t="s">
        <v>3114</v>
      </c>
      <c r="D7434" t="s">
        <v>7805</v>
      </c>
      <c r="E7434" t="s">
        <v>3113</v>
      </c>
      <c r="F7434" s="4">
        <v>0.25280555555555601</v>
      </c>
      <c r="G7434" s="4">
        <v>0.245</v>
      </c>
      <c r="H7434" s="4">
        <v>5.3766064413714398E-2</v>
      </c>
      <c r="I7434" s="4">
        <v>0.37</v>
      </c>
      <c r="J7434" s="4">
        <v>0.12</v>
      </c>
      <c r="K7434" s="4">
        <v>0.22</v>
      </c>
      <c r="L7434" s="4">
        <v>0.28325</v>
      </c>
      <c r="M7434" s="4">
        <v>36</v>
      </c>
    </row>
    <row r="7435" spans="1:13" x14ac:dyDescent="0.2">
      <c r="A7435" s="3">
        <v>42217</v>
      </c>
      <c r="B7435" t="s">
        <v>7910</v>
      </c>
      <c r="C7435" t="s">
        <v>3150</v>
      </c>
      <c r="D7435" t="s">
        <v>7911</v>
      </c>
      <c r="E7435" t="s">
        <v>3149</v>
      </c>
      <c r="F7435" s="4">
        <v>0.27644444444444399</v>
      </c>
      <c r="G7435" s="4">
        <v>0.27500000000000002</v>
      </c>
      <c r="H7435" s="4">
        <v>8.0875369531306598E-2</v>
      </c>
      <c r="I7435" s="4">
        <v>0.48</v>
      </c>
      <c r="J7435" s="4">
        <v>0.13</v>
      </c>
      <c r="K7435" s="4">
        <v>0.2175</v>
      </c>
      <c r="L7435" s="4">
        <v>0.31</v>
      </c>
      <c r="M7435" s="4">
        <v>36</v>
      </c>
    </row>
    <row r="7436" spans="1:13" x14ac:dyDescent="0.2">
      <c r="A7436" s="3">
        <v>42217</v>
      </c>
      <c r="B7436" t="s">
        <v>7814</v>
      </c>
      <c r="C7436" t="s">
        <v>3117</v>
      </c>
      <c r="D7436" t="s">
        <v>7815</v>
      </c>
      <c r="E7436" t="s">
        <v>3116</v>
      </c>
      <c r="F7436" s="4">
        <v>0.47161111111111098</v>
      </c>
      <c r="G7436" s="4">
        <v>0.48</v>
      </c>
      <c r="H7436" s="4">
        <v>7.1464387845686705E-2</v>
      </c>
      <c r="I7436" s="4">
        <v>0.62</v>
      </c>
      <c r="J7436" s="4">
        <v>0.33</v>
      </c>
      <c r="K7436" s="4">
        <v>0.41749999999999998</v>
      </c>
      <c r="L7436" s="4">
        <v>0.50849999999999995</v>
      </c>
      <c r="M7436" s="4">
        <v>36</v>
      </c>
    </row>
    <row r="7437" spans="1:13" x14ac:dyDescent="0.2">
      <c r="A7437" s="3">
        <v>42217</v>
      </c>
      <c r="B7437" t="s">
        <v>7822</v>
      </c>
      <c r="C7437" t="s">
        <v>3120</v>
      </c>
      <c r="D7437" t="s">
        <v>7823</v>
      </c>
      <c r="E7437" t="s">
        <v>3119</v>
      </c>
      <c r="F7437" s="4">
        <v>0.59147222222222195</v>
      </c>
      <c r="G7437" s="4">
        <v>0.59</v>
      </c>
      <c r="H7437" s="4">
        <v>9.3208057932198496E-2</v>
      </c>
      <c r="I7437" s="4">
        <v>0.8</v>
      </c>
      <c r="J7437" s="4">
        <v>0.36</v>
      </c>
      <c r="K7437" s="4">
        <v>0.54749999999999999</v>
      </c>
      <c r="L7437" s="4">
        <v>0.64500000000000002</v>
      </c>
      <c r="M7437" s="4">
        <v>36</v>
      </c>
    </row>
    <row r="7438" spans="1:13" x14ac:dyDescent="0.2">
      <c r="A7438" s="3">
        <v>42217</v>
      </c>
      <c r="B7438" t="s">
        <v>7830</v>
      </c>
      <c r="C7438" t="s">
        <v>3123</v>
      </c>
      <c r="D7438" t="s">
        <v>7831</v>
      </c>
      <c r="E7438" t="s">
        <v>3122</v>
      </c>
      <c r="F7438" s="4">
        <v>0.83844444444444399</v>
      </c>
      <c r="G7438" s="4">
        <v>0.84</v>
      </c>
      <c r="H7438" s="4">
        <v>9.0863931063178E-2</v>
      </c>
      <c r="I7438" s="4">
        <v>1.03</v>
      </c>
      <c r="J7438" s="4">
        <v>0.65</v>
      </c>
      <c r="K7438" s="4">
        <v>0.77500000000000002</v>
      </c>
      <c r="L7438" s="4">
        <v>0.91</v>
      </c>
      <c r="M7438" s="4">
        <v>36</v>
      </c>
    </row>
    <row r="7439" spans="1:13" x14ac:dyDescent="0.2">
      <c r="A7439" s="3">
        <v>42217</v>
      </c>
      <c r="B7439" t="s">
        <v>7840</v>
      </c>
      <c r="C7439" t="s">
        <v>3126</v>
      </c>
      <c r="D7439" t="s">
        <v>7841</v>
      </c>
      <c r="E7439" t="s">
        <v>3125</v>
      </c>
      <c r="F7439" s="4">
        <v>0.56552777777777796</v>
      </c>
      <c r="G7439" s="4">
        <v>0.5595</v>
      </c>
      <c r="H7439" s="4">
        <v>0.109792137660506</v>
      </c>
      <c r="I7439" s="4">
        <v>1.04</v>
      </c>
      <c r="J7439" s="4">
        <v>0.39</v>
      </c>
      <c r="K7439" s="4">
        <v>0.5</v>
      </c>
      <c r="L7439" s="4">
        <v>0.60250000000000004</v>
      </c>
      <c r="M7439" s="4">
        <v>36</v>
      </c>
    </row>
    <row r="7440" spans="1:13" x14ac:dyDescent="0.2">
      <c r="A7440" s="3">
        <v>42217</v>
      </c>
      <c r="B7440" t="s">
        <v>7912</v>
      </c>
      <c r="C7440" t="s">
        <v>3096</v>
      </c>
      <c r="D7440" t="s">
        <v>7913</v>
      </c>
      <c r="E7440" t="s">
        <v>3095</v>
      </c>
      <c r="F7440" s="4">
        <v>3.1610303030303002</v>
      </c>
      <c r="G7440" s="4">
        <v>3.18</v>
      </c>
      <c r="H7440" s="4">
        <v>0.50551461927725705</v>
      </c>
      <c r="I7440" s="4">
        <v>5.13</v>
      </c>
      <c r="J7440" s="4">
        <v>2.25</v>
      </c>
      <c r="K7440" s="4">
        <v>2.91</v>
      </c>
      <c r="L7440" s="4">
        <v>3.35</v>
      </c>
      <c r="M7440" s="4">
        <v>33</v>
      </c>
    </row>
    <row r="7441" spans="1:13" x14ac:dyDescent="0.2">
      <c r="A7441" s="3">
        <v>42217</v>
      </c>
      <c r="B7441" t="s">
        <v>9608</v>
      </c>
      <c r="C7441" t="s">
        <v>3087</v>
      </c>
      <c r="D7441" t="s">
        <v>9609</v>
      </c>
      <c r="E7441" t="s">
        <v>3086</v>
      </c>
      <c r="F7441" s="4">
        <v>2.6905882352941202</v>
      </c>
      <c r="G7441" s="4">
        <v>2.6549999999999998</v>
      </c>
      <c r="H7441" s="4">
        <v>0.285231869277149</v>
      </c>
      <c r="I7441" s="4">
        <v>3.9</v>
      </c>
      <c r="J7441" s="4">
        <v>2.41</v>
      </c>
      <c r="K7441" s="4">
        <v>2.5</v>
      </c>
      <c r="L7441" s="4">
        <v>2.79</v>
      </c>
      <c r="M7441" s="4">
        <v>34</v>
      </c>
    </row>
    <row r="7442" spans="1:13" x14ac:dyDescent="0.2">
      <c r="A7442" s="3">
        <v>42217</v>
      </c>
      <c r="B7442" t="s">
        <v>9640</v>
      </c>
      <c r="C7442" t="s">
        <v>3090</v>
      </c>
      <c r="D7442" t="s">
        <v>9641</v>
      </c>
      <c r="E7442" t="s">
        <v>3089</v>
      </c>
      <c r="F7442" s="4">
        <v>3.1408823529411798</v>
      </c>
      <c r="G7442" s="4">
        <v>3.13</v>
      </c>
      <c r="H7442" s="4">
        <v>0.34727831513642299</v>
      </c>
      <c r="I7442" s="4">
        <v>4.12</v>
      </c>
      <c r="J7442" s="4">
        <v>2.4</v>
      </c>
      <c r="K7442" s="4">
        <v>2.94</v>
      </c>
      <c r="L7442" s="4">
        <v>3.2825000000000002</v>
      </c>
      <c r="M7442" s="4">
        <v>34</v>
      </c>
    </row>
    <row r="7443" spans="1:13" x14ac:dyDescent="0.2">
      <c r="A7443" s="3">
        <v>42217</v>
      </c>
      <c r="B7443" t="s">
        <v>9881</v>
      </c>
      <c r="C7443" t="s">
        <v>3108</v>
      </c>
      <c r="D7443" t="s">
        <v>9882</v>
      </c>
      <c r="E7443" t="s">
        <v>3107</v>
      </c>
      <c r="F7443" s="4">
        <v>3.1856</v>
      </c>
      <c r="G7443" s="4">
        <v>3.2</v>
      </c>
      <c r="H7443" s="4">
        <v>0.27705414633244502</v>
      </c>
      <c r="I7443" s="4">
        <v>3.75</v>
      </c>
      <c r="J7443" s="4">
        <v>2.6</v>
      </c>
      <c r="K7443" s="4">
        <v>3</v>
      </c>
      <c r="L7443" s="4">
        <v>3.3</v>
      </c>
      <c r="M7443" s="4">
        <v>25</v>
      </c>
    </row>
    <row r="7444" spans="1:13" x14ac:dyDescent="0.2">
      <c r="A7444" s="3">
        <v>42217</v>
      </c>
      <c r="B7444" t="s">
        <v>9676</v>
      </c>
      <c r="C7444" t="s">
        <v>3093</v>
      </c>
      <c r="D7444" t="s">
        <v>9677</v>
      </c>
      <c r="E7444" t="s">
        <v>3092</v>
      </c>
      <c r="F7444" s="4">
        <v>3.1688461538461499</v>
      </c>
      <c r="G7444" s="4">
        <v>3.2</v>
      </c>
      <c r="H7444" s="4">
        <v>0.29724504265776303</v>
      </c>
      <c r="I7444" s="4">
        <v>3.7</v>
      </c>
      <c r="J7444" s="4">
        <v>2.4500000000000002</v>
      </c>
      <c r="K7444" s="4">
        <v>3.0249999999999999</v>
      </c>
      <c r="L7444" s="4">
        <v>3.3</v>
      </c>
      <c r="M7444" s="4">
        <v>26</v>
      </c>
    </row>
    <row r="7445" spans="1:13" x14ac:dyDescent="0.2">
      <c r="A7445" s="3">
        <v>42217</v>
      </c>
      <c r="B7445" t="s">
        <v>9883</v>
      </c>
      <c r="C7445" t="s">
        <v>3111</v>
      </c>
      <c r="D7445" t="s">
        <v>9884</v>
      </c>
      <c r="E7445" t="s">
        <v>3110</v>
      </c>
      <c r="F7445" s="4">
        <v>3.1354166666666701</v>
      </c>
      <c r="G7445" s="4">
        <v>3.15</v>
      </c>
      <c r="H7445" s="4">
        <v>0.34960821757661997</v>
      </c>
      <c r="I7445" s="4">
        <v>3.65</v>
      </c>
      <c r="J7445" s="4">
        <v>2.4900000000000002</v>
      </c>
      <c r="K7445" s="4">
        <v>2.9750000000000001</v>
      </c>
      <c r="L7445" s="4">
        <v>3.35</v>
      </c>
      <c r="M7445" s="4">
        <v>24</v>
      </c>
    </row>
    <row r="7446" spans="1:13" x14ac:dyDescent="0.2">
      <c r="A7446" s="3">
        <v>42217</v>
      </c>
      <c r="B7446" t="s">
        <v>7914</v>
      </c>
      <c r="C7446" t="s">
        <v>3153</v>
      </c>
      <c r="D7446" t="s">
        <v>7915</v>
      </c>
      <c r="E7446" t="s">
        <v>3152</v>
      </c>
      <c r="F7446" s="4">
        <v>0.20449999999999999</v>
      </c>
      <c r="G7446" s="4">
        <v>0.20150000000000001</v>
      </c>
      <c r="H7446" s="4">
        <v>3.2946467139432403E-2</v>
      </c>
      <c r="I7446" s="4">
        <v>0.28000000000000003</v>
      </c>
      <c r="J7446" s="4">
        <v>0.12</v>
      </c>
      <c r="K7446" s="4">
        <v>0.18</v>
      </c>
      <c r="L7446" s="4">
        <v>0.22750000000000001</v>
      </c>
      <c r="M7446" s="4">
        <v>34</v>
      </c>
    </row>
    <row r="7447" spans="1:13" x14ac:dyDescent="0.2">
      <c r="A7447" s="3">
        <v>42217</v>
      </c>
      <c r="B7447" t="s">
        <v>10199</v>
      </c>
      <c r="C7447" t="s">
        <v>4324</v>
      </c>
      <c r="D7447" t="s">
        <v>10200</v>
      </c>
      <c r="E7447" t="s">
        <v>4323</v>
      </c>
      <c r="F7447" s="4">
        <v>2.3470588235294101</v>
      </c>
      <c r="G7447" s="4">
        <v>2.2999999999999998</v>
      </c>
      <c r="H7447" s="4">
        <v>0.219137834191934</v>
      </c>
      <c r="I7447" s="4">
        <v>3</v>
      </c>
      <c r="J7447" s="4">
        <v>1.9</v>
      </c>
      <c r="K7447" s="4">
        <v>2.2000000000000002</v>
      </c>
      <c r="L7447" s="4">
        <v>2.4750000000000001</v>
      </c>
      <c r="M7447" s="4">
        <v>34</v>
      </c>
    </row>
    <row r="7448" spans="1:13" x14ac:dyDescent="0.2">
      <c r="A7448" s="3">
        <v>42217</v>
      </c>
      <c r="B7448" t="s">
        <v>10231</v>
      </c>
      <c r="C7448" t="s">
        <v>4327</v>
      </c>
      <c r="D7448" t="s">
        <v>10232</v>
      </c>
      <c r="E7448" t="s">
        <v>4326</v>
      </c>
      <c r="F7448" s="4">
        <v>2.6772727272727299</v>
      </c>
      <c r="G7448" s="4">
        <v>2.7</v>
      </c>
      <c r="H7448" s="4">
        <v>0.339827830740001</v>
      </c>
      <c r="I7448" s="4">
        <v>3.2</v>
      </c>
      <c r="J7448" s="4">
        <v>1.1000000000000001</v>
      </c>
      <c r="K7448" s="4">
        <v>2.6</v>
      </c>
      <c r="L7448" s="4">
        <v>2.8</v>
      </c>
      <c r="M7448" s="4">
        <v>33</v>
      </c>
    </row>
    <row r="7449" spans="1:13" x14ac:dyDescent="0.2">
      <c r="A7449" s="3">
        <v>42217</v>
      </c>
      <c r="B7449" t="s">
        <v>9692</v>
      </c>
      <c r="C7449" t="s">
        <v>3939</v>
      </c>
      <c r="D7449" t="s">
        <v>9693</v>
      </c>
      <c r="E7449" t="s">
        <v>3947</v>
      </c>
      <c r="F7449" s="4">
        <v>16.626735294117601</v>
      </c>
      <c r="G7449" s="4">
        <v>16.524999999999999</v>
      </c>
      <c r="H7449" s="4">
        <v>0.41542525191506902</v>
      </c>
      <c r="I7449" s="4">
        <v>17.23</v>
      </c>
      <c r="J7449" s="4">
        <v>15.45</v>
      </c>
      <c r="K7449" s="4">
        <v>16.420000000000002</v>
      </c>
      <c r="L7449" s="4">
        <v>16.934999999999999</v>
      </c>
      <c r="M7449" s="4">
        <v>34</v>
      </c>
    </row>
    <row r="7450" spans="1:13" x14ac:dyDescent="0.2">
      <c r="A7450" s="3">
        <v>42217</v>
      </c>
      <c r="B7450" t="s">
        <v>9694</v>
      </c>
      <c r="C7450" t="s">
        <v>3942</v>
      </c>
      <c r="D7450" t="s">
        <v>9695</v>
      </c>
      <c r="E7450" t="s">
        <v>3949</v>
      </c>
      <c r="F7450" s="4">
        <v>16.539235294117599</v>
      </c>
      <c r="G7450" s="4">
        <v>16.5</v>
      </c>
      <c r="H7450" s="4">
        <v>0.46398850944651199</v>
      </c>
      <c r="I7450" s="4">
        <v>17.5</v>
      </c>
      <c r="J7450" s="4">
        <v>15.49</v>
      </c>
      <c r="K7450" s="4">
        <v>16.3</v>
      </c>
      <c r="L7450" s="4">
        <v>16.829999999999998</v>
      </c>
      <c r="M7450" s="4">
        <v>34</v>
      </c>
    </row>
    <row r="7451" spans="1:13" x14ac:dyDescent="0.2">
      <c r="A7451" s="3">
        <v>42217</v>
      </c>
      <c r="B7451" t="s">
        <v>9696</v>
      </c>
      <c r="C7451" t="s">
        <v>3952</v>
      </c>
      <c r="D7451" t="s">
        <v>9697</v>
      </c>
      <c r="E7451" t="s">
        <v>3951</v>
      </c>
      <c r="F7451" s="4">
        <v>16.4032727272727</v>
      </c>
      <c r="G7451" s="4">
        <v>16.399999999999999</v>
      </c>
      <c r="H7451" s="4">
        <v>0.46085079423329001</v>
      </c>
      <c r="I7451" s="4">
        <v>17.579999999999998</v>
      </c>
      <c r="J7451" s="4">
        <v>15.43</v>
      </c>
      <c r="K7451" s="4">
        <v>16.100000000000001</v>
      </c>
      <c r="L7451" s="4">
        <v>16.690000000000001</v>
      </c>
      <c r="M7451" s="4">
        <v>33</v>
      </c>
    </row>
    <row r="7452" spans="1:13" x14ac:dyDescent="0.2">
      <c r="A7452" s="3">
        <v>42217</v>
      </c>
      <c r="B7452" t="s">
        <v>9644</v>
      </c>
      <c r="C7452" t="s">
        <v>3936</v>
      </c>
      <c r="D7452" t="s">
        <v>9645</v>
      </c>
      <c r="E7452" t="s">
        <v>3935</v>
      </c>
      <c r="F7452" s="4">
        <v>16.361835135135099</v>
      </c>
      <c r="G7452" s="4">
        <v>16.399999999999999</v>
      </c>
      <c r="H7452" s="4">
        <v>0.56557114210927295</v>
      </c>
      <c r="I7452" s="4">
        <v>17.5</v>
      </c>
      <c r="J7452" s="4">
        <v>15.2</v>
      </c>
      <c r="K7452" s="4">
        <v>16</v>
      </c>
      <c r="L7452" s="4">
        <v>16.7</v>
      </c>
      <c r="M7452" s="4">
        <v>37</v>
      </c>
    </row>
    <row r="7453" spans="1:13" x14ac:dyDescent="0.2">
      <c r="A7453" s="3">
        <v>42217</v>
      </c>
      <c r="B7453" t="s">
        <v>9680</v>
      </c>
      <c r="C7453" t="s">
        <v>3939</v>
      </c>
      <c r="D7453" t="s">
        <v>9681</v>
      </c>
      <c r="E7453" t="s">
        <v>3938</v>
      </c>
      <c r="F7453" s="4">
        <v>16.0136111111111</v>
      </c>
      <c r="G7453" s="4">
        <v>16.085000000000001</v>
      </c>
      <c r="H7453" s="4">
        <v>0.77929694607301703</v>
      </c>
      <c r="I7453" s="4">
        <v>17.25</v>
      </c>
      <c r="J7453" s="4">
        <v>13.44</v>
      </c>
      <c r="K7453" s="4">
        <v>15.5</v>
      </c>
      <c r="L7453" s="4">
        <v>16.41</v>
      </c>
      <c r="M7453" s="4">
        <v>36</v>
      </c>
    </row>
    <row r="7454" spans="1:13" x14ac:dyDescent="0.2">
      <c r="A7454" s="3">
        <v>42217</v>
      </c>
      <c r="B7454" t="s">
        <v>10183</v>
      </c>
      <c r="C7454" t="s">
        <v>3579</v>
      </c>
      <c r="D7454" t="s">
        <v>10184</v>
      </c>
      <c r="E7454" t="s">
        <v>3578</v>
      </c>
      <c r="F7454" s="4">
        <v>2.3431578947368399</v>
      </c>
      <c r="G7454" s="4">
        <v>2.2999999999999998</v>
      </c>
      <c r="H7454" s="4">
        <v>0.18972391410846801</v>
      </c>
      <c r="I7454" s="4">
        <v>2.7</v>
      </c>
      <c r="J7454" s="4">
        <v>1.9</v>
      </c>
      <c r="K7454" s="4">
        <v>2.2000000000000002</v>
      </c>
      <c r="L7454" s="4">
        <v>2.5</v>
      </c>
      <c r="M7454" s="4">
        <v>38</v>
      </c>
    </row>
    <row r="7455" spans="1:13" x14ac:dyDescent="0.2">
      <c r="A7455" s="3">
        <v>42217</v>
      </c>
      <c r="B7455" t="s">
        <v>10201</v>
      </c>
      <c r="C7455" t="s">
        <v>3582</v>
      </c>
      <c r="D7455" t="s">
        <v>10202</v>
      </c>
      <c r="E7455" t="s">
        <v>3581</v>
      </c>
      <c r="F7455" s="4">
        <v>2.9591891891891899</v>
      </c>
      <c r="G7455" s="4">
        <v>3</v>
      </c>
      <c r="H7455" s="4">
        <v>0.493369246318833</v>
      </c>
      <c r="I7455" s="4">
        <v>4</v>
      </c>
      <c r="J7455" s="4">
        <v>1.7</v>
      </c>
      <c r="K7455" s="4">
        <v>2.6</v>
      </c>
      <c r="L7455" s="4">
        <v>3.4</v>
      </c>
      <c r="M7455" s="4">
        <v>37</v>
      </c>
    </row>
    <row r="7456" spans="1:13" x14ac:dyDescent="0.2">
      <c r="A7456" s="3">
        <v>42217</v>
      </c>
      <c r="B7456" t="s">
        <v>10233</v>
      </c>
      <c r="C7456" t="s">
        <v>3585</v>
      </c>
      <c r="D7456" t="s">
        <v>10234</v>
      </c>
      <c r="E7456" t="s">
        <v>3584</v>
      </c>
      <c r="F7456" s="4">
        <v>3.3650000000000002</v>
      </c>
      <c r="G7456" s="4">
        <v>3.4</v>
      </c>
      <c r="H7456" s="4">
        <v>0.411781244234664</v>
      </c>
      <c r="I7456" s="4">
        <v>4</v>
      </c>
      <c r="J7456" s="4">
        <v>2.4</v>
      </c>
      <c r="K7456" s="4">
        <v>3.2</v>
      </c>
      <c r="L7456" s="4">
        <v>3.6675</v>
      </c>
      <c r="M7456" s="4">
        <v>30</v>
      </c>
    </row>
    <row r="7457" spans="1:13" x14ac:dyDescent="0.2">
      <c r="A7457" s="3">
        <v>42217</v>
      </c>
      <c r="B7457" t="s">
        <v>10235</v>
      </c>
      <c r="C7457" t="s">
        <v>3600</v>
      </c>
      <c r="D7457" t="s">
        <v>10236</v>
      </c>
      <c r="E7457" t="s">
        <v>3599</v>
      </c>
      <c r="F7457" s="4">
        <v>2.5144117647058799</v>
      </c>
      <c r="G7457" s="4">
        <v>2.5249999999999999</v>
      </c>
      <c r="H7457" s="4">
        <v>0.59290855330705905</v>
      </c>
      <c r="I7457" s="4">
        <v>3.53</v>
      </c>
      <c r="J7457" s="4">
        <v>0.8</v>
      </c>
      <c r="K7457" s="4">
        <v>2.3250000000000002</v>
      </c>
      <c r="L7457" s="4">
        <v>2.9</v>
      </c>
      <c r="M7457" s="4">
        <v>34</v>
      </c>
    </row>
    <row r="7458" spans="1:13" x14ac:dyDescent="0.2">
      <c r="A7458" s="3">
        <v>42217</v>
      </c>
      <c r="B7458" t="s">
        <v>10237</v>
      </c>
      <c r="C7458" t="s">
        <v>3603</v>
      </c>
      <c r="D7458" t="s">
        <v>10238</v>
      </c>
      <c r="E7458" t="s">
        <v>3602</v>
      </c>
      <c r="F7458" s="4">
        <v>3.0470588235294098</v>
      </c>
      <c r="G7458" s="4">
        <v>3.04</v>
      </c>
      <c r="H7458" s="4">
        <v>0.65129488462444396</v>
      </c>
      <c r="I7458" s="4">
        <v>4.5999999999999996</v>
      </c>
      <c r="J7458" s="4">
        <v>1.5</v>
      </c>
      <c r="K7458" s="4">
        <v>2.6</v>
      </c>
      <c r="L7458" s="4">
        <v>3.48</v>
      </c>
      <c r="M7458" s="4">
        <v>34</v>
      </c>
    </row>
    <row r="7459" spans="1:13" x14ac:dyDescent="0.2">
      <c r="A7459" s="3">
        <v>42217</v>
      </c>
      <c r="B7459" t="s">
        <v>10207</v>
      </c>
      <c r="C7459" t="s">
        <v>3594</v>
      </c>
      <c r="D7459" t="s">
        <v>10208</v>
      </c>
      <c r="E7459" t="s">
        <v>3593</v>
      </c>
      <c r="F7459" s="4">
        <v>2.2717142857142898</v>
      </c>
      <c r="G7459" s="4">
        <v>2.2999999999999998</v>
      </c>
      <c r="H7459" s="4">
        <v>0.33873888707003402</v>
      </c>
      <c r="I7459" s="4">
        <v>3</v>
      </c>
      <c r="J7459" s="4">
        <v>1.3</v>
      </c>
      <c r="K7459" s="4">
        <v>2.1</v>
      </c>
      <c r="L7459" s="4">
        <v>2.4649999999999999</v>
      </c>
      <c r="M7459" s="4">
        <v>35</v>
      </c>
    </row>
    <row r="7460" spans="1:13" x14ac:dyDescent="0.2">
      <c r="A7460" s="3">
        <v>42217</v>
      </c>
      <c r="B7460" t="s">
        <v>10239</v>
      </c>
      <c r="C7460" t="s">
        <v>3606</v>
      </c>
      <c r="D7460" t="s">
        <v>10240</v>
      </c>
      <c r="E7460" t="s">
        <v>3605</v>
      </c>
      <c r="F7460" s="4">
        <v>3.04424242424242</v>
      </c>
      <c r="G7460" s="4">
        <v>3.1</v>
      </c>
      <c r="H7460" s="4">
        <v>0.54200455661732205</v>
      </c>
      <c r="I7460" s="4">
        <v>4.4000000000000004</v>
      </c>
      <c r="J7460" s="4">
        <v>1.8</v>
      </c>
      <c r="K7460" s="4">
        <v>2.7</v>
      </c>
      <c r="L7460" s="4">
        <v>3.3</v>
      </c>
      <c r="M7460" s="4">
        <v>33</v>
      </c>
    </row>
    <row r="7461" spans="1:13" x14ac:dyDescent="0.2">
      <c r="A7461" s="3">
        <v>42217</v>
      </c>
      <c r="B7461" t="s">
        <v>10209</v>
      </c>
      <c r="C7461" t="s">
        <v>3597</v>
      </c>
      <c r="D7461" t="s">
        <v>10210</v>
      </c>
      <c r="E7461" t="s">
        <v>3596</v>
      </c>
      <c r="F7461" s="4">
        <v>2.3548571428571399</v>
      </c>
      <c r="G7461" s="4">
        <v>2.2999999999999998</v>
      </c>
      <c r="H7461" s="4">
        <v>0.38686045081316001</v>
      </c>
      <c r="I7461" s="4">
        <v>3.18</v>
      </c>
      <c r="J7461" s="4">
        <v>1.1000000000000001</v>
      </c>
      <c r="K7461" s="4">
        <v>2.2000000000000002</v>
      </c>
      <c r="L7461" s="4">
        <v>2.5350000000000001</v>
      </c>
      <c r="M7461" s="4">
        <v>35</v>
      </c>
    </row>
    <row r="7462" spans="1:13" x14ac:dyDescent="0.2">
      <c r="A7462" s="3">
        <v>42217</v>
      </c>
      <c r="B7462" t="s">
        <v>10241</v>
      </c>
      <c r="C7462" t="s">
        <v>3609</v>
      </c>
      <c r="D7462" t="s">
        <v>10242</v>
      </c>
      <c r="E7462" t="s">
        <v>3608</v>
      </c>
      <c r="F7462" s="4">
        <v>3.2315151515151501</v>
      </c>
      <c r="G7462" s="4">
        <v>3.2</v>
      </c>
      <c r="H7462" s="4">
        <v>0.680354325021718</v>
      </c>
      <c r="I7462" s="4">
        <v>4.9000000000000004</v>
      </c>
      <c r="J7462" s="4">
        <v>2</v>
      </c>
      <c r="K7462" s="4">
        <v>2.7</v>
      </c>
      <c r="L7462" s="4">
        <v>3.6</v>
      </c>
      <c r="M7462" s="4">
        <v>33</v>
      </c>
    </row>
    <row r="7463" spans="1:13" x14ac:dyDescent="0.2">
      <c r="A7463" s="3">
        <v>42217</v>
      </c>
      <c r="B7463" t="s">
        <v>10243</v>
      </c>
      <c r="C7463" t="s">
        <v>3876</v>
      </c>
      <c r="D7463" t="s">
        <v>10244</v>
      </c>
      <c r="E7463" t="s">
        <v>3875</v>
      </c>
      <c r="F7463" s="4">
        <v>0.78700000000000003</v>
      </c>
      <c r="G7463" s="4">
        <v>0.8</v>
      </c>
      <c r="H7463" s="4">
        <v>0.38746273165435202</v>
      </c>
      <c r="I7463" s="4">
        <v>1.86</v>
      </c>
      <c r="J7463" s="4">
        <v>0.1</v>
      </c>
      <c r="K7463" s="4">
        <v>0.61499999999999999</v>
      </c>
      <c r="L7463" s="4">
        <v>0.99250000000000005</v>
      </c>
      <c r="M7463" s="4">
        <v>20</v>
      </c>
    </row>
    <row r="7464" spans="1:13" x14ac:dyDescent="0.2">
      <c r="A7464" s="3">
        <v>42217</v>
      </c>
      <c r="B7464" t="s">
        <v>10245</v>
      </c>
      <c r="C7464" t="s">
        <v>3879</v>
      </c>
      <c r="D7464" t="s">
        <v>10246</v>
      </c>
      <c r="E7464" t="s">
        <v>3878</v>
      </c>
      <c r="F7464" s="4">
        <v>0.5625</v>
      </c>
      <c r="G7464" s="4">
        <v>0.7</v>
      </c>
      <c r="H7464" s="4">
        <v>0.51661728683100805</v>
      </c>
      <c r="I7464" s="4">
        <v>1.2</v>
      </c>
      <c r="J7464" s="4">
        <v>-1.04</v>
      </c>
      <c r="K7464" s="4">
        <v>0.33750000000000002</v>
      </c>
      <c r="L7464" s="4">
        <v>0.89249999999999996</v>
      </c>
      <c r="M7464" s="4">
        <v>20</v>
      </c>
    </row>
    <row r="7465" spans="1:13" x14ac:dyDescent="0.2">
      <c r="A7465" s="3">
        <v>42217</v>
      </c>
      <c r="B7465" t="s">
        <v>10221</v>
      </c>
      <c r="C7465" t="s">
        <v>3870</v>
      </c>
      <c r="D7465" t="s">
        <v>10222</v>
      </c>
      <c r="E7465" t="s">
        <v>3869</v>
      </c>
      <c r="F7465" s="4">
        <v>0.642272727272727</v>
      </c>
      <c r="G7465" s="4">
        <v>0.6</v>
      </c>
      <c r="H7465" s="4">
        <v>0.25502440253325898</v>
      </c>
      <c r="I7465" s="4">
        <v>1.4</v>
      </c>
      <c r="J7465" s="4">
        <v>0.3</v>
      </c>
      <c r="K7465" s="4">
        <v>0.46250000000000002</v>
      </c>
      <c r="L7465" s="4">
        <v>0.77749999999999997</v>
      </c>
      <c r="M7465" s="4">
        <v>22</v>
      </c>
    </row>
    <row r="7466" spans="1:13" x14ac:dyDescent="0.2">
      <c r="A7466" s="3">
        <v>42217</v>
      </c>
      <c r="B7466" t="s">
        <v>10247</v>
      </c>
      <c r="C7466" t="s">
        <v>3882</v>
      </c>
      <c r="D7466" t="s">
        <v>10248</v>
      </c>
      <c r="E7466" t="s">
        <v>3881</v>
      </c>
      <c r="F7466" s="4">
        <v>0.89900000000000002</v>
      </c>
      <c r="G7466" s="4">
        <v>0.9</v>
      </c>
      <c r="H7466" s="4">
        <v>0.23346136838097201</v>
      </c>
      <c r="I7466" s="4">
        <v>1.2</v>
      </c>
      <c r="J7466" s="4">
        <v>0.38</v>
      </c>
      <c r="K7466" s="4">
        <v>0.8</v>
      </c>
      <c r="L7466" s="4">
        <v>1.07</v>
      </c>
      <c r="M7466" s="4">
        <v>20</v>
      </c>
    </row>
    <row r="7467" spans="1:13" x14ac:dyDescent="0.2">
      <c r="A7467" s="3">
        <v>42217</v>
      </c>
      <c r="B7467" t="s">
        <v>10225</v>
      </c>
      <c r="C7467" t="s">
        <v>3873</v>
      </c>
      <c r="D7467" t="s">
        <v>10226</v>
      </c>
      <c r="E7467" t="s">
        <v>3872</v>
      </c>
      <c r="F7467" s="4">
        <v>0.70409090909090899</v>
      </c>
      <c r="G7467" s="4">
        <v>0.7</v>
      </c>
      <c r="H7467" s="4">
        <v>0.26161875371305499</v>
      </c>
      <c r="I7467" s="4">
        <v>1.3</v>
      </c>
      <c r="J7467" s="4">
        <v>0.15</v>
      </c>
      <c r="K7467" s="4">
        <v>0.52500000000000002</v>
      </c>
      <c r="L7467" s="4">
        <v>0.8</v>
      </c>
      <c r="M7467" s="4">
        <v>22</v>
      </c>
    </row>
    <row r="7468" spans="1:13" x14ac:dyDescent="0.2">
      <c r="A7468" s="3">
        <v>42217</v>
      </c>
      <c r="B7468" t="s">
        <v>10249</v>
      </c>
      <c r="C7468" t="s">
        <v>3885</v>
      </c>
      <c r="D7468" t="s">
        <v>10250</v>
      </c>
      <c r="E7468" t="s">
        <v>3884</v>
      </c>
      <c r="F7468" s="4">
        <v>0.89449999999999996</v>
      </c>
      <c r="G7468" s="4">
        <v>0.85</v>
      </c>
      <c r="H7468" s="4">
        <v>0.27294639921073399</v>
      </c>
      <c r="I7468" s="4">
        <v>1.6</v>
      </c>
      <c r="J7468" s="4">
        <v>0.45</v>
      </c>
      <c r="K7468" s="4">
        <v>0.7</v>
      </c>
      <c r="L7468" s="4">
        <v>1.1000000000000001</v>
      </c>
      <c r="M7468" s="4">
        <v>20</v>
      </c>
    </row>
    <row r="7469" spans="1:13" x14ac:dyDescent="0.2">
      <c r="A7469" s="3">
        <v>42248</v>
      </c>
      <c r="B7469" t="s">
        <v>9634</v>
      </c>
      <c r="C7469" t="s">
        <v>3927</v>
      </c>
      <c r="D7469" t="s">
        <v>9635</v>
      </c>
      <c r="E7469" t="s">
        <v>3926</v>
      </c>
      <c r="F7469" s="4">
        <v>6.2283999999999997</v>
      </c>
      <c r="G7469" s="4">
        <v>6.23</v>
      </c>
      <c r="H7469" s="4">
        <v>0.26911397833136302</v>
      </c>
      <c r="I7469" s="4">
        <v>6.7</v>
      </c>
      <c r="J7469" s="4">
        <v>5.58</v>
      </c>
      <c r="K7469" s="4">
        <v>6.18</v>
      </c>
      <c r="L7469" s="4">
        <v>6.35</v>
      </c>
      <c r="M7469" s="4">
        <v>25</v>
      </c>
    </row>
    <row r="7470" spans="1:13" x14ac:dyDescent="0.2">
      <c r="A7470" s="3">
        <v>42248</v>
      </c>
      <c r="B7470" t="s">
        <v>9646</v>
      </c>
      <c r="C7470" t="s">
        <v>3930</v>
      </c>
      <c r="D7470" t="s">
        <v>9647</v>
      </c>
      <c r="E7470" t="s">
        <v>3929</v>
      </c>
      <c r="F7470" s="4">
        <v>6.6343478260869597</v>
      </c>
      <c r="G7470" s="4">
        <v>6.62</v>
      </c>
      <c r="H7470" s="4">
        <v>0.37277614641493401</v>
      </c>
      <c r="I7470" s="4">
        <v>7.53</v>
      </c>
      <c r="J7470" s="4">
        <v>5.91</v>
      </c>
      <c r="K7470" s="4">
        <v>6.4249999999999998</v>
      </c>
      <c r="L7470" s="4">
        <v>6.915</v>
      </c>
      <c r="M7470" s="4">
        <v>23</v>
      </c>
    </row>
    <row r="7471" spans="1:13" x14ac:dyDescent="0.2">
      <c r="A7471" s="3">
        <v>42248</v>
      </c>
      <c r="B7471" t="s">
        <v>9670</v>
      </c>
      <c r="C7471" t="s">
        <v>3933</v>
      </c>
      <c r="D7471" t="s">
        <v>9671</v>
      </c>
      <c r="E7471" t="s">
        <v>3932</v>
      </c>
      <c r="F7471" s="4">
        <v>6.9547619047618996</v>
      </c>
      <c r="G7471" s="4">
        <v>6.8</v>
      </c>
      <c r="H7471" s="4">
        <v>0.70416346857543699</v>
      </c>
      <c r="I7471" s="4">
        <v>8.6</v>
      </c>
      <c r="J7471" s="4">
        <v>5.37</v>
      </c>
      <c r="K7471" s="4">
        <v>6.58</v>
      </c>
      <c r="L7471" s="4">
        <v>7.2</v>
      </c>
      <c r="M7471" s="4">
        <v>21</v>
      </c>
    </row>
    <row r="7472" spans="1:13" x14ac:dyDescent="0.2">
      <c r="A7472" s="3">
        <v>42248</v>
      </c>
      <c r="B7472" t="s">
        <v>9604</v>
      </c>
      <c r="C7472" t="s">
        <v>3918</v>
      </c>
      <c r="D7472" t="s">
        <v>9605</v>
      </c>
      <c r="E7472" t="s">
        <v>3917</v>
      </c>
      <c r="F7472" s="4">
        <v>3.3063636363636402</v>
      </c>
      <c r="G7472" s="4">
        <v>3.3</v>
      </c>
      <c r="H7472" s="4">
        <v>0.17280440861379601</v>
      </c>
      <c r="I7472" s="4">
        <v>3.77</v>
      </c>
      <c r="J7472" s="4">
        <v>2.95</v>
      </c>
      <c r="K7472" s="4">
        <v>3.25</v>
      </c>
      <c r="L7472" s="4">
        <v>3.4</v>
      </c>
      <c r="M7472" s="4">
        <v>33</v>
      </c>
    </row>
    <row r="7473" spans="1:13" x14ac:dyDescent="0.2">
      <c r="A7473" s="3">
        <v>42248</v>
      </c>
      <c r="B7473" t="s">
        <v>9636</v>
      </c>
      <c r="C7473" t="s">
        <v>3921</v>
      </c>
      <c r="D7473" t="s">
        <v>9637</v>
      </c>
      <c r="E7473" t="s">
        <v>3920</v>
      </c>
      <c r="F7473" s="4">
        <v>4.0462499999999997</v>
      </c>
      <c r="G7473" s="4">
        <v>4</v>
      </c>
      <c r="H7473" s="4">
        <v>0.30999219553131102</v>
      </c>
      <c r="I7473" s="4">
        <v>4.7</v>
      </c>
      <c r="J7473" s="4">
        <v>3.47</v>
      </c>
      <c r="K7473" s="4">
        <v>3.895</v>
      </c>
      <c r="L7473" s="4">
        <v>4.2549999999999999</v>
      </c>
      <c r="M7473" s="4">
        <v>32</v>
      </c>
    </row>
    <row r="7474" spans="1:13" x14ac:dyDescent="0.2">
      <c r="A7474" s="3">
        <v>42248</v>
      </c>
      <c r="B7474" t="s">
        <v>9672</v>
      </c>
      <c r="C7474" t="s">
        <v>3924</v>
      </c>
      <c r="D7474" t="s">
        <v>9673</v>
      </c>
      <c r="E7474" t="s">
        <v>3923</v>
      </c>
      <c r="F7474" s="4">
        <v>4.6778571428571398</v>
      </c>
      <c r="G7474" s="4">
        <v>4.54</v>
      </c>
      <c r="H7474" s="4">
        <v>0.56456051175101796</v>
      </c>
      <c r="I7474" s="4">
        <v>6</v>
      </c>
      <c r="J7474" s="4">
        <v>3.4</v>
      </c>
      <c r="K7474" s="4">
        <v>4.5</v>
      </c>
      <c r="L7474" s="4">
        <v>4.97</v>
      </c>
      <c r="M7474" s="4">
        <v>28</v>
      </c>
    </row>
    <row r="7475" spans="1:13" x14ac:dyDescent="0.2">
      <c r="A7475" s="3">
        <v>42248</v>
      </c>
      <c r="B7475" t="s">
        <v>10195</v>
      </c>
      <c r="C7475" t="s">
        <v>3988</v>
      </c>
      <c r="D7475" t="s">
        <v>10196</v>
      </c>
      <c r="E7475" t="s">
        <v>3987</v>
      </c>
      <c r="F7475" s="4">
        <v>4.0260714285714299</v>
      </c>
      <c r="G7475" s="4">
        <v>4.05</v>
      </c>
      <c r="H7475" s="4">
        <v>0.339480423105601</v>
      </c>
      <c r="I7475" s="4">
        <v>4.5999999999999996</v>
      </c>
      <c r="J7475" s="4">
        <v>3.4</v>
      </c>
      <c r="K7475" s="4">
        <v>3.8</v>
      </c>
      <c r="L7475" s="4">
        <v>4.3</v>
      </c>
      <c r="M7475" s="4">
        <v>28</v>
      </c>
    </row>
    <row r="7476" spans="1:13" x14ac:dyDescent="0.2">
      <c r="A7476" s="3">
        <v>42248</v>
      </c>
      <c r="B7476" t="s">
        <v>10227</v>
      </c>
      <c r="C7476" t="s">
        <v>3991</v>
      </c>
      <c r="D7476" t="s">
        <v>10228</v>
      </c>
      <c r="E7476" t="s">
        <v>3990</v>
      </c>
      <c r="F7476" s="4">
        <v>3.9181481481481502</v>
      </c>
      <c r="G7476" s="4">
        <v>3.83</v>
      </c>
      <c r="H7476" s="4">
        <v>0.38555691026634598</v>
      </c>
      <c r="I7476" s="4">
        <v>4.8</v>
      </c>
      <c r="J7476" s="4">
        <v>3.2</v>
      </c>
      <c r="K7476" s="4">
        <v>3.7</v>
      </c>
      <c r="L7476" s="4">
        <v>4.2</v>
      </c>
      <c r="M7476" s="4">
        <v>27</v>
      </c>
    </row>
    <row r="7477" spans="1:13" x14ac:dyDescent="0.2">
      <c r="A7477" s="3">
        <v>42248</v>
      </c>
      <c r="B7477" t="s">
        <v>10197</v>
      </c>
      <c r="C7477" t="s">
        <v>3994</v>
      </c>
      <c r="D7477" t="s">
        <v>10198</v>
      </c>
      <c r="E7477" t="s">
        <v>3993</v>
      </c>
      <c r="F7477" s="4">
        <v>4.3684374999999998</v>
      </c>
      <c r="G7477" s="4">
        <v>4.335</v>
      </c>
      <c r="H7477" s="4">
        <v>0.15973989694944499</v>
      </c>
      <c r="I7477" s="4">
        <v>4.9000000000000004</v>
      </c>
      <c r="J7477" s="4">
        <v>4.0999999999999996</v>
      </c>
      <c r="K7477" s="4">
        <v>4.3</v>
      </c>
      <c r="L7477" s="4">
        <v>4.4074999999999998</v>
      </c>
      <c r="M7477" s="4">
        <v>32</v>
      </c>
    </row>
    <row r="7478" spans="1:13" x14ac:dyDescent="0.2">
      <c r="A7478" s="3">
        <v>42248</v>
      </c>
      <c r="B7478" t="s">
        <v>10229</v>
      </c>
      <c r="C7478" t="s">
        <v>3997</v>
      </c>
      <c r="D7478" t="s">
        <v>10230</v>
      </c>
      <c r="E7478" t="s">
        <v>3996</v>
      </c>
      <c r="F7478" s="4">
        <v>4.2729032258064503</v>
      </c>
      <c r="G7478" s="4">
        <v>4.3</v>
      </c>
      <c r="H7478" s="4">
        <v>0.29570473503577999</v>
      </c>
      <c r="I7478" s="4">
        <v>4.9000000000000004</v>
      </c>
      <c r="J7478" s="4">
        <v>3.6</v>
      </c>
      <c r="K7478" s="4">
        <v>4.1500000000000004</v>
      </c>
      <c r="L7478" s="4">
        <v>4.4000000000000004</v>
      </c>
      <c r="M7478" s="4">
        <v>31</v>
      </c>
    </row>
    <row r="7479" spans="1:13" x14ac:dyDescent="0.2">
      <c r="A7479" s="3">
        <v>42248</v>
      </c>
      <c r="B7479" t="s">
        <v>7758</v>
      </c>
      <c r="C7479" t="s">
        <v>3900</v>
      </c>
      <c r="D7479" t="s">
        <v>7759</v>
      </c>
      <c r="E7479" t="s">
        <v>3899</v>
      </c>
      <c r="F7479" s="4">
        <v>3.42032258064516</v>
      </c>
      <c r="G7479" s="4">
        <v>3.5</v>
      </c>
      <c r="H7479" s="4">
        <v>0.20323195075197101</v>
      </c>
      <c r="I7479" s="4">
        <v>4</v>
      </c>
      <c r="J7479" s="4">
        <v>3</v>
      </c>
      <c r="K7479" s="4">
        <v>3.25</v>
      </c>
      <c r="L7479" s="4">
        <v>3.5</v>
      </c>
      <c r="M7479" s="4">
        <v>31</v>
      </c>
    </row>
    <row r="7480" spans="1:13" x14ac:dyDescent="0.2">
      <c r="A7480" s="3">
        <v>42248</v>
      </c>
      <c r="B7480" t="s">
        <v>7864</v>
      </c>
      <c r="C7480" t="s">
        <v>3912</v>
      </c>
      <c r="D7480" t="s">
        <v>7865</v>
      </c>
      <c r="E7480" t="s">
        <v>3911</v>
      </c>
      <c r="F7480" s="4">
        <v>4.2816666666666698</v>
      </c>
      <c r="G7480" s="4">
        <v>4.25</v>
      </c>
      <c r="H7480" s="4">
        <v>0.474265259355863</v>
      </c>
      <c r="I7480" s="4">
        <v>5.66</v>
      </c>
      <c r="J7480" s="4">
        <v>3.5</v>
      </c>
      <c r="K7480" s="4">
        <v>4</v>
      </c>
      <c r="L7480" s="4">
        <v>4.5</v>
      </c>
      <c r="M7480" s="4">
        <v>24</v>
      </c>
    </row>
    <row r="7481" spans="1:13" x14ac:dyDescent="0.2">
      <c r="A7481" s="3">
        <v>42248</v>
      </c>
      <c r="B7481" t="s">
        <v>7784</v>
      </c>
      <c r="C7481" t="s">
        <v>3903</v>
      </c>
      <c r="D7481" t="s">
        <v>7785</v>
      </c>
      <c r="E7481" t="s">
        <v>3902</v>
      </c>
      <c r="F7481" s="4">
        <v>3.6777419354838701</v>
      </c>
      <c r="G7481" s="4">
        <v>3.75</v>
      </c>
      <c r="H7481" s="4">
        <v>0.26765288064231402</v>
      </c>
      <c r="I7481" s="4">
        <v>4.29</v>
      </c>
      <c r="J7481" s="4">
        <v>3</v>
      </c>
      <c r="K7481" s="4">
        <v>3.5</v>
      </c>
      <c r="L7481" s="4">
        <v>3.75</v>
      </c>
      <c r="M7481" s="4">
        <v>31</v>
      </c>
    </row>
    <row r="7482" spans="1:13" x14ac:dyDescent="0.2">
      <c r="A7482" s="3">
        <v>42248</v>
      </c>
      <c r="B7482" t="s">
        <v>7890</v>
      </c>
      <c r="C7482" t="s">
        <v>3915</v>
      </c>
      <c r="D7482" t="s">
        <v>7891</v>
      </c>
      <c r="E7482" t="s">
        <v>3914</v>
      </c>
      <c r="F7482" s="4">
        <v>4.40208333333333</v>
      </c>
      <c r="G7482" s="4">
        <v>4.41</v>
      </c>
      <c r="H7482" s="4">
        <v>0.454264615152567</v>
      </c>
      <c r="I7482" s="4">
        <v>5.5</v>
      </c>
      <c r="J7482" s="4">
        <v>3.5</v>
      </c>
      <c r="K7482" s="4">
        <v>4.25</v>
      </c>
      <c r="L7482" s="4">
        <v>4.6224999999999996</v>
      </c>
      <c r="M7482" s="4">
        <v>24</v>
      </c>
    </row>
    <row r="7483" spans="1:13" x14ac:dyDescent="0.2">
      <c r="A7483" s="3">
        <v>42248</v>
      </c>
      <c r="B7483" t="s">
        <v>7810</v>
      </c>
      <c r="C7483" t="s">
        <v>3906</v>
      </c>
      <c r="D7483" t="s">
        <v>7811</v>
      </c>
      <c r="E7483" t="s">
        <v>3905</v>
      </c>
      <c r="F7483" s="4">
        <v>3.8632258064516098</v>
      </c>
      <c r="G7483" s="4">
        <v>3.94</v>
      </c>
      <c r="H7483" s="4">
        <v>0.29284110705038402</v>
      </c>
      <c r="I7483" s="4">
        <v>4.58</v>
      </c>
      <c r="J7483" s="4">
        <v>3.25</v>
      </c>
      <c r="K7483" s="4">
        <v>3.75</v>
      </c>
      <c r="L7483" s="4">
        <v>4</v>
      </c>
      <c r="M7483" s="4">
        <v>31</v>
      </c>
    </row>
    <row r="7484" spans="1:13" x14ac:dyDescent="0.2">
      <c r="A7484" s="3">
        <v>42248</v>
      </c>
      <c r="B7484" t="s">
        <v>7916</v>
      </c>
      <c r="C7484" t="s">
        <v>4436</v>
      </c>
      <c r="D7484" t="s">
        <v>7917</v>
      </c>
      <c r="E7484" t="s">
        <v>4435</v>
      </c>
      <c r="F7484" s="4">
        <v>4.5654166666666702</v>
      </c>
      <c r="G7484" s="4">
        <v>4.5</v>
      </c>
      <c r="H7484" s="4">
        <v>0.53959710547026096</v>
      </c>
      <c r="I7484" s="4">
        <v>6.05</v>
      </c>
      <c r="J7484" s="4">
        <v>3.5</v>
      </c>
      <c r="K7484" s="4">
        <v>4.4225000000000003</v>
      </c>
      <c r="L7484" s="4">
        <v>4.76</v>
      </c>
      <c r="M7484" s="4">
        <v>24</v>
      </c>
    </row>
    <row r="7485" spans="1:13" x14ac:dyDescent="0.2">
      <c r="A7485" s="3">
        <v>42248</v>
      </c>
      <c r="B7485" t="s">
        <v>7730</v>
      </c>
      <c r="C7485" t="s">
        <v>3897</v>
      </c>
      <c r="D7485" t="s">
        <v>7731</v>
      </c>
      <c r="E7485" t="s">
        <v>3896</v>
      </c>
      <c r="F7485" s="4">
        <v>3.2396969696969702</v>
      </c>
      <c r="G7485" s="4">
        <v>3.25</v>
      </c>
      <c r="H7485" s="4">
        <v>0.14917449615477299</v>
      </c>
      <c r="I7485" s="4">
        <v>3.68</v>
      </c>
      <c r="J7485" s="4">
        <v>3</v>
      </c>
      <c r="K7485" s="4">
        <v>3.25</v>
      </c>
      <c r="L7485" s="4">
        <v>3.25</v>
      </c>
      <c r="M7485" s="4">
        <v>33</v>
      </c>
    </row>
    <row r="7486" spans="1:13" x14ac:dyDescent="0.2">
      <c r="A7486" s="3">
        <v>42248</v>
      </c>
      <c r="B7486" t="s">
        <v>7836</v>
      </c>
      <c r="C7486" t="s">
        <v>3909</v>
      </c>
      <c r="D7486" t="s">
        <v>7837</v>
      </c>
      <c r="E7486" t="s">
        <v>3908</v>
      </c>
      <c r="F7486" s="4">
        <v>4.0387500000000003</v>
      </c>
      <c r="G7486" s="4">
        <v>4</v>
      </c>
      <c r="H7486" s="4">
        <v>0.31113475972587401</v>
      </c>
      <c r="I7486" s="4">
        <v>4.8600000000000003</v>
      </c>
      <c r="J7486" s="4">
        <v>3.5</v>
      </c>
      <c r="K7486" s="4">
        <v>4</v>
      </c>
      <c r="L7486" s="4">
        <v>4.25</v>
      </c>
      <c r="M7486" s="4">
        <v>32</v>
      </c>
    </row>
    <row r="7487" spans="1:13" x14ac:dyDescent="0.2">
      <c r="A7487" s="3">
        <v>42248</v>
      </c>
      <c r="B7487" t="s">
        <v>7918</v>
      </c>
      <c r="C7487" t="s">
        <v>3081</v>
      </c>
      <c r="D7487" t="s">
        <v>7919</v>
      </c>
      <c r="E7487" t="s">
        <v>3080</v>
      </c>
      <c r="F7487" s="4">
        <v>3.76141666666667</v>
      </c>
      <c r="G7487" s="4">
        <v>3.73</v>
      </c>
      <c r="H7487" s="4">
        <v>0.45458328641263801</v>
      </c>
      <c r="I7487" s="4">
        <v>5.37</v>
      </c>
      <c r="J7487" s="4">
        <v>2.97</v>
      </c>
      <c r="K7487" s="4">
        <v>3.5274999999999999</v>
      </c>
      <c r="L7487" s="4">
        <v>3.9352499999999999</v>
      </c>
      <c r="M7487" s="4">
        <v>36</v>
      </c>
    </row>
    <row r="7488" spans="1:13" x14ac:dyDescent="0.2">
      <c r="A7488" s="3">
        <v>42248</v>
      </c>
      <c r="B7488" t="s">
        <v>9598</v>
      </c>
      <c r="C7488" t="s">
        <v>3072</v>
      </c>
      <c r="D7488" t="s">
        <v>9599</v>
      </c>
      <c r="E7488" t="s">
        <v>3071</v>
      </c>
      <c r="F7488" s="4">
        <v>2.7524999999999999</v>
      </c>
      <c r="G7488" s="4">
        <v>2.7450000000000001</v>
      </c>
      <c r="H7488" s="4">
        <v>0.19897415481844399</v>
      </c>
      <c r="I7488" s="4">
        <v>3.53</v>
      </c>
      <c r="J7488" s="4">
        <v>2.34</v>
      </c>
      <c r="K7488" s="4">
        <v>2.66</v>
      </c>
      <c r="L7488" s="4">
        <v>2.8025000000000002</v>
      </c>
      <c r="M7488" s="4">
        <v>36</v>
      </c>
    </row>
    <row r="7489" spans="1:13" x14ac:dyDescent="0.2">
      <c r="A7489" s="3">
        <v>42248</v>
      </c>
      <c r="B7489" t="s">
        <v>9638</v>
      </c>
      <c r="C7489" t="s">
        <v>3075</v>
      </c>
      <c r="D7489" t="s">
        <v>9639</v>
      </c>
      <c r="E7489" t="s">
        <v>3074</v>
      </c>
      <c r="F7489" s="4">
        <v>3.4563888888888901</v>
      </c>
      <c r="G7489" s="4">
        <v>3.43</v>
      </c>
      <c r="H7489" s="4">
        <v>0.36426170166734201</v>
      </c>
      <c r="I7489" s="4">
        <v>4.57</v>
      </c>
      <c r="J7489" s="4">
        <v>2.84</v>
      </c>
      <c r="K7489" s="4">
        <v>3.2875000000000001</v>
      </c>
      <c r="L7489" s="4">
        <v>3.6175000000000002</v>
      </c>
      <c r="M7489" s="4">
        <v>36</v>
      </c>
    </row>
    <row r="7490" spans="1:13" x14ac:dyDescent="0.2">
      <c r="A7490" s="3">
        <v>42248</v>
      </c>
      <c r="B7490" t="s">
        <v>7422</v>
      </c>
      <c r="C7490" t="s">
        <v>3102</v>
      </c>
      <c r="D7490" t="s">
        <v>7423</v>
      </c>
      <c r="E7490" t="s">
        <v>3101</v>
      </c>
      <c r="F7490" s="4">
        <v>3.4126666666666701</v>
      </c>
      <c r="G7490" s="4">
        <v>3.4550000000000001</v>
      </c>
      <c r="H7490" s="4">
        <v>0.25485537931897001</v>
      </c>
      <c r="I7490" s="4">
        <v>4.0999999999999996</v>
      </c>
      <c r="J7490" s="4">
        <v>3</v>
      </c>
      <c r="K7490" s="4">
        <v>3.2075</v>
      </c>
      <c r="L7490" s="4">
        <v>3.5</v>
      </c>
      <c r="M7490" s="4">
        <v>30</v>
      </c>
    </row>
    <row r="7491" spans="1:13" x14ac:dyDescent="0.2">
      <c r="A7491" s="3">
        <v>42248</v>
      </c>
      <c r="B7491" t="s">
        <v>9674</v>
      </c>
      <c r="C7491" t="s">
        <v>3078</v>
      </c>
      <c r="D7491" t="s">
        <v>9675</v>
      </c>
      <c r="E7491" t="s">
        <v>3077</v>
      </c>
      <c r="F7491" s="4">
        <v>3.4024999999999999</v>
      </c>
      <c r="G7491" s="4">
        <v>3.42</v>
      </c>
      <c r="H7491" s="4">
        <v>0.29183512800121197</v>
      </c>
      <c r="I7491" s="4">
        <v>4.0999999999999996</v>
      </c>
      <c r="J7491" s="4">
        <v>2.67</v>
      </c>
      <c r="K7491" s="4">
        <v>3.2825000000000002</v>
      </c>
      <c r="L7491" s="4">
        <v>3.5375000000000001</v>
      </c>
      <c r="M7491" s="4">
        <v>32</v>
      </c>
    </row>
    <row r="7492" spans="1:13" x14ac:dyDescent="0.2">
      <c r="A7492" s="3">
        <v>42248</v>
      </c>
      <c r="B7492" t="s">
        <v>7848</v>
      </c>
      <c r="C7492" t="s">
        <v>3105</v>
      </c>
      <c r="D7492" t="s">
        <v>7849</v>
      </c>
      <c r="E7492" t="s">
        <v>3104</v>
      </c>
      <c r="F7492" s="4">
        <v>3.3686206896551698</v>
      </c>
      <c r="G7492" s="4">
        <v>3.5</v>
      </c>
      <c r="H7492" s="4">
        <v>0.26080540279694903</v>
      </c>
      <c r="I7492" s="4">
        <v>3.95</v>
      </c>
      <c r="J7492" s="4">
        <v>3</v>
      </c>
      <c r="K7492" s="4">
        <v>3.14</v>
      </c>
      <c r="L7492" s="4">
        <v>3.53</v>
      </c>
      <c r="M7492" s="4">
        <v>29</v>
      </c>
    </row>
    <row r="7493" spans="1:13" x14ac:dyDescent="0.2">
      <c r="A7493" s="3">
        <v>42248</v>
      </c>
      <c r="B7493" t="s">
        <v>7850</v>
      </c>
      <c r="C7493" t="s">
        <v>3126</v>
      </c>
      <c r="D7493" t="s">
        <v>7851</v>
      </c>
      <c r="E7493" t="s">
        <v>3125</v>
      </c>
      <c r="F7493" s="4">
        <v>0.4254</v>
      </c>
      <c r="G7493" s="4">
        <v>0.43</v>
      </c>
      <c r="H7493" s="4">
        <v>0.17175396219421499</v>
      </c>
      <c r="I7493" s="4">
        <v>0.92</v>
      </c>
      <c r="J7493" s="4">
        <v>0</v>
      </c>
      <c r="K7493" s="4">
        <v>0.34499999999999997</v>
      </c>
      <c r="L7493" s="4">
        <v>0.5</v>
      </c>
      <c r="M7493" s="4">
        <v>35</v>
      </c>
    </row>
    <row r="7494" spans="1:13" x14ac:dyDescent="0.2">
      <c r="A7494" s="3">
        <v>42248</v>
      </c>
      <c r="B7494" t="s">
        <v>7858</v>
      </c>
      <c r="C7494" t="s">
        <v>3129</v>
      </c>
      <c r="D7494" t="s">
        <v>7859</v>
      </c>
      <c r="E7494" t="s">
        <v>3128</v>
      </c>
      <c r="F7494" s="4">
        <v>0.27402857142857101</v>
      </c>
      <c r="G7494" s="4">
        <v>0.27</v>
      </c>
      <c r="H7494" s="4">
        <v>7.5660420033620404E-2</v>
      </c>
      <c r="I7494" s="4">
        <v>0.46</v>
      </c>
      <c r="J7494" s="4">
        <v>0.05</v>
      </c>
      <c r="K7494" s="4">
        <v>0.23</v>
      </c>
      <c r="L7494" s="4">
        <v>0.315</v>
      </c>
      <c r="M7494" s="4">
        <v>35</v>
      </c>
    </row>
    <row r="7495" spans="1:13" x14ac:dyDescent="0.2">
      <c r="A7495" s="3">
        <v>42248</v>
      </c>
      <c r="B7495" t="s">
        <v>7868</v>
      </c>
      <c r="C7495" t="s">
        <v>3132</v>
      </c>
      <c r="D7495" t="s">
        <v>7869</v>
      </c>
      <c r="E7495" t="s">
        <v>3131</v>
      </c>
      <c r="F7495" s="4">
        <v>0.322171428571429</v>
      </c>
      <c r="G7495" s="4">
        <v>0.33</v>
      </c>
      <c r="H7495" s="4">
        <v>9.2953336083626603E-2</v>
      </c>
      <c r="I7495" s="4">
        <v>0.51</v>
      </c>
      <c r="J7495" s="4">
        <v>0.06</v>
      </c>
      <c r="K7495" s="4">
        <v>0.28499999999999998</v>
      </c>
      <c r="L7495" s="4">
        <v>0.38300000000000001</v>
      </c>
      <c r="M7495" s="4">
        <v>35</v>
      </c>
    </row>
    <row r="7496" spans="1:13" x14ac:dyDescent="0.2">
      <c r="A7496" s="3">
        <v>42248</v>
      </c>
      <c r="B7496" t="s">
        <v>7876</v>
      </c>
      <c r="C7496" t="s">
        <v>3135</v>
      </c>
      <c r="D7496" t="s">
        <v>7877</v>
      </c>
      <c r="E7496" t="s">
        <v>3134</v>
      </c>
      <c r="F7496" s="4">
        <v>-9.2257142857142899E-2</v>
      </c>
      <c r="G7496" s="4">
        <v>-0.11</v>
      </c>
      <c r="H7496" s="4">
        <v>0.127837521615421</v>
      </c>
      <c r="I7496" s="4">
        <v>0.221</v>
      </c>
      <c r="J7496" s="4">
        <v>-0.31</v>
      </c>
      <c r="K7496" s="4">
        <v>-0.16500000000000001</v>
      </c>
      <c r="L7496" s="4">
        <v>-2.5000000000000001E-2</v>
      </c>
      <c r="M7496" s="4">
        <v>35</v>
      </c>
    </row>
    <row r="7497" spans="1:13" x14ac:dyDescent="0.2">
      <c r="A7497" s="3">
        <v>42248</v>
      </c>
      <c r="B7497" t="s">
        <v>7884</v>
      </c>
      <c r="C7497" t="s">
        <v>3138</v>
      </c>
      <c r="D7497" t="s">
        <v>7885</v>
      </c>
      <c r="E7497" t="s">
        <v>3137</v>
      </c>
      <c r="F7497" s="4">
        <v>-0.321314285714286</v>
      </c>
      <c r="G7497" s="4">
        <v>-0.33</v>
      </c>
      <c r="H7497" s="4">
        <v>0.13141934932935601</v>
      </c>
      <c r="I7497" s="4">
        <v>5.3999999999999999E-2</v>
      </c>
      <c r="J7497" s="4">
        <v>-0.63</v>
      </c>
      <c r="K7497" s="4">
        <v>-0.39500000000000002</v>
      </c>
      <c r="L7497" s="4">
        <v>-0.27</v>
      </c>
      <c r="M7497" s="4">
        <v>35</v>
      </c>
    </row>
    <row r="7498" spans="1:13" x14ac:dyDescent="0.2">
      <c r="A7498" s="3">
        <v>42248</v>
      </c>
      <c r="B7498" t="s">
        <v>7894</v>
      </c>
      <c r="C7498" t="s">
        <v>3141</v>
      </c>
      <c r="D7498" t="s">
        <v>7895</v>
      </c>
      <c r="E7498" t="s">
        <v>3140</v>
      </c>
      <c r="F7498" s="4">
        <v>0.1686</v>
      </c>
      <c r="G7498" s="4">
        <v>0.18</v>
      </c>
      <c r="H7498" s="4">
        <v>7.5372096568799701E-2</v>
      </c>
      <c r="I7498" s="4">
        <v>0.33</v>
      </c>
      <c r="J7498" s="4">
        <v>-0.01</v>
      </c>
      <c r="K7498" s="4">
        <v>0.11</v>
      </c>
      <c r="L7498" s="4">
        <v>0.22</v>
      </c>
      <c r="M7498" s="4">
        <v>35</v>
      </c>
    </row>
    <row r="7499" spans="1:13" x14ac:dyDescent="0.2">
      <c r="A7499" s="3">
        <v>42248</v>
      </c>
      <c r="B7499" t="s">
        <v>7902</v>
      </c>
      <c r="C7499" t="s">
        <v>3144</v>
      </c>
      <c r="D7499" t="s">
        <v>7903</v>
      </c>
      <c r="E7499" t="s">
        <v>3143</v>
      </c>
      <c r="F7499" s="4">
        <v>0.261457142857143</v>
      </c>
      <c r="G7499" s="4">
        <v>0.27</v>
      </c>
      <c r="H7499" s="4">
        <v>0.10166650870171901</v>
      </c>
      <c r="I7499" s="4">
        <v>0.51</v>
      </c>
      <c r="J7499" s="4">
        <v>6.0999999999999999E-2</v>
      </c>
      <c r="K7499" s="4">
        <v>0.20499999999999999</v>
      </c>
      <c r="L7499" s="4">
        <v>0.31</v>
      </c>
      <c r="M7499" s="4">
        <v>35</v>
      </c>
    </row>
    <row r="7500" spans="1:13" x14ac:dyDescent="0.2">
      <c r="A7500" s="3">
        <v>42248</v>
      </c>
      <c r="B7500" t="s">
        <v>7910</v>
      </c>
      <c r="C7500" t="s">
        <v>3147</v>
      </c>
      <c r="D7500" t="s">
        <v>7911</v>
      </c>
      <c r="E7500" t="s">
        <v>3146</v>
      </c>
      <c r="F7500" s="4">
        <v>0.272914285714286</v>
      </c>
      <c r="G7500" s="4">
        <v>0.26</v>
      </c>
      <c r="H7500" s="4">
        <v>7.8054796524648001E-2</v>
      </c>
      <c r="I7500" s="4">
        <v>0.48</v>
      </c>
      <c r="J7500" s="4">
        <v>0.13</v>
      </c>
      <c r="K7500" s="4">
        <v>0.21</v>
      </c>
      <c r="L7500" s="4">
        <v>0.30499999999999999</v>
      </c>
      <c r="M7500" s="4">
        <v>35</v>
      </c>
    </row>
    <row r="7501" spans="1:13" x14ac:dyDescent="0.2">
      <c r="A7501" s="3">
        <v>42248</v>
      </c>
      <c r="B7501" t="s">
        <v>7814</v>
      </c>
      <c r="C7501" t="s">
        <v>3114</v>
      </c>
      <c r="D7501" t="s">
        <v>7815</v>
      </c>
      <c r="E7501" t="s">
        <v>3113</v>
      </c>
      <c r="F7501" s="4">
        <v>0.42985714285714299</v>
      </c>
      <c r="G7501" s="4">
        <v>0.42</v>
      </c>
      <c r="H7501" s="4">
        <v>3.7426117694923801E-2</v>
      </c>
      <c r="I7501" s="4">
        <v>0.5</v>
      </c>
      <c r="J7501" s="4">
        <v>0.37</v>
      </c>
      <c r="K7501" s="4">
        <v>0.40500000000000003</v>
      </c>
      <c r="L7501" s="4">
        <v>0.45</v>
      </c>
      <c r="M7501" s="4">
        <v>35</v>
      </c>
    </row>
    <row r="7502" spans="1:13" x14ac:dyDescent="0.2">
      <c r="A7502" s="3">
        <v>42248</v>
      </c>
      <c r="B7502" t="s">
        <v>7920</v>
      </c>
      <c r="C7502" t="s">
        <v>3150</v>
      </c>
      <c r="D7502" t="s">
        <v>7921</v>
      </c>
      <c r="E7502" t="s">
        <v>3149</v>
      </c>
      <c r="F7502" s="4">
        <v>0.39557142857142902</v>
      </c>
      <c r="G7502" s="4">
        <v>0.39</v>
      </c>
      <c r="H7502" s="4">
        <v>9.2472344264550296E-2</v>
      </c>
      <c r="I7502" s="4">
        <v>0.66</v>
      </c>
      <c r="J7502" s="4">
        <v>0.22</v>
      </c>
      <c r="K7502" s="4">
        <v>0.33</v>
      </c>
      <c r="L7502" s="4">
        <v>0.45</v>
      </c>
      <c r="M7502" s="4">
        <v>35</v>
      </c>
    </row>
    <row r="7503" spans="1:13" x14ac:dyDescent="0.2">
      <c r="A7503" s="3">
        <v>42248</v>
      </c>
      <c r="B7503" t="s">
        <v>7822</v>
      </c>
      <c r="C7503" t="s">
        <v>3117</v>
      </c>
      <c r="D7503" t="s">
        <v>7823</v>
      </c>
      <c r="E7503" t="s">
        <v>3116</v>
      </c>
      <c r="F7503" s="4">
        <v>0.59265714285714299</v>
      </c>
      <c r="G7503" s="4">
        <v>0.6</v>
      </c>
      <c r="H7503" s="4">
        <v>7.86469934570415E-2</v>
      </c>
      <c r="I7503" s="4">
        <v>0.74</v>
      </c>
      <c r="J7503" s="4">
        <v>0.4</v>
      </c>
      <c r="K7503" s="4">
        <v>0.55000000000000004</v>
      </c>
      <c r="L7503" s="4">
        <v>0.64</v>
      </c>
      <c r="M7503" s="4">
        <v>35</v>
      </c>
    </row>
    <row r="7504" spans="1:13" x14ac:dyDescent="0.2">
      <c r="A7504" s="3">
        <v>42248</v>
      </c>
      <c r="B7504" t="s">
        <v>7830</v>
      </c>
      <c r="C7504" t="s">
        <v>3120</v>
      </c>
      <c r="D7504" t="s">
        <v>7831</v>
      </c>
      <c r="E7504" t="s">
        <v>3119</v>
      </c>
      <c r="F7504" s="4">
        <v>0.85097142857142904</v>
      </c>
      <c r="G7504" s="4">
        <v>0.85</v>
      </c>
      <c r="H7504" s="4">
        <v>7.9897539428462297E-2</v>
      </c>
      <c r="I7504" s="4">
        <v>1.03</v>
      </c>
      <c r="J7504" s="4">
        <v>0.7</v>
      </c>
      <c r="K7504" s="4">
        <v>0.79</v>
      </c>
      <c r="L7504" s="4">
        <v>0.90500000000000003</v>
      </c>
      <c r="M7504" s="4">
        <v>35</v>
      </c>
    </row>
    <row r="7505" spans="1:13" x14ac:dyDescent="0.2">
      <c r="A7505" s="3">
        <v>42248</v>
      </c>
      <c r="B7505" t="s">
        <v>7840</v>
      </c>
      <c r="C7505" t="s">
        <v>3123</v>
      </c>
      <c r="D7505" t="s">
        <v>7841</v>
      </c>
      <c r="E7505" t="s">
        <v>3122</v>
      </c>
      <c r="F7505" s="4">
        <v>0.57311428571428602</v>
      </c>
      <c r="G7505" s="4">
        <v>0.55000000000000004</v>
      </c>
      <c r="H7505" s="4">
        <v>0.111958703370949</v>
      </c>
      <c r="I7505" s="4">
        <v>1.04</v>
      </c>
      <c r="J7505" s="4">
        <v>0.44</v>
      </c>
      <c r="K7505" s="4">
        <v>0.51</v>
      </c>
      <c r="L7505" s="4">
        <v>0.6</v>
      </c>
      <c r="M7505" s="4">
        <v>35</v>
      </c>
    </row>
    <row r="7506" spans="1:13" x14ac:dyDescent="0.2">
      <c r="A7506" s="3">
        <v>42248</v>
      </c>
      <c r="B7506" t="s">
        <v>7922</v>
      </c>
      <c r="C7506" t="s">
        <v>3096</v>
      </c>
      <c r="D7506" t="s">
        <v>7923</v>
      </c>
      <c r="E7506" t="s">
        <v>3095</v>
      </c>
      <c r="F7506" s="4">
        <v>3.1843124999999999</v>
      </c>
      <c r="G7506" s="4">
        <v>3.1549999999999998</v>
      </c>
      <c r="H7506" s="4">
        <v>0.525886314066625</v>
      </c>
      <c r="I7506" s="4">
        <v>4.8600000000000003</v>
      </c>
      <c r="J7506" s="4">
        <v>2.27</v>
      </c>
      <c r="K7506" s="4">
        <v>2.9275000000000002</v>
      </c>
      <c r="L7506" s="4">
        <v>3.4350000000000001</v>
      </c>
      <c r="M7506" s="4">
        <v>32</v>
      </c>
    </row>
    <row r="7507" spans="1:13" x14ac:dyDescent="0.2">
      <c r="A7507" s="3">
        <v>42248</v>
      </c>
      <c r="B7507" t="s">
        <v>9608</v>
      </c>
      <c r="C7507" t="s">
        <v>3087</v>
      </c>
      <c r="D7507" t="s">
        <v>9609</v>
      </c>
      <c r="E7507" t="s">
        <v>3086</v>
      </c>
      <c r="F7507" s="4">
        <v>2.6954545454545502</v>
      </c>
      <c r="G7507" s="4">
        <v>2.6</v>
      </c>
      <c r="H7507" s="4">
        <v>0.28273321025627401</v>
      </c>
      <c r="I7507" s="4">
        <v>3.84</v>
      </c>
      <c r="J7507" s="4">
        <v>2.46</v>
      </c>
      <c r="K7507" s="4">
        <v>2.5</v>
      </c>
      <c r="L7507" s="4">
        <v>2.75</v>
      </c>
      <c r="M7507" s="4">
        <v>33</v>
      </c>
    </row>
    <row r="7508" spans="1:13" x14ac:dyDescent="0.2">
      <c r="A7508" s="3">
        <v>42248</v>
      </c>
      <c r="B7508" t="s">
        <v>9640</v>
      </c>
      <c r="C7508" t="s">
        <v>3090</v>
      </c>
      <c r="D7508" t="s">
        <v>9641</v>
      </c>
      <c r="E7508" t="s">
        <v>3089</v>
      </c>
      <c r="F7508" s="4">
        <v>3.17121212121212</v>
      </c>
      <c r="G7508" s="4">
        <v>3.1</v>
      </c>
      <c r="H7508" s="4">
        <v>0.36145329552859901</v>
      </c>
      <c r="I7508" s="4">
        <v>4.0599999999999996</v>
      </c>
      <c r="J7508" s="4">
        <v>2.4</v>
      </c>
      <c r="K7508" s="4">
        <v>2.94</v>
      </c>
      <c r="L7508" s="4">
        <v>3.33</v>
      </c>
      <c r="M7508" s="4">
        <v>33</v>
      </c>
    </row>
    <row r="7509" spans="1:13" x14ac:dyDescent="0.2">
      <c r="A7509" s="3">
        <v>42248</v>
      </c>
      <c r="B7509" t="s">
        <v>9881</v>
      </c>
      <c r="C7509" t="s">
        <v>3108</v>
      </c>
      <c r="D7509" t="s">
        <v>9882</v>
      </c>
      <c r="E7509" t="s">
        <v>3107</v>
      </c>
      <c r="F7509" s="4">
        <v>3.1869230769230801</v>
      </c>
      <c r="G7509" s="4">
        <v>3.2</v>
      </c>
      <c r="H7509" s="4">
        <v>0.27593867769153702</v>
      </c>
      <c r="I7509" s="4">
        <v>3.75</v>
      </c>
      <c r="J7509" s="4">
        <v>2.6</v>
      </c>
      <c r="K7509" s="4">
        <v>3.0249999999999999</v>
      </c>
      <c r="L7509" s="4">
        <v>3.3525</v>
      </c>
      <c r="M7509" s="4">
        <v>26</v>
      </c>
    </row>
    <row r="7510" spans="1:13" x14ac:dyDescent="0.2">
      <c r="A7510" s="3">
        <v>42248</v>
      </c>
      <c r="B7510" t="s">
        <v>9676</v>
      </c>
      <c r="C7510" t="s">
        <v>3093</v>
      </c>
      <c r="D7510" t="s">
        <v>9677</v>
      </c>
      <c r="E7510" t="s">
        <v>3092</v>
      </c>
      <c r="F7510" s="4">
        <v>3.11821428571429</v>
      </c>
      <c r="G7510" s="4">
        <v>3.2</v>
      </c>
      <c r="H7510" s="4">
        <v>0.34154391910448201</v>
      </c>
      <c r="I7510" s="4">
        <v>3.66</v>
      </c>
      <c r="J7510" s="4">
        <v>2.2799999999999998</v>
      </c>
      <c r="K7510" s="4">
        <v>2.9849999999999999</v>
      </c>
      <c r="L7510" s="4">
        <v>3.3</v>
      </c>
      <c r="M7510" s="4">
        <v>28</v>
      </c>
    </row>
    <row r="7511" spans="1:13" x14ac:dyDescent="0.2">
      <c r="A7511" s="3">
        <v>42248</v>
      </c>
      <c r="B7511" t="s">
        <v>9883</v>
      </c>
      <c r="C7511" t="s">
        <v>3111</v>
      </c>
      <c r="D7511" t="s">
        <v>9884</v>
      </c>
      <c r="E7511" t="s">
        <v>3110</v>
      </c>
      <c r="F7511" s="4">
        <v>3.12916666666667</v>
      </c>
      <c r="G7511" s="4">
        <v>3.15</v>
      </c>
      <c r="H7511" s="4">
        <v>0.35234514534654099</v>
      </c>
      <c r="I7511" s="4">
        <v>3.65</v>
      </c>
      <c r="J7511" s="4">
        <v>2.5</v>
      </c>
      <c r="K7511" s="4">
        <v>2.9375</v>
      </c>
      <c r="L7511" s="4">
        <v>3.3725000000000001</v>
      </c>
      <c r="M7511" s="4">
        <v>24</v>
      </c>
    </row>
    <row r="7512" spans="1:13" x14ac:dyDescent="0.2">
      <c r="A7512" s="3">
        <v>42248</v>
      </c>
      <c r="B7512" t="s">
        <v>7924</v>
      </c>
      <c r="C7512" t="s">
        <v>3153</v>
      </c>
      <c r="D7512" t="s">
        <v>7925</v>
      </c>
      <c r="E7512" t="s">
        <v>3152</v>
      </c>
      <c r="F7512" s="4">
        <v>0.355939393939394</v>
      </c>
      <c r="G7512" s="4">
        <v>0.35</v>
      </c>
      <c r="H7512" s="4">
        <v>3.2944972486271901E-2</v>
      </c>
      <c r="I7512" s="4">
        <v>0.43</v>
      </c>
      <c r="J7512" s="4">
        <v>0.28000000000000003</v>
      </c>
      <c r="K7512" s="4">
        <v>0.34</v>
      </c>
      <c r="L7512" s="4">
        <v>0.37</v>
      </c>
      <c r="M7512" s="4">
        <v>33</v>
      </c>
    </row>
    <row r="7513" spans="1:13" x14ac:dyDescent="0.2">
      <c r="A7513" s="3">
        <v>42248</v>
      </c>
      <c r="B7513" t="s">
        <v>10199</v>
      </c>
      <c r="C7513" t="s">
        <v>4324</v>
      </c>
      <c r="D7513" t="s">
        <v>10200</v>
      </c>
      <c r="E7513" t="s">
        <v>4323</v>
      </c>
      <c r="F7513" s="4">
        <v>2.4515151515151499</v>
      </c>
      <c r="G7513" s="4">
        <v>2.5</v>
      </c>
      <c r="H7513" s="4">
        <v>0.22792708828868399</v>
      </c>
      <c r="I7513" s="4">
        <v>3.1</v>
      </c>
      <c r="J7513" s="4">
        <v>1.9</v>
      </c>
      <c r="K7513" s="4">
        <v>2.4</v>
      </c>
      <c r="L7513" s="4">
        <v>2.6</v>
      </c>
      <c r="M7513" s="4">
        <v>33</v>
      </c>
    </row>
    <row r="7514" spans="1:13" x14ac:dyDescent="0.2">
      <c r="A7514" s="3">
        <v>42248</v>
      </c>
      <c r="B7514" t="s">
        <v>10231</v>
      </c>
      <c r="C7514" t="s">
        <v>4327</v>
      </c>
      <c r="D7514" t="s">
        <v>10232</v>
      </c>
      <c r="E7514" t="s">
        <v>4326</v>
      </c>
      <c r="F7514" s="4">
        <v>2.6593749999999998</v>
      </c>
      <c r="G7514" s="4">
        <v>2.7</v>
      </c>
      <c r="H7514" s="4">
        <v>0.35524582583641101</v>
      </c>
      <c r="I7514" s="4">
        <v>3.2</v>
      </c>
      <c r="J7514" s="4">
        <v>1.1000000000000001</v>
      </c>
      <c r="K7514" s="4">
        <v>2.5</v>
      </c>
      <c r="L7514" s="4">
        <v>2.8125</v>
      </c>
      <c r="M7514" s="4">
        <v>32</v>
      </c>
    </row>
    <row r="7515" spans="1:13" x14ac:dyDescent="0.2">
      <c r="A7515" s="3">
        <v>42248</v>
      </c>
      <c r="B7515" t="s">
        <v>9694</v>
      </c>
      <c r="C7515" t="s">
        <v>3939</v>
      </c>
      <c r="D7515" t="s">
        <v>9695</v>
      </c>
      <c r="E7515" t="s">
        <v>3947</v>
      </c>
      <c r="F7515" s="4">
        <v>16.783406249999999</v>
      </c>
      <c r="G7515" s="4">
        <v>16.79</v>
      </c>
      <c r="H7515" s="4">
        <v>0.28437762937458599</v>
      </c>
      <c r="I7515" s="4">
        <v>17.38</v>
      </c>
      <c r="J7515" s="4">
        <v>15.9</v>
      </c>
      <c r="K7515" s="4">
        <v>16.677499999999998</v>
      </c>
      <c r="L7515" s="4">
        <v>16.954249999999998</v>
      </c>
      <c r="M7515" s="4">
        <v>32</v>
      </c>
    </row>
    <row r="7516" spans="1:13" x14ac:dyDescent="0.2">
      <c r="A7516" s="3">
        <v>42248</v>
      </c>
      <c r="B7516" t="s">
        <v>9696</v>
      </c>
      <c r="C7516" t="s">
        <v>3942</v>
      </c>
      <c r="D7516" t="s">
        <v>9697</v>
      </c>
      <c r="E7516" t="s">
        <v>3949</v>
      </c>
      <c r="F7516" s="4">
        <v>16.731000000000002</v>
      </c>
      <c r="G7516" s="4">
        <v>16.8</v>
      </c>
      <c r="H7516" s="4">
        <v>0.38450940673924699</v>
      </c>
      <c r="I7516" s="4">
        <v>17.579999999999998</v>
      </c>
      <c r="J7516" s="4">
        <v>15.79</v>
      </c>
      <c r="K7516" s="4">
        <v>16.487500000000001</v>
      </c>
      <c r="L7516" s="4">
        <v>16.927499999999998</v>
      </c>
      <c r="M7516" s="4">
        <v>32</v>
      </c>
    </row>
    <row r="7517" spans="1:13" x14ac:dyDescent="0.2">
      <c r="A7517" s="3">
        <v>42248</v>
      </c>
      <c r="B7517" t="s">
        <v>9698</v>
      </c>
      <c r="C7517" t="s">
        <v>3952</v>
      </c>
      <c r="D7517" t="s">
        <v>9699</v>
      </c>
      <c r="E7517" t="s">
        <v>3951</v>
      </c>
      <c r="F7517" s="4">
        <v>16.745771428571398</v>
      </c>
      <c r="G7517" s="4">
        <v>16.8</v>
      </c>
      <c r="H7517" s="4">
        <v>0.497926233948144</v>
      </c>
      <c r="I7517" s="4">
        <v>18</v>
      </c>
      <c r="J7517" s="4">
        <v>15.6</v>
      </c>
      <c r="K7517" s="4">
        <v>16.5</v>
      </c>
      <c r="L7517" s="4">
        <v>17</v>
      </c>
      <c r="M7517" s="4">
        <v>35</v>
      </c>
    </row>
    <row r="7518" spans="1:13" x14ac:dyDescent="0.2">
      <c r="A7518" s="3">
        <v>42248</v>
      </c>
      <c r="B7518" t="s">
        <v>9644</v>
      </c>
      <c r="C7518" t="s">
        <v>3936</v>
      </c>
      <c r="D7518" t="s">
        <v>9645</v>
      </c>
      <c r="E7518" t="s">
        <v>3935</v>
      </c>
      <c r="F7518" s="4">
        <v>16.745771428571398</v>
      </c>
      <c r="G7518" s="4">
        <v>16.8</v>
      </c>
      <c r="H7518" s="4">
        <v>0.497926233948144</v>
      </c>
      <c r="I7518" s="4">
        <v>18</v>
      </c>
      <c r="J7518" s="4">
        <v>15.6</v>
      </c>
      <c r="K7518" s="4">
        <v>16.5</v>
      </c>
      <c r="L7518" s="4">
        <v>17</v>
      </c>
      <c r="M7518" s="4">
        <v>35</v>
      </c>
    </row>
    <row r="7519" spans="1:13" x14ac:dyDescent="0.2">
      <c r="A7519" s="3">
        <v>42248</v>
      </c>
      <c r="B7519" t="s">
        <v>9680</v>
      </c>
      <c r="C7519" t="s">
        <v>3939</v>
      </c>
      <c r="D7519" t="s">
        <v>9681</v>
      </c>
      <c r="E7519" t="s">
        <v>3938</v>
      </c>
      <c r="F7519" s="4">
        <v>16.324878787878799</v>
      </c>
      <c r="G7519" s="4">
        <v>16.38</v>
      </c>
      <c r="H7519" s="4">
        <v>0.69059113073401501</v>
      </c>
      <c r="I7519" s="4">
        <v>18.05</v>
      </c>
      <c r="J7519" s="4">
        <v>14.8</v>
      </c>
      <c r="K7519" s="4">
        <v>15.86</v>
      </c>
      <c r="L7519" s="4">
        <v>16.559999999999999</v>
      </c>
      <c r="M7519" s="4">
        <v>33</v>
      </c>
    </row>
    <row r="7520" spans="1:13" x14ac:dyDescent="0.2">
      <c r="A7520" s="3">
        <v>42248</v>
      </c>
      <c r="B7520" t="s">
        <v>10183</v>
      </c>
      <c r="C7520" t="s">
        <v>3579</v>
      </c>
      <c r="D7520" t="s">
        <v>10184</v>
      </c>
      <c r="E7520" t="s">
        <v>3578</v>
      </c>
      <c r="F7520" s="4">
        <v>2.30944444444444</v>
      </c>
      <c r="G7520" s="4">
        <v>2.2999999999999998</v>
      </c>
      <c r="H7520" s="4">
        <v>0.15222060015356401</v>
      </c>
      <c r="I7520" s="4">
        <v>2.7</v>
      </c>
      <c r="J7520" s="4">
        <v>1.9</v>
      </c>
      <c r="K7520" s="4">
        <v>2.2000000000000002</v>
      </c>
      <c r="L7520" s="4">
        <v>2.4024999999999999</v>
      </c>
      <c r="M7520" s="4">
        <v>36</v>
      </c>
    </row>
    <row r="7521" spans="1:13" x14ac:dyDescent="0.2">
      <c r="A7521" s="3">
        <v>42248</v>
      </c>
      <c r="B7521" t="s">
        <v>10201</v>
      </c>
      <c r="C7521" t="s">
        <v>3582</v>
      </c>
      <c r="D7521" t="s">
        <v>10202</v>
      </c>
      <c r="E7521" t="s">
        <v>3581</v>
      </c>
      <c r="F7521" s="4">
        <v>2.8258333333333301</v>
      </c>
      <c r="G7521" s="4">
        <v>2.8</v>
      </c>
      <c r="H7521" s="4">
        <v>0.41716988659982901</v>
      </c>
      <c r="I7521" s="4">
        <v>3.5</v>
      </c>
      <c r="J7521" s="4">
        <v>1.7</v>
      </c>
      <c r="K7521" s="4">
        <v>2.5874999999999999</v>
      </c>
      <c r="L7521" s="4">
        <v>3.0225</v>
      </c>
      <c r="M7521" s="4">
        <v>36</v>
      </c>
    </row>
    <row r="7522" spans="1:13" x14ac:dyDescent="0.2">
      <c r="A7522" s="3">
        <v>42248</v>
      </c>
      <c r="B7522" t="s">
        <v>10233</v>
      </c>
      <c r="C7522" t="s">
        <v>3585</v>
      </c>
      <c r="D7522" t="s">
        <v>10234</v>
      </c>
      <c r="E7522" t="s">
        <v>3584</v>
      </c>
      <c r="F7522" s="4">
        <v>3.3</v>
      </c>
      <c r="G7522" s="4">
        <v>3.3</v>
      </c>
      <c r="H7522" s="4">
        <v>0.41199514560246903</v>
      </c>
      <c r="I7522" s="4">
        <v>4</v>
      </c>
      <c r="J7522" s="4">
        <v>2.4</v>
      </c>
      <c r="K7522" s="4">
        <v>3.05</v>
      </c>
      <c r="L7522" s="4">
        <v>3.56</v>
      </c>
      <c r="M7522" s="4">
        <v>31</v>
      </c>
    </row>
    <row r="7523" spans="1:13" x14ac:dyDescent="0.2">
      <c r="A7523" s="3">
        <v>42248</v>
      </c>
      <c r="B7523" t="s">
        <v>10235</v>
      </c>
      <c r="C7523" t="s">
        <v>3600</v>
      </c>
      <c r="D7523" t="s">
        <v>10236</v>
      </c>
      <c r="E7523" t="s">
        <v>3599</v>
      </c>
      <c r="F7523" s="4">
        <v>2.41636363636364</v>
      </c>
      <c r="G7523" s="4">
        <v>2.5</v>
      </c>
      <c r="H7523" s="4">
        <v>0.566208984065392</v>
      </c>
      <c r="I7523" s="4">
        <v>3.53</v>
      </c>
      <c r="J7523" s="4">
        <v>1</v>
      </c>
      <c r="K7523" s="4">
        <v>2.2000000000000002</v>
      </c>
      <c r="L7523" s="4">
        <v>2.8</v>
      </c>
      <c r="M7523" s="4">
        <v>33</v>
      </c>
    </row>
    <row r="7524" spans="1:13" x14ac:dyDescent="0.2">
      <c r="A7524" s="3">
        <v>42248</v>
      </c>
      <c r="B7524" t="s">
        <v>10237</v>
      </c>
      <c r="C7524" t="s">
        <v>3603</v>
      </c>
      <c r="D7524" t="s">
        <v>10238</v>
      </c>
      <c r="E7524" t="s">
        <v>3602</v>
      </c>
      <c r="F7524" s="4">
        <v>2.9624242424242402</v>
      </c>
      <c r="G7524" s="4">
        <v>3</v>
      </c>
      <c r="H7524" s="4">
        <v>0.57787341987146201</v>
      </c>
      <c r="I7524" s="4">
        <v>4.34</v>
      </c>
      <c r="J7524" s="4">
        <v>1.5</v>
      </c>
      <c r="K7524" s="4">
        <v>2.6</v>
      </c>
      <c r="L7524" s="4">
        <v>3.3</v>
      </c>
      <c r="M7524" s="4">
        <v>33</v>
      </c>
    </row>
    <row r="7525" spans="1:13" x14ac:dyDescent="0.2">
      <c r="A7525" s="3">
        <v>42248</v>
      </c>
      <c r="B7525" t="s">
        <v>10207</v>
      </c>
      <c r="C7525" t="s">
        <v>3594</v>
      </c>
      <c r="D7525" t="s">
        <v>10208</v>
      </c>
      <c r="E7525" t="s">
        <v>3593</v>
      </c>
      <c r="F7525" s="4">
        <v>2.2152941176470602</v>
      </c>
      <c r="G7525" s="4">
        <v>2.2000000000000002</v>
      </c>
      <c r="H7525" s="4">
        <v>0.27886387788416001</v>
      </c>
      <c r="I7525" s="4">
        <v>3</v>
      </c>
      <c r="J7525" s="4">
        <v>1.5</v>
      </c>
      <c r="K7525" s="4">
        <v>2.1</v>
      </c>
      <c r="L7525" s="4">
        <v>2.4</v>
      </c>
      <c r="M7525" s="4">
        <v>34</v>
      </c>
    </row>
    <row r="7526" spans="1:13" x14ac:dyDescent="0.2">
      <c r="A7526" s="3">
        <v>42248</v>
      </c>
      <c r="B7526" t="s">
        <v>10239</v>
      </c>
      <c r="C7526" t="s">
        <v>3606</v>
      </c>
      <c r="D7526" t="s">
        <v>10240</v>
      </c>
      <c r="E7526" t="s">
        <v>3605</v>
      </c>
      <c r="F7526" s="4">
        <v>2.9296875</v>
      </c>
      <c r="G7526" s="4">
        <v>2.93</v>
      </c>
      <c r="H7526" s="4">
        <v>0.50401922886385597</v>
      </c>
      <c r="I7526" s="4">
        <v>4.4000000000000004</v>
      </c>
      <c r="J7526" s="4">
        <v>1.8</v>
      </c>
      <c r="K7526" s="4">
        <v>2.7</v>
      </c>
      <c r="L7526" s="4">
        <v>3.1549999999999998</v>
      </c>
      <c r="M7526" s="4">
        <v>32</v>
      </c>
    </row>
    <row r="7527" spans="1:13" x14ac:dyDescent="0.2">
      <c r="A7527" s="3">
        <v>42248</v>
      </c>
      <c r="B7527" t="s">
        <v>10209</v>
      </c>
      <c r="C7527" t="s">
        <v>3597</v>
      </c>
      <c r="D7527" t="s">
        <v>10210</v>
      </c>
      <c r="E7527" t="s">
        <v>3596</v>
      </c>
      <c r="F7527" s="4">
        <v>2.27</v>
      </c>
      <c r="G7527" s="4">
        <v>2.2999999999999998</v>
      </c>
      <c r="H7527" s="4">
        <v>0.33798870341531201</v>
      </c>
      <c r="I7527" s="4">
        <v>2.9</v>
      </c>
      <c r="J7527" s="4">
        <v>1.1000000000000001</v>
      </c>
      <c r="K7527" s="4">
        <v>2.0249999999999999</v>
      </c>
      <c r="L7527" s="4">
        <v>2.5</v>
      </c>
      <c r="M7527" s="4">
        <v>34</v>
      </c>
    </row>
    <row r="7528" spans="1:13" x14ac:dyDescent="0.2">
      <c r="A7528" s="3">
        <v>42248</v>
      </c>
      <c r="B7528" t="s">
        <v>10241</v>
      </c>
      <c r="C7528" t="s">
        <v>3609</v>
      </c>
      <c r="D7528" t="s">
        <v>10242</v>
      </c>
      <c r="E7528" t="s">
        <v>3608</v>
      </c>
      <c r="F7528" s="4">
        <v>3.0984375000000002</v>
      </c>
      <c r="G7528" s="4">
        <v>3.1</v>
      </c>
      <c r="H7528" s="4">
        <v>0.659663205245555</v>
      </c>
      <c r="I7528" s="4">
        <v>4.9000000000000004</v>
      </c>
      <c r="J7528" s="4">
        <v>2</v>
      </c>
      <c r="K7528" s="4">
        <v>2.6</v>
      </c>
      <c r="L7528" s="4">
        <v>3.355</v>
      </c>
      <c r="M7528" s="4">
        <v>32</v>
      </c>
    </row>
    <row r="7529" spans="1:13" x14ac:dyDescent="0.2">
      <c r="A7529" s="3">
        <v>42248</v>
      </c>
      <c r="B7529" t="s">
        <v>10243</v>
      </c>
      <c r="C7529" t="s">
        <v>3876</v>
      </c>
      <c r="D7529" t="s">
        <v>10244</v>
      </c>
      <c r="E7529" t="s">
        <v>3875</v>
      </c>
      <c r="F7529" s="4">
        <v>0.752</v>
      </c>
      <c r="G7529" s="4">
        <v>0.7</v>
      </c>
      <c r="H7529" s="4">
        <v>0.387591754841422</v>
      </c>
      <c r="I7529" s="4">
        <v>1.76</v>
      </c>
      <c r="J7529" s="4">
        <v>0.1</v>
      </c>
      <c r="K7529" s="4">
        <v>0.5</v>
      </c>
      <c r="L7529" s="4">
        <v>0.95499999999999996</v>
      </c>
      <c r="M7529" s="4">
        <v>20</v>
      </c>
    </row>
    <row r="7530" spans="1:13" x14ac:dyDescent="0.2">
      <c r="A7530" s="3">
        <v>42248</v>
      </c>
      <c r="B7530" t="s">
        <v>10245</v>
      </c>
      <c r="C7530" t="s">
        <v>3879</v>
      </c>
      <c r="D7530" t="s">
        <v>10246</v>
      </c>
      <c r="E7530" t="s">
        <v>3878</v>
      </c>
      <c r="F7530" s="4">
        <v>0.51849999999999996</v>
      </c>
      <c r="G7530" s="4">
        <v>0.625</v>
      </c>
      <c r="H7530" s="4">
        <v>0.47533118648170503</v>
      </c>
      <c r="I7530" s="4">
        <v>1.2</v>
      </c>
      <c r="J7530" s="4">
        <v>-0.94</v>
      </c>
      <c r="K7530" s="4">
        <v>0.33750000000000002</v>
      </c>
      <c r="L7530" s="4">
        <v>0.80249999999999999</v>
      </c>
      <c r="M7530" s="4">
        <v>20</v>
      </c>
    </row>
    <row r="7531" spans="1:13" x14ac:dyDescent="0.2">
      <c r="A7531" s="3">
        <v>42248</v>
      </c>
      <c r="B7531" t="s">
        <v>10221</v>
      </c>
      <c r="C7531" t="s">
        <v>3870</v>
      </c>
      <c r="D7531" t="s">
        <v>10222</v>
      </c>
      <c r="E7531" t="s">
        <v>3869</v>
      </c>
      <c r="F7531" s="4">
        <v>0.47428571428571398</v>
      </c>
      <c r="G7531" s="4">
        <v>0.5</v>
      </c>
      <c r="H7531" s="4">
        <v>0.25212241924452899</v>
      </c>
      <c r="I7531" s="4">
        <v>0.9</v>
      </c>
      <c r="J7531" s="4">
        <v>-0.34</v>
      </c>
      <c r="K7531" s="4">
        <v>0.38</v>
      </c>
      <c r="L7531" s="4">
        <v>0.6</v>
      </c>
      <c r="M7531" s="4">
        <v>21</v>
      </c>
    </row>
    <row r="7532" spans="1:13" x14ac:dyDescent="0.2">
      <c r="A7532" s="3">
        <v>42248</v>
      </c>
      <c r="B7532" t="s">
        <v>10247</v>
      </c>
      <c r="C7532" t="s">
        <v>3882</v>
      </c>
      <c r="D7532" t="s">
        <v>10248</v>
      </c>
      <c r="E7532" t="s">
        <v>3881</v>
      </c>
      <c r="F7532" s="4">
        <v>0.80600000000000005</v>
      </c>
      <c r="G7532" s="4">
        <v>0.80500000000000005</v>
      </c>
      <c r="H7532" s="4">
        <v>0.21750741064205301</v>
      </c>
      <c r="I7532" s="4">
        <v>1.2</v>
      </c>
      <c r="J7532" s="4">
        <v>0.38</v>
      </c>
      <c r="K7532" s="4">
        <v>0.69750000000000001</v>
      </c>
      <c r="L7532" s="4">
        <v>0.89249999999999996</v>
      </c>
      <c r="M7532" s="4">
        <v>20</v>
      </c>
    </row>
    <row r="7533" spans="1:13" x14ac:dyDescent="0.2">
      <c r="A7533" s="3">
        <v>42248</v>
      </c>
      <c r="B7533" t="s">
        <v>10225</v>
      </c>
      <c r="C7533" t="s">
        <v>3873</v>
      </c>
      <c r="D7533" t="s">
        <v>10226</v>
      </c>
      <c r="E7533" t="s">
        <v>3872</v>
      </c>
      <c r="F7533" s="4">
        <v>0.62380952380952404</v>
      </c>
      <c r="G7533" s="4">
        <v>0.7</v>
      </c>
      <c r="H7533" s="4">
        <v>0.22448777673798201</v>
      </c>
      <c r="I7533" s="4">
        <v>1.2</v>
      </c>
      <c r="J7533" s="4">
        <v>0.1</v>
      </c>
      <c r="K7533" s="4">
        <v>0.52</v>
      </c>
      <c r="L7533" s="4">
        <v>0.7</v>
      </c>
      <c r="M7533" s="4">
        <v>21</v>
      </c>
    </row>
    <row r="7534" spans="1:13" x14ac:dyDescent="0.2">
      <c r="A7534" s="3">
        <v>42248</v>
      </c>
      <c r="B7534" t="s">
        <v>10249</v>
      </c>
      <c r="C7534" t="s">
        <v>3885</v>
      </c>
      <c r="D7534" t="s">
        <v>10250</v>
      </c>
      <c r="E7534" t="s">
        <v>3884</v>
      </c>
      <c r="F7534" s="4">
        <v>0.85099999999999998</v>
      </c>
      <c r="G7534" s="4">
        <v>0.80500000000000005</v>
      </c>
      <c r="H7534" s="4">
        <v>0.27828232540277997</v>
      </c>
      <c r="I7534" s="4">
        <v>1.42</v>
      </c>
      <c r="J7534" s="4">
        <v>0.4</v>
      </c>
      <c r="K7534" s="4">
        <v>0.6</v>
      </c>
      <c r="L7534" s="4">
        <v>1.1000000000000001</v>
      </c>
      <c r="M7534" s="4">
        <v>20</v>
      </c>
    </row>
    <row r="7535" spans="1:13" x14ac:dyDescent="0.2">
      <c r="A7535" s="3">
        <v>42278</v>
      </c>
      <c r="B7535" t="s">
        <v>9634</v>
      </c>
      <c r="C7535" t="s">
        <v>3927</v>
      </c>
      <c r="D7535" t="s">
        <v>9635</v>
      </c>
      <c r="E7535" t="s">
        <v>3926</v>
      </c>
      <c r="F7535" s="4">
        <v>6.14</v>
      </c>
      <c r="G7535" s="4">
        <v>6.2</v>
      </c>
      <c r="H7535" s="4">
        <v>0.30182776545573098</v>
      </c>
      <c r="I7535" s="4">
        <v>6.7</v>
      </c>
      <c r="J7535" s="4">
        <v>5.35</v>
      </c>
      <c r="K7535" s="4">
        <v>6</v>
      </c>
      <c r="L7535" s="4">
        <v>6.2750000000000004</v>
      </c>
      <c r="M7535" s="4">
        <v>23</v>
      </c>
    </row>
    <row r="7536" spans="1:13" x14ac:dyDescent="0.2">
      <c r="A7536" s="3">
        <v>42278</v>
      </c>
      <c r="B7536" t="s">
        <v>9646</v>
      </c>
      <c r="C7536" t="s">
        <v>3930</v>
      </c>
      <c r="D7536" t="s">
        <v>9647</v>
      </c>
      <c r="E7536" t="s">
        <v>3929</v>
      </c>
      <c r="F7536" s="4">
        <v>6.5943478260869597</v>
      </c>
      <c r="G7536" s="4">
        <v>6.5</v>
      </c>
      <c r="H7536" s="4">
        <v>0.41294756531502202</v>
      </c>
      <c r="I7536" s="4">
        <v>7.53</v>
      </c>
      <c r="J7536" s="4">
        <v>5.67</v>
      </c>
      <c r="K7536" s="4">
        <v>6.41</v>
      </c>
      <c r="L7536" s="4">
        <v>6.875</v>
      </c>
      <c r="M7536" s="4">
        <v>23</v>
      </c>
    </row>
    <row r="7537" spans="1:13" x14ac:dyDescent="0.2">
      <c r="A7537" s="3">
        <v>42278</v>
      </c>
      <c r="B7537" t="s">
        <v>9670</v>
      </c>
      <c r="C7537" t="s">
        <v>3933</v>
      </c>
      <c r="D7537" t="s">
        <v>9671</v>
      </c>
      <c r="E7537" t="s">
        <v>3932</v>
      </c>
      <c r="F7537" s="4">
        <v>6.95</v>
      </c>
      <c r="G7537" s="4">
        <v>6.7549999999999999</v>
      </c>
      <c r="H7537" s="4">
        <v>0.75053665010970305</v>
      </c>
      <c r="I7537" s="4">
        <v>8.6</v>
      </c>
      <c r="J7537" s="4">
        <v>5.36</v>
      </c>
      <c r="K7537" s="4">
        <v>6.5449999999999999</v>
      </c>
      <c r="L7537" s="4">
        <v>7.32</v>
      </c>
      <c r="M7537" s="4">
        <v>20</v>
      </c>
    </row>
    <row r="7538" spans="1:13" x14ac:dyDescent="0.2">
      <c r="A7538" s="3">
        <v>42278</v>
      </c>
      <c r="B7538" t="s">
        <v>9604</v>
      </c>
      <c r="C7538" t="s">
        <v>3918</v>
      </c>
      <c r="D7538" t="s">
        <v>9605</v>
      </c>
      <c r="E7538" t="s">
        <v>3917</v>
      </c>
      <c r="F7538" s="4">
        <v>3.2320000000000002</v>
      </c>
      <c r="G7538" s="4">
        <v>3.2450000000000001</v>
      </c>
      <c r="H7538" s="4">
        <v>0.16078256896429599</v>
      </c>
      <c r="I7538" s="4">
        <v>3.58</v>
      </c>
      <c r="J7538" s="4">
        <v>2.97</v>
      </c>
      <c r="K7538" s="4">
        <v>3.1025</v>
      </c>
      <c r="L7538" s="4">
        <v>3.3174999999999999</v>
      </c>
      <c r="M7538" s="4">
        <v>30</v>
      </c>
    </row>
    <row r="7539" spans="1:13" x14ac:dyDescent="0.2">
      <c r="A7539" s="3">
        <v>42278</v>
      </c>
      <c r="B7539" t="s">
        <v>9636</v>
      </c>
      <c r="C7539" t="s">
        <v>3921</v>
      </c>
      <c r="D7539" t="s">
        <v>9637</v>
      </c>
      <c r="E7539" t="s">
        <v>3920</v>
      </c>
      <c r="F7539" s="4">
        <v>3.9873333333333298</v>
      </c>
      <c r="G7539" s="4">
        <v>4</v>
      </c>
      <c r="H7539" s="4">
        <v>0.318790097770903</v>
      </c>
      <c r="I7539" s="4">
        <v>4.7</v>
      </c>
      <c r="J7539" s="4">
        <v>3.22</v>
      </c>
      <c r="K7539" s="4">
        <v>3.78</v>
      </c>
      <c r="L7539" s="4">
        <v>4.25</v>
      </c>
      <c r="M7539" s="4">
        <v>30</v>
      </c>
    </row>
    <row r="7540" spans="1:13" x14ac:dyDescent="0.2">
      <c r="A7540" s="3">
        <v>42278</v>
      </c>
      <c r="B7540" t="s">
        <v>9672</v>
      </c>
      <c r="C7540" t="s">
        <v>3924</v>
      </c>
      <c r="D7540" t="s">
        <v>9673</v>
      </c>
      <c r="E7540" t="s">
        <v>3923</v>
      </c>
      <c r="F7540" s="4">
        <v>4.7115384615384599</v>
      </c>
      <c r="G7540" s="4">
        <v>4.5250000000000004</v>
      </c>
      <c r="H7540" s="4">
        <v>0.60047775850695595</v>
      </c>
      <c r="I7540" s="4">
        <v>6</v>
      </c>
      <c r="J7540" s="4">
        <v>3.58</v>
      </c>
      <c r="K7540" s="4">
        <v>4.4249999999999998</v>
      </c>
      <c r="L7540" s="4">
        <v>5.15</v>
      </c>
      <c r="M7540" s="4">
        <v>26</v>
      </c>
    </row>
    <row r="7541" spans="1:13" x14ac:dyDescent="0.2">
      <c r="A7541" s="3">
        <v>42278</v>
      </c>
      <c r="B7541" t="s">
        <v>10195</v>
      </c>
      <c r="C7541" t="s">
        <v>3988</v>
      </c>
      <c r="D7541" t="s">
        <v>10196</v>
      </c>
      <c r="E7541" t="s">
        <v>3987</v>
      </c>
      <c r="F7541" s="4">
        <v>4.0790625</v>
      </c>
      <c r="G7541" s="4">
        <v>4.0999999999999996</v>
      </c>
      <c r="H7541" s="4">
        <v>0.29521298353080799</v>
      </c>
      <c r="I7541" s="4">
        <v>4.5999999999999996</v>
      </c>
      <c r="J7541" s="4">
        <v>3.5</v>
      </c>
      <c r="K7541" s="4">
        <v>3.8875000000000002</v>
      </c>
      <c r="L7541" s="4">
        <v>4.3</v>
      </c>
      <c r="M7541" s="4">
        <v>32</v>
      </c>
    </row>
    <row r="7542" spans="1:13" x14ac:dyDescent="0.2">
      <c r="A7542" s="3">
        <v>42278</v>
      </c>
      <c r="B7542" t="s">
        <v>10227</v>
      </c>
      <c r="C7542" t="s">
        <v>3991</v>
      </c>
      <c r="D7542" t="s">
        <v>10228</v>
      </c>
      <c r="E7542" t="s">
        <v>3990</v>
      </c>
      <c r="F7542" s="4">
        <v>3.9637500000000001</v>
      </c>
      <c r="G7542" s="4">
        <v>4</v>
      </c>
      <c r="H7542" s="4">
        <v>0.35930712893460098</v>
      </c>
      <c r="I7542" s="4">
        <v>4.8</v>
      </c>
      <c r="J7542" s="4">
        <v>3.2</v>
      </c>
      <c r="K7542" s="4">
        <v>3.7675000000000001</v>
      </c>
      <c r="L7542" s="4">
        <v>4.2</v>
      </c>
      <c r="M7542" s="4">
        <v>32</v>
      </c>
    </row>
    <row r="7543" spans="1:13" x14ac:dyDescent="0.2">
      <c r="A7543" s="3">
        <v>42278</v>
      </c>
      <c r="B7543" t="s">
        <v>10197</v>
      </c>
      <c r="C7543" t="s">
        <v>3994</v>
      </c>
      <c r="D7543" t="s">
        <v>10198</v>
      </c>
      <c r="E7543" t="s">
        <v>3993</v>
      </c>
      <c r="F7543" s="4">
        <v>4.3384848484848497</v>
      </c>
      <c r="G7543" s="4">
        <v>4.3499999999999996</v>
      </c>
      <c r="H7543" s="4">
        <v>0.110428744336597</v>
      </c>
      <c r="I7543" s="4">
        <v>4.5</v>
      </c>
      <c r="J7543" s="4">
        <v>4.04</v>
      </c>
      <c r="K7543" s="4">
        <v>4.3</v>
      </c>
      <c r="L7543" s="4">
        <v>4.4000000000000004</v>
      </c>
      <c r="M7543" s="4">
        <v>33</v>
      </c>
    </row>
    <row r="7544" spans="1:13" x14ac:dyDescent="0.2">
      <c r="A7544" s="3">
        <v>42278</v>
      </c>
      <c r="B7544" t="s">
        <v>10229</v>
      </c>
      <c r="C7544" t="s">
        <v>3997</v>
      </c>
      <c r="D7544" t="s">
        <v>10230</v>
      </c>
      <c r="E7544" t="s">
        <v>3996</v>
      </c>
      <c r="F7544" s="4">
        <v>4.1931250000000002</v>
      </c>
      <c r="G7544" s="4">
        <v>4.2</v>
      </c>
      <c r="H7544" s="4">
        <v>0.27639893445478803</v>
      </c>
      <c r="I7544" s="4">
        <v>4.8</v>
      </c>
      <c r="J7544" s="4">
        <v>3.6</v>
      </c>
      <c r="K7544" s="4">
        <v>4</v>
      </c>
      <c r="L7544" s="4">
        <v>4.37</v>
      </c>
      <c r="M7544" s="4">
        <v>32</v>
      </c>
    </row>
    <row r="7545" spans="1:13" x14ac:dyDescent="0.2">
      <c r="A7545" s="3">
        <v>42278</v>
      </c>
      <c r="B7545" t="s">
        <v>7758</v>
      </c>
      <c r="C7545" t="s">
        <v>3897</v>
      </c>
      <c r="D7545" t="s">
        <v>7759</v>
      </c>
      <c r="E7545" t="s">
        <v>3896</v>
      </c>
      <c r="F7545" s="4">
        <v>3.3451515151515201</v>
      </c>
      <c r="G7545" s="4">
        <v>3.25</v>
      </c>
      <c r="H7545" s="4">
        <v>0.207893019545529</v>
      </c>
      <c r="I7545" s="4">
        <v>4</v>
      </c>
      <c r="J7545" s="4">
        <v>3</v>
      </c>
      <c r="K7545" s="4">
        <v>3.25</v>
      </c>
      <c r="L7545" s="4">
        <v>3.5</v>
      </c>
      <c r="M7545" s="4">
        <v>33</v>
      </c>
    </row>
    <row r="7546" spans="1:13" x14ac:dyDescent="0.2">
      <c r="A7546" s="3">
        <v>42278</v>
      </c>
      <c r="B7546" t="s">
        <v>7864</v>
      </c>
      <c r="C7546" t="s">
        <v>3909</v>
      </c>
      <c r="D7546" t="s">
        <v>7865</v>
      </c>
      <c r="E7546" t="s">
        <v>3908</v>
      </c>
      <c r="F7546" s="4">
        <v>4.1607692307692297</v>
      </c>
      <c r="G7546" s="4">
        <v>4.2249999999999996</v>
      </c>
      <c r="H7546" s="4">
        <v>0.48629968601201501</v>
      </c>
      <c r="I7546" s="4">
        <v>5.25</v>
      </c>
      <c r="J7546" s="4">
        <v>3.27</v>
      </c>
      <c r="K7546" s="4">
        <v>3.77</v>
      </c>
      <c r="L7546" s="4">
        <v>4.2874999999999996</v>
      </c>
      <c r="M7546" s="4">
        <v>26</v>
      </c>
    </row>
    <row r="7547" spans="1:13" x14ac:dyDescent="0.2">
      <c r="A7547" s="3">
        <v>42278</v>
      </c>
      <c r="B7547" t="s">
        <v>7784</v>
      </c>
      <c r="C7547" t="s">
        <v>3900</v>
      </c>
      <c r="D7547" t="s">
        <v>7785</v>
      </c>
      <c r="E7547" t="s">
        <v>3899</v>
      </c>
      <c r="F7547" s="4">
        <v>3.55969696969697</v>
      </c>
      <c r="G7547" s="4">
        <v>3.5</v>
      </c>
      <c r="H7547" s="4">
        <v>0.26112119849416698</v>
      </c>
      <c r="I7547" s="4">
        <v>4.25</v>
      </c>
      <c r="J7547" s="4">
        <v>3</v>
      </c>
      <c r="K7547" s="4">
        <v>3.5</v>
      </c>
      <c r="L7547" s="4">
        <v>3.75</v>
      </c>
      <c r="M7547" s="4">
        <v>33</v>
      </c>
    </row>
    <row r="7548" spans="1:13" x14ac:dyDescent="0.2">
      <c r="A7548" s="3">
        <v>42278</v>
      </c>
      <c r="B7548" t="s">
        <v>7890</v>
      </c>
      <c r="C7548" t="s">
        <v>3912</v>
      </c>
      <c r="D7548" t="s">
        <v>7891</v>
      </c>
      <c r="E7548" t="s">
        <v>3911</v>
      </c>
      <c r="F7548" s="4">
        <v>4.31269230769231</v>
      </c>
      <c r="G7548" s="4">
        <v>4.2750000000000004</v>
      </c>
      <c r="H7548" s="4">
        <v>0.49492268238429099</v>
      </c>
      <c r="I7548" s="4">
        <v>5.25</v>
      </c>
      <c r="J7548" s="4">
        <v>3.4</v>
      </c>
      <c r="K7548" s="4">
        <v>4</v>
      </c>
      <c r="L7548" s="4">
        <v>4.5</v>
      </c>
      <c r="M7548" s="4">
        <v>26</v>
      </c>
    </row>
    <row r="7549" spans="1:13" x14ac:dyDescent="0.2">
      <c r="A7549" s="3">
        <v>42278</v>
      </c>
      <c r="B7549" t="s">
        <v>7810</v>
      </c>
      <c r="C7549" t="s">
        <v>3903</v>
      </c>
      <c r="D7549" t="s">
        <v>7811</v>
      </c>
      <c r="E7549" t="s">
        <v>3902</v>
      </c>
      <c r="F7549" s="4">
        <v>3.7712121212121201</v>
      </c>
      <c r="G7549" s="4">
        <v>3.75</v>
      </c>
      <c r="H7549" s="4">
        <v>0.283413981392035</v>
      </c>
      <c r="I7549" s="4">
        <v>4.5</v>
      </c>
      <c r="J7549" s="4">
        <v>3.1</v>
      </c>
      <c r="K7549" s="4">
        <v>3.5</v>
      </c>
      <c r="L7549" s="4">
        <v>4</v>
      </c>
      <c r="M7549" s="4">
        <v>33</v>
      </c>
    </row>
    <row r="7550" spans="1:13" x14ac:dyDescent="0.2">
      <c r="A7550" s="3">
        <v>42278</v>
      </c>
      <c r="B7550" t="s">
        <v>7916</v>
      </c>
      <c r="C7550" t="s">
        <v>3915</v>
      </c>
      <c r="D7550" t="s">
        <v>7917</v>
      </c>
      <c r="E7550" t="s">
        <v>3914</v>
      </c>
      <c r="F7550" s="4">
        <v>4.45653846153846</v>
      </c>
      <c r="G7550" s="4">
        <v>4.5</v>
      </c>
      <c r="H7550" s="4">
        <v>0.54974861387868801</v>
      </c>
      <c r="I7550" s="4">
        <v>5.5</v>
      </c>
      <c r="J7550" s="4">
        <v>3.4</v>
      </c>
      <c r="K7550" s="4">
        <v>4.1900000000000004</v>
      </c>
      <c r="L7550" s="4">
        <v>4.7125000000000004</v>
      </c>
      <c r="M7550" s="4">
        <v>26</v>
      </c>
    </row>
    <row r="7551" spans="1:13" x14ac:dyDescent="0.2">
      <c r="A7551" s="3">
        <v>42278</v>
      </c>
      <c r="B7551" t="s">
        <v>7730</v>
      </c>
      <c r="C7551" t="s">
        <v>3894</v>
      </c>
      <c r="D7551" t="s">
        <v>7731</v>
      </c>
      <c r="E7551" t="s">
        <v>3893</v>
      </c>
      <c r="F7551" s="4">
        <v>3.1452941176470599</v>
      </c>
      <c r="G7551" s="4">
        <v>3.22</v>
      </c>
      <c r="H7551" s="4">
        <v>0.14389043167627799</v>
      </c>
      <c r="I7551" s="4">
        <v>3.5</v>
      </c>
      <c r="J7551" s="4">
        <v>3</v>
      </c>
      <c r="K7551" s="4">
        <v>3</v>
      </c>
      <c r="L7551" s="4">
        <v>3.25</v>
      </c>
      <c r="M7551" s="4">
        <v>34</v>
      </c>
    </row>
    <row r="7552" spans="1:13" x14ac:dyDescent="0.2">
      <c r="A7552" s="3">
        <v>42278</v>
      </c>
      <c r="B7552" t="s">
        <v>7836</v>
      </c>
      <c r="C7552" t="s">
        <v>3906</v>
      </c>
      <c r="D7552" t="s">
        <v>7837</v>
      </c>
      <c r="E7552" t="s">
        <v>3905</v>
      </c>
      <c r="F7552" s="4">
        <v>3.9390909090909099</v>
      </c>
      <c r="G7552" s="4">
        <v>4</v>
      </c>
      <c r="H7552" s="4">
        <v>0.30633278101971501</v>
      </c>
      <c r="I7552" s="4">
        <v>4.75</v>
      </c>
      <c r="J7552" s="4">
        <v>3.27</v>
      </c>
      <c r="K7552" s="4">
        <v>3.75</v>
      </c>
      <c r="L7552" s="4">
        <v>4.0999999999999996</v>
      </c>
      <c r="M7552" s="4">
        <v>33</v>
      </c>
    </row>
    <row r="7553" spans="1:13" x14ac:dyDescent="0.2">
      <c r="A7553" s="3">
        <v>42278</v>
      </c>
      <c r="B7553" t="s">
        <v>7926</v>
      </c>
      <c r="C7553" t="s">
        <v>3081</v>
      </c>
      <c r="D7553" t="s">
        <v>7927</v>
      </c>
      <c r="E7553" t="s">
        <v>3080</v>
      </c>
      <c r="F7553" s="4">
        <v>3.6701944444444399</v>
      </c>
      <c r="G7553" s="4">
        <v>3.66</v>
      </c>
      <c r="H7553" s="4">
        <v>0.381520553233614</v>
      </c>
      <c r="I7553" s="4">
        <v>5.26</v>
      </c>
      <c r="J7553" s="4">
        <v>3.05</v>
      </c>
      <c r="K7553" s="4">
        <v>3.4824999999999999</v>
      </c>
      <c r="L7553" s="4">
        <v>3.81</v>
      </c>
      <c r="M7553" s="4">
        <v>36</v>
      </c>
    </row>
    <row r="7554" spans="1:13" x14ac:dyDescent="0.2">
      <c r="A7554" s="3">
        <v>42278</v>
      </c>
      <c r="B7554" t="s">
        <v>9598</v>
      </c>
      <c r="C7554" t="s">
        <v>3072</v>
      </c>
      <c r="D7554" t="s">
        <v>9599</v>
      </c>
      <c r="E7554" t="s">
        <v>3071</v>
      </c>
      <c r="F7554" s="4">
        <v>2.6583783783783801</v>
      </c>
      <c r="G7554" s="4">
        <v>2.66</v>
      </c>
      <c r="H7554" s="4">
        <v>0.184955152424604</v>
      </c>
      <c r="I7554" s="4">
        <v>3.32</v>
      </c>
      <c r="J7554" s="4">
        <v>2.34</v>
      </c>
      <c r="K7554" s="4">
        <v>2.54</v>
      </c>
      <c r="L7554" s="4">
        <v>2.7</v>
      </c>
      <c r="M7554" s="4">
        <v>37</v>
      </c>
    </row>
    <row r="7555" spans="1:13" x14ac:dyDescent="0.2">
      <c r="A7555" s="3">
        <v>42278</v>
      </c>
      <c r="B7555" t="s">
        <v>9638</v>
      </c>
      <c r="C7555" t="s">
        <v>3075</v>
      </c>
      <c r="D7555" t="s">
        <v>9639</v>
      </c>
      <c r="E7555" t="s">
        <v>3074</v>
      </c>
      <c r="F7555" s="4">
        <v>3.4372972972973002</v>
      </c>
      <c r="G7555" s="4">
        <v>3.45</v>
      </c>
      <c r="H7555" s="4">
        <v>0.310936297947637</v>
      </c>
      <c r="I7555" s="4">
        <v>4.57</v>
      </c>
      <c r="J7555" s="4">
        <v>2.9</v>
      </c>
      <c r="K7555" s="4">
        <v>3.27</v>
      </c>
      <c r="L7555" s="4">
        <v>3.58</v>
      </c>
      <c r="M7555" s="4">
        <v>37</v>
      </c>
    </row>
    <row r="7556" spans="1:13" x14ac:dyDescent="0.2">
      <c r="A7556" s="3">
        <v>42278</v>
      </c>
      <c r="B7556" t="s">
        <v>7422</v>
      </c>
      <c r="C7556" t="s">
        <v>3102</v>
      </c>
      <c r="D7556" t="s">
        <v>7423</v>
      </c>
      <c r="E7556" t="s">
        <v>3101</v>
      </c>
      <c r="F7556" s="4">
        <v>3.39161290322581</v>
      </c>
      <c r="G7556" s="4">
        <v>3.4</v>
      </c>
      <c r="H7556" s="4">
        <v>0.24530384932695901</v>
      </c>
      <c r="I7556" s="4">
        <v>4.0999999999999996</v>
      </c>
      <c r="J7556" s="4">
        <v>3</v>
      </c>
      <c r="K7556" s="4">
        <v>3.2349999999999999</v>
      </c>
      <c r="L7556" s="4">
        <v>3.5</v>
      </c>
      <c r="M7556" s="4">
        <v>31</v>
      </c>
    </row>
    <row r="7557" spans="1:13" x14ac:dyDescent="0.2">
      <c r="A7557" s="3">
        <v>42278</v>
      </c>
      <c r="B7557" t="s">
        <v>9674</v>
      </c>
      <c r="C7557" t="s">
        <v>3078</v>
      </c>
      <c r="D7557" t="s">
        <v>9675</v>
      </c>
      <c r="E7557" t="s">
        <v>3077</v>
      </c>
      <c r="F7557" s="4">
        <v>3.3959999999999999</v>
      </c>
      <c r="G7557" s="4">
        <v>3.4</v>
      </c>
      <c r="H7557" s="4">
        <v>0.24338543626978801</v>
      </c>
      <c r="I7557" s="4">
        <v>4.09</v>
      </c>
      <c r="J7557" s="4">
        <v>3</v>
      </c>
      <c r="K7557" s="4">
        <v>3.26</v>
      </c>
      <c r="L7557" s="4">
        <v>3.5</v>
      </c>
      <c r="M7557" s="4">
        <v>35</v>
      </c>
    </row>
    <row r="7558" spans="1:13" x14ac:dyDescent="0.2">
      <c r="A7558" s="3">
        <v>42278</v>
      </c>
      <c r="B7558" t="s">
        <v>7848</v>
      </c>
      <c r="C7558" t="s">
        <v>3105</v>
      </c>
      <c r="D7558" t="s">
        <v>7849</v>
      </c>
      <c r="E7558" t="s">
        <v>3104</v>
      </c>
      <c r="F7558" s="4">
        <v>3.3406896551724099</v>
      </c>
      <c r="G7558" s="4">
        <v>3.32</v>
      </c>
      <c r="H7558" s="4">
        <v>0.25105393607297599</v>
      </c>
      <c r="I7558" s="4">
        <v>3.95</v>
      </c>
      <c r="J7558" s="4">
        <v>3</v>
      </c>
      <c r="K7558" s="4">
        <v>3.1</v>
      </c>
      <c r="L7558" s="4">
        <v>3.5</v>
      </c>
      <c r="M7558" s="4">
        <v>29</v>
      </c>
    </row>
    <row r="7559" spans="1:13" x14ac:dyDescent="0.2">
      <c r="A7559" s="3">
        <v>42278</v>
      </c>
      <c r="B7559" t="s">
        <v>7850</v>
      </c>
      <c r="C7559" t="s">
        <v>3123</v>
      </c>
      <c r="D7559" t="s">
        <v>7851</v>
      </c>
      <c r="E7559" t="s">
        <v>3122</v>
      </c>
      <c r="F7559" s="4">
        <v>0.39862162162162201</v>
      </c>
      <c r="G7559" s="4">
        <v>0.39</v>
      </c>
      <c r="H7559" s="4">
        <v>0.16959843935199001</v>
      </c>
      <c r="I7559" s="4">
        <v>0.92</v>
      </c>
      <c r="J7559" s="4">
        <v>0</v>
      </c>
      <c r="K7559" s="4">
        <v>0.33</v>
      </c>
      <c r="L7559" s="4">
        <v>0.49</v>
      </c>
      <c r="M7559" s="4">
        <v>37</v>
      </c>
    </row>
    <row r="7560" spans="1:13" x14ac:dyDescent="0.2">
      <c r="A7560" s="3">
        <v>42278</v>
      </c>
      <c r="B7560" t="s">
        <v>7858</v>
      </c>
      <c r="C7560" t="s">
        <v>3126</v>
      </c>
      <c r="D7560" t="s">
        <v>7859</v>
      </c>
      <c r="E7560" t="s">
        <v>3125</v>
      </c>
      <c r="F7560" s="4">
        <v>0.289486486486487</v>
      </c>
      <c r="G7560" s="4">
        <v>0.28999999999999998</v>
      </c>
      <c r="H7560" s="4">
        <v>8.1095150430980895E-2</v>
      </c>
      <c r="I7560" s="4">
        <v>0.48</v>
      </c>
      <c r="J7560" s="4">
        <v>0.05</v>
      </c>
      <c r="K7560" s="4">
        <v>0.24</v>
      </c>
      <c r="L7560" s="4">
        <v>0.33</v>
      </c>
      <c r="M7560" s="4">
        <v>37</v>
      </c>
    </row>
    <row r="7561" spans="1:13" x14ac:dyDescent="0.2">
      <c r="A7561" s="3">
        <v>42278</v>
      </c>
      <c r="B7561" t="s">
        <v>7868</v>
      </c>
      <c r="C7561" t="s">
        <v>3129</v>
      </c>
      <c r="D7561" t="s">
        <v>7869</v>
      </c>
      <c r="E7561" t="s">
        <v>3128</v>
      </c>
      <c r="F7561" s="4">
        <v>0.32421621621621599</v>
      </c>
      <c r="G7561" s="4">
        <v>0.33</v>
      </c>
      <c r="H7561" s="4">
        <v>0.11326937782098</v>
      </c>
      <c r="I7561" s="4">
        <v>0.52</v>
      </c>
      <c r="J7561" s="4">
        <v>-0.14000000000000001</v>
      </c>
      <c r="K7561" s="4">
        <v>0.28000000000000003</v>
      </c>
      <c r="L7561" s="4">
        <v>0.38</v>
      </c>
      <c r="M7561" s="4">
        <v>37</v>
      </c>
    </row>
    <row r="7562" spans="1:13" x14ac:dyDescent="0.2">
      <c r="A7562" s="3">
        <v>42278</v>
      </c>
      <c r="B7562" t="s">
        <v>7876</v>
      </c>
      <c r="C7562" t="s">
        <v>3132</v>
      </c>
      <c r="D7562" t="s">
        <v>7877</v>
      </c>
      <c r="E7562" t="s">
        <v>3131</v>
      </c>
      <c r="F7562" s="4">
        <v>-8.0243243243243195E-2</v>
      </c>
      <c r="G7562" s="4">
        <v>-0.11</v>
      </c>
      <c r="H7562" s="4">
        <v>0.128181599781414</v>
      </c>
      <c r="I7562" s="4">
        <v>0.221</v>
      </c>
      <c r="J7562" s="4">
        <v>-0.3</v>
      </c>
      <c r="K7562" s="4">
        <v>-0.17</v>
      </c>
      <c r="L7562" s="4">
        <v>-0.02</v>
      </c>
      <c r="M7562" s="4">
        <v>37</v>
      </c>
    </row>
    <row r="7563" spans="1:13" x14ac:dyDescent="0.2">
      <c r="A7563" s="3">
        <v>42278</v>
      </c>
      <c r="B7563" t="s">
        <v>7884</v>
      </c>
      <c r="C7563" t="s">
        <v>3135</v>
      </c>
      <c r="D7563" t="s">
        <v>7885</v>
      </c>
      <c r="E7563" t="s">
        <v>3134</v>
      </c>
      <c r="F7563" s="4">
        <v>-0.30151351351351402</v>
      </c>
      <c r="G7563" s="4">
        <v>-0.33</v>
      </c>
      <c r="H7563" s="4">
        <v>0.123685448174351</v>
      </c>
      <c r="I7563" s="4">
        <v>5.3999999999999999E-2</v>
      </c>
      <c r="J7563" s="4">
        <v>-0.5</v>
      </c>
      <c r="K7563" s="4">
        <v>-0.38</v>
      </c>
      <c r="L7563" s="4">
        <v>-0.27</v>
      </c>
      <c r="M7563" s="4">
        <v>37</v>
      </c>
    </row>
    <row r="7564" spans="1:13" x14ac:dyDescent="0.2">
      <c r="A7564" s="3">
        <v>42278</v>
      </c>
      <c r="B7564" t="s">
        <v>7894</v>
      </c>
      <c r="C7564" t="s">
        <v>3138</v>
      </c>
      <c r="D7564" t="s">
        <v>7895</v>
      </c>
      <c r="E7564" t="s">
        <v>3137</v>
      </c>
      <c r="F7564" s="4">
        <v>0.15786486486486501</v>
      </c>
      <c r="G7564" s="4">
        <v>0.16</v>
      </c>
      <c r="H7564" s="4">
        <v>0.101649223138028</v>
      </c>
      <c r="I7564" s="4">
        <v>0.47</v>
      </c>
      <c r="J7564" s="4">
        <v>-0.13</v>
      </c>
      <c r="K7564" s="4">
        <v>0.1</v>
      </c>
      <c r="L7564" s="4">
        <v>0.2</v>
      </c>
      <c r="M7564" s="4">
        <v>37</v>
      </c>
    </row>
    <row r="7565" spans="1:13" x14ac:dyDescent="0.2">
      <c r="A7565" s="3">
        <v>42278</v>
      </c>
      <c r="B7565" t="s">
        <v>7902</v>
      </c>
      <c r="C7565" t="s">
        <v>3141</v>
      </c>
      <c r="D7565" t="s">
        <v>7903</v>
      </c>
      <c r="E7565" t="s">
        <v>3140</v>
      </c>
      <c r="F7565" s="4">
        <v>0.25705405405405402</v>
      </c>
      <c r="G7565" s="4">
        <v>0.27</v>
      </c>
      <c r="H7565" s="4">
        <v>8.7809752035594296E-2</v>
      </c>
      <c r="I7565" s="4">
        <v>0.44</v>
      </c>
      <c r="J7565" s="4">
        <v>6.0999999999999999E-2</v>
      </c>
      <c r="K7565" s="4">
        <v>0.21</v>
      </c>
      <c r="L7565" s="4">
        <v>0.3</v>
      </c>
      <c r="M7565" s="4">
        <v>37</v>
      </c>
    </row>
    <row r="7566" spans="1:13" x14ac:dyDescent="0.2">
      <c r="A7566" s="3">
        <v>42278</v>
      </c>
      <c r="B7566" t="s">
        <v>7910</v>
      </c>
      <c r="C7566" t="s">
        <v>3144</v>
      </c>
      <c r="D7566" t="s">
        <v>7911</v>
      </c>
      <c r="E7566" t="s">
        <v>3143</v>
      </c>
      <c r="F7566" s="4">
        <v>0.27410810810810798</v>
      </c>
      <c r="G7566" s="4">
        <v>0.27</v>
      </c>
      <c r="H7566" s="4">
        <v>8.4708580105816597E-2</v>
      </c>
      <c r="I7566" s="4">
        <v>0.49</v>
      </c>
      <c r="J7566" s="4">
        <v>0.13</v>
      </c>
      <c r="K7566" s="4">
        <v>0.22</v>
      </c>
      <c r="L7566" s="4">
        <v>0.31</v>
      </c>
      <c r="M7566" s="4">
        <v>37</v>
      </c>
    </row>
    <row r="7567" spans="1:13" x14ac:dyDescent="0.2">
      <c r="A7567" s="3">
        <v>42278</v>
      </c>
      <c r="B7567" t="s">
        <v>7920</v>
      </c>
      <c r="C7567" t="s">
        <v>3147</v>
      </c>
      <c r="D7567" t="s">
        <v>7921</v>
      </c>
      <c r="E7567" t="s">
        <v>3146</v>
      </c>
      <c r="F7567" s="4">
        <v>0.38743243243243197</v>
      </c>
      <c r="G7567" s="4">
        <v>0.39</v>
      </c>
      <c r="H7567" s="4">
        <v>8.3330180120523706E-2</v>
      </c>
      <c r="I7567" s="4">
        <v>0.66</v>
      </c>
      <c r="J7567" s="4">
        <v>0.2</v>
      </c>
      <c r="K7567" s="4">
        <v>0.34</v>
      </c>
      <c r="L7567" s="4">
        <v>0.43</v>
      </c>
      <c r="M7567" s="4">
        <v>37</v>
      </c>
    </row>
    <row r="7568" spans="1:13" x14ac:dyDescent="0.2">
      <c r="A7568" s="3">
        <v>42278</v>
      </c>
      <c r="B7568" t="s">
        <v>7822</v>
      </c>
      <c r="C7568" t="s">
        <v>3114</v>
      </c>
      <c r="D7568" t="s">
        <v>7823</v>
      </c>
      <c r="E7568" t="s">
        <v>3113</v>
      </c>
      <c r="F7568" s="4">
        <v>0.53762162162162197</v>
      </c>
      <c r="G7568" s="4">
        <v>0.52</v>
      </c>
      <c r="H7568" s="4">
        <v>4.6240525366675798E-2</v>
      </c>
      <c r="I7568" s="4">
        <v>0.71</v>
      </c>
      <c r="J7568" s="4">
        <v>0.45</v>
      </c>
      <c r="K7568" s="4">
        <v>0.51</v>
      </c>
      <c r="L7568" s="4">
        <v>0.56000000000000005</v>
      </c>
      <c r="M7568" s="4">
        <v>37</v>
      </c>
    </row>
    <row r="7569" spans="1:13" x14ac:dyDescent="0.2">
      <c r="A7569" s="3">
        <v>42278</v>
      </c>
      <c r="B7569" t="s">
        <v>7928</v>
      </c>
      <c r="C7569" t="s">
        <v>3150</v>
      </c>
      <c r="D7569" t="s">
        <v>7929</v>
      </c>
      <c r="E7569" t="s">
        <v>3149</v>
      </c>
      <c r="F7569" s="4">
        <v>0.473162162162162</v>
      </c>
      <c r="G7569" s="4">
        <v>0.48</v>
      </c>
      <c r="H7569" s="4">
        <v>7.9522712867845902E-2</v>
      </c>
      <c r="I7569" s="4">
        <v>0.62</v>
      </c>
      <c r="J7569" s="4">
        <v>0.25</v>
      </c>
      <c r="K7569" s="4">
        <v>0.44</v>
      </c>
      <c r="L7569" s="4">
        <v>0.51</v>
      </c>
      <c r="M7569" s="4">
        <v>37</v>
      </c>
    </row>
    <row r="7570" spans="1:13" x14ac:dyDescent="0.2">
      <c r="A7570" s="3">
        <v>42278</v>
      </c>
      <c r="B7570" t="s">
        <v>7830</v>
      </c>
      <c r="C7570" t="s">
        <v>3117</v>
      </c>
      <c r="D7570" t="s">
        <v>7831</v>
      </c>
      <c r="E7570" t="s">
        <v>3116</v>
      </c>
      <c r="F7570" s="4">
        <v>0.85632432432432404</v>
      </c>
      <c r="G7570" s="4">
        <v>0.85</v>
      </c>
      <c r="H7570" s="4">
        <v>8.05184775391663E-2</v>
      </c>
      <c r="I7570" s="4">
        <v>1.03</v>
      </c>
      <c r="J7570" s="4">
        <v>0.68</v>
      </c>
      <c r="K7570" s="4">
        <v>0.8</v>
      </c>
      <c r="L7570" s="4">
        <v>0.91</v>
      </c>
      <c r="M7570" s="4">
        <v>37</v>
      </c>
    </row>
    <row r="7571" spans="1:13" x14ac:dyDescent="0.2">
      <c r="A7571" s="3">
        <v>42278</v>
      </c>
      <c r="B7571" t="s">
        <v>7840</v>
      </c>
      <c r="C7571" t="s">
        <v>3120</v>
      </c>
      <c r="D7571" t="s">
        <v>7841</v>
      </c>
      <c r="E7571" t="s">
        <v>3119</v>
      </c>
      <c r="F7571" s="4">
        <v>0.57943243243243203</v>
      </c>
      <c r="G7571" s="4">
        <v>0.55900000000000005</v>
      </c>
      <c r="H7571" s="4">
        <v>0.114580040083714</v>
      </c>
      <c r="I7571" s="4">
        <v>1.04</v>
      </c>
      <c r="J7571" s="4">
        <v>0.42</v>
      </c>
      <c r="K7571" s="4">
        <v>0.51</v>
      </c>
      <c r="L7571" s="4">
        <v>0.61</v>
      </c>
      <c r="M7571" s="4">
        <v>37</v>
      </c>
    </row>
    <row r="7572" spans="1:13" x14ac:dyDescent="0.2">
      <c r="A7572" s="3">
        <v>42278</v>
      </c>
      <c r="B7572" t="s">
        <v>7930</v>
      </c>
      <c r="C7572" t="s">
        <v>3096</v>
      </c>
      <c r="D7572" t="s">
        <v>7931</v>
      </c>
      <c r="E7572" t="s">
        <v>3095</v>
      </c>
      <c r="F7572" s="4">
        <v>3.1840000000000002</v>
      </c>
      <c r="G7572" s="4">
        <v>3.15</v>
      </c>
      <c r="H7572" s="4">
        <v>0.45852081014206197</v>
      </c>
      <c r="I7572" s="4">
        <v>4.57</v>
      </c>
      <c r="J7572" s="4">
        <v>2.4500000000000002</v>
      </c>
      <c r="K7572" s="4">
        <v>2.9049999999999998</v>
      </c>
      <c r="L7572" s="4">
        <v>3.4550000000000001</v>
      </c>
      <c r="M7572" s="4">
        <v>31</v>
      </c>
    </row>
    <row r="7573" spans="1:13" x14ac:dyDescent="0.2">
      <c r="A7573" s="3">
        <v>42278</v>
      </c>
      <c r="B7573" t="s">
        <v>9608</v>
      </c>
      <c r="C7573" t="s">
        <v>3087</v>
      </c>
      <c r="D7573" t="s">
        <v>9609</v>
      </c>
      <c r="E7573" t="s">
        <v>3086</v>
      </c>
      <c r="F7573" s="4">
        <v>2.6855882352941198</v>
      </c>
      <c r="G7573" s="4">
        <v>2.61</v>
      </c>
      <c r="H7573" s="4">
        <v>0.246738619847125</v>
      </c>
      <c r="I7573" s="4">
        <v>3.71</v>
      </c>
      <c r="J7573" s="4">
        <v>2.4300000000000002</v>
      </c>
      <c r="K7573" s="4">
        <v>2.5625</v>
      </c>
      <c r="L7573" s="4">
        <v>2.7275</v>
      </c>
      <c r="M7573" s="4">
        <v>34</v>
      </c>
    </row>
    <row r="7574" spans="1:13" x14ac:dyDescent="0.2">
      <c r="A7574" s="3">
        <v>42278</v>
      </c>
      <c r="B7574" t="s">
        <v>9640</v>
      </c>
      <c r="C7574" t="s">
        <v>3090</v>
      </c>
      <c r="D7574" t="s">
        <v>9641</v>
      </c>
      <c r="E7574" t="s">
        <v>3089</v>
      </c>
      <c r="F7574" s="4">
        <v>3.12363636363636</v>
      </c>
      <c r="G7574" s="4">
        <v>3.1</v>
      </c>
      <c r="H7574" s="4">
        <v>0.32409314037227599</v>
      </c>
      <c r="I7574" s="4">
        <v>3.93</v>
      </c>
      <c r="J7574" s="4">
        <v>2.4500000000000002</v>
      </c>
      <c r="K7574" s="4">
        <v>2.95</v>
      </c>
      <c r="L7574" s="4">
        <v>3.25</v>
      </c>
      <c r="M7574" s="4">
        <v>33</v>
      </c>
    </row>
    <row r="7575" spans="1:13" x14ac:dyDescent="0.2">
      <c r="A7575" s="3">
        <v>42278</v>
      </c>
      <c r="B7575" t="s">
        <v>9881</v>
      </c>
      <c r="C7575" t="s">
        <v>3108</v>
      </c>
      <c r="D7575" t="s">
        <v>9882</v>
      </c>
      <c r="E7575" t="s">
        <v>3107</v>
      </c>
      <c r="F7575" s="4">
        <v>3.1688461538461499</v>
      </c>
      <c r="G7575" s="4">
        <v>3.19</v>
      </c>
      <c r="H7575" s="4">
        <v>0.26740720892417102</v>
      </c>
      <c r="I7575" s="4">
        <v>3.75</v>
      </c>
      <c r="J7575" s="4">
        <v>2.6</v>
      </c>
      <c r="K7575" s="4">
        <v>3.0024999999999999</v>
      </c>
      <c r="L7575" s="4">
        <v>3.2949999999999999</v>
      </c>
      <c r="M7575" s="4">
        <v>26</v>
      </c>
    </row>
    <row r="7576" spans="1:13" x14ac:dyDescent="0.2">
      <c r="A7576" s="3">
        <v>42278</v>
      </c>
      <c r="B7576" t="s">
        <v>9676</v>
      </c>
      <c r="C7576" t="s">
        <v>3093</v>
      </c>
      <c r="D7576" t="s">
        <v>9677</v>
      </c>
      <c r="E7576" t="s">
        <v>3092</v>
      </c>
      <c r="F7576" s="4">
        <v>3.09033333333333</v>
      </c>
      <c r="G7576" s="4">
        <v>3.165</v>
      </c>
      <c r="H7576" s="4">
        <v>0.32288017776785599</v>
      </c>
      <c r="I7576" s="4">
        <v>3.66</v>
      </c>
      <c r="J7576" s="4">
        <v>2.33</v>
      </c>
      <c r="K7576" s="4">
        <v>2.9550000000000001</v>
      </c>
      <c r="L7576" s="4">
        <v>3.3</v>
      </c>
      <c r="M7576" s="4">
        <v>30</v>
      </c>
    </row>
    <row r="7577" spans="1:13" x14ac:dyDescent="0.2">
      <c r="A7577" s="3">
        <v>42278</v>
      </c>
      <c r="B7577" t="s">
        <v>9883</v>
      </c>
      <c r="C7577" t="s">
        <v>3111</v>
      </c>
      <c r="D7577" t="s">
        <v>9884</v>
      </c>
      <c r="E7577" t="s">
        <v>3110</v>
      </c>
      <c r="F7577" s="4">
        <v>3.1032000000000002</v>
      </c>
      <c r="G7577" s="4">
        <v>3.1</v>
      </c>
      <c r="H7577" s="4">
        <v>0.35433882090451202</v>
      </c>
      <c r="I7577" s="4">
        <v>3.65</v>
      </c>
      <c r="J7577" s="4">
        <v>2.44</v>
      </c>
      <c r="K7577" s="4">
        <v>3</v>
      </c>
      <c r="L7577" s="4">
        <v>3.25</v>
      </c>
      <c r="M7577" s="4">
        <v>25</v>
      </c>
    </row>
    <row r="7578" spans="1:13" x14ac:dyDescent="0.2">
      <c r="A7578" s="3">
        <v>42278</v>
      </c>
      <c r="B7578" t="s">
        <v>7932</v>
      </c>
      <c r="C7578" t="s">
        <v>3153</v>
      </c>
      <c r="D7578" t="s">
        <v>7933</v>
      </c>
      <c r="E7578" t="s">
        <v>3152</v>
      </c>
      <c r="F7578" s="4">
        <v>0.244764705882353</v>
      </c>
      <c r="G7578" s="4">
        <v>0.25</v>
      </c>
      <c r="H7578" s="4">
        <v>3.2600482264074998E-2</v>
      </c>
      <c r="I7578" s="4">
        <v>0.33</v>
      </c>
      <c r="J7578" s="4">
        <v>0.18</v>
      </c>
      <c r="K7578" s="4">
        <v>0.2225</v>
      </c>
      <c r="L7578" s="4">
        <v>0.26</v>
      </c>
      <c r="M7578" s="4">
        <v>34</v>
      </c>
    </row>
    <row r="7579" spans="1:13" x14ac:dyDescent="0.2">
      <c r="A7579" s="3">
        <v>42278</v>
      </c>
      <c r="B7579" t="s">
        <v>10199</v>
      </c>
      <c r="C7579" t="s">
        <v>4324</v>
      </c>
      <c r="D7579" t="s">
        <v>10200</v>
      </c>
      <c r="E7579" t="s">
        <v>4323</v>
      </c>
      <c r="F7579" s="4">
        <v>2.3977142857142901</v>
      </c>
      <c r="G7579" s="4">
        <v>2.4</v>
      </c>
      <c r="H7579" s="4">
        <v>0.15037376402671801</v>
      </c>
      <c r="I7579" s="4">
        <v>2.6</v>
      </c>
      <c r="J7579" s="4">
        <v>2</v>
      </c>
      <c r="K7579" s="4">
        <v>2.4</v>
      </c>
      <c r="L7579" s="4">
        <v>2.5</v>
      </c>
      <c r="M7579" s="4">
        <v>35</v>
      </c>
    </row>
    <row r="7580" spans="1:13" x14ac:dyDescent="0.2">
      <c r="A7580" s="3">
        <v>42278</v>
      </c>
      <c r="B7580" t="s">
        <v>10231</v>
      </c>
      <c r="C7580" t="s">
        <v>4327</v>
      </c>
      <c r="D7580" t="s">
        <v>10232</v>
      </c>
      <c r="E7580" t="s">
        <v>4326</v>
      </c>
      <c r="F7580" s="4">
        <v>2.5354285714285698</v>
      </c>
      <c r="G7580" s="4">
        <v>2.6</v>
      </c>
      <c r="H7580" s="4">
        <v>0.33071529302712399</v>
      </c>
      <c r="I7580" s="4">
        <v>2.99</v>
      </c>
      <c r="J7580" s="4">
        <v>1.1000000000000001</v>
      </c>
      <c r="K7580" s="4">
        <v>2.4</v>
      </c>
      <c r="L7580" s="4">
        <v>2.75</v>
      </c>
      <c r="M7580" s="4">
        <v>35</v>
      </c>
    </row>
    <row r="7581" spans="1:13" x14ac:dyDescent="0.2">
      <c r="A7581" s="3">
        <v>42278</v>
      </c>
      <c r="B7581" t="s">
        <v>9700</v>
      </c>
      <c r="C7581" t="s">
        <v>3952</v>
      </c>
      <c r="D7581" t="s">
        <v>9701</v>
      </c>
      <c r="E7581" t="s">
        <v>3951</v>
      </c>
      <c r="F7581" s="4">
        <v>16.683812499999998</v>
      </c>
      <c r="G7581" s="4">
        <v>16.690000000000001</v>
      </c>
      <c r="H7581" s="4">
        <v>0.35586962432347202</v>
      </c>
      <c r="I7581" s="4">
        <v>17.5</v>
      </c>
      <c r="J7581" s="4">
        <v>15.62</v>
      </c>
      <c r="K7581" s="4">
        <v>16.497499999999999</v>
      </c>
      <c r="L7581" s="4">
        <v>16.9025</v>
      </c>
      <c r="M7581" s="4">
        <v>32</v>
      </c>
    </row>
    <row r="7582" spans="1:13" x14ac:dyDescent="0.2">
      <c r="A7582" s="3">
        <v>42278</v>
      </c>
      <c r="B7582" t="s">
        <v>9696</v>
      </c>
      <c r="C7582" t="s">
        <v>3939</v>
      </c>
      <c r="D7582" t="s">
        <v>9697</v>
      </c>
      <c r="E7582" t="s">
        <v>3947</v>
      </c>
      <c r="F7582" s="4">
        <v>16.7113636363636</v>
      </c>
      <c r="G7582" s="4">
        <v>16.7</v>
      </c>
      <c r="H7582" s="4">
        <v>0.177953964935777</v>
      </c>
      <c r="I7582" s="4">
        <v>17.059999999999999</v>
      </c>
      <c r="J7582" s="4">
        <v>16.399999999999999</v>
      </c>
      <c r="K7582" s="4">
        <v>16.579999999999998</v>
      </c>
      <c r="L7582" s="4">
        <v>16.835000000000001</v>
      </c>
      <c r="M7582" s="4">
        <v>33</v>
      </c>
    </row>
    <row r="7583" spans="1:13" x14ac:dyDescent="0.2">
      <c r="A7583" s="3">
        <v>42278</v>
      </c>
      <c r="B7583" t="s">
        <v>9698</v>
      </c>
      <c r="C7583" t="s">
        <v>3942</v>
      </c>
      <c r="D7583" t="s">
        <v>9699</v>
      </c>
      <c r="E7583" t="s">
        <v>3949</v>
      </c>
      <c r="F7583" s="4">
        <v>16.75225</v>
      </c>
      <c r="G7583" s="4">
        <v>16.75</v>
      </c>
      <c r="H7583" s="4">
        <v>0.33242566301140403</v>
      </c>
      <c r="I7583" s="4">
        <v>17.649999999999999</v>
      </c>
      <c r="J7583" s="4">
        <v>16</v>
      </c>
      <c r="K7583" s="4">
        <v>16.5</v>
      </c>
      <c r="L7583" s="4">
        <v>17</v>
      </c>
      <c r="M7583" s="4">
        <v>36</v>
      </c>
    </row>
    <row r="7584" spans="1:13" x14ac:dyDescent="0.2">
      <c r="A7584" s="3">
        <v>42278</v>
      </c>
      <c r="B7584" t="s">
        <v>9644</v>
      </c>
      <c r="C7584" t="s">
        <v>3936</v>
      </c>
      <c r="D7584" t="s">
        <v>9645</v>
      </c>
      <c r="E7584" t="s">
        <v>3935</v>
      </c>
      <c r="F7584" s="4">
        <v>16.75225</v>
      </c>
      <c r="G7584" s="4">
        <v>16.75</v>
      </c>
      <c r="H7584" s="4">
        <v>0.33242566301140403</v>
      </c>
      <c r="I7584" s="4">
        <v>17.649999999999999</v>
      </c>
      <c r="J7584" s="4">
        <v>16</v>
      </c>
      <c r="K7584" s="4">
        <v>16.5</v>
      </c>
      <c r="L7584" s="4">
        <v>17</v>
      </c>
      <c r="M7584" s="4">
        <v>36</v>
      </c>
    </row>
    <row r="7585" spans="1:13" x14ac:dyDescent="0.2">
      <c r="A7585" s="3">
        <v>42278</v>
      </c>
      <c r="B7585" t="s">
        <v>9680</v>
      </c>
      <c r="C7585" t="s">
        <v>3939</v>
      </c>
      <c r="D7585" t="s">
        <v>9681</v>
      </c>
      <c r="E7585" t="s">
        <v>3938</v>
      </c>
      <c r="F7585" s="4">
        <v>16.5491666666667</v>
      </c>
      <c r="G7585" s="4">
        <v>16.5</v>
      </c>
      <c r="H7585" s="4">
        <v>0.59952540753975903</v>
      </c>
      <c r="I7585" s="4">
        <v>17.88</v>
      </c>
      <c r="J7585" s="4">
        <v>15.3</v>
      </c>
      <c r="K7585" s="4">
        <v>16.067499999999999</v>
      </c>
      <c r="L7585" s="4">
        <v>17</v>
      </c>
      <c r="M7585" s="4">
        <v>36</v>
      </c>
    </row>
    <row r="7586" spans="1:13" x14ac:dyDescent="0.2">
      <c r="A7586" s="3">
        <v>42278</v>
      </c>
      <c r="B7586" t="s">
        <v>10183</v>
      </c>
      <c r="C7586" t="s">
        <v>3579</v>
      </c>
      <c r="D7586" t="s">
        <v>10184</v>
      </c>
      <c r="E7586" t="s">
        <v>3578</v>
      </c>
      <c r="F7586" s="4">
        <v>2.29</v>
      </c>
      <c r="G7586" s="4">
        <v>2.2999999999999998</v>
      </c>
      <c r="H7586" s="4">
        <v>0.14308838427449599</v>
      </c>
      <c r="I7586" s="4">
        <v>2.6</v>
      </c>
      <c r="J7586" s="4">
        <v>1.9</v>
      </c>
      <c r="K7586" s="4">
        <v>2.2000000000000002</v>
      </c>
      <c r="L7586" s="4">
        <v>2.4</v>
      </c>
      <c r="M7586" s="4">
        <v>36</v>
      </c>
    </row>
    <row r="7587" spans="1:13" x14ac:dyDescent="0.2">
      <c r="A7587" s="3">
        <v>42278</v>
      </c>
      <c r="B7587" t="s">
        <v>10201</v>
      </c>
      <c r="C7587" t="s">
        <v>3582</v>
      </c>
      <c r="D7587" t="s">
        <v>10202</v>
      </c>
      <c r="E7587" t="s">
        <v>3581</v>
      </c>
      <c r="F7587" s="4">
        <v>2.7875000000000001</v>
      </c>
      <c r="G7587" s="4">
        <v>2.8</v>
      </c>
      <c r="H7587" s="4">
        <v>0.40732840383580998</v>
      </c>
      <c r="I7587" s="4">
        <v>3.5</v>
      </c>
      <c r="J7587" s="4">
        <v>1.7</v>
      </c>
      <c r="K7587" s="4">
        <v>2.5</v>
      </c>
      <c r="L7587" s="4">
        <v>3</v>
      </c>
      <c r="M7587" s="4">
        <v>36</v>
      </c>
    </row>
    <row r="7588" spans="1:13" x14ac:dyDescent="0.2">
      <c r="A7588" s="3">
        <v>42278</v>
      </c>
      <c r="B7588" t="s">
        <v>10233</v>
      </c>
      <c r="C7588" t="s">
        <v>3585</v>
      </c>
      <c r="D7588" t="s">
        <v>10234</v>
      </c>
      <c r="E7588" t="s">
        <v>3584</v>
      </c>
      <c r="F7588" s="4">
        <v>3.316875</v>
      </c>
      <c r="G7588" s="4">
        <v>3.4</v>
      </c>
      <c r="H7588" s="4">
        <v>0.401195290713042</v>
      </c>
      <c r="I7588" s="4">
        <v>4</v>
      </c>
      <c r="J7588" s="4">
        <v>2.4</v>
      </c>
      <c r="K7588" s="4">
        <v>3</v>
      </c>
      <c r="L7588" s="4">
        <v>3.6</v>
      </c>
      <c r="M7588" s="4">
        <v>32</v>
      </c>
    </row>
    <row r="7589" spans="1:13" x14ac:dyDescent="0.2">
      <c r="A7589" s="3">
        <v>42278</v>
      </c>
      <c r="B7589" t="s">
        <v>10235</v>
      </c>
      <c r="C7589" t="s">
        <v>3597</v>
      </c>
      <c r="D7589" t="s">
        <v>10236</v>
      </c>
      <c r="E7589" t="s">
        <v>3596</v>
      </c>
      <c r="F7589" s="4">
        <v>2.40243243243243</v>
      </c>
      <c r="G7589" s="4">
        <v>2.4</v>
      </c>
      <c r="H7589" s="4">
        <v>0.53756862820483697</v>
      </c>
      <c r="I7589" s="4">
        <v>3.4</v>
      </c>
      <c r="J7589" s="4">
        <v>1.1000000000000001</v>
      </c>
      <c r="K7589" s="4">
        <v>2.2000000000000002</v>
      </c>
      <c r="L7589" s="4">
        <v>2.8</v>
      </c>
      <c r="M7589" s="4">
        <v>37</v>
      </c>
    </row>
    <row r="7590" spans="1:13" x14ac:dyDescent="0.2">
      <c r="A7590" s="3">
        <v>42278</v>
      </c>
      <c r="B7590" t="s">
        <v>10237</v>
      </c>
      <c r="C7590" t="s">
        <v>3600</v>
      </c>
      <c r="D7590" t="s">
        <v>10238</v>
      </c>
      <c r="E7590" t="s">
        <v>3599</v>
      </c>
      <c r="F7590" s="4">
        <v>2.8691891891891901</v>
      </c>
      <c r="G7590" s="4">
        <v>2.9</v>
      </c>
      <c r="H7590" s="4">
        <v>0.54335571721979303</v>
      </c>
      <c r="I7590" s="4">
        <v>3.9</v>
      </c>
      <c r="J7590" s="4">
        <v>1.5</v>
      </c>
      <c r="K7590" s="4">
        <v>2.6</v>
      </c>
      <c r="L7590" s="4">
        <v>3.1</v>
      </c>
      <c r="M7590" s="4">
        <v>37</v>
      </c>
    </row>
    <row r="7591" spans="1:13" x14ac:dyDescent="0.2">
      <c r="A7591" s="3">
        <v>42278</v>
      </c>
      <c r="B7591" t="s">
        <v>10207</v>
      </c>
      <c r="C7591" t="s">
        <v>3591</v>
      </c>
      <c r="D7591" t="s">
        <v>10208</v>
      </c>
      <c r="E7591" t="s">
        <v>3590</v>
      </c>
      <c r="F7591" s="4">
        <v>2.19162162162162</v>
      </c>
      <c r="G7591" s="4">
        <v>2.2000000000000002</v>
      </c>
      <c r="H7591" s="4">
        <v>0.269449165619144</v>
      </c>
      <c r="I7591" s="4">
        <v>2.8</v>
      </c>
      <c r="J7591" s="4">
        <v>1.4</v>
      </c>
      <c r="K7591" s="4">
        <v>2</v>
      </c>
      <c r="L7591" s="4">
        <v>2.4</v>
      </c>
      <c r="M7591" s="4">
        <v>37</v>
      </c>
    </row>
    <row r="7592" spans="1:13" x14ac:dyDescent="0.2">
      <c r="A7592" s="3">
        <v>42278</v>
      </c>
      <c r="B7592" t="s">
        <v>10239</v>
      </c>
      <c r="C7592" t="s">
        <v>3603</v>
      </c>
      <c r="D7592" t="s">
        <v>10240</v>
      </c>
      <c r="E7592" t="s">
        <v>3602</v>
      </c>
      <c r="F7592" s="4">
        <v>2.8430555555555599</v>
      </c>
      <c r="G7592" s="4">
        <v>2.9</v>
      </c>
      <c r="H7592" s="4">
        <v>0.50389238899048605</v>
      </c>
      <c r="I7592" s="4">
        <v>4</v>
      </c>
      <c r="J7592" s="4">
        <v>1.8</v>
      </c>
      <c r="K7592" s="4">
        <v>2.4</v>
      </c>
      <c r="L7592" s="4">
        <v>3.1</v>
      </c>
      <c r="M7592" s="4">
        <v>36</v>
      </c>
    </row>
    <row r="7593" spans="1:13" x14ac:dyDescent="0.2">
      <c r="A7593" s="3">
        <v>42278</v>
      </c>
      <c r="B7593" t="s">
        <v>10209</v>
      </c>
      <c r="C7593" t="s">
        <v>3594</v>
      </c>
      <c r="D7593" t="s">
        <v>10210</v>
      </c>
      <c r="E7593" t="s">
        <v>3593</v>
      </c>
      <c r="F7593" s="4">
        <v>2.26621621621622</v>
      </c>
      <c r="G7593" s="4">
        <v>2.2999999999999998</v>
      </c>
      <c r="H7593" s="4">
        <v>0.33983126001780001</v>
      </c>
      <c r="I7593" s="4">
        <v>2.84</v>
      </c>
      <c r="J7593" s="4">
        <v>1</v>
      </c>
      <c r="K7593" s="4">
        <v>2.1</v>
      </c>
      <c r="L7593" s="4">
        <v>2.5</v>
      </c>
      <c r="M7593" s="4">
        <v>37</v>
      </c>
    </row>
    <row r="7594" spans="1:13" x14ac:dyDescent="0.2">
      <c r="A7594" s="3">
        <v>42278</v>
      </c>
      <c r="B7594" t="s">
        <v>10241</v>
      </c>
      <c r="C7594" t="s">
        <v>3606</v>
      </c>
      <c r="D7594" t="s">
        <v>10242</v>
      </c>
      <c r="E7594" t="s">
        <v>3605</v>
      </c>
      <c r="F7594" s="4">
        <v>2.9955555555555602</v>
      </c>
      <c r="G7594" s="4">
        <v>3</v>
      </c>
      <c r="H7594" s="4">
        <v>0.57926280462791402</v>
      </c>
      <c r="I7594" s="4">
        <v>4.3899999999999997</v>
      </c>
      <c r="J7594" s="4">
        <v>2</v>
      </c>
      <c r="K7594" s="4">
        <v>2.6</v>
      </c>
      <c r="L7594" s="4">
        <v>3.3</v>
      </c>
      <c r="M7594" s="4">
        <v>36</v>
      </c>
    </row>
    <row r="7595" spans="1:13" x14ac:dyDescent="0.2">
      <c r="A7595" s="3">
        <v>42278</v>
      </c>
      <c r="B7595" t="s">
        <v>10243</v>
      </c>
      <c r="C7595" t="s">
        <v>3873</v>
      </c>
      <c r="D7595" t="s">
        <v>10244</v>
      </c>
      <c r="E7595" t="s">
        <v>3872</v>
      </c>
      <c r="F7595" s="4">
        <v>0.70199999999999996</v>
      </c>
      <c r="G7595" s="4">
        <v>0.66500000000000004</v>
      </c>
      <c r="H7595" s="4">
        <v>0.37133613656065001</v>
      </c>
      <c r="I7595" s="4">
        <v>1.76</v>
      </c>
      <c r="J7595" s="4">
        <v>0.1</v>
      </c>
      <c r="K7595" s="4">
        <v>0.5</v>
      </c>
      <c r="L7595" s="4">
        <v>0.8</v>
      </c>
      <c r="M7595" s="4">
        <v>20</v>
      </c>
    </row>
    <row r="7596" spans="1:13" x14ac:dyDescent="0.2">
      <c r="A7596" s="3">
        <v>42278</v>
      </c>
      <c r="B7596" t="s">
        <v>10245</v>
      </c>
      <c r="C7596" t="s">
        <v>3876</v>
      </c>
      <c r="D7596" t="s">
        <v>10246</v>
      </c>
      <c r="E7596" t="s">
        <v>3875</v>
      </c>
      <c r="F7596" s="4">
        <v>0.51049999999999995</v>
      </c>
      <c r="G7596" s="4">
        <v>0.63500000000000001</v>
      </c>
      <c r="H7596" s="4">
        <v>0.47408055056187698</v>
      </c>
      <c r="I7596" s="4">
        <v>1.2</v>
      </c>
      <c r="J7596" s="4">
        <v>-0.91</v>
      </c>
      <c r="K7596" s="4">
        <v>0.3125</v>
      </c>
      <c r="L7596" s="4">
        <v>0.8</v>
      </c>
      <c r="M7596" s="4">
        <v>20</v>
      </c>
    </row>
    <row r="7597" spans="1:13" x14ac:dyDescent="0.2">
      <c r="A7597" s="3">
        <v>42278</v>
      </c>
      <c r="B7597" t="s">
        <v>10221</v>
      </c>
      <c r="C7597" t="s">
        <v>3867</v>
      </c>
      <c r="D7597" t="s">
        <v>10222</v>
      </c>
      <c r="E7597" t="s">
        <v>3866</v>
      </c>
      <c r="F7597" s="4">
        <v>0.50049999999999994</v>
      </c>
      <c r="G7597" s="4">
        <v>0.5</v>
      </c>
      <c r="H7597" s="4">
        <v>0.234979842360551</v>
      </c>
      <c r="I7597" s="4">
        <v>0.9</v>
      </c>
      <c r="J7597" s="4">
        <v>0.1</v>
      </c>
      <c r="K7597" s="4">
        <v>0.33750000000000002</v>
      </c>
      <c r="L7597" s="4">
        <v>0.7</v>
      </c>
      <c r="M7597" s="4">
        <v>20</v>
      </c>
    </row>
    <row r="7598" spans="1:13" x14ac:dyDescent="0.2">
      <c r="A7598" s="3">
        <v>42278</v>
      </c>
      <c r="B7598" t="s">
        <v>10247</v>
      </c>
      <c r="C7598" t="s">
        <v>3879</v>
      </c>
      <c r="D7598" t="s">
        <v>10248</v>
      </c>
      <c r="E7598" t="s">
        <v>3878</v>
      </c>
      <c r="F7598" s="4">
        <v>0.751</v>
      </c>
      <c r="G7598" s="4">
        <v>0.8</v>
      </c>
      <c r="H7598" s="4">
        <v>0.21245185213050999</v>
      </c>
      <c r="I7598" s="4">
        <v>1.2</v>
      </c>
      <c r="J7598" s="4">
        <v>0.38</v>
      </c>
      <c r="K7598" s="4">
        <v>0.60750000000000004</v>
      </c>
      <c r="L7598" s="4">
        <v>0.86750000000000005</v>
      </c>
      <c r="M7598" s="4">
        <v>20</v>
      </c>
    </row>
    <row r="7599" spans="1:13" x14ac:dyDescent="0.2">
      <c r="A7599" s="3">
        <v>42278</v>
      </c>
      <c r="B7599" t="s">
        <v>10225</v>
      </c>
      <c r="C7599" t="s">
        <v>3870</v>
      </c>
      <c r="D7599" t="s">
        <v>10226</v>
      </c>
      <c r="E7599" t="s">
        <v>3869</v>
      </c>
      <c r="F7599" s="4">
        <v>0.65300000000000002</v>
      </c>
      <c r="G7599" s="4">
        <v>0.7</v>
      </c>
      <c r="H7599" s="4">
        <v>0.27735783461271202</v>
      </c>
      <c r="I7599" s="4">
        <v>1.19</v>
      </c>
      <c r="J7599" s="4">
        <v>0.1</v>
      </c>
      <c r="K7599" s="4">
        <v>0.5</v>
      </c>
      <c r="L7599" s="4">
        <v>0.8</v>
      </c>
      <c r="M7599" s="4">
        <v>20</v>
      </c>
    </row>
    <row r="7600" spans="1:13" x14ac:dyDescent="0.2">
      <c r="A7600" s="3">
        <v>42278</v>
      </c>
      <c r="B7600" t="s">
        <v>10249</v>
      </c>
      <c r="C7600" t="s">
        <v>3882</v>
      </c>
      <c r="D7600" t="s">
        <v>10250</v>
      </c>
      <c r="E7600" t="s">
        <v>3881</v>
      </c>
      <c r="F7600" s="4">
        <v>0.81299999999999994</v>
      </c>
      <c r="G7600" s="4">
        <v>0.79500000000000004</v>
      </c>
      <c r="H7600" s="4">
        <v>0.26925042149211997</v>
      </c>
      <c r="I7600" s="4">
        <v>1.42</v>
      </c>
      <c r="J7600" s="4">
        <v>0.4</v>
      </c>
      <c r="K7600" s="4">
        <v>0.6</v>
      </c>
      <c r="L7600" s="4">
        <v>0.98750000000000004</v>
      </c>
      <c r="M7600" s="4">
        <v>20</v>
      </c>
    </row>
    <row r="7601" spans="1:13" x14ac:dyDescent="0.2">
      <c r="A7601" s="3">
        <v>42309</v>
      </c>
      <c r="B7601" t="s">
        <v>9634</v>
      </c>
      <c r="C7601" t="s">
        <v>3927</v>
      </c>
      <c r="D7601" t="s">
        <v>9635</v>
      </c>
      <c r="E7601" t="s">
        <v>3926</v>
      </c>
      <c r="F7601" s="4">
        <v>6.1920833333333301</v>
      </c>
      <c r="G7601" s="4">
        <v>6.2</v>
      </c>
      <c r="H7601" s="4">
        <v>0.25843978638825299</v>
      </c>
      <c r="I7601" s="4">
        <v>6.7</v>
      </c>
      <c r="J7601" s="4">
        <v>5.35</v>
      </c>
      <c r="K7601" s="4">
        <v>6.14</v>
      </c>
      <c r="L7601" s="4">
        <v>6.3075000000000001</v>
      </c>
      <c r="M7601" s="4">
        <v>24</v>
      </c>
    </row>
    <row r="7602" spans="1:13" x14ac:dyDescent="0.2">
      <c r="A7602" s="3">
        <v>42309</v>
      </c>
      <c r="B7602" t="s">
        <v>9646</v>
      </c>
      <c r="C7602" t="s">
        <v>3930</v>
      </c>
      <c r="D7602" t="s">
        <v>9647</v>
      </c>
      <c r="E7602" t="s">
        <v>3929</v>
      </c>
      <c r="F7602" s="4">
        <v>6.6565217391304303</v>
      </c>
      <c r="G7602" s="4">
        <v>6.7</v>
      </c>
      <c r="H7602" s="4">
        <v>0.41028381192061503</v>
      </c>
      <c r="I7602" s="4">
        <v>7.5</v>
      </c>
      <c r="J7602" s="4">
        <v>5.67</v>
      </c>
      <c r="K7602" s="4">
        <v>6.4</v>
      </c>
      <c r="L7602" s="4">
        <v>6.9249999999999998</v>
      </c>
      <c r="M7602" s="4">
        <v>23</v>
      </c>
    </row>
    <row r="7603" spans="1:13" x14ac:dyDescent="0.2">
      <c r="A7603" s="3">
        <v>42309</v>
      </c>
      <c r="B7603" t="s">
        <v>9670</v>
      </c>
      <c r="C7603" t="s">
        <v>3933</v>
      </c>
      <c r="D7603" t="s">
        <v>9671</v>
      </c>
      <c r="E7603" t="s">
        <v>3932</v>
      </c>
      <c r="F7603" s="4">
        <v>7.05842105263158</v>
      </c>
      <c r="G7603" s="4">
        <v>7</v>
      </c>
      <c r="H7603" s="4">
        <v>0.80287167341774401</v>
      </c>
      <c r="I7603" s="4">
        <v>8.6</v>
      </c>
      <c r="J7603" s="4">
        <v>5.36</v>
      </c>
      <c r="K7603" s="4">
        <v>6.5</v>
      </c>
      <c r="L7603" s="4">
        <v>7.55</v>
      </c>
      <c r="M7603" s="4">
        <v>19</v>
      </c>
    </row>
    <row r="7604" spans="1:13" x14ac:dyDescent="0.2">
      <c r="A7604" s="3">
        <v>42309</v>
      </c>
      <c r="B7604" t="s">
        <v>9604</v>
      </c>
      <c r="C7604" t="s">
        <v>3918</v>
      </c>
      <c r="D7604" t="s">
        <v>9605</v>
      </c>
      <c r="E7604" t="s">
        <v>3917</v>
      </c>
      <c r="F7604" s="4">
        <v>3.2462499999999999</v>
      </c>
      <c r="G7604" s="4">
        <v>3.25</v>
      </c>
      <c r="H7604" s="4">
        <v>0.152690916982747</v>
      </c>
      <c r="I7604" s="4">
        <v>3.5</v>
      </c>
      <c r="J7604" s="4">
        <v>2.91</v>
      </c>
      <c r="K7604" s="4">
        <v>3.1974999999999998</v>
      </c>
      <c r="L7604" s="4">
        <v>3.3275000000000001</v>
      </c>
      <c r="M7604" s="4">
        <v>32</v>
      </c>
    </row>
    <row r="7605" spans="1:13" x14ac:dyDescent="0.2">
      <c r="A7605" s="3">
        <v>42309</v>
      </c>
      <c r="B7605" t="s">
        <v>9636</v>
      </c>
      <c r="C7605" t="s">
        <v>3921</v>
      </c>
      <c r="D7605" t="s">
        <v>9637</v>
      </c>
      <c r="E7605" t="s">
        <v>3920</v>
      </c>
      <c r="F7605" s="4">
        <v>4.0112500000000004</v>
      </c>
      <c r="G7605" s="4">
        <v>4</v>
      </c>
      <c r="H7605" s="4">
        <v>0.38793705841324599</v>
      </c>
      <c r="I7605" s="4">
        <v>4.8899999999999997</v>
      </c>
      <c r="J7605" s="4">
        <v>3.27</v>
      </c>
      <c r="K7605" s="4">
        <v>3.7374999999999998</v>
      </c>
      <c r="L7605" s="4">
        <v>4.25</v>
      </c>
      <c r="M7605" s="4">
        <v>32</v>
      </c>
    </row>
    <row r="7606" spans="1:13" x14ac:dyDescent="0.2">
      <c r="A7606" s="3">
        <v>42309</v>
      </c>
      <c r="B7606" t="s">
        <v>9672</v>
      </c>
      <c r="C7606" t="s">
        <v>3924</v>
      </c>
      <c r="D7606" t="s">
        <v>9673</v>
      </c>
      <c r="E7606" t="s">
        <v>3923</v>
      </c>
      <c r="F7606" s="4">
        <v>4.7699999999999996</v>
      </c>
      <c r="G7606" s="4">
        <v>4.585</v>
      </c>
      <c r="H7606" s="4">
        <v>0.67227970369482404</v>
      </c>
      <c r="I7606" s="4">
        <v>6.1</v>
      </c>
      <c r="J7606" s="4">
        <v>3.6</v>
      </c>
      <c r="K7606" s="4">
        <v>4.4249999999999998</v>
      </c>
      <c r="L7606" s="4">
        <v>5.15</v>
      </c>
      <c r="M7606" s="4">
        <v>26</v>
      </c>
    </row>
    <row r="7607" spans="1:13" x14ac:dyDescent="0.2">
      <c r="A7607" s="3">
        <v>42309</v>
      </c>
      <c r="B7607" t="s">
        <v>10195</v>
      </c>
      <c r="C7607" t="s">
        <v>3988</v>
      </c>
      <c r="D7607" t="s">
        <v>10196</v>
      </c>
      <c r="E7607" t="s">
        <v>3987</v>
      </c>
      <c r="F7607" s="4">
        <v>4.0323333333333302</v>
      </c>
      <c r="G7607" s="4">
        <v>4.05</v>
      </c>
      <c r="H7607" s="4">
        <v>0.28658131581579499</v>
      </c>
      <c r="I7607" s="4">
        <v>4.5</v>
      </c>
      <c r="J7607" s="4">
        <v>3.5</v>
      </c>
      <c r="K7607" s="4">
        <v>3.8624999999999998</v>
      </c>
      <c r="L7607" s="4">
        <v>4.2225000000000001</v>
      </c>
      <c r="M7607" s="4">
        <v>30</v>
      </c>
    </row>
    <row r="7608" spans="1:13" x14ac:dyDescent="0.2">
      <c r="A7608" s="3">
        <v>42309</v>
      </c>
      <c r="B7608" t="s">
        <v>10227</v>
      </c>
      <c r="C7608" t="s">
        <v>3991</v>
      </c>
      <c r="D7608" t="s">
        <v>10228</v>
      </c>
      <c r="E7608" t="s">
        <v>3990</v>
      </c>
      <c r="F7608" s="4">
        <v>3.9013793103448302</v>
      </c>
      <c r="G7608" s="4">
        <v>3.83</v>
      </c>
      <c r="H7608" s="4">
        <v>0.36961103239883902</v>
      </c>
      <c r="I7608" s="4">
        <v>4.7</v>
      </c>
      <c r="J7608" s="4">
        <v>3.2</v>
      </c>
      <c r="K7608" s="4">
        <v>3.68</v>
      </c>
      <c r="L7608" s="4">
        <v>4.12</v>
      </c>
      <c r="M7608" s="4">
        <v>29</v>
      </c>
    </row>
    <row r="7609" spans="1:13" x14ac:dyDescent="0.2">
      <c r="A7609" s="3">
        <v>42309</v>
      </c>
      <c r="B7609" t="s">
        <v>10197</v>
      </c>
      <c r="C7609" t="s">
        <v>3994</v>
      </c>
      <c r="D7609" t="s">
        <v>10198</v>
      </c>
      <c r="E7609" t="s">
        <v>3993</v>
      </c>
      <c r="F7609" s="4">
        <v>4.3250000000000002</v>
      </c>
      <c r="G7609" s="4">
        <v>4.3049999999999997</v>
      </c>
      <c r="H7609" s="4">
        <v>9.7053360780086806E-2</v>
      </c>
      <c r="I7609" s="4">
        <v>4.5</v>
      </c>
      <c r="J7609" s="4">
        <v>4</v>
      </c>
      <c r="K7609" s="4">
        <v>4.3</v>
      </c>
      <c r="L7609" s="4">
        <v>4.4000000000000004</v>
      </c>
      <c r="M7609" s="4">
        <v>32</v>
      </c>
    </row>
    <row r="7610" spans="1:13" x14ac:dyDescent="0.2">
      <c r="A7610" s="3">
        <v>42309</v>
      </c>
      <c r="B7610" t="s">
        <v>10229</v>
      </c>
      <c r="C7610" t="s">
        <v>3997</v>
      </c>
      <c r="D7610" t="s">
        <v>10230</v>
      </c>
      <c r="E7610" t="s">
        <v>3996</v>
      </c>
      <c r="F7610" s="4">
        <v>4.1516666666666699</v>
      </c>
      <c r="G7610" s="4">
        <v>4.1749999999999998</v>
      </c>
      <c r="H7610" s="4">
        <v>0.26665337610558398</v>
      </c>
      <c r="I7610" s="4">
        <v>4.7</v>
      </c>
      <c r="J7610" s="4">
        <v>3.7</v>
      </c>
      <c r="K7610" s="4">
        <v>4</v>
      </c>
      <c r="L7610" s="4">
        <v>4.3224999999999998</v>
      </c>
      <c r="M7610" s="4">
        <v>30</v>
      </c>
    </row>
    <row r="7611" spans="1:13" x14ac:dyDescent="0.2">
      <c r="A7611" s="3">
        <v>42309</v>
      </c>
      <c r="B7611" t="s">
        <v>7758</v>
      </c>
      <c r="C7611" t="s">
        <v>3897</v>
      </c>
      <c r="D7611" t="s">
        <v>7759</v>
      </c>
      <c r="E7611" t="s">
        <v>3896</v>
      </c>
      <c r="F7611" s="4">
        <v>3.3937499999999998</v>
      </c>
      <c r="G7611" s="4">
        <v>3.45</v>
      </c>
      <c r="H7611" s="4">
        <v>0.20149041440419499</v>
      </c>
      <c r="I7611" s="4">
        <v>4</v>
      </c>
      <c r="J7611" s="4">
        <v>2.93</v>
      </c>
      <c r="K7611" s="4">
        <v>3.25</v>
      </c>
      <c r="L7611" s="4">
        <v>3.5</v>
      </c>
      <c r="M7611" s="4">
        <v>32</v>
      </c>
    </row>
    <row r="7612" spans="1:13" x14ac:dyDescent="0.2">
      <c r="A7612" s="3">
        <v>42309</v>
      </c>
      <c r="B7612" t="s">
        <v>7864</v>
      </c>
      <c r="C7612" t="s">
        <v>3909</v>
      </c>
      <c r="D7612" t="s">
        <v>7865</v>
      </c>
      <c r="E7612" t="s">
        <v>3908</v>
      </c>
      <c r="F7612" s="4">
        <v>4.29</v>
      </c>
      <c r="G7612" s="4">
        <v>4.25</v>
      </c>
      <c r="H7612" s="4">
        <v>0.456836951220017</v>
      </c>
      <c r="I7612" s="4">
        <v>5.25</v>
      </c>
      <c r="J7612" s="4">
        <v>3.5</v>
      </c>
      <c r="K7612" s="4">
        <v>4</v>
      </c>
      <c r="L7612" s="4">
        <v>4.5</v>
      </c>
      <c r="M7612" s="4">
        <v>27</v>
      </c>
    </row>
    <row r="7613" spans="1:13" x14ac:dyDescent="0.2">
      <c r="A7613" s="3">
        <v>42309</v>
      </c>
      <c r="B7613" t="s">
        <v>7784</v>
      </c>
      <c r="C7613" t="s">
        <v>3900</v>
      </c>
      <c r="D7613" t="s">
        <v>7785</v>
      </c>
      <c r="E7613" t="s">
        <v>3899</v>
      </c>
      <c r="F7613" s="4">
        <v>3.6196874999999999</v>
      </c>
      <c r="G7613" s="4">
        <v>3.7250000000000001</v>
      </c>
      <c r="H7613" s="4">
        <v>0.268706391810839</v>
      </c>
      <c r="I7613" s="4">
        <v>4.25</v>
      </c>
      <c r="J7613" s="4">
        <v>2.94</v>
      </c>
      <c r="K7613" s="4">
        <v>3.5</v>
      </c>
      <c r="L7613" s="4">
        <v>3.75</v>
      </c>
      <c r="M7613" s="4">
        <v>32</v>
      </c>
    </row>
    <row r="7614" spans="1:13" x14ac:dyDescent="0.2">
      <c r="A7614" s="3">
        <v>42309</v>
      </c>
      <c r="B7614" t="s">
        <v>7890</v>
      </c>
      <c r="C7614" t="s">
        <v>3912</v>
      </c>
      <c r="D7614" t="s">
        <v>7891</v>
      </c>
      <c r="E7614" t="s">
        <v>3911</v>
      </c>
      <c r="F7614" s="4">
        <v>4.4359259259259298</v>
      </c>
      <c r="G7614" s="4">
        <v>4.5</v>
      </c>
      <c r="H7614" s="4">
        <v>0.49641219890839799</v>
      </c>
      <c r="I7614" s="4">
        <v>5.5</v>
      </c>
      <c r="J7614" s="4">
        <v>3.75</v>
      </c>
      <c r="K7614" s="4">
        <v>4</v>
      </c>
      <c r="L7614" s="4">
        <v>4.625</v>
      </c>
      <c r="M7614" s="4">
        <v>27</v>
      </c>
    </row>
    <row r="7615" spans="1:13" x14ac:dyDescent="0.2">
      <c r="A7615" s="3">
        <v>42309</v>
      </c>
      <c r="B7615" t="s">
        <v>7810</v>
      </c>
      <c r="C7615" t="s">
        <v>3903</v>
      </c>
      <c r="D7615" t="s">
        <v>7811</v>
      </c>
      <c r="E7615" t="s">
        <v>3902</v>
      </c>
      <c r="F7615" s="4">
        <v>3.82125</v>
      </c>
      <c r="G7615" s="4">
        <v>3.85</v>
      </c>
      <c r="H7615" s="4">
        <v>0.30058813317636401</v>
      </c>
      <c r="I7615" s="4">
        <v>4.5</v>
      </c>
      <c r="J7615" s="4">
        <v>3.03</v>
      </c>
      <c r="K7615" s="4">
        <v>3.5375000000000001</v>
      </c>
      <c r="L7615" s="4">
        <v>4</v>
      </c>
      <c r="M7615" s="4">
        <v>32</v>
      </c>
    </row>
    <row r="7616" spans="1:13" x14ac:dyDescent="0.2">
      <c r="A7616" s="3">
        <v>42309</v>
      </c>
      <c r="B7616" t="s">
        <v>7916</v>
      </c>
      <c r="C7616" t="s">
        <v>3915</v>
      </c>
      <c r="D7616" t="s">
        <v>7917</v>
      </c>
      <c r="E7616" t="s">
        <v>3914</v>
      </c>
      <c r="F7616" s="4">
        <v>4.5507407407407401</v>
      </c>
      <c r="G7616" s="4">
        <v>4.5</v>
      </c>
      <c r="H7616" s="4">
        <v>0.55032805549142105</v>
      </c>
      <c r="I7616" s="4">
        <v>5.75</v>
      </c>
      <c r="J7616" s="4">
        <v>3.75</v>
      </c>
      <c r="K7616" s="4">
        <v>4.125</v>
      </c>
      <c r="L7616" s="4">
        <v>4.75</v>
      </c>
      <c r="M7616" s="4">
        <v>27</v>
      </c>
    </row>
    <row r="7617" spans="1:13" x14ac:dyDescent="0.2">
      <c r="A7617" s="3">
        <v>42309</v>
      </c>
      <c r="B7617" t="s">
        <v>7730</v>
      </c>
      <c r="C7617" t="s">
        <v>3894</v>
      </c>
      <c r="D7617" t="s">
        <v>7731</v>
      </c>
      <c r="E7617" t="s">
        <v>3893</v>
      </c>
      <c r="F7617" s="4">
        <v>3.22</v>
      </c>
      <c r="G7617" s="4">
        <v>3.25</v>
      </c>
      <c r="H7617" s="4">
        <v>0.13847655966176201</v>
      </c>
      <c r="I7617" s="4">
        <v>3.55</v>
      </c>
      <c r="J7617" s="4">
        <v>3</v>
      </c>
      <c r="K7617" s="4">
        <v>3.25</v>
      </c>
      <c r="L7617" s="4">
        <v>3.25</v>
      </c>
      <c r="M7617" s="4">
        <v>34</v>
      </c>
    </row>
    <row r="7618" spans="1:13" x14ac:dyDescent="0.2">
      <c r="A7618" s="3">
        <v>42309</v>
      </c>
      <c r="B7618" t="s">
        <v>7836</v>
      </c>
      <c r="C7618" t="s">
        <v>3906</v>
      </c>
      <c r="D7618" t="s">
        <v>7837</v>
      </c>
      <c r="E7618" t="s">
        <v>3905</v>
      </c>
      <c r="F7618" s="4">
        <v>3.9726470588235299</v>
      </c>
      <c r="G7618" s="4">
        <v>4</v>
      </c>
      <c r="H7618" s="4">
        <v>0.33684191799471802</v>
      </c>
      <c r="I7618" s="4">
        <v>4.75</v>
      </c>
      <c r="J7618" s="4">
        <v>3.36</v>
      </c>
      <c r="K7618" s="4">
        <v>3.75</v>
      </c>
      <c r="L7618" s="4">
        <v>4.2374999999999998</v>
      </c>
      <c r="M7618" s="4">
        <v>34</v>
      </c>
    </row>
    <row r="7619" spans="1:13" x14ac:dyDescent="0.2">
      <c r="A7619" s="3">
        <v>42309</v>
      </c>
      <c r="B7619" t="s">
        <v>7934</v>
      </c>
      <c r="C7619" t="s">
        <v>3081</v>
      </c>
      <c r="D7619" t="s">
        <v>7935</v>
      </c>
      <c r="E7619" t="s">
        <v>3080</v>
      </c>
      <c r="F7619" s="4">
        <v>3.4282941176470598</v>
      </c>
      <c r="G7619" s="4">
        <v>3.42</v>
      </c>
      <c r="H7619" s="4">
        <v>0.42372464825651401</v>
      </c>
      <c r="I7619" s="4">
        <v>5.0199999999999996</v>
      </c>
      <c r="J7619" s="4">
        <v>2.5</v>
      </c>
      <c r="K7619" s="4">
        <v>3.2155</v>
      </c>
      <c r="L7619" s="4">
        <v>3.62</v>
      </c>
      <c r="M7619" s="4">
        <v>34</v>
      </c>
    </row>
    <row r="7620" spans="1:13" x14ac:dyDescent="0.2">
      <c r="A7620" s="3">
        <v>42309</v>
      </c>
      <c r="B7620" t="s">
        <v>9598</v>
      </c>
      <c r="C7620" t="s">
        <v>3072</v>
      </c>
      <c r="D7620" t="s">
        <v>9599</v>
      </c>
      <c r="E7620" t="s">
        <v>3071</v>
      </c>
      <c r="F7620" s="4">
        <v>2.3965714285714301</v>
      </c>
      <c r="G7620" s="4">
        <v>2.36</v>
      </c>
      <c r="H7620" s="4">
        <v>0.18151232103930501</v>
      </c>
      <c r="I7620" s="4">
        <v>2.8</v>
      </c>
      <c r="J7620" s="4">
        <v>2.1</v>
      </c>
      <c r="K7620" s="4">
        <v>2.2999999999999998</v>
      </c>
      <c r="L7620" s="4">
        <v>2.5</v>
      </c>
      <c r="M7620" s="4">
        <v>35</v>
      </c>
    </row>
    <row r="7621" spans="1:13" x14ac:dyDescent="0.2">
      <c r="A7621" s="3">
        <v>42309</v>
      </c>
      <c r="B7621" t="s">
        <v>9638</v>
      </c>
      <c r="C7621" t="s">
        <v>3075</v>
      </c>
      <c r="D7621" t="s">
        <v>9639</v>
      </c>
      <c r="E7621" t="s">
        <v>3074</v>
      </c>
      <c r="F7621" s="4">
        <v>3.3435135135135101</v>
      </c>
      <c r="G7621" s="4">
        <v>3.37</v>
      </c>
      <c r="H7621" s="4">
        <v>0.355005604151511</v>
      </c>
      <c r="I7621" s="4">
        <v>4.55</v>
      </c>
      <c r="J7621" s="4">
        <v>2.4500000000000002</v>
      </c>
      <c r="K7621" s="4">
        <v>3.19</v>
      </c>
      <c r="L7621" s="4">
        <v>3.5</v>
      </c>
      <c r="M7621" s="4">
        <v>37</v>
      </c>
    </row>
    <row r="7622" spans="1:13" x14ac:dyDescent="0.2">
      <c r="A7622" s="3">
        <v>42309</v>
      </c>
      <c r="B7622" t="s">
        <v>7422</v>
      </c>
      <c r="C7622" t="s">
        <v>3102</v>
      </c>
      <c r="D7622" t="s">
        <v>7423</v>
      </c>
      <c r="E7622" t="s">
        <v>3101</v>
      </c>
      <c r="F7622" s="4">
        <v>3.3874193548387099</v>
      </c>
      <c r="G7622" s="4">
        <v>3.4</v>
      </c>
      <c r="H7622" s="4">
        <v>0.279356018274596</v>
      </c>
      <c r="I7622" s="4">
        <v>4.09</v>
      </c>
      <c r="J7622" s="4">
        <v>2.57</v>
      </c>
      <c r="K7622" s="4">
        <v>3.2250000000000001</v>
      </c>
      <c r="L7622" s="4">
        <v>3.5</v>
      </c>
      <c r="M7622" s="4">
        <v>31</v>
      </c>
    </row>
    <row r="7623" spans="1:13" x14ac:dyDescent="0.2">
      <c r="A7623" s="3">
        <v>42309</v>
      </c>
      <c r="B7623" t="s">
        <v>9674</v>
      </c>
      <c r="C7623" t="s">
        <v>3078</v>
      </c>
      <c r="D7623" t="s">
        <v>9675</v>
      </c>
      <c r="E7623" t="s">
        <v>3077</v>
      </c>
      <c r="F7623" s="4">
        <v>3.33970588235294</v>
      </c>
      <c r="G7623" s="4">
        <v>3.32</v>
      </c>
      <c r="H7623" s="4">
        <v>0.360811251706884</v>
      </c>
      <c r="I7623" s="4">
        <v>4.09</v>
      </c>
      <c r="J7623" s="4">
        <v>2.23</v>
      </c>
      <c r="K7623" s="4">
        <v>3.2</v>
      </c>
      <c r="L7623" s="4">
        <v>3.5</v>
      </c>
      <c r="M7623" s="4">
        <v>34</v>
      </c>
    </row>
    <row r="7624" spans="1:13" x14ac:dyDescent="0.2">
      <c r="A7624" s="3">
        <v>42309</v>
      </c>
      <c r="B7624" t="s">
        <v>7848</v>
      </c>
      <c r="C7624" t="s">
        <v>3105</v>
      </c>
      <c r="D7624" t="s">
        <v>7849</v>
      </c>
      <c r="E7624" t="s">
        <v>3104</v>
      </c>
      <c r="F7624" s="4">
        <v>3.3465517241379299</v>
      </c>
      <c r="G7624" s="4">
        <v>3.4</v>
      </c>
      <c r="H7624" s="4">
        <v>0.28332560599913698</v>
      </c>
      <c r="I7624" s="4">
        <v>3.95</v>
      </c>
      <c r="J7624" s="4">
        <v>2.74</v>
      </c>
      <c r="K7624" s="4">
        <v>3</v>
      </c>
      <c r="L7624" s="4">
        <v>3.5</v>
      </c>
      <c r="M7624" s="4">
        <v>29</v>
      </c>
    </row>
    <row r="7625" spans="1:13" x14ac:dyDescent="0.2">
      <c r="A7625" s="3">
        <v>42309</v>
      </c>
      <c r="B7625" t="s">
        <v>7850</v>
      </c>
      <c r="C7625" t="s">
        <v>3120</v>
      </c>
      <c r="D7625" t="s">
        <v>7851</v>
      </c>
      <c r="E7625" t="s">
        <v>3119</v>
      </c>
      <c r="F7625" s="4">
        <v>0.38483783783783798</v>
      </c>
      <c r="G7625" s="4">
        <v>0.37</v>
      </c>
      <c r="H7625" s="4">
        <v>0.16769309160777299</v>
      </c>
      <c r="I7625" s="4">
        <v>0.91</v>
      </c>
      <c r="J7625" s="4">
        <v>0.04</v>
      </c>
      <c r="K7625" s="4">
        <v>0.31</v>
      </c>
      <c r="L7625" s="4">
        <v>0.48</v>
      </c>
      <c r="M7625" s="4">
        <v>37</v>
      </c>
    </row>
    <row r="7626" spans="1:13" x14ac:dyDescent="0.2">
      <c r="A7626" s="3">
        <v>42309</v>
      </c>
      <c r="B7626" t="s">
        <v>7858</v>
      </c>
      <c r="C7626" t="s">
        <v>3123</v>
      </c>
      <c r="D7626" t="s">
        <v>7859</v>
      </c>
      <c r="E7626" t="s">
        <v>3122</v>
      </c>
      <c r="F7626" s="4">
        <v>0.28299999999999997</v>
      </c>
      <c r="G7626" s="4">
        <v>0.28999999999999998</v>
      </c>
      <c r="H7626" s="4">
        <v>6.7689651268778794E-2</v>
      </c>
      <c r="I7626" s="4">
        <v>0.45</v>
      </c>
      <c r="J7626" s="4">
        <v>0.05</v>
      </c>
      <c r="K7626" s="4">
        <v>0.25</v>
      </c>
      <c r="L7626" s="4">
        <v>0.32</v>
      </c>
      <c r="M7626" s="4">
        <v>37</v>
      </c>
    </row>
    <row r="7627" spans="1:13" x14ac:dyDescent="0.2">
      <c r="A7627" s="3">
        <v>42309</v>
      </c>
      <c r="B7627" t="s">
        <v>7868</v>
      </c>
      <c r="C7627" t="s">
        <v>3126</v>
      </c>
      <c r="D7627" t="s">
        <v>7869</v>
      </c>
      <c r="E7627" t="s">
        <v>3125</v>
      </c>
      <c r="F7627" s="4">
        <v>0.30151351351351402</v>
      </c>
      <c r="G7627" s="4">
        <v>0.32</v>
      </c>
      <c r="H7627" s="4">
        <v>0.13035115428496799</v>
      </c>
      <c r="I7627" s="4">
        <v>0.46</v>
      </c>
      <c r="J7627" s="4">
        <v>-0.25</v>
      </c>
      <c r="K7627" s="4">
        <v>0.28000000000000003</v>
      </c>
      <c r="L7627" s="4">
        <v>0.38</v>
      </c>
      <c r="M7627" s="4">
        <v>37</v>
      </c>
    </row>
    <row r="7628" spans="1:13" x14ac:dyDescent="0.2">
      <c r="A7628" s="3">
        <v>42309</v>
      </c>
      <c r="B7628" t="s">
        <v>7876</v>
      </c>
      <c r="C7628" t="s">
        <v>3129</v>
      </c>
      <c r="D7628" t="s">
        <v>7877</v>
      </c>
      <c r="E7628" t="s">
        <v>3128</v>
      </c>
      <c r="F7628" s="4">
        <v>-9.9162162162162198E-2</v>
      </c>
      <c r="G7628" s="4">
        <v>-0.12</v>
      </c>
      <c r="H7628" s="4">
        <v>0.159523163332601</v>
      </c>
      <c r="I7628" s="4">
        <v>0.221</v>
      </c>
      <c r="J7628" s="4">
        <v>-0.6</v>
      </c>
      <c r="K7628" s="4">
        <v>-0.16</v>
      </c>
      <c r="L7628" s="4">
        <v>-0.02</v>
      </c>
      <c r="M7628" s="4">
        <v>37</v>
      </c>
    </row>
    <row r="7629" spans="1:13" x14ac:dyDescent="0.2">
      <c r="A7629" s="3">
        <v>42309</v>
      </c>
      <c r="B7629" t="s">
        <v>7884</v>
      </c>
      <c r="C7629" t="s">
        <v>3132</v>
      </c>
      <c r="D7629" t="s">
        <v>7885</v>
      </c>
      <c r="E7629" t="s">
        <v>3131</v>
      </c>
      <c r="F7629" s="4">
        <v>-0.31421621621621598</v>
      </c>
      <c r="G7629" s="4">
        <v>-0.34</v>
      </c>
      <c r="H7629" s="4">
        <v>0.16195320571338101</v>
      </c>
      <c r="I7629" s="4">
        <v>0.18</v>
      </c>
      <c r="J7629" s="4">
        <v>-0.7</v>
      </c>
      <c r="K7629" s="4">
        <v>-0.4</v>
      </c>
      <c r="L7629" s="4">
        <v>-0.27</v>
      </c>
      <c r="M7629" s="4">
        <v>37</v>
      </c>
    </row>
    <row r="7630" spans="1:13" x14ac:dyDescent="0.2">
      <c r="A7630" s="3">
        <v>42309</v>
      </c>
      <c r="B7630" t="s">
        <v>7894</v>
      </c>
      <c r="C7630" t="s">
        <v>3135</v>
      </c>
      <c r="D7630" t="s">
        <v>7895</v>
      </c>
      <c r="E7630" t="s">
        <v>3134</v>
      </c>
      <c r="F7630" s="4">
        <v>0.154351351351351</v>
      </c>
      <c r="G7630" s="4">
        <v>0.15</v>
      </c>
      <c r="H7630" s="4">
        <v>8.9669211926767606E-2</v>
      </c>
      <c r="I7630" s="4">
        <v>0.33</v>
      </c>
      <c r="J7630" s="4">
        <v>-0.13</v>
      </c>
      <c r="K7630" s="4">
        <v>0.1</v>
      </c>
      <c r="L7630" s="4">
        <v>0.21</v>
      </c>
      <c r="M7630" s="4">
        <v>37</v>
      </c>
    </row>
    <row r="7631" spans="1:13" x14ac:dyDescent="0.2">
      <c r="A7631" s="3">
        <v>42309</v>
      </c>
      <c r="B7631" t="s">
        <v>7902</v>
      </c>
      <c r="C7631" t="s">
        <v>3138</v>
      </c>
      <c r="D7631" t="s">
        <v>7903</v>
      </c>
      <c r="E7631" t="s">
        <v>3137</v>
      </c>
      <c r="F7631" s="4">
        <v>0.248675675675676</v>
      </c>
      <c r="G7631" s="4">
        <v>0.26</v>
      </c>
      <c r="H7631" s="4">
        <v>7.9522203067953198E-2</v>
      </c>
      <c r="I7631" s="4">
        <v>0.45</v>
      </c>
      <c r="J7631" s="4">
        <v>6.0999999999999999E-2</v>
      </c>
      <c r="K7631" s="4">
        <v>0.21</v>
      </c>
      <c r="L7631" s="4">
        <v>0.28999999999999998</v>
      </c>
      <c r="M7631" s="4">
        <v>37</v>
      </c>
    </row>
    <row r="7632" spans="1:13" x14ac:dyDescent="0.2">
      <c r="A7632" s="3">
        <v>42309</v>
      </c>
      <c r="B7632" t="s">
        <v>7910</v>
      </c>
      <c r="C7632" t="s">
        <v>3141</v>
      </c>
      <c r="D7632" t="s">
        <v>7911</v>
      </c>
      <c r="E7632" t="s">
        <v>3140</v>
      </c>
      <c r="F7632" s="4">
        <v>0.26410810810810798</v>
      </c>
      <c r="G7632" s="4">
        <v>0.26</v>
      </c>
      <c r="H7632" s="4">
        <v>7.65142629346479E-2</v>
      </c>
      <c r="I7632" s="4">
        <v>0.5</v>
      </c>
      <c r="J7632" s="4">
        <v>0.13</v>
      </c>
      <c r="K7632" s="4">
        <v>0.2</v>
      </c>
      <c r="L7632" s="4">
        <v>0.31</v>
      </c>
      <c r="M7632" s="4">
        <v>37</v>
      </c>
    </row>
    <row r="7633" spans="1:13" x14ac:dyDescent="0.2">
      <c r="A7633" s="3">
        <v>42309</v>
      </c>
      <c r="B7633" t="s">
        <v>7920</v>
      </c>
      <c r="C7633" t="s">
        <v>3144</v>
      </c>
      <c r="D7633" t="s">
        <v>7921</v>
      </c>
      <c r="E7633" t="s">
        <v>3143</v>
      </c>
      <c r="F7633" s="4">
        <v>0.39527027027027001</v>
      </c>
      <c r="G7633" s="4">
        <v>0.4</v>
      </c>
      <c r="H7633" s="4">
        <v>8.1393641796671801E-2</v>
      </c>
      <c r="I7633" s="4">
        <v>0.66</v>
      </c>
      <c r="J7633" s="4">
        <v>0.21</v>
      </c>
      <c r="K7633" s="4">
        <v>0.34</v>
      </c>
      <c r="L7633" s="4">
        <v>0.43</v>
      </c>
      <c r="M7633" s="4">
        <v>37</v>
      </c>
    </row>
    <row r="7634" spans="1:13" x14ac:dyDescent="0.2">
      <c r="A7634" s="3">
        <v>42309</v>
      </c>
      <c r="B7634" t="s">
        <v>7928</v>
      </c>
      <c r="C7634" t="s">
        <v>3147</v>
      </c>
      <c r="D7634" t="s">
        <v>7929</v>
      </c>
      <c r="E7634" t="s">
        <v>3146</v>
      </c>
      <c r="F7634" s="4">
        <v>0.48483783783783801</v>
      </c>
      <c r="G7634" s="4">
        <v>0.49</v>
      </c>
      <c r="H7634" s="4">
        <v>9.3079271326921897E-2</v>
      </c>
      <c r="I7634" s="4">
        <v>0.77</v>
      </c>
      <c r="J7634" s="4">
        <v>0.25</v>
      </c>
      <c r="K7634" s="4">
        <v>0.44</v>
      </c>
      <c r="L7634" s="4">
        <v>0.53</v>
      </c>
      <c r="M7634" s="4">
        <v>37</v>
      </c>
    </row>
    <row r="7635" spans="1:13" x14ac:dyDescent="0.2">
      <c r="A7635" s="3">
        <v>42309</v>
      </c>
      <c r="B7635" t="s">
        <v>7830</v>
      </c>
      <c r="C7635" t="s">
        <v>3114</v>
      </c>
      <c r="D7635" t="s">
        <v>7831</v>
      </c>
      <c r="E7635" t="s">
        <v>3113</v>
      </c>
      <c r="F7635" s="4">
        <v>0.65416666666666701</v>
      </c>
      <c r="G7635" s="4">
        <v>0.625</v>
      </c>
      <c r="H7635" s="4">
        <v>8.5301984569109396E-2</v>
      </c>
      <c r="I7635" s="4">
        <v>0.89</v>
      </c>
      <c r="J7635" s="4">
        <v>0.52</v>
      </c>
      <c r="K7635" s="4">
        <v>0.6</v>
      </c>
      <c r="L7635" s="4">
        <v>0.68</v>
      </c>
      <c r="M7635" s="4">
        <v>36</v>
      </c>
    </row>
    <row r="7636" spans="1:13" x14ac:dyDescent="0.2">
      <c r="A7636" s="3">
        <v>42309</v>
      </c>
      <c r="B7636" t="s">
        <v>7936</v>
      </c>
      <c r="C7636" t="s">
        <v>3150</v>
      </c>
      <c r="D7636" t="s">
        <v>7937</v>
      </c>
      <c r="E7636" t="s">
        <v>3149</v>
      </c>
      <c r="F7636" s="4">
        <v>0.69916216216216198</v>
      </c>
      <c r="G7636" s="4">
        <v>0.69</v>
      </c>
      <c r="H7636" s="4">
        <v>0.12965070885385199</v>
      </c>
      <c r="I7636" s="4">
        <v>0.93</v>
      </c>
      <c r="J7636" s="4">
        <v>0.38</v>
      </c>
      <c r="K7636" s="4">
        <v>0.65</v>
      </c>
      <c r="L7636" s="4">
        <v>0.77</v>
      </c>
      <c r="M7636" s="4">
        <v>37</v>
      </c>
    </row>
    <row r="7637" spans="1:13" x14ac:dyDescent="0.2">
      <c r="A7637" s="3">
        <v>42309</v>
      </c>
      <c r="B7637" t="s">
        <v>7840</v>
      </c>
      <c r="C7637" t="s">
        <v>3117</v>
      </c>
      <c r="D7637" t="s">
        <v>7841</v>
      </c>
      <c r="E7637" t="s">
        <v>3116</v>
      </c>
      <c r="F7637" s="4">
        <v>0.55636111111111097</v>
      </c>
      <c r="G7637" s="4">
        <v>0.55449999999999999</v>
      </c>
      <c r="H7637" s="4">
        <v>0.12393826868423</v>
      </c>
      <c r="I7637" s="4">
        <v>0.94</v>
      </c>
      <c r="J7637" s="4">
        <v>0.34</v>
      </c>
      <c r="K7637" s="4">
        <v>0.48749999999999999</v>
      </c>
      <c r="L7637" s="4">
        <v>0.6</v>
      </c>
      <c r="M7637" s="4">
        <v>36</v>
      </c>
    </row>
    <row r="7638" spans="1:13" x14ac:dyDescent="0.2">
      <c r="A7638" s="3">
        <v>42309</v>
      </c>
      <c r="B7638" t="s">
        <v>7938</v>
      </c>
      <c r="C7638" t="s">
        <v>3096</v>
      </c>
      <c r="D7638" t="s">
        <v>7939</v>
      </c>
      <c r="E7638" t="s">
        <v>3095</v>
      </c>
      <c r="F7638" s="4">
        <v>3.1929677419354801</v>
      </c>
      <c r="G7638" s="4">
        <v>3.13</v>
      </c>
      <c r="H7638" s="4">
        <v>0.42805416198350199</v>
      </c>
      <c r="I7638" s="4">
        <v>4.0199999999999996</v>
      </c>
      <c r="J7638" s="4">
        <v>2.3119999999999998</v>
      </c>
      <c r="K7638" s="4">
        <v>2.9</v>
      </c>
      <c r="L7638" s="4">
        <v>3.5049999999999999</v>
      </c>
      <c r="M7638" s="4">
        <v>31</v>
      </c>
    </row>
    <row r="7639" spans="1:13" x14ac:dyDescent="0.2">
      <c r="A7639" s="3">
        <v>42309</v>
      </c>
      <c r="B7639" t="s">
        <v>9608</v>
      </c>
      <c r="C7639" t="s">
        <v>3087</v>
      </c>
      <c r="D7639" t="s">
        <v>9609</v>
      </c>
      <c r="E7639" t="s">
        <v>3086</v>
      </c>
      <c r="F7639" s="4">
        <v>2.5775757575757599</v>
      </c>
      <c r="G7639" s="4">
        <v>2.5</v>
      </c>
      <c r="H7639" s="4">
        <v>0.22265486609086099</v>
      </c>
      <c r="I7639" s="4">
        <v>3.45</v>
      </c>
      <c r="J7639" s="4">
        <v>2.37</v>
      </c>
      <c r="K7639" s="4">
        <v>2.4500000000000002</v>
      </c>
      <c r="L7639" s="4">
        <v>2.6</v>
      </c>
      <c r="M7639" s="4">
        <v>33</v>
      </c>
    </row>
    <row r="7640" spans="1:13" x14ac:dyDescent="0.2">
      <c r="A7640" s="3">
        <v>42309</v>
      </c>
      <c r="B7640" t="s">
        <v>9640</v>
      </c>
      <c r="C7640" t="s">
        <v>3090</v>
      </c>
      <c r="D7640" t="s">
        <v>9641</v>
      </c>
      <c r="E7640" t="s">
        <v>3089</v>
      </c>
      <c r="F7640" s="4">
        <v>3.14636363636364</v>
      </c>
      <c r="G7640" s="4">
        <v>3.18</v>
      </c>
      <c r="H7640" s="4">
        <v>0.33810887837553699</v>
      </c>
      <c r="I7640" s="4">
        <v>3.8</v>
      </c>
      <c r="J7640" s="4">
        <v>2.2999999999999998</v>
      </c>
      <c r="K7640" s="4">
        <v>2.9</v>
      </c>
      <c r="L7640" s="4">
        <v>3.4</v>
      </c>
      <c r="M7640" s="4">
        <v>33</v>
      </c>
    </row>
    <row r="7641" spans="1:13" x14ac:dyDescent="0.2">
      <c r="A7641" s="3">
        <v>42309</v>
      </c>
      <c r="B7641" t="s">
        <v>9881</v>
      </c>
      <c r="C7641" t="s">
        <v>3108</v>
      </c>
      <c r="D7641" t="s">
        <v>9882</v>
      </c>
      <c r="E7641" t="s">
        <v>3107</v>
      </c>
      <c r="F7641" s="4">
        <v>3.18653846153846</v>
      </c>
      <c r="G7641" s="4">
        <v>3.2050000000000001</v>
      </c>
      <c r="H7641" s="4">
        <v>0.291903303272742</v>
      </c>
      <c r="I7641" s="4">
        <v>3.8</v>
      </c>
      <c r="J7641" s="4">
        <v>2.6</v>
      </c>
      <c r="K7641" s="4">
        <v>3</v>
      </c>
      <c r="L7641" s="4">
        <v>3.3224999999999998</v>
      </c>
      <c r="M7641" s="4">
        <v>26</v>
      </c>
    </row>
    <row r="7642" spans="1:13" x14ac:dyDescent="0.2">
      <c r="A7642" s="3">
        <v>42309</v>
      </c>
      <c r="B7642" t="s">
        <v>9676</v>
      </c>
      <c r="C7642" t="s">
        <v>3093</v>
      </c>
      <c r="D7642" t="s">
        <v>9677</v>
      </c>
      <c r="E7642" t="s">
        <v>3092</v>
      </c>
      <c r="F7642" s="4">
        <v>3.0951724137931</v>
      </c>
      <c r="G7642" s="4">
        <v>3.15</v>
      </c>
      <c r="H7642" s="4">
        <v>0.34916861143553901</v>
      </c>
      <c r="I7642" s="4">
        <v>3.8</v>
      </c>
      <c r="J7642" s="4">
        <v>2.11</v>
      </c>
      <c r="K7642" s="4">
        <v>3</v>
      </c>
      <c r="L7642" s="4">
        <v>3.3</v>
      </c>
      <c r="M7642" s="4">
        <v>29</v>
      </c>
    </row>
    <row r="7643" spans="1:13" x14ac:dyDescent="0.2">
      <c r="A7643" s="3">
        <v>42309</v>
      </c>
      <c r="B7643" t="s">
        <v>9883</v>
      </c>
      <c r="C7643" t="s">
        <v>3111</v>
      </c>
      <c r="D7643" t="s">
        <v>9884</v>
      </c>
      <c r="E7643" t="s">
        <v>3110</v>
      </c>
      <c r="F7643" s="4">
        <v>3.1052</v>
      </c>
      <c r="G7643" s="4">
        <v>3</v>
      </c>
      <c r="H7643" s="4">
        <v>0.35220874492266702</v>
      </c>
      <c r="I7643" s="4">
        <v>3.8</v>
      </c>
      <c r="J7643" s="4">
        <v>2.44</v>
      </c>
      <c r="K7643" s="4">
        <v>3</v>
      </c>
      <c r="L7643" s="4">
        <v>3.3</v>
      </c>
      <c r="M7643" s="4">
        <v>25</v>
      </c>
    </row>
    <row r="7644" spans="1:13" x14ac:dyDescent="0.2">
      <c r="A7644" s="3">
        <v>42309</v>
      </c>
      <c r="B7644" t="s">
        <v>7940</v>
      </c>
      <c r="C7644" t="s">
        <v>3153</v>
      </c>
      <c r="D7644" t="s">
        <v>7941</v>
      </c>
      <c r="E7644" t="s">
        <v>3152</v>
      </c>
      <c r="F7644" s="4">
        <v>0.11018749999999999</v>
      </c>
      <c r="G7644" s="4">
        <v>0.08</v>
      </c>
      <c r="H7644" s="4">
        <v>8.2578384073127994E-2</v>
      </c>
      <c r="I7644" s="4">
        <v>0.34</v>
      </c>
      <c r="J7644" s="4">
        <v>0.01</v>
      </c>
      <c r="K7644" s="4">
        <v>0.05</v>
      </c>
      <c r="L7644" s="4">
        <v>0.13250000000000001</v>
      </c>
      <c r="M7644" s="4">
        <v>32</v>
      </c>
    </row>
    <row r="7645" spans="1:13" x14ac:dyDescent="0.2">
      <c r="A7645" s="3">
        <v>42309</v>
      </c>
      <c r="B7645" t="s">
        <v>10199</v>
      </c>
      <c r="C7645" t="s">
        <v>4324</v>
      </c>
      <c r="D7645" t="s">
        <v>10200</v>
      </c>
      <c r="E7645" t="s">
        <v>4323</v>
      </c>
      <c r="F7645" s="4">
        <v>2.413125</v>
      </c>
      <c r="G7645" s="4">
        <v>2.4</v>
      </c>
      <c r="H7645" s="4">
        <v>0.136652077637263</v>
      </c>
      <c r="I7645" s="4">
        <v>2.7</v>
      </c>
      <c r="J7645" s="4">
        <v>2</v>
      </c>
      <c r="K7645" s="4">
        <v>2.4</v>
      </c>
      <c r="L7645" s="4">
        <v>2.5</v>
      </c>
      <c r="M7645" s="4">
        <v>32</v>
      </c>
    </row>
    <row r="7646" spans="1:13" x14ac:dyDescent="0.2">
      <c r="A7646" s="3">
        <v>42309</v>
      </c>
      <c r="B7646" t="s">
        <v>10231</v>
      </c>
      <c r="C7646" t="s">
        <v>4327</v>
      </c>
      <c r="D7646" t="s">
        <v>10232</v>
      </c>
      <c r="E7646" t="s">
        <v>4326</v>
      </c>
      <c r="F7646" s="4">
        <v>2.5496875000000001</v>
      </c>
      <c r="G7646" s="4">
        <v>2.5</v>
      </c>
      <c r="H7646" s="4">
        <v>0.22655177254914899</v>
      </c>
      <c r="I7646" s="4">
        <v>3</v>
      </c>
      <c r="J7646" s="4">
        <v>2</v>
      </c>
      <c r="K7646" s="4">
        <v>2.5</v>
      </c>
      <c r="L7646" s="4">
        <v>2.7</v>
      </c>
      <c r="M7646" s="4">
        <v>32</v>
      </c>
    </row>
    <row r="7647" spans="1:13" x14ac:dyDescent="0.2">
      <c r="A7647" s="3">
        <v>42309</v>
      </c>
      <c r="B7647" t="s">
        <v>9700</v>
      </c>
      <c r="C7647" t="s">
        <v>3942</v>
      </c>
      <c r="D7647" t="s">
        <v>9701</v>
      </c>
      <c r="E7647" t="s">
        <v>3949</v>
      </c>
      <c r="F7647" s="4">
        <v>16.705375</v>
      </c>
      <c r="G7647" s="4">
        <v>16.61</v>
      </c>
      <c r="H7647" s="4">
        <v>0.29478803210267501</v>
      </c>
      <c r="I7647" s="4">
        <v>17.431999999999999</v>
      </c>
      <c r="J7647" s="4">
        <v>16.12</v>
      </c>
      <c r="K7647" s="4">
        <v>16.517499999999998</v>
      </c>
      <c r="L7647" s="4">
        <v>16.899999999999999</v>
      </c>
      <c r="M7647" s="4">
        <v>32</v>
      </c>
    </row>
    <row r="7648" spans="1:13" x14ac:dyDescent="0.2">
      <c r="A7648" s="3">
        <v>42309</v>
      </c>
      <c r="B7648" t="s">
        <v>9702</v>
      </c>
      <c r="C7648" t="s">
        <v>3952</v>
      </c>
      <c r="D7648" t="s">
        <v>9703</v>
      </c>
      <c r="E7648" t="s">
        <v>3951</v>
      </c>
      <c r="F7648" s="4">
        <v>16.669499999999999</v>
      </c>
      <c r="G7648" s="4">
        <v>16.594999999999999</v>
      </c>
      <c r="H7648" s="4">
        <v>0.303181410614067</v>
      </c>
      <c r="I7648" s="4">
        <v>17.25</v>
      </c>
      <c r="J7648" s="4">
        <v>16.03</v>
      </c>
      <c r="K7648" s="4">
        <v>16.475000000000001</v>
      </c>
      <c r="L7648" s="4">
        <v>16.8</v>
      </c>
      <c r="M7648" s="4">
        <v>32</v>
      </c>
    </row>
    <row r="7649" spans="1:13" x14ac:dyDescent="0.2">
      <c r="A7649" s="3">
        <v>42309</v>
      </c>
      <c r="B7649" t="s">
        <v>9698</v>
      </c>
      <c r="C7649" t="s">
        <v>3939</v>
      </c>
      <c r="D7649" t="s">
        <v>9699</v>
      </c>
      <c r="E7649" t="s">
        <v>3947</v>
      </c>
      <c r="F7649" s="4">
        <v>16.698166666666701</v>
      </c>
      <c r="G7649" s="4">
        <v>16.645</v>
      </c>
      <c r="H7649" s="4">
        <v>0.28300201917502799</v>
      </c>
      <c r="I7649" s="4">
        <v>17.3</v>
      </c>
      <c r="J7649" s="4">
        <v>16</v>
      </c>
      <c r="K7649" s="4">
        <v>16.572500000000002</v>
      </c>
      <c r="L7649" s="4">
        <v>16.912500000000001</v>
      </c>
      <c r="M7649" s="4">
        <v>36</v>
      </c>
    </row>
    <row r="7650" spans="1:13" x14ac:dyDescent="0.2">
      <c r="A7650" s="3">
        <v>42309</v>
      </c>
      <c r="B7650" t="s">
        <v>9644</v>
      </c>
      <c r="C7650" t="s">
        <v>3936</v>
      </c>
      <c r="D7650" t="s">
        <v>9645</v>
      </c>
      <c r="E7650" t="s">
        <v>3935</v>
      </c>
      <c r="F7650" s="4">
        <v>16.698166666666701</v>
      </c>
      <c r="G7650" s="4">
        <v>16.645</v>
      </c>
      <c r="H7650" s="4">
        <v>0.28300201917502799</v>
      </c>
      <c r="I7650" s="4">
        <v>17.3</v>
      </c>
      <c r="J7650" s="4">
        <v>16</v>
      </c>
      <c r="K7650" s="4">
        <v>16.572500000000002</v>
      </c>
      <c r="L7650" s="4">
        <v>16.912500000000001</v>
      </c>
      <c r="M7650" s="4">
        <v>36</v>
      </c>
    </row>
    <row r="7651" spans="1:13" x14ac:dyDescent="0.2">
      <c r="A7651" s="3">
        <v>42309</v>
      </c>
      <c r="B7651" t="s">
        <v>9680</v>
      </c>
      <c r="C7651" t="s">
        <v>3939</v>
      </c>
      <c r="D7651" t="s">
        <v>9681</v>
      </c>
      <c r="E7651" t="s">
        <v>3938</v>
      </c>
      <c r="F7651" s="4">
        <v>16.6801944444444</v>
      </c>
      <c r="G7651" s="4">
        <v>16.600000000000001</v>
      </c>
      <c r="H7651" s="4">
        <v>0.66587488397679595</v>
      </c>
      <c r="I7651" s="4">
        <v>18.2</v>
      </c>
      <c r="J7651" s="4">
        <v>15.5</v>
      </c>
      <c r="K7651" s="4">
        <v>16.2225</v>
      </c>
      <c r="L7651" s="4">
        <v>17.122499999999999</v>
      </c>
      <c r="M7651" s="4">
        <v>36</v>
      </c>
    </row>
    <row r="7652" spans="1:13" x14ac:dyDescent="0.2">
      <c r="A7652" s="3">
        <v>42309</v>
      </c>
      <c r="B7652" t="s">
        <v>10183</v>
      </c>
      <c r="C7652" t="s">
        <v>3579</v>
      </c>
      <c r="D7652" t="s">
        <v>10184</v>
      </c>
      <c r="E7652" t="s">
        <v>3578</v>
      </c>
      <c r="F7652" s="4">
        <v>2.4391891891891899</v>
      </c>
      <c r="G7652" s="4">
        <v>2.5</v>
      </c>
      <c r="H7652" s="4">
        <v>9.9927150642032406E-2</v>
      </c>
      <c r="I7652" s="4">
        <v>2.6</v>
      </c>
      <c r="J7652" s="4">
        <v>2.2000000000000002</v>
      </c>
      <c r="K7652" s="4">
        <v>2.4</v>
      </c>
      <c r="L7652" s="4">
        <v>2.5</v>
      </c>
      <c r="M7652" s="4">
        <v>37</v>
      </c>
    </row>
    <row r="7653" spans="1:13" x14ac:dyDescent="0.2">
      <c r="A7653" s="3">
        <v>42309</v>
      </c>
      <c r="B7653" t="s">
        <v>10201</v>
      </c>
      <c r="C7653" t="s">
        <v>3582</v>
      </c>
      <c r="D7653" t="s">
        <v>10202</v>
      </c>
      <c r="E7653" t="s">
        <v>3581</v>
      </c>
      <c r="F7653" s="4">
        <v>2.7437837837837802</v>
      </c>
      <c r="G7653" s="4">
        <v>2.79</v>
      </c>
      <c r="H7653" s="4">
        <v>0.41123358698319301</v>
      </c>
      <c r="I7653" s="4">
        <v>3.5</v>
      </c>
      <c r="J7653" s="4">
        <v>1.7</v>
      </c>
      <c r="K7653" s="4">
        <v>2.5</v>
      </c>
      <c r="L7653" s="4">
        <v>2.9</v>
      </c>
      <c r="M7653" s="4">
        <v>37</v>
      </c>
    </row>
    <row r="7654" spans="1:13" x14ac:dyDescent="0.2">
      <c r="A7654" s="3">
        <v>42309</v>
      </c>
      <c r="B7654" t="s">
        <v>10233</v>
      </c>
      <c r="C7654" t="s">
        <v>3585</v>
      </c>
      <c r="D7654" t="s">
        <v>10234</v>
      </c>
      <c r="E7654" t="s">
        <v>3584</v>
      </c>
      <c r="F7654" s="4">
        <v>3.21942857142857</v>
      </c>
      <c r="G7654" s="4">
        <v>3.2</v>
      </c>
      <c r="H7654" s="4">
        <v>0.43158356056260899</v>
      </c>
      <c r="I7654" s="4">
        <v>4</v>
      </c>
      <c r="J7654" s="4">
        <v>2.2000000000000002</v>
      </c>
      <c r="K7654" s="4">
        <v>3</v>
      </c>
      <c r="L7654" s="4">
        <v>3.5</v>
      </c>
      <c r="M7654" s="4">
        <v>35</v>
      </c>
    </row>
    <row r="7655" spans="1:13" x14ac:dyDescent="0.2">
      <c r="A7655" s="3">
        <v>42309</v>
      </c>
      <c r="B7655" t="s">
        <v>10235</v>
      </c>
      <c r="C7655" t="s">
        <v>3597</v>
      </c>
      <c r="D7655" t="s">
        <v>10236</v>
      </c>
      <c r="E7655" t="s">
        <v>3596</v>
      </c>
      <c r="F7655" s="4">
        <v>2.4105555555555598</v>
      </c>
      <c r="G7655" s="4">
        <v>2.4</v>
      </c>
      <c r="H7655" s="4">
        <v>0.47731358033084897</v>
      </c>
      <c r="I7655" s="4">
        <v>3.37</v>
      </c>
      <c r="J7655" s="4">
        <v>1.5</v>
      </c>
      <c r="K7655" s="4">
        <v>2.1749999999999998</v>
      </c>
      <c r="L7655" s="4">
        <v>2.7250000000000001</v>
      </c>
      <c r="M7655" s="4">
        <v>36</v>
      </c>
    </row>
    <row r="7656" spans="1:13" x14ac:dyDescent="0.2">
      <c r="A7656" s="3">
        <v>42309</v>
      </c>
      <c r="B7656" t="s">
        <v>10237</v>
      </c>
      <c r="C7656" t="s">
        <v>3600</v>
      </c>
      <c r="D7656" t="s">
        <v>10238</v>
      </c>
      <c r="E7656" t="s">
        <v>3599</v>
      </c>
      <c r="F7656" s="4">
        <v>2.85777777777778</v>
      </c>
      <c r="G7656" s="4">
        <v>2.7</v>
      </c>
      <c r="H7656" s="4">
        <v>0.57164480035926002</v>
      </c>
      <c r="I7656" s="4">
        <v>4.3</v>
      </c>
      <c r="J7656" s="4">
        <v>1.5</v>
      </c>
      <c r="K7656" s="4">
        <v>2.6</v>
      </c>
      <c r="L7656" s="4">
        <v>3.06</v>
      </c>
      <c r="M7656" s="4">
        <v>36</v>
      </c>
    </row>
    <row r="7657" spans="1:13" x14ac:dyDescent="0.2">
      <c r="A7657" s="3">
        <v>42309</v>
      </c>
      <c r="B7657" t="s">
        <v>10239</v>
      </c>
      <c r="C7657" t="s">
        <v>3603</v>
      </c>
      <c r="D7657" t="s">
        <v>10240</v>
      </c>
      <c r="E7657" t="s">
        <v>3602</v>
      </c>
      <c r="F7657" s="4">
        <v>2.7639999999999998</v>
      </c>
      <c r="G7657" s="4">
        <v>2.8</v>
      </c>
      <c r="H7657" s="4">
        <v>0.51242330846559203</v>
      </c>
      <c r="I7657" s="4">
        <v>4</v>
      </c>
      <c r="J7657" s="4">
        <v>1.6</v>
      </c>
      <c r="K7657" s="4">
        <v>2.4500000000000002</v>
      </c>
      <c r="L7657" s="4">
        <v>3</v>
      </c>
      <c r="M7657" s="4">
        <v>35</v>
      </c>
    </row>
    <row r="7658" spans="1:13" x14ac:dyDescent="0.2">
      <c r="A7658" s="3">
        <v>42309</v>
      </c>
      <c r="B7658" t="s">
        <v>10209</v>
      </c>
      <c r="C7658" t="s">
        <v>3594</v>
      </c>
      <c r="D7658" t="s">
        <v>10210</v>
      </c>
      <c r="E7658" t="s">
        <v>3593</v>
      </c>
      <c r="F7658" s="4">
        <v>2.3330555555555601</v>
      </c>
      <c r="G7658" s="4">
        <v>2.4</v>
      </c>
      <c r="H7658" s="4">
        <v>0.34332674519800199</v>
      </c>
      <c r="I7658" s="4">
        <v>3</v>
      </c>
      <c r="J7658" s="4">
        <v>1.45</v>
      </c>
      <c r="K7658" s="4">
        <v>2.2000000000000002</v>
      </c>
      <c r="L7658" s="4">
        <v>2.6</v>
      </c>
      <c r="M7658" s="4">
        <v>36</v>
      </c>
    </row>
    <row r="7659" spans="1:13" x14ac:dyDescent="0.2">
      <c r="A7659" s="3">
        <v>42309</v>
      </c>
      <c r="B7659" t="s">
        <v>10241</v>
      </c>
      <c r="C7659" t="s">
        <v>3606</v>
      </c>
      <c r="D7659" t="s">
        <v>10242</v>
      </c>
      <c r="E7659" t="s">
        <v>3605</v>
      </c>
      <c r="F7659" s="4">
        <v>2.94542857142857</v>
      </c>
      <c r="G7659" s="4">
        <v>3</v>
      </c>
      <c r="H7659" s="4">
        <v>0.55284474396015504</v>
      </c>
      <c r="I7659" s="4">
        <v>4.25</v>
      </c>
      <c r="J7659" s="4">
        <v>1.6</v>
      </c>
      <c r="K7659" s="4">
        <v>2.65</v>
      </c>
      <c r="L7659" s="4">
        <v>3.2</v>
      </c>
      <c r="M7659" s="4">
        <v>35</v>
      </c>
    </row>
    <row r="7660" spans="1:13" x14ac:dyDescent="0.2">
      <c r="A7660" s="3">
        <v>42309</v>
      </c>
      <c r="B7660" t="s">
        <v>10243</v>
      </c>
      <c r="C7660" t="s">
        <v>3873</v>
      </c>
      <c r="D7660" t="s">
        <v>10244</v>
      </c>
      <c r="E7660" t="s">
        <v>3872</v>
      </c>
      <c r="F7660" s="4">
        <v>0.74272727272727301</v>
      </c>
      <c r="G7660" s="4">
        <v>0.69499999999999995</v>
      </c>
      <c r="H7660" s="4">
        <v>0.40671953385690601</v>
      </c>
      <c r="I7660" s="4">
        <v>1.83</v>
      </c>
      <c r="J7660" s="4">
        <v>0.1</v>
      </c>
      <c r="K7660" s="4">
        <v>0.55500000000000005</v>
      </c>
      <c r="L7660" s="4">
        <v>0.81499999999999995</v>
      </c>
      <c r="M7660" s="4">
        <v>22</v>
      </c>
    </row>
    <row r="7661" spans="1:13" x14ac:dyDescent="0.2">
      <c r="A7661" s="3">
        <v>42309</v>
      </c>
      <c r="B7661" t="s">
        <v>10245</v>
      </c>
      <c r="C7661" t="s">
        <v>3876</v>
      </c>
      <c r="D7661" t="s">
        <v>10246</v>
      </c>
      <c r="E7661" t="s">
        <v>3875</v>
      </c>
      <c r="F7661" s="4">
        <v>0.55090909090909101</v>
      </c>
      <c r="G7661" s="4">
        <v>0.69499999999999995</v>
      </c>
      <c r="H7661" s="4">
        <v>0.47636429727986901</v>
      </c>
      <c r="I7661" s="4">
        <v>1.3</v>
      </c>
      <c r="J7661" s="4">
        <v>-0.98</v>
      </c>
      <c r="K7661" s="4">
        <v>0.41249999999999998</v>
      </c>
      <c r="L7661" s="4">
        <v>0.8</v>
      </c>
      <c r="M7661" s="4">
        <v>22</v>
      </c>
    </row>
    <row r="7662" spans="1:13" x14ac:dyDescent="0.2">
      <c r="A7662" s="3">
        <v>42309</v>
      </c>
      <c r="B7662" t="s">
        <v>10247</v>
      </c>
      <c r="C7662" t="s">
        <v>3879</v>
      </c>
      <c r="D7662" t="s">
        <v>10248</v>
      </c>
      <c r="E7662" t="s">
        <v>3878</v>
      </c>
      <c r="F7662" s="4">
        <v>0.86272727272727301</v>
      </c>
      <c r="G7662" s="4">
        <v>0.83</v>
      </c>
      <c r="H7662" s="4">
        <v>0.28748800087890702</v>
      </c>
      <c r="I7662" s="4">
        <v>1.6</v>
      </c>
      <c r="J7662" s="4">
        <v>0.4</v>
      </c>
      <c r="K7662" s="4">
        <v>0.7</v>
      </c>
      <c r="L7662" s="4">
        <v>1.0674999999999999</v>
      </c>
      <c r="M7662" s="4">
        <v>22</v>
      </c>
    </row>
    <row r="7663" spans="1:13" x14ac:dyDescent="0.2">
      <c r="A7663" s="3">
        <v>42309</v>
      </c>
      <c r="B7663" t="s">
        <v>10225</v>
      </c>
      <c r="C7663" t="s">
        <v>3870</v>
      </c>
      <c r="D7663" t="s">
        <v>10226</v>
      </c>
      <c r="E7663" t="s">
        <v>3869</v>
      </c>
      <c r="F7663" s="4">
        <v>0.505</v>
      </c>
      <c r="G7663" s="4">
        <v>0.6</v>
      </c>
      <c r="H7663" s="4">
        <v>0.26232930958371098</v>
      </c>
      <c r="I7663" s="4">
        <v>0.8</v>
      </c>
      <c r="J7663" s="4">
        <v>-0.3</v>
      </c>
      <c r="K7663" s="4">
        <v>0.36249999999999999</v>
      </c>
      <c r="L7663" s="4">
        <v>0.7</v>
      </c>
      <c r="M7663" s="4">
        <v>22</v>
      </c>
    </row>
    <row r="7664" spans="1:13" x14ac:dyDescent="0.2">
      <c r="A7664" s="3">
        <v>42309</v>
      </c>
      <c r="B7664" t="s">
        <v>10249</v>
      </c>
      <c r="C7664" t="s">
        <v>3882</v>
      </c>
      <c r="D7664" t="s">
        <v>10250</v>
      </c>
      <c r="E7664" t="s">
        <v>3881</v>
      </c>
      <c r="F7664" s="4">
        <v>0.70636363636363597</v>
      </c>
      <c r="G7664" s="4">
        <v>0.72</v>
      </c>
      <c r="H7664" s="4">
        <v>0.30652500021625601</v>
      </c>
      <c r="I7664" s="4">
        <v>1.1000000000000001</v>
      </c>
      <c r="J7664" s="4">
        <v>-0.2</v>
      </c>
      <c r="K7664" s="4">
        <v>0.7</v>
      </c>
      <c r="L7664" s="4">
        <v>0.89</v>
      </c>
      <c r="M7664" s="4">
        <v>22</v>
      </c>
    </row>
    <row r="7665" spans="1:13" x14ac:dyDescent="0.2">
      <c r="A7665" s="3">
        <v>42339</v>
      </c>
      <c r="B7665" t="s">
        <v>9634</v>
      </c>
      <c r="C7665" t="s">
        <v>3927</v>
      </c>
      <c r="D7665" t="s">
        <v>9635</v>
      </c>
      <c r="E7665" t="s">
        <v>3926</v>
      </c>
      <c r="F7665" s="4">
        <v>6.2719047619047599</v>
      </c>
      <c r="G7665" s="4">
        <v>6.28</v>
      </c>
      <c r="H7665" s="4">
        <v>0.38697052920886699</v>
      </c>
      <c r="I7665" s="4">
        <v>7.21</v>
      </c>
      <c r="J7665" s="4">
        <v>4.97</v>
      </c>
      <c r="K7665" s="4">
        <v>6.15</v>
      </c>
      <c r="L7665" s="4">
        <v>6.35</v>
      </c>
      <c r="M7665" s="4">
        <v>21</v>
      </c>
    </row>
    <row r="7666" spans="1:13" x14ac:dyDescent="0.2">
      <c r="A7666" s="3">
        <v>42339</v>
      </c>
      <c r="B7666" t="s">
        <v>9646</v>
      </c>
      <c r="C7666" t="s">
        <v>3930</v>
      </c>
      <c r="D7666" t="s">
        <v>9647</v>
      </c>
      <c r="E7666" t="s">
        <v>3929</v>
      </c>
      <c r="F7666" s="4">
        <v>6.6139999999999999</v>
      </c>
      <c r="G7666" s="4">
        <v>6.6</v>
      </c>
      <c r="H7666" s="4">
        <v>0.368230477025634</v>
      </c>
      <c r="I7666" s="4">
        <v>7.5</v>
      </c>
      <c r="J7666" s="4">
        <v>5.67</v>
      </c>
      <c r="K7666" s="4">
        <v>6.4924999999999997</v>
      </c>
      <c r="L7666" s="4">
        <v>6.75</v>
      </c>
      <c r="M7666" s="4">
        <v>20</v>
      </c>
    </row>
    <row r="7667" spans="1:13" x14ac:dyDescent="0.2">
      <c r="A7667" s="3">
        <v>42339</v>
      </c>
      <c r="B7667" t="s">
        <v>9670</v>
      </c>
      <c r="C7667" t="s">
        <v>3933</v>
      </c>
      <c r="D7667" t="s">
        <v>9671</v>
      </c>
      <c r="E7667" t="s">
        <v>3932</v>
      </c>
      <c r="F7667" s="4">
        <v>7.0494444444444397</v>
      </c>
      <c r="G7667" s="4">
        <v>6.95</v>
      </c>
      <c r="H7667" s="4">
        <v>0.76552536533241</v>
      </c>
      <c r="I7667" s="4">
        <v>8.6</v>
      </c>
      <c r="J7667" s="4">
        <v>5.36</v>
      </c>
      <c r="K7667" s="4">
        <v>6.6</v>
      </c>
      <c r="L7667" s="4">
        <v>7.4424999999999999</v>
      </c>
      <c r="M7667" s="4">
        <v>18</v>
      </c>
    </row>
    <row r="7668" spans="1:13" x14ac:dyDescent="0.2">
      <c r="A7668" s="3">
        <v>42339</v>
      </c>
      <c r="B7668" t="s">
        <v>9704</v>
      </c>
      <c r="C7668" t="s">
        <v>5348</v>
      </c>
      <c r="D7668" t="s">
        <v>9705</v>
      </c>
      <c r="E7668" t="s">
        <v>5347</v>
      </c>
      <c r="F7668" s="4">
        <v>7.35</v>
      </c>
      <c r="G7668" s="4">
        <v>7.2</v>
      </c>
      <c r="H7668" s="4">
        <v>1.00171994945836</v>
      </c>
      <c r="I7668" s="4">
        <v>9.5</v>
      </c>
      <c r="J7668" s="4">
        <v>5.34</v>
      </c>
      <c r="K7668" s="4">
        <v>6.84</v>
      </c>
      <c r="L7668" s="4">
        <v>7.95</v>
      </c>
      <c r="M7668" s="4">
        <v>15</v>
      </c>
    </row>
    <row r="7669" spans="1:13" x14ac:dyDescent="0.2">
      <c r="A7669" s="3">
        <v>42339</v>
      </c>
      <c r="B7669" t="s">
        <v>9604</v>
      </c>
      <c r="C7669" t="s">
        <v>3918</v>
      </c>
      <c r="D7669" t="s">
        <v>9605</v>
      </c>
      <c r="E7669" t="s">
        <v>3917</v>
      </c>
      <c r="F7669" s="4">
        <v>3.2676923076923101</v>
      </c>
      <c r="G7669" s="4">
        <v>3.25</v>
      </c>
      <c r="H7669" s="4">
        <v>0.154072909813703</v>
      </c>
      <c r="I7669" s="4">
        <v>3.57</v>
      </c>
      <c r="J7669" s="4">
        <v>2.98</v>
      </c>
      <c r="K7669" s="4">
        <v>3.2050000000000001</v>
      </c>
      <c r="L7669" s="4">
        <v>3.3</v>
      </c>
      <c r="M7669" s="4">
        <v>26</v>
      </c>
    </row>
    <row r="7670" spans="1:13" x14ac:dyDescent="0.2">
      <c r="A7670" s="3">
        <v>42339</v>
      </c>
      <c r="B7670" t="s">
        <v>9636</v>
      </c>
      <c r="C7670" t="s">
        <v>3921</v>
      </c>
      <c r="D7670" t="s">
        <v>9637</v>
      </c>
      <c r="E7670" t="s">
        <v>3920</v>
      </c>
      <c r="F7670" s="4">
        <v>4.0184615384615396</v>
      </c>
      <c r="G7670" s="4">
        <v>4</v>
      </c>
      <c r="H7670" s="4">
        <v>0.347513364435871</v>
      </c>
      <c r="I7670" s="4">
        <v>4.8899999999999997</v>
      </c>
      <c r="J7670" s="4">
        <v>3.35</v>
      </c>
      <c r="K7670" s="4">
        <v>3.7774999999999999</v>
      </c>
      <c r="L7670" s="4">
        <v>4.2275</v>
      </c>
      <c r="M7670" s="4">
        <v>26</v>
      </c>
    </row>
    <row r="7671" spans="1:13" x14ac:dyDescent="0.2">
      <c r="A7671" s="3">
        <v>42339</v>
      </c>
      <c r="B7671" t="s">
        <v>9672</v>
      </c>
      <c r="C7671" t="s">
        <v>3924</v>
      </c>
      <c r="D7671" t="s">
        <v>9673</v>
      </c>
      <c r="E7671" t="s">
        <v>3923</v>
      </c>
      <c r="F7671" s="4">
        <v>4.7613043478260897</v>
      </c>
      <c r="G7671" s="4">
        <v>4.54</v>
      </c>
      <c r="H7671" s="4">
        <v>0.58898452169680904</v>
      </c>
      <c r="I7671" s="4">
        <v>6.1</v>
      </c>
      <c r="J7671" s="4">
        <v>3.58</v>
      </c>
      <c r="K7671" s="4">
        <v>4.5</v>
      </c>
      <c r="L7671" s="4">
        <v>4.8849999999999998</v>
      </c>
      <c r="M7671" s="4">
        <v>23</v>
      </c>
    </row>
    <row r="7672" spans="1:13" x14ac:dyDescent="0.2">
      <c r="A7672" s="3">
        <v>42339</v>
      </c>
      <c r="B7672" t="s">
        <v>9706</v>
      </c>
      <c r="C7672" t="s">
        <v>5345</v>
      </c>
      <c r="D7672" t="s">
        <v>9707</v>
      </c>
      <c r="E7672" t="s">
        <v>5344</v>
      </c>
      <c r="F7672" s="4">
        <v>5.2277777777777796</v>
      </c>
      <c r="G7672" s="4">
        <v>5.2850000000000001</v>
      </c>
      <c r="H7672" s="4">
        <v>0.79904763574082804</v>
      </c>
      <c r="I7672" s="4">
        <v>6.68</v>
      </c>
      <c r="J7672" s="4">
        <v>3.58</v>
      </c>
      <c r="K7672" s="4">
        <v>4.6475</v>
      </c>
      <c r="L7672" s="4">
        <v>5.83</v>
      </c>
      <c r="M7672" s="4">
        <v>18</v>
      </c>
    </row>
    <row r="7673" spans="1:13" x14ac:dyDescent="0.2">
      <c r="A7673" s="3">
        <v>42339</v>
      </c>
      <c r="B7673" t="s">
        <v>10195</v>
      </c>
      <c r="C7673" t="s">
        <v>3988</v>
      </c>
      <c r="D7673" t="s">
        <v>10196</v>
      </c>
      <c r="E7673" t="s">
        <v>3987</v>
      </c>
      <c r="F7673" s="4">
        <v>4.0767857142857098</v>
      </c>
      <c r="G7673" s="4">
        <v>4.12</v>
      </c>
      <c r="H7673" s="4">
        <v>0.27941809336453299</v>
      </c>
      <c r="I7673" s="4">
        <v>4.5</v>
      </c>
      <c r="J7673" s="4">
        <v>3.5</v>
      </c>
      <c r="K7673" s="4">
        <v>3.9</v>
      </c>
      <c r="L7673" s="4">
        <v>4.3</v>
      </c>
      <c r="M7673" s="4">
        <v>28</v>
      </c>
    </row>
    <row r="7674" spans="1:13" x14ac:dyDescent="0.2">
      <c r="A7674" s="3">
        <v>42339</v>
      </c>
      <c r="B7674" t="s">
        <v>10227</v>
      </c>
      <c r="C7674" t="s">
        <v>3991</v>
      </c>
      <c r="D7674" t="s">
        <v>10228</v>
      </c>
      <c r="E7674" t="s">
        <v>3990</v>
      </c>
      <c r="F7674" s="4">
        <v>3.9246428571428602</v>
      </c>
      <c r="G7674" s="4">
        <v>4</v>
      </c>
      <c r="H7674" s="4">
        <v>0.32684215402972999</v>
      </c>
      <c r="I7674" s="4">
        <v>4.7</v>
      </c>
      <c r="J7674" s="4">
        <v>3.2</v>
      </c>
      <c r="K7674" s="4">
        <v>3.7749999999999999</v>
      </c>
      <c r="L7674" s="4">
        <v>4.1399999999999997</v>
      </c>
      <c r="M7674" s="4">
        <v>28</v>
      </c>
    </row>
    <row r="7675" spans="1:13" x14ac:dyDescent="0.2">
      <c r="A7675" s="3">
        <v>42339</v>
      </c>
      <c r="B7675" t="s">
        <v>10251</v>
      </c>
      <c r="C7675" t="s">
        <v>5357</v>
      </c>
      <c r="D7675" t="s">
        <v>10252</v>
      </c>
      <c r="E7675" t="s">
        <v>5356</v>
      </c>
      <c r="F7675" s="4">
        <v>3.7059090909090902</v>
      </c>
      <c r="G7675" s="4">
        <v>3.7349999999999999</v>
      </c>
      <c r="H7675" s="4">
        <v>0.35669994180662301</v>
      </c>
      <c r="I7675" s="4">
        <v>4.3</v>
      </c>
      <c r="J7675" s="4">
        <v>3.2</v>
      </c>
      <c r="K7675" s="4">
        <v>3.4249999999999998</v>
      </c>
      <c r="L7675" s="4">
        <v>3.9125000000000001</v>
      </c>
      <c r="M7675" s="4">
        <v>22</v>
      </c>
    </row>
    <row r="7676" spans="1:13" x14ac:dyDescent="0.2">
      <c r="A7676" s="3">
        <v>42339</v>
      </c>
      <c r="B7676" t="s">
        <v>10197</v>
      </c>
      <c r="C7676" t="s">
        <v>3994</v>
      </c>
      <c r="D7676" t="s">
        <v>10198</v>
      </c>
      <c r="E7676" t="s">
        <v>3993</v>
      </c>
      <c r="F7676" s="4">
        <v>4.3648148148148103</v>
      </c>
      <c r="G7676" s="4">
        <v>4.4000000000000004</v>
      </c>
      <c r="H7676" s="4">
        <v>7.2820663295859997E-2</v>
      </c>
      <c r="I7676" s="4">
        <v>4.5</v>
      </c>
      <c r="J7676" s="4">
        <v>4.2</v>
      </c>
      <c r="K7676" s="4">
        <v>4.3</v>
      </c>
      <c r="L7676" s="4">
        <v>4.4000000000000004</v>
      </c>
      <c r="M7676" s="4">
        <v>27</v>
      </c>
    </row>
    <row r="7677" spans="1:13" x14ac:dyDescent="0.2">
      <c r="A7677" s="3">
        <v>42339</v>
      </c>
      <c r="B7677" t="s">
        <v>10229</v>
      </c>
      <c r="C7677" t="s">
        <v>3997</v>
      </c>
      <c r="D7677" t="s">
        <v>10230</v>
      </c>
      <c r="E7677" t="s">
        <v>3996</v>
      </c>
      <c r="F7677" s="4">
        <v>4.2170370370370396</v>
      </c>
      <c r="G7677" s="4">
        <v>4.2</v>
      </c>
      <c r="H7677" s="4">
        <v>0.236640181496244</v>
      </c>
      <c r="I7677" s="4">
        <v>4.7</v>
      </c>
      <c r="J7677" s="4">
        <v>3.7</v>
      </c>
      <c r="K7677" s="4">
        <v>4.0599999999999996</v>
      </c>
      <c r="L7677" s="4">
        <v>4.4000000000000004</v>
      </c>
      <c r="M7677" s="4">
        <v>27</v>
      </c>
    </row>
    <row r="7678" spans="1:13" x14ac:dyDescent="0.2">
      <c r="A7678" s="3">
        <v>42339</v>
      </c>
      <c r="B7678" t="s">
        <v>10253</v>
      </c>
      <c r="C7678" t="s">
        <v>5360</v>
      </c>
      <c r="D7678" t="s">
        <v>10254</v>
      </c>
      <c r="E7678" t="s">
        <v>5359</v>
      </c>
      <c r="F7678" s="4">
        <v>3.97409090909091</v>
      </c>
      <c r="G7678" s="4">
        <v>4</v>
      </c>
      <c r="H7678" s="4">
        <v>0.277294052121554</v>
      </c>
      <c r="I7678" s="4">
        <v>4.5</v>
      </c>
      <c r="J7678" s="4">
        <v>3.3</v>
      </c>
      <c r="K7678" s="4">
        <v>3.8250000000000002</v>
      </c>
      <c r="L7678" s="4">
        <v>4.1875</v>
      </c>
      <c r="M7678" s="4">
        <v>22</v>
      </c>
    </row>
    <row r="7679" spans="1:13" x14ac:dyDescent="0.2">
      <c r="A7679" s="3">
        <v>42339</v>
      </c>
      <c r="B7679" t="s">
        <v>7758</v>
      </c>
      <c r="C7679" t="s">
        <v>3897</v>
      </c>
      <c r="D7679" t="s">
        <v>7759</v>
      </c>
      <c r="E7679" t="s">
        <v>3896</v>
      </c>
      <c r="F7679" s="4">
        <v>3.35214285714286</v>
      </c>
      <c r="G7679" s="4">
        <v>3.25</v>
      </c>
      <c r="H7679" s="4">
        <v>0.192918273674269</v>
      </c>
      <c r="I7679" s="4">
        <v>4</v>
      </c>
      <c r="J7679" s="4">
        <v>3</v>
      </c>
      <c r="K7679" s="4">
        <v>3.25</v>
      </c>
      <c r="L7679" s="4">
        <v>3.5</v>
      </c>
      <c r="M7679" s="4">
        <v>28</v>
      </c>
    </row>
    <row r="7680" spans="1:13" x14ac:dyDescent="0.2">
      <c r="A7680" s="3">
        <v>42339</v>
      </c>
      <c r="B7680" t="s">
        <v>7864</v>
      </c>
      <c r="C7680" t="s">
        <v>3909</v>
      </c>
      <c r="D7680" t="s">
        <v>7865</v>
      </c>
      <c r="E7680" t="s">
        <v>3908</v>
      </c>
      <c r="F7680" s="4">
        <v>4.2341666666666704</v>
      </c>
      <c r="G7680" s="4">
        <v>4.25</v>
      </c>
      <c r="H7680" s="4">
        <v>0.42732653909451102</v>
      </c>
      <c r="I7680" s="4">
        <v>5.25</v>
      </c>
      <c r="J7680" s="4">
        <v>3.5</v>
      </c>
      <c r="K7680" s="4">
        <v>4</v>
      </c>
      <c r="L7680" s="4">
        <v>4.5</v>
      </c>
      <c r="M7680" s="4">
        <v>24</v>
      </c>
    </row>
    <row r="7681" spans="1:13" x14ac:dyDescent="0.2">
      <c r="A7681" s="3">
        <v>42339</v>
      </c>
      <c r="B7681" t="s">
        <v>7784</v>
      </c>
      <c r="C7681" t="s">
        <v>3900</v>
      </c>
      <c r="D7681" t="s">
        <v>7785</v>
      </c>
      <c r="E7681" t="s">
        <v>3899</v>
      </c>
      <c r="F7681" s="4">
        <v>3.5540740740740699</v>
      </c>
      <c r="G7681" s="4">
        <v>3.5</v>
      </c>
      <c r="H7681" s="4">
        <v>0.28086760170338199</v>
      </c>
      <c r="I7681" s="4">
        <v>4.25</v>
      </c>
      <c r="J7681" s="4">
        <v>3</v>
      </c>
      <c r="K7681" s="4">
        <v>3.25</v>
      </c>
      <c r="L7681" s="4">
        <v>3.75</v>
      </c>
      <c r="M7681" s="4">
        <v>27</v>
      </c>
    </row>
    <row r="7682" spans="1:13" x14ac:dyDescent="0.2">
      <c r="A7682" s="3">
        <v>42339</v>
      </c>
      <c r="B7682" t="s">
        <v>7890</v>
      </c>
      <c r="C7682" t="s">
        <v>3912</v>
      </c>
      <c r="D7682" t="s">
        <v>7891</v>
      </c>
      <c r="E7682" t="s">
        <v>3911</v>
      </c>
      <c r="F7682" s="4">
        <v>4.3858333333333297</v>
      </c>
      <c r="G7682" s="4">
        <v>4.2850000000000001</v>
      </c>
      <c r="H7682" s="4">
        <v>0.41552394025800299</v>
      </c>
      <c r="I7682" s="4">
        <v>5.25</v>
      </c>
      <c r="J7682" s="4">
        <v>3.75</v>
      </c>
      <c r="K7682" s="4">
        <v>4</v>
      </c>
      <c r="L7682" s="4">
        <v>4.5625</v>
      </c>
      <c r="M7682" s="4">
        <v>24</v>
      </c>
    </row>
    <row r="7683" spans="1:13" x14ac:dyDescent="0.2">
      <c r="A7683" s="3">
        <v>42339</v>
      </c>
      <c r="B7683" t="s">
        <v>7810</v>
      </c>
      <c r="C7683" t="s">
        <v>3903</v>
      </c>
      <c r="D7683" t="s">
        <v>7811</v>
      </c>
      <c r="E7683" t="s">
        <v>3902</v>
      </c>
      <c r="F7683" s="4">
        <v>3.7840740740740699</v>
      </c>
      <c r="G7683" s="4">
        <v>3.75</v>
      </c>
      <c r="H7683" s="4">
        <v>0.28155146078687798</v>
      </c>
      <c r="I7683" s="4">
        <v>4.5</v>
      </c>
      <c r="J7683" s="4">
        <v>3.25</v>
      </c>
      <c r="K7683" s="4">
        <v>3.5</v>
      </c>
      <c r="L7683" s="4">
        <v>4</v>
      </c>
      <c r="M7683" s="4">
        <v>27</v>
      </c>
    </row>
    <row r="7684" spans="1:13" x14ac:dyDescent="0.2">
      <c r="A7684" s="3">
        <v>42339</v>
      </c>
      <c r="B7684" t="s">
        <v>7916</v>
      </c>
      <c r="C7684" t="s">
        <v>3915</v>
      </c>
      <c r="D7684" t="s">
        <v>7917</v>
      </c>
      <c r="E7684" t="s">
        <v>3914</v>
      </c>
      <c r="F7684" s="4">
        <v>4.5549999999999997</v>
      </c>
      <c r="G7684" s="4">
        <v>4.5</v>
      </c>
      <c r="H7684" s="4">
        <v>0.44933767683790699</v>
      </c>
      <c r="I7684" s="4">
        <v>5.5</v>
      </c>
      <c r="J7684" s="4">
        <v>3.75</v>
      </c>
      <c r="K7684" s="4">
        <v>4.3775000000000004</v>
      </c>
      <c r="L7684" s="4">
        <v>4.6749999999999998</v>
      </c>
      <c r="M7684" s="4">
        <v>24</v>
      </c>
    </row>
    <row r="7685" spans="1:13" x14ac:dyDescent="0.2">
      <c r="A7685" s="3">
        <v>42339</v>
      </c>
      <c r="B7685" t="s">
        <v>7836</v>
      </c>
      <c r="C7685" t="s">
        <v>3906</v>
      </c>
      <c r="D7685" t="s">
        <v>7837</v>
      </c>
      <c r="E7685" t="s">
        <v>3905</v>
      </c>
      <c r="F7685" s="4">
        <v>3.9421428571428598</v>
      </c>
      <c r="G7685" s="4">
        <v>4</v>
      </c>
      <c r="H7685" s="4">
        <v>0.33290369136563802</v>
      </c>
      <c r="I7685" s="4">
        <v>4.75</v>
      </c>
      <c r="J7685" s="4">
        <v>3.25</v>
      </c>
      <c r="K7685" s="4">
        <v>3.75</v>
      </c>
      <c r="L7685" s="4">
        <v>4.1749999999999998</v>
      </c>
      <c r="M7685" s="4">
        <v>28</v>
      </c>
    </row>
    <row r="7686" spans="1:13" x14ac:dyDescent="0.2">
      <c r="A7686" s="3">
        <v>42339</v>
      </c>
      <c r="B7686" t="s">
        <v>7942</v>
      </c>
      <c r="C7686" t="s">
        <v>4436</v>
      </c>
      <c r="D7686" t="s">
        <v>7943</v>
      </c>
      <c r="E7686" t="s">
        <v>4435</v>
      </c>
      <c r="F7686" s="4">
        <v>4.6579166666666696</v>
      </c>
      <c r="G7686" s="4">
        <v>4.5</v>
      </c>
      <c r="H7686" s="4">
        <v>0.50695149555019503</v>
      </c>
      <c r="I7686" s="4">
        <v>5.75</v>
      </c>
      <c r="J7686" s="4">
        <v>3.75</v>
      </c>
      <c r="K7686" s="4">
        <v>4.5</v>
      </c>
      <c r="L7686" s="4">
        <v>4.8949999999999996</v>
      </c>
      <c r="M7686" s="4">
        <v>24</v>
      </c>
    </row>
    <row r="7687" spans="1:13" x14ac:dyDescent="0.2">
      <c r="A7687" s="3">
        <v>42339</v>
      </c>
      <c r="B7687" t="s">
        <v>7944</v>
      </c>
      <c r="C7687" t="s">
        <v>3081</v>
      </c>
      <c r="D7687" t="s">
        <v>7945</v>
      </c>
      <c r="E7687" t="s">
        <v>3080</v>
      </c>
      <c r="F7687" s="4">
        <v>3.3176666666666699</v>
      </c>
      <c r="G7687" s="4">
        <v>3.375</v>
      </c>
      <c r="H7687" s="4">
        <v>0.39245191520379502</v>
      </c>
      <c r="I7687" s="4">
        <v>4.55</v>
      </c>
      <c r="J7687" s="4">
        <v>2.3199999999999998</v>
      </c>
      <c r="K7687" s="4">
        <v>3.1</v>
      </c>
      <c r="L7687" s="4">
        <v>3.4925000000000002</v>
      </c>
      <c r="M7687" s="4">
        <v>30</v>
      </c>
    </row>
    <row r="7688" spans="1:13" x14ac:dyDescent="0.2">
      <c r="A7688" s="3">
        <v>42339</v>
      </c>
      <c r="B7688" t="s">
        <v>9598</v>
      </c>
      <c r="C7688" t="s">
        <v>3072</v>
      </c>
      <c r="D7688" t="s">
        <v>9599</v>
      </c>
      <c r="E7688" t="s">
        <v>3071</v>
      </c>
      <c r="F7688" s="4">
        <v>2.2429999999999999</v>
      </c>
      <c r="G7688" s="4">
        <v>2.23</v>
      </c>
      <c r="H7688" s="4">
        <v>0.14275974512300799</v>
      </c>
      <c r="I7688" s="4">
        <v>2.5</v>
      </c>
      <c r="J7688" s="4">
        <v>2</v>
      </c>
      <c r="K7688" s="4">
        <v>2.105</v>
      </c>
      <c r="L7688" s="4">
        <v>2.35</v>
      </c>
      <c r="M7688" s="4">
        <v>30</v>
      </c>
    </row>
    <row r="7689" spans="1:13" x14ac:dyDescent="0.2">
      <c r="A7689" s="3">
        <v>42339</v>
      </c>
      <c r="B7689" t="s">
        <v>9638</v>
      </c>
      <c r="C7689" t="s">
        <v>3075</v>
      </c>
      <c r="D7689" t="s">
        <v>9639</v>
      </c>
      <c r="E7689" t="s">
        <v>3074</v>
      </c>
      <c r="F7689" s="4">
        <v>3.3176666666666699</v>
      </c>
      <c r="G7689" s="4">
        <v>3.375</v>
      </c>
      <c r="H7689" s="4">
        <v>0.39245191520379502</v>
      </c>
      <c r="I7689" s="4">
        <v>4.55</v>
      </c>
      <c r="J7689" s="4">
        <v>2.3199999999999998</v>
      </c>
      <c r="K7689" s="4">
        <v>3.1</v>
      </c>
      <c r="L7689" s="4">
        <v>3.4925000000000002</v>
      </c>
      <c r="M7689" s="4">
        <v>30</v>
      </c>
    </row>
    <row r="7690" spans="1:13" x14ac:dyDescent="0.2">
      <c r="A7690" s="3">
        <v>42339</v>
      </c>
      <c r="B7690" t="s">
        <v>7422</v>
      </c>
      <c r="C7690" t="s">
        <v>3102</v>
      </c>
      <c r="D7690" t="s">
        <v>7423</v>
      </c>
      <c r="E7690" t="s">
        <v>3101</v>
      </c>
      <c r="F7690" s="4">
        <v>3.3788</v>
      </c>
      <c r="G7690" s="4">
        <v>3.39</v>
      </c>
      <c r="H7690" s="4">
        <v>0.28100000000000003</v>
      </c>
      <c r="I7690" s="4">
        <v>4.09</v>
      </c>
      <c r="J7690" s="4">
        <v>2.59</v>
      </c>
      <c r="K7690" s="4">
        <v>3.3</v>
      </c>
      <c r="L7690" s="4">
        <v>3.5</v>
      </c>
      <c r="M7690" s="4">
        <v>25</v>
      </c>
    </row>
    <row r="7691" spans="1:13" x14ac:dyDescent="0.2">
      <c r="A7691" s="3">
        <v>42339</v>
      </c>
      <c r="B7691" t="s">
        <v>9674</v>
      </c>
      <c r="C7691" t="s">
        <v>3078</v>
      </c>
      <c r="D7691" t="s">
        <v>9675</v>
      </c>
      <c r="E7691" t="s">
        <v>3077</v>
      </c>
      <c r="F7691" s="4">
        <v>3.3073333333333301</v>
      </c>
      <c r="G7691" s="4">
        <v>3.3</v>
      </c>
      <c r="H7691" s="4">
        <v>0.37348252355672401</v>
      </c>
      <c r="I7691" s="4">
        <v>4.09</v>
      </c>
      <c r="J7691" s="4">
        <v>2.1</v>
      </c>
      <c r="K7691" s="4">
        <v>3.2</v>
      </c>
      <c r="L7691" s="4">
        <v>3.4874999999999998</v>
      </c>
      <c r="M7691" s="4">
        <v>30</v>
      </c>
    </row>
    <row r="7692" spans="1:13" x14ac:dyDescent="0.2">
      <c r="A7692" s="3">
        <v>42339</v>
      </c>
      <c r="B7692" t="s">
        <v>9708</v>
      </c>
      <c r="C7692" t="s">
        <v>5094</v>
      </c>
      <c r="D7692" t="s">
        <v>9709</v>
      </c>
      <c r="E7692" t="s">
        <v>5093</v>
      </c>
      <c r="F7692" s="4">
        <v>3.4765217391304302</v>
      </c>
      <c r="G7692" s="4">
        <v>3.5</v>
      </c>
      <c r="H7692" s="4">
        <v>0.43210487674397802</v>
      </c>
      <c r="I7692" s="4">
        <v>4.8</v>
      </c>
      <c r="J7692" s="4">
        <v>2.59</v>
      </c>
      <c r="K7692" s="4">
        <v>3.23</v>
      </c>
      <c r="L7692" s="4">
        <v>3.63</v>
      </c>
      <c r="M7692" s="4">
        <v>23</v>
      </c>
    </row>
    <row r="7693" spans="1:13" x14ac:dyDescent="0.2">
      <c r="A7693" s="3">
        <v>42339</v>
      </c>
      <c r="B7693" t="s">
        <v>7848</v>
      </c>
      <c r="C7693" t="s">
        <v>3105</v>
      </c>
      <c r="D7693" t="s">
        <v>7849</v>
      </c>
      <c r="E7693" t="s">
        <v>3104</v>
      </c>
      <c r="F7693" s="4">
        <v>3.3008000000000002</v>
      </c>
      <c r="G7693" s="4">
        <v>3.4</v>
      </c>
      <c r="H7693" s="4">
        <v>0.283180154671898</v>
      </c>
      <c r="I7693" s="4">
        <v>3.95</v>
      </c>
      <c r="J7693" s="4">
        <v>2.76</v>
      </c>
      <c r="K7693" s="4">
        <v>3</v>
      </c>
      <c r="L7693" s="4">
        <v>3.5</v>
      </c>
      <c r="M7693" s="4">
        <v>25</v>
      </c>
    </row>
    <row r="7694" spans="1:13" x14ac:dyDescent="0.2">
      <c r="A7694" s="3">
        <v>42339</v>
      </c>
      <c r="B7694" t="s">
        <v>7850</v>
      </c>
      <c r="C7694" t="s">
        <v>3117</v>
      </c>
      <c r="D7694" t="s">
        <v>7851</v>
      </c>
      <c r="E7694" t="s">
        <v>3116</v>
      </c>
      <c r="F7694" s="4">
        <v>0.38354838709677402</v>
      </c>
      <c r="G7694" s="4">
        <v>0.38</v>
      </c>
      <c r="H7694" s="4">
        <v>0.16760167833480999</v>
      </c>
      <c r="I7694" s="4">
        <v>0.91</v>
      </c>
      <c r="J7694" s="4">
        <v>0.08</v>
      </c>
      <c r="K7694" s="4">
        <v>0.3</v>
      </c>
      <c r="L7694" s="4">
        <v>0.48499999999999999</v>
      </c>
      <c r="M7694" s="4">
        <v>31</v>
      </c>
    </row>
    <row r="7695" spans="1:13" x14ac:dyDescent="0.2">
      <c r="A7695" s="3">
        <v>42339</v>
      </c>
      <c r="B7695" t="s">
        <v>7858</v>
      </c>
      <c r="C7695" t="s">
        <v>3120</v>
      </c>
      <c r="D7695" t="s">
        <v>7859</v>
      </c>
      <c r="E7695" t="s">
        <v>3119</v>
      </c>
      <c r="F7695" s="4">
        <v>0.27419354838709697</v>
      </c>
      <c r="G7695" s="4">
        <v>0.28000000000000003</v>
      </c>
      <c r="H7695" s="4">
        <v>5.9035254639262597E-2</v>
      </c>
      <c r="I7695" s="4">
        <v>0.39</v>
      </c>
      <c r="J7695" s="4">
        <v>0.08</v>
      </c>
      <c r="K7695" s="4">
        <v>0.24</v>
      </c>
      <c r="L7695" s="4">
        <v>0.3</v>
      </c>
      <c r="M7695" s="4">
        <v>31</v>
      </c>
    </row>
    <row r="7696" spans="1:13" x14ac:dyDescent="0.2">
      <c r="A7696" s="3">
        <v>42339</v>
      </c>
      <c r="B7696" t="s">
        <v>7868</v>
      </c>
      <c r="C7696" t="s">
        <v>3123</v>
      </c>
      <c r="D7696" t="s">
        <v>7869</v>
      </c>
      <c r="E7696" t="s">
        <v>3122</v>
      </c>
      <c r="F7696" s="4">
        <v>0.32</v>
      </c>
      <c r="G7696" s="4">
        <v>0.34</v>
      </c>
      <c r="H7696" s="4">
        <v>9.2879850703296601E-2</v>
      </c>
      <c r="I7696" s="4">
        <v>0.46</v>
      </c>
      <c r="J7696" s="4">
        <v>0</v>
      </c>
      <c r="K7696" s="4">
        <v>0.28499999999999998</v>
      </c>
      <c r="L7696" s="4">
        <v>0.375</v>
      </c>
      <c r="M7696" s="4">
        <v>31</v>
      </c>
    </row>
    <row r="7697" spans="1:13" x14ac:dyDescent="0.2">
      <c r="A7697" s="3">
        <v>42339</v>
      </c>
      <c r="B7697" t="s">
        <v>7876</v>
      </c>
      <c r="C7697" t="s">
        <v>3126</v>
      </c>
      <c r="D7697" t="s">
        <v>7877</v>
      </c>
      <c r="E7697" t="s">
        <v>3125</v>
      </c>
      <c r="F7697" s="4">
        <v>-9.2580645161290304E-2</v>
      </c>
      <c r="G7697" s="4">
        <v>-0.1</v>
      </c>
      <c r="H7697" s="4">
        <v>0.121846015991099</v>
      </c>
      <c r="I7697" s="4">
        <v>0.17</v>
      </c>
      <c r="J7697" s="4">
        <v>-0.43</v>
      </c>
      <c r="K7697" s="4">
        <v>-0.14499999999999999</v>
      </c>
      <c r="L7697" s="4">
        <v>-0.02</v>
      </c>
      <c r="M7697" s="4">
        <v>31</v>
      </c>
    </row>
    <row r="7698" spans="1:13" x14ac:dyDescent="0.2">
      <c r="A7698" s="3">
        <v>42339</v>
      </c>
      <c r="B7698" t="s">
        <v>7884</v>
      </c>
      <c r="C7698" t="s">
        <v>3129</v>
      </c>
      <c r="D7698" t="s">
        <v>7885</v>
      </c>
      <c r="E7698" t="s">
        <v>3128</v>
      </c>
      <c r="F7698" s="4">
        <v>-0.33774193548387099</v>
      </c>
      <c r="G7698" s="4">
        <v>-0.34</v>
      </c>
      <c r="H7698" s="4">
        <v>0.128704044935642</v>
      </c>
      <c r="I7698" s="4">
        <v>-0.08</v>
      </c>
      <c r="J7698" s="4">
        <v>-0.7</v>
      </c>
      <c r="K7698" s="4">
        <v>-0.40500000000000003</v>
      </c>
      <c r="L7698" s="4">
        <v>-0.28000000000000003</v>
      </c>
      <c r="M7698" s="4">
        <v>31</v>
      </c>
    </row>
    <row r="7699" spans="1:13" x14ac:dyDescent="0.2">
      <c r="A7699" s="3">
        <v>42339</v>
      </c>
      <c r="B7699" t="s">
        <v>7894</v>
      </c>
      <c r="C7699" t="s">
        <v>3132</v>
      </c>
      <c r="D7699" t="s">
        <v>7895</v>
      </c>
      <c r="E7699" t="s">
        <v>3131</v>
      </c>
      <c r="F7699" s="4">
        <v>0.160645161290323</v>
      </c>
      <c r="G7699" s="4">
        <v>0.17</v>
      </c>
      <c r="H7699" s="4">
        <v>7.8652632245461304E-2</v>
      </c>
      <c r="I7699" s="4">
        <v>0.33</v>
      </c>
      <c r="J7699" s="4">
        <v>-0.05</v>
      </c>
      <c r="K7699" s="4">
        <v>0.105</v>
      </c>
      <c r="L7699" s="4">
        <v>0.20499999999999999</v>
      </c>
      <c r="M7699" s="4">
        <v>31</v>
      </c>
    </row>
    <row r="7700" spans="1:13" x14ac:dyDescent="0.2">
      <c r="A7700" s="3">
        <v>42339</v>
      </c>
      <c r="B7700" t="s">
        <v>7902</v>
      </c>
      <c r="C7700" t="s">
        <v>3135</v>
      </c>
      <c r="D7700" t="s">
        <v>7903</v>
      </c>
      <c r="E7700" t="s">
        <v>3134</v>
      </c>
      <c r="F7700" s="4">
        <v>0.25645161290322599</v>
      </c>
      <c r="G7700" s="4">
        <v>0.25</v>
      </c>
      <c r="H7700" s="4">
        <v>8.1631218991134097E-2</v>
      </c>
      <c r="I7700" s="4">
        <v>0.45</v>
      </c>
      <c r="J7700" s="4">
        <v>0.1</v>
      </c>
      <c r="K7700" s="4">
        <v>0.215</v>
      </c>
      <c r="L7700" s="4">
        <v>0.28999999999999998</v>
      </c>
      <c r="M7700" s="4">
        <v>31</v>
      </c>
    </row>
    <row r="7701" spans="1:13" x14ac:dyDescent="0.2">
      <c r="A7701" s="3">
        <v>42339</v>
      </c>
      <c r="B7701" t="s">
        <v>7910</v>
      </c>
      <c r="C7701" t="s">
        <v>3138</v>
      </c>
      <c r="D7701" t="s">
        <v>7911</v>
      </c>
      <c r="E7701" t="s">
        <v>3137</v>
      </c>
      <c r="F7701" s="4">
        <v>0.27225806451612899</v>
      </c>
      <c r="G7701" s="4">
        <v>0.26</v>
      </c>
      <c r="H7701" s="4">
        <v>8.3295044967447093E-2</v>
      </c>
      <c r="I7701" s="4">
        <v>0.49</v>
      </c>
      <c r="J7701" s="4">
        <v>0.13</v>
      </c>
      <c r="K7701" s="4">
        <v>0.22</v>
      </c>
      <c r="L7701" s="4">
        <v>0.31</v>
      </c>
      <c r="M7701" s="4">
        <v>31</v>
      </c>
    </row>
    <row r="7702" spans="1:13" x14ac:dyDescent="0.2">
      <c r="A7702" s="3">
        <v>42339</v>
      </c>
      <c r="B7702" t="s">
        <v>7920</v>
      </c>
      <c r="C7702" t="s">
        <v>3141</v>
      </c>
      <c r="D7702" t="s">
        <v>7921</v>
      </c>
      <c r="E7702" t="s">
        <v>3140</v>
      </c>
      <c r="F7702" s="4">
        <v>0.39032258064516101</v>
      </c>
      <c r="G7702" s="4">
        <v>0.39</v>
      </c>
      <c r="H7702" s="4">
        <v>8.3685278313760894E-2</v>
      </c>
      <c r="I7702" s="4">
        <v>0.66</v>
      </c>
      <c r="J7702" s="4">
        <v>0.21</v>
      </c>
      <c r="K7702" s="4">
        <v>0.34</v>
      </c>
      <c r="L7702" s="4">
        <v>0.42</v>
      </c>
      <c r="M7702" s="4">
        <v>31</v>
      </c>
    </row>
    <row r="7703" spans="1:13" x14ac:dyDescent="0.2">
      <c r="A7703" s="3">
        <v>42339</v>
      </c>
      <c r="B7703" t="s">
        <v>7928</v>
      </c>
      <c r="C7703" t="s">
        <v>3144</v>
      </c>
      <c r="D7703" t="s">
        <v>7929</v>
      </c>
      <c r="E7703" t="s">
        <v>3143</v>
      </c>
      <c r="F7703" s="4">
        <v>0.48032258064516098</v>
      </c>
      <c r="G7703" s="4">
        <v>0.49</v>
      </c>
      <c r="H7703" s="4">
        <v>8.1832506620443599E-2</v>
      </c>
      <c r="I7703" s="4">
        <v>0.62</v>
      </c>
      <c r="J7703" s="4">
        <v>0.25</v>
      </c>
      <c r="K7703" s="4">
        <v>0.44</v>
      </c>
      <c r="L7703" s="4">
        <v>0.53</v>
      </c>
      <c r="M7703" s="4">
        <v>31</v>
      </c>
    </row>
    <row r="7704" spans="1:13" x14ac:dyDescent="0.2">
      <c r="A7704" s="3">
        <v>42339</v>
      </c>
      <c r="B7704" t="s">
        <v>7936</v>
      </c>
      <c r="C7704" t="s">
        <v>3147</v>
      </c>
      <c r="D7704" t="s">
        <v>7937</v>
      </c>
      <c r="E7704" t="s">
        <v>3146</v>
      </c>
      <c r="F7704" s="4">
        <v>0.684838709677419</v>
      </c>
      <c r="G7704" s="4">
        <v>0.68</v>
      </c>
      <c r="H7704" s="4">
        <v>0.14701181285284401</v>
      </c>
      <c r="I7704" s="4">
        <v>1</v>
      </c>
      <c r="J7704" s="4">
        <v>0.27</v>
      </c>
      <c r="K7704" s="4">
        <v>0.61</v>
      </c>
      <c r="L7704" s="4">
        <v>0.74</v>
      </c>
      <c r="M7704" s="4">
        <v>31</v>
      </c>
    </row>
    <row r="7705" spans="1:13" x14ac:dyDescent="0.2">
      <c r="A7705" s="3">
        <v>42339</v>
      </c>
      <c r="B7705" t="s">
        <v>7840</v>
      </c>
      <c r="C7705" t="s">
        <v>3114</v>
      </c>
      <c r="D7705" t="s">
        <v>7841</v>
      </c>
      <c r="E7705" t="s">
        <v>3113</v>
      </c>
      <c r="F7705" s="4">
        <v>0.51066666666666705</v>
      </c>
      <c r="G7705" s="4">
        <v>0.505</v>
      </c>
      <c r="H7705" s="4">
        <v>0.123565795215045</v>
      </c>
      <c r="I7705" s="4">
        <v>0.74</v>
      </c>
      <c r="J7705" s="4">
        <v>0.28000000000000003</v>
      </c>
      <c r="K7705" s="4">
        <v>0.43</v>
      </c>
      <c r="L7705" s="4">
        <v>0.61750000000000005</v>
      </c>
      <c r="M7705" s="4">
        <v>30</v>
      </c>
    </row>
    <row r="7706" spans="1:13" x14ac:dyDescent="0.2">
      <c r="A7706" s="3">
        <v>42339</v>
      </c>
      <c r="B7706" t="s">
        <v>7946</v>
      </c>
      <c r="C7706" t="s">
        <v>3150</v>
      </c>
      <c r="D7706" t="s">
        <v>7947</v>
      </c>
      <c r="E7706" t="s">
        <v>3149</v>
      </c>
      <c r="F7706" s="4">
        <v>0.48199999999999998</v>
      </c>
      <c r="G7706" s="4">
        <v>0.47</v>
      </c>
      <c r="H7706" s="4">
        <v>0.120441715765559</v>
      </c>
      <c r="I7706" s="4">
        <v>0.79</v>
      </c>
      <c r="J7706" s="4">
        <v>0.28999999999999998</v>
      </c>
      <c r="K7706" s="4">
        <v>0.39250000000000002</v>
      </c>
      <c r="L7706" s="4">
        <v>0.51749999999999996</v>
      </c>
      <c r="M7706" s="4">
        <v>30</v>
      </c>
    </row>
    <row r="7707" spans="1:13" x14ac:dyDescent="0.2">
      <c r="A7707" s="3">
        <v>42339</v>
      </c>
      <c r="B7707" t="s">
        <v>7948</v>
      </c>
      <c r="C7707" t="s">
        <v>3096</v>
      </c>
      <c r="D7707" t="s">
        <v>7949</v>
      </c>
      <c r="E7707" t="s">
        <v>3095</v>
      </c>
      <c r="F7707" s="4">
        <v>3.1539285714285699</v>
      </c>
      <c r="G7707" s="4">
        <v>3.2</v>
      </c>
      <c r="H7707" s="4">
        <v>0.31376258169507298</v>
      </c>
      <c r="I7707" s="4">
        <v>3.7</v>
      </c>
      <c r="J7707" s="4">
        <v>2.1800000000000002</v>
      </c>
      <c r="K7707" s="4">
        <v>2.9575</v>
      </c>
      <c r="L7707" s="4">
        <v>3.375</v>
      </c>
      <c r="M7707" s="4">
        <v>28</v>
      </c>
    </row>
    <row r="7708" spans="1:13" x14ac:dyDescent="0.2">
      <c r="A7708" s="3">
        <v>42339</v>
      </c>
      <c r="B7708" t="s">
        <v>9608</v>
      </c>
      <c r="C7708" t="s">
        <v>3087</v>
      </c>
      <c r="D7708" t="s">
        <v>9609</v>
      </c>
      <c r="E7708" t="s">
        <v>3086</v>
      </c>
      <c r="F7708" s="4">
        <v>2.4300000000000002</v>
      </c>
      <c r="G7708" s="4">
        <v>2.42</v>
      </c>
      <c r="H7708" s="4">
        <v>9.9331096171675598E-2</v>
      </c>
      <c r="I7708" s="4">
        <v>2.65</v>
      </c>
      <c r="J7708" s="4">
        <v>2.2000000000000002</v>
      </c>
      <c r="K7708" s="4">
        <v>2.38</v>
      </c>
      <c r="L7708" s="4">
        <v>2.5</v>
      </c>
      <c r="M7708" s="4">
        <v>28</v>
      </c>
    </row>
    <row r="7709" spans="1:13" x14ac:dyDescent="0.2">
      <c r="A7709" s="3">
        <v>42339</v>
      </c>
      <c r="B7709" t="s">
        <v>9640</v>
      </c>
      <c r="C7709" t="s">
        <v>3090</v>
      </c>
      <c r="D7709" t="s">
        <v>9641</v>
      </c>
      <c r="E7709" t="s">
        <v>3089</v>
      </c>
      <c r="F7709" s="4">
        <v>3.1539285714285699</v>
      </c>
      <c r="G7709" s="4">
        <v>3.2</v>
      </c>
      <c r="H7709" s="4">
        <v>0.31376258169507298</v>
      </c>
      <c r="I7709" s="4">
        <v>3.7</v>
      </c>
      <c r="J7709" s="4">
        <v>2.1800000000000002</v>
      </c>
      <c r="K7709" s="4">
        <v>2.9575</v>
      </c>
      <c r="L7709" s="4">
        <v>3.375</v>
      </c>
      <c r="M7709" s="4">
        <v>28</v>
      </c>
    </row>
    <row r="7710" spans="1:13" x14ac:dyDescent="0.2">
      <c r="A7710" s="3">
        <v>42339</v>
      </c>
      <c r="B7710" t="s">
        <v>9881</v>
      </c>
      <c r="C7710" t="s">
        <v>3108</v>
      </c>
      <c r="D7710" t="s">
        <v>9882</v>
      </c>
      <c r="E7710" t="s">
        <v>3107</v>
      </c>
      <c r="F7710" s="4">
        <v>3.1813636363636402</v>
      </c>
      <c r="G7710" s="4">
        <v>3.2</v>
      </c>
      <c r="H7710" s="4">
        <v>0.259657199923017</v>
      </c>
      <c r="I7710" s="4">
        <v>3.65</v>
      </c>
      <c r="J7710" s="4">
        <v>2.64</v>
      </c>
      <c r="K7710" s="4">
        <v>3</v>
      </c>
      <c r="L7710" s="4">
        <v>3.3149999999999999</v>
      </c>
      <c r="M7710" s="4">
        <v>22</v>
      </c>
    </row>
    <row r="7711" spans="1:13" x14ac:dyDescent="0.2">
      <c r="A7711" s="3">
        <v>42339</v>
      </c>
      <c r="B7711" t="s">
        <v>9676</v>
      </c>
      <c r="C7711" t="s">
        <v>3093</v>
      </c>
      <c r="D7711" t="s">
        <v>9677</v>
      </c>
      <c r="E7711" t="s">
        <v>3092</v>
      </c>
      <c r="F7711" s="4">
        <v>3.0723076923076902</v>
      </c>
      <c r="G7711" s="4">
        <v>3.15</v>
      </c>
      <c r="H7711" s="4">
        <v>0.36184314493777803</v>
      </c>
      <c r="I7711" s="4">
        <v>3.69</v>
      </c>
      <c r="J7711" s="4">
        <v>1.82</v>
      </c>
      <c r="K7711" s="4">
        <v>3</v>
      </c>
      <c r="L7711" s="4">
        <v>3.2949999999999999</v>
      </c>
      <c r="M7711" s="4">
        <v>26</v>
      </c>
    </row>
    <row r="7712" spans="1:13" x14ac:dyDescent="0.2">
      <c r="A7712" s="3">
        <v>42339</v>
      </c>
      <c r="B7712" t="s">
        <v>9710</v>
      </c>
      <c r="C7712" t="s">
        <v>5098</v>
      </c>
      <c r="D7712" t="s">
        <v>9711</v>
      </c>
      <c r="E7712" t="s">
        <v>5097</v>
      </c>
      <c r="F7712" s="4">
        <v>3.2265000000000001</v>
      </c>
      <c r="G7712" s="4">
        <v>3.23</v>
      </c>
      <c r="H7712" s="4">
        <v>0.28782807368288399</v>
      </c>
      <c r="I7712" s="4">
        <v>3.87</v>
      </c>
      <c r="J7712" s="4">
        <v>2.56</v>
      </c>
      <c r="K7712" s="4">
        <v>3.0750000000000002</v>
      </c>
      <c r="L7712" s="4">
        <v>3.37</v>
      </c>
      <c r="M7712" s="4">
        <v>20</v>
      </c>
    </row>
    <row r="7713" spans="1:13" x14ac:dyDescent="0.2">
      <c r="A7713" s="3">
        <v>42339</v>
      </c>
      <c r="B7713" t="s">
        <v>9883</v>
      </c>
      <c r="C7713" t="s">
        <v>3111</v>
      </c>
      <c r="D7713" t="s">
        <v>9884</v>
      </c>
      <c r="E7713" t="s">
        <v>3110</v>
      </c>
      <c r="F7713" s="4">
        <v>3.0934782608695701</v>
      </c>
      <c r="G7713" s="4">
        <v>3</v>
      </c>
      <c r="H7713" s="4">
        <v>0.31708342314476401</v>
      </c>
      <c r="I7713" s="4">
        <v>3.62</v>
      </c>
      <c r="J7713" s="4">
        <v>2.41</v>
      </c>
      <c r="K7713" s="4">
        <v>3</v>
      </c>
      <c r="L7713" s="4">
        <v>3.3250000000000002</v>
      </c>
      <c r="M7713" s="4">
        <v>23</v>
      </c>
    </row>
    <row r="7714" spans="1:13" x14ac:dyDescent="0.2">
      <c r="A7714" s="3">
        <v>42339</v>
      </c>
      <c r="B7714" t="s">
        <v>7950</v>
      </c>
      <c r="C7714" t="s">
        <v>3153</v>
      </c>
      <c r="D7714" t="s">
        <v>7951</v>
      </c>
      <c r="E7714" t="s">
        <v>3152</v>
      </c>
      <c r="F7714" s="4">
        <v>0.32370370370370399</v>
      </c>
      <c r="G7714" s="4">
        <v>0.31</v>
      </c>
      <c r="H7714" s="4">
        <v>0.108278421323071</v>
      </c>
      <c r="I7714" s="4">
        <v>0.6</v>
      </c>
      <c r="J7714" s="4">
        <v>0.12</v>
      </c>
      <c r="K7714" s="4">
        <v>0.27500000000000002</v>
      </c>
      <c r="L7714" s="4">
        <v>0.35</v>
      </c>
      <c r="M7714" s="4">
        <v>27</v>
      </c>
    </row>
    <row r="7715" spans="1:13" x14ac:dyDescent="0.2">
      <c r="A7715" s="3">
        <v>42339</v>
      </c>
      <c r="B7715" t="s">
        <v>10199</v>
      </c>
      <c r="C7715" t="s">
        <v>4324</v>
      </c>
      <c r="D7715" t="s">
        <v>10200</v>
      </c>
      <c r="E7715" t="s">
        <v>4323</v>
      </c>
      <c r="F7715" s="4">
        <v>2.4007999999999998</v>
      </c>
      <c r="G7715" s="4">
        <v>2.5</v>
      </c>
      <c r="H7715" s="4">
        <v>0.28169013708920199</v>
      </c>
      <c r="I7715" s="4">
        <v>2.52</v>
      </c>
      <c r="J7715" s="4">
        <v>1.1000000000000001</v>
      </c>
      <c r="K7715" s="4">
        <v>2.4</v>
      </c>
      <c r="L7715" s="4">
        <v>2.5</v>
      </c>
      <c r="M7715" s="4">
        <v>25</v>
      </c>
    </row>
    <row r="7716" spans="1:13" x14ac:dyDescent="0.2">
      <c r="A7716" s="3">
        <v>42339</v>
      </c>
      <c r="B7716" t="s">
        <v>10231</v>
      </c>
      <c r="C7716" t="s">
        <v>4327</v>
      </c>
      <c r="D7716" t="s">
        <v>10232</v>
      </c>
      <c r="E7716" t="s">
        <v>4326</v>
      </c>
      <c r="F7716" s="4">
        <v>2.4956</v>
      </c>
      <c r="G7716" s="4">
        <v>2.5</v>
      </c>
      <c r="H7716" s="4">
        <v>0.297182323386391</v>
      </c>
      <c r="I7716" s="4">
        <v>2.99</v>
      </c>
      <c r="J7716" s="4">
        <v>1.5</v>
      </c>
      <c r="K7716" s="4">
        <v>2.5</v>
      </c>
      <c r="L7716" s="4">
        <v>2.6</v>
      </c>
      <c r="M7716" s="4">
        <v>25</v>
      </c>
    </row>
    <row r="7717" spans="1:13" x14ac:dyDescent="0.2">
      <c r="A7717" s="3">
        <v>42339</v>
      </c>
      <c r="B7717" t="s">
        <v>10255</v>
      </c>
      <c r="C7717" t="s">
        <v>5407</v>
      </c>
      <c r="D7717" t="s">
        <v>10256</v>
      </c>
      <c r="E7717" t="s">
        <v>5406</v>
      </c>
      <c r="F7717" s="4">
        <v>2.4995238095238101</v>
      </c>
      <c r="G7717" s="4">
        <v>2.5</v>
      </c>
      <c r="H7717" s="4">
        <v>0.35129013920798002</v>
      </c>
      <c r="I7717" s="4">
        <v>3.2</v>
      </c>
      <c r="J7717" s="4">
        <v>1.9</v>
      </c>
      <c r="K7717" s="4">
        <v>2.2000000000000002</v>
      </c>
      <c r="L7717" s="4">
        <v>2.7</v>
      </c>
      <c r="M7717" s="4">
        <v>21</v>
      </c>
    </row>
    <row r="7718" spans="1:13" x14ac:dyDescent="0.2">
      <c r="A7718" s="3">
        <v>42339</v>
      </c>
      <c r="B7718" t="s">
        <v>9700</v>
      </c>
      <c r="C7718" t="s">
        <v>3939</v>
      </c>
      <c r="D7718" t="s">
        <v>9701</v>
      </c>
      <c r="E7718" t="s">
        <v>3947</v>
      </c>
      <c r="F7718" s="4">
        <v>16.845500000000001</v>
      </c>
      <c r="G7718" s="4">
        <v>16.895</v>
      </c>
      <c r="H7718" s="4">
        <v>0.31006265794489302</v>
      </c>
      <c r="I7718" s="4">
        <v>17.353999999999999</v>
      </c>
      <c r="J7718" s="4">
        <v>16.09</v>
      </c>
      <c r="K7718" s="4">
        <v>16.662500000000001</v>
      </c>
      <c r="L7718" s="4">
        <v>17.085000000000001</v>
      </c>
      <c r="M7718" s="4">
        <v>28</v>
      </c>
    </row>
    <row r="7719" spans="1:13" x14ac:dyDescent="0.2">
      <c r="A7719" s="3">
        <v>42339</v>
      </c>
      <c r="B7719" t="s">
        <v>9702</v>
      </c>
      <c r="C7719" t="s">
        <v>3942</v>
      </c>
      <c r="D7719" t="s">
        <v>9703</v>
      </c>
      <c r="E7719" t="s">
        <v>3949</v>
      </c>
      <c r="F7719" s="4">
        <v>16.8062857142857</v>
      </c>
      <c r="G7719" s="4">
        <v>16.809999999999999</v>
      </c>
      <c r="H7719" s="4">
        <v>0.34924414225505701</v>
      </c>
      <c r="I7719" s="4">
        <v>17.5</v>
      </c>
      <c r="J7719" s="4">
        <v>15.98</v>
      </c>
      <c r="K7719" s="4">
        <v>16.594999999999999</v>
      </c>
      <c r="L7719" s="4">
        <v>17.11</v>
      </c>
      <c r="M7719" s="4">
        <v>28</v>
      </c>
    </row>
    <row r="7720" spans="1:13" x14ac:dyDescent="0.2">
      <c r="A7720" s="3">
        <v>42339</v>
      </c>
      <c r="B7720" t="s">
        <v>9712</v>
      </c>
      <c r="C7720" t="s">
        <v>3952</v>
      </c>
      <c r="D7720" t="s">
        <v>9713</v>
      </c>
      <c r="E7720" t="s">
        <v>3951</v>
      </c>
      <c r="F7720" s="4">
        <v>16.800714285714299</v>
      </c>
      <c r="G7720" s="4">
        <v>16.829999999999998</v>
      </c>
      <c r="H7720" s="4">
        <v>0.38616757609281099</v>
      </c>
      <c r="I7720" s="4">
        <v>17.5</v>
      </c>
      <c r="J7720" s="4">
        <v>15.72</v>
      </c>
      <c r="K7720" s="4">
        <v>16.614999999999998</v>
      </c>
      <c r="L7720" s="4">
        <v>17.102499999999999</v>
      </c>
      <c r="M7720" s="4">
        <v>28</v>
      </c>
    </row>
    <row r="7721" spans="1:13" x14ac:dyDescent="0.2">
      <c r="A7721" s="3">
        <v>42339</v>
      </c>
      <c r="B7721" t="s">
        <v>9644</v>
      </c>
      <c r="C7721" t="s">
        <v>3936</v>
      </c>
      <c r="D7721" t="s">
        <v>9645</v>
      </c>
      <c r="E7721" t="s">
        <v>3935</v>
      </c>
      <c r="F7721" s="4">
        <v>16.905664516129001</v>
      </c>
      <c r="G7721" s="4">
        <v>16.95</v>
      </c>
      <c r="H7721" s="4">
        <v>0.243517601757227</v>
      </c>
      <c r="I7721" s="4">
        <v>17.5</v>
      </c>
      <c r="J7721" s="4">
        <v>16.25</v>
      </c>
      <c r="K7721" s="4">
        <v>16.75</v>
      </c>
      <c r="L7721" s="4">
        <v>17</v>
      </c>
      <c r="M7721" s="4">
        <v>31</v>
      </c>
    </row>
    <row r="7722" spans="1:13" x14ac:dyDescent="0.2">
      <c r="A7722" s="3">
        <v>42339</v>
      </c>
      <c r="B7722" t="s">
        <v>9680</v>
      </c>
      <c r="C7722" t="s">
        <v>3939</v>
      </c>
      <c r="D7722" t="s">
        <v>9681</v>
      </c>
      <c r="E7722" t="s">
        <v>3938</v>
      </c>
      <c r="F7722" s="4">
        <v>16.794483870967699</v>
      </c>
      <c r="G7722" s="4">
        <v>16.670000000000002</v>
      </c>
      <c r="H7722" s="4">
        <v>0.70884877893514697</v>
      </c>
      <c r="I7722" s="4">
        <v>18.32</v>
      </c>
      <c r="J7722" s="4">
        <v>15.5</v>
      </c>
      <c r="K7722" s="4">
        <v>16.350000000000001</v>
      </c>
      <c r="L7722" s="4">
        <v>17.155000000000001</v>
      </c>
      <c r="M7722" s="4">
        <v>31</v>
      </c>
    </row>
    <row r="7723" spans="1:13" x14ac:dyDescent="0.2">
      <c r="A7723" s="3">
        <v>42339</v>
      </c>
      <c r="B7723" t="s">
        <v>9714</v>
      </c>
      <c r="C7723" t="s">
        <v>3942</v>
      </c>
      <c r="D7723" t="s">
        <v>9715</v>
      </c>
      <c r="E7723" t="s">
        <v>3941</v>
      </c>
      <c r="F7723" s="4">
        <v>16.420321428571398</v>
      </c>
      <c r="G7723" s="4">
        <v>16.5</v>
      </c>
      <c r="H7723" s="4">
        <v>0.71363903385039196</v>
      </c>
      <c r="I7723" s="4">
        <v>17.579000000000001</v>
      </c>
      <c r="J7723" s="4">
        <v>14.6</v>
      </c>
      <c r="K7723" s="4">
        <v>15.975</v>
      </c>
      <c r="L7723" s="4">
        <v>16.802499999999998</v>
      </c>
      <c r="M7723" s="4">
        <v>28</v>
      </c>
    </row>
    <row r="7724" spans="1:13" x14ac:dyDescent="0.2">
      <c r="A7724" s="3">
        <v>42339</v>
      </c>
      <c r="B7724" t="s">
        <v>10183</v>
      </c>
      <c r="C7724" t="s">
        <v>3579</v>
      </c>
      <c r="D7724" t="s">
        <v>10184</v>
      </c>
      <c r="E7724" t="s">
        <v>3578</v>
      </c>
      <c r="F7724" s="4">
        <v>2.448</v>
      </c>
      <c r="G7724" s="4">
        <v>2.5</v>
      </c>
      <c r="H7724" s="4">
        <v>9.0454789621762094E-2</v>
      </c>
      <c r="I7724" s="4">
        <v>2.64</v>
      </c>
      <c r="J7724" s="4">
        <v>2.2000000000000002</v>
      </c>
      <c r="K7724" s="4">
        <v>2.4</v>
      </c>
      <c r="L7724" s="4">
        <v>2.5</v>
      </c>
      <c r="M7724" s="4">
        <v>30</v>
      </c>
    </row>
    <row r="7725" spans="1:13" x14ac:dyDescent="0.2">
      <c r="A7725" s="3">
        <v>42339</v>
      </c>
      <c r="B7725" t="s">
        <v>10201</v>
      </c>
      <c r="C7725" t="s">
        <v>3582</v>
      </c>
      <c r="D7725" t="s">
        <v>10202</v>
      </c>
      <c r="E7725" t="s">
        <v>3581</v>
      </c>
      <c r="F7725" s="4">
        <v>2.7433333333333301</v>
      </c>
      <c r="G7725" s="4">
        <v>2.7949999999999999</v>
      </c>
      <c r="H7725" s="4">
        <v>0.338814702011071</v>
      </c>
      <c r="I7725" s="4">
        <v>3.48</v>
      </c>
      <c r="J7725" s="4">
        <v>1.7</v>
      </c>
      <c r="K7725" s="4">
        <v>2.6</v>
      </c>
      <c r="L7725" s="4">
        <v>2.9</v>
      </c>
      <c r="M7725" s="4">
        <v>30</v>
      </c>
    </row>
    <row r="7726" spans="1:13" x14ac:dyDescent="0.2">
      <c r="A7726" s="3">
        <v>42339</v>
      </c>
      <c r="B7726" t="s">
        <v>10233</v>
      </c>
      <c r="C7726" t="s">
        <v>3585</v>
      </c>
      <c r="D7726" t="s">
        <v>10234</v>
      </c>
      <c r="E7726" t="s">
        <v>3584</v>
      </c>
      <c r="F7726" s="4">
        <v>3.2876923076923101</v>
      </c>
      <c r="G7726" s="4">
        <v>3.25</v>
      </c>
      <c r="H7726" s="4">
        <v>0.329985547469069</v>
      </c>
      <c r="I7726" s="4">
        <v>3.8</v>
      </c>
      <c r="J7726" s="4">
        <v>2.4</v>
      </c>
      <c r="K7726" s="4">
        <v>3.1</v>
      </c>
      <c r="L7726" s="4">
        <v>3.5</v>
      </c>
      <c r="M7726" s="4">
        <v>26</v>
      </c>
    </row>
    <row r="7727" spans="1:13" x14ac:dyDescent="0.2">
      <c r="A7727" s="3">
        <v>42339</v>
      </c>
      <c r="B7727" t="s">
        <v>10257</v>
      </c>
      <c r="C7727" t="s">
        <v>5216</v>
      </c>
      <c r="D7727" t="s">
        <v>10258</v>
      </c>
      <c r="E7727" t="s">
        <v>5215</v>
      </c>
      <c r="F7727" s="4">
        <v>3.5710526315789499</v>
      </c>
      <c r="G7727" s="4">
        <v>3.6</v>
      </c>
      <c r="H7727" s="4">
        <v>0.34050444175340999</v>
      </c>
      <c r="I7727" s="4">
        <v>4.2300000000000004</v>
      </c>
      <c r="J7727" s="4">
        <v>3</v>
      </c>
      <c r="K7727" s="4">
        <v>3.2</v>
      </c>
      <c r="L7727" s="4">
        <v>3.8</v>
      </c>
      <c r="M7727" s="4">
        <v>19</v>
      </c>
    </row>
    <row r="7728" spans="1:13" x14ac:dyDescent="0.2">
      <c r="A7728" s="3">
        <v>42339</v>
      </c>
      <c r="B7728" t="s">
        <v>10235</v>
      </c>
      <c r="C7728" t="s">
        <v>3597</v>
      </c>
      <c r="D7728" t="s">
        <v>10236</v>
      </c>
      <c r="E7728" t="s">
        <v>3596</v>
      </c>
      <c r="F7728" s="4">
        <v>2.4020000000000001</v>
      </c>
      <c r="G7728" s="4">
        <v>2.4500000000000002</v>
      </c>
      <c r="H7728" s="4">
        <v>0.46359465052996501</v>
      </c>
      <c r="I7728" s="4">
        <v>3.37</v>
      </c>
      <c r="J7728" s="4">
        <v>1.5</v>
      </c>
      <c r="K7728" s="4">
        <v>2.1425000000000001</v>
      </c>
      <c r="L7728" s="4">
        <v>2.6</v>
      </c>
      <c r="M7728" s="4">
        <v>30</v>
      </c>
    </row>
    <row r="7729" spans="1:13" x14ac:dyDescent="0.2">
      <c r="A7729" s="3">
        <v>42339</v>
      </c>
      <c r="B7729" t="s">
        <v>10259</v>
      </c>
      <c r="C7729" t="s">
        <v>3609</v>
      </c>
      <c r="D7729" t="s">
        <v>10260</v>
      </c>
      <c r="E7729" t="s">
        <v>3608</v>
      </c>
      <c r="F7729" s="4">
        <v>3.2013636363636402</v>
      </c>
      <c r="G7729" s="4">
        <v>3.2</v>
      </c>
      <c r="H7729" s="4">
        <v>0.44578764381331099</v>
      </c>
      <c r="I7729" s="4">
        <v>4.0999999999999996</v>
      </c>
      <c r="J7729" s="4">
        <v>2.1</v>
      </c>
      <c r="K7729" s="4">
        <v>3</v>
      </c>
      <c r="L7729" s="4">
        <v>3.42</v>
      </c>
      <c r="M7729" s="4">
        <v>22</v>
      </c>
    </row>
    <row r="7730" spans="1:13" x14ac:dyDescent="0.2">
      <c r="A7730" s="3">
        <v>42339</v>
      </c>
      <c r="B7730" t="s">
        <v>10237</v>
      </c>
      <c r="C7730" t="s">
        <v>3600</v>
      </c>
      <c r="D7730" t="s">
        <v>10238</v>
      </c>
      <c r="E7730" t="s">
        <v>3599</v>
      </c>
      <c r="F7730" s="4">
        <v>2.8553333333333302</v>
      </c>
      <c r="G7730" s="4">
        <v>2.7</v>
      </c>
      <c r="H7730" s="4">
        <v>0.58787597409618697</v>
      </c>
      <c r="I7730" s="4">
        <v>4.3</v>
      </c>
      <c r="J7730" s="4">
        <v>1.5</v>
      </c>
      <c r="K7730" s="4">
        <v>2.6</v>
      </c>
      <c r="L7730" s="4">
        <v>3</v>
      </c>
      <c r="M7730" s="4">
        <v>30</v>
      </c>
    </row>
    <row r="7731" spans="1:13" x14ac:dyDescent="0.2">
      <c r="A7731" s="3">
        <v>42339</v>
      </c>
      <c r="B7731" t="s">
        <v>10261</v>
      </c>
      <c r="C7731" t="s">
        <v>3612</v>
      </c>
      <c r="D7731" t="s">
        <v>10262</v>
      </c>
      <c r="E7731" t="s">
        <v>3611</v>
      </c>
      <c r="F7731" s="4">
        <v>3.2</v>
      </c>
      <c r="G7731" s="4">
        <v>3.15</v>
      </c>
      <c r="H7731" s="4">
        <v>0.52976185125735398</v>
      </c>
      <c r="I7731" s="4">
        <v>4.46</v>
      </c>
      <c r="J7731" s="4">
        <v>1.9</v>
      </c>
      <c r="K7731" s="4">
        <v>3</v>
      </c>
      <c r="L7731" s="4">
        <v>3.4</v>
      </c>
      <c r="M7731" s="4">
        <v>22</v>
      </c>
    </row>
    <row r="7732" spans="1:13" x14ac:dyDescent="0.2">
      <c r="A7732" s="3">
        <v>42339</v>
      </c>
      <c r="B7732" t="s">
        <v>10239</v>
      </c>
      <c r="C7732" t="s">
        <v>3603</v>
      </c>
      <c r="D7732" t="s">
        <v>10240</v>
      </c>
      <c r="E7732" t="s">
        <v>3602</v>
      </c>
      <c r="F7732" s="4">
        <v>2.7248275862068998</v>
      </c>
      <c r="G7732" s="4">
        <v>2.8</v>
      </c>
      <c r="H7732" s="4">
        <v>0.38304811978257403</v>
      </c>
      <c r="I7732" s="4">
        <v>3.25</v>
      </c>
      <c r="J7732" s="4">
        <v>1.8</v>
      </c>
      <c r="K7732" s="4">
        <v>2.5</v>
      </c>
      <c r="L7732" s="4">
        <v>3</v>
      </c>
      <c r="M7732" s="4">
        <v>29</v>
      </c>
    </row>
    <row r="7733" spans="1:13" x14ac:dyDescent="0.2">
      <c r="A7733" s="3">
        <v>42339</v>
      </c>
      <c r="B7733" t="s">
        <v>10263</v>
      </c>
      <c r="C7733" t="s">
        <v>3615</v>
      </c>
      <c r="D7733" t="s">
        <v>10264</v>
      </c>
      <c r="E7733" t="s">
        <v>3614</v>
      </c>
      <c r="F7733" s="4">
        <v>3.33590909090909</v>
      </c>
      <c r="G7733" s="4">
        <v>3.4</v>
      </c>
      <c r="H7733" s="4">
        <v>0.40755553627881802</v>
      </c>
      <c r="I7733" s="4">
        <v>3.98</v>
      </c>
      <c r="J7733" s="4">
        <v>2.2999999999999998</v>
      </c>
      <c r="K7733" s="4">
        <v>3.1</v>
      </c>
      <c r="L7733" s="4">
        <v>3.6</v>
      </c>
      <c r="M7733" s="4">
        <v>22</v>
      </c>
    </row>
    <row r="7734" spans="1:13" x14ac:dyDescent="0.2">
      <c r="A7734" s="3">
        <v>42339</v>
      </c>
      <c r="B7734" t="s">
        <v>10209</v>
      </c>
      <c r="C7734" t="s">
        <v>3594</v>
      </c>
      <c r="D7734" t="s">
        <v>10210</v>
      </c>
      <c r="E7734" t="s">
        <v>3593</v>
      </c>
      <c r="F7734" s="4">
        <v>2.3375862068965501</v>
      </c>
      <c r="G7734" s="4">
        <v>2.4</v>
      </c>
      <c r="H7734" s="4">
        <v>0.30594881892721199</v>
      </c>
      <c r="I7734" s="4">
        <v>3</v>
      </c>
      <c r="J7734" s="4">
        <v>1.6</v>
      </c>
      <c r="K7734" s="4">
        <v>2.2000000000000002</v>
      </c>
      <c r="L7734" s="4">
        <v>2.52</v>
      </c>
      <c r="M7734" s="4">
        <v>29</v>
      </c>
    </row>
    <row r="7735" spans="1:13" x14ac:dyDescent="0.2">
      <c r="A7735" s="3">
        <v>42339</v>
      </c>
      <c r="B7735" t="s">
        <v>10241</v>
      </c>
      <c r="C7735" t="s">
        <v>3606</v>
      </c>
      <c r="D7735" t="s">
        <v>10242</v>
      </c>
      <c r="E7735" t="s">
        <v>3605</v>
      </c>
      <c r="F7735" s="4">
        <v>2.95241379310345</v>
      </c>
      <c r="G7735" s="4">
        <v>3</v>
      </c>
      <c r="H7735" s="4">
        <v>0.45259296734336202</v>
      </c>
      <c r="I7735" s="4">
        <v>4.25</v>
      </c>
      <c r="J7735" s="4">
        <v>1.9</v>
      </c>
      <c r="K7735" s="4">
        <v>2.7</v>
      </c>
      <c r="L7735" s="4">
        <v>3.1</v>
      </c>
      <c r="M7735" s="4">
        <v>29</v>
      </c>
    </row>
    <row r="7736" spans="1:13" x14ac:dyDescent="0.2">
      <c r="A7736" s="3">
        <v>42339</v>
      </c>
      <c r="B7736" t="s">
        <v>10265</v>
      </c>
      <c r="C7736" t="s">
        <v>5222</v>
      </c>
      <c r="D7736" t="s">
        <v>10266</v>
      </c>
      <c r="E7736" t="s">
        <v>5221</v>
      </c>
      <c r="F7736" s="4">
        <v>3.38681818181818</v>
      </c>
      <c r="G7736" s="4">
        <v>3.45</v>
      </c>
      <c r="H7736" s="4">
        <v>0.45895726913491097</v>
      </c>
      <c r="I7736" s="4">
        <v>4</v>
      </c>
      <c r="J7736" s="4">
        <v>2.1</v>
      </c>
      <c r="K7736" s="4">
        <v>3.125</v>
      </c>
      <c r="L7736" s="4">
        <v>3.7450000000000001</v>
      </c>
      <c r="M7736" s="4">
        <v>22</v>
      </c>
    </row>
    <row r="7737" spans="1:13" x14ac:dyDescent="0.2">
      <c r="A7737" s="3">
        <v>42339</v>
      </c>
      <c r="B7737" t="s">
        <v>10243</v>
      </c>
      <c r="C7737" t="s">
        <v>3873</v>
      </c>
      <c r="D7737" t="s">
        <v>10244</v>
      </c>
      <c r="E7737" t="s">
        <v>3872</v>
      </c>
      <c r="F7737" s="4">
        <v>0.74105263157894696</v>
      </c>
      <c r="G7737" s="4">
        <v>0.6</v>
      </c>
      <c r="H7737" s="4">
        <v>0.43379327817191299</v>
      </c>
      <c r="I7737" s="4">
        <v>1.83</v>
      </c>
      <c r="J7737" s="4">
        <v>0.1</v>
      </c>
      <c r="K7737" s="4">
        <v>0.53500000000000003</v>
      </c>
      <c r="L7737" s="4">
        <v>0.86</v>
      </c>
      <c r="M7737" s="4">
        <v>19</v>
      </c>
    </row>
    <row r="7738" spans="1:13" x14ac:dyDescent="0.2">
      <c r="A7738" s="3">
        <v>42339</v>
      </c>
      <c r="B7738" t="s">
        <v>10267</v>
      </c>
      <c r="C7738" t="s">
        <v>3885</v>
      </c>
      <c r="D7738" t="s">
        <v>10268</v>
      </c>
      <c r="E7738" t="s">
        <v>3884</v>
      </c>
      <c r="F7738" s="4">
        <v>0.72166666666666701</v>
      </c>
      <c r="G7738" s="4">
        <v>0.73</v>
      </c>
      <c r="H7738" s="4">
        <v>0.26594029860899698</v>
      </c>
      <c r="I7738" s="4">
        <v>1.1000000000000001</v>
      </c>
      <c r="J7738" s="4">
        <v>0.3</v>
      </c>
      <c r="K7738" s="4">
        <v>0.625</v>
      </c>
      <c r="L7738" s="4">
        <v>0.9</v>
      </c>
      <c r="M7738" s="4">
        <v>12</v>
      </c>
    </row>
    <row r="7739" spans="1:13" x14ac:dyDescent="0.2">
      <c r="A7739" s="3">
        <v>42339</v>
      </c>
      <c r="B7739" t="s">
        <v>10245</v>
      </c>
      <c r="C7739" t="s">
        <v>3876</v>
      </c>
      <c r="D7739" t="s">
        <v>10246</v>
      </c>
      <c r="E7739" t="s">
        <v>3875</v>
      </c>
      <c r="F7739" s="4">
        <v>0.52473684210526295</v>
      </c>
      <c r="G7739" s="4">
        <v>0.69</v>
      </c>
      <c r="H7739" s="4">
        <v>0.49939261353782599</v>
      </c>
      <c r="I7739" s="4">
        <v>1.3</v>
      </c>
      <c r="J7739" s="4">
        <v>-0.98</v>
      </c>
      <c r="K7739" s="4">
        <v>0.32500000000000001</v>
      </c>
      <c r="L7739" s="4">
        <v>0.76</v>
      </c>
      <c r="M7739" s="4">
        <v>19</v>
      </c>
    </row>
    <row r="7740" spans="1:13" x14ac:dyDescent="0.2">
      <c r="A7740" s="3">
        <v>42339</v>
      </c>
      <c r="B7740" t="s">
        <v>10269</v>
      </c>
      <c r="C7740" t="s">
        <v>3888</v>
      </c>
      <c r="D7740" t="s">
        <v>10270</v>
      </c>
      <c r="E7740" t="s">
        <v>3887</v>
      </c>
      <c r="F7740" s="4">
        <v>0.73666666666666702</v>
      </c>
      <c r="G7740" s="4">
        <v>0.75</v>
      </c>
      <c r="H7740" s="4">
        <v>0.16333642545001401</v>
      </c>
      <c r="I7740" s="4">
        <v>0.9</v>
      </c>
      <c r="J7740" s="4">
        <v>0.4</v>
      </c>
      <c r="K7740" s="4">
        <v>0.6</v>
      </c>
      <c r="L7740" s="4">
        <v>0.9</v>
      </c>
      <c r="M7740" s="4">
        <v>12</v>
      </c>
    </row>
    <row r="7741" spans="1:13" x14ac:dyDescent="0.2">
      <c r="A7741" s="3">
        <v>42339</v>
      </c>
      <c r="B7741" t="s">
        <v>10247</v>
      </c>
      <c r="C7741" t="s">
        <v>3879</v>
      </c>
      <c r="D7741" t="s">
        <v>10248</v>
      </c>
      <c r="E7741" t="s">
        <v>3878</v>
      </c>
      <c r="F7741" s="4">
        <v>0.88157894736842102</v>
      </c>
      <c r="G7741" s="4">
        <v>0.83</v>
      </c>
      <c r="H7741" s="4">
        <v>0.313355728949539</v>
      </c>
      <c r="I7741" s="4">
        <v>1.7</v>
      </c>
      <c r="J7741" s="4">
        <v>0.5</v>
      </c>
      <c r="K7741" s="4">
        <v>0.65</v>
      </c>
      <c r="L7741" s="4">
        <v>1.095</v>
      </c>
      <c r="M7741" s="4">
        <v>19</v>
      </c>
    </row>
    <row r="7742" spans="1:13" x14ac:dyDescent="0.2">
      <c r="A7742" s="3">
        <v>42339</v>
      </c>
      <c r="B7742" t="s">
        <v>10271</v>
      </c>
      <c r="C7742" t="s">
        <v>3891</v>
      </c>
      <c r="D7742" t="s">
        <v>10272</v>
      </c>
      <c r="E7742" t="s">
        <v>3890</v>
      </c>
      <c r="F7742" s="4">
        <v>0.80500000000000005</v>
      </c>
      <c r="G7742" s="4">
        <v>0.78</v>
      </c>
      <c r="H7742" s="4">
        <v>0.15704660570555601</v>
      </c>
      <c r="I7742" s="4">
        <v>1</v>
      </c>
      <c r="J7742" s="4">
        <v>0.5</v>
      </c>
      <c r="K7742" s="4">
        <v>0.7</v>
      </c>
      <c r="L7742" s="4">
        <v>0.92500000000000004</v>
      </c>
      <c r="M7742" s="4">
        <v>12</v>
      </c>
    </row>
    <row r="7743" spans="1:13" x14ac:dyDescent="0.2">
      <c r="A7743" s="3">
        <v>42339</v>
      </c>
      <c r="B7743" t="s">
        <v>10225</v>
      </c>
      <c r="C7743" t="s">
        <v>3870</v>
      </c>
      <c r="D7743" t="s">
        <v>10226</v>
      </c>
      <c r="E7743" t="s">
        <v>3869</v>
      </c>
      <c r="F7743" s="4">
        <v>0.47368421052631599</v>
      </c>
      <c r="G7743" s="4">
        <v>0.5</v>
      </c>
      <c r="H7743" s="4">
        <v>0.26909747358977099</v>
      </c>
      <c r="I7743" s="4">
        <v>0.8</v>
      </c>
      <c r="J7743" s="4">
        <v>-0.3</v>
      </c>
      <c r="K7743" s="4">
        <v>0.32500000000000001</v>
      </c>
      <c r="L7743" s="4">
        <v>0.65</v>
      </c>
      <c r="M7743" s="4">
        <v>19</v>
      </c>
    </row>
    <row r="7744" spans="1:13" x14ac:dyDescent="0.2">
      <c r="A7744" s="3">
        <v>42339</v>
      </c>
      <c r="B7744" t="s">
        <v>10249</v>
      </c>
      <c r="C7744" t="s">
        <v>3882</v>
      </c>
      <c r="D7744" t="s">
        <v>10250</v>
      </c>
      <c r="E7744" t="s">
        <v>3881</v>
      </c>
      <c r="F7744" s="4">
        <v>0.68526315789473702</v>
      </c>
      <c r="G7744" s="4">
        <v>0.7</v>
      </c>
      <c r="H7744" s="4">
        <v>0.309468512508006</v>
      </c>
      <c r="I7744" s="4">
        <v>1.1000000000000001</v>
      </c>
      <c r="J7744" s="4">
        <v>-0.2</v>
      </c>
      <c r="K7744" s="4">
        <v>0.7</v>
      </c>
      <c r="L7744" s="4">
        <v>0.84</v>
      </c>
      <c r="M7744" s="4">
        <v>19</v>
      </c>
    </row>
    <row r="7745" spans="1:13" x14ac:dyDescent="0.2">
      <c r="A7745" s="3">
        <v>42339</v>
      </c>
      <c r="B7745" t="s">
        <v>10273</v>
      </c>
      <c r="C7745" t="s">
        <v>5342</v>
      </c>
      <c r="D7745" t="s">
        <v>10274</v>
      </c>
      <c r="E7745" t="s">
        <v>5341</v>
      </c>
      <c r="F7745" s="4">
        <v>0.831666666666667</v>
      </c>
      <c r="G7745" s="4">
        <v>0.9</v>
      </c>
      <c r="H7745" s="4">
        <v>0.175904588463247</v>
      </c>
      <c r="I7745" s="4">
        <v>1</v>
      </c>
      <c r="J7745" s="4">
        <v>0.4</v>
      </c>
      <c r="K7745" s="4">
        <v>0.7</v>
      </c>
      <c r="L7745" s="4">
        <v>0.92</v>
      </c>
      <c r="M7745" s="4">
        <v>12</v>
      </c>
    </row>
    <row r="7746" spans="1:13" x14ac:dyDescent="0.2">
      <c r="A7746" s="3">
        <v>42370</v>
      </c>
      <c r="B7746" t="s">
        <v>9646</v>
      </c>
      <c r="C7746" t="s">
        <v>3927</v>
      </c>
      <c r="D7746" t="s">
        <v>9647</v>
      </c>
      <c r="E7746" t="s">
        <v>3926</v>
      </c>
      <c r="F7746" s="4">
        <v>6.5722727272727299</v>
      </c>
      <c r="G7746" s="4">
        <v>6.5350000000000001</v>
      </c>
      <c r="H7746" s="4">
        <v>0.34483856565592602</v>
      </c>
      <c r="I7746" s="4">
        <v>7.2</v>
      </c>
      <c r="J7746" s="4">
        <v>5.67</v>
      </c>
      <c r="K7746" s="4">
        <v>6.4349999999999996</v>
      </c>
      <c r="L7746" s="4">
        <v>6.73</v>
      </c>
      <c r="M7746" s="4">
        <v>22</v>
      </c>
    </row>
    <row r="7747" spans="1:13" x14ac:dyDescent="0.2">
      <c r="A7747" s="3">
        <v>42370</v>
      </c>
      <c r="B7747" t="s">
        <v>9670</v>
      </c>
      <c r="C7747" t="s">
        <v>3930</v>
      </c>
      <c r="D7747" t="s">
        <v>9671</v>
      </c>
      <c r="E7747" t="s">
        <v>3929</v>
      </c>
      <c r="F7747" s="4">
        <v>6.9494736842105302</v>
      </c>
      <c r="G7747" s="4">
        <v>6.75</v>
      </c>
      <c r="H7747" s="4">
        <v>0.70452090643382503</v>
      </c>
      <c r="I7747" s="4">
        <v>8.1999999999999993</v>
      </c>
      <c r="J7747" s="4">
        <v>5.36</v>
      </c>
      <c r="K7747" s="4">
        <v>6.55</v>
      </c>
      <c r="L7747" s="4">
        <v>7.335</v>
      </c>
      <c r="M7747" s="4">
        <v>19</v>
      </c>
    </row>
    <row r="7748" spans="1:13" x14ac:dyDescent="0.2">
      <c r="A7748" s="3">
        <v>42370</v>
      </c>
      <c r="B7748" t="s">
        <v>9704</v>
      </c>
      <c r="C7748" t="s">
        <v>3933</v>
      </c>
      <c r="D7748" t="s">
        <v>9705</v>
      </c>
      <c r="E7748" t="s">
        <v>3932</v>
      </c>
      <c r="F7748" s="4">
        <v>7.1111764705882399</v>
      </c>
      <c r="G7748" s="4">
        <v>7</v>
      </c>
      <c r="H7748" s="4">
        <v>0.83538825070248901</v>
      </c>
      <c r="I7748" s="4">
        <v>8.6</v>
      </c>
      <c r="J7748" s="4">
        <v>5.34</v>
      </c>
      <c r="K7748" s="4">
        <v>6.73</v>
      </c>
      <c r="L7748" s="4">
        <v>7.44</v>
      </c>
      <c r="M7748" s="4">
        <v>17</v>
      </c>
    </row>
    <row r="7749" spans="1:13" x14ac:dyDescent="0.2">
      <c r="A7749" s="3">
        <v>42370</v>
      </c>
      <c r="B7749" t="s">
        <v>9636</v>
      </c>
      <c r="C7749" t="s">
        <v>3918</v>
      </c>
      <c r="D7749" t="s">
        <v>9637</v>
      </c>
      <c r="E7749" t="s">
        <v>3917</v>
      </c>
      <c r="F7749" s="4">
        <v>3.8476666666666701</v>
      </c>
      <c r="G7749" s="4">
        <v>3.8</v>
      </c>
      <c r="H7749" s="4">
        <v>0.246068161755813</v>
      </c>
      <c r="I7749" s="4">
        <v>4.45</v>
      </c>
      <c r="J7749" s="4">
        <v>3.3</v>
      </c>
      <c r="K7749" s="4">
        <v>3.7025000000000001</v>
      </c>
      <c r="L7749" s="4">
        <v>4</v>
      </c>
      <c r="M7749" s="4">
        <v>30</v>
      </c>
    </row>
    <row r="7750" spans="1:13" x14ac:dyDescent="0.2">
      <c r="A7750" s="3">
        <v>42370</v>
      </c>
      <c r="B7750" t="s">
        <v>9672</v>
      </c>
      <c r="C7750" t="s">
        <v>3921</v>
      </c>
      <c r="D7750" t="s">
        <v>9673</v>
      </c>
      <c r="E7750" t="s">
        <v>3920</v>
      </c>
      <c r="F7750" s="4">
        <v>4.5627586206896504</v>
      </c>
      <c r="G7750" s="4">
        <v>4.5</v>
      </c>
      <c r="H7750" s="4">
        <v>0.50348000777250401</v>
      </c>
      <c r="I7750" s="4">
        <v>5.64</v>
      </c>
      <c r="J7750" s="4">
        <v>3.3</v>
      </c>
      <c r="K7750" s="4">
        <v>4.4000000000000004</v>
      </c>
      <c r="L7750" s="4">
        <v>4.75</v>
      </c>
      <c r="M7750" s="4">
        <v>29</v>
      </c>
    </row>
    <row r="7751" spans="1:13" x14ac:dyDescent="0.2">
      <c r="A7751" s="3">
        <v>42370</v>
      </c>
      <c r="B7751" t="s">
        <v>9706</v>
      </c>
      <c r="C7751" t="s">
        <v>3924</v>
      </c>
      <c r="D7751" t="s">
        <v>9707</v>
      </c>
      <c r="E7751" t="s">
        <v>3923</v>
      </c>
      <c r="F7751" s="4">
        <v>5.00590909090909</v>
      </c>
      <c r="G7751" s="4">
        <v>4.9450000000000003</v>
      </c>
      <c r="H7751" s="4">
        <v>0.70973274038229495</v>
      </c>
      <c r="I7751" s="4">
        <v>6.28</v>
      </c>
      <c r="J7751" s="4">
        <v>3.3</v>
      </c>
      <c r="K7751" s="4">
        <v>4.5</v>
      </c>
      <c r="L7751" s="4">
        <v>5.5750000000000002</v>
      </c>
      <c r="M7751" s="4">
        <v>22</v>
      </c>
    </row>
    <row r="7752" spans="1:13" x14ac:dyDescent="0.2">
      <c r="A7752" s="3">
        <v>42370</v>
      </c>
      <c r="B7752" t="s">
        <v>10227</v>
      </c>
      <c r="C7752" t="s">
        <v>3988</v>
      </c>
      <c r="D7752" t="s">
        <v>10228</v>
      </c>
      <c r="E7752" t="s">
        <v>3987</v>
      </c>
      <c r="F7752" s="4">
        <v>3.92133333333333</v>
      </c>
      <c r="G7752" s="4">
        <v>3.9</v>
      </c>
      <c r="H7752" s="4">
        <v>0.30793789491785001</v>
      </c>
      <c r="I7752" s="4">
        <v>4.7</v>
      </c>
      <c r="J7752" s="4">
        <v>3.4</v>
      </c>
      <c r="K7752" s="4">
        <v>3.7025000000000001</v>
      </c>
      <c r="L7752" s="4">
        <v>4.0750000000000002</v>
      </c>
      <c r="M7752" s="4">
        <v>30</v>
      </c>
    </row>
    <row r="7753" spans="1:13" x14ac:dyDescent="0.2">
      <c r="A7753" s="3">
        <v>42370</v>
      </c>
      <c r="B7753" t="s">
        <v>10251</v>
      </c>
      <c r="C7753" t="s">
        <v>3991</v>
      </c>
      <c r="D7753" t="s">
        <v>10252</v>
      </c>
      <c r="E7753" t="s">
        <v>3990</v>
      </c>
      <c r="F7753" s="4">
        <v>3.8151724137930998</v>
      </c>
      <c r="G7753" s="4">
        <v>3.8</v>
      </c>
      <c r="H7753" s="4">
        <v>0.35133033590356</v>
      </c>
      <c r="I7753" s="4">
        <v>4.5999999999999996</v>
      </c>
      <c r="J7753" s="4">
        <v>3.2</v>
      </c>
      <c r="K7753" s="4">
        <v>3.59</v>
      </c>
      <c r="L7753" s="4">
        <v>4.07</v>
      </c>
      <c r="M7753" s="4">
        <v>29</v>
      </c>
    </row>
    <row r="7754" spans="1:13" x14ac:dyDescent="0.2">
      <c r="A7754" s="3">
        <v>42370</v>
      </c>
      <c r="B7754" t="s">
        <v>10275</v>
      </c>
      <c r="C7754" t="s">
        <v>5357</v>
      </c>
      <c r="D7754" t="s">
        <v>10276</v>
      </c>
      <c r="E7754" t="s">
        <v>5356</v>
      </c>
      <c r="F7754" s="4">
        <v>3.7839999999999998</v>
      </c>
      <c r="G7754" s="4">
        <v>3.7850000000000001</v>
      </c>
      <c r="H7754" s="4">
        <v>0.40156797943220401</v>
      </c>
      <c r="I7754" s="4">
        <v>4.8</v>
      </c>
      <c r="J7754" s="4">
        <v>3.2</v>
      </c>
      <c r="K7754" s="4">
        <v>3.5</v>
      </c>
      <c r="L7754" s="4">
        <v>4.0250000000000004</v>
      </c>
      <c r="M7754" s="4">
        <v>20</v>
      </c>
    </row>
    <row r="7755" spans="1:13" x14ac:dyDescent="0.2">
      <c r="A7755" s="3">
        <v>42370</v>
      </c>
      <c r="B7755" t="s">
        <v>10229</v>
      </c>
      <c r="C7755" t="s">
        <v>3994</v>
      </c>
      <c r="D7755" t="s">
        <v>10230</v>
      </c>
      <c r="E7755" t="s">
        <v>3993</v>
      </c>
      <c r="F7755" s="4">
        <v>4.2314285714285704</v>
      </c>
      <c r="G7755" s="4">
        <v>4.2050000000000001</v>
      </c>
      <c r="H7755" s="4">
        <v>0.23685773641911601</v>
      </c>
      <c r="I7755" s="4">
        <v>4.8</v>
      </c>
      <c r="J7755" s="4">
        <v>3.7</v>
      </c>
      <c r="K7755" s="4">
        <v>4.0999999999999996</v>
      </c>
      <c r="L7755" s="4">
        <v>4.3624999999999998</v>
      </c>
      <c r="M7755" s="4">
        <v>28</v>
      </c>
    </row>
    <row r="7756" spans="1:13" x14ac:dyDescent="0.2">
      <c r="A7756" s="3">
        <v>42370</v>
      </c>
      <c r="B7756" t="s">
        <v>10253</v>
      </c>
      <c r="C7756" t="s">
        <v>3997</v>
      </c>
      <c r="D7756" t="s">
        <v>10254</v>
      </c>
      <c r="E7756" t="s">
        <v>3996</v>
      </c>
      <c r="F7756" s="4">
        <v>4.0493103448275898</v>
      </c>
      <c r="G7756" s="4">
        <v>4.0999999999999996</v>
      </c>
      <c r="H7756" s="4">
        <v>0.28997451900964799</v>
      </c>
      <c r="I7756" s="4">
        <v>4.5999999999999996</v>
      </c>
      <c r="J7756" s="4">
        <v>3.3</v>
      </c>
      <c r="K7756" s="4">
        <v>3.9</v>
      </c>
      <c r="L7756" s="4">
        <v>4.25</v>
      </c>
      <c r="M7756" s="4">
        <v>29</v>
      </c>
    </row>
    <row r="7757" spans="1:13" x14ac:dyDescent="0.2">
      <c r="A7757" s="3">
        <v>42370</v>
      </c>
      <c r="B7757" t="s">
        <v>10277</v>
      </c>
      <c r="C7757" t="s">
        <v>5360</v>
      </c>
      <c r="D7757" t="s">
        <v>10278</v>
      </c>
      <c r="E7757" t="s">
        <v>5359</v>
      </c>
      <c r="F7757" s="4">
        <v>3.9890476190476201</v>
      </c>
      <c r="G7757" s="4">
        <v>4</v>
      </c>
      <c r="H7757" s="4">
        <v>0.31397300460238198</v>
      </c>
      <c r="I7757" s="4">
        <v>4.8</v>
      </c>
      <c r="J7757" s="4">
        <v>3.4</v>
      </c>
      <c r="K7757" s="4">
        <v>3.7</v>
      </c>
      <c r="L7757" s="4">
        <v>4.2</v>
      </c>
      <c r="M7757" s="4">
        <v>21</v>
      </c>
    </row>
    <row r="7758" spans="1:13" x14ac:dyDescent="0.2">
      <c r="A7758" s="3">
        <v>42370</v>
      </c>
      <c r="B7758" t="s">
        <v>7758</v>
      </c>
      <c r="C7758" t="s">
        <v>3894</v>
      </c>
      <c r="D7758" t="s">
        <v>7759</v>
      </c>
      <c r="E7758" t="s">
        <v>3893</v>
      </c>
      <c r="F7758" s="4">
        <v>3.36032258064516</v>
      </c>
      <c r="G7758" s="4">
        <v>3.25</v>
      </c>
      <c r="H7758" s="4">
        <v>0.14084232013065201</v>
      </c>
      <c r="I7758" s="4">
        <v>3.75</v>
      </c>
      <c r="J7758" s="4">
        <v>3.25</v>
      </c>
      <c r="K7758" s="4">
        <v>3.25</v>
      </c>
      <c r="L7758" s="4">
        <v>3.5</v>
      </c>
      <c r="M7758" s="4">
        <v>31</v>
      </c>
    </row>
    <row r="7759" spans="1:13" x14ac:dyDescent="0.2">
      <c r="A7759" s="3">
        <v>42370</v>
      </c>
      <c r="B7759" t="s">
        <v>7864</v>
      </c>
      <c r="C7759" t="s">
        <v>3906</v>
      </c>
      <c r="D7759" t="s">
        <v>7865</v>
      </c>
      <c r="E7759" t="s">
        <v>3905</v>
      </c>
      <c r="F7759" s="4">
        <v>4.1219999999999999</v>
      </c>
      <c r="G7759" s="4">
        <v>4.0650000000000004</v>
      </c>
      <c r="H7759" s="4">
        <v>0.305878046466798</v>
      </c>
      <c r="I7759" s="4">
        <v>5</v>
      </c>
      <c r="J7759" s="4">
        <v>3.5</v>
      </c>
      <c r="K7759" s="4">
        <v>4</v>
      </c>
      <c r="L7759" s="4">
        <v>4.25</v>
      </c>
      <c r="M7759" s="4">
        <v>30</v>
      </c>
    </row>
    <row r="7760" spans="1:13" x14ac:dyDescent="0.2">
      <c r="A7760" s="3">
        <v>42370</v>
      </c>
      <c r="B7760" t="s">
        <v>7784</v>
      </c>
      <c r="C7760" t="s">
        <v>3897</v>
      </c>
      <c r="D7760" t="s">
        <v>7785</v>
      </c>
      <c r="E7760" t="s">
        <v>3896</v>
      </c>
      <c r="F7760" s="4">
        <v>3.5722580645161299</v>
      </c>
      <c r="G7760" s="4">
        <v>3.5</v>
      </c>
      <c r="H7760" s="4">
        <v>0.17356477517859301</v>
      </c>
      <c r="I7760" s="4">
        <v>4</v>
      </c>
      <c r="J7760" s="4">
        <v>3.25</v>
      </c>
      <c r="K7760" s="4">
        <v>3.5</v>
      </c>
      <c r="L7760" s="4">
        <v>3.75</v>
      </c>
      <c r="M7760" s="4">
        <v>31</v>
      </c>
    </row>
    <row r="7761" spans="1:13" x14ac:dyDescent="0.2">
      <c r="A7761" s="3">
        <v>42370</v>
      </c>
      <c r="B7761" t="s">
        <v>7890</v>
      </c>
      <c r="C7761" t="s">
        <v>3909</v>
      </c>
      <c r="D7761" t="s">
        <v>7891</v>
      </c>
      <c r="E7761" t="s">
        <v>3908</v>
      </c>
      <c r="F7761" s="4">
        <v>4.3436666666666701</v>
      </c>
      <c r="G7761" s="4">
        <v>4.25</v>
      </c>
      <c r="H7761" s="4">
        <v>0.32532724461986601</v>
      </c>
      <c r="I7761" s="4">
        <v>5.25</v>
      </c>
      <c r="J7761" s="4">
        <v>3.75</v>
      </c>
      <c r="K7761" s="4">
        <v>4.25</v>
      </c>
      <c r="L7761" s="4">
        <v>4.5</v>
      </c>
      <c r="M7761" s="4">
        <v>30</v>
      </c>
    </row>
    <row r="7762" spans="1:13" x14ac:dyDescent="0.2">
      <c r="A7762" s="3">
        <v>42370</v>
      </c>
      <c r="B7762" t="s">
        <v>7810</v>
      </c>
      <c r="C7762" t="s">
        <v>3900</v>
      </c>
      <c r="D7762" t="s">
        <v>7811</v>
      </c>
      <c r="E7762" t="s">
        <v>3899</v>
      </c>
      <c r="F7762" s="4">
        <v>3.7203225806451599</v>
      </c>
      <c r="G7762" s="4">
        <v>3.75</v>
      </c>
      <c r="H7762" s="4">
        <v>0.20583948229899501</v>
      </c>
      <c r="I7762" s="4">
        <v>4.25</v>
      </c>
      <c r="J7762" s="4">
        <v>3.5</v>
      </c>
      <c r="K7762" s="4">
        <v>3.5</v>
      </c>
      <c r="L7762" s="4">
        <v>3.79</v>
      </c>
      <c r="M7762" s="4">
        <v>31</v>
      </c>
    </row>
    <row r="7763" spans="1:13" x14ac:dyDescent="0.2">
      <c r="A7763" s="3">
        <v>42370</v>
      </c>
      <c r="B7763" t="s">
        <v>7916</v>
      </c>
      <c r="C7763" t="s">
        <v>3912</v>
      </c>
      <c r="D7763" t="s">
        <v>7917</v>
      </c>
      <c r="E7763" t="s">
        <v>3911</v>
      </c>
      <c r="F7763" s="4">
        <v>4.5259999999999998</v>
      </c>
      <c r="G7763" s="4">
        <v>4.5</v>
      </c>
      <c r="H7763" s="4">
        <v>0.351338327954203</v>
      </c>
      <c r="I7763" s="4">
        <v>5.5</v>
      </c>
      <c r="J7763" s="4">
        <v>3.75</v>
      </c>
      <c r="K7763" s="4">
        <v>4.4400000000000004</v>
      </c>
      <c r="L7763" s="4">
        <v>4.5449999999999999</v>
      </c>
      <c r="M7763" s="4">
        <v>30</v>
      </c>
    </row>
    <row r="7764" spans="1:13" x14ac:dyDescent="0.2">
      <c r="A7764" s="3">
        <v>42370</v>
      </c>
      <c r="B7764" t="s">
        <v>7836</v>
      </c>
      <c r="C7764" t="s">
        <v>3903</v>
      </c>
      <c r="D7764" t="s">
        <v>7837</v>
      </c>
      <c r="E7764" t="s">
        <v>3902</v>
      </c>
      <c r="F7764" s="4">
        <v>3.9048387096774202</v>
      </c>
      <c r="G7764" s="4">
        <v>3.94</v>
      </c>
      <c r="H7764" s="4">
        <v>0.20024769607899701</v>
      </c>
      <c r="I7764" s="4">
        <v>4.5</v>
      </c>
      <c r="J7764" s="4">
        <v>3.5</v>
      </c>
      <c r="K7764" s="4">
        <v>3.75</v>
      </c>
      <c r="L7764" s="4">
        <v>4</v>
      </c>
      <c r="M7764" s="4">
        <v>31</v>
      </c>
    </row>
    <row r="7765" spans="1:13" x14ac:dyDescent="0.2">
      <c r="A7765" s="3">
        <v>42370</v>
      </c>
      <c r="B7765" t="s">
        <v>7942</v>
      </c>
      <c r="C7765" t="s">
        <v>3915</v>
      </c>
      <c r="D7765" t="s">
        <v>7943</v>
      </c>
      <c r="E7765" t="s">
        <v>3914</v>
      </c>
      <c r="F7765" s="4">
        <v>4.6666666666666696</v>
      </c>
      <c r="G7765" s="4">
        <v>4.75</v>
      </c>
      <c r="H7765" s="4">
        <v>0.346632403258128</v>
      </c>
      <c r="I7765" s="4">
        <v>5.5</v>
      </c>
      <c r="J7765" s="4">
        <v>4</v>
      </c>
      <c r="K7765" s="4">
        <v>4.5</v>
      </c>
      <c r="L7765" s="4">
        <v>4.75</v>
      </c>
      <c r="M7765" s="4">
        <v>30</v>
      </c>
    </row>
    <row r="7766" spans="1:13" x14ac:dyDescent="0.2">
      <c r="A7766" s="3">
        <v>42370</v>
      </c>
      <c r="B7766" t="s">
        <v>7952</v>
      </c>
      <c r="C7766" t="s">
        <v>3081</v>
      </c>
      <c r="D7766" t="s">
        <v>7953</v>
      </c>
      <c r="E7766" t="s">
        <v>3080</v>
      </c>
      <c r="F7766" s="4">
        <v>3.2105000000000001</v>
      </c>
      <c r="G7766" s="4">
        <v>3.23</v>
      </c>
      <c r="H7766" s="4">
        <v>0.39533570314584299</v>
      </c>
      <c r="I7766" s="4">
        <v>3.91</v>
      </c>
      <c r="J7766" s="4">
        <v>2.15</v>
      </c>
      <c r="K7766" s="4">
        <v>2.9750000000000001</v>
      </c>
      <c r="L7766" s="4">
        <v>3.5024999999999999</v>
      </c>
      <c r="M7766" s="4">
        <v>34</v>
      </c>
    </row>
    <row r="7767" spans="1:13" x14ac:dyDescent="0.2">
      <c r="A7767" s="3">
        <v>42370</v>
      </c>
      <c r="B7767" t="s">
        <v>9638</v>
      </c>
      <c r="C7767" t="s">
        <v>3072</v>
      </c>
      <c r="D7767" t="s">
        <v>9639</v>
      </c>
      <c r="E7767" t="s">
        <v>3071</v>
      </c>
      <c r="F7767" s="4">
        <v>3.1003235294117601</v>
      </c>
      <c r="G7767" s="4">
        <v>3.0950000000000002</v>
      </c>
      <c r="H7767" s="4">
        <v>0.34409642064734902</v>
      </c>
      <c r="I7767" s="4">
        <v>3.89</v>
      </c>
      <c r="J7767" s="4">
        <v>2.1</v>
      </c>
      <c r="K7767" s="4">
        <v>2.9</v>
      </c>
      <c r="L7767" s="4">
        <v>3.3</v>
      </c>
      <c r="M7767" s="4">
        <v>34</v>
      </c>
    </row>
    <row r="7768" spans="1:13" x14ac:dyDescent="0.2">
      <c r="A7768" s="3">
        <v>42370</v>
      </c>
      <c r="B7768" t="s">
        <v>9674</v>
      </c>
      <c r="C7768" t="s">
        <v>3075</v>
      </c>
      <c r="D7768" t="s">
        <v>9675</v>
      </c>
      <c r="E7768" t="s">
        <v>3074</v>
      </c>
      <c r="F7768" s="4">
        <v>3.3120588235294099</v>
      </c>
      <c r="G7768" s="4">
        <v>3.3</v>
      </c>
      <c r="H7768" s="4">
        <v>0.32602081558163298</v>
      </c>
      <c r="I7768" s="4">
        <v>4.2</v>
      </c>
      <c r="J7768" s="4">
        <v>2.6</v>
      </c>
      <c r="K7768" s="4">
        <v>3.1225000000000001</v>
      </c>
      <c r="L7768" s="4">
        <v>3.4725000000000001</v>
      </c>
      <c r="M7768" s="4">
        <v>34</v>
      </c>
    </row>
    <row r="7769" spans="1:13" x14ac:dyDescent="0.2">
      <c r="A7769" s="3">
        <v>42370</v>
      </c>
      <c r="B7769" t="s">
        <v>7530</v>
      </c>
      <c r="C7769" t="s">
        <v>3102</v>
      </c>
      <c r="D7769" t="s">
        <v>7531</v>
      </c>
      <c r="E7769" t="s">
        <v>3101</v>
      </c>
      <c r="F7769" s="4">
        <v>3.3486206896551698</v>
      </c>
      <c r="G7769" s="4">
        <v>3.4</v>
      </c>
      <c r="H7769" s="4">
        <v>0.29961551716838503</v>
      </c>
      <c r="I7769" s="4">
        <v>3.95</v>
      </c>
      <c r="J7769" s="4">
        <v>2.59</v>
      </c>
      <c r="K7769" s="4">
        <v>3.16</v>
      </c>
      <c r="L7769" s="4">
        <v>3.5</v>
      </c>
      <c r="M7769" s="4">
        <v>29</v>
      </c>
    </row>
    <row r="7770" spans="1:13" x14ac:dyDescent="0.2">
      <c r="A7770" s="3">
        <v>42370</v>
      </c>
      <c r="B7770" t="s">
        <v>9708</v>
      </c>
      <c r="C7770" t="s">
        <v>3078</v>
      </c>
      <c r="D7770" t="s">
        <v>9709</v>
      </c>
      <c r="E7770" t="s">
        <v>3077</v>
      </c>
      <c r="F7770" s="4">
        <v>3.3975</v>
      </c>
      <c r="G7770" s="4">
        <v>3.35</v>
      </c>
      <c r="H7770" s="4">
        <v>0.52773186934837102</v>
      </c>
      <c r="I7770" s="4">
        <v>4.8</v>
      </c>
      <c r="J7770" s="4">
        <v>1.99</v>
      </c>
      <c r="K7770" s="4">
        <v>3.1</v>
      </c>
      <c r="L7770" s="4">
        <v>3.605</v>
      </c>
      <c r="M7770" s="4">
        <v>28</v>
      </c>
    </row>
    <row r="7771" spans="1:13" x14ac:dyDescent="0.2">
      <c r="A7771" s="3">
        <v>42370</v>
      </c>
      <c r="B7771" t="s">
        <v>3100</v>
      </c>
      <c r="C7771" t="s">
        <v>3105</v>
      </c>
      <c r="D7771" t="s">
        <v>11</v>
      </c>
      <c r="E7771" t="s">
        <v>3104</v>
      </c>
      <c r="F7771" s="4">
        <v>3.2637037037037002</v>
      </c>
      <c r="G7771" s="4">
        <v>3.3</v>
      </c>
      <c r="H7771" s="4">
        <v>0.27001635489138798</v>
      </c>
      <c r="I7771" s="4">
        <v>3.95</v>
      </c>
      <c r="J7771" s="4">
        <v>2.78</v>
      </c>
      <c r="K7771" s="4">
        <v>3</v>
      </c>
      <c r="L7771" s="4">
        <v>3.4249999999999998</v>
      </c>
      <c r="M7771" s="4">
        <v>27</v>
      </c>
    </row>
    <row r="7772" spans="1:13" x14ac:dyDescent="0.2">
      <c r="A7772" s="3">
        <v>42370</v>
      </c>
      <c r="B7772" t="s">
        <v>7850</v>
      </c>
      <c r="C7772" t="s">
        <v>3114</v>
      </c>
      <c r="D7772" t="s">
        <v>7851</v>
      </c>
      <c r="E7772" t="s">
        <v>3113</v>
      </c>
      <c r="F7772" s="4">
        <v>0.248558823529412</v>
      </c>
      <c r="G7772" s="4">
        <v>0.255</v>
      </c>
      <c r="H7772" s="4">
        <v>6.8933517016549706E-2</v>
      </c>
      <c r="I7772" s="4">
        <v>0.35</v>
      </c>
      <c r="J7772" s="4">
        <v>0.04</v>
      </c>
      <c r="K7772" s="4">
        <v>0.23</v>
      </c>
      <c r="L7772" s="4">
        <v>0.3</v>
      </c>
      <c r="M7772" s="4">
        <v>34</v>
      </c>
    </row>
    <row r="7773" spans="1:13" x14ac:dyDescent="0.2">
      <c r="A7773" s="3">
        <v>42370</v>
      </c>
      <c r="B7773" t="s">
        <v>7954</v>
      </c>
      <c r="C7773" t="s">
        <v>3150</v>
      </c>
      <c r="D7773" t="s">
        <v>7955</v>
      </c>
      <c r="E7773" t="s">
        <v>3149</v>
      </c>
      <c r="F7773" s="4">
        <v>0.36417647058823499</v>
      </c>
      <c r="G7773" s="4">
        <v>0.38500000000000001</v>
      </c>
      <c r="H7773" s="4">
        <v>0.146937519310437</v>
      </c>
      <c r="I7773" s="4">
        <v>0.69</v>
      </c>
      <c r="J7773" s="4">
        <v>-0.09</v>
      </c>
      <c r="K7773" s="4">
        <v>0.32</v>
      </c>
      <c r="L7773" s="4">
        <v>0.43</v>
      </c>
      <c r="M7773" s="4">
        <v>34</v>
      </c>
    </row>
    <row r="7774" spans="1:13" x14ac:dyDescent="0.2">
      <c r="A7774" s="3">
        <v>42370</v>
      </c>
      <c r="B7774" t="s">
        <v>7858</v>
      </c>
      <c r="C7774" t="s">
        <v>3117</v>
      </c>
      <c r="D7774" t="s">
        <v>7859</v>
      </c>
      <c r="E7774" t="s">
        <v>3116</v>
      </c>
      <c r="F7774" s="4">
        <v>0.26232352941176501</v>
      </c>
      <c r="G7774" s="4">
        <v>0.27500000000000002</v>
      </c>
      <c r="H7774" s="4">
        <v>8.5560087193148102E-2</v>
      </c>
      <c r="I7774" s="4">
        <v>0.46</v>
      </c>
      <c r="J7774" s="4">
        <v>-0.01</v>
      </c>
      <c r="K7774" s="4">
        <v>0.23</v>
      </c>
      <c r="L7774" s="4">
        <v>0.3</v>
      </c>
      <c r="M7774" s="4">
        <v>34</v>
      </c>
    </row>
    <row r="7775" spans="1:13" x14ac:dyDescent="0.2">
      <c r="A7775" s="3">
        <v>42370</v>
      </c>
      <c r="B7775" t="s">
        <v>7868</v>
      </c>
      <c r="C7775" t="s">
        <v>3120</v>
      </c>
      <c r="D7775" t="s">
        <v>7869</v>
      </c>
      <c r="E7775" t="s">
        <v>3119</v>
      </c>
      <c r="F7775" s="4">
        <v>0.32135294117647101</v>
      </c>
      <c r="G7775" s="4">
        <v>0.33500000000000002</v>
      </c>
      <c r="H7775" s="4">
        <v>9.07166358579857E-2</v>
      </c>
      <c r="I7775" s="4">
        <v>0.46</v>
      </c>
      <c r="J7775" s="4">
        <v>0.02</v>
      </c>
      <c r="K7775" s="4">
        <v>0.27250000000000002</v>
      </c>
      <c r="L7775" s="4">
        <v>0.38750000000000001</v>
      </c>
      <c r="M7775" s="4">
        <v>34</v>
      </c>
    </row>
    <row r="7776" spans="1:13" x14ac:dyDescent="0.2">
      <c r="A7776" s="3">
        <v>42370</v>
      </c>
      <c r="B7776" t="s">
        <v>7876</v>
      </c>
      <c r="C7776" t="s">
        <v>3123</v>
      </c>
      <c r="D7776" t="s">
        <v>7877</v>
      </c>
      <c r="E7776" t="s">
        <v>3122</v>
      </c>
      <c r="F7776" s="4">
        <v>-9.7323529411764698E-2</v>
      </c>
      <c r="G7776" s="4">
        <v>-0.1</v>
      </c>
      <c r="H7776" s="4">
        <v>0.124790423240809</v>
      </c>
      <c r="I7776" s="4">
        <v>0.221</v>
      </c>
      <c r="J7776" s="4">
        <v>-0.41</v>
      </c>
      <c r="K7776" s="4">
        <v>-0.1575</v>
      </c>
      <c r="L7776" s="4">
        <v>-4.2500000000000003E-2</v>
      </c>
      <c r="M7776" s="4">
        <v>34</v>
      </c>
    </row>
    <row r="7777" spans="1:13" x14ac:dyDescent="0.2">
      <c r="A7777" s="3">
        <v>42370</v>
      </c>
      <c r="B7777" t="s">
        <v>7884</v>
      </c>
      <c r="C7777" t="s">
        <v>3126</v>
      </c>
      <c r="D7777" t="s">
        <v>7885</v>
      </c>
      <c r="E7777" t="s">
        <v>3125</v>
      </c>
      <c r="F7777" s="4">
        <v>-0.33017647058823502</v>
      </c>
      <c r="G7777" s="4">
        <v>-0.34</v>
      </c>
      <c r="H7777" s="4">
        <v>0.14727370326033901</v>
      </c>
      <c r="I7777" s="4">
        <v>0.1</v>
      </c>
      <c r="J7777" s="4">
        <v>-0.69</v>
      </c>
      <c r="K7777" s="4">
        <v>-0.41499999999999998</v>
      </c>
      <c r="L7777" s="4">
        <v>-0.30499999999999999</v>
      </c>
      <c r="M7777" s="4">
        <v>34</v>
      </c>
    </row>
    <row r="7778" spans="1:13" x14ac:dyDescent="0.2">
      <c r="A7778" s="3">
        <v>42370</v>
      </c>
      <c r="B7778" t="s">
        <v>7894</v>
      </c>
      <c r="C7778" t="s">
        <v>3129</v>
      </c>
      <c r="D7778" t="s">
        <v>7895</v>
      </c>
      <c r="E7778" t="s">
        <v>3128</v>
      </c>
      <c r="F7778" s="4">
        <v>0.14502941176470599</v>
      </c>
      <c r="G7778" s="4">
        <v>0.1305</v>
      </c>
      <c r="H7778" s="4">
        <v>9.05238911354906E-2</v>
      </c>
      <c r="I7778" s="4">
        <v>0.31</v>
      </c>
      <c r="J7778" s="4">
        <v>-7.0000000000000007E-2</v>
      </c>
      <c r="K7778" s="4">
        <v>0.1</v>
      </c>
      <c r="L7778" s="4">
        <v>0.215</v>
      </c>
      <c r="M7778" s="4">
        <v>34</v>
      </c>
    </row>
    <row r="7779" spans="1:13" x14ac:dyDescent="0.2">
      <c r="A7779" s="3">
        <v>42370</v>
      </c>
      <c r="B7779" t="s">
        <v>7902</v>
      </c>
      <c r="C7779" t="s">
        <v>3132</v>
      </c>
      <c r="D7779" t="s">
        <v>7903</v>
      </c>
      <c r="E7779" t="s">
        <v>3131</v>
      </c>
      <c r="F7779" s="4">
        <v>0.24061764705882399</v>
      </c>
      <c r="G7779" s="4">
        <v>0.24</v>
      </c>
      <c r="H7779" s="4">
        <v>7.8629940594739503E-2</v>
      </c>
      <c r="I7779" s="4">
        <v>0.44</v>
      </c>
      <c r="J7779" s="4">
        <v>6.0999999999999999E-2</v>
      </c>
      <c r="K7779" s="4">
        <v>0.21</v>
      </c>
      <c r="L7779" s="4">
        <v>0.28749999999999998</v>
      </c>
      <c r="M7779" s="4">
        <v>34</v>
      </c>
    </row>
    <row r="7780" spans="1:13" x14ac:dyDescent="0.2">
      <c r="A7780" s="3">
        <v>42370</v>
      </c>
      <c r="B7780" t="s">
        <v>7910</v>
      </c>
      <c r="C7780" t="s">
        <v>3135</v>
      </c>
      <c r="D7780" t="s">
        <v>7911</v>
      </c>
      <c r="E7780" t="s">
        <v>3134</v>
      </c>
      <c r="F7780" s="4">
        <v>0.253970588235294</v>
      </c>
      <c r="G7780" s="4">
        <v>0.255</v>
      </c>
      <c r="H7780" s="4">
        <v>5.8798312331025497E-2</v>
      </c>
      <c r="I7780" s="4">
        <v>0.36</v>
      </c>
      <c r="J7780" s="4">
        <v>0.13</v>
      </c>
      <c r="K7780" s="4">
        <v>0.21249999999999999</v>
      </c>
      <c r="L7780" s="4">
        <v>0.29749999999999999</v>
      </c>
      <c r="M7780" s="4">
        <v>34</v>
      </c>
    </row>
    <row r="7781" spans="1:13" x14ac:dyDescent="0.2">
      <c r="A7781" s="3">
        <v>42370</v>
      </c>
      <c r="B7781" t="s">
        <v>7920</v>
      </c>
      <c r="C7781" t="s">
        <v>3138</v>
      </c>
      <c r="D7781" t="s">
        <v>7921</v>
      </c>
      <c r="E7781" t="s">
        <v>3137</v>
      </c>
      <c r="F7781" s="4">
        <v>0.38914705882352901</v>
      </c>
      <c r="G7781" s="4">
        <v>0.38500000000000001</v>
      </c>
      <c r="H7781" s="4">
        <v>8.1648964940994995E-2</v>
      </c>
      <c r="I7781" s="4">
        <v>0.66</v>
      </c>
      <c r="J7781" s="4">
        <v>0.21</v>
      </c>
      <c r="K7781" s="4">
        <v>0.34</v>
      </c>
      <c r="L7781" s="4">
        <v>0.43</v>
      </c>
      <c r="M7781" s="4">
        <v>34</v>
      </c>
    </row>
    <row r="7782" spans="1:13" x14ac:dyDescent="0.2">
      <c r="A7782" s="3">
        <v>42370</v>
      </c>
      <c r="B7782" t="s">
        <v>7928</v>
      </c>
      <c r="C7782" t="s">
        <v>3141</v>
      </c>
      <c r="D7782" t="s">
        <v>7929</v>
      </c>
      <c r="E7782" t="s">
        <v>3140</v>
      </c>
      <c r="F7782" s="4">
        <v>0.494411764705882</v>
      </c>
      <c r="G7782" s="4">
        <v>0.5</v>
      </c>
      <c r="H7782" s="4">
        <v>7.5244698855682496E-2</v>
      </c>
      <c r="I7782" s="4">
        <v>0.62</v>
      </c>
      <c r="J7782" s="4">
        <v>0.25</v>
      </c>
      <c r="K7782" s="4">
        <v>0.46250000000000002</v>
      </c>
      <c r="L7782" s="4">
        <v>0.54</v>
      </c>
      <c r="M7782" s="4">
        <v>34</v>
      </c>
    </row>
    <row r="7783" spans="1:13" x14ac:dyDescent="0.2">
      <c r="A7783" s="3">
        <v>42370</v>
      </c>
      <c r="B7783" t="s">
        <v>7936</v>
      </c>
      <c r="C7783" t="s">
        <v>3144</v>
      </c>
      <c r="D7783" t="s">
        <v>7937</v>
      </c>
      <c r="E7783" t="s">
        <v>3143</v>
      </c>
      <c r="F7783" s="4">
        <v>0.67261764705882399</v>
      </c>
      <c r="G7783" s="4">
        <v>0.68</v>
      </c>
      <c r="H7783" s="4">
        <v>0.137845766843673</v>
      </c>
      <c r="I7783" s="4">
        <v>0.99</v>
      </c>
      <c r="J7783" s="4">
        <v>0.28999999999999998</v>
      </c>
      <c r="K7783" s="4">
        <v>0.6</v>
      </c>
      <c r="L7783" s="4">
        <v>0.70750000000000002</v>
      </c>
      <c r="M7783" s="4">
        <v>34</v>
      </c>
    </row>
    <row r="7784" spans="1:13" x14ac:dyDescent="0.2">
      <c r="A7784" s="3">
        <v>42370</v>
      </c>
      <c r="B7784" t="s">
        <v>7946</v>
      </c>
      <c r="C7784" t="s">
        <v>3147</v>
      </c>
      <c r="D7784" t="s">
        <v>7947</v>
      </c>
      <c r="E7784" t="s">
        <v>3146</v>
      </c>
      <c r="F7784" s="4">
        <v>0.45320588235294101</v>
      </c>
      <c r="G7784" s="4">
        <v>0.45</v>
      </c>
      <c r="H7784" s="4">
        <v>0.105510527813583</v>
      </c>
      <c r="I7784" s="4">
        <v>0.77</v>
      </c>
      <c r="J7784" s="4">
        <v>0.28000000000000003</v>
      </c>
      <c r="K7784" s="4">
        <v>0.36749999999999999</v>
      </c>
      <c r="L7784" s="4">
        <v>0.5</v>
      </c>
      <c r="M7784" s="4">
        <v>34</v>
      </c>
    </row>
    <row r="7785" spans="1:13" x14ac:dyDescent="0.2">
      <c r="A7785" s="3">
        <v>42370</v>
      </c>
      <c r="B7785" t="s">
        <v>7956</v>
      </c>
      <c r="C7785" t="s">
        <v>3096</v>
      </c>
      <c r="D7785" t="s">
        <v>7957</v>
      </c>
      <c r="E7785" t="s">
        <v>3095</v>
      </c>
      <c r="F7785" s="4">
        <v>3.1021333333333301</v>
      </c>
      <c r="G7785" s="4">
        <v>3.15</v>
      </c>
      <c r="H7785" s="4">
        <v>0.418471746117764</v>
      </c>
      <c r="I7785" s="4">
        <v>3.83</v>
      </c>
      <c r="J7785" s="4">
        <v>1.99</v>
      </c>
      <c r="K7785" s="4">
        <v>2.9</v>
      </c>
      <c r="L7785" s="4">
        <v>3.3725000000000001</v>
      </c>
      <c r="M7785" s="4">
        <v>30</v>
      </c>
    </row>
    <row r="7786" spans="1:13" x14ac:dyDescent="0.2">
      <c r="A7786" s="3">
        <v>42370</v>
      </c>
      <c r="B7786" t="s">
        <v>9640</v>
      </c>
      <c r="C7786" t="s">
        <v>3087</v>
      </c>
      <c r="D7786" t="s">
        <v>9641</v>
      </c>
      <c r="E7786" t="s">
        <v>3086</v>
      </c>
      <c r="F7786" s="4">
        <v>3.0022580645161301</v>
      </c>
      <c r="G7786" s="4">
        <v>3</v>
      </c>
      <c r="H7786" s="4">
        <v>0.33662748627545103</v>
      </c>
      <c r="I7786" s="4">
        <v>3.83</v>
      </c>
      <c r="J7786" s="4">
        <v>2.3199999999999998</v>
      </c>
      <c r="K7786" s="4">
        <v>2.7650000000000001</v>
      </c>
      <c r="L7786" s="4">
        <v>3.2</v>
      </c>
      <c r="M7786" s="4">
        <v>31</v>
      </c>
    </row>
    <row r="7787" spans="1:13" x14ac:dyDescent="0.2">
      <c r="A7787" s="3">
        <v>42370</v>
      </c>
      <c r="B7787" t="s">
        <v>9676</v>
      </c>
      <c r="C7787" t="s">
        <v>3090</v>
      </c>
      <c r="D7787" t="s">
        <v>9677</v>
      </c>
      <c r="E7787" t="s">
        <v>3089</v>
      </c>
      <c r="F7787" s="4">
        <v>3.13933333333333</v>
      </c>
      <c r="G7787" s="4">
        <v>3.15</v>
      </c>
      <c r="H7787" s="4">
        <v>0.33557910145498199</v>
      </c>
      <c r="I7787" s="4">
        <v>3.91</v>
      </c>
      <c r="J7787" s="4">
        <v>2.44</v>
      </c>
      <c r="K7787" s="4">
        <v>3</v>
      </c>
      <c r="L7787" s="4">
        <v>3.3</v>
      </c>
      <c r="M7787" s="4">
        <v>30</v>
      </c>
    </row>
    <row r="7788" spans="1:13" x14ac:dyDescent="0.2">
      <c r="A7788" s="3">
        <v>42370</v>
      </c>
      <c r="B7788" t="s">
        <v>9885</v>
      </c>
      <c r="C7788" t="s">
        <v>3108</v>
      </c>
      <c r="D7788" t="s">
        <v>9886</v>
      </c>
      <c r="E7788" t="s">
        <v>3107</v>
      </c>
      <c r="F7788" s="4">
        <v>3.1316000000000002</v>
      </c>
      <c r="G7788" s="4">
        <v>3.1</v>
      </c>
      <c r="H7788" s="4">
        <v>0.28015888349292101</v>
      </c>
      <c r="I7788" s="4">
        <v>3.75</v>
      </c>
      <c r="J7788" s="4">
        <v>2.5499999999999998</v>
      </c>
      <c r="K7788" s="4">
        <v>3</v>
      </c>
      <c r="L7788" s="4">
        <v>3.29</v>
      </c>
      <c r="M7788" s="4">
        <v>25</v>
      </c>
    </row>
    <row r="7789" spans="1:13" x14ac:dyDescent="0.2">
      <c r="A7789" s="3">
        <v>42370</v>
      </c>
      <c r="B7789" t="s">
        <v>9710</v>
      </c>
      <c r="C7789" t="s">
        <v>3093</v>
      </c>
      <c r="D7789" t="s">
        <v>9711</v>
      </c>
      <c r="E7789" t="s">
        <v>3092</v>
      </c>
      <c r="F7789" s="4">
        <v>3.1647826086956501</v>
      </c>
      <c r="G7789" s="4">
        <v>3.17</v>
      </c>
      <c r="H7789" s="4">
        <v>0.31680033237496003</v>
      </c>
      <c r="I7789" s="4">
        <v>3.88</v>
      </c>
      <c r="J7789" s="4">
        <v>2.5</v>
      </c>
      <c r="K7789" s="4">
        <v>3</v>
      </c>
      <c r="L7789" s="4">
        <v>3.25</v>
      </c>
      <c r="M7789" s="4">
        <v>23</v>
      </c>
    </row>
    <row r="7790" spans="1:13" x14ac:dyDescent="0.2">
      <c r="A7790" s="3">
        <v>42370</v>
      </c>
      <c r="B7790" t="s">
        <v>3106</v>
      </c>
      <c r="C7790" t="s">
        <v>3111</v>
      </c>
      <c r="D7790" t="s">
        <v>13</v>
      </c>
      <c r="E7790" t="s">
        <v>3110</v>
      </c>
      <c r="F7790" s="4">
        <v>3.0392000000000001</v>
      </c>
      <c r="G7790" s="4">
        <v>3</v>
      </c>
      <c r="H7790" s="4">
        <v>0.31755471969410198</v>
      </c>
      <c r="I7790" s="4">
        <v>3.6</v>
      </c>
      <c r="J7790" s="4">
        <v>2.48</v>
      </c>
      <c r="K7790" s="4">
        <v>2.94</v>
      </c>
      <c r="L7790" s="4">
        <v>3.2</v>
      </c>
      <c r="M7790" s="4">
        <v>25</v>
      </c>
    </row>
    <row r="7791" spans="1:13" x14ac:dyDescent="0.2">
      <c r="A7791" s="3">
        <v>42370</v>
      </c>
      <c r="B7791" t="s">
        <v>7958</v>
      </c>
      <c r="C7791" t="s">
        <v>3153</v>
      </c>
      <c r="D7791" t="s">
        <v>7959</v>
      </c>
      <c r="E7791" t="s">
        <v>3152</v>
      </c>
      <c r="F7791" s="4">
        <v>0.23175000000000001</v>
      </c>
      <c r="G7791" s="4">
        <v>0.22</v>
      </c>
      <c r="H7791" s="4">
        <v>8.3950446212958496E-2</v>
      </c>
      <c r="I7791" s="4">
        <v>0.5</v>
      </c>
      <c r="J7791" s="4">
        <v>0.11</v>
      </c>
      <c r="K7791" s="4">
        <v>0.18</v>
      </c>
      <c r="L7791" s="4">
        <v>0.24249999999999999</v>
      </c>
      <c r="M7791" s="4">
        <v>32</v>
      </c>
    </row>
    <row r="7792" spans="1:13" x14ac:dyDescent="0.2">
      <c r="A7792" s="3">
        <v>42370</v>
      </c>
      <c r="B7792" t="s">
        <v>10199</v>
      </c>
      <c r="C7792" t="s">
        <v>4321</v>
      </c>
      <c r="D7792" t="s">
        <v>10200</v>
      </c>
      <c r="E7792" t="s">
        <v>4320</v>
      </c>
      <c r="F7792" s="4">
        <v>2.3962500000000002</v>
      </c>
      <c r="G7792" s="4">
        <v>2.4</v>
      </c>
      <c r="H7792" s="4">
        <v>0.109035359757371</v>
      </c>
      <c r="I7792" s="4">
        <v>2.52</v>
      </c>
      <c r="J7792" s="4">
        <v>2.1</v>
      </c>
      <c r="K7792" s="4">
        <v>2.4</v>
      </c>
      <c r="L7792" s="4">
        <v>2.5</v>
      </c>
      <c r="M7792" s="4">
        <v>32</v>
      </c>
    </row>
    <row r="7793" spans="1:13" x14ac:dyDescent="0.2">
      <c r="A7793" s="3">
        <v>42370</v>
      </c>
      <c r="B7793" t="s">
        <v>10231</v>
      </c>
      <c r="C7793" t="s">
        <v>4324</v>
      </c>
      <c r="D7793" t="s">
        <v>10232</v>
      </c>
      <c r="E7793" t="s">
        <v>4323</v>
      </c>
      <c r="F7793" s="4">
        <v>2.3703124999999998</v>
      </c>
      <c r="G7793" s="4">
        <v>2.4249999999999998</v>
      </c>
      <c r="H7793" s="4">
        <v>0.33842599967801601</v>
      </c>
      <c r="I7793" s="4">
        <v>2.99</v>
      </c>
      <c r="J7793" s="4">
        <v>1.6</v>
      </c>
      <c r="K7793" s="4">
        <v>2.2000000000000002</v>
      </c>
      <c r="L7793" s="4">
        <v>2.6</v>
      </c>
      <c r="M7793" s="4">
        <v>32</v>
      </c>
    </row>
    <row r="7794" spans="1:13" x14ac:dyDescent="0.2">
      <c r="A7794" s="3">
        <v>42370</v>
      </c>
      <c r="B7794" t="s">
        <v>10255</v>
      </c>
      <c r="C7794" t="s">
        <v>4327</v>
      </c>
      <c r="D7794" t="s">
        <v>10256</v>
      </c>
      <c r="E7794" t="s">
        <v>4326</v>
      </c>
      <c r="F7794" s="4">
        <v>2.4260000000000002</v>
      </c>
      <c r="G7794" s="4">
        <v>2.4500000000000002</v>
      </c>
      <c r="H7794" s="4">
        <v>0.27037139207980598</v>
      </c>
      <c r="I7794" s="4">
        <v>3.1</v>
      </c>
      <c r="J7794" s="4">
        <v>1.9</v>
      </c>
      <c r="K7794" s="4">
        <v>2.2000000000000002</v>
      </c>
      <c r="L7794" s="4">
        <v>2.5</v>
      </c>
      <c r="M7794" s="4">
        <v>30</v>
      </c>
    </row>
    <row r="7795" spans="1:13" x14ac:dyDescent="0.2">
      <c r="A7795" s="3">
        <v>42370</v>
      </c>
      <c r="B7795" t="s">
        <v>9702</v>
      </c>
      <c r="C7795" t="s">
        <v>3939</v>
      </c>
      <c r="D7795" t="s">
        <v>9703</v>
      </c>
      <c r="E7795" t="s">
        <v>3947</v>
      </c>
      <c r="F7795" s="4">
        <v>18.013225806451601</v>
      </c>
      <c r="G7795" s="4">
        <v>18.09</v>
      </c>
      <c r="H7795" s="4">
        <v>0.40108508737152998</v>
      </c>
      <c r="I7795" s="4">
        <v>18.7</v>
      </c>
      <c r="J7795" s="4">
        <v>17</v>
      </c>
      <c r="K7795" s="4">
        <v>17.765000000000001</v>
      </c>
      <c r="L7795" s="4">
        <v>18.364999999999998</v>
      </c>
      <c r="M7795" s="4">
        <v>31</v>
      </c>
    </row>
    <row r="7796" spans="1:13" x14ac:dyDescent="0.2">
      <c r="A7796" s="3">
        <v>42370</v>
      </c>
      <c r="B7796" t="s">
        <v>9712</v>
      </c>
      <c r="C7796" t="s">
        <v>3942</v>
      </c>
      <c r="D7796" t="s">
        <v>9713</v>
      </c>
      <c r="E7796" t="s">
        <v>3949</v>
      </c>
      <c r="F7796" s="4">
        <v>17.9723333333333</v>
      </c>
      <c r="G7796" s="4">
        <v>17.97</v>
      </c>
      <c r="H7796" s="4">
        <v>0.47917805583666101</v>
      </c>
      <c r="I7796" s="4">
        <v>19.079999999999998</v>
      </c>
      <c r="J7796" s="4">
        <v>17.18</v>
      </c>
      <c r="K7796" s="4">
        <v>17.662500000000001</v>
      </c>
      <c r="L7796" s="4">
        <v>18.315000000000001</v>
      </c>
      <c r="M7796" s="4">
        <v>30</v>
      </c>
    </row>
    <row r="7797" spans="1:13" x14ac:dyDescent="0.2">
      <c r="A7797" s="3">
        <v>42370</v>
      </c>
      <c r="B7797" t="s">
        <v>9716</v>
      </c>
      <c r="C7797" t="s">
        <v>3952</v>
      </c>
      <c r="D7797" t="s">
        <v>9717</v>
      </c>
      <c r="E7797" t="s">
        <v>3951</v>
      </c>
      <c r="F7797" s="4">
        <v>17.922999999999998</v>
      </c>
      <c r="G7797" s="4">
        <v>17.850000000000001</v>
      </c>
      <c r="H7797" s="4">
        <v>0.51992141315978602</v>
      </c>
      <c r="I7797" s="4">
        <v>19.11</v>
      </c>
      <c r="J7797" s="4">
        <v>17</v>
      </c>
      <c r="K7797" s="4">
        <v>17.600000000000001</v>
      </c>
      <c r="L7797" s="4">
        <v>18.2075</v>
      </c>
      <c r="M7797" s="4">
        <v>30</v>
      </c>
    </row>
    <row r="7798" spans="1:13" x14ac:dyDescent="0.2">
      <c r="A7798" s="3">
        <v>42370</v>
      </c>
      <c r="B7798" t="s">
        <v>9680</v>
      </c>
      <c r="C7798" t="s">
        <v>3936</v>
      </c>
      <c r="D7798" t="s">
        <v>9681</v>
      </c>
      <c r="E7798" t="s">
        <v>3935</v>
      </c>
      <c r="F7798" s="4">
        <v>17.5971875</v>
      </c>
      <c r="G7798" s="4">
        <v>17.55</v>
      </c>
      <c r="H7798" s="4">
        <v>0.63556545499314598</v>
      </c>
      <c r="I7798" s="4">
        <v>18.809999999999999</v>
      </c>
      <c r="J7798" s="4">
        <v>16.5</v>
      </c>
      <c r="K7798" s="4">
        <v>17.157499999999999</v>
      </c>
      <c r="L7798" s="4">
        <v>18.0425</v>
      </c>
      <c r="M7798" s="4">
        <v>32</v>
      </c>
    </row>
    <row r="7799" spans="1:13" x14ac:dyDescent="0.2">
      <c r="A7799" s="3">
        <v>42370</v>
      </c>
      <c r="B7799" t="s">
        <v>9714</v>
      </c>
      <c r="C7799" t="s">
        <v>3939</v>
      </c>
      <c r="D7799" t="s">
        <v>9715</v>
      </c>
      <c r="E7799" t="s">
        <v>3938</v>
      </c>
      <c r="F7799" s="4">
        <v>17.167878787878799</v>
      </c>
      <c r="G7799" s="4">
        <v>17</v>
      </c>
      <c r="H7799" s="4">
        <v>1.03322540369877</v>
      </c>
      <c r="I7799" s="4">
        <v>20.46</v>
      </c>
      <c r="J7799" s="4">
        <v>15.08</v>
      </c>
      <c r="K7799" s="4">
        <v>16.5</v>
      </c>
      <c r="L7799" s="4">
        <v>17.649999999999999</v>
      </c>
      <c r="M7799" s="4">
        <v>33</v>
      </c>
    </row>
    <row r="7800" spans="1:13" x14ac:dyDescent="0.2">
      <c r="A7800" s="3">
        <v>42370</v>
      </c>
      <c r="B7800" t="s">
        <v>10183</v>
      </c>
      <c r="C7800" t="s">
        <v>3576</v>
      </c>
      <c r="D7800" t="s">
        <v>10184</v>
      </c>
      <c r="E7800" t="s">
        <v>3575</v>
      </c>
      <c r="F7800" s="4">
        <v>2.4506060606060598</v>
      </c>
      <c r="G7800" s="4">
        <v>2.5</v>
      </c>
      <c r="H7800" s="4">
        <v>8.8739062492913606E-2</v>
      </c>
      <c r="I7800" s="4">
        <v>2.6</v>
      </c>
      <c r="J7800" s="4">
        <v>2.2000000000000002</v>
      </c>
      <c r="K7800" s="4">
        <v>2.4</v>
      </c>
      <c r="L7800" s="4">
        <v>2.5</v>
      </c>
      <c r="M7800" s="4">
        <v>33</v>
      </c>
    </row>
    <row r="7801" spans="1:13" x14ac:dyDescent="0.2">
      <c r="A7801" s="3">
        <v>42370</v>
      </c>
      <c r="B7801" t="s">
        <v>10201</v>
      </c>
      <c r="C7801" t="s">
        <v>3579</v>
      </c>
      <c r="D7801" t="s">
        <v>10202</v>
      </c>
      <c r="E7801" t="s">
        <v>3578</v>
      </c>
      <c r="F7801" s="4">
        <v>2.6918181818181801</v>
      </c>
      <c r="G7801" s="4">
        <v>2.7</v>
      </c>
      <c r="H7801" s="4">
        <v>0.34636013181238201</v>
      </c>
      <c r="I7801" s="4">
        <v>3.5</v>
      </c>
      <c r="J7801" s="4">
        <v>1.7</v>
      </c>
      <c r="K7801" s="4">
        <v>2.5</v>
      </c>
      <c r="L7801" s="4">
        <v>2.9</v>
      </c>
      <c r="M7801" s="4">
        <v>33</v>
      </c>
    </row>
    <row r="7802" spans="1:13" x14ac:dyDescent="0.2">
      <c r="A7802" s="3">
        <v>42370</v>
      </c>
      <c r="B7802" t="s">
        <v>10233</v>
      </c>
      <c r="C7802" t="s">
        <v>3582</v>
      </c>
      <c r="D7802" t="s">
        <v>10234</v>
      </c>
      <c r="E7802" t="s">
        <v>3581</v>
      </c>
      <c r="F7802" s="4">
        <v>3.1825000000000001</v>
      </c>
      <c r="G7802" s="4">
        <v>3.1</v>
      </c>
      <c r="H7802" s="4">
        <v>0.37591179473295999</v>
      </c>
      <c r="I7802" s="4">
        <v>4.5</v>
      </c>
      <c r="J7802" s="4">
        <v>2.4</v>
      </c>
      <c r="K7802" s="4">
        <v>3</v>
      </c>
      <c r="L7802" s="4">
        <v>3.4775</v>
      </c>
      <c r="M7802" s="4">
        <v>32</v>
      </c>
    </row>
    <row r="7803" spans="1:13" x14ac:dyDescent="0.2">
      <c r="A7803" s="3">
        <v>42370</v>
      </c>
      <c r="B7803" t="s">
        <v>10257</v>
      </c>
      <c r="C7803" t="s">
        <v>3585</v>
      </c>
      <c r="D7803" t="s">
        <v>10258</v>
      </c>
      <c r="E7803" t="s">
        <v>3584</v>
      </c>
      <c r="F7803" s="4">
        <v>3.4231818181818201</v>
      </c>
      <c r="G7803" s="4">
        <v>3.3849999999999998</v>
      </c>
      <c r="H7803" s="4">
        <v>0.41318030612308398</v>
      </c>
      <c r="I7803" s="4">
        <v>4.5</v>
      </c>
      <c r="J7803" s="4">
        <v>2.7</v>
      </c>
      <c r="K7803" s="4">
        <v>3.2</v>
      </c>
      <c r="L7803" s="4">
        <v>3.6524999999999999</v>
      </c>
      <c r="M7803" s="4">
        <v>22</v>
      </c>
    </row>
    <row r="7804" spans="1:13" x14ac:dyDescent="0.2">
      <c r="A7804" s="3">
        <v>42370</v>
      </c>
      <c r="B7804" t="s">
        <v>10235</v>
      </c>
      <c r="C7804" t="s">
        <v>3594</v>
      </c>
      <c r="D7804" t="s">
        <v>10236</v>
      </c>
      <c r="E7804" t="s">
        <v>3593</v>
      </c>
      <c r="F7804" s="4">
        <v>2.3784375</v>
      </c>
      <c r="G7804" s="4">
        <v>2.2999999999999998</v>
      </c>
      <c r="H7804" s="4">
        <v>0.427197237630008</v>
      </c>
      <c r="I7804" s="4">
        <v>3.29</v>
      </c>
      <c r="J7804" s="4">
        <v>1.5</v>
      </c>
      <c r="K7804" s="4">
        <v>2.1</v>
      </c>
      <c r="L7804" s="4">
        <v>2.625</v>
      </c>
      <c r="M7804" s="4">
        <v>32</v>
      </c>
    </row>
    <row r="7805" spans="1:13" x14ac:dyDescent="0.2">
      <c r="A7805" s="3">
        <v>42370</v>
      </c>
      <c r="B7805" t="s">
        <v>10259</v>
      </c>
      <c r="C7805" t="s">
        <v>3606</v>
      </c>
      <c r="D7805" t="s">
        <v>10260</v>
      </c>
      <c r="E7805" t="s">
        <v>3605</v>
      </c>
      <c r="F7805" s="4">
        <v>3.2120000000000002</v>
      </c>
      <c r="G7805" s="4">
        <v>3.1</v>
      </c>
      <c r="H7805" s="4">
        <v>0.53456368501174201</v>
      </c>
      <c r="I7805" s="4">
        <v>4.3</v>
      </c>
      <c r="J7805" s="4">
        <v>2.1</v>
      </c>
      <c r="K7805" s="4">
        <v>2.9</v>
      </c>
      <c r="L7805" s="4">
        <v>3.4</v>
      </c>
      <c r="M7805" s="4">
        <v>25</v>
      </c>
    </row>
    <row r="7806" spans="1:13" x14ac:dyDescent="0.2">
      <c r="A7806" s="3">
        <v>42370</v>
      </c>
      <c r="B7806" t="s">
        <v>10237</v>
      </c>
      <c r="C7806" t="s">
        <v>3597</v>
      </c>
      <c r="D7806" t="s">
        <v>10238</v>
      </c>
      <c r="E7806" t="s">
        <v>3596</v>
      </c>
      <c r="F7806" s="4">
        <v>2.835</v>
      </c>
      <c r="G7806" s="4">
        <v>2.71</v>
      </c>
      <c r="H7806" s="4">
        <v>0.58698244189820004</v>
      </c>
      <c r="I7806" s="4">
        <v>4.5</v>
      </c>
      <c r="J7806" s="4">
        <v>1.5</v>
      </c>
      <c r="K7806" s="4">
        <v>2.4</v>
      </c>
      <c r="L7806" s="4">
        <v>3.0249999999999999</v>
      </c>
      <c r="M7806" s="4">
        <v>32</v>
      </c>
    </row>
    <row r="7807" spans="1:13" x14ac:dyDescent="0.2">
      <c r="A7807" s="3">
        <v>42370</v>
      </c>
      <c r="B7807" t="s">
        <v>10261</v>
      </c>
      <c r="C7807" t="s">
        <v>3609</v>
      </c>
      <c r="D7807" t="s">
        <v>10262</v>
      </c>
      <c r="E7807" t="s">
        <v>3608</v>
      </c>
      <c r="F7807" s="4">
        <v>2.9575999999999998</v>
      </c>
      <c r="G7807" s="4">
        <v>3</v>
      </c>
      <c r="H7807" s="4">
        <v>0.619585076213644</v>
      </c>
      <c r="I7807" s="4">
        <v>4.5</v>
      </c>
      <c r="J7807" s="4">
        <v>1.9</v>
      </c>
      <c r="K7807" s="4">
        <v>2.7</v>
      </c>
      <c r="L7807" s="4">
        <v>3.2</v>
      </c>
      <c r="M7807" s="4">
        <v>25</v>
      </c>
    </row>
    <row r="7808" spans="1:13" x14ac:dyDescent="0.2">
      <c r="A7808" s="3">
        <v>42370</v>
      </c>
      <c r="B7808" t="s">
        <v>10239</v>
      </c>
      <c r="C7808" t="s">
        <v>3600</v>
      </c>
      <c r="D7808" t="s">
        <v>10240</v>
      </c>
      <c r="E7808" t="s">
        <v>3599</v>
      </c>
      <c r="F7808" s="4">
        <v>2.67875</v>
      </c>
      <c r="G7808" s="4">
        <v>2.66</v>
      </c>
      <c r="H7808" s="4">
        <v>0.43300711459550301</v>
      </c>
      <c r="I7808" s="4">
        <v>3.6</v>
      </c>
      <c r="J7808" s="4">
        <v>1.7</v>
      </c>
      <c r="K7808" s="4">
        <v>2.375</v>
      </c>
      <c r="L7808" s="4">
        <v>3</v>
      </c>
      <c r="M7808" s="4">
        <v>32</v>
      </c>
    </row>
    <row r="7809" spans="1:13" x14ac:dyDescent="0.2">
      <c r="A7809" s="3">
        <v>42370</v>
      </c>
      <c r="B7809" t="s">
        <v>10263</v>
      </c>
      <c r="C7809" t="s">
        <v>3612</v>
      </c>
      <c r="D7809" t="s">
        <v>10264</v>
      </c>
      <c r="E7809" t="s">
        <v>3611</v>
      </c>
      <c r="F7809" s="4">
        <v>3.2040000000000002</v>
      </c>
      <c r="G7809" s="4">
        <v>3.2</v>
      </c>
      <c r="H7809" s="4">
        <v>0.47648889458902</v>
      </c>
      <c r="I7809" s="4">
        <v>4.5999999999999996</v>
      </c>
      <c r="J7809" s="4">
        <v>2.2999999999999998</v>
      </c>
      <c r="K7809" s="4">
        <v>2.94</v>
      </c>
      <c r="L7809" s="4">
        <v>3.4</v>
      </c>
      <c r="M7809" s="4">
        <v>25</v>
      </c>
    </row>
    <row r="7810" spans="1:13" x14ac:dyDescent="0.2">
      <c r="A7810" s="3">
        <v>42370</v>
      </c>
      <c r="B7810" t="s">
        <v>10209</v>
      </c>
      <c r="C7810" t="s">
        <v>3591</v>
      </c>
      <c r="D7810" t="s">
        <v>10210</v>
      </c>
      <c r="E7810" t="s">
        <v>3590</v>
      </c>
      <c r="F7810" s="4">
        <v>2.3534375000000001</v>
      </c>
      <c r="G7810" s="4">
        <v>2.4</v>
      </c>
      <c r="H7810" s="4">
        <v>0.31741505721749702</v>
      </c>
      <c r="I7810" s="4">
        <v>2.8</v>
      </c>
      <c r="J7810" s="4">
        <v>1.1000000000000001</v>
      </c>
      <c r="K7810" s="4">
        <v>2.2000000000000002</v>
      </c>
      <c r="L7810" s="4">
        <v>2.5249999999999999</v>
      </c>
      <c r="M7810" s="4">
        <v>32</v>
      </c>
    </row>
    <row r="7811" spans="1:13" x14ac:dyDescent="0.2">
      <c r="A7811" s="3">
        <v>42370</v>
      </c>
      <c r="B7811" t="s">
        <v>10241</v>
      </c>
      <c r="C7811" t="s">
        <v>3603</v>
      </c>
      <c r="D7811" t="s">
        <v>10242</v>
      </c>
      <c r="E7811" t="s">
        <v>3602</v>
      </c>
      <c r="F7811" s="4">
        <v>2.8725000000000001</v>
      </c>
      <c r="G7811" s="4">
        <v>2.87</v>
      </c>
      <c r="H7811" s="4">
        <v>0.467008323473521</v>
      </c>
      <c r="I7811" s="4">
        <v>4.25</v>
      </c>
      <c r="J7811" s="4">
        <v>1.9</v>
      </c>
      <c r="K7811" s="4">
        <v>2.6749999999999998</v>
      </c>
      <c r="L7811" s="4">
        <v>3.0175000000000001</v>
      </c>
      <c r="M7811" s="4">
        <v>32</v>
      </c>
    </row>
    <row r="7812" spans="1:13" x14ac:dyDescent="0.2">
      <c r="A7812" s="3">
        <v>42370</v>
      </c>
      <c r="B7812" t="s">
        <v>10265</v>
      </c>
      <c r="C7812" t="s">
        <v>3615</v>
      </c>
      <c r="D7812" t="s">
        <v>10266</v>
      </c>
      <c r="E7812" t="s">
        <v>3614</v>
      </c>
      <c r="F7812" s="4">
        <v>3.2515999999999998</v>
      </c>
      <c r="G7812" s="4">
        <v>3.2</v>
      </c>
      <c r="H7812" s="4">
        <v>0.49905477321298802</v>
      </c>
      <c r="I7812" s="4">
        <v>4.5999999999999996</v>
      </c>
      <c r="J7812" s="4">
        <v>2.2000000000000002</v>
      </c>
      <c r="K7812" s="4">
        <v>3</v>
      </c>
      <c r="L7812" s="4">
        <v>3.5</v>
      </c>
      <c r="M7812" s="4">
        <v>25</v>
      </c>
    </row>
    <row r="7813" spans="1:13" x14ac:dyDescent="0.2">
      <c r="A7813" s="3">
        <v>42370</v>
      </c>
      <c r="B7813" t="s">
        <v>10243</v>
      </c>
      <c r="C7813" t="s">
        <v>3870</v>
      </c>
      <c r="D7813" t="s">
        <v>10244</v>
      </c>
      <c r="E7813" t="s">
        <v>3869</v>
      </c>
      <c r="F7813" s="4">
        <v>0.69136363636363596</v>
      </c>
      <c r="G7813" s="4">
        <v>0.68</v>
      </c>
      <c r="H7813" s="4">
        <v>0.288828429126811</v>
      </c>
      <c r="I7813" s="4">
        <v>1.47</v>
      </c>
      <c r="J7813" s="4">
        <v>0.24</v>
      </c>
      <c r="K7813" s="4">
        <v>0.51249999999999996</v>
      </c>
      <c r="L7813" s="4">
        <v>0.875</v>
      </c>
      <c r="M7813" s="4">
        <v>22</v>
      </c>
    </row>
    <row r="7814" spans="1:13" x14ac:dyDescent="0.2">
      <c r="A7814" s="3">
        <v>42370</v>
      </c>
      <c r="B7814" t="s">
        <v>10267</v>
      </c>
      <c r="C7814" t="s">
        <v>3882</v>
      </c>
      <c r="D7814" t="s">
        <v>10268</v>
      </c>
      <c r="E7814" t="s">
        <v>3881</v>
      </c>
      <c r="F7814" s="4">
        <v>0.88222222222222202</v>
      </c>
      <c r="G7814" s="4">
        <v>0.9</v>
      </c>
      <c r="H7814" s="4">
        <v>0.25147928357095201</v>
      </c>
      <c r="I7814" s="4">
        <v>1.38</v>
      </c>
      <c r="J7814" s="4">
        <v>0.3</v>
      </c>
      <c r="K7814" s="4">
        <v>0.76249999999999996</v>
      </c>
      <c r="L7814" s="4">
        <v>0.97499999999999998</v>
      </c>
      <c r="M7814" s="4">
        <v>18</v>
      </c>
    </row>
    <row r="7815" spans="1:13" x14ac:dyDescent="0.2">
      <c r="A7815" s="3">
        <v>42370</v>
      </c>
      <c r="B7815" t="s">
        <v>10245</v>
      </c>
      <c r="C7815" t="s">
        <v>3873</v>
      </c>
      <c r="D7815" t="s">
        <v>10246</v>
      </c>
      <c r="E7815" t="s">
        <v>3872</v>
      </c>
      <c r="F7815" s="4">
        <v>0.54545454545454497</v>
      </c>
      <c r="G7815" s="4">
        <v>0.61</v>
      </c>
      <c r="H7815" s="4">
        <v>0.383812048158585</v>
      </c>
      <c r="I7815" s="4">
        <v>1</v>
      </c>
      <c r="J7815" s="4">
        <v>-0.83</v>
      </c>
      <c r="K7815" s="4">
        <v>0.57499999999999996</v>
      </c>
      <c r="L7815" s="4">
        <v>0.7</v>
      </c>
      <c r="M7815" s="4">
        <v>22</v>
      </c>
    </row>
    <row r="7816" spans="1:13" x14ac:dyDescent="0.2">
      <c r="A7816" s="3">
        <v>42370</v>
      </c>
      <c r="B7816" t="s">
        <v>10269</v>
      </c>
      <c r="C7816" t="s">
        <v>3885</v>
      </c>
      <c r="D7816" t="s">
        <v>10270</v>
      </c>
      <c r="E7816" t="s">
        <v>3884</v>
      </c>
      <c r="F7816" s="4">
        <v>0.67722222222222195</v>
      </c>
      <c r="G7816" s="4">
        <v>0.73499999999999999</v>
      </c>
      <c r="H7816" s="4">
        <v>0.317393901782767</v>
      </c>
      <c r="I7816" s="4">
        <v>1.2</v>
      </c>
      <c r="J7816" s="4">
        <v>-0.21</v>
      </c>
      <c r="K7816" s="4">
        <v>0.51500000000000001</v>
      </c>
      <c r="L7816" s="4">
        <v>0.87</v>
      </c>
      <c r="M7816" s="4">
        <v>18</v>
      </c>
    </row>
    <row r="7817" spans="1:13" x14ac:dyDescent="0.2">
      <c r="A7817" s="3">
        <v>42370</v>
      </c>
      <c r="B7817" t="s">
        <v>10247</v>
      </c>
      <c r="C7817" t="s">
        <v>3876</v>
      </c>
      <c r="D7817" t="s">
        <v>10248</v>
      </c>
      <c r="E7817" t="s">
        <v>3875</v>
      </c>
      <c r="F7817" s="4">
        <v>0.76409090909090904</v>
      </c>
      <c r="G7817" s="4">
        <v>0.74</v>
      </c>
      <c r="H7817" s="4">
        <v>0.23314943278648101</v>
      </c>
      <c r="I7817" s="4">
        <v>1.3</v>
      </c>
      <c r="J7817" s="4">
        <v>0.4</v>
      </c>
      <c r="K7817" s="4">
        <v>0.59</v>
      </c>
      <c r="L7817" s="4">
        <v>0.89</v>
      </c>
      <c r="M7817" s="4">
        <v>22</v>
      </c>
    </row>
    <row r="7818" spans="1:13" x14ac:dyDescent="0.2">
      <c r="A7818" s="3">
        <v>42370</v>
      </c>
      <c r="B7818" t="s">
        <v>10271</v>
      </c>
      <c r="C7818" t="s">
        <v>3888</v>
      </c>
      <c r="D7818" t="s">
        <v>10272</v>
      </c>
      <c r="E7818" t="s">
        <v>3887</v>
      </c>
      <c r="F7818" s="4">
        <v>0.81277777777777804</v>
      </c>
      <c r="G7818" s="4">
        <v>0.79500000000000004</v>
      </c>
      <c r="H7818" s="4">
        <v>0.21229295950076801</v>
      </c>
      <c r="I7818" s="4">
        <v>1.1100000000000001</v>
      </c>
      <c r="J7818" s="4">
        <v>0.47</v>
      </c>
      <c r="K7818" s="4">
        <v>0.6925</v>
      </c>
      <c r="L7818" s="4">
        <v>1</v>
      </c>
      <c r="M7818" s="4">
        <v>18</v>
      </c>
    </row>
    <row r="7819" spans="1:13" x14ac:dyDescent="0.2">
      <c r="A7819" s="3">
        <v>42370</v>
      </c>
      <c r="B7819" t="s">
        <v>10225</v>
      </c>
      <c r="C7819" t="s">
        <v>3867</v>
      </c>
      <c r="D7819" t="s">
        <v>10226</v>
      </c>
      <c r="E7819" t="s">
        <v>3866</v>
      </c>
      <c r="F7819" s="4">
        <v>0.52181818181818196</v>
      </c>
      <c r="G7819" s="4">
        <v>0.6</v>
      </c>
      <c r="H7819" s="4">
        <v>0.20504671624816601</v>
      </c>
      <c r="I7819" s="4">
        <v>0.8</v>
      </c>
      <c r="J7819" s="4">
        <v>0.2</v>
      </c>
      <c r="K7819" s="4">
        <v>0.31</v>
      </c>
      <c r="L7819" s="4">
        <v>0.6925</v>
      </c>
      <c r="M7819" s="4">
        <v>22</v>
      </c>
    </row>
    <row r="7820" spans="1:13" x14ac:dyDescent="0.2">
      <c r="A7820" s="3">
        <v>42370</v>
      </c>
      <c r="B7820" t="s">
        <v>10249</v>
      </c>
      <c r="C7820" t="s">
        <v>3879</v>
      </c>
      <c r="D7820" t="s">
        <v>10250</v>
      </c>
      <c r="E7820" t="s">
        <v>3878</v>
      </c>
      <c r="F7820" s="4">
        <v>0.71863636363636396</v>
      </c>
      <c r="G7820" s="4">
        <v>0.72</v>
      </c>
      <c r="H7820" s="4">
        <v>0.30247070624860201</v>
      </c>
      <c r="I7820" s="4">
        <v>1.44</v>
      </c>
      <c r="J7820" s="4">
        <v>-0.1</v>
      </c>
      <c r="K7820" s="4">
        <v>0.61</v>
      </c>
      <c r="L7820" s="4">
        <v>0.8</v>
      </c>
      <c r="M7820" s="4">
        <v>22</v>
      </c>
    </row>
    <row r="7821" spans="1:13" x14ac:dyDescent="0.2">
      <c r="A7821" s="3">
        <v>42370</v>
      </c>
      <c r="B7821" t="s">
        <v>10273</v>
      </c>
      <c r="C7821" t="s">
        <v>3891</v>
      </c>
      <c r="D7821" t="s">
        <v>10274</v>
      </c>
      <c r="E7821" t="s">
        <v>3890</v>
      </c>
      <c r="F7821" s="4">
        <v>0.745</v>
      </c>
      <c r="G7821" s="4">
        <v>0.77500000000000002</v>
      </c>
      <c r="H7821" s="4">
        <v>0.29078494175754899</v>
      </c>
      <c r="I7821" s="4">
        <v>1.37</v>
      </c>
      <c r="J7821" s="4">
        <v>0.17</v>
      </c>
      <c r="K7821" s="4">
        <v>0.59250000000000003</v>
      </c>
      <c r="L7821" s="4">
        <v>0.9</v>
      </c>
      <c r="M7821" s="4">
        <v>18</v>
      </c>
    </row>
    <row r="7822" spans="1:13" x14ac:dyDescent="0.2">
      <c r="A7822" s="3">
        <v>42401</v>
      </c>
      <c r="B7822" t="s">
        <v>9646</v>
      </c>
      <c r="C7822" t="s">
        <v>3927</v>
      </c>
      <c r="D7822" t="s">
        <v>9647</v>
      </c>
      <c r="E7822" t="s">
        <v>3926</v>
      </c>
      <c r="F7822" s="4">
        <v>6.4424999999999999</v>
      </c>
      <c r="G7822" s="4">
        <v>6.5650000000000004</v>
      </c>
      <c r="H7822" s="4">
        <v>0.84397223321314496</v>
      </c>
      <c r="I7822" s="4">
        <v>7.45</v>
      </c>
      <c r="J7822" s="4">
        <v>2.75</v>
      </c>
      <c r="K7822" s="4">
        <v>6.2925000000000004</v>
      </c>
      <c r="L7822" s="4">
        <v>6.8</v>
      </c>
      <c r="M7822" s="4">
        <v>24</v>
      </c>
    </row>
    <row r="7823" spans="1:13" x14ac:dyDescent="0.2">
      <c r="A7823" s="3">
        <v>42401</v>
      </c>
      <c r="B7823" t="s">
        <v>9670</v>
      </c>
      <c r="C7823" t="s">
        <v>3930</v>
      </c>
      <c r="D7823" t="s">
        <v>9671</v>
      </c>
      <c r="E7823" t="s">
        <v>3929</v>
      </c>
      <c r="F7823" s="4">
        <v>6.8895833333333298</v>
      </c>
      <c r="G7823" s="4">
        <v>6.97</v>
      </c>
      <c r="H7823" s="4">
        <v>1.05760796207729</v>
      </c>
      <c r="I7823" s="4">
        <v>8.1999999999999993</v>
      </c>
      <c r="J7823" s="4">
        <v>2.7</v>
      </c>
      <c r="K7823" s="4">
        <v>6.5750000000000002</v>
      </c>
      <c r="L7823" s="4">
        <v>7.3250000000000002</v>
      </c>
      <c r="M7823" s="4">
        <v>24</v>
      </c>
    </row>
    <row r="7824" spans="1:13" x14ac:dyDescent="0.2">
      <c r="A7824" s="3">
        <v>42401</v>
      </c>
      <c r="B7824" t="s">
        <v>9704</v>
      </c>
      <c r="C7824" t="s">
        <v>3933</v>
      </c>
      <c r="D7824" t="s">
        <v>9705</v>
      </c>
      <c r="E7824" t="s">
        <v>3932</v>
      </c>
      <c r="F7824" s="4">
        <v>7.1077272727272698</v>
      </c>
      <c r="G7824" s="4">
        <v>7.18</v>
      </c>
      <c r="H7824" s="4">
        <v>1.25450021092895</v>
      </c>
      <c r="I7824" s="4">
        <v>9</v>
      </c>
      <c r="J7824" s="4">
        <v>2.5</v>
      </c>
      <c r="K7824" s="4">
        <v>6.6325000000000003</v>
      </c>
      <c r="L7824" s="4">
        <v>7.6624999999999996</v>
      </c>
      <c r="M7824" s="4">
        <v>22</v>
      </c>
    </row>
    <row r="7825" spans="1:13" x14ac:dyDescent="0.2">
      <c r="A7825" s="3">
        <v>42401</v>
      </c>
      <c r="B7825" t="s">
        <v>9636</v>
      </c>
      <c r="C7825" t="s">
        <v>3918</v>
      </c>
      <c r="D7825" t="s">
        <v>9637</v>
      </c>
      <c r="E7825" t="s">
        <v>3917</v>
      </c>
      <c r="F7825" s="4">
        <v>4.0525000000000002</v>
      </c>
      <c r="G7825" s="4">
        <v>4.1050000000000004</v>
      </c>
      <c r="H7825" s="4">
        <v>0.26085467465683398</v>
      </c>
      <c r="I7825" s="4">
        <v>4.5</v>
      </c>
      <c r="J7825" s="4">
        <v>3.31</v>
      </c>
      <c r="K7825" s="4">
        <v>3.9175</v>
      </c>
      <c r="L7825" s="4">
        <v>4.25</v>
      </c>
      <c r="M7825" s="4">
        <v>32</v>
      </c>
    </row>
    <row r="7826" spans="1:13" x14ac:dyDescent="0.2">
      <c r="A7826" s="3">
        <v>42401</v>
      </c>
      <c r="B7826" t="s">
        <v>9672</v>
      </c>
      <c r="C7826" t="s">
        <v>3921</v>
      </c>
      <c r="D7826" t="s">
        <v>9673</v>
      </c>
      <c r="E7826" t="s">
        <v>3920</v>
      </c>
      <c r="F7826" s="4">
        <v>4.7153124999999996</v>
      </c>
      <c r="G7826" s="4">
        <v>4.6349999999999998</v>
      </c>
      <c r="H7826" s="4">
        <v>0.48125497483813301</v>
      </c>
      <c r="I7826" s="4">
        <v>5.94</v>
      </c>
      <c r="J7826" s="4">
        <v>3.83</v>
      </c>
      <c r="K7826" s="4">
        <v>4.4625000000000004</v>
      </c>
      <c r="L7826" s="4">
        <v>5</v>
      </c>
      <c r="M7826" s="4">
        <v>32</v>
      </c>
    </row>
    <row r="7827" spans="1:13" x14ac:dyDescent="0.2">
      <c r="A7827" s="3">
        <v>42401</v>
      </c>
      <c r="B7827" t="s">
        <v>9706</v>
      </c>
      <c r="C7827" t="s">
        <v>3924</v>
      </c>
      <c r="D7827" t="s">
        <v>9707</v>
      </c>
      <c r="E7827" t="s">
        <v>3923</v>
      </c>
      <c r="F7827" s="4">
        <v>5.2375999999999996</v>
      </c>
      <c r="G7827" s="4">
        <v>5.36</v>
      </c>
      <c r="H7827" s="4">
        <v>0.63790856189059997</v>
      </c>
      <c r="I7827" s="4">
        <v>6.56</v>
      </c>
      <c r="J7827" s="4">
        <v>3.83</v>
      </c>
      <c r="K7827" s="4">
        <v>4.8</v>
      </c>
      <c r="L7827" s="4">
        <v>5.7</v>
      </c>
      <c r="M7827" s="4">
        <v>25</v>
      </c>
    </row>
    <row r="7828" spans="1:13" x14ac:dyDescent="0.2">
      <c r="A7828" s="3">
        <v>42401</v>
      </c>
      <c r="B7828" t="s">
        <v>10227</v>
      </c>
      <c r="C7828" t="s">
        <v>3988</v>
      </c>
      <c r="D7828" t="s">
        <v>10228</v>
      </c>
      <c r="E7828" t="s">
        <v>3987</v>
      </c>
      <c r="F7828" s="4">
        <v>3.9860606060606099</v>
      </c>
      <c r="G7828" s="4">
        <v>4</v>
      </c>
      <c r="H7828" s="4">
        <v>0.33035907920340402</v>
      </c>
      <c r="I7828" s="4">
        <v>4.5999999999999996</v>
      </c>
      <c r="J7828" s="4">
        <v>3.4</v>
      </c>
      <c r="K7828" s="4">
        <v>3.71</v>
      </c>
      <c r="L7828" s="4">
        <v>4.2</v>
      </c>
      <c r="M7828" s="4">
        <v>33</v>
      </c>
    </row>
    <row r="7829" spans="1:13" x14ac:dyDescent="0.2">
      <c r="A7829" s="3">
        <v>42401</v>
      </c>
      <c r="B7829" t="s">
        <v>10251</v>
      </c>
      <c r="C7829" t="s">
        <v>3991</v>
      </c>
      <c r="D7829" t="s">
        <v>10252</v>
      </c>
      <c r="E7829" t="s">
        <v>3990</v>
      </c>
      <c r="F7829" s="4">
        <v>3.8709375000000001</v>
      </c>
      <c r="G7829" s="4">
        <v>3.8</v>
      </c>
      <c r="H7829" s="4">
        <v>0.36664441220343202</v>
      </c>
      <c r="I7829" s="4">
        <v>4.5999999999999996</v>
      </c>
      <c r="J7829" s="4">
        <v>3.2</v>
      </c>
      <c r="K7829" s="4">
        <v>3.6575000000000002</v>
      </c>
      <c r="L7829" s="4">
        <v>4.1325000000000003</v>
      </c>
      <c r="M7829" s="4">
        <v>32</v>
      </c>
    </row>
    <row r="7830" spans="1:13" x14ac:dyDescent="0.2">
      <c r="A7830" s="3">
        <v>42401</v>
      </c>
      <c r="B7830" t="s">
        <v>10229</v>
      </c>
      <c r="C7830" t="s">
        <v>3994</v>
      </c>
      <c r="D7830" t="s">
        <v>10230</v>
      </c>
      <c r="E7830" t="s">
        <v>3993</v>
      </c>
      <c r="F7830" s="4">
        <v>4.2146875000000001</v>
      </c>
      <c r="G7830" s="4">
        <v>4.2149999999999999</v>
      </c>
      <c r="H7830" s="4">
        <v>0.18806286483256701</v>
      </c>
      <c r="I7830" s="4">
        <v>4.5</v>
      </c>
      <c r="J7830" s="4">
        <v>3.8</v>
      </c>
      <c r="K7830" s="4">
        <v>4.0999999999999996</v>
      </c>
      <c r="L7830" s="4">
        <v>4.3624999999999998</v>
      </c>
      <c r="M7830" s="4">
        <v>32</v>
      </c>
    </row>
    <row r="7831" spans="1:13" x14ac:dyDescent="0.2">
      <c r="A7831" s="3">
        <v>42401</v>
      </c>
      <c r="B7831" t="s">
        <v>10253</v>
      </c>
      <c r="C7831" t="s">
        <v>3997</v>
      </c>
      <c r="D7831" t="s">
        <v>10254</v>
      </c>
      <c r="E7831" t="s">
        <v>3996</v>
      </c>
      <c r="F7831" s="4">
        <v>4.0999999999999996</v>
      </c>
      <c r="G7831" s="4">
        <v>4.1500000000000004</v>
      </c>
      <c r="H7831" s="4">
        <v>0.26974300792157802</v>
      </c>
      <c r="I7831" s="4">
        <v>4.7</v>
      </c>
      <c r="J7831" s="4">
        <v>3.4</v>
      </c>
      <c r="K7831" s="4">
        <v>3.9750000000000001</v>
      </c>
      <c r="L7831" s="4">
        <v>4.2925000000000004</v>
      </c>
      <c r="M7831" s="4">
        <v>32</v>
      </c>
    </row>
    <row r="7832" spans="1:13" x14ac:dyDescent="0.2">
      <c r="A7832" s="3">
        <v>42401</v>
      </c>
      <c r="B7832" t="s">
        <v>7758</v>
      </c>
      <c r="C7832" t="s">
        <v>3894</v>
      </c>
      <c r="D7832" t="s">
        <v>7759</v>
      </c>
      <c r="E7832" t="s">
        <v>3893</v>
      </c>
      <c r="F7832" s="4">
        <v>3.7757575757575799</v>
      </c>
      <c r="G7832" s="4">
        <v>3.75</v>
      </c>
      <c r="H7832" s="4">
        <v>0.15058283233469699</v>
      </c>
      <c r="I7832" s="4">
        <v>4.25</v>
      </c>
      <c r="J7832" s="4">
        <v>3.25</v>
      </c>
      <c r="K7832" s="4">
        <v>3.75</v>
      </c>
      <c r="L7832" s="4">
        <v>3.75</v>
      </c>
      <c r="M7832" s="4">
        <v>33</v>
      </c>
    </row>
    <row r="7833" spans="1:13" x14ac:dyDescent="0.2">
      <c r="A7833" s="3">
        <v>42401</v>
      </c>
      <c r="B7833" t="s">
        <v>7864</v>
      </c>
      <c r="C7833" t="s">
        <v>3906</v>
      </c>
      <c r="D7833" t="s">
        <v>7865</v>
      </c>
      <c r="E7833" t="s">
        <v>3905</v>
      </c>
      <c r="F7833" s="4">
        <v>4.3351515151515096</v>
      </c>
      <c r="G7833" s="4">
        <v>4.25</v>
      </c>
      <c r="H7833" s="4">
        <v>0.28895416172077798</v>
      </c>
      <c r="I7833" s="4">
        <v>5.25</v>
      </c>
      <c r="J7833" s="4">
        <v>3.75</v>
      </c>
      <c r="K7833" s="4">
        <v>4.25</v>
      </c>
      <c r="L7833" s="4">
        <v>4.5</v>
      </c>
      <c r="M7833" s="4">
        <v>33</v>
      </c>
    </row>
    <row r="7834" spans="1:13" x14ac:dyDescent="0.2">
      <c r="A7834" s="3">
        <v>42401</v>
      </c>
      <c r="B7834" t="s">
        <v>7784</v>
      </c>
      <c r="C7834" t="s">
        <v>3897</v>
      </c>
      <c r="D7834" t="s">
        <v>7785</v>
      </c>
      <c r="E7834" t="s">
        <v>3896</v>
      </c>
      <c r="F7834" s="4">
        <v>3.8818181818181801</v>
      </c>
      <c r="G7834" s="4">
        <v>3.75</v>
      </c>
      <c r="H7834" s="4">
        <v>0.169934813705406</v>
      </c>
      <c r="I7834" s="4">
        <v>4.25</v>
      </c>
      <c r="J7834" s="4">
        <v>3.5</v>
      </c>
      <c r="K7834" s="4">
        <v>3.75</v>
      </c>
      <c r="L7834" s="4">
        <v>4</v>
      </c>
      <c r="M7834" s="4">
        <v>33</v>
      </c>
    </row>
    <row r="7835" spans="1:13" x14ac:dyDescent="0.2">
      <c r="A7835" s="3">
        <v>42401</v>
      </c>
      <c r="B7835" t="s">
        <v>7890</v>
      </c>
      <c r="C7835" t="s">
        <v>3909</v>
      </c>
      <c r="D7835" t="s">
        <v>7891</v>
      </c>
      <c r="E7835" t="s">
        <v>3908</v>
      </c>
      <c r="F7835" s="4">
        <v>4.5231250000000003</v>
      </c>
      <c r="G7835" s="4">
        <v>4.5</v>
      </c>
      <c r="H7835" s="4">
        <v>0.30355355057142103</v>
      </c>
      <c r="I7835" s="4">
        <v>5.5</v>
      </c>
      <c r="J7835" s="4">
        <v>3.75</v>
      </c>
      <c r="K7835" s="4">
        <v>4.4375</v>
      </c>
      <c r="L7835" s="4">
        <v>4.5625</v>
      </c>
      <c r="M7835" s="4">
        <v>32</v>
      </c>
    </row>
    <row r="7836" spans="1:13" x14ac:dyDescent="0.2">
      <c r="A7836" s="3">
        <v>42401</v>
      </c>
      <c r="B7836" t="s">
        <v>7810</v>
      </c>
      <c r="C7836" t="s">
        <v>3900</v>
      </c>
      <c r="D7836" t="s">
        <v>7811</v>
      </c>
      <c r="E7836" t="s">
        <v>3899</v>
      </c>
      <c r="F7836" s="4">
        <v>4.02727272727273</v>
      </c>
      <c r="G7836" s="4">
        <v>4</v>
      </c>
      <c r="H7836" s="4">
        <v>0.18960934719958999</v>
      </c>
      <c r="I7836" s="4">
        <v>4.5</v>
      </c>
      <c r="J7836" s="4">
        <v>3.75</v>
      </c>
      <c r="K7836" s="4">
        <v>4</v>
      </c>
      <c r="L7836" s="4">
        <v>4.25</v>
      </c>
      <c r="M7836" s="4">
        <v>33</v>
      </c>
    </row>
    <row r="7837" spans="1:13" x14ac:dyDescent="0.2">
      <c r="A7837" s="3">
        <v>42401</v>
      </c>
      <c r="B7837" t="s">
        <v>7916</v>
      </c>
      <c r="C7837" t="s">
        <v>3912</v>
      </c>
      <c r="D7837" t="s">
        <v>7917</v>
      </c>
      <c r="E7837" t="s">
        <v>3911</v>
      </c>
      <c r="F7837" s="4">
        <v>4.6446874999999999</v>
      </c>
      <c r="G7837" s="4">
        <v>4.625</v>
      </c>
      <c r="H7837" s="4">
        <v>0.35691314905413901</v>
      </c>
      <c r="I7837" s="4">
        <v>5.75</v>
      </c>
      <c r="J7837" s="4">
        <v>3.75</v>
      </c>
      <c r="K7837" s="4">
        <v>4.5</v>
      </c>
      <c r="L7837" s="4">
        <v>4.75</v>
      </c>
      <c r="M7837" s="4">
        <v>32</v>
      </c>
    </row>
    <row r="7838" spans="1:13" x14ac:dyDescent="0.2">
      <c r="A7838" s="3">
        <v>42401</v>
      </c>
      <c r="B7838" t="s">
        <v>7836</v>
      </c>
      <c r="C7838" t="s">
        <v>3903</v>
      </c>
      <c r="D7838" t="s">
        <v>7837</v>
      </c>
      <c r="E7838" t="s">
        <v>3902</v>
      </c>
      <c r="F7838" s="4">
        <v>4.1727272727272702</v>
      </c>
      <c r="G7838" s="4">
        <v>4.25</v>
      </c>
      <c r="H7838" s="4">
        <v>0.22223682085886301</v>
      </c>
      <c r="I7838" s="4">
        <v>4.75</v>
      </c>
      <c r="J7838" s="4">
        <v>3.75</v>
      </c>
      <c r="K7838" s="4">
        <v>4</v>
      </c>
      <c r="L7838" s="4">
        <v>4.25</v>
      </c>
      <c r="M7838" s="4">
        <v>33</v>
      </c>
    </row>
    <row r="7839" spans="1:13" x14ac:dyDescent="0.2">
      <c r="A7839" s="3">
        <v>42401</v>
      </c>
      <c r="B7839" t="s">
        <v>7942</v>
      </c>
      <c r="C7839" t="s">
        <v>3915</v>
      </c>
      <c r="D7839" t="s">
        <v>7943</v>
      </c>
      <c r="E7839" t="s">
        <v>3914</v>
      </c>
      <c r="F7839" s="4">
        <v>4.8228125000000004</v>
      </c>
      <c r="G7839" s="4">
        <v>4.75</v>
      </c>
      <c r="H7839" s="4">
        <v>0.41907143416783199</v>
      </c>
      <c r="I7839" s="4">
        <v>5.75</v>
      </c>
      <c r="J7839" s="4">
        <v>3.75</v>
      </c>
      <c r="K7839" s="4">
        <v>4.5</v>
      </c>
      <c r="L7839" s="4">
        <v>5</v>
      </c>
      <c r="M7839" s="4">
        <v>32</v>
      </c>
    </row>
    <row r="7840" spans="1:13" x14ac:dyDescent="0.2">
      <c r="A7840" s="3">
        <v>42401</v>
      </c>
      <c r="B7840" t="s">
        <v>7960</v>
      </c>
      <c r="C7840" t="s">
        <v>3081</v>
      </c>
      <c r="D7840" t="s">
        <v>7961</v>
      </c>
      <c r="E7840" t="s">
        <v>3080</v>
      </c>
      <c r="F7840" s="4">
        <v>3.1887027027027002</v>
      </c>
      <c r="G7840" s="4">
        <v>3.23</v>
      </c>
      <c r="H7840" s="4">
        <v>0.39871326823955899</v>
      </c>
      <c r="I7840" s="4">
        <v>3.96</v>
      </c>
      <c r="J7840" s="4">
        <v>2.1</v>
      </c>
      <c r="K7840" s="4">
        <v>3</v>
      </c>
      <c r="L7840" s="4">
        <v>3.42</v>
      </c>
      <c r="M7840" s="4">
        <v>37</v>
      </c>
    </row>
    <row r="7841" spans="1:13" x14ac:dyDescent="0.2">
      <c r="A7841" s="3">
        <v>42401</v>
      </c>
      <c r="B7841" t="s">
        <v>9638</v>
      </c>
      <c r="C7841" t="s">
        <v>3072</v>
      </c>
      <c r="D7841" t="s">
        <v>9639</v>
      </c>
      <c r="E7841" t="s">
        <v>3071</v>
      </c>
      <c r="F7841" s="4">
        <v>3.3437837837837798</v>
      </c>
      <c r="G7841" s="4">
        <v>3.38</v>
      </c>
      <c r="H7841" s="4">
        <v>0.37635939791161899</v>
      </c>
      <c r="I7841" s="4">
        <v>4.3</v>
      </c>
      <c r="J7841" s="4">
        <v>2.68</v>
      </c>
      <c r="K7841" s="4">
        <v>3.1</v>
      </c>
      <c r="L7841" s="4">
        <v>3.57</v>
      </c>
      <c r="M7841" s="4">
        <v>37</v>
      </c>
    </row>
    <row r="7842" spans="1:13" x14ac:dyDescent="0.2">
      <c r="A7842" s="3">
        <v>42401</v>
      </c>
      <c r="B7842" t="s">
        <v>9674</v>
      </c>
      <c r="C7842" t="s">
        <v>3075</v>
      </c>
      <c r="D7842" t="s">
        <v>9675</v>
      </c>
      <c r="E7842" t="s">
        <v>3074</v>
      </c>
      <c r="F7842" s="4">
        <v>3.38243243243243</v>
      </c>
      <c r="G7842" s="4">
        <v>3.33</v>
      </c>
      <c r="H7842" s="4">
        <v>0.29767063645547498</v>
      </c>
      <c r="I7842" s="4">
        <v>4.2</v>
      </c>
      <c r="J7842" s="4">
        <v>2.7</v>
      </c>
      <c r="K7842" s="4">
        <v>3.2</v>
      </c>
      <c r="L7842" s="4">
        <v>3.5</v>
      </c>
      <c r="M7842" s="4">
        <v>37</v>
      </c>
    </row>
    <row r="7843" spans="1:13" x14ac:dyDescent="0.2">
      <c r="A7843" s="3">
        <v>42401</v>
      </c>
      <c r="B7843" t="s">
        <v>7530</v>
      </c>
      <c r="C7843" t="s">
        <v>3102</v>
      </c>
      <c r="D7843" t="s">
        <v>7531</v>
      </c>
      <c r="E7843" t="s">
        <v>3101</v>
      </c>
      <c r="F7843" s="4">
        <v>3.3903124999999998</v>
      </c>
      <c r="G7843" s="4">
        <v>3.375</v>
      </c>
      <c r="H7843" s="4">
        <v>0.28035098249711299</v>
      </c>
      <c r="I7843" s="4">
        <v>3.95</v>
      </c>
      <c r="J7843" s="4">
        <v>2.68</v>
      </c>
      <c r="K7843" s="4">
        <v>3.2374999999999998</v>
      </c>
      <c r="L7843" s="4">
        <v>3.5</v>
      </c>
      <c r="M7843" s="4">
        <v>32</v>
      </c>
    </row>
    <row r="7844" spans="1:13" x14ac:dyDescent="0.2">
      <c r="A7844" s="3">
        <v>42401</v>
      </c>
      <c r="B7844" t="s">
        <v>9708</v>
      </c>
      <c r="C7844" t="s">
        <v>3078</v>
      </c>
      <c r="D7844" t="s">
        <v>9709</v>
      </c>
      <c r="E7844" t="s">
        <v>3077</v>
      </c>
      <c r="F7844" s="4">
        <v>3.4929999999999999</v>
      </c>
      <c r="G7844" s="4">
        <v>3.4</v>
      </c>
      <c r="H7844" s="4">
        <v>0.42962814715470699</v>
      </c>
      <c r="I7844" s="4">
        <v>4.8</v>
      </c>
      <c r="J7844" s="4">
        <v>2.7</v>
      </c>
      <c r="K7844" s="4">
        <v>3.2425000000000002</v>
      </c>
      <c r="L7844" s="4">
        <v>3.6150000000000002</v>
      </c>
      <c r="M7844" s="4">
        <v>30</v>
      </c>
    </row>
    <row r="7845" spans="1:13" x14ac:dyDescent="0.2">
      <c r="A7845" s="3">
        <v>42401</v>
      </c>
      <c r="B7845" t="s">
        <v>3100</v>
      </c>
      <c r="C7845" t="s">
        <v>3105</v>
      </c>
      <c r="D7845" t="s">
        <v>11</v>
      </c>
      <c r="E7845" t="s">
        <v>3104</v>
      </c>
      <c r="F7845" s="4">
        <v>3.3025000000000002</v>
      </c>
      <c r="G7845" s="4">
        <v>3.3</v>
      </c>
      <c r="H7845" s="4">
        <v>0.25760685224306601</v>
      </c>
      <c r="I7845" s="4">
        <v>3.88</v>
      </c>
      <c r="J7845" s="4">
        <v>2.85</v>
      </c>
      <c r="K7845" s="4">
        <v>3</v>
      </c>
      <c r="L7845" s="4">
        <v>3.5</v>
      </c>
      <c r="M7845" s="4">
        <v>32</v>
      </c>
    </row>
    <row r="7846" spans="1:13" x14ac:dyDescent="0.2">
      <c r="A7846" s="3">
        <v>42401</v>
      </c>
      <c r="B7846" t="s">
        <v>7954</v>
      </c>
      <c r="C7846" t="s">
        <v>3147</v>
      </c>
      <c r="D7846" t="s">
        <v>7955</v>
      </c>
      <c r="E7846" t="s">
        <v>3146</v>
      </c>
      <c r="F7846" s="4">
        <v>0.39345945945945898</v>
      </c>
      <c r="G7846" s="4">
        <v>0.4</v>
      </c>
      <c r="H7846" s="4">
        <v>0.14480841645939499</v>
      </c>
      <c r="I7846" s="4">
        <v>0.67</v>
      </c>
      <c r="J7846" s="4">
        <v>-0.09</v>
      </c>
      <c r="K7846" s="4">
        <v>0.33</v>
      </c>
      <c r="L7846" s="4">
        <v>0.45</v>
      </c>
      <c r="M7846" s="4">
        <v>37</v>
      </c>
    </row>
    <row r="7847" spans="1:13" x14ac:dyDescent="0.2">
      <c r="A7847" s="3">
        <v>42401</v>
      </c>
      <c r="B7847" t="s">
        <v>7858</v>
      </c>
      <c r="C7847" t="s">
        <v>3114</v>
      </c>
      <c r="D7847" t="s">
        <v>7859</v>
      </c>
      <c r="E7847" t="s">
        <v>3113</v>
      </c>
      <c r="F7847" s="4">
        <v>0.47221621621621601</v>
      </c>
      <c r="G7847" s="4">
        <v>0.5</v>
      </c>
      <c r="H7847" s="4">
        <v>9.4036380411204906E-2</v>
      </c>
      <c r="I7847" s="4">
        <v>0.61</v>
      </c>
      <c r="J7847" s="4">
        <v>0.24</v>
      </c>
      <c r="K7847" s="4">
        <v>0.44</v>
      </c>
      <c r="L7847" s="4">
        <v>0.53</v>
      </c>
      <c r="M7847" s="4">
        <v>37</v>
      </c>
    </row>
    <row r="7848" spans="1:13" x14ac:dyDescent="0.2">
      <c r="A7848" s="3">
        <v>42401</v>
      </c>
      <c r="B7848" t="s">
        <v>7962</v>
      </c>
      <c r="C7848" t="s">
        <v>3150</v>
      </c>
      <c r="D7848" t="s">
        <v>7963</v>
      </c>
      <c r="E7848" t="s">
        <v>3149</v>
      </c>
      <c r="F7848" s="4">
        <v>0.29254054054054102</v>
      </c>
      <c r="G7848" s="4">
        <v>0.28999999999999998</v>
      </c>
      <c r="H7848" s="4">
        <v>7.11565545487923E-2</v>
      </c>
      <c r="I7848" s="4">
        <v>0.44400000000000001</v>
      </c>
      <c r="J7848" s="4">
        <v>0.16</v>
      </c>
      <c r="K7848" s="4">
        <v>0.25</v>
      </c>
      <c r="L7848" s="4">
        <v>0.34</v>
      </c>
      <c r="M7848" s="4">
        <v>37</v>
      </c>
    </row>
    <row r="7849" spans="1:13" x14ac:dyDescent="0.2">
      <c r="A7849" s="3">
        <v>42401</v>
      </c>
      <c r="B7849" t="s">
        <v>7868</v>
      </c>
      <c r="C7849" t="s">
        <v>3117</v>
      </c>
      <c r="D7849" t="s">
        <v>7869</v>
      </c>
      <c r="E7849" t="s">
        <v>3116</v>
      </c>
      <c r="F7849" s="4">
        <v>0.31208108108108101</v>
      </c>
      <c r="G7849" s="4">
        <v>0.33</v>
      </c>
      <c r="H7849" s="4">
        <v>0.11652714952566499</v>
      </c>
      <c r="I7849" s="4">
        <v>0.52</v>
      </c>
      <c r="J7849" s="4">
        <v>0.01</v>
      </c>
      <c r="K7849" s="4">
        <v>0.26</v>
      </c>
      <c r="L7849" s="4">
        <v>0.38</v>
      </c>
      <c r="M7849" s="4">
        <v>37</v>
      </c>
    </row>
    <row r="7850" spans="1:13" x14ac:dyDescent="0.2">
      <c r="A7850" s="3">
        <v>42401</v>
      </c>
      <c r="B7850" t="s">
        <v>7876</v>
      </c>
      <c r="C7850" t="s">
        <v>3120</v>
      </c>
      <c r="D7850" t="s">
        <v>7877</v>
      </c>
      <c r="E7850" t="s">
        <v>3119</v>
      </c>
      <c r="F7850" s="4">
        <v>-0.10324324324324299</v>
      </c>
      <c r="G7850" s="4">
        <v>-0.15</v>
      </c>
      <c r="H7850" s="4">
        <v>0.16136662972619001</v>
      </c>
      <c r="I7850" s="4">
        <v>0.5</v>
      </c>
      <c r="J7850" s="4">
        <v>-0.44</v>
      </c>
      <c r="K7850" s="4">
        <v>-0.19</v>
      </c>
      <c r="L7850" s="4">
        <v>-0.05</v>
      </c>
      <c r="M7850" s="4">
        <v>37</v>
      </c>
    </row>
    <row r="7851" spans="1:13" x14ac:dyDescent="0.2">
      <c r="A7851" s="3">
        <v>42401</v>
      </c>
      <c r="B7851" t="s">
        <v>7884</v>
      </c>
      <c r="C7851" t="s">
        <v>3123</v>
      </c>
      <c r="D7851" t="s">
        <v>7885</v>
      </c>
      <c r="E7851" t="s">
        <v>3122</v>
      </c>
      <c r="F7851" s="4">
        <v>-0.32829729729729701</v>
      </c>
      <c r="G7851" s="4">
        <v>-0.36</v>
      </c>
      <c r="H7851" s="4">
        <v>0.14601956962926099</v>
      </c>
      <c r="I7851" s="4">
        <v>0.06</v>
      </c>
      <c r="J7851" s="4">
        <v>-0.5</v>
      </c>
      <c r="K7851" s="4">
        <v>-0.43</v>
      </c>
      <c r="L7851" s="4">
        <v>-0.3</v>
      </c>
      <c r="M7851" s="4">
        <v>37</v>
      </c>
    </row>
    <row r="7852" spans="1:13" x14ac:dyDescent="0.2">
      <c r="A7852" s="3">
        <v>42401</v>
      </c>
      <c r="B7852" t="s">
        <v>7894</v>
      </c>
      <c r="C7852" t="s">
        <v>3126</v>
      </c>
      <c r="D7852" t="s">
        <v>7895</v>
      </c>
      <c r="E7852" t="s">
        <v>3125</v>
      </c>
      <c r="F7852" s="4">
        <v>0.14948648648648599</v>
      </c>
      <c r="G7852" s="4">
        <v>0.15</v>
      </c>
      <c r="H7852" s="4">
        <v>8.9279717001499698E-2</v>
      </c>
      <c r="I7852" s="4">
        <v>0.34</v>
      </c>
      <c r="J7852" s="4">
        <v>-0.08</v>
      </c>
      <c r="K7852" s="4">
        <v>0.11</v>
      </c>
      <c r="L7852" s="4">
        <v>0.2</v>
      </c>
      <c r="M7852" s="4">
        <v>37</v>
      </c>
    </row>
    <row r="7853" spans="1:13" x14ac:dyDescent="0.2">
      <c r="A7853" s="3">
        <v>42401</v>
      </c>
      <c r="B7853" t="s">
        <v>7902</v>
      </c>
      <c r="C7853" t="s">
        <v>3129</v>
      </c>
      <c r="D7853" t="s">
        <v>7903</v>
      </c>
      <c r="E7853" t="s">
        <v>3128</v>
      </c>
      <c r="F7853" s="4">
        <v>0.23916216216216199</v>
      </c>
      <c r="G7853" s="4">
        <v>0.24</v>
      </c>
      <c r="H7853" s="4">
        <v>8.1280554430494201E-2</v>
      </c>
      <c r="I7853" s="4">
        <v>0.44</v>
      </c>
      <c r="J7853" s="4">
        <v>5.8999999999999997E-2</v>
      </c>
      <c r="K7853" s="4">
        <v>0.19</v>
      </c>
      <c r="L7853" s="4">
        <v>0.27</v>
      </c>
      <c r="M7853" s="4">
        <v>37</v>
      </c>
    </row>
    <row r="7854" spans="1:13" x14ac:dyDescent="0.2">
      <c r="A7854" s="3">
        <v>42401</v>
      </c>
      <c r="B7854" t="s">
        <v>7910</v>
      </c>
      <c r="C7854" t="s">
        <v>3132</v>
      </c>
      <c r="D7854" t="s">
        <v>7911</v>
      </c>
      <c r="E7854" t="s">
        <v>3131</v>
      </c>
      <c r="F7854" s="4">
        <v>0.26181081081081098</v>
      </c>
      <c r="G7854" s="4">
        <v>0.25</v>
      </c>
      <c r="H7854" s="4">
        <v>6.6988323127508104E-2</v>
      </c>
      <c r="I7854" s="4">
        <v>0.48</v>
      </c>
      <c r="J7854" s="4">
        <v>0.13</v>
      </c>
      <c r="K7854" s="4">
        <v>0.22</v>
      </c>
      <c r="L7854" s="4">
        <v>0.3</v>
      </c>
      <c r="M7854" s="4">
        <v>37</v>
      </c>
    </row>
    <row r="7855" spans="1:13" x14ac:dyDescent="0.2">
      <c r="A7855" s="3">
        <v>42401</v>
      </c>
      <c r="B7855" t="s">
        <v>7920</v>
      </c>
      <c r="C7855" t="s">
        <v>3135</v>
      </c>
      <c r="D7855" t="s">
        <v>7921</v>
      </c>
      <c r="E7855" t="s">
        <v>3134</v>
      </c>
      <c r="F7855" s="4">
        <v>0.38418918918918898</v>
      </c>
      <c r="G7855" s="4">
        <v>0.38</v>
      </c>
      <c r="H7855" s="4">
        <v>7.2624543539524702E-2</v>
      </c>
      <c r="I7855" s="4">
        <v>0.64</v>
      </c>
      <c r="J7855" s="4">
        <v>0.26</v>
      </c>
      <c r="K7855" s="4">
        <v>0.34</v>
      </c>
      <c r="L7855" s="4">
        <v>0.43</v>
      </c>
      <c r="M7855" s="4">
        <v>37</v>
      </c>
    </row>
    <row r="7856" spans="1:13" x14ac:dyDescent="0.2">
      <c r="A7856" s="3">
        <v>42401</v>
      </c>
      <c r="B7856" t="s">
        <v>7928</v>
      </c>
      <c r="C7856" t="s">
        <v>3138</v>
      </c>
      <c r="D7856" t="s">
        <v>7929</v>
      </c>
      <c r="E7856" t="s">
        <v>3137</v>
      </c>
      <c r="F7856" s="4">
        <v>0.47797297297297298</v>
      </c>
      <c r="G7856" s="4">
        <v>0.49</v>
      </c>
      <c r="H7856" s="4">
        <v>7.6734204486253302E-2</v>
      </c>
      <c r="I7856" s="4">
        <v>0.62</v>
      </c>
      <c r="J7856" s="4">
        <v>0.25</v>
      </c>
      <c r="K7856" s="4">
        <v>0.45</v>
      </c>
      <c r="L7856" s="4">
        <v>0.53</v>
      </c>
      <c r="M7856" s="4">
        <v>37</v>
      </c>
    </row>
    <row r="7857" spans="1:13" x14ac:dyDescent="0.2">
      <c r="A7857" s="3">
        <v>42401</v>
      </c>
      <c r="B7857" t="s">
        <v>7936</v>
      </c>
      <c r="C7857" t="s">
        <v>3141</v>
      </c>
      <c r="D7857" t="s">
        <v>7937</v>
      </c>
      <c r="E7857" t="s">
        <v>3140</v>
      </c>
      <c r="F7857" s="4">
        <v>0.63116216216216203</v>
      </c>
      <c r="G7857" s="4">
        <v>0.61</v>
      </c>
      <c r="H7857" s="4">
        <v>9.9135012738944803E-2</v>
      </c>
      <c r="I7857" s="4">
        <v>0.85</v>
      </c>
      <c r="J7857" s="4">
        <v>0.37</v>
      </c>
      <c r="K7857" s="4">
        <v>0.57999999999999996</v>
      </c>
      <c r="L7857" s="4">
        <v>0.69</v>
      </c>
      <c r="M7857" s="4">
        <v>37</v>
      </c>
    </row>
    <row r="7858" spans="1:13" x14ac:dyDescent="0.2">
      <c r="A7858" s="3">
        <v>42401</v>
      </c>
      <c r="B7858" t="s">
        <v>7946</v>
      </c>
      <c r="C7858" t="s">
        <v>3144</v>
      </c>
      <c r="D7858" t="s">
        <v>7947</v>
      </c>
      <c r="E7858" t="s">
        <v>3143</v>
      </c>
      <c r="F7858" s="4">
        <v>0.43651351351351397</v>
      </c>
      <c r="G7858" s="4">
        <v>0.44</v>
      </c>
      <c r="H7858" s="4">
        <v>8.5054107491650294E-2</v>
      </c>
      <c r="I7858" s="4">
        <v>0.59</v>
      </c>
      <c r="J7858" s="4">
        <v>0.25</v>
      </c>
      <c r="K7858" s="4">
        <v>0.38</v>
      </c>
      <c r="L7858" s="4">
        <v>0.5</v>
      </c>
      <c r="M7858" s="4">
        <v>37</v>
      </c>
    </row>
    <row r="7859" spans="1:13" x14ac:dyDescent="0.2">
      <c r="A7859" s="3">
        <v>42401</v>
      </c>
      <c r="B7859" t="s">
        <v>7964</v>
      </c>
      <c r="C7859" t="s">
        <v>3096</v>
      </c>
      <c r="D7859" t="s">
        <v>7965</v>
      </c>
      <c r="E7859" t="s">
        <v>3095</v>
      </c>
      <c r="F7859" s="4">
        <v>3.10363636363636</v>
      </c>
      <c r="G7859" s="4">
        <v>3.05</v>
      </c>
      <c r="H7859" s="4">
        <v>0.40457399031124502</v>
      </c>
      <c r="I7859" s="4">
        <v>3.9</v>
      </c>
      <c r="J7859" s="4">
        <v>2.08</v>
      </c>
      <c r="K7859" s="4">
        <v>2.92</v>
      </c>
      <c r="L7859" s="4">
        <v>3.4</v>
      </c>
      <c r="M7859" s="4">
        <v>33</v>
      </c>
    </row>
    <row r="7860" spans="1:13" x14ac:dyDescent="0.2">
      <c r="A7860" s="3">
        <v>42401</v>
      </c>
      <c r="B7860" t="s">
        <v>9640</v>
      </c>
      <c r="C7860" t="s">
        <v>3087</v>
      </c>
      <c r="D7860" t="s">
        <v>9641</v>
      </c>
      <c r="E7860" t="s">
        <v>3086</v>
      </c>
      <c r="F7860" s="4">
        <v>3.0473529411764702</v>
      </c>
      <c r="G7860" s="4">
        <v>3.01</v>
      </c>
      <c r="H7860" s="4">
        <v>0.35318729535070797</v>
      </c>
      <c r="I7860" s="4">
        <v>3.82</v>
      </c>
      <c r="J7860" s="4">
        <v>2.36</v>
      </c>
      <c r="K7860" s="4">
        <v>2.8</v>
      </c>
      <c r="L7860" s="4">
        <v>3.2825000000000002</v>
      </c>
      <c r="M7860" s="4">
        <v>34</v>
      </c>
    </row>
    <row r="7861" spans="1:13" x14ac:dyDescent="0.2">
      <c r="A7861" s="3">
        <v>42401</v>
      </c>
      <c r="B7861" t="s">
        <v>9676</v>
      </c>
      <c r="C7861" t="s">
        <v>3090</v>
      </c>
      <c r="D7861" t="s">
        <v>9677</v>
      </c>
      <c r="E7861" t="s">
        <v>3089</v>
      </c>
      <c r="F7861" s="4">
        <v>3.1335294117647101</v>
      </c>
      <c r="G7861" s="4">
        <v>3.15</v>
      </c>
      <c r="H7861" s="4">
        <v>0.36804053097731998</v>
      </c>
      <c r="I7861" s="4">
        <v>3.9</v>
      </c>
      <c r="J7861" s="4">
        <v>2.0299999999999998</v>
      </c>
      <c r="K7861" s="4">
        <v>3</v>
      </c>
      <c r="L7861" s="4">
        <v>3.3075000000000001</v>
      </c>
      <c r="M7861" s="4">
        <v>34</v>
      </c>
    </row>
    <row r="7862" spans="1:13" x14ac:dyDescent="0.2">
      <c r="A7862" s="3">
        <v>42401</v>
      </c>
      <c r="B7862" t="s">
        <v>9885</v>
      </c>
      <c r="C7862" t="s">
        <v>3108</v>
      </c>
      <c r="D7862" t="s">
        <v>9886</v>
      </c>
      <c r="E7862" t="s">
        <v>3107</v>
      </c>
      <c r="F7862" s="4">
        <v>3.1510344827586199</v>
      </c>
      <c r="G7862" s="4">
        <v>3.1</v>
      </c>
      <c r="H7862" s="4">
        <v>0.269236285332979</v>
      </c>
      <c r="I7862" s="4">
        <v>3.8</v>
      </c>
      <c r="J7862" s="4">
        <v>2.58</v>
      </c>
      <c r="K7862" s="4">
        <v>3</v>
      </c>
      <c r="L7862" s="4">
        <v>3.29</v>
      </c>
      <c r="M7862" s="4">
        <v>29</v>
      </c>
    </row>
    <row r="7863" spans="1:13" x14ac:dyDescent="0.2">
      <c r="A7863" s="3">
        <v>42401</v>
      </c>
      <c r="B7863" t="s">
        <v>9710</v>
      </c>
      <c r="C7863" t="s">
        <v>3093</v>
      </c>
      <c r="D7863" t="s">
        <v>9711</v>
      </c>
      <c r="E7863" t="s">
        <v>3092</v>
      </c>
      <c r="F7863" s="4">
        <v>3.2334615384615399</v>
      </c>
      <c r="G7863" s="4">
        <v>3.1949999999999998</v>
      </c>
      <c r="H7863" s="4">
        <v>0.31909800761135798</v>
      </c>
      <c r="I7863" s="4">
        <v>3.91</v>
      </c>
      <c r="J7863" s="4">
        <v>2.58</v>
      </c>
      <c r="K7863" s="4">
        <v>3.1</v>
      </c>
      <c r="L7863" s="4">
        <v>3.3</v>
      </c>
      <c r="M7863" s="4">
        <v>26</v>
      </c>
    </row>
    <row r="7864" spans="1:13" x14ac:dyDescent="0.2">
      <c r="A7864" s="3">
        <v>42401</v>
      </c>
      <c r="B7864" t="s">
        <v>3106</v>
      </c>
      <c r="C7864" t="s">
        <v>3111</v>
      </c>
      <c r="D7864" t="s">
        <v>13</v>
      </c>
      <c r="E7864" t="s">
        <v>3110</v>
      </c>
      <c r="F7864" s="4">
        <v>3.07275862068966</v>
      </c>
      <c r="G7864" s="4">
        <v>3</v>
      </c>
      <c r="H7864" s="4">
        <v>0.30373739305671099</v>
      </c>
      <c r="I7864" s="4">
        <v>3.61</v>
      </c>
      <c r="J7864" s="4">
        <v>2.5</v>
      </c>
      <c r="K7864" s="4">
        <v>2.96</v>
      </c>
      <c r="L7864" s="4">
        <v>3.3</v>
      </c>
      <c r="M7864" s="4">
        <v>29</v>
      </c>
    </row>
    <row r="7865" spans="1:13" x14ac:dyDescent="0.2">
      <c r="A7865" s="3">
        <v>42401</v>
      </c>
      <c r="B7865" t="s">
        <v>7966</v>
      </c>
      <c r="C7865" t="s">
        <v>3153</v>
      </c>
      <c r="D7865" t="s">
        <v>7967</v>
      </c>
      <c r="E7865" t="s">
        <v>3152</v>
      </c>
      <c r="F7865" s="4">
        <v>0.34294117647058803</v>
      </c>
      <c r="G7865" s="4">
        <v>0.35</v>
      </c>
      <c r="H7865" s="4">
        <v>5.69704554885598E-2</v>
      </c>
      <c r="I7865" s="4">
        <v>0.46</v>
      </c>
      <c r="J7865" s="4">
        <v>0.19</v>
      </c>
      <c r="K7865" s="4">
        <v>0.33</v>
      </c>
      <c r="L7865" s="4">
        <v>0.37</v>
      </c>
      <c r="M7865" s="4">
        <v>34</v>
      </c>
    </row>
    <row r="7866" spans="1:13" x14ac:dyDescent="0.2">
      <c r="A7866" s="3">
        <v>42401</v>
      </c>
      <c r="B7866" t="s">
        <v>10231</v>
      </c>
      <c r="C7866" t="s">
        <v>4324</v>
      </c>
      <c r="D7866" t="s">
        <v>10232</v>
      </c>
      <c r="E7866" t="s">
        <v>4323</v>
      </c>
      <c r="F7866" s="4">
        <v>2.1863636363636401</v>
      </c>
      <c r="G7866" s="4">
        <v>2.2000000000000002</v>
      </c>
      <c r="H7866" s="4">
        <v>0.34307267981633799</v>
      </c>
      <c r="I7866" s="4">
        <v>2.7</v>
      </c>
      <c r="J7866" s="4">
        <v>1.1000000000000001</v>
      </c>
      <c r="K7866" s="4">
        <v>2</v>
      </c>
      <c r="L7866" s="4">
        <v>2.4</v>
      </c>
      <c r="M7866" s="4">
        <v>33</v>
      </c>
    </row>
    <row r="7867" spans="1:13" x14ac:dyDescent="0.2">
      <c r="A7867" s="3">
        <v>42401</v>
      </c>
      <c r="B7867" t="s">
        <v>10255</v>
      </c>
      <c r="C7867" t="s">
        <v>4327</v>
      </c>
      <c r="D7867" t="s">
        <v>10256</v>
      </c>
      <c r="E7867" t="s">
        <v>4326</v>
      </c>
      <c r="F7867" s="4">
        <v>2.3528125000000002</v>
      </c>
      <c r="G7867" s="4">
        <v>2.4</v>
      </c>
      <c r="H7867" s="4">
        <v>0.33431909014033001</v>
      </c>
      <c r="I7867" s="4">
        <v>3</v>
      </c>
      <c r="J7867" s="4">
        <v>1.5</v>
      </c>
      <c r="K7867" s="4">
        <v>2.1</v>
      </c>
      <c r="L7867" s="4">
        <v>2.5</v>
      </c>
      <c r="M7867" s="4">
        <v>32</v>
      </c>
    </row>
    <row r="7868" spans="1:13" x14ac:dyDescent="0.2">
      <c r="A7868" s="3">
        <v>42401</v>
      </c>
      <c r="B7868" t="s">
        <v>9712</v>
      </c>
      <c r="C7868" t="s">
        <v>3939</v>
      </c>
      <c r="D7868" t="s">
        <v>9713</v>
      </c>
      <c r="E7868" t="s">
        <v>3947</v>
      </c>
      <c r="F7868" s="4">
        <v>18.212352941176501</v>
      </c>
      <c r="G7868" s="4">
        <v>18.184999999999999</v>
      </c>
      <c r="H7868" s="4">
        <v>0.24134796737226499</v>
      </c>
      <c r="I7868" s="4">
        <v>18.75</v>
      </c>
      <c r="J7868" s="4">
        <v>17.75</v>
      </c>
      <c r="K7868" s="4">
        <v>18.015000000000001</v>
      </c>
      <c r="L7868" s="4">
        <v>18.3</v>
      </c>
      <c r="M7868" s="4">
        <v>34</v>
      </c>
    </row>
    <row r="7869" spans="1:13" x14ac:dyDescent="0.2">
      <c r="A7869" s="3">
        <v>42401</v>
      </c>
      <c r="B7869" t="s">
        <v>9716</v>
      </c>
      <c r="C7869" t="s">
        <v>3942</v>
      </c>
      <c r="D7869" t="s">
        <v>9717</v>
      </c>
      <c r="E7869" t="s">
        <v>3949</v>
      </c>
      <c r="F7869" s="4">
        <v>18.122352941176501</v>
      </c>
      <c r="G7869" s="4">
        <v>18.13</v>
      </c>
      <c r="H7869" s="4">
        <v>0.469913330651963</v>
      </c>
      <c r="I7869" s="4">
        <v>19</v>
      </c>
      <c r="J7869" s="4">
        <v>16.059999999999999</v>
      </c>
      <c r="K7869" s="4">
        <v>18</v>
      </c>
      <c r="L7869" s="4">
        <v>18.297499999999999</v>
      </c>
      <c r="M7869" s="4">
        <v>34</v>
      </c>
    </row>
    <row r="7870" spans="1:13" x14ac:dyDescent="0.2">
      <c r="A7870" s="3">
        <v>42401</v>
      </c>
      <c r="B7870" t="s">
        <v>9718</v>
      </c>
      <c r="C7870" t="s">
        <v>3952</v>
      </c>
      <c r="D7870" t="s">
        <v>9719</v>
      </c>
      <c r="E7870" t="s">
        <v>3951</v>
      </c>
      <c r="F7870" s="4">
        <v>18.117058823529401</v>
      </c>
      <c r="G7870" s="4">
        <v>18.07</v>
      </c>
      <c r="H7870" s="4">
        <v>0.33971047754838202</v>
      </c>
      <c r="I7870" s="4">
        <v>18.8</v>
      </c>
      <c r="J7870" s="4">
        <v>17.55</v>
      </c>
      <c r="K7870" s="4">
        <v>17.914999999999999</v>
      </c>
      <c r="L7870" s="4">
        <v>18.372499999999999</v>
      </c>
      <c r="M7870" s="4">
        <v>34</v>
      </c>
    </row>
    <row r="7871" spans="1:13" x14ac:dyDescent="0.2">
      <c r="A7871" s="3">
        <v>42401</v>
      </c>
      <c r="B7871" t="s">
        <v>9680</v>
      </c>
      <c r="C7871" t="s">
        <v>3936</v>
      </c>
      <c r="D7871" t="s">
        <v>9681</v>
      </c>
      <c r="E7871" t="s">
        <v>3935</v>
      </c>
      <c r="F7871" s="4">
        <v>17.887777777777799</v>
      </c>
      <c r="G7871" s="4">
        <v>17.79</v>
      </c>
      <c r="H7871" s="4">
        <v>0.74275206827085605</v>
      </c>
      <c r="I7871" s="4">
        <v>19.8</v>
      </c>
      <c r="J7871" s="4">
        <v>16.8</v>
      </c>
      <c r="K7871" s="4">
        <v>17.274999999999999</v>
      </c>
      <c r="L7871" s="4">
        <v>18.364999999999998</v>
      </c>
      <c r="M7871" s="4">
        <v>36</v>
      </c>
    </row>
    <row r="7872" spans="1:13" x14ac:dyDescent="0.2">
      <c r="A7872" s="3">
        <v>42401</v>
      </c>
      <c r="B7872" t="s">
        <v>9714</v>
      </c>
      <c r="C7872" t="s">
        <v>3939</v>
      </c>
      <c r="D7872" t="s">
        <v>9715</v>
      </c>
      <c r="E7872" t="s">
        <v>3938</v>
      </c>
      <c r="F7872" s="4">
        <v>17.43</v>
      </c>
      <c r="G7872" s="4">
        <v>17.45</v>
      </c>
      <c r="H7872" s="4">
        <v>1.10997554670619</v>
      </c>
      <c r="I7872" s="4">
        <v>21.16</v>
      </c>
      <c r="J7872" s="4">
        <v>15.08</v>
      </c>
      <c r="K7872" s="4">
        <v>16.8</v>
      </c>
      <c r="L7872" s="4">
        <v>17.925000000000001</v>
      </c>
      <c r="M7872" s="4">
        <v>36</v>
      </c>
    </row>
    <row r="7873" spans="1:13" x14ac:dyDescent="0.2">
      <c r="A7873" s="3">
        <v>42401</v>
      </c>
      <c r="B7873" t="s">
        <v>9720</v>
      </c>
      <c r="C7873" t="s">
        <v>3942</v>
      </c>
      <c r="D7873" t="s">
        <v>9721</v>
      </c>
      <c r="E7873" t="s">
        <v>3941</v>
      </c>
      <c r="F7873" s="4">
        <v>17.270666666666699</v>
      </c>
      <c r="G7873" s="4">
        <v>17.184999999999999</v>
      </c>
      <c r="H7873" s="4">
        <v>1.55098174322462</v>
      </c>
      <c r="I7873" s="4">
        <v>22.12</v>
      </c>
      <c r="J7873" s="4">
        <v>14.49</v>
      </c>
      <c r="K7873" s="4">
        <v>16.5</v>
      </c>
      <c r="L7873" s="4">
        <v>17.97</v>
      </c>
      <c r="M7873" s="4">
        <v>30</v>
      </c>
    </row>
    <row r="7874" spans="1:13" x14ac:dyDescent="0.2">
      <c r="A7874" s="3">
        <v>42401</v>
      </c>
      <c r="B7874" t="s">
        <v>10201</v>
      </c>
      <c r="C7874" t="s">
        <v>3579</v>
      </c>
      <c r="D7874" t="s">
        <v>10202</v>
      </c>
      <c r="E7874" t="s">
        <v>3578</v>
      </c>
      <c r="F7874" s="4">
        <v>2.4470270270270298</v>
      </c>
      <c r="G7874" s="4">
        <v>2.4900000000000002</v>
      </c>
      <c r="H7874" s="4">
        <v>0.30513079950212302</v>
      </c>
      <c r="I7874" s="4">
        <v>3.2</v>
      </c>
      <c r="J7874" s="4">
        <v>1.7</v>
      </c>
      <c r="K7874" s="4">
        <v>2.2999999999999998</v>
      </c>
      <c r="L7874" s="4">
        <v>2.6</v>
      </c>
      <c r="M7874" s="4">
        <v>37</v>
      </c>
    </row>
    <row r="7875" spans="1:13" x14ac:dyDescent="0.2">
      <c r="A7875" s="3">
        <v>42401</v>
      </c>
      <c r="B7875" t="s">
        <v>10233</v>
      </c>
      <c r="C7875" t="s">
        <v>3582</v>
      </c>
      <c r="D7875" t="s">
        <v>10234</v>
      </c>
      <c r="E7875" t="s">
        <v>3581</v>
      </c>
      <c r="F7875" s="4">
        <v>2.97540540540541</v>
      </c>
      <c r="G7875" s="4">
        <v>3</v>
      </c>
      <c r="H7875" s="4">
        <v>0.38480582834141902</v>
      </c>
      <c r="I7875" s="4">
        <v>4</v>
      </c>
      <c r="J7875" s="4">
        <v>2.2000000000000002</v>
      </c>
      <c r="K7875" s="4">
        <v>2.63</v>
      </c>
      <c r="L7875" s="4">
        <v>3.2</v>
      </c>
      <c r="M7875" s="4">
        <v>37</v>
      </c>
    </row>
    <row r="7876" spans="1:13" x14ac:dyDescent="0.2">
      <c r="A7876" s="3">
        <v>42401</v>
      </c>
      <c r="B7876" t="s">
        <v>10257</v>
      </c>
      <c r="C7876" t="s">
        <v>3585</v>
      </c>
      <c r="D7876" t="s">
        <v>10258</v>
      </c>
      <c r="E7876" t="s">
        <v>3584</v>
      </c>
      <c r="F7876" s="4">
        <v>3.2738461538461499</v>
      </c>
      <c r="G7876" s="4">
        <v>3.25</v>
      </c>
      <c r="H7876" s="4">
        <v>0.37527671841537902</v>
      </c>
      <c r="I7876" s="4">
        <v>4</v>
      </c>
      <c r="J7876" s="4">
        <v>2.6</v>
      </c>
      <c r="K7876" s="4">
        <v>3</v>
      </c>
      <c r="L7876" s="4">
        <v>3.5</v>
      </c>
      <c r="M7876" s="4">
        <v>26</v>
      </c>
    </row>
    <row r="7877" spans="1:13" x14ac:dyDescent="0.2">
      <c r="A7877" s="3">
        <v>42401</v>
      </c>
      <c r="B7877" t="s">
        <v>10235</v>
      </c>
      <c r="C7877" t="s">
        <v>3594</v>
      </c>
      <c r="D7877" t="s">
        <v>10236</v>
      </c>
      <c r="E7877" t="s">
        <v>3593</v>
      </c>
      <c r="F7877" s="4">
        <v>2.2311111111111099</v>
      </c>
      <c r="G7877" s="4">
        <v>2.27</v>
      </c>
      <c r="H7877" s="4">
        <v>0.41335407014034298</v>
      </c>
      <c r="I7877" s="4">
        <v>2.93</v>
      </c>
      <c r="J7877" s="4">
        <v>1.1299999999999999</v>
      </c>
      <c r="K7877" s="4">
        <v>2.0750000000000002</v>
      </c>
      <c r="L7877" s="4">
        <v>2.5099999999999998</v>
      </c>
      <c r="M7877" s="4">
        <v>36</v>
      </c>
    </row>
    <row r="7878" spans="1:13" x14ac:dyDescent="0.2">
      <c r="A7878" s="3">
        <v>42401</v>
      </c>
      <c r="B7878" t="s">
        <v>10259</v>
      </c>
      <c r="C7878" t="s">
        <v>3606</v>
      </c>
      <c r="D7878" t="s">
        <v>10260</v>
      </c>
      <c r="E7878" t="s">
        <v>3605</v>
      </c>
      <c r="F7878" s="4">
        <v>2.83387096774194</v>
      </c>
      <c r="G7878" s="4">
        <v>2.8</v>
      </c>
      <c r="H7878" s="4">
        <v>0.60103620201201902</v>
      </c>
      <c r="I7878" s="4">
        <v>4.0999999999999996</v>
      </c>
      <c r="J7878" s="4">
        <v>1.4</v>
      </c>
      <c r="K7878" s="4">
        <v>2.5499999999999998</v>
      </c>
      <c r="L7878" s="4">
        <v>3.2</v>
      </c>
      <c r="M7878" s="4">
        <v>31</v>
      </c>
    </row>
    <row r="7879" spans="1:13" x14ac:dyDescent="0.2">
      <c r="A7879" s="3">
        <v>42401</v>
      </c>
      <c r="B7879" t="s">
        <v>10237</v>
      </c>
      <c r="C7879" t="s">
        <v>3597</v>
      </c>
      <c r="D7879" t="s">
        <v>10238</v>
      </c>
      <c r="E7879" t="s">
        <v>3596</v>
      </c>
      <c r="F7879" s="4">
        <v>2.6313888888888899</v>
      </c>
      <c r="G7879" s="4">
        <v>2.5499999999999998</v>
      </c>
      <c r="H7879" s="4">
        <v>0.499240295865501</v>
      </c>
      <c r="I7879" s="4">
        <v>4.0999999999999996</v>
      </c>
      <c r="J7879" s="4">
        <v>1.7</v>
      </c>
      <c r="K7879" s="4">
        <v>2.33</v>
      </c>
      <c r="L7879" s="4">
        <v>2.855</v>
      </c>
      <c r="M7879" s="4">
        <v>36</v>
      </c>
    </row>
    <row r="7880" spans="1:13" x14ac:dyDescent="0.2">
      <c r="A7880" s="3">
        <v>42401</v>
      </c>
      <c r="B7880" t="s">
        <v>10261</v>
      </c>
      <c r="C7880" t="s">
        <v>3609</v>
      </c>
      <c r="D7880" t="s">
        <v>10262</v>
      </c>
      <c r="E7880" t="s">
        <v>3608</v>
      </c>
      <c r="F7880" s="4">
        <v>2.7370967741935499</v>
      </c>
      <c r="G7880" s="4">
        <v>2.7</v>
      </c>
      <c r="H7880" s="4">
        <v>0.52831299781087504</v>
      </c>
      <c r="I7880" s="4">
        <v>4</v>
      </c>
      <c r="J7880" s="4">
        <v>1.77</v>
      </c>
      <c r="K7880" s="4">
        <v>2.41</v>
      </c>
      <c r="L7880" s="4">
        <v>3.15</v>
      </c>
      <c r="M7880" s="4">
        <v>31</v>
      </c>
    </row>
    <row r="7881" spans="1:13" x14ac:dyDescent="0.2">
      <c r="A7881" s="3">
        <v>42401</v>
      </c>
      <c r="B7881" t="s">
        <v>10239</v>
      </c>
      <c r="C7881" t="s">
        <v>3600</v>
      </c>
      <c r="D7881" t="s">
        <v>10240</v>
      </c>
      <c r="E7881" t="s">
        <v>3599</v>
      </c>
      <c r="F7881" s="4">
        <v>2.41916666666667</v>
      </c>
      <c r="G7881" s="4">
        <v>2.37</v>
      </c>
      <c r="H7881" s="4">
        <v>0.46031278185909302</v>
      </c>
      <c r="I7881" s="4">
        <v>3.5</v>
      </c>
      <c r="J7881" s="4">
        <v>1.3</v>
      </c>
      <c r="K7881" s="4">
        <v>2.1949999999999998</v>
      </c>
      <c r="L7881" s="4">
        <v>2.7850000000000001</v>
      </c>
      <c r="M7881" s="4">
        <v>36</v>
      </c>
    </row>
    <row r="7882" spans="1:13" x14ac:dyDescent="0.2">
      <c r="A7882" s="3">
        <v>42401</v>
      </c>
      <c r="B7882" t="s">
        <v>10263</v>
      </c>
      <c r="C7882" t="s">
        <v>3612</v>
      </c>
      <c r="D7882" t="s">
        <v>10264</v>
      </c>
      <c r="E7882" t="s">
        <v>3611</v>
      </c>
      <c r="F7882" s="4">
        <v>3.02322580645161</v>
      </c>
      <c r="G7882" s="4">
        <v>3</v>
      </c>
      <c r="H7882" s="4">
        <v>0.42781138442678401</v>
      </c>
      <c r="I7882" s="4">
        <v>4.2</v>
      </c>
      <c r="J7882" s="4">
        <v>2</v>
      </c>
      <c r="K7882" s="4">
        <v>2.83</v>
      </c>
      <c r="L7882" s="4">
        <v>3.25</v>
      </c>
      <c r="M7882" s="4">
        <v>31</v>
      </c>
    </row>
    <row r="7883" spans="1:13" x14ac:dyDescent="0.2">
      <c r="A7883" s="3">
        <v>42401</v>
      </c>
      <c r="B7883" t="s">
        <v>10241</v>
      </c>
      <c r="C7883" t="s">
        <v>3603</v>
      </c>
      <c r="D7883" t="s">
        <v>10242</v>
      </c>
      <c r="E7883" t="s">
        <v>3602</v>
      </c>
      <c r="F7883" s="4">
        <v>2.5019444444444399</v>
      </c>
      <c r="G7883" s="4">
        <v>2.5</v>
      </c>
      <c r="H7883" s="4">
        <v>0.47108276157589202</v>
      </c>
      <c r="I7883" s="4">
        <v>3.3</v>
      </c>
      <c r="J7883" s="4">
        <v>1.3</v>
      </c>
      <c r="K7883" s="4">
        <v>2.2000000000000002</v>
      </c>
      <c r="L7883" s="4">
        <v>2.82</v>
      </c>
      <c r="M7883" s="4">
        <v>36</v>
      </c>
    </row>
    <row r="7884" spans="1:13" x14ac:dyDescent="0.2">
      <c r="A7884" s="3">
        <v>42401</v>
      </c>
      <c r="B7884" t="s">
        <v>10265</v>
      </c>
      <c r="C7884" t="s">
        <v>3615</v>
      </c>
      <c r="D7884" t="s">
        <v>10266</v>
      </c>
      <c r="E7884" t="s">
        <v>3614</v>
      </c>
      <c r="F7884" s="4">
        <v>3.2309677419354799</v>
      </c>
      <c r="G7884" s="4">
        <v>3.2</v>
      </c>
      <c r="H7884" s="4">
        <v>0.538630082330534</v>
      </c>
      <c r="I7884" s="4">
        <v>4.3</v>
      </c>
      <c r="J7884" s="4">
        <v>2</v>
      </c>
      <c r="K7884" s="4">
        <v>2.9</v>
      </c>
      <c r="L7884" s="4">
        <v>3.61</v>
      </c>
      <c r="M7884" s="4">
        <v>31</v>
      </c>
    </row>
    <row r="7885" spans="1:13" x14ac:dyDescent="0.2">
      <c r="A7885" s="3">
        <v>42401</v>
      </c>
      <c r="B7885" t="s">
        <v>10243</v>
      </c>
      <c r="C7885" t="s">
        <v>3870</v>
      </c>
      <c r="D7885" t="s">
        <v>10244</v>
      </c>
      <c r="E7885" t="s">
        <v>3869</v>
      </c>
      <c r="F7885" s="4">
        <v>0.566818181818182</v>
      </c>
      <c r="G7885" s="4">
        <v>0.51</v>
      </c>
      <c r="H7885" s="4">
        <v>0.30024412866288802</v>
      </c>
      <c r="I7885" s="4">
        <v>1.58</v>
      </c>
      <c r="J7885" s="4">
        <v>0.3</v>
      </c>
      <c r="K7885" s="4">
        <v>0.39250000000000002</v>
      </c>
      <c r="L7885" s="4">
        <v>0.67500000000000004</v>
      </c>
      <c r="M7885" s="4">
        <v>22</v>
      </c>
    </row>
    <row r="7886" spans="1:13" x14ac:dyDescent="0.2">
      <c r="A7886" s="3">
        <v>42401</v>
      </c>
      <c r="B7886" t="s">
        <v>10267</v>
      </c>
      <c r="C7886" t="s">
        <v>3882</v>
      </c>
      <c r="D7886" t="s">
        <v>10268</v>
      </c>
      <c r="E7886" t="s">
        <v>3881</v>
      </c>
      <c r="F7886" s="4">
        <v>0.80666666666666698</v>
      </c>
      <c r="G7886" s="4">
        <v>0.8</v>
      </c>
      <c r="H7886" s="4">
        <v>0.204623039356017</v>
      </c>
      <c r="I7886" s="4">
        <v>1.27</v>
      </c>
      <c r="J7886" s="4">
        <v>0.3</v>
      </c>
      <c r="K7886" s="4">
        <v>0.71250000000000002</v>
      </c>
      <c r="L7886" s="4">
        <v>0.90249999999999997</v>
      </c>
      <c r="M7886" s="4">
        <v>18</v>
      </c>
    </row>
    <row r="7887" spans="1:13" x14ac:dyDescent="0.2">
      <c r="A7887" s="3">
        <v>42401</v>
      </c>
      <c r="B7887" t="s">
        <v>10245</v>
      </c>
      <c r="C7887" t="s">
        <v>3873</v>
      </c>
      <c r="D7887" t="s">
        <v>10246</v>
      </c>
      <c r="E7887" t="s">
        <v>3872</v>
      </c>
      <c r="F7887" s="4">
        <v>0.44318181818181801</v>
      </c>
      <c r="G7887" s="4">
        <v>0.52500000000000002</v>
      </c>
      <c r="H7887" s="4">
        <v>0.36048097979857002</v>
      </c>
      <c r="I7887" s="4">
        <v>0.7</v>
      </c>
      <c r="J7887" s="4">
        <v>-0.98</v>
      </c>
      <c r="K7887" s="4">
        <v>0.4</v>
      </c>
      <c r="L7887" s="4">
        <v>0.62250000000000005</v>
      </c>
      <c r="M7887" s="4">
        <v>22</v>
      </c>
    </row>
    <row r="7888" spans="1:13" x14ac:dyDescent="0.2">
      <c r="A7888" s="3">
        <v>42401</v>
      </c>
      <c r="B7888" t="s">
        <v>10269</v>
      </c>
      <c r="C7888" t="s">
        <v>3885</v>
      </c>
      <c r="D7888" t="s">
        <v>10270</v>
      </c>
      <c r="E7888" t="s">
        <v>3884</v>
      </c>
      <c r="F7888" s="4">
        <v>0.724444444444444</v>
      </c>
      <c r="G7888" s="4">
        <v>0.72499999999999998</v>
      </c>
      <c r="H7888" s="4">
        <v>0.25793802771943303</v>
      </c>
      <c r="I7888" s="4">
        <v>1.1000000000000001</v>
      </c>
      <c r="J7888" s="4">
        <v>0.04</v>
      </c>
      <c r="K7888" s="4">
        <v>0.61499999999999999</v>
      </c>
      <c r="L7888" s="4">
        <v>0.89</v>
      </c>
      <c r="M7888" s="4">
        <v>18</v>
      </c>
    </row>
    <row r="7889" spans="1:13" x14ac:dyDescent="0.2">
      <c r="A7889" s="3">
        <v>42401</v>
      </c>
      <c r="B7889" t="s">
        <v>10247</v>
      </c>
      <c r="C7889" t="s">
        <v>3876</v>
      </c>
      <c r="D7889" t="s">
        <v>10248</v>
      </c>
      <c r="E7889" t="s">
        <v>3875</v>
      </c>
      <c r="F7889" s="4">
        <v>0.67545454545454497</v>
      </c>
      <c r="G7889" s="4">
        <v>0.64500000000000002</v>
      </c>
      <c r="H7889" s="4">
        <v>0.25442235737202001</v>
      </c>
      <c r="I7889" s="4">
        <v>1.3</v>
      </c>
      <c r="J7889" s="4">
        <v>0.2</v>
      </c>
      <c r="K7889" s="4">
        <v>0.56000000000000005</v>
      </c>
      <c r="L7889" s="4">
        <v>0.70750000000000002</v>
      </c>
      <c r="M7889" s="4">
        <v>22</v>
      </c>
    </row>
    <row r="7890" spans="1:13" x14ac:dyDescent="0.2">
      <c r="A7890" s="3">
        <v>42401</v>
      </c>
      <c r="B7890" t="s">
        <v>10271</v>
      </c>
      <c r="C7890" t="s">
        <v>3888</v>
      </c>
      <c r="D7890" t="s">
        <v>10272</v>
      </c>
      <c r="E7890" t="s">
        <v>3887</v>
      </c>
      <c r="F7890" s="4">
        <v>0.77666666666666695</v>
      </c>
      <c r="G7890" s="4">
        <v>0.77500000000000002</v>
      </c>
      <c r="H7890" s="4">
        <v>0.207052138929532</v>
      </c>
      <c r="I7890" s="4">
        <v>1.1000000000000001</v>
      </c>
      <c r="J7890" s="4">
        <v>0.43</v>
      </c>
      <c r="K7890" s="4">
        <v>0.61499999999999999</v>
      </c>
      <c r="L7890" s="4">
        <v>1</v>
      </c>
      <c r="M7890" s="4">
        <v>18</v>
      </c>
    </row>
    <row r="7891" spans="1:13" x14ac:dyDescent="0.2">
      <c r="A7891" s="3">
        <v>42401</v>
      </c>
      <c r="B7891" t="s">
        <v>10249</v>
      </c>
      <c r="C7891" t="s">
        <v>3879</v>
      </c>
      <c r="D7891" t="s">
        <v>10250</v>
      </c>
      <c r="E7891" t="s">
        <v>3878</v>
      </c>
      <c r="F7891" s="4">
        <v>0.67363636363636403</v>
      </c>
      <c r="G7891" s="4">
        <v>0.68500000000000005</v>
      </c>
      <c r="H7891" s="4">
        <v>0.189775442601825</v>
      </c>
      <c r="I7891" s="4">
        <v>1.07</v>
      </c>
      <c r="J7891" s="4">
        <v>0.2</v>
      </c>
      <c r="K7891" s="4">
        <v>0.6</v>
      </c>
      <c r="L7891" s="4">
        <v>0.77500000000000002</v>
      </c>
      <c r="M7891" s="4">
        <v>22</v>
      </c>
    </row>
    <row r="7892" spans="1:13" x14ac:dyDescent="0.2">
      <c r="A7892" s="3">
        <v>42401</v>
      </c>
      <c r="B7892" t="s">
        <v>10273</v>
      </c>
      <c r="C7892" t="s">
        <v>3891</v>
      </c>
      <c r="D7892" t="s">
        <v>10274</v>
      </c>
      <c r="E7892" t="s">
        <v>3890</v>
      </c>
      <c r="F7892" s="4">
        <v>0.77944444444444405</v>
      </c>
      <c r="G7892" s="4">
        <v>0.77500000000000002</v>
      </c>
      <c r="H7892" s="4">
        <v>0.20862215274121601</v>
      </c>
      <c r="I7892" s="4">
        <v>1</v>
      </c>
      <c r="J7892" s="4">
        <v>0.33</v>
      </c>
      <c r="K7892" s="4">
        <v>0.7</v>
      </c>
      <c r="L7892" s="4">
        <v>0.98499999999999999</v>
      </c>
      <c r="M7892" s="4">
        <v>18</v>
      </c>
    </row>
    <row r="7893" spans="1:13" x14ac:dyDescent="0.2">
      <c r="A7893" s="3">
        <v>42430</v>
      </c>
      <c r="B7893" t="s">
        <v>9646</v>
      </c>
      <c r="C7893" t="s">
        <v>3927</v>
      </c>
      <c r="D7893" t="s">
        <v>9647</v>
      </c>
      <c r="E7893" t="s">
        <v>3926</v>
      </c>
      <c r="F7893" s="4">
        <v>6.5208333333333304</v>
      </c>
      <c r="G7893" s="4">
        <v>6.5</v>
      </c>
      <c r="H7893" s="4">
        <v>0.337083613245795</v>
      </c>
      <c r="I7893" s="4">
        <v>7.45</v>
      </c>
      <c r="J7893" s="4">
        <v>5.9</v>
      </c>
      <c r="K7893" s="4">
        <v>6.3</v>
      </c>
      <c r="L7893" s="4">
        <v>6.7249999999999996</v>
      </c>
      <c r="M7893" s="4">
        <v>24</v>
      </c>
    </row>
    <row r="7894" spans="1:13" x14ac:dyDescent="0.2">
      <c r="A7894" s="3">
        <v>42430</v>
      </c>
      <c r="B7894" t="s">
        <v>9670</v>
      </c>
      <c r="C7894" t="s">
        <v>3930</v>
      </c>
      <c r="D7894" t="s">
        <v>9671</v>
      </c>
      <c r="E7894" t="s">
        <v>3929</v>
      </c>
      <c r="F7894" s="4">
        <v>6.9891304347826102</v>
      </c>
      <c r="G7894" s="4">
        <v>6.82</v>
      </c>
      <c r="H7894" s="4">
        <v>0.62596044780276505</v>
      </c>
      <c r="I7894" s="4">
        <v>8.5</v>
      </c>
      <c r="J7894" s="4">
        <v>6.06</v>
      </c>
      <c r="K7894" s="4">
        <v>6.55</v>
      </c>
      <c r="L7894" s="4">
        <v>7.2350000000000003</v>
      </c>
      <c r="M7894" s="4">
        <v>23</v>
      </c>
    </row>
    <row r="7895" spans="1:13" x14ac:dyDescent="0.2">
      <c r="A7895" s="3">
        <v>42430</v>
      </c>
      <c r="B7895" t="s">
        <v>9704</v>
      </c>
      <c r="C7895" t="s">
        <v>3933</v>
      </c>
      <c r="D7895" t="s">
        <v>9705</v>
      </c>
      <c r="E7895" t="s">
        <v>3932</v>
      </c>
      <c r="F7895" s="4">
        <v>7.2495238095238097</v>
      </c>
      <c r="G7895" s="4">
        <v>7</v>
      </c>
      <c r="H7895" s="4">
        <v>0.76063444696172</v>
      </c>
      <c r="I7895" s="4">
        <v>8.9499999999999993</v>
      </c>
      <c r="J7895" s="4">
        <v>5.9</v>
      </c>
      <c r="K7895" s="4">
        <v>6.73</v>
      </c>
      <c r="L7895" s="4">
        <v>7.7</v>
      </c>
      <c r="M7895" s="4">
        <v>21</v>
      </c>
    </row>
    <row r="7896" spans="1:13" x14ac:dyDescent="0.2">
      <c r="A7896" s="3">
        <v>42430</v>
      </c>
      <c r="B7896" t="s">
        <v>9636</v>
      </c>
      <c r="C7896" t="s">
        <v>3918</v>
      </c>
      <c r="D7896" t="s">
        <v>9637</v>
      </c>
      <c r="E7896" t="s">
        <v>3917</v>
      </c>
      <c r="F7896" s="4">
        <v>4.1213333333333297</v>
      </c>
      <c r="G7896" s="4">
        <v>4.0999999999999996</v>
      </c>
      <c r="H7896" s="4">
        <v>0.243320894029396</v>
      </c>
      <c r="I7896" s="4">
        <v>4.75</v>
      </c>
      <c r="J7896" s="4">
        <v>3.7</v>
      </c>
      <c r="K7896" s="4">
        <v>3.9375</v>
      </c>
      <c r="L7896" s="4">
        <v>4.25</v>
      </c>
      <c r="M7896" s="4">
        <v>30</v>
      </c>
    </row>
    <row r="7897" spans="1:13" x14ac:dyDescent="0.2">
      <c r="A7897" s="3">
        <v>42430</v>
      </c>
      <c r="B7897" t="s">
        <v>9672</v>
      </c>
      <c r="C7897" t="s">
        <v>3921</v>
      </c>
      <c r="D7897" t="s">
        <v>9673</v>
      </c>
      <c r="E7897" t="s">
        <v>3920</v>
      </c>
      <c r="F7897" s="4">
        <v>4.8103333333333298</v>
      </c>
      <c r="G7897" s="4">
        <v>4.665</v>
      </c>
      <c r="H7897" s="4">
        <v>0.50542220884662603</v>
      </c>
      <c r="I7897" s="4">
        <v>5.91</v>
      </c>
      <c r="J7897" s="4">
        <v>3.8</v>
      </c>
      <c r="K7897" s="4">
        <v>4.5</v>
      </c>
      <c r="L7897" s="4">
        <v>5.1875</v>
      </c>
      <c r="M7897" s="4">
        <v>30</v>
      </c>
    </row>
    <row r="7898" spans="1:13" x14ac:dyDescent="0.2">
      <c r="A7898" s="3">
        <v>42430</v>
      </c>
      <c r="B7898" t="s">
        <v>9706</v>
      </c>
      <c r="C7898" t="s">
        <v>3924</v>
      </c>
      <c r="D7898" t="s">
        <v>9707</v>
      </c>
      <c r="E7898" t="s">
        <v>3923</v>
      </c>
      <c r="F7898" s="4">
        <v>5.3339999999999996</v>
      </c>
      <c r="G7898" s="4">
        <v>5.5</v>
      </c>
      <c r="H7898" s="4">
        <v>0.69756122789807296</v>
      </c>
      <c r="I7898" s="4">
        <v>6.54</v>
      </c>
      <c r="J7898" s="4">
        <v>3.8</v>
      </c>
      <c r="K7898" s="4">
        <v>4.8</v>
      </c>
      <c r="L7898" s="4">
        <v>5.75</v>
      </c>
      <c r="M7898" s="4">
        <v>25</v>
      </c>
    </row>
    <row r="7899" spans="1:13" x14ac:dyDescent="0.2">
      <c r="A7899" s="3">
        <v>42430</v>
      </c>
      <c r="B7899" t="s">
        <v>10227</v>
      </c>
      <c r="C7899" t="s">
        <v>3988</v>
      </c>
      <c r="D7899" t="s">
        <v>10228</v>
      </c>
      <c r="E7899" t="s">
        <v>3987</v>
      </c>
      <c r="F7899" s="4">
        <v>3.99</v>
      </c>
      <c r="G7899" s="4">
        <v>3.9249999999999998</v>
      </c>
      <c r="H7899" s="4">
        <v>0.310286028294602</v>
      </c>
      <c r="I7899" s="4">
        <v>4.7</v>
      </c>
      <c r="J7899" s="4">
        <v>3.59</v>
      </c>
      <c r="K7899" s="4">
        <v>3.7749999999999999</v>
      </c>
      <c r="L7899" s="4">
        <v>4.125</v>
      </c>
      <c r="M7899" s="4">
        <v>32</v>
      </c>
    </row>
    <row r="7900" spans="1:13" x14ac:dyDescent="0.2">
      <c r="A7900" s="3">
        <v>42430</v>
      </c>
      <c r="B7900" t="s">
        <v>10251</v>
      </c>
      <c r="C7900" t="s">
        <v>3991</v>
      </c>
      <c r="D7900" t="s">
        <v>10252</v>
      </c>
      <c r="E7900" t="s">
        <v>3990</v>
      </c>
      <c r="F7900" s="4">
        <v>3.88967741935484</v>
      </c>
      <c r="G7900" s="4">
        <v>3.8</v>
      </c>
      <c r="H7900" s="4">
        <v>0.32607242417360499</v>
      </c>
      <c r="I7900" s="4">
        <v>4.7</v>
      </c>
      <c r="J7900" s="4">
        <v>3.3</v>
      </c>
      <c r="K7900" s="4">
        <v>3.6850000000000001</v>
      </c>
      <c r="L7900" s="4">
        <v>4.0650000000000004</v>
      </c>
      <c r="M7900" s="4">
        <v>31</v>
      </c>
    </row>
    <row r="7901" spans="1:13" x14ac:dyDescent="0.2">
      <c r="A7901" s="3">
        <v>42430</v>
      </c>
      <c r="B7901" t="s">
        <v>10229</v>
      </c>
      <c r="C7901" t="s">
        <v>3994</v>
      </c>
      <c r="D7901" t="s">
        <v>10230</v>
      </c>
      <c r="E7901" t="s">
        <v>3993</v>
      </c>
      <c r="F7901" s="4">
        <v>4.2503124999999997</v>
      </c>
      <c r="G7901" s="4">
        <v>4.2050000000000001</v>
      </c>
      <c r="H7901" s="4">
        <v>0.20872090293638701</v>
      </c>
      <c r="I7901" s="4">
        <v>4.7</v>
      </c>
      <c r="J7901" s="4">
        <v>3.9</v>
      </c>
      <c r="K7901" s="4">
        <v>4.1074999999999999</v>
      </c>
      <c r="L7901" s="4">
        <v>4.4000000000000004</v>
      </c>
      <c r="M7901" s="4">
        <v>32</v>
      </c>
    </row>
    <row r="7902" spans="1:13" x14ac:dyDescent="0.2">
      <c r="A7902" s="3">
        <v>42430</v>
      </c>
      <c r="B7902" t="s">
        <v>10253</v>
      </c>
      <c r="C7902" t="s">
        <v>3997</v>
      </c>
      <c r="D7902" t="s">
        <v>10254</v>
      </c>
      <c r="E7902" t="s">
        <v>3996</v>
      </c>
      <c r="F7902" s="4">
        <v>4.1012500000000003</v>
      </c>
      <c r="G7902" s="4">
        <v>4.0999999999999996</v>
      </c>
      <c r="H7902" s="4">
        <v>0.27822884523819702</v>
      </c>
      <c r="I7902" s="4">
        <v>4.7</v>
      </c>
      <c r="J7902" s="4">
        <v>3.4</v>
      </c>
      <c r="K7902" s="4">
        <v>3.9</v>
      </c>
      <c r="L7902" s="4">
        <v>4.2625000000000002</v>
      </c>
      <c r="M7902" s="4">
        <v>32</v>
      </c>
    </row>
    <row r="7903" spans="1:13" x14ac:dyDescent="0.2">
      <c r="A7903" s="3">
        <v>42430</v>
      </c>
      <c r="B7903" t="s">
        <v>7864</v>
      </c>
      <c r="C7903" t="s">
        <v>3906</v>
      </c>
      <c r="D7903" t="s">
        <v>7865</v>
      </c>
      <c r="E7903" t="s">
        <v>3905</v>
      </c>
      <c r="F7903" s="4">
        <v>4.3409374999999999</v>
      </c>
      <c r="G7903" s="4">
        <v>4.25</v>
      </c>
      <c r="H7903" s="4">
        <v>0.24401691341433299</v>
      </c>
      <c r="I7903" s="4">
        <v>5</v>
      </c>
      <c r="J7903" s="4">
        <v>4</v>
      </c>
      <c r="K7903" s="4">
        <v>4.25</v>
      </c>
      <c r="L7903" s="4">
        <v>4.5</v>
      </c>
      <c r="M7903" s="4">
        <v>32</v>
      </c>
    </row>
    <row r="7904" spans="1:13" x14ac:dyDescent="0.2">
      <c r="A7904" s="3">
        <v>42430</v>
      </c>
      <c r="B7904" t="s">
        <v>7968</v>
      </c>
      <c r="C7904" t="s">
        <v>4436</v>
      </c>
      <c r="D7904" t="s">
        <v>7969</v>
      </c>
      <c r="E7904" t="s">
        <v>4435</v>
      </c>
      <c r="F7904" s="4">
        <v>4.9904000000000002</v>
      </c>
      <c r="G7904" s="4">
        <v>5</v>
      </c>
      <c r="H7904" s="4">
        <v>0.38576201644710101</v>
      </c>
      <c r="I7904" s="4">
        <v>6</v>
      </c>
      <c r="J7904" s="4">
        <v>4.5</v>
      </c>
      <c r="K7904" s="4">
        <v>4.75</v>
      </c>
      <c r="L7904" s="4">
        <v>5.25</v>
      </c>
      <c r="M7904" s="4">
        <v>25</v>
      </c>
    </row>
    <row r="7905" spans="1:13" x14ac:dyDescent="0.2">
      <c r="A7905" s="3">
        <v>42430</v>
      </c>
      <c r="B7905" t="s">
        <v>7784</v>
      </c>
      <c r="C7905" t="s">
        <v>3897</v>
      </c>
      <c r="D7905" t="s">
        <v>7785</v>
      </c>
      <c r="E7905" t="s">
        <v>3896</v>
      </c>
      <c r="F7905" s="4">
        <v>3.8665625000000001</v>
      </c>
      <c r="G7905" s="4">
        <v>3.75</v>
      </c>
      <c r="H7905" s="4">
        <v>0.12915630378131601</v>
      </c>
      <c r="I7905" s="4">
        <v>4.0999999999999996</v>
      </c>
      <c r="J7905" s="4">
        <v>3.75</v>
      </c>
      <c r="K7905" s="4">
        <v>3.75</v>
      </c>
      <c r="L7905" s="4">
        <v>4</v>
      </c>
      <c r="M7905" s="4">
        <v>32</v>
      </c>
    </row>
    <row r="7906" spans="1:13" x14ac:dyDescent="0.2">
      <c r="A7906" s="3">
        <v>42430</v>
      </c>
      <c r="B7906" t="s">
        <v>7890</v>
      </c>
      <c r="C7906" t="s">
        <v>3909</v>
      </c>
      <c r="D7906" t="s">
        <v>7891</v>
      </c>
      <c r="E7906" t="s">
        <v>3908</v>
      </c>
      <c r="F7906" s="4">
        <v>4.5496875000000001</v>
      </c>
      <c r="G7906" s="4">
        <v>4.5</v>
      </c>
      <c r="H7906" s="4">
        <v>0.26708080660741002</v>
      </c>
      <c r="I7906" s="4">
        <v>5.5</v>
      </c>
      <c r="J7906" s="4">
        <v>4.25</v>
      </c>
      <c r="K7906" s="4">
        <v>4.5</v>
      </c>
      <c r="L7906" s="4">
        <v>4.5049999999999999</v>
      </c>
      <c r="M7906" s="4">
        <v>32</v>
      </c>
    </row>
    <row r="7907" spans="1:13" x14ac:dyDescent="0.2">
      <c r="A7907" s="3">
        <v>42430</v>
      </c>
      <c r="B7907" t="s">
        <v>7810</v>
      </c>
      <c r="C7907" t="s">
        <v>3900</v>
      </c>
      <c r="D7907" t="s">
        <v>7811</v>
      </c>
      <c r="E7907" t="s">
        <v>3899</v>
      </c>
      <c r="F7907" s="4">
        <v>3.9881250000000001</v>
      </c>
      <c r="G7907" s="4">
        <v>4</v>
      </c>
      <c r="H7907" s="4">
        <v>0.15621402811734</v>
      </c>
      <c r="I7907" s="4">
        <v>4.5</v>
      </c>
      <c r="J7907" s="4">
        <v>3.75</v>
      </c>
      <c r="K7907" s="4">
        <v>4</v>
      </c>
      <c r="L7907" s="4">
        <v>4</v>
      </c>
      <c r="M7907" s="4">
        <v>32</v>
      </c>
    </row>
    <row r="7908" spans="1:13" x14ac:dyDescent="0.2">
      <c r="A7908" s="3">
        <v>42430</v>
      </c>
      <c r="B7908" t="s">
        <v>7916</v>
      </c>
      <c r="C7908" t="s">
        <v>3912</v>
      </c>
      <c r="D7908" t="s">
        <v>7917</v>
      </c>
      <c r="E7908" t="s">
        <v>3911</v>
      </c>
      <c r="F7908" s="4">
        <v>4.7034374999999997</v>
      </c>
      <c r="G7908" s="4">
        <v>4.6950000000000003</v>
      </c>
      <c r="H7908" s="4">
        <v>0.32922792746941498</v>
      </c>
      <c r="I7908" s="4">
        <v>5.75</v>
      </c>
      <c r="J7908" s="4">
        <v>4.25</v>
      </c>
      <c r="K7908" s="4">
        <v>4.5</v>
      </c>
      <c r="L7908" s="4">
        <v>4.7625000000000002</v>
      </c>
      <c r="M7908" s="4">
        <v>32</v>
      </c>
    </row>
    <row r="7909" spans="1:13" x14ac:dyDescent="0.2">
      <c r="A7909" s="3">
        <v>42430</v>
      </c>
      <c r="B7909" t="s">
        <v>7836</v>
      </c>
      <c r="C7909" t="s">
        <v>3903</v>
      </c>
      <c r="D7909" t="s">
        <v>7837</v>
      </c>
      <c r="E7909" t="s">
        <v>3902</v>
      </c>
      <c r="F7909" s="4">
        <v>4.1906060606060596</v>
      </c>
      <c r="G7909" s="4">
        <v>4.25</v>
      </c>
      <c r="H7909" s="4">
        <v>0.178744569741632</v>
      </c>
      <c r="I7909" s="4">
        <v>4.75</v>
      </c>
      <c r="J7909" s="4">
        <v>3.75</v>
      </c>
      <c r="K7909" s="4">
        <v>4</v>
      </c>
      <c r="L7909" s="4">
        <v>4.25</v>
      </c>
      <c r="M7909" s="4">
        <v>33</v>
      </c>
    </row>
    <row r="7910" spans="1:13" x14ac:dyDescent="0.2">
      <c r="A7910" s="3">
        <v>42430</v>
      </c>
      <c r="B7910" t="s">
        <v>7942</v>
      </c>
      <c r="C7910" t="s">
        <v>3915</v>
      </c>
      <c r="D7910" t="s">
        <v>7943</v>
      </c>
      <c r="E7910" t="s">
        <v>3914</v>
      </c>
      <c r="F7910" s="4">
        <v>4.86848484848485</v>
      </c>
      <c r="G7910" s="4">
        <v>4.75</v>
      </c>
      <c r="H7910" s="4">
        <v>0.31790447869722999</v>
      </c>
      <c r="I7910" s="4">
        <v>5.75</v>
      </c>
      <c r="J7910" s="4">
        <v>4.5</v>
      </c>
      <c r="K7910" s="4">
        <v>4.75</v>
      </c>
      <c r="L7910" s="4">
        <v>5</v>
      </c>
      <c r="M7910" s="4">
        <v>33</v>
      </c>
    </row>
    <row r="7911" spans="1:13" x14ac:dyDescent="0.2">
      <c r="A7911" s="3">
        <v>42430</v>
      </c>
      <c r="B7911" t="s">
        <v>7970</v>
      </c>
      <c r="C7911" t="s">
        <v>3081</v>
      </c>
      <c r="D7911" t="s">
        <v>7971</v>
      </c>
      <c r="E7911" t="s">
        <v>3080</v>
      </c>
      <c r="F7911" s="4">
        <v>3.2733333333333299</v>
      </c>
      <c r="G7911" s="4">
        <v>3.29</v>
      </c>
      <c r="H7911" s="4">
        <v>0.35760313197733601</v>
      </c>
      <c r="I7911" s="4">
        <v>3.97</v>
      </c>
      <c r="J7911" s="4">
        <v>2.2999999999999998</v>
      </c>
      <c r="K7911" s="4">
        <v>3.0975000000000001</v>
      </c>
      <c r="L7911" s="4">
        <v>3.5</v>
      </c>
      <c r="M7911" s="4">
        <v>36</v>
      </c>
    </row>
    <row r="7912" spans="1:13" x14ac:dyDescent="0.2">
      <c r="A7912" s="3">
        <v>42430</v>
      </c>
      <c r="B7912" t="s">
        <v>9638</v>
      </c>
      <c r="C7912" t="s">
        <v>3072</v>
      </c>
      <c r="D7912" t="s">
        <v>9639</v>
      </c>
      <c r="E7912" t="s">
        <v>3071</v>
      </c>
      <c r="F7912" s="4">
        <v>3.29555555555556</v>
      </c>
      <c r="G7912" s="4">
        <v>3.31</v>
      </c>
      <c r="H7912" s="4">
        <v>0.31497341787562599</v>
      </c>
      <c r="I7912" s="4">
        <v>3.87</v>
      </c>
      <c r="J7912" s="4">
        <v>2.69</v>
      </c>
      <c r="K7912" s="4">
        <v>3.0750000000000002</v>
      </c>
      <c r="L7912" s="4">
        <v>3.4674999999999998</v>
      </c>
      <c r="M7912" s="4">
        <v>36</v>
      </c>
    </row>
    <row r="7913" spans="1:13" x14ac:dyDescent="0.2">
      <c r="A7913" s="3">
        <v>42430</v>
      </c>
      <c r="B7913" t="s">
        <v>9674</v>
      </c>
      <c r="C7913" t="s">
        <v>3075</v>
      </c>
      <c r="D7913" t="s">
        <v>9675</v>
      </c>
      <c r="E7913" t="s">
        <v>3074</v>
      </c>
      <c r="F7913" s="4">
        <v>3.4102777777777802</v>
      </c>
      <c r="G7913" s="4">
        <v>3.375</v>
      </c>
      <c r="H7913" s="4">
        <v>0.28263541493906602</v>
      </c>
      <c r="I7913" s="4">
        <v>4.0999999999999996</v>
      </c>
      <c r="J7913" s="4">
        <v>3</v>
      </c>
      <c r="K7913" s="4">
        <v>3.2174999999999998</v>
      </c>
      <c r="L7913" s="4">
        <v>3.51</v>
      </c>
      <c r="M7913" s="4">
        <v>36</v>
      </c>
    </row>
    <row r="7914" spans="1:13" x14ac:dyDescent="0.2">
      <c r="A7914" s="3">
        <v>42430</v>
      </c>
      <c r="B7914" t="s">
        <v>7530</v>
      </c>
      <c r="C7914" t="s">
        <v>3102</v>
      </c>
      <c r="D7914" t="s">
        <v>7531</v>
      </c>
      <c r="E7914" t="s">
        <v>3101</v>
      </c>
      <c r="F7914" s="4">
        <v>3.3640625000000002</v>
      </c>
      <c r="G7914" s="4">
        <v>3.3</v>
      </c>
      <c r="H7914" s="4">
        <v>0.27838079483952199</v>
      </c>
      <c r="I7914" s="4">
        <v>3.95</v>
      </c>
      <c r="J7914" s="4">
        <v>2.6</v>
      </c>
      <c r="K7914" s="4">
        <v>3.2</v>
      </c>
      <c r="L7914" s="4">
        <v>3.4849999999999999</v>
      </c>
      <c r="M7914" s="4">
        <v>32</v>
      </c>
    </row>
    <row r="7915" spans="1:13" x14ac:dyDescent="0.2">
      <c r="A7915" s="3">
        <v>42430</v>
      </c>
      <c r="B7915" t="s">
        <v>9708</v>
      </c>
      <c r="C7915" t="s">
        <v>3078</v>
      </c>
      <c r="D7915" t="s">
        <v>9709</v>
      </c>
      <c r="E7915" t="s">
        <v>3077</v>
      </c>
      <c r="F7915" s="4">
        <v>3.5036666666666698</v>
      </c>
      <c r="G7915" s="4">
        <v>3.4</v>
      </c>
      <c r="H7915" s="4">
        <v>0.387088899468783</v>
      </c>
      <c r="I7915" s="4">
        <v>4.8</v>
      </c>
      <c r="J7915" s="4">
        <v>3</v>
      </c>
      <c r="K7915" s="4">
        <v>3.3</v>
      </c>
      <c r="L7915" s="4">
        <v>3.6</v>
      </c>
      <c r="M7915" s="4">
        <v>30</v>
      </c>
    </row>
    <row r="7916" spans="1:13" x14ac:dyDescent="0.2">
      <c r="A7916" s="3">
        <v>42430</v>
      </c>
      <c r="B7916" t="s">
        <v>3100</v>
      </c>
      <c r="C7916" t="s">
        <v>3105</v>
      </c>
      <c r="D7916" t="s">
        <v>11</v>
      </c>
      <c r="E7916" t="s">
        <v>3104</v>
      </c>
      <c r="F7916" s="4">
        <v>3.2634375000000002</v>
      </c>
      <c r="G7916" s="4">
        <v>3.3</v>
      </c>
      <c r="H7916" s="4">
        <v>0.25085157383754703</v>
      </c>
      <c r="I7916" s="4">
        <v>3.8</v>
      </c>
      <c r="J7916" s="4">
        <v>2.5099999999999998</v>
      </c>
      <c r="K7916" s="4">
        <v>3.0750000000000002</v>
      </c>
      <c r="L7916" s="4">
        <v>3.4275000000000002</v>
      </c>
      <c r="M7916" s="4">
        <v>32</v>
      </c>
    </row>
    <row r="7917" spans="1:13" x14ac:dyDescent="0.2">
      <c r="A7917" s="3">
        <v>42430</v>
      </c>
      <c r="B7917" t="s">
        <v>7954</v>
      </c>
      <c r="C7917" t="s">
        <v>3144</v>
      </c>
      <c r="D7917" t="s">
        <v>7955</v>
      </c>
      <c r="E7917" t="s">
        <v>3143</v>
      </c>
      <c r="F7917" s="4">
        <v>0.39663888888888899</v>
      </c>
      <c r="G7917" s="4">
        <v>0.4</v>
      </c>
      <c r="H7917" s="4">
        <v>0.120106417760674</v>
      </c>
      <c r="I7917" s="4">
        <v>0.62</v>
      </c>
      <c r="J7917" s="4">
        <v>-0.09</v>
      </c>
      <c r="K7917" s="4">
        <v>0.34499999999999997</v>
      </c>
      <c r="L7917" s="4">
        <v>0.44924999999999998</v>
      </c>
      <c r="M7917" s="4">
        <v>36</v>
      </c>
    </row>
    <row r="7918" spans="1:13" x14ac:dyDescent="0.2">
      <c r="A7918" s="3">
        <v>42430</v>
      </c>
      <c r="B7918" t="s">
        <v>7962</v>
      </c>
      <c r="C7918" t="s">
        <v>3147</v>
      </c>
      <c r="D7918" t="s">
        <v>7963</v>
      </c>
      <c r="E7918" t="s">
        <v>3146</v>
      </c>
      <c r="F7918" s="4">
        <v>0.29505555555555601</v>
      </c>
      <c r="G7918" s="4">
        <v>0.28999999999999998</v>
      </c>
      <c r="H7918" s="4">
        <v>7.0306246194547006E-2</v>
      </c>
      <c r="I7918" s="4">
        <v>0.45</v>
      </c>
      <c r="J7918" s="4">
        <v>0.19</v>
      </c>
      <c r="K7918" s="4">
        <v>0.25</v>
      </c>
      <c r="L7918" s="4">
        <v>0.35</v>
      </c>
      <c r="M7918" s="4">
        <v>36</v>
      </c>
    </row>
    <row r="7919" spans="1:13" x14ac:dyDescent="0.2">
      <c r="A7919" s="3">
        <v>42430</v>
      </c>
      <c r="B7919" t="s">
        <v>7868</v>
      </c>
      <c r="C7919" t="s">
        <v>3114</v>
      </c>
      <c r="D7919" t="s">
        <v>7869</v>
      </c>
      <c r="E7919" t="s">
        <v>3113</v>
      </c>
      <c r="F7919" s="4">
        <v>0.2155</v>
      </c>
      <c r="G7919" s="4">
        <v>0.19500000000000001</v>
      </c>
      <c r="H7919" s="4">
        <v>0.119636950813701</v>
      </c>
      <c r="I7919" s="4">
        <v>0.51</v>
      </c>
      <c r="J7919" s="4">
        <v>0.01</v>
      </c>
      <c r="K7919" s="4">
        <v>0.14000000000000001</v>
      </c>
      <c r="L7919" s="4">
        <v>0.28249999999999997</v>
      </c>
      <c r="M7919" s="4">
        <v>36</v>
      </c>
    </row>
    <row r="7920" spans="1:13" x14ac:dyDescent="0.2">
      <c r="A7920" s="3">
        <v>42430</v>
      </c>
      <c r="B7920" t="s">
        <v>7972</v>
      </c>
      <c r="C7920" t="s">
        <v>3150</v>
      </c>
      <c r="D7920" t="s">
        <v>7973</v>
      </c>
      <c r="E7920" t="s">
        <v>3149</v>
      </c>
      <c r="F7920" s="4">
        <v>0.319083333333333</v>
      </c>
      <c r="G7920" s="4">
        <v>0.315</v>
      </c>
      <c r="H7920" s="4">
        <v>8.0526614943667599E-2</v>
      </c>
      <c r="I7920" s="4">
        <v>0.45</v>
      </c>
      <c r="J7920" s="4">
        <v>0.06</v>
      </c>
      <c r="K7920" s="4">
        <v>0.28000000000000003</v>
      </c>
      <c r="L7920" s="4">
        <v>0.38</v>
      </c>
      <c r="M7920" s="4">
        <v>36</v>
      </c>
    </row>
    <row r="7921" spans="1:13" x14ac:dyDescent="0.2">
      <c r="A7921" s="3">
        <v>42430</v>
      </c>
      <c r="B7921" t="s">
        <v>7876</v>
      </c>
      <c r="C7921" t="s">
        <v>3117</v>
      </c>
      <c r="D7921" t="s">
        <v>7877</v>
      </c>
      <c r="E7921" t="s">
        <v>3116</v>
      </c>
      <c r="F7921" s="4">
        <v>-0.11025</v>
      </c>
      <c r="G7921" s="4">
        <v>-0.15</v>
      </c>
      <c r="H7921" s="4">
        <v>0.139162674593441</v>
      </c>
      <c r="I7921" s="4">
        <v>0.251</v>
      </c>
      <c r="J7921" s="4">
        <v>-0.45</v>
      </c>
      <c r="K7921" s="4">
        <v>-0.20250000000000001</v>
      </c>
      <c r="L7921" s="4">
        <v>-0.03</v>
      </c>
      <c r="M7921" s="4">
        <v>36</v>
      </c>
    </row>
    <row r="7922" spans="1:13" x14ac:dyDescent="0.2">
      <c r="A7922" s="3">
        <v>42430</v>
      </c>
      <c r="B7922" t="s">
        <v>7884</v>
      </c>
      <c r="C7922" t="s">
        <v>3120</v>
      </c>
      <c r="D7922" t="s">
        <v>7885</v>
      </c>
      <c r="E7922" t="s">
        <v>3119</v>
      </c>
      <c r="F7922" s="4">
        <v>-0.315388888888889</v>
      </c>
      <c r="G7922" s="4">
        <v>-0.36</v>
      </c>
      <c r="H7922" s="4">
        <v>0.14371703900925401</v>
      </c>
      <c r="I7922" s="4">
        <v>0.106</v>
      </c>
      <c r="J7922" s="4">
        <v>-0.5</v>
      </c>
      <c r="K7922" s="4">
        <v>-0.41</v>
      </c>
      <c r="L7922" s="4">
        <v>-0.26750000000000002</v>
      </c>
      <c r="M7922" s="4">
        <v>36</v>
      </c>
    </row>
    <row r="7923" spans="1:13" x14ac:dyDescent="0.2">
      <c r="A7923" s="3">
        <v>42430</v>
      </c>
      <c r="B7923" t="s">
        <v>7894</v>
      </c>
      <c r="C7923" t="s">
        <v>3123</v>
      </c>
      <c r="D7923" t="s">
        <v>7895</v>
      </c>
      <c r="E7923" t="s">
        <v>3122</v>
      </c>
      <c r="F7923" s="4">
        <v>0.17436111111111099</v>
      </c>
      <c r="G7923" s="4">
        <v>0.18</v>
      </c>
      <c r="H7923" s="4">
        <v>8.7600441217994499E-2</v>
      </c>
      <c r="I7923" s="4">
        <v>0.34</v>
      </c>
      <c r="J7923" s="4">
        <v>-0.05</v>
      </c>
      <c r="K7923" s="4">
        <v>0.12</v>
      </c>
      <c r="L7923" s="4">
        <v>0.2225</v>
      </c>
      <c r="M7923" s="4">
        <v>36</v>
      </c>
    </row>
    <row r="7924" spans="1:13" x14ac:dyDescent="0.2">
      <c r="A7924" s="3">
        <v>42430</v>
      </c>
      <c r="B7924" t="s">
        <v>7902</v>
      </c>
      <c r="C7924" t="s">
        <v>3126</v>
      </c>
      <c r="D7924" t="s">
        <v>7903</v>
      </c>
      <c r="E7924" t="s">
        <v>3125</v>
      </c>
      <c r="F7924" s="4">
        <v>0.25511111111111101</v>
      </c>
      <c r="G7924" s="4">
        <v>0.26500000000000001</v>
      </c>
      <c r="H7924" s="4">
        <v>7.5712908043770497E-2</v>
      </c>
      <c r="I7924" s="4">
        <v>0.39</v>
      </c>
      <c r="J7924" s="4">
        <v>7.3999999999999996E-2</v>
      </c>
      <c r="K7924" s="4">
        <v>0.215</v>
      </c>
      <c r="L7924" s="4">
        <v>0.3</v>
      </c>
      <c r="M7924" s="4">
        <v>36</v>
      </c>
    </row>
    <row r="7925" spans="1:13" x14ac:dyDescent="0.2">
      <c r="A7925" s="3">
        <v>42430</v>
      </c>
      <c r="B7925" t="s">
        <v>7910</v>
      </c>
      <c r="C7925" t="s">
        <v>3129</v>
      </c>
      <c r="D7925" t="s">
        <v>7911</v>
      </c>
      <c r="E7925" t="s">
        <v>3128</v>
      </c>
      <c r="F7925" s="4">
        <v>0.26908333333333301</v>
      </c>
      <c r="G7925" s="4">
        <v>0.28000000000000003</v>
      </c>
      <c r="H7925" s="4">
        <v>6.1014927915809501E-2</v>
      </c>
      <c r="I7925" s="4">
        <v>0.4</v>
      </c>
      <c r="J7925" s="4">
        <v>0.13</v>
      </c>
      <c r="K7925" s="4">
        <v>0.2475</v>
      </c>
      <c r="L7925" s="4">
        <v>0.3</v>
      </c>
      <c r="M7925" s="4">
        <v>36</v>
      </c>
    </row>
    <row r="7926" spans="1:13" x14ac:dyDescent="0.2">
      <c r="A7926" s="3">
        <v>42430</v>
      </c>
      <c r="B7926" t="s">
        <v>7920</v>
      </c>
      <c r="C7926" t="s">
        <v>3132</v>
      </c>
      <c r="D7926" t="s">
        <v>7921</v>
      </c>
      <c r="E7926" t="s">
        <v>3131</v>
      </c>
      <c r="F7926" s="4">
        <v>0.393472222222222</v>
      </c>
      <c r="G7926" s="4">
        <v>0.4</v>
      </c>
      <c r="H7926" s="4">
        <v>7.4735910707011202E-2</v>
      </c>
      <c r="I7926" s="4">
        <v>0.64</v>
      </c>
      <c r="J7926" s="4">
        <v>0.26</v>
      </c>
      <c r="K7926" s="4">
        <v>0.33750000000000002</v>
      </c>
      <c r="L7926" s="4">
        <v>0.43</v>
      </c>
      <c r="M7926" s="4">
        <v>36</v>
      </c>
    </row>
    <row r="7927" spans="1:13" x14ac:dyDescent="0.2">
      <c r="A7927" s="3">
        <v>42430</v>
      </c>
      <c r="B7927" t="s">
        <v>7928</v>
      </c>
      <c r="C7927" t="s">
        <v>3135</v>
      </c>
      <c r="D7927" t="s">
        <v>7929</v>
      </c>
      <c r="E7927" t="s">
        <v>3134</v>
      </c>
      <c r="F7927" s="4">
        <v>0.48569444444444398</v>
      </c>
      <c r="G7927" s="4">
        <v>0.49</v>
      </c>
      <c r="H7927" s="4">
        <v>7.7119135829644206E-2</v>
      </c>
      <c r="I7927" s="4">
        <v>0.62</v>
      </c>
      <c r="J7927" s="4">
        <v>0.25</v>
      </c>
      <c r="K7927" s="4">
        <v>0.45750000000000002</v>
      </c>
      <c r="L7927" s="4">
        <v>0.53249999999999997</v>
      </c>
      <c r="M7927" s="4">
        <v>36</v>
      </c>
    </row>
    <row r="7928" spans="1:13" x14ac:dyDescent="0.2">
      <c r="A7928" s="3">
        <v>42430</v>
      </c>
      <c r="B7928" t="s">
        <v>7936</v>
      </c>
      <c r="C7928" t="s">
        <v>3138</v>
      </c>
      <c r="D7928" t="s">
        <v>7937</v>
      </c>
      <c r="E7928" t="s">
        <v>3137</v>
      </c>
      <c r="F7928" s="4">
        <v>0.63813888888888903</v>
      </c>
      <c r="G7928" s="4">
        <v>0.64500000000000002</v>
      </c>
      <c r="H7928" s="4">
        <v>9.0358698775737406E-2</v>
      </c>
      <c r="I7928" s="4">
        <v>0.85</v>
      </c>
      <c r="J7928" s="4">
        <v>0.44</v>
      </c>
      <c r="K7928" s="4">
        <v>0.58750000000000002</v>
      </c>
      <c r="L7928" s="4">
        <v>0.6925</v>
      </c>
      <c r="M7928" s="4">
        <v>36</v>
      </c>
    </row>
    <row r="7929" spans="1:13" x14ac:dyDescent="0.2">
      <c r="A7929" s="3">
        <v>42430</v>
      </c>
      <c r="B7929" t="s">
        <v>7946</v>
      </c>
      <c r="C7929" t="s">
        <v>3141</v>
      </c>
      <c r="D7929" t="s">
        <v>7947</v>
      </c>
      <c r="E7929" t="s">
        <v>3140</v>
      </c>
      <c r="F7929" s="4">
        <v>0.422527777777778</v>
      </c>
      <c r="G7929" s="4">
        <v>0.44</v>
      </c>
      <c r="H7929" s="4">
        <v>8.6237375427565793E-2</v>
      </c>
      <c r="I7929" s="4">
        <v>0.57999999999999996</v>
      </c>
      <c r="J7929" s="4">
        <v>0.25</v>
      </c>
      <c r="K7929" s="4">
        <v>0.35499999999999998</v>
      </c>
      <c r="L7929" s="4">
        <v>0.49249999999999999</v>
      </c>
      <c r="M7929" s="4">
        <v>36</v>
      </c>
    </row>
    <row r="7930" spans="1:13" x14ac:dyDescent="0.2">
      <c r="A7930" s="3">
        <v>42430</v>
      </c>
      <c r="B7930" t="s">
        <v>7974</v>
      </c>
      <c r="C7930" t="s">
        <v>3096</v>
      </c>
      <c r="D7930" t="s">
        <v>7975</v>
      </c>
      <c r="E7930" t="s">
        <v>3095</v>
      </c>
      <c r="F7930" s="4">
        <v>3.1381250000000001</v>
      </c>
      <c r="G7930" s="4">
        <v>3.11</v>
      </c>
      <c r="H7930" s="4">
        <v>0.42144480754477398</v>
      </c>
      <c r="I7930" s="4">
        <v>4.01</v>
      </c>
      <c r="J7930" s="4">
        <v>2.12</v>
      </c>
      <c r="K7930" s="4">
        <v>2.93</v>
      </c>
      <c r="L7930" s="4">
        <v>3.4049999999999998</v>
      </c>
      <c r="M7930" s="4">
        <v>32</v>
      </c>
    </row>
    <row r="7931" spans="1:13" x14ac:dyDescent="0.2">
      <c r="A7931" s="3">
        <v>42430</v>
      </c>
      <c r="B7931" t="s">
        <v>9640</v>
      </c>
      <c r="C7931" t="s">
        <v>3087</v>
      </c>
      <c r="D7931" t="s">
        <v>9641</v>
      </c>
      <c r="E7931" t="s">
        <v>3086</v>
      </c>
      <c r="F7931" s="4">
        <v>3.1102941176470602</v>
      </c>
      <c r="G7931" s="4">
        <v>3.0649999999999999</v>
      </c>
      <c r="H7931" s="4">
        <v>0.35152900043405699</v>
      </c>
      <c r="I7931" s="4">
        <v>3.98</v>
      </c>
      <c r="J7931" s="4">
        <v>2.36</v>
      </c>
      <c r="K7931" s="4">
        <v>2.9075000000000002</v>
      </c>
      <c r="L7931" s="4">
        <v>3.3650000000000002</v>
      </c>
      <c r="M7931" s="4">
        <v>34</v>
      </c>
    </row>
    <row r="7932" spans="1:13" x14ac:dyDescent="0.2">
      <c r="A7932" s="3">
        <v>42430</v>
      </c>
      <c r="B7932" t="s">
        <v>9676</v>
      </c>
      <c r="C7932" t="s">
        <v>3090</v>
      </c>
      <c r="D7932" t="s">
        <v>9677</v>
      </c>
      <c r="E7932" t="s">
        <v>3089</v>
      </c>
      <c r="F7932" s="4">
        <v>3.2011764705882402</v>
      </c>
      <c r="G7932" s="4">
        <v>3.2250000000000001</v>
      </c>
      <c r="H7932" s="4">
        <v>0.39053781647397101</v>
      </c>
      <c r="I7932" s="4">
        <v>3.88</v>
      </c>
      <c r="J7932" s="4">
        <v>2.0299999999999998</v>
      </c>
      <c r="K7932" s="4">
        <v>3.01</v>
      </c>
      <c r="L7932" s="4">
        <v>3.4075000000000002</v>
      </c>
      <c r="M7932" s="4">
        <v>34</v>
      </c>
    </row>
    <row r="7933" spans="1:13" x14ac:dyDescent="0.2">
      <c r="A7933" s="3">
        <v>42430</v>
      </c>
      <c r="B7933" t="s">
        <v>9885</v>
      </c>
      <c r="C7933" t="s">
        <v>3108</v>
      </c>
      <c r="D7933" t="s">
        <v>9886</v>
      </c>
      <c r="E7933" t="s">
        <v>3107</v>
      </c>
      <c r="F7933" s="4">
        <v>3.1974999999999998</v>
      </c>
      <c r="G7933" s="4">
        <v>3.1949999999999998</v>
      </c>
      <c r="H7933" s="4">
        <v>0.28156474158478001</v>
      </c>
      <c r="I7933" s="4">
        <v>3.8</v>
      </c>
      <c r="J7933" s="4">
        <v>2.6</v>
      </c>
      <c r="K7933" s="4">
        <v>3</v>
      </c>
      <c r="L7933" s="4">
        <v>3.4</v>
      </c>
      <c r="M7933" s="4">
        <v>28</v>
      </c>
    </row>
    <row r="7934" spans="1:13" x14ac:dyDescent="0.2">
      <c r="A7934" s="3">
        <v>42430</v>
      </c>
      <c r="B7934" t="s">
        <v>9710</v>
      </c>
      <c r="C7934" t="s">
        <v>3093</v>
      </c>
      <c r="D7934" t="s">
        <v>9711</v>
      </c>
      <c r="E7934" t="s">
        <v>3092</v>
      </c>
      <c r="F7934" s="4">
        <v>3.24653846153846</v>
      </c>
      <c r="G7934" s="4">
        <v>3.1949999999999998</v>
      </c>
      <c r="H7934" s="4">
        <v>0.32297296862359598</v>
      </c>
      <c r="I7934" s="4">
        <v>3.87</v>
      </c>
      <c r="J7934" s="4">
        <v>2.64</v>
      </c>
      <c r="K7934" s="4">
        <v>3.0249999999999999</v>
      </c>
      <c r="L7934" s="4">
        <v>3.3</v>
      </c>
      <c r="M7934" s="4">
        <v>26</v>
      </c>
    </row>
    <row r="7935" spans="1:13" x14ac:dyDescent="0.2">
      <c r="A7935" s="3">
        <v>42430</v>
      </c>
      <c r="B7935" t="s">
        <v>3106</v>
      </c>
      <c r="C7935" t="s">
        <v>3111</v>
      </c>
      <c r="D7935" t="s">
        <v>13</v>
      </c>
      <c r="E7935" t="s">
        <v>3110</v>
      </c>
      <c r="F7935" s="4">
        <v>3.1042857142857101</v>
      </c>
      <c r="G7935" s="4">
        <v>3.17</v>
      </c>
      <c r="H7935" s="4">
        <v>0.324430310629304</v>
      </c>
      <c r="I7935" s="4">
        <v>3.75</v>
      </c>
      <c r="J7935" s="4">
        <v>2.5</v>
      </c>
      <c r="K7935" s="4">
        <v>3</v>
      </c>
      <c r="L7935" s="4">
        <v>3.3</v>
      </c>
      <c r="M7935" s="4">
        <v>28</v>
      </c>
    </row>
    <row r="7936" spans="1:13" x14ac:dyDescent="0.2">
      <c r="A7936" s="3">
        <v>42430</v>
      </c>
      <c r="B7936" t="s">
        <v>7976</v>
      </c>
      <c r="C7936" t="s">
        <v>3153</v>
      </c>
      <c r="D7936" t="s">
        <v>7977</v>
      </c>
      <c r="E7936" t="s">
        <v>3152</v>
      </c>
      <c r="F7936" s="4">
        <v>0.38258823529411801</v>
      </c>
      <c r="G7936" s="4">
        <v>0.40500000000000003</v>
      </c>
      <c r="H7936" s="4">
        <v>7.5798024139538803E-2</v>
      </c>
      <c r="I7936" s="4">
        <v>0.5</v>
      </c>
      <c r="J7936" s="4">
        <v>0.2</v>
      </c>
      <c r="K7936" s="4">
        <v>0.35</v>
      </c>
      <c r="L7936" s="4">
        <v>0.43</v>
      </c>
      <c r="M7936" s="4">
        <v>34</v>
      </c>
    </row>
    <row r="7937" spans="1:13" x14ac:dyDescent="0.2">
      <c r="A7937" s="3">
        <v>42430</v>
      </c>
      <c r="B7937" t="s">
        <v>10231</v>
      </c>
      <c r="C7937" t="s">
        <v>4324</v>
      </c>
      <c r="D7937" t="s">
        <v>10232</v>
      </c>
      <c r="E7937" t="s">
        <v>4323</v>
      </c>
      <c r="F7937" s="4">
        <v>2.1454545454545499</v>
      </c>
      <c r="G7937" s="4">
        <v>2.2000000000000002</v>
      </c>
      <c r="H7937" s="4">
        <v>0.31532811194344601</v>
      </c>
      <c r="I7937" s="4">
        <v>2.7</v>
      </c>
      <c r="J7937" s="4">
        <v>1.1000000000000001</v>
      </c>
      <c r="K7937" s="4">
        <v>2</v>
      </c>
      <c r="L7937" s="4">
        <v>2.2999999999999998</v>
      </c>
      <c r="M7937" s="4">
        <v>33</v>
      </c>
    </row>
    <row r="7938" spans="1:13" x14ac:dyDescent="0.2">
      <c r="A7938" s="3">
        <v>42430</v>
      </c>
      <c r="B7938" t="s">
        <v>10255</v>
      </c>
      <c r="C7938" t="s">
        <v>4327</v>
      </c>
      <c r="D7938" t="s">
        <v>10256</v>
      </c>
      <c r="E7938" t="s">
        <v>4326</v>
      </c>
      <c r="F7938" s="4">
        <v>2.3090625</v>
      </c>
      <c r="G7938" s="4">
        <v>2.4</v>
      </c>
      <c r="H7938" s="4">
        <v>0.33942417439140998</v>
      </c>
      <c r="I7938" s="4">
        <v>3</v>
      </c>
      <c r="J7938" s="4">
        <v>1.5</v>
      </c>
      <c r="K7938" s="4">
        <v>2.1</v>
      </c>
      <c r="L7938" s="4">
        <v>2.5</v>
      </c>
      <c r="M7938" s="4">
        <v>32</v>
      </c>
    </row>
    <row r="7939" spans="1:13" x14ac:dyDescent="0.2">
      <c r="A7939" s="3">
        <v>42430</v>
      </c>
      <c r="B7939" t="s">
        <v>9716</v>
      </c>
      <c r="C7939" t="s">
        <v>3939</v>
      </c>
      <c r="D7939" t="s">
        <v>9717</v>
      </c>
      <c r="E7939" t="s">
        <v>3947</v>
      </c>
      <c r="F7939" s="4">
        <v>17.735843750000001</v>
      </c>
      <c r="G7939" s="4">
        <v>17.734999999999999</v>
      </c>
      <c r="H7939" s="4">
        <v>0.252803392863997</v>
      </c>
      <c r="I7939" s="4">
        <v>18.260000000000002</v>
      </c>
      <c r="J7939" s="4">
        <v>17.37</v>
      </c>
      <c r="K7939" s="4">
        <v>17.515000000000001</v>
      </c>
      <c r="L7939" s="4">
        <v>17.907499999999999</v>
      </c>
      <c r="M7939" s="4">
        <v>32</v>
      </c>
    </row>
    <row r="7940" spans="1:13" x14ac:dyDescent="0.2">
      <c r="A7940" s="3">
        <v>42430</v>
      </c>
      <c r="B7940" t="s">
        <v>9718</v>
      </c>
      <c r="C7940" t="s">
        <v>3942</v>
      </c>
      <c r="D7940" t="s">
        <v>9719</v>
      </c>
      <c r="E7940" t="s">
        <v>3949</v>
      </c>
      <c r="F7940" s="4">
        <v>17.75615625</v>
      </c>
      <c r="G7940" s="4">
        <v>17.7</v>
      </c>
      <c r="H7940" s="4">
        <v>0.28325961070447597</v>
      </c>
      <c r="I7940" s="4">
        <v>18.53</v>
      </c>
      <c r="J7940" s="4">
        <v>17.260000000000002</v>
      </c>
      <c r="K7940" s="4">
        <v>17.547499999999999</v>
      </c>
      <c r="L7940" s="4">
        <v>17.97</v>
      </c>
      <c r="M7940" s="4">
        <v>32</v>
      </c>
    </row>
    <row r="7941" spans="1:13" x14ac:dyDescent="0.2">
      <c r="A7941" s="3">
        <v>42430</v>
      </c>
      <c r="B7941" t="s">
        <v>9722</v>
      </c>
      <c r="C7941" t="s">
        <v>3952</v>
      </c>
      <c r="D7941" t="s">
        <v>9723</v>
      </c>
      <c r="E7941" t="s">
        <v>3951</v>
      </c>
      <c r="F7941" s="4">
        <v>17.767468749999999</v>
      </c>
      <c r="G7941" s="4">
        <v>17.715</v>
      </c>
      <c r="H7941" s="4">
        <v>0.30176127975549999</v>
      </c>
      <c r="I7941" s="4">
        <v>18.399999999999999</v>
      </c>
      <c r="J7941" s="4">
        <v>17.18</v>
      </c>
      <c r="K7941" s="4">
        <v>17.552499999999998</v>
      </c>
      <c r="L7941" s="4">
        <v>17.9925</v>
      </c>
      <c r="M7941" s="4">
        <v>32</v>
      </c>
    </row>
    <row r="7942" spans="1:13" x14ac:dyDescent="0.2">
      <c r="A7942" s="3">
        <v>42430</v>
      </c>
      <c r="B7942" t="s">
        <v>9680</v>
      </c>
      <c r="C7942" t="s">
        <v>3936</v>
      </c>
      <c r="D7942" t="s">
        <v>9681</v>
      </c>
      <c r="E7942" t="s">
        <v>3935</v>
      </c>
      <c r="F7942" s="4">
        <v>17.655583333333301</v>
      </c>
      <c r="G7942" s="4">
        <v>17.684999999999999</v>
      </c>
      <c r="H7942" s="4">
        <v>0.50247839328102994</v>
      </c>
      <c r="I7942" s="4">
        <v>18.791</v>
      </c>
      <c r="J7942" s="4">
        <v>16.8</v>
      </c>
      <c r="K7942" s="4">
        <v>17.2</v>
      </c>
      <c r="L7942" s="4">
        <v>18</v>
      </c>
      <c r="M7942" s="4">
        <v>36</v>
      </c>
    </row>
    <row r="7943" spans="1:13" x14ac:dyDescent="0.2">
      <c r="A7943" s="3">
        <v>42430</v>
      </c>
      <c r="B7943" t="s">
        <v>9714</v>
      </c>
      <c r="C7943" t="s">
        <v>3939</v>
      </c>
      <c r="D7943" t="s">
        <v>9715</v>
      </c>
      <c r="E7943" t="s">
        <v>3938</v>
      </c>
      <c r="F7943" s="4">
        <v>17.298361111111099</v>
      </c>
      <c r="G7943" s="4">
        <v>17.25</v>
      </c>
      <c r="H7943" s="4">
        <v>0.81293163138211499</v>
      </c>
      <c r="I7943" s="4">
        <v>19.460999999999999</v>
      </c>
      <c r="J7943" s="4">
        <v>15.1</v>
      </c>
      <c r="K7943" s="4">
        <v>16.875</v>
      </c>
      <c r="L7943" s="4">
        <v>17.577500000000001</v>
      </c>
      <c r="M7943" s="4">
        <v>36</v>
      </c>
    </row>
    <row r="7944" spans="1:13" x14ac:dyDescent="0.2">
      <c r="A7944" s="3">
        <v>42430</v>
      </c>
      <c r="B7944" t="s">
        <v>9720</v>
      </c>
      <c r="C7944" t="s">
        <v>3942</v>
      </c>
      <c r="D7944" t="s">
        <v>9721</v>
      </c>
      <c r="E7944" t="s">
        <v>3941</v>
      </c>
      <c r="F7944" s="4">
        <v>17.0992</v>
      </c>
      <c r="G7944" s="4">
        <v>17.38</v>
      </c>
      <c r="H7944" s="4">
        <v>1.07442589320995</v>
      </c>
      <c r="I7944" s="4">
        <v>19.72</v>
      </c>
      <c r="J7944" s="4">
        <v>15.2</v>
      </c>
      <c r="K7944" s="4">
        <v>16.5</v>
      </c>
      <c r="L7944" s="4">
        <v>17.59</v>
      </c>
      <c r="M7944" s="4">
        <v>25</v>
      </c>
    </row>
    <row r="7945" spans="1:13" x14ac:dyDescent="0.2">
      <c r="A7945" s="3">
        <v>42430</v>
      </c>
      <c r="B7945" t="s">
        <v>10201</v>
      </c>
      <c r="C7945" t="s">
        <v>3579</v>
      </c>
      <c r="D7945" t="s">
        <v>10202</v>
      </c>
      <c r="E7945" t="s">
        <v>3578</v>
      </c>
      <c r="F7945" s="4">
        <v>2.4011428571428599</v>
      </c>
      <c r="G7945" s="4">
        <v>2.4</v>
      </c>
      <c r="H7945" s="4">
        <v>0.29437642397378999</v>
      </c>
      <c r="I7945" s="4">
        <v>3.2</v>
      </c>
      <c r="J7945" s="4">
        <v>1.7</v>
      </c>
      <c r="K7945" s="4">
        <v>2.2149999999999999</v>
      </c>
      <c r="L7945" s="4">
        <v>2.5249999999999999</v>
      </c>
      <c r="M7945" s="4">
        <v>35</v>
      </c>
    </row>
    <row r="7946" spans="1:13" x14ac:dyDescent="0.2">
      <c r="A7946" s="3">
        <v>42430</v>
      </c>
      <c r="B7946" t="s">
        <v>10233</v>
      </c>
      <c r="C7946" t="s">
        <v>3582</v>
      </c>
      <c r="D7946" t="s">
        <v>10234</v>
      </c>
      <c r="E7946" t="s">
        <v>3581</v>
      </c>
      <c r="F7946" s="4">
        <v>2.9248571428571402</v>
      </c>
      <c r="G7946" s="4">
        <v>2.96</v>
      </c>
      <c r="H7946" s="4">
        <v>0.36876878957968701</v>
      </c>
      <c r="I7946" s="4">
        <v>4</v>
      </c>
      <c r="J7946" s="4">
        <v>2.2200000000000002</v>
      </c>
      <c r="K7946" s="4">
        <v>2.6150000000000002</v>
      </c>
      <c r="L7946" s="4">
        <v>3.11</v>
      </c>
      <c r="M7946" s="4">
        <v>35</v>
      </c>
    </row>
    <row r="7947" spans="1:13" x14ac:dyDescent="0.2">
      <c r="A7947" s="3">
        <v>42430</v>
      </c>
      <c r="B7947" t="s">
        <v>10257</v>
      </c>
      <c r="C7947" t="s">
        <v>3585</v>
      </c>
      <c r="D7947" t="s">
        <v>10258</v>
      </c>
      <c r="E7947" t="s">
        <v>3584</v>
      </c>
      <c r="F7947" s="4">
        <v>3.2573076923076898</v>
      </c>
      <c r="G7947" s="4">
        <v>3.2</v>
      </c>
      <c r="H7947" s="4">
        <v>0.365661676332729</v>
      </c>
      <c r="I7947" s="4">
        <v>4</v>
      </c>
      <c r="J7947" s="4">
        <v>2.56</v>
      </c>
      <c r="K7947" s="4">
        <v>3.0249999999999999</v>
      </c>
      <c r="L7947" s="4">
        <v>3.5</v>
      </c>
      <c r="M7947" s="4">
        <v>26</v>
      </c>
    </row>
    <row r="7948" spans="1:13" x14ac:dyDescent="0.2">
      <c r="A7948" s="3">
        <v>42430</v>
      </c>
      <c r="B7948" t="s">
        <v>10235</v>
      </c>
      <c r="C7948" t="s">
        <v>3594</v>
      </c>
      <c r="D7948" t="s">
        <v>10236</v>
      </c>
      <c r="E7948" t="s">
        <v>3593</v>
      </c>
      <c r="F7948" s="4">
        <v>2.2275</v>
      </c>
      <c r="G7948" s="4">
        <v>2.2200000000000002</v>
      </c>
      <c r="H7948" s="4">
        <v>0.40461180690349902</v>
      </c>
      <c r="I7948" s="4">
        <v>3.05</v>
      </c>
      <c r="J7948" s="4">
        <v>1.1299999999999999</v>
      </c>
      <c r="K7948" s="4">
        <v>2</v>
      </c>
      <c r="L7948" s="4">
        <v>2.5</v>
      </c>
      <c r="M7948" s="4">
        <v>36</v>
      </c>
    </row>
    <row r="7949" spans="1:13" x14ac:dyDescent="0.2">
      <c r="A7949" s="3">
        <v>42430</v>
      </c>
      <c r="B7949" t="s">
        <v>10259</v>
      </c>
      <c r="C7949" t="s">
        <v>3606</v>
      </c>
      <c r="D7949" t="s">
        <v>10260</v>
      </c>
      <c r="E7949" t="s">
        <v>3605</v>
      </c>
      <c r="F7949" s="4">
        <v>2.8675757575757599</v>
      </c>
      <c r="G7949" s="4">
        <v>2.8</v>
      </c>
      <c r="H7949" s="4">
        <v>0.58444968936080299</v>
      </c>
      <c r="I7949" s="4">
        <v>4.0999999999999996</v>
      </c>
      <c r="J7949" s="4">
        <v>1.5</v>
      </c>
      <c r="K7949" s="4">
        <v>2.5</v>
      </c>
      <c r="L7949" s="4">
        <v>3.2</v>
      </c>
      <c r="M7949" s="4">
        <v>33</v>
      </c>
    </row>
    <row r="7950" spans="1:13" x14ac:dyDescent="0.2">
      <c r="A7950" s="3">
        <v>42430</v>
      </c>
      <c r="B7950" t="s">
        <v>10237</v>
      </c>
      <c r="C7950" t="s">
        <v>3597</v>
      </c>
      <c r="D7950" t="s">
        <v>10238</v>
      </c>
      <c r="E7950" t="s">
        <v>3596</v>
      </c>
      <c r="F7950" s="4">
        <v>2.5927777777777798</v>
      </c>
      <c r="G7950" s="4">
        <v>2.4</v>
      </c>
      <c r="H7950" s="4">
        <v>0.49498404656029699</v>
      </c>
      <c r="I7950" s="4">
        <v>4</v>
      </c>
      <c r="J7950" s="4">
        <v>1.6</v>
      </c>
      <c r="K7950" s="4">
        <v>2.2999999999999998</v>
      </c>
      <c r="L7950" s="4">
        <v>2.81</v>
      </c>
      <c r="M7950" s="4">
        <v>36</v>
      </c>
    </row>
    <row r="7951" spans="1:13" x14ac:dyDescent="0.2">
      <c r="A7951" s="3">
        <v>42430</v>
      </c>
      <c r="B7951" t="s">
        <v>10261</v>
      </c>
      <c r="C7951" t="s">
        <v>3609</v>
      </c>
      <c r="D7951" t="s">
        <v>10262</v>
      </c>
      <c r="E7951" t="s">
        <v>3608</v>
      </c>
      <c r="F7951" s="4">
        <v>2.72545454545455</v>
      </c>
      <c r="G7951" s="4">
        <v>2.8</v>
      </c>
      <c r="H7951" s="4">
        <v>0.57069086919436396</v>
      </c>
      <c r="I7951" s="4">
        <v>4.0999999999999996</v>
      </c>
      <c r="J7951" s="4">
        <v>1.77</v>
      </c>
      <c r="K7951" s="4">
        <v>2.3199999999999998</v>
      </c>
      <c r="L7951" s="4">
        <v>3</v>
      </c>
      <c r="M7951" s="4">
        <v>33</v>
      </c>
    </row>
    <row r="7952" spans="1:13" x14ac:dyDescent="0.2">
      <c r="A7952" s="3">
        <v>42430</v>
      </c>
      <c r="B7952" t="s">
        <v>10239</v>
      </c>
      <c r="C7952" t="s">
        <v>3600</v>
      </c>
      <c r="D7952" t="s">
        <v>10240</v>
      </c>
      <c r="E7952" t="s">
        <v>3599</v>
      </c>
      <c r="F7952" s="4">
        <v>2.3530555555555601</v>
      </c>
      <c r="G7952" s="4">
        <v>2.2999999999999998</v>
      </c>
      <c r="H7952" s="4">
        <v>0.46188940818861102</v>
      </c>
      <c r="I7952" s="4">
        <v>3.5</v>
      </c>
      <c r="J7952" s="4">
        <v>1.3</v>
      </c>
      <c r="K7952" s="4">
        <v>2.1</v>
      </c>
      <c r="L7952" s="4">
        <v>2.7574999999999998</v>
      </c>
      <c r="M7952" s="4">
        <v>36</v>
      </c>
    </row>
    <row r="7953" spans="1:13" x14ac:dyDescent="0.2">
      <c r="A7953" s="3">
        <v>42430</v>
      </c>
      <c r="B7953" t="s">
        <v>10263</v>
      </c>
      <c r="C7953" t="s">
        <v>3612</v>
      </c>
      <c r="D7953" t="s">
        <v>10264</v>
      </c>
      <c r="E7953" t="s">
        <v>3611</v>
      </c>
      <c r="F7953" s="4">
        <v>3.0037500000000001</v>
      </c>
      <c r="G7953" s="4">
        <v>3</v>
      </c>
      <c r="H7953" s="4">
        <v>0.38298277565918398</v>
      </c>
      <c r="I7953" s="4">
        <v>4.2</v>
      </c>
      <c r="J7953" s="4">
        <v>2.4</v>
      </c>
      <c r="K7953" s="4">
        <v>2.7749999999999999</v>
      </c>
      <c r="L7953" s="4">
        <v>3.2</v>
      </c>
      <c r="M7953" s="4">
        <v>32</v>
      </c>
    </row>
    <row r="7954" spans="1:13" x14ac:dyDescent="0.2">
      <c r="A7954" s="3">
        <v>42430</v>
      </c>
      <c r="B7954" t="s">
        <v>10241</v>
      </c>
      <c r="C7954" t="s">
        <v>3603</v>
      </c>
      <c r="D7954" t="s">
        <v>10242</v>
      </c>
      <c r="E7954" t="s">
        <v>3602</v>
      </c>
      <c r="F7954" s="4">
        <v>2.43861111111111</v>
      </c>
      <c r="G7954" s="4">
        <v>2.5</v>
      </c>
      <c r="H7954" s="4">
        <v>0.49073794448639302</v>
      </c>
      <c r="I7954" s="4">
        <v>3.4</v>
      </c>
      <c r="J7954" s="4">
        <v>1.3</v>
      </c>
      <c r="K7954" s="4">
        <v>2.1</v>
      </c>
      <c r="L7954" s="4">
        <v>2.7275</v>
      </c>
      <c r="M7954" s="4">
        <v>36</v>
      </c>
    </row>
    <row r="7955" spans="1:13" x14ac:dyDescent="0.2">
      <c r="A7955" s="3">
        <v>42430</v>
      </c>
      <c r="B7955" t="s">
        <v>10265</v>
      </c>
      <c r="C7955" t="s">
        <v>3615</v>
      </c>
      <c r="D7955" t="s">
        <v>10266</v>
      </c>
      <c r="E7955" t="s">
        <v>3614</v>
      </c>
      <c r="F7955" s="4">
        <v>3.1425000000000001</v>
      </c>
      <c r="G7955" s="4">
        <v>3.1</v>
      </c>
      <c r="H7955" s="4">
        <v>0.50569658122046302</v>
      </c>
      <c r="I7955" s="4">
        <v>4.29</v>
      </c>
      <c r="J7955" s="4">
        <v>2</v>
      </c>
      <c r="K7955" s="4">
        <v>2.7925</v>
      </c>
      <c r="L7955" s="4">
        <v>3.4249999999999998</v>
      </c>
      <c r="M7955" s="4">
        <v>32</v>
      </c>
    </row>
    <row r="7956" spans="1:13" x14ac:dyDescent="0.2">
      <c r="A7956" s="3">
        <v>42430</v>
      </c>
      <c r="B7956" t="s">
        <v>10243</v>
      </c>
      <c r="C7956" t="s">
        <v>3870</v>
      </c>
      <c r="D7956" t="s">
        <v>10244</v>
      </c>
      <c r="E7956" t="s">
        <v>3869</v>
      </c>
      <c r="F7956" s="4">
        <v>0.57499999999999996</v>
      </c>
      <c r="G7956" s="4">
        <v>0.56000000000000005</v>
      </c>
      <c r="H7956" s="4">
        <v>0.29730135424867299</v>
      </c>
      <c r="I7956" s="4">
        <v>1.58</v>
      </c>
      <c r="J7956" s="4">
        <v>0.18</v>
      </c>
      <c r="K7956" s="4">
        <v>0.4</v>
      </c>
      <c r="L7956" s="4">
        <v>0.6</v>
      </c>
      <c r="M7956" s="4">
        <v>22</v>
      </c>
    </row>
    <row r="7957" spans="1:13" x14ac:dyDescent="0.2">
      <c r="A7957" s="3">
        <v>42430</v>
      </c>
      <c r="B7957" t="s">
        <v>10267</v>
      </c>
      <c r="C7957" t="s">
        <v>3882</v>
      </c>
      <c r="D7957" t="s">
        <v>10268</v>
      </c>
      <c r="E7957" t="s">
        <v>3881</v>
      </c>
      <c r="F7957" s="4">
        <v>0.83563157894736795</v>
      </c>
      <c r="G7957" s="4">
        <v>0.8</v>
      </c>
      <c r="H7957" s="4">
        <v>0.19673818206108801</v>
      </c>
      <c r="I7957" s="4">
        <v>1.38</v>
      </c>
      <c r="J7957" s="4">
        <v>0.6</v>
      </c>
      <c r="K7957" s="4">
        <v>0.7</v>
      </c>
      <c r="L7957" s="4">
        <v>0.91500000000000004</v>
      </c>
      <c r="M7957" s="4">
        <v>19</v>
      </c>
    </row>
    <row r="7958" spans="1:13" x14ac:dyDescent="0.2">
      <c r="A7958" s="3">
        <v>42430</v>
      </c>
      <c r="B7958" t="s">
        <v>10245</v>
      </c>
      <c r="C7958" t="s">
        <v>3873</v>
      </c>
      <c r="D7958" t="s">
        <v>10246</v>
      </c>
      <c r="E7958" t="s">
        <v>3872</v>
      </c>
      <c r="F7958" s="4">
        <v>0.40181818181818202</v>
      </c>
      <c r="G7958" s="4">
        <v>0.48499999999999999</v>
      </c>
      <c r="H7958" s="4">
        <v>0.36095951974116802</v>
      </c>
      <c r="I7958" s="4">
        <v>0.8</v>
      </c>
      <c r="J7958" s="4">
        <v>-0.98</v>
      </c>
      <c r="K7958" s="4">
        <v>0.4</v>
      </c>
      <c r="L7958" s="4">
        <v>0.59499999999999997</v>
      </c>
      <c r="M7958" s="4">
        <v>22</v>
      </c>
    </row>
    <row r="7959" spans="1:13" x14ac:dyDescent="0.2">
      <c r="A7959" s="3">
        <v>42430</v>
      </c>
      <c r="B7959" t="s">
        <v>10269</v>
      </c>
      <c r="C7959" t="s">
        <v>3885</v>
      </c>
      <c r="D7959" t="s">
        <v>10270</v>
      </c>
      <c r="E7959" t="s">
        <v>3884</v>
      </c>
      <c r="F7959" s="4">
        <v>0.69947368421052603</v>
      </c>
      <c r="G7959" s="4">
        <v>0.75</v>
      </c>
      <c r="H7959" s="4">
        <v>0.23637243880063799</v>
      </c>
      <c r="I7959" s="4">
        <v>1</v>
      </c>
      <c r="J7959" s="4">
        <v>0.04</v>
      </c>
      <c r="K7959" s="4">
        <v>0.61499999999999999</v>
      </c>
      <c r="L7959" s="4">
        <v>0.81</v>
      </c>
      <c r="M7959" s="4">
        <v>19</v>
      </c>
    </row>
    <row r="7960" spans="1:13" x14ac:dyDescent="0.2">
      <c r="A7960" s="3">
        <v>42430</v>
      </c>
      <c r="B7960" t="s">
        <v>10247</v>
      </c>
      <c r="C7960" t="s">
        <v>3876</v>
      </c>
      <c r="D7960" t="s">
        <v>10248</v>
      </c>
      <c r="E7960" t="s">
        <v>3875</v>
      </c>
      <c r="F7960" s="4">
        <v>0.66863636363636403</v>
      </c>
      <c r="G7960" s="4">
        <v>0.6</v>
      </c>
      <c r="H7960" s="4">
        <v>0.29244935181433301</v>
      </c>
      <c r="I7960" s="4">
        <v>1.4</v>
      </c>
      <c r="J7960" s="4">
        <v>0.2</v>
      </c>
      <c r="K7960" s="4">
        <v>0.5</v>
      </c>
      <c r="L7960" s="4">
        <v>0.7</v>
      </c>
      <c r="M7960" s="4">
        <v>22</v>
      </c>
    </row>
    <row r="7961" spans="1:13" x14ac:dyDescent="0.2">
      <c r="A7961" s="3">
        <v>42430</v>
      </c>
      <c r="B7961" t="s">
        <v>10271</v>
      </c>
      <c r="C7961" t="s">
        <v>3888</v>
      </c>
      <c r="D7961" t="s">
        <v>10272</v>
      </c>
      <c r="E7961" t="s">
        <v>3887</v>
      </c>
      <c r="F7961" s="4">
        <v>0.79578947368421005</v>
      </c>
      <c r="G7961" s="4">
        <v>0.77</v>
      </c>
      <c r="H7961" s="4">
        <v>0.19822310072445801</v>
      </c>
      <c r="I7961" s="4">
        <v>1.1000000000000001</v>
      </c>
      <c r="J7961" s="4">
        <v>0.43</v>
      </c>
      <c r="K7961" s="4">
        <v>0.68500000000000005</v>
      </c>
      <c r="L7961" s="4">
        <v>1</v>
      </c>
      <c r="M7961" s="4">
        <v>19</v>
      </c>
    </row>
    <row r="7962" spans="1:13" x14ac:dyDescent="0.2">
      <c r="A7962" s="3">
        <v>42430</v>
      </c>
      <c r="B7962" t="s">
        <v>10249</v>
      </c>
      <c r="C7962" t="s">
        <v>3879</v>
      </c>
      <c r="D7962" t="s">
        <v>10250</v>
      </c>
      <c r="E7962" t="s">
        <v>3878</v>
      </c>
      <c r="F7962" s="4">
        <v>0.60681818181818203</v>
      </c>
      <c r="G7962" s="4">
        <v>0.61</v>
      </c>
      <c r="H7962" s="4">
        <v>0.249349369810931</v>
      </c>
      <c r="I7962" s="4">
        <v>1.07</v>
      </c>
      <c r="J7962" s="4">
        <v>-0.1</v>
      </c>
      <c r="K7962" s="4">
        <v>0.52749999999999997</v>
      </c>
      <c r="L7962" s="4">
        <v>0.7</v>
      </c>
      <c r="M7962" s="4">
        <v>22</v>
      </c>
    </row>
    <row r="7963" spans="1:13" x14ac:dyDescent="0.2">
      <c r="A7963" s="3">
        <v>42430</v>
      </c>
      <c r="B7963" t="s">
        <v>10273</v>
      </c>
      <c r="C7963" t="s">
        <v>3891</v>
      </c>
      <c r="D7963" t="s">
        <v>10274</v>
      </c>
      <c r="E7963" t="s">
        <v>3890</v>
      </c>
      <c r="F7963" s="4">
        <v>0.75263157894736799</v>
      </c>
      <c r="G7963" s="4">
        <v>0.75</v>
      </c>
      <c r="H7963" s="4">
        <v>0.20746732286912001</v>
      </c>
      <c r="I7963" s="4">
        <v>1</v>
      </c>
      <c r="J7963" s="4">
        <v>0.33</v>
      </c>
      <c r="K7963" s="4">
        <v>0.7</v>
      </c>
      <c r="L7963" s="4">
        <v>0.94499999999999995</v>
      </c>
      <c r="M7963" s="4">
        <v>19</v>
      </c>
    </row>
    <row r="7964" spans="1:13" x14ac:dyDescent="0.2">
      <c r="A7964" s="3">
        <v>42461</v>
      </c>
      <c r="B7964" t="s">
        <v>9646</v>
      </c>
      <c r="C7964" t="s">
        <v>3927</v>
      </c>
      <c r="D7964" t="s">
        <v>9647</v>
      </c>
      <c r="E7964" t="s">
        <v>3926</v>
      </c>
      <c r="F7964" s="4">
        <v>6.4716666666666702</v>
      </c>
      <c r="G7964" s="4">
        <v>6.4649999999999999</v>
      </c>
      <c r="H7964" s="4">
        <v>0.33456872520314601</v>
      </c>
      <c r="I7964" s="4">
        <v>7.4</v>
      </c>
      <c r="J7964" s="4">
        <v>6</v>
      </c>
      <c r="K7964" s="4">
        <v>6.22</v>
      </c>
      <c r="L7964" s="4">
        <v>6.6849999999999996</v>
      </c>
      <c r="M7964" s="4">
        <v>24</v>
      </c>
    </row>
    <row r="7965" spans="1:13" x14ac:dyDescent="0.2">
      <c r="A7965" s="3">
        <v>42461</v>
      </c>
      <c r="B7965" t="s">
        <v>9670</v>
      </c>
      <c r="C7965" t="s">
        <v>3930</v>
      </c>
      <c r="D7965" t="s">
        <v>9671</v>
      </c>
      <c r="E7965" t="s">
        <v>3929</v>
      </c>
      <c r="F7965" s="4">
        <v>6.9156521739130401</v>
      </c>
      <c r="G7965" s="4">
        <v>6.8</v>
      </c>
      <c r="H7965" s="4">
        <v>0.63708730732463204</v>
      </c>
      <c r="I7965" s="4">
        <v>8.4499999999999993</v>
      </c>
      <c r="J7965" s="4">
        <v>6.06</v>
      </c>
      <c r="K7965" s="4">
        <v>6.45</v>
      </c>
      <c r="L7965" s="4">
        <v>7.21</v>
      </c>
      <c r="M7965" s="4">
        <v>23</v>
      </c>
    </row>
    <row r="7966" spans="1:13" x14ac:dyDescent="0.2">
      <c r="A7966" s="3">
        <v>42461</v>
      </c>
      <c r="B7966" t="s">
        <v>9704</v>
      </c>
      <c r="C7966" t="s">
        <v>3933</v>
      </c>
      <c r="D7966" t="s">
        <v>9705</v>
      </c>
      <c r="E7966" t="s">
        <v>3932</v>
      </c>
      <c r="F7966" s="4">
        <v>7.0739130434782602</v>
      </c>
      <c r="G7966" s="4">
        <v>7</v>
      </c>
      <c r="H7966" s="4">
        <v>0.95756195683922796</v>
      </c>
      <c r="I7966" s="4">
        <v>9.2100000000000009</v>
      </c>
      <c r="J7966" s="4">
        <v>4.5</v>
      </c>
      <c r="K7966" s="4">
        <v>6.6449999999999996</v>
      </c>
      <c r="L7966" s="4">
        <v>7.625</v>
      </c>
      <c r="M7966" s="4">
        <v>23</v>
      </c>
    </row>
    <row r="7967" spans="1:13" x14ac:dyDescent="0.2">
      <c r="A7967" s="3">
        <v>42461</v>
      </c>
      <c r="B7967" t="s">
        <v>9636</v>
      </c>
      <c r="C7967" t="s">
        <v>3918</v>
      </c>
      <c r="D7967" t="s">
        <v>9637</v>
      </c>
      <c r="E7967" t="s">
        <v>3917</v>
      </c>
      <c r="F7967" s="4">
        <v>4.1412500000000003</v>
      </c>
      <c r="G7967" s="4">
        <v>4.17</v>
      </c>
      <c r="H7967" s="4">
        <v>0.23786347398889199</v>
      </c>
      <c r="I7967" s="4">
        <v>4.78</v>
      </c>
      <c r="J7967" s="4">
        <v>3.7</v>
      </c>
      <c r="K7967" s="4">
        <v>4</v>
      </c>
      <c r="L7967" s="4">
        <v>4.25</v>
      </c>
      <c r="M7967" s="4">
        <v>32</v>
      </c>
    </row>
    <row r="7968" spans="1:13" x14ac:dyDescent="0.2">
      <c r="A7968" s="3">
        <v>42461</v>
      </c>
      <c r="B7968" t="s">
        <v>9672</v>
      </c>
      <c r="C7968" t="s">
        <v>3921</v>
      </c>
      <c r="D7968" t="s">
        <v>9673</v>
      </c>
      <c r="E7968" t="s">
        <v>3920</v>
      </c>
      <c r="F7968" s="4">
        <v>4.7843749999999998</v>
      </c>
      <c r="G7968" s="4">
        <v>4.75</v>
      </c>
      <c r="H7968" s="4">
        <v>0.47514301751869797</v>
      </c>
      <c r="I7968" s="4">
        <v>6</v>
      </c>
      <c r="J7968" s="4">
        <v>3.83</v>
      </c>
      <c r="K7968" s="4">
        <v>4.5</v>
      </c>
      <c r="L7968" s="4">
        <v>5.0125000000000002</v>
      </c>
      <c r="M7968" s="4">
        <v>32</v>
      </c>
    </row>
    <row r="7969" spans="1:13" x14ac:dyDescent="0.2">
      <c r="A7969" s="3">
        <v>42461</v>
      </c>
      <c r="B7969" t="s">
        <v>9706</v>
      </c>
      <c r="C7969" t="s">
        <v>3924</v>
      </c>
      <c r="D7969" t="s">
        <v>9707</v>
      </c>
      <c r="E7969" t="s">
        <v>3923</v>
      </c>
      <c r="F7969" s="4">
        <v>5.2420689655172401</v>
      </c>
      <c r="G7969" s="4">
        <v>5.2</v>
      </c>
      <c r="H7969" s="4">
        <v>0.644351164851372</v>
      </c>
      <c r="I7969" s="4">
        <v>6.75</v>
      </c>
      <c r="J7969" s="4">
        <v>3.83</v>
      </c>
      <c r="K7969" s="4">
        <v>4.8499999999999996</v>
      </c>
      <c r="L7969" s="4">
        <v>5.6</v>
      </c>
      <c r="M7969" s="4">
        <v>29</v>
      </c>
    </row>
    <row r="7970" spans="1:13" x14ac:dyDescent="0.2">
      <c r="A7970" s="3">
        <v>42461</v>
      </c>
      <c r="B7970" t="s">
        <v>10227</v>
      </c>
      <c r="C7970" t="s">
        <v>3988</v>
      </c>
      <c r="D7970" t="s">
        <v>10228</v>
      </c>
      <c r="E7970" t="s">
        <v>3987</v>
      </c>
      <c r="F7970" s="4">
        <v>3.96741935483871</v>
      </c>
      <c r="G7970" s="4">
        <v>3.9</v>
      </c>
      <c r="H7970" s="4">
        <v>0.31718520081003698</v>
      </c>
      <c r="I7970" s="4">
        <v>4.7</v>
      </c>
      <c r="J7970" s="4">
        <v>3.4</v>
      </c>
      <c r="K7970" s="4">
        <v>3.75</v>
      </c>
      <c r="L7970" s="4">
        <v>4.1500000000000004</v>
      </c>
      <c r="M7970" s="4">
        <v>31</v>
      </c>
    </row>
    <row r="7971" spans="1:13" x14ac:dyDescent="0.2">
      <c r="A7971" s="3">
        <v>42461</v>
      </c>
      <c r="B7971" t="s">
        <v>10251</v>
      </c>
      <c r="C7971" t="s">
        <v>3991</v>
      </c>
      <c r="D7971" t="s">
        <v>10252</v>
      </c>
      <c r="E7971" t="s">
        <v>3990</v>
      </c>
      <c r="F7971" s="4">
        <v>3.87903225806452</v>
      </c>
      <c r="G7971" s="4">
        <v>3.8</v>
      </c>
      <c r="H7971" s="4">
        <v>0.335224848310401</v>
      </c>
      <c r="I7971" s="4">
        <v>4.7</v>
      </c>
      <c r="J7971" s="4">
        <v>3.3</v>
      </c>
      <c r="K7971" s="4">
        <v>3.6850000000000001</v>
      </c>
      <c r="L7971" s="4">
        <v>4.0999999999999996</v>
      </c>
      <c r="M7971" s="4">
        <v>31</v>
      </c>
    </row>
    <row r="7972" spans="1:13" x14ac:dyDescent="0.2">
      <c r="A7972" s="3">
        <v>42461</v>
      </c>
      <c r="B7972" t="s">
        <v>10229</v>
      </c>
      <c r="C7972" t="s">
        <v>3994</v>
      </c>
      <c r="D7972" t="s">
        <v>10230</v>
      </c>
      <c r="E7972" t="s">
        <v>3993</v>
      </c>
      <c r="F7972" s="4">
        <v>4.18827586206897</v>
      </c>
      <c r="G7972" s="4">
        <v>4.2</v>
      </c>
      <c r="H7972" s="4">
        <v>0.19554080621842501</v>
      </c>
      <c r="I7972" s="4">
        <v>4.5</v>
      </c>
      <c r="J7972" s="4">
        <v>3.8</v>
      </c>
      <c r="K7972" s="4">
        <v>4</v>
      </c>
      <c r="L7972" s="4">
        <v>4.3499999999999996</v>
      </c>
      <c r="M7972" s="4">
        <v>29</v>
      </c>
    </row>
    <row r="7973" spans="1:13" x14ac:dyDescent="0.2">
      <c r="A7973" s="3">
        <v>42461</v>
      </c>
      <c r="B7973" t="s">
        <v>10253</v>
      </c>
      <c r="C7973" t="s">
        <v>3997</v>
      </c>
      <c r="D7973" t="s">
        <v>10254</v>
      </c>
      <c r="E7973" t="s">
        <v>3996</v>
      </c>
      <c r="F7973" s="4">
        <v>4.0541379310344796</v>
      </c>
      <c r="G7973" s="4">
        <v>4</v>
      </c>
      <c r="H7973" s="4">
        <v>0.24629420910452501</v>
      </c>
      <c r="I7973" s="4">
        <v>4.5</v>
      </c>
      <c r="J7973" s="4">
        <v>3.4</v>
      </c>
      <c r="K7973" s="4">
        <v>3.9</v>
      </c>
      <c r="L7973" s="4">
        <v>4.25</v>
      </c>
      <c r="M7973" s="4">
        <v>29</v>
      </c>
    </row>
    <row r="7974" spans="1:13" x14ac:dyDescent="0.2">
      <c r="A7974" s="3">
        <v>42461</v>
      </c>
      <c r="B7974" t="s">
        <v>7864</v>
      </c>
      <c r="C7974" t="s">
        <v>3903</v>
      </c>
      <c r="D7974" t="s">
        <v>7865</v>
      </c>
      <c r="E7974" t="s">
        <v>3902</v>
      </c>
      <c r="F7974" s="4">
        <v>4.3179999999999996</v>
      </c>
      <c r="G7974" s="4">
        <v>4.25</v>
      </c>
      <c r="H7974" s="4">
        <v>0.205265177522755</v>
      </c>
      <c r="I7974" s="4">
        <v>5</v>
      </c>
      <c r="J7974" s="4">
        <v>4</v>
      </c>
      <c r="K7974" s="4">
        <v>4.25</v>
      </c>
      <c r="L7974" s="4">
        <v>4.5</v>
      </c>
      <c r="M7974" s="4">
        <v>30</v>
      </c>
    </row>
    <row r="7975" spans="1:13" x14ac:dyDescent="0.2">
      <c r="A7975" s="3">
        <v>42461</v>
      </c>
      <c r="B7975" t="s">
        <v>7968</v>
      </c>
      <c r="C7975" t="s">
        <v>3915</v>
      </c>
      <c r="D7975" t="s">
        <v>7969</v>
      </c>
      <c r="E7975" t="s">
        <v>3914</v>
      </c>
      <c r="F7975" s="4">
        <v>5.0199999999999996</v>
      </c>
      <c r="G7975" s="4">
        <v>5</v>
      </c>
      <c r="H7975" s="4">
        <v>0.438510737230762</v>
      </c>
      <c r="I7975" s="4">
        <v>6</v>
      </c>
      <c r="J7975" s="4">
        <v>4.25</v>
      </c>
      <c r="K7975" s="4">
        <v>4.75</v>
      </c>
      <c r="L7975" s="4">
        <v>5.25</v>
      </c>
      <c r="M7975" s="4">
        <v>25</v>
      </c>
    </row>
    <row r="7976" spans="1:13" x14ac:dyDescent="0.2">
      <c r="A7976" s="3">
        <v>42461</v>
      </c>
      <c r="B7976" t="s">
        <v>7784</v>
      </c>
      <c r="C7976" t="s">
        <v>3894</v>
      </c>
      <c r="D7976" t="s">
        <v>7785</v>
      </c>
      <c r="E7976" t="s">
        <v>3893</v>
      </c>
      <c r="F7976" s="4">
        <v>3.8490000000000002</v>
      </c>
      <c r="G7976" s="4">
        <v>3.75</v>
      </c>
      <c r="H7976" s="4">
        <v>0.157334477884011</v>
      </c>
      <c r="I7976" s="4">
        <v>4.25</v>
      </c>
      <c r="J7976" s="4">
        <v>3.75</v>
      </c>
      <c r="K7976" s="4">
        <v>3.75</v>
      </c>
      <c r="L7976" s="4">
        <v>4</v>
      </c>
      <c r="M7976" s="4">
        <v>30</v>
      </c>
    </row>
    <row r="7977" spans="1:13" x14ac:dyDescent="0.2">
      <c r="A7977" s="3">
        <v>42461</v>
      </c>
      <c r="B7977" t="s">
        <v>7890</v>
      </c>
      <c r="C7977" t="s">
        <v>3906</v>
      </c>
      <c r="D7977" t="s">
        <v>7891</v>
      </c>
      <c r="E7977" t="s">
        <v>3905</v>
      </c>
      <c r="F7977" s="4">
        <v>4.51833333333333</v>
      </c>
      <c r="G7977" s="4">
        <v>4.5</v>
      </c>
      <c r="H7977" s="4">
        <v>0.25375909473538</v>
      </c>
      <c r="I7977" s="4">
        <v>5.5</v>
      </c>
      <c r="J7977" s="4">
        <v>4</v>
      </c>
      <c r="K7977" s="4">
        <v>4.5</v>
      </c>
      <c r="L7977" s="4">
        <v>4.5</v>
      </c>
      <c r="M7977" s="4">
        <v>30</v>
      </c>
    </row>
    <row r="7978" spans="1:13" x14ac:dyDescent="0.2">
      <c r="A7978" s="3">
        <v>42461</v>
      </c>
      <c r="B7978" t="s">
        <v>7810</v>
      </c>
      <c r="C7978" t="s">
        <v>3897</v>
      </c>
      <c r="D7978" t="s">
        <v>7811</v>
      </c>
      <c r="E7978" t="s">
        <v>3896</v>
      </c>
      <c r="F7978" s="4">
        <v>3.98633333333333</v>
      </c>
      <c r="G7978" s="4">
        <v>4</v>
      </c>
      <c r="H7978" s="4">
        <v>0.161298253049379</v>
      </c>
      <c r="I7978" s="4">
        <v>4.5</v>
      </c>
      <c r="J7978" s="4">
        <v>3.75</v>
      </c>
      <c r="K7978" s="4">
        <v>4</v>
      </c>
      <c r="L7978" s="4">
        <v>4</v>
      </c>
      <c r="M7978" s="4">
        <v>30</v>
      </c>
    </row>
    <row r="7979" spans="1:13" x14ac:dyDescent="0.2">
      <c r="A7979" s="3">
        <v>42461</v>
      </c>
      <c r="B7979" t="s">
        <v>7916</v>
      </c>
      <c r="C7979" t="s">
        <v>3909</v>
      </c>
      <c r="D7979" t="s">
        <v>7917</v>
      </c>
      <c r="E7979" t="s">
        <v>3908</v>
      </c>
      <c r="F7979" s="4">
        <v>4.69166666666667</v>
      </c>
      <c r="G7979" s="4">
        <v>4.75</v>
      </c>
      <c r="H7979" s="4">
        <v>0.30599845991649099</v>
      </c>
      <c r="I7979" s="4">
        <v>5.75</v>
      </c>
      <c r="J7979" s="4">
        <v>4.25</v>
      </c>
      <c r="K7979" s="4">
        <v>4.5</v>
      </c>
      <c r="L7979" s="4">
        <v>4.75</v>
      </c>
      <c r="M7979" s="4">
        <v>30</v>
      </c>
    </row>
    <row r="7980" spans="1:13" x14ac:dyDescent="0.2">
      <c r="A7980" s="3">
        <v>42461</v>
      </c>
      <c r="B7980" t="s">
        <v>7836</v>
      </c>
      <c r="C7980" t="s">
        <v>3900</v>
      </c>
      <c r="D7980" t="s">
        <v>7837</v>
      </c>
      <c r="E7980" t="s">
        <v>3899</v>
      </c>
      <c r="F7980" s="4">
        <v>4.1529032258064502</v>
      </c>
      <c r="G7980" s="4">
        <v>4.25</v>
      </c>
      <c r="H7980" s="4">
        <v>0.179242732040234</v>
      </c>
      <c r="I7980" s="4">
        <v>4.75</v>
      </c>
      <c r="J7980" s="4">
        <v>3.75</v>
      </c>
      <c r="K7980" s="4">
        <v>4</v>
      </c>
      <c r="L7980" s="4">
        <v>4.25</v>
      </c>
      <c r="M7980" s="4">
        <v>31</v>
      </c>
    </row>
    <row r="7981" spans="1:13" x14ac:dyDescent="0.2">
      <c r="A7981" s="3">
        <v>42461</v>
      </c>
      <c r="B7981" t="s">
        <v>7942</v>
      </c>
      <c r="C7981" t="s">
        <v>3912</v>
      </c>
      <c r="D7981" t="s">
        <v>7943</v>
      </c>
      <c r="E7981" t="s">
        <v>3911</v>
      </c>
      <c r="F7981" s="4">
        <v>4.8683870967741898</v>
      </c>
      <c r="G7981" s="4">
        <v>4.87</v>
      </c>
      <c r="H7981" s="4">
        <v>0.32697703053062299</v>
      </c>
      <c r="I7981" s="4">
        <v>5.75</v>
      </c>
      <c r="J7981" s="4">
        <v>4.25</v>
      </c>
      <c r="K7981" s="4">
        <v>4.625</v>
      </c>
      <c r="L7981" s="4">
        <v>5</v>
      </c>
      <c r="M7981" s="4">
        <v>31</v>
      </c>
    </row>
    <row r="7982" spans="1:13" x14ac:dyDescent="0.2">
      <c r="A7982" s="3">
        <v>42461</v>
      </c>
      <c r="B7982" t="s">
        <v>7978</v>
      </c>
      <c r="C7982" t="s">
        <v>3081</v>
      </c>
      <c r="D7982" t="s">
        <v>7979</v>
      </c>
      <c r="E7982" t="s">
        <v>3080</v>
      </c>
      <c r="F7982" s="4">
        <v>3.3607999999999998</v>
      </c>
      <c r="G7982" s="4">
        <v>3.4</v>
      </c>
      <c r="H7982" s="4">
        <v>0.36782035256998202</v>
      </c>
      <c r="I7982" s="4">
        <v>4.1980000000000004</v>
      </c>
      <c r="J7982" s="4">
        <v>2.5</v>
      </c>
      <c r="K7982" s="4">
        <v>3.1850000000000001</v>
      </c>
      <c r="L7982" s="4">
        <v>3.58</v>
      </c>
      <c r="M7982" s="4">
        <v>35</v>
      </c>
    </row>
    <row r="7983" spans="1:13" x14ac:dyDescent="0.2">
      <c r="A7983" s="3">
        <v>42461</v>
      </c>
      <c r="B7983" t="s">
        <v>9638</v>
      </c>
      <c r="C7983" t="s">
        <v>3072</v>
      </c>
      <c r="D7983" t="s">
        <v>9639</v>
      </c>
      <c r="E7983" t="s">
        <v>3071</v>
      </c>
      <c r="F7983" s="4">
        <v>3.1880555555555601</v>
      </c>
      <c r="G7983" s="4">
        <v>3.2</v>
      </c>
      <c r="H7983" s="4">
        <v>0.252086373456678</v>
      </c>
      <c r="I7983" s="4">
        <v>3.8</v>
      </c>
      <c r="J7983" s="4">
        <v>2.7</v>
      </c>
      <c r="K7983" s="4">
        <v>3</v>
      </c>
      <c r="L7983" s="4">
        <v>3.3424999999999998</v>
      </c>
      <c r="M7983" s="4">
        <v>36</v>
      </c>
    </row>
    <row r="7984" spans="1:13" x14ac:dyDescent="0.2">
      <c r="A7984" s="3">
        <v>42461</v>
      </c>
      <c r="B7984" t="s">
        <v>9674</v>
      </c>
      <c r="C7984" t="s">
        <v>3075</v>
      </c>
      <c r="D7984" t="s">
        <v>9675</v>
      </c>
      <c r="E7984" t="s">
        <v>3074</v>
      </c>
      <c r="F7984" s="4">
        <v>3.3491666666666702</v>
      </c>
      <c r="G7984" s="4">
        <v>3.32</v>
      </c>
      <c r="H7984" s="4">
        <v>0.26431988196123302</v>
      </c>
      <c r="I7984" s="4">
        <v>4.03</v>
      </c>
      <c r="J7984" s="4">
        <v>2.97</v>
      </c>
      <c r="K7984" s="4">
        <v>3.1675</v>
      </c>
      <c r="L7984" s="4">
        <v>3.5024999999999999</v>
      </c>
      <c r="M7984" s="4">
        <v>36</v>
      </c>
    </row>
    <row r="7985" spans="1:13" x14ac:dyDescent="0.2">
      <c r="A7985" s="3">
        <v>42461</v>
      </c>
      <c r="B7985" t="s">
        <v>7530</v>
      </c>
      <c r="C7985" t="s">
        <v>3102</v>
      </c>
      <c r="D7985" t="s">
        <v>7531</v>
      </c>
      <c r="E7985" t="s">
        <v>3101</v>
      </c>
      <c r="F7985" s="4">
        <v>3.3512121212121202</v>
      </c>
      <c r="G7985" s="4">
        <v>3.3</v>
      </c>
      <c r="H7985" s="4">
        <v>0.24145079177439999</v>
      </c>
      <c r="I7985" s="4">
        <v>3.83</v>
      </c>
      <c r="J7985" s="4">
        <v>2.95</v>
      </c>
      <c r="K7985" s="4">
        <v>3.2</v>
      </c>
      <c r="L7985" s="4">
        <v>3.5</v>
      </c>
      <c r="M7985" s="4">
        <v>33</v>
      </c>
    </row>
    <row r="7986" spans="1:13" x14ac:dyDescent="0.2">
      <c r="A7986" s="3">
        <v>42461</v>
      </c>
      <c r="B7986" t="s">
        <v>9708</v>
      </c>
      <c r="C7986" t="s">
        <v>3078</v>
      </c>
      <c r="D7986" t="s">
        <v>9709</v>
      </c>
      <c r="E7986" t="s">
        <v>3077</v>
      </c>
      <c r="F7986" s="4">
        <v>3.4043749999999999</v>
      </c>
      <c r="G7986" s="4">
        <v>3.3450000000000002</v>
      </c>
      <c r="H7986" s="4">
        <v>0.330023826119345</v>
      </c>
      <c r="I7986" s="4">
        <v>4.4000000000000004</v>
      </c>
      <c r="J7986" s="4">
        <v>2.91</v>
      </c>
      <c r="K7986" s="4">
        <v>3.2</v>
      </c>
      <c r="L7986" s="4">
        <v>3.6</v>
      </c>
      <c r="M7986" s="4">
        <v>32</v>
      </c>
    </row>
    <row r="7987" spans="1:13" x14ac:dyDescent="0.2">
      <c r="A7987" s="3">
        <v>42461</v>
      </c>
      <c r="B7987" t="s">
        <v>3100</v>
      </c>
      <c r="C7987" t="s">
        <v>3105</v>
      </c>
      <c r="D7987" t="s">
        <v>11</v>
      </c>
      <c r="E7987" t="s">
        <v>3104</v>
      </c>
      <c r="F7987" s="4">
        <v>3.3006060606060599</v>
      </c>
      <c r="G7987" s="4">
        <v>3.3</v>
      </c>
      <c r="H7987" s="4">
        <v>0.24015541054101</v>
      </c>
      <c r="I7987" s="4">
        <v>3.8</v>
      </c>
      <c r="J7987" s="4">
        <v>2.91</v>
      </c>
      <c r="K7987" s="4">
        <v>3.1</v>
      </c>
      <c r="L7987" s="4">
        <v>3.45</v>
      </c>
      <c r="M7987" s="4">
        <v>33</v>
      </c>
    </row>
    <row r="7988" spans="1:13" x14ac:dyDescent="0.2">
      <c r="A7988" s="3">
        <v>42461</v>
      </c>
      <c r="B7988" t="s">
        <v>7954</v>
      </c>
      <c r="C7988" t="s">
        <v>3141</v>
      </c>
      <c r="D7988" t="s">
        <v>7955</v>
      </c>
      <c r="E7988" t="s">
        <v>3140</v>
      </c>
      <c r="F7988" s="4">
        <v>0.39994444444444399</v>
      </c>
      <c r="G7988" s="4">
        <v>0.4</v>
      </c>
      <c r="H7988" s="4">
        <v>0.12920458736757501</v>
      </c>
      <c r="I7988" s="4">
        <v>0.68</v>
      </c>
      <c r="J7988" s="4">
        <v>-0.06</v>
      </c>
      <c r="K7988" s="4">
        <v>0.33</v>
      </c>
      <c r="L7988" s="4">
        <v>0.45</v>
      </c>
      <c r="M7988" s="4">
        <v>36</v>
      </c>
    </row>
    <row r="7989" spans="1:13" x14ac:dyDescent="0.2">
      <c r="A7989" s="3">
        <v>42461</v>
      </c>
      <c r="B7989" t="s">
        <v>7962</v>
      </c>
      <c r="C7989" t="s">
        <v>3144</v>
      </c>
      <c r="D7989" t="s">
        <v>7963</v>
      </c>
      <c r="E7989" t="s">
        <v>3143</v>
      </c>
      <c r="F7989" s="4">
        <v>0.30108333333333298</v>
      </c>
      <c r="G7989" s="4">
        <v>0.3</v>
      </c>
      <c r="H7989" s="4">
        <v>6.65601231970014E-2</v>
      </c>
      <c r="I7989" s="4">
        <v>0.45</v>
      </c>
      <c r="J7989" s="4">
        <v>0.19</v>
      </c>
      <c r="K7989" s="4">
        <v>0.25</v>
      </c>
      <c r="L7989" s="4">
        <v>0.34250000000000003</v>
      </c>
      <c r="M7989" s="4">
        <v>36</v>
      </c>
    </row>
    <row r="7990" spans="1:13" x14ac:dyDescent="0.2">
      <c r="A7990" s="3">
        <v>42461</v>
      </c>
      <c r="B7990" t="s">
        <v>7972</v>
      </c>
      <c r="C7990" t="s">
        <v>3147</v>
      </c>
      <c r="D7990" t="s">
        <v>7973</v>
      </c>
      <c r="E7990" t="s">
        <v>3146</v>
      </c>
      <c r="F7990" s="4">
        <v>0.30005555555555602</v>
      </c>
      <c r="G7990" s="4">
        <v>0.3</v>
      </c>
      <c r="H7990" s="4">
        <v>7.5465013443106604E-2</v>
      </c>
      <c r="I7990" s="4">
        <v>0.41</v>
      </c>
      <c r="J7990" s="4">
        <v>0.06</v>
      </c>
      <c r="K7990" s="4">
        <v>0.27750000000000002</v>
      </c>
      <c r="L7990" s="4">
        <v>0.34250000000000003</v>
      </c>
      <c r="M7990" s="4">
        <v>36</v>
      </c>
    </row>
    <row r="7991" spans="1:13" x14ac:dyDescent="0.2">
      <c r="A7991" s="3">
        <v>42461</v>
      </c>
      <c r="B7991" t="s">
        <v>7876</v>
      </c>
      <c r="C7991" t="s">
        <v>3114</v>
      </c>
      <c r="D7991" t="s">
        <v>7877</v>
      </c>
      <c r="E7991" t="s">
        <v>3113</v>
      </c>
      <c r="F7991" s="4">
        <v>-0.22855555555555601</v>
      </c>
      <c r="G7991" s="4">
        <v>-0.25</v>
      </c>
      <c r="H7991" s="4">
        <v>8.8529073334113403E-2</v>
      </c>
      <c r="I7991" s="4">
        <v>0.1</v>
      </c>
      <c r="J7991" s="4">
        <v>-0.48</v>
      </c>
      <c r="K7991" s="4">
        <v>-0.26250000000000001</v>
      </c>
      <c r="L7991" s="4">
        <v>-0.19750000000000001</v>
      </c>
      <c r="M7991" s="4">
        <v>36</v>
      </c>
    </row>
    <row r="7992" spans="1:13" x14ac:dyDescent="0.2">
      <c r="A7992" s="3">
        <v>42461</v>
      </c>
      <c r="B7992" t="s">
        <v>7980</v>
      </c>
      <c r="C7992" t="s">
        <v>3150</v>
      </c>
      <c r="D7992" t="s">
        <v>7981</v>
      </c>
      <c r="E7992" t="s">
        <v>3149</v>
      </c>
      <c r="F7992" s="4">
        <v>-0.109555555555556</v>
      </c>
      <c r="G7992" s="4">
        <v>-0.1</v>
      </c>
      <c r="H7992" s="4">
        <v>0.129147633006227</v>
      </c>
      <c r="I7992" s="4">
        <v>0.16600000000000001</v>
      </c>
      <c r="J7992" s="4">
        <v>-0.45</v>
      </c>
      <c r="K7992" s="4">
        <v>-0.2</v>
      </c>
      <c r="L7992" s="4">
        <v>-3.5000000000000003E-2</v>
      </c>
      <c r="M7992" s="4">
        <v>36</v>
      </c>
    </row>
    <row r="7993" spans="1:13" x14ac:dyDescent="0.2">
      <c r="A7993" s="3">
        <v>42461</v>
      </c>
      <c r="B7993" t="s">
        <v>7884</v>
      </c>
      <c r="C7993" t="s">
        <v>3117</v>
      </c>
      <c r="D7993" t="s">
        <v>7885</v>
      </c>
      <c r="E7993" t="s">
        <v>3116</v>
      </c>
      <c r="F7993" s="4">
        <v>-0.29897222222222197</v>
      </c>
      <c r="G7993" s="4">
        <v>-0.33500000000000002</v>
      </c>
      <c r="H7993" s="4">
        <v>0.16140906083809201</v>
      </c>
      <c r="I7993" s="4">
        <v>0.217</v>
      </c>
      <c r="J7993" s="4">
        <v>-0.54</v>
      </c>
      <c r="K7993" s="4">
        <v>-0.40500000000000003</v>
      </c>
      <c r="L7993" s="4">
        <v>-0.26750000000000002</v>
      </c>
      <c r="M7993" s="4">
        <v>36</v>
      </c>
    </row>
    <row r="7994" spans="1:13" x14ac:dyDescent="0.2">
      <c r="A7994" s="3">
        <v>42461</v>
      </c>
      <c r="B7994" t="s">
        <v>7894</v>
      </c>
      <c r="C7994" t="s">
        <v>3120</v>
      </c>
      <c r="D7994" t="s">
        <v>7895</v>
      </c>
      <c r="E7994" t="s">
        <v>3119</v>
      </c>
      <c r="F7994" s="4">
        <v>0.18452777777777801</v>
      </c>
      <c r="G7994" s="4">
        <v>0.17499999999999999</v>
      </c>
      <c r="H7994" s="4">
        <v>8.9632738314623497E-2</v>
      </c>
      <c r="I7994" s="4">
        <v>0.37</v>
      </c>
      <c r="J7994" s="4">
        <v>-0.05</v>
      </c>
      <c r="K7994" s="4">
        <v>0.12</v>
      </c>
      <c r="L7994" s="4">
        <v>0.2525</v>
      </c>
      <c r="M7994" s="4">
        <v>36</v>
      </c>
    </row>
    <row r="7995" spans="1:13" x14ac:dyDescent="0.2">
      <c r="A7995" s="3">
        <v>42461</v>
      </c>
      <c r="B7995" t="s">
        <v>7902</v>
      </c>
      <c r="C7995" t="s">
        <v>3123</v>
      </c>
      <c r="D7995" t="s">
        <v>7903</v>
      </c>
      <c r="E7995" t="s">
        <v>3122</v>
      </c>
      <c r="F7995" s="4">
        <v>0.261388888888889</v>
      </c>
      <c r="G7995" s="4">
        <v>0.27</v>
      </c>
      <c r="H7995" s="4">
        <v>6.3792197363348804E-2</v>
      </c>
      <c r="I7995" s="4">
        <v>0.44</v>
      </c>
      <c r="J7995" s="4">
        <v>0.14000000000000001</v>
      </c>
      <c r="K7995" s="4">
        <v>0.22750000000000001</v>
      </c>
      <c r="L7995" s="4">
        <v>0.3</v>
      </c>
      <c r="M7995" s="4">
        <v>36</v>
      </c>
    </row>
    <row r="7996" spans="1:13" x14ac:dyDescent="0.2">
      <c r="A7996" s="3">
        <v>42461</v>
      </c>
      <c r="B7996" t="s">
        <v>7910</v>
      </c>
      <c r="C7996" t="s">
        <v>3126</v>
      </c>
      <c r="D7996" t="s">
        <v>7911</v>
      </c>
      <c r="E7996" t="s">
        <v>3125</v>
      </c>
      <c r="F7996" s="4">
        <v>0.27422222222222198</v>
      </c>
      <c r="G7996" s="4">
        <v>0.28999999999999998</v>
      </c>
      <c r="H7996" s="4">
        <v>6.00338528837146E-2</v>
      </c>
      <c r="I7996" s="4">
        <v>0.4</v>
      </c>
      <c r="J7996" s="4">
        <v>0.13</v>
      </c>
      <c r="K7996" s="4">
        <v>0.24149999999999999</v>
      </c>
      <c r="L7996" s="4">
        <v>0.30249999999999999</v>
      </c>
      <c r="M7996" s="4">
        <v>36</v>
      </c>
    </row>
    <row r="7997" spans="1:13" x14ac:dyDescent="0.2">
      <c r="A7997" s="3">
        <v>42461</v>
      </c>
      <c r="B7997" t="s">
        <v>7920</v>
      </c>
      <c r="C7997" t="s">
        <v>3129</v>
      </c>
      <c r="D7997" t="s">
        <v>7921</v>
      </c>
      <c r="E7997" t="s">
        <v>3128</v>
      </c>
      <c r="F7997" s="4">
        <v>0.40069444444444402</v>
      </c>
      <c r="G7997" s="4">
        <v>0.40500000000000003</v>
      </c>
      <c r="H7997" s="4">
        <v>8.11889575336254E-2</v>
      </c>
      <c r="I7997" s="4">
        <v>0.64</v>
      </c>
      <c r="J7997" s="4">
        <v>0.22</v>
      </c>
      <c r="K7997" s="4">
        <v>0.34749999999999998</v>
      </c>
      <c r="L7997" s="4">
        <v>0.44</v>
      </c>
      <c r="M7997" s="4">
        <v>36</v>
      </c>
    </row>
    <row r="7998" spans="1:13" x14ac:dyDescent="0.2">
      <c r="A7998" s="3">
        <v>42461</v>
      </c>
      <c r="B7998" t="s">
        <v>7928</v>
      </c>
      <c r="C7998" t="s">
        <v>3132</v>
      </c>
      <c r="D7998" t="s">
        <v>7929</v>
      </c>
      <c r="E7998" t="s">
        <v>3131</v>
      </c>
      <c r="F7998" s="4">
        <v>0.49286111111111103</v>
      </c>
      <c r="G7998" s="4">
        <v>0.495</v>
      </c>
      <c r="H7998" s="4">
        <v>8.3671860017153696E-2</v>
      </c>
      <c r="I7998" s="4">
        <v>0.64</v>
      </c>
      <c r="J7998" s="4">
        <v>0.25</v>
      </c>
      <c r="K7998" s="4">
        <v>0.45500000000000002</v>
      </c>
      <c r="L7998" s="4">
        <v>0.55249999999999999</v>
      </c>
      <c r="M7998" s="4">
        <v>36</v>
      </c>
    </row>
    <row r="7999" spans="1:13" x14ac:dyDescent="0.2">
      <c r="A7999" s="3">
        <v>42461</v>
      </c>
      <c r="B7999" t="s">
        <v>7936</v>
      </c>
      <c r="C7999" t="s">
        <v>3135</v>
      </c>
      <c r="D7999" t="s">
        <v>7937</v>
      </c>
      <c r="E7999" t="s">
        <v>3134</v>
      </c>
      <c r="F7999" s="4">
        <v>0.65713888888888905</v>
      </c>
      <c r="G7999" s="4">
        <v>0.66</v>
      </c>
      <c r="H7999" s="4">
        <v>8.7222917295784699E-2</v>
      </c>
      <c r="I7999" s="4">
        <v>0.85</v>
      </c>
      <c r="J7999" s="4">
        <v>0.44</v>
      </c>
      <c r="K7999" s="4">
        <v>0.59750000000000003</v>
      </c>
      <c r="L7999" s="4">
        <v>0.70250000000000001</v>
      </c>
      <c r="M7999" s="4">
        <v>36</v>
      </c>
    </row>
    <row r="8000" spans="1:13" x14ac:dyDescent="0.2">
      <c r="A8000" s="3">
        <v>42461</v>
      </c>
      <c r="B8000" t="s">
        <v>7946</v>
      </c>
      <c r="C8000" t="s">
        <v>3138</v>
      </c>
      <c r="D8000" t="s">
        <v>7947</v>
      </c>
      <c r="E8000" t="s">
        <v>3137</v>
      </c>
      <c r="F8000" s="4">
        <v>0.43286111111111097</v>
      </c>
      <c r="G8000" s="4">
        <v>0.44</v>
      </c>
      <c r="H8000" s="4">
        <v>8.24576610935326E-2</v>
      </c>
      <c r="I8000" s="4">
        <v>0.59</v>
      </c>
      <c r="J8000" s="4">
        <v>0.3</v>
      </c>
      <c r="K8000" s="4">
        <v>0.36</v>
      </c>
      <c r="L8000" s="4">
        <v>0.49249999999999999</v>
      </c>
      <c r="M8000" s="4">
        <v>36</v>
      </c>
    </row>
    <row r="8001" spans="1:13" x14ac:dyDescent="0.2">
      <c r="A8001" s="3">
        <v>42461</v>
      </c>
      <c r="B8001" t="s">
        <v>7982</v>
      </c>
      <c r="C8001" t="s">
        <v>3096</v>
      </c>
      <c r="D8001" t="s">
        <v>7983</v>
      </c>
      <c r="E8001" t="s">
        <v>3095</v>
      </c>
      <c r="F8001" s="4">
        <v>3.1850000000000001</v>
      </c>
      <c r="G8001" s="4">
        <v>3.1850000000000001</v>
      </c>
      <c r="H8001" s="4">
        <v>0.35731977184986402</v>
      </c>
      <c r="I8001" s="4">
        <v>3.93</v>
      </c>
      <c r="J8001" s="4">
        <v>2.2999999999999998</v>
      </c>
      <c r="K8001" s="4">
        <v>2.9</v>
      </c>
      <c r="L8001" s="4">
        <v>3.4075000000000002</v>
      </c>
      <c r="M8001" s="4">
        <v>32</v>
      </c>
    </row>
    <row r="8002" spans="1:13" x14ac:dyDescent="0.2">
      <c r="A8002" s="3">
        <v>42461</v>
      </c>
      <c r="B8002" t="s">
        <v>9640</v>
      </c>
      <c r="C8002" t="s">
        <v>3087</v>
      </c>
      <c r="D8002" t="s">
        <v>9641</v>
      </c>
      <c r="E8002" t="s">
        <v>3086</v>
      </c>
      <c r="F8002" s="4">
        <v>3.12636363636364</v>
      </c>
      <c r="G8002" s="4">
        <v>3.1</v>
      </c>
      <c r="H8002" s="4">
        <v>0.314918820708391</v>
      </c>
      <c r="I8002" s="4">
        <v>3.85</v>
      </c>
      <c r="J8002" s="4">
        <v>2.61</v>
      </c>
      <c r="K8002" s="4">
        <v>2.85</v>
      </c>
      <c r="L8002" s="4">
        <v>3.4</v>
      </c>
      <c r="M8002" s="4">
        <v>33</v>
      </c>
    </row>
    <row r="8003" spans="1:13" x14ac:dyDescent="0.2">
      <c r="A8003" s="3">
        <v>42461</v>
      </c>
      <c r="B8003" t="s">
        <v>9676</v>
      </c>
      <c r="C8003" t="s">
        <v>3090</v>
      </c>
      <c r="D8003" t="s">
        <v>9677</v>
      </c>
      <c r="E8003" t="s">
        <v>3089</v>
      </c>
      <c r="F8003" s="4">
        <v>3.1845454545454501</v>
      </c>
      <c r="G8003" s="4">
        <v>3.2</v>
      </c>
      <c r="H8003" s="4">
        <v>0.34867688220158499</v>
      </c>
      <c r="I8003" s="4">
        <v>3.8</v>
      </c>
      <c r="J8003" s="4">
        <v>2.2400000000000002</v>
      </c>
      <c r="K8003" s="4">
        <v>3</v>
      </c>
      <c r="L8003" s="4">
        <v>3.35</v>
      </c>
      <c r="M8003" s="4">
        <v>33</v>
      </c>
    </row>
    <row r="8004" spans="1:13" x14ac:dyDescent="0.2">
      <c r="A8004" s="3">
        <v>42461</v>
      </c>
      <c r="B8004" t="s">
        <v>9885</v>
      </c>
      <c r="C8004" t="s">
        <v>3108</v>
      </c>
      <c r="D8004" t="s">
        <v>9886</v>
      </c>
      <c r="E8004" t="s">
        <v>3107</v>
      </c>
      <c r="F8004" s="4">
        <v>3.1771428571428602</v>
      </c>
      <c r="G8004" s="4">
        <v>3.2</v>
      </c>
      <c r="H8004" s="4">
        <v>0.245460370835688</v>
      </c>
      <c r="I8004" s="4">
        <v>3.65</v>
      </c>
      <c r="J8004" s="4">
        <v>2.59</v>
      </c>
      <c r="K8004" s="4">
        <v>3</v>
      </c>
      <c r="L8004" s="4">
        <v>3.3</v>
      </c>
      <c r="M8004" s="4">
        <v>28</v>
      </c>
    </row>
    <row r="8005" spans="1:13" x14ac:dyDescent="0.2">
      <c r="A8005" s="3">
        <v>42461</v>
      </c>
      <c r="B8005" t="s">
        <v>9710</v>
      </c>
      <c r="C8005" t="s">
        <v>3093</v>
      </c>
      <c r="D8005" t="s">
        <v>9711</v>
      </c>
      <c r="E8005" t="s">
        <v>3092</v>
      </c>
      <c r="F8005" s="4">
        <v>3.2162068965517201</v>
      </c>
      <c r="G8005" s="4">
        <v>3.2</v>
      </c>
      <c r="H8005" s="4">
        <v>0.31371522337832197</v>
      </c>
      <c r="I8005" s="4">
        <v>3.87</v>
      </c>
      <c r="J8005" s="4">
        <v>2.5299999999999998</v>
      </c>
      <c r="K8005" s="4">
        <v>3.1</v>
      </c>
      <c r="L8005" s="4">
        <v>3.3</v>
      </c>
      <c r="M8005" s="4">
        <v>29</v>
      </c>
    </row>
    <row r="8006" spans="1:13" x14ac:dyDescent="0.2">
      <c r="A8006" s="3">
        <v>42461</v>
      </c>
      <c r="B8006" t="s">
        <v>3106</v>
      </c>
      <c r="C8006" t="s">
        <v>3111</v>
      </c>
      <c r="D8006" t="s">
        <v>13</v>
      </c>
      <c r="E8006" t="s">
        <v>3110</v>
      </c>
      <c r="F8006" s="4">
        <v>3.1192857142857102</v>
      </c>
      <c r="G8006" s="4">
        <v>3.17</v>
      </c>
      <c r="H8006" s="4">
        <v>0.29582187547674998</v>
      </c>
      <c r="I8006" s="4">
        <v>3.7</v>
      </c>
      <c r="J8006" s="4">
        <v>2.5</v>
      </c>
      <c r="K8006" s="4">
        <v>3</v>
      </c>
      <c r="L8006" s="4">
        <v>3.3</v>
      </c>
      <c r="M8006" s="4">
        <v>28</v>
      </c>
    </row>
    <row r="8007" spans="1:13" x14ac:dyDescent="0.2">
      <c r="A8007" s="3">
        <v>42461</v>
      </c>
      <c r="B8007" t="s">
        <v>7984</v>
      </c>
      <c r="C8007" t="s">
        <v>3153</v>
      </c>
      <c r="D8007" t="s">
        <v>7985</v>
      </c>
      <c r="E8007" t="s">
        <v>3152</v>
      </c>
      <c r="F8007" s="4">
        <v>0.19130303030303</v>
      </c>
      <c r="G8007" s="4">
        <v>0.19</v>
      </c>
      <c r="H8007" s="4">
        <v>4.6264514511991803E-2</v>
      </c>
      <c r="I8007" s="4">
        <v>0.3</v>
      </c>
      <c r="J8007" s="4">
        <v>0.1</v>
      </c>
      <c r="K8007" s="4">
        <v>0.17</v>
      </c>
      <c r="L8007" s="4">
        <v>0.2</v>
      </c>
      <c r="M8007" s="4">
        <v>33</v>
      </c>
    </row>
    <row r="8008" spans="1:13" x14ac:dyDescent="0.2">
      <c r="A8008" s="3">
        <v>42461</v>
      </c>
      <c r="B8008" t="s">
        <v>10231</v>
      </c>
      <c r="C8008" t="s">
        <v>4324</v>
      </c>
      <c r="D8008" t="s">
        <v>10232</v>
      </c>
      <c r="E8008" t="s">
        <v>4323</v>
      </c>
      <c r="F8008" s="4">
        <v>2.0424242424242398</v>
      </c>
      <c r="G8008" s="4">
        <v>2.1</v>
      </c>
      <c r="H8008" s="4">
        <v>0.32502913622310797</v>
      </c>
      <c r="I8008" s="4">
        <v>2.5</v>
      </c>
      <c r="J8008" s="4">
        <v>1.1000000000000001</v>
      </c>
      <c r="K8008" s="4">
        <v>1.9</v>
      </c>
      <c r="L8008" s="4">
        <v>2.2000000000000002</v>
      </c>
      <c r="M8008" s="4">
        <v>33</v>
      </c>
    </row>
    <row r="8009" spans="1:13" x14ac:dyDescent="0.2">
      <c r="A8009" s="3">
        <v>42461</v>
      </c>
      <c r="B8009" t="s">
        <v>10255</v>
      </c>
      <c r="C8009" t="s">
        <v>4327</v>
      </c>
      <c r="D8009" t="s">
        <v>10256</v>
      </c>
      <c r="E8009" t="s">
        <v>4326</v>
      </c>
      <c r="F8009" s="4">
        <v>2.2706451612903198</v>
      </c>
      <c r="G8009" s="4">
        <v>2.2999999999999998</v>
      </c>
      <c r="H8009" s="4">
        <v>0.314504218136747</v>
      </c>
      <c r="I8009" s="4">
        <v>2.9</v>
      </c>
      <c r="J8009" s="4">
        <v>1.5</v>
      </c>
      <c r="K8009" s="4">
        <v>2.1</v>
      </c>
      <c r="L8009" s="4">
        <v>2.4500000000000002</v>
      </c>
      <c r="M8009" s="4">
        <v>31</v>
      </c>
    </row>
    <row r="8010" spans="1:13" x14ac:dyDescent="0.2">
      <c r="A8010" s="3">
        <v>42461</v>
      </c>
      <c r="B8010" t="s">
        <v>9718</v>
      </c>
      <c r="C8010" t="s">
        <v>3939</v>
      </c>
      <c r="D8010" t="s">
        <v>9719</v>
      </c>
      <c r="E8010" t="s">
        <v>3947</v>
      </c>
      <c r="F8010" s="4">
        <v>17.597129032258099</v>
      </c>
      <c r="G8010" s="4">
        <v>17.55</v>
      </c>
      <c r="H8010" s="4">
        <v>0.21856238498202801</v>
      </c>
      <c r="I8010" s="4">
        <v>18.2</v>
      </c>
      <c r="J8010" s="4">
        <v>17.28</v>
      </c>
      <c r="K8010" s="4">
        <v>17.425000000000001</v>
      </c>
      <c r="L8010" s="4">
        <v>17.720500000000001</v>
      </c>
      <c r="M8010" s="4">
        <v>31</v>
      </c>
    </row>
    <row r="8011" spans="1:13" x14ac:dyDescent="0.2">
      <c r="A8011" s="3">
        <v>42461</v>
      </c>
      <c r="B8011" t="s">
        <v>9722</v>
      </c>
      <c r="C8011" t="s">
        <v>3942</v>
      </c>
      <c r="D8011" t="s">
        <v>9723</v>
      </c>
      <c r="E8011" t="s">
        <v>3949</v>
      </c>
      <c r="F8011" s="4">
        <v>17.6788064516129</v>
      </c>
      <c r="G8011" s="4">
        <v>17.57</v>
      </c>
      <c r="H8011" s="4">
        <v>0.34723982292308597</v>
      </c>
      <c r="I8011" s="4">
        <v>18.98</v>
      </c>
      <c r="J8011" s="4">
        <v>17.239999999999998</v>
      </c>
      <c r="K8011" s="4">
        <v>17.5</v>
      </c>
      <c r="L8011" s="4">
        <v>17.8</v>
      </c>
      <c r="M8011" s="4">
        <v>31</v>
      </c>
    </row>
    <row r="8012" spans="1:13" x14ac:dyDescent="0.2">
      <c r="A8012" s="3">
        <v>42461</v>
      </c>
      <c r="B8012" t="s">
        <v>9724</v>
      </c>
      <c r="C8012" t="s">
        <v>3952</v>
      </c>
      <c r="D8012" t="s">
        <v>9725</v>
      </c>
      <c r="E8012" t="s">
        <v>3951</v>
      </c>
      <c r="F8012" s="4">
        <v>17.678064516129002</v>
      </c>
      <c r="G8012" s="4">
        <v>17.600000000000001</v>
      </c>
      <c r="H8012" s="4">
        <v>0.34952748442088399</v>
      </c>
      <c r="I8012" s="4">
        <v>18.95</v>
      </c>
      <c r="J8012" s="4">
        <v>17.21</v>
      </c>
      <c r="K8012" s="4">
        <v>17.465</v>
      </c>
      <c r="L8012" s="4">
        <v>17.82</v>
      </c>
      <c r="M8012" s="4">
        <v>31</v>
      </c>
    </row>
    <row r="8013" spans="1:13" x14ac:dyDescent="0.2">
      <c r="A8013" s="3">
        <v>42461</v>
      </c>
      <c r="B8013" t="s">
        <v>9680</v>
      </c>
      <c r="C8013" t="s">
        <v>3936</v>
      </c>
      <c r="D8013" t="s">
        <v>9681</v>
      </c>
      <c r="E8013" t="s">
        <v>3935</v>
      </c>
      <c r="F8013" s="4">
        <v>17.608599999999999</v>
      </c>
      <c r="G8013" s="4">
        <v>17.600000000000001</v>
      </c>
      <c r="H8013" s="4">
        <v>0.41009942840300401</v>
      </c>
      <c r="I8013" s="4">
        <v>18.5</v>
      </c>
      <c r="J8013" s="4">
        <v>16.8</v>
      </c>
      <c r="K8013" s="4">
        <v>17.28</v>
      </c>
      <c r="L8013" s="4">
        <v>17.975000000000001</v>
      </c>
      <c r="M8013" s="4">
        <v>35</v>
      </c>
    </row>
    <row r="8014" spans="1:13" x14ac:dyDescent="0.2">
      <c r="A8014" s="3">
        <v>42461</v>
      </c>
      <c r="B8014" t="s">
        <v>9714</v>
      </c>
      <c r="C8014" t="s">
        <v>3939</v>
      </c>
      <c r="D8014" t="s">
        <v>9715</v>
      </c>
      <c r="E8014" t="s">
        <v>3938</v>
      </c>
      <c r="F8014" s="4">
        <v>17.2017575757576</v>
      </c>
      <c r="G8014" s="4">
        <v>17.2</v>
      </c>
      <c r="H8014" s="4">
        <v>0.71037890551024896</v>
      </c>
      <c r="I8014" s="4">
        <v>18.5</v>
      </c>
      <c r="J8014" s="4">
        <v>15.35</v>
      </c>
      <c r="K8014" s="4">
        <v>16.8</v>
      </c>
      <c r="L8014" s="4">
        <v>17.54</v>
      </c>
      <c r="M8014" s="4">
        <v>33</v>
      </c>
    </row>
    <row r="8015" spans="1:13" x14ac:dyDescent="0.2">
      <c r="A8015" s="3">
        <v>42461</v>
      </c>
      <c r="B8015" t="s">
        <v>9720</v>
      </c>
      <c r="C8015" t="s">
        <v>3942</v>
      </c>
      <c r="D8015" t="s">
        <v>9721</v>
      </c>
      <c r="E8015" t="s">
        <v>3941</v>
      </c>
      <c r="F8015" s="4">
        <v>17.118680000000001</v>
      </c>
      <c r="G8015" s="4">
        <v>17.399999999999999</v>
      </c>
      <c r="H8015" s="4">
        <v>1.0864469123400999</v>
      </c>
      <c r="I8015" s="4">
        <v>19.14</v>
      </c>
      <c r="J8015" s="4">
        <v>14.49</v>
      </c>
      <c r="K8015" s="4">
        <v>16.8</v>
      </c>
      <c r="L8015" s="4">
        <v>17.88</v>
      </c>
      <c r="M8015" s="4">
        <v>25</v>
      </c>
    </row>
    <row r="8016" spans="1:13" x14ac:dyDescent="0.2">
      <c r="A8016" s="3">
        <v>42461</v>
      </c>
      <c r="B8016" t="s">
        <v>10201</v>
      </c>
      <c r="C8016" t="s">
        <v>3579</v>
      </c>
      <c r="D8016" t="s">
        <v>10202</v>
      </c>
      <c r="E8016" t="s">
        <v>3578</v>
      </c>
      <c r="F8016" s="4">
        <v>2.4108823529411798</v>
      </c>
      <c r="G8016" s="4">
        <v>2.4</v>
      </c>
      <c r="H8016" s="4">
        <v>0.28772216867285499</v>
      </c>
      <c r="I8016" s="4">
        <v>3.2</v>
      </c>
      <c r="J8016" s="4">
        <v>1.7</v>
      </c>
      <c r="K8016" s="4">
        <v>2.2999999999999998</v>
      </c>
      <c r="L8016" s="4">
        <v>2.5</v>
      </c>
      <c r="M8016" s="4">
        <v>34</v>
      </c>
    </row>
    <row r="8017" spans="1:13" x14ac:dyDescent="0.2">
      <c r="A8017" s="3">
        <v>42461</v>
      </c>
      <c r="B8017" t="s">
        <v>10233</v>
      </c>
      <c r="C8017" t="s">
        <v>3582</v>
      </c>
      <c r="D8017" t="s">
        <v>10234</v>
      </c>
      <c r="E8017" t="s">
        <v>3581</v>
      </c>
      <c r="F8017" s="4">
        <v>2.85617647058824</v>
      </c>
      <c r="G8017" s="4">
        <v>2.8</v>
      </c>
      <c r="H8017" s="4">
        <v>0.36221552855525102</v>
      </c>
      <c r="I8017" s="4">
        <v>4</v>
      </c>
      <c r="J8017" s="4">
        <v>2.2000000000000002</v>
      </c>
      <c r="K8017" s="4">
        <v>2.6</v>
      </c>
      <c r="L8017" s="4">
        <v>3.0924999999999998</v>
      </c>
      <c r="M8017" s="4">
        <v>34</v>
      </c>
    </row>
    <row r="8018" spans="1:13" x14ac:dyDescent="0.2">
      <c r="A8018" s="3">
        <v>42461</v>
      </c>
      <c r="B8018" t="s">
        <v>10257</v>
      </c>
      <c r="C8018" t="s">
        <v>3585</v>
      </c>
      <c r="D8018" t="s">
        <v>10258</v>
      </c>
      <c r="E8018" t="s">
        <v>3584</v>
      </c>
      <c r="F8018" s="4">
        <v>3.2211111111111101</v>
      </c>
      <c r="G8018" s="4">
        <v>3.16</v>
      </c>
      <c r="H8018" s="4">
        <v>0.37595348866718298</v>
      </c>
      <c r="I8018" s="4">
        <v>4</v>
      </c>
      <c r="J8018" s="4">
        <v>2.6</v>
      </c>
      <c r="K8018" s="4">
        <v>3</v>
      </c>
      <c r="L8018" s="4">
        <v>3.5</v>
      </c>
      <c r="M8018" s="4">
        <v>27</v>
      </c>
    </row>
    <row r="8019" spans="1:13" x14ac:dyDescent="0.2">
      <c r="A8019" s="3">
        <v>42461</v>
      </c>
      <c r="B8019" t="s">
        <v>10235</v>
      </c>
      <c r="C8019" t="s">
        <v>3591</v>
      </c>
      <c r="D8019" t="s">
        <v>10236</v>
      </c>
      <c r="E8019" t="s">
        <v>3590</v>
      </c>
      <c r="F8019" s="4">
        <v>2.3177777777777799</v>
      </c>
      <c r="G8019" s="4">
        <v>2.36</v>
      </c>
      <c r="H8019" s="4">
        <v>0.39628352844981402</v>
      </c>
      <c r="I8019" s="4">
        <v>3.05</v>
      </c>
      <c r="J8019" s="4">
        <v>1.4</v>
      </c>
      <c r="K8019" s="4">
        <v>2.1</v>
      </c>
      <c r="L8019" s="4">
        <v>2.6</v>
      </c>
      <c r="M8019" s="4">
        <v>36</v>
      </c>
    </row>
    <row r="8020" spans="1:13" x14ac:dyDescent="0.2">
      <c r="A8020" s="3">
        <v>42461</v>
      </c>
      <c r="B8020" t="s">
        <v>10259</v>
      </c>
      <c r="C8020" t="s">
        <v>3603</v>
      </c>
      <c r="D8020" t="s">
        <v>10260</v>
      </c>
      <c r="E8020" t="s">
        <v>3602</v>
      </c>
      <c r="F8020" s="4">
        <v>2.73470588235294</v>
      </c>
      <c r="G8020" s="4">
        <v>2.65</v>
      </c>
      <c r="H8020" s="4">
        <v>0.64281688468573694</v>
      </c>
      <c r="I8020" s="4">
        <v>4.3</v>
      </c>
      <c r="J8020" s="4">
        <v>1.1000000000000001</v>
      </c>
      <c r="K8020" s="4">
        <v>2.4</v>
      </c>
      <c r="L8020" s="4">
        <v>3.03</v>
      </c>
      <c r="M8020" s="4">
        <v>34</v>
      </c>
    </row>
    <row r="8021" spans="1:13" x14ac:dyDescent="0.2">
      <c r="A8021" s="3">
        <v>42461</v>
      </c>
      <c r="B8021" t="s">
        <v>10237</v>
      </c>
      <c r="C8021" t="s">
        <v>3594</v>
      </c>
      <c r="D8021" t="s">
        <v>10238</v>
      </c>
      <c r="E8021" t="s">
        <v>3593</v>
      </c>
      <c r="F8021" s="4">
        <v>2.5980555555555598</v>
      </c>
      <c r="G8021" s="4">
        <v>2.4500000000000002</v>
      </c>
      <c r="H8021" s="4">
        <v>0.48519698176216097</v>
      </c>
      <c r="I8021" s="4">
        <v>3.7</v>
      </c>
      <c r="J8021" s="4">
        <v>1.6</v>
      </c>
      <c r="K8021" s="4">
        <v>2.2774999999999999</v>
      </c>
      <c r="L8021" s="4">
        <v>2.9249999999999998</v>
      </c>
      <c r="M8021" s="4">
        <v>36</v>
      </c>
    </row>
    <row r="8022" spans="1:13" x14ac:dyDescent="0.2">
      <c r="A8022" s="3">
        <v>42461</v>
      </c>
      <c r="B8022" t="s">
        <v>10261</v>
      </c>
      <c r="C8022" t="s">
        <v>3606</v>
      </c>
      <c r="D8022" t="s">
        <v>10262</v>
      </c>
      <c r="E8022" t="s">
        <v>3605</v>
      </c>
      <c r="F8022" s="4">
        <v>2.5891176470588202</v>
      </c>
      <c r="G8022" s="4">
        <v>2.68</v>
      </c>
      <c r="H8022" s="4">
        <v>0.55302127553494396</v>
      </c>
      <c r="I8022" s="4">
        <v>4.0999999999999996</v>
      </c>
      <c r="J8022" s="4">
        <v>1.41</v>
      </c>
      <c r="K8022" s="4">
        <v>2.2999999999999998</v>
      </c>
      <c r="L8022" s="4">
        <v>2.8224999999999998</v>
      </c>
      <c r="M8022" s="4">
        <v>34</v>
      </c>
    </row>
    <row r="8023" spans="1:13" x14ac:dyDescent="0.2">
      <c r="A8023" s="3">
        <v>42461</v>
      </c>
      <c r="B8023" t="s">
        <v>10239</v>
      </c>
      <c r="C8023" t="s">
        <v>3597</v>
      </c>
      <c r="D8023" t="s">
        <v>10240</v>
      </c>
      <c r="E8023" t="s">
        <v>3596</v>
      </c>
      <c r="F8023" s="4">
        <v>2.3174999999999999</v>
      </c>
      <c r="G8023" s="4">
        <v>2.2999999999999998</v>
      </c>
      <c r="H8023" s="4">
        <v>0.42984631805199502</v>
      </c>
      <c r="I8023" s="4">
        <v>3.5</v>
      </c>
      <c r="J8023" s="4">
        <v>1.3</v>
      </c>
      <c r="K8023" s="4">
        <v>2.1</v>
      </c>
      <c r="L8023" s="4">
        <v>2.6</v>
      </c>
      <c r="M8023" s="4">
        <v>36</v>
      </c>
    </row>
    <row r="8024" spans="1:13" x14ac:dyDescent="0.2">
      <c r="A8024" s="3">
        <v>42461</v>
      </c>
      <c r="B8024" t="s">
        <v>10263</v>
      </c>
      <c r="C8024" t="s">
        <v>3609</v>
      </c>
      <c r="D8024" t="s">
        <v>10264</v>
      </c>
      <c r="E8024" t="s">
        <v>3608</v>
      </c>
      <c r="F8024" s="4">
        <v>2.9602941176470599</v>
      </c>
      <c r="G8024" s="4">
        <v>2.95</v>
      </c>
      <c r="H8024" s="4">
        <v>0.35531876677844598</v>
      </c>
      <c r="I8024" s="4">
        <v>4.2</v>
      </c>
      <c r="J8024" s="4">
        <v>2.4</v>
      </c>
      <c r="K8024" s="4">
        <v>2.8</v>
      </c>
      <c r="L8024" s="4">
        <v>3.1949999999999998</v>
      </c>
      <c r="M8024" s="4">
        <v>34</v>
      </c>
    </row>
    <row r="8025" spans="1:13" x14ac:dyDescent="0.2">
      <c r="A8025" s="3">
        <v>42461</v>
      </c>
      <c r="B8025" t="s">
        <v>10241</v>
      </c>
      <c r="C8025" t="s">
        <v>3600</v>
      </c>
      <c r="D8025" t="s">
        <v>10242</v>
      </c>
      <c r="E8025" t="s">
        <v>3599</v>
      </c>
      <c r="F8025" s="4">
        <v>2.3819444444444402</v>
      </c>
      <c r="G8025" s="4">
        <v>2.4049999999999998</v>
      </c>
      <c r="H8025" s="4">
        <v>0.480207213871229</v>
      </c>
      <c r="I8025" s="4">
        <v>3.4</v>
      </c>
      <c r="J8025" s="4">
        <v>1.3</v>
      </c>
      <c r="K8025" s="4">
        <v>2</v>
      </c>
      <c r="L8025" s="4">
        <v>2.61</v>
      </c>
      <c r="M8025" s="4">
        <v>36</v>
      </c>
    </row>
    <row r="8026" spans="1:13" x14ac:dyDescent="0.2">
      <c r="A8026" s="3">
        <v>42461</v>
      </c>
      <c r="B8026" t="s">
        <v>10265</v>
      </c>
      <c r="C8026" t="s">
        <v>3612</v>
      </c>
      <c r="D8026" t="s">
        <v>10266</v>
      </c>
      <c r="E8026" t="s">
        <v>3611</v>
      </c>
      <c r="F8026" s="4">
        <v>3.1235294117647099</v>
      </c>
      <c r="G8026" s="4">
        <v>3.1349999999999998</v>
      </c>
      <c r="H8026" s="4">
        <v>0.49890718364903602</v>
      </c>
      <c r="I8026" s="4">
        <v>4.29</v>
      </c>
      <c r="J8026" s="4">
        <v>2</v>
      </c>
      <c r="K8026" s="4">
        <v>2.8</v>
      </c>
      <c r="L8026" s="4">
        <v>3.3824999999999998</v>
      </c>
      <c r="M8026" s="4">
        <v>34</v>
      </c>
    </row>
    <row r="8027" spans="1:13" x14ac:dyDescent="0.2">
      <c r="A8027" s="3">
        <v>42461</v>
      </c>
      <c r="B8027" t="s">
        <v>10243</v>
      </c>
      <c r="C8027" t="s">
        <v>3867</v>
      </c>
      <c r="D8027" t="s">
        <v>10244</v>
      </c>
      <c r="E8027" t="s">
        <v>3866</v>
      </c>
      <c r="F8027" s="4">
        <v>0.61772727272727301</v>
      </c>
      <c r="G8027" s="4">
        <v>0.59</v>
      </c>
      <c r="H8027" s="4">
        <v>0.33049647816266098</v>
      </c>
      <c r="I8027" s="4">
        <v>1.69</v>
      </c>
      <c r="J8027" s="4">
        <v>0.18</v>
      </c>
      <c r="K8027" s="4">
        <v>0.42499999999999999</v>
      </c>
      <c r="L8027" s="4">
        <v>0.7</v>
      </c>
      <c r="M8027" s="4">
        <v>22</v>
      </c>
    </row>
    <row r="8028" spans="1:13" x14ac:dyDescent="0.2">
      <c r="A8028" s="3">
        <v>42461</v>
      </c>
      <c r="B8028" t="s">
        <v>10267</v>
      </c>
      <c r="C8028" t="s">
        <v>3879</v>
      </c>
      <c r="D8028" t="s">
        <v>10268</v>
      </c>
      <c r="E8028" t="s">
        <v>3878</v>
      </c>
      <c r="F8028" s="4">
        <v>0.84055555555555606</v>
      </c>
      <c r="G8028" s="4">
        <v>0.8</v>
      </c>
      <c r="H8028" s="4">
        <v>0.24140452313668401</v>
      </c>
      <c r="I8028" s="4">
        <v>1.57</v>
      </c>
      <c r="J8028" s="4">
        <v>0.6</v>
      </c>
      <c r="K8028" s="4">
        <v>0.7</v>
      </c>
      <c r="L8028" s="4">
        <v>0.88500000000000001</v>
      </c>
      <c r="M8028" s="4">
        <v>18</v>
      </c>
    </row>
    <row r="8029" spans="1:13" x14ac:dyDescent="0.2">
      <c r="A8029" s="3">
        <v>42461</v>
      </c>
      <c r="B8029" t="s">
        <v>10245</v>
      </c>
      <c r="C8029" t="s">
        <v>3870</v>
      </c>
      <c r="D8029" t="s">
        <v>10246</v>
      </c>
      <c r="E8029" t="s">
        <v>3869</v>
      </c>
      <c r="F8029" s="4">
        <v>0.29571428571428598</v>
      </c>
      <c r="G8029" s="4">
        <v>0.49</v>
      </c>
      <c r="H8029" s="4">
        <v>0.43534551138804001</v>
      </c>
      <c r="I8029" s="4">
        <v>0.7</v>
      </c>
      <c r="J8029" s="4">
        <v>-1.2</v>
      </c>
      <c r="K8029" s="4">
        <v>0.2</v>
      </c>
      <c r="L8029" s="4">
        <v>0.5</v>
      </c>
      <c r="M8029" s="4">
        <v>21</v>
      </c>
    </row>
    <row r="8030" spans="1:13" x14ac:dyDescent="0.2">
      <c r="A8030" s="3">
        <v>42461</v>
      </c>
      <c r="B8030" t="s">
        <v>10269</v>
      </c>
      <c r="C8030" t="s">
        <v>3882</v>
      </c>
      <c r="D8030" t="s">
        <v>10270</v>
      </c>
      <c r="E8030" t="s">
        <v>3881</v>
      </c>
      <c r="F8030" s="4">
        <v>0.70611111111111102</v>
      </c>
      <c r="G8030" s="4">
        <v>0.72499999999999998</v>
      </c>
      <c r="H8030" s="4">
        <v>0.33118572875065799</v>
      </c>
      <c r="I8030" s="4">
        <v>1.6</v>
      </c>
      <c r="J8030" s="4">
        <v>-0.1</v>
      </c>
      <c r="K8030" s="4">
        <v>0.53500000000000003</v>
      </c>
      <c r="L8030" s="4">
        <v>0.8</v>
      </c>
      <c r="M8030" s="4">
        <v>18</v>
      </c>
    </row>
    <row r="8031" spans="1:13" x14ac:dyDescent="0.2">
      <c r="A8031" s="3">
        <v>42461</v>
      </c>
      <c r="B8031" t="s">
        <v>10247</v>
      </c>
      <c r="C8031" t="s">
        <v>3873</v>
      </c>
      <c r="D8031" t="s">
        <v>10248</v>
      </c>
      <c r="E8031" t="s">
        <v>3872</v>
      </c>
      <c r="F8031" s="4">
        <v>0.69333333333333302</v>
      </c>
      <c r="G8031" s="4">
        <v>0.6</v>
      </c>
      <c r="H8031" s="4">
        <v>0.55295870852472595</v>
      </c>
      <c r="I8031" s="4">
        <v>1.9</v>
      </c>
      <c r="J8031" s="4">
        <v>-0.8</v>
      </c>
      <c r="K8031" s="4">
        <v>0.5</v>
      </c>
      <c r="L8031" s="4">
        <v>0.76</v>
      </c>
      <c r="M8031" s="4">
        <v>21</v>
      </c>
    </row>
    <row r="8032" spans="1:13" x14ac:dyDescent="0.2">
      <c r="A8032" s="3">
        <v>42461</v>
      </c>
      <c r="B8032" t="s">
        <v>10271</v>
      </c>
      <c r="C8032" t="s">
        <v>3885</v>
      </c>
      <c r="D8032" t="s">
        <v>10272</v>
      </c>
      <c r="E8032" t="s">
        <v>3884</v>
      </c>
      <c r="F8032" s="4">
        <v>0.81333333333333302</v>
      </c>
      <c r="G8032" s="4">
        <v>0.78500000000000003</v>
      </c>
      <c r="H8032" s="4">
        <v>0.235071953940515</v>
      </c>
      <c r="I8032" s="4">
        <v>1.43</v>
      </c>
      <c r="J8032" s="4">
        <v>0.4</v>
      </c>
      <c r="K8032" s="4">
        <v>0.7</v>
      </c>
      <c r="L8032" s="4">
        <v>0.88749999999999996</v>
      </c>
      <c r="M8032" s="4">
        <v>18</v>
      </c>
    </row>
    <row r="8033" spans="1:13" x14ac:dyDescent="0.2">
      <c r="A8033" s="3">
        <v>42461</v>
      </c>
      <c r="B8033" t="s">
        <v>10249</v>
      </c>
      <c r="C8033" t="s">
        <v>3876</v>
      </c>
      <c r="D8033" t="s">
        <v>10250</v>
      </c>
      <c r="E8033" t="s">
        <v>3875</v>
      </c>
      <c r="F8033" s="4">
        <v>0.56476190476190502</v>
      </c>
      <c r="G8033" s="4">
        <v>0.6</v>
      </c>
      <c r="H8033" s="4">
        <v>0.27460187631585897</v>
      </c>
      <c r="I8033" s="4">
        <v>1</v>
      </c>
      <c r="J8033" s="4">
        <v>-0.3</v>
      </c>
      <c r="K8033" s="4">
        <v>0.5</v>
      </c>
      <c r="L8033" s="4">
        <v>0.7</v>
      </c>
      <c r="M8033" s="4">
        <v>21</v>
      </c>
    </row>
    <row r="8034" spans="1:13" x14ac:dyDescent="0.2">
      <c r="A8034" s="3">
        <v>42461</v>
      </c>
      <c r="B8034" t="s">
        <v>10273</v>
      </c>
      <c r="C8034" t="s">
        <v>3888</v>
      </c>
      <c r="D8034" t="s">
        <v>10274</v>
      </c>
      <c r="E8034" t="s">
        <v>3887</v>
      </c>
      <c r="F8034" s="4">
        <v>0.74666666666666703</v>
      </c>
      <c r="G8034" s="4">
        <v>0.77500000000000002</v>
      </c>
      <c r="H8034" s="4">
        <v>0.219946517563328</v>
      </c>
      <c r="I8034" s="4">
        <v>1.02</v>
      </c>
      <c r="J8034" s="4">
        <v>0.15</v>
      </c>
      <c r="K8034" s="4">
        <v>0.7</v>
      </c>
      <c r="L8034" s="4">
        <v>0.88</v>
      </c>
      <c r="M8034" s="4">
        <v>18</v>
      </c>
    </row>
    <row r="8035" spans="1:13" x14ac:dyDescent="0.2">
      <c r="A8035" s="3">
        <v>42491</v>
      </c>
      <c r="B8035" t="s">
        <v>9646</v>
      </c>
      <c r="C8035" t="s">
        <v>3927</v>
      </c>
      <c r="D8035" t="s">
        <v>9647</v>
      </c>
      <c r="E8035" t="s">
        <v>3926</v>
      </c>
      <c r="F8035" s="4">
        <v>6.4562499999999998</v>
      </c>
      <c r="G8035" s="4">
        <v>6.4950000000000001</v>
      </c>
      <c r="H8035" s="4">
        <v>0.40223087140725999</v>
      </c>
      <c r="I8035" s="4">
        <v>7.39</v>
      </c>
      <c r="J8035" s="4">
        <v>5.2</v>
      </c>
      <c r="K8035" s="4">
        <v>6.25</v>
      </c>
      <c r="L8035" s="4">
        <v>6.6174999999999997</v>
      </c>
      <c r="M8035" s="4">
        <v>24</v>
      </c>
    </row>
    <row r="8036" spans="1:13" x14ac:dyDescent="0.2">
      <c r="A8036" s="3">
        <v>42491</v>
      </c>
      <c r="B8036" t="s">
        <v>9670</v>
      </c>
      <c r="C8036" t="s">
        <v>3930</v>
      </c>
      <c r="D8036" t="s">
        <v>9671</v>
      </c>
      <c r="E8036" t="s">
        <v>3929</v>
      </c>
      <c r="F8036" s="4">
        <v>7.0337500000000004</v>
      </c>
      <c r="G8036" s="4">
        <v>6.99</v>
      </c>
      <c r="H8036" s="4">
        <v>0.57667572456654304</v>
      </c>
      <c r="I8036" s="4">
        <v>8.31</v>
      </c>
      <c r="J8036" s="4">
        <v>6.06</v>
      </c>
      <c r="K8036" s="4">
        <v>6.6</v>
      </c>
      <c r="L8036" s="4">
        <v>7.4</v>
      </c>
      <c r="M8036" s="4">
        <v>24</v>
      </c>
    </row>
    <row r="8037" spans="1:13" x14ac:dyDescent="0.2">
      <c r="A8037" s="3">
        <v>42491</v>
      </c>
      <c r="B8037" t="s">
        <v>9704</v>
      </c>
      <c r="C8037" t="s">
        <v>3933</v>
      </c>
      <c r="D8037" t="s">
        <v>9705</v>
      </c>
      <c r="E8037" t="s">
        <v>3932</v>
      </c>
      <c r="F8037" s="4">
        <v>7.2347826086956504</v>
      </c>
      <c r="G8037" s="4">
        <v>7.1</v>
      </c>
      <c r="H8037" s="4">
        <v>0.69528195435192397</v>
      </c>
      <c r="I8037" s="4">
        <v>8.7100000000000009</v>
      </c>
      <c r="J8037" s="4">
        <v>5.9</v>
      </c>
      <c r="K8037" s="4">
        <v>6.8</v>
      </c>
      <c r="L8037" s="4">
        <v>7.625</v>
      </c>
      <c r="M8037" s="4">
        <v>23</v>
      </c>
    </row>
    <row r="8038" spans="1:13" x14ac:dyDescent="0.2">
      <c r="A8038" s="3">
        <v>42491</v>
      </c>
      <c r="B8038" t="s">
        <v>9636</v>
      </c>
      <c r="C8038" t="s">
        <v>3918</v>
      </c>
      <c r="D8038" t="s">
        <v>9637</v>
      </c>
      <c r="E8038" t="s">
        <v>3917</v>
      </c>
      <c r="F8038" s="4">
        <v>4.2060000000000004</v>
      </c>
      <c r="G8038" s="4">
        <v>4.25</v>
      </c>
      <c r="H8038" s="4">
        <v>0.242609378105686</v>
      </c>
      <c r="I8038" s="4">
        <v>4.62</v>
      </c>
      <c r="J8038" s="4">
        <v>3.7</v>
      </c>
      <c r="K8038" s="4">
        <v>4.0149999999999997</v>
      </c>
      <c r="L8038" s="4">
        <v>4.3425000000000002</v>
      </c>
      <c r="M8038" s="4">
        <v>30</v>
      </c>
    </row>
    <row r="8039" spans="1:13" x14ac:dyDescent="0.2">
      <c r="A8039" s="3">
        <v>42491</v>
      </c>
      <c r="B8039" t="s">
        <v>9672</v>
      </c>
      <c r="C8039" t="s">
        <v>3921</v>
      </c>
      <c r="D8039" t="s">
        <v>9673</v>
      </c>
      <c r="E8039" t="s">
        <v>3920</v>
      </c>
      <c r="F8039" s="4">
        <v>4.8746666666666698</v>
      </c>
      <c r="G8039" s="4">
        <v>4.8849999999999998</v>
      </c>
      <c r="H8039" s="4">
        <v>0.47047102833835303</v>
      </c>
      <c r="I8039" s="4">
        <v>5.95</v>
      </c>
      <c r="J8039" s="4">
        <v>3.8</v>
      </c>
      <c r="K8039" s="4">
        <v>4.5599999999999996</v>
      </c>
      <c r="L8039" s="4">
        <v>5.2324999999999999</v>
      </c>
      <c r="M8039" s="4">
        <v>30</v>
      </c>
    </row>
    <row r="8040" spans="1:13" x14ac:dyDescent="0.2">
      <c r="A8040" s="3">
        <v>42491</v>
      </c>
      <c r="B8040" t="s">
        <v>9706</v>
      </c>
      <c r="C8040" t="s">
        <v>3924</v>
      </c>
      <c r="D8040" t="s">
        <v>9707</v>
      </c>
      <c r="E8040" t="s">
        <v>3923</v>
      </c>
      <c r="F8040" s="4">
        <v>5.2832142857142896</v>
      </c>
      <c r="G8040" s="4">
        <v>5.5</v>
      </c>
      <c r="H8040" s="4">
        <v>0.62145619655194095</v>
      </c>
      <c r="I8040" s="4">
        <v>6.6</v>
      </c>
      <c r="J8040" s="4">
        <v>3.8</v>
      </c>
      <c r="K8040" s="4">
        <v>4.93</v>
      </c>
      <c r="L8040" s="4">
        <v>5.7125000000000004</v>
      </c>
      <c r="M8040" s="4">
        <v>28</v>
      </c>
    </row>
    <row r="8041" spans="1:13" x14ac:dyDescent="0.2">
      <c r="A8041" s="3">
        <v>42491</v>
      </c>
      <c r="B8041" t="s">
        <v>10227</v>
      </c>
      <c r="C8041" t="s">
        <v>3988</v>
      </c>
      <c r="D8041" t="s">
        <v>10228</v>
      </c>
      <c r="E8041" t="s">
        <v>3987</v>
      </c>
      <c r="F8041" s="4">
        <v>3.9078571428571398</v>
      </c>
      <c r="G8041" s="4">
        <v>3.8250000000000002</v>
      </c>
      <c r="H8041" s="4">
        <v>0.31454090169003301</v>
      </c>
      <c r="I8041" s="4">
        <v>4.7</v>
      </c>
      <c r="J8041" s="4">
        <v>3.3</v>
      </c>
      <c r="K8041" s="4">
        <v>3.7</v>
      </c>
      <c r="L8041" s="4">
        <v>4.125</v>
      </c>
      <c r="M8041" s="4">
        <v>28</v>
      </c>
    </row>
    <row r="8042" spans="1:13" x14ac:dyDescent="0.2">
      <c r="A8042" s="3">
        <v>42491</v>
      </c>
      <c r="B8042" t="s">
        <v>10251</v>
      </c>
      <c r="C8042" t="s">
        <v>3991</v>
      </c>
      <c r="D8042" t="s">
        <v>10252</v>
      </c>
      <c r="E8042" t="s">
        <v>3990</v>
      </c>
      <c r="F8042" s="4">
        <v>3.835</v>
      </c>
      <c r="G8042" s="4">
        <v>3.8</v>
      </c>
      <c r="H8042" s="4">
        <v>0.33274948868814502</v>
      </c>
      <c r="I8042" s="4">
        <v>4.5999999999999996</v>
      </c>
      <c r="J8042" s="4">
        <v>3.2</v>
      </c>
      <c r="K8042" s="4">
        <v>3.5975000000000001</v>
      </c>
      <c r="L8042" s="4">
        <v>4.0999999999999996</v>
      </c>
      <c r="M8042" s="4">
        <v>28</v>
      </c>
    </row>
    <row r="8043" spans="1:13" x14ac:dyDescent="0.2">
      <c r="A8043" s="3">
        <v>42491</v>
      </c>
      <c r="B8043" t="s">
        <v>10229</v>
      </c>
      <c r="C8043" t="s">
        <v>3994</v>
      </c>
      <c r="D8043" t="s">
        <v>10230</v>
      </c>
      <c r="E8043" t="s">
        <v>3993</v>
      </c>
      <c r="F8043" s="4">
        <v>4.1603448275862096</v>
      </c>
      <c r="G8043" s="4">
        <v>4.2</v>
      </c>
      <c r="H8043" s="4">
        <v>0.20333790944808899</v>
      </c>
      <c r="I8043" s="4">
        <v>4.5</v>
      </c>
      <c r="J8043" s="4">
        <v>3.7</v>
      </c>
      <c r="K8043" s="4">
        <v>4</v>
      </c>
      <c r="L8043" s="4">
        <v>4.3</v>
      </c>
      <c r="M8043" s="4">
        <v>29</v>
      </c>
    </row>
    <row r="8044" spans="1:13" x14ac:dyDescent="0.2">
      <c r="A8044" s="3">
        <v>42491</v>
      </c>
      <c r="B8044" t="s">
        <v>10253</v>
      </c>
      <c r="C8044" t="s">
        <v>3997</v>
      </c>
      <c r="D8044" t="s">
        <v>10254</v>
      </c>
      <c r="E8044" t="s">
        <v>3996</v>
      </c>
      <c r="F8044" s="4">
        <v>4.0696551724137899</v>
      </c>
      <c r="G8044" s="4">
        <v>4.0999999999999996</v>
      </c>
      <c r="H8044" s="4">
        <v>0.28113904488984898</v>
      </c>
      <c r="I8044" s="4">
        <v>4.7</v>
      </c>
      <c r="J8044" s="4">
        <v>3.4</v>
      </c>
      <c r="K8044" s="4">
        <v>3.9</v>
      </c>
      <c r="L8044" s="4">
        <v>4.24</v>
      </c>
      <c r="M8044" s="4">
        <v>29</v>
      </c>
    </row>
    <row r="8045" spans="1:13" x14ac:dyDescent="0.2">
      <c r="A8045" s="3">
        <v>42491</v>
      </c>
      <c r="B8045" t="s">
        <v>7864</v>
      </c>
      <c r="C8045" t="s">
        <v>3903</v>
      </c>
      <c r="D8045" t="s">
        <v>7865</v>
      </c>
      <c r="E8045" t="s">
        <v>3902</v>
      </c>
      <c r="F8045" s="4">
        <v>4.4068965517241399</v>
      </c>
      <c r="G8045" s="4">
        <v>4.5</v>
      </c>
      <c r="H8045" s="4">
        <v>0.25798814269923098</v>
      </c>
      <c r="I8045" s="4">
        <v>5</v>
      </c>
      <c r="J8045" s="4">
        <v>3.8</v>
      </c>
      <c r="K8045" s="4">
        <v>4.25</v>
      </c>
      <c r="L8045" s="4">
        <v>4.5</v>
      </c>
      <c r="M8045" s="4">
        <v>29</v>
      </c>
    </row>
    <row r="8046" spans="1:13" x14ac:dyDescent="0.2">
      <c r="A8046" s="3">
        <v>42491</v>
      </c>
      <c r="B8046" t="s">
        <v>7968</v>
      </c>
      <c r="C8046" t="s">
        <v>3915</v>
      </c>
      <c r="D8046" t="s">
        <v>7969</v>
      </c>
      <c r="E8046" t="s">
        <v>3914</v>
      </c>
      <c r="F8046" s="4">
        <v>5.0215384615384604</v>
      </c>
      <c r="G8046" s="4">
        <v>5</v>
      </c>
      <c r="H8046" s="4">
        <v>0.4523511229803</v>
      </c>
      <c r="I8046" s="4">
        <v>6</v>
      </c>
      <c r="J8046" s="4">
        <v>3.8</v>
      </c>
      <c r="K8046" s="4">
        <v>4.8125</v>
      </c>
      <c r="L8046" s="4">
        <v>5.25</v>
      </c>
      <c r="M8046" s="4">
        <v>26</v>
      </c>
    </row>
    <row r="8047" spans="1:13" x14ac:dyDescent="0.2">
      <c r="A8047" s="3">
        <v>42491</v>
      </c>
      <c r="B8047" t="s">
        <v>7784</v>
      </c>
      <c r="C8047" t="s">
        <v>3894</v>
      </c>
      <c r="D8047" t="s">
        <v>7785</v>
      </c>
      <c r="E8047" t="s">
        <v>3893</v>
      </c>
      <c r="F8047" s="4">
        <v>3.9620689655172399</v>
      </c>
      <c r="G8047" s="4">
        <v>4</v>
      </c>
      <c r="H8047" s="4">
        <v>0.189762620704787</v>
      </c>
      <c r="I8047" s="4">
        <v>4.25</v>
      </c>
      <c r="J8047" s="4">
        <v>3.75</v>
      </c>
      <c r="K8047" s="4">
        <v>3.75</v>
      </c>
      <c r="L8047" s="4">
        <v>4</v>
      </c>
      <c r="M8047" s="4">
        <v>29</v>
      </c>
    </row>
    <row r="8048" spans="1:13" x14ac:dyDescent="0.2">
      <c r="A8048" s="3">
        <v>42491</v>
      </c>
      <c r="B8048" t="s">
        <v>7890</v>
      </c>
      <c r="C8048" t="s">
        <v>3906</v>
      </c>
      <c r="D8048" t="s">
        <v>7891</v>
      </c>
      <c r="E8048" t="s">
        <v>3905</v>
      </c>
      <c r="F8048" s="4">
        <v>4.6051724137930998</v>
      </c>
      <c r="G8048" s="4">
        <v>4.5</v>
      </c>
      <c r="H8048" s="4">
        <v>0.31941487452679101</v>
      </c>
      <c r="I8048" s="4">
        <v>5.5</v>
      </c>
      <c r="J8048" s="4">
        <v>3.8</v>
      </c>
      <c r="K8048" s="4">
        <v>4.5</v>
      </c>
      <c r="L8048" s="4">
        <v>4.75</v>
      </c>
      <c r="M8048" s="4">
        <v>29</v>
      </c>
    </row>
    <row r="8049" spans="1:13" x14ac:dyDescent="0.2">
      <c r="A8049" s="3">
        <v>42491</v>
      </c>
      <c r="B8049" t="s">
        <v>7810</v>
      </c>
      <c r="C8049" t="s">
        <v>3897</v>
      </c>
      <c r="D8049" t="s">
        <v>7811</v>
      </c>
      <c r="E8049" t="s">
        <v>3896</v>
      </c>
      <c r="F8049" s="4">
        <v>4.1034482758620703</v>
      </c>
      <c r="G8049" s="4">
        <v>4</v>
      </c>
      <c r="H8049" s="4">
        <v>0.22317955394814401</v>
      </c>
      <c r="I8049" s="4">
        <v>4.5</v>
      </c>
      <c r="J8049" s="4">
        <v>3.75</v>
      </c>
      <c r="K8049" s="4">
        <v>4</v>
      </c>
      <c r="L8049" s="4">
        <v>4.25</v>
      </c>
      <c r="M8049" s="4">
        <v>29</v>
      </c>
    </row>
    <row r="8050" spans="1:13" x14ac:dyDescent="0.2">
      <c r="A8050" s="3">
        <v>42491</v>
      </c>
      <c r="B8050" t="s">
        <v>7916</v>
      </c>
      <c r="C8050" t="s">
        <v>3909</v>
      </c>
      <c r="D8050" t="s">
        <v>7917</v>
      </c>
      <c r="E8050" t="s">
        <v>3908</v>
      </c>
      <c r="F8050" s="4">
        <v>4.7534482758620697</v>
      </c>
      <c r="G8050" s="4">
        <v>4.75</v>
      </c>
      <c r="H8050" s="4">
        <v>0.36740670207423298</v>
      </c>
      <c r="I8050" s="4">
        <v>5.75</v>
      </c>
      <c r="J8050" s="4">
        <v>3.8</v>
      </c>
      <c r="K8050" s="4">
        <v>4.5</v>
      </c>
      <c r="L8050" s="4">
        <v>5</v>
      </c>
      <c r="M8050" s="4">
        <v>29</v>
      </c>
    </row>
    <row r="8051" spans="1:13" x14ac:dyDescent="0.2">
      <c r="A8051" s="3">
        <v>42491</v>
      </c>
      <c r="B8051" t="s">
        <v>7836</v>
      </c>
      <c r="C8051" t="s">
        <v>3900</v>
      </c>
      <c r="D8051" t="s">
        <v>7837</v>
      </c>
      <c r="E8051" t="s">
        <v>3899</v>
      </c>
      <c r="F8051" s="4">
        <v>4.2450000000000001</v>
      </c>
      <c r="G8051" s="4">
        <v>4.25</v>
      </c>
      <c r="H8051" s="4">
        <v>0.22869570205391099</v>
      </c>
      <c r="I8051" s="4">
        <v>4.75</v>
      </c>
      <c r="J8051" s="4">
        <v>3.75</v>
      </c>
      <c r="K8051" s="4">
        <v>4.0625</v>
      </c>
      <c r="L8051" s="4">
        <v>4.45</v>
      </c>
      <c r="M8051" s="4">
        <v>30</v>
      </c>
    </row>
    <row r="8052" spans="1:13" x14ac:dyDescent="0.2">
      <c r="A8052" s="3">
        <v>42491</v>
      </c>
      <c r="B8052" t="s">
        <v>7942</v>
      </c>
      <c r="C8052" t="s">
        <v>3912</v>
      </c>
      <c r="D8052" t="s">
        <v>7943</v>
      </c>
      <c r="E8052" t="s">
        <v>3911</v>
      </c>
      <c r="F8052" s="4">
        <v>4.9036666666666697</v>
      </c>
      <c r="G8052" s="4">
        <v>5</v>
      </c>
      <c r="H8052" s="4">
        <v>0.41819384494994999</v>
      </c>
      <c r="I8052" s="4">
        <v>6</v>
      </c>
      <c r="J8052" s="4">
        <v>3.8</v>
      </c>
      <c r="K8052" s="4">
        <v>4.5625</v>
      </c>
      <c r="L8052" s="4">
        <v>5.1875</v>
      </c>
      <c r="M8052" s="4">
        <v>30</v>
      </c>
    </row>
    <row r="8053" spans="1:13" x14ac:dyDescent="0.2">
      <c r="A8053" s="3">
        <v>42491</v>
      </c>
      <c r="B8053" t="s">
        <v>7986</v>
      </c>
      <c r="C8053" t="s">
        <v>3081</v>
      </c>
      <c r="D8053" t="s">
        <v>7987</v>
      </c>
      <c r="E8053" t="s">
        <v>3080</v>
      </c>
      <c r="F8053" s="4">
        <v>3.4263333333333299</v>
      </c>
      <c r="G8053" s="4">
        <v>3.47</v>
      </c>
      <c r="H8053" s="4">
        <v>0.34991058381630402</v>
      </c>
      <c r="I8053" s="4">
        <v>4.3090000000000002</v>
      </c>
      <c r="J8053" s="4">
        <v>2.66</v>
      </c>
      <c r="K8053" s="4">
        <v>3.3</v>
      </c>
      <c r="L8053" s="4">
        <v>3.56</v>
      </c>
      <c r="M8053" s="4">
        <v>33</v>
      </c>
    </row>
    <row r="8054" spans="1:13" x14ac:dyDescent="0.2">
      <c r="A8054" s="3">
        <v>42491</v>
      </c>
      <c r="B8054" t="s">
        <v>9638</v>
      </c>
      <c r="C8054" t="s">
        <v>3072</v>
      </c>
      <c r="D8054" t="s">
        <v>9639</v>
      </c>
      <c r="E8054" t="s">
        <v>3071</v>
      </c>
      <c r="F8054" s="4">
        <v>3.1052941176470599</v>
      </c>
      <c r="G8054" s="4">
        <v>3.085</v>
      </c>
      <c r="H8054" s="4">
        <v>0.21542396949043499</v>
      </c>
      <c r="I8054" s="4">
        <v>3.59</v>
      </c>
      <c r="J8054" s="4">
        <v>2.6</v>
      </c>
      <c r="K8054" s="4">
        <v>3</v>
      </c>
      <c r="L8054" s="4">
        <v>3.2475000000000001</v>
      </c>
      <c r="M8054" s="4">
        <v>34</v>
      </c>
    </row>
    <row r="8055" spans="1:13" x14ac:dyDescent="0.2">
      <c r="A8055" s="3">
        <v>42491</v>
      </c>
      <c r="B8055" t="s">
        <v>9674</v>
      </c>
      <c r="C8055" t="s">
        <v>3075</v>
      </c>
      <c r="D8055" t="s">
        <v>9675</v>
      </c>
      <c r="E8055" t="s">
        <v>3074</v>
      </c>
      <c r="F8055" s="4">
        <v>3.3464705882352899</v>
      </c>
      <c r="G8055" s="4">
        <v>3.3650000000000002</v>
      </c>
      <c r="H8055" s="4">
        <v>0.27882744042324198</v>
      </c>
      <c r="I8055" s="4">
        <v>4.03</v>
      </c>
      <c r="J8055" s="4">
        <v>2.9</v>
      </c>
      <c r="K8055" s="4">
        <v>3.1225000000000001</v>
      </c>
      <c r="L8055" s="4">
        <v>3.4950000000000001</v>
      </c>
      <c r="M8055" s="4">
        <v>34</v>
      </c>
    </row>
    <row r="8056" spans="1:13" x14ac:dyDescent="0.2">
      <c r="A8056" s="3">
        <v>42491</v>
      </c>
      <c r="B8056" t="s">
        <v>7530</v>
      </c>
      <c r="C8056" t="s">
        <v>3102</v>
      </c>
      <c r="D8056" t="s">
        <v>7531</v>
      </c>
      <c r="E8056" t="s">
        <v>3101</v>
      </c>
      <c r="F8056" s="4">
        <v>3.3346666666666702</v>
      </c>
      <c r="G8056" s="4">
        <v>3.3</v>
      </c>
      <c r="H8056" s="4">
        <v>0.238627300420021</v>
      </c>
      <c r="I8056" s="4">
        <v>3.85</v>
      </c>
      <c r="J8056" s="4">
        <v>3</v>
      </c>
      <c r="K8056" s="4">
        <v>3.2</v>
      </c>
      <c r="L8056" s="4">
        <v>3.415</v>
      </c>
      <c r="M8056" s="4">
        <v>30</v>
      </c>
    </row>
    <row r="8057" spans="1:13" x14ac:dyDescent="0.2">
      <c r="A8057" s="3">
        <v>42491</v>
      </c>
      <c r="B8057" t="s">
        <v>9708</v>
      </c>
      <c r="C8057" t="s">
        <v>3078</v>
      </c>
      <c r="D8057" t="s">
        <v>9709</v>
      </c>
      <c r="E8057" t="s">
        <v>3077</v>
      </c>
      <c r="F8057" s="4">
        <v>3.3903225806451598</v>
      </c>
      <c r="G8057" s="4">
        <v>3.3</v>
      </c>
      <c r="H8057" s="4">
        <v>0.33283112705963203</v>
      </c>
      <c r="I8057" s="4">
        <v>4.43</v>
      </c>
      <c r="J8057" s="4">
        <v>3</v>
      </c>
      <c r="K8057" s="4">
        <v>3.2</v>
      </c>
      <c r="L8057" s="4">
        <v>3.55</v>
      </c>
      <c r="M8057" s="4">
        <v>31</v>
      </c>
    </row>
    <row r="8058" spans="1:13" x14ac:dyDescent="0.2">
      <c r="A8058" s="3">
        <v>42491</v>
      </c>
      <c r="B8058" t="s">
        <v>3100</v>
      </c>
      <c r="C8058" t="s">
        <v>3105</v>
      </c>
      <c r="D8058" t="s">
        <v>11</v>
      </c>
      <c r="E8058" t="s">
        <v>3104</v>
      </c>
      <c r="F8058" s="4">
        <v>3.28033333333333</v>
      </c>
      <c r="G8058" s="4">
        <v>3.3</v>
      </c>
      <c r="H8058" s="4">
        <v>0.22580863630491399</v>
      </c>
      <c r="I8058" s="4">
        <v>3.82</v>
      </c>
      <c r="J8058" s="4">
        <v>3</v>
      </c>
      <c r="K8058" s="4">
        <v>3.0074999999999998</v>
      </c>
      <c r="L8058" s="4">
        <v>3.4874999999999998</v>
      </c>
      <c r="M8058" s="4">
        <v>30</v>
      </c>
    </row>
    <row r="8059" spans="1:13" x14ac:dyDescent="0.2">
      <c r="A8059" s="3">
        <v>42491</v>
      </c>
      <c r="B8059" t="s">
        <v>7954</v>
      </c>
      <c r="C8059" t="s">
        <v>3138</v>
      </c>
      <c r="D8059" t="s">
        <v>7955</v>
      </c>
      <c r="E8059" t="s">
        <v>3137</v>
      </c>
      <c r="F8059" s="4">
        <v>0.41229411764705898</v>
      </c>
      <c r="G8059" s="4">
        <v>0.4</v>
      </c>
      <c r="H8059" s="4">
        <v>0.12974859826691101</v>
      </c>
      <c r="I8059" s="4">
        <v>0.67</v>
      </c>
      <c r="J8059" s="4">
        <v>-0.03</v>
      </c>
      <c r="K8059" s="4">
        <v>0.36</v>
      </c>
      <c r="L8059" s="4">
        <v>0.47499999999999998</v>
      </c>
      <c r="M8059" s="4">
        <v>34</v>
      </c>
    </row>
    <row r="8060" spans="1:13" x14ac:dyDescent="0.2">
      <c r="A8060" s="3">
        <v>42491</v>
      </c>
      <c r="B8060" t="s">
        <v>7962</v>
      </c>
      <c r="C8060" t="s">
        <v>3141</v>
      </c>
      <c r="D8060" t="s">
        <v>7963</v>
      </c>
      <c r="E8060" t="s">
        <v>3140</v>
      </c>
      <c r="F8060" s="4">
        <v>0.307029411764706</v>
      </c>
      <c r="G8060" s="4">
        <v>0.29499999999999998</v>
      </c>
      <c r="H8060" s="4">
        <v>7.5120301615442198E-2</v>
      </c>
      <c r="I8060" s="4">
        <v>0.5</v>
      </c>
      <c r="J8060" s="4">
        <v>0.19</v>
      </c>
      <c r="K8060" s="4">
        <v>0.25</v>
      </c>
      <c r="L8060" s="4">
        <v>0.34749999999999998</v>
      </c>
      <c r="M8060" s="4">
        <v>34</v>
      </c>
    </row>
    <row r="8061" spans="1:13" x14ac:dyDescent="0.2">
      <c r="A8061" s="3">
        <v>42491</v>
      </c>
      <c r="B8061" t="s">
        <v>7972</v>
      </c>
      <c r="C8061" t="s">
        <v>3144</v>
      </c>
      <c r="D8061" t="s">
        <v>7973</v>
      </c>
      <c r="E8061" t="s">
        <v>3143</v>
      </c>
      <c r="F8061" s="4">
        <v>0.28505882352941198</v>
      </c>
      <c r="G8061" s="4">
        <v>0.28999999999999998</v>
      </c>
      <c r="H8061" s="4">
        <v>7.4840007602671399E-2</v>
      </c>
      <c r="I8061" s="4">
        <v>0.41</v>
      </c>
      <c r="J8061" s="4">
        <v>0.06</v>
      </c>
      <c r="K8061" s="4">
        <v>0.27</v>
      </c>
      <c r="L8061" s="4">
        <v>0.33750000000000002</v>
      </c>
      <c r="M8061" s="4">
        <v>34</v>
      </c>
    </row>
    <row r="8062" spans="1:13" x14ac:dyDescent="0.2">
      <c r="A8062" s="3">
        <v>42491</v>
      </c>
      <c r="B8062" t="s">
        <v>7980</v>
      </c>
      <c r="C8062" t="s">
        <v>3147</v>
      </c>
      <c r="D8062" t="s">
        <v>7981</v>
      </c>
      <c r="E8062" t="s">
        <v>3146</v>
      </c>
      <c r="F8062" s="4">
        <v>-0.13794117647058801</v>
      </c>
      <c r="G8062" s="4">
        <v>-0.17</v>
      </c>
      <c r="H8062" s="4">
        <v>0.130611137205869</v>
      </c>
      <c r="I8062" s="4">
        <v>0.27</v>
      </c>
      <c r="J8062" s="4">
        <v>-0.4</v>
      </c>
      <c r="K8062" s="4">
        <v>-0.21</v>
      </c>
      <c r="L8062" s="4">
        <v>-8.5000000000000006E-2</v>
      </c>
      <c r="M8062" s="4">
        <v>34</v>
      </c>
    </row>
    <row r="8063" spans="1:13" x14ac:dyDescent="0.2">
      <c r="A8063" s="3">
        <v>42491</v>
      </c>
      <c r="B8063" t="s">
        <v>7884</v>
      </c>
      <c r="C8063" t="s">
        <v>3114</v>
      </c>
      <c r="D8063" t="s">
        <v>7885</v>
      </c>
      <c r="E8063" t="s">
        <v>3113</v>
      </c>
      <c r="F8063" s="4">
        <v>-0.437647058823529</v>
      </c>
      <c r="G8063" s="4">
        <v>-0.46</v>
      </c>
      <c r="H8063" s="4">
        <v>7.2071463840956196E-2</v>
      </c>
      <c r="I8063" s="4">
        <v>-0.26</v>
      </c>
      <c r="J8063" s="4">
        <v>-0.56000000000000005</v>
      </c>
      <c r="K8063" s="4">
        <v>-0.48749999999999999</v>
      </c>
      <c r="L8063" s="4">
        <v>-0.40250000000000002</v>
      </c>
      <c r="M8063" s="4">
        <v>34</v>
      </c>
    </row>
    <row r="8064" spans="1:13" x14ac:dyDescent="0.2">
      <c r="A8064" s="3">
        <v>42491</v>
      </c>
      <c r="B8064" t="s">
        <v>7988</v>
      </c>
      <c r="C8064" t="s">
        <v>3150</v>
      </c>
      <c r="D8064" t="s">
        <v>7989</v>
      </c>
      <c r="E8064" t="s">
        <v>3149</v>
      </c>
      <c r="F8064" s="4">
        <v>-0.33367647058823502</v>
      </c>
      <c r="G8064" s="4">
        <v>-0.34499999999999997</v>
      </c>
      <c r="H8064" s="4">
        <v>0.15115368871254301</v>
      </c>
      <c r="I8064" s="4">
        <v>0.185</v>
      </c>
      <c r="J8064" s="4">
        <v>-0.61</v>
      </c>
      <c r="K8064" s="4">
        <v>-0.42</v>
      </c>
      <c r="L8064" s="4">
        <v>-0.29249999999999998</v>
      </c>
      <c r="M8064" s="4">
        <v>34</v>
      </c>
    </row>
    <row r="8065" spans="1:13" x14ac:dyDescent="0.2">
      <c r="A8065" s="3">
        <v>42491</v>
      </c>
      <c r="B8065" t="s">
        <v>7894</v>
      </c>
      <c r="C8065" t="s">
        <v>3117</v>
      </c>
      <c r="D8065" t="s">
        <v>7895</v>
      </c>
      <c r="E8065" t="s">
        <v>3116</v>
      </c>
      <c r="F8065" s="4">
        <v>0.213911764705882</v>
      </c>
      <c r="G8065" s="4">
        <v>0.20150000000000001</v>
      </c>
      <c r="H8065" s="4">
        <v>8.9362851629392906E-2</v>
      </c>
      <c r="I8065" s="4">
        <v>0.4</v>
      </c>
      <c r="J8065" s="4">
        <v>-0.06</v>
      </c>
      <c r="K8065" s="4">
        <v>0.17</v>
      </c>
      <c r="L8065" s="4">
        <v>0.27250000000000002</v>
      </c>
      <c r="M8065" s="4">
        <v>34</v>
      </c>
    </row>
    <row r="8066" spans="1:13" x14ac:dyDescent="0.2">
      <c r="A8066" s="3">
        <v>42491</v>
      </c>
      <c r="B8066" t="s">
        <v>7902</v>
      </c>
      <c r="C8066" t="s">
        <v>3120</v>
      </c>
      <c r="D8066" t="s">
        <v>7903</v>
      </c>
      <c r="E8066" t="s">
        <v>3119</v>
      </c>
      <c r="F8066" s="4">
        <v>0.27911764705882403</v>
      </c>
      <c r="G8066" s="4">
        <v>0.28999999999999998</v>
      </c>
      <c r="H8066" s="4">
        <v>6.2346424507275101E-2</v>
      </c>
      <c r="I8066" s="4">
        <v>0.42</v>
      </c>
      <c r="J8066" s="4">
        <v>0.15</v>
      </c>
      <c r="K8066" s="4">
        <v>0.23499999999999999</v>
      </c>
      <c r="L8066" s="4">
        <v>0.31</v>
      </c>
      <c r="M8066" s="4">
        <v>34</v>
      </c>
    </row>
    <row r="8067" spans="1:13" x14ac:dyDescent="0.2">
      <c r="A8067" s="3">
        <v>42491</v>
      </c>
      <c r="B8067" t="s">
        <v>7910</v>
      </c>
      <c r="C8067" t="s">
        <v>3123</v>
      </c>
      <c r="D8067" t="s">
        <v>7911</v>
      </c>
      <c r="E8067" t="s">
        <v>3122</v>
      </c>
      <c r="F8067" s="4">
        <v>0.28329411764705897</v>
      </c>
      <c r="G8067" s="4">
        <v>0.28499999999999998</v>
      </c>
      <c r="H8067" s="4">
        <v>5.7041999099953299E-2</v>
      </c>
      <c r="I8067" s="4">
        <v>0.42</v>
      </c>
      <c r="J8067" s="4">
        <v>0.16</v>
      </c>
      <c r="K8067" s="4">
        <v>0.24</v>
      </c>
      <c r="L8067" s="4">
        <v>0.31</v>
      </c>
      <c r="M8067" s="4">
        <v>34</v>
      </c>
    </row>
    <row r="8068" spans="1:13" x14ac:dyDescent="0.2">
      <c r="A8068" s="3">
        <v>42491</v>
      </c>
      <c r="B8068" t="s">
        <v>7920</v>
      </c>
      <c r="C8068" t="s">
        <v>3126</v>
      </c>
      <c r="D8068" t="s">
        <v>7921</v>
      </c>
      <c r="E8068" t="s">
        <v>3125</v>
      </c>
      <c r="F8068" s="4">
        <v>0.41926470588235298</v>
      </c>
      <c r="G8068" s="4">
        <v>0.42499999999999999</v>
      </c>
      <c r="H8068" s="4">
        <v>8.1910264581737696E-2</v>
      </c>
      <c r="I8068" s="4">
        <v>0.59</v>
      </c>
      <c r="J8068" s="4">
        <v>0.22</v>
      </c>
      <c r="K8068" s="4">
        <v>0.38</v>
      </c>
      <c r="L8068" s="4">
        <v>0.47749999999999998</v>
      </c>
      <c r="M8068" s="4">
        <v>34</v>
      </c>
    </row>
    <row r="8069" spans="1:13" x14ac:dyDescent="0.2">
      <c r="A8069" s="3">
        <v>42491</v>
      </c>
      <c r="B8069" t="s">
        <v>7928</v>
      </c>
      <c r="C8069" t="s">
        <v>3129</v>
      </c>
      <c r="D8069" t="s">
        <v>7929</v>
      </c>
      <c r="E8069" t="s">
        <v>3128</v>
      </c>
      <c r="F8069" s="4">
        <v>0.51508823529411796</v>
      </c>
      <c r="G8069" s="4">
        <v>0.52500000000000002</v>
      </c>
      <c r="H8069" s="4">
        <v>7.2368739127139994E-2</v>
      </c>
      <c r="I8069" s="4">
        <v>0.64</v>
      </c>
      <c r="J8069" s="4">
        <v>0.32</v>
      </c>
      <c r="K8069" s="4">
        <v>0.47249999999999998</v>
      </c>
      <c r="L8069" s="4">
        <v>0.56000000000000005</v>
      </c>
      <c r="M8069" s="4">
        <v>34</v>
      </c>
    </row>
    <row r="8070" spans="1:13" x14ac:dyDescent="0.2">
      <c r="A8070" s="3">
        <v>42491</v>
      </c>
      <c r="B8070" t="s">
        <v>7936</v>
      </c>
      <c r="C8070" t="s">
        <v>3132</v>
      </c>
      <c r="D8070" t="s">
        <v>7937</v>
      </c>
      <c r="E8070" t="s">
        <v>3131</v>
      </c>
      <c r="F8070" s="4">
        <v>0.67844117647058799</v>
      </c>
      <c r="G8070" s="4">
        <v>0.68</v>
      </c>
      <c r="H8070" s="4">
        <v>7.0044657260173601E-2</v>
      </c>
      <c r="I8070" s="4">
        <v>0.85</v>
      </c>
      <c r="J8070" s="4">
        <v>0.5</v>
      </c>
      <c r="K8070" s="4">
        <v>0.65</v>
      </c>
      <c r="L8070" s="4">
        <v>0.70750000000000002</v>
      </c>
      <c r="M8070" s="4">
        <v>34</v>
      </c>
    </row>
    <row r="8071" spans="1:13" x14ac:dyDescent="0.2">
      <c r="A8071" s="3">
        <v>42491</v>
      </c>
      <c r="B8071" t="s">
        <v>7946</v>
      </c>
      <c r="C8071" t="s">
        <v>3135</v>
      </c>
      <c r="D8071" t="s">
        <v>7947</v>
      </c>
      <c r="E8071" t="s">
        <v>3134</v>
      </c>
      <c r="F8071" s="4">
        <v>0.45950000000000002</v>
      </c>
      <c r="G8071" s="4">
        <v>0.46</v>
      </c>
      <c r="H8071" s="4">
        <v>7.6807610891819103E-2</v>
      </c>
      <c r="I8071" s="4">
        <v>0.69</v>
      </c>
      <c r="J8071" s="4">
        <v>0.34</v>
      </c>
      <c r="K8071" s="4">
        <v>0.4</v>
      </c>
      <c r="L8071" s="4">
        <v>0.5</v>
      </c>
      <c r="M8071" s="4">
        <v>34</v>
      </c>
    </row>
    <row r="8072" spans="1:13" x14ac:dyDescent="0.2">
      <c r="A8072" s="3">
        <v>42491</v>
      </c>
      <c r="B8072" t="s">
        <v>7990</v>
      </c>
      <c r="C8072" t="s">
        <v>3096</v>
      </c>
      <c r="D8072" t="s">
        <v>7991</v>
      </c>
      <c r="E8072" t="s">
        <v>3095</v>
      </c>
      <c r="F8072" s="4">
        <v>3.1454838709677402</v>
      </c>
      <c r="G8072" s="4">
        <v>3.24</v>
      </c>
      <c r="H8072" s="4">
        <v>0.33037189862010002</v>
      </c>
      <c r="I8072" s="4">
        <v>3.6</v>
      </c>
      <c r="J8072" s="4">
        <v>2.1800000000000002</v>
      </c>
      <c r="K8072" s="4">
        <v>2.9</v>
      </c>
      <c r="L8072" s="4">
        <v>3.395</v>
      </c>
      <c r="M8072" s="4">
        <v>31</v>
      </c>
    </row>
    <row r="8073" spans="1:13" x14ac:dyDescent="0.2">
      <c r="A8073" s="3">
        <v>42491</v>
      </c>
      <c r="B8073" t="s">
        <v>9640</v>
      </c>
      <c r="C8073" t="s">
        <v>3087</v>
      </c>
      <c r="D8073" t="s">
        <v>9641</v>
      </c>
      <c r="E8073" t="s">
        <v>3086</v>
      </c>
      <c r="F8073" s="4">
        <v>3.1171875</v>
      </c>
      <c r="G8073" s="4">
        <v>3.13</v>
      </c>
      <c r="H8073" s="4">
        <v>0.22376880890488199</v>
      </c>
      <c r="I8073" s="4">
        <v>3.5</v>
      </c>
      <c r="J8073" s="4">
        <v>2.5499999999999998</v>
      </c>
      <c r="K8073" s="4">
        <v>2.9775</v>
      </c>
      <c r="L8073" s="4">
        <v>3.2475000000000001</v>
      </c>
      <c r="M8073" s="4">
        <v>32</v>
      </c>
    </row>
    <row r="8074" spans="1:13" x14ac:dyDescent="0.2">
      <c r="A8074" s="3">
        <v>42491</v>
      </c>
      <c r="B8074" t="s">
        <v>9676</v>
      </c>
      <c r="C8074" t="s">
        <v>3090</v>
      </c>
      <c r="D8074" t="s">
        <v>9677</v>
      </c>
      <c r="E8074" t="s">
        <v>3089</v>
      </c>
      <c r="F8074" s="4">
        <v>3.1265624999999999</v>
      </c>
      <c r="G8074" s="4">
        <v>3.1850000000000001</v>
      </c>
      <c r="H8074" s="4">
        <v>0.30677941402735598</v>
      </c>
      <c r="I8074" s="4">
        <v>3.56</v>
      </c>
      <c r="J8074" s="4">
        <v>2.1800000000000002</v>
      </c>
      <c r="K8074" s="4">
        <v>3</v>
      </c>
      <c r="L8074" s="4">
        <v>3.3</v>
      </c>
      <c r="M8074" s="4">
        <v>32</v>
      </c>
    </row>
    <row r="8075" spans="1:13" x14ac:dyDescent="0.2">
      <c r="A8075" s="3">
        <v>42491</v>
      </c>
      <c r="B8075" t="s">
        <v>9885</v>
      </c>
      <c r="C8075" t="s">
        <v>3108</v>
      </c>
      <c r="D8075" t="s">
        <v>9886</v>
      </c>
      <c r="E8075" t="s">
        <v>3107</v>
      </c>
      <c r="F8075" s="4">
        <v>3.1411538461538502</v>
      </c>
      <c r="G8075" s="4">
        <v>3.16</v>
      </c>
      <c r="H8075" s="4">
        <v>0.26915165870678798</v>
      </c>
      <c r="I8075" s="4">
        <v>3.62</v>
      </c>
      <c r="J8075" s="4">
        <v>2.5499999999999998</v>
      </c>
      <c r="K8075" s="4">
        <v>3</v>
      </c>
      <c r="L8075" s="4">
        <v>3.3374999999999999</v>
      </c>
      <c r="M8075" s="4">
        <v>26</v>
      </c>
    </row>
    <row r="8076" spans="1:13" x14ac:dyDescent="0.2">
      <c r="A8076" s="3">
        <v>42491</v>
      </c>
      <c r="B8076" t="s">
        <v>9710</v>
      </c>
      <c r="C8076" t="s">
        <v>3093</v>
      </c>
      <c r="D8076" t="s">
        <v>9711</v>
      </c>
      <c r="E8076" t="s">
        <v>3092</v>
      </c>
      <c r="F8076" s="4">
        <v>3.1855555555555601</v>
      </c>
      <c r="G8076" s="4">
        <v>3.19</v>
      </c>
      <c r="H8076" s="4">
        <v>0.33681007354446202</v>
      </c>
      <c r="I8076" s="4">
        <v>3.87</v>
      </c>
      <c r="J8076" s="4">
        <v>2.44</v>
      </c>
      <c r="K8076" s="4">
        <v>3.1</v>
      </c>
      <c r="L8076" s="4">
        <v>3.3050000000000002</v>
      </c>
      <c r="M8076" s="4">
        <v>27</v>
      </c>
    </row>
    <row r="8077" spans="1:13" x14ac:dyDescent="0.2">
      <c r="A8077" s="3">
        <v>42491</v>
      </c>
      <c r="B8077" t="s">
        <v>3106</v>
      </c>
      <c r="C8077" t="s">
        <v>3111</v>
      </c>
      <c r="D8077" t="s">
        <v>13</v>
      </c>
      <c r="E8077" t="s">
        <v>3110</v>
      </c>
      <c r="F8077" s="4">
        <v>3.1080769230769199</v>
      </c>
      <c r="G8077" s="4">
        <v>3.1</v>
      </c>
      <c r="H8077" s="4">
        <v>0.29220567045516699</v>
      </c>
      <c r="I8077" s="4">
        <v>3.65</v>
      </c>
      <c r="J8077" s="4">
        <v>2.5</v>
      </c>
      <c r="K8077" s="4">
        <v>3</v>
      </c>
      <c r="L8077" s="4">
        <v>3.3374999999999999</v>
      </c>
      <c r="M8077" s="4">
        <v>26</v>
      </c>
    </row>
    <row r="8078" spans="1:13" x14ac:dyDescent="0.2">
      <c r="A8078" s="3">
        <v>42491</v>
      </c>
      <c r="B8078" t="s">
        <v>7992</v>
      </c>
      <c r="C8078" t="s">
        <v>3153</v>
      </c>
      <c r="D8078" t="s">
        <v>7993</v>
      </c>
      <c r="E8078" t="s">
        <v>3152</v>
      </c>
      <c r="F8078" s="4">
        <v>0.200645161290323</v>
      </c>
      <c r="G8078" s="4">
        <v>0.21</v>
      </c>
      <c r="H8078" s="4">
        <v>3.9152308052098898E-2</v>
      </c>
      <c r="I8078" s="4">
        <v>0.25</v>
      </c>
      <c r="J8078" s="4">
        <v>0.1</v>
      </c>
      <c r="K8078" s="4">
        <v>0.2</v>
      </c>
      <c r="L8078" s="4">
        <v>0.22</v>
      </c>
      <c r="M8078" s="4">
        <v>31</v>
      </c>
    </row>
    <row r="8079" spans="1:13" x14ac:dyDescent="0.2">
      <c r="A8079" s="3">
        <v>42491</v>
      </c>
      <c r="B8079" t="s">
        <v>10231</v>
      </c>
      <c r="C8079" t="s">
        <v>4324</v>
      </c>
      <c r="D8079" t="s">
        <v>10232</v>
      </c>
      <c r="E8079" t="s">
        <v>4323</v>
      </c>
      <c r="F8079" s="4">
        <v>1.92965517241379</v>
      </c>
      <c r="G8079" s="4">
        <v>1.9</v>
      </c>
      <c r="H8079" s="4">
        <v>0.30857370916873</v>
      </c>
      <c r="I8079" s="4">
        <v>2.5</v>
      </c>
      <c r="J8079" s="4">
        <v>1.1000000000000001</v>
      </c>
      <c r="K8079" s="4">
        <v>1.7</v>
      </c>
      <c r="L8079" s="4">
        <v>2.1</v>
      </c>
      <c r="M8079" s="4">
        <v>29</v>
      </c>
    </row>
    <row r="8080" spans="1:13" x14ac:dyDescent="0.2">
      <c r="A8080" s="3">
        <v>42491</v>
      </c>
      <c r="B8080" t="s">
        <v>10255</v>
      </c>
      <c r="C8080" t="s">
        <v>4327</v>
      </c>
      <c r="D8080" t="s">
        <v>10256</v>
      </c>
      <c r="E8080" t="s">
        <v>4326</v>
      </c>
      <c r="F8080" s="4">
        <v>2.2203448275862101</v>
      </c>
      <c r="G8080" s="4">
        <v>2.2999999999999998</v>
      </c>
      <c r="H8080" s="4">
        <v>0.31453460811877798</v>
      </c>
      <c r="I8080" s="4">
        <v>2.9</v>
      </c>
      <c r="J8080" s="4">
        <v>1.5</v>
      </c>
      <c r="K8080" s="4">
        <v>2.09</v>
      </c>
      <c r="L8080" s="4">
        <v>2.4</v>
      </c>
      <c r="M8080" s="4">
        <v>29</v>
      </c>
    </row>
    <row r="8081" spans="1:13" x14ac:dyDescent="0.2">
      <c r="A8081" s="3">
        <v>42491</v>
      </c>
      <c r="B8081" t="s">
        <v>9722</v>
      </c>
      <c r="C8081" t="s">
        <v>3939</v>
      </c>
      <c r="D8081" t="s">
        <v>9723</v>
      </c>
      <c r="E8081" t="s">
        <v>3947</v>
      </c>
      <c r="F8081" s="4">
        <v>18.120241379310301</v>
      </c>
      <c r="G8081" s="4">
        <v>18.170000000000002</v>
      </c>
      <c r="H8081" s="4">
        <v>0.30270962691431003</v>
      </c>
      <c r="I8081" s="4">
        <v>18.62</v>
      </c>
      <c r="J8081" s="4">
        <v>17.5</v>
      </c>
      <c r="K8081" s="4">
        <v>17.97</v>
      </c>
      <c r="L8081" s="4">
        <v>18.3</v>
      </c>
      <c r="M8081" s="4">
        <v>29</v>
      </c>
    </row>
    <row r="8082" spans="1:13" x14ac:dyDescent="0.2">
      <c r="A8082" s="3">
        <v>42491</v>
      </c>
      <c r="B8082" t="s">
        <v>9724</v>
      </c>
      <c r="C8082" t="s">
        <v>3942</v>
      </c>
      <c r="D8082" t="s">
        <v>9725</v>
      </c>
      <c r="E8082" t="s">
        <v>3949</v>
      </c>
      <c r="F8082" s="4">
        <v>18.081206896551699</v>
      </c>
      <c r="G8082" s="4">
        <v>18.100000000000001</v>
      </c>
      <c r="H8082" s="4">
        <v>0.37871411940466798</v>
      </c>
      <c r="I8082" s="4">
        <v>19</v>
      </c>
      <c r="J8082" s="4">
        <v>17.420000000000002</v>
      </c>
      <c r="K8082" s="4">
        <v>17.8</v>
      </c>
      <c r="L8082" s="4">
        <v>18.3</v>
      </c>
      <c r="M8082" s="4">
        <v>29</v>
      </c>
    </row>
    <row r="8083" spans="1:13" x14ac:dyDescent="0.2">
      <c r="A8083" s="3">
        <v>42491</v>
      </c>
      <c r="B8083" t="s">
        <v>9726</v>
      </c>
      <c r="C8083" t="s">
        <v>3952</v>
      </c>
      <c r="D8083" t="s">
        <v>9727</v>
      </c>
      <c r="E8083" t="s">
        <v>3951</v>
      </c>
      <c r="F8083" s="4">
        <v>18.033689655172399</v>
      </c>
      <c r="G8083" s="4">
        <v>18</v>
      </c>
      <c r="H8083" s="4">
        <v>0.38980554707702603</v>
      </c>
      <c r="I8083" s="4">
        <v>18.95</v>
      </c>
      <c r="J8083" s="4">
        <v>17.329999999999998</v>
      </c>
      <c r="K8083" s="4">
        <v>17.77</v>
      </c>
      <c r="L8083" s="4">
        <v>18.3</v>
      </c>
      <c r="M8083" s="4">
        <v>29</v>
      </c>
    </row>
    <row r="8084" spans="1:13" x14ac:dyDescent="0.2">
      <c r="A8084" s="3">
        <v>42491</v>
      </c>
      <c r="B8084" t="s">
        <v>9680</v>
      </c>
      <c r="C8084" t="s">
        <v>3936</v>
      </c>
      <c r="D8084" t="s">
        <v>9681</v>
      </c>
      <c r="E8084" t="s">
        <v>3935</v>
      </c>
      <c r="F8084" s="4">
        <v>17.917029411764702</v>
      </c>
      <c r="G8084" s="4">
        <v>17.934999999999999</v>
      </c>
      <c r="H8084" s="4">
        <v>0.543622556519888</v>
      </c>
      <c r="I8084" s="4">
        <v>18.920000000000002</v>
      </c>
      <c r="J8084" s="4">
        <v>16.8</v>
      </c>
      <c r="K8084" s="4">
        <v>17.5075</v>
      </c>
      <c r="L8084" s="4">
        <v>18.385000000000002</v>
      </c>
      <c r="M8084" s="4">
        <v>34</v>
      </c>
    </row>
    <row r="8085" spans="1:13" x14ac:dyDescent="0.2">
      <c r="A8085" s="3">
        <v>42491</v>
      </c>
      <c r="B8085" t="s">
        <v>9714</v>
      </c>
      <c r="C8085" t="s">
        <v>3939</v>
      </c>
      <c r="D8085" t="s">
        <v>9715</v>
      </c>
      <c r="E8085" t="s">
        <v>3938</v>
      </c>
      <c r="F8085" s="4">
        <v>17.492393939393899</v>
      </c>
      <c r="G8085" s="4">
        <v>17.5</v>
      </c>
      <c r="H8085" s="4">
        <v>0.77568421165582602</v>
      </c>
      <c r="I8085" s="4">
        <v>18.818999999999999</v>
      </c>
      <c r="J8085" s="4">
        <v>15.3</v>
      </c>
      <c r="K8085" s="4">
        <v>17</v>
      </c>
      <c r="L8085" s="4">
        <v>18.03</v>
      </c>
      <c r="M8085" s="4">
        <v>33</v>
      </c>
    </row>
    <row r="8086" spans="1:13" x14ac:dyDescent="0.2">
      <c r="A8086" s="3">
        <v>42491</v>
      </c>
      <c r="B8086" t="s">
        <v>9720</v>
      </c>
      <c r="C8086" t="s">
        <v>3942</v>
      </c>
      <c r="D8086" t="s">
        <v>9721</v>
      </c>
      <c r="E8086" t="s">
        <v>3941</v>
      </c>
      <c r="F8086" s="4">
        <v>17.405307692307701</v>
      </c>
      <c r="G8086" s="4">
        <v>17.36</v>
      </c>
      <c r="H8086" s="4">
        <v>1.1438557870371899</v>
      </c>
      <c r="I8086" s="4">
        <v>19.95</v>
      </c>
      <c r="J8086" s="4">
        <v>14.49</v>
      </c>
      <c r="K8086" s="4">
        <v>16.767499999999998</v>
      </c>
      <c r="L8086" s="4">
        <v>18</v>
      </c>
      <c r="M8086" s="4">
        <v>26</v>
      </c>
    </row>
    <row r="8087" spans="1:13" x14ac:dyDescent="0.2">
      <c r="A8087" s="3">
        <v>42491</v>
      </c>
      <c r="B8087" t="s">
        <v>10201</v>
      </c>
      <c r="C8087" t="s">
        <v>3579</v>
      </c>
      <c r="D8087" t="s">
        <v>10202</v>
      </c>
      <c r="E8087" t="s">
        <v>3578</v>
      </c>
      <c r="F8087" s="4">
        <v>2.4355882352941198</v>
      </c>
      <c r="G8087" s="4">
        <v>2.4500000000000002</v>
      </c>
      <c r="H8087" s="4">
        <v>0.28556367624530099</v>
      </c>
      <c r="I8087" s="4">
        <v>3.2</v>
      </c>
      <c r="J8087" s="4">
        <v>1.7</v>
      </c>
      <c r="K8087" s="4">
        <v>2.2850000000000001</v>
      </c>
      <c r="L8087" s="4">
        <v>2.58</v>
      </c>
      <c r="M8087" s="4">
        <v>34</v>
      </c>
    </row>
    <row r="8088" spans="1:13" x14ac:dyDescent="0.2">
      <c r="A8088" s="3">
        <v>42491</v>
      </c>
      <c r="B8088" t="s">
        <v>10233</v>
      </c>
      <c r="C8088" t="s">
        <v>3582</v>
      </c>
      <c r="D8088" t="s">
        <v>10234</v>
      </c>
      <c r="E8088" t="s">
        <v>3581</v>
      </c>
      <c r="F8088" s="4">
        <v>2.8355882352941202</v>
      </c>
      <c r="G8088" s="4">
        <v>2.8</v>
      </c>
      <c r="H8088" s="4">
        <v>0.360220396983364</v>
      </c>
      <c r="I8088" s="4">
        <v>4</v>
      </c>
      <c r="J8088" s="4">
        <v>2</v>
      </c>
      <c r="K8088" s="4">
        <v>2.625</v>
      </c>
      <c r="L8088" s="4">
        <v>3</v>
      </c>
      <c r="M8088" s="4">
        <v>34</v>
      </c>
    </row>
    <row r="8089" spans="1:13" x14ac:dyDescent="0.2">
      <c r="A8089" s="3">
        <v>42491</v>
      </c>
      <c r="B8089" t="s">
        <v>10257</v>
      </c>
      <c r="C8089" t="s">
        <v>3585</v>
      </c>
      <c r="D8089" t="s">
        <v>10258</v>
      </c>
      <c r="E8089" t="s">
        <v>3584</v>
      </c>
      <c r="F8089" s="4">
        <v>3.2149999999999999</v>
      </c>
      <c r="G8089" s="4">
        <v>3.15</v>
      </c>
      <c r="H8089" s="4">
        <v>0.34757892788705003</v>
      </c>
      <c r="I8089" s="4">
        <v>4</v>
      </c>
      <c r="J8089" s="4">
        <v>2.65</v>
      </c>
      <c r="K8089" s="4">
        <v>3</v>
      </c>
      <c r="L8089" s="4">
        <v>3.4</v>
      </c>
      <c r="M8089" s="4">
        <v>28</v>
      </c>
    </row>
    <row r="8090" spans="1:13" x14ac:dyDescent="0.2">
      <c r="A8090" s="3">
        <v>42491</v>
      </c>
      <c r="B8090" t="s">
        <v>10259</v>
      </c>
      <c r="C8090" t="s">
        <v>3603</v>
      </c>
      <c r="D8090" t="s">
        <v>10260</v>
      </c>
      <c r="E8090" t="s">
        <v>3602</v>
      </c>
      <c r="F8090" s="4">
        <v>2.59088235294118</v>
      </c>
      <c r="G8090" s="4">
        <v>2.6</v>
      </c>
      <c r="H8090" s="4">
        <v>0.63707364897992702</v>
      </c>
      <c r="I8090" s="4">
        <v>3.8</v>
      </c>
      <c r="J8090" s="4">
        <v>0.9</v>
      </c>
      <c r="K8090" s="4">
        <v>2.4</v>
      </c>
      <c r="L8090" s="4">
        <v>2.9575</v>
      </c>
      <c r="M8090" s="4">
        <v>34</v>
      </c>
    </row>
    <row r="8091" spans="1:13" x14ac:dyDescent="0.2">
      <c r="A8091" s="3">
        <v>42491</v>
      </c>
      <c r="B8091" t="s">
        <v>10237</v>
      </c>
      <c r="C8091" t="s">
        <v>3594</v>
      </c>
      <c r="D8091" t="s">
        <v>10238</v>
      </c>
      <c r="E8091" t="s">
        <v>3593</v>
      </c>
      <c r="F8091" s="4">
        <v>2.6070588235294099</v>
      </c>
      <c r="G8091" s="4">
        <v>2.65</v>
      </c>
      <c r="H8091" s="4">
        <v>0.42229193845421997</v>
      </c>
      <c r="I8091" s="4">
        <v>3.42</v>
      </c>
      <c r="J8091" s="4">
        <v>1.7</v>
      </c>
      <c r="K8091" s="4">
        <v>2.2250000000000001</v>
      </c>
      <c r="L8091" s="4">
        <v>2.9</v>
      </c>
      <c r="M8091" s="4">
        <v>34</v>
      </c>
    </row>
    <row r="8092" spans="1:13" x14ac:dyDescent="0.2">
      <c r="A8092" s="3">
        <v>42491</v>
      </c>
      <c r="B8092" t="s">
        <v>10261</v>
      </c>
      <c r="C8092" t="s">
        <v>3606</v>
      </c>
      <c r="D8092" t="s">
        <v>10262</v>
      </c>
      <c r="E8092" t="s">
        <v>3605</v>
      </c>
      <c r="F8092" s="4">
        <v>2.68</v>
      </c>
      <c r="G8092" s="4">
        <v>2.7</v>
      </c>
      <c r="H8092" s="4">
        <v>0.61831148372732903</v>
      </c>
      <c r="I8092" s="4">
        <v>4.0999999999999996</v>
      </c>
      <c r="J8092" s="4">
        <v>1.4</v>
      </c>
      <c r="K8092" s="4">
        <v>2.4249999999999998</v>
      </c>
      <c r="L8092" s="4">
        <v>2.9</v>
      </c>
      <c r="M8092" s="4">
        <v>34</v>
      </c>
    </row>
    <row r="8093" spans="1:13" x14ac:dyDescent="0.2">
      <c r="A8093" s="3">
        <v>42491</v>
      </c>
      <c r="B8093" t="s">
        <v>10239</v>
      </c>
      <c r="C8093" t="s">
        <v>3597</v>
      </c>
      <c r="D8093" t="s">
        <v>10240</v>
      </c>
      <c r="E8093" t="s">
        <v>3596</v>
      </c>
      <c r="F8093" s="4">
        <v>2.2691176470588199</v>
      </c>
      <c r="G8093" s="4">
        <v>2.2999999999999998</v>
      </c>
      <c r="H8093" s="4">
        <v>0.454635169399489</v>
      </c>
      <c r="I8093" s="4">
        <v>3.5</v>
      </c>
      <c r="J8093" s="4">
        <v>1.2</v>
      </c>
      <c r="K8093" s="4">
        <v>2</v>
      </c>
      <c r="L8093" s="4">
        <v>2.5</v>
      </c>
      <c r="M8093" s="4">
        <v>34</v>
      </c>
    </row>
    <row r="8094" spans="1:13" x14ac:dyDescent="0.2">
      <c r="A8094" s="3">
        <v>42491</v>
      </c>
      <c r="B8094" t="s">
        <v>10263</v>
      </c>
      <c r="C8094" t="s">
        <v>3609</v>
      </c>
      <c r="D8094" t="s">
        <v>10264</v>
      </c>
      <c r="E8094" t="s">
        <v>3608</v>
      </c>
      <c r="F8094" s="4">
        <v>2.95515151515152</v>
      </c>
      <c r="G8094" s="4">
        <v>3</v>
      </c>
      <c r="H8094" s="4">
        <v>0.40265619028615202</v>
      </c>
      <c r="I8094" s="4">
        <v>4.2</v>
      </c>
      <c r="J8094" s="4">
        <v>1.8</v>
      </c>
      <c r="K8094" s="4">
        <v>2.8</v>
      </c>
      <c r="L8094" s="4">
        <v>3.1</v>
      </c>
      <c r="M8094" s="4">
        <v>33</v>
      </c>
    </row>
    <row r="8095" spans="1:13" x14ac:dyDescent="0.2">
      <c r="A8095" s="3">
        <v>42491</v>
      </c>
      <c r="B8095" t="s">
        <v>10241</v>
      </c>
      <c r="C8095" t="s">
        <v>3600</v>
      </c>
      <c r="D8095" t="s">
        <v>10242</v>
      </c>
      <c r="E8095" t="s">
        <v>3599</v>
      </c>
      <c r="F8095" s="4">
        <v>2.3329411764705901</v>
      </c>
      <c r="G8095" s="4">
        <v>2.4049999999999998</v>
      </c>
      <c r="H8095" s="4">
        <v>0.57677015752963101</v>
      </c>
      <c r="I8095" s="4">
        <v>3.6</v>
      </c>
      <c r="J8095" s="4">
        <v>1.1000000000000001</v>
      </c>
      <c r="K8095" s="4">
        <v>2.1150000000000002</v>
      </c>
      <c r="L8095" s="4">
        <v>2.6</v>
      </c>
      <c r="M8095" s="4">
        <v>34</v>
      </c>
    </row>
    <row r="8096" spans="1:13" x14ac:dyDescent="0.2">
      <c r="A8096" s="3">
        <v>42491</v>
      </c>
      <c r="B8096" t="s">
        <v>10265</v>
      </c>
      <c r="C8096" t="s">
        <v>3612</v>
      </c>
      <c r="D8096" t="s">
        <v>10266</v>
      </c>
      <c r="E8096" t="s">
        <v>3611</v>
      </c>
      <c r="F8096" s="4">
        <v>3.1363636363636398</v>
      </c>
      <c r="G8096" s="4">
        <v>3.1</v>
      </c>
      <c r="H8096" s="4">
        <v>0.43844054743643801</v>
      </c>
      <c r="I8096" s="4">
        <v>4.2</v>
      </c>
      <c r="J8096" s="4">
        <v>2.4</v>
      </c>
      <c r="K8096" s="4">
        <v>2.8</v>
      </c>
      <c r="L8096" s="4">
        <v>3.4</v>
      </c>
      <c r="M8096" s="4">
        <v>33</v>
      </c>
    </row>
    <row r="8097" spans="1:13" x14ac:dyDescent="0.2">
      <c r="A8097" s="3">
        <v>42491</v>
      </c>
      <c r="B8097" t="s">
        <v>10267</v>
      </c>
      <c r="C8097" t="s">
        <v>3879</v>
      </c>
      <c r="D8097" t="s">
        <v>10268</v>
      </c>
      <c r="E8097" t="s">
        <v>3878</v>
      </c>
      <c r="F8097" s="4">
        <v>0.8115</v>
      </c>
      <c r="G8097" s="4">
        <v>0.8</v>
      </c>
      <c r="H8097" s="4">
        <v>0.27461504156297001</v>
      </c>
      <c r="I8097" s="4">
        <v>1.7</v>
      </c>
      <c r="J8097" s="4">
        <v>0.47</v>
      </c>
      <c r="K8097" s="4">
        <v>0.63500000000000001</v>
      </c>
      <c r="L8097" s="4">
        <v>0.85</v>
      </c>
      <c r="M8097" s="4">
        <v>20</v>
      </c>
    </row>
    <row r="8098" spans="1:13" x14ac:dyDescent="0.2">
      <c r="A8098" s="3">
        <v>42491</v>
      </c>
      <c r="B8098" t="s">
        <v>10245</v>
      </c>
      <c r="C8098" t="s">
        <v>3870</v>
      </c>
      <c r="D8098" t="s">
        <v>10246</v>
      </c>
      <c r="E8098" t="s">
        <v>3869</v>
      </c>
      <c r="F8098" s="4">
        <v>0.34</v>
      </c>
      <c r="G8098" s="4">
        <v>0.42</v>
      </c>
      <c r="H8098" s="4">
        <v>0.26264043862284397</v>
      </c>
      <c r="I8098" s="4">
        <v>0.7</v>
      </c>
      <c r="J8098" s="4">
        <v>-0.33</v>
      </c>
      <c r="K8098" s="4">
        <v>0.2</v>
      </c>
      <c r="L8098" s="4">
        <v>0.5</v>
      </c>
      <c r="M8098" s="4">
        <v>21</v>
      </c>
    </row>
    <row r="8099" spans="1:13" x14ac:dyDescent="0.2">
      <c r="A8099" s="3">
        <v>42491</v>
      </c>
      <c r="B8099" t="s">
        <v>10269</v>
      </c>
      <c r="C8099" t="s">
        <v>3882</v>
      </c>
      <c r="D8099" t="s">
        <v>10270</v>
      </c>
      <c r="E8099" t="s">
        <v>3881</v>
      </c>
      <c r="F8099" s="4">
        <v>0.69599999999999995</v>
      </c>
      <c r="G8099" s="4">
        <v>0.745</v>
      </c>
      <c r="H8099" s="4">
        <v>0.34618826639485301</v>
      </c>
      <c r="I8099" s="4">
        <v>1.6</v>
      </c>
      <c r="J8099" s="4">
        <v>-0.23</v>
      </c>
      <c r="K8099" s="4">
        <v>0.57750000000000001</v>
      </c>
      <c r="L8099" s="4">
        <v>0.80500000000000005</v>
      </c>
      <c r="M8099" s="4">
        <v>20</v>
      </c>
    </row>
    <row r="8100" spans="1:13" x14ac:dyDescent="0.2">
      <c r="A8100" s="3">
        <v>42491</v>
      </c>
      <c r="B8100" t="s">
        <v>10247</v>
      </c>
      <c r="C8100" t="s">
        <v>3873</v>
      </c>
      <c r="D8100" t="s">
        <v>10248</v>
      </c>
      <c r="E8100" t="s">
        <v>3872</v>
      </c>
      <c r="F8100" s="4">
        <v>0.54809523809523797</v>
      </c>
      <c r="G8100" s="4">
        <v>0.5</v>
      </c>
      <c r="H8100" s="4">
        <v>0.43492090140184197</v>
      </c>
      <c r="I8100" s="4">
        <v>1.4</v>
      </c>
      <c r="J8100" s="4">
        <v>-0.8</v>
      </c>
      <c r="K8100" s="4">
        <v>0.4</v>
      </c>
      <c r="L8100" s="4">
        <v>0.7</v>
      </c>
      <c r="M8100" s="4">
        <v>21</v>
      </c>
    </row>
    <row r="8101" spans="1:13" x14ac:dyDescent="0.2">
      <c r="A8101" s="3">
        <v>42491</v>
      </c>
      <c r="B8101" t="s">
        <v>10271</v>
      </c>
      <c r="C8101" t="s">
        <v>3885</v>
      </c>
      <c r="D8101" t="s">
        <v>10272</v>
      </c>
      <c r="E8101" t="s">
        <v>3884</v>
      </c>
      <c r="F8101" s="4">
        <v>0.76900000000000002</v>
      </c>
      <c r="G8101" s="4">
        <v>0.77</v>
      </c>
      <c r="H8101" s="4">
        <v>0.24425827573115699</v>
      </c>
      <c r="I8101" s="4">
        <v>1.2</v>
      </c>
      <c r="J8101" s="4">
        <v>0.3</v>
      </c>
      <c r="K8101" s="4">
        <v>0.66749999999999998</v>
      </c>
      <c r="L8101" s="4">
        <v>0.9</v>
      </c>
      <c r="M8101" s="4">
        <v>20</v>
      </c>
    </row>
    <row r="8102" spans="1:13" x14ac:dyDescent="0.2">
      <c r="A8102" s="3">
        <v>42491</v>
      </c>
      <c r="B8102" t="s">
        <v>10249</v>
      </c>
      <c r="C8102" t="s">
        <v>3876</v>
      </c>
      <c r="D8102" t="s">
        <v>10250</v>
      </c>
      <c r="E8102" t="s">
        <v>3875</v>
      </c>
      <c r="F8102" s="4">
        <v>0.56142857142857105</v>
      </c>
      <c r="G8102" s="4">
        <v>0.57999999999999996</v>
      </c>
      <c r="H8102" s="4">
        <v>0.24029743474048401</v>
      </c>
      <c r="I8102" s="4">
        <v>1</v>
      </c>
      <c r="J8102" s="4">
        <v>0</v>
      </c>
      <c r="K8102" s="4">
        <v>0.4</v>
      </c>
      <c r="L8102" s="4">
        <v>0.7</v>
      </c>
      <c r="M8102" s="4">
        <v>21</v>
      </c>
    </row>
    <row r="8103" spans="1:13" x14ac:dyDescent="0.2">
      <c r="A8103" s="3">
        <v>42491</v>
      </c>
      <c r="B8103" t="s">
        <v>10273</v>
      </c>
      <c r="C8103" t="s">
        <v>3888</v>
      </c>
      <c r="D8103" t="s">
        <v>10274</v>
      </c>
      <c r="E8103" t="s">
        <v>3887</v>
      </c>
      <c r="F8103" s="4">
        <v>0.77149999999999996</v>
      </c>
      <c r="G8103" s="4">
        <v>0.79</v>
      </c>
      <c r="H8103" s="4">
        <v>0.183941495275565</v>
      </c>
      <c r="I8103" s="4">
        <v>1.01</v>
      </c>
      <c r="J8103" s="4">
        <v>0.33</v>
      </c>
      <c r="K8103" s="4">
        <v>0.7</v>
      </c>
      <c r="L8103" s="4">
        <v>0.90500000000000003</v>
      </c>
      <c r="M8103" s="4">
        <v>20</v>
      </c>
    </row>
    <row r="8104" spans="1:13" x14ac:dyDescent="0.2">
      <c r="A8104" s="3">
        <v>42522</v>
      </c>
      <c r="B8104" t="s">
        <v>9646</v>
      </c>
      <c r="C8104" t="s">
        <v>3927</v>
      </c>
      <c r="D8104" t="s">
        <v>9647</v>
      </c>
      <c r="E8104" t="s">
        <v>3926</v>
      </c>
      <c r="F8104" s="4">
        <v>6.4791666666666696</v>
      </c>
      <c r="G8104" s="4">
        <v>6.5</v>
      </c>
      <c r="H8104" s="4">
        <v>0.29030593557811402</v>
      </c>
      <c r="I8104" s="4">
        <v>7.39</v>
      </c>
      <c r="J8104" s="4">
        <v>6.1</v>
      </c>
      <c r="K8104" s="4">
        <v>6.2874999999999996</v>
      </c>
      <c r="L8104" s="4">
        <v>6.6025</v>
      </c>
      <c r="M8104" s="4">
        <v>24</v>
      </c>
    </row>
    <row r="8105" spans="1:13" x14ac:dyDescent="0.2">
      <c r="A8105" s="3">
        <v>42522</v>
      </c>
      <c r="B8105" t="s">
        <v>9670</v>
      </c>
      <c r="C8105" t="s">
        <v>3930</v>
      </c>
      <c r="D8105" t="s">
        <v>9671</v>
      </c>
      <c r="E8105" t="s">
        <v>3929</v>
      </c>
      <c r="F8105" s="4">
        <v>7.0687499999999996</v>
      </c>
      <c r="G8105" s="4">
        <v>6.98</v>
      </c>
      <c r="H8105" s="4">
        <v>0.60804971550173403</v>
      </c>
      <c r="I8105" s="4">
        <v>8.31</v>
      </c>
      <c r="J8105" s="4">
        <v>6.06</v>
      </c>
      <c r="K8105" s="4">
        <v>6.6749999999999998</v>
      </c>
      <c r="L8105" s="4">
        <v>7.61</v>
      </c>
      <c r="M8105" s="4">
        <v>24</v>
      </c>
    </row>
    <row r="8106" spans="1:13" x14ac:dyDescent="0.2">
      <c r="A8106" s="3">
        <v>42522</v>
      </c>
      <c r="B8106" t="s">
        <v>9704</v>
      </c>
      <c r="C8106" t="s">
        <v>3933</v>
      </c>
      <c r="D8106" t="s">
        <v>9705</v>
      </c>
      <c r="E8106" t="s">
        <v>3932</v>
      </c>
      <c r="F8106" s="4">
        <v>7.3152380952381</v>
      </c>
      <c r="G8106" s="4">
        <v>7.3</v>
      </c>
      <c r="H8106" s="4">
        <v>0.77372875768979299</v>
      </c>
      <c r="I8106" s="4">
        <v>8.69</v>
      </c>
      <c r="J8106" s="4">
        <v>5.9</v>
      </c>
      <c r="K8106" s="4">
        <v>6.8</v>
      </c>
      <c r="L8106" s="4">
        <v>7.87</v>
      </c>
      <c r="M8106" s="4">
        <v>21</v>
      </c>
    </row>
    <row r="8107" spans="1:13" x14ac:dyDescent="0.2">
      <c r="A8107" s="3">
        <v>42522</v>
      </c>
      <c r="B8107" t="s">
        <v>9636</v>
      </c>
      <c r="C8107" t="s">
        <v>3918</v>
      </c>
      <c r="D8107" t="s">
        <v>9637</v>
      </c>
      <c r="E8107" t="s">
        <v>3917</v>
      </c>
      <c r="F8107" s="4">
        <v>4.1823333333333297</v>
      </c>
      <c r="G8107" s="4">
        <v>4.2300000000000004</v>
      </c>
      <c r="H8107" s="4">
        <v>0.25270513460844302</v>
      </c>
      <c r="I8107" s="4">
        <v>4.75</v>
      </c>
      <c r="J8107" s="4">
        <v>3.65</v>
      </c>
      <c r="K8107" s="4">
        <v>4.0425000000000004</v>
      </c>
      <c r="L8107" s="4">
        <v>4.2824999999999998</v>
      </c>
      <c r="M8107" s="4">
        <v>30</v>
      </c>
    </row>
    <row r="8108" spans="1:13" x14ac:dyDescent="0.2">
      <c r="A8108" s="3">
        <v>42522</v>
      </c>
      <c r="B8108" t="s">
        <v>9672</v>
      </c>
      <c r="C8108" t="s">
        <v>3921</v>
      </c>
      <c r="D8108" t="s">
        <v>9673</v>
      </c>
      <c r="E8108" t="s">
        <v>3920</v>
      </c>
      <c r="F8108" s="4">
        <v>4.8686666666666696</v>
      </c>
      <c r="G8108" s="4">
        <v>4.915</v>
      </c>
      <c r="H8108" s="4">
        <v>0.48120347214997899</v>
      </c>
      <c r="I8108" s="4">
        <v>6</v>
      </c>
      <c r="J8108" s="4">
        <v>3.8</v>
      </c>
      <c r="K8108" s="4">
        <v>4.5599999999999996</v>
      </c>
      <c r="L8108" s="4">
        <v>5.1425000000000001</v>
      </c>
      <c r="M8108" s="4">
        <v>30</v>
      </c>
    </row>
    <row r="8109" spans="1:13" x14ac:dyDescent="0.2">
      <c r="A8109" s="3">
        <v>42522</v>
      </c>
      <c r="B8109" t="s">
        <v>9706</v>
      </c>
      <c r="C8109" t="s">
        <v>3924</v>
      </c>
      <c r="D8109" t="s">
        <v>9707</v>
      </c>
      <c r="E8109" t="s">
        <v>3923</v>
      </c>
      <c r="F8109" s="4">
        <v>5.3248148148148102</v>
      </c>
      <c r="G8109" s="4">
        <v>5.5</v>
      </c>
      <c r="H8109" s="4">
        <v>0.66977820881456696</v>
      </c>
      <c r="I8109" s="4">
        <v>6.75</v>
      </c>
      <c r="J8109" s="4">
        <v>3.8</v>
      </c>
      <c r="K8109" s="4">
        <v>4.93</v>
      </c>
      <c r="L8109" s="4">
        <v>5.7249999999999996</v>
      </c>
      <c r="M8109" s="4">
        <v>27</v>
      </c>
    </row>
    <row r="8110" spans="1:13" x14ac:dyDescent="0.2">
      <c r="A8110" s="3">
        <v>42522</v>
      </c>
      <c r="B8110" t="s">
        <v>10227</v>
      </c>
      <c r="C8110" t="s">
        <v>3988</v>
      </c>
      <c r="D8110" t="s">
        <v>10228</v>
      </c>
      <c r="E8110" t="s">
        <v>3987</v>
      </c>
      <c r="F8110" s="4">
        <v>3.8896428571428601</v>
      </c>
      <c r="G8110" s="4">
        <v>3.9</v>
      </c>
      <c r="H8110" s="4">
        <v>0.31299606130354801</v>
      </c>
      <c r="I8110" s="4">
        <v>4.7</v>
      </c>
      <c r="J8110" s="4">
        <v>3.3</v>
      </c>
      <c r="K8110" s="4">
        <v>3.6850000000000001</v>
      </c>
      <c r="L8110" s="4">
        <v>4.0999999999999996</v>
      </c>
      <c r="M8110" s="4">
        <v>28</v>
      </c>
    </row>
    <row r="8111" spans="1:13" x14ac:dyDescent="0.2">
      <c r="A8111" s="3">
        <v>42522</v>
      </c>
      <c r="B8111" t="s">
        <v>10251</v>
      </c>
      <c r="C8111" t="s">
        <v>3991</v>
      </c>
      <c r="D8111" t="s">
        <v>10252</v>
      </c>
      <c r="E8111" t="s">
        <v>3990</v>
      </c>
      <c r="F8111" s="4">
        <v>3.8419230769230799</v>
      </c>
      <c r="G8111" s="4">
        <v>3.8</v>
      </c>
      <c r="H8111" s="4">
        <v>0.35557299369630702</v>
      </c>
      <c r="I8111" s="4">
        <v>4.5999999999999996</v>
      </c>
      <c r="J8111" s="4">
        <v>3.2</v>
      </c>
      <c r="K8111" s="4">
        <v>3.6</v>
      </c>
      <c r="L8111" s="4">
        <v>4.0674999999999999</v>
      </c>
      <c r="M8111" s="4">
        <v>26</v>
      </c>
    </row>
    <row r="8112" spans="1:13" x14ac:dyDescent="0.2">
      <c r="A8112" s="3">
        <v>42522</v>
      </c>
      <c r="B8112" t="s">
        <v>10229</v>
      </c>
      <c r="C8112" t="s">
        <v>3994</v>
      </c>
      <c r="D8112" t="s">
        <v>10230</v>
      </c>
      <c r="E8112" t="s">
        <v>3993</v>
      </c>
      <c r="F8112" s="4">
        <v>4.0779310344827602</v>
      </c>
      <c r="G8112" s="4">
        <v>4.05</v>
      </c>
      <c r="H8112" s="4">
        <v>0.21202053994744499</v>
      </c>
      <c r="I8112" s="4">
        <v>4.5</v>
      </c>
      <c r="J8112" s="4">
        <v>3.7</v>
      </c>
      <c r="K8112" s="4">
        <v>3.9</v>
      </c>
      <c r="L8112" s="4">
        <v>4.22</v>
      </c>
      <c r="M8112" s="4">
        <v>29</v>
      </c>
    </row>
    <row r="8113" spans="1:13" x14ac:dyDescent="0.2">
      <c r="A8113" s="3">
        <v>42522</v>
      </c>
      <c r="B8113" t="s">
        <v>10253</v>
      </c>
      <c r="C8113" t="s">
        <v>3997</v>
      </c>
      <c r="D8113" t="s">
        <v>10254</v>
      </c>
      <c r="E8113" t="s">
        <v>3996</v>
      </c>
      <c r="F8113" s="4">
        <v>4.0353571428571398</v>
      </c>
      <c r="G8113" s="4">
        <v>4</v>
      </c>
      <c r="H8113" s="4">
        <v>0.293048879033252</v>
      </c>
      <c r="I8113" s="4">
        <v>4.7</v>
      </c>
      <c r="J8113" s="4">
        <v>3.4</v>
      </c>
      <c r="K8113" s="4">
        <v>3.875</v>
      </c>
      <c r="L8113" s="4">
        <v>4.2</v>
      </c>
      <c r="M8113" s="4">
        <v>28</v>
      </c>
    </row>
    <row r="8114" spans="1:13" x14ac:dyDescent="0.2">
      <c r="A8114" s="3">
        <v>42522</v>
      </c>
      <c r="B8114" t="s">
        <v>7864</v>
      </c>
      <c r="C8114" t="s">
        <v>3903</v>
      </c>
      <c r="D8114" t="s">
        <v>7865</v>
      </c>
      <c r="E8114" t="s">
        <v>3902</v>
      </c>
      <c r="F8114" s="4">
        <v>4.39464285714286</v>
      </c>
      <c r="G8114" s="4">
        <v>4.5</v>
      </c>
      <c r="H8114" s="4">
        <v>0.27999314995400199</v>
      </c>
      <c r="I8114" s="4">
        <v>5</v>
      </c>
      <c r="J8114" s="4">
        <v>3.8</v>
      </c>
      <c r="K8114" s="4">
        <v>4.25</v>
      </c>
      <c r="L8114" s="4">
        <v>4.5</v>
      </c>
      <c r="M8114" s="4">
        <v>28</v>
      </c>
    </row>
    <row r="8115" spans="1:13" x14ac:dyDescent="0.2">
      <c r="A8115" s="3">
        <v>42522</v>
      </c>
      <c r="B8115" t="s">
        <v>7968</v>
      </c>
      <c r="C8115" t="s">
        <v>3915</v>
      </c>
      <c r="D8115" t="s">
        <v>7969</v>
      </c>
      <c r="E8115" t="s">
        <v>3914</v>
      </c>
      <c r="F8115" s="4">
        <v>5.1170833333333299</v>
      </c>
      <c r="G8115" s="4">
        <v>5.25</v>
      </c>
      <c r="H8115" s="4">
        <v>0.52589864428230904</v>
      </c>
      <c r="I8115" s="4">
        <v>6.25</v>
      </c>
      <c r="J8115" s="4">
        <v>3.8</v>
      </c>
      <c r="K8115" s="4">
        <v>4.9375</v>
      </c>
      <c r="L8115" s="4">
        <v>5.5</v>
      </c>
      <c r="M8115" s="4">
        <v>24</v>
      </c>
    </row>
    <row r="8116" spans="1:13" x14ac:dyDescent="0.2">
      <c r="A8116" s="3">
        <v>42522</v>
      </c>
      <c r="B8116" t="s">
        <v>7890</v>
      </c>
      <c r="C8116" t="s">
        <v>3906</v>
      </c>
      <c r="D8116" t="s">
        <v>7891</v>
      </c>
      <c r="E8116" t="s">
        <v>3905</v>
      </c>
      <c r="F8116" s="4">
        <v>4.5589285714285701</v>
      </c>
      <c r="G8116" s="4">
        <v>4.5</v>
      </c>
      <c r="H8116" s="4">
        <v>0.31565733044640398</v>
      </c>
      <c r="I8116" s="4">
        <v>5.25</v>
      </c>
      <c r="J8116" s="4">
        <v>3.8</v>
      </c>
      <c r="K8116" s="4">
        <v>4.5</v>
      </c>
      <c r="L8116" s="4">
        <v>4.75</v>
      </c>
      <c r="M8116" s="4">
        <v>28</v>
      </c>
    </row>
    <row r="8117" spans="1:13" x14ac:dyDescent="0.2">
      <c r="A8117" s="3">
        <v>42522</v>
      </c>
      <c r="B8117" t="s">
        <v>7994</v>
      </c>
      <c r="C8117" t="s">
        <v>4436</v>
      </c>
      <c r="D8117" t="s">
        <v>7995</v>
      </c>
      <c r="E8117" t="s">
        <v>4435</v>
      </c>
      <c r="F8117" s="4">
        <v>5.2429166666666696</v>
      </c>
      <c r="G8117" s="4">
        <v>5.25</v>
      </c>
      <c r="H8117" s="4">
        <v>0.57971866615114098</v>
      </c>
      <c r="I8117" s="4">
        <v>6.5</v>
      </c>
      <c r="J8117" s="4">
        <v>3.8</v>
      </c>
      <c r="K8117" s="4">
        <v>4.95</v>
      </c>
      <c r="L8117" s="4">
        <v>5.5</v>
      </c>
      <c r="M8117" s="4">
        <v>24</v>
      </c>
    </row>
    <row r="8118" spans="1:13" x14ac:dyDescent="0.2">
      <c r="A8118" s="3">
        <v>42522</v>
      </c>
      <c r="B8118" t="s">
        <v>7810</v>
      </c>
      <c r="C8118" t="s">
        <v>3897</v>
      </c>
      <c r="D8118" t="s">
        <v>7811</v>
      </c>
      <c r="E8118" t="s">
        <v>3896</v>
      </c>
      <c r="F8118" s="4">
        <v>4.0948275862069003</v>
      </c>
      <c r="G8118" s="4">
        <v>4</v>
      </c>
      <c r="H8118" s="4">
        <v>0.17745463584604201</v>
      </c>
      <c r="I8118" s="4">
        <v>4.5</v>
      </c>
      <c r="J8118" s="4">
        <v>3.75</v>
      </c>
      <c r="K8118" s="4">
        <v>4</v>
      </c>
      <c r="L8118" s="4">
        <v>4.25</v>
      </c>
      <c r="M8118" s="4">
        <v>29</v>
      </c>
    </row>
    <row r="8119" spans="1:13" x14ac:dyDescent="0.2">
      <c r="A8119" s="3">
        <v>42522</v>
      </c>
      <c r="B8119" t="s">
        <v>7916</v>
      </c>
      <c r="C8119" t="s">
        <v>3909</v>
      </c>
      <c r="D8119" t="s">
        <v>7917</v>
      </c>
      <c r="E8119" t="s">
        <v>3908</v>
      </c>
      <c r="F8119" s="4">
        <v>4.7446428571428596</v>
      </c>
      <c r="G8119" s="4">
        <v>4.75</v>
      </c>
      <c r="H8119" s="4">
        <v>0.383294511491728</v>
      </c>
      <c r="I8119" s="4">
        <v>5.5</v>
      </c>
      <c r="J8119" s="4">
        <v>3.8</v>
      </c>
      <c r="K8119" s="4">
        <v>4.5</v>
      </c>
      <c r="L8119" s="4">
        <v>5</v>
      </c>
      <c r="M8119" s="4">
        <v>28</v>
      </c>
    </row>
    <row r="8120" spans="1:13" x14ac:dyDescent="0.2">
      <c r="A8120" s="3">
        <v>42522</v>
      </c>
      <c r="B8120" t="s">
        <v>7836</v>
      </c>
      <c r="C8120" t="s">
        <v>3900</v>
      </c>
      <c r="D8120" t="s">
        <v>7837</v>
      </c>
      <c r="E8120" t="s">
        <v>3899</v>
      </c>
      <c r="F8120" s="4">
        <v>4.2533333333333303</v>
      </c>
      <c r="G8120" s="4">
        <v>4.25</v>
      </c>
      <c r="H8120" s="4">
        <v>0.214127473045015</v>
      </c>
      <c r="I8120" s="4">
        <v>4.75</v>
      </c>
      <c r="J8120" s="4">
        <v>3.8</v>
      </c>
      <c r="K8120" s="4">
        <v>4.25</v>
      </c>
      <c r="L8120" s="4">
        <v>4.25</v>
      </c>
      <c r="M8120" s="4">
        <v>30</v>
      </c>
    </row>
    <row r="8121" spans="1:13" x14ac:dyDescent="0.2">
      <c r="A8121" s="3">
        <v>42522</v>
      </c>
      <c r="B8121" t="s">
        <v>7942</v>
      </c>
      <c r="C8121" t="s">
        <v>3912</v>
      </c>
      <c r="D8121" t="s">
        <v>7943</v>
      </c>
      <c r="E8121" t="s">
        <v>3911</v>
      </c>
      <c r="F8121" s="4">
        <v>4.9370000000000003</v>
      </c>
      <c r="G8121" s="4">
        <v>5</v>
      </c>
      <c r="H8121" s="4">
        <v>0.45413920089891302</v>
      </c>
      <c r="I8121" s="4">
        <v>6</v>
      </c>
      <c r="J8121" s="4">
        <v>3.8</v>
      </c>
      <c r="K8121" s="4">
        <v>4.5625</v>
      </c>
      <c r="L8121" s="4">
        <v>5.25</v>
      </c>
      <c r="M8121" s="4">
        <v>30</v>
      </c>
    </row>
    <row r="8122" spans="1:13" x14ac:dyDescent="0.2">
      <c r="A8122" s="3">
        <v>42522</v>
      </c>
      <c r="B8122" t="s">
        <v>7996</v>
      </c>
      <c r="C8122" t="s">
        <v>3081</v>
      </c>
      <c r="D8122" t="s">
        <v>7997</v>
      </c>
      <c r="E8122" t="s">
        <v>3080</v>
      </c>
      <c r="F8122" s="4">
        <v>3.4181470588235299</v>
      </c>
      <c r="G8122" s="4">
        <v>3.48</v>
      </c>
      <c r="H8122" s="4">
        <v>0.35768160315217701</v>
      </c>
      <c r="I8122" s="4">
        <v>4.2169999999999996</v>
      </c>
      <c r="J8122" s="4">
        <v>2.39</v>
      </c>
      <c r="K8122" s="4">
        <v>3.2025000000000001</v>
      </c>
      <c r="L8122" s="4">
        <v>3.6349999999999998</v>
      </c>
      <c r="M8122" s="4">
        <v>34</v>
      </c>
    </row>
    <row r="8123" spans="1:13" x14ac:dyDescent="0.2">
      <c r="A8123" s="3">
        <v>42522</v>
      </c>
      <c r="B8123" t="s">
        <v>9638</v>
      </c>
      <c r="C8123" t="s">
        <v>3072</v>
      </c>
      <c r="D8123" t="s">
        <v>9639</v>
      </c>
      <c r="E8123" t="s">
        <v>3071</v>
      </c>
      <c r="F8123" s="4">
        <v>3.10205882352941</v>
      </c>
      <c r="G8123" s="4">
        <v>3.1</v>
      </c>
      <c r="H8123" s="4">
        <v>0.19726584756808699</v>
      </c>
      <c r="I8123" s="4">
        <v>3.59</v>
      </c>
      <c r="J8123" s="4">
        <v>2.7</v>
      </c>
      <c r="K8123" s="4">
        <v>3</v>
      </c>
      <c r="L8123" s="4">
        <v>3.2</v>
      </c>
      <c r="M8123" s="4">
        <v>34</v>
      </c>
    </row>
    <row r="8124" spans="1:13" x14ac:dyDescent="0.2">
      <c r="A8124" s="3">
        <v>42522</v>
      </c>
      <c r="B8124" t="s">
        <v>9674</v>
      </c>
      <c r="C8124" t="s">
        <v>3075</v>
      </c>
      <c r="D8124" t="s">
        <v>9675</v>
      </c>
      <c r="E8124" t="s">
        <v>3074</v>
      </c>
      <c r="F8124" s="4">
        <v>3.38911764705882</v>
      </c>
      <c r="G8124" s="4">
        <v>3.3849999999999998</v>
      </c>
      <c r="H8124" s="4">
        <v>0.26670114527550398</v>
      </c>
      <c r="I8124" s="4">
        <v>4.03</v>
      </c>
      <c r="J8124" s="4">
        <v>2.9</v>
      </c>
      <c r="K8124" s="4">
        <v>3.2625000000000002</v>
      </c>
      <c r="L8124" s="4">
        <v>3.4950000000000001</v>
      </c>
      <c r="M8124" s="4">
        <v>34</v>
      </c>
    </row>
    <row r="8125" spans="1:13" x14ac:dyDescent="0.2">
      <c r="A8125" s="3">
        <v>42522</v>
      </c>
      <c r="B8125" t="s">
        <v>7530</v>
      </c>
      <c r="C8125" t="s">
        <v>3102</v>
      </c>
      <c r="D8125" t="s">
        <v>7531</v>
      </c>
      <c r="E8125" t="s">
        <v>3101</v>
      </c>
      <c r="F8125" s="4">
        <v>3.3889655172413802</v>
      </c>
      <c r="G8125" s="4">
        <v>3.4</v>
      </c>
      <c r="H8125" s="4">
        <v>0.21778667195849799</v>
      </c>
      <c r="I8125" s="4">
        <v>3.85</v>
      </c>
      <c r="J8125" s="4">
        <v>3</v>
      </c>
      <c r="K8125" s="4">
        <v>3.23</v>
      </c>
      <c r="L8125" s="4">
        <v>3.5</v>
      </c>
      <c r="M8125" s="4">
        <v>29</v>
      </c>
    </row>
    <row r="8126" spans="1:13" x14ac:dyDescent="0.2">
      <c r="A8126" s="3">
        <v>42522</v>
      </c>
      <c r="B8126" t="s">
        <v>9708</v>
      </c>
      <c r="C8126" t="s">
        <v>3078</v>
      </c>
      <c r="D8126" t="s">
        <v>9709</v>
      </c>
      <c r="E8126" t="s">
        <v>3077</v>
      </c>
      <c r="F8126" s="4">
        <v>3.4238709677419399</v>
      </c>
      <c r="G8126" s="4">
        <v>3.4</v>
      </c>
      <c r="H8126" s="4">
        <v>0.33389297106862298</v>
      </c>
      <c r="I8126" s="4">
        <v>4.4000000000000004</v>
      </c>
      <c r="J8126" s="4">
        <v>2.78</v>
      </c>
      <c r="K8126" s="4">
        <v>3.2</v>
      </c>
      <c r="L8126" s="4">
        <v>3.55</v>
      </c>
      <c r="M8126" s="4">
        <v>31</v>
      </c>
    </row>
    <row r="8127" spans="1:13" x14ac:dyDescent="0.2">
      <c r="A8127" s="3">
        <v>42522</v>
      </c>
      <c r="B8127" t="s">
        <v>3100</v>
      </c>
      <c r="C8127" t="s">
        <v>3105</v>
      </c>
      <c r="D8127" t="s">
        <v>11</v>
      </c>
      <c r="E8127" t="s">
        <v>3104</v>
      </c>
      <c r="F8127" s="4">
        <v>3.3313793103448299</v>
      </c>
      <c r="G8127" s="4">
        <v>3.3</v>
      </c>
      <c r="H8127" s="4">
        <v>0.211435977103692</v>
      </c>
      <c r="I8127" s="4">
        <v>3.8</v>
      </c>
      <c r="J8127" s="4">
        <v>3</v>
      </c>
      <c r="K8127" s="4">
        <v>3.2</v>
      </c>
      <c r="L8127" s="4">
        <v>3.5</v>
      </c>
      <c r="M8127" s="4">
        <v>29</v>
      </c>
    </row>
    <row r="8128" spans="1:13" x14ac:dyDescent="0.2">
      <c r="A8128" s="3">
        <v>42522</v>
      </c>
      <c r="B8128" t="s">
        <v>7954</v>
      </c>
      <c r="C8128" t="s">
        <v>3135</v>
      </c>
      <c r="D8128" t="s">
        <v>7955</v>
      </c>
      <c r="E8128" t="s">
        <v>3134</v>
      </c>
      <c r="F8128" s="4">
        <v>0.41994117647058798</v>
      </c>
      <c r="G8128" s="4">
        <v>0.4</v>
      </c>
      <c r="H8128" s="4">
        <v>9.9721412300976003E-2</v>
      </c>
      <c r="I8128" s="4">
        <v>0.62</v>
      </c>
      <c r="J8128" s="4">
        <v>0.18</v>
      </c>
      <c r="K8128" s="4">
        <v>0.36</v>
      </c>
      <c r="L8128" s="4">
        <v>0.48</v>
      </c>
      <c r="M8128" s="4">
        <v>34</v>
      </c>
    </row>
    <row r="8129" spans="1:13" x14ac:dyDescent="0.2">
      <c r="A8129" s="3">
        <v>42522</v>
      </c>
      <c r="B8129" t="s">
        <v>7962</v>
      </c>
      <c r="C8129" t="s">
        <v>3138</v>
      </c>
      <c r="D8129" t="s">
        <v>7963</v>
      </c>
      <c r="E8129" t="s">
        <v>3137</v>
      </c>
      <c r="F8129" s="4">
        <v>0.311147058823529</v>
      </c>
      <c r="G8129" s="4">
        <v>0.3</v>
      </c>
      <c r="H8129" s="4">
        <v>6.8947996368339495E-2</v>
      </c>
      <c r="I8129" s="4">
        <v>0.5</v>
      </c>
      <c r="J8129" s="4">
        <v>0.19</v>
      </c>
      <c r="K8129" s="4">
        <v>0.27250000000000002</v>
      </c>
      <c r="L8129" s="4">
        <v>0.34</v>
      </c>
      <c r="M8129" s="4">
        <v>34</v>
      </c>
    </row>
    <row r="8130" spans="1:13" x14ac:dyDescent="0.2">
      <c r="A8130" s="3">
        <v>42522</v>
      </c>
      <c r="B8130" t="s">
        <v>7972</v>
      </c>
      <c r="C8130" t="s">
        <v>3141</v>
      </c>
      <c r="D8130" t="s">
        <v>7973</v>
      </c>
      <c r="E8130" t="s">
        <v>3140</v>
      </c>
      <c r="F8130" s="4">
        <v>0.28623529411764698</v>
      </c>
      <c r="G8130" s="4">
        <v>0.28999999999999998</v>
      </c>
      <c r="H8130" s="4">
        <v>7.2065230898515298E-2</v>
      </c>
      <c r="I8130" s="4">
        <v>0.4</v>
      </c>
      <c r="J8130" s="4">
        <v>0.06</v>
      </c>
      <c r="K8130" s="4">
        <v>0.26250000000000001</v>
      </c>
      <c r="L8130" s="4">
        <v>0.34</v>
      </c>
      <c r="M8130" s="4">
        <v>34</v>
      </c>
    </row>
    <row r="8131" spans="1:13" x14ac:dyDescent="0.2">
      <c r="A8131" s="3">
        <v>42522</v>
      </c>
      <c r="B8131" t="s">
        <v>7980</v>
      </c>
      <c r="C8131" t="s">
        <v>3144</v>
      </c>
      <c r="D8131" t="s">
        <v>7981</v>
      </c>
      <c r="E8131" t="s">
        <v>3143</v>
      </c>
      <c r="F8131" s="4">
        <v>-0.13235294117647101</v>
      </c>
      <c r="G8131" s="4">
        <v>-0.17</v>
      </c>
      <c r="H8131" s="4">
        <v>0.13209406252638201</v>
      </c>
      <c r="I8131" s="4">
        <v>0.27</v>
      </c>
      <c r="J8131" s="4">
        <v>-0.4</v>
      </c>
      <c r="K8131" s="4">
        <v>-0.2175</v>
      </c>
      <c r="L8131" s="4">
        <v>-7.2499999999999995E-2</v>
      </c>
      <c r="M8131" s="4">
        <v>34</v>
      </c>
    </row>
    <row r="8132" spans="1:13" x14ac:dyDescent="0.2">
      <c r="A8132" s="3">
        <v>42522</v>
      </c>
      <c r="B8132" t="s">
        <v>7988</v>
      </c>
      <c r="C8132" t="s">
        <v>3147</v>
      </c>
      <c r="D8132" t="s">
        <v>7989</v>
      </c>
      <c r="E8132" t="s">
        <v>3146</v>
      </c>
      <c r="F8132" s="4">
        <v>-0.33591176470588202</v>
      </c>
      <c r="G8132" s="4">
        <v>-0.35499999999999998</v>
      </c>
      <c r="H8132" s="4">
        <v>0.15553161378864599</v>
      </c>
      <c r="I8132" s="4">
        <v>0.23899999999999999</v>
      </c>
      <c r="J8132" s="4">
        <v>-0.61</v>
      </c>
      <c r="K8132" s="4">
        <v>-0.42</v>
      </c>
      <c r="L8132" s="4">
        <v>-0.29249999999999998</v>
      </c>
      <c r="M8132" s="4">
        <v>34</v>
      </c>
    </row>
    <row r="8133" spans="1:13" x14ac:dyDescent="0.2">
      <c r="A8133" s="3">
        <v>42522</v>
      </c>
      <c r="B8133" t="s">
        <v>7894</v>
      </c>
      <c r="C8133" t="s">
        <v>3114</v>
      </c>
      <c r="D8133" t="s">
        <v>7895</v>
      </c>
      <c r="E8133" t="s">
        <v>3113</v>
      </c>
      <c r="F8133" s="4">
        <v>0.16375757575757599</v>
      </c>
      <c r="G8133" s="4">
        <v>0.16</v>
      </c>
      <c r="H8133" s="4">
        <v>5.4666620473003399E-2</v>
      </c>
      <c r="I8133" s="4">
        <v>0.3</v>
      </c>
      <c r="J8133" s="4">
        <v>0.06</v>
      </c>
      <c r="K8133" s="4">
        <v>0.124</v>
      </c>
      <c r="L8133" s="4">
        <v>0.18</v>
      </c>
      <c r="M8133" s="4">
        <v>33</v>
      </c>
    </row>
    <row r="8134" spans="1:13" x14ac:dyDescent="0.2">
      <c r="A8134" s="3">
        <v>42522</v>
      </c>
      <c r="B8134" t="s">
        <v>7998</v>
      </c>
      <c r="C8134" t="s">
        <v>3150</v>
      </c>
      <c r="D8134" t="s">
        <v>7999</v>
      </c>
      <c r="E8134" t="s">
        <v>3149</v>
      </c>
      <c r="F8134" s="4">
        <v>0.161424242424242</v>
      </c>
      <c r="G8134" s="4">
        <v>0.16</v>
      </c>
      <c r="H8134" s="4">
        <v>6.4309325870665096E-2</v>
      </c>
      <c r="I8134" s="4">
        <v>0.3</v>
      </c>
      <c r="J8134" s="4">
        <v>-0.02</v>
      </c>
      <c r="K8134" s="4">
        <v>0.11</v>
      </c>
      <c r="L8134" s="4">
        <v>0.2</v>
      </c>
      <c r="M8134" s="4">
        <v>33</v>
      </c>
    </row>
    <row r="8135" spans="1:13" x14ac:dyDescent="0.2">
      <c r="A8135" s="3">
        <v>42522</v>
      </c>
      <c r="B8135" t="s">
        <v>7902</v>
      </c>
      <c r="C8135" t="s">
        <v>3117</v>
      </c>
      <c r="D8135" t="s">
        <v>7903</v>
      </c>
      <c r="E8135" t="s">
        <v>3116</v>
      </c>
      <c r="F8135" s="4">
        <v>0.29147058823529398</v>
      </c>
      <c r="G8135" s="4">
        <v>0.28499999999999998</v>
      </c>
      <c r="H8135" s="4">
        <v>5.7531669957757499E-2</v>
      </c>
      <c r="I8135" s="4">
        <v>0.43</v>
      </c>
      <c r="J8135" s="4">
        <v>0.16</v>
      </c>
      <c r="K8135" s="4">
        <v>0.26</v>
      </c>
      <c r="L8135" s="4">
        <v>0.34</v>
      </c>
      <c r="M8135" s="4">
        <v>34</v>
      </c>
    </row>
    <row r="8136" spans="1:13" x14ac:dyDescent="0.2">
      <c r="A8136" s="3">
        <v>42522</v>
      </c>
      <c r="B8136" t="s">
        <v>7910</v>
      </c>
      <c r="C8136" t="s">
        <v>3120</v>
      </c>
      <c r="D8136" t="s">
        <v>7911</v>
      </c>
      <c r="E8136" t="s">
        <v>3119</v>
      </c>
      <c r="F8136" s="4">
        <v>0.29741176470588199</v>
      </c>
      <c r="G8136" s="4">
        <v>0.3</v>
      </c>
      <c r="H8136" s="4">
        <v>5.0881989221083702E-2</v>
      </c>
      <c r="I8136" s="4">
        <v>0.44</v>
      </c>
      <c r="J8136" s="4">
        <v>0.21</v>
      </c>
      <c r="K8136" s="4">
        <v>0.25</v>
      </c>
      <c r="L8136" s="4">
        <v>0.32750000000000001</v>
      </c>
      <c r="M8136" s="4">
        <v>34</v>
      </c>
    </row>
    <row r="8137" spans="1:13" x14ac:dyDescent="0.2">
      <c r="A8137" s="3">
        <v>42522</v>
      </c>
      <c r="B8137" t="s">
        <v>7920</v>
      </c>
      <c r="C8137" t="s">
        <v>3123</v>
      </c>
      <c r="D8137" t="s">
        <v>7921</v>
      </c>
      <c r="E8137" t="s">
        <v>3122</v>
      </c>
      <c r="F8137" s="4">
        <v>0.436029411764706</v>
      </c>
      <c r="G8137" s="4">
        <v>0.44500000000000001</v>
      </c>
      <c r="H8137" s="4">
        <v>7.8699461048602301E-2</v>
      </c>
      <c r="I8137" s="4">
        <v>0.59</v>
      </c>
      <c r="J8137" s="4">
        <v>0.27</v>
      </c>
      <c r="K8137" s="4">
        <v>0.38500000000000001</v>
      </c>
      <c r="L8137" s="4">
        <v>0.4975</v>
      </c>
      <c r="M8137" s="4">
        <v>34</v>
      </c>
    </row>
    <row r="8138" spans="1:13" x14ac:dyDescent="0.2">
      <c r="A8138" s="3">
        <v>42522</v>
      </c>
      <c r="B8138" t="s">
        <v>7928</v>
      </c>
      <c r="C8138" t="s">
        <v>3126</v>
      </c>
      <c r="D8138" t="s">
        <v>7929</v>
      </c>
      <c r="E8138" t="s">
        <v>3125</v>
      </c>
      <c r="F8138" s="4">
        <v>0.52155882352941196</v>
      </c>
      <c r="G8138" s="4">
        <v>0.53500000000000003</v>
      </c>
      <c r="H8138" s="4">
        <v>7.5068934452182698E-2</v>
      </c>
      <c r="I8138" s="4">
        <v>0.65</v>
      </c>
      <c r="J8138" s="4">
        <v>0.32</v>
      </c>
      <c r="K8138" s="4">
        <v>0.48</v>
      </c>
      <c r="L8138" s="4">
        <v>0.56999999999999995</v>
      </c>
      <c r="M8138" s="4">
        <v>34</v>
      </c>
    </row>
    <row r="8139" spans="1:13" x14ac:dyDescent="0.2">
      <c r="A8139" s="3">
        <v>42522</v>
      </c>
      <c r="B8139" t="s">
        <v>7936</v>
      </c>
      <c r="C8139" t="s">
        <v>3129</v>
      </c>
      <c r="D8139" t="s">
        <v>7937</v>
      </c>
      <c r="E8139" t="s">
        <v>3128</v>
      </c>
      <c r="F8139" s="4">
        <v>0.682852941176471</v>
      </c>
      <c r="G8139" s="4">
        <v>0.68</v>
      </c>
      <c r="H8139" s="4">
        <v>6.1647154498435802E-2</v>
      </c>
      <c r="I8139" s="4">
        <v>0.85</v>
      </c>
      <c r="J8139" s="4">
        <v>0.56000000000000005</v>
      </c>
      <c r="K8139" s="4">
        <v>0.65</v>
      </c>
      <c r="L8139" s="4">
        <v>0.71750000000000003</v>
      </c>
      <c r="M8139" s="4">
        <v>34</v>
      </c>
    </row>
    <row r="8140" spans="1:13" x14ac:dyDescent="0.2">
      <c r="A8140" s="3">
        <v>42522</v>
      </c>
      <c r="B8140" t="s">
        <v>7946</v>
      </c>
      <c r="C8140" t="s">
        <v>3132</v>
      </c>
      <c r="D8140" t="s">
        <v>7947</v>
      </c>
      <c r="E8140" t="s">
        <v>3131</v>
      </c>
      <c r="F8140" s="4">
        <v>0.458272727272727</v>
      </c>
      <c r="G8140" s="4">
        <v>0.46</v>
      </c>
      <c r="H8140" s="4">
        <v>6.92347784386904E-2</v>
      </c>
      <c r="I8140" s="4">
        <v>0.61</v>
      </c>
      <c r="J8140" s="4">
        <v>0.31</v>
      </c>
      <c r="K8140" s="4">
        <v>0.41</v>
      </c>
      <c r="L8140" s="4">
        <v>0.5</v>
      </c>
      <c r="M8140" s="4">
        <v>33</v>
      </c>
    </row>
    <row r="8141" spans="1:13" x14ac:dyDescent="0.2">
      <c r="A8141" s="3">
        <v>42522</v>
      </c>
      <c r="B8141" t="s">
        <v>8000</v>
      </c>
      <c r="C8141" t="s">
        <v>3096</v>
      </c>
      <c r="D8141" t="s">
        <v>8001</v>
      </c>
      <c r="E8141" t="s">
        <v>3095</v>
      </c>
      <c r="F8141" s="4">
        <v>3.20154838709677</v>
      </c>
      <c r="G8141" s="4">
        <v>3.19</v>
      </c>
      <c r="H8141" s="4">
        <v>0.31672225884410399</v>
      </c>
      <c r="I8141" s="4">
        <v>3.9</v>
      </c>
      <c r="J8141" s="4">
        <v>2.23</v>
      </c>
      <c r="K8141" s="4">
        <v>3</v>
      </c>
      <c r="L8141" s="4">
        <v>3.44</v>
      </c>
      <c r="M8141" s="4">
        <v>31</v>
      </c>
    </row>
    <row r="8142" spans="1:13" x14ac:dyDescent="0.2">
      <c r="A8142" s="3">
        <v>42522</v>
      </c>
      <c r="B8142" t="s">
        <v>9640</v>
      </c>
      <c r="C8142" t="s">
        <v>3087</v>
      </c>
      <c r="D8142" t="s">
        <v>9641</v>
      </c>
      <c r="E8142" t="s">
        <v>3086</v>
      </c>
      <c r="F8142" s="4">
        <v>3.2053124999999998</v>
      </c>
      <c r="G8142" s="4">
        <v>3.21</v>
      </c>
      <c r="H8142" s="4">
        <v>0.21935366016049601</v>
      </c>
      <c r="I8142" s="4">
        <v>3.7</v>
      </c>
      <c r="J8142" s="4">
        <v>2.65</v>
      </c>
      <c r="K8142" s="4">
        <v>3.04</v>
      </c>
      <c r="L8142" s="4">
        <v>3.32</v>
      </c>
      <c r="M8142" s="4">
        <v>32</v>
      </c>
    </row>
    <row r="8143" spans="1:13" x14ac:dyDescent="0.2">
      <c r="A8143" s="3">
        <v>42522</v>
      </c>
      <c r="B8143" t="s">
        <v>9676</v>
      </c>
      <c r="C8143" t="s">
        <v>3090</v>
      </c>
      <c r="D8143" t="s">
        <v>9677</v>
      </c>
      <c r="E8143" t="s">
        <v>3089</v>
      </c>
      <c r="F8143" s="4">
        <v>3.2240625000000001</v>
      </c>
      <c r="G8143" s="4">
        <v>3.2949999999999999</v>
      </c>
      <c r="H8143" s="4">
        <v>0.32103521437837301</v>
      </c>
      <c r="I8143" s="4">
        <v>3.8</v>
      </c>
      <c r="J8143" s="4">
        <v>2.27</v>
      </c>
      <c r="K8143" s="4">
        <v>3.1124999999999998</v>
      </c>
      <c r="L8143" s="4">
        <v>3.4350000000000001</v>
      </c>
      <c r="M8143" s="4">
        <v>32</v>
      </c>
    </row>
    <row r="8144" spans="1:13" x14ac:dyDescent="0.2">
      <c r="A8144" s="3">
        <v>42522</v>
      </c>
      <c r="B8144" t="s">
        <v>9885</v>
      </c>
      <c r="C8144" t="s">
        <v>3108</v>
      </c>
      <c r="D8144" t="s">
        <v>9886</v>
      </c>
      <c r="E8144" t="s">
        <v>3107</v>
      </c>
      <c r="F8144" s="4">
        <v>3.1840000000000002</v>
      </c>
      <c r="G8144" s="4">
        <v>3.25</v>
      </c>
      <c r="H8144" s="4">
        <v>0.300430247034704</v>
      </c>
      <c r="I8144" s="4">
        <v>3.7</v>
      </c>
      <c r="J8144" s="4">
        <v>2.5499999999999998</v>
      </c>
      <c r="K8144" s="4">
        <v>3</v>
      </c>
      <c r="L8144" s="4">
        <v>3.4</v>
      </c>
      <c r="M8144" s="4">
        <v>25</v>
      </c>
    </row>
    <row r="8145" spans="1:13" x14ac:dyDescent="0.2">
      <c r="A8145" s="3">
        <v>42522</v>
      </c>
      <c r="B8145" t="s">
        <v>9710</v>
      </c>
      <c r="C8145" t="s">
        <v>3093</v>
      </c>
      <c r="D8145" t="s">
        <v>9711</v>
      </c>
      <c r="E8145" t="s">
        <v>3092</v>
      </c>
      <c r="F8145" s="4">
        <v>3.2626923076923098</v>
      </c>
      <c r="G8145" s="4">
        <v>3.3</v>
      </c>
      <c r="H8145" s="4">
        <v>0.34472664756073301</v>
      </c>
      <c r="I8145" s="4">
        <v>3.87</v>
      </c>
      <c r="J8145" s="4">
        <v>2.5</v>
      </c>
      <c r="K8145" s="4">
        <v>3.1575000000000002</v>
      </c>
      <c r="L8145" s="4">
        <v>3.4375</v>
      </c>
      <c r="M8145" s="4">
        <v>26</v>
      </c>
    </row>
    <row r="8146" spans="1:13" x14ac:dyDescent="0.2">
      <c r="A8146" s="3">
        <v>42522</v>
      </c>
      <c r="B8146" t="s">
        <v>3106</v>
      </c>
      <c r="C8146" t="s">
        <v>3111</v>
      </c>
      <c r="D8146" t="s">
        <v>13</v>
      </c>
      <c r="E8146" t="s">
        <v>3110</v>
      </c>
      <c r="F8146" s="4">
        <v>3.1368</v>
      </c>
      <c r="G8146" s="4">
        <v>3.2</v>
      </c>
      <c r="H8146" s="4">
        <v>0.33108055414556298</v>
      </c>
      <c r="I8146" s="4">
        <v>3.7</v>
      </c>
      <c r="J8146" s="4">
        <v>2.42</v>
      </c>
      <c r="K8146" s="4">
        <v>3</v>
      </c>
      <c r="L8146" s="4">
        <v>3.35</v>
      </c>
      <c r="M8146" s="4">
        <v>25</v>
      </c>
    </row>
    <row r="8147" spans="1:13" x14ac:dyDescent="0.2">
      <c r="A8147" s="3">
        <v>42522</v>
      </c>
      <c r="B8147" t="s">
        <v>8002</v>
      </c>
      <c r="C8147" t="s">
        <v>3153</v>
      </c>
      <c r="D8147" t="s">
        <v>8003</v>
      </c>
      <c r="E8147" t="s">
        <v>3152</v>
      </c>
      <c r="F8147" s="4">
        <v>0.26581250000000001</v>
      </c>
      <c r="G8147" s="4">
        <v>0.27</v>
      </c>
      <c r="H8147" s="4">
        <v>3.5575850362742703E-2</v>
      </c>
      <c r="I8147" s="4">
        <v>0.38</v>
      </c>
      <c r="J8147" s="4">
        <v>0.2</v>
      </c>
      <c r="K8147" s="4">
        <v>0.2475</v>
      </c>
      <c r="L8147" s="4">
        <v>0.28000000000000003</v>
      </c>
      <c r="M8147" s="4">
        <v>32</v>
      </c>
    </row>
    <row r="8148" spans="1:13" x14ac:dyDescent="0.2">
      <c r="A8148" s="3">
        <v>42522</v>
      </c>
      <c r="B8148" t="s">
        <v>10231</v>
      </c>
      <c r="C8148" t="s">
        <v>4324</v>
      </c>
      <c r="D8148" t="s">
        <v>10232</v>
      </c>
      <c r="E8148" t="s">
        <v>4323</v>
      </c>
      <c r="F8148" s="4">
        <v>1.98875</v>
      </c>
      <c r="G8148" s="4">
        <v>1.92</v>
      </c>
      <c r="H8148" s="4">
        <v>0.29781732872739702</v>
      </c>
      <c r="I8148" s="4">
        <v>2.6</v>
      </c>
      <c r="J8148" s="4">
        <v>1.1000000000000001</v>
      </c>
      <c r="K8148" s="4">
        <v>1.8</v>
      </c>
      <c r="L8148" s="4">
        <v>2.2000000000000002</v>
      </c>
      <c r="M8148" s="4">
        <v>32</v>
      </c>
    </row>
    <row r="8149" spans="1:13" x14ac:dyDescent="0.2">
      <c r="A8149" s="3">
        <v>42522</v>
      </c>
      <c r="B8149" t="s">
        <v>10255</v>
      </c>
      <c r="C8149" t="s">
        <v>4327</v>
      </c>
      <c r="D8149" t="s">
        <v>10256</v>
      </c>
      <c r="E8149" t="s">
        <v>4326</v>
      </c>
      <c r="F8149" s="4">
        <v>2.2206250000000001</v>
      </c>
      <c r="G8149" s="4">
        <v>2.2999999999999998</v>
      </c>
      <c r="H8149" s="4">
        <v>0.28177934057377901</v>
      </c>
      <c r="I8149" s="4">
        <v>2.9</v>
      </c>
      <c r="J8149" s="4">
        <v>1.5</v>
      </c>
      <c r="K8149" s="4">
        <v>2.0674999999999999</v>
      </c>
      <c r="L8149" s="4">
        <v>2.3250000000000002</v>
      </c>
      <c r="M8149" s="4">
        <v>32</v>
      </c>
    </row>
    <row r="8150" spans="1:13" x14ac:dyDescent="0.2">
      <c r="A8150" s="3">
        <v>42522</v>
      </c>
      <c r="B8150" t="s">
        <v>9724</v>
      </c>
      <c r="C8150" t="s">
        <v>3939</v>
      </c>
      <c r="D8150" t="s">
        <v>9725</v>
      </c>
      <c r="E8150" t="s">
        <v>3947</v>
      </c>
      <c r="F8150" s="4">
        <v>18.549862068965499</v>
      </c>
      <c r="G8150" s="4">
        <v>18.55</v>
      </c>
      <c r="H8150" s="4">
        <v>0.38129738339160002</v>
      </c>
      <c r="I8150" s="4">
        <v>19.5</v>
      </c>
      <c r="J8150" s="4">
        <v>17.71</v>
      </c>
      <c r="K8150" s="4">
        <v>18.39</v>
      </c>
      <c r="L8150" s="4">
        <v>18.75</v>
      </c>
      <c r="M8150" s="4">
        <v>29</v>
      </c>
    </row>
    <row r="8151" spans="1:13" x14ac:dyDescent="0.2">
      <c r="A8151" s="3">
        <v>42522</v>
      </c>
      <c r="B8151" t="s">
        <v>9726</v>
      </c>
      <c r="C8151" t="s">
        <v>3942</v>
      </c>
      <c r="D8151" t="s">
        <v>9727</v>
      </c>
      <c r="E8151" t="s">
        <v>3949</v>
      </c>
      <c r="F8151" s="4">
        <v>18.504068965517199</v>
      </c>
      <c r="G8151" s="4">
        <v>18.55</v>
      </c>
      <c r="H8151" s="4">
        <v>0.41745503872825201</v>
      </c>
      <c r="I8151" s="4">
        <v>19.5</v>
      </c>
      <c r="J8151" s="4">
        <v>17.77</v>
      </c>
      <c r="K8151" s="4">
        <v>18.2</v>
      </c>
      <c r="L8151" s="4">
        <v>18.760000000000002</v>
      </c>
      <c r="M8151" s="4">
        <v>29</v>
      </c>
    </row>
    <row r="8152" spans="1:13" x14ac:dyDescent="0.2">
      <c r="A8152" s="3">
        <v>42522</v>
      </c>
      <c r="B8152" t="s">
        <v>9728</v>
      </c>
      <c r="C8152" t="s">
        <v>3952</v>
      </c>
      <c r="D8152" t="s">
        <v>9729</v>
      </c>
      <c r="E8152" t="s">
        <v>3951</v>
      </c>
      <c r="F8152" s="4">
        <v>18.521413793103399</v>
      </c>
      <c r="G8152" s="4">
        <v>18.510000000000002</v>
      </c>
      <c r="H8152" s="4">
        <v>0.472781398990619</v>
      </c>
      <c r="I8152" s="4">
        <v>19.5</v>
      </c>
      <c r="J8152" s="4">
        <v>17.71</v>
      </c>
      <c r="K8152" s="4">
        <v>18</v>
      </c>
      <c r="L8152" s="4">
        <v>18.829999999999998</v>
      </c>
      <c r="M8152" s="4">
        <v>29</v>
      </c>
    </row>
    <row r="8153" spans="1:13" x14ac:dyDescent="0.2">
      <c r="A8153" s="3">
        <v>42522</v>
      </c>
      <c r="B8153" t="s">
        <v>9680</v>
      </c>
      <c r="C8153" t="s">
        <v>3936</v>
      </c>
      <c r="D8153" t="s">
        <v>9681</v>
      </c>
      <c r="E8153" t="s">
        <v>3935</v>
      </c>
      <c r="F8153" s="4">
        <v>18.305454545454499</v>
      </c>
      <c r="G8153" s="4">
        <v>18.309999999999999</v>
      </c>
      <c r="H8153" s="4">
        <v>0.60079681938390594</v>
      </c>
      <c r="I8153" s="4">
        <v>19.7</v>
      </c>
      <c r="J8153" s="4">
        <v>17</v>
      </c>
      <c r="K8153" s="4">
        <v>17.920000000000002</v>
      </c>
      <c r="L8153" s="4">
        <v>18.75</v>
      </c>
      <c r="M8153" s="4">
        <v>33</v>
      </c>
    </row>
    <row r="8154" spans="1:13" x14ac:dyDescent="0.2">
      <c r="A8154" s="3">
        <v>42522</v>
      </c>
      <c r="B8154" t="s">
        <v>9714</v>
      </c>
      <c r="C8154" t="s">
        <v>3939</v>
      </c>
      <c r="D8154" t="s">
        <v>9715</v>
      </c>
      <c r="E8154" t="s">
        <v>3938</v>
      </c>
      <c r="F8154" s="4">
        <v>17.954531249999999</v>
      </c>
      <c r="G8154" s="4">
        <v>18</v>
      </c>
      <c r="H8154" s="4">
        <v>0.83950768923355201</v>
      </c>
      <c r="I8154" s="4">
        <v>20</v>
      </c>
      <c r="J8154" s="4">
        <v>16.5</v>
      </c>
      <c r="K8154" s="4">
        <v>17.2425</v>
      </c>
      <c r="L8154" s="4">
        <v>18.440000000000001</v>
      </c>
      <c r="M8154" s="4">
        <v>32</v>
      </c>
    </row>
    <row r="8155" spans="1:13" x14ac:dyDescent="0.2">
      <c r="A8155" s="3">
        <v>42522</v>
      </c>
      <c r="B8155" t="s">
        <v>9720</v>
      </c>
      <c r="C8155" t="s">
        <v>3942</v>
      </c>
      <c r="D8155" t="s">
        <v>9721</v>
      </c>
      <c r="E8155" t="s">
        <v>3941</v>
      </c>
      <c r="F8155" s="4">
        <v>17.890565217391298</v>
      </c>
      <c r="G8155" s="4">
        <v>18</v>
      </c>
      <c r="H8155" s="4">
        <v>1.28422706948884</v>
      </c>
      <c r="I8155" s="4">
        <v>20.91</v>
      </c>
      <c r="J8155" s="4">
        <v>15.66</v>
      </c>
      <c r="K8155" s="4">
        <v>17.105</v>
      </c>
      <c r="L8155" s="4">
        <v>18.77</v>
      </c>
      <c r="M8155" s="4">
        <v>23</v>
      </c>
    </row>
    <row r="8156" spans="1:13" x14ac:dyDescent="0.2">
      <c r="A8156" s="3">
        <v>42522</v>
      </c>
      <c r="B8156" t="s">
        <v>10201</v>
      </c>
      <c r="C8156" t="s">
        <v>3579</v>
      </c>
      <c r="D8156" t="s">
        <v>10202</v>
      </c>
      <c r="E8156" t="s">
        <v>3578</v>
      </c>
      <c r="F8156" s="4">
        <v>2.3612090909090901</v>
      </c>
      <c r="G8156" s="4">
        <v>2.4</v>
      </c>
      <c r="H8156" s="4">
        <v>0.29090858568848199</v>
      </c>
      <c r="I8156" s="4">
        <v>3.2</v>
      </c>
      <c r="J8156" s="4">
        <v>1.7</v>
      </c>
      <c r="K8156" s="4">
        <v>2.2000000000000002</v>
      </c>
      <c r="L8156" s="4">
        <v>2.5</v>
      </c>
      <c r="M8156" s="4">
        <v>33</v>
      </c>
    </row>
    <row r="8157" spans="1:13" x14ac:dyDescent="0.2">
      <c r="A8157" s="3">
        <v>42522</v>
      </c>
      <c r="B8157" t="s">
        <v>10233</v>
      </c>
      <c r="C8157" t="s">
        <v>3582</v>
      </c>
      <c r="D8157" t="s">
        <v>10234</v>
      </c>
      <c r="E8157" t="s">
        <v>3581</v>
      </c>
      <c r="F8157" s="4">
        <v>2.71060606060606</v>
      </c>
      <c r="G8157" s="4">
        <v>2.7</v>
      </c>
      <c r="H8157" s="4">
        <v>0.32514361628689697</v>
      </c>
      <c r="I8157" s="4">
        <v>3.5</v>
      </c>
      <c r="J8157" s="4">
        <v>2</v>
      </c>
      <c r="K8157" s="4">
        <v>2.6</v>
      </c>
      <c r="L8157" s="4">
        <v>2.9</v>
      </c>
      <c r="M8157" s="4">
        <v>33</v>
      </c>
    </row>
    <row r="8158" spans="1:13" x14ac:dyDescent="0.2">
      <c r="A8158" s="3">
        <v>42522</v>
      </c>
      <c r="B8158" t="s">
        <v>10257</v>
      </c>
      <c r="C8158" t="s">
        <v>3585</v>
      </c>
      <c r="D8158" t="s">
        <v>10258</v>
      </c>
      <c r="E8158" t="s">
        <v>3584</v>
      </c>
      <c r="F8158" s="4">
        <v>3.1784615384615398</v>
      </c>
      <c r="G8158" s="4">
        <v>3.13</v>
      </c>
      <c r="H8158" s="4">
        <v>0.33588917586242401</v>
      </c>
      <c r="I8158" s="4">
        <v>4</v>
      </c>
      <c r="J8158" s="4">
        <v>2.5</v>
      </c>
      <c r="K8158" s="4">
        <v>3</v>
      </c>
      <c r="L8158" s="4">
        <v>3.4750000000000001</v>
      </c>
      <c r="M8158" s="4">
        <v>26</v>
      </c>
    </row>
    <row r="8159" spans="1:13" x14ac:dyDescent="0.2">
      <c r="A8159" s="3">
        <v>42522</v>
      </c>
      <c r="B8159" t="s">
        <v>10259</v>
      </c>
      <c r="C8159" t="s">
        <v>3603</v>
      </c>
      <c r="D8159" t="s">
        <v>10260</v>
      </c>
      <c r="E8159" t="s">
        <v>3602</v>
      </c>
      <c r="F8159" s="4">
        <v>2.3765624999999999</v>
      </c>
      <c r="G8159" s="4">
        <v>2.5</v>
      </c>
      <c r="H8159" s="4">
        <v>0.59908322096780597</v>
      </c>
      <c r="I8159" s="4">
        <v>3.43</v>
      </c>
      <c r="J8159" s="4">
        <v>0.9</v>
      </c>
      <c r="K8159" s="4">
        <v>2.09</v>
      </c>
      <c r="L8159" s="4">
        <v>2.7149999999999999</v>
      </c>
      <c r="M8159" s="4">
        <v>32</v>
      </c>
    </row>
    <row r="8160" spans="1:13" x14ac:dyDescent="0.2">
      <c r="A8160" s="3">
        <v>42522</v>
      </c>
      <c r="B8160" t="s">
        <v>10237</v>
      </c>
      <c r="C8160" t="s">
        <v>3594</v>
      </c>
      <c r="D8160" t="s">
        <v>10238</v>
      </c>
      <c r="E8160" t="s">
        <v>3593</v>
      </c>
      <c r="F8160" s="4">
        <v>2.515625</v>
      </c>
      <c r="G8160" s="4">
        <v>2.5</v>
      </c>
      <c r="H8160" s="4">
        <v>0.41450271410450401</v>
      </c>
      <c r="I8160" s="4">
        <v>3.4</v>
      </c>
      <c r="J8160" s="4">
        <v>1.7</v>
      </c>
      <c r="K8160" s="4">
        <v>2.1974999999999998</v>
      </c>
      <c r="L8160" s="4">
        <v>2.7250000000000001</v>
      </c>
      <c r="M8160" s="4">
        <v>32</v>
      </c>
    </row>
    <row r="8161" spans="1:13" x14ac:dyDescent="0.2">
      <c r="A8161" s="3">
        <v>42522</v>
      </c>
      <c r="B8161" t="s">
        <v>10261</v>
      </c>
      <c r="C8161" t="s">
        <v>3606</v>
      </c>
      <c r="D8161" t="s">
        <v>10262</v>
      </c>
      <c r="E8161" t="s">
        <v>3605</v>
      </c>
      <c r="F8161" s="4">
        <v>2.5237500000000002</v>
      </c>
      <c r="G8161" s="4">
        <v>2.6</v>
      </c>
      <c r="H8161" s="4">
        <v>0.51280852239911301</v>
      </c>
      <c r="I8161" s="4">
        <v>3.6</v>
      </c>
      <c r="J8161" s="4">
        <v>1.4</v>
      </c>
      <c r="K8161" s="4">
        <v>2.1749999999999998</v>
      </c>
      <c r="L8161" s="4">
        <v>2.8</v>
      </c>
      <c r="M8161" s="4">
        <v>32</v>
      </c>
    </row>
    <row r="8162" spans="1:13" x14ac:dyDescent="0.2">
      <c r="A8162" s="3">
        <v>42522</v>
      </c>
      <c r="B8162" t="s">
        <v>10239</v>
      </c>
      <c r="C8162" t="s">
        <v>3597</v>
      </c>
      <c r="D8162" t="s">
        <v>10240</v>
      </c>
      <c r="E8162" t="s">
        <v>3596</v>
      </c>
      <c r="F8162" s="4">
        <v>2.1659375000000001</v>
      </c>
      <c r="G8162" s="4">
        <v>2.2599999999999998</v>
      </c>
      <c r="H8162" s="4">
        <v>0.44464454360903899</v>
      </c>
      <c r="I8162" s="4">
        <v>3.5</v>
      </c>
      <c r="J8162" s="4">
        <v>1.2</v>
      </c>
      <c r="K8162" s="4">
        <v>1.9</v>
      </c>
      <c r="L8162" s="4">
        <v>2.4224999999999999</v>
      </c>
      <c r="M8162" s="4">
        <v>32</v>
      </c>
    </row>
    <row r="8163" spans="1:13" x14ac:dyDescent="0.2">
      <c r="A8163" s="3">
        <v>42522</v>
      </c>
      <c r="B8163" t="s">
        <v>10263</v>
      </c>
      <c r="C8163" t="s">
        <v>3609</v>
      </c>
      <c r="D8163" t="s">
        <v>10264</v>
      </c>
      <c r="E8163" t="s">
        <v>3608</v>
      </c>
      <c r="F8163" s="4">
        <v>2.8403125</v>
      </c>
      <c r="G8163" s="4">
        <v>2.81</v>
      </c>
      <c r="H8163" s="4">
        <v>0.33923523454210802</v>
      </c>
      <c r="I8163" s="4">
        <v>3.61</v>
      </c>
      <c r="J8163" s="4">
        <v>1.8</v>
      </c>
      <c r="K8163" s="4">
        <v>2.6</v>
      </c>
      <c r="L8163" s="4">
        <v>3.0175000000000001</v>
      </c>
      <c r="M8163" s="4">
        <v>32</v>
      </c>
    </row>
    <row r="8164" spans="1:13" x14ac:dyDescent="0.2">
      <c r="A8164" s="3">
        <v>42522</v>
      </c>
      <c r="B8164" t="s">
        <v>10241</v>
      </c>
      <c r="C8164" t="s">
        <v>3600</v>
      </c>
      <c r="D8164" t="s">
        <v>10242</v>
      </c>
      <c r="E8164" t="s">
        <v>3599</v>
      </c>
      <c r="F8164" s="4">
        <v>2.2193749999999999</v>
      </c>
      <c r="G8164" s="4">
        <v>2.38</v>
      </c>
      <c r="H8164" s="4">
        <v>0.53995183476951703</v>
      </c>
      <c r="I8164" s="4">
        <v>3.3</v>
      </c>
      <c r="J8164" s="4">
        <v>1.1000000000000001</v>
      </c>
      <c r="K8164" s="4">
        <v>2</v>
      </c>
      <c r="L8164" s="4">
        <v>2.58</v>
      </c>
      <c r="M8164" s="4">
        <v>32</v>
      </c>
    </row>
    <row r="8165" spans="1:13" x14ac:dyDescent="0.2">
      <c r="A8165" s="3">
        <v>42522</v>
      </c>
      <c r="B8165" t="s">
        <v>10265</v>
      </c>
      <c r="C8165" t="s">
        <v>3612</v>
      </c>
      <c r="D8165" t="s">
        <v>10266</v>
      </c>
      <c r="E8165" t="s">
        <v>3611</v>
      </c>
      <c r="F8165" s="4">
        <v>2.9943749999999998</v>
      </c>
      <c r="G8165" s="4">
        <v>3</v>
      </c>
      <c r="H8165" s="4">
        <v>0.45878477278778101</v>
      </c>
      <c r="I8165" s="4">
        <v>4</v>
      </c>
      <c r="J8165" s="4">
        <v>2</v>
      </c>
      <c r="K8165" s="4">
        <v>2.7</v>
      </c>
      <c r="L8165" s="4">
        <v>3.3050000000000002</v>
      </c>
      <c r="M8165" s="4">
        <v>32</v>
      </c>
    </row>
    <row r="8166" spans="1:13" x14ac:dyDescent="0.2">
      <c r="A8166" s="3">
        <v>42522</v>
      </c>
      <c r="B8166" t="s">
        <v>10267</v>
      </c>
      <c r="C8166" t="s">
        <v>3879</v>
      </c>
      <c r="D8166" t="s">
        <v>10268</v>
      </c>
      <c r="E8166" t="s">
        <v>3878</v>
      </c>
      <c r="F8166" s="4">
        <v>0.77200000000000002</v>
      </c>
      <c r="G8166" s="4">
        <v>0.77500000000000002</v>
      </c>
      <c r="H8166" s="4">
        <v>0.25891677183381201</v>
      </c>
      <c r="I8166" s="4">
        <v>1.59</v>
      </c>
      <c r="J8166" s="4">
        <v>0.47</v>
      </c>
      <c r="K8166" s="4">
        <v>0.6</v>
      </c>
      <c r="L8166" s="4">
        <v>0.82750000000000001</v>
      </c>
      <c r="M8166" s="4">
        <v>20</v>
      </c>
    </row>
    <row r="8167" spans="1:13" x14ac:dyDescent="0.2">
      <c r="A8167" s="3">
        <v>42522</v>
      </c>
      <c r="B8167" t="s">
        <v>10245</v>
      </c>
      <c r="C8167" t="s">
        <v>3870</v>
      </c>
      <c r="D8167" t="s">
        <v>10246</v>
      </c>
      <c r="E8167" t="s">
        <v>3869</v>
      </c>
      <c r="F8167" s="4">
        <v>0.17761904761904801</v>
      </c>
      <c r="G8167" s="4">
        <v>0.3</v>
      </c>
      <c r="H8167" s="4">
        <v>0.49506469033758399</v>
      </c>
      <c r="I8167" s="4">
        <v>0.6</v>
      </c>
      <c r="J8167" s="4">
        <v>-1.49</v>
      </c>
      <c r="K8167" s="4">
        <v>0.01</v>
      </c>
      <c r="L8167" s="4">
        <v>0.5</v>
      </c>
      <c r="M8167" s="4">
        <v>21</v>
      </c>
    </row>
    <row r="8168" spans="1:13" x14ac:dyDescent="0.2">
      <c r="A8168" s="3">
        <v>42522</v>
      </c>
      <c r="B8168" t="s">
        <v>10269</v>
      </c>
      <c r="C8168" t="s">
        <v>3882</v>
      </c>
      <c r="D8168" t="s">
        <v>10270</v>
      </c>
      <c r="E8168" t="s">
        <v>3881</v>
      </c>
      <c r="F8168" s="4">
        <v>0.62350000000000005</v>
      </c>
      <c r="G8168" s="4">
        <v>0.7</v>
      </c>
      <c r="H8168" s="4">
        <v>0.41404646319490601</v>
      </c>
      <c r="I8168" s="4">
        <v>1.6</v>
      </c>
      <c r="J8168" s="4">
        <v>-0.75</v>
      </c>
      <c r="K8168" s="4">
        <v>0.5</v>
      </c>
      <c r="L8168" s="4">
        <v>0.8</v>
      </c>
      <c r="M8168" s="4">
        <v>20</v>
      </c>
    </row>
    <row r="8169" spans="1:13" x14ac:dyDescent="0.2">
      <c r="A8169" s="3">
        <v>42522</v>
      </c>
      <c r="B8169" t="s">
        <v>10247</v>
      </c>
      <c r="C8169" t="s">
        <v>3873</v>
      </c>
      <c r="D8169" t="s">
        <v>10248</v>
      </c>
      <c r="E8169" t="s">
        <v>3872</v>
      </c>
      <c r="F8169" s="4">
        <v>0.58619047619047604</v>
      </c>
      <c r="G8169" s="4">
        <v>0.51</v>
      </c>
      <c r="H8169" s="4">
        <v>0.51886873282629198</v>
      </c>
      <c r="I8169" s="4">
        <v>1.98</v>
      </c>
      <c r="J8169" s="4">
        <v>-0.8</v>
      </c>
      <c r="K8169" s="4">
        <v>0.4</v>
      </c>
      <c r="L8169" s="4">
        <v>0.73</v>
      </c>
      <c r="M8169" s="4">
        <v>21</v>
      </c>
    </row>
    <row r="8170" spans="1:13" x14ac:dyDescent="0.2">
      <c r="A8170" s="3">
        <v>42522</v>
      </c>
      <c r="B8170" t="s">
        <v>10271</v>
      </c>
      <c r="C8170" t="s">
        <v>3885</v>
      </c>
      <c r="D8170" t="s">
        <v>10272</v>
      </c>
      <c r="E8170" t="s">
        <v>3884</v>
      </c>
      <c r="F8170" s="4">
        <v>0.74650000000000005</v>
      </c>
      <c r="G8170" s="4">
        <v>0.77500000000000002</v>
      </c>
      <c r="H8170" s="4">
        <v>0.21507097971551001</v>
      </c>
      <c r="I8170" s="4">
        <v>1.1000000000000001</v>
      </c>
      <c r="J8170" s="4">
        <v>0.3</v>
      </c>
      <c r="K8170" s="4">
        <v>0.6925</v>
      </c>
      <c r="L8170" s="4">
        <v>0.86250000000000004</v>
      </c>
      <c r="M8170" s="4">
        <v>20</v>
      </c>
    </row>
    <row r="8171" spans="1:13" x14ac:dyDescent="0.2">
      <c r="A8171" s="3">
        <v>42522</v>
      </c>
      <c r="B8171" t="s">
        <v>10249</v>
      </c>
      <c r="C8171" t="s">
        <v>3876</v>
      </c>
      <c r="D8171" t="s">
        <v>10250</v>
      </c>
      <c r="E8171" t="s">
        <v>3875</v>
      </c>
      <c r="F8171" s="4">
        <v>0.56619047619047602</v>
      </c>
      <c r="G8171" s="4">
        <v>0.57999999999999996</v>
      </c>
      <c r="H8171" s="4">
        <v>0.23909153457360599</v>
      </c>
      <c r="I8171" s="4">
        <v>1.08</v>
      </c>
      <c r="J8171" s="4">
        <v>0</v>
      </c>
      <c r="K8171" s="4">
        <v>0.48</v>
      </c>
      <c r="L8171" s="4">
        <v>0.62</v>
      </c>
      <c r="M8171" s="4">
        <v>21</v>
      </c>
    </row>
    <row r="8172" spans="1:13" x14ac:dyDescent="0.2">
      <c r="A8172" s="3">
        <v>42522</v>
      </c>
      <c r="B8172" t="s">
        <v>10273</v>
      </c>
      <c r="C8172" t="s">
        <v>3888</v>
      </c>
      <c r="D8172" t="s">
        <v>10274</v>
      </c>
      <c r="E8172" t="s">
        <v>3887</v>
      </c>
      <c r="F8172" s="4">
        <v>0.77800000000000002</v>
      </c>
      <c r="G8172" s="4">
        <v>0.8</v>
      </c>
      <c r="H8172" s="4">
        <v>0.159591584001822</v>
      </c>
      <c r="I8172" s="4">
        <v>1.07</v>
      </c>
      <c r="J8172" s="4">
        <v>0.33</v>
      </c>
      <c r="K8172" s="4">
        <v>0.71499999999999997</v>
      </c>
      <c r="L8172" s="4">
        <v>0.84</v>
      </c>
      <c r="M8172" s="4">
        <v>20</v>
      </c>
    </row>
    <row r="8173" spans="1:13" x14ac:dyDescent="0.2">
      <c r="A8173" s="3">
        <v>42552</v>
      </c>
      <c r="B8173" t="s">
        <v>9646</v>
      </c>
      <c r="C8173" t="s">
        <v>3927</v>
      </c>
      <c r="D8173" t="s">
        <v>9647</v>
      </c>
      <c r="E8173" t="s">
        <v>3926</v>
      </c>
      <c r="F8173" s="4">
        <v>6.3686363636363597</v>
      </c>
      <c r="G8173" s="4">
        <v>6.29</v>
      </c>
      <c r="H8173" s="4">
        <v>0.32876819818608999</v>
      </c>
      <c r="I8173" s="4">
        <v>7.01</v>
      </c>
      <c r="J8173" s="4">
        <v>5.8</v>
      </c>
      <c r="K8173" s="4">
        <v>6.125</v>
      </c>
      <c r="L8173" s="4">
        <v>6.5374999999999996</v>
      </c>
      <c r="M8173" s="4">
        <v>22</v>
      </c>
    </row>
    <row r="8174" spans="1:13" x14ac:dyDescent="0.2">
      <c r="A8174" s="3">
        <v>42552</v>
      </c>
      <c r="B8174" t="s">
        <v>9670</v>
      </c>
      <c r="C8174" t="s">
        <v>3930</v>
      </c>
      <c r="D8174" t="s">
        <v>9671</v>
      </c>
      <c r="E8174" t="s">
        <v>3929</v>
      </c>
      <c r="F8174" s="4">
        <v>6.8368181818181801</v>
      </c>
      <c r="G8174" s="4">
        <v>6.76</v>
      </c>
      <c r="H8174" s="4">
        <v>0.58586839383241596</v>
      </c>
      <c r="I8174" s="4">
        <v>8.2100000000000009</v>
      </c>
      <c r="J8174" s="4">
        <v>6.06</v>
      </c>
      <c r="K8174" s="4">
        <v>6.3375000000000004</v>
      </c>
      <c r="L8174" s="4">
        <v>7.1624999999999996</v>
      </c>
      <c r="M8174" s="4">
        <v>22</v>
      </c>
    </row>
    <row r="8175" spans="1:13" x14ac:dyDescent="0.2">
      <c r="A8175" s="3">
        <v>42552</v>
      </c>
      <c r="B8175" t="s">
        <v>9704</v>
      </c>
      <c r="C8175" t="s">
        <v>3933</v>
      </c>
      <c r="D8175" t="s">
        <v>9705</v>
      </c>
      <c r="E8175" t="s">
        <v>3932</v>
      </c>
      <c r="F8175" s="4">
        <v>7.0963157894736799</v>
      </c>
      <c r="G8175" s="4">
        <v>7.2</v>
      </c>
      <c r="H8175" s="4">
        <v>0.72285091844196903</v>
      </c>
      <c r="I8175" s="4">
        <v>8.49</v>
      </c>
      <c r="J8175" s="4">
        <v>5.9</v>
      </c>
      <c r="K8175" s="4">
        <v>6.55</v>
      </c>
      <c r="L8175" s="4">
        <v>7.45</v>
      </c>
      <c r="M8175" s="4">
        <v>19</v>
      </c>
    </row>
    <row r="8176" spans="1:13" x14ac:dyDescent="0.2">
      <c r="A8176" s="3">
        <v>42552</v>
      </c>
      <c r="B8176" t="s">
        <v>9636</v>
      </c>
      <c r="C8176" t="s">
        <v>3918</v>
      </c>
      <c r="D8176" t="s">
        <v>9637</v>
      </c>
      <c r="E8176" t="s">
        <v>3917</v>
      </c>
      <c r="F8176" s="4">
        <v>4.4982142857142904</v>
      </c>
      <c r="G8176" s="4">
        <v>4.4850000000000003</v>
      </c>
      <c r="H8176" s="4">
        <v>0.31922421670214901</v>
      </c>
      <c r="I8176" s="4">
        <v>5.25</v>
      </c>
      <c r="J8176" s="4">
        <v>3.65</v>
      </c>
      <c r="K8176" s="4">
        <v>4.3</v>
      </c>
      <c r="L8176" s="4">
        <v>4.75</v>
      </c>
      <c r="M8176" s="4">
        <v>28</v>
      </c>
    </row>
    <row r="8177" spans="1:13" x14ac:dyDescent="0.2">
      <c r="A8177" s="3">
        <v>42552</v>
      </c>
      <c r="B8177" t="s">
        <v>9672</v>
      </c>
      <c r="C8177" t="s">
        <v>3921</v>
      </c>
      <c r="D8177" t="s">
        <v>9673</v>
      </c>
      <c r="E8177" t="s">
        <v>3920</v>
      </c>
      <c r="F8177" s="4">
        <v>5.0603571428571401</v>
      </c>
      <c r="G8177" s="4">
        <v>5</v>
      </c>
      <c r="H8177" s="4">
        <v>0.52685989523434895</v>
      </c>
      <c r="I8177" s="4">
        <v>6.25</v>
      </c>
      <c r="J8177" s="4">
        <v>4.1500000000000004</v>
      </c>
      <c r="K8177" s="4">
        <v>4.7350000000000003</v>
      </c>
      <c r="L8177" s="4">
        <v>5.3925000000000001</v>
      </c>
      <c r="M8177" s="4">
        <v>28</v>
      </c>
    </row>
    <row r="8178" spans="1:13" x14ac:dyDescent="0.2">
      <c r="A8178" s="3">
        <v>42552</v>
      </c>
      <c r="B8178" t="s">
        <v>9706</v>
      </c>
      <c r="C8178" t="s">
        <v>3924</v>
      </c>
      <c r="D8178" t="s">
        <v>9707</v>
      </c>
      <c r="E8178" t="s">
        <v>3923</v>
      </c>
      <c r="F8178" s="4">
        <v>5.4170833333333297</v>
      </c>
      <c r="G8178" s="4">
        <v>5.5</v>
      </c>
      <c r="H8178" s="4">
        <v>0.69538528055014004</v>
      </c>
      <c r="I8178" s="4">
        <v>7</v>
      </c>
      <c r="J8178" s="4">
        <v>4.3</v>
      </c>
      <c r="K8178" s="4">
        <v>4.9749999999999996</v>
      </c>
      <c r="L8178" s="4">
        <v>5.8125</v>
      </c>
      <c r="M8178" s="4">
        <v>24</v>
      </c>
    </row>
    <row r="8179" spans="1:13" x14ac:dyDescent="0.2">
      <c r="A8179" s="3">
        <v>42552</v>
      </c>
      <c r="B8179" t="s">
        <v>10227</v>
      </c>
      <c r="C8179" t="s">
        <v>3988</v>
      </c>
      <c r="D8179" t="s">
        <v>10228</v>
      </c>
      <c r="E8179" t="s">
        <v>3987</v>
      </c>
      <c r="F8179" s="4">
        <v>3.8983333333333299</v>
      </c>
      <c r="G8179" s="4">
        <v>3.9</v>
      </c>
      <c r="H8179" s="4">
        <v>0.28767897977137402</v>
      </c>
      <c r="I8179" s="4">
        <v>4.7</v>
      </c>
      <c r="J8179" s="4">
        <v>3.3</v>
      </c>
      <c r="K8179" s="4">
        <v>3.7</v>
      </c>
      <c r="L8179" s="4">
        <v>4.0975000000000001</v>
      </c>
      <c r="M8179" s="4">
        <v>30</v>
      </c>
    </row>
    <row r="8180" spans="1:13" x14ac:dyDescent="0.2">
      <c r="A8180" s="3">
        <v>42552</v>
      </c>
      <c r="B8180" t="s">
        <v>10251</v>
      </c>
      <c r="C8180" t="s">
        <v>3991</v>
      </c>
      <c r="D8180" t="s">
        <v>10252</v>
      </c>
      <c r="E8180" t="s">
        <v>3990</v>
      </c>
      <c r="F8180" s="4">
        <v>3.83785714285714</v>
      </c>
      <c r="G8180" s="4">
        <v>3.8250000000000002</v>
      </c>
      <c r="H8180" s="4">
        <v>0.34624287282791399</v>
      </c>
      <c r="I8180" s="4">
        <v>4.5999999999999996</v>
      </c>
      <c r="J8180" s="4">
        <v>3.2</v>
      </c>
      <c r="K8180" s="4">
        <v>3.5874999999999999</v>
      </c>
      <c r="L8180" s="4">
        <v>4.0025000000000004</v>
      </c>
      <c r="M8180" s="4">
        <v>28</v>
      </c>
    </row>
    <row r="8181" spans="1:13" x14ac:dyDescent="0.2">
      <c r="A8181" s="3">
        <v>42552</v>
      </c>
      <c r="B8181" t="s">
        <v>10229</v>
      </c>
      <c r="C8181" t="s">
        <v>3994</v>
      </c>
      <c r="D8181" t="s">
        <v>10230</v>
      </c>
      <c r="E8181" t="s">
        <v>3993</v>
      </c>
      <c r="F8181" s="4">
        <v>4.0790625</v>
      </c>
      <c r="G8181" s="4">
        <v>4.07</v>
      </c>
      <c r="H8181" s="4">
        <v>0.19929487595180501</v>
      </c>
      <c r="I8181" s="4">
        <v>4.5</v>
      </c>
      <c r="J8181" s="4">
        <v>3.7</v>
      </c>
      <c r="K8181" s="4">
        <v>3.9075000000000002</v>
      </c>
      <c r="L8181" s="4">
        <v>4.2</v>
      </c>
      <c r="M8181" s="4">
        <v>32</v>
      </c>
    </row>
    <row r="8182" spans="1:13" x14ac:dyDescent="0.2">
      <c r="A8182" s="3">
        <v>42552</v>
      </c>
      <c r="B8182" t="s">
        <v>10253</v>
      </c>
      <c r="C8182" t="s">
        <v>3997</v>
      </c>
      <c r="D8182" t="s">
        <v>10254</v>
      </c>
      <c r="E8182" t="s">
        <v>3996</v>
      </c>
      <c r="F8182" s="4">
        <v>4.0069999999999997</v>
      </c>
      <c r="G8182" s="4">
        <v>4</v>
      </c>
      <c r="H8182" s="4">
        <v>0.29398744988460901</v>
      </c>
      <c r="I8182" s="4">
        <v>4.7</v>
      </c>
      <c r="J8182" s="4">
        <v>3.4</v>
      </c>
      <c r="K8182" s="4">
        <v>3.85</v>
      </c>
      <c r="L8182" s="4">
        <v>4.1275000000000004</v>
      </c>
      <c r="M8182" s="4">
        <v>30</v>
      </c>
    </row>
    <row r="8183" spans="1:13" x14ac:dyDescent="0.2">
      <c r="A8183" s="3">
        <v>42552</v>
      </c>
      <c r="B8183" t="s">
        <v>7864</v>
      </c>
      <c r="C8183" t="s">
        <v>3900</v>
      </c>
      <c r="D8183" t="s">
        <v>7865</v>
      </c>
      <c r="E8183" t="s">
        <v>3899</v>
      </c>
      <c r="F8183" s="4">
        <v>4.7806451612903196</v>
      </c>
      <c r="G8183" s="4">
        <v>4.75</v>
      </c>
      <c r="H8183" s="4">
        <v>0.35978637628339899</v>
      </c>
      <c r="I8183" s="4">
        <v>5.75</v>
      </c>
      <c r="J8183" s="4">
        <v>4.25</v>
      </c>
      <c r="K8183" s="4">
        <v>4.5</v>
      </c>
      <c r="L8183" s="4">
        <v>5</v>
      </c>
      <c r="M8183" s="4">
        <v>31</v>
      </c>
    </row>
    <row r="8184" spans="1:13" x14ac:dyDescent="0.2">
      <c r="A8184" s="3">
        <v>42552</v>
      </c>
      <c r="B8184" t="s">
        <v>7968</v>
      </c>
      <c r="C8184" t="s">
        <v>3912</v>
      </c>
      <c r="D8184" t="s">
        <v>7969</v>
      </c>
      <c r="E8184" t="s">
        <v>3911</v>
      </c>
      <c r="F8184" s="4">
        <v>5.3547826086956496</v>
      </c>
      <c r="G8184" s="4">
        <v>5.25</v>
      </c>
      <c r="H8184" s="4">
        <v>0.55524662468965003</v>
      </c>
      <c r="I8184" s="4">
        <v>6.5</v>
      </c>
      <c r="J8184" s="4">
        <v>4.3</v>
      </c>
      <c r="K8184" s="4">
        <v>5</v>
      </c>
      <c r="L8184" s="4">
        <v>5.625</v>
      </c>
      <c r="M8184" s="4">
        <v>23</v>
      </c>
    </row>
    <row r="8185" spans="1:13" x14ac:dyDescent="0.2">
      <c r="A8185" s="3">
        <v>42552</v>
      </c>
      <c r="B8185" t="s">
        <v>7890</v>
      </c>
      <c r="C8185" t="s">
        <v>3903</v>
      </c>
      <c r="D8185" t="s">
        <v>7891</v>
      </c>
      <c r="E8185" t="s">
        <v>3902</v>
      </c>
      <c r="F8185" s="4">
        <v>4.9661290322580598</v>
      </c>
      <c r="G8185" s="4">
        <v>4.9000000000000004</v>
      </c>
      <c r="H8185" s="4">
        <v>0.41940177570244702</v>
      </c>
      <c r="I8185" s="4">
        <v>6</v>
      </c>
      <c r="J8185" s="4">
        <v>4.3</v>
      </c>
      <c r="K8185" s="4">
        <v>4.75</v>
      </c>
      <c r="L8185" s="4">
        <v>5.25</v>
      </c>
      <c r="M8185" s="4">
        <v>31</v>
      </c>
    </row>
    <row r="8186" spans="1:13" x14ac:dyDescent="0.2">
      <c r="A8186" s="3">
        <v>42552</v>
      </c>
      <c r="B8186" t="s">
        <v>7994</v>
      </c>
      <c r="C8186" t="s">
        <v>3915</v>
      </c>
      <c r="D8186" t="s">
        <v>7995</v>
      </c>
      <c r="E8186" t="s">
        <v>3914</v>
      </c>
      <c r="F8186" s="4">
        <v>5.5013043478260899</v>
      </c>
      <c r="G8186" s="4">
        <v>5.5</v>
      </c>
      <c r="H8186" s="4">
        <v>0.58526842596776296</v>
      </c>
      <c r="I8186" s="4">
        <v>6.75</v>
      </c>
      <c r="J8186" s="4">
        <v>4.3</v>
      </c>
      <c r="K8186" s="4">
        <v>5.25</v>
      </c>
      <c r="L8186" s="4">
        <v>5.875</v>
      </c>
      <c r="M8186" s="4">
        <v>23</v>
      </c>
    </row>
    <row r="8187" spans="1:13" x14ac:dyDescent="0.2">
      <c r="A8187" s="3">
        <v>42552</v>
      </c>
      <c r="B8187" t="s">
        <v>7810</v>
      </c>
      <c r="C8187" t="s">
        <v>3894</v>
      </c>
      <c r="D8187" t="s">
        <v>7811</v>
      </c>
      <c r="E8187" t="s">
        <v>3893</v>
      </c>
      <c r="F8187" s="4">
        <v>4.4080645161290297</v>
      </c>
      <c r="G8187" s="4">
        <v>4.25</v>
      </c>
      <c r="H8187" s="4">
        <v>0.23384352823827501</v>
      </c>
      <c r="I8187" s="4">
        <v>4.75</v>
      </c>
      <c r="J8187" s="4">
        <v>4</v>
      </c>
      <c r="K8187" s="4">
        <v>4.25</v>
      </c>
      <c r="L8187" s="4">
        <v>4.5750000000000002</v>
      </c>
      <c r="M8187" s="4">
        <v>31</v>
      </c>
    </row>
    <row r="8188" spans="1:13" x14ac:dyDescent="0.2">
      <c r="A8188" s="3">
        <v>42552</v>
      </c>
      <c r="B8188" t="s">
        <v>7916</v>
      </c>
      <c r="C8188" t="s">
        <v>3906</v>
      </c>
      <c r="D8188" t="s">
        <v>7917</v>
      </c>
      <c r="E8188" t="s">
        <v>3905</v>
      </c>
      <c r="F8188" s="4">
        <v>5.1048387096774199</v>
      </c>
      <c r="G8188" s="4">
        <v>5</v>
      </c>
      <c r="H8188" s="4">
        <v>0.46410394645842001</v>
      </c>
      <c r="I8188" s="4">
        <v>6.25</v>
      </c>
      <c r="J8188" s="4">
        <v>4.3</v>
      </c>
      <c r="K8188" s="4">
        <v>4.75</v>
      </c>
      <c r="L8188" s="4">
        <v>5.25</v>
      </c>
      <c r="M8188" s="4">
        <v>31</v>
      </c>
    </row>
    <row r="8189" spans="1:13" x14ac:dyDescent="0.2">
      <c r="A8189" s="3">
        <v>42552</v>
      </c>
      <c r="B8189" t="s">
        <v>7836</v>
      </c>
      <c r="C8189" t="s">
        <v>3897</v>
      </c>
      <c r="D8189" t="s">
        <v>7837</v>
      </c>
      <c r="E8189" t="s">
        <v>3896</v>
      </c>
      <c r="F8189" s="4">
        <v>4.6129032258064502</v>
      </c>
      <c r="G8189" s="4">
        <v>4.5</v>
      </c>
      <c r="H8189" s="4">
        <v>0.27201952807824997</v>
      </c>
      <c r="I8189" s="4">
        <v>5.25</v>
      </c>
      <c r="J8189" s="4">
        <v>4.25</v>
      </c>
      <c r="K8189" s="4">
        <v>4.5</v>
      </c>
      <c r="L8189" s="4">
        <v>4.75</v>
      </c>
      <c r="M8189" s="4">
        <v>31</v>
      </c>
    </row>
    <row r="8190" spans="1:13" x14ac:dyDescent="0.2">
      <c r="A8190" s="3">
        <v>42552</v>
      </c>
      <c r="B8190" t="s">
        <v>7942</v>
      </c>
      <c r="C8190" t="s">
        <v>3909</v>
      </c>
      <c r="D8190" t="s">
        <v>7943</v>
      </c>
      <c r="E8190" t="s">
        <v>3908</v>
      </c>
      <c r="F8190" s="4">
        <v>5.2487096774193596</v>
      </c>
      <c r="G8190" s="4">
        <v>5.15</v>
      </c>
      <c r="H8190" s="4">
        <v>0.496740991768573</v>
      </c>
      <c r="I8190" s="4">
        <v>6.25</v>
      </c>
      <c r="J8190" s="4">
        <v>4.3</v>
      </c>
      <c r="K8190" s="4">
        <v>5</v>
      </c>
      <c r="L8190" s="4">
        <v>5.5</v>
      </c>
      <c r="M8190" s="4">
        <v>31</v>
      </c>
    </row>
    <row r="8191" spans="1:13" x14ac:dyDescent="0.2">
      <c r="A8191" s="3">
        <v>42552</v>
      </c>
      <c r="B8191" t="s">
        <v>8004</v>
      </c>
      <c r="C8191" t="s">
        <v>3081</v>
      </c>
      <c r="D8191" t="s">
        <v>8005</v>
      </c>
      <c r="E8191" t="s">
        <v>3080</v>
      </c>
      <c r="F8191" s="4">
        <v>3.5481470588235302</v>
      </c>
      <c r="G8191" s="4">
        <v>3.5750000000000002</v>
      </c>
      <c r="H8191" s="4">
        <v>0.32778560365089898</v>
      </c>
      <c r="I8191" s="4">
        <v>4.2569999999999997</v>
      </c>
      <c r="J8191" s="4">
        <v>2.69</v>
      </c>
      <c r="K8191" s="4">
        <v>3.4049999999999998</v>
      </c>
      <c r="L8191" s="4">
        <v>3.7450000000000001</v>
      </c>
      <c r="M8191" s="4">
        <v>34</v>
      </c>
    </row>
    <row r="8192" spans="1:13" x14ac:dyDescent="0.2">
      <c r="A8192" s="3">
        <v>42552</v>
      </c>
      <c r="B8192" t="s">
        <v>9638</v>
      </c>
      <c r="C8192" t="s">
        <v>3072</v>
      </c>
      <c r="D8192" t="s">
        <v>9639</v>
      </c>
      <c r="E8192" t="s">
        <v>3071</v>
      </c>
      <c r="F8192" s="4">
        <v>3.1857142857142899</v>
      </c>
      <c r="G8192" s="4">
        <v>3.2</v>
      </c>
      <c r="H8192" s="4">
        <v>0.18197100147592499</v>
      </c>
      <c r="I8192" s="4">
        <v>3.62</v>
      </c>
      <c r="J8192" s="4">
        <v>2.71</v>
      </c>
      <c r="K8192" s="4">
        <v>3.1</v>
      </c>
      <c r="L8192" s="4">
        <v>3.26</v>
      </c>
      <c r="M8192" s="4">
        <v>35</v>
      </c>
    </row>
    <row r="8193" spans="1:13" x14ac:dyDescent="0.2">
      <c r="A8193" s="3">
        <v>42552</v>
      </c>
      <c r="B8193" t="s">
        <v>9674</v>
      </c>
      <c r="C8193" t="s">
        <v>3075</v>
      </c>
      <c r="D8193" t="s">
        <v>9675</v>
      </c>
      <c r="E8193" t="s">
        <v>3074</v>
      </c>
      <c r="F8193" s="4">
        <v>3.4108571428571399</v>
      </c>
      <c r="G8193" s="4">
        <v>3.4</v>
      </c>
      <c r="H8193" s="4">
        <v>0.26891253146670602</v>
      </c>
      <c r="I8193" s="4">
        <v>4.03</v>
      </c>
      <c r="J8193" s="4">
        <v>2.8</v>
      </c>
      <c r="K8193" s="4">
        <v>3.33</v>
      </c>
      <c r="L8193" s="4">
        <v>3.5</v>
      </c>
      <c r="M8193" s="4">
        <v>35</v>
      </c>
    </row>
    <row r="8194" spans="1:13" x14ac:dyDescent="0.2">
      <c r="A8194" s="3">
        <v>42552</v>
      </c>
      <c r="B8194" t="s">
        <v>7530</v>
      </c>
      <c r="C8194" t="s">
        <v>3102</v>
      </c>
      <c r="D8194" t="s">
        <v>7531</v>
      </c>
      <c r="E8194" t="s">
        <v>3101</v>
      </c>
      <c r="F8194" s="4">
        <v>3.36466666666667</v>
      </c>
      <c r="G8194" s="4">
        <v>3.36</v>
      </c>
      <c r="H8194" s="4">
        <v>0.22840878860640099</v>
      </c>
      <c r="I8194" s="4">
        <v>3.85</v>
      </c>
      <c r="J8194" s="4">
        <v>3</v>
      </c>
      <c r="K8194" s="4">
        <v>3.2</v>
      </c>
      <c r="L8194" s="4">
        <v>3.48</v>
      </c>
      <c r="M8194" s="4">
        <v>30</v>
      </c>
    </row>
    <row r="8195" spans="1:13" x14ac:dyDescent="0.2">
      <c r="A8195" s="3">
        <v>42552</v>
      </c>
      <c r="B8195" t="s">
        <v>9708</v>
      </c>
      <c r="C8195" t="s">
        <v>3078</v>
      </c>
      <c r="D8195" t="s">
        <v>9709</v>
      </c>
      <c r="E8195" t="s">
        <v>3077</v>
      </c>
      <c r="F8195" s="4">
        <v>3.38774193548387</v>
      </c>
      <c r="G8195" s="4">
        <v>3.37</v>
      </c>
      <c r="H8195" s="4">
        <v>0.33670669409660198</v>
      </c>
      <c r="I8195" s="4">
        <v>4.4000000000000004</v>
      </c>
      <c r="J8195" s="4">
        <v>2.76</v>
      </c>
      <c r="K8195" s="4">
        <v>3.2</v>
      </c>
      <c r="L8195" s="4">
        <v>3.5049999999999999</v>
      </c>
      <c r="M8195" s="4">
        <v>31</v>
      </c>
    </row>
    <row r="8196" spans="1:13" x14ac:dyDescent="0.2">
      <c r="A8196" s="3">
        <v>42552</v>
      </c>
      <c r="B8196" t="s">
        <v>3100</v>
      </c>
      <c r="C8196" t="s">
        <v>3105</v>
      </c>
      <c r="D8196" t="s">
        <v>11</v>
      </c>
      <c r="E8196" t="s">
        <v>3104</v>
      </c>
      <c r="F8196" s="4">
        <v>3.2916666666666701</v>
      </c>
      <c r="G8196" s="4">
        <v>3.3</v>
      </c>
      <c r="H8196" s="4">
        <v>0.19689106621180899</v>
      </c>
      <c r="I8196" s="4">
        <v>3.65</v>
      </c>
      <c r="J8196" s="4">
        <v>3</v>
      </c>
      <c r="K8196" s="4">
        <v>3.2</v>
      </c>
      <c r="L8196" s="4">
        <v>3.4</v>
      </c>
      <c r="M8196" s="4">
        <v>30</v>
      </c>
    </row>
    <row r="8197" spans="1:13" x14ac:dyDescent="0.2">
      <c r="A8197" s="3">
        <v>42552</v>
      </c>
      <c r="B8197" t="s">
        <v>7954</v>
      </c>
      <c r="C8197" t="s">
        <v>3132</v>
      </c>
      <c r="D8197" t="s">
        <v>7955</v>
      </c>
      <c r="E8197" t="s">
        <v>3131</v>
      </c>
      <c r="F8197" s="4">
        <v>0.43082352941176499</v>
      </c>
      <c r="G8197" s="4">
        <v>0.42</v>
      </c>
      <c r="H8197" s="4">
        <v>8.3825385100014693E-2</v>
      </c>
      <c r="I8197" s="4">
        <v>0.62</v>
      </c>
      <c r="J8197" s="4">
        <v>0.3</v>
      </c>
      <c r="K8197" s="4">
        <v>0.37</v>
      </c>
      <c r="L8197" s="4">
        <v>0.48</v>
      </c>
      <c r="M8197" s="4">
        <v>34</v>
      </c>
    </row>
    <row r="8198" spans="1:13" x14ac:dyDescent="0.2">
      <c r="A8198" s="3">
        <v>42552</v>
      </c>
      <c r="B8198" t="s">
        <v>7962</v>
      </c>
      <c r="C8198" t="s">
        <v>3135</v>
      </c>
      <c r="D8198" t="s">
        <v>7963</v>
      </c>
      <c r="E8198" t="s">
        <v>3134</v>
      </c>
      <c r="F8198" s="4">
        <v>0.315558823529412</v>
      </c>
      <c r="G8198" s="4">
        <v>0.3</v>
      </c>
      <c r="H8198" s="4">
        <v>7.3354759064166095E-2</v>
      </c>
      <c r="I8198" s="4">
        <v>0.5</v>
      </c>
      <c r="J8198" s="4">
        <v>0.19</v>
      </c>
      <c r="K8198" s="4">
        <v>0.255</v>
      </c>
      <c r="L8198" s="4">
        <v>0.35749999999999998</v>
      </c>
      <c r="M8198" s="4">
        <v>34</v>
      </c>
    </row>
    <row r="8199" spans="1:13" x14ac:dyDescent="0.2">
      <c r="A8199" s="3">
        <v>42552</v>
      </c>
      <c r="B8199" t="s">
        <v>7972</v>
      </c>
      <c r="C8199" t="s">
        <v>3138</v>
      </c>
      <c r="D8199" t="s">
        <v>7973</v>
      </c>
      <c r="E8199" t="s">
        <v>3137</v>
      </c>
      <c r="F8199" s="4">
        <v>0.28711764705882398</v>
      </c>
      <c r="G8199" s="4">
        <v>0.28999999999999998</v>
      </c>
      <c r="H8199" s="4">
        <v>7.2588823209237693E-2</v>
      </c>
      <c r="I8199" s="4">
        <v>0.4</v>
      </c>
      <c r="J8199" s="4">
        <v>0.06</v>
      </c>
      <c r="K8199" s="4">
        <v>0.26</v>
      </c>
      <c r="L8199" s="4">
        <v>0.34749999999999998</v>
      </c>
      <c r="M8199" s="4">
        <v>34</v>
      </c>
    </row>
    <row r="8200" spans="1:13" x14ac:dyDescent="0.2">
      <c r="A8200" s="3">
        <v>42552</v>
      </c>
      <c r="B8200" t="s">
        <v>7980</v>
      </c>
      <c r="C8200" t="s">
        <v>3141</v>
      </c>
      <c r="D8200" t="s">
        <v>7981</v>
      </c>
      <c r="E8200" t="s">
        <v>3140</v>
      </c>
      <c r="F8200" s="4">
        <v>-0.119705882352941</v>
      </c>
      <c r="G8200" s="4">
        <v>-0.16500000000000001</v>
      </c>
      <c r="H8200" s="4">
        <v>0.15745100814014901</v>
      </c>
      <c r="I8200" s="4">
        <v>0.28999999999999998</v>
      </c>
      <c r="J8200" s="4">
        <v>-0.4</v>
      </c>
      <c r="K8200" s="4">
        <v>-0.20749999999999999</v>
      </c>
      <c r="L8200" s="4">
        <v>-6.5000000000000002E-2</v>
      </c>
      <c r="M8200" s="4">
        <v>34</v>
      </c>
    </row>
    <row r="8201" spans="1:13" x14ac:dyDescent="0.2">
      <c r="A8201" s="3">
        <v>42552</v>
      </c>
      <c r="B8201" t="s">
        <v>7988</v>
      </c>
      <c r="C8201" t="s">
        <v>3144</v>
      </c>
      <c r="D8201" t="s">
        <v>7989</v>
      </c>
      <c r="E8201" t="s">
        <v>3143</v>
      </c>
      <c r="F8201" s="4">
        <v>-0.32120588235294101</v>
      </c>
      <c r="G8201" s="4">
        <v>-0.34499999999999997</v>
      </c>
      <c r="H8201" s="4">
        <v>0.149649242303211</v>
      </c>
      <c r="I8201" s="4">
        <v>0.23899999999999999</v>
      </c>
      <c r="J8201" s="4">
        <v>-0.6</v>
      </c>
      <c r="K8201" s="4">
        <v>-0.39750000000000002</v>
      </c>
      <c r="L8201" s="4">
        <v>-0.28249999999999997</v>
      </c>
      <c r="M8201" s="4">
        <v>34</v>
      </c>
    </row>
    <row r="8202" spans="1:13" x14ac:dyDescent="0.2">
      <c r="A8202" s="3">
        <v>42552</v>
      </c>
      <c r="B8202" t="s">
        <v>7998</v>
      </c>
      <c r="C8202" t="s">
        <v>3147</v>
      </c>
      <c r="D8202" t="s">
        <v>7999</v>
      </c>
      <c r="E8202" t="s">
        <v>3146</v>
      </c>
      <c r="F8202" s="4">
        <v>0.14691176470588199</v>
      </c>
      <c r="G8202" s="4">
        <v>0.15</v>
      </c>
      <c r="H8202" s="4">
        <v>9.5695339694342907E-2</v>
      </c>
      <c r="I8202" s="4">
        <v>0.3</v>
      </c>
      <c r="J8202" s="4">
        <v>-0.26</v>
      </c>
      <c r="K8202" s="4">
        <v>0.11</v>
      </c>
      <c r="L8202" s="4">
        <v>0.19750000000000001</v>
      </c>
      <c r="M8202" s="4">
        <v>34</v>
      </c>
    </row>
    <row r="8203" spans="1:13" x14ac:dyDescent="0.2">
      <c r="A8203" s="3">
        <v>42552</v>
      </c>
      <c r="B8203" t="s">
        <v>7902</v>
      </c>
      <c r="C8203" t="s">
        <v>3114</v>
      </c>
      <c r="D8203" t="s">
        <v>7903</v>
      </c>
      <c r="E8203" t="s">
        <v>3113</v>
      </c>
      <c r="F8203" s="4">
        <v>0.35138235294117598</v>
      </c>
      <c r="G8203" s="4">
        <v>0.34</v>
      </c>
      <c r="H8203" s="4">
        <v>3.8306589911652797E-2</v>
      </c>
      <c r="I8203" s="4">
        <v>0.46</v>
      </c>
      <c r="J8203" s="4">
        <v>0.28000000000000003</v>
      </c>
      <c r="K8203" s="4">
        <v>0.33</v>
      </c>
      <c r="L8203" s="4">
        <v>0.36499999999999999</v>
      </c>
      <c r="M8203" s="4">
        <v>34</v>
      </c>
    </row>
    <row r="8204" spans="1:13" x14ac:dyDescent="0.2">
      <c r="A8204" s="3">
        <v>42552</v>
      </c>
      <c r="B8204" t="s">
        <v>8006</v>
      </c>
      <c r="C8204" t="s">
        <v>3150</v>
      </c>
      <c r="D8204" t="s">
        <v>8007</v>
      </c>
      <c r="E8204" t="s">
        <v>3149</v>
      </c>
      <c r="F8204" s="4">
        <v>0.27920588235294103</v>
      </c>
      <c r="G8204" s="4">
        <v>0.28000000000000003</v>
      </c>
      <c r="H8204" s="4">
        <v>8.5565420448161095E-2</v>
      </c>
      <c r="I8204" s="4">
        <v>0.49</v>
      </c>
      <c r="J8204" s="4">
        <v>0.1</v>
      </c>
      <c r="K8204" s="4">
        <v>0.23499999999999999</v>
      </c>
      <c r="L8204" s="4">
        <v>0.30825000000000002</v>
      </c>
      <c r="M8204" s="4">
        <v>34</v>
      </c>
    </row>
    <row r="8205" spans="1:13" x14ac:dyDescent="0.2">
      <c r="A8205" s="3">
        <v>42552</v>
      </c>
      <c r="B8205" t="s">
        <v>7910</v>
      </c>
      <c r="C8205" t="s">
        <v>3117</v>
      </c>
      <c r="D8205" t="s">
        <v>7911</v>
      </c>
      <c r="E8205" t="s">
        <v>3116</v>
      </c>
      <c r="F8205" s="4">
        <v>0.314352941176471</v>
      </c>
      <c r="G8205" s="4">
        <v>0.315</v>
      </c>
      <c r="H8205" s="4">
        <v>6.7979445357308904E-2</v>
      </c>
      <c r="I8205" s="4">
        <v>0.46</v>
      </c>
      <c r="J8205" s="4">
        <v>0.13</v>
      </c>
      <c r="K8205" s="4">
        <v>0.26500000000000001</v>
      </c>
      <c r="L8205" s="4">
        <v>0.36</v>
      </c>
      <c r="M8205" s="4">
        <v>34</v>
      </c>
    </row>
    <row r="8206" spans="1:13" x14ac:dyDescent="0.2">
      <c r="A8206" s="3">
        <v>42552</v>
      </c>
      <c r="B8206" t="s">
        <v>7920</v>
      </c>
      <c r="C8206" t="s">
        <v>3120</v>
      </c>
      <c r="D8206" t="s">
        <v>7921</v>
      </c>
      <c r="E8206" t="s">
        <v>3119</v>
      </c>
      <c r="F8206" s="4">
        <v>0.44538235294117601</v>
      </c>
      <c r="G8206" s="4">
        <v>0.44500000000000001</v>
      </c>
      <c r="H8206" s="4">
        <v>7.2233633862367502E-2</v>
      </c>
      <c r="I8206" s="4">
        <v>0.64</v>
      </c>
      <c r="J8206" s="4">
        <v>0.31</v>
      </c>
      <c r="K8206" s="4">
        <v>0.4</v>
      </c>
      <c r="L8206" s="4">
        <v>0.4975</v>
      </c>
      <c r="M8206" s="4">
        <v>34</v>
      </c>
    </row>
    <row r="8207" spans="1:13" x14ac:dyDescent="0.2">
      <c r="A8207" s="3">
        <v>42552</v>
      </c>
      <c r="B8207" t="s">
        <v>7928</v>
      </c>
      <c r="C8207" t="s">
        <v>3123</v>
      </c>
      <c r="D8207" t="s">
        <v>7929</v>
      </c>
      <c r="E8207" t="s">
        <v>3122</v>
      </c>
      <c r="F8207" s="4">
        <v>0.53726470588235298</v>
      </c>
      <c r="G8207" s="4">
        <v>0.55000000000000004</v>
      </c>
      <c r="H8207" s="4">
        <v>6.7346822301822803E-2</v>
      </c>
      <c r="I8207" s="4">
        <v>0.67</v>
      </c>
      <c r="J8207" s="4">
        <v>0.38</v>
      </c>
      <c r="K8207" s="4">
        <v>0.505</v>
      </c>
      <c r="L8207" s="4">
        <v>0.56999999999999995</v>
      </c>
      <c r="M8207" s="4">
        <v>34</v>
      </c>
    </row>
    <row r="8208" spans="1:13" x14ac:dyDescent="0.2">
      <c r="A8208" s="3">
        <v>42552</v>
      </c>
      <c r="B8208" t="s">
        <v>7936</v>
      </c>
      <c r="C8208" t="s">
        <v>3126</v>
      </c>
      <c r="D8208" t="s">
        <v>7937</v>
      </c>
      <c r="E8208" t="s">
        <v>3125</v>
      </c>
      <c r="F8208" s="4">
        <v>0.69402941176470601</v>
      </c>
      <c r="G8208" s="4">
        <v>0.69</v>
      </c>
      <c r="H8208" s="4">
        <v>7.1857807949309599E-2</v>
      </c>
      <c r="I8208" s="4">
        <v>0.94</v>
      </c>
      <c r="J8208" s="4">
        <v>0.59</v>
      </c>
      <c r="K8208" s="4">
        <v>0.65</v>
      </c>
      <c r="L8208" s="4">
        <v>0.72750000000000004</v>
      </c>
      <c r="M8208" s="4">
        <v>34</v>
      </c>
    </row>
    <row r="8209" spans="1:13" x14ac:dyDescent="0.2">
      <c r="A8209" s="3">
        <v>42552</v>
      </c>
      <c r="B8209" t="s">
        <v>7946</v>
      </c>
      <c r="C8209" t="s">
        <v>3129</v>
      </c>
      <c r="D8209" t="s">
        <v>7947</v>
      </c>
      <c r="E8209" t="s">
        <v>3128</v>
      </c>
      <c r="F8209" s="4">
        <v>0.47714705882352898</v>
      </c>
      <c r="G8209" s="4">
        <v>0.48</v>
      </c>
      <c r="H8209" s="4">
        <v>7.5295833661929296E-2</v>
      </c>
      <c r="I8209" s="4">
        <v>0.64</v>
      </c>
      <c r="J8209" s="4">
        <v>0.3</v>
      </c>
      <c r="K8209" s="4">
        <v>0.44</v>
      </c>
      <c r="L8209" s="4">
        <v>0.51</v>
      </c>
      <c r="M8209" s="4">
        <v>34</v>
      </c>
    </row>
    <row r="8210" spans="1:13" x14ac:dyDescent="0.2">
      <c r="A8210" s="3">
        <v>42552</v>
      </c>
      <c r="B8210" t="s">
        <v>8008</v>
      </c>
      <c r="C8210" t="s">
        <v>3096</v>
      </c>
      <c r="D8210" t="s">
        <v>8009</v>
      </c>
      <c r="E8210" t="s">
        <v>3095</v>
      </c>
      <c r="F8210" s="4">
        <v>3.28203225806452</v>
      </c>
      <c r="G8210" s="4">
        <v>3.31</v>
      </c>
      <c r="H8210" s="4">
        <v>0.343845942622658</v>
      </c>
      <c r="I8210" s="4">
        <v>3.9</v>
      </c>
      <c r="J8210" s="4">
        <v>2.15</v>
      </c>
      <c r="K8210" s="4">
        <v>3.085</v>
      </c>
      <c r="L8210" s="4">
        <v>3.4950000000000001</v>
      </c>
      <c r="M8210" s="4">
        <v>31</v>
      </c>
    </row>
    <row r="8211" spans="1:13" x14ac:dyDescent="0.2">
      <c r="A8211" s="3">
        <v>42552</v>
      </c>
      <c r="B8211" t="s">
        <v>9640</v>
      </c>
      <c r="C8211" t="s">
        <v>3087</v>
      </c>
      <c r="D8211" t="s">
        <v>9641</v>
      </c>
      <c r="E8211" t="s">
        <v>3086</v>
      </c>
      <c r="F8211" s="4">
        <v>3.2072727272727302</v>
      </c>
      <c r="G8211" s="4">
        <v>3.2</v>
      </c>
      <c r="H8211" s="4">
        <v>0.24149628267419501</v>
      </c>
      <c r="I8211" s="4">
        <v>3.7</v>
      </c>
      <c r="J8211" s="4">
        <v>2.4500000000000002</v>
      </c>
      <c r="K8211" s="4">
        <v>3.06</v>
      </c>
      <c r="L8211" s="4">
        <v>3.3</v>
      </c>
      <c r="M8211" s="4">
        <v>33</v>
      </c>
    </row>
    <row r="8212" spans="1:13" x14ac:dyDescent="0.2">
      <c r="A8212" s="3">
        <v>42552</v>
      </c>
      <c r="B8212" t="s">
        <v>9676</v>
      </c>
      <c r="C8212" t="s">
        <v>3090</v>
      </c>
      <c r="D8212" t="s">
        <v>9677</v>
      </c>
      <c r="E8212" t="s">
        <v>3089</v>
      </c>
      <c r="F8212" s="4">
        <v>3.2675757575757598</v>
      </c>
      <c r="G8212" s="4">
        <v>3.3</v>
      </c>
      <c r="H8212" s="4">
        <v>0.31140839647308699</v>
      </c>
      <c r="I8212" s="4">
        <v>3.7</v>
      </c>
      <c r="J8212" s="4">
        <v>2.46</v>
      </c>
      <c r="K8212" s="4">
        <v>3.15</v>
      </c>
      <c r="L8212" s="4">
        <v>3.5</v>
      </c>
      <c r="M8212" s="4">
        <v>33</v>
      </c>
    </row>
    <row r="8213" spans="1:13" x14ac:dyDescent="0.2">
      <c r="A8213" s="3">
        <v>42552</v>
      </c>
      <c r="B8213" t="s">
        <v>9885</v>
      </c>
      <c r="C8213" t="s">
        <v>3108</v>
      </c>
      <c r="D8213" t="s">
        <v>9886</v>
      </c>
      <c r="E8213" t="s">
        <v>3107</v>
      </c>
      <c r="F8213" s="4">
        <v>3.1881481481481502</v>
      </c>
      <c r="G8213" s="4">
        <v>3.2</v>
      </c>
      <c r="H8213" s="4">
        <v>0.29323182004158499</v>
      </c>
      <c r="I8213" s="4">
        <v>3.65</v>
      </c>
      <c r="J8213" s="4">
        <v>2.5499999999999998</v>
      </c>
      <c r="K8213" s="4">
        <v>3.05</v>
      </c>
      <c r="L8213" s="4">
        <v>3.3849999999999998</v>
      </c>
      <c r="M8213" s="4">
        <v>27</v>
      </c>
    </row>
    <row r="8214" spans="1:13" x14ac:dyDescent="0.2">
      <c r="A8214" s="3">
        <v>42552</v>
      </c>
      <c r="B8214" t="s">
        <v>9710</v>
      </c>
      <c r="C8214" t="s">
        <v>3093</v>
      </c>
      <c r="D8214" t="s">
        <v>9711</v>
      </c>
      <c r="E8214" t="s">
        <v>3092</v>
      </c>
      <c r="F8214" s="4">
        <v>3.2193103448275902</v>
      </c>
      <c r="G8214" s="4">
        <v>3.2</v>
      </c>
      <c r="H8214" s="4">
        <v>0.27097615913163697</v>
      </c>
      <c r="I8214" s="4">
        <v>3.87</v>
      </c>
      <c r="J8214" s="4">
        <v>2.69</v>
      </c>
      <c r="K8214" s="4">
        <v>3.05</v>
      </c>
      <c r="L8214" s="4">
        <v>3.4</v>
      </c>
      <c r="M8214" s="4">
        <v>29</v>
      </c>
    </row>
    <row r="8215" spans="1:13" x14ac:dyDescent="0.2">
      <c r="A8215" s="3">
        <v>42552</v>
      </c>
      <c r="B8215" t="s">
        <v>3106</v>
      </c>
      <c r="C8215" t="s">
        <v>3111</v>
      </c>
      <c r="D8215" t="s">
        <v>13</v>
      </c>
      <c r="E8215" t="s">
        <v>3110</v>
      </c>
      <c r="F8215" s="4">
        <v>3.1225925925925901</v>
      </c>
      <c r="G8215" s="4">
        <v>3.19</v>
      </c>
      <c r="H8215" s="4">
        <v>0.31129497009196699</v>
      </c>
      <c r="I8215" s="4">
        <v>3.65</v>
      </c>
      <c r="J8215" s="4">
        <v>2.42</v>
      </c>
      <c r="K8215" s="4">
        <v>3</v>
      </c>
      <c r="L8215" s="4">
        <v>3.3</v>
      </c>
      <c r="M8215" s="4">
        <v>27</v>
      </c>
    </row>
    <row r="8216" spans="1:13" x14ac:dyDescent="0.2">
      <c r="A8216" s="3">
        <v>42552</v>
      </c>
      <c r="B8216" t="s">
        <v>8010</v>
      </c>
      <c r="C8216" t="s">
        <v>3153</v>
      </c>
      <c r="D8216" t="s">
        <v>8011</v>
      </c>
      <c r="E8216" t="s">
        <v>3152</v>
      </c>
      <c r="F8216" s="4">
        <v>0.20446875</v>
      </c>
      <c r="G8216" s="4">
        <v>0.19</v>
      </c>
      <c r="H8216" s="4">
        <v>4.7400139087178501E-2</v>
      </c>
      <c r="I8216" s="4">
        <v>0.4</v>
      </c>
      <c r="J8216" s="4">
        <v>0.15</v>
      </c>
      <c r="K8216" s="4">
        <v>0.18</v>
      </c>
      <c r="L8216" s="4">
        <v>0.22</v>
      </c>
      <c r="M8216" s="4">
        <v>32</v>
      </c>
    </row>
    <row r="8217" spans="1:13" x14ac:dyDescent="0.2">
      <c r="A8217" s="3">
        <v>42552</v>
      </c>
      <c r="B8217" t="s">
        <v>10231</v>
      </c>
      <c r="C8217" t="s">
        <v>4324</v>
      </c>
      <c r="D8217" t="s">
        <v>10232</v>
      </c>
      <c r="E8217" t="s">
        <v>4323</v>
      </c>
      <c r="F8217" s="4">
        <v>1.96875</v>
      </c>
      <c r="G8217" s="4">
        <v>1.95</v>
      </c>
      <c r="H8217" s="4">
        <v>0.274082045639505</v>
      </c>
      <c r="I8217" s="4">
        <v>2.5</v>
      </c>
      <c r="J8217" s="4">
        <v>1</v>
      </c>
      <c r="K8217" s="4">
        <v>1.8</v>
      </c>
      <c r="L8217" s="4">
        <v>2.125</v>
      </c>
      <c r="M8217" s="4">
        <v>32</v>
      </c>
    </row>
    <row r="8218" spans="1:13" x14ac:dyDescent="0.2">
      <c r="A8218" s="3">
        <v>42552</v>
      </c>
      <c r="B8218" t="s">
        <v>10255</v>
      </c>
      <c r="C8218" t="s">
        <v>4327</v>
      </c>
      <c r="D8218" t="s">
        <v>10256</v>
      </c>
      <c r="E8218" t="s">
        <v>4326</v>
      </c>
      <c r="F8218" s="4">
        <v>2.1545161290322601</v>
      </c>
      <c r="G8218" s="4">
        <v>2.2000000000000002</v>
      </c>
      <c r="H8218" s="4">
        <v>0.29314204417741901</v>
      </c>
      <c r="I8218" s="4">
        <v>2.8</v>
      </c>
      <c r="J8218" s="4">
        <v>1.3</v>
      </c>
      <c r="K8218" s="4">
        <v>2</v>
      </c>
      <c r="L8218" s="4">
        <v>2.2999999999999998</v>
      </c>
      <c r="M8218" s="4">
        <v>31</v>
      </c>
    </row>
    <row r="8219" spans="1:13" x14ac:dyDescent="0.2">
      <c r="A8219" s="3">
        <v>42552</v>
      </c>
      <c r="B8219" t="s">
        <v>9726</v>
      </c>
      <c r="C8219" t="s">
        <v>3939</v>
      </c>
      <c r="D8219" t="s">
        <v>9727</v>
      </c>
      <c r="E8219" t="s">
        <v>3947</v>
      </c>
      <c r="F8219" s="4">
        <v>18.604551724137899</v>
      </c>
      <c r="G8219" s="4">
        <v>18.64</v>
      </c>
      <c r="H8219" s="4">
        <v>0.263588503191582</v>
      </c>
      <c r="I8219" s="4">
        <v>19</v>
      </c>
      <c r="J8219" s="4">
        <v>17.79</v>
      </c>
      <c r="K8219" s="4">
        <v>18.47</v>
      </c>
      <c r="L8219" s="4">
        <v>18.78</v>
      </c>
      <c r="M8219" s="4">
        <v>29</v>
      </c>
    </row>
    <row r="8220" spans="1:13" x14ac:dyDescent="0.2">
      <c r="A8220" s="3">
        <v>42552</v>
      </c>
      <c r="B8220" t="s">
        <v>9728</v>
      </c>
      <c r="C8220" t="s">
        <v>3942</v>
      </c>
      <c r="D8220" t="s">
        <v>9729</v>
      </c>
      <c r="E8220" t="s">
        <v>3949</v>
      </c>
      <c r="F8220" s="4">
        <v>18.6537586206897</v>
      </c>
      <c r="G8220" s="4">
        <v>18.661000000000001</v>
      </c>
      <c r="H8220" s="4">
        <v>0.36772055142578902</v>
      </c>
      <c r="I8220" s="4">
        <v>19.5</v>
      </c>
      <c r="J8220" s="4">
        <v>17.75</v>
      </c>
      <c r="K8220" s="4">
        <v>18.55</v>
      </c>
      <c r="L8220" s="4">
        <v>18.809999999999999</v>
      </c>
      <c r="M8220" s="4">
        <v>29</v>
      </c>
    </row>
    <row r="8221" spans="1:13" x14ac:dyDescent="0.2">
      <c r="A8221" s="3">
        <v>42552</v>
      </c>
      <c r="B8221" t="s">
        <v>9730</v>
      </c>
      <c r="C8221" t="s">
        <v>3952</v>
      </c>
      <c r="D8221" t="s">
        <v>9731</v>
      </c>
      <c r="E8221" t="s">
        <v>3951</v>
      </c>
      <c r="F8221" s="4">
        <v>18.7082333333333</v>
      </c>
      <c r="G8221" s="4">
        <v>18.684999999999999</v>
      </c>
      <c r="H8221" s="4">
        <v>0.58554411379109805</v>
      </c>
      <c r="I8221" s="4">
        <v>20.100000000000001</v>
      </c>
      <c r="J8221" s="4">
        <v>17.66</v>
      </c>
      <c r="K8221" s="4">
        <v>18.47</v>
      </c>
      <c r="L8221" s="4">
        <v>18.932500000000001</v>
      </c>
      <c r="M8221" s="4">
        <v>30</v>
      </c>
    </row>
    <row r="8222" spans="1:13" x14ac:dyDescent="0.2">
      <c r="A8222" s="3">
        <v>42552</v>
      </c>
      <c r="B8222" t="s">
        <v>9680</v>
      </c>
      <c r="C8222" t="s">
        <v>3936</v>
      </c>
      <c r="D8222" t="s">
        <v>9681</v>
      </c>
      <c r="E8222" t="s">
        <v>3935</v>
      </c>
      <c r="F8222" s="4">
        <v>18.432424242424201</v>
      </c>
      <c r="G8222" s="4">
        <v>18.62</v>
      </c>
      <c r="H8222" s="4">
        <v>0.59362777848912995</v>
      </c>
      <c r="I8222" s="4">
        <v>19.8</v>
      </c>
      <c r="J8222" s="4">
        <v>17</v>
      </c>
      <c r="K8222" s="4">
        <v>18</v>
      </c>
      <c r="L8222" s="4">
        <v>18.86</v>
      </c>
      <c r="M8222" s="4">
        <v>33</v>
      </c>
    </row>
    <row r="8223" spans="1:13" x14ac:dyDescent="0.2">
      <c r="A8223" s="3">
        <v>42552</v>
      </c>
      <c r="B8223" t="s">
        <v>9714</v>
      </c>
      <c r="C8223" t="s">
        <v>3939</v>
      </c>
      <c r="D8223" t="s">
        <v>9715</v>
      </c>
      <c r="E8223" t="s">
        <v>3938</v>
      </c>
      <c r="F8223" s="4">
        <v>18.168636363636399</v>
      </c>
      <c r="G8223" s="4">
        <v>18.2</v>
      </c>
      <c r="H8223" s="4">
        <v>0.90042461574324095</v>
      </c>
      <c r="I8223" s="4">
        <v>21</v>
      </c>
      <c r="J8223" s="4">
        <v>16.5</v>
      </c>
      <c r="K8223" s="4">
        <v>17.5</v>
      </c>
      <c r="L8223" s="4">
        <v>18.55</v>
      </c>
      <c r="M8223" s="4">
        <v>33</v>
      </c>
    </row>
    <row r="8224" spans="1:13" x14ac:dyDescent="0.2">
      <c r="A8224" s="3">
        <v>42552</v>
      </c>
      <c r="B8224" t="s">
        <v>9720</v>
      </c>
      <c r="C8224" t="s">
        <v>3942</v>
      </c>
      <c r="D8224" t="s">
        <v>9721</v>
      </c>
      <c r="E8224" t="s">
        <v>3941</v>
      </c>
      <c r="F8224" s="4">
        <v>18.090499999999999</v>
      </c>
      <c r="G8224" s="4">
        <v>18.09</v>
      </c>
      <c r="H8224" s="4">
        <v>1.39086825400539</v>
      </c>
      <c r="I8224" s="4">
        <v>21</v>
      </c>
      <c r="J8224" s="4">
        <v>15.66</v>
      </c>
      <c r="K8224" s="4">
        <v>17.1525</v>
      </c>
      <c r="L8224" s="4">
        <v>18.850000000000001</v>
      </c>
      <c r="M8224" s="4">
        <v>26</v>
      </c>
    </row>
    <row r="8225" spans="1:13" x14ac:dyDescent="0.2">
      <c r="A8225" s="3">
        <v>42552</v>
      </c>
      <c r="B8225" t="s">
        <v>10201</v>
      </c>
      <c r="C8225" t="s">
        <v>3579</v>
      </c>
      <c r="D8225" t="s">
        <v>10202</v>
      </c>
      <c r="E8225" t="s">
        <v>3578</v>
      </c>
      <c r="F8225" s="4">
        <v>2.2768088235294099</v>
      </c>
      <c r="G8225" s="4">
        <v>2.2949999999999999</v>
      </c>
      <c r="H8225" s="4">
        <v>0.26254154114897099</v>
      </c>
      <c r="I8225" s="4">
        <v>3</v>
      </c>
      <c r="J8225" s="4">
        <v>1.7</v>
      </c>
      <c r="K8225" s="4">
        <v>2.1178750000000002</v>
      </c>
      <c r="L8225" s="4">
        <v>2.4</v>
      </c>
      <c r="M8225" s="4">
        <v>34</v>
      </c>
    </row>
    <row r="8226" spans="1:13" x14ac:dyDescent="0.2">
      <c r="A8226" s="3">
        <v>42552</v>
      </c>
      <c r="B8226" t="s">
        <v>10233</v>
      </c>
      <c r="C8226" t="s">
        <v>3582</v>
      </c>
      <c r="D8226" t="s">
        <v>10234</v>
      </c>
      <c r="E8226" t="s">
        <v>3581</v>
      </c>
      <c r="F8226" s="4">
        <v>2.62205882352941</v>
      </c>
      <c r="G8226" s="4">
        <v>2.65</v>
      </c>
      <c r="H8226" s="4">
        <v>0.30091556665137698</v>
      </c>
      <c r="I8226" s="4">
        <v>3.5</v>
      </c>
      <c r="J8226" s="4">
        <v>1.9</v>
      </c>
      <c r="K8226" s="4">
        <v>2.5</v>
      </c>
      <c r="L8226" s="4">
        <v>2.7275</v>
      </c>
      <c r="M8226" s="4">
        <v>34</v>
      </c>
    </row>
    <row r="8227" spans="1:13" x14ac:dyDescent="0.2">
      <c r="A8227" s="3">
        <v>42552</v>
      </c>
      <c r="B8227" t="s">
        <v>10257</v>
      </c>
      <c r="C8227" t="s">
        <v>3585</v>
      </c>
      <c r="D8227" t="s">
        <v>10258</v>
      </c>
      <c r="E8227" t="s">
        <v>3584</v>
      </c>
      <c r="F8227" s="4">
        <v>3.0362962962963</v>
      </c>
      <c r="G8227" s="4">
        <v>3</v>
      </c>
      <c r="H8227" s="4">
        <v>0.39372137891727998</v>
      </c>
      <c r="I8227" s="4">
        <v>3.8</v>
      </c>
      <c r="J8227" s="4">
        <v>2.1</v>
      </c>
      <c r="K8227" s="4">
        <v>2.9</v>
      </c>
      <c r="L8227" s="4">
        <v>3.2</v>
      </c>
      <c r="M8227" s="4">
        <v>27</v>
      </c>
    </row>
    <row r="8228" spans="1:13" x14ac:dyDescent="0.2">
      <c r="A8228" s="3">
        <v>42552</v>
      </c>
      <c r="B8228" t="s">
        <v>10259</v>
      </c>
      <c r="C8228" t="s">
        <v>3600</v>
      </c>
      <c r="D8228" t="s">
        <v>10260</v>
      </c>
      <c r="E8228" t="s">
        <v>3599</v>
      </c>
      <c r="F8228" s="4">
        <v>2.3311764705882401</v>
      </c>
      <c r="G8228" s="4">
        <v>2.5</v>
      </c>
      <c r="H8228" s="4">
        <v>0.53917313071418504</v>
      </c>
      <c r="I8228" s="4">
        <v>3.33</v>
      </c>
      <c r="J8228" s="4">
        <v>0.9</v>
      </c>
      <c r="K8228" s="4">
        <v>2.0074999999999998</v>
      </c>
      <c r="L8228" s="4">
        <v>2.7</v>
      </c>
      <c r="M8228" s="4">
        <v>34</v>
      </c>
    </row>
    <row r="8229" spans="1:13" x14ac:dyDescent="0.2">
      <c r="A8229" s="3">
        <v>42552</v>
      </c>
      <c r="B8229" t="s">
        <v>10237</v>
      </c>
      <c r="C8229" t="s">
        <v>3591</v>
      </c>
      <c r="D8229" t="s">
        <v>10238</v>
      </c>
      <c r="E8229" t="s">
        <v>3590</v>
      </c>
      <c r="F8229" s="4">
        <v>2.4077142857142899</v>
      </c>
      <c r="G8229" s="4">
        <v>2.31</v>
      </c>
      <c r="H8229" s="4">
        <v>0.35510632802258102</v>
      </c>
      <c r="I8229" s="4">
        <v>3.5</v>
      </c>
      <c r="J8229" s="4">
        <v>1.7</v>
      </c>
      <c r="K8229" s="4">
        <v>2.2000000000000002</v>
      </c>
      <c r="L8229" s="4">
        <v>2.5</v>
      </c>
      <c r="M8229" s="4">
        <v>35</v>
      </c>
    </row>
    <row r="8230" spans="1:13" x14ac:dyDescent="0.2">
      <c r="A8230" s="3">
        <v>42552</v>
      </c>
      <c r="B8230" t="s">
        <v>10261</v>
      </c>
      <c r="C8230" t="s">
        <v>3603</v>
      </c>
      <c r="D8230" t="s">
        <v>10262</v>
      </c>
      <c r="E8230" t="s">
        <v>3602</v>
      </c>
      <c r="F8230" s="4">
        <v>2.4885294117647101</v>
      </c>
      <c r="G8230" s="4">
        <v>2.5</v>
      </c>
      <c r="H8230" s="4">
        <v>0.45640978631940898</v>
      </c>
      <c r="I8230" s="4">
        <v>3.6</v>
      </c>
      <c r="J8230" s="4">
        <v>1.3</v>
      </c>
      <c r="K8230" s="4">
        <v>2.2625000000000002</v>
      </c>
      <c r="L8230" s="4">
        <v>2.7149999999999999</v>
      </c>
      <c r="M8230" s="4">
        <v>34</v>
      </c>
    </row>
    <row r="8231" spans="1:13" x14ac:dyDescent="0.2">
      <c r="A8231" s="3">
        <v>42552</v>
      </c>
      <c r="B8231" t="s">
        <v>10239</v>
      </c>
      <c r="C8231" t="s">
        <v>3594</v>
      </c>
      <c r="D8231" t="s">
        <v>10240</v>
      </c>
      <c r="E8231" t="s">
        <v>3593</v>
      </c>
      <c r="F8231" s="4">
        <v>2.1034285714285699</v>
      </c>
      <c r="G8231" s="4">
        <v>2.02</v>
      </c>
      <c r="H8231" s="4">
        <v>0.438580215059933</v>
      </c>
      <c r="I8231" s="4">
        <v>3.5</v>
      </c>
      <c r="J8231" s="4">
        <v>1.3</v>
      </c>
      <c r="K8231" s="4">
        <v>1.8</v>
      </c>
      <c r="L8231" s="4">
        <v>2.2999999999999998</v>
      </c>
      <c r="M8231" s="4">
        <v>35</v>
      </c>
    </row>
    <row r="8232" spans="1:13" x14ac:dyDescent="0.2">
      <c r="A8232" s="3">
        <v>42552</v>
      </c>
      <c r="B8232" t="s">
        <v>10263</v>
      </c>
      <c r="C8232" t="s">
        <v>3606</v>
      </c>
      <c r="D8232" t="s">
        <v>10264</v>
      </c>
      <c r="E8232" t="s">
        <v>3605</v>
      </c>
      <c r="F8232" s="4">
        <v>2.7738235294117599</v>
      </c>
      <c r="G8232" s="4">
        <v>2.78</v>
      </c>
      <c r="H8232" s="4">
        <v>0.34227416536758198</v>
      </c>
      <c r="I8232" s="4">
        <v>3.61</v>
      </c>
      <c r="J8232" s="4">
        <v>1.7</v>
      </c>
      <c r="K8232" s="4">
        <v>2.6</v>
      </c>
      <c r="L8232" s="4">
        <v>2.9775</v>
      </c>
      <c r="M8232" s="4">
        <v>34</v>
      </c>
    </row>
    <row r="8233" spans="1:13" x14ac:dyDescent="0.2">
      <c r="A8233" s="3">
        <v>42552</v>
      </c>
      <c r="B8233" t="s">
        <v>10241</v>
      </c>
      <c r="C8233" t="s">
        <v>3597</v>
      </c>
      <c r="D8233" t="s">
        <v>10242</v>
      </c>
      <c r="E8233" t="s">
        <v>3596</v>
      </c>
      <c r="F8233" s="4">
        <v>2.0922857142857101</v>
      </c>
      <c r="G8233" s="4">
        <v>2.27</v>
      </c>
      <c r="H8233" s="4">
        <v>0.59284997464533495</v>
      </c>
      <c r="I8233" s="4">
        <v>3.2</v>
      </c>
      <c r="J8233" s="4">
        <v>0.2</v>
      </c>
      <c r="K8233" s="4">
        <v>1.7</v>
      </c>
      <c r="L8233" s="4">
        <v>2.4350000000000001</v>
      </c>
      <c r="M8233" s="4">
        <v>35</v>
      </c>
    </row>
    <row r="8234" spans="1:13" x14ac:dyDescent="0.2">
      <c r="A8234" s="3">
        <v>42552</v>
      </c>
      <c r="B8234" t="s">
        <v>10265</v>
      </c>
      <c r="C8234" t="s">
        <v>3609</v>
      </c>
      <c r="D8234" t="s">
        <v>10266</v>
      </c>
      <c r="E8234" t="s">
        <v>3608</v>
      </c>
      <c r="F8234" s="4">
        <v>2.89</v>
      </c>
      <c r="G8234" s="4">
        <v>2.8</v>
      </c>
      <c r="H8234" s="4">
        <v>0.404077700298826</v>
      </c>
      <c r="I8234" s="4">
        <v>3.7</v>
      </c>
      <c r="J8234" s="4">
        <v>2</v>
      </c>
      <c r="K8234" s="4">
        <v>2.7</v>
      </c>
      <c r="L8234" s="4">
        <v>3.165</v>
      </c>
      <c r="M8234" s="4">
        <v>34</v>
      </c>
    </row>
    <row r="8235" spans="1:13" x14ac:dyDescent="0.2">
      <c r="A8235" s="3">
        <v>42552</v>
      </c>
      <c r="B8235" t="s">
        <v>10267</v>
      </c>
      <c r="C8235" t="s">
        <v>3876</v>
      </c>
      <c r="D8235" t="s">
        <v>10268</v>
      </c>
      <c r="E8235" t="s">
        <v>3875</v>
      </c>
      <c r="F8235" s="4">
        <v>0.70473684210526299</v>
      </c>
      <c r="G8235" s="4">
        <v>0.75</v>
      </c>
      <c r="H8235" s="4">
        <v>0.30128186177385102</v>
      </c>
      <c r="I8235" s="4">
        <v>1.6</v>
      </c>
      <c r="J8235" s="4">
        <v>0.09</v>
      </c>
      <c r="K8235" s="4">
        <v>0.6</v>
      </c>
      <c r="L8235" s="4">
        <v>0.8</v>
      </c>
      <c r="M8235" s="4">
        <v>19</v>
      </c>
    </row>
    <row r="8236" spans="1:13" x14ac:dyDescent="0.2">
      <c r="A8236" s="3">
        <v>42552</v>
      </c>
      <c r="B8236" t="s">
        <v>10245</v>
      </c>
      <c r="C8236" t="s">
        <v>3867</v>
      </c>
      <c r="D8236" t="s">
        <v>10246</v>
      </c>
      <c r="E8236" t="s">
        <v>3866</v>
      </c>
      <c r="F8236" s="4">
        <v>-3.80952380952381E-3</v>
      </c>
      <c r="G8236" s="4">
        <v>0</v>
      </c>
      <c r="H8236" s="4">
        <v>0.478398120716169</v>
      </c>
      <c r="I8236" s="4">
        <v>0.73</v>
      </c>
      <c r="J8236" s="4">
        <v>-1.57</v>
      </c>
      <c r="K8236" s="4">
        <v>-0.2</v>
      </c>
      <c r="L8236" s="4">
        <v>0.3</v>
      </c>
      <c r="M8236" s="4">
        <v>21</v>
      </c>
    </row>
    <row r="8237" spans="1:13" x14ac:dyDescent="0.2">
      <c r="A8237" s="3">
        <v>42552</v>
      </c>
      <c r="B8237" t="s">
        <v>10269</v>
      </c>
      <c r="C8237" t="s">
        <v>3879</v>
      </c>
      <c r="D8237" t="s">
        <v>10270</v>
      </c>
      <c r="E8237" t="s">
        <v>3878</v>
      </c>
      <c r="F8237" s="4">
        <v>0.603157894736842</v>
      </c>
      <c r="G8237" s="4">
        <v>0.7</v>
      </c>
      <c r="H8237" s="4">
        <v>0.43789969211096402</v>
      </c>
      <c r="I8237" s="4">
        <v>1.6</v>
      </c>
      <c r="J8237" s="4">
        <v>-0.78</v>
      </c>
      <c r="K8237" s="4">
        <v>0.51</v>
      </c>
      <c r="L8237" s="4">
        <v>0.75</v>
      </c>
      <c r="M8237" s="4">
        <v>19</v>
      </c>
    </row>
    <row r="8238" spans="1:13" x14ac:dyDescent="0.2">
      <c r="A8238" s="3">
        <v>42552</v>
      </c>
      <c r="B8238" t="s">
        <v>10247</v>
      </c>
      <c r="C8238" t="s">
        <v>3870</v>
      </c>
      <c r="D8238" t="s">
        <v>10248</v>
      </c>
      <c r="E8238" t="s">
        <v>3869</v>
      </c>
      <c r="F8238" s="4">
        <v>0.61809523809523803</v>
      </c>
      <c r="G8238" s="4">
        <v>0.48</v>
      </c>
      <c r="H8238" s="4">
        <v>0.59308194246342605</v>
      </c>
      <c r="I8238" s="4">
        <v>2.0299999999999998</v>
      </c>
      <c r="J8238" s="4">
        <v>-0.8</v>
      </c>
      <c r="K8238" s="4">
        <v>0.3</v>
      </c>
      <c r="L8238" s="4">
        <v>0.91</v>
      </c>
      <c r="M8238" s="4">
        <v>21</v>
      </c>
    </row>
    <row r="8239" spans="1:13" x14ac:dyDescent="0.2">
      <c r="A8239" s="3">
        <v>42552</v>
      </c>
      <c r="B8239" t="s">
        <v>10271</v>
      </c>
      <c r="C8239" t="s">
        <v>3882</v>
      </c>
      <c r="D8239" t="s">
        <v>10272</v>
      </c>
      <c r="E8239" t="s">
        <v>3881</v>
      </c>
      <c r="F8239" s="4">
        <v>0.75736842105263202</v>
      </c>
      <c r="G8239" s="4">
        <v>0.8</v>
      </c>
      <c r="H8239" s="4">
        <v>0.25795869835785601</v>
      </c>
      <c r="I8239" s="4">
        <v>1.4</v>
      </c>
      <c r="J8239" s="4">
        <v>0.3</v>
      </c>
      <c r="K8239" s="4">
        <v>0.68500000000000005</v>
      </c>
      <c r="L8239" s="4">
        <v>0.85499999999999998</v>
      </c>
      <c r="M8239" s="4">
        <v>19</v>
      </c>
    </row>
    <row r="8240" spans="1:13" x14ac:dyDescent="0.2">
      <c r="A8240" s="3">
        <v>42552</v>
      </c>
      <c r="B8240" t="s">
        <v>10249</v>
      </c>
      <c r="C8240" t="s">
        <v>3873</v>
      </c>
      <c r="D8240" t="s">
        <v>10250</v>
      </c>
      <c r="E8240" t="s">
        <v>3872</v>
      </c>
      <c r="F8240" s="4">
        <v>0.55047619047619001</v>
      </c>
      <c r="G8240" s="4">
        <v>0.5</v>
      </c>
      <c r="H8240" s="4">
        <v>0.26215408046559502</v>
      </c>
      <c r="I8240" s="4">
        <v>1.07</v>
      </c>
      <c r="J8240" s="4">
        <v>0.11</v>
      </c>
      <c r="K8240" s="4">
        <v>0.4</v>
      </c>
      <c r="L8240" s="4">
        <v>0.62</v>
      </c>
      <c r="M8240" s="4">
        <v>21</v>
      </c>
    </row>
    <row r="8241" spans="1:13" x14ac:dyDescent="0.2">
      <c r="A8241" s="3">
        <v>42552</v>
      </c>
      <c r="B8241" t="s">
        <v>10273</v>
      </c>
      <c r="C8241" t="s">
        <v>3885</v>
      </c>
      <c r="D8241" t="s">
        <v>10274</v>
      </c>
      <c r="E8241" t="s">
        <v>3884</v>
      </c>
      <c r="F8241" s="4">
        <v>0.79368421052631599</v>
      </c>
      <c r="G8241" s="4">
        <v>0.8</v>
      </c>
      <c r="H8241" s="4">
        <v>0.23979645364618399</v>
      </c>
      <c r="I8241" s="4">
        <v>1.5</v>
      </c>
      <c r="J8241" s="4">
        <v>0.25</v>
      </c>
      <c r="K8241" s="4">
        <v>0.71</v>
      </c>
      <c r="L8241" s="4">
        <v>0.86</v>
      </c>
      <c r="M8241" s="4">
        <v>19</v>
      </c>
    </row>
    <row r="8242" spans="1:13" x14ac:dyDescent="0.2">
      <c r="A8242" s="3">
        <v>42583</v>
      </c>
      <c r="B8242" t="s">
        <v>9646</v>
      </c>
      <c r="C8242" t="s">
        <v>3927</v>
      </c>
      <c r="D8242" t="s">
        <v>9647</v>
      </c>
      <c r="E8242" t="s">
        <v>3926</v>
      </c>
      <c r="F8242" s="4">
        <v>6.31809523809524</v>
      </c>
      <c r="G8242" s="4">
        <v>6.3</v>
      </c>
      <c r="H8242" s="4">
        <v>0.34468273887183598</v>
      </c>
      <c r="I8242" s="4">
        <v>6.9</v>
      </c>
      <c r="J8242" s="4">
        <v>5.8</v>
      </c>
      <c r="K8242" s="4">
        <v>6.1</v>
      </c>
      <c r="L8242" s="4">
        <v>6.49</v>
      </c>
      <c r="M8242" s="4">
        <v>21</v>
      </c>
    </row>
    <row r="8243" spans="1:13" x14ac:dyDescent="0.2">
      <c r="A8243" s="3">
        <v>42583</v>
      </c>
      <c r="B8243" t="s">
        <v>9670</v>
      </c>
      <c r="C8243" t="s">
        <v>3930</v>
      </c>
      <c r="D8243" t="s">
        <v>9671</v>
      </c>
      <c r="E8243" t="s">
        <v>3929</v>
      </c>
      <c r="F8243" s="4">
        <v>6.7923809523809497</v>
      </c>
      <c r="G8243" s="4">
        <v>6.82</v>
      </c>
      <c r="H8243" s="4">
        <v>0.668340517714621</v>
      </c>
      <c r="I8243" s="4">
        <v>8.1</v>
      </c>
      <c r="J8243" s="4">
        <v>5.65</v>
      </c>
      <c r="K8243" s="4">
        <v>6.3</v>
      </c>
      <c r="L8243" s="4">
        <v>7.32</v>
      </c>
      <c r="M8243" s="4">
        <v>21</v>
      </c>
    </row>
    <row r="8244" spans="1:13" x14ac:dyDescent="0.2">
      <c r="A8244" s="3">
        <v>42583</v>
      </c>
      <c r="B8244" t="s">
        <v>9704</v>
      </c>
      <c r="C8244" t="s">
        <v>3933</v>
      </c>
      <c r="D8244" t="s">
        <v>9705</v>
      </c>
      <c r="E8244" t="s">
        <v>3932</v>
      </c>
      <c r="F8244" s="4">
        <v>7.0823529411764703</v>
      </c>
      <c r="G8244" s="4">
        <v>7</v>
      </c>
      <c r="H8244" s="4">
        <v>0.800199423673286</v>
      </c>
      <c r="I8244" s="4">
        <v>8.5</v>
      </c>
      <c r="J8244" s="4">
        <v>6.05</v>
      </c>
      <c r="K8244" s="4">
        <v>6.4</v>
      </c>
      <c r="L8244" s="4">
        <v>7.5</v>
      </c>
      <c r="M8244" s="4">
        <v>17</v>
      </c>
    </row>
    <row r="8245" spans="1:13" x14ac:dyDescent="0.2">
      <c r="A8245" s="3">
        <v>42583</v>
      </c>
      <c r="B8245" t="s">
        <v>9636</v>
      </c>
      <c r="C8245" t="s">
        <v>3918</v>
      </c>
      <c r="D8245" t="s">
        <v>9637</v>
      </c>
      <c r="E8245" t="s">
        <v>3917</v>
      </c>
      <c r="F8245" s="4">
        <v>4.5433333333333303</v>
      </c>
      <c r="G8245" s="4">
        <v>4.5</v>
      </c>
      <c r="H8245" s="4">
        <v>0.26396386699115298</v>
      </c>
      <c r="I8245" s="4">
        <v>5.25</v>
      </c>
      <c r="J8245" s="4">
        <v>3.94</v>
      </c>
      <c r="K8245" s="4">
        <v>4.4000000000000004</v>
      </c>
      <c r="L8245" s="4">
        <v>4.7149999999999999</v>
      </c>
      <c r="M8245" s="4">
        <v>27</v>
      </c>
    </row>
    <row r="8246" spans="1:13" x14ac:dyDescent="0.2">
      <c r="A8246" s="3">
        <v>42583</v>
      </c>
      <c r="B8246" t="s">
        <v>9672</v>
      </c>
      <c r="C8246" t="s">
        <v>3921</v>
      </c>
      <c r="D8246" t="s">
        <v>9673</v>
      </c>
      <c r="E8246" t="s">
        <v>3920</v>
      </c>
      <c r="F8246" s="4">
        <v>5.1329629629629601</v>
      </c>
      <c r="G8246" s="4">
        <v>5.25</v>
      </c>
      <c r="H8246" s="4">
        <v>0.50282138451874203</v>
      </c>
      <c r="I8246" s="4">
        <v>6.25</v>
      </c>
      <c r="J8246" s="4">
        <v>4.22</v>
      </c>
      <c r="K8246" s="4">
        <v>4.8449999999999998</v>
      </c>
      <c r="L8246" s="4">
        <v>5.35</v>
      </c>
      <c r="M8246" s="4">
        <v>27</v>
      </c>
    </row>
    <row r="8247" spans="1:13" x14ac:dyDescent="0.2">
      <c r="A8247" s="3">
        <v>42583</v>
      </c>
      <c r="B8247" t="s">
        <v>9706</v>
      </c>
      <c r="C8247" t="s">
        <v>3924</v>
      </c>
      <c r="D8247" t="s">
        <v>9707</v>
      </c>
      <c r="E8247" t="s">
        <v>3923</v>
      </c>
      <c r="F8247" s="4">
        <v>5.57</v>
      </c>
      <c r="G8247" s="4">
        <v>5.5</v>
      </c>
      <c r="H8247" s="4">
        <v>0.66366749615642995</v>
      </c>
      <c r="I8247" s="4">
        <v>7</v>
      </c>
      <c r="J8247" s="4">
        <v>4.3</v>
      </c>
      <c r="K8247" s="4">
        <v>5.2350000000000003</v>
      </c>
      <c r="L8247" s="4">
        <v>5.98</v>
      </c>
      <c r="M8247" s="4">
        <v>23</v>
      </c>
    </row>
    <row r="8248" spans="1:13" x14ac:dyDescent="0.2">
      <c r="A8248" s="3">
        <v>42583</v>
      </c>
      <c r="B8248" t="s">
        <v>10227</v>
      </c>
      <c r="C8248" t="s">
        <v>3988</v>
      </c>
      <c r="D8248" t="s">
        <v>10228</v>
      </c>
      <c r="E8248" t="s">
        <v>3987</v>
      </c>
      <c r="F8248" s="4">
        <v>3.86724137931034</v>
      </c>
      <c r="G8248" s="4">
        <v>3.9</v>
      </c>
      <c r="H8248" s="4">
        <v>0.31009096075327103</v>
      </c>
      <c r="I8248" s="4">
        <v>4.7</v>
      </c>
      <c r="J8248" s="4">
        <v>3.3</v>
      </c>
      <c r="K8248" s="4">
        <v>3.7</v>
      </c>
      <c r="L8248" s="4">
        <v>4.0999999999999996</v>
      </c>
      <c r="M8248" s="4">
        <v>29</v>
      </c>
    </row>
    <row r="8249" spans="1:13" x14ac:dyDescent="0.2">
      <c r="A8249" s="3">
        <v>42583</v>
      </c>
      <c r="B8249" t="s">
        <v>10251</v>
      </c>
      <c r="C8249" t="s">
        <v>3991</v>
      </c>
      <c r="D8249" t="s">
        <v>10252</v>
      </c>
      <c r="E8249" t="s">
        <v>3990</v>
      </c>
      <c r="F8249" s="4">
        <v>3.8518518518518499</v>
      </c>
      <c r="G8249" s="4">
        <v>3.82</v>
      </c>
      <c r="H8249" s="4">
        <v>0.38381723452141803</v>
      </c>
      <c r="I8249" s="4">
        <v>4.5999999999999996</v>
      </c>
      <c r="J8249" s="4">
        <v>3</v>
      </c>
      <c r="K8249" s="4">
        <v>3.645</v>
      </c>
      <c r="L8249" s="4">
        <v>4.04</v>
      </c>
      <c r="M8249" s="4">
        <v>27</v>
      </c>
    </row>
    <row r="8250" spans="1:13" x14ac:dyDescent="0.2">
      <c r="A8250" s="3">
        <v>42583</v>
      </c>
      <c r="B8250" t="s">
        <v>10229</v>
      </c>
      <c r="C8250" t="s">
        <v>3994</v>
      </c>
      <c r="D8250" t="s">
        <v>10230</v>
      </c>
      <c r="E8250" t="s">
        <v>3993</v>
      </c>
      <c r="F8250" s="4">
        <v>4.0527586206896604</v>
      </c>
      <c r="G8250" s="4">
        <v>4.01</v>
      </c>
      <c r="H8250" s="4">
        <v>0.21099926458443499</v>
      </c>
      <c r="I8250" s="4">
        <v>4.5999999999999996</v>
      </c>
      <c r="J8250" s="4">
        <v>3.7</v>
      </c>
      <c r="K8250" s="4">
        <v>3.9</v>
      </c>
      <c r="L8250" s="4">
        <v>4.1100000000000003</v>
      </c>
      <c r="M8250" s="4">
        <v>29</v>
      </c>
    </row>
    <row r="8251" spans="1:13" x14ac:dyDescent="0.2">
      <c r="A8251" s="3">
        <v>42583</v>
      </c>
      <c r="B8251" t="s">
        <v>10253</v>
      </c>
      <c r="C8251" t="s">
        <v>3997</v>
      </c>
      <c r="D8251" t="s">
        <v>10254</v>
      </c>
      <c r="E8251" t="s">
        <v>3996</v>
      </c>
      <c r="F8251" s="4">
        <v>3.9962962962963</v>
      </c>
      <c r="G8251" s="4">
        <v>3.96</v>
      </c>
      <c r="H8251" s="4">
        <v>0.309691510876278</v>
      </c>
      <c r="I8251" s="4">
        <v>4.7</v>
      </c>
      <c r="J8251" s="4">
        <v>3.4</v>
      </c>
      <c r="K8251" s="4">
        <v>3.8250000000000002</v>
      </c>
      <c r="L8251" s="4">
        <v>4.1449999999999996</v>
      </c>
      <c r="M8251" s="4">
        <v>27</v>
      </c>
    </row>
    <row r="8252" spans="1:13" x14ac:dyDescent="0.2">
      <c r="A8252" s="3">
        <v>42583</v>
      </c>
      <c r="B8252" t="s">
        <v>7864</v>
      </c>
      <c r="C8252" t="s">
        <v>3900</v>
      </c>
      <c r="D8252" t="s">
        <v>7865</v>
      </c>
      <c r="E8252" t="s">
        <v>3899</v>
      </c>
      <c r="F8252" s="4">
        <v>4.75</v>
      </c>
      <c r="G8252" s="4">
        <v>4.75</v>
      </c>
      <c r="H8252" s="4">
        <v>0.28345163182844202</v>
      </c>
      <c r="I8252" s="4">
        <v>5.5</v>
      </c>
      <c r="J8252" s="4">
        <v>4.25</v>
      </c>
      <c r="K8252" s="4">
        <v>4.55</v>
      </c>
      <c r="L8252" s="4">
        <v>4.75</v>
      </c>
      <c r="M8252" s="4">
        <v>30</v>
      </c>
    </row>
    <row r="8253" spans="1:13" x14ac:dyDescent="0.2">
      <c r="A8253" s="3">
        <v>42583</v>
      </c>
      <c r="B8253" t="s">
        <v>7968</v>
      </c>
      <c r="C8253" t="s">
        <v>3912</v>
      </c>
      <c r="D8253" t="s">
        <v>7969</v>
      </c>
      <c r="E8253" t="s">
        <v>3911</v>
      </c>
      <c r="F8253" s="4">
        <v>5.4312500000000004</v>
      </c>
      <c r="G8253" s="4">
        <v>5.2750000000000004</v>
      </c>
      <c r="H8253" s="4">
        <v>0.53381573518437497</v>
      </c>
      <c r="I8253" s="4">
        <v>6.5</v>
      </c>
      <c r="J8253" s="4">
        <v>4.3</v>
      </c>
      <c r="K8253" s="4">
        <v>5.1875</v>
      </c>
      <c r="L8253" s="4">
        <v>5.5625</v>
      </c>
      <c r="M8253" s="4">
        <v>24</v>
      </c>
    </row>
    <row r="8254" spans="1:13" x14ac:dyDescent="0.2">
      <c r="A8254" s="3">
        <v>42583</v>
      </c>
      <c r="B8254" t="s">
        <v>7890</v>
      </c>
      <c r="C8254" t="s">
        <v>3903</v>
      </c>
      <c r="D8254" t="s">
        <v>7891</v>
      </c>
      <c r="E8254" t="s">
        <v>3902</v>
      </c>
      <c r="F8254" s="4">
        <v>4.96</v>
      </c>
      <c r="G8254" s="4">
        <v>5</v>
      </c>
      <c r="H8254" s="4">
        <v>0.35071355833500401</v>
      </c>
      <c r="I8254" s="4">
        <v>5.75</v>
      </c>
      <c r="J8254" s="4">
        <v>4.3</v>
      </c>
      <c r="K8254" s="4">
        <v>4.75</v>
      </c>
      <c r="L8254" s="4">
        <v>5</v>
      </c>
      <c r="M8254" s="4">
        <v>30</v>
      </c>
    </row>
    <row r="8255" spans="1:13" x14ac:dyDescent="0.2">
      <c r="A8255" s="3">
        <v>42583</v>
      </c>
      <c r="B8255" t="s">
        <v>7994</v>
      </c>
      <c r="C8255" t="s">
        <v>3915</v>
      </c>
      <c r="D8255" t="s">
        <v>7995</v>
      </c>
      <c r="E8255" t="s">
        <v>3914</v>
      </c>
      <c r="F8255" s="4">
        <v>5.5654166666666702</v>
      </c>
      <c r="G8255" s="4">
        <v>5.5</v>
      </c>
      <c r="H8255" s="4">
        <v>0.56303509170632804</v>
      </c>
      <c r="I8255" s="4">
        <v>6.75</v>
      </c>
      <c r="J8255" s="4">
        <v>4.3</v>
      </c>
      <c r="K8255" s="4">
        <v>5.25</v>
      </c>
      <c r="L8255" s="4">
        <v>5.75</v>
      </c>
      <c r="M8255" s="4">
        <v>24</v>
      </c>
    </row>
    <row r="8256" spans="1:13" x14ac:dyDescent="0.2">
      <c r="A8256" s="3">
        <v>42583</v>
      </c>
      <c r="B8256" t="s">
        <v>7810</v>
      </c>
      <c r="C8256" t="s">
        <v>3894</v>
      </c>
      <c r="D8256" t="s">
        <v>7811</v>
      </c>
      <c r="E8256" t="s">
        <v>3893</v>
      </c>
      <c r="F8256" s="4">
        <v>4.3645161290322596</v>
      </c>
      <c r="G8256" s="4">
        <v>4.25</v>
      </c>
      <c r="H8256" s="4">
        <v>0.18850002139128799</v>
      </c>
      <c r="I8256" s="4">
        <v>4.75</v>
      </c>
      <c r="J8256" s="4">
        <v>4.25</v>
      </c>
      <c r="K8256" s="4">
        <v>4.25</v>
      </c>
      <c r="L8256" s="4">
        <v>4.45</v>
      </c>
      <c r="M8256" s="4">
        <v>31</v>
      </c>
    </row>
    <row r="8257" spans="1:13" x14ac:dyDescent="0.2">
      <c r="A8257" s="3">
        <v>42583</v>
      </c>
      <c r="B8257" t="s">
        <v>7916</v>
      </c>
      <c r="C8257" t="s">
        <v>3906</v>
      </c>
      <c r="D8257" t="s">
        <v>7917</v>
      </c>
      <c r="E8257" t="s">
        <v>3905</v>
      </c>
      <c r="F8257" s="4">
        <v>5.0716666666666699</v>
      </c>
      <c r="G8257" s="4">
        <v>5</v>
      </c>
      <c r="H8257" s="4">
        <v>0.37639014364072398</v>
      </c>
      <c r="I8257" s="4">
        <v>6</v>
      </c>
      <c r="J8257" s="4">
        <v>4.3</v>
      </c>
      <c r="K8257" s="4">
        <v>4.75</v>
      </c>
      <c r="L8257" s="4">
        <v>5.25</v>
      </c>
      <c r="M8257" s="4">
        <v>30</v>
      </c>
    </row>
    <row r="8258" spans="1:13" x14ac:dyDescent="0.2">
      <c r="A8258" s="3">
        <v>42583</v>
      </c>
      <c r="B8258" t="s">
        <v>7836</v>
      </c>
      <c r="C8258" t="s">
        <v>3897</v>
      </c>
      <c r="D8258" t="s">
        <v>7837</v>
      </c>
      <c r="E8258" t="s">
        <v>3896</v>
      </c>
      <c r="F8258" s="4">
        <v>4.6258064516128998</v>
      </c>
      <c r="G8258" s="4">
        <v>4.5</v>
      </c>
      <c r="H8258" s="4">
        <v>0.21865915932562499</v>
      </c>
      <c r="I8258" s="4">
        <v>5.25</v>
      </c>
      <c r="J8258" s="4">
        <v>4.25</v>
      </c>
      <c r="K8258" s="4">
        <v>4.5</v>
      </c>
      <c r="L8258" s="4">
        <v>4.75</v>
      </c>
      <c r="M8258" s="4">
        <v>31</v>
      </c>
    </row>
    <row r="8259" spans="1:13" x14ac:dyDescent="0.2">
      <c r="A8259" s="3">
        <v>42583</v>
      </c>
      <c r="B8259" t="s">
        <v>7942</v>
      </c>
      <c r="C8259" t="s">
        <v>3909</v>
      </c>
      <c r="D8259" t="s">
        <v>7943</v>
      </c>
      <c r="E8259" t="s">
        <v>3908</v>
      </c>
      <c r="F8259" s="4">
        <v>5.26833333333333</v>
      </c>
      <c r="G8259" s="4">
        <v>5.25</v>
      </c>
      <c r="H8259" s="4">
        <v>0.46488473419972998</v>
      </c>
      <c r="I8259" s="4">
        <v>6.25</v>
      </c>
      <c r="J8259" s="4">
        <v>4.3</v>
      </c>
      <c r="K8259" s="4">
        <v>5</v>
      </c>
      <c r="L8259" s="4">
        <v>5.5</v>
      </c>
      <c r="M8259" s="4">
        <v>30</v>
      </c>
    </row>
    <row r="8260" spans="1:13" x14ac:dyDescent="0.2">
      <c r="A8260" s="3">
        <v>42583</v>
      </c>
      <c r="B8260" t="s">
        <v>8012</v>
      </c>
      <c r="C8260" t="s">
        <v>3081</v>
      </c>
      <c r="D8260" t="s">
        <v>8013</v>
      </c>
      <c r="E8260" t="s">
        <v>3080</v>
      </c>
      <c r="F8260" s="4">
        <v>3.5004117647058801</v>
      </c>
      <c r="G8260" s="4">
        <v>3.49</v>
      </c>
      <c r="H8260" s="4">
        <v>0.37858389388071201</v>
      </c>
      <c r="I8260" s="4">
        <v>4.1840000000000002</v>
      </c>
      <c r="J8260" s="4">
        <v>2.4700000000000002</v>
      </c>
      <c r="K8260" s="4">
        <v>3.3224999999999998</v>
      </c>
      <c r="L8260" s="4">
        <v>3.7875000000000001</v>
      </c>
      <c r="M8260" s="4">
        <v>34</v>
      </c>
    </row>
    <row r="8261" spans="1:13" x14ac:dyDescent="0.2">
      <c r="A8261" s="3">
        <v>42583</v>
      </c>
      <c r="B8261" t="s">
        <v>9638</v>
      </c>
      <c r="C8261" t="s">
        <v>3072</v>
      </c>
      <c r="D8261" t="s">
        <v>9639</v>
      </c>
      <c r="E8261" t="s">
        <v>3071</v>
      </c>
      <c r="F8261" s="4">
        <v>3.13</v>
      </c>
      <c r="G8261" s="4">
        <v>3.12</v>
      </c>
      <c r="H8261" s="4">
        <v>0.192506684375924</v>
      </c>
      <c r="I8261" s="4">
        <v>3.66</v>
      </c>
      <c r="J8261" s="4">
        <v>2.7</v>
      </c>
      <c r="K8261" s="4">
        <v>2.99</v>
      </c>
      <c r="L8261" s="4">
        <v>3.25</v>
      </c>
      <c r="M8261" s="4">
        <v>35</v>
      </c>
    </row>
    <row r="8262" spans="1:13" x14ac:dyDescent="0.2">
      <c r="A8262" s="3">
        <v>42583</v>
      </c>
      <c r="B8262" t="s">
        <v>9674</v>
      </c>
      <c r="C8262" t="s">
        <v>3075</v>
      </c>
      <c r="D8262" t="s">
        <v>9675</v>
      </c>
      <c r="E8262" t="s">
        <v>3074</v>
      </c>
      <c r="F8262" s="4">
        <v>3.4225714285714299</v>
      </c>
      <c r="G8262" s="4">
        <v>3.4</v>
      </c>
      <c r="H8262" s="4">
        <v>0.26319689405845398</v>
      </c>
      <c r="I8262" s="4">
        <v>4.03</v>
      </c>
      <c r="J8262" s="4">
        <v>2.8</v>
      </c>
      <c r="K8262" s="4">
        <v>3.2949999999999999</v>
      </c>
      <c r="L8262" s="4">
        <v>3.5449999999999999</v>
      </c>
      <c r="M8262" s="4">
        <v>35</v>
      </c>
    </row>
    <row r="8263" spans="1:13" x14ac:dyDescent="0.2">
      <c r="A8263" s="3">
        <v>42583</v>
      </c>
      <c r="B8263" t="s">
        <v>7530</v>
      </c>
      <c r="C8263" t="s">
        <v>3102</v>
      </c>
      <c r="D8263" t="s">
        <v>7531</v>
      </c>
      <c r="E8263" t="s">
        <v>3101</v>
      </c>
      <c r="F8263" s="4">
        <v>3.3580000000000001</v>
      </c>
      <c r="G8263" s="4">
        <v>3.31</v>
      </c>
      <c r="H8263" s="4">
        <v>0.235846238629879</v>
      </c>
      <c r="I8263" s="4">
        <v>3.86</v>
      </c>
      <c r="J8263" s="4">
        <v>2.89</v>
      </c>
      <c r="K8263" s="4">
        <v>3.2</v>
      </c>
      <c r="L8263" s="4">
        <v>3.5</v>
      </c>
      <c r="M8263" s="4">
        <v>30</v>
      </c>
    </row>
    <row r="8264" spans="1:13" x14ac:dyDescent="0.2">
      <c r="A8264" s="3">
        <v>42583</v>
      </c>
      <c r="B8264" t="s">
        <v>9708</v>
      </c>
      <c r="C8264" t="s">
        <v>3078</v>
      </c>
      <c r="D8264" t="s">
        <v>9709</v>
      </c>
      <c r="E8264" t="s">
        <v>3077</v>
      </c>
      <c r="F8264" s="4">
        <v>3.40548387096774</v>
      </c>
      <c r="G8264" s="4">
        <v>3.3</v>
      </c>
      <c r="H8264" s="4">
        <v>0.355704359542935</v>
      </c>
      <c r="I8264" s="4">
        <v>4.51</v>
      </c>
      <c r="J8264" s="4">
        <v>2.8</v>
      </c>
      <c r="K8264" s="4">
        <v>3.2250000000000001</v>
      </c>
      <c r="L8264" s="4">
        <v>3.6</v>
      </c>
      <c r="M8264" s="4">
        <v>31</v>
      </c>
    </row>
    <row r="8265" spans="1:13" x14ac:dyDescent="0.2">
      <c r="A8265" s="3">
        <v>42583</v>
      </c>
      <c r="B8265" t="s">
        <v>3100</v>
      </c>
      <c r="C8265" t="s">
        <v>3105</v>
      </c>
      <c r="D8265" t="s">
        <v>11</v>
      </c>
      <c r="E8265" t="s">
        <v>3104</v>
      </c>
      <c r="F8265" s="4">
        <v>3.2793103448275902</v>
      </c>
      <c r="G8265" s="4">
        <v>3.3</v>
      </c>
      <c r="H8265" s="4">
        <v>0.222677393722122</v>
      </c>
      <c r="I8265" s="4">
        <v>3.8</v>
      </c>
      <c r="J8265" s="4">
        <v>2.98</v>
      </c>
      <c r="K8265" s="4">
        <v>3</v>
      </c>
      <c r="L8265" s="4">
        <v>3.4</v>
      </c>
      <c r="M8265" s="4">
        <v>29</v>
      </c>
    </row>
    <row r="8266" spans="1:13" x14ac:dyDescent="0.2">
      <c r="A8266" s="3">
        <v>42583</v>
      </c>
      <c r="B8266" t="s">
        <v>7954</v>
      </c>
      <c r="C8266" t="s">
        <v>3129</v>
      </c>
      <c r="D8266" t="s">
        <v>7955</v>
      </c>
      <c r="E8266" t="s">
        <v>3128</v>
      </c>
      <c r="F8266" s="4">
        <v>0.4168</v>
      </c>
      <c r="G8266" s="4">
        <v>0.4</v>
      </c>
      <c r="H8266" s="4">
        <v>0.105650032710666</v>
      </c>
      <c r="I8266" s="4">
        <v>0.62</v>
      </c>
      <c r="J8266" s="4">
        <v>0.17</v>
      </c>
      <c r="K8266" s="4">
        <v>0.35</v>
      </c>
      <c r="L8266" s="4">
        <v>0.48499999999999999</v>
      </c>
      <c r="M8266" s="4">
        <v>35</v>
      </c>
    </row>
    <row r="8267" spans="1:13" x14ac:dyDescent="0.2">
      <c r="A8267" s="3">
        <v>42583</v>
      </c>
      <c r="B8267" t="s">
        <v>7962</v>
      </c>
      <c r="C8267" t="s">
        <v>3132</v>
      </c>
      <c r="D8267" t="s">
        <v>7963</v>
      </c>
      <c r="E8267" t="s">
        <v>3131</v>
      </c>
      <c r="F8267" s="4">
        <v>0.313428571428571</v>
      </c>
      <c r="G8267" s="4">
        <v>0.31</v>
      </c>
      <c r="H8267" s="4">
        <v>7.0791444196516895E-2</v>
      </c>
      <c r="I8267" s="4">
        <v>0.45</v>
      </c>
      <c r="J8267" s="4">
        <v>0.14000000000000001</v>
      </c>
      <c r="K8267" s="4">
        <v>0.27500000000000002</v>
      </c>
      <c r="L8267" s="4">
        <v>0.35</v>
      </c>
      <c r="M8267" s="4">
        <v>35</v>
      </c>
    </row>
    <row r="8268" spans="1:13" x14ac:dyDescent="0.2">
      <c r="A8268" s="3">
        <v>42583</v>
      </c>
      <c r="B8268" t="s">
        <v>7972</v>
      </c>
      <c r="C8268" t="s">
        <v>3135</v>
      </c>
      <c r="D8268" t="s">
        <v>7973</v>
      </c>
      <c r="E8268" t="s">
        <v>3134</v>
      </c>
      <c r="F8268" s="4">
        <v>0.28348571428571401</v>
      </c>
      <c r="G8268" s="4">
        <v>0.28999999999999998</v>
      </c>
      <c r="H8268" s="4">
        <v>7.3791985627553999E-2</v>
      </c>
      <c r="I8268" s="4">
        <v>0.4</v>
      </c>
      <c r="J8268" s="4">
        <v>0.06</v>
      </c>
      <c r="K8268" s="4">
        <v>0.26500000000000001</v>
      </c>
      <c r="L8268" s="4">
        <v>0.34</v>
      </c>
      <c r="M8268" s="4">
        <v>35</v>
      </c>
    </row>
    <row r="8269" spans="1:13" x14ac:dyDescent="0.2">
      <c r="A8269" s="3">
        <v>42583</v>
      </c>
      <c r="B8269" t="s">
        <v>7980</v>
      </c>
      <c r="C8269" t="s">
        <v>3138</v>
      </c>
      <c r="D8269" t="s">
        <v>7981</v>
      </c>
      <c r="E8269" t="s">
        <v>3137</v>
      </c>
      <c r="F8269" s="4">
        <v>-0.124</v>
      </c>
      <c r="G8269" s="4">
        <v>-0.16</v>
      </c>
      <c r="H8269" s="4">
        <v>0.14619085028100201</v>
      </c>
      <c r="I8269" s="4">
        <v>0.28999999999999998</v>
      </c>
      <c r="J8269" s="4">
        <v>-0.3</v>
      </c>
      <c r="K8269" s="4">
        <v>-0.22500000000000001</v>
      </c>
      <c r="L8269" s="4">
        <v>-0.08</v>
      </c>
      <c r="M8269" s="4">
        <v>35</v>
      </c>
    </row>
    <row r="8270" spans="1:13" x14ac:dyDescent="0.2">
      <c r="A8270" s="3">
        <v>42583</v>
      </c>
      <c r="B8270" t="s">
        <v>7988</v>
      </c>
      <c r="C8270" t="s">
        <v>3141</v>
      </c>
      <c r="D8270" t="s">
        <v>7989</v>
      </c>
      <c r="E8270" t="s">
        <v>3140</v>
      </c>
      <c r="F8270" s="4">
        <v>-0.33317142857142901</v>
      </c>
      <c r="G8270" s="4">
        <v>-0.35</v>
      </c>
      <c r="H8270" s="4">
        <v>0.14319967255020999</v>
      </c>
      <c r="I8270" s="4">
        <v>0.23899999999999999</v>
      </c>
      <c r="J8270" s="4">
        <v>-0.61</v>
      </c>
      <c r="K8270" s="4">
        <v>-0.4</v>
      </c>
      <c r="L8270" s="4">
        <v>-0.28000000000000003</v>
      </c>
      <c r="M8270" s="4">
        <v>35</v>
      </c>
    </row>
    <row r="8271" spans="1:13" x14ac:dyDescent="0.2">
      <c r="A8271" s="3">
        <v>42583</v>
      </c>
      <c r="B8271" t="s">
        <v>7998</v>
      </c>
      <c r="C8271" t="s">
        <v>3144</v>
      </c>
      <c r="D8271" t="s">
        <v>7999</v>
      </c>
      <c r="E8271" t="s">
        <v>3143</v>
      </c>
      <c r="F8271" s="4">
        <v>0.14720588235294099</v>
      </c>
      <c r="G8271" s="4">
        <v>0.15</v>
      </c>
      <c r="H8271" s="4">
        <v>8.51308367061476E-2</v>
      </c>
      <c r="I8271" s="4">
        <v>0.32</v>
      </c>
      <c r="J8271" s="4">
        <v>-0.13</v>
      </c>
      <c r="K8271" s="4">
        <v>0.1</v>
      </c>
      <c r="L8271" s="4">
        <v>0.19750000000000001</v>
      </c>
      <c r="M8271" s="4">
        <v>34</v>
      </c>
    </row>
    <row r="8272" spans="1:13" x14ac:dyDescent="0.2">
      <c r="A8272" s="3">
        <v>42583</v>
      </c>
      <c r="B8272" t="s">
        <v>8006</v>
      </c>
      <c r="C8272" t="s">
        <v>3147</v>
      </c>
      <c r="D8272" t="s">
        <v>8007</v>
      </c>
      <c r="E8272" t="s">
        <v>3146</v>
      </c>
      <c r="F8272" s="4">
        <v>0.27344117647058802</v>
      </c>
      <c r="G8272" s="4">
        <v>0.28000000000000003</v>
      </c>
      <c r="H8272" s="4">
        <v>7.6182870569905303E-2</v>
      </c>
      <c r="I8272" s="4">
        <v>0.49</v>
      </c>
      <c r="J8272" s="4">
        <v>0.09</v>
      </c>
      <c r="K8272" s="4">
        <v>0.23425000000000001</v>
      </c>
      <c r="L8272" s="4">
        <v>0.3</v>
      </c>
      <c r="M8272" s="4">
        <v>34</v>
      </c>
    </row>
    <row r="8273" spans="1:13" x14ac:dyDescent="0.2">
      <c r="A8273" s="3">
        <v>42583</v>
      </c>
      <c r="B8273" t="s">
        <v>7910</v>
      </c>
      <c r="C8273" t="s">
        <v>3114</v>
      </c>
      <c r="D8273" t="s">
        <v>7911</v>
      </c>
      <c r="E8273" t="s">
        <v>3113</v>
      </c>
      <c r="F8273" s="4">
        <v>0.35045714285714302</v>
      </c>
      <c r="G8273" s="4">
        <v>0.34599999999999997</v>
      </c>
      <c r="H8273" s="4">
        <v>7.2112796799076298E-2</v>
      </c>
      <c r="I8273" s="4">
        <v>0.51</v>
      </c>
      <c r="J8273" s="4">
        <v>0.2</v>
      </c>
      <c r="K8273" s="4">
        <v>0.3</v>
      </c>
      <c r="L8273" s="4">
        <v>0.4</v>
      </c>
      <c r="M8273" s="4">
        <v>35</v>
      </c>
    </row>
    <row r="8274" spans="1:13" x14ac:dyDescent="0.2">
      <c r="A8274" s="3">
        <v>42583</v>
      </c>
      <c r="B8274" t="s">
        <v>8014</v>
      </c>
      <c r="C8274" t="s">
        <v>3150</v>
      </c>
      <c r="D8274" t="s">
        <v>8015</v>
      </c>
      <c r="E8274" t="s">
        <v>3149</v>
      </c>
      <c r="F8274" s="4">
        <v>0.29232352941176498</v>
      </c>
      <c r="G8274" s="4">
        <v>0.28499999999999998</v>
      </c>
      <c r="H8274" s="4">
        <v>7.8082598297333494E-2</v>
      </c>
      <c r="I8274" s="4">
        <v>0.5</v>
      </c>
      <c r="J8274" s="4">
        <v>0.14000000000000001</v>
      </c>
      <c r="K8274" s="4">
        <v>0.24</v>
      </c>
      <c r="L8274" s="4">
        <v>0.33</v>
      </c>
      <c r="M8274" s="4">
        <v>34</v>
      </c>
    </row>
    <row r="8275" spans="1:13" x14ac:dyDescent="0.2">
      <c r="A8275" s="3">
        <v>42583</v>
      </c>
      <c r="B8275" t="s">
        <v>7920</v>
      </c>
      <c r="C8275" t="s">
        <v>3117</v>
      </c>
      <c r="D8275" t="s">
        <v>7921</v>
      </c>
      <c r="E8275" t="s">
        <v>3116</v>
      </c>
      <c r="F8275" s="4">
        <v>0.42780000000000001</v>
      </c>
      <c r="G8275" s="4">
        <v>0.42</v>
      </c>
      <c r="H8275" s="4">
        <v>8.3676477824873002E-2</v>
      </c>
      <c r="I8275" s="4">
        <v>0.64</v>
      </c>
      <c r="J8275" s="4">
        <v>0.26</v>
      </c>
      <c r="K8275" s="4">
        <v>0.38</v>
      </c>
      <c r="L8275" s="4">
        <v>0.48499999999999999</v>
      </c>
      <c r="M8275" s="4">
        <v>35</v>
      </c>
    </row>
    <row r="8276" spans="1:13" x14ac:dyDescent="0.2">
      <c r="A8276" s="3">
        <v>42583</v>
      </c>
      <c r="B8276" t="s">
        <v>7928</v>
      </c>
      <c r="C8276" t="s">
        <v>3120</v>
      </c>
      <c r="D8276" t="s">
        <v>7929</v>
      </c>
      <c r="E8276" t="s">
        <v>3119</v>
      </c>
      <c r="F8276" s="4">
        <v>0.54074285714285697</v>
      </c>
      <c r="G8276" s="4">
        <v>0.55600000000000005</v>
      </c>
      <c r="H8276" s="4">
        <v>8.3267232047025005E-2</v>
      </c>
      <c r="I8276" s="4">
        <v>0.66</v>
      </c>
      <c r="J8276" s="4">
        <v>0.36</v>
      </c>
      <c r="K8276" s="4">
        <v>0.495</v>
      </c>
      <c r="L8276" s="4">
        <v>0.60499999999999998</v>
      </c>
      <c r="M8276" s="4">
        <v>35</v>
      </c>
    </row>
    <row r="8277" spans="1:13" x14ac:dyDescent="0.2">
      <c r="A8277" s="3">
        <v>42583</v>
      </c>
      <c r="B8277" t="s">
        <v>7936</v>
      </c>
      <c r="C8277" t="s">
        <v>3123</v>
      </c>
      <c r="D8277" t="s">
        <v>7937</v>
      </c>
      <c r="E8277" t="s">
        <v>3122</v>
      </c>
      <c r="F8277" s="4">
        <v>0.69954285714285702</v>
      </c>
      <c r="G8277" s="4">
        <v>0.7</v>
      </c>
      <c r="H8277" s="4">
        <v>7.3973104356024097E-2</v>
      </c>
      <c r="I8277" s="4">
        <v>0.94</v>
      </c>
      <c r="J8277" s="4">
        <v>0.6</v>
      </c>
      <c r="K8277" s="4">
        <v>0.63200000000000001</v>
      </c>
      <c r="L8277" s="4">
        <v>0.74</v>
      </c>
      <c r="M8277" s="4">
        <v>35</v>
      </c>
    </row>
    <row r="8278" spans="1:13" x14ac:dyDescent="0.2">
      <c r="A8278" s="3">
        <v>42583</v>
      </c>
      <c r="B8278" t="s">
        <v>7946</v>
      </c>
      <c r="C8278" t="s">
        <v>3126</v>
      </c>
      <c r="D8278" t="s">
        <v>7947</v>
      </c>
      <c r="E8278" t="s">
        <v>3125</v>
      </c>
      <c r="F8278" s="4">
        <v>0.49837142857142902</v>
      </c>
      <c r="G8278" s="4">
        <v>0.5</v>
      </c>
      <c r="H8278" s="4">
        <v>7.9771027364091807E-2</v>
      </c>
      <c r="I8278" s="4">
        <v>0.68</v>
      </c>
      <c r="J8278" s="4">
        <v>0.31</v>
      </c>
      <c r="K8278" s="4">
        <v>0.4415</v>
      </c>
      <c r="L8278" s="4">
        <v>0.54</v>
      </c>
      <c r="M8278" s="4">
        <v>35</v>
      </c>
    </row>
    <row r="8279" spans="1:13" x14ac:dyDescent="0.2">
      <c r="A8279" s="3">
        <v>42583</v>
      </c>
      <c r="B8279" t="s">
        <v>8016</v>
      </c>
      <c r="C8279" t="s">
        <v>3096</v>
      </c>
      <c r="D8279" t="s">
        <v>8017</v>
      </c>
      <c r="E8279" t="s">
        <v>3095</v>
      </c>
      <c r="F8279" s="4">
        <v>3.3198064516128998</v>
      </c>
      <c r="G8279" s="4">
        <v>3.35</v>
      </c>
      <c r="H8279" s="4">
        <v>0.26655298652173398</v>
      </c>
      <c r="I8279" s="4">
        <v>4</v>
      </c>
      <c r="J8279" s="4">
        <v>2.8</v>
      </c>
      <c r="K8279" s="4">
        <v>3.165</v>
      </c>
      <c r="L8279" s="4">
        <v>3.44</v>
      </c>
      <c r="M8279" s="4">
        <v>31</v>
      </c>
    </row>
    <row r="8280" spans="1:13" x14ac:dyDescent="0.2">
      <c r="A8280" s="3">
        <v>42583</v>
      </c>
      <c r="B8280" t="s">
        <v>9640</v>
      </c>
      <c r="C8280" t="s">
        <v>3087</v>
      </c>
      <c r="D8280" t="s">
        <v>9641</v>
      </c>
      <c r="E8280" t="s">
        <v>3086</v>
      </c>
      <c r="F8280" s="4">
        <v>3.1974999999999998</v>
      </c>
      <c r="G8280" s="4">
        <v>3.1949999999999998</v>
      </c>
      <c r="H8280" s="4">
        <v>0.182862543123023</v>
      </c>
      <c r="I8280" s="4">
        <v>3.7</v>
      </c>
      <c r="J8280" s="4">
        <v>2.87</v>
      </c>
      <c r="K8280" s="4">
        <v>3.0975000000000001</v>
      </c>
      <c r="L8280" s="4">
        <v>3.3</v>
      </c>
      <c r="M8280" s="4">
        <v>32</v>
      </c>
    </row>
    <row r="8281" spans="1:13" x14ac:dyDescent="0.2">
      <c r="A8281" s="3">
        <v>42583</v>
      </c>
      <c r="B8281" t="s">
        <v>9676</v>
      </c>
      <c r="C8281" t="s">
        <v>3090</v>
      </c>
      <c r="D8281" t="s">
        <v>9677</v>
      </c>
      <c r="E8281" t="s">
        <v>3089</v>
      </c>
      <c r="F8281" s="4">
        <v>3.3475000000000001</v>
      </c>
      <c r="G8281" s="4">
        <v>3.31</v>
      </c>
      <c r="H8281" s="4">
        <v>0.27432027432041201</v>
      </c>
      <c r="I8281" s="4">
        <v>3.95</v>
      </c>
      <c r="J8281" s="4">
        <v>2.7</v>
      </c>
      <c r="K8281" s="4">
        <v>3.2</v>
      </c>
      <c r="L8281" s="4">
        <v>3.5175000000000001</v>
      </c>
      <c r="M8281" s="4">
        <v>32</v>
      </c>
    </row>
    <row r="8282" spans="1:13" x14ac:dyDescent="0.2">
      <c r="A8282" s="3">
        <v>42583</v>
      </c>
      <c r="B8282" t="s">
        <v>9885</v>
      </c>
      <c r="C8282" t="s">
        <v>3108</v>
      </c>
      <c r="D8282" t="s">
        <v>9886</v>
      </c>
      <c r="E8282" t="s">
        <v>3107</v>
      </c>
      <c r="F8282" s="4">
        <v>3.2029629629629599</v>
      </c>
      <c r="G8282" s="4">
        <v>3.2</v>
      </c>
      <c r="H8282" s="4">
        <v>0.25348061395779697</v>
      </c>
      <c r="I8282" s="4">
        <v>3.65</v>
      </c>
      <c r="J8282" s="4">
        <v>2.7</v>
      </c>
      <c r="K8282" s="4">
        <v>3</v>
      </c>
      <c r="L8282" s="4">
        <v>3.3849999999999998</v>
      </c>
      <c r="M8282" s="4">
        <v>27</v>
      </c>
    </row>
    <row r="8283" spans="1:13" x14ac:dyDescent="0.2">
      <c r="A8283" s="3">
        <v>42583</v>
      </c>
      <c r="B8283" t="s">
        <v>9710</v>
      </c>
      <c r="C8283" t="s">
        <v>3093</v>
      </c>
      <c r="D8283" t="s">
        <v>9711</v>
      </c>
      <c r="E8283" t="s">
        <v>3092</v>
      </c>
      <c r="F8283" s="4">
        <v>3.30037037037037</v>
      </c>
      <c r="G8283" s="4">
        <v>3.2</v>
      </c>
      <c r="H8283" s="4">
        <v>0.29454634585672601</v>
      </c>
      <c r="I8283" s="4">
        <v>3.87</v>
      </c>
      <c r="J8283" s="4">
        <v>2.8</v>
      </c>
      <c r="K8283" s="4">
        <v>3.1</v>
      </c>
      <c r="L8283" s="4">
        <v>3.5</v>
      </c>
      <c r="M8283" s="4">
        <v>27</v>
      </c>
    </row>
    <row r="8284" spans="1:13" x14ac:dyDescent="0.2">
      <c r="A8284" s="3">
        <v>42583</v>
      </c>
      <c r="B8284" t="s">
        <v>3106</v>
      </c>
      <c r="C8284" t="s">
        <v>3111</v>
      </c>
      <c r="D8284" t="s">
        <v>13</v>
      </c>
      <c r="E8284" t="s">
        <v>3110</v>
      </c>
      <c r="F8284" s="4">
        <v>3.1322222222222198</v>
      </c>
      <c r="G8284" s="4">
        <v>3.1</v>
      </c>
      <c r="H8284" s="4">
        <v>0.31153877809417302</v>
      </c>
      <c r="I8284" s="4">
        <v>3.65</v>
      </c>
      <c r="J8284" s="4">
        <v>2.34</v>
      </c>
      <c r="K8284" s="4">
        <v>3</v>
      </c>
      <c r="L8284" s="4">
        <v>3.35</v>
      </c>
      <c r="M8284" s="4">
        <v>27</v>
      </c>
    </row>
    <row r="8285" spans="1:13" x14ac:dyDescent="0.2">
      <c r="A8285" s="3">
        <v>42583</v>
      </c>
      <c r="B8285" t="s">
        <v>8018</v>
      </c>
      <c r="C8285" t="s">
        <v>3153</v>
      </c>
      <c r="D8285" t="s">
        <v>8019</v>
      </c>
      <c r="E8285" t="s">
        <v>3152</v>
      </c>
      <c r="F8285" s="4">
        <v>0.19876666666666701</v>
      </c>
      <c r="G8285" s="4">
        <v>0.19700000000000001</v>
      </c>
      <c r="H8285" s="4">
        <v>2.8473439932842601E-2</v>
      </c>
      <c r="I8285" s="4">
        <v>0.25</v>
      </c>
      <c r="J8285" s="4">
        <v>0.13</v>
      </c>
      <c r="K8285" s="4">
        <v>0.19</v>
      </c>
      <c r="L8285" s="4">
        <v>0.20749999999999999</v>
      </c>
      <c r="M8285" s="4">
        <v>30</v>
      </c>
    </row>
    <row r="8286" spans="1:13" x14ac:dyDescent="0.2">
      <c r="A8286" s="3">
        <v>42583</v>
      </c>
      <c r="B8286" t="s">
        <v>10231</v>
      </c>
      <c r="C8286" t="s">
        <v>4324</v>
      </c>
      <c r="D8286" t="s">
        <v>10232</v>
      </c>
      <c r="E8286" t="s">
        <v>4323</v>
      </c>
      <c r="F8286" s="4">
        <v>1.7153125</v>
      </c>
      <c r="G8286" s="4">
        <v>1.7</v>
      </c>
      <c r="H8286" s="4">
        <v>0.29765735198974702</v>
      </c>
      <c r="I8286" s="4">
        <v>2.5</v>
      </c>
      <c r="J8286" s="4">
        <v>1</v>
      </c>
      <c r="K8286" s="4">
        <v>1.5</v>
      </c>
      <c r="L8286" s="4">
        <v>1.9</v>
      </c>
      <c r="M8286" s="4">
        <v>32</v>
      </c>
    </row>
    <row r="8287" spans="1:13" x14ac:dyDescent="0.2">
      <c r="A8287" s="3">
        <v>42583</v>
      </c>
      <c r="B8287" t="s">
        <v>10255</v>
      </c>
      <c r="C8287" t="s">
        <v>4327</v>
      </c>
      <c r="D8287" t="s">
        <v>10256</v>
      </c>
      <c r="E8287" t="s">
        <v>4326</v>
      </c>
      <c r="F8287" s="4">
        <v>2.1606451612903199</v>
      </c>
      <c r="G8287" s="4">
        <v>2.2000000000000002</v>
      </c>
      <c r="H8287" s="4">
        <v>0.29350679133393098</v>
      </c>
      <c r="I8287" s="4">
        <v>3</v>
      </c>
      <c r="J8287" s="4">
        <v>1.3</v>
      </c>
      <c r="K8287" s="4">
        <v>2.1</v>
      </c>
      <c r="L8287" s="4">
        <v>2.2999999999999998</v>
      </c>
      <c r="M8287" s="4">
        <v>31</v>
      </c>
    </row>
    <row r="8288" spans="1:13" x14ac:dyDescent="0.2">
      <c r="A8288" s="3">
        <v>42583</v>
      </c>
      <c r="B8288" t="s">
        <v>9728</v>
      </c>
      <c r="C8288" t="s">
        <v>3939</v>
      </c>
      <c r="D8288" t="s">
        <v>9729</v>
      </c>
      <c r="E8288" t="s">
        <v>3947</v>
      </c>
      <c r="F8288" s="4">
        <v>18.586967741935499</v>
      </c>
      <c r="G8288" s="4">
        <v>18.600000000000001</v>
      </c>
      <c r="H8288" s="4">
        <v>0.28811704610811301</v>
      </c>
      <c r="I8288" s="4">
        <v>19.149999999999999</v>
      </c>
      <c r="J8288" s="4">
        <v>18</v>
      </c>
      <c r="K8288" s="4">
        <v>18.445</v>
      </c>
      <c r="L8288" s="4">
        <v>18.75</v>
      </c>
      <c r="M8288" s="4">
        <v>31</v>
      </c>
    </row>
    <row r="8289" spans="1:13" x14ac:dyDescent="0.2">
      <c r="A8289" s="3">
        <v>42583</v>
      </c>
      <c r="B8289" t="s">
        <v>9730</v>
      </c>
      <c r="C8289" t="s">
        <v>3942</v>
      </c>
      <c r="D8289" t="s">
        <v>9731</v>
      </c>
      <c r="E8289" t="s">
        <v>3949</v>
      </c>
      <c r="F8289" s="4">
        <v>18.6061333333333</v>
      </c>
      <c r="G8289" s="4">
        <v>18.63</v>
      </c>
      <c r="H8289" s="4">
        <v>0.47181116425180503</v>
      </c>
      <c r="I8289" s="4">
        <v>19.8</v>
      </c>
      <c r="J8289" s="4">
        <v>17.5</v>
      </c>
      <c r="K8289" s="4">
        <v>18.43</v>
      </c>
      <c r="L8289" s="4">
        <v>18.887499999999999</v>
      </c>
      <c r="M8289" s="4">
        <v>30</v>
      </c>
    </row>
    <row r="8290" spans="1:13" x14ac:dyDescent="0.2">
      <c r="A8290" s="3">
        <v>42583</v>
      </c>
      <c r="B8290" t="s">
        <v>9732</v>
      </c>
      <c r="C8290" t="s">
        <v>3952</v>
      </c>
      <c r="D8290" t="s">
        <v>9733</v>
      </c>
      <c r="E8290" t="s">
        <v>3951</v>
      </c>
      <c r="F8290" s="4">
        <v>18.6130666666667</v>
      </c>
      <c r="G8290" s="4">
        <v>18.55</v>
      </c>
      <c r="H8290" s="4">
        <v>0.56132914515051002</v>
      </c>
      <c r="I8290" s="4">
        <v>20.329999999999998</v>
      </c>
      <c r="J8290" s="4">
        <v>17.5</v>
      </c>
      <c r="K8290" s="4">
        <v>18.38</v>
      </c>
      <c r="L8290" s="4">
        <v>18.927499999999998</v>
      </c>
      <c r="M8290" s="4">
        <v>30</v>
      </c>
    </row>
    <row r="8291" spans="1:13" x14ac:dyDescent="0.2">
      <c r="A8291" s="3">
        <v>42583</v>
      </c>
      <c r="B8291" t="s">
        <v>9680</v>
      </c>
      <c r="C8291" t="s">
        <v>3936</v>
      </c>
      <c r="D8291" t="s">
        <v>9681</v>
      </c>
      <c r="E8291" t="s">
        <v>3935</v>
      </c>
      <c r="F8291" s="4">
        <v>18.504771428571399</v>
      </c>
      <c r="G8291" s="4">
        <v>18.5</v>
      </c>
      <c r="H8291" s="4">
        <v>0.63971115199220396</v>
      </c>
      <c r="I8291" s="4">
        <v>20.399999999999999</v>
      </c>
      <c r="J8291" s="4">
        <v>17</v>
      </c>
      <c r="K8291" s="4">
        <v>18.074999999999999</v>
      </c>
      <c r="L8291" s="4">
        <v>18.899999999999999</v>
      </c>
      <c r="M8291" s="4">
        <v>35</v>
      </c>
    </row>
    <row r="8292" spans="1:13" x14ac:dyDescent="0.2">
      <c r="A8292" s="3">
        <v>42583</v>
      </c>
      <c r="B8292" t="s">
        <v>9714</v>
      </c>
      <c r="C8292" t="s">
        <v>3939</v>
      </c>
      <c r="D8292" t="s">
        <v>9715</v>
      </c>
      <c r="E8292" t="s">
        <v>3938</v>
      </c>
      <c r="F8292" s="4">
        <v>18.2968857142857</v>
      </c>
      <c r="G8292" s="4">
        <v>18.22</v>
      </c>
      <c r="H8292" s="4">
        <v>0.88965329570267004</v>
      </c>
      <c r="I8292" s="4">
        <v>21</v>
      </c>
      <c r="J8292" s="4">
        <v>16.5</v>
      </c>
      <c r="K8292" s="4">
        <v>17.605</v>
      </c>
      <c r="L8292" s="4">
        <v>18.600000000000001</v>
      </c>
      <c r="M8292" s="4">
        <v>35</v>
      </c>
    </row>
    <row r="8293" spans="1:13" x14ac:dyDescent="0.2">
      <c r="A8293" s="3">
        <v>42583</v>
      </c>
      <c r="B8293" t="s">
        <v>9720</v>
      </c>
      <c r="C8293" t="s">
        <v>3942</v>
      </c>
      <c r="D8293" t="s">
        <v>9721</v>
      </c>
      <c r="E8293" t="s">
        <v>3941</v>
      </c>
      <c r="F8293" s="4">
        <v>18.2765384615385</v>
      </c>
      <c r="G8293" s="4">
        <v>18.05</v>
      </c>
      <c r="H8293" s="4">
        <v>1.17073632320072</v>
      </c>
      <c r="I8293" s="4">
        <v>21.18</v>
      </c>
      <c r="J8293" s="4">
        <v>16</v>
      </c>
      <c r="K8293" s="4">
        <v>17.52</v>
      </c>
      <c r="L8293" s="4">
        <v>18.732500000000002</v>
      </c>
      <c r="M8293" s="4">
        <v>26</v>
      </c>
    </row>
    <row r="8294" spans="1:13" x14ac:dyDescent="0.2">
      <c r="A8294" s="3">
        <v>42583</v>
      </c>
      <c r="B8294" t="s">
        <v>10201</v>
      </c>
      <c r="C8294" t="s">
        <v>3579</v>
      </c>
      <c r="D8294" t="s">
        <v>10202</v>
      </c>
      <c r="E8294" t="s">
        <v>3578</v>
      </c>
      <c r="F8294" s="4">
        <v>2.16290322580645</v>
      </c>
      <c r="G8294" s="4">
        <v>2.2000000000000002</v>
      </c>
      <c r="H8294" s="4">
        <v>0.27168846802158197</v>
      </c>
      <c r="I8294" s="4">
        <v>3</v>
      </c>
      <c r="J8294" s="4">
        <v>1.7</v>
      </c>
      <c r="K8294" s="4">
        <v>1.95</v>
      </c>
      <c r="L8294" s="4">
        <v>2.3199999999999998</v>
      </c>
      <c r="M8294" s="4">
        <v>31</v>
      </c>
    </row>
    <row r="8295" spans="1:13" x14ac:dyDescent="0.2">
      <c r="A8295" s="3">
        <v>42583</v>
      </c>
      <c r="B8295" t="s">
        <v>10233</v>
      </c>
      <c r="C8295" t="s">
        <v>3582</v>
      </c>
      <c r="D8295" t="s">
        <v>10234</v>
      </c>
      <c r="E8295" t="s">
        <v>3581</v>
      </c>
      <c r="F8295" s="4">
        <v>2.52387096774194</v>
      </c>
      <c r="G8295" s="4">
        <v>2.6</v>
      </c>
      <c r="H8295" s="4">
        <v>0.27566498289717301</v>
      </c>
      <c r="I8295" s="4">
        <v>3.3</v>
      </c>
      <c r="J8295" s="4">
        <v>1.9</v>
      </c>
      <c r="K8295" s="4">
        <v>2.4</v>
      </c>
      <c r="L8295" s="4">
        <v>2.7</v>
      </c>
      <c r="M8295" s="4">
        <v>31</v>
      </c>
    </row>
    <row r="8296" spans="1:13" x14ac:dyDescent="0.2">
      <c r="A8296" s="3">
        <v>42583</v>
      </c>
      <c r="B8296" t="s">
        <v>10257</v>
      </c>
      <c r="C8296" t="s">
        <v>3585</v>
      </c>
      <c r="D8296" t="s">
        <v>10258</v>
      </c>
      <c r="E8296" t="s">
        <v>3584</v>
      </c>
      <c r="F8296" s="4">
        <v>3.0058333333333298</v>
      </c>
      <c r="G8296" s="4">
        <v>3</v>
      </c>
      <c r="H8296" s="4">
        <v>0.30233751175547602</v>
      </c>
      <c r="I8296" s="4">
        <v>3.58</v>
      </c>
      <c r="J8296" s="4">
        <v>2.5</v>
      </c>
      <c r="K8296" s="4">
        <v>2.8</v>
      </c>
      <c r="L8296" s="4">
        <v>3.125</v>
      </c>
      <c r="M8296" s="4">
        <v>24</v>
      </c>
    </row>
    <row r="8297" spans="1:13" x14ac:dyDescent="0.2">
      <c r="A8297" s="3">
        <v>42583</v>
      </c>
      <c r="B8297" t="s">
        <v>10259</v>
      </c>
      <c r="C8297" t="s">
        <v>3600</v>
      </c>
      <c r="D8297" t="s">
        <v>10260</v>
      </c>
      <c r="E8297" t="s">
        <v>3599</v>
      </c>
      <c r="F8297" s="4">
        <v>2.2306249999999999</v>
      </c>
      <c r="G8297" s="4">
        <v>2.2400000000000002</v>
      </c>
      <c r="H8297" s="4">
        <v>0.48891543895812201</v>
      </c>
      <c r="I8297" s="4">
        <v>3.3</v>
      </c>
      <c r="J8297" s="4">
        <v>1.3</v>
      </c>
      <c r="K8297" s="4">
        <v>1.8374999999999999</v>
      </c>
      <c r="L8297" s="4">
        <v>2.5249999999999999</v>
      </c>
      <c r="M8297" s="4">
        <v>32</v>
      </c>
    </row>
    <row r="8298" spans="1:13" x14ac:dyDescent="0.2">
      <c r="A8298" s="3">
        <v>42583</v>
      </c>
      <c r="B8298" t="s">
        <v>10261</v>
      </c>
      <c r="C8298" t="s">
        <v>3603</v>
      </c>
      <c r="D8298" t="s">
        <v>10262</v>
      </c>
      <c r="E8298" t="s">
        <v>3602</v>
      </c>
      <c r="F8298" s="4">
        <v>2.3703124999999998</v>
      </c>
      <c r="G8298" s="4">
        <v>2.33</v>
      </c>
      <c r="H8298" s="4">
        <v>0.41705174410145401</v>
      </c>
      <c r="I8298" s="4">
        <v>3.8</v>
      </c>
      <c r="J8298" s="4">
        <v>1.67</v>
      </c>
      <c r="K8298" s="4">
        <v>2.1</v>
      </c>
      <c r="L8298" s="4">
        <v>2.5775000000000001</v>
      </c>
      <c r="M8298" s="4">
        <v>32</v>
      </c>
    </row>
    <row r="8299" spans="1:13" x14ac:dyDescent="0.2">
      <c r="A8299" s="3">
        <v>42583</v>
      </c>
      <c r="B8299" t="s">
        <v>10239</v>
      </c>
      <c r="C8299" t="s">
        <v>3594</v>
      </c>
      <c r="D8299" t="s">
        <v>10240</v>
      </c>
      <c r="E8299" t="s">
        <v>3593</v>
      </c>
      <c r="F8299" s="4">
        <v>1.89</v>
      </c>
      <c r="G8299" s="4">
        <v>1.8</v>
      </c>
      <c r="H8299" s="4">
        <v>0.460543157586778</v>
      </c>
      <c r="I8299" s="4">
        <v>3.6</v>
      </c>
      <c r="J8299" s="4">
        <v>1.2</v>
      </c>
      <c r="K8299" s="4">
        <v>1.6</v>
      </c>
      <c r="L8299" s="4">
        <v>2.2000000000000002</v>
      </c>
      <c r="M8299" s="4">
        <v>35</v>
      </c>
    </row>
    <row r="8300" spans="1:13" x14ac:dyDescent="0.2">
      <c r="A8300" s="3">
        <v>42583</v>
      </c>
      <c r="B8300" t="s">
        <v>10263</v>
      </c>
      <c r="C8300" t="s">
        <v>3606</v>
      </c>
      <c r="D8300" t="s">
        <v>10264</v>
      </c>
      <c r="E8300" t="s">
        <v>3605</v>
      </c>
      <c r="F8300" s="4">
        <v>2.6834375000000001</v>
      </c>
      <c r="G8300" s="4">
        <v>2.65</v>
      </c>
      <c r="H8300" s="4">
        <v>0.32057015109675102</v>
      </c>
      <c r="I8300" s="4">
        <v>3.4</v>
      </c>
      <c r="J8300" s="4">
        <v>1.7</v>
      </c>
      <c r="K8300" s="4">
        <v>2.5</v>
      </c>
      <c r="L8300" s="4">
        <v>2.8325</v>
      </c>
      <c r="M8300" s="4">
        <v>32</v>
      </c>
    </row>
    <row r="8301" spans="1:13" x14ac:dyDescent="0.2">
      <c r="A8301" s="3">
        <v>42583</v>
      </c>
      <c r="B8301" t="s">
        <v>10241</v>
      </c>
      <c r="C8301" t="s">
        <v>3597</v>
      </c>
      <c r="D8301" t="s">
        <v>10242</v>
      </c>
      <c r="E8301" t="s">
        <v>3596</v>
      </c>
      <c r="F8301" s="4">
        <v>1.8534285714285701</v>
      </c>
      <c r="G8301" s="4">
        <v>1.8</v>
      </c>
      <c r="H8301" s="4">
        <v>0.57163307265054097</v>
      </c>
      <c r="I8301" s="4">
        <v>3.4</v>
      </c>
      <c r="J8301" s="4">
        <v>0.2</v>
      </c>
      <c r="K8301" s="4">
        <v>1.5</v>
      </c>
      <c r="L8301" s="4">
        <v>2.1850000000000001</v>
      </c>
      <c r="M8301" s="4">
        <v>35</v>
      </c>
    </row>
    <row r="8302" spans="1:13" x14ac:dyDescent="0.2">
      <c r="A8302" s="3">
        <v>42583</v>
      </c>
      <c r="B8302" t="s">
        <v>10265</v>
      </c>
      <c r="C8302" t="s">
        <v>3609</v>
      </c>
      <c r="D8302" t="s">
        <v>10266</v>
      </c>
      <c r="E8302" t="s">
        <v>3608</v>
      </c>
      <c r="F8302" s="4">
        <v>2.8112499999999998</v>
      </c>
      <c r="G8302" s="4">
        <v>2.8</v>
      </c>
      <c r="H8302" s="4">
        <v>0.42068109138058601</v>
      </c>
      <c r="I8302" s="4">
        <v>3.6</v>
      </c>
      <c r="J8302" s="4">
        <v>2</v>
      </c>
      <c r="K8302" s="4">
        <v>2.6</v>
      </c>
      <c r="L8302" s="4">
        <v>3.0449999999999999</v>
      </c>
      <c r="M8302" s="4">
        <v>32</v>
      </c>
    </row>
    <row r="8303" spans="1:13" x14ac:dyDescent="0.2">
      <c r="A8303" s="3">
        <v>42583</v>
      </c>
      <c r="B8303" t="s">
        <v>10267</v>
      </c>
      <c r="C8303" t="s">
        <v>3876</v>
      </c>
      <c r="D8303" t="s">
        <v>10268</v>
      </c>
      <c r="E8303" t="s">
        <v>3875</v>
      </c>
      <c r="F8303" s="4">
        <v>0.68944444444444397</v>
      </c>
      <c r="G8303" s="4">
        <v>0.77500000000000002</v>
      </c>
      <c r="H8303" s="4">
        <v>0.18841356958195499</v>
      </c>
      <c r="I8303" s="4">
        <v>0.9</v>
      </c>
      <c r="J8303" s="4">
        <v>0.26</v>
      </c>
      <c r="K8303" s="4">
        <v>0.56999999999999995</v>
      </c>
      <c r="L8303" s="4">
        <v>0.8</v>
      </c>
      <c r="M8303" s="4">
        <v>18</v>
      </c>
    </row>
    <row r="8304" spans="1:13" x14ac:dyDescent="0.2">
      <c r="A8304" s="3">
        <v>42583</v>
      </c>
      <c r="B8304" t="s">
        <v>10269</v>
      </c>
      <c r="C8304" t="s">
        <v>3879</v>
      </c>
      <c r="D8304" t="s">
        <v>10270</v>
      </c>
      <c r="E8304" t="s">
        <v>3878</v>
      </c>
      <c r="F8304" s="4">
        <v>0.68833333333333302</v>
      </c>
      <c r="G8304" s="4">
        <v>0.68500000000000005</v>
      </c>
      <c r="H8304" s="4">
        <v>0.31619521148288399</v>
      </c>
      <c r="I8304" s="4">
        <v>1.7</v>
      </c>
      <c r="J8304" s="4">
        <v>0.21</v>
      </c>
      <c r="K8304" s="4">
        <v>0.53249999999999997</v>
      </c>
      <c r="L8304" s="4">
        <v>0.78749999999999998</v>
      </c>
      <c r="M8304" s="4">
        <v>18</v>
      </c>
    </row>
    <row r="8305" spans="1:13" x14ac:dyDescent="0.2">
      <c r="A8305" s="3">
        <v>42583</v>
      </c>
      <c r="B8305" t="s">
        <v>10247</v>
      </c>
      <c r="C8305" t="s">
        <v>3870</v>
      </c>
      <c r="D8305" t="s">
        <v>10248</v>
      </c>
      <c r="E8305" t="s">
        <v>3869</v>
      </c>
      <c r="F8305" s="4">
        <v>0.626</v>
      </c>
      <c r="G8305" s="4">
        <v>0.5</v>
      </c>
      <c r="H8305" s="4">
        <v>0.452587880387538</v>
      </c>
      <c r="I8305" s="4">
        <v>1.8</v>
      </c>
      <c r="J8305" s="4">
        <v>-0.1</v>
      </c>
      <c r="K8305" s="4">
        <v>0.37</v>
      </c>
      <c r="L8305" s="4">
        <v>0.81499999999999995</v>
      </c>
      <c r="M8305" s="4">
        <v>20</v>
      </c>
    </row>
    <row r="8306" spans="1:13" x14ac:dyDescent="0.2">
      <c r="A8306" s="3">
        <v>42583</v>
      </c>
      <c r="B8306" t="s">
        <v>10271</v>
      </c>
      <c r="C8306" t="s">
        <v>3882</v>
      </c>
      <c r="D8306" t="s">
        <v>10272</v>
      </c>
      <c r="E8306" t="s">
        <v>3881</v>
      </c>
      <c r="F8306" s="4">
        <v>0.66138888888888903</v>
      </c>
      <c r="G8306" s="4">
        <v>0.68500000000000005</v>
      </c>
      <c r="H8306" s="4">
        <v>0.251207703818009</v>
      </c>
      <c r="I8306" s="4">
        <v>1.1000000000000001</v>
      </c>
      <c r="J8306" s="4">
        <v>0</v>
      </c>
      <c r="K8306" s="4">
        <v>0.6</v>
      </c>
      <c r="L8306" s="4">
        <v>0.8</v>
      </c>
      <c r="M8306" s="4">
        <v>18</v>
      </c>
    </row>
    <row r="8307" spans="1:13" x14ac:dyDescent="0.2">
      <c r="A8307" s="3">
        <v>42583</v>
      </c>
      <c r="B8307" t="s">
        <v>10249</v>
      </c>
      <c r="C8307" t="s">
        <v>3873</v>
      </c>
      <c r="D8307" t="s">
        <v>10250</v>
      </c>
      <c r="E8307" t="s">
        <v>3872</v>
      </c>
      <c r="F8307" s="4">
        <v>0.5615</v>
      </c>
      <c r="G8307" s="4">
        <v>0.6</v>
      </c>
      <c r="H8307" s="4">
        <v>0.19268941467116399</v>
      </c>
      <c r="I8307" s="4">
        <v>0.9</v>
      </c>
      <c r="J8307" s="4">
        <v>0.11</v>
      </c>
      <c r="K8307" s="4">
        <v>0.5</v>
      </c>
      <c r="L8307" s="4">
        <v>0.64</v>
      </c>
      <c r="M8307" s="4">
        <v>20</v>
      </c>
    </row>
    <row r="8308" spans="1:13" x14ac:dyDescent="0.2">
      <c r="A8308" s="3">
        <v>42583</v>
      </c>
      <c r="B8308" t="s">
        <v>10273</v>
      </c>
      <c r="C8308" t="s">
        <v>3885</v>
      </c>
      <c r="D8308" t="s">
        <v>10274</v>
      </c>
      <c r="E8308" t="s">
        <v>3884</v>
      </c>
      <c r="F8308" s="4">
        <v>0.68388888888888899</v>
      </c>
      <c r="G8308" s="4">
        <v>0.71</v>
      </c>
      <c r="H8308" s="4">
        <v>0.19826123256922701</v>
      </c>
      <c r="I8308" s="4">
        <v>1</v>
      </c>
      <c r="J8308" s="4">
        <v>0.25</v>
      </c>
      <c r="K8308" s="4">
        <v>0.6</v>
      </c>
      <c r="L8308" s="4">
        <v>0.8</v>
      </c>
      <c r="M8308" s="4">
        <v>18</v>
      </c>
    </row>
    <row r="8309" spans="1:13" x14ac:dyDescent="0.2">
      <c r="A8309" s="3">
        <v>42614</v>
      </c>
      <c r="B8309" t="s">
        <v>9646</v>
      </c>
      <c r="C8309" t="s">
        <v>3927</v>
      </c>
      <c r="D8309" t="s">
        <v>9647</v>
      </c>
      <c r="E8309" t="s">
        <v>3926</v>
      </c>
      <c r="F8309" s="4">
        <v>6.4109523809523798</v>
      </c>
      <c r="G8309" s="4">
        <v>6.38</v>
      </c>
      <c r="H8309" s="4">
        <v>0.30983713079462799</v>
      </c>
      <c r="I8309" s="4">
        <v>7.2</v>
      </c>
      <c r="J8309" s="4">
        <v>5.8</v>
      </c>
      <c r="K8309" s="4">
        <v>6.2</v>
      </c>
      <c r="L8309" s="4">
        <v>6.5</v>
      </c>
      <c r="M8309" s="4">
        <v>21</v>
      </c>
    </row>
    <row r="8310" spans="1:13" x14ac:dyDescent="0.2">
      <c r="A8310" s="3">
        <v>42614</v>
      </c>
      <c r="B8310" t="s">
        <v>9670</v>
      </c>
      <c r="C8310" t="s">
        <v>3930</v>
      </c>
      <c r="D8310" t="s">
        <v>9671</v>
      </c>
      <c r="E8310" t="s">
        <v>3929</v>
      </c>
      <c r="F8310" s="4">
        <v>6.8995238095238101</v>
      </c>
      <c r="G8310" s="4">
        <v>6.9</v>
      </c>
      <c r="H8310" s="4">
        <v>0.56659929571502499</v>
      </c>
      <c r="I8310" s="4">
        <v>8.1</v>
      </c>
      <c r="J8310" s="4">
        <v>5.9</v>
      </c>
      <c r="K8310" s="4">
        <v>6.5</v>
      </c>
      <c r="L8310" s="4">
        <v>7.32</v>
      </c>
      <c r="M8310" s="4">
        <v>21</v>
      </c>
    </row>
    <row r="8311" spans="1:13" x14ac:dyDescent="0.2">
      <c r="A8311" s="3">
        <v>42614</v>
      </c>
      <c r="B8311" t="s">
        <v>9704</v>
      </c>
      <c r="C8311" t="s">
        <v>3933</v>
      </c>
      <c r="D8311" t="s">
        <v>9705</v>
      </c>
      <c r="E8311" t="s">
        <v>3932</v>
      </c>
      <c r="F8311" s="4">
        <v>7.0994117647058799</v>
      </c>
      <c r="G8311" s="4">
        <v>7.2</v>
      </c>
      <c r="H8311" s="4">
        <v>0.68733607671425301</v>
      </c>
      <c r="I8311" s="4">
        <v>8.49</v>
      </c>
      <c r="J8311" s="4">
        <v>5.9</v>
      </c>
      <c r="K8311" s="4">
        <v>6.8</v>
      </c>
      <c r="L8311" s="4">
        <v>7.47</v>
      </c>
      <c r="M8311" s="4">
        <v>17</v>
      </c>
    </row>
    <row r="8312" spans="1:13" x14ac:dyDescent="0.2">
      <c r="A8312" s="3">
        <v>42614</v>
      </c>
      <c r="B8312" t="s">
        <v>9636</v>
      </c>
      <c r="C8312" t="s">
        <v>3918</v>
      </c>
      <c r="D8312" t="s">
        <v>9637</v>
      </c>
      <c r="E8312" t="s">
        <v>3917</v>
      </c>
      <c r="F8312" s="4">
        <v>4.6882142857142899</v>
      </c>
      <c r="G8312" s="4">
        <v>4.7249999999999996</v>
      </c>
      <c r="H8312" s="4">
        <v>0.25353871165342401</v>
      </c>
      <c r="I8312" s="4">
        <v>5.2</v>
      </c>
      <c r="J8312" s="4">
        <v>3.99</v>
      </c>
      <c r="K8312" s="4">
        <v>4.5149999999999997</v>
      </c>
      <c r="L8312" s="4">
        <v>4.8499999999999996</v>
      </c>
      <c r="M8312" s="4">
        <v>28</v>
      </c>
    </row>
    <row r="8313" spans="1:13" x14ac:dyDescent="0.2">
      <c r="A8313" s="3">
        <v>42614</v>
      </c>
      <c r="B8313" t="s">
        <v>9672</v>
      </c>
      <c r="C8313" t="s">
        <v>3921</v>
      </c>
      <c r="D8313" t="s">
        <v>9673</v>
      </c>
      <c r="E8313" t="s">
        <v>3920</v>
      </c>
      <c r="F8313" s="4">
        <v>5.2925000000000004</v>
      </c>
      <c r="G8313" s="4">
        <v>5.31</v>
      </c>
      <c r="H8313" s="4">
        <v>0.39883743091176399</v>
      </c>
      <c r="I8313" s="4">
        <v>6</v>
      </c>
      <c r="J8313" s="4">
        <v>4.4000000000000004</v>
      </c>
      <c r="K8313" s="4">
        <v>5.0999999999999996</v>
      </c>
      <c r="L8313" s="4">
        <v>5.4524999999999997</v>
      </c>
      <c r="M8313" s="4">
        <v>28</v>
      </c>
    </row>
    <row r="8314" spans="1:13" x14ac:dyDescent="0.2">
      <c r="A8314" s="3">
        <v>42614</v>
      </c>
      <c r="B8314" t="s">
        <v>9706</v>
      </c>
      <c r="C8314" t="s">
        <v>3924</v>
      </c>
      <c r="D8314" t="s">
        <v>9707</v>
      </c>
      <c r="E8314" t="s">
        <v>3923</v>
      </c>
      <c r="F8314" s="4">
        <v>5.7291304347826104</v>
      </c>
      <c r="G8314" s="4">
        <v>5.8</v>
      </c>
      <c r="H8314" s="4">
        <v>0.53130125886166002</v>
      </c>
      <c r="I8314" s="4">
        <v>6.5</v>
      </c>
      <c r="J8314" s="4">
        <v>4.7</v>
      </c>
      <c r="K8314" s="4">
        <v>5.4</v>
      </c>
      <c r="L8314" s="4">
        <v>6.15</v>
      </c>
      <c r="M8314" s="4">
        <v>23</v>
      </c>
    </row>
    <row r="8315" spans="1:13" x14ac:dyDescent="0.2">
      <c r="A8315" s="3">
        <v>42614</v>
      </c>
      <c r="B8315" t="s">
        <v>10227</v>
      </c>
      <c r="C8315" t="s">
        <v>3988</v>
      </c>
      <c r="D8315" t="s">
        <v>10228</v>
      </c>
      <c r="E8315" t="s">
        <v>3987</v>
      </c>
      <c r="F8315" s="4">
        <v>3.8182758620689699</v>
      </c>
      <c r="G8315" s="4">
        <v>3.9</v>
      </c>
      <c r="H8315" s="4">
        <v>0.29650426358675402</v>
      </c>
      <c r="I8315" s="4">
        <v>4.4000000000000004</v>
      </c>
      <c r="J8315" s="4">
        <v>3.3</v>
      </c>
      <c r="K8315" s="4">
        <v>3.66</v>
      </c>
      <c r="L8315" s="4">
        <v>4</v>
      </c>
      <c r="M8315" s="4">
        <v>29</v>
      </c>
    </row>
    <row r="8316" spans="1:13" x14ac:dyDescent="0.2">
      <c r="A8316" s="3">
        <v>42614</v>
      </c>
      <c r="B8316" t="s">
        <v>10251</v>
      </c>
      <c r="C8316" t="s">
        <v>3991</v>
      </c>
      <c r="D8316" t="s">
        <v>10252</v>
      </c>
      <c r="E8316" t="s">
        <v>3990</v>
      </c>
      <c r="F8316" s="4">
        <v>3.8135714285714299</v>
      </c>
      <c r="G8316" s="4">
        <v>3.86</v>
      </c>
      <c r="H8316" s="4">
        <v>0.34110077022741497</v>
      </c>
      <c r="I8316" s="4">
        <v>4.4000000000000004</v>
      </c>
      <c r="J8316" s="4">
        <v>3</v>
      </c>
      <c r="K8316" s="4">
        <v>3.5950000000000002</v>
      </c>
      <c r="L8316" s="4">
        <v>4.0149999999999997</v>
      </c>
      <c r="M8316" s="4">
        <v>28</v>
      </c>
    </row>
    <row r="8317" spans="1:13" x14ac:dyDescent="0.2">
      <c r="A8317" s="3">
        <v>42614</v>
      </c>
      <c r="B8317" t="s">
        <v>10229</v>
      </c>
      <c r="C8317" t="s">
        <v>3994</v>
      </c>
      <c r="D8317" t="s">
        <v>10230</v>
      </c>
      <c r="E8317" t="s">
        <v>3993</v>
      </c>
      <c r="F8317" s="4">
        <v>4.0292857142857104</v>
      </c>
      <c r="G8317" s="4">
        <v>4</v>
      </c>
      <c r="H8317" s="4">
        <v>0.18457014267247401</v>
      </c>
      <c r="I8317" s="4">
        <v>4.5</v>
      </c>
      <c r="J8317" s="4">
        <v>3.7</v>
      </c>
      <c r="K8317" s="4">
        <v>3.9</v>
      </c>
      <c r="L8317" s="4">
        <v>4.1074999999999999</v>
      </c>
      <c r="M8317" s="4">
        <v>28</v>
      </c>
    </row>
    <row r="8318" spans="1:13" x14ac:dyDescent="0.2">
      <c r="A8318" s="3">
        <v>42614</v>
      </c>
      <c r="B8318" t="s">
        <v>10253</v>
      </c>
      <c r="C8318" t="s">
        <v>3997</v>
      </c>
      <c r="D8318" t="s">
        <v>10254</v>
      </c>
      <c r="E8318" t="s">
        <v>3996</v>
      </c>
      <c r="F8318" s="4">
        <v>3.9989285714285701</v>
      </c>
      <c r="G8318" s="4">
        <v>4</v>
      </c>
      <c r="H8318" s="4">
        <v>0.27396051737315202</v>
      </c>
      <c r="I8318" s="4">
        <v>4.7</v>
      </c>
      <c r="J8318" s="4">
        <v>3.4</v>
      </c>
      <c r="K8318" s="4">
        <v>3.87</v>
      </c>
      <c r="L8318" s="4">
        <v>4.1500000000000004</v>
      </c>
      <c r="M8318" s="4">
        <v>28</v>
      </c>
    </row>
    <row r="8319" spans="1:13" x14ac:dyDescent="0.2">
      <c r="A8319" s="3">
        <v>42614</v>
      </c>
      <c r="B8319" t="s">
        <v>7864</v>
      </c>
      <c r="C8319" t="s">
        <v>3900</v>
      </c>
      <c r="D8319" t="s">
        <v>7865</v>
      </c>
      <c r="E8319" t="s">
        <v>3899</v>
      </c>
      <c r="F8319" s="4">
        <v>4.9265625000000002</v>
      </c>
      <c r="G8319" s="4">
        <v>5</v>
      </c>
      <c r="H8319" s="4">
        <v>0.26729963101720799</v>
      </c>
      <c r="I8319" s="4">
        <v>5.5</v>
      </c>
      <c r="J8319" s="4">
        <v>4.5</v>
      </c>
      <c r="K8319" s="4">
        <v>4.75</v>
      </c>
      <c r="L8319" s="4">
        <v>5.0625</v>
      </c>
      <c r="M8319" s="4">
        <v>32</v>
      </c>
    </row>
    <row r="8320" spans="1:13" x14ac:dyDescent="0.2">
      <c r="A8320" s="3">
        <v>42614</v>
      </c>
      <c r="B8320" t="s">
        <v>7968</v>
      </c>
      <c r="C8320" t="s">
        <v>3912</v>
      </c>
      <c r="D8320" t="s">
        <v>7969</v>
      </c>
      <c r="E8320" t="s">
        <v>3911</v>
      </c>
      <c r="F8320" s="4">
        <v>5.5176923076923101</v>
      </c>
      <c r="G8320" s="4">
        <v>5.5</v>
      </c>
      <c r="H8320" s="4">
        <v>0.47621262219565502</v>
      </c>
      <c r="I8320" s="4">
        <v>6.5</v>
      </c>
      <c r="J8320" s="4">
        <v>4.8</v>
      </c>
      <c r="K8320" s="4">
        <v>5.25</v>
      </c>
      <c r="L8320" s="4">
        <v>5.75</v>
      </c>
      <c r="M8320" s="4">
        <v>26</v>
      </c>
    </row>
    <row r="8321" spans="1:13" x14ac:dyDescent="0.2">
      <c r="A8321" s="3">
        <v>42614</v>
      </c>
      <c r="B8321" t="s">
        <v>7890</v>
      </c>
      <c r="C8321" t="s">
        <v>3903</v>
      </c>
      <c r="D8321" t="s">
        <v>7891</v>
      </c>
      <c r="E8321" t="s">
        <v>3902</v>
      </c>
      <c r="F8321" s="4">
        <v>5.125</v>
      </c>
      <c r="G8321" s="4">
        <v>5.25</v>
      </c>
      <c r="H8321" s="4">
        <v>0.32403703492039299</v>
      </c>
      <c r="I8321" s="4">
        <v>5.75</v>
      </c>
      <c r="J8321" s="4">
        <v>4.5</v>
      </c>
      <c r="K8321" s="4">
        <v>4.7874999999999996</v>
      </c>
      <c r="L8321" s="4">
        <v>5.25</v>
      </c>
      <c r="M8321" s="4">
        <v>32</v>
      </c>
    </row>
    <row r="8322" spans="1:13" x14ac:dyDescent="0.2">
      <c r="A8322" s="3">
        <v>42614</v>
      </c>
      <c r="B8322" t="s">
        <v>7994</v>
      </c>
      <c r="C8322" t="s">
        <v>3915</v>
      </c>
      <c r="D8322" t="s">
        <v>7995</v>
      </c>
      <c r="E8322" t="s">
        <v>3914</v>
      </c>
      <c r="F8322" s="4">
        <v>5.6319230769230799</v>
      </c>
      <c r="G8322" s="4">
        <v>5.5</v>
      </c>
      <c r="H8322" s="4">
        <v>0.505703622536119</v>
      </c>
      <c r="I8322" s="4">
        <v>6.5</v>
      </c>
      <c r="J8322" s="4">
        <v>4.8</v>
      </c>
      <c r="K8322" s="4">
        <v>5.25</v>
      </c>
      <c r="L8322" s="4">
        <v>5.9375</v>
      </c>
      <c r="M8322" s="4">
        <v>26</v>
      </c>
    </row>
    <row r="8323" spans="1:13" x14ac:dyDescent="0.2">
      <c r="A8323" s="3">
        <v>42614</v>
      </c>
      <c r="B8323" t="s">
        <v>7916</v>
      </c>
      <c r="C8323" t="s">
        <v>3906</v>
      </c>
      <c r="D8323" t="s">
        <v>7917</v>
      </c>
      <c r="E8323" t="s">
        <v>3905</v>
      </c>
      <c r="F8323" s="4">
        <v>5.2562499999999996</v>
      </c>
      <c r="G8323" s="4">
        <v>5.25</v>
      </c>
      <c r="H8323" s="4">
        <v>0.32744120378395197</v>
      </c>
      <c r="I8323" s="4">
        <v>6</v>
      </c>
      <c r="J8323" s="4">
        <v>4.75</v>
      </c>
      <c r="K8323" s="4">
        <v>5</v>
      </c>
      <c r="L8323" s="4">
        <v>5.5</v>
      </c>
      <c r="M8323" s="4">
        <v>32</v>
      </c>
    </row>
    <row r="8324" spans="1:13" x14ac:dyDescent="0.2">
      <c r="A8324" s="3">
        <v>42614</v>
      </c>
      <c r="B8324" t="s">
        <v>8020</v>
      </c>
      <c r="C8324" t="s">
        <v>4436</v>
      </c>
      <c r="D8324" t="s">
        <v>8021</v>
      </c>
      <c r="E8324" t="s">
        <v>4435</v>
      </c>
      <c r="F8324" s="4">
        <v>5.7011538461538498</v>
      </c>
      <c r="G8324" s="4">
        <v>5.625</v>
      </c>
      <c r="H8324" s="4">
        <v>0.53065489292440804</v>
      </c>
      <c r="I8324" s="4">
        <v>6.75</v>
      </c>
      <c r="J8324" s="4">
        <v>4.8</v>
      </c>
      <c r="K8324" s="4">
        <v>5.25</v>
      </c>
      <c r="L8324" s="4">
        <v>6</v>
      </c>
      <c r="M8324" s="4">
        <v>26</v>
      </c>
    </row>
    <row r="8325" spans="1:13" x14ac:dyDescent="0.2">
      <c r="A8325" s="3">
        <v>42614</v>
      </c>
      <c r="B8325" t="s">
        <v>7836</v>
      </c>
      <c r="C8325" t="s">
        <v>3897</v>
      </c>
      <c r="D8325" t="s">
        <v>7837</v>
      </c>
      <c r="E8325" t="s">
        <v>3896</v>
      </c>
      <c r="F8325" s="4">
        <v>4.7560606060606103</v>
      </c>
      <c r="G8325" s="4">
        <v>4.75</v>
      </c>
      <c r="H8325" s="4">
        <v>0.29175052906913701</v>
      </c>
      <c r="I8325" s="4">
        <v>5.25</v>
      </c>
      <c r="J8325" s="4">
        <v>4.25</v>
      </c>
      <c r="K8325" s="4">
        <v>4.5</v>
      </c>
      <c r="L8325" s="4">
        <v>5</v>
      </c>
      <c r="M8325" s="4">
        <v>33</v>
      </c>
    </row>
    <row r="8326" spans="1:13" x14ac:dyDescent="0.2">
      <c r="A8326" s="3">
        <v>42614</v>
      </c>
      <c r="B8326" t="s">
        <v>7942</v>
      </c>
      <c r="C8326" t="s">
        <v>3909</v>
      </c>
      <c r="D8326" t="s">
        <v>7943</v>
      </c>
      <c r="E8326" t="s">
        <v>3908</v>
      </c>
      <c r="F8326" s="4">
        <v>5.4034374999999999</v>
      </c>
      <c r="G8326" s="4">
        <v>5.5</v>
      </c>
      <c r="H8326" s="4">
        <v>0.40006942441886101</v>
      </c>
      <c r="I8326" s="4">
        <v>6.25</v>
      </c>
      <c r="J8326" s="4">
        <v>4.75</v>
      </c>
      <c r="K8326" s="4">
        <v>5.0750000000000002</v>
      </c>
      <c r="L8326" s="4">
        <v>5.5625</v>
      </c>
      <c r="M8326" s="4">
        <v>32</v>
      </c>
    </row>
    <row r="8327" spans="1:13" x14ac:dyDescent="0.2">
      <c r="A8327" s="3">
        <v>42614</v>
      </c>
      <c r="B8327" t="s">
        <v>8022</v>
      </c>
      <c r="C8327" t="s">
        <v>3081</v>
      </c>
      <c r="D8327" t="s">
        <v>8023</v>
      </c>
      <c r="E8327" t="s">
        <v>3080</v>
      </c>
      <c r="F8327" s="4">
        <v>3.5165142857142899</v>
      </c>
      <c r="G8327" s="4">
        <v>3.46</v>
      </c>
      <c r="H8327" s="4">
        <v>0.34170931673405902</v>
      </c>
      <c r="I8327" s="4">
        <v>4.42</v>
      </c>
      <c r="J8327" s="4">
        <v>2.8</v>
      </c>
      <c r="K8327" s="4">
        <v>3.3450000000000002</v>
      </c>
      <c r="L8327" s="4">
        <v>3.6749999999999998</v>
      </c>
      <c r="M8327" s="4">
        <v>35</v>
      </c>
    </row>
    <row r="8328" spans="1:13" x14ac:dyDescent="0.2">
      <c r="A8328" s="3">
        <v>42614</v>
      </c>
      <c r="B8328" t="s">
        <v>9638</v>
      </c>
      <c r="C8328" t="s">
        <v>3072</v>
      </c>
      <c r="D8328" t="s">
        <v>9639</v>
      </c>
      <c r="E8328" t="s">
        <v>3071</v>
      </c>
      <c r="F8328" s="4">
        <v>3.1770270270270302</v>
      </c>
      <c r="G8328" s="4">
        <v>3.2</v>
      </c>
      <c r="H8328" s="4">
        <v>0.17462443612992301</v>
      </c>
      <c r="I8328" s="4">
        <v>3.7</v>
      </c>
      <c r="J8328" s="4">
        <v>2.77</v>
      </c>
      <c r="K8328" s="4">
        <v>3.07</v>
      </c>
      <c r="L8328" s="4">
        <v>3.29</v>
      </c>
      <c r="M8328" s="4">
        <v>37</v>
      </c>
    </row>
    <row r="8329" spans="1:13" x14ac:dyDescent="0.2">
      <c r="A8329" s="3">
        <v>42614</v>
      </c>
      <c r="B8329" t="s">
        <v>9674</v>
      </c>
      <c r="C8329" t="s">
        <v>3075</v>
      </c>
      <c r="D8329" t="s">
        <v>9675</v>
      </c>
      <c r="E8329" t="s">
        <v>3074</v>
      </c>
      <c r="F8329" s="4">
        <v>3.4494594594594599</v>
      </c>
      <c r="G8329" s="4">
        <v>3.4</v>
      </c>
      <c r="H8329" s="4">
        <v>0.325541821395466</v>
      </c>
      <c r="I8329" s="4">
        <v>4.3499999999999996</v>
      </c>
      <c r="J8329" s="4">
        <v>2.9</v>
      </c>
      <c r="K8329" s="4">
        <v>3.28</v>
      </c>
      <c r="L8329" s="4">
        <v>3.6</v>
      </c>
      <c r="M8329" s="4">
        <v>37</v>
      </c>
    </row>
    <row r="8330" spans="1:13" x14ac:dyDescent="0.2">
      <c r="A8330" s="3">
        <v>42614</v>
      </c>
      <c r="B8330" t="s">
        <v>7530</v>
      </c>
      <c r="C8330" t="s">
        <v>3102</v>
      </c>
      <c r="D8330" t="s">
        <v>7531</v>
      </c>
      <c r="E8330" t="s">
        <v>3101</v>
      </c>
      <c r="F8330" s="4">
        <v>3.3721874999999999</v>
      </c>
      <c r="G8330" s="4">
        <v>3.34</v>
      </c>
      <c r="H8330" s="4">
        <v>0.25258322646273001</v>
      </c>
      <c r="I8330" s="4">
        <v>3.88</v>
      </c>
      <c r="J8330" s="4">
        <v>2.95</v>
      </c>
      <c r="K8330" s="4">
        <v>3.2</v>
      </c>
      <c r="L8330" s="4">
        <v>3.56</v>
      </c>
      <c r="M8330" s="4">
        <v>32</v>
      </c>
    </row>
    <row r="8331" spans="1:13" x14ac:dyDescent="0.2">
      <c r="A8331" s="3">
        <v>42614</v>
      </c>
      <c r="B8331" t="s">
        <v>9708</v>
      </c>
      <c r="C8331" t="s">
        <v>3078</v>
      </c>
      <c r="D8331" t="s">
        <v>9709</v>
      </c>
      <c r="E8331" t="s">
        <v>3077</v>
      </c>
      <c r="F8331" s="4">
        <v>3.4091428571428599</v>
      </c>
      <c r="G8331" s="4">
        <v>3.3</v>
      </c>
      <c r="H8331" s="4">
        <v>0.36159264884325198</v>
      </c>
      <c r="I8331" s="4">
        <v>4.4000000000000004</v>
      </c>
      <c r="J8331" s="4">
        <v>2.8</v>
      </c>
      <c r="K8331" s="4">
        <v>3.1949999999999998</v>
      </c>
      <c r="L8331" s="4">
        <v>3.6</v>
      </c>
      <c r="M8331" s="4">
        <v>35</v>
      </c>
    </row>
    <row r="8332" spans="1:13" x14ac:dyDescent="0.2">
      <c r="A8332" s="3">
        <v>42614</v>
      </c>
      <c r="B8332" t="s">
        <v>3100</v>
      </c>
      <c r="C8332" t="s">
        <v>3105</v>
      </c>
      <c r="D8332" t="s">
        <v>11</v>
      </c>
      <c r="E8332" t="s">
        <v>3104</v>
      </c>
      <c r="F8332" s="4">
        <v>3.3009677419354801</v>
      </c>
      <c r="G8332" s="4">
        <v>3.3</v>
      </c>
      <c r="H8332" s="4">
        <v>0.239142284546386</v>
      </c>
      <c r="I8332" s="4">
        <v>3.8</v>
      </c>
      <c r="J8332" s="4">
        <v>3</v>
      </c>
      <c r="K8332" s="4">
        <v>3.0249999999999999</v>
      </c>
      <c r="L8332" s="4">
        <v>3.45</v>
      </c>
      <c r="M8332" s="4">
        <v>31</v>
      </c>
    </row>
    <row r="8333" spans="1:13" x14ac:dyDescent="0.2">
      <c r="A8333" s="3">
        <v>42614</v>
      </c>
      <c r="B8333" t="s">
        <v>7954</v>
      </c>
      <c r="C8333" t="s">
        <v>3126</v>
      </c>
      <c r="D8333" t="s">
        <v>7955</v>
      </c>
      <c r="E8333" t="s">
        <v>3125</v>
      </c>
      <c r="F8333" s="4">
        <v>0.412514285714286</v>
      </c>
      <c r="G8333" s="4">
        <v>0.4</v>
      </c>
      <c r="H8333" s="4">
        <v>0.10873642482642901</v>
      </c>
      <c r="I8333" s="4">
        <v>0.62</v>
      </c>
      <c r="J8333" s="4">
        <v>0.09</v>
      </c>
      <c r="K8333" s="4">
        <v>0.34</v>
      </c>
      <c r="L8333" s="4">
        <v>0.495</v>
      </c>
      <c r="M8333" s="4">
        <v>35</v>
      </c>
    </row>
    <row r="8334" spans="1:13" x14ac:dyDescent="0.2">
      <c r="A8334" s="3">
        <v>42614</v>
      </c>
      <c r="B8334" t="s">
        <v>7962</v>
      </c>
      <c r="C8334" t="s">
        <v>3129</v>
      </c>
      <c r="D8334" t="s">
        <v>7963</v>
      </c>
      <c r="E8334" t="s">
        <v>3128</v>
      </c>
      <c r="F8334" s="4">
        <v>0.32371428571428601</v>
      </c>
      <c r="G8334" s="4">
        <v>0.31</v>
      </c>
      <c r="H8334" s="4">
        <v>7.0380717374514304E-2</v>
      </c>
      <c r="I8334" s="4">
        <v>0.48</v>
      </c>
      <c r="J8334" s="4">
        <v>0.14000000000000001</v>
      </c>
      <c r="K8334" s="4">
        <v>0.28499999999999998</v>
      </c>
      <c r="L8334" s="4">
        <v>0.35499999999999998</v>
      </c>
      <c r="M8334" s="4">
        <v>35</v>
      </c>
    </row>
    <row r="8335" spans="1:13" x14ac:dyDescent="0.2">
      <c r="A8335" s="3">
        <v>42614</v>
      </c>
      <c r="B8335" t="s">
        <v>7972</v>
      </c>
      <c r="C8335" t="s">
        <v>3132</v>
      </c>
      <c r="D8335" t="s">
        <v>7973</v>
      </c>
      <c r="E8335" t="s">
        <v>3131</v>
      </c>
      <c r="F8335" s="4">
        <v>0.29234285714285702</v>
      </c>
      <c r="G8335" s="4">
        <v>0.3</v>
      </c>
      <c r="H8335" s="4">
        <v>6.6006213102004496E-2</v>
      </c>
      <c r="I8335" s="4">
        <v>0.41</v>
      </c>
      <c r="J8335" s="4">
        <v>0.17199999999999999</v>
      </c>
      <c r="K8335" s="4">
        <v>0.255</v>
      </c>
      <c r="L8335" s="4">
        <v>0.35</v>
      </c>
      <c r="M8335" s="4">
        <v>35</v>
      </c>
    </row>
    <row r="8336" spans="1:13" x14ac:dyDescent="0.2">
      <c r="A8336" s="3">
        <v>42614</v>
      </c>
      <c r="B8336" t="s">
        <v>7980</v>
      </c>
      <c r="C8336" t="s">
        <v>3135</v>
      </c>
      <c r="D8336" t="s">
        <v>7981</v>
      </c>
      <c r="E8336" t="s">
        <v>3134</v>
      </c>
      <c r="F8336" s="4">
        <v>-0.123428571428571</v>
      </c>
      <c r="G8336" s="4">
        <v>-0.14000000000000001</v>
      </c>
      <c r="H8336" s="4">
        <v>0.12929544046241401</v>
      </c>
      <c r="I8336" s="4">
        <v>0.27</v>
      </c>
      <c r="J8336" s="4">
        <v>-0.32</v>
      </c>
      <c r="K8336" s="4">
        <v>-0.20499999999999999</v>
      </c>
      <c r="L8336" s="4">
        <v>-0.08</v>
      </c>
      <c r="M8336" s="4">
        <v>35</v>
      </c>
    </row>
    <row r="8337" spans="1:13" x14ac:dyDescent="0.2">
      <c r="A8337" s="3">
        <v>42614</v>
      </c>
      <c r="B8337" t="s">
        <v>7988</v>
      </c>
      <c r="C8337" t="s">
        <v>3138</v>
      </c>
      <c r="D8337" t="s">
        <v>7989</v>
      </c>
      <c r="E8337" t="s">
        <v>3137</v>
      </c>
      <c r="F8337" s="4">
        <v>-0.321171428571429</v>
      </c>
      <c r="G8337" s="4">
        <v>-0.34</v>
      </c>
      <c r="H8337" s="4">
        <v>0.14044393600175101</v>
      </c>
      <c r="I8337" s="4">
        <v>0.23899999999999999</v>
      </c>
      <c r="J8337" s="4">
        <v>-0.51</v>
      </c>
      <c r="K8337" s="4">
        <v>-0.39500000000000002</v>
      </c>
      <c r="L8337" s="4">
        <v>-0.26500000000000001</v>
      </c>
      <c r="M8337" s="4">
        <v>35</v>
      </c>
    </row>
    <row r="8338" spans="1:13" x14ac:dyDescent="0.2">
      <c r="A8338" s="3">
        <v>42614</v>
      </c>
      <c r="B8338" t="s">
        <v>7998</v>
      </c>
      <c r="C8338" t="s">
        <v>3141</v>
      </c>
      <c r="D8338" t="s">
        <v>7999</v>
      </c>
      <c r="E8338" t="s">
        <v>3140</v>
      </c>
      <c r="F8338" s="4">
        <v>0.157571428571429</v>
      </c>
      <c r="G8338" s="4">
        <v>0.14000000000000001</v>
      </c>
      <c r="H8338" s="4">
        <v>8.2215386320926301E-2</v>
      </c>
      <c r="I8338" s="4">
        <v>0.32</v>
      </c>
      <c r="J8338" s="4">
        <v>-0.13</v>
      </c>
      <c r="K8338" s="4">
        <v>0.115</v>
      </c>
      <c r="L8338" s="4">
        <v>0.2</v>
      </c>
      <c r="M8338" s="4">
        <v>35</v>
      </c>
    </row>
    <row r="8339" spans="1:13" x14ac:dyDescent="0.2">
      <c r="A8339" s="3">
        <v>42614</v>
      </c>
      <c r="B8339" t="s">
        <v>8006</v>
      </c>
      <c r="C8339" t="s">
        <v>3144</v>
      </c>
      <c r="D8339" t="s">
        <v>8007</v>
      </c>
      <c r="E8339" t="s">
        <v>3143</v>
      </c>
      <c r="F8339" s="4">
        <v>0.26362857142857099</v>
      </c>
      <c r="G8339" s="4">
        <v>0.27</v>
      </c>
      <c r="H8339" s="4">
        <v>6.34100037173045E-2</v>
      </c>
      <c r="I8339" s="4">
        <v>0.44</v>
      </c>
      <c r="J8339" s="4">
        <v>0.08</v>
      </c>
      <c r="K8339" s="4">
        <v>0.23499999999999999</v>
      </c>
      <c r="L8339" s="4">
        <v>0.3</v>
      </c>
      <c r="M8339" s="4">
        <v>35</v>
      </c>
    </row>
    <row r="8340" spans="1:13" x14ac:dyDescent="0.2">
      <c r="A8340" s="3">
        <v>42614</v>
      </c>
      <c r="B8340" t="s">
        <v>8014</v>
      </c>
      <c r="C8340" t="s">
        <v>3147</v>
      </c>
      <c r="D8340" t="s">
        <v>8015</v>
      </c>
      <c r="E8340" t="s">
        <v>3146</v>
      </c>
      <c r="F8340" s="4">
        <v>0.27925714285714298</v>
      </c>
      <c r="G8340" s="4">
        <v>0.28000000000000003</v>
      </c>
      <c r="H8340" s="4">
        <v>6.5010561520753699E-2</v>
      </c>
      <c r="I8340" s="4">
        <v>0.41</v>
      </c>
      <c r="J8340" s="4">
        <v>0.11</v>
      </c>
      <c r="K8340" s="4">
        <v>0.23699999999999999</v>
      </c>
      <c r="L8340" s="4">
        <v>0.315</v>
      </c>
      <c r="M8340" s="4">
        <v>35</v>
      </c>
    </row>
    <row r="8341" spans="1:13" x14ac:dyDescent="0.2">
      <c r="A8341" s="3">
        <v>42614</v>
      </c>
      <c r="B8341" t="s">
        <v>7920</v>
      </c>
      <c r="C8341" t="s">
        <v>3114</v>
      </c>
      <c r="D8341" t="s">
        <v>7921</v>
      </c>
      <c r="E8341" t="s">
        <v>3113</v>
      </c>
      <c r="F8341" s="4">
        <v>0.55270270270270305</v>
      </c>
      <c r="G8341" s="4">
        <v>0.56000000000000005</v>
      </c>
      <c r="H8341" s="4">
        <v>7.1361701860959706E-2</v>
      </c>
      <c r="I8341" s="4">
        <v>0.67</v>
      </c>
      <c r="J8341" s="4">
        <v>0.38</v>
      </c>
      <c r="K8341" s="4">
        <v>0.54</v>
      </c>
      <c r="L8341" s="4">
        <v>0.6</v>
      </c>
      <c r="M8341" s="4">
        <v>37</v>
      </c>
    </row>
    <row r="8342" spans="1:13" x14ac:dyDescent="0.2">
      <c r="A8342" s="3">
        <v>42614</v>
      </c>
      <c r="B8342" t="s">
        <v>8024</v>
      </c>
      <c r="C8342" t="s">
        <v>3150</v>
      </c>
      <c r="D8342" t="s">
        <v>8025</v>
      </c>
      <c r="E8342" t="s">
        <v>3149</v>
      </c>
      <c r="F8342" s="4">
        <v>0.45379999999999998</v>
      </c>
      <c r="G8342" s="4">
        <v>0.44</v>
      </c>
      <c r="H8342" s="4">
        <v>9.6430956708749405E-2</v>
      </c>
      <c r="I8342" s="4">
        <v>0.68</v>
      </c>
      <c r="J8342" s="4">
        <v>0.25</v>
      </c>
      <c r="K8342" s="4">
        <v>0.4</v>
      </c>
      <c r="L8342" s="4">
        <v>0.51</v>
      </c>
      <c r="M8342" s="4">
        <v>35</v>
      </c>
    </row>
    <row r="8343" spans="1:13" x14ac:dyDescent="0.2">
      <c r="A8343" s="3">
        <v>42614</v>
      </c>
      <c r="B8343" t="s">
        <v>7928</v>
      </c>
      <c r="C8343" t="s">
        <v>3117</v>
      </c>
      <c r="D8343" t="s">
        <v>7929</v>
      </c>
      <c r="E8343" t="s">
        <v>3116</v>
      </c>
      <c r="F8343" s="4">
        <v>0.53961111111111104</v>
      </c>
      <c r="G8343" s="4">
        <v>0.54500000000000004</v>
      </c>
      <c r="H8343" s="4">
        <v>8.2210627668126396E-2</v>
      </c>
      <c r="I8343" s="4">
        <v>0.75</v>
      </c>
      <c r="J8343" s="4">
        <v>0.31</v>
      </c>
      <c r="K8343" s="4">
        <v>0.51500000000000001</v>
      </c>
      <c r="L8343" s="4">
        <v>0.58250000000000002</v>
      </c>
      <c r="M8343" s="4">
        <v>36</v>
      </c>
    </row>
    <row r="8344" spans="1:13" x14ac:dyDescent="0.2">
      <c r="A8344" s="3">
        <v>42614</v>
      </c>
      <c r="B8344" t="s">
        <v>7936</v>
      </c>
      <c r="C8344" t="s">
        <v>3120</v>
      </c>
      <c r="D8344" t="s">
        <v>7937</v>
      </c>
      <c r="E8344" t="s">
        <v>3119</v>
      </c>
      <c r="F8344" s="4">
        <v>0.70205555555555599</v>
      </c>
      <c r="G8344" s="4">
        <v>0.69499999999999995</v>
      </c>
      <c r="H8344" s="4">
        <v>8.1766896705362399E-2</v>
      </c>
      <c r="I8344" s="4">
        <v>0.94</v>
      </c>
      <c r="J8344" s="4">
        <v>0.51</v>
      </c>
      <c r="K8344" s="4">
        <v>0.64</v>
      </c>
      <c r="L8344" s="4">
        <v>0.75</v>
      </c>
      <c r="M8344" s="4">
        <v>36</v>
      </c>
    </row>
    <row r="8345" spans="1:13" x14ac:dyDescent="0.2">
      <c r="A8345" s="3">
        <v>42614</v>
      </c>
      <c r="B8345" t="s">
        <v>7946</v>
      </c>
      <c r="C8345" t="s">
        <v>3123</v>
      </c>
      <c r="D8345" t="s">
        <v>7947</v>
      </c>
      <c r="E8345" t="s">
        <v>3122</v>
      </c>
      <c r="F8345" s="4">
        <v>0.48341666666666699</v>
      </c>
      <c r="G8345" s="4">
        <v>0.48</v>
      </c>
      <c r="H8345" s="4">
        <v>7.8875806538778806E-2</v>
      </c>
      <c r="I8345" s="4">
        <v>0.7</v>
      </c>
      <c r="J8345" s="4">
        <v>0.33</v>
      </c>
      <c r="K8345" s="4">
        <v>0.44</v>
      </c>
      <c r="L8345" s="4">
        <v>0.51249999999999996</v>
      </c>
      <c r="M8345" s="4">
        <v>36</v>
      </c>
    </row>
    <row r="8346" spans="1:13" x14ac:dyDescent="0.2">
      <c r="A8346" s="3">
        <v>42614</v>
      </c>
      <c r="B8346" t="s">
        <v>8026</v>
      </c>
      <c r="C8346" t="s">
        <v>3096</v>
      </c>
      <c r="D8346" t="s">
        <v>8027</v>
      </c>
      <c r="E8346" t="s">
        <v>3095</v>
      </c>
      <c r="F8346" s="4">
        <v>3.3303333333333298</v>
      </c>
      <c r="G8346" s="4">
        <v>3.35</v>
      </c>
      <c r="H8346" s="4">
        <v>0.32357361613313201</v>
      </c>
      <c r="I8346" s="4">
        <v>4.07</v>
      </c>
      <c r="J8346" s="4">
        <v>2.7</v>
      </c>
      <c r="K8346" s="4">
        <v>3.1175000000000002</v>
      </c>
      <c r="L8346" s="4">
        <v>3.5175000000000001</v>
      </c>
      <c r="M8346" s="4">
        <v>30</v>
      </c>
    </row>
    <row r="8347" spans="1:13" x14ac:dyDescent="0.2">
      <c r="A8347" s="3">
        <v>42614</v>
      </c>
      <c r="B8347" t="s">
        <v>9640</v>
      </c>
      <c r="C8347" t="s">
        <v>3087</v>
      </c>
      <c r="D8347" t="s">
        <v>9641</v>
      </c>
      <c r="E8347" t="s">
        <v>3086</v>
      </c>
      <c r="F8347" s="4">
        <v>3.2393749999999999</v>
      </c>
      <c r="G8347" s="4">
        <v>3.21</v>
      </c>
      <c r="H8347" s="4">
        <v>0.12773302551200899</v>
      </c>
      <c r="I8347" s="4">
        <v>3.53</v>
      </c>
      <c r="J8347" s="4">
        <v>3</v>
      </c>
      <c r="K8347" s="4">
        <v>3.1375000000000002</v>
      </c>
      <c r="L8347" s="4">
        <v>3.3149999999999999</v>
      </c>
      <c r="M8347" s="4">
        <v>32</v>
      </c>
    </row>
    <row r="8348" spans="1:13" x14ac:dyDescent="0.2">
      <c r="A8348" s="3">
        <v>42614</v>
      </c>
      <c r="B8348" t="s">
        <v>9676</v>
      </c>
      <c r="C8348" t="s">
        <v>3090</v>
      </c>
      <c r="D8348" t="s">
        <v>9677</v>
      </c>
      <c r="E8348" t="s">
        <v>3089</v>
      </c>
      <c r="F8348" s="4">
        <v>3.3725000000000001</v>
      </c>
      <c r="G8348" s="4">
        <v>3.3</v>
      </c>
      <c r="H8348" s="4">
        <v>0.37923522362606299</v>
      </c>
      <c r="I8348" s="4">
        <v>4.3</v>
      </c>
      <c r="J8348" s="4">
        <v>2.46</v>
      </c>
      <c r="K8348" s="4">
        <v>3.1949999999999998</v>
      </c>
      <c r="L8348" s="4">
        <v>3.585</v>
      </c>
      <c r="M8348" s="4">
        <v>32</v>
      </c>
    </row>
    <row r="8349" spans="1:13" x14ac:dyDescent="0.2">
      <c r="A8349" s="3">
        <v>42614</v>
      </c>
      <c r="B8349" t="s">
        <v>9885</v>
      </c>
      <c r="C8349" t="s">
        <v>3108</v>
      </c>
      <c r="D8349" t="s">
        <v>9886</v>
      </c>
      <c r="E8349" t="s">
        <v>3107</v>
      </c>
      <c r="F8349" s="4">
        <v>3.2450000000000001</v>
      </c>
      <c r="G8349" s="4">
        <v>3.2</v>
      </c>
      <c r="H8349" s="4">
        <v>0.30880738333142199</v>
      </c>
      <c r="I8349" s="4">
        <v>3.83</v>
      </c>
      <c r="J8349" s="4">
        <v>2.63</v>
      </c>
      <c r="K8349" s="4">
        <v>3.11</v>
      </c>
      <c r="L8349" s="4">
        <v>3.4375</v>
      </c>
      <c r="M8349" s="4">
        <v>26</v>
      </c>
    </row>
    <row r="8350" spans="1:13" x14ac:dyDescent="0.2">
      <c r="A8350" s="3">
        <v>42614</v>
      </c>
      <c r="B8350" t="s">
        <v>9710</v>
      </c>
      <c r="C8350" t="s">
        <v>3093</v>
      </c>
      <c r="D8350" t="s">
        <v>9711</v>
      </c>
      <c r="E8350" t="s">
        <v>3092</v>
      </c>
      <c r="F8350" s="4">
        <v>3.3825925925925899</v>
      </c>
      <c r="G8350" s="4">
        <v>3.2</v>
      </c>
      <c r="H8350" s="4">
        <v>0.52140042631206596</v>
      </c>
      <c r="I8350" s="4">
        <v>5.2</v>
      </c>
      <c r="J8350" s="4">
        <v>2.7</v>
      </c>
      <c r="K8350" s="4">
        <v>3.1</v>
      </c>
      <c r="L8350" s="4">
        <v>3.52</v>
      </c>
      <c r="M8350" s="4">
        <v>27</v>
      </c>
    </row>
    <row r="8351" spans="1:13" x14ac:dyDescent="0.2">
      <c r="A8351" s="3">
        <v>42614</v>
      </c>
      <c r="B8351" t="s">
        <v>3106</v>
      </c>
      <c r="C8351" t="s">
        <v>3111</v>
      </c>
      <c r="D8351" t="s">
        <v>13</v>
      </c>
      <c r="E8351" t="s">
        <v>3110</v>
      </c>
      <c r="F8351" s="4">
        <v>3.1523076923076898</v>
      </c>
      <c r="G8351" s="4">
        <v>3.1949999999999998</v>
      </c>
      <c r="H8351" s="4">
        <v>0.35483300514250599</v>
      </c>
      <c r="I8351" s="4">
        <v>3.8</v>
      </c>
      <c r="J8351" s="4">
        <v>2.41</v>
      </c>
      <c r="K8351" s="4">
        <v>3</v>
      </c>
      <c r="L8351" s="4">
        <v>3.3</v>
      </c>
      <c r="M8351" s="4">
        <v>26</v>
      </c>
    </row>
    <row r="8352" spans="1:13" x14ac:dyDescent="0.2">
      <c r="A8352" s="3">
        <v>42614</v>
      </c>
      <c r="B8352" t="s">
        <v>8028</v>
      </c>
      <c r="C8352" t="s">
        <v>3153</v>
      </c>
      <c r="D8352" t="s">
        <v>8029</v>
      </c>
      <c r="E8352" t="s">
        <v>3152</v>
      </c>
      <c r="F8352" s="4">
        <v>0.42943750000000003</v>
      </c>
      <c r="G8352" s="4">
        <v>0.44</v>
      </c>
      <c r="H8352" s="4">
        <v>4.98623508496948E-2</v>
      </c>
      <c r="I8352" s="4">
        <v>0.51</v>
      </c>
      <c r="J8352" s="4">
        <v>0.28000000000000003</v>
      </c>
      <c r="K8352" s="4">
        <v>0.40749999999999997</v>
      </c>
      <c r="L8352" s="4">
        <v>0.45400000000000001</v>
      </c>
      <c r="M8352" s="4">
        <v>32</v>
      </c>
    </row>
    <row r="8353" spans="1:13" x14ac:dyDescent="0.2">
      <c r="A8353" s="3">
        <v>42614</v>
      </c>
      <c r="B8353" t="s">
        <v>10231</v>
      </c>
      <c r="C8353" t="s">
        <v>4324</v>
      </c>
      <c r="D8353" t="s">
        <v>10232</v>
      </c>
      <c r="E8353" t="s">
        <v>4323</v>
      </c>
      <c r="F8353" s="4">
        <v>1.6918181818181799</v>
      </c>
      <c r="G8353" s="4">
        <v>1.6</v>
      </c>
      <c r="H8353" s="4">
        <v>0.29018802681897599</v>
      </c>
      <c r="I8353" s="4">
        <v>2.5</v>
      </c>
      <c r="J8353" s="4">
        <v>1</v>
      </c>
      <c r="K8353" s="4">
        <v>1.5</v>
      </c>
      <c r="L8353" s="4">
        <v>1.9</v>
      </c>
      <c r="M8353" s="4">
        <v>33</v>
      </c>
    </row>
    <row r="8354" spans="1:13" x14ac:dyDescent="0.2">
      <c r="A8354" s="3">
        <v>42614</v>
      </c>
      <c r="B8354" t="s">
        <v>10255</v>
      </c>
      <c r="C8354" t="s">
        <v>4327</v>
      </c>
      <c r="D8354" t="s">
        <v>10256</v>
      </c>
      <c r="E8354" t="s">
        <v>4326</v>
      </c>
      <c r="F8354" s="4">
        <v>2.1496875000000002</v>
      </c>
      <c r="G8354" s="4">
        <v>2.2000000000000002</v>
      </c>
      <c r="H8354" s="4">
        <v>0.28061550292859999</v>
      </c>
      <c r="I8354" s="4">
        <v>3.2</v>
      </c>
      <c r="J8354" s="4">
        <v>1.3</v>
      </c>
      <c r="K8354" s="4">
        <v>2.0674999999999999</v>
      </c>
      <c r="L8354" s="4">
        <v>2.2000000000000002</v>
      </c>
      <c r="M8354" s="4">
        <v>32</v>
      </c>
    </row>
    <row r="8355" spans="1:13" x14ac:dyDescent="0.2">
      <c r="A8355" s="3">
        <v>42614</v>
      </c>
      <c r="B8355" t="s">
        <v>9730</v>
      </c>
      <c r="C8355" t="s">
        <v>3939</v>
      </c>
      <c r="D8355" t="s">
        <v>9731</v>
      </c>
      <c r="E8355" t="s">
        <v>3947</v>
      </c>
      <c r="F8355" s="4">
        <v>19.218741935483902</v>
      </c>
      <c r="G8355" s="4">
        <v>19.21</v>
      </c>
      <c r="H8355" s="4">
        <v>0.53408900430183803</v>
      </c>
      <c r="I8355" s="4">
        <v>20.420000000000002</v>
      </c>
      <c r="J8355" s="4">
        <v>17.7</v>
      </c>
      <c r="K8355" s="4">
        <v>18.844999999999999</v>
      </c>
      <c r="L8355" s="4">
        <v>19.61</v>
      </c>
      <c r="M8355" s="4">
        <v>31</v>
      </c>
    </row>
    <row r="8356" spans="1:13" x14ac:dyDescent="0.2">
      <c r="A8356" s="3">
        <v>42614</v>
      </c>
      <c r="B8356" t="s">
        <v>9732</v>
      </c>
      <c r="C8356" t="s">
        <v>3942</v>
      </c>
      <c r="D8356" t="s">
        <v>9733</v>
      </c>
      <c r="E8356" t="s">
        <v>3949</v>
      </c>
      <c r="F8356" s="4">
        <v>19.020419354838701</v>
      </c>
      <c r="G8356" s="4">
        <v>19</v>
      </c>
      <c r="H8356" s="4">
        <v>0.60093603509822002</v>
      </c>
      <c r="I8356" s="4">
        <v>20.329999999999998</v>
      </c>
      <c r="J8356" s="4">
        <v>17.5</v>
      </c>
      <c r="K8356" s="4">
        <v>18.675000000000001</v>
      </c>
      <c r="L8356" s="4">
        <v>19.399999999999999</v>
      </c>
      <c r="M8356" s="4">
        <v>31</v>
      </c>
    </row>
    <row r="8357" spans="1:13" x14ac:dyDescent="0.2">
      <c r="A8357" s="3">
        <v>42614</v>
      </c>
      <c r="B8357" t="s">
        <v>9734</v>
      </c>
      <c r="C8357" t="s">
        <v>3952</v>
      </c>
      <c r="D8357" t="s">
        <v>9735</v>
      </c>
      <c r="E8357" t="s">
        <v>3951</v>
      </c>
      <c r="F8357" s="4">
        <v>18.840027027026998</v>
      </c>
      <c r="G8357" s="4">
        <v>18.899999999999999</v>
      </c>
      <c r="H8357" s="4">
        <v>0.68947888882701702</v>
      </c>
      <c r="I8357" s="4">
        <v>20.399999999999999</v>
      </c>
      <c r="J8357" s="4">
        <v>17.5</v>
      </c>
      <c r="K8357" s="4">
        <v>18.5</v>
      </c>
      <c r="L8357" s="4">
        <v>19.28</v>
      </c>
      <c r="M8357" s="4">
        <v>37</v>
      </c>
    </row>
    <row r="8358" spans="1:13" x14ac:dyDescent="0.2">
      <c r="A8358" s="3">
        <v>42614</v>
      </c>
      <c r="B8358" t="s">
        <v>9680</v>
      </c>
      <c r="C8358" t="s">
        <v>3936</v>
      </c>
      <c r="D8358" t="s">
        <v>9681</v>
      </c>
      <c r="E8358" t="s">
        <v>3935</v>
      </c>
      <c r="F8358" s="4">
        <v>18.840027027026998</v>
      </c>
      <c r="G8358" s="4">
        <v>18.899999999999999</v>
      </c>
      <c r="H8358" s="4">
        <v>0.68947888882701702</v>
      </c>
      <c r="I8358" s="4">
        <v>20.399999999999999</v>
      </c>
      <c r="J8358" s="4">
        <v>17.5</v>
      </c>
      <c r="K8358" s="4">
        <v>18.5</v>
      </c>
      <c r="L8358" s="4">
        <v>19.28</v>
      </c>
      <c r="M8358" s="4">
        <v>37</v>
      </c>
    </row>
    <row r="8359" spans="1:13" x14ac:dyDescent="0.2">
      <c r="A8359" s="3">
        <v>42614</v>
      </c>
      <c r="B8359" t="s">
        <v>9714</v>
      </c>
      <c r="C8359" t="s">
        <v>3939</v>
      </c>
      <c r="D8359" t="s">
        <v>9715</v>
      </c>
      <c r="E8359" t="s">
        <v>3938</v>
      </c>
      <c r="F8359" s="4">
        <v>18.6502972972973</v>
      </c>
      <c r="G8359" s="4">
        <v>18.600000000000001</v>
      </c>
      <c r="H8359" s="4">
        <v>0.80370734256474996</v>
      </c>
      <c r="I8359" s="4">
        <v>20.5</v>
      </c>
      <c r="J8359" s="4">
        <v>17.25</v>
      </c>
      <c r="K8359" s="4">
        <v>18.2</v>
      </c>
      <c r="L8359" s="4">
        <v>19.2</v>
      </c>
      <c r="M8359" s="4">
        <v>37</v>
      </c>
    </row>
    <row r="8360" spans="1:13" x14ac:dyDescent="0.2">
      <c r="A8360" s="3">
        <v>42614</v>
      </c>
      <c r="B8360" t="s">
        <v>9720</v>
      </c>
      <c r="C8360" t="s">
        <v>3942</v>
      </c>
      <c r="D8360" t="s">
        <v>9721</v>
      </c>
      <c r="E8360" t="s">
        <v>3941</v>
      </c>
      <c r="F8360" s="4">
        <v>18.496107142857099</v>
      </c>
      <c r="G8360" s="4">
        <v>18.489999999999998</v>
      </c>
      <c r="H8360" s="4">
        <v>1.16774674890437</v>
      </c>
      <c r="I8360" s="4">
        <v>21.3</v>
      </c>
      <c r="J8360" s="4">
        <v>16.63</v>
      </c>
      <c r="K8360" s="4">
        <v>17.647500000000001</v>
      </c>
      <c r="L8360" s="4">
        <v>19.22</v>
      </c>
      <c r="M8360" s="4">
        <v>28</v>
      </c>
    </row>
    <row r="8361" spans="1:13" x14ac:dyDescent="0.2">
      <c r="A8361" s="3">
        <v>42614</v>
      </c>
      <c r="B8361" t="s">
        <v>10201</v>
      </c>
      <c r="C8361" t="s">
        <v>3579</v>
      </c>
      <c r="D8361" t="s">
        <v>10202</v>
      </c>
      <c r="E8361" t="s">
        <v>3578</v>
      </c>
      <c r="F8361" s="4">
        <v>2.1265714285714301</v>
      </c>
      <c r="G8361" s="4">
        <v>2.1</v>
      </c>
      <c r="H8361" s="4">
        <v>0.220346556682914</v>
      </c>
      <c r="I8361" s="4">
        <v>2.6</v>
      </c>
      <c r="J8361" s="4">
        <v>1.7</v>
      </c>
      <c r="K8361" s="4">
        <v>2</v>
      </c>
      <c r="L8361" s="4">
        <v>2.2999999999999998</v>
      </c>
      <c r="M8361" s="4">
        <v>35</v>
      </c>
    </row>
    <row r="8362" spans="1:13" x14ac:dyDescent="0.2">
      <c r="A8362" s="3">
        <v>42614</v>
      </c>
      <c r="B8362" t="s">
        <v>10233</v>
      </c>
      <c r="C8362" t="s">
        <v>3582</v>
      </c>
      <c r="D8362" t="s">
        <v>10234</v>
      </c>
      <c r="E8362" t="s">
        <v>3581</v>
      </c>
      <c r="F8362" s="4">
        <v>2.3577142857142901</v>
      </c>
      <c r="G8362" s="4">
        <v>2.4</v>
      </c>
      <c r="H8362" s="4">
        <v>0.24826558021467199</v>
      </c>
      <c r="I8362" s="4">
        <v>3.1</v>
      </c>
      <c r="J8362" s="4">
        <v>1.7</v>
      </c>
      <c r="K8362" s="4">
        <v>2.2000000000000002</v>
      </c>
      <c r="L8362" s="4">
        <v>2.5</v>
      </c>
      <c r="M8362" s="4">
        <v>35</v>
      </c>
    </row>
    <row r="8363" spans="1:13" x14ac:dyDescent="0.2">
      <c r="A8363" s="3">
        <v>42614</v>
      </c>
      <c r="B8363" t="s">
        <v>10257</v>
      </c>
      <c r="C8363" t="s">
        <v>3585</v>
      </c>
      <c r="D8363" t="s">
        <v>10258</v>
      </c>
      <c r="E8363" t="s">
        <v>3584</v>
      </c>
      <c r="F8363" s="4">
        <v>2.95137931034483</v>
      </c>
      <c r="G8363" s="4">
        <v>3</v>
      </c>
      <c r="H8363" s="4">
        <v>0.34208106952603901</v>
      </c>
      <c r="I8363" s="4">
        <v>3.7</v>
      </c>
      <c r="J8363" s="4">
        <v>2</v>
      </c>
      <c r="K8363" s="4">
        <v>2.77</v>
      </c>
      <c r="L8363" s="4">
        <v>3.1</v>
      </c>
      <c r="M8363" s="4">
        <v>29</v>
      </c>
    </row>
    <row r="8364" spans="1:13" x14ac:dyDescent="0.2">
      <c r="A8364" s="3">
        <v>42614</v>
      </c>
      <c r="B8364" t="s">
        <v>10259</v>
      </c>
      <c r="C8364" t="s">
        <v>3600</v>
      </c>
      <c r="D8364" t="s">
        <v>10260</v>
      </c>
      <c r="E8364" t="s">
        <v>3599</v>
      </c>
      <c r="F8364" s="4">
        <v>2.0951515151515201</v>
      </c>
      <c r="G8364" s="4">
        <v>2.1</v>
      </c>
      <c r="H8364" s="4">
        <v>0.44853317332808001</v>
      </c>
      <c r="I8364" s="4">
        <v>3.1</v>
      </c>
      <c r="J8364" s="4">
        <v>0.9</v>
      </c>
      <c r="K8364" s="4">
        <v>1.8</v>
      </c>
      <c r="L8364" s="4">
        <v>2.3199999999999998</v>
      </c>
      <c r="M8364" s="4">
        <v>33</v>
      </c>
    </row>
    <row r="8365" spans="1:13" x14ac:dyDescent="0.2">
      <c r="A8365" s="3">
        <v>42614</v>
      </c>
      <c r="B8365" t="s">
        <v>10261</v>
      </c>
      <c r="C8365" t="s">
        <v>3603</v>
      </c>
      <c r="D8365" t="s">
        <v>10262</v>
      </c>
      <c r="E8365" t="s">
        <v>3602</v>
      </c>
      <c r="F8365" s="4">
        <v>2.23787878787879</v>
      </c>
      <c r="G8365" s="4">
        <v>2.33</v>
      </c>
      <c r="H8365" s="4">
        <v>0.42555667642334599</v>
      </c>
      <c r="I8365" s="4">
        <v>3.4</v>
      </c>
      <c r="J8365" s="4">
        <v>1.22</v>
      </c>
      <c r="K8365" s="4">
        <v>2</v>
      </c>
      <c r="L8365" s="4">
        <v>2.5</v>
      </c>
      <c r="M8365" s="4">
        <v>33</v>
      </c>
    </row>
    <row r="8366" spans="1:13" x14ac:dyDescent="0.2">
      <c r="A8366" s="3">
        <v>42614</v>
      </c>
      <c r="B8366" t="s">
        <v>10239</v>
      </c>
      <c r="C8366" t="s">
        <v>3594</v>
      </c>
      <c r="D8366" t="s">
        <v>10240</v>
      </c>
      <c r="E8366" t="s">
        <v>3593</v>
      </c>
      <c r="F8366" s="4">
        <v>1.7819444444444399</v>
      </c>
      <c r="G8366" s="4">
        <v>1.7</v>
      </c>
      <c r="H8366" s="4">
        <v>0.37908023609366098</v>
      </c>
      <c r="I8366" s="4">
        <v>2.8</v>
      </c>
      <c r="J8366" s="4">
        <v>1.1499999999999999</v>
      </c>
      <c r="K8366" s="4">
        <v>1.5</v>
      </c>
      <c r="L8366" s="4">
        <v>2.1</v>
      </c>
      <c r="M8366" s="4">
        <v>36</v>
      </c>
    </row>
    <row r="8367" spans="1:13" x14ac:dyDescent="0.2">
      <c r="A8367" s="3">
        <v>42614</v>
      </c>
      <c r="B8367" t="s">
        <v>10263</v>
      </c>
      <c r="C8367" t="s">
        <v>3606</v>
      </c>
      <c r="D8367" t="s">
        <v>10264</v>
      </c>
      <c r="E8367" t="s">
        <v>3605</v>
      </c>
      <c r="F8367" s="4">
        <v>2.5166666666666702</v>
      </c>
      <c r="G8367" s="4">
        <v>2.4</v>
      </c>
      <c r="H8367" s="4">
        <v>0.30794344718903599</v>
      </c>
      <c r="I8367" s="4">
        <v>3.3</v>
      </c>
      <c r="J8367" s="4">
        <v>1.8</v>
      </c>
      <c r="K8367" s="4">
        <v>2.4</v>
      </c>
      <c r="L8367" s="4">
        <v>2.6</v>
      </c>
      <c r="M8367" s="4">
        <v>33</v>
      </c>
    </row>
    <row r="8368" spans="1:13" x14ac:dyDescent="0.2">
      <c r="A8368" s="3">
        <v>42614</v>
      </c>
      <c r="B8368" t="s">
        <v>10241</v>
      </c>
      <c r="C8368" t="s">
        <v>3597</v>
      </c>
      <c r="D8368" t="s">
        <v>10242</v>
      </c>
      <c r="E8368" t="s">
        <v>3596</v>
      </c>
      <c r="F8368" s="4">
        <v>1.79388888888889</v>
      </c>
      <c r="G8368" s="4">
        <v>1.7549999999999999</v>
      </c>
      <c r="H8368" s="4">
        <v>0.53027905202437797</v>
      </c>
      <c r="I8368" s="4">
        <v>2.79</v>
      </c>
      <c r="J8368" s="4">
        <v>0.2</v>
      </c>
      <c r="K8368" s="4">
        <v>1.4750000000000001</v>
      </c>
      <c r="L8368" s="4">
        <v>2.2000000000000002</v>
      </c>
      <c r="M8368" s="4">
        <v>36</v>
      </c>
    </row>
    <row r="8369" spans="1:13" x14ac:dyDescent="0.2">
      <c r="A8369" s="3">
        <v>42614</v>
      </c>
      <c r="B8369" t="s">
        <v>10265</v>
      </c>
      <c r="C8369" t="s">
        <v>3609</v>
      </c>
      <c r="D8369" t="s">
        <v>10266</v>
      </c>
      <c r="E8369" t="s">
        <v>3608</v>
      </c>
      <c r="F8369" s="4">
        <v>2.6136363636363602</v>
      </c>
      <c r="G8369" s="4">
        <v>2.6</v>
      </c>
      <c r="H8369" s="4">
        <v>0.44928984368263197</v>
      </c>
      <c r="I8369" s="4">
        <v>3.6</v>
      </c>
      <c r="J8369" s="4">
        <v>1.6</v>
      </c>
      <c r="K8369" s="4">
        <v>2.4</v>
      </c>
      <c r="L8369" s="4">
        <v>2.8</v>
      </c>
      <c r="M8369" s="4">
        <v>33</v>
      </c>
    </row>
    <row r="8370" spans="1:13" x14ac:dyDescent="0.2">
      <c r="A8370" s="3">
        <v>42614</v>
      </c>
      <c r="B8370" t="s">
        <v>10267</v>
      </c>
      <c r="C8370" t="s">
        <v>3876</v>
      </c>
      <c r="D8370" t="s">
        <v>10268</v>
      </c>
      <c r="E8370" t="s">
        <v>3875</v>
      </c>
      <c r="F8370" s="4">
        <v>0.61470588235294099</v>
      </c>
      <c r="G8370" s="4">
        <v>0.62</v>
      </c>
      <c r="H8370" s="4">
        <v>0.171067152277213</v>
      </c>
      <c r="I8370" s="4">
        <v>0.8</v>
      </c>
      <c r="J8370" s="4">
        <v>0.1</v>
      </c>
      <c r="K8370" s="4">
        <v>0.56000000000000005</v>
      </c>
      <c r="L8370" s="4">
        <v>0.7</v>
      </c>
      <c r="M8370" s="4">
        <v>17</v>
      </c>
    </row>
    <row r="8371" spans="1:13" x14ac:dyDescent="0.2">
      <c r="A8371" s="3">
        <v>42614</v>
      </c>
      <c r="B8371" t="s">
        <v>10269</v>
      </c>
      <c r="C8371" t="s">
        <v>3879</v>
      </c>
      <c r="D8371" t="s">
        <v>10270</v>
      </c>
      <c r="E8371" t="s">
        <v>3878</v>
      </c>
      <c r="F8371" s="4">
        <v>0.65823529411764703</v>
      </c>
      <c r="G8371" s="4">
        <v>0.6</v>
      </c>
      <c r="H8371" s="4">
        <v>0.286405204520572</v>
      </c>
      <c r="I8371" s="4">
        <v>1.6</v>
      </c>
      <c r="J8371" s="4">
        <v>0.21</v>
      </c>
      <c r="K8371" s="4">
        <v>0.6</v>
      </c>
      <c r="L8371" s="4">
        <v>0.7</v>
      </c>
      <c r="M8371" s="4">
        <v>17</v>
      </c>
    </row>
    <row r="8372" spans="1:13" x14ac:dyDescent="0.2">
      <c r="A8372" s="3">
        <v>42614</v>
      </c>
      <c r="B8372" t="s">
        <v>10247</v>
      </c>
      <c r="C8372" t="s">
        <v>3870</v>
      </c>
      <c r="D8372" t="s">
        <v>10248</v>
      </c>
      <c r="E8372" t="s">
        <v>3869</v>
      </c>
      <c r="F8372" s="4">
        <v>0.61842105263157898</v>
      </c>
      <c r="G8372" s="4">
        <v>0.65</v>
      </c>
      <c r="H8372" s="4">
        <v>0.49788734957367298</v>
      </c>
      <c r="I8372" s="4">
        <v>1.7</v>
      </c>
      <c r="J8372" s="4">
        <v>-0.8</v>
      </c>
      <c r="K8372" s="4">
        <v>0.45</v>
      </c>
      <c r="L8372" s="4">
        <v>0.83</v>
      </c>
      <c r="M8372" s="4">
        <v>19</v>
      </c>
    </row>
    <row r="8373" spans="1:13" x14ac:dyDescent="0.2">
      <c r="A8373" s="3">
        <v>42614</v>
      </c>
      <c r="B8373" t="s">
        <v>10271</v>
      </c>
      <c r="C8373" t="s">
        <v>3882</v>
      </c>
      <c r="D8373" t="s">
        <v>10272</v>
      </c>
      <c r="E8373" t="s">
        <v>3881</v>
      </c>
      <c r="F8373" s="4">
        <v>0.66500000000000004</v>
      </c>
      <c r="G8373" s="4">
        <v>0.67</v>
      </c>
      <c r="H8373" s="4">
        <v>0.20291623887703</v>
      </c>
      <c r="I8373" s="4">
        <v>1.05</v>
      </c>
      <c r="J8373" s="4">
        <v>0.3</v>
      </c>
      <c r="K8373" s="4">
        <v>0.6</v>
      </c>
      <c r="L8373" s="4">
        <v>0.8</v>
      </c>
      <c r="M8373" s="4">
        <v>17</v>
      </c>
    </row>
    <row r="8374" spans="1:13" x14ac:dyDescent="0.2">
      <c r="A8374" s="3">
        <v>42614</v>
      </c>
      <c r="B8374" t="s">
        <v>10249</v>
      </c>
      <c r="C8374" t="s">
        <v>3873</v>
      </c>
      <c r="D8374" t="s">
        <v>10250</v>
      </c>
      <c r="E8374" t="s">
        <v>3872</v>
      </c>
      <c r="F8374" s="4">
        <v>0.56947368421052602</v>
      </c>
      <c r="G8374" s="4">
        <v>0.6</v>
      </c>
      <c r="H8374" s="4">
        <v>0.21360591138851201</v>
      </c>
      <c r="I8374" s="4">
        <v>1.1000000000000001</v>
      </c>
      <c r="J8374" s="4">
        <v>0.11</v>
      </c>
      <c r="K8374" s="4">
        <v>0.49</v>
      </c>
      <c r="L8374" s="4">
        <v>0.61</v>
      </c>
      <c r="M8374" s="4">
        <v>19</v>
      </c>
    </row>
    <row r="8375" spans="1:13" x14ac:dyDescent="0.2">
      <c r="A8375" s="3">
        <v>42614</v>
      </c>
      <c r="B8375" t="s">
        <v>10273</v>
      </c>
      <c r="C8375" t="s">
        <v>3885</v>
      </c>
      <c r="D8375" t="s">
        <v>10274</v>
      </c>
      <c r="E8375" t="s">
        <v>3884</v>
      </c>
      <c r="F8375" s="4">
        <v>0.70352941176470596</v>
      </c>
      <c r="G8375" s="4">
        <v>0.7</v>
      </c>
      <c r="H8375" s="4">
        <v>0.20158562623828699</v>
      </c>
      <c r="I8375" s="4">
        <v>1.3</v>
      </c>
      <c r="J8375" s="4">
        <v>0.4</v>
      </c>
      <c r="K8375" s="4">
        <v>0.6</v>
      </c>
      <c r="L8375" s="4">
        <v>0.8</v>
      </c>
      <c r="M8375" s="4">
        <v>17</v>
      </c>
    </row>
    <row r="8376" spans="1:13" x14ac:dyDescent="0.2">
      <c r="A8376" s="3">
        <v>42644</v>
      </c>
      <c r="B8376" t="s">
        <v>9646</v>
      </c>
      <c r="C8376" t="s">
        <v>3927</v>
      </c>
      <c r="D8376" t="s">
        <v>9647</v>
      </c>
      <c r="E8376" t="s">
        <v>3926</v>
      </c>
      <c r="F8376" s="4">
        <v>6.4142857142857101</v>
      </c>
      <c r="G8376" s="4">
        <v>6.32</v>
      </c>
      <c r="H8376" s="4">
        <v>0.33763251366791402</v>
      </c>
      <c r="I8376" s="4">
        <v>7.25</v>
      </c>
      <c r="J8376" s="4">
        <v>5.87</v>
      </c>
      <c r="K8376" s="4">
        <v>6.2</v>
      </c>
      <c r="L8376" s="4">
        <v>6.5</v>
      </c>
      <c r="M8376" s="4">
        <v>21</v>
      </c>
    </row>
    <row r="8377" spans="1:13" x14ac:dyDescent="0.2">
      <c r="A8377" s="3">
        <v>42644</v>
      </c>
      <c r="B8377" t="s">
        <v>9670</v>
      </c>
      <c r="C8377" t="s">
        <v>3930</v>
      </c>
      <c r="D8377" t="s">
        <v>9671</v>
      </c>
      <c r="E8377" t="s">
        <v>3929</v>
      </c>
      <c r="F8377" s="4">
        <v>6.9357142857142904</v>
      </c>
      <c r="G8377" s="4">
        <v>6.82</v>
      </c>
      <c r="H8377" s="4">
        <v>0.54802893562814203</v>
      </c>
      <c r="I8377" s="4">
        <v>8.1300000000000008</v>
      </c>
      <c r="J8377" s="4">
        <v>6.12</v>
      </c>
      <c r="K8377" s="4">
        <v>6.74</v>
      </c>
      <c r="L8377" s="4">
        <v>7.08</v>
      </c>
      <c r="M8377" s="4">
        <v>21</v>
      </c>
    </row>
    <row r="8378" spans="1:13" x14ac:dyDescent="0.2">
      <c r="A8378" s="3">
        <v>42644</v>
      </c>
      <c r="B8378" t="s">
        <v>9704</v>
      </c>
      <c r="C8378" t="s">
        <v>3933</v>
      </c>
      <c r="D8378" t="s">
        <v>9705</v>
      </c>
      <c r="E8378" t="s">
        <v>3932</v>
      </c>
      <c r="F8378" s="4">
        <v>7.2557894736842101</v>
      </c>
      <c r="G8378" s="4">
        <v>7.2</v>
      </c>
      <c r="H8378" s="4">
        <v>0.87458126990052698</v>
      </c>
      <c r="I8378" s="4">
        <v>9.68</v>
      </c>
      <c r="J8378" s="4">
        <v>5.9</v>
      </c>
      <c r="K8378" s="4">
        <v>6.7350000000000003</v>
      </c>
      <c r="L8378" s="4">
        <v>7.6150000000000002</v>
      </c>
      <c r="M8378" s="4">
        <v>19</v>
      </c>
    </row>
    <row r="8379" spans="1:13" x14ac:dyDescent="0.2">
      <c r="A8379" s="3">
        <v>42644</v>
      </c>
      <c r="B8379" t="s">
        <v>9636</v>
      </c>
      <c r="C8379" t="s">
        <v>3918</v>
      </c>
      <c r="D8379" t="s">
        <v>9637</v>
      </c>
      <c r="E8379" t="s">
        <v>3917</v>
      </c>
      <c r="F8379" s="4">
        <v>4.90551724137931</v>
      </c>
      <c r="G8379" s="4">
        <v>4.9000000000000004</v>
      </c>
      <c r="H8379" s="4">
        <v>0.20647701717307301</v>
      </c>
      <c r="I8379" s="4">
        <v>5.3</v>
      </c>
      <c r="J8379" s="4">
        <v>4.54</v>
      </c>
      <c r="K8379" s="4">
        <v>4.76</v>
      </c>
      <c r="L8379" s="4">
        <v>5</v>
      </c>
      <c r="M8379" s="4">
        <v>29</v>
      </c>
    </row>
    <row r="8380" spans="1:13" x14ac:dyDescent="0.2">
      <c r="A8380" s="3">
        <v>42644</v>
      </c>
      <c r="B8380" t="s">
        <v>9672</v>
      </c>
      <c r="C8380" t="s">
        <v>3921</v>
      </c>
      <c r="D8380" t="s">
        <v>9673</v>
      </c>
      <c r="E8380" t="s">
        <v>3920</v>
      </c>
      <c r="F8380" s="4">
        <v>5.5017241379310304</v>
      </c>
      <c r="G8380" s="4">
        <v>5.5</v>
      </c>
      <c r="H8380" s="4">
        <v>0.29319750736512601</v>
      </c>
      <c r="I8380" s="4">
        <v>6.1</v>
      </c>
      <c r="J8380" s="4">
        <v>4.95</v>
      </c>
      <c r="K8380" s="4">
        <v>5.28</v>
      </c>
      <c r="L8380" s="4">
        <v>5.75</v>
      </c>
      <c r="M8380" s="4">
        <v>29</v>
      </c>
    </row>
    <row r="8381" spans="1:13" x14ac:dyDescent="0.2">
      <c r="A8381" s="3">
        <v>42644</v>
      </c>
      <c r="B8381" t="s">
        <v>9706</v>
      </c>
      <c r="C8381" t="s">
        <v>3924</v>
      </c>
      <c r="D8381" t="s">
        <v>9707</v>
      </c>
      <c r="E8381" t="s">
        <v>3923</v>
      </c>
      <c r="F8381" s="4">
        <v>5.9543999999999997</v>
      </c>
      <c r="G8381" s="4">
        <v>5.9</v>
      </c>
      <c r="H8381" s="4">
        <v>0.55694912993318602</v>
      </c>
      <c r="I8381" s="4">
        <v>7.47</v>
      </c>
      <c r="J8381" s="4">
        <v>4.79</v>
      </c>
      <c r="K8381" s="4">
        <v>5.66</v>
      </c>
      <c r="L8381" s="4">
        <v>6.1</v>
      </c>
      <c r="M8381" s="4">
        <v>25</v>
      </c>
    </row>
    <row r="8382" spans="1:13" x14ac:dyDescent="0.2">
      <c r="A8382" s="3">
        <v>42644</v>
      </c>
      <c r="B8382" t="s">
        <v>10227</v>
      </c>
      <c r="C8382" t="s">
        <v>3988</v>
      </c>
      <c r="D8382" t="s">
        <v>10228</v>
      </c>
      <c r="E8382" t="s">
        <v>3987</v>
      </c>
      <c r="F8382" s="4">
        <v>3.8338461538461499</v>
      </c>
      <c r="G8382" s="4">
        <v>3.875</v>
      </c>
      <c r="H8382" s="4">
        <v>0.27213345142524398</v>
      </c>
      <c r="I8382" s="4">
        <v>4.4000000000000004</v>
      </c>
      <c r="J8382" s="4">
        <v>3.31</v>
      </c>
      <c r="K8382" s="4">
        <v>3.6324999999999998</v>
      </c>
      <c r="L8382" s="4">
        <v>4.0149999999999997</v>
      </c>
      <c r="M8382" s="4">
        <v>26</v>
      </c>
    </row>
    <row r="8383" spans="1:13" x14ac:dyDescent="0.2">
      <c r="A8383" s="3">
        <v>42644</v>
      </c>
      <c r="B8383" t="s">
        <v>10251</v>
      </c>
      <c r="C8383" t="s">
        <v>3991</v>
      </c>
      <c r="D8383" t="s">
        <v>10252</v>
      </c>
      <c r="E8383" t="s">
        <v>3990</v>
      </c>
      <c r="F8383" s="4">
        <v>3.8172000000000001</v>
      </c>
      <c r="G8383" s="4">
        <v>3.8</v>
      </c>
      <c r="H8383" s="4">
        <v>0.298140347263947</v>
      </c>
      <c r="I8383" s="4">
        <v>4.4000000000000004</v>
      </c>
      <c r="J8383" s="4">
        <v>3.3</v>
      </c>
      <c r="K8383" s="4">
        <v>3.63</v>
      </c>
      <c r="L8383" s="4">
        <v>4</v>
      </c>
      <c r="M8383" s="4">
        <v>25</v>
      </c>
    </row>
    <row r="8384" spans="1:13" x14ac:dyDescent="0.2">
      <c r="A8384" s="3">
        <v>42644</v>
      </c>
      <c r="B8384" t="s">
        <v>10229</v>
      </c>
      <c r="C8384" t="s">
        <v>3994</v>
      </c>
      <c r="D8384" t="s">
        <v>10230</v>
      </c>
      <c r="E8384" t="s">
        <v>3993</v>
      </c>
      <c r="F8384" s="4">
        <v>3.99730769230769</v>
      </c>
      <c r="G8384" s="4">
        <v>4</v>
      </c>
      <c r="H8384" s="4">
        <v>0.12606530664089</v>
      </c>
      <c r="I8384" s="4">
        <v>4.22</v>
      </c>
      <c r="J8384" s="4">
        <v>3.7</v>
      </c>
      <c r="K8384" s="4">
        <v>3.9</v>
      </c>
      <c r="L8384" s="4">
        <v>4.04</v>
      </c>
      <c r="M8384" s="4">
        <v>26</v>
      </c>
    </row>
    <row r="8385" spans="1:13" x14ac:dyDescent="0.2">
      <c r="A8385" s="3">
        <v>42644</v>
      </c>
      <c r="B8385" t="s">
        <v>10253</v>
      </c>
      <c r="C8385" t="s">
        <v>3997</v>
      </c>
      <c r="D8385" t="s">
        <v>10254</v>
      </c>
      <c r="E8385" t="s">
        <v>3996</v>
      </c>
      <c r="F8385" s="4">
        <v>3.9860000000000002</v>
      </c>
      <c r="G8385" s="4">
        <v>4</v>
      </c>
      <c r="H8385" s="4">
        <v>0.25743931323711999</v>
      </c>
      <c r="I8385" s="4">
        <v>4.7</v>
      </c>
      <c r="J8385" s="4">
        <v>3.4</v>
      </c>
      <c r="K8385" s="4">
        <v>3.84</v>
      </c>
      <c r="L8385" s="4">
        <v>4.0999999999999996</v>
      </c>
      <c r="M8385" s="4">
        <v>25</v>
      </c>
    </row>
    <row r="8386" spans="1:13" x14ac:dyDescent="0.2">
      <c r="A8386" s="3">
        <v>42644</v>
      </c>
      <c r="B8386" t="s">
        <v>7864</v>
      </c>
      <c r="C8386" t="s">
        <v>3897</v>
      </c>
      <c r="D8386" t="s">
        <v>7865</v>
      </c>
      <c r="E8386" t="s">
        <v>3896</v>
      </c>
      <c r="F8386" s="4">
        <v>5.1363333333333303</v>
      </c>
      <c r="G8386" s="4">
        <v>5</v>
      </c>
      <c r="H8386" s="4">
        <v>0.24930916042388901</v>
      </c>
      <c r="I8386" s="4">
        <v>5.99</v>
      </c>
      <c r="J8386" s="4">
        <v>4.75</v>
      </c>
      <c r="K8386" s="4">
        <v>5</v>
      </c>
      <c r="L8386" s="4">
        <v>5.25</v>
      </c>
      <c r="M8386" s="4">
        <v>30</v>
      </c>
    </row>
    <row r="8387" spans="1:13" x14ac:dyDescent="0.2">
      <c r="A8387" s="3">
        <v>42644</v>
      </c>
      <c r="B8387" t="s">
        <v>7968</v>
      </c>
      <c r="C8387" t="s">
        <v>3909</v>
      </c>
      <c r="D8387" t="s">
        <v>7969</v>
      </c>
      <c r="E8387" t="s">
        <v>3908</v>
      </c>
      <c r="F8387" s="4">
        <v>5.6333333333333302</v>
      </c>
      <c r="G8387" s="4">
        <v>5.5</v>
      </c>
      <c r="H8387" s="4">
        <v>0.35005175600767702</v>
      </c>
      <c r="I8387" s="4">
        <v>6.25</v>
      </c>
      <c r="J8387" s="4">
        <v>5</v>
      </c>
      <c r="K8387" s="4">
        <v>5.5</v>
      </c>
      <c r="L8387" s="4">
        <v>5.75</v>
      </c>
      <c r="M8387" s="4">
        <v>24</v>
      </c>
    </row>
    <row r="8388" spans="1:13" x14ac:dyDescent="0.2">
      <c r="A8388" s="3">
        <v>42644</v>
      </c>
      <c r="B8388" t="s">
        <v>7890</v>
      </c>
      <c r="C8388" t="s">
        <v>3900</v>
      </c>
      <c r="D8388" t="s">
        <v>7891</v>
      </c>
      <c r="E8388" t="s">
        <v>3899</v>
      </c>
      <c r="F8388" s="4">
        <v>5.3017241379310303</v>
      </c>
      <c r="G8388" s="4">
        <v>5.25</v>
      </c>
      <c r="H8388" s="4">
        <v>0.21567285022719701</v>
      </c>
      <c r="I8388" s="4">
        <v>5.75</v>
      </c>
      <c r="J8388" s="4">
        <v>5</v>
      </c>
      <c r="K8388" s="4">
        <v>5.25</v>
      </c>
      <c r="L8388" s="4">
        <v>5.5</v>
      </c>
      <c r="M8388" s="4">
        <v>29</v>
      </c>
    </row>
    <row r="8389" spans="1:13" x14ac:dyDescent="0.2">
      <c r="A8389" s="3">
        <v>42644</v>
      </c>
      <c r="B8389" t="s">
        <v>7994</v>
      </c>
      <c r="C8389" t="s">
        <v>3912</v>
      </c>
      <c r="D8389" t="s">
        <v>7995</v>
      </c>
      <c r="E8389" t="s">
        <v>3911</v>
      </c>
      <c r="F8389" s="4">
        <v>5.8</v>
      </c>
      <c r="G8389" s="4">
        <v>5.75</v>
      </c>
      <c r="H8389" s="4">
        <v>0.41910878529690099</v>
      </c>
      <c r="I8389" s="4">
        <v>6.75</v>
      </c>
      <c r="J8389" s="4">
        <v>5.25</v>
      </c>
      <c r="K8389" s="4">
        <v>5.5</v>
      </c>
      <c r="L8389" s="4">
        <v>6</v>
      </c>
      <c r="M8389" s="4">
        <v>24</v>
      </c>
    </row>
    <row r="8390" spans="1:13" x14ac:dyDescent="0.2">
      <c r="A8390" s="3">
        <v>42644</v>
      </c>
      <c r="B8390" t="s">
        <v>7916</v>
      </c>
      <c r="C8390" t="s">
        <v>3903</v>
      </c>
      <c r="D8390" t="s">
        <v>7917</v>
      </c>
      <c r="E8390" t="s">
        <v>3902</v>
      </c>
      <c r="F8390" s="4">
        <v>5.3862068965517196</v>
      </c>
      <c r="G8390" s="4">
        <v>5.25</v>
      </c>
      <c r="H8390" s="4">
        <v>0.21543003161622501</v>
      </c>
      <c r="I8390" s="4">
        <v>5.75</v>
      </c>
      <c r="J8390" s="4">
        <v>5</v>
      </c>
      <c r="K8390" s="4">
        <v>5.25</v>
      </c>
      <c r="L8390" s="4">
        <v>5.5</v>
      </c>
      <c r="M8390" s="4">
        <v>29</v>
      </c>
    </row>
    <row r="8391" spans="1:13" x14ac:dyDescent="0.2">
      <c r="A8391" s="3">
        <v>42644</v>
      </c>
      <c r="B8391" t="s">
        <v>8020</v>
      </c>
      <c r="C8391" t="s">
        <v>3915</v>
      </c>
      <c r="D8391" t="s">
        <v>8021</v>
      </c>
      <c r="E8391" t="s">
        <v>3914</v>
      </c>
      <c r="F8391" s="4">
        <v>5.9</v>
      </c>
      <c r="G8391" s="4">
        <v>5.75</v>
      </c>
      <c r="H8391" s="4">
        <v>0.46857786694561698</v>
      </c>
      <c r="I8391" s="4">
        <v>6.75</v>
      </c>
      <c r="J8391" s="4">
        <v>5.25</v>
      </c>
      <c r="K8391" s="4">
        <v>5.5</v>
      </c>
      <c r="L8391" s="4">
        <v>6.2125000000000004</v>
      </c>
      <c r="M8391" s="4">
        <v>24</v>
      </c>
    </row>
    <row r="8392" spans="1:13" x14ac:dyDescent="0.2">
      <c r="A8392" s="3">
        <v>42644</v>
      </c>
      <c r="B8392" t="s">
        <v>7836</v>
      </c>
      <c r="C8392" t="s">
        <v>3894</v>
      </c>
      <c r="D8392" t="s">
        <v>7837</v>
      </c>
      <c r="E8392" t="s">
        <v>3893</v>
      </c>
      <c r="F8392" s="4">
        <v>5.0196666666666703</v>
      </c>
      <c r="G8392" s="4">
        <v>5</v>
      </c>
      <c r="H8392" s="4">
        <v>0.145447782627527</v>
      </c>
      <c r="I8392" s="4">
        <v>5.3</v>
      </c>
      <c r="J8392" s="4">
        <v>4.75</v>
      </c>
      <c r="K8392" s="4">
        <v>5</v>
      </c>
      <c r="L8392" s="4">
        <v>5</v>
      </c>
      <c r="M8392" s="4">
        <v>30</v>
      </c>
    </row>
    <row r="8393" spans="1:13" x14ac:dyDescent="0.2">
      <c r="A8393" s="3">
        <v>42644</v>
      </c>
      <c r="B8393" t="s">
        <v>7942</v>
      </c>
      <c r="C8393" t="s">
        <v>3906</v>
      </c>
      <c r="D8393" t="s">
        <v>7943</v>
      </c>
      <c r="E8393" t="s">
        <v>3905</v>
      </c>
      <c r="F8393" s="4">
        <v>5.5534482758620696</v>
      </c>
      <c r="G8393" s="4">
        <v>5.5</v>
      </c>
      <c r="H8393" s="4">
        <v>0.26857129755787601</v>
      </c>
      <c r="I8393" s="4">
        <v>6</v>
      </c>
      <c r="J8393" s="4">
        <v>5</v>
      </c>
      <c r="K8393" s="4">
        <v>5.5</v>
      </c>
      <c r="L8393" s="4">
        <v>5.5</v>
      </c>
      <c r="M8393" s="4">
        <v>29</v>
      </c>
    </row>
    <row r="8394" spans="1:13" x14ac:dyDescent="0.2">
      <c r="A8394" s="3">
        <v>42644</v>
      </c>
      <c r="B8394" t="s">
        <v>8030</v>
      </c>
      <c r="C8394" t="s">
        <v>3081</v>
      </c>
      <c r="D8394" t="s">
        <v>8031</v>
      </c>
      <c r="E8394" t="s">
        <v>3080</v>
      </c>
      <c r="F8394" s="4">
        <v>3.5514999999999999</v>
      </c>
      <c r="G8394" s="4">
        <v>3.5449999999999999</v>
      </c>
      <c r="H8394" s="4">
        <v>0.352776197403602</v>
      </c>
      <c r="I8394" s="4">
        <v>4.4000000000000004</v>
      </c>
      <c r="J8394" s="4">
        <v>2.78</v>
      </c>
      <c r="K8394" s="4">
        <v>3.4024999999999999</v>
      </c>
      <c r="L8394" s="4">
        <v>3.7</v>
      </c>
      <c r="M8394" s="4">
        <v>34</v>
      </c>
    </row>
    <row r="8395" spans="1:13" x14ac:dyDescent="0.2">
      <c r="A8395" s="3">
        <v>42644</v>
      </c>
      <c r="B8395" t="s">
        <v>9638</v>
      </c>
      <c r="C8395" t="s">
        <v>3072</v>
      </c>
      <c r="D8395" t="s">
        <v>9639</v>
      </c>
      <c r="E8395" t="s">
        <v>3071</v>
      </c>
      <c r="F8395" s="4">
        <v>3.2702941176470599</v>
      </c>
      <c r="G8395" s="4">
        <v>3.25</v>
      </c>
      <c r="H8395" s="4">
        <v>0.12978969689037301</v>
      </c>
      <c r="I8395" s="4">
        <v>3.63</v>
      </c>
      <c r="J8395" s="4">
        <v>3</v>
      </c>
      <c r="K8395" s="4">
        <v>3.2</v>
      </c>
      <c r="L8395" s="4">
        <v>3.3374999999999999</v>
      </c>
      <c r="M8395" s="4">
        <v>34</v>
      </c>
    </row>
    <row r="8396" spans="1:13" x14ac:dyDescent="0.2">
      <c r="A8396" s="3">
        <v>42644</v>
      </c>
      <c r="B8396" t="s">
        <v>9674</v>
      </c>
      <c r="C8396" t="s">
        <v>3075</v>
      </c>
      <c r="D8396" t="s">
        <v>9675</v>
      </c>
      <c r="E8396" t="s">
        <v>3074</v>
      </c>
      <c r="F8396" s="4">
        <v>3.5705882352941201</v>
      </c>
      <c r="G8396" s="4">
        <v>3.5249999999999999</v>
      </c>
      <c r="H8396" s="4">
        <v>0.29940285191725402</v>
      </c>
      <c r="I8396" s="4">
        <v>4.3499999999999996</v>
      </c>
      <c r="J8396" s="4">
        <v>3</v>
      </c>
      <c r="K8396" s="4">
        <v>3.4125000000000001</v>
      </c>
      <c r="L8396" s="4">
        <v>3.6974999999999998</v>
      </c>
      <c r="M8396" s="4">
        <v>34</v>
      </c>
    </row>
    <row r="8397" spans="1:13" x14ac:dyDescent="0.2">
      <c r="A8397" s="3">
        <v>42644</v>
      </c>
      <c r="B8397" t="s">
        <v>7530</v>
      </c>
      <c r="C8397" t="s">
        <v>3102</v>
      </c>
      <c r="D8397" t="s">
        <v>7531</v>
      </c>
      <c r="E8397" t="s">
        <v>3101</v>
      </c>
      <c r="F8397" s="4">
        <v>3.4326666666666701</v>
      </c>
      <c r="G8397" s="4">
        <v>3.41</v>
      </c>
      <c r="H8397" s="4">
        <v>0.26297939257580699</v>
      </c>
      <c r="I8397" s="4">
        <v>4.0599999999999996</v>
      </c>
      <c r="J8397" s="4">
        <v>3</v>
      </c>
      <c r="K8397" s="4">
        <v>3.3</v>
      </c>
      <c r="L8397" s="4">
        <v>3.5575000000000001</v>
      </c>
      <c r="M8397" s="4">
        <v>30</v>
      </c>
    </row>
    <row r="8398" spans="1:13" x14ac:dyDescent="0.2">
      <c r="A8398" s="3">
        <v>42644</v>
      </c>
      <c r="B8398" t="s">
        <v>9708</v>
      </c>
      <c r="C8398" t="s">
        <v>3078</v>
      </c>
      <c r="D8398" t="s">
        <v>9709</v>
      </c>
      <c r="E8398" t="s">
        <v>3077</v>
      </c>
      <c r="F8398" s="4">
        <v>3.4364516129032299</v>
      </c>
      <c r="G8398" s="4">
        <v>3.4</v>
      </c>
      <c r="H8398" s="4">
        <v>0.286735050608243</v>
      </c>
      <c r="I8398" s="4">
        <v>4.2</v>
      </c>
      <c r="J8398" s="4">
        <v>2.78</v>
      </c>
      <c r="K8398" s="4">
        <v>3.3</v>
      </c>
      <c r="L8398" s="4">
        <v>3.6</v>
      </c>
      <c r="M8398" s="4">
        <v>31</v>
      </c>
    </row>
    <row r="8399" spans="1:13" x14ac:dyDescent="0.2">
      <c r="A8399" s="3">
        <v>42644</v>
      </c>
      <c r="B8399" t="s">
        <v>3100</v>
      </c>
      <c r="C8399" t="s">
        <v>3105</v>
      </c>
      <c r="D8399" t="s">
        <v>11</v>
      </c>
      <c r="E8399" t="s">
        <v>3104</v>
      </c>
      <c r="F8399" s="4">
        <v>3.35689655172414</v>
      </c>
      <c r="G8399" s="4">
        <v>3.4</v>
      </c>
      <c r="H8399" s="4">
        <v>0.25833399544382502</v>
      </c>
      <c r="I8399" s="4">
        <v>3.9</v>
      </c>
      <c r="J8399" s="4">
        <v>3</v>
      </c>
      <c r="K8399" s="4">
        <v>3.2</v>
      </c>
      <c r="L8399" s="4">
        <v>3.5</v>
      </c>
      <c r="M8399" s="4">
        <v>29</v>
      </c>
    </row>
    <row r="8400" spans="1:13" x14ac:dyDescent="0.2">
      <c r="A8400" s="3">
        <v>42644</v>
      </c>
      <c r="B8400" t="s">
        <v>7954</v>
      </c>
      <c r="C8400" t="s">
        <v>3123</v>
      </c>
      <c r="D8400" t="s">
        <v>7955</v>
      </c>
      <c r="E8400" t="s">
        <v>3122</v>
      </c>
      <c r="F8400" s="4">
        <v>0.44371875</v>
      </c>
      <c r="G8400" s="4">
        <v>0.42499999999999999</v>
      </c>
      <c r="H8400" s="4">
        <v>8.6881170006008202E-2</v>
      </c>
      <c r="I8400" s="4">
        <v>0.67</v>
      </c>
      <c r="J8400" s="4">
        <v>0.3</v>
      </c>
      <c r="K8400" s="4">
        <v>0.39</v>
      </c>
      <c r="L8400" s="4">
        <v>0.5</v>
      </c>
      <c r="M8400" s="4">
        <v>32</v>
      </c>
    </row>
    <row r="8401" spans="1:13" x14ac:dyDescent="0.2">
      <c r="A8401" s="3">
        <v>42644</v>
      </c>
      <c r="B8401" t="s">
        <v>7962</v>
      </c>
      <c r="C8401" t="s">
        <v>3126</v>
      </c>
      <c r="D8401" t="s">
        <v>7963</v>
      </c>
      <c r="E8401" t="s">
        <v>3125</v>
      </c>
      <c r="F8401" s="4">
        <v>0.34312500000000001</v>
      </c>
      <c r="G8401" s="4">
        <v>0.34</v>
      </c>
      <c r="H8401" s="4">
        <v>6.8882204265805297E-2</v>
      </c>
      <c r="I8401" s="4">
        <v>0.48</v>
      </c>
      <c r="J8401" s="4">
        <v>0.22</v>
      </c>
      <c r="K8401" s="4">
        <v>0.28999999999999998</v>
      </c>
      <c r="L8401" s="4">
        <v>0.4</v>
      </c>
      <c r="M8401" s="4">
        <v>32</v>
      </c>
    </row>
    <row r="8402" spans="1:13" x14ac:dyDescent="0.2">
      <c r="A8402" s="3">
        <v>42644</v>
      </c>
      <c r="B8402" t="s">
        <v>7972</v>
      </c>
      <c r="C8402" t="s">
        <v>3129</v>
      </c>
      <c r="D8402" t="s">
        <v>7973</v>
      </c>
      <c r="E8402" t="s">
        <v>3128</v>
      </c>
      <c r="F8402" s="4">
        <v>0.28559374999999998</v>
      </c>
      <c r="G8402" s="4">
        <v>0.29499999999999998</v>
      </c>
      <c r="H8402" s="4">
        <v>7.7790396361819794E-2</v>
      </c>
      <c r="I8402" s="4">
        <v>0.41</v>
      </c>
      <c r="J8402" s="4">
        <v>0.14000000000000001</v>
      </c>
      <c r="K8402" s="4">
        <v>0.20524999999999999</v>
      </c>
      <c r="L8402" s="4">
        <v>0.35</v>
      </c>
      <c r="M8402" s="4">
        <v>32</v>
      </c>
    </row>
    <row r="8403" spans="1:13" x14ac:dyDescent="0.2">
      <c r="A8403" s="3">
        <v>42644</v>
      </c>
      <c r="B8403" t="s">
        <v>7980</v>
      </c>
      <c r="C8403" t="s">
        <v>3132</v>
      </c>
      <c r="D8403" t="s">
        <v>7981</v>
      </c>
      <c r="E8403" t="s">
        <v>3131</v>
      </c>
      <c r="F8403" s="4">
        <v>-0.13312499999999999</v>
      </c>
      <c r="G8403" s="4">
        <v>-0.16</v>
      </c>
      <c r="H8403" s="4">
        <v>0.12426396202465299</v>
      </c>
      <c r="I8403" s="4">
        <v>0.27</v>
      </c>
      <c r="J8403" s="4">
        <v>-0.28999999999999998</v>
      </c>
      <c r="K8403" s="4">
        <v>-0.2225</v>
      </c>
      <c r="L8403" s="4">
        <v>-0.08</v>
      </c>
      <c r="M8403" s="4">
        <v>32</v>
      </c>
    </row>
    <row r="8404" spans="1:13" x14ac:dyDescent="0.2">
      <c r="A8404" s="3">
        <v>42644</v>
      </c>
      <c r="B8404" t="s">
        <v>7988</v>
      </c>
      <c r="C8404" t="s">
        <v>3135</v>
      </c>
      <c r="D8404" t="s">
        <v>7989</v>
      </c>
      <c r="E8404" t="s">
        <v>3134</v>
      </c>
      <c r="F8404" s="4">
        <v>-0.32690625000000001</v>
      </c>
      <c r="G8404" s="4">
        <v>-0.35499999999999998</v>
      </c>
      <c r="H8404" s="4">
        <v>0.14200803234324499</v>
      </c>
      <c r="I8404" s="4">
        <v>0.23899999999999999</v>
      </c>
      <c r="J8404" s="4">
        <v>-0.52</v>
      </c>
      <c r="K8404" s="4">
        <v>-0.41249999999999998</v>
      </c>
      <c r="L8404" s="4">
        <v>-0.28749999999999998</v>
      </c>
      <c r="M8404" s="4">
        <v>32</v>
      </c>
    </row>
    <row r="8405" spans="1:13" x14ac:dyDescent="0.2">
      <c r="A8405" s="3">
        <v>42644</v>
      </c>
      <c r="B8405" t="s">
        <v>7998</v>
      </c>
      <c r="C8405" t="s">
        <v>3138</v>
      </c>
      <c r="D8405" t="s">
        <v>7999</v>
      </c>
      <c r="E8405" t="s">
        <v>3137</v>
      </c>
      <c r="F8405" s="4">
        <v>0.16921875</v>
      </c>
      <c r="G8405" s="4">
        <v>0.15</v>
      </c>
      <c r="H8405" s="4">
        <v>6.9631627211092201E-2</v>
      </c>
      <c r="I8405" s="4">
        <v>0.33</v>
      </c>
      <c r="J8405" s="4">
        <v>0.02</v>
      </c>
      <c r="K8405" s="4">
        <v>0.12</v>
      </c>
      <c r="L8405" s="4">
        <v>0.20499999999999999</v>
      </c>
      <c r="M8405" s="4">
        <v>32</v>
      </c>
    </row>
    <row r="8406" spans="1:13" x14ac:dyDescent="0.2">
      <c r="A8406" s="3">
        <v>42644</v>
      </c>
      <c r="B8406" t="s">
        <v>8006</v>
      </c>
      <c r="C8406" t="s">
        <v>3141</v>
      </c>
      <c r="D8406" t="s">
        <v>8007</v>
      </c>
      <c r="E8406" t="s">
        <v>3140</v>
      </c>
      <c r="F8406" s="4">
        <v>0.27646874999999999</v>
      </c>
      <c r="G8406" s="4">
        <v>0.28000000000000003</v>
      </c>
      <c r="H8406" s="4">
        <v>5.4798742848188899E-2</v>
      </c>
      <c r="I8406" s="4">
        <v>0.44</v>
      </c>
      <c r="J8406" s="4">
        <v>0.16</v>
      </c>
      <c r="K8406" s="4">
        <v>0.25750000000000001</v>
      </c>
      <c r="L8406" s="4">
        <v>0.3</v>
      </c>
      <c r="M8406" s="4">
        <v>32</v>
      </c>
    </row>
    <row r="8407" spans="1:13" x14ac:dyDescent="0.2">
      <c r="A8407" s="3">
        <v>42644</v>
      </c>
      <c r="B8407" t="s">
        <v>8014</v>
      </c>
      <c r="C8407" t="s">
        <v>3144</v>
      </c>
      <c r="D8407" t="s">
        <v>8015</v>
      </c>
      <c r="E8407" t="s">
        <v>3143</v>
      </c>
      <c r="F8407" s="4">
        <v>0.28512500000000002</v>
      </c>
      <c r="G8407" s="4">
        <v>0.28000000000000003</v>
      </c>
      <c r="H8407" s="4">
        <v>5.8413293891252202E-2</v>
      </c>
      <c r="I8407" s="4">
        <v>0.4</v>
      </c>
      <c r="J8407" s="4">
        <v>0.15</v>
      </c>
      <c r="K8407" s="4">
        <v>0.246</v>
      </c>
      <c r="L8407" s="4">
        <v>0.32</v>
      </c>
      <c r="M8407" s="4">
        <v>32</v>
      </c>
    </row>
    <row r="8408" spans="1:13" x14ac:dyDescent="0.2">
      <c r="A8408" s="3">
        <v>42644</v>
      </c>
      <c r="B8408" t="s">
        <v>8024</v>
      </c>
      <c r="C8408" t="s">
        <v>3147</v>
      </c>
      <c r="D8408" t="s">
        <v>8025</v>
      </c>
      <c r="E8408" t="s">
        <v>3146</v>
      </c>
      <c r="F8408" s="4">
        <v>0.46918749999999998</v>
      </c>
      <c r="G8408" s="4">
        <v>0.46</v>
      </c>
      <c r="H8408" s="4">
        <v>9.3424952631476099E-2</v>
      </c>
      <c r="I8408" s="4">
        <v>0.66</v>
      </c>
      <c r="J8408" s="4">
        <v>0.25</v>
      </c>
      <c r="K8408" s="4">
        <v>0.41</v>
      </c>
      <c r="L8408" s="4">
        <v>0.53</v>
      </c>
      <c r="M8408" s="4">
        <v>32</v>
      </c>
    </row>
    <row r="8409" spans="1:13" x14ac:dyDescent="0.2">
      <c r="A8409" s="3">
        <v>42644</v>
      </c>
      <c r="B8409" t="s">
        <v>7928</v>
      </c>
      <c r="C8409" t="s">
        <v>3114</v>
      </c>
      <c r="D8409" t="s">
        <v>7929</v>
      </c>
      <c r="E8409" t="s">
        <v>3113</v>
      </c>
      <c r="F8409" s="4">
        <v>0.60558823529411798</v>
      </c>
      <c r="G8409" s="4">
        <v>0.62</v>
      </c>
      <c r="H8409" s="4">
        <v>5.3154501874429397E-2</v>
      </c>
      <c r="I8409" s="4">
        <v>0.7</v>
      </c>
      <c r="J8409" s="4">
        <v>0.43</v>
      </c>
      <c r="K8409" s="4">
        <v>0.57999999999999996</v>
      </c>
      <c r="L8409" s="4">
        <v>0.64</v>
      </c>
      <c r="M8409" s="4">
        <v>34</v>
      </c>
    </row>
    <row r="8410" spans="1:13" x14ac:dyDescent="0.2">
      <c r="A8410" s="3">
        <v>42644</v>
      </c>
      <c r="B8410" t="s">
        <v>8032</v>
      </c>
      <c r="C8410" t="s">
        <v>3150</v>
      </c>
      <c r="D8410" t="s">
        <v>8033</v>
      </c>
      <c r="E8410" t="s">
        <v>3149</v>
      </c>
      <c r="F8410" s="4">
        <v>0.52296874999999998</v>
      </c>
      <c r="G8410" s="4">
        <v>0.53</v>
      </c>
      <c r="H8410" s="4">
        <v>8.7886100914029402E-2</v>
      </c>
      <c r="I8410" s="4">
        <v>0.7</v>
      </c>
      <c r="J8410" s="4">
        <v>0.28000000000000003</v>
      </c>
      <c r="K8410" s="4">
        <v>0.48749999999999999</v>
      </c>
      <c r="L8410" s="4">
        <v>0.57999999999999996</v>
      </c>
      <c r="M8410" s="4">
        <v>32</v>
      </c>
    </row>
    <row r="8411" spans="1:13" x14ac:dyDescent="0.2">
      <c r="A8411" s="3">
        <v>42644</v>
      </c>
      <c r="B8411" t="s">
        <v>7936</v>
      </c>
      <c r="C8411" t="s">
        <v>3117</v>
      </c>
      <c r="D8411" t="s">
        <v>7937</v>
      </c>
      <c r="E8411" t="s">
        <v>3116</v>
      </c>
      <c r="F8411" s="4">
        <v>0.69403124999999999</v>
      </c>
      <c r="G8411" s="4">
        <v>0.69499999999999995</v>
      </c>
      <c r="H8411" s="4">
        <v>8.7274311475647806E-2</v>
      </c>
      <c r="I8411" s="4">
        <v>0.94</v>
      </c>
      <c r="J8411" s="4">
        <v>0.51900000000000002</v>
      </c>
      <c r="K8411" s="4">
        <v>0.65749999999999997</v>
      </c>
      <c r="L8411" s="4">
        <v>0.72750000000000004</v>
      </c>
      <c r="M8411" s="4">
        <v>32</v>
      </c>
    </row>
    <row r="8412" spans="1:13" x14ac:dyDescent="0.2">
      <c r="A8412" s="3">
        <v>42644</v>
      </c>
      <c r="B8412" t="s">
        <v>7946</v>
      </c>
      <c r="C8412" t="s">
        <v>3120</v>
      </c>
      <c r="D8412" t="s">
        <v>7947</v>
      </c>
      <c r="E8412" t="s">
        <v>3119</v>
      </c>
      <c r="F8412" s="4">
        <v>0.46771875000000002</v>
      </c>
      <c r="G8412" s="4">
        <v>0.47</v>
      </c>
      <c r="H8412" s="4">
        <v>7.9360847735050102E-2</v>
      </c>
      <c r="I8412" s="4">
        <v>0.63</v>
      </c>
      <c r="J8412" s="4">
        <v>0.3</v>
      </c>
      <c r="K8412" s="4">
        <v>0.41525000000000001</v>
      </c>
      <c r="L8412" s="4">
        <v>0.52</v>
      </c>
      <c r="M8412" s="4">
        <v>32</v>
      </c>
    </row>
    <row r="8413" spans="1:13" x14ac:dyDescent="0.2">
      <c r="A8413" s="3">
        <v>42644</v>
      </c>
      <c r="B8413" t="s">
        <v>8034</v>
      </c>
      <c r="C8413" t="s">
        <v>3096</v>
      </c>
      <c r="D8413" t="s">
        <v>8035</v>
      </c>
      <c r="E8413" t="s">
        <v>3095</v>
      </c>
      <c r="F8413" s="4">
        <v>3.4369999999999998</v>
      </c>
      <c r="G8413" s="4">
        <v>3.4049999999999998</v>
      </c>
      <c r="H8413" s="4">
        <v>0.33039318269663798</v>
      </c>
      <c r="I8413" s="4">
        <v>4.22</v>
      </c>
      <c r="J8413" s="4">
        <v>2.64</v>
      </c>
      <c r="K8413" s="4">
        <v>3.3325</v>
      </c>
      <c r="L8413" s="4">
        <v>3.6625000000000001</v>
      </c>
      <c r="M8413" s="4">
        <v>30</v>
      </c>
    </row>
    <row r="8414" spans="1:13" x14ac:dyDescent="0.2">
      <c r="A8414" s="3">
        <v>42644</v>
      </c>
      <c r="B8414" t="s">
        <v>9640</v>
      </c>
      <c r="C8414" t="s">
        <v>3087</v>
      </c>
      <c r="D8414" t="s">
        <v>9641</v>
      </c>
      <c r="E8414" t="s">
        <v>3086</v>
      </c>
      <c r="F8414" s="4">
        <v>3.3238709677419398</v>
      </c>
      <c r="G8414" s="4">
        <v>3.31</v>
      </c>
      <c r="H8414" s="4">
        <v>0.14529687813473099</v>
      </c>
      <c r="I8414" s="4">
        <v>3.61</v>
      </c>
      <c r="J8414" s="4">
        <v>3</v>
      </c>
      <c r="K8414" s="4">
        <v>3.21</v>
      </c>
      <c r="L8414" s="4">
        <v>3.4</v>
      </c>
      <c r="M8414" s="4">
        <v>31</v>
      </c>
    </row>
    <row r="8415" spans="1:13" x14ac:dyDescent="0.2">
      <c r="A8415" s="3">
        <v>42644</v>
      </c>
      <c r="B8415" t="s">
        <v>9676</v>
      </c>
      <c r="C8415" t="s">
        <v>3090</v>
      </c>
      <c r="D8415" t="s">
        <v>9677</v>
      </c>
      <c r="E8415" t="s">
        <v>3089</v>
      </c>
      <c r="F8415" s="4">
        <v>3.4680645161290302</v>
      </c>
      <c r="G8415" s="4">
        <v>3.44</v>
      </c>
      <c r="H8415" s="4">
        <v>0.350023040716262</v>
      </c>
      <c r="I8415" s="4">
        <v>4.62</v>
      </c>
      <c r="J8415" s="4">
        <v>2.46</v>
      </c>
      <c r="K8415" s="4">
        <v>3.3149999999999999</v>
      </c>
      <c r="L8415" s="4">
        <v>3.625</v>
      </c>
      <c r="M8415" s="4">
        <v>31</v>
      </c>
    </row>
    <row r="8416" spans="1:13" x14ac:dyDescent="0.2">
      <c r="A8416" s="3">
        <v>42644</v>
      </c>
      <c r="B8416" t="s">
        <v>9885</v>
      </c>
      <c r="C8416" t="s">
        <v>3108</v>
      </c>
      <c r="D8416" t="s">
        <v>9886</v>
      </c>
      <c r="E8416" t="s">
        <v>3107</v>
      </c>
      <c r="F8416" s="4">
        <v>3.3035999999999999</v>
      </c>
      <c r="G8416" s="4">
        <v>3.3</v>
      </c>
      <c r="H8416" s="4">
        <v>0.31024022949965702</v>
      </c>
      <c r="I8416" s="4">
        <v>3.92</v>
      </c>
      <c r="J8416" s="4">
        <v>2.63</v>
      </c>
      <c r="K8416" s="4">
        <v>3.16</v>
      </c>
      <c r="L8416" s="4">
        <v>3.5</v>
      </c>
      <c r="M8416" s="4">
        <v>25</v>
      </c>
    </row>
    <row r="8417" spans="1:13" x14ac:dyDescent="0.2">
      <c r="A8417" s="3">
        <v>42644</v>
      </c>
      <c r="B8417" t="s">
        <v>9710</v>
      </c>
      <c r="C8417" t="s">
        <v>3093</v>
      </c>
      <c r="D8417" t="s">
        <v>9711</v>
      </c>
      <c r="E8417" t="s">
        <v>3092</v>
      </c>
      <c r="F8417" s="4">
        <v>3.3464</v>
      </c>
      <c r="G8417" s="4">
        <v>3.35</v>
      </c>
      <c r="H8417" s="4">
        <v>0.29369598794217999</v>
      </c>
      <c r="I8417" s="4">
        <v>4.12</v>
      </c>
      <c r="J8417" s="4">
        <v>2.71</v>
      </c>
      <c r="K8417" s="4">
        <v>3.2</v>
      </c>
      <c r="L8417" s="4">
        <v>3.5</v>
      </c>
      <c r="M8417" s="4">
        <v>25</v>
      </c>
    </row>
    <row r="8418" spans="1:13" x14ac:dyDescent="0.2">
      <c r="A8418" s="3">
        <v>42644</v>
      </c>
      <c r="B8418" t="s">
        <v>3106</v>
      </c>
      <c r="C8418" t="s">
        <v>3111</v>
      </c>
      <c r="D8418" t="s">
        <v>13</v>
      </c>
      <c r="E8418" t="s">
        <v>3110</v>
      </c>
      <c r="F8418" s="4">
        <v>3.1625000000000001</v>
      </c>
      <c r="G8418" s="4">
        <v>3.2</v>
      </c>
      <c r="H8418" s="4">
        <v>0.36468270902370697</v>
      </c>
      <c r="I8418" s="4">
        <v>3.7</v>
      </c>
      <c r="J8418" s="4">
        <v>2.41</v>
      </c>
      <c r="K8418" s="4">
        <v>3</v>
      </c>
      <c r="L8418" s="4">
        <v>3.4249999999999998</v>
      </c>
      <c r="M8418" s="4">
        <v>24</v>
      </c>
    </row>
    <row r="8419" spans="1:13" x14ac:dyDescent="0.2">
      <c r="A8419" s="3">
        <v>42644</v>
      </c>
      <c r="B8419" t="s">
        <v>8036</v>
      </c>
      <c r="C8419" t="s">
        <v>3153</v>
      </c>
      <c r="D8419" t="s">
        <v>8037</v>
      </c>
      <c r="E8419" t="s">
        <v>3152</v>
      </c>
      <c r="F8419" s="4">
        <v>0.29380645161290297</v>
      </c>
      <c r="G8419" s="4">
        <v>0.28999999999999998</v>
      </c>
      <c r="H8419" s="4">
        <v>6.5420394044894303E-2</v>
      </c>
      <c r="I8419" s="4">
        <v>0.61</v>
      </c>
      <c r="J8419" s="4">
        <v>0.2</v>
      </c>
      <c r="K8419" s="4">
        <v>0.28000000000000003</v>
      </c>
      <c r="L8419" s="4">
        <v>0.3</v>
      </c>
      <c r="M8419" s="4">
        <v>31</v>
      </c>
    </row>
    <row r="8420" spans="1:13" x14ac:dyDescent="0.2">
      <c r="A8420" s="3">
        <v>42644</v>
      </c>
      <c r="B8420" t="s">
        <v>10231</v>
      </c>
      <c r="C8420" t="s">
        <v>4324</v>
      </c>
      <c r="D8420" t="s">
        <v>10232</v>
      </c>
      <c r="E8420" t="s">
        <v>4323</v>
      </c>
      <c r="F8420" s="4">
        <v>1.60448275862069</v>
      </c>
      <c r="G8420" s="4">
        <v>1.5</v>
      </c>
      <c r="H8420" s="4">
        <v>0.223791775140843</v>
      </c>
      <c r="I8420" s="4">
        <v>2.2000000000000002</v>
      </c>
      <c r="J8420" s="4">
        <v>1.1000000000000001</v>
      </c>
      <c r="K8420" s="4">
        <v>1.5</v>
      </c>
      <c r="L8420" s="4">
        <v>1.8</v>
      </c>
      <c r="M8420" s="4">
        <v>29</v>
      </c>
    </row>
    <row r="8421" spans="1:13" x14ac:dyDescent="0.2">
      <c r="A8421" s="3">
        <v>42644</v>
      </c>
      <c r="B8421" t="s">
        <v>10255</v>
      </c>
      <c r="C8421" t="s">
        <v>4327</v>
      </c>
      <c r="D8421" t="s">
        <v>10256</v>
      </c>
      <c r="E8421" t="s">
        <v>4326</v>
      </c>
      <c r="F8421" s="4">
        <v>2.0893103448275898</v>
      </c>
      <c r="G8421" s="4">
        <v>2.1</v>
      </c>
      <c r="H8421" s="4">
        <v>0.20060499627880601</v>
      </c>
      <c r="I8421" s="4">
        <v>2.4</v>
      </c>
      <c r="J8421" s="4">
        <v>1.3</v>
      </c>
      <c r="K8421" s="4">
        <v>2</v>
      </c>
      <c r="L8421" s="4">
        <v>2.2000000000000002</v>
      </c>
      <c r="M8421" s="4">
        <v>29</v>
      </c>
    </row>
    <row r="8422" spans="1:13" x14ac:dyDescent="0.2">
      <c r="A8422" s="3">
        <v>42644</v>
      </c>
      <c r="B8422" t="s">
        <v>9736</v>
      </c>
      <c r="C8422" t="s">
        <v>3952</v>
      </c>
      <c r="D8422" t="s">
        <v>9737</v>
      </c>
      <c r="E8422" t="s">
        <v>3951</v>
      </c>
      <c r="F8422" s="4">
        <v>18.754029629629599</v>
      </c>
      <c r="G8422" s="4">
        <v>18.66</v>
      </c>
      <c r="H8422" s="4">
        <v>0.59029951381599199</v>
      </c>
      <c r="I8422" s="4">
        <v>20.43</v>
      </c>
      <c r="J8422" s="4">
        <v>17.8</v>
      </c>
      <c r="K8422" s="4">
        <v>18.418900000000001</v>
      </c>
      <c r="L8422" s="4">
        <v>18.95</v>
      </c>
      <c r="M8422" s="4">
        <v>27</v>
      </c>
    </row>
    <row r="8423" spans="1:13" x14ac:dyDescent="0.2">
      <c r="A8423" s="3">
        <v>42644</v>
      </c>
      <c r="B8423" t="s">
        <v>9732</v>
      </c>
      <c r="C8423" t="s">
        <v>3939</v>
      </c>
      <c r="D8423" t="s">
        <v>9733</v>
      </c>
      <c r="E8423" t="s">
        <v>3947</v>
      </c>
      <c r="F8423" s="4">
        <v>18.790351851851899</v>
      </c>
      <c r="G8423" s="4">
        <v>18.649999999999999</v>
      </c>
      <c r="H8423" s="4">
        <v>0.41784299164819699</v>
      </c>
      <c r="I8423" s="4">
        <v>19.93</v>
      </c>
      <c r="J8423" s="4">
        <v>18.2</v>
      </c>
      <c r="K8423" s="4">
        <v>18.5</v>
      </c>
      <c r="L8423" s="4">
        <v>19.015000000000001</v>
      </c>
      <c r="M8423" s="4">
        <v>27</v>
      </c>
    </row>
    <row r="8424" spans="1:13" x14ac:dyDescent="0.2">
      <c r="A8424" s="3">
        <v>42644</v>
      </c>
      <c r="B8424" t="s">
        <v>9734</v>
      </c>
      <c r="C8424" t="s">
        <v>3942</v>
      </c>
      <c r="D8424" t="s">
        <v>9735</v>
      </c>
      <c r="E8424" t="s">
        <v>3949</v>
      </c>
      <c r="F8424" s="4">
        <v>18.692121212121201</v>
      </c>
      <c r="G8424" s="4">
        <v>18.600000000000001</v>
      </c>
      <c r="H8424" s="4">
        <v>0.64918702801926398</v>
      </c>
      <c r="I8424" s="4">
        <v>20.399999999999999</v>
      </c>
      <c r="J8424" s="4">
        <v>17.5</v>
      </c>
      <c r="K8424" s="4">
        <v>18.399999999999999</v>
      </c>
      <c r="L8424" s="4">
        <v>18.940000000000001</v>
      </c>
      <c r="M8424" s="4">
        <v>33</v>
      </c>
    </row>
    <row r="8425" spans="1:13" x14ac:dyDescent="0.2">
      <c r="A8425" s="3">
        <v>42644</v>
      </c>
      <c r="B8425" t="s">
        <v>9680</v>
      </c>
      <c r="C8425" t="s">
        <v>3936</v>
      </c>
      <c r="D8425" t="s">
        <v>9681</v>
      </c>
      <c r="E8425" t="s">
        <v>3935</v>
      </c>
      <c r="F8425" s="4">
        <v>18.692121212121201</v>
      </c>
      <c r="G8425" s="4">
        <v>18.600000000000001</v>
      </c>
      <c r="H8425" s="4">
        <v>0.64918702801926398</v>
      </c>
      <c r="I8425" s="4">
        <v>20.399999999999999</v>
      </c>
      <c r="J8425" s="4">
        <v>17.5</v>
      </c>
      <c r="K8425" s="4">
        <v>18.399999999999999</v>
      </c>
      <c r="L8425" s="4">
        <v>18.940000000000001</v>
      </c>
      <c r="M8425" s="4">
        <v>33</v>
      </c>
    </row>
    <row r="8426" spans="1:13" x14ac:dyDescent="0.2">
      <c r="A8426" s="3">
        <v>42644</v>
      </c>
      <c r="B8426" t="s">
        <v>9714</v>
      </c>
      <c r="C8426" t="s">
        <v>3939</v>
      </c>
      <c r="D8426" t="s">
        <v>9715</v>
      </c>
      <c r="E8426" t="s">
        <v>3938</v>
      </c>
      <c r="F8426" s="4">
        <v>18.648024242424199</v>
      </c>
      <c r="G8426" s="4">
        <v>18.63</v>
      </c>
      <c r="H8426" s="4">
        <v>0.72321860199315902</v>
      </c>
      <c r="I8426" s="4">
        <v>20.5</v>
      </c>
      <c r="J8426" s="4">
        <v>17.5</v>
      </c>
      <c r="K8426" s="4">
        <v>18.18</v>
      </c>
      <c r="L8426" s="4">
        <v>19.010000000000002</v>
      </c>
      <c r="M8426" s="4">
        <v>33</v>
      </c>
    </row>
    <row r="8427" spans="1:13" x14ac:dyDescent="0.2">
      <c r="A8427" s="3">
        <v>42644</v>
      </c>
      <c r="B8427" t="s">
        <v>9720</v>
      </c>
      <c r="C8427" t="s">
        <v>3942</v>
      </c>
      <c r="D8427" t="s">
        <v>9721</v>
      </c>
      <c r="E8427" t="s">
        <v>3941</v>
      </c>
      <c r="F8427" s="4">
        <v>18.650012</v>
      </c>
      <c r="G8427" s="4">
        <v>18.48</v>
      </c>
      <c r="H8427" s="4">
        <v>1.1263973596974299</v>
      </c>
      <c r="I8427" s="4">
        <v>21.8</v>
      </c>
      <c r="J8427" s="4">
        <v>17</v>
      </c>
      <c r="K8427" s="4">
        <v>17.899999999999999</v>
      </c>
      <c r="L8427" s="4">
        <v>19.28</v>
      </c>
      <c r="M8427" s="4">
        <v>25</v>
      </c>
    </row>
    <row r="8428" spans="1:13" x14ac:dyDescent="0.2">
      <c r="A8428" s="3">
        <v>42644</v>
      </c>
      <c r="B8428" t="s">
        <v>10201</v>
      </c>
      <c r="C8428" t="s">
        <v>3579</v>
      </c>
      <c r="D8428" t="s">
        <v>10202</v>
      </c>
      <c r="E8428" t="s">
        <v>3578</v>
      </c>
      <c r="F8428" s="4">
        <v>2.0699999999999998</v>
      </c>
      <c r="G8428" s="4">
        <v>2.1</v>
      </c>
      <c r="H8428" s="4">
        <v>0.192856812169029</v>
      </c>
      <c r="I8428" s="4">
        <v>2.4</v>
      </c>
      <c r="J8428" s="4">
        <v>1.7</v>
      </c>
      <c r="K8428" s="4">
        <v>1.9</v>
      </c>
      <c r="L8428" s="4">
        <v>2.2000000000000002</v>
      </c>
      <c r="M8428" s="4">
        <v>33</v>
      </c>
    </row>
    <row r="8429" spans="1:13" x14ac:dyDescent="0.2">
      <c r="A8429" s="3">
        <v>42644</v>
      </c>
      <c r="B8429" t="s">
        <v>10233</v>
      </c>
      <c r="C8429" t="s">
        <v>3582</v>
      </c>
      <c r="D8429" t="s">
        <v>10234</v>
      </c>
      <c r="E8429" t="s">
        <v>3581</v>
      </c>
      <c r="F8429" s="4">
        <v>2.2609090909090899</v>
      </c>
      <c r="G8429" s="4">
        <v>2.2999999999999998</v>
      </c>
      <c r="H8429" s="4">
        <v>0.30552581352035202</v>
      </c>
      <c r="I8429" s="4">
        <v>3.3</v>
      </c>
      <c r="J8429" s="4">
        <v>1.5</v>
      </c>
      <c r="K8429" s="4">
        <v>2.14</v>
      </c>
      <c r="L8429" s="4">
        <v>2.4</v>
      </c>
      <c r="M8429" s="4">
        <v>33</v>
      </c>
    </row>
    <row r="8430" spans="1:13" x14ac:dyDescent="0.2">
      <c r="A8430" s="3">
        <v>42644</v>
      </c>
      <c r="B8430" t="s">
        <v>10257</v>
      </c>
      <c r="C8430" t="s">
        <v>3585</v>
      </c>
      <c r="D8430" t="s">
        <v>10258</v>
      </c>
      <c r="E8430" t="s">
        <v>3584</v>
      </c>
      <c r="F8430" s="4">
        <v>2.9496000000000002</v>
      </c>
      <c r="G8430" s="4">
        <v>2.9</v>
      </c>
      <c r="H8430" s="4">
        <v>0.35701867364793899</v>
      </c>
      <c r="I8430" s="4">
        <v>3.7</v>
      </c>
      <c r="J8430" s="4">
        <v>2.1</v>
      </c>
      <c r="K8430" s="4">
        <v>2.8</v>
      </c>
      <c r="L8430" s="4">
        <v>3.1</v>
      </c>
      <c r="M8430" s="4">
        <v>25</v>
      </c>
    </row>
    <row r="8431" spans="1:13" x14ac:dyDescent="0.2">
      <c r="A8431" s="3">
        <v>42644</v>
      </c>
      <c r="B8431" t="s">
        <v>10259</v>
      </c>
      <c r="C8431" t="s">
        <v>3597</v>
      </c>
      <c r="D8431" t="s">
        <v>10260</v>
      </c>
      <c r="E8431" t="s">
        <v>3596</v>
      </c>
      <c r="F8431" s="4">
        <v>1.94</v>
      </c>
      <c r="G8431" s="4">
        <v>1.9</v>
      </c>
      <c r="H8431" s="4">
        <v>0.47419668914913399</v>
      </c>
      <c r="I8431" s="4">
        <v>3.07</v>
      </c>
      <c r="J8431" s="4">
        <v>0.8</v>
      </c>
      <c r="K8431" s="4">
        <v>1.7</v>
      </c>
      <c r="L8431" s="4">
        <v>2.2999999999999998</v>
      </c>
      <c r="M8431" s="4">
        <v>33</v>
      </c>
    </row>
    <row r="8432" spans="1:13" x14ac:dyDescent="0.2">
      <c r="A8432" s="3">
        <v>42644</v>
      </c>
      <c r="B8432" t="s">
        <v>10261</v>
      </c>
      <c r="C8432" t="s">
        <v>3600</v>
      </c>
      <c r="D8432" t="s">
        <v>10262</v>
      </c>
      <c r="E8432" t="s">
        <v>3599</v>
      </c>
      <c r="F8432" s="4">
        <v>2.14575757575758</v>
      </c>
      <c r="G8432" s="4">
        <v>2.1</v>
      </c>
      <c r="H8432" s="4">
        <v>0.43066830553680102</v>
      </c>
      <c r="I8432" s="4">
        <v>3.2</v>
      </c>
      <c r="J8432" s="4">
        <v>1.22</v>
      </c>
      <c r="K8432" s="4">
        <v>1.85</v>
      </c>
      <c r="L8432" s="4">
        <v>2.4</v>
      </c>
      <c r="M8432" s="4">
        <v>33</v>
      </c>
    </row>
    <row r="8433" spans="1:13" x14ac:dyDescent="0.2">
      <c r="A8433" s="3">
        <v>42644</v>
      </c>
      <c r="B8433" t="s">
        <v>10239</v>
      </c>
      <c r="C8433" t="s">
        <v>3591</v>
      </c>
      <c r="D8433" t="s">
        <v>10240</v>
      </c>
      <c r="E8433" t="s">
        <v>3590</v>
      </c>
      <c r="F8433" s="4">
        <v>1.6948484848484799</v>
      </c>
      <c r="G8433" s="4">
        <v>1.7</v>
      </c>
      <c r="H8433" s="4">
        <v>0.32943247802206399</v>
      </c>
      <c r="I8433" s="4">
        <v>2.2000000000000002</v>
      </c>
      <c r="J8433" s="4">
        <v>1</v>
      </c>
      <c r="K8433" s="4">
        <v>1.46</v>
      </c>
      <c r="L8433" s="4">
        <v>1.9</v>
      </c>
      <c r="M8433" s="4">
        <v>33</v>
      </c>
    </row>
    <row r="8434" spans="1:13" x14ac:dyDescent="0.2">
      <c r="A8434" s="3">
        <v>42644</v>
      </c>
      <c r="B8434" t="s">
        <v>10263</v>
      </c>
      <c r="C8434" t="s">
        <v>3603</v>
      </c>
      <c r="D8434" t="s">
        <v>10264</v>
      </c>
      <c r="E8434" t="s">
        <v>3602</v>
      </c>
      <c r="F8434" s="4">
        <v>2.4103030303030302</v>
      </c>
      <c r="G8434" s="4">
        <v>2.4</v>
      </c>
      <c r="H8434" s="4">
        <v>0.42367797948799502</v>
      </c>
      <c r="I8434" s="4">
        <v>4.0999999999999996</v>
      </c>
      <c r="J8434" s="4">
        <v>1.6</v>
      </c>
      <c r="K8434" s="4">
        <v>2.2999999999999998</v>
      </c>
      <c r="L8434" s="4">
        <v>2.6</v>
      </c>
      <c r="M8434" s="4">
        <v>33</v>
      </c>
    </row>
    <row r="8435" spans="1:13" x14ac:dyDescent="0.2">
      <c r="A8435" s="3">
        <v>42644</v>
      </c>
      <c r="B8435" t="s">
        <v>10241</v>
      </c>
      <c r="C8435" t="s">
        <v>3594</v>
      </c>
      <c r="D8435" t="s">
        <v>10242</v>
      </c>
      <c r="E8435" t="s">
        <v>3593</v>
      </c>
      <c r="F8435" s="4">
        <v>1.6521212121212101</v>
      </c>
      <c r="G8435" s="4">
        <v>1.7</v>
      </c>
      <c r="H8435" s="4">
        <v>0.51439744833006795</v>
      </c>
      <c r="I8435" s="4">
        <v>2.48</v>
      </c>
      <c r="J8435" s="4">
        <v>0.2</v>
      </c>
      <c r="K8435" s="4">
        <v>1.26</v>
      </c>
      <c r="L8435" s="4">
        <v>2</v>
      </c>
      <c r="M8435" s="4">
        <v>33</v>
      </c>
    </row>
    <row r="8436" spans="1:13" x14ac:dyDescent="0.2">
      <c r="A8436" s="3">
        <v>42644</v>
      </c>
      <c r="B8436" t="s">
        <v>10265</v>
      </c>
      <c r="C8436" t="s">
        <v>3606</v>
      </c>
      <c r="D8436" t="s">
        <v>10266</v>
      </c>
      <c r="E8436" t="s">
        <v>3605</v>
      </c>
      <c r="F8436" s="4">
        <v>2.5363636363636402</v>
      </c>
      <c r="G8436" s="4">
        <v>2.6</v>
      </c>
      <c r="H8436" s="4">
        <v>0.45573305084924798</v>
      </c>
      <c r="I8436" s="4">
        <v>3.6</v>
      </c>
      <c r="J8436" s="4">
        <v>1.6</v>
      </c>
      <c r="K8436" s="4">
        <v>2.2999999999999998</v>
      </c>
      <c r="L8436" s="4">
        <v>2.8</v>
      </c>
      <c r="M8436" s="4">
        <v>33</v>
      </c>
    </row>
    <row r="8437" spans="1:13" x14ac:dyDescent="0.2">
      <c r="A8437" s="3">
        <v>42644</v>
      </c>
      <c r="B8437" t="s">
        <v>10267</v>
      </c>
      <c r="C8437" t="s">
        <v>3873</v>
      </c>
      <c r="D8437" t="s">
        <v>10268</v>
      </c>
      <c r="E8437" t="s">
        <v>3872</v>
      </c>
      <c r="F8437" s="4">
        <v>0.70315789473684198</v>
      </c>
      <c r="G8437" s="4">
        <v>0.65</v>
      </c>
      <c r="H8437" s="4">
        <v>0.25742426354558801</v>
      </c>
      <c r="I8437" s="4">
        <v>1.65</v>
      </c>
      <c r="J8437" s="4">
        <v>0.4</v>
      </c>
      <c r="K8437" s="4">
        <v>0.6</v>
      </c>
      <c r="L8437" s="4">
        <v>0.77500000000000002</v>
      </c>
      <c r="M8437" s="4">
        <v>19</v>
      </c>
    </row>
    <row r="8438" spans="1:13" x14ac:dyDescent="0.2">
      <c r="A8438" s="3">
        <v>42644</v>
      </c>
      <c r="B8438" t="s">
        <v>10269</v>
      </c>
      <c r="C8438" t="s">
        <v>3876</v>
      </c>
      <c r="D8438" t="s">
        <v>10270</v>
      </c>
      <c r="E8438" t="s">
        <v>3875</v>
      </c>
      <c r="F8438" s="4">
        <v>0.60105263157894695</v>
      </c>
      <c r="G8438" s="4">
        <v>0.6</v>
      </c>
      <c r="H8438" s="4">
        <v>0.37881239474092798</v>
      </c>
      <c r="I8438" s="4">
        <v>1.6</v>
      </c>
      <c r="J8438" s="4">
        <v>-0.53</v>
      </c>
      <c r="K8438" s="4">
        <v>0.57499999999999996</v>
      </c>
      <c r="L8438" s="4">
        <v>0.67500000000000004</v>
      </c>
      <c r="M8438" s="4">
        <v>19</v>
      </c>
    </row>
    <row r="8439" spans="1:13" x14ac:dyDescent="0.2">
      <c r="A8439" s="3">
        <v>42644</v>
      </c>
      <c r="B8439" t="s">
        <v>10247</v>
      </c>
      <c r="C8439" t="s">
        <v>3867</v>
      </c>
      <c r="D8439" t="s">
        <v>10248</v>
      </c>
      <c r="E8439" t="s">
        <v>3866</v>
      </c>
      <c r="F8439" s="4">
        <v>0.64333333333333298</v>
      </c>
      <c r="G8439" s="4">
        <v>0.71</v>
      </c>
      <c r="H8439" s="4">
        <v>0.45105106010686802</v>
      </c>
      <c r="I8439" s="4">
        <v>1.2</v>
      </c>
      <c r="J8439" s="4">
        <v>-0.8</v>
      </c>
      <c r="K8439" s="4">
        <v>0.42499999999999999</v>
      </c>
      <c r="L8439" s="4">
        <v>0.9</v>
      </c>
      <c r="M8439" s="4">
        <v>18</v>
      </c>
    </row>
    <row r="8440" spans="1:13" x14ac:dyDescent="0.2">
      <c r="A8440" s="3">
        <v>42644</v>
      </c>
      <c r="B8440" t="s">
        <v>10271</v>
      </c>
      <c r="C8440" t="s">
        <v>3879</v>
      </c>
      <c r="D8440" t="s">
        <v>10272</v>
      </c>
      <c r="E8440" t="s">
        <v>3878</v>
      </c>
      <c r="F8440" s="4">
        <v>0.62131578947368404</v>
      </c>
      <c r="G8440" s="4">
        <v>0.625</v>
      </c>
      <c r="H8440" s="4">
        <v>0.19530490482308199</v>
      </c>
      <c r="I8440" s="4">
        <v>1.05</v>
      </c>
      <c r="J8440" s="4">
        <v>0.24</v>
      </c>
      <c r="K8440" s="4">
        <v>0.5</v>
      </c>
      <c r="L8440" s="4">
        <v>0.74</v>
      </c>
      <c r="M8440" s="4">
        <v>19</v>
      </c>
    </row>
    <row r="8441" spans="1:13" x14ac:dyDescent="0.2">
      <c r="A8441" s="3">
        <v>42644</v>
      </c>
      <c r="B8441" t="s">
        <v>10249</v>
      </c>
      <c r="C8441" t="s">
        <v>3870</v>
      </c>
      <c r="D8441" t="s">
        <v>10250</v>
      </c>
      <c r="E8441" t="s">
        <v>3869</v>
      </c>
      <c r="F8441" s="4">
        <v>0.43722222222222201</v>
      </c>
      <c r="G8441" s="4">
        <v>0.46500000000000002</v>
      </c>
      <c r="H8441" s="4">
        <v>0.174315655385333</v>
      </c>
      <c r="I8441" s="4">
        <v>0.75</v>
      </c>
      <c r="J8441" s="4">
        <v>0.11</v>
      </c>
      <c r="K8441" s="4">
        <v>0.3</v>
      </c>
      <c r="L8441" s="4">
        <v>0.59</v>
      </c>
      <c r="M8441" s="4">
        <v>18</v>
      </c>
    </row>
    <row r="8442" spans="1:13" x14ac:dyDescent="0.2">
      <c r="A8442" s="3">
        <v>42644</v>
      </c>
      <c r="B8442" t="s">
        <v>10273</v>
      </c>
      <c r="C8442" t="s">
        <v>3882</v>
      </c>
      <c r="D8442" t="s">
        <v>10274</v>
      </c>
      <c r="E8442" t="s">
        <v>3881</v>
      </c>
      <c r="F8442" s="4">
        <v>0.63578947368421102</v>
      </c>
      <c r="G8442" s="4">
        <v>0.65</v>
      </c>
      <c r="H8442" s="4">
        <v>0.166543814371063</v>
      </c>
      <c r="I8442" s="4">
        <v>0.94</v>
      </c>
      <c r="J8442" s="4">
        <v>0.2</v>
      </c>
      <c r="K8442" s="4">
        <v>0.52500000000000002</v>
      </c>
      <c r="L8442" s="4">
        <v>0.75</v>
      </c>
      <c r="M8442" s="4">
        <v>19</v>
      </c>
    </row>
    <row r="8443" spans="1:13" x14ac:dyDescent="0.2">
      <c r="A8443" s="3">
        <v>42675</v>
      </c>
      <c r="B8443" t="s">
        <v>9646</v>
      </c>
      <c r="C8443" t="s">
        <v>3927</v>
      </c>
      <c r="D8443" t="s">
        <v>9647</v>
      </c>
      <c r="E8443" t="s">
        <v>3926</v>
      </c>
      <c r="F8443" s="4">
        <v>7.1688947368421099</v>
      </c>
      <c r="G8443" s="4">
        <v>7.42</v>
      </c>
      <c r="H8443" s="4">
        <v>0.478737795868451</v>
      </c>
      <c r="I8443" s="4">
        <v>7.65</v>
      </c>
      <c r="J8443" s="4">
        <v>6.2</v>
      </c>
      <c r="K8443" s="4">
        <v>7.05</v>
      </c>
      <c r="L8443" s="4">
        <v>7.5</v>
      </c>
      <c r="M8443" s="4">
        <v>19</v>
      </c>
    </row>
    <row r="8444" spans="1:13" x14ac:dyDescent="0.2">
      <c r="A8444" s="3">
        <v>42675</v>
      </c>
      <c r="B8444" t="s">
        <v>9670</v>
      </c>
      <c r="C8444" t="s">
        <v>3930</v>
      </c>
      <c r="D8444" t="s">
        <v>9671</v>
      </c>
      <c r="E8444" t="s">
        <v>3929</v>
      </c>
      <c r="F8444" s="4">
        <v>7.8252631578947396</v>
      </c>
      <c r="G8444" s="4">
        <v>7.8</v>
      </c>
      <c r="H8444" s="4">
        <v>0.68318184028894202</v>
      </c>
      <c r="I8444" s="4">
        <v>9.1</v>
      </c>
      <c r="J8444" s="4">
        <v>6.52</v>
      </c>
      <c r="K8444" s="4">
        <v>7.5</v>
      </c>
      <c r="L8444" s="4">
        <v>8.1750000000000007</v>
      </c>
      <c r="M8444" s="4">
        <v>19</v>
      </c>
    </row>
    <row r="8445" spans="1:13" x14ac:dyDescent="0.2">
      <c r="A8445" s="3">
        <v>42675</v>
      </c>
      <c r="B8445" t="s">
        <v>9704</v>
      </c>
      <c r="C8445" t="s">
        <v>3933</v>
      </c>
      <c r="D8445" t="s">
        <v>9705</v>
      </c>
      <c r="E8445" t="s">
        <v>3932</v>
      </c>
      <c r="F8445" s="4">
        <v>8.1383333333333301</v>
      </c>
      <c r="G8445" s="4">
        <v>8.2249999999999996</v>
      </c>
      <c r="H8445" s="4">
        <v>0.90074642250028303</v>
      </c>
      <c r="I8445" s="4">
        <v>9.9700000000000006</v>
      </c>
      <c r="J8445" s="4">
        <v>5.9</v>
      </c>
      <c r="K8445" s="4">
        <v>7.7</v>
      </c>
      <c r="L8445" s="4">
        <v>8.6050000000000004</v>
      </c>
      <c r="M8445" s="4">
        <v>18</v>
      </c>
    </row>
    <row r="8446" spans="1:13" x14ac:dyDescent="0.2">
      <c r="A8446" s="3">
        <v>42675</v>
      </c>
      <c r="B8446" t="s">
        <v>9636</v>
      </c>
      <c r="C8446" t="s">
        <v>3918</v>
      </c>
      <c r="D8446" t="s">
        <v>9637</v>
      </c>
      <c r="E8446" t="s">
        <v>3917</v>
      </c>
      <c r="F8446" s="4">
        <v>5.5437931034482801</v>
      </c>
      <c r="G8446" s="4">
        <v>5.65</v>
      </c>
      <c r="H8446" s="4">
        <v>0.294065272068045</v>
      </c>
      <c r="I8446" s="4">
        <v>5.89</v>
      </c>
      <c r="J8446" s="4">
        <v>4.74</v>
      </c>
      <c r="K8446" s="4">
        <v>5.47</v>
      </c>
      <c r="L8446" s="4">
        <v>5.75</v>
      </c>
      <c r="M8446" s="4">
        <v>29</v>
      </c>
    </row>
    <row r="8447" spans="1:13" x14ac:dyDescent="0.2">
      <c r="A8447" s="3">
        <v>42675</v>
      </c>
      <c r="B8447" t="s">
        <v>9672</v>
      </c>
      <c r="C8447" t="s">
        <v>3921</v>
      </c>
      <c r="D8447" t="s">
        <v>9673</v>
      </c>
      <c r="E8447" t="s">
        <v>3920</v>
      </c>
      <c r="F8447" s="4">
        <v>6.3789655172413804</v>
      </c>
      <c r="G8447" s="4">
        <v>6.5</v>
      </c>
      <c r="H8447" s="4">
        <v>0.51395764714048897</v>
      </c>
      <c r="I8447" s="4">
        <v>7.3</v>
      </c>
      <c r="J8447" s="4">
        <v>4.95</v>
      </c>
      <c r="K8447" s="4">
        <v>6.1</v>
      </c>
      <c r="L8447" s="4">
        <v>6.71</v>
      </c>
      <c r="M8447" s="4">
        <v>29</v>
      </c>
    </row>
    <row r="8448" spans="1:13" x14ac:dyDescent="0.2">
      <c r="A8448" s="3">
        <v>42675</v>
      </c>
      <c r="B8448" t="s">
        <v>9706</v>
      </c>
      <c r="C8448" t="s">
        <v>3924</v>
      </c>
      <c r="D8448" t="s">
        <v>9707</v>
      </c>
      <c r="E8448" t="s">
        <v>3923</v>
      </c>
      <c r="F8448" s="4">
        <v>6.7624000000000004</v>
      </c>
      <c r="G8448" s="4">
        <v>6.8</v>
      </c>
      <c r="H8448" s="4">
        <v>0.78957414682430804</v>
      </c>
      <c r="I8448" s="4">
        <v>8.9</v>
      </c>
      <c r="J8448" s="4">
        <v>4.57</v>
      </c>
      <c r="K8448" s="4">
        <v>6.5</v>
      </c>
      <c r="L8448" s="4">
        <v>7.05</v>
      </c>
      <c r="M8448" s="4">
        <v>25</v>
      </c>
    </row>
    <row r="8449" spans="1:13" x14ac:dyDescent="0.2">
      <c r="A8449" s="3">
        <v>42675</v>
      </c>
      <c r="B8449" t="s">
        <v>10227</v>
      </c>
      <c r="C8449" t="s">
        <v>3988</v>
      </c>
      <c r="D8449" t="s">
        <v>10228</v>
      </c>
      <c r="E8449" t="s">
        <v>3987</v>
      </c>
      <c r="F8449" s="4">
        <v>3.8672</v>
      </c>
      <c r="G8449" s="4">
        <v>3.9</v>
      </c>
      <c r="H8449" s="4">
        <v>0.25419021748813803</v>
      </c>
      <c r="I8449" s="4">
        <v>4.3</v>
      </c>
      <c r="J8449" s="4">
        <v>3.4</v>
      </c>
      <c r="K8449" s="4">
        <v>3.7</v>
      </c>
      <c r="L8449" s="4">
        <v>4.0999999999999996</v>
      </c>
      <c r="M8449" s="4">
        <v>25</v>
      </c>
    </row>
    <row r="8450" spans="1:13" x14ac:dyDescent="0.2">
      <c r="A8450" s="3">
        <v>42675</v>
      </c>
      <c r="B8450" t="s">
        <v>10251</v>
      </c>
      <c r="C8450" t="s">
        <v>3991</v>
      </c>
      <c r="D8450" t="s">
        <v>10252</v>
      </c>
      <c r="E8450" t="s">
        <v>3990</v>
      </c>
      <c r="F8450" s="4">
        <v>3.9451999999999998</v>
      </c>
      <c r="G8450" s="4">
        <v>4</v>
      </c>
      <c r="H8450" s="4">
        <v>0.32914181340773702</v>
      </c>
      <c r="I8450" s="4">
        <v>4.4000000000000004</v>
      </c>
      <c r="J8450" s="4">
        <v>3.3</v>
      </c>
      <c r="K8450" s="4">
        <v>3.67</v>
      </c>
      <c r="L8450" s="4">
        <v>4.12</v>
      </c>
      <c r="M8450" s="4">
        <v>25</v>
      </c>
    </row>
    <row r="8451" spans="1:13" x14ac:dyDescent="0.2">
      <c r="A8451" s="3">
        <v>42675</v>
      </c>
      <c r="B8451" t="s">
        <v>10229</v>
      </c>
      <c r="C8451" t="s">
        <v>3994</v>
      </c>
      <c r="D8451" t="s">
        <v>10230</v>
      </c>
      <c r="E8451" t="s">
        <v>3993</v>
      </c>
      <c r="F8451" s="4">
        <v>4.0066666666666704</v>
      </c>
      <c r="G8451" s="4">
        <v>4</v>
      </c>
      <c r="H8451" s="4">
        <v>0.129466360347151</v>
      </c>
      <c r="I8451" s="4">
        <v>4.5</v>
      </c>
      <c r="J8451" s="4">
        <v>3.8</v>
      </c>
      <c r="K8451" s="4">
        <v>3.93</v>
      </c>
      <c r="L8451" s="4">
        <v>4.0250000000000004</v>
      </c>
      <c r="M8451" s="4">
        <v>27</v>
      </c>
    </row>
    <row r="8452" spans="1:13" x14ac:dyDescent="0.2">
      <c r="A8452" s="3">
        <v>42675</v>
      </c>
      <c r="B8452" t="s">
        <v>10253</v>
      </c>
      <c r="C8452" t="s">
        <v>3997</v>
      </c>
      <c r="D8452" t="s">
        <v>10254</v>
      </c>
      <c r="E8452" t="s">
        <v>3996</v>
      </c>
      <c r="F8452" s="4">
        <v>4.0788888888888897</v>
      </c>
      <c r="G8452" s="4">
        <v>4.0999999999999996</v>
      </c>
      <c r="H8452" s="4">
        <v>0.31036372375914201</v>
      </c>
      <c r="I8452" s="4">
        <v>4.8</v>
      </c>
      <c r="J8452" s="4">
        <v>3.5</v>
      </c>
      <c r="K8452" s="4">
        <v>3.84</v>
      </c>
      <c r="L8452" s="4">
        <v>4.25</v>
      </c>
      <c r="M8452" s="4">
        <v>27</v>
      </c>
    </row>
    <row r="8453" spans="1:13" x14ac:dyDescent="0.2">
      <c r="A8453" s="3">
        <v>42675</v>
      </c>
      <c r="B8453" t="s">
        <v>7864</v>
      </c>
      <c r="C8453" t="s">
        <v>3897</v>
      </c>
      <c r="D8453" t="s">
        <v>7865</v>
      </c>
      <c r="E8453" t="s">
        <v>3896</v>
      </c>
      <c r="F8453" s="4">
        <v>5.8234374999999998</v>
      </c>
      <c r="G8453" s="4">
        <v>5.75</v>
      </c>
      <c r="H8453" s="4">
        <v>0.30320449157239998</v>
      </c>
      <c r="I8453" s="4">
        <v>6.25</v>
      </c>
      <c r="J8453" s="4">
        <v>5.25</v>
      </c>
      <c r="K8453" s="4">
        <v>5.5750000000000002</v>
      </c>
      <c r="L8453" s="4">
        <v>6</v>
      </c>
      <c r="M8453" s="4">
        <v>32</v>
      </c>
    </row>
    <row r="8454" spans="1:13" x14ac:dyDescent="0.2">
      <c r="A8454" s="3">
        <v>42675</v>
      </c>
      <c r="B8454" t="s">
        <v>7968</v>
      </c>
      <c r="C8454" t="s">
        <v>3909</v>
      </c>
      <c r="D8454" t="s">
        <v>7969</v>
      </c>
      <c r="E8454" t="s">
        <v>3908</v>
      </c>
      <c r="F8454" s="4">
        <v>6.4160714285714304</v>
      </c>
      <c r="G8454" s="4">
        <v>6.375</v>
      </c>
      <c r="H8454" s="4">
        <v>0.39908542931830998</v>
      </c>
      <c r="I8454" s="4">
        <v>7.25</v>
      </c>
      <c r="J8454" s="4">
        <v>5.75</v>
      </c>
      <c r="K8454" s="4">
        <v>6.1124999999999998</v>
      </c>
      <c r="L8454" s="4">
        <v>6.75</v>
      </c>
      <c r="M8454" s="4">
        <v>28</v>
      </c>
    </row>
    <row r="8455" spans="1:13" x14ac:dyDescent="0.2">
      <c r="A8455" s="3">
        <v>42675</v>
      </c>
      <c r="B8455" t="s">
        <v>7890</v>
      </c>
      <c r="C8455" t="s">
        <v>3900</v>
      </c>
      <c r="D8455" t="s">
        <v>7891</v>
      </c>
      <c r="E8455" t="s">
        <v>3899</v>
      </c>
      <c r="F8455" s="4">
        <v>6.0734374999999998</v>
      </c>
      <c r="G8455" s="4">
        <v>6</v>
      </c>
      <c r="H8455" s="4">
        <v>0.38310791350100898</v>
      </c>
      <c r="I8455" s="4">
        <v>6.75</v>
      </c>
      <c r="J8455" s="4">
        <v>5.25</v>
      </c>
      <c r="K8455" s="4">
        <v>5.75</v>
      </c>
      <c r="L8455" s="4">
        <v>6.25</v>
      </c>
      <c r="M8455" s="4">
        <v>32</v>
      </c>
    </row>
    <row r="8456" spans="1:13" x14ac:dyDescent="0.2">
      <c r="A8456" s="3">
        <v>42675</v>
      </c>
      <c r="B8456" t="s">
        <v>7994</v>
      </c>
      <c r="C8456" t="s">
        <v>3912</v>
      </c>
      <c r="D8456" t="s">
        <v>7995</v>
      </c>
      <c r="E8456" t="s">
        <v>3911</v>
      </c>
      <c r="F8456" s="4">
        <v>6.5232142857142899</v>
      </c>
      <c r="G8456" s="4">
        <v>6.5</v>
      </c>
      <c r="H8456" s="4">
        <v>0.48044773540420199</v>
      </c>
      <c r="I8456" s="4">
        <v>7.5</v>
      </c>
      <c r="J8456" s="4">
        <v>5.75</v>
      </c>
      <c r="K8456" s="4">
        <v>6.25</v>
      </c>
      <c r="L8456" s="4">
        <v>6.8125</v>
      </c>
      <c r="M8456" s="4">
        <v>28</v>
      </c>
    </row>
    <row r="8457" spans="1:13" x14ac:dyDescent="0.2">
      <c r="A8457" s="3">
        <v>42675</v>
      </c>
      <c r="B8457" t="s">
        <v>7916</v>
      </c>
      <c r="C8457" t="s">
        <v>3903</v>
      </c>
      <c r="D8457" t="s">
        <v>7917</v>
      </c>
      <c r="E8457" t="s">
        <v>3902</v>
      </c>
      <c r="F8457" s="4">
        <v>6.234375</v>
      </c>
      <c r="G8457" s="4">
        <v>6.25</v>
      </c>
      <c r="H8457" s="4">
        <v>0.40628876986218698</v>
      </c>
      <c r="I8457" s="4">
        <v>7.25</v>
      </c>
      <c r="J8457" s="4">
        <v>5.75</v>
      </c>
      <c r="K8457" s="4">
        <v>5.75</v>
      </c>
      <c r="L8457" s="4">
        <v>6.5</v>
      </c>
      <c r="M8457" s="4">
        <v>32</v>
      </c>
    </row>
    <row r="8458" spans="1:13" x14ac:dyDescent="0.2">
      <c r="A8458" s="3">
        <v>42675</v>
      </c>
      <c r="B8458" t="s">
        <v>8020</v>
      </c>
      <c r="C8458" t="s">
        <v>3915</v>
      </c>
      <c r="D8458" t="s">
        <v>8021</v>
      </c>
      <c r="E8458" t="s">
        <v>3914</v>
      </c>
      <c r="F8458" s="4">
        <v>6.56392857142857</v>
      </c>
      <c r="G8458" s="4">
        <v>6.5</v>
      </c>
      <c r="H8458" s="4">
        <v>0.47209806958044997</v>
      </c>
      <c r="I8458" s="4">
        <v>7.5</v>
      </c>
      <c r="J8458" s="4">
        <v>5.75</v>
      </c>
      <c r="K8458" s="4">
        <v>6.25</v>
      </c>
      <c r="L8458" s="4">
        <v>7</v>
      </c>
      <c r="M8458" s="4">
        <v>28</v>
      </c>
    </row>
    <row r="8459" spans="1:13" x14ac:dyDescent="0.2">
      <c r="A8459" s="3">
        <v>42675</v>
      </c>
      <c r="B8459" t="s">
        <v>7836</v>
      </c>
      <c r="C8459" t="s">
        <v>3894</v>
      </c>
      <c r="D8459" t="s">
        <v>7837</v>
      </c>
      <c r="E8459" t="s">
        <v>3893</v>
      </c>
      <c r="F8459" s="4">
        <v>5.6015625</v>
      </c>
      <c r="G8459" s="4">
        <v>5.625</v>
      </c>
      <c r="H8459" s="4">
        <v>0.22771104177967999</v>
      </c>
      <c r="I8459" s="4">
        <v>6.25</v>
      </c>
      <c r="J8459" s="4">
        <v>5</v>
      </c>
      <c r="K8459" s="4">
        <v>5.5</v>
      </c>
      <c r="L8459" s="4">
        <v>5.75</v>
      </c>
      <c r="M8459" s="4">
        <v>32</v>
      </c>
    </row>
    <row r="8460" spans="1:13" x14ac:dyDescent="0.2">
      <c r="A8460" s="3">
        <v>42675</v>
      </c>
      <c r="B8460" t="s">
        <v>7942</v>
      </c>
      <c r="C8460" t="s">
        <v>3906</v>
      </c>
      <c r="D8460" t="s">
        <v>7943</v>
      </c>
      <c r="E8460" t="s">
        <v>3905</v>
      </c>
      <c r="F8460" s="4">
        <v>6.3822580645161304</v>
      </c>
      <c r="G8460" s="4">
        <v>6.5</v>
      </c>
      <c r="H8460" s="4">
        <v>0.38698587120995698</v>
      </c>
      <c r="I8460" s="4">
        <v>7</v>
      </c>
      <c r="J8460" s="4">
        <v>5.75</v>
      </c>
      <c r="K8460" s="4">
        <v>6</v>
      </c>
      <c r="L8460" s="4">
        <v>6.75</v>
      </c>
      <c r="M8460" s="4">
        <v>31</v>
      </c>
    </row>
    <row r="8461" spans="1:13" x14ac:dyDescent="0.2">
      <c r="A8461" s="3">
        <v>42675</v>
      </c>
      <c r="B8461" t="s">
        <v>8038</v>
      </c>
      <c r="C8461" t="s">
        <v>3081</v>
      </c>
      <c r="D8461" t="s">
        <v>8039</v>
      </c>
      <c r="E8461" t="s">
        <v>3080</v>
      </c>
      <c r="F8461" s="4">
        <v>3.95929411764706</v>
      </c>
      <c r="G8461" s="4">
        <v>3.9849999999999999</v>
      </c>
      <c r="H8461" s="4">
        <v>0.42564742340963202</v>
      </c>
      <c r="I8461" s="4">
        <v>4.9800000000000004</v>
      </c>
      <c r="J8461" s="4">
        <v>3.06</v>
      </c>
      <c r="K8461" s="4">
        <v>3.7</v>
      </c>
      <c r="L8461" s="4">
        <v>4.1970000000000001</v>
      </c>
      <c r="M8461" s="4">
        <v>34</v>
      </c>
    </row>
    <row r="8462" spans="1:13" x14ac:dyDescent="0.2">
      <c r="A8462" s="3">
        <v>42675</v>
      </c>
      <c r="B8462" t="s">
        <v>9638</v>
      </c>
      <c r="C8462" t="s">
        <v>3072</v>
      </c>
      <c r="D8462" t="s">
        <v>9639</v>
      </c>
      <c r="E8462" t="s">
        <v>3071</v>
      </c>
      <c r="F8462" s="4">
        <v>3.4145714285714299</v>
      </c>
      <c r="G8462" s="4">
        <v>3.4</v>
      </c>
      <c r="H8462" s="4">
        <v>0.14332896873036799</v>
      </c>
      <c r="I8462" s="4">
        <v>3.77</v>
      </c>
      <c r="J8462" s="4">
        <v>3.14</v>
      </c>
      <c r="K8462" s="4">
        <v>3.32</v>
      </c>
      <c r="L8462" s="4">
        <v>3.5</v>
      </c>
      <c r="M8462" s="4">
        <v>35</v>
      </c>
    </row>
    <row r="8463" spans="1:13" x14ac:dyDescent="0.2">
      <c r="A8463" s="3">
        <v>42675</v>
      </c>
      <c r="B8463" t="s">
        <v>9674</v>
      </c>
      <c r="C8463" t="s">
        <v>3075</v>
      </c>
      <c r="D8463" t="s">
        <v>9675</v>
      </c>
      <c r="E8463" t="s">
        <v>3074</v>
      </c>
      <c r="F8463" s="4">
        <v>4.0071428571428598</v>
      </c>
      <c r="G8463" s="4">
        <v>4</v>
      </c>
      <c r="H8463" s="4">
        <v>0.39027570517573901</v>
      </c>
      <c r="I8463" s="4">
        <v>4.9000000000000004</v>
      </c>
      <c r="J8463" s="4">
        <v>3.06</v>
      </c>
      <c r="K8463" s="4">
        <v>3.76</v>
      </c>
      <c r="L8463" s="4">
        <v>4.1950000000000003</v>
      </c>
      <c r="M8463" s="4">
        <v>35</v>
      </c>
    </row>
    <row r="8464" spans="1:13" x14ac:dyDescent="0.2">
      <c r="A8464" s="3">
        <v>42675</v>
      </c>
      <c r="B8464" t="s">
        <v>7530</v>
      </c>
      <c r="C8464" t="s">
        <v>3102</v>
      </c>
      <c r="D8464" t="s">
        <v>7531</v>
      </c>
      <c r="E8464" t="s">
        <v>3101</v>
      </c>
      <c r="F8464" s="4">
        <v>3.5570370370370399</v>
      </c>
      <c r="G8464" s="4">
        <v>3.54</v>
      </c>
      <c r="H8464" s="4">
        <v>0.37628564042610402</v>
      </c>
      <c r="I8464" s="4">
        <v>4.3499999999999996</v>
      </c>
      <c r="J8464" s="4">
        <v>3</v>
      </c>
      <c r="K8464" s="4">
        <v>3.25</v>
      </c>
      <c r="L8464" s="4">
        <v>3.7</v>
      </c>
      <c r="M8464" s="4">
        <v>27</v>
      </c>
    </row>
    <row r="8465" spans="1:13" x14ac:dyDescent="0.2">
      <c r="A8465" s="3">
        <v>42675</v>
      </c>
      <c r="B8465" t="s">
        <v>9708</v>
      </c>
      <c r="C8465" t="s">
        <v>3078</v>
      </c>
      <c r="D8465" t="s">
        <v>9709</v>
      </c>
      <c r="E8465" t="s">
        <v>3077</v>
      </c>
      <c r="F8465" s="4">
        <v>3.56727272727273</v>
      </c>
      <c r="G8465" s="4">
        <v>3.53</v>
      </c>
      <c r="H8465" s="4">
        <v>0.43998062973891799</v>
      </c>
      <c r="I8465" s="4">
        <v>4.66</v>
      </c>
      <c r="J8465" s="4">
        <v>2.7</v>
      </c>
      <c r="K8465" s="4">
        <v>3.35</v>
      </c>
      <c r="L8465" s="4">
        <v>3.7</v>
      </c>
      <c r="M8465" s="4">
        <v>33</v>
      </c>
    </row>
    <row r="8466" spans="1:13" x14ac:dyDescent="0.2">
      <c r="A8466" s="3">
        <v>42675</v>
      </c>
      <c r="B8466" t="s">
        <v>3100</v>
      </c>
      <c r="C8466" t="s">
        <v>3105</v>
      </c>
      <c r="D8466" t="s">
        <v>11</v>
      </c>
      <c r="E8466" t="s">
        <v>3104</v>
      </c>
      <c r="F8466" s="4">
        <v>3.3853846153846199</v>
      </c>
      <c r="G8466" s="4">
        <v>3.4</v>
      </c>
      <c r="H8466" s="4">
        <v>0.30484397017793602</v>
      </c>
      <c r="I8466" s="4">
        <v>4.13</v>
      </c>
      <c r="J8466" s="4">
        <v>3</v>
      </c>
      <c r="K8466" s="4">
        <v>3.125</v>
      </c>
      <c r="L8466" s="4">
        <v>3.5525000000000002</v>
      </c>
      <c r="M8466" s="4">
        <v>26</v>
      </c>
    </row>
    <row r="8467" spans="1:13" x14ac:dyDescent="0.2">
      <c r="A8467" s="3">
        <v>42675</v>
      </c>
      <c r="B8467" t="s">
        <v>7954</v>
      </c>
      <c r="C8467" t="s">
        <v>3120</v>
      </c>
      <c r="D8467" t="s">
        <v>7955</v>
      </c>
      <c r="E8467" t="s">
        <v>3119</v>
      </c>
      <c r="F8467" s="4">
        <v>0.52278124999999998</v>
      </c>
      <c r="G8467" s="4">
        <v>0.5</v>
      </c>
      <c r="H8467" s="4">
        <v>0.17495192600051701</v>
      </c>
      <c r="I8467" s="4">
        <v>1.19</v>
      </c>
      <c r="J8467" s="4">
        <v>0.3</v>
      </c>
      <c r="K8467" s="4">
        <v>0.41</v>
      </c>
      <c r="L8467" s="4">
        <v>0.59250000000000003</v>
      </c>
      <c r="M8467" s="4">
        <v>32</v>
      </c>
    </row>
    <row r="8468" spans="1:13" x14ac:dyDescent="0.2">
      <c r="A8468" s="3">
        <v>42675</v>
      </c>
      <c r="B8468" t="s">
        <v>7962</v>
      </c>
      <c r="C8468" t="s">
        <v>3123</v>
      </c>
      <c r="D8468" t="s">
        <v>7963</v>
      </c>
      <c r="E8468" t="s">
        <v>3122</v>
      </c>
      <c r="F8468" s="4">
        <v>0.3828125</v>
      </c>
      <c r="G8468" s="4">
        <v>0.39</v>
      </c>
      <c r="H8468" s="4">
        <v>9.1940877742166499E-2</v>
      </c>
      <c r="I8468" s="4">
        <v>0.55000000000000004</v>
      </c>
      <c r="J8468" s="4">
        <v>0.19</v>
      </c>
      <c r="K8468" s="4">
        <v>0.32</v>
      </c>
      <c r="L8468" s="4">
        <v>0.4425</v>
      </c>
      <c r="M8468" s="4">
        <v>32</v>
      </c>
    </row>
    <row r="8469" spans="1:13" x14ac:dyDescent="0.2">
      <c r="A8469" s="3">
        <v>42675</v>
      </c>
      <c r="B8469" t="s">
        <v>7972</v>
      </c>
      <c r="C8469" t="s">
        <v>3126</v>
      </c>
      <c r="D8469" t="s">
        <v>7973</v>
      </c>
      <c r="E8469" t="s">
        <v>3125</v>
      </c>
      <c r="F8469" s="4">
        <v>0.3006875</v>
      </c>
      <c r="G8469" s="4">
        <v>0.32</v>
      </c>
      <c r="H8469" s="4">
        <v>0.114225141998231</v>
      </c>
      <c r="I8469" s="4">
        <v>0.46</v>
      </c>
      <c r="J8469" s="4">
        <v>-0.12</v>
      </c>
      <c r="K8469" s="4">
        <v>0.23250000000000001</v>
      </c>
      <c r="L8469" s="4">
        <v>0.38250000000000001</v>
      </c>
      <c r="M8469" s="4">
        <v>32</v>
      </c>
    </row>
    <row r="8470" spans="1:13" x14ac:dyDescent="0.2">
      <c r="A8470" s="3">
        <v>42675</v>
      </c>
      <c r="B8470" t="s">
        <v>7980</v>
      </c>
      <c r="C8470" t="s">
        <v>3129</v>
      </c>
      <c r="D8470" t="s">
        <v>7981</v>
      </c>
      <c r="E8470" t="s">
        <v>3128</v>
      </c>
      <c r="F8470" s="4">
        <v>-0.11031249999999999</v>
      </c>
      <c r="G8470" s="4">
        <v>-0.125</v>
      </c>
      <c r="H8470" s="4">
        <v>0.14092973254827801</v>
      </c>
      <c r="I8470" s="4">
        <v>0.27</v>
      </c>
      <c r="J8470" s="4">
        <v>-0.32</v>
      </c>
      <c r="K8470" s="4">
        <v>-0.2</v>
      </c>
      <c r="L8470" s="4">
        <v>-0.06</v>
      </c>
      <c r="M8470" s="4">
        <v>32</v>
      </c>
    </row>
    <row r="8471" spans="1:13" x14ac:dyDescent="0.2">
      <c r="A8471" s="3">
        <v>42675</v>
      </c>
      <c r="B8471" t="s">
        <v>7988</v>
      </c>
      <c r="C8471" t="s">
        <v>3132</v>
      </c>
      <c r="D8471" t="s">
        <v>7989</v>
      </c>
      <c r="E8471" t="s">
        <v>3131</v>
      </c>
      <c r="F8471" s="4">
        <v>-0.31196875000000002</v>
      </c>
      <c r="G8471" s="4">
        <v>-0.33</v>
      </c>
      <c r="H8471" s="4">
        <v>0.15771196374424001</v>
      </c>
      <c r="I8471" s="4">
        <v>0.16</v>
      </c>
      <c r="J8471" s="4">
        <v>-0.52</v>
      </c>
      <c r="K8471" s="4">
        <v>-0.40250000000000002</v>
      </c>
      <c r="L8471" s="4">
        <v>-0.28000000000000003</v>
      </c>
      <c r="M8471" s="4">
        <v>32</v>
      </c>
    </row>
    <row r="8472" spans="1:13" x14ac:dyDescent="0.2">
      <c r="A8472" s="3">
        <v>42675</v>
      </c>
      <c r="B8472" t="s">
        <v>7998</v>
      </c>
      <c r="C8472" t="s">
        <v>3135</v>
      </c>
      <c r="D8472" t="s">
        <v>7999</v>
      </c>
      <c r="E8472" t="s">
        <v>3134</v>
      </c>
      <c r="F8472" s="4">
        <v>0.1895</v>
      </c>
      <c r="G8472" s="4">
        <v>0.2</v>
      </c>
      <c r="H8472" s="4">
        <v>9.1955108262042007E-2</v>
      </c>
      <c r="I8472" s="4">
        <v>0.35</v>
      </c>
      <c r="J8472" s="4">
        <v>-0.12</v>
      </c>
      <c r="K8472" s="4">
        <v>0.14749999999999999</v>
      </c>
      <c r="L8472" s="4">
        <v>0.25</v>
      </c>
      <c r="M8472" s="4">
        <v>32</v>
      </c>
    </row>
    <row r="8473" spans="1:13" x14ac:dyDescent="0.2">
      <c r="A8473" s="3">
        <v>42675</v>
      </c>
      <c r="B8473" t="s">
        <v>8006</v>
      </c>
      <c r="C8473" t="s">
        <v>3138</v>
      </c>
      <c r="D8473" t="s">
        <v>8007</v>
      </c>
      <c r="E8473" t="s">
        <v>3137</v>
      </c>
      <c r="F8473" s="4">
        <v>0.29571874999999997</v>
      </c>
      <c r="G8473" s="4">
        <v>0.3</v>
      </c>
      <c r="H8473" s="4">
        <v>5.2117258843446798E-2</v>
      </c>
      <c r="I8473" s="4">
        <v>0.44</v>
      </c>
      <c r="J8473" s="4">
        <v>0.18</v>
      </c>
      <c r="K8473" s="4">
        <v>0.26</v>
      </c>
      <c r="L8473" s="4">
        <v>0.32250000000000001</v>
      </c>
      <c r="M8473" s="4">
        <v>32</v>
      </c>
    </row>
    <row r="8474" spans="1:13" x14ac:dyDescent="0.2">
      <c r="A8474" s="3">
        <v>42675</v>
      </c>
      <c r="B8474" t="s">
        <v>8014</v>
      </c>
      <c r="C8474" t="s">
        <v>3141</v>
      </c>
      <c r="D8474" t="s">
        <v>8015</v>
      </c>
      <c r="E8474" t="s">
        <v>3140</v>
      </c>
      <c r="F8474" s="4">
        <v>0.31918750000000001</v>
      </c>
      <c r="G8474" s="4">
        <v>0.315</v>
      </c>
      <c r="H8474" s="4">
        <v>6.5543601592202905E-2</v>
      </c>
      <c r="I8474" s="4">
        <v>0.5</v>
      </c>
      <c r="J8474" s="4">
        <v>0.21</v>
      </c>
      <c r="K8474" s="4">
        <v>0.27500000000000002</v>
      </c>
      <c r="L8474" s="4">
        <v>0.33500000000000002</v>
      </c>
      <c r="M8474" s="4">
        <v>32</v>
      </c>
    </row>
    <row r="8475" spans="1:13" x14ac:dyDescent="0.2">
      <c r="A8475" s="3">
        <v>42675</v>
      </c>
      <c r="B8475" t="s">
        <v>8024</v>
      </c>
      <c r="C8475" t="s">
        <v>3144</v>
      </c>
      <c r="D8475" t="s">
        <v>8025</v>
      </c>
      <c r="E8475" t="s">
        <v>3143</v>
      </c>
      <c r="F8475" s="4">
        <v>0.51409375000000002</v>
      </c>
      <c r="G8475" s="4">
        <v>0.51</v>
      </c>
      <c r="H8475" s="4">
        <v>0.103454013275963</v>
      </c>
      <c r="I8475" s="4">
        <v>0.71</v>
      </c>
      <c r="J8475" s="4">
        <v>0.28999999999999998</v>
      </c>
      <c r="K8475" s="4">
        <v>0.44750000000000001</v>
      </c>
      <c r="L8475" s="4">
        <v>0.57499999999999996</v>
      </c>
      <c r="M8475" s="4">
        <v>32</v>
      </c>
    </row>
    <row r="8476" spans="1:13" x14ac:dyDescent="0.2">
      <c r="A8476" s="3">
        <v>42675</v>
      </c>
      <c r="B8476" t="s">
        <v>8032</v>
      </c>
      <c r="C8476" t="s">
        <v>3147</v>
      </c>
      <c r="D8476" t="s">
        <v>8033</v>
      </c>
      <c r="E8476" t="s">
        <v>3146</v>
      </c>
      <c r="F8476" s="4">
        <v>0.5733125</v>
      </c>
      <c r="G8476" s="4">
        <v>0.56499999999999995</v>
      </c>
      <c r="H8476" s="4">
        <v>6.9311097421743698E-2</v>
      </c>
      <c r="I8476" s="4">
        <v>0.7</v>
      </c>
      <c r="J8476" s="4">
        <v>0.44</v>
      </c>
      <c r="K8476" s="4">
        <v>0.51749999999999996</v>
      </c>
      <c r="L8476" s="4">
        <v>0.61250000000000004</v>
      </c>
      <c r="M8476" s="4">
        <v>32</v>
      </c>
    </row>
    <row r="8477" spans="1:13" x14ac:dyDescent="0.2">
      <c r="A8477" s="3">
        <v>42675</v>
      </c>
      <c r="B8477" t="s">
        <v>7936</v>
      </c>
      <c r="C8477" t="s">
        <v>3114</v>
      </c>
      <c r="D8477" t="s">
        <v>7937</v>
      </c>
      <c r="E8477" t="s">
        <v>3113</v>
      </c>
      <c r="F8477" s="4">
        <v>0.79274285714285697</v>
      </c>
      <c r="G8477" s="4">
        <v>0.81</v>
      </c>
      <c r="H8477" s="4">
        <v>8.3671747588644402E-2</v>
      </c>
      <c r="I8477" s="4">
        <v>0.95</v>
      </c>
      <c r="J8477" s="4">
        <v>0.54</v>
      </c>
      <c r="K8477" s="4">
        <v>0.78</v>
      </c>
      <c r="L8477" s="4">
        <v>0.84</v>
      </c>
      <c r="M8477" s="4">
        <v>35</v>
      </c>
    </row>
    <row r="8478" spans="1:13" x14ac:dyDescent="0.2">
      <c r="A8478" s="3">
        <v>42675</v>
      </c>
      <c r="B8478" t="s">
        <v>8040</v>
      </c>
      <c r="C8478" t="s">
        <v>3150</v>
      </c>
      <c r="D8478" t="s">
        <v>8041</v>
      </c>
      <c r="E8478" t="s">
        <v>3149</v>
      </c>
      <c r="F8478" s="4">
        <v>0.74137500000000001</v>
      </c>
      <c r="G8478" s="4">
        <v>0.74199999999999999</v>
      </c>
      <c r="H8478" s="4">
        <v>9.4724643385531604E-2</v>
      </c>
      <c r="I8478" s="4">
        <v>0.91</v>
      </c>
      <c r="J8478" s="4">
        <v>0.48</v>
      </c>
      <c r="K8478" s="4">
        <v>0.69750000000000001</v>
      </c>
      <c r="L8478" s="4">
        <v>0.8125</v>
      </c>
      <c r="M8478" s="4">
        <v>32</v>
      </c>
    </row>
    <row r="8479" spans="1:13" x14ac:dyDescent="0.2">
      <c r="A8479" s="3">
        <v>42675</v>
      </c>
      <c r="B8479" t="s">
        <v>7946</v>
      </c>
      <c r="C8479" t="s">
        <v>3117</v>
      </c>
      <c r="D8479" t="s">
        <v>7947</v>
      </c>
      <c r="E8479" t="s">
        <v>3116</v>
      </c>
      <c r="F8479" s="4">
        <v>0.50138235294117695</v>
      </c>
      <c r="G8479" s="4">
        <v>0.5</v>
      </c>
      <c r="H8479" s="4">
        <v>0.114907608394846</v>
      </c>
      <c r="I8479" s="4">
        <v>0.8</v>
      </c>
      <c r="J8479" s="4">
        <v>0.3</v>
      </c>
      <c r="K8479" s="4">
        <v>0.41175</v>
      </c>
      <c r="L8479" s="4">
        <v>0.56999999999999995</v>
      </c>
      <c r="M8479" s="4">
        <v>34</v>
      </c>
    </row>
    <row r="8480" spans="1:13" x14ac:dyDescent="0.2">
      <c r="A8480" s="3">
        <v>42675</v>
      </c>
      <c r="B8480" t="s">
        <v>8042</v>
      </c>
      <c r="C8480" t="s">
        <v>3096</v>
      </c>
      <c r="D8480" t="s">
        <v>8043</v>
      </c>
      <c r="E8480" t="s">
        <v>3095</v>
      </c>
      <c r="F8480" s="4">
        <v>3.7467857142857102</v>
      </c>
      <c r="G8480" s="4">
        <v>3.6949999999999998</v>
      </c>
      <c r="H8480" s="4">
        <v>0.38338698727340997</v>
      </c>
      <c r="I8480" s="4">
        <v>4.78</v>
      </c>
      <c r="J8480" s="4">
        <v>3.26</v>
      </c>
      <c r="K8480" s="4">
        <v>3.43</v>
      </c>
      <c r="L8480" s="4">
        <v>3.9975000000000001</v>
      </c>
      <c r="M8480" s="4">
        <v>28</v>
      </c>
    </row>
    <row r="8481" spans="1:13" x14ac:dyDescent="0.2">
      <c r="A8481" s="3">
        <v>42675</v>
      </c>
      <c r="B8481" t="s">
        <v>9640</v>
      </c>
      <c r="C8481" t="s">
        <v>3087</v>
      </c>
      <c r="D8481" t="s">
        <v>9641</v>
      </c>
      <c r="E8481" t="s">
        <v>3086</v>
      </c>
      <c r="F8481" s="4">
        <v>3.40533333333333</v>
      </c>
      <c r="G8481" s="4">
        <v>3.4</v>
      </c>
      <c r="H8481" s="4">
        <v>9.8391663977340504E-2</v>
      </c>
      <c r="I8481" s="4">
        <v>3.61</v>
      </c>
      <c r="J8481" s="4">
        <v>3.22</v>
      </c>
      <c r="K8481" s="4">
        <v>3.3424999999999998</v>
      </c>
      <c r="L8481" s="4">
        <v>3.47</v>
      </c>
      <c r="M8481" s="4">
        <v>30</v>
      </c>
    </row>
    <row r="8482" spans="1:13" x14ac:dyDescent="0.2">
      <c r="A8482" s="3">
        <v>42675</v>
      </c>
      <c r="B8482" t="s">
        <v>9676</v>
      </c>
      <c r="C8482" t="s">
        <v>3090</v>
      </c>
      <c r="D8482" t="s">
        <v>9677</v>
      </c>
      <c r="E8482" t="s">
        <v>3089</v>
      </c>
      <c r="F8482" s="4">
        <v>3.7726666666666699</v>
      </c>
      <c r="G8482" s="4">
        <v>3.76</v>
      </c>
      <c r="H8482" s="4">
        <v>0.38075182734031399</v>
      </c>
      <c r="I8482" s="4">
        <v>4.83</v>
      </c>
      <c r="J8482" s="4">
        <v>2.96</v>
      </c>
      <c r="K8482" s="4">
        <v>3.5724999999999998</v>
      </c>
      <c r="L8482" s="4">
        <v>4.0449999999999999</v>
      </c>
      <c r="M8482" s="4">
        <v>30</v>
      </c>
    </row>
    <row r="8483" spans="1:13" x14ac:dyDescent="0.2">
      <c r="A8483" s="3">
        <v>42675</v>
      </c>
      <c r="B8483" t="s">
        <v>9885</v>
      </c>
      <c r="C8483" t="s">
        <v>3108</v>
      </c>
      <c r="D8483" t="s">
        <v>9886</v>
      </c>
      <c r="E8483" t="s">
        <v>3107</v>
      </c>
      <c r="F8483" s="4">
        <v>3.4686363636363602</v>
      </c>
      <c r="G8483" s="4">
        <v>3.4</v>
      </c>
      <c r="H8483" s="4">
        <v>0.40607641146470402</v>
      </c>
      <c r="I8483" s="4">
        <v>4.45</v>
      </c>
      <c r="J8483" s="4">
        <v>2.7</v>
      </c>
      <c r="K8483" s="4">
        <v>3.2</v>
      </c>
      <c r="L8483" s="4">
        <v>3.5750000000000002</v>
      </c>
      <c r="M8483" s="4">
        <v>22</v>
      </c>
    </row>
    <row r="8484" spans="1:13" x14ac:dyDescent="0.2">
      <c r="A8484" s="3">
        <v>42675</v>
      </c>
      <c r="B8484" t="s">
        <v>9710</v>
      </c>
      <c r="C8484" t="s">
        <v>3093</v>
      </c>
      <c r="D8484" t="s">
        <v>9711</v>
      </c>
      <c r="E8484" t="s">
        <v>3092</v>
      </c>
      <c r="F8484" s="4">
        <v>3.4914814814814799</v>
      </c>
      <c r="G8484" s="4">
        <v>3.4</v>
      </c>
      <c r="H8484" s="4">
        <v>0.44204684492190799</v>
      </c>
      <c r="I8484" s="4">
        <v>4.71</v>
      </c>
      <c r="J8484" s="4">
        <v>3.01</v>
      </c>
      <c r="K8484" s="4">
        <v>3.2</v>
      </c>
      <c r="L8484" s="4">
        <v>3.5950000000000002</v>
      </c>
      <c r="M8484" s="4">
        <v>27</v>
      </c>
    </row>
    <row r="8485" spans="1:13" x14ac:dyDescent="0.2">
      <c r="A8485" s="3">
        <v>42675</v>
      </c>
      <c r="B8485" t="s">
        <v>3106</v>
      </c>
      <c r="C8485" t="s">
        <v>3111</v>
      </c>
      <c r="D8485" t="s">
        <v>13</v>
      </c>
      <c r="E8485" t="s">
        <v>3110</v>
      </c>
      <c r="F8485" s="4">
        <v>3.2613636363636398</v>
      </c>
      <c r="G8485" s="4">
        <v>3.3</v>
      </c>
      <c r="H8485" s="4">
        <v>0.40975364787644297</v>
      </c>
      <c r="I8485" s="4">
        <v>4.05</v>
      </c>
      <c r="J8485" s="4">
        <v>2.41</v>
      </c>
      <c r="K8485" s="4">
        <v>3</v>
      </c>
      <c r="L8485" s="4">
        <v>3.4</v>
      </c>
      <c r="M8485" s="4">
        <v>22</v>
      </c>
    </row>
    <row r="8486" spans="1:13" x14ac:dyDescent="0.2">
      <c r="A8486" s="3">
        <v>42675</v>
      </c>
      <c r="B8486" t="s">
        <v>8044</v>
      </c>
      <c r="C8486" t="s">
        <v>3153</v>
      </c>
      <c r="D8486" t="s">
        <v>8045</v>
      </c>
      <c r="E8486" t="s">
        <v>3152</v>
      </c>
      <c r="F8486" s="4">
        <v>0.28610000000000002</v>
      </c>
      <c r="G8486" s="4">
        <v>0.28499999999999998</v>
      </c>
      <c r="H8486" s="4">
        <v>5.5947234993771397E-2</v>
      </c>
      <c r="I8486" s="4">
        <v>0.45</v>
      </c>
      <c r="J8486" s="4">
        <v>0.17</v>
      </c>
      <c r="K8486" s="4">
        <v>0.26074999999999998</v>
      </c>
      <c r="L8486" s="4">
        <v>0.31</v>
      </c>
      <c r="M8486" s="4">
        <v>30</v>
      </c>
    </row>
    <row r="8487" spans="1:13" x14ac:dyDescent="0.2">
      <c r="A8487" s="3">
        <v>42675</v>
      </c>
      <c r="B8487" t="s">
        <v>10231</v>
      </c>
      <c r="C8487" t="s">
        <v>4324</v>
      </c>
      <c r="D8487" t="s">
        <v>10232</v>
      </c>
      <c r="E8487" t="s">
        <v>4323</v>
      </c>
      <c r="F8487" s="4">
        <v>1.6176666666666699</v>
      </c>
      <c r="G8487" s="4">
        <v>1.5</v>
      </c>
      <c r="H8487" s="4">
        <v>0.17553235939678599</v>
      </c>
      <c r="I8487" s="4">
        <v>2</v>
      </c>
      <c r="J8487" s="4">
        <v>1.4</v>
      </c>
      <c r="K8487" s="4">
        <v>1.5</v>
      </c>
      <c r="L8487" s="4">
        <v>1.675</v>
      </c>
      <c r="M8487" s="4">
        <v>30</v>
      </c>
    </row>
    <row r="8488" spans="1:13" x14ac:dyDescent="0.2">
      <c r="A8488" s="3">
        <v>42675</v>
      </c>
      <c r="B8488" t="s">
        <v>10255</v>
      </c>
      <c r="C8488" t="s">
        <v>4327</v>
      </c>
      <c r="D8488" t="s">
        <v>10256</v>
      </c>
      <c r="E8488" t="s">
        <v>4326</v>
      </c>
      <c r="F8488" s="4">
        <v>2.1396666666666699</v>
      </c>
      <c r="G8488" s="4">
        <v>2.1</v>
      </c>
      <c r="H8488" s="4">
        <v>0.17129291978309</v>
      </c>
      <c r="I8488" s="4">
        <v>2.7</v>
      </c>
      <c r="J8488" s="4">
        <v>1.8</v>
      </c>
      <c r="K8488" s="4">
        <v>2</v>
      </c>
      <c r="L8488" s="4">
        <v>2.2000000000000002</v>
      </c>
      <c r="M8488" s="4">
        <v>30</v>
      </c>
    </row>
    <row r="8489" spans="1:13" x14ac:dyDescent="0.2">
      <c r="A8489" s="3">
        <v>42675</v>
      </c>
      <c r="B8489" t="s">
        <v>9736</v>
      </c>
      <c r="C8489" t="s">
        <v>3942</v>
      </c>
      <c r="D8489" t="s">
        <v>9737</v>
      </c>
      <c r="E8489" t="s">
        <v>3949</v>
      </c>
      <c r="F8489" s="4">
        <v>20.7614444444444</v>
      </c>
      <c r="G8489" s="4">
        <v>20.61</v>
      </c>
      <c r="H8489" s="4">
        <v>0.58936043127166104</v>
      </c>
      <c r="I8489" s="4">
        <v>22.25</v>
      </c>
      <c r="J8489" s="4">
        <v>20</v>
      </c>
      <c r="K8489" s="4">
        <v>20.434999999999999</v>
      </c>
      <c r="L8489" s="4">
        <v>20.93</v>
      </c>
      <c r="M8489" s="4">
        <v>27</v>
      </c>
    </row>
    <row r="8490" spans="1:13" x14ac:dyDescent="0.2">
      <c r="A8490" s="3">
        <v>42675</v>
      </c>
      <c r="B8490" t="s">
        <v>9738</v>
      </c>
      <c r="C8490" t="s">
        <v>3952</v>
      </c>
      <c r="D8490" t="s">
        <v>9739</v>
      </c>
      <c r="E8490" t="s">
        <v>3951</v>
      </c>
      <c r="F8490" s="4">
        <v>20.757592592592601</v>
      </c>
      <c r="G8490" s="4">
        <v>20.56</v>
      </c>
      <c r="H8490" s="4">
        <v>0.66816857956076503</v>
      </c>
      <c r="I8490" s="4">
        <v>22.7</v>
      </c>
      <c r="J8490" s="4">
        <v>19.64</v>
      </c>
      <c r="K8490" s="4">
        <v>20.41</v>
      </c>
      <c r="L8490" s="4">
        <v>21.055</v>
      </c>
      <c r="M8490" s="4">
        <v>27</v>
      </c>
    </row>
    <row r="8491" spans="1:13" x14ac:dyDescent="0.2">
      <c r="A8491" s="3">
        <v>42675</v>
      </c>
      <c r="B8491" t="s">
        <v>9734</v>
      </c>
      <c r="C8491" t="s">
        <v>3939</v>
      </c>
      <c r="D8491" t="s">
        <v>9735</v>
      </c>
      <c r="E8491" t="s">
        <v>3947</v>
      </c>
      <c r="F8491" s="4">
        <v>20.781749999999999</v>
      </c>
      <c r="G8491" s="4">
        <v>20.63</v>
      </c>
      <c r="H8491" s="4">
        <v>0.571134185690645</v>
      </c>
      <c r="I8491" s="4">
        <v>22.5</v>
      </c>
      <c r="J8491" s="4">
        <v>20</v>
      </c>
      <c r="K8491" s="4">
        <v>20.5</v>
      </c>
      <c r="L8491" s="4">
        <v>21</v>
      </c>
      <c r="M8491" s="4">
        <v>32</v>
      </c>
    </row>
    <row r="8492" spans="1:13" x14ac:dyDescent="0.2">
      <c r="A8492" s="3">
        <v>42675</v>
      </c>
      <c r="B8492" t="s">
        <v>9680</v>
      </c>
      <c r="C8492" t="s">
        <v>3936</v>
      </c>
      <c r="D8492" t="s">
        <v>9681</v>
      </c>
      <c r="E8492" t="s">
        <v>3935</v>
      </c>
      <c r="F8492" s="4">
        <v>20.781749999999999</v>
      </c>
      <c r="G8492" s="4">
        <v>20.63</v>
      </c>
      <c r="H8492" s="4">
        <v>0.571134185690645</v>
      </c>
      <c r="I8492" s="4">
        <v>22.5</v>
      </c>
      <c r="J8492" s="4">
        <v>20</v>
      </c>
      <c r="K8492" s="4">
        <v>20.5</v>
      </c>
      <c r="L8492" s="4">
        <v>21</v>
      </c>
      <c r="M8492" s="4">
        <v>32</v>
      </c>
    </row>
    <row r="8493" spans="1:13" x14ac:dyDescent="0.2">
      <c r="A8493" s="3">
        <v>42675</v>
      </c>
      <c r="B8493" t="s">
        <v>9714</v>
      </c>
      <c r="C8493" t="s">
        <v>3939</v>
      </c>
      <c r="D8493" t="s">
        <v>9715</v>
      </c>
      <c r="E8493" t="s">
        <v>3938</v>
      </c>
      <c r="F8493" s="4">
        <v>20.888312500000001</v>
      </c>
      <c r="G8493" s="4">
        <v>20.768000000000001</v>
      </c>
      <c r="H8493" s="4">
        <v>1.1950195689449099</v>
      </c>
      <c r="I8493" s="4">
        <v>24</v>
      </c>
      <c r="J8493" s="4">
        <v>18.559999999999999</v>
      </c>
      <c r="K8493" s="4">
        <v>20</v>
      </c>
      <c r="L8493" s="4">
        <v>21.574999999999999</v>
      </c>
      <c r="M8493" s="4">
        <v>32</v>
      </c>
    </row>
    <row r="8494" spans="1:13" x14ac:dyDescent="0.2">
      <c r="A8494" s="3">
        <v>42675</v>
      </c>
      <c r="B8494" t="s">
        <v>9720</v>
      </c>
      <c r="C8494" t="s">
        <v>3942</v>
      </c>
      <c r="D8494" t="s">
        <v>9721</v>
      </c>
      <c r="E8494" t="s">
        <v>3941</v>
      </c>
      <c r="F8494" s="4">
        <v>20.7838148148148</v>
      </c>
      <c r="G8494" s="4">
        <v>20.5</v>
      </c>
      <c r="H8494" s="4">
        <v>1.83215820691246</v>
      </c>
      <c r="I8494" s="4">
        <v>25</v>
      </c>
      <c r="J8494" s="4">
        <v>17.579999999999998</v>
      </c>
      <c r="K8494" s="4">
        <v>19.55</v>
      </c>
      <c r="L8494" s="4">
        <v>21.92</v>
      </c>
      <c r="M8494" s="4">
        <v>27</v>
      </c>
    </row>
    <row r="8495" spans="1:13" x14ac:dyDescent="0.2">
      <c r="A8495" s="3">
        <v>42675</v>
      </c>
      <c r="B8495" t="s">
        <v>10201</v>
      </c>
      <c r="C8495" t="s">
        <v>3579</v>
      </c>
      <c r="D8495" t="s">
        <v>10202</v>
      </c>
      <c r="E8495" t="s">
        <v>3578</v>
      </c>
      <c r="F8495" s="4">
        <v>2.0766666666666702</v>
      </c>
      <c r="G8495" s="4">
        <v>2.1</v>
      </c>
      <c r="H8495" s="4">
        <v>0.115965152811811</v>
      </c>
      <c r="I8495" s="4">
        <v>2.2999999999999998</v>
      </c>
      <c r="J8495" s="4">
        <v>1.8</v>
      </c>
      <c r="K8495" s="4">
        <v>2</v>
      </c>
      <c r="L8495" s="4">
        <v>2.16</v>
      </c>
      <c r="M8495" s="4">
        <v>33</v>
      </c>
    </row>
    <row r="8496" spans="1:13" x14ac:dyDescent="0.2">
      <c r="A8496" s="3">
        <v>42675</v>
      </c>
      <c r="B8496" t="s">
        <v>10233</v>
      </c>
      <c r="C8496" t="s">
        <v>3582</v>
      </c>
      <c r="D8496" t="s">
        <v>10234</v>
      </c>
      <c r="E8496" t="s">
        <v>3581</v>
      </c>
      <c r="F8496" s="4">
        <v>1.7190909090909099</v>
      </c>
      <c r="G8496" s="4">
        <v>1.8</v>
      </c>
      <c r="H8496" s="4">
        <v>0.494244142835575</v>
      </c>
      <c r="I8496" s="4">
        <v>3.1</v>
      </c>
      <c r="J8496" s="4">
        <v>0</v>
      </c>
      <c r="K8496" s="4">
        <v>1.5</v>
      </c>
      <c r="L8496" s="4">
        <v>1.9</v>
      </c>
      <c r="M8496" s="4">
        <v>33</v>
      </c>
    </row>
    <row r="8497" spans="1:13" x14ac:dyDescent="0.2">
      <c r="A8497" s="3">
        <v>42675</v>
      </c>
      <c r="B8497" t="s">
        <v>10257</v>
      </c>
      <c r="C8497" t="s">
        <v>3585</v>
      </c>
      <c r="D8497" t="s">
        <v>10258</v>
      </c>
      <c r="E8497" t="s">
        <v>3584</v>
      </c>
      <c r="F8497" s="4">
        <v>2.42</v>
      </c>
      <c r="G8497" s="4">
        <v>2.4</v>
      </c>
      <c r="H8497" s="4">
        <v>0.49368606008872301</v>
      </c>
      <c r="I8497" s="4">
        <v>3.5</v>
      </c>
      <c r="J8497" s="4">
        <v>1.25</v>
      </c>
      <c r="K8497" s="4">
        <v>2.1749999999999998</v>
      </c>
      <c r="L8497" s="4">
        <v>2.7</v>
      </c>
      <c r="M8497" s="4">
        <v>28</v>
      </c>
    </row>
    <row r="8498" spans="1:13" x14ac:dyDescent="0.2">
      <c r="A8498" s="3">
        <v>42675</v>
      </c>
      <c r="B8498" t="s">
        <v>10259</v>
      </c>
      <c r="C8498" t="s">
        <v>3597</v>
      </c>
      <c r="D8498" t="s">
        <v>10260</v>
      </c>
      <c r="E8498" t="s">
        <v>3596</v>
      </c>
      <c r="F8498" s="4">
        <v>1.6876470588235299</v>
      </c>
      <c r="G8498" s="4">
        <v>1.8</v>
      </c>
      <c r="H8498" s="4">
        <v>0.51367988394807296</v>
      </c>
      <c r="I8498" s="4">
        <v>2.74</v>
      </c>
      <c r="J8498" s="4">
        <v>0.2</v>
      </c>
      <c r="K8498" s="4">
        <v>1.425</v>
      </c>
      <c r="L8498" s="4">
        <v>2</v>
      </c>
      <c r="M8498" s="4">
        <v>34</v>
      </c>
    </row>
    <row r="8499" spans="1:13" x14ac:dyDescent="0.2">
      <c r="A8499" s="3">
        <v>42675</v>
      </c>
      <c r="B8499" t="s">
        <v>10261</v>
      </c>
      <c r="C8499" t="s">
        <v>3600</v>
      </c>
      <c r="D8499" t="s">
        <v>10262</v>
      </c>
      <c r="E8499" t="s">
        <v>3599</v>
      </c>
      <c r="F8499" s="4">
        <v>1.65970588235294</v>
      </c>
      <c r="G8499" s="4">
        <v>1.69</v>
      </c>
      <c r="H8499" s="4">
        <v>0.69889733625978001</v>
      </c>
      <c r="I8499" s="4">
        <v>3.6</v>
      </c>
      <c r="J8499" s="4">
        <v>0.3</v>
      </c>
      <c r="K8499" s="4">
        <v>1.1000000000000001</v>
      </c>
      <c r="L8499" s="4">
        <v>2</v>
      </c>
      <c r="M8499" s="4">
        <v>34</v>
      </c>
    </row>
    <row r="8500" spans="1:13" x14ac:dyDescent="0.2">
      <c r="A8500" s="3">
        <v>42675</v>
      </c>
      <c r="B8500" t="s">
        <v>10263</v>
      </c>
      <c r="C8500" t="s">
        <v>3603</v>
      </c>
      <c r="D8500" t="s">
        <v>10264</v>
      </c>
      <c r="E8500" t="s">
        <v>3602</v>
      </c>
      <c r="F8500" s="4">
        <v>1.75705882352941</v>
      </c>
      <c r="G8500" s="4">
        <v>1.7</v>
      </c>
      <c r="H8500" s="4">
        <v>0.72843347655655599</v>
      </c>
      <c r="I8500" s="4">
        <v>3.9</v>
      </c>
      <c r="J8500" s="4">
        <v>-0.5</v>
      </c>
      <c r="K8500" s="4">
        <v>1.6</v>
      </c>
      <c r="L8500" s="4">
        <v>2.0750000000000002</v>
      </c>
      <c r="M8500" s="4">
        <v>34</v>
      </c>
    </row>
    <row r="8501" spans="1:13" x14ac:dyDescent="0.2">
      <c r="A8501" s="3">
        <v>42675</v>
      </c>
      <c r="B8501" t="s">
        <v>10241</v>
      </c>
      <c r="C8501" t="s">
        <v>3594</v>
      </c>
      <c r="D8501" t="s">
        <v>10242</v>
      </c>
      <c r="E8501" t="s">
        <v>3593</v>
      </c>
      <c r="F8501" s="4">
        <v>1.60441176470588</v>
      </c>
      <c r="G8501" s="4">
        <v>1.7</v>
      </c>
      <c r="H8501" s="4">
        <v>0.41261318870554903</v>
      </c>
      <c r="I8501" s="4">
        <v>2.4</v>
      </c>
      <c r="J8501" s="4">
        <v>0.5</v>
      </c>
      <c r="K8501" s="4">
        <v>1.5</v>
      </c>
      <c r="L8501" s="4">
        <v>1.875</v>
      </c>
      <c r="M8501" s="4">
        <v>34</v>
      </c>
    </row>
    <row r="8502" spans="1:13" x14ac:dyDescent="0.2">
      <c r="A8502" s="3">
        <v>42675</v>
      </c>
      <c r="B8502" t="s">
        <v>10265</v>
      </c>
      <c r="C8502" t="s">
        <v>3606</v>
      </c>
      <c r="D8502" t="s">
        <v>10266</v>
      </c>
      <c r="E8502" t="s">
        <v>3605</v>
      </c>
      <c r="F8502" s="4">
        <v>1.9579411764705901</v>
      </c>
      <c r="G8502" s="4">
        <v>2.06</v>
      </c>
      <c r="H8502" s="4">
        <v>0.66722754926302597</v>
      </c>
      <c r="I8502" s="4">
        <v>3.4</v>
      </c>
      <c r="J8502" s="4">
        <v>-0.7</v>
      </c>
      <c r="K8502" s="4">
        <v>1.7</v>
      </c>
      <c r="L8502" s="4">
        <v>2.2999999999999998</v>
      </c>
      <c r="M8502" s="4">
        <v>34</v>
      </c>
    </row>
    <row r="8503" spans="1:13" x14ac:dyDescent="0.2">
      <c r="A8503" s="3">
        <v>42675</v>
      </c>
      <c r="B8503" t="s">
        <v>10267</v>
      </c>
      <c r="C8503" t="s">
        <v>3873</v>
      </c>
      <c r="D8503" t="s">
        <v>10268</v>
      </c>
      <c r="E8503" t="s">
        <v>3872</v>
      </c>
      <c r="F8503" s="4">
        <v>0.37833333333333302</v>
      </c>
      <c r="G8503" s="4">
        <v>0.44</v>
      </c>
      <c r="H8503" s="4">
        <v>0.39418195261161498</v>
      </c>
      <c r="I8503" s="4">
        <v>1.1000000000000001</v>
      </c>
      <c r="J8503" s="4">
        <v>-0.6</v>
      </c>
      <c r="K8503" s="4">
        <v>0.30249999999999999</v>
      </c>
      <c r="L8503" s="4">
        <v>0.57499999999999996</v>
      </c>
      <c r="M8503" s="4">
        <v>18</v>
      </c>
    </row>
    <row r="8504" spans="1:13" x14ac:dyDescent="0.2">
      <c r="A8504" s="3">
        <v>42675</v>
      </c>
      <c r="B8504" t="s">
        <v>10269</v>
      </c>
      <c r="C8504" t="s">
        <v>3876</v>
      </c>
      <c r="D8504" t="s">
        <v>10270</v>
      </c>
      <c r="E8504" t="s">
        <v>3875</v>
      </c>
      <c r="F8504" s="4">
        <v>0.45777777777777801</v>
      </c>
      <c r="G8504" s="4">
        <v>0.495</v>
      </c>
      <c r="H8504" s="4">
        <v>0.41460903703943902</v>
      </c>
      <c r="I8504" s="4">
        <v>1.6</v>
      </c>
      <c r="J8504" s="4">
        <v>-0.3</v>
      </c>
      <c r="K8504" s="4">
        <v>0.32500000000000001</v>
      </c>
      <c r="L8504" s="4">
        <v>0.57499999999999996</v>
      </c>
      <c r="M8504" s="4">
        <v>18</v>
      </c>
    </row>
    <row r="8505" spans="1:13" x14ac:dyDescent="0.2">
      <c r="A8505" s="3">
        <v>42675</v>
      </c>
      <c r="B8505" t="s">
        <v>10271</v>
      </c>
      <c r="C8505" t="s">
        <v>3879</v>
      </c>
      <c r="D8505" t="s">
        <v>10272</v>
      </c>
      <c r="E8505" t="s">
        <v>3878</v>
      </c>
      <c r="F8505" s="4">
        <v>0.46722222222222198</v>
      </c>
      <c r="G8505" s="4">
        <v>0.5</v>
      </c>
      <c r="H8505" s="4">
        <v>0.26985411212369098</v>
      </c>
      <c r="I8505" s="4">
        <v>0.9</v>
      </c>
      <c r="J8505" s="4">
        <v>-0.1</v>
      </c>
      <c r="K8505" s="4">
        <v>0.37</v>
      </c>
      <c r="L8505" s="4">
        <v>0.69</v>
      </c>
      <c r="M8505" s="4">
        <v>18</v>
      </c>
    </row>
    <row r="8506" spans="1:13" x14ac:dyDescent="0.2">
      <c r="A8506" s="3">
        <v>42675</v>
      </c>
      <c r="B8506" t="s">
        <v>10249</v>
      </c>
      <c r="C8506" t="s">
        <v>3870</v>
      </c>
      <c r="D8506" t="s">
        <v>10250</v>
      </c>
      <c r="E8506" t="s">
        <v>3869</v>
      </c>
      <c r="F8506" s="4">
        <v>0.28083333333333299</v>
      </c>
      <c r="G8506" s="4">
        <v>0.27500000000000002</v>
      </c>
      <c r="H8506" s="4">
        <v>0.25699765391467499</v>
      </c>
      <c r="I8506" s="4">
        <v>0.62</v>
      </c>
      <c r="J8506" s="4">
        <v>-0.3</v>
      </c>
      <c r="K8506" s="4">
        <v>0.2</v>
      </c>
      <c r="L8506" s="4">
        <v>0.47749999999999998</v>
      </c>
      <c r="M8506" s="4">
        <v>18</v>
      </c>
    </row>
    <row r="8507" spans="1:13" x14ac:dyDescent="0.2">
      <c r="A8507" s="3">
        <v>42675</v>
      </c>
      <c r="B8507" t="s">
        <v>10273</v>
      </c>
      <c r="C8507" t="s">
        <v>3882</v>
      </c>
      <c r="D8507" t="s">
        <v>10274</v>
      </c>
      <c r="E8507" t="s">
        <v>3881</v>
      </c>
      <c r="F8507" s="4">
        <v>0.45888888888888901</v>
      </c>
      <c r="G8507" s="4">
        <v>0.5</v>
      </c>
      <c r="H8507" s="4">
        <v>0.226998027690029</v>
      </c>
      <c r="I8507" s="4">
        <v>0.8</v>
      </c>
      <c r="J8507" s="4">
        <v>0</v>
      </c>
      <c r="K8507" s="4">
        <v>0.42499999999999999</v>
      </c>
      <c r="L8507" s="4">
        <v>0.54500000000000004</v>
      </c>
      <c r="M8507" s="4">
        <v>18</v>
      </c>
    </row>
    <row r="8508" spans="1:13" x14ac:dyDescent="0.2">
      <c r="A8508" s="3">
        <v>42705</v>
      </c>
      <c r="B8508" t="s">
        <v>9646</v>
      </c>
      <c r="C8508" t="s">
        <v>3927</v>
      </c>
      <c r="D8508" t="s">
        <v>9647</v>
      </c>
      <c r="E8508" t="s">
        <v>3926</v>
      </c>
      <c r="F8508" s="4">
        <v>7.2350000000000003</v>
      </c>
      <c r="G8508" s="4">
        <v>7.375</v>
      </c>
      <c r="H8508" s="4">
        <v>0.43143058878709101</v>
      </c>
      <c r="I8508" s="4">
        <v>7.6</v>
      </c>
      <c r="J8508" s="4">
        <v>6.25</v>
      </c>
      <c r="K8508" s="4">
        <v>7.2125000000000004</v>
      </c>
      <c r="L8508" s="4">
        <v>7.4950000000000001</v>
      </c>
      <c r="M8508" s="4">
        <v>18</v>
      </c>
    </row>
    <row r="8509" spans="1:13" x14ac:dyDescent="0.2">
      <c r="A8509" s="3">
        <v>42705</v>
      </c>
      <c r="B8509" t="s">
        <v>9670</v>
      </c>
      <c r="C8509" t="s">
        <v>3930</v>
      </c>
      <c r="D8509" t="s">
        <v>9671</v>
      </c>
      <c r="E8509" t="s">
        <v>3929</v>
      </c>
      <c r="F8509" s="4">
        <v>7.92</v>
      </c>
      <c r="G8509" s="4">
        <v>7.8</v>
      </c>
      <c r="H8509" s="4">
        <v>0.75672669710910001</v>
      </c>
      <c r="I8509" s="4">
        <v>9.3000000000000007</v>
      </c>
      <c r="J8509" s="4">
        <v>6.52</v>
      </c>
      <c r="K8509" s="4">
        <v>7.4749999999999996</v>
      </c>
      <c r="L8509" s="4">
        <v>8.2949999999999999</v>
      </c>
      <c r="M8509" s="4">
        <v>18</v>
      </c>
    </row>
    <row r="8510" spans="1:13" x14ac:dyDescent="0.2">
      <c r="A8510" s="3">
        <v>42705</v>
      </c>
      <c r="B8510" t="s">
        <v>9704</v>
      </c>
      <c r="C8510" t="s">
        <v>3933</v>
      </c>
      <c r="D8510" t="s">
        <v>9705</v>
      </c>
      <c r="E8510" t="s">
        <v>3932</v>
      </c>
      <c r="F8510" s="4">
        <v>8.2893333333333299</v>
      </c>
      <c r="G8510" s="4">
        <v>8.27</v>
      </c>
      <c r="H8510" s="4">
        <v>0.98314703642847601</v>
      </c>
      <c r="I8510" s="4">
        <v>9.9700000000000006</v>
      </c>
      <c r="J8510" s="4">
        <v>5.9</v>
      </c>
      <c r="K8510" s="4">
        <v>7.875</v>
      </c>
      <c r="L8510" s="4">
        <v>8.7650000000000006</v>
      </c>
      <c r="M8510" s="4">
        <v>15</v>
      </c>
    </row>
    <row r="8511" spans="1:13" x14ac:dyDescent="0.2">
      <c r="A8511" s="3">
        <v>42705</v>
      </c>
      <c r="B8511" t="s">
        <v>9740</v>
      </c>
      <c r="C8511" t="s">
        <v>5348</v>
      </c>
      <c r="D8511" t="s">
        <v>9741</v>
      </c>
      <c r="E8511" t="s">
        <v>5347</v>
      </c>
      <c r="F8511" s="4">
        <v>8.21428571428571</v>
      </c>
      <c r="G8511" s="4">
        <v>8.15</v>
      </c>
      <c r="H8511" s="4">
        <v>1.28295161060924</v>
      </c>
      <c r="I8511" s="4">
        <v>10.69</v>
      </c>
      <c r="J8511" s="4">
        <v>5.84</v>
      </c>
      <c r="K8511" s="4">
        <v>7.7125000000000004</v>
      </c>
      <c r="L8511" s="4">
        <v>8.9250000000000007</v>
      </c>
      <c r="M8511" s="4">
        <v>14</v>
      </c>
    </row>
    <row r="8512" spans="1:13" x14ac:dyDescent="0.2">
      <c r="A8512" s="3">
        <v>42705</v>
      </c>
      <c r="B8512" t="s">
        <v>9636</v>
      </c>
      <c r="C8512" t="s">
        <v>3918</v>
      </c>
      <c r="D8512" t="s">
        <v>9637</v>
      </c>
      <c r="E8512" t="s">
        <v>3917</v>
      </c>
      <c r="F8512" s="4">
        <v>5.6020000000000003</v>
      </c>
      <c r="G8512" s="4">
        <v>5.64</v>
      </c>
      <c r="H8512" s="4">
        <v>0.24494897427831799</v>
      </c>
      <c r="I8512" s="4">
        <v>5.85</v>
      </c>
      <c r="J8512" s="4">
        <v>4.74</v>
      </c>
      <c r="K8512" s="4">
        <v>5.51</v>
      </c>
      <c r="L8512" s="4">
        <v>5.75</v>
      </c>
      <c r="M8512" s="4">
        <v>25</v>
      </c>
    </row>
    <row r="8513" spans="1:13" x14ac:dyDescent="0.2">
      <c r="A8513" s="3">
        <v>42705</v>
      </c>
      <c r="B8513" t="s">
        <v>9672</v>
      </c>
      <c r="C8513" t="s">
        <v>3921</v>
      </c>
      <c r="D8513" t="s">
        <v>9673</v>
      </c>
      <c r="E8513" t="s">
        <v>3920</v>
      </c>
      <c r="F8513" s="4">
        <v>6.4349999999999996</v>
      </c>
      <c r="G8513" s="4">
        <v>6.5</v>
      </c>
      <c r="H8513" s="4">
        <v>0.32861223349108598</v>
      </c>
      <c r="I8513" s="4">
        <v>7.1</v>
      </c>
      <c r="J8513" s="4">
        <v>5.78</v>
      </c>
      <c r="K8513" s="4">
        <v>6.2074999999999996</v>
      </c>
      <c r="L8513" s="4">
        <v>6.6325000000000003</v>
      </c>
      <c r="M8513" s="4">
        <v>26</v>
      </c>
    </row>
    <row r="8514" spans="1:13" x14ac:dyDescent="0.2">
      <c r="A8514" s="3">
        <v>42705</v>
      </c>
      <c r="B8514" t="s">
        <v>9706</v>
      </c>
      <c r="C8514" t="s">
        <v>3924</v>
      </c>
      <c r="D8514" t="s">
        <v>9707</v>
      </c>
      <c r="E8514" t="s">
        <v>3923</v>
      </c>
      <c r="F8514" s="4">
        <v>6.7876190476190503</v>
      </c>
      <c r="G8514" s="4">
        <v>6.83</v>
      </c>
      <c r="H8514" s="4">
        <v>0.50883105999835299</v>
      </c>
      <c r="I8514" s="4">
        <v>7.76</v>
      </c>
      <c r="J8514" s="4">
        <v>5.65</v>
      </c>
      <c r="K8514" s="4">
        <v>6.53</v>
      </c>
      <c r="L8514" s="4">
        <v>7.02</v>
      </c>
      <c r="M8514" s="4">
        <v>21</v>
      </c>
    </row>
    <row r="8515" spans="1:13" x14ac:dyDescent="0.2">
      <c r="A8515" s="3">
        <v>42705</v>
      </c>
      <c r="B8515" t="s">
        <v>9742</v>
      </c>
      <c r="C8515" t="s">
        <v>5345</v>
      </c>
      <c r="D8515" t="s">
        <v>9743</v>
      </c>
      <c r="E8515" t="s">
        <v>5344</v>
      </c>
      <c r="F8515" s="4">
        <v>6.8694117647058803</v>
      </c>
      <c r="G8515" s="4">
        <v>7</v>
      </c>
      <c r="H8515" s="4">
        <v>0.77064478351114596</v>
      </c>
      <c r="I8515" s="4">
        <v>8</v>
      </c>
      <c r="J8515" s="4">
        <v>5.31</v>
      </c>
      <c r="K8515" s="4">
        <v>6.5</v>
      </c>
      <c r="L8515" s="4">
        <v>7.5</v>
      </c>
      <c r="M8515" s="4">
        <v>17</v>
      </c>
    </row>
    <row r="8516" spans="1:13" x14ac:dyDescent="0.2">
      <c r="A8516" s="3">
        <v>42705</v>
      </c>
      <c r="B8516" t="s">
        <v>10227</v>
      </c>
      <c r="C8516" t="s">
        <v>3988</v>
      </c>
      <c r="D8516" t="s">
        <v>10228</v>
      </c>
      <c r="E8516" t="s">
        <v>3987</v>
      </c>
      <c r="F8516" s="4">
        <v>3.8359999999999999</v>
      </c>
      <c r="G8516" s="4">
        <v>3.85</v>
      </c>
      <c r="H8516" s="4">
        <v>0.27705294319557999</v>
      </c>
      <c r="I8516" s="4">
        <v>4.2</v>
      </c>
      <c r="J8516" s="4">
        <v>3.28</v>
      </c>
      <c r="K8516" s="4">
        <v>3.7</v>
      </c>
      <c r="L8516" s="4">
        <v>4.0999999999999996</v>
      </c>
      <c r="M8516" s="4">
        <v>25</v>
      </c>
    </row>
    <row r="8517" spans="1:13" x14ac:dyDescent="0.2">
      <c r="A8517" s="3">
        <v>42705</v>
      </c>
      <c r="B8517" t="s">
        <v>10251</v>
      </c>
      <c r="C8517" t="s">
        <v>3991</v>
      </c>
      <c r="D8517" t="s">
        <v>10252</v>
      </c>
      <c r="E8517" t="s">
        <v>3990</v>
      </c>
      <c r="F8517" s="4">
        <v>3.9583333333333299</v>
      </c>
      <c r="G8517" s="4">
        <v>3.95</v>
      </c>
      <c r="H8517" s="4">
        <v>0.38378738075031599</v>
      </c>
      <c r="I8517" s="4">
        <v>4.8</v>
      </c>
      <c r="J8517" s="4">
        <v>3.3</v>
      </c>
      <c r="K8517" s="4">
        <v>3.6924999999999999</v>
      </c>
      <c r="L8517" s="4">
        <v>4.3</v>
      </c>
      <c r="M8517" s="4">
        <v>24</v>
      </c>
    </row>
    <row r="8518" spans="1:13" x14ac:dyDescent="0.2">
      <c r="A8518" s="3">
        <v>42705</v>
      </c>
      <c r="B8518" t="s">
        <v>10275</v>
      </c>
      <c r="C8518" t="s">
        <v>5357</v>
      </c>
      <c r="D8518" t="s">
        <v>10276</v>
      </c>
      <c r="E8518" t="s">
        <v>5356</v>
      </c>
      <c r="F8518" s="4">
        <v>3.8772222222222199</v>
      </c>
      <c r="G8518" s="4">
        <v>3.85</v>
      </c>
      <c r="H8518" s="4">
        <v>0.45420655518303799</v>
      </c>
      <c r="I8518" s="4">
        <v>5</v>
      </c>
      <c r="J8518" s="4">
        <v>3.2</v>
      </c>
      <c r="K8518" s="4">
        <v>3.6</v>
      </c>
      <c r="L8518" s="4">
        <v>4.0750000000000002</v>
      </c>
      <c r="M8518" s="4">
        <v>18</v>
      </c>
    </row>
    <row r="8519" spans="1:13" x14ac:dyDescent="0.2">
      <c r="A8519" s="3">
        <v>42705</v>
      </c>
      <c r="B8519" t="s">
        <v>10229</v>
      </c>
      <c r="C8519" t="s">
        <v>3994</v>
      </c>
      <c r="D8519" t="s">
        <v>10230</v>
      </c>
      <c r="E8519" t="s">
        <v>3993</v>
      </c>
      <c r="F8519" s="4">
        <v>3.9691999999999998</v>
      </c>
      <c r="G8519" s="4">
        <v>4</v>
      </c>
      <c r="H8519" s="4">
        <v>0.101238991171057</v>
      </c>
      <c r="I8519" s="4">
        <v>4.22</v>
      </c>
      <c r="J8519" s="4">
        <v>3.7</v>
      </c>
      <c r="K8519" s="4">
        <v>3.9</v>
      </c>
      <c r="L8519" s="4">
        <v>4</v>
      </c>
      <c r="M8519" s="4">
        <v>25</v>
      </c>
    </row>
    <row r="8520" spans="1:13" x14ac:dyDescent="0.2">
      <c r="A8520" s="3">
        <v>42705</v>
      </c>
      <c r="B8520" t="s">
        <v>10253</v>
      </c>
      <c r="C8520" t="s">
        <v>3997</v>
      </c>
      <c r="D8520" t="s">
        <v>10254</v>
      </c>
      <c r="E8520" t="s">
        <v>3996</v>
      </c>
      <c r="F8520" s="4">
        <v>4.0608000000000004</v>
      </c>
      <c r="G8520" s="4">
        <v>4.0999999999999996</v>
      </c>
      <c r="H8520" s="4">
        <v>0.26027101260032798</v>
      </c>
      <c r="I8520" s="4">
        <v>4.5</v>
      </c>
      <c r="J8520" s="4">
        <v>3.5</v>
      </c>
      <c r="K8520" s="4">
        <v>3.87</v>
      </c>
      <c r="L8520" s="4">
        <v>4.2</v>
      </c>
      <c r="M8520" s="4">
        <v>25</v>
      </c>
    </row>
    <row r="8521" spans="1:13" x14ac:dyDescent="0.2">
      <c r="A8521" s="3">
        <v>42705</v>
      </c>
      <c r="B8521" t="s">
        <v>10277</v>
      </c>
      <c r="C8521" t="s">
        <v>5360</v>
      </c>
      <c r="D8521" t="s">
        <v>10278</v>
      </c>
      <c r="E8521" t="s">
        <v>5359</v>
      </c>
      <c r="F8521" s="4">
        <v>4.01833333333333</v>
      </c>
      <c r="G8521" s="4">
        <v>4.05</v>
      </c>
      <c r="H8521" s="4">
        <v>0.35362409420173802</v>
      </c>
      <c r="I8521" s="4">
        <v>4.8</v>
      </c>
      <c r="J8521" s="4">
        <v>3.2</v>
      </c>
      <c r="K8521" s="4">
        <v>3.9</v>
      </c>
      <c r="L8521" s="4">
        <v>4.1825000000000001</v>
      </c>
      <c r="M8521" s="4">
        <v>18</v>
      </c>
    </row>
    <row r="8522" spans="1:13" x14ac:dyDescent="0.2">
      <c r="A8522" s="3">
        <v>42705</v>
      </c>
      <c r="B8522" t="s">
        <v>7864</v>
      </c>
      <c r="C8522" t="s">
        <v>3897</v>
      </c>
      <c r="D8522" t="s">
        <v>7865</v>
      </c>
      <c r="E8522" t="s">
        <v>3896</v>
      </c>
      <c r="F8522" s="4">
        <v>5.8046666666666704</v>
      </c>
      <c r="G8522" s="4">
        <v>5.75</v>
      </c>
      <c r="H8522" s="4">
        <v>0.25923938256226498</v>
      </c>
      <c r="I8522" s="4">
        <v>6.25</v>
      </c>
      <c r="J8522" s="4">
        <v>5.25</v>
      </c>
      <c r="K8522" s="4">
        <v>5.7125000000000004</v>
      </c>
      <c r="L8522" s="4">
        <v>6</v>
      </c>
      <c r="M8522" s="4">
        <v>30</v>
      </c>
    </row>
    <row r="8523" spans="1:13" x14ac:dyDescent="0.2">
      <c r="A8523" s="3">
        <v>42705</v>
      </c>
      <c r="B8523" t="s">
        <v>7968</v>
      </c>
      <c r="C8523" t="s">
        <v>3909</v>
      </c>
      <c r="D8523" t="s">
        <v>7969</v>
      </c>
      <c r="E8523" t="s">
        <v>3908</v>
      </c>
      <c r="F8523" s="4">
        <v>6.5416666666666696</v>
      </c>
      <c r="G8523" s="4">
        <v>6.5</v>
      </c>
      <c r="H8523" s="4">
        <v>0.452449052300407</v>
      </c>
      <c r="I8523" s="4">
        <v>7.5</v>
      </c>
      <c r="J8523" s="4">
        <v>6</v>
      </c>
      <c r="K8523" s="4">
        <v>6.1875</v>
      </c>
      <c r="L8523" s="4">
        <v>6.75</v>
      </c>
      <c r="M8523" s="4">
        <v>24</v>
      </c>
    </row>
    <row r="8524" spans="1:13" x14ac:dyDescent="0.2">
      <c r="A8524" s="3">
        <v>42705</v>
      </c>
      <c r="B8524" t="s">
        <v>7890</v>
      </c>
      <c r="C8524" t="s">
        <v>3900</v>
      </c>
      <c r="D8524" t="s">
        <v>7891</v>
      </c>
      <c r="E8524" t="s">
        <v>3899</v>
      </c>
      <c r="F8524" s="4">
        <v>6.1006666666666698</v>
      </c>
      <c r="G8524" s="4">
        <v>6</v>
      </c>
      <c r="H8524" s="4">
        <v>0.36821969953607397</v>
      </c>
      <c r="I8524" s="4">
        <v>6.75</v>
      </c>
      <c r="J8524" s="4">
        <v>5.5</v>
      </c>
      <c r="K8524" s="4">
        <v>5.7625000000000002</v>
      </c>
      <c r="L8524" s="4">
        <v>6.25</v>
      </c>
      <c r="M8524" s="4">
        <v>30</v>
      </c>
    </row>
    <row r="8525" spans="1:13" x14ac:dyDescent="0.2">
      <c r="A8525" s="3">
        <v>42705</v>
      </c>
      <c r="B8525" t="s">
        <v>7994</v>
      </c>
      <c r="C8525" t="s">
        <v>3912</v>
      </c>
      <c r="D8525" t="s">
        <v>7995</v>
      </c>
      <c r="E8525" t="s">
        <v>3911</v>
      </c>
      <c r="F8525" s="4">
        <v>6.6875</v>
      </c>
      <c r="G8525" s="4">
        <v>6.75</v>
      </c>
      <c r="H8525" s="4">
        <v>0.52776188636131405</v>
      </c>
      <c r="I8525" s="4">
        <v>7.75</v>
      </c>
      <c r="J8525" s="4">
        <v>5.75</v>
      </c>
      <c r="K8525" s="4">
        <v>6.25</v>
      </c>
      <c r="L8525" s="4">
        <v>7</v>
      </c>
      <c r="M8525" s="4">
        <v>24</v>
      </c>
    </row>
    <row r="8526" spans="1:13" x14ac:dyDescent="0.2">
      <c r="A8526" s="3">
        <v>42705</v>
      </c>
      <c r="B8526" t="s">
        <v>7916</v>
      </c>
      <c r="C8526" t="s">
        <v>3903</v>
      </c>
      <c r="D8526" t="s">
        <v>7917</v>
      </c>
      <c r="E8526" t="s">
        <v>3902</v>
      </c>
      <c r="F8526" s="4">
        <v>6.2590000000000003</v>
      </c>
      <c r="G8526" s="4">
        <v>6.25</v>
      </c>
      <c r="H8526" s="4">
        <v>0.36678801544742701</v>
      </c>
      <c r="I8526" s="4">
        <v>7</v>
      </c>
      <c r="J8526" s="4">
        <v>5.75</v>
      </c>
      <c r="K8526" s="4">
        <v>6</v>
      </c>
      <c r="L8526" s="4">
        <v>6.5</v>
      </c>
      <c r="M8526" s="4">
        <v>30</v>
      </c>
    </row>
    <row r="8527" spans="1:13" x14ac:dyDescent="0.2">
      <c r="A8527" s="3">
        <v>42705</v>
      </c>
      <c r="B8527" t="s">
        <v>8020</v>
      </c>
      <c r="C8527" t="s">
        <v>3915</v>
      </c>
      <c r="D8527" t="s">
        <v>8021</v>
      </c>
      <c r="E8527" t="s">
        <v>3914</v>
      </c>
      <c r="F8527" s="4">
        <v>6.7079166666666703</v>
      </c>
      <c r="G8527" s="4">
        <v>6.75</v>
      </c>
      <c r="H8527" s="4">
        <v>0.55539237337741398</v>
      </c>
      <c r="I8527" s="4">
        <v>8</v>
      </c>
      <c r="J8527" s="4">
        <v>5.75</v>
      </c>
      <c r="K8527" s="4">
        <v>6.25</v>
      </c>
      <c r="L8527" s="4">
        <v>7</v>
      </c>
      <c r="M8527" s="4">
        <v>24</v>
      </c>
    </row>
    <row r="8528" spans="1:13" x14ac:dyDescent="0.2">
      <c r="A8528" s="3">
        <v>42705</v>
      </c>
      <c r="B8528" t="s">
        <v>7836</v>
      </c>
      <c r="C8528" t="s">
        <v>3894</v>
      </c>
      <c r="D8528" t="s">
        <v>7837</v>
      </c>
      <c r="E8528" t="s">
        <v>3893</v>
      </c>
      <c r="F8528" s="4">
        <v>5.6148387096774197</v>
      </c>
      <c r="G8528" s="4">
        <v>5.75</v>
      </c>
      <c r="H8528" s="4">
        <v>0.19167456739209399</v>
      </c>
      <c r="I8528" s="4">
        <v>5.89</v>
      </c>
      <c r="J8528" s="4">
        <v>5</v>
      </c>
      <c r="K8528" s="4">
        <v>5.5</v>
      </c>
      <c r="L8528" s="4">
        <v>5.75</v>
      </c>
      <c r="M8528" s="4">
        <v>31</v>
      </c>
    </row>
    <row r="8529" spans="1:13" x14ac:dyDescent="0.2">
      <c r="A8529" s="3">
        <v>42705</v>
      </c>
      <c r="B8529" t="s">
        <v>7942</v>
      </c>
      <c r="C8529" t="s">
        <v>3906</v>
      </c>
      <c r="D8529" t="s">
        <v>7943</v>
      </c>
      <c r="E8529" t="s">
        <v>3905</v>
      </c>
      <c r="F8529" s="4">
        <v>6.4603225806451601</v>
      </c>
      <c r="G8529" s="4">
        <v>6.5</v>
      </c>
      <c r="H8529" s="4">
        <v>0.37703654881163001</v>
      </c>
      <c r="I8529" s="4">
        <v>7.25</v>
      </c>
      <c r="J8529" s="4">
        <v>5.83</v>
      </c>
      <c r="K8529" s="4">
        <v>6.125</v>
      </c>
      <c r="L8529" s="4">
        <v>6.75</v>
      </c>
      <c r="M8529" s="4">
        <v>31</v>
      </c>
    </row>
    <row r="8530" spans="1:13" x14ac:dyDescent="0.2">
      <c r="A8530" s="3">
        <v>42705</v>
      </c>
      <c r="B8530" t="s">
        <v>8046</v>
      </c>
      <c r="C8530" t="s">
        <v>4436</v>
      </c>
      <c r="D8530" t="s">
        <v>8047</v>
      </c>
      <c r="E8530" t="s">
        <v>4435</v>
      </c>
      <c r="F8530" s="4">
        <v>6.8049999999999997</v>
      </c>
      <c r="G8530" s="4">
        <v>6.75</v>
      </c>
      <c r="H8530" s="4">
        <v>0.63474746775870405</v>
      </c>
      <c r="I8530" s="4">
        <v>8.25</v>
      </c>
      <c r="J8530" s="4">
        <v>5.5</v>
      </c>
      <c r="K8530" s="4">
        <v>6.5</v>
      </c>
      <c r="L8530" s="4">
        <v>7.0625</v>
      </c>
      <c r="M8530" s="4">
        <v>24</v>
      </c>
    </row>
    <row r="8531" spans="1:13" x14ac:dyDescent="0.2">
      <c r="A8531" s="3">
        <v>42705</v>
      </c>
      <c r="B8531" t="s">
        <v>8048</v>
      </c>
      <c r="C8531" t="s">
        <v>3081</v>
      </c>
      <c r="D8531" t="s">
        <v>8049</v>
      </c>
      <c r="E8531" t="s">
        <v>3080</v>
      </c>
      <c r="F8531" s="4">
        <v>4.1284848484848498</v>
      </c>
      <c r="G8531" s="4">
        <v>4.13</v>
      </c>
      <c r="H8531" s="4">
        <v>0.410298071620813</v>
      </c>
      <c r="I8531" s="4">
        <v>4.9000000000000004</v>
      </c>
      <c r="J8531" s="4">
        <v>3.11</v>
      </c>
      <c r="K8531" s="4">
        <v>3.93</v>
      </c>
      <c r="L8531" s="4">
        <v>4.5</v>
      </c>
      <c r="M8531" s="4">
        <v>33</v>
      </c>
    </row>
    <row r="8532" spans="1:13" x14ac:dyDescent="0.2">
      <c r="A8532" s="3">
        <v>42705</v>
      </c>
      <c r="B8532" t="s">
        <v>9638</v>
      </c>
      <c r="C8532" t="s">
        <v>3072</v>
      </c>
      <c r="D8532" t="s">
        <v>9639</v>
      </c>
      <c r="E8532" t="s">
        <v>3071</v>
      </c>
      <c r="F8532" s="4">
        <v>3.41</v>
      </c>
      <c r="G8532" s="4">
        <v>3.4</v>
      </c>
      <c r="H8532" s="4">
        <v>0.12270391191808</v>
      </c>
      <c r="I8532" s="4">
        <v>3.78</v>
      </c>
      <c r="J8532" s="4">
        <v>3.2</v>
      </c>
      <c r="K8532" s="4">
        <v>3.32</v>
      </c>
      <c r="L8532" s="4">
        <v>3.44</v>
      </c>
      <c r="M8532" s="4">
        <v>33</v>
      </c>
    </row>
    <row r="8533" spans="1:13" x14ac:dyDescent="0.2">
      <c r="A8533" s="3">
        <v>42705</v>
      </c>
      <c r="B8533" t="s">
        <v>9674</v>
      </c>
      <c r="C8533" t="s">
        <v>3075</v>
      </c>
      <c r="D8533" t="s">
        <v>9675</v>
      </c>
      <c r="E8533" t="s">
        <v>3074</v>
      </c>
      <c r="F8533" s="4">
        <v>4.1284848484848498</v>
      </c>
      <c r="G8533" s="4">
        <v>4.13</v>
      </c>
      <c r="H8533" s="4">
        <v>0.410298071620813</v>
      </c>
      <c r="I8533" s="4">
        <v>4.9000000000000004</v>
      </c>
      <c r="J8533" s="4">
        <v>3.11</v>
      </c>
      <c r="K8533" s="4">
        <v>3.93</v>
      </c>
      <c r="L8533" s="4">
        <v>4.5</v>
      </c>
      <c r="M8533" s="4">
        <v>33</v>
      </c>
    </row>
    <row r="8534" spans="1:13" x14ac:dyDescent="0.2">
      <c r="A8534" s="3">
        <v>42705</v>
      </c>
      <c r="B8534" t="s">
        <v>7530</v>
      </c>
      <c r="C8534" t="s">
        <v>3102</v>
      </c>
      <c r="D8534" t="s">
        <v>7531</v>
      </c>
      <c r="E8534" t="s">
        <v>3101</v>
      </c>
      <c r="F8534" s="4">
        <v>3.6470833333333301</v>
      </c>
      <c r="G8534" s="4">
        <v>3.65</v>
      </c>
      <c r="H8534" s="4">
        <v>0.35285764054750701</v>
      </c>
      <c r="I8534" s="4">
        <v>4.3499999999999996</v>
      </c>
      <c r="J8534" s="4">
        <v>3.1</v>
      </c>
      <c r="K8534" s="4">
        <v>3.4375</v>
      </c>
      <c r="L8534" s="4">
        <v>3.85</v>
      </c>
      <c r="M8534" s="4">
        <v>24</v>
      </c>
    </row>
    <row r="8535" spans="1:13" x14ac:dyDescent="0.2">
      <c r="A8535" s="3">
        <v>42705</v>
      </c>
      <c r="B8535" t="s">
        <v>9708</v>
      </c>
      <c r="C8535" t="s">
        <v>3078</v>
      </c>
      <c r="D8535" t="s">
        <v>9709</v>
      </c>
      <c r="E8535" t="s">
        <v>3077</v>
      </c>
      <c r="F8535" s="4">
        <v>3.5941379310344801</v>
      </c>
      <c r="G8535" s="4">
        <v>3.6</v>
      </c>
      <c r="H8535" s="4">
        <v>0.43612348547318702</v>
      </c>
      <c r="I8535" s="4">
        <v>4.6500000000000004</v>
      </c>
      <c r="J8535" s="4">
        <v>2.7</v>
      </c>
      <c r="K8535" s="4">
        <v>3.4</v>
      </c>
      <c r="L8535" s="4">
        <v>3.8</v>
      </c>
      <c r="M8535" s="4">
        <v>29</v>
      </c>
    </row>
    <row r="8536" spans="1:13" x14ac:dyDescent="0.2">
      <c r="A8536" s="3">
        <v>42705</v>
      </c>
      <c r="B8536" t="s">
        <v>9744</v>
      </c>
      <c r="C8536" t="s">
        <v>5094</v>
      </c>
      <c r="D8536" t="s">
        <v>9745</v>
      </c>
      <c r="E8536" t="s">
        <v>5093</v>
      </c>
      <c r="F8536" s="4">
        <v>3.5317391304347798</v>
      </c>
      <c r="G8536" s="4">
        <v>3.5</v>
      </c>
      <c r="H8536" s="4">
        <v>0.35554889925697403</v>
      </c>
      <c r="I8536" s="4">
        <v>4.4000000000000004</v>
      </c>
      <c r="J8536" s="4">
        <v>3</v>
      </c>
      <c r="K8536" s="4">
        <v>3.35</v>
      </c>
      <c r="L8536" s="4">
        <v>3.6</v>
      </c>
      <c r="M8536" s="4">
        <v>23</v>
      </c>
    </row>
    <row r="8537" spans="1:13" x14ac:dyDescent="0.2">
      <c r="A8537" s="3">
        <v>42705</v>
      </c>
      <c r="B8537" t="s">
        <v>3100</v>
      </c>
      <c r="C8537" t="s">
        <v>3105</v>
      </c>
      <c r="D8537" t="s">
        <v>11</v>
      </c>
      <c r="E8537" t="s">
        <v>3104</v>
      </c>
      <c r="F8537" s="4">
        <v>3.4170833333333301</v>
      </c>
      <c r="G8537" s="4">
        <v>3.45</v>
      </c>
      <c r="H8537" s="4">
        <v>0.34572518825955001</v>
      </c>
      <c r="I8537" s="4">
        <v>4.13</v>
      </c>
      <c r="J8537" s="4">
        <v>3</v>
      </c>
      <c r="K8537" s="4">
        <v>3.0225</v>
      </c>
      <c r="L8537" s="4">
        <v>3.6</v>
      </c>
      <c r="M8537" s="4">
        <v>24</v>
      </c>
    </row>
    <row r="8538" spans="1:13" x14ac:dyDescent="0.2">
      <c r="A8538" s="3">
        <v>42705</v>
      </c>
      <c r="B8538" t="s">
        <v>7954</v>
      </c>
      <c r="C8538" t="s">
        <v>3117</v>
      </c>
      <c r="D8538" t="s">
        <v>7955</v>
      </c>
      <c r="E8538" t="s">
        <v>3116</v>
      </c>
      <c r="F8538" s="4">
        <v>0.58310344827586202</v>
      </c>
      <c r="G8538" s="4">
        <v>0.51</v>
      </c>
      <c r="H8538" s="4">
        <v>0.23613106905572401</v>
      </c>
      <c r="I8538" s="4">
        <v>1.22</v>
      </c>
      <c r="J8538" s="4">
        <v>0.19</v>
      </c>
      <c r="K8538" s="4">
        <v>0.48</v>
      </c>
      <c r="L8538" s="4">
        <v>0.65</v>
      </c>
      <c r="M8538" s="4">
        <v>29</v>
      </c>
    </row>
    <row r="8539" spans="1:13" x14ac:dyDescent="0.2">
      <c r="A8539" s="3">
        <v>42705</v>
      </c>
      <c r="B8539" t="s">
        <v>7962</v>
      </c>
      <c r="C8539" t="s">
        <v>3120</v>
      </c>
      <c r="D8539" t="s">
        <v>7963</v>
      </c>
      <c r="E8539" t="s">
        <v>3119</v>
      </c>
      <c r="F8539" s="4">
        <v>0.40413793103448298</v>
      </c>
      <c r="G8539" s="4">
        <v>0.39</v>
      </c>
      <c r="H8539" s="4">
        <v>0.11063186189789601</v>
      </c>
      <c r="I8539" s="4">
        <v>0.79</v>
      </c>
      <c r="J8539" s="4">
        <v>0.21</v>
      </c>
      <c r="K8539" s="4">
        <v>0.33</v>
      </c>
      <c r="L8539" s="4">
        <v>0.45</v>
      </c>
      <c r="M8539" s="4">
        <v>29</v>
      </c>
    </row>
    <row r="8540" spans="1:13" x14ac:dyDescent="0.2">
      <c r="A8540" s="3">
        <v>42705</v>
      </c>
      <c r="B8540" t="s">
        <v>7972</v>
      </c>
      <c r="C8540" t="s">
        <v>3123</v>
      </c>
      <c r="D8540" t="s">
        <v>7973</v>
      </c>
      <c r="E8540" t="s">
        <v>3122</v>
      </c>
      <c r="F8540" s="4">
        <v>0.34586206896551702</v>
      </c>
      <c r="G8540" s="4">
        <v>0.36</v>
      </c>
      <c r="H8540" s="4">
        <v>9.0889149178676104E-2</v>
      </c>
      <c r="I8540" s="4">
        <v>0.57999999999999996</v>
      </c>
      <c r="J8540" s="4">
        <v>0.12</v>
      </c>
      <c r="K8540" s="4">
        <v>0.3</v>
      </c>
      <c r="L8540" s="4">
        <v>0.4</v>
      </c>
      <c r="M8540" s="4">
        <v>29</v>
      </c>
    </row>
    <row r="8541" spans="1:13" x14ac:dyDescent="0.2">
      <c r="A8541" s="3">
        <v>42705</v>
      </c>
      <c r="B8541" t="s">
        <v>7980</v>
      </c>
      <c r="C8541" t="s">
        <v>3126</v>
      </c>
      <c r="D8541" t="s">
        <v>7981</v>
      </c>
      <c r="E8541" t="s">
        <v>3125</v>
      </c>
      <c r="F8541" s="4">
        <v>-0.102068965517241</v>
      </c>
      <c r="G8541" s="4">
        <v>-0.1</v>
      </c>
      <c r="H8541" s="4">
        <v>0.12332822960194</v>
      </c>
      <c r="I8541" s="4">
        <v>0.13</v>
      </c>
      <c r="J8541" s="4">
        <v>-0.32</v>
      </c>
      <c r="K8541" s="4">
        <v>-0.2</v>
      </c>
      <c r="L8541" s="4">
        <v>-0.02</v>
      </c>
      <c r="M8541" s="4">
        <v>29</v>
      </c>
    </row>
    <row r="8542" spans="1:13" x14ac:dyDescent="0.2">
      <c r="A8542" s="3">
        <v>42705</v>
      </c>
      <c r="B8542" t="s">
        <v>7988</v>
      </c>
      <c r="C8542" t="s">
        <v>3129</v>
      </c>
      <c r="D8542" t="s">
        <v>7989</v>
      </c>
      <c r="E8542" t="s">
        <v>3128</v>
      </c>
      <c r="F8542" s="4">
        <v>-0.30862068965517198</v>
      </c>
      <c r="G8542" s="4">
        <v>-0.33</v>
      </c>
      <c r="H8542" s="4">
        <v>0.14478368440862399</v>
      </c>
      <c r="I8542" s="4">
        <v>0.1</v>
      </c>
      <c r="J8542" s="4">
        <v>-0.52</v>
      </c>
      <c r="K8542" s="4">
        <v>-0.4</v>
      </c>
      <c r="L8542" s="4">
        <v>-0.28000000000000003</v>
      </c>
      <c r="M8542" s="4">
        <v>29</v>
      </c>
    </row>
    <row r="8543" spans="1:13" x14ac:dyDescent="0.2">
      <c r="A8543" s="3">
        <v>42705</v>
      </c>
      <c r="B8543" t="s">
        <v>7998</v>
      </c>
      <c r="C8543" t="s">
        <v>3132</v>
      </c>
      <c r="D8543" t="s">
        <v>7999</v>
      </c>
      <c r="E8543" t="s">
        <v>3131</v>
      </c>
      <c r="F8543" s="4">
        <v>0.20482758620689701</v>
      </c>
      <c r="G8543" s="4">
        <v>0.2</v>
      </c>
      <c r="H8543" s="4">
        <v>7.3854136631179595E-2</v>
      </c>
      <c r="I8543" s="4">
        <v>0.35</v>
      </c>
      <c r="J8543" s="4">
        <v>0.02</v>
      </c>
      <c r="K8543" s="4">
        <v>0.17</v>
      </c>
      <c r="L8543" s="4">
        <v>0.25</v>
      </c>
      <c r="M8543" s="4">
        <v>29</v>
      </c>
    </row>
    <row r="8544" spans="1:13" x14ac:dyDescent="0.2">
      <c r="A8544" s="3">
        <v>42705</v>
      </c>
      <c r="B8544" t="s">
        <v>8006</v>
      </c>
      <c r="C8544" t="s">
        <v>3135</v>
      </c>
      <c r="D8544" t="s">
        <v>8007</v>
      </c>
      <c r="E8544" t="s">
        <v>3134</v>
      </c>
      <c r="F8544" s="4">
        <v>0.30241379310344801</v>
      </c>
      <c r="G8544" s="4">
        <v>0.31</v>
      </c>
      <c r="H8544" s="4">
        <v>5.6924459493876201E-2</v>
      </c>
      <c r="I8544" s="4">
        <v>0.44</v>
      </c>
      <c r="J8544" s="4">
        <v>0.18</v>
      </c>
      <c r="K8544" s="4">
        <v>0.26</v>
      </c>
      <c r="L8544" s="4">
        <v>0.34</v>
      </c>
      <c r="M8544" s="4">
        <v>29</v>
      </c>
    </row>
    <row r="8545" spans="1:13" x14ac:dyDescent="0.2">
      <c r="A8545" s="3">
        <v>42705</v>
      </c>
      <c r="B8545" t="s">
        <v>8014</v>
      </c>
      <c r="C8545" t="s">
        <v>3138</v>
      </c>
      <c r="D8545" t="s">
        <v>8015</v>
      </c>
      <c r="E8545" t="s">
        <v>3137</v>
      </c>
      <c r="F8545" s="4">
        <v>0.31620689655172401</v>
      </c>
      <c r="G8545" s="4">
        <v>0.31</v>
      </c>
      <c r="H8545" s="4">
        <v>7.2181012199660194E-2</v>
      </c>
      <c r="I8545" s="4">
        <v>0.5</v>
      </c>
      <c r="J8545" s="4">
        <v>0.15</v>
      </c>
      <c r="K8545" s="4">
        <v>0.26</v>
      </c>
      <c r="L8545" s="4">
        <v>0.35</v>
      </c>
      <c r="M8545" s="4">
        <v>29</v>
      </c>
    </row>
    <row r="8546" spans="1:13" x14ac:dyDescent="0.2">
      <c r="A8546" s="3">
        <v>42705</v>
      </c>
      <c r="B8546" t="s">
        <v>8024</v>
      </c>
      <c r="C8546" t="s">
        <v>3141</v>
      </c>
      <c r="D8546" t="s">
        <v>8025</v>
      </c>
      <c r="E8546" t="s">
        <v>3140</v>
      </c>
      <c r="F8546" s="4">
        <v>0.50689655172413794</v>
      </c>
      <c r="G8546" s="4">
        <v>0.49</v>
      </c>
      <c r="H8546" s="4">
        <v>0.104952487490968</v>
      </c>
      <c r="I8546" s="4">
        <v>0.71</v>
      </c>
      <c r="J8546" s="4">
        <v>0.28999999999999998</v>
      </c>
      <c r="K8546" s="4">
        <v>0.44</v>
      </c>
      <c r="L8546" s="4">
        <v>0.56999999999999995</v>
      </c>
      <c r="M8546" s="4">
        <v>29</v>
      </c>
    </row>
    <row r="8547" spans="1:13" x14ac:dyDescent="0.2">
      <c r="A8547" s="3">
        <v>42705</v>
      </c>
      <c r="B8547" t="s">
        <v>8032</v>
      </c>
      <c r="C8547" t="s">
        <v>3144</v>
      </c>
      <c r="D8547" t="s">
        <v>8033</v>
      </c>
      <c r="E8547" t="s">
        <v>3143</v>
      </c>
      <c r="F8547" s="4">
        <v>0.57965517241379305</v>
      </c>
      <c r="G8547" s="4">
        <v>0.56000000000000005</v>
      </c>
      <c r="H8547" s="4">
        <v>6.9973605157367794E-2</v>
      </c>
      <c r="I8547" s="4">
        <v>0.71</v>
      </c>
      <c r="J8547" s="4">
        <v>0.47</v>
      </c>
      <c r="K8547" s="4">
        <v>0.53</v>
      </c>
      <c r="L8547" s="4">
        <v>0.62</v>
      </c>
      <c r="M8547" s="4">
        <v>29</v>
      </c>
    </row>
    <row r="8548" spans="1:13" x14ac:dyDescent="0.2">
      <c r="A8548" s="3">
        <v>42705</v>
      </c>
      <c r="B8548" t="s">
        <v>8040</v>
      </c>
      <c r="C8548" t="s">
        <v>3147</v>
      </c>
      <c r="D8548" t="s">
        <v>8041</v>
      </c>
      <c r="E8548" t="s">
        <v>3146</v>
      </c>
      <c r="F8548" s="4">
        <v>0.74965517241379298</v>
      </c>
      <c r="G8548" s="4">
        <v>0.74</v>
      </c>
      <c r="H8548" s="4">
        <v>7.5236900075727003E-2</v>
      </c>
      <c r="I8548" s="4">
        <v>0.91</v>
      </c>
      <c r="J8548" s="4">
        <v>0.6</v>
      </c>
      <c r="K8548" s="4">
        <v>0.7</v>
      </c>
      <c r="L8548" s="4">
        <v>0.81</v>
      </c>
      <c r="M8548" s="4">
        <v>29</v>
      </c>
    </row>
    <row r="8549" spans="1:13" x14ac:dyDescent="0.2">
      <c r="A8549" s="3">
        <v>42705</v>
      </c>
      <c r="B8549" t="s">
        <v>7946</v>
      </c>
      <c r="C8549" t="s">
        <v>3114</v>
      </c>
      <c r="D8549" t="s">
        <v>7947</v>
      </c>
      <c r="E8549" t="s">
        <v>3113</v>
      </c>
      <c r="F8549" s="4">
        <v>0.49666666666666698</v>
      </c>
      <c r="G8549" s="4">
        <v>0.48</v>
      </c>
      <c r="H8549" s="4">
        <v>0.118760964406099</v>
      </c>
      <c r="I8549" s="4">
        <v>0.8</v>
      </c>
      <c r="J8549" s="4">
        <v>0.35</v>
      </c>
      <c r="K8549" s="4">
        <v>0.4</v>
      </c>
      <c r="L8549" s="4">
        <v>0.54</v>
      </c>
      <c r="M8549" s="4">
        <v>33</v>
      </c>
    </row>
    <row r="8550" spans="1:13" x14ac:dyDescent="0.2">
      <c r="A8550" s="3">
        <v>42705</v>
      </c>
      <c r="B8550" t="s">
        <v>8050</v>
      </c>
      <c r="C8550" t="s">
        <v>3150</v>
      </c>
      <c r="D8550" t="s">
        <v>8051</v>
      </c>
      <c r="E8550" t="s">
        <v>3149</v>
      </c>
      <c r="F8550" s="4">
        <v>0.48241379310344801</v>
      </c>
      <c r="G8550" s="4">
        <v>0.48</v>
      </c>
      <c r="H8550" s="4">
        <v>0.118371544976394</v>
      </c>
      <c r="I8550" s="4">
        <v>0.71</v>
      </c>
      <c r="J8550" s="4">
        <v>0.13</v>
      </c>
      <c r="K8550" s="4">
        <v>0.4</v>
      </c>
      <c r="L8550" s="4">
        <v>0.55000000000000004</v>
      </c>
      <c r="M8550" s="4">
        <v>29</v>
      </c>
    </row>
    <row r="8551" spans="1:13" x14ac:dyDescent="0.2">
      <c r="A8551" s="3">
        <v>42705</v>
      </c>
      <c r="B8551" t="s">
        <v>8052</v>
      </c>
      <c r="C8551" t="s">
        <v>3096</v>
      </c>
      <c r="D8551" t="s">
        <v>8053</v>
      </c>
      <c r="E8551" t="s">
        <v>3095</v>
      </c>
      <c r="F8551" s="4">
        <v>3.8842857142857099</v>
      </c>
      <c r="G8551" s="4">
        <v>3.855</v>
      </c>
      <c r="H8551" s="4">
        <v>0.431881573028641</v>
      </c>
      <c r="I8551" s="4">
        <v>5</v>
      </c>
      <c r="J8551" s="4">
        <v>3.13</v>
      </c>
      <c r="K8551" s="4">
        <v>3.6150000000000002</v>
      </c>
      <c r="L8551" s="4">
        <v>4.0149999999999997</v>
      </c>
      <c r="M8551" s="4">
        <v>28</v>
      </c>
    </row>
    <row r="8552" spans="1:13" x14ac:dyDescent="0.2">
      <c r="A8552" s="3">
        <v>42705</v>
      </c>
      <c r="B8552" t="s">
        <v>9640</v>
      </c>
      <c r="C8552" t="s">
        <v>3087</v>
      </c>
      <c r="D8552" t="s">
        <v>9641</v>
      </c>
      <c r="E8552" t="s">
        <v>3086</v>
      </c>
      <c r="F8552" s="4">
        <v>3.4075862068965499</v>
      </c>
      <c r="G8552" s="4">
        <v>3.4</v>
      </c>
      <c r="H8552" s="4">
        <v>0.114600398042621</v>
      </c>
      <c r="I8552" s="4">
        <v>3.81</v>
      </c>
      <c r="J8552" s="4">
        <v>3.28</v>
      </c>
      <c r="K8552" s="4">
        <v>3.32</v>
      </c>
      <c r="L8552" s="4">
        <v>3.45</v>
      </c>
      <c r="M8552" s="4">
        <v>29</v>
      </c>
    </row>
    <row r="8553" spans="1:13" x14ac:dyDescent="0.2">
      <c r="A8553" s="3">
        <v>42705</v>
      </c>
      <c r="B8553" t="s">
        <v>9676</v>
      </c>
      <c r="C8553" t="s">
        <v>3090</v>
      </c>
      <c r="D8553" t="s">
        <v>9677</v>
      </c>
      <c r="E8553" t="s">
        <v>3089</v>
      </c>
      <c r="F8553" s="4">
        <v>3.8842857142857099</v>
      </c>
      <c r="G8553" s="4">
        <v>3.855</v>
      </c>
      <c r="H8553" s="4">
        <v>0.431881573028641</v>
      </c>
      <c r="I8553" s="4">
        <v>5</v>
      </c>
      <c r="J8553" s="4">
        <v>3.13</v>
      </c>
      <c r="K8553" s="4">
        <v>3.6150000000000002</v>
      </c>
      <c r="L8553" s="4">
        <v>4.0149999999999997</v>
      </c>
      <c r="M8553" s="4">
        <v>28</v>
      </c>
    </row>
    <row r="8554" spans="1:13" x14ac:dyDescent="0.2">
      <c r="A8554" s="3">
        <v>42705</v>
      </c>
      <c r="B8554" t="s">
        <v>9885</v>
      </c>
      <c r="C8554" t="s">
        <v>3108</v>
      </c>
      <c r="D8554" t="s">
        <v>9886</v>
      </c>
      <c r="E8554" t="s">
        <v>3107</v>
      </c>
      <c r="F8554" s="4">
        <v>3.5752380952381002</v>
      </c>
      <c r="G8554" s="4">
        <v>3.5</v>
      </c>
      <c r="H8554" s="4">
        <v>0.39160718899962799</v>
      </c>
      <c r="I8554" s="4">
        <v>4.4000000000000004</v>
      </c>
      <c r="J8554" s="4">
        <v>2.96</v>
      </c>
      <c r="K8554" s="4">
        <v>3.3</v>
      </c>
      <c r="L8554" s="4">
        <v>3.89</v>
      </c>
      <c r="M8554" s="4">
        <v>21</v>
      </c>
    </row>
    <row r="8555" spans="1:13" x14ac:dyDescent="0.2">
      <c r="A8555" s="3">
        <v>42705</v>
      </c>
      <c r="B8555" t="s">
        <v>9710</v>
      </c>
      <c r="C8555" t="s">
        <v>3093</v>
      </c>
      <c r="D8555" t="s">
        <v>9711</v>
      </c>
      <c r="E8555" t="s">
        <v>3092</v>
      </c>
      <c r="F8555" s="4">
        <v>3.5283333333333302</v>
      </c>
      <c r="G8555" s="4">
        <v>3.5</v>
      </c>
      <c r="H8555" s="4">
        <v>0.40548057013083</v>
      </c>
      <c r="I8555" s="4">
        <v>4.7</v>
      </c>
      <c r="J8555" s="4">
        <v>3.01</v>
      </c>
      <c r="K8555" s="4">
        <v>3.2</v>
      </c>
      <c r="L8555" s="4">
        <v>3.7</v>
      </c>
      <c r="M8555" s="4">
        <v>24</v>
      </c>
    </row>
    <row r="8556" spans="1:13" x14ac:dyDescent="0.2">
      <c r="A8556" s="3">
        <v>42705</v>
      </c>
      <c r="B8556" t="s">
        <v>9746</v>
      </c>
      <c r="C8556" t="s">
        <v>5098</v>
      </c>
      <c r="D8556" t="s">
        <v>9747</v>
      </c>
      <c r="E8556" t="s">
        <v>5097</v>
      </c>
      <c r="F8556" s="4">
        <v>3.4783333333333299</v>
      </c>
      <c r="G8556" s="4">
        <v>3.5</v>
      </c>
      <c r="H8556" s="4">
        <v>0.40860235235855102</v>
      </c>
      <c r="I8556" s="4">
        <v>4.5</v>
      </c>
      <c r="J8556" s="4">
        <v>2.73</v>
      </c>
      <c r="K8556" s="4">
        <v>3.2</v>
      </c>
      <c r="L8556" s="4">
        <v>3.7324999999999999</v>
      </c>
      <c r="M8556" s="4">
        <v>18</v>
      </c>
    </row>
    <row r="8557" spans="1:13" x14ac:dyDescent="0.2">
      <c r="A8557" s="3">
        <v>42705</v>
      </c>
      <c r="B8557" t="s">
        <v>3106</v>
      </c>
      <c r="C8557" t="s">
        <v>3111</v>
      </c>
      <c r="D8557" t="s">
        <v>13</v>
      </c>
      <c r="E8557" t="s">
        <v>3110</v>
      </c>
      <c r="F8557" s="4">
        <v>3.3309523809523802</v>
      </c>
      <c r="G8557" s="4">
        <v>3.35</v>
      </c>
      <c r="H8557" s="4">
        <v>0.40672969847190599</v>
      </c>
      <c r="I8557" s="4">
        <v>4.05</v>
      </c>
      <c r="J8557" s="4">
        <v>2.41</v>
      </c>
      <c r="K8557" s="4">
        <v>3</v>
      </c>
      <c r="L8557" s="4">
        <v>3.5</v>
      </c>
      <c r="M8557" s="4">
        <v>21</v>
      </c>
    </row>
    <row r="8558" spans="1:13" x14ac:dyDescent="0.2">
      <c r="A8558" s="3">
        <v>42705</v>
      </c>
      <c r="B8558" t="s">
        <v>8054</v>
      </c>
      <c r="C8558" t="s">
        <v>3153</v>
      </c>
      <c r="D8558" t="s">
        <v>8055</v>
      </c>
      <c r="E8558" t="s">
        <v>3152</v>
      </c>
      <c r="F8558" s="4">
        <v>0.35689655172413798</v>
      </c>
      <c r="G8558" s="4">
        <v>0.35</v>
      </c>
      <c r="H8558" s="4">
        <v>7.5455921299214801E-2</v>
      </c>
      <c r="I8558" s="4">
        <v>0.56999999999999995</v>
      </c>
      <c r="J8558" s="4">
        <v>0.2</v>
      </c>
      <c r="K8558" s="4">
        <v>0.31</v>
      </c>
      <c r="L8558" s="4">
        <v>0.39</v>
      </c>
      <c r="M8558" s="4">
        <v>29</v>
      </c>
    </row>
    <row r="8559" spans="1:13" x14ac:dyDescent="0.2">
      <c r="A8559" s="3">
        <v>42705</v>
      </c>
      <c r="B8559" t="s">
        <v>10231</v>
      </c>
      <c r="C8559" t="s">
        <v>4324</v>
      </c>
      <c r="D8559" t="s">
        <v>10232</v>
      </c>
      <c r="E8559" t="s">
        <v>4323</v>
      </c>
      <c r="F8559" s="4">
        <v>1.6717241379310299</v>
      </c>
      <c r="G8559" s="4">
        <v>1.6</v>
      </c>
      <c r="H8559" s="4">
        <v>0.17980284769549401</v>
      </c>
      <c r="I8559" s="4">
        <v>2.1</v>
      </c>
      <c r="J8559" s="4">
        <v>1.5</v>
      </c>
      <c r="K8559" s="4">
        <v>1.6</v>
      </c>
      <c r="L8559" s="4">
        <v>1.8</v>
      </c>
      <c r="M8559" s="4">
        <v>29</v>
      </c>
    </row>
    <row r="8560" spans="1:13" x14ac:dyDescent="0.2">
      <c r="A8560" s="3">
        <v>42705</v>
      </c>
      <c r="B8560" t="s">
        <v>10255</v>
      </c>
      <c r="C8560" t="s">
        <v>4327</v>
      </c>
      <c r="D8560" t="s">
        <v>10256</v>
      </c>
      <c r="E8560" t="s">
        <v>4326</v>
      </c>
      <c r="F8560" s="4">
        <v>2.1862068965517198</v>
      </c>
      <c r="G8560" s="4">
        <v>2.2000000000000002</v>
      </c>
      <c r="H8560" s="4">
        <v>0.22634382495132499</v>
      </c>
      <c r="I8560" s="4">
        <v>2.7</v>
      </c>
      <c r="J8560" s="4">
        <v>1.7</v>
      </c>
      <c r="K8560" s="4">
        <v>2.1</v>
      </c>
      <c r="L8560" s="4">
        <v>2.2999999999999998</v>
      </c>
      <c r="M8560" s="4">
        <v>29</v>
      </c>
    </row>
    <row r="8561" spans="1:13" x14ac:dyDescent="0.2">
      <c r="A8561" s="3">
        <v>42705</v>
      </c>
      <c r="B8561" t="s">
        <v>10279</v>
      </c>
      <c r="C8561" t="s">
        <v>5407</v>
      </c>
      <c r="D8561" t="s">
        <v>10280</v>
      </c>
      <c r="E8561" t="s">
        <v>5406</v>
      </c>
      <c r="F8561" s="4">
        <v>2.18333333333333</v>
      </c>
      <c r="G8561" s="4">
        <v>2.2999999999999998</v>
      </c>
      <c r="H8561" s="4">
        <v>0.52640426411206298</v>
      </c>
      <c r="I8561" s="4">
        <v>2.7</v>
      </c>
      <c r="J8561" s="4">
        <v>0.5</v>
      </c>
      <c r="K8561" s="4">
        <v>2.1749999999999998</v>
      </c>
      <c r="L8561" s="4">
        <v>2.5</v>
      </c>
      <c r="M8561" s="4">
        <v>24</v>
      </c>
    </row>
    <row r="8562" spans="1:13" x14ac:dyDescent="0.2">
      <c r="A8562" s="3">
        <v>42705</v>
      </c>
      <c r="B8562" t="s">
        <v>9736</v>
      </c>
      <c r="C8562" t="s">
        <v>3939</v>
      </c>
      <c r="D8562" t="s">
        <v>9737</v>
      </c>
      <c r="E8562" t="s">
        <v>3947</v>
      </c>
      <c r="F8562" s="4">
        <v>20.780038461538499</v>
      </c>
      <c r="G8562" s="4">
        <v>20.7</v>
      </c>
      <c r="H8562" s="4">
        <v>0.68694747867761896</v>
      </c>
      <c r="I8562" s="4">
        <v>22.18</v>
      </c>
      <c r="J8562" s="4">
        <v>19.190000000000001</v>
      </c>
      <c r="K8562" s="4">
        <v>20.407499999999999</v>
      </c>
      <c r="L8562" s="4">
        <v>20.987500000000001</v>
      </c>
      <c r="M8562" s="4">
        <v>26</v>
      </c>
    </row>
    <row r="8563" spans="1:13" x14ac:dyDescent="0.2">
      <c r="A8563" s="3">
        <v>42705</v>
      </c>
      <c r="B8563" t="s">
        <v>9738</v>
      </c>
      <c r="C8563" t="s">
        <v>3942</v>
      </c>
      <c r="D8563" t="s">
        <v>9739</v>
      </c>
      <c r="E8563" t="s">
        <v>3949</v>
      </c>
      <c r="F8563" s="4">
        <v>20.780153846153802</v>
      </c>
      <c r="G8563" s="4">
        <v>20.64</v>
      </c>
      <c r="H8563" s="4">
        <v>0.81857279174464104</v>
      </c>
      <c r="I8563" s="4">
        <v>22.7</v>
      </c>
      <c r="J8563" s="4">
        <v>18.920000000000002</v>
      </c>
      <c r="K8563" s="4">
        <v>20.309999999999999</v>
      </c>
      <c r="L8563" s="4">
        <v>21.1325</v>
      </c>
      <c r="M8563" s="4">
        <v>26</v>
      </c>
    </row>
    <row r="8564" spans="1:13" x14ac:dyDescent="0.2">
      <c r="A8564" s="3">
        <v>42705</v>
      </c>
      <c r="B8564" t="s">
        <v>9748</v>
      </c>
      <c r="C8564" t="s">
        <v>3952</v>
      </c>
      <c r="D8564" t="s">
        <v>9749</v>
      </c>
      <c r="E8564" t="s">
        <v>3951</v>
      </c>
      <c r="F8564" s="4">
        <v>20.740576923076901</v>
      </c>
      <c r="G8564" s="4">
        <v>20.585000000000001</v>
      </c>
      <c r="H8564" s="4">
        <v>0.82401253257832996</v>
      </c>
      <c r="I8564" s="4">
        <v>22.49</v>
      </c>
      <c r="J8564" s="4">
        <v>19.03</v>
      </c>
      <c r="K8564" s="4">
        <v>20.25375</v>
      </c>
      <c r="L8564" s="4">
        <v>21.237500000000001</v>
      </c>
      <c r="M8564" s="4">
        <v>26</v>
      </c>
    </row>
    <row r="8565" spans="1:13" x14ac:dyDescent="0.2">
      <c r="A8565" s="3">
        <v>42705</v>
      </c>
      <c r="B8565" t="s">
        <v>9680</v>
      </c>
      <c r="C8565" t="s">
        <v>3936</v>
      </c>
      <c r="D8565" t="s">
        <v>9681</v>
      </c>
      <c r="E8565" t="s">
        <v>3935</v>
      </c>
      <c r="F8565" s="4">
        <v>20.7431290322581</v>
      </c>
      <c r="G8565" s="4">
        <v>20.7</v>
      </c>
      <c r="H8565" s="4">
        <v>0.421247571066033</v>
      </c>
      <c r="I8565" s="4">
        <v>21.7</v>
      </c>
      <c r="J8565" s="4">
        <v>20</v>
      </c>
      <c r="K8565" s="4">
        <v>20.5</v>
      </c>
      <c r="L8565" s="4">
        <v>20.99</v>
      </c>
      <c r="M8565" s="4">
        <v>31</v>
      </c>
    </row>
    <row r="8566" spans="1:13" x14ac:dyDescent="0.2">
      <c r="A8566" s="3">
        <v>42705</v>
      </c>
      <c r="B8566" t="s">
        <v>9714</v>
      </c>
      <c r="C8566" t="s">
        <v>3939</v>
      </c>
      <c r="D8566" t="s">
        <v>9715</v>
      </c>
      <c r="E8566" t="s">
        <v>3938</v>
      </c>
      <c r="F8566" s="4">
        <v>21.21378125</v>
      </c>
      <c r="G8566" s="4">
        <v>20.92</v>
      </c>
      <c r="H8566" s="4">
        <v>1.2695348839526199</v>
      </c>
      <c r="I8566" s="4">
        <v>24</v>
      </c>
      <c r="J8566" s="4">
        <v>18.559999999999999</v>
      </c>
      <c r="K8566" s="4">
        <v>20.434999999999999</v>
      </c>
      <c r="L8566" s="4">
        <v>22</v>
      </c>
      <c r="M8566" s="4">
        <v>32</v>
      </c>
    </row>
    <row r="8567" spans="1:13" x14ac:dyDescent="0.2">
      <c r="A8567" s="3">
        <v>42705</v>
      </c>
      <c r="B8567" t="s">
        <v>9720</v>
      </c>
      <c r="C8567" t="s">
        <v>3942</v>
      </c>
      <c r="D8567" t="s">
        <v>9721</v>
      </c>
      <c r="E8567" t="s">
        <v>3941</v>
      </c>
      <c r="F8567" s="4">
        <v>21.0506666666667</v>
      </c>
      <c r="G8567" s="4">
        <v>20.55</v>
      </c>
      <c r="H8567" s="4">
        <v>1.6307425396944899</v>
      </c>
      <c r="I8567" s="4">
        <v>24.22</v>
      </c>
      <c r="J8567" s="4">
        <v>18.07</v>
      </c>
      <c r="K8567" s="4">
        <v>19.95</v>
      </c>
      <c r="L8567" s="4">
        <v>22.195</v>
      </c>
      <c r="M8567" s="4">
        <v>27</v>
      </c>
    </row>
    <row r="8568" spans="1:13" x14ac:dyDescent="0.2">
      <c r="A8568" s="3">
        <v>42705</v>
      </c>
      <c r="B8568" t="s">
        <v>9750</v>
      </c>
      <c r="C8568" t="s">
        <v>3952</v>
      </c>
      <c r="D8568" t="s">
        <v>9751</v>
      </c>
      <c r="E8568" t="s">
        <v>5350</v>
      </c>
      <c r="F8568" s="4">
        <v>20.158999999999999</v>
      </c>
      <c r="G8568" s="4">
        <v>20.03</v>
      </c>
      <c r="H8568" s="4">
        <v>1.6537301019211099</v>
      </c>
      <c r="I8568" s="4">
        <v>23.78</v>
      </c>
      <c r="J8568" s="4">
        <v>17.78</v>
      </c>
      <c r="K8568" s="4">
        <v>18.8</v>
      </c>
      <c r="L8568" s="4">
        <v>20.82</v>
      </c>
      <c r="M8568" s="4">
        <v>17</v>
      </c>
    </row>
    <row r="8569" spans="1:13" x14ac:dyDescent="0.2">
      <c r="A8569" s="3">
        <v>42705</v>
      </c>
      <c r="B8569" t="s">
        <v>10201</v>
      </c>
      <c r="C8569" t="s">
        <v>3579</v>
      </c>
      <c r="D8569" t="s">
        <v>10202</v>
      </c>
      <c r="E8569" t="s">
        <v>3578</v>
      </c>
      <c r="F8569" s="4">
        <v>2.0774193548387099</v>
      </c>
      <c r="G8569" s="4">
        <v>2.1</v>
      </c>
      <c r="H8569" s="4">
        <v>0.11558453593036</v>
      </c>
      <c r="I8569" s="4">
        <v>2.2999999999999998</v>
      </c>
      <c r="J8569" s="4">
        <v>1.8</v>
      </c>
      <c r="K8569" s="4">
        <v>2.0049999999999999</v>
      </c>
      <c r="L8569" s="4">
        <v>2.13</v>
      </c>
      <c r="M8569" s="4">
        <v>31</v>
      </c>
    </row>
    <row r="8570" spans="1:13" x14ac:dyDescent="0.2">
      <c r="A8570" s="3">
        <v>42705</v>
      </c>
      <c r="B8570" t="s">
        <v>10233</v>
      </c>
      <c r="C8570" t="s">
        <v>3582</v>
      </c>
      <c r="D8570" t="s">
        <v>10234</v>
      </c>
      <c r="E8570" t="s">
        <v>3581</v>
      </c>
      <c r="F8570" s="4">
        <v>1.59838709677419</v>
      </c>
      <c r="G8570" s="4">
        <v>1.7</v>
      </c>
      <c r="H8570" s="4">
        <v>0.435783560759188</v>
      </c>
      <c r="I8570" s="4">
        <v>2.2999999999999998</v>
      </c>
      <c r="J8570" s="4">
        <v>0</v>
      </c>
      <c r="K8570" s="4">
        <v>1.5</v>
      </c>
      <c r="L8570" s="4">
        <v>1.8</v>
      </c>
      <c r="M8570" s="4">
        <v>31</v>
      </c>
    </row>
    <row r="8571" spans="1:13" x14ac:dyDescent="0.2">
      <c r="A8571" s="3">
        <v>42705</v>
      </c>
      <c r="B8571" t="s">
        <v>10257</v>
      </c>
      <c r="C8571" t="s">
        <v>3585</v>
      </c>
      <c r="D8571" t="s">
        <v>10258</v>
      </c>
      <c r="E8571" t="s">
        <v>3584</v>
      </c>
      <c r="F8571" s="4">
        <v>2.2755999999999998</v>
      </c>
      <c r="G8571" s="4">
        <v>2.21</v>
      </c>
      <c r="H8571" s="4">
        <v>0.55156655687837597</v>
      </c>
      <c r="I8571" s="4">
        <v>3.3</v>
      </c>
      <c r="J8571" s="4">
        <v>0.8</v>
      </c>
      <c r="K8571" s="4">
        <v>2</v>
      </c>
      <c r="L8571" s="4">
        <v>2.6</v>
      </c>
      <c r="M8571" s="4">
        <v>25</v>
      </c>
    </row>
    <row r="8572" spans="1:13" x14ac:dyDescent="0.2">
      <c r="A8572" s="3">
        <v>42705</v>
      </c>
      <c r="B8572" t="s">
        <v>3574</v>
      </c>
      <c r="C8572" t="s">
        <v>5216</v>
      </c>
      <c r="D8572" t="s">
        <v>169</v>
      </c>
      <c r="E8572" t="s">
        <v>5215</v>
      </c>
      <c r="F8572" s="4">
        <v>2.5350000000000001</v>
      </c>
      <c r="G8572" s="4">
        <v>2.5499999999999998</v>
      </c>
      <c r="H8572" s="4">
        <v>0.62566905365846803</v>
      </c>
      <c r="I8572" s="4">
        <v>3.5</v>
      </c>
      <c r="J8572" s="4">
        <v>1</v>
      </c>
      <c r="K8572" s="4">
        <v>2.125</v>
      </c>
      <c r="L8572" s="4">
        <v>3</v>
      </c>
      <c r="M8572" s="4">
        <v>18</v>
      </c>
    </row>
    <row r="8573" spans="1:13" x14ac:dyDescent="0.2">
      <c r="A8573" s="3">
        <v>42705</v>
      </c>
      <c r="B8573" t="s">
        <v>10259</v>
      </c>
      <c r="C8573" t="s">
        <v>3597</v>
      </c>
      <c r="D8573" t="s">
        <v>10260</v>
      </c>
      <c r="E8573" t="s">
        <v>3596</v>
      </c>
      <c r="F8573" s="4">
        <v>1.5759375</v>
      </c>
      <c r="G8573" s="4">
        <v>1.7</v>
      </c>
      <c r="H8573" s="4">
        <v>0.50700168209302898</v>
      </c>
      <c r="I8573" s="4">
        <v>2.9</v>
      </c>
      <c r="J8573" s="4">
        <v>0.2</v>
      </c>
      <c r="K8573" s="4">
        <v>1.3</v>
      </c>
      <c r="L8573" s="4">
        <v>1.8075000000000001</v>
      </c>
      <c r="M8573" s="4">
        <v>32</v>
      </c>
    </row>
    <row r="8574" spans="1:13" x14ac:dyDescent="0.2">
      <c r="A8574" s="3">
        <v>42705</v>
      </c>
      <c r="B8574" t="s">
        <v>10281</v>
      </c>
      <c r="C8574" t="s">
        <v>3609</v>
      </c>
      <c r="D8574" t="s">
        <v>10282</v>
      </c>
      <c r="E8574" t="s">
        <v>3608</v>
      </c>
      <c r="F8574" s="4">
        <v>1.9831818181818199</v>
      </c>
      <c r="G8574" s="4">
        <v>2.0350000000000001</v>
      </c>
      <c r="H8574" s="4">
        <v>0.63080739165609401</v>
      </c>
      <c r="I8574" s="4">
        <v>3.3</v>
      </c>
      <c r="J8574" s="4">
        <v>0.4</v>
      </c>
      <c r="K8574" s="4">
        <v>1.64</v>
      </c>
      <c r="L8574" s="4">
        <v>2.375</v>
      </c>
      <c r="M8574" s="4">
        <v>22</v>
      </c>
    </row>
    <row r="8575" spans="1:13" x14ac:dyDescent="0.2">
      <c r="A8575" s="3">
        <v>42705</v>
      </c>
      <c r="B8575" t="s">
        <v>10261</v>
      </c>
      <c r="C8575" t="s">
        <v>3600</v>
      </c>
      <c r="D8575" t="s">
        <v>10262</v>
      </c>
      <c r="E8575" t="s">
        <v>3599</v>
      </c>
      <c r="F8575" s="4">
        <v>1.546875</v>
      </c>
      <c r="G8575" s="4">
        <v>1.5649999999999999</v>
      </c>
      <c r="H8575" s="4">
        <v>0.54000261349427303</v>
      </c>
      <c r="I8575" s="4">
        <v>2.5</v>
      </c>
      <c r="J8575" s="4">
        <v>0.3</v>
      </c>
      <c r="K8575" s="4">
        <v>1.075</v>
      </c>
      <c r="L8575" s="4">
        <v>1.925</v>
      </c>
      <c r="M8575" s="4">
        <v>32</v>
      </c>
    </row>
    <row r="8576" spans="1:13" x14ac:dyDescent="0.2">
      <c r="A8576" s="3">
        <v>42705</v>
      </c>
      <c r="B8576" t="s">
        <v>10283</v>
      </c>
      <c r="C8576" t="s">
        <v>3612</v>
      </c>
      <c r="D8576" t="s">
        <v>10284</v>
      </c>
      <c r="E8576" t="s">
        <v>3611</v>
      </c>
      <c r="F8576" s="4">
        <v>2.3186363636363598</v>
      </c>
      <c r="G8576" s="4">
        <v>2.25</v>
      </c>
      <c r="H8576" s="4">
        <v>0.61371076989972195</v>
      </c>
      <c r="I8576" s="4">
        <v>3.7</v>
      </c>
      <c r="J8576" s="4">
        <v>0.8</v>
      </c>
      <c r="K8576" s="4">
        <v>2.1</v>
      </c>
      <c r="L8576" s="4">
        <v>2.6</v>
      </c>
      <c r="M8576" s="4">
        <v>22</v>
      </c>
    </row>
    <row r="8577" spans="1:13" x14ac:dyDescent="0.2">
      <c r="A8577" s="3">
        <v>42705</v>
      </c>
      <c r="B8577" t="s">
        <v>10263</v>
      </c>
      <c r="C8577" t="s">
        <v>3603</v>
      </c>
      <c r="D8577" t="s">
        <v>10264</v>
      </c>
      <c r="E8577" t="s">
        <v>3602</v>
      </c>
      <c r="F8577" s="4">
        <v>1.535625</v>
      </c>
      <c r="G8577" s="4">
        <v>1.615</v>
      </c>
      <c r="H8577" s="4">
        <v>0.53975464856280897</v>
      </c>
      <c r="I8577" s="4">
        <v>2.4</v>
      </c>
      <c r="J8577" s="4">
        <v>-0.5</v>
      </c>
      <c r="K8577" s="4">
        <v>1.2</v>
      </c>
      <c r="L8577" s="4">
        <v>1.8</v>
      </c>
      <c r="M8577" s="4">
        <v>32</v>
      </c>
    </row>
    <row r="8578" spans="1:13" x14ac:dyDescent="0.2">
      <c r="A8578" s="3">
        <v>42705</v>
      </c>
      <c r="B8578" t="s">
        <v>10285</v>
      </c>
      <c r="C8578" t="s">
        <v>3615</v>
      </c>
      <c r="D8578" t="s">
        <v>10286</v>
      </c>
      <c r="E8578" t="s">
        <v>3614</v>
      </c>
      <c r="F8578" s="4">
        <v>2.4309523809523799</v>
      </c>
      <c r="G8578" s="4">
        <v>2.2999999999999998</v>
      </c>
      <c r="H8578" s="4">
        <v>0.56573761375663201</v>
      </c>
      <c r="I8578" s="4">
        <v>3.58</v>
      </c>
      <c r="J8578" s="4">
        <v>1</v>
      </c>
      <c r="K8578" s="4">
        <v>2.1</v>
      </c>
      <c r="L8578" s="4">
        <v>2.6</v>
      </c>
      <c r="M8578" s="4">
        <v>21</v>
      </c>
    </row>
    <row r="8579" spans="1:13" x14ac:dyDescent="0.2">
      <c r="A8579" s="3">
        <v>42705</v>
      </c>
      <c r="B8579" t="s">
        <v>10241</v>
      </c>
      <c r="C8579" t="s">
        <v>3594</v>
      </c>
      <c r="D8579" t="s">
        <v>10242</v>
      </c>
      <c r="E8579" t="s">
        <v>3593</v>
      </c>
      <c r="F8579" s="4">
        <v>1.54666666666667</v>
      </c>
      <c r="G8579" s="4">
        <v>1.7</v>
      </c>
      <c r="H8579" s="4">
        <v>0.392067171115699</v>
      </c>
      <c r="I8579" s="4">
        <v>2.1</v>
      </c>
      <c r="J8579" s="4">
        <v>0.5</v>
      </c>
      <c r="K8579" s="4">
        <v>1.3</v>
      </c>
      <c r="L8579" s="4">
        <v>1.8</v>
      </c>
      <c r="M8579" s="4">
        <v>33</v>
      </c>
    </row>
    <row r="8580" spans="1:13" x14ac:dyDescent="0.2">
      <c r="A8580" s="3">
        <v>42705</v>
      </c>
      <c r="B8580" t="s">
        <v>10265</v>
      </c>
      <c r="C8580" t="s">
        <v>3606</v>
      </c>
      <c r="D8580" t="s">
        <v>10266</v>
      </c>
      <c r="E8580" t="s">
        <v>3605</v>
      </c>
      <c r="F8580" s="4">
        <v>1.7815624999999999</v>
      </c>
      <c r="G8580" s="4">
        <v>1.9</v>
      </c>
      <c r="H8580" s="4">
        <v>0.62453652169867802</v>
      </c>
      <c r="I8580" s="4">
        <v>2.6</v>
      </c>
      <c r="J8580" s="4">
        <v>-0.7</v>
      </c>
      <c r="K8580" s="4">
        <v>1.6</v>
      </c>
      <c r="L8580" s="4">
        <v>2.2000000000000002</v>
      </c>
      <c r="M8580" s="4">
        <v>32</v>
      </c>
    </row>
    <row r="8581" spans="1:13" x14ac:dyDescent="0.2">
      <c r="A8581" s="3">
        <v>42705</v>
      </c>
      <c r="B8581" t="s">
        <v>10287</v>
      </c>
      <c r="C8581" t="s">
        <v>5222</v>
      </c>
      <c r="D8581" t="s">
        <v>10288</v>
      </c>
      <c r="E8581" t="s">
        <v>5221</v>
      </c>
      <c r="F8581" s="4">
        <v>2.46</v>
      </c>
      <c r="G8581" s="4">
        <v>2.4</v>
      </c>
      <c r="H8581" s="4">
        <v>0.65106067305589899</v>
      </c>
      <c r="I8581" s="4">
        <v>3.7</v>
      </c>
      <c r="J8581" s="4">
        <v>0.6</v>
      </c>
      <c r="K8581" s="4">
        <v>2.2200000000000002</v>
      </c>
      <c r="L8581" s="4">
        <v>2.8</v>
      </c>
      <c r="M8581" s="4">
        <v>21</v>
      </c>
    </row>
    <row r="8582" spans="1:13" x14ac:dyDescent="0.2">
      <c r="A8582" s="3">
        <v>42705</v>
      </c>
      <c r="B8582" t="s">
        <v>10267</v>
      </c>
      <c r="C8582" t="s">
        <v>3873</v>
      </c>
      <c r="D8582" t="s">
        <v>10268</v>
      </c>
      <c r="E8582" t="s">
        <v>3872</v>
      </c>
      <c r="F8582" s="4">
        <v>0.30388888888888899</v>
      </c>
      <c r="G8582" s="4">
        <v>0.4</v>
      </c>
      <c r="H8582" s="4">
        <v>0.434891993202489</v>
      </c>
      <c r="I8582" s="4">
        <v>1.36</v>
      </c>
      <c r="J8582" s="4">
        <v>-0.6</v>
      </c>
      <c r="K8582" s="4">
        <v>0.17749999999999999</v>
      </c>
      <c r="L8582" s="4">
        <v>0.5</v>
      </c>
      <c r="M8582" s="4">
        <v>18</v>
      </c>
    </row>
    <row r="8583" spans="1:13" x14ac:dyDescent="0.2">
      <c r="A8583" s="3">
        <v>42705</v>
      </c>
      <c r="B8583" t="s">
        <v>10289</v>
      </c>
      <c r="C8583" t="s">
        <v>3885</v>
      </c>
      <c r="D8583" t="s">
        <v>10290</v>
      </c>
      <c r="E8583" t="s">
        <v>3884</v>
      </c>
      <c r="F8583" s="4">
        <v>0.66791666666666705</v>
      </c>
      <c r="G8583" s="4">
        <v>0.62</v>
      </c>
      <c r="H8583" s="4">
        <v>0.15540940554977101</v>
      </c>
      <c r="I8583" s="4">
        <v>0.9</v>
      </c>
      <c r="J8583" s="4">
        <v>0.48</v>
      </c>
      <c r="K8583" s="4">
        <v>0.53749999999999998</v>
      </c>
      <c r="L8583" s="4">
        <v>0.8</v>
      </c>
      <c r="M8583" s="4">
        <v>12</v>
      </c>
    </row>
    <row r="8584" spans="1:13" x14ac:dyDescent="0.2">
      <c r="A8584" s="3">
        <v>42705</v>
      </c>
      <c r="B8584" t="s">
        <v>10269</v>
      </c>
      <c r="C8584" t="s">
        <v>3876</v>
      </c>
      <c r="D8584" t="s">
        <v>10270</v>
      </c>
      <c r="E8584" t="s">
        <v>3875</v>
      </c>
      <c r="F8584" s="4">
        <v>0.43666666666666698</v>
      </c>
      <c r="G8584" s="4">
        <v>0.42499999999999999</v>
      </c>
      <c r="H8584" s="4">
        <v>0.42294485803846399</v>
      </c>
      <c r="I8584" s="4">
        <v>1.6</v>
      </c>
      <c r="J8584" s="4">
        <v>-0.34</v>
      </c>
      <c r="K8584" s="4">
        <v>0.3</v>
      </c>
      <c r="L8584" s="4">
        <v>0.57499999999999996</v>
      </c>
      <c r="M8584" s="4">
        <v>18</v>
      </c>
    </row>
    <row r="8585" spans="1:13" x14ac:dyDescent="0.2">
      <c r="A8585" s="3">
        <v>42705</v>
      </c>
      <c r="B8585" t="s">
        <v>10291</v>
      </c>
      <c r="C8585" t="s">
        <v>3888</v>
      </c>
      <c r="D8585" t="s">
        <v>10292</v>
      </c>
      <c r="E8585" t="s">
        <v>3887</v>
      </c>
      <c r="F8585" s="4">
        <v>0.62116666666666698</v>
      </c>
      <c r="G8585" s="4">
        <v>0.62</v>
      </c>
      <c r="H8585" s="4">
        <v>0.13686744305968801</v>
      </c>
      <c r="I8585" s="4">
        <v>0.8</v>
      </c>
      <c r="J8585" s="4">
        <v>0.37</v>
      </c>
      <c r="K8585" s="4">
        <v>0.58750000000000002</v>
      </c>
      <c r="L8585" s="4">
        <v>0.71250000000000002</v>
      </c>
      <c r="M8585" s="4">
        <v>12</v>
      </c>
    </row>
    <row r="8586" spans="1:13" x14ac:dyDescent="0.2">
      <c r="A8586" s="3">
        <v>42705</v>
      </c>
      <c r="B8586" t="s">
        <v>10271</v>
      </c>
      <c r="C8586" t="s">
        <v>3879</v>
      </c>
      <c r="D8586" t="s">
        <v>10272</v>
      </c>
      <c r="E8586" t="s">
        <v>3878</v>
      </c>
      <c r="F8586" s="4">
        <v>0.41777777777777803</v>
      </c>
      <c r="G8586" s="4">
        <v>0.47499999999999998</v>
      </c>
      <c r="H8586" s="4">
        <v>0.25581600822731798</v>
      </c>
      <c r="I8586" s="4">
        <v>0.8</v>
      </c>
      <c r="J8586" s="4">
        <v>-0.1</v>
      </c>
      <c r="K8586" s="4">
        <v>0.22500000000000001</v>
      </c>
      <c r="L8586" s="4">
        <v>0.60499999999999998</v>
      </c>
      <c r="M8586" s="4">
        <v>18</v>
      </c>
    </row>
    <row r="8587" spans="1:13" x14ac:dyDescent="0.2">
      <c r="A8587" s="3">
        <v>42705</v>
      </c>
      <c r="B8587" t="s">
        <v>10293</v>
      </c>
      <c r="C8587" t="s">
        <v>3891</v>
      </c>
      <c r="D8587" t="s">
        <v>10294</v>
      </c>
      <c r="E8587" t="s">
        <v>3890</v>
      </c>
      <c r="F8587" s="4">
        <v>0.694818181818182</v>
      </c>
      <c r="G8587" s="4">
        <v>0.69299999999999995</v>
      </c>
      <c r="H8587" s="4">
        <v>0.160391282918878</v>
      </c>
      <c r="I8587" s="4">
        <v>1</v>
      </c>
      <c r="J8587" s="4">
        <v>0.5</v>
      </c>
      <c r="K8587" s="4">
        <v>0.57499999999999996</v>
      </c>
      <c r="L8587" s="4">
        <v>0.77500000000000002</v>
      </c>
      <c r="M8587" s="4">
        <v>11</v>
      </c>
    </row>
    <row r="8588" spans="1:13" x14ac:dyDescent="0.2">
      <c r="A8588" s="3">
        <v>42705</v>
      </c>
      <c r="B8588" t="s">
        <v>10249</v>
      </c>
      <c r="C8588" t="s">
        <v>3870</v>
      </c>
      <c r="D8588" t="s">
        <v>10250</v>
      </c>
      <c r="E8588" t="s">
        <v>3869</v>
      </c>
      <c r="F8588" s="4">
        <v>0.27722222222222198</v>
      </c>
      <c r="G8588" s="4">
        <v>0.3</v>
      </c>
      <c r="H8588" s="4">
        <v>0.27074636612749198</v>
      </c>
      <c r="I8588" s="4">
        <v>0.7</v>
      </c>
      <c r="J8588" s="4">
        <v>-0.3</v>
      </c>
      <c r="K8588" s="4">
        <v>0.2</v>
      </c>
      <c r="L8588" s="4">
        <v>0.4325</v>
      </c>
      <c r="M8588" s="4">
        <v>18</v>
      </c>
    </row>
    <row r="8589" spans="1:13" x14ac:dyDescent="0.2">
      <c r="A8589" s="3">
        <v>42705</v>
      </c>
      <c r="B8589" t="s">
        <v>10273</v>
      </c>
      <c r="C8589" t="s">
        <v>3882</v>
      </c>
      <c r="D8589" t="s">
        <v>10274</v>
      </c>
      <c r="E8589" t="s">
        <v>3881</v>
      </c>
      <c r="F8589" s="4">
        <v>0.44500000000000001</v>
      </c>
      <c r="G8589" s="4">
        <v>0.5</v>
      </c>
      <c r="H8589" s="4">
        <v>0.21995320357909301</v>
      </c>
      <c r="I8589" s="4">
        <v>0.8</v>
      </c>
      <c r="J8589" s="4">
        <v>0</v>
      </c>
      <c r="K8589" s="4">
        <v>0.40250000000000002</v>
      </c>
      <c r="L8589" s="4">
        <v>0.54500000000000004</v>
      </c>
      <c r="M8589" s="4">
        <v>18</v>
      </c>
    </row>
    <row r="8590" spans="1:13" x14ac:dyDescent="0.2">
      <c r="A8590" s="3">
        <v>42705</v>
      </c>
      <c r="B8590" t="s">
        <v>10295</v>
      </c>
      <c r="C8590" t="s">
        <v>5342</v>
      </c>
      <c r="D8590" t="s">
        <v>10296</v>
      </c>
      <c r="E8590" t="s">
        <v>5341</v>
      </c>
      <c r="F8590" s="4">
        <v>0.63572727272727303</v>
      </c>
      <c r="G8590" s="4">
        <v>0.6</v>
      </c>
      <c r="H8590" s="4">
        <v>0.236560390137103</v>
      </c>
      <c r="I8590" s="4">
        <v>1.1000000000000001</v>
      </c>
      <c r="J8590" s="4">
        <v>0.2</v>
      </c>
      <c r="K8590" s="4">
        <v>0.52500000000000002</v>
      </c>
      <c r="L8590" s="4">
        <v>0.77500000000000002</v>
      </c>
      <c r="M8590" s="4">
        <v>11</v>
      </c>
    </row>
    <row r="8591" spans="1:13" x14ac:dyDescent="0.2">
      <c r="A8591" s="3">
        <v>42736</v>
      </c>
      <c r="B8591" t="s">
        <v>9670</v>
      </c>
      <c r="C8591" t="s">
        <v>3927</v>
      </c>
      <c r="D8591" t="s">
        <v>9671</v>
      </c>
      <c r="E8591" t="s">
        <v>3926</v>
      </c>
      <c r="F8591" s="4">
        <v>8.4309090909090898</v>
      </c>
      <c r="G8591" s="4">
        <v>8.1750000000000007</v>
      </c>
      <c r="H8591" s="4">
        <v>0.83867190412613801</v>
      </c>
      <c r="I8591" s="4">
        <v>10.5</v>
      </c>
      <c r="J8591" s="4">
        <v>6.82</v>
      </c>
      <c r="K8591" s="4">
        <v>8.0250000000000004</v>
      </c>
      <c r="L8591" s="4">
        <v>8.8450000000000006</v>
      </c>
      <c r="M8591" s="4">
        <v>22</v>
      </c>
    </row>
    <row r="8592" spans="1:13" x14ac:dyDescent="0.2">
      <c r="A8592" s="3">
        <v>42736</v>
      </c>
      <c r="B8592" t="s">
        <v>9704</v>
      </c>
      <c r="C8592" t="s">
        <v>3930</v>
      </c>
      <c r="D8592" t="s">
        <v>9705</v>
      </c>
      <c r="E8592" t="s">
        <v>3929</v>
      </c>
      <c r="F8592" s="4">
        <v>8.8164999999999996</v>
      </c>
      <c r="G8592" s="4">
        <v>8.5050000000000008</v>
      </c>
      <c r="H8592" s="4">
        <v>1.0550593647553199</v>
      </c>
      <c r="I8592" s="4">
        <v>11</v>
      </c>
      <c r="J8592" s="4">
        <v>7.5</v>
      </c>
      <c r="K8592" s="4">
        <v>8.1824999999999992</v>
      </c>
      <c r="L8592" s="4">
        <v>9.0924999999999994</v>
      </c>
      <c r="M8592" s="4">
        <v>20</v>
      </c>
    </row>
    <row r="8593" spans="1:13" x14ac:dyDescent="0.2">
      <c r="A8593" s="3">
        <v>42736</v>
      </c>
      <c r="B8593" t="s">
        <v>9740</v>
      </c>
      <c r="C8593" t="s">
        <v>3933</v>
      </c>
      <c r="D8593" t="s">
        <v>9741</v>
      </c>
      <c r="E8593" t="s">
        <v>3932</v>
      </c>
      <c r="F8593" s="4">
        <v>8.6875</v>
      </c>
      <c r="G8593" s="4">
        <v>8.82</v>
      </c>
      <c r="H8593" s="4">
        <v>1.09675582211052</v>
      </c>
      <c r="I8593" s="4">
        <v>11</v>
      </c>
      <c r="J8593" s="4">
        <v>6.71</v>
      </c>
      <c r="K8593" s="4">
        <v>7.98</v>
      </c>
      <c r="L8593" s="4">
        <v>9.41</v>
      </c>
      <c r="M8593" s="4">
        <v>16</v>
      </c>
    </row>
    <row r="8594" spans="1:13" x14ac:dyDescent="0.2">
      <c r="A8594" s="3">
        <v>42736</v>
      </c>
      <c r="B8594" t="s">
        <v>9672</v>
      </c>
      <c r="C8594" t="s">
        <v>3918</v>
      </c>
      <c r="D8594" t="s">
        <v>9673</v>
      </c>
      <c r="E8594" t="s">
        <v>3917</v>
      </c>
      <c r="F8594" s="4">
        <v>6.9696296296296296</v>
      </c>
      <c r="G8594" s="4">
        <v>7</v>
      </c>
      <c r="H8594" s="4">
        <v>0.520550607023884</v>
      </c>
      <c r="I8594" s="4">
        <v>8.1</v>
      </c>
      <c r="J8594" s="4">
        <v>6.1</v>
      </c>
      <c r="K8594" s="4">
        <v>6.6</v>
      </c>
      <c r="L8594" s="4">
        <v>7.2750000000000004</v>
      </c>
      <c r="M8594" s="4">
        <v>27</v>
      </c>
    </row>
    <row r="8595" spans="1:13" x14ac:dyDescent="0.2">
      <c r="A8595" s="3">
        <v>42736</v>
      </c>
      <c r="B8595" t="s">
        <v>9706</v>
      </c>
      <c r="C8595" t="s">
        <v>3921</v>
      </c>
      <c r="D8595" t="s">
        <v>9707</v>
      </c>
      <c r="E8595" t="s">
        <v>3920</v>
      </c>
      <c r="F8595" s="4">
        <v>7.2925925925925901</v>
      </c>
      <c r="G8595" s="4">
        <v>7.25</v>
      </c>
      <c r="H8595" s="4">
        <v>0.69654417603895702</v>
      </c>
      <c r="I8595" s="4">
        <v>8.8800000000000008</v>
      </c>
      <c r="J8595" s="4">
        <v>5.8</v>
      </c>
      <c r="K8595" s="4">
        <v>6.7949999999999999</v>
      </c>
      <c r="L8595" s="4">
        <v>7.6</v>
      </c>
      <c r="M8595" s="4">
        <v>27</v>
      </c>
    </row>
    <row r="8596" spans="1:13" x14ac:dyDescent="0.2">
      <c r="A8596" s="3">
        <v>42736</v>
      </c>
      <c r="B8596" t="s">
        <v>9742</v>
      </c>
      <c r="C8596" t="s">
        <v>3924</v>
      </c>
      <c r="D8596" t="s">
        <v>9743</v>
      </c>
      <c r="E8596" t="s">
        <v>3923</v>
      </c>
      <c r="F8596" s="4">
        <v>7.2195238095238103</v>
      </c>
      <c r="G8596" s="4">
        <v>7.3</v>
      </c>
      <c r="H8596" s="4">
        <v>1.16455775378672</v>
      </c>
      <c r="I8596" s="4">
        <v>9.07</v>
      </c>
      <c r="J8596" s="4">
        <v>5</v>
      </c>
      <c r="K8596" s="4">
        <v>6.75</v>
      </c>
      <c r="L8596" s="4">
        <v>7.98</v>
      </c>
      <c r="M8596" s="4">
        <v>21</v>
      </c>
    </row>
    <row r="8597" spans="1:13" x14ac:dyDescent="0.2">
      <c r="A8597" s="3">
        <v>42736</v>
      </c>
      <c r="B8597" t="s">
        <v>10251</v>
      </c>
      <c r="C8597" t="s">
        <v>3988</v>
      </c>
      <c r="D8597" t="s">
        <v>10252</v>
      </c>
      <c r="E8597" t="s">
        <v>3987</v>
      </c>
      <c r="F8597" s="4">
        <v>3.9492307692307702</v>
      </c>
      <c r="G8597" s="4">
        <v>4</v>
      </c>
      <c r="H8597" s="4">
        <v>0.38244396271268899</v>
      </c>
      <c r="I8597" s="4">
        <v>4.5999999999999996</v>
      </c>
      <c r="J8597" s="4">
        <v>3</v>
      </c>
      <c r="K8597" s="4">
        <v>3.8475000000000001</v>
      </c>
      <c r="L8597" s="4">
        <v>4.1749999999999998</v>
      </c>
      <c r="M8597" s="4">
        <v>26</v>
      </c>
    </row>
    <row r="8598" spans="1:13" x14ac:dyDescent="0.2">
      <c r="A8598" s="3">
        <v>42736</v>
      </c>
      <c r="B8598" t="s">
        <v>10275</v>
      </c>
      <c r="C8598" t="s">
        <v>3991</v>
      </c>
      <c r="D8598" t="s">
        <v>10276</v>
      </c>
      <c r="E8598" t="s">
        <v>3990</v>
      </c>
      <c r="F8598" s="4">
        <v>3.89083333333333</v>
      </c>
      <c r="G8598" s="4">
        <v>3.835</v>
      </c>
      <c r="H8598" s="4">
        <v>0.37507004176804598</v>
      </c>
      <c r="I8598" s="4">
        <v>4.5999999999999996</v>
      </c>
      <c r="J8598" s="4">
        <v>3.2</v>
      </c>
      <c r="K8598" s="4">
        <v>3.6524999999999999</v>
      </c>
      <c r="L8598" s="4">
        <v>4.125</v>
      </c>
      <c r="M8598" s="4">
        <v>24</v>
      </c>
    </row>
    <row r="8599" spans="1:13" x14ac:dyDescent="0.2">
      <c r="A8599" s="3">
        <v>42736</v>
      </c>
      <c r="B8599" t="s">
        <v>10253</v>
      </c>
      <c r="C8599" t="s">
        <v>3994</v>
      </c>
      <c r="D8599" t="s">
        <v>10254</v>
      </c>
      <c r="E8599" t="s">
        <v>3993</v>
      </c>
      <c r="F8599" s="4">
        <v>4.0999999999999996</v>
      </c>
      <c r="G8599" s="4">
        <v>4.0999999999999996</v>
      </c>
      <c r="H8599" s="4">
        <v>0.33278221106303102</v>
      </c>
      <c r="I8599" s="4">
        <v>5.15</v>
      </c>
      <c r="J8599" s="4">
        <v>3.5</v>
      </c>
      <c r="K8599" s="4">
        <v>3.9049999999999998</v>
      </c>
      <c r="L8599" s="4">
        <v>4.2925000000000004</v>
      </c>
      <c r="M8599" s="4">
        <v>26</v>
      </c>
    </row>
    <row r="8600" spans="1:13" x14ac:dyDescent="0.2">
      <c r="A8600" s="3">
        <v>42736</v>
      </c>
      <c r="B8600" t="s">
        <v>10277</v>
      </c>
      <c r="C8600" t="s">
        <v>3997</v>
      </c>
      <c r="D8600" t="s">
        <v>10278</v>
      </c>
      <c r="E8600" t="s">
        <v>3996</v>
      </c>
      <c r="F8600" s="4">
        <v>4.0379166666666704</v>
      </c>
      <c r="G8600" s="4">
        <v>4.0999999999999996</v>
      </c>
      <c r="H8600" s="4">
        <v>0.326642726866056</v>
      </c>
      <c r="I8600" s="4">
        <v>4.59</v>
      </c>
      <c r="J8600" s="4">
        <v>3.2</v>
      </c>
      <c r="K8600" s="4">
        <v>3.875</v>
      </c>
      <c r="L8600" s="4">
        <v>4.2249999999999996</v>
      </c>
      <c r="M8600" s="4">
        <v>24</v>
      </c>
    </row>
    <row r="8601" spans="1:13" x14ac:dyDescent="0.2">
      <c r="A8601" s="3">
        <v>42736</v>
      </c>
      <c r="B8601" t="s">
        <v>7864</v>
      </c>
      <c r="C8601" t="s">
        <v>3894</v>
      </c>
      <c r="D8601" t="s">
        <v>7865</v>
      </c>
      <c r="E8601" t="s">
        <v>3893</v>
      </c>
      <c r="F8601" s="4">
        <v>6.2516129032258103</v>
      </c>
      <c r="G8601" s="4">
        <v>6.25</v>
      </c>
      <c r="H8601" s="4">
        <v>0.29197142296457201</v>
      </c>
      <c r="I8601" s="4">
        <v>6.75</v>
      </c>
      <c r="J8601" s="4">
        <v>5.75</v>
      </c>
      <c r="K8601" s="4">
        <v>6.125</v>
      </c>
      <c r="L8601" s="4">
        <v>6.25</v>
      </c>
      <c r="M8601" s="4">
        <v>31</v>
      </c>
    </row>
    <row r="8602" spans="1:13" x14ac:dyDescent="0.2">
      <c r="A8602" s="3">
        <v>42736</v>
      </c>
      <c r="B8602" t="s">
        <v>7968</v>
      </c>
      <c r="C8602" t="s">
        <v>3906</v>
      </c>
      <c r="D8602" t="s">
        <v>7969</v>
      </c>
      <c r="E8602" t="s">
        <v>3905</v>
      </c>
      <c r="F8602" s="4">
        <v>7.14</v>
      </c>
      <c r="G8602" s="4">
        <v>7</v>
      </c>
      <c r="H8602" s="4">
        <v>0.48625947380186701</v>
      </c>
      <c r="I8602" s="4">
        <v>8.5</v>
      </c>
      <c r="J8602" s="4">
        <v>6.25</v>
      </c>
      <c r="K8602" s="4">
        <v>6.75</v>
      </c>
      <c r="L8602" s="4">
        <v>7.4375</v>
      </c>
      <c r="M8602" s="4">
        <v>30</v>
      </c>
    </row>
    <row r="8603" spans="1:13" x14ac:dyDescent="0.2">
      <c r="A8603" s="3">
        <v>42736</v>
      </c>
      <c r="B8603" t="s">
        <v>7890</v>
      </c>
      <c r="C8603" t="s">
        <v>3897</v>
      </c>
      <c r="D8603" t="s">
        <v>7891</v>
      </c>
      <c r="E8603" t="s">
        <v>3896</v>
      </c>
      <c r="F8603" s="4">
        <v>6.6322580645161304</v>
      </c>
      <c r="G8603" s="4">
        <v>6.5</v>
      </c>
      <c r="H8603" s="4">
        <v>0.43292578022427303</v>
      </c>
      <c r="I8603" s="4">
        <v>7.75</v>
      </c>
      <c r="J8603" s="4">
        <v>6</v>
      </c>
      <c r="K8603" s="4">
        <v>6.25</v>
      </c>
      <c r="L8603" s="4">
        <v>6.875</v>
      </c>
      <c r="M8603" s="4">
        <v>31</v>
      </c>
    </row>
    <row r="8604" spans="1:13" x14ac:dyDescent="0.2">
      <c r="A8604" s="3">
        <v>42736</v>
      </c>
      <c r="B8604" t="s">
        <v>7994</v>
      </c>
      <c r="C8604" t="s">
        <v>3909</v>
      </c>
      <c r="D8604" t="s">
        <v>7995</v>
      </c>
      <c r="E8604" t="s">
        <v>3908</v>
      </c>
      <c r="F8604" s="4">
        <v>7.2416666666666698</v>
      </c>
      <c r="G8604" s="4">
        <v>7.25</v>
      </c>
      <c r="H8604" s="4">
        <v>0.52736876670120902</v>
      </c>
      <c r="I8604" s="4">
        <v>8.75</v>
      </c>
      <c r="J8604" s="4">
        <v>6.5</v>
      </c>
      <c r="K8604" s="4">
        <v>6.85</v>
      </c>
      <c r="L8604" s="4">
        <v>7.5</v>
      </c>
      <c r="M8604" s="4">
        <v>30</v>
      </c>
    </row>
    <row r="8605" spans="1:13" x14ac:dyDescent="0.2">
      <c r="A8605" s="3">
        <v>42736</v>
      </c>
      <c r="B8605" t="s">
        <v>7916</v>
      </c>
      <c r="C8605" t="s">
        <v>3900</v>
      </c>
      <c r="D8605" t="s">
        <v>7917</v>
      </c>
      <c r="E8605" t="s">
        <v>3899</v>
      </c>
      <c r="F8605" s="4">
        <v>6.8612903225806496</v>
      </c>
      <c r="G8605" s="4">
        <v>6.75</v>
      </c>
      <c r="H8605" s="4">
        <v>0.497277534417712</v>
      </c>
      <c r="I8605" s="4">
        <v>8</v>
      </c>
      <c r="J8605" s="4">
        <v>6</v>
      </c>
      <c r="K8605" s="4">
        <v>6.5</v>
      </c>
      <c r="L8605" s="4">
        <v>7.25</v>
      </c>
      <c r="M8605" s="4">
        <v>31</v>
      </c>
    </row>
    <row r="8606" spans="1:13" x14ac:dyDescent="0.2">
      <c r="A8606" s="3">
        <v>42736</v>
      </c>
      <c r="B8606" t="s">
        <v>8020</v>
      </c>
      <c r="C8606" t="s">
        <v>3912</v>
      </c>
      <c r="D8606" t="s">
        <v>8021</v>
      </c>
      <c r="E8606" t="s">
        <v>3911</v>
      </c>
      <c r="F8606" s="4">
        <v>7.26833333333333</v>
      </c>
      <c r="G8606" s="4">
        <v>7.25</v>
      </c>
      <c r="H8606" s="4">
        <v>0.56530177069776</v>
      </c>
      <c r="I8606" s="4">
        <v>8.75</v>
      </c>
      <c r="J8606" s="4">
        <v>6.2</v>
      </c>
      <c r="K8606" s="4">
        <v>6.9249999999999998</v>
      </c>
      <c r="L8606" s="4">
        <v>7.5</v>
      </c>
      <c r="M8606" s="4">
        <v>30</v>
      </c>
    </row>
    <row r="8607" spans="1:13" x14ac:dyDescent="0.2">
      <c r="A8607" s="3">
        <v>42736</v>
      </c>
      <c r="B8607" t="s">
        <v>7942</v>
      </c>
      <c r="C8607" t="s">
        <v>3903</v>
      </c>
      <c r="D8607" t="s">
        <v>7943</v>
      </c>
      <c r="E8607" t="s">
        <v>3902</v>
      </c>
      <c r="F8607" s="4">
        <v>7.0645161290322598</v>
      </c>
      <c r="G8607" s="4">
        <v>7</v>
      </c>
      <c r="H8607" s="4">
        <v>0.46533026772875602</v>
      </c>
      <c r="I8607" s="4">
        <v>8</v>
      </c>
      <c r="J8607" s="4">
        <v>6.25</v>
      </c>
      <c r="K8607" s="4">
        <v>6.75</v>
      </c>
      <c r="L8607" s="4">
        <v>7.25</v>
      </c>
      <c r="M8607" s="4">
        <v>31</v>
      </c>
    </row>
    <row r="8608" spans="1:13" x14ac:dyDescent="0.2">
      <c r="A8608" s="3">
        <v>42736</v>
      </c>
      <c r="B8608" t="s">
        <v>8046</v>
      </c>
      <c r="C8608" t="s">
        <v>3915</v>
      </c>
      <c r="D8608" t="s">
        <v>8047</v>
      </c>
      <c r="E8608" t="s">
        <v>3914</v>
      </c>
      <c r="F8608" s="4">
        <v>7.3049999999999997</v>
      </c>
      <c r="G8608" s="4">
        <v>7.25</v>
      </c>
      <c r="H8608" s="4">
        <v>0.62620229187126697</v>
      </c>
      <c r="I8608" s="4">
        <v>8.75</v>
      </c>
      <c r="J8608" s="4">
        <v>6</v>
      </c>
      <c r="K8608" s="4">
        <v>6.8125</v>
      </c>
      <c r="L8608" s="4">
        <v>7.5</v>
      </c>
      <c r="M8608" s="4">
        <v>30</v>
      </c>
    </row>
    <row r="8609" spans="1:13" x14ac:dyDescent="0.2">
      <c r="A8609" s="3">
        <v>42736</v>
      </c>
      <c r="B8609" t="s">
        <v>8056</v>
      </c>
      <c r="C8609" t="s">
        <v>3081</v>
      </c>
      <c r="D8609" t="s">
        <v>8057</v>
      </c>
      <c r="E8609" t="s">
        <v>3080</v>
      </c>
      <c r="F8609" s="4">
        <v>4.2274545454545498</v>
      </c>
      <c r="G8609" s="4">
        <v>4.1399999999999997</v>
      </c>
      <c r="H8609" s="4">
        <v>0.53134505566704804</v>
      </c>
      <c r="I8609" s="4">
        <v>5.57</v>
      </c>
      <c r="J8609" s="4">
        <v>3.4</v>
      </c>
      <c r="K8609" s="4">
        <v>3.86</v>
      </c>
      <c r="L8609" s="4">
        <v>4.58</v>
      </c>
      <c r="M8609" s="4">
        <v>33</v>
      </c>
    </row>
    <row r="8610" spans="1:13" x14ac:dyDescent="0.2">
      <c r="A8610" s="3">
        <v>42736</v>
      </c>
      <c r="B8610" t="s">
        <v>9674</v>
      </c>
      <c r="C8610" t="s">
        <v>3072</v>
      </c>
      <c r="D8610" t="s">
        <v>9675</v>
      </c>
      <c r="E8610" t="s">
        <v>3071</v>
      </c>
      <c r="F8610" s="4">
        <v>5.2526470588235297</v>
      </c>
      <c r="G8610" s="4">
        <v>5.24</v>
      </c>
      <c r="H8610" s="4">
        <v>0.53373077325972196</v>
      </c>
      <c r="I8610" s="4">
        <v>6</v>
      </c>
      <c r="J8610" s="4">
        <v>3.9</v>
      </c>
      <c r="K8610" s="4">
        <v>5</v>
      </c>
      <c r="L8610" s="4">
        <v>5.7149999999999999</v>
      </c>
      <c r="M8610" s="4">
        <v>34</v>
      </c>
    </row>
    <row r="8611" spans="1:13" x14ac:dyDescent="0.2">
      <c r="A8611" s="3">
        <v>42736</v>
      </c>
      <c r="B8611" t="s">
        <v>9708</v>
      </c>
      <c r="C8611" t="s">
        <v>3075</v>
      </c>
      <c r="D8611" t="s">
        <v>9709</v>
      </c>
      <c r="E8611" t="s">
        <v>3074</v>
      </c>
      <c r="F8611" s="4">
        <v>3.8460606060606102</v>
      </c>
      <c r="G8611" s="4">
        <v>3.8</v>
      </c>
      <c r="H8611" s="4">
        <v>0.62116291841361604</v>
      </c>
      <c r="I8611" s="4">
        <v>5.6</v>
      </c>
      <c r="J8611" s="4">
        <v>2.7</v>
      </c>
      <c r="K8611" s="4">
        <v>3.48</v>
      </c>
      <c r="L8611" s="4">
        <v>4.2</v>
      </c>
      <c r="M8611" s="4">
        <v>33</v>
      </c>
    </row>
    <row r="8612" spans="1:13" x14ac:dyDescent="0.2">
      <c r="A8612" s="3">
        <v>42736</v>
      </c>
      <c r="B8612" t="s">
        <v>7636</v>
      </c>
      <c r="C8612" t="s">
        <v>3102</v>
      </c>
      <c r="D8612" t="s">
        <v>7637</v>
      </c>
      <c r="E8612" t="s">
        <v>3101</v>
      </c>
      <c r="F8612" s="4">
        <v>3.6375862068965499</v>
      </c>
      <c r="G8612" s="4">
        <v>3.6</v>
      </c>
      <c r="H8612" s="4">
        <v>0.45241933118681699</v>
      </c>
      <c r="I8612" s="4">
        <v>5</v>
      </c>
      <c r="J8612" s="4">
        <v>3</v>
      </c>
      <c r="K8612" s="4">
        <v>3.3</v>
      </c>
      <c r="L8612" s="4">
        <v>3.8</v>
      </c>
      <c r="M8612" s="4">
        <v>29</v>
      </c>
    </row>
    <row r="8613" spans="1:13" x14ac:dyDescent="0.2">
      <c r="A8613" s="3">
        <v>42736</v>
      </c>
      <c r="B8613" t="s">
        <v>9744</v>
      </c>
      <c r="C8613" t="s">
        <v>3078</v>
      </c>
      <c r="D8613" t="s">
        <v>9745</v>
      </c>
      <c r="E8613" t="s">
        <v>3077</v>
      </c>
      <c r="F8613" s="4">
        <v>3.6567857142857099</v>
      </c>
      <c r="G8613" s="4">
        <v>3.5</v>
      </c>
      <c r="H8613" s="4">
        <v>0.52287703795959195</v>
      </c>
      <c r="I8613" s="4">
        <v>5.5</v>
      </c>
      <c r="J8613" s="4">
        <v>3</v>
      </c>
      <c r="K8613" s="4">
        <v>3.4350000000000001</v>
      </c>
      <c r="L8613" s="4">
        <v>3.73</v>
      </c>
      <c r="M8613" s="4">
        <v>28</v>
      </c>
    </row>
    <row r="8614" spans="1:13" x14ac:dyDescent="0.2">
      <c r="A8614" s="3">
        <v>42736</v>
      </c>
      <c r="B8614" t="s">
        <v>5410</v>
      </c>
      <c r="C8614" t="s">
        <v>3105</v>
      </c>
      <c r="D8614" t="s">
        <v>1261</v>
      </c>
      <c r="E8614" t="s">
        <v>3104</v>
      </c>
      <c r="F8614" s="4">
        <v>3.5117857142857098</v>
      </c>
      <c r="G8614" s="4">
        <v>3.5</v>
      </c>
      <c r="H8614" s="4">
        <v>0.40451208443633202</v>
      </c>
      <c r="I8614" s="4">
        <v>4.5</v>
      </c>
      <c r="J8614" s="4">
        <v>3</v>
      </c>
      <c r="K8614" s="4">
        <v>3.1949999999999998</v>
      </c>
      <c r="L8614" s="4">
        <v>3.7250000000000001</v>
      </c>
      <c r="M8614" s="4">
        <v>28</v>
      </c>
    </row>
    <row r="8615" spans="1:13" x14ac:dyDescent="0.2">
      <c r="A8615" s="3">
        <v>42736</v>
      </c>
      <c r="B8615" t="s">
        <v>7954</v>
      </c>
      <c r="C8615" t="s">
        <v>3114</v>
      </c>
      <c r="D8615" t="s">
        <v>7955</v>
      </c>
      <c r="E8615" t="s">
        <v>3113</v>
      </c>
      <c r="F8615" s="4">
        <v>1.56590909090909</v>
      </c>
      <c r="G8615" s="4">
        <v>1.65</v>
      </c>
      <c r="H8615" s="4">
        <v>0.25556143630695299</v>
      </c>
      <c r="I8615" s="4">
        <v>1.9</v>
      </c>
      <c r="J8615" s="4">
        <v>0.9</v>
      </c>
      <c r="K8615" s="4">
        <v>1.57</v>
      </c>
      <c r="L8615" s="4">
        <v>1.7</v>
      </c>
      <c r="M8615" s="4">
        <v>33</v>
      </c>
    </row>
    <row r="8616" spans="1:13" x14ac:dyDescent="0.2">
      <c r="A8616" s="3">
        <v>42736</v>
      </c>
      <c r="B8616" t="s">
        <v>8058</v>
      </c>
      <c r="C8616" t="s">
        <v>3150</v>
      </c>
      <c r="D8616" t="s">
        <v>8059</v>
      </c>
      <c r="E8616" t="s">
        <v>3149</v>
      </c>
      <c r="F8616" s="4">
        <v>0.56790624999999995</v>
      </c>
      <c r="G8616" s="4">
        <v>0.52500000000000002</v>
      </c>
      <c r="H8616" s="4">
        <v>0.27244109862086102</v>
      </c>
      <c r="I8616" s="4">
        <v>1.5029999999999999</v>
      </c>
      <c r="J8616" s="4">
        <v>0.19</v>
      </c>
      <c r="K8616" s="4">
        <v>0.44500000000000001</v>
      </c>
      <c r="L8616" s="4">
        <v>0.64249999999999996</v>
      </c>
      <c r="M8616" s="4">
        <v>32</v>
      </c>
    </row>
    <row r="8617" spans="1:13" x14ac:dyDescent="0.2">
      <c r="A8617" s="3">
        <v>42736</v>
      </c>
      <c r="B8617" t="s">
        <v>7962</v>
      </c>
      <c r="C8617" t="s">
        <v>3117</v>
      </c>
      <c r="D8617" t="s">
        <v>7963</v>
      </c>
      <c r="E8617" t="s">
        <v>3116</v>
      </c>
      <c r="F8617" s="4">
        <v>0.54657575757575805</v>
      </c>
      <c r="G8617" s="4">
        <v>0.52</v>
      </c>
      <c r="H8617" s="4">
        <v>0.16455261892154599</v>
      </c>
      <c r="I8617" s="4">
        <v>0.87</v>
      </c>
      <c r="J8617" s="4">
        <v>0.3</v>
      </c>
      <c r="K8617" s="4">
        <v>0.42</v>
      </c>
      <c r="L8617" s="4">
        <v>0.66</v>
      </c>
      <c r="M8617" s="4">
        <v>33</v>
      </c>
    </row>
    <row r="8618" spans="1:13" x14ac:dyDescent="0.2">
      <c r="A8618" s="3">
        <v>42736</v>
      </c>
      <c r="B8618" t="s">
        <v>7972</v>
      </c>
      <c r="C8618" t="s">
        <v>3120</v>
      </c>
      <c r="D8618" t="s">
        <v>7973</v>
      </c>
      <c r="E8618" t="s">
        <v>3119</v>
      </c>
      <c r="F8618" s="4">
        <v>0.331272727272727</v>
      </c>
      <c r="G8618" s="4">
        <v>0.34</v>
      </c>
      <c r="H8618" s="4">
        <v>0.16080952877691801</v>
      </c>
      <c r="I8618" s="4">
        <v>0.75</v>
      </c>
      <c r="J8618" s="4">
        <v>-0.2</v>
      </c>
      <c r="K8618" s="4">
        <v>0.25</v>
      </c>
      <c r="L8618" s="4">
        <v>0.41</v>
      </c>
      <c r="M8618" s="4">
        <v>33</v>
      </c>
    </row>
    <row r="8619" spans="1:13" x14ac:dyDescent="0.2">
      <c r="A8619" s="3">
        <v>42736</v>
      </c>
      <c r="B8619" t="s">
        <v>7980</v>
      </c>
      <c r="C8619" t="s">
        <v>3123</v>
      </c>
      <c r="D8619" t="s">
        <v>7981</v>
      </c>
      <c r="E8619" t="s">
        <v>3122</v>
      </c>
      <c r="F8619" s="4">
        <v>-0.12696969696969701</v>
      </c>
      <c r="G8619" s="4">
        <v>-0.1</v>
      </c>
      <c r="H8619" s="4">
        <v>0.15838017648377101</v>
      </c>
      <c r="I8619" s="4">
        <v>0.27</v>
      </c>
      <c r="J8619" s="4">
        <v>-0.4</v>
      </c>
      <c r="K8619" s="4">
        <v>-0.19</v>
      </c>
      <c r="L8619" s="4">
        <v>-0.08</v>
      </c>
      <c r="M8619" s="4">
        <v>33</v>
      </c>
    </row>
    <row r="8620" spans="1:13" x14ac:dyDescent="0.2">
      <c r="A8620" s="3">
        <v>42736</v>
      </c>
      <c r="B8620" t="s">
        <v>7988</v>
      </c>
      <c r="C8620" t="s">
        <v>3126</v>
      </c>
      <c r="D8620" t="s">
        <v>7989</v>
      </c>
      <c r="E8620" t="s">
        <v>3125</v>
      </c>
      <c r="F8620" s="4">
        <v>-0.29706060606060603</v>
      </c>
      <c r="G8620" s="4">
        <v>-0.33</v>
      </c>
      <c r="H8620" s="4">
        <v>0.16423724063719899</v>
      </c>
      <c r="I8620" s="4">
        <v>0.157</v>
      </c>
      <c r="J8620" s="4">
        <v>-0.56000000000000005</v>
      </c>
      <c r="K8620" s="4">
        <v>-0.4</v>
      </c>
      <c r="L8620" s="4">
        <v>-0.23</v>
      </c>
      <c r="M8620" s="4">
        <v>33</v>
      </c>
    </row>
    <row r="8621" spans="1:13" x14ac:dyDescent="0.2">
      <c r="A8621" s="3">
        <v>42736</v>
      </c>
      <c r="B8621" t="s">
        <v>7998</v>
      </c>
      <c r="C8621" t="s">
        <v>3129</v>
      </c>
      <c r="D8621" t="s">
        <v>7999</v>
      </c>
      <c r="E8621" t="s">
        <v>3128</v>
      </c>
      <c r="F8621" s="4">
        <v>0.189818181818182</v>
      </c>
      <c r="G8621" s="4">
        <v>0.19</v>
      </c>
      <c r="H8621" s="4">
        <v>9.5150359479567403E-2</v>
      </c>
      <c r="I8621" s="4">
        <v>0.42</v>
      </c>
      <c r="J8621" s="4">
        <v>0</v>
      </c>
      <c r="K8621" s="4">
        <v>0.12</v>
      </c>
      <c r="L8621" s="4">
        <v>0.27</v>
      </c>
      <c r="M8621" s="4">
        <v>33</v>
      </c>
    </row>
    <row r="8622" spans="1:13" x14ac:dyDescent="0.2">
      <c r="A8622" s="3">
        <v>42736</v>
      </c>
      <c r="B8622" t="s">
        <v>8006</v>
      </c>
      <c r="C8622" t="s">
        <v>3132</v>
      </c>
      <c r="D8622" t="s">
        <v>8007</v>
      </c>
      <c r="E8622" t="s">
        <v>3131</v>
      </c>
      <c r="F8622" s="4">
        <v>0.28645454545454502</v>
      </c>
      <c r="G8622" s="4">
        <v>0.28000000000000003</v>
      </c>
      <c r="H8622" s="4">
        <v>6.6996777398753898E-2</v>
      </c>
      <c r="I8622" s="4">
        <v>0.44</v>
      </c>
      <c r="J8622" s="4">
        <v>0.06</v>
      </c>
      <c r="K8622" s="4">
        <v>0.25</v>
      </c>
      <c r="L8622" s="4">
        <v>0.32</v>
      </c>
      <c r="M8622" s="4">
        <v>33</v>
      </c>
    </row>
    <row r="8623" spans="1:13" x14ac:dyDescent="0.2">
      <c r="A8623" s="3">
        <v>42736</v>
      </c>
      <c r="B8623" t="s">
        <v>8014</v>
      </c>
      <c r="C8623" t="s">
        <v>3135</v>
      </c>
      <c r="D8623" t="s">
        <v>8015</v>
      </c>
      <c r="E8623" t="s">
        <v>3134</v>
      </c>
      <c r="F8623" s="4">
        <v>0.29739393939393899</v>
      </c>
      <c r="G8623" s="4">
        <v>0.3</v>
      </c>
      <c r="H8623" s="4">
        <v>7.8048838634032294E-2</v>
      </c>
      <c r="I8623" s="4">
        <v>0.5</v>
      </c>
      <c r="J8623" s="4">
        <v>7.0000000000000007E-2</v>
      </c>
      <c r="K8623" s="4">
        <v>0.26</v>
      </c>
      <c r="L8623" s="4">
        <v>0.32</v>
      </c>
      <c r="M8623" s="4">
        <v>33</v>
      </c>
    </row>
    <row r="8624" spans="1:13" x14ac:dyDescent="0.2">
      <c r="A8624" s="3">
        <v>42736</v>
      </c>
      <c r="B8624" t="s">
        <v>8024</v>
      </c>
      <c r="C8624" t="s">
        <v>3138</v>
      </c>
      <c r="D8624" t="s">
        <v>8025</v>
      </c>
      <c r="E8624" t="s">
        <v>3137</v>
      </c>
      <c r="F8624" s="4">
        <v>0.51518181818181796</v>
      </c>
      <c r="G8624" s="4">
        <v>0.5</v>
      </c>
      <c r="H8624" s="4">
        <v>9.7857503080197694E-2</v>
      </c>
      <c r="I8624" s="4">
        <v>0.71</v>
      </c>
      <c r="J8624" s="4">
        <v>0.28999999999999998</v>
      </c>
      <c r="K8624" s="4">
        <v>0.45</v>
      </c>
      <c r="L8624" s="4">
        <v>0.59</v>
      </c>
      <c r="M8624" s="4">
        <v>33</v>
      </c>
    </row>
    <row r="8625" spans="1:13" x14ac:dyDescent="0.2">
      <c r="A8625" s="3">
        <v>42736</v>
      </c>
      <c r="B8625" t="s">
        <v>8032</v>
      </c>
      <c r="C8625" t="s">
        <v>3141</v>
      </c>
      <c r="D8625" t="s">
        <v>8033</v>
      </c>
      <c r="E8625" t="s">
        <v>3140</v>
      </c>
      <c r="F8625" s="4">
        <v>0.59048484848484895</v>
      </c>
      <c r="G8625" s="4">
        <v>0.57999999999999996</v>
      </c>
      <c r="H8625" s="4">
        <v>7.3851253041215106E-2</v>
      </c>
      <c r="I8625" s="4">
        <v>0.77</v>
      </c>
      <c r="J8625" s="4">
        <v>0.39</v>
      </c>
      <c r="K8625" s="4">
        <v>0.55000000000000004</v>
      </c>
      <c r="L8625" s="4">
        <v>0.63</v>
      </c>
      <c r="M8625" s="4">
        <v>33</v>
      </c>
    </row>
    <row r="8626" spans="1:13" x14ac:dyDescent="0.2">
      <c r="A8626" s="3">
        <v>42736</v>
      </c>
      <c r="B8626" t="s">
        <v>8040</v>
      </c>
      <c r="C8626" t="s">
        <v>3144</v>
      </c>
      <c r="D8626" t="s">
        <v>8041</v>
      </c>
      <c r="E8626" t="s">
        <v>3143</v>
      </c>
      <c r="F8626" s="4">
        <v>0.73524242424242403</v>
      </c>
      <c r="G8626" s="4">
        <v>0.75</v>
      </c>
      <c r="H8626" s="4">
        <v>9.8174280715161794E-2</v>
      </c>
      <c r="I8626" s="4">
        <v>0.89</v>
      </c>
      <c r="J8626" s="4">
        <v>0.4</v>
      </c>
      <c r="K8626" s="4">
        <v>0.71</v>
      </c>
      <c r="L8626" s="4">
        <v>0.79</v>
      </c>
      <c r="M8626" s="4">
        <v>33</v>
      </c>
    </row>
    <row r="8627" spans="1:13" x14ac:dyDescent="0.2">
      <c r="A8627" s="3">
        <v>42736</v>
      </c>
      <c r="B8627" t="s">
        <v>8050</v>
      </c>
      <c r="C8627" t="s">
        <v>3147</v>
      </c>
      <c r="D8627" t="s">
        <v>8051</v>
      </c>
      <c r="E8627" t="s">
        <v>3146</v>
      </c>
      <c r="F8627" s="4">
        <v>0.48706060606060603</v>
      </c>
      <c r="G8627" s="4">
        <v>0.48</v>
      </c>
      <c r="H8627" s="4">
        <v>0.10574200306463501</v>
      </c>
      <c r="I8627" s="4">
        <v>0.73</v>
      </c>
      <c r="J8627" s="4">
        <v>0.24</v>
      </c>
      <c r="K8627" s="4">
        <v>0.42</v>
      </c>
      <c r="L8627" s="4">
        <v>0.53</v>
      </c>
      <c r="M8627" s="4">
        <v>33</v>
      </c>
    </row>
    <row r="8628" spans="1:13" x14ac:dyDescent="0.2">
      <c r="A8628" s="3">
        <v>42736</v>
      </c>
      <c r="B8628" t="s">
        <v>8060</v>
      </c>
      <c r="C8628" t="s">
        <v>3096</v>
      </c>
      <c r="D8628" t="s">
        <v>8061</v>
      </c>
      <c r="E8628" t="s">
        <v>3095</v>
      </c>
      <c r="F8628" s="4">
        <v>4.03279310344828</v>
      </c>
      <c r="G8628" s="4">
        <v>4</v>
      </c>
      <c r="H8628" s="4">
        <v>0.44392787214256402</v>
      </c>
      <c r="I8628" s="4">
        <v>4.92</v>
      </c>
      <c r="J8628" s="4">
        <v>3</v>
      </c>
      <c r="K8628" s="4">
        <v>3.8</v>
      </c>
      <c r="L8628" s="4">
        <v>4.3</v>
      </c>
      <c r="M8628" s="4">
        <v>29</v>
      </c>
    </row>
    <row r="8629" spans="1:13" x14ac:dyDescent="0.2">
      <c r="A8629" s="3">
        <v>42736</v>
      </c>
      <c r="B8629" t="s">
        <v>9676</v>
      </c>
      <c r="C8629" t="s">
        <v>3087</v>
      </c>
      <c r="D8629" t="s">
        <v>9677</v>
      </c>
      <c r="E8629" t="s">
        <v>3086</v>
      </c>
      <c r="F8629" s="4">
        <v>4.1920000000000002</v>
      </c>
      <c r="G8629" s="4">
        <v>4.2050000000000001</v>
      </c>
      <c r="H8629" s="4">
        <v>0.44992259870736201</v>
      </c>
      <c r="I8629" s="4">
        <v>5</v>
      </c>
      <c r="J8629" s="4">
        <v>3.1</v>
      </c>
      <c r="K8629" s="4">
        <v>3.8824999999999998</v>
      </c>
      <c r="L8629" s="4">
        <v>4.3899999999999997</v>
      </c>
      <c r="M8629" s="4">
        <v>30</v>
      </c>
    </row>
    <row r="8630" spans="1:13" x14ac:dyDescent="0.2">
      <c r="A8630" s="3">
        <v>42736</v>
      </c>
      <c r="B8630" t="s">
        <v>9710</v>
      </c>
      <c r="C8630" t="s">
        <v>3090</v>
      </c>
      <c r="D8630" t="s">
        <v>9711</v>
      </c>
      <c r="E8630" t="s">
        <v>3089</v>
      </c>
      <c r="F8630" s="4">
        <v>3.6468965517241401</v>
      </c>
      <c r="G8630" s="4">
        <v>3.53</v>
      </c>
      <c r="H8630" s="4">
        <v>0.43033295621178103</v>
      </c>
      <c r="I8630" s="4">
        <v>4.8</v>
      </c>
      <c r="J8630" s="4">
        <v>3.02</v>
      </c>
      <c r="K8630" s="4">
        <v>3.3</v>
      </c>
      <c r="L8630" s="4">
        <v>3.89</v>
      </c>
      <c r="M8630" s="4">
        <v>29</v>
      </c>
    </row>
    <row r="8631" spans="1:13" x14ac:dyDescent="0.2">
      <c r="A8631" s="3">
        <v>42736</v>
      </c>
      <c r="B8631" t="s">
        <v>9875</v>
      </c>
      <c r="C8631" t="s">
        <v>3108</v>
      </c>
      <c r="D8631" t="s">
        <v>9876</v>
      </c>
      <c r="E8631" t="s">
        <v>3107</v>
      </c>
      <c r="F8631" s="4">
        <v>3.5013043478260899</v>
      </c>
      <c r="G8631" s="4">
        <v>3.4</v>
      </c>
      <c r="H8631" s="4">
        <v>0.45998324423856701</v>
      </c>
      <c r="I8631" s="4">
        <v>5</v>
      </c>
      <c r="J8631" s="4">
        <v>2.92</v>
      </c>
      <c r="K8631" s="4">
        <v>3.2</v>
      </c>
      <c r="L8631" s="4">
        <v>3.7450000000000001</v>
      </c>
      <c r="M8631" s="4">
        <v>23</v>
      </c>
    </row>
    <row r="8632" spans="1:13" x14ac:dyDescent="0.2">
      <c r="A8632" s="3">
        <v>42736</v>
      </c>
      <c r="B8632" t="s">
        <v>9746</v>
      </c>
      <c r="C8632" t="s">
        <v>3093</v>
      </c>
      <c r="D8632" t="s">
        <v>9747</v>
      </c>
      <c r="E8632" t="s">
        <v>3092</v>
      </c>
      <c r="F8632" s="4">
        <v>3.5952173913043501</v>
      </c>
      <c r="G8632" s="4">
        <v>3.5</v>
      </c>
      <c r="H8632" s="4">
        <v>0.57634324972361395</v>
      </c>
      <c r="I8632" s="4">
        <v>5.5</v>
      </c>
      <c r="J8632" s="4">
        <v>2.73</v>
      </c>
      <c r="K8632" s="4">
        <v>3.25</v>
      </c>
      <c r="L8632" s="4">
        <v>3.85</v>
      </c>
      <c r="M8632" s="4">
        <v>23</v>
      </c>
    </row>
    <row r="8633" spans="1:13" x14ac:dyDescent="0.2">
      <c r="A8633" s="3">
        <v>42736</v>
      </c>
      <c r="B8633" t="s">
        <v>5412</v>
      </c>
      <c r="C8633" t="s">
        <v>3111</v>
      </c>
      <c r="D8633" t="s">
        <v>1263</v>
      </c>
      <c r="E8633" t="s">
        <v>3110</v>
      </c>
      <c r="F8633" s="4">
        <v>3.3790909090909098</v>
      </c>
      <c r="G8633" s="4">
        <v>3.33</v>
      </c>
      <c r="H8633" s="4">
        <v>0.44929478170328302</v>
      </c>
      <c r="I8633" s="4">
        <v>4.5</v>
      </c>
      <c r="J8633" s="4">
        <v>2.39</v>
      </c>
      <c r="K8633" s="4">
        <v>3.05</v>
      </c>
      <c r="L8633" s="4">
        <v>3.5</v>
      </c>
      <c r="M8633" s="4">
        <v>22</v>
      </c>
    </row>
    <row r="8634" spans="1:13" x14ac:dyDescent="0.2">
      <c r="A8634" s="3">
        <v>42736</v>
      </c>
      <c r="B8634" t="s">
        <v>8062</v>
      </c>
      <c r="C8634" t="s">
        <v>3153</v>
      </c>
      <c r="D8634" t="s">
        <v>8063</v>
      </c>
      <c r="E8634" t="s">
        <v>3152</v>
      </c>
      <c r="F8634" s="4">
        <v>0.50086206896551699</v>
      </c>
      <c r="G8634" s="4">
        <v>0.5</v>
      </c>
      <c r="H8634" s="4">
        <v>0.129049194423215</v>
      </c>
      <c r="I8634" s="4">
        <v>0.82</v>
      </c>
      <c r="J8634" s="4">
        <v>0.2</v>
      </c>
      <c r="K8634" s="4">
        <v>0.45</v>
      </c>
      <c r="L8634" s="4">
        <v>0.52</v>
      </c>
      <c r="M8634" s="4">
        <v>29</v>
      </c>
    </row>
    <row r="8635" spans="1:13" x14ac:dyDescent="0.2">
      <c r="A8635" s="3">
        <v>42736</v>
      </c>
      <c r="B8635" t="s">
        <v>10231</v>
      </c>
      <c r="C8635" t="s">
        <v>4321</v>
      </c>
      <c r="D8635" t="s">
        <v>10232</v>
      </c>
      <c r="E8635" t="s">
        <v>4320</v>
      </c>
      <c r="F8635" s="4">
        <v>1.7448275862069</v>
      </c>
      <c r="G8635" s="4">
        <v>1.6</v>
      </c>
      <c r="H8635" s="4">
        <v>0.21808616727037</v>
      </c>
      <c r="I8635" s="4">
        <v>2.2999999999999998</v>
      </c>
      <c r="J8635" s="4">
        <v>1.6</v>
      </c>
      <c r="K8635" s="4">
        <v>1.6</v>
      </c>
      <c r="L8635" s="4">
        <v>1.9</v>
      </c>
      <c r="M8635" s="4">
        <v>29</v>
      </c>
    </row>
    <row r="8636" spans="1:13" x14ac:dyDescent="0.2">
      <c r="A8636" s="3">
        <v>42736</v>
      </c>
      <c r="B8636" t="s">
        <v>10255</v>
      </c>
      <c r="C8636" t="s">
        <v>4324</v>
      </c>
      <c r="D8636" t="s">
        <v>10256</v>
      </c>
      <c r="E8636" t="s">
        <v>4323</v>
      </c>
      <c r="F8636" s="4">
        <v>2.25172413793103</v>
      </c>
      <c r="G8636" s="4">
        <v>2.2000000000000002</v>
      </c>
      <c r="H8636" s="4">
        <v>0.24730069847855299</v>
      </c>
      <c r="I8636" s="4">
        <v>3</v>
      </c>
      <c r="J8636" s="4">
        <v>1.9</v>
      </c>
      <c r="K8636" s="4">
        <v>2.1</v>
      </c>
      <c r="L8636" s="4">
        <v>2.2999999999999998</v>
      </c>
      <c r="M8636" s="4">
        <v>29</v>
      </c>
    </row>
    <row r="8637" spans="1:13" x14ac:dyDescent="0.2">
      <c r="A8637" s="3">
        <v>42736</v>
      </c>
      <c r="B8637" t="s">
        <v>10279</v>
      </c>
      <c r="C8637" t="s">
        <v>4327</v>
      </c>
      <c r="D8637" t="s">
        <v>10280</v>
      </c>
      <c r="E8637" t="s">
        <v>4326</v>
      </c>
      <c r="F8637" s="4">
        <v>2.4</v>
      </c>
      <c r="G8637" s="4">
        <v>2.5</v>
      </c>
      <c r="H8637" s="4">
        <v>0.27595986330234001</v>
      </c>
      <c r="I8637" s="4">
        <v>2.9</v>
      </c>
      <c r="J8637" s="4">
        <v>1.8</v>
      </c>
      <c r="K8637" s="4">
        <v>2.2000000000000002</v>
      </c>
      <c r="L8637" s="4">
        <v>2.5499999999999998</v>
      </c>
      <c r="M8637" s="4">
        <v>27</v>
      </c>
    </row>
    <row r="8638" spans="1:13" x14ac:dyDescent="0.2">
      <c r="A8638" s="3">
        <v>42736</v>
      </c>
      <c r="B8638" t="s">
        <v>9738</v>
      </c>
      <c r="C8638" t="s">
        <v>3939</v>
      </c>
      <c r="D8638" t="s">
        <v>9739</v>
      </c>
      <c r="E8638" t="s">
        <v>3947</v>
      </c>
      <c r="F8638" s="4">
        <v>21.558482758620698</v>
      </c>
      <c r="G8638" s="4">
        <v>21.53</v>
      </c>
      <c r="H8638" s="4">
        <v>0.449774119554126</v>
      </c>
      <c r="I8638" s="4">
        <v>22.4</v>
      </c>
      <c r="J8638" s="4">
        <v>20.5</v>
      </c>
      <c r="K8638" s="4">
        <v>21.4</v>
      </c>
      <c r="L8638" s="4">
        <v>21.736000000000001</v>
      </c>
      <c r="M8638" s="4">
        <v>29</v>
      </c>
    </row>
    <row r="8639" spans="1:13" x14ac:dyDescent="0.2">
      <c r="A8639" s="3">
        <v>42736</v>
      </c>
      <c r="B8639" t="s">
        <v>9748</v>
      </c>
      <c r="C8639" t="s">
        <v>3942</v>
      </c>
      <c r="D8639" t="s">
        <v>9749</v>
      </c>
      <c r="E8639" t="s">
        <v>3949</v>
      </c>
      <c r="F8639" s="4">
        <v>21.547137931034499</v>
      </c>
      <c r="G8639" s="4">
        <v>21.6</v>
      </c>
      <c r="H8639" s="4">
        <v>0.50809558466169502</v>
      </c>
      <c r="I8639" s="4">
        <v>22.5</v>
      </c>
      <c r="J8639" s="4">
        <v>20.5</v>
      </c>
      <c r="K8639" s="4">
        <v>21.25</v>
      </c>
      <c r="L8639" s="4">
        <v>21.76</v>
      </c>
      <c r="M8639" s="4">
        <v>29</v>
      </c>
    </row>
    <row r="8640" spans="1:13" x14ac:dyDescent="0.2">
      <c r="A8640" s="3">
        <v>42736</v>
      </c>
      <c r="B8640" t="s">
        <v>9752</v>
      </c>
      <c r="C8640" t="s">
        <v>3952</v>
      </c>
      <c r="D8640" t="s">
        <v>9753</v>
      </c>
      <c r="E8640" t="s">
        <v>3951</v>
      </c>
      <c r="F8640" s="4">
        <v>21.526448275862101</v>
      </c>
      <c r="G8640" s="4">
        <v>21.57</v>
      </c>
      <c r="H8640" s="4">
        <v>0.59158151148346805</v>
      </c>
      <c r="I8640" s="4">
        <v>22.7</v>
      </c>
      <c r="J8640" s="4">
        <v>20.5</v>
      </c>
      <c r="K8640" s="4">
        <v>21.2</v>
      </c>
      <c r="L8640" s="4">
        <v>21.8</v>
      </c>
      <c r="M8640" s="4">
        <v>29</v>
      </c>
    </row>
    <row r="8641" spans="1:13" x14ac:dyDescent="0.2">
      <c r="A8641" s="3">
        <v>42736</v>
      </c>
      <c r="B8641" t="s">
        <v>9714</v>
      </c>
      <c r="C8641" t="s">
        <v>3936</v>
      </c>
      <c r="D8641" t="s">
        <v>9715</v>
      </c>
      <c r="E8641" t="s">
        <v>3935</v>
      </c>
      <c r="F8641" s="4">
        <v>21.7046363636364</v>
      </c>
      <c r="G8641" s="4">
        <v>21.63</v>
      </c>
      <c r="H8641" s="4">
        <v>1.1055824205532401</v>
      </c>
      <c r="I8641" s="4">
        <v>24.07</v>
      </c>
      <c r="J8641" s="4">
        <v>19.3</v>
      </c>
      <c r="K8641" s="4">
        <v>21</v>
      </c>
      <c r="L8641" s="4">
        <v>22.33</v>
      </c>
      <c r="M8641" s="4">
        <v>33</v>
      </c>
    </row>
    <row r="8642" spans="1:13" x14ac:dyDescent="0.2">
      <c r="A8642" s="3">
        <v>42736</v>
      </c>
      <c r="B8642" t="s">
        <v>9720</v>
      </c>
      <c r="C8642" t="s">
        <v>3939</v>
      </c>
      <c r="D8642" t="s">
        <v>9721</v>
      </c>
      <c r="E8642" t="s">
        <v>3938</v>
      </c>
      <c r="F8642" s="4">
        <v>21.553129032258099</v>
      </c>
      <c r="G8642" s="4">
        <v>21.55</v>
      </c>
      <c r="H8642" s="4">
        <v>1.352696140847</v>
      </c>
      <c r="I8642" s="4">
        <v>24.84</v>
      </c>
      <c r="J8642" s="4">
        <v>19.18</v>
      </c>
      <c r="K8642" s="4">
        <v>20.572500000000002</v>
      </c>
      <c r="L8642" s="4">
        <v>22.35</v>
      </c>
      <c r="M8642" s="4">
        <v>31</v>
      </c>
    </row>
    <row r="8643" spans="1:13" x14ac:dyDescent="0.2">
      <c r="A8643" s="3">
        <v>42736</v>
      </c>
      <c r="B8643" t="s">
        <v>9750</v>
      </c>
      <c r="C8643" t="s">
        <v>3942</v>
      </c>
      <c r="D8643" t="s">
        <v>9751</v>
      </c>
      <c r="E8643" t="s">
        <v>3941</v>
      </c>
      <c r="F8643" s="4">
        <v>20.94285</v>
      </c>
      <c r="G8643" s="4">
        <v>21.085000000000001</v>
      </c>
      <c r="H8643" s="4">
        <v>1.6791637415846701</v>
      </c>
      <c r="I8643" s="4">
        <v>23.83</v>
      </c>
      <c r="J8643" s="4">
        <v>17.78</v>
      </c>
      <c r="K8643" s="4">
        <v>19.5</v>
      </c>
      <c r="L8643" s="4">
        <v>22.086749999999999</v>
      </c>
      <c r="M8643" s="4">
        <v>20</v>
      </c>
    </row>
    <row r="8644" spans="1:13" x14ac:dyDescent="0.2">
      <c r="A8644" s="3">
        <v>42736</v>
      </c>
      <c r="B8644" t="s">
        <v>10201</v>
      </c>
      <c r="C8644" t="s">
        <v>3576</v>
      </c>
      <c r="D8644" t="s">
        <v>10202</v>
      </c>
      <c r="E8644" t="s">
        <v>3575</v>
      </c>
      <c r="F8644" s="4">
        <v>2.1541935483871</v>
      </c>
      <c r="G8644" s="4">
        <v>2.2000000000000002</v>
      </c>
      <c r="H8644" s="4">
        <v>0.110144577519682</v>
      </c>
      <c r="I8644" s="4">
        <v>2.4</v>
      </c>
      <c r="J8644" s="4">
        <v>1.9</v>
      </c>
      <c r="K8644" s="4">
        <v>2.1</v>
      </c>
      <c r="L8644" s="4">
        <v>2.2000000000000002</v>
      </c>
      <c r="M8644" s="4">
        <v>31</v>
      </c>
    </row>
    <row r="8645" spans="1:13" x14ac:dyDescent="0.2">
      <c r="A8645" s="3">
        <v>42736</v>
      </c>
      <c r="B8645" t="s">
        <v>10233</v>
      </c>
      <c r="C8645" t="s">
        <v>3579</v>
      </c>
      <c r="D8645" t="s">
        <v>10234</v>
      </c>
      <c r="E8645" t="s">
        <v>3578</v>
      </c>
      <c r="F8645" s="4">
        <v>1.4936363636363601</v>
      </c>
      <c r="G8645" s="4">
        <v>1.6</v>
      </c>
      <c r="H8645" s="4">
        <v>0.44019042883320803</v>
      </c>
      <c r="I8645" s="4">
        <v>2.5</v>
      </c>
      <c r="J8645" s="4">
        <v>0</v>
      </c>
      <c r="K8645" s="4">
        <v>1.25</v>
      </c>
      <c r="L8645" s="4">
        <v>1.71</v>
      </c>
      <c r="M8645" s="4">
        <v>33</v>
      </c>
    </row>
    <row r="8646" spans="1:13" x14ac:dyDescent="0.2">
      <c r="A8646" s="3">
        <v>42736</v>
      </c>
      <c r="B8646" t="s">
        <v>10257</v>
      </c>
      <c r="C8646" t="s">
        <v>3582</v>
      </c>
      <c r="D8646" t="s">
        <v>10258</v>
      </c>
      <c r="E8646" t="s">
        <v>3581</v>
      </c>
      <c r="F8646" s="4">
        <v>2.1745161290322601</v>
      </c>
      <c r="G8646" s="4">
        <v>2.2000000000000002</v>
      </c>
      <c r="H8646" s="4">
        <v>0.44497070098061797</v>
      </c>
      <c r="I8646" s="4">
        <v>2.85</v>
      </c>
      <c r="J8646" s="4">
        <v>0.5</v>
      </c>
      <c r="K8646" s="4">
        <v>2</v>
      </c>
      <c r="L8646" s="4">
        <v>2.5</v>
      </c>
      <c r="M8646" s="4">
        <v>31</v>
      </c>
    </row>
    <row r="8647" spans="1:13" x14ac:dyDescent="0.2">
      <c r="A8647" s="3">
        <v>42736</v>
      </c>
      <c r="B8647" t="s">
        <v>3574</v>
      </c>
      <c r="C8647" t="s">
        <v>3585</v>
      </c>
      <c r="D8647" t="s">
        <v>169</v>
      </c>
      <c r="E8647" t="s">
        <v>3584</v>
      </c>
      <c r="F8647" s="4">
        <v>2.3755555555555601</v>
      </c>
      <c r="G8647" s="4">
        <v>2.4</v>
      </c>
      <c r="H8647" s="4">
        <v>0.50333268406658505</v>
      </c>
      <c r="I8647" s="4">
        <v>3.16</v>
      </c>
      <c r="J8647" s="4">
        <v>1</v>
      </c>
      <c r="K8647" s="4">
        <v>2.2000000000000002</v>
      </c>
      <c r="L8647" s="4">
        <v>2.6</v>
      </c>
      <c r="M8647" s="4">
        <v>18</v>
      </c>
    </row>
    <row r="8648" spans="1:13" x14ac:dyDescent="0.2">
      <c r="A8648" s="3">
        <v>42736</v>
      </c>
      <c r="B8648" t="s">
        <v>10259</v>
      </c>
      <c r="C8648" t="s">
        <v>3594</v>
      </c>
      <c r="D8648" t="s">
        <v>10260</v>
      </c>
      <c r="E8648" t="s">
        <v>3593</v>
      </c>
      <c r="F8648" s="4">
        <v>1.6284375</v>
      </c>
      <c r="G8648" s="4">
        <v>1.7</v>
      </c>
      <c r="H8648" s="4">
        <v>0.48666149973321399</v>
      </c>
      <c r="I8648" s="4">
        <v>2.5</v>
      </c>
      <c r="J8648" s="4">
        <v>0.8</v>
      </c>
      <c r="K8648" s="4">
        <v>1.2749999999999999</v>
      </c>
      <c r="L8648" s="4">
        <v>1.9924999999999999</v>
      </c>
      <c r="M8648" s="4">
        <v>32</v>
      </c>
    </row>
    <row r="8649" spans="1:13" x14ac:dyDescent="0.2">
      <c r="A8649" s="3">
        <v>42736</v>
      </c>
      <c r="B8649" t="s">
        <v>10281</v>
      </c>
      <c r="C8649" t="s">
        <v>3606</v>
      </c>
      <c r="D8649" t="s">
        <v>10282</v>
      </c>
      <c r="E8649" t="s">
        <v>3605</v>
      </c>
      <c r="F8649" s="4">
        <v>1.8853846153846201</v>
      </c>
      <c r="G8649" s="4">
        <v>2</v>
      </c>
      <c r="H8649" s="4">
        <v>0.51853818196334001</v>
      </c>
      <c r="I8649" s="4">
        <v>2.8</v>
      </c>
      <c r="J8649" s="4">
        <v>0.6</v>
      </c>
      <c r="K8649" s="4">
        <v>1.5249999999999999</v>
      </c>
      <c r="L8649" s="4">
        <v>2.1749999999999998</v>
      </c>
      <c r="M8649" s="4">
        <v>26</v>
      </c>
    </row>
    <row r="8650" spans="1:13" x14ac:dyDescent="0.2">
      <c r="A8650" s="3">
        <v>42736</v>
      </c>
      <c r="B8650" t="s">
        <v>10261</v>
      </c>
      <c r="C8650" t="s">
        <v>3597</v>
      </c>
      <c r="D8650" t="s">
        <v>10262</v>
      </c>
      <c r="E8650" t="s">
        <v>3596</v>
      </c>
      <c r="F8650" s="4">
        <v>1.4403125000000001</v>
      </c>
      <c r="G8650" s="4">
        <v>1.45</v>
      </c>
      <c r="H8650" s="4">
        <v>0.563683074848773</v>
      </c>
      <c r="I8650" s="4">
        <v>2.6</v>
      </c>
      <c r="J8650" s="4">
        <v>0.3</v>
      </c>
      <c r="K8650" s="4">
        <v>1</v>
      </c>
      <c r="L8650" s="4">
        <v>1.9</v>
      </c>
      <c r="M8650" s="4">
        <v>32</v>
      </c>
    </row>
    <row r="8651" spans="1:13" x14ac:dyDescent="0.2">
      <c r="A8651" s="3">
        <v>42736</v>
      </c>
      <c r="B8651" t="s">
        <v>10283</v>
      </c>
      <c r="C8651" t="s">
        <v>3609</v>
      </c>
      <c r="D8651" t="s">
        <v>10284</v>
      </c>
      <c r="E8651" t="s">
        <v>3608</v>
      </c>
      <c r="F8651" s="4">
        <v>2.24807692307692</v>
      </c>
      <c r="G8651" s="4">
        <v>2.35</v>
      </c>
      <c r="H8651" s="4">
        <v>0.52653599482481095</v>
      </c>
      <c r="I8651" s="4">
        <v>3.28</v>
      </c>
      <c r="J8651" s="4">
        <v>0.4</v>
      </c>
      <c r="K8651" s="4">
        <v>2.1</v>
      </c>
      <c r="L8651" s="4">
        <v>2.5</v>
      </c>
      <c r="M8651" s="4">
        <v>26</v>
      </c>
    </row>
    <row r="8652" spans="1:13" x14ac:dyDescent="0.2">
      <c r="A8652" s="3">
        <v>42736</v>
      </c>
      <c r="B8652" t="s">
        <v>10263</v>
      </c>
      <c r="C8652" t="s">
        <v>3600</v>
      </c>
      <c r="D8652" t="s">
        <v>10264</v>
      </c>
      <c r="E8652" t="s">
        <v>3599</v>
      </c>
      <c r="F8652" s="4">
        <v>1.4168750000000001</v>
      </c>
      <c r="G8652" s="4">
        <v>1.55</v>
      </c>
      <c r="H8652" s="4">
        <v>0.52700270856866505</v>
      </c>
      <c r="I8652" s="4">
        <v>2.5</v>
      </c>
      <c r="J8652" s="4">
        <v>-0.5</v>
      </c>
      <c r="K8652" s="4">
        <v>1.2150000000000001</v>
      </c>
      <c r="L8652" s="4">
        <v>1.7</v>
      </c>
      <c r="M8652" s="4">
        <v>32</v>
      </c>
    </row>
    <row r="8653" spans="1:13" x14ac:dyDescent="0.2">
      <c r="A8653" s="3">
        <v>42736</v>
      </c>
      <c r="B8653" t="s">
        <v>10285</v>
      </c>
      <c r="C8653" t="s">
        <v>3612</v>
      </c>
      <c r="D8653" t="s">
        <v>10286</v>
      </c>
      <c r="E8653" t="s">
        <v>3611</v>
      </c>
      <c r="F8653" s="4">
        <v>2.2965384615384599</v>
      </c>
      <c r="G8653" s="4">
        <v>2.2999999999999998</v>
      </c>
      <c r="H8653" s="4">
        <v>0.49113698543434797</v>
      </c>
      <c r="I8653" s="4">
        <v>3.45</v>
      </c>
      <c r="J8653" s="4">
        <v>0.5</v>
      </c>
      <c r="K8653" s="4">
        <v>2.1025</v>
      </c>
      <c r="L8653" s="4">
        <v>2.5</v>
      </c>
      <c r="M8653" s="4">
        <v>26</v>
      </c>
    </row>
    <row r="8654" spans="1:13" x14ac:dyDescent="0.2">
      <c r="A8654" s="3">
        <v>42736</v>
      </c>
      <c r="B8654" t="s">
        <v>10241</v>
      </c>
      <c r="C8654" t="s">
        <v>3591</v>
      </c>
      <c r="D8654" t="s">
        <v>10242</v>
      </c>
      <c r="E8654" t="s">
        <v>3590</v>
      </c>
      <c r="F8654" s="4">
        <v>1.83375</v>
      </c>
      <c r="G8654" s="4">
        <v>1.85</v>
      </c>
      <c r="H8654" s="4">
        <v>0.40862278527409801</v>
      </c>
      <c r="I8654" s="4">
        <v>2.5</v>
      </c>
      <c r="J8654" s="4">
        <v>1</v>
      </c>
      <c r="K8654" s="4">
        <v>1.6</v>
      </c>
      <c r="L8654" s="4">
        <v>2.125</v>
      </c>
      <c r="M8654" s="4">
        <v>32</v>
      </c>
    </row>
    <row r="8655" spans="1:13" x14ac:dyDescent="0.2">
      <c r="A8655" s="3">
        <v>42736</v>
      </c>
      <c r="B8655" t="s">
        <v>10265</v>
      </c>
      <c r="C8655" t="s">
        <v>3603</v>
      </c>
      <c r="D8655" t="s">
        <v>10266</v>
      </c>
      <c r="E8655" t="s">
        <v>3602</v>
      </c>
      <c r="F8655" s="4">
        <v>1.5590625</v>
      </c>
      <c r="G8655" s="4">
        <v>1.69</v>
      </c>
      <c r="H8655" s="4">
        <v>0.60479993692929301</v>
      </c>
      <c r="I8655" s="4">
        <v>2.4</v>
      </c>
      <c r="J8655" s="4">
        <v>-0.7</v>
      </c>
      <c r="K8655" s="4">
        <v>1.4</v>
      </c>
      <c r="L8655" s="4">
        <v>1.825</v>
      </c>
      <c r="M8655" s="4">
        <v>32</v>
      </c>
    </row>
    <row r="8656" spans="1:13" x14ac:dyDescent="0.2">
      <c r="A8656" s="3">
        <v>42736</v>
      </c>
      <c r="B8656" t="s">
        <v>10287</v>
      </c>
      <c r="C8656" t="s">
        <v>3615</v>
      </c>
      <c r="D8656" t="s">
        <v>10288</v>
      </c>
      <c r="E8656" t="s">
        <v>3614</v>
      </c>
      <c r="F8656" s="4">
        <v>2.3680769230769201</v>
      </c>
      <c r="G8656" s="4">
        <v>2.4</v>
      </c>
      <c r="H8656" s="4">
        <v>0.51944600667071605</v>
      </c>
      <c r="I8656" s="4">
        <v>3.2</v>
      </c>
      <c r="J8656" s="4">
        <v>0.6</v>
      </c>
      <c r="K8656" s="4">
        <v>2.2000000000000002</v>
      </c>
      <c r="L8656" s="4">
        <v>2.6</v>
      </c>
      <c r="M8656" s="4">
        <v>26</v>
      </c>
    </row>
    <row r="8657" spans="1:13" x14ac:dyDescent="0.2">
      <c r="A8657" s="3">
        <v>42736</v>
      </c>
      <c r="B8657" t="s">
        <v>10267</v>
      </c>
      <c r="C8657" t="s">
        <v>3870</v>
      </c>
      <c r="D8657" t="s">
        <v>10268</v>
      </c>
      <c r="E8657" t="s">
        <v>3869</v>
      </c>
      <c r="F8657" s="4">
        <v>0.20529411764705899</v>
      </c>
      <c r="G8657" s="4">
        <v>0.3</v>
      </c>
      <c r="H8657" s="4">
        <v>0.29515075908463301</v>
      </c>
      <c r="I8657" s="4">
        <v>0.6</v>
      </c>
      <c r="J8657" s="4">
        <v>-0.6</v>
      </c>
      <c r="K8657" s="4">
        <v>0.17</v>
      </c>
      <c r="L8657" s="4">
        <v>0.35</v>
      </c>
      <c r="M8657" s="4">
        <v>17</v>
      </c>
    </row>
    <row r="8658" spans="1:13" x14ac:dyDescent="0.2">
      <c r="A8658" s="3">
        <v>42736</v>
      </c>
      <c r="B8658" t="s">
        <v>10289</v>
      </c>
      <c r="C8658" t="s">
        <v>3882</v>
      </c>
      <c r="D8658" t="s">
        <v>10290</v>
      </c>
      <c r="E8658" t="s">
        <v>3881</v>
      </c>
      <c r="F8658" s="4">
        <v>0.48653846153846197</v>
      </c>
      <c r="G8658" s="4">
        <v>0.57999999999999996</v>
      </c>
      <c r="H8658" s="4">
        <v>0.22955922089394701</v>
      </c>
      <c r="I8658" s="4">
        <v>0.7</v>
      </c>
      <c r="J8658" s="4">
        <v>-0.2</v>
      </c>
      <c r="K8658" s="4">
        <v>0.48</v>
      </c>
      <c r="L8658" s="4">
        <v>0.6</v>
      </c>
      <c r="M8658" s="4">
        <v>13</v>
      </c>
    </row>
    <row r="8659" spans="1:13" x14ac:dyDescent="0.2">
      <c r="A8659" s="3">
        <v>42736</v>
      </c>
      <c r="B8659" t="s">
        <v>10269</v>
      </c>
      <c r="C8659" t="s">
        <v>3873</v>
      </c>
      <c r="D8659" t="s">
        <v>10270</v>
      </c>
      <c r="E8659" t="s">
        <v>3872</v>
      </c>
      <c r="F8659" s="4">
        <v>0.32</v>
      </c>
      <c r="G8659" s="4">
        <v>0.3</v>
      </c>
      <c r="H8659" s="4">
        <v>0.33170016581244</v>
      </c>
      <c r="I8659" s="4">
        <v>0.92</v>
      </c>
      <c r="J8659" s="4">
        <v>-0.36</v>
      </c>
      <c r="K8659" s="4">
        <v>0.2</v>
      </c>
      <c r="L8659" s="4">
        <v>0.49</v>
      </c>
      <c r="M8659" s="4">
        <v>17</v>
      </c>
    </row>
    <row r="8660" spans="1:13" x14ac:dyDescent="0.2">
      <c r="A8660" s="3">
        <v>42736</v>
      </c>
      <c r="B8660" t="s">
        <v>10291</v>
      </c>
      <c r="C8660" t="s">
        <v>3885</v>
      </c>
      <c r="D8660" t="s">
        <v>10292</v>
      </c>
      <c r="E8660" t="s">
        <v>3884</v>
      </c>
      <c r="F8660" s="4">
        <v>0.72261538461538499</v>
      </c>
      <c r="G8660" s="4">
        <v>0.7</v>
      </c>
      <c r="H8660" s="4">
        <v>0.240621950530127</v>
      </c>
      <c r="I8660" s="4">
        <v>1.2</v>
      </c>
      <c r="J8660" s="4">
        <v>0.37</v>
      </c>
      <c r="K8660" s="4">
        <v>0.57999999999999996</v>
      </c>
      <c r="L8660" s="4">
        <v>0.8</v>
      </c>
      <c r="M8660" s="4">
        <v>13</v>
      </c>
    </row>
    <row r="8661" spans="1:13" x14ac:dyDescent="0.2">
      <c r="A8661" s="3">
        <v>42736</v>
      </c>
      <c r="B8661" t="s">
        <v>10271</v>
      </c>
      <c r="C8661" t="s">
        <v>3876</v>
      </c>
      <c r="D8661" t="s">
        <v>10272</v>
      </c>
      <c r="E8661" t="s">
        <v>3875</v>
      </c>
      <c r="F8661" s="4">
        <v>0.35529411764705898</v>
      </c>
      <c r="G8661" s="4">
        <v>0.4</v>
      </c>
      <c r="H8661" s="4">
        <v>0.22234875890869099</v>
      </c>
      <c r="I8661" s="4">
        <v>0.7</v>
      </c>
      <c r="J8661" s="4">
        <v>-0.1</v>
      </c>
      <c r="K8661" s="4">
        <v>0.22</v>
      </c>
      <c r="L8661" s="4">
        <v>0.5</v>
      </c>
      <c r="M8661" s="4">
        <v>17</v>
      </c>
    </row>
    <row r="8662" spans="1:13" x14ac:dyDescent="0.2">
      <c r="A8662" s="3">
        <v>42736</v>
      </c>
      <c r="B8662" t="s">
        <v>10293</v>
      </c>
      <c r="C8662" t="s">
        <v>3888</v>
      </c>
      <c r="D8662" t="s">
        <v>10294</v>
      </c>
      <c r="E8662" t="s">
        <v>3887</v>
      </c>
      <c r="F8662" s="4">
        <v>0.58561538461538498</v>
      </c>
      <c r="G8662" s="4">
        <v>0.6</v>
      </c>
      <c r="H8662" s="4">
        <v>0.27355058595609499</v>
      </c>
      <c r="I8662" s="4">
        <v>1</v>
      </c>
      <c r="J8662" s="4">
        <v>-0.11</v>
      </c>
      <c r="K8662" s="4">
        <v>0.55000000000000004</v>
      </c>
      <c r="L8662" s="4">
        <v>0.7</v>
      </c>
      <c r="M8662" s="4">
        <v>13</v>
      </c>
    </row>
    <row r="8663" spans="1:13" x14ac:dyDescent="0.2">
      <c r="A8663" s="3">
        <v>42736</v>
      </c>
      <c r="B8663" t="s">
        <v>10249</v>
      </c>
      <c r="C8663" t="s">
        <v>3867</v>
      </c>
      <c r="D8663" t="s">
        <v>10250</v>
      </c>
      <c r="E8663" t="s">
        <v>3866</v>
      </c>
      <c r="F8663" s="4">
        <v>0.48529411764705899</v>
      </c>
      <c r="G8663" s="4">
        <v>0.5</v>
      </c>
      <c r="H8663" s="4">
        <v>0.239820705086603</v>
      </c>
      <c r="I8663" s="4">
        <v>0.9</v>
      </c>
      <c r="J8663" s="4">
        <v>0.2</v>
      </c>
      <c r="K8663" s="4">
        <v>0.3</v>
      </c>
      <c r="L8663" s="4">
        <v>0.7</v>
      </c>
      <c r="M8663" s="4">
        <v>17</v>
      </c>
    </row>
    <row r="8664" spans="1:13" x14ac:dyDescent="0.2">
      <c r="A8664" s="3">
        <v>42736</v>
      </c>
      <c r="B8664" t="s">
        <v>10273</v>
      </c>
      <c r="C8664" t="s">
        <v>3879</v>
      </c>
      <c r="D8664" t="s">
        <v>10274</v>
      </c>
      <c r="E8664" t="s">
        <v>3878</v>
      </c>
      <c r="F8664" s="4">
        <v>0.441176470588235</v>
      </c>
      <c r="G8664" s="4">
        <v>0.5</v>
      </c>
      <c r="H8664" s="4">
        <v>0.26059744705534799</v>
      </c>
      <c r="I8664" s="4">
        <v>1.05</v>
      </c>
      <c r="J8664" s="4">
        <v>0</v>
      </c>
      <c r="K8664" s="4">
        <v>0.35</v>
      </c>
      <c r="L8664" s="4">
        <v>0.55000000000000004</v>
      </c>
      <c r="M8664" s="4">
        <v>17</v>
      </c>
    </row>
    <row r="8665" spans="1:13" x14ac:dyDescent="0.2">
      <c r="A8665" s="3">
        <v>42736</v>
      </c>
      <c r="B8665" t="s">
        <v>10295</v>
      </c>
      <c r="C8665" t="s">
        <v>3891</v>
      </c>
      <c r="D8665" t="s">
        <v>10296</v>
      </c>
      <c r="E8665" t="s">
        <v>3890</v>
      </c>
      <c r="F8665" s="4">
        <v>0.73946153846153895</v>
      </c>
      <c r="G8665" s="4">
        <v>0.7</v>
      </c>
      <c r="H8665" s="4">
        <v>0.20591366126956201</v>
      </c>
      <c r="I8665" s="4">
        <v>1.1000000000000001</v>
      </c>
      <c r="J8665" s="4">
        <v>0.5</v>
      </c>
      <c r="K8665" s="4">
        <v>0.6</v>
      </c>
      <c r="L8665" s="4">
        <v>0.8</v>
      </c>
      <c r="M8665" s="4">
        <v>13</v>
      </c>
    </row>
    <row r="8666" spans="1:13" x14ac:dyDescent="0.2">
      <c r="A8666" s="3">
        <v>42767</v>
      </c>
      <c r="B8666" t="s">
        <v>9670</v>
      </c>
      <c r="C8666" t="s">
        <v>3927</v>
      </c>
      <c r="D8666" t="s">
        <v>9671</v>
      </c>
      <c r="E8666" t="s">
        <v>3926</v>
      </c>
      <c r="F8666" s="4">
        <v>8.3742857142857101</v>
      </c>
      <c r="G8666" s="4">
        <v>8.19</v>
      </c>
      <c r="H8666" s="4">
        <v>0.66027699814980201</v>
      </c>
      <c r="I8666" s="4">
        <v>10.5</v>
      </c>
      <c r="J8666" s="4">
        <v>7.5</v>
      </c>
      <c r="K8666" s="4">
        <v>8.1</v>
      </c>
      <c r="L8666" s="4">
        <v>8.6</v>
      </c>
      <c r="M8666" s="4">
        <v>21</v>
      </c>
    </row>
    <row r="8667" spans="1:13" x14ac:dyDescent="0.2">
      <c r="A8667" s="3">
        <v>42767</v>
      </c>
      <c r="B8667" t="s">
        <v>9704</v>
      </c>
      <c r="C8667" t="s">
        <v>3930</v>
      </c>
      <c r="D8667" t="s">
        <v>9705</v>
      </c>
      <c r="E8667" t="s">
        <v>3929</v>
      </c>
      <c r="F8667" s="4">
        <v>8.6347368421052604</v>
      </c>
      <c r="G8667" s="4">
        <v>8.48</v>
      </c>
      <c r="H8667" s="4">
        <v>0.84606519594501295</v>
      </c>
      <c r="I8667" s="4">
        <v>11</v>
      </c>
      <c r="J8667" s="4">
        <v>7.5</v>
      </c>
      <c r="K8667" s="4">
        <v>8.125</v>
      </c>
      <c r="L8667" s="4">
        <v>9.0449999999999999</v>
      </c>
      <c r="M8667" s="4">
        <v>19</v>
      </c>
    </row>
    <row r="8668" spans="1:13" x14ac:dyDescent="0.2">
      <c r="A8668" s="3">
        <v>42767</v>
      </c>
      <c r="B8668" t="s">
        <v>9740</v>
      </c>
      <c r="C8668" t="s">
        <v>3933</v>
      </c>
      <c r="D8668" t="s">
        <v>9741</v>
      </c>
      <c r="E8668" t="s">
        <v>3932</v>
      </c>
      <c r="F8668" s="4">
        <v>8.6486666666666707</v>
      </c>
      <c r="G8668" s="4">
        <v>8.5299999999999994</v>
      </c>
      <c r="H8668" s="4">
        <v>1.1796359406109</v>
      </c>
      <c r="I8668" s="4">
        <v>11</v>
      </c>
      <c r="J8668" s="4">
        <v>7.15</v>
      </c>
      <c r="K8668" s="4">
        <v>7.65</v>
      </c>
      <c r="L8668" s="4">
        <v>9.33</v>
      </c>
      <c r="M8668" s="4">
        <v>15</v>
      </c>
    </row>
    <row r="8669" spans="1:13" x14ac:dyDescent="0.2">
      <c r="A8669" s="3">
        <v>42767</v>
      </c>
      <c r="B8669" t="s">
        <v>9672</v>
      </c>
      <c r="C8669" t="s">
        <v>3918</v>
      </c>
      <c r="D8669" t="s">
        <v>9673</v>
      </c>
      <c r="E8669" t="s">
        <v>3917</v>
      </c>
      <c r="F8669" s="4">
        <v>7.1978571428571403</v>
      </c>
      <c r="G8669" s="4">
        <v>7.25</v>
      </c>
      <c r="H8669" s="4">
        <v>0.301482228981302</v>
      </c>
      <c r="I8669" s="4">
        <v>7.9</v>
      </c>
      <c r="J8669" s="4">
        <v>6.5</v>
      </c>
      <c r="K8669" s="4">
        <v>7</v>
      </c>
      <c r="L8669" s="4">
        <v>7.3925000000000001</v>
      </c>
      <c r="M8669" s="4">
        <v>28</v>
      </c>
    </row>
    <row r="8670" spans="1:13" x14ac:dyDescent="0.2">
      <c r="A8670" s="3">
        <v>42767</v>
      </c>
      <c r="B8670" t="s">
        <v>9706</v>
      </c>
      <c r="C8670" t="s">
        <v>3921</v>
      </c>
      <c r="D8670" t="s">
        <v>9707</v>
      </c>
      <c r="E8670" t="s">
        <v>3920</v>
      </c>
      <c r="F8670" s="4">
        <v>7.3662962962962997</v>
      </c>
      <c r="G8670" s="4">
        <v>7.5</v>
      </c>
      <c r="H8670" s="4">
        <v>0.72901486820412498</v>
      </c>
      <c r="I8670" s="4">
        <v>8.57</v>
      </c>
      <c r="J8670" s="4">
        <v>5.5</v>
      </c>
      <c r="K8670" s="4">
        <v>7.1749999999999998</v>
      </c>
      <c r="L8670" s="4">
        <v>7.7750000000000004</v>
      </c>
      <c r="M8670" s="4">
        <v>27</v>
      </c>
    </row>
    <row r="8671" spans="1:13" x14ac:dyDescent="0.2">
      <c r="A8671" s="3">
        <v>42767</v>
      </c>
      <c r="B8671" t="s">
        <v>9742</v>
      </c>
      <c r="C8671" t="s">
        <v>3924</v>
      </c>
      <c r="D8671" t="s">
        <v>9743</v>
      </c>
      <c r="E8671" t="s">
        <v>3923</v>
      </c>
      <c r="F8671" s="4">
        <v>7.26</v>
      </c>
      <c r="G8671" s="4">
        <v>7.53</v>
      </c>
      <c r="H8671" s="4">
        <v>1.1653583139961701</v>
      </c>
      <c r="I8671" s="4">
        <v>9.2899999999999991</v>
      </c>
      <c r="J8671" s="4">
        <v>5</v>
      </c>
      <c r="K8671" s="4">
        <v>7</v>
      </c>
      <c r="L8671" s="4">
        <v>7.85</v>
      </c>
      <c r="M8671" s="4">
        <v>21</v>
      </c>
    </row>
    <row r="8672" spans="1:13" x14ac:dyDescent="0.2">
      <c r="A8672" s="3">
        <v>42767</v>
      </c>
      <c r="B8672" t="s">
        <v>10251</v>
      </c>
      <c r="C8672" t="s">
        <v>3988</v>
      </c>
      <c r="D8672" t="s">
        <v>10252</v>
      </c>
      <c r="E8672" t="s">
        <v>3987</v>
      </c>
      <c r="F8672" s="4">
        <v>3.9015384615384598</v>
      </c>
      <c r="G8672" s="4">
        <v>3.9</v>
      </c>
      <c r="H8672" s="4">
        <v>0.366482657790977</v>
      </c>
      <c r="I8672" s="4">
        <v>4.5</v>
      </c>
      <c r="J8672" s="4">
        <v>3</v>
      </c>
      <c r="K8672" s="4">
        <v>3.6475</v>
      </c>
      <c r="L8672" s="4">
        <v>4.1174999999999997</v>
      </c>
      <c r="M8672" s="4">
        <v>26</v>
      </c>
    </row>
    <row r="8673" spans="1:13" x14ac:dyDescent="0.2">
      <c r="A8673" s="3">
        <v>42767</v>
      </c>
      <c r="B8673" t="s">
        <v>10275</v>
      </c>
      <c r="C8673" t="s">
        <v>3991</v>
      </c>
      <c r="D8673" t="s">
        <v>10276</v>
      </c>
      <c r="E8673" t="s">
        <v>3990</v>
      </c>
      <c r="F8673" s="4">
        <v>3.8709523809523798</v>
      </c>
      <c r="G8673" s="4">
        <v>3.8</v>
      </c>
      <c r="H8673" s="4">
        <v>0.49646656243804299</v>
      </c>
      <c r="I8673" s="4">
        <v>5</v>
      </c>
      <c r="J8673" s="4">
        <v>3.02</v>
      </c>
      <c r="K8673" s="4">
        <v>3.6</v>
      </c>
      <c r="L8673" s="4">
        <v>4.0999999999999996</v>
      </c>
      <c r="M8673" s="4">
        <v>21</v>
      </c>
    </row>
    <row r="8674" spans="1:13" x14ac:dyDescent="0.2">
      <c r="A8674" s="3">
        <v>42767</v>
      </c>
      <c r="B8674" t="s">
        <v>10253</v>
      </c>
      <c r="C8674" t="s">
        <v>3994</v>
      </c>
      <c r="D8674" t="s">
        <v>10254</v>
      </c>
      <c r="E8674" t="s">
        <v>3993</v>
      </c>
      <c r="F8674" s="4">
        <v>4.0385185185185204</v>
      </c>
      <c r="G8674" s="4">
        <v>4.0199999999999996</v>
      </c>
      <c r="H8674" s="4">
        <v>0.28368053136344001</v>
      </c>
      <c r="I8674" s="4">
        <v>4.5</v>
      </c>
      <c r="J8674" s="4">
        <v>3.5</v>
      </c>
      <c r="K8674" s="4">
        <v>3.8849999999999998</v>
      </c>
      <c r="L8674" s="4">
        <v>4.2850000000000001</v>
      </c>
      <c r="M8674" s="4">
        <v>27</v>
      </c>
    </row>
    <row r="8675" spans="1:13" x14ac:dyDescent="0.2">
      <c r="A8675" s="3">
        <v>42767</v>
      </c>
      <c r="B8675" t="s">
        <v>10277</v>
      </c>
      <c r="C8675" t="s">
        <v>3997</v>
      </c>
      <c r="D8675" t="s">
        <v>10278</v>
      </c>
      <c r="E8675" t="s">
        <v>3996</v>
      </c>
      <c r="F8675" s="4">
        <v>4.07318181818182</v>
      </c>
      <c r="G8675" s="4">
        <v>4.0999999999999996</v>
      </c>
      <c r="H8675" s="4">
        <v>0.333086380382832</v>
      </c>
      <c r="I8675" s="4">
        <v>4.7</v>
      </c>
      <c r="J8675" s="4">
        <v>3.2</v>
      </c>
      <c r="K8675" s="4">
        <v>3.9624999999999999</v>
      </c>
      <c r="L8675" s="4">
        <v>4.2</v>
      </c>
      <c r="M8675" s="4">
        <v>22</v>
      </c>
    </row>
    <row r="8676" spans="1:13" x14ac:dyDescent="0.2">
      <c r="A8676" s="3">
        <v>42767</v>
      </c>
      <c r="B8676" t="s">
        <v>7864</v>
      </c>
      <c r="C8676" t="s">
        <v>3894</v>
      </c>
      <c r="D8676" t="s">
        <v>7865</v>
      </c>
      <c r="E8676" t="s">
        <v>3893</v>
      </c>
      <c r="F8676" s="4">
        <v>6.4312500000000004</v>
      </c>
      <c r="G8676" s="4">
        <v>6.25</v>
      </c>
      <c r="H8676" s="4">
        <v>0.215432797694735</v>
      </c>
      <c r="I8676" s="4">
        <v>6.8</v>
      </c>
      <c r="J8676" s="4">
        <v>6.25</v>
      </c>
      <c r="K8676" s="4">
        <v>6.25</v>
      </c>
      <c r="L8676" s="4">
        <v>6.5625</v>
      </c>
      <c r="M8676" s="4">
        <v>32</v>
      </c>
    </row>
    <row r="8677" spans="1:13" x14ac:dyDescent="0.2">
      <c r="A8677" s="3">
        <v>42767</v>
      </c>
      <c r="B8677" t="s">
        <v>7968</v>
      </c>
      <c r="C8677" t="s">
        <v>3906</v>
      </c>
      <c r="D8677" t="s">
        <v>7969</v>
      </c>
      <c r="E8677" t="s">
        <v>3905</v>
      </c>
      <c r="F8677" s="4">
        <v>7.2327586206896504</v>
      </c>
      <c r="G8677" s="4">
        <v>7.25</v>
      </c>
      <c r="H8677" s="4">
        <v>0.31995419930854502</v>
      </c>
      <c r="I8677" s="4">
        <v>8.25</v>
      </c>
      <c r="J8677" s="4">
        <v>6.75</v>
      </c>
      <c r="K8677" s="4">
        <v>7</v>
      </c>
      <c r="L8677" s="4">
        <v>7.5</v>
      </c>
      <c r="M8677" s="4">
        <v>29</v>
      </c>
    </row>
    <row r="8678" spans="1:13" x14ac:dyDescent="0.2">
      <c r="A8678" s="3">
        <v>42767</v>
      </c>
      <c r="B8678" t="s">
        <v>7890</v>
      </c>
      <c r="C8678" t="s">
        <v>3897</v>
      </c>
      <c r="D8678" t="s">
        <v>7891</v>
      </c>
      <c r="E8678" t="s">
        <v>3896</v>
      </c>
      <c r="F8678" s="4">
        <v>6.7874999999999996</v>
      </c>
      <c r="G8678" s="4">
        <v>6.75</v>
      </c>
      <c r="H8678" s="4">
        <v>0.36455894695707503</v>
      </c>
      <c r="I8678" s="4">
        <v>7.75</v>
      </c>
      <c r="J8678" s="4">
        <v>6.25</v>
      </c>
      <c r="K8678" s="4">
        <v>6.5</v>
      </c>
      <c r="L8678" s="4">
        <v>6.9625000000000004</v>
      </c>
      <c r="M8678" s="4">
        <v>32</v>
      </c>
    </row>
    <row r="8679" spans="1:13" x14ac:dyDescent="0.2">
      <c r="A8679" s="3">
        <v>42767</v>
      </c>
      <c r="B8679" t="s">
        <v>7994</v>
      </c>
      <c r="C8679" t="s">
        <v>3909</v>
      </c>
      <c r="D8679" t="s">
        <v>7995</v>
      </c>
      <c r="E8679" t="s">
        <v>3908</v>
      </c>
      <c r="F8679" s="4">
        <v>7.2785714285714302</v>
      </c>
      <c r="G8679" s="4">
        <v>7.2750000000000004</v>
      </c>
      <c r="H8679" s="4">
        <v>0.39870823162841001</v>
      </c>
      <c r="I8679" s="4">
        <v>8.5</v>
      </c>
      <c r="J8679" s="4">
        <v>6.5</v>
      </c>
      <c r="K8679" s="4">
        <v>7</v>
      </c>
      <c r="L8679" s="4">
        <v>7.5</v>
      </c>
      <c r="M8679" s="4">
        <v>28</v>
      </c>
    </row>
    <row r="8680" spans="1:13" x14ac:dyDescent="0.2">
      <c r="A8680" s="3">
        <v>42767</v>
      </c>
      <c r="B8680" t="s">
        <v>7916</v>
      </c>
      <c r="C8680" t="s">
        <v>3900</v>
      </c>
      <c r="D8680" t="s">
        <v>7917</v>
      </c>
      <c r="E8680" t="s">
        <v>3899</v>
      </c>
      <c r="F8680" s="4">
        <v>6.9796874999999998</v>
      </c>
      <c r="G8680" s="4">
        <v>6.75</v>
      </c>
      <c r="H8680" s="4">
        <v>0.36186331740571698</v>
      </c>
      <c r="I8680" s="4">
        <v>8</v>
      </c>
      <c r="J8680" s="4">
        <v>6.5</v>
      </c>
      <c r="K8680" s="4">
        <v>6.75</v>
      </c>
      <c r="L8680" s="4">
        <v>7.25</v>
      </c>
      <c r="M8680" s="4">
        <v>32</v>
      </c>
    </row>
    <row r="8681" spans="1:13" x14ac:dyDescent="0.2">
      <c r="A8681" s="3">
        <v>42767</v>
      </c>
      <c r="B8681" t="s">
        <v>8020</v>
      </c>
      <c r="C8681" t="s">
        <v>3912</v>
      </c>
      <c r="D8681" t="s">
        <v>8021</v>
      </c>
      <c r="E8681" t="s">
        <v>3911</v>
      </c>
      <c r="F8681" s="4">
        <v>7.2874999999999996</v>
      </c>
      <c r="G8681" s="4">
        <v>7.4</v>
      </c>
      <c r="H8681" s="4">
        <v>0.49863238889913603</v>
      </c>
      <c r="I8681" s="4">
        <v>8.5</v>
      </c>
      <c r="J8681" s="4">
        <v>6</v>
      </c>
      <c r="K8681" s="4">
        <v>7</v>
      </c>
      <c r="L8681" s="4">
        <v>7.5</v>
      </c>
      <c r="M8681" s="4">
        <v>28</v>
      </c>
    </row>
    <row r="8682" spans="1:13" x14ac:dyDescent="0.2">
      <c r="A8682" s="3">
        <v>42767</v>
      </c>
      <c r="B8682" t="s">
        <v>7942</v>
      </c>
      <c r="C8682" t="s">
        <v>3903</v>
      </c>
      <c r="D8682" t="s">
        <v>7943</v>
      </c>
      <c r="E8682" t="s">
        <v>3902</v>
      </c>
      <c r="F8682" s="4">
        <v>7.1843750000000002</v>
      </c>
      <c r="G8682" s="4">
        <v>7.25</v>
      </c>
      <c r="H8682" s="4">
        <v>0.31735741019621999</v>
      </c>
      <c r="I8682" s="4">
        <v>8</v>
      </c>
      <c r="J8682" s="4">
        <v>6.75</v>
      </c>
      <c r="K8682" s="4">
        <v>7</v>
      </c>
      <c r="L8682" s="4">
        <v>7.25</v>
      </c>
      <c r="M8682" s="4">
        <v>32</v>
      </c>
    </row>
    <row r="8683" spans="1:13" x14ac:dyDescent="0.2">
      <c r="A8683" s="3">
        <v>42767</v>
      </c>
      <c r="B8683" t="s">
        <v>8046</v>
      </c>
      <c r="C8683" t="s">
        <v>3915</v>
      </c>
      <c r="D8683" t="s">
        <v>8047</v>
      </c>
      <c r="E8683" t="s">
        <v>3914</v>
      </c>
      <c r="F8683" s="4">
        <v>7.2724137931034498</v>
      </c>
      <c r="G8683" s="4">
        <v>7.5</v>
      </c>
      <c r="H8683" s="4">
        <v>0.64801705870631499</v>
      </c>
      <c r="I8683" s="4">
        <v>8.5</v>
      </c>
      <c r="J8683" s="4">
        <v>5.5</v>
      </c>
      <c r="K8683" s="4">
        <v>7</v>
      </c>
      <c r="L8683" s="4">
        <v>7.75</v>
      </c>
      <c r="M8683" s="4">
        <v>29</v>
      </c>
    </row>
    <row r="8684" spans="1:13" x14ac:dyDescent="0.2">
      <c r="A8684" s="3">
        <v>42767</v>
      </c>
      <c r="B8684" t="s">
        <v>8064</v>
      </c>
      <c r="C8684" t="s">
        <v>3081</v>
      </c>
      <c r="D8684" t="s">
        <v>8065</v>
      </c>
      <c r="E8684" t="s">
        <v>3080</v>
      </c>
      <c r="F8684" s="4">
        <v>4.0910000000000002</v>
      </c>
      <c r="G8684" s="4">
        <v>3.98</v>
      </c>
      <c r="H8684" s="4">
        <v>0.57515313178317995</v>
      </c>
      <c r="I8684" s="4">
        <v>5.55</v>
      </c>
      <c r="J8684" s="4">
        <v>3.1</v>
      </c>
      <c r="K8684" s="4">
        <v>3.8</v>
      </c>
      <c r="L8684" s="4">
        <v>4.4000000000000004</v>
      </c>
      <c r="M8684" s="4">
        <v>33</v>
      </c>
    </row>
    <row r="8685" spans="1:13" x14ac:dyDescent="0.2">
      <c r="A8685" s="3">
        <v>42767</v>
      </c>
      <c r="B8685" t="s">
        <v>9674</v>
      </c>
      <c r="C8685" t="s">
        <v>3072</v>
      </c>
      <c r="D8685" t="s">
        <v>9675</v>
      </c>
      <c r="E8685" t="s">
        <v>3071</v>
      </c>
      <c r="F8685" s="4">
        <v>5.3894117647058799</v>
      </c>
      <c r="G8685" s="4">
        <v>5.4</v>
      </c>
      <c r="H8685" s="4">
        <v>0.383444841566638</v>
      </c>
      <c r="I8685" s="4">
        <v>6</v>
      </c>
      <c r="J8685" s="4">
        <v>4.21</v>
      </c>
      <c r="K8685" s="4">
        <v>5.2</v>
      </c>
      <c r="L8685" s="4">
        <v>5.68</v>
      </c>
      <c r="M8685" s="4">
        <v>34</v>
      </c>
    </row>
    <row r="8686" spans="1:13" x14ac:dyDescent="0.2">
      <c r="A8686" s="3">
        <v>42767</v>
      </c>
      <c r="B8686" t="s">
        <v>9708</v>
      </c>
      <c r="C8686" t="s">
        <v>3075</v>
      </c>
      <c r="D8686" t="s">
        <v>9709</v>
      </c>
      <c r="E8686" t="s">
        <v>3074</v>
      </c>
      <c r="F8686" s="4">
        <v>3.85794117647059</v>
      </c>
      <c r="G8686" s="4">
        <v>3.8</v>
      </c>
      <c r="H8686" s="4">
        <v>0.60377488987788996</v>
      </c>
      <c r="I8686" s="4">
        <v>5.6</v>
      </c>
      <c r="J8686" s="4">
        <v>2.7</v>
      </c>
      <c r="K8686" s="4">
        <v>3.5</v>
      </c>
      <c r="L8686" s="4">
        <v>4</v>
      </c>
      <c r="M8686" s="4">
        <v>34</v>
      </c>
    </row>
    <row r="8687" spans="1:13" x14ac:dyDescent="0.2">
      <c r="A8687" s="3">
        <v>42767</v>
      </c>
      <c r="B8687" t="s">
        <v>7636</v>
      </c>
      <c r="C8687" t="s">
        <v>3102</v>
      </c>
      <c r="D8687" t="s">
        <v>7637</v>
      </c>
      <c r="E8687" t="s">
        <v>3101</v>
      </c>
      <c r="F8687" s="4">
        <v>3.62206896551724</v>
      </c>
      <c r="G8687" s="4">
        <v>3.6</v>
      </c>
      <c r="H8687" s="4">
        <v>0.41764115928753298</v>
      </c>
      <c r="I8687" s="4">
        <v>5</v>
      </c>
      <c r="J8687" s="4">
        <v>3.09</v>
      </c>
      <c r="K8687" s="4">
        <v>3.3</v>
      </c>
      <c r="L8687" s="4">
        <v>3.79</v>
      </c>
      <c r="M8687" s="4">
        <v>29</v>
      </c>
    </row>
    <row r="8688" spans="1:13" x14ac:dyDescent="0.2">
      <c r="A8688" s="3">
        <v>42767</v>
      </c>
      <c r="B8688" t="s">
        <v>9744</v>
      </c>
      <c r="C8688" t="s">
        <v>3078</v>
      </c>
      <c r="D8688" t="s">
        <v>9745</v>
      </c>
      <c r="E8688" t="s">
        <v>3077</v>
      </c>
      <c r="F8688" s="4">
        <v>3.5636666666666699</v>
      </c>
      <c r="G8688" s="4">
        <v>3.5</v>
      </c>
      <c r="H8688" s="4">
        <v>0.50021707931335302</v>
      </c>
      <c r="I8688" s="4">
        <v>5.5</v>
      </c>
      <c r="J8688" s="4">
        <v>2.96</v>
      </c>
      <c r="K8688" s="4">
        <v>3.3849999999999998</v>
      </c>
      <c r="L8688" s="4">
        <v>3.6</v>
      </c>
      <c r="M8688" s="4">
        <v>30</v>
      </c>
    </row>
    <row r="8689" spans="1:13" x14ac:dyDescent="0.2">
      <c r="A8689" s="3">
        <v>42767</v>
      </c>
      <c r="B8689" t="s">
        <v>5410</v>
      </c>
      <c r="C8689" t="s">
        <v>3105</v>
      </c>
      <c r="D8689" t="s">
        <v>1261</v>
      </c>
      <c r="E8689" t="s">
        <v>3104</v>
      </c>
      <c r="F8689" s="4">
        <v>3.4815384615384599</v>
      </c>
      <c r="G8689" s="4">
        <v>3.5</v>
      </c>
      <c r="H8689" s="4">
        <v>0.332020388623257</v>
      </c>
      <c r="I8689" s="4">
        <v>4.5</v>
      </c>
      <c r="J8689" s="4">
        <v>3</v>
      </c>
      <c r="K8689" s="4">
        <v>3.3</v>
      </c>
      <c r="L8689" s="4">
        <v>3.5924999999999998</v>
      </c>
      <c r="M8689" s="4">
        <v>26</v>
      </c>
    </row>
    <row r="8690" spans="1:13" x14ac:dyDescent="0.2">
      <c r="A8690" s="3">
        <v>42767</v>
      </c>
      <c r="B8690" t="s">
        <v>8058</v>
      </c>
      <c r="C8690" t="s">
        <v>3147</v>
      </c>
      <c r="D8690" t="s">
        <v>8059</v>
      </c>
      <c r="E8690" t="s">
        <v>3146</v>
      </c>
      <c r="F8690" s="4">
        <v>0.62150000000000005</v>
      </c>
      <c r="G8690" s="4">
        <v>0.52500000000000002</v>
      </c>
      <c r="H8690" s="4">
        <v>0.32121503198666401</v>
      </c>
      <c r="I8690" s="4">
        <v>1.89</v>
      </c>
      <c r="J8690" s="4">
        <v>0.24</v>
      </c>
      <c r="K8690" s="4">
        <v>0.48</v>
      </c>
      <c r="L8690" s="4">
        <v>0.70250000000000001</v>
      </c>
      <c r="M8690" s="4">
        <v>32</v>
      </c>
    </row>
    <row r="8691" spans="1:13" x14ac:dyDescent="0.2">
      <c r="A8691" s="3">
        <v>42767</v>
      </c>
      <c r="B8691" t="s">
        <v>7962</v>
      </c>
      <c r="C8691" t="s">
        <v>3114</v>
      </c>
      <c r="D8691" t="s">
        <v>7963</v>
      </c>
      <c r="E8691" t="s">
        <v>3113</v>
      </c>
      <c r="F8691" s="4">
        <v>0.51649999999999996</v>
      </c>
      <c r="G8691" s="4">
        <v>0.51</v>
      </c>
      <c r="H8691" s="4">
        <v>5.5455278186912697E-2</v>
      </c>
      <c r="I8691" s="4">
        <v>0.65</v>
      </c>
      <c r="J8691" s="4">
        <v>0.39</v>
      </c>
      <c r="K8691" s="4">
        <v>0.49</v>
      </c>
      <c r="L8691" s="4">
        <v>0.54</v>
      </c>
      <c r="M8691" s="4">
        <v>34</v>
      </c>
    </row>
    <row r="8692" spans="1:13" x14ac:dyDescent="0.2">
      <c r="A8692" s="3">
        <v>42767</v>
      </c>
      <c r="B8692" t="s">
        <v>8066</v>
      </c>
      <c r="C8692" t="s">
        <v>3150</v>
      </c>
      <c r="D8692" t="s">
        <v>8067</v>
      </c>
      <c r="E8692" t="s">
        <v>3149</v>
      </c>
      <c r="F8692" s="4">
        <v>0.36831249999999999</v>
      </c>
      <c r="G8692" s="4">
        <v>0.35499999999999998</v>
      </c>
      <c r="H8692" s="4">
        <v>0.10060219887932299</v>
      </c>
      <c r="I8692" s="4">
        <v>0.66</v>
      </c>
      <c r="J8692" s="4">
        <v>0.19</v>
      </c>
      <c r="K8692" s="4">
        <v>0.3</v>
      </c>
      <c r="L8692" s="4">
        <v>0.432</v>
      </c>
      <c r="M8692" s="4">
        <v>32</v>
      </c>
    </row>
    <row r="8693" spans="1:13" x14ac:dyDescent="0.2">
      <c r="A8693" s="3">
        <v>42767</v>
      </c>
      <c r="B8693" t="s">
        <v>7972</v>
      </c>
      <c r="C8693" t="s">
        <v>3117</v>
      </c>
      <c r="D8693" t="s">
        <v>7973</v>
      </c>
      <c r="E8693" t="s">
        <v>3116</v>
      </c>
      <c r="F8693" s="4">
        <v>0.33521875000000001</v>
      </c>
      <c r="G8693" s="4">
        <v>0.36</v>
      </c>
      <c r="H8693" s="4">
        <v>0.13897522043573601</v>
      </c>
      <c r="I8693" s="4">
        <v>0.51</v>
      </c>
      <c r="J8693" s="4">
        <v>-0.2</v>
      </c>
      <c r="K8693" s="4">
        <v>0.28000000000000003</v>
      </c>
      <c r="L8693" s="4">
        <v>0.41499999999999998</v>
      </c>
      <c r="M8693" s="4">
        <v>32</v>
      </c>
    </row>
    <row r="8694" spans="1:13" x14ac:dyDescent="0.2">
      <c r="A8694" s="3">
        <v>42767</v>
      </c>
      <c r="B8694" t="s">
        <v>7980</v>
      </c>
      <c r="C8694" t="s">
        <v>3120</v>
      </c>
      <c r="D8694" t="s">
        <v>7981</v>
      </c>
      <c r="E8694" t="s">
        <v>3119</v>
      </c>
      <c r="F8694" s="4">
        <v>-8.2500000000000004E-2</v>
      </c>
      <c r="G8694" s="4">
        <v>-0.1</v>
      </c>
      <c r="H8694" s="4">
        <v>0.16890539440190899</v>
      </c>
      <c r="I8694" s="4">
        <v>0.27</v>
      </c>
      <c r="J8694" s="4">
        <v>-0.4</v>
      </c>
      <c r="K8694" s="4">
        <v>-0.155</v>
      </c>
      <c r="L8694" s="4">
        <v>5.0000000000000001E-3</v>
      </c>
      <c r="M8694" s="4">
        <v>32</v>
      </c>
    </row>
    <row r="8695" spans="1:13" x14ac:dyDescent="0.2">
      <c r="A8695" s="3">
        <v>42767</v>
      </c>
      <c r="B8695" t="s">
        <v>7988</v>
      </c>
      <c r="C8695" t="s">
        <v>3123</v>
      </c>
      <c r="D8695" t="s">
        <v>7989</v>
      </c>
      <c r="E8695" t="s">
        <v>3122</v>
      </c>
      <c r="F8695" s="4">
        <v>-0.29896875000000001</v>
      </c>
      <c r="G8695" s="4">
        <v>-0.32500000000000001</v>
      </c>
      <c r="H8695" s="4">
        <v>0.17814229259580799</v>
      </c>
      <c r="I8695" s="4">
        <v>0.253</v>
      </c>
      <c r="J8695" s="4">
        <v>-0.65</v>
      </c>
      <c r="K8695" s="4">
        <v>-0.40749999999999997</v>
      </c>
      <c r="L8695" s="4">
        <v>-0.22750000000000001</v>
      </c>
      <c r="M8695" s="4">
        <v>32</v>
      </c>
    </row>
    <row r="8696" spans="1:13" x14ac:dyDescent="0.2">
      <c r="A8696" s="3">
        <v>42767</v>
      </c>
      <c r="B8696" t="s">
        <v>7998</v>
      </c>
      <c r="C8696" t="s">
        <v>3126</v>
      </c>
      <c r="D8696" t="s">
        <v>7999</v>
      </c>
      <c r="E8696" t="s">
        <v>3125</v>
      </c>
      <c r="F8696" s="4">
        <v>0.18865625</v>
      </c>
      <c r="G8696" s="4">
        <v>0.19500000000000001</v>
      </c>
      <c r="H8696" s="4">
        <v>0.101804876420058</v>
      </c>
      <c r="I8696" s="4">
        <v>0.41</v>
      </c>
      <c r="J8696" s="4">
        <v>-0.12</v>
      </c>
      <c r="K8696" s="4">
        <v>0.16</v>
      </c>
      <c r="L8696" s="4">
        <v>0.25</v>
      </c>
      <c r="M8696" s="4">
        <v>32</v>
      </c>
    </row>
    <row r="8697" spans="1:13" x14ac:dyDescent="0.2">
      <c r="A8697" s="3">
        <v>42767</v>
      </c>
      <c r="B8697" t="s">
        <v>8006</v>
      </c>
      <c r="C8697" t="s">
        <v>3129</v>
      </c>
      <c r="D8697" t="s">
        <v>8007</v>
      </c>
      <c r="E8697" t="s">
        <v>3128</v>
      </c>
      <c r="F8697" s="4">
        <v>0.28478124999999999</v>
      </c>
      <c r="G8697" s="4">
        <v>0.29499999999999998</v>
      </c>
      <c r="H8697" s="4">
        <v>7.4504268929435694E-2</v>
      </c>
      <c r="I8697" s="4">
        <v>0.4</v>
      </c>
      <c r="J8697" s="4">
        <v>0.06</v>
      </c>
      <c r="K8697" s="4">
        <v>0.25</v>
      </c>
      <c r="L8697" s="4">
        <v>0.32750000000000001</v>
      </c>
      <c r="M8697" s="4">
        <v>32</v>
      </c>
    </row>
    <row r="8698" spans="1:13" x14ac:dyDescent="0.2">
      <c r="A8698" s="3">
        <v>42767</v>
      </c>
      <c r="B8698" t="s">
        <v>8014</v>
      </c>
      <c r="C8698" t="s">
        <v>3132</v>
      </c>
      <c r="D8698" t="s">
        <v>8015</v>
      </c>
      <c r="E8698" t="s">
        <v>3131</v>
      </c>
      <c r="F8698" s="4">
        <v>0.298875</v>
      </c>
      <c r="G8698" s="4">
        <v>0.31</v>
      </c>
      <c r="H8698" s="4">
        <v>7.9598893654169195E-2</v>
      </c>
      <c r="I8698" s="4">
        <v>0.45</v>
      </c>
      <c r="J8698" s="4">
        <v>0.08</v>
      </c>
      <c r="K8698" s="4">
        <v>0.26</v>
      </c>
      <c r="L8698" s="4">
        <v>0.34</v>
      </c>
      <c r="M8698" s="4">
        <v>32</v>
      </c>
    </row>
    <row r="8699" spans="1:13" x14ac:dyDescent="0.2">
      <c r="A8699" s="3">
        <v>42767</v>
      </c>
      <c r="B8699" t="s">
        <v>8024</v>
      </c>
      <c r="C8699" t="s">
        <v>3135</v>
      </c>
      <c r="D8699" t="s">
        <v>8025</v>
      </c>
      <c r="E8699" t="s">
        <v>3134</v>
      </c>
      <c r="F8699" s="4">
        <v>0.50284375000000003</v>
      </c>
      <c r="G8699" s="4">
        <v>0.51</v>
      </c>
      <c r="H8699" s="4">
        <v>9.1665981791185402E-2</v>
      </c>
      <c r="I8699" s="4">
        <v>0.65</v>
      </c>
      <c r="J8699" s="4">
        <v>0.28000000000000003</v>
      </c>
      <c r="K8699" s="4">
        <v>0.46</v>
      </c>
      <c r="L8699" s="4">
        <v>0.55249999999999999</v>
      </c>
      <c r="M8699" s="4">
        <v>32</v>
      </c>
    </row>
    <row r="8700" spans="1:13" x14ac:dyDescent="0.2">
      <c r="A8700" s="3">
        <v>42767</v>
      </c>
      <c r="B8700" t="s">
        <v>8032</v>
      </c>
      <c r="C8700" t="s">
        <v>3138</v>
      </c>
      <c r="D8700" t="s">
        <v>8033</v>
      </c>
      <c r="E8700" t="s">
        <v>3137</v>
      </c>
      <c r="F8700" s="4">
        <v>0.56737499999999996</v>
      </c>
      <c r="G8700" s="4">
        <v>0.56000000000000005</v>
      </c>
      <c r="H8700" s="4">
        <v>8.6984518459395394E-2</v>
      </c>
      <c r="I8700" s="4">
        <v>0.77</v>
      </c>
      <c r="J8700" s="4">
        <v>0.35</v>
      </c>
      <c r="K8700" s="4">
        <v>0.54</v>
      </c>
      <c r="L8700" s="4">
        <v>0.62</v>
      </c>
      <c r="M8700" s="4">
        <v>32</v>
      </c>
    </row>
    <row r="8701" spans="1:13" x14ac:dyDescent="0.2">
      <c r="A8701" s="3">
        <v>42767</v>
      </c>
      <c r="B8701" t="s">
        <v>8040</v>
      </c>
      <c r="C8701" t="s">
        <v>3141</v>
      </c>
      <c r="D8701" t="s">
        <v>8041</v>
      </c>
      <c r="E8701" t="s">
        <v>3140</v>
      </c>
      <c r="F8701" s="4">
        <v>0.73418749999999999</v>
      </c>
      <c r="G8701" s="4">
        <v>0.75</v>
      </c>
      <c r="H8701" s="4">
        <v>0.105401670275068</v>
      </c>
      <c r="I8701" s="4">
        <v>0.9</v>
      </c>
      <c r="J8701" s="4">
        <v>0.4</v>
      </c>
      <c r="K8701" s="4">
        <v>0.69750000000000001</v>
      </c>
      <c r="L8701" s="4">
        <v>0.8</v>
      </c>
      <c r="M8701" s="4">
        <v>32</v>
      </c>
    </row>
    <row r="8702" spans="1:13" x14ac:dyDescent="0.2">
      <c r="A8702" s="3">
        <v>42767</v>
      </c>
      <c r="B8702" t="s">
        <v>8050</v>
      </c>
      <c r="C8702" t="s">
        <v>3144</v>
      </c>
      <c r="D8702" t="s">
        <v>8051</v>
      </c>
      <c r="E8702" t="s">
        <v>3143</v>
      </c>
      <c r="F8702" s="4">
        <v>0.51040624999999995</v>
      </c>
      <c r="G8702" s="4">
        <v>0.49</v>
      </c>
      <c r="H8702" s="4">
        <v>9.1627527690346197E-2</v>
      </c>
      <c r="I8702" s="4">
        <v>0.7</v>
      </c>
      <c r="J8702" s="4">
        <v>0.373</v>
      </c>
      <c r="K8702" s="4">
        <v>0.44500000000000001</v>
      </c>
      <c r="L8702" s="4">
        <v>0.55249999999999999</v>
      </c>
      <c r="M8702" s="4">
        <v>32</v>
      </c>
    </row>
    <row r="8703" spans="1:13" x14ac:dyDescent="0.2">
      <c r="A8703" s="3">
        <v>42767</v>
      </c>
      <c r="B8703" t="s">
        <v>8068</v>
      </c>
      <c r="C8703" t="s">
        <v>3096</v>
      </c>
      <c r="D8703" t="s">
        <v>8069</v>
      </c>
      <c r="E8703" t="s">
        <v>3095</v>
      </c>
      <c r="F8703" s="4">
        <v>3.9576428571428601</v>
      </c>
      <c r="G8703" s="4">
        <v>3.915</v>
      </c>
      <c r="H8703" s="4">
        <v>0.43293316687928501</v>
      </c>
      <c r="I8703" s="4">
        <v>4.7300000000000004</v>
      </c>
      <c r="J8703" s="4">
        <v>3.1</v>
      </c>
      <c r="K8703" s="4">
        <v>3.69</v>
      </c>
      <c r="L8703" s="4">
        <v>4.3</v>
      </c>
      <c r="M8703" s="4">
        <v>28</v>
      </c>
    </row>
    <row r="8704" spans="1:13" x14ac:dyDescent="0.2">
      <c r="A8704" s="3">
        <v>42767</v>
      </c>
      <c r="B8704" t="s">
        <v>9676</v>
      </c>
      <c r="C8704" t="s">
        <v>3087</v>
      </c>
      <c r="D8704" t="s">
        <v>9677</v>
      </c>
      <c r="E8704" t="s">
        <v>3086</v>
      </c>
      <c r="F8704" s="4">
        <v>4.3836666666666702</v>
      </c>
      <c r="G8704" s="4">
        <v>4.3949999999999996</v>
      </c>
      <c r="H8704" s="4">
        <v>0.40132954326693998</v>
      </c>
      <c r="I8704" s="4">
        <v>5</v>
      </c>
      <c r="J8704" s="4">
        <v>3.2</v>
      </c>
      <c r="K8704" s="4">
        <v>4.1775000000000002</v>
      </c>
      <c r="L8704" s="4">
        <v>4.5750000000000002</v>
      </c>
      <c r="M8704" s="4">
        <v>30</v>
      </c>
    </row>
    <row r="8705" spans="1:13" x14ac:dyDescent="0.2">
      <c r="A8705" s="3">
        <v>42767</v>
      </c>
      <c r="B8705" t="s">
        <v>9710</v>
      </c>
      <c r="C8705" t="s">
        <v>3090</v>
      </c>
      <c r="D8705" t="s">
        <v>9711</v>
      </c>
      <c r="E8705" t="s">
        <v>3089</v>
      </c>
      <c r="F8705" s="4">
        <v>3.7096428571428599</v>
      </c>
      <c r="G8705" s="4">
        <v>3.58</v>
      </c>
      <c r="H8705" s="4">
        <v>0.47032283745164999</v>
      </c>
      <c r="I8705" s="4">
        <v>4.8</v>
      </c>
      <c r="J8705" s="4">
        <v>3</v>
      </c>
      <c r="K8705" s="4">
        <v>3.375</v>
      </c>
      <c r="L8705" s="4">
        <v>3.9775</v>
      </c>
      <c r="M8705" s="4">
        <v>28</v>
      </c>
    </row>
    <row r="8706" spans="1:13" x14ac:dyDescent="0.2">
      <c r="A8706" s="3">
        <v>42767</v>
      </c>
      <c r="B8706" t="s">
        <v>9875</v>
      </c>
      <c r="C8706" t="s">
        <v>3108</v>
      </c>
      <c r="D8706" t="s">
        <v>9876</v>
      </c>
      <c r="E8706" t="s">
        <v>3107</v>
      </c>
      <c r="F8706" s="4">
        <v>3.4904166666666701</v>
      </c>
      <c r="G8706" s="4">
        <v>3.4</v>
      </c>
      <c r="H8706" s="4">
        <v>0.43216823582717301</v>
      </c>
      <c r="I8706" s="4">
        <v>5</v>
      </c>
      <c r="J8706" s="4">
        <v>2.94</v>
      </c>
      <c r="K8706" s="4">
        <v>3.2524999999999999</v>
      </c>
      <c r="L8706" s="4">
        <v>3.55</v>
      </c>
      <c r="M8706" s="4">
        <v>24</v>
      </c>
    </row>
    <row r="8707" spans="1:13" x14ac:dyDescent="0.2">
      <c r="A8707" s="3">
        <v>42767</v>
      </c>
      <c r="B8707" t="s">
        <v>9746</v>
      </c>
      <c r="C8707" t="s">
        <v>3093</v>
      </c>
      <c r="D8707" t="s">
        <v>9747</v>
      </c>
      <c r="E8707" t="s">
        <v>3092</v>
      </c>
      <c r="F8707" s="4">
        <v>3.4628000000000001</v>
      </c>
      <c r="G8707" s="4">
        <v>3.43</v>
      </c>
      <c r="H8707" s="4">
        <v>0.51248186959800501</v>
      </c>
      <c r="I8707" s="4">
        <v>5.5</v>
      </c>
      <c r="J8707" s="4">
        <v>2.85</v>
      </c>
      <c r="K8707" s="4">
        <v>3.2</v>
      </c>
      <c r="L8707" s="4">
        <v>3.5</v>
      </c>
      <c r="M8707" s="4">
        <v>25</v>
      </c>
    </row>
    <row r="8708" spans="1:13" x14ac:dyDescent="0.2">
      <c r="A8708" s="3">
        <v>42767</v>
      </c>
      <c r="B8708" t="s">
        <v>5412</v>
      </c>
      <c r="C8708" t="s">
        <v>3111</v>
      </c>
      <c r="D8708" t="s">
        <v>1263</v>
      </c>
      <c r="E8708" t="s">
        <v>3110</v>
      </c>
      <c r="F8708" s="4">
        <v>3.3522727272727302</v>
      </c>
      <c r="G8708" s="4">
        <v>3.33</v>
      </c>
      <c r="H8708" s="4">
        <v>0.39392931222530703</v>
      </c>
      <c r="I8708" s="4">
        <v>4.5</v>
      </c>
      <c r="J8708" s="4">
        <v>2.42</v>
      </c>
      <c r="K8708" s="4">
        <v>3.2</v>
      </c>
      <c r="L8708" s="4">
        <v>3.5</v>
      </c>
      <c r="M8708" s="4">
        <v>22</v>
      </c>
    </row>
    <row r="8709" spans="1:13" x14ac:dyDescent="0.2">
      <c r="A8709" s="3">
        <v>42767</v>
      </c>
      <c r="B8709" t="s">
        <v>8070</v>
      </c>
      <c r="C8709" t="s">
        <v>3153</v>
      </c>
      <c r="D8709" t="s">
        <v>8071</v>
      </c>
      <c r="E8709" t="s">
        <v>3152</v>
      </c>
      <c r="F8709" s="4">
        <v>0.63556666666666695</v>
      </c>
      <c r="G8709" s="4">
        <v>0.70350000000000001</v>
      </c>
      <c r="H8709" s="4">
        <v>0.11553464425439</v>
      </c>
      <c r="I8709" s="4">
        <v>0.76</v>
      </c>
      <c r="J8709" s="4">
        <v>0.41</v>
      </c>
      <c r="K8709" s="4">
        <v>0.50249999999999995</v>
      </c>
      <c r="L8709" s="4">
        <v>0.72750000000000004</v>
      </c>
      <c r="M8709" s="4">
        <v>30</v>
      </c>
    </row>
    <row r="8710" spans="1:13" x14ac:dyDescent="0.2">
      <c r="A8710" s="3">
        <v>42767</v>
      </c>
      <c r="B8710" t="s">
        <v>10255</v>
      </c>
      <c r="C8710" t="s">
        <v>4324</v>
      </c>
      <c r="D8710" t="s">
        <v>10256</v>
      </c>
      <c r="E8710" t="s">
        <v>4323</v>
      </c>
      <c r="F8710" s="4">
        <v>2.25</v>
      </c>
      <c r="G8710" s="4">
        <v>2.2999999999999998</v>
      </c>
      <c r="H8710" s="4">
        <v>0.21455647918117199</v>
      </c>
      <c r="I8710" s="4">
        <v>3</v>
      </c>
      <c r="J8710" s="4">
        <v>1.9</v>
      </c>
      <c r="K8710" s="4">
        <v>2.125</v>
      </c>
      <c r="L8710" s="4">
        <v>2.2999999999999998</v>
      </c>
      <c r="M8710" s="4">
        <v>30</v>
      </c>
    </row>
    <row r="8711" spans="1:13" x14ac:dyDescent="0.2">
      <c r="A8711" s="3">
        <v>42767</v>
      </c>
      <c r="B8711" t="s">
        <v>10279</v>
      </c>
      <c r="C8711" t="s">
        <v>4327</v>
      </c>
      <c r="D8711" t="s">
        <v>10280</v>
      </c>
      <c r="E8711" t="s">
        <v>4326</v>
      </c>
      <c r="F8711" s="4">
        <v>2.3607142857142902</v>
      </c>
      <c r="G8711" s="4">
        <v>2.4</v>
      </c>
      <c r="H8711" s="4">
        <v>0.22987804450167801</v>
      </c>
      <c r="I8711" s="4">
        <v>2.9</v>
      </c>
      <c r="J8711" s="4">
        <v>1.8</v>
      </c>
      <c r="K8711" s="4">
        <v>2.2999999999999998</v>
      </c>
      <c r="L8711" s="4">
        <v>2.5</v>
      </c>
      <c r="M8711" s="4">
        <v>28</v>
      </c>
    </row>
    <row r="8712" spans="1:13" x14ac:dyDescent="0.2">
      <c r="A8712" s="3">
        <v>42767</v>
      </c>
      <c r="B8712" t="s">
        <v>9748</v>
      </c>
      <c r="C8712" t="s">
        <v>3939</v>
      </c>
      <c r="D8712" t="s">
        <v>9749</v>
      </c>
      <c r="E8712" t="s">
        <v>3947</v>
      </c>
      <c r="F8712" s="4">
        <v>20.406428571428599</v>
      </c>
      <c r="G8712" s="4">
        <v>20.350000000000001</v>
      </c>
      <c r="H8712" s="4">
        <v>0.48505222541048199</v>
      </c>
      <c r="I8712" s="4">
        <v>21.5</v>
      </c>
      <c r="J8712" s="4">
        <v>19.7</v>
      </c>
      <c r="K8712" s="4">
        <v>20.015000000000001</v>
      </c>
      <c r="L8712" s="4">
        <v>20.62</v>
      </c>
      <c r="M8712" s="4">
        <v>28</v>
      </c>
    </row>
    <row r="8713" spans="1:13" x14ac:dyDescent="0.2">
      <c r="A8713" s="3">
        <v>42767</v>
      </c>
      <c r="B8713" t="s">
        <v>9752</v>
      </c>
      <c r="C8713" t="s">
        <v>3942</v>
      </c>
      <c r="D8713" t="s">
        <v>9753</v>
      </c>
      <c r="E8713" t="s">
        <v>3949</v>
      </c>
      <c r="F8713" s="4">
        <v>20.5096428571429</v>
      </c>
      <c r="G8713" s="4">
        <v>20.420000000000002</v>
      </c>
      <c r="H8713" s="4">
        <v>0.58880596151657705</v>
      </c>
      <c r="I8713" s="4">
        <v>22</v>
      </c>
      <c r="J8713" s="4">
        <v>19.2</v>
      </c>
      <c r="K8713" s="4">
        <v>20.2</v>
      </c>
      <c r="L8713" s="4">
        <v>20.862500000000001</v>
      </c>
      <c r="M8713" s="4">
        <v>28</v>
      </c>
    </row>
    <row r="8714" spans="1:13" x14ac:dyDescent="0.2">
      <c r="A8714" s="3">
        <v>42767</v>
      </c>
      <c r="B8714" t="s">
        <v>9754</v>
      </c>
      <c r="C8714" t="s">
        <v>3952</v>
      </c>
      <c r="D8714" t="s">
        <v>9755</v>
      </c>
      <c r="E8714" t="s">
        <v>3951</v>
      </c>
      <c r="F8714" s="4">
        <v>20.6301428571429</v>
      </c>
      <c r="G8714" s="4">
        <v>20.45</v>
      </c>
      <c r="H8714" s="4">
        <v>0.700520849309612</v>
      </c>
      <c r="I8714" s="4">
        <v>22.75</v>
      </c>
      <c r="J8714" s="4">
        <v>19.55</v>
      </c>
      <c r="K8714" s="4">
        <v>20.195</v>
      </c>
      <c r="L8714" s="4">
        <v>20.995000000000001</v>
      </c>
      <c r="M8714" s="4">
        <v>28</v>
      </c>
    </row>
    <row r="8715" spans="1:13" x14ac:dyDescent="0.2">
      <c r="A8715" s="3">
        <v>42767</v>
      </c>
      <c r="B8715" t="s">
        <v>9714</v>
      </c>
      <c r="C8715" t="s">
        <v>3936</v>
      </c>
      <c r="D8715" t="s">
        <v>9715</v>
      </c>
      <c r="E8715" t="s">
        <v>3935</v>
      </c>
      <c r="F8715" s="4">
        <v>21.151323529411801</v>
      </c>
      <c r="G8715" s="4">
        <v>21.1</v>
      </c>
      <c r="H8715" s="4">
        <v>1.0178046106646399</v>
      </c>
      <c r="I8715" s="4">
        <v>23</v>
      </c>
      <c r="J8715" s="4">
        <v>18.95</v>
      </c>
      <c r="K8715" s="4">
        <v>20.5</v>
      </c>
      <c r="L8715" s="4">
        <v>21.975000000000001</v>
      </c>
      <c r="M8715" s="4">
        <v>34</v>
      </c>
    </row>
    <row r="8716" spans="1:13" x14ac:dyDescent="0.2">
      <c r="A8716" s="3">
        <v>42767</v>
      </c>
      <c r="B8716" t="s">
        <v>9720</v>
      </c>
      <c r="C8716" t="s">
        <v>3939</v>
      </c>
      <c r="D8716" t="s">
        <v>9721</v>
      </c>
      <c r="E8716" t="s">
        <v>3938</v>
      </c>
      <c r="F8716" s="4">
        <v>20.9302666666667</v>
      </c>
      <c r="G8716" s="4">
        <v>20.6</v>
      </c>
      <c r="H8716" s="4">
        <v>1.09603646218398</v>
      </c>
      <c r="I8716" s="4">
        <v>23</v>
      </c>
      <c r="J8716" s="4">
        <v>19.5</v>
      </c>
      <c r="K8716" s="4">
        <v>20.11</v>
      </c>
      <c r="L8716" s="4">
        <v>21.802499999999998</v>
      </c>
      <c r="M8716" s="4">
        <v>30</v>
      </c>
    </row>
    <row r="8717" spans="1:13" x14ac:dyDescent="0.2">
      <c r="A8717" s="3">
        <v>42767</v>
      </c>
      <c r="B8717" t="s">
        <v>9750</v>
      </c>
      <c r="C8717" t="s">
        <v>3942</v>
      </c>
      <c r="D8717" t="s">
        <v>9751</v>
      </c>
      <c r="E8717" t="s">
        <v>3941</v>
      </c>
      <c r="F8717" s="4">
        <v>20.674913043478298</v>
      </c>
      <c r="G8717" s="4">
        <v>20.3</v>
      </c>
      <c r="H8717" s="4">
        <v>1.58819614408764</v>
      </c>
      <c r="I8717" s="4">
        <v>24</v>
      </c>
      <c r="J8717" s="4">
        <v>18.27</v>
      </c>
      <c r="K8717" s="4">
        <v>19.600000000000001</v>
      </c>
      <c r="L8717" s="4">
        <v>21.1465</v>
      </c>
      <c r="M8717" s="4">
        <v>23</v>
      </c>
    </row>
    <row r="8718" spans="1:13" x14ac:dyDescent="0.2">
      <c r="A8718" s="3">
        <v>42767</v>
      </c>
      <c r="B8718" t="s">
        <v>10233</v>
      </c>
      <c r="C8718" t="s">
        <v>3579</v>
      </c>
      <c r="D8718" t="s">
        <v>10234</v>
      </c>
      <c r="E8718" t="s">
        <v>3578</v>
      </c>
      <c r="F8718" s="4">
        <v>1.4869696969696999</v>
      </c>
      <c r="G8718" s="4">
        <v>1.6</v>
      </c>
      <c r="H8718" s="4">
        <v>0.433708462337352</v>
      </c>
      <c r="I8718" s="4">
        <v>2.2999999999999998</v>
      </c>
      <c r="J8718" s="4">
        <v>0</v>
      </c>
      <c r="K8718" s="4">
        <v>1.3</v>
      </c>
      <c r="L8718" s="4">
        <v>1.7</v>
      </c>
      <c r="M8718" s="4">
        <v>33</v>
      </c>
    </row>
    <row r="8719" spans="1:13" x14ac:dyDescent="0.2">
      <c r="A8719" s="3">
        <v>42767</v>
      </c>
      <c r="B8719" t="s">
        <v>10257</v>
      </c>
      <c r="C8719" t="s">
        <v>3582</v>
      </c>
      <c r="D8719" t="s">
        <v>10258</v>
      </c>
      <c r="E8719" t="s">
        <v>3581</v>
      </c>
      <c r="F8719" s="4">
        <v>2.0924999999999998</v>
      </c>
      <c r="G8719" s="4">
        <v>2.2000000000000002</v>
      </c>
      <c r="H8719" s="4">
        <v>0.47826973088820002</v>
      </c>
      <c r="I8719" s="4">
        <v>2.85</v>
      </c>
      <c r="J8719" s="4">
        <v>0.53</v>
      </c>
      <c r="K8719" s="4">
        <v>2</v>
      </c>
      <c r="L8719" s="4">
        <v>2.4</v>
      </c>
      <c r="M8719" s="4">
        <v>32</v>
      </c>
    </row>
    <row r="8720" spans="1:13" x14ac:dyDescent="0.2">
      <c r="A8720" s="3">
        <v>42767</v>
      </c>
      <c r="B8720" t="s">
        <v>3574</v>
      </c>
      <c r="C8720" t="s">
        <v>3585</v>
      </c>
      <c r="D8720" t="s">
        <v>169</v>
      </c>
      <c r="E8720" t="s">
        <v>3584</v>
      </c>
      <c r="F8720" s="4">
        <v>2.3442857142857099</v>
      </c>
      <c r="G8720" s="4">
        <v>2.4</v>
      </c>
      <c r="H8720" s="4">
        <v>0.50188217171534799</v>
      </c>
      <c r="I8720" s="4">
        <v>3.13</v>
      </c>
      <c r="J8720" s="4">
        <v>1.5</v>
      </c>
      <c r="K8720" s="4">
        <v>2</v>
      </c>
      <c r="L8720" s="4">
        <v>2.8</v>
      </c>
      <c r="M8720" s="4">
        <v>21</v>
      </c>
    </row>
    <row r="8721" spans="1:13" x14ac:dyDescent="0.2">
      <c r="A8721" s="3">
        <v>42767</v>
      </c>
      <c r="B8721" t="s">
        <v>10259</v>
      </c>
      <c r="C8721" t="s">
        <v>3594</v>
      </c>
      <c r="D8721" t="s">
        <v>10260</v>
      </c>
      <c r="E8721" t="s">
        <v>3593</v>
      </c>
      <c r="F8721" s="4">
        <v>1.7119354838709699</v>
      </c>
      <c r="G8721" s="4">
        <v>1.8</v>
      </c>
      <c r="H8721" s="4">
        <v>0.55086247137156796</v>
      </c>
      <c r="I8721" s="4">
        <v>3.1</v>
      </c>
      <c r="J8721" s="4">
        <v>0.4</v>
      </c>
      <c r="K8721" s="4">
        <v>1.5</v>
      </c>
      <c r="L8721" s="4">
        <v>2.0499999999999998</v>
      </c>
      <c r="M8721" s="4">
        <v>31</v>
      </c>
    </row>
    <row r="8722" spans="1:13" x14ac:dyDescent="0.2">
      <c r="A8722" s="3">
        <v>42767</v>
      </c>
      <c r="B8722" t="s">
        <v>10281</v>
      </c>
      <c r="C8722" t="s">
        <v>3606</v>
      </c>
      <c r="D8722" t="s">
        <v>10282</v>
      </c>
      <c r="E8722" t="s">
        <v>3605</v>
      </c>
      <c r="F8722" s="4">
        <v>1.6526923076923099</v>
      </c>
      <c r="G8722" s="4">
        <v>1.85</v>
      </c>
      <c r="H8722" s="4">
        <v>0.82309930235571305</v>
      </c>
      <c r="I8722" s="4">
        <v>2.7</v>
      </c>
      <c r="J8722" s="4">
        <v>-1.1000000000000001</v>
      </c>
      <c r="K8722" s="4">
        <v>1.41</v>
      </c>
      <c r="L8722" s="4">
        <v>2.1</v>
      </c>
      <c r="M8722" s="4">
        <v>26</v>
      </c>
    </row>
    <row r="8723" spans="1:13" x14ac:dyDescent="0.2">
      <c r="A8723" s="3">
        <v>42767</v>
      </c>
      <c r="B8723" t="s">
        <v>10261</v>
      </c>
      <c r="C8723" t="s">
        <v>3597</v>
      </c>
      <c r="D8723" t="s">
        <v>10262</v>
      </c>
      <c r="E8723" t="s">
        <v>3596</v>
      </c>
      <c r="F8723" s="4">
        <v>1.5109677419354799</v>
      </c>
      <c r="G8723" s="4">
        <v>1.5</v>
      </c>
      <c r="H8723" s="4">
        <v>0.58669330340311898</v>
      </c>
      <c r="I8723" s="4">
        <v>2.9</v>
      </c>
      <c r="J8723" s="4">
        <v>0.39</v>
      </c>
      <c r="K8723" s="4">
        <v>1.05</v>
      </c>
      <c r="L8723" s="4">
        <v>1.9</v>
      </c>
      <c r="M8723" s="4">
        <v>31</v>
      </c>
    </row>
    <row r="8724" spans="1:13" x14ac:dyDescent="0.2">
      <c r="A8724" s="3">
        <v>42767</v>
      </c>
      <c r="B8724" t="s">
        <v>10283</v>
      </c>
      <c r="C8724" t="s">
        <v>3609</v>
      </c>
      <c r="D8724" t="s">
        <v>10284</v>
      </c>
      <c r="E8724" t="s">
        <v>3608</v>
      </c>
      <c r="F8724" s="4">
        <v>2.14230769230769</v>
      </c>
      <c r="G8724" s="4">
        <v>2.25</v>
      </c>
      <c r="H8724" s="4">
        <v>0.78217291025607705</v>
      </c>
      <c r="I8724" s="4">
        <v>3.28</v>
      </c>
      <c r="J8724" s="4">
        <v>0.3</v>
      </c>
      <c r="K8724" s="4">
        <v>1.925</v>
      </c>
      <c r="L8724" s="4">
        <v>2.6</v>
      </c>
      <c r="M8724" s="4">
        <v>26</v>
      </c>
    </row>
    <row r="8725" spans="1:13" x14ac:dyDescent="0.2">
      <c r="A8725" s="3">
        <v>42767</v>
      </c>
      <c r="B8725" t="s">
        <v>10263</v>
      </c>
      <c r="C8725" t="s">
        <v>3600</v>
      </c>
      <c r="D8725" t="s">
        <v>10264</v>
      </c>
      <c r="E8725" t="s">
        <v>3599</v>
      </c>
      <c r="F8725" s="4">
        <v>1.4264516129032301</v>
      </c>
      <c r="G8725" s="4">
        <v>1.5</v>
      </c>
      <c r="H8725" s="4">
        <v>0.55730630947500104</v>
      </c>
      <c r="I8725" s="4">
        <v>2.6</v>
      </c>
      <c r="J8725" s="4">
        <v>-0.7</v>
      </c>
      <c r="K8725" s="4">
        <v>1.2350000000000001</v>
      </c>
      <c r="L8725" s="4">
        <v>1.75</v>
      </c>
      <c r="M8725" s="4">
        <v>31</v>
      </c>
    </row>
    <row r="8726" spans="1:13" x14ac:dyDescent="0.2">
      <c r="A8726" s="3">
        <v>42767</v>
      </c>
      <c r="B8726" t="s">
        <v>10285</v>
      </c>
      <c r="C8726" t="s">
        <v>3612</v>
      </c>
      <c r="D8726" t="s">
        <v>10286</v>
      </c>
      <c r="E8726" t="s">
        <v>3611</v>
      </c>
      <c r="F8726" s="4">
        <v>2.2400000000000002</v>
      </c>
      <c r="G8726" s="4">
        <v>2.25</v>
      </c>
      <c r="H8726" s="4">
        <v>0.50503861238523096</v>
      </c>
      <c r="I8726" s="4">
        <v>3.45</v>
      </c>
      <c r="J8726" s="4">
        <v>0.5</v>
      </c>
      <c r="K8726" s="4">
        <v>2.0249999999999999</v>
      </c>
      <c r="L8726" s="4">
        <v>2.5</v>
      </c>
      <c r="M8726" s="4">
        <v>26</v>
      </c>
    </row>
    <row r="8727" spans="1:13" x14ac:dyDescent="0.2">
      <c r="A8727" s="3">
        <v>42767</v>
      </c>
      <c r="B8727" t="s">
        <v>10265</v>
      </c>
      <c r="C8727" t="s">
        <v>3603</v>
      </c>
      <c r="D8727" t="s">
        <v>10266</v>
      </c>
      <c r="E8727" t="s">
        <v>3602</v>
      </c>
      <c r="F8727" s="4">
        <v>1.39032258064516</v>
      </c>
      <c r="G8727" s="4">
        <v>1.5</v>
      </c>
      <c r="H8727" s="4">
        <v>0.809137334329872</v>
      </c>
      <c r="I8727" s="4">
        <v>2.5</v>
      </c>
      <c r="J8727" s="4">
        <v>-2.2000000000000002</v>
      </c>
      <c r="K8727" s="4">
        <v>1.25</v>
      </c>
      <c r="L8727" s="4">
        <v>1.75</v>
      </c>
      <c r="M8727" s="4">
        <v>31</v>
      </c>
    </row>
    <row r="8728" spans="1:13" x14ac:dyDescent="0.2">
      <c r="A8728" s="3">
        <v>42767</v>
      </c>
      <c r="B8728" t="s">
        <v>10287</v>
      </c>
      <c r="C8728" t="s">
        <v>3615</v>
      </c>
      <c r="D8728" t="s">
        <v>10288</v>
      </c>
      <c r="E8728" t="s">
        <v>3614</v>
      </c>
      <c r="F8728" s="4">
        <v>2.3442307692307698</v>
      </c>
      <c r="G8728" s="4">
        <v>2.355</v>
      </c>
      <c r="H8728" s="4">
        <v>0.666970302648765</v>
      </c>
      <c r="I8728" s="4">
        <v>4.3</v>
      </c>
      <c r="J8728" s="4">
        <v>0.6</v>
      </c>
      <c r="K8728" s="4">
        <v>2.0249999999999999</v>
      </c>
      <c r="L8728" s="4">
        <v>2.6</v>
      </c>
      <c r="M8728" s="4">
        <v>26</v>
      </c>
    </row>
    <row r="8729" spans="1:13" x14ac:dyDescent="0.2">
      <c r="A8729" s="3">
        <v>42767</v>
      </c>
      <c r="B8729" t="s">
        <v>10267</v>
      </c>
      <c r="C8729" t="s">
        <v>3870</v>
      </c>
      <c r="D8729" t="s">
        <v>10268</v>
      </c>
      <c r="E8729" t="s">
        <v>3869</v>
      </c>
      <c r="F8729" s="4">
        <v>0.19</v>
      </c>
      <c r="G8729" s="4">
        <v>0.19500000000000001</v>
      </c>
      <c r="H8729" s="4">
        <v>0.44326064567024198</v>
      </c>
      <c r="I8729" s="4">
        <v>1.6</v>
      </c>
      <c r="J8729" s="4">
        <v>-0.6</v>
      </c>
      <c r="K8729" s="4">
        <v>0.1</v>
      </c>
      <c r="L8729" s="4">
        <v>0.25</v>
      </c>
      <c r="M8729" s="4">
        <v>16</v>
      </c>
    </row>
    <row r="8730" spans="1:13" x14ac:dyDescent="0.2">
      <c r="A8730" s="3">
        <v>42767</v>
      </c>
      <c r="B8730" t="s">
        <v>10289</v>
      </c>
      <c r="C8730" t="s">
        <v>3882</v>
      </c>
      <c r="D8730" t="s">
        <v>10290</v>
      </c>
      <c r="E8730" t="s">
        <v>3881</v>
      </c>
      <c r="F8730" s="4">
        <v>0.57307692307692304</v>
      </c>
      <c r="G8730" s="4">
        <v>0.6</v>
      </c>
      <c r="H8730" s="4">
        <v>0.23328754129416501</v>
      </c>
      <c r="I8730" s="4">
        <v>1.2</v>
      </c>
      <c r="J8730" s="4">
        <v>0.21</v>
      </c>
      <c r="K8730" s="4">
        <v>0.44</v>
      </c>
      <c r="L8730" s="4">
        <v>0.62</v>
      </c>
      <c r="M8730" s="4">
        <v>13</v>
      </c>
    </row>
    <row r="8731" spans="1:13" x14ac:dyDescent="0.2">
      <c r="A8731" s="3">
        <v>42767</v>
      </c>
      <c r="B8731" t="s">
        <v>10269</v>
      </c>
      <c r="C8731" t="s">
        <v>3873</v>
      </c>
      <c r="D8731" t="s">
        <v>10270</v>
      </c>
      <c r="E8731" t="s">
        <v>3872</v>
      </c>
      <c r="F8731" s="4">
        <v>0.22187499999999999</v>
      </c>
      <c r="G8731" s="4">
        <v>0.27</v>
      </c>
      <c r="H8731" s="4">
        <v>0.32806947942978998</v>
      </c>
      <c r="I8731" s="4">
        <v>0.92</v>
      </c>
      <c r="J8731" s="4">
        <v>-0.4</v>
      </c>
      <c r="K8731" s="4">
        <v>0.13750000000000001</v>
      </c>
      <c r="L8731" s="4">
        <v>0.4</v>
      </c>
      <c r="M8731" s="4">
        <v>16</v>
      </c>
    </row>
    <row r="8732" spans="1:13" x14ac:dyDescent="0.2">
      <c r="A8732" s="3">
        <v>42767</v>
      </c>
      <c r="B8732" t="s">
        <v>10291</v>
      </c>
      <c r="C8732" t="s">
        <v>3885</v>
      </c>
      <c r="D8732" t="s">
        <v>10292</v>
      </c>
      <c r="E8732" t="s">
        <v>3884</v>
      </c>
      <c r="F8732" s="4">
        <v>0.70461538461538498</v>
      </c>
      <c r="G8732" s="4">
        <v>0.7</v>
      </c>
      <c r="H8732" s="4">
        <v>0.37677613566978502</v>
      </c>
      <c r="I8732" s="4">
        <v>1.43</v>
      </c>
      <c r="J8732" s="4">
        <v>0</v>
      </c>
      <c r="K8732" s="4">
        <v>0.5</v>
      </c>
      <c r="L8732" s="4">
        <v>0.8</v>
      </c>
      <c r="M8732" s="4">
        <v>13</v>
      </c>
    </row>
    <row r="8733" spans="1:13" x14ac:dyDescent="0.2">
      <c r="A8733" s="3">
        <v>42767</v>
      </c>
      <c r="B8733" t="s">
        <v>10271</v>
      </c>
      <c r="C8733" t="s">
        <v>3876</v>
      </c>
      <c r="D8733" t="s">
        <v>10272</v>
      </c>
      <c r="E8733" t="s">
        <v>3875</v>
      </c>
      <c r="F8733" s="4">
        <v>0.14749999999999999</v>
      </c>
      <c r="G8733" s="4">
        <v>0.27500000000000002</v>
      </c>
      <c r="H8733" s="4">
        <v>0.52100543823137502</v>
      </c>
      <c r="I8733" s="4">
        <v>0.7</v>
      </c>
      <c r="J8733" s="4">
        <v>-1.1000000000000001</v>
      </c>
      <c r="K8733" s="4">
        <v>0.13</v>
      </c>
      <c r="L8733" s="4">
        <v>0.4</v>
      </c>
      <c r="M8733" s="4">
        <v>16</v>
      </c>
    </row>
    <row r="8734" spans="1:13" x14ac:dyDescent="0.2">
      <c r="A8734" s="3">
        <v>42767</v>
      </c>
      <c r="B8734" t="s">
        <v>10293</v>
      </c>
      <c r="C8734" t="s">
        <v>3888</v>
      </c>
      <c r="D8734" t="s">
        <v>10294</v>
      </c>
      <c r="E8734" t="s">
        <v>3887</v>
      </c>
      <c r="F8734" s="4">
        <v>0.60615384615384604</v>
      </c>
      <c r="G8734" s="4">
        <v>0.62</v>
      </c>
      <c r="H8734" s="4">
        <v>0.27792500371918299</v>
      </c>
      <c r="I8734" s="4">
        <v>1</v>
      </c>
      <c r="J8734" s="4">
        <v>-0.13</v>
      </c>
      <c r="K8734" s="4">
        <v>0.5</v>
      </c>
      <c r="L8734" s="4">
        <v>0.7</v>
      </c>
      <c r="M8734" s="4">
        <v>13</v>
      </c>
    </row>
    <row r="8735" spans="1:13" x14ac:dyDescent="0.2">
      <c r="A8735" s="3">
        <v>42767</v>
      </c>
      <c r="B8735" t="s">
        <v>10273</v>
      </c>
      <c r="C8735" t="s">
        <v>3879</v>
      </c>
      <c r="D8735" t="s">
        <v>10274</v>
      </c>
      <c r="E8735" t="s">
        <v>3878</v>
      </c>
      <c r="F8735" s="4">
        <v>0.44750000000000001</v>
      </c>
      <c r="G8735" s="4">
        <v>0.5</v>
      </c>
      <c r="H8735" s="4">
        <v>0.43850503607902502</v>
      </c>
      <c r="I8735" s="4">
        <v>1.01</v>
      </c>
      <c r="J8735" s="4">
        <v>-0.8</v>
      </c>
      <c r="K8735" s="4">
        <v>0.28749999999999998</v>
      </c>
      <c r="L8735" s="4">
        <v>0.72499999999999998</v>
      </c>
      <c r="M8735" s="4">
        <v>16</v>
      </c>
    </row>
    <row r="8736" spans="1:13" x14ac:dyDescent="0.2">
      <c r="A8736" s="3">
        <v>42767</v>
      </c>
      <c r="B8736" t="s">
        <v>10295</v>
      </c>
      <c r="C8736" t="s">
        <v>3891</v>
      </c>
      <c r="D8736" t="s">
        <v>10296</v>
      </c>
      <c r="E8736" t="s">
        <v>3890</v>
      </c>
      <c r="F8736" s="4">
        <v>0.70769230769230795</v>
      </c>
      <c r="G8736" s="4">
        <v>0.7</v>
      </c>
      <c r="H8736" s="4">
        <v>0.25723380565009502</v>
      </c>
      <c r="I8736" s="4">
        <v>1.2</v>
      </c>
      <c r="J8736" s="4">
        <v>0.2</v>
      </c>
      <c r="K8736" s="4">
        <v>0.6</v>
      </c>
      <c r="L8736" s="4">
        <v>0.8</v>
      </c>
      <c r="M8736" s="4">
        <v>13</v>
      </c>
    </row>
    <row r="8737" spans="1:13" x14ac:dyDescent="0.2">
      <c r="A8737" s="3">
        <v>42795</v>
      </c>
      <c r="B8737" t="s">
        <v>9670</v>
      </c>
      <c r="C8737" t="s">
        <v>3927</v>
      </c>
      <c r="D8737" t="s">
        <v>9671</v>
      </c>
      <c r="E8737" t="s">
        <v>3926</v>
      </c>
      <c r="F8737" s="4">
        <v>8.0240909090909103</v>
      </c>
      <c r="G8737" s="4">
        <v>8.0500000000000007</v>
      </c>
      <c r="H8737" s="4">
        <v>0.52881411884930996</v>
      </c>
      <c r="I8737" s="4">
        <v>8.98</v>
      </c>
      <c r="J8737" s="4">
        <v>7</v>
      </c>
      <c r="K8737" s="4">
        <v>7.7874999999999996</v>
      </c>
      <c r="L8737" s="4">
        <v>8.2050000000000001</v>
      </c>
      <c r="M8737" s="4">
        <v>22</v>
      </c>
    </row>
    <row r="8738" spans="1:13" x14ac:dyDescent="0.2">
      <c r="A8738" s="3">
        <v>42795</v>
      </c>
      <c r="B8738" t="s">
        <v>9704</v>
      </c>
      <c r="C8738" t="s">
        <v>3930</v>
      </c>
      <c r="D8738" t="s">
        <v>9705</v>
      </c>
      <c r="E8738" t="s">
        <v>3929</v>
      </c>
      <c r="F8738" s="4">
        <v>8.1527777777777803</v>
      </c>
      <c r="G8738" s="4">
        <v>8.3000000000000007</v>
      </c>
      <c r="H8738" s="4">
        <v>0.769872453573475</v>
      </c>
      <c r="I8738" s="4">
        <v>9.6999999999999993</v>
      </c>
      <c r="J8738" s="4">
        <v>6.75</v>
      </c>
      <c r="K8738" s="4">
        <v>7.7625000000000002</v>
      </c>
      <c r="L8738" s="4">
        <v>8.3874999999999993</v>
      </c>
      <c r="M8738" s="4">
        <v>18</v>
      </c>
    </row>
    <row r="8739" spans="1:13" x14ac:dyDescent="0.2">
      <c r="A8739" s="3">
        <v>42795</v>
      </c>
      <c r="B8739" t="s">
        <v>9740</v>
      </c>
      <c r="C8739" t="s">
        <v>3933</v>
      </c>
      <c r="D8739" t="s">
        <v>9741</v>
      </c>
      <c r="E8739" t="s">
        <v>3932</v>
      </c>
      <c r="F8739" s="4">
        <v>8.1942857142857104</v>
      </c>
      <c r="G8739" s="4">
        <v>8.4499999999999993</v>
      </c>
      <c r="H8739" s="4">
        <v>1.2002545517559999</v>
      </c>
      <c r="I8739" s="4">
        <v>10.4</v>
      </c>
      <c r="J8739" s="4">
        <v>6.46</v>
      </c>
      <c r="K8739" s="4">
        <v>7.2625000000000002</v>
      </c>
      <c r="L8739" s="4">
        <v>8.7125000000000004</v>
      </c>
      <c r="M8739" s="4">
        <v>14</v>
      </c>
    </row>
    <row r="8740" spans="1:13" x14ac:dyDescent="0.2">
      <c r="A8740" s="3">
        <v>42795</v>
      </c>
      <c r="B8740" t="s">
        <v>9672</v>
      </c>
      <c r="C8740" t="s">
        <v>3918</v>
      </c>
      <c r="D8740" t="s">
        <v>9673</v>
      </c>
      <c r="E8740" t="s">
        <v>3917</v>
      </c>
      <c r="F8740" s="4">
        <v>7.0960714285714301</v>
      </c>
      <c r="G8740" s="4">
        <v>7.1150000000000002</v>
      </c>
      <c r="H8740" s="4">
        <v>0.29448434889825897</v>
      </c>
      <c r="I8740" s="4">
        <v>7.84</v>
      </c>
      <c r="J8740" s="4">
        <v>6.5</v>
      </c>
      <c r="K8740" s="4">
        <v>6.98</v>
      </c>
      <c r="L8740" s="4">
        <v>7.2850000000000001</v>
      </c>
      <c r="M8740" s="4">
        <v>28</v>
      </c>
    </row>
    <row r="8741" spans="1:13" x14ac:dyDescent="0.2">
      <c r="A8741" s="3">
        <v>42795</v>
      </c>
      <c r="B8741" t="s">
        <v>9706</v>
      </c>
      <c r="C8741" t="s">
        <v>3921</v>
      </c>
      <c r="D8741" t="s">
        <v>9707</v>
      </c>
      <c r="E8741" t="s">
        <v>3920</v>
      </c>
      <c r="F8741" s="4">
        <v>7.2365384615384603</v>
      </c>
      <c r="G8741" s="4">
        <v>7.32</v>
      </c>
      <c r="H8741" s="4">
        <v>0.66009055322852395</v>
      </c>
      <c r="I8741" s="4">
        <v>8.39</v>
      </c>
      <c r="J8741" s="4">
        <v>5.5</v>
      </c>
      <c r="K8741" s="4">
        <v>7</v>
      </c>
      <c r="L8741" s="4">
        <v>7.6150000000000002</v>
      </c>
      <c r="M8741" s="4">
        <v>26</v>
      </c>
    </row>
    <row r="8742" spans="1:13" x14ac:dyDescent="0.2">
      <c r="A8742" s="3">
        <v>42795</v>
      </c>
      <c r="B8742" t="s">
        <v>9742</v>
      </c>
      <c r="C8742" t="s">
        <v>3924</v>
      </c>
      <c r="D8742" t="s">
        <v>9743</v>
      </c>
      <c r="E8742" t="s">
        <v>3923</v>
      </c>
      <c r="F8742" s="4">
        <v>7.2030000000000003</v>
      </c>
      <c r="G8742" s="4">
        <v>7.23</v>
      </c>
      <c r="H8742" s="4">
        <v>1.0462418961517299</v>
      </c>
      <c r="I8742" s="4">
        <v>9.02</v>
      </c>
      <c r="J8742" s="4">
        <v>5.29</v>
      </c>
      <c r="K8742" s="4">
        <v>6.7125000000000004</v>
      </c>
      <c r="L8742" s="4">
        <v>8</v>
      </c>
      <c r="M8742" s="4">
        <v>20</v>
      </c>
    </row>
    <row r="8743" spans="1:13" x14ac:dyDescent="0.2">
      <c r="A8743" s="3">
        <v>42795</v>
      </c>
      <c r="B8743" t="s">
        <v>10251</v>
      </c>
      <c r="C8743" t="s">
        <v>3988</v>
      </c>
      <c r="D8743" t="s">
        <v>10252</v>
      </c>
      <c r="E8743" t="s">
        <v>3987</v>
      </c>
      <c r="F8743" s="4">
        <v>3.8623076923076902</v>
      </c>
      <c r="G8743" s="4">
        <v>3.9</v>
      </c>
      <c r="H8743" s="4">
        <v>0.33347033082189098</v>
      </c>
      <c r="I8743" s="4">
        <v>4.4000000000000004</v>
      </c>
      <c r="J8743" s="4">
        <v>3.3</v>
      </c>
      <c r="K8743" s="4">
        <v>3.625</v>
      </c>
      <c r="L8743" s="4">
        <v>4.1074999999999999</v>
      </c>
      <c r="M8743" s="4">
        <v>26</v>
      </c>
    </row>
    <row r="8744" spans="1:13" x14ac:dyDescent="0.2">
      <c r="A8744" s="3">
        <v>42795</v>
      </c>
      <c r="B8744" t="s">
        <v>10275</v>
      </c>
      <c r="C8744" t="s">
        <v>3991</v>
      </c>
      <c r="D8744" t="s">
        <v>10276</v>
      </c>
      <c r="E8744" t="s">
        <v>3990</v>
      </c>
      <c r="F8744" s="4">
        <v>3.8022727272727299</v>
      </c>
      <c r="G8744" s="4">
        <v>3.9</v>
      </c>
      <c r="H8744" s="4">
        <v>0.40273980514638802</v>
      </c>
      <c r="I8744" s="4">
        <v>4.5</v>
      </c>
      <c r="J8744" s="4">
        <v>3.02</v>
      </c>
      <c r="K8744" s="4">
        <v>3.4925000000000002</v>
      </c>
      <c r="L8744" s="4">
        <v>4.08</v>
      </c>
      <c r="M8744" s="4">
        <v>22</v>
      </c>
    </row>
    <row r="8745" spans="1:13" x14ac:dyDescent="0.2">
      <c r="A8745" s="3">
        <v>42795</v>
      </c>
      <c r="B8745" t="s">
        <v>10253</v>
      </c>
      <c r="C8745" t="s">
        <v>3994</v>
      </c>
      <c r="D8745" t="s">
        <v>10254</v>
      </c>
      <c r="E8745" t="s">
        <v>3993</v>
      </c>
      <c r="F8745" s="4">
        <v>3.97074074074074</v>
      </c>
      <c r="G8745" s="4">
        <v>3.93</v>
      </c>
      <c r="H8745" s="4">
        <v>0.26394821645288902</v>
      </c>
      <c r="I8745" s="4">
        <v>4.5</v>
      </c>
      <c r="J8745" s="4">
        <v>3.5</v>
      </c>
      <c r="K8745" s="4">
        <v>3.8050000000000002</v>
      </c>
      <c r="L8745" s="4">
        <v>4.1900000000000004</v>
      </c>
      <c r="M8745" s="4">
        <v>27</v>
      </c>
    </row>
    <row r="8746" spans="1:13" x14ac:dyDescent="0.2">
      <c r="A8746" s="3">
        <v>42795</v>
      </c>
      <c r="B8746" t="s">
        <v>10277</v>
      </c>
      <c r="C8746" t="s">
        <v>3997</v>
      </c>
      <c r="D8746" t="s">
        <v>10278</v>
      </c>
      <c r="E8746" t="s">
        <v>3996</v>
      </c>
      <c r="F8746" s="4">
        <v>3.9821739130434799</v>
      </c>
      <c r="G8746" s="4">
        <v>4.0599999999999996</v>
      </c>
      <c r="H8746" s="4">
        <v>0.29647867502247599</v>
      </c>
      <c r="I8746" s="4">
        <v>4.5</v>
      </c>
      <c r="J8746" s="4">
        <v>3.2</v>
      </c>
      <c r="K8746" s="4">
        <v>3.8</v>
      </c>
      <c r="L8746" s="4">
        <v>4.1500000000000004</v>
      </c>
      <c r="M8746" s="4">
        <v>23</v>
      </c>
    </row>
    <row r="8747" spans="1:13" x14ac:dyDescent="0.2">
      <c r="A8747" s="3">
        <v>42795</v>
      </c>
      <c r="B8747" t="s">
        <v>7968</v>
      </c>
      <c r="C8747" t="s">
        <v>3906</v>
      </c>
      <c r="D8747" t="s">
        <v>7969</v>
      </c>
      <c r="E8747" t="s">
        <v>3905</v>
      </c>
      <c r="F8747" s="4">
        <v>7.1763333333333303</v>
      </c>
      <c r="G8747" s="4">
        <v>7.25</v>
      </c>
      <c r="H8747" s="4">
        <v>0.26534926019316002</v>
      </c>
      <c r="I8747" s="4">
        <v>8</v>
      </c>
      <c r="J8747" s="4">
        <v>6.75</v>
      </c>
      <c r="K8747" s="4">
        <v>7</v>
      </c>
      <c r="L8747" s="4">
        <v>7.25</v>
      </c>
      <c r="M8747" s="4">
        <v>30</v>
      </c>
    </row>
    <row r="8748" spans="1:13" x14ac:dyDescent="0.2">
      <c r="A8748" s="3">
        <v>42795</v>
      </c>
      <c r="B8748" t="s">
        <v>8072</v>
      </c>
      <c r="C8748" t="s">
        <v>4436</v>
      </c>
      <c r="D8748" t="s">
        <v>8073</v>
      </c>
      <c r="E8748" t="s">
        <v>4435</v>
      </c>
      <c r="F8748" s="4">
        <v>7.1926086956521704</v>
      </c>
      <c r="G8748" s="4">
        <v>7.25</v>
      </c>
      <c r="H8748" s="4">
        <v>0.66410033053135697</v>
      </c>
      <c r="I8748" s="4">
        <v>8.25</v>
      </c>
      <c r="J8748" s="4">
        <v>5.5</v>
      </c>
      <c r="K8748" s="4">
        <v>7</v>
      </c>
      <c r="L8748" s="4">
        <v>7.5</v>
      </c>
      <c r="M8748" s="4">
        <v>23</v>
      </c>
    </row>
    <row r="8749" spans="1:13" x14ac:dyDescent="0.2">
      <c r="A8749" s="3">
        <v>42795</v>
      </c>
      <c r="B8749" t="s">
        <v>7890</v>
      </c>
      <c r="C8749" t="s">
        <v>3897</v>
      </c>
      <c r="D8749" t="s">
        <v>7891</v>
      </c>
      <c r="E8749" t="s">
        <v>3896</v>
      </c>
      <c r="F8749" s="4">
        <v>6.78342857142857</v>
      </c>
      <c r="G8749" s="4">
        <v>6.75</v>
      </c>
      <c r="H8749" s="4">
        <v>0.242134416451384</v>
      </c>
      <c r="I8749" s="4">
        <v>7.25</v>
      </c>
      <c r="J8749" s="4">
        <v>6.5</v>
      </c>
      <c r="K8749" s="4">
        <v>6.5</v>
      </c>
      <c r="L8749" s="4">
        <v>7</v>
      </c>
      <c r="M8749" s="4">
        <v>35</v>
      </c>
    </row>
    <row r="8750" spans="1:13" x14ac:dyDescent="0.2">
      <c r="A8750" s="3">
        <v>42795</v>
      </c>
      <c r="B8750" t="s">
        <v>7994</v>
      </c>
      <c r="C8750" t="s">
        <v>3909</v>
      </c>
      <c r="D8750" t="s">
        <v>7995</v>
      </c>
      <c r="E8750" t="s">
        <v>3908</v>
      </c>
      <c r="F8750" s="4">
        <v>7.2173333333333298</v>
      </c>
      <c r="G8750" s="4">
        <v>7.25</v>
      </c>
      <c r="H8750" s="4">
        <v>0.33323837727962002</v>
      </c>
      <c r="I8750" s="4">
        <v>8.25</v>
      </c>
      <c r="J8750" s="4">
        <v>6.75</v>
      </c>
      <c r="K8750" s="4">
        <v>7</v>
      </c>
      <c r="L8750" s="4">
        <v>7.2949999999999999</v>
      </c>
      <c r="M8750" s="4">
        <v>30</v>
      </c>
    </row>
    <row r="8751" spans="1:13" x14ac:dyDescent="0.2">
      <c r="A8751" s="3">
        <v>42795</v>
      </c>
      <c r="B8751" t="s">
        <v>7916</v>
      </c>
      <c r="C8751" t="s">
        <v>3900</v>
      </c>
      <c r="D8751" t="s">
        <v>7917</v>
      </c>
      <c r="E8751" t="s">
        <v>3899</v>
      </c>
      <c r="F8751" s="4">
        <v>6.9682857142857104</v>
      </c>
      <c r="G8751" s="4">
        <v>7</v>
      </c>
      <c r="H8751" s="4">
        <v>0.25898541537729702</v>
      </c>
      <c r="I8751" s="4">
        <v>7.75</v>
      </c>
      <c r="J8751" s="4">
        <v>6.5</v>
      </c>
      <c r="K8751" s="4">
        <v>6.75</v>
      </c>
      <c r="L8751" s="4">
        <v>7</v>
      </c>
      <c r="M8751" s="4">
        <v>35</v>
      </c>
    </row>
    <row r="8752" spans="1:13" x14ac:dyDescent="0.2">
      <c r="A8752" s="3">
        <v>42795</v>
      </c>
      <c r="B8752" t="s">
        <v>8020</v>
      </c>
      <c r="C8752" t="s">
        <v>3912</v>
      </c>
      <c r="D8752" t="s">
        <v>8021</v>
      </c>
      <c r="E8752" t="s">
        <v>3911</v>
      </c>
      <c r="F8752" s="4">
        <v>7.1846666666666703</v>
      </c>
      <c r="G8752" s="4">
        <v>7.25</v>
      </c>
      <c r="H8752" s="4">
        <v>0.44579826374047599</v>
      </c>
      <c r="I8752" s="4">
        <v>8.25</v>
      </c>
      <c r="J8752" s="4">
        <v>6</v>
      </c>
      <c r="K8752" s="4">
        <v>7</v>
      </c>
      <c r="L8752" s="4">
        <v>7.45</v>
      </c>
      <c r="M8752" s="4">
        <v>30</v>
      </c>
    </row>
    <row r="8753" spans="1:13" x14ac:dyDescent="0.2">
      <c r="A8753" s="3">
        <v>42795</v>
      </c>
      <c r="B8753" t="s">
        <v>7942</v>
      </c>
      <c r="C8753" t="s">
        <v>3903</v>
      </c>
      <c r="D8753" t="s">
        <v>7943</v>
      </c>
      <c r="E8753" t="s">
        <v>3902</v>
      </c>
      <c r="F8753" s="4">
        <v>7.1488571428571399</v>
      </c>
      <c r="G8753" s="4">
        <v>7.15</v>
      </c>
      <c r="H8753" s="4">
        <v>0.28194462773609202</v>
      </c>
      <c r="I8753" s="4">
        <v>8</v>
      </c>
      <c r="J8753" s="4">
        <v>6.75</v>
      </c>
      <c r="K8753" s="4">
        <v>7</v>
      </c>
      <c r="L8753" s="4">
        <v>7.25</v>
      </c>
      <c r="M8753" s="4">
        <v>35</v>
      </c>
    </row>
    <row r="8754" spans="1:13" x14ac:dyDescent="0.2">
      <c r="A8754" s="3">
        <v>42795</v>
      </c>
      <c r="B8754" t="s">
        <v>8046</v>
      </c>
      <c r="C8754" t="s">
        <v>3915</v>
      </c>
      <c r="D8754" t="s">
        <v>8047</v>
      </c>
      <c r="E8754" t="s">
        <v>3914</v>
      </c>
      <c r="F8754" s="4">
        <v>7.1976666666666702</v>
      </c>
      <c r="G8754" s="4">
        <v>7.25</v>
      </c>
      <c r="H8754" s="4">
        <v>0.59952672905432203</v>
      </c>
      <c r="I8754" s="4">
        <v>8.25</v>
      </c>
      <c r="J8754" s="4">
        <v>5.5</v>
      </c>
      <c r="K8754" s="4">
        <v>7</v>
      </c>
      <c r="L8754" s="4">
        <v>7.5225</v>
      </c>
      <c r="M8754" s="4">
        <v>30</v>
      </c>
    </row>
    <row r="8755" spans="1:13" x14ac:dyDescent="0.2">
      <c r="A8755" s="3">
        <v>42795</v>
      </c>
      <c r="B8755" t="s">
        <v>8074</v>
      </c>
      <c r="C8755" t="s">
        <v>3081</v>
      </c>
      <c r="D8755" t="s">
        <v>8075</v>
      </c>
      <c r="E8755" t="s">
        <v>3080</v>
      </c>
      <c r="F8755" s="4">
        <v>3.99421212121212</v>
      </c>
      <c r="G8755" s="4">
        <v>3.99</v>
      </c>
      <c r="H8755" s="4">
        <v>0.472835711266064</v>
      </c>
      <c r="I8755" s="4">
        <v>5.7190000000000003</v>
      </c>
      <c r="J8755" s="4">
        <v>3.06</v>
      </c>
      <c r="K8755" s="4">
        <v>3.74</v>
      </c>
      <c r="L8755" s="4">
        <v>4.2300000000000004</v>
      </c>
      <c r="M8755" s="4">
        <v>33</v>
      </c>
    </row>
    <row r="8756" spans="1:13" x14ac:dyDescent="0.2">
      <c r="A8756" s="3">
        <v>42795</v>
      </c>
      <c r="B8756" t="s">
        <v>9674</v>
      </c>
      <c r="C8756" t="s">
        <v>3072</v>
      </c>
      <c r="D8756" t="s">
        <v>9675</v>
      </c>
      <c r="E8756" t="s">
        <v>3071</v>
      </c>
      <c r="F8756" s="4">
        <v>5.56</v>
      </c>
      <c r="G8756" s="4">
        <v>5.6</v>
      </c>
      <c r="H8756" s="4">
        <v>0.35032757779641899</v>
      </c>
      <c r="I8756" s="4">
        <v>6.27</v>
      </c>
      <c r="J8756" s="4">
        <v>4.62</v>
      </c>
      <c r="K8756" s="4">
        <v>5.4</v>
      </c>
      <c r="L8756" s="4">
        <v>5.79</v>
      </c>
      <c r="M8756" s="4">
        <v>35</v>
      </c>
    </row>
    <row r="8757" spans="1:13" x14ac:dyDescent="0.2">
      <c r="A8757" s="3">
        <v>42795</v>
      </c>
      <c r="B8757" t="s">
        <v>9708</v>
      </c>
      <c r="C8757" t="s">
        <v>3075</v>
      </c>
      <c r="D8757" t="s">
        <v>9709</v>
      </c>
      <c r="E8757" t="s">
        <v>3074</v>
      </c>
      <c r="F8757" s="4">
        <v>3.8752941176470599</v>
      </c>
      <c r="G8757" s="4">
        <v>3.82</v>
      </c>
      <c r="H8757" s="4">
        <v>0.513834281115223</v>
      </c>
      <c r="I8757" s="4">
        <v>5.6</v>
      </c>
      <c r="J8757" s="4">
        <v>3.1</v>
      </c>
      <c r="K8757" s="4">
        <v>3.585</v>
      </c>
      <c r="L8757" s="4">
        <v>4.1074999999999999</v>
      </c>
      <c r="M8757" s="4">
        <v>34</v>
      </c>
    </row>
    <row r="8758" spans="1:13" x14ac:dyDescent="0.2">
      <c r="A8758" s="3">
        <v>42795</v>
      </c>
      <c r="B8758" t="s">
        <v>7636</v>
      </c>
      <c r="C8758" t="s">
        <v>3102</v>
      </c>
      <c r="D8758" t="s">
        <v>7637</v>
      </c>
      <c r="E8758" t="s">
        <v>3101</v>
      </c>
      <c r="F8758" s="4">
        <v>3.5806896551724101</v>
      </c>
      <c r="G8758" s="4">
        <v>3.5</v>
      </c>
      <c r="H8758" s="4">
        <v>0.44105337411444201</v>
      </c>
      <c r="I8758" s="4">
        <v>5</v>
      </c>
      <c r="J8758" s="4">
        <v>3</v>
      </c>
      <c r="K8758" s="4">
        <v>3.3</v>
      </c>
      <c r="L8758" s="4">
        <v>3.74</v>
      </c>
      <c r="M8758" s="4">
        <v>29</v>
      </c>
    </row>
    <row r="8759" spans="1:13" x14ac:dyDescent="0.2">
      <c r="A8759" s="3">
        <v>42795</v>
      </c>
      <c r="B8759" t="s">
        <v>9744</v>
      </c>
      <c r="C8759" t="s">
        <v>3078</v>
      </c>
      <c r="D8759" t="s">
        <v>9745</v>
      </c>
      <c r="E8759" t="s">
        <v>3077</v>
      </c>
      <c r="F8759" s="4">
        <v>3.5751851851851901</v>
      </c>
      <c r="G8759" s="4">
        <v>3.5</v>
      </c>
      <c r="H8759" s="4">
        <v>0.49228955183814599</v>
      </c>
      <c r="I8759" s="4">
        <v>5.5</v>
      </c>
      <c r="J8759" s="4">
        <v>2.96</v>
      </c>
      <c r="K8759" s="4">
        <v>3.3050000000000002</v>
      </c>
      <c r="L8759" s="4">
        <v>3.73</v>
      </c>
      <c r="M8759" s="4">
        <v>27</v>
      </c>
    </row>
    <row r="8760" spans="1:13" x14ac:dyDescent="0.2">
      <c r="A8760" s="3">
        <v>42795</v>
      </c>
      <c r="B8760" t="s">
        <v>5410</v>
      </c>
      <c r="C8760" t="s">
        <v>3105</v>
      </c>
      <c r="D8760" t="s">
        <v>1261</v>
      </c>
      <c r="E8760" t="s">
        <v>3104</v>
      </c>
      <c r="F8760" s="4">
        <v>3.4455555555555599</v>
      </c>
      <c r="G8760" s="4">
        <v>3.5</v>
      </c>
      <c r="H8760" s="4">
        <v>0.35906216874747598</v>
      </c>
      <c r="I8760" s="4">
        <v>4.5</v>
      </c>
      <c r="J8760" s="4">
        <v>3</v>
      </c>
      <c r="K8760" s="4">
        <v>3.2</v>
      </c>
      <c r="L8760" s="4">
        <v>3.6</v>
      </c>
      <c r="M8760" s="4">
        <v>27</v>
      </c>
    </row>
    <row r="8761" spans="1:13" x14ac:dyDescent="0.2">
      <c r="A8761" s="3">
        <v>42795</v>
      </c>
      <c r="B8761" t="s">
        <v>8058</v>
      </c>
      <c r="C8761" t="s">
        <v>3144</v>
      </c>
      <c r="D8761" t="s">
        <v>8059</v>
      </c>
      <c r="E8761" t="s">
        <v>3143</v>
      </c>
      <c r="F8761" s="4">
        <v>0.59556249999999999</v>
      </c>
      <c r="G8761" s="4">
        <v>0.53500000000000003</v>
      </c>
      <c r="H8761" s="4">
        <v>0.24967164727219801</v>
      </c>
      <c r="I8761" s="4">
        <v>1.4379999999999999</v>
      </c>
      <c r="J8761" s="4">
        <v>0.3</v>
      </c>
      <c r="K8761" s="4">
        <v>0.46500000000000002</v>
      </c>
      <c r="L8761" s="4">
        <v>0.64749999999999996</v>
      </c>
      <c r="M8761" s="4">
        <v>32</v>
      </c>
    </row>
    <row r="8762" spans="1:13" x14ac:dyDescent="0.2">
      <c r="A8762" s="3">
        <v>42795</v>
      </c>
      <c r="B8762" t="s">
        <v>8066</v>
      </c>
      <c r="C8762" t="s">
        <v>3147</v>
      </c>
      <c r="D8762" t="s">
        <v>8067</v>
      </c>
      <c r="E8762" t="s">
        <v>3146</v>
      </c>
      <c r="F8762" s="4">
        <v>0.37387500000000001</v>
      </c>
      <c r="G8762" s="4">
        <v>0.36499999999999999</v>
      </c>
      <c r="H8762" s="4">
        <v>8.8122989567550297E-2</v>
      </c>
      <c r="I8762" s="4">
        <v>0.54</v>
      </c>
      <c r="J8762" s="4">
        <v>0.19</v>
      </c>
      <c r="K8762" s="4">
        <v>0.31</v>
      </c>
      <c r="L8762" s="4">
        <v>0.45</v>
      </c>
      <c r="M8762" s="4">
        <v>32</v>
      </c>
    </row>
    <row r="8763" spans="1:13" x14ac:dyDescent="0.2">
      <c r="A8763" s="3">
        <v>42795</v>
      </c>
      <c r="B8763" t="s">
        <v>7972</v>
      </c>
      <c r="C8763" t="s">
        <v>3114</v>
      </c>
      <c r="D8763" t="s">
        <v>7973</v>
      </c>
      <c r="E8763" t="s">
        <v>3113</v>
      </c>
      <c r="F8763" s="4">
        <v>0.53832352941176498</v>
      </c>
      <c r="G8763" s="4">
        <v>0.54649999999999999</v>
      </c>
      <c r="H8763" s="4">
        <v>6.9394227595163893E-2</v>
      </c>
      <c r="I8763" s="4">
        <v>0.71</v>
      </c>
      <c r="J8763" s="4">
        <v>0.36</v>
      </c>
      <c r="K8763" s="4">
        <v>0.5</v>
      </c>
      <c r="L8763" s="4">
        <v>0.57750000000000001</v>
      </c>
      <c r="M8763" s="4">
        <v>34</v>
      </c>
    </row>
    <row r="8764" spans="1:13" x14ac:dyDescent="0.2">
      <c r="A8764" s="3">
        <v>42795</v>
      </c>
      <c r="B8764" t="s">
        <v>8076</v>
      </c>
      <c r="C8764" t="s">
        <v>3150</v>
      </c>
      <c r="D8764" t="s">
        <v>8077</v>
      </c>
      <c r="E8764" t="s">
        <v>3149</v>
      </c>
      <c r="F8764" s="4">
        <v>0.34556249999999999</v>
      </c>
      <c r="G8764" s="4">
        <v>0.38</v>
      </c>
      <c r="H8764" s="4">
        <v>0.148072984946504</v>
      </c>
      <c r="I8764" s="4">
        <v>0.6</v>
      </c>
      <c r="J8764" s="4">
        <v>-0.15</v>
      </c>
      <c r="K8764" s="4">
        <v>0.27750000000000002</v>
      </c>
      <c r="L8764" s="4">
        <v>0.42</v>
      </c>
      <c r="M8764" s="4">
        <v>32</v>
      </c>
    </row>
    <row r="8765" spans="1:13" x14ac:dyDescent="0.2">
      <c r="A8765" s="3">
        <v>42795</v>
      </c>
      <c r="B8765" t="s">
        <v>7980</v>
      </c>
      <c r="C8765" t="s">
        <v>3117</v>
      </c>
      <c r="D8765" t="s">
        <v>7981</v>
      </c>
      <c r="E8765" t="s">
        <v>3116</v>
      </c>
      <c r="F8765" s="4">
        <v>-0.1</v>
      </c>
      <c r="G8765" s="4">
        <v>-0.09</v>
      </c>
      <c r="H8765" s="4">
        <v>0.16590660023037099</v>
      </c>
      <c r="I8765" s="4">
        <v>0.27</v>
      </c>
      <c r="J8765" s="4">
        <v>-0.55000000000000004</v>
      </c>
      <c r="K8765" s="4">
        <v>-0.17</v>
      </c>
      <c r="L8765" s="4">
        <v>-0.03</v>
      </c>
      <c r="M8765" s="4">
        <v>33</v>
      </c>
    </row>
    <row r="8766" spans="1:13" x14ac:dyDescent="0.2">
      <c r="A8766" s="3">
        <v>42795</v>
      </c>
      <c r="B8766" t="s">
        <v>7988</v>
      </c>
      <c r="C8766" t="s">
        <v>3120</v>
      </c>
      <c r="D8766" t="s">
        <v>7989</v>
      </c>
      <c r="E8766" t="s">
        <v>3119</v>
      </c>
      <c r="F8766" s="4">
        <v>-0.31445454545454499</v>
      </c>
      <c r="G8766" s="4">
        <v>-0.35</v>
      </c>
      <c r="H8766" s="4">
        <v>0.17360283172177299</v>
      </c>
      <c r="I8766" s="4">
        <v>0.253</v>
      </c>
      <c r="J8766" s="4">
        <v>-0.57999999999999996</v>
      </c>
      <c r="K8766" s="4">
        <v>-0.41</v>
      </c>
      <c r="L8766" s="4">
        <v>-0.27</v>
      </c>
      <c r="M8766" s="4">
        <v>33</v>
      </c>
    </row>
    <row r="8767" spans="1:13" x14ac:dyDescent="0.2">
      <c r="A8767" s="3">
        <v>42795</v>
      </c>
      <c r="B8767" t="s">
        <v>7998</v>
      </c>
      <c r="C8767" t="s">
        <v>3123</v>
      </c>
      <c r="D8767" t="s">
        <v>7999</v>
      </c>
      <c r="E8767" t="s">
        <v>3122</v>
      </c>
      <c r="F8767" s="4">
        <v>0.18081818181818199</v>
      </c>
      <c r="G8767" s="4">
        <v>0.18</v>
      </c>
      <c r="H8767" s="4">
        <v>7.6109893634736497E-2</v>
      </c>
      <c r="I8767" s="4">
        <v>0.43</v>
      </c>
      <c r="J8767" s="4">
        <v>0.02</v>
      </c>
      <c r="K8767" s="4">
        <v>0.15</v>
      </c>
      <c r="L8767" s="4">
        <v>0.21</v>
      </c>
      <c r="M8767" s="4">
        <v>33</v>
      </c>
    </row>
    <row r="8768" spans="1:13" x14ac:dyDescent="0.2">
      <c r="A8768" s="3">
        <v>42795</v>
      </c>
      <c r="B8768" t="s">
        <v>8006</v>
      </c>
      <c r="C8768" t="s">
        <v>3126</v>
      </c>
      <c r="D8768" t="s">
        <v>8007</v>
      </c>
      <c r="E8768" t="s">
        <v>3125</v>
      </c>
      <c r="F8768" s="4">
        <v>0.26596969696969702</v>
      </c>
      <c r="G8768" s="4">
        <v>0.27</v>
      </c>
      <c r="H8768" s="4">
        <v>6.3311968086849899E-2</v>
      </c>
      <c r="I8768" s="4">
        <v>0.36</v>
      </c>
      <c r="J8768" s="4">
        <v>1.7999999999999999E-2</v>
      </c>
      <c r="K8768" s="4">
        <v>0.24</v>
      </c>
      <c r="L8768" s="4">
        <v>0.31</v>
      </c>
      <c r="M8768" s="4">
        <v>33</v>
      </c>
    </row>
    <row r="8769" spans="1:13" x14ac:dyDescent="0.2">
      <c r="A8769" s="3">
        <v>42795</v>
      </c>
      <c r="B8769" t="s">
        <v>8014</v>
      </c>
      <c r="C8769" t="s">
        <v>3129</v>
      </c>
      <c r="D8769" t="s">
        <v>8015</v>
      </c>
      <c r="E8769" t="s">
        <v>3128</v>
      </c>
      <c r="F8769" s="4">
        <v>0.305575757575758</v>
      </c>
      <c r="G8769" s="4">
        <v>0.31</v>
      </c>
      <c r="H8769" s="4">
        <v>6.5007225705604396E-2</v>
      </c>
      <c r="I8769" s="4">
        <v>0.45</v>
      </c>
      <c r="J8769" s="4">
        <v>0.18</v>
      </c>
      <c r="K8769" s="4">
        <v>0.27</v>
      </c>
      <c r="L8769" s="4">
        <v>0.34</v>
      </c>
      <c r="M8769" s="4">
        <v>33</v>
      </c>
    </row>
    <row r="8770" spans="1:13" x14ac:dyDescent="0.2">
      <c r="A8770" s="3">
        <v>42795</v>
      </c>
      <c r="B8770" t="s">
        <v>8024</v>
      </c>
      <c r="C8770" t="s">
        <v>3132</v>
      </c>
      <c r="D8770" t="s">
        <v>8025</v>
      </c>
      <c r="E8770" t="s">
        <v>3131</v>
      </c>
      <c r="F8770" s="4">
        <v>0.511848484848485</v>
      </c>
      <c r="G8770" s="4">
        <v>0.5</v>
      </c>
      <c r="H8770" s="4">
        <v>9.5280546680618805E-2</v>
      </c>
      <c r="I8770" s="4">
        <v>0.69</v>
      </c>
      <c r="J8770" s="4">
        <v>0.3</v>
      </c>
      <c r="K8770" s="4">
        <v>0.46</v>
      </c>
      <c r="L8770" s="4">
        <v>0.6</v>
      </c>
      <c r="M8770" s="4">
        <v>33</v>
      </c>
    </row>
    <row r="8771" spans="1:13" x14ac:dyDescent="0.2">
      <c r="A8771" s="3">
        <v>42795</v>
      </c>
      <c r="B8771" t="s">
        <v>8032</v>
      </c>
      <c r="C8771" t="s">
        <v>3135</v>
      </c>
      <c r="D8771" t="s">
        <v>8033</v>
      </c>
      <c r="E8771" t="s">
        <v>3134</v>
      </c>
      <c r="F8771" s="4">
        <v>0.56839393939393901</v>
      </c>
      <c r="G8771" s="4">
        <v>0.56000000000000005</v>
      </c>
      <c r="H8771" s="4">
        <v>8.3935220331641497E-2</v>
      </c>
      <c r="I8771" s="4">
        <v>0.77</v>
      </c>
      <c r="J8771" s="4">
        <v>0.35</v>
      </c>
      <c r="K8771" s="4">
        <v>0.53</v>
      </c>
      <c r="L8771" s="4">
        <v>0.62</v>
      </c>
      <c r="M8771" s="4">
        <v>33</v>
      </c>
    </row>
    <row r="8772" spans="1:13" x14ac:dyDescent="0.2">
      <c r="A8772" s="3">
        <v>42795</v>
      </c>
      <c r="B8772" t="s">
        <v>8040</v>
      </c>
      <c r="C8772" t="s">
        <v>3138</v>
      </c>
      <c r="D8772" t="s">
        <v>8041</v>
      </c>
      <c r="E8772" t="s">
        <v>3137</v>
      </c>
      <c r="F8772" s="4">
        <v>0.72778787878787898</v>
      </c>
      <c r="G8772" s="4">
        <v>0.73</v>
      </c>
      <c r="H8772" s="4">
        <v>8.7426310962346196E-2</v>
      </c>
      <c r="I8772" s="4">
        <v>0.89</v>
      </c>
      <c r="J8772" s="4">
        <v>0.4</v>
      </c>
      <c r="K8772" s="4">
        <v>0.7</v>
      </c>
      <c r="L8772" s="4">
        <v>0.77</v>
      </c>
      <c r="M8772" s="4">
        <v>33</v>
      </c>
    </row>
    <row r="8773" spans="1:13" x14ac:dyDescent="0.2">
      <c r="A8773" s="3">
        <v>42795</v>
      </c>
      <c r="B8773" t="s">
        <v>8050</v>
      </c>
      <c r="C8773" t="s">
        <v>3141</v>
      </c>
      <c r="D8773" t="s">
        <v>8051</v>
      </c>
      <c r="E8773" t="s">
        <v>3140</v>
      </c>
      <c r="F8773" s="4">
        <v>0.47827272727272702</v>
      </c>
      <c r="G8773" s="4">
        <v>0.48</v>
      </c>
      <c r="H8773" s="4">
        <v>9.4082833425947296E-2</v>
      </c>
      <c r="I8773" s="4">
        <v>0.7</v>
      </c>
      <c r="J8773" s="4">
        <v>0.28000000000000003</v>
      </c>
      <c r="K8773" s="4">
        <v>0.42</v>
      </c>
      <c r="L8773" s="4">
        <v>0.5</v>
      </c>
      <c r="M8773" s="4">
        <v>33</v>
      </c>
    </row>
    <row r="8774" spans="1:13" x14ac:dyDescent="0.2">
      <c r="A8774" s="3">
        <v>42795</v>
      </c>
      <c r="B8774" t="s">
        <v>8078</v>
      </c>
      <c r="C8774" t="s">
        <v>3096</v>
      </c>
      <c r="D8774" t="s">
        <v>8079</v>
      </c>
      <c r="E8774" t="s">
        <v>3095</v>
      </c>
      <c r="F8774" s="4">
        <v>3.9696551724137898</v>
      </c>
      <c r="G8774" s="4">
        <v>3.94</v>
      </c>
      <c r="H8774" s="4">
        <v>0.41896541588111202</v>
      </c>
      <c r="I8774" s="4">
        <v>5.04</v>
      </c>
      <c r="J8774" s="4">
        <v>3.1</v>
      </c>
      <c r="K8774" s="4">
        <v>3.68</v>
      </c>
      <c r="L8774" s="4">
        <v>4.1900000000000004</v>
      </c>
      <c r="M8774" s="4">
        <v>29</v>
      </c>
    </row>
    <row r="8775" spans="1:13" x14ac:dyDescent="0.2">
      <c r="A8775" s="3">
        <v>42795</v>
      </c>
      <c r="B8775" t="s">
        <v>9676</v>
      </c>
      <c r="C8775" t="s">
        <v>3087</v>
      </c>
      <c r="D8775" t="s">
        <v>9677</v>
      </c>
      <c r="E8775" t="s">
        <v>3086</v>
      </c>
      <c r="F8775" s="4">
        <v>4.6358064516128996</v>
      </c>
      <c r="G8775" s="4">
        <v>4.5999999999999996</v>
      </c>
      <c r="H8775" s="4">
        <v>0.291224703548633</v>
      </c>
      <c r="I8775" s="4">
        <v>5.35</v>
      </c>
      <c r="J8775" s="4">
        <v>4</v>
      </c>
      <c r="K8775" s="4">
        <v>4.4800000000000004</v>
      </c>
      <c r="L8775" s="4">
        <v>4.84</v>
      </c>
      <c r="M8775" s="4">
        <v>31</v>
      </c>
    </row>
    <row r="8776" spans="1:13" x14ac:dyDescent="0.2">
      <c r="A8776" s="3">
        <v>42795</v>
      </c>
      <c r="B8776" t="s">
        <v>9710</v>
      </c>
      <c r="C8776" t="s">
        <v>3090</v>
      </c>
      <c r="D8776" t="s">
        <v>9711</v>
      </c>
      <c r="E8776" t="s">
        <v>3089</v>
      </c>
      <c r="F8776" s="4">
        <v>3.72413793103448</v>
      </c>
      <c r="G8776" s="4">
        <v>3.62</v>
      </c>
      <c r="H8776" s="4">
        <v>0.45359293614885299</v>
      </c>
      <c r="I8776" s="4">
        <v>5.08</v>
      </c>
      <c r="J8776" s="4">
        <v>3.18</v>
      </c>
      <c r="K8776" s="4">
        <v>3.48</v>
      </c>
      <c r="L8776" s="4">
        <v>3.89</v>
      </c>
      <c r="M8776" s="4">
        <v>29</v>
      </c>
    </row>
    <row r="8777" spans="1:13" x14ac:dyDescent="0.2">
      <c r="A8777" s="3">
        <v>42795</v>
      </c>
      <c r="B8777" t="s">
        <v>9875</v>
      </c>
      <c r="C8777" t="s">
        <v>3108</v>
      </c>
      <c r="D8777" t="s">
        <v>9876</v>
      </c>
      <c r="E8777" t="s">
        <v>3107</v>
      </c>
      <c r="F8777" s="4">
        <v>3.4754166666666699</v>
      </c>
      <c r="G8777" s="4">
        <v>3.4</v>
      </c>
      <c r="H8777" s="4">
        <v>0.442394464611438</v>
      </c>
      <c r="I8777" s="4">
        <v>5</v>
      </c>
      <c r="J8777" s="4">
        <v>2.98</v>
      </c>
      <c r="K8777" s="4">
        <v>3.2</v>
      </c>
      <c r="L8777" s="4">
        <v>3.51</v>
      </c>
      <c r="M8777" s="4">
        <v>24</v>
      </c>
    </row>
    <row r="8778" spans="1:13" x14ac:dyDescent="0.2">
      <c r="A8778" s="3">
        <v>42795</v>
      </c>
      <c r="B8778" t="s">
        <v>9746</v>
      </c>
      <c r="C8778" t="s">
        <v>3093</v>
      </c>
      <c r="D8778" t="s">
        <v>9747</v>
      </c>
      <c r="E8778" t="s">
        <v>3092</v>
      </c>
      <c r="F8778" s="4">
        <v>3.5022727272727301</v>
      </c>
      <c r="G8778" s="4">
        <v>3.415</v>
      </c>
      <c r="H8778" s="4">
        <v>0.470186708792944</v>
      </c>
      <c r="I8778" s="4">
        <v>5.3</v>
      </c>
      <c r="J8778" s="4">
        <v>3</v>
      </c>
      <c r="K8778" s="4">
        <v>3.27</v>
      </c>
      <c r="L8778" s="4">
        <v>3.5474999999999999</v>
      </c>
      <c r="M8778" s="4">
        <v>22</v>
      </c>
    </row>
    <row r="8779" spans="1:13" x14ac:dyDescent="0.2">
      <c r="A8779" s="3">
        <v>42795</v>
      </c>
      <c r="B8779" t="s">
        <v>5412</v>
      </c>
      <c r="C8779" t="s">
        <v>3111</v>
      </c>
      <c r="D8779" t="s">
        <v>1263</v>
      </c>
      <c r="E8779" t="s">
        <v>3110</v>
      </c>
      <c r="F8779" s="4">
        <v>3.32772727272727</v>
      </c>
      <c r="G8779" s="4">
        <v>3.2850000000000001</v>
      </c>
      <c r="H8779" s="4">
        <v>0.43548475254246199</v>
      </c>
      <c r="I8779" s="4">
        <v>4.5</v>
      </c>
      <c r="J8779" s="4">
        <v>2.42</v>
      </c>
      <c r="K8779" s="4">
        <v>3.05</v>
      </c>
      <c r="L8779" s="4">
        <v>3.5</v>
      </c>
      <c r="M8779" s="4">
        <v>22</v>
      </c>
    </row>
    <row r="8780" spans="1:13" x14ac:dyDescent="0.2">
      <c r="A8780" s="3">
        <v>42795</v>
      </c>
      <c r="B8780" t="s">
        <v>8080</v>
      </c>
      <c r="C8780" t="s">
        <v>3153</v>
      </c>
      <c r="D8780" t="s">
        <v>8081</v>
      </c>
      <c r="E8780" t="s">
        <v>3152</v>
      </c>
      <c r="F8780" s="4">
        <v>0.47713333333333302</v>
      </c>
      <c r="G8780" s="4">
        <v>0.48</v>
      </c>
      <c r="H8780" s="4">
        <v>4.94763847070313E-2</v>
      </c>
      <c r="I8780" s="4">
        <v>0.55000000000000004</v>
      </c>
      <c r="J8780" s="4">
        <v>0.37</v>
      </c>
      <c r="K8780" s="4">
        <v>0.45</v>
      </c>
      <c r="L8780" s="4">
        <v>0.51</v>
      </c>
      <c r="M8780" s="4">
        <v>30</v>
      </c>
    </row>
    <row r="8781" spans="1:13" x14ac:dyDescent="0.2">
      <c r="A8781" s="3">
        <v>42795</v>
      </c>
      <c r="B8781" t="s">
        <v>10255</v>
      </c>
      <c r="C8781" t="s">
        <v>4324</v>
      </c>
      <c r="D8781" t="s">
        <v>10256</v>
      </c>
      <c r="E8781" t="s">
        <v>4323</v>
      </c>
      <c r="F8781" s="4">
        <v>2.2000000000000002</v>
      </c>
      <c r="G8781" s="4">
        <v>2.2000000000000002</v>
      </c>
      <c r="H8781" s="4">
        <v>0.151185789203691</v>
      </c>
      <c r="I8781" s="4">
        <v>2.5</v>
      </c>
      <c r="J8781" s="4">
        <v>1.9</v>
      </c>
      <c r="K8781" s="4">
        <v>2.1</v>
      </c>
      <c r="L8781" s="4">
        <v>2.2999999999999998</v>
      </c>
      <c r="M8781" s="4">
        <v>29</v>
      </c>
    </row>
    <row r="8782" spans="1:13" x14ac:dyDescent="0.2">
      <c r="A8782" s="3">
        <v>42795</v>
      </c>
      <c r="B8782" t="s">
        <v>10279</v>
      </c>
      <c r="C8782" t="s">
        <v>4327</v>
      </c>
      <c r="D8782" t="s">
        <v>10280</v>
      </c>
      <c r="E8782" t="s">
        <v>4326</v>
      </c>
      <c r="F8782" s="4">
        <v>2.3259259259259299</v>
      </c>
      <c r="G8782" s="4">
        <v>2.4</v>
      </c>
      <c r="H8782" s="4">
        <v>0.26252119708202398</v>
      </c>
      <c r="I8782" s="4">
        <v>2.8</v>
      </c>
      <c r="J8782" s="4">
        <v>1.8</v>
      </c>
      <c r="K8782" s="4">
        <v>2.2000000000000002</v>
      </c>
      <c r="L8782" s="4">
        <v>2.5</v>
      </c>
      <c r="M8782" s="4">
        <v>27</v>
      </c>
    </row>
    <row r="8783" spans="1:13" x14ac:dyDescent="0.2">
      <c r="A8783" s="3">
        <v>42795</v>
      </c>
      <c r="B8783" t="s">
        <v>9752</v>
      </c>
      <c r="C8783" t="s">
        <v>3939</v>
      </c>
      <c r="D8783" t="s">
        <v>9753</v>
      </c>
      <c r="E8783" t="s">
        <v>3947</v>
      </c>
      <c r="F8783" s="4">
        <v>19.304857142857099</v>
      </c>
      <c r="G8783" s="4">
        <v>19.385000000000002</v>
      </c>
      <c r="H8783" s="4">
        <v>0.36043160488356402</v>
      </c>
      <c r="I8783" s="4">
        <v>19.899999999999999</v>
      </c>
      <c r="J8783" s="4">
        <v>18.600000000000001</v>
      </c>
      <c r="K8783" s="4">
        <v>19</v>
      </c>
      <c r="L8783" s="4">
        <v>19.567499999999999</v>
      </c>
      <c r="M8783" s="4">
        <v>28</v>
      </c>
    </row>
    <row r="8784" spans="1:13" x14ac:dyDescent="0.2">
      <c r="A8784" s="3">
        <v>42795</v>
      </c>
      <c r="B8784" t="s">
        <v>9754</v>
      </c>
      <c r="C8784" t="s">
        <v>3942</v>
      </c>
      <c r="D8784" t="s">
        <v>9755</v>
      </c>
      <c r="E8784" t="s">
        <v>3949</v>
      </c>
      <c r="F8784" s="4">
        <v>19.424964285714299</v>
      </c>
      <c r="G8784" s="4">
        <v>19.484999999999999</v>
      </c>
      <c r="H8784" s="4">
        <v>0.43904825366651801</v>
      </c>
      <c r="I8784" s="4">
        <v>20.100000000000001</v>
      </c>
      <c r="J8784" s="4">
        <v>18.34</v>
      </c>
      <c r="K8784" s="4">
        <v>19.149999999999999</v>
      </c>
      <c r="L8784" s="4">
        <v>19.737500000000001</v>
      </c>
      <c r="M8784" s="4">
        <v>28</v>
      </c>
    </row>
    <row r="8785" spans="1:13" x14ac:dyDescent="0.2">
      <c r="A8785" s="3">
        <v>42795</v>
      </c>
      <c r="B8785" t="s">
        <v>9756</v>
      </c>
      <c r="C8785" t="s">
        <v>3952</v>
      </c>
      <c r="D8785" t="s">
        <v>9757</v>
      </c>
      <c r="E8785" t="s">
        <v>3951</v>
      </c>
      <c r="F8785" s="4">
        <v>19.6024285714286</v>
      </c>
      <c r="G8785" s="4">
        <v>19.7</v>
      </c>
      <c r="H8785" s="4">
        <v>0.51546810287287903</v>
      </c>
      <c r="I8785" s="4">
        <v>20.257999999999999</v>
      </c>
      <c r="J8785" s="4">
        <v>18.100000000000001</v>
      </c>
      <c r="K8785" s="4">
        <v>19.350000000000001</v>
      </c>
      <c r="L8785" s="4">
        <v>20.012499999999999</v>
      </c>
      <c r="M8785" s="4">
        <v>28</v>
      </c>
    </row>
    <row r="8786" spans="1:13" x14ac:dyDescent="0.2">
      <c r="A8786" s="3">
        <v>42795</v>
      </c>
      <c r="B8786" t="s">
        <v>9714</v>
      </c>
      <c r="C8786" t="s">
        <v>3936</v>
      </c>
      <c r="D8786" t="s">
        <v>9715</v>
      </c>
      <c r="E8786" t="s">
        <v>3935</v>
      </c>
      <c r="F8786" s="4">
        <v>20.150529411764701</v>
      </c>
      <c r="G8786" s="4">
        <v>20.239999999999998</v>
      </c>
      <c r="H8786" s="4">
        <v>0.83244136149091896</v>
      </c>
      <c r="I8786" s="4">
        <v>21.64</v>
      </c>
      <c r="J8786" s="4">
        <v>18.3</v>
      </c>
      <c r="K8786" s="4">
        <v>19.567499999999999</v>
      </c>
      <c r="L8786" s="4">
        <v>20.767499999999998</v>
      </c>
      <c r="M8786" s="4">
        <v>34</v>
      </c>
    </row>
    <row r="8787" spans="1:13" x14ac:dyDescent="0.2">
      <c r="A8787" s="3">
        <v>42795</v>
      </c>
      <c r="B8787" t="s">
        <v>9720</v>
      </c>
      <c r="C8787" t="s">
        <v>3939</v>
      </c>
      <c r="D8787" t="s">
        <v>9721</v>
      </c>
      <c r="E8787" t="s">
        <v>3938</v>
      </c>
      <c r="F8787" s="4">
        <v>20.0117096774194</v>
      </c>
      <c r="G8787" s="4">
        <v>19.84</v>
      </c>
      <c r="H8787" s="4">
        <v>1.06049734224242</v>
      </c>
      <c r="I8787" s="4">
        <v>22</v>
      </c>
      <c r="J8787" s="4">
        <v>18</v>
      </c>
      <c r="K8787" s="4">
        <v>19.45</v>
      </c>
      <c r="L8787" s="4">
        <v>20.65</v>
      </c>
      <c r="M8787" s="4">
        <v>31</v>
      </c>
    </row>
    <row r="8788" spans="1:13" x14ac:dyDescent="0.2">
      <c r="A8788" s="3">
        <v>42795</v>
      </c>
      <c r="B8788" t="s">
        <v>9750</v>
      </c>
      <c r="C8788" t="s">
        <v>3942</v>
      </c>
      <c r="D8788" t="s">
        <v>9751</v>
      </c>
      <c r="E8788" t="s">
        <v>3941</v>
      </c>
      <c r="F8788" s="4">
        <v>19.7531904761905</v>
      </c>
      <c r="G8788" s="4">
        <v>19.600000000000001</v>
      </c>
      <c r="H8788" s="4">
        <v>1.06087405562808</v>
      </c>
      <c r="I8788" s="4">
        <v>22.17</v>
      </c>
      <c r="J8788" s="4">
        <v>18.29</v>
      </c>
      <c r="K8788" s="4">
        <v>19</v>
      </c>
      <c r="L8788" s="4">
        <v>20.3</v>
      </c>
      <c r="M8788" s="4">
        <v>21</v>
      </c>
    </row>
    <row r="8789" spans="1:13" x14ac:dyDescent="0.2">
      <c r="A8789" s="3">
        <v>42795</v>
      </c>
      <c r="B8789" t="s">
        <v>10233</v>
      </c>
      <c r="C8789" t="s">
        <v>3579</v>
      </c>
      <c r="D8789" t="s">
        <v>10234</v>
      </c>
      <c r="E8789" t="s">
        <v>3578</v>
      </c>
      <c r="F8789" s="4">
        <v>1.4938235294117601</v>
      </c>
      <c r="G8789" s="4">
        <v>1.5</v>
      </c>
      <c r="H8789" s="4">
        <v>0.37297343073689698</v>
      </c>
      <c r="I8789" s="4">
        <v>2.2000000000000002</v>
      </c>
      <c r="J8789" s="4">
        <v>0</v>
      </c>
      <c r="K8789" s="4">
        <v>1.4</v>
      </c>
      <c r="L8789" s="4">
        <v>1.7</v>
      </c>
      <c r="M8789" s="4">
        <v>34</v>
      </c>
    </row>
    <row r="8790" spans="1:13" x14ac:dyDescent="0.2">
      <c r="A8790" s="3">
        <v>42795</v>
      </c>
      <c r="B8790" t="s">
        <v>10257</v>
      </c>
      <c r="C8790" t="s">
        <v>3582</v>
      </c>
      <c r="D8790" t="s">
        <v>10258</v>
      </c>
      <c r="E8790" t="s">
        <v>3581</v>
      </c>
      <c r="F8790" s="4">
        <v>2.1187499999999999</v>
      </c>
      <c r="G8790" s="4">
        <v>2.15</v>
      </c>
      <c r="H8790" s="4">
        <v>0.29796893104981198</v>
      </c>
      <c r="I8790" s="4">
        <v>2.5</v>
      </c>
      <c r="J8790" s="4">
        <v>1.25</v>
      </c>
      <c r="K8790" s="4">
        <v>2</v>
      </c>
      <c r="L8790" s="4">
        <v>2.2475000000000001</v>
      </c>
      <c r="M8790" s="4">
        <v>32</v>
      </c>
    </row>
    <row r="8791" spans="1:13" x14ac:dyDescent="0.2">
      <c r="A8791" s="3">
        <v>42795</v>
      </c>
      <c r="B8791" t="s">
        <v>3574</v>
      </c>
      <c r="C8791" t="s">
        <v>3585</v>
      </c>
      <c r="D8791" t="s">
        <v>169</v>
      </c>
      <c r="E8791" t="s">
        <v>3584</v>
      </c>
      <c r="F8791" s="4">
        <v>2.34894736842105</v>
      </c>
      <c r="G8791" s="4">
        <v>2.4</v>
      </c>
      <c r="H8791" s="4">
        <v>0.55444561637771805</v>
      </c>
      <c r="I8791" s="4">
        <v>3.13</v>
      </c>
      <c r="J8791" s="4">
        <v>1</v>
      </c>
      <c r="K8791" s="4">
        <v>2</v>
      </c>
      <c r="L8791" s="4">
        <v>2.7</v>
      </c>
      <c r="M8791" s="4">
        <v>19</v>
      </c>
    </row>
    <row r="8792" spans="1:13" x14ac:dyDescent="0.2">
      <c r="A8792" s="3">
        <v>42795</v>
      </c>
      <c r="B8792" t="s">
        <v>10259</v>
      </c>
      <c r="C8792" t="s">
        <v>3594</v>
      </c>
      <c r="D8792" t="s">
        <v>10260</v>
      </c>
      <c r="E8792" t="s">
        <v>3593</v>
      </c>
      <c r="F8792" s="4">
        <v>1.74352941176471</v>
      </c>
      <c r="G8792" s="4">
        <v>1.8</v>
      </c>
      <c r="H8792" s="4">
        <v>0.457144512347398</v>
      </c>
      <c r="I8792" s="4">
        <v>2.3199999999999998</v>
      </c>
      <c r="J8792" s="4">
        <v>0.4</v>
      </c>
      <c r="K8792" s="4">
        <v>1.5</v>
      </c>
      <c r="L8792" s="4">
        <v>2.1</v>
      </c>
      <c r="M8792" s="4">
        <v>34</v>
      </c>
    </row>
    <row r="8793" spans="1:13" x14ac:dyDescent="0.2">
      <c r="A8793" s="3">
        <v>42795</v>
      </c>
      <c r="B8793" t="s">
        <v>10281</v>
      </c>
      <c r="C8793" t="s">
        <v>3606</v>
      </c>
      <c r="D8793" t="s">
        <v>10282</v>
      </c>
      <c r="E8793" t="s">
        <v>3605</v>
      </c>
      <c r="F8793" s="4">
        <v>1.6693103448275901</v>
      </c>
      <c r="G8793" s="4">
        <v>1.8</v>
      </c>
      <c r="H8793" s="4">
        <v>0.68924871643220997</v>
      </c>
      <c r="I8793" s="4">
        <v>2.6</v>
      </c>
      <c r="J8793" s="4">
        <v>-1.1100000000000001</v>
      </c>
      <c r="K8793" s="4">
        <v>1.38</v>
      </c>
      <c r="L8793" s="4">
        <v>2.1</v>
      </c>
      <c r="M8793" s="4">
        <v>29</v>
      </c>
    </row>
    <row r="8794" spans="1:13" x14ac:dyDescent="0.2">
      <c r="A8794" s="3">
        <v>42795</v>
      </c>
      <c r="B8794" t="s">
        <v>10261</v>
      </c>
      <c r="C8794" t="s">
        <v>3597</v>
      </c>
      <c r="D8794" t="s">
        <v>10262</v>
      </c>
      <c r="E8794" t="s">
        <v>3596</v>
      </c>
      <c r="F8794" s="4">
        <v>1.5197058823529399</v>
      </c>
      <c r="G8794" s="4">
        <v>1.5</v>
      </c>
      <c r="H8794" s="4">
        <v>0.48111288471951902</v>
      </c>
      <c r="I8794" s="4">
        <v>2.4</v>
      </c>
      <c r="J8794" s="4">
        <v>0.7</v>
      </c>
      <c r="K8794" s="4">
        <v>1.2</v>
      </c>
      <c r="L8794" s="4">
        <v>1.8</v>
      </c>
      <c r="M8794" s="4">
        <v>34</v>
      </c>
    </row>
    <row r="8795" spans="1:13" x14ac:dyDescent="0.2">
      <c r="A8795" s="3">
        <v>42795</v>
      </c>
      <c r="B8795" t="s">
        <v>10283</v>
      </c>
      <c r="C8795" t="s">
        <v>3609</v>
      </c>
      <c r="D8795" t="s">
        <v>10284</v>
      </c>
      <c r="E8795" t="s">
        <v>3608</v>
      </c>
      <c r="F8795" s="4">
        <v>2.2137931034482801</v>
      </c>
      <c r="G8795" s="4">
        <v>2.2000000000000002</v>
      </c>
      <c r="H8795" s="4">
        <v>0.60136400786107802</v>
      </c>
      <c r="I8795" s="4">
        <v>3.4</v>
      </c>
      <c r="J8795" s="4">
        <v>0.28000000000000003</v>
      </c>
      <c r="K8795" s="4">
        <v>1.89</v>
      </c>
      <c r="L8795" s="4">
        <v>2.6</v>
      </c>
      <c r="M8795" s="4">
        <v>29</v>
      </c>
    </row>
    <row r="8796" spans="1:13" x14ac:dyDescent="0.2">
      <c r="A8796" s="3">
        <v>42795</v>
      </c>
      <c r="B8796" t="s">
        <v>10263</v>
      </c>
      <c r="C8796" t="s">
        <v>3600</v>
      </c>
      <c r="D8796" t="s">
        <v>10264</v>
      </c>
      <c r="E8796" t="s">
        <v>3599</v>
      </c>
      <c r="F8796" s="4">
        <v>1.4141176470588199</v>
      </c>
      <c r="G8796" s="4">
        <v>1.4</v>
      </c>
      <c r="H8796" s="4">
        <v>0.51033629819453596</v>
      </c>
      <c r="I8796" s="4">
        <v>2.6</v>
      </c>
      <c r="J8796" s="4">
        <v>-0.7</v>
      </c>
      <c r="K8796" s="4">
        <v>1.2175</v>
      </c>
      <c r="L8796" s="4">
        <v>1.68</v>
      </c>
      <c r="M8796" s="4">
        <v>34</v>
      </c>
    </row>
    <row r="8797" spans="1:13" x14ac:dyDescent="0.2">
      <c r="A8797" s="3">
        <v>42795</v>
      </c>
      <c r="B8797" t="s">
        <v>10285</v>
      </c>
      <c r="C8797" t="s">
        <v>3612</v>
      </c>
      <c r="D8797" t="s">
        <v>10286</v>
      </c>
      <c r="E8797" t="s">
        <v>3611</v>
      </c>
      <c r="F8797" s="4">
        <v>2.2344827586206901</v>
      </c>
      <c r="G8797" s="4">
        <v>2.2999999999999998</v>
      </c>
      <c r="H8797" s="4">
        <v>0.35683715980919001</v>
      </c>
      <c r="I8797" s="4">
        <v>2.8</v>
      </c>
      <c r="J8797" s="4">
        <v>0.8</v>
      </c>
      <c r="K8797" s="4">
        <v>2.1</v>
      </c>
      <c r="L8797" s="4">
        <v>2.41</v>
      </c>
      <c r="M8797" s="4">
        <v>29</v>
      </c>
    </row>
    <row r="8798" spans="1:13" x14ac:dyDescent="0.2">
      <c r="A8798" s="3">
        <v>42795</v>
      </c>
      <c r="B8798" t="s">
        <v>10265</v>
      </c>
      <c r="C8798" t="s">
        <v>3603</v>
      </c>
      <c r="D8798" t="s">
        <v>10266</v>
      </c>
      <c r="E8798" t="s">
        <v>3602</v>
      </c>
      <c r="F8798" s="4">
        <v>1.3558823529411801</v>
      </c>
      <c r="G8798" s="4">
        <v>1.45</v>
      </c>
      <c r="H8798" s="4">
        <v>0.77070655362489104</v>
      </c>
      <c r="I8798" s="4">
        <v>2.5</v>
      </c>
      <c r="J8798" s="4">
        <v>-2.19</v>
      </c>
      <c r="K8798" s="4">
        <v>1.125</v>
      </c>
      <c r="L8798" s="4">
        <v>1.7749999999999999</v>
      </c>
      <c r="M8798" s="4">
        <v>34</v>
      </c>
    </row>
    <row r="8799" spans="1:13" x14ac:dyDescent="0.2">
      <c r="A8799" s="3">
        <v>42795</v>
      </c>
      <c r="B8799" t="s">
        <v>10287</v>
      </c>
      <c r="C8799" t="s">
        <v>3615</v>
      </c>
      <c r="D8799" t="s">
        <v>10288</v>
      </c>
      <c r="E8799" t="s">
        <v>3614</v>
      </c>
      <c r="F8799" s="4">
        <v>2.3993103448275899</v>
      </c>
      <c r="G8799" s="4">
        <v>2.2999999999999998</v>
      </c>
      <c r="H8799" s="4">
        <v>0.496609440063911</v>
      </c>
      <c r="I8799" s="4">
        <v>4.2699999999999996</v>
      </c>
      <c r="J8799" s="4">
        <v>1.8</v>
      </c>
      <c r="K8799" s="4">
        <v>2.1</v>
      </c>
      <c r="L8799" s="4">
        <v>2.5</v>
      </c>
      <c r="M8799" s="4">
        <v>29</v>
      </c>
    </row>
    <row r="8800" spans="1:13" x14ac:dyDescent="0.2">
      <c r="A8800" s="3">
        <v>42795</v>
      </c>
      <c r="B8800" t="s">
        <v>10267</v>
      </c>
      <c r="C8800" t="s">
        <v>3870</v>
      </c>
      <c r="D8800" t="s">
        <v>10268</v>
      </c>
      <c r="E8800" t="s">
        <v>3869</v>
      </c>
      <c r="F8800" s="4">
        <v>8.42105263157895E-2</v>
      </c>
      <c r="G8800" s="4">
        <v>0.2</v>
      </c>
      <c r="H8800" s="4">
        <v>0.30811822747974998</v>
      </c>
      <c r="I8800" s="4">
        <v>0.39</v>
      </c>
      <c r="J8800" s="4">
        <v>-0.8</v>
      </c>
      <c r="K8800" s="4">
        <v>0.1</v>
      </c>
      <c r="L8800" s="4">
        <v>0.27500000000000002</v>
      </c>
      <c r="M8800" s="4">
        <v>19</v>
      </c>
    </row>
    <row r="8801" spans="1:13" x14ac:dyDescent="0.2">
      <c r="A8801" s="3">
        <v>42795</v>
      </c>
      <c r="B8801" t="s">
        <v>10289</v>
      </c>
      <c r="C8801" t="s">
        <v>3882</v>
      </c>
      <c r="D8801" t="s">
        <v>10290</v>
      </c>
      <c r="E8801" t="s">
        <v>3881</v>
      </c>
      <c r="F8801" s="4">
        <v>0.56117647058823505</v>
      </c>
      <c r="G8801" s="4">
        <v>0.6</v>
      </c>
      <c r="H8801" s="4">
        <v>0.407781840463458</v>
      </c>
      <c r="I8801" s="4">
        <v>1.2</v>
      </c>
      <c r="J8801" s="4">
        <v>-0.6</v>
      </c>
      <c r="K8801" s="4">
        <v>0.47</v>
      </c>
      <c r="L8801" s="4">
        <v>0.8</v>
      </c>
      <c r="M8801" s="4">
        <v>17</v>
      </c>
    </row>
    <row r="8802" spans="1:13" x14ac:dyDescent="0.2">
      <c r="A8802" s="3">
        <v>42795</v>
      </c>
      <c r="B8802" t="s">
        <v>10269</v>
      </c>
      <c r="C8802" t="s">
        <v>3873</v>
      </c>
      <c r="D8802" t="s">
        <v>10270</v>
      </c>
      <c r="E8802" t="s">
        <v>3872</v>
      </c>
      <c r="F8802" s="4">
        <v>0.23526315789473701</v>
      </c>
      <c r="G8802" s="4">
        <v>0.28999999999999998</v>
      </c>
      <c r="H8802" s="4">
        <v>0.26445685262549901</v>
      </c>
      <c r="I8802" s="4">
        <v>0.7</v>
      </c>
      <c r="J8802" s="4">
        <v>-0.4</v>
      </c>
      <c r="K8802" s="4">
        <v>0.15</v>
      </c>
      <c r="L8802" s="4">
        <v>0.4</v>
      </c>
      <c r="M8802" s="4">
        <v>19</v>
      </c>
    </row>
    <row r="8803" spans="1:13" x14ac:dyDescent="0.2">
      <c r="A8803" s="3">
        <v>42795</v>
      </c>
      <c r="B8803" t="s">
        <v>10291</v>
      </c>
      <c r="C8803" t="s">
        <v>3885</v>
      </c>
      <c r="D8803" t="s">
        <v>10292</v>
      </c>
      <c r="E8803" t="s">
        <v>3884</v>
      </c>
      <c r="F8803" s="4">
        <v>0.68882352941176495</v>
      </c>
      <c r="G8803" s="4">
        <v>0.62</v>
      </c>
      <c r="H8803" s="4">
        <v>0.30505905889149498</v>
      </c>
      <c r="I8803" s="4">
        <v>1.4</v>
      </c>
      <c r="J8803" s="4">
        <v>0.3</v>
      </c>
      <c r="K8803" s="4">
        <v>0.5</v>
      </c>
      <c r="L8803" s="4">
        <v>0.8</v>
      </c>
      <c r="M8803" s="4">
        <v>17</v>
      </c>
    </row>
    <row r="8804" spans="1:13" x14ac:dyDescent="0.2">
      <c r="A8804" s="3">
        <v>42795</v>
      </c>
      <c r="B8804" t="s">
        <v>10271</v>
      </c>
      <c r="C8804" t="s">
        <v>3876</v>
      </c>
      <c r="D8804" t="s">
        <v>10272</v>
      </c>
      <c r="E8804" t="s">
        <v>3875</v>
      </c>
      <c r="F8804" s="4">
        <v>0.30421052631578899</v>
      </c>
      <c r="G8804" s="4">
        <v>0.34</v>
      </c>
      <c r="H8804" s="4">
        <v>0.424124140493921</v>
      </c>
      <c r="I8804" s="4">
        <v>1.02</v>
      </c>
      <c r="J8804" s="4">
        <v>-1.1000000000000001</v>
      </c>
      <c r="K8804" s="4">
        <v>0.22500000000000001</v>
      </c>
      <c r="L8804" s="4">
        <v>0.5</v>
      </c>
      <c r="M8804" s="4">
        <v>19</v>
      </c>
    </row>
    <row r="8805" spans="1:13" x14ac:dyDescent="0.2">
      <c r="A8805" s="3">
        <v>42795</v>
      </c>
      <c r="B8805" t="s">
        <v>10293</v>
      </c>
      <c r="C8805" t="s">
        <v>3888</v>
      </c>
      <c r="D8805" t="s">
        <v>10294</v>
      </c>
      <c r="E8805" t="s">
        <v>3887</v>
      </c>
      <c r="F8805" s="4">
        <v>0.627647058823529</v>
      </c>
      <c r="G8805" s="4">
        <v>0.64</v>
      </c>
      <c r="H8805" s="4">
        <v>0.26321401491383201</v>
      </c>
      <c r="I8805" s="4">
        <v>1.1000000000000001</v>
      </c>
      <c r="J8805" s="4">
        <v>-0.13</v>
      </c>
      <c r="K8805" s="4">
        <v>0.5</v>
      </c>
      <c r="L8805" s="4">
        <v>0.7</v>
      </c>
      <c r="M8805" s="4">
        <v>17</v>
      </c>
    </row>
    <row r="8806" spans="1:13" x14ac:dyDescent="0.2">
      <c r="A8806" s="3">
        <v>42795</v>
      </c>
      <c r="B8806" t="s">
        <v>10273</v>
      </c>
      <c r="C8806" t="s">
        <v>3879</v>
      </c>
      <c r="D8806" t="s">
        <v>10274</v>
      </c>
      <c r="E8806" t="s">
        <v>3878</v>
      </c>
      <c r="F8806" s="4">
        <v>0.42</v>
      </c>
      <c r="G8806" s="4">
        <v>0.47</v>
      </c>
      <c r="H8806" s="4">
        <v>0.38960093543122898</v>
      </c>
      <c r="I8806" s="4">
        <v>1.01</v>
      </c>
      <c r="J8806" s="4">
        <v>-0.8</v>
      </c>
      <c r="K8806" s="4">
        <v>0.27500000000000002</v>
      </c>
      <c r="L8806" s="4">
        <v>0.65</v>
      </c>
      <c r="M8806" s="4">
        <v>19</v>
      </c>
    </row>
    <row r="8807" spans="1:13" x14ac:dyDescent="0.2">
      <c r="A8807" s="3">
        <v>42795</v>
      </c>
      <c r="B8807" t="s">
        <v>10295</v>
      </c>
      <c r="C8807" t="s">
        <v>3891</v>
      </c>
      <c r="D8807" t="s">
        <v>10296</v>
      </c>
      <c r="E8807" t="s">
        <v>3890</v>
      </c>
      <c r="F8807" s="4">
        <v>0.70411764705882396</v>
      </c>
      <c r="G8807" s="4">
        <v>0.7</v>
      </c>
      <c r="H8807" s="4">
        <v>0.20636917234441199</v>
      </c>
      <c r="I8807" s="4">
        <v>1.1000000000000001</v>
      </c>
      <c r="J8807" s="4">
        <v>0.4</v>
      </c>
      <c r="K8807" s="4">
        <v>0.56999999999999995</v>
      </c>
      <c r="L8807" s="4">
        <v>0.72</v>
      </c>
      <c r="M8807" s="4">
        <v>17</v>
      </c>
    </row>
    <row r="8808" spans="1:13" x14ac:dyDescent="0.2">
      <c r="A8808" s="3">
        <v>42826</v>
      </c>
      <c r="B8808" t="s">
        <v>9670</v>
      </c>
      <c r="C8808" t="s">
        <v>3927</v>
      </c>
      <c r="D8808" t="s">
        <v>9671</v>
      </c>
      <c r="E8808" t="s">
        <v>3926</v>
      </c>
      <c r="F8808" s="4">
        <v>7.8480952380952402</v>
      </c>
      <c r="G8808" s="4">
        <v>7.95</v>
      </c>
      <c r="H8808" s="4">
        <v>0.44425914788126802</v>
      </c>
      <c r="I8808" s="4">
        <v>8.75</v>
      </c>
      <c r="J8808" s="4">
        <v>7.2</v>
      </c>
      <c r="K8808" s="4">
        <v>7.5</v>
      </c>
      <c r="L8808" s="4">
        <v>8.1999999999999993</v>
      </c>
      <c r="M8808" s="4">
        <v>21</v>
      </c>
    </row>
    <row r="8809" spans="1:13" x14ac:dyDescent="0.2">
      <c r="A8809" s="3">
        <v>42826</v>
      </c>
      <c r="B8809" t="s">
        <v>9704</v>
      </c>
      <c r="C8809" t="s">
        <v>3930</v>
      </c>
      <c r="D8809" t="s">
        <v>9705</v>
      </c>
      <c r="E8809" t="s">
        <v>3929</v>
      </c>
      <c r="F8809" s="4">
        <v>7.9989473684210504</v>
      </c>
      <c r="G8809" s="4">
        <v>8.1</v>
      </c>
      <c r="H8809" s="4">
        <v>0.57875243927340203</v>
      </c>
      <c r="I8809" s="4">
        <v>8.83</v>
      </c>
      <c r="J8809" s="4">
        <v>6.75</v>
      </c>
      <c r="K8809" s="4">
        <v>7.6749999999999998</v>
      </c>
      <c r="L8809" s="4">
        <v>8.4</v>
      </c>
      <c r="M8809" s="4">
        <v>19</v>
      </c>
    </row>
    <row r="8810" spans="1:13" x14ac:dyDescent="0.2">
      <c r="A8810" s="3">
        <v>42826</v>
      </c>
      <c r="B8810" t="s">
        <v>9740</v>
      </c>
      <c r="C8810" t="s">
        <v>3933</v>
      </c>
      <c r="D8810" t="s">
        <v>9741</v>
      </c>
      <c r="E8810" t="s">
        <v>3932</v>
      </c>
      <c r="F8810" s="4">
        <v>7.8117647058823501</v>
      </c>
      <c r="G8810" s="4">
        <v>7.5</v>
      </c>
      <c r="H8810" s="4">
        <v>0.92646664331559803</v>
      </c>
      <c r="I8810" s="4">
        <v>9.5</v>
      </c>
      <c r="J8810" s="4">
        <v>6.5</v>
      </c>
      <c r="K8810" s="4">
        <v>7</v>
      </c>
      <c r="L8810" s="4">
        <v>8.4</v>
      </c>
      <c r="M8810" s="4">
        <v>17</v>
      </c>
    </row>
    <row r="8811" spans="1:13" x14ac:dyDescent="0.2">
      <c r="A8811" s="3">
        <v>42826</v>
      </c>
      <c r="B8811" t="s">
        <v>9672</v>
      </c>
      <c r="C8811" t="s">
        <v>3918</v>
      </c>
      <c r="D8811" t="s">
        <v>9673</v>
      </c>
      <c r="E8811" t="s">
        <v>3917</v>
      </c>
      <c r="F8811" s="4">
        <v>7.04</v>
      </c>
      <c r="G8811" s="4">
        <v>7</v>
      </c>
      <c r="H8811" s="4">
        <v>0.19949937343259999</v>
      </c>
      <c r="I8811" s="4">
        <v>7.4</v>
      </c>
      <c r="J8811" s="4">
        <v>6.5</v>
      </c>
      <c r="K8811" s="4">
        <v>6.9775</v>
      </c>
      <c r="L8811" s="4">
        <v>7.1124999999999998</v>
      </c>
      <c r="M8811" s="4">
        <v>28</v>
      </c>
    </row>
    <row r="8812" spans="1:13" x14ac:dyDescent="0.2">
      <c r="A8812" s="3">
        <v>42826</v>
      </c>
      <c r="B8812" t="s">
        <v>9706</v>
      </c>
      <c r="C8812" t="s">
        <v>3921</v>
      </c>
      <c r="D8812" t="s">
        <v>9707</v>
      </c>
      <c r="E8812" t="s">
        <v>3920</v>
      </c>
      <c r="F8812" s="4">
        <v>7.20185185185185</v>
      </c>
      <c r="G8812" s="4">
        <v>7.4</v>
      </c>
      <c r="H8812" s="4">
        <v>0.61345827415648602</v>
      </c>
      <c r="I8812" s="4">
        <v>8.16</v>
      </c>
      <c r="J8812" s="4">
        <v>5.5</v>
      </c>
      <c r="K8812" s="4">
        <v>7</v>
      </c>
      <c r="L8812" s="4">
        <v>7.585</v>
      </c>
      <c r="M8812" s="4">
        <v>27</v>
      </c>
    </row>
    <row r="8813" spans="1:13" x14ac:dyDescent="0.2">
      <c r="A8813" s="3">
        <v>42826</v>
      </c>
      <c r="B8813" t="s">
        <v>9742</v>
      </c>
      <c r="C8813" t="s">
        <v>3924</v>
      </c>
      <c r="D8813" t="s">
        <v>9743</v>
      </c>
      <c r="E8813" t="s">
        <v>3923</v>
      </c>
      <c r="F8813" s="4">
        <v>6.9871428571428602</v>
      </c>
      <c r="G8813" s="4">
        <v>7.18</v>
      </c>
      <c r="H8813" s="4">
        <v>1.11056806570846</v>
      </c>
      <c r="I8813" s="4">
        <v>9.02</v>
      </c>
      <c r="J8813" s="4">
        <v>5</v>
      </c>
      <c r="K8813" s="4">
        <v>6.1</v>
      </c>
      <c r="L8813" s="4">
        <v>7.88</v>
      </c>
      <c r="M8813" s="4">
        <v>21</v>
      </c>
    </row>
    <row r="8814" spans="1:13" x14ac:dyDescent="0.2">
      <c r="A8814" s="3">
        <v>42826</v>
      </c>
      <c r="B8814" t="s">
        <v>10251</v>
      </c>
      <c r="C8814" t="s">
        <v>3988</v>
      </c>
      <c r="D8814" t="s">
        <v>10252</v>
      </c>
      <c r="E8814" t="s">
        <v>3987</v>
      </c>
      <c r="F8814" s="4">
        <v>3.69625</v>
      </c>
      <c r="G8814" s="4">
        <v>3.7</v>
      </c>
      <c r="H8814" s="4">
        <v>0.33598411582537102</v>
      </c>
      <c r="I8814" s="4">
        <v>4.4000000000000004</v>
      </c>
      <c r="J8814" s="4">
        <v>3.17</v>
      </c>
      <c r="K8814" s="4">
        <v>3.4</v>
      </c>
      <c r="L8814" s="4">
        <v>4</v>
      </c>
      <c r="M8814" s="4">
        <v>24</v>
      </c>
    </row>
    <row r="8815" spans="1:13" x14ac:dyDescent="0.2">
      <c r="A8815" s="3">
        <v>42826</v>
      </c>
      <c r="B8815" t="s">
        <v>10275</v>
      </c>
      <c r="C8815" t="s">
        <v>3991</v>
      </c>
      <c r="D8815" t="s">
        <v>10276</v>
      </c>
      <c r="E8815" t="s">
        <v>3990</v>
      </c>
      <c r="F8815" s="4">
        <v>3.6690909090909098</v>
      </c>
      <c r="G8815" s="4">
        <v>3.625</v>
      </c>
      <c r="H8815" s="4">
        <v>0.40394376189088799</v>
      </c>
      <c r="I8815" s="4">
        <v>4.5</v>
      </c>
      <c r="J8815" s="4">
        <v>3</v>
      </c>
      <c r="K8815" s="4">
        <v>3.33</v>
      </c>
      <c r="L8815" s="4">
        <v>4</v>
      </c>
      <c r="M8815" s="4">
        <v>22</v>
      </c>
    </row>
    <row r="8816" spans="1:13" x14ac:dyDescent="0.2">
      <c r="A8816" s="3">
        <v>42826</v>
      </c>
      <c r="B8816" t="s">
        <v>10253</v>
      </c>
      <c r="C8816" t="s">
        <v>3994</v>
      </c>
      <c r="D8816" t="s">
        <v>10254</v>
      </c>
      <c r="E8816" t="s">
        <v>3993</v>
      </c>
      <c r="F8816" s="4">
        <v>3.8025000000000002</v>
      </c>
      <c r="G8816" s="4">
        <v>3.8</v>
      </c>
      <c r="H8816" s="4">
        <v>0.29582971012274001</v>
      </c>
      <c r="I8816" s="4">
        <v>4.5</v>
      </c>
      <c r="J8816" s="4">
        <v>3.2</v>
      </c>
      <c r="K8816" s="4">
        <v>3.6150000000000002</v>
      </c>
      <c r="L8816" s="4">
        <v>3.9624999999999999</v>
      </c>
      <c r="M8816" s="4">
        <v>24</v>
      </c>
    </row>
    <row r="8817" spans="1:13" x14ac:dyDescent="0.2">
      <c r="A8817" s="3">
        <v>42826</v>
      </c>
      <c r="B8817" t="s">
        <v>10277</v>
      </c>
      <c r="C8817" t="s">
        <v>3997</v>
      </c>
      <c r="D8817" t="s">
        <v>10278</v>
      </c>
      <c r="E8817" t="s">
        <v>3996</v>
      </c>
      <c r="F8817" s="4">
        <v>3.8586363636363599</v>
      </c>
      <c r="G8817" s="4">
        <v>3.9750000000000001</v>
      </c>
      <c r="H8817" s="4">
        <v>0.35656156156566698</v>
      </c>
      <c r="I8817" s="4">
        <v>4.5</v>
      </c>
      <c r="J8817" s="4">
        <v>3.2</v>
      </c>
      <c r="K8817" s="4">
        <v>3.6375000000000002</v>
      </c>
      <c r="L8817" s="4">
        <v>4.09</v>
      </c>
      <c r="M8817" s="4">
        <v>22</v>
      </c>
    </row>
    <row r="8818" spans="1:13" x14ac:dyDescent="0.2">
      <c r="A8818" s="3">
        <v>42826</v>
      </c>
      <c r="B8818" t="s">
        <v>7968</v>
      </c>
      <c r="C8818" t="s">
        <v>3903</v>
      </c>
      <c r="D8818" t="s">
        <v>7969</v>
      </c>
      <c r="E8818" t="s">
        <v>3902</v>
      </c>
      <c r="F8818" s="4">
        <v>7.1203448275862096</v>
      </c>
      <c r="G8818" s="4">
        <v>7</v>
      </c>
      <c r="H8818" s="4">
        <v>0.27798359096768799</v>
      </c>
      <c r="I8818" s="4">
        <v>7.98</v>
      </c>
      <c r="J8818" s="4">
        <v>6.5</v>
      </c>
      <c r="K8818" s="4">
        <v>7</v>
      </c>
      <c r="L8818" s="4">
        <v>7.25</v>
      </c>
      <c r="M8818" s="4">
        <v>29</v>
      </c>
    </row>
    <row r="8819" spans="1:13" x14ac:dyDescent="0.2">
      <c r="A8819" s="3">
        <v>42826</v>
      </c>
      <c r="B8819" t="s">
        <v>8072</v>
      </c>
      <c r="C8819" t="s">
        <v>3915</v>
      </c>
      <c r="D8819" t="s">
        <v>8073</v>
      </c>
      <c r="E8819" t="s">
        <v>3914</v>
      </c>
      <c r="F8819" s="4">
        <v>7.0857692307692304</v>
      </c>
      <c r="G8819" s="4">
        <v>7</v>
      </c>
      <c r="H8819" s="4">
        <v>0.67910631319064096</v>
      </c>
      <c r="I8819" s="4">
        <v>8.25</v>
      </c>
      <c r="J8819" s="4">
        <v>5.5</v>
      </c>
      <c r="K8819" s="4">
        <v>6.8125</v>
      </c>
      <c r="L8819" s="4">
        <v>7.5</v>
      </c>
      <c r="M8819" s="4">
        <v>26</v>
      </c>
    </row>
    <row r="8820" spans="1:13" x14ac:dyDescent="0.2">
      <c r="A8820" s="3">
        <v>42826</v>
      </c>
      <c r="B8820" t="s">
        <v>7890</v>
      </c>
      <c r="C8820" t="s">
        <v>3894</v>
      </c>
      <c r="D8820" t="s">
        <v>7891</v>
      </c>
      <c r="E8820" t="s">
        <v>3893</v>
      </c>
      <c r="F8820" s="4">
        <v>6.6931250000000002</v>
      </c>
      <c r="G8820" s="4">
        <v>6.75</v>
      </c>
      <c r="H8820" s="4">
        <v>0.149611054878761</v>
      </c>
      <c r="I8820" s="4">
        <v>7</v>
      </c>
      <c r="J8820" s="4">
        <v>6.5</v>
      </c>
      <c r="K8820" s="4">
        <v>6.5</v>
      </c>
      <c r="L8820" s="4">
        <v>6.75</v>
      </c>
      <c r="M8820" s="4">
        <v>32</v>
      </c>
    </row>
    <row r="8821" spans="1:13" x14ac:dyDescent="0.2">
      <c r="A8821" s="3">
        <v>42826</v>
      </c>
      <c r="B8821" t="s">
        <v>7994</v>
      </c>
      <c r="C8821" t="s">
        <v>3906</v>
      </c>
      <c r="D8821" t="s">
        <v>7995</v>
      </c>
      <c r="E8821" t="s">
        <v>3905</v>
      </c>
      <c r="F8821" s="4">
        <v>7.1689655172413804</v>
      </c>
      <c r="G8821" s="4">
        <v>7.25</v>
      </c>
      <c r="H8821" s="4">
        <v>0.35900999615595902</v>
      </c>
      <c r="I8821" s="4">
        <v>7.9</v>
      </c>
      <c r="J8821" s="4">
        <v>6</v>
      </c>
      <c r="K8821" s="4">
        <v>7</v>
      </c>
      <c r="L8821" s="4">
        <v>7.5</v>
      </c>
      <c r="M8821" s="4">
        <v>29</v>
      </c>
    </row>
    <row r="8822" spans="1:13" x14ac:dyDescent="0.2">
      <c r="A8822" s="3">
        <v>42826</v>
      </c>
      <c r="B8822" t="s">
        <v>7916</v>
      </c>
      <c r="C8822" t="s">
        <v>3897</v>
      </c>
      <c r="D8822" t="s">
        <v>7917</v>
      </c>
      <c r="E8822" t="s">
        <v>3896</v>
      </c>
      <c r="F8822" s="4">
        <v>6.8928124999999998</v>
      </c>
      <c r="G8822" s="4">
        <v>6.79</v>
      </c>
      <c r="H8822" s="4">
        <v>0.17651161663316001</v>
      </c>
      <c r="I8822" s="4">
        <v>7.5</v>
      </c>
      <c r="J8822" s="4">
        <v>6.75</v>
      </c>
      <c r="K8822" s="4">
        <v>6.75</v>
      </c>
      <c r="L8822" s="4">
        <v>7</v>
      </c>
      <c r="M8822" s="4">
        <v>32</v>
      </c>
    </row>
    <row r="8823" spans="1:13" x14ac:dyDescent="0.2">
      <c r="A8823" s="3">
        <v>42826</v>
      </c>
      <c r="B8823" t="s">
        <v>8020</v>
      </c>
      <c r="C8823" t="s">
        <v>3909</v>
      </c>
      <c r="D8823" t="s">
        <v>8021</v>
      </c>
      <c r="E8823" t="s">
        <v>3908</v>
      </c>
      <c r="F8823" s="4">
        <v>7.1503448275862098</v>
      </c>
      <c r="G8823" s="4">
        <v>7.25</v>
      </c>
      <c r="H8823" s="4">
        <v>0.499188504035877</v>
      </c>
      <c r="I8823" s="4">
        <v>8.1300000000000008</v>
      </c>
      <c r="J8823" s="4">
        <v>5.5</v>
      </c>
      <c r="K8823" s="4">
        <v>7</v>
      </c>
      <c r="L8823" s="4">
        <v>7.5</v>
      </c>
      <c r="M8823" s="4">
        <v>29</v>
      </c>
    </row>
    <row r="8824" spans="1:13" x14ac:dyDescent="0.2">
      <c r="A8824" s="3">
        <v>42826</v>
      </c>
      <c r="B8824" t="s">
        <v>7942</v>
      </c>
      <c r="C8824" t="s">
        <v>3900</v>
      </c>
      <c r="D8824" t="s">
        <v>7943</v>
      </c>
      <c r="E8824" t="s">
        <v>3899</v>
      </c>
      <c r="F8824" s="4">
        <v>7.0640625000000004</v>
      </c>
      <c r="G8824" s="4">
        <v>7</v>
      </c>
      <c r="H8824" s="4">
        <v>0.24096391611809401</v>
      </c>
      <c r="I8824" s="4">
        <v>8</v>
      </c>
      <c r="J8824" s="4">
        <v>6.75</v>
      </c>
      <c r="K8824" s="4">
        <v>7</v>
      </c>
      <c r="L8824" s="4">
        <v>7</v>
      </c>
      <c r="M8824" s="4">
        <v>32</v>
      </c>
    </row>
    <row r="8825" spans="1:13" x14ac:dyDescent="0.2">
      <c r="A8825" s="3">
        <v>42826</v>
      </c>
      <c r="B8825" t="s">
        <v>8046</v>
      </c>
      <c r="C8825" t="s">
        <v>3912</v>
      </c>
      <c r="D8825" t="s">
        <v>8047</v>
      </c>
      <c r="E8825" t="s">
        <v>3911</v>
      </c>
      <c r="F8825" s="4">
        <v>7.1575862068965499</v>
      </c>
      <c r="G8825" s="4">
        <v>7.2</v>
      </c>
      <c r="H8825" s="4">
        <v>0.56821559774194996</v>
      </c>
      <c r="I8825" s="4">
        <v>8.14</v>
      </c>
      <c r="J8825" s="4">
        <v>5.5</v>
      </c>
      <c r="K8825" s="4">
        <v>6.75</v>
      </c>
      <c r="L8825" s="4">
        <v>7.5</v>
      </c>
      <c r="M8825" s="4">
        <v>29</v>
      </c>
    </row>
    <row r="8826" spans="1:13" x14ac:dyDescent="0.2">
      <c r="A8826" s="3">
        <v>42826</v>
      </c>
      <c r="B8826" t="s">
        <v>8082</v>
      </c>
      <c r="C8826" t="s">
        <v>3081</v>
      </c>
      <c r="D8826" t="s">
        <v>8083</v>
      </c>
      <c r="E8826" t="s">
        <v>3080</v>
      </c>
      <c r="F8826" s="4">
        <v>3.9143333333333299</v>
      </c>
      <c r="G8826" s="4">
        <v>3.82</v>
      </c>
      <c r="H8826" s="4">
        <v>0.51264538588254804</v>
      </c>
      <c r="I8826" s="4">
        <v>5.7430000000000003</v>
      </c>
      <c r="J8826" s="4">
        <v>3.1</v>
      </c>
      <c r="K8826" s="4">
        <v>3.59</v>
      </c>
      <c r="L8826" s="4">
        <v>4.09</v>
      </c>
      <c r="M8826" s="4">
        <v>33</v>
      </c>
    </row>
    <row r="8827" spans="1:13" x14ac:dyDescent="0.2">
      <c r="A8827" s="3">
        <v>42826</v>
      </c>
      <c r="B8827" t="s">
        <v>9674</v>
      </c>
      <c r="C8827" t="s">
        <v>3072</v>
      </c>
      <c r="D8827" t="s">
        <v>9675</v>
      </c>
      <c r="E8827" t="s">
        <v>3071</v>
      </c>
      <c r="F8827" s="4">
        <v>5.6740000000000004</v>
      </c>
      <c r="G8827" s="4">
        <v>5.7</v>
      </c>
      <c r="H8827" s="4">
        <v>0.27620537968096498</v>
      </c>
      <c r="I8827" s="4">
        <v>6.12</v>
      </c>
      <c r="J8827" s="4">
        <v>4.92</v>
      </c>
      <c r="K8827" s="4">
        <v>5.5449999999999999</v>
      </c>
      <c r="L8827" s="4">
        <v>5.8550000000000004</v>
      </c>
      <c r="M8827" s="4">
        <v>35</v>
      </c>
    </row>
    <row r="8828" spans="1:13" x14ac:dyDescent="0.2">
      <c r="A8828" s="3">
        <v>42826</v>
      </c>
      <c r="B8828" t="s">
        <v>9708</v>
      </c>
      <c r="C8828" t="s">
        <v>3075</v>
      </c>
      <c r="D8828" t="s">
        <v>9709</v>
      </c>
      <c r="E8828" t="s">
        <v>3074</v>
      </c>
      <c r="F8828" s="4">
        <v>3.8294117647058799</v>
      </c>
      <c r="G8828" s="4">
        <v>3.7</v>
      </c>
      <c r="H8828" s="4">
        <v>0.52513744911542704</v>
      </c>
      <c r="I8828" s="4">
        <v>5.6</v>
      </c>
      <c r="J8828" s="4">
        <v>3.1</v>
      </c>
      <c r="K8828" s="4">
        <v>3.5</v>
      </c>
      <c r="L8828" s="4">
        <v>4.1675000000000004</v>
      </c>
      <c r="M8828" s="4">
        <v>34</v>
      </c>
    </row>
    <row r="8829" spans="1:13" x14ac:dyDescent="0.2">
      <c r="A8829" s="3">
        <v>42826</v>
      </c>
      <c r="B8829" t="s">
        <v>7636</v>
      </c>
      <c r="C8829" t="s">
        <v>3102</v>
      </c>
      <c r="D8829" t="s">
        <v>7637</v>
      </c>
      <c r="E8829" t="s">
        <v>3101</v>
      </c>
      <c r="F8829" s="4">
        <v>3.5716129032258102</v>
      </c>
      <c r="G8829" s="4">
        <v>3.5</v>
      </c>
      <c r="H8829" s="4">
        <v>0.43548514535854899</v>
      </c>
      <c r="I8829" s="4">
        <v>5</v>
      </c>
      <c r="J8829" s="4">
        <v>3</v>
      </c>
      <c r="K8829" s="4">
        <v>3.3</v>
      </c>
      <c r="L8829" s="4">
        <v>3.7450000000000001</v>
      </c>
      <c r="M8829" s="4">
        <v>31</v>
      </c>
    </row>
    <row r="8830" spans="1:13" x14ac:dyDescent="0.2">
      <c r="A8830" s="3">
        <v>42826</v>
      </c>
      <c r="B8830" t="s">
        <v>9744</v>
      </c>
      <c r="C8830" t="s">
        <v>3078</v>
      </c>
      <c r="D8830" t="s">
        <v>9745</v>
      </c>
      <c r="E8830" t="s">
        <v>3077</v>
      </c>
      <c r="F8830" s="4">
        <v>3.5144827586206899</v>
      </c>
      <c r="G8830" s="4">
        <v>3.44</v>
      </c>
      <c r="H8830" s="4">
        <v>0.51516007364491301</v>
      </c>
      <c r="I8830" s="4">
        <v>5.5</v>
      </c>
      <c r="J8830" s="4">
        <v>2.8</v>
      </c>
      <c r="K8830" s="4">
        <v>3.2</v>
      </c>
      <c r="L8830" s="4">
        <v>3.6</v>
      </c>
      <c r="M8830" s="4">
        <v>29</v>
      </c>
    </row>
    <row r="8831" spans="1:13" x14ac:dyDescent="0.2">
      <c r="A8831" s="3">
        <v>42826</v>
      </c>
      <c r="B8831" t="s">
        <v>5410</v>
      </c>
      <c r="C8831" t="s">
        <v>3105</v>
      </c>
      <c r="D8831" t="s">
        <v>1261</v>
      </c>
      <c r="E8831" t="s">
        <v>3104</v>
      </c>
      <c r="F8831" s="4">
        <v>3.4534482758620699</v>
      </c>
      <c r="G8831" s="4">
        <v>3.4</v>
      </c>
      <c r="H8831" s="4">
        <v>0.359019257960081</v>
      </c>
      <c r="I8831" s="4">
        <v>4.5</v>
      </c>
      <c r="J8831" s="4">
        <v>3</v>
      </c>
      <c r="K8831" s="4">
        <v>3.2</v>
      </c>
      <c r="L8831" s="4">
        <v>3.6</v>
      </c>
      <c r="M8831" s="4">
        <v>29</v>
      </c>
    </row>
    <row r="8832" spans="1:13" x14ac:dyDescent="0.2">
      <c r="A8832" s="3">
        <v>42826</v>
      </c>
      <c r="B8832" t="s">
        <v>8058</v>
      </c>
      <c r="C8832" t="s">
        <v>3141</v>
      </c>
      <c r="D8832" t="s">
        <v>8059</v>
      </c>
      <c r="E8832" t="s">
        <v>3140</v>
      </c>
      <c r="F8832" s="4">
        <v>0.59368750000000003</v>
      </c>
      <c r="G8832" s="4">
        <v>0.54</v>
      </c>
      <c r="H8832" s="4">
        <v>0.24022629620234501</v>
      </c>
      <c r="I8832" s="4">
        <v>1.4379999999999999</v>
      </c>
      <c r="J8832" s="4">
        <v>0.3</v>
      </c>
      <c r="K8832" s="4">
        <v>0.47749999999999998</v>
      </c>
      <c r="L8832" s="4">
        <v>0.64</v>
      </c>
      <c r="M8832" s="4">
        <v>32</v>
      </c>
    </row>
    <row r="8833" spans="1:13" x14ac:dyDescent="0.2">
      <c r="A8833" s="3">
        <v>42826</v>
      </c>
      <c r="B8833" t="s">
        <v>8066</v>
      </c>
      <c r="C8833" t="s">
        <v>3144</v>
      </c>
      <c r="D8833" t="s">
        <v>8067</v>
      </c>
      <c r="E8833" t="s">
        <v>3143</v>
      </c>
      <c r="F8833" s="4">
        <v>0.37387500000000001</v>
      </c>
      <c r="G8833" s="4">
        <v>0.37</v>
      </c>
      <c r="H8833" s="4">
        <v>9.0399739508617002E-2</v>
      </c>
      <c r="I8833" s="4">
        <v>0.53</v>
      </c>
      <c r="J8833" s="4">
        <v>0.19</v>
      </c>
      <c r="K8833" s="4">
        <v>0.3075</v>
      </c>
      <c r="L8833" s="4">
        <v>0.45</v>
      </c>
      <c r="M8833" s="4">
        <v>32</v>
      </c>
    </row>
    <row r="8834" spans="1:13" x14ac:dyDescent="0.2">
      <c r="A8834" s="3">
        <v>42826</v>
      </c>
      <c r="B8834" t="s">
        <v>8076</v>
      </c>
      <c r="C8834" t="s">
        <v>3147</v>
      </c>
      <c r="D8834" t="s">
        <v>8077</v>
      </c>
      <c r="E8834" t="s">
        <v>3146</v>
      </c>
      <c r="F8834" s="4">
        <v>0.34181250000000002</v>
      </c>
      <c r="G8834" s="4">
        <v>0.38500000000000001</v>
      </c>
      <c r="H8834" s="4">
        <v>0.149396514512177</v>
      </c>
      <c r="I8834" s="4">
        <v>0.63800000000000001</v>
      </c>
      <c r="J8834" s="4">
        <v>-0.15</v>
      </c>
      <c r="K8834" s="4">
        <v>0.27750000000000002</v>
      </c>
      <c r="L8834" s="4">
        <v>0.4425</v>
      </c>
      <c r="M8834" s="4">
        <v>32</v>
      </c>
    </row>
    <row r="8835" spans="1:13" x14ac:dyDescent="0.2">
      <c r="A8835" s="3">
        <v>42826</v>
      </c>
      <c r="B8835" t="s">
        <v>7980</v>
      </c>
      <c r="C8835" t="s">
        <v>3114</v>
      </c>
      <c r="D8835" t="s">
        <v>7981</v>
      </c>
      <c r="E8835" t="s">
        <v>3113</v>
      </c>
      <c r="F8835" s="4">
        <v>-2.0058823529411799E-2</v>
      </c>
      <c r="G8835" s="4">
        <v>-1.4999999999999999E-2</v>
      </c>
      <c r="H8835" s="4">
        <v>0.10398628731755501</v>
      </c>
      <c r="I8835" s="4">
        <v>0.12</v>
      </c>
      <c r="J8835" s="4">
        <v>-0.4</v>
      </c>
      <c r="K8835" s="4">
        <v>-3.875E-2</v>
      </c>
      <c r="L8835" s="4">
        <v>4.7500000000000001E-2</v>
      </c>
      <c r="M8835" s="4">
        <v>34</v>
      </c>
    </row>
    <row r="8836" spans="1:13" x14ac:dyDescent="0.2">
      <c r="A8836" s="3">
        <v>42826</v>
      </c>
      <c r="B8836" t="s">
        <v>8084</v>
      </c>
      <c r="C8836" t="s">
        <v>3150</v>
      </c>
      <c r="D8836" t="s">
        <v>8085</v>
      </c>
      <c r="E8836" t="s">
        <v>3149</v>
      </c>
      <c r="F8836" s="4">
        <v>-0.11849999999999999</v>
      </c>
      <c r="G8836" s="4">
        <v>-0.125</v>
      </c>
      <c r="H8836" s="4">
        <v>0.104275070475069</v>
      </c>
      <c r="I8836" s="4">
        <v>0.09</v>
      </c>
      <c r="J8836" s="4">
        <v>-0.33</v>
      </c>
      <c r="K8836" s="4">
        <v>-0.185</v>
      </c>
      <c r="L8836" s="4">
        <v>-0.04</v>
      </c>
      <c r="M8836" s="4">
        <v>32</v>
      </c>
    </row>
    <row r="8837" spans="1:13" x14ac:dyDescent="0.2">
      <c r="A8837" s="3">
        <v>42826</v>
      </c>
      <c r="B8837" t="s">
        <v>7988</v>
      </c>
      <c r="C8837" t="s">
        <v>3117</v>
      </c>
      <c r="D8837" t="s">
        <v>7989</v>
      </c>
      <c r="E8837" t="s">
        <v>3116</v>
      </c>
      <c r="F8837" s="4">
        <v>-0.288727272727273</v>
      </c>
      <c r="G8837" s="4">
        <v>-0.32</v>
      </c>
      <c r="H8837" s="4">
        <v>0.15956489133094001</v>
      </c>
      <c r="I8837" s="4">
        <v>0.26200000000000001</v>
      </c>
      <c r="J8837" s="4">
        <v>-0.52</v>
      </c>
      <c r="K8837" s="4">
        <v>-0.36</v>
      </c>
      <c r="L8837" s="4">
        <v>-0.25</v>
      </c>
      <c r="M8837" s="4">
        <v>33</v>
      </c>
    </row>
    <row r="8838" spans="1:13" x14ac:dyDescent="0.2">
      <c r="A8838" s="3">
        <v>42826</v>
      </c>
      <c r="B8838" t="s">
        <v>7998</v>
      </c>
      <c r="C8838" t="s">
        <v>3120</v>
      </c>
      <c r="D8838" t="s">
        <v>7999</v>
      </c>
      <c r="E8838" t="s">
        <v>3119</v>
      </c>
      <c r="F8838" s="4">
        <v>0.169848484848485</v>
      </c>
      <c r="G8838" s="4">
        <v>0.17</v>
      </c>
      <c r="H8838" s="4">
        <v>6.2506060312241499E-2</v>
      </c>
      <c r="I8838" s="4">
        <v>0.31</v>
      </c>
      <c r="J8838" s="4">
        <v>0.02</v>
      </c>
      <c r="K8838" s="4">
        <v>0.14000000000000001</v>
      </c>
      <c r="L8838" s="4">
        <v>0.21</v>
      </c>
      <c r="M8838" s="4">
        <v>33</v>
      </c>
    </row>
    <row r="8839" spans="1:13" x14ac:dyDescent="0.2">
      <c r="A8839" s="3">
        <v>42826</v>
      </c>
      <c r="B8839" t="s">
        <v>8006</v>
      </c>
      <c r="C8839" t="s">
        <v>3123</v>
      </c>
      <c r="D8839" t="s">
        <v>8007</v>
      </c>
      <c r="E8839" t="s">
        <v>3122</v>
      </c>
      <c r="F8839" s="4">
        <v>0.27263636363636401</v>
      </c>
      <c r="G8839" s="4">
        <v>0.28000000000000003</v>
      </c>
      <c r="H8839" s="4">
        <v>4.6970614604916902E-2</v>
      </c>
      <c r="I8839" s="4">
        <v>0.36</v>
      </c>
      <c r="J8839" s="4">
        <v>0.18</v>
      </c>
      <c r="K8839" s="4">
        <v>0.25</v>
      </c>
      <c r="L8839" s="4">
        <v>0.3</v>
      </c>
      <c r="M8839" s="4">
        <v>33</v>
      </c>
    </row>
    <row r="8840" spans="1:13" x14ac:dyDescent="0.2">
      <c r="A8840" s="3">
        <v>42826</v>
      </c>
      <c r="B8840" t="s">
        <v>8014</v>
      </c>
      <c r="C8840" t="s">
        <v>3126</v>
      </c>
      <c r="D8840" t="s">
        <v>8015</v>
      </c>
      <c r="E8840" t="s">
        <v>3125</v>
      </c>
      <c r="F8840" s="4">
        <v>0.30533333333333301</v>
      </c>
      <c r="G8840" s="4">
        <v>0.28999999999999998</v>
      </c>
      <c r="H8840" s="4">
        <v>6.7388178983161906E-2</v>
      </c>
      <c r="I8840" s="4">
        <v>0.45</v>
      </c>
      <c r="J8840" s="4">
        <v>0.2</v>
      </c>
      <c r="K8840" s="4">
        <v>0.26600000000000001</v>
      </c>
      <c r="L8840" s="4">
        <v>0.34</v>
      </c>
      <c r="M8840" s="4">
        <v>33</v>
      </c>
    </row>
    <row r="8841" spans="1:13" x14ac:dyDescent="0.2">
      <c r="A8841" s="3">
        <v>42826</v>
      </c>
      <c r="B8841" t="s">
        <v>8024</v>
      </c>
      <c r="C8841" t="s">
        <v>3129</v>
      </c>
      <c r="D8841" t="s">
        <v>8025</v>
      </c>
      <c r="E8841" t="s">
        <v>3128</v>
      </c>
      <c r="F8841" s="4">
        <v>0.50024242424242404</v>
      </c>
      <c r="G8841" s="4">
        <v>0.49</v>
      </c>
      <c r="H8841" s="4">
        <v>9.4190972996032907E-2</v>
      </c>
      <c r="I8841" s="4">
        <v>0.7</v>
      </c>
      <c r="J8841" s="4">
        <v>0.3</v>
      </c>
      <c r="K8841" s="4">
        <v>0.46</v>
      </c>
      <c r="L8841" s="4">
        <v>0.54800000000000004</v>
      </c>
      <c r="M8841" s="4">
        <v>33</v>
      </c>
    </row>
    <row r="8842" spans="1:13" x14ac:dyDescent="0.2">
      <c r="A8842" s="3">
        <v>42826</v>
      </c>
      <c r="B8842" t="s">
        <v>8032</v>
      </c>
      <c r="C8842" t="s">
        <v>3132</v>
      </c>
      <c r="D8842" t="s">
        <v>8033</v>
      </c>
      <c r="E8842" t="s">
        <v>3131</v>
      </c>
      <c r="F8842" s="4">
        <v>0.54669696969697001</v>
      </c>
      <c r="G8842" s="4">
        <v>0.55000000000000004</v>
      </c>
      <c r="H8842" s="4">
        <v>0.101223911715712</v>
      </c>
      <c r="I8842" s="4">
        <v>0.77</v>
      </c>
      <c r="J8842" s="4">
        <v>0.2</v>
      </c>
      <c r="K8842" s="4">
        <v>0.52</v>
      </c>
      <c r="L8842" s="4">
        <v>0.6</v>
      </c>
      <c r="M8842" s="4">
        <v>33</v>
      </c>
    </row>
    <row r="8843" spans="1:13" x14ac:dyDescent="0.2">
      <c r="A8843" s="3">
        <v>42826</v>
      </c>
      <c r="B8843" t="s">
        <v>8040</v>
      </c>
      <c r="C8843" t="s">
        <v>3135</v>
      </c>
      <c r="D8843" t="s">
        <v>8041</v>
      </c>
      <c r="E8843" t="s">
        <v>3134</v>
      </c>
      <c r="F8843" s="4">
        <v>0.719515151515152</v>
      </c>
      <c r="G8843" s="4">
        <v>0.72</v>
      </c>
      <c r="H8843" s="4">
        <v>9.0403305115231106E-2</v>
      </c>
      <c r="I8843" s="4">
        <v>0.89</v>
      </c>
      <c r="J8843" s="4">
        <v>0.4</v>
      </c>
      <c r="K8843" s="4">
        <v>0.7</v>
      </c>
      <c r="L8843" s="4">
        <v>0.78</v>
      </c>
      <c r="M8843" s="4">
        <v>33</v>
      </c>
    </row>
    <row r="8844" spans="1:13" x14ac:dyDescent="0.2">
      <c r="A8844" s="3">
        <v>42826</v>
      </c>
      <c r="B8844" t="s">
        <v>8050</v>
      </c>
      <c r="C8844" t="s">
        <v>3138</v>
      </c>
      <c r="D8844" t="s">
        <v>8051</v>
      </c>
      <c r="E8844" t="s">
        <v>3137</v>
      </c>
      <c r="F8844" s="4">
        <v>0.45493939393939398</v>
      </c>
      <c r="G8844" s="4">
        <v>0.46</v>
      </c>
      <c r="H8844" s="4">
        <v>7.8287107572838702E-2</v>
      </c>
      <c r="I8844" s="4">
        <v>0.7</v>
      </c>
      <c r="J8844" s="4">
        <v>0.25</v>
      </c>
      <c r="K8844" s="4">
        <v>0.42</v>
      </c>
      <c r="L8844" s="4">
        <v>0.49</v>
      </c>
      <c r="M8844" s="4">
        <v>33</v>
      </c>
    </row>
    <row r="8845" spans="1:13" x14ac:dyDescent="0.2">
      <c r="A8845" s="3">
        <v>42826</v>
      </c>
      <c r="B8845" t="s">
        <v>8086</v>
      </c>
      <c r="C8845" t="s">
        <v>3096</v>
      </c>
      <c r="D8845" t="s">
        <v>8087</v>
      </c>
      <c r="E8845" t="s">
        <v>3095</v>
      </c>
      <c r="F8845" s="4">
        <v>3.91785714285714</v>
      </c>
      <c r="G8845" s="4">
        <v>3.86</v>
      </c>
      <c r="H8845" s="4">
        <v>0.50121598170595105</v>
      </c>
      <c r="I8845" s="4">
        <v>5.12</v>
      </c>
      <c r="J8845" s="4">
        <v>3.1</v>
      </c>
      <c r="K8845" s="4">
        <v>3.5325000000000002</v>
      </c>
      <c r="L8845" s="4">
        <v>4.2149999999999999</v>
      </c>
      <c r="M8845" s="4">
        <v>28</v>
      </c>
    </row>
    <row r="8846" spans="1:13" x14ac:dyDescent="0.2">
      <c r="A8846" s="3">
        <v>42826</v>
      </c>
      <c r="B8846" t="s">
        <v>9676</v>
      </c>
      <c r="C8846" t="s">
        <v>3087</v>
      </c>
      <c r="D8846" t="s">
        <v>9677</v>
      </c>
      <c r="E8846" t="s">
        <v>3086</v>
      </c>
      <c r="F8846" s="4">
        <v>4.7789999999999999</v>
      </c>
      <c r="G8846" s="4">
        <v>4.8250000000000002</v>
      </c>
      <c r="H8846" s="4">
        <v>0.26846113184285098</v>
      </c>
      <c r="I8846" s="4">
        <v>5.34</v>
      </c>
      <c r="J8846" s="4">
        <v>4.0999999999999996</v>
      </c>
      <c r="K8846" s="4">
        <v>4.5999999999999996</v>
      </c>
      <c r="L8846" s="4">
        <v>4.95</v>
      </c>
      <c r="M8846" s="4">
        <v>30</v>
      </c>
    </row>
    <row r="8847" spans="1:13" x14ac:dyDescent="0.2">
      <c r="A8847" s="3">
        <v>42826</v>
      </c>
      <c r="B8847" t="s">
        <v>9710</v>
      </c>
      <c r="C8847" t="s">
        <v>3090</v>
      </c>
      <c r="D8847" t="s">
        <v>9711</v>
      </c>
      <c r="E8847" t="s">
        <v>3089</v>
      </c>
      <c r="F8847" s="4">
        <v>3.7189655172413798</v>
      </c>
      <c r="G8847" s="4">
        <v>3.6</v>
      </c>
      <c r="H8847" s="4">
        <v>0.44581662491902102</v>
      </c>
      <c r="I8847" s="4">
        <v>5.16</v>
      </c>
      <c r="J8847" s="4">
        <v>3.2</v>
      </c>
      <c r="K8847" s="4">
        <v>3.4</v>
      </c>
      <c r="L8847" s="4">
        <v>3.86</v>
      </c>
      <c r="M8847" s="4">
        <v>29</v>
      </c>
    </row>
    <row r="8848" spans="1:13" x14ac:dyDescent="0.2">
      <c r="A8848" s="3">
        <v>42826</v>
      </c>
      <c r="B8848" t="s">
        <v>9875</v>
      </c>
      <c r="C8848" t="s">
        <v>3108</v>
      </c>
      <c r="D8848" t="s">
        <v>9876</v>
      </c>
      <c r="E8848" t="s">
        <v>3107</v>
      </c>
      <c r="F8848" s="4">
        <v>3.4876</v>
      </c>
      <c r="G8848" s="4">
        <v>3.4</v>
      </c>
      <c r="H8848" s="4">
        <v>0.41019588816401698</v>
      </c>
      <c r="I8848" s="4">
        <v>5</v>
      </c>
      <c r="J8848" s="4">
        <v>2.96</v>
      </c>
      <c r="K8848" s="4">
        <v>3.2</v>
      </c>
      <c r="L8848" s="4">
        <v>3.64</v>
      </c>
      <c r="M8848" s="4">
        <v>25</v>
      </c>
    </row>
    <row r="8849" spans="1:13" x14ac:dyDescent="0.2">
      <c r="A8849" s="3">
        <v>42826</v>
      </c>
      <c r="B8849" t="s">
        <v>9746</v>
      </c>
      <c r="C8849" t="s">
        <v>3093</v>
      </c>
      <c r="D8849" t="s">
        <v>9747</v>
      </c>
      <c r="E8849" t="s">
        <v>3092</v>
      </c>
      <c r="F8849" s="4">
        <v>3.4565217391304301</v>
      </c>
      <c r="G8849" s="4">
        <v>3.4</v>
      </c>
      <c r="H8849" s="4">
        <v>0.558322232599616</v>
      </c>
      <c r="I8849" s="4">
        <v>5.3</v>
      </c>
      <c r="J8849" s="4">
        <v>2.16</v>
      </c>
      <c r="K8849" s="4">
        <v>3.2250000000000001</v>
      </c>
      <c r="L8849" s="4">
        <v>3.74</v>
      </c>
      <c r="M8849" s="4">
        <v>23</v>
      </c>
    </row>
    <row r="8850" spans="1:13" x14ac:dyDescent="0.2">
      <c r="A8850" s="3">
        <v>42826</v>
      </c>
      <c r="B8850" t="s">
        <v>5412</v>
      </c>
      <c r="C8850" t="s">
        <v>3111</v>
      </c>
      <c r="D8850" t="s">
        <v>1263</v>
      </c>
      <c r="E8850" t="s">
        <v>3110</v>
      </c>
      <c r="F8850" s="4">
        <v>3.3673913043478301</v>
      </c>
      <c r="G8850" s="4">
        <v>3.3</v>
      </c>
      <c r="H8850" s="4">
        <v>0.37310999342509699</v>
      </c>
      <c r="I8850" s="4">
        <v>4.5</v>
      </c>
      <c r="J8850" s="4">
        <v>2.9</v>
      </c>
      <c r="K8850" s="4">
        <v>3.2</v>
      </c>
      <c r="L8850" s="4">
        <v>3.45</v>
      </c>
      <c r="M8850" s="4">
        <v>23</v>
      </c>
    </row>
    <row r="8851" spans="1:13" x14ac:dyDescent="0.2">
      <c r="A8851" s="3">
        <v>42826</v>
      </c>
      <c r="B8851" t="s">
        <v>8088</v>
      </c>
      <c r="C8851" t="s">
        <v>3153</v>
      </c>
      <c r="D8851" t="s">
        <v>8089</v>
      </c>
      <c r="E8851" t="s">
        <v>3152</v>
      </c>
      <c r="F8851" s="4">
        <v>0.410766666666667</v>
      </c>
      <c r="G8851" s="4">
        <v>0.43</v>
      </c>
      <c r="H8851" s="4">
        <v>8.4773809933107902E-2</v>
      </c>
      <c r="I8851" s="4">
        <v>0.51</v>
      </c>
      <c r="J8851" s="4">
        <v>0.2</v>
      </c>
      <c r="K8851" s="4">
        <v>0.35749999999999998</v>
      </c>
      <c r="L8851" s="4">
        <v>0.48</v>
      </c>
      <c r="M8851" s="4">
        <v>30</v>
      </c>
    </row>
    <row r="8852" spans="1:13" x14ac:dyDescent="0.2">
      <c r="A8852" s="3">
        <v>42826</v>
      </c>
      <c r="B8852" t="s">
        <v>10255</v>
      </c>
      <c r="C8852" t="s">
        <v>4324</v>
      </c>
      <c r="D8852" t="s">
        <v>10256</v>
      </c>
      <c r="E8852" t="s">
        <v>4323</v>
      </c>
      <c r="F8852" s="4">
        <v>2.1933333333333298</v>
      </c>
      <c r="G8852" s="4">
        <v>2.2000000000000002</v>
      </c>
      <c r="H8852" s="4">
        <v>0.16801751413906599</v>
      </c>
      <c r="I8852" s="4">
        <v>2.7</v>
      </c>
      <c r="J8852" s="4">
        <v>1.9</v>
      </c>
      <c r="K8852" s="4">
        <v>2.1</v>
      </c>
      <c r="L8852" s="4">
        <v>2.2999999999999998</v>
      </c>
      <c r="M8852" s="4">
        <v>30</v>
      </c>
    </row>
    <row r="8853" spans="1:13" x14ac:dyDescent="0.2">
      <c r="A8853" s="3">
        <v>42826</v>
      </c>
      <c r="B8853" t="s">
        <v>10279</v>
      </c>
      <c r="C8853" t="s">
        <v>4327</v>
      </c>
      <c r="D8853" t="s">
        <v>10280</v>
      </c>
      <c r="E8853" t="s">
        <v>4326</v>
      </c>
      <c r="F8853" s="4">
        <v>2.3482758620689701</v>
      </c>
      <c r="G8853" s="4">
        <v>2.4</v>
      </c>
      <c r="H8853" s="4">
        <v>0.22459597002995099</v>
      </c>
      <c r="I8853" s="4">
        <v>2.7</v>
      </c>
      <c r="J8853" s="4">
        <v>1.8</v>
      </c>
      <c r="K8853" s="4">
        <v>2.2000000000000002</v>
      </c>
      <c r="L8853" s="4">
        <v>2.5</v>
      </c>
      <c r="M8853" s="4">
        <v>29</v>
      </c>
    </row>
    <row r="8854" spans="1:13" x14ac:dyDescent="0.2">
      <c r="A8854" s="3">
        <v>42826</v>
      </c>
      <c r="B8854" t="s">
        <v>9754</v>
      </c>
      <c r="C8854" t="s">
        <v>3939</v>
      </c>
      <c r="D8854" t="s">
        <v>9755</v>
      </c>
      <c r="E8854" t="s">
        <v>3947</v>
      </c>
      <c r="F8854" s="4">
        <v>18.919655172413801</v>
      </c>
      <c r="G8854" s="4">
        <v>18.899999999999999</v>
      </c>
      <c r="H8854" s="4">
        <v>0.27135220600620402</v>
      </c>
      <c r="I8854" s="4">
        <v>19.53</v>
      </c>
      <c r="J8854" s="4">
        <v>18.43</v>
      </c>
      <c r="K8854" s="4">
        <v>18.8</v>
      </c>
      <c r="L8854" s="4">
        <v>19.100000000000001</v>
      </c>
      <c r="M8854" s="4">
        <v>29</v>
      </c>
    </row>
    <row r="8855" spans="1:13" x14ac:dyDescent="0.2">
      <c r="A8855" s="3">
        <v>42826</v>
      </c>
      <c r="B8855" t="s">
        <v>9756</v>
      </c>
      <c r="C8855" t="s">
        <v>3942</v>
      </c>
      <c r="D8855" t="s">
        <v>9757</v>
      </c>
      <c r="E8855" t="s">
        <v>3949</v>
      </c>
      <c r="F8855" s="4">
        <v>19.057827586206901</v>
      </c>
      <c r="G8855" s="4">
        <v>19</v>
      </c>
      <c r="H8855" s="4">
        <v>0.40862715008091599</v>
      </c>
      <c r="I8855" s="4">
        <v>20</v>
      </c>
      <c r="J8855" s="4">
        <v>18.100000000000001</v>
      </c>
      <c r="K8855" s="4">
        <v>18.8</v>
      </c>
      <c r="L8855" s="4">
        <v>19.3</v>
      </c>
      <c r="M8855" s="4">
        <v>29</v>
      </c>
    </row>
    <row r="8856" spans="1:13" x14ac:dyDescent="0.2">
      <c r="A8856" s="3">
        <v>42826</v>
      </c>
      <c r="B8856" t="s">
        <v>9758</v>
      </c>
      <c r="C8856" t="s">
        <v>3952</v>
      </c>
      <c r="D8856" t="s">
        <v>9759</v>
      </c>
      <c r="E8856" t="s">
        <v>3951</v>
      </c>
      <c r="F8856" s="4">
        <v>19.225241379310301</v>
      </c>
      <c r="G8856" s="4">
        <v>19.2</v>
      </c>
      <c r="H8856" s="4">
        <v>0.459850414744715</v>
      </c>
      <c r="I8856" s="4">
        <v>20.2</v>
      </c>
      <c r="J8856" s="4">
        <v>18.100000000000001</v>
      </c>
      <c r="K8856" s="4">
        <v>19</v>
      </c>
      <c r="L8856" s="4">
        <v>19.45</v>
      </c>
      <c r="M8856" s="4">
        <v>29</v>
      </c>
    </row>
    <row r="8857" spans="1:13" x14ac:dyDescent="0.2">
      <c r="A8857" s="3">
        <v>42826</v>
      </c>
      <c r="B8857" t="s">
        <v>9714</v>
      </c>
      <c r="C8857" t="s">
        <v>3936</v>
      </c>
      <c r="D8857" t="s">
        <v>9715</v>
      </c>
      <c r="E8857" t="s">
        <v>3935</v>
      </c>
      <c r="F8857" s="4">
        <v>19.748371428571399</v>
      </c>
      <c r="G8857" s="4">
        <v>19.600000000000001</v>
      </c>
      <c r="H8857" s="4">
        <v>0.74321907488795702</v>
      </c>
      <c r="I8857" s="4">
        <v>21.2</v>
      </c>
      <c r="J8857" s="4">
        <v>18.3</v>
      </c>
      <c r="K8857" s="4">
        <v>19.25</v>
      </c>
      <c r="L8857" s="4">
        <v>20.25</v>
      </c>
      <c r="M8857" s="4">
        <v>35</v>
      </c>
    </row>
    <row r="8858" spans="1:13" x14ac:dyDescent="0.2">
      <c r="A8858" s="3">
        <v>42826</v>
      </c>
      <c r="B8858" t="s">
        <v>9720</v>
      </c>
      <c r="C8858" t="s">
        <v>3939</v>
      </c>
      <c r="D8858" t="s">
        <v>9721</v>
      </c>
      <c r="E8858" t="s">
        <v>3938</v>
      </c>
      <c r="F8858" s="4">
        <v>19.6728709677419</v>
      </c>
      <c r="G8858" s="4">
        <v>19.559999999999999</v>
      </c>
      <c r="H8858" s="4">
        <v>1.1097544095259799</v>
      </c>
      <c r="I8858" s="4">
        <v>22</v>
      </c>
      <c r="J8858" s="4">
        <v>18</v>
      </c>
      <c r="K8858" s="4">
        <v>18.875</v>
      </c>
      <c r="L8858" s="4">
        <v>20.195</v>
      </c>
      <c r="M8858" s="4">
        <v>31</v>
      </c>
    </row>
    <row r="8859" spans="1:13" x14ac:dyDescent="0.2">
      <c r="A8859" s="3">
        <v>42826</v>
      </c>
      <c r="B8859" t="s">
        <v>9750</v>
      </c>
      <c r="C8859" t="s">
        <v>3942</v>
      </c>
      <c r="D8859" t="s">
        <v>9751</v>
      </c>
      <c r="E8859" t="s">
        <v>3941</v>
      </c>
      <c r="F8859" s="4">
        <v>19.535826086956501</v>
      </c>
      <c r="G8859" s="4">
        <v>19.420000000000002</v>
      </c>
      <c r="H8859" s="4">
        <v>1.2073015610395501</v>
      </c>
      <c r="I8859" s="4">
        <v>21.63</v>
      </c>
      <c r="J8859" s="4">
        <v>17.5</v>
      </c>
      <c r="K8859" s="4">
        <v>18.55</v>
      </c>
      <c r="L8859" s="4">
        <v>20.399999999999999</v>
      </c>
      <c r="M8859" s="4">
        <v>23</v>
      </c>
    </row>
    <row r="8860" spans="1:13" x14ac:dyDescent="0.2">
      <c r="A8860" s="3">
        <v>42826</v>
      </c>
      <c r="B8860" t="s">
        <v>10233</v>
      </c>
      <c r="C8860" t="s">
        <v>3579</v>
      </c>
      <c r="D8860" t="s">
        <v>10234</v>
      </c>
      <c r="E8860" t="s">
        <v>3578</v>
      </c>
      <c r="F8860" s="4">
        <v>1.6629411764705899</v>
      </c>
      <c r="G8860" s="4">
        <v>1.7</v>
      </c>
      <c r="H8860" s="4">
        <v>0.46879296594529501</v>
      </c>
      <c r="I8860" s="4">
        <v>2.2999999999999998</v>
      </c>
      <c r="J8860" s="4">
        <v>0</v>
      </c>
      <c r="K8860" s="4">
        <v>1.5</v>
      </c>
      <c r="L8860" s="4">
        <v>1.9225000000000001</v>
      </c>
      <c r="M8860" s="4">
        <v>34</v>
      </c>
    </row>
    <row r="8861" spans="1:13" x14ac:dyDescent="0.2">
      <c r="A8861" s="3">
        <v>42826</v>
      </c>
      <c r="B8861" t="s">
        <v>10257</v>
      </c>
      <c r="C8861" t="s">
        <v>3582</v>
      </c>
      <c r="D8861" t="s">
        <v>10258</v>
      </c>
      <c r="E8861" t="s">
        <v>3581</v>
      </c>
      <c r="F8861" s="4">
        <v>2.1161290322580601</v>
      </c>
      <c r="G8861" s="4">
        <v>2.2000000000000002</v>
      </c>
      <c r="H8861" s="4">
        <v>0.41288963351283797</v>
      </c>
      <c r="I8861" s="4">
        <v>2.5</v>
      </c>
      <c r="J8861" s="4">
        <v>0.53</v>
      </c>
      <c r="K8861" s="4">
        <v>2</v>
      </c>
      <c r="L8861" s="4">
        <v>2.35</v>
      </c>
      <c r="M8861" s="4">
        <v>31</v>
      </c>
    </row>
    <row r="8862" spans="1:13" x14ac:dyDescent="0.2">
      <c r="A8862" s="3">
        <v>42826</v>
      </c>
      <c r="B8862" t="s">
        <v>3574</v>
      </c>
      <c r="C8862" t="s">
        <v>3585</v>
      </c>
      <c r="D8862" t="s">
        <v>169</v>
      </c>
      <c r="E8862" t="s">
        <v>3584</v>
      </c>
      <c r="F8862" s="4">
        <v>2.3468181818181799</v>
      </c>
      <c r="G8862" s="4">
        <v>2.4</v>
      </c>
      <c r="H8862" s="4">
        <v>0.53455265109859595</v>
      </c>
      <c r="I8862" s="4">
        <v>3.13</v>
      </c>
      <c r="J8862" s="4">
        <v>1</v>
      </c>
      <c r="K8862" s="4">
        <v>2.0249999999999999</v>
      </c>
      <c r="L8862" s="4">
        <v>2.7749999999999999</v>
      </c>
      <c r="M8862" s="4">
        <v>22</v>
      </c>
    </row>
    <row r="8863" spans="1:13" x14ac:dyDescent="0.2">
      <c r="A8863" s="3">
        <v>42826</v>
      </c>
      <c r="B8863" t="s">
        <v>10259</v>
      </c>
      <c r="C8863" t="s">
        <v>3591</v>
      </c>
      <c r="D8863" t="s">
        <v>10260</v>
      </c>
      <c r="E8863" t="s">
        <v>3590</v>
      </c>
      <c r="F8863" s="4">
        <v>2.1906249999999998</v>
      </c>
      <c r="G8863" s="4">
        <v>2.2000000000000002</v>
      </c>
      <c r="H8863" s="4">
        <v>0.46385438134911899</v>
      </c>
      <c r="I8863" s="4">
        <v>3.2</v>
      </c>
      <c r="J8863" s="4">
        <v>1</v>
      </c>
      <c r="K8863" s="4">
        <v>1.9924999999999999</v>
      </c>
      <c r="L8863" s="4">
        <v>2.5</v>
      </c>
      <c r="M8863" s="4">
        <v>32</v>
      </c>
    </row>
    <row r="8864" spans="1:13" x14ac:dyDescent="0.2">
      <c r="A8864" s="3">
        <v>42826</v>
      </c>
      <c r="B8864" t="s">
        <v>10281</v>
      </c>
      <c r="C8864" t="s">
        <v>3603</v>
      </c>
      <c r="D8864" t="s">
        <v>10282</v>
      </c>
      <c r="E8864" t="s">
        <v>3602</v>
      </c>
      <c r="F8864" s="4">
        <v>1.6362962962962999</v>
      </c>
      <c r="G8864" s="4">
        <v>1.9</v>
      </c>
      <c r="H8864" s="4">
        <v>0.82744345913341899</v>
      </c>
      <c r="I8864" s="4">
        <v>2.7</v>
      </c>
      <c r="J8864" s="4">
        <v>-1.4</v>
      </c>
      <c r="K8864" s="4">
        <v>1.34</v>
      </c>
      <c r="L8864" s="4">
        <v>2.0499999999999998</v>
      </c>
      <c r="M8864" s="4">
        <v>27</v>
      </c>
    </row>
    <row r="8865" spans="1:13" x14ac:dyDescent="0.2">
      <c r="A8865" s="3">
        <v>42826</v>
      </c>
      <c r="B8865" t="s">
        <v>10261</v>
      </c>
      <c r="C8865" t="s">
        <v>3594</v>
      </c>
      <c r="D8865" t="s">
        <v>10262</v>
      </c>
      <c r="E8865" t="s">
        <v>3593</v>
      </c>
      <c r="F8865" s="4">
        <v>1.6970967741935501</v>
      </c>
      <c r="G8865" s="4">
        <v>1.8</v>
      </c>
      <c r="H8865" s="4">
        <v>0.54053179708127597</v>
      </c>
      <c r="I8865" s="4">
        <v>2.6</v>
      </c>
      <c r="J8865" s="4">
        <v>0.39</v>
      </c>
      <c r="K8865" s="4">
        <v>1.4</v>
      </c>
      <c r="L8865" s="4">
        <v>2.0499999999999998</v>
      </c>
      <c r="M8865" s="4">
        <v>31</v>
      </c>
    </row>
    <row r="8866" spans="1:13" x14ac:dyDescent="0.2">
      <c r="A8866" s="3">
        <v>42826</v>
      </c>
      <c r="B8866" t="s">
        <v>10283</v>
      </c>
      <c r="C8866" t="s">
        <v>3606</v>
      </c>
      <c r="D8866" t="s">
        <v>10284</v>
      </c>
      <c r="E8866" t="s">
        <v>3605</v>
      </c>
      <c r="F8866" s="4">
        <v>2.2211111111111101</v>
      </c>
      <c r="G8866" s="4">
        <v>2.2000000000000002</v>
      </c>
      <c r="H8866" s="4">
        <v>0.73333449883357305</v>
      </c>
      <c r="I8866" s="4">
        <v>3.7</v>
      </c>
      <c r="J8866" s="4">
        <v>0.3</v>
      </c>
      <c r="K8866" s="4">
        <v>1.845</v>
      </c>
      <c r="L8866" s="4">
        <v>2.6</v>
      </c>
      <c r="M8866" s="4">
        <v>27</v>
      </c>
    </row>
    <row r="8867" spans="1:13" x14ac:dyDescent="0.2">
      <c r="A8867" s="3">
        <v>42826</v>
      </c>
      <c r="B8867" t="s">
        <v>10263</v>
      </c>
      <c r="C8867" t="s">
        <v>3597</v>
      </c>
      <c r="D8867" t="s">
        <v>10264</v>
      </c>
      <c r="E8867" t="s">
        <v>3596</v>
      </c>
      <c r="F8867" s="4">
        <v>1.5641935483870999</v>
      </c>
      <c r="G8867" s="4">
        <v>1.62</v>
      </c>
      <c r="H8867" s="4">
        <v>0.61490798332513896</v>
      </c>
      <c r="I8867" s="4">
        <v>2.6</v>
      </c>
      <c r="J8867" s="4">
        <v>-0.9</v>
      </c>
      <c r="K8867" s="4">
        <v>1.425</v>
      </c>
      <c r="L8867" s="4">
        <v>1.86</v>
      </c>
      <c r="M8867" s="4">
        <v>31</v>
      </c>
    </row>
    <row r="8868" spans="1:13" x14ac:dyDescent="0.2">
      <c r="A8868" s="3">
        <v>42826</v>
      </c>
      <c r="B8868" t="s">
        <v>10285</v>
      </c>
      <c r="C8868" t="s">
        <v>3609</v>
      </c>
      <c r="D8868" t="s">
        <v>10286</v>
      </c>
      <c r="E8868" t="s">
        <v>3608</v>
      </c>
      <c r="F8868" s="4">
        <v>2.2774074074074102</v>
      </c>
      <c r="G8868" s="4">
        <v>2.2999999999999998</v>
      </c>
      <c r="H8868" s="4">
        <v>0.43825346189858799</v>
      </c>
      <c r="I8868" s="4">
        <v>2.8</v>
      </c>
      <c r="J8868" s="4">
        <v>0.5</v>
      </c>
      <c r="K8868" s="4">
        <v>2.15</v>
      </c>
      <c r="L8868" s="4">
        <v>2.5</v>
      </c>
      <c r="M8868" s="4">
        <v>27</v>
      </c>
    </row>
    <row r="8869" spans="1:13" x14ac:dyDescent="0.2">
      <c r="A8869" s="3">
        <v>42826</v>
      </c>
      <c r="B8869" t="s">
        <v>10265</v>
      </c>
      <c r="C8869" t="s">
        <v>3600</v>
      </c>
      <c r="D8869" t="s">
        <v>10266</v>
      </c>
      <c r="E8869" t="s">
        <v>3599</v>
      </c>
      <c r="F8869" s="4">
        <v>1.4132258064516099</v>
      </c>
      <c r="G8869" s="4">
        <v>1.6</v>
      </c>
      <c r="H8869" s="4">
        <v>0.89094102721700597</v>
      </c>
      <c r="I8869" s="4">
        <v>2.5499999999999998</v>
      </c>
      <c r="J8869" s="4">
        <v>-2.4</v>
      </c>
      <c r="K8869" s="4">
        <v>1.105</v>
      </c>
      <c r="L8869" s="4">
        <v>1.89</v>
      </c>
      <c r="M8869" s="4">
        <v>31</v>
      </c>
    </row>
    <row r="8870" spans="1:13" x14ac:dyDescent="0.2">
      <c r="A8870" s="3">
        <v>42826</v>
      </c>
      <c r="B8870" t="s">
        <v>10287</v>
      </c>
      <c r="C8870" t="s">
        <v>3612</v>
      </c>
      <c r="D8870" t="s">
        <v>10288</v>
      </c>
      <c r="E8870" t="s">
        <v>3611</v>
      </c>
      <c r="F8870" s="4">
        <v>2.4503703703703699</v>
      </c>
      <c r="G8870" s="4">
        <v>2.4</v>
      </c>
      <c r="H8870" s="4">
        <v>0.65804185909339297</v>
      </c>
      <c r="I8870" s="4">
        <v>4.4000000000000004</v>
      </c>
      <c r="J8870" s="4">
        <v>0.6</v>
      </c>
      <c r="K8870" s="4">
        <v>2.1</v>
      </c>
      <c r="L8870" s="4">
        <v>2.8</v>
      </c>
      <c r="M8870" s="4">
        <v>27</v>
      </c>
    </row>
    <row r="8871" spans="1:13" x14ac:dyDescent="0.2">
      <c r="A8871" s="3">
        <v>42826</v>
      </c>
      <c r="B8871" t="s">
        <v>10267</v>
      </c>
      <c r="C8871" t="s">
        <v>3867</v>
      </c>
      <c r="D8871" t="s">
        <v>10268</v>
      </c>
      <c r="E8871" t="s">
        <v>3866</v>
      </c>
      <c r="F8871" s="4">
        <v>0.44947368421052603</v>
      </c>
      <c r="G8871" s="4">
        <v>0.4</v>
      </c>
      <c r="H8871" s="4">
        <v>0.21872036140064299</v>
      </c>
      <c r="I8871" s="4">
        <v>0.9</v>
      </c>
      <c r="J8871" s="4">
        <v>-7.0000000000000007E-2</v>
      </c>
      <c r="K8871" s="4">
        <v>0.3</v>
      </c>
      <c r="L8871" s="4">
        <v>0.56999999999999995</v>
      </c>
      <c r="M8871" s="4">
        <v>19</v>
      </c>
    </row>
    <row r="8872" spans="1:13" x14ac:dyDescent="0.2">
      <c r="A8872" s="3">
        <v>42826</v>
      </c>
      <c r="B8872" t="s">
        <v>10289</v>
      </c>
      <c r="C8872" t="s">
        <v>3879</v>
      </c>
      <c r="D8872" t="s">
        <v>10290</v>
      </c>
      <c r="E8872" t="s">
        <v>3878</v>
      </c>
      <c r="F8872" s="4">
        <v>0.65625</v>
      </c>
      <c r="G8872" s="4">
        <v>0.61</v>
      </c>
      <c r="H8872" s="4">
        <v>0.31882858508400203</v>
      </c>
      <c r="I8872" s="4">
        <v>1.35</v>
      </c>
      <c r="J8872" s="4">
        <v>0.2</v>
      </c>
      <c r="K8872" s="4">
        <v>0.43</v>
      </c>
      <c r="L8872" s="4">
        <v>0.82499999999999996</v>
      </c>
      <c r="M8872" s="4">
        <v>16</v>
      </c>
    </row>
    <row r="8873" spans="1:13" x14ac:dyDescent="0.2">
      <c r="A8873" s="3">
        <v>42826</v>
      </c>
      <c r="B8873" t="s">
        <v>10269</v>
      </c>
      <c r="C8873" t="s">
        <v>3870</v>
      </c>
      <c r="D8873" t="s">
        <v>10270</v>
      </c>
      <c r="E8873" t="s">
        <v>3869</v>
      </c>
      <c r="F8873" s="4">
        <v>0.17738888888888901</v>
      </c>
      <c r="G8873" s="4">
        <v>0.22500000000000001</v>
      </c>
      <c r="H8873" s="4">
        <v>0.29643035862802602</v>
      </c>
      <c r="I8873" s="4">
        <v>0.53</v>
      </c>
      <c r="J8873" s="4">
        <v>-0.7</v>
      </c>
      <c r="K8873" s="4">
        <v>0.1125</v>
      </c>
      <c r="L8873" s="4">
        <v>0.375</v>
      </c>
      <c r="M8873" s="4">
        <v>18</v>
      </c>
    </row>
    <row r="8874" spans="1:13" x14ac:dyDescent="0.2">
      <c r="A8874" s="3">
        <v>42826</v>
      </c>
      <c r="B8874" t="s">
        <v>10291</v>
      </c>
      <c r="C8874" t="s">
        <v>3882</v>
      </c>
      <c r="D8874" t="s">
        <v>10292</v>
      </c>
      <c r="E8874" t="s">
        <v>3881</v>
      </c>
      <c r="F8874" s="4">
        <v>0.63124999999999998</v>
      </c>
      <c r="G8874" s="4">
        <v>0.7</v>
      </c>
      <c r="H8874" s="4">
        <v>0.35499999999999998</v>
      </c>
      <c r="I8874" s="4">
        <v>1</v>
      </c>
      <c r="J8874" s="4">
        <v>-0.45</v>
      </c>
      <c r="K8874" s="4">
        <v>0.53</v>
      </c>
      <c r="L8874" s="4">
        <v>0.82499999999999996</v>
      </c>
      <c r="M8874" s="4">
        <v>16</v>
      </c>
    </row>
    <row r="8875" spans="1:13" x14ac:dyDescent="0.2">
      <c r="A8875" s="3">
        <v>42826</v>
      </c>
      <c r="B8875" t="s">
        <v>10271</v>
      </c>
      <c r="C8875" t="s">
        <v>3873</v>
      </c>
      <c r="D8875" t="s">
        <v>10272</v>
      </c>
      <c r="E8875" t="s">
        <v>3872</v>
      </c>
      <c r="F8875" s="4">
        <v>0.26661111111111102</v>
      </c>
      <c r="G8875" s="4">
        <v>0.35499999999999998</v>
      </c>
      <c r="H8875" s="4">
        <v>0.43705123389112099</v>
      </c>
      <c r="I8875" s="4">
        <v>0.93</v>
      </c>
      <c r="J8875" s="4">
        <v>-1.2</v>
      </c>
      <c r="K8875" s="4">
        <v>0.13475000000000001</v>
      </c>
      <c r="L8875" s="4">
        <v>0.46750000000000003</v>
      </c>
      <c r="M8875" s="4">
        <v>18</v>
      </c>
    </row>
    <row r="8876" spans="1:13" x14ac:dyDescent="0.2">
      <c r="A8876" s="3">
        <v>42826</v>
      </c>
      <c r="B8876" t="s">
        <v>10293</v>
      </c>
      <c r="C8876" t="s">
        <v>3885</v>
      </c>
      <c r="D8876" t="s">
        <v>10294</v>
      </c>
      <c r="E8876" t="s">
        <v>3884</v>
      </c>
      <c r="F8876" s="4">
        <v>0.60875000000000001</v>
      </c>
      <c r="G8876" s="4">
        <v>0.68500000000000005</v>
      </c>
      <c r="H8876" s="4">
        <v>0.27572631357924499</v>
      </c>
      <c r="I8876" s="4">
        <v>1</v>
      </c>
      <c r="J8876" s="4">
        <v>-0.19</v>
      </c>
      <c r="K8876" s="4">
        <v>0.59</v>
      </c>
      <c r="L8876" s="4">
        <v>0.71</v>
      </c>
      <c r="M8876" s="4">
        <v>16</v>
      </c>
    </row>
    <row r="8877" spans="1:13" x14ac:dyDescent="0.2">
      <c r="A8877" s="3">
        <v>42826</v>
      </c>
      <c r="B8877" t="s">
        <v>10273</v>
      </c>
      <c r="C8877" t="s">
        <v>3876</v>
      </c>
      <c r="D8877" t="s">
        <v>10274</v>
      </c>
      <c r="E8877" t="s">
        <v>3875</v>
      </c>
      <c r="F8877" s="4">
        <v>0.393277777777778</v>
      </c>
      <c r="G8877" s="4">
        <v>0.48499999999999999</v>
      </c>
      <c r="H8877" s="4">
        <v>0.406038799298722</v>
      </c>
      <c r="I8877" s="4">
        <v>0.95</v>
      </c>
      <c r="J8877" s="4">
        <v>-0.8</v>
      </c>
      <c r="K8877" s="4">
        <v>0.22675000000000001</v>
      </c>
      <c r="L8877" s="4">
        <v>0.59750000000000003</v>
      </c>
      <c r="M8877" s="4">
        <v>18</v>
      </c>
    </row>
    <row r="8878" spans="1:13" x14ac:dyDescent="0.2">
      <c r="A8878" s="3">
        <v>42826</v>
      </c>
      <c r="B8878" t="s">
        <v>10295</v>
      </c>
      <c r="C8878" t="s">
        <v>3888</v>
      </c>
      <c r="D8878" t="s">
        <v>10296</v>
      </c>
      <c r="E8878" t="s">
        <v>3887</v>
      </c>
      <c r="F8878" s="4">
        <v>0.69</v>
      </c>
      <c r="G8878" s="4">
        <v>0.745</v>
      </c>
      <c r="H8878" s="4">
        <v>0.22366641828103401</v>
      </c>
      <c r="I8878" s="4">
        <v>1</v>
      </c>
      <c r="J8878" s="4">
        <v>0.3</v>
      </c>
      <c r="K8878" s="4">
        <v>0.53</v>
      </c>
      <c r="L8878" s="4">
        <v>0.83250000000000002</v>
      </c>
      <c r="M8878" s="4">
        <v>16</v>
      </c>
    </row>
    <row r="8879" spans="1:13" x14ac:dyDescent="0.2">
      <c r="A8879" s="3">
        <v>42856</v>
      </c>
      <c r="B8879" t="s">
        <v>9670</v>
      </c>
      <c r="C8879" t="s">
        <v>3927</v>
      </c>
      <c r="D8879" t="s">
        <v>9671</v>
      </c>
      <c r="E8879" t="s">
        <v>3926</v>
      </c>
      <c r="F8879" s="4">
        <v>7.82318181818182</v>
      </c>
      <c r="G8879" s="4">
        <v>7.85</v>
      </c>
      <c r="H8879" s="4">
        <v>0.45721086480066803</v>
      </c>
      <c r="I8879" s="4">
        <v>9</v>
      </c>
      <c r="J8879" s="4">
        <v>7.11</v>
      </c>
      <c r="K8879" s="4">
        <v>7.5</v>
      </c>
      <c r="L8879" s="4">
        <v>8.09</v>
      </c>
      <c r="M8879" s="4">
        <v>22</v>
      </c>
    </row>
    <row r="8880" spans="1:13" x14ac:dyDescent="0.2">
      <c r="A8880" s="3">
        <v>42856</v>
      </c>
      <c r="B8880" t="s">
        <v>9704</v>
      </c>
      <c r="C8880" t="s">
        <v>3930</v>
      </c>
      <c r="D8880" t="s">
        <v>9705</v>
      </c>
      <c r="E8880" t="s">
        <v>3929</v>
      </c>
      <c r="F8880" s="4">
        <v>7.9795238095238101</v>
      </c>
      <c r="G8880" s="4">
        <v>8.1300000000000008</v>
      </c>
      <c r="H8880" s="4">
        <v>0.65663137444441499</v>
      </c>
      <c r="I8880" s="4">
        <v>9.1999999999999993</v>
      </c>
      <c r="J8880" s="4">
        <v>6.76</v>
      </c>
      <c r="K8880" s="4">
        <v>7.61</v>
      </c>
      <c r="L8880" s="4">
        <v>8.4</v>
      </c>
      <c r="M8880" s="4">
        <v>21</v>
      </c>
    </row>
    <row r="8881" spans="1:13" x14ac:dyDescent="0.2">
      <c r="A8881" s="3">
        <v>42856</v>
      </c>
      <c r="B8881" t="s">
        <v>9740</v>
      </c>
      <c r="C8881" t="s">
        <v>3933</v>
      </c>
      <c r="D8881" t="s">
        <v>9741</v>
      </c>
      <c r="E8881" t="s">
        <v>3932</v>
      </c>
      <c r="F8881" s="4">
        <v>7.8010526315789503</v>
      </c>
      <c r="G8881" s="4">
        <v>7.92</v>
      </c>
      <c r="H8881" s="4">
        <v>0.992471072832532</v>
      </c>
      <c r="I8881" s="4">
        <v>9.6300000000000008</v>
      </c>
      <c r="J8881" s="4">
        <v>6.3</v>
      </c>
      <c r="K8881" s="4">
        <v>7.05</v>
      </c>
      <c r="L8881" s="4">
        <v>8.4149999999999991</v>
      </c>
      <c r="M8881" s="4">
        <v>19</v>
      </c>
    </row>
    <row r="8882" spans="1:13" x14ac:dyDescent="0.2">
      <c r="A8882" s="3">
        <v>42856</v>
      </c>
      <c r="B8882" t="s">
        <v>9672</v>
      </c>
      <c r="C8882" t="s">
        <v>3918</v>
      </c>
      <c r="D8882" t="s">
        <v>9673</v>
      </c>
      <c r="E8882" t="s">
        <v>3917</v>
      </c>
      <c r="F8882" s="4">
        <v>7.2171428571428597</v>
      </c>
      <c r="G8882" s="4">
        <v>7.25</v>
      </c>
      <c r="H8882" s="4">
        <v>0.182490124397583</v>
      </c>
      <c r="I8882" s="4">
        <v>7.65</v>
      </c>
      <c r="J8882" s="4">
        <v>6.89</v>
      </c>
      <c r="K8882" s="4">
        <v>7.0949999999999998</v>
      </c>
      <c r="L8882" s="4">
        <v>7.2824999999999998</v>
      </c>
      <c r="M8882" s="4">
        <v>28</v>
      </c>
    </row>
    <row r="8883" spans="1:13" x14ac:dyDescent="0.2">
      <c r="A8883" s="3">
        <v>42856</v>
      </c>
      <c r="B8883" t="s">
        <v>9706</v>
      </c>
      <c r="C8883" t="s">
        <v>3921</v>
      </c>
      <c r="D8883" t="s">
        <v>9707</v>
      </c>
      <c r="E8883" t="s">
        <v>3920</v>
      </c>
      <c r="F8883" s="4">
        <v>7.2262962962963</v>
      </c>
      <c r="G8883" s="4">
        <v>7.26</v>
      </c>
      <c r="H8883" s="4">
        <v>0.63347119507184801</v>
      </c>
      <c r="I8883" s="4">
        <v>8.33</v>
      </c>
      <c r="J8883" s="4">
        <v>5.5</v>
      </c>
      <c r="K8883" s="4">
        <v>7</v>
      </c>
      <c r="L8883" s="4">
        <v>7.6849999999999996</v>
      </c>
      <c r="M8883" s="4">
        <v>27</v>
      </c>
    </row>
    <row r="8884" spans="1:13" x14ac:dyDescent="0.2">
      <c r="A8884" s="3">
        <v>42856</v>
      </c>
      <c r="B8884" t="s">
        <v>9742</v>
      </c>
      <c r="C8884" t="s">
        <v>3924</v>
      </c>
      <c r="D8884" t="s">
        <v>9743</v>
      </c>
      <c r="E8884" t="s">
        <v>3923</v>
      </c>
      <c r="F8884" s="4">
        <v>6.9495833333333303</v>
      </c>
      <c r="G8884" s="4">
        <v>7</v>
      </c>
      <c r="H8884" s="4">
        <v>1.18099986808035</v>
      </c>
      <c r="I8884" s="4">
        <v>9.19</v>
      </c>
      <c r="J8884" s="4">
        <v>4.5</v>
      </c>
      <c r="K8884" s="4">
        <v>5.96</v>
      </c>
      <c r="L8884" s="4">
        <v>7.7450000000000001</v>
      </c>
      <c r="M8884" s="4">
        <v>24</v>
      </c>
    </row>
    <row r="8885" spans="1:13" x14ac:dyDescent="0.2">
      <c r="A8885" s="3">
        <v>42856</v>
      </c>
      <c r="B8885" t="s">
        <v>10251</v>
      </c>
      <c r="C8885" t="s">
        <v>3988</v>
      </c>
      <c r="D8885" t="s">
        <v>10252</v>
      </c>
      <c r="E8885" t="s">
        <v>3987</v>
      </c>
      <c r="F8885" s="4">
        <v>3.6944444444444402</v>
      </c>
      <c r="G8885" s="4">
        <v>3.7</v>
      </c>
      <c r="H8885" s="4">
        <v>0.30823733779387702</v>
      </c>
      <c r="I8885" s="4">
        <v>4.2</v>
      </c>
      <c r="J8885" s="4">
        <v>3.2</v>
      </c>
      <c r="K8885" s="4">
        <v>3.43</v>
      </c>
      <c r="L8885" s="4">
        <v>4</v>
      </c>
      <c r="M8885" s="4">
        <v>27</v>
      </c>
    </row>
    <row r="8886" spans="1:13" x14ac:dyDescent="0.2">
      <c r="A8886" s="3">
        <v>42856</v>
      </c>
      <c r="B8886" t="s">
        <v>10275</v>
      </c>
      <c r="C8886" t="s">
        <v>3991</v>
      </c>
      <c r="D8886" t="s">
        <v>10276</v>
      </c>
      <c r="E8886" t="s">
        <v>3990</v>
      </c>
      <c r="F8886" s="4">
        <v>3.6830434782608701</v>
      </c>
      <c r="G8886" s="4">
        <v>3.65</v>
      </c>
      <c r="H8886" s="4">
        <v>0.41153189186710099</v>
      </c>
      <c r="I8886" s="4">
        <v>4.5</v>
      </c>
      <c r="J8886" s="4">
        <v>3.02</v>
      </c>
      <c r="K8886" s="4">
        <v>3.3849999999999998</v>
      </c>
      <c r="L8886" s="4">
        <v>4</v>
      </c>
      <c r="M8886" s="4">
        <v>23</v>
      </c>
    </row>
    <row r="8887" spans="1:13" x14ac:dyDescent="0.2">
      <c r="A8887" s="3">
        <v>42856</v>
      </c>
      <c r="B8887" t="s">
        <v>10253</v>
      </c>
      <c r="C8887" t="s">
        <v>3994</v>
      </c>
      <c r="D8887" t="s">
        <v>10254</v>
      </c>
      <c r="E8887" t="s">
        <v>3993</v>
      </c>
      <c r="F8887" s="4">
        <v>3.7410714285714302</v>
      </c>
      <c r="G8887" s="4">
        <v>3.7</v>
      </c>
      <c r="H8887" s="4">
        <v>0.27619557329724698</v>
      </c>
      <c r="I8887" s="4">
        <v>4.2</v>
      </c>
      <c r="J8887" s="4">
        <v>3.2</v>
      </c>
      <c r="K8887" s="4">
        <v>3.5</v>
      </c>
      <c r="L8887" s="4">
        <v>4</v>
      </c>
      <c r="M8887" s="4">
        <v>28</v>
      </c>
    </row>
    <row r="8888" spans="1:13" x14ac:dyDescent="0.2">
      <c r="A8888" s="3">
        <v>42856</v>
      </c>
      <c r="B8888" t="s">
        <v>10277</v>
      </c>
      <c r="C8888" t="s">
        <v>3997</v>
      </c>
      <c r="D8888" t="s">
        <v>10278</v>
      </c>
      <c r="E8888" t="s">
        <v>3996</v>
      </c>
      <c r="F8888" s="4">
        <v>3.758</v>
      </c>
      <c r="G8888" s="4">
        <v>3.87</v>
      </c>
      <c r="H8888" s="4">
        <v>0.37243567677296102</v>
      </c>
      <c r="I8888" s="4">
        <v>4.3</v>
      </c>
      <c r="J8888" s="4">
        <v>3</v>
      </c>
      <c r="K8888" s="4">
        <v>3.5</v>
      </c>
      <c r="L8888" s="4">
        <v>4</v>
      </c>
      <c r="M8888" s="4">
        <v>25</v>
      </c>
    </row>
    <row r="8889" spans="1:13" x14ac:dyDescent="0.2">
      <c r="A8889" s="3">
        <v>42856</v>
      </c>
      <c r="B8889" t="s">
        <v>7968</v>
      </c>
      <c r="C8889" t="s">
        <v>3903</v>
      </c>
      <c r="D8889" t="s">
        <v>7969</v>
      </c>
      <c r="E8889" t="s">
        <v>3902</v>
      </c>
      <c r="F8889" s="4">
        <v>7.2803333333333304</v>
      </c>
      <c r="G8889" s="4">
        <v>7.25</v>
      </c>
      <c r="H8889" s="4">
        <v>0.23552558003447299</v>
      </c>
      <c r="I8889" s="4">
        <v>7.98</v>
      </c>
      <c r="J8889" s="4">
        <v>6.75</v>
      </c>
      <c r="K8889" s="4">
        <v>7.25</v>
      </c>
      <c r="L8889" s="4">
        <v>7.45</v>
      </c>
      <c r="M8889" s="4">
        <v>30</v>
      </c>
    </row>
    <row r="8890" spans="1:13" x14ac:dyDescent="0.2">
      <c r="A8890" s="3">
        <v>42856</v>
      </c>
      <c r="B8890" t="s">
        <v>8072</v>
      </c>
      <c r="C8890" t="s">
        <v>3915</v>
      </c>
      <c r="D8890" t="s">
        <v>8073</v>
      </c>
      <c r="E8890" t="s">
        <v>3914</v>
      </c>
      <c r="F8890" s="4">
        <v>7.16</v>
      </c>
      <c r="G8890" s="4">
        <v>7.25</v>
      </c>
      <c r="H8890" s="4">
        <v>0.75033859023776694</v>
      </c>
      <c r="I8890" s="4">
        <v>8.18</v>
      </c>
      <c r="J8890" s="4">
        <v>5.25</v>
      </c>
      <c r="K8890" s="4">
        <v>6.8125</v>
      </c>
      <c r="L8890" s="4">
        <v>7.7374999999999998</v>
      </c>
      <c r="M8890" s="4">
        <v>26</v>
      </c>
    </row>
    <row r="8891" spans="1:13" x14ac:dyDescent="0.2">
      <c r="A8891" s="3">
        <v>42856</v>
      </c>
      <c r="B8891" t="s">
        <v>7890</v>
      </c>
      <c r="C8891" t="s">
        <v>3894</v>
      </c>
      <c r="D8891" t="s">
        <v>7891</v>
      </c>
      <c r="E8891" t="s">
        <v>3893</v>
      </c>
      <c r="F8891" s="4">
        <v>6.96</v>
      </c>
      <c r="G8891" s="4">
        <v>7</v>
      </c>
      <c r="H8891" s="4">
        <v>0.11720708169731001</v>
      </c>
      <c r="I8891" s="4">
        <v>7.35</v>
      </c>
      <c r="J8891" s="4">
        <v>6.75</v>
      </c>
      <c r="K8891" s="4">
        <v>6.95</v>
      </c>
      <c r="L8891" s="4">
        <v>7</v>
      </c>
      <c r="M8891" s="4">
        <v>33</v>
      </c>
    </row>
    <row r="8892" spans="1:13" x14ac:dyDescent="0.2">
      <c r="A8892" s="3">
        <v>42856</v>
      </c>
      <c r="B8892" t="s">
        <v>7994</v>
      </c>
      <c r="C8892" t="s">
        <v>3906</v>
      </c>
      <c r="D8892" t="s">
        <v>7995</v>
      </c>
      <c r="E8892" t="s">
        <v>3905</v>
      </c>
      <c r="F8892" s="4">
        <v>7.2939999999999996</v>
      </c>
      <c r="G8892" s="4">
        <v>7.25</v>
      </c>
      <c r="H8892" s="4">
        <v>0.32800967185067298</v>
      </c>
      <c r="I8892" s="4">
        <v>7.9</v>
      </c>
      <c r="J8892" s="4">
        <v>6.25</v>
      </c>
      <c r="K8892" s="4">
        <v>7</v>
      </c>
      <c r="L8892" s="4">
        <v>7.5</v>
      </c>
      <c r="M8892" s="4">
        <v>30</v>
      </c>
    </row>
    <row r="8893" spans="1:13" x14ac:dyDescent="0.2">
      <c r="A8893" s="3">
        <v>42856</v>
      </c>
      <c r="B8893" t="s">
        <v>7916</v>
      </c>
      <c r="C8893" t="s">
        <v>3897</v>
      </c>
      <c r="D8893" t="s">
        <v>7917</v>
      </c>
      <c r="E8893" t="s">
        <v>3896</v>
      </c>
      <c r="F8893" s="4">
        <v>7.1175757575757599</v>
      </c>
      <c r="G8893" s="4">
        <v>7</v>
      </c>
      <c r="H8893" s="4">
        <v>0.15045826462490999</v>
      </c>
      <c r="I8893" s="4">
        <v>7.61</v>
      </c>
      <c r="J8893" s="4">
        <v>7</v>
      </c>
      <c r="K8893" s="4">
        <v>7</v>
      </c>
      <c r="L8893" s="4">
        <v>7.25</v>
      </c>
      <c r="M8893" s="4">
        <v>33</v>
      </c>
    </row>
    <row r="8894" spans="1:13" x14ac:dyDescent="0.2">
      <c r="A8894" s="3">
        <v>42856</v>
      </c>
      <c r="B8894" t="s">
        <v>8020</v>
      </c>
      <c r="C8894" t="s">
        <v>3909</v>
      </c>
      <c r="D8894" t="s">
        <v>8021</v>
      </c>
      <c r="E8894" t="s">
        <v>3908</v>
      </c>
      <c r="F8894" s="4">
        <v>7.2430000000000003</v>
      </c>
      <c r="G8894" s="4">
        <v>7.25</v>
      </c>
      <c r="H8894" s="4">
        <v>0.46521148323953798</v>
      </c>
      <c r="I8894" s="4">
        <v>8.1300000000000008</v>
      </c>
      <c r="J8894" s="4">
        <v>5.75</v>
      </c>
      <c r="K8894" s="4">
        <v>7</v>
      </c>
      <c r="L8894" s="4">
        <v>7.5</v>
      </c>
      <c r="M8894" s="4">
        <v>30</v>
      </c>
    </row>
    <row r="8895" spans="1:13" x14ac:dyDescent="0.2">
      <c r="A8895" s="3">
        <v>42856</v>
      </c>
      <c r="B8895" t="s">
        <v>7942</v>
      </c>
      <c r="C8895" t="s">
        <v>3900</v>
      </c>
      <c r="D8895" t="s">
        <v>7943</v>
      </c>
      <c r="E8895" t="s">
        <v>3899</v>
      </c>
      <c r="F8895" s="4">
        <v>7.22545454545455</v>
      </c>
      <c r="G8895" s="4">
        <v>7.25</v>
      </c>
      <c r="H8895" s="4">
        <v>0.171484163064168</v>
      </c>
      <c r="I8895" s="4">
        <v>7.67</v>
      </c>
      <c r="J8895" s="4">
        <v>7</v>
      </c>
      <c r="K8895" s="4">
        <v>7.18</v>
      </c>
      <c r="L8895" s="4">
        <v>7.25</v>
      </c>
      <c r="M8895" s="4">
        <v>33</v>
      </c>
    </row>
    <row r="8896" spans="1:13" x14ac:dyDescent="0.2">
      <c r="A8896" s="3">
        <v>42856</v>
      </c>
      <c r="B8896" t="s">
        <v>8046</v>
      </c>
      <c r="C8896" t="s">
        <v>3912</v>
      </c>
      <c r="D8896" t="s">
        <v>8047</v>
      </c>
      <c r="E8896" t="s">
        <v>3911</v>
      </c>
      <c r="F8896" s="4">
        <v>7.2086666666666703</v>
      </c>
      <c r="G8896" s="4">
        <v>7.25</v>
      </c>
      <c r="H8896" s="4">
        <v>0.58561334385902397</v>
      </c>
      <c r="I8896" s="4">
        <v>8.14</v>
      </c>
      <c r="J8896" s="4">
        <v>5.5</v>
      </c>
      <c r="K8896" s="4">
        <v>7</v>
      </c>
      <c r="L8896" s="4">
        <v>7.6425000000000001</v>
      </c>
      <c r="M8896" s="4">
        <v>30</v>
      </c>
    </row>
    <row r="8897" spans="1:13" x14ac:dyDescent="0.2">
      <c r="A8897" s="3">
        <v>42856</v>
      </c>
      <c r="B8897" t="s">
        <v>8090</v>
      </c>
      <c r="C8897" t="s">
        <v>3081</v>
      </c>
      <c r="D8897" t="s">
        <v>8091</v>
      </c>
      <c r="E8897" t="s">
        <v>3080</v>
      </c>
      <c r="F8897" s="4">
        <v>3.9064857142857101</v>
      </c>
      <c r="G8897" s="4">
        <v>3.81</v>
      </c>
      <c r="H8897" s="4">
        <v>0.57521343207280395</v>
      </c>
      <c r="I8897" s="4">
        <v>5.6</v>
      </c>
      <c r="J8897" s="4">
        <v>3</v>
      </c>
      <c r="K8897" s="4">
        <v>3.6150000000000002</v>
      </c>
      <c r="L8897" s="4">
        <v>4.12</v>
      </c>
      <c r="M8897" s="4">
        <v>35</v>
      </c>
    </row>
    <row r="8898" spans="1:13" x14ac:dyDescent="0.2">
      <c r="A8898" s="3">
        <v>42856</v>
      </c>
      <c r="B8898" t="s">
        <v>9674</v>
      </c>
      <c r="C8898" t="s">
        <v>3072</v>
      </c>
      <c r="D8898" t="s">
        <v>9675</v>
      </c>
      <c r="E8898" t="s">
        <v>3071</v>
      </c>
      <c r="F8898" s="4">
        <v>5.9008333333333303</v>
      </c>
      <c r="G8898" s="4">
        <v>5.9</v>
      </c>
      <c r="H8898" s="4">
        <v>0.25479823950950498</v>
      </c>
      <c r="I8898" s="4">
        <v>6.41</v>
      </c>
      <c r="J8898" s="4">
        <v>5.31</v>
      </c>
      <c r="K8898" s="4">
        <v>5.75</v>
      </c>
      <c r="L8898" s="4">
        <v>6.1050000000000004</v>
      </c>
      <c r="M8898" s="4">
        <v>36</v>
      </c>
    </row>
    <row r="8899" spans="1:13" x14ac:dyDescent="0.2">
      <c r="A8899" s="3">
        <v>42856</v>
      </c>
      <c r="B8899" t="s">
        <v>9708</v>
      </c>
      <c r="C8899" t="s">
        <v>3075</v>
      </c>
      <c r="D8899" t="s">
        <v>9709</v>
      </c>
      <c r="E8899" t="s">
        <v>3074</v>
      </c>
      <c r="F8899" s="4">
        <v>3.8836111111111098</v>
      </c>
      <c r="G8899" s="4">
        <v>3.84</v>
      </c>
      <c r="H8899" s="4">
        <v>0.61421333091444397</v>
      </c>
      <c r="I8899" s="4">
        <v>6.01</v>
      </c>
      <c r="J8899" s="4">
        <v>2.97</v>
      </c>
      <c r="K8899" s="4">
        <v>3.5375000000000001</v>
      </c>
      <c r="L8899" s="4">
        <v>4.1150000000000002</v>
      </c>
      <c r="M8899" s="4">
        <v>36</v>
      </c>
    </row>
    <row r="8900" spans="1:13" x14ac:dyDescent="0.2">
      <c r="A8900" s="3">
        <v>42856</v>
      </c>
      <c r="B8900" t="s">
        <v>7636</v>
      </c>
      <c r="C8900" t="s">
        <v>3102</v>
      </c>
      <c r="D8900" t="s">
        <v>7637</v>
      </c>
      <c r="E8900" t="s">
        <v>3101</v>
      </c>
      <c r="F8900" s="4">
        <v>3.5480645161290298</v>
      </c>
      <c r="G8900" s="4">
        <v>3.5</v>
      </c>
      <c r="H8900" s="4">
        <v>0.400702877078422</v>
      </c>
      <c r="I8900" s="4">
        <v>5</v>
      </c>
      <c r="J8900" s="4">
        <v>3</v>
      </c>
      <c r="K8900" s="4">
        <v>3.35</v>
      </c>
      <c r="L8900" s="4">
        <v>3.605</v>
      </c>
      <c r="M8900" s="4">
        <v>31</v>
      </c>
    </row>
    <row r="8901" spans="1:13" x14ac:dyDescent="0.2">
      <c r="A8901" s="3">
        <v>42856</v>
      </c>
      <c r="B8901" t="s">
        <v>9744</v>
      </c>
      <c r="C8901" t="s">
        <v>3078</v>
      </c>
      <c r="D8901" t="s">
        <v>9745</v>
      </c>
      <c r="E8901" t="s">
        <v>3077</v>
      </c>
      <c r="F8901" s="4">
        <v>3.56266666666667</v>
      </c>
      <c r="G8901" s="4">
        <v>3.5</v>
      </c>
      <c r="H8901" s="4">
        <v>0.51795308889787595</v>
      </c>
      <c r="I8901" s="4">
        <v>5.5</v>
      </c>
      <c r="J8901" s="4">
        <v>2.5</v>
      </c>
      <c r="K8901" s="4">
        <v>3.3</v>
      </c>
      <c r="L8901" s="4">
        <v>3.79</v>
      </c>
      <c r="M8901" s="4">
        <v>30</v>
      </c>
    </row>
    <row r="8902" spans="1:13" x14ac:dyDescent="0.2">
      <c r="A8902" s="3">
        <v>42856</v>
      </c>
      <c r="B8902" t="s">
        <v>5410</v>
      </c>
      <c r="C8902" t="s">
        <v>3105</v>
      </c>
      <c r="D8902" t="s">
        <v>1261</v>
      </c>
      <c r="E8902" t="s">
        <v>3104</v>
      </c>
      <c r="F8902" s="4">
        <v>3.4503333333333299</v>
      </c>
      <c r="G8902" s="4">
        <v>3.4449999999999998</v>
      </c>
      <c r="H8902" s="4">
        <v>0.33956852270078802</v>
      </c>
      <c r="I8902" s="4">
        <v>4.5</v>
      </c>
      <c r="J8902" s="4">
        <v>3</v>
      </c>
      <c r="K8902" s="4">
        <v>3.2250000000000001</v>
      </c>
      <c r="L8902" s="4">
        <v>3.5674999999999999</v>
      </c>
      <c r="M8902" s="4">
        <v>30</v>
      </c>
    </row>
    <row r="8903" spans="1:13" x14ac:dyDescent="0.2">
      <c r="A8903" s="3">
        <v>42856</v>
      </c>
      <c r="B8903" t="s">
        <v>8058</v>
      </c>
      <c r="C8903" t="s">
        <v>3138</v>
      </c>
      <c r="D8903" t="s">
        <v>8059</v>
      </c>
      <c r="E8903" t="s">
        <v>3137</v>
      </c>
      <c r="F8903" s="4">
        <v>0.59730303030303</v>
      </c>
      <c r="G8903" s="4">
        <v>0.52</v>
      </c>
      <c r="H8903" s="4">
        <v>0.310077660116027</v>
      </c>
      <c r="I8903" s="4">
        <v>1.91</v>
      </c>
      <c r="J8903" s="4">
        <v>0.25</v>
      </c>
      <c r="K8903" s="4">
        <v>0.46</v>
      </c>
      <c r="L8903" s="4">
        <v>0.62</v>
      </c>
      <c r="M8903" s="4">
        <v>33</v>
      </c>
    </row>
    <row r="8904" spans="1:13" x14ac:dyDescent="0.2">
      <c r="A8904" s="3">
        <v>42856</v>
      </c>
      <c r="B8904" t="s">
        <v>8066</v>
      </c>
      <c r="C8904" t="s">
        <v>3141</v>
      </c>
      <c r="D8904" t="s">
        <v>8067</v>
      </c>
      <c r="E8904" t="s">
        <v>3140</v>
      </c>
      <c r="F8904" s="4">
        <v>0.37254545454545501</v>
      </c>
      <c r="G8904" s="4">
        <v>0.37</v>
      </c>
      <c r="H8904" s="4">
        <v>9.0795474456705105E-2</v>
      </c>
      <c r="I8904" s="4">
        <v>0.52400000000000002</v>
      </c>
      <c r="J8904" s="4">
        <v>0.15</v>
      </c>
      <c r="K8904" s="4">
        <v>0.31</v>
      </c>
      <c r="L8904" s="4">
        <v>0.43</v>
      </c>
      <c r="M8904" s="4">
        <v>33</v>
      </c>
    </row>
    <row r="8905" spans="1:13" x14ac:dyDescent="0.2">
      <c r="A8905" s="3">
        <v>42856</v>
      </c>
      <c r="B8905" t="s">
        <v>8076</v>
      </c>
      <c r="C8905" t="s">
        <v>3144</v>
      </c>
      <c r="D8905" t="s">
        <v>8077</v>
      </c>
      <c r="E8905" t="s">
        <v>3143</v>
      </c>
      <c r="F8905" s="4">
        <v>0.36563636363636398</v>
      </c>
      <c r="G8905" s="4">
        <v>0.38</v>
      </c>
      <c r="H8905" s="4">
        <v>0.11459543462269201</v>
      </c>
      <c r="I8905" s="4">
        <v>0.58599999999999997</v>
      </c>
      <c r="J8905" s="4">
        <v>0.09</v>
      </c>
      <c r="K8905" s="4">
        <v>0.3</v>
      </c>
      <c r="L8905" s="4">
        <v>0.45</v>
      </c>
      <c r="M8905" s="4">
        <v>33</v>
      </c>
    </row>
    <row r="8906" spans="1:13" x14ac:dyDescent="0.2">
      <c r="A8906" s="3">
        <v>42856</v>
      </c>
      <c r="B8906" t="s">
        <v>8084</v>
      </c>
      <c r="C8906" t="s">
        <v>3147</v>
      </c>
      <c r="D8906" t="s">
        <v>8085</v>
      </c>
      <c r="E8906" t="s">
        <v>3146</v>
      </c>
      <c r="F8906" s="4">
        <v>-9.8000000000000004E-2</v>
      </c>
      <c r="G8906" s="4">
        <v>-0.11</v>
      </c>
      <c r="H8906" s="4">
        <v>0.10597523295562999</v>
      </c>
      <c r="I8906" s="4">
        <v>0.14599999999999999</v>
      </c>
      <c r="J8906" s="4">
        <v>-0.3</v>
      </c>
      <c r="K8906" s="4">
        <v>-0.18</v>
      </c>
      <c r="L8906" s="4">
        <v>-0.03</v>
      </c>
      <c r="M8906" s="4">
        <v>33</v>
      </c>
    </row>
    <row r="8907" spans="1:13" x14ac:dyDescent="0.2">
      <c r="A8907" s="3">
        <v>42856</v>
      </c>
      <c r="B8907" t="s">
        <v>7988</v>
      </c>
      <c r="C8907" t="s">
        <v>3114</v>
      </c>
      <c r="D8907" t="s">
        <v>7989</v>
      </c>
      <c r="E8907" t="s">
        <v>3113</v>
      </c>
      <c r="F8907" s="4">
        <v>-0.181485714285714</v>
      </c>
      <c r="G8907" s="4">
        <v>-0.18</v>
      </c>
      <c r="H8907" s="4">
        <v>6.04168711481134E-2</v>
      </c>
      <c r="I8907" s="4">
        <v>-0.08</v>
      </c>
      <c r="J8907" s="4">
        <v>-0.33</v>
      </c>
      <c r="K8907" s="4">
        <v>-0.21</v>
      </c>
      <c r="L8907" s="4">
        <v>-0.14000000000000001</v>
      </c>
      <c r="M8907" s="4">
        <v>35</v>
      </c>
    </row>
    <row r="8908" spans="1:13" x14ac:dyDescent="0.2">
      <c r="A8908" s="3">
        <v>42856</v>
      </c>
      <c r="B8908" t="s">
        <v>8092</v>
      </c>
      <c r="C8908" t="s">
        <v>3150</v>
      </c>
      <c r="D8908" t="s">
        <v>8093</v>
      </c>
      <c r="E8908" t="s">
        <v>3149</v>
      </c>
      <c r="F8908" s="4">
        <v>-0.32172727272727297</v>
      </c>
      <c r="G8908" s="4">
        <v>-0.31</v>
      </c>
      <c r="H8908" s="4">
        <v>9.3660047754923495E-2</v>
      </c>
      <c r="I8908" s="4">
        <v>-0.11700000000000001</v>
      </c>
      <c r="J8908" s="4">
        <v>-0.53</v>
      </c>
      <c r="K8908" s="4">
        <v>-0.36</v>
      </c>
      <c r="L8908" s="4">
        <v>-0.26</v>
      </c>
      <c r="M8908" s="4">
        <v>33</v>
      </c>
    </row>
    <row r="8909" spans="1:13" x14ac:dyDescent="0.2">
      <c r="A8909" s="3">
        <v>42856</v>
      </c>
      <c r="B8909" t="s">
        <v>7998</v>
      </c>
      <c r="C8909" t="s">
        <v>3117</v>
      </c>
      <c r="D8909" t="s">
        <v>7999</v>
      </c>
      <c r="E8909" t="s">
        <v>3116</v>
      </c>
      <c r="F8909" s="4">
        <v>0.16750000000000001</v>
      </c>
      <c r="G8909" s="4">
        <v>0.18</v>
      </c>
      <c r="H8909" s="4">
        <v>6.4623032764149699E-2</v>
      </c>
      <c r="I8909" s="4">
        <v>0.32</v>
      </c>
      <c r="J8909" s="4">
        <v>2.5000000000000001E-2</v>
      </c>
      <c r="K8909" s="4">
        <v>0.13250000000000001</v>
      </c>
      <c r="L8909" s="4">
        <v>0.2</v>
      </c>
      <c r="M8909" s="4">
        <v>34</v>
      </c>
    </row>
    <row r="8910" spans="1:13" x14ac:dyDescent="0.2">
      <c r="A8910" s="3">
        <v>42856</v>
      </c>
      <c r="B8910" t="s">
        <v>8006</v>
      </c>
      <c r="C8910" t="s">
        <v>3120</v>
      </c>
      <c r="D8910" t="s">
        <v>8007</v>
      </c>
      <c r="E8910" t="s">
        <v>3119</v>
      </c>
      <c r="F8910" s="4">
        <v>0.27429411764705902</v>
      </c>
      <c r="G8910" s="4">
        <v>0.28000000000000003</v>
      </c>
      <c r="H8910" s="4">
        <v>5.9860711763511702E-2</v>
      </c>
      <c r="I8910" s="4">
        <v>0.43</v>
      </c>
      <c r="J8910" s="4">
        <v>0.13</v>
      </c>
      <c r="K8910" s="4">
        <v>0.25</v>
      </c>
      <c r="L8910" s="4">
        <v>0.3</v>
      </c>
      <c r="M8910" s="4">
        <v>34</v>
      </c>
    </row>
    <row r="8911" spans="1:13" x14ac:dyDescent="0.2">
      <c r="A8911" s="3">
        <v>42856</v>
      </c>
      <c r="B8911" t="s">
        <v>8014</v>
      </c>
      <c r="C8911" t="s">
        <v>3123</v>
      </c>
      <c r="D8911" t="s">
        <v>8015</v>
      </c>
      <c r="E8911" t="s">
        <v>3122</v>
      </c>
      <c r="F8911" s="4">
        <v>0.29220588235294098</v>
      </c>
      <c r="G8911" s="4">
        <v>0.28999999999999998</v>
      </c>
      <c r="H8911" s="4">
        <v>6.0317231776647898E-2</v>
      </c>
      <c r="I8911" s="4">
        <v>0.45</v>
      </c>
      <c r="J8911" s="4">
        <v>0.18</v>
      </c>
      <c r="K8911" s="4">
        <v>0.26124999999999998</v>
      </c>
      <c r="L8911" s="4">
        <v>0.31</v>
      </c>
      <c r="M8911" s="4">
        <v>34</v>
      </c>
    </row>
    <row r="8912" spans="1:13" x14ac:dyDescent="0.2">
      <c r="A8912" s="3">
        <v>42856</v>
      </c>
      <c r="B8912" t="s">
        <v>8024</v>
      </c>
      <c r="C8912" t="s">
        <v>3126</v>
      </c>
      <c r="D8912" t="s">
        <v>8025</v>
      </c>
      <c r="E8912" t="s">
        <v>3125</v>
      </c>
      <c r="F8912" s="4">
        <v>0.48749999999999999</v>
      </c>
      <c r="G8912" s="4">
        <v>0.49</v>
      </c>
      <c r="H8912" s="4">
        <v>8.6078276568305495E-2</v>
      </c>
      <c r="I8912" s="4">
        <v>0.65</v>
      </c>
      <c r="J8912" s="4">
        <v>0.3</v>
      </c>
      <c r="K8912" s="4">
        <v>0.45250000000000001</v>
      </c>
      <c r="L8912" s="4">
        <v>0.53749999999999998</v>
      </c>
      <c r="M8912" s="4">
        <v>34</v>
      </c>
    </row>
    <row r="8913" spans="1:13" x14ac:dyDescent="0.2">
      <c r="A8913" s="3">
        <v>42856</v>
      </c>
      <c r="B8913" t="s">
        <v>8032</v>
      </c>
      <c r="C8913" t="s">
        <v>3129</v>
      </c>
      <c r="D8913" t="s">
        <v>8033</v>
      </c>
      <c r="E8913" t="s">
        <v>3128</v>
      </c>
      <c r="F8913" s="4">
        <v>0.53311764705882403</v>
      </c>
      <c r="G8913" s="4">
        <v>0.54</v>
      </c>
      <c r="H8913" s="4">
        <v>7.9891124665738097E-2</v>
      </c>
      <c r="I8913" s="4">
        <v>0.63</v>
      </c>
      <c r="J8913" s="4">
        <v>0.23</v>
      </c>
      <c r="K8913" s="4">
        <v>0.52</v>
      </c>
      <c r="L8913" s="4">
        <v>0.56999999999999995</v>
      </c>
      <c r="M8913" s="4">
        <v>34</v>
      </c>
    </row>
    <row r="8914" spans="1:13" x14ac:dyDescent="0.2">
      <c r="A8914" s="3">
        <v>42856</v>
      </c>
      <c r="B8914" t="s">
        <v>8040</v>
      </c>
      <c r="C8914" t="s">
        <v>3132</v>
      </c>
      <c r="D8914" t="s">
        <v>8041</v>
      </c>
      <c r="E8914" t="s">
        <v>3131</v>
      </c>
      <c r="F8914" s="4">
        <v>0.73120588235294104</v>
      </c>
      <c r="G8914" s="4">
        <v>0.73</v>
      </c>
      <c r="H8914" s="4">
        <v>7.3313680319058702E-2</v>
      </c>
      <c r="I8914" s="4">
        <v>0.89</v>
      </c>
      <c r="J8914" s="4">
        <v>0.57999999999999996</v>
      </c>
      <c r="K8914" s="4">
        <v>0.7</v>
      </c>
      <c r="L8914" s="4">
        <v>0.78500000000000003</v>
      </c>
      <c r="M8914" s="4">
        <v>34</v>
      </c>
    </row>
    <row r="8915" spans="1:13" x14ac:dyDescent="0.2">
      <c r="A8915" s="3">
        <v>42856</v>
      </c>
      <c r="B8915" t="s">
        <v>8050</v>
      </c>
      <c r="C8915" t="s">
        <v>3135</v>
      </c>
      <c r="D8915" t="s">
        <v>8051</v>
      </c>
      <c r="E8915" t="s">
        <v>3134</v>
      </c>
      <c r="F8915" s="4">
        <v>0.46285294117647102</v>
      </c>
      <c r="G8915" s="4">
        <v>0.46</v>
      </c>
      <c r="H8915" s="4">
        <v>7.7961191725946399E-2</v>
      </c>
      <c r="I8915" s="4">
        <v>0.68</v>
      </c>
      <c r="J8915" s="4">
        <v>0.3</v>
      </c>
      <c r="K8915" s="4">
        <v>0.41775000000000001</v>
      </c>
      <c r="L8915" s="4">
        <v>0.505</v>
      </c>
      <c r="M8915" s="4">
        <v>34</v>
      </c>
    </row>
    <row r="8916" spans="1:13" x14ac:dyDescent="0.2">
      <c r="A8916" s="3">
        <v>42856</v>
      </c>
      <c r="B8916" t="s">
        <v>8094</v>
      </c>
      <c r="C8916" t="s">
        <v>3096</v>
      </c>
      <c r="D8916" t="s">
        <v>8095</v>
      </c>
      <c r="E8916" t="s">
        <v>3095</v>
      </c>
      <c r="F8916" s="4">
        <v>3.8836333333333299</v>
      </c>
      <c r="G8916" s="4">
        <v>3.8</v>
      </c>
      <c r="H8916" s="4">
        <v>0.48171693529200998</v>
      </c>
      <c r="I8916" s="4">
        <v>4.9000000000000004</v>
      </c>
      <c r="J8916" s="4">
        <v>2.97</v>
      </c>
      <c r="K8916" s="4">
        <v>3.6575000000000002</v>
      </c>
      <c r="L8916" s="4">
        <v>4.2</v>
      </c>
      <c r="M8916" s="4">
        <v>30</v>
      </c>
    </row>
    <row r="8917" spans="1:13" x14ac:dyDescent="0.2">
      <c r="A8917" s="3">
        <v>42856</v>
      </c>
      <c r="B8917" t="s">
        <v>9676</v>
      </c>
      <c r="C8917" t="s">
        <v>3087</v>
      </c>
      <c r="D8917" t="s">
        <v>9677</v>
      </c>
      <c r="E8917" t="s">
        <v>3086</v>
      </c>
      <c r="F8917" s="4">
        <v>4.8224999999999998</v>
      </c>
      <c r="G8917" s="4">
        <v>4.835</v>
      </c>
      <c r="H8917" s="4">
        <v>0.23091682624954199</v>
      </c>
      <c r="I8917" s="4">
        <v>5.12</v>
      </c>
      <c r="J8917" s="4">
        <v>4.13</v>
      </c>
      <c r="K8917" s="4">
        <v>4.7</v>
      </c>
      <c r="L8917" s="4">
        <v>5.0025000000000004</v>
      </c>
      <c r="M8917" s="4">
        <v>32</v>
      </c>
    </row>
    <row r="8918" spans="1:13" x14ac:dyDescent="0.2">
      <c r="A8918" s="3">
        <v>42856</v>
      </c>
      <c r="B8918" t="s">
        <v>9710</v>
      </c>
      <c r="C8918" t="s">
        <v>3090</v>
      </c>
      <c r="D8918" t="s">
        <v>9711</v>
      </c>
      <c r="E8918" t="s">
        <v>3089</v>
      </c>
      <c r="F8918" s="4">
        <v>3.734375</v>
      </c>
      <c r="G8918" s="4">
        <v>3.7</v>
      </c>
      <c r="H8918" s="4">
        <v>0.43826591942453402</v>
      </c>
      <c r="I8918" s="4">
        <v>5.1100000000000003</v>
      </c>
      <c r="J8918" s="4">
        <v>3.05</v>
      </c>
      <c r="K8918" s="4">
        <v>3.5</v>
      </c>
      <c r="L8918" s="4">
        <v>3.8374999999999999</v>
      </c>
      <c r="M8918" s="4">
        <v>32</v>
      </c>
    </row>
    <row r="8919" spans="1:13" x14ac:dyDescent="0.2">
      <c r="A8919" s="3">
        <v>42856</v>
      </c>
      <c r="B8919" t="s">
        <v>9875</v>
      </c>
      <c r="C8919" t="s">
        <v>3108</v>
      </c>
      <c r="D8919" t="s">
        <v>9876</v>
      </c>
      <c r="E8919" t="s">
        <v>3107</v>
      </c>
      <c r="F8919" s="4">
        <v>3.4723076923076901</v>
      </c>
      <c r="G8919" s="4">
        <v>3.4</v>
      </c>
      <c r="H8919" s="4">
        <v>0.407276885593157</v>
      </c>
      <c r="I8919" s="4">
        <v>5</v>
      </c>
      <c r="J8919" s="4">
        <v>3</v>
      </c>
      <c r="K8919" s="4">
        <v>3.25</v>
      </c>
      <c r="L8919" s="4">
        <v>3.5</v>
      </c>
      <c r="M8919" s="4">
        <v>26</v>
      </c>
    </row>
    <row r="8920" spans="1:13" x14ac:dyDescent="0.2">
      <c r="A8920" s="3">
        <v>42856</v>
      </c>
      <c r="B8920" t="s">
        <v>9746</v>
      </c>
      <c r="C8920" t="s">
        <v>3093</v>
      </c>
      <c r="D8920" t="s">
        <v>9747</v>
      </c>
      <c r="E8920" t="s">
        <v>3092</v>
      </c>
      <c r="F8920" s="4">
        <v>3.5058333333333298</v>
      </c>
      <c r="G8920" s="4">
        <v>3.45</v>
      </c>
      <c r="H8920" s="4">
        <v>0.470466157972177</v>
      </c>
      <c r="I8920" s="4">
        <v>5.3</v>
      </c>
      <c r="J8920" s="4">
        <v>2.85</v>
      </c>
      <c r="K8920" s="4">
        <v>3.3</v>
      </c>
      <c r="L8920" s="4">
        <v>3.63</v>
      </c>
      <c r="M8920" s="4">
        <v>24</v>
      </c>
    </row>
    <row r="8921" spans="1:13" x14ac:dyDescent="0.2">
      <c r="A8921" s="3">
        <v>42856</v>
      </c>
      <c r="B8921" t="s">
        <v>5412</v>
      </c>
      <c r="C8921" t="s">
        <v>3111</v>
      </c>
      <c r="D8921" t="s">
        <v>1263</v>
      </c>
      <c r="E8921" t="s">
        <v>3110</v>
      </c>
      <c r="F8921" s="4">
        <v>3.3829166666666701</v>
      </c>
      <c r="G8921" s="4">
        <v>3.33</v>
      </c>
      <c r="H8921" s="4">
        <v>0.396544631696782</v>
      </c>
      <c r="I8921" s="4">
        <v>4.5</v>
      </c>
      <c r="J8921" s="4">
        <v>2.41</v>
      </c>
      <c r="K8921" s="4">
        <v>3.2225000000000001</v>
      </c>
      <c r="L8921" s="4">
        <v>3.5</v>
      </c>
      <c r="M8921" s="4">
        <v>24</v>
      </c>
    </row>
    <row r="8922" spans="1:13" x14ac:dyDescent="0.2">
      <c r="A8922" s="3">
        <v>42856</v>
      </c>
      <c r="B8922" t="s">
        <v>8096</v>
      </c>
      <c r="C8922" t="s">
        <v>3153</v>
      </c>
      <c r="D8922" t="s">
        <v>8097</v>
      </c>
      <c r="E8922" t="s">
        <v>3152</v>
      </c>
      <c r="F8922" s="4">
        <v>0.25796969696969702</v>
      </c>
      <c r="G8922" s="4">
        <v>0.26</v>
      </c>
      <c r="H8922" s="4">
        <v>3.8182526147837598E-2</v>
      </c>
      <c r="I8922" s="4">
        <v>0.32</v>
      </c>
      <c r="J8922" s="4">
        <v>0.12</v>
      </c>
      <c r="K8922" s="4">
        <v>0.24</v>
      </c>
      <c r="L8922" s="4">
        <v>0.28000000000000003</v>
      </c>
      <c r="M8922" s="4">
        <v>33</v>
      </c>
    </row>
    <row r="8923" spans="1:13" x14ac:dyDescent="0.2">
      <c r="A8923" s="3">
        <v>42856</v>
      </c>
      <c r="B8923" t="s">
        <v>10255</v>
      </c>
      <c r="C8923" t="s">
        <v>4324</v>
      </c>
      <c r="D8923" t="s">
        <v>10256</v>
      </c>
      <c r="E8923" t="s">
        <v>4323</v>
      </c>
      <c r="F8923" s="4">
        <v>2.1461538461538501</v>
      </c>
      <c r="G8923" s="4">
        <v>2.1</v>
      </c>
      <c r="H8923" s="4">
        <v>0.17024868688073699</v>
      </c>
      <c r="I8923" s="4">
        <v>2.7</v>
      </c>
      <c r="J8923" s="4">
        <v>1.9</v>
      </c>
      <c r="K8923" s="4">
        <v>2.0249999999999999</v>
      </c>
      <c r="L8923" s="4">
        <v>2.2000000000000002</v>
      </c>
      <c r="M8923" s="4">
        <v>26</v>
      </c>
    </row>
    <row r="8924" spans="1:13" x14ac:dyDescent="0.2">
      <c r="A8924" s="3">
        <v>42856</v>
      </c>
      <c r="B8924" t="s">
        <v>10279</v>
      </c>
      <c r="C8924" t="s">
        <v>4327</v>
      </c>
      <c r="D8924" t="s">
        <v>10280</v>
      </c>
      <c r="E8924" t="s">
        <v>4326</v>
      </c>
      <c r="F8924" s="4">
        <v>2.4</v>
      </c>
      <c r="G8924" s="4">
        <v>2.4</v>
      </c>
      <c r="H8924" s="4">
        <v>0.27504940267712502</v>
      </c>
      <c r="I8924" s="4">
        <v>3</v>
      </c>
      <c r="J8924" s="4">
        <v>1.8</v>
      </c>
      <c r="K8924" s="4">
        <v>2.2999999999999998</v>
      </c>
      <c r="L8924" s="4">
        <v>2.5249999999999999</v>
      </c>
      <c r="M8924" s="4">
        <v>24</v>
      </c>
    </row>
    <row r="8925" spans="1:13" x14ac:dyDescent="0.2">
      <c r="A8925" s="3">
        <v>42856</v>
      </c>
      <c r="B8925" t="s">
        <v>9756</v>
      </c>
      <c r="C8925" t="s">
        <v>3939</v>
      </c>
      <c r="D8925" t="s">
        <v>9757</v>
      </c>
      <c r="E8925" t="s">
        <v>3947</v>
      </c>
      <c r="F8925" s="4">
        <v>18.8756206896552</v>
      </c>
      <c r="G8925" s="4">
        <v>18.829999999999998</v>
      </c>
      <c r="H8925" s="4">
        <v>0.30668229416881898</v>
      </c>
      <c r="I8925" s="4">
        <v>19.63</v>
      </c>
      <c r="J8925" s="4">
        <v>18.399999999999999</v>
      </c>
      <c r="K8925" s="4">
        <v>18.7</v>
      </c>
      <c r="L8925" s="4">
        <v>19</v>
      </c>
      <c r="M8925" s="4">
        <v>29</v>
      </c>
    </row>
    <row r="8926" spans="1:13" x14ac:dyDescent="0.2">
      <c r="A8926" s="3">
        <v>42856</v>
      </c>
      <c r="B8926" t="s">
        <v>9758</v>
      </c>
      <c r="C8926" t="s">
        <v>3942</v>
      </c>
      <c r="D8926" t="s">
        <v>9759</v>
      </c>
      <c r="E8926" t="s">
        <v>3949</v>
      </c>
      <c r="F8926" s="4">
        <v>18.985642857142899</v>
      </c>
      <c r="G8926" s="4">
        <v>18.934999999999999</v>
      </c>
      <c r="H8926" s="4">
        <v>0.35677113883082701</v>
      </c>
      <c r="I8926" s="4">
        <v>19.760000000000002</v>
      </c>
      <c r="J8926" s="4">
        <v>18.25</v>
      </c>
      <c r="K8926" s="4">
        <v>18.765000000000001</v>
      </c>
      <c r="L8926" s="4">
        <v>19.212499999999999</v>
      </c>
      <c r="M8926" s="4">
        <v>28</v>
      </c>
    </row>
    <row r="8927" spans="1:13" x14ac:dyDescent="0.2">
      <c r="A8927" s="3">
        <v>42856</v>
      </c>
      <c r="B8927" t="s">
        <v>9760</v>
      </c>
      <c r="C8927" t="s">
        <v>3952</v>
      </c>
      <c r="D8927" t="s">
        <v>9761</v>
      </c>
      <c r="E8927" t="s">
        <v>3951</v>
      </c>
      <c r="F8927" s="4">
        <v>19.1146071428571</v>
      </c>
      <c r="G8927" s="4">
        <v>19.045000000000002</v>
      </c>
      <c r="H8927" s="4">
        <v>0.42691514806902098</v>
      </c>
      <c r="I8927" s="4">
        <v>19.89</v>
      </c>
      <c r="J8927" s="4">
        <v>18.18</v>
      </c>
      <c r="K8927" s="4">
        <v>18.807500000000001</v>
      </c>
      <c r="L8927" s="4">
        <v>19.512499999999999</v>
      </c>
      <c r="M8927" s="4">
        <v>28</v>
      </c>
    </row>
    <row r="8928" spans="1:13" x14ac:dyDescent="0.2">
      <c r="A8928" s="3">
        <v>42856</v>
      </c>
      <c r="B8928" t="s">
        <v>9714</v>
      </c>
      <c r="C8928" t="s">
        <v>3936</v>
      </c>
      <c r="D8928" t="s">
        <v>9715</v>
      </c>
      <c r="E8928" t="s">
        <v>3935</v>
      </c>
      <c r="F8928" s="4">
        <v>19.525942857142901</v>
      </c>
      <c r="G8928" s="4">
        <v>19.5</v>
      </c>
      <c r="H8928" s="4">
        <v>0.66904382793467199</v>
      </c>
      <c r="I8928" s="4">
        <v>21.2</v>
      </c>
      <c r="J8928" s="4">
        <v>18.3</v>
      </c>
      <c r="K8928" s="4">
        <v>19.189</v>
      </c>
      <c r="L8928" s="4">
        <v>20</v>
      </c>
      <c r="M8928" s="4">
        <v>35</v>
      </c>
    </row>
    <row r="8929" spans="1:13" x14ac:dyDescent="0.2">
      <c r="A8929" s="3">
        <v>42856</v>
      </c>
      <c r="B8929" t="s">
        <v>9720</v>
      </c>
      <c r="C8929" t="s">
        <v>3939</v>
      </c>
      <c r="D8929" t="s">
        <v>9721</v>
      </c>
      <c r="E8929" t="s">
        <v>3938</v>
      </c>
      <c r="F8929" s="4">
        <v>19.3854838709677</v>
      </c>
      <c r="G8929" s="4">
        <v>19.420000000000002</v>
      </c>
      <c r="H8929" s="4">
        <v>0.99597804095497799</v>
      </c>
      <c r="I8929" s="4">
        <v>21.8</v>
      </c>
      <c r="J8929" s="4">
        <v>18</v>
      </c>
      <c r="K8929" s="4">
        <v>18.675000000000001</v>
      </c>
      <c r="L8929" s="4">
        <v>19.844999999999999</v>
      </c>
      <c r="M8929" s="4">
        <v>31</v>
      </c>
    </row>
    <row r="8930" spans="1:13" x14ac:dyDescent="0.2">
      <c r="A8930" s="3">
        <v>42856</v>
      </c>
      <c r="B8930" t="s">
        <v>9750</v>
      </c>
      <c r="C8930" t="s">
        <v>3942</v>
      </c>
      <c r="D8930" t="s">
        <v>9751</v>
      </c>
      <c r="E8930" t="s">
        <v>3941</v>
      </c>
      <c r="F8930" s="4">
        <v>19.296086956521702</v>
      </c>
      <c r="G8930" s="4">
        <v>19.260000000000002</v>
      </c>
      <c r="H8930" s="4">
        <v>1.1304735095221099</v>
      </c>
      <c r="I8930" s="4">
        <v>21.63</v>
      </c>
      <c r="J8930" s="4">
        <v>17.5</v>
      </c>
      <c r="K8930" s="4">
        <v>18.399999999999999</v>
      </c>
      <c r="L8930" s="4">
        <v>19.995000000000001</v>
      </c>
      <c r="M8930" s="4">
        <v>23</v>
      </c>
    </row>
    <row r="8931" spans="1:13" x14ac:dyDescent="0.2">
      <c r="A8931" s="3">
        <v>42856</v>
      </c>
      <c r="B8931" t="s">
        <v>10233</v>
      </c>
      <c r="C8931" t="s">
        <v>3579</v>
      </c>
      <c r="D8931" t="s">
        <v>10234</v>
      </c>
      <c r="E8931" t="s">
        <v>3578</v>
      </c>
      <c r="F8931" s="4">
        <v>1.974</v>
      </c>
      <c r="G8931" s="4">
        <v>2</v>
      </c>
      <c r="H8931" s="4">
        <v>0.24988467928461799</v>
      </c>
      <c r="I8931" s="4">
        <v>2.5</v>
      </c>
      <c r="J8931" s="4">
        <v>1.47</v>
      </c>
      <c r="K8931" s="4">
        <v>1.9</v>
      </c>
      <c r="L8931" s="4">
        <v>2.1</v>
      </c>
      <c r="M8931" s="4">
        <v>35</v>
      </c>
    </row>
    <row r="8932" spans="1:13" x14ac:dyDescent="0.2">
      <c r="A8932" s="3">
        <v>42856</v>
      </c>
      <c r="B8932" t="s">
        <v>10257</v>
      </c>
      <c r="C8932" t="s">
        <v>3582</v>
      </c>
      <c r="D8932" t="s">
        <v>10258</v>
      </c>
      <c r="E8932" t="s">
        <v>3581</v>
      </c>
      <c r="F8932" s="4">
        <v>2.1811428571428602</v>
      </c>
      <c r="G8932" s="4">
        <v>2.2000000000000002</v>
      </c>
      <c r="H8932" s="4">
        <v>0.29923207036140498</v>
      </c>
      <c r="I8932" s="4">
        <v>2.52</v>
      </c>
      <c r="J8932" s="4">
        <v>1.3</v>
      </c>
      <c r="K8932" s="4">
        <v>2</v>
      </c>
      <c r="L8932" s="4">
        <v>2.4649999999999999</v>
      </c>
      <c r="M8932" s="4">
        <v>35</v>
      </c>
    </row>
    <row r="8933" spans="1:13" x14ac:dyDescent="0.2">
      <c r="A8933" s="3">
        <v>42856</v>
      </c>
      <c r="B8933" t="s">
        <v>3574</v>
      </c>
      <c r="C8933" t="s">
        <v>3585</v>
      </c>
      <c r="D8933" t="s">
        <v>169</v>
      </c>
      <c r="E8933" t="s">
        <v>3584</v>
      </c>
      <c r="F8933" s="4">
        <v>2.3818181818181801</v>
      </c>
      <c r="G8933" s="4">
        <v>2.35</v>
      </c>
      <c r="H8933" s="4">
        <v>0.59971133026955503</v>
      </c>
      <c r="I8933" s="4">
        <v>3.5</v>
      </c>
      <c r="J8933" s="4">
        <v>1</v>
      </c>
      <c r="K8933" s="4">
        <v>2.0249999999999999</v>
      </c>
      <c r="L8933" s="4">
        <v>2.95</v>
      </c>
      <c r="M8933" s="4">
        <v>22</v>
      </c>
    </row>
    <row r="8934" spans="1:13" x14ac:dyDescent="0.2">
      <c r="A8934" s="3">
        <v>42856</v>
      </c>
      <c r="B8934" t="s">
        <v>10281</v>
      </c>
      <c r="C8934" t="s">
        <v>3603</v>
      </c>
      <c r="D8934" t="s">
        <v>10282</v>
      </c>
      <c r="E8934" t="s">
        <v>3602</v>
      </c>
      <c r="F8934" s="4">
        <v>1.7190000000000001</v>
      </c>
      <c r="G8934" s="4">
        <v>1.9</v>
      </c>
      <c r="H8934" s="4">
        <v>0.51552015914293703</v>
      </c>
      <c r="I8934" s="4">
        <v>2.7</v>
      </c>
      <c r="J8934" s="4">
        <v>0.2</v>
      </c>
      <c r="K8934" s="4">
        <v>1.425</v>
      </c>
      <c r="L8934" s="4">
        <v>2</v>
      </c>
      <c r="M8934" s="4">
        <v>30</v>
      </c>
    </row>
    <row r="8935" spans="1:13" x14ac:dyDescent="0.2">
      <c r="A8935" s="3">
        <v>42856</v>
      </c>
      <c r="B8935" t="s">
        <v>10261</v>
      </c>
      <c r="C8935" t="s">
        <v>3594</v>
      </c>
      <c r="D8935" t="s">
        <v>10262</v>
      </c>
      <c r="E8935" t="s">
        <v>3593</v>
      </c>
      <c r="F8935" s="4">
        <v>1.75411764705882</v>
      </c>
      <c r="G8935" s="4">
        <v>1.8</v>
      </c>
      <c r="H8935" s="4">
        <v>0.84012667748655601</v>
      </c>
      <c r="I8935" s="4">
        <v>2.8</v>
      </c>
      <c r="J8935" s="4">
        <v>-1.8</v>
      </c>
      <c r="K8935" s="4">
        <v>1.4125000000000001</v>
      </c>
      <c r="L8935" s="4">
        <v>2.1749999999999998</v>
      </c>
      <c r="M8935" s="4">
        <v>34</v>
      </c>
    </row>
    <row r="8936" spans="1:13" x14ac:dyDescent="0.2">
      <c r="A8936" s="3">
        <v>42856</v>
      </c>
      <c r="B8936" t="s">
        <v>10283</v>
      </c>
      <c r="C8936" t="s">
        <v>3606</v>
      </c>
      <c r="D8936" t="s">
        <v>10284</v>
      </c>
      <c r="E8936" t="s">
        <v>3605</v>
      </c>
      <c r="F8936" s="4">
        <v>2.2690000000000001</v>
      </c>
      <c r="G8936" s="4">
        <v>2.2000000000000002</v>
      </c>
      <c r="H8936" s="4">
        <v>0.49810918343340099</v>
      </c>
      <c r="I8936" s="4">
        <v>3.6</v>
      </c>
      <c r="J8936" s="4">
        <v>1.2</v>
      </c>
      <c r="K8936" s="4">
        <v>2.0249999999999999</v>
      </c>
      <c r="L8936" s="4">
        <v>2.585</v>
      </c>
      <c r="M8936" s="4">
        <v>30</v>
      </c>
    </row>
    <row r="8937" spans="1:13" x14ac:dyDescent="0.2">
      <c r="A8937" s="3">
        <v>42856</v>
      </c>
      <c r="B8937" t="s">
        <v>10263</v>
      </c>
      <c r="C8937" t="s">
        <v>3597</v>
      </c>
      <c r="D8937" t="s">
        <v>10264</v>
      </c>
      <c r="E8937" t="s">
        <v>3596</v>
      </c>
      <c r="F8937" s="4">
        <v>1.8458823529411801</v>
      </c>
      <c r="G8937" s="4">
        <v>1.8</v>
      </c>
      <c r="H8937" s="4">
        <v>0.49400722388939</v>
      </c>
      <c r="I8937" s="4">
        <v>3.9</v>
      </c>
      <c r="J8937" s="4">
        <v>1.18</v>
      </c>
      <c r="K8937" s="4">
        <v>1.6</v>
      </c>
      <c r="L8937" s="4">
        <v>1.915</v>
      </c>
      <c r="M8937" s="4">
        <v>34</v>
      </c>
    </row>
    <row r="8938" spans="1:13" x14ac:dyDescent="0.2">
      <c r="A8938" s="3">
        <v>42856</v>
      </c>
      <c r="B8938" t="s">
        <v>10285</v>
      </c>
      <c r="C8938" t="s">
        <v>3609</v>
      </c>
      <c r="D8938" t="s">
        <v>10286</v>
      </c>
      <c r="E8938" t="s">
        <v>3608</v>
      </c>
      <c r="F8938" s="4">
        <v>2.28866666666667</v>
      </c>
      <c r="G8938" s="4">
        <v>2.2999999999999998</v>
      </c>
      <c r="H8938" s="4">
        <v>0.38794536882839897</v>
      </c>
      <c r="I8938" s="4">
        <v>2.8</v>
      </c>
      <c r="J8938" s="4">
        <v>1.2</v>
      </c>
      <c r="K8938" s="4">
        <v>2.12</v>
      </c>
      <c r="L8938" s="4">
        <v>2.6</v>
      </c>
      <c r="M8938" s="4">
        <v>30</v>
      </c>
    </row>
    <row r="8939" spans="1:13" x14ac:dyDescent="0.2">
      <c r="A8939" s="3">
        <v>42856</v>
      </c>
      <c r="B8939" t="s">
        <v>10265</v>
      </c>
      <c r="C8939" t="s">
        <v>3600</v>
      </c>
      <c r="D8939" t="s">
        <v>10266</v>
      </c>
      <c r="E8939" t="s">
        <v>3599</v>
      </c>
      <c r="F8939" s="4">
        <v>1.6282352941176499</v>
      </c>
      <c r="G8939" s="4">
        <v>1.6</v>
      </c>
      <c r="H8939" s="4">
        <v>0.54885263567398002</v>
      </c>
      <c r="I8939" s="4">
        <v>2.7</v>
      </c>
      <c r="J8939" s="4">
        <v>0.3</v>
      </c>
      <c r="K8939" s="4">
        <v>1.25</v>
      </c>
      <c r="L8939" s="4">
        <v>1.9750000000000001</v>
      </c>
      <c r="M8939" s="4">
        <v>34</v>
      </c>
    </row>
    <row r="8940" spans="1:13" x14ac:dyDescent="0.2">
      <c r="A8940" s="3">
        <v>42856</v>
      </c>
      <c r="B8940" t="s">
        <v>10287</v>
      </c>
      <c r="C8940" t="s">
        <v>3612</v>
      </c>
      <c r="D8940" t="s">
        <v>10288</v>
      </c>
      <c r="E8940" t="s">
        <v>3611</v>
      </c>
      <c r="F8940" s="4">
        <v>2.4313333333333298</v>
      </c>
      <c r="G8940" s="4">
        <v>2.35</v>
      </c>
      <c r="H8940" s="4">
        <v>0.44249865250785198</v>
      </c>
      <c r="I8940" s="4">
        <v>3.5</v>
      </c>
      <c r="J8940" s="4">
        <v>1.54</v>
      </c>
      <c r="K8940" s="4">
        <v>2.11</v>
      </c>
      <c r="L8940" s="4">
        <v>2.8</v>
      </c>
      <c r="M8940" s="4">
        <v>30</v>
      </c>
    </row>
    <row r="8941" spans="1:13" x14ac:dyDescent="0.2">
      <c r="A8941" s="3">
        <v>42856</v>
      </c>
      <c r="B8941" t="s">
        <v>10289</v>
      </c>
      <c r="C8941" t="s">
        <v>3879</v>
      </c>
      <c r="D8941" t="s">
        <v>10290</v>
      </c>
      <c r="E8941" t="s">
        <v>3878</v>
      </c>
      <c r="F8941" s="4">
        <v>0.64611111111111097</v>
      </c>
      <c r="G8941" s="4">
        <v>0.63</v>
      </c>
      <c r="H8941" s="4">
        <v>0.26705670005778098</v>
      </c>
      <c r="I8941" s="4">
        <v>1.1200000000000001</v>
      </c>
      <c r="J8941" s="4">
        <v>0.23</v>
      </c>
      <c r="K8941" s="4">
        <v>0.47749999999999998</v>
      </c>
      <c r="L8941" s="4">
        <v>0.77500000000000002</v>
      </c>
      <c r="M8941" s="4">
        <v>18</v>
      </c>
    </row>
    <row r="8942" spans="1:13" x14ac:dyDescent="0.2">
      <c r="A8942" s="3">
        <v>42856</v>
      </c>
      <c r="B8942" t="s">
        <v>10269</v>
      </c>
      <c r="C8942" t="s">
        <v>3870</v>
      </c>
      <c r="D8942" t="s">
        <v>10270</v>
      </c>
      <c r="E8942" t="s">
        <v>3869</v>
      </c>
      <c r="F8942" s="4">
        <v>0.20789473684210499</v>
      </c>
      <c r="G8942" s="4">
        <v>0.2</v>
      </c>
      <c r="H8942" s="4">
        <v>0.16092023377259601</v>
      </c>
      <c r="I8942" s="4">
        <v>0.42</v>
      </c>
      <c r="J8942" s="4">
        <v>-0.17</v>
      </c>
      <c r="K8942" s="4">
        <v>0.15</v>
      </c>
      <c r="L8942" s="4">
        <v>0.31</v>
      </c>
      <c r="M8942" s="4">
        <v>19</v>
      </c>
    </row>
    <row r="8943" spans="1:13" x14ac:dyDescent="0.2">
      <c r="A8943" s="3">
        <v>42856</v>
      </c>
      <c r="B8943" t="s">
        <v>10291</v>
      </c>
      <c r="C8943" t="s">
        <v>3882</v>
      </c>
      <c r="D8943" t="s">
        <v>10292</v>
      </c>
      <c r="E8943" t="s">
        <v>3881</v>
      </c>
      <c r="F8943" s="4">
        <v>0.62555555555555598</v>
      </c>
      <c r="G8943" s="4">
        <v>0.66</v>
      </c>
      <c r="H8943" s="4">
        <v>0.32079354222307199</v>
      </c>
      <c r="I8943" s="4">
        <v>1.06</v>
      </c>
      <c r="J8943" s="4">
        <v>-0.45</v>
      </c>
      <c r="K8943" s="4">
        <v>0.5675</v>
      </c>
      <c r="L8943" s="4">
        <v>0.7</v>
      </c>
      <c r="M8943" s="4">
        <v>18</v>
      </c>
    </row>
    <row r="8944" spans="1:13" x14ac:dyDescent="0.2">
      <c r="A8944" s="3">
        <v>42856</v>
      </c>
      <c r="B8944" t="s">
        <v>10271</v>
      </c>
      <c r="C8944" t="s">
        <v>3873</v>
      </c>
      <c r="D8944" t="s">
        <v>10272</v>
      </c>
      <c r="E8944" t="s">
        <v>3872</v>
      </c>
      <c r="F8944" s="4">
        <v>0.31947368421052602</v>
      </c>
      <c r="G8944" s="4">
        <v>0.3</v>
      </c>
      <c r="H8944" s="4">
        <v>0.16399436589951399</v>
      </c>
      <c r="I8944" s="4">
        <v>0.71</v>
      </c>
      <c r="J8944" s="4">
        <v>0.02</v>
      </c>
      <c r="K8944" s="4">
        <v>0.22500000000000001</v>
      </c>
      <c r="L8944" s="4">
        <v>0.4</v>
      </c>
      <c r="M8944" s="4">
        <v>19</v>
      </c>
    </row>
    <row r="8945" spans="1:13" x14ac:dyDescent="0.2">
      <c r="A8945" s="3">
        <v>42856</v>
      </c>
      <c r="B8945" t="s">
        <v>10293</v>
      </c>
      <c r="C8945" t="s">
        <v>3885</v>
      </c>
      <c r="D8945" t="s">
        <v>10294</v>
      </c>
      <c r="E8945" t="s">
        <v>3884</v>
      </c>
      <c r="F8945" s="4">
        <v>0.6</v>
      </c>
      <c r="G8945" s="4">
        <v>0.67</v>
      </c>
      <c r="H8945" s="4">
        <v>0.24222012351432301</v>
      </c>
      <c r="I8945" s="4">
        <v>0.85</v>
      </c>
      <c r="J8945" s="4">
        <v>-0.16</v>
      </c>
      <c r="K8945" s="4">
        <v>0.54249999999999998</v>
      </c>
      <c r="L8945" s="4">
        <v>0.7</v>
      </c>
      <c r="M8945" s="4">
        <v>18</v>
      </c>
    </row>
    <row r="8946" spans="1:13" x14ac:dyDescent="0.2">
      <c r="A8946" s="3">
        <v>42856</v>
      </c>
      <c r="B8946" t="s">
        <v>10273</v>
      </c>
      <c r="C8946" t="s">
        <v>3876</v>
      </c>
      <c r="D8946" t="s">
        <v>10274</v>
      </c>
      <c r="E8946" t="s">
        <v>3875</v>
      </c>
      <c r="F8946" s="4">
        <v>0.43684210526315798</v>
      </c>
      <c r="G8946" s="4">
        <v>0.34</v>
      </c>
      <c r="H8946" s="4">
        <v>0.27192835313693597</v>
      </c>
      <c r="I8946" s="4">
        <v>0.96</v>
      </c>
      <c r="J8946" s="4">
        <v>7.0000000000000007E-2</v>
      </c>
      <c r="K8946" s="4">
        <v>0.25</v>
      </c>
      <c r="L8946" s="4">
        <v>0.55000000000000004</v>
      </c>
      <c r="M8946" s="4">
        <v>19</v>
      </c>
    </row>
    <row r="8947" spans="1:13" x14ac:dyDescent="0.2">
      <c r="A8947" s="3">
        <v>42856</v>
      </c>
      <c r="B8947" t="s">
        <v>10295</v>
      </c>
      <c r="C8947" t="s">
        <v>3888</v>
      </c>
      <c r="D8947" t="s">
        <v>10296</v>
      </c>
      <c r="E8947" t="s">
        <v>3887</v>
      </c>
      <c r="F8947" s="4">
        <v>0.66388888888888897</v>
      </c>
      <c r="G8947" s="4">
        <v>0.7</v>
      </c>
      <c r="H8947" s="4">
        <v>0.20502909087389301</v>
      </c>
      <c r="I8947" s="4">
        <v>1</v>
      </c>
      <c r="J8947" s="4">
        <v>0.2</v>
      </c>
      <c r="K8947" s="4">
        <v>0.54749999999999999</v>
      </c>
      <c r="L8947" s="4">
        <v>0.79</v>
      </c>
      <c r="M8947" s="4">
        <v>18</v>
      </c>
    </row>
    <row r="8948" spans="1:13" x14ac:dyDescent="0.2">
      <c r="A8948" s="3">
        <v>42887</v>
      </c>
      <c r="B8948" t="s">
        <v>9670</v>
      </c>
      <c r="C8948" t="s">
        <v>3927</v>
      </c>
      <c r="D8948" t="s">
        <v>9671</v>
      </c>
      <c r="E8948" t="s">
        <v>3926</v>
      </c>
      <c r="F8948" s="4">
        <v>7.5949999999999998</v>
      </c>
      <c r="G8948" s="4">
        <v>7.5750000000000002</v>
      </c>
      <c r="H8948" s="4">
        <v>0.55583270864532597</v>
      </c>
      <c r="I8948" s="4">
        <v>8.5</v>
      </c>
      <c r="J8948" s="4">
        <v>6.7</v>
      </c>
      <c r="K8948" s="4">
        <v>7.1675000000000004</v>
      </c>
      <c r="L8948" s="4">
        <v>7.99</v>
      </c>
      <c r="M8948" s="4">
        <v>22</v>
      </c>
    </row>
    <row r="8949" spans="1:13" x14ac:dyDescent="0.2">
      <c r="A8949" s="3">
        <v>42887</v>
      </c>
      <c r="B8949" t="s">
        <v>9704</v>
      </c>
      <c r="C8949" t="s">
        <v>3930</v>
      </c>
      <c r="D8949" t="s">
        <v>9705</v>
      </c>
      <c r="E8949" t="s">
        <v>3929</v>
      </c>
      <c r="F8949" s="4">
        <v>7.7061904761904803</v>
      </c>
      <c r="G8949" s="4">
        <v>7.75</v>
      </c>
      <c r="H8949" s="4">
        <v>0.61225383780321196</v>
      </c>
      <c r="I8949" s="4">
        <v>9.08</v>
      </c>
      <c r="J8949" s="4">
        <v>6.75</v>
      </c>
      <c r="K8949" s="4">
        <v>7.2</v>
      </c>
      <c r="L8949" s="4">
        <v>8.1</v>
      </c>
      <c r="M8949" s="4">
        <v>21</v>
      </c>
    </row>
    <row r="8950" spans="1:13" x14ac:dyDescent="0.2">
      <c r="A8950" s="3">
        <v>42887</v>
      </c>
      <c r="B8950" t="s">
        <v>9740</v>
      </c>
      <c r="C8950" t="s">
        <v>3933</v>
      </c>
      <c r="D8950" t="s">
        <v>9741</v>
      </c>
      <c r="E8950" t="s">
        <v>3932</v>
      </c>
      <c r="F8950" s="4">
        <v>7.5384210526315796</v>
      </c>
      <c r="G8950" s="4">
        <v>7.3</v>
      </c>
      <c r="H8950" s="4">
        <v>0.80690948933359796</v>
      </c>
      <c r="I8950" s="4">
        <v>9.6300000000000008</v>
      </c>
      <c r="J8950" s="4">
        <v>6.31</v>
      </c>
      <c r="K8950" s="4">
        <v>7</v>
      </c>
      <c r="L8950" s="4">
        <v>8</v>
      </c>
      <c r="M8950" s="4">
        <v>19</v>
      </c>
    </row>
    <row r="8951" spans="1:13" x14ac:dyDescent="0.2">
      <c r="A8951" s="3">
        <v>42887</v>
      </c>
      <c r="B8951" t="s">
        <v>9672</v>
      </c>
      <c r="C8951" t="s">
        <v>3918</v>
      </c>
      <c r="D8951" t="s">
        <v>9673</v>
      </c>
      <c r="E8951" t="s">
        <v>3917</v>
      </c>
      <c r="F8951" s="4">
        <v>7.1206896551724101</v>
      </c>
      <c r="G8951" s="4">
        <v>7.11</v>
      </c>
      <c r="H8951" s="4">
        <v>0.19575733948077401</v>
      </c>
      <c r="I8951" s="4">
        <v>7.55</v>
      </c>
      <c r="J8951" s="4">
        <v>6.7</v>
      </c>
      <c r="K8951" s="4">
        <v>7</v>
      </c>
      <c r="L8951" s="4">
        <v>7.27</v>
      </c>
      <c r="M8951" s="4">
        <v>29</v>
      </c>
    </row>
    <row r="8952" spans="1:13" x14ac:dyDescent="0.2">
      <c r="A8952" s="3">
        <v>42887</v>
      </c>
      <c r="B8952" t="s">
        <v>9706</v>
      </c>
      <c r="C8952" t="s">
        <v>3921</v>
      </c>
      <c r="D8952" t="s">
        <v>9707</v>
      </c>
      <c r="E8952" t="s">
        <v>3920</v>
      </c>
      <c r="F8952" s="4">
        <v>7.0589285714285701</v>
      </c>
      <c r="G8952" s="4">
        <v>7.05</v>
      </c>
      <c r="H8952" s="4">
        <v>0.60121690968133301</v>
      </c>
      <c r="I8952" s="4">
        <v>8.3699999999999992</v>
      </c>
      <c r="J8952" s="4">
        <v>5.84</v>
      </c>
      <c r="K8952" s="4">
        <v>6.6875</v>
      </c>
      <c r="L8952" s="4">
        <v>7.51</v>
      </c>
      <c r="M8952" s="4">
        <v>28</v>
      </c>
    </row>
    <row r="8953" spans="1:13" x14ac:dyDescent="0.2">
      <c r="A8953" s="3">
        <v>42887</v>
      </c>
      <c r="B8953" t="s">
        <v>9742</v>
      </c>
      <c r="C8953" t="s">
        <v>3924</v>
      </c>
      <c r="D8953" t="s">
        <v>9743</v>
      </c>
      <c r="E8953" t="s">
        <v>3923</v>
      </c>
      <c r="F8953" s="4">
        <v>6.7279999999999998</v>
      </c>
      <c r="G8953" s="4">
        <v>6.5</v>
      </c>
      <c r="H8953" s="4">
        <v>1.0491027912777</v>
      </c>
      <c r="I8953" s="4">
        <v>9.24</v>
      </c>
      <c r="J8953" s="4">
        <v>5.15</v>
      </c>
      <c r="K8953" s="4">
        <v>6</v>
      </c>
      <c r="L8953" s="4">
        <v>7.5</v>
      </c>
      <c r="M8953" s="4">
        <v>25</v>
      </c>
    </row>
    <row r="8954" spans="1:13" x14ac:dyDescent="0.2">
      <c r="A8954" s="3">
        <v>42887</v>
      </c>
      <c r="B8954" t="s">
        <v>10251</v>
      </c>
      <c r="C8954" t="s">
        <v>3988</v>
      </c>
      <c r="D8954" t="s">
        <v>10252</v>
      </c>
      <c r="E8954" t="s">
        <v>3987</v>
      </c>
      <c r="F8954" s="4">
        <v>3.69379310344828</v>
      </c>
      <c r="G8954" s="4">
        <v>3.7</v>
      </c>
      <c r="H8954" s="4">
        <v>0.27244152443497499</v>
      </c>
      <c r="I8954" s="4">
        <v>4.0999999999999996</v>
      </c>
      <c r="J8954" s="4">
        <v>3.2</v>
      </c>
      <c r="K8954" s="4">
        <v>3.5</v>
      </c>
      <c r="L8954" s="4">
        <v>4</v>
      </c>
      <c r="M8954" s="4">
        <v>29</v>
      </c>
    </row>
    <row r="8955" spans="1:13" x14ac:dyDescent="0.2">
      <c r="A8955" s="3">
        <v>42887</v>
      </c>
      <c r="B8955" t="s">
        <v>10275</v>
      </c>
      <c r="C8955" t="s">
        <v>3991</v>
      </c>
      <c r="D8955" t="s">
        <v>10276</v>
      </c>
      <c r="E8955" t="s">
        <v>3990</v>
      </c>
      <c r="F8955" s="4">
        <v>3.7440000000000002</v>
      </c>
      <c r="G8955" s="4">
        <v>3.74</v>
      </c>
      <c r="H8955" s="4">
        <v>0.37737028676531098</v>
      </c>
      <c r="I8955" s="4">
        <v>4.5</v>
      </c>
      <c r="J8955" s="4">
        <v>3.2</v>
      </c>
      <c r="K8955" s="4">
        <v>3.49</v>
      </c>
      <c r="L8955" s="4">
        <v>4</v>
      </c>
      <c r="M8955" s="4">
        <v>25</v>
      </c>
    </row>
    <row r="8956" spans="1:13" x14ac:dyDescent="0.2">
      <c r="A8956" s="3">
        <v>42887</v>
      </c>
      <c r="B8956" t="s">
        <v>10253</v>
      </c>
      <c r="C8956" t="s">
        <v>3994</v>
      </c>
      <c r="D8956" t="s">
        <v>10254</v>
      </c>
      <c r="E8956" t="s">
        <v>3993</v>
      </c>
      <c r="F8956" s="4">
        <v>3.73142857142857</v>
      </c>
      <c r="G8956" s="4">
        <v>3.69</v>
      </c>
      <c r="H8956" s="4">
        <v>0.21336309316235899</v>
      </c>
      <c r="I8956" s="4">
        <v>4.2</v>
      </c>
      <c r="J8956" s="4">
        <v>3.4</v>
      </c>
      <c r="K8956" s="4">
        <v>3.56</v>
      </c>
      <c r="L8956" s="4">
        <v>3.9</v>
      </c>
      <c r="M8956" s="4">
        <v>28</v>
      </c>
    </row>
    <row r="8957" spans="1:13" x14ac:dyDescent="0.2">
      <c r="A8957" s="3">
        <v>42887</v>
      </c>
      <c r="B8957" t="s">
        <v>10277</v>
      </c>
      <c r="C8957" t="s">
        <v>3997</v>
      </c>
      <c r="D8957" t="s">
        <v>10278</v>
      </c>
      <c r="E8957" t="s">
        <v>3996</v>
      </c>
      <c r="F8957" s="4">
        <v>3.7687499999999998</v>
      </c>
      <c r="G8957" s="4">
        <v>3.8</v>
      </c>
      <c r="H8957" s="4">
        <v>0.288041550444738</v>
      </c>
      <c r="I8957" s="4">
        <v>4.25</v>
      </c>
      <c r="J8957" s="4">
        <v>3.2</v>
      </c>
      <c r="K8957" s="4">
        <v>3.5</v>
      </c>
      <c r="L8957" s="4">
        <v>4</v>
      </c>
      <c r="M8957" s="4">
        <v>24</v>
      </c>
    </row>
    <row r="8958" spans="1:13" x14ac:dyDescent="0.2">
      <c r="A8958" s="3">
        <v>42887</v>
      </c>
      <c r="B8958" t="s">
        <v>7968</v>
      </c>
      <c r="C8958" t="s">
        <v>3903</v>
      </c>
      <c r="D8958" t="s">
        <v>7969</v>
      </c>
      <c r="E8958" t="s">
        <v>3902</v>
      </c>
      <c r="F8958" s="4">
        <v>7.0759375000000002</v>
      </c>
      <c r="G8958" s="4">
        <v>7</v>
      </c>
      <c r="H8958" s="4">
        <v>0.271576750572675</v>
      </c>
      <c r="I8958" s="4">
        <v>7.75</v>
      </c>
      <c r="J8958" s="4">
        <v>6.5</v>
      </c>
      <c r="K8958" s="4">
        <v>7</v>
      </c>
      <c r="L8958" s="4">
        <v>7.25</v>
      </c>
      <c r="M8958" s="4">
        <v>32</v>
      </c>
    </row>
    <row r="8959" spans="1:13" x14ac:dyDescent="0.2">
      <c r="A8959" s="3">
        <v>42887</v>
      </c>
      <c r="B8959" t="s">
        <v>8072</v>
      </c>
      <c r="C8959" t="s">
        <v>3915</v>
      </c>
      <c r="D8959" t="s">
        <v>8073</v>
      </c>
      <c r="E8959" t="s">
        <v>3914</v>
      </c>
      <c r="F8959" s="4">
        <v>6.6637500000000003</v>
      </c>
      <c r="G8959" s="4">
        <v>6.75</v>
      </c>
      <c r="H8959" s="4">
        <v>0.90691456143295601</v>
      </c>
      <c r="I8959" s="4">
        <v>8</v>
      </c>
      <c r="J8959" s="4">
        <v>5</v>
      </c>
      <c r="K8959" s="4">
        <v>6</v>
      </c>
      <c r="L8959" s="4">
        <v>7.3125</v>
      </c>
      <c r="M8959" s="4">
        <v>24</v>
      </c>
    </row>
    <row r="8960" spans="1:13" x14ac:dyDescent="0.2">
      <c r="A8960" s="3">
        <v>42887</v>
      </c>
      <c r="B8960" t="s">
        <v>7994</v>
      </c>
      <c r="C8960" t="s">
        <v>3906</v>
      </c>
      <c r="D8960" t="s">
        <v>7995</v>
      </c>
      <c r="E8960" t="s">
        <v>3905</v>
      </c>
      <c r="F8960" s="4">
        <v>7.0790625</v>
      </c>
      <c r="G8960" s="4">
        <v>7</v>
      </c>
      <c r="H8960" s="4">
        <v>0.46074525446946202</v>
      </c>
      <c r="I8960" s="4">
        <v>8</v>
      </c>
      <c r="J8960" s="4">
        <v>6</v>
      </c>
      <c r="K8960" s="4">
        <v>7</v>
      </c>
      <c r="L8960" s="4">
        <v>7.5</v>
      </c>
      <c r="M8960" s="4">
        <v>32</v>
      </c>
    </row>
    <row r="8961" spans="1:13" x14ac:dyDescent="0.2">
      <c r="A8961" s="3">
        <v>42887</v>
      </c>
      <c r="B8961" t="s">
        <v>8098</v>
      </c>
      <c r="C8961" t="s">
        <v>4436</v>
      </c>
      <c r="D8961" t="s">
        <v>8099</v>
      </c>
      <c r="E8961" t="s">
        <v>4435</v>
      </c>
      <c r="F8961" s="4">
        <v>6.5283333333333298</v>
      </c>
      <c r="G8961" s="4">
        <v>6.5</v>
      </c>
      <c r="H8961" s="4">
        <v>0.99987245563433302</v>
      </c>
      <c r="I8961" s="4">
        <v>8.0299999999999994</v>
      </c>
      <c r="J8961" s="4">
        <v>4.5</v>
      </c>
      <c r="K8961" s="4">
        <v>5.9749999999999996</v>
      </c>
      <c r="L8961" s="4">
        <v>7.0625</v>
      </c>
      <c r="M8961" s="4">
        <v>24</v>
      </c>
    </row>
    <row r="8962" spans="1:13" x14ac:dyDescent="0.2">
      <c r="A8962" s="3">
        <v>42887</v>
      </c>
      <c r="B8962" t="s">
        <v>7916</v>
      </c>
      <c r="C8962" t="s">
        <v>3897</v>
      </c>
      <c r="D8962" t="s">
        <v>7917</v>
      </c>
      <c r="E8962" t="s">
        <v>3896</v>
      </c>
      <c r="F8962" s="4">
        <v>7.0538235294117602</v>
      </c>
      <c r="G8962" s="4">
        <v>7</v>
      </c>
      <c r="H8962" s="4">
        <v>0.10186190015073</v>
      </c>
      <c r="I8962" s="4">
        <v>7.25</v>
      </c>
      <c r="J8962" s="4">
        <v>7</v>
      </c>
      <c r="K8962" s="4">
        <v>7</v>
      </c>
      <c r="L8962" s="4">
        <v>7.0225</v>
      </c>
      <c r="M8962" s="4">
        <v>34</v>
      </c>
    </row>
    <row r="8963" spans="1:13" x14ac:dyDescent="0.2">
      <c r="A8963" s="3">
        <v>42887</v>
      </c>
      <c r="B8963" t="s">
        <v>8020</v>
      </c>
      <c r="C8963" t="s">
        <v>3909</v>
      </c>
      <c r="D8963" t="s">
        <v>8021</v>
      </c>
      <c r="E8963" t="s">
        <v>3908</v>
      </c>
      <c r="F8963" s="4">
        <v>6.9590322580645196</v>
      </c>
      <c r="G8963" s="4">
        <v>7</v>
      </c>
      <c r="H8963" s="4">
        <v>0.58648304800002304</v>
      </c>
      <c r="I8963" s="4">
        <v>8</v>
      </c>
      <c r="J8963" s="4">
        <v>5.5</v>
      </c>
      <c r="K8963" s="4">
        <v>6.5</v>
      </c>
      <c r="L8963" s="4">
        <v>7.5</v>
      </c>
      <c r="M8963" s="4">
        <v>31</v>
      </c>
    </row>
    <row r="8964" spans="1:13" x14ac:dyDescent="0.2">
      <c r="A8964" s="3">
        <v>42887</v>
      </c>
      <c r="B8964" t="s">
        <v>7942</v>
      </c>
      <c r="C8964" t="s">
        <v>3900</v>
      </c>
      <c r="D8964" t="s">
        <v>7943</v>
      </c>
      <c r="E8964" t="s">
        <v>3899</v>
      </c>
      <c r="F8964" s="4">
        <v>7.11558823529412</v>
      </c>
      <c r="G8964" s="4">
        <v>7</v>
      </c>
      <c r="H8964" s="4">
        <v>0.16428340583624099</v>
      </c>
      <c r="I8964" s="4">
        <v>7.5</v>
      </c>
      <c r="J8964" s="4">
        <v>7</v>
      </c>
      <c r="K8964" s="4">
        <v>7</v>
      </c>
      <c r="L8964" s="4">
        <v>7.25</v>
      </c>
      <c r="M8964" s="4">
        <v>34</v>
      </c>
    </row>
    <row r="8965" spans="1:13" x14ac:dyDescent="0.2">
      <c r="A8965" s="3">
        <v>42887</v>
      </c>
      <c r="B8965" t="s">
        <v>8046</v>
      </c>
      <c r="C8965" t="s">
        <v>3912</v>
      </c>
      <c r="D8965" t="s">
        <v>8047</v>
      </c>
      <c r="E8965" t="s">
        <v>3911</v>
      </c>
      <c r="F8965" s="4">
        <v>6.8283870967741898</v>
      </c>
      <c r="G8965" s="4">
        <v>7</v>
      </c>
      <c r="H8965" s="4">
        <v>0.73881480211752504</v>
      </c>
      <c r="I8965" s="4">
        <v>8</v>
      </c>
      <c r="J8965" s="4">
        <v>5</v>
      </c>
      <c r="K8965" s="4">
        <v>6.35</v>
      </c>
      <c r="L8965" s="4">
        <v>7.375</v>
      </c>
      <c r="M8965" s="4">
        <v>31</v>
      </c>
    </row>
    <row r="8966" spans="1:13" x14ac:dyDescent="0.2">
      <c r="A8966" s="3">
        <v>42887</v>
      </c>
      <c r="B8966" t="s">
        <v>8100</v>
      </c>
      <c r="C8966" t="s">
        <v>3081</v>
      </c>
      <c r="D8966" t="s">
        <v>8101</v>
      </c>
      <c r="E8966" t="s">
        <v>3080</v>
      </c>
      <c r="F8966" s="4">
        <v>3.85748648648649</v>
      </c>
      <c r="G8966" s="4">
        <v>3.8</v>
      </c>
      <c r="H8966" s="4">
        <v>0.48786710517548998</v>
      </c>
      <c r="I8966" s="4">
        <v>5.4169999999999998</v>
      </c>
      <c r="J8966" s="4">
        <v>2.91</v>
      </c>
      <c r="K8966" s="4">
        <v>3.6</v>
      </c>
      <c r="L8966" s="4">
        <v>4.05</v>
      </c>
      <c r="M8966" s="4">
        <v>37</v>
      </c>
    </row>
    <row r="8967" spans="1:13" x14ac:dyDescent="0.2">
      <c r="A8967" s="3">
        <v>42887</v>
      </c>
      <c r="B8967" t="s">
        <v>9674</v>
      </c>
      <c r="C8967" t="s">
        <v>3072</v>
      </c>
      <c r="D8967" t="s">
        <v>9675</v>
      </c>
      <c r="E8967" t="s">
        <v>3071</v>
      </c>
      <c r="F8967" s="4">
        <v>6.01621621621622</v>
      </c>
      <c r="G8967" s="4">
        <v>6</v>
      </c>
      <c r="H8967" s="4">
        <v>0.23538799355002701</v>
      </c>
      <c r="I8967" s="4">
        <v>6.5</v>
      </c>
      <c r="J8967" s="4">
        <v>5.4</v>
      </c>
      <c r="K8967" s="4">
        <v>5.9</v>
      </c>
      <c r="L8967" s="4">
        <v>6.12</v>
      </c>
      <c r="M8967" s="4">
        <v>37</v>
      </c>
    </row>
    <row r="8968" spans="1:13" x14ac:dyDescent="0.2">
      <c r="A8968" s="3">
        <v>42887</v>
      </c>
      <c r="B8968" t="s">
        <v>9708</v>
      </c>
      <c r="C8968" t="s">
        <v>3075</v>
      </c>
      <c r="D8968" t="s">
        <v>9709</v>
      </c>
      <c r="E8968" t="s">
        <v>3074</v>
      </c>
      <c r="F8968" s="4">
        <v>3.8086111111111101</v>
      </c>
      <c r="G8968" s="4">
        <v>3.8</v>
      </c>
      <c r="H8968" s="4">
        <v>0.47433052236224899</v>
      </c>
      <c r="I8968" s="4">
        <v>5.6</v>
      </c>
      <c r="J8968" s="4">
        <v>3.1</v>
      </c>
      <c r="K8968" s="4">
        <v>3.5874999999999999</v>
      </c>
      <c r="L8968" s="4">
        <v>3.9350000000000001</v>
      </c>
      <c r="M8968" s="4">
        <v>36</v>
      </c>
    </row>
    <row r="8969" spans="1:13" x14ac:dyDescent="0.2">
      <c r="A8969" s="3">
        <v>42887</v>
      </c>
      <c r="B8969" t="s">
        <v>7636</v>
      </c>
      <c r="C8969" t="s">
        <v>3102</v>
      </c>
      <c r="D8969" t="s">
        <v>7637</v>
      </c>
      <c r="E8969" t="s">
        <v>3101</v>
      </c>
      <c r="F8969" s="4">
        <v>3.52424242424242</v>
      </c>
      <c r="G8969" s="4">
        <v>3.5</v>
      </c>
      <c r="H8969" s="4">
        <v>0.41034307523575803</v>
      </c>
      <c r="I8969" s="4">
        <v>5</v>
      </c>
      <c r="J8969" s="4">
        <v>3</v>
      </c>
      <c r="K8969" s="4">
        <v>3.3</v>
      </c>
      <c r="L8969" s="4">
        <v>3.63</v>
      </c>
      <c r="M8969" s="4">
        <v>33</v>
      </c>
    </row>
    <row r="8970" spans="1:13" x14ac:dyDescent="0.2">
      <c r="A8970" s="3">
        <v>42887</v>
      </c>
      <c r="B8970" t="s">
        <v>9744</v>
      </c>
      <c r="C8970" t="s">
        <v>3078</v>
      </c>
      <c r="D8970" t="s">
        <v>9745</v>
      </c>
      <c r="E8970" t="s">
        <v>3077</v>
      </c>
      <c r="F8970" s="4">
        <v>3.55375</v>
      </c>
      <c r="G8970" s="4">
        <v>3.5</v>
      </c>
      <c r="H8970" s="4">
        <v>0.49972734501409699</v>
      </c>
      <c r="I8970" s="4">
        <v>5.5</v>
      </c>
      <c r="J8970" s="4">
        <v>2.5</v>
      </c>
      <c r="K8970" s="4">
        <v>3.3</v>
      </c>
      <c r="L8970" s="4">
        <v>3.7050000000000001</v>
      </c>
      <c r="M8970" s="4">
        <v>32</v>
      </c>
    </row>
    <row r="8971" spans="1:13" x14ac:dyDescent="0.2">
      <c r="A8971" s="3">
        <v>42887</v>
      </c>
      <c r="B8971" t="s">
        <v>5410</v>
      </c>
      <c r="C8971" t="s">
        <v>3105</v>
      </c>
      <c r="D8971" t="s">
        <v>1261</v>
      </c>
      <c r="E8971" t="s">
        <v>3104</v>
      </c>
      <c r="F8971" s="4">
        <v>3.39903225806452</v>
      </c>
      <c r="G8971" s="4">
        <v>3.4</v>
      </c>
      <c r="H8971" s="4">
        <v>0.34157824714804502</v>
      </c>
      <c r="I8971" s="4">
        <v>4.5</v>
      </c>
      <c r="J8971" s="4">
        <v>3</v>
      </c>
      <c r="K8971" s="4">
        <v>3.2</v>
      </c>
      <c r="L8971" s="4">
        <v>3.5049999999999999</v>
      </c>
      <c r="M8971" s="4">
        <v>31</v>
      </c>
    </row>
    <row r="8972" spans="1:13" x14ac:dyDescent="0.2">
      <c r="A8972" s="3">
        <v>42887</v>
      </c>
      <c r="B8972" t="s">
        <v>8058</v>
      </c>
      <c r="C8972" t="s">
        <v>3135</v>
      </c>
      <c r="D8972" t="s">
        <v>8059</v>
      </c>
      <c r="E8972" t="s">
        <v>3134</v>
      </c>
      <c r="F8972" s="4">
        <v>0.55788235294117605</v>
      </c>
      <c r="G8972" s="4">
        <v>0.5</v>
      </c>
      <c r="H8972" s="4">
        <v>0.24648016266676601</v>
      </c>
      <c r="I8972" s="4">
        <v>1.4379999999999999</v>
      </c>
      <c r="J8972" s="4">
        <v>0.25</v>
      </c>
      <c r="K8972" s="4">
        <v>0.43</v>
      </c>
      <c r="L8972" s="4">
        <v>0.57750000000000001</v>
      </c>
      <c r="M8972" s="4">
        <v>34</v>
      </c>
    </row>
    <row r="8973" spans="1:13" x14ac:dyDescent="0.2">
      <c r="A8973" s="3">
        <v>42887</v>
      </c>
      <c r="B8973" t="s">
        <v>8066</v>
      </c>
      <c r="C8973" t="s">
        <v>3138</v>
      </c>
      <c r="D8973" t="s">
        <v>8067</v>
      </c>
      <c r="E8973" t="s">
        <v>3137</v>
      </c>
      <c r="F8973" s="4">
        <v>0.36423529411764699</v>
      </c>
      <c r="G8973" s="4">
        <v>0.36499999999999999</v>
      </c>
      <c r="H8973" s="4">
        <v>8.4832476208158897E-2</v>
      </c>
      <c r="I8973" s="4">
        <v>0.52400000000000002</v>
      </c>
      <c r="J8973" s="4">
        <v>0.15</v>
      </c>
      <c r="K8973" s="4">
        <v>0.3</v>
      </c>
      <c r="L8973" s="4">
        <v>0.42749999999999999</v>
      </c>
      <c r="M8973" s="4">
        <v>34</v>
      </c>
    </row>
    <row r="8974" spans="1:13" x14ac:dyDescent="0.2">
      <c r="A8974" s="3">
        <v>42887</v>
      </c>
      <c r="B8974" t="s">
        <v>8076</v>
      </c>
      <c r="C8974" t="s">
        <v>3141</v>
      </c>
      <c r="D8974" t="s">
        <v>8077</v>
      </c>
      <c r="E8974" t="s">
        <v>3140</v>
      </c>
      <c r="F8974" s="4">
        <v>0.36494117647058799</v>
      </c>
      <c r="G8974" s="4">
        <v>0.375</v>
      </c>
      <c r="H8974" s="4">
        <v>0.107612363032144</v>
      </c>
      <c r="I8974" s="4">
        <v>0.63800000000000001</v>
      </c>
      <c r="J8974" s="4">
        <v>0.09</v>
      </c>
      <c r="K8974" s="4">
        <v>0.3</v>
      </c>
      <c r="L8974" s="4">
        <v>0.42749999999999999</v>
      </c>
      <c r="M8974" s="4">
        <v>34</v>
      </c>
    </row>
    <row r="8975" spans="1:13" x14ac:dyDescent="0.2">
      <c r="A8975" s="3">
        <v>42887</v>
      </c>
      <c r="B8975" t="s">
        <v>8084</v>
      </c>
      <c r="C8975" t="s">
        <v>3144</v>
      </c>
      <c r="D8975" t="s">
        <v>8085</v>
      </c>
      <c r="E8975" t="s">
        <v>3143</v>
      </c>
      <c r="F8975" s="4">
        <v>-9.0941176470588206E-2</v>
      </c>
      <c r="G8975" s="4">
        <v>-0.1</v>
      </c>
      <c r="H8975" s="4">
        <v>9.6495231842153403E-2</v>
      </c>
      <c r="I8975" s="4">
        <v>0.108</v>
      </c>
      <c r="J8975" s="4">
        <v>-0.28999999999999998</v>
      </c>
      <c r="K8975" s="4">
        <v>-0.16500000000000001</v>
      </c>
      <c r="L8975" s="4">
        <v>-3.7499999999999999E-2</v>
      </c>
      <c r="M8975" s="4">
        <v>34</v>
      </c>
    </row>
    <row r="8976" spans="1:13" x14ac:dyDescent="0.2">
      <c r="A8976" s="3">
        <v>42887</v>
      </c>
      <c r="B8976" t="s">
        <v>8092</v>
      </c>
      <c r="C8976" t="s">
        <v>3147</v>
      </c>
      <c r="D8976" t="s">
        <v>8093</v>
      </c>
      <c r="E8976" t="s">
        <v>3146</v>
      </c>
      <c r="F8976" s="4">
        <v>-0.30314705882352899</v>
      </c>
      <c r="G8976" s="4">
        <v>-0.3</v>
      </c>
      <c r="H8976" s="4">
        <v>0.10678103689125799</v>
      </c>
      <c r="I8976" s="4">
        <v>-4.7E-2</v>
      </c>
      <c r="J8976" s="4">
        <v>-0.54</v>
      </c>
      <c r="K8976" s="4">
        <v>-0.35749999999999998</v>
      </c>
      <c r="L8976" s="4">
        <v>-0.25</v>
      </c>
      <c r="M8976" s="4">
        <v>34</v>
      </c>
    </row>
    <row r="8977" spans="1:13" x14ac:dyDescent="0.2">
      <c r="A8977" s="3">
        <v>42887</v>
      </c>
      <c r="B8977" t="s">
        <v>7998</v>
      </c>
      <c r="C8977" t="s">
        <v>3114</v>
      </c>
      <c r="D8977" t="s">
        <v>7999</v>
      </c>
      <c r="E8977" t="s">
        <v>3113</v>
      </c>
      <c r="F8977" s="4">
        <v>0.25133333333333302</v>
      </c>
      <c r="G8977" s="4">
        <v>0.25</v>
      </c>
      <c r="H8977" s="4">
        <v>3.6205761183230802E-2</v>
      </c>
      <c r="I8977" s="4">
        <v>0.31</v>
      </c>
      <c r="J8977" s="4">
        <v>0.15</v>
      </c>
      <c r="K8977" s="4">
        <v>0.22750000000000001</v>
      </c>
      <c r="L8977" s="4">
        <v>0.28249999999999997</v>
      </c>
      <c r="M8977" s="4">
        <v>36</v>
      </c>
    </row>
    <row r="8978" spans="1:13" x14ac:dyDescent="0.2">
      <c r="A8978" s="3">
        <v>42887</v>
      </c>
      <c r="B8978" t="s">
        <v>8102</v>
      </c>
      <c r="C8978" t="s">
        <v>3150</v>
      </c>
      <c r="D8978" t="s">
        <v>8103</v>
      </c>
      <c r="E8978" t="s">
        <v>3149</v>
      </c>
      <c r="F8978" s="4">
        <v>0.17947058823529399</v>
      </c>
      <c r="G8978" s="4">
        <v>0.19500000000000001</v>
      </c>
      <c r="H8978" s="4">
        <v>6.6668440261612699E-2</v>
      </c>
      <c r="I8978" s="4">
        <v>0.32</v>
      </c>
      <c r="J8978" s="4">
        <v>0</v>
      </c>
      <c r="K8978" s="4">
        <v>0.17</v>
      </c>
      <c r="L8978" s="4">
        <v>0.20799999999999999</v>
      </c>
      <c r="M8978" s="4">
        <v>34</v>
      </c>
    </row>
    <row r="8979" spans="1:13" x14ac:dyDescent="0.2">
      <c r="A8979" s="3">
        <v>42887</v>
      </c>
      <c r="B8979" t="s">
        <v>8006</v>
      </c>
      <c r="C8979" t="s">
        <v>3117</v>
      </c>
      <c r="D8979" t="s">
        <v>8007</v>
      </c>
      <c r="E8979" t="s">
        <v>3116</v>
      </c>
      <c r="F8979" s="4">
        <v>0.26711428571428603</v>
      </c>
      <c r="G8979" s="4">
        <v>0.26</v>
      </c>
      <c r="H8979" s="4">
        <v>5.7957779475068499E-2</v>
      </c>
      <c r="I8979" s="4">
        <v>0.43</v>
      </c>
      <c r="J8979" s="4">
        <v>0.13</v>
      </c>
      <c r="K8979" s="4">
        <v>0.23</v>
      </c>
      <c r="L8979" s="4">
        <v>0.3</v>
      </c>
      <c r="M8979" s="4">
        <v>35</v>
      </c>
    </row>
    <row r="8980" spans="1:13" x14ac:dyDescent="0.2">
      <c r="A8980" s="3">
        <v>42887</v>
      </c>
      <c r="B8980" t="s">
        <v>8014</v>
      </c>
      <c r="C8980" t="s">
        <v>3120</v>
      </c>
      <c r="D8980" t="s">
        <v>8015</v>
      </c>
      <c r="E8980" t="s">
        <v>3119</v>
      </c>
      <c r="F8980" s="4">
        <v>0.28754285714285699</v>
      </c>
      <c r="G8980" s="4">
        <v>0.28999999999999998</v>
      </c>
      <c r="H8980" s="4">
        <v>5.85171381920278E-2</v>
      </c>
      <c r="I8980" s="4">
        <v>0.45</v>
      </c>
      <c r="J8980" s="4">
        <v>0.13</v>
      </c>
      <c r="K8980" s="4">
        <v>0.26</v>
      </c>
      <c r="L8980" s="4">
        <v>0.32</v>
      </c>
      <c r="M8980" s="4">
        <v>35</v>
      </c>
    </row>
    <row r="8981" spans="1:13" x14ac:dyDescent="0.2">
      <c r="A8981" s="3">
        <v>42887</v>
      </c>
      <c r="B8981" t="s">
        <v>8024</v>
      </c>
      <c r="C8981" t="s">
        <v>3123</v>
      </c>
      <c r="D8981" t="s">
        <v>8025</v>
      </c>
      <c r="E8981" t="s">
        <v>3122</v>
      </c>
      <c r="F8981" s="4">
        <v>0.49002857142857098</v>
      </c>
      <c r="G8981" s="4">
        <v>0.49</v>
      </c>
      <c r="H8981" s="4">
        <v>7.44906175356356E-2</v>
      </c>
      <c r="I8981" s="4">
        <v>0.63</v>
      </c>
      <c r="J8981" s="4">
        <v>0.3</v>
      </c>
      <c r="K8981" s="4">
        <v>0.45</v>
      </c>
      <c r="L8981" s="4">
        <v>0.53049999999999997</v>
      </c>
      <c r="M8981" s="4">
        <v>35</v>
      </c>
    </row>
    <row r="8982" spans="1:13" x14ac:dyDescent="0.2">
      <c r="A8982" s="3">
        <v>42887</v>
      </c>
      <c r="B8982" t="s">
        <v>8032</v>
      </c>
      <c r="C8982" t="s">
        <v>3126</v>
      </c>
      <c r="D8982" t="s">
        <v>8033</v>
      </c>
      <c r="E8982" t="s">
        <v>3125</v>
      </c>
      <c r="F8982" s="4">
        <v>0.53334285714285701</v>
      </c>
      <c r="G8982" s="4">
        <v>0.55000000000000004</v>
      </c>
      <c r="H8982" s="4">
        <v>8.2959573023868194E-2</v>
      </c>
      <c r="I8982" s="4">
        <v>0.66</v>
      </c>
      <c r="J8982" s="4">
        <v>0.19</v>
      </c>
      <c r="K8982" s="4">
        <v>0.505</v>
      </c>
      <c r="L8982" s="4">
        <v>0.59</v>
      </c>
      <c r="M8982" s="4">
        <v>35</v>
      </c>
    </row>
    <row r="8983" spans="1:13" x14ac:dyDescent="0.2">
      <c r="A8983" s="3">
        <v>42887</v>
      </c>
      <c r="B8983" t="s">
        <v>8040</v>
      </c>
      <c r="C8983" t="s">
        <v>3129</v>
      </c>
      <c r="D8983" t="s">
        <v>8041</v>
      </c>
      <c r="E8983" t="s">
        <v>3128</v>
      </c>
      <c r="F8983" s="4">
        <v>0.71705714285714295</v>
      </c>
      <c r="G8983" s="4">
        <v>0.71</v>
      </c>
      <c r="H8983" s="4">
        <v>8.3891716921679599E-2</v>
      </c>
      <c r="I8983" s="4">
        <v>0.88</v>
      </c>
      <c r="J8983" s="4">
        <v>0.56000000000000005</v>
      </c>
      <c r="K8983" s="4">
        <v>0.65</v>
      </c>
      <c r="L8983" s="4">
        <v>0.78500000000000003</v>
      </c>
      <c r="M8983" s="4">
        <v>35</v>
      </c>
    </row>
    <row r="8984" spans="1:13" x14ac:dyDescent="0.2">
      <c r="A8984" s="3">
        <v>42887</v>
      </c>
      <c r="B8984" t="s">
        <v>8050</v>
      </c>
      <c r="C8984" t="s">
        <v>3132</v>
      </c>
      <c r="D8984" t="s">
        <v>8051</v>
      </c>
      <c r="E8984" t="s">
        <v>3131</v>
      </c>
      <c r="F8984" s="4">
        <v>0.44151428571428603</v>
      </c>
      <c r="G8984" s="4">
        <v>0.44</v>
      </c>
      <c r="H8984" s="4">
        <v>6.4033250291213095E-2</v>
      </c>
      <c r="I8984" s="4">
        <v>0.6</v>
      </c>
      <c r="J8984" s="4">
        <v>0.34</v>
      </c>
      <c r="K8984" s="4">
        <v>0.4</v>
      </c>
      <c r="L8984" s="4">
        <v>0.47</v>
      </c>
      <c r="M8984" s="4">
        <v>35</v>
      </c>
    </row>
    <row r="8985" spans="1:13" x14ac:dyDescent="0.2">
      <c r="A8985" s="3">
        <v>42887</v>
      </c>
      <c r="B8985" t="s">
        <v>8104</v>
      </c>
      <c r="C8985" t="s">
        <v>3096</v>
      </c>
      <c r="D8985" t="s">
        <v>8105</v>
      </c>
      <c r="E8985" t="s">
        <v>3095</v>
      </c>
      <c r="F8985" s="4">
        <v>3.7275</v>
      </c>
      <c r="G8985" s="4">
        <v>3.7</v>
      </c>
      <c r="H8985" s="4">
        <v>0.541413919527439</v>
      </c>
      <c r="I8985" s="4">
        <v>4.9000000000000004</v>
      </c>
      <c r="J8985" s="4">
        <v>2.06</v>
      </c>
      <c r="K8985" s="4">
        <v>3.5425</v>
      </c>
      <c r="L8985" s="4">
        <v>3.95</v>
      </c>
      <c r="M8985" s="4">
        <v>32</v>
      </c>
    </row>
    <row r="8986" spans="1:13" x14ac:dyDescent="0.2">
      <c r="A8986" s="3">
        <v>42887</v>
      </c>
      <c r="B8986" t="s">
        <v>9676</v>
      </c>
      <c r="C8986" t="s">
        <v>3087</v>
      </c>
      <c r="D8986" t="s">
        <v>9677</v>
      </c>
      <c r="E8986" t="s">
        <v>3086</v>
      </c>
      <c r="F8986" s="4">
        <v>4.7944117647058802</v>
      </c>
      <c r="G8986" s="4">
        <v>4.9000000000000004</v>
      </c>
      <c r="H8986" s="4">
        <v>0.48517532711300898</v>
      </c>
      <c r="I8986" s="4">
        <v>5.38</v>
      </c>
      <c r="J8986" s="4">
        <v>2.2799999999999998</v>
      </c>
      <c r="K8986" s="4">
        <v>4.7125000000000004</v>
      </c>
      <c r="L8986" s="4">
        <v>5</v>
      </c>
      <c r="M8986" s="4">
        <v>34</v>
      </c>
    </row>
    <row r="8987" spans="1:13" x14ac:dyDescent="0.2">
      <c r="A8987" s="3">
        <v>42887</v>
      </c>
      <c r="B8987" t="s">
        <v>9710</v>
      </c>
      <c r="C8987" t="s">
        <v>3090</v>
      </c>
      <c r="D8987" t="s">
        <v>9711</v>
      </c>
      <c r="E8987" t="s">
        <v>3089</v>
      </c>
      <c r="F8987" s="4">
        <v>3.6554545454545502</v>
      </c>
      <c r="G8987" s="4">
        <v>3.63</v>
      </c>
      <c r="H8987" s="4">
        <v>0.49042131701407299</v>
      </c>
      <c r="I8987" s="4">
        <v>5.03</v>
      </c>
      <c r="J8987" s="4">
        <v>2.23</v>
      </c>
      <c r="K8987" s="4">
        <v>3.5</v>
      </c>
      <c r="L8987" s="4">
        <v>3.81</v>
      </c>
      <c r="M8987" s="4">
        <v>33</v>
      </c>
    </row>
    <row r="8988" spans="1:13" x14ac:dyDescent="0.2">
      <c r="A8988" s="3">
        <v>42887</v>
      </c>
      <c r="B8988" t="s">
        <v>9875</v>
      </c>
      <c r="C8988" t="s">
        <v>3108</v>
      </c>
      <c r="D8988" t="s">
        <v>9876</v>
      </c>
      <c r="E8988" t="s">
        <v>3107</v>
      </c>
      <c r="F8988" s="4">
        <v>3.46428571428571</v>
      </c>
      <c r="G8988" s="4">
        <v>3.4</v>
      </c>
      <c r="H8988" s="4">
        <v>0.465923444446248</v>
      </c>
      <c r="I8988" s="4">
        <v>5</v>
      </c>
      <c r="J8988" s="4">
        <v>2.88</v>
      </c>
      <c r="K8988" s="4">
        <v>3.2</v>
      </c>
      <c r="L8988" s="4">
        <v>3.6850000000000001</v>
      </c>
      <c r="M8988" s="4">
        <v>28</v>
      </c>
    </row>
    <row r="8989" spans="1:13" x14ac:dyDescent="0.2">
      <c r="A8989" s="3">
        <v>42887</v>
      </c>
      <c r="B8989" t="s">
        <v>9746</v>
      </c>
      <c r="C8989" t="s">
        <v>3093</v>
      </c>
      <c r="D8989" t="s">
        <v>9747</v>
      </c>
      <c r="E8989" t="s">
        <v>3092</v>
      </c>
      <c r="F8989" s="4">
        <v>3.4092592592592599</v>
      </c>
      <c r="G8989" s="4">
        <v>3.3</v>
      </c>
      <c r="H8989" s="4">
        <v>0.470718974842053</v>
      </c>
      <c r="I8989" s="4">
        <v>5.3</v>
      </c>
      <c r="J8989" s="4">
        <v>2.69</v>
      </c>
      <c r="K8989" s="4">
        <v>3.2</v>
      </c>
      <c r="L8989" s="4">
        <v>3.54</v>
      </c>
      <c r="M8989" s="4">
        <v>27</v>
      </c>
    </row>
    <row r="8990" spans="1:13" x14ac:dyDescent="0.2">
      <c r="A8990" s="3">
        <v>42887</v>
      </c>
      <c r="B8990" t="s">
        <v>5412</v>
      </c>
      <c r="C8990" t="s">
        <v>3111</v>
      </c>
      <c r="D8990" t="s">
        <v>1263</v>
      </c>
      <c r="E8990" t="s">
        <v>3110</v>
      </c>
      <c r="F8990" s="4">
        <v>3.3284615384615401</v>
      </c>
      <c r="G8990" s="4">
        <v>3.3</v>
      </c>
      <c r="H8990" s="4">
        <v>0.35333488146733899</v>
      </c>
      <c r="I8990" s="4">
        <v>4.5</v>
      </c>
      <c r="J8990" s="4">
        <v>2.9</v>
      </c>
      <c r="K8990" s="4">
        <v>3.0350000000000001</v>
      </c>
      <c r="L8990" s="4">
        <v>3.4449999999999998</v>
      </c>
      <c r="M8990" s="4">
        <v>26</v>
      </c>
    </row>
    <row r="8991" spans="1:13" x14ac:dyDescent="0.2">
      <c r="A8991" s="3">
        <v>42887</v>
      </c>
      <c r="B8991" t="s">
        <v>8106</v>
      </c>
      <c r="C8991" t="s">
        <v>3153</v>
      </c>
      <c r="D8991" t="s">
        <v>8107</v>
      </c>
      <c r="E8991" t="s">
        <v>3152</v>
      </c>
      <c r="F8991" s="4">
        <v>0.28218749999999998</v>
      </c>
      <c r="G8991" s="4">
        <v>0.3</v>
      </c>
      <c r="H8991" s="4">
        <v>4.8708108551961601E-2</v>
      </c>
      <c r="I8991" s="4">
        <v>0.36</v>
      </c>
      <c r="J8991" s="4">
        <v>0.15</v>
      </c>
      <c r="K8991" s="4">
        <v>0.25750000000000001</v>
      </c>
      <c r="L8991" s="4">
        <v>0.3125</v>
      </c>
      <c r="M8991" s="4">
        <v>32</v>
      </c>
    </row>
    <row r="8992" spans="1:13" x14ac:dyDescent="0.2">
      <c r="A8992" s="3">
        <v>42887</v>
      </c>
      <c r="B8992" t="s">
        <v>10255</v>
      </c>
      <c r="C8992" t="s">
        <v>4324</v>
      </c>
      <c r="D8992" t="s">
        <v>10256</v>
      </c>
      <c r="E8992" t="s">
        <v>4323</v>
      </c>
      <c r="F8992" s="4">
        <v>2.1709677419354798</v>
      </c>
      <c r="G8992" s="4">
        <v>2.2000000000000002</v>
      </c>
      <c r="H8992" s="4">
        <v>0.13464409477606001</v>
      </c>
      <c r="I8992" s="4">
        <v>2.7</v>
      </c>
      <c r="J8992" s="4">
        <v>1.9</v>
      </c>
      <c r="K8992" s="4">
        <v>2.1</v>
      </c>
      <c r="L8992" s="4">
        <v>2.2000000000000002</v>
      </c>
      <c r="M8992" s="4">
        <v>31</v>
      </c>
    </row>
    <row r="8993" spans="1:13" x14ac:dyDescent="0.2">
      <c r="A8993" s="3">
        <v>42887</v>
      </c>
      <c r="B8993" t="s">
        <v>10279</v>
      </c>
      <c r="C8993" t="s">
        <v>4327</v>
      </c>
      <c r="D8993" t="s">
        <v>10280</v>
      </c>
      <c r="E8993" t="s">
        <v>4326</v>
      </c>
      <c r="F8993" s="4">
        <v>2.36</v>
      </c>
      <c r="G8993" s="4">
        <v>2.4</v>
      </c>
      <c r="H8993" s="4">
        <v>0.25542392078727599</v>
      </c>
      <c r="I8993" s="4">
        <v>3</v>
      </c>
      <c r="J8993" s="4">
        <v>1.8</v>
      </c>
      <c r="K8993" s="4">
        <v>2.2000000000000002</v>
      </c>
      <c r="L8993" s="4">
        <v>2.5</v>
      </c>
      <c r="M8993" s="4">
        <v>30</v>
      </c>
    </row>
    <row r="8994" spans="1:13" x14ac:dyDescent="0.2">
      <c r="A8994" s="3">
        <v>42887</v>
      </c>
      <c r="B8994" t="s">
        <v>9758</v>
      </c>
      <c r="C8994" t="s">
        <v>3939</v>
      </c>
      <c r="D8994" t="s">
        <v>9759</v>
      </c>
      <c r="E8994" t="s">
        <v>3947</v>
      </c>
      <c r="F8994" s="4">
        <v>18.176724137931</v>
      </c>
      <c r="G8994" s="4">
        <v>18.16</v>
      </c>
      <c r="H8994" s="4">
        <v>0.34492824269815497</v>
      </c>
      <c r="I8994" s="4">
        <v>18.97</v>
      </c>
      <c r="J8994" s="4">
        <v>17.489999999999998</v>
      </c>
      <c r="K8994" s="4">
        <v>17.97</v>
      </c>
      <c r="L8994" s="4">
        <v>18.3</v>
      </c>
      <c r="M8994" s="4">
        <v>29</v>
      </c>
    </row>
    <row r="8995" spans="1:13" x14ac:dyDescent="0.2">
      <c r="A8995" s="3">
        <v>42887</v>
      </c>
      <c r="B8995" t="s">
        <v>9760</v>
      </c>
      <c r="C8995" t="s">
        <v>3942</v>
      </c>
      <c r="D8995" t="s">
        <v>9761</v>
      </c>
      <c r="E8995" t="s">
        <v>3949</v>
      </c>
      <c r="F8995" s="4">
        <v>18.2431379310345</v>
      </c>
      <c r="G8995" s="4">
        <v>18.16</v>
      </c>
      <c r="H8995" s="4">
        <v>0.39344519714022402</v>
      </c>
      <c r="I8995" s="4">
        <v>19.14</v>
      </c>
      <c r="J8995" s="4">
        <v>17.25</v>
      </c>
      <c r="K8995" s="4">
        <v>18</v>
      </c>
      <c r="L8995" s="4">
        <v>18.521000000000001</v>
      </c>
      <c r="M8995" s="4">
        <v>29</v>
      </c>
    </row>
    <row r="8996" spans="1:13" x14ac:dyDescent="0.2">
      <c r="A8996" s="3">
        <v>42887</v>
      </c>
      <c r="B8996" t="s">
        <v>9762</v>
      </c>
      <c r="C8996" t="s">
        <v>3952</v>
      </c>
      <c r="D8996" t="s">
        <v>9763</v>
      </c>
      <c r="E8996" t="s">
        <v>3951</v>
      </c>
      <c r="F8996" s="4">
        <v>18.390068965517202</v>
      </c>
      <c r="G8996" s="4">
        <v>18.39</v>
      </c>
      <c r="H8996" s="4">
        <v>0.45324716775054602</v>
      </c>
      <c r="I8996" s="4">
        <v>19.21</v>
      </c>
      <c r="J8996" s="4">
        <v>17.45</v>
      </c>
      <c r="K8996" s="4">
        <v>18.100000000000001</v>
      </c>
      <c r="L8996" s="4">
        <v>18.77</v>
      </c>
      <c r="M8996" s="4">
        <v>29</v>
      </c>
    </row>
    <row r="8997" spans="1:13" x14ac:dyDescent="0.2">
      <c r="A8997" s="3">
        <v>42887</v>
      </c>
      <c r="B8997" t="s">
        <v>9714</v>
      </c>
      <c r="C8997" t="s">
        <v>3936</v>
      </c>
      <c r="D8997" t="s">
        <v>9715</v>
      </c>
      <c r="E8997" t="s">
        <v>3935</v>
      </c>
      <c r="F8997" s="4">
        <v>18.742799999999999</v>
      </c>
      <c r="G8997" s="4">
        <v>18.7</v>
      </c>
      <c r="H8997" s="4">
        <v>0.70816933833985296</v>
      </c>
      <c r="I8997" s="4">
        <v>21.2</v>
      </c>
      <c r="J8997" s="4">
        <v>17.899999999999999</v>
      </c>
      <c r="K8997" s="4">
        <v>18.204999999999998</v>
      </c>
      <c r="L8997" s="4">
        <v>19</v>
      </c>
      <c r="M8997" s="4">
        <v>35</v>
      </c>
    </row>
    <row r="8998" spans="1:13" x14ac:dyDescent="0.2">
      <c r="A8998" s="3">
        <v>42887</v>
      </c>
      <c r="B8998" t="s">
        <v>9720</v>
      </c>
      <c r="C8998" t="s">
        <v>3939</v>
      </c>
      <c r="D8998" t="s">
        <v>9721</v>
      </c>
      <c r="E8998" t="s">
        <v>3938</v>
      </c>
      <c r="F8998" s="4">
        <v>18.666062499999999</v>
      </c>
      <c r="G8998" s="4">
        <v>18.46</v>
      </c>
      <c r="H8998" s="4">
        <v>0.85122340562881804</v>
      </c>
      <c r="I8998" s="4">
        <v>21.8</v>
      </c>
      <c r="J8998" s="4">
        <v>17.600000000000001</v>
      </c>
      <c r="K8998" s="4">
        <v>18.074999999999999</v>
      </c>
      <c r="L8998" s="4">
        <v>19.027999999999999</v>
      </c>
      <c r="M8998" s="4">
        <v>32</v>
      </c>
    </row>
    <row r="8999" spans="1:13" x14ac:dyDescent="0.2">
      <c r="A8999" s="3">
        <v>42887</v>
      </c>
      <c r="B8999" t="s">
        <v>9750</v>
      </c>
      <c r="C8999" t="s">
        <v>3942</v>
      </c>
      <c r="D8999" t="s">
        <v>9751</v>
      </c>
      <c r="E8999" t="s">
        <v>3941</v>
      </c>
      <c r="F8999" s="4">
        <v>18.4508260869565</v>
      </c>
      <c r="G8999" s="4">
        <v>18.399999999999999</v>
      </c>
      <c r="H8999" s="4">
        <v>0.70443288938846005</v>
      </c>
      <c r="I8999" s="4">
        <v>20.27</v>
      </c>
      <c r="J8999" s="4">
        <v>17.5</v>
      </c>
      <c r="K8999" s="4">
        <v>17.96</v>
      </c>
      <c r="L8999" s="4">
        <v>18.885000000000002</v>
      </c>
      <c r="M8999" s="4">
        <v>23</v>
      </c>
    </row>
    <row r="9000" spans="1:13" x14ac:dyDescent="0.2">
      <c r="A9000" s="3">
        <v>42887</v>
      </c>
      <c r="B9000" t="s">
        <v>10233</v>
      </c>
      <c r="C9000" t="s">
        <v>3579</v>
      </c>
      <c r="D9000" t="s">
        <v>10234</v>
      </c>
      <c r="E9000" t="s">
        <v>3578</v>
      </c>
      <c r="F9000" s="4">
        <v>1.9811111111111099</v>
      </c>
      <c r="G9000" s="4">
        <v>2</v>
      </c>
      <c r="H9000" s="4">
        <v>0.204279609188384</v>
      </c>
      <c r="I9000" s="4">
        <v>2.5</v>
      </c>
      <c r="J9000" s="4">
        <v>1.5</v>
      </c>
      <c r="K9000" s="4">
        <v>1.875</v>
      </c>
      <c r="L9000" s="4">
        <v>2.0474999999999999</v>
      </c>
      <c r="M9000" s="4">
        <v>36</v>
      </c>
    </row>
    <row r="9001" spans="1:13" x14ac:dyDescent="0.2">
      <c r="A9001" s="3">
        <v>42887</v>
      </c>
      <c r="B9001" t="s">
        <v>10257</v>
      </c>
      <c r="C9001" t="s">
        <v>3582</v>
      </c>
      <c r="D9001" t="s">
        <v>10258</v>
      </c>
      <c r="E9001" t="s">
        <v>3581</v>
      </c>
      <c r="F9001" s="4">
        <v>2.22628571428571</v>
      </c>
      <c r="G9001" s="4">
        <v>2.25</v>
      </c>
      <c r="H9001" s="4">
        <v>0.26464277492372201</v>
      </c>
      <c r="I9001" s="4">
        <v>2.52</v>
      </c>
      <c r="J9001" s="4">
        <v>1.3</v>
      </c>
      <c r="K9001" s="4">
        <v>2</v>
      </c>
      <c r="L9001" s="4">
        <v>2.5</v>
      </c>
      <c r="M9001" s="4">
        <v>35</v>
      </c>
    </row>
    <row r="9002" spans="1:13" x14ac:dyDescent="0.2">
      <c r="A9002" s="3">
        <v>42887</v>
      </c>
      <c r="B9002" t="s">
        <v>3574</v>
      </c>
      <c r="C9002" t="s">
        <v>3585</v>
      </c>
      <c r="D9002" t="s">
        <v>169</v>
      </c>
      <c r="E9002" t="s">
        <v>3584</v>
      </c>
      <c r="F9002" s="4">
        <v>2.2850000000000001</v>
      </c>
      <c r="G9002" s="4">
        <v>2.35</v>
      </c>
      <c r="H9002" s="4">
        <v>0.61405282310662601</v>
      </c>
      <c r="I9002" s="4">
        <v>3.47</v>
      </c>
      <c r="J9002" s="4">
        <v>1</v>
      </c>
      <c r="K9002" s="4">
        <v>1.9</v>
      </c>
      <c r="L9002" s="4">
        <v>2.74</v>
      </c>
      <c r="M9002" s="4">
        <v>24</v>
      </c>
    </row>
    <row r="9003" spans="1:13" x14ac:dyDescent="0.2">
      <c r="A9003" s="3">
        <v>42887</v>
      </c>
      <c r="B9003" t="s">
        <v>10281</v>
      </c>
      <c r="C9003" t="s">
        <v>3603</v>
      </c>
      <c r="D9003" t="s">
        <v>10282</v>
      </c>
      <c r="E9003" t="s">
        <v>3602</v>
      </c>
      <c r="F9003" s="4">
        <v>1.79107142857143</v>
      </c>
      <c r="G9003" s="4">
        <v>1.9</v>
      </c>
      <c r="H9003" s="4">
        <v>0.55713113879956999</v>
      </c>
      <c r="I9003" s="4">
        <v>2.7</v>
      </c>
      <c r="J9003" s="4">
        <v>0.2</v>
      </c>
      <c r="K9003" s="4">
        <v>1.6</v>
      </c>
      <c r="L9003" s="4">
        <v>2.1</v>
      </c>
      <c r="M9003" s="4">
        <v>28</v>
      </c>
    </row>
    <row r="9004" spans="1:13" x14ac:dyDescent="0.2">
      <c r="A9004" s="3">
        <v>42887</v>
      </c>
      <c r="B9004" t="s">
        <v>10261</v>
      </c>
      <c r="C9004" t="s">
        <v>3594</v>
      </c>
      <c r="D9004" t="s">
        <v>10262</v>
      </c>
      <c r="E9004" t="s">
        <v>3593</v>
      </c>
      <c r="F9004" s="4">
        <v>1.74677419354839</v>
      </c>
      <c r="G9004" s="4">
        <v>1.7</v>
      </c>
      <c r="H9004" s="4">
        <v>0.52985776139623397</v>
      </c>
      <c r="I9004" s="4">
        <v>2.7</v>
      </c>
      <c r="J9004" s="4">
        <v>0.67</v>
      </c>
      <c r="K9004" s="4">
        <v>1.45</v>
      </c>
      <c r="L9004" s="4">
        <v>1.99</v>
      </c>
      <c r="M9004" s="4">
        <v>31</v>
      </c>
    </row>
    <row r="9005" spans="1:13" x14ac:dyDescent="0.2">
      <c r="A9005" s="3">
        <v>42887</v>
      </c>
      <c r="B9005" t="s">
        <v>10283</v>
      </c>
      <c r="C9005" t="s">
        <v>3606</v>
      </c>
      <c r="D9005" t="s">
        <v>10284</v>
      </c>
      <c r="E9005" t="s">
        <v>3605</v>
      </c>
      <c r="F9005" s="4">
        <v>2.3574999999999999</v>
      </c>
      <c r="G9005" s="4">
        <v>2.4500000000000002</v>
      </c>
      <c r="H9005" s="4">
        <v>0.57996567586813697</v>
      </c>
      <c r="I9005" s="4">
        <v>3.9</v>
      </c>
      <c r="J9005" s="4">
        <v>1.1000000000000001</v>
      </c>
      <c r="K9005" s="4">
        <v>2.0750000000000002</v>
      </c>
      <c r="L9005" s="4">
        <v>2.6</v>
      </c>
      <c r="M9005" s="4">
        <v>28</v>
      </c>
    </row>
    <row r="9006" spans="1:13" x14ac:dyDescent="0.2">
      <c r="A9006" s="3">
        <v>42887</v>
      </c>
      <c r="B9006" t="s">
        <v>10263</v>
      </c>
      <c r="C9006" t="s">
        <v>3597</v>
      </c>
      <c r="D9006" t="s">
        <v>10264</v>
      </c>
      <c r="E9006" t="s">
        <v>3596</v>
      </c>
      <c r="F9006" s="4">
        <v>1.83032258064516</v>
      </c>
      <c r="G9006" s="4">
        <v>1.85</v>
      </c>
      <c r="H9006" s="4">
        <v>0.30188832229780799</v>
      </c>
      <c r="I9006" s="4">
        <v>2.6</v>
      </c>
      <c r="J9006" s="4">
        <v>1.3</v>
      </c>
      <c r="K9006" s="4">
        <v>1.6</v>
      </c>
      <c r="L9006" s="4">
        <v>1.925</v>
      </c>
      <c r="M9006" s="4">
        <v>31</v>
      </c>
    </row>
    <row r="9007" spans="1:13" x14ac:dyDescent="0.2">
      <c r="A9007" s="3">
        <v>42887</v>
      </c>
      <c r="B9007" t="s">
        <v>10285</v>
      </c>
      <c r="C9007" t="s">
        <v>3609</v>
      </c>
      <c r="D9007" t="s">
        <v>10286</v>
      </c>
      <c r="E9007" t="s">
        <v>3608</v>
      </c>
      <c r="F9007" s="4">
        <v>2.3424999999999998</v>
      </c>
      <c r="G9007" s="4">
        <v>2.35</v>
      </c>
      <c r="H9007" s="4">
        <v>0.34692965451973901</v>
      </c>
      <c r="I9007" s="4">
        <v>2.88</v>
      </c>
      <c r="J9007" s="4">
        <v>1.5</v>
      </c>
      <c r="K9007" s="4">
        <v>2.16</v>
      </c>
      <c r="L9007" s="4">
        <v>2.6124999999999998</v>
      </c>
      <c r="M9007" s="4">
        <v>28</v>
      </c>
    </row>
    <row r="9008" spans="1:13" x14ac:dyDescent="0.2">
      <c r="A9008" s="3">
        <v>42887</v>
      </c>
      <c r="B9008" t="s">
        <v>10265</v>
      </c>
      <c r="C9008" t="s">
        <v>3600</v>
      </c>
      <c r="D9008" t="s">
        <v>10266</v>
      </c>
      <c r="E9008" t="s">
        <v>3599</v>
      </c>
      <c r="F9008" s="4">
        <v>1.6587096774193499</v>
      </c>
      <c r="G9008" s="4">
        <v>1.61</v>
      </c>
      <c r="H9008" s="4">
        <v>0.490956494579604</v>
      </c>
      <c r="I9008" s="4">
        <v>2.58</v>
      </c>
      <c r="J9008" s="4">
        <v>0.3</v>
      </c>
      <c r="K9008" s="4">
        <v>1.4</v>
      </c>
      <c r="L9008" s="4">
        <v>1.9</v>
      </c>
      <c r="M9008" s="4">
        <v>31</v>
      </c>
    </row>
    <row r="9009" spans="1:13" x14ac:dyDescent="0.2">
      <c r="A9009" s="3">
        <v>42887</v>
      </c>
      <c r="B9009" t="s">
        <v>10287</v>
      </c>
      <c r="C9009" t="s">
        <v>3612</v>
      </c>
      <c r="D9009" t="s">
        <v>10288</v>
      </c>
      <c r="E9009" t="s">
        <v>3611</v>
      </c>
      <c r="F9009" s="4">
        <v>2.4075000000000002</v>
      </c>
      <c r="G9009" s="4">
        <v>2.2999999999999998</v>
      </c>
      <c r="H9009" s="4">
        <v>0.421756687799617</v>
      </c>
      <c r="I9009" s="4">
        <v>3.5</v>
      </c>
      <c r="J9009" s="4">
        <v>1.8</v>
      </c>
      <c r="K9009" s="4">
        <v>2.1</v>
      </c>
      <c r="L9009" s="4">
        <v>2.65</v>
      </c>
      <c r="M9009" s="4">
        <v>28</v>
      </c>
    </row>
    <row r="9010" spans="1:13" x14ac:dyDescent="0.2">
      <c r="A9010" s="3">
        <v>42887</v>
      </c>
      <c r="B9010" t="s">
        <v>10289</v>
      </c>
      <c r="C9010" t="s">
        <v>3879</v>
      </c>
      <c r="D9010" t="s">
        <v>10290</v>
      </c>
      <c r="E9010" t="s">
        <v>3878</v>
      </c>
      <c r="F9010" s="4">
        <v>0.65058823529411802</v>
      </c>
      <c r="G9010" s="4">
        <v>0.7</v>
      </c>
      <c r="H9010" s="4">
        <v>0.301236422686469</v>
      </c>
      <c r="I9010" s="4">
        <v>1.3</v>
      </c>
      <c r="J9010" s="4">
        <v>0.23</v>
      </c>
      <c r="K9010" s="4">
        <v>0.44</v>
      </c>
      <c r="L9010" s="4">
        <v>0.9</v>
      </c>
      <c r="M9010" s="4">
        <v>17</v>
      </c>
    </row>
    <row r="9011" spans="1:13" x14ac:dyDescent="0.2">
      <c r="A9011" s="3">
        <v>42887</v>
      </c>
      <c r="B9011" t="s">
        <v>10269</v>
      </c>
      <c r="C9011" t="s">
        <v>3870</v>
      </c>
      <c r="D9011" t="s">
        <v>10270</v>
      </c>
      <c r="E9011" t="s">
        <v>3869</v>
      </c>
      <c r="F9011" s="4">
        <v>0.13222222222222199</v>
      </c>
      <c r="G9011" s="4">
        <v>0.2</v>
      </c>
      <c r="H9011" s="4">
        <v>0.233831401191129</v>
      </c>
      <c r="I9011" s="4">
        <v>0.42</v>
      </c>
      <c r="J9011" s="4">
        <v>-0.45</v>
      </c>
      <c r="K9011" s="4">
        <v>1.2500000000000001E-2</v>
      </c>
      <c r="L9011" s="4">
        <v>0.3</v>
      </c>
      <c r="M9011" s="4">
        <v>18</v>
      </c>
    </row>
    <row r="9012" spans="1:13" x14ac:dyDescent="0.2">
      <c r="A9012" s="3">
        <v>42887</v>
      </c>
      <c r="B9012" t="s">
        <v>10291</v>
      </c>
      <c r="C9012" t="s">
        <v>3882</v>
      </c>
      <c r="D9012" t="s">
        <v>10292</v>
      </c>
      <c r="E9012" t="s">
        <v>3881</v>
      </c>
      <c r="F9012" s="4">
        <v>0.64117647058823501</v>
      </c>
      <c r="G9012" s="4">
        <v>0.6</v>
      </c>
      <c r="H9012" s="4">
        <v>0.18777920388521399</v>
      </c>
      <c r="I9012" s="4">
        <v>1.06</v>
      </c>
      <c r="J9012" s="4">
        <v>0.3</v>
      </c>
      <c r="K9012" s="4">
        <v>0.56000000000000005</v>
      </c>
      <c r="L9012" s="4">
        <v>0.7</v>
      </c>
      <c r="M9012" s="4">
        <v>17</v>
      </c>
    </row>
    <row r="9013" spans="1:13" x14ac:dyDescent="0.2">
      <c r="A9013" s="3">
        <v>42887</v>
      </c>
      <c r="B9013" t="s">
        <v>10271</v>
      </c>
      <c r="C9013" t="s">
        <v>3873</v>
      </c>
      <c r="D9013" t="s">
        <v>10272</v>
      </c>
      <c r="E9013" t="s">
        <v>3872</v>
      </c>
      <c r="F9013" s="4">
        <v>0.36166666666666702</v>
      </c>
      <c r="G9013" s="4">
        <v>0.32</v>
      </c>
      <c r="H9013" s="4">
        <v>0.230172569531441</v>
      </c>
      <c r="I9013" s="4">
        <v>0.96</v>
      </c>
      <c r="J9013" s="4">
        <v>0.02</v>
      </c>
      <c r="K9013" s="4">
        <v>0.21249999999999999</v>
      </c>
      <c r="L9013" s="4">
        <v>0.4</v>
      </c>
      <c r="M9013" s="4">
        <v>18</v>
      </c>
    </row>
    <row r="9014" spans="1:13" x14ac:dyDescent="0.2">
      <c r="A9014" s="3">
        <v>42887</v>
      </c>
      <c r="B9014" t="s">
        <v>10293</v>
      </c>
      <c r="C9014" t="s">
        <v>3885</v>
      </c>
      <c r="D9014" t="s">
        <v>10294</v>
      </c>
      <c r="E9014" t="s">
        <v>3884</v>
      </c>
      <c r="F9014" s="4">
        <v>0.54</v>
      </c>
      <c r="G9014" s="4">
        <v>0.6</v>
      </c>
      <c r="H9014" s="4">
        <v>0.23986975632622001</v>
      </c>
      <c r="I9014" s="4">
        <v>0.85</v>
      </c>
      <c r="J9014" s="4">
        <v>-0.16</v>
      </c>
      <c r="K9014" s="4">
        <v>0.5</v>
      </c>
      <c r="L9014" s="4">
        <v>0.64</v>
      </c>
      <c r="M9014" s="4">
        <v>17</v>
      </c>
    </row>
    <row r="9015" spans="1:13" x14ac:dyDescent="0.2">
      <c r="A9015" s="3">
        <v>42887</v>
      </c>
      <c r="B9015" t="s">
        <v>10273</v>
      </c>
      <c r="C9015" t="s">
        <v>3876</v>
      </c>
      <c r="D9015" t="s">
        <v>10274</v>
      </c>
      <c r="E9015" t="s">
        <v>3875</v>
      </c>
      <c r="F9015" s="4">
        <v>0.44555555555555598</v>
      </c>
      <c r="G9015" s="4">
        <v>0.435</v>
      </c>
      <c r="H9015" s="4">
        <v>0.31987538423252998</v>
      </c>
      <c r="I9015" s="4">
        <v>0.96</v>
      </c>
      <c r="J9015" s="4">
        <v>0</v>
      </c>
      <c r="K9015" s="4">
        <v>0.2</v>
      </c>
      <c r="L9015" s="4">
        <v>0.69</v>
      </c>
      <c r="M9015" s="4">
        <v>18</v>
      </c>
    </row>
    <row r="9016" spans="1:13" x14ac:dyDescent="0.2">
      <c r="A9016" s="3">
        <v>42887</v>
      </c>
      <c r="B9016" t="s">
        <v>10295</v>
      </c>
      <c r="C9016" t="s">
        <v>3888</v>
      </c>
      <c r="D9016" t="s">
        <v>10296</v>
      </c>
      <c r="E9016" t="s">
        <v>3887</v>
      </c>
      <c r="F9016" s="4">
        <v>0.68235294117647105</v>
      </c>
      <c r="G9016" s="4">
        <v>0.7</v>
      </c>
      <c r="H9016" s="4">
        <v>0.24565039720517201</v>
      </c>
      <c r="I9016" s="4">
        <v>1</v>
      </c>
      <c r="J9016" s="4">
        <v>0.2</v>
      </c>
      <c r="K9016" s="4">
        <v>0.54</v>
      </c>
      <c r="L9016" s="4">
        <v>0.88</v>
      </c>
      <c r="M9016" s="4">
        <v>17</v>
      </c>
    </row>
    <row r="9017" spans="1:13" x14ac:dyDescent="0.2">
      <c r="A9017" s="3">
        <v>42917</v>
      </c>
      <c r="B9017" t="s">
        <v>9670</v>
      </c>
      <c r="C9017" t="s">
        <v>3927</v>
      </c>
      <c r="D9017" t="s">
        <v>9671</v>
      </c>
      <c r="E9017" t="s">
        <v>3926</v>
      </c>
      <c r="F9017" s="4">
        <v>7.4323809523809503</v>
      </c>
      <c r="G9017" s="4">
        <v>7.4</v>
      </c>
      <c r="H9017" s="4">
        <v>0.55139735909691101</v>
      </c>
      <c r="I9017" s="4">
        <v>8.5</v>
      </c>
      <c r="J9017" s="4">
        <v>6.29</v>
      </c>
      <c r="K9017" s="4">
        <v>7.08</v>
      </c>
      <c r="L9017" s="4">
        <v>7.8</v>
      </c>
      <c r="M9017" s="4">
        <v>21</v>
      </c>
    </row>
    <row r="9018" spans="1:13" x14ac:dyDescent="0.2">
      <c r="A9018" s="3">
        <v>42917</v>
      </c>
      <c r="B9018" t="s">
        <v>9704</v>
      </c>
      <c r="C9018" t="s">
        <v>3930</v>
      </c>
      <c r="D9018" t="s">
        <v>9705</v>
      </c>
      <c r="E9018" t="s">
        <v>3929</v>
      </c>
      <c r="F9018" s="4">
        <v>7.4652380952381003</v>
      </c>
      <c r="G9018" s="4">
        <v>7.4</v>
      </c>
      <c r="H9018" s="4">
        <v>0.62267663395713702</v>
      </c>
      <c r="I9018" s="4">
        <v>8.58</v>
      </c>
      <c r="J9018" s="4">
        <v>6.13</v>
      </c>
      <c r="K9018" s="4">
        <v>7</v>
      </c>
      <c r="L9018" s="4">
        <v>7.87</v>
      </c>
      <c r="M9018" s="4">
        <v>21</v>
      </c>
    </row>
    <row r="9019" spans="1:13" x14ac:dyDescent="0.2">
      <c r="A9019" s="3">
        <v>42917</v>
      </c>
      <c r="B9019" t="s">
        <v>9740</v>
      </c>
      <c r="C9019" t="s">
        <v>3933</v>
      </c>
      <c r="D9019" t="s">
        <v>9741</v>
      </c>
      <c r="E9019" t="s">
        <v>3932</v>
      </c>
      <c r="F9019" s="4">
        <v>7.3338888888888896</v>
      </c>
      <c r="G9019" s="4">
        <v>7.25</v>
      </c>
      <c r="H9019" s="4">
        <v>0.76682798814251196</v>
      </c>
      <c r="I9019" s="4">
        <v>8.8800000000000008</v>
      </c>
      <c r="J9019" s="4">
        <v>5.93</v>
      </c>
      <c r="K9019" s="4">
        <v>7</v>
      </c>
      <c r="L9019" s="4">
        <v>7.7374999999999998</v>
      </c>
      <c r="M9019" s="4">
        <v>18</v>
      </c>
    </row>
    <row r="9020" spans="1:13" x14ac:dyDescent="0.2">
      <c r="A9020" s="3">
        <v>42917</v>
      </c>
      <c r="B9020" t="s">
        <v>9672</v>
      </c>
      <c r="C9020" t="s">
        <v>3918</v>
      </c>
      <c r="D9020" t="s">
        <v>9673</v>
      </c>
      <c r="E9020" t="s">
        <v>3917</v>
      </c>
      <c r="F9020" s="4">
        <v>7.0535714285714297</v>
      </c>
      <c r="G9020" s="4">
        <v>7.03</v>
      </c>
      <c r="H9020" s="4">
        <v>0.17682831777815999</v>
      </c>
      <c r="I9020" s="4">
        <v>7.39</v>
      </c>
      <c r="J9020" s="4">
        <v>6.64</v>
      </c>
      <c r="K9020" s="4">
        <v>7</v>
      </c>
      <c r="L9020" s="4">
        <v>7.12</v>
      </c>
      <c r="M9020" s="4">
        <v>28</v>
      </c>
    </row>
    <row r="9021" spans="1:13" x14ac:dyDescent="0.2">
      <c r="A9021" s="3">
        <v>42917</v>
      </c>
      <c r="B9021" t="s">
        <v>9706</v>
      </c>
      <c r="C9021" t="s">
        <v>3921</v>
      </c>
      <c r="D9021" t="s">
        <v>9707</v>
      </c>
      <c r="E9021" t="s">
        <v>3920</v>
      </c>
      <c r="F9021" s="4">
        <v>6.7146428571428602</v>
      </c>
      <c r="G9021" s="4">
        <v>6.81</v>
      </c>
      <c r="H9021" s="4">
        <v>0.55105610484580503</v>
      </c>
      <c r="I9021" s="4">
        <v>7.75</v>
      </c>
      <c r="J9021" s="4">
        <v>5.8</v>
      </c>
      <c r="K9021" s="4">
        <v>6.2949999999999999</v>
      </c>
      <c r="L9021" s="4">
        <v>7.1</v>
      </c>
      <c r="M9021" s="4">
        <v>28</v>
      </c>
    </row>
    <row r="9022" spans="1:13" x14ac:dyDescent="0.2">
      <c r="A9022" s="3">
        <v>42917</v>
      </c>
      <c r="B9022" t="s">
        <v>9742</v>
      </c>
      <c r="C9022" t="s">
        <v>3924</v>
      </c>
      <c r="D9022" t="s">
        <v>9743</v>
      </c>
      <c r="E9022" t="s">
        <v>3923</v>
      </c>
      <c r="F9022" s="4">
        <v>6.2886956521739101</v>
      </c>
      <c r="G9022" s="4">
        <v>6.1</v>
      </c>
      <c r="H9022" s="4">
        <v>0.87358355143848299</v>
      </c>
      <c r="I9022" s="4">
        <v>7.9</v>
      </c>
      <c r="J9022" s="4">
        <v>5</v>
      </c>
      <c r="K9022" s="4">
        <v>5.5</v>
      </c>
      <c r="L9022" s="4">
        <v>6.9050000000000002</v>
      </c>
      <c r="M9022" s="4">
        <v>23</v>
      </c>
    </row>
    <row r="9023" spans="1:13" x14ac:dyDescent="0.2">
      <c r="A9023" s="3">
        <v>42917</v>
      </c>
      <c r="B9023" t="s">
        <v>10251</v>
      </c>
      <c r="C9023" t="s">
        <v>3988</v>
      </c>
      <c r="D9023" t="s">
        <v>10252</v>
      </c>
      <c r="E9023" t="s">
        <v>3987</v>
      </c>
      <c r="F9023" s="4">
        <v>3.5175862068965502</v>
      </c>
      <c r="G9023" s="4">
        <v>3.5</v>
      </c>
      <c r="H9023" s="4">
        <v>0.27860180458360501</v>
      </c>
      <c r="I9023" s="4">
        <v>4.0999999999999996</v>
      </c>
      <c r="J9023" s="4">
        <v>3</v>
      </c>
      <c r="K9023" s="4">
        <v>3.3</v>
      </c>
      <c r="L9023" s="4">
        <v>3.7</v>
      </c>
      <c r="M9023" s="4">
        <v>29</v>
      </c>
    </row>
    <row r="9024" spans="1:13" x14ac:dyDescent="0.2">
      <c r="A9024" s="3">
        <v>42917</v>
      </c>
      <c r="B9024" t="s">
        <v>10275</v>
      </c>
      <c r="C9024" t="s">
        <v>3991</v>
      </c>
      <c r="D9024" t="s">
        <v>10276</v>
      </c>
      <c r="E9024" t="s">
        <v>3990</v>
      </c>
      <c r="F9024" s="4">
        <v>3.63</v>
      </c>
      <c r="G9024" s="4">
        <v>3.6</v>
      </c>
      <c r="H9024" s="4">
        <v>0.38023272225957</v>
      </c>
      <c r="I9024" s="4">
        <v>4.5</v>
      </c>
      <c r="J9024" s="4">
        <v>2.9</v>
      </c>
      <c r="K9024" s="4">
        <v>3.375</v>
      </c>
      <c r="L9024" s="4">
        <v>3.875</v>
      </c>
      <c r="M9024" s="4">
        <v>27</v>
      </c>
    </row>
    <row r="9025" spans="1:13" x14ac:dyDescent="0.2">
      <c r="A9025" s="3">
        <v>42917</v>
      </c>
      <c r="B9025" t="s">
        <v>10253</v>
      </c>
      <c r="C9025" t="s">
        <v>3994</v>
      </c>
      <c r="D9025" t="s">
        <v>10254</v>
      </c>
      <c r="E9025" t="s">
        <v>3993</v>
      </c>
      <c r="F9025" s="4">
        <v>3.5935714285714302</v>
      </c>
      <c r="G9025" s="4">
        <v>3.52</v>
      </c>
      <c r="H9025" s="4">
        <v>0.20638357467148399</v>
      </c>
      <c r="I9025" s="4">
        <v>4.0999999999999996</v>
      </c>
      <c r="J9025" s="4">
        <v>3.3</v>
      </c>
      <c r="K9025" s="4">
        <v>3.4474999999999998</v>
      </c>
      <c r="L9025" s="4">
        <v>3.7250000000000001</v>
      </c>
      <c r="M9025" s="4">
        <v>28</v>
      </c>
    </row>
    <row r="9026" spans="1:13" x14ac:dyDescent="0.2">
      <c r="A9026" s="3">
        <v>42917</v>
      </c>
      <c r="B9026" t="s">
        <v>10277</v>
      </c>
      <c r="C9026" t="s">
        <v>3997</v>
      </c>
      <c r="D9026" t="s">
        <v>10278</v>
      </c>
      <c r="E9026" t="s">
        <v>3996</v>
      </c>
      <c r="F9026" s="4">
        <v>3.65962962962963</v>
      </c>
      <c r="G9026" s="4">
        <v>3.7</v>
      </c>
      <c r="H9026" s="4">
        <v>0.31758077690179798</v>
      </c>
      <c r="I9026" s="4">
        <v>4.25</v>
      </c>
      <c r="J9026" s="4">
        <v>3.06</v>
      </c>
      <c r="K9026" s="4">
        <v>3.4</v>
      </c>
      <c r="L9026" s="4">
        <v>3.9</v>
      </c>
      <c r="M9026" s="4">
        <v>27</v>
      </c>
    </row>
    <row r="9027" spans="1:13" x14ac:dyDescent="0.2">
      <c r="A9027" s="3">
        <v>42917</v>
      </c>
      <c r="B9027" t="s">
        <v>7968</v>
      </c>
      <c r="C9027" t="s">
        <v>3900</v>
      </c>
      <c r="D9027" t="s">
        <v>7969</v>
      </c>
      <c r="E9027" t="s">
        <v>3899</v>
      </c>
      <c r="F9027" s="4">
        <v>7.05</v>
      </c>
      <c r="G9027" s="4">
        <v>7</v>
      </c>
      <c r="H9027" s="4">
        <v>0.33040379335998299</v>
      </c>
      <c r="I9027" s="4">
        <v>8.25</v>
      </c>
      <c r="J9027" s="4">
        <v>6.5</v>
      </c>
      <c r="K9027" s="4">
        <v>7</v>
      </c>
      <c r="L9027" s="4">
        <v>7</v>
      </c>
      <c r="M9027" s="4">
        <v>31</v>
      </c>
    </row>
    <row r="9028" spans="1:13" x14ac:dyDescent="0.2">
      <c r="A9028" s="3">
        <v>42917</v>
      </c>
      <c r="B9028" t="s">
        <v>8072</v>
      </c>
      <c r="C9028" t="s">
        <v>3912</v>
      </c>
      <c r="D9028" t="s">
        <v>8073</v>
      </c>
      <c r="E9028" t="s">
        <v>3911</v>
      </c>
      <c r="F9028" s="4">
        <v>6.3804347826086998</v>
      </c>
      <c r="G9028" s="4">
        <v>6.25</v>
      </c>
      <c r="H9028" s="4">
        <v>0.86230915285575704</v>
      </c>
      <c r="I9028" s="4">
        <v>8.25</v>
      </c>
      <c r="J9028" s="4">
        <v>5</v>
      </c>
      <c r="K9028" s="4">
        <v>5.875</v>
      </c>
      <c r="L9028" s="4">
        <v>7</v>
      </c>
      <c r="M9028" s="4">
        <v>23</v>
      </c>
    </row>
    <row r="9029" spans="1:13" x14ac:dyDescent="0.2">
      <c r="A9029" s="3">
        <v>42917</v>
      </c>
      <c r="B9029" t="s">
        <v>7994</v>
      </c>
      <c r="C9029" t="s">
        <v>3903</v>
      </c>
      <c r="D9029" t="s">
        <v>7995</v>
      </c>
      <c r="E9029" t="s">
        <v>3902</v>
      </c>
      <c r="F9029" s="4">
        <v>7.00322580645161</v>
      </c>
      <c r="G9029" s="4">
        <v>7</v>
      </c>
      <c r="H9029" s="4">
        <v>0.42952211504394999</v>
      </c>
      <c r="I9029" s="4">
        <v>8.25</v>
      </c>
      <c r="J9029" s="4">
        <v>6</v>
      </c>
      <c r="K9029" s="4">
        <v>7</v>
      </c>
      <c r="L9029" s="4">
        <v>7.125</v>
      </c>
      <c r="M9029" s="4">
        <v>31</v>
      </c>
    </row>
    <row r="9030" spans="1:13" x14ac:dyDescent="0.2">
      <c r="A9030" s="3">
        <v>42917</v>
      </c>
      <c r="B9030" t="s">
        <v>8098</v>
      </c>
      <c r="C9030" t="s">
        <v>3915</v>
      </c>
      <c r="D9030" t="s">
        <v>8099</v>
      </c>
      <c r="E9030" t="s">
        <v>3914</v>
      </c>
      <c r="F9030" s="4">
        <v>6.2413043478260901</v>
      </c>
      <c r="G9030" s="4">
        <v>6</v>
      </c>
      <c r="H9030" s="4">
        <v>0.93573648363116602</v>
      </c>
      <c r="I9030" s="4">
        <v>8.25</v>
      </c>
      <c r="J9030" s="4">
        <v>4.5</v>
      </c>
      <c r="K9030" s="4">
        <v>5.625</v>
      </c>
      <c r="L9030" s="4">
        <v>6.875</v>
      </c>
      <c r="M9030" s="4">
        <v>23</v>
      </c>
    </row>
    <row r="9031" spans="1:13" x14ac:dyDescent="0.2">
      <c r="A9031" s="3">
        <v>42917</v>
      </c>
      <c r="B9031" t="s">
        <v>7916</v>
      </c>
      <c r="C9031" t="s">
        <v>3894</v>
      </c>
      <c r="D9031" t="s">
        <v>7917</v>
      </c>
      <c r="E9031" t="s">
        <v>3893</v>
      </c>
      <c r="F9031" s="4">
        <v>7.01451612903226</v>
      </c>
      <c r="G9031" s="4">
        <v>7</v>
      </c>
      <c r="H9031" s="4">
        <v>5.65590375729891E-2</v>
      </c>
      <c r="I9031" s="4">
        <v>7.25</v>
      </c>
      <c r="J9031" s="4">
        <v>7</v>
      </c>
      <c r="K9031" s="4">
        <v>7</v>
      </c>
      <c r="L9031" s="4">
        <v>7</v>
      </c>
      <c r="M9031" s="4">
        <v>31</v>
      </c>
    </row>
    <row r="9032" spans="1:13" x14ac:dyDescent="0.2">
      <c r="A9032" s="3">
        <v>42917</v>
      </c>
      <c r="B9032" t="s">
        <v>8020</v>
      </c>
      <c r="C9032" t="s">
        <v>3906</v>
      </c>
      <c r="D9032" t="s">
        <v>8021</v>
      </c>
      <c r="E9032" t="s">
        <v>3905</v>
      </c>
      <c r="F9032" s="4">
        <v>6.7750000000000004</v>
      </c>
      <c r="G9032" s="4">
        <v>6.75</v>
      </c>
      <c r="H9032" s="4">
        <v>0.56610435251023705</v>
      </c>
      <c r="I9032" s="4">
        <v>8.25</v>
      </c>
      <c r="J9032" s="4">
        <v>5.5</v>
      </c>
      <c r="K9032" s="4">
        <v>6.5</v>
      </c>
      <c r="L9032" s="4">
        <v>7</v>
      </c>
      <c r="M9032" s="4">
        <v>30</v>
      </c>
    </row>
    <row r="9033" spans="1:13" x14ac:dyDescent="0.2">
      <c r="A9033" s="3">
        <v>42917</v>
      </c>
      <c r="B9033" t="s">
        <v>7942</v>
      </c>
      <c r="C9033" t="s">
        <v>3897</v>
      </c>
      <c r="D9033" t="s">
        <v>7943</v>
      </c>
      <c r="E9033" t="s">
        <v>3896</v>
      </c>
      <c r="F9033" s="4">
        <v>7.0677419354838698</v>
      </c>
      <c r="G9033" s="4">
        <v>7</v>
      </c>
      <c r="H9033" s="4">
        <v>0.15467621401752699</v>
      </c>
      <c r="I9033" s="4">
        <v>7.6</v>
      </c>
      <c r="J9033" s="4">
        <v>7</v>
      </c>
      <c r="K9033" s="4">
        <v>7</v>
      </c>
      <c r="L9033" s="4">
        <v>7</v>
      </c>
      <c r="M9033" s="4">
        <v>31</v>
      </c>
    </row>
    <row r="9034" spans="1:13" x14ac:dyDescent="0.2">
      <c r="A9034" s="3">
        <v>42917</v>
      </c>
      <c r="B9034" t="s">
        <v>8046</v>
      </c>
      <c r="C9034" t="s">
        <v>3909</v>
      </c>
      <c r="D9034" t="s">
        <v>8047</v>
      </c>
      <c r="E9034" t="s">
        <v>3908</v>
      </c>
      <c r="F9034" s="4">
        <v>6.55833333333333</v>
      </c>
      <c r="G9034" s="4">
        <v>6.5</v>
      </c>
      <c r="H9034" s="4">
        <v>0.70001026265055</v>
      </c>
      <c r="I9034" s="4">
        <v>8.25</v>
      </c>
      <c r="J9034" s="4">
        <v>5</v>
      </c>
      <c r="K9034" s="4">
        <v>6</v>
      </c>
      <c r="L9034" s="4">
        <v>7</v>
      </c>
      <c r="M9034" s="4">
        <v>30</v>
      </c>
    </row>
    <row r="9035" spans="1:13" x14ac:dyDescent="0.2">
      <c r="A9035" s="3">
        <v>42917</v>
      </c>
      <c r="B9035" t="s">
        <v>8108</v>
      </c>
      <c r="C9035" t="s">
        <v>3081</v>
      </c>
      <c r="D9035" t="s">
        <v>8109</v>
      </c>
      <c r="E9035" t="s">
        <v>3080</v>
      </c>
      <c r="F9035" s="4">
        <v>3.9459428571428599</v>
      </c>
      <c r="G9035" s="4">
        <v>3.92</v>
      </c>
      <c r="H9035" s="4">
        <v>0.60066991732550701</v>
      </c>
      <c r="I9035" s="4">
        <v>6.1</v>
      </c>
      <c r="J9035" s="4">
        <v>3</v>
      </c>
      <c r="K9035" s="4">
        <v>3.6749999999999998</v>
      </c>
      <c r="L9035" s="4">
        <v>4.0999999999999996</v>
      </c>
      <c r="M9035" s="4">
        <v>35</v>
      </c>
    </row>
    <row r="9036" spans="1:13" x14ac:dyDescent="0.2">
      <c r="A9036" s="3">
        <v>42917</v>
      </c>
      <c r="B9036" t="s">
        <v>9674</v>
      </c>
      <c r="C9036" t="s">
        <v>3072</v>
      </c>
      <c r="D9036" t="s">
        <v>9675</v>
      </c>
      <c r="E9036" t="s">
        <v>3071</v>
      </c>
      <c r="F9036" s="4">
        <v>6.04514285714286</v>
      </c>
      <c r="G9036" s="4">
        <v>6.03</v>
      </c>
      <c r="H9036" s="4">
        <v>0.25120148262689401</v>
      </c>
      <c r="I9036" s="4">
        <v>6.85</v>
      </c>
      <c r="J9036" s="4">
        <v>5.4</v>
      </c>
      <c r="K9036" s="4">
        <v>5.9749999999999996</v>
      </c>
      <c r="L9036" s="4">
        <v>6.125</v>
      </c>
      <c r="M9036" s="4">
        <v>35</v>
      </c>
    </row>
    <row r="9037" spans="1:13" x14ac:dyDescent="0.2">
      <c r="A9037" s="3">
        <v>42917</v>
      </c>
      <c r="B9037" t="s">
        <v>9708</v>
      </c>
      <c r="C9037" t="s">
        <v>3075</v>
      </c>
      <c r="D9037" t="s">
        <v>9709</v>
      </c>
      <c r="E9037" t="s">
        <v>3074</v>
      </c>
      <c r="F9037" s="4">
        <v>3.8991428571428601</v>
      </c>
      <c r="G9037" s="4">
        <v>3.8</v>
      </c>
      <c r="H9037" s="4">
        <v>0.57543523900237004</v>
      </c>
      <c r="I9037" s="4">
        <v>5.87</v>
      </c>
      <c r="J9037" s="4">
        <v>3.1</v>
      </c>
      <c r="K9037" s="4">
        <v>3.64</v>
      </c>
      <c r="L9037" s="4">
        <v>4</v>
      </c>
      <c r="M9037" s="4">
        <v>35</v>
      </c>
    </row>
    <row r="9038" spans="1:13" x14ac:dyDescent="0.2">
      <c r="A9038" s="3">
        <v>42917</v>
      </c>
      <c r="B9038" t="s">
        <v>7636</v>
      </c>
      <c r="C9038" t="s">
        <v>3102</v>
      </c>
      <c r="D9038" t="s">
        <v>7637</v>
      </c>
      <c r="E9038" t="s">
        <v>3101</v>
      </c>
      <c r="F9038" s="4">
        <v>3.5584375000000001</v>
      </c>
      <c r="G9038" s="4">
        <v>3.5049999999999999</v>
      </c>
      <c r="H9038" s="4">
        <v>0.41229577055719902</v>
      </c>
      <c r="I9038" s="4">
        <v>5</v>
      </c>
      <c r="J9038" s="4">
        <v>3</v>
      </c>
      <c r="K9038" s="4">
        <v>3.2749999999999999</v>
      </c>
      <c r="L9038" s="4">
        <v>3.8</v>
      </c>
      <c r="M9038" s="4">
        <v>32</v>
      </c>
    </row>
    <row r="9039" spans="1:13" x14ac:dyDescent="0.2">
      <c r="A9039" s="3">
        <v>42917</v>
      </c>
      <c r="B9039" t="s">
        <v>9744</v>
      </c>
      <c r="C9039" t="s">
        <v>3078</v>
      </c>
      <c r="D9039" t="s">
        <v>9745</v>
      </c>
      <c r="E9039" t="s">
        <v>3077</v>
      </c>
      <c r="F9039" s="4">
        <v>3.5834375000000001</v>
      </c>
      <c r="G9039" s="4">
        <v>3.5</v>
      </c>
      <c r="H9039" s="4">
        <v>0.55951366771048505</v>
      </c>
      <c r="I9039" s="4">
        <v>5.5</v>
      </c>
      <c r="J9039" s="4">
        <v>2.5</v>
      </c>
      <c r="K9039" s="4">
        <v>3.3</v>
      </c>
      <c r="L9039" s="4">
        <v>3.7250000000000001</v>
      </c>
      <c r="M9039" s="4">
        <v>32</v>
      </c>
    </row>
    <row r="9040" spans="1:13" x14ac:dyDescent="0.2">
      <c r="A9040" s="3">
        <v>42917</v>
      </c>
      <c r="B9040" t="s">
        <v>5410</v>
      </c>
      <c r="C9040" t="s">
        <v>3105</v>
      </c>
      <c r="D9040" t="s">
        <v>1261</v>
      </c>
      <c r="E9040" t="s">
        <v>3104</v>
      </c>
      <c r="F9040" s="4">
        <v>3.4123333333333301</v>
      </c>
      <c r="G9040" s="4">
        <v>3.4</v>
      </c>
      <c r="H9040" s="4">
        <v>0.35590276988131903</v>
      </c>
      <c r="I9040" s="4">
        <v>4.5</v>
      </c>
      <c r="J9040" s="4">
        <v>3</v>
      </c>
      <c r="K9040" s="4">
        <v>3.2</v>
      </c>
      <c r="L9040" s="4">
        <v>3.5</v>
      </c>
      <c r="M9040" s="4">
        <v>30</v>
      </c>
    </row>
    <row r="9041" spans="1:13" x14ac:dyDescent="0.2">
      <c r="A9041" s="3">
        <v>42917</v>
      </c>
      <c r="B9041" t="s">
        <v>8058</v>
      </c>
      <c r="C9041" t="s">
        <v>3132</v>
      </c>
      <c r="D9041" t="s">
        <v>8059</v>
      </c>
      <c r="E9041" t="s">
        <v>3131</v>
      </c>
      <c r="F9041" s="4">
        <v>0.51312500000000005</v>
      </c>
      <c r="G9041" s="4">
        <v>0.5</v>
      </c>
      <c r="H9041" s="4">
        <v>0.104955827882265</v>
      </c>
      <c r="I9041" s="4">
        <v>0.74</v>
      </c>
      <c r="J9041" s="4">
        <v>0.3</v>
      </c>
      <c r="K9041" s="4">
        <v>0.4375</v>
      </c>
      <c r="L9041" s="4">
        <v>0.56000000000000005</v>
      </c>
      <c r="M9041" s="4">
        <v>32</v>
      </c>
    </row>
    <row r="9042" spans="1:13" x14ac:dyDescent="0.2">
      <c r="A9042" s="3">
        <v>42917</v>
      </c>
      <c r="B9042" t="s">
        <v>8066</v>
      </c>
      <c r="C9042" t="s">
        <v>3135</v>
      </c>
      <c r="D9042" t="s">
        <v>8067</v>
      </c>
      <c r="E9042" t="s">
        <v>3134</v>
      </c>
      <c r="F9042" s="4">
        <v>0.40335294117647102</v>
      </c>
      <c r="G9042" s="4">
        <v>0.4</v>
      </c>
      <c r="H9042" s="4">
        <v>0.12631055579894701</v>
      </c>
      <c r="I9042" s="4">
        <v>0.98</v>
      </c>
      <c r="J9042" s="4">
        <v>0.2</v>
      </c>
      <c r="K9042" s="4">
        <v>0.33250000000000002</v>
      </c>
      <c r="L9042" s="4">
        <v>0.44500000000000001</v>
      </c>
      <c r="M9042" s="4">
        <v>34</v>
      </c>
    </row>
    <row r="9043" spans="1:13" x14ac:dyDescent="0.2">
      <c r="A9043" s="3">
        <v>42917</v>
      </c>
      <c r="B9043" t="s">
        <v>8076</v>
      </c>
      <c r="C9043" t="s">
        <v>3138</v>
      </c>
      <c r="D9043" t="s">
        <v>8077</v>
      </c>
      <c r="E9043" t="s">
        <v>3137</v>
      </c>
      <c r="F9043" s="4">
        <v>0.370529411764706</v>
      </c>
      <c r="G9043" s="4">
        <v>0.39</v>
      </c>
      <c r="H9043" s="4">
        <v>0.114192085724308</v>
      </c>
      <c r="I9043" s="4">
        <v>0.66</v>
      </c>
      <c r="J9043" s="4">
        <v>0.09</v>
      </c>
      <c r="K9043" s="4">
        <v>0.30249999999999999</v>
      </c>
      <c r="L9043" s="4">
        <v>0.42749999999999999</v>
      </c>
      <c r="M9043" s="4">
        <v>34</v>
      </c>
    </row>
    <row r="9044" spans="1:13" x14ac:dyDescent="0.2">
      <c r="A9044" s="3">
        <v>42917</v>
      </c>
      <c r="B9044" t="s">
        <v>8084</v>
      </c>
      <c r="C9044" t="s">
        <v>3141</v>
      </c>
      <c r="D9044" t="s">
        <v>8085</v>
      </c>
      <c r="E9044" t="s">
        <v>3140</v>
      </c>
      <c r="F9044" s="4">
        <v>-7.4176470588235302E-2</v>
      </c>
      <c r="G9044" s="4">
        <v>-9.5000000000000001E-2</v>
      </c>
      <c r="H9044" s="4">
        <v>0.13097431406478699</v>
      </c>
      <c r="I9044" s="4">
        <v>0.33</v>
      </c>
      <c r="J9044" s="4">
        <v>-0.28000000000000003</v>
      </c>
      <c r="K9044" s="4">
        <v>-0.16500000000000001</v>
      </c>
      <c r="L9044" s="4">
        <v>-1.4999999999999999E-2</v>
      </c>
      <c r="M9044" s="4">
        <v>34</v>
      </c>
    </row>
    <row r="9045" spans="1:13" x14ac:dyDescent="0.2">
      <c r="A9045" s="3">
        <v>42917</v>
      </c>
      <c r="B9045" t="s">
        <v>8092</v>
      </c>
      <c r="C9045" t="s">
        <v>3144</v>
      </c>
      <c r="D9045" t="s">
        <v>8093</v>
      </c>
      <c r="E9045" t="s">
        <v>3143</v>
      </c>
      <c r="F9045" s="4">
        <v>-0.28902941176470598</v>
      </c>
      <c r="G9045" s="4">
        <v>-0.3</v>
      </c>
      <c r="H9045" s="4">
        <v>0.123548171268886</v>
      </c>
      <c r="I9045" s="4">
        <v>0</v>
      </c>
      <c r="J9045" s="4">
        <v>-0.53</v>
      </c>
      <c r="K9045" s="4">
        <v>-0.35749999999999998</v>
      </c>
      <c r="L9045" s="4">
        <v>-0.23250000000000001</v>
      </c>
      <c r="M9045" s="4">
        <v>34</v>
      </c>
    </row>
    <row r="9046" spans="1:13" x14ac:dyDescent="0.2">
      <c r="A9046" s="3">
        <v>42917</v>
      </c>
      <c r="B9046" t="s">
        <v>8102</v>
      </c>
      <c r="C9046" t="s">
        <v>3147</v>
      </c>
      <c r="D9046" t="s">
        <v>8103</v>
      </c>
      <c r="E9046" t="s">
        <v>3146</v>
      </c>
      <c r="F9046" s="4">
        <v>0.17955882352941199</v>
      </c>
      <c r="G9046" s="4">
        <v>0.2</v>
      </c>
      <c r="H9046" s="4">
        <v>9.6847018125423401E-2</v>
      </c>
      <c r="I9046" s="4">
        <v>0.43</v>
      </c>
      <c r="J9046" s="4">
        <v>-0.19</v>
      </c>
      <c r="K9046" s="4">
        <v>0.16250000000000001</v>
      </c>
      <c r="L9046" s="4">
        <v>0.21875</v>
      </c>
      <c r="M9046" s="4">
        <v>34</v>
      </c>
    </row>
    <row r="9047" spans="1:13" x14ac:dyDescent="0.2">
      <c r="A9047" s="3">
        <v>42917</v>
      </c>
      <c r="B9047" t="s">
        <v>8006</v>
      </c>
      <c r="C9047" t="s">
        <v>3114</v>
      </c>
      <c r="D9047" t="s">
        <v>8007</v>
      </c>
      <c r="E9047" t="s">
        <v>3113</v>
      </c>
      <c r="F9047" s="4">
        <v>0.28605714285714301</v>
      </c>
      <c r="G9047" s="4">
        <v>0.28999999999999998</v>
      </c>
      <c r="H9047" s="4">
        <v>3.6949841086295898E-2</v>
      </c>
      <c r="I9047" s="4">
        <v>0.35</v>
      </c>
      <c r="J9047" s="4">
        <v>0.2</v>
      </c>
      <c r="K9047" s="4">
        <v>0.26500000000000001</v>
      </c>
      <c r="L9047" s="4">
        <v>0.31</v>
      </c>
      <c r="M9047" s="4">
        <v>35</v>
      </c>
    </row>
    <row r="9048" spans="1:13" x14ac:dyDescent="0.2">
      <c r="A9048" s="3">
        <v>42917</v>
      </c>
      <c r="B9048" t="s">
        <v>8110</v>
      </c>
      <c r="C9048" t="s">
        <v>3150</v>
      </c>
      <c r="D9048" t="s">
        <v>8111</v>
      </c>
      <c r="E9048" t="s">
        <v>3149</v>
      </c>
      <c r="F9048" s="4">
        <v>0.26191176470588201</v>
      </c>
      <c r="G9048" s="4">
        <v>0.2525</v>
      </c>
      <c r="H9048" s="4">
        <v>0.107026014296457</v>
      </c>
      <c r="I9048" s="4">
        <v>0.7</v>
      </c>
      <c r="J9048" s="4">
        <v>0.01</v>
      </c>
      <c r="K9048" s="4">
        <v>0.2225</v>
      </c>
      <c r="L9048" s="4">
        <v>0.29749999999999999</v>
      </c>
      <c r="M9048" s="4">
        <v>34</v>
      </c>
    </row>
    <row r="9049" spans="1:13" x14ac:dyDescent="0.2">
      <c r="A9049" s="3">
        <v>42917</v>
      </c>
      <c r="B9049" t="s">
        <v>8014</v>
      </c>
      <c r="C9049" t="s">
        <v>3117</v>
      </c>
      <c r="D9049" t="s">
        <v>8015</v>
      </c>
      <c r="E9049" t="s">
        <v>3116</v>
      </c>
      <c r="F9049" s="4">
        <v>0.29482352941176498</v>
      </c>
      <c r="G9049" s="4">
        <v>0.3</v>
      </c>
      <c r="H9049" s="4">
        <v>5.4032801815325701E-2</v>
      </c>
      <c r="I9049" s="4">
        <v>0.45</v>
      </c>
      <c r="J9049" s="4">
        <v>0.2</v>
      </c>
      <c r="K9049" s="4">
        <v>0.27</v>
      </c>
      <c r="L9049" s="4">
        <v>0.31</v>
      </c>
      <c r="M9049" s="4">
        <v>34</v>
      </c>
    </row>
    <row r="9050" spans="1:13" x14ac:dyDescent="0.2">
      <c r="A9050" s="3">
        <v>42917</v>
      </c>
      <c r="B9050" t="s">
        <v>8024</v>
      </c>
      <c r="C9050" t="s">
        <v>3120</v>
      </c>
      <c r="D9050" t="s">
        <v>8025</v>
      </c>
      <c r="E9050" t="s">
        <v>3119</v>
      </c>
      <c r="F9050" s="4">
        <v>0.48855882352941199</v>
      </c>
      <c r="G9050" s="4">
        <v>0.47499999999999998</v>
      </c>
      <c r="H9050" s="4">
        <v>9.2783616362160898E-2</v>
      </c>
      <c r="I9050" s="4">
        <v>0.8</v>
      </c>
      <c r="J9050" s="4">
        <v>0.3</v>
      </c>
      <c r="K9050" s="4">
        <v>0.4425</v>
      </c>
      <c r="L9050" s="4">
        <v>0.52075000000000005</v>
      </c>
      <c r="M9050" s="4">
        <v>34</v>
      </c>
    </row>
    <row r="9051" spans="1:13" x14ac:dyDescent="0.2">
      <c r="A9051" s="3">
        <v>42917</v>
      </c>
      <c r="B9051" t="s">
        <v>8032</v>
      </c>
      <c r="C9051" t="s">
        <v>3123</v>
      </c>
      <c r="D9051" t="s">
        <v>8033</v>
      </c>
      <c r="E9051" t="s">
        <v>3122</v>
      </c>
      <c r="F9051" s="4">
        <v>0.52402941176470597</v>
      </c>
      <c r="G9051" s="4">
        <v>0.54500000000000004</v>
      </c>
      <c r="H9051" s="4">
        <v>0.102006679904299</v>
      </c>
      <c r="I9051" s="4">
        <v>0.66</v>
      </c>
      <c r="J9051" s="4">
        <v>0.08</v>
      </c>
      <c r="K9051" s="4">
        <v>0.50249999999999995</v>
      </c>
      <c r="L9051" s="4">
        <v>0.58750000000000002</v>
      </c>
      <c r="M9051" s="4">
        <v>34</v>
      </c>
    </row>
    <row r="9052" spans="1:13" x14ac:dyDescent="0.2">
      <c r="A9052" s="3">
        <v>42917</v>
      </c>
      <c r="B9052" t="s">
        <v>8040</v>
      </c>
      <c r="C9052" t="s">
        <v>3126</v>
      </c>
      <c r="D9052" t="s">
        <v>8041</v>
      </c>
      <c r="E9052" t="s">
        <v>3125</v>
      </c>
      <c r="F9052" s="4">
        <v>0.70844117647058802</v>
      </c>
      <c r="G9052" s="4">
        <v>0.71</v>
      </c>
      <c r="H9052" s="4">
        <v>7.5507652101271805E-2</v>
      </c>
      <c r="I9052" s="4">
        <v>0.83</v>
      </c>
      <c r="J9052" s="4">
        <v>0.52</v>
      </c>
      <c r="K9052" s="4">
        <v>0.67249999999999999</v>
      </c>
      <c r="L9052" s="4">
        <v>0.76</v>
      </c>
      <c r="M9052" s="4">
        <v>34</v>
      </c>
    </row>
    <row r="9053" spans="1:13" x14ac:dyDescent="0.2">
      <c r="A9053" s="3">
        <v>42917</v>
      </c>
      <c r="B9053" t="s">
        <v>8050</v>
      </c>
      <c r="C9053" t="s">
        <v>3129</v>
      </c>
      <c r="D9053" t="s">
        <v>8051</v>
      </c>
      <c r="E9053" t="s">
        <v>3128</v>
      </c>
      <c r="F9053" s="4">
        <v>0.45920588235294102</v>
      </c>
      <c r="G9053" s="4">
        <v>0.44500000000000001</v>
      </c>
      <c r="H9053" s="4">
        <v>7.5467745232052505E-2</v>
      </c>
      <c r="I9053" s="4">
        <v>0.64</v>
      </c>
      <c r="J9053" s="4">
        <v>0.33</v>
      </c>
      <c r="K9053" s="4">
        <v>0.4</v>
      </c>
      <c r="L9053" s="4">
        <v>0.5</v>
      </c>
      <c r="M9053" s="4">
        <v>34</v>
      </c>
    </row>
    <row r="9054" spans="1:13" x14ac:dyDescent="0.2">
      <c r="A9054" s="3">
        <v>42917</v>
      </c>
      <c r="B9054" t="s">
        <v>8112</v>
      </c>
      <c r="C9054" t="s">
        <v>3096</v>
      </c>
      <c r="D9054" t="s">
        <v>8113</v>
      </c>
      <c r="E9054" t="s">
        <v>3095</v>
      </c>
      <c r="F9054" s="4">
        <v>3.8739666666666701</v>
      </c>
      <c r="G9054" s="4">
        <v>3.7850000000000001</v>
      </c>
      <c r="H9054" s="4">
        <v>0.53257439068096002</v>
      </c>
      <c r="I9054" s="4">
        <v>5.319</v>
      </c>
      <c r="J9054" s="4">
        <v>2.98</v>
      </c>
      <c r="K9054" s="4">
        <v>3.6225000000000001</v>
      </c>
      <c r="L9054" s="4">
        <v>4.08</v>
      </c>
      <c r="M9054" s="4">
        <v>30</v>
      </c>
    </row>
    <row r="9055" spans="1:13" x14ac:dyDescent="0.2">
      <c r="A9055" s="3">
        <v>42917</v>
      </c>
      <c r="B9055" t="s">
        <v>9676</v>
      </c>
      <c r="C9055" t="s">
        <v>3087</v>
      </c>
      <c r="D9055" t="s">
        <v>9677</v>
      </c>
      <c r="E9055" t="s">
        <v>3086</v>
      </c>
      <c r="F9055" s="4">
        <v>4.91677419354839</v>
      </c>
      <c r="G9055" s="4">
        <v>4.92</v>
      </c>
      <c r="H9055" s="4">
        <v>0.16365384396695801</v>
      </c>
      <c r="I9055" s="4">
        <v>5.34</v>
      </c>
      <c r="J9055" s="4">
        <v>4.5999999999999996</v>
      </c>
      <c r="K9055" s="4">
        <v>4.8</v>
      </c>
      <c r="L9055" s="4">
        <v>5.01</v>
      </c>
      <c r="M9055" s="4">
        <v>31</v>
      </c>
    </row>
    <row r="9056" spans="1:13" x14ac:dyDescent="0.2">
      <c r="A9056" s="3">
        <v>42917</v>
      </c>
      <c r="B9056" t="s">
        <v>9710</v>
      </c>
      <c r="C9056" t="s">
        <v>3090</v>
      </c>
      <c r="D9056" t="s">
        <v>9711</v>
      </c>
      <c r="E9056" t="s">
        <v>3089</v>
      </c>
      <c r="F9056" s="4">
        <v>3.7335483870967701</v>
      </c>
      <c r="G9056" s="4">
        <v>3.67</v>
      </c>
      <c r="H9056" s="4">
        <v>0.46207898593997099</v>
      </c>
      <c r="I9056" s="4">
        <v>5.26</v>
      </c>
      <c r="J9056" s="4">
        <v>3.1</v>
      </c>
      <c r="K9056" s="4">
        <v>3.4750000000000001</v>
      </c>
      <c r="L9056" s="4">
        <v>3.83</v>
      </c>
      <c r="M9056" s="4">
        <v>31</v>
      </c>
    </row>
    <row r="9057" spans="1:13" x14ac:dyDescent="0.2">
      <c r="A9057" s="3">
        <v>42917</v>
      </c>
      <c r="B9057" t="s">
        <v>9875</v>
      </c>
      <c r="C9057" t="s">
        <v>3108</v>
      </c>
      <c r="D9057" t="s">
        <v>9876</v>
      </c>
      <c r="E9057" t="s">
        <v>3107</v>
      </c>
      <c r="F9057" s="4">
        <v>3.4596153846153799</v>
      </c>
      <c r="G9057" s="4">
        <v>3.375</v>
      </c>
      <c r="H9057" s="4">
        <v>0.41168415824979998</v>
      </c>
      <c r="I9057" s="4">
        <v>5</v>
      </c>
      <c r="J9057" s="4">
        <v>3</v>
      </c>
      <c r="K9057" s="4">
        <v>3.21</v>
      </c>
      <c r="L9057" s="4">
        <v>3.6025</v>
      </c>
      <c r="M9057" s="4">
        <v>26</v>
      </c>
    </row>
    <row r="9058" spans="1:13" x14ac:dyDescent="0.2">
      <c r="A9058" s="3">
        <v>42917</v>
      </c>
      <c r="B9058" t="s">
        <v>9746</v>
      </c>
      <c r="C9058" t="s">
        <v>3093</v>
      </c>
      <c r="D9058" t="s">
        <v>9747</v>
      </c>
      <c r="E9058" t="s">
        <v>3092</v>
      </c>
      <c r="F9058" s="4">
        <v>3.4665384615384598</v>
      </c>
      <c r="G9058" s="4">
        <v>3.3250000000000002</v>
      </c>
      <c r="H9058" s="4">
        <v>0.45188443042611898</v>
      </c>
      <c r="I9058" s="4">
        <v>5.3</v>
      </c>
      <c r="J9058" s="4">
        <v>2.85</v>
      </c>
      <c r="K9058" s="4">
        <v>3.3</v>
      </c>
      <c r="L9058" s="4">
        <v>3.5750000000000002</v>
      </c>
      <c r="M9058" s="4">
        <v>26</v>
      </c>
    </row>
    <row r="9059" spans="1:13" x14ac:dyDescent="0.2">
      <c r="A9059" s="3">
        <v>42917</v>
      </c>
      <c r="B9059" t="s">
        <v>5412</v>
      </c>
      <c r="C9059" t="s">
        <v>3111</v>
      </c>
      <c r="D9059" t="s">
        <v>1263</v>
      </c>
      <c r="E9059" t="s">
        <v>3110</v>
      </c>
      <c r="F9059" s="4">
        <v>3.3234782608695701</v>
      </c>
      <c r="G9059" s="4">
        <v>3.3</v>
      </c>
      <c r="H9059" s="4">
        <v>0.40694659796690502</v>
      </c>
      <c r="I9059" s="4">
        <v>4.5</v>
      </c>
      <c r="J9059" s="4">
        <v>2.39</v>
      </c>
      <c r="K9059" s="4">
        <v>3.11</v>
      </c>
      <c r="L9059" s="4">
        <v>3.45</v>
      </c>
      <c r="M9059" s="4">
        <v>23</v>
      </c>
    </row>
    <row r="9060" spans="1:13" x14ac:dyDescent="0.2">
      <c r="A9060" s="3">
        <v>42917</v>
      </c>
      <c r="B9060" t="s">
        <v>8114</v>
      </c>
      <c r="C9060" t="s">
        <v>3153</v>
      </c>
      <c r="D9060" t="s">
        <v>8115</v>
      </c>
      <c r="E9060" t="s">
        <v>3152</v>
      </c>
      <c r="F9060" s="4">
        <v>0.26974999999999999</v>
      </c>
      <c r="G9060" s="4">
        <v>0.26</v>
      </c>
      <c r="H9060" s="4">
        <v>6.3708509585049797E-2</v>
      </c>
      <c r="I9060" s="4">
        <v>0.57999999999999996</v>
      </c>
      <c r="J9060" s="4">
        <v>0.2</v>
      </c>
      <c r="K9060" s="4">
        <v>0.2475</v>
      </c>
      <c r="L9060" s="4">
        <v>0.28249999999999997</v>
      </c>
      <c r="M9060" s="4">
        <v>32</v>
      </c>
    </row>
    <row r="9061" spans="1:13" x14ac:dyDescent="0.2">
      <c r="A9061" s="3">
        <v>42917</v>
      </c>
      <c r="B9061" t="s">
        <v>10255</v>
      </c>
      <c r="C9061" t="s">
        <v>4324</v>
      </c>
      <c r="D9061" t="s">
        <v>10256</v>
      </c>
      <c r="E9061" t="s">
        <v>4323</v>
      </c>
      <c r="F9061" s="4">
        <v>2.1964285714285698</v>
      </c>
      <c r="G9061" s="4">
        <v>2.2000000000000002</v>
      </c>
      <c r="H9061" s="4">
        <v>0.134665959451231</v>
      </c>
      <c r="I9061" s="4">
        <v>2.7</v>
      </c>
      <c r="J9061" s="4">
        <v>1.9</v>
      </c>
      <c r="K9061" s="4">
        <v>2.1</v>
      </c>
      <c r="L9061" s="4">
        <v>2.2000000000000002</v>
      </c>
      <c r="M9061" s="4">
        <v>28</v>
      </c>
    </row>
    <row r="9062" spans="1:13" x14ac:dyDescent="0.2">
      <c r="A9062" s="3">
        <v>42917</v>
      </c>
      <c r="B9062" t="s">
        <v>10279</v>
      </c>
      <c r="C9062" t="s">
        <v>4327</v>
      </c>
      <c r="D9062" t="s">
        <v>10280</v>
      </c>
      <c r="E9062" t="s">
        <v>4326</v>
      </c>
      <c r="F9062" s="4">
        <v>2.31785714285714</v>
      </c>
      <c r="G9062" s="4">
        <v>2.2999999999999998</v>
      </c>
      <c r="H9062" s="4">
        <v>0.24952335514317001</v>
      </c>
      <c r="I9062" s="4">
        <v>3</v>
      </c>
      <c r="J9062" s="4">
        <v>1.8</v>
      </c>
      <c r="K9062" s="4">
        <v>2.2000000000000002</v>
      </c>
      <c r="L9062" s="4">
        <v>2.4</v>
      </c>
      <c r="M9062" s="4">
        <v>28</v>
      </c>
    </row>
    <row r="9063" spans="1:13" x14ac:dyDescent="0.2">
      <c r="A9063" s="3">
        <v>42917</v>
      </c>
      <c r="B9063" t="s">
        <v>9760</v>
      </c>
      <c r="C9063" t="s">
        <v>3939</v>
      </c>
      <c r="D9063" t="s">
        <v>9761</v>
      </c>
      <c r="E9063" t="s">
        <v>3947</v>
      </c>
      <c r="F9063" s="4">
        <v>17.932307692307699</v>
      </c>
      <c r="G9063" s="4">
        <v>17.965</v>
      </c>
      <c r="H9063" s="4">
        <v>0.17151810848555099</v>
      </c>
      <c r="I9063" s="4">
        <v>18.239999999999998</v>
      </c>
      <c r="J9063" s="4">
        <v>17.55</v>
      </c>
      <c r="K9063" s="4">
        <v>17.809999999999999</v>
      </c>
      <c r="L9063" s="4">
        <v>18.067499999999999</v>
      </c>
      <c r="M9063" s="4">
        <v>26</v>
      </c>
    </row>
    <row r="9064" spans="1:13" x14ac:dyDescent="0.2">
      <c r="A9064" s="3">
        <v>42917</v>
      </c>
      <c r="B9064" t="s">
        <v>9762</v>
      </c>
      <c r="C9064" t="s">
        <v>3942</v>
      </c>
      <c r="D9064" t="s">
        <v>9763</v>
      </c>
      <c r="E9064" t="s">
        <v>3949</v>
      </c>
      <c r="F9064" s="4">
        <v>18.105423076923099</v>
      </c>
      <c r="G9064" s="4">
        <v>18.175000000000001</v>
      </c>
      <c r="H9064" s="4">
        <v>0.23416714937444499</v>
      </c>
      <c r="I9064" s="4">
        <v>18.46</v>
      </c>
      <c r="J9064" s="4">
        <v>17.62</v>
      </c>
      <c r="K9064" s="4">
        <v>17.962499999999999</v>
      </c>
      <c r="L9064" s="4">
        <v>18.287500000000001</v>
      </c>
      <c r="M9064" s="4">
        <v>26</v>
      </c>
    </row>
    <row r="9065" spans="1:13" x14ac:dyDescent="0.2">
      <c r="A9065" s="3">
        <v>42917</v>
      </c>
      <c r="B9065" t="s">
        <v>9764</v>
      </c>
      <c r="C9065" t="s">
        <v>3952</v>
      </c>
      <c r="D9065" t="s">
        <v>9765</v>
      </c>
      <c r="E9065" t="s">
        <v>3951</v>
      </c>
      <c r="F9065" s="4">
        <v>18.178461538461502</v>
      </c>
      <c r="G9065" s="4">
        <v>18.12</v>
      </c>
      <c r="H9065" s="4">
        <v>0.28430536129580503</v>
      </c>
      <c r="I9065" s="4">
        <v>18.690000000000001</v>
      </c>
      <c r="J9065" s="4">
        <v>17.7</v>
      </c>
      <c r="K9065" s="4">
        <v>18.002500000000001</v>
      </c>
      <c r="L9065" s="4">
        <v>18.324999999999999</v>
      </c>
      <c r="M9065" s="4">
        <v>26</v>
      </c>
    </row>
    <row r="9066" spans="1:13" x14ac:dyDescent="0.2">
      <c r="A9066" s="3">
        <v>42917</v>
      </c>
      <c r="B9066" t="s">
        <v>9714</v>
      </c>
      <c r="C9066" t="s">
        <v>3936</v>
      </c>
      <c r="D9066" t="s">
        <v>9715</v>
      </c>
      <c r="E9066" t="s">
        <v>3935</v>
      </c>
      <c r="F9066" s="4">
        <v>18.380156249999999</v>
      </c>
      <c r="G9066" s="4">
        <v>18.3825</v>
      </c>
      <c r="H9066" s="4">
        <v>0.40872043520385198</v>
      </c>
      <c r="I9066" s="4">
        <v>19.32</v>
      </c>
      <c r="J9066" s="4">
        <v>17.8</v>
      </c>
      <c r="K9066" s="4">
        <v>18.067499999999999</v>
      </c>
      <c r="L9066" s="4">
        <v>18.555</v>
      </c>
      <c r="M9066" s="4">
        <v>32</v>
      </c>
    </row>
    <row r="9067" spans="1:13" x14ac:dyDescent="0.2">
      <c r="A9067" s="3">
        <v>42917</v>
      </c>
      <c r="B9067" t="s">
        <v>9720</v>
      </c>
      <c r="C9067" t="s">
        <v>3939</v>
      </c>
      <c r="D9067" t="s">
        <v>9721</v>
      </c>
      <c r="E9067" t="s">
        <v>3938</v>
      </c>
      <c r="F9067" s="4">
        <v>18.410088235294101</v>
      </c>
      <c r="G9067" s="4">
        <v>18.190000000000001</v>
      </c>
      <c r="H9067" s="4">
        <v>0.70548089627495403</v>
      </c>
      <c r="I9067" s="4">
        <v>20.54</v>
      </c>
      <c r="J9067" s="4">
        <v>17.190000000000001</v>
      </c>
      <c r="K9067" s="4">
        <v>18</v>
      </c>
      <c r="L9067" s="4">
        <v>18.73</v>
      </c>
      <c r="M9067" s="4">
        <v>34</v>
      </c>
    </row>
    <row r="9068" spans="1:13" x14ac:dyDescent="0.2">
      <c r="A9068" s="3">
        <v>42917</v>
      </c>
      <c r="B9068" t="s">
        <v>9750</v>
      </c>
      <c r="C9068" t="s">
        <v>3942</v>
      </c>
      <c r="D9068" t="s">
        <v>9751</v>
      </c>
      <c r="E9068" t="s">
        <v>3941</v>
      </c>
      <c r="F9068" s="4">
        <v>18.093119999999999</v>
      </c>
      <c r="G9068" s="4">
        <v>18.11</v>
      </c>
      <c r="H9068" s="4">
        <v>0.848388684507284</v>
      </c>
      <c r="I9068" s="4">
        <v>19.95</v>
      </c>
      <c r="J9068" s="4">
        <v>16.3</v>
      </c>
      <c r="K9068" s="4">
        <v>17.649999999999999</v>
      </c>
      <c r="L9068" s="4">
        <v>18.5</v>
      </c>
      <c r="M9068" s="4">
        <v>25</v>
      </c>
    </row>
    <row r="9069" spans="1:13" x14ac:dyDescent="0.2">
      <c r="A9069" s="3">
        <v>42917</v>
      </c>
      <c r="B9069" t="s">
        <v>10233</v>
      </c>
      <c r="C9069" t="s">
        <v>3579</v>
      </c>
      <c r="D9069" t="s">
        <v>10234</v>
      </c>
      <c r="E9069" t="s">
        <v>3578</v>
      </c>
      <c r="F9069" s="4">
        <v>1.9934375</v>
      </c>
      <c r="G9069" s="4">
        <v>2</v>
      </c>
      <c r="H9069" s="4">
        <v>0.215220957352835</v>
      </c>
      <c r="I9069" s="4">
        <v>2.4</v>
      </c>
      <c r="J9069" s="4">
        <v>1.5</v>
      </c>
      <c r="K9069" s="4">
        <v>1.9</v>
      </c>
      <c r="L9069" s="4">
        <v>2.11</v>
      </c>
      <c r="M9069" s="4">
        <v>32</v>
      </c>
    </row>
    <row r="9070" spans="1:13" x14ac:dyDescent="0.2">
      <c r="A9070" s="3">
        <v>42917</v>
      </c>
      <c r="B9070" t="s">
        <v>10257</v>
      </c>
      <c r="C9070" t="s">
        <v>3582</v>
      </c>
      <c r="D9070" t="s">
        <v>10258</v>
      </c>
      <c r="E9070" t="s">
        <v>3581</v>
      </c>
      <c r="F9070" s="4">
        <v>2.2363636363636399</v>
      </c>
      <c r="G9070" s="4">
        <v>2.2999999999999998</v>
      </c>
      <c r="H9070" s="4">
        <v>0.249158812078489</v>
      </c>
      <c r="I9070" s="4">
        <v>2.52</v>
      </c>
      <c r="J9070" s="4">
        <v>1.63</v>
      </c>
      <c r="K9070" s="4">
        <v>2</v>
      </c>
      <c r="L9070" s="4">
        <v>2.5</v>
      </c>
      <c r="M9070" s="4">
        <v>33</v>
      </c>
    </row>
    <row r="9071" spans="1:13" x14ac:dyDescent="0.2">
      <c r="A9071" s="3">
        <v>42917</v>
      </c>
      <c r="B9071" t="s">
        <v>3574</v>
      </c>
      <c r="C9071" t="s">
        <v>3585</v>
      </c>
      <c r="D9071" t="s">
        <v>169</v>
      </c>
      <c r="E9071" t="s">
        <v>3584</v>
      </c>
      <c r="F9071" s="4">
        <v>2.3656521739130398</v>
      </c>
      <c r="G9071" s="4">
        <v>2.4</v>
      </c>
      <c r="H9071" s="4">
        <v>0.56086642460131197</v>
      </c>
      <c r="I9071" s="4">
        <v>3.47</v>
      </c>
      <c r="J9071" s="4">
        <v>1</v>
      </c>
      <c r="K9071" s="4">
        <v>2.0499999999999998</v>
      </c>
      <c r="L9071" s="4">
        <v>2.76</v>
      </c>
      <c r="M9071" s="4">
        <v>23</v>
      </c>
    </row>
    <row r="9072" spans="1:13" x14ac:dyDescent="0.2">
      <c r="A9072" s="3">
        <v>42917</v>
      </c>
      <c r="B9072" t="s">
        <v>10281</v>
      </c>
      <c r="C9072" t="s">
        <v>3600</v>
      </c>
      <c r="D9072" t="s">
        <v>10282</v>
      </c>
      <c r="E9072" t="s">
        <v>3599</v>
      </c>
      <c r="F9072" s="4">
        <v>1.7653333333333301</v>
      </c>
      <c r="G9072" s="4">
        <v>1.9</v>
      </c>
      <c r="H9072" s="4">
        <v>0.50818631753849197</v>
      </c>
      <c r="I9072" s="4">
        <v>2.6</v>
      </c>
      <c r="J9072" s="4">
        <v>0.7</v>
      </c>
      <c r="K9072" s="4">
        <v>1.45</v>
      </c>
      <c r="L9072" s="4">
        <v>2.0375000000000001</v>
      </c>
      <c r="M9072" s="4">
        <v>30</v>
      </c>
    </row>
    <row r="9073" spans="1:13" x14ac:dyDescent="0.2">
      <c r="A9073" s="3">
        <v>42917</v>
      </c>
      <c r="B9073" t="s">
        <v>10261</v>
      </c>
      <c r="C9073" t="s">
        <v>3591</v>
      </c>
      <c r="D9073" t="s">
        <v>10262</v>
      </c>
      <c r="E9073" t="s">
        <v>3590</v>
      </c>
      <c r="F9073" s="4">
        <v>1.85878787878788</v>
      </c>
      <c r="G9073" s="4">
        <v>1.7</v>
      </c>
      <c r="H9073" s="4">
        <v>0.45703362551182702</v>
      </c>
      <c r="I9073" s="4">
        <v>2.8</v>
      </c>
      <c r="J9073" s="4">
        <v>1.2</v>
      </c>
      <c r="K9073" s="4">
        <v>1.6</v>
      </c>
      <c r="L9073" s="4">
        <v>2</v>
      </c>
      <c r="M9073" s="4">
        <v>33</v>
      </c>
    </row>
    <row r="9074" spans="1:13" x14ac:dyDescent="0.2">
      <c r="A9074" s="3">
        <v>42917</v>
      </c>
      <c r="B9074" t="s">
        <v>10283</v>
      </c>
      <c r="C9074" t="s">
        <v>3603</v>
      </c>
      <c r="D9074" t="s">
        <v>10284</v>
      </c>
      <c r="E9074" t="s">
        <v>3602</v>
      </c>
      <c r="F9074" s="4">
        <v>2.3856666666666699</v>
      </c>
      <c r="G9074" s="4">
        <v>2.35</v>
      </c>
      <c r="H9074" s="4">
        <v>0.50341374861921495</v>
      </c>
      <c r="I9074" s="4">
        <v>3.9</v>
      </c>
      <c r="J9074" s="4">
        <v>1.67</v>
      </c>
      <c r="K9074" s="4">
        <v>2.125</v>
      </c>
      <c r="L9074" s="4">
        <v>2.6</v>
      </c>
      <c r="M9074" s="4">
        <v>30</v>
      </c>
    </row>
    <row r="9075" spans="1:13" x14ac:dyDescent="0.2">
      <c r="A9075" s="3">
        <v>42917</v>
      </c>
      <c r="B9075" t="s">
        <v>10263</v>
      </c>
      <c r="C9075" t="s">
        <v>3594</v>
      </c>
      <c r="D9075" t="s">
        <v>10264</v>
      </c>
      <c r="E9075" t="s">
        <v>3593</v>
      </c>
      <c r="F9075" s="4">
        <v>1.8524242424242401</v>
      </c>
      <c r="G9075" s="4">
        <v>1.9</v>
      </c>
      <c r="H9075" s="4">
        <v>0.28447353021667798</v>
      </c>
      <c r="I9075" s="4">
        <v>2.7</v>
      </c>
      <c r="J9075" s="4">
        <v>1.3</v>
      </c>
      <c r="K9075" s="4">
        <v>1.7</v>
      </c>
      <c r="L9075" s="4">
        <v>1.93</v>
      </c>
      <c r="M9075" s="4">
        <v>33</v>
      </c>
    </row>
    <row r="9076" spans="1:13" x14ac:dyDescent="0.2">
      <c r="A9076" s="3">
        <v>42917</v>
      </c>
      <c r="B9076" t="s">
        <v>10285</v>
      </c>
      <c r="C9076" t="s">
        <v>3606</v>
      </c>
      <c r="D9076" t="s">
        <v>10286</v>
      </c>
      <c r="E9076" t="s">
        <v>3605</v>
      </c>
      <c r="F9076" s="4">
        <v>2.4060000000000001</v>
      </c>
      <c r="G9076" s="4">
        <v>2.4</v>
      </c>
      <c r="H9076" s="4">
        <v>0.28903644919891502</v>
      </c>
      <c r="I9076" s="4">
        <v>3</v>
      </c>
      <c r="J9076" s="4">
        <v>1.7</v>
      </c>
      <c r="K9076" s="4">
        <v>2.2000000000000002</v>
      </c>
      <c r="L9076" s="4">
        <v>2.6</v>
      </c>
      <c r="M9076" s="4">
        <v>30</v>
      </c>
    </row>
    <row r="9077" spans="1:13" x14ac:dyDescent="0.2">
      <c r="A9077" s="3">
        <v>42917</v>
      </c>
      <c r="B9077" t="s">
        <v>10265</v>
      </c>
      <c r="C9077" t="s">
        <v>3597</v>
      </c>
      <c r="D9077" t="s">
        <v>10266</v>
      </c>
      <c r="E9077" t="s">
        <v>3596</v>
      </c>
      <c r="F9077" s="4">
        <v>1.6542424242424201</v>
      </c>
      <c r="G9077" s="4">
        <v>1.61</v>
      </c>
      <c r="H9077" s="4">
        <v>0.44451539837663601</v>
      </c>
      <c r="I9077" s="4">
        <v>2.5499999999999998</v>
      </c>
      <c r="J9077" s="4">
        <v>0.75</v>
      </c>
      <c r="K9077" s="4">
        <v>1.4</v>
      </c>
      <c r="L9077" s="4">
        <v>1.9</v>
      </c>
      <c r="M9077" s="4">
        <v>33</v>
      </c>
    </row>
    <row r="9078" spans="1:13" x14ac:dyDescent="0.2">
      <c r="A9078" s="3">
        <v>42917</v>
      </c>
      <c r="B9078" t="s">
        <v>10287</v>
      </c>
      <c r="C9078" t="s">
        <v>3609</v>
      </c>
      <c r="D9078" t="s">
        <v>10288</v>
      </c>
      <c r="E9078" t="s">
        <v>3608</v>
      </c>
      <c r="F9078" s="4">
        <v>2.46933333333333</v>
      </c>
      <c r="G9078" s="4">
        <v>2.4300000000000002</v>
      </c>
      <c r="H9078" s="4">
        <v>0.44597768100435597</v>
      </c>
      <c r="I9078" s="4">
        <v>3.5</v>
      </c>
      <c r="J9078" s="4">
        <v>1.7</v>
      </c>
      <c r="K9078" s="4">
        <v>2.1</v>
      </c>
      <c r="L9078" s="4">
        <v>2.8075000000000001</v>
      </c>
      <c r="M9078" s="4">
        <v>30</v>
      </c>
    </row>
    <row r="9079" spans="1:13" x14ac:dyDescent="0.2">
      <c r="A9079" s="3">
        <v>42917</v>
      </c>
      <c r="B9079" t="s">
        <v>10289</v>
      </c>
      <c r="C9079" t="s">
        <v>3876</v>
      </c>
      <c r="D9079" t="s">
        <v>10290</v>
      </c>
      <c r="E9079" t="s">
        <v>3875</v>
      </c>
      <c r="F9079" s="4">
        <v>0.71375</v>
      </c>
      <c r="G9079" s="4">
        <v>0.7</v>
      </c>
      <c r="H9079" s="4">
        <v>0.33543752523135101</v>
      </c>
      <c r="I9079" s="4">
        <v>1.3</v>
      </c>
      <c r="J9079" s="4">
        <v>0.02</v>
      </c>
      <c r="K9079" s="4">
        <v>0.56499999999999995</v>
      </c>
      <c r="L9079" s="4">
        <v>0.91249999999999998</v>
      </c>
      <c r="M9079" s="4">
        <v>16</v>
      </c>
    </row>
    <row r="9080" spans="1:13" x14ac:dyDescent="0.2">
      <c r="A9080" s="3">
        <v>42917</v>
      </c>
      <c r="B9080" t="s">
        <v>10269</v>
      </c>
      <c r="C9080" t="s">
        <v>3867</v>
      </c>
      <c r="D9080" t="s">
        <v>10270</v>
      </c>
      <c r="E9080" t="s">
        <v>3866</v>
      </c>
      <c r="F9080" s="4">
        <v>0.16411764705882401</v>
      </c>
      <c r="G9080" s="4">
        <v>0.2</v>
      </c>
      <c r="H9080" s="4">
        <v>0.143137120601602</v>
      </c>
      <c r="I9080" s="4">
        <v>0.4</v>
      </c>
      <c r="J9080" s="4">
        <v>-0.1</v>
      </c>
      <c r="K9080" s="4">
        <v>0.1</v>
      </c>
      <c r="L9080" s="4">
        <v>0.25</v>
      </c>
      <c r="M9080" s="4">
        <v>17</v>
      </c>
    </row>
    <row r="9081" spans="1:13" x14ac:dyDescent="0.2">
      <c r="A9081" s="3">
        <v>42917</v>
      </c>
      <c r="B9081" t="s">
        <v>10291</v>
      </c>
      <c r="C9081" t="s">
        <v>3879</v>
      </c>
      <c r="D9081" t="s">
        <v>10292</v>
      </c>
      <c r="E9081" t="s">
        <v>3878</v>
      </c>
      <c r="F9081" s="4">
        <v>0.65187499999999998</v>
      </c>
      <c r="G9081" s="4">
        <v>0.61499999999999999</v>
      </c>
      <c r="H9081" s="4">
        <v>0.200539896280017</v>
      </c>
      <c r="I9081" s="4">
        <v>1.21</v>
      </c>
      <c r="J9081" s="4">
        <v>0.3</v>
      </c>
      <c r="K9081" s="4">
        <v>0.59</v>
      </c>
      <c r="L9081" s="4">
        <v>0.70750000000000002</v>
      </c>
      <c r="M9081" s="4">
        <v>16</v>
      </c>
    </row>
    <row r="9082" spans="1:13" x14ac:dyDescent="0.2">
      <c r="A9082" s="3">
        <v>42917</v>
      </c>
      <c r="B9082" t="s">
        <v>10271</v>
      </c>
      <c r="C9082" t="s">
        <v>3870</v>
      </c>
      <c r="D9082" t="s">
        <v>10272</v>
      </c>
      <c r="E9082" t="s">
        <v>3869</v>
      </c>
      <c r="F9082" s="4">
        <v>0.33529411764705902</v>
      </c>
      <c r="G9082" s="4">
        <v>0.3</v>
      </c>
      <c r="H9082" s="4">
        <v>0.21284142122302099</v>
      </c>
      <c r="I9082" s="4">
        <v>0.97</v>
      </c>
      <c r="J9082" s="4">
        <v>0</v>
      </c>
      <c r="K9082" s="4">
        <v>0.2</v>
      </c>
      <c r="L9082" s="4">
        <v>0.4</v>
      </c>
      <c r="M9082" s="4">
        <v>17</v>
      </c>
    </row>
    <row r="9083" spans="1:13" x14ac:dyDescent="0.2">
      <c r="A9083" s="3">
        <v>42917</v>
      </c>
      <c r="B9083" t="s">
        <v>10293</v>
      </c>
      <c r="C9083" t="s">
        <v>3882</v>
      </c>
      <c r="D9083" t="s">
        <v>10294</v>
      </c>
      <c r="E9083" t="s">
        <v>3881</v>
      </c>
      <c r="F9083" s="4">
        <v>0.57125000000000004</v>
      </c>
      <c r="G9083" s="4">
        <v>0.61</v>
      </c>
      <c r="H9083" s="4">
        <v>0.215557416944999</v>
      </c>
      <c r="I9083" s="4">
        <v>0.8</v>
      </c>
      <c r="J9083" s="4">
        <v>0.01</v>
      </c>
      <c r="K9083" s="4">
        <v>0.55000000000000004</v>
      </c>
      <c r="L9083" s="4">
        <v>0.7</v>
      </c>
      <c r="M9083" s="4">
        <v>16</v>
      </c>
    </row>
    <row r="9084" spans="1:13" x14ac:dyDescent="0.2">
      <c r="A9084" s="3">
        <v>42917</v>
      </c>
      <c r="B9084" t="s">
        <v>10273</v>
      </c>
      <c r="C9084" t="s">
        <v>3873</v>
      </c>
      <c r="D9084" t="s">
        <v>10274</v>
      </c>
      <c r="E9084" t="s">
        <v>3872</v>
      </c>
      <c r="F9084" s="4">
        <v>0.47235294117647098</v>
      </c>
      <c r="G9084" s="4">
        <v>0.5</v>
      </c>
      <c r="H9084" s="4">
        <v>0.27026675275930401</v>
      </c>
      <c r="I9084" s="4">
        <v>0.99</v>
      </c>
      <c r="J9084" s="4">
        <v>0.03</v>
      </c>
      <c r="K9084" s="4">
        <v>0.3</v>
      </c>
      <c r="L9084" s="4">
        <v>0.6</v>
      </c>
      <c r="M9084" s="4">
        <v>17</v>
      </c>
    </row>
    <row r="9085" spans="1:13" x14ac:dyDescent="0.2">
      <c r="A9085" s="3">
        <v>42917</v>
      </c>
      <c r="B9085" t="s">
        <v>10295</v>
      </c>
      <c r="C9085" t="s">
        <v>3885</v>
      </c>
      <c r="D9085" t="s">
        <v>10296</v>
      </c>
      <c r="E9085" t="s">
        <v>3884</v>
      </c>
      <c r="F9085" s="4">
        <v>0.65749999999999997</v>
      </c>
      <c r="G9085" s="4">
        <v>0.65</v>
      </c>
      <c r="H9085" s="4">
        <v>0.264209512823946</v>
      </c>
      <c r="I9085" s="4">
        <v>1</v>
      </c>
      <c r="J9085" s="4">
        <v>0.06</v>
      </c>
      <c r="K9085" s="4">
        <v>0.56499999999999995</v>
      </c>
      <c r="L9085" s="4">
        <v>0.8125</v>
      </c>
      <c r="M9085" s="4">
        <v>16</v>
      </c>
    </row>
    <row r="9086" spans="1:13" x14ac:dyDescent="0.2">
      <c r="A9086" s="3">
        <v>42948</v>
      </c>
      <c r="B9086" t="s">
        <v>9670</v>
      </c>
      <c r="C9086" t="s">
        <v>3927</v>
      </c>
      <c r="D9086" t="s">
        <v>9671</v>
      </c>
      <c r="E9086" t="s">
        <v>3926</v>
      </c>
      <c r="F9086" s="4">
        <v>7.3133333333333299</v>
      </c>
      <c r="G9086" s="4">
        <v>7.22</v>
      </c>
      <c r="H9086" s="4">
        <v>0.60202436274069004</v>
      </c>
      <c r="I9086" s="4">
        <v>8.82</v>
      </c>
      <c r="J9086" s="4">
        <v>6.37</v>
      </c>
      <c r="K9086" s="4">
        <v>6.9</v>
      </c>
      <c r="L9086" s="4">
        <v>7.45</v>
      </c>
      <c r="M9086" s="4">
        <v>21</v>
      </c>
    </row>
    <row r="9087" spans="1:13" x14ac:dyDescent="0.2">
      <c r="A9087" s="3">
        <v>42948</v>
      </c>
      <c r="B9087" t="s">
        <v>9704</v>
      </c>
      <c r="C9087" t="s">
        <v>3930</v>
      </c>
      <c r="D9087" t="s">
        <v>9705</v>
      </c>
      <c r="E9087" t="s">
        <v>3929</v>
      </c>
      <c r="F9087" s="4">
        <v>7.2066666666666697</v>
      </c>
      <c r="G9087" s="4">
        <v>7.25</v>
      </c>
      <c r="H9087" s="4">
        <v>0.68164751399336398</v>
      </c>
      <c r="I9087" s="4">
        <v>8.58</v>
      </c>
      <c r="J9087" s="4">
        <v>5.92</v>
      </c>
      <c r="K9087" s="4">
        <v>6.85</v>
      </c>
      <c r="L9087" s="4">
        <v>7.6</v>
      </c>
      <c r="M9087" s="4">
        <v>21</v>
      </c>
    </row>
    <row r="9088" spans="1:13" x14ac:dyDescent="0.2">
      <c r="A9088" s="3">
        <v>42948</v>
      </c>
      <c r="B9088" t="s">
        <v>9740</v>
      </c>
      <c r="C9088" t="s">
        <v>3933</v>
      </c>
      <c r="D9088" t="s">
        <v>9741</v>
      </c>
      <c r="E9088" t="s">
        <v>3932</v>
      </c>
      <c r="F9088" s="4">
        <v>7.0911111111111103</v>
      </c>
      <c r="G9088" s="4">
        <v>7.1749999999999998</v>
      </c>
      <c r="H9088" s="4">
        <v>0.807027143569234</v>
      </c>
      <c r="I9088" s="4">
        <v>8.8800000000000008</v>
      </c>
      <c r="J9088" s="4">
        <v>5.84</v>
      </c>
      <c r="K9088" s="4">
        <v>6.5650000000000004</v>
      </c>
      <c r="L9088" s="4">
        <v>7.4625000000000004</v>
      </c>
      <c r="M9088" s="4">
        <v>18</v>
      </c>
    </row>
    <row r="9089" spans="1:13" x14ac:dyDescent="0.2">
      <c r="A9089" s="3">
        <v>42948</v>
      </c>
      <c r="B9089" t="s">
        <v>9672</v>
      </c>
      <c r="C9089" t="s">
        <v>3918</v>
      </c>
      <c r="D9089" t="s">
        <v>9673</v>
      </c>
      <c r="E9089" t="s">
        <v>3917</v>
      </c>
      <c r="F9089" s="4">
        <v>7.0628571428571396</v>
      </c>
      <c r="G9089" s="4">
        <v>7.0049999999999999</v>
      </c>
      <c r="H9089" s="4">
        <v>0.17638042099409099</v>
      </c>
      <c r="I9089" s="4">
        <v>7.58</v>
      </c>
      <c r="J9089" s="4">
        <v>6.66</v>
      </c>
      <c r="K9089" s="4">
        <v>7</v>
      </c>
      <c r="L9089" s="4">
        <v>7.0774999999999997</v>
      </c>
      <c r="M9089" s="4">
        <v>28</v>
      </c>
    </row>
    <row r="9090" spans="1:13" x14ac:dyDescent="0.2">
      <c r="A9090" s="3">
        <v>42948</v>
      </c>
      <c r="B9090" t="s">
        <v>9706</v>
      </c>
      <c r="C9090" t="s">
        <v>3921</v>
      </c>
      <c r="D9090" t="s">
        <v>9707</v>
      </c>
      <c r="E9090" t="s">
        <v>3920</v>
      </c>
      <c r="F9090" s="4">
        <v>6.7092857142857101</v>
      </c>
      <c r="G9090" s="4">
        <v>6.73</v>
      </c>
      <c r="H9090" s="4">
        <v>0.57829845281575898</v>
      </c>
      <c r="I9090" s="4">
        <v>7.75</v>
      </c>
      <c r="J9090" s="4">
        <v>5</v>
      </c>
      <c r="K9090" s="4">
        <v>6.5</v>
      </c>
      <c r="L9090" s="4">
        <v>7.04</v>
      </c>
      <c r="M9090" s="4">
        <v>28</v>
      </c>
    </row>
    <row r="9091" spans="1:13" x14ac:dyDescent="0.2">
      <c r="A9091" s="3">
        <v>42948</v>
      </c>
      <c r="B9091" t="s">
        <v>9742</v>
      </c>
      <c r="C9091" t="s">
        <v>3924</v>
      </c>
      <c r="D9091" t="s">
        <v>9743</v>
      </c>
      <c r="E9091" t="s">
        <v>3923</v>
      </c>
      <c r="F9091" s="4">
        <v>6.1837499999999999</v>
      </c>
      <c r="G9091" s="4">
        <v>6.14</v>
      </c>
      <c r="H9091" s="4">
        <v>0.795710306144358</v>
      </c>
      <c r="I9091" s="4">
        <v>7.9</v>
      </c>
      <c r="J9091" s="4">
        <v>4.5</v>
      </c>
      <c r="K9091" s="4">
        <v>5.5</v>
      </c>
      <c r="L9091" s="4">
        <v>6.5350000000000001</v>
      </c>
      <c r="M9091" s="4">
        <v>24</v>
      </c>
    </row>
    <row r="9092" spans="1:13" x14ac:dyDescent="0.2">
      <c r="A9092" s="3">
        <v>42948</v>
      </c>
      <c r="B9092" t="s">
        <v>10251</v>
      </c>
      <c r="C9092" t="s">
        <v>3988</v>
      </c>
      <c r="D9092" t="s">
        <v>10252</v>
      </c>
      <c r="E9092" t="s">
        <v>3987</v>
      </c>
      <c r="F9092" s="4">
        <v>3.4657142857142902</v>
      </c>
      <c r="G9092" s="4">
        <v>3.44</v>
      </c>
      <c r="H9092" s="4">
        <v>0.29235225545536903</v>
      </c>
      <c r="I9092" s="4">
        <v>4.0999999999999996</v>
      </c>
      <c r="J9092" s="4">
        <v>2.85</v>
      </c>
      <c r="K9092" s="4">
        <v>3.2374999999999998</v>
      </c>
      <c r="L9092" s="4">
        <v>3.6</v>
      </c>
      <c r="M9092" s="4">
        <v>28</v>
      </c>
    </row>
    <row r="9093" spans="1:13" x14ac:dyDescent="0.2">
      <c r="A9093" s="3">
        <v>42948</v>
      </c>
      <c r="B9093" t="s">
        <v>10275</v>
      </c>
      <c r="C9093" t="s">
        <v>3991</v>
      </c>
      <c r="D9093" t="s">
        <v>10276</v>
      </c>
      <c r="E9093" t="s">
        <v>3990</v>
      </c>
      <c r="F9093" s="4">
        <v>3.57296296296296</v>
      </c>
      <c r="G9093" s="4">
        <v>3.55</v>
      </c>
      <c r="H9093" s="4">
        <v>0.38572424202166899</v>
      </c>
      <c r="I9093" s="4">
        <v>4.5</v>
      </c>
      <c r="J9093" s="4">
        <v>2.9</v>
      </c>
      <c r="K9093" s="4">
        <v>3.3</v>
      </c>
      <c r="L9093" s="4">
        <v>3.8</v>
      </c>
      <c r="M9093" s="4">
        <v>27</v>
      </c>
    </row>
    <row r="9094" spans="1:13" x14ac:dyDescent="0.2">
      <c r="A9094" s="3">
        <v>42948</v>
      </c>
      <c r="B9094" t="s">
        <v>10253</v>
      </c>
      <c r="C9094" t="s">
        <v>3994</v>
      </c>
      <c r="D9094" t="s">
        <v>10254</v>
      </c>
      <c r="E9094" t="s">
        <v>3993</v>
      </c>
      <c r="F9094" s="4">
        <v>3.5434482758620698</v>
      </c>
      <c r="G9094" s="4">
        <v>3.5</v>
      </c>
      <c r="H9094" s="4">
        <v>0.19140972997489999</v>
      </c>
      <c r="I9094" s="4">
        <v>4.0999999999999996</v>
      </c>
      <c r="J9094" s="4">
        <v>3.3</v>
      </c>
      <c r="K9094" s="4">
        <v>3.4</v>
      </c>
      <c r="L9094" s="4">
        <v>3.6</v>
      </c>
      <c r="M9094" s="4">
        <v>29</v>
      </c>
    </row>
    <row r="9095" spans="1:13" x14ac:dyDescent="0.2">
      <c r="A9095" s="3">
        <v>42948</v>
      </c>
      <c r="B9095" t="s">
        <v>10277</v>
      </c>
      <c r="C9095" t="s">
        <v>3997</v>
      </c>
      <c r="D9095" t="s">
        <v>10278</v>
      </c>
      <c r="E9095" t="s">
        <v>3996</v>
      </c>
      <c r="F9095" s="4">
        <v>3.6157142857142901</v>
      </c>
      <c r="G9095" s="4">
        <v>3.63</v>
      </c>
      <c r="H9095" s="4">
        <v>0.31806624713436299</v>
      </c>
      <c r="I9095" s="4">
        <v>4.25</v>
      </c>
      <c r="J9095" s="4">
        <v>3</v>
      </c>
      <c r="K9095" s="4">
        <v>3.4</v>
      </c>
      <c r="L9095" s="4">
        <v>3.8250000000000002</v>
      </c>
      <c r="M9095" s="4">
        <v>28</v>
      </c>
    </row>
    <row r="9096" spans="1:13" x14ac:dyDescent="0.2">
      <c r="A9096" s="3">
        <v>42948</v>
      </c>
      <c r="B9096" t="s">
        <v>7968</v>
      </c>
      <c r="C9096" t="s">
        <v>3900</v>
      </c>
      <c r="D9096" t="s">
        <v>7969</v>
      </c>
      <c r="E9096" t="s">
        <v>3899</v>
      </c>
      <c r="F9096" s="4">
        <v>7.0096774193548397</v>
      </c>
      <c r="G9096" s="4">
        <v>7</v>
      </c>
      <c r="H9096" s="4">
        <v>0.19681605407025399</v>
      </c>
      <c r="I9096" s="4">
        <v>7.5</v>
      </c>
      <c r="J9096" s="4">
        <v>6.5</v>
      </c>
      <c r="K9096" s="4">
        <v>7</v>
      </c>
      <c r="L9096" s="4">
        <v>7</v>
      </c>
      <c r="M9096" s="4">
        <v>31</v>
      </c>
    </row>
    <row r="9097" spans="1:13" x14ac:dyDescent="0.2">
      <c r="A9097" s="3">
        <v>42948</v>
      </c>
      <c r="B9097" t="s">
        <v>8072</v>
      </c>
      <c r="C9097" t="s">
        <v>3912</v>
      </c>
      <c r="D9097" t="s">
        <v>8073</v>
      </c>
      <c r="E9097" t="s">
        <v>3911</v>
      </c>
      <c r="F9097" s="4">
        <v>6.3958333333333304</v>
      </c>
      <c r="G9097" s="4">
        <v>6.5</v>
      </c>
      <c r="H9097" s="4">
        <v>0.71062077373094801</v>
      </c>
      <c r="I9097" s="4">
        <v>7.75</v>
      </c>
      <c r="J9097" s="4">
        <v>5</v>
      </c>
      <c r="K9097" s="4">
        <v>6</v>
      </c>
      <c r="L9097" s="4">
        <v>6.8125</v>
      </c>
      <c r="M9097" s="4">
        <v>24</v>
      </c>
    </row>
    <row r="9098" spans="1:13" x14ac:dyDescent="0.2">
      <c r="A9098" s="3">
        <v>42948</v>
      </c>
      <c r="B9098" t="s">
        <v>7994</v>
      </c>
      <c r="C9098" t="s">
        <v>3903</v>
      </c>
      <c r="D9098" t="s">
        <v>7995</v>
      </c>
      <c r="E9098" t="s">
        <v>3902</v>
      </c>
      <c r="F9098" s="4">
        <v>6.9548387096774196</v>
      </c>
      <c r="G9098" s="4">
        <v>7</v>
      </c>
      <c r="H9098" s="4">
        <v>0.29420934686876699</v>
      </c>
      <c r="I9098" s="4">
        <v>7.5</v>
      </c>
      <c r="J9098" s="4">
        <v>6</v>
      </c>
      <c r="K9098" s="4">
        <v>6.875</v>
      </c>
      <c r="L9098" s="4">
        <v>7</v>
      </c>
      <c r="M9098" s="4">
        <v>31</v>
      </c>
    </row>
    <row r="9099" spans="1:13" x14ac:dyDescent="0.2">
      <c r="A9099" s="3">
        <v>42948</v>
      </c>
      <c r="B9099" t="s">
        <v>8098</v>
      </c>
      <c r="C9099" t="s">
        <v>3915</v>
      </c>
      <c r="D9099" t="s">
        <v>8099</v>
      </c>
      <c r="E9099" t="s">
        <v>3914</v>
      </c>
      <c r="F9099" s="4">
        <v>6.1895833333333297</v>
      </c>
      <c r="G9099" s="4">
        <v>6.25</v>
      </c>
      <c r="H9099" s="4">
        <v>0.79029152115266799</v>
      </c>
      <c r="I9099" s="4">
        <v>7.75</v>
      </c>
      <c r="J9099" s="4">
        <v>4.5</v>
      </c>
      <c r="K9099" s="4">
        <v>5.75</v>
      </c>
      <c r="L9099" s="4">
        <v>6.75</v>
      </c>
      <c r="M9099" s="4">
        <v>24</v>
      </c>
    </row>
    <row r="9100" spans="1:13" x14ac:dyDescent="0.2">
      <c r="A9100" s="3">
        <v>42948</v>
      </c>
      <c r="B9100" t="s">
        <v>7916</v>
      </c>
      <c r="C9100" t="s">
        <v>3894</v>
      </c>
      <c r="D9100" t="s">
        <v>7917</v>
      </c>
      <c r="E9100" t="s">
        <v>3893</v>
      </c>
      <c r="F9100" s="4">
        <v>7.0119354838709702</v>
      </c>
      <c r="G9100" s="4">
        <v>7</v>
      </c>
      <c r="H9100" s="4">
        <v>4.9154135454283703E-2</v>
      </c>
      <c r="I9100" s="4">
        <v>7.25</v>
      </c>
      <c r="J9100" s="4">
        <v>7</v>
      </c>
      <c r="K9100" s="4">
        <v>7</v>
      </c>
      <c r="L9100" s="4">
        <v>7</v>
      </c>
      <c r="M9100" s="4">
        <v>31</v>
      </c>
    </row>
    <row r="9101" spans="1:13" x14ac:dyDescent="0.2">
      <c r="A9101" s="3">
        <v>42948</v>
      </c>
      <c r="B9101" t="s">
        <v>8020</v>
      </c>
      <c r="C9101" t="s">
        <v>3906</v>
      </c>
      <c r="D9101" t="s">
        <v>8021</v>
      </c>
      <c r="E9101" t="s">
        <v>3905</v>
      </c>
      <c r="F9101" s="4">
        <v>6.7822580645161299</v>
      </c>
      <c r="G9101" s="4">
        <v>6.75</v>
      </c>
      <c r="H9101" s="4">
        <v>0.44600978821411003</v>
      </c>
      <c r="I9101" s="4">
        <v>7.75</v>
      </c>
      <c r="J9101" s="4">
        <v>5.5</v>
      </c>
      <c r="K9101" s="4">
        <v>6.5</v>
      </c>
      <c r="L9101" s="4">
        <v>7</v>
      </c>
      <c r="M9101" s="4">
        <v>31</v>
      </c>
    </row>
    <row r="9102" spans="1:13" x14ac:dyDescent="0.2">
      <c r="A9102" s="3">
        <v>42948</v>
      </c>
      <c r="B9102" t="s">
        <v>7942</v>
      </c>
      <c r="C9102" t="s">
        <v>3897</v>
      </c>
      <c r="D9102" t="s">
        <v>7943</v>
      </c>
      <c r="E9102" t="s">
        <v>3896</v>
      </c>
      <c r="F9102" s="4">
        <v>7.0403225806451601</v>
      </c>
      <c r="G9102" s="4">
        <v>7</v>
      </c>
      <c r="H9102" s="4">
        <v>9.3469562638245796E-2</v>
      </c>
      <c r="I9102" s="4">
        <v>7.25</v>
      </c>
      <c r="J9102" s="4">
        <v>7</v>
      </c>
      <c r="K9102" s="4">
        <v>7</v>
      </c>
      <c r="L9102" s="4">
        <v>7</v>
      </c>
      <c r="M9102" s="4">
        <v>31</v>
      </c>
    </row>
    <row r="9103" spans="1:13" x14ac:dyDescent="0.2">
      <c r="A9103" s="3">
        <v>42948</v>
      </c>
      <c r="B9103" t="s">
        <v>8046</v>
      </c>
      <c r="C9103" t="s">
        <v>3909</v>
      </c>
      <c r="D9103" t="s">
        <v>8047</v>
      </c>
      <c r="E9103" t="s">
        <v>3908</v>
      </c>
      <c r="F9103" s="4">
        <v>6.57258064516129</v>
      </c>
      <c r="G9103" s="4">
        <v>6.75</v>
      </c>
      <c r="H9103" s="4">
        <v>0.61979011362415004</v>
      </c>
      <c r="I9103" s="4">
        <v>7.75</v>
      </c>
      <c r="J9103" s="4">
        <v>5</v>
      </c>
      <c r="K9103" s="4">
        <v>6</v>
      </c>
      <c r="L9103" s="4">
        <v>7</v>
      </c>
      <c r="M9103" s="4">
        <v>31</v>
      </c>
    </row>
    <row r="9104" spans="1:13" x14ac:dyDescent="0.2">
      <c r="A9104" s="3">
        <v>42948</v>
      </c>
      <c r="B9104" t="s">
        <v>8116</v>
      </c>
      <c r="C9104" t="s">
        <v>3081</v>
      </c>
      <c r="D9104" t="s">
        <v>8117</v>
      </c>
      <c r="E9104" t="s">
        <v>3080</v>
      </c>
      <c r="F9104" s="4">
        <v>3.8909411764705899</v>
      </c>
      <c r="G9104" s="4">
        <v>3.82</v>
      </c>
      <c r="H9104" s="4">
        <v>0.575332153928519</v>
      </c>
      <c r="I9104" s="4">
        <v>5.6319999999999997</v>
      </c>
      <c r="J9104" s="4">
        <v>3.02</v>
      </c>
      <c r="K9104" s="4">
        <v>3.5024999999999999</v>
      </c>
      <c r="L9104" s="4">
        <v>4.0075000000000003</v>
      </c>
      <c r="M9104" s="4">
        <v>34</v>
      </c>
    </row>
    <row r="9105" spans="1:13" x14ac:dyDescent="0.2">
      <c r="A9105" s="3">
        <v>42948</v>
      </c>
      <c r="B9105" t="s">
        <v>9674</v>
      </c>
      <c r="C9105" t="s">
        <v>3072</v>
      </c>
      <c r="D9105" t="s">
        <v>9675</v>
      </c>
      <c r="E9105" t="s">
        <v>3071</v>
      </c>
      <c r="F9105" s="4">
        <v>6.2365714285714304</v>
      </c>
      <c r="G9105" s="4">
        <v>6.25</v>
      </c>
      <c r="H9105" s="4">
        <v>0.20807157785868999</v>
      </c>
      <c r="I9105" s="4">
        <v>6.77</v>
      </c>
      <c r="J9105" s="4">
        <v>5.7</v>
      </c>
      <c r="K9105" s="4">
        <v>6.1</v>
      </c>
      <c r="L9105" s="4">
        <v>6.3550000000000004</v>
      </c>
      <c r="M9105" s="4">
        <v>35</v>
      </c>
    </row>
    <row r="9106" spans="1:13" x14ac:dyDescent="0.2">
      <c r="A9106" s="3">
        <v>42948</v>
      </c>
      <c r="B9106" t="s">
        <v>9708</v>
      </c>
      <c r="C9106" t="s">
        <v>3075</v>
      </c>
      <c r="D9106" t="s">
        <v>9709</v>
      </c>
      <c r="E9106" t="s">
        <v>3074</v>
      </c>
      <c r="F9106" s="4">
        <v>3.8471428571428601</v>
      </c>
      <c r="G9106" s="4">
        <v>3.8</v>
      </c>
      <c r="H9106" s="4">
        <v>0.50458236329120498</v>
      </c>
      <c r="I9106" s="4">
        <v>5.6</v>
      </c>
      <c r="J9106" s="4">
        <v>3.1</v>
      </c>
      <c r="K9106" s="4">
        <v>3.53</v>
      </c>
      <c r="L9106" s="4">
        <v>4.05</v>
      </c>
      <c r="M9106" s="4">
        <v>35</v>
      </c>
    </row>
    <row r="9107" spans="1:13" x14ac:dyDescent="0.2">
      <c r="A9107" s="3">
        <v>42948</v>
      </c>
      <c r="B9107" t="s">
        <v>7636</v>
      </c>
      <c r="C9107" t="s">
        <v>3102</v>
      </c>
      <c r="D9107" t="s">
        <v>7637</v>
      </c>
      <c r="E9107" t="s">
        <v>3101</v>
      </c>
      <c r="F9107" s="4">
        <v>3.5703125</v>
      </c>
      <c r="G9107" s="4">
        <v>3.5</v>
      </c>
      <c r="H9107" s="4">
        <v>0.393753520209559</v>
      </c>
      <c r="I9107" s="4">
        <v>5</v>
      </c>
      <c r="J9107" s="4">
        <v>3</v>
      </c>
      <c r="K9107" s="4">
        <v>3.2825000000000002</v>
      </c>
      <c r="L9107" s="4">
        <v>3.8</v>
      </c>
      <c r="M9107" s="4">
        <v>32</v>
      </c>
    </row>
    <row r="9108" spans="1:13" x14ac:dyDescent="0.2">
      <c r="A9108" s="3">
        <v>42948</v>
      </c>
      <c r="B9108" t="s">
        <v>9744</v>
      </c>
      <c r="C9108" t="s">
        <v>3078</v>
      </c>
      <c r="D9108" t="s">
        <v>9745</v>
      </c>
      <c r="E9108" t="s">
        <v>3077</v>
      </c>
      <c r="F9108" s="4">
        <v>3.5818750000000001</v>
      </c>
      <c r="G9108" s="4">
        <v>3.5</v>
      </c>
      <c r="H9108" s="4">
        <v>0.54580179257143702</v>
      </c>
      <c r="I9108" s="4">
        <v>5.5</v>
      </c>
      <c r="J9108" s="4">
        <v>2.8</v>
      </c>
      <c r="K9108" s="4">
        <v>3.3</v>
      </c>
      <c r="L9108" s="4">
        <v>3.6850000000000001</v>
      </c>
      <c r="M9108" s="4">
        <v>32</v>
      </c>
    </row>
    <row r="9109" spans="1:13" x14ac:dyDescent="0.2">
      <c r="A9109" s="3">
        <v>42948</v>
      </c>
      <c r="B9109" t="s">
        <v>5410</v>
      </c>
      <c r="C9109" t="s">
        <v>3105</v>
      </c>
      <c r="D9109" t="s">
        <v>1261</v>
      </c>
      <c r="E9109" t="s">
        <v>3104</v>
      </c>
      <c r="F9109" s="4">
        <v>3.4229032258064498</v>
      </c>
      <c r="G9109" s="4">
        <v>3.4</v>
      </c>
      <c r="H9109" s="4">
        <v>0.346392778488882</v>
      </c>
      <c r="I9109" s="4">
        <v>4.5</v>
      </c>
      <c r="J9109" s="4">
        <v>3</v>
      </c>
      <c r="K9109" s="4">
        <v>3.2</v>
      </c>
      <c r="L9109" s="4">
        <v>3.5350000000000001</v>
      </c>
      <c r="M9109" s="4">
        <v>31</v>
      </c>
    </row>
    <row r="9110" spans="1:13" x14ac:dyDescent="0.2">
      <c r="A9110" s="3">
        <v>42948</v>
      </c>
      <c r="B9110" t="s">
        <v>8058</v>
      </c>
      <c r="C9110" t="s">
        <v>3129</v>
      </c>
      <c r="D9110" t="s">
        <v>8059</v>
      </c>
      <c r="E9110" t="s">
        <v>3128</v>
      </c>
      <c r="F9110" s="4">
        <v>0.53111764705882403</v>
      </c>
      <c r="G9110" s="4">
        <v>0.51</v>
      </c>
      <c r="H9110" s="4">
        <v>0.21518994635548799</v>
      </c>
      <c r="I9110" s="4">
        <v>1.4379999999999999</v>
      </c>
      <c r="J9110" s="4">
        <v>0.18</v>
      </c>
      <c r="K9110" s="4">
        <v>0.4425</v>
      </c>
      <c r="L9110" s="4">
        <v>0.58499999999999996</v>
      </c>
      <c r="M9110" s="4">
        <v>34</v>
      </c>
    </row>
    <row r="9111" spans="1:13" x14ac:dyDescent="0.2">
      <c r="A9111" s="3">
        <v>42948</v>
      </c>
      <c r="B9111" t="s">
        <v>8066</v>
      </c>
      <c r="C9111" t="s">
        <v>3132</v>
      </c>
      <c r="D9111" t="s">
        <v>8067</v>
      </c>
      <c r="E9111" t="s">
        <v>3131</v>
      </c>
      <c r="F9111" s="4">
        <v>0.36717647058823499</v>
      </c>
      <c r="G9111" s="4">
        <v>0.39500000000000002</v>
      </c>
      <c r="H9111" s="4">
        <v>0.10131632749694799</v>
      </c>
      <c r="I9111" s="4">
        <v>0.52400000000000002</v>
      </c>
      <c r="J9111" s="4">
        <v>0.02</v>
      </c>
      <c r="K9111" s="4">
        <v>0.3</v>
      </c>
      <c r="L9111" s="4">
        <v>0.44</v>
      </c>
      <c r="M9111" s="4">
        <v>34</v>
      </c>
    </row>
    <row r="9112" spans="1:13" x14ac:dyDescent="0.2">
      <c r="A9112" s="3">
        <v>42948</v>
      </c>
      <c r="B9112" t="s">
        <v>8076</v>
      </c>
      <c r="C9112" t="s">
        <v>3135</v>
      </c>
      <c r="D9112" t="s">
        <v>8077</v>
      </c>
      <c r="E9112" t="s">
        <v>3134</v>
      </c>
      <c r="F9112" s="4">
        <v>0.38820588235294101</v>
      </c>
      <c r="G9112" s="4">
        <v>0.39</v>
      </c>
      <c r="H9112" s="4">
        <v>0.12887762092958799</v>
      </c>
      <c r="I9112" s="4">
        <v>0.7</v>
      </c>
      <c r="J9112" s="4">
        <v>0.09</v>
      </c>
      <c r="K9112" s="4">
        <v>0.30249999999999999</v>
      </c>
      <c r="L9112" s="4">
        <v>0.44</v>
      </c>
      <c r="M9112" s="4">
        <v>34</v>
      </c>
    </row>
    <row r="9113" spans="1:13" x14ac:dyDescent="0.2">
      <c r="A9113" s="3">
        <v>42948</v>
      </c>
      <c r="B9113" t="s">
        <v>8084</v>
      </c>
      <c r="C9113" t="s">
        <v>3138</v>
      </c>
      <c r="D9113" t="s">
        <v>8085</v>
      </c>
      <c r="E9113" t="s">
        <v>3137</v>
      </c>
      <c r="F9113" s="4">
        <v>-5.8676470588235302E-2</v>
      </c>
      <c r="G9113" s="4">
        <v>-8.5000000000000006E-2</v>
      </c>
      <c r="H9113" s="4">
        <v>0.15601723303964701</v>
      </c>
      <c r="I9113" s="4">
        <v>0.56999999999999995</v>
      </c>
      <c r="J9113" s="4">
        <v>-0.28000000000000003</v>
      </c>
      <c r="K9113" s="4">
        <v>-0.14499999999999999</v>
      </c>
      <c r="L9113" s="4">
        <v>-1.4999999999999999E-2</v>
      </c>
      <c r="M9113" s="4">
        <v>34</v>
      </c>
    </row>
    <row r="9114" spans="1:13" x14ac:dyDescent="0.2">
      <c r="A9114" s="3">
        <v>42948</v>
      </c>
      <c r="B9114" t="s">
        <v>8092</v>
      </c>
      <c r="C9114" t="s">
        <v>3141</v>
      </c>
      <c r="D9114" t="s">
        <v>8093</v>
      </c>
      <c r="E9114" t="s">
        <v>3140</v>
      </c>
      <c r="F9114" s="4">
        <v>-0.30099999999999999</v>
      </c>
      <c r="G9114" s="4">
        <v>-0.3</v>
      </c>
      <c r="H9114" s="4">
        <v>0.120212186141712</v>
      </c>
      <c r="I9114" s="4">
        <v>0.02</v>
      </c>
      <c r="J9114" s="4">
        <v>-0.53</v>
      </c>
      <c r="K9114" s="4">
        <v>-0.38750000000000001</v>
      </c>
      <c r="L9114" s="4">
        <v>-0.24249999999999999</v>
      </c>
      <c r="M9114" s="4">
        <v>34</v>
      </c>
    </row>
    <row r="9115" spans="1:13" x14ac:dyDescent="0.2">
      <c r="A9115" s="3">
        <v>42948</v>
      </c>
      <c r="B9115" t="s">
        <v>8102</v>
      </c>
      <c r="C9115" t="s">
        <v>3144</v>
      </c>
      <c r="D9115" t="s">
        <v>8103</v>
      </c>
      <c r="E9115" t="s">
        <v>3143</v>
      </c>
      <c r="F9115" s="4">
        <v>0.181911764705882</v>
      </c>
      <c r="G9115" s="4">
        <v>0.19500000000000001</v>
      </c>
      <c r="H9115" s="4">
        <v>6.1299249907447402E-2</v>
      </c>
      <c r="I9115" s="4">
        <v>0.28999999999999998</v>
      </c>
      <c r="J9115" s="4">
        <v>0</v>
      </c>
      <c r="K9115" s="4">
        <v>0.16</v>
      </c>
      <c r="L9115" s="4">
        <v>0.21875</v>
      </c>
      <c r="M9115" s="4">
        <v>34</v>
      </c>
    </row>
    <row r="9116" spans="1:13" x14ac:dyDescent="0.2">
      <c r="A9116" s="3">
        <v>42948</v>
      </c>
      <c r="B9116" t="s">
        <v>8110</v>
      </c>
      <c r="C9116" t="s">
        <v>3147</v>
      </c>
      <c r="D9116" t="s">
        <v>8111</v>
      </c>
      <c r="E9116" t="s">
        <v>3146</v>
      </c>
      <c r="F9116" s="4">
        <v>0.27205882352941202</v>
      </c>
      <c r="G9116" s="4">
        <v>0.27</v>
      </c>
      <c r="H9116" s="4">
        <v>6.6641483657167502E-2</v>
      </c>
      <c r="I9116" s="4">
        <v>0.37</v>
      </c>
      <c r="J9116" s="4">
        <v>0.1</v>
      </c>
      <c r="K9116" s="4">
        <v>0.24</v>
      </c>
      <c r="L9116" s="4">
        <v>0.31</v>
      </c>
      <c r="M9116" s="4">
        <v>34</v>
      </c>
    </row>
    <row r="9117" spans="1:13" x14ac:dyDescent="0.2">
      <c r="A9117" s="3">
        <v>42948</v>
      </c>
      <c r="B9117" t="s">
        <v>8014</v>
      </c>
      <c r="C9117" t="s">
        <v>3114</v>
      </c>
      <c r="D9117" t="s">
        <v>8015</v>
      </c>
      <c r="E9117" t="s">
        <v>3113</v>
      </c>
      <c r="F9117" s="4">
        <v>0.437794117647059</v>
      </c>
      <c r="G9117" s="4">
        <v>0.45</v>
      </c>
      <c r="H9117" s="4">
        <v>6.3737044749817895E-2</v>
      </c>
      <c r="I9117" s="4">
        <v>0.57999999999999996</v>
      </c>
      <c r="J9117" s="4">
        <v>0.28999999999999998</v>
      </c>
      <c r="K9117" s="4">
        <v>0.4</v>
      </c>
      <c r="L9117" s="4">
        <v>0.47749999999999998</v>
      </c>
      <c r="M9117" s="4">
        <v>34</v>
      </c>
    </row>
    <row r="9118" spans="1:13" x14ac:dyDescent="0.2">
      <c r="A9118" s="3">
        <v>42948</v>
      </c>
      <c r="B9118" t="s">
        <v>8118</v>
      </c>
      <c r="C9118" t="s">
        <v>3150</v>
      </c>
      <c r="D9118" t="s">
        <v>8119</v>
      </c>
      <c r="E9118" t="s">
        <v>3149</v>
      </c>
      <c r="F9118" s="4">
        <v>0.311</v>
      </c>
      <c r="G9118" s="4">
        <v>0.3</v>
      </c>
      <c r="H9118" s="4">
        <v>7.4068354998077401E-2</v>
      </c>
      <c r="I9118" s="4">
        <v>0.52</v>
      </c>
      <c r="J9118" s="4">
        <v>0.15</v>
      </c>
      <c r="K9118" s="4">
        <v>0.27250000000000002</v>
      </c>
      <c r="L9118" s="4">
        <v>0.33750000000000002</v>
      </c>
      <c r="M9118" s="4">
        <v>34</v>
      </c>
    </row>
    <row r="9119" spans="1:13" x14ac:dyDescent="0.2">
      <c r="A9119" s="3">
        <v>42948</v>
      </c>
      <c r="B9119" t="s">
        <v>8024</v>
      </c>
      <c r="C9119" t="s">
        <v>3117</v>
      </c>
      <c r="D9119" t="s">
        <v>8025</v>
      </c>
      <c r="E9119" t="s">
        <v>3116</v>
      </c>
      <c r="F9119" s="4">
        <v>0.45217647058823501</v>
      </c>
      <c r="G9119" s="4">
        <v>0.46500000000000002</v>
      </c>
      <c r="H9119" s="4">
        <v>9.9079848603472298E-2</v>
      </c>
      <c r="I9119" s="4">
        <v>0.62</v>
      </c>
      <c r="J9119" s="4">
        <v>0.23</v>
      </c>
      <c r="K9119" s="4">
        <v>0.43</v>
      </c>
      <c r="L9119" s="4">
        <v>0.50849999999999995</v>
      </c>
      <c r="M9119" s="4">
        <v>34</v>
      </c>
    </row>
    <row r="9120" spans="1:13" x14ac:dyDescent="0.2">
      <c r="A9120" s="3">
        <v>42948</v>
      </c>
      <c r="B9120" t="s">
        <v>8032</v>
      </c>
      <c r="C9120" t="s">
        <v>3120</v>
      </c>
      <c r="D9120" t="s">
        <v>8033</v>
      </c>
      <c r="E9120" t="s">
        <v>3119</v>
      </c>
      <c r="F9120" s="4">
        <v>0.53138235294117597</v>
      </c>
      <c r="G9120" s="4">
        <v>0.54</v>
      </c>
      <c r="H9120" s="4">
        <v>6.9592761163910694E-2</v>
      </c>
      <c r="I9120" s="4">
        <v>0.64</v>
      </c>
      <c r="J9120" s="4">
        <v>0.35</v>
      </c>
      <c r="K9120" s="4">
        <v>0.49175000000000002</v>
      </c>
      <c r="L9120" s="4">
        <v>0.57750000000000001</v>
      </c>
      <c r="M9120" s="4">
        <v>34</v>
      </c>
    </row>
    <row r="9121" spans="1:13" x14ac:dyDescent="0.2">
      <c r="A9121" s="3">
        <v>42948</v>
      </c>
      <c r="B9121" t="s">
        <v>8040</v>
      </c>
      <c r="C9121" t="s">
        <v>3123</v>
      </c>
      <c r="D9121" t="s">
        <v>8041</v>
      </c>
      <c r="E9121" t="s">
        <v>3122</v>
      </c>
      <c r="F9121" s="4">
        <v>0.69755882352941201</v>
      </c>
      <c r="G9121" s="4">
        <v>0.7</v>
      </c>
      <c r="H9121" s="4">
        <v>6.4963015667644203E-2</v>
      </c>
      <c r="I9121" s="4">
        <v>0.83</v>
      </c>
      <c r="J9121" s="4">
        <v>0.58699999999999997</v>
      </c>
      <c r="K9121" s="4">
        <v>0.65</v>
      </c>
      <c r="L9121" s="4">
        <v>0.73750000000000004</v>
      </c>
      <c r="M9121" s="4">
        <v>34</v>
      </c>
    </row>
    <row r="9122" spans="1:13" x14ac:dyDescent="0.2">
      <c r="A9122" s="3">
        <v>42948</v>
      </c>
      <c r="B9122" t="s">
        <v>8050</v>
      </c>
      <c r="C9122" t="s">
        <v>3126</v>
      </c>
      <c r="D9122" t="s">
        <v>8051</v>
      </c>
      <c r="E9122" t="s">
        <v>3125</v>
      </c>
      <c r="F9122" s="4">
        <v>0.45361764705882401</v>
      </c>
      <c r="G9122" s="4">
        <v>0.46</v>
      </c>
      <c r="H9122" s="4">
        <v>7.0083073954429004E-2</v>
      </c>
      <c r="I9122" s="4">
        <v>0.6</v>
      </c>
      <c r="J9122" s="4">
        <v>0.3</v>
      </c>
      <c r="K9122" s="4">
        <v>0.40500000000000003</v>
      </c>
      <c r="L9122" s="4">
        <v>0.5</v>
      </c>
      <c r="M9122" s="4">
        <v>34</v>
      </c>
    </row>
    <row r="9123" spans="1:13" x14ac:dyDescent="0.2">
      <c r="A9123" s="3">
        <v>42948</v>
      </c>
      <c r="B9123" t="s">
        <v>8120</v>
      </c>
      <c r="C9123" t="s">
        <v>3096</v>
      </c>
      <c r="D9123" t="s">
        <v>8121</v>
      </c>
      <c r="E9123" t="s">
        <v>3095</v>
      </c>
      <c r="F9123" s="4">
        <v>3.8662812500000001</v>
      </c>
      <c r="G9123" s="4">
        <v>3.69</v>
      </c>
      <c r="H9123" s="4">
        <v>0.67586022769433096</v>
      </c>
      <c r="I9123" s="4">
        <v>6.46</v>
      </c>
      <c r="J9123" s="4">
        <v>2.89</v>
      </c>
      <c r="K9123" s="4">
        <v>3.5175000000000001</v>
      </c>
      <c r="L9123" s="4">
        <v>4.0125000000000002</v>
      </c>
      <c r="M9123" s="4">
        <v>32</v>
      </c>
    </row>
    <row r="9124" spans="1:13" x14ac:dyDescent="0.2">
      <c r="A9124" s="3">
        <v>42948</v>
      </c>
      <c r="B9124" t="s">
        <v>9676</v>
      </c>
      <c r="C9124" t="s">
        <v>3087</v>
      </c>
      <c r="D9124" t="s">
        <v>9677</v>
      </c>
      <c r="E9124" t="s">
        <v>3086</v>
      </c>
      <c r="F9124" s="4">
        <v>4.9748484848484802</v>
      </c>
      <c r="G9124" s="4">
        <v>4.99</v>
      </c>
      <c r="H9124" s="4">
        <v>0.155947130707037</v>
      </c>
      <c r="I9124" s="4">
        <v>5.59</v>
      </c>
      <c r="J9124" s="4">
        <v>4.7300000000000004</v>
      </c>
      <c r="K9124" s="4">
        <v>4.9000000000000004</v>
      </c>
      <c r="L9124" s="4">
        <v>5.03</v>
      </c>
      <c r="M9124" s="4">
        <v>33</v>
      </c>
    </row>
    <row r="9125" spans="1:13" x14ac:dyDescent="0.2">
      <c r="A9125" s="3">
        <v>42948</v>
      </c>
      <c r="B9125" t="s">
        <v>9710</v>
      </c>
      <c r="C9125" t="s">
        <v>3090</v>
      </c>
      <c r="D9125" t="s">
        <v>9711</v>
      </c>
      <c r="E9125" t="s">
        <v>3089</v>
      </c>
      <c r="F9125" s="4">
        <v>3.7469696969697002</v>
      </c>
      <c r="G9125" s="4">
        <v>3.67</v>
      </c>
      <c r="H9125" s="4">
        <v>0.61593163606282697</v>
      </c>
      <c r="I9125" s="4">
        <v>6.5</v>
      </c>
      <c r="J9125" s="4">
        <v>3.04</v>
      </c>
      <c r="K9125" s="4">
        <v>3.32</v>
      </c>
      <c r="L9125" s="4">
        <v>3.8</v>
      </c>
      <c r="M9125" s="4">
        <v>33</v>
      </c>
    </row>
    <row r="9126" spans="1:13" x14ac:dyDescent="0.2">
      <c r="A9126" s="3">
        <v>42948</v>
      </c>
      <c r="B9126" t="s">
        <v>9875</v>
      </c>
      <c r="C9126" t="s">
        <v>3108</v>
      </c>
      <c r="D9126" t="s">
        <v>9876</v>
      </c>
      <c r="E9126" t="s">
        <v>3107</v>
      </c>
      <c r="F9126" s="4">
        <v>3.4275862068965499</v>
      </c>
      <c r="G9126" s="4">
        <v>3.3</v>
      </c>
      <c r="H9126" s="4">
        <v>0.401769791693255</v>
      </c>
      <c r="I9126" s="4">
        <v>5</v>
      </c>
      <c r="J9126" s="4">
        <v>2.96</v>
      </c>
      <c r="K9126" s="4">
        <v>3.2</v>
      </c>
      <c r="L9126" s="4">
        <v>3.6</v>
      </c>
      <c r="M9126" s="4">
        <v>29</v>
      </c>
    </row>
    <row r="9127" spans="1:13" x14ac:dyDescent="0.2">
      <c r="A9127" s="3">
        <v>42948</v>
      </c>
      <c r="B9127" t="s">
        <v>9746</v>
      </c>
      <c r="C9127" t="s">
        <v>3093</v>
      </c>
      <c r="D9127" t="s">
        <v>9747</v>
      </c>
      <c r="E9127" t="s">
        <v>3092</v>
      </c>
      <c r="F9127" s="4">
        <v>3.49033333333333</v>
      </c>
      <c r="G9127" s="4">
        <v>3.3</v>
      </c>
      <c r="H9127" s="4">
        <v>0.57463321635051101</v>
      </c>
      <c r="I9127" s="4">
        <v>5.5</v>
      </c>
      <c r="J9127" s="4">
        <v>2.85</v>
      </c>
      <c r="K9127" s="4">
        <v>3.2124999999999999</v>
      </c>
      <c r="L9127" s="4">
        <v>3.53</v>
      </c>
      <c r="M9127" s="4">
        <v>30</v>
      </c>
    </row>
    <row r="9128" spans="1:13" x14ac:dyDescent="0.2">
      <c r="A9128" s="3">
        <v>42948</v>
      </c>
      <c r="B9128" t="s">
        <v>5412</v>
      </c>
      <c r="C9128" t="s">
        <v>3111</v>
      </c>
      <c r="D9128" t="s">
        <v>1263</v>
      </c>
      <c r="E9128" t="s">
        <v>3110</v>
      </c>
      <c r="F9128" s="4">
        <v>3.3207407407407401</v>
      </c>
      <c r="G9128" s="4">
        <v>3.3</v>
      </c>
      <c r="H9128" s="4">
        <v>0.382682092663851</v>
      </c>
      <c r="I9128" s="4">
        <v>4.5</v>
      </c>
      <c r="J9128" s="4">
        <v>2.39</v>
      </c>
      <c r="K9128" s="4">
        <v>3.1</v>
      </c>
      <c r="L9128" s="4">
        <v>3.5</v>
      </c>
      <c r="M9128" s="4">
        <v>27</v>
      </c>
    </row>
    <row r="9129" spans="1:13" x14ac:dyDescent="0.2">
      <c r="A9129" s="3">
        <v>42948</v>
      </c>
      <c r="B9129" t="s">
        <v>8122</v>
      </c>
      <c r="C9129" t="s">
        <v>3153</v>
      </c>
      <c r="D9129" t="s">
        <v>8123</v>
      </c>
      <c r="E9129" t="s">
        <v>3152</v>
      </c>
      <c r="F9129" s="4">
        <v>0.27390909090909099</v>
      </c>
      <c r="G9129" s="4">
        <v>0.27</v>
      </c>
      <c r="H9129" s="4">
        <v>3.6910672267959702E-2</v>
      </c>
      <c r="I9129" s="4">
        <v>0.4</v>
      </c>
      <c r="J9129" s="4">
        <v>0.2</v>
      </c>
      <c r="K9129" s="4">
        <v>0.26</v>
      </c>
      <c r="L9129" s="4">
        <v>0.28999999999999998</v>
      </c>
      <c r="M9129" s="4">
        <v>33</v>
      </c>
    </row>
    <row r="9130" spans="1:13" x14ac:dyDescent="0.2">
      <c r="A9130" s="3">
        <v>42948</v>
      </c>
      <c r="B9130" t="s">
        <v>10255</v>
      </c>
      <c r="C9130" t="s">
        <v>4324</v>
      </c>
      <c r="D9130" t="s">
        <v>10256</v>
      </c>
      <c r="E9130" t="s">
        <v>4323</v>
      </c>
      <c r="F9130" s="4">
        <v>2.1383870967741898</v>
      </c>
      <c r="G9130" s="4">
        <v>2.1</v>
      </c>
      <c r="H9130" s="4">
        <v>0.133469016983807</v>
      </c>
      <c r="I9130" s="4">
        <v>2.7</v>
      </c>
      <c r="J9130" s="4">
        <v>1.9</v>
      </c>
      <c r="K9130" s="4">
        <v>2.1</v>
      </c>
      <c r="L9130" s="4">
        <v>2.2000000000000002</v>
      </c>
      <c r="M9130" s="4">
        <v>31</v>
      </c>
    </row>
    <row r="9131" spans="1:13" x14ac:dyDescent="0.2">
      <c r="A9131" s="3">
        <v>42948</v>
      </c>
      <c r="B9131" t="s">
        <v>10279</v>
      </c>
      <c r="C9131" t="s">
        <v>4327</v>
      </c>
      <c r="D9131" t="s">
        <v>10280</v>
      </c>
      <c r="E9131" t="s">
        <v>4326</v>
      </c>
      <c r="F9131" s="4">
        <v>2.32451612903226</v>
      </c>
      <c r="G9131" s="4">
        <v>2.2999999999999998</v>
      </c>
      <c r="H9131" s="4">
        <v>0.224422796074395</v>
      </c>
      <c r="I9131" s="4">
        <v>3</v>
      </c>
      <c r="J9131" s="4">
        <v>1.9</v>
      </c>
      <c r="K9131" s="4">
        <v>2.2000000000000002</v>
      </c>
      <c r="L9131" s="4">
        <v>2.4</v>
      </c>
      <c r="M9131" s="4">
        <v>31</v>
      </c>
    </row>
    <row r="9132" spans="1:13" x14ac:dyDescent="0.2">
      <c r="A9132" s="3">
        <v>42948</v>
      </c>
      <c r="B9132" t="s">
        <v>9762</v>
      </c>
      <c r="C9132" t="s">
        <v>3939</v>
      </c>
      <c r="D9132" t="s">
        <v>9763</v>
      </c>
      <c r="E9132" t="s">
        <v>3947</v>
      </c>
      <c r="F9132" s="4">
        <v>17.988333333333301</v>
      </c>
      <c r="G9132" s="4">
        <v>18</v>
      </c>
      <c r="H9132" s="4">
        <v>0.26992520331494602</v>
      </c>
      <c r="I9132" s="4">
        <v>18.63</v>
      </c>
      <c r="J9132" s="4">
        <v>17.3</v>
      </c>
      <c r="K9132" s="4">
        <v>17.8</v>
      </c>
      <c r="L9132" s="4">
        <v>18.155000000000001</v>
      </c>
      <c r="M9132" s="4">
        <v>27</v>
      </c>
    </row>
    <row r="9133" spans="1:13" x14ac:dyDescent="0.2">
      <c r="A9133" s="3">
        <v>42948</v>
      </c>
      <c r="B9133" t="s">
        <v>9764</v>
      </c>
      <c r="C9133" t="s">
        <v>3942</v>
      </c>
      <c r="D9133" t="s">
        <v>9765</v>
      </c>
      <c r="E9133" t="s">
        <v>3949</v>
      </c>
      <c r="F9133" s="4">
        <v>18.0797407407407</v>
      </c>
      <c r="G9133" s="4">
        <v>18.05</v>
      </c>
      <c r="H9133" s="4">
        <v>0.30967769753935498</v>
      </c>
      <c r="I9133" s="4">
        <v>18.68</v>
      </c>
      <c r="J9133" s="4">
        <v>17.25</v>
      </c>
      <c r="K9133" s="4">
        <v>17.901499999999999</v>
      </c>
      <c r="L9133" s="4">
        <v>18.195</v>
      </c>
      <c r="M9133" s="4">
        <v>27</v>
      </c>
    </row>
    <row r="9134" spans="1:13" x14ac:dyDescent="0.2">
      <c r="A9134" s="3">
        <v>42948</v>
      </c>
      <c r="B9134" t="s">
        <v>9766</v>
      </c>
      <c r="C9134" t="s">
        <v>3952</v>
      </c>
      <c r="D9134" t="s">
        <v>9767</v>
      </c>
      <c r="E9134" t="s">
        <v>3951</v>
      </c>
      <c r="F9134" s="4">
        <v>18.161629629629601</v>
      </c>
      <c r="G9134" s="4">
        <v>18.13</v>
      </c>
      <c r="H9134" s="4">
        <v>0.31426007702442299</v>
      </c>
      <c r="I9134" s="4">
        <v>18.78</v>
      </c>
      <c r="J9134" s="4">
        <v>17.41</v>
      </c>
      <c r="K9134" s="4">
        <v>17.97</v>
      </c>
      <c r="L9134" s="4">
        <v>18.260000000000002</v>
      </c>
      <c r="M9134" s="4">
        <v>27</v>
      </c>
    </row>
    <row r="9135" spans="1:13" x14ac:dyDescent="0.2">
      <c r="A9135" s="3">
        <v>42948</v>
      </c>
      <c r="B9135" t="s">
        <v>9714</v>
      </c>
      <c r="C9135" t="s">
        <v>3936</v>
      </c>
      <c r="D9135" t="s">
        <v>9715</v>
      </c>
      <c r="E9135" t="s">
        <v>3935</v>
      </c>
      <c r="F9135" s="4">
        <v>18.2299411764706</v>
      </c>
      <c r="G9135" s="4">
        <v>18.2</v>
      </c>
      <c r="H9135" s="4">
        <v>0.408160837369548</v>
      </c>
      <c r="I9135" s="4">
        <v>19.09</v>
      </c>
      <c r="J9135" s="4">
        <v>17</v>
      </c>
      <c r="K9135" s="4">
        <v>18</v>
      </c>
      <c r="L9135" s="4">
        <v>18.475000000000001</v>
      </c>
      <c r="M9135" s="4">
        <v>34</v>
      </c>
    </row>
    <row r="9136" spans="1:13" x14ac:dyDescent="0.2">
      <c r="A9136" s="3">
        <v>42948</v>
      </c>
      <c r="B9136" t="s">
        <v>9720</v>
      </c>
      <c r="C9136" t="s">
        <v>3939</v>
      </c>
      <c r="D9136" t="s">
        <v>9721</v>
      </c>
      <c r="E9136" t="s">
        <v>3938</v>
      </c>
      <c r="F9136" s="4">
        <v>18.212264705882401</v>
      </c>
      <c r="G9136" s="4">
        <v>18.105</v>
      </c>
      <c r="H9136" s="4">
        <v>0.71137116037093195</v>
      </c>
      <c r="I9136" s="4">
        <v>20</v>
      </c>
      <c r="J9136" s="4">
        <v>16.649999999999999</v>
      </c>
      <c r="K9136" s="4">
        <v>17.7575</v>
      </c>
      <c r="L9136" s="4">
        <v>18.5</v>
      </c>
      <c r="M9136" s="4">
        <v>34</v>
      </c>
    </row>
    <row r="9137" spans="1:13" x14ac:dyDescent="0.2">
      <c r="A9137" s="3">
        <v>42948</v>
      </c>
      <c r="B9137" t="s">
        <v>9750</v>
      </c>
      <c r="C9137" t="s">
        <v>3942</v>
      </c>
      <c r="D9137" t="s">
        <v>9751</v>
      </c>
      <c r="E9137" t="s">
        <v>3941</v>
      </c>
      <c r="F9137" s="4">
        <v>18.1492692307692</v>
      </c>
      <c r="G9137" s="4">
        <v>18.4055</v>
      </c>
      <c r="H9137" s="4">
        <v>0.93253862365876505</v>
      </c>
      <c r="I9137" s="4">
        <v>19.87</v>
      </c>
      <c r="J9137" s="4">
        <v>16.3</v>
      </c>
      <c r="K9137" s="4">
        <v>17.375</v>
      </c>
      <c r="L9137" s="4">
        <v>18.537500000000001</v>
      </c>
      <c r="M9137" s="4">
        <v>26</v>
      </c>
    </row>
    <row r="9138" spans="1:13" x14ac:dyDescent="0.2">
      <c r="A9138" s="3">
        <v>42948</v>
      </c>
      <c r="B9138" t="s">
        <v>10233</v>
      </c>
      <c r="C9138" t="s">
        <v>3579</v>
      </c>
      <c r="D9138" t="s">
        <v>10234</v>
      </c>
      <c r="E9138" t="s">
        <v>3578</v>
      </c>
      <c r="F9138" s="4">
        <v>2.1578124999999999</v>
      </c>
      <c r="G9138" s="4">
        <v>2.15</v>
      </c>
      <c r="H9138" s="4">
        <v>0.185084712514166</v>
      </c>
      <c r="I9138" s="4">
        <v>2.5</v>
      </c>
      <c r="J9138" s="4">
        <v>1.8</v>
      </c>
      <c r="K9138" s="4">
        <v>2</v>
      </c>
      <c r="L9138" s="4">
        <v>2.2999999999999998</v>
      </c>
      <c r="M9138" s="4">
        <v>32</v>
      </c>
    </row>
    <row r="9139" spans="1:13" x14ac:dyDescent="0.2">
      <c r="A9139" s="3">
        <v>42948</v>
      </c>
      <c r="B9139" t="s">
        <v>10257</v>
      </c>
      <c r="C9139" t="s">
        <v>3582</v>
      </c>
      <c r="D9139" t="s">
        <v>10258</v>
      </c>
      <c r="E9139" t="s">
        <v>3581</v>
      </c>
      <c r="F9139" s="4">
        <v>2.2728125000000001</v>
      </c>
      <c r="G9139" s="4">
        <v>2.4</v>
      </c>
      <c r="H9139" s="4">
        <v>0.316005659146958</v>
      </c>
      <c r="I9139" s="4">
        <v>2.72</v>
      </c>
      <c r="J9139" s="4">
        <v>1.3</v>
      </c>
      <c r="K9139" s="4">
        <v>2</v>
      </c>
      <c r="L9139" s="4">
        <v>2.5</v>
      </c>
      <c r="M9139" s="4">
        <v>32</v>
      </c>
    </row>
    <row r="9140" spans="1:13" x14ac:dyDescent="0.2">
      <c r="A9140" s="3">
        <v>42948</v>
      </c>
      <c r="B9140" t="s">
        <v>3574</v>
      </c>
      <c r="C9140" t="s">
        <v>3585</v>
      </c>
      <c r="D9140" t="s">
        <v>169</v>
      </c>
      <c r="E9140" t="s">
        <v>3584</v>
      </c>
      <c r="F9140" s="4">
        <v>2.42090909090909</v>
      </c>
      <c r="G9140" s="4">
        <v>2.4500000000000002</v>
      </c>
      <c r="H9140" s="4">
        <v>0.557732732467623</v>
      </c>
      <c r="I9140" s="4">
        <v>3.54</v>
      </c>
      <c r="J9140" s="4">
        <v>1</v>
      </c>
      <c r="K9140" s="4">
        <v>2.125</v>
      </c>
      <c r="L9140" s="4">
        <v>2.8</v>
      </c>
      <c r="M9140" s="4">
        <v>22</v>
      </c>
    </row>
    <row r="9141" spans="1:13" x14ac:dyDescent="0.2">
      <c r="A9141" s="3">
        <v>42948</v>
      </c>
      <c r="B9141" t="s">
        <v>10281</v>
      </c>
      <c r="C9141" t="s">
        <v>3600</v>
      </c>
      <c r="D9141" t="s">
        <v>10282</v>
      </c>
      <c r="E9141" t="s">
        <v>3599</v>
      </c>
      <c r="F9141" s="4">
        <v>1.8790625000000001</v>
      </c>
      <c r="G9141" s="4">
        <v>2</v>
      </c>
      <c r="H9141" s="4">
        <v>0.53105105383022599</v>
      </c>
      <c r="I9141" s="4">
        <v>2.6</v>
      </c>
      <c r="J9141" s="4">
        <v>0</v>
      </c>
      <c r="K9141" s="4">
        <v>1.6</v>
      </c>
      <c r="L9141" s="4">
        <v>2.2000000000000002</v>
      </c>
      <c r="M9141" s="4">
        <v>32</v>
      </c>
    </row>
    <row r="9142" spans="1:13" x14ac:dyDescent="0.2">
      <c r="A9142" s="3">
        <v>42948</v>
      </c>
      <c r="B9142" t="s">
        <v>10283</v>
      </c>
      <c r="C9142" t="s">
        <v>3603</v>
      </c>
      <c r="D9142" t="s">
        <v>10284</v>
      </c>
      <c r="E9142" t="s">
        <v>3602</v>
      </c>
      <c r="F9142" s="4">
        <v>2.5018750000000001</v>
      </c>
      <c r="G9142" s="4">
        <v>2.5499999999999998</v>
      </c>
      <c r="H9142" s="4">
        <v>0.57491338758617105</v>
      </c>
      <c r="I9142" s="4">
        <v>4.2</v>
      </c>
      <c r="J9142" s="4">
        <v>1.1000000000000001</v>
      </c>
      <c r="K9142" s="4">
        <v>2.1749999999999998</v>
      </c>
      <c r="L9142" s="4">
        <v>2.7725</v>
      </c>
      <c r="M9142" s="4">
        <v>32</v>
      </c>
    </row>
    <row r="9143" spans="1:13" x14ac:dyDescent="0.2">
      <c r="A9143" s="3">
        <v>42948</v>
      </c>
      <c r="B9143" t="s">
        <v>10263</v>
      </c>
      <c r="C9143" t="s">
        <v>3594</v>
      </c>
      <c r="D9143" t="s">
        <v>10264</v>
      </c>
      <c r="E9143" t="s">
        <v>3593</v>
      </c>
      <c r="F9143" s="4">
        <v>2.0903030303030299</v>
      </c>
      <c r="G9143" s="4">
        <v>2</v>
      </c>
      <c r="H9143" s="4">
        <v>0.329881464018563</v>
      </c>
      <c r="I9143" s="4">
        <v>2.62</v>
      </c>
      <c r="J9143" s="4">
        <v>1.5</v>
      </c>
      <c r="K9143" s="4">
        <v>1.8</v>
      </c>
      <c r="L9143" s="4">
        <v>2.4</v>
      </c>
      <c r="M9143" s="4">
        <v>33</v>
      </c>
    </row>
    <row r="9144" spans="1:13" x14ac:dyDescent="0.2">
      <c r="A9144" s="3">
        <v>42948</v>
      </c>
      <c r="B9144" t="s">
        <v>10285</v>
      </c>
      <c r="C9144" t="s">
        <v>3606</v>
      </c>
      <c r="D9144" t="s">
        <v>10286</v>
      </c>
      <c r="E9144" t="s">
        <v>3605</v>
      </c>
      <c r="F9144" s="4">
        <v>2.3259375000000002</v>
      </c>
      <c r="G9144" s="4">
        <v>2.5</v>
      </c>
      <c r="H9144" s="4">
        <v>0.44427439483187198</v>
      </c>
      <c r="I9144" s="4">
        <v>2.93</v>
      </c>
      <c r="J9144" s="4">
        <v>1.1000000000000001</v>
      </c>
      <c r="K9144" s="4">
        <v>2.1</v>
      </c>
      <c r="L9144" s="4">
        <v>2.6</v>
      </c>
      <c r="M9144" s="4">
        <v>32</v>
      </c>
    </row>
    <row r="9145" spans="1:13" x14ac:dyDescent="0.2">
      <c r="A9145" s="3">
        <v>42948</v>
      </c>
      <c r="B9145" t="s">
        <v>10265</v>
      </c>
      <c r="C9145" t="s">
        <v>3597</v>
      </c>
      <c r="D9145" t="s">
        <v>10266</v>
      </c>
      <c r="E9145" t="s">
        <v>3596</v>
      </c>
      <c r="F9145" s="4">
        <v>2.0221212121212102</v>
      </c>
      <c r="G9145" s="4">
        <v>2</v>
      </c>
      <c r="H9145" s="4">
        <v>0.41064550995777999</v>
      </c>
      <c r="I9145" s="4">
        <v>2.92</v>
      </c>
      <c r="J9145" s="4">
        <v>1.3</v>
      </c>
      <c r="K9145" s="4">
        <v>1.8</v>
      </c>
      <c r="L9145" s="4">
        <v>2.2000000000000002</v>
      </c>
      <c r="M9145" s="4">
        <v>33</v>
      </c>
    </row>
    <row r="9146" spans="1:13" x14ac:dyDescent="0.2">
      <c r="A9146" s="3">
        <v>42948</v>
      </c>
      <c r="B9146" t="s">
        <v>10287</v>
      </c>
      <c r="C9146" t="s">
        <v>3609</v>
      </c>
      <c r="D9146" t="s">
        <v>10288</v>
      </c>
      <c r="E9146" t="s">
        <v>3608</v>
      </c>
      <c r="F9146" s="4">
        <v>2.3083125</v>
      </c>
      <c r="G9146" s="4">
        <v>2.2999999999999998</v>
      </c>
      <c r="H9146" s="4">
        <v>0.51447890564612897</v>
      </c>
      <c r="I9146" s="4">
        <v>3.2</v>
      </c>
      <c r="J9146" s="4">
        <v>0.8</v>
      </c>
      <c r="K9146" s="4">
        <v>2.0625</v>
      </c>
      <c r="L9146" s="4">
        <v>2.625</v>
      </c>
      <c r="M9146" s="4">
        <v>32</v>
      </c>
    </row>
    <row r="9147" spans="1:13" x14ac:dyDescent="0.2">
      <c r="A9147" s="3">
        <v>42948</v>
      </c>
      <c r="B9147" t="s">
        <v>10289</v>
      </c>
      <c r="C9147" t="s">
        <v>3876</v>
      </c>
      <c r="D9147" t="s">
        <v>10290</v>
      </c>
      <c r="E9147" t="s">
        <v>3875</v>
      </c>
      <c r="F9147" s="4">
        <v>0.59062499999999996</v>
      </c>
      <c r="G9147" s="4">
        <v>0.57499999999999996</v>
      </c>
      <c r="H9147" s="4">
        <v>0.238200720681809</v>
      </c>
      <c r="I9147" s="4">
        <v>1</v>
      </c>
      <c r="J9147" s="4">
        <v>0.13</v>
      </c>
      <c r="K9147" s="4">
        <v>0.4375</v>
      </c>
      <c r="L9147" s="4">
        <v>0.8</v>
      </c>
      <c r="M9147" s="4">
        <v>16</v>
      </c>
    </row>
    <row r="9148" spans="1:13" x14ac:dyDescent="0.2">
      <c r="A9148" s="3">
        <v>42948</v>
      </c>
      <c r="B9148" t="s">
        <v>10291</v>
      </c>
      <c r="C9148" t="s">
        <v>3879</v>
      </c>
      <c r="D9148" t="s">
        <v>10292</v>
      </c>
      <c r="E9148" t="s">
        <v>3878</v>
      </c>
      <c r="F9148" s="4">
        <v>0.55562500000000004</v>
      </c>
      <c r="G9148" s="4">
        <v>0.59</v>
      </c>
      <c r="H9148" s="4">
        <v>0.184027851153025</v>
      </c>
      <c r="I9148" s="4">
        <v>0.8</v>
      </c>
      <c r="J9148" s="4">
        <v>0.26</v>
      </c>
      <c r="K9148" s="4">
        <v>0.39750000000000002</v>
      </c>
      <c r="L9148" s="4">
        <v>0.7</v>
      </c>
      <c r="M9148" s="4">
        <v>16</v>
      </c>
    </row>
    <row r="9149" spans="1:13" x14ac:dyDescent="0.2">
      <c r="A9149" s="3">
        <v>42948</v>
      </c>
      <c r="B9149" t="s">
        <v>10271</v>
      </c>
      <c r="C9149" t="s">
        <v>3870</v>
      </c>
      <c r="D9149" t="s">
        <v>10272</v>
      </c>
      <c r="E9149" t="s">
        <v>3869</v>
      </c>
      <c r="F9149" s="4">
        <v>0.33794117647058802</v>
      </c>
      <c r="G9149" s="4">
        <v>0.34</v>
      </c>
      <c r="H9149" s="4">
        <v>0.18417942019544301</v>
      </c>
      <c r="I9149" s="4">
        <v>0.7</v>
      </c>
      <c r="J9149" s="4">
        <v>0</v>
      </c>
      <c r="K9149" s="4">
        <v>0.3</v>
      </c>
      <c r="L9149" s="4">
        <v>0.45</v>
      </c>
      <c r="M9149" s="4">
        <v>17</v>
      </c>
    </row>
    <row r="9150" spans="1:13" x14ac:dyDescent="0.2">
      <c r="A9150" s="3">
        <v>42948</v>
      </c>
      <c r="B9150" t="s">
        <v>10293</v>
      </c>
      <c r="C9150" t="s">
        <v>3882</v>
      </c>
      <c r="D9150" t="s">
        <v>10294</v>
      </c>
      <c r="E9150" t="s">
        <v>3881</v>
      </c>
      <c r="F9150" s="4">
        <v>0.60562499999999997</v>
      </c>
      <c r="G9150" s="4">
        <v>0.61</v>
      </c>
      <c r="H9150" s="4">
        <v>0.16950786609082999</v>
      </c>
      <c r="I9150" s="4">
        <v>0.95</v>
      </c>
      <c r="J9150" s="4">
        <v>0.2</v>
      </c>
      <c r="K9150" s="4">
        <v>0.51749999999999996</v>
      </c>
      <c r="L9150" s="4">
        <v>0.7</v>
      </c>
      <c r="M9150" s="4">
        <v>16</v>
      </c>
    </row>
    <row r="9151" spans="1:13" x14ac:dyDescent="0.2">
      <c r="A9151" s="3">
        <v>42948</v>
      </c>
      <c r="B9151" t="s">
        <v>10273</v>
      </c>
      <c r="C9151" t="s">
        <v>3873</v>
      </c>
      <c r="D9151" t="s">
        <v>10274</v>
      </c>
      <c r="E9151" t="s">
        <v>3872</v>
      </c>
      <c r="F9151" s="4">
        <v>0.47735294117647098</v>
      </c>
      <c r="G9151" s="4">
        <v>0.5</v>
      </c>
      <c r="H9151" s="4">
        <v>0.286695165022117</v>
      </c>
      <c r="I9151" s="4">
        <v>0.98</v>
      </c>
      <c r="J9151" s="4">
        <v>5.5E-2</v>
      </c>
      <c r="K9151" s="4">
        <v>0.3</v>
      </c>
      <c r="L9151" s="4">
        <v>0.6</v>
      </c>
      <c r="M9151" s="4">
        <v>17</v>
      </c>
    </row>
    <row r="9152" spans="1:13" x14ac:dyDescent="0.2">
      <c r="A9152" s="3">
        <v>42948</v>
      </c>
      <c r="B9152" t="s">
        <v>10295</v>
      </c>
      <c r="C9152" t="s">
        <v>3885</v>
      </c>
      <c r="D9152" t="s">
        <v>10296</v>
      </c>
      <c r="E9152" t="s">
        <v>3884</v>
      </c>
      <c r="F9152" s="4">
        <v>0.59624999999999995</v>
      </c>
      <c r="G9152" s="4">
        <v>0.56000000000000005</v>
      </c>
      <c r="H9152" s="4">
        <v>0.26168365125344301</v>
      </c>
      <c r="I9152" s="4">
        <v>1</v>
      </c>
      <c r="J9152" s="4">
        <v>-0.1</v>
      </c>
      <c r="K9152" s="4">
        <v>0.5</v>
      </c>
      <c r="L9152" s="4">
        <v>0.79249999999999998</v>
      </c>
      <c r="M9152" s="4">
        <v>16</v>
      </c>
    </row>
    <row r="9153" spans="1:13" x14ac:dyDescent="0.2">
      <c r="A9153" s="3">
        <v>42979</v>
      </c>
      <c r="B9153" t="s">
        <v>9670</v>
      </c>
      <c r="C9153" t="s">
        <v>3927</v>
      </c>
      <c r="D9153" t="s">
        <v>9671</v>
      </c>
      <c r="E9153" t="s">
        <v>3926</v>
      </c>
      <c r="F9153" s="4">
        <v>7.4077272727272696</v>
      </c>
      <c r="G9153" s="4">
        <v>7.2</v>
      </c>
      <c r="H9153" s="4">
        <v>0.61711256840054896</v>
      </c>
      <c r="I9153" s="4">
        <v>9</v>
      </c>
      <c r="J9153" s="4">
        <v>6.8</v>
      </c>
      <c r="K9153" s="4">
        <v>6.9850000000000003</v>
      </c>
      <c r="L9153" s="4">
        <v>7.5949999999999998</v>
      </c>
      <c r="M9153" s="4">
        <v>22</v>
      </c>
    </row>
    <row r="9154" spans="1:13" x14ac:dyDescent="0.2">
      <c r="A9154" s="3">
        <v>42979</v>
      </c>
      <c r="B9154" t="s">
        <v>9704</v>
      </c>
      <c r="C9154" t="s">
        <v>3930</v>
      </c>
      <c r="D9154" t="s">
        <v>9705</v>
      </c>
      <c r="E9154" t="s">
        <v>3929</v>
      </c>
      <c r="F9154" s="4">
        <v>7.4745454545454502</v>
      </c>
      <c r="G9154" s="4">
        <v>7.31</v>
      </c>
      <c r="H9154" s="4">
        <v>0.69696435156993997</v>
      </c>
      <c r="I9154" s="4">
        <v>9.5</v>
      </c>
      <c r="J9154" s="4">
        <v>6.5</v>
      </c>
      <c r="K9154" s="4">
        <v>7</v>
      </c>
      <c r="L9154" s="4">
        <v>7.9675000000000002</v>
      </c>
      <c r="M9154" s="4">
        <v>22</v>
      </c>
    </row>
    <row r="9155" spans="1:13" x14ac:dyDescent="0.2">
      <c r="A9155" s="3">
        <v>42979</v>
      </c>
      <c r="B9155" t="s">
        <v>9740</v>
      </c>
      <c r="C9155" t="s">
        <v>3933</v>
      </c>
      <c r="D9155" t="s">
        <v>9741</v>
      </c>
      <c r="E9155" t="s">
        <v>3932</v>
      </c>
      <c r="F9155" s="4">
        <v>7.4494736842105302</v>
      </c>
      <c r="G9155" s="4">
        <v>7.3</v>
      </c>
      <c r="H9155" s="4">
        <v>0.95044710931347398</v>
      </c>
      <c r="I9155" s="4">
        <v>10.5</v>
      </c>
      <c r="J9155" s="4">
        <v>6</v>
      </c>
      <c r="K9155" s="4">
        <v>7.0750000000000002</v>
      </c>
      <c r="L9155" s="4">
        <v>7.5</v>
      </c>
      <c r="M9155" s="4">
        <v>19</v>
      </c>
    </row>
    <row r="9156" spans="1:13" x14ac:dyDescent="0.2">
      <c r="A9156" s="3">
        <v>42979</v>
      </c>
      <c r="B9156" t="s">
        <v>9672</v>
      </c>
      <c r="C9156" t="s">
        <v>3918</v>
      </c>
      <c r="D9156" t="s">
        <v>9673</v>
      </c>
      <c r="E9156" t="s">
        <v>3917</v>
      </c>
      <c r="F9156" s="4">
        <v>7.04</v>
      </c>
      <c r="G9156" s="4">
        <v>7</v>
      </c>
      <c r="H9156" s="4">
        <v>0.11221790027824</v>
      </c>
      <c r="I9156" s="4">
        <v>7.35</v>
      </c>
      <c r="J9156" s="4">
        <v>6.82</v>
      </c>
      <c r="K9156" s="4">
        <v>7</v>
      </c>
      <c r="L9156" s="4">
        <v>7.03</v>
      </c>
      <c r="M9156" s="4">
        <v>29</v>
      </c>
    </row>
    <row r="9157" spans="1:13" x14ac:dyDescent="0.2">
      <c r="A9157" s="3">
        <v>42979</v>
      </c>
      <c r="B9157" t="s">
        <v>9706</v>
      </c>
      <c r="C9157" t="s">
        <v>3921</v>
      </c>
      <c r="D9157" t="s">
        <v>9707</v>
      </c>
      <c r="E9157" t="s">
        <v>3920</v>
      </c>
      <c r="F9157" s="4">
        <v>6.6513793103448302</v>
      </c>
      <c r="G9157" s="4">
        <v>6.71</v>
      </c>
      <c r="H9157" s="4">
        <v>0.59070614000733401</v>
      </c>
      <c r="I9157" s="4">
        <v>7.76</v>
      </c>
      <c r="J9157" s="4">
        <v>5.5</v>
      </c>
      <c r="K9157" s="4">
        <v>6.25</v>
      </c>
      <c r="L9157" s="4">
        <v>6.95</v>
      </c>
      <c r="M9157" s="4">
        <v>29</v>
      </c>
    </row>
    <row r="9158" spans="1:13" x14ac:dyDescent="0.2">
      <c r="A9158" s="3">
        <v>42979</v>
      </c>
      <c r="B9158" t="s">
        <v>9742</v>
      </c>
      <c r="C9158" t="s">
        <v>3924</v>
      </c>
      <c r="D9158" t="s">
        <v>9743</v>
      </c>
      <c r="E9158" t="s">
        <v>3923</v>
      </c>
      <c r="F9158" s="4">
        <v>6.1918518518518502</v>
      </c>
      <c r="G9158" s="4">
        <v>6.2</v>
      </c>
      <c r="H9158" s="4">
        <v>0.81693628899988302</v>
      </c>
      <c r="I9158" s="4">
        <v>7.85</v>
      </c>
      <c r="J9158" s="4">
        <v>4.5</v>
      </c>
      <c r="K9158" s="4">
        <v>5.55</v>
      </c>
      <c r="L9158" s="4">
        <v>6.7</v>
      </c>
      <c r="M9158" s="4">
        <v>27</v>
      </c>
    </row>
    <row r="9159" spans="1:13" x14ac:dyDescent="0.2">
      <c r="A9159" s="3">
        <v>42979</v>
      </c>
      <c r="B9159" t="s">
        <v>10251</v>
      </c>
      <c r="C9159" t="s">
        <v>3988</v>
      </c>
      <c r="D9159" t="s">
        <v>10252</v>
      </c>
      <c r="E9159" t="s">
        <v>3987</v>
      </c>
      <c r="F9159" s="4">
        <v>3.51</v>
      </c>
      <c r="G9159" s="4">
        <v>3.4</v>
      </c>
      <c r="H9159" s="4">
        <v>0.300452040384865</v>
      </c>
      <c r="I9159" s="4">
        <v>4.0999999999999996</v>
      </c>
      <c r="J9159" s="4">
        <v>2.85</v>
      </c>
      <c r="K9159" s="4">
        <v>3.3</v>
      </c>
      <c r="L9159" s="4">
        <v>3.71</v>
      </c>
      <c r="M9159" s="4">
        <v>29</v>
      </c>
    </row>
    <row r="9160" spans="1:13" x14ac:dyDescent="0.2">
      <c r="A9160" s="3">
        <v>42979</v>
      </c>
      <c r="B9160" t="s">
        <v>10275</v>
      </c>
      <c r="C9160" t="s">
        <v>3991</v>
      </c>
      <c r="D9160" t="s">
        <v>10276</v>
      </c>
      <c r="E9160" t="s">
        <v>3990</v>
      </c>
      <c r="F9160" s="4">
        <v>3.6040740740740702</v>
      </c>
      <c r="G9160" s="4">
        <v>3.6</v>
      </c>
      <c r="H9160" s="4">
        <v>0.38856005633481899</v>
      </c>
      <c r="I9160" s="4">
        <v>4.5</v>
      </c>
      <c r="J9160" s="4">
        <v>2.9</v>
      </c>
      <c r="K9160" s="4">
        <v>3.3250000000000002</v>
      </c>
      <c r="L9160" s="4">
        <v>3.87</v>
      </c>
      <c r="M9160" s="4">
        <v>27</v>
      </c>
    </row>
    <row r="9161" spans="1:13" x14ac:dyDescent="0.2">
      <c r="A9161" s="3">
        <v>42979</v>
      </c>
      <c r="B9161" t="s">
        <v>10253</v>
      </c>
      <c r="C9161" t="s">
        <v>3994</v>
      </c>
      <c r="D9161" t="s">
        <v>10254</v>
      </c>
      <c r="E9161" t="s">
        <v>3993</v>
      </c>
      <c r="F9161" s="4">
        <v>3.5264285714285699</v>
      </c>
      <c r="G9161" s="4">
        <v>3.4649999999999999</v>
      </c>
      <c r="H9161" s="4">
        <v>0.204526812255061</v>
      </c>
      <c r="I9161" s="4">
        <v>4.0999999999999996</v>
      </c>
      <c r="J9161" s="4">
        <v>3.2</v>
      </c>
      <c r="K9161" s="4">
        <v>3.4</v>
      </c>
      <c r="L9161" s="4">
        <v>3.6</v>
      </c>
      <c r="M9161" s="4">
        <v>28</v>
      </c>
    </row>
    <row r="9162" spans="1:13" x14ac:dyDescent="0.2">
      <c r="A9162" s="3">
        <v>42979</v>
      </c>
      <c r="B9162" t="s">
        <v>10277</v>
      </c>
      <c r="C9162" t="s">
        <v>3997</v>
      </c>
      <c r="D9162" t="s">
        <v>10278</v>
      </c>
      <c r="E9162" t="s">
        <v>3996</v>
      </c>
      <c r="F9162" s="4">
        <v>3.6640740740740698</v>
      </c>
      <c r="G9162" s="4">
        <v>3.7</v>
      </c>
      <c r="H9162" s="4">
        <v>0.33600891997385202</v>
      </c>
      <c r="I9162" s="4">
        <v>4.5</v>
      </c>
      <c r="J9162" s="4">
        <v>3</v>
      </c>
      <c r="K9162" s="4">
        <v>3.4849999999999999</v>
      </c>
      <c r="L9162" s="4">
        <v>3.8</v>
      </c>
      <c r="M9162" s="4">
        <v>27</v>
      </c>
    </row>
    <row r="9163" spans="1:13" x14ac:dyDescent="0.2">
      <c r="A9163" s="3">
        <v>42979</v>
      </c>
      <c r="B9163" t="s">
        <v>7968</v>
      </c>
      <c r="C9163" t="s">
        <v>3900</v>
      </c>
      <c r="D9163" t="s">
        <v>7969</v>
      </c>
      <c r="E9163" t="s">
        <v>3899</v>
      </c>
      <c r="F9163" s="4">
        <v>7.0250000000000004</v>
      </c>
      <c r="G9163" s="4">
        <v>7</v>
      </c>
      <c r="H9163" s="4">
        <v>0.16991458954997199</v>
      </c>
      <c r="I9163" s="4">
        <v>7.5</v>
      </c>
      <c r="J9163" s="4">
        <v>6.5</v>
      </c>
      <c r="K9163" s="4">
        <v>7</v>
      </c>
      <c r="L9163" s="4">
        <v>7</v>
      </c>
      <c r="M9163" s="4">
        <v>32</v>
      </c>
    </row>
    <row r="9164" spans="1:13" x14ac:dyDescent="0.2">
      <c r="A9164" s="3">
        <v>42979</v>
      </c>
      <c r="B9164" t="s">
        <v>8072</v>
      </c>
      <c r="C9164" t="s">
        <v>3912</v>
      </c>
      <c r="D9164" t="s">
        <v>8073</v>
      </c>
      <c r="E9164" t="s">
        <v>3911</v>
      </c>
      <c r="F9164" s="4">
        <v>6.3269230769230802</v>
      </c>
      <c r="G9164" s="4">
        <v>6.375</v>
      </c>
      <c r="H9164" s="4">
        <v>0.67368104756342495</v>
      </c>
      <c r="I9164" s="4">
        <v>7.75</v>
      </c>
      <c r="J9164" s="4">
        <v>5</v>
      </c>
      <c r="K9164" s="4">
        <v>5.8125</v>
      </c>
      <c r="L9164" s="4">
        <v>6.75</v>
      </c>
      <c r="M9164" s="4">
        <v>26</v>
      </c>
    </row>
    <row r="9165" spans="1:13" x14ac:dyDescent="0.2">
      <c r="A9165" s="3">
        <v>42979</v>
      </c>
      <c r="B9165" t="s">
        <v>7994</v>
      </c>
      <c r="C9165" t="s">
        <v>3903</v>
      </c>
      <c r="D9165" t="s">
        <v>7995</v>
      </c>
      <c r="E9165" t="s">
        <v>3902</v>
      </c>
      <c r="F9165" s="4">
        <v>6.9484374999999998</v>
      </c>
      <c r="G9165" s="4">
        <v>7</v>
      </c>
      <c r="H9165" s="4">
        <v>0.291681547239451</v>
      </c>
      <c r="I9165" s="4">
        <v>7.5</v>
      </c>
      <c r="J9165" s="4">
        <v>6</v>
      </c>
      <c r="K9165" s="4">
        <v>6.9375</v>
      </c>
      <c r="L9165" s="4">
        <v>7</v>
      </c>
      <c r="M9165" s="4">
        <v>32</v>
      </c>
    </row>
    <row r="9166" spans="1:13" x14ac:dyDescent="0.2">
      <c r="A9166" s="3">
        <v>42979</v>
      </c>
      <c r="B9166" t="s">
        <v>8098</v>
      </c>
      <c r="C9166" t="s">
        <v>3915</v>
      </c>
      <c r="D9166" t="s">
        <v>8099</v>
      </c>
      <c r="E9166" t="s">
        <v>3914</v>
      </c>
      <c r="F9166" s="4">
        <v>6.10769230769231</v>
      </c>
      <c r="G9166" s="4">
        <v>6.125</v>
      </c>
      <c r="H9166" s="4">
        <v>0.73112137264510402</v>
      </c>
      <c r="I9166" s="4">
        <v>7.75</v>
      </c>
      <c r="J9166" s="4">
        <v>4.5</v>
      </c>
      <c r="K9166" s="4">
        <v>5.5</v>
      </c>
      <c r="L9166" s="4">
        <v>6.5</v>
      </c>
      <c r="M9166" s="4">
        <v>26</v>
      </c>
    </row>
    <row r="9167" spans="1:13" x14ac:dyDescent="0.2">
      <c r="A9167" s="3">
        <v>42979</v>
      </c>
      <c r="B9167" t="s">
        <v>7916</v>
      </c>
      <c r="C9167" t="s">
        <v>3894</v>
      </c>
      <c r="D9167" t="s">
        <v>7917</v>
      </c>
      <c r="E9167" t="s">
        <v>3893</v>
      </c>
      <c r="F9167" s="4">
        <v>7</v>
      </c>
      <c r="G9167" s="4">
        <v>7</v>
      </c>
      <c r="H9167" s="4">
        <v>0</v>
      </c>
      <c r="I9167" s="4">
        <v>7</v>
      </c>
      <c r="J9167" s="4">
        <v>7</v>
      </c>
      <c r="K9167" s="4">
        <v>7</v>
      </c>
      <c r="L9167" s="4">
        <v>7</v>
      </c>
      <c r="M9167" s="4">
        <v>32</v>
      </c>
    </row>
    <row r="9168" spans="1:13" x14ac:dyDescent="0.2">
      <c r="A9168" s="3">
        <v>42979</v>
      </c>
      <c r="B9168" t="s">
        <v>8020</v>
      </c>
      <c r="C9168" t="s">
        <v>3906</v>
      </c>
      <c r="D9168" t="s">
        <v>8021</v>
      </c>
      <c r="E9168" t="s">
        <v>3905</v>
      </c>
      <c r="F9168" s="4">
        <v>6.7421875</v>
      </c>
      <c r="G9168" s="4">
        <v>6.75</v>
      </c>
      <c r="H9168" s="4">
        <v>0.42825779374487299</v>
      </c>
      <c r="I9168" s="4">
        <v>7.75</v>
      </c>
      <c r="J9168" s="4">
        <v>5.5</v>
      </c>
      <c r="K9168" s="4">
        <v>6.5</v>
      </c>
      <c r="L9168" s="4">
        <v>7</v>
      </c>
      <c r="M9168" s="4">
        <v>32</v>
      </c>
    </row>
    <row r="9169" spans="1:13" x14ac:dyDescent="0.2">
      <c r="A9169" s="3">
        <v>42979</v>
      </c>
      <c r="B9169" t="s">
        <v>8124</v>
      </c>
      <c r="C9169" t="s">
        <v>4436</v>
      </c>
      <c r="D9169" t="s">
        <v>8125</v>
      </c>
      <c r="E9169" t="s">
        <v>4435</v>
      </c>
      <c r="F9169" s="4">
        <v>6.0115384615384597</v>
      </c>
      <c r="G9169" s="4">
        <v>5.9</v>
      </c>
      <c r="H9169" s="4">
        <v>0.778756405085402</v>
      </c>
      <c r="I9169" s="4">
        <v>7.75</v>
      </c>
      <c r="J9169" s="4">
        <v>4.5</v>
      </c>
      <c r="K9169" s="4">
        <v>5.5</v>
      </c>
      <c r="L9169" s="4">
        <v>6.5</v>
      </c>
      <c r="M9169" s="4">
        <v>26</v>
      </c>
    </row>
    <row r="9170" spans="1:13" x14ac:dyDescent="0.2">
      <c r="A9170" s="3">
        <v>42979</v>
      </c>
      <c r="B9170" t="s">
        <v>7942</v>
      </c>
      <c r="C9170" t="s">
        <v>3897</v>
      </c>
      <c r="D9170" t="s">
        <v>7943</v>
      </c>
      <c r="E9170" t="s">
        <v>3896</v>
      </c>
      <c r="F9170" s="4">
        <v>7.015625</v>
      </c>
      <c r="G9170" s="4">
        <v>7</v>
      </c>
      <c r="H9170" s="4">
        <v>6.1483672104745597E-2</v>
      </c>
      <c r="I9170" s="4">
        <v>7.25</v>
      </c>
      <c r="J9170" s="4">
        <v>7</v>
      </c>
      <c r="K9170" s="4">
        <v>7</v>
      </c>
      <c r="L9170" s="4">
        <v>7</v>
      </c>
      <c r="M9170" s="4">
        <v>32</v>
      </c>
    </row>
    <row r="9171" spans="1:13" x14ac:dyDescent="0.2">
      <c r="A9171" s="3">
        <v>42979</v>
      </c>
      <c r="B9171" t="s">
        <v>8046</v>
      </c>
      <c r="C9171" t="s">
        <v>3909</v>
      </c>
      <c r="D9171" t="s">
        <v>8047</v>
      </c>
      <c r="E9171" t="s">
        <v>3908</v>
      </c>
      <c r="F9171" s="4">
        <v>6.53125</v>
      </c>
      <c r="G9171" s="4">
        <v>6.5</v>
      </c>
      <c r="H9171" s="4">
        <v>0.57764119904895095</v>
      </c>
      <c r="I9171" s="4">
        <v>7.75</v>
      </c>
      <c r="J9171" s="4">
        <v>5</v>
      </c>
      <c r="K9171" s="4">
        <v>6</v>
      </c>
      <c r="L9171" s="4">
        <v>6.75</v>
      </c>
      <c r="M9171" s="4">
        <v>32</v>
      </c>
    </row>
    <row r="9172" spans="1:13" x14ac:dyDescent="0.2">
      <c r="A9172" s="3">
        <v>42979</v>
      </c>
      <c r="B9172" t="s">
        <v>8126</v>
      </c>
      <c r="C9172" t="s">
        <v>3081</v>
      </c>
      <c r="D9172" t="s">
        <v>8127</v>
      </c>
      <c r="E9172" t="s">
        <v>3080</v>
      </c>
      <c r="F9172" s="4">
        <v>3.8324722222222198</v>
      </c>
      <c r="G9172" s="4">
        <v>3.81</v>
      </c>
      <c r="H9172" s="4">
        <v>0.54676610230968103</v>
      </c>
      <c r="I9172" s="4">
        <v>5.49</v>
      </c>
      <c r="J9172" s="4">
        <v>2.77</v>
      </c>
      <c r="K9172" s="4">
        <v>3.4975000000000001</v>
      </c>
      <c r="L9172" s="4">
        <v>4</v>
      </c>
      <c r="M9172" s="4">
        <v>36</v>
      </c>
    </row>
    <row r="9173" spans="1:13" x14ac:dyDescent="0.2">
      <c r="A9173" s="3">
        <v>42979</v>
      </c>
      <c r="B9173" t="s">
        <v>9674</v>
      </c>
      <c r="C9173" t="s">
        <v>3072</v>
      </c>
      <c r="D9173" t="s">
        <v>9675</v>
      </c>
      <c r="E9173" t="s">
        <v>3071</v>
      </c>
      <c r="F9173" s="4">
        <v>6.3044444444444396</v>
      </c>
      <c r="G9173" s="4">
        <v>6.3</v>
      </c>
      <c r="H9173" s="4">
        <v>0.16503583064542501</v>
      </c>
      <c r="I9173" s="4">
        <v>6.6</v>
      </c>
      <c r="J9173" s="4">
        <v>5.7</v>
      </c>
      <c r="K9173" s="4">
        <v>6.2149999999999999</v>
      </c>
      <c r="L9173" s="4">
        <v>6.4</v>
      </c>
      <c r="M9173" s="4">
        <v>36</v>
      </c>
    </row>
    <row r="9174" spans="1:13" x14ac:dyDescent="0.2">
      <c r="A9174" s="3">
        <v>42979</v>
      </c>
      <c r="B9174" t="s">
        <v>9708</v>
      </c>
      <c r="C9174" t="s">
        <v>3075</v>
      </c>
      <c r="D9174" t="s">
        <v>9709</v>
      </c>
      <c r="E9174" t="s">
        <v>3074</v>
      </c>
      <c r="F9174" s="4">
        <v>3.8386111111111099</v>
      </c>
      <c r="G9174" s="4">
        <v>3.79</v>
      </c>
      <c r="H9174" s="4">
        <v>0.44302307439279598</v>
      </c>
      <c r="I9174" s="4">
        <v>5.12</v>
      </c>
      <c r="J9174" s="4">
        <v>3.1</v>
      </c>
      <c r="K9174" s="4">
        <v>3.5649999999999999</v>
      </c>
      <c r="L9174" s="4">
        <v>4.0225</v>
      </c>
      <c r="M9174" s="4">
        <v>36</v>
      </c>
    </row>
    <row r="9175" spans="1:13" x14ac:dyDescent="0.2">
      <c r="A9175" s="3">
        <v>42979</v>
      </c>
      <c r="B9175" t="s">
        <v>7636</v>
      </c>
      <c r="C9175" t="s">
        <v>3102</v>
      </c>
      <c r="D9175" t="s">
        <v>7637</v>
      </c>
      <c r="E9175" t="s">
        <v>3101</v>
      </c>
      <c r="F9175" s="4">
        <v>3.5467647058823499</v>
      </c>
      <c r="G9175" s="4">
        <v>3.5</v>
      </c>
      <c r="H9175" s="4">
        <v>0.39499689748098998</v>
      </c>
      <c r="I9175" s="4">
        <v>5</v>
      </c>
      <c r="J9175" s="4">
        <v>3</v>
      </c>
      <c r="K9175" s="4">
        <v>3.2250000000000001</v>
      </c>
      <c r="L9175" s="4">
        <v>3.7475000000000001</v>
      </c>
      <c r="M9175" s="4">
        <v>34</v>
      </c>
    </row>
    <row r="9176" spans="1:13" x14ac:dyDescent="0.2">
      <c r="A9176" s="3">
        <v>42979</v>
      </c>
      <c r="B9176" t="s">
        <v>9744</v>
      </c>
      <c r="C9176" t="s">
        <v>3078</v>
      </c>
      <c r="D9176" t="s">
        <v>9745</v>
      </c>
      <c r="E9176" t="s">
        <v>3077</v>
      </c>
      <c r="F9176" s="4">
        <v>3.5547058823529398</v>
      </c>
      <c r="G9176" s="4">
        <v>3.5</v>
      </c>
      <c r="H9176" s="4">
        <v>0.51157057805153905</v>
      </c>
      <c r="I9176" s="4">
        <v>5.5</v>
      </c>
      <c r="J9176" s="4">
        <v>2.8</v>
      </c>
      <c r="K9176" s="4">
        <v>3.3</v>
      </c>
      <c r="L9176" s="4">
        <v>3.6675</v>
      </c>
      <c r="M9176" s="4">
        <v>34</v>
      </c>
    </row>
    <row r="9177" spans="1:13" x14ac:dyDescent="0.2">
      <c r="A9177" s="3">
        <v>42979</v>
      </c>
      <c r="B9177" t="s">
        <v>5410</v>
      </c>
      <c r="C9177" t="s">
        <v>3105</v>
      </c>
      <c r="D9177" t="s">
        <v>1261</v>
      </c>
      <c r="E9177" t="s">
        <v>3104</v>
      </c>
      <c r="F9177" s="4">
        <v>3.4253125</v>
      </c>
      <c r="G9177" s="4">
        <v>3.45</v>
      </c>
      <c r="H9177" s="4">
        <v>0.33603940221157103</v>
      </c>
      <c r="I9177" s="4">
        <v>4.5</v>
      </c>
      <c r="J9177" s="4">
        <v>3</v>
      </c>
      <c r="K9177" s="4">
        <v>3.2</v>
      </c>
      <c r="L9177" s="4">
        <v>3.5449999999999999</v>
      </c>
      <c r="M9177" s="4">
        <v>32</v>
      </c>
    </row>
    <row r="9178" spans="1:13" x14ac:dyDescent="0.2">
      <c r="A9178" s="3">
        <v>42979</v>
      </c>
      <c r="B9178" t="s">
        <v>8058</v>
      </c>
      <c r="C9178" t="s">
        <v>3126</v>
      </c>
      <c r="D9178" t="s">
        <v>8059</v>
      </c>
      <c r="E9178" t="s">
        <v>3125</v>
      </c>
      <c r="F9178" s="4">
        <v>0.51719999999999999</v>
      </c>
      <c r="G9178" s="4">
        <v>0.5</v>
      </c>
      <c r="H9178" s="4">
        <v>0.12114279372124501</v>
      </c>
      <c r="I9178" s="4">
        <v>0.83199999999999996</v>
      </c>
      <c r="J9178" s="4">
        <v>0.25</v>
      </c>
      <c r="K9178" s="4">
        <v>0.44</v>
      </c>
      <c r="L9178" s="4">
        <v>0.58499999999999996</v>
      </c>
      <c r="M9178" s="4">
        <v>35</v>
      </c>
    </row>
    <row r="9179" spans="1:13" x14ac:dyDescent="0.2">
      <c r="A9179" s="3">
        <v>42979</v>
      </c>
      <c r="B9179" t="s">
        <v>8066</v>
      </c>
      <c r="C9179" t="s">
        <v>3129</v>
      </c>
      <c r="D9179" t="s">
        <v>8067</v>
      </c>
      <c r="E9179" t="s">
        <v>3128</v>
      </c>
      <c r="F9179" s="4">
        <v>0.3664</v>
      </c>
      <c r="G9179" s="4">
        <v>0.37</v>
      </c>
      <c r="H9179" s="4">
        <v>8.6068098893020903E-2</v>
      </c>
      <c r="I9179" s="4">
        <v>0.53</v>
      </c>
      <c r="J9179" s="4">
        <v>0.2</v>
      </c>
      <c r="K9179" s="4">
        <v>0.3</v>
      </c>
      <c r="L9179" s="4">
        <v>0.435</v>
      </c>
      <c r="M9179" s="4">
        <v>35</v>
      </c>
    </row>
    <row r="9180" spans="1:13" x14ac:dyDescent="0.2">
      <c r="A9180" s="3">
        <v>42979</v>
      </c>
      <c r="B9180" t="s">
        <v>8076</v>
      </c>
      <c r="C9180" t="s">
        <v>3132</v>
      </c>
      <c r="D9180" t="s">
        <v>8077</v>
      </c>
      <c r="E9180" t="s">
        <v>3131</v>
      </c>
      <c r="F9180" s="4">
        <v>0.361685714285714</v>
      </c>
      <c r="G9180" s="4">
        <v>0.38</v>
      </c>
      <c r="H9180" s="4">
        <v>0.15871372145517601</v>
      </c>
      <c r="I9180" s="4">
        <v>0.7</v>
      </c>
      <c r="J9180" s="4">
        <v>-0.16</v>
      </c>
      <c r="K9180" s="4">
        <v>0.3</v>
      </c>
      <c r="L9180" s="4">
        <v>0.44</v>
      </c>
      <c r="M9180" s="4">
        <v>35</v>
      </c>
    </row>
    <row r="9181" spans="1:13" x14ac:dyDescent="0.2">
      <c r="A9181" s="3">
        <v>42979</v>
      </c>
      <c r="B9181" t="s">
        <v>8084</v>
      </c>
      <c r="C9181" t="s">
        <v>3135</v>
      </c>
      <c r="D9181" t="s">
        <v>8085</v>
      </c>
      <c r="E9181" t="s">
        <v>3134</v>
      </c>
      <c r="F9181" s="4">
        <v>-6.9571428571428603E-2</v>
      </c>
      <c r="G9181" s="4">
        <v>-0.09</v>
      </c>
      <c r="H9181" s="4">
        <v>0.13005864869681</v>
      </c>
      <c r="I9181" s="4">
        <v>0.28999999999999998</v>
      </c>
      <c r="J9181" s="4">
        <v>-0.27</v>
      </c>
      <c r="K9181" s="4">
        <v>-0.16</v>
      </c>
      <c r="L9181" s="4">
        <v>-5.0000000000000001E-3</v>
      </c>
      <c r="M9181" s="4">
        <v>35</v>
      </c>
    </row>
    <row r="9182" spans="1:13" x14ac:dyDescent="0.2">
      <c r="A9182" s="3">
        <v>42979</v>
      </c>
      <c r="B9182" t="s">
        <v>8092</v>
      </c>
      <c r="C9182" t="s">
        <v>3138</v>
      </c>
      <c r="D9182" t="s">
        <v>8093</v>
      </c>
      <c r="E9182" t="s">
        <v>3137</v>
      </c>
      <c r="F9182" s="4">
        <v>-0.29102857142857103</v>
      </c>
      <c r="G9182" s="4">
        <v>-0.3</v>
      </c>
      <c r="H9182" s="4">
        <v>0.11054663261806399</v>
      </c>
      <c r="I9182" s="4">
        <v>0.03</v>
      </c>
      <c r="J9182" s="4">
        <v>-0.5</v>
      </c>
      <c r="K9182" s="4">
        <v>-0.35499999999999998</v>
      </c>
      <c r="L9182" s="4">
        <v>-0.23499999999999999</v>
      </c>
      <c r="M9182" s="4">
        <v>35</v>
      </c>
    </row>
    <row r="9183" spans="1:13" x14ac:dyDescent="0.2">
      <c r="A9183" s="3">
        <v>42979</v>
      </c>
      <c r="B9183" t="s">
        <v>8102</v>
      </c>
      <c r="C9183" t="s">
        <v>3141</v>
      </c>
      <c r="D9183" t="s">
        <v>8103</v>
      </c>
      <c r="E9183" t="s">
        <v>3140</v>
      </c>
      <c r="F9183" s="4">
        <v>0.17802857142857101</v>
      </c>
      <c r="G9183" s="4">
        <v>0.19</v>
      </c>
      <c r="H9183" s="4">
        <v>5.6429281986803803E-2</v>
      </c>
      <c r="I9183" s="4">
        <v>0.28999999999999998</v>
      </c>
      <c r="J9183" s="4">
        <v>0</v>
      </c>
      <c r="K9183" s="4">
        <v>0.17</v>
      </c>
      <c r="L9183" s="4">
        <v>0.2</v>
      </c>
      <c r="M9183" s="4">
        <v>35</v>
      </c>
    </row>
    <row r="9184" spans="1:13" x14ac:dyDescent="0.2">
      <c r="A9184" s="3">
        <v>42979</v>
      </c>
      <c r="B9184" t="s">
        <v>8110</v>
      </c>
      <c r="C9184" t="s">
        <v>3144</v>
      </c>
      <c r="D9184" t="s">
        <v>8111</v>
      </c>
      <c r="E9184" t="s">
        <v>3143</v>
      </c>
      <c r="F9184" s="4">
        <v>0.27657142857142902</v>
      </c>
      <c r="G9184" s="4">
        <v>0.28000000000000003</v>
      </c>
      <c r="H9184" s="4">
        <v>6.7734032507033498E-2</v>
      </c>
      <c r="I9184" s="4">
        <v>0.38</v>
      </c>
      <c r="J9184" s="4">
        <v>0.1</v>
      </c>
      <c r="K9184" s="4">
        <v>0.24</v>
      </c>
      <c r="L9184" s="4">
        <v>0.33</v>
      </c>
      <c r="M9184" s="4">
        <v>35</v>
      </c>
    </row>
    <row r="9185" spans="1:13" x14ac:dyDescent="0.2">
      <c r="A9185" s="3">
        <v>42979</v>
      </c>
      <c r="B9185" t="s">
        <v>8118</v>
      </c>
      <c r="C9185" t="s">
        <v>3147</v>
      </c>
      <c r="D9185" t="s">
        <v>8119</v>
      </c>
      <c r="E9185" t="s">
        <v>3146</v>
      </c>
      <c r="F9185" s="4">
        <v>0.32805714285714299</v>
      </c>
      <c r="G9185" s="4">
        <v>0.31</v>
      </c>
      <c r="H9185" s="4">
        <v>6.5603955609373404E-2</v>
      </c>
      <c r="I9185" s="4">
        <v>0.5</v>
      </c>
      <c r="J9185" s="4">
        <v>0.18</v>
      </c>
      <c r="K9185" s="4">
        <v>0.28999999999999998</v>
      </c>
      <c r="L9185" s="4">
        <v>0.36</v>
      </c>
      <c r="M9185" s="4">
        <v>35</v>
      </c>
    </row>
    <row r="9186" spans="1:13" x14ac:dyDescent="0.2">
      <c r="A9186" s="3">
        <v>42979</v>
      </c>
      <c r="B9186" t="s">
        <v>8024</v>
      </c>
      <c r="C9186" t="s">
        <v>3114</v>
      </c>
      <c r="D9186" t="s">
        <v>8025</v>
      </c>
      <c r="E9186" t="s">
        <v>3113</v>
      </c>
      <c r="F9186" s="4">
        <v>0.45322222222222203</v>
      </c>
      <c r="G9186" s="4">
        <v>0.45</v>
      </c>
      <c r="H9186" s="4">
        <v>5.0029197824076999E-2</v>
      </c>
      <c r="I9186" s="4">
        <v>0.55000000000000004</v>
      </c>
      <c r="J9186" s="4">
        <v>0.3</v>
      </c>
      <c r="K9186" s="4">
        <v>0.4375</v>
      </c>
      <c r="L9186" s="4">
        <v>0.48249999999999998</v>
      </c>
      <c r="M9186" s="4">
        <v>36</v>
      </c>
    </row>
    <row r="9187" spans="1:13" x14ac:dyDescent="0.2">
      <c r="A9187" s="3">
        <v>42979</v>
      </c>
      <c r="B9187" t="s">
        <v>8128</v>
      </c>
      <c r="C9187" t="s">
        <v>3150</v>
      </c>
      <c r="D9187" t="s">
        <v>8129</v>
      </c>
      <c r="E9187" t="s">
        <v>3149</v>
      </c>
      <c r="F9187" s="4">
        <v>0.44451428571428597</v>
      </c>
      <c r="G9187" s="4">
        <v>0.45</v>
      </c>
      <c r="H9187" s="4">
        <v>8.5751134936262796E-2</v>
      </c>
      <c r="I9187" s="4">
        <v>0.65</v>
      </c>
      <c r="J9187" s="4">
        <v>0.21</v>
      </c>
      <c r="K9187" s="4">
        <v>0.39500000000000002</v>
      </c>
      <c r="L9187" s="4">
        <v>0.5</v>
      </c>
      <c r="M9187" s="4">
        <v>35</v>
      </c>
    </row>
    <row r="9188" spans="1:13" x14ac:dyDescent="0.2">
      <c r="A9188" s="3">
        <v>42979</v>
      </c>
      <c r="B9188" t="s">
        <v>8032</v>
      </c>
      <c r="C9188" t="s">
        <v>3117</v>
      </c>
      <c r="D9188" t="s">
        <v>8033</v>
      </c>
      <c r="E9188" t="s">
        <v>3116</v>
      </c>
      <c r="F9188" s="4">
        <v>0.528485714285714</v>
      </c>
      <c r="G9188" s="4">
        <v>0.54</v>
      </c>
      <c r="H9188" s="4">
        <v>6.9368738266884306E-2</v>
      </c>
      <c r="I9188" s="4">
        <v>0.68</v>
      </c>
      <c r="J9188" s="4">
        <v>0.33</v>
      </c>
      <c r="K9188" s="4">
        <v>0.48499999999999999</v>
      </c>
      <c r="L9188" s="4">
        <v>0.56000000000000005</v>
      </c>
      <c r="M9188" s="4">
        <v>35</v>
      </c>
    </row>
    <row r="9189" spans="1:13" x14ac:dyDescent="0.2">
      <c r="A9189" s="3">
        <v>42979</v>
      </c>
      <c r="B9189" t="s">
        <v>8040</v>
      </c>
      <c r="C9189" t="s">
        <v>3120</v>
      </c>
      <c r="D9189" t="s">
        <v>8041</v>
      </c>
      <c r="E9189" t="s">
        <v>3119</v>
      </c>
      <c r="F9189" s="4">
        <v>0.70077142857142904</v>
      </c>
      <c r="G9189" s="4">
        <v>0.7</v>
      </c>
      <c r="H9189" s="4">
        <v>7.3434278625931396E-2</v>
      </c>
      <c r="I9189" s="4">
        <v>0.83</v>
      </c>
      <c r="J9189" s="4">
        <v>0.53</v>
      </c>
      <c r="K9189" s="4">
        <v>0.65500000000000003</v>
      </c>
      <c r="L9189" s="4">
        <v>0.745</v>
      </c>
      <c r="M9189" s="4">
        <v>35</v>
      </c>
    </row>
    <row r="9190" spans="1:13" x14ac:dyDescent="0.2">
      <c r="A9190" s="3">
        <v>42979</v>
      </c>
      <c r="B9190" t="s">
        <v>8050</v>
      </c>
      <c r="C9190" t="s">
        <v>3123</v>
      </c>
      <c r="D9190" t="s">
        <v>8051</v>
      </c>
      <c r="E9190" t="s">
        <v>3122</v>
      </c>
      <c r="F9190" s="4">
        <v>0.45294285714285698</v>
      </c>
      <c r="G9190" s="4">
        <v>0.45</v>
      </c>
      <c r="H9190" s="4">
        <v>6.3991241522544595E-2</v>
      </c>
      <c r="I9190" s="4">
        <v>0.6</v>
      </c>
      <c r="J9190" s="4">
        <v>0.31</v>
      </c>
      <c r="K9190" s="4">
        <v>0.41</v>
      </c>
      <c r="L9190" s="4">
        <v>0.49</v>
      </c>
      <c r="M9190" s="4">
        <v>35</v>
      </c>
    </row>
    <row r="9191" spans="1:13" x14ac:dyDescent="0.2">
      <c r="A9191" s="3">
        <v>42979</v>
      </c>
      <c r="B9191" t="s">
        <v>8130</v>
      </c>
      <c r="C9191" t="s">
        <v>3096</v>
      </c>
      <c r="D9191" t="s">
        <v>8131</v>
      </c>
      <c r="E9191" t="s">
        <v>3095</v>
      </c>
      <c r="F9191" s="4">
        <v>3.7441935483870998</v>
      </c>
      <c r="G9191" s="4">
        <v>3.7</v>
      </c>
      <c r="H9191" s="4">
        <v>0.51292477806886005</v>
      </c>
      <c r="I9191" s="4">
        <v>5.32</v>
      </c>
      <c r="J9191" s="4">
        <v>2.8</v>
      </c>
      <c r="K9191" s="4">
        <v>3.3250000000000002</v>
      </c>
      <c r="L9191" s="4">
        <v>4.0049999999999999</v>
      </c>
      <c r="M9191" s="4">
        <v>31</v>
      </c>
    </row>
    <row r="9192" spans="1:13" x14ac:dyDescent="0.2">
      <c r="A9192" s="3">
        <v>42979</v>
      </c>
      <c r="B9192" t="s">
        <v>9676</v>
      </c>
      <c r="C9192" t="s">
        <v>3087</v>
      </c>
      <c r="D9192" t="s">
        <v>9677</v>
      </c>
      <c r="E9192" t="s">
        <v>3086</v>
      </c>
      <c r="F9192" s="4">
        <v>4.8863636363636402</v>
      </c>
      <c r="G9192" s="4">
        <v>4.9000000000000004</v>
      </c>
      <c r="H9192" s="4">
        <v>0.16478808705838999</v>
      </c>
      <c r="I9192" s="4">
        <v>5.36</v>
      </c>
      <c r="J9192" s="4">
        <v>4.62</v>
      </c>
      <c r="K9192" s="4">
        <v>4.7699999999999996</v>
      </c>
      <c r="L9192" s="4">
        <v>5</v>
      </c>
      <c r="M9192" s="4">
        <v>33</v>
      </c>
    </row>
    <row r="9193" spans="1:13" x14ac:dyDescent="0.2">
      <c r="A9193" s="3">
        <v>42979</v>
      </c>
      <c r="B9193" t="s">
        <v>9710</v>
      </c>
      <c r="C9193" t="s">
        <v>3090</v>
      </c>
      <c r="D9193" t="s">
        <v>9711</v>
      </c>
      <c r="E9193" t="s">
        <v>3089</v>
      </c>
      <c r="F9193" s="4">
        <v>3.7215151515151499</v>
      </c>
      <c r="G9193" s="4">
        <v>3.65</v>
      </c>
      <c r="H9193" s="4">
        <v>0.48048231765150101</v>
      </c>
      <c r="I9193" s="4">
        <v>5.34</v>
      </c>
      <c r="J9193" s="4">
        <v>3.2</v>
      </c>
      <c r="K9193" s="4">
        <v>3.34</v>
      </c>
      <c r="L9193" s="4">
        <v>3.8</v>
      </c>
      <c r="M9193" s="4">
        <v>33</v>
      </c>
    </row>
    <row r="9194" spans="1:13" x14ac:dyDescent="0.2">
      <c r="A9194" s="3">
        <v>42979</v>
      </c>
      <c r="B9194" t="s">
        <v>9875</v>
      </c>
      <c r="C9194" t="s">
        <v>3108</v>
      </c>
      <c r="D9194" t="s">
        <v>9876</v>
      </c>
      <c r="E9194" t="s">
        <v>3107</v>
      </c>
      <c r="F9194" s="4">
        <v>3.4859259259259301</v>
      </c>
      <c r="G9194" s="4">
        <v>3.4</v>
      </c>
      <c r="H9194" s="4">
        <v>0.41001181276846999</v>
      </c>
      <c r="I9194" s="4">
        <v>5</v>
      </c>
      <c r="J9194" s="4">
        <v>2.97</v>
      </c>
      <c r="K9194" s="4">
        <v>3.2</v>
      </c>
      <c r="L9194" s="4">
        <v>3.6549999999999998</v>
      </c>
      <c r="M9194" s="4">
        <v>27</v>
      </c>
    </row>
    <row r="9195" spans="1:13" x14ac:dyDescent="0.2">
      <c r="A9195" s="3">
        <v>42979</v>
      </c>
      <c r="B9195" t="s">
        <v>9746</v>
      </c>
      <c r="C9195" t="s">
        <v>3093</v>
      </c>
      <c r="D9195" t="s">
        <v>9747</v>
      </c>
      <c r="E9195" t="s">
        <v>3092</v>
      </c>
      <c r="F9195" s="4">
        <v>3.42966666666667</v>
      </c>
      <c r="G9195" s="4">
        <v>3.38</v>
      </c>
      <c r="H9195" s="4">
        <v>0.414566523369713</v>
      </c>
      <c r="I9195" s="4">
        <v>5.2</v>
      </c>
      <c r="J9195" s="4">
        <v>2.85</v>
      </c>
      <c r="K9195" s="4">
        <v>3.2124999999999999</v>
      </c>
      <c r="L9195" s="4">
        <v>3.5150000000000001</v>
      </c>
      <c r="M9195" s="4">
        <v>30</v>
      </c>
    </row>
    <row r="9196" spans="1:13" x14ac:dyDescent="0.2">
      <c r="A9196" s="3">
        <v>42979</v>
      </c>
      <c r="B9196" t="s">
        <v>5412</v>
      </c>
      <c r="C9196" t="s">
        <v>3111</v>
      </c>
      <c r="D9196" t="s">
        <v>1263</v>
      </c>
      <c r="E9196" t="s">
        <v>3110</v>
      </c>
      <c r="F9196" s="4">
        <v>3.3639999999999999</v>
      </c>
      <c r="G9196" s="4">
        <v>3.3</v>
      </c>
      <c r="H9196" s="4">
        <v>0.374210279566627</v>
      </c>
      <c r="I9196" s="4">
        <v>4.5</v>
      </c>
      <c r="J9196" s="4">
        <v>2.39</v>
      </c>
      <c r="K9196" s="4">
        <v>3.2</v>
      </c>
      <c r="L9196" s="4">
        <v>3.5</v>
      </c>
      <c r="M9196" s="4">
        <v>25</v>
      </c>
    </row>
    <row r="9197" spans="1:13" x14ac:dyDescent="0.2">
      <c r="A9197" s="3">
        <v>42979</v>
      </c>
      <c r="B9197" t="s">
        <v>8132</v>
      </c>
      <c r="C9197" t="s">
        <v>3153</v>
      </c>
      <c r="D9197" t="s">
        <v>8133</v>
      </c>
      <c r="E9197" t="s">
        <v>3152</v>
      </c>
      <c r="F9197" s="4">
        <v>0.35972727272727301</v>
      </c>
      <c r="G9197" s="4">
        <v>0.35</v>
      </c>
      <c r="H9197" s="4">
        <v>7.0115651216076894E-2</v>
      </c>
      <c r="I9197" s="4">
        <v>0.6</v>
      </c>
      <c r="J9197" s="4">
        <v>0.2</v>
      </c>
      <c r="K9197" s="4">
        <v>0.34</v>
      </c>
      <c r="L9197" s="4">
        <v>0.37</v>
      </c>
      <c r="M9197" s="4">
        <v>33</v>
      </c>
    </row>
    <row r="9198" spans="1:13" x14ac:dyDescent="0.2">
      <c r="A9198" s="3">
        <v>42979</v>
      </c>
      <c r="B9198" t="s">
        <v>10255</v>
      </c>
      <c r="C9198" t="s">
        <v>4324</v>
      </c>
      <c r="D9198" t="s">
        <v>10256</v>
      </c>
      <c r="E9198" t="s">
        <v>4323</v>
      </c>
      <c r="F9198" s="4">
        <v>2.1387096774193499</v>
      </c>
      <c r="G9198" s="4">
        <v>2.1</v>
      </c>
      <c r="H9198" s="4">
        <v>7.6058834046803206E-2</v>
      </c>
      <c r="I9198" s="4">
        <v>2.2999999999999998</v>
      </c>
      <c r="J9198" s="4">
        <v>2</v>
      </c>
      <c r="K9198" s="4">
        <v>2.1</v>
      </c>
      <c r="L9198" s="4">
        <v>2.2000000000000002</v>
      </c>
      <c r="M9198" s="4">
        <v>31</v>
      </c>
    </row>
    <row r="9199" spans="1:13" x14ac:dyDescent="0.2">
      <c r="A9199" s="3">
        <v>42979</v>
      </c>
      <c r="B9199" t="s">
        <v>10279</v>
      </c>
      <c r="C9199" t="s">
        <v>4327</v>
      </c>
      <c r="D9199" t="s">
        <v>10280</v>
      </c>
      <c r="E9199" t="s">
        <v>4326</v>
      </c>
      <c r="F9199" s="4">
        <v>2.2964516129032302</v>
      </c>
      <c r="G9199" s="4">
        <v>2.2999999999999998</v>
      </c>
      <c r="H9199" s="4">
        <v>0.194225785914174</v>
      </c>
      <c r="I9199" s="4">
        <v>2.8</v>
      </c>
      <c r="J9199" s="4">
        <v>1.9</v>
      </c>
      <c r="K9199" s="4">
        <v>2.2000000000000002</v>
      </c>
      <c r="L9199" s="4">
        <v>2.4</v>
      </c>
      <c r="M9199" s="4">
        <v>31</v>
      </c>
    </row>
    <row r="9200" spans="1:13" x14ac:dyDescent="0.2">
      <c r="A9200" s="3">
        <v>42979</v>
      </c>
      <c r="B9200" t="s">
        <v>9764</v>
      </c>
      <c r="C9200" t="s">
        <v>3939</v>
      </c>
      <c r="D9200" t="s">
        <v>9765</v>
      </c>
      <c r="E9200" t="s">
        <v>3947</v>
      </c>
      <c r="F9200" s="4">
        <v>17.9243076923077</v>
      </c>
      <c r="G9200" s="4">
        <v>17.95</v>
      </c>
      <c r="H9200" s="4">
        <v>0.28406066524329199</v>
      </c>
      <c r="I9200" s="4">
        <v>18.3</v>
      </c>
      <c r="J9200" s="4">
        <v>17</v>
      </c>
      <c r="K9200" s="4">
        <v>17.842500000000001</v>
      </c>
      <c r="L9200" s="4">
        <v>18.100000000000001</v>
      </c>
      <c r="M9200" s="4">
        <v>26</v>
      </c>
    </row>
    <row r="9201" spans="1:13" x14ac:dyDescent="0.2">
      <c r="A9201" s="3">
        <v>42979</v>
      </c>
      <c r="B9201" t="s">
        <v>9766</v>
      </c>
      <c r="C9201" t="s">
        <v>3942</v>
      </c>
      <c r="D9201" t="s">
        <v>9767</v>
      </c>
      <c r="E9201" t="s">
        <v>3949</v>
      </c>
      <c r="F9201" s="4">
        <v>17.9997692307692</v>
      </c>
      <c r="G9201" s="4">
        <v>18.02</v>
      </c>
      <c r="H9201" s="4">
        <v>0.32170760733216203</v>
      </c>
      <c r="I9201" s="4">
        <v>18.559999999999999</v>
      </c>
      <c r="J9201" s="4">
        <v>17</v>
      </c>
      <c r="K9201" s="4">
        <v>17.899999999999999</v>
      </c>
      <c r="L9201" s="4">
        <v>18.147500000000001</v>
      </c>
      <c r="M9201" s="4">
        <v>26</v>
      </c>
    </row>
    <row r="9202" spans="1:13" x14ac:dyDescent="0.2">
      <c r="A9202" s="3">
        <v>42979</v>
      </c>
      <c r="B9202" t="s">
        <v>9768</v>
      </c>
      <c r="C9202" t="s">
        <v>3952</v>
      </c>
      <c r="D9202" t="s">
        <v>9769</v>
      </c>
      <c r="E9202" t="s">
        <v>3951</v>
      </c>
      <c r="F9202" s="4">
        <v>18.135628571428601</v>
      </c>
      <c r="G9202" s="4">
        <v>18.05</v>
      </c>
      <c r="H9202" s="4">
        <v>0.36968190505401999</v>
      </c>
      <c r="I9202" s="4">
        <v>19</v>
      </c>
      <c r="J9202" s="4">
        <v>17</v>
      </c>
      <c r="K9202" s="4">
        <v>17.9635</v>
      </c>
      <c r="L9202" s="4">
        <v>18.324999999999999</v>
      </c>
      <c r="M9202" s="4">
        <v>35</v>
      </c>
    </row>
    <row r="9203" spans="1:13" x14ac:dyDescent="0.2">
      <c r="A9203" s="3">
        <v>42979</v>
      </c>
      <c r="B9203" t="s">
        <v>9714</v>
      </c>
      <c r="C9203" t="s">
        <v>3936</v>
      </c>
      <c r="D9203" t="s">
        <v>9715</v>
      </c>
      <c r="E9203" t="s">
        <v>3935</v>
      </c>
      <c r="F9203" s="4">
        <v>18.135628571428601</v>
      </c>
      <c r="G9203" s="4">
        <v>18.05</v>
      </c>
      <c r="H9203" s="4">
        <v>0.36968190505401999</v>
      </c>
      <c r="I9203" s="4">
        <v>19</v>
      </c>
      <c r="J9203" s="4">
        <v>17</v>
      </c>
      <c r="K9203" s="4">
        <v>17.9635</v>
      </c>
      <c r="L9203" s="4">
        <v>18.324999999999999</v>
      </c>
      <c r="M9203" s="4">
        <v>35</v>
      </c>
    </row>
    <row r="9204" spans="1:13" x14ac:dyDescent="0.2">
      <c r="A9204" s="3">
        <v>42979</v>
      </c>
      <c r="B9204" t="s">
        <v>9720</v>
      </c>
      <c r="C9204" t="s">
        <v>3939</v>
      </c>
      <c r="D9204" t="s">
        <v>9721</v>
      </c>
      <c r="E9204" t="s">
        <v>3938</v>
      </c>
      <c r="F9204" s="4">
        <v>18.206176470588201</v>
      </c>
      <c r="G9204" s="4">
        <v>18.149999999999999</v>
      </c>
      <c r="H9204" s="4">
        <v>0.64510753017632305</v>
      </c>
      <c r="I9204" s="4">
        <v>20</v>
      </c>
      <c r="J9204" s="4">
        <v>16.899999999999999</v>
      </c>
      <c r="K9204" s="4">
        <v>17.91</v>
      </c>
      <c r="L9204" s="4">
        <v>18.497499999999999</v>
      </c>
      <c r="M9204" s="4">
        <v>34</v>
      </c>
    </row>
    <row r="9205" spans="1:13" x14ac:dyDescent="0.2">
      <c r="A9205" s="3">
        <v>42979</v>
      </c>
      <c r="B9205" t="s">
        <v>9750</v>
      </c>
      <c r="C9205" t="s">
        <v>3942</v>
      </c>
      <c r="D9205" t="s">
        <v>9751</v>
      </c>
      <c r="E9205" t="s">
        <v>3941</v>
      </c>
      <c r="F9205" s="4">
        <v>18.006296296296298</v>
      </c>
      <c r="G9205" s="4">
        <v>18.2</v>
      </c>
      <c r="H9205" s="4">
        <v>0.84812529983282803</v>
      </c>
      <c r="I9205" s="4">
        <v>19.399999999999999</v>
      </c>
      <c r="J9205" s="4">
        <v>16.3</v>
      </c>
      <c r="K9205" s="4">
        <v>17.5</v>
      </c>
      <c r="L9205" s="4">
        <v>18.495000000000001</v>
      </c>
      <c r="M9205" s="4">
        <v>27</v>
      </c>
    </row>
    <row r="9206" spans="1:13" x14ac:dyDescent="0.2">
      <c r="A9206" s="3">
        <v>42979</v>
      </c>
      <c r="B9206" t="s">
        <v>10233</v>
      </c>
      <c r="C9206" t="s">
        <v>3579</v>
      </c>
      <c r="D9206" t="s">
        <v>10234</v>
      </c>
      <c r="E9206" t="s">
        <v>3578</v>
      </c>
      <c r="F9206" s="4">
        <v>2.10424242424242</v>
      </c>
      <c r="G9206" s="4">
        <v>2.1</v>
      </c>
      <c r="H9206" s="4">
        <v>0.18262034222380399</v>
      </c>
      <c r="I9206" s="4">
        <v>2.5</v>
      </c>
      <c r="J9206" s="4">
        <v>1.8</v>
      </c>
      <c r="K9206" s="4">
        <v>2</v>
      </c>
      <c r="L9206" s="4">
        <v>2.2000000000000002</v>
      </c>
      <c r="M9206" s="4">
        <v>33</v>
      </c>
    </row>
    <row r="9207" spans="1:13" x14ac:dyDescent="0.2">
      <c r="A9207" s="3">
        <v>42979</v>
      </c>
      <c r="B9207" t="s">
        <v>10257</v>
      </c>
      <c r="C9207" t="s">
        <v>3582</v>
      </c>
      <c r="D9207" t="s">
        <v>10258</v>
      </c>
      <c r="E9207" t="s">
        <v>3581</v>
      </c>
      <c r="F9207" s="4">
        <v>2.2203124999999999</v>
      </c>
      <c r="G9207" s="4">
        <v>2.2999999999999998</v>
      </c>
      <c r="H9207" s="4">
        <v>0.33708890733990798</v>
      </c>
      <c r="I9207" s="4">
        <v>2.72</v>
      </c>
      <c r="J9207" s="4">
        <v>1.3</v>
      </c>
      <c r="K9207" s="4">
        <v>2</v>
      </c>
      <c r="L9207" s="4">
        <v>2.5</v>
      </c>
      <c r="M9207" s="4">
        <v>32</v>
      </c>
    </row>
    <row r="9208" spans="1:13" x14ac:dyDescent="0.2">
      <c r="A9208" s="3">
        <v>42979</v>
      </c>
      <c r="B9208" t="s">
        <v>3574</v>
      </c>
      <c r="C9208" t="s">
        <v>3585</v>
      </c>
      <c r="D9208" t="s">
        <v>169</v>
      </c>
      <c r="E9208" t="s">
        <v>3584</v>
      </c>
      <c r="F9208" s="4">
        <v>2.3758333333333299</v>
      </c>
      <c r="G9208" s="4">
        <v>2.4500000000000002</v>
      </c>
      <c r="H9208" s="4">
        <v>0.51741764029916304</v>
      </c>
      <c r="I9208" s="4">
        <v>3.14</v>
      </c>
      <c r="J9208" s="4">
        <v>1</v>
      </c>
      <c r="K9208" s="4">
        <v>2.1749999999999998</v>
      </c>
      <c r="L9208" s="4">
        <v>2.74</v>
      </c>
      <c r="M9208" s="4">
        <v>24</v>
      </c>
    </row>
    <row r="9209" spans="1:13" x14ac:dyDescent="0.2">
      <c r="A9209" s="3">
        <v>42979</v>
      </c>
      <c r="B9209" t="s">
        <v>10281</v>
      </c>
      <c r="C9209" t="s">
        <v>3600</v>
      </c>
      <c r="D9209" t="s">
        <v>10282</v>
      </c>
      <c r="E9209" t="s">
        <v>3599</v>
      </c>
      <c r="F9209" s="4">
        <v>1.8521875000000001</v>
      </c>
      <c r="G9209" s="4">
        <v>2</v>
      </c>
      <c r="H9209" s="4">
        <v>0.541793523193286</v>
      </c>
      <c r="I9209" s="4">
        <v>2.6</v>
      </c>
      <c r="J9209" s="4">
        <v>0</v>
      </c>
      <c r="K9209" s="4">
        <v>1.6</v>
      </c>
      <c r="L9209" s="4">
        <v>2.2000000000000002</v>
      </c>
      <c r="M9209" s="4">
        <v>32</v>
      </c>
    </row>
    <row r="9210" spans="1:13" x14ac:dyDescent="0.2">
      <c r="A9210" s="3">
        <v>42979</v>
      </c>
      <c r="B9210" t="s">
        <v>10283</v>
      </c>
      <c r="C9210" t="s">
        <v>3603</v>
      </c>
      <c r="D9210" t="s">
        <v>10284</v>
      </c>
      <c r="E9210" t="s">
        <v>3602</v>
      </c>
      <c r="F9210" s="4">
        <v>2.4615624999999999</v>
      </c>
      <c r="G9210" s="4">
        <v>2.4500000000000002</v>
      </c>
      <c r="H9210" s="4">
        <v>0.49632266673619602</v>
      </c>
      <c r="I9210" s="4">
        <v>4.0999999999999996</v>
      </c>
      <c r="J9210" s="4">
        <v>1.6</v>
      </c>
      <c r="K9210" s="4">
        <v>2.1</v>
      </c>
      <c r="L9210" s="4">
        <v>2.7149999999999999</v>
      </c>
      <c r="M9210" s="4">
        <v>32</v>
      </c>
    </row>
    <row r="9211" spans="1:13" x14ac:dyDescent="0.2">
      <c r="A9211" s="3">
        <v>42979</v>
      </c>
      <c r="B9211" t="s">
        <v>10263</v>
      </c>
      <c r="C9211" t="s">
        <v>3594</v>
      </c>
      <c r="D9211" t="s">
        <v>10264</v>
      </c>
      <c r="E9211" t="s">
        <v>3593</v>
      </c>
      <c r="F9211" s="4">
        <v>1.9838235294117601</v>
      </c>
      <c r="G9211" s="4">
        <v>1.9</v>
      </c>
      <c r="H9211" s="4">
        <v>0.403529989917631</v>
      </c>
      <c r="I9211" s="4">
        <v>3.2</v>
      </c>
      <c r="J9211" s="4">
        <v>1.1399999999999999</v>
      </c>
      <c r="K9211" s="4">
        <v>1.7250000000000001</v>
      </c>
      <c r="L9211" s="4">
        <v>2.2749999999999999</v>
      </c>
      <c r="M9211" s="4">
        <v>34</v>
      </c>
    </row>
    <row r="9212" spans="1:13" x14ac:dyDescent="0.2">
      <c r="A9212" s="3">
        <v>42979</v>
      </c>
      <c r="B9212" t="s">
        <v>10285</v>
      </c>
      <c r="C9212" t="s">
        <v>3606</v>
      </c>
      <c r="D9212" t="s">
        <v>10286</v>
      </c>
      <c r="E9212" t="s">
        <v>3605</v>
      </c>
      <c r="F9212" s="4">
        <v>2.3759375</v>
      </c>
      <c r="G9212" s="4">
        <v>2.5</v>
      </c>
      <c r="H9212" s="4">
        <v>0.38097378942101301</v>
      </c>
      <c r="I9212" s="4">
        <v>2.93</v>
      </c>
      <c r="J9212" s="4">
        <v>1.3</v>
      </c>
      <c r="K9212" s="4">
        <v>2.1749999999999998</v>
      </c>
      <c r="L9212" s="4">
        <v>2.6</v>
      </c>
      <c r="M9212" s="4">
        <v>32</v>
      </c>
    </row>
    <row r="9213" spans="1:13" x14ac:dyDescent="0.2">
      <c r="A9213" s="3">
        <v>42979</v>
      </c>
      <c r="B9213" t="s">
        <v>10265</v>
      </c>
      <c r="C9213" t="s">
        <v>3597</v>
      </c>
      <c r="D9213" t="s">
        <v>10266</v>
      </c>
      <c r="E9213" t="s">
        <v>3596</v>
      </c>
      <c r="F9213" s="4">
        <v>1.9438235294117601</v>
      </c>
      <c r="G9213" s="4">
        <v>1.94</v>
      </c>
      <c r="H9213" s="4">
        <v>0.39638529393479199</v>
      </c>
      <c r="I9213" s="4">
        <v>2.92</v>
      </c>
      <c r="J9213" s="4">
        <v>1.25</v>
      </c>
      <c r="K9213" s="4">
        <v>1.7</v>
      </c>
      <c r="L9213" s="4">
        <v>2.1749999999999998</v>
      </c>
      <c r="M9213" s="4">
        <v>34</v>
      </c>
    </row>
    <row r="9214" spans="1:13" x14ac:dyDescent="0.2">
      <c r="A9214" s="3">
        <v>42979</v>
      </c>
      <c r="B9214" t="s">
        <v>10287</v>
      </c>
      <c r="C9214" t="s">
        <v>3609</v>
      </c>
      <c r="D9214" t="s">
        <v>10288</v>
      </c>
      <c r="E9214" t="s">
        <v>3608</v>
      </c>
      <c r="F9214" s="4">
        <v>2.3359375</v>
      </c>
      <c r="G9214" s="4">
        <v>2.2999999999999998</v>
      </c>
      <c r="H9214" s="4">
        <v>0.47525110086244698</v>
      </c>
      <c r="I9214" s="4">
        <v>3.13</v>
      </c>
      <c r="J9214" s="4">
        <v>0.8</v>
      </c>
      <c r="K9214" s="4">
        <v>2.1150000000000002</v>
      </c>
      <c r="L9214" s="4">
        <v>2.7</v>
      </c>
      <c r="M9214" s="4">
        <v>32</v>
      </c>
    </row>
    <row r="9215" spans="1:13" x14ac:dyDescent="0.2">
      <c r="A9215" s="3">
        <v>42979</v>
      </c>
      <c r="B9215" t="s">
        <v>10289</v>
      </c>
      <c r="C9215" t="s">
        <v>3876</v>
      </c>
      <c r="D9215" t="s">
        <v>10290</v>
      </c>
      <c r="E9215" t="s">
        <v>3875</v>
      </c>
      <c r="F9215" s="4">
        <v>0.64888888888888896</v>
      </c>
      <c r="G9215" s="4">
        <v>0.62</v>
      </c>
      <c r="H9215" s="4">
        <v>0.233562912267612</v>
      </c>
      <c r="I9215" s="4">
        <v>1.1000000000000001</v>
      </c>
      <c r="J9215" s="4">
        <v>0.26</v>
      </c>
      <c r="K9215" s="4">
        <v>0.47249999999999998</v>
      </c>
      <c r="L9215" s="4">
        <v>0.8</v>
      </c>
      <c r="M9215" s="4">
        <v>18</v>
      </c>
    </row>
    <row r="9216" spans="1:13" x14ac:dyDescent="0.2">
      <c r="A9216" s="3">
        <v>42979</v>
      </c>
      <c r="B9216" t="s">
        <v>10291</v>
      </c>
      <c r="C9216" t="s">
        <v>3879</v>
      </c>
      <c r="D9216" t="s">
        <v>10292</v>
      </c>
      <c r="E9216" t="s">
        <v>3878</v>
      </c>
      <c r="F9216" s="4">
        <v>0.57222222222222197</v>
      </c>
      <c r="G9216" s="4">
        <v>0.6</v>
      </c>
      <c r="H9216" s="4">
        <v>0.13687931805944401</v>
      </c>
      <c r="I9216" s="4">
        <v>0.79</v>
      </c>
      <c r="J9216" s="4">
        <v>0.3</v>
      </c>
      <c r="K9216" s="4">
        <v>0.50749999999999995</v>
      </c>
      <c r="L9216" s="4">
        <v>0.69</v>
      </c>
      <c r="M9216" s="4">
        <v>18</v>
      </c>
    </row>
    <row r="9217" spans="1:13" x14ac:dyDescent="0.2">
      <c r="A9217" s="3">
        <v>42979</v>
      </c>
      <c r="B9217" t="s">
        <v>10271</v>
      </c>
      <c r="C9217" t="s">
        <v>3870</v>
      </c>
      <c r="D9217" t="s">
        <v>10272</v>
      </c>
      <c r="E9217" t="s">
        <v>3869</v>
      </c>
      <c r="F9217" s="4">
        <v>0.17315789473684201</v>
      </c>
      <c r="G9217" s="4">
        <v>0.3</v>
      </c>
      <c r="H9217" s="4">
        <v>0.36613677820027501</v>
      </c>
      <c r="I9217" s="4">
        <v>0.7</v>
      </c>
      <c r="J9217" s="4">
        <v>-0.8</v>
      </c>
      <c r="K9217" s="4">
        <v>0.05</v>
      </c>
      <c r="L9217" s="4">
        <v>0.4</v>
      </c>
      <c r="M9217" s="4">
        <v>19</v>
      </c>
    </row>
    <row r="9218" spans="1:13" x14ac:dyDescent="0.2">
      <c r="A9218" s="3">
        <v>42979</v>
      </c>
      <c r="B9218" t="s">
        <v>10293</v>
      </c>
      <c r="C9218" t="s">
        <v>3882</v>
      </c>
      <c r="D9218" t="s">
        <v>10294</v>
      </c>
      <c r="E9218" t="s">
        <v>3881</v>
      </c>
      <c r="F9218" s="4">
        <v>0.56499999999999995</v>
      </c>
      <c r="G9218" s="4">
        <v>0.6</v>
      </c>
      <c r="H9218" s="4">
        <v>0.12816579336248499</v>
      </c>
      <c r="I9218" s="4">
        <v>0.71</v>
      </c>
      <c r="J9218" s="4">
        <v>0.2</v>
      </c>
      <c r="K9218" s="4">
        <v>0.505</v>
      </c>
      <c r="L9218" s="4">
        <v>0.64749999999999996</v>
      </c>
      <c r="M9218" s="4">
        <v>18</v>
      </c>
    </row>
    <row r="9219" spans="1:13" x14ac:dyDescent="0.2">
      <c r="A9219" s="3">
        <v>42979</v>
      </c>
      <c r="B9219" t="s">
        <v>10273</v>
      </c>
      <c r="C9219" t="s">
        <v>3873</v>
      </c>
      <c r="D9219" t="s">
        <v>10274</v>
      </c>
      <c r="E9219" t="s">
        <v>3872</v>
      </c>
      <c r="F9219" s="4">
        <v>0.52894736842105305</v>
      </c>
      <c r="G9219" s="4">
        <v>0.5</v>
      </c>
      <c r="H9219" s="4">
        <v>0.27084014836229903</v>
      </c>
      <c r="I9219" s="4">
        <v>1</v>
      </c>
      <c r="J9219" s="4">
        <v>0.1</v>
      </c>
      <c r="K9219" s="4">
        <v>0.41</v>
      </c>
      <c r="L9219" s="4">
        <v>0.7</v>
      </c>
      <c r="M9219" s="4">
        <v>19</v>
      </c>
    </row>
    <row r="9220" spans="1:13" x14ac:dyDescent="0.2">
      <c r="A9220" s="3">
        <v>42979</v>
      </c>
      <c r="B9220" t="s">
        <v>10295</v>
      </c>
      <c r="C9220" t="s">
        <v>3885</v>
      </c>
      <c r="D9220" t="s">
        <v>10296</v>
      </c>
      <c r="E9220" t="s">
        <v>3884</v>
      </c>
      <c r="F9220" s="4">
        <v>0.568888888888889</v>
      </c>
      <c r="G9220" s="4">
        <v>0.56000000000000005</v>
      </c>
      <c r="H9220" s="4">
        <v>0.25078439037850098</v>
      </c>
      <c r="I9220" s="4">
        <v>1</v>
      </c>
      <c r="J9220" s="4">
        <v>-0.1</v>
      </c>
      <c r="K9220" s="4">
        <v>0.5</v>
      </c>
      <c r="L9220" s="4">
        <v>0.78</v>
      </c>
      <c r="M9220" s="4">
        <v>18</v>
      </c>
    </row>
    <row r="9221" spans="1:13" x14ac:dyDescent="0.2">
      <c r="A9221" s="3">
        <v>43009</v>
      </c>
      <c r="B9221" t="s">
        <v>9670</v>
      </c>
      <c r="C9221" t="s">
        <v>3927</v>
      </c>
      <c r="D9221" t="s">
        <v>9671</v>
      </c>
      <c r="E9221" t="s">
        <v>3926</v>
      </c>
      <c r="F9221" s="4">
        <v>7.3220000000000001</v>
      </c>
      <c r="G9221" s="4">
        <v>7.1950000000000003</v>
      </c>
      <c r="H9221" s="4">
        <v>0.40248700534760701</v>
      </c>
      <c r="I9221" s="4">
        <v>8.5</v>
      </c>
      <c r="J9221" s="4">
        <v>6.8</v>
      </c>
      <c r="K9221" s="4">
        <v>7.1</v>
      </c>
      <c r="L9221" s="4">
        <v>7.4625000000000004</v>
      </c>
      <c r="M9221" s="4">
        <v>20</v>
      </c>
    </row>
    <row r="9222" spans="1:13" x14ac:dyDescent="0.2">
      <c r="A9222" s="3">
        <v>43009</v>
      </c>
      <c r="B9222" t="s">
        <v>9704</v>
      </c>
      <c r="C9222" t="s">
        <v>3930</v>
      </c>
      <c r="D9222" t="s">
        <v>9705</v>
      </c>
      <c r="E9222" t="s">
        <v>3929</v>
      </c>
      <c r="F9222" s="4">
        <v>7.476</v>
      </c>
      <c r="G9222" s="4">
        <v>7.2750000000000004</v>
      </c>
      <c r="H9222" s="4">
        <v>0.50315216909316596</v>
      </c>
      <c r="I9222" s="4">
        <v>8.5</v>
      </c>
      <c r="J9222" s="4">
        <v>6.6</v>
      </c>
      <c r="K9222" s="4">
        <v>7.2</v>
      </c>
      <c r="L9222" s="4">
        <v>7.7350000000000003</v>
      </c>
      <c r="M9222" s="4">
        <v>20</v>
      </c>
    </row>
    <row r="9223" spans="1:13" x14ac:dyDescent="0.2">
      <c r="A9223" s="3">
        <v>43009</v>
      </c>
      <c r="B9223" t="s">
        <v>9740</v>
      </c>
      <c r="C9223" t="s">
        <v>3933</v>
      </c>
      <c r="D9223" t="s">
        <v>9741</v>
      </c>
      <c r="E9223" t="s">
        <v>3932</v>
      </c>
      <c r="F9223" s="4">
        <v>7.3881249999999996</v>
      </c>
      <c r="G9223" s="4">
        <v>7.3</v>
      </c>
      <c r="H9223" s="4">
        <v>0.69378400817545505</v>
      </c>
      <c r="I9223" s="4">
        <v>9.4</v>
      </c>
      <c r="J9223" s="4">
        <v>6.2</v>
      </c>
      <c r="K9223" s="4">
        <v>7.15</v>
      </c>
      <c r="L9223" s="4">
        <v>7.4249999999999998</v>
      </c>
      <c r="M9223" s="4">
        <v>16</v>
      </c>
    </row>
    <row r="9224" spans="1:13" x14ac:dyDescent="0.2">
      <c r="A9224" s="3">
        <v>43009</v>
      </c>
      <c r="B9224" t="s">
        <v>9672</v>
      </c>
      <c r="C9224" t="s">
        <v>3918</v>
      </c>
      <c r="D9224" t="s">
        <v>9673</v>
      </c>
      <c r="E9224" t="s">
        <v>3917</v>
      </c>
      <c r="F9224" s="4">
        <v>7.0696153846153802</v>
      </c>
      <c r="G9224" s="4">
        <v>7.02</v>
      </c>
      <c r="H9224" s="4">
        <v>0.12928977590608701</v>
      </c>
      <c r="I9224" s="4">
        <v>7.45</v>
      </c>
      <c r="J9224" s="4">
        <v>6.9</v>
      </c>
      <c r="K9224" s="4">
        <v>7</v>
      </c>
      <c r="L9224" s="4">
        <v>7.0575000000000001</v>
      </c>
      <c r="M9224" s="4">
        <v>26</v>
      </c>
    </row>
    <row r="9225" spans="1:13" x14ac:dyDescent="0.2">
      <c r="A9225" s="3">
        <v>43009</v>
      </c>
      <c r="B9225" t="s">
        <v>9706</v>
      </c>
      <c r="C9225" t="s">
        <v>3921</v>
      </c>
      <c r="D9225" t="s">
        <v>9707</v>
      </c>
      <c r="E9225" t="s">
        <v>3920</v>
      </c>
      <c r="F9225" s="4">
        <v>6.72</v>
      </c>
      <c r="G9225" s="4">
        <v>6.68</v>
      </c>
      <c r="H9225" s="4">
        <v>0.58581908470107003</v>
      </c>
      <c r="I9225" s="4">
        <v>8.25</v>
      </c>
      <c r="J9225" s="4">
        <v>5.5</v>
      </c>
      <c r="K9225" s="4">
        <v>6.5</v>
      </c>
      <c r="L9225" s="4">
        <v>6.9649999999999999</v>
      </c>
      <c r="M9225" s="4">
        <v>26</v>
      </c>
    </row>
    <row r="9226" spans="1:13" x14ac:dyDescent="0.2">
      <c r="A9226" s="3">
        <v>43009</v>
      </c>
      <c r="B9226" t="s">
        <v>9742</v>
      </c>
      <c r="C9226" t="s">
        <v>3924</v>
      </c>
      <c r="D9226" t="s">
        <v>9743</v>
      </c>
      <c r="E9226" t="s">
        <v>3923</v>
      </c>
      <c r="F9226" s="4">
        <v>6.2863636363636397</v>
      </c>
      <c r="G9226" s="4">
        <v>6.24</v>
      </c>
      <c r="H9226" s="4">
        <v>0.87839434388924897</v>
      </c>
      <c r="I9226" s="4">
        <v>8.75</v>
      </c>
      <c r="J9226" s="4">
        <v>4.5</v>
      </c>
      <c r="K9226" s="4">
        <v>5.8125</v>
      </c>
      <c r="L9226" s="4">
        <v>6.5750000000000002</v>
      </c>
      <c r="M9226" s="4">
        <v>22</v>
      </c>
    </row>
    <row r="9227" spans="1:13" x14ac:dyDescent="0.2">
      <c r="A9227" s="3">
        <v>43009</v>
      </c>
      <c r="B9227" t="s">
        <v>10251</v>
      </c>
      <c r="C9227" t="s">
        <v>3988</v>
      </c>
      <c r="D9227" t="s">
        <v>10252</v>
      </c>
      <c r="E9227" t="s">
        <v>3987</v>
      </c>
      <c r="F9227" s="4">
        <v>3.46</v>
      </c>
      <c r="G9227" s="4">
        <v>3.5</v>
      </c>
      <c r="H9227" s="4">
        <v>0.26316978043334199</v>
      </c>
      <c r="I9227" s="4">
        <v>4.0999999999999996</v>
      </c>
      <c r="J9227" s="4">
        <v>2.95</v>
      </c>
      <c r="K9227" s="4">
        <v>3.3</v>
      </c>
      <c r="L9227" s="4">
        <v>3.6</v>
      </c>
      <c r="M9227" s="4">
        <v>25</v>
      </c>
    </row>
    <row r="9228" spans="1:13" x14ac:dyDescent="0.2">
      <c r="A9228" s="3">
        <v>43009</v>
      </c>
      <c r="B9228" t="s">
        <v>10275</v>
      </c>
      <c r="C9228" t="s">
        <v>3991</v>
      </c>
      <c r="D9228" t="s">
        <v>10276</v>
      </c>
      <c r="E9228" t="s">
        <v>3990</v>
      </c>
      <c r="F9228" s="4">
        <v>3.5845833333333301</v>
      </c>
      <c r="G9228" s="4">
        <v>3.55</v>
      </c>
      <c r="H9228" s="4">
        <v>0.47795742184994799</v>
      </c>
      <c r="I9228" s="4">
        <v>4.8</v>
      </c>
      <c r="J9228" s="4">
        <v>2.9</v>
      </c>
      <c r="K9228" s="4">
        <v>3.2</v>
      </c>
      <c r="L9228" s="4">
        <v>3.7774999999999999</v>
      </c>
      <c r="M9228" s="4">
        <v>24</v>
      </c>
    </row>
    <row r="9229" spans="1:13" x14ac:dyDescent="0.2">
      <c r="A9229" s="3">
        <v>43009</v>
      </c>
      <c r="B9229" t="s">
        <v>10253</v>
      </c>
      <c r="C9229" t="s">
        <v>3994</v>
      </c>
      <c r="D9229" t="s">
        <v>10254</v>
      </c>
      <c r="E9229" t="s">
        <v>3993</v>
      </c>
      <c r="F9229" s="4">
        <v>3.5162499999999999</v>
      </c>
      <c r="G9229" s="4">
        <v>3.5</v>
      </c>
      <c r="H9229" s="4">
        <v>0.18584267540045801</v>
      </c>
      <c r="I9229" s="4">
        <v>4.0999999999999996</v>
      </c>
      <c r="J9229" s="4">
        <v>3.2</v>
      </c>
      <c r="K9229" s="4">
        <v>3.4</v>
      </c>
      <c r="L9229" s="4">
        <v>3.5474999999999999</v>
      </c>
      <c r="M9229" s="4">
        <v>24</v>
      </c>
    </row>
    <row r="9230" spans="1:13" x14ac:dyDescent="0.2">
      <c r="A9230" s="3">
        <v>43009</v>
      </c>
      <c r="B9230" t="s">
        <v>10277</v>
      </c>
      <c r="C9230" t="s">
        <v>3997</v>
      </c>
      <c r="D9230" t="s">
        <v>10278</v>
      </c>
      <c r="E9230" t="s">
        <v>3996</v>
      </c>
      <c r="F9230" s="4">
        <v>3.5878260869565199</v>
      </c>
      <c r="G9230" s="4">
        <v>3.54</v>
      </c>
      <c r="H9230" s="4">
        <v>0.30730435789205202</v>
      </c>
      <c r="I9230" s="4">
        <v>4.25</v>
      </c>
      <c r="J9230" s="4">
        <v>3.18</v>
      </c>
      <c r="K9230" s="4">
        <v>3.33</v>
      </c>
      <c r="L9230" s="4">
        <v>3.8</v>
      </c>
      <c r="M9230" s="4">
        <v>23</v>
      </c>
    </row>
    <row r="9231" spans="1:13" x14ac:dyDescent="0.2">
      <c r="A9231" s="3">
        <v>43009</v>
      </c>
      <c r="B9231" t="s">
        <v>7968</v>
      </c>
      <c r="C9231" t="s">
        <v>3897</v>
      </c>
      <c r="D9231" t="s">
        <v>7969</v>
      </c>
      <c r="E9231" t="s">
        <v>3896</v>
      </c>
      <c r="F9231" s="4">
        <v>7.0374999999999996</v>
      </c>
      <c r="G9231" s="4">
        <v>7</v>
      </c>
      <c r="H9231" s="4">
        <v>0.19843134832984399</v>
      </c>
      <c r="I9231" s="4">
        <v>7.5</v>
      </c>
      <c r="J9231" s="4">
        <v>6.5</v>
      </c>
      <c r="K9231" s="4">
        <v>7</v>
      </c>
      <c r="L9231" s="4">
        <v>7</v>
      </c>
      <c r="M9231" s="4">
        <v>28</v>
      </c>
    </row>
    <row r="9232" spans="1:13" x14ac:dyDescent="0.2">
      <c r="A9232" s="3">
        <v>43009</v>
      </c>
      <c r="B9232" t="s">
        <v>8072</v>
      </c>
      <c r="C9232" t="s">
        <v>3909</v>
      </c>
      <c r="D9232" t="s">
        <v>8073</v>
      </c>
      <c r="E9232" t="s">
        <v>3908</v>
      </c>
      <c r="F9232" s="4">
        <v>6.40625</v>
      </c>
      <c r="G9232" s="4">
        <v>6.375</v>
      </c>
      <c r="H9232" s="4">
        <v>0.75474045351624897</v>
      </c>
      <c r="I9232" s="4">
        <v>8.25</v>
      </c>
      <c r="J9232" s="4">
        <v>5</v>
      </c>
      <c r="K9232" s="4">
        <v>5.9375</v>
      </c>
      <c r="L9232" s="4">
        <v>6.8125</v>
      </c>
      <c r="M9232" s="4">
        <v>24</v>
      </c>
    </row>
    <row r="9233" spans="1:13" x14ac:dyDescent="0.2">
      <c r="A9233" s="3">
        <v>43009</v>
      </c>
      <c r="B9233" t="s">
        <v>7994</v>
      </c>
      <c r="C9233" t="s">
        <v>3900</v>
      </c>
      <c r="D9233" t="s">
        <v>7995</v>
      </c>
      <c r="E9233" t="s">
        <v>3899</v>
      </c>
      <c r="F9233" s="4">
        <v>6.9857142857142902</v>
      </c>
      <c r="G9233" s="4">
        <v>7</v>
      </c>
      <c r="H9233" s="4">
        <v>0.306067392378294</v>
      </c>
      <c r="I9233" s="4">
        <v>7.5</v>
      </c>
      <c r="J9233" s="4">
        <v>6</v>
      </c>
      <c r="K9233" s="4">
        <v>7</v>
      </c>
      <c r="L9233" s="4">
        <v>7</v>
      </c>
      <c r="M9233" s="4">
        <v>28</v>
      </c>
    </row>
    <row r="9234" spans="1:13" x14ac:dyDescent="0.2">
      <c r="A9234" s="3">
        <v>43009</v>
      </c>
      <c r="B9234" t="s">
        <v>8098</v>
      </c>
      <c r="C9234" t="s">
        <v>3912</v>
      </c>
      <c r="D9234" t="s">
        <v>8099</v>
      </c>
      <c r="E9234" t="s">
        <v>3911</v>
      </c>
      <c r="F9234" s="4">
        <v>6.2413043478260901</v>
      </c>
      <c r="G9234" s="4">
        <v>6.25</v>
      </c>
      <c r="H9234" s="4">
        <v>0.79453419371367395</v>
      </c>
      <c r="I9234" s="4">
        <v>8.25</v>
      </c>
      <c r="J9234" s="4">
        <v>5</v>
      </c>
      <c r="K9234" s="4">
        <v>5.5</v>
      </c>
      <c r="L9234" s="4">
        <v>6.625</v>
      </c>
      <c r="M9234" s="4">
        <v>23</v>
      </c>
    </row>
    <row r="9235" spans="1:13" x14ac:dyDescent="0.2">
      <c r="A9235" s="3">
        <v>43009</v>
      </c>
      <c r="B9235" t="s">
        <v>8020</v>
      </c>
      <c r="C9235" t="s">
        <v>3903</v>
      </c>
      <c r="D9235" t="s">
        <v>8021</v>
      </c>
      <c r="E9235" t="s">
        <v>3902</v>
      </c>
      <c r="F9235" s="4">
        <v>6.8125</v>
      </c>
      <c r="G9235" s="4">
        <v>6.75</v>
      </c>
      <c r="H9235" s="4">
        <v>0.459594225215953</v>
      </c>
      <c r="I9235" s="4">
        <v>8</v>
      </c>
      <c r="J9235" s="4">
        <v>5.5</v>
      </c>
      <c r="K9235" s="4">
        <v>6.5</v>
      </c>
      <c r="L9235" s="4">
        <v>7</v>
      </c>
      <c r="M9235" s="4">
        <v>28</v>
      </c>
    </row>
    <row r="9236" spans="1:13" x14ac:dyDescent="0.2">
      <c r="A9236" s="3">
        <v>43009</v>
      </c>
      <c r="B9236" t="s">
        <v>8124</v>
      </c>
      <c r="C9236" t="s">
        <v>3915</v>
      </c>
      <c r="D9236" t="s">
        <v>8125</v>
      </c>
      <c r="E9236" t="s">
        <v>3914</v>
      </c>
      <c r="F9236" s="4">
        <v>6.1869565217391296</v>
      </c>
      <c r="G9236" s="4">
        <v>6</v>
      </c>
      <c r="H9236" s="4">
        <v>0.81145455696774305</v>
      </c>
      <c r="I9236" s="4">
        <v>8.5</v>
      </c>
      <c r="J9236" s="4">
        <v>5.25</v>
      </c>
      <c r="K9236" s="4">
        <v>5.5</v>
      </c>
      <c r="L9236" s="4">
        <v>6.625</v>
      </c>
      <c r="M9236" s="4">
        <v>23</v>
      </c>
    </row>
    <row r="9237" spans="1:13" x14ac:dyDescent="0.2">
      <c r="A9237" s="3">
        <v>43009</v>
      </c>
      <c r="B9237" t="s">
        <v>7942</v>
      </c>
      <c r="C9237" t="s">
        <v>3894</v>
      </c>
      <c r="D9237" t="s">
        <v>7943</v>
      </c>
      <c r="E9237" t="s">
        <v>3893</v>
      </c>
      <c r="F9237" s="4">
        <v>7.02678571428571</v>
      </c>
      <c r="G9237" s="4">
        <v>7</v>
      </c>
      <c r="H9237" s="4">
        <v>7.8742598543589004E-2</v>
      </c>
      <c r="I9237" s="4">
        <v>7.25</v>
      </c>
      <c r="J9237" s="4">
        <v>7</v>
      </c>
      <c r="K9237" s="4">
        <v>7</v>
      </c>
      <c r="L9237" s="4">
        <v>7</v>
      </c>
      <c r="M9237" s="4">
        <v>28</v>
      </c>
    </row>
    <row r="9238" spans="1:13" x14ac:dyDescent="0.2">
      <c r="A9238" s="3">
        <v>43009</v>
      </c>
      <c r="B9238" t="s">
        <v>8046</v>
      </c>
      <c r="C9238" t="s">
        <v>3906</v>
      </c>
      <c r="D9238" t="s">
        <v>8047</v>
      </c>
      <c r="E9238" t="s">
        <v>3905</v>
      </c>
      <c r="F9238" s="4">
        <v>6.625</v>
      </c>
      <c r="G9238" s="4">
        <v>6.5</v>
      </c>
      <c r="H9238" s="4">
        <v>0.62546279162209495</v>
      </c>
      <c r="I9238" s="4">
        <v>8.25</v>
      </c>
      <c r="J9238" s="4">
        <v>5</v>
      </c>
      <c r="K9238" s="4">
        <v>6.25</v>
      </c>
      <c r="L9238" s="4">
        <v>7</v>
      </c>
      <c r="M9238" s="4">
        <v>28</v>
      </c>
    </row>
    <row r="9239" spans="1:13" x14ac:dyDescent="0.2">
      <c r="A9239" s="3">
        <v>43009</v>
      </c>
      <c r="B9239" t="s">
        <v>8134</v>
      </c>
      <c r="C9239" t="s">
        <v>3081</v>
      </c>
      <c r="D9239" t="s">
        <v>8135</v>
      </c>
      <c r="E9239" t="s">
        <v>3080</v>
      </c>
      <c r="F9239" s="4">
        <v>3.85641176470588</v>
      </c>
      <c r="G9239" s="4">
        <v>3.85</v>
      </c>
      <c r="H9239" s="4">
        <v>0.53928140276904502</v>
      </c>
      <c r="I9239" s="4">
        <v>5.52</v>
      </c>
      <c r="J9239" s="4">
        <v>2.97</v>
      </c>
      <c r="K9239" s="4">
        <v>3.6</v>
      </c>
      <c r="L9239" s="4">
        <v>4.0025000000000004</v>
      </c>
      <c r="M9239" s="4">
        <v>34</v>
      </c>
    </row>
    <row r="9240" spans="1:13" x14ac:dyDescent="0.2">
      <c r="A9240" s="3">
        <v>43009</v>
      </c>
      <c r="B9240" t="s">
        <v>9674</v>
      </c>
      <c r="C9240" t="s">
        <v>3072</v>
      </c>
      <c r="D9240" t="s">
        <v>9675</v>
      </c>
      <c r="E9240" t="s">
        <v>3071</v>
      </c>
      <c r="F9240" s="4">
        <v>6.2452941176470604</v>
      </c>
      <c r="G9240" s="4">
        <v>6.24</v>
      </c>
      <c r="H9240" s="4">
        <v>0.15122199804136299</v>
      </c>
      <c r="I9240" s="4">
        <v>6.6</v>
      </c>
      <c r="J9240" s="4">
        <v>5.74</v>
      </c>
      <c r="K9240" s="4">
        <v>6.2</v>
      </c>
      <c r="L9240" s="4">
        <v>6.3</v>
      </c>
      <c r="M9240" s="4">
        <v>34</v>
      </c>
    </row>
    <row r="9241" spans="1:13" x14ac:dyDescent="0.2">
      <c r="A9241" s="3">
        <v>43009</v>
      </c>
      <c r="B9241" t="s">
        <v>9708</v>
      </c>
      <c r="C9241" t="s">
        <v>3075</v>
      </c>
      <c r="D9241" t="s">
        <v>9709</v>
      </c>
      <c r="E9241" t="s">
        <v>3074</v>
      </c>
      <c r="F9241" s="4">
        <v>3.8482352941176501</v>
      </c>
      <c r="G9241" s="4">
        <v>3.8</v>
      </c>
      <c r="H9241" s="4">
        <v>0.43329932678849797</v>
      </c>
      <c r="I9241" s="4">
        <v>5</v>
      </c>
      <c r="J9241" s="4">
        <v>3.1</v>
      </c>
      <c r="K9241" s="4">
        <v>3.585</v>
      </c>
      <c r="L9241" s="4">
        <v>3.9849999999999999</v>
      </c>
      <c r="M9241" s="4">
        <v>34</v>
      </c>
    </row>
    <row r="9242" spans="1:13" x14ac:dyDescent="0.2">
      <c r="A9242" s="3">
        <v>43009</v>
      </c>
      <c r="B9242" t="s">
        <v>7636</v>
      </c>
      <c r="C9242" t="s">
        <v>3102</v>
      </c>
      <c r="D9242" t="s">
        <v>7637</v>
      </c>
      <c r="E9242" t="s">
        <v>3101</v>
      </c>
      <c r="F9242" s="4">
        <v>3.5583870967741902</v>
      </c>
      <c r="G9242" s="4">
        <v>3.5</v>
      </c>
      <c r="H9242" s="4">
        <v>0.54648633270005698</v>
      </c>
      <c r="I9242" s="4">
        <v>5.7</v>
      </c>
      <c r="J9242" s="4">
        <v>3</v>
      </c>
      <c r="K9242" s="4">
        <v>3.2</v>
      </c>
      <c r="L9242" s="4">
        <v>3.63</v>
      </c>
      <c r="M9242" s="4">
        <v>31</v>
      </c>
    </row>
    <row r="9243" spans="1:13" x14ac:dyDescent="0.2">
      <c r="A9243" s="3">
        <v>43009</v>
      </c>
      <c r="B9243" t="s">
        <v>9744</v>
      </c>
      <c r="C9243" t="s">
        <v>3078</v>
      </c>
      <c r="D9243" t="s">
        <v>9745</v>
      </c>
      <c r="E9243" t="s">
        <v>3077</v>
      </c>
      <c r="F9243" s="4">
        <v>3.5896774193548402</v>
      </c>
      <c r="G9243" s="4">
        <v>3.5</v>
      </c>
      <c r="H9243" s="4">
        <v>0.60559328414906599</v>
      </c>
      <c r="I9243" s="4">
        <v>5.5</v>
      </c>
      <c r="J9243" s="4">
        <v>2.8</v>
      </c>
      <c r="K9243" s="4">
        <v>3.3050000000000002</v>
      </c>
      <c r="L9243" s="4">
        <v>3.6</v>
      </c>
      <c r="M9243" s="4">
        <v>31</v>
      </c>
    </row>
    <row r="9244" spans="1:13" x14ac:dyDescent="0.2">
      <c r="A9244" s="3">
        <v>43009</v>
      </c>
      <c r="B9244" t="s">
        <v>5410</v>
      </c>
      <c r="C9244" t="s">
        <v>3105</v>
      </c>
      <c r="D9244" t="s">
        <v>1261</v>
      </c>
      <c r="E9244" t="s">
        <v>3104</v>
      </c>
      <c r="F9244" s="4">
        <v>3.4603448275862099</v>
      </c>
      <c r="G9244" s="4">
        <v>3.3</v>
      </c>
      <c r="H9244" s="4">
        <v>0.60602618259457097</v>
      </c>
      <c r="I9244" s="4">
        <v>6.1</v>
      </c>
      <c r="J9244" s="4">
        <v>3</v>
      </c>
      <c r="K9244" s="4">
        <v>3.2</v>
      </c>
      <c r="L9244" s="4">
        <v>3.5</v>
      </c>
      <c r="M9244" s="4">
        <v>29</v>
      </c>
    </row>
    <row r="9245" spans="1:13" x14ac:dyDescent="0.2">
      <c r="A9245" s="3">
        <v>43009</v>
      </c>
      <c r="B9245" t="s">
        <v>8058</v>
      </c>
      <c r="C9245" t="s">
        <v>3123</v>
      </c>
      <c r="D9245" t="s">
        <v>8059</v>
      </c>
      <c r="E9245" t="s">
        <v>3122</v>
      </c>
      <c r="F9245" s="4">
        <v>0.49642424242424199</v>
      </c>
      <c r="G9245" s="4">
        <v>0.5</v>
      </c>
      <c r="H9245" s="4">
        <v>0.14791277630394001</v>
      </c>
      <c r="I9245" s="4">
        <v>0.83199999999999996</v>
      </c>
      <c r="J9245" s="4">
        <v>0.13</v>
      </c>
      <c r="K9245" s="4">
        <v>0.43</v>
      </c>
      <c r="L9245" s="4">
        <v>0.56999999999999995</v>
      </c>
      <c r="M9245" s="4">
        <v>33</v>
      </c>
    </row>
    <row r="9246" spans="1:13" x14ac:dyDescent="0.2">
      <c r="A9246" s="3">
        <v>43009</v>
      </c>
      <c r="B9246" t="s">
        <v>8066</v>
      </c>
      <c r="C9246" t="s">
        <v>3126</v>
      </c>
      <c r="D9246" t="s">
        <v>8067</v>
      </c>
      <c r="E9246" t="s">
        <v>3125</v>
      </c>
      <c r="F9246" s="4">
        <v>0.38406060606060599</v>
      </c>
      <c r="G9246" s="4">
        <v>0.4</v>
      </c>
      <c r="H9246" s="4">
        <v>8.43896984952619E-2</v>
      </c>
      <c r="I9246" s="4">
        <v>0.53</v>
      </c>
      <c r="J9246" s="4">
        <v>0.2</v>
      </c>
      <c r="K9246" s="4">
        <v>0.31</v>
      </c>
      <c r="L9246" s="4">
        <v>0.45</v>
      </c>
      <c r="M9246" s="4">
        <v>33</v>
      </c>
    </row>
    <row r="9247" spans="1:13" x14ac:dyDescent="0.2">
      <c r="A9247" s="3">
        <v>43009</v>
      </c>
      <c r="B9247" t="s">
        <v>8076</v>
      </c>
      <c r="C9247" t="s">
        <v>3129</v>
      </c>
      <c r="D9247" t="s">
        <v>8077</v>
      </c>
      <c r="E9247" t="s">
        <v>3128</v>
      </c>
      <c r="F9247" s="4">
        <v>0.38148484848484798</v>
      </c>
      <c r="G9247" s="4">
        <v>0.39</v>
      </c>
      <c r="H9247" s="4">
        <v>0.14592680554222201</v>
      </c>
      <c r="I9247" s="4">
        <v>0.83</v>
      </c>
      <c r="J9247" s="4">
        <v>0.09</v>
      </c>
      <c r="K9247" s="4">
        <v>0.3</v>
      </c>
      <c r="L9247" s="4">
        <v>0.43</v>
      </c>
      <c r="M9247" s="4">
        <v>33</v>
      </c>
    </row>
    <row r="9248" spans="1:13" x14ac:dyDescent="0.2">
      <c r="A9248" s="3">
        <v>43009</v>
      </c>
      <c r="B9248" t="s">
        <v>8084</v>
      </c>
      <c r="C9248" t="s">
        <v>3132</v>
      </c>
      <c r="D9248" t="s">
        <v>8085</v>
      </c>
      <c r="E9248" t="s">
        <v>3131</v>
      </c>
      <c r="F9248" s="4">
        <v>-5.1969696969696999E-2</v>
      </c>
      <c r="G9248" s="4">
        <v>-0.09</v>
      </c>
      <c r="H9248" s="4">
        <v>0.15726142344208399</v>
      </c>
      <c r="I9248" s="4">
        <v>0.54</v>
      </c>
      <c r="J9248" s="4">
        <v>-0.27</v>
      </c>
      <c r="K9248" s="4">
        <v>-0.15</v>
      </c>
      <c r="L9248" s="4">
        <v>0</v>
      </c>
      <c r="M9248" s="4">
        <v>33</v>
      </c>
    </row>
    <row r="9249" spans="1:13" x14ac:dyDescent="0.2">
      <c r="A9249" s="3">
        <v>43009</v>
      </c>
      <c r="B9249" t="s">
        <v>8092</v>
      </c>
      <c r="C9249" t="s">
        <v>3135</v>
      </c>
      <c r="D9249" t="s">
        <v>8093</v>
      </c>
      <c r="E9249" t="s">
        <v>3134</v>
      </c>
      <c r="F9249" s="4">
        <v>-0.270484848484848</v>
      </c>
      <c r="G9249" s="4">
        <v>-0.3</v>
      </c>
      <c r="H9249" s="4">
        <v>0.13434659495408699</v>
      </c>
      <c r="I9249" s="4">
        <v>0.19</v>
      </c>
      <c r="J9249" s="4">
        <v>-0.5</v>
      </c>
      <c r="K9249" s="4">
        <v>-0.33</v>
      </c>
      <c r="L9249" s="4">
        <v>-0.24</v>
      </c>
      <c r="M9249" s="4">
        <v>33</v>
      </c>
    </row>
    <row r="9250" spans="1:13" x14ac:dyDescent="0.2">
      <c r="A9250" s="3">
        <v>43009</v>
      </c>
      <c r="B9250" t="s">
        <v>8102</v>
      </c>
      <c r="C9250" t="s">
        <v>3138</v>
      </c>
      <c r="D9250" t="s">
        <v>8103</v>
      </c>
      <c r="E9250" t="s">
        <v>3137</v>
      </c>
      <c r="F9250" s="4">
        <v>0.188212121212121</v>
      </c>
      <c r="G9250" s="4">
        <v>0.19</v>
      </c>
      <c r="H9250" s="4">
        <v>7.4409238999500901E-2</v>
      </c>
      <c r="I9250" s="4">
        <v>0.39</v>
      </c>
      <c r="J9250" s="4">
        <v>0</v>
      </c>
      <c r="K9250" s="4">
        <v>0.17</v>
      </c>
      <c r="L9250" s="4">
        <v>0.22</v>
      </c>
      <c r="M9250" s="4">
        <v>33</v>
      </c>
    </row>
    <row r="9251" spans="1:13" x14ac:dyDescent="0.2">
      <c r="A9251" s="3">
        <v>43009</v>
      </c>
      <c r="B9251" t="s">
        <v>8110</v>
      </c>
      <c r="C9251" t="s">
        <v>3141</v>
      </c>
      <c r="D9251" t="s">
        <v>8111</v>
      </c>
      <c r="E9251" t="s">
        <v>3140</v>
      </c>
      <c r="F9251" s="4">
        <v>0.28212121212121199</v>
      </c>
      <c r="G9251" s="4">
        <v>0.28000000000000003</v>
      </c>
      <c r="H9251" s="4">
        <v>7.6842272535921602E-2</v>
      </c>
      <c r="I9251" s="4">
        <v>0.49</v>
      </c>
      <c r="J9251" s="4">
        <v>0.1</v>
      </c>
      <c r="K9251" s="4">
        <v>0.24</v>
      </c>
      <c r="L9251" s="4">
        <v>0.33</v>
      </c>
      <c r="M9251" s="4">
        <v>33</v>
      </c>
    </row>
    <row r="9252" spans="1:13" x14ac:dyDescent="0.2">
      <c r="A9252" s="3">
        <v>43009</v>
      </c>
      <c r="B9252" t="s">
        <v>8118</v>
      </c>
      <c r="C9252" t="s">
        <v>3144</v>
      </c>
      <c r="D9252" t="s">
        <v>8119</v>
      </c>
      <c r="E9252" t="s">
        <v>3143</v>
      </c>
      <c r="F9252" s="4">
        <v>0.315212121212121</v>
      </c>
      <c r="G9252" s="4">
        <v>0.31</v>
      </c>
      <c r="H9252" s="4">
        <v>6.4383498262247693E-2</v>
      </c>
      <c r="I9252" s="4">
        <v>0.5</v>
      </c>
      <c r="J9252" s="4">
        <v>0.17</v>
      </c>
      <c r="K9252" s="4">
        <v>0.28000000000000003</v>
      </c>
      <c r="L9252" s="4">
        <v>0.34</v>
      </c>
      <c r="M9252" s="4">
        <v>33</v>
      </c>
    </row>
    <row r="9253" spans="1:13" x14ac:dyDescent="0.2">
      <c r="A9253" s="3">
        <v>43009</v>
      </c>
      <c r="B9253" t="s">
        <v>8128</v>
      </c>
      <c r="C9253" t="s">
        <v>3147</v>
      </c>
      <c r="D9253" t="s">
        <v>8129</v>
      </c>
      <c r="E9253" t="s">
        <v>3146</v>
      </c>
      <c r="F9253" s="4">
        <v>0.40654545454545499</v>
      </c>
      <c r="G9253" s="4">
        <v>0.42</v>
      </c>
      <c r="H9253" s="4">
        <v>0.102164417395775</v>
      </c>
      <c r="I9253" s="4">
        <v>0.6</v>
      </c>
      <c r="J9253" s="4">
        <v>0.12</v>
      </c>
      <c r="K9253" s="4">
        <v>0.37</v>
      </c>
      <c r="L9253" s="4">
        <v>0.46</v>
      </c>
      <c r="M9253" s="4">
        <v>33</v>
      </c>
    </row>
    <row r="9254" spans="1:13" x14ac:dyDescent="0.2">
      <c r="A9254" s="3">
        <v>43009</v>
      </c>
      <c r="B9254" t="s">
        <v>8032</v>
      </c>
      <c r="C9254" t="s">
        <v>3114</v>
      </c>
      <c r="D9254" t="s">
        <v>8033</v>
      </c>
      <c r="E9254" t="s">
        <v>3113</v>
      </c>
      <c r="F9254" s="4">
        <v>0.59058823529411797</v>
      </c>
      <c r="G9254" s="4">
        <v>0.57999999999999996</v>
      </c>
      <c r="H9254" s="4">
        <v>6.19355078297157E-2</v>
      </c>
      <c r="I9254" s="4">
        <v>0.77</v>
      </c>
      <c r="J9254" s="4">
        <v>0.4</v>
      </c>
      <c r="K9254" s="4">
        <v>0.56999999999999995</v>
      </c>
      <c r="L9254" s="4">
        <v>0.6</v>
      </c>
      <c r="M9254" s="4">
        <v>34</v>
      </c>
    </row>
    <row r="9255" spans="1:13" x14ac:dyDescent="0.2">
      <c r="A9255" s="3">
        <v>43009</v>
      </c>
      <c r="B9255" t="s">
        <v>8136</v>
      </c>
      <c r="C9255" t="s">
        <v>3150</v>
      </c>
      <c r="D9255" t="s">
        <v>8137</v>
      </c>
      <c r="E9255" t="s">
        <v>3149</v>
      </c>
      <c r="F9255" s="4">
        <v>0.517848484848485</v>
      </c>
      <c r="G9255" s="4">
        <v>0.53</v>
      </c>
      <c r="H9255" s="4">
        <v>0.117968248167706</v>
      </c>
      <c r="I9255" s="4">
        <v>0.69</v>
      </c>
      <c r="J9255" s="4">
        <v>0.06</v>
      </c>
      <c r="K9255" s="4">
        <v>0.5</v>
      </c>
      <c r="L9255" s="4">
        <v>0.56999999999999995</v>
      </c>
      <c r="M9255" s="4">
        <v>33</v>
      </c>
    </row>
    <row r="9256" spans="1:13" x14ac:dyDescent="0.2">
      <c r="A9256" s="3">
        <v>43009</v>
      </c>
      <c r="B9256" t="s">
        <v>8040</v>
      </c>
      <c r="C9256" t="s">
        <v>3117</v>
      </c>
      <c r="D9256" t="s">
        <v>8041</v>
      </c>
      <c r="E9256" t="s">
        <v>3116</v>
      </c>
      <c r="F9256" s="4">
        <v>0.69445454545454499</v>
      </c>
      <c r="G9256" s="4">
        <v>0.7</v>
      </c>
      <c r="H9256" s="4">
        <v>8.7216358453091697E-2</v>
      </c>
      <c r="I9256" s="4">
        <v>0.88</v>
      </c>
      <c r="J9256" s="4">
        <v>0.51</v>
      </c>
      <c r="K9256" s="4">
        <v>0.63</v>
      </c>
      <c r="L9256" s="4">
        <v>0.73</v>
      </c>
      <c r="M9256" s="4">
        <v>33</v>
      </c>
    </row>
    <row r="9257" spans="1:13" x14ac:dyDescent="0.2">
      <c r="A9257" s="3">
        <v>43009</v>
      </c>
      <c r="B9257" t="s">
        <v>8050</v>
      </c>
      <c r="C9257" t="s">
        <v>3120</v>
      </c>
      <c r="D9257" t="s">
        <v>8051</v>
      </c>
      <c r="E9257" t="s">
        <v>3119</v>
      </c>
      <c r="F9257" s="4">
        <v>0.47039393939393898</v>
      </c>
      <c r="G9257" s="4">
        <v>0.44</v>
      </c>
      <c r="H9257" s="4">
        <v>9.9471082290890994E-2</v>
      </c>
      <c r="I9257" s="4">
        <v>0.8</v>
      </c>
      <c r="J9257" s="4">
        <v>0.33</v>
      </c>
      <c r="K9257" s="4">
        <v>0.4</v>
      </c>
      <c r="L9257" s="4">
        <v>0.54</v>
      </c>
      <c r="M9257" s="4">
        <v>33</v>
      </c>
    </row>
    <row r="9258" spans="1:13" x14ac:dyDescent="0.2">
      <c r="A9258" s="3">
        <v>43009</v>
      </c>
      <c r="B9258" t="s">
        <v>8138</v>
      </c>
      <c r="C9258" t="s">
        <v>3096</v>
      </c>
      <c r="D9258" t="s">
        <v>8139</v>
      </c>
      <c r="E9258" t="s">
        <v>3095</v>
      </c>
      <c r="F9258" s="4">
        <v>3.71444827586207</v>
      </c>
      <c r="G9258" s="4">
        <v>3.69</v>
      </c>
      <c r="H9258" s="4">
        <v>0.437833430999156</v>
      </c>
      <c r="I9258" s="4">
        <v>4.7990000000000004</v>
      </c>
      <c r="J9258" s="4">
        <v>3.1</v>
      </c>
      <c r="K9258" s="4">
        <v>3.32</v>
      </c>
      <c r="L9258" s="4">
        <v>3.99</v>
      </c>
      <c r="M9258" s="4">
        <v>29</v>
      </c>
    </row>
    <row r="9259" spans="1:13" x14ac:dyDescent="0.2">
      <c r="A9259" s="3">
        <v>43009</v>
      </c>
      <c r="B9259" t="s">
        <v>9676</v>
      </c>
      <c r="C9259" t="s">
        <v>3087</v>
      </c>
      <c r="D9259" t="s">
        <v>9677</v>
      </c>
      <c r="E9259" t="s">
        <v>3086</v>
      </c>
      <c r="F9259" s="4">
        <v>4.7635483870967699</v>
      </c>
      <c r="G9259" s="4">
        <v>4.74</v>
      </c>
      <c r="H9259" s="4">
        <v>0.17073465547640099</v>
      </c>
      <c r="I9259" s="4">
        <v>5.23</v>
      </c>
      <c r="J9259" s="4">
        <v>4.5</v>
      </c>
      <c r="K9259" s="4">
        <v>4.6500000000000004</v>
      </c>
      <c r="L9259" s="4">
        <v>4.8550000000000004</v>
      </c>
      <c r="M9259" s="4">
        <v>31</v>
      </c>
    </row>
    <row r="9260" spans="1:13" x14ac:dyDescent="0.2">
      <c r="A9260" s="3">
        <v>43009</v>
      </c>
      <c r="B9260" t="s">
        <v>9710</v>
      </c>
      <c r="C9260" t="s">
        <v>3090</v>
      </c>
      <c r="D9260" t="s">
        <v>9711</v>
      </c>
      <c r="E9260" t="s">
        <v>3089</v>
      </c>
      <c r="F9260" s="4">
        <v>3.67032258064516</v>
      </c>
      <c r="G9260" s="4">
        <v>3.66</v>
      </c>
      <c r="H9260" s="4">
        <v>0.435166511203606</v>
      </c>
      <c r="I9260" s="4">
        <v>5</v>
      </c>
      <c r="J9260" s="4">
        <v>3</v>
      </c>
      <c r="K9260" s="4">
        <v>3.355</v>
      </c>
      <c r="L9260" s="4">
        <v>3.82</v>
      </c>
      <c r="M9260" s="4">
        <v>31</v>
      </c>
    </row>
    <row r="9261" spans="1:13" x14ac:dyDescent="0.2">
      <c r="A9261" s="3">
        <v>43009</v>
      </c>
      <c r="B9261" t="s">
        <v>9875</v>
      </c>
      <c r="C9261" t="s">
        <v>3108</v>
      </c>
      <c r="D9261" t="s">
        <v>9876</v>
      </c>
      <c r="E9261" t="s">
        <v>3107</v>
      </c>
      <c r="F9261" s="4">
        <v>3.4812500000000002</v>
      </c>
      <c r="G9261" s="4">
        <v>3.35</v>
      </c>
      <c r="H9261" s="4">
        <v>0.50780270475502798</v>
      </c>
      <c r="I9261" s="4">
        <v>5</v>
      </c>
      <c r="J9261" s="4">
        <v>2.95</v>
      </c>
      <c r="K9261" s="4">
        <v>3.2</v>
      </c>
      <c r="L9261" s="4">
        <v>3.5274999999999999</v>
      </c>
      <c r="M9261" s="4">
        <v>24</v>
      </c>
    </row>
    <row r="9262" spans="1:13" x14ac:dyDescent="0.2">
      <c r="A9262" s="3">
        <v>43009</v>
      </c>
      <c r="B9262" t="s">
        <v>9746</v>
      </c>
      <c r="C9262" t="s">
        <v>3093</v>
      </c>
      <c r="D9262" t="s">
        <v>9747</v>
      </c>
      <c r="E9262" t="s">
        <v>3092</v>
      </c>
      <c r="F9262" s="4">
        <v>3.5042307692307699</v>
      </c>
      <c r="G9262" s="4">
        <v>3.35</v>
      </c>
      <c r="H9262" s="4">
        <v>0.49097595115788001</v>
      </c>
      <c r="I9262" s="4">
        <v>5.2</v>
      </c>
      <c r="J9262" s="4">
        <v>3</v>
      </c>
      <c r="K9262" s="4">
        <v>3.2524999999999999</v>
      </c>
      <c r="L9262" s="4">
        <v>3.5150000000000001</v>
      </c>
      <c r="M9262" s="4">
        <v>26</v>
      </c>
    </row>
    <row r="9263" spans="1:13" x14ac:dyDescent="0.2">
      <c r="A9263" s="3">
        <v>43009</v>
      </c>
      <c r="B9263" t="s">
        <v>5412</v>
      </c>
      <c r="C9263" t="s">
        <v>3111</v>
      </c>
      <c r="D9263" t="s">
        <v>1263</v>
      </c>
      <c r="E9263" t="s">
        <v>3110</v>
      </c>
      <c r="F9263" s="4">
        <v>3.3813043478260898</v>
      </c>
      <c r="G9263" s="4">
        <v>3.25</v>
      </c>
      <c r="H9263" s="4">
        <v>0.56181770213725202</v>
      </c>
      <c r="I9263" s="4">
        <v>5.25</v>
      </c>
      <c r="J9263" s="4">
        <v>2.39</v>
      </c>
      <c r="K9263" s="4">
        <v>3.0550000000000002</v>
      </c>
      <c r="L9263" s="4">
        <v>3.5</v>
      </c>
      <c r="M9263" s="4">
        <v>23</v>
      </c>
    </row>
    <row r="9264" spans="1:13" x14ac:dyDescent="0.2">
      <c r="A9264" s="3">
        <v>43009</v>
      </c>
      <c r="B9264" t="s">
        <v>8140</v>
      </c>
      <c r="C9264" t="s">
        <v>3153</v>
      </c>
      <c r="D9264" t="s">
        <v>8141</v>
      </c>
      <c r="E9264" t="s">
        <v>3152</v>
      </c>
      <c r="F9264" s="4">
        <v>0.25659999999999999</v>
      </c>
      <c r="G9264" s="4">
        <v>0.25</v>
      </c>
      <c r="H9264" s="4">
        <v>3.9556681287524098E-2</v>
      </c>
      <c r="I9264" s="4">
        <v>0.34</v>
      </c>
      <c r="J9264" s="4">
        <v>0.16</v>
      </c>
      <c r="K9264" s="4">
        <v>0.23</v>
      </c>
      <c r="L9264" s="4">
        <v>0.29249999999999998</v>
      </c>
      <c r="M9264" s="4">
        <v>30</v>
      </c>
    </row>
    <row r="9265" spans="1:13" x14ac:dyDescent="0.2">
      <c r="A9265" s="3">
        <v>43009</v>
      </c>
      <c r="B9265" t="s">
        <v>10255</v>
      </c>
      <c r="C9265" t="s">
        <v>4324</v>
      </c>
      <c r="D9265" t="s">
        <v>10256</v>
      </c>
      <c r="E9265" t="s">
        <v>4323</v>
      </c>
      <c r="F9265" s="4">
        <v>2.1840000000000002</v>
      </c>
      <c r="G9265" s="4">
        <v>2.2000000000000002</v>
      </c>
      <c r="H9265" s="4">
        <v>8.5049005481153794E-2</v>
      </c>
      <c r="I9265" s="4">
        <v>2.4</v>
      </c>
      <c r="J9265" s="4">
        <v>2</v>
      </c>
      <c r="K9265" s="4">
        <v>2.1</v>
      </c>
      <c r="L9265" s="4">
        <v>2.2000000000000002</v>
      </c>
      <c r="M9265" s="4">
        <v>25</v>
      </c>
    </row>
    <row r="9266" spans="1:13" x14ac:dyDescent="0.2">
      <c r="A9266" s="3">
        <v>43009</v>
      </c>
      <c r="B9266" t="s">
        <v>10279</v>
      </c>
      <c r="C9266" t="s">
        <v>4327</v>
      </c>
      <c r="D9266" t="s">
        <v>10280</v>
      </c>
      <c r="E9266" t="s">
        <v>4326</v>
      </c>
      <c r="F9266" s="4">
        <v>2.3479999999999999</v>
      </c>
      <c r="G9266" s="4">
        <v>2.2999999999999998</v>
      </c>
      <c r="H9266" s="4">
        <v>0.19174636024359501</v>
      </c>
      <c r="I9266" s="4">
        <v>2.8</v>
      </c>
      <c r="J9266" s="4">
        <v>2</v>
      </c>
      <c r="K9266" s="4">
        <v>2.2000000000000002</v>
      </c>
      <c r="L9266" s="4">
        <v>2.4</v>
      </c>
      <c r="M9266" s="4">
        <v>25</v>
      </c>
    </row>
    <row r="9267" spans="1:13" x14ac:dyDescent="0.2">
      <c r="A9267" s="3">
        <v>43009</v>
      </c>
      <c r="B9267" t="s">
        <v>9770</v>
      </c>
      <c r="C9267" t="s">
        <v>3952</v>
      </c>
      <c r="D9267" t="s">
        <v>9771</v>
      </c>
      <c r="E9267" t="s">
        <v>3951</v>
      </c>
      <c r="F9267" s="4">
        <v>18.87828</v>
      </c>
      <c r="G9267" s="4">
        <v>18.899999999999999</v>
      </c>
      <c r="H9267" s="4">
        <v>0.49594081636152199</v>
      </c>
      <c r="I9267" s="4">
        <v>20.079999999999998</v>
      </c>
      <c r="J9267" s="4">
        <v>18</v>
      </c>
      <c r="K9267" s="4">
        <v>18.62</v>
      </c>
      <c r="L9267" s="4">
        <v>19.14</v>
      </c>
      <c r="M9267" s="4">
        <v>25</v>
      </c>
    </row>
    <row r="9268" spans="1:13" x14ac:dyDescent="0.2">
      <c r="A9268" s="3">
        <v>43009</v>
      </c>
      <c r="B9268" t="s">
        <v>9766</v>
      </c>
      <c r="C9268" t="s">
        <v>3939</v>
      </c>
      <c r="D9268" t="s">
        <v>9767</v>
      </c>
      <c r="E9268" t="s">
        <v>3947</v>
      </c>
      <c r="F9268" s="4">
        <v>18.822040000000001</v>
      </c>
      <c r="G9268" s="4">
        <v>18.831</v>
      </c>
      <c r="H9268" s="4">
        <v>0.38839503944652398</v>
      </c>
      <c r="I9268" s="4">
        <v>19.37</v>
      </c>
      <c r="J9268" s="4">
        <v>17.899999999999999</v>
      </c>
      <c r="K9268" s="4">
        <v>18.559999999999999</v>
      </c>
      <c r="L9268" s="4">
        <v>19.13</v>
      </c>
      <c r="M9268" s="4">
        <v>25</v>
      </c>
    </row>
    <row r="9269" spans="1:13" x14ac:dyDescent="0.2">
      <c r="A9269" s="3">
        <v>43009</v>
      </c>
      <c r="B9269" t="s">
        <v>9768</v>
      </c>
      <c r="C9269" t="s">
        <v>3942</v>
      </c>
      <c r="D9269" t="s">
        <v>9769</v>
      </c>
      <c r="E9269" t="s">
        <v>3949</v>
      </c>
      <c r="F9269" s="4">
        <v>18.700242424242401</v>
      </c>
      <c r="G9269" s="4">
        <v>18.8</v>
      </c>
      <c r="H9269" s="4">
        <v>0.54502127425811497</v>
      </c>
      <c r="I9269" s="4">
        <v>19.760000000000002</v>
      </c>
      <c r="J9269" s="4">
        <v>17</v>
      </c>
      <c r="K9269" s="4">
        <v>18.5</v>
      </c>
      <c r="L9269" s="4">
        <v>19</v>
      </c>
      <c r="M9269" s="4">
        <v>33</v>
      </c>
    </row>
    <row r="9270" spans="1:13" x14ac:dyDescent="0.2">
      <c r="A9270" s="3">
        <v>43009</v>
      </c>
      <c r="B9270" t="s">
        <v>9714</v>
      </c>
      <c r="C9270" t="s">
        <v>3936</v>
      </c>
      <c r="D9270" t="s">
        <v>9715</v>
      </c>
      <c r="E9270" t="s">
        <v>3935</v>
      </c>
      <c r="F9270" s="4">
        <v>18.700242424242401</v>
      </c>
      <c r="G9270" s="4">
        <v>18.8</v>
      </c>
      <c r="H9270" s="4">
        <v>0.54502127425811497</v>
      </c>
      <c r="I9270" s="4">
        <v>19.760000000000002</v>
      </c>
      <c r="J9270" s="4">
        <v>17</v>
      </c>
      <c r="K9270" s="4">
        <v>18.5</v>
      </c>
      <c r="L9270" s="4">
        <v>19</v>
      </c>
      <c r="M9270" s="4">
        <v>33</v>
      </c>
    </row>
    <row r="9271" spans="1:13" x14ac:dyDescent="0.2">
      <c r="A9271" s="3">
        <v>43009</v>
      </c>
      <c r="B9271" t="s">
        <v>9720</v>
      </c>
      <c r="C9271" t="s">
        <v>3939</v>
      </c>
      <c r="D9271" t="s">
        <v>9721</v>
      </c>
      <c r="E9271" t="s">
        <v>3938</v>
      </c>
      <c r="F9271" s="4">
        <v>18.6101515151515</v>
      </c>
      <c r="G9271" s="4">
        <v>18.5</v>
      </c>
      <c r="H9271" s="4">
        <v>0.80394970774032704</v>
      </c>
      <c r="I9271" s="4">
        <v>21</v>
      </c>
      <c r="J9271" s="4">
        <v>17.2</v>
      </c>
      <c r="K9271" s="4">
        <v>18</v>
      </c>
      <c r="L9271" s="4">
        <v>19.100000000000001</v>
      </c>
      <c r="M9271" s="4">
        <v>33</v>
      </c>
    </row>
    <row r="9272" spans="1:13" x14ac:dyDescent="0.2">
      <c r="A9272" s="3">
        <v>43009</v>
      </c>
      <c r="B9272" t="s">
        <v>9750</v>
      </c>
      <c r="C9272" t="s">
        <v>3942</v>
      </c>
      <c r="D9272" t="s">
        <v>9751</v>
      </c>
      <c r="E9272" t="s">
        <v>3941</v>
      </c>
      <c r="F9272" s="4">
        <v>18.286799999999999</v>
      </c>
      <c r="G9272" s="4">
        <v>18.2</v>
      </c>
      <c r="H9272" s="4">
        <v>1.2104707073421199</v>
      </c>
      <c r="I9272" s="4">
        <v>21.29</v>
      </c>
      <c r="J9272" s="4">
        <v>16.3</v>
      </c>
      <c r="K9272" s="4">
        <v>17.600000000000001</v>
      </c>
      <c r="L9272" s="4">
        <v>18.8</v>
      </c>
      <c r="M9272" s="4">
        <v>25</v>
      </c>
    </row>
    <row r="9273" spans="1:13" x14ac:dyDescent="0.2">
      <c r="A9273" s="3">
        <v>43009</v>
      </c>
      <c r="B9273" t="s">
        <v>10233</v>
      </c>
      <c r="C9273" t="s">
        <v>3579</v>
      </c>
      <c r="D9273" t="s">
        <v>10234</v>
      </c>
      <c r="E9273" t="s">
        <v>3578</v>
      </c>
      <c r="F9273" s="4">
        <v>2.0993333333333299</v>
      </c>
      <c r="G9273" s="4">
        <v>2.1</v>
      </c>
      <c r="H9273" s="4">
        <v>0.16283974210614399</v>
      </c>
      <c r="I9273" s="4">
        <v>2.5</v>
      </c>
      <c r="J9273" s="4">
        <v>1.77</v>
      </c>
      <c r="K9273" s="4">
        <v>2</v>
      </c>
      <c r="L9273" s="4">
        <v>2.2000000000000002</v>
      </c>
      <c r="M9273" s="4">
        <v>30</v>
      </c>
    </row>
    <row r="9274" spans="1:13" x14ac:dyDescent="0.2">
      <c r="A9274" s="3">
        <v>43009</v>
      </c>
      <c r="B9274" t="s">
        <v>10257</v>
      </c>
      <c r="C9274" t="s">
        <v>3582</v>
      </c>
      <c r="D9274" t="s">
        <v>10258</v>
      </c>
      <c r="E9274" t="s">
        <v>3581</v>
      </c>
      <c r="F9274" s="4">
        <v>2.2463333333333302</v>
      </c>
      <c r="G9274" s="4">
        <v>2.2999999999999998</v>
      </c>
      <c r="H9274" s="4">
        <v>0.30511143620937398</v>
      </c>
      <c r="I9274" s="4">
        <v>2.74</v>
      </c>
      <c r="J9274" s="4">
        <v>1.5</v>
      </c>
      <c r="K9274" s="4">
        <v>2.1</v>
      </c>
      <c r="L9274" s="4">
        <v>2.4750000000000001</v>
      </c>
      <c r="M9274" s="4">
        <v>30</v>
      </c>
    </row>
    <row r="9275" spans="1:13" x14ac:dyDescent="0.2">
      <c r="A9275" s="3">
        <v>43009</v>
      </c>
      <c r="B9275" t="s">
        <v>3574</v>
      </c>
      <c r="C9275" t="s">
        <v>3585</v>
      </c>
      <c r="D9275" t="s">
        <v>169</v>
      </c>
      <c r="E9275" t="s">
        <v>3584</v>
      </c>
      <c r="F9275" s="4">
        <v>2.4157894736842098</v>
      </c>
      <c r="G9275" s="4">
        <v>2.5</v>
      </c>
      <c r="H9275" s="4">
        <v>0.42324560494500502</v>
      </c>
      <c r="I9275" s="4">
        <v>3.14</v>
      </c>
      <c r="J9275" s="4">
        <v>1.5</v>
      </c>
      <c r="K9275" s="4">
        <v>2.2000000000000002</v>
      </c>
      <c r="L9275" s="4">
        <v>2.65</v>
      </c>
      <c r="M9275" s="4">
        <v>19</v>
      </c>
    </row>
    <row r="9276" spans="1:13" x14ac:dyDescent="0.2">
      <c r="A9276" s="3">
        <v>43009</v>
      </c>
      <c r="B9276" t="s">
        <v>10281</v>
      </c>
      <c r="C9276" t="s">
        <v>3597</v>
      </c>
      <c r="D9276" t="s">
        <v>10282</v>
      </c>
      <c r="E9276" t="s">
        <v>3596</v>
      </c>
      <c r="F9276" s="4">
        <v>1.85933333333333</v>
      </c>
      <c r="G9276" s="4">
        <v>2</v>
      </c>
      <c r="H9276" s="4">
        <v>0.52073511257765603</v>
      </c>
      <c r="I9276" s="4">
        <v>2.6</v>
      </c>
      <c r="J9276" s="4">
        <v>0.2</v>
      </c>
      <c r="K9276" s="4">
        <v>1.6</v>
      </c>
      <c r="L9276" s="4">
        <v>2.2000000000000002</v>
      </c>
      <c r="M9276" s="4">
        <v>30</v>
      </c>
    </row>
    <row r="9277" spans="1:13" x14ac:dyDescent="0.2">
      <c r="A9277" s="3">
        <v>43009</v>
      </c>
      <c r="B9277" t="s">
        <v>10283</v>
      </c>
      <c r="C9277" t="s">
        <v>3600</v>
      </c>
      <c r="D9277" t="s">
        <v>10284</v>
      </c>
      <c r="E9277" t="s">
        <v>3599</v>
      </c>
      <c r="F9277" s="4">
        <v>2.3523333333333301</v>
      </c>
      <c r="G9277" s="4">
        <v>2.4500000000000002</v>
      </c>
      <c r="H9277" s="4">
        <v>0.52463901108669297</v>
      </c>
      <c r="I9277" s="4">
        <v>3.1</v>
      </c>
      <c r="J9277" s="4">
        <v>1</v>
      </c>
      <c r="K9277" s="4">
        <v>2.0249999999999999</v>
      </c>
      <c r="L9277" s="4">
        <v>2.7</v>
      </c>
      <c r="M9277" s="4">
        <v>30</v>
      </c>
    </row>
    <row r="9278" spans="1:13" x14ac:dyDescent="0.2">
      <c r="A9278" s="3">
        <v>43009</v>
      </c>
      <c r="B9278" t="s">
        <v>10263</v>
      </c>
      <c r="C9278" t="s">
        <v>3591</v>
      </c>
      <c r="D9278" t="s">
        <v>10264</v>
      </c>
      <c r="E9278" t="s">
        <v>3590</v>
      </c>
      <c r="F9278" s="4">
        <v>1.79193548387097</v>
      </c>
      <c r="G9278" s="4">
        <v>1.8</v>
      </c>
      <c r="H9278" s="4">
        <v>0.41250793410421199</v>
      </c>
      <c r="I9278" s="4">
        <v>2.5</v>
      </c>
      <c r="J9278" s="4">
        <v>0.2</v>
      </c>
      <c r="K9278" s="4">
        <v>1.7</v>
      </c>
      <c r="L9278" s="4">
        <v>2</v>
      </c>
      <c r="M9278" s="4">
        <v>31</v>
      </c>
    </row>
    <row r="9279" spans="1:13" x14ac:dyDescent="0.2">
      <c r="A9279" s="3">
        <v>43009</v>
      </c>
      <c r="B9279" t="s">
        <v>10285</v>
      </c>
      <c r="C9279" t="s">
        <v>3603</v>
      </c>
      <c r="D9279" t="s">
        <v>10286</v>
      </c>
      <c r="E9279" t="s">
        <v>3602</v>
      </c>
      <c r="F9279" s="4">
        <v>2.3296666666666699</v>
      </c>
      <c r="G9279" s="4">
        <v>2.4</v>
      </c>
      <c r="H9279" s="4">
        <v>0.45367072468562702</v>
      </c>
      <c r="I9279" s="4">
        <v>3.1</v>
      </c>
      <c r="J9279" s="4">
        <v>1</v>
      </c>
      <c r="K9279" s="4">
        <v>2.1</v>
      </c>
      <c r="L9279" s="4">
        <v>2.56</v>
      </c>
      <c r="M9279" s="4">
        <v>30</v>
      </c>
    </row>
    <row r="9280" spans="1:13" x14ac:dyDescent="0.2">
      <c r="A9280" s="3">
        <v>43009</v>
      </c>
      <c r="B9280" t="s">
        <v>10265</v>
      </c>
      <c r="C9280" t="s">
        <v>3594</v>
      </c>
      <c r="D9280" t="s">
        <v>10266</v>
      </c>
      <c r="E9280" t="s">
        <v>3593</v>
      </c>
      <c r="F9280" s="4">
        <v>1.9412903225806499</v>
      </c>
      <c r="G9280" s="4">
        <v>2</v>
      </c>
      <c r="H9280" s="4">
        <v>0.53961555410918205</v>
      </c>
      <c r="I9280" s="4">
        <v>3.49</v>
      </c>
      <c r="J9280" s="4">
        <v>0.6</v>
      </c>
      <c r="K9280" s="4">
        <v>1.65</v>
      </c>
      <c r="L9280" s="4">
        <v>2.2000000000000002</v>
      </c>
      <c r="M9280" s="4">
        <v>31</v>
      </c>
    </row>
    <row r="9281" spans="1:13" x14ac:dyDescent="0.2">
      <c r="A9281" s="3">
        <v>43009</v>
      </c>
      <c r="B9281" t="s">
        <v>10287</v>
      </c>
      <c r="C9281" t="s">
        <v>3606</v>
      </c>
      <c r="D9281" t="s">
        <v>10288</v>
      </c>
      <c r="E9281" t="s">
        <v>3605</v>
      </c>
      <c r="F9281" s="4">
        <v>2.2509999999999999</v>
      </c>
      <c r="G9281" s="4">
        <v>2.2999999999999998</v>
      </c>
      <c r="H9281" s="4">
        <v>0.49070217106678399</v>
      </c>
      <c r="I9281" s="4">
        <v>3.13</v>
      </c>
      <c r="J9281" s="4">
        <v>0.8</v>
      </c>
      <c r="K9281" s="4">
        <v>2.105</v>
      </c>
      <c r="L9281" s="4">
        <v>2.5</v>
      </c>
      <c r="M9281" s="4">
        <v>30</v>
      </c>
    </row>
    <row r="9282" spans="1:13" x14ac:dyDescent="0.2">
      <c r="A9282" s="3">
        <v>43009</v>
      </c>
      <c r="B9282" t="s">
        <v>10289</v>
      </c>
      <c r="C9282" t="s">
        <v>3873</v>
      </c>
      <c r="D9282" t="s">
        <v>10290</v>
      </c>
      <c r="E9282" t="s">
        <v>3872</v>
      </c>
      <c r="F9282" s="4">
        <v>0.54</v>
      </c>
      <c r="G9282" s="4">
        <v>0.5</v>
      </c>
      <c r="H9282" s="4">
        <v>0.231977010355193</v>
      </c>
      <c r="I9282" s="4">
        <v>0.83</v>
      </c>
      <c r="J9282" s="4">
        <v>-0.02</v>
      </c>
      <c r="K9282" s="4">
        <v>0.46500000000000002</v>
      </c>
      <c r="L9282" s="4">
        <v>0.72499999999999998</v>
      </c>
      <c r="M9282" s="4">
        <v>16</v>
      </c>
    </row>
    <row r="9283" spans="1:13" x14ac:dyDescent="0.2">
      <c r="A9283" s="3">
        <v>43009</v>
      </c>
      <c r="B9283" t="s">
        <v>10291</v>
      </c>
      <c r="C9283" t="s">
        <v>3876</v>
      </c>
      <c r="D9283" t="s">
        <v>10292</v>
      </c>
      <c r="E9283" t="s">
        <v>3875</v>
      </c>
      <c r="F9283" s="4">
        <v>0.481875</v>
      </c>
      <c r="G9283" s="4">
        <v>0.5</v>
      </c>
      <c r="H9283" s="4">
        <v>0.20475086487403801</v>
      </c>
      <c r="I9283" s="4">
        <v>0.7</v>
      </c>
      <c r="J9283" s="4">
        <v>-0.1</v>
      </c>
      <c r="K9283" s="4">
        <v>0.47249999999999998</v>
      </c>
      <c r="L9283" s="4">
        <v>0.59250000000000003</v>
      </c>
      <c r="M9283" s="4">
        <v>16</v>
      </c>
    </row>
    <row r="9284" spans="1:13" x14ac:dyDescent="0.2">
      <c r="A9284" s="3">
        <v>43009</v>
      </c>
      <c r="B9284" t="s">
        <v>10271</v>
      </c>
      <c r="C9284" t="s">
        <v>3867</v>
      </c>
      <c r="D9284" t="s">
        <v>10272</v>
      </c>
      <c r="E9284" t="s">
        <v>3866</v>
      </c>
      <c r="F9284" s="4">
        <v>-0.02</v>
      </c>
      <c r="G9284" s="4">
        <v>-0.05</v>
      </c>
      <c r="H9284" s="4">
        <v>0.329279516520539</v>
      </c>
      <c r="I9284" s="4">
        <v>0.5</v>
      </c>
      <c r="J9284" s="4">
        <v>-0.8</v>
      </c>
      <c r="K9284" s="4">
        <v>-0.2</v>
      </c>
      <c r="L9284" s="4">
        <v>0.2</v>
      </c>
      <c r="M9284" s="4">
        <v>17</v>
      </c>
    </row>
    <row r="9285" spans="1:13" x14ac:dyDescent="0.2">
      <c r="A9285" s="3">
        <v>43009</v>
      </c>
      <c r="B9285" t="s">
        <v>10293</v>
      </c>
      <c r="C9285" t="s">
        <v>3879</v>
      </c>
      <c r="D9285" t="s">
        <v>10294</v>
      </c>
      <c r="E9285" t="s">
        <v>3878</v>
      </c>
      <c r="F9285" s="4">
        <v>0.51937500000000003</v>
      </c>
      <c r="G9285" s="4">
        <v>0.6</v>
      </c>
      <c r="H9285" s="4">
        <v>0.28611113807982602</v>
      </c>
      <c r="I9285" s="4">
        <v>0.8</v>
      </c>
      <c r="J9285" s="4">
        <v>-0.4</v>
      </c>
      <c r="K9285" s="4">
        <v>0.48749999999999999</v>
      </c>
      <c r="L9285" s="4">
        <v>0.67749999999999999</v>
      </c>
      <c r="M9285" s="4">
        <v>16</v>
      </c>
    </row>
    <row r="9286" spans="1:13" x14ac:dyDescent="0.2">
      <c r="A9286" s="3">
        <v>43009</v>
      </c>
      <c r="B9286" t="s">
        <v>10273</v>
      </c>
      <c r="C9286" t="s">
        <v>3870</v>
      </c>
      <c r="D9286" t="s">
        <v>10274</v>
      </c>
      <c r="E9286" t="s">
        <v>3869</v>
      </c>
      <c r="F9286" s="4">
        <v>0.70294117647058796</v>
      </c>
      <c r="G9286" s="4">
        <v>0.69</v>
      </c>
      <c r="H9286" s="4">
        <v>0.35239829571598302</v>
      </c>
      <c r="I9286" s="4">
        <v>1.49</v>
      </c>
      <c r="J9286" s="4">
        <v>0.1</v>
      </c>
      <c r="K9286" s="4">
        <v>0.5</v>
      </c>
      <c r="L9286" s="4">
        <v>0.9</v>
      </c>
      <c r="M9286" s="4">
        <v>17</v>
      </c>
    </row>
    <row r="9287" spans="1:13" x14ac:dyDescent="0.2">
      <c r="A9287" s="3">
        <v>43009</v>
      </c>
      <c r="B9287" t="s">
        <v>10295</v>
      </c>
      <c r="C9287" t="s">
        <v>3882</v>
      </c>
      <c r="D9287" t="s">
        <v>10296</v>
      </c>
      <c r="E9287" t="s">
        <v>3881</v>
      </c>
      <c r="F9287" s="4">
        <v>0.640625</v>
      </c>
      <c r="G9287" s="4">
        <v>0.56000000000000005</v>
      </c>
      <c r="H9287" s="4">
        <v>0.27795608166279301</v>
      </c>
      <c r="I9287" s="4">
        <v>1.37</v>
      </c>
      <c r="J9287" s="4">
        <v>0.12</v>
      </c>
      <c r="K9287" s="4">
        <v>0.5</v>
      </c>
      <c r="L9287" s="4">
        <v>0.79249999999999998</v>
      </c>
      <c r="M9287" s="4">
        <v>16</v>
      </c>
    </row>
    <row r="9288" spans="1:13" x14ac:dyDescent="0.2">
      <c r="A9288" s="3">
        <v>43040</v>
      </c>
      <c r="B9288" t="s">
        <v>9670</v>
      </c>
      <c r="C9288" t="s">
        <v>3927</v>
      </c>
      <c r="D9288" t="s">
        <v>9671</v>
      </c>
      <c r="E9288" t="s">
        <v>3926</v>
      </c>
      <c r="F9288" s="4">
        <v>7.41</v>
      </c>
      <c r="G9288" s="4">
        <v>7.28</v>
      </c>
      <c r="H9288" s="4">
        <v>0.42219381692253499</v>
      </c>
      <c r="I9288" s="4">
        <v>8.5</v>
      </c>
      <c r="J9288" s="4">
        <v>6.89</v>
      </c>
      <c r="K9288" s="4">
        <v>7.2</v>
      </c>
      <c r="L9288" s="4">
        <v>7.4</v>
      </c>
      <c r="M9288" s="4">
        <v>22</v>
      </c>
    </row>
    <row r="9289" spans="1:13" x14ac:dyDescent="0.2">
      <c r="A9289" s="3">
        <v>43040</v>
      </c>
      <c r="B9289" t="s">
        <v>9704</v>
      </c>
      <c r="C9289" t="s">
        <v>3930</v>
      </c>
      <c r="D9289" t="s">
        <v>9705</v>
      </c>
      <c r="E9289" t="s">
        <v>3929</v>
      </c>
      <c r="F9289" s="4">
        <v>7.5131818181818204</v>
      </c>
      <c r="G9289" s="4">
        <v>7.3250000000000002</v>
      </c>
      <c r="H9289" s="4">
        <v>0.48868517827247798</v>
      </c>
      <c r="I9289" s="4">
        <v>8.5</v>
      </c>
      <c r="J9289" s="4">
        <v>6.59</v>
      </c>
      <c r="K9289" s="4">
        <v>7.1924999999999999</v>
      </c>
      <c r="L9289" s="4">
        <v>7.8250000000000002</v>
      </c>
      <c r="M9289" s="4">
        <v>22</v>
      </c>
    </row>
    <row r="9290" spans="1:13" x14ac:dyDescent="0.2">
      <c r="A9290" s="3">
        <v>43040</v>
      </c>
      <c r="B9290" t="s">
        <v>9740</v>
      </c>
      <c r="C9290" t="s">
        <v>3933</v>
      </c>
      <c r="D9290" t="s">
        <v>9741</v>
      </c>
      <c r="E9290" t="s">
        <v>3932</v>
      </c>
      <c r="F9290" s="4">
        <v>7.4812500000000002</v>
      </c>
      <c r="G9290" s="4">
        <v>7.3250000000000002</v>
      </c>
      <c r="H9290" s="4">
        <v>0.64420364275074804</v>
      </c>
      <c r="I9290" s="4">
        <v>9.42</v>
      </c>
      <c r="J9290" s="4">
        <v>6.75</v>
      </c>
      <c r="K9290" s="4">
        <v>7.15</v>
      </c>
      <c r="L9290" s="4">
        <v>7.5075000000000003</v>
      </c>
      <c r="M9290" s="4">
        <v>16</v>
      </c>
    </row>
    <row r="9291" spans="1:13" x14ac:dyDescent="0.2">
      <c r="A9291" s="3">
        <v>43040</v>
      </c>
      <c r="B9291" t="s">
        <v>9672</v>
      </c>
      <c r="C9291" t="s">
        <v>3918</v>
      </c>
      <c r="D9291" t="s">
        <v>9673</v>
      </c>
      <c r="E9291" t="s">
        <v>3917</v>
      </c>
      <c r="F9291" s="4">
        <v>7.1096666666666701</v>
      </c>
      <c r="G9291" s="4">
        <v>7.05</v>
      </c>
      <c r="H9291" s="4">
        <v>0.12540921522905599</v>
      </c>
      <c r="I9291" s="4">
        <v>7.38</v>
      </c>
      <c r="J9291" s="4">
        <v>6.99</v>
      </c>
      <c r="K9291" s="4">
        <v>7.0025000000000004</v>
      </c>
      <c r="L9291" s="4">
        <v>7.2249999999999996</v>
      </c>
      <c r="M9291" s="4">
        <v>30</v>
      </c>
    </row>
    <row r="9292" spans="1:13" x14ac:dyDescent="0.2">
      <c r="A9292" s="3">
        <v>43040</v>
      </c>
      <c r="B9292" t="s">
        <v>9706</v>
      </c>
      <c r="C9292" t="s">
        <v>3921</v>
      </c>
      <c r="D9292" t="s">
        <v>9707</v>
      </c>
      <c r="E9292" t="s">
        <v>3920</v>
      </c>
      <c r="F9292" s="4">
        <v>6.7296666666666702</v>
      </c>
      <c r="G9292" s="4">
        <v>6.8</v>
      </c>
      <c r="H9292" s="4">
        <v>0.62012503374018402</v>
      </c>
      <c r="I9292" s="4">
        <v>8.25</v>
      </c>
      <c r="J9292" s="4">
        <v>5</v>
      </c>
      <c r="K9292" s="4">
        <v>6.5274999999999999</v>
      </c>
      <c r="L9292" s="4">
        <v>7</v>
      </c>
      <c r="M9292" s="4">
        <v>30</v>
      </c>
    </row>
    <row r="9293" spans="1:13" x14ac:dyDescent="0.2">
      <c r="A9293" s="3">
        <v>43040</v>
      </c>
      <c r="B9293" t="s">
        <v>9742</v>
      </c>
      <c r="C9293" t="s">
        <v>3924</v>
      </c>
      <c r="D9293" t="s">
        <v>9743</v>
      </c>
      <c r="E9293" t="s">
        <v>3923</v>
      </c>
      <c r="F9293" s="4">
        <v>6.3624000000000001</v>
      </c>
      <c r="G9293" s="4">
        <v>6.38</v>
      </c>
      <c r="H9293" s="4">
        <v>0.89759994800950504</v>
      </c>
      <c r="I9293" s="4">
        <v>9.15</v>
      </c>
      <c r="J9293" s="4">
        <v>4.5</v>
      </c>
      <c r="K9293" s="4">
        <v>6.1</v>
      </c>
      <c r="L9293" s="4">
        <v>6.6</v>
      </c>
      <c r="M9293" s="4">
        <v>25</v>
      </c>
    </row>
    <row r="9294" spans="1:13" x14ac:dyDescent="0.2">
      <c r="A9294" s="3">
        <v>43040</v>
      </c>
      <c r="B9294" t="s">
        <v>10251</v>
      </c>
      <c r="C9294" t="s">
        <v>3988</v>
      </c>
      <c r="D9294" t="s">
        <v>10252</v>
      </c>
      <c r="E9294" t="s">
        <v>3987</v>
      </c>
      <c r="F9294" s="4">
        <v>3.4520833333333298</v>
      </c>
      <c r="G9294" s="4">
        <v>3.5</v>
      </c>
      <c r="H9294" s="4">
        <v>0.22980103240140901</v>
      </c>
      <c r="I9294" s="4">
        <v>4.0999999999999996</v>
      </c>
      <c r="J9294" s="4">
        <v>2.95</v>
      </c>
      <c r="K9294" s="4">
        <v>3.3675000000000002</v>
      </c>
      <c r="L9294" s="4">
        <v>3.52</v>
      </c>
      <c r="M9294" s="4">
        <v>24</v>
      </c>
    </row>
    <row r="9295" spans="1:13" x14ac:dyDescent="0.2">
      <c r="A9295" s="3">
        <v>43040</v>
      </c>
      <c r="B9295" t="s">
        <v>10275</v>
      </c>
      <c r="C9295" t="s">
        <v>3991</v>
      </c>
      <c r="D9295" t="s">
        <v>10276</v>
      </c>
      <c r="E9295" t="s">
        <v>3990</v>
      </c>
      <c r="F9295" s="4">
        <v>3.4829166666666702</v>
      </c>
      <c r="G9295" s="4">
        <v>3.4950000000000001</v>
      </c>
      <c r="H9295" s="4">
        <v>0.33754199953379899</v>
      </c>
      <c r="I9295" s="4">
        <v>4.5</v>
      </c>
      <c r="J9295" s="4">
        <v>2.9</v>
      </c>
      <c r="K9295" s="4">
        <v>3.3</v>
      </c>
      <c r="L9295" s="4">
        <v>3.6</v>
      </c>
      <c r="M9295" s="4">
        <v>24</v>
      </c>
    </row>
    <row r="9296" spans="1:13" x14ac:dyDescent="0.2">
      <c r="A9296" s="3">
        <v>43040</v>
      </c>
      <c r="B9296" t="s">
        <v>10253</v>
      </c>
      <c r="C9296" t="s">
        <v>3994</v>
      </c>
      <c r="D9296" t="s">
        <v>10254</v>
      </c>
      <c r="E9296" t="s">
        <v>3993</v>
      </c>
      <c r="F9296" s="4">
        <v>3.5046153846153798</v>
      </c>
      <c r="G9296" s="4">
        <v>3.49</v>
      </c>
      <c r="H9296" s="4">
        <v>0.167552517599247</v>
      </c>
      <c r="I9296" s="4">
        <v>4.0999999999999996</v>
      </c>
      <c r="J9296" s="4">
        <v>3.3</v>
      </c>
      <c r="K9296" s="4">
        <v>3.4</v>
      </c>
      <c r="L9296" s="4">
        <v>3.5</v>
      </c>
      <c r="M9296" s="4">
        <v>26</v>
      </c>
    </row>
    <row r="9297" spans="1:13" x14ac:dyDescent="0.2">
      <c r="A9297" s="3">
        <v>43040</v>
      </c>
      <c r="B9297" t="s">
        <v>10277</v>
      </c>
      <c r="C9297" t="s">
        <v>3997</v>
      </c>
      <c r="D9297" t="s">
        <v>10278</v>
      </c>
      <c r="E9297" t="s">
        <v>3996</v>
      </c>
      <c r="F9297" s="4">
        <v>3.55961538461538</v>
      </c>
      <c r="G9297" s="4">
        <v>3.5</v>
      </c>
      <c r="H9297" s="4">
        <v>0.29391809429473098</v>
      </c>
      <c r="I9297" s="4">
        <v>4.25</v>
      </c>
      <c r="J9297" s="4">
        <v>3.1</v>
      </c>
      <c r="K9297" s="4">
        <v>3.4</v>
      </c>
      <c r="L9297" s="4">
        <v>3.7</v>
      </c>
      <c r="M9297" s="4">
        <v>26</v>
      </c>
    </row>
    <row r="9298" spans="1:13" x14ac:dyDescent="0.2">
      <c r="A9298" s="3">
        <v>43040</v>
      </c>
      <c r="B9298" t="s">
        <v>7968</v>
      </c>
      <c r="C9298" t="s">
        <v>3897</v>
      </c>
      <c r="D9298" t="s">
        <v>7969</v>
      </c>
      <c r="E9298" t="s">
        <v>3896</v>
      </c>
      <c r="F9298" s="4">
        <v>7.0433333333333303</v>
      </c>
      <c r="G9298" s="4">
        <v>7</v>
      </c>
      <c r="H9298" s="4">
        <v>0.19552464053789001</v>
      </c>
      <c r="I9298" s="4">
        <v>7.5</v>
      </c>
      <c r="J9298" s="4">
        <v>6.5</v>
      </c>
      <c r="K9298" s="4">
        <v>7</v>
      </c>
      <c r="L9298" s="4">
        <v>7</v>
      </c>
      <c r="M9298" s="4">
        <v>30</v>
      </c>
    </row>
    <row r="9299" spans="1:13" x14ac:dyDescent="0.2">
      <c r="A9299" s="3">
        <v>43040</v>
      </c>
      <c r="B9299" t="s">
        <v>8072</v>
      </c>
      <c r="C9299" t="s">
        <v>3909</v>
      </c>
      <c r="D9299" t="s">
        <v>8073</v>
      </c>
      <c r="E9299" t="s">
        <v>3908</v>
      </c>
      <c r="F9299" s="4">
        <v>6.5869565217391299</v>
      </c>
      <c r="G9299" s="4">
        <v>6.75</v>
      </c>
      <c r="H9299" s="4">
        <v>0.70553290486121001</v>
      </c>
      <c r="I9299" s="4">
        <v>8.25</v>
      </c>
      <c r="J9299" s="4">
        <v>5</v>
      </c>
      <c r="K9299" s="4">
        <v>6.25</v>
      </c>
      <c r="L9299" s="4">
        <v>7</v>
      </c>
      <c r="M9299" s="4">
        <v>23</v>
      </c>
    </row>
    <row r="9300" spans="1:13" x14ac:dyDescent="0.2">
      <c r="A9300" s="3">
        <v>43040</v>
      </c>
      <c r="B9300" t="s">
        <v>7994</v>
      </c>
      <c r="C9300" t="s">
        <v>3900</v>
      </c>
      <c r="D9300" t="s">
        <v>7995</v>
      </c>
      <c r="E9300" t="s">
        <v>3899</v>
      </c>
      <c r="F9300" s="4">
        <v>7.0033333333333303</v>
      </c>
      <c r="G9300" s="4">
        <v>7</v>
      </c>
      <c r="H9300" s="4">
        <v>0.302840954426843</v>
      </c>
      <c r="I9300" s="4">
        <v>7.5</v>
      </c>
      <c r="J9300" s="4">
        <v>6</v>
      </c>
      <c r="K9300" s="4">
        <v>7</v>
      </c>
      <c r="L9300" s="4">
        <v>7</v>
      </c>
      <c r="M9300" s="4">
        <v>30</v>
      </c>
    </row>
    <row r="9301" spans="1:13" x14ac:dyDescent="0.2">
      <c r="A9301" s="3">
        <v>43040</v>
      </c>
      <c r="B9301" t="s">
        <v>8098</v>
      </c>
      <c r="C9301" t="s">
        <v>3912</v>
      </c>
      <c r="D9301" t="s">
        <v>8099</v>
      </c>
      <c r="E9301" t="s">
        <v>3911</v>
      </c>
      <c r="F9301" s="4">
        <v>6.41521739130435</v>
      </c>
      <c r="G9301" s="4">
        <v>6.5</v>
      </c>
      <c r="H9301" s="4">
        <v>0.74275818630302404</v>
      </c>
      <c r="I9301" s="4">
        <v>8.5</v>
      </c>
      <c r="J9301" s="4">
        <v>5</v>
      </c>
      <c r="K9301" s="4">
        <v>6</v>
      </c>
      <c r="L9301" s="4">
        <v>6.75</v>
      </c>
      <c r="M9301" s="4">
        <v>23</v>
      </c>
    </row>
    <row r="9302" spans="1:13" x14ac:dyDescent="0.2">
      <c r="A9302" s="3">
        <v>43040</v>
      </c>
      <c r="B9302" t="s">
        <v>8020</v>
      </c>
      <c r="C9302" t="s">
        <v>3903</v>
      </c>
      <c r="D9302" t="s">
        <v>8021</v>
      </c>
      <c r="E9302" t="s">
        <v>3902</v>
      </c>
      <c r="F9302" s="4">
        <v>6.8833333333333302</v>
      </c>
      <c r="G9302" s="4">
        <v>6.75</v>
      </c>
      <c r="H9302" s="4">
        <v>0.42917991833128699</v>
      </c>
      <c r="I9302" s="4">
        <v>8</v>
      </c>
      <c r="J9302" s="4">
        <v>5.5</v>
      </c>
      <c r="K9302" s="4">
        <v>6.75</v>
      </c>
      <c r="L9302" s="4">
        <v>7</v>
      </c>
      <c r="M9302" s="4">
        <v>30</v>
      </c>
    </row>
    <row r="9303" spans="1:13" x14ac:dyDescent="0.2">
      <c r="A9303" s="3">
        <v>43040</v>
      </c>
      <c r="B9303" t="s">
        <v>8124</v>
      </c>
      <c r="C9303" t="s">
        <v>3915</v>
      </c>
      <c r="D9303" t="s">
        <v>8125</v>
      </c>
      <c r="E9303" t="s">
        <v>3914</v>
      </c>
      <c r="F9303" s="4">
        <v>6.3065217391304396</v>
      </c>
      <c r="G9303" s="4">
        <v>6.25</v>
      </c>
      <c r="H9303" s="4">
        <v>0.81370426108379701</v>
      </c>
      <c r="I9303" s="4">
        <v>8.75</v>
      </c>
      <c r="J9303" s="4">
        <v>4.5</v>
      </c>
      <c r="K9303" s="4">
        <v>5.9</v>
      </c>
      <c r="L9303" s="4">
        <v>6.5</v>
      </c>
      <c r="M9303" s="4">
        <v>23</v>
      </c>
    </row>
    <row r="9304" spans="1:13" x14ac:dyDescent="0.2">
      <c r="A9304" s="3">
        <v>43040</v>
      </c>
      <c r="B9304" t="s">
        <v>7942</v>
      </c>
      <c r="C9304" t="s">
        <v>3894</v>
      </c>
      <c r="D9304" t="s">
        <v>7943</v>
      </c>
      <c r="E9304" t="s">
        <v>3893</v>
      </c>
      <c r="F9304" s="4">
        <v>7.05833333333333</v>
      </c>
      <c r="G9304" s="4">
        <v>7</v>
      </c>
      <c r="H9304" s="4">
        <v>0.107545766788019</v>
      </c>
      <c r="I9304" s="4">
        <v>7.25</v>
      </c>
      <c r="J9304" s="4">
        <v>7</v>
      </c>
      <c r="K9304" s="4">
        <v>7</v>
      </c>
      <c r="L9304" s="4">
        <v>7</v>
      </c>
      <c r="M9304" s="4">
        <v>30</v>
      </c>
    </row>
    <row r="9305" spans="1:13" x14ac:dyDescent="0.2">
      <c r="A9305" s="3">
        <v>43040</v>
      </c>
      <c r="B9305" t="s">
        <v>8046</v>
      </c>
      <c r="C9305" t="s">
        <v>3906</v>
      </c>
      <c r="D9305" t="s">
        <v>8047</v>
      </c>
      <c r="E9305" t="s">
        <v>3905</v>
      </c>
      <c r="F9305" s="4">
        <v>6.7083333333333304</v>
      </c>
      <c r="G9305" s="4">
        <v>6.75</v>
      </c>
      <c r="H9305" s="4">
        <v>0.58014316504982</v>
      </c>
      <c r="I9305" s="4">
        <v>8.25</v>
      </c>
      <c r="J9305" s="4">
        <v>5</v>
      </c>
      <c r="K9305" s="4">
        <v>6.5</v>
      </c>
      <c r="L9305" s="4">
        <v>7</v>
      </c>
      <c r="M9305" s="4">
        <v>30</v>
      </c>
    </row>
    <row r="9306" spans="1:13" x14ac:dyDescent="0.2">
      <c r="A9306" s="3">
        <v>43040</v>
      </c>
      <c r="B9306" t="s">
        <v>8142</v>
      </c>
      <c r="C9306" t="s">
        <v>3081</v>
      </c>
      <c r="D9306" t="s">
        <v>8143</v>
      </c>
      <c r="E9306" t="s">
        <v>3080</v>
      </c>
      <c r="F9306" s="4">
        <v>3.8290000000000002</v>
      </c>
      <c r="G9306" s="4">
        <v>3.81</v>
      </c>
      <c r="H9306" s="4">
        <v>0.56374295668515595</v>
      </c>
      <c r="I9306" s="4">
        <v>5.74</v>
      </c>
      <c r="J9306" s="4">
        <v>2.83</v>
      </c>
      <c r="K9306" s="4">
        <v>3.5575000000000001</v>
      </c>
      <c r="L9306" s="4">
        <v>3.94</v>
      </c>
      <c r="M9306" s="4">
        <v>34</v>
      </c>
    </row>
    <row r="9307" spans="1:13" x14ac:dyDescent="0.2">
      <c r="A9307" s="3">
        <v>43040</v>
      </c>
      <c r="B9307" t="s">
        <v>9674</v>
      </c>
      <c r="C9307" t="s">
        <v>3072</v>
      </c>
      <c r="D9307" t="s">
        <v>9675</v>
      </c>
      <c r="E9307" t="s">
        <v>3071</v>
      </c>
      <c r="F9307" s="4">
        <v>6.492</v>
      </c>
      <c r="G9307" s="4">
        <v>6.5</v>
      </c>
      <c r="H9307" s="4">
        <v>0.15695259681527701</v>
      </c>
      <c r="I9307" s="4">
        <v>6.88</v>
      </c>
      <c r="J9307" s="4">
        <v>6.2</v>
      </c>
      <c r="K9307" s="4">
        <v>6.4</v>
      </c>
      <c r="L9307" s="4">
        <v>6.6150000000000002</v>
      </c>
      <c r="M9307" s="4">
        <v>35</v>
      </c>
    </row>
    <row r="9308" spans="1:13" x14ac:dyDescent="0.2">
      <c r="A9308" s="3">
        <v>43040</v>
      </c>
      <c r="B9308" t="s">
        <v>9708</v>
      </c>
      <c r="C9308" t="s">
        <v>3075</v>
      </c>
      <c r="D9308" t="s">
        <v>9709</v>
      </c>
      <c r="E9308" t="s">
        <v>3074</v>
      </c>
      <c r="F9308" s="4">
        <v>3.9091428571428599</v>
      </c>
      <c r="G9308" s="4">
        <v>3.84</v>
      </c>
      <c r="H9308" s="4">
        <v>0.50902658793710398</v>
      </c>
      <c r="I9308" s="4">
        <v>5.57</v>
      </c>
      <c r="J9308" s="4">
        <v>3.1</v>
      </c>
      <c r="K9308" s="4">
        <v>3.6</v>
      </c>
      <c r="L9308" s="4">
        <v>4.0999999999999996</v>
      </c>
      <c r="M9308" s="4">
        <v>35</v>
      </c>
    </row>
    <row r="9309" spans="1:13" x14ac:dyDescent="0.2">
      <c r="A9309" s="3">
        <v>43040</v>
      </c>
      <c r="B9309" t="s">
        <v>7636</v>
      </c>
      <c r="C9309" t="s">
        <v>3102</v>
      </c>
      <c r="D9309" t="s">
        <v>7637</v>
      </c>
      <c r="E9309" t="s">
        <v>3101</v>
      </c>
      <c r="F9309" s="4">
        <v>3.6234375000000001</v>
      </c>
      <c r="G9309" s="4">
        <v>3.5049999999999999</v>
      </c>
      <c r="H9309" s="4">
        <v>0.578036774000387</v>
      </c>
      <c r="I9309" s="4">
        <v>5.8</v>
      </c>
      <c r="J9309" s="4">
        <v>3</v>
      </c>
      <c r="K9309" s="4">
        <v>3.3</v>
      </c>
      <c r="L9309" s="4">
        <v>3.7625000000000002</v>
      </c>
      <c r="M9309" s="4">
        <v>32</v>
      </c>
    </row>
    <row r="9310" spans="1:13" x14ac:dyDescent="0.2">
      <c r="A9310" s="3">
        <v>43040</v>
      </c>
      <c r="B9310" t="s">
        <v>9744</v>
      </c>
      <c r="C9310" t="s">
        <v>3078</v>
      </c>
      <c r="D9310" t="s">
        <v>9745</v>
      </c>
      <c r="E9310" t="s">
        <v>3077</v>
      </c>
      <c r="F9310" s="4">
        <v>3.5782352941176501</v>
      </c>
      <c r="G9310" s="4">
        <v>3.5</v>
      </c>
      <c r="H9310" s="4">
        <v>0.48971525794903797</v>
      </c>
      <c r="I9310" s="4">
        <v>5.38</v>
      </c>
      <c r="J9310" s="4">
        <v>2.8</v>
      </c>
      <c r="K9310" s="4">
        <v>3.3</v>
      </c>
      <c r="L9310" s="4">
        <v>3.6625000000000001</v>
      </c>
      <c r="M9310" s="4">
        <v>34</v>
      </c>
    </row>
    <row r="9311" spans="1:13" x14ac:dyDescent="0.2">
      <c r="A9311" s="3">
        <v>43040</v>
      </c>
      <c r="B9311" t="s">
        <v>5410</v>
      </c>
      <c r="C9311" t="s">
        <v>3105</v>
      </c>
      <c r="D9311" t="s">
        <v>1261</v>
      </c>
      <c r="E9311" t="s">
        <v>3104</v>
      </c>
      <c r="F9311" s="4">
        <v>3.4909677419354801</v>
      </c>
      <c r="G9311" s="4">
        <v>3.5</v>
      </c>
      <c r="H9311" s="4">
        <v>0.61572371963789996</v>
      </c>
      <c r="I9311" s="4">
        <v>6.1</v>
      </c>
      <c r="J9311" s="4">
        <v>2.5</v>
      </c>
      <c r="K9311" s="4">
        <v>3.2</v>
      </c>
      <c r="L9311" s="4">
        <v>3.6</v>
      </c>
      <c r="M9311" s="4">
        <v>31</v>
      </c>
    </row>
    <row r="9312" spans="1:13" x14ac:dyDescent="0.2">
      <c r="A9312" s="3">
        <v>43040</v>
      </c>
      <c r="B9312" t="s">
        <v>8058</v>
      </c>
      <c r="C9312" t="s">
        <v>3120</v>
      </c>
      <c r="D9312" t="s">
        <v>8059</v>
      </c>
      <c r="E9312" t="s">
        <v>3119</v>
      </c>
      <c r="F9312" s="4">
        <v>0.50938235294117695</v>
      </c>
      <c r="G9312" s="4">
        <v>0.495</v>
      </c>
      <c r="H9312" s="4">
        <v>0.115358207522398</v>
      </c>
      <c r="I9312" s="4">
        <v>0.82899999999999996</v>
      </c>
      <c r="J9312" s="4">
        <v>0.3</v>
      </c>
      <c r="K9312" s="4">
        <v>0.43</v>
      </c>
      <c r="L9312" s="4">
        <v>0.5675</v>
      </c>
      <c r="M9312" s="4">
        <v>34</v>
      </c>
    </row>
    <row r="9313" spans="1:13" x14ac:dyDescent="0.2">
      <c r="A9313" s="3">
        <v>43040</v>
      </c>
      <c r="B9313" t="s">
        <v>8066</v>
      </c>
      <c r="C9313" t="s">
        <v>3123</v>
      </c>
      <c r="D9313" t="s">
        <v>8067</v>
      </c>
      <c r="E9313" t="s">
        <v>3122</v>
      </c>
      <c r="F9313" s="4">
        <v>0.39041176470588201</v>
      </c>
      <c r="G9313" s="4">
        <v>0.375</v>
      </c>
      <c r="H9313" s="4">
        <v>9.5813935105640097E-2</v>
      </c>
      <c r="I9313" s="4">
        <v>0.76</v>
      </c>
      <c r="J9313" s="4">
        <v>0.24</v>
      </c>
      <c r="K9313" s="4">
        <v>0.3125</v>
      </c>
      <c r="L9313" s="4">
        <v>0.44</v>
      </c>
      <c r="M9313" s="4">
        <v>34</v>
      </c>
    </row>
    <row r="9314" spans="1:13" x14ac:dyDescent="0.2">
      <c r="A9314" s="3">
        <v>43040</v>
      </c>
      <c r="B9314" t="s">
        <v>8076</v>
      </c>
      <c r="C9314" t="s">
        <v>3126</v>
      </c>
      <c r="D9314" t="s">
        <v>8077</v>
      </c>
      <c r="E9314" t="s">
        <v>3125</v>
      </c>
      <c r="F9314" s="4">
        <v>0.36202941176470599</v>
      </c>
      <c r="G9314" s="4">
        <v>0.39</v>
      </c>
      <c r="H9314" s="4">
        <v>0.14971902680528701</v>
      </c>
      <c r="I9314" s="4">
        <v>0.7</v>
      </c>
      <c r="J9314" s="4">
        <v>-0.16</v>
      </c>
      <c r="K9314" s="4">
        <v>0.3</v>
      </c>
      <c r="L9314" s="4">
        <v>0.4375</v>
      </c>
      <c r="M9314" s="4">
        <v>34</v>
      </c>
    </row>
    <row r="9315" spans="1:13" x14ac:dyDescent="0.2">
      <c r="A9315" s="3">
        <v>43040</v>
      </c>
      <c r="B9315" t="s">
        <v>8084</v>
      </c>
      <c r="C9315" t="s">
        <v>3129</v>
      </c>
      <c r="D9315" t="s">
        <v>8085</v>
      </c>
      <c r="E9315" t="s">
        <v>3128</v>
      </c>
      <c r="F9315" s="4">
        <v>-6.6029411764705906E-2</v>
      </c>
      <c r="G9315" s="4">
        <v>-9.5000000000000001E-2</v>
      </c>
      <c r="H9315" s="4">
        <v>0.16713168194191799</v>
      </c>
      <c r="I9315" s="4">
        <v>0.57999999999999996</v>
      </c>
      <c r="J9315" s="4">
        <v>-0.25</v>
      </c>
      <c r="K9315" s="4">
        <v>-0.19750000000000001</v>
      </c>
      <c r="L9315" s="4">
        <v>0</v>
      </c>
      <c r="M9315" s="4">
        <v>34</v>
      </c>
    </row>
    <row r="9316" spans="1:13" x14ac:dyDescent="0.2">
      <c r="A9316" s="3">
        <v>43040</v>
      </c>
      <c r="B9316" t="s">
        <v>8092</v>
      </c>
      <c r="C9316" t="s">
        <v>3132</v>
      </c>
      <c r="D9316" t="s">
        <v>8093</v>
      </c>
      <c r="E9316" t="s">
        <v>3131</v>
      </c>
      <c r="F9316" s="4">
        <v>-0.27841176470588203</v>
      </c>
      <c r="G9316" s="4">
        <v>-0.3</v>
      </c>
      <c r="H9316" s="4">
        <v>0.13253589968714999</v>
      </c>
      <c r="I9316" s="4">
        <v>0.11</v>
      </c>
      <c r="J9316" s="4">
        <v>-0.49</v>
      </c>
      <c r="K9316" s="4">
        <v>-0.38250000000000001</v>
      </c>
      <c r="L9316" s="4">
        <v>-0.21</v>
      </c>
      <c r="M9316" s="4">
        <v>34</v>
      </c>
    </row>
    <row r="9317" spans="1:13" x14ac:dyDescent="0.2">
      <c r="A9317" s="3">
        <v>43040</v>
      </c>
      <c r="B9317" t="s">
        <v>8102</v>
      </c>
      <c r="C9317" t="s">
        <v>3135</v>
      </c>
      <c r="D9317" t="s">
        <v>8103</v>
      </c>
      <c r="E9317" t="s">
        <v>3134</v>
      </c>
      <c r="F9317" s="4">
        <v>0.185323529411765</v>
      </c>
      <c r="G9317" s="4">
        <v>0.2</v>
      </c>
      <c r="H9317" s="4">
        <v>6.3755556187218204E-2</v>
      </c>
      <c r="I9317" s="4">
        <v>0.3</v>
      </c>
      <c r="J9317" s="4">
        <v>0</v>
      </c>
      <c r="K9317" s="4">
        <v>0.17</v>
      </c>
      <c r="L9317" s="4">
        <v>0.22750000000000001</v>
      </c>
      <c r="M9317" s="4">
        <v>34</v>
      </c>
    </row>
    <row r="9318" spans="1:13" x14ac:dyDescent="0.2">
      <c r="A9318" s="3">
        <v>43040</v>
      </c>
      <c r="B9318" t="s">
        <v>8110</v>
      </c>
      <c r="C9318" t="s">
        <v>3138</v>
      </c>
      <c r="D9318" t="s">
        <v>8111</v>
      </c>
      <c r="E9318" t="s">
        <v>3137</v>
      </c>
      <c r="F9318" s="4">
        <v>0.28176470588235297</v>
      </c>
      <c r="G9318" s="4">
        <v>0.28499999999999998</v>
      </c>
      <c r="H9318" s="4">
        <v>8.7644965221618701E-2</v>
      </c>
      <c r="I9318" s="4">
        <v>0.56999999999999995</v>
      </c>
      <c r="J9318" s="4">
        <v>0.1</v>
      </c>
      <c r="K9318" s="4">
        <v>0.24</v>
      </c>
      <c r="L9318" s="4">
        <v>0.32500000000000001</v>
      </c>
      <c r="M9318" s="4">
        <v>34</v>
      </c>
    </row>
    <row r="9319" spans="1:13" x14ac:dyDescent="0.2">
      <c r="A9319" s="3">
        <v>43040</v>
      </c>
      <c r="B9319" t="s">
        <v>8118</v>
      </c>
      <c r="C9319" t="s">
        <v>3141</v>
      </c>
      <c r="D9319" t="s">
        <v>8119</v>
      </c>
      <c r="E9319" t="s">
        <v>3140</v>
      </c>
      <c r="F9319" s="4">
        <v>0.33417647058823502</v>
      </c>
      <c r="G9319" s="4">
        <v>0.31</v>
      </c>
      <c r="H9319" s="4">
        <v>8.7311865481344703E-2</v>
      </c>
      <c r="I9319" s="4">
        <v>0.69</v>
      </c>
      <c r="J9319" s="4">
        <v>0.2</v>
      </c>
      <c r="K9319" s="4">
        <v>0.29249999999999998</v>
      </c>
      <c r="L9319" s="4">
        <v>0.35</v>
      </c>
      <c r="M9319" s="4">
        <v>34</v>
      </c>
    </row>
    <row r="9320" spans="1:13" x14ac:dyDescent="0.2">
      <c r="A9320" s="3">
        <v>43040</v>
      </c>
      <c r="B9320" t="s">
        <v>8128</v>
      </c>
      <c r="C9320" t="s">
        <v>3144</v>
      </c>
      <c r="D9320" t="s">
        <v>8129</v>
      </c>
      <c r="E9320" t="s">
        <v>3143</v>
      </c>
      <c r="F9320" s="4">
        <v>0.40223529411764702</v>
      </c>
      <c r="G9320" s="4">
        <v>0.40500000000000003</v>
      </c>
      <c r="H9320" s="4">
        <v>9.7831970613666497E-2</v>
      </c>
      <c r="I9320" s="4">
        <v>0.6</v>
      </c>
      <c r="J9320" s="4">
        <v>0.15</v>
      </c>
      <c r="K9320" s="4">
        <v>0.36249999999999999</v>
      </c>
      <c r="L9320" s="4">
        <v>0.45750000000000002</v>
      </c>
      <c r="M9320" s="4">
        <v>34</v>
      </c>
    </row>
    <row r="9321" spans="1:13" x14ac:dyDescent="0.2">
      <c r="A9321" s="3">
        <v>43040</v>
      </c>
      <c r="B9321" t="s">
        <v>8136</v>
      </c>
      <c r="C9321" t="s">
        <v>3147</v>
      </c>
      <c r="D9321" t="s">
        <v>8137</v>
      </c>
      <c r="E9321" t="s">
        <v>3146</v>
      </c>
      <c r="F9321" s="4">
        <v>0.53052941176470603</v>
      </c>
      <c r="G9321" s="4">
        <v>0.54500000000000004</v>
      </c>
      <c r="H9321" s="4">
        <v>0.105760517148519</v>
      </c>
      <c r="I9321" s="4">
        <v>0.68</v>
      </c>
      <c r="J9321" s="4">
        <v>0.2</v>
      </c>
      <c r="K9321" s="4">
        <v>0.5</v>
      </c>
      <c r="L9321" s="4">
        <v>0.59599999999999997</v>
      </c>
      <c r="M9321" s="4">
        <v>34</v>
      </c>
    </row>
    <row r="9322" spans="1:13" x14ac:dyDescent="0.2">
      <c r="A9322" s="3">
        <v>43040</v>
      </c>
      <c r="B9322" t="s">
        <v>8040</v>
      </c>
      <c r="C9322" t="s">
        <v>3114</v>
      </c>
      <c r="D9322" t="s">
        <v>8041</v>
      </c>
      <c r="E9322" t="s">
        <v>3113</v>
      </c>
      <c r="F9322" s="4">
        <v>0.95979999999999999</v>
      </c>
      <c r="G9322" s="4">
        <v>0.99299999999999999</v>
      </c>
      <c r="H9322" s="4">
        <v>0.11025206413967401</v>
      </c>
      <c r="I9322" s="4">
        <v>1.1399999999999999</v>
      </c>
      <c r="J9322" s="4">
        <v>0.7</v>
      </c>
      <c r="K9322" s="4">
        <v>0.96</v>
      </c>
      <c r="L9322" s="4">
        <v>1.0149999999999999</v>
      </c>
      <c r="M9322" s="4">
        <v>35</v>
      </c>
    </row>
    <row r="9323" spans="1:13" x14ac:dyDescent="0.2">
      <c r="A9323" s="3">
        <v>43040</v>
      </c>
      <c r="B9323" t="s">
        <v>8144</v>
      </c>
      <c r="C9323" t="s">
        <v>3150</v>
      </c>
      <c r="D9323" t="s">
        <v>8145</v>
      </c>
      <c r="E9323" t="s">
        <v>3149</v>
      </c>
      <c r="F9323" s="4">
        <v>0.72573529411764703</v>
      </c>
      <c r="G9323" s="4">
        <v>0.755</v>
      </c>
      <c r="H9323" s="4">
        <v>0.124219578026422</v>
      </c>
      <c r="I9323" s="4">
        <v>0.92</v>
      </c>
      <c r="J9323" s="4">
        <v>0.38</v>
      </c>
      <c r="K9323" s="4">
        <v>0.67749999999999999</v>
      </c>
      <c r="L9323" s="4">
        <v>0.8075</v>
      </c>
      <c r="M9323" s="4">
        <v>34</v>
      </c>
    </row>
    <row r="9324" spans="1:13" x14ac:dyDescent="0.2">
      <c r="A9324" s="3">
        <v>43040</v>
      </c>
      <c r="B9324" t="s">
        <v>8050</v>
      </c>
      <c r="C9324" t="s">
        <v>3117</v>
      </c>
      <c r="D9324" t="s">
        <v>8051</v>
      </c>
      <c r="E9324" t="s">
        <v>3116</v>
      </c>
      <c r="F9324" s="4">
        <v>0.40537142857142899</v>
      </c>
      <c r="G9324" s="4">
        <v>0.42</v>
      </c>
      <c r="H9324" s="4">
        <v>0.10501178805378</v>
      </c>
      <c r="I9324" s="4">
        <v>0.62</v>
      </c>
      <c r="J9324" s="4">
        <v>0.13</v>
      </c>
      <c r="K9324" s="4">
        <v>0.35</v>
      </c>
      <c r="L9324" s="4">
        <v>0.48</v>
      </c>
      <c r="M9324" s="4">
        <v>35</v>
      </c>
    </row>
    <row r="9325" spans="1:13" x14ac:dyDescent="0.2">
      <c r="A9325" s="3">
        <v>43040</v>
      </c>
      <c r="B9325" t="s">
        <v>8146</v>
      </c>
      <c r="C9325" t="s">
        <v>3096</v>
      </c>
      <c r="D9325" t="s">
        <v>8147</v>
      </c>
      <c r="E9325" t="s">
        <v>3095</v>
      </c>
      <c r="F9325" s="4">
        <v>3.6924000000000001</v>
      </c>
      <c r="G9325" s="4">
        <v>3.64</v>
      </c>
      <c r="H9325" s="4">
        <v>0.457890635941333</v>
      </c>
      <c r="I9325" s="4">
        <v>4.9720000000000004</v>
      </c>
      <c r="J9325" s="4">
        <v>3.04</v>
      </c>
      <c r="K9325" s="4">
        <v>3.3025000000000002</v>
      </c>
      <c r="L9325" s="4">
        <v>3.9950000000000001</v>
      </c>
      <c r="M9325" s="4">
        <v>30</v>
      </c>
    </row>
    <row r="9326" spans="1:13" x14ac:dyDescent="0.2">
      <c r="A9326" s="3">
        <v>43040</v>
      </c>
      <c r="B9326" t="s">
        <v>9676</v>
      </c>
      <c r="C9326" t="s">
        <v>3087</v>
      </c>
      <c r="D9326" t="s">
        <v>9677</v>
      </c>
      <c r="E9326" t="s">
        <v>3086</v>
      </c>
      <c r="F9326" s="4">
        <v>4.7683870967741901</v>
      </c>
      <c r="G9326" s="4">
        <v>4.75</v>
      </c>
      <c r="H9326" s="4">
        <v>0.115386214491263</v>
      </c>
      <c r="I9326" s="4">
        <v>4.96</v>
      </c>
      <c r="J9326" s="4">
        <v>4.5</v>
      </c>
      <c r="K9326" s="4">
        <v>4.7</v>
      </c>
      <c r="L9326" s="4">
        <v>4.87</v>
      </c>
      <c r="M9326" s="4">
        <v>31</v>
      </c>
    </row>
    <row r="9327" spans="1:13" x14ac:dyDescent="0.2">
      <c r="A9327" s="3">
        <v>43040</v>
      </c>
      <c r="B9327" t="s">
        <v>9710</v>
      </c>
      <c r="C9327" t="s">
        <v>3090</v>
      </c>
      <c r="D9327" t="s">
        <v>9711</v>
      </c>
      <c r="E9327" t="s">
        <v>3089</v>
      </c>
      <c r="F9327" s="4">
        <v>3.7203333333333299</v>
      </c>
      <c r="G9327" s="4">
        <v>3.67</v>
      </c>
      <c r="H9327" s="4">
        <v>0.44025449797646099</v>
      </c>
      <c r="I9327" s="4">
        <v>5</v>
      </c>
      <c r="J9327" s="4">
        <v>3.05</v>
      </c>
      <c r="K9327" s="4">
        <v>3.41</v>
      </c>
      <c r="L9327" s="4">
        <v>4</v>
      </c>
      <c r="M9327" s="4">
        <v>30</v>
      </c>
    </row>
    <row r="9328" spans="1:13" x14ac:dyDescent="0.2">
      <c r="A9328" s="3">
        <v>43040</v>
      </c>
      <c r="B9328" t="s">
        <v>9875</v>
      </c>
      <c r="C9328" t="s">
        <v>3108</v>
      </c>
      <c r="D9328" t="s">
        <v>9876</v>
      </c>
      <c r="E9328" t="s">
        <v>3107</v>
      </c>
      <c r="F9328" s="4">
        <v>3.49</v>
      </c>
      <c r="G9328" s="4">
        <v>3.4</v>
      </c>
      <c r="H9328" s="4">
        <v>0.48538644398046399</v>
      </c>
      <c r="I9328" s="4">
        <v>5</v>
      </c>
      <c r="J9328" s="4">
        <v>2.97</v>
      </c>
      <c r="K9328" s="4">
        <v>3.2</v>
      </c>
      <c r="L9328" s="4">
        <v>3.6</v>
      </c>
      <c r="M9328" s="4">
        <v>27</v>
      </c>
    </row>
    <row r="9329" spans="1:13" x14ac:dyDescent="0.2">
      <c r="A9329" s="3">
        <v>43040</v>
      </c>
      <c r="B9329" t="s">
        <v>9746</v>
      </c>
      <c r="C9329" t="s">
        <v>3093</v>
      </c>
      <c r="D9329" t="s">
        <v>9747</v>
      </c>
      <c r="E9329" t="s">
        <v>3092</v>
      </c>
      <c r="F9329" s="4">
        <v>3.48035714285714</v>
      </c>
      <c r="G9329" s="4">
        <v>3.42</v>
      </c>
      <c r="H9329" s="4">
        <v>0.39287621406331003</v>
      </c>
      <c r="I9329" s="4">
        <v>4.7</v>
      </c>
      <c r="J9329" s="4">
        <v>2.85</v>
      </c>
      <c r="K9329" s="4">
        <v>3.3</v>
      </c>
      <c r="L9329" s="4">
        <v>3.5474999999999999</v>
      </c>
      <c r="M9329" s="4">
        <v>28</v>
      </c>
    </row>
    <row r="9330" spans="1:13" x14ac:dyDescent="0.2">
      <c r="A9330" s="3">
        <v>43040</v>
      </c>
      <c r="B9330" t="s">
        <v>5412</v>
      </c>
      <c r="C9330" t="s">
        <v>3111</v>
      </c>
      <c r="D9330" t="s">
        <v>1263</v>
      </c>
      <c r="E9330" t="s">
        <v>3110</v>
      </c>
      <c r="F9330" s="4">
        <v>3.3967999999999998</v>
      </c>
      <c r="G9330" s="4">
        <v>3.3</v>
      </c>
      <c r="H9330" s="4">
        <v>0.57225227537045797</v>
      </c>
      <c r="I9330" s="4">
        <v>5.25</v>
      </c>
      <c r="J9330" s="4">
        <v>2.39</v>
      </c>
      <c r="K9330" s="4">
        <v>3.2</v>
      </c>
      <c r="L9330" s="4">
        <v>3.5</v>
      </c>
      <c r="M9330" s="4">
        <v>25</v>
      </c>
    </row>
    <row r="9331" spans="1:13" x14ac:dyDescent="0.2">
      <c r="A9331" s="3">
        <v>43040</v>
      </c>
      <c r="B9331" t="s">
        <v>8148</v>
      </c>
      <c r="C9331" t="s">
        <v>3153</v>
      </c>
      <c r="D9331" t="s">
        <v>8149</v>
      </c>
      <c r="E9331" t="s">
        <v>3152</v>
      </c>
      <c r="F9331" s="4">
        <v>0.31022580645161302</v>
      </c>
      <c r="G9331" s="4">
        <v>0.31</v>
      </c>
      <c r="H9331" s="4">
        <v>7.0134969726197399E-2</v>
      </c>
      <c r="I9331" s="4">
        <v>0.43</v>
      </c>
      <c r="J9331" s="4">
        <v>0.17</v>
      </c>
      <c r="K9331" s="4">
        <v>0.28000000000000003</v>
      </c>
      <c r="L9331" s="4">
        <v>0.36</v>
      </c>
      <c r="M9331" s="4">
        <v>31</v>
      </c>
    </row>
    <row r="9332" spans="1:13" x14ac:dyDescent="0.2">
      <c r="A9332" s="3">
        <v>43040</v>
      </c>
      <c r="B9332" t="s">
        <v>10255</v>
      </c>
      <c r="C9332" t="s">
        <v>4324</v>
      </c>
      <c r="D9332" t="s">
        <v>10256</v>
      </c>
      <c r="E9332" t="s">
        <v>4323</v>
      </c>
      <c r="F9332" s="4">
        <v>2.2296296296296299</v>
      </c>
      <c r="G9332" s="4">
        <v>2.2000000000000002</v>
      </c>
      <c r="H9332" s="4">
        <v>9.9285194553618297E-2</v>
      </c>
      <c r="I9332" s="4">
        <v>2.6</v>
      </c>
      <c r="J9332" s="4">
        <v>2.1</v>
      </c>
      <c r="K9332" s="4">
        <v>2.2000000000000002</v>
      </c>
      <c r="L9332" s="4">
        <v>2.25</v>
      </c>
      <c r="M9332" s="4">
        <v>27</v>
      </c>
    </row>
    <row r="9333" spans="1:13" x14ac:dyDescent="0.2">
      <c r="A9333" s="3">
        <v>43040</v>
      </c>
      <c r="B9333" t="s">
        <v>10279</v>
      </c>
      <c r="C9333" t="s">
        <v>4327</v>
      </c>
      <c r="D9333" t="s">
        <v>10280</v>
      </c>
      <c r="E9333" t="s">
        <v>4326</v>
      </c>
      <c r="F9333" s="4">
        <v>2.3888888888888902</v>
      </c>
      <c r="G9333" s="4">
        <v>2.4</v>
      </c>
      <c r="H9333" s="4">
        <v>0.22417941532712199</v>
      </c>
      <c r="I9333" s="4">
        <v>2.8</v>
      </c>
      <c r="J9333" s="4">
        <v>1.9</v>
      </c>
      <c r="K9333" s="4">
        <v>2.2999999999999998</v>
      </c>
      <c r="L9333" s="4">
        <v>2.5</v>
      </c>
      <c r="M9333" s="4">
        <v>27</v>
      </c>
    </row>
    <row r="9334" spans="1:13" x14ac:dyDescent="0.2">
      <c r="A9334" s="3">
        <v>43040</v>
      </c>
      <c r="B9334" t="s">
        <v>9770</v>
      </c>
      <c r="C9334" t="s">
        <v>3942</v>
      </c>
      <c r="D9334" t="s">
        <v>9771</v>
      </c>
      <c r="E9334" t="s">
        <v>3949</v>
      </c>
      <c r="F9334" s="4">
        <v>18.913185185185199</v>
      </c>
      <c r="G9334" s="4">
        <v>19</v>
      </c>
      <c r="H9334" s="4">
        <v>0.40201999921904302</v>
      </c>
      <c r="I9334" s="4">
        <v>19.52</v>
      </c>
      <c r="J9334" s="4">
        <v>18</v>
      </c>
      <c r="K9334" s="4">
        <v>18.754999999999999</v>
      </c>
      <c r="L9334" s="4">
        <v>19.149999999999999</v>
      </c>
      <c r="M9334" s="4">
        <v>27</v>
      </c>
    </row>
    <row r="9335" spans="1:13" x14ac:dyDescent="0.2">
      <c r="A9335" s="3">
        <v>43040</v>
      </c>
      <c r="B9335" t="s">
        <v>9772</v>
      </c>
      <c r="C9335" t="s">
        <v>3952</v>
      </c>
      <c r="D9335" t="s">
        <v>9773</v>
      </c>
      <c r="E9335" t="s">
        <v>3951</v>
      </c>
      <c r="F9335" s="4">
        <v>18.965296296296302</v>
      </c>
      <c r="G9335" s="4">
        <v>18.95</v>
      </c>
      <c r="H9335" s="4">
        <v>0.45017140451976001</v>
      </c>
      <c r="I9335" s="4">
        <v>19.72</v>
      </c>
      <c r="J9335" s="4">
        <v>18</v>
      </c>
      <c r="K9335" s="4">
        <v>18.734999999999999</v>
      </c>
      <c r="L9335" s="4">
        <v>19.295000000000002</v>
      </c>
      <c r="M9335" s="4">
        <v>27</v>
      </c>
    </row>
    <row r="9336" spans="1:13" x14ac:dyDescent="0.2">
      <c r="A9336" s="3">
        <v>43040</v>
      </c>
      <c r="B9336" t="s">
        <v>9768</v>
      </c>
      <c r="C9336" t="s">
        <v>3939</v>
      </c>
      <c r="D9336" t="s">
        <v>9769</v>
      </c>
      <c r="E9336" t="s">
        <v>3947</v>
      </c>
      <c r="F9336" s="4">
        <v>18.8617818181818</v>
      </c>
      <c r="G9336" s="4">
        <v>19</v>
      </c>
      <c r="H9336" s="4">
        <v>0.342406952191527</v>
      </c>
      <c r="I9336" s="4">
        <v>19.399999999999999</v>
      </c>
      <c r="J9336" s="4">
        <v>17.899999999999999</v>
      </c>
      <c r="K9336" s="4">
        <v>18.7</v>
      </c>
      <c r="L9336" s="4">
        <v>19.07</v>
      </c>
      <c r="M9336" s="4">
        <v>33</v>
      </c>
    </row>
    <row r="9337" spans="1:13" x14ac:dyDescent="0.2">
      <c r="A9337" s="3">
        <v>43040</v>
      </c>
      <c r="B9337" t="s">
        <v>9714</v>
      </c>
      <c r="C9337" t="s">
        <v>3936</v>
      </c>
      <c r="D9337" t="s">
        <v>9715</v>
      </c>
      <c r="E9337" t="s">
        <v>3935</v>
      </c>
      <c r="F9337" s="4">
        <v>18.8617818181818</v>
      </c>
      <c r="G9337" s="4">
        <v>19</v>
      </c>
      <c r="H9337" s="4">
        <v>0.342406952191527</v>
      </c>
      <c r="I9337" s="4">
        <v>19.399999999999999</v>
      </c>
      <c r="J9337" s="4">
        <v>17.899999999999999</v>
      </c>
      <c r="K9337" s="4">
        <v>18.7</v>
      </c>
      <c r="L9337" s="4">
        <v>19.07</v>
      </c>
      <c r="M9337" s="4">
        <v>33</v>
      </c>
    </row>
    <row r="9338" spans="1:13" x14ac:dyDescent="0.2">
      <c r="A9338" s="3">
        <v>43040</v>
      </c>
      <c r="B9338" t="s">
        <v>9720</v>
      </c>
      <c r="C9338" t="s">
        <v>3939</v>
      </c>
      <c r="D9338" t="s">
        <v>9721</v>
      </c>
      <c r="E9338" t="s">
        <v>3938</v>
      </c>
      <c r="F9338" s="4">
        <v>18.7916666666667</v>
      </c>
      <c r="G9338" s="4">
        <v>18.600000000000001</v>
      </c>
      <c r="H9338" s="4">
        <v>0.74478884032097703</v>
      </c>
      <c r="I9338" s="4">
        <v>21</v>
      </c>
      <c r="J9338" s="4">
        <v>17.5</v>
      </c>
      <c r="K9338" s="4">
        <v>18.3</v>
      </c>
      <c r="L9338" s="4">
        <v>19.125</v>
      </c>
      <c r="M9338" s="4">
        <v>33</v>
      </c>
    </row>
    <row r="9339" spans="1:13" x14ac:dyDescent="0.2">
      <c r="A9339" s="3">
        <v>43040</v>
      </c>
      <c r="B9339" t="s">
        <v>9750</v>
      </c>
      <c r="C9339" t="s">
        <v>3942</v>
      </c>
      <c r="D9339" t="s">
        <v>9751</v>
      </c>
      <c r="E9339" t="s">
        <v>3941</v>
      </c>
      <c r="F9339" s="4">
        <v>18.576538461538501</v>
      </c>
      <c r="G9339" s="4">
        <v>18.405000000000001</v>
      </c>
      <c r="H9339" s="4">
        <v>1.05005501687366</v>
      </c>
      <c r="I9339" s="4">
        <v>21.3</v>
      </c>
      <c r="J9339" s="4">
        <v>16.8</v>
      </c>
      <c r="K9339" s="4">
        <v>18</v>
      </c>
      <c r="L9339" s="4">
        <v>18.954999999999998</v>
      </c>
      <c r="M9339" s="4">
        <v>26</v>
      </c>
    </row>
    <row r="9340" spans="1:13" x14ac:dyDescent="0.2">
      <c r="A9340" s="3">
        <v>43040</v>
      </c>
      <c r="B9340" t="s">
        <v>10233</v>
      </c>
      <c r="C9340" t="s">
        <v>3579</v>
      </c>
      <c r="D9340" t="s">
        <v>10234</v>
      </c>
      <c r="E9340" t="s">
        <v>3578</v>
      </c>
      <c r="F9340" s="4">
        <v>2.1029032258064499</v>
      </c>
      <c r="G9340" s="4">
        <v>2.1</v>
      </c>
      <c r="H9340" s="4">
        <v>0.12668053121631301</v>
      </c>
      <c r="I9340" s="4">
        <v>2.5</v>
      </c>
      <c r="J9340" s="4">
        <v>1.9</v>
      </c>
      <c r="K9340" s="4">
        <v>2</v>
      </c>
      <c r="L9340" s="4">
        <v>2.2000000000000002</v>
      </c>
      <c r="M9340" s="4">
        <v>31</v>
      </c>
    </row>
    <row r="9341" spans="1:13" x14ac:dyDescent="0.2">
      <c r="A9341" s="3">
        <v>43040</v>
      </c>
      <c r="B9341" t="s">
        <v>10257</v>
      </c>
      <c r="C9341" t="s">
        <v>3582</v>
      </c>
      <c r="D9341" t="s">
        <v>10258</v>
      </c>
      <c r="E9341" t="s">
        <v>3581</v>
      </c>
      <c r="F9341" s="4">
        <v>2.28451612903226</v>
      </c>
      <c r="G9341" s="4">
        <v>2.2999999999999998</v>
      </c>
      <c r="H9341" s="4">
        <v>0.25239966600185798</v>
      </c>
      <c r="I9341" s="4">
        <v>2.74</v>
      </c>
      <c r="J9341" s="4">
        <v>1.76</v>
      </c>
      <c r="K9341" s="4">
        <v>2.13</v>
      </c>
      <c r="L9341" s="4">
        <v>2.4500000000000002</v>
      </c>
      <c r="M9341" s="4">
        <v>31</v>
      </c>
    </row>
    <row r="9342" spans="1:13" x14ac:dyDescent="0.2">
      <c r="A9342" s="3">
        <v>43040</v>
      </c>
      <c r="B9342" t="s">
        <v>3574</v>
      </c>
      <c r="C9342" t="s">
        <v>3585</v>
      </c>
      <c r="D9342" t="s">
        <v>169</v>
      </c>
      <c r="E9342" t="s">
        <v>3584</v>
      </c>
      <c r="F9342" s="4">
        <v>2.3125925925925901</v>
      </c>
      <c r="G9342" s="4">
        <v>2.4</v>
      </c>
      <c r="H9342" s="4">
        <v>0.51147293027545304</v>
      </c>
      <c r="I9342" s="4">
        <v>3.23</v>
      </c>
      <c r="J9342" s="4">
        <v>1</v>
      </c>
      <c r="K9342" s="4">
        <v>2</v>
      </c>
      <c r="L9342" s="4">
        <v>2.6749999999999998</v>
      </c>
      <c r="M9342" s="4">
        <v>27</v>
      </c>
    </row>
    <row r="9343" spans="1:13" x14ac:dyDescent="0.2">
      <c r="A9343" s="3">
        <v>43040</v>
      </c>
      <c r="B9343" t="s">
        <v>10281</v>
      </c>
      <c r="C9343" t="s">
        <v>3597</v>
      </c>
      <c r="D9343" t="s">
        <v>10282</v>
      </c>
      <c r="E9343" t="s">
        <v>3596</v>
      </c>
      <c r="F9343" s="4">
        <v>1.77870967741935</v>
      </c>
      <c r="G9343" s="4">
        <v>2</v>
      </c>
      <c r="H9343" s="4">
        <v>0.49065087340174202</v>
      </c>
      <c r="I9343" s="4">
        <v>2.4</v>
      </c>
      <c r="J9343" s="4">
        <v>0.72</v>
      </c>
      <c r="K9343" s="4">
        <v>1.4950000000000001</v>
      </c>
      <c r="L9343" s="4">
        <v>2.2000000000000002</v>
      </c>
      <c r="M9343" s="4">
        <v>31</v>
      </c>
    </row>
    <row r="9344" spans="1:13" x14ac:dyDescent="0.2">
      <c r="A9344" s="3">
        <v>43040</v>
      </c>
      <c r="B9344" t="s">
        <v>10283</v>
      </c>
      <c r="C9344" t="s">
        <v>3600</v>
      </c>
      <c r="D9344" t="s">
        <v>10284</v>
      </c>
      <c r="E9344" t="s">
        <v>3599</v>
      </c>
      <c r="F9344" s="4">
        <v>2.3199999999999998</v>
      </c>
      <c r="G9344" s="4">
        <v>2.34</v>
      </c>
      <c r="H9344" s="4">
        <v>0.49895891614440602</v>
      </c>
      <c r="I9344" s="4">
        <v>3.4</v>
      </c>
      <c r="J9344" s="4">
        <v>1.3</v>
      </c>
      <c r="K9344" s="4">
        <v>1.95</v>
      </c>
      <c r="L9344" s="4">
        <v>2.605</v>
      </c>
      <c r="M9344" s="4">
        <v>31</v>
      </c>
    </row>
    <row r="9345" spans="1:13" x14ac:dyDescent="0.2">
      <c r="A9345" s="3">
        <v>43040</v>
      </c>
      <c r="B9345" t="s">
        <v>10263</v>
      </c>
      <c r="C9345" t="s">
        <v>3591</v>
      </c>
      <c r="D9345" t="s">
        <v>10264</v>
      </c>
      <c r="E9345" t="s">
        <v>3590</v>
      </c>
      <c r="F9345" s="4">
        <v>1.53</v>
      </c>
      <c r="G9345" s="4">
        <v>1.5</v>
      </c>
      <c r="H9345" s="4">
        <v>7.6504517359895705E-2</v>
      </c>
      <c r="I9345" s="4">
        <v>1.9</v>
      </c>
      <c r="J9345" s="4">
        <v>1.49</v>
      </c>
      <c r="K9345" s="4">
        <v>1.5</v>
      </c>
      <c r="L9345" s="4">
        <v>1.5</v>
      </c>
      <c r="M9345" s="4">
        <v>35</v>
      </c>
    </row>
    <row r="9346" spans="1:13" x14ac:dyDescent="0.2">
      <c r="A9346" s="3">
        <v>43040</v>
      </c>
      <c r="B9346" t="s">
        <v>10285</v>
      </c>
      <c r="C9346" t="s">
        <v>3603</v>
      </c>
      <c r="D9346" t="s">
        <v>10286</v>
      </c>
      <c r="E9346" t="s">
        <v>3602</v>
      </c>
      <c r="F9346" s="4">
        <v>2.6190322580645198</v>
      </c>
      <c r="G9346" s="4">
        <v>2.6</v>
      </c>
      <c r="H9346" s="4">
        <v>0.34301948281606098</v>
      </c>
      <c r="I9346" s="4">
        <v>3.4</v>
      </c>
      <c r="J9346" s="4">
        <v>1.8</v>
      </c>
      <c r="K9346" s="4">
        <v>2.4</v>
      </c>
      <c r="L9346" s="4">
        <v>2.85</v>
      </c>
      <c r="M9346" s="4">
        <v>31</v>
      </c>
    </row>
    <row r="9347" spans="1:13" x14ac:dyDescent="0.2">
      <c r="A9347" s="3">
        <v>43040</v>
      </c>
      <c r="B9347" t="s">
        <v>10265</v>
      </c>
      <c r="C9347" t="s">
        <v>3594</v>
      </c>
      <c r="D9347" t="s">
        <v>10266</v>
      </c>
      <c r="E9347" t="s">
        <v>3593</v>
      </c>
      <c r="F9347" s="4">
        <v>1.8481818181818199</v>
      </c>
      <c r="G9347" s="4">
        <v>1.8</v>
      </c>
      <c r="H9347" s="4">
        <v>0.45563454753682903</v>
      </c>
      <c r="I9347" s="4">
        <v>3.23</v>
      </c>
      <c r="J9347" s="4">
        <v>1.1499999999999999</v>
      </c>
      <c r="K9347" s="4">
        <v>1.6</v>
      </c>
      <c r="L9347" s="4">
        <v>2.1</v>
      </c>
      <c r="M9347" s="4">
        <v>33</v>
      </c>
    </row>
    <row r="9348" spans="1:13" x14ac:dyDescent="0.2">
      <c r="A9348" s="3">
        <v>43040</v>
      </c>
      <c r="B9348" t="s">
        <v>10287</v>
      </c>
      <c r="C9348" t="s">
        <v>3606</v>
      </c>
      <c r="D9348" t="s">
        <v>10288</v>
      </c>
      <c r="E9348" t="s">
        <v>3605</v>
      </c>
      <c r="F9348" s="4">
        <v>2.3474193548387099</v>
      </c>
      <c r="G9348" s="4">
        <v>2.2999999999999998</v>
      </c>
      <c r="H9348" s="4">
        <v>0.42084017347789299</v>
      </c>
      <c r="I9348" s="4">
        <v>3.2</v>
      </c>
      <c r="J9348" s="4">
        <v>1.21</v>
      </c>
      <c r="K9348" s="4">
        <v>2.15</v>
      </c>
      <c r="L9348" s="4">
        <v>2.65</v>
      </c>
      <c r="M9348" s="4">
        <v>31</v>
      </c>
    </row>
    <row r="9349" spans="1:13" x14ac:dyDescent="0.2">
      <c r="A9349" s="3">
        <v>43040</v>
      </c>
      <c r="B9349" t="s">
        <v>10289</v>
      </c>
      <c r="C9349" t="s">
        <v>3873</v>
      </c>
      <c r="D9349" t="s">
        <v>10290</v>
      </c>
      <c r="E9349" t="s">
        <v>3872</v>
      </c>
      <c r="F9349" s="4">
        <v>0.56850000000000001</v>
      </c>
      <c r="G9349" s="4">
        <v>0.55000000000000004</v>
      </c>
      <c r="H9349" s="4">
        <v>0.294426740061357</v>
      </c>
      <c r="I9349" s="4">
        <v>1</v>
      </c>
      <c r="J9349" s="4">
        <v>-0.1</v>
      </c>
      <c r="K9349" s="4">
        <v>0.38750000000000001</v>
      </c>
      <c r="L9349" s="4">
        <v>0.8</v>
      </c>
      <c r="M9349" s="4">
        <v>20</v>
      </c>
    </row>
    <row r="9350" spans="1:13" x14ac:dyDescent="0.2">
      <c r="A9350" s="3">
        <v>43040</v>
      </c>
      <c r="B9350" t="s">
        <v>10291</v>
      </c>
      <c r="C9350" t="s">
        <v>3876</v>
      </c>
      <c r="D9350" t="s">
        <v>10292</v>
      </c>
      <c r="E9350" t="s">
        <v>3875</v>
      </c>
      <c r="F9350" s="4">
        <v>0.47</v>
      </c>
      <c r="G9350" s="4">
        <v>0.59499999999999997</v>
      </c>
      <c r="H9350" s="4">
        <v>0.39226736317278099</v>
      </c>
      <c r="I9350" s="4">
        <v>1</v>
      </c>
      <c r="J9350" s="4">
        <v>-0.4</v>
      </c>
      <c r="K9350" s="4">
        <v>0.375</v>
      </c>
      <c r="L9350" s="4">
        <v>0.7</v>
      </c>
      <c r="M9350" s="4">
        <v>20</v>
      </c>
    </row>
    <row r="9351" spans="1:13" x14ac:dyDescent="0.2">
      <c r="A9351" s="3">
        <v>43040</v>
      </c>
      <c r="B9351" t="s">
        <v>10271</v>
      </c>
      <c r="C9351" t="s">
        <v>3867</v>
      </c>
      <c r="D9351" t="s">
        <v>10272</v>
      </c>
      <c r="E9351" t="s">
        <v>3866</v>
      </c>
      <c r="F9351" s="4">
        <v>-0.249393939393939</v>
      </c>
      <c r="G9351" s="4">
        <v>-0.3</v>
      </c>
      <c r="H9351" s="4">
        <v>0.130550263163738</v>
      </c>
      <c r="I9351" s="4">
        <v>0.34</v>
      </c>
      <c r="J9351" s="4">
        <v>-0.3</v>
      </c>
      <c r="K9351" s="4">
        <v>-0.3</v>
      </c>
      <c r="L9351" s="4">
        <v>-0.28999999999999998</v>
      </c>
      <c r="M9351" s="4">
        <v>33</v>
      </c>
    </row>
    <row r="9352" spans="1:13" x14ac:dyDescent="0.2">
      <c r="A9352" s="3">
        <v>43040</v>
      </c>
      <c r="B9352" t="s">
        <v>10293</v>
      </c>
      <c r="C9352" t="s">
        <v>3879</v>
      </c>
      <c r="D9352" t="s">
        <v>10294</v>
      </c>
      <c r="E9352" t="s">
        <v>3878</v>
      </c>
      <c r="F9352" s="4">
        <v>0.54749999999999999</v>
      </c>
      <c r="G9352" s="4">
        <v>0.55000000000000004</v>
      </c>
      <c r="H9352" s="4">
        <v>0.32895168418221499</v>
      </c>
      <c r="I9352" s="4">
        <v>1.3</v>
      </c>
      <c r="J9352" s="4">
        <v>-0.1</v>
      </c>
      <c r="K9352" s="4">
        <v>0.38</v>
      </c>
      <c r="L9352" s="4">
        <v>0.7</v>
      </c>
      <c r="M9352" s="4">
        <v>20</v>
      </c>
    </row>
    <row r="9353" spans="1:13" x14ac:dyDescent="0.2">
      <c r="A9353" s="3">
        <v>43040</v>
      </c>
      <c r="B9353" t="s">
        <v>10273</v>
      </c>
      <c r="C9353" t="s">
        <v>3870</v>
      </c>
      <c r="D9353" t="s">
        <v>10274</v>
      </c>
      <c r="E9353" t="s">
        <v>3869</v>
      </c>
      <c r="F9353" s="4">
        <v>0.81238095238095198</v>
      </c>
      <c r="G9353" s="4">
        <v>0.8</v>
      </c>
      <c r="H9353" s="4">
        <v>0.500538757359555</v>
      </c>
      <c r="I9353" s="4">
        <v>1.55</v>
      </c>
      <c r="J9353" s="4">
        <v>-0.2</v>
      </c>
      <c r="K9353" s="4">
        <v>0.5</v>
      </c>
      <c r="L9353" s="4">
        <v>1.1000000000000001</v>
      </c>
      <c r="M9353" s="4">
        <v>21</v>
      </c>
    </row>
    <row r="9354" spans="1:13" x14ac:dyDescent="0.2">
      <c r="A9354" s="3">
        <v>43040</v>
      </c>
      <c r="B9354" t="s">
        <v>10295</v>
      </c>
      <c r="C9354" t="s">
        <v>3882</v>
      </c>
      <c r="D9354" t="s">
        <v>10296</v>
      </c>
      <c r="E9354" t="s">
        <v>3881</v>
      </c>
      <c r="F9354" s="4">
        <v>0.53400000000000003</v>
      </c>
      <c r="G9354" s="4">
        <v>0.56000000000000005</v>
      </c>
      <c r="H9354" s="4">
        <v>0.33817466679684599</v>
      </c>
      <c r="I9354" s="4">
        <v>1.5</v>
      </c>
      <c r="J9354" s="4">
        <v>-0.2</v>
      </c>
      <c r="K9354" s="4">
        <v>0.3775</v>
      </c>
      <c r="L9354" s="4">
        <v>0.6</v>
      </c>
      <c r="M9354" s="4">
        <v>20</v>
      </c>
    </row>
    <row r="9355" spans="1:13" x14ac:dyDescent="0.2">
      <c r="A9355" s="3">
        <v>43070</v>
      </c>
      <c r="B9355" t="s">
        <v>9670</v>
      </c>
      <c r="C9355" t="s">
        <v>3927</v>
      </c>
      <c r="D9355" t="s">
        <v>9671</v>
      </c>
      <c r="E9355" t="s">
        <v>3926</v>
      </c>
      <c r="F9355" s="4">
        <v>7.3918749999999998</v>
      </c>
      <c r="G9355" s="4">
        <v>7.32</v>
      </c>
      <c r="H9355" s="4">
        <v>0.28884179637534002</v>
      </c>
      <c r="I9355" s="4">
        <v>8.3800000000000008</v>
      </c>
      <c r="J9355" s="4">
        <v>7.2</v>
      </c>
      <c r="K9355" s="4">
        <v>7.25</v>
      </c>
      <c r="L9355" s="4">
        <v>7.3574999999999999</v>
      </c>
      <c r="M9355" s="4">
        <v>16</v>
      </c>
    </row>
    <row r="9356" spans="1:13" x14ac:dyDescent="0.2">
      <c r="A9356" s="3">
        <v>43070</v>
      </c>
      <c r="B9356" t="s">
        <v>9704</v>
      </c>
      <c r="C9356" t="s">
        <v>3930</v>
      </c>
      <c r="D9356" t="s">
        <v>9705</v>
      </c>
      <c r="E9356" t="s">
        <v>3929</v>
      </c>
      <c r="F9356" s="4">
        <v>7.34375</v>
      </c>
      <c r="G9356" s="4">
        <v>7.335</v>
      </c>
      <c r="H9356" s="4">
        <v>0.63855957696469701</v>
      </c>
      <c r="I9356" s="4">
        <v>8.5</v>
      </c>
      <c r="J9356" s="4">
        <v>6.1</v>
      </c>
      <c r="K9356" s="4">
        <v>7.1375000000000002</v>
      </c>
      <c r="L9356" s="4">
        <v>7.7350000000000003</v>
      </c>
      <c r="M9356" s="4">
        <v>16</v>
      </c>
    </row>
    <row r="9357" spans="1:13" x14ac:dyDescent="0.2">
      <c r="A9357" s="3">
        <v>43070</v>
      </c>
      <c r="B9357" t="s">
        <v>9740</v>
      </c>
      <c r="C9357" t="s">
        <v>3933</v>
      </c>
      <c r="D9357" t="s">
        <v>9741</v>
      </c>
      <c r="E9357" t="s">
        <v>3932</v>
      </c>
      <c r="F9357" s="4">
        <v>7.2061538461538497</v>
      </c>
      <c r="G9357" s="4">
        <v>7.24</v>
      </c>
      <c r="H9357" s="4">
        <v>1.03631187761808</v>
      </c>
      <c r="I9357" s="4">
        <v>9.4499999999999993</v>
      </c>
      <c r="J9357" s="4">
        <v>5.25</v>
      </c>
      <c r="K9357" s="4">
        <v>6.88</v>
      </c>
      <c r="L9357" s="4">
        <v>7.35</v>
      </c>
      <c r="M9357" s="4">
        <v>13</v>
      </c>
    </row>
    <row r="9358" spans="1:13" x14ac:dyDescent="0.2">
      <c r="A9358" s="3">
        <v>43070</v>
      </c>
      <c r="B9358" t="s">
        <v>3925</v>
      </c>
      <c r="C9358" t="s">
        <v>5348</v>
      </c>
      <c r="D9358" t="s">
        <v>286</v>
      </c>
      <c r="E9358" t="s">
        <v>5347</v>
      </c>
      <c r="F9358" s="4">
        <v>7.2358333333333302</v>
      </c>
      <c r="G9358" s="4">
        <v>7.2949999999999999</v>
      </c>
      <c r="H9358" s="4">
        <v>1.19112977945946</v>
      </c>
      <c r="I9358" s="4">
        <v>9.5</v>
      </c>
      <c r="J9358" s="4">
        <v>5.25</v>
      </c>
      <c r="K9358" s="4">
        <v>6.65</v>
      </c>
      <c r="L9358" s="4">
        <v>7.5025000000000004</v>
      </c>
      <c r="M9358" s="4">
        <v>12</v>
      </c>
    </row>
    <row r="9359" spans="1:13" x14ac:dyDescent="0.2">
      <c r="A9359" s="3">
        <v>43070</v>
      </c>
      <c r="B9359" t="s">
        <v>9672</v>
      </c>
      <c r="C9359" t="s">
        <v>3918</v>
      </c>
      <c r="D9359" t="s">
        <v>9673</v>
      </c>
      <c r="E9359" t="s">
        <v>3917</v>
      </c>
      <c r="F9359" s="4">
        <v>7.1517391304347804</v>
      </c>
      <c r="G9359" s="4">
        <v>7.18</v>
      </c>
      <c r="H9359" s="4">
        <v>0.168162588367574</v>
      </c>
      <c r="I9359" s="4">
        <v>7.6</v>
      </c>
      <c r="J9359" s="4">
        <v>6.74</v>
      </c>
      <c r="K9359" s="4">
        <v>7.0250000000000004</v>
      </c>
      <c r="L9359" s="4">
        <v>7.25</v>
      </c>
      <c r="M9359" s="4">
        <v>23</v>
      </c>
    </row>
    <row r="9360" spans="1:13" x14ac:dyDescent="0.2">
      <c r="A9360" s="3">
        <v>43070</v>
      </c>
      <c r="B9360" t="s">
        <v>9706</v>
      </c>
      <c r="C9360" t="s">
        <v>3921</v>
      </c>
      <c r="D9360" t="s">
        <v>9707</v>
      </c>
      <c r="E9360" t="s">
        <v>3920</v>
      </c>
      <c r="F9360" s="4">
        <v>6.7943478260869599</v>
      </c>
      <c r="G9360" s="4">
        <v>6.75</v>
      </c>
      <c r="H9360" s="4">
        <v>0.63391873645355901</v>
      </c>
      <c r="I9360" s="4">
        <v>8.25</v>
      </c>
      <c r="J9360" s="4">
        <v>5.5</v>
      </c>
      <c r="K9360" s="4">
        <v>6.5</v>
      </c>
      <c r="L9360" s="4">
        <v>7.07</v>
      </c>
      <c r="M9360" s="4">
        <v>23</v>
      </c>
    </row>
    <row r="9361" spans="1:13" x14ac:dyDescent="0.2">
      <c r="A9361" s="3">
        <v>43070</v>
      </c>
      <c r="B9361" t="s">
        <v>9742</v>
      </c>
      <c r="C9361" t="s">
        <v>3924</v>
      </c>
      <c r="D9361" t="s">
        <v>9743</v>
      </c>
      <c r="E9361" t="s">
        <v>3923</v>
      </c>
      <c r="F9361" s="4">
        <v>6.3042857142857098</v>
      </c>
      <c r="G9361" s="4">
        <v>6.25</v>
      </c>
      <c r="H9361" s="4">
        <v>0.91821877256224405</v>
      </c>
      <c r="I9361" s="4">
        <v>9</v>
      </c>
      <c r="J9361" s="4">
        <v>4.5</v>
      </c>
      <c r="K9361" s="4">
        <v>6</v>
      </c>
      <c r="L9361" s="4">
        <v>6.58</v>
      </c>
      <c r="M9361" s="4">
        <v>21</v>
      </c>
    </row>
    <row r="9362" spans="1:13" x14ac:dyDescent="0.2">
      <c r="A9362" s="3">
        <v>43070</v>
      </c>
      <c r="B9362" t="s">
        <v>3916</v>
      </c>
      <c r="C9362" t="s">
        <v>5345</v>
      </c>
      <c r="D9362" t="s">
        <v>283</v>
      </c>
      <c r="E9362" t="s">
        <v>5344</v>
      </c>
      <c r="F9362" s="4">
        <v>6.2140000000000004</v>
      </c>
      <c r="G9362" s="4">
        <v>5.76</v>
      </c>
      <c r="H9362" s="4">
        <v>1.1009463461689899</v>
      </c>
      <c r="I9362" s="4">
        <v>9.15</v>
      </c>
      <c r="J9362" s="4">
        <v>5.05</v>
      </c>
      <c r="K9362" s="4">
        <v>5.53</v>
      </c>
      <c r="L9362" s="4">
        <v>6.6</v>
      </c>
      <c r="M9362" s="4">
        <v>15</v>
      </c>
    </row>
    <row r="9363" spans="1:13" x14ac:dyDescent="0.2">
      <c r="A9363" s="3">
        <v>43070</v>
      </c>
      <c r="B9363" t="s">
        <v>10251</v>
      </c>
      <c r="C9363" t="s">
        <v>3988</v>
      </c>
      <c r="D9363" t="s">
        <v>10252</v>
      </c>
      <c r="E9363" t="s">
        <v>3987</v>
      </c>
      <c r="F9363" s="4">
        <v>3.46136363636364</v>
      </c>
      <c r="G9363" s="4">
        <v>3.4550000000000001</v>
      </c>
      <c r="H9363" s="4">
        <v>0.27038412630473702</v>
      </c>
      <c r="I9363" s="4">
        <v>4.0999999999999996</v>
      </c>
      <c r="J9363" s="4">
        <v>2.95</v>
      </c>
      <c r="K9363" s="4">
        <v>3.3250000000000002</v>
      </c>
      <c r="L9363" s="4">
        <v>3.54</v>
      </c>
      <c r="M9363" s="4">
        <v>22</v>
      </c>
    </row>
    <row r="9364" spans="1:13" x14ac:dyDescent="0.2">
      <c r="A9364" s="3">
        <v>43070</v>
      </c>
      <c r="B9364" t="s">
        <v>10275</v>
      </c>
      <c r="C9364" t="s">
        <v>3991</v>
      </c>
      <c r="D9364" t="s">
        <v>10276</v>
      </c>
      <c r="E9364" t="s">
        <v>3990</v>
      </c>
      <c r="F9364" s="4">
        <v>3.5295454545454499</v>
      </c>
      <c r="G9364" s="4">
        <v>3.4449999999999998</v>
      </c>
      <c r="H9364" s="4">
        <v>0.40433928790096502</v>
      </c>
      <c r="I9364" s="4">
        <v>4.5</v>
      </c>
      <c r="J9364" s="4">
        <v>2.9</v>
      </c>
      <c r="K9364" s="4">
        <v>3.2475000000000001</v>
      </c>
      <c r="L9364" s="4">
        <v>3.7549999999999999</v>
      </c>
      <c r="M9364" s="4">
        <v>22</v>
      </c>
    </row>
    <row r="9365" spans="1:13" x14ac:dyDescent="0.2">
      <c r="A9365" s="3">
        <v>43070</v>
      </c>
      <c r="B9365" t="s">
        <v>10297</v>
      </c>
      <c r="C9365" t="s">
        <v>5357</v>
      </c>
      <c r="D9365" t="s">
        <v>10298</v>
      </c>
      <c r="E9365" t="s">
        <v>5356</v>
      </c>
      <c r="F9365" s="4">
        <v>3.5513333333333299</v>
      </c>
      <c r="G9365" s="4">
        <v>3.5</v>
      </c>
      <c r="H9365" s="4">
        <v>0.33854450365111699</v>
      </c>
      <c r="I9365" s="4">
        <v>4.25</v>
      </c>
      <c r="J9365" s="4">
        <v>3.1</v>
      </c>
      <c r="K9365" s="4">
        <v>3.3</v>
      </c>
      <c r="L9365" s="4">
        <v>3.8050000000000002</v>
      </c>
      <c r="M9365" s="4">
        <v>15</v>
      </c>
    </row>
    <row r="9366" spans="1:13" x14ac:dyDescent="0.2">
      <c r="A9366" s="3">
        <v>43070</v>
      </c>
      <c r="B9366" t="s">
        <v>10253</v>
      </c>
      <c r="C9366" t="s">
        <v>3994</v>
      </c>
      <c r="D9366" t="s">
        <v>10254</v>
      </c>
      <c r="E9366" t="s">
        <v>3993</v>
      </c>
      <c r="F9366" s="4">
        <v>3.4904347826087001</v>
      </c>
      <c r="G9366" s="4">
        <v>3.5</v>
      </c>
      <c r="H9366" s="4">
        <v>0.11161941265135</v>
      </c>
      <c r="I9366" s="4">
        <v>3.9</v>
      </c>
      <c r="J9366" s="4">
        <v>3.37</v>
      </c>
      <c r="K9366" s="4">
        <v>3.4049999999999998</v>
      </c>
      <c r="L9366" s="4">
        <v>3.5</v>
      </c>
      <c r="M9366" s="4">
        <v>23</v>
      </c>
    </row>
    <row r="9367" spans="1:13" x14ac:dyDescent="0.2">
      <c r="A9367" s="3">
        <v>43070</v>
      </c>
      <c r="B9367" t="s">
        <v>10277</v>
      </c>
      <c r="C9367" t="s">
        <v>3997</v>
      </c>
      <c r="D9367" t="s">
        <v>10278</v>
      </c>
      <c r="E9367" t="s">
        <v>3996</v>
      </c>
      <c r="F9367" s="4">
        <v>3.5469565217391299</v>
      </c>
      <c r="G9367" s="4">
        <v>3.5</v>
      </c>
      <c r="H9367" s="4">
        <v>0.28151271217233598</v>
      </c>
      <c r="I9367" s="4">
        <v>4.25</v>
      </c>
      <c r="J9367" s="4">
        <v>3.1</v>
      </c>
      <c r="K9367" s="4">
        <v>3.3849999999999998</v>
      </c>
      <c r="L9367" s="4">
        <v>3.63</v>
      </c>
      <c r="M9367" s="4">
        <v>23</v>
      </c>
    </row>
    <row r="9368" spans="1:13" x14ac:dyDescent="0.2">
      <c r="A9368" s="3">
        <v>43070</v>
      </c>
      <c r="B9368" t="s">
        <v>10299</v>
      </c>
      <c r="C9368" t="s">
        <v>5360</v>
      </c>
      <c r="D9368" t="s">
        <v>10300</v>
      </c>
      <c r="E9368" t="s">
        <v>5359</v>
      </c>
      <c r="F9368" s="4">
        <v>3.5873333333333299</v>
      </c>
      <c r="G9368" s="4">
        <v>3.5</v>
      </c>
      <c r="H9368" s="4">
        <v>0.32909978223430503</v>
      </c>
      <c r="I9368" s="4">
        <v>4.25</v>
      </c>
      <c r="J9368" s="4">
        <v>3</v>
      </c>
      <c r="K9368" s="4">
        <v>3.4</v>
      </c>
      <c r="L9368" s="4">
        <v>3.7850000000000001</v>
      </c>
      <c r="M9368" s="4">
        <v>15</v>
      </c>
    </row>
    <row r="9369" spans="1:13" x14ac:dyDescent="0.2">
      <c r="A9369" s="3">
        <v>43070</v>
      </c>
      <c r="B9369" t="s">
        <v>7968</v>
      </c>
      <c r="C9369" t="s">
        <v>3897</v>
      </c>
      <c r="D9369" t="s">
        <v>7969</v>
      </c>
      <c r="E9369" t="s">
        <v>3896</v>
      </c>
      <c r="F9369" s="4">
        <v>7.1851851851851896</v>
      </c>
      <c r="G9369" s="4">
        <v>7.25</v>
      </c>
      <c r="H9369" s="4">
        <v>0.21475156255132</v>
      </c>
      <c r="I9369" s="4">
        <v>7.5</v>
      </c>
      <c r="J9369" s="4">
        <v>6.5</v>
      </c>
      <c r="K9369" s="4">
        <v>7</v>
      </c>
      <c r="L9369" s="4">
        <v>7.25</v>
      </c>
      <c r="M9369" s="4">
        <v>27</v>
      </c>
    </row>
    <row r="9370" spans="1:13" x14ac:dyDescent="0.2">
      <c r="A9370" s="3">
        <v>43070</v>
      </c>
      <c r="B9370" t="s">
        <v>8072</v>
      </c>
      <c r="C9370" t="s">
        <v>3909</v>
      </c>
      <c r="D9370" t="s">
        <v>8073</v>
      </c>
      <c r="E9370" t="s">
        <v>3908</v>
      </c>
      <c r="F9370" s="4">
        <v>6.6675000000000004</v>
      </c>
      <c r="G9370" s="4">
        <v>6.75</v>
      </c>
      <c r="H9370" s="4">
        <v>0.72588874745666798</v>
      </c>
      <c r="I9370" s="4">
        <v>8.25</v>
      </c>
      <c r="J9370" s="4">
        <v>5</v>
      </c>
      <c r="K9370" s="4">
        <v>6.4375</v>
      </c>
      <c r="L9370" s="4">
        <v>7</v>
      </c>
      <c r="M9370" s="4">
        <v>20</v>
      </c>
    </row>
    <row r="9371" spans="1:13" x14ac:dyDescent="0.2">
      <c r="A9371" s="3">
        <v>43070</v>
      </c>
      <c r="B9371" t="s">
        <v>7994</v>
      </c>
      <c r="C9371" t="s">
        <v>3900</v>
      </c>
      <c r="D9371" t="s">
        <v>7995</v>
      </c>
      <c r="E9371" t="s">
        <v>3899</v>
      </c>
      <c r="F9371" s="4">
        <v>7.1685185185185203</v>
      </c>
      <c r="G9371" s="4">
        <v>7.25</v>
      </c>
      <c r="H9371" s="4">
        <v>0.33025286004356103</v>
      </c>
      <c r="I9371" s="4">
        <v>7.75</v>
      </c>
      <c r="J9371" s="4">
        <v>6</v>
      </c>
      <c r="K9371" s="4">
        <v>7</v>
      </c>
      <c r="L9371" s="4">
        <v>7.25</v>
      </c>
      <c r="M9371" s="4">
        <v>27</v>
      </c>
    </row>
    <row r="9372" spans="1:13" x14ac:dyDescent="0.2">
      <c r="A9372" s="3">
        <v>43070</v>
      </c>
      <c r="B9372" t="s">
        <v>8098</v>
      </c>
      <c r="C9372" t="s">
        <v>3912</v>
      </c>
      <c r="D9372" t="s">
        <v>8099</v>
      </c>
      <c r="E9372" t="s">
        <v>3911</v>
      </c>
      <c r="F9372" s="4">
        <v>6.45</v>
      </c>
      <c r="G9372" s="4">
        <v>6.5</v>
      </c>
      <c r="H9372" s="4">
        <v>0.89809740416528405</v>
      </c>
      <c r="I9372" s="4">
        <v>8.5</v>
      </c>
      <c r="J9372" s="4">
        <v>4.5</v>
      </c>
      <c r="K9372" s="4">
        <v>6.125</v>
      </c>
      <c r="L9372" s="4">
        <v>6.75</v>
      </c>
      <c r="M9372" s="4">
        <v>20</v>
      </c>
    </row>
    <row r="9373" spans="1:13" x14ac:dyDescent="0.2">
      <c r="A9373" s="3">
        <v>43070</v>
      </c>
      <c r="B9373" t="s">
        <v>8020</v>
      </c>
      <c r="C9373" t="s">
        <v>3903</v>
      </c>
      <c r="D9373" t="s">
        <v>8021</v>
      </c>
      <c r="E9373" t="s">
        <v>3902</v>
      </c>
      <c r="F9373" s="4">
        <v>6.9903846153846096</v>
      </c>
      <c r="G9373" s="4">
        <v>7</v>
      </c>
      <c r="H9373" s="4">
        <v>0.46087291757473198</v>
      </c>
      <c r="I9373" s="4">
        <v>8</v>
      </c>
      <c r="J9373" s="4">
        <v>5.5</v>
      </c>
      <c r="K9373" s="4">
        <v>6.75</v>
      </c>
      <c r="L9373" s="4">
        <v>7.25</v>
      </c>
      <c r="M9373" s="4">
        <v>26</v>
      </c>
    </row>
    <row r="9374" spans="1:13" x14ac:dyDescent="0.2">
      <c r="A9374" s="3">
        <v>43070</v>
      </c>
      <c r="B9374" t="s">
        <v>8124</v>
      </c>
      <c r="C9374" t="s">
        <v>3915</v>
      </c>
      <c r="D9374" t="s">
        <v>8125</v>
      </c>
      <c r="E9374" t="s">
        <v>3914</v>
      </c>
      <c r="F9374" s="4">
        <v>6.335</v>
      </c>
      <c r="G9374" s="4">
        <v>6.25</v>
      </c>
      <c r="H9374" s="4">
        <v>0.954090914789681</v>
      </c>
      <c r="I9374" s="4">
        <v>8.75</v>
      </c>
      <c r="J9374" s="4">
        <v>4.5</v>
      </c>
      <c r="K9374" s="4">
        <v>6.0875000000000004</v>
      </c>
      <c r="L9374" s="4">
        <v>6.5625</v>
      </c>
      <c r="M9374" s="4">
        <v>20</v>
      </c>
    </row>
    <row r="9375" spans="1:13" x14ac:dyDescent="0.2">
      <c r="A9375" s="3">
        <v>43070</v>
      </c>
      <c r="B9375" t="s">
        <v>7942</v>
      </c>
      <c r="C9375" t="s">
        <v>3894</v>
      </c>
      <c r="D9375" t="s">
        <v>7943</v>
      </c>
      <c r="E9375" t="s">
        <v>3893</v>
      </c>
      <c r="F9375" s="4">
        <v>7.1611111111111097</v>
      </c>
      <c r="G9375" s="4">
        <v>7.25</v>
      </c>
      <c r="H9375" s="4">
        <v>0.11956116340547999</v>
      </c>
      <c r="I9375" s="4">
        <v>7.25</v>
      </c>
      <c r="J9375" s="4">
        <v>7</v>
      </c>
      <c r="K9375" s="4">
        <v>7</v>
      </c>
      <c r="L9375" s="4">
        <v>7.25</v>
      </c>
      <c r="M9375" s="4">
        <v>27</v>
      </c>
    </row>
    <row r="9376" spans="1:13" x14ac:dyDescent="0.2">
      <c r="A9376" s="3">
        <v>43070</v>
      </c>
      <c r="B9376" t="s">
        <v>8046</v>
      </c>
      <c r="C9376" t="s">
        <v>3906</v>
      </c>
      <c r="D9376" t="s">
        <v>8047</v>
      </c>
      <c r="E9376" t="s">
        <v>3905</v>
      </c>
      <c r="F9376" s="4">
        <v>6.7788461538461497</v>
      </c>
      <c r="G9376" s="4">
        <v>6.75</v>
      </c>
      <c r="H9376" s="4">
        <v>0.62179949773589804</v>
      </c>
      <c r="I9376" s="4">
        <v>8.25</v>
      </c>
      <c r="J9376" s="4">
        <v>5</v>
      </c>
      <c r="K9376" s="4">
        <v>6.5625</v>
      </c>
      <c r="L9376" s="4">
        <v>7</v>
      </c>
      <c r="M9376" s="4">
        <v>26</v>
      </c>
    </row>
    <row r="9377" spans="1:13" x14ac:dyDescent="0.2">
      <c r="A9377" s="3">
        <v>43070</v>
      </c>
      <c r="B9377" t="s">
        <v>8150</v>
      </c>
      <c r="C9377" t="s">
        <v>4436</v>
      </c>
      <c r="D9377" t="s">
        <v>8151</v>
      </c>
      <c r="E9377" t="s">
        <v>4435</v>
      </c>
      <c r="F9377" s="4">
        <v>6.2</v>
      </c>
      <c r="G9377" s="4">
        <v>6</v>
      </c>
      <c r="H9377" s="4">
        <v>0.98207621099918996</v>
      </c>
      <c r="I9377" s="4">
        <v>8.75</v>
      </c>
      <c r="J9377" s="4">
        <v>4.5</v>
      </c>
      <c r="K9377" s="4">
        <v>5.875</v>
      </c>
      <c r="L9377" s="4">
        <v>6.5</v>
      </c>
      <c r="M9377" s="4">
        <v>20</v>
      </c>
    </row>
    <row r="9378" spans="1:13" x14ac:dyDescent="0.2">
      <c r="A9378" s="3">
        <v>43070</v>
      </c>
      <c r="B9378" t="s">
        <v>9674</v>
      </c>
      <c r="C9378" t="s">
        <v>3072</v>
      </c>
      <c r="D9378" t="s">
        <v>9675</v>
      </c>
      <c r="E9378" t="s">
        <v>3071</v>
      </c>
      <c r="F9378" s="4">
        <v>6.5634375</v>
      </c>
      <c r="G9378" s="4">
        <v>6.5949999999999998</v>
      </c>
      <c r="H9378" s="4">
        <v>0.18042261096765899</v>
      </c>
      <c r="I9378" s="4">
        <v>6.78</v>
      </c>
      <c r="J9378" s="4">
        <v>5.8</v>
      </c>
      <c r="K9378" s="4">
        <v>6.5</v>
      </c>
      <c r="L9378" s="4">
        <v>6.67</v>
      </c>
      <c r="M9378" s="4">
        <v>32</v>
      </c>
    </row>
    <row r="9379" spans="1:13" x14ac:dyDescent="0.2">
      <c r="A9379" s="3">
        <v>43070</v>
      </c>
      <c r="B9379" t="s">
        <v>9708</v>
      </c>
      <c r="C9379" t="s">
        <v>3075</v>
      </c>
      <c r="D9379" t="s">
        <v>9709</v>
      </c>
      <c r="E9379" t="s">
        <v>3074</v>
      </c>
      <c r="F9379" s="4">
        <v>3.9587500000000002</v>
      </c>
      <c r="G9379" s="4">
        <v>3.85</v>
      </c>
      <c r="H9379" s="4">
        <v>0.51358166734440402</v>
      </c>
      <c r="I9379" s="4">
        <v>5.35</v>
      </c>
      <c r="J9379" s="4">
        <v>3.18</v>
      </c>
      <c r="K9379" s="4">
        <v>3.6</v>
      </c>
      <c r="L9379" s="4">
        <v>4.2324999999999999</v>
      </c>
      <c r="M9379" s="4">
        <v>32</v>
      </c>
    </row>
    <row r="9380" spans="1:13" x14ac:dyDescent="0.2">
      <c r="A9380" s="3">
        <v>43070</v>
      </c>
      <c r="B9380" t="s">
        <v>7636</v>
      </c>
      <c r="C9380" t="s">
        <v>3102</v>
      </c>
      <c r="D9380" t="s">
        <v>7637</v>
      </c>
      <c r="E9380" t="s">
        <v>3101</v>
      </c>
      <c r="F9380" s="4">
        <v>3.63851851851852</v>
      </c>
      <c r="G9380" s="4">
        <v>3.5</v>
      </c>
      <c r="H9380" s="4">
        <v>0.61687614829573501</v>
      </c>
      <c r="I9380" s="4">
        <v>5.8</v>
      </c>
      <c r="J9380" s="4">
        <v>3</v>
      </c>
      <c r="K9380" s="4">
        <v>3.3</v>
      </c>
      <c r="L9380" s="4">
        <v>3.8</v>
      </c>
      <c r="M9380" s="4">
        <v>27</v>
      </c>
    </row>
    <row r="9381" spans="1:13" x14ac:dyDescent="0.2">
      <c r="A9381" s="3">
        <v>43070</v>
      </c>
      <c r="B9381" t="s">
        <v>9744</v>
      </c>
      <c r="C9381" t="s">
        <v>3078</v>
      </c>
      <c r="D9381" t="s">
        <v>9745</v>
      </c>
      <c r="E9381" t="s">
        <v>3077</v>
      </c>
      <c r="F9381" s="4">
        <v>3.6619999999999999</v>
      </c>
      <c r="G9381" s="4">
        <v>3.585</v>
      </c>
      <c r="H9381" s="4">
        <v>0.54312251745395101</v>
      </c>
      <c r="I9381" s="4">
        <v>5.38</v>
      </c>
      <c r="J9381" s="4">
        <v>3</v>
      </c>
      <c r="K9381" s="4">
        <v>3.5</v>
      </c>
      <c r="L9381" s="4">
        <v>3.7749999999999999</v>
      </c>
      <c r="M9381" s="4">
        <v>30</v>
      </c>
    </row>
    <row r="9382" spans="1:13" x14ac:dyDescent="0.2">
      <c r="A9382" s="3">
        <v>43070</v>
      </c>
      <c r="B9382" t="s">
        <v>3070</v>
      </c>
      <c r="C9382" t="s">
        <v>5094</v>
      </c>
      <c r="D9382" t="s">
        <v>1</v>
      </c>
      <c r="E9382" t="s">
        <v>5093</v>
      </c>
      <c r="F9382" s="4">
        <v>3.60769230769231</v>
      </c>
      <c r="G9382" s="4">
        <v>3.4950000000000001</v>
      </c>
      <c r="H9382" s="4">
        <v>0.78365965925168102</v>
      </c>
      <c r="I9382" s="4">
        <v>7.04</v>
      </c>
      <c r="J9382" s="4">
        <v>3</v>
      </c>
      <c r="K9382" s="4">
        <v>3.2625000000000002</v>
      </c>
      <c r="L9382" s="4">
        <v>3.5924999999999998</v>
      </c>
      <c r="M9382" s="4">
        <v>26</v>
      </c>
    </row>
    <row r="9383" spans="1:13" x14ac:dyDescent="0.2">
      <c r="A9383" s="3">
        <v>43070</v>
      </c>
      <c r="B9383" t="s">
        <v>5410</v>
      </c>
      <c r="C9383" t="s">
        <v>3105</v>
      </c>
      <c r="D9383" t="s">
        <v>1261</v>
      </c>
      <c r="E9383" t="s">
        <v>3104</v>
      </c>
      <c r="F9383" s="4">
        <v>3.5142307692307702</v>
      </c>
      <c r="G9383" s="4">
        <v>3.4950000000000001</v>
      </c>
      <c r="H9383" s="4">
        <v>0.65545814863756502</v>
      </c>
      <c r="I9383" s="4">
        <v>6.1</v>
      </c>
      <c r="J9383" s="4">
        <v>2.5</v>
      </c>
      <c r="K9383" s="4">
        <v>3.2</v>
      </c>
      <c r="L9383" s="4">
        <v>3.59</v>
      </c>
      <c r="M9383" s="4">
        <v>26</v>
      </c>
    </row>
    <row r="9384" spans="1:13" x14ac:dyDescent="0.2">
      <c r="A9384" s="3">
        <v>43070</v>
      </c>
      <c r="B9384" t="s">
        <v>8058</v>
      </c>
      <c r="C9384" t="s">
        <v>3117</v>
      </c>
      <c r="D9384" t="s">
        <v>8059</v>
      </c>
      <c r="E9384" t="s">
        <v>3116</v>
      </c>
      <c r="F9384" s="4">
        <v>0.50319354838709696</v>
      </c>
      <c r="G9384" s="4">
        <v>0.49</v>
      </c>
      <c r="H9384" s="4">
        <v>0.109456968517264</v>
      </c>
      <c r="I9384" s="4">
        <v>0.82899999999999996</v>
      </c>
      <c r="J9384" s="4">
        <v>0.31</v>
      </c>
      <c r="K9384" s="4">
        <v>0.43</v>
      </c>
      <c r="L9384" s="4">
        <v>0.56499999999999995</v>
      </c>
      <c r="M9384" s="4">
        <v>31</v>
      </c>
    </row>
    <row r="9385" spans="1:13" x14ac:dyDescent="0.2">
      <c r="A9385" s="3">
        <v>43070</v>
      </c>
      <c r="B9385" t="s">
        <v>8066</v>
      </c>
      <c r="C9385" t="s">
        <v>3120</v>
      </c>
      <c r="D9385" t="s">
        <v>8067</v>
      </c>
      <c r="E9385" t="s">
        <v>3119</v>
      </c>
      <c r="F9385" s="4">
        <v>0.38109677419354798</v>
      </c>
      <c r="G9385" s="4">
        <v>0.4</v>
      </c>
      <c r="H9385" s="4">
        <v>8.1445014105104296E-2</v>
      </c>
      <c r="I9385" s="4">
        <v>0.52400000000000002</v>
      </c>
      <c r="J9385" s="4">
        <v>0.23</v>
      </c>
      <c r="K9385" s="4">
        <v>0.30499999999999999</v>
      </c>
      <c r="L9385" s="4">
        <v>0.44500000000000001</v>
      </c>
      <c r="M9385" s="4">
        <v>31</v>
      </c>
    </row>
    <row r="9386" spans="1:13" x14ac:dyDescent="0.2">
      <c r="A9386" s="3">
        <v>43070</v>
      </c>
      <c r="B9386" t="s">
        <v>8076</v>
      </c>
      <c r="C9386" t="s">
        <v>3123</v>
      </c>
      <c r="D9386" t="s">
        <v>8077</v>
      </c>
      <c r="E9386" t="s">
        <v>3122</v>
      </c>
      <c r="F9386" s="4">
        <v>0.38029032258064499</v>
      </c>
      <c r="G9386" s="4">
        <v>0.4</v>
      </c>
      <c r="H9386" s="4">
        <v>0.17769809482159801</v>
      </c>
      <c r="I9386" s="4">
        <v>0.85</v>
      </c>
      <c r="J9386" s="4">
        <v>-0.16</v>
      </c>
      <c r="K9386" s="4">
        <v>0.315</v>
      </c>
      <c r="L9386" s="4">
        <v>0.44</v>
      </c>
      <c r="M9386" s="4">
        <v>31</v>
      </c>
    </row>
    <row r="9387" spans="1:13" x14ac:dyDescent="0.2">
      <c r="A9387" s="3">
        <v>43070</v>
      </c>
      <c r="B9387" t="s">
        <v>8084</v>
      </c>
      <c r="C9387" t="s">
        <v>3126</v>
      </c>
      <c r="D9387" t="s">
        <v>8085</v>
      </c>
      <c r="E9387" t="s">
        <v>3125</v>
      </c>
      <c r="F9387" s="4">
        <v>-6.4032258064516095E-2</v>
      </c>
      <c r="G9387" s="4">
        <v>-0.08</v>
      </c>
      <c r="H9387" s="4">
        <v>0.13874688798215001</v>
      </c>
      <c r="I9387" s="4">
        <v>0.28999999999999998</v>
      </c>
      <c r="J9387" s="4">
        <v>-0.25</v>
      </c>
      <c r="K9387" s="4">
        <v>-0.19</v>
      </c>
      <c r="L9387" s="4">
        <v>0.01</v>
      </c>
      <c r="M9387" s="4">
        <v>31</v>
      </c>
    </row>
    <row r="9388" spans="1:13" x14ac:dyDescent="0.2">
      <c r="A9388" s="3">
        <v>43070</v>
      </c>
      <c r="B9388" t="s">
        <v>8092</v>
      </c>
      <c r="C9388" t="s">
        <v>3129</v>
      </c>
      <c r="D9388" t="s">
        <v>8093</v>
      </c>
      <c r="E9388" t="s">
        <v>3128</v>
      </c>
      <c r="F9388" s="4">
        <v>-0.28470967741935499</v>
      </c>
      <c r="G9388" s="4">
        <v>-0.3</v>
      </c>
      <c r="H9388" s="4">
        <v>0.116141922821</v>
      </c>
      <c r="I9388" s="4">
        <v>0.03</v>
      </c>
      <c r="J9388" s="4">
        <v>-0.49</v>
      </c>
      <c r="K9388" s="4">
        <v>-0.34499999999999997</v>
      </c>
      <c r="L9388" s="4">
        <v>-0.22</v>
      </c>
      <c r="M9388" s="4">
        <v>31</v>
      </c>
    </row>
    <row r="9389" spans="1:13" x14ac:dyDescent="0.2">
      <c r="A9389" s="3">
        <v>43070</v>
      </c>
      <c r="B9389" t="s">
        <v>8102</v>
      </c>
      <c r="C9389" t="s">
        <v>3132</v>
      </c>
      <c r="D9389" t="s">
        <v>8103</v>
      </c>
      <c r="E9389" t="s">
        <v>3131</v>
      </c>
      <c r="F9389" s="4">
        <v>0.180032258064516</v>
      </c>
      <c r="G9389" s="4">
        <v>0.18</v>
      </c>
      <c r="H9389" s="4">
        <v>6.8726745822844298E-2</v>
      </c>
      <c r="I9389" s="4">
        <v>0.31</v>
      </c>
      <c r="J9389" s="4">
        <v>0</v>
      </c>
      <c r="K9389" s="4">
        <v>0.14000000000000001</v>
      </c>
      <c r="L9389" s="4">
        <v>0.22</v>
      </c>
      <c r="M9389" s="4">
        <v>31</v>
      </c>
    </row>
    <row r="9390" spans="1:13" x14ac:dyDescent="0.2">
      <c r="A9390" s="3">
        <v>43070</v>
      </c>
      <c r="B9390" t="s">
        <v>8110</v>
      </c>
      <c r="C9390" t="s">
        <v>3135</v>
      </c>
      <c r="D9390" t="s">
        <v>8111</v>
      </c>
      <c r="E9390" t="s">
        <v>3134</v>
      </c>
      <c r="F9390" s="4">
        <v>0.27935483870967698</v>
      </c>
      <c r="G9390" s="4">
        <v>0.28999999999999998</v>
      </c>
      <c r="H9390" s="4">
        <v>7.3617728112684397E-2</v>
      </c>
      <c r="I9390" s="4">
        <v>0.4</v>
      </c>
      <c r="J9390" s="4">
        <v>0.1</v>
      </c>
      <c r="K9390" s="4">
        <v>0.24</v>
      </c>
      <c r="L9390" s="4">
        <v>0.32500000000000001</v>
      </c>
      <c r="M9390" s="4">
        <v>31</v>
      </c>
    </row>
    <row r="9391" spans="1:13" x14ac:dyDescent="0.2">
      <c r="A9391" s="3">
        <v>43070</v>
      </c>
      <c r="B9391" t="s">
        <v>8118</v>
      </c>
      <c r="C9391" t="s">
        <v>3138</v>
      </c>
      <c r="D9391" t="s">
        <v>8119</v>
      </c>
      <c r="E9391" t="s">
        <v>3137</v>
      </c>
      <c r="F9391" s="4">
        <v>0.33522580645161298</v>
      </c>
      <c r="G9391" s="4">
        <v>0.31</v>
      </c>
      <c r="H9391" s="4">
        <v>6.3171042774053401E-2</v>
      </c>
      <c r="I9391" s="4">
        <v>0.5</v>
      </c>
      <c r="J9391" s="4">
        <v>0.23</v>
      </c>
      <c r="K9391" s="4">
        <v>0.29499999999999998</v>
      </c>
      <c r="L9391" s="4">
        <v>0.36</v>
      </c>
      <c r="M9391" s="4">
        <v>31</v>
      </c>
    </row>
    <row r="9392" spans="1:13" x14ac:dyDescent="0.2">
      <c r="A9392" s="3">
        <v>43070</v>
      </c>
      <c r="B9392" t="s">
        <v>8128</v>
      </c>
      <c r="C9392" t="s">
        <v>3141</v>
      </c>
      <c r="D9392" t="s">
        <v>8129</v>
      </c>
      <c r="E9392" t="s">
        <v>3140</v>
      </c>
      <c r="F9392" s="4">
        <v>0.39922580645161299</v>
      </c>
      <c r="G9392" s="4">
        <v>0.41</v>
      </c>
      <c r="H9392" s="4">
        <v>0.106332406373416</v>
      </c>
      <c r="I9392" s="4">
        <v>0.6</v>
      </c>
      <c r="J9392" s="4">
        <v>0.11</v>
      </c>
      <c r="K9392" s="4">
        <v>0.36</v>
      </c>
      <c r="L9392" s="4">
        <v>0.46500000000000002</v>
      </c>
      <c r="M9392" s="4">
        <v>31</v>
      </c>
    </row>
    <row r="9393" spans="1:13" x14ac:dyDescent="0.2">
      <c r="A9393" s="3">
        <v>43070</v>
      </c>
      <c r="B9393" t="s">
        <v>8136</v>
      </c>
      <c r="C9393" t="s">
        <v>3144</v>
      </c>
      <c r="D9393" t="s">
        <v>8137</v>
      </c>
      <c r="E9393" t="s">
        <v>3143</v>
      </c>
      <c r="F9393" s="4">
        <v>0.53348387096774197</v>
      </c>
      <c r="G9393" s="4">
        <v>0.56999999999999995</v>
      </c>
      <c r="H9393" s="4">
        <v>0.124692654412825</v>
      </c>
      <c r="I9393" s="4">
        <v>0.66</v>
      </c>
      <c r="J9393" s="4">
        <v>0.06</v>
      </c>
      <c r="K9393" s="4">
        <v>0.505</v>
      </c>
      <c r="L9393" s="4">
        <v>0.6</v>
      </c>
      <c r="M9393" s="4">
        <v>31</v>
      </c>
    </row>
    <row r="9394" spans="1:13" x14ac:dyDescent="0.2">
      <c r="A9394" s="3">
        <v>43070</v>
      </c>
      <c r="B9394" t="s">
        <v>8144</v>
      </c>
      <c r="C9394" t="s">
        <v>3147</v>
      </c>
      <c r="D9394" t="s">
        <v>8145</v>
      </c>
      <c r="E9394" t="s">
        <v>3146</v>
      </c>
      <c r="F9394" s="4">
        <v>0.73335483870967699</v>
      </c>
      <c r="G9394" s="4">
        <v>0.76</v>
      </c>
      <c r="H9394" s="4">
        <v>0.124239968981295</v>
      </c>
      <c r="I9394" s="4">
        <v>0.89</v>
      </c>
      <c r="J9394" s="4">
        <v>0.38</v>
      </c>
      <c r="K9394" s="4">
        <v>0.68</v>
      </c>
      <c r="L9394" s="4">
        <v>0.80500000000000005</v>
      </c>
      <c r="M9394" s="4">
        <v>31</v>
      </c>
    </row>
    <row r="9395" spans="1:13" x14ac:dyDescent="0.2">
      <c r="A9395" s="3">
        <v>43070</v>
      </c>
      <c r="B9395" t="s">
        <v>8050</v>
      </c>
      <c r="C9395" t="s">
        <v>3114</v>
      </c>
      <c r="D9395" t="s">
        <v>8051</v>
      </c>
      <c r="E9395" t="s">
        <v>3113</v>
      </c>
      <c r="F9395" s="4">
        <v>0.422375</v>
      </c>
      <c r="G9395" s="4">
        <v>0.42299999999999999</v>
      </c>
      <c r="H9395" s="4">
        <v>0.112185833732796</v>
      </c>
      <c r="I9395" s="4">
        <v>0.6</v>
      </c>
      <c r="J9395" s="4">
        <v>0.13</v>
      </c>
      <c r="K9395" s="4">
        <v>0.37</v>
      </c>
      <c r="L9395" s="4">
        <v>0.49249999999999999</v>
      </c>
      <c r="M9395" s="4">
        <v>32</v>
      </c>
    </row>
    <row r="9396" spans="1:13" x14ac:dyDescent="0.2">
      <c r="A9396" s="3">
        <v>43070</v>
      </c>
      <c r="B9396" t="s">
        <v>8152</v>
      </c>
      <c r="C9396" t="s">
        <v>3150</v>
      </c>
      <c r="D9396" t="s">
        <v>8153</v>
      </c>
      <c r="E9396" t="s">
        <v>3149</v>
      </c>
      <c r="F9396" s="4">
        <v>0.459935483870968</v>
      </c>
      <c r="G9396" s="4">
        <v>0.46</v>
      </c>
      <c r="H9396" s="4">
        <v>9.7105418827125201E-2</v>
      </c>
      <c r="I9396" s="4">
        <v>0.68</v>
      </c>
      <c r="J9396" s="4">
        <v>0.28000000000000003</v>
      </c>
      <c r="K9396" s="4">
        <v>0.4</v>
      </c>
      <c r="L9396" s="4">
        <v>0.52500000000000002</v>
      </c>
      <c r="M9396" s="4">
        <v>31</v>
      </c>
    </row>
    <row r="9397" spans="1:13" x14ac:dyDescent="0.2">
      <c r="A9397" s="3">
        <v>43070</v>
      </c>
      <c r="B9397" t="s">
        <v>9676</v>
      </c>
      <c r="C9397" t="s">
        <v>3087</v>
      </c>
      <c r="D9397" t="s">
        <v>9677</v>
      </c>
      <c r="E9397" t="s">
        <v>3086</v>
      </c>
      <c r="F9397" s="4">
        <v>4.7837931034482803</v>
      </c>
      <c r="G9397" s="4">
        <v>4.8</v>
      </c>
      <c r="H9397" s="4">
        <v>0.17560942443598801</v>
      </c>
      <c r="I9397" s="4">
        <v>5</v>
      </c>
      <c r="J9397" s="4">
        <v>3.99</v>
      </c>
      <c r="K9397" s="4">
        <v>4.74</v>
      </c>
      <c r="L9397" s="4">
        <v>4.88</v>
      </c>
      <c r="M9397" s="4">
        <v>29</v>
      </c>
    </row>
    <row r="9398" spans="1:13" x14ac:dyDescent="0.2">
      <c r="A9398" s="3">
        <v>43070</v>
      </c>
      <c r="B9398" t="s">
        <v>9710</v>
      </c>
      <c r="C9398" t="s">
        <v>3090</v>
      </c>
      <c r="D9398" t="s">
        <v>9711</v>
      </c>
      <c r="E9398" t="s">
        <v>3089</v>
      </c>
      <c r="F9398" s="4">
        <v>3.64310344827586</v>
      </c>
      <c r="G9398" s="4">
        <v>3.5</v>
      </c>
      <c r="H9398" s="4">
        <v>0.47470369290654701</v>
      </c>
      <c r="I9398" s="4">
        <v>5</v>
      </c>
      <c r="J9398" s="4">
        <v>3</v>
      </c>
      <c r="K9398" s="4">
        <v>3.3</v>
      </c>
      <c r="L9398" s="4">
        <v>4</v>
      </c>
      <c r="M9398" s="4">
        <v>29</v>
      </c>
    </row>
    <row r="9399" spans="1:13" x14ac:dyDescent="0.2">
      <c r="A9399" s="3">
        <v>43070</v>
      </c>
      <c r="B9399" t="s">
        <v>9875</v>
      </c>
      <c r="C9399" t="s">
        <v>3108</v>
      </c>
      <c r="D9399" t="s">
        <v>9876</v>
      </c>
      <c r="E9399" t="s">
        <v>3107</v>
      </c>
      <c r="F9399" s="4">
        <v>3.4836</v>
      </c>
      <c r="G9399" s="4">
        <v>3.4</v>
      </c>
      <c r="H9399" s="4">
        <v>0.51264737718370601</v>
      </c>
      <c r="I9399" s="4">
        <v>5</v>
      </c>
      <c r="J9399" s="4">
        <v>2.98</v>
      </c>
      <c r="K9399" s="4">
        <v>3.2</v>
      </c>
      <c r="L9399" s="4">
        <v>3.6</v>
      </c>
      <c r="M9399" s="4">
        <v>25</v>
      </c>
    </row>
    <row r="9400" spans="1:13" x14ac:dyDescent="0.2">
      <c r="A9400" s="3">
        <v>43070</v>
      </c>
      <c r="B9400" t="s">
        <v>9746</v>
      </c>
      <c r="C9400" t="s">
        <v>3093</v>
      </c>
      <c r="D9400" t="s">
        <v>9747</v>
      </c>
      <c r="E9400" t="s">
        <v>3092</v>
      </c>
      <c r="F9400" s="4">
        <v>3.4635714285714299</v>
      </c>
      <c r="G9400" s="4">
        <v>3.43</v>
      </c>
      <c r="H9400" s="4">
        <v>0.39087948588634402</v>
      </c>
      <c r="I9400" s="4">
        <v>4.7</v>
      </c>
      <c r="J9400" s="4">
        <v>3</v>
      </c>
      <c r="K9400" s="4">
        <v>3.2949999999999999</v>
      </c>
      <c r="L9400" s="4">
        <v>3.5</v>
      </c>
      <c r="M9400" s="4">
        <v>28</v>
      </c>
    </row>
    <row r="9401" spans="1:13" x14ac:dyDescent="0.2">
      <c r="A9401" s="3">
        <v>43070</v>
      </c>
      <c r="B9401" t="s">
        <v>3085</v>
      </c>
      <c r="C9401" t="s">
        <v>5098</v>
      </c>
      <c r="D9401" t="s">
        <v>6</v>
      </c>
      <c r="E9401" t="s">
        <v>5097</v>
      </c>
      <c r="F9401" s="4">
        <v>3.4279166666666701</v>
      </c>
      <c r="G9401" s="4">
        <v>3.35</v>
      </c>
      <c r="H9401" s="4">
        <v>0.53577233294900795</v>
      </c>
      <c r="I9401" s="4">
        <v>5.26</v>
      </c>
      <c r="J9401" s="4">
        <v>2.39</v>
      </c>
      <c r="K9401" s="4">
        <v>3.2</v>
      </c>
      <c r="L9401" s="4">
        <v>3.5074999999999998</v>
      </c>
      <c r="M9401" s="4">
        <v>24</v>
      </c>
    </row>
    <row r="9402" spans="1:13" x14ac:dyDescent="0.2">
      <c r="A9402" s="3">
        <v>43070</v>
      </c>
      <c r="B9402" t="s">
        <v>5412</v>
      </c>
      <c r="C9402" t="s">
        <v>3111</v>
      </c>
      <c r="D9402" t="s">
        <v>1263</v>
      </c>
      <c r="E9402" t="s">
        <v>3110</v>
      </c>
      <c r="F9402" s="4">
        <v>3.3869565217391302</v>
      </c>
      <c r="G9402" s="4">
        <v>3.3</v>
      </c>
      <c r="H9402" s="4">
        <v>0.59495175344964402</v>
      </c>
      <c r="I9402" s="4">
        <v>5.25</v>
      </c>
      <c r="J9402" s="4">
        <v>2.39</v>
      </c>
      <c r="K9402" s="4">
        <v>3.1</v>
      </c>
      <c r="L9402" s="4">
        <v>3.5</v>
      </c>
      <c r="M9402" s="4">
        <v>23</v>
      </c>
    </row>
    <row r="9403" spans="1:13" x14ac:dyDescent="0.2">
      <c r="A9403" s="3">
        <v>43070</v>
      </c>
      <c r="B9403" t="s">
        <v>8154</v>
      </c>
      <c r="C9403" t="s">
        <v>3153</v>
      </c>
      <c r="D9403" t="s">
        <v>8155</v>
      </c>
      <c r="E9403" t="s">
        <v>3152</v>
      </c>
      <c r="F9403" s="4">
        <v>0.36624137931034501</v>
      </c>
      <c r="G9403" s="4">
        <v>0.35</v>
      </c>
      <c r="H9403" s="4">
        <v>7.9841653635006907E-2</v>
      </c>
      <c r="I9403" s="4">
        <v>0.53</v>
      </c>
      <c r="J9403" s="4">
        <v>0.21</v>
      </c>
      <c r="K9403" s="4">
        <v>0.32</v>
      </c>
      <c r="L9403" s="4">
        <v>0.43</v>
      </c>
      <c r="M9403" s="4">
        <v>29</v>
      </c>
    </row>
    <row r="9404" spans="1:13" x14ac:dyDescent="0.2">
      <c r="A9404" s="3">
        <v>43070</v>
      </c>
      <c r="B9404" t="s">
        <v>10255</v>
      </c>
      <c r="C9404" t="s">
        <v>4324</v>
      </c>
      <c r="D9404" t="s">
        <v>10256</v>
      </c>
      <c r="E9404" t="s">
        <v>4323</v>
      </c>
      <c r="F9404" s="4">
        <v>2.2608695652173898</v>
      </c>
      <c r="G9404" s="4">
        <v>2.2999999999999998</v>
      </c>
      <c r="H9404" s="4">
        <v>9.4094393779392896E-2</v>
      </c>
      <c r="I9404" s="4">
        <v>2.6</v>
      </c>
      <c r="J9404" s="4">
        <v>2.1</v>
      </c>
      <c r="K9404" s="4">
        <v>2.2000000000000002</v>
      </c>
      <c r="L9404" s="4">
        <v>2.2999999999999998</v>
      </c>
      <c r="M9404" s="4">
        <v>23</v>
      </c>
    </row>
    <row r="9405" spans="1:13" x14ac:dyDescent="0.2">
      <c r="A9405" s="3">
        <v>43070</v>
      </c>
      <c r="B9405" t="s">
        <v>10279</v>
      </c>
      <c r="C9405" t="s">
        <v>4327</v>
      </c>
      <c r="D9405" t="s">
        <v>10280</v>
      </c>
      <c r="E9405" t="s">
        <v>4326</v>
      </c>
      <c r="F9405" s="4">
        <v>2.4304347826087001</v>
      </c>
      <c r="G9405" s="4">
        <v>2.4</v>
      </c>
      <c r="H9405" s="4">
        <v>0.15206094056091099</v>
      </c>
      <c r="I9405" s="4">
        <v>2.7</v>
      </c>
      <c r="J9405" s="4">
        <v>2.2000000000000002</v>
      </c>
      <c r="K9405" s="4">
        <v>2.2999999999999998</v>
      </c>
      <c r="L9405" s="4">
        <v>2.5</v>
      </c>
      <c r="M9405" s="4">
        <v>23</v>
      </c>
    </row>
    <row r="9406" spans="1:13" x14ac:dyDescent="0.2">
      <c r="A9406" s="3">
        <v>43070</v>
      </c>
      <c r="B9406" t="s">
        <v>4319</v>
      </c>
      <c r="C9406" t="s">
        <v>5407</v>
      </c>
      <c r="D9406" t="s">
        <v>419</v>
      </c>
      <c r="E9406" t="s">
        <v>5406</v>
      </c>
      <c r="F9406" s="4">
        <v>2.10769230769231</v>
      </c>
      <c r="G9406" s="4">
        <v>2</v>
      </c>
      <c r="H9406" s="4">
        <v>0.31744169664559002</v>
      </c>
      <c r="I9406" s="4">
        <v>3</v>
      </c>
      <c r="J9406" s="4">
        <v>1.7</v>
      </c>
      <c r="K9406" s="4">
        <v>2</v>
      </c>
      <c r="L9406" s="4">
        <v>2.1</v>
      </c>
      <c r="M9406" s="4">
        <v>13</v>
      </c>
    </row>
    <row r="9407" spans="1:13" x14ac:dyDescent="0.2">
      <c r="A9407" s="3">
        <v>43070</v>
      </c>
      <c r="B9407" t="s">
        <v>9770</v>
      </c>
      <c r="C9407" t="s">
        <v>3939</v>
      </c>
      <c r="D9407" t="s">
        <v>9771</v>
      </c>
      <c r="E9407" t="s">
        <v>3947</v>
      </c>
      <c r="F9407" s="4">
        <v>19.015739130434799</v>
      </c>
      <c r="G9407" s="4">
        <v>19</v>
      </c>
      <c r="H9407" s="4">
        <v>0.22003578580670299</v>
      </c>
      <c r="I9407" s="4">
        <v>19.45</v>
      </c>
      <c r="J9407" s="4">
        <v>18.7</v>
      </c>
      <c r="K9407" s="4">
        <v>18.835000000000001</v>
      </c>
      <c r="L9407" s="4">
        <v>19.149999999999999</v>
      </c>
      <c r="M9407" s="4">
        <v>23</v>
      </c>
    </row>
    <row r="9408" spans="1:13" x14ac:dyDescent="0.2">
      <c r="A9408" s="3">
        <v>43070</v>
      </c>
      <c r="B9408" t="s">
        <v>9772</v>
      </c>
      <c r="C9408" t="s">
        <v>3942</v>
      </c>
      <c r="D9408" t="s">
        <v>9773</v>
      </c>
      <c r="E9408" t="s">
        <v>3949</v>
      </c>
      <c r="F9408" s="4">
        <v>19.056869565217401</v>
      </c>
      <c r="G9408" s="4">
        <v>18.98</v>
      </c>
      <c r="H9408" s="4">
        <v>0.317916413306709</v>
      </c>
      <c r="I9408" s="4">
        <v>19.72</v>
      </c>
      <c r="J9408" s="4">
        <v>18.600000000000001</v>
      </c>
      <c r="K9408" s="4">
        <v>18.86</v>
      </c>
      <c r="L9408" s="4">
        <v>19.21</v>
      </c>
      <c r="M9408" s="4">
        <v>23</v>
      </c>
    </row>
    <row r="9409" spans="1:13" x14ac:dyDescent="0.2">
      <c r="A9409" s="3">
        <v>43070</v>
      </c>
      <c r="B9409" t="s">
        <v>9774</v>
      </c>
      <c r="C9409" t="s">
        <v>3952</v>
      </c>
      <c r="D9409" t="s">
        <v>9775</v>
      </c>
      <c r="E9409" t="s">
        <v>3951</v>
      </c>
      <c r="F9409" s="4">
        <v>19.074565217391299</v>
      </c>
      <c r="G9409" s="4">
        <v>19</v>
      </c>
      <c r="H9409" s="4">
        <v>0.42717601504073999</v>
      </c>
      <c r="I9409" s="4">
        <v>20</v>
      </c>
      <c r="J9409" s="4">
        <v>18.399999999999999</v>
      </c>
      <c r="K9409" s="4">
        <v>18.82</v>
      </c>
      <c r="L9409" s="4">
        <v>19.274999999999999</v>
      </c>
      <c r="M9409" s="4">
        <v>23</v>
      </c>
    </row>
    <row r="9410" spans="1:13" x14ac:dyDescent="0.2">
      <c r="A9410" s="3">
        <v>43070</v>
      </c>
      <c r="B9410" t="s">
        <v>9714</v>
      </c>
      <c r="C9410" t="s">
        <v>3936</v>
      </c>
      <c r="D9410" t="s">
        <v>9715</v>
      </c>
      <c r="E9410" t="s">
        <v>3935</v>
      </c>
      <c r="F9410" s="4">
        <v>18.877833333333299</v>
      </c>
      <c r="G9410" s="4">
        <v>18.947500000000002</v>
      </c>
      <c r="H9410" s="4">
        <v>0.221599527469516</v>
      </c>
      <c r="I9410" s="4">
        <v>19.2</v>
      </c>
      <c r="J9410" s="4">
        <v>18</v>
      </c>
      <c r="K9410" s="4">
        <v>18.8</v>
      </c>
      <c r="L9410" s="4">
        <v>19</v>
      </c>
      <c r="M9410" s="4">
        <v>30</v>
      </c>
    </row>
    <row r="9411" spans="1:13" x14ac:dyDescent="0.2">
      <c r="A9411" s="3">
        <v>43070</v>
      </c>
      <c r="B9411" t="s">
        <v>9720</v>
      </c>
      <c r="C9411" t="s">
        <v>3939</v>
      </c>
      <c r="D9411" t="s">
        <v>9721</v>
      </c>
      <c r="E9411" t="s">
        <v>3938</v>
      </c>
      <c r="F9411" s="4">
        <v>18.827999999999999</v>
      </c>
      <c r="G9411" s="4">
        <v>18.66</v>
      </c>
      <c r="H9411" s="4">
        <v>0.75942083195024301</v>
      </c>
      <c r="I9411" s="4">
        <v>21</v>
      </c>
      <c r="J9411" s="4">
        <v>17.5</v>
      </c>
      <c r="K9411" s="4">
        <v>18.3</v>
      </c>
      <c r="L9411" s="4">
        <v>19.2</v>
      </c>
      <c r="M9411" s="4">
        <v>30</v>
      </c>
    </row>
    <row r="9412" spans="1:13" x14ac:dyDescent="0.2">
      <c r="A9412" s="3">
        <v>43070</v>
      </c>
      <c r="B9412" t="s">
        <v>9750</v>
      </c>
      <c r="C9412" t="s">
        <v>3942</v>
      </c>
      <c r="D9412" t="s">
        <v>9751</v>
      </c>
      <c r="E9412" t="s">
        <v>3941</v>
      </c>
      <c r="F9412" s="4">
        <v>18.5718</v>
      </c>
      <c r="G9412" s="4">
        <v>18.25</v>
      </c>
      <c r="H9412" s="4">
        <v>1.1386970624358399</v>
      </c>
      <c r="I9412" s="4">
        <v>21.3</v>
      </c>
      <c r="J9412" s="4">
        <v>16.899999999999999</v>
      </c>
      <c r="K9412" s="4">
        <v>18</v>
      </c>
      <c r="L9412" s="4">
        <v>18.875</v>
      </c>
      <c r="M9412" s="4">
        <v>25</v>
      </c>
    </row>
    <row r="9413" spans="1:13" x14ac:dyDescent="0.2">
      <c r="A9413" s="3">
        <v>43070</v>
      </c>
      <c r="B9413" t="s">
        <v>3934</v>
      </c>
      <c r="C9413" t="s">
        <v>3952</v>
      </c>
      <c r="D9413" t="s">
        <v>289</v>
      </c>
      <c r="E9413" t="s">
        <v>5350</v>
      </c>
      <c r="F9413" s="4">
        <v>18.516941176470599</v>
      </c>
      <c r="G9413" s="4">
        <v>18.38</v>
      </c>
      <c r="H9413" s="4">
        <v>1.80445048666444</v>
      </c>
      <c r="I9413" s="4">
        <v>23.11</v>
      </c>
      <c r="J9413" s="4">
        <v>15.5</v>
      </c>
      <c r="K9413" s="4">
        <v>17.73</v>
      </c>
      <c r="L9413" s="4">
        <v>18.899999999999999</v>
      </c>
      <c r="M9413" s="4">
        <v>17</v>
      </c>
    </row>
    <row r="9414" spans="1:13" x14ac:dyDescent="0.2">
      <c r="A9414" s="3">
        <v>43070</v>
      </c>
      <c r="B9414" t="s">
        <v>10233</v>
      </c>
      <c r="C9414" t="s">
        <v>3579</v>
      </c>
      <c r="D9414" t="s">
        <v>10234</v>
      </c>
      <c r="E9414" t="s">
        <v>3578</v>
      </c>
      <c r="F9414" s="4">
        <v>2.109</v>
      </c>
      <c r="G9414" s="4">
        <v>2.1</v>
      </c>
      <c r="H9414" s="4">
        <v>0.10803415807208799</v>
      </c>
      <c r="I9414" s="4">
        <v>2.38</v>
      </c>
      <c r="J9414" s="4">
        <v>1.9</v>
      </c>
      <c r="K9414" s="4">
        <v>2.0150000000000001</v>
      </c>
      <c r="L9414" s="4">
        <v>2.2000000000000002</v>
      </c>
      <c r="M9414" s="4">
        <v>30</v>
      </c>
    </row>
    <row r="9415" spans="1:13" x14ac:dyDescent="0.2">
      <c r="A9415" s="3">
        <v>43070</v>
      </c>
      <c r="B9415" t="s">
        <v>10257</v>
      </c>
      <c r="C9415" t="s">
        <v>3582</v>
      </c>
      <c r="D9415" t="s">
        <v>10258</v>
      </c>
      <c r="E9415" t="s">
        <v>3581</v>
      </c>
      <c r="F9415" s="4">
        <v>2.24433333333333</v>
      </c>
      <c r="G9415" s="4">
        <v>2.2999999999999998</v>
      </c>
      <c r="H9415" s="4">
        <v>0.28699012758862202</v>
      </c>
      <c r="I9415" s="4">
        <v>2.74</v>
      </c>
      <c r="J9415" s="4">
        <v>1.5</v>
      </c>
      <c r="K9415" s="4">
        <v>2.125</v>
      </c>
      <c r="L9415" s="4">
        <v>2.4</v>
      </c>
      <c r="M9415" s="4">
        <v>30</v>
      </c>
    </row>
    <row r="9416" spans="1:13" x14ac:dyDescent="0.2">
      <c r="A9416" s="3">
        <v>43070</v>
      </c>
      <c r="B9416" t="s">
        <v>3574</v>
      </c>
      <c r="C9416" t="s">
        <v>3585</v>
      </c>
      <c r="D9416" t="s">
        <v>169</v>
      </c>
      <c r="E9416" t="s">
        <v>3584</v>
      </c>
      <c r="F9416" s="4">
        <v>2.3472</v>
      </c>
      <c r="G9416" s="4">
        <v>2.4</v>
      </c>
      <c r="H9416" s="4">
        <v>0.48398106023548798</v>
      </c>
      <c r="I9416" s="4">
        <v>3.23</v>
      </c>
      <c r="J9416" s="4">
        <v>1</v>
      </c>
      <c r="K9416" s="4">
        <v>2.2000000000000002</v>
      </c>
      <c r="L9416" s="4">
        <v>2.7</v>
      </c>
      <c r="M9416" s="4">
        <v>25</v>
      </c>
    </row>
    <row r="9417" spans="1:13" x14ac:dyDescent="0.2">
      <c r="A9417" s="3">
        <v>43070</v>
      </c>
      <c r="B9417" t="s">
        <v>3577</v>
      </c>
      <c r="C9417" t="s">
        <v>5216</v>
      </c>
      <c r="D9417" t="s">
        <v>170</v>
      </c>
      <c r="E9417" t="s">
        <v>5215</v>
      </c>
      <c r="F9417" s="4">
        <v>2.6244444444444399</v>
      </c>
      <c r="G9417" s="4">
        <v>2.6</v>
      </c>
      <c r="H9417" s="4">
        <v>0.46493797463902398</v>
      </c>
      <c r="I9417" s="4">
        <v>3.4</v>
      </c>
      <c r="J9417" s="4">
        <v>1.4</v>
      </c>
      <c r="K9417" s="4">
        <v>2.5</v>
      </c>
      <c r="L9417" s="4">
        <v>2.93</v>
      </c>
      <c r="M9417" s="4">
        <v>18</v>
      </c>
    </row>
    <row r="9418" spans="1:13" x14ac:dyDescent="0.2">
      <c r="A9418" s="3">
        <v>43070</v>
      </c>
      <c r="B9418" t="s">
        <v>10281</v>
      </c>
      <c r="C9418" t="s">
        <v>3597</v>
      </c>
      <c r="D9418" t="s">
        <v>10282</v>
      </c>
      <c r="E9418" t="s">
        <v>3596</v>
      </c>
      <c r="F9418" s="4">
        <v>1.651</v>
      </c>
      <c r="G9418" s="4">
        <v>1.7</v>
      </c>
      <c r="H9418" s="4">
        <v>0.53552005017359605</v>
      </c>
      <c r="I9418" s="4">
        <v>2.4</v>
      </c>
      <c r="J9418" s="4">
        <v>0.1</v>
      </c>
      <c r="K9418" s="4">
        <v>1.3</v>
      </c>
      <c r="L9418" s="4">
        <v>2.0750000000000002</v>
      </c>
      <c r="M9418" s="4">
        <v>30</v>
      </c>
    </row>
    <row r="9419" spans="1:13" x14ac:dyDescent="0.2">
      <c r="A9419" s="3">
        <v>43070</v>
      </c>
      <c r="B9419" t="s">
        <v>10301</v>
      </c>
      <c r="C9419" t="s">
        <v>3609</v>
      </c>
      <c r="D9419" t="s">
        <v>10302</v>
      </c>
      <c r="E9419" t="s">
        <v>3608</v>
      </c>
      <c r="F9419" s="4">
        <v>2.27555555555556</v>
      </c>
      <c r="G9419" s="4">
        <v>2.4</v>
      </c>
      <c r="H9419" s="4">
        <v>0.60101113058325895</v>
      </c>
      <c r="I9419" s="4">
        <v>3.11</v>
      </c>
      <c r="J9419" s="4">
        <v>0.5</v>
      </c>
      <c r="K9419" s="4">
        <v>2.0499999999999998</v>
      </c>
      <c r="L9419" s="4">
        <v>2.5525000000000002</v>
      </c>
      <c r="M9419" s="4">
        <v>18</v>
      </c>
    </row>
    <row r="9420" spans="1:13" x14ac:dyDescent="0.2">
      <c r="A9420" s="3">
        <v>43070</v>
      </c>
      <c r="B9420" t="s">
        <v>10283</v>
      </c>
      <c r="C9420" t="s">
        <v>3600</v>
      </c>
      <c r="D9420" t="s">
        <v>10284</v>
      </c>
      <c r="E9420" t="s">
        <v>3599</v>
      </c>
      <c r="F9420" s="4">
        <v>2.43333333333333</v>
      </c>
      <c r="G9420" s="4">
        <v>2.4</v>
      </c>
      <c r="H9420" s="4">
        <v>0.489076070053372</v>
      </c>
      <c r="I9420" s="4">
        <v>3.5</v>
      </c>
      <c r="J9420" s="4">
        <v>1.4</v>
      </c>
      <c r="K9420" s="4">
        <v>2.1</v>
      </c>
      <c r="L9420" s="4">
        <v>2.7</v>
      </c>
      <c r="M9420" s="4">
        <v>30</v>
      </c>
    </row>
    <row r="9421" spans="1:13" x14ac:dyDescent="0.2">
      <c r="A9421" s="3">
        <v>43070</v>
      </c>
      <c r="B9421" t="s">
        <v>10303</v>
      </c>
      <c r="C9421" t="s">
        <v>3612</v>
      </c>
      <c r="D9421" t="s">
        <v>10304</v>
      </c>
      <c r="E9421" t="s">
        <v>3611</v>
      </c>
      <c r="F9421" s="4">
        <v>2.1783333333333301</v>
      </c>
      <c r="G9421" s="4">
        <v>2.25</v>
      </c>
      <c r="H9421" s="4">
        <v>0.605098436328387</v>
      </c>
      <c r="I9421" s="4">
        <v>3.13</v>
      </c>
      <c r="J9421" s="4">
        <v>0.5</v>
      </c>
      <c r="K9421" s="4">
        <v>1.85</v>
      </c>
      <c r="L9421" s="4">
        <v>2.64</v>
      </c>
      <c r="M9421" s="4">
        <v>18</v>
      </c>
    </row>
    <row r="9422" spans="1:13" x14ac:dyDescent="0.2">
      <c r="A9422" s="3">
        <v>43070</v>
      </c>
      <c r="B9422" t="s">
        <v>10285</v>
      </c>
      <c r="C9422" t="s">
        <v>3603</v>
      </c>
      <c r="D9422" t="s">
        <v>10286</v>
      </c>
      <c r="E9422" t="s">
        <v>3602</v>
      </c>
      <c r="F9422" s="4">
        <v>2.6619999999999999</v>
      </c>
      <c r="G9422" s="4">
        <v>2.65</v>
      </c>
      <c r="H9422" s="4">
        <v>0.32727084638957898</v>
      </c>
      <c r="I9422" s="4">
        <v>3.4</v>
      </c>
      <c r="J9422" s="4">
        <v>2.1</v>
      </c>
      <c r="K9422" s="4">
        <v>2.41</v>
      </c>
      <c r="L9422" s="4">
        <v>2.8</v>
      </c>
      <c r="M9422" s="4">
        <v>30</v>
      </c>
    </row>
    <row r="9423" spans="1:13" x14ac:dyDescent="0.2">
      <c r="A9423" s="3">
        <v>43070</v>
      </c>
      <c r="B9423" t="s">
        <v>10305</v>
      </c>
      <c r="C9423" t="s">
        <v>3615</v>
      </c>
      <c r="D9423" t="s">
        <v>10306</v>
      </c>
      <c r="E9423" t="s">
        <v>3614</v>
      </c>
      <c r="F9423" s="4">
        <v>2.2794444444444402</v>
      </c>
      <c r="G9423" s="4">
        <v>2.4700000000000002</v>
      </c>
      <c r="H9423" s="4">
        <v>0.63539216442633195</v>
      </c>
      <c r="I9423" s="4">
        <v>3.22</v>
      </c>
      <c r="J9423" s="4">
        <v>0.6</v>
      </c>
      <c r="K9423" s="4">
        <v>1.9</v>
      </c>
      <c r="L9423" s="4">
        <v>2.7749999999999999</v>
      </c>
      <c r="M9423" s="4">
        <v>18</v>
      </c>
    </row>
    <row r="9424" spans="1:13" x14ac:dyDescent="0.2">
      <c r="A9424" s="3">
        <v>43070</v>
      </c>
      <c r="B9424" t="s">
        <v>10265</v>
      </c>
      <c r="C9424" t="s">
        <v>3594</v>
      </c>
      <c r="D9424" t="s">
        <v>10266</v>
      </c>
      <c r="E9424" t="s">
        <v>3593</v>
      </c>
      <c r="F9424" s="4">
        <v>1.857</v>
      </c>
      <c r="G9424" s="4">
        <v>1.8</v>
      </c>
      <c r="H9424" s="4">
        <v>0.36656984092511202</v>
      </c>
      <c r="I9424" s="4">
        <v>2.93</v>
      </c>
      <c r="J9424" s="4">
        <v>1.2</v>
      </c>
      <c r="K9424" s="4">
        <v>1.7</v>
      </c>
      <c r="L9424" s="4">
        <v>2</v>
      </c>
      <c r="M9424" s="4">
        <v>30</v>
      </c>
    </row>
    <row r="9425" spans="1:13" x14ac:dyDescent="0.2">
      <c r="A9425" s="3">
        <v>43070</v>
      </c>
      <c r="B9425" t="s">
        <v>10287</v>
      </c>
      <c r="C9425" t="s">
        <v>3606</v>
      </c>
      <c r="D9425" t="s">
        <v>10288</v>
      </c>
      <c r="E9425" t="s">
        <v>3605</v>
      </c>
      <c r="F9425" s="4">
        <v>2.3506666666666698</v>
      </c>
      <c r="G9425" s="4">
        <v>2.395</v>
      </c>
      <c r="H9425" s="4">
        <v>0.52397639676593799</v>
      </c>
      <c r="I9425" s="4">
        <v>3.18</v>
      </c>
      <c r="J9425" s="4">
        <v>0.4</v>
      </c>
      <c r="K9425" s="4">
        <v>2.2250000000000001</v>
      </c>
      <c r="L9425" s="4">
        <v>2.6</v>
      </c>
      <c r="M9425" s="4">
        <v>30</v>
      </c>
    </row>
    <row r="9426" spans="1:13" x14ac:dyDescent="0.2">
      <c r="A9426" s="3">
        <v>43070</v>
      </c>
      <c r="B9426" t="s">
        <v>3589</v>
      </c>
      <c r="C9426" t="s">
        <v>5222</v>
      </c>
      <c r="D9426" t="s">
        <v>174</v>
      </c>
      <c r="E9426" t="s">
        <v>5221</v>
      </c>
      <c r="F9426" s="4">
        <v>2.3638888888888898</v>
      </c>
      <c r="G9426" s="4">
        <v>2.46</v>
      </c>
      <c r="H9426" s="4">
        <v>0.74262759956386404</v>
      </c>
      <c r="I9426" s="4">
        <v>3.5</v>
      </c>
      <c r="J9426" s="4">
        <v>0.6</v>
      </c>
      <c r="K9426" s="4">
        <v>1.925</v>
      </c>
      <c r="L9426" s="4">
        <v>2.8</v>
      </c>
      <c r="M9426" s="4">
        <v>18</v>
      </c>
    </row>
    <row r="9427" spans="1:13" x14ac:dyDescent="0.2">
      <c r="A9427" s="3">
        <v>43070</v>
      </c>
      <c r="B9427" t="s">
        <v>10289</v>
      </c>
      <c r="C9427" t="s">
        <v>3873</v>
      </c>
      <c r="D9427" t="s">
        <v>10290</v>
      </c>
      <c r="E9427" t="s">
        <v>3872</v>
      </c>
      <c r="F9427" s="4">
        <v>0.64</v>
      </c>
      <c r="G9427" s="4">
        <v>0.7</v>
      </c>
      <c r="H9427" s="4">
        <v>0.23057898140694999</v>
      </c>
      <c r="I9427" s="4">
        <v>1.04</v>
      </c>
      <c r="J9427" s="4">
        <v>0.25</v>
      </c>
      <c r="K9427" s="4">
        <v>0.435</v>
      </c>
      <c r="L9427" s="4">
        <v>0.8</v>
      </c>
      <c r="M9427" s="4">
        <v>19</v>
      </c>
    </row>
    <row r="9428" spans="1:13" x14ac:dyDescent="0.2">
      <c r="A9428" s="3">
        <v>43070</v>
      </c>
      <c r="B9428" t="s">
        <v>10307</v>
      </c>
      <c r="C9428" t="s">
        <v>3885</v>
      </c>
      <c r="D9428" t="s">
        <v>10308</v>
      </c>
      <c r="E9428" t="s">
        <v>3884</v>
      </c>
      <c r="F9428" s="4">
        <v>0.5575</v>
      </c>
      <c r="G9428" s="4">
        <v>0.6</v>
      </c>
      <c r="H9428" s="4">
        <v>0.144733297042275</v>
      </c>
      <c r="I9428" s="4">
        <v>0.8</v>
      </c>
      <c r="J9428" s="4">
        <v>0.3</v>
      </c>
      <c r="K9428" s="4">
        <v>0.47499999999999998</v>
      </c>
      <c r="L9428" s="4">
        <v>0.61250000000000004</v>
      </c>
      <c r="M9428" s="4">
        <v>12</v>
      </c>
    </row>
    <row r="9429" spans="1:13" x14ac:dyDescent="0.2">
      <c r="A9429" s="3">
        <v>43070</v>
      </c>
      <c r="B9429" t="s">
        <v>10291</v>
      </c>
      <c r="C9429" t="s">
        <v>3876</v>
      </c>
      <c r="D9429" t="s">
        <v>10292</v>
      </c>
      <c r="E9429" t="s">
        <v>3875</v>
      </c>
      <c r="F9429" s="4">
        <v>0.50526315789473697</v>
      </c>
      <c r="G9429" s="4">
        <v>0.62</v>
      </c>
      <c r="H9429" s="4">
        <v>0.36294120155952803</v>
      </c>
      <c r="I9429" s="4">
        <v>1</v>
      </c>
      <c r="J9429" s="4">
        <v>-0.4</v>
      </c>
      <c r="K9429" s="4">
        <v>0.4</v>
      </c>
      <c r="L9429" s="4">
        <v>0.7</v>
      </c>
      <c r="M9429" s="4">
        <v>19</v>
      </c>
    </row>
    <row r="9430" spans="1:13" x14ac:dyDescent="0.2">
      <c r="A9430" s="3">
        <v>43070</v>
      </c>
      <c r="B9430" t="s">
        <v>10309</v>
      </c>
      <c r="C9430" t="s">
        <v>3888</v>
      </c>
      <c r="D9430" t="s">
        <v>10310</v>
      </c>
      <c r="E9430" t="s">
        <v>3887</v>
      </c>
      <c r="F9430" s="4">
        <v>0.401666666666667</v>
      </c>
      <c r="G9430" s="4">
        <v>0.55000000000000004</v>
      </c>
      <c r="H9430" s="4">
        <v>0.44408912564388597</v>
      </c>
      <c r="I9430" s="4">
        <v>0.77</v>
      </c>
      <c r="J9430" s="4">
        <v>-0.9</v>
      </c>
      <c r="K9430" s="4">
        <v>0.375</v>
      </c>
      <c r="L9430" s="4">
        <v>0.6</v>
      </c>
      <c r="M9430" s="4">
        <v>12</v>
      </c>
    </row>
    <row r="9431" spans="1:13" x14ac:dyDescent="0.2">
      <c r="A9431" s="3">
        <v>43070</v>
      </c>
      <c r="B9431" t="s">
        <v>10293</v>
      </c>
      <c r="C9431" t="s">
        <v>3879</v>
      </c>
      <c r="D9431" t="s">
        <v>10294</v>
      </c>
      <c r="E9431" t="s">
        <v>3878</v>
      </c>
      <c r="F9431" s="4">
        <v>0.580526315789474</v>
      </c>
      <c r="G9431" s="4">
        <v>0.6</v>
      </c>
      <c r="H9431" s="4">
        <v>0.25454695450306097</v>
      </c>
      <c r="I9431" s="4">
        <v>1.25</v>
      </c>
      <c r="J9431" s="4">
        <v>0.2</v>
      </c>
      <c r="K9431" s="4">
        <v>0.46</v>
      </c>
      <c r="L9431" s="4">
        <v>0.64</v>
      </c>
      <c r="M9431" s="4">
        <v>19</v>
      </c>
    </row>
    <row r="9432" spans="1:13" x14ac:dyDescent="0.2">
      <c r="A9432" s="3">
        <v>43070</v>
      </c>
      <c r="B9432" t="s">
        <v>10311</v>
      </c>
      <c r="C9432" t="s">
        <v>3891</v>
      </c>
      <c r="D9432" t="s">
        <v>10312</v>
      </c>
      <c r="E9432" t="s">
        <v>3890</v>
      </c>
      <c r="F9432" s="4">
        <v>0.56833333333333302</v>
      </c>
      <c r="G9432" s="4">
        <v>0.6</v>
      </c>
      <c r="H9432" s="4">
        <v>0.15735503188842101</v>
      </c>
      <c r="I9432" s="4">
        <v>0.8</v>
      </c>
      <c r="J9432" s="4">
        <v>0.2</v>
      </c>
      <c r="K9432" s="4">
        <v>0.5</v>
      </c>
      <c r="L9432" s="4">
        <v>0.625</v>
      </c>
      <c r="M9432" s="4">
        <v>12</v>
      </c>
    </row>
    <row r="9433" spans="1:13" x14ac:dyDescent="0.2">
      <c r="A9433" s="3">
        <v>43070</v>
      </c>
      <c r="B9433" t="s">
        <v>10273</v>
      </c>
      <c r="C9433" t="s">
        <v>3870</v>
      </c>
      <c r="D9433" t="s">
        <v>10274</v>
      </c>
      <c r="E9433" t="s">
        <v>3869</v>
      </c>
      <c r="F9433" s="4">
        <v>0.91631578947368397</v>
      </c>
      <c r="G9433" s="4">
        <v>0.98</v>
      </c>
      <c r="H9433" s="4">
        <v>0.45728924139148303</v>
      </c>
      <c r="I9433" s="4">
        <v>1.55</v>
      </c>
      <c r="J9433" s="4">
        <v>0</v>
      </c>
      <c r="K9433" s="4">
        <v>0.65</v>
      </c>
      <c r="L9433" s="4">
        <v>1.24</v>
      </c>
      <c r="M9433" s="4">
        <v>19</v>
      </c>
    </row>
    <row r="9434" spans="1:13" x14ac:dyDescent="0.2">
      <c r="A9434" s="3">
        <v>43070</v>
      </c>
      <c r="B9434" t="s">
        <v>10295</v>
      </c>
      <c r="C9434" t="s">
        <v>3882</v>
      </c>
      <c r="D9434" t="s">
        <v>10296</v>
      </c>
      <c r="E9434" t="s">
        <v>3881</v>
      </c>
      <c r="F9434" s="4">
        <v>0.62315789473684202</v>
      </c>
      <c r="G9434" s="4">
        <v>0.6</v>
      </c>
      <c r="H9434" s="4">
        <v>0.36126402520377399</v>
      </c>
      <c r="I9434" s="4">
        <v>1.5</v>
      </c>
      <c r="J9434" s="4">
        <v>7.0000000000000007E-2</v>
      </c>
      <c r="K9434" s="4">
        <v>0.45</v>
      </c>
      <c r="L9434" s="4">
        <v>0.62</v>
      </c>
      <c r="M9434" s="4">
        <v>19</v>
      </c>
    </row>
    <row r="9435" spans="1:13" x14ac:dyDescent="0.2">
      <c r="A9435" s="3">
        <v>43070</v>
      </c>
      <c r="B9435" t="s">
        <v>3865</v>
      </c>
      <c r="C9435" t="s">
        <v>5342</v>
      </c>
      <c r="D9435" t="s">
        <v>266</v>
      </c>
      <c r="E9435" t="s">
        <v>5341</v>
      </c>
      <c r="F9435" s="4">
        <v>0.69750000000000001</v>
      </c>
      <c r="G9435" s="4">
        <v>0.625</v>
      </c>
      <c r="H9435" s="4">
        <v>0.26676939309244102</v>
      </c>
      <c r="I9435" s="4">
        <v>1.3</v>
      </c>
      <c r="J9435" s="4">
        <v>0.3</v>
      </c>
      <c r="K9435" s="4">
        <v>0.6</v>
      </c>
      <c r="L9435" s="4">
        <v>0.76500000000000001</v>
      </c>
      <c r="M9435" s="4">
        <v>12</v>
      </c>
    </row>
    <row r="9436" spans="1:13" x14ac:dyDescent="0.2">
      <c r="A9436" s="3">
        <v>43101</v>
      </c>
      <c r="B9436" t="s">
        <v>9704</v>
      </c>
      <c r="C9436" t="s">
        <v>3927</v>
      </c>
      <c r="D9436" t="s">
        <v>9705</v>
      </c>
      <c r="E9436" t="s">
        <v>3926</v>
      </c>
      <c r="F9436" s="4">
        <v>7.6739499999999996</v>
      </c>
      <c r="G9436" s="4">
        <v>7.54</v>
      </c>
      <c r="H9436" s="4">
        <v>0.54667939945590904</v>
      </c>
      <c r="I9436" s="4">
        <v>8.77</v>
      </c>
      <c r="J9436" s="4">
        <v>6.5</v>
      </c>
      <c r="K9436" s="4">
        <v>7.4567500000000004</v>
      </c>
      <c r="L9436" s="4">
        <v>7.9625000000000004</v>
      </c>
      <c r="M9436" s="4">
        <v>20</v>
      </c>
    </row>
    <row r="9437" spans="1:13" x14ac:dyDescent="0.2">
      <c r="A9437" s="3">
        <v>43101</v>
      </c>
      <c r="B9437" t="s">
        <v>9740</v>
      </c>
      <c r="C9437" t="s">
        <v>3930</v>
      </c>
      <c r="D9437" t="s">
        <v>9741</v>
      </c>
      <c r="E9437" t="s">
        <v>3929</v>
      </c>
      <c r="F9437" s="4">
        <v>7.4760555555555603</v>
      </c>
      <c r="G9437" s="4">
        <v>7.3745000000000003</v>
      </c>
      <c r="H9437" s="4">
        <v>0.92532350287200704</v>
      </c>
      <c r="I9437" s="4">
        <v>9.4499999999999993</v>
      </c>
      <c r="J9437" s="4">
        <v>5.5</v>
      </c>
      <c r="K9437" s="4">
        <v>7.0274999999999999</v>
      </c>
      <c r="L9437" s="4">
        <v>7.6124999999999998</v>
      </c>
      <c r="M9437" s="4">
        <v>18</v>
      </c>
    </row>
    <row r="9438" spans="1:13" x14ac:dyDescent="0.2">
      <c r="A9438" s="3">
        <v>43101</v>
      </c>
      <c r="B9438" t="s">
        <v>3925</v>
      </c>
      <c r="C9438" t="s">
        <v>3933</v>
      </c>
      <c r="D9438" t="s">
        <v>286</v>
      </c>
      <c r="E9438" t="s">
        <v>3932</v>
      </c>
      <c r="F9438" s="4">
        <v>7.45</v>
      </c>
      <c r="G9438" s="4">
        <v>7.2750000000000004</v>
      </c>
      <c r="H9438" s="4">
        <v>1.25696459775127</v>
      </c>
      <c r="I9438" s="4">
        <v>9.75</v>
      </c>
      <c r="J9438" s="4">
        <v>5.5</v>
      </c>
      <c r="K9438" s="4">
        <v>6.7625000000000002</v>
      </c>
      <c r="L9438" s="4">
        <v>7.7249999999999996</v>
      </c>
      <c r="M9438" s="4">
        <v>16</v>
      </c>
    </row>
    <row r="9439" spans="1:13" x14ac:dyDescent="0.2">
      <c r="A9439" s="3">
        <v>43101</v>
      </c>
      <c r="B9439" t="s">
        <v>9706</v>
      </c>
      <c r="C9439" t="s">
        <v>3918</v>
      </c>
      <c r="D9439" t="s">
        <v>9707</v>
      </c>
      <c r="E9439" t="s">
        <v>3917</v>
      </c>
      <c r="F9439" s="4">
        <v>7.3338461538461504</v>
      </c>
      <c r="G9439" s="4">
        <v>7.4</v>
      </c>
      <c r="H9439" s="4">
        <v>0.58592202159042905</v>
      </c>
      <c r="I9439" s="4">
        <v>8.25</v>
      </c>
      <c r="J9439" s="4">
        <v>5.5</v>
      </c>
      <c r="K9439" s="4">
        <v>7.1025</v>
      </c>
      <c r="L9439" s="4">
        <v>7.7050000000000001</v>
      </c>
      <c r="M9439" s="4">
        <v>26</v>
      </c>
    </row>
    <row r="9440" spans="1:13" x14ac:dyDescent="0.2">
      <c r="A9440" s="3">
        <v>43101</v>
      </c>
      <c r="B9440" t="s">
        <v>9742</v>
      </c>
      <c r="C9440" t="s">
        <v>3921</v>
      </c>
      <c r="D9440" t="s">
        <v>9743</v>
      </c>
      <c r="E9440" t="s">
        <v>3920</v>
      </c>
      <c r="F9440" s="4">
        <v>6.6992000000000003</v>
      </c>
      <c r="G9440" s="4">
        <v>6.9</v>
      </c>
      <c r="H9440" s="4">
        <v>0.85977186896680102</v>
      </c>
      <c r="I9440" s="4">
        <v>9</v>
      </c>
      <c r="J9440" s="4">
        <v>4.5</v>
      </c>
      <c r="K9440" s="4">
        <v>6.25</v>
      </c>
      <c r="L9440" s="4">
        <v>7.01</v>
      </c>
      <c r="M9440" s="4">
        <v>25</v>
      </c>
    </row>
    <row r="9441" spans="1:13" x14ac:dyDescent="0.2">
      <c r="A9441" s="3">
        <v>43101</v>
      </c>
      <c r="B9441" t="s">
        <v>3916</v>
      </c>
      <c r="C9441" t="s">
        <v>3924</v>
      </c>
      <c r="D9441" t="s">
        <v>283</v>
      </c>
      <c r="E9441" t="s">
        <v>3923</v>
      </c>
      <c r="F9441" s="4">
        <v>6.4177272727272703</v>
      </c>
      <c r="G9441" s="4">
        <v>6.5</v>
      </c>
      <c r="H9441" s="4">
        <v>1.0118108792710501</v>
      </c>
      <c r="I9441" s="4">
        <v>9.25</v>
      </c>
      <c r="J9441" s="4">
        <v>5.1100000000000003</v>
      </c>
      <c r="K9441" s="4">
        <v>5.5250000000000004</v>
      </c>
      <c r="L9441" s="4">
        <v>6.9375</v>
      </c>
      <c r="M9441" s="4">
        <v>22</v>
      </c>
    </row>
    <row r="9442" spans="1:13" x14ac:dyDescent="0.2">
      <c r="A9442" s="3">
        <v>43101</v>
      </c>
      <c r="B9442" t="s">
        <v>10275</v>
      </c>
      <c r="C9442" t="s">
        <v>3988</v>
      </c>
      <c r="D9442" t="s">
        <v>10276</v>
      </c>
      <c r="E9442" t="s">
        <v>3987</v>
      </c>
      <c r="F9442" s="4">
        <v>3.5524</v>
      </c>
      <c r="G9442" s="4">
        <v>3.5</v>
      </c>
      <c r="H9442" s="4">
        <v>0.35615165309176899</v>
      </c>
      <c r="I9442" s="4">
        <v>4.5</v>
      </c>
      <c r="J9442" s="4">
        <v>2.9</v>
      </c>
      <c r="K9442" s="4">
        <v>3.3</v>
      </c>
      <c r="L9442" s="4">
        <v>3.7</v>
      </c>
      <c r="M9442" s="4">
        <v>25</v>
      </c>
    </row>
    <row r="9443" spans="1:13" x14ac:dyDescent="0.2">
      <c r="A9443" s="3">
        <v>43101</v>
      </c>
      <c r="B9443" t="s">
        <v>10297</v>
      </c>
      <c r="C9443" t="s">
        <v>3991</v>
      </c>
      <c r="D9443" t="s">
        <v>10298</v>
      </c>
      <c r="E9443" t="s">
        <v>3990</v>
      </c>
      <c r="F9443" s="4">
        <v>3.6259090909090901</v>
      </c>
      <c r="G9443" s="4">
        <v>3.6</v>
      </c>
      <c r="H9443" s="4">
        <v>0.39171976245062301</v>
      </c>
      <c r="I9443" s="4">
        <v>4.5</v>
      </c>
      <c r="J9443" s="4">
        <v>3</v>
      </c>
      <c r="K9443" s="4">
        <v>3.3774999999999999</v>
      </c>
      <c r="L9443" s="4">
        <v>3.9</v>
      </c>
      <c r="M9443" s="4">
        <v>22</v>
      </c>
    </row>
    <row r="9444" spans="1:13" x14ac:dyDescent="0.2">
      <c r="A9444" s="3">
        <v>43101</v>
      </c>
      <c r="B9444" t="s">
        <v>10277</v>
      </c>
      <c r="C9444" t="s">
        <v>3994</v>
      </c>
      <c r="D9444" t="s">
        <v>10278</v>
      </c>
      <c r="E9444" t="s">
        <v>3993</v>
      </c>
      <c r="F9444" s="4">
        <v>3.5448</v>
      </c>
      <c r="G9444" s="4">
        <v>3.5</v>
      </c>
      <c r="H9444" s="4">
        <v>0.27300976783502301</v>
      </c>
      <c r="I9444" s="4">
        <v>4.25</v>
      </c>
      <c r="J9444" s="4">
        <v>3.1</v>
      </c>
      <c r="K9444" s="4">
        <v>3.4</v>
      </c>
      <c r="L9444" s="4">
        <v>3.6</v>
      </c>
      <c r="M9444" s="4">
        <v>25</v>
      </c>
    </row>
    <row r="9445" spans="1:13" x14ac:dyDescent="0.2">
      <c r="A9445" s="3">
        <v>43101</v>
      </c>
      <c r="B9445" t="s">
        <v>10299</v>
      </c>
      <c r="C9445" t="s">
        <v>3997</v>
      </c>
      <c r="D9445" t="s">
        <v>10300</v>
      </c>
      <c r="E9445" t="s">
        <v>3996</v>
      </c>
      <c r="F9445" s="4">
        <v>3.6380952380952398</v>
      </c>
      <c r="G9445" s="4">
        <v>3.6</v>
      </c>
      <c r="H9445" s="4">
        <v>0.32318135849115798</v>
      </c>
      <c r="I9445" s="4">
        <v>4.25</v>
      </c>
      <c r="J9445" s="4">
        <v>3</v>
      </c>
      <c r="K9445" s="4">
        <v>3.4</v>
      </c>
      <c r="L9445" s="4">
        <v>3.9</v>
      </c>
      <c r="M9445" s="4">
        <v>21</v>
      </c>
    </row>
    <row r="9446" spans="1:13" x14ac:dyDescent="0.2">
      <c r="A9446" s="3">
        <v>43101</v>
      </c>
      <c r="B9446" t="s">
        <v>7968</v>
      </c>
      <c r="C9446" t="s">
        <v>3894</v>
      </c>
      <c r="D9446" t="s">
        <v>7969</v>
      </c>
      <c r="E9446" t="s">
        <v>3893</v>
      </c>
      <c r="F9446" s="4">
        <v>7.4693548387096804</v>
      </c>
      <c r="G9446" s="4">
        <v>7.5</v>
      </c>
      <c r="H9446" s="4">
        <v>0.16566905733763301</v>
      </c>
      <c r="I9446" s="4">
        <v>8</v>
      </c>
      <c r="J9446" s="4">
        <v>7</v>
      </c>
      <c r="K9446" s="4">
        <v>7.5</v>
      </c>
      <c r="L9446" s="4">
        <v>7.5</v>
      </c>
      <c r="M9446" s="4">
        <v>31</v>
      </c>
    </row>
    <row r="9447" spans="1:13" x14ac:dyDescent="0.2">
      <c r="A9447" s="3">
        <v>43101</v>
      </c>
      <c r="B9447" t="s">
        <v>8072</v>
      </c>
      <c r="C9447" t="s">
        <v>3906</v>
      </c>
      <c r="D9447" t="s">
        <v>8073</v>
      </c>
      <c r="E9447" t="s">
        <v>3905</v>
      </c>
      <c r="F9447" s="4">
        <v>7.25</v>
      </c>
      <c r="G9447" s="4">
        <v>7.25</v>
      </c>
      <c r="H9447" s="4">
        <v>0.61064278869451605</v>
      </c>
      <c r="I9447" s="4">
        <v>8.25</v>
      </c>
      <c r="J9447" s="4">
        <v>5.75</v>
      </c>
      <c r="K9447" s="4">
        <v>6.75</v>
      </c>
      <c r="L9447" s="4">
        <v>7.75</v>
      </c>
      <c r="M9447" s="4">
        <v>27</v>
      </c>
    </row>
    <row r="9448" spans="1:13" x14ac:dyDescent="0.2">
      <c r="A9448" s="3">
        <v>43101</v>
      </c>
      <c r="B9448" t="s">
        <v>7994</v>
      </c>
      <c r="C9448" t="s">
        <v>3897</v>
      </c>
      <c r="D9448" t="s">
        <v>7995</v>
      </c>
      <c r="E9448" t="s">
        <v>3896</v>
      </c>
      <c r="F9448" s="4">
        <v>7.58709677419355</v>
      </c>
      <c r="G9448" s="4">
        <v>7.5</v>
      </c>
      <c r="H9448" s="4">
        <v>0.242544752549395</v>
      </c>
      <c r="I9448" s="4">
        <v>8</v>
      </c>
      <c r="J9448" s="4">
        <v>6.8</v>
      </c>
      <c r="K9448" s="4">
        <v>7.5</v>
      </c>
      <c r="L9448" s="4">
        <v>7.75</v>
      </c>
      <c r="M9448" s="4">
        <v>31</v>
      </c>
    </row>
    <row r="9449" spans="1:13" x14ac:dyDescent="0.2">
      <c r="A9449" s="3">
        <v>43101</v>
      </c>
      <c r="B9449" t="s">
        <v>8098</v>
      </c>
      <c r="C9449" t="s">
        <v>3909</v>
      </c>
      <c r="D9449" t="s">
        <v>8099</v>
      </c>
      <c r="E9449" t="s">
        <v>3908</v>
      </c>
      <c r="F9449" s="4">
        <v>7.0759259259259304</v>
      </c>
      <c r="G9449" s="4">
        <v>7</v>
      </c>
      <c r="H9449" s="4">
        <v>0.63539363486351597</v>
      </c>
      <c r="I9449" s="4">
        <v>8.25</v>
      </c>
      <c r="J9449" s="4">
        <v>5.75</v>
      </c>
      <c r="K9449" s="4">
        <v>6.75</v>
      </c>
      <c r="L9449" s="4">
        <v>7.5</v>
      </c>
      <c r="M9449" s="4">
        <v>27</v>
      </c>
    </row>
    <row r="9450" spans="1:13" x14ac:dyDescent="0.2">
      <c r="A9450" s="3">
        <v>43101</v>
      </c>
      <c r="B9450" t="s">
        <v>8020</v>
      </c>
      <c r="C9450" t="s">
        <v>3900</v>
      </c>
      <c r="D9450" t="s">
        <v>8021</v>
      </c>
      <c r="E9450" t="s">
        <v>3899</v>
      </c>
      <c r="F9450" s="4">
        <v>7.4983870967741897</v>
      </c>
      <c r="G9450" s="4">
        <v>7.5</v>
      </c>
      <c r="H9450" s="4">
        <v>0.35366742168496401</v>
      </c>
      <c r="I9450" s="4">
        <v>8</v>
      </c>
      <c r="J9450" s="4">
        <v>6.5</v>
      </c>
      <c r="K9450" s="4">
        <v>7.35</v>
      </c>
      <c r="L9450" s="4">
        <v>7.75</v>
      </c>
      <c r="M9450" s="4">
        <v>31</v>
      </c>
    </row>
    <row r="9451" spans="1:13" x14ac:dyDescent="0.2">
      <c r="A9451" s="3">
        <v>43101</v>
      </c>
      <c r="B9451" t="s">
        <v>8124</v>
      </c>
      <c r="C9451" t="s">
        <v>3912</v>
      </c>
      <c r="D9451" t="s">
        <v>8125</v>
      </c>
      <c r="E9451" t="s">
        <v>3911</v>
      </c>
      <c r="F9451" s="4">
        <v>6.8944444444444404</v>
      </c>
      <c r="G9451" s="4">
        <v>7</v>
      </c>
      <c r="H9451" s="4">
        <v>0.75807617505069202</v>
      </c>
      <c r="I9451" s="4">
        <v>8.5</v>
      </c>
      <c r="J9451" s="4">
        <v>5.5</v>
      </c>
      <c r="K9451" s="4">
        <v>6.25</v>
      </c>
      <c r="L9451" s="4">
        <v>7.25</v>
      </c>
      <c r="M9451" s="4">
        <v>27</v>
      </c>
    </row>
    <row r="9452" spans="1:13" x14ac:dyDescent="0.2">
      <c r="A9452" s="3">
        <v>43101</v>
      </c>
      <c r="B9452" t="s">
        <v>8046</v>
      </c>
      <c r="C9452" t="s">
        <v>3903</v>
      </c>
      <c r="D9452" t="s">
        <v>8047</v>
      </c>
      <c r="E9452" t="s">
        <v>3902</v>
      </c>
      <c r="F9452" s="4">
        <v>7.3548387096774199</v>
      </c>
      <c r="G9452" s="4">
        <v>7.5</v>
      </c>
      <c r="H9452" s="4">
        <v>0.58727546613005999</v>
      </c>
      <c r="I9452" s="4">
        <v>8.25</v>
      </c>
      <c r="J9452" s="4">
        <v>5.75</v>
      </c>
      <c r="K9452" s="4">
        <v>7</v>
      </c>
      <c r="L9452" s="4">
        <v>7.75</v>
      </c>
      <c r="M9452" s="4">
        <v>31</v>
      </c>
    </row>
    <row r="9453" spans="1:13" x14ac:dyDescent="0.2">
      <c r="A9453" s="3">
        <v>43101</v>
      </c>
      <c r="B9453" t="s">
        <v>8150</v>
      </c>
      <c r="C9453" t="s">
        <v>3915</v>
      </c>
      <c r="D9453" t="s">
        <v>8151</v>
      </c>
      <c r="E9453" t="s">
        <v>3914</v>
      </c>
      <c r="F9453" s="4">
        <v>6.7870370370370399</v>
      </c>
      <c r="G9453" s="4">
        <v>6.75</v>
      </c>
      <c r="H9453" s="4">
        <v>0.83982514120873297</v>
      </c>
      <c r="I9453" s="4">
        <v>9</v>
      </c>
      <c r="J9453" s="4">
        <v>5.5</v>
      </c>
      <c r="K9453" s="4">
        <v>6.125</v>
      </c>
      <c r="L9453" s="4">
        <v>7.25</v>
      </c>
      <c r="M9453" s="4">
        <v>27</v>
      </c>
    </row>
    <row r="9454" spans="1:13" x14ac:dyDescent="0.2">
      <c r="A9454" s="3">
        <v>43101</v>
      </c>
      <c r="B9454" t="s">
        <v>8156</v>
      </c>
      <c r="C9454" t="s">
        <v>3081</v>
      </c>
      <c r="D9454" t="s">
        <v>8157</v>
      </c>
      <c r="E9454" t="s">
        <v>3080</v>
      </c>
      <c r="F9454" s="4">
        <v>4.02176470588235</v>
      </c>
      <c r="G9454" s="4">
        <v>4.0199999999999996</v>
      </c>
      <c r="H9454" s="4">
        <v>0.471268247541482</v>
      </c>
      <c r="I9454" s="4">
        <v>5.2</v>
      </c>
      <c r="J9454" s="4">
        <v>3.2</v>
      </c>
      <c r="K9454" s="4">
        <v>3.67</v>
      </c>
      <c r="L9454" s="4">
        <v>4.1900000000000004</v>
      </c>
      <c r="M9454" s="4">
        <v>34</v>
      </c>
    </row>
    <row r="9455" spans="1:13" x14ac:dyDescent="0.2">
      <c r="A9455" s="3">
        <v>43101</v>
      </c>
      <c r="B9455" t="s">
        <v>9708</v>
      </c>
      <c r="C9455" t="s">
        <v>3072</v>
      </c>
      <c r="D9455" t="s">
        <v>9709</v>
      </c>
      <c r="E9455" t="s">
        <v>3071</v>
      </c>
      <c r="F9455" s="4">
        <v>4.0597058823529402</v>
      </c>
      <c r="G9455" s="4">
        <v>4.0599999999999996</v>
      </c>
      <c r="H9455" s="4">
        <v>0.43954856520806701</v>
      </c>
      <c r="I9455" s="4">
        <v>5.3</v>
      </c>
      <c r="J9455" s="4">
        <v>3.25</v>
      </c>
      <c r="K9455" s="4">
        <v>3.71</v>
      </c>
      <c r="L9455" s="4">
        <v>4.3150000000000004</v>
      </c>
      <c r="M9455" s="4">
        <v>34</v>
      </c>
    </row>
    <row r="9456" spans="1:13" x14ac:dyDescent="0.2">
      <c r="A9456" s="3">
        <v>43101</v>
      </c>
      <c r="B9456" t="s">
        <v>9744</v>
      </c>
      <c r="C9456" t="s">
        <v>3075</v>
      </c>
      <c r="D9456" t="s">
        <v>9745</v>
      </c>
      <c r="E9456" t="s">
        <v>3074</v>
      </c>
      <c r="F9456" s="4">
        <v>3.64617647058824</v>
      </c>
      <c r="G9456" s="4">
        <v>3.52</v>
      </c>
      <c r="H9456" s="4">
        <v>0.46757928970054102</v>
      </c>
      <c r="I9456" s="4">
        <v>5.23</v>
      </c>
      <c r="J9456" s="4">
        <v>3</v>
      </c>
      <c r="K9456" s="4">
        <v>3.48</v>
      </c>
      <c r="L9456" s="4">
        <v>3.8</v>
      </c>
      <c r="M9456" s="4">
        <v>34</v>
      </c>
    </row>
    <row r="9457" spans="1:13" x14ac:dyDescent="0.2">
      <c r="A9457" s="3">
        <v>43101</v>
      </c>
      <c r="B9457" t="s">
        <v>7742</v>
      </c>
      <c r="C9457" t="s">
        <v>3102</v>
      </c>
      <c r="D9457" t="s">
        <v>7743</v>
      </c>
      <c r="E9457" t="s">
        <v>3101</v>
      </c>
      <c r="F9457" s="4">
        <v>3.5980645161290301</v>
      </c>
      <c r="G9457" s="4">
        <v>3.5</v>
      </c>
      <c r="H9457" s="4">
        <v>0.646711782042246</v>
      </c>
      <c r="I9457" s="4">
        <v>6.2</v>
      </c>
      <c r="J9457" s="4">
        <v>3</v>
      </c>
      <c r="K9457" s="4">
        <v>3.3</v>
      </c>
      <c r="L9457" s="4">
        <v>3.66</v>
      </c>
      <c r="M9457" s="4">
        <v>31</v>
      </c>
    </row>
    <row r="9458" spans="1:13" x14ac:dyDescent="0.2">
      <c r="A9458" s="3">
        <v>43101</v>
      </c>
      <c r="B9458" t="s">
        <v>3070</v>
      </c>
      <c r="C9458" t="s">
        <v>3078</v>
      </c>
      <c r="D9458" t="s">
        <v>1</v>
      </c>
      <c r="E9458" t="s">
        <v>3077</v>
      </c>
      <c r="F9458" s="4">
        <v>3.6190322580645198</v>
      </c>
      <c r="G9458" s="4">
        <v>3.49</v>
      </c>
      <c r="H9458" s="4">
        <v>0.72571966506225005</v>
      </c>
      <c r="I9458" s="4">
        <v>7.04</v>
      </c>
      <c r="J9458" s="4">
        <v>3</v>
      </c>
      <c r="K9458" s="4">
        <v>3.3</v>
      </c>
      <c r="L9458" s="4">
        <v>3.6</v>
      </c>
      <c r="M9458" s="4">
        <v>31</v>
      </c>
    </row>
    <row r="9459" spans="1:13" x14ac:dyDescent="0.2">
      <c r="A9459" s="3">
        <v>43101</v>
      </c>
      <c r="B9459" t="s">
        <v>6329</v>
      </c>
      <c r="C9459" t="s">
        <v>3105</v>
      </c>
      <c r="D9459" t="s">
        <v>2141</v>
      </c>
      <c r="E9459" t="s">
        <v>3104</v>
      </c>
      <c r="F9459" s="4">
        <v>3.5037931034482801</v>
      </c>
      <c r="G9459" s="4">
        <v>3.4</v>
      </c>
      <c r="H9459" s="4">
        <v>0.55736890702852004</v>
      </c>
      <c r="I9459" s="4">
        <v>5.8</v>
      </c>
      <c r="J9459" s="4">
        <v>3</v>
      </c>
      <c r="K9459" s="4">
        <v>3.2</v>
      </c>
      <c r="L9459" s="4">
        <v>3.55</v>
      </c>
      <c r="M9459" s="4">
        <v>29</v>
      </c>
    </row>
    <row r="9460" spans="1:13" x14ac:dyDescent="0.2">
      <c r="A9460" s="3">
        <v>43101</v>
      </c>
      <c r="B9460" t="s">
        <v>8058</v>
      </c>
      <c r="C9460" t="s">
        <v>3114</v>
      </c>
      <c r="D9460" t="s">
        <v>8059</v>
      </c>
      <c r="E9460" t="s">
        <v>3113</v>
      </c>
      <c r="F9460" s="4">
        <v>0.49158823529411799</v>
      </c>
      <c r="G9460" s="4">
        <v>0.48699999999999999</v>
      </c>
      <c r="H9460" s="4">
        <v>7.5548546562462293E-2</v>
      </c>
      <c r="I9460" s="4">
        <v>0.8</v>
      </c>
      <c r="J9460" s="4">
        <v>0.38</v>
      </c>
      <c r="K9460" s="4">
        <v>0.45</v>
      </c>
      <c r="L9460" s="4">
        <v>0.51749999999999996</v>
      </c>
      <c r="M9460" s="4">
        <v>34</v>
      </c>
    </row>
    <row r="9461" spans="1:13" x14ac:dyDescent="0.2">
      <c r="A9461" s="3">
        <v>43101</v>
      </c>
      <c r="B9461" t="s">
        <v>8158</v>
      </c>
      <c r="C9461" t="s">
        <v>3150</v>
      </c>
      <c r="D9461" t="s">
        <v>8159</v>
      </c>
      <c r="E9461" t="s">
        <v>3149</v>
      </c>
      <c r="F9461" s="4">
        <v>0.47084375000000001</v>
      </c>
      <c r="G9461" s="4">
        <v>0.45500000000000002</v>
      </c>
      <c r="H9461" s="4">
        <v>0.132784839149899</v>
      </c>
      <c r="I9461" s="4">
        <v>0.86</v>
      </c>
      <c r="J9461" s="4">
        <v>0.25</v>
      </c>
      <c r="K9461" s="4">
        <v>0.40749999999999997</v>
      </c>
      <c r="L9461" s="4">
        <v>0.54</v>
      </c>
      <c r="M9461" s="4">
        <v>32</v>
      </c>
    </row>
    <row r="9462" spans="1:13" x14ac:dyDescent="0.2">
      <c r="A9462" s="3">
        <v>43101</v>
      </c>
      <c r="B9462" t="s">
        <v>8066</v>
      </c>
      <c r="C9462" t="s">
        <v>3117</v>
      </c>
      <c r="D9462" t="s">
        <v>8067</v>
      </c>
      <c r="E9462" t="s">
        <v>3116</v>
      </c>
      <c r="F9462" s="4">
        <v>0.39269696969696999</v>
      </c>
      <c r="G9462" s="4">
        <v>0.4</v>
      </c>
      <c r="H9462" s="4">
        <v>9.4993580325358304E-2</v>
      </c>
      <c r="I9462" s="4">
        <v>0.55000000000000004</v>
      </c>
      <c r="J9462" s="4">
        <v>0.22</v>
      </c>
      <c r="K9462" s="4">
        <v>0.31</v>
      </c>
      <c r="L9462" s="4">
        <v>0.47</v>
      </c>
      <c r="M9462" s="4">
        <v>33</v>
      </c>
    </row>
    <row r="9463" spans="1:13" x14ac:dyDescent="0.2">
      <c r="A9463" s="3">
        <v>43101</v>
      </c>
      <c r="B9463" t="s">
        <v>8076</v>
      </c>
      <c r="C9463" t="s">
        <v>3120</v>
      </c>
      <c r="D9463" t="s">
        <v>8077</v>
      </c>
      <c r="E9463" t="s">
        <v>3119</v>
      </c>
      <c r="F9463" s="4">
        <v>0.37815151515151502</v>
      </c>
      <c r="G9463" s="4">
        <v>0.4</v>
      </c>
      <c r="H9463" s="4">
        <v>0.117032079259311</v>
      </c>
      <c r="I9463" s="4">
        <v>0.57899999999999996</v>
      </c>
      <c r="J9463" s="4">
        <v>0.09</v>
      </c>
      <c r="K9463" s="4">
        <v>0.3</v>
      </c>
      <c r="L9463" s="4">
        <v>0.45</v>
      </c>
      <c r="M9463" s="4">
        <v>33</v>
      </c>
    </row>
    <row r="9464" spans="1:13" x14ac:dyDescent="0.2">
      <c r="A9464" s="3">
        <v>43101</v>
      </c>
      <c r="B9464" t="s">
        <v>8084</v>
      </c>
      <c r="C9464" t="s">
        <v>3123</v>
      </c>
      <c r="D9464" t="s">
        <v>8085</v>
      </c>
      <c r="E9464" t="s">
        <v>3122</v>
      </c>
      <c r="F9464" s="4">
        <v>-7.1969696969697003E-2</v>
      </c>
      <c r="G9464" s="4">
        <v>-0.09</v>
      </c>
      <c r="H9464" s="4">
        <v>0.11934678589317101</v>
      </c>
      <c r="I9464" s="4">
        <v>0.28000000000000003</v>
      </c>
      <c r="J9464" s="4">
        <v>-0.26</v>
      </c>
      <c r="K9464" s="4">
        <v>-0.14000000000000001</v>
      </c>
      <c r="L9464" s="4">
        <v>-0.03</v>
      </c>
      <c r="M9464" s="4">
        <v>33</v>
      </c>
    </row>
    <row r="9465" spans="1:13" x14ac:dyDescent="0.2">
      <c r="A9465" s="3">
        <v>43101</v>
      </c>
      <c r="B9465" t="s">
        <v>8092</v>
      </c>
      <c r="C9465" t="s">
        <v>3126</v>
      </c>
      <c r="D9465" t="s">
        <v>8093</v>
      </c>
      <c r="E9465" t="s">
        <v>3125</v>
      </c>
      <c r="F9465" s="4">
        <v>-0.25309090909090898</v>
      </c>
      <c r="G9465" s="4">
        <v>-0.28999999999999998</v>
      </c>
      <c r="H9465" s="4">
        <v>0.177317575911901</v>
      </c>
      <c r="I9465" s="4">
        <v>0.28999999999999998</v>
      </c>
      <c r="J9465" s="4">
        <v>-0.49</v>
      </c>
      <c r="K9465" s="4">
        <v>-0.36</v>
      </c>
      <c r="L9465" s="4">
        <v>-0.2</v>
      </c>
      <c r="M9465" s="4">
        <v>33</v>
      </c>
    </row>
    <row r="9466" spans="1:13" x14ac:dyDescent="0.2">
      <c r="A9466" s="3">
        <v>43101</v>
      </c>
      <c r="B9466" t="s">
        <v>8102</v>
      </c>
      <c r="C9466" t="s">
        <v>3129</v>
      </c>
      <c r="D9466" t="s">
        <v>8103</v>
      </c>
      <c r="E9466" t="s">
        <v>3128</v>
      </c>
      <c r="F9466" s="4">
        <v>0.19478787878787901</v>
      </c>
      <c r="G9466" s="4">
        <v>0.2</v>
      </c>
      <c r="H9466" s="4">
        <v>8.5448726429858804E-2</v>
      </c>
      <c r="I9466" s="4">
        <v>0.49</v>
      </c>
      <c r="J9466" s="4">
        <v>0</v>
      </c>
      <c r="K9466" s="4">
        <v>0.12</v>
      </c>
      <c r="L9466" s="4">
        <v>0.24</v>
      </c>
      <c r="M9466" s="4">
        <v>33</v>
      </c>
    </row>
    <row r="9467" spans="1:13" x14ac:dyDescent="0.2">
      <c r="A9467" s="3">
        <v>43101</v>
      </c>
      <c r="B9467" t="s">
        <v>8110</v>
      </c>
      <c r="C9467" t="s">
        <v>3132</v>
      </c>
      <c r="D9467" t="s">
        <v>8111</v>
      </c>
      <c r="E9467" t="s">
        <v>3131</v>
      </c>
      <c r="F9467" s="4">
        <v>0.26272727272727298</v>
      </c>
      <c r="G9467" s="4">
        <v>0.28000000000000003</v>
      </c>
      <c r="H9467" s="4">
        <v>9.0182894971577304E-2</v>
      </c>
      <c r="I9467" s="4">
        <v>0.36</v>
      </c>
      <c r="J9467" s="4">
        <v>-7.0000000000000007E-2</v>
      </c>
      <c r="K9467" s="4">
        <v>0.25</v>
      </c>
      <c r="L9467" s="4">
        <v>0.31</v>
      </c>
      <c r="M9467" s="4">
        <v>33</v>
      </c>
    </row>
    <row r="9468" spans="1:13" x14ac:dyDescent="0.2">
      <c r="A9468" s="3">
        <v>43101</v>
      </c>
      <c r="B9468" t="s">
        <v>8118</v>
      </c>
      <c r="C9468" t="s">
        <v>3135</v>
      </c>
      <c r="D9468" t="s">
        <v>8119</v>
      </c>
      <c r="E9468" t="s">
        <v>3134</v>
      </c>
      <c r="F9468" s="4">
        <v>0.33818749999999997</v>
      </c>
      <c r="G9468" s="4">
        <v>0.33</v>
      </c>
      <c r="H9468" s="4">
        <v>5.9084104898127203E-2</v>
      </c>
      <c r="I9468" s="4">
        <v>0.5</v>
      </c>
      <c r="J9468" s="4">
        <v>0.21</v>
      </c>
      <c r="K9468" s="4">
        <v>0.3</v>
      </c>
      <c r="L9468" s="4">
        <v>0.36249999999999999</v>
      </c>
      <c r="M9468" s="4">
        <v>32</v>
      </c>
    </row>
    <row r="9469" spans="1:13" x14ac:dyDescent="0.2">
      <c r="A9469" s="3">
        <v>43101</v>
      </c>
      <c r="B9469" t="s">
        <v>8128</v>
      </c>
      <c r="C9469" t="s">
        <v>3138</v>
      </c>
      <c r="D9469" t="s">
        <v>8129</v>
      </c>
      <c r="E9469" t="s">
        <v>3137</v>
      </c>
      <c r="F9469" s="4">
        <v>0.42643750000000002</v>
      </c>
      <c r="G9469" s="4">
        <v>0.42499999999999999</v>
      </c>
      <c r="H9469" s="4">
        <v>9.6878686194176306E-2</v>
      </c>
      <c r="I9469" s="4">
        <v>0.6</v>
      </c>
      <c r="J9469" s="4">
        <v>0.13</v>
      </c>
      <c r="K9469" s="4">
        <v>0.38750000000000001</v>
      </c>
      <c r="L9469" s="4">
        <v>0.47249999999999998</v>
      </c>
      <c r="M9469" s="4">
        <v>32</v>
      </c>
    </row>
    <row r="9470" spans="1:13" x14ac:dyDescent="0.2">
      <c r="A9470" s="3">
        <v>43101</v>
      </c>
      <c r="B9470" t="s">
        <v>8136</v>
      </c>
      <c r="C9470" t="s">
        <v>3141</v>
      </c>
      <c r="D9470" t="s">
        <v>8137</v>
      </c>
      <c r="E9470" t="s">
        <v>3140</v>
      </c>
      <c r="F9470" s="4">
        <v>0.56399999999999995</v>
      </c>
      <c r="G9470" s="4">
        <v>0.57499999999999996</v>
      </c>
      <c r="H9470" s="4">
        <v>7.9480571779036502E-2</v>
      </c>
      <c r="I9470" s="4">
        <v>0.66</v>
      </c>
      <c r="J9470" s="4">
        <v>0.3</v>
      </c>
      <c r="K9470" s="4">
        <v>0.54749999999999999</v>
      </c>
      <c r="L9470" s="4">
        <v>0.60250000000000004</v>
      </c>
      <c r="M9470" s="4">
        <v>32</v>
      </c>
    </row>
    <row r="9471" spans="1:13" x14ac:dyDescent="0.2">
      <c r="A9471" s="3">
        <v>43101</v>
      </c>
      <c r="B9471" t="s">
        <v>8144</v>
      </c>
      <c r="C9471" t="s">
        <v>3144</v>
      </c>
      <c r="D9471" t="s">
        <v>8145</v>
      </c>
      <c r="E9471" t="s">
        <v>3143</v>
      </c>
      <c r="F9471" s="4">
        <v>0.78434375000000001</v>
      </c>
      <c r="G9471" s="4">
        <v>0.79</v>
      </c>
      <c r="H9471" s="4">
        <v>0.112088274364449</v>
      </c>
      <c r="I9471" s="4">
        <v>1</v>
      </c>
      <c r="J9471" s="4">
        <v>0.53</v>
      </c>
      <c r="K9471" s="4">
        <v>0.7</v>
      </c>
      <c r="L9471" s="4">
        <v>0.87</v>
      </c>
      <c r="M9471" s="4">
        <v>32</v>
      </c>
    </row>
    <row r="9472" spans="1:13" x14ac:dyDescent="0.2">
      <c r="A9472" s="3">
        <v>43101</v>
      </c>
      <c r="B9472" t="s">
        <v>8152</v>
      </c>
      <c r="C9472" t="s">
        <v>3147</v>
      </c>
      <c r="D9472" t="s">
        <v>8153</v>
      </c>
      <c r="E9472" t="s">
        <v>3146</v>
      </c>
      <c r="F9472" s="4">
        <v>0.52071875000000001</v>
      </c>
      <c r="G9472" s="4">
        <v>0.53500000000000003</v>
      </c>
      <c r="H9472" s="4">
        <v>7.8951285255836001E-2</v>
      </c>
      <c r="I9472" s="4">
        <v>0.69</v>
      </c>
      <c r="J9472" s="4">
        <v>0.36</v>
      </c>
      <c r="K9472" s="4">
        <v>0.46750000000000003</v>
      </c>
      <c r="L9472" s="4">
        <v>0.56474999999999997</v>
      </c>
      <c r="M9472" s="4">
        <v>32</v>
      </c>
    </row>
    <row r="9473" spans="1:13" x14ac:dyDescent="0.2">
      <c r="A9473" s="3">
        <v>43101</v>
      </c>
      <c r="B9473" t="s">
        <v>8160</v>
      </c>
      <c r="C9473" t="s">
        <v>3096</v>
      </c>
      <c r="D9473" t="s">
        <v>8161</v>
      </c>
      <c r="E9473" t="s">
        <v>3095</v>
      </c>
      <c r="F9473" s="4">
        <v>3.6210666666666702</v>
      </c>
      <c r="G9473" s="4">
        <v>3.5150000000000001</v>
      </c>
      <c r="H9473" s="4">
        <v>0.38156257075648697</v>
      </c>
      <c r="I9473" s="4">
        <v>4.6820000000000004</v>
      </c>
      <c r="J9473" s="4">
        <v>3.05</v>
      </c>
      <c r="K9473" s="4">
        <v>3.4</v>
      </c>
      <c r="L9473" s="4">
        <v>3.7825000000000002</v>
      </c>
      <c r="M9473" s="4">
        <v>30</v>
      </c>
    </row>
    <row r="9474" spans="1:13" x14ac:dyDescent="0.2">
      <c r="A9474" s="3">
        <v>43101</v>
      </c>
      <c r="B9474" t="s">
        <v>9710</v>
      </c>
      <c r="C9474" t="s">
        <v>3087</v>
      </c>
      <c r="D9474" t="s">
        <v>9711</v>
      </c>
      <c r="E9474" t="s">
        <v>3086</v>
      </c>
      <c r="F9474" s="4">
        <v>3.63</v>
      </c>
      <c r="G9474" s="4">
        <v>3.57</v>
      </c>
      <c r="H9474" s="4">
        <v>0.406598795675985</v>
      </c>
      <c r="I9474" s="4">
        <v>4.7</v>
      </c>
      <c r="J9474" s="4">
        <v>2.9</v>
      </c>
      <c r="K9474" s="4">
        <v>3.3525</v>
      </c>
      <c r="L9474" s="4">
        <v>3.8875000000000002</v>
      </c>
      <c r="M9474" s="4">
        <v>32</v>
      </c>
    </row>
    <row r="9475" spans="1:13" x14ac:dyDescent="0.2">
      <c r="A9475" s="3">
        <v>43101</v>
      </c>
      <c r="B9475" t="s">
        <v>9746</v>
      </c>
      <c r="C9475" t="s">
        <v>3090</v>
      </c>
      <c r="D9475" t="s">
        <v>9747</v>
      </c>
      <c r="E9475" t="s">
        <v>3089</v>
      </c>
      <c r="F9475" s="4">
        <v>3.43</v>
      </c>
      <c r="G9475" s="4">
        <v>3.32</v>
      </c>
      <c r="H9475" s="4">
        <v>0.43507087545211098</v>
      </c>
      <c r="I9475" s="4">
        <v>5.0999999999999996</v>
      </c>
      <c r="J9475" s="4">
        <v>2.77</v>
      </c>
      <c r="K9475" s="4">
        <v>3.27</v>
      </c>
      <c r="L9475" s="4">
        <v>3.4950000000000001</v>
      </c>
      <c r="M9475" s="4">
        <v>31</v>
      </c>
    </row>
    <row r="9476" spans="1:13" x14ac:dyDescent="0.2">
      <c r="A9476" s="3">
        <v>43101</v>
      </c>
      <c r="B9476" t="s">
        <v>9879</v>
      </c>
      <c r="C9476" t="s">
        <v>3108</v>
      </c>
      <c r="D9476" t="s">
        <v>9880</v>
      </c>
      <c r="E9476" t="s">
        <v>3107</v>
      </c>
      <c r="F9476" s="4">
        <v>3.4264285714285698</v>
      </c>
      <c r="G9476" s="4">
        <v>3.3</v>
      </c>
      <c r="H9476" s="4">
        <v>0.57064754826304498</v>
      </c>
      <c r="I9476" s="4">
        <v>5.48</v>
      </c>
      <c r="J9476" s="4">
        <v>2.72</v>
      </c>
      <c r="K9476" s="4">
        <v>3.2</v>
      </c>
      <c r="L9476" s="4">
        <v>3.5</v>
      </c>
      <c r="M9476" s="4">
        <v>28</v>
      </c>
    </row>
    <row r="9477" spans="1:13" x14ac:dyDescent="0.2">
      <c r="A9477" s="3">
        <v>43101</v>
      </c>
      <c r="B9477" t="s">
        <v>3085</v>
      </c>
      <c r="C9477" t="s">
        <v>3093</v>
      </c>
      <c r="D9477" t="s">
        <v>6</v>
      </c>
      <c r="E9477" t="s">
        <v>3092</v>
      </c>
      <c r="F9477" s="4">
        <v>3.4424999999999999</v>
      </c>
      <c r="G9477" s="4">
        <v>3.3</v>
      </c>
      <c r="H9477" s="4">
        <v>0.61822101405745</v>
      </c>
      <c r="I9477" s="4">
        <v>5.81</v>
      </c>
      <c r="J9477" s="4">
        <v>2.39</v>
      </c>
      <c r="K9477" s="4">
        <v>3.2</v>
      </c>
      <c r="L9477" s="4">
        <v>3.5024999999999999</v>
      </c>
      <c r="M9477" s="4">
        <v>28</v>
      </c>
    </row>
    <row r="9478" spans="1:13" x14ac:dyDescent="0.2">
      <c r="A9478" s="3">
        <v>43101</v>
      </c>
      <c r="B9478" t="s">
        <v>6331</v>
      </c>
      <c r="C9478" t="s">
        <v>3111</v>
      </c>
      <c r="D9478" t="s">
        <v>2143</v>
      </c>
      <c r="E9478" t="s">
        <v>3110</v>
      </c>
      <c r="F9478" s="4">
        <v>3.37769230769231</v>
      </c>
      <c r="G9478" s="4">
        <v>3.3</v>
      </c>
      <c r="H9478" s="4">
        <v>0.51157253790490098</v>
      </c>
      <c r="I9478" s="4">
        <v>5.0199999999999996</v>
      </c>
      <c r="J9478" s="4">
        <v>2.39</v>
      </c>
      <c r="K9478" s="4">
        <v>3.05</v>
      </c>
      <c r="L9478" s="4">
        <v>3.49</v>
      </c>
      <c r="M9478" s="4">
        <v>26</v>
      </c>
    </row>
    <row r="9479" spans="1:13" x14ac:dyDescent="0.2">
      <c r="A9479" s="3">
        <v>43101</v>
      </c>
      <c r="B9479" t="s">
        <v>8162</v>
      </c>
      <c r="C9479" t="s">
        <v>3153</v>
      </c>
      <c r="D9479" t="s">
        <v>8163</v>
      </c>
      <c r="E9479" t="s">
        <v>3152</v>
      </c>
      <c r="F9479" s="4">
        <v>0.30646875000000001</v>
      </c>
      <c r="G9479" s="4">
        <v>0.28999999999999998</v>
      </c>
      <c r="H9479" s="4">
        <v>0.102253632911249</v>
      </c>
      <c r="I9479" s="4">
        <v>0.57999999999999996</v>
      </c>
      <c r="J9479" s="4">
        <v>0.15</v>
      </c>
      <c r="K9479" s="4">
        <v>0.245</v>
      </c>
      <c r="L9479" s="4">
        <v>0.33174999999999999</v>
      </c>
      <c r="M9479" s="4">
        <v>32</v>
      </c>
    </row>
    <row r="9480" spans="1:13" x14ac:dyDescent="0.2">
      <c r="A9480" s="3">
        <v>43101</v>
      </c>
      <c r="B9480" t="s">
        <v>10255</v>
      </c>
      <c r="C9480" t="s">
        <v>4321</v>
      </c>
      <c r="D9480" t="s">
        <v>10256</v>
      </c>
      <c r="E9480" t="s">
        <v>4320</v>
      </c>
      <c r="F9480" s="4">
        <v>2.3142857142857101</v>
      </c>
      <c r="G9480" s="4">
        <v>2.2999999999999998</v>
      </c>
      <c r="H9480" s="4">
        <v>0.117738837527954</v>
      </c>
      <c r="I9480" s="4">
        <v>2.7</v>
      </c>
      <c r="J9480" s="4">
        <v>2.1</v>
      </c>
      <c r="K9480" s="4">
        <v>2.2999999999999998</v>
      </c>
      <c r="L9480" s="4">
        <v>2.2999999999999998</v>
      </c>
      <c r="M9480" s="4">
        <v>28</v>
      </c>
    </row>
    <row r="9481" spans="1:13" x14ac:dyDescent="0.2">
      <c r="A9481" s="3">
        <v>43101</v>
      </c>
      <c r="B9481" t="s">
        <v>10279</v>
      </c>
      <c r="C9481" t="s">
        <v>4324</v>
      </c>
      <c r="D9481" t="s">
        <v>10280</v>
      </c>
      <c r="E9481" t="s">
        <v>4323</v>
      </c>
      <c r="F9481" s="4">
        <v>2.5928571428571399</v>
      </c>
      <c r="G9481" s="4">
        <v>2.5499999999999998</v>
      </c>
      <c r="H9481" s="4">
        <v>0.201712247243024</v>
      </c>
      <c r="I9481" s="4">
        <v>3.1</v>
      </c>
      <c r="J9481" s="4">
        <v>2.2999999999999998</v>
      </c>
      <c r="K9481" s="4">
        <v>2.4</v>
      </c>
      <c r="L9481" s="4">
        <v>2.7</v>
      </c>
      <c r="M9481" s="4">
        <v>28</v>
      </c>
    </row>
    <row r="9482" spans="1:13" x14ac:dyDescent="0.2">
      <c r="A9482" s="3">
        <v>43101</v>
      </c>
      <c r="B9482" t="s">
        <v>4319</v>
      </c>
      <c r="C9482" t="s">
        <v>4327</v>
      </c>
      <c r="D9482" t="s">
        <v>419</v>
      </c>
      <c r="E9482" t="s">
        <v>4326</v>
      </c>
      <c r="F9482" s="4">
        <v>2.2888888888888901</v>
      </c>
      <c r="G9482" s="4">
        <v>2.2999999999999998</v>
      </c>
      <c r="H9482" s="4">
        <v>0.29000442083279399</v>
      </c>
      <c r="I9482" s="4">
        <v>2.8</v>
      </c>
      <c r="J9482" s="4">
        <v>1.7</v>
      </c>
      <c r="K9482" s="4">
        <v>2.1</v>
      </c>
      <c r="L9482" s="4">
        <v>2.5</v>
      </c>
      <c r="M9482" s="4">
        <v>27</v>
      </c>
    </row>
    <row r="9483" spans="1:13" x14ac:dyDescent="0.2">
      <c r="A9483" s="3">
        <v>43101</v>
      </c>
      <c r="B9483" t="s">
        <v>9772</v>
      </c>
      <c r="C9483" t="s">
        <v>3939</v>
      </c>
      <c r="D9483" t="s">
        <v>9773</v>
      </c>
      <c r="E9483" t="s">
        <v>3947</v>
      </c>
      <c r="F9483" s="4">
        <v>19.035923076923101</v>
      </c>
      <c r="G9483" s="4">
        <v>19.004999999999999</v>
      </c>
      <c r="H9483" s="4">
        <v>0.33425761598825798</v>
      </c>
      <c r="I9483" s="4">
        <v>19.72</v>
      </c>
      <c r="J9483" s="4">
        <v>18.5</v>
      </c>
      <c r="K9483" s="4">
        <v>18.752500000000001</v>
      </c>
      <c r="L9483" s="4">
        <v>19.237500000000001</v>
      </c>
      <c r="M9483" s="4">
        <v>26</v>
      </c>
    </row>
    <row r="9484" spans="1:13" x14ac:dyDescent="0.2">
      <c r="A9484" s="3">
        <v>43101</v>
      </c>
      <c r="B9484" t="s">
        <v>9774</v>
      </c>
      <c r="C9484" t="s">
        <v>3942</v>
      </c>
      <c r="D9484" t="s">
        <v>9775</v>
      </c>
      <c r="E9484" t="s">
        <v>3949</v>
      </c>
      <c r="F9484" s="4">
        <v>19.090807692307699</v>
      </c>
      <c r="G9484" s="4">
        <v>19.055499999999999</v>
      </c>
      <c r="H9484" s="4">
        <v>0.42726216956157198</v>
      </c>
      <c r="I9484" s="4">
        <v>19.91</v>
      </c>
      <c r="J9484" s="4">
        <v>18.2</v>
      </c>
      <c r="K9484" s="4">
        <v>18.835000000000001</v>
      </c>
      <c r="L9484" s="4">
        <v>19.4375</v>
      </c>
      <c r="M9484" s="4">
        <v>26</v>
      </c>
    </row>
    <row r="9485" spans="1:13" x14ac:dyDescent="0.2">
      <c r="A9485" s="3">
        <v>43101</v>
      </c>
      <c r="B9485" t="s">
        <v>9776</v>
      </c>
      <c r="C9485" t="s">
        <v>3952</v>
      </c>
      <c r="D9485" t="s">
        <v>9777</v>
      </c>
      <c r="E9485" t="s">
        <v>3951</v>
      </c>
      <c r="F9485" s="4">
        <v>19.297384615384601</v>
      </c>
      <c r="G9485" s="4">
        <v>19.225000000000001</v>
      </c>
      <c r="H9485" s="4">
        <v>0.50641667246828104</v>
      </c>
      <c r="I9485" s="4">
        <v>20.53</v>
      </c>
      <c r="J9485" s="4">
        <v>18.47</v>
      </c>
      <c r="K9485" s="4">
        <v>18.93</v>
      </c>
      <c r="L9485" s="4">
        <v>19.637499999999999</v>
      </c>
      <c r="M9485" s="4">
        <v>26</v>
      </c>
    </row>
    <row r="9486" spans="1:13" x14ac:dyDescent="0.2">
      <c r="A9486" s="3">
        <v>43101</v>
      </c>
      <c r="B9486" t="s">
        <v>9720</v>
      </c>
      <c r="C9486" t="s">
        <v>3936</v>
      </c>
      <c r="D9486" t="s">
        <v>9721</v>
      </c>
      <c r="E9486" t="s">
        <v>3935</v>
      </c>
      <c r="F9486" s="4">
        <v>19.037812500000001</v>
      </c>
      <c r="G9486" s="4">
        <v>18.850000000000001</v>
      </c>
      <c r="H9486" s="4">
        <v>0.77176686424200402</v>
      </c>
      <c r="I9486" s="4">
        <v>20.8</v>
      </c>
      <c r="J9486" s="4">
        <v>17.7</v>
      </c>
      <c r="K9486" s="4">
        <v>18.5</v>
      </c>
      <c r="L9486" s="4">
        <v>19.477499999999999</v>
      </c>
      <c r="M9486" s="4">
        <v>32</v>
      </c>
    </row>
    <row r="9487" spans="1:13" x14ac:dyDescent="0.2">
      <c r="A9487" s="3">
        <v>43101</v>
      </c>
      <c r="B9487" t="s">
        <v>9750</v>
      </c>
      <c r="C9487" t="s">
        <v>3939</v>
      </c>
      <c r="D9487" t="s">
        <v>9751</v>
      </c>
      <c r="E9487" t="s">
        <v>3938</v>
      </c>
      <c r="F9487" s="4">
        <v>18.610172413793101</v>
      </c>
      <c r="G9487" s="4">
        <v>18.5</v>
      </c>
      <c r="H9487" s="4">
        <v>0.94445419116642304</v>
      </c>
      <c r="I9487" s="4">
        <v>21.29</v>
      </c>
      <c r="J9487" s="4">
        <v>17.2</v>
      </c>
      <c r="K9487" s="4">
        <v>18</v>
      </c>
      <c r="L9487" s="4">
        <v>19</v>
      </c>
      <c r="M9487" s="4">
        <v>29</v>
      </c>
    </row>
    <row r="9488" spans="1:13" x14ac:dyDescent="0.2">
      <c r="A9488" s="3">
        <v>43101</v>
      </c>
      <c r="B9488" t="s">
        <v>3934</v>
      </c>
      <c r="C9488" t="s">
        <v>3942</v>
      </c>
      <c r="D9488" t="s">
        <v>289</v>
      </c>
      <c r="E9488" t="s">
        <v>3941</v>
      </c>
      <c r="F9488" s="4">
        <v>18.6955909090909</v>
      </c>
      <c r="G9488" s="4">
        <v>18.7</v>
      </c>
      <c r="H9488" s="4">
        <v>1.34746713570988</v>
      </c>
      <c r="I9488" s="4">
        <v>23.11</v>
      </c>
      <c r="J9488" s="4">
        <v>16.100000000000001</v>
      </c>
      <c r="K9488" s="4">
        <v>18</v>
      </c>
      <c r="L9488" s="4">
        <v>18.984999999999999</v>
      </c>
      <c r="M9488" s="4">
        <v>22</v>
      </c>
    </row>
    <row r="9489" spans="1:13" x14ac:dyDescent="0.2">
      <c r="A9489" s="3">
        <v>43101</v>
      </c>
      <c r="B9489" t="s">
        <v>10233</v>
      </c>
      <c r="C9489" t="s">
        <v>3576</v>
      </c>
      <c r="D9489" t="s">
        <v>10234</v>
      </c>
      <c r="E9489" t="s">
        <v>3575</v>
      </c>
      <c r="F9489" s="4">
        <v>2.0648387096774199</v>
      </c>
      <c r="G9489" s="4">
        <v>2.1</v>
      </c>
      <c r="H9489" s="4">
        <v>9.13188906248113E-2</v>
      </c>
      <c r="I9489" s="4">
        <v>2.2000000000000002</v>
      </c>
      <c r="J9489" s="4">
        <v>1.9</v>
      </c>
      <c r="K9489" s="4">
        <v>2</v>
      </c>
      <c r="L9489" s="4">
        <v>2.1</v>
      </c>
      <c r="M9489" s="4">
        <v>31</v>
      </c>
    </row>
    <row r="9490" spans="1:13" x14ac:dyDescent="0.2">
      <c r="A9490" s="3">
        <v>43101</v>
      </c>
      <c r="B9490" t="s">
        <v>10257</v>
      </c>
      <c r="C9490" t="s">
        <v>3579</v>
      </c>
      <c r="D9490" t="s">
        <v>10258</v>
      </c>
      <c r="E9490" t="s">
        <v>3578</v>
      </c>
      <c r="F9490" s="4">
        <v>2.1909677419354798</v>
      </c>
      <c r="G9490" s="4">
        <v>2.2799999999999998</v>
      </c>
      <c r="H9490" s="4">
        <v>0.26179323697286599</v>
      </c>
      <c r="I9490" s="4">
        <v>2.5</v>
      </c>
      <c r="J9490" s="4">
        <v>1.53</v>
      </c>
      <c r="K9490" s="4">
        <v>2.1</v>
      </c>
      <c r="L9490" s="4">
        <v>2.4</v>
      </c>
      <c r="M9490" s="4">
        <v>31</v>
      </c>
    </row>
    <row r="9491" spans="1:13" x14ac:dyDescent="0.2">
      <c r="A9491" s="3">
        <v>43101</v>
      </c>
      <c r="B9491" t="s">
        <v>3574</v>
      </c>
      <c r="C9491" t="s">
        <v>3582</v>
      </c>
      <c r="D9491" t="s">
        <v>169</v>
      </c>
      <c r="E9491" t="s">
        <v>3581</v>
      </c>
      <c r="F9491" s="4">
        <v>2.3457142857142901</v>
      </c>
      <c r="G9491" s="4">
        <v>2.35</v>
      </c>
      <c r="H9491" s="4">
        <v>0.39019870124723199</v>
      </c>
      <c r="I9491" s="4">
        <v>3</v>
      </c>
      <c r="J9491" s="4">
        <v>1.6</v>
      </c>
      <c r="K9491" s="4">
        <v>1.9824999999999999</v>
      </c>
      <c r="L9491" s="4">
        <v>2.7250000000000001</v>
      </c>
      <c r="M9491" s="4">
        <v>28</v>
      </c>
    </row>
    <row r="9492" spans="1:13" x14ac:dyDescent="0.2">
      <c r="A9492" s="3">
        <v>43101</v>
      </c>
      <c r="B9492" t="s">
        <v>3577</v>
      </c>
      <c r="C9492" t="s">
        <v>3585</v>
      </c>
      <c r="D9492" t="s">
        <v>170</v>
      </c>
      <c r="E9492" t="s">
        <v>3584</v>
      </c>
      <c r="F9492" s="4">
        <v>2.41</v>
      </c>
      <c r="G9492" s="4">
        <v>2.5</v>
      </c>
      <c r="H9492" s="4">
        <v>0.59766211189935703</v>
      </c>
      <c r="I9492" s="4">
        <v>3.4</v>
      </c>
      <c r="J9492" s="4">
        <v>0.9</v>
      </c>
      <c r="K9492" s="4">
        <v>2.1</v>
      </c>
      <c r="L9492" s="4">
        <v>2.71</v>
      </c>
      <c r="M9492" s="4">
        <v>21</v>
      </c>
    </row>
    <row r="9493" spans="1:13" x14ac:dyDescent="0.2">
      <c r="A9493" s="3">
        <v>43101</v>
      </c>
      <c r="B9493" t="s">
        <v>10281</v>
      </c>
      <c r="C9493" t="s">
        <v>3594</v>
      </c>
      <c r="D9493" t="s">
        <v>10282</v>
      </c>
      <c r="E9493" t="s">
        <v>3593</v>
      </c>
      <c r="F9493" s="4">
        <v>1.6668750000000001</v>
      </c>
      <c r="G9493" s="4">
        <v>1.7</v>
      </c>
      <c r="H9493" s="4">
        <v>0.53621395284513695</v>
      </c>
      <c r="I9493" s="4">
        <v>2.5</v>
      </c>
      <c r="J9493" s="4">
        <v>0.1</v>
      </c>
      <c r="K9493" s="4">
        <v>1.2975000000000001</v>
      </c>
      <c r="L9493" s="4">
        <v>2.105</v>
      </c>
      <c r="M9493" s="4">
        <v>32</v>
      </c>
    </row>
    <row r="9494" spans="1:13" x14ac:dyDescent="0.2">
      <c r="A9494" s="3">
        <v>43101</v>
      </c>
      <c r="B9494" t="s">
        <v>10301</v>
      </c>
      <c r="C9494" t="s">
        <v>3606</v>
      </c>
      <c r="D9494" t="s">
        <v>10302</v>
      </c>
      <c r="E9494" t="s">
        <v>3605</v>
      </c>
      <c r="F9494" s="4">
        <v>2.27565217391304</v>
      </c>
      <c r="G9494" s="4">
        <v>2.4</v>
      </c>
      <c r="H9494" s="4">
        <v>0.53135184445779005</v>
      </c>
      <c r="I9494" s="4">
        <v>3</v>
      </c>
      <c r="J9494" s="4">
        <v>0.5</v>
      </c>
      <c r="K9494" s="4">
        <v>2.0499999999999998</v>
      </c>
      <c r="L9494" s="4">
        <v>2.6</v>
      </c>
      <c r="M9494" s="4">
        <v>23</v>
      </c>
    </row>
    <row r="9495" spans="1:13" x14ac:dyDescent="0.2">
      <c r="A9495" s="3">
        <v>43101</v>
      </c>
      <c r="B9495" t="s">
        <v>10283</v>
      </c>
      <c r="C9495" t="s">
        <v>3597</v>
      </c>
      <c r="D9495" t="s">
        <v>10284</v>
      </c>
      <c r="E9495" t="s">
        <v>3596</v>
      </c>
      <c r="F9495" s="4">
        <v>2.2946875000000002</v>
      </c>
      <c r="G9495" s="4">
        <v>2.2999999999999998</v>
      </c>
      <c r="H9495" s="4">
        <v>0.49320534475690198</v>
      </c>
      <c r="I9495" s="4">
        <v>3.5</v>
      </c>
      <c r="J9495" s="4">
        <v>1.3</v>
      </c>
      <c r="K9495" s="4">
        <v>1.9</v>
      </c>
      <c r="L9495" s="4">
        <v>2.5924999999999998</v>
      </c>
      <c r="M9495" s="4">
        <v>32</v>
      </c>
    </row>
    <row r="9496" spans="1:13" x14ac:dyDescent="0.2">
      <c r="A9496" s="3">
        <v>43101</v>
      </c>
      <c r="B9496" t="s">
        <v>10303</v>
      </c>
      <c r="C9496" t="s">
        <v>3609</v>
      </c>
      <c r="D9496" t="s">
        <v>10304</v>
      </c>
      <c r="E9496" t="s">
        <v>3608</v>
      </c>
      <c r="F9496" s="4">
        <v>2.14521739130435</v>
      </c>
      <c r="G9496" s="4">
        <v>2.2999999999999998</v>
      </c>
      <c r="H9496" s="4">
        <v>0.595771993949618</v>
      </c>
      <c r="I9496" s="4">
        <v>2.9</v>
      </c>
      <c r="J9496" s="4">
        <v>0.5</v>
      </c>
      <c r="K9496" s="4">
        <v>1.85</v>
      </c>
      <c r="L9496" s="4">
        <v>2.65</v>
      </c>
      <c r="M9496" s="4">
        <v>23</v>
      </c>
    </row>
    <row r="9497" spans="1:13" x14ac:dyDescent="0.2">
      <c r="A9497" s="3">
        <v>43101</v>
      </c>
      <c r="B9497" t="s">
        <v>10285</v>
      </c>
      <c r="C9497" t="s">
        <v>3600</v>
      </c>
      <c r="D9497" t="s">
        <v>10286</v>
      </c>
      <c r="E9497" t="s">
        <v>3599</v>
      </c>
      <c r="F9497" s="4">
        <v>2.5528124999999999</v>
      </c>
      <c r="G9497" s="4">
        <v>2.5</v>
      </c>
      <c r="H9497" s="4">
        <v>0.33094424415894502</v>
      </c>
      <c r="I9497" s="4">
        <v>3.4</v>
      </c>
      <c r="J9497" s="4">
        <v>1.6</v>
      </c>
      <c r="K9497" s="4">
        <v>2.4</v>
      </c>
      <c r="L9497" s="4">
        <v>2.7</v>
      </c>
      <c r="M9497" s="4">
        <v>32</v>
      </c>
    </row>
    <row r="9498" spans="1:13" x14ac:dyDescent="0.2">
      <c r="A9498" s="3">
        <v>43101</v>
      </c>
      <c r="B9498" t="s">
        <v>10305</v>
      </c>
      <c r="C9498" t="s">
        <v>3612</v>
      </c>
      <c r="D9498" t="s">
        <v>10306</v>
      </c>
      <c r="E9498" t="s">
        <v>3611</v>
      </c>
      <c r="F9498" s="4">
        <v>2.2330434782608699</v>
      </c>
      <c r="G9498" s="4">
        <v>2.2999999999999998</v>
      </c>
      <c r="H9498" s="4">
        <v>0.56031999609483496</v>
      </c>
      <c r="I9498" s="4">
        <v>2.9</v>
      </c>
      <c r="J9498" s="4">
        <v>0.6</v>
      </c>
      <c r="K9498" s="4">
        <v>1.9</v>
      </c>
      <c r="L9498" s="4">
        <v>2.6850000000000001</v>
      </c>
      <c r="M9498" s="4">
        <v>23</v>
      </c>
    </row>
    <row r="9499" spans="1:13" x14ac:dyDescent="0.2">
      <c r="A9499" s="3">
        <v>43101</v>
      </c>
      <c r="B9499" t="s">
        <v>10265</v>
      </c>
      <c r="C9499" t="s">
        <v>3591</v>
      </c>
      <c r="D9499" t="s">
        <v>10266</v>
      </c>
      <c r="E9499" t="s">
        <v>3590</v>
      </c>
      <c r="F9499" s="4">
        <v>1.659375</v>
      </c>
      <c r="G9499" s="4">
        <v>1.7</v>
      </c>
      <c r="H9499" s="4">
        <v>0.32189897734056799</v>
      </c>
      <c r="I9499" s="4">
        <v>2.2000000000000002</v>
      </c>
      <c r="J9499" s="4">
        <v>1</v>
      </c>
      <c r="K9499" s="4">
        <v>1.4</v>
      </c>
      <c r="L9499" s="4">
        <v>1.905</v>
      </c>
      <c r="M9499" s="4">
        <v>32</v>
      </c>
    </row>
    <row r="9500" spans="1:13" x14ac:dyDescent="0.2">
      <c r="A9500" s="3">
        <v>43101</v>
      </c>
      <c r="B9500" t="s">
        <v>10287</v>
      </c>
      <c r="C9500" t="s">
        <v>3603</v>
      </c>
      <c r="D9500" t="s">
        <v>10288</v>
      </c>
      <c r="E9500" t="s">
        <v>3602</v>
      </c>
      <c r="F9500" s="4">
        <v>2.2668750000000002</v>
      </c>
      <c r="G9500" s="4">
        <v>2.2999999999999998</v>
      </c>
      <c r="H9500" s="4">
        <v>0.507202558633009</v>
      </c>
      <c r="I9500" s="4">
        <v>2.9</v>
      </c>
      <c r="J9500" s="4">
        <v>0.4</v>
      </c>
      <c r="K9500" s="4">
        <v>2.1</v>
      </c>
      <c r="L9500" s="4">
        <v>2.5499999999999998</v>
      </c>
      <c r="M9500" s="4">
        <v>32</v>
      </c>
    </row>
    <row r="9501" spans="1:13" x14ac:dyDescent="0.2">
      <c r="A9501" s="3">
        <v>43101</v>
      </c>
      <c r="B9501" t="s">
        <v>3589</v>
      </c>
      <c r="C9501" t="s">
        <v>3615</v>
      </c>
      <c r="D9501" t="s">
        <v>174</v>
      </c>
      <c r="E9501" t="s">
        <v>3614</v>
      </c>
      <c r="F9501" s="4">
        <v>2.3239130434782602</v>
      </c>
      <c r="G9501" s="4">
        <v>2.4</v>
      </c>
      <c r="H9501" s="4">
        <v>0.60402994454997305</v>
      </c>
      <c r="I9501" s="4">
        <v>3.5</v>
      </c>
      <c r="J9501" s="4">
        <v>0.6</v>
      </c>
      <c r="K9501" s="4">
        <v>2</v>
      </c>
      <c r="L9501" s="4">
        <v>2.6850000000000001</v>
      </c>
      <c r="M9501" s="4">
        <v>23</v>
      </c>
    </row>
    <row r="9502" spans="1:13" x14ac:dyDescent="0.2">
      <c r="A9502" s="3">
        <v>43101</v>
      </c>
      <c r="B9502" t="s">
        <v>10289</v>
      </c>
      <c r="C9502" t="s">
        <v>3870</v>
      </c>
      <c r="D9502" t="s">
        <v>10290</v>
      </c>
      <c r="E9502" t="s">
        <v>3869</v>
      </c>
      <c r="F9502" s="4">
        <v>0.63470588235294101</v>
      </c>
      <c r="G9502" s="4">
        <v>0.69</v>
      </c>
      <c r="H9502" s="4">
        <v>0.20202467816639499</v>
      </c>
      <c r="I9502" s="4">
        <v>0.9</v>
      </c>
      <c r="J9502" s="4">
        <v>0.25</v>
      </c>
      <c r="K9502" s="4">
        <v>0.47</v>
      </c>
      <c r="L9502" s="4">
        <v>0.8</v>
      </c>
      <c r="M9502" s="4">
        <v>17</v>
      </c>
    </row>
    <row r="9503" spans="1:13" x14ac:dyDescent="0.2">
      <c r="A9503" s="3">
        <v>43101</v>
      </c>
      <c r="B9503" t="s">
        <v>10307</v>
      </c>
      <c r="C9503" t="s">
        <v>3882</v>
      </c>
      <c r="D9503" t="s">
        <v>10308</v>
      </c>
      <c r="E9503" t="s">
        <v>3881</v>
      </c>
      <c r="F9503" s="4">
        <v>0.56846153846153802</v>
      </c>
      <c r="G9503" s="4">
        <v>0.6</v>
      </c>
      <c r="H9503" s="4">
        <v>0.15523348832463901</v>
      </c>
      <c r="I9503" s="4">
        <v>0.8</v>
      </c>
      <c r="J9503" s="4">
        <v>0.3</v>
      </c>
      <c r="K9503" s="4">
        <v>0.5</v>
      </c>
      <c r="L9503" s="4">
        <v>0.65</v>
      </c>
      <c r="M9503" s="4">
        <v>13</v>
      </c>
    </row>
    <row r="9504" spans="1:13" x14ac:dyDescent="0.2">
      <c r="A9504" s="3">
        <v>43101</v>
      </c>
      <c r="B9504" t="s">
        <v>10291</v>
      </c>
      <c r="C9504" t="s">
        <v>3873</v>
      </c>
      <c r="D9504" t="s">
        <v>10292</v>
      </c>
      <c r="E9504" t="s">
        <v>3872</v>
      </c>
      <c r="F9504" s="4">
        <v>0.53352941176470603</v>
      </c>
      <c r="G9504" s="4">
        <v>0.62</v>
      </c>
      <c r="H9504" s="4">
        <v>0.34734603021465799</v>
      </c>
      <c r="I9504" s="4">
        <v>0.9</v>
      </c>
      <c r="J9504" s="4">
        <v>-0.3</v>
      </c>
      <c r="K9504" s="4">
        <v>0.59</v>
      </c>
      <c r="L9504" s="4">
        <v>0.7</v>
      </c>
      <c r="M9504" s="4">
        <v>17</v>
      </c>
    </row>
    <row r="9505" spans="1:13" x14ac:dyDescent="0.2">
      <c r="A9505" s="3">
        <v>43101</v>
      </c>
      <c r="B9505" t="s">
        <v>10309</v>
      </c>
      <c r="C9505" t="s">
        <v>3885</v>
      </c>
      <c r="D9505" t="s">
        <v>10310</v>
      </c>
      <c r="E9505" t="s">
        <v>3884</v>
      </c>
      <c r="F9505" s="4">
        <v>0.447692307692308</v>
      </c>
      <c r="G9505" s="4">
        <v>0.6</v>
      </c>
      <c r="H9505" s="4">
        <v>0.33662921853165201</v>
      </c>
      <c r="I9505" s="4">
        <v>0.77</v>
      </c>
      <c r="J9505" s="4">
        <v>-0.5</v>
      </c>
      <c r="K9505" s="4">
        <v>0.3</v>
      </c>
      <c r="L9505" s="4">
        <v>0.6</v>
      </c>
      <c r="M9505" s="4">
        <v>13</v>
      </c>
    </row>
    <row r="9506" spans="1:13" x14ac:dyDescent="0.2">
      <c r="A9506" s="3">
        <v>43101</v>
      </c>
      <c r="B9506" t="s">
        <v>10293</v>
      </c>
      <c r="C9506" t="s">
        <v>3876</v>
      </c>
      <c r="D9506" t="s">
        <v>10294</v>
      </c>
      <c r="E9506" t="s">
        <v>3875</v>
      </c>
      <c r="F9506" s="4">
        <v>0.57294117647058795</v>
      </c>
      <c r="G9506" s="4">
        <v>0.61</v>
      </c>
      <c r="H9506" s="4">
        <v>0.212507785324513</v>
      </c>
      <c r="I9506" s="4">
        <v>1.1000000000000001</v>
      </c>
      <c r="J9506" s="4">
        <v>0.2</v>
      </c>
      <c r="K9506" s="4">
        <v>0.5</v>
      </c>
      <c r="L9506" s="4">
        <v>0.7</v>
      </c>
      <c r="M9506" s="4">
        <v>17</v>
      </c>
    </row>
    <row r="9507" spans="1:13" x14ac:dyDescent="0.2">
      <c r="A9507" s="3">
        <v>43101</v>
      </c>
      <c r="B9507" t="s">
        <v>10311</v>
      </c>
      <c r="C9507" t="s">
        <v>3888</v>
      </c>
      <c r="D9507" t="s">
        <v>10312</v>
      </c>
      <c r="E9507" t="s">
        <v>3887</v>
      </c>
      <c r="F9507" s="4">
        <v>0.59384615384615402</v>
      </c>
      <c r="G9507" s="4">
        <v>0.6</v>
      </c>
      <c r="H9507" s="4">
        <v>0.16681019460944499</v>
      </c>
      <c r="I9507" s="4">
        <v>0.8</v>
      </c>
      <c r="J9507" s="4">
        <v>0.1</v>
      </c>
      <c r="K9507" s="4">
        <v>0.6</v>
      </c>
      <c r="L9507" s="4">
        <v>0.7</v>
      </c>
      <c r="M9507" s="4">
        <v>13</v>
      </c>
    </row>
    <row r="9508" spans="1:13" x14ac:dyDescent="0.2">
      <c r="A9508" s="3">
        <v>43101</v>
      </c>
      <c r="B9508" t="s">
        <v>10273</v>
      </c>
      <c r="C9508" t="s">
        <v>3867</v>
      </c>
      <c r="D9508" t="s">
        <v>10274</v>
      </c>
      <c r="E9508" t="s">
        <v>3866</v>
      </c>
      <c r="F9508" s="4">
        <v>0.78529411764705903</v>
      </c>
      <c r="G9508" s="4">
        <v>0.6</v>
      </c>
      <c r="H9508" s="4">
        <v>0.40020491074977499</v>
      </c>
      <c r="I9508" s="4">
        <v>1.55</v>
      </c>
      <c r="J9508" s="4">
        <v>0.3</v>
      </c>
      <c r="K9508" s="4">
        <v>0.5</v>
      </c>
      <c r="L9508" s="4">
        <v>0.98</v>
      </c>
      <c r="M9508" s="4">
        <v>17</v>
      </c>
    </row>
    <row r="9509" spans="1:13" x14ac:dyDescent="0.2">
      <c r="A9509" s="3">
        <v>43101</v>
      </c>
      <c r="B9509" t="s">
        <v>10295</v>
      </c>
      <c r="C9509" t="s">
        <v>3879</v>
      </c>
      <c r="D9509" t="s">
        <v>10296</v>
      </c>
      <c r="E9509" t="s">
        <v>3878</v>
      </c>
      <c r="F9509" s="4">
        <v>0.59470588235294097</v>
      </c>
      <c r="G9509" s="4">
        <v>0.6</v>
      </c>
      <c r="H9509" s="4">
        <v>0.30374984870487598</v>
      </c>
      <c r="I9509" s="4">
        <v>1.5</v>
      </c>
      <c r="J9509" s="4">
        <v>0.1</v>
      </c>
      <c r="K9509" s="4">
        <v>0.5</v>
      </c>
      <c r="L9509" s="4">
        <v>0.62</v>
      </c>
      <c r="M9509" s="4">
        <v>17</v>
      </c>
    </row>
    <row r="9510" spans="1:13" x14ac:dyDescent="0.2">
      <c r="A9510" s="3">
        <v>43101</v>
      </c>
      <c r="B9510" t="s">
        <v>3865</v>
      </c>
      <c r="C9510" t="s">
        <v>3891</v>
      </c>
      <c r="D9510" t="s">
        <v>266</v>
      </c>
      <c r="E9510" t="s">
        <v>3890</v>
      </c>
      <c r="F9510" s="4">
        <v>0.72076923076923105</v>
      </c>
      <c r="G9510" s="4">
        <v>0.65</v>
      </c>
      <c r="H9510" s="4">
        <v>0.330062154208909</v>
      </c>
      <c r="I9510" s="4">
        <v>1.6</v>
      </c>
      <c r="J9510" s="4">
        <v>0.3</v>
      </c>
      <c r="K9510" s="4">
        <v>0.6</v>
      </c>
      <c r="L9510" s="4">
        <v>0.72</v>
      </c>
      <c r="M9510" s="4">
        <v>13</v>
      </c>
    </row>
    <row r="9511" spans="1:13" x14ac:dyDescent="0.2">
      <c r="A9511" s="3">
        <v>43132</v>
      </c>
      <c r="B9511" t="s">
        <v>9704</v>
      </c>
      <c r="C9511" t="s">
        <v>3927</v>
      </c>
      <c r="D9511" t="s">
        <v>9705</v>
      </c>
      <c r="E9511" t="s">
        <v>3926</v>
      </c>
      <c r="F9511" s="4">
        <v>7.8044444444444396</v>
      </c>
      <c r="G9511" s="4">
        <v>7.75</v>
      </c>
      <c r="H9511" s="4">
        <v>0.40814101113134899</v>
      </c>
      <c r="I9511" s="4">
        <v>8.77</v>
      </c>
      <c r="J9511" s="4">
        <v>7.2</v>
      </c>
      <c r="K9511" s="4">
        <v>7.6124999999999998</v>
      </c>
      <c r="L9511" s="4">
        <v>8.0250000000000004</v>
      </c>
      <c r="M9511" s="4">
        <v>18</v>
      </c>
    </row>
    <row r="9512" spans="1:13" x14ac:dyDescent="0.2">
      <c r="A9512" s="3">
        <v>43132</v>
      </c>
      <c r="B9512" t="s">
        <v>9740</v>
      </c>
      <c r="C9512" t="s">
        <v>3930</v>
      </c>
      <c r="D9512" t="s">
        <v>9741</v>
      </c>
      <c r="E9512" t="s">
        <v>3929</v>
      </c>
      <c r="F9512" s="4">
        <v>7.8164285714285704</v>
      </c>
      <c r="G9512" s="4">
        <v>7.5</v>
      </c>
      <c r="H9512" s="4">
        <v>0.79518364732119096</v>
      </c>
      <c r="I9512" s="4">
        <v>9.4499999999999993</v>
      </c>
      <c r="J9512" s="4">
        <v>6.75</v>
      </c>
      <c r="K9512" s="4">
        <v>7.4</v>
      </c>
      <c r="L9512" s="4">
        <v>7.9</v>
      </c>
      <c r="M9512" s="4">
        <v>14</v>
      </c>
    </row>
    <row r="9513" spans="1:13" x14ac:dyDescent="0.2">
      <c r="A9513" s="3">
        <v>43132</v>
      </c>
      <c r="B9513" t="s">
        <v>3925</v>
      </c>
      <c r="C9513" t="s">
        <v>3933</v>
      </c>
      <c r="D9513" t="s">
        <v>286</v>
      </c>
      <c r="E9513" t="s">
        <v>3932</v>
      </c>
      <c r="F9513" s="4">
        <v>7.85230769230769</v>
      </c>
      <c r="G9513" s="4">
        <v>7.5</v>
      </c>
      <c r="H9513" s="4">
        <v>1.14923274293587</v>
      </c>
      <c r="I9513" s="4">
        <v>9.75</v>
      </c>
      <c r="J9513" s="4">
        <v>6.25</v>
      </c>
      <c r="K9513" s="4">
        <v>7.2</v>
      </c>
      <c r="L9513" s="4">
        <v>7.9</v>
      </c>
      <c r="M9513" s="4">
        <v>13</v>
      </c>
    </row>
    <row r="9514" spans="1:13" x14ac:dyDescent="0.2">
      <c r="A9514" s="3">
        <v>43132</v>
      </c>
      <c r="B9514" t="s">
        <v>9706</v>
      </c>
      <c r="C9514" t="s">
        <v>3918</v>
      </c>
      <c r="D9514" t="s">
        <v>9707</v>
      </c>
      <c r="E9514" t="s">
        <v>3917</v>
      </c>
      <c r="F9514" s="4">
        <v>7.42</v>
      </c>
      <c r="G9514" s="4">
        <v>7.5</v>
      </c>
      <c r="H9514" s="4">
        <v>0.52935563783183404</v>
      </c>
      <c r="I9514" s="4">
        <v>8.25</v>
      </c>
      <c r="J9514" s="4">
        <v>5.5</v>
      </c>
      <c r="K9514" s="4">
        <v>7.24</v>
      </c>
      <c r="L9514" s="4">
        <v>7.6675000000000004</v>
      </c>
      <c r="M9514" s="4">
        <v>24</v>
      </c>
    </row>
    <row r="9515" spans="1:13" x14ac:dyDescent="0.2">
      <c r="A9515" s="3">
        <v>43132</v>
      </c>
      <c r="B9515" t="s">
        <v>9742</v>
      </c>
      <c r="C9515" t="s">
        <v>3921</v>
      </c>
      <c r="D9515" t="s">
        <v>9743</v>
      </c>
      <c r="E9515" t="s">
        <v>3920</v>
      </c>
      <c r="F9515" s="4">
        <v>6.8814285714285699</v>
      </c>
      <c r="G9515" s="4">
        <v>6.86</v>
      </c>
      <c r="H9515" s="4">
        <v>0.91205419638465401</v>
      </c>
      <c r="I9515" s="4">
        <v>9</v>
      </c>
      <c r="J9515" s="4">
        <v>4.5</v>
      </c>
      <c r="K9515" s="4">
        <v>6.5</v>
      </c>
      <c r="L9515" s="4">
        <v>7.25</v>
      </c>
      <c r="M9515" s="4">
        <v>21</v>
      </c>
    </row>
    <row r="9516" spans="1:13" x14ac:dyDescent="0.2">
      <c r="A9516" s="3">
        <v>43132</v>
      </c>
      <c r="B9516" t="s">
        <v>3916</v>
      </c>
      <c r="C9516" t="s">
        <v>3924</v>
      </c>
      <c r="D9516" t="s">
        <v>283</v>
      </c>
      <c r="E9516" t="s">
        <v>3923</v>
      </c>
      <c r="F9516" s="4">
        <v>6.8</v>
      </c>
      <c r="G9516" s="4">
        <v>6.75</v>
      </c>
      <c r="H9516" s="4">
        <v>1.0515583673767199</v>
      </c>
      <c r="I9516" s="4">
        <v>9.5</v>
      </c>
      <c r="J9516" s="4">
        <v>5.49</v>
      </c>
      <c r="K9516" s="4">
        <v>6</v>
      </c>
      <c r="L9516" s="4">
        <v>7.3</v>
      </c>
      <c r="M9516" s="4">
        <v>17</v>
      </c>
    </row>
    <row r="9517" spans="1:13" x14ac:dyDescent="0.2">
      <c r="A9517" s="3">
        <v>43132</v>
      </c>
      <c r="B9517" t="s">
        <v>10275</v>
      </c>
      <c r="C9517" t="s">
        <v>3988</v>
      </c>
      <c r="D9517" t="s">
        <v>10276</v>
      </c>
      <c r="E9517" t="s">
        <v>3987</v>
      </c>
      <c r="F9517" s="4">
        <v>3.4904166666666701</v>
      </c>
      <c r="G9517" s="4">
        <v>3.4</v>
      </c>
      <c r="H9517" s="4">
        <v>0.29661099054172801</v>
      </c>
      <c r="I9517" s="4">
        <v>4.2</v>
      </c>
      <c r="J9517" s="4">
        <v>3.1</v>
      </c>
      <c r="K9517" s="4">
        <v>3.3</v>
      </c>
      <c r="L9517" s="4">
        <v>3.625</v>
      </c>
      <c r="M9517" s="4">
        <v>24</v>
      </c>
    </row>
    <row r="9518" spans="1:13" x14ac:dyDescent="0.2">
      <c r="A9518" s="3">
        <v>43132</v>
      </c>
      <c r="B9518" t="s">
        <v>10297</v>
      </c>
      <c r="C9518" t="s">
        <v>3991</v>
      </c>
      <c r="D9518" t="s">
        <v>10298</v>
      </c>
      <c r="E9518" t="s">
        <v>3990</v>
      </c>
      <c r="F9518" s="4">
        <v>3.5043478260869598</v>
      </c>
      <c r="G9518" s="4">
        <v>3.48</v>
      </c>
      <c r="H9518" s="4">
        <v>0.32782792169835001</v>
      </c>
      <c r="I9518" s="4">
        <v>4.0999999999999996</v>
      </c>
      <c r="J9518" s="4">
        <v>3</v>
      </c>
      <c r="K9518" s="4">
        <v>3.3</v>
      </c>
      <c r="L9518" s="4">
        <v>3.8</v>
      </c>
      <c r="M9518" s="4">
        <v>23</v>
      </c>
    </row>
    <row r="9519" spans="1:13" x14ac:dyDescent="0.2">
      <c r="A9519" s="3">
        <v>43132</v>
      </c>
      <c r="B9519" t="s">
        <v>10277</v>
      </c>
      <c r="C9519" t="s">
        <v>3994</v>
      </c>
      <c r="D9519" t="s">
        <v>10278</v>
      </c>
      <c r="E9519" t="s">
        <v>3993</v>
      </c>
      <c r="F9519" s="4">
        <v>3.4996</v>
      </c>
      <c r="G9519" s="4">
        <v>3.5</v>
      </c>
      <c r="H9519" s="4">
        <v>0.22808039518263401</v>
      </c>
      <c r="I9519" s="4">
        <v>4.0999999999999996</v>
      </c>
      <c r="J9519" s="4">
        <v>3.1</v>
      </c>
      <c r="K9519" s="4">
        <v>3.4</v>
      </c>
      <c r="L9519" s="4">
        <v>3.6</v>
      </c>
      <c r="M9519" s="4">
        <v>25</v>
      </c>
    </row>
    <row r="9520" spans="1:13" x14ac:dyDescent="0.2">
      <c r="A9520" s="3">
        <v>43132</v>
      </c>
      <c r="B9520" t="s">
        <v>10299</v>
      </c>
      <c r="C9520" t="s">
        <v>3997</v>
      </c>
      <c r="D9520" t="s">
        <v>10300</v>
      </c>
      <c r="E9520" t="s">
        <v>3996</v>
      </c>
      <c r="F9520" s="4">
        <v>3.5236000000000001</v>
      </c>
      <c r="G9520" s="4">
        <v>3.5</v>
      </c>
      <c r="H9520" s="4">
        <v>0.28450073227790901</v>
      </c>
      <c r="I9520" s="4">
        <v>4.0999999999999996</v>
      </c>
      <c r="J9520" s="4">
        <v>3</v>
      </c>
      <c r="K9520" s="4">
        <v>3.3</v>
      </c>
      <c r="L9520" s="4">
        <v>3.7</v>
      </c>
      <c r="M9520" s="4">
        <v>25</v>
      </c>
    </row>
    <row r="9521" spans="1:13" x14ac:dyDescent="0.2">
      <c r="A9521" s="3">
        <v>43132</v>
      </c>
      <c r="B9521" t="s">
        <v>7968</v>
      </c>
      <c r="C9521" t="s">
        <v>3894</v>
      </c>
      <c r="D9521" t="s">
        <v>7969</v>
      </c>
      <c r="E9521" t="s">
        <v>3893</v>
      </c>
      <c r="F9521" s="4">
        <v>7.5192307692307701</v>
      </c>
      <c r="G9521" s="4">
        <v>7.5</v>
      </c>
      <c r="H9521" s="4">
        <v>6.7936622048675704E-2</v>
      </c>
      <c r="I9521" s="4">
        <v>7.75</v>
      </c>
      <c r="J9521" s="4">
        <v>7.5</v>
      </c>
      <c r="K9521" s="4">
        <v>7.5</v>
      </c>
      <c r="L9521" s="4">
        <v>7.5</v>
      </c>
      <c r="M9521" s="4">
        <v>26</v>
      </c>
    </row>
    <row r="9522" spans="1:13" x14ac:dyDescent="0.2">
      <c r="A9522" s="3">
        <v>43132</v>
      </c>
      <c r="B9522" t="s">
        <v>8072</v>
      </c>
      <c r="C9522" t="s">
        <v>3906</v>
      </c>
      <c r="D9522" t="s">
        <v>8073</v>
      </c>
      <c r="E9522" t="s">
        <v>3905</v>
      </c>
      <c r="F9522" s="4">
        <v>7.3571428571428603</v>
      </c>
      <c r="G9522" s="4">
        <v>7.5</v>
      </c>
      <c r="H9522" s="4">
        <v>0.605038369503479</v>
      </c>
      <c r="I9522" s="4">
        <v>8.25</v>
      </c>
      <c r="J9522" s="4">
        <v>6</v>
      </c>
      <c r="K9522" s="4">
        <v>7</v>
      </c>
      <c r="L9522" s="4">
        <v>7.75</v>
      </c>
      <c r="M9522" s="4">
        <v>21</v>
      </c>
    </row>
    <row r="9523" spans="1:13" x14ac:dyDescent="0.2">
      <c r="A9523" s="3">
        <v>43132</v>
      </c>
      <c r="B9523" t="s">
        <v>7994</v>
      </c>
      <c r="C9523" t="s">
        <v>3897</v>
      </c>
      <c r="D9523" t="s">
        <v>7995</v>
      </c>
      <c r="E9523" t="s">
        <v>3896</v>
      </c>
      <c r="F9523" s="4">
        <v>7.6865384615384604</v>
      </c>
      <c r="G9523" s="4">
        <v>7.75</v>
      </c>
      <c r="H9523" s="4">
        <v>0.178077338427826</v>
      </c>
      <c r="I9523" s="4">
        <v>8</v>
      </c>
      <c r="J9523" s="4">
        <v>7.5</v>
      </c>
      <c r="K9523" s="4">
        <v>7.5</v>
      </c>
      <c r="L9523" s="4">
        <v>7.75</v>
      </c>
      <c r="M9523" s="4">
        <v>26</v>
      </c>
    </row>
    <row r="9524" spans="1:13" x14ac:dyDescent="0.2">
      <c r="A9524" s="3">
        <v>43132</v>
      </c>
      <c r="B9524" t="s">
        <v>8098</v>
      </c>
      <c r="C9524" t="s">
        <v>3909</v>
      </c>
      <c r="D9524" t="s">
        <v>8099</v>
      </c>
      <c r="E9524" t="s">
        <v>3908</v>
      </c>
      <c r="F9524" s="4">
        <v>7.1690476190476202</v>
      </c>
      <c r="G9524" s="4">
        <v>7.25</v>
      </c>
      <c r="H9524" s="4">
        <v>0.72637390345403197</v>
      </c>
      <c r="I9524" s="4">
        <v>8.25</v>
      </c>
      <c r="J9524" s="4">
        <v>5.5</v>
      </c>
      <c r="K9524" s="4">
        <v>6.75</v>
      </c>
      <c r="L9524" s="4">
        <v>7.75</v>
      </c>
      <c r="M9524" s="4">
        <v>21</v>
      </c>
    </row>
    <row r="9525" spans="1:13" x14ac:dyDescent="0.2">
      <c r="A9525" s="3">
        <v>43132</v>
      </c>
      <c r="B9525" t="s">
        <v>8020</v>
      </c>
      <c r="C9525" t="s">
        <v>3900</v>
      </c>
      <c r="D9525" t="s">
        <v>8021</v>
      </c>
      <c r="E9525" t="s">
        <v>3899</v>
      </c>
      <c r="F9525" s="4">
        <v>7.6576923076923098</v>
      </c>
      <c r="G9525" s="4">
        <v>7.75</v>
      </c>
      <c r="H9525" s="4">
        <v>0.27301732827507802</v>
      </c>
      <c r="I9525" s="4">
        <v>8.25</v>
      </c>
      <c r="J9525" s="4">
        <v>7.25</v>
      </c>
      <c r="K9525" s="4">
        <v>7.5</v>
      </c>
      <c r="L9525" s="4">
        <v>7.75</v>
      </c>
      <c r="M9525" s="4">
        <v>26</v>
      </c>
    </row>
    <row r="9526" spans="1:13" x14ac:dyDescent="0.2">
      <c r="A9526" s="3">
        <v>43132</v>
      </c>
      <c r="B9526" t="s">
        <v>8124</v>
      </c>
      <c r="C9526" t="s">
        <v>3912</v>
      </c>
      <c r="D9526" t="s">
        <v>8125</v>
      </c>
      <c r="E9526" t="s">
        <v>3911</v>
      </c>
      <c r="F9526" s="4">
        <v>7.0690476190476197</v>
      </c>
      <c r="G9526" s="4">
        <v>7</v>
      </c>
      <c r="H9526" s="4">
        <v>0.80629960164882097</v>
      </c>
      <c r="I9526" s="4">
        <v>8.5</v>
      </c>
      <c r="J9526" s="4">
        <v>5.5</v>
      </c>
      <c r="K9526" s="4">
        <v>6.5</v>
      </c>
      <c r="L9526" s="4">
        <v>7.75</v>
      </c>
      <c r="M9526" s="4">
        <v>21</v>
      </c>
    </row>
    <row r="9527" spans="1:13" x14ac:dyDescent="0.2">
      <c r="A9527" s="3">
        <v>43132</v>
      </c>
      <c r="B9527" t="s">
        <v>8046</v>
      </c>
      <c r="C9527" t="s">
        <v>3903</v>
      </c>
      <c r="D9527" t="s">
        <v>8047</v>
      </c>
      <c r="E9527" t="s">
        <v>3902</v>
      </c>
      <c r="F9527" s="4">
        <v>7.5096153846153904</v>
      </c>
      <c r="G9527" s="4">
        <v>7.5</v>
      </c>
      <c r="H9527" s="4">
        <v>0.44989314970762401</v>
      </c>
      <c r="I9527" s="4">
        <v>8.25</v>
      </c>
      <c r="J9527" s="4">
        <v>6.5</v>
      </c>
      <c r="K9527" s="4">
        <v>7.25</v>
      </c>
      <c r="L9527" s="4">
        <v>7.75</v>
      </c>
      <c r="M9527" s="4">
        <v>26</v>
      </c>
    </row>
    <row r="9528" spans="1:13" x14ac:dyDescent="0.2">
      <c r="A9528" s="3">
        <v>43132</v>
      </c>
      <c r="B9528" t="s">
        <v>8150</v>
      </c>
      <c r="C9528" t="s">
        <v>3915</v>
      </c>
      <c r="D9528" t="s">
        <v>8151</v>
      </c>
      <c r="E9528" t="s">
        <v>3914</v>
      </c>
      <c r="F9528" s="4">
        <v>6.9318181818181799</v>
      </c>
      <c r="G9528" s="4">
        <v>7</v>
      </c>
      <c r="H9528" s="4">
        <v>0.91346351017190897</v>
      </c>
      <c r="I9528" s="4">
        <v>9</v>
      </c>
      <c r="J9528" s="4">
        <v>5.5</v>
      </c>
      <c r="K9528" s="4">
        <v>6.125</v>
      </c>
      <c r="L9528" s="4">
        <v>7.625</v>
      </c>
      <c r="M9528" s="4">
        <v>22</v>
      </c>
    </row>
    <row r="9529" spans="1:13" x14ac:dyDescent="0.2">
      <c r="A9529" s="3">
        <v>43132</v>
      </c>
      <c r="B9529" t="s">
        <v>8164</v>
      </c>
      <c r="C9529" t="s">
        <v>3081</v>
      </c>
      <c r="D9529" t="s">
        <v>8165</v>
      </c>
      <c r="E9529" t="s">
        <v>3080</v>
      </c>
      <c r="F9529" s="4">
        <v>3.96371875</v>
      </c>
      <c r="G9529" s="4">
        <v>3.96</v>
      </c>
      <c r="H9529" s="4">
        <v>0.477361649227528</v>
      </c>
      <c r="I9529" s="4">
        <v>5.24</v>
      </c>
      <c r="J9529" s="4">
        <v>3</v>
      </c>
      <c r="K9529" s="4">
        <v>3.6724999999999999</v>
      </c>
      <c r="L9529" s="4">
        <v>4.0724999999999998</v>
      </c>
      <c r="M9529" s="4">
        <v>32</v>
      </c>
    </row>
    <row r="9530" spans="1:13" x14ac:dyDescent="0.2">
      <c r="A9530" s="3">
        <v>43132</v>
      </c>
      <c r="B9530" t="s">
        <v>8166</v>
      </c>
      <c r="C9530" t="s">
        <v>3084</v>
      </c>
      <c r="D9530" t="s">
        <v>8167</v>
      </c>
      <c r="E9530" t="s">
        <v>3083</v>
      </c>
      <c r="F9530" s="4">
        <v>3.8962580645161302</v>
      </c>
      <c r="G9530" s="4">
        <v>3.86</v>
      </c>
      <c r="H9530" s="4">
        <v>0.46320124983581601</v>
      </c>
      <c r="I9530" s="4">
        <v>5.13</v>
      </c>
      <c r="J9530" s="4">
        <v>3.09</v>
      </c>
      <c r="K9530" s="4">
        <v>3.5950000000000002</v>
      </c>
      <c r="L9530" s="4">
        <v>4.0449999999999999</v>
      </c>
      <c r="M9530" s="4">
        <v>31</v>
      </c>
    </row>
    <row r="9531" spans="1:13" x14ac:dyDescent="0.2">
      <c r="A9531" s="3">
        <v>43132</v>
      </c>
      <c r="B9531" t="s">
        <v>9708</v>
      </c>
      <c r="C9531" t="s">
        <v>3072</v>
      </c>
      <c r="D9531" t="s">
        <v>9709</v>
      </c>
      <c r="E9531" t="s">
        <v>3071</v>
      </c>
      <c r="F9531" s="4">
        <v>4.0931249999999997</v>
      </c>
      <c r="G9531" s="4">
        <v>4.125</v>
      </c>
      <c r="H9531" s="4">
        <v>0.42608826512522002</v>
      </c>
      <c r="I9531" s="4">
        <v>5.2</v>
      </c>
      <c r="J9531" s="4">
        <v>3.2</v>
      </c>
      <c r="K9531" s="4">
        <v>3.8</v>
      </c>
      <c r="L9531" s="4">
        <v>4.2699999999999996</v>
      </c>
      <c r="M9531" s="4">
        <v>32</v>
      </c>
    </row>
    <row r="9532" spans="1:13" x14ac:dyDescent="0.2">
      <c r="A9532" s="3">
        <v>43132</v>
      </c>
      <c r="B9532" t="s">
        <v>9744</v>
      </c>
      <c r="C9532" t="s">
        <v>3075</v>
      </c>
      <c r="D9532" t="s">
        <v>9745</v>
      </c>
      <c r="E9532" t="s">
        <v>3074</v>
      </c>
      <c r="F9532" s="4">
        <v>3.6281249999999998</v>
      </c>
      <c r="G9532" s="4">
        <v>3.58</v>
      </c>
      <c r="H9532" s="4">
        <v>0.44599607621592402</v>
      </c>
      <c r="I9532" s="4">
        <v>5.23</v>
      </c>
      <c r="J9532" s="4">
        <v>3</v>
      </c>
      <c r="K9532" s="4">
        <v>3.4775</v>
      </c>
      <c r="L9532" s="4">
        <v>3.7925</v>
      </c>
      <c r="M9532" s="4">
        <v>32</v>
      </c>
    </row>
    <row r="9533" spans="1:13" x14ac:dyDescent="0.2">
      <c r="A9533" s="3">
        <v>43132</v>
      </c>
      <c r="B9533" t="s">
        <v>7742</v>
      </c>
      <c r="C9533" t="s">
        <v>3102</v>
      </c>
      <c r="D9533" t="s">
        <v>7743</v>
      </c>
      <c r="E9533" t="s">
        <v>3101</v>
      </c>
      <c r="F9533" s="4">
        <v>3.58965517241379</v>
      </c>
      <c r="G9533" s="4">
        <v>3.5</v>
      </c>
      <c r="H9533" s="4">
        <v>0.65568656906123302</v>
      </c>
      <c r="I9533" s="4">
        <v>6.2</v>
      </c>
      <c r="J9533" s="4">
        <v>3</v>
      </c>
      <c r="K9533" s="4">
        <v>3.3</v>
      </c>
      <c r="L9533" s="4">
        <v>3.6</v>
      </c>
      <c r="M9533" s="4">
        <v>29</v>
      </c>
    </row>
    <row r="9534" spans="1:13" x14ac:dyDescent="0.2">
      <c r="A9534" s="3">
        <v>43132</v>
      </c>
      <c r="B9534" t="s">
        <v>3070</v>
      </c>
      <c r="C9534" t="s">
        <v>3078</v>
      </c>
      <c r="D9534" t="s">
        <v>1</v>
      </c>
      <c r="E9534" t="s">
        <v>3077</v>
      </c>
      <c r="F9534" s="4">
        <v>3.6315384615384598</v>
      </c>
      <c r="G9534" s="4">
        <v>3.5</v>
      </c>
      <c r="H9534" s="4">
        <v>0.77958805690027</v>
      </c>
      <c r="I9534" s="4">
        <v>7.04</v>
      </c>
      <c r="J9534" s="4">
        <v>3</v>
      </c>
      <c r="K9534" s="4">
        <v>3.3</v>
      </c>
      <c r="L9534" s="4">
        <v>3.56</v>
      </c>
      <c r="M9534" s="4">
        <v>26</v>
      </c>
    </row>
    <row r="9535" spans="1:13" x14ac:dyDescent="0.2">
      <c r="A9535" s="3">
        <v>43132</v>
      </c>
      <c r="B9535" t="s">
        <v>6329</v>
      </c>
      <c r="C9535" t="s">
        <v>3105</v>
      </c>
      <c r="D9535" t="s">
        <v>2141</v>
      </c>
      <c r="E9535" t="s">
        <v>3104</v>
      </c>
      <c r="F9535" s="4">
        <v>3.51730769230769</v>
      </c>
      <c r="G9535" s="4">
        <v>3.44</v>
      </c>
      <c r="H9535" s="4">
        <v>0.57515603234119095</v>
      </c>
      <c r="I9535" s="4">
        <v>5.8</v>
      </c>
      <c r="J9535" s="4">
        <v>3</v>
      </c>
      <c r="K9535" s="4">
        <v>3.2</v>
      </c>
      <c r="L9535" s="4">
        <v>3.5375000000000001</v>
      </c>
      <c r="M9535" s="4">
        <v>26</v>
      </c>
    </row>
    <row r="9536" spans="1:13" x14ac:dyDescent="0.2">
      <c r="A9536" s="3">
        <v>43132</v>
      </c>
      <c r="B9536" t="s">
        <v>8158</v>
      </c>
      <c r="C9536" t="s">
        <v>3147</v>
      </c>
      <c r="D9536" t="s">
        <v>8159</v>
      </c>
      <c r="E9536" t="s">
        <v>3146</v>
      </c>
      <c r="F9536" s="4">
        <v>0.481709677419355</v>
      </c>
      <c r="G9536" s="4">
        <v>0.46</v>
      </c>
      <c r="H9536" s="4">
        <v>0.12361747275321799</v>
      </c>
      <c r="I9536" s="4">
        <v>0.87</v>
      </c>
      <c r="J9536" s="4">
        <v>0.25</v>
      </c>
      <c r="K9536" s="4">
        <v>0.42499999999999999</v>
      </c>
      <c r="L9536" s="4">
        <v>0.53</v>
      </c>
      <c r="M9536" s="4">
        <v>31</v>
      </c>
    </row>
    <row r="9537" spans="1:13" x14ac:dyDescent="0.2">
      <c r="A9537" s="3">
        <v>43132</v>
      </c>
      <c r="B9537" t="s">
        <v>8066</v>
      </c>
      <c r="C9537" t="s">
        <v>3114</v>
      </c>
      <c r="D9537" t="s">
        <v>8067</v>
      </c>
      <c r="E9537" t="s">
        <v>3113</v>
      </c>
      <c r="F9537" s="4">
        <v>0.41493750000000001</v>
      </c>
      <c r="G9537" s="4">
        <v>0.43</v>
      </c>
      <c r="H9537" s="4">
        <v>5.6036818253716002E-2</v>
      </c>
      <c r="I9537" s="4">
        <v>0.56000000000000005</v>
      </c>
      <c r="J9537" s="4">
        <v>0.28999999999999998</v>
      </c>
      <c r="K9537" s="4">
        <v>0.39</v>
      </c>
      <c r="L9537" s="4">
        <v>0.4425</v>
      </c>
      <c r="M9537" s="4">
        <v>32</v>
      </c>
    </row>
    <row r="9538" spans="1:13" x14ac:dyDescent="0.2">
      <c r="A9538" s="3">
        <v>43132</v>
      </c>
      <c r="B9538" t="s">
        <v>8168</v>
      </c>
      <c r="C9538" t="s">
        <v>3150</v>
      </c>
      <c r="D9538" t="s">
        <v>8169</v>
      </c>
      <c r="E9538" t="s">
        <v>3149</v>
      </c>
      <c r="F9538" s="4">
        <v>0.33845161290322601</v>
      </c>
      <c r="G9538" s="4">
        <v>0.34</v>
      </c>
      <c r="H9538" s="4">
        <v>8.2411503529413302E-2</v>
      </c>
      <c r="I9538" s="4">
        <v>0.49</v>
      </c>
      <c r="J9538" s="4">
        <v>0.1</v>
      </c>
      <c r="K9538" s="4">
        <v>0.28999999999999998</v>
      </c>
      <c r="L9538" s="4">
        <v>0.39500000000000002</v>
      </c>
      <c r="M9538" s="4">
        <v>31</v>
      </c>
    </row>
    <row r="9539" spans="1:13" x14ac:dyDescent="0.2">
      <c r="A9539" s="3">
        <v>43132</v>
      </c>
      <c r="B9539" t="s">
        <v>8076</v>
      </c>
      <c r="C9539" t="s">
        <v>3117</v>
      </c>
      <c r="D9539" t="s">
        <v>8077</v>
      </c>
      <c r="E9539" t="s">
        <v>3116</v>
      </c>
      <c r="F9539" s="4">
        <v>0.38525806451612898</v>
      </c>
      <c r="G9539" s="4">
        <v>0.4</v>
      </c>
      <c r="H9539" s="4">
        <v>0.111348093155933</v>
      </c>
      <c r="I9539" s="4">
        <v>0.58299999999999996</v>
      </c>
      <c r="J9539" s="4">
        <v>0.09</v>
      </c>
      <c r="K9539" s="4">
        <v>0.34</v>
      </c>
      <c r="L9539" s="4">
        <v>0.44</v>
      </c>
      <c r="M9539" s="4">
        <v>31</v>
      </c>
    </row>
    <row r="9540" spans="1:13" x14ac:dyDescent="0.2">
      <c r="A9540" s="3">
        <v>43132</v>
      </c>
      <c r="B9540" t="s">
        <v>8084</v>
      </c>
      <c r="C9540" t="s">
        <v>3120</v>
      </c>
      <c r="D9540" t="s">
        <v>8085</v>
      </c>
      <c r="E9540" t="s">
        <v>3119</v>
      </c>
      <c r="F9540" s="4">
        <v>-6.1064516129032298E-2</v>
      </c>
      <c r="G9540" s="4">
        <v>-0.09</v>
      </c>
      <c r="H9540" s="4">
        <v>0.12288122598234701</v>
      </c>
      <c r="I9540" s="4">
        <v>0.27</v>
      </c>
      <c r="J9540" s="4">
        <v>-0.27</v>
      </c>
      <c r="K9540" s="4">
        <v>-0.125</v>
      </c>
      <c r="L9540" s="4">
        <v>-1.4999999999999999E-2</v>
      </c>
      <c r="M9540" s="4">
        <v>31</v>
      </c>
    </row>
    <row r="9541" spans="1:13" x14ac:dyDescent="0.2">
      <c r="A9541" s="3">
        <v>43132</v>
      </c>
      <c r="B9541" t="s">
        <v>8092</v>
      </c>
      <c r="C9541" t="s">
        <v>3123</v>
      </c>
      <c r="D9541" t="s">
        <v>8093</v>
      </c>
      <c r="E9541" t="s">
        <v>3122</v>
      </c>
      <c r="F9541" s="4">
        <v>-0.28380645161290302</v>
      </c>
      <c r="G9541" s="4">
        <v>-0.31</v>
      </c>
      <c r="H9541" s="4">
        <v>0.15125638705078201</v>
      </c>
      <c r="I9541" s="4">
        <v>0.1</v>
      </c>
      <c r="J9541" s="4">
        <v>-0.49</v>
      </c>
      <c r="K9541" s="4">
        <v>-0.39</v>
      </c>
      <c r="L9541" s="4">
        <v>-0.22</v>
      </c>
      <c r="M9541" s="4">
        <v>31</v>
      </c>
    </row>
    <row r="9542" spans="1:13" x14ac:dyDescent="0.2">
      <c r="A9542" s="3">
        <v>43132</v>
      </c>
      <c r="B9542" t="s">
        <v>8102</v>
      </c>
      <c r="C9542" t="s">
        <v>3126</v>
      </c>
      <c r="D9542" t="s">
        <v>8103</v>
      </c>
      <c r="E9542" t="s">
        <v>3125</v>
      </c>
      <c r="F9542" s="4">
        <v>0.18648387096774199</v>
      </c>
      <c r="G9542" s="4">
        <v>0.19</v>
      </c>
      <c r="H9542" s="4">
        <v>8.5762801169948596E-2</v>
      </c>
      <c r="I9542" s="4">
        <v>0.4</v>
      </c>
      <c r="J9542" s="4">
        <v>0</v>
      </c>
      <c r="K9542" s="4">
        <v>0.125</v>
      </c>
      <c r="L9542" s="4">
        <v>0.24</v>
      </c>
      <c r="M9542" s="4">
        <v>31</v>
      </c>
    </row>
    <row r="9543" spans="1:13" x14ac:dyDescent="0.2">
      <c r="A9543" s="3">
        <v>43132</v>
      </c>
      <c r="B9543" t="s">
        <v>8110</v>
      </c>
      <c r="C9543" t="s">
        <v>3129</v>
      </c>
      <c r="D9543" t="s">
        <v>8111</v>
      </c>
      <c r="E9543" t="s">
        <v>3128</v>
      </c>
      <c r="F9543" s="4">
        <v>0.25419354838709701</v>
      </c>
      <c r="G9543" s="4">
        <v>0.28000000000000003</v>
      </c>
      <c r="H9543" s="4">
        <v>0.108344333601974</v>
      </c>
      <c r="I9543" s="4">
        <v>0.36</v>
      </c>
      <c r="J9543" s="4">
        <v>-0.19</v>
      </c>
      <c r="K9543" s="4">
        <v>0.23</v>
      </c>
      <c r="L9543" s="4">
        <v>0.32</v>
      </c>
      <c r="M9543" s="4">
        <v>31</v>
      </c>
    </row>
    <row r="9544" spans="1:13" x14ac:dyDescent="0.2">
      <c r="A9544" s="3">
        <v>43132</v>
      </c>
      <c r="B9544" t="s">
        <v>8118</v>
      </c>
      <c r="C9544" t="s">
        <v>3132</v>
      </c>
      <c r="D9544" t="s">
        <v>8119</v>
      </c>
      <c r="E9544" t="s">
        <v>3131</v>
      </c>
      <c r="F9544" s="4">
        <v>0.33038709677419398</v>
      </c>
      <c r="G9544" s="4">
        <v>0.33</v>
      </c>
      <c r="H9544" s="4">
        <v>0.106091054420045</v>
      </c>
      <c r="I9544" s="4">
        <v>0.5</v>
      </c>
      <c r="J9544" s="4">
        <v>-0.12</v>
      </c>
      <c r="K9544" s="4">
        <v>0.30499999999999999</v>
      </c>
      <c r="L9544" s="4">
        <v>0.375</v>
      </c>
      <c r="M9544" s="4">
        <v>31</v>
      </c>
    </row>
    <row r="9545" spans="1:13" x14ac:dyDescent="0.2">
      <c r="A9545" s="3">
        <v>43132</v>
      </c>
      <c r="B9545" t="s">
        <v>8128</v>
      </c>
      <c r="C9545" t="s">
        <v>3135</v>
      </c>
      <c r="D9545" t="s">
        <v>8129</v>
      </c>
      <c r="E9545" t="s">
        <v>3134</v>
      </c>
      <c r="F9545" s="4">
        <v>0.41599999999999998</v>
      </c>
      <c r="G9545" s="4">
        <v>0.42</v>
      </c>
      <c r="H9545" s="4">
        <v>8.9829468067741197E-2</v>
      </c>
      <c r="I9545" s="4">
        <v>0.59</v>
      </c>
      <c r="J9545" s="4">
        <v>0.14000000000000001</v>
      </c>
      <c r="K9545" s="4">
        <v>0.39</v>
      </c>
      <c r="L9545" s="4">
        <v>0.46500000000000002</v>
      </c>
      <c r="M9545" s="4">
        <v>31</v>
      </c>
    </row>
    <row r="9546" spans="1:13" x14ac:dyDescent="0.2">
      <c r="A9546" s="3">
        <v>43132</v>
      </c>
      <c r="B9546" t="s">
        <v>8136</v>
      </c>
      <c r="C9546" t="s">
        <v>3138</v>
      </c>
      <c r="D9546" t="s">
        <v>8137</v>
      </c>
      <c r="E9546" t="s">
        <v>3137</v>
      </c>
      <c r="F9546" s="4">
        <v>0.57219354838709702</v>
      </c>
      <c r="G9546" s="4">
        <v>0.59799999999999998</v>
      </c>
      <c r="H9546" s="4">
        <v>8.25499522934805E-2</v>
      </c>
      <c r="I9546" s="4">
        <v>0.72</v>
      </c>
      <c r="J9546" s="4">
        <v>0.3</v>
      </c>
      <c r="K9546" s="4">
        <v>0.56000000000000005</v>
      </c>
      <c r="L9546" s="4">
        <v>0.6</v>
      </c>
      <c r="M9546" s="4">
        <v>31</v>
      </c>
    </row>
    <row r="9547" spans="1:13" x14ac:dyDescent="0.2">
      <c r="A9547" s="3">
        <v>43132</v>
      </c>
      <c r="B9547" t="s">
        <v>8144</v>
      </c>
      <c r="C9547" t="s">
        <v>3141</v>
      </c>
      <c r="D9547" t="s">
        <v>8145</v>
      </c>
      <c r="E9547" t="s">
        <v>3140</v>
      </c>
      <c r="F9547" s="4">
        <v>0.77287096774193598</v>
      </c>
      <c r="G9547" s="4">
        <v>0.78</v>
      </c>
      <c r="H9547" s="4">
        <v>0.11560355875014799</v>
      </c>
      <c r="I9547" s="4">
        <v>0.99</v>
      </c>
      <c r="J9547" s="4">
        <v>0.53</v>
      </c>
      <c r="K9547" s="4">
        <v>0.7</v>
      </c>
      <c r="L9547" s="4">
        <v>0.86499999999999999</v>
      </c>
      <c r="M9547" s="4">
        <v>31</v>
      </c>
    </row>
    <row r="9548" spans="1:13" x14ac:dyDescent="0.2">
      <c r="A9548" s="3">
        <v>43132</v>
      </c>
      <c r="B9548" t="s">
        <v>8152</v>
      </c>
      <c r="C9548" t="s">
        <v>3144</v>
      </c>
      <c r="D9548" t="s">
        <v>8153</v>
      </c>
      <c r="E9548" t="s">
        <v>3143</v>
      </c>
      <c r="F9548" s="4">
        <v>0.51525806451612899</v>
      </c>
      <c r="G9548" s="4">
        <v>0.51</v>
      </c>
      <c r="H9548" s="4">
        <v>7.0107521109571594E-2</v>
      </c>
      <c r="I9548" s="4">
        <v>0.7</v>
      </c>
      <c r="J9548" s="4">
        <v>0.36</v>
      </c>
      <c r="K9548" s="4">
        <v>0.48</v>
      </c>
      <c r="L9548" s="4">
        <v>0.56000000000000005</v>
      </c>
      <c r="M9548" s="4">
        <v>31</v>
      </c>
    </row>
    <row r="9549" spans="1:13" x14ac:dyDescent="0.2">
      <c r="A9549" s="3">
        <v>43132</v>
      </c>
      <c r="B9549" t="s">
        <v>8170</v>
      </c>
      <c r="C9549" t="s">
        <v>3096</v>
      </c>
      <c r="D9549" t="s">
        <v>8171</v>
      </c>
      <c r="E9549" t="s">
        <v>3095</v>
      </c>
      <c r="F9549" s="4">
        <v>3.60357142857143</v>
      </c>
      <c r="G9549" s="4">
        <v>3.5950000000000002</v>
      </c>
      <c r="H9549" s="4">
        <v>0.38318561681150898</v>
      </c>
      <c r="I9549" s="4">
        <v>4.45</v>
      </c>
      <c r="J9549" s="4">
        <v>2.8</v>
      </c>
      <c r="K9549" s="4">
        <v>3.3725000000000001</v>
      </c>
      <c r="L9549" s="4">
        <v>3.7725</v>
      </c>
      <c r="M9549" s="4">
        <v>28</v>
      </c>
    </row>
    <row r="9550" spans="1:13" x14ac:dyDescent="0.2">
      <c r="A9550" s="3">
        <v>43132</v>
      </c>
      <c r="B9550" t="s">
        <v>8172</v>
      </c>
      <c r="C9550" t="s">
        <v>3099</v>
      </c>
      <c r="D9550" t="s">
        <v>8173</v>
      </c>
      <c r="E9550" t="s">
        <v>3098</v>
      </c>
      <c r="F9550" s="4">
        <v>3.5593928571428601</v>
      </c>
      <c r="G9550" s="4">
        <v>3.4950000000000001</v>
      </c>
      <c r="H9550" s="4">
        <v>0.37040311766603601</v>
      </c>
      <c r="I9550" s="4">
        <v>4.5229999999999997</v>
      </c>
      <c r="J9550" s="4">
        <v>2.72</v>
      </c>
      <c r="K9550" s="4">
        <v>3.3275000000000001</v>
      </c>
      <c r="L9550" s="4">
        <v>3.7050000000000001</v>
      </c>
      <c r="M9550" s="4">
        <v>28</v>
      </c>
    </row>
    <row r="9551" spans="1:13" x14ac:dyDescent="0.2">
      <c r="A9551" s="3">
        <v>43132</v>
      </c>
      <c r="B9551" t="s">
        <v>9710</v>
      </c>
      <c r="C9551" t="s">
        <v>3087</v>
      </c>
      <c r="D9551" t="s">
        <v>9711</v>
      </c>
      <c r="E9551" t="s">
        <v>3086</v>
      </c>
      <c r="F9551" s="4">
        <v>3.6513793103448302</v>
      </c>
      <c r="G9551" s="4">
        <v>3.6</v>
      </c>
      <c r="H9551" s="4">
        <v>0.36274473647782202</v>
      </c>
      <c r="I9551" s="4">
        <v>4.4000000000000004</v>
      </c>
      <c r="J9551" s="4">
        <v>3.1</v>
      </c>
      <c r="K9551" s="4">
        <v>3.36</v>
      </c>
      <c r="L9551" s="4">
        <v>3.8</v>
      </c>
      <c r="M9551" s="4">
        <v>29</v>
      </c>
    </row>
    <row r="9552" spans="1:13" x14ac:dyDescent="0.2">
      <c r="A9552" s="3">
        <v>43132</v>
      </c>
      <c r="B9552" t="s">
        <v>9746</v>
      </c>
      <c r="C9552" t="s">
        <v>3090</v>
      </c>
      <c r="D9552" t="s">
        <v>9747</v>
      </c>
      <c r="E9552" t="s">
        <v>3089</v>
      </c>
      <c r="F9552" s="4">
        <v>3.42</v>
      </c>
      <c r="G9552" s="4">
        <v>3.36</v>
      </c>
      <c r="H9552" s="4">
        <v>0.48138935830127599</v>
      </c>
      <c r="I9552" s="4">
        <v>5.0999999999999996</v>
      </c>
      <c r="J9552" s="4">
        <v>2.29</v>
      </c>
      <c r="K9552" s="4">
        <v>3.29</v>
      </c>
      <c r="L9552" s="4">
        <v>3.5</v>
      </c>
      <c r="M9552" s="4">
        <v>29</v>
      </c>
    </row>
    <row r="9553" spans="1:13" x14ac:dyDescent="0.2">
      <c r="A9553" s="3">
        <v>43132</v>
      </c>
      <c r="B9553" t="s">
        <v>9879</v>
      </c>
      <c r="C9553" t="s">
        <v>3108</v>
      </c>
      <c r="D9553" t="s">
        <v>9880</v>
      </c>
      <c r="E9553" t="s">
        <v>3107</v>
      </c>
      <c r="F9553" s="4">
        <v>3.4103846153846198</v>
      </c>
      <c r="G9553" s="4">
        <v>3.3</v>
      </c>
      <c r="H9553" s="4">
        <v>0.55711026390997898</v>
      </c>
      <c r="I9553" s="4">
        <v>5.27</v>
      </c>
      <c r="J9553" s="4">
        <v>2.75</v>
      </c>
      <c r="K9553" s="4">
        <v>3.125</v>
      </c>
      <c r="L9553" s="4">
        <v>3.4849999999999999</v>
      </c>
      <c r="M9553" s="4">
        <v>26</v>
      </c>
    </row>
    <row r="9554" spans="1:13" x14ac:dyDescent="0.2">
      <c r="A9554" s="3">
        <v>43132</v>
      </c>
      <c r="B9554" t="s">
        <v>3085</v>
      </c>
      <c r="C9554" t="s">
        <v>3093</v>
      </c>
      <c r="D9554" t="s">
        <v>6</v>
      </c>
      <c r="E9554" t="s">
        <v>3092</v>
      </c>
      <c r="F9554" s="4">
        <v>3.4713043478260901</v>
      </c>
      <c r="G9554" s="4">
        <v>3.35</v>
      </c>
      <c r="H9554" s="4">
        <v>0.66917387567756104</v>
      </c>
      <c r="I9554" s="4">
        <v>5.81</v>
      </c>
      <c r="J9554" s="4">
        <v>2.39</v>
      </c>
      <c r="K9554" s="4">
        <v>3.2</v>
      </c>
      <c r="L9554" s="4">
        <v>3.5049999999999999</v>
      </c>
      <c r="M9554" s="4">
        <v>23</v>
      </c>
    </row>
    <row r="9555" spans="1:13" x14ac:dyDescent="0.2">
      <c r="A9555" s="3">
        <v>43132</v>
      </c>
      <c r="B9555" t="s">
        <v>6331</v>
      </c>
      <c r="C9555" t="s">
        <v>3111</v>
      </c>
      <c r="D9555" t="s">
        <v>2143</v>
      </c>
      <c r="E9555" t="s">
        <v>3110</v>
      </c>
      <c r="F9555" s="4">
        <v>3.3678260869565202</v>
      </c>
      <c r="G9555" s="4">
        <v>3.3</v>
      </c>
      <c r="H9555" s="4">
        <v>0.53883676497482702</v>
      </c>
      <c r="I9555" s="4">
        <v>5.0199999999999996</v>
      </c>
      <c r="J9555" s="4">
        <v>2.39</v>
      </c>
      <c r="K9555" s="4">
        <v>3</v>
      </c>
      <c r="L9555" s="4">
        <v>3.5</v>
      </c>
      <c r="M9555" s="4">
        <v>23</v>
      </c>
    </row>
    <row r="9556" spans="1:13" x14ac:dyDescent="0.2">
      <c r="A9556" s="3">
        <v>43132</v>
      </c>
      <c r="B9556" t="s">
        <v>8174</v>
      </c>
      <c r="C9556" t="s">
        <v>3153</v>
      </c>
      <c r="D9556" t="s">
        <v>8175</v>
      </c>
      <c r="E9556" t="s">
        <v>3152</v>
      </c>
      <c r="F9556" s="4">
        <v>0.45571428571428602</v>
      </c>
      <c r="G9556" s="4">
        <v>0.48</v>
      </c>
      <c r="H9556" s="4">
        <v>7.6711512073847701E-2</v>
      </c>
      <c r="I9556" s="4">
        <v>0.53</v>
      </c>
      <c r="J9556" s="4">
        <v>0.2</v>
      </c>
      <c r="K9556" s="4">
        <v>0.41249999999999998</v>
      </c>
      <c r="L9556" s="4">
        <v>0.5</v>
      </c>
      <c r="M9556" s="4">
        <v>28</v>
      </c>
    </row>
    <row r="9557" spans="1:13" x14ac:dyDescent="0.2">
      <c r="A9557" s="3">
        <v>43132</v>
      </c>
      <c r="B9557" t="s">
        <v>10279</v>
      </c>
      <c r="C9557" t="s">
        <v>4324</v>
      </c>
      <c r="D9557" t="s">
        <v>10280</v>
      </c>
      <c r="E9557" t="s">
        <v>4323</v>
      </c>
      <c r="F9557" s="4">
        <v>2.6777777777777798</v>
      </c>
      <c r="G9557" s="4">
        <v>2.6</v>
      </c>
      <c r="H9557" s="4">
        <v>0.23259957889593</v>
      </c>
      <c r="I9557" s="4">
        <v>3.2</v>
      </c>
      <c r="J9557" s="4">
        <v>2.2000000000000002</v>
      </c>
      <c r="K9557" s="4">
        <v>2.5</v>
      </c>
      <c r="L9557" s="4">
        <v>2.85</v>
      </c>
      <c r="M9557" s="4">
        <v>27</v>
      </c>
    </row>
    <row r="9558" spans="1:13" x14ac:dyDescent="0.2">
      <c r="A9558" s="3">
        <v>43132</v>
      </c>
      <c r="B9558" t="s">
        <v>4319</v>
      </c>
      <c r="C9558" t="s">
        <v>4327</v>
      </c>
      <c r="D9558" t="s">
        <v>419</v>
      </c>
      <c r="E9558" t="s">
        <v>4326</v>
      </c>
      <c r="F9558" s="4">
        <v>2.4119999999999999</v>
      </c>
      <c r="G9558" s="4">
        <v>2.5</v>
      </c>
      <c r="H9558" s="4">
        <v>0.30044411571316698</v>
      </c>
      <c r="I9558" s="4">
        <v>3</v>
      </c>
      <c r="J9558" s="4">
        <v>1.7</v>
      </c>
      <c r="K9558" s="4">
        <v>2.2999999999999998</v>
      </c>
      <c r="L9558" s="4">
        <v>2.6</v>
      </c>
      <c r="M9558" s="4">
        <v>25</v>
      </c>
    </row>
    <row r="9559" spans="1:13" x14ac:dyDescent="0.2">
      <c r="A9559" s="3">
        <v>43132</v>
      </c>
      <c r="B9559" t="s">
        <v>9774</v>
      </c>
      <c r="C9559" t="s">
        <v>3939</v>
      </c>
      <c r="D9559" t="s">
        <v>9775</v>
      </c>
      <c r="E9559" t="s">
        <v>3947</v>
      </c>
      <c r="F9559" s="4">
        <v>18.9026666666667</v>
      </c>
      <c r="G9559" s="4">
        <v>18.832000000000001</v>
      </c>
      <c r="H9559" s="4">
        <v>0.39817656850968097</v>
      </c>
      <c r="I9559" s="4">
        <v>19.91</v>
      </c>
      <c r="J9559" s="4">
        <v>18.36</v>
      </c>
      <c r="K9559" s="4">
        <v>18.672499999999999</v>
      </c>
      <c r="L9559" s="4">
        <v>18.9925</v>
      </c>
      <c r="M9559" s="4">
        <v>24</v>
      </c>
    </row>
    <row r="9560" spans="1:13" x14ac:dyDescent="0.2">
      <c r="A9560" s="3">
        <v>43132</v>
      </c>
      <c r="B9560" t="s">
        <v>9776</v>
      </c>
      <c r="C9560" t="s">
        <v>3942</v>
      </c>
      <c r="D9560" t="s">
        <v>9777</v>
      </c>
      <c r="E9560" t="s">
        <v>3949</v>
      </c>
      <c r="F9560" s="4">
        <v>19.1235</v>
      </c>
      <c r="G9560" s="4">
        <v>19.02</v>
      </c>
      <c r="H9560" s="4">
        <v>0.52949532986403802</v>
      </c>
      <c r="I9560" s="4">
        <v>20.53</v>
      </c>
      <c r="J9560" s="4">
        <v>18.27</v>
      </c>
      <c r="K9560" s="4">
        <v>18.865500000000001</v>
      </c>
      <c r="L9560" s="4">
        <v>19.3125</v>
      </c>
      <c r="M9560" s="4">
        <v>24</v>
      </c>
    </row>
    <row r="9561" spans="1:13" x14ac:dyDescent="0.2">
      <c r="A9561" s="3">
        <v>43132</v>
      </c>
      <c r="B9561" t="s">
        <v>9778</v>
      </c>
      <c r="C9561" t="s">
        <v>3952</v>
      </c>
      <c r="D9561" t="s">
        <v>9779</v>
      </c>
      <c r="E9561" t="s">
        <v>3951</v>
      </c>
      <c r="F9561" s="4">
        <v>19.440625000000001</v>
      </c>
      <c r="G9561" s="4">
        <v>19.27</v>
      </c>
      <c r="H9561" s="4">
        <v>0.76518584343935703</v>
      </c>
      <c r="I9561" s="4">
        <v>21.53</v>
      </c>
      <c r="J9561" s="4">
        <v>18.45</v>
      </c>
      <c r="K9561" s="4">
        <v>18.895</v>
      </c>
      <c r="L9561" s="4">
        <v>19.925000000000001</v>
      </c>
      <c r="M9561" s="4">
        <v>24</v>
      </c>
    </row>
    <row r="9562" spans="1:13" x14ac:dyDescent="0.2">
      <c r="A9562" s="3">
        <v>43132</v>
      </c>
      <c r="B9562" t="s">
        <v>9720</v>
      </c>
      <c r="C9562" t="s">
        <v>3936</v>
      </c>
      <c r="D9562" t="s">
        <v>9721</v>
      </c>
      <c r="E9562" t="s">
        <v>3935</v>
      </c>
      <c r="F9562" s="4">
        <v>18.86284375</v>
      </c>
      <c r="G9562" s="4">
        <v>18.614999999999998</v>
      </c>
      <c r="H9562" s="4">
        <v>0.76340625084593405</v>
      </c>
      <c r="I9562" s="4">
        <v>20.5</v>
      </c>
      <c r="J9562" s="4">
        <v>17.7</v>
      </c>
      <c r="K9562" s="4">
        <v>18.45</v>
      </c>
      <c r="L9562" s="4">
        <v>19.5</v>
      </c>
      <c r="M9562" s="4">
        <v>32</v>
      </c>
    </row>
    <row r="9563" spans="1:13" x14ac:dyDescent="0.2">
      <c r="A9563" s="3">
        <v>43132</v>
      </c>
      <c r="B9563" t="s">
        <v>9750</v>
      </c>
      <c r="C9563" t="s">
        <v>3939</v>
      </c>
      <c r="D9563" t="s">
        <v>9751</v>
      </c>
      <c r="E9563" t="s">
        <v>3938</v>
      </c>
      <c r="F9563" s="4">
        <v>18.564703703703699</v>
      </c>
      <c r="G9563" s="4">
        <v>18.5</v>
      </c>
      <c r="H9563" s="4">
        <v>1.0927483282219701</v>
      </c>
      <c r="I9563" s="4">
        <v>21.29</v>
      </c>
      <c r="J9563" s="4">
        <v>16.7</v>
      </c>
      <c r="K9563" s="4">
        <v>18</v>
      </c>
      <c r="L9563" s="4">
        <v>18.8</v>
      </c>
      <c r="M9563" s="4">
        <v>27</v>
      </c>
    </row>
    <row r="9564" spans="1:13" x14ac:dyDescent="0.2">
      <c r="A9564" s="3">
        <v>43132</v>
      </c>
      <c r="B9564" t="s">
        <v>3934</v>
      </c>
      <c r="C9564" t="s">
        <v>3942</v>
      </c>
      <c r="D9564" t="s">
        <v>289</v>
      </c>
      <c r="E9564" t="s">
        <v>3941</v>
      </c>
      <c r="F9564" s="4">
        <v>18.637105263157899</v>
      </c>
      <c r="G9564" s="4">
        <v>18.594999999999999</v>
      </c>
      <c r="H9564" s="4">
        <v>1.62226805891343</v>
      </c>
      <c r="I9564" s="4">
        <v>23.11</v>
      </c>
      <c r="J9564" s="4">
        <v>15.5</v>
      </c>
      <c r="K9564" s="4">
        <v>17.649999999999999</v>
      </c>
      <c r="L9564" s="4">
        <v>19.2</v>
      </c>
      <c r="M9564" s="4">
        <v>19</v>
      </c>
    </row>
    <row r="9565" spans="1:13" x14ac:dyDescent="0.2">
      <c r="A9565" s="3">
        <v>43132</v>
      </c>
      <c r="B9565" t="s">
        <v>10257</v>
      </c>
      <c r="C9565" t="s">
        <v>3579</v>
      </c>
      <c r="D9565" t="s">
        <v>10258</v>
      </c>
      <c r="E9565" t="s">
        <v>3578</v>
      </c>
      <c r="F9565" s="4">
        <v>2.2779310344827599</v>
      </c>
      <c r="G9565" s="4">
        <v>2.2999999999999998</v>
      </c>
      <c r="H9565" s="4">
        <v>0.165451315893934</v>
      </c>
      <c r="I9565" s="4">
        <v>2.5</v>
      </c>
      <c r="J9565" s="4">
        <v>1.8</v>
      </c>
      <c r="K9565" s="4">
        <v>2.2000000000000002</v>
      </c>
      <c r="L9565" s="4">
        <v>2.4</v>
      </c>
      <c r="M9565" s="4">
        <v>29</v>
      </c>
    </row>
    <row r="9566" spans="1:13" x14ac:dyDescent="0.2">
      <c r="A9566" s="3">
        <v>43132</v>
      </c>
      <c r="B9566" t="s">
        <v>3574</v>
      </c>
      <c r="C9566" t="s">
        <v>3582</v>
      </c>
      <c r="D9566" t="s">
        <v>169</v>
      </c>
      <c r="E9566" t="s">
        <v>3581</v>
      </c>
      <c r="F9566" s="4">
        <v>2.3625925925925899</v>
      </c>
      <c r="G9566" s="4">
        <v>2.4</v>
      </c>
      <c r="H9566" s="4">
        <v>0.375823123214924</v>
      </c>
      <c r="I9566" s="4">
        <v>3</v>
      </c>
      <c r="J9566" s="4">
        <v>1.57</v>
      </c>
      <c r="K9566" s="4">
        <v>2.1</v>
      </c>
      <c r="L9566" s="4">
        <v>2.65</v>
      </c>
      <c r="M9566" s="4">
        <v>27</v>
      </c>
    </row>
    <row r="9567" spans="1:13" x14ac:dyDescent="0.2">
      <c r="A9567" s="3">
        <v>43132</v>
      </c>
      <c r="B9567" t="s">
        <v>3577</v>
      </c>
      <c r="C9567" t="s">
        <v>3585</v>
      </c>
      <c r="D9567" t="s">
        <v>170</v>
      </c>
      <c r="E9567" t="s">
        <v>3584</v>
      </c>
      <c r="F9567" s="4">
        <v>2.4754999999999998</v>
      </c>
      <c r="G9567" s="4">
        <v>2.6</v>
      </c>
      <c r="H9567" s="4">
        <v>0.59303390335318595</v>
      </c>
      <c r="I9567" s="4">
        <v>3.3</v>
      </c>
      <c r="J9567" s="4">
        <v>0.9</v>
      </c>
      <c r="K9567" s="4">
        <v>2.4</v>
      </c>
      <c r="L9567" s="4">
        <v>2.8</v>
      </c>
      <c r="M9567" s="4">
        <v>20</v>
      </c>
    </row>
    <row r="9568" spans="1:13" x14ac:dyDescent="0.2">
      <c r="A9568" s="3">
        <v>43132</v>
      </c>
      <c r="B9568" t="s">
        <v>10281</v>
      </c>
      <c r="C9568" t="s">
        <v>3594</v>
      </c>
      <c r="D9568" t="s">
        <v>10282</v>
      </c>
      <c r="E9568" t="s">
        <v>3593</v>
      </c>
      <c r="F9568" s="4">
        <v>1.74241379310345</v>
      </c>
      <c r="G9568" s="4">
        <v>1.8</v>
      </c>
      <c r="H9568" s="4">
        <v>0.48528824403951498</v>
      </c>
      <c r="I9568" s="4">
        <v>3</v>
      </c>
      <c r="J9568" s="4">
        <v>0.8</v>
      </c>
      <c r="K9568" s="4">
        <v>1.29</v>
      </c>
      <c r="L9568" s="4">
        <v>2</v>
      </c>
      <c r="M9568" s="4">
        <v>29</v>
      </c>
    </row>
    <row r="9569" spans="1:13" x14ac:dyDescent="0.2">
      <c r="A9569" s="3">
        <v>43132</v>
      </c>
      <c r="B9569" t="s">
        <v>10301</v>
      </c>
      <c r="C9569" t="s">
        <v>3606</v>
      </c>
      <c r="D9569" t="s">
        <v>10302</v>
      </c>
      <c r="E9569" t="s">
        <v>3605</v>
      </c>
      <c r="F9569" s="4">
        <v>2.3743478260869599</v>
      </c>
      <c r="G9569" s="4">
        <v>2.4</v>
      </c>
      <c r="H9569" s="4">
        <v>0.37037850525395</v>
      </c>
      <c r="I9569" s="4">
        <v>3.1</v>
      </c>
      <c r="J9569" s="4">
        <v>1.83</v>
      </c>
      <c r="K9569" s="4">
        <v>2.0750000000000002</v>
      </c>
      <c r="L9569" s="4">
        <v>2.7</v>
      </c>
      <c r="M9569" s="4">
        <v>23</v>
      </c>
    </row>
    <row r="9570" spans="1:13" x14ac:dyDescent="0.2">
      <c r="A9570" s="3">
        <v>43132</v>
      </c>
      <c r="B9570" t="s">
        <v>10283</v>
      </c>
      <c r="C9570" t="s">
        <v>3597</v>
      </c>
      <c r="D9570" t="s">
        <v>10284</v>
      </c>
      <c r="E9570" t="s">
        <v>3596</v>
      </c>
      <c r="F9570" s="4">
        <v>2.3958620689655201</v>
      </c>
      <c r="G9570" s="4">
        <v>2.2999999999999998</v>
      </c>
      <c r="H9570" s="4">
        <v>0.50577745841271304</v>
      </c>
      <c r="I9570" s="4">
        <v>4.0999999999999996</v>
      </c>
      <c r="J9570" s="4">
        <v>1.7</v>
      </c>
      <c r="K9570" s="4">
        <v>2.1</v>
      </c>
      <c r="L9570" s="4">
        <v>2.65</v>
      </c>
      <c r="M9570" s="4">
        <v>29</v>
      </c>
    </row>
    <row r="9571" spans="1:13" x14ac:dyDescent="0.2">
      <c r="A9571" s="3">
        <v>43132</v>
      </c>
      <c r="B9571" t="s">
        <v>10303</v>
      </c>
      <c r="C9571" t="s">
        <v>3609</v>
      </c>
      <c r="D9571" t="s">
        <v>10304</v>
      </c>
      <c r="E9571" t="s">
        <v>3608</v>
      </c>
      <c r="F9571" s="4">
        <v>2.2186956521739098</v>
      </c>
      <c r="G9571" s="4">
        <v>2.2999999999999998</v>
      </c>
      <c r="H9571" s="4">
        <v>0.46781216459586999</v>
      </c>
      <c r="I9571" s="4">
        <v>2.8</v>
      </c>
      <c r="J9571" s="4">
        <v>1.1000000000000001</v>
      </c>
      <c r="K9571" s="4">
        <v>1.9950000000000001</v>
      </c>
      <c r="L9571" s="4">
        <v>2.6</v>
      </c>
      <c r="M9571" s="4">
        <v>23</v>
      </c>
    </row>
    <row r="9572" spans="1:13" x14ac:dyDescent="0.2">
      <c r="A9572" s="3">
        <v>43132</v>
      </c>
      <c r="B9572" t="s">
        <v>10285</v>
      </c>
      <c r="C9572" t="s">
        <v>3600</v>
      </c>
      <c r="D9572" t="s">
        <v>10286</v>
      </c>
      <c r="E9572" t="s">
        <v>3599</v>
      </c>
      <c r="F9572" s="4">
        <v>2.6303448275862098</v>
      </c>
      <c r="G9572" s="4">
        <v>2.5</v>
      </c>
      <c r="H9572" s="4">
        <v>0.28924140632524398</v>
      </c>
      <c r="I9572" s="4">
        <v>3.2</v>
      </c>
      <c r="J9572" s="4">
        <v>2.1</v>
      </c>
      <c r="K9572" s="4">
        <v>2.4</v>
      </c>
      <c r="L9572" s="4">
        <v>2.8</v>
      </c>
      <c r="M9572" s="4">
        <v>29</v>
      </c>
    </row>
    <row r="9573" spans="1:13" x14ac:dyDescent="0.2">
      <c r="A9573" s="3">
        <v>43132</v>
      </c>
      <c r="B9573" t="s">
        <v>10305</v>
      </c>
      <c r="C9573" t="s">
        <v>3612</v>
      </c>
      <c r="D9573" t="s">
        <v>10306</v>
      </c>
      <c r="E9573" t="s">
        <v>3611</v>
      </c>
      <c r="F9573" s="4">
        <v>2.4078260869565198</v>
      </c>
      <c r="G9573" s="4">
        <v>2.5</v>
      </c>
      <c r="H9573" s="4">
        <v>0.42258895267730501</v>
      </c>
      <c r="I9573" s="4">
        <v>2.9</v>
      </c>
      <c r="J9573" s="4">
        <v>1.3</v>
      </c>
      <c r="K9573" s="4">
        <v>2.12</v>
      </c>
      <c r="L9573" s="4">
        <v>2.7850000000000001</v>
      </c>
      <c r="M9573" s="4">
        <v>23</v>
      </c>
    </row>
    <row r="9574" spans="1:13" x14ac:dyDescent="0.2">
      <c r="A9574" s="3">
        <v>43132</v>
      </c>
      <c r="B9574" t="s">
        <v>10287</v>
      </c>
      <c r="C9574" t="s">
        <v>3603</v>
      </c>
      <c r="D9574" t="s">
        <v>10288</v>
      </c>
      <c r="E9574" t="s">
        <v>3602</v>
      </c>
      <c r="F9574" s="4">
        <v>2.3317241379310301</v>
      </c>
      <c r="G9574" s="4">
        <v>2.4</v>
      </c>
      <c r="H9574" s="4">
        <v>0.50764912633430204</v>
      </c>
      <c r="I9574" s="4">
        <v>2.82</v>
      </c>
      <c r="J9574" s="4">
        <v>0.4</v>
      </c>
      <c r="K9574" s="4">
        <v>2.2000000000000002</v>
      </c>
      <c r="L9574" s="4">
        <v>2.7</v>
      </c>
      <c r="M9574" s="4">
        <v>29</v>
      </c>
    </row>
    <row r="9575" spans="1:13" x14ac:dyDescent="0.2">
      <c r="A9575" s="3">
        <v>43132</v>
      </c>
      <c r="B9575" t="s">
        <v>3589</v>
      </c>
      <c r="C9575" t="s">
        <v>3615</v>
      </c>
      <c r="D9575" t="s">
        <v>174</v>
      </c>
      <c r="E9575" t="s">
        <v>3614</v>
      </c>
      <c r="F9575" s="4">
        <v>2.45608695652174</v>
      </c>
      <c r="G9575" s="4">
        <v>2.4</v>
      </c>
      <c r="H9575" s="4">
        <v>0.45898840478951702</v>
      </c>
      <c r="I9575" s="4">
        <v>3.5</v>
      </c>
      <c r="J9575" s="4">
        <v>1.55</v>
      </c>
      <c r="K9575" s="4">
        <v>2.2000000000000002</v>
      </c>
      <c r="L9575" s="4">
        <v>2.7850000000000001</v>
      </c>
      <c r="M9575" s="4">
        <v>23</v>
      </c>
    </row>
    <row r="9576" spans="1:13" x14ac:dyDescent="0.2">
      <c r="A9576" s="3">
        <v>43132</v>
      </c>
      <c r="B9576" t="s">
        <v>10289</v>
      </c>
      <c r="C9576" t="s">
        <v>3870</v>
      </c>
      <c r="D9576" t="s">
        <v>10290</v>
      </c>
      <c r="E9576" t="s">
        <v>3869</v>
      </c>
      <c r="F9576" s="4">
        <v>0.69294117647058795</v>
      </c>
      <c r="G9576" s="4">
        <v>0.7</v>
      </c>
      <c r="H9576" s="4">
        <v>0.29314596845859803</v>
      </c>
      <c r="I9576" s="4">
        <v>1.6</v>
      </c>
      <c r="J9576" s="4">
        <v>0.25</v>
      </c>
      <c r="K9576" s="4">
        <v>0.6</v>
      </c>
      <c r="L9576" s="4">
        <v>0.8</v>
      </c>
      <c r="M9576" s="4">
        <v>17</v>
      </c>
    </row>
    <row r="9577" spans="1:13" x14ac:dyDescent="0.2">
      <c r="A9577" s="3">
        <v>43132</v>
      </c>
      <c r="B9577" t="s">
        <v>10307</v>
      </c>
      <c r="C9577" t="s">
        <v>3882</v>
      </c>
      <c r="D9577" t="s">
        <v>10308</v>
      </c>
      <c r="E9577" t="s">
        <v>3881</v>
      </c>
      <c r="F9577" s="4">
        <v>0.58076923076923104</v>
      </c>
      <c r="G9577" s="4">
        <v>0.6</v>
      </c>
      <c r="H9577" s="4">
        <v>0.218115471652882</v>
      </c>
      <c r="I9577" s="4">
        <v>1.1000000000000001</v>
      </c>
      <c r="J9577" s="4">
        <v>0.2</v>
      </c>
      <c r="K9577" s="4">
        <v>0.4</v>
      </c>
      <c r="L9577" s="4">
        <v>0.66</v>
      </c>
      <c r="M9577" s="4">
        <v>13</v>
      </c>
    </row>
    <row r="9578" spans="1:13" x14ac:dyDescent="0.2">
      <c r="A9578" s="3">
        <v>43132</v>
      </c>
      <c r="B9578" t="s">
        <v>10291</v>
      </c>
      <c r="C9578" t="s">
        <v>3873</v>
      </c>
      <c r="D9578" t="s">
        <v>10292</v>
      </c>
      <c r="E9578" t="s">
        <v>3872</v>
      </c>
      <c r="F9578" s="4">
        <v>0.52882352941176503</v>
      </c>
      <c r="G9578" s="4">
        <v>0.6</v>
      </c>
      <c r="H9578" s="4">
        <v>0.367200257913532</v>
      </c>
      <c r="I9578" s="4">
        <v>1</v>
      </c>
      <c r="J9578" s="4">
        <v>-0.3</v>
      </c>
      <c r="K9578" s="4">
        <v>0.46</v>
      </c>
      <c r="L9578" s="4">
        <v>0.7</v>
      </c>
      <c r="M9578" s="4">
        <v>17</v>
      </c>
    </row>
    <row r="9579" spans="1:13" x14ac:dyDescent="0.2">
      <c r="A9579" s="3">
        <v>43132</v>
      </c>
      <c r="B9579" t="s">
        <v>10309</v>
      </c>
      <c r="C9579" t="s">
        <v>3885</v>
      </c>
      <c r="D9579" t="s">
        <v>10310</v>
      </c>
      <c r="E9579" t="s">
        <v>3884</v>
      </c>
      <c r="F9579" s="4">
        <v>0.46769230769230802</v>
      </c>
      <c r="G9579" s="4">
        <v>0.5</v>
      </c>
      <c r="H9579" s="4">
        <v>0.282463975465717</v>
      </c>
      <c r="I9579" s="4">
        <v>0.77</v>
      </c>
      <c r="J9579" s="4">
        <v>-0.3</v>
      </c>
      <c r="K9579" s="4">
        <v>0.4</v>
      </c>
      <c r="L9579" s="4">
        <v>0.6</v>
      </c>
      <c r="M9579" s="4">
        <v>13</v>
      </c>
    </row>
    <row r="9580" spans="1:13" x14ac:dyDescent="0.2">
      <c r="A9580" s="3">
        <v>43132</v>
      </c>
      <c r="B9580" t="s">
        <v>10293</v>
      </c>
      <c r="C9580" t="s">
        <v>3876</v>
      </c>
      <c r="D9580" t="s">
        <v>10294</v>
      </c>
      <c r="E9580" t="s">
        <v>3875</v>
      </c>
      <c r="F9580" s="4">
        <v>0.58705882352941197</v>
      </c>
      <c r="G9580" s="4">
        <v>0.6</v>
      </c>
      <c r="H9580" s="4">
        <v>0.213797939240605</v>
      </c>
      <c r="I9580" s="4">
        <v>1.1000000000000001</v>
      </c>
      <c r="J9580" s="4">
        <v>0.2</v>
      </c>
      <c r="K9580" s="4">
        <v>0.5</v>
      </c>
      <c r="L9580" s="4">
        <v>0.7</v>
      </c>
      <c r="M9580" s="4">
        <v>17</v>
      </c>
    </row>
    <row r="9581" spans="1:13" x14ac:dyDescent="0.2">
      <c r="A9581" s="3">
        <v>43132</v>
      </c>
      <c r="B9581" t="s">
        <v>10311</v>
      </c>
      <c r="C9581" t="s">
        <v>3888</v>
      </c>
      <c r="D9581" t="s">
        <v>10312</v>
      </c>
      <c r="E9581" t="s">
        <v>3887</v>
      </c>
      <c r="F9581" s="4">
        <v>0.62153846153846104</v>
      </c>
      <c r="G9581" s="4">
        <v>0.6</v>
      </c>
      <c r="H9581" s="4">
        <v>0.100817173954156</v>
      </c>
      <c r="I9581" s="4">
        <v>0.8</v>
      </c>
      <c r="J9581" s="4">
        <v>0.5</v>
      </c>
      <c r="K9581" s="4">
        <v>0.5</v>
      </c>
      <c r="L9581" s="4">
        <v>0.7</v>
      </c>
      <c r="M9581" s="4">
        <v>13</v>
      </c>
    </row>
    <row r="9582" spans="1:13" x14ac:dyDescent="0.2">
      <c r="A9582" s="3">
        <v>43132</v>
      </c>
      <c r="B9582" t="s">
        <v>10295</v>
      </c>
      <c r="C9582" t="s">
        <v>3879</v>
      </c>
      <c r="D9582" t="s">
        <v>10296</v>
      </c>
      <c r="E9582" t="s">
        <v>3878</v>
      </c>
      <c r="F9582" s="4">
        <v>0.55705882352941205</v>
      </c>
      <c r="G9582" s="4">
        <v>0.6</v>
      </c>
      <c r="H9582" s="4">
        <v>0.21548679500964699</v>
      </c>
      <c r="I9582" s="4">
        <v>0.9</v>
      </c>
      <c r="J9582" s="4">
        <v>7.0000000000000007E-2</v>
      </c>
      <c r="K9582" s="4">
        <v>0.46</v>
      </c>
      <c r="L9582" s="4">
        <v>0.7</v>
      </c>
      <c r="M9582" s="4">
        <v>17</v>
      </c>
    </row>
    <row r="9583" spans="1:13" x14ac:dyDescent="0.2">
      <c r="A9583" s="3">
        <v>43132</v>
      </c>
      <c r="B9583" t="s">
        <v>3865</v>
      </c>
      <c r="C9583" t="s">
        <v>3891</v>
      </c>
      <c r="D9583" t="s">
        <v>266</v>
      </c>
      <c r="E9583" t="s">
        <v>3890</v>
      </c>
      <c r="F9583" s="4">
        <v>0.63307692307692298</v>
      </c>
      <c r="G9583" s="4">
        <v>0.65</v>
      </c>
      <c r="H9583" s="4">
        <v>0.19712029387257499</v>
      </c>
      <c r="I9583" s="4">
        <v>1</v>
      </c>
      <c r="J9583" s="4">
        <v>0.3</v>
      </c>
      <c r="K9583" s="4">
        <v>0.5</v>
      </c>
      <c r="L9583" s="4">
        <v>0.72</v>
      </c>
      <c r="M9583" s="4">
        <v>13</v>
      </c>
    </row>
    <row r="9584" spans="1:13" x14ac:dyDescent="0.2">
      <c r="A9584" s="3">
        <v>43160</v>
      </c>
      <c r="B9584" t="s">
        <v>9704</v>
      </c>
      <c r="C9584" t="s">
        <v>3927</v>
      </c>
      <c r="D9584" t="s">
        <v>9705</v>
      </c>
      <c r="E9584" t="s">
        <v>3926</v>
      </c>
      <c r="F9584" s="4">
        <v>7.8409523809523796</v>
      </c>
      <c r="G9584" s="4">
        <v>7.75</v>
      </c>
      <c r="H9584" s="4">
        <v>0.46703216979031298</v>
      </c>
      <c r="I9584" s="4">
        <v>8.77</v>
      </c>
      <c r="J9584" s="4">
        <v>7.11</v>
      </c>
      <c r="K9584" s="4">
        <v>7.65</v>
      </c>
      <c r="L9584" s="4">
        <v>8.15</v>
      </c>
      <c r="M9584" s="4">
        <v>21</v>
      </c>
    </row>
    <row r="9585" spans="1:13" x14ac:dyDescent="0.2">
      <c r="A9585" s="3">
        <v>43160</v>
      </c>
      <c r="B9585" t="s">
        <v>9740</v>
      </c>
      <c r="C9585" t="s">
        <v>3930</v>
      </c>
      <c r="D9585" t="s">
        <v>9741</v>
      </c>
      <c r="E9585" t="s">
        <v>3929</v>
      </c>
      <c r="F9585" s="4">
        <v>7.5661111111111099</v>
      </c>
      <c r="G9585" s="4">
        <v>7.45</v>
      </c>
      <c r="H9585" s="4">
        <v>0.84071495406405605</v>
      </c>
      <c r="I9585" s="4">
        <v>9.4499999999999993</v>
      </c>
      <c r="J9585" s="4">
        <v>6.15</v>
      </c>
      <c r="K9585" s="4">
        <v>7.0674999999999999</v>
      </c>
      <c r="L9585" s="4">
        <v>7.6974999999999998</v>
      </c>
      <c r="M9585" s="4">
        <v>18</v>
      </c>
    </row>
    <row r="9586" spans="1:13" x14ac:dyDescent="0.2">
      <c r="A9586" s="3">
        <v>43160</v>
      </c>
      <c r="B9586" t="s">
        <v>3925</v>
      </c>
      <c r="C9586" t="s">
        <v>3933</v>
      </c>
      <c r="D9586" t="s">
        <v>286</v>
      </c>
      <c r="E9586" t="s">
        <v>3932</v>
      </c>
      <c r="F9586" s="4">
        <v>7.3855555555555599</v>
      </c>
      <c r="G9586" s="4">
        <v>7.1849999999999996</v>
      </c>
      <c r="H9586" s="4">
        <v>1.1938727009793799</v>
      </c>
      <c r="I9586" s="4">
        <v>9.75</v>
      </c>
      <c r="J9586" s="4">
        <v>5.4</v>
      </c>
      <c r="K9586" s="4">
        <v>6.7549999999999999</v>
      </c>
      <c r="L9586" s="4">
        <v>7.4375</v>
      </c>
      <c r="M9586" s="4">
        <v>18</v>
      </c>
    </row>
    <row r="9587" spans="1:13" x14ac:dyDescent="0.2">
      <c r="A9587" s="3">
        <v>43160</v>
      </c>
      <c r="B9587" t="s">
        <v>9706</v>
      </c>
      <c r="C9587" t="s">
        <v>3918</v>
      </c>
      <c r="D9587" t="s">
        <v>9707</v>
      </c>
      <c r="E9587" t="s">
        <v>3917</v>
      </c>
      <c r="F9587" s="4">
        <v>7.4735714285714296</v>
      </c>
      <c r="G9587" s="4">
        <v>7.5</v>
      </c>
      <c r="H9587" s="4">
        <v>0.40283453349441301</v>
      </c>
      <c r="I9587" s="4">
        <v>8.25</v>
      </c>
      <c r="J9587" s="4">
        <v>6.75</v>
      </c>
      <c r="K9587" s="4">
        <v>7.2350000000000003</v>
      </c>
      <c r="L9587" s="4">
        <v>7.75</v>
      </c>
      <c r="M9587" s="4">
        <v>28</v>
      </c>
    </row>
    <row r="9588" spans="1:13" x14ac:dyDescent="0.2">
      <c r="A9588" s="3">
        <v>43160</v>
      </c>
      <c r="B9588" t="s">
        <v>9742</v>
      </c>
      <c r="C9588" t="s">
        <v>3921</v>
      </c>
      <c r="D9588" t="s">
        <v>9743</v>
      </c>
      <c r="E9588" t="s">
        <v>3920</v>
      </c>
      <c r="F9588" s="4">
        <v>6.8153846153846196</v>
      </c>
      <c r="G9588" s="4">
        <v>6.7750000000000004</v>
      </c>
      <c r="H9588" s="4">
        <v>0.84074362688862903</v>
      </c>
      <c r="I9588" s="4">
        <v>9</v>
      </c>
      <c r="J9588" s="4">
        <v>5.43</v>
      </c>
      <c r="K9588" s="4">
        <v>6.1449999999999996</v>
      </c>
      <c r="L9588" s="4">
        <v>7.375</v>
      </c>
      <c r="M9588" s="4">
        <v>26</v>
      </c>
    </row>
    <row r="9589" spans="1:13" x14ac:dyDescent="0.2">
      <c r="A9589" s="3">
        <v>43160</v>
      </c>
      <c r="B9589" t="s">
        <v>3916</v>
      </c>
      <c r="C9589" t="s">
        <v>3924</v>
      </c>
      <c r="D9589" t="s">
        <v>283</v>
      </c>
      <c r="E9589" t="s">
        <v>3923</v>
      </c>
      <c r="F9589" s="4">
        <v>6.5528571428571398</v>
      </c>
      <c r="G9589" s="4">
        <v>6.48</v>
      </c>
      <c r="H9589" s="4">
        <v>1.0803848520649599</v>
      </c>
      <c r="I9589" s="4">
        <v>9.5</v>
      </c>
      <c r="J9589" s="4">
        <v>5.1100000000000003</v>
      </c>
      <c r="K9589" s="4">
        <v>5.8</v>
      </c>
      <c r="L9589" s="4">
        <v>7.2</v>
      </c>
      <c r="M9589" s="4">
        <v>21</v>
      </c>
    </row>
    <row r="9590" spans="1:13" x14ac:dyDescent="0.2">
      <c r="A9590" s="3">
        <v>43160</v>
      </c>
      <c r="B9590" t="s">
        <v>10275</v>
      </c>
      <c r="C9590" t="s">
        <v>3988</v>
      </c>
      <c r="D9590" t="s">
        <v>10276</v>
      </c>
      <c r="E9590" t="s">
        <v>3987</v>
      </c>
      <c r="F9590" s="4">
        <v>3.5084615384615399</v>
      </c>
      <c r="G9590" s="4">
        <v>3.45</v>
      </c>
      <c r="H9590" s="4">
        <v>0.33698299432098699</v>
      </c>
      <c r="I9590" s="4">
        <v>4.5</v>
      </c>
      <c r="J9590" s="4">
        <v>3.1</v>
      </c>
      <c r="K9590" s="4">
        <v>3.3</v>
      </c>
      <c r="L9590" s="4">
        <v>3.5825</v>
      </c>
      <c r="M9590" s="4">
        <v>26</v>
      </c>
    </row>
    <row r="9591" spans="1:13" x14ac:dyDescent="0.2">
      <c r="A9591" s="3">
        <v>43160</v>
      </c>
      <c r="B9591" t="s">
        <v>10297</v>
      </c>
      <c r="C9591" t="s">
        <v>3991</v>
      </c>
      <c r="D9591" t="s">
        <v>10298</v>
      </c>
      <c r="E9591" t="s">
        <v>3990</v>
      </c>
      <c r="F9591" s="4">
        <v>3.54708333333333</v>
      </c>
      <c r="G9591" s="4">
        <v>3.6</v>
      </c>
      <c r="H9591" s="4">
        <v>0.34723102404303002</v>
      </c>
      <c r="I9591" s="4">
        <v>4.25</v>
      </c>
      <c r="J9591" s="4">
        <v>3</v>
      </c>
      <c r="K9591" s="4">
        <v>3.2749999999999999</v>
      </c>
      <c r="L9591" s="4">
        <v>3.75</v>
      </c>
      <c r="M9591" s="4">
        <v>24</v>
      </c>
    </row>
    <row r="9592" spans="1:13" x14ac:dyDescent="0.2">
      <c r="A9592" s="3">
        <v>43160</v>
      </c>
      <c r="B9592" t="s">
        <v>10277</v>
      </c>
      <c r="C9592" t="s">
        <v>3994</v>
      </c>
      <c r="D9592" t="s">
        <v>10278</v>
      </c>
      <c r="E9592" t="s">
        <v>3993</v>
      </c>
      <c r="F9592" s="4">
        <v>3.5114814814814799</v>
      </c>
      <c r="G9592" s="4">
        <v>3.48</v>
      </c>
      <c r="H9592" s="4">
        <v>0.231445353306027</v>
      </c>
      <c r="I9592" s="4">
        <v>4.25</v>
      </c>
      <c r="J9592" s="4">
        <v>3.2</v>
      </c>
      <c r="K9592" s="4">
        <v>3.4</v>
      </c>
      <c r="L9592" s="4">
        <v>3.59</v>
      </c>
      <c r="M9592" s="4">
        <v>27</v>
      </c>
    </row>
    <row r="9593" spans="1:13" x14ac:dyDescent="0.2">
      <c r="A9593" s="3">
        <v>43160</v>
      </c>
      <c r="B9593" t="s">
        <v>10299</v>
      </c>
      <c r="C9593" t="s">
        <v>3997</v>
      </c>
      <c r="D9593" t="s">
        <v>10300</v>
      </c>
      <c r="E9593" t="s">
        <v>3996</v>
      </c>
      <c r="F9593" s="4">
        <v>3.5484615384615399</v>
      </c>
      <c r="G9593" s="4">
        <v>3.5</v>
      </c>
      <c r="H9593" s="4">
        <v>0.284656878472203</v>
      </c>
      <c r="I9593" s="4">
        <v>4.25</v>
      </c>
      <c r="J9593" s="4">
        <v>3</v>
      </c>
      <c r="K9593" s="4">
        <v>3.3624999999999998</v>
      </c>
      <c r="L9593" s="4">
        <v>3.7</v>
      </c>
      <c r="M9593" s="4">
        <v>26</v>
      </c>
    </row>
    <row r="9594" spans="1:13" x14ac:dyDescent="0.2">
      <c r="A9594" s="3">
        <v>43160</v>
      </c>
      <c r="B9594" t="s">
        <v>7968</v>
      </c>
      <c r="C9594" t="s">
        <v>3894</v>
      </c>
      <c r="D9594" t="s">
        <v>7969</v>
      </c>
      <c r="E9594" t="s">
        <v>3893</v>
      </c>
      <c r="F9594" s="4">
        <v>7.5096774193548397</v>
      </c>
      <c r="G9594" s="4">
        <v>7.5</v>
      </c>
      <c r="H9594" s="4">
        <v>4.5496070963526897E-2</v>
      </c>
      <c r="I9594" s="4">
        <v>7.75</v>
      </c>
      <c r="J9594" s="4">
        <v>7.5</v>
      </c>
      <c r="K9594" s="4">
        <v>7.5</v>
      </c>
      <c r="L9594" s="4">
        <v>7.5</v>
      </c>
      <c r="M9594" s="4">
        <v>31</v>
      </c>
    </row>
    <row r="9595" spans="1:13" x14ac:dyDescent="0.2">
      <c r="A9595" s="3">
        <v>43160</v>
      </c>
      <c r="B9595" t="s">
        <v>8072</v>
      </c>
      <c r="C9595" t="s">
        <v>3906</v>
      </c>
      <c r="D9595" t="s">
        <v>8073</v>
      </c>
      <c r="E9595" t="s">
        <v>3905</v>
      </c>
      <c r="F9595" s="4">
        <v>7.2931034482758603</v>
      </c>
      <c r="G9595" s="4">
        <v>7.25</v>
      </c>
      <c r="H9595" s="4">
        <v>0.59787184154821704</v>
      </c>
      <c r="I9595" s="4">
        <v>8.25</v>
      </c>
      <c r="J9595" s="4">
        <v>6</v>
      </c>
      <c r="K9595" s="4">
        <v>6.75</v>
      </c>
      <c r="L9595" s="4">
        <v>7.75</v>
      </c>
      <c r="M9595" s="4">
        <v>29</v>
      </c>
    </row>
    <row r="9596" spans="1:13" x14ac:dyDescent="0.2">
      <c r="A9596" s="3">
        <v>43160</v>
      </c>
      <c r="B9596" t="s">
        <v>3892</v>
      </c>
      <c r="C9596" t="s">
        <v>4436</v>
      </c>
      <c r="D9596" t="s">
        <v>275</v>
      </c>
      <c r="E9596" t="s">
        <v>4435</v>
      </c>
      <c r="F9596" s="4">
        <v>6.65</v>
      </c>
      <c r="G9596" s="4">
        <v>6.5</v>
      </c>
      <c r="H9596" s="4">
        <v>0.95978668264905398</v>
      </c>
      <c r="I9596" s="4">
        <v>9</v>
      </c>
      <c r="J9596" s="4">
        <v>5</v>
      </c>
      <c r="K9596" s="4">
        <v>6</v>
      </c>
      <c r="L9596" s="4">
        <v>7.1875</v>
      </c>
      <c r="M9596" s="4">
        <v>22</v>
      </c>
    </row>
    <row r="9597" spans="1:13" x14ac:dyDescent="0.2">
      <c r="A9597" s="3">
        <v>43160</v>
      </c>
      <c r="B9597" t="s">
        <v>7994</v>
      </c>
      <c r="C9597" t="s">
        <v>3897</v>
      </c>
      <c r="D9597" t="s">
        <v>7995</v>
      </c>
      <c r="E9597" t="s">
        <v>3896</v>
      </c>
      <c r="F9597" s="4">
        <v>7.6967741935483902</v>
      </c>
      <c r="G9597" s="4">
        <v>7.75</v>
      </c>
      <c r="H9597" s="4">
        <v>0.164284044605153</v>
      </c>
      <c r="I9597" s="4">
        <v>8</v>
      </c>
      <c r="J9597" s="4">
        <v>7.5</v>
      </c>
      <c r="K9597" s="4">
        <v>7.5</v>
      </c>
      <c r="L9597" s="4">
        <v>7.75</v>
      </c>
      <c r="M9597" s="4">
        <v>31</v>
      </c>
    </row>
    <row r="9598" spans="1:13" x14ac:dyDescent="0.2">
      <c r="A9598" s="3">
        <v>43160</v>
      </c>
      <c r="B9598" t="s">
        <v>8098</v>
      </c>
      <c r="C9598" t="s">
        <v>3909</v>
      </c>
      <c r="D9598" t="s">
        <v>8099</v>
      </c>
      <c r="E9598" t="s">
        <v>3908</v>
      </c>
      <c r="F9598" s="4">
        <v>7.0620689655172404</v>
      </c>
      <c r="G9598" s="4">
        <v>7</v>
      </c>
      <c r="H9598" s="4">
        <v>0.68081557871184795</v>
      </c>
      <c r="I9598" s="4">
        <v>8.25</v>
      </c>
      <c r="J9598" s="4">
        <v>5.5</v>
      </c>
      <c r="K9598" s="4">
        <v>6.5</v>
      </c>
      <c r="L9598" s="4">
        <v>7.5</v>
      </c>
      <c r="M9598" s="4">
        <v>29</v>
      </c>
    </row>
    <row r="9599" spans="1:13" x14ac:dyDescent="0.2">
      <c r="A9599" s="3">
        <v>43160</v>
      </c>
      <c r="B9599" t="s">
        <v>8020</v>
      </c>
      <c r="C9599" t="s">
        <v>3900</v>
      </c>
      <c r="D9599" t="s">
        <v>8021</v>
      </c>
      <c r="E9599" t="s">
        <v>3899</v>
      </c>
      <c r="F9599" s="4">
        <v>7.64838709677419</v>
      </c>
      <c r="G9599" s="4">
        <v>7.6</v>
      </c>
      <c r="H9599" s="4">
        <v>0.229304699387715</v>
      </c>
      <c r="I9599" s="4">
        <v>8</v>
      </c>
      <c r="J9599" s="4">
        <v>7.25</v>
      </c>
      <c r="K9599" s="4">
        <v>7.5</v>
      </c>
      <c r="L9599" s="4">
        <v>7.75</v>
      </c>
      <c r="M9599" s="4">
        <v>31</v>
      </c>
    </row>
    <row r="9600" spans="1:13" x14ac:dyDescent="0.2">
      <c r="A9600" s="3">
        <v>43160</v>
      </c>
      <c r="B9600" t="s">
        <v>8124</v>
      </c>
      <c r="C9600" t="s">
        <v>3912</v>
      </c>
      <c r="D9600" t="s">
        <v>8125</v>
      </c>
      <c r="E9600" t="s">
        <v>3911</v>
      </c>
      <c r="F9600" s="4">
        <v>6.9034482758620701</v>
      </c>
      <c r="G9600" s="4">
        <v>6.75</v>
      </c>
      <c r="H9600" s="4">
        <v>0.76227233538971695</v>
      </c>
      <c r="I9600" s="4">
        <v>8.5</v>
      </c>
      <c r="J9600" s="4">
        <v>5.5</v>
      </c>
      <c r="K9600" s="4">
        <v>6.25</v>
      </c>
      <c r="L9600" s="4">
        <v>7.25</v>
      </c>
      <c r="M9600" s="4">
        <v>29</v>
      </c>
    </row>
    <row r="9601" spans="1:13" x14ac:dyDescent="0.2">
      <c r="A9601" s="3">
        <v>43160</v>
      </c>
      <c r="B9601" t="s">
        <v>8046</v>
      </c>
      <c r="C9601" t="s">
        <v>3903</v>
      </c>
      <c r="D9601" t="s">
        <v>8047</v>
      </c>
      <c r="E9601" t="s">
        <v>3902</v>
      </c>
      <c r="F9601" s="4">
        <v>7.5161290322580596</v>
      </c>
      <c r="G9601" s="4">
        <v>7.5</v>
      </c>
      <c r="H9601" s="4">
        <v>0.43749039928021899</v>
      </c>
      <c r="I9601" s="4">
        <v>8.25</v>
      </c>
      <c r="J9601" s="4">
        <v>6.5</v>
      </c>
      <c r="K9601" s="4">
        <v>7.25</v>
      </c>
      <c r="L9601" s="4">
        <v>7.75</v>
      </c>
      <c r="M9601" s="4">
        <v>31</v>
      </c>
    </row>
    <row r="9602" spans="1:13" x14ac:dyDescent="0.2">
      <c r="A9602" s="3">
        <v>43160</v>
      </c>
      <c r="B9602" t="s">
        <v>8150</v>
      </c>
      <c r="C9602" t="s">
        <v>3915</v>
      </c>
      <c r="D9602" t="s">
        <v>8151</v>
      </c>
      <c r="E9602" t="s">
        <v>3914</v>
      </c>
      <c r="F9602" s="4">
        <v>6.7586206896551699</v>
      </c>
      <c r="G9602" s="4">
        <v>6.5</v>
      </c>
      <c r="H9602" s="4">
        <v>0.86469120887141404</v>
      </c>
      <c r="I9602" s="4">
        <v>9</v>
      </c>
      <c r="J9602" s="4">
        <v>5.5</v>
      </c>
      <c r="K9602" s="4">
        <v>6</v>
      </c>
      <c r="L9602" s="4">
        <v>7.25</v>
      </c>
      <c r="M9602" s="4">
        <v>29</v>
      </c>
    </row>
    <row r="9603" spans="1:13" x14ac:dyDescent="0.2">
      <c r="A9603" s="3">
        <v>43160</v>
      </c>
      <c r="B9603" t="s">
        <v>8166</v>
      </c>
      <c r="C9603" t="s">
        <v>3081</v>
      </c>
      <c r="D9603" t="s">
        <v>8167</v>
      </c>
      <c r="E9603" t="s">
        <v>3080</v>
      </c>
      <c r="F9603" s="4">
        <v>3.9098857142857102</v>
      </c>
      <c r="G9603" s="4">
        <v>3.85</v>
      </c>
      <c r="H9603" s="4">
        <v>0.41367135089902202</v>
      </c>
      <c r="I9603" s="4">
        <v>4.96</v>
      </c>
      <c r="J9603" s="4">
        <v>3.2</v>
      </c>
      <c r="K9603" s="4">
        <v>3.665</v>
      </c>
      <c r="L9603" s="4">
        <v>4.0250000000000004</v>
      </c>
      <c r="M9603" s="4">
        <v>35</v>
      </c>
    </row>
    <row r="9604" spans="1:13" x14ac:dyDescent="0.2">
      <c r="A9604" s="3">
        <v>43160</v>
      </c>
      <c r="B9604" t="s">
        <v>8176</v>
      </c>
      <c r="C9604" t="s">
        <v>3084</v>
      </c>
      <c r="D9604" t="s">
        <v>8177</v>
      </c>
      <c r="E9604" t="s">
        <v>3083</v>
      </c>
      <c r="F9604" s="4">
        <v>3.9264000000000001</v>
      </c>
      <c r="G9604" s="4">
        <v>3.89</v>
      </c>
      <c r="H9604" s="4">
        <v>0.39603113365432502</v>
      </c>
      <c r="I9604" s="4">
        <v>5.0199999999999996</v>
      </c>
      <c r="J9604" s="4">
        <v>3.3</v>
      </c>
      <c r="K9604" s="4">
        <v>3.7149999999999999</v>
      </c>
      <c r="L9604" s="4">
        <v>4.03</v>
      </c>
      <c r="M9604" s="4">
        <v>35</v>
      </c>
    </row>
    <row r="9605" spans="1:13" x14ac:dyDescent="0.2">
      <c r="A9605" s="3">
        <v>43160</v>
      </c>
      <c r="B9605" t="s">
        <v>9708</v>
      </c>
      <c r="C9605" t="s">
        <v>3072</v>
      </c>
      <c r="D9605" t="s">
        <v>9709</v>
      </c>
      <c r="E9605" t="s">
        <v>3071</v>
      </c>
      <c r="F9605" s="4">
        <v>4.0697142857142898</v>
      </c>
      <c r="G9605" s="4">
        <v>4.09</v>
      </c>
      <c r="H9605" s="4">
        <v>0.34890994720773499</v>
      </c>
      <c r="I9605" s="4">
        <v>5.0999999999999996</v>
      </c>
      <c r="J9605" s="4">
        <v>3.3</v>
      </c>
      <c r="K9605" s="4">
        <v>3.86</v>
      </c>
      <c r="L9605" s="4">
        <v>4.25</v>
      </c>
      <c r="M9605" s="4">
        <v>35</v>
      </c>
    </row>
    <row r="9606" spans="1:13" x14ac:dyDescent="0.2">
      <c r="A9606" s="3">
        <v>43160</v>
      </c>
      <c r="B9606" t="s">
        <v>9744</v>
      </c>
      <c r="C9606" t="s">
        <v>3075</v>
      </c>
      <c r="D9606" t="s">
        <v>9745</v>
      </c>
      <c r="E9606" t="s">
        <v>3074</v>
      </c>
      <c r="F9606" s="4">
        <v>3.6717647058823499</v>
      </c>
      <c r="G9606" s="4">
        <v>3.6</v>
      </c>
      <c r="H9606" s="4">
        <v>0.41400095584895702</v>
      </c>
      <c r="I9606" s="4">
        <v>5.23</v>
      </c>
      <c r="J9606" s="4">
        <v>3</v>
      </c>
      <c r="K9606" s="4">
        <v>3.5</v>
      </c>
      <c r="L9606" s="4">
        <v>3.8</v>
      </c>
      <c r="M9606" s="4">
        <v>34</v>
      </c>
    </row>
    <row r="9607" spans="1:13" x14ac:dyDescent="0.2">
      <c r="A9607" s="3">
        <v>43160</v>
      </c>
      <c r="B9607" t="s">
        <v>7742</v>
      </c>
      <c r="C9607" t="s">
        <v>3102</v>
      </c>
      <c r="D9607" t="s">
        <v>7743</v>
      </c>
      <c r="E9607" t="s">
        <v>3101</v>
      </c>
      <c r="F9607" s="4">
        <v>3.61533333333333</v>
      </c>
      <c r="G9607" s="4">
        <v>3.5</v>
      </c>
      <c r="H9607" s="4">
        <v>0.63209958476293204</v>
      </c>
      <c r="I9607" s="4">
        <v>6.2</v>
      </c>
      <c r="J9607" s="4">
        <v>3</v>
      </c>
      <c r="K9607" s="4">
        <v>3.3</v>
      </c>
      <c r="L9607" s="4">
        <v>3.6</v>
      </c>
      <c r="M9607" s="4">
        <v>30</v>
      </c>
    </row>
    <row r="9608" spans="1:13" x14ac:dyDescent="0.2">
      <c r="A9608" s="3">
        <v>43160</v>
      </c>
      <c r="B9608" t="s">
        <v>3070</v>
      </c>
      <c r="C9608" t="s">
        <v>3078</v>
      </c>
      <c r="D9608" t="s">
        <v>1</v>
      </c>
      <c r="E9608" t="s">
        <v>3077</v>
      </c>
      <c r="F9608" s="4">
        <v>3.6146428571428602</v>
      </c>
      <c r="G9608" s="4">
        <v>3.4950000000000001</v>
      </c>
      <c r="H9608" s="4">
        <v>0.74714509544719199</v>
      </c>
      <c r="I9608" s="4">
        <v>7.04</v>
      </c>
      <c r="J9608" s="4">
        <v>3</v>
      </c>
      <c r="K9608" s="4">
        <v>3.3</v>
      </c>
      <c r="L9608" s="4">
        <v>3.5474999999999999</v>
      </c>
      <c r="M9608" s="4">
        <v>28</v>
      </c>
    </row>
    <row r="9609" spans="1:13" x14ac:dyDescent="0.2">
      <c r="A9609" s="3">
        <v>43160</v>
      </c>
      <c r="B9609" t="s">
        <v>6329</v>
      </c>
      <c r="C9609" t="s">
        <v>3105</v>
      </c>
      <c r="D9609" t="s">
        <v>2141</v>
      </c>
      <c r="E9609" t="s">
        <v>3104</v>
      </c>
      <c r="F9609" s="4">
        <v>3.5474999999999999</v>
      </c>
      <c r="G9609" s="4">
        <v>3.4849999999999999</v>
      </c>
      <c r="H9609" s="4">
        <v>0.54300688898160498</v>
      </c>
      <c r="I9609" s="4">
        <v>5.8</v>
      </c>
      <c r="J9609" s="4">
        <v>3</v>
      </c>
      <c r="K9609" s="4">
        <v>3.3</v>
      </c>
      <c r="L9609" s="4">
        <v>3.5249999999999999</v>
      </c>
      <c r="M9609" s="4">
        <v>28</v>
      </c>
    </row>
    <row r="9610" spans="1:13" x14ac:dyDescent="0.2">
      <c r="A9610" s="3">
        <v>43160</v>
      </c>
      <c r="B9610" t="s">
        <v>8158</v>
      </c>
      <c r="C9610" t="s">
        <v>3144</v>
      </c>
      <c r="D9610" t="s">
        <v>8159</v>
      </c>
      <c r="E9610" t="s">
        <v>3143</v>
      </c>
      <c r="F9610" s="4">
        <v>0.48911764705882399</v>
      </c>
      <c r="G9610" s="4">
        <v>0.46</v>
      </c>
      <c r="H9610" s="4">
        <v>0.14464937015142901</v>
      </c>
      <c r="I9610" s="4">
        <v>0.96</v>
      </c>
      <c r="J9610" s="4">
        <v>0.25</v>
      </c>
      <c r="K9610" s="4">
        <v>0.42</v>
      </c>
      <c r="L9610" s="4">
        <v>0.50749999999999995</v>
      </c>
      <c r="M9610" s="4">
        <v>34</v>
      </c>
    </row>
    <row r="9611" spans="1:13" x14ac:dyDescent="0.2">
      <c r="A9611" s="3">
        <v>43160</v>
      </c>
      <c r="B9611" t="s">
        <v>8168</v>
      </c>
      <c r="C9611" t="s">
        <v>3147</v>
      </c>
      <c r="D9611" t="s">
        <v>8169</v>
      </c>
      <c r="E9611" t="s">
        <v>3146</v>
      </c>
      <c r="F9611" s="4">
        <v>0.32805882352941201</v>
      </c>
      <c r="G9611" s="4">
        <v>0.33200000000000002</v>
      </c>
      <c r="H9611" s="4">
        <v>7.7339840835058293E-2</v>
      </c>
      <c r="I9611" s="4">
        <v>0.54</v>
      </c>
      <c r="J9611" s="4">
        <v>0.1</v>
      </c>
      <c r="K9611" s="4">
        <v>0.29249999999999998</v>
      </c>
      <c r="L9611" s="4">
        <v>0.37</v>
      </c>
      <c r="M9611" s="4">
        <v>34</v>
      </c>
    </row>
    <row r="9612" spans="1:13" x14ac:dyDescent="0.2">
      <c r="A9612" s="3">
        <v>43160</v>
      </c>
      <c r="B9612" t="s">
        <v>8076</v>
      </c>
      <c r="C9612" t="s">
        <v>3114</v>
      </c>
      <c r="D9612" t="s">
        <v>8077</v>
      </c>
      <c r="E9612" t="s">
        <v>3113</v>
      </c>
      <c r="F9612" s="4">
        <v>0.39464705882352902</v>
      </c>
      <c r="G9612" s="4">
        <v>0.4</v>
      </c>
      <c r="H9612" s="4">
        <v>5.1236162864004002E-2</v>
      </c>
      <c r="I9612" s="4">
        <v>0.49</v>
      </c>
      <c r="J9612" s="4">
        <v>0.2</v>
      </c>
      <c r="K9612" s="4">
        <v>0.3725</v>
      </c>
      <c r="L9612" s="4">
        <v>0.42</v>
      </c>
      <c r="M9612" s="4">
        <v>34</v>
      </c>
    </row>
    <row r="9613" spans="1:13" x14ac:dyDescent="0.2">
      <c r="A9613" s="3">
        <v>43160</v>
      </c>
      <c r="B9613" t="s">
        <v>8178</v>
      </c>
      <c r="C9613" t="s">
        <v>3150</v>
      </c>
      <c r="D9613" t="s">
        <v>8179</v>
      </c>
      <c r="E9613" t="s">
        <v>3149</v>
      </c>
      <c r="F9613" s="4">
        <v>0.33338235294117602</v>
      </c>
      <c r="G9613" s="4">
        <v>0.35</v>
      </c>
      <c r="H9613" s="4">
        <v>9.2529443211134502E-2</v>
      </c>
      <c r="I9613" s="4">
        <v>0.48</v>
      </c>
      <c r="J9613" s="4">
        <v>7.0000000000000007E-2</v>
      </c>
      <c r="K9613" s="4">
        <v>0.28999999999999998</v>
      </c>
      <c r="L9613" s="4">
        <v>0.4</v>
      </c>
      <c r="M9613" s="4">
        <v>34</v>
      </c>
    </row>
    <row r="9614" spans="1:13" x14ac:dyDescent="0.2">
      <c r="A9614" s="3">
        <v>43160</v>
      </c>
      <c r="B9614" t="s">
        <v>8084</v>
      </c>
      <c r="C9614" t="s">
        <v>3117</v>
      </c>
      <c r="D9614" t="s">
        <v>8085</v>
      </c>
      <c r="E9614" t="s">
        <v>3116</v>
      </c>
      <c r="F9614" s="4">
        <v>-7.83823529411765E-2</v>
      </c>
      <c r="G9614" s="4">
        <v>-0.1</v>
      </c>
      <c r="H9614" s="4">
        <v>0.13270336359507801</v>
      </c>
      <c r="I9614" s="4">
        <v>0.28000000000000003</v>
      </c>
      <c r="J9614" s="4">
        <v>-0.36</v>
      </c>
      <c r="K9614" s="4">
        <v>-0.14749999999999999</v>
      </c>
      <c r="L9614" s="4">
        <v>-0.03</v>
      </c>
      <c r="M9614" s="4">
        <v>34</v>
      </c>
    </row>
    <row r="9615" spans="1:13" x14ac:dyDescent="0.2">
      <c r="A9615" s="3">
        <v>43160</v>
      </c>
      <c r="B9615" t="s">
        <v>8092</v>
      </c>
      <c r="C9615" t="s">
        <v>3120</v>
      </c>
      <c r="D9615" t="s">
        <v>8093</v>
      </c>
      <c r="E9615" t="s">
        <v>3119</v>
      </c>
      <c r="F9615" s="4">
        <v>-0.28047058823529403</v>
      </c>
      <c r="G9615" s="4">
        <v>-0.28999999999999998</v>
      </c>
      <c r="H9615" s="4">
        <v>0.145856765624469</v>
      </c>
      <c r="I9615" s="4">
        <v>0.12</v>
      </c>
      <c r="J9615" s="4">
        <v>-0.52</v>
      </c>
      <c r="K9615" s="4">
        <v>-0.36499999999999999</v>
      </c>
      <c r="L9615" s="4">
        <v>-0.24</v>
      </c>
      <c r="M9615" s="4">
        <v>34</v>
      </c>
    </row>
    <row r="9616" spans="1:13" x14ac:dyDescent="0.2">
      <c r="A9616" s="3">
        <v>43160</v>
      </c>
      <c r="B9616" t="s">
        <v>8102</v>
      </c>
      <c r="C9616" t="s">
        <v>3123</v>
      </c>
      <c r="D9616" t="s">
        <v>8103</v>
      </c>
      <c r="E9616" t="s">
        <v>3122</v>
      </c>
      <c r="F9616" s="4">
        <v>0.183852941176471</v>
      </c>
      <c r="G9616" s="4">
        <v>0.19500000000000001</v>
      </c>
      <c r="H9616" s="4">
        <v>8.58992123832171E-2</v>
      </c>
      <c r="I9616" s="4">
        <v>0.44</v>
      </c>
      <c r="J9616" s="4">
        <v>0</v>
      </c>
      <c r="K9616" s="4">
        <v>0.12</v>
      </c>
      <c r="L9616" s="4">
        <v>0.23774999999999999</v>
      </c>
      <c r="M9616" s="4">
        <v>34</v>
      </c>
    </row>
    <row r="9617" spans="1:13" x14ac:dyDescent="0.2">
      <c r="A9617" s="3">
        <v>43160</v>
      </c>
      <c r="B9617" t="s">
        <v>8110</v>
      </c>
      <c r="C9617" t="s">
        <v>3126</v>
      </c>
      <c r="D9617" t="s">
        <v>8111</v>
      </c>
      <c r="E9617" t="s">
        <v>3125</v>
      </c>
      <c r="F9617" s="4">
        <v>0.26205882352941201</v>
      </c>
      <c r="G9617" s="4">
        <v>0.27</v>
      </c>
      <c r="H9617" s="4">
        <v>9.0880521357496302E-2</v>
      </c>
      <c r="I9617" s="4">
        <v>0.36</v>
      </c>
      <c r="J9617" s="4">
        <v>-0.11</v>
      </c>
      <c r="K9617" s="4">
        <v>0.24</v>
      </c>
      <c r="L9617" s="4">
        <v>0.32750000000000001</v>
      </c>
      <c r="M9617" s="4">
        <v>34</v>
      </c>
    </row>
    <row r="9618" spans="1:13" x14ac:dyDescent="0.2">
      <c r="A9618" s="3">
        <v>43160</v>
      </c>
      <c r="B9618" t="s">
        <v>8118</v>
      </c>
      <c r="C9618" t="s">
        <v>3129</v>
      </c>
      <c r="D9618" t="s">
        <v>8119</v>
      </c>
      <c r="E9618" t="s">
        <v>3128</v>
      </c>
      <c r="F9618" s="4">
        <v>0.32564705882352901</v>
      </c>
      <c r="G9618" s="4">
        <v>0.33</v>
      </c>
      <c r="H9618" s="4">
        <v>9.4775614544562403E-2</v>
      </c>
      <c r="I9618" s="4">
        <v>0.5</v>
      </c>
      <c r="J9618" s="4">
        <v>-0.08</v>
      </c>
      <c r="K9618" s="4">
        <v>0.29249999999999998</v>
      </c>
      <c r="L9618" s="4">
        <v>0.36749999999999999</v>
      </c>
      <c r="M9618" s="4">
        <v>34</v>
      </c>
    </row>
    <row r="9619" spans="1:13" x14ac:dyDescent="0.2">
      <c r="A9619" s="3">
        <v>43160</v>
      </c>
      <c r="B9619" t="s">
        <v>8128</v>
      </c>
      <c r="C9619" t="s">
        <v>3132</v>
      </c>
      <c r="D9619" t="s">
        <v>8129</v>
      </c>
      <c r="E9619" t="s">
        <v>3131</v>
      </c>
      <c r="F9619" s="4">
        <v>0.42223529411764699</v>
      </c>
      <c r="G9619" s="4">
        <v>0.42</v>
      </c>
      <c r="H9619" s="4">
        <v>9.5791142382799593E-2</v>
      </c>
      <c r="I9619" s="4">
        <v>0.59</v>
      </c>
      <c r="J9619" s="4">
        <v>0.13</v>
      </c>
      <c r="K9619" s="4">
        <v>0.3725</v>
      </c>
      <c r="L9619" s="4">
        <v>0.48749999999999999</v>
      </c>
      <c r="M9619" s="4">
        <v>34</v>
      </c>
    </row>
    <row r="9620" spans="1:13" x14ac:dyDescent="0.2">
      <c r="A9620" s="3">
        <v>43160</v>
      </c>
      <c r="B9620" t="s">
        <v>8136</v>
      </c>
      <c r="C9620" t="s">
        <v>3135</v>
      </c>
      <c r="D9620" t="s">
        <v>8137</v>
      </c>
      <c r="E9620" t="s">
        <v>3134</v>
      </c>
      <c r="F9620" s="4">
        <v>0.57405882352941195</v>
      </c>
      <c r="G9620" s="4">
        <v>0.56999999999999995</v>
      </c>
      <c r="H9620" s="4">
        <v>8.6781488452134306E-2</v>
      </c>
      <c r="I9620" s="4">
        <v>0.74</v>
      </c>
      <c r="J9620" s="4">
        <v>0.3</v>
      </c>
      <c r="K9620" s="4">
        <v>0.55000000000000004</v>
      </c>
      <c r="L9620" s="4">
        <v>0.61750000000000005</v>
      </c>
      <c r="M9620" s="4">
        <v>34</v>
      </c>
    </row>
    <row r="9621" spans="1:13" x14ac:dyDescent="0.2">
      <c r="A9621" s="3">
        <v>43160</v>
      </c>
      <c r="B9621" t="s">
        <v>8144</v>
      </c>
      <c r="C9621" t="s">
        <v>3138</v>
      </c>
      <c r="D9621" t="s">
        <v>8145</v>
      </c>
      <c r="E9621" t="s">
        <v>3137</v>
      </c>
      <c r="F9621" s="4">
        <v>0.78191176470588197</v>
      </c>
      <c r="G9621" s="4">
        <v>0.79</v>
      </c>
      <c r="H9621" s="4">
        <v>0.116267811967981</v>
      </c>
      <c r="I9621" s="4">
        <v>0.98499999999999999</v>
      </c>
      <c r="J9621" s="4">
        <v>0.51</v>
      </c>
      <c r="K9621" s="4">
        <v>0.70250000000000001</v>
      </c>
      <c r="L9621" s="4">
        <v>0.87</v>
      </c>
      <c r="M9621" s="4">
        <v>34</v>
      </c>
    </row>
    <row r="9622" spans="1:13" x14ac:dyDescent="0.2">
      <c r="A9622" s="3">
        <v>43160</v>
      </c>
      <c r="B9622" t="s">
        <v>8152</v>
      </c>
      <c r="C9622" t="s">
        <v>3141</v>
      </c>
      <c r="D9622" t="s">
        <v>8153</v>
      </c>
      <c r="E9622" t="s">
        <v>3140</v>
      </c>
      <c r="F9622" s="4">
        <v>0.51388235294117601</v>
      </c>
      <c r="G9622" s="4">
        <v>0.51500000000000001</v>
      </c>
      <c r="H9622" s="4">
        <v>7.5661032244851795E-2</v>
      </c>
      <c r="I9622" s="4">
        <v>0.67</v>
      </c>
      <c r="J9622" s="4">
        <v>0.4</v>
      </c>
      <c r="K9622" s="4">
        <v>0.4425</v>
      </c>
      <c r="L9622" s="4">
        <v>0.5675</v>
      </c>
      <c r="M9622" s="4">
        <v>34</v>
      </c>
    </row>
    <row r="9623" spans="1:13" x14ac:dyDescent="0.2">
      <c r="A9623" s="3">
        <v>43160</v>
      </c>
      <c r="B9623" t="s">
        <v>8172</v>
      </c>
      <c r="C9623" t="s">
        <v>3096</v>
      </c>
      <c r="D9623" t="s">
        <v>8173</v>
      </c>
      <c r="E9623" t="s">
        <v>3095</v>
      </c>
      <c r="F9623" s="4">
        <v>3.5719677419354801</v>
      </c>
      <c r="G9623" s="4">
        <v>3.54</v>
      </c>
      <c r="H9623" s="4">
        <v>0.334392033783798</v>
      </c>
      <c r="I9623" s="4">
        <v>4.3499999999999996</v>
      </c>
      <c r="J9623" s="4">
        <v>3</v>
      </c>
      <c r="K9623" s="4">
        <v>3.3250000000000002</v>
      </c>
      <c r="L9623" s="4">
        <v>3.7</v>
      </c>
      <c r="M9623" s="4">
        <v>31</v>
      </c>
    </row>
    <row r="9624" spans="1:13" x14ac:dyDescent="0.2">
      <c r="A9624" s="3">
        <v>43160</v>
      </c>
      <c r="B9624" t="s">
        <v>8180</v>
      </c>
      <c r="C9624" t="s">
        <v>3099</v>
      </c>
      <c r="D9624" t="s">
        <v>8181</v>
      </c>
      <c r="E9624" t="s">
        <v>3098</v>
      </c>
      <c r="F9624" s="4">
        <v>3.5295483870967699</v>
      </c>
      <c r="G9624" s="4">
        <v>3.5</v>
      </c>
      <c r="H9624" s="4">
        <v>0.35027939693047699</v>
      </c>
      <c r="I9624" s="4">
        <v>4.37</v>
      </c>
      <c r="J9624" s="4">
        <v>2.71</v>
      </c>
      <c r="K9624" s="4">
        <v>3.3149999999999999</v>
      </c>
      <c r="L9624" s="4">
        <v>3.6949999999999998</v>
      </c>
      <c r="M9624" s="4">
        <v>31</v>
      </c>
    </row>
    <row r="9625" spans="1:13" x14ac:dyDescent="0.2">
      <c r="A9625" s="3">
        <v>43160</v>
      </c>
      <c r="B9625" t="s">
        <v>9710</v>
      </c>
      <c r="C9625" t="s">
        <v>3087</v>
      </c>
      <c r="D9625" t="s">
        <v>9711</v>
      </c>
      <c r="E9625" t="s">
        <v>3086</v>
      </c>
      <c r="F9625" s="4">
        <v>3.6574193548387099</v>
      </c>
      <c r="G9625" s="4">
        <v>3.68</v>
      </c>
      <c r="H9625" s="4">
        <v>0.314674093223825</v>
      </c>
      <c r="I9625" s="4">
        <v>4.3</v>
      </c>
      <c r="J9625" s="4">
        <v>3.1</v>
      </c>
      <c r="K9625" s="4">
        <v>3.41</v>
      </c>
      <c r="L9625" s="4">
        <v>3.8</v>
      </c>
      <c r="M9625" s="4">
        <v>31</v>
      </c>
    </row>
    <row r="9626" spans="1:13" x14ac:dyDescent="0.2">
      <c r="A9626" s="3">
        <v>43160</v>
      </c>
      <c r="B9626" t="s">
        <v>9746</v>
      </c>
      <c r="C9626" t="s">
        <v>3090</v>
      </c>
      <c r="D9626" t="s">
        <v>9747</v>
      </c>
      <c r="E9626" t="s">
        <v>3089</v>
      </c>
      <c r="F9626" s="4">
        <v>3.41806451612903</v>
      </c>
      <c r="G9626" s="4">
        <v>3.4</v>
      </c>
      <c r="H9626" s="4">
        <v>0.36023528750747302</v>
      </c>
      <c r="I9626" s="4">
        <v>4.43</v>
      </c>
      <c r="J9626" s="4">
        <v>2.72</v>
      </c>
      <c r="K9626" s="4">
        <v>3.29</v>
      </c>
      <c r="L9626" s="4">
        <v>3.5449999999999999</v>
      </c>
      <c r="M9626" s="4">
        <v>31</v>
      </c>
    </row>
    <row r="9627" spans="1:13" x14ac:dyDescent="0.2">
      <c r="A9627" s="3">
        <v>43160</v>
      </c>
      <c r="B9627" t="s">
        <v>9879</v>
      </c>
      <c r="C9627" t="s">
        <v>3108</v>
      </c>
      <c r="D9627" t="s">
        <v>9880</v>
      </c>
      <c r="E9627" t="s">
        <v>3107</v>
      </c>
      <c r="F9627" s="4">
        <v>3.4103703703703698</v>
      </c>
      <c r="G9627" s="4">
        <v>3.3</v>
      </c>
      <c r="H9627" s="4">
        <v>0.54787338150821097</v>
      </c>
      <c r="I9627" s="4">
        <v>5.28</v>
      </c>
      <c r="J9627" s="4">
        <v>2.76</v>
      </c>
      <c r="K9627" s="4">
        <v>3.2</v>
      </c>
      <c r="L9627" s="4">
        <v>3.5</v>
      </c>
      <c r="M9627" s="4">
        <v>27</v>
      </c>
    </row>
    <row r="9628" spans="1:13" x14ac:dyDescent="0.2">
      <c r="A9628" s="3">
        <v>43160</v>
      </c>
      <c r="B9628" t="s">
        <v>3085</v>
      </c>
      <c r="C9628" t="s">
        <v>3093</v>
      </c>
      <c r="D9628" t="s">
        <v>6</v>
      </c>
      <c r="E9628" t="s">
        <v>3092</v>
      </c>
      <c r="F9628" s="4">
        <v>3.4363999999999999</v>
      </c>
      <c r="G9628" s="4">
        <v>3.3</v>
      </c>
      <c r="H9628" s="4">
        <v>0.65122883842778301</v>
      </c>
      <c r="I9628" s="4">
        <v>5.81</v>
      </c>
      <c r="J9628" s="4">
        <v>2.38</v>
      </c>
      <c r="K9628" s="4">
        <v>3.2</v>
      </c>
      <c r="L9628" s="4">
        <v>3.5</v>
      </c>
      <c r="M9628" s="4">
        <v>25</v>
      </c>
    </row>
    <row r="9629" spans="1:13" x14ac:dyDescent="0.2">
      <c r="A9629" s="3">
        <v>43160</v>
      </c>
      <c r="B9629" t="s">
        <v>6331</v>
      </c>
      <c r="C9629" t="s">
        <v>3111</v>
      </c>
      <c r="D9629" t="s">
        <v>2143</v>
      </c>
      <c r="E9629" t="s">
        <v>3110</v>
      </c>
      <c r="F9629" s="4">
        <v>3.3624000000000001</v>
      </c>
      <c r="G9629" s="4">
        <v>3.3</v>
      </c>
      <c r="H9629" s="4">
        <v>0.51821231170245297</v>
      </c>
      <c r="I9629" s="4">
        <v>5.0199999999999996</v>
      </c>
      <c r="J9629" s="4">
        <v>2.39</v>
      </c>
      <c r="K9629" s="4">
        <v>3.2</v>
      </c>
      <c r="L9629" s="4">
        <v>3.41</v>
      </c>
      <c r="M9629" s="4">
        <v>25</v>
      </c>
    </row>
    <row r="9630" spans="1:13" x14ac:dyDescent="0.2">
      <c r="A9630" s="3">
        <v>43160</v>
      </c>
      <c r="B9630" t="s">
        <v>8182</v>
      </c>
      <c r="C9630" t="s">
        <v>3153</v>
      </c>
      <c r="D9630" t="s">
        <v>8183</v>
      </c>
      <c r="E9630" t="s">
        <v>3152</v>
      </c>
      <c r="F9630" s="4">
        <v>0.36596875000000001</v>
      </c>
      <c r="G9630" s="4">
        <v>0.36</v>
      </c>
      <c r="H9630" s="4">
        <v>6.3327354521132195E-2</v>
      </c>
      <c r="I9630" s="4">
        <v>0.47</v>
      </c>
      <c r="J9630" s="4">
        <v>0.1</v>
      </c>
      <c r="K9630" s="4">
        <v>0.35</v>
      </c>
      <c r="L9630" s="4">
        <v>0.4</v>
      </c>
      <c r="M9630" s="4">
        <v>32</v>
      </c>
    </row>
    <row r="9631" spans="1:13" x14ac:dyDescent="0.2">
      <c r="A9631" s="3">
        <v>43160</v>
      </c>
      <c r="B9631" t="s">
        <v>10279</v>
      </c>
      <c r="C9631" t="s">
        <v>4324</v>
      </c>
      <c r="D9631" t="s">
        <v>10280</v>
      </c>
      <c r="E9631" t="s">
        <v>4323</v>
      </c>
      <c r="F9631" s="4">
        <v>2.73</v>
      </c>
      <c r="G9631" s="4">
        <v>2.7</v>
      </c>
      <c r="H9631" s="4">
        <v>0.18032537641527399</v>
      </c>
      <c r="I9631" s="4">
        <v>3</v>
      </c>
      <c r="J9631" s="4">
        <v>2.4</v>
      </c>
      <c r="K9631" s="4">
        <v>2.6</v>
      </c>
      <c r="L9631" s="4">
        <v>2.9</v>
      </c>
      <c r="M9631" s="4">
        <v>30</v>
      </c>
    </row>
    <row r="9632" spans="1:13" x14ac:dyDescent="0.2">
      <c r="A9632" s="3">
        <v>43160</v>
      </c>
      <c r="B9632" t="s">
        <v>4319</v>
      </c>
      <c r="C9632" t="s">
        <v>4327</v>
      </c>
      <c r="D9632" t="s">
        <v>419</v>
      </c>
      <c r="E9632" t="s">
        <v>4326</v>
      </c>
      <c r="F9632" s="4">
        <v>2.4655172413793101</v>
      </c>
      <c r="G9632" s="4">
        <v>2.5</v>
      </c>
      <c r="H9632" s="4">
        <v>0.209209160665598</v>
      </c>
      <c r="I9632" s="4">
        <v>3</v>
      </c>
      <c r="J9632" s="4">
        <v>2</v>
      </c>
      <c r="K9632" s="4">
        <v>2.2999999999999998</v>
      </c>
      <c r="L9632" s="4">
        <v>2.5</v>
      </c>
      <c r="M9632" s="4">
        <v>29</v>
      </c>
    </row>
    <row r="9633" spans="1:13" x14ac:dyDescent="0.2">
      <c r="A9633" s="3">
        <v>43160</v>
      </c>
      <c r="B9633" t="s">
        <v>9776</v>
      </c>
      <c r="C9633" t="s">
        <v>3939</v>
      </c>
      <c r="D9633" t="s">
        <v>9777</v>
      </c>
      <c r="E9633" t="s">
        <v>3947</v>
      </c>
      <c r="F9633" s="4">
        <v>18.871481481481499</v>
      </c>
      <c r="G9633" s="4">
        <v>18.84</v>
      </c>
      <c r="H9633" s="4">
        <v>0.29717520995719898</v>
      </c>
      <c r="I9633" s="4">
        <v>19.5</v>
      </c>
      <c r="J9633" s="4">
        <v>18.3</v>
      </c>
      <c r="K9633" s="4">
        <v>18.675000000000001</v>
      </c>
      <c r="L9633" s="4">
        <v>19.05</v>
      </c>
      <c r="M9633" s="4">
        <v>27</v>
      </c>
    </row>
    <row r="9634" spans="1:13" x14ac:dyDescent="0.2">
      <c r="A9634" s="3">
        <v>43160</v>
      </c>
      <c r="B9634" t="s">
        <v>9778</v>
      </c>
      <c r="C9634" t="s">
        <v>3942</v>
      </c>
      <c r="D9634" t="s">
        <v>9779</v>
      </c>
      <c r="E9634" t="s">
        <v>3949</v>
      </c>
      <c r="F9634" s="4">
        <v>19.1303703703704</v>
      </c>
      <c r="G9634" s="4">
        <v>19.02</v>
      </c>
      <c r="H9634" s="4">
        <v>0.50157046810287198</v>
      </c>
      <c r="I9634" s="4">
        <v>20.5</v>
      </c>
      <c r="J9634" s="4">
        <v>18.399999999999999</v>
      </c>
      <c r="K9634" s="4">
        <v>18.815000000000001</v>
      </c>
      <c r="L9634" s="4">
        <v>19.375</v>
      </c>
      <c r="M9634" s="4">
        <v>27</v>
      </c>
    </row>
    <row r="9635" spans="1:13" x14ac:dyDescent="0.2">
      <c r="A9635" s="3">
        <v>43160</v>
      </c>
      <c r="B9635" t="s">
        <v>9780</v>
      </c>
      <c r="C9635" t="s">
        <v>3952</v>
      </c>
      <c r="D9635" t="s">
        <v>9781</v>
      </c>
      <c r="E9635" t="s">
        <v>3951</v>
      </c>
      <c r="F9635" s="4">
        <v>19.405925925925899</v>
      </c>
      <c r="G9635" s="4">
        <v>19.25</v>
      </c>
      <c r="H9635" s="4">
        <v>0.720604763425295</v>
      </c>
      <c r="I9635" s="4">
        <v>21</v>
      </c>
      <c r="J9635" s="4">
        <v>18.45</v>
      </c>
      <c r="K9635" s="4">
        <v>18.864999999999998</v>
      </c>
      <c r="L9635" s="4">
        <v>19.844999999999999</v>
      </c>
      <c r="M9635" s="4">
        <v>27</v>
      </c>
    </row>
    <row r="9636" spans="1:13" x14ac:dyDescent="0.2">
      <c r="A9636" s="3">
        <v>43160</v>
      </c>
      <c r="B9636" t="s">
        <v>9720</v>
      </c>
      <c r="C9636" t="s">
        <v>3936</v>
      </c>
      <c r="D9636" t="s">
        <v>9721</v>
      </c>
      <c r="E9636" t="s">
        <v>3935</v>
      </c>
      <c r="F9636" s="4">
        <v>18.8417142857143</v>
      </c>
      <c r="G9636" s="4">
        <v>18.600000000000001</v>
      </c>
      <c r="H9636" s="4">
        <v>0.605744489495878</v>
      </c>
      <c r="I9636" s="4">
        <v>20.3</v>
      </c>
      <c r="J9636" s="4">
        <v>18</v>
      </c>
      <c r="K9636" s="4">
        <v>18.5</v>
      </c>
      <c r="L9636" s="4">
        <v>19.184999999999999</v>
      </c>
      <c r="M9636" s="4">
        <v>35</v>
      </c>
    </row>
    <row r="9637" spans="1:13" x14ac:dyDescent="0.2">
      <c r="A9637" s="3">
        <v>43160</v>
      </c>
      <c r="B9637" t="s">
        <v>9750</v>
      </c>
      <c r="C9637" t="s">
        <v>3939</v>
      </c>
      <c r="D9637" t="s">
        <v>9751</v>
      </c>
      <c r="E9637" t="s">
        <v>3938</v>
      </c>
      <c r="F9637" s="4">
        <v>18.5425</v>
      </c>
      <c r="G9637" s="4">
        <v>18.445</v>
      </c>
      <c r="H9637" s="4">
        <v>0.96443531865593102</v>
      </c>
      <c r="I9637" s="4">
        <v>20.79</v>
      </c>
      <c r="J9637" s="4">
        <v>16.8</v>
      </c>
      <c r="K9637" s="4">
        <v>17.925000000000001</v>
      </c>
      <c r="L9637" s="4">
        <v>19.024999999999999</v>
      </c>
      <c r="M9637" s="4">
        <v>32</v>
      </c>
    </row>
    <row r="9638" spans="1:13" x14ac:dyDescent="0.2">
      <c r="A9638" s="3">
        <v>43160</v>
      </c>
      <c r="B9638" t="s">
        <v>3934</v>
      </c>
      <c r="C9638" t="s">
        <v>3942</v>
      </c>
      <c r="D9638" t="s">
        <v>289</v>
      </c>
      <c r="E9638" t="s">
        <v>3941</v>
      </c>
      <c r="F9638" s="4">
        <v>18.511904761904798</v>
      </c>
      <c r="G9638" s="4">
        <v>18.170000000000002</v>
      </c>
      <c r="H9638" s="4">
        <v>1.26817829601211</v>
      </c>
      <c r="I9638" s="4">
        <v>22.54</v>
      </c>
      <c r="J9638" s="4">
        <v>16.399999999999999</v>
      </c>
      <c r="K9638" s="4">
        <v>17.940000000000001</v>
      </c>
      <c r="L9638" s="4">
        <v>19.100000000000001</v>
      </c>
      <c r="M9638" s="4">
        <v>21</v>
      </c>
    </row>
    <row r="9639" spans="1:13" x14ac:dyDescent="0.2">
      <c r="A9639" s="3">
        <v>43160</v>
      </c>
      <c r="B9639" t="s">
        <v>10257</v>
      </c>
      <c r="C9639" t="s">
        <v>3579</v>
      </c>
      <c r="D9639" t="s">
        <v>10258</v>
      </c>
      <c r="E9639" t="s">
        <v>3578</v>
      </c>
      <c r="F9639" s="4">
        <v>2.2133333333333298</v>
      </c>
      <c r="G9639" s="4">
        <v>2.2999999999999998</v>
      </c>
      <c r="H9639" s="4">
        <v>0.27360631693487403</v>
      </c>
      <c r="I9639" s="4">
        <v>2.7</v>
      </c>
      <c r="J9639" s="4">
        <v>1.5</v>
      </c>
      <c r="K9639" s="4">
        <v>2.19</v>
      </c>
      <c r="L9639" s="4">
        <v>2.4</v>
      </c>
      <c r="M9639" s="4">
        <v>33</v>
      </c>
    </row>
    <row r="9640" spans="1:13" x14ac:dyDescent="0.2">
      <c r="A9640" s="3">
        <v>43160</v>
      </c>
      <c r="B9640" t="s">
        <v>3574</v>
      </c>
      <c r="C9640" t="s">
        <v>3582</v>
      </c>
      <c r="D9640" t="s">
        <v>169</v>
      </c>
      <c r="E9640" t="s">
        <v>3581</v>
      </c>
      <c r="F9640" s="4">
        <v>2.3428125</v>
      </c>
      <c r="G9640" s="4">
        <v>2.33</v>
      </c>
      <c r="H9640" s="4">
        <v>0.39559864293286301</v>
      </c>
      <c r="I9640" s="4">
        <v>3</v>
      </c>
      <c r="J9640" s="4">
        <v>1.57</v>
      </c>
      <c r="K9640" s="4">
        <v>2</v>
      </c>
      <c r="L9640" s="4">
        <v>2.6349999999999998</v>
      </c>
      <c r="M9640" s="4">
        <v>32</v>
      </c>
    </row>
    <row r="9641" spans="1:13" x14ac:dyDescent="0.2">
      <c r="A9641" s="3">
        <v>43160</v>
      </c>
      <c r="B9641" t="s">
        <v>3577</v>
      </c>
      <c r="C9641" t="s">
        <v>3585</v>
      </c>
      <c r="D9641" t="s">
        <v>170</v>
      </c>
      <c r="E9641" t="s">
        <v>3584</v>
      </c>
      <c r="F9641" s="4">
        <v>2.4173913043478299</v>
      </c>
      <c r="G9641" s="4">
        <v>2.5</v>
      </c>
      <c r="H9641" s="4">
        <v>0.55730860873980204</v>
      </c>
      <c r="I9641" s="4">
        <v>3.2</v>
      </c>
      <c r="J9641" s="4">
        <v>0.9</v>
      </c>
      <c r="K9641" s="4">
        <v>2.15</v>
      </c>
      <c r="L9641" s="4">
        <v>2.8</v>
      </c>
      <c r="M9641" s="4">
        <v>23</v>
      </c>
    </row>
    <row r="9642" spans="1:13" x14ac:dyDescent="0.2">
      <c r="A9642" s="3">
        <v>43160</v>
      </c>
      <c r="B9642" t="s">
        <v>10281</v>
      </c>
      <c r="C9642" t="s">
        <v>3594</v>
      </c>
      <c r="D9642" t="s">
        <v>10282</v>
      </c>
      <c r="E9642" t="s">
        <v>3593</v>
      </c>
      <c r="F9642" s="4">
        <v>1.6634374999999999</v>
      </c>
      <c r="G9642" s="4">
        <v>1.65</v>
      </c>
      <c r="H9642" s="4">
        <v>0.40030318650871599</v>
      </c>
      <c r="I9642" s="4">
        <v>2.5</v>
      </c>
      <c r="J9642" s="4">
        <v>0.8</v>
      </c>
      <c r="K9642" s="4">
        <v>1.3725000000000001</v>
      </c>
      <c r="L9642" s="4">
        <v>2</v>
      </c>
      <c r="M9642" s="4">
        <v>32</v>
      </c>
    </row>
    <row r="9643" spans="1:13" x14ac:dyDescent="0.2">
      <c r="A9643" s="3">
        <v>43160</v>
      </c>
      <c r="B9643" t="s">
        <v>10301</v>
      </c>
      <c r="C9643" t="s">
        <v>3606</v>
      </c>
      <c r="D9643" t="s">
        <v>10302</v>
      </c>
      <c r="E9643" t="s">
        <v>3605</v>
      </c>
      <c r="F9643" s="4">
        <v>2.3559259259259302</v>
      </c>
      <c r="G9643" s="4">
        <v>2.4</v>
      </c>
      <c r="H9643" s="4">
        <v>0.461962862803588</v>
      </c>
      <c r="I9643" s="4">
        <v>3.34</v>
      </c>
      <c r="J9643" s="4">
        <v>1.5</v>
      </c>
      <c r="K9643" s="4">
        <v>2</v>
      </c>
      <c r="L9643" s="4">
        <v>2.6</v>
      </c>
      <c r="M9643" s="4">
        <v>27</v>
      </c>
    </row>
    <row r="9644" spans="1:13" x14ac:dyDescent="0.2">
      <c r="A9644" s="3">
        <v>43160</v>
      </c>
      <c r="B9644" t="s">
        <v>10283</v>
      </c>
      <c r="C9644" t="s">
        <v>3597</v>
      </c>
      <c r="D9644" t="s">
        <v>10284</v>
      </c>
      <c r="E9644" t="s">
        <v>3596</v>
      </c>
      <c r="F9644" s="4">
        <v>2.4012500000000001</v>
      </c>
      <c r="G9644" s="4">
        <v>2.4</v>
      </c>
      <c r="H9644" s="4">
        <v>0.51853235815290499</v>
      </c>
      <c r="I9644" s="4">
        <v>4.0999999999999996</v>
      </c>
      <c r="J9644" s="4">
        <v>1.5</v>
      </c>
      <c r="K9644" s="4">
        <v>2.1</v>
      </c>
      <c r="L9644" s="4">
        <v>2.6625000000000001</v>
      </c>
      <c r="M9644" s="4">
        <v>32</v>
      </c>
    </row>
    <row r="9645" spans="1:13" x14ac:dyDescent="0.2">
      <c r="A9645" s="3">
        <v>43160</v>
      </c>
      <c r="B9645" t="s">
        <v>10303</v>
      </c>
      <c r="C9645" t="s">
        <v>3609</v>
      </c>
      <c r="D9645" t="s">
        <v>10304</v>
      </c>
      <c r="E9645" t="s">
        <v>3608</v>
      </c>
      <c r="F9645" s="4">
        <v>2.1548148148148099</v>
      </c>
      <c r="G9645" s="4">
        <v>2.2000000000000002</v>
      </c>
      <c r="H9645" s="4">
        <v>0.49439450434438098</v>
      </c>
      <c r="I9645" s="4">
        <v>3.3</v>
      </c>
      <c r="J9645" s="4">
        <v>1.1000000000000001</v>
      </c>
      <c r="K9645" s="4">
        <v>1.85</v>
      </c>
      <c r="L9645" s="4">
        <v>2.4500000000000002</v>
      </c>
      <c r="M9645" s="4">
        <v>27</v>
      </c>
    </row>
    <row r="9646" spans="1:13" x14ac:dyDescent="0.2">
      <c r="A9646" s="3">
        <v>43160</v>
      </c>
      <c r="B9646" t="s">
        <v>10285</v>
      </c>
      <c r="C9646" t="s">
        <v>3600</v>
      </c>
      <c r="D9646" t="s">
        <v>10286</v>
      </c>
      <c r="E9646" t="s">
        <v>3599</v>
      </c>
      <c r="F9646" s="4">
        <v>2.5840624999999999</v>
      </c>
      <c r="G9646" s="4">
        <v>2.5</v>
      </c>
      <c r="H9646" s="4">
        <v>0.35513613359822599</v>
      </c>
      <c r="I9646" s="4">
        <v>3.34</v>
      </c>
      <c r="J9646" s="4">
        <v>1.6</v>
      </c>
      <c r="K9646" s="4">
        <v>2.4</v>
      </c>
      <c r="L9646" s="4">
        <v>2.7875000000000001</v>
      </c>
      <c r="M9646" s="4">
        <v>32</v>
      </c>
    </row>
    <row r="9647" spans="1:13" x14ac:dyDescent="0.2">
      <c r="A9647" s="3">
        <v>43160</v>
      </c>
      <c r="B9647" t="s">
        <v>10305</v>
      </c>
      <c r="C9647" t="s">
        <v>3612</v>
      </c>
      <c r="D9647" t="s">
        <v>10306</v>
      </c>
      <c r="E9647" t="s">
        <v>3611</v>
      </c>
      <c r="F9647" s="4">
        <v>2.3380769230769198</v>
      </c>
      <c r="G9647" s="4">
        <v>2.4</v>
      </c>
      <c r="H9647" s="4">
        <v>0.42586400862969598</v>
      </c>
      <c r="I9647" s="4">
        <v>3</v>
      </c>
      <c r="J9647" s="4">
        <v>1.3</v>
      </c>
      <c r="K9647" s="4">
        <v>2.0249999999999999</v>
      </c>
      <c r="L9647" s="4">
        <v>2.7</v>
      </c>
      <c r="M9647" s="4">
        <v>26</v>
      </c>
    </row>
    <row r="9648" spans="1:13" x14ac:dyDescent="0.2">
      <c r="A9648" s="3">
        <v>43160</v>
      </c>
      <c r="B9648" t="s">
        <v>10287</v>
      </c>
      <c r="C9648" t="s">
        <v>3603</v>
      </c>
      <c r="D9648" t="s">
        <v>10288</v>
      </c>
      <c r="E9648" t="s">
        <v>3602</v>
      </c>
      <c r="F9648" s="4">
        <v>2.274375</v>
      </c>
      <c r="G9648" s="4">
        <v>2.2999999999999998</v>
      </c>
      <c r="H9648" s="4">
        <v>0.53831839421330097</v>
      </c>
      <c r="I9648" s="4">
        <v>3.3</v>
      </c>
      <c r="J9648" s="4">
        <v>0.4</v>
      </c>
      <c r="K9648" s="4">
        <v>2.1</v>
      </c>
      <c r="L9648" s="4">
        <v>2.7</v>
      </c>
      <c r="M9648" s="4">
        <v>32</v>
      </c>
    </row>
    <row r="9649" spans="1:13" x14ac:dyDescent="0.2">
      <c r="A9649" s="3">
        <v>43160</v>
      </c>
      <c r="B9649" t="s">
        <v>3589</v>
      </c>
      <c r="C9649" t="s">
        <v>3615</v>
      </c>
      <c r="D9649" t="s">
        <v>174</v>
      </c>
      <c r="E9649" t="s">
        <v>3614</v>
      </c>
      <c r="F9649" s="4">
        <v>2.4042307692307698</v>
      </c>
      <c r="G9649" s="4">
        <v>2.4</v>
      </c>
      <c r="H9649" s="4">
        <v>0.45858192792061098</v>
      </c>
      <c r="I9649" s="4">
        <v>3.5</v>
      </c>
      <c r="J9649" s="4">
        <v>1.55</v>
      </c>
      <c r="K9649" s="4">
        <v>2.1</v>
      </c>
      <c r="L9649" s="4">
        <v>2.7324999999999999</v>
      </c>
      <c r="M9649" s="4">
        <v>26</v>
      </c>
    </row>
    <row r="9650" spans="1:13" x14ac:dyDescent="0.2">
      <c r="A9650" s="3">
        <v>43160</v>
      </c>
      <c r="B9650" t="s">
        <v>10289</v>
      </c>
      <c r="C9650" t="s">
        <v>3870</v>
      </c>
      <c r="D9650" t="s">
        <v>10290</v>
      </c>
      <c r="E9650" t="s">
        <v>3869</v>
      </c>
      <c r="F9650" s="4">
        <v>0.65315789473684205</v>
      </c>
      <c r="G9650" s="4">
        <v>0.62</v>
      </c>
      <c r="H9650" s="4">
        <v>0.22801200337747701</v>
      </c>
      <c r="I9650" s="4">
        <v>1.1000000000000001</v>
      </c>
      <c r="J9650" s="4">
        <v>0.25</v>
      </c>
      <c r="K9650" s="4">
        <v>0.48</v>
      </c>
      <c r="L9650" s="4">
        <v>0.8</v>
      </c>
      <c r="M9650" s="4">
        <v>19</v>
      </c>
    </row>
    <row r="9651" spans="1:13" x14ac:dyDescent="0.2">
      <c r="A9651" s="3">
        <v>43160</v>
      </c>
      <c r="B9651" t="s">
        <v>10307</v>
      </c>
      <c r="C9651" t="s">
        <v>3882</v>
      </c>
      <c r="D9651" t="s">
        <v>10308</v>
      </c>
      <c r="E9651" t="s">
        <v>3881</v>
      </c>
      <c r="F9651" s="4">
        <v>0.58687500000000004</v>
      </c>
      <c r="G9651" s="4">
        <v>0.6</v>
      </c>
      <c r="H9651" s="4">
        <v>0.21206032946624701</v>
      </c>
      <c r="I9651" s="4">
        <v>1.1399999999999999</v>
      </c>
      <c r="J9651" s="4">
        <v>0.2</v>
      </c>
      <c r="K9651" s="4">
        <v>0.47499999999999998</v>
      </c>
      <c r="L9651" s="4">
        <v>0.67</v>
      </c>
      <c r="M9651" s="4">
        <v>16</v>
      </c>
    </row>
    <row r="9652" spans="1:13" x14ac:dyDescent="0.2">
      <c r="A9652" s="3">
        <v>43160</v>
      </c>
      <c r="B9652" t="s">
        <v>10291</v>
      </c>
      <c r="C9652" t="s">
        <v>3873</v>
      </c>
      <c r="D9652" t="s">
        <v>10292</v>
      </c>
      <c r="E9652" t="s">
        <v>3872</v>
      </c>
      <c r="F9652" s="4">
        <v>0.48789473684210499</v>
      </c>
      <c r="G9652" s="4">
        <v>0.5</v>
      </c>
      <c r="H9652" s="4">
        <v>0.36102599086751502</v>
      </c>
      <c r="I9652" s="4">
        <v>1</v>
      </c>
      <c r="J9652" s="4">
        <v>-0.37</v>
      </c>
      <c r="K9652" s="4">
        <v>0.42499999999999999</v>
      </c>
      <c r="L9652" s="4">
        <v>0.7</v>
      </c>
      <c r="M9652" s="4">
        <v>19</v>
      </c>
    </row>
    <row r="9653" spans="1:13" x14ac:dyDescent="0.2">
      <c r="A9653" s="3">
        <v>43160</v>
      </c>
      <c r="B9653" t="s">
        <v>10309</v>
      </c>
      <c r="C9653" t="s">
        <v>3885</v>
      </c>
      <c r="D9653" t="s">
        <v>10310</v>
      </c>
      <c r="E9653" t="s">
        <v>3884</v>
      </c>
      <c r="F9653" s="4">
        <v>0.49249999999999999</v>
      </c>
      <c r="G9653" s="4">
        <v>0.5</v>
      </c>
      <c r="H9653" s="4">
        <v>0.20332240407785901</v>
      </c>
      <c r="I9653" s="4">
        <v>0.77</v>
      </c>
      <c r="J9653" s="4">
        <v>0</v>
      </c>
      <c r="K9653" s="4">
        <v>0.4</v>
      </c>
      <c r="L9653" s="4">
        <v>0.61499999999999999</v>
      </c>
      <c r="M9653" s="4">
        <v>16</v>
      </c>
    </row>
    <row r="9654" spans="1:13" x14ac:dyDescent="0.2">
      <c r="A9654" s="3">
        <v>43160</v>
      </c>
      <c r="B9654" t="s">
        <v>10293</v>
      </c>
      <c r="C9654" t="s">
        <v>3876</v>
      </c>
      <c r="D9654" t="s">
        <v>10294</v>
      </c>
      <c r="E9654" t="s">
        <v>3875</v>
      </c>
      <c r="F9654" s="4">
        <v>0.62315789473684202</v>
      </c>
      <c r="G9654" s="4">
        <v>0.5</v>
      </c>
      <c r="H9654" s="4">
        <v>0.40695416929481498</v>
      </c>
      <c r="I9654" s="4">
        <v>2.0299999999999998</v>
      </c>
      <c r="J9654" s="4">
        <v>0.1</v>
      </c>
      <c r="K9654" s="4">
        <v>0.48</v>
      </c>
      <c r="L9654" s="4">
        <v>0.67</v>
      </c>
      <c r="M9654" s="4">
        <v>19</v>
      </c>
    </row>
    <row r="9655" spans="1:13" x14ac:dyDescent="0.2">
      <c r="A9655" s="3">
        <v>43160</v>
      </c>
      <c r="B9655" t="s">
        <v>10311</v>
      </c>
      <c r="C9655" t="s">
        <v>3888</v>
      </c>
      <c r="D9655" t="s">
        <v>10312</v>
      </c>
      <c r="E9655" t="s">
        <v>3887</v>
      </c>
      <c r="F9655" s="4">
        <v>0.68066666666666698</v>
      </c>
      <c r="G9655" s="4">
        <v>0.66</v>
      </c>
      <c r="H9655" s="4">
        <v>0.31705039407159302</v>
      </c>
      <c r="I9655" s="4">
        <v>1.73</v>
      </c>
      <c r="J9655" s="4">
        <v>0.3</v>
      </c>
      <c r="K9655" s="4">
        <v>0.5</v>
      </c>
      <c r="L9655" s="4">
        <v>0.7</v>
      </c>
      <c r="M9655" s="4">
        <v>15</v>
      </c>
    </row>
    <row r="9656" spans="1:13" x14ac:dyDescent="0.2">
      <c r="A9656" s="3">
        <v>43160</v>
      </c>
      <c r="B9656" t="s">
        <v>10295</v>
      </c>
      <c r="C9656" t="s">
        <v>3879</v>
      </c>
      <c r="D9656" t="s">
        <v>10296</v>
      </c>
      <c r="E9656" t="s">
        <v>3878</v>
      </c>
      <c r="F9656" s="4">
        <v>0.51210526315789495</v>
      </c>
      <c r="G9656" s="4">
        <v>0.5</v>
      </c>
      <c r="H9656" s="4">
        <v>0.27328412051620499</v>
      </c>
      <c r="I9656" s="4">
        <v>0.9</v>
      </c>
      <c r="J9656" s="4">
        <v>-0.16</v>
      </c>
      <c r="K9656" s="4">
        <v>0.4</v>
      </c>
      <c r="L9656" s="4">
        <v>0.65</v>
      </c>
      <c r="M9656" s="4">
        <v>19</v>
      </c>
    </row>
    <row r="9657" spans="1:13" x14ac:dyDescent="0.2">
      <c r="A9657" s="3">
        <v>43160</v>
      </c>
      <c r="B9657" t="s">
        <v>3865</v>
      </c>
      <c r="C9657" t="s">
        <v>3891</v>
      </c>
      <c r="D9657" t="s">
        <v>266</v>
      </c>
      <c r="E9657" t="s">
        <v>3890</v>
      </c>
      <c r="F9657" s="4">
        <v>0.56000000000000005</v>
      </c>
      <c r="G9657" s="4">
        <v>0.6</v>
      </c>
      <c r="H9657" s="4">
        <v>0.32921985706471901</v>
      </c>
      <c r="I9657" s="4">
        <v>1</v>
      </c>
      <c r="J9657" s="4">
        <v>-0.43</v>
      </c>
      <c r="K9657" s="4">
        <v>0.5</v>
      </c>
      <c r="L9657" s="4">
        <v>0.71</v>
      </c>
      <c r="M9657" s="4">
        <v>15</v>
      </c>
    </row>
    <row r="9658" spans="1:13" x14ac:dyDescent="0.2">
      <c r="A9658" s="3">
        <v>43191</v>
      </c>
      <c r="B9658" t="s">
        <v>9704</v>
      </c>
      <c r="C9658" t="s">
        <v>3927</v>
      </c>
      <c r="D9658" t="s">
        <v>9705</v>
      </c>
      <c r="E9658" t="s">
        <v>3926</v>
      </c>
      <c r="F9658" s="4">
        <v>7.7509523809523797</v>
      </c>
      <c r="G9658" s="4">
        <v>7.7</v>
      </c>
      <c r="H9658" s="4">
        <v>0.43879271600500303</v>
      </c>
      <c r="I9658" s="4">
        <v>8.6</v>
      </c>
      <c r="J9658" s="4">
        <v>7.08</v>
      </c>
      <c r="K9658" s="4">
        <v>7.36</v>
      </c>
      <c r="L9658" s="4">
        <v>7.97</v>
      </c>
      <c r="M9658" s="4">
        <v>21</v>
      </c>
    </row>
    <row r="9659" spans="1:13" x14ac:dyDescent="0.2">
      <c r="A9659" s="3">
        <v>43191</v>
      </c>
      <c r="B9659" t="s">
        <v>9740</v>
      </c>
      <c r="C9659" t="s">
        <v>3930</v>
      </c>
      <c r="D9659" t="s">
        <v>9741</v>
      </c>
      <c r="E9659" t="s">
        <v>3929</v>
      </c>
      <c r="F9659" s="4">
        <v>7.59</v>
      </c>
      <c r="G9659" s="4">
        <v>7.5</v>
      </c>
      <c r="H9659" s="4">
        <v>0.82408594640293698</v>
      </c>
      <c r="I9659" s="4">
        <v>9.4499999999999993</v>
      </c>
      <c r="J9659" s="4">
        <v>6.15</v>
      </c>
      <c r="K9659" s="4">
        <v>7.0925000000000002</v>
      </c>
      <c r="L9659" s="4">
        <v>7.78</v>
      </c>
      <c r="M9659" s="4">
        <v>18</v>
      </c>
    </row>
    <row r="9660" spans="1:13" x14ac:dyDescent="0.2">
      <c r="A9660" s="3">
        <v>43191</v>
      </c>
      <c r="B9660" t="s">
        <v>3925</v>
      </c>
      <c r="C9660" t="s">
        <v>3933</v>
      </c>
      <c r="D9660" t="s">
        <v>286</v>
      </c>
      <c r="E9660" t="s">
        <v>3932</v>
      </c>
      <c r="F9660" s="4">
        <v>7.5366666666666697</v>
      </c>
      <c r="G9660" s="4">
        <v>7.4050000000000002</v>
      </c>
      <c r="H9660" s="4">
        <v>1.2091416498540499</v>
      </c>
      <c r="I9660" s="4">
        <v>9.7799999999999994</v>
      </c>
      <c r="J9660" s="4">
        <v>5.4</v>
      </c>
      <c r="K9660" s="4">
        <v>6.8650000000000002</v>
      </c>
      <c r="L9660" s="4">
        <v>7.8775000000000004</v>
      </c>
      <c r="M9660" s="4">
        <v>18</v>
      </c>
    </row>
    <row r="9661" spans="1:13" x14ac:dyDescent="0.2">
      <c r="A9661" s="3">
        <v>43191</v>
      </c>
      <c r="B9661" t="s">
        <v>9706</v>
      </c>
      <c r="C9661" t="s">
        <v>3918</v>
      </c>
      <c r="D9661" t="s">
        <v>9707</v>
      </c>
      <c r="E9661" t="s">
        <v>3917</v>
      </c>
      <c r="F9661" s="4">
        <v>7.4184000000000001</v>
      </c>
      <c r="G9661" s="4">
        <v>7.42</v>
      </c>
      <c r="H9661" s="4">
        <v>0.452149311621725</v>
      </c>
      <c r="I9661" s="4">
        <v>8.4</v>
      </c>
      <c r="J9661" s="4">
        <v>6.5</v>
      </c>
      <c r="K9661" s="4">
        <v>7.1</v>
      </c>
      <c r="L9661" s="4">
        <v>7.58</v>
      </c>
      <c r="M9661" s="4">
        <v>25</v>
      </c>
    </row>
    <row r="9662" spans="1:13" x14ac:dyDescent="0.2">
      <c r="A9662" s="3">
        <v>43191</v>
      </c>
      <c r="B9662" t="s">
        <v>9742</v>
      </c>
      <c r="C9662" t="s">
        <v>3921</v>
      </c>
      <c r="D9662" t="s">
        <v>9743</v>
      </c>
      <c r="E9662" t="s">
        <v>3920</v>
      </c>
      <c r="F9662" s="4">
        <v>6.7791304347826102</v>
      </c>
      <c r="G9662" s="4">
        <v>6.72</v>
      </c>
      <c r="H9662" s="4">
        <v>0.83630634362968703</v>
      </c>
      <c r="I9662" s="4">
        <v>9</v>
      </c>
      <c r="J9662" s="4">
        <v>5.41</v>
      </c>
      <c r="K9662" s="4">
        <v>6.1849999999999996</v>
      </c>
      <c r="L9662" s="4">
        <v>7.26</v>
      </c>
      <c r="M9662" s="4">
        <v>23</v>
      </c>
    </row>
    <row r="9663" spans="1:13" x14ac:dyDescent="0.2">
      <c r="A9663" s="3">
        <v>43191</v>
      </c>
      <c r="B9663" t="s">
        <v>3916</v>
      </c>
      <c r="C9663" t="s">
        <v>3924</v>
      </c>
      <c r="D9663" t="s">
        <v>283</v>
      </c>
      <c r="E9663" t="s">
        <v>3923</v>
      </c>
      <c r="F9663" s="4">
        <v>6.5476190476190501</v>
      </c>
      <c r="G9663" s="4">
        <v>6.53</v>
      </c>
      <c r="H9663" s="4">
        <v>1.05293354378092</v>
      </c>
      <c r="I9663" s="4">
        <v>9.5</v>
      </c>
      <c r="J9663" s="4">
        <v>5.1100000000000003</v>
      </c>
      <c r="K9663" s="4">
        <v>6</v>
      </c>
      <c r="L9663" s="4">
        <v>7.1</v>
      </c>
      <c r="M9663" s="4">
        <v>21</v>
      </c>
    </row>
    <row r="9664" spans="1:13" x14ac:dyDescent="0.2">
      <c r="A9664" s="3">
        <v>43191</v>
      </c>
      <c r="B9664" t="s">
        <v>10275</v>
      </c>
      <c r="C9664" t="s">
        <v>3988</v>
      </c>
      <c r="D9664" t="s">
        <v>10276</v>
      </c>
      <c r="E9664" t="s">
        <v>3987</v>
      </c>
      <c r="F9664" s="4">
        <v>3.4208695652173899</v>
      </c>
      <c r="G9664" s="4">
        <v>3.3</v>
      </c>
      <c r="H9664" s="4">
        <v>0.34542349558816599</v>
      </c>
      <c r="I9664" s="4">
        <v>4.5</v>
      </c>
      <c r="J9664" s="4">
        <v>2.9</v>
      </c>
      <c r="K9664" s="4">
        <v>3.2250000000000001</v>
      </c>
      <c r="L9664" s="4">
        <v>3.5</v>
      </c>
      <c r="M9664" s="4">
        <v>23</v>
      </c>
    </row>
    <row r="9665" spans="1:13" x14ac:dyDescent="0.2">
      <c r="A9665" s="3">
        <v>43191</v>
      </c>
      <c r="B9665" t="s">
        <v>10297</v>
      </c>
      <c r="C9665" t="s">
        <v>3991</v>
      </c>
      <c r="D9665" t="s">
        <v>10298</v>
      </c>
      <c r="E9665" t="s">
        <v>3990</v>
      </c>
      <c r="F9665" s="4">
        <v>3.5009090909090901</v>
      </c>
      <c r="G9665" s="4">
        <v>3.54</v>
      </c>
      <c r="H9665" s="4">
        <v>0.36835424320190502</v>
      </c>
      <c r="I9665" s="4">
        <v>4.25</v>
      </c>
      <c r="J9665" s="4">
        <v>3</v>
      </c>
      <c r="K9665" s="4">
        <v>3.14</v>
      </c>
      <c r="L9665" s="4">
        <v>3.76</v>
      </c>
      <c r="M9665" s="4">
        <v>22</v>
      </c>
    </row>
    <row r="9666" spans="1:13" x14ac:dyDescent="0.2">
      <c r="A9666" s="3">
        <v>43191</v>
      </c>
      <c r="B9666" t="s">
        <v>10277</v>
      </c>
      <c r="C9666" t="s">
        <v>3994</v>
      </c>
      <c r="D9666" t="s">
        <v>10278</v>
      </c>
      <c r="E9666" t="s">
        <v>3993</v>
      </c>
      <c r="F9666" s="4">
        <v>3.45</v>
      </c>
      <c r="G9666" s="4">
        <v>3.4</v>
      </c>
      <c r="H9666" s="4">
        <v>0.26301506245255801</v>
      </c>
      <c r="I9666" s="4">
        <v>4.25</v>
      </c>
      <c r="J9666" s="4">
        <v>3.1</v>
      </c>
      <c r="K9666" s="4">
        <v>3.3</v>
      </c>
      <c r="L9666" s="4">
        <v>3.54</v>
      </c>
      <c r="M9666" s="4">
        <v>27</v>
      </c>
    </row>
    <row r="9667" spans="1:13" x14ac:dyDescent="0.2">
      <c r="A9667" s="3">
        <v>43191</v>
      </c>
      <c r="B9667" t="s">
        <v>10299</v>
      </c>
      <c r="C9667" t="s">
        <v>3997</v>
      </c>
      <c r="D9667" t="s">
        <v>10300</v>
      </c>
      <c r="E9667" t="s">
        <v>3996</v>
      </c>
      <c r="F9667" s="4">
        <v>3.5103846153846199</v>
      </c>
      <c r="G9667" s="4">
        <v>3.48</v>
      </c>
      <c r="H9667" s="4">
        <v>0.283767239394977</v>
      </c>
      <c r="I9667" s="4">
        <v>4.25</v>
      </c>
      <c r="J9667" s="4">
        <v>3</v>
      </c>
      <c r="K9667" s="4">
        <v>3.3</v>
      </c>
      <c r="L9667" s="4">
        <v>3.7</v>
      </c>
      <c r="M9667" s="4">
        <v>26</v>
      </c>
    </row>
    <row r="9668" spans="1:13" x14ac:dyDescent="0.2">
      <c r="A9668" s="3">
        <v>43191</v>
      </c>
      <c r="B9668" t="s">
        <v>8072</v>
      </c>
      <c r="C9668" t="s">
        <v>3903</v>
      </c>
      <c r="D9668" t="s">
        <v>8073</v>
      </c>
      <c r="E9668" t="s">
        <v>3902</v>
      </c>
      <c r="F9668" s="4">
        <v>7.2870370370370399</v>
      </c>
      <c r="G9668" s="4">
        <v>7.25</v>
      </c>
      <c r="H9668" s="4">
        <v>0.57472277474123801</v>
      </c>
      <c r="I9668" s="4">
        <v>8.25</v>
      </c>
      <c r="J9668" s="4">
        <v>6</v>
      </c>
      <c r="K9668" s="4">
        <v>7</v>
      </c>
      <c r="L9668" s="4">
        <v>7.625</v>
      </c>
      <c r="M9668" s="4">
        <v>27</v>
      </c>
    </row>
    <row r="9669" spans="1:13" x14ac:dyDescent="0.2">
      <c r="A9669" s="3">
        <v>43191</v>
      </c>
      <c r="B9669" t="s">
        <v>3892</v>
      </c>
      <c r="C9669" t="s">
        <v>3915</v>
      </c>
      <c r="D9669" t="s">
        <v>275</v>
      </c>
      <c r="E9669" t="s">
        <v>3914</v>
      </c>
      <c r="F9669" s="4">
        <v>6.5512499999999996</v>
      </c>
      <c r="G9669" s="4">
        <v>6.5</v>
      </c>
      <c r="H9669" s="4">
        <v>0.87535986388704601</v>
      </c>
      <c r="I9669" s="4">
        <v>9</v>
      </c>
      <c r="J9669" s="4">
        <v>5.25</v>
      </c>
      <c r="K9669" s="4">
        <v>5.9375</v>
      </c>
      <c r="L9669" s="4">
        <v>7</v>
      </c>
      <c r="M9669" s="4">
        <v>24</v>
      </c>
    </row>
    <row r="9670" spans="1:13" x14ac:dyDescent="0.2">
      <c r="A9670" s="3">
        <v>43191</v>
      </c>
      <c r="B9670" t="s">
        <v>7994</v>
      </c>
      <c r="C9670" t="s">
        <v>3894</v>
      </c>
      <c r="D9670" t="s">
        <v>7995</v>
      </c>
      <c r="E9670" t="s">
        <v>3893</v>
      </c>
      <c r="F9670" s="4">
        <v>7.6042857142857097</v>
      </c>
      <c r="G9670" s="4">
        <v>7.5</v>
      </c>
      <c r="H9670" s="4">
        <v>0.12351124019710299</v>
      </c>
      <c r="I9670" s="4">
        <v>7.75</v>
      </c>
      <c r="J9670" s="4">
        <v>7.5</v>
      </c>
      <c r="K9670" s="4">
        <v>7.5</v>
      </c>
      <c r="L9670" s="4">
        <v>7.75</v>
      </c>
      <c r="M9670" s="4">
        <v>28</v>
      </c>
    </row>
    <row r="9671" spans="1:13" x14ac:dyDescent="0.2">
      <c r="A9671" s="3">
        <v>43191</v>
      </c>
      <c r="B9671" t="s">
        <v>8098</v>
      </c>
      <c r="C9671" t="s">
        <v>3906</v>
      </c>
      <c r="D9671" t="s">
        <v>8099</v>
      </c>
      <c r="E9671" t="s">
        <v>3905</v>
      </c>
      <c r="F9671" s="4">
        <v>7.0722222222222202</v>
      </c>
      <c r="G9671" s="4">
        <v>7</v>
      </c>
      <c r="H9671" s="4">
        <v>0.631288872882804</v>
      </c>
      <c r="I9671" s="4">
        <v>8.25</v>
      </c>
      <c r="J9671" s="4">
        <v>5.5</v>
      </c>
      <c r="K9671" s="4">
        <v>6.85</v>
      </c>
      <c r="L9671" s="4">
        <v>7.5</v>
      </c>
      <c r="M9671" s="4">
        <v>27</v>
      </c>
    </row>
    <row r="9672" spans="1:13" x14ac:dyDescent="0.2">
      <c r="A9672" s="3">
        <v>43191</v>
      </c>
      <c r="B9672" t="s">
        <v>3895</v>
      </c>
      <c r="C9672" t="s">
        <v>4436</v>
      </c>
      <c r="D9672" t="s">
        <v>276</v>
      </c>
      <c r="E9672" t="s">
        <v>4435</v>
      </c>
      <c r="F9672" s="4">
        <v>6.5033333333333303</v>
      </c>
      <c r="G9672" s="4">
        <v>6.5</v>
      </c>
      <c r="H9672" s="4">
        <v>0.89714846169340401</v>
      </c>
      <c r="I9672" s="4">
        <v>9</v>
      </c>
      <c r="J9672" s="4">
        <v>5</v>
      </c>
      <c r="K9672" s="4">
        <v>5.9375</v>
      </c>
      <c r="L9672" s="4">
        <v>6.7874999999999996</v>
      </c>
      <c r="M9672" s="4">
        <v>24</v>
      </c>
    </row>
    <row r="9673" spans="1:13" x14ac:dyDescent="0.2">
      <c r="A9673" s="3">
        <v>43191</v>
      </c>
      <c r="B9673" t="s">
        <v>8020</v>
      </c>
      <c r="C9673" t="s">
        <v>3897</v>
      </c>
      <c r="D9673" t="s">
        <v>8021</v>
      </c>
      <c r="E9673" t="s">
        <v>3896</v>
      </c>
      <c r="F9673" s="4">
        <v>7.6050000000000004</v>
      </c>
      <c r="G9673" s="4">
        <v>7.5</v>
      </c>
      <c r="H9673" s="4">
        <v>0.23772844763472201</v>
      </c>
      <c r="I9673" s="4">
        <v>8</v>
      </c>
      <c r="J9673" s="4">
        <v>7</v>
      </c>
      <c r="K9673" s="4">
        <v>7.5</v>
      </c>
      <c r="L9673" s="4">
        <v>7.75</v>
      </c>
      <c r="M9673" s="4">
        <v>28</v>
      </c>
    </row>
    <row r="9674" spans="1:13" x14ac:dyDescent="0.2">
      <c r="A9674" s="3">
        <v>43191</v>
      </c>
      <c r="B9674" t="s">
        <v>8124</v>
      </c>
      <c r="C9674" t="s">
        <v>3909</v>
      </c>
      <c r="D9674" t="s">
        <v>8125</v>
      </c>
      <c r="E9674" t="s">
        <v>3908</v>
      </c>
      <c r="F9674" s="4">
        <v>6.835</v>
      </c>
      <c r="G9674" s="4">
        <v>6.75</v>
      </c>
      <c r="H9674" s="4">
        <v>0.66673083024560997</v>
      </c>
      <c r="I9674" s="4">
        <v>8.5</v>
      </c>
      <c r="J9674" s="4">
        <v>5.5</v>
      </c>
      <c r="K9674" s="4">
        <v>6.5</v>
      </c>
      <c r="L9674" s="4">
        <v>7.1875</v>
      </c>
      <c r="M9674" s="4">
        <v>26</v>
      </c>
    </row>
    <row r="9675" spans="1:13" x14ac:dyDescent="0.2">
      <c r="A9675" s="3">
        <v>43191</v>
      </c>
      <c r="B9675" t="s">
        <v>8046</v>
      </c>
      <c r="C9675" t="s">
        <v>3900</v>
      </c>
      <c r="D9675" t="s">
        <v>8047</v>
      </c>
      <c r="E9675" t="s">
        <v>3899</v>
      </c>
      <c r="F9675" s="4">
        <v>7.4739285714285701</v>
      </c>
      <c r="G9675" s="4">
        <v>7.5</v>
      </c>
      <c r="H9675" s="4">
        <v>0.43290011922788102</v>
      </c>
      <c r="I9675" s="4">
        <v>8.25</v>
      </c>
      <c r="J9675" s="4">
        <v>6.5</v>
      </c>
      <c r="K9675" s="4">
        <v>7.25</v>
      </c>
      <c r="L9675" s="4">
        <v>7.75</v>
      </c>
      <c r="M9675" s="4">
        <v>28</v>
      </c>
    </row>
    <row r="9676" spans="1:13" x14ac:dyDescent="0.2">
      <c r="A9676" s="3">
        <v>43191</v>
      </c>
      <c r="B9676" t="s">
        <v>8150</v>
      </c>
      <c r="C9676" t="s">
        <v>3912</v>
      </c>
      <c r="D9676" t="s">
        <v>8151</v>
      </c>
      <c r="E9676" t="s">
        <v>3911</v>
      </c>
      <c r="F9676" s="4">
        <v>6.68576923076923</v>
      </c>
      <c r="G9676" s="4">
        <v>6.64</v>
      </c>
      <c r="H9676" s="4">
        <v>0.76468646163992204</v>
      </c>
      <c r="I9676" s="4">
        <v>9</v>
      </c>
      <c r="J9676" s="4">
        <v>5.5</v>
      </c>
      <c r="K9676" s="4">
        <v>6.25</v>
      </c>
      <c r="L9676" s="4">
        <v>7</v>
      </c>
      <c r="M9676" s="4">
        <v>26</v>
      </c>
    </row>
    <row r="9677" spans="1:13" x14ac:dyDescent="0.2">
      <c r="A9677" s="3">
        <v>43191</v>
      </c>
      <c r="B9677" t="s">
        <v>8176</v>
      </c>
      <c r="C9677" t="s">
        <v>3081</v>
      </c>
      <c r="D9677" t="s">
        <v>8177</v>
      </c>
      <c r="E9677" t="s">
        <v>3080</v>
      </c>
      <c r="F9677" s="4">
        <v>4.02714848484848</v>
      </c>
      <c r="G9677" s="4">
        <v>4.01</v>
      </c>
      <c r="H9677" s="4">
        <v>0.37238800675606798</v>
      </c>
      <c r="I9677" s="4">
        <v>5.16</v>
      </c>
      <c r="J9677" s="4">
        <v>3.34</v>
      </c>
      <c r="K9677" s="4">
        <v>3.8</v>
      </c>
      <c r="L9677" s="4">
        <v>4.1399999999999997</v>
      </c>
      <c r="M9677" s="4">
        <v>33</v>
      </c>
    </row>
    <row r="9678" spans="1:13" x14ac:dyDescent="0.2">
      <c r="A9678" s="3">
        <v>43191</v>
      </c>
      <c r="B9678" t="s">
        <v>8184</v>
      </c>
      <c r="C9678" t="s">
        <v>3084</v>
      </c>
      <c r="D9678" t="s">
        <v>8185</v>
      </c>
      <c r="E9678" t="s">
        <v>3083</v>
      </c>
      <c r="F9678" s="4">
        <v>3.9654705882352901</v>
      </c>
      <c r="G9678" s="4">
        <v>3.9750000000000001</v>
      </c>
      <c r="H9678" s="4">
        <v>0.45194725056200202</v>
      </c>
      <c r="I9678" s="4">
        <v>5.21</v>
      </c>
      <c r="J9678" s="4">
        <v>2.9</v>
      </c>
      <c r="K9678" s="4">
        <v>3.7625000000000002</v>
      </c>
      <c r="L9678" s="4">
        <v>4.1624999999999996</v>
      </c>
      <c r="M9678" s="4">
        <v>34</v>
      </c>
    </row>
    <row r="9679" spans="1:13" x14ac:dyDescent="0.2">
      <c r="A9679" s="3">
        <v>43191</v>
      </c>
      <c r="B9679" t="s">
        <v>9708</v>
      </c>
      <c r="C9679" t="s">
        <v>3072</v>
      </c>
      <c r="D9679" t="s">
        <v>9709</v>
      </c>
      <c r="E9679" t="s">
        <v>3071</v>
      </c>
      <c r="F9679" s="4">
        <v>3.9755882352941199</v>
      </c>
      <c r="G9679" s="4">
        <v>3.98</v>
      </c>
      <c r="H9679" s="4">
        <v>0.30661585062973801</v>
      </c>
      <c r="I9679" s="4">
        <v>4.62</v>
      </c>
      <c r="J9679" s="4">
        <v>3.1</v>
      </c>
      <c r="K9679" s="4">
        <v>3.8</v>
      </c>
      <c r="L9679" s="4">
        <v>4.1825000000000001</v>
      </c>
      <c r="M9679" s="4">
        <v>34</v>
      </c>
    </row>
    <row r="9680" spans="1:13" x14ac:dyDescent="0.2">
      <c r="A9680" s="3">
        <v>43191</v>
      </c>
      <c r="B9680" t="s">
        <v>9744</v>
      </c>
      <c r="C9680" t="s">
        <v>3075</v>
      </c>
      <c r="D9680" t="s">
        <v>9745</v>
      </c>
      <c r="E9680" t="s">
        <v>3074</v>
      </c>
      <c r="F9680" s="4">
        <v>3.6532352941176498</v>
      </c>
      <c r="G9680" s="4">
        <v>3.5750000000000002</v>
      </c>
      <c r="H9680" s="4">
        <v>0.44271011507453101</v>
      </c>
      <c r="I9680" s="4">
        <v>5.23</v>
      </c>
      <c r="J9680" s="4">
        <v>2.9</v>
      </c>
      <c r="K9680" s="4">
        <v>3.4249999999999998</v>
      </c>
      <c r="L9680" s="4">
        <v>3.75</v>
      </c>
      <c r="M9680" s="4">
        <v>34</v>
      </c>
    </row>
    <row r="9681" spans="1:13" x14ac:dyDescent="0.2">
      <c r="A9681" s="3">
        <v>43191</v>
      </c>
      <c r="B9681" t="s">
        <v>7742</v>
      </c>
      <c r="C9681" t="s">
        <v>3102</v>
      </c>
      <c r="D9681" t="s">
        <v>7743</v>
      </c>
      <c r="E9681" t="s">
        <v>3101</v>
      </c>
      <c r="F9681" s="4">
        <v>3.6551724137931001</v>
      </c>
      <c r="G9681" s="4">
        <v>3.5</v>
      </c>
      <c r="H9681" s="4">
        <v>0.626125390737437</v>
      </c>
      <c r="I9681" s="4">
        <v>6.2</v>
      </c>
      <c r="J9681" s="4">
        <v>3</v>
      </c>
      <c r="K9681" s="4">
        <v>3.3</v>
      </c>
      <c r="L9681" s="4">
        <v>3.7</v>
      </c>
      <c r="M9681" s="4">
        <v>29</v>
      </c>
    </row>
    <row r="9682" spans="1:13" x14ac:dyDescent="0.2">
      <c r="A9682" s="3">
        <v>43191</v>
      </c>
      <c r="B9682" t="s">
        <v>3070</v>
      </c>
      <c r="C9682" t="s">
        <v>3078</v>
      </c>
      <c r="D9682" t="s">
        <v>1</v>
      </c>
      <c r="E9682" t="s">
        <v>3077</v>
      </c>
      <c r="F9682" s="4">
        <v>3.6842857142857102</v>
      </c>
      <c r="G9682" s="4">
        <v>3.5</v>
      </c>
      <c r="H9682" s="4">
        <v>0.78391434042355201</v>
      </c>
      <c r="I9682" s="4">
        <v>7.04</v>
      </c>
      <c r="J9682" s="4">
        <v>3</v>
      </c>
      <c r="K9682" s="4">
        <v>3.3</v>
      </c>
      <c r="L9682" s="4">
        <v>3.66</v>
      </c>
      <c r="M9682" s="4">
        <v>28</v>
      </c>
    </row>
    <row r="9683" spans="1:13" x14ac:dyDescent="0.2">
      <c r="A9683" s="3">
        <v>43191</v>
      </c>
      <c r="B9683" t="s">
        <v>6329</v>
      </c>
      <c r="C9683" t="s">
        <v>3105</v>
      </c>
      <c r="D9683" t="s">
        <v>2141</v>
      </c>
      <c r="E9683" t="s">
        <v>3104</v>
      </c>
      <c r="F9683" s="4">
        <v>3.5837037037037001</v>
      </c>
      <c r="G9683" s="4">
        <v>3.5</v>
      </c>
      <c r="H9683" s="4">
        <v>0.54333831469584803</v>
      </c>
      <c r="I9683" s="4">
        <v>5.8</v>
      </c>
      <c r="J9683" s="4">
        <v>3</v>
      </c>
      <c r="K9683" s="4">
        <v>3.3</v>
      </c>
      <c r="L9683" s="4">
        <v>3.5649999999999999</v>
      </c>
      <c r="M9683" s="4">
        <v>27</v>
      </c>
    </row>
    <row r="9684" spans="1:13" x14ac:dyDescent="0.2">
      <c r="A9684" s="3">
        <v>43191</v>
      </c>
      <c r="B9684" t="s">
        <v>8158</v>
      </c>
      <c r="C9684" t="s">
        <v>3141</v>
      </c>
      <c r="D9684" t="s">
        <v>8159</v>
      </c>
      <c r="E9684" t="s">
        <v>3140</v>
      </c>
      <c r="F9684" s="4">
        <v>0.47968749999999999</v>
      </c>
      <c r="G9684" s="4">
        <v>0.46</v>
      </c>
      <c r="H9684" s="4">
        <v>0.12583871846342101</v>
      </c>
      <c r="I9684" s="4">
        <v>0.85</v>
      </c>
      <c r="J9684" s="4">
        <v>0.24</v>
      </c>
      <c r="K9684" s="4">
        <v>0.41749999999999998</v>
      </c>
      <c r="L9684" s="4">
        <v>0.49</v>
      </c>
      <c r="M9684" s="4">
        <v>32</v>
      </c>
    </row>
    <row r="9685" spans="1:13" x14ac:dyDescent="0.2">
      <c r="A9685" s="3">
        <v>43191</v>
      </c>
      <c r="B9685" t="s">
        <v>8168</v>
      </c>
      <c r="C9685" t="s">
        <v>3144</v>
      </c>
      <c r="D9685" t="s">
        <v>8169</v>
      </c>
      <c r="E9685" t="s">
        <v>3143</v>
      </c>
      <c r="F9685" s="4">
        <v>0.332625</v>
      </c>
      <c r="G9685" s="4">
        <v>0.33700000000000002</v>
      </c>
      <c r="H9685" s="4">
        <v>6.3295390445220506E-2</v>
      </c>
      <c r="I9685" s="4">
        <v>0.53</v>
      </c>
      <c r="J9685" s="4">
        <v>0.21</v>
      </c>
      <c r="K9685" s="4">
        <v>0.29749999999999999</v>
      </c>
      <c r="L9685" s="4">
        <v>0.36249999999999999</v>
      </c>
      <c r="M9685" s="4">
        <v>32</v>
      </c>
    </row>
    <row r="9686" spans="1:13" x14ac:dyDescent="0.2">
      <c r="A9686" s="3">
        <v>43191</v>
      </c>
      <c r="B9686" t="s">
        <v>8178</v>
      </c>
      <c r="C9686" t="s">
        <v>3147</v>
      </c>
      <c r="D9686" t="s">
        <v>8179</v>
      </c>
      <c r="E9686" t="s">
        <v>3146</v>
      </c>
      <c r="F9686" s="4">
        <v>0.31318750000000001</v>
      </c>
      <c r="G9686" s="4">
        <v>0.315</v>
      </c>
      <c r="H9686" s="4">
        <v>0.107379170653915</v>
      </c>
      <c r="I9686" s="4">
        <v>0.47</v>
      </c>
      <c r="J9686" s="4">
        <v>-0.01</v>
      </c>
      <c r="K9686" s="4">
        <v>0.27750000000000002</v>
      </c>
      <c r="L9686" s="4">
        <v>0.39250000000000002</v>
      </c>
      <c r="M9686" s="4">
        <v>32</v>
      </c>
    </row>
    <row r="9687" spans="1:13" x14ac:dyDescent="0.2">
      <c r="A9687" s="3">
        <v>43191</v>
      </c>
      <c r="B9687" t="s">
        <v>8084</v>
      </c>
      <c r="C9687" t="s">
        <v>3114</v>
      </c>
      <c r="D9687" t="s">
        <v>8085</v>
      </c>
      <c r="E9687" t="s">
        <v>3113</v>
      </c>
      <c r="F9687" s="4">
        <v>-0.25893939393939402</v>
      </c>
      <c r="G9687" s="4">
        <v>-0.27</v>
      </c>
      <c r="H9687" s="4">
        <v>5.8359842461415297E-2</v>
      </c>
      <c r="I9687" s="4">
        <v>-0.05</v>
      </c>
      <c r="J9687" s="4">
        <v>-0.33</v>
      </c>
      <c r="K9687" s="4">
        <v>-0.3</v>
      </c>
      <c r="L9687" s="4">
        <v>-0.23</v>
      </c>
      <c r="M9687" s="4">
        <v>33</v>
      </c>
    </row>
    <row r="9688" spans="1:13" x14ac:dyDescent="0.2">
      <c r="A9688" s="3">
        <v>43191</v>
      </c>
      <c r="B9688" t="s">
        <v>8186</v>
      </c>
      <c r="C9688" t="s">
        <v>3150</v>
      </c>
      <c r="D9688" t="s">
        <v>8187</v>
      </c>
      <c r="E9688" t="s">
        <v>3149</v>
      </c>
      <c r="F9688" s="4">
        <v>-9.6375000000000002E-2</v>
      </c>
      <c r="G9688" s="4">
        <v>-0.1</v>
      </c>
      <c r="H9688" s="4">
        <v>0.130274585940372</v>
      </c>
      <c r="I9688" s="4">
        <v>0.32</v>
      </c>
      <c r="J9688" s="4">
        <v>-0.33</v>
      </c>
      <c r="K9688" s="4">
        <v>-0.155</v>
      </c>
      <c r="L9688" s="4">
        <v>-7.0000000000000007E-2</v>
      </c>
      <c r="M9688" s="4">
        <v>32</v>
      </c>
    </row>
    <row r="9689" spans="1:13" x14ac:dyDescent="0.2">
      <c r="A9689" s="3">
        <v>43191</v>
      </c>
      <c r="B9689" t="s">
        <v>8092</v>
      </c>
      <c r="C9689" t="s">
        <v>3117</v>
      </c>
      <c r="D9689" t="s">
        <v>8093</v>
      </c>
      <c r="E9689" t="s">
        <v>3116</v>
      </c>
      <c r="F9689" s="4">
        <v>-0.26465624999999998</v>
      </c>
      <c r="G9689" s="4">
        <v>-0.26</v>
      </c>
      <c r="H9689" s="4">
        <v>0.14029085210905201</v>
      </c>
      <c r="I9689" s="4">
        <v>7.0000000000000007E-2</v>
      </c>
      <c r="J9689" s="4">
        <v>-0.52</v>
      </c>
      <c r="K9689" s="4">
        <v>-0.33250000000000002</v>
      </c>
      <c r="L9689" s="4">
        <v>-0.20749999999999999</v>
      </c>
      <c r="M9689" s="4">
        <v>32</v>
      </c>
    </row>
    <row r="9690" spans="1:13" x14ac:dyDescent="0.2">
      <c r="A9690" s="3">
        <v>43191</v>
      </c>
      <c r="B9690" t="s">
        <v>8102</v>
      </c>
      <c r="C9690" t="s">
        <v>3120</v>
      </c>
      <c r="D9690" t="s">
        <v>8103</v>
      </c>
      <c r="E9690" t="s">
        <v>3119</v>
      </c>
      <c r="F9690" s="4">
        <v>0.20431250000000001</v>
      </c>
      <c r="G9690" s="4">
        <v>0.215</v>
      </c>
      <c r="H9690" s="4">
        <v>7.2523383325878099E-2</v>
      </c>
      <c r="I9690" s="4">
        <v>0.33</v>
      </c>
      <c r="J9690" s="4">
        <v>0.05</v>
      </c>
      <c r="K9690" s="4">
        <v>0.14499999999999999</v>
      </c>
      <c r="L9690" s="4">
        <v>0.25</v>
      </c>
      <c r="M9690" s="4">
        <v>32</v>
      </c>
    </row>
    <row r="9691" spans="1:13" x14ac:dyDescent="0.2">
      <c r="A9691" s="3">
        <v>43191</v>
      </c>
      <c r="B9691" t="s">
        <v>8110</v>
      </c>
      <c r="C9691" t="s">
        <v>3123</v>
      </c>
      <c r="D9691" t="s">
        <v>8111</v>
      </c>
      <c r="E9691" t="s">
        <v>3122</v>
      </c>
      <c r="F9691" s="4">
        <v>0.28999999999999998</v>
      </c>
      <c r="G9691" s="4">
        <v>0.28999999999999998</v>
      </c>
      <c r="H9691" s="4">
        <v>6.3449243113002596E-2</v>
      </c>
      <c r="I9691" s="4">
        <v>0.41</v>
      </c>
      <c r="J9691" s="4">
        <v>0.17</v>
      </c>
      <c r="K9691" s="4">
        <v>0.24</v>
      </c>
      <c r="L9691" s="4">
        <v>0.33500000000000002</v>
      </c>
      <c r="M9691" s="4">
        <v>32</v>
      </c>
    </row>
    <row r="9692" spans="1:13" x14ac:dyDescent="0.2">
      <c r="A9692" s="3">
        <v>43191</v>
      </c>
      <c r="B9692" t="s">
        <v>8118</v>
      </c>
      <c r="C9692" t="s">
        <v>3126</v>
      </c>
      <c r="D9692" t="s">
        <v>8119</v>
      </c>
      <c r="E9692" t="s">
        <v>3125</v>
      </c>
      <c r="F9692" s="4">
        <v>0.35068749999999999</v>
      </c>
      <c r="G9692" s="4">
        <v>0.34</v>
      </c>
      <c r="H9692" s="4">
        <v>7.2838503421234296E-2</v>
      </c>
      <c r="I9692" s="4">
        <v>0.51</v>
      </c>
      <c r="J9692" s="4">
        <v>0.24</v>
      </c>
      <c r="K9692" s="4">
        <v>0.29749999999999999</v>
      </c>
      <c r="L9692" s="4">
        <v>0.40250000000000002</v>
      </c>
      <c r="M9692" s="4">
        <v>32</v>
      </c>
    </row>
    <row r="9693" spans="1:13" x14ac:dyDescent="0.2">
      <c r="A9693" s="3">
        <v>43191</v>
      </c>
      <c r="B9693" t="s">
        <v>8128</v>
      </c>
      <c r="C9693" t="s">
        <v>3129</v>
      </c>
      <c r="D9693" t="s">
        <v>8129</v>
      </c>
      <c r="E9693" t="s">
        <v>3128</v>
      </c>
      <c r="F9693" s="4">
        <v>0.433</v>
      </c>
      <c r="G9693" s="4">
        <v>0.44500000000000001</v>
      </c>
      <c r="H9693" s="4">
        <v>0.10295128819949501</v>
      </c>
      <c r="I9693" s="4">
        <v>0.61</v>
      </c>
      <c r="J9693" s="4">
        <v>0.08</v>
      </c>
      <c r="K9693" s="4">
        <v>0.38750000000000001</v>
      </c>
      <c r="L9693" s="4">
        <v>0.48249999999999998</v>
      </c>
      <c r="M9693" s="4">
        <v>32</v>
      </c>
    </row>
    <row r="9694" spans="1:13" x14ac:dyDescent="0.2">
      <c r="A9694" s="3">
        <v>43191</v>
      </c>
      <c r="B9694" t="s">
        <v>8136</v>
      </c>
      <c r="C9694" t="s">
        <v>3132</v>
      </c>
      <c r="D9694" t="s">
        <v>8137</v>
      </c>
      <c r="E9694" t="s">
        <v>3131</v>
      </c>
      <c r="F9694" s="4">
        <v>0.59493750000000001</v>
      </c>
      <c r="G9694" s="4">
        <v>0.59899999999999998</v>
      </c>
      <c r="H9694" s="4">
        <v>4.7784420122584E-2</v>
      </c>
      <c r="I9694" s="4">
        <v>0.75</v>
      </c>
      <c r="J9694" s="4">
        <v>0.51</v>
      </c>
      <c r="K9694" s="4">
        <v>0.56000000000000005</v>
      </c>
      <c r="L9694" s="4">
        <v>0.62</v>
      </c>
      <c r="M9694" s="4">
        <v>32</v>
      </c>
    </row>
    <row r="9695" spans="1:13" x14ac:dyDescent="0.2">
      <c r="A9695" s="3">
        <v>43191</v>
      </c>
      <c r="B9695" t="s">
        <v>8144</v>
      </c>
      <c r="C9695" t="s">
        <v>3135</v>
      </c>
      <c r="D9695" t="s">
        <v>8145</v>
      </c>
      <c r="E9695" t="s">
        <v>3134</v>
      </c>
      <c r="F9695" s="4">
        <v>0.81703124999999999</v>
      </c>
      <c r="G9695" s="4">
        <v>0.82</v>
      </c>
      <c r="H9695" s="4">
        <v>0.11255722111083601</v>
      </c>
      <c r="I9695" s="4">
        <v>1.05</v>
      </c>
      <c r="J9695" s="4">
        <v>0.54</v>
      </c>
      <c r="K9695" s="4">
        <v>0.75</v>
      </c>
      <c r="L9695" s="4">
        <v>0.89</v>
      </c>
      <c r="M9695" s="4">
        <v>32</v>
      </c>
    </row>
    <row r="9696" spans="1:13" x14ac:dyDescent="0.2">
      <c r="A9696" s="3">
        <v>43191</v>
      </c>
      <c r="B9696" t="s">
        <v>8152</v>
      </c>
      <c r="C9696" t="s">
        <v>3138</v>
      </c>
      <c r="D9696" t="s">
        <v>8153</v>
      </c>
      <c r="E9696" t="s">
        <v>3137</v>
      </c>
      <c r="F9696" s="4">
        <v>0.54100000000000004</v>
      </c>
      <c r="G9696" s="4">
        <v>0.55000000000000004</v>
      </c>
      <c r="H9696" s="4">
        <v>7.0315418398215701E-2</v>
      </c>
      <c r="I9696" s="4">
        <v>0.69</v>
      </c>
      <c r="J9696" s="4">
        <v>0.4</v>
      </c>
      <c r="K9696" s="4">
        <v>0.495</v>
      </c>
      <c r="L9696" s="4">
        <v>0.58250000000000002</v>
      </c>
      <c r="M9696" s="4">
        <v>32</v>
      </c>
    </row>
    <row r="9697" spans="1:13" x14ac:dyDescent="0.2">
      <c r="A9697" s="3">
        <v>43191</v>
      </c>
      <c r="B9697" t="s">
        <v>8180</v>
      </c>
      <c r="C9697" t="s">
        <v>3096</v>
      </c>
      <c r="D9697" t="s">
        <v>8181</v>
      </c>
      <c r="E9697" t="s">
        <v>3095</v>
      </c>
      <c r="F9697" s="4">
        <v>3.51976666666667</v>
      </c>
      <c r="G9697" s="4">
        <v>3.4750000000000001</v>
      </c>
      <c r="H9697" s="4">
        <v>0.35852895649260802</v>
      </c>
      <c r="I9697" s="4">
        <v>4.4800000000000004</v>
      </c>
      <c r="J9697" s="4">
        <v>2.5299999999999998</v>
      </c>
      <c r="K9697" s="4">
        <v>3.3774999999999999</v>
      </c>
      <c r="L9697" s="4">
        <v>3.6825000000000001</v>
      </c>
      <c r="M9697" s="4">
        <v>30</v>
      </c>
    </row>
    <row r="9698" spans="1:13" x14ac:dyDescent="0.2">
      <c r="A9698" s="3">
        <v>43191</v>
      </c>
      <c r="B9698" t="s">
        <v>8188</v>
      </c>
      <c r="C9698" t="s">
        <v>3099</v>
      </c>
      <c r="D9698" t="s">
        <v>8189</v>
      </c>
      <c r="E9698" t="s">
        <v>3098</v>
      </c>
      <c r="F9698" s="4">
        <v>3.4848333333333299</v>
      </c>
      <c r="G9698" s="4">
        <v>3.46</v>
      </c>
      <c r="H9698" s="4">
        <v>0.367645076532857</v>
      </c>
      <c r="I9698" s="4">
        <v>4.5</v>
      </c>
      <c r="J9698" s="4">
        <v>2.5</v>
      </c>
      <c r="K9698" s="4">
        <v>3.3650000000000002</v>
      </c>
      <c r="L9698" s="4">
        <v>3.6150000000000002</v>
      </c>
      <c r="M9698" s="4">
        <v>30</v>
      </c>
    </row>
    <row r="9699" spans="1:13" x14ac:dyDescent="0.2">
      <c r="A9699" s="3">
        <v>43191</v>
      </c>
      <c r="B9699" t="s">
        <v>9710</v>
      </c>
      <c r="C9699" t="s">
        <v>3087</v>
      </c>
      <c r="D9699" t="s">
        <v>9711</v>
      </c>
      <c r="E9699" t="s">
        <v>3086</v>
      </c>
      <c r="F9699" s="4">
        <v>3.5369999999999999</v>
      </c>
      <c r="G9699" s="4">
        <v>3.5249999999999999</v>
      </c>
      <c r="H9699" s="4">
        <v>0.26254917437599601</v>
      </c>
      <c r="I9699" s="4">
        <v>4.12</v>
      </c>
      <c r="J9699" s="4">
        <v>3.2</v>
      </c>
      <c r="K9699" s="4">
        <v>3.3</v>
      </c>
      <c r="L9699" s="4">
        <v>3.7050000000000001</v>
      </c>
      <c r="M9699" s="4">
        <v>30</v>
      </c>
    </row>
    <row r="9700" spans="1:13" x14ac:dyDescent="0.2">
      <c r="A9700" s="3">
        <v>43191</v>
      </c>
      <c r="B9700" t="s">
        <v>9746</v>
      </c>
      <c r="C9700" t="s">
        <v>3090</v>
      </c>
      <c r="D9700" t="s">
        <v>9747</v>
      </c>
      <c r="E9700" t="s">
        <v>3089</v>
      </c>
      <c r="F9700" s="4">
        <v>3.3823333333333299</v>
      </c>
      <c r="G9700" s="4">
        <v>3.36</v>
      </c>
      <c r="H9700" s="4">
        <v>0.36409247909471198</v>
      </c>
      <c r="I9700" s="4">
        <v>4.43</v>
      </c>
      <c r="J9700" s="4">
        <v>2.3199999999999998</v>
      </c>
      <c r="K9700" s="4">
        <v>3.2574999999999998</v>
      </c>
      <c r="L9700" s="4">
        <v>3.5</v>
      </c>
      <c r="M9700" s="4">
        <v>30</v>
      </c>
    </row>
    <row r="9701" spans="1:13" x14ac:dyDescent="0.2">
      <c r="A9701" s="3">
        <v>43191</v>
      </c>
      <c r="B9701" t="s">
        <v>9879</v>
      </c>
      <c r="C9701" t="s">
        <v>3108</v>
      </c>
      <c r="D9701" t="s">
        <v>9880</v>
      </c>
      <c r="E9701" t="s">
        <v>3107</v>
      </c>
      <c r="F9701" s="4">
        <v>3.4480769230769202</v>
      </c>
      <c r="G9701" s="4">
        <v>3.3050000000000002</v>
      </c>
      <c r="H9701" s="4">
        <v>0.476722302652345</v>
      </c>
      <c r="I9701" s="4">
        <v>5.27</v>
      </c>
      <c r="J9701" s="4">
        <v>3</v>
      </c>
      <c r="K9701" s="4">
        <v>3.2</v>
      </c>
      <c r="L9701" s="4">
        <v>3.4950000000000001</v>
      </c>
      <c r="M9701" s="4">
        <v>26</v>
      </c>
    </row>
    <row r="9702" spans="1:13" x14ac:dyDescent="0.2">
      <c r="A9702" s="3">
        <v>43191</v>
      </c>
      <c r="B9702" t="s">
        <v>3085</v>
      </c>
      <c r="C9702" t="s">
        <v>3093</v>
      </c>
      <c r="D9702" t="s">
        <v>6</v>
      </c>
      <c r="E9702" t="s">
        <v>3092</v>
      </c>
      <c r="F9702" s="4">
        <v>3.4828000000000001</v>
      </c>
      <c r="G9702" s="4">
        <v>3.35</v>
      </c>
      <c r="H9702" s="4">
        <v>0.59510867354907004</v>
      </c>
      <c r="I9702" s="4">
        <v>5.81</v>
      </c>
      <c r="J9702" s="4">
        <v>3</v>
      </c>
      <c r="K9702" s="4">
        <v>3.2</v>
      </c>
      <c r="L9702" s="4">
        <v>3.5</v>
      </c>
      <c r="M9702" s="4">
        <v>25</v>
      </c>
    </row>
    <row r="9703" spans="1:13" x14ac:dyDescent="0.2">
      <c r="A9703" s="3">
        <v>43191</v>
      </c>
      <c r="B9703" t="s">
        <v>6331</v>
      </c>
      <c r="C9703" t="s">
        <v>3111</v>
      </c>
      <c r="D9703" t="s">
        <v>2143</v>
      </c>
      <c r="E9703" t="s">
        <v>3110</v>
      </c>
      <c r="F9703" s="4">
        <v>3.42875</v>
      </c>
      <c r="G9703" s="4">
        <v>3.3250000000000002</v>
      </c>
      <c r="H9703" s="4">
        <v>0.43935043455973299</v>
      </c>
      <c r="I9703" s="4">
        <v>5.0199999999999996</v>
      </c>
      <c r="J9703" s="4">
        <v>3</v>
      </c>
      <c r="K9703" s="4">
        <v>3.2</v>
      </c>
      <c r="L9703" s="4">
        <v>3.5</v>
      </c>
      <c r="M9703" s="4">
        <v>24</v>
      </c>
    </row>
    <row r="9704" spans="1:13" x14ac:dyDescent="0.2">
      <c r="A9704" s="3">
        <v>43191</v>
      </c>
      <c r="B9704" t="s">
        <v>8190</v>
      </c>
      <c r="C9704" t="s">
        <v>3153</v>
      </c>
      <c r="D9704" t="s">
        <v>8191</v>
      </c>
      <c r="E9704" t="s">
        <v>3152</v>
      </c>
      <c r="F9704" s="4">
        <v>0.16341935483871001</v>
      </c>
      <c r="G9704" s="4">
        <v>0.16</v>
      </c>
      <c r="H9704" s="4">
        <v>4.3479323970172602E-2</v>
      </c>
      <c r="I9704" s="4">
        <v>0.3</v>
      </c>
      <c r="J9704" s="4">
        <v>7.0000000000000007E-2</v>
      </c>
      <c r="K9704" s="4">
        <v>0.14000000000000001</v>
      </c>
      <c r="L9704" s="4">
        <v>0.19</v>
      </c>
      <c r="M9704" s="4">
        <v>31</v>
      </c>
    </row>
    <row r="9705" spans="1:13" x14ac:dyDescent="0.2">
      <c r="A9705" s="3">
        <v>43191</v>
      </c>
      <c r="B9705" t="s">
        <v>10279</v>
      </c>
      <c r="C9705" t="s">
        <v>4324</v>
      </c>
      <c r="D9705" t="s">
        <v>10280</v>
      </c>
      <c r="E9705" t="s">
        <v>4323</v>
      </c>
      <c r="F9705" s="4">
        <v>2.7148148148148099</v>
      </c>
      <c r="G9705" s="4">
        <v>2.7</v>
      </c>
      <c r="H9705" s="4">
        <v>0.168028623256927</v>
      </c>
      <c r="I9705" s="4">
        <v>3</v>
      </c>
      <c r="J9705" s="4">
        <v>2.4</v>
      </c>
      <c r="K9705" s="4">
        <v>2.6</v>
      </c>
      <c r="L9705" s="4">
        <v>2.8</v>
      </c>
      <c r="M9705" s="4">
        <v>27</v>
      </c>
    </row>
    <row r="9706" spans="1:13" x14ac:dyDescent="0.2">
      <c r="A9706" s="3">
        <v>43191</v>
      </c>
      <c r="B9706" t="s">
        <v>4319</v>
      </c>
      <c r="C9706" t="s">
        <v>4327</v>
      </c>
      <c r="D9706" t="s">
        <v>419</v>
      </c>
      <c r="E9706" t="s">
        <v>4326</v>
      </c>
      <c r="F9706" s="4">
        <v>2.4592592592592601</v>
      </c>
      <c r="G9706" s="4">
        <v>2.5</v>
      </c>
      <c r="H9706" s="4">
        <v>0.208029693256403</v>
      </c>
      <c r="I9706" s="4">
        <v>3</v>
      </c>
      <c r="J9706" s="4">
        <v>2</v>
      </c>
      <c r="K9706" s="4">
        <v>2.4</v>
      </c>
      <c r="L9706" s="4">
        <v>2.6</v>
      </c>
      <c r="M9706" s="4">
        <v>27</v>
      </c>
    </row>
    <row r="9707" spans="1:13" x14ac:dyDescent="0.2">
      <c r="A9707" s="3">
        <v>43191</v>
      </c>
      <c r="B9707" t="s">
        <v>9778</v>
      </c>
      <c r="C9707" t="s">
        <v>3939</v>
      </c>
      <c r="D9707" t="s">
        <v>9779</v>
      </c>
      <c r="E9707" t="s">
        <v>3947</v>
      </c>
      <c r="F9707" s="4">
        <v>18.925925925925899</v>
      </c>
      <c r="G9707" s="4">
        <v>18.91</v>
      </c>
      <c r="H9707" s="4">
        <v>0.42133724167829201</v>
      </c>
      <c r="I9707" s="4">
        <v>19.8</v>
      </c>
      <c r="J9707" s="4">
        <v>17.95</v>
      </c>
      <c r="K9707" s="4">
        <v>18.7</v>
      </c>
      <c r="L9707" s="4">
        <v>19.164999999999999</v>
      </c>
      <c r="M9707" s="4">
        <v>27</v>
      </c>
    </row>
    <row r="9708" spans="1:13" x14ac:dyDescent="0.2">
      <c r="A9708" s="3">
        <v>43191</v>
      </c>
      <c r="B9708" t="s">
        <v>9780</v>
      </c>
      <c r="C9708" t="s">
        <v>3942</v>
      </c>
      <c r="D9708" t="s">
        <v>9781</v>
      </c>
      <c r="E9708" t="s">
        <v>3949</v>
      </c>
      <c r="F9708" s="4">
        <v>19.248888888888899</v>
      </c>
      <c r="G9708" s="4">
        <v>19.149999999999999</v>
      </c>
      <c r="H9708" s="4">
        <v>0.46661080251708797</v>
      </c>
      <c r="I9708" s="4">
        <v>20.41</v>
      </c>
      <c r="J9708" s="4">
        <v>18.45</v>
      </c>
      <c r="K9708" s="4">
        <v>18.905000000000001</v>
      </c>
      <c r="L9708" s="4">
        <v>19.5</v>
      </c>
      <c r="M9708" s="4">
        <v>27</v>
      </c>
    </row>
    <row r="9709" spans="1:13" x14ac:dyDescent="0.2">
      <c r="A9709" s="3">
        <v>43191</v>
      </c>
      <c r="B9709" t="s">
        <v>9782</v>
      </c>
      <c r="C9709" t="s">
        <v>3952</v>
      </c>
      <c r="D9709" t="s">
        <v>9783</v>
      </c>
      <c r="E9709" t="s">
        <v>3951</v>
      </c>
      <c r="F9709" s="4">
        <v>19.194074074074098</v>
      </c>
      <c r="G9709" s="4">
        <v>19.16</v>
      </c>
      <c r="H9709" s="4">
        <v>0.57460527762214797</v>
      </c>
      <c r="I9709" s="4">
        <v>21.14</v>
      </c>
      <c r="J9709" s="4">
        <v>18.3</v>
      </c>
      <c r="K9709" s="4">
        <v>18.809999999999999</v>
      </c>
      <c r="L9709" s="4">
        <v>19.405000000000001</v>
      </c>
      <c r="M9709" s="4">
        <v>27</v>
      </c>
    </row>
    <row r="9710" spans="1:13" x14ac:dyDescent="0.2">
      <c r="A9710" s="3">
        <v>43191</v>
      </c>
      <c r="B9710" t="s">
        <v>9720</v>
      </c>
      <c r="C9710" t="s">
        <v>3936</v>
      </c>
      <c r="D9710" t="s">
        <v>9721</v>
      </c>
      <c r="E9710" t="s">
        <v>3935</v>
      </c>
      <c r="F9710" s="4">
        <v>18.833749999999998</v>
      </c>
      <c r="G9710" s="4">
        <v>18.600000000000001</v>
      </c>
      <c r="H9710" s="4">
        <v>0.66308540782052805</v>
      </c>
      <c r="I9710" s="4">
        <v>20.3</v>
      </c>
      <c r="J9710" s="4">
        <v>18</v>
      </c>
      <c r="K9710" s="4">
        <v>18.352499999999999</v>
      </c>
      <c r="L9710" s="4">
        <v>19.302499999999998</v>
      </c>
      <c r="M9710" s="4">
        <v>32</v>
      </c>
    </row>
    <row r="9711" spans="1:13" x14ac:dyDescent="0.2">
      <c r="A9711" s="3">
        <v>43191</v>
      </c>
      <c r="B9711" t="s">
        <v>9750</v>
      </c>
      <c r="C9711" t="s">
        <v>3939</v>
      </c>
      <c r="D9711" t="s">
        <v>9751</v>
      </c>
      <c r="E9711" t="s">
        <v>3938</v>
      </c>
      <c r="F9711" s="4">
        <v>18.555862068965499</v>
      </c>
      <c r="G9711" s="4">
        <v>18.46</v>
      </c>
      <c r="H9711" s="4">
        <v>0.94734409663987595</v>
      </c>
      <c r="I9711" s="4">
        <v>20.7</v>
      </c>
      <c r="J9711" s="4">
        <v>17.3</v>
      </c>
      <c r="K9711" s="4">
        <v>18</v>
      </c>
      <c r="L9711" s="4">
        <v>19</v>
      </c>
      <c r="M9711" s="4">
        <v>29</v>
      </c>
    </row>
    <row r="9712" spans="1:13" x14ac:dyDescent="0.2">
      <c r="A9712" s="3">
        <v>43191</v>
      </c>
      <c r="B9712" t="s">
        <v>3934</v>
      </c>
      <c r="C9712" t="s">
        <v>3942</v>
      </c>
      <c r="D9712" t="s">
        <v>289</v>
      </c>
      <c r="E9712" t="s">
        <v>3941</v>
      </c>
      <c r="F9712" s="4">
        <v>18.705217391304299</v>
      </c>
      <c r="G9712" s="4">
        <v>18.48</v>
      </c>
      <c r="H9712" s="4">
        <v>1.3077456993732599</v>
      </c>
      <c r="I9712" s="4">
        <v>22.29</v>
      </c>
      <c r="J9712" s="4">
        <v>17</v>
      </c>
      <c r="K9712" s="4">
        <v>17.864999999999998</v>
      </c>
      <c r="L9712" s="4">
        <v>19.405000000000001</v>
      </c>
      <c r="M9712" s="4">
        <v>23</v>
      </c>
    </row>
    <row r="9713" spans="1:13" x14ac:dyDescent="0.2">
      <c r="A9713" s="3">
        <v>43191</v>
      </c>
      <c r="B9713" t="s">
        <v>10257</v>
      </c>
      <c r="C9713" t="s">
        <v>3579</v>
      </c>
      <c r="D9713" t="s">
        <v>10258</v>
      </c>
      <c r="E9713" t="s">
        <v>3578</v>
      </c>
      <c r="F9713" s="4">
        <v>2.2084848484848498</v>
      </c>
      <c r="G9713" s="4">
        <v>2.2999999999999998</v>
      </c>
      <c r="H9713" s="4">
        <v>0.27509227102148398</v>
      </c>
      <c r="I9713" s="4">
        <v>2.6</v>
      </c>
      <c r="J9713" s="4">
        <v>1.5</v>
      </c>
      <c r="K9713" s="4">
        <v>2.1</v>
      </c>
      <c r="L9713" s="4">
        <v>2.4</v>
      </c>
      <c r="M9713" s="4">
        <v>33</v>
      </c>
    </row>
    <row r="9714" spans="1:13" x14ac:dyDescent="0.2">
      <c r="A9714" s="3">
        <v>43191</v>
      </c>
      <c r="B9714" t="s">
        <v>3574</v>
      </c>
      <c r="C9714" t="s">
        <v>3582</v>
      </c>
      <c r="D9714" t="s">
        <v>169</v>
      </c>
      <c r="E9714" t="s">
        <v>3581</v>
      </c>
      <c r="F9714" s="4">
        <v>2.2884848484848499</v>
      </c>
      <c r="G9714" s="4">
        <v>2.2999999999999998</v>
      </c>
      <c r="H9714" s="4">
        <v>0.38262351937087902</v>
      </c>
      <c r="I9714" s="4">
        <v>3</v>
      </c>
      <c r="J9714" s="4">
        <v>1.6</v>
      </c>
      <c r="K9714" s="4">
        <v>1.97</v>
      </c>
      <c r="L9714" s="4">
        <v>2.5</v>
      </c>
      <c r="M9714" s="4">
        <v>33</v>
      </c>
    </row>
    <row r="9715" spans="1:13" x14ac:dyDescent="0.2">
      <c r="A9715" s="3">
        <v>43191</v>
      </c>
      <c r="B9715" t="s">
        <v>3577</v>
      </c>
      <c r="C9715" t="s">
        <v>3585</v>
      </c>
      <c r="D9715" t="s">
        <v>170</v>
      </c>
      <c r="E9715" t="s">
        <v>3584</v>
      </c>
      <c r="F9715" s="4">
        <v>2.4344999999999999</v>
      </c>
      <c r="G9715" s="4">
        <v>2.5</v>
      </c>
      <c r="H9715" s="4">
        <v>0.45999399309579098</v>
      </c>
      <c r="I9715" s="4">
        <v>3.2</v>
      </c>
      <c r="J9715" s="4">
        <v>1.4</v>
      </c>
      <c r="K9715" s="4">
        <v>2.1749999999999998</v>
      </c>
      <c r="L9715" s="4">
        <v>2.7174999999999998</v>
      </c>
      <c r="M9715" s="4">
        <v>20</v>
      </c>
    </row>
    <row r="9716" spans="1:13" x14ac:dyDescent="0.2">
      <c r="A9716" s="3">
        <v>43191</v>
      </c>
      <c r="B9716" t="s">
        <v>10281</v>
      </c>
      <c r="C9716" t="s">
        <v>3591</v>
      </c>
      <c r="D9716" t="s">
        <v>10282</v>
      </c>
      <c r="E9716" t="s">
        <v>3590</v>
      </c>
      <c r="F9716" s="4">
        <v>1.6316666666666699</v>
      </c>
      <c r="G9716" s="4">
        <v>1.575</v>
      </c>
      <c r="H9716" s="4">
        <v>0.362320903042606</v>
      </c>
      <c r="I9716" s="4">
        <v>2.2999999999999998</v>
      </c>
      <c r="J9716" s="4">
        <v>1</v>
      </c>
      <c r="K9716" s="4">
        <v>1.3149999999999999</v>
      </c>
      <c r="L9716" s="4">
        <v>1.9</v>
      </c>
      <c r="M9716" s="4">
        <v>30</v>
      </c>
    </row>
    <row r="9717" spans="1:13" x14ac:dyDescent="0.2">
      <c r="A9717" s="3">
        <v>43191</v>
      </c>
      <c r="B9717" t="s">
        <v>10301</v>
      </c>
      <c r="C9717" t="s">
        <v>3603</v>
      </c>
      <c r="D9717" t="s">
        <v>10302</v>
      </c>
      <c r="E9717" t="s">
        <v>3602</v>
      </c>
      <c r="F9717" s="4">
        <v>2.2796153846153802</v>
      </c>
      <c r="G9717" s="4">
        <v>2.2000000000000002</v>
      </c>
      <c r="H9717" s="4">
        <v>0.529524169565324</v>
      </c>
      <c r="I9717" s="4">
        <v>3.63</v>
      </c>
      <c r="J9717" s="4">
        <v>1.2</v>
      </c>
      <c r="K9717" s="4">
        <v>1.9</v>
      </c>
      <c r="L9717" s="4">
        <v>2.7</v>
      </c>
      <c r="M9717" s="4">
        <v>26</v>
      </c>
    </row>
    <row r="9718" spans="1:13" x14ac:dyDescent="0.2">
      <c r="A9718" s="3">
        <v>43191</v>
      </c>
      <c r="B9718" t="s">
        <v>10283</v>
      </c>
      <c r="C9718" t="s">
        <v>3594</v>
      </c>
      <c r="D9718" t="s">
        <v>10284</v>
      </c>
      <c r="E9718" t="s">
        <v>3593</v>
      </c>
      <c r="F9718" s="4">
        <v>2.3856666666666699</v>
      </c>
      <c r="G9718" s="4">
        <v>2.35</v>
      </c>
      <c r="H9718" s="4">
        <v>0.55384351912626095</v>
      </c>
      <c r="I9718" s="4">
        <v>4.0999999999999996</v>
      </c>
      <c r="J9718" s="4">
        <v>1.52</v>
      </c>
      <c r="K9718" s="4">
        <v>1.95</v>
      </c>
      <c r="L9718" s="4">
        <v>2.625</v>
      </c>
      <c r="M9718" s="4">
        <v>30</v>
      </c>
    </row>
    <row r="9719" spans="1:13" x14ac:dyDescent="0.2">
      <c r="A9719" s="3">
        <v>43191</v>
      </c>
      <c r="B9719" t="s">
        <v>10303</v>
      </c>
      <c r="C9719" t="s">
        <v>3606</v>
      </c>
      <c r="D9719" t="s">
        <v>10304</v>
      </c>
      <c r="E9719" t="s">
        <v>3605</v>
      </c>
      <c r="F9719" s="4">
        <v>2.0688461538461498</v>
      </c>
      <c r="G9719" s="4">
        <v>2.1150000000000002</v>
      </c>
      <c r="H9719" s="4">
        <v>0.46222355563581502</v>
      </c>
      <c r="I9719" s="4">
        <v>2.8</v>
      </c>
      <c r="J9719" s="4">
        <v>1.1000000000000001</v>
      </c>
      <c r="K9719" s="4">
        <v>1.7250000000000001</v>
      </c>
      <c r="L9719" s="4">
        <v>2.375</v>
      </c>
      <c r="M9719" s="4">
        <v>26</v>
      </c>
    </row>
    <row r="9720" spans="1:13" x14ac:dyDescent="0.2">
      <c r="A9720" s="3">
        <v>43191</v>
      </c>
      <c r="B9720" t="s">
        <v>10285</v>
      </c>
      <c r="C9720" t="s">
        <v>3597</v>
      </c>
      <c r="D9720" t="s">
        <v>10286</v>
      </c>
      <c r="E9720" t="s">
        <v>3596</v>
      </c>
      <c r="F9720" s="4">
        <v>2.5590000000000002</v>
      </c>
      <c r="G9720" s="4">
        <v>2.5</v>
      </c>
      <c r="H9720" s="4">
        <v>0.31038741087161698</v>
      </c>
      <c r="I9720" s="4">
        <v>3.2</v>
      </c>
      <c r="J9720" s="4">
        <v>1.52</v>
      </c>
      <c r="K9720" s="4">
        <v>2.4</v>
      </c>
      <c r="L9720" s="4">
        <v>2.7374999999999998</v>
      </c>
      <c r="M9720" s="4">
        <v>30</v>
      </c>
    </row>
    <row r="9721" spans="1:13" x14ac:dyDescent="0.2">
      <c r="A9721" s="3">
        <v>43191</v>
      </c>
      <c r="B9721" t="s">
        <v>10305</v>
      </c>
      <c r="C9721" t="s">
        <v>3609</v>
      </c>
      <c r="D9721" t="s">
        <v>10306</v>
      </c>
      <c r="E9721" t="s">
        <v>3608</v>
      </c>
      <c r="F9721" s="4">
        <v>2.3211538461538499</v>
      </c>
      <c r="G9721" s="4">
        <v>2.35</v>
      </c>
      <c r="H9721" s="4">
        <v>0.42966337449754199</v>
      </c>
      <c r="I9721" s="4">
        <v>3</v>
      </c>
      <c r="J9721" s="4">
        <v>1.3</v>
      </c>
      <c r="K9721" s="4">
        <v>2</v>
      </c>
      <c r="L9721" s="4">
        <v>2.585</v>
      </c>
      <c r="M9721" s="4">
        <v>26</v>
      </c>
    </row>
    <row r="9722" spans="1:13" x14ac:dyDescent="0.2">
      <c r="A9722" s="3">
        <v>43191</v>
      </c>
      <c r="B9722" t="s">
        <v>10287</v>
      </c>
      <c r="C9722" t="s">
        <v>3600</v>
      </c>
      <c r="D9722" t="s">
        <v>10288</v>
      </c>
      <c r="E9722" t="s">
        <v>3599</v>
      </c>
      <c r="F9722" s="4">
        <v>2.2850000000000001</v>
      </c>
      <c r="G9722" s="4">
        <v>2.33</v>
      </c>
      <c r="H9722" s="4">
        <v>0.53102860498314497</v>
      </c>
      <c r="I9722" s="4">
        <v>3</v>
      </c>
      <c r="J9722" s="4">
        <v>0.4</v>
      </c>
      <c r="K9722" s="4">
        <v>2.15</v>
      </c>
      <c r="L9722" s="4">
        <v>2.6</v>
      </c>
      <c r="M9722" s="4">
        <v>30</v>
      </c>
    </row>
    <row r="9723" spans="1:13" x14ac:dyDescent="0.2">
      <c r="A9723" s="3">
        <v>43191</v>
      </c>
      <c r="B9723" t="s">
        <v>3589</v>
      </c>
      <c r="C9723" t="s">
        <v>3612</v>
      </c>
      <c r="D9723" t="s">
        <v>174</v>
      </c>
      <c r="E9723" t="s">
        <v>3611</v>
      </c>
      <c r="F9723" s="4">
        <v>2.415</v>
      </c>
      <c r="G9723" s="4">
        <v>2.35</v>
      </c>
      <c r="H9723" s="4">
        <v>0.50612449061470999</v>
      </c>
      <c r="I9723" s="4">
        <v>3.5</v>
      </c>
      <c r="J9723" s="4">
        <v>1.55</v>
      </c>
      <c r="K9723" s="4">
        <v>2.0249999999999999</v>
      </c>
      <c r="L9723" s="4">
        <v>2.7974999999999999</v>
      </c>
      <c r="M9723" s="4">
        <v>26</v>
      </c>
    </row>
    <row r="9724" spans="1:13" x14ac:dyDescent="0.2">
      <c r="A9724" s="3">
        <v>43191</v>
      </c>
      <c r="B9724" t="s">
        <v>10289</v>
      </c>
      <c r="C9724" t="s">
        <v>3867</v>
      </c>
      <c r="D9724" t="s">
        <v>10290</v>
      </c>
      <c r="E9724" t="s">
        <v>3866</v>
      </c>
      <c r="F9724" s="4">
        <v>0.64055555555555599</v>
      </c>
      <c r="G9724" s="4">
        <v>0.61</v>
      </c>
      <c r="H9724" s="4">
        <v>0.23811693178481499</v>
      </c>
      <c r="I9724" s="4">
        <v>1.1000000000000001</v>
      </c>
      <c r="J9724" s="4">
        <v>0.25</v>
      </c>
      <c r="K9724" s="4">
        <v>0.46250000000000002</v>
      </c>
      <c r="L9724" s="4">
        <v>0.79</v>
      </c>
      <c r="M9724" s="4">
        <v>18</v>
      </c>
    </row>
    <row r="9725" spans="1:13" x14ac:dyDescent="0.2">
      <c r="A9725" s="3">
        <v>43191</v>
      </c>
      <c r="B9725" t="s">
        <v>10307</v>
      </c>
      <c r="C9725" t="s">
        <v>3879</v>
      </c>
      <c r="D9725" t="s">
        <v>10308</v>
      </c>
      <c r="E9725" t="s">
        <v>3878</v>
      </c>
      <c r="F9725" s="4">
        <v>0.57062500000000005</v>
      </c>
      <c r="G9725" s="4">
        <v>0.5</v>
      </c>
      <c r="H9725" s="4">
        <v>0.39020454038021302</v>
      </c>
      <c r="I9725" s="4">
        <v>1.9</v>
      </c>
      <c r="J9725" s="4">
        <v>0.2</v>
      </c>
      <c r="K9725" s="4">
        <v>0.4</v>
      </c>
      <c r="L9725" s="4">
        <v>0.62250000000000005</v>
      </c>
      <c r="M9725" s="4">
        <v>16</v>
      </c>
    </row>
    <row r="9726" spans="1:13" x14ac:dyDescent="0.2">
      <c r="A9726" s="3">
        <v>43191</v>
      </c>
      <c r="B9726" t="s">
        <v>10291</v>
      </c>
      <c r="C9726" t="s">
        <v>3870</v>
      </c>
      <c r="D9726" t="s">
        <v>10292</v>
      </c>
      <c r="E9726" t="s">
        <v>3869</v>
      </c>
      <c r="F9726" s="4">
        <v>0.51888888888888896</v>
      </c>
      <c r="G9726" s="4">
        <v>0.5</v>
      </c>
      <c r="H9726" s="4">
        <v>0.29891743673952498</v>
      </c>
      <c r="I9726" s="4">
        <v>1</v>
      </c>
      <c r="J9726" s="4">
        <v>-0.3</v>
      </c>
      <c r="K9726" s="4">
        <v>0.41249999999999998</v>
      </c>
      <c r="L9726" s="4">
        <v>0.69750000000000001</v>
      </c>
      <c r="M9726" s="4">
        <v>18</v>
      </c>
    </row>
    <row r="9727" spans="1:13" x14ac:dyDescent="0.2">
      <c r="A9727" s="3">
        <v>43191</v>
      </c>
      <c r="B9727" t="s">
        <v>10309</v>
      </c>
      <c r="C9727" t="s">
        <v>3882</v>
      </c>
      <c r="D9727" t="s">
        <v>10310</v>
      </c>
      <c r="E9727" t="s">
        <v>3881</v>
      </c>
      <c r="F9727" s="4">
        <v>0.50562499999999999</v>
      </c>
      <c r="G9727" s="4">
        <v>0.5</v>
      </c>
      <c r="H9727" s="4">
        <v>0.172895681457539</v>
      </c>
      <c r="I9727" s="4">
        <v>0.77</v>
      </c>
      <c r="J9727" s="4">
        <v>0.2</v>
      </c>
      <c r="K9727" s="4">
        <v>0.4</v>
      </c>
      <c r="L9727" s="4">
        <v>0.62250000000000005</v>
      </c>
      <c r="M9727" s="4">
        <v>16</v>
      </c>
    </row>
    <row r="9728" spans="1:13" x14ac:dyDescent="0.2">
      <c r="A9728" s="3">
        <v>43191</v>
      </c>
      <c r="B9728" t="s">
        <v>10293</v>
      </c>
      <c r="C9728" t="s">
        <v>3873</v>
      </c>
      <c r="D9728" t="s">
        <v>10294</v>
      </c>
      <c r="E9728" t="s">
        <v>3872</v>
      </c>
      <c r="F9728" s="4">
        <v>0.50388888888888905</v>
      </c>
      <c r="G9728" s="4">
        <v>0.5</v>
      </c>
      <c r="H9728" s="4">
        <v>0.27131789231971098</v>
      </c>
      <c r="I9728" s="4">
        <v>1.2</v>
      </c>
      <c r="J9728" s="4">
        <v>-0.1</v>
      </c>
      <c r="K9728" s="4">
        <v>0.46250000000000002</v>
      </c>
      <c r="L9728" s="4">
        <v>0.60750000000000004</v>
      </c>
      <c r="M9728" s="4">
        <v>18</v>
      </c>
    </row>
    <row r="9729" spans="1:13" x14ac:dyDescent="0.2">
      <c r="A9729" s="3">
        <v>43191</v>
      </c>
      <c r="B9729" t="s">
        <v>10311</v>
      </c>
      <c r="C9729" t="s">
        <v>3885</v>
      </c>
      <c r="D9729" t="s">
        <v>10312</v>
      </c>
      <c r="E9729" t="s">
        <v>3884</v>
      </c>
      <c r="F9729" s="4">
        <v>0.54812499999999997</v>
      </c>
      <c r="G9729" s="4">
        <v>0.55000000000000004</v>
      </c>
      <c r="H9729" s="4">
        <v>0.17010658423470901</v>
      </c>
      <c r="I9729" s="4">
        <v>0.8</v>
      </c>
      <c r="J9729" s="4">
        <v>0.21</v>
      </c>
      <c r="K9729" s="4">
        <v>0.5</v>
      </c>
      <c r="L9729" s="4">
        <v>0.6925</v>
      </c>
      <c r="M9729" s="4">
        <v>16</v>
      </c>
    </row>
    <row r="9730" spans="1:13" x14ac:dyDescent="0.2">
      <c r="A9730" s="3">
        <v>43191</v>
      </c>
      <c r="B9730" t="s">
        <v>10295</v>
      </c>
      <c r="C9730" t="s">
        <v>3876</v>
      </c>
      <c r="D9730" t="s">
        <v>10296</v>
      </c>
      <c r="E9730" t="s">
        <v>3875</v>
      </c>
      <c r="F9730" s="4">
        <v>0.52777777777777801</v>
      </c>
      <c r="G9730" s="4">
        <v>0.5</v>
      </c>
      <c r="H9730" s="4">
        <v>0.17484633776566599</v>
      </c>
      <c r="I9730" s="4">
        <v>0.9</v>
      </c>
      <c r="J9730" s="4">
        <v>0.2</v>
      </c>
      <c r="K9730" s="4">
        <v>0.41</v>
      </c>
      <c r="L9730" s="4">
        <v>0.6</v>
      </c>
      <c r="M9730" s="4">
        <v>18</v>
      </c>
    </row>
    <row r="9731" spans="1:13" x14ac:dyDescent="0.2">
      <c r="A9731" s="3">
        <v>43191</v>
      </c>
      <c r="B9731" t="s">
        <v>3865</v>
      </c>
      <c r="C9731" t="s">
        <v>3888</v>
      </c>
      <c r="D9731" t="s">
        <v>266</v>
      </c>
      <c r="E9731" t="s">
        <v>3887</v>
      </c>
      <c r="F9731" s="4">
        <v>0.583125</v>
      </c>
      <c r="G9731" s="4">
        <v>0.6</v>
      </c>
      <c r="H9731" s="4">
        <v>0.221109889723036</v>
      </c>
      <c r="I9731" s="4">
        <v>1</v>
      </c>
      <c r="J9731" s="4">
        <v>0.12</v>
      </c>
      <c r="K9731" s="4">
        <v>0.4375</v>
      </c>
      <c r="L9731" s="4">
        <v>0.72750000000000004</v>
      </c>
      <c r="M9731" s="4">
        <v>16</v>
      </c>
    </row>
    <row r="9732" spans="1:13" x14ac:dyDescent="0.2">
      <c r="A9732" s="3">
        <v>43221</v>
      </c>
      <c r="B9732" t="s">
        <v>9704</v>
      </c>
      <c r="C9732" t="s">
        <v>3927</v>
      </c>
      <c r="D9732" t="s">
        <v>9705</v>
      </c>
      <c r="E9732" t="s">
        <v>3926</v>
      </c>
      <c r="F9732" s="4">
        <v>7.8125</v>
      </c>
      <c r="G9732" s="4">
        <v>7.8449999999999998</v>
      </c>
      <c r="H9732" s="4">
        <v>0.39681461931897499</v>
      </c>
      <c r="I9732" s="4">
        <v>8.6</v>
      </c>
      <c r="J9732" s="4">
        <v>6.97</v>
      </c>
      <c r="K9732" s="4">
        <v>7.58</v>
      </c>
      <c r="L9732" s="4">
        <v>8</v>
      </c>
      <c r="M9732" s="4">
        <v>20</v>
      </c>
    </row>
    <row r="9733" spans="1:13" x14ac:dyDescent="0.2">
      <c r="A9733" s="3">
        <v>43221</v>
      </c>
      <c r="B9733" t="s">
        <v>9740</v>
      </c>
      <c r="C9733" t="s">
        <v>3930</v>
      </c>
      <c r="D9733" t="s">
        <v>9741</v>
      </c>
      <c r="E9733" t="s">
        <v>3929</v>
      </c>
      <c r="F9733" s="4">
        <v>7.5977777777777797</v>
      </c>
      <c r="G9733" s="4">
        <v>7.52</v>
      </c>
      <c r="H9733" s="4">
        <v>0.84699160045529998</v>
      </c>
      <c r="I9733" s="4">
        <v>9.4499999999999993</v>
      </c>
      <c r="J9733" s="4">
        <v>6.35</v>
      </c>
      <c r="K9733" s="4">
        <v>7.1449999999999996</v>
      </c>
      <c r="L9733" s="4">
        <v>7.78</v>
      </c>
      <c r="M9733" s="4">
        <v>18</v>
      </c>
    </row>
    <row r="9734" spans="1:13" x14ac:dyDescent="0.2">
      <c r="A9734" s="3">
        <v>43221</v>
      </c>
      <c r="B9734" t="s">
        <v>3925</v>
      </c>
      <c r="C9734" t="s">
        <v>3933</v>
      </c>
      <c r="D9734" t="s">
        <v>286</v>
      </c>
      <c r="E9734" t="s">
        <v>3932</v>
      </c>
      <c r="F9734" s="4">
        <v>7.5764705882352903</v>
      </c>
      <c r="G9734" s="4">
        <v>7.5</v>
      </c>
      <c r="H9734" s="4">
        <v>1.23483268692802</v>
      </c>
      <c r="I9734" s="4">
        <v>9.7799999999999994</v>
      </c>
      <c r="J9734" s="4">
        <v>5.4</v>
      </c>
      <c r="K9734" s="4">
        <v>7.03</v>
      </c>
      <c r="L9734" s="4">
        <v>7.75</v>
      </c>
      <c r="M9734" s="4">
        <v>17</v>
      </c>
    </row>
    <row r="9735" spans="1:13" x14ac:dyDescent="0.2">
      <c r="A9735" s="3">
        <v>43221</v>
      </c>
      <c r="B9735" t="s">
        <v>9706</v>
      </c>
      <c r="C9735" t="s">
        <v>3918</v>
      </c>
      <c r="D9735" t="s">
        <v>9707</v>
      </c>
      <c r="E9735" t="s">
        <v>3917</v>
      </c>
      <c r="F9735" s="4">
        <v>7.5015999999999998</v>
      </c>
      <c r="G9735" s="4">
        <v>7.5</v>
      </c>
      <c r="H9735" s="4">
        <v>0.38616360954048101</v>
      </c>
      <c r="I9735" s="4">
        <v>8.4</v>
      </c>
      <c r="J9735" s="4">
        <v>6.75</v>
      </c>
      <c r="K9735" s="4">
        <v>7.25</v>
      </c>
      <c r="L9735" s="4">
        <v>7.75</v>
      </c>
      <c r="M9735" s="4">
        <v>25</v>
      </c>
    </row>
    <row r="9736" spans="1:13" x14ac:dyDescent="0.2">
      <c r="A9736" s="3">
        <v>43221</v>
      </c>
      <c r="B9736" t="s">
        <v>9742</v>
      </c>
      <c r="C9736" t="s">
        <v>3921</v>
      </c>
      <c r="D9736" t="s">
        <v>9743</v>
      </c>
      <c r="E9736" t="s">
        <v>3920</v>
      </c>
      <c r="F9736" s="4">
        <v>6.8791304347826099</v>
      </c>
      <c r="G9736" s="4">
        <v>6.8</v>
      </c>
      <c r="H9736" s="4">
        <v>0.68014646179052196</v>
      </c>
      <c r="I9736" s="4">
        <v>9</v>
      </c>
      <c r="J9736" s="4">
        <v>6</v>
      </c>
      <c r="K9736" s="4">
        <v>6.4</v>
      </c>
      <c r="L9736" s="4">
        <v>7.2</v>
      </c>
      <c r="M9736" s="4">
        <v>23</v>
      </c>
    </row>
    <row r="9737" spans="1:13" x14ac:dyDescent="0.2">
      <c r="A9737" s="3">
        <v>43221</v>
      </c>
      <c r="B9737" t="s">
        <v>3916</v>
      </c>
      <c r="C9737" t="s">
        <v>3924</v>
      </c>
      <c r="D9737" t="s">
        <v>283</v>
      </c>
      <c r="E9737" t="s">
        <v>3923</v>
      </c>
      <c r="F9737" s="4">
        <v>6.7255000000000003</v>
      </c>
      <c r="G9737" s="4">
        <v>6.5449999999999999</v>
      </c>
      <c r="H9737" s="4">
        <v>0.92522813687390504</v>
      </c>
      <c r="I9737" s="4">
        <v>9.5</v>
      </c>
      <c r="J9737" s="4">
        <v>5.2</v>
      </c>
      <c r="K9737" s="4">
        <v>6.2</v>
      </c>
      <c r="L9737" s="4">
        <v>6.95</v>
      </c>
      <c r="M9737" s="4">
        <v>20</v>
      </c>
    </row>
    <row r="9738" spans="1:13" x14ac:dyDescent="0.2">
      <c r="A9738" s="3">
        <v>43221</v>
      </c>
      <c r="B9738" t="s">
        <v>10275</v>
      </c>
      <c r="C9738" t="s">
        <v>3988</v>
      </c>
      <c r="D9738" t="s">
        <v>10276</v>
      </c>
      <c r="E9738" t="s">
        <v>3987</v>
      </c>
      <c r="F9738" s="4">
        <v>3.39217391304348</v>
      </c>
      <c r="G9738" s="4">
        <v>3.3</v>
      </c>
      <c r="H9738" s="4">
        <v>0.35407955605458302</v>
      </c>
      <c r="I9738" s="4">
        <v>4.5</v>
      </c>
      <c r="J9738" s="4">
        <v>2.85</v>
      </c>
      <c r="K9738" s="4">
        <v>3.1749999999999998</v>
      </c>
      <c r="L9738" s="4">
        <v>3.5</v>
      </c>
      <c r="M9738" s="4">
        <v>23</v>
      </c>
    </row>
    <row r="9739" spans="1:13" x14ac:dyDescent="0.2">
      <c r="A9739" s="3">
        <v>43221</v>
      </c>
      <c r="B9739" t="s">
        <v>10297</v>
      </c>
      <c r="C9739" t="s">
        <v>3991</v>
      </c>
      <c r="D9739" t="s">
        <v>10298</v>
      </c>
      <c r="E9739" t="s">
        <v>3990</v>
      </c>
      <c r="F9739" s="4">
        <v>3.45190476190476</v>
      </c>
      <c r="G9739" s="4">
        <v>3.48</v>
      </c>
      <c r="H9739" s="4">
        <v>0.34849130617016899</v>
      </c>
      <c r="I9739" s="4">
        <v>4.25</v>
      </c>
      <c r="J9739" s="4">
        <v>3</v>
      </c>
      <c r="K9739" s="4">
        <v>3.14</v>
      </c>
      <c r="L9739" s="4">
        <v>3.64</v>
      </c>
      <c r="M9739" s="4">
        <v>21</v>
      </c>
    </row>
    <row r="9740" spans="1:13" x14ac:dyDescent="0.2">
      <c r="A9740" s="3">
        <v>43221</v>
      </c>
      <c r="B9740" t="s">
        <v>10277</v>
      </c>
      <c r="C9740" t="s">
        <v>3994</v>
      </c>
      <c r="D9740" t="s">
        <v>10278</v>
      </c>
      <c r="E9740" t="s">
        <v>3993</v>
      </c>
      <c r="F9740" s="4">
        <v>3.4296153846153801</v>
      </c>
      <c r="G9740" s="4">
        <v>3.4</v>
      </c>
      <c r="H9740" s="4">
        <v>0.25912901449634301</v>
      </c>
      <c r="I9740" s="4">
        <v>4.25</v>
      </c>
      <c r="J9740" s="4">
        <v>3.1</v>
      </c>
      <c r="K9740" s="4">
        <v>3.3</v>
      </c>
      <c r="L9740" s="4">
        <v>3.4775</v>
      </c>
      <c r="M9740" s="4">
        <v>26</v>
      </c>
    </row>
    <row r="9741" spans="1:13" x14ac:dyDescent="0.2">
      <c r="A9741" s="3">
        <v>43221</v>
      </c>
      <c r="B9741" t="s">
        <v>10299</v>
      </c>
      <c r="C9741" t="s">
        <v>3997</v>
      </c>
      <c r="D9741" t="s">
        <v>10300</v>
      </c>
      <c r="E9741" t="s">
        <v>3996</v>
      </c>
      <c r="F9741" s="4">
        <v>3.516</v>
      </c>
      <c r="G9741" s="4">
        <v>3.5</v>
      </c>
      <c r="H9741" s="4">
        <v>0.28504385627478501</v>
      </c>
      <c r="I9741" s="4">
        <v>4.25</v>
      </c>
      <c r="J9741" s="4">
        <v>3</v>
      </c>
      <c r="K9741" s="4">
        <v>3.3</v>
      </c>
      <c r="L9741" s="4">
        <v>3.7</v>
      </c>
      <c r="M9741" s="4">
        <v>25</v>
      </c>
    </row>
    <row r="9742" spans="1:13" x14ac:dyDescent="0.2">
      <c r="A9742" s="3">
        <v>43221</v>
      </c>
      <c r="B9742" t="s">
        <v>8072</v>
      </c>
      <c r="C9742" t="s">
        <v>3903</v>
      </c>
      <c r="D9742" t="s">
        <v>8073</v>
      </c>
      <c r="E9742" t="s">
        <v>3902</v>
      </c>
      <c r="F9742" s="4">
        <v>7.32</v>
      </c>
      <c r="G9742" s="4">
        <v>7.2949999999999999</v>
      </c>
      <c r="H9742" s="4">
        <v>0.49557169445785099</v>
      </c>
      <c r="I9742" s="4">
        <v>8.5</v>
      </c>
      <c r="J9742" s="4">
        <v>6.25</v>
      </c>
      <c r="K9742" s="4">
        <v>7</v>
      </c>
      <c r="L9742" s="4">
        <v>7.5</v>
      </c>
      <c r="M9742" s="4">
        <v>24</v>
      </c>
    </row>
    <row r="9743" spans="1:13" x14ac:dyDescent="0.2">
      <c r="A9743" s="3">
        <v>43221</v>
      </c>
      <c r="B9743" t="s">
        <v>3892</v>
      </c>
      <c r="C9743" t="s">
        <v>3915</v>
      </c>
      <c r="D9743" t="s">
        <v>275</v>
      </c>
      <c r="E9743" t="s">
        <v>3914</v>
      </c>
      <c r="F9743" s="4">
        <v>6.7460000000000004</v>
      </c>
      <c r="G9743" s="4">
        <v>6.75</v>
      </c>
      <c r="H9743" s="4">
        <v>0.81488391165471197</v>
      </c>
      <c r="I9743" s="4">
        <v>9</v>
      </c>
      <c r="J9743" s="4">
        <v>5.5</v>
      </c>
      <c r="K9743" s="4">
        <v>6.25</v>
      </c>
      <c r="L9743" s="4">
        <v>7.1224999999999996</v>
      </c>
      <c r="M9743" s="4">
        <v>20</v>
      </c>
    </row>
    <row r="9744" spans="1:13" x14ac:dyDescent="0.2">
      <c r="A9744" s="3">
        <v>43221</v>
      </c>
      <c r="B9744" t="s">
        <v>7994</v>
      </c>
      <c r="C9744" t="s">
        <v>3894</v>
      </c>
      <c r="D9744" t="s">
        <v>7995</v>
      </c>
      <c r="E9744" t="s">
        <v>3893</v>
      </c>
      <c r="F9744" s="4">
        <v>7.6266666666666696</v>
      </c>
      <c r="G9744" s="4">
        <v>7.6</v>
      </c>
      <c r="H9744" s="4">
        <v>0.129019974601431</v>
      </c>
      <c r="I9744" s="4">
        <v>7.84</v>
      </c>
      <c r="J9744" s="4">
        <v>7.5</v>
      </c>
      <c r="K9744" s="4">
        <v>7.5</v>
      </c>
      <c r="L9744" s="4">
        <v>7.75</v>
      </c>
      <c r="M9744" s="4">
        <v>27</v>
      </c>
    </row>
    <row r="9745" spans="1:13" x14ac:dyDescent="0.2">
      <c r="A9745" s="3">
        <v>43221</v>
      </c>
      <c r="B9745" t="s">
        <v>8098</v>
      </c>
      <c r="C9745" t="s">
        <v>3906</v>
      </c>
      <c r="D9745" t="s">
        <v>8099</v>
      </c>
      <c r="E9745" t="s">
        <v>3905</v>
      </c>
      <c r="F9745" s="4">
        <v>7.1470833333333301</v>
      </c>
      <c r="G9745" s="4">
        <v>7.125</v>
      </c>
      <c r="H9745" s="4">
        <v>0.51984512046893605</v>
      </c>
      <c r="I9745" s="4">
        <v>8.25</v>
      </c>
      <c r="J9745" s="4">
        <v>6</v>
      </c>
      <c r="K9745" s="4">
        <v>6.9375</v>
      </c>
      <c r="L9745" s="4">
        <v>7.4249999999999998</v>
      </c>
      <c r="M9745" s="4">
        <v>24</v>
      </c>
    </row>
    <row r="9746" spans="1:13" x14ac:dyDescent="0.2">
      <c r="A9746" s="3">
        <v>43221</v>
      </c>
      <c r="B9746" t="s">
        <v>3895</v>
      </c>
      <c r="C9746" t="s">
        <v>4436</v>
      </c>
      <c r="D9746" t="s">
        <v>276</v>
      </c>
      <c r="E9746" t="s">
        <v>4435</v>
      </c>
      <c r="F9746" s="4">
        <v>6.6449999999999996</v>
      </c>
      <c r="G9746" s="4">
        <v>6.5</v>
      </c>
      <c r="H9746" s="4">
        <v>0.85402144679097303</v>
      </c>
      <c r="I9746" s="4">
        <v>9</v>
      </c>
      <c r="J9746" s="4">
        <v>5.5</v>
      </c>
      <c r="K9746" s="4">
        <v>6.1875</v>
      </c>
      <c r="L9746" s="4">
        <v>7.0025000000000004</v>
      </c>
      <c r="M9746" s="4">
        <v>20</v>
      </c>
    </row>
    <row r="9747" spans="1:13" x14ac:dyDescent="0.2">
      <c r="A9747" s="3">
        <v>43221</v>
      </c>
      <c r="B9747" t="s">
        <v>8020</v>
      </c>
      <c r="C9747" t="s">
        <v>3897</v>
      </c>
      <c r="D9747" t="s">
        <v>8021</v>
      </c>
      <c r="E9747" t="s">
        <v>3896</v>
      </c>
      <c r="F9747" s="4">
        <v>7.6465384615384604</v>
      </c>
      <c r="G9747" s="4">
        <v>7.61</v>
      </c>
      <c r="H9747" s="4">
        <v>0.16089604862002799</v>
      </c>
      <c r="I9747" s="4">
        <v>8</v>
      </c>
      <c r="J9747" s="4">
        <v>7.5</v>
      </c>
      <c r="K9747" s="4">
        <v>7.5</v>
      </c>
      <c r="L9747" s="4">
        <v>7.75</v>
      </c>
      <c r="M9747" s="4">
        <v>26</v>
      </c>
    </row>
    <row r="9748" spans="1:13" x14ac:dyDescent="0.2">
      <c r="A9748" s="3">
        <v>43221</v>
      </c>
      <c r="B9748" t="s">
        <v>8124</v>
      </c>
      <c r="C9748" t="s">
        <v>3909</v>
      </c>
      <c r="D9748" t="s">
        <v>8125</v>
      </c>
      <c r="E9748" t="s">
        <v>3908</v>
      </c>
      <c r="F9748" s="4">
        <v>6.9279166666666701</v>
      </c>
      <c r="G9748" s="4">
        <v>6.75</v>
      </c>
      <c r="H9748" s="4">
        <v>0.63550034492972296</v>
      </c>
      <c r="I9748" s="4">
        <v>8.5</v>
      </c>
      <c r="J9748" s="4">
        <v>5.5</v>
      </c>
      <c r="K9748" s="4">
        <v>6.6875</v>
      </c>
      <c r="L9748" s="4">
        <v>7.25</v>
      </c>
      <c r="M9748" s="4">
        <v>24</v>
      </c>
    </row>
    <row r="9749" spans="1:13" x14ac:dyDescent="0.2">
      <c r="A9749" s="3">
        <v>43221</v>
      </c>
      <c r="B9749" t="s">
        <v>8046</v>
      </c>
      <c r="C9749" t="s">
        <v>3900</v>
      </c>
      <c r="D9749" t="s">
        <v>8047</v>
      </c>
      <c r="E9749" t="s">
        <v>3899</v>
      </c>
      <c r="F9749" s="4">
        <v>7.5037037037037004</v>
      </c>
      <c r="G9749" s="4">
        <v>7.5</v>
      </c>
      <c r="H9749" s="4">
        <v>0.341142290955054</v>
      </c>
      <c r="I9749" s="4">
        <v>8.25</v>
      </c>
      <c r="J9749" s="4">
        <v>6.5</v>
      </c>
      <c r="K9749" s="4">
        <v>7.33</v>
      </c>
      <c r="L9749" s="4">
        <v>7.6749999999999998</v>
      </c>
      <c r="M9749" s="4">
        <v>27</v>
      </c>
    </row>
    <row r="9750" spans="1:13" x14ac:dyDescent="0.2">
      <c r="A9750" s="3">
        <v>43221</v>
      </c>
      <c r="B9750" t="s">
        <v>8150</v>
      </c>
      <c r="C9750" t="s">
        <v>3912</v>
      </c>
      <c r="D9750" t="s">
        <v>8151</v>
      </c>
      <c r="E9750" t="s">
        <v>3911</v>
      </c>
      <c r="F9750" s="4">
        <v>6.7763999999999998</v>
      </c>
      <c r="G9750" s="4">
        <v>6.75</v>
      </c>
      <c r="H9750" s="4">
        <v>0.71325474644991604</v>
      </c>
      <c r="I9750" s="4">
        <v>8.9</v>
      </c>
      <c r="J9750" s="4">
        <v>5.5</v>
      </c>
      <c r="K9750" s="4">
        <v>6.5</v>
      </c>
      <c r="L9750" s="4">
        <v>7.09</v>
      </c>
      <c r="M9750" s="4">
        <v>25</v>
      </c>
    </row>
    <row r="9751" spans="1:13" x14ac:dyDescent="0.2">
      <c r="A9751" s="3">
        <v>43221</v>
      </c>
      <c r="B9751" t="s">
        <v>8184</v>
      </c>
      <c r="C9751" t="s">
        <v>3081</v>
      </c>
      <c r="D9751" t="s">
        <v>8185</v>
      </c>
      <c r="E9751" t="s">
        <v>3080</v>
      </c>
      <c r="F9751" s="4">
        <v>3.91064705882353</v>
      </c>
      <c r="G9751" s="4">
        <v>3.895</v>
      </c>
      <c r="H9751" s="4">
        <v>0.46154909665977101</v>
      </c>
      <c r="I9751" s="4">
        <v>5.21</v>
      </c>
      <c r="J9751" s="4">
        <v>2.9</v>
      </c>
      <c r="K9751" s="4">
        <v>3.6625000000000001</v>
      </c>
      <c r="L9751" s="4">
        <v>4.0949999999999998</v>
      </c>
      <c r="M9751" s="4">
        <v>34</v>
      </c>
    </row>
    <row r="9752" spans="1:13" x14ac:dyDescent="0.2">
      <c r="A9752" s="3">
        <v>43221</v>
      </c>
      <c r="B9752" t="s">
        <v>8192</v>
      </c>
      <c r="C9752" t="s">
        <v>3084</v>
      </c>
      <c r="D9752" t="s">
        <v>8193</v>
      </c>
      <c r="E9752" t="s">
        <v>3083</v>
      </c>
      <c r="F9752" s="4">
        <v>3.8707647058823502</v>
      </c>
      <c r="G9752" s="4">
        <v>3.895</v>
      </c>
      <c r="H9752" s="4">
        <v>0.42240782095201101</v>
      </c>
      <c r="I9752" s="4">
        <v>5.14</v>
      </c>
      <c r="J9752" s="4">
        <v>3.1</v>
      </c>
      <c r="K9752" s="4">
        <v>3.62</v>
      </c>
      <c r="L9752" s="4">
        <v>4.0975000000000001</v>
      </c>
      <c r="M9752" s="4">
        <v>34</v>
      </c>
    </row>
    <row r="9753" spans="1:13" x14ac:dyDescent="0.2">
      <c r="A9753" s="3">
        <v>43221</v>
      </c>
      <c r="B9753" t="s">
        <v>9708</v>
      </c>
      <c r="C9753" t="s">
        <v>3072</v>
      </c>
      <c r="D9753" t="s">
        <v>9709</v>
      </c>
      <c r="E9753" t="s">
        <v>3071</v>
      </c>
      <c r="F9753" s="4">
        <v>3.91617647058824</v>
      </c>
      <c r="G9753" s="4">
        <v>3.9350000000000001</v>
      </c>
      <c r="H9753" s="4">
        <v>0.27216321646998298</v>
      </c>
      <c r="I9753" s="4">
        <v>4.58</v>
      </c>
      <c r="J9753" s="4">
        <v>3.24</v>
      </c>
      <c r="K9753" s="4">
        <v>3.7850000000000001</v>
      </c>
      <c r="L9753" s="4">
        <v>4</v>
      </c>
      <c r="M9753" s="4">
        <v>34</v>
      </c>
    </row>
    <row r="9754" spans="1:13" x14ac:dyDescent="0.2">
      <c r="A9754" s="3">
        <v>43221</v>
      </c>
      <c r="B9754" t="s">
        <v>9744</v>
      </c>
      <c r="C9754" t="s">
        <v>3075</v>
      </c>
      <c r="D9754" t="s">
        <v>9745</v>
      </c>
      <c r="E9754" t="s">
        <v>3074</v>
      </c>
      <c r="F9754" s="4">
        <v>3.6270588235294099</v>
      </c>
      <c r="G9754" s="4">
        <v>3.5449999999999999</v>
      </c>
      <c r="H9754" s="4">
        <v>0.40593722019293599</v>
      </c>
      <c r="I9754" s="4">
        <v>5.23</v>
      </c>
      <c r="J9754" s="4">
        <v>3</v>
      </c>
      <c r="K9754" s="4">
        <v>3.4550000000000001</v>
      </c>
      <c r="L9754" s="4">
        <v>3.7075</v>
      </c>
      <c r="M9754" s="4">
        <v>34</v>
      </c>
    </row>
    <row r="9755" spans="1:13" x14ac:dyDescent="0.2">
      <c r="A9755" s="3">
        <v>43221</v>
      </c>
      <c r="B9755" t="s">
        <v>7742</v>
      </c>
      <c r="C9755" t="s">
        <v>3102</v>
      </c>
      <c r="D9755" t="s">
        <v>7743</v>
      </c>
      <c r="E9755" t="s">
        <v>3101</v>
      </c>
      <c r="F9755" s="4">
        <v>3.6189655172413802</v>
      </c>
      <c r="G9755" s="4">
        <v>3.5</v>
      </c>
      <c r="H9755" s="4">
        <v>0.62526762742951103</v>
      </c>
      <c r="I9755" s="4">
        <v>6.2</v>
      </c>
      <c r="J9755" s="4">
        <v>3</v>
      </c>
      <c r="K9755" s="4">
        <v>3.3</v>
      </c>
      <c r="L9755" s="4">
        <v>3.68</v>
      </c>
      <c r="M9755" s="4">
        <v>29</v>
      </c>
    </row>
    <row r="9756" spans="1:13" x14ac:dyDescent="0.2">
      <c r="A9756" s="3">
        <v>43221</v>
      </c>
      <c r="B9756" t="s">
        <v>3070</v>
      </c>
      <c r="C9756" t="s">
        <v>3078</v>
      </c>
      <c r="D9756" t="s">
        <v>1</v>
      </c>
      <c r="E9756" t="s">
        <v>3077</v>
      </c>
      <c r="F9756" s="4">
        <v>3.6467857142857101</v>
      </c>
      <c r="G9756" s="4">
        <v>3.5</v>
      </c>
      <c r="H9756" s="4">
        <v>0.766850478310248</v>
      </c>
      <c r="I9756" s="4">
        <v>7.04</v>
      </c>
      <c r="J9756" s="4">
        <v>3</v>
      </c>
      <c r="K9756" s="4">
        <v>3.3</v>
      </c>
      <c r="L9756" s="4">
        <v>3.7050000000000001</v>
      </c>
      <c r="M9756" s="4">
        <v>28</v>
      </c>
    </row>
    <row r="9757" spans="1:13" x14ac:dyDescent="0.2">
      <c r="A9757" s="3">
        <v>43221</v>
      </c>
      <c r="B9757" t="s">
        <v>6329</v>
      </c>
      <c r="C9757" t="s">
        <v>3105</v>
      </c>
      <c r="D9757" t="s">
        <v>2141</v>
      </c>
      <c r="E9757" t="s">
        <v>3104</v>
      </c>
      <c r="F9757" s="4">
        <v>3.5167857142857102</v>
      </c>
      <c r="G9757" s="4">
        <v>3.5</v>
      </c>
      <c r="H9757" s="4">
        <v>0.54021980143496595</v>
      </c>
      <c r="I9757" s="4">
        <v>5.8</v>
      </c>
      <c r="J9757" s="4">
        <v>3</v>
      </c>
      <c r="K9757" s="4">
        <v>3.2749999999999999</v>
      </c>
      <c r="L9757" s="4">
        <v>3.5550000000000002</v>
      </c>
      <c r="M9757" s="4">
        <v>28</v>
      </c>
    </row>
    <row r="9758" spans="1:13" x14ac:dyDescent="0.2">
      <c r="A9758" s="3">
        <v>43221</v>
      </c>
      <c r="B9758" t="s">
        <v>8158</v>
      </c>
      <c r="C9758" t="s">
        <v>3138</v>
      </c>
      <c r="D9758" t="s">
        <v>8159</v>
      </c>
      <c r="E9758" t="s">
        <v>3137</v>
      </c>
      <c r="F9758" s="4">
        <v>0.45250000000000001</v>
      </c>
      <c r="G9758" s="4">
        <v>0.46</v>
      </c>
      <c r="H9758" s="4">
        <v>0.103549894471995</v>
      </c>
      <c r="I9758" s="4">
        <v>0.75</v>
      </c>
      <c r="J9758" s="4">
        <v>0.13</v>
      </c>
      <c r="K9758" s="4">
        <v>0.4</v>
      </c>
      <c r="L9758" s="4">
        <v>0.49</v>
      </c>
      <c r="M9758" s="4">
        <v>32</v>
      </c>
    </row>
    <row r="9759" spans="1:13" x14ac:dyDescent="0.2">
      <c r="A9759" s="3">
        <v>43221</v>
      </c>
      <c r="B9759" t="s">
        <v>8168</v>
      </c>
      <c r="C9759" t="s">
        <v>3141</v>
      </c>
      <c r="D9759" t="s">
        <v>8169</v>
      </c>
      <c r="E9759" t="s">
        <v>3140</v>
      </c>
      <c r="F9759" s="4">
        <v>0.33418750000000003</v>
      </c>
      <c r="G9759" s="4">
        <v>0.33</v>
      </c>
      <c r="H9759" s="4">
        <v>5.97723841186363E-2</v>
      </c>
      <c r="I9759" s="4">
        <v>0.52</v>
      </c>
      <c r="J9759" s="4">
        <v>0.22</v>
      </c>
      <c r="K9759" s="4">
        <v>0.28999999999999998</v>
      </c>
      <c r="L9759" s="4">
        <v>0.37</v>
      </c>
      <c r="M9759" s="4">
        <v>32</v>
      </c>
    </row>
    <row r="9760" spans="1:13" x14ac:dyDescent="0.2">
      <c r="A9760" s="3">
        <v>43221</v>
      </c>
      <c r="B9760" t="s">
        <v>8178</v>
      </c>
      <c r="C9760" t="s">
        <v>3144</v>
      </c>
      <c r="D9760" t="s">
        <v>8179</v>
      </c>
      <c r="E9760" t="s">
        <v>3143</v>
      </c>
      <c r="F9760" s="4">
        <v>0.30475000000000002</v>
      </c>
      <c r="G9760" s="4">
        <v>0.3</v>
      </c>
      <c r="H9760" s="4">
        <v>9.1295691167800702E-2</v>
      </c>
      <c r="I9760" s="4">
        <v>0.45</v>
      </c>
      <c r="J9760" s="4">
        <v>0.06</v>
      </c>
      <c r="K9760" s="4">
        <v>0.25750000000000001</v>
      </c>
      <c r="L9760" s="4">
        <v>0.38</v>
      </c>
      <c r="M9760" s="4">
        <v>32</v>
      </c>
    </row>
    <row r="9761" spans="1:13" x14ac:dyDescent="0.2">
      <c r="A9761" s="3">
        <v>43221</v>
      </c>
      <c r="B9761" t="s">
        <v>8186</v>
      </c>
      <c r="C9761" t="s">
        <v>3147</v>
      </c>
      <c r="D9761" t="s">
        <v>8187</v>
      </c>
      <c r="E9761" t="s">
        <v>3146</v>
      </c>
      <c r="F9761" s="4">
        <v>-0.12837499999999999</v>
      </c>
      <c r="G9761" s="4">
        <v>-0.1</v>
      </c>
      <c r="H9761" s="4">
        <v>0.12242963746181799</v>
      </c>
      <c r="I9761" s="4">
        <v>0.23200000000000001</v>
      </c>
      <c r="J9761" s="4">
        <v>-0.42</v>
      </c>
      <c r="K9761" s="4">
        <v>-0.17</v>
      </c>
      <c r="L9761" s="4">
        <v>-0.08</v>
      </c>
      <c r="M9761" s="4">
        <v>32</v>
      </c>
    </row>
    <row r="9762" spans="1:13" x14ac:dyDescent="0.2">
      <c r="A9762" s="3">
        <v>43221</v>
      </c>
      <c r="B9762" t="s">
        <v>8092</v>
      </c>
      <c r="C9762" t="s">
        <v>3114</v>
      </c>
      <c r="D9762" t="s">
        <v>8093</v>
      </c>
      <c r="E9762" t="s">
        <v>3113</v>
      </c>
      <c r="F9762" s="4">
        <v>-0.240060606060606</v>
      </c>
      <c r="G9762" s="4">
        <v>-0.23</v>
      </c>
      <c r="H9762" s="4">
        <v>6.8026621348713304E-2</v>
      </c>
      <c r="I9762" s="4">
        <v>-0.05</v>
      </c>
      <c r="J9762" s="4">
        <v>-0.43</v>
      </c>
      <c r="K9762" s="4">
        <v>-0.26</v>
      </c>
      <c r="L9762" s="4">
        <v>-0.21</v>
      </c>
      <c r="M9762" s="4">
        <v>33</v>
      </c>
    </row>
    <row r="9763" spans="1:13" x14ac:dyDescent="0.2">
      <c r="A9763" s="3">
        <v>43221</v>
      </c>
      <c r="B9763" t="s">
        <v>8194</v>
      </c>
      <c r="C9763" t="s">
        <v>3150</v>
      </c>
      <c r="D9763" t="s">
        <v>8195</v>
      </c>
      <c r="E9763" t="s">
        <v>3149</v>
      </c>
      <c r="F9763" s="4">
        <v>-0.28565625</v>
      </c>
      <c r="G9763" s="4">
        <v>-0.3</v>
      </c>
      <c r="H9763" s="4">
        <v>0.13901928605471001</v>
      </c>
      <c r="I9763" s="4">
        <v>0.25</v>
      </c>
      <c r="J9763" s="4">
        <v>-0.5</v>
      </c>
      <c r="K9763" s="4">
        <v>-0.35249999999999998</v>
      </c>
      <c r="L9763" s="4">
        <v>-0.215</v>
      </c>
      <c r="M9763" s="4">
        <v>32</v>
      </c>
    </row>
    <row r="9764" spans="1:13" x14ac:dyDescent="0.2">
      <c r="A9764" s="3">
        <v>43221</v>
      </c>
      <c r="B9764" t="s">
        <v>8102</v>
      </c>
      <c r="C9764" t="s">
        <v>3117</v>
      </c>
      <c r="D9764" t="s">
        <v>8103</v>
      </c>
      <c r="E9764" t="s">
        <v>3116</v>
      </c>
      <c r="F9764" s="4">
        <v>0.202125</v>
      </c>
      <c r="G9764" s="4">
        <v>0.20499999999999999</v>
      </c>
      <c r="H9764" s="4">
        <v>8.0281661425822007E-2</v>
      </c>
      <c r="I9764" s="4">
        <v>0.38</v>
      </c>
      <c r="J9764" s="4">
        <v>0.05</v>
      </c>
      <c r="K9764" s="4">
        <v>0.14499999999999999</v>
      </c>
      <c r="L9764" s="4">
        <v>0.25</v>
      </c>
      <c r="M9764" s="4">
        <v>32</v>
      </c>
    </row>
    <row r="9765" spans="1:13" x14ac:dyDescent="0.2">
      <c r="A9765" s="3">
        <v>43221</v>
      </c>
      <c r="B9765" t="s">
        <v>8110</v>
      </c>
      <c r="C9765" t="s">
        <v>3120</v>
      </c>
      <c r="D9765" t="s">
        <v>8111</v>
      </c>
      <c r="E9765" t="s">
        <v>3119</v>
      </c>
      <c r="F9765" s="4">
        <v>0.29656250000000001</v>
      </c>
      <c r="G9765" s="4">
        <v>0.28999999999999998</v>
      </c>
      <c r="H9765" s="4">
        <v>7.2227658673248998E-2</v>
      </c>
      <c r="I9765" s="4">
        <v>0.41</v>
      </c>
      <c r="J9765" s="4">
        <v>0.15</v>
      </c>
      <c r="K9765" s="4">
        <v>0.2475</v>
      </c>
      <c r="L9765" s="4">
        <v>0.36249999999999999</v>
      </c>
      <c r="M9765" s="4">
        <v>32</v>
      </c>
    </row>
    <row r="9766" spans="1:13" x14ac:dyDescent="0.2">
      <c r="A9766" s="3">
        <v>43221</v>
      </c>
      <c r="B9766" t="s">
        <v>8118</v>
      </c>
      <c r="C9766" t="s">
        <v>3123</v>
      </c>
      <c r="D9766" t="s">
        <v>8119</v>
      </c>
      <c r="E9766" t="s">
        <v>3122</v>
      </c>
      <c r="F9766" s="4">
        <v>0.35412500000000002</v>
      </c>
      <c r="G9766" s="4">
        <v>0.34</v>
      </c>
      <c r="H9766" s="4">
        <v>7.1445783640464E-2</v>
      </c>
      <c r="I9766" s="4">
        <v>0.5</v>
      </c>
      <c r="J9766" s="4">
        <v>0.24</v>
      </c>
      <c r="K9766" s="4">
        <v>0.29499999999999998</v>
      </c>
      <c r="L9766" s="4">
        <v>0.41</v>
      </c>
      <c r="M9766" s="4">
        <v>32</v>
      </c>
    </row>
    <row r="9767" spans="1:13" x14ac:dyDescent="0.2">
      <c r="A9767" s="3">
        <v>43221</v>
      </c>
      <c r="B9767" t="s">
        <v>8128</v>
      </c>
      <c r="C9767" t="s">
        <v>3126</v>
      </c>
      <c r="D9767" t="s">
        <v>8129</v>
      </c>
      <c r="E9767" t="s">
        <v>3125</v>
      </c>
      <c r="F9767" s="4">
        <v>0.4120625</v>
      </c>
      <c r="G9767" s="4">
        <v>0.43</v>
      </c>
      <c r="H9767" s="4">
        <v>0.10122792471415901</v>
      </c>
      <c r="I9767" s="4">
        <v>0.61</v>
      </c>
      <c r="J9767" s="4">
        <v>0.15</v>
      </c>
      <c r="K9767" s="4">
        <v>0.36749999999999999</v>
      </c>
      <c r="L9767" s="4">
        <v>0.46250000000000002</v>
      </c>
      <c r="M9767" s="4">
        <v>32</v>
      </c>
    </row>
    <row r="9768" spans="1:13" x14ac:dyDescent="0.2">
      <c r="A9768" s="3">
        <v>43221</v>
      </c>
      <c r="B9768" t="s">
        <v>8136</v>
      </c>
      <c r="C9768" t="s">
        <v>3129</v>
      </c>
      <c r="D9768" t="s">
        <v>8137</v>
      </c>
      <c r="E9768" t="s">
        <v>3128</v>
      </c>
      <c r="F9768" s="4">
        <v>0.58618749999999997</v>
      </c>
      <c r="G9768" s="4">
        <v>0.59899999999999998</v>
      </c>
      <c r="H9768" s="4">
        <v>6.7846809181633799E-2</v>
      </c>
      <c r="I9768" s="4">
        <v>0.7</v>
      </c>
      <c r="J9768" s="4">
        <v>0.3</v>
      </c>
      <c r="K9768" s="4">
        <v>0.56999999999999995</v>
      </c>
      <c r="L9768" s="4">
        <v>0.61</v>
      </c>
      <c r="M9768" s="4">
        <v>32</v>
      </c>
    </row>
    <row r="9769" spans="1:13" x14ac:dyDescent="0.2">
      <c r="A9769" s="3">
        <v>43221</v>
      </c>
      <c r="B9769" t="s">
        <v>8144</v>
      </c>
      <c r="C9769" t="s">
        <v>3132</v>
      </c>
      <c r="D9769" t="s">
        <v>8145</v>
      </c>
      <c r="E9769" t="s">
        <v>3131</v>
      </c>
      <c r="F9769" s="4">
        <v>0.83015625000000004</v>
      </c>
      <c r="G9769" s="4">
        <v>0.86499999999999999</v>
      </c>
      <c r="H9769" s="4">
        <v>0.102787632422545</v>
      </c>
      <c r="I9769" s="4">
        <v>1.05</v>
      </c>
      <c r="J9769" s="4">
        <v>0.59</v>
      </c>
      <c r="K9769" s="4">
        <v>0.76749999999999996</v>
      </c>
      <c r="L9769" s="4">
        <v>0.89249999999999996</v>
      </c>
      <c r="M9769" s="4">
        <v>32</v>
      </c>
    </row>
    <row r="9770" spans="1:13" x14ac:dyDescent="0.2">
      <c r="A9770" s="3">
        <v>43221</v>
      </c>
      <c r="B9770" t="s">
        <v>8152</v>
      </c>
      <c r="C9770" t="s">
        <v>3135</v>
      </c>
      <c r="D9770" t="s">
        <v>8153</v>
      </c>
      <c r="E9770" t="s">
        <v>3134</v>
      </c>
      <c r="F9770" s="4">
        <v>0.53100000000000003</v>
      </c>
      <c r="G9770" s="4">
        <v>0.53</v>
      </c>
      <c r="H9770" s="4">
        <v>6.7754776048772794E-2</v>
      </c>
      <c r="I9770" s="4">
        <v>0.68</v>
      </c>
      <c r="J9770" s="4">
        <v>0.4</v>
      </c>
      <c r="K9770" s="4">
        <v>0.48499999999999999</v>
      </c>
      <c r="L9770" s="4">
        <v>0.56499999999999995</v>
      </c>
      <c r="M9770" s="4">
        <v>32</v>
      </c>
    </row>
    <row r="9771" spans="1:13" x14ac:dyDescent="0.2">
      <c r="A9771" s="3">
        <v>43221</v>
      </c>
      <c r="B9771" t="s">
        <v>8188</v>
      </c>
      <c r="C9771" t="s">
        <v>3096</v>
      </c>
      <c r="D9771" t="s">
        <v>8189</v>
      </c>
      <c r="E9771" t="s">
        <v>3095</v>
      </c>
      <c r="F9771" s="4">
        <v>3.4941</v>
      </c>
      <c r="G9771" s="4">
        <v>3.46</v>
      </c>
      <c r="H9771" s="4">
        <v>0.35938955427799801</v>
      </c>
      <c r="I9771" s="4">
        <v>4.5</v>
      </c>
      <c r="J9771" s="4">
        <v>2.38</v>
      </c>
      <c r="K9771" s="4">
        <v>3.36</v>
      </c>
      <c r="L9771" s="4">
        <v>3.63</v>
      </c>
      <c r="M9771" s="4">
        <v>30</v>
      </c>
    </row>
    <row r="9772" spans="1:13" x14ac:dyDescent="0.2">
      <c r="A9772" s="3">
        <v>43221</v>
      </c>
      <c r="B9772" t="s">
        <v>8196</v>
      </c>
      <c r="C9772" t="s">
        <v>3099</v>
      </c>
      <c r="D9772" t="s">
        <v>8197</v>
      </c>
      <c r="E9772" t="s">
        <v>3098</v>
      </c>
      <c r="F9772" s="4">
        <v>3.4568666666666701</v>
      </c>
      <c r="G9772" s="4">
        <v>3.415</v>
      </c>
      <c r="H9772" s="4">
        <v>0.356003751756028</v>
      </c>
      <c r="I9772" s="4">
        <v>4.4400000000000004</v>
      </c>
      <c r="J9772" s="4">
        <v>2.37</v>
      </c>
      <c r="K9772" s="4">
        <v>3.32</v>
      </c>
      <c r="L9772" s="4">
        <v>3.605</v>
      </c>
      <c r="M9772" s="4">
        <v>30</v>
      </c>
    </row>
    <row r="9773" spans="1:13" x14ac:dyDescent="0.2">
      <c r="A9773" s="3">
        <v>43221</v>
      </c>
      <c r="B9773" t="s">
        <v>9710</v>
      </c>
      <c r="C9773" t="s">
        <v>3087</v>
      </c>
      <c r="D9773" t="s">
        <v>9711</v>
      </c>
      <c r="E9773" t="s">
        <v>3086</v>
      </c>
      <c r="F9773" s="4">
        <v>3.5480645161290298</v>
      </c>
      <c r="G9773" s="4">
        <v>3.54</v>
      </c>
      <c r="H9773" s="4">
        <v>0.23671951552894399</v>
      </c>
      <c r="I9773" s="4">
        <v>4.09</v>
      </c>
      <c r="J9773" s="4">
        <v>3.2</v>
      </c>
      <c r="K9773" s="4">
        <v>3.3050000000000002</v>
      </c>
      <c r="L9773" s="4">
        <v>3.72</v>
      </c>
      <c r="M9773" s="4">
        <v>31</v>
      </c>
    </row>
    <row r="9774" spans="1:13" x14ac:dyDescent="0.2">
      <c r="A9774" s="3">
        <v>43221</v>
      </c>
      <c r="B9774" t="s">
        <v>9746</v>
      </c>
      <c r="C9774" t="s">
        <v>3090</v>
      </c>
      <c r="D9774" t="s">
        <v>9747</v>
      </c>
      <c r="E9774" t="s">
        <v>3089</v>
      </c>
      <c r="F9774" s="4">
        <v>3.38645161290323</v>
      </c>
      <c r="G9774" s="4">
        <v>3.36</v>
      </c>
      <c r="H9774" s="4">
        <v>0.37703711919028798</v>
      </c>
      <c r="I9774" s="4">
        <v>4.43</v>
      </c>
      <c r="J9774" s="4">
        <v>2.11</v>
      </c>
      <c r="K9774" s="4">
        <v>3.2650000000000001</v>
      </c>
      <c r="L9774" s="4">
        <v>3.5</v>
      </c>
      <c r="M9774" s="4">
        <v>31</v>
      </c>
    </row>
    <row r="9775" spans="1:13" x14ac:dyDescent="0.2">
      <c r="A9775" s="3">
        <v>43221</v>
      </c>
      <c r="B9775" t="s">
        <v>9879</v>
      </c>
      <c r="C9775" t="s">
        <v>3108</v>
      </c>
      <c r="D9775" t="s">
        <v>9880</v>
      </c>
      <c r="E9775" t="s">
        <v>3107</v>
      </c>
      <c r="F9775" s="4">
        <v>3.41</v>
      </c>
      <c r="G9775" s="4">
        <v>3.2850000000000001</v>
      </c>
      <c r="H9775" s="4">
        <v>0.49880657573853199</v>
      </c>
      <c r="I9775" s="4">
        <v>5.29</v>
      </c>
      <c r="J9775" s="4">
        <v>2.76</v>
      </c>
      <c r="K9775" s="4">
        <v>3.2</v>
      </c>
      <c r="L9775" s="4">
        <v>3.4750000000000001</v>
      </c>
      <c r="M9775" s="4">
        <v>26</v>
      </c>
    </row>
    <row r="9776" spans="1:13" x14ac:dyDescent="0.2">
      <c r="A9776" s="3">
        <v>43221</v>
      </c>
      <c r="B9776" t="s">
        <v>3085</v>
      </c>
      <c r="C9776" t="s">
        <v>3093</v>
      </c>
      <c r="D9776" t="s">
        <v>6</v>
      </c>
      <c r="E9776" t="s">
        <v>3092</v>
      </c>
      <c r="F9776" s="4">
        <v>3.4287999999999998</v>
      </c>
      <c r="G9776" s="4">
        <v>3.35</v>
      </c>
      <c r="H9776" s="4">
        <v>0.63175232488689703</v>
      </c>
      <c r="I9776" s="4">
        <v>5.81</v>
      </c>
      <c r="J9776" s="4">
        <v>2.38</v>
      </c>
      <c r="K9776" s="4">
        <v>3.11</v>
      </c>
      <c r="L9776" s="4">
        <v>3.5</v>
      </c>
      <c r="M9776" s="4">
        <v>25</v>
      </c>
    </row>
    <row r="9777" spans="1:13" x14ac:dyDescent="0.2">
      <c r="A9777" s="3">
        <v>43221</v>
      </c>
      <c r="B9777" t="s">
        <v>6331</v>
      </c>
      <c r="C9777" t="s">
        <v>3111</v>
      </c>
      <c r="D9777" t="s">
        <v>2143</v>
      </c>
      <c r="E9777" t="s">
        <v>3110</v>
      </c>
      <c r="F9777" s="4">
        <v>3.33</v>
      </c>
      <c r="G9777" s="4">
        <v>3.3</v>
      </c>
      <c r="H9777" s="4">
        <v>0.487718735766211</v>
      </c>
      <c r="I9777" s="4">
        <v>5.0199999999999996</v>
      </c>
      <c r="J9777" s="4">
        <v>2.39</v>
      </c>
      <c r="K9777" s="4">
        <v>3</v>
      </c>
      <c r="L9777" s="4">
        <v>3.5</v>
      </c>
      <c r="M9777" s="4">
        <v>24</v>
      </c>
    </row>
    <row r="9778" spans="1:13" x14ac:dyDescent="0.2">
      <c r="A9778" s="3">
        <v>43221</v>
      </c>
      <c r="B9778" t="s">
        <v>8198</v>
      </c>
      <c r="C9778" t="s">
        <v>3153</v>
      </c>
      <c r="D9778" t="s">
        <v>8199</v>
      </c>
      <c r="E9778" t="s">
        <v>3152</v>
      </c>
      <c r="F9778" s="4">
        <v>0.21406451612903199</v>
      </c>
      <c r="G9778" s="4">
        <v>0.23</v>
      </c>
      <c r="H9778" s="4">
        <v>5.1317271610944001E-2</v>
      </c>
      <c r="I9778" s="4">
        <v>0.28999999999999998</v>
      </c>
      <c r="J9778" s="4">
        <v>0.08</v>
      </c>
      <c r="K9778" s="4">
        <v>0.19</v>
      </c>
      <c r="L9778" s="4">
        <v>0.245</v>
      </c>
      <c r="M9778" s="4">
        <v>31</v>
      </c>
    </row>
    <row r="9779" spans="1:13" x14ac:dyDescent="0.2">
      <c r="A9779" s="3">
        <v>43221</v>
      </c>
      <c r="B9779" t="s">
        <v>10279</v>
      </c>
      <c r="C9779" t="s">
        <v>4324</v>
      </c>
      <c r="D9779" t="s">
        <v>10280</v>
      </c>
      <c r="E9779" t="s">
        <v>4323</v>
      </c>
      <c r="F9779" s="4">
        <v>2.7153846153846199</v>
      </c>
      <c r="G9779" s="4">
        <v>2.75</v>
      </c>
      <c r="H9779" s="4">
        <v>0.14612955263685101</v>
      </c>
      <c r="I9779" s="4">
        <v>3</v>
      </c>
      <c r="J9779" s="4">
        <v>2.5</v>
      </c>
      <c r="K9779" s="4">
        <v>2.6</v>
      </c>
      <c r="L9779" s="4">
        <v>2.8</v>
      </c>
      <c r="M9779" s="4">
        <v>26</v>
      </c>
    </row>
    <row r="9780" spans="1:13" x14ac:dyDescent="0.2">
      <c r="A9780" s="3">
        <v>43221</v>
      </c>
      <c r="B9780" t="s">
        <v>4319</v>
      </c>
      <c r="C9780" t="s">
        <v>4327</v>
      </c>
      <c r="D9780" t="s">
        <v>419</v>
      </c>
      <c r="E9780" t="s">
        <v>4326</v>
      </c>
      <c r="F9780" s="4">
        <v>2.45384615384615</v>
      </c>
      <c r="G9780" s="4">
        <v>2.4</v>
      </c>
      <c r="H9780" s="4">
        <v>0.243689588174414</v>
      </c>
      <c r="I9780" s="4">
        <v>3</v>
      </c>
      <c r="J9780" s="4">
        <v>2</v>
      </c>
      <c r="K9780" s="4">
        <v>2.2999999999999998</v>
      </c>
      <c r="L9780" s="4">
        <v>2.6</v>
      </c>
      <c r="M9780" s="4">
        <v>26</v>
      </c>
    </row>
    <row r="9781" spans="1:13" x14ac:dyDescent="0.2">
      <c r="A9781" s="3">
        <v>43221</v>
      </c>
      <c r="B9781" t="s">
        <v>9780</v>
      </c>
      <c r="C9781" t="s">
        <v>3939</v>
      </c>
      <c r="D9781" t="s">
        <v>9781</v>
      </c>
      <c r="E9781" t="s">
        <v>3947</v>
      </c>
      <c r="F9781" s="4">
        <v>19.6453846153846</v>
      </c>
      <c r="G9781" s="4">
        <v>19.675000000000001</v>
      </c>
      <c r="H9781" s="4">
        <v>0.49304953722100398</v>
      </c>
      <c r="I9781" s="4">
        <v>20.3</v>
      </c>
      <c r="J9781" s="4">
        <v>18</v>
      </c>
      <c r="K9781" s="4">
        <v>19.5</v>
      </c>
      <c r="L9781" s="4">
        <v>20.067499999999999</v>
      </c>
      <c r="M9781" s="4">
        <v>26</v>
      </c>
    </row>
    <row r="9782" spans="1:13" x14ac:dyDescent="0.2">
      <c r="A9782" s="3">
        <v>43221</v>
      </c>
      <c r="B9782" t="s">
        <v>9782</v>
      </c>
      <c r="C9782" t="s">
        <v>3942</v>
      </c>
      <c r="D9782" t="s">
        <v>9783</v>
      </c>
      <c r="E9782" t="s">
        <v>3949</v>
      </c>
      <c r="F9782" s="4">
        <v>19.4653846153846</v>
      </c>
      <c r="G9782" s="4">
        <v>19.47</v>
      </c>
      <c r="H9782" s="4">
        <v>0.45092997921389799</v>
      </c>
      <c r="I9782" s="4">
        <v>20.5</v>
      </c>
      <c r="J9782" s="4">
        <v>18.399999999999999</v>
      </c>
      <c r="K9782" s="4">
        <v>19.155000000000001</v>
      </c>
      <c r="L9782" s="4">
        <v>19.7</v>
      </c>
      <c r="M9782" s="4">
        <v>26</v>
      </c>
    </row>
    <row r="9783" spans="1:13" x14ac:dyDescent="0.2">
      <c r="A9783" s="3">
        <v>43221</v>
      </c>
      <c r="B9783" t="s">
        <v>9784</v>
      </c>
      <c r="C9783" t="s">
        <v>3952</v>
      </c>
      <c r="D9783" t="s">
        <v>9785</v>
      </c>
      <c r="E9783" t="s">
        <v>3951</v>
      </c>
      <c r="F9783" s="4">
        <v>19.256923076923101</v>
      </c>
      <c r="G9783" s="4">
        <v>19.2</v>
      </c>
      <c r="H9783" s="4">
        <v>0.53088431305337502</v>
      </c>
      <c r="I9783" s="4">
        <v>20.190000000000001</v>
      </c>
      <c r="J9783" s="4">
        <v>18.3</v>
      </c>
      <c r="K9783" s="4">
        <v>18.885000000000002</v>
      </c>
      <c r="L9783" s="4">
        <v>19.682500000000001</v>
      </c>
      <c r="M9783" s="4">
        <v>26</v>
      </c>
    </row>
    <row r="9784" spans="1:13" x14ac:dyDescent="0.2">
      <c r="A9784" s="3">
        <v>43221</v>
      </c>
      <c r="B9784" t="s">
        <v>9720</v>
      </c>
      <c r="C9784" t="s">
        <v>3936</v>
      </c>
      <c r="D9784" t="s">
        <v>9721</v>
      </c>
      <c r="E9784" t="s">
        <v>3935</v>
      </c>
      <c r="F9784" s="4">
        <v>19.017187499999999</v>
      </c>
      <c r="G9784" s="4">
        <v>18.914999999999999</v>
      </c>
      <c r="H9784" s="4">
        <v>0.62702181047109695</v>
      </c>
      <c r="I9784" s="4">
        <v>20.25</v>
      </c>
      <c r="J9784" s="4">
        <v>18</v>
      </c>
      <c r="K9784" s="4">
        <v>18.587499999999999</v>
      </c>
      <c r="L9784" s="4">
        <v>19.5</v>
      </c>
      <c r="M9784" s="4">
        <v>32</v>
      </c>
    </row>
    <row r="9785" spans="1:13" x14ac:dyDescent="0.2">
      <c r="A9785" s="3">
        <v>43221</v>
      </c>
      <c r="B9785" t="s">
        <v>9750</v>
      </c>
      <c r="C9785" t="s">
        <v>3939</v>
      </c>
      <c r="D9785" t="s">
        <v>9751</v>
      </c>
      <c r="E9785" t="s">
        <v>3938</v>
      </c>
      <c r="F9785" s="4">
        <v>18.721379310344801</v>
      </c>
      <c r="G9785" s="4">
        <v>18.600000000000001</v>
      </c>
      <c r="H9785" s="4">
        <v>0.83936508376412999</v>
      </c>
      <c r="I9785" s="4">
        <v>20.52</v>
      </c>
      <c r="J9785" s="4">
        <v>17.399999999999999</v>
      </c>
      <c r="K9785" s="4">
        <v>18</v>
      </c>
      <c r="L9785" s="4">
        <v>19.18</v>
      </c>
      <c r="M9785" s="4">
        <v>29</v>
      </c>
    </row>
    <row r="9786" spans="1:13" x14ac:dyDescent="0.2">
      <c r="A9786" s="3">
        <v>43221</v>
      </c>
      <c r="B9786" t="s">
        <v>3934</v>
      </c>
      <c r="C9786" t="s">
        <v>3942</v>
      </c>
      <c r="D9786" t="s">
        <v>289</v>
      </c>
      <c r="E9786" t="s">
        <v>3941</v>
      </c>
      <c r="F9786" s="4">
        <v>18.8318181818182</v>
      </c>
      <c r="G9786" s="4">
        <v>18.484999999999999</v>
      </c>
      <c r="H9786" s="4">
        <v>1.3255497920041499</v>
      </c>
      <c r="I9786" s="4">
        <v>22.29</v>
      </c>
      <c r="J9786" s="4">
        <v>17.5</v>
      </c>
      <c r="K9786" s="4">
        <v>18</v>
      </c>
      <c r="L9786" s="4">
        <v>19.3</v>
      </c>
      <c r="M9786" s="4">
        <v>22</v>
      </c>
    </row>
    <row r="9787" spans="1:13" x14ac:dyDescent="0.2">
      <c r="A9787" s="3">
        <v>43221</v>
      </c>
      <c r="B9787" t="s">
        <v>10257</v>
      </c>
      <c r="C9787" t="s">
        <v>3579</v>
      </c>
      <c r="D9787" t="s">
        <v>10258</v>
      </c>
      <c r="E9787" t="s">
        <v>3578</v>
      </c>
      <c r="F9787" s="4">
        <v>2.258</v>
      </c>
      <c r="G9787" s="4">
        <v>2.25</v>
      </c>
      <c r="H9787" s="4">
        <v>0.32444541541869099</v>
      </c>
      <c r="I9787" s="4">
        <v>3</v>
      </c>
      <c r="J9787" s="4">
        <v>1.4</v>
      </c>
      <c r="K9787" s="4">
        <v>2.1</v>
      </c>
      <c r="L9787" s="4">
        <v>2.4375</v>
      </c>
      <c r="M9787" s="4">
        <v>30</v>
      </c>
    </row>
    <row r="9788" spans="1:13" x14ac:dyDescent="0.2">
      <c r="A9788" s="3">
        <v>43221</v>
      </c>
      <c r="B9788" t="s">
        <v>3574</v>
      </c>
      <c r="C9788" t="s">
        <v>3582</v>
      </c>
      <c r="D9788" t="s">
        <v>169</v>
      </c>
      <c r="E9788" t="s">
        <v>3581</v>
      </c>
      <c r="F9788" s="4">
        <v>2.3403448275862102</v>
      </c>
      <c r="G9788" s="4">
        <v>2.2999999999999998</v>
      </c>
      <c r="H9788" s="4">
        <v>0.40054857703102198</v>
      </c>
      <c r="I9788" s="4">
        <v>3</v>
      </c>
      <c r="J9788" s="4">
        <v>1.6</v>
      </c>
      <c r="K9788" s="4">
        <v>1.93</v>
      </c>
      <c r="L9788" s="4">
        <v>2.7</v>
      </c>
      <c r="M9788" s="4">
        <v>29</v>
      </c>
    </row>
    <row r="9789" spans="1:13" x14ac:dyDescent="0.2">
      <c r="A9789" s="3">
        <v>43221</v>
      </c>
      <c r="B9789" t="s">
        <v>3577</v>
      </c>
      <c r="C9789" t="s">
        <v>3585</v>
      </c>
      <c r="D9789" t="s">
        <v>170</v>
      </c>
      <c r="E9789" t="s">
        <v>3584</v>
      </c>
      <c r="F9789" s="4">
        <v>2.4569999999999999</v>
      </c>
      <c r="G9789" s="4">
        <v>2.5499999999999998</v>
      </c>
      <c r="H9789" s="4">
        <v>0.41943696596872898</v>
      </c>
      <c r="I9789" s="4">
        <v>3.1</v>
      </c>
      <c r="J9789" s="4">
        <v>1.4</v>
      </c>
      <c r="K9789" s="4">
        <v>2.1</v>
      </c>
      <c r="L9789" s="4">
        <v>2.8</v>
      </c>
      <c r="M9789" s="4">
        <v>20</v>
      </c>
    </row>
    <row r="9790" spans="1:13" x14ac:dyDescent="0.2">
      <c r="A9790" s="3">
        <v>43221</v>
      </c>
      <c r="B9790" t="s">
        <v>10301</v>
      </c>
      <c r="C9790" t="s">
        <v>3603</v>
      </c>
      <c r="D9790" t="s">
        <v>10302</v>
      </c>
      <c r="E9790" t="s">
        <v>3602</v>
      </c>
      <c r="F9790" s="4">
        <v>2.3838461538461502</v>
      </c>
      <c r="G9790" s="4">
        <v>2.4</v>
      </c>
      <c r="H9790" s="4">
        <v>0.52548702684711002</v>
      </c>
      <c r="I9790" s="4">
        <v>3.7</v>
      </c>
      <c r="J9790" s="4">
        <v>1.2</v>
      </c>
      <c r="K9790" s="4">
        <v>1.9</v>
      </c>
      <c r="L9790" s="4">
        <v>2.69</v>
      </c>
      <c r="M9790" s="4">
        <v>26</v>
      </c>
    </row>
    <row r="9791" spans="1:13" x14ac:dyDescent="0.2">
      <c r="A9791" s="3">
        <v>43221</v>
      </c>
      <c r="B9791" t="s">
        <v>10283</v>
      </c>
      <c r="C9791" t="s">
        <v>3594</v>
      </c>
      <c r="D9791" t="s">
        <v>10284</v>
      </c>
      <c r="E9791" t="s">
        <v>3593</v>
      </c>
      <c r="F9791" s="4">
        <v>2.5437931034482801</v>
      </c>
      <c r="G9791" s="4">
        <v>2.5</v>
      </c>
      <c r="H9791" s="4">
        <v>0.50135113011244403</v>
      </c>
      <c r="I9791" s="4">
        <v>3.6</v>
      </c>
      <c r="J9791" s="4">
        <v>1.52</v>
      </c>
      <c r="K9791" s="4">
        <v>2.2000000000000002</v>
      </c>
      <c r="L9791" s="4">
        <v>2.8</v>
      </c>
      <c r="M9791" s="4">
        <v>29</v>
      </c>
    </row>
    <row r="9792" spans="1:13" x14ac:dyDescent="0.2">
      <c r="A9792" s="3">
        <v>43221</v>
      </c>
      <c r="B9792" t="s">
        <v>10303</v>
      </c>
      <c r="C9792" t="s">
        <v>3606</v>
      </c>
      <c r="D9792" t="s">
        <v>10304</v>
      </c>
      <c r="E9792" t="s">
        <v>3605</v>
      </c>
      <c r="F9792" s="4">
        <v>2.1707692307692299</v>
      </c>
      <c r="G9792" s="4">
        <v>2.2999999999999998</v>
      </c>
      <c r="H9792" s="4">
        <v>0.54377144520044896</v>
      </c>
      <c r="I9792" s="4">
        <v>3.58</v>
      </c>
      <c r="J9792" s="4">
        <v>1.1000000000000001</v>
      </c>
      <c r="K9792" s="4">
        <v>1.825</v>
      </c>
      <c r="L9792" s="4">
        <v>2.4750000000000001</v>
      </c>
      <c r="M9792" s="4">
        <v>26</v>
      </c>
    </row>
    <row r="9793" spans="1:13" x14ac:dyDescent="0.2">
      <c r="A9793" s="3">
        <v>43221</v>
      </c>
      <c r="B9793" t="s">
        <v>10285</v>
      </c>
      <c r="C9793" t="s">
        <v>3597</v>
      </c>
      <c r="D9793" t="s">
        <v>10286</v>
      </c>
      <c r="E9793" t="s">
        <v>3596</v>
      </c>
      <c r="F9793" s="4">
        <v>2.6686206896551701</v>
      </c>
      <c r="G9793" s="4">
        <v>2.67</v>
      </c>
      <c r="H9793" s="4">
        <v>0.44734713381006302</v>
      </c>
      <c r="I9793" s="4">
        <v>3.56</v>
      </c>
      <c r="J9793" s="4">
        <v>1.52</v>
      </c>
      <c r="K9793" s="4">
        <v>2.5</v>
      </c>
      <c r="L9793" s="4">
        <v>2.8</v>
      </c>
      <c r="M9793" s="4">
        <v>29</v>
      </c>
    </row>
    <row r="9794" spans="1:13" x14ac:dyDescent="0.2">
      <c r="A9794" s="3">
        <v>43221</v>
      </c>
      <c r="B9794" t="s">
        <v>10305</v>
      </c>
      <c r="C9794" t="s">
        <v>3609</v>
      </c>
      <c r="D9794" t="s">
        <v>10306</v>
      </c>
      <c r="E9794" t="s">
        <v>3608</v>
      </c>
      <c r="F9794" s="4">
        <v>2.3544</v>
      </c>
      <c r="G9794" s="4">
        <v>2.4</v>
      </c>
      <c r="H9794" s="4">
        <v>0.36608377911802298</v>
      </c>
      <c r="I9794" s="4">
        <v>2.94</v>
      </c>
      <c r="J9794" s="4">
        <v>1.8</v>
      </c>
      <c r="K9794" s="4">
        <v>2.1</v>
      </c>
      <c r="L9794" s="4">
        <v>2.6</v>
      </c>
      <c r="M9794" s="4">
        <v>25</v>
      </c>
    </row>
    <row r="9795" spans="1:13" x14ac:dyDescent="0.2">
      <c r="A9795" s="3">
        <v>43221</v>
      </c>
      <c r="B9795" t="s">
        <v>10287</v>
      </c>
      <c r="C9795" t="s">
        <v>3600</v>
      </c>
      <c r="D9795" t="s">
        <v>10288</v>
      </c>
      <c r="E9795" t="s">
        <v>3599</v>
      </c>
      <c r="F9795" s="4">
        <v>2.4893103448275902</v>
      </c>
      <c r="G9795" s="4">
        <v>2.5</v>
      </c>
      <c r="H9795" s="4">
        <v>0.40936301593785202</v>
      </c>
      <c r="I9795" s="4">
        <v>3.5</v>
      </c>
      <c r="J9795" s="4">
        <v>1.33</v>
      </c>
      <c r="K9795" s="4">
        <v>2.2999999999999998</v>
      </c>
      <c r="L9795" s="4">
        <v>2.7</v>
      </c>
      <c r="M9795" s="4">
        <v>29</v>
      </c>
    </row>
    <row r="9796" spans="1:13" x14ac:dyDescent="0.2">
      <c r="A9796" s="3">
        <v>43221</v>
      </c>
      <c r="B9796" t="s">
        <v>3589</v>
      </c>
      <c r="C9796" t="s">
        <v>3612</v>
      </c>
      <c r="D9796" t="s">
        <v>174</v>
      </c>
      <c r="E9796" t="s">
        <v>3611</v>
      </c>
      <c r="F9796" s="4">
        <v>2.4483999999999999</v>
      </c>
      <c r="G9796" s="4">
        <v>2.4</v>
      </c>
      <c r="H9796" s="4">
        <v>0.49677862272847501</v>
      </c>
      <c r="I9796" s="4">
        <v>3.5</v>
      </c>
      <c r="J9796" s="4">
        <v>1.55</v>
      </c>
      <c r="K9796" s="4">
        <v>2.1</v>
      </c>
      <c r="L9796" s="4">
        <v>2.79</v>
      </c>
      <c r="M9796" s="4">
        <v>25</v>
      </c>
    </row>
    <row r="9797" spans="1:13" x14ac:dyDescent="0.2">
      <c r="A9797" s="3">
        <v>43221</v>
      </c>
      <c r="B9797" t="s">
        <v>10307</v>
      </c>
      <c r="C9797" t="s">
        <v>3879</v>
      </c>
      <c r="D9797" t="s">
        <v>10308</v>
      </c>
      <c r="E9797" t="s">
        <v>3878</v>
      </c>
      <c r="F9797" s="4">
        <v>0.59923076923076901</v>
      </c>
      <c r="G9797" s="4">
        <v>0.6</v>
      </c>
      <c r="H9797" s="4">
        <v>0.27283882722410602</v>
      </c>
      <c r="I9797" s="4">
        <v>1.26</v>
      </c>
      <c r="J9797" s="4">
        <v>0.1</v>
      </c>
      <c r="K9797" s="4">
        <v>0.5</v>
      </c>
      <c r="L9797" s="4">
        <v>0.7</v>
      </c>
      <c r="M9797" s="4">
        <v>13</v>
      </c>
    </row>
    <row r="9798" spans="1:13" x14ac:dyDescent="0.2">
      <c r="A9798" s="3">
        <v>43221</v>
      </c>
      <c r="B9798" t="s">
        <v>10291</v>
      </c>
      <c r="C9798" t="s">
        <v>3870</v>
      </c>
      <c r="D9798" t="s">
        <v>10292</v>
      </c>
      <c r="E9798" t="s">
        <v>3869</v>
      </c>
      <c r="F9798" s="4">
        <v>0.424375</v>
      </c>
      <c r="G9798" s="4">
        <v>0.4</v>
      </c>
      <c r="H9798" s="4">
        <v>0.21140699294646501</v>
      </c>
      <c r="I9798" s="4">
        <v>0.8</v>
      </c>
      <c r="J9798" s="4">
        <v>0.1</v>
      </c>
      <c r="K9798" s="4">
        <v>0.27500000000000002</v>
      </c>
      <c r="L9798" s="4">
        <v>0.52749999999999997</v>
      </c>
      <c r="M9798" s="4">
        <v>16</v>
      </c>
    </row>
    <row r="9799" spans="1:13" x14ac:dyDescent="0.2">
      <c r="A9799" s="3">
        <v>43221</v>
      </c>
      <c r="B9799" t="s">
        <v>10309</v>
      </c>
      <c r="C9799" t="s">
        <v>3882</v>
      </c>
      <c r="D9799" t="s">
        <v>10310</v>
      </c>
      <c r="E9799" t="s">
        <v>3881</v>
      </c>
      <c r="F9799" s="4">
        <v>0.61307692307692296</v>
      </c>
      <c r="G9799" s="4">
        <v>0.69</v>
      </c>
      <c r="H9799" s="4">
        <v>0.198090241026012</v>
      </c>
      <c r="I9799" s="4">
        <v>0.91</v>
      </c>
      <c r="J9799" s="4">
        <v>0.2</v>
      </c>
      <c r="K9799" s="4">
        <v>0.5</v>
      </c>
      <c r="L9799" s="4">
        <v>0.7</v>
      </c>
      <c r="M9799" s="4">
        <v>13</v>
      </c>
    </row>
    <row r="9800" spans="1:13" x14ac:dyDescent="0.2">
      <c r="A9800" s="3">
        <v>43221</v>
      </c>
      <c r="B9800" t="s">
        <v>10293</v>
      </c>
      <c r="C9800" t="s">
        <v>3873</v>
      </c>
      <c r="D9800" t="s">
        <v>10294</v>
      </c>
      <c r="E9800" t="s">
        <v>3872</v>
      </c>
      <c r="F9800" s="4">
        <v>0.50687499999999996</v>
      </c>
      <c r="G9800" s="4">
        <v>0.5</v>
      </c>
      <c r="H9800" s="4">
        <v>0.22306109028694401</v>
      </c>
      <c r="I9800" s="4">
        <v>0.9</v>
      </c>
      <c r="J9800" s="4">
        <v>0.1</v>
      </c>
      <c r="K9800" s="4">
        <v>0.4</v>
      </c>
      <c r="L9800" s="4">
        <v>0.60250000000000004</v>
      </c>
      <c r="M9800" s="4">
        <v>16</v>
      </c>
    </row>
    <row r="9801" spans="1:13" x14ac:dyDescent="0.2">
      <c r="A9801" s="3">
        <v>43221</v>
      </c>
      <c r="B9801" t="s">
        <v>10311</v>
      </c>
      <c r="C9801" t="s">
        <v>3885</v>
      </c>
      <c r="D9801" t="s">
        <v>10312</v>
      </c>
      <c r="E9801" t="s">
        <v>3884</v>
      </c>
      <c r="F9801" s="4">
        <v>0.57846153846153803</v>
      </c>
      <c r="G9801" s="4">
        <v>0.6</v>
      </c>
      <c r="H9801" s="4">
        <v>0.14735705807358701</v>
      </c>
      <c r="I9801" s="4">
        <v>0.8</v>
      </c>
      <c r="J9801" s="4">
        <v>0.31</v>
      </c>
      <c r="K9801" s="4">
        <v>0.5</v>
      </c>
      <c r="L9801" s="4">
        <v>0.69</v>
      </c>
      <c r="M9801" s="4">
        <v>13</v>
      </c>
    </row>
    <row r="9802" spans="1:13" x14ac:dyDescent="0.2">
      <c r="A9802" s="3">
        <v>43221</v>
      </c>
      <c r="B9802" t="s">
        <v>10295</v>
      </c>
      <c r="C9802" t="s">
        <v>3876</v>
      </c>
      <c r="D9802" t="s">
        <v>10296</v>
      </c>
      <c r="E9802" t="s">
        <v>3875</v>
      </c>
      <c r="F9802" s="4">
        <v>0.55812499999999998</v>
      </c>
      <c r="G9802" s="4">
        <v>0.52500000000000002</v>
      </c>
      <c r="H9802" s="4">
        <v>0.13252515484490701</v>
      </c>
      <c r="I9802" s="4">
        <v>0.8</v>
      </c>
      <c r="J9802" s="4">
        <v>0.4</v>
      </c>
      <c r="K9802" s="4">
        <v>0.45</v>
      </c>
      <c r="L9802" s="4">
        <v>0.63</v>
      </c>
      <c r="M9802" s="4">
        <v>16</v>
      </c>
    </row>
    <row r="9803" spans="1:13" x14ac:dyDescent="0.2">
      <c r="A9803" s="3">
        <v>43221</v>
      </c>
      <c r="B9803" t="s">
        <v>3865</v>
      </c>
      <c r="C9803" t="s">
        <v>3888</v>
      </c>
      <c r="D9803" t="s">
        <v>266</v>
      </c>
      <c r="E9803" t="s">
        <v>3887</v>
      </c>
      <c r="F9803" s="4">
        <v>0.62307692307692297</v>
      </c>
      <c r="G9803" s="4">
        <v>0.6</v>
      </c>
      <c r="H9803" s="4">
        <v>0.20649393112085301</v>
      </c>
      <c r="I9803" s="4">
        <v>0.9</v>
      </c>
      <c r="J9803" s="4">
        <v>0.28999999999999998</v>
      </c>
      <c r="K9803" s="4">
        <v>0.5</v>
      </c>
      <c r="L9803" s="4">
        <v>0.8</v>
      </c>
      <c r="M9803" s="4">
        <v>13</v>
      </c>
    </row>
    <row r="9804" spans="1:13" x14ac:dyDescent="0.2">
      <c r="A9804" s="3">
        <v>43252</v>
      </c>
      <c r="B9804" t="s">
        <v>9704</v>
      </c>
      <c r="C9804" t="s">
        <v>3927</v>
      </c>
      <c r="D9804" t="s">
        <v>9705</v>
      </c>
      <c r="E9804" t="s">
        <v>3926</v>
      </c>
      <c r="F9804" s="4">
        <v>7.9714999999999998</v>
      </c>
      <c r="G9804" s="4">
        <v>7.9249999999999998</v>
      </c>
      <c r="H9804" s="4">
        <v>0.29782147602036202</v>
      </c>
      <c r="I9804" s="4">
        <v>8.6</v>
      </c>
      <c r="J9804" s="4">
        <v>7.6</v>
      </c>
      <c r="K9804" s="4">
        <v>7.7</v>
      </c>
      <c r="L9804" s="4">
        <v>8.1999999999999993</v>
      </c>
      <c r="M9804" s="4">
        <v>20</v>
      </c>
    </row>
    <row r="9805" spans="1:13" x14ac:dyDescent="0.2">
      <c r="A9805" s="3">
        <v>43252</v>
      </c>
      <c r="B9805" t="s">
        <v>9740</v>
      </c>
      <c r="C9805" t="s">
        <v>3930</v>
      </c>
      <c r="D9805" t="s">
        <v>9741</v>
      </c>
      <c r="E9805" t="s">
        <v>3929</v>
      </c>
      <c r="F9805" s="4">
        <v>7.81388888888889</v>
      </c>
      <c r="G9805" s="4">
        <v>7.62</v>
      </c>
      <c r="H9805" s="4">
        <v>0.81349745210121205</v>
      </c>
      <c r="I9805" s="4">
        <v>9.5</v>
      </c>
      <c r="J9805" s="4">
        <v>6.3</v>
      </c>
      <c r="K9805" s="4">
        <v>7.5</v>
      </c>
      <c r="L9805" s="4">
        <v>7.9474999999999998</v>
      </c>
      <c r="M9805" s="4">
        <v>18</v>
      </c>
    </row>
    <row r="9806" spans="1:13" x14ac:dyDescent="0.2">
      <c r="A9806" s="3">
        <v>43252</v>
      </c>
      <c r="B9806" t="s">
        <v>3925</v>
      </c>
      <c r="C9806" t="s">
        <v>3933</v>
      </c>
      <c r="D9806" t="s">
        <v>286</v>
      </c>
      <c r="E9806" t="s">
        <v>3932</v>
      </c>
      <c r="F9806" s="4">
        <v>7.7541176470588198</v>
      </c>
      <c r="G9806" s="4">
        <v>7.5</v>
      </c>
      <c r="H9806" s="4">
        <v>1.1622717992337801</v>
      </c>
      <c r="I9806" s="4">
        <v>10.029999999999999</v>
      </c>
      <c r="J9806" s="4">
        <v>5.6</v>
      </c>
      <c r="K9806" s="4">
        <v>7.3</v>
      </c>
      <c r="L9806" s="4">
        <v>7.92</v>
      </c>
      <c r="M9806" s="4">
        <v>17</v>
      </c>
    </row>
    <row r="9807" spans="1:13" x14ac:dyDescent="0.2">
      <c r="A9807" s="3">
        <v>43252</v>
      </c>
      <c r="B9807" t="s">
        <v>9706</v>
      </c>
      <c r="C9807" t="s">
        <v>3918</v>
      </c>
      <c r="D9807" t="s">
        <v>9707</v>
      </c>
      <c r="E9807" t="s">
        <v>3917</v>
      </c>
      <c r="F9807" s="4">
        <v>7.7859259259259304</v>
      </c>
      <c r="G9807" s="4">
        <v>7.77</v>
      </c>
      <c r="H9807" s="4">
        <v>0.275000129500099</v>
      </c>
      <c r="I9807" s="4">
        <v>8.4</v>
      </c>
      <c r="J9807" s="4">
        <v>7</v>
      </c>
      <c r="K9807" s="4">
        <v>7.67</v>
      </c>
      <c r="L9807" s="4">
        <v>7.99</v>
      </c>
      <c r="M9807" s="4">
        <v>27</v>
      </c>
    </row>
    <row r="9808" spans="1:13" x14ac:dyDescent="0.2">
      <c r="A9808" s="3">
        <v>43252</v>
      </c>
      <c r="B9808" t="s">
        <v>9742</v>
      </c>
      <c r="C9808" t="s">
        <v>3921</v>
      </c>
      <c r="D9808" t="s">
        <v>9743</v>
      </c>
      <c r="E9808" t="s">
        <v>3920</v>
      </c>
      <c r="F9808" s="4">
        <v>7.1580000000000004</v>
      </c>
      <c r="G9808" s="4">
        <v>7.2</v>
      </c>
      <c r="H9808" s="4">
        <v>0.71540780910843704</v>
      </c>
      <c r="I9808" s="4">
        <v>9</v>
      </c>
      <c r="J9808" s="4">
        <v>6</v>
      </c>
      <c r="K9808" s="4">
        <v>6.7</v>
      </c>
      <c r="L9808" s="4">
        <v>7.61</v>
      </c>
      <c r="M9808" s="4">
        <v>25</v>
      </c>
    </row>
    <row r="9809" spans="1:13" x14ac:dyDescent="0.2">
      <c r="A9809" s="3">
        <v>43252</v>
      </c>
      <c r="B9809" t="s">
        <v>3916</v>
      </c>
      <c r="C9809" t="s">
        <v>3924</v>
      </c>
      <c r="D9809" t="s">
        <v>283</v>
      </c>
      <c r="E9809" t="s">
        <v>3923</v>
      </c>
      <c r="F9809" s="4">
        <v>6.8718181818181803</v>
      </c>
      <c r="G9809" s="4">
        <v>7</v>
      </c>
      <c r="H9809" s="4">
        <v>0.99689821978277204</v>
      </c>
      <c r="I9809" s="4">
        <v>9.5</v>
      </c>
      <c r="J9809" s="4">
        <v>5.43</v>
      </c>
      <c r="K9809" s="4">
        <v>6</v>
      </c>
      <c r="L9809" s="4">
        <v>7.35</v>
      </c>
      <c r="M9809" s="4">
        <v>22</v>
      </c>
    </row>
    <row r="9810" spans="1:13" x14ac:dyDescent="0.2">
      <c r="A9810" s="3">
        <v>43252</v>
      </c>
      <c r="B9810" t="s">
        <v>10275</v>
      </c>
      <c r="C9810" t="s">
        <v>3988</v>
      </c>
      <c r="D9810" t="s">
        <v>10276</v>
      </c>
      <c r="E9810" t="s">
        <v>3987</v>
      </c>
      <c r="F9810" s="4">
        <v>3.3570833333333301</v>
      </c>
      <c r="G9810" s="4">
        <v>3.3</v>
      </c>
      <c r="H9810" s="4">
        <v>0.25278413486724099</v>
      </c>
      <c r="I9810" s="4">
        <v>4</v>
      </c>
      <c r="J9810" s="4">
        <v>3</v>
      </c>
      <c r="K9810" s="4">
        <v>3.2</v>
      </c>
      <c r="L9810" s="4">
        <v>3.5</v>
      </c>
      <c r="M9810" s="4">
        <v>24</v>
      </c>
    </row>
    <row r="9811" spans="1:13" x14ac:dyDescent="0.2">
      <c r="A9811" s="3">
        <v>43252</v>
      </c>
      <c r="B9811" t="s">
        <v>10297</v>
      </c>
      <c r="C9811" t="s">
        <v>3991</v>
      </c>
      <c r="D9811" t="s">
        <v>10298</v>
      </c>
      <c r="E9811" t="s">
        <v>3990</v>
      </c>
      <c r="F9811" s="4">
        <v>3.49434782608696</v>
      </c>
      <c r="G9811" s="4">
        <v>3.48</v>
      </c>
      <c r="H9811" s="4">
        <v>0.32581124048577198</v>
      </c>
      <c r="I9811" s="4">
        <v>4.0999999999999996</v>
      </c>
      <c r="J9811" s="4">
        <v>3.02</v>
      </c>
      <c r="K9811" s="4">
        <v>3.2349999999999999</v>
      </c>
      <c r="L9811" s="4">
        <v>3.75</v>
      </c>
      <c r="M9811" s="4">
        <v>23</v>
      </c>
    </row>
    <row r="9812" spans="1:13" x14ac:dyDescent="0.2">
      <c r="A9812" s="3">
        <v>43252</v>
      </c>
      <c r="B9812" t="s">
        <v>10277</v>
      </c>
      <c r="C9812" t="s">
        <v>3994</v>
      </c>
      <c r="D9812" t="s">
        <v>10278</v>
      </c>
      <c r="E9812" t="s">
        <v>3993</v>
      </c>
      <c r="F9812" s="4">
        <v>3.40178571428571</v>
      </c>
      <c r="G9812" s="4">
        <v>3.4</v>
      </c>
      <c r="H9812" s="4">
        <v>0.19080829183451201</v>
      </c>
      <c r="I9812" s="4">
        <v>4.0999999999999996</v>
      </c>
      <c r="J9812" s="4">
        <v>3.1</v>
      </c>
      <c r="K9812" s="4">
        <v>3.3</v>
      </c>
      <c r="L9812" s="4">
        <v>3.42</v>
      </c>
      <c r="M9812" s="4">
        <v>28</v>
      </c>
    </row>
    <row r="9813" spans="1:13" x14ac:dyDescent="0.2">
      <c r="A9813" s="3">
        <v>43252</v>
      </c>
      <c r="B9813" t="s">
        <v>10299</v>
      </c>
      <c r="C9813" t="s">
        <v>3997</v>
      </c>
      <c r="D9813" t="s">
        <v>10300</v>
      </c>
      <c r="E9813" t="s">
        <v>3996</v>
      </c>
      <c r="F9813" s="4">
        <v>3.5122222222222201</v>
      </c>
      <c r="G9813" s="4">
        <v>3.5</v>
      </c>
      <c r="H9813" s="4">
        <v>0.25163057985457299</v>
      </c>
      <c r="I9813" s="4">
        <v>4</v>
      </c>
      <c r="J9813" s="4">
        <v>3</v>
      </c>
      <c r="K9813" s="4">
        <v>3.3</v>
      </c>
      <c r="L9813" s="4">
        <v>3.7</v>
      </c>
      <c r="M9813" s="4">
        <v>27</v>
      </c>
    </row>
    <row r="9814" spans="1:13" x14ac:dyDescent="0.2">
      <c r="A9814" s="3">
        <v>43252</v>
      </c>
      <c r="B9814" t="s">
        <v>8072</v>
      </c>
      <c r="C9814" t="s">
        <v>3903</v>
      </c>
      <c r="D9814" t="s">
        <v>8073</v>
      </c>
      <c r="E9814" t="s">
        <v>3902</v>
      </c>
      <c r="F9814" s="4">
        <v>7.76</v>
      </c>
      <c r="G9814" s="4">
        <v>7.75</v>
      </c>
      <c r="H9814" s="4">
        <v>0.34217441946079702</v>
      </c>
      <c r="I9814" s="4">
        <v>8.5</v>
      </c>
      <c r="J9814" s="4">
        <v>7</v>
      </c>
      <c r="K9814" s="4">
        <v>7.5</v>
      </c>
      <c r="L9814" s="4">
        <v>8</v>
      </c>
      <c r="M9814" s="4">
        <v>25</v>
      </c>
    </row>
    <row r="9815" spans="1:13" x14ac:dyDescent="0.2">
      <c r="A9815" s="3">
        <v>43252</v>
      </c>
      <c r="B9815" t="s">
        <v>3892</v>
      </c>
      <c r="C9815" t="s">
        <v>3915</v>
      </c>
      <c r="D9815" t="s">
        <v>275</v>
      </c>
      <c r="E9815" t="s">
        <v>3914</v>
      </c>
      <c r="F9815" s="4">
        <v>7</v>
      </c>
      <c r="G9815" s="4">
        <v>7</v>
      </c>
      <c r="H9815" s="4">
        <v>0.79843597113356601</v>
      </c>
      <c r="I9815" s="4">
        <v>9</v>
      </c>
      <c r="J9815" s="4">
        <v>5.75</v>
      </c>
      <c r="K9815" s="4">
        <v>6.5</v>
      </c>
      <c r="L9815" s="4">
        <v>7.5</v>
      </c>
      <c r="M9815" s="4">
        <v>21</v>
      </c>
    </row>
    <row r="9816" spans="1:13" x14ac:dyDescent="0.2">
      <c r="A9816" s="3">
        <v>43252</v>
      </c>
      <c r="B9816" t="s">
        <v>8098</v>
      </c>
      <c r="C9816" t="s">
        <v>3906</v>
      </c>
      <c r="D9816" t="s">
        <v>8099</v>
      </c>
      <c r="E9816" t="s">
        <v>3905</v>
      </c>
      <c r="F9816" s="4">
        <v>7.5540000000000003</v>
      </c>
      <c r="G9816" s="4">
        <v>7.5</v>
      </c>
      <c r="H9816" s="4">
        <v>0.39919711087798898</v>
      </c>
      <c r="I9816" s="4">
        <v>8.25</v>
      </c>
      <c r="J9816" s="4">
        <v>6.75</v>
      </c>
      <c r="K9816" s="4">
        <v>7.25</v>
      </c>
      <c r="L9816" s="4">
        <v>7.75</v>
      </c>
      <c r="M9816" s="4">
        <v>25</v>
      </c>
    </row>
    <row r="9817" spans="1:13" x14ac:dyDescent="0.2">
      <c r="A9817" s="3">
        <v>43252</v>
      </c>
      <c r="B9817" t="s">
        <v>3895</v>
      </c>
      <c r="C9817" t="s">
        <v>4436</v>
      </c>
      <c r="D9817" t="s">
        <v>276</v>
      </c>
      <c r="E9817" t="s">
        <v>4435</v>
      </c>
      <c r="F9817" s="4">
        <v>6.9285714285714297</v>
      </c>
      <c r="G9817" s="4">
        <v>6.75</v>
      </c>
      <c r="H9817" s="4">
        <v>0.90878647499996201</v>
      </c>
      <c r="I9817" s="4">
        <v>9.25</v>
      </c>
      <c r="J9817" s="4">
        <v>5.5</v>
      </c>
      <c r="K9817" s="4">
        <v>6.25</v>
      </c>
      <c r="L9817" s="4">
        <v>7.5</v>
      </c>
      <c r="M9817" s="4">
        <v>21</v>
      </c>
    </row>
    <row r="9818" spans="1:13" x14ac:dyDescent="0.2">
      <c r="A9818" s="3">
        <v>43252</v>
      </c>
      <c r="B9818" t="s">
        <v>8020</v>
      </c>
      <c r="C9818" t="s">
        <v>3897</v>
      </c>
      <c r="D9818" t="s">
        <v>8021</v>
      </c>
      <c r="E9818" t="s">
        <v>3896</v>
      </c>
      <c r="F9818" s="4">
        <v>7.8153846153846196</v>
      </c>
      <c r="G9818" s="4">
        <v>7.75</v>
      </c>
      <c r="H9818" s="4">
        <v>0.134736209512685</v>
      </c>
      <c r="I9818" s="4">
        <v>8</v>
      </c>
      <c r="J9818" s="4">
        <v>7.5</v>
      </c>
      <c r="K9818" s="4">
        <v>7.75</v>
      </c>
      <c r="L9818" s="4">
        <v>8</v>
      </c>
      <c r="M9818" s="4">
        <v>26</v>
      </c>
    </row>
    <row r="9819" spans="1:13" x14ac:dyDescent="0.2">
      <c r="A9819" s="3">
        <v>43252</v>
      </c>
      <c r="B9819" t="s">
        <v>8124</v>
      </c>
      <c r="C9819" t="s">
        <v>3909</v>
      </c>
      <c r="D9819" t="s">
        <v>8125</v>
      </c>
      <c r="E9819" t="s">
        <v>3908</v>
      </c>
      <c r="F9819" s="4">
        <v>7.3419999999999996</v>
      </c>
      <c r="G9819" s="4">
        <v>7.25</v>
      </c>
      <c r="H9819" s="4">
        <v>0.53922784300021698</v>
      </c>
      <c r="I9819" s="4">
        <v>8.5</v>
      </c>
      <c r="J9819" s="4">
        <v>6.5</v>
      </c>
      <c r="K9819" s="4">
        <v>7</v>
      </c>
      <c r="L9819" s="4">
        <v>7.75</v>
      </c>
      <c r="M9819" s="4">
        <v>25</v>
      </c>
    </row>
    <row r="9820" spans="1:13" x14ac:dyDescent="0.2">
      <c r="A9820" s="3">
        <v>43252</v>
      </c>
      <c r="B9820" t="s">
        <v>8046</v>
      </c>
      <c r="C9820" t="s">
        <v>3900</v>
      </c>
      <c r="D9820" t="s">
        <v>8047</v>
      </c>
      <c r="E9820" t="s">
        <v>3899</v>
      </c>
      <c r="F9820" s="4">
        <v>7.8307692307692296</v>
      </c>
      <c r="G9820" s="4">
        <v>7.75</v>
      </c>
      <c r="H9820" s="4">
        <v>0.19135146880906001</v>
      </c>
      <c r="I9820" s="4">
        <v>8.25</v>
      </c>
      <c r="J9820" s="4">
        <v>7.5</v>
      </c>
      <c r="K9820" s="4">
        <v>7.75</v>
      </c>
      <c r="L9820" s="4">
        <v>8</v>
      </c>
      <c r="M9820" s="4">
        <v>26</v>
      </c>
    </row>
    <row r="9821" spans="1:13" x14ac:dyDescent="0.2">
      <c r="A9821" s="3">
        <v>43252</v>
      </c>
      <c r="B9821" t="s">
        <v>8150</v>
      </c>
      <c r="C9821" t="s">
        <v>3912</v>
      </c>
      <c r="D9821" t="s">
        <v>8151</v>
      </c>
      <c r="E9821" t="s">
        <v>3911</v>
      </c>
      <c r="F9821" s="4">
        <v>7.1779999999999999</v>
      </c>
      <c r="G9821" s="4">
        <v>7.2</v>
      </c>
      <c r="H9821" s="4">
        <v>0.68268465145580504</v>
      </c>
      <c r="I9821" s="4">
        <v>9</v>
      </c>
      <c r="J9821" s="4">
        <v>6.25</v>
      </c>
      <c r="K9821" s="4">
        <v>6.75</v>
      </c>
      <c r="L9821" s="4">
        <v>7.75</v>
      </c>
      <c r="M9821" s="4">
        <v>25</v>
      </c>
    </row>
    <row r="9822" spans="1:13" x14ac:dyDescent="0.2">
      <c r="A9822" s="3">
        <v>43252</v>
      </c>
      <c r="B9822" t="s">
        <v>8192</v>
      </c>
      <c r="C9822" t="s">
        <v>3081</v>
      </c>
      <c r="D9822" t="s">
        <v>8193</v>
      </c>
      <c r="E9822" t="s">
        <v>3080</v>
      </c>
      <c r="F9822" s="4">
        <v>3.8738181818181801</v>
      </c>
      <c r="G9822" s="4">
        <v>3.86</v>
      </c>
      <c r="H9822" s="4">
        <v>0.40900927973469098</v>
      </c>
      <c r="I9822" s="4">
        <v>5.14</v>
      </c>
      <c r="J9822" s="4">
        <v>3.2</v>
      </c>
      <c r="K9822" s="4">
        <v>3.6</v>
      </c>
      <c r="L9822" s="4">
        <v>4</v>
      </c>
      <c r="M9822" s="4">
        <v>33</v>
      </c>
    </row>
    <row r="9823" spans="1:13" x14ac:dyDescent="0.2">
      <c r="A9823" s="3">
        <v>43252</v>
      </c>
      <c r="B9823" t="s">
        <v>8200</v>
      </c>
      <c r="C9823" t="s">
        <v>3084</v>
      </c>
      <c r="D9823" t="s">
        <v>8201</v>
      </c>
      <c r="E9823" t="s">
        <v>3083</v>
      </c>
      <c r="F9823" s="4">
        <v>3.8533636363636399</v>
      </c>
      <c r="G9823" s="4">
        <v>3.83</v>
      </c>
      <c r="H9823" s="4">
        <v>0.37819917191390501</v>
      </c>
      <c r="I9823" s="4">
        <v>5.16</v>
      </c>
      <c r="J9823" s="4">
        <v>3.38</v>
      </c>
      <c r="K9823" s="4">
        <v>3.59</v>
      </c>
      <c r="L9823" s="4">
        <v>3.97</v>
      </c>
      <c r="M9823" s="4">
        <v>33</v>
      </c>
    </row>
    <row r="9824" spans="1:13" x14ac:dyDescent="0.2">
      <c r="A9824" s="3">
        <v>43252</v>
      </c>
      <c r="B9824" t="s">
        <v>9708</v>
      </c>
      <c r="C9824" t="s">
        <v>3072</v>
      </c>
      <c r="D9824" t="s">
        <v>9709</v>
      </c>
      <c r="E9824" t="s">
        <v>3071</v>
      </c>
      <c r="F9824" s="4">
        <v>4.06393939393939</v>
      </c>
      <c r="G9824" s="4">
        <v>4</v>
      </c>
      <c r="H9824" s="4">
        <v>0.222400812076128</v>
      </c>
      <c r="I9824" s="4">
        <v>4.5999999999999996</v>
      </c>
      <c r="J9824" s="4">
        <v>3.44</v>
      </c>
      <c r="K9824" s="4">
        <v>3.93</v>
      </c>
      <c r="L9824" s="4">
        <v>4.1900000000000004</v>
      </c>
      <c r="M9824" s="4">
        <v>33</v>
      </c>
    </row>
    <row r="9825" spans="1:13" x14ac:dyDescent="0.2">
      <c r="A9825" s="3">
        <v>43252</v>
      </c>
      <c r="B9825" t="s">
        <v>9744</v>
      </c>
      <c r="C9825" t="s">
        <v>3075</v>
      </c>
      <c r="D9825" t="s">
        <v>9745</v>
      </c>
      <c r="E9825" t="s">
        <v>3074</v>
      </c>
      <c r="F9825" s="4">
        <v>3.64636363636364</v>
      </c>
      <c r="G9825" s="4">
        <v>3.56</v>
      </c>
      <c r="H9825" s="4">
        <v>0.40024069462807499</v>
      </c>
      <c r="I9825" s="4">
        <v>5.23</v>
      </c>
      <c r="J9825" s="4">
        <v>3.11</v>
      </c>
      <c r="K9825" s="4">
        <v>3.5</v>
      </c>
      <c r="L9825" s="4">
        <v>3.75</v>
      </c>
      <c r="M9825" s="4">
        <v>33</v>
      </c>
    </row>
    <row r="9826" spans="1:13" x14ac:dyDescent="0.2">
      <c r="A9826" s="3">
        <v>43252</v>
      </c>
      <c r="B9826" t="s">
        <v>7742</v>
      </c>
      <c r="C9826" t="s">
        <v>3102</v>
      </c>
      <c r="D9826" t="s">
        <v>7743</v>
      </c>
      <c r="E9826" t="s">
        <v>3101</v>
      </c>
      <c r="F9826" s="4">
        <v>3.6455172413793102</v>
      </c>
      <c r="G9826" s="4">
        <v>3.5</v>
      </c>
      <c r="H9826" s="4">
        <v>0.62994663156547603</v>
      </c>
      <c r="I9826" s="4">
        <v>6.2</v>
      </c>
      <c r="J9826" s="4">
        <v>3</v>
      </c>
      <c r="K9826" s="4">
        <v>3.3</v>
      </c>
      <c r="L9826" s="4">
        <v>3.7</v>
      </c>
      <c r="M9826" s="4">
        <v>29</v>
      </c>
    </row>
    <row r="9827" spans="1:13" x14ac:dyDescent="0.2">
      <c r="A9827" s="3">
        <v>43252</v>
      </c>
      <c r="B9827" t="s">
        <v>3070</v>
      </c>
      <c r="C9827" t="s">
        <v>3078</v>
      </c>
      <c r="D9827" t="s">
        <v>1</v>
      </c>
      <c r="E9827" t="s">
        <v>3077</v>
      </c>
      <c r="F9827" s="4">
        <v>3.645</v>
      </c>
      <c r="G9827" s="4">
        <v>3.5</v>
      </c>
      <c r="H9827" s="4">
        <v>0.79590386540270197</v>
      </c>
      <c r="I9827" s="4">
        <v>7.04</v>
      </c>
      <c r="J9827" s="4">
        <v>2.65</v>
      </c>
      <c r="K9827" s="4">
        <v>3.3</v>
      </c>
      <c r="L9827" s="4">
        <v>3.7</v>
      </c>
      <c r="M9827" s="4">
        <v>28</v>
      </c>
    </row>
    <row r="9828" spans="1:13" x14ac:dyDescent="0.2">
      <c r="A9828" s="3">
        <v>43252</v>
      </c>
      <c r="B9828" t="s">
        <v>6329</v>
      </c>
      <c r="C9828" t="s">
        <v>3105</v>
      </c>
      <c r="D9828" t="s">
        <v>2141</v>
      </c>
      <c r="E9828" t="s">
        <v>3104</v>
      </c>
      <c r="F9828" s="4">
        <v>3.5711111111111098</v>
      </c>
      <c r="G9828" s="4">
        <v>3.5</v>
      </c>
      <c r="H9828" s="4">
        <v>0.55576927513086505</v>
      </c>
      <c r="I9828" s="4">
        <v>5.8</v>
      </c>
      <c r="J9828" s="4">
        <v>3</v>
      </c>
      <c r="K9828" s="4">
        <v>3.35</v>
      </c>
      <c r="L9828" s="4">
        <v>3.6</v>
      </c>
      <c r="M9828" s="4">
        <v>27</v>
      </c>
    </row>
    <row r="9829" spans="1:13" x14ac:dyDescent="0.2">
      <c r="A9829" s="3">
        <v>43252</v>
      </c>
      <c r="B9829" t="s">
        <v>8158</v>
      </c>
      <c r="C9829" t="s">
        <v>3135</v>
      </c>
      <c r="D9829" t="s">
        <v>8159</v>
      </c>
      <c r="E9829" t="s">
        <v>3134</v>
      </c>
      <c r="F9829" s="4">
        <v>0.45757575757575802</v>
      </c>
      <c r="G9829" s="4">
        <v>0.46</v>
      </c>
      <c r="H9829" s="4">
        <v>0.109202515511042</v>
      </c>
      <c r="I9829" s="4">
        <v>0.75</v>
      </c>
      <c r="J9829" s="4">
        <v>0.21</v>
      </c>
      <c r="K9829" s="4">
        <v>0.4</v>
      </c>
      <c r="L9829" s="4">
        <v>0.5</v>
      </c>
      <c r="M9829" s="4">
        <v>33</v>
      </c>
    </row>
    <row r="9830" spans="1:13" x14ac:dyDescent="0.2">
      <c r="A9830" s="3">
        <v>43252</v>
      </c>
      <c r="B9830" t="s">
        <v>8168</v>
      </c>
      <c r="C9830" t="s">
        <v>3138</v>
      </c>
      <c r="D9830" t="s">
        <v>8169</v>
      </c>
      <c r="E9830" t="s">
        <v>3137</v>
      </c>
      <c r="F9830" s="4">
        <v>0.32072727272727303</v>
      </c>
      <c r="G9830" s="4">
        <v>0.32</v>
      </c>
      <c r="H9830" s="4">
        <v>6.7933456745955106E-2</v>
      </c>
      <c r="I9830" s="4">
        <v>0.43</v>
      </c>
      <c r="J9830" s="4">
        <v>0.1</v>
      </c>
      <c r="K9830" s="4">
        <v>0.28999999999999998</v>
      </c>
      <c r="L9830" s="4">
        <v>0.36</v>
      </c>
      <c r="M9830" s="4">
        <v>33</v>
      </c>
    </row>
    <row r="9831" spans="1:13" x14ac:dyDescent="0.2">
      <c r="A9831" s="3">
        <v>43252</v>
      </c>
      <c r="B9831" t="s">
        <v>8178</v>
      </c>
      <c r="C9831" t="s">
        <v>3141</v>
      </c>
      <c r="D9831" t="s">
        <v>8179</v>
      </c>
      <c r="E9831" t="s">
        <v>3140</v>
      </c>
      <c r="F9831" s="4">
        <v>0.32278787878787901</v>
      </c>
      <c r="G9831" s="4">
        <v>0.34</v>
      </c>
      <c r="H9831" s="4">
        <v>9.9650563713833795E-2</v>
      </c>
      <c r="I9831" s="4">
        <v>0.49</v>
      </c>
      <c r="J9831" s="4">
        <v>0.06</v>
      </c>
      <c r="K9831" s="4">
        <v>0.28999999999999998</v>
      </c>
      <c r="L9831" s="4">
        <v>0.4</v>
      </c>
      <c r="M9831" s="4">
        <v>33</v>
      </c>
    </row>
    <row r="9832" spans="1:13" x14ac:dyDescent="0.2">
      <c r="A9832" s="3">
        <v>43252</v>
      </c>
      <c r="B9832" t="s">
        <v>8186</v>
      </c>
      <c r="C9832" t="s">
        <v>3144</v>
      </c>
      <c r="D9832" t="s">
        <v>8187</v>
      </c>
      <c r="E9832" t="s">
        <v>3143</v>
      </c>
      <c r="F9832" s="4">
        <v>-0.13206060606060599</v>
      </c>
      <c r="G9832" s="4">
        <v>-0.11</v>
      </c>
      <c r="H9832" s="4">
        <v>0.1517197126682</v>
      </c>
      <c r="I9832" s="4">
        <v>0.23200000000000001</v>
      </c>
      <c r="J9832" s="4">
        <v>-0.68</v>
      </c>
      <c r="K9832" s="4">
        <v>-0.17</v>
      </c>
      <c r="L9832" s="4">
        <v>-0.08</v>
      </c>
      <c r="M9832" s="4">
        <v>33</v>
      </c>
    </row>
    <row r="9833" spans="1:13" x14ac:dyDescent="0.2">
      <c r="A9833" s="3">
        <v>43252</v>
      </c>
      <c r="B9833" t="s">
        <v>8194</v>
      </c>
      <c r="C9833" t="s">
        <v>3147</v>
      </c>
      <c r="D9833" t="s">
        <v>8195</v>
      </c>
      <c r="E9833" t="s">
        <v>3146</v>
      </c>
      <c r="F9833" s="4">
        <v>-0.31024242424242399</v>
      </c>
      <c r="G9833" s="4">
        <v>-0.32</v>
      </c>
      <c r="H9833" s="4">
        <v>0.10408861318097901</v>
      </c>
      <c r="I9833" s="4">
        <v>-0.108</v>
      </c>
      <c r="J9833" s="4">
        <v>-0.51</v>
      </c>
      <c r="K9833" s="4">
        <v>-0.36</v>
      </c>
      <c r="L9833" s="4">
        <v>-0.23</v>
      </c>
      <c r="M9833" s="4">
        <v>33</v>
      </c>
    </row>
    <row r="9834" spans="1:13" x14ac:dyDescent="0.2">
      <c r="A9834" s="3">
        <v>43252</v>
      </c>
      <c r="B9834" t="s">
        <v>8102</v>
      </c>
      <c r="C9834" t="s">
        <v>3114</v>
      </c>
      <c r="D9834" t="s">
        <v>8103</v>
      </c>
      <c r="E9834" t="s">
        <v>3113</v>
      </c>
      <c r="F9834" s="4">
        <v>0.271454545454545</v>
      </c>
      <c r="G9834" s="4">
        <v>0.28999999999999998</v>
      </c>
      <c r="H9834" s="4">
        <v>7.4790160996070706E-2</v>
      </c>
      <c r="I9834" s="4">
        <v>0.39</v>
      </c>
      <c r="J9834" s="4">
        <v>0</v>
      </c>
      <c r="K9834" s="4">
        <v>0.25</v>
      </c>
      <c r="L9834" s="4">
        <v>0.31</v>
      </c>
      <c r="M9834" s="4">
        <v>33</v>
      </c>
    </row>
    <row r="9835" spans="1:13" x14ac:dyDescent="0.2">
      <c r="A9835" s="3">
        <v>43252</v>
      </c>
      <c r="B9835" t="s">
        <v>8202</v>
      </c>
      <c r="C9835" t="s">
        <v>3150</v>
      </c>
      <c r="D9835" t="s">
        <v>8203</v>
      </c>
      <c r="E9835" t="s">
        <v>3149</v>
      </c>
      <c r="F9835" s="4">
        <v>0.17872727272727301</v>
      </c>
      <c r="G9835" s="4">
        <v>0.19</v>
      </c>
      <c r="H9835" s="4">
        <v>7.9590857172507898E-2</v>
      </c>
      <c r="I9835" s="4">
        <v>0.42</v>
      </c>
      <c r="J9835" s="4">
        <v>-0.01</v>
      </c>
      <c r="K9835" s="4">
        <v>0.15</v>
      </c>
      <c r="L9835" s="4">
        <v>0.22</v>
      </c>
      <c r="M9835" s="4">
        <v>33</v>
      </c>
    </row>
    <row r="9836" spans="1:13" x14ac:dyDescent="0.2">
      <c r="A9836" s="3">
        <v>43252</v>
      </c>
      <c r="B9836" t="s">
        <v>8110</v>
      </c>
      <c r="C9836" t="s">
        <v>3117</v>
      </c>
      <c r="D9836" t="s">
        <v>8111</v>
      </c>
      <c r="E9836" t="s">
        <v>3116</v>
      </c>
      <c r="F9836" s="4">
        <v>0.31242424242424199</v>
      </c>
      <c r="G9836" s="4">
        <v>0.32</v>
      </c>
      <c r="H9836" s="4">
        <v>9.2602318512764001E-2</v>
      </c>
      <c r="I9836" s="4">
        <v>0.57999999999999996</v>
      </c>
      <c r="J9836" s="4">
        <v>0.16</v>
      </c>
      <c r="K9836" s="4">
        <v>0.25</v>
      </c>
      <c r="L9836" s="4">
        <v>0.36</v>
      </c>
      <c r="M9836" s="4">
        <v>33</v>
      </c>
    </row>
    <row r="9837" spans="1:13" x14ac:dyDescent="0.2">
      <c r="A9837" s="3">
        <v>43252</v>
      </c>
      <c r="B9837" t="s">
        <v>8118</v>
      </c>
      <c r="C9837" t="s">
        <v>3120</v>
      </c>
      <c r="D9837" t="s">
        <v>8119</v>
      </c>
      <c r="E9837" t="s">
        <v>3119</v>
      </c>
      <c r="F9837" s="4">
        <v>0.36521212121212099</v>
      </c>
      <c r="G9837" s="4">
        <v>0.34</v>
      </c>
      <c r="H9837" s="4">
        <v>7.5009898336718506E-2</v>
      </c>
      <c r="I9837" s="4">
        <v>0.52</v>
      </c>
      <c r="J9837" s="4">
        <v>0.22</v>
      </c>
      <c r="K9837" s="4">
        <v>0.32</v>
      </c>
      <c r="L9837" s="4">
        <v>0.42</v>
      </c>
      <c r="M9837" s="4">
        <v>33</v>
      </c>
    </row>
    <row r="9838" spans="1:13" x14ac:dyDescent="0.2">
      <c r="A9838" s="3">
        <v>43252</v>
      </c>
      <c r="B9838" t="s">
        <v>8128</v>
      </c>
      <c r="C9838" t="s">
        <v>3123</v>
      </c>
      <c r="D9838" t="s">
        <v>8129</v>
      </c>
      <c r="E9838" t="s">
        <v>3122</v>
      </c>
      <c r="F9838" s="4">
        <v>0.41503030303030303</v>
      </c>
      <c r="G9838" s="4">
        <v>0.41</v>
      </c>
      <c r="H9838" s="4">
        <v>0.103706462204774</v>
      </c>
      <c r="I9838" s="4">
        <v>0.61</v>
      </c>
      <c r="J9838" s="4">
        <v>0.15</v>
      </c>
      <c r="K9838" s="4">
        <v>0.37</v>
      </c>
      <c r="L9838" s="4">
        <v>0.46</v>
      </c>
      <c r="M9838" s="4">
        <v>33</v>
      </c>
    </row>
    <row r="9839" spans="1:13" x14ac:dyDescent="0.2">
      <c r="A9839" s="3">
        <v>43252</v>
      </c>
      <c r="B9839" t="s">
        <v>8136</v>
      </c>
      <c r="C9839" t="s">
        <v>3126</v>
      </c>
      <c r="D9839" t="s">
        <v>8137</v>
      </c>
      <c r="E9839" t="s">
        <v>3125</v>
      </c>
      <c r="F9839" s="4">
        <v>0.56963636363636405</v>
      </c>
      <c r="G9839" s="4">
        <v>0.56999999999999995</v>
      </c>
      <c r="H9839" s="4">
        <v>6.5282950579486201E-2</v>
      </c>
      <c r="I9839" s="4">
        <v>0.66</v>
      </c>
      <c r="J9839" s="4">
        <v>0.3</v>
      </c>
      <c r="K9839" s="4">
        <v>0.54</v>
      </c>
      <c r="L9839" s="4">
        <v>0.61</v>
      </c>
      <c r="M9839" s="4">
        <v>33</v>
      </c>
    </row>
    <row r="9840" spans="1:13" x14ac:dyDescent="0.2">
      <c r="A9840" s="3">
        <v>43252</v>
      </c>
      <c r="B9840" t="s">
        <v>8144</v>
      </c>
      <c r="C9840" t="s">
        <v>3129</v>
      </c>
      <c r="D9840" t="s">
        <v>8145</v>
      </c>
      <c r="E9840" t="s">
        <v>3128</v>
      </c>
      <c r="F9840" s="4">
        <v>0.79712121212121201</v>
      </c>
      <c r="G9840" s="4">
        <v>0.8</v>
      </c>
      <c r="H9840" s="4">
        <v>0.10282745182335699</v>
      </c>
      <c r="I9840" s="4">
        <v>0.98499999999999999</v>
      </c>
      <c r="J9840" s="4">
        <v>0.56999999999999995</v>
      </c>
      <c r="K9840" s="4">
        <v>0.71</v>
      </c>
      <c r="L9840" s="4">
        <v>0.88</v>
      </c>
      <c r="M9840" s="4">
        <v>33</v>
      </c>
    </row>
    <row r="9841" spans="1:13" x14ac:dyDescent="0.2">
      <c r="A9841" s="3">
        <v>43252</v>
      </c>
      <c r="B9841" t="s">
        <v>8152</v>
      </c>
      <c r="C9841" t="s">
        <v>3132</v>
      </c>
      <c r="D9841" t="s">
        <v>8153</v>
      </c>
      <c r="E9841" t="s">
        <v>3131</v>
      </c>
      <c r="F9841" s="4">
        <v>0.51854545454545498</v>
      </c>
      <c r="G9841" s="4">
        <v>0.5</v>
      </c>
      <c r="H9841" s="4">
        <v>8.4393827865657203E-2</v>
      </c>
      <c r="I9841" s="4">
        <v>0.7</v>
      </c>
      <c r="J9841" s="4">
        <v>0.36</v>
      </c>
      <c r="K9841" s="4">
        <v>0.48</v>
      </c>
      <c r="L9841" s="4">
        <v>0.56999999999999995</v>
      </c>
      <c r="M9841" s="4">
        <v>33</v>
      </c>
    </row>
    <row r="9842" spans="1:13" x14ac:dyDescent="0.2">
      <c r="A9842" s="3">
        <v>43252</v>
      </c>
      <c r="B9842" t="s">
        <v>8196</v>
      </c>
      <c r="C9842" t="s">
        <v>3096</v>
      </c>
      <c r="D9842" t="s">
        <v>8197</v>
      </c>
      <c r="E9842" t="s">
        <v>3095</v>
      </c>
      <c r="F9842" s="4">
        <v>3.4929666666666699</v>
      </c>
      <c r="G9842" s="4">
        <v>3.4750000000000001</v>
      </c>
      <c r="H9842" s="4">
        <v>0.32808309327356999</v>
      </c>
      <c r="I9842" s="4">
        <v>4.4400000000000004</v>
      </c>
      <c r="J9842" s="4">
        <v>2.67</v>
      </c>
      <c r="K9842" s="4">
        <v>3.3525</v>
      </c>
      <c r="L9842" s="4">
        <v>3.6124999999999998</v>
      </c>
      <c r="M9842" s="4">
        <v>30</v>
      </c>
    </row>
    <row r="9843" spans="1:13" x14ac:dyDescent="0.2">
      <c r="A9843" s="3">
        <v>43252</v>
      </c>
      <c r="B9843" t="s">
        <v>8204</v>
      </c>
      <c r="C9843" t="s">
        <v>3099</v>
      </c>
      <c r="D9843" t="s">
        <v>8205</v>
      </c>
      <c r="E9843" t="s">
        <v>3098</v>
      </c>
      <c r="F9843" s="4">
        <v>3.4594999999999998</v>
      </c>
      <c r="G9843" s="4">
        <v>3.4649999999999999</v>
      </c>
      <c r="H9843" s="4">
        <v>0.329519896317302</v>
      </c>
      <c r="I9843" s="4">
        <v>4.45</v>
      </c>
      <c r="J9843" s="4">
        <v>2.73</v>
      </c>
      <c r="K9843" s="4">
        <v>3.3075000000000001</v>
      </c>
      <c r="L9843" s="4">
        <v>3.59</v>
      </c>
      <c r="M9843" s="4">
        <v>30</v>
      </c>
    </row>
    <row r="9844" spans="1:13" x14ac:dyDescent="0.2">
      <c r="A9844" s="3">
        <v>43252</v>
      </c>
      <c r="B9844" t="s">
        <v>9710</v>
      </c>
      <c r="C9844" t="s">
        <v>3087</v>
      </c>
      <c r="D9844" t="s">
        <v>9711</v>
      </c>
      <c r="E9844" t="s">
        <v>3086</v>
      </c>
      <c r="F9844" s="4">
        <v>3.59066666666667</v>
      </c>
      <c r="G9844" s="4">
        <v>3.61</v>
      </c>
      <c r="H9844" s="4">
        <v>0.220499954387881</v>
      </c>
      <c r="I9844" s="4">
        <v>4.17</v>
      </c>
      <c r="J9844" s="4">
        <v>3.22</v>
      </c>
      <c r="K9844" s="4">
        <v>3.4</v>
      </c>
      <c r="L9844" s="4">
        <v>3.7450000000000001</v>
      </c>
      <c r="M9844" s="4">
        <v>30</v>
      </c>
    </row>
    <row r="9845" spans="1:13" x14ac:dyDescent="0.2">
      <c r="A9845" s="3">
        <v>43252</v>
      </c>
      <c r="B9845" t="s">
        <v>9746</v>
      </c>
      <c r="C9845" t="s">
        <v>3090</v>
      </c>
      <c r="D9845" t="s">
        <v>9747</v>
      </c>
      <c r="E9845" t="s">
        <v>3089</v>
      </c>
      <c r="F9845" s="4">
        <v>3.4141379310344799</v>
      </c>
      <c r="G9845" s="4">
        <v>3.39</v>
      </c>
      <c r="H9845" s="4">
        <v>0.32842173715883</v>
      </c>
      <c r="I9845" s="4">
        <v>4.43</v>
      </c>
      <c r="J9845" s="4">
        <v>2.69</v>
      </c>
      <c r="K9845" s="4">
        <v>3.24</v>
      </c>
      <c r="L9845" s="4">
        <v>3.5</v>
      </c>
      <c r="M9845" s="4">
        <v>29</v>
      </c>
    </row>
    <row r="9846" spans="1:13" x14ac:dyDescent="0.2">
      <c r="A9846" s="3">
        <v>43252</v>
      </c>
      <c r="B9846" t="s">
        <v>9879</v>
      </c>
      <c r="C9846" t="s">
        <v>3108</v>
      </c>
      <c r="D9846" t="s">
        <v>9880</v>
      </c>
      <c r="E9846" t="s">
        <v>3107</v>
      </c>
      <c r="F9846" s="4">
        <v>3.4207692307692299</v>
      </c>
      <c r="G9846" s="4">
        <v>3.27</v>
      </c>
      <c r="H9846" s="4">
        <v>0.49071313882489898</v>
      </c>
      <c r="I9846" s="4">
        <v>5.3</v>
      </c>
      <c r="J9846" s="4">
        <v>2.91</v>
      </c>
      <c r="K9846" s="4">
        <v>3.2</v>
      </c>
      <c r="L9846" s="4">
        <v>3.4</v>
      </c>
      <c r="M9846" s="4">
        <v>26</v>
      </c>
    </row>
    <row r="9847" spans="1:13" x14ac:dyDescent="0.2">
      <c r="A9847" s="3">
        <v>43252</v>
      </c>
      <c r="B9847" t="s">
        <v>3085</v>
      </c>
      <c r="C9847" t="s">
        <v>3093</v>
      </c>
      <c r="D9847" t="s">
        <v>6</v>
      </c>
      <c r="E9847" t="s">
        <v>3092</v>
      </c>
      <c r="F9847" s="4">
        <v>3.4540000000000002</v>
      </c>
      <c r="G9847" s="4">
        <v>3.3</v>
      </c>
      <c r="H9847" s="4">
        <v>0.60354508254700101</v>
      </c>
      <c r="I9847" s="4">
        <v>5.8</v>
      </c>
      <c r="J9847" s="4">
        <v>3</v>
      </c>
      <c r="K9847" s="4">
        <v>3.13</v>
      </c>
      <c r="L9847" s="4">
        <v>3.5</v>
      </c>
      <c r="M9847" s="4">
        <v>25</v>
      </c>
    </row>
    <row r="9848" spans="1:13" x14ac:dyDescent="0.2">
      <c r="A9848" s="3">
        <v>43252</v>
      </c>
      <c r="B9848" t="s">
        <v>6331</v>
      </c>
      <c r="C9848" t="s">
        <v>3111</v>
      </c>
      <c r="D9848" t="s">
        <v>2143</v>
      </c>
      <c r="E9848" t="s">
        <v>3110</v>
      </c>
      <c r="F9848" s="4">
        <v>3.36791666666667</v>
      </c>
      <c r="G9848" s="4">
        <v>3.3</v>
      </c>
      <c r="H9848" s="4">
        <v>0.49551886873797502</v>
      </c>
      <c r="I9848" s="4">
        <v>5.0199999999999996</v>
      </c>
      <c r="J9848" s="4">
        <v>2.39</v>
      </c>
      <c r="K9848" s="4">
        <v>3.2</v>
      </c>
      <c r="L9848" s="4">
        <v>3.5</v>
      </c>
      <c r="M9848" s="4">
        <v>24</v>
      </c>
    </row>
    <row r="9849" spans="1:13" x14ac:dyDescent="0.2">
      <c r="A9849" s="3">
        <v>43252</v>
      </c>
      <c r="B9849" t="s">
        <v>8206</v>
      </c>
      <c r="C9849" t="s">
        <v>3153</v>
      </c>
      <c r="D9849" t="s">
        <v>8207</v>
      </c>
      <c r="E9849" t="s">
        <v>3152</v>
      </c>
      <c r="F9849" s="4">
        <v>0.21690000000000001</v>
      </c>
      <c r="G9849" s="4">
        <v>0.21</v>
      </c>
      <c r="H9849" s="4">
        <v>4.0971268318008E-2</v>
      </c>
      <c r="I9849" s="4">
        <v>0.31</v>
      </c>
      <c r="J9849" s="4">
        <v>0.12</v>
      </c>
      <c r="K9849" s="4">
        <v>0.2</v>
      </c>
      <c r="L9849" s="4">
        <v>0.22750000000000001</v>
      </c>
      <c r="M9849" s="4">
        <v>30</v>
      </c>
    </row>
    <row r="9850" spans="1:13" x14ac:dyDescent="0.2">
      <c r="A9850" s="3">
        <v>43252</v>
      </c>
      <c r="B9850" t="s">
        <v>10279</v>
      </c>
      <c r="C9850" t="s">
        <v>4324</v>
      </c>
      <c r="D9850" t="s">
        <v>10280</v>
      </c>
      <c r="E9850" t="s">
        <v>4323</v>
      </c>
      <c r="F9850" s="4">
        <v>2.7666666666666702</v>
      </c>
      <c r="G9850" s="4">
        <v>2.8</v>
      </c>
      <c r="H9850" s="4">
        <v>0.17320508075688801</v>
      </c>
      <c r="I9850" s="4">
        <v>3.1</v>
      </c>
      <c r="J9850" s="4">
        <v>2.5</v>
      </c>
      <c r="K9850" s="4">
        <v>2.65</v>
      </c>
      <c r="L9850" s="4">
        <v>2.9</v>
      </c>
      <c r="M9850" s="4">
        <v>27</v>
      </c>
    </row>
    <row r="9851" spans="1:13" x14ac:dyDescent="0.2">
      <c r="A9851" s="3">
        <v>43252</v>
      </c>
      <c r="B9851" t="s">
        <v>4319</v>
      </c>
      <c r="C9851" t="s">
        <v>4327</v>
      </c>
      <c r="D9851" t="s">
        <v>419</v>
      </c>
      <c r="E9851" t="s">
        <v>4326</v>
      </c>
      <c r="F9851" s="4">
        <v>2.4307692307692301</v>
      </c>
      <c r="G9851" s="4">
        <v>2.4</v>
      </c>
      <c r="H9851" s="4">
        <v>0.19135146880906001</v>
      </c>
      <c r="I9851" s="4">
        <v>2.9</v>
      </c>
      <c r="J9851" s="4">
        <v>2</v>
      </c>
      <c r="K9851" s="4">
        <v>2.3250000000000002</v>
      </c>
      <c r="L9851" s="4">
        <v>2.5</v>
      </c>
      <c r="M9851" s="4">
        <v>26</v>
      </c>
    </row>
    <row r="9852" spans="1:13" x14ac:dyDescent="0.2">
      <c r="A9852" s="3">
        <v>43252</v>
      </c>
      <c r="B9852" t="s">
        <v>9782</v>
      </c>
      <c r="C9852" t="s">
        <v>3939</v>
      </c>
      <c r="D9852" t="s">
        <v>9783</v>
      </c>
      <c r="E9852" t="s">
        <v>3947</v>
      </c>
      <c r="F9852" s="4">
        <v>20.19136</v>
      </c>
      <c r="G9852" s="4">
        <v>20.2</v>
      </c>
      <c r="H9852" s="4">
        <v>0.51060379943748901</v>
      </c>
      <c r="I9852" s="4">
        <v>21.2</v>
      </c>
      <c r="J9852" s="4">
        <v>19</v>
      </c>
      <c r="K9852" s="4">
        <v>19.8</v>
      </c>
      <c r="L9852" s="4">
        <v>20.5</v>
      </c>
      <c r="M9852" s="4">
        <v>25</v>
      </c>
    </row>
    <row r="9853" spans="1:13" x14ac:dyDescent="0.2">
      <c r="A9853" s="3">
        <v>43252</v>
      </c>
      <c r="B9853" t="s">
        <v>9784</v>
      </c>
      <c r="C9853" t="s">
        <v>3942</v>
      </c>
      <c r="D9853" t="s">
        <v>9785</v>
      </c>
      <c r="E9853" t="s">
        <v>3949</v>
      </c>
      <c r="F9853" s="4">
        <v>20.000920000000001</v>
      </c>
      <c r="G9853" s="4">
        <v>20</v>
      </c>
      <c r="H9853" s="4">
        <v>0.59679448723995399</v>
      </c>
      <c r="I9853" s="4">
        <v>21.25</v>
      </c>
      <c r="J9853" s="4">
        <v>18.8</v>
      </c>
      <c r="K9853" s="4">
        <v>19.670000000000002</v>
      </c>
      <c r="L9853" s="4">
        <v>20.309999999999999</v>
      </c>
      <c r="M9853" s="4">
        <v>25</v>
      </c>
    </row>
    <row r="9854" spans="1:13" x14ac:dyDescent="0.2">
      <c r="A9854" s="3">
        <v>43252</v>
      </c>
      <c r="B9854" t="s">
        <v>9786</v>
      </c>
      <c r="C9854" t="s">
        <v>3952</v>
      </c>
      <c r="D9854" t="s">
        <v>9787</v>
      </c>
      <c r="E9854" t="s">
        <v>3951</v>
      </c>
      <c r="F9854" s="4">
        <v>19.869520000000001</v>
      </c>
      <c r="G9854" s="4">
        <v>19.87</v>
      </c>
      <c r="H9854" s="4">
        <v>0.61277436848049305</v>
      </c>
      <c r="I9854" s="4">
        <v>21.5</v>
      </c>
      <c r="J9854" s="4">
        <v>18.5</v>
      </c>
      <c r="K9854" s="4">
        <v>19.54</v>
      </c>
      <c r="L9854" s="4">
        <v>20.2</v>
      </c>
      <c r="M9854" s="4">
        <v>25</v>
      </c>
    </row>
    <row r="9855" spans="1:13" x14ac:dyDescent="0.2">
      <c r="A9855" s="3">
        <v>43252</v>
      </c>
      <c r="B9855" t="s">
        <v>9720</v>
      </c>
      <c r="C9855" t="s">
        <v>3936</v>
      </c>
      <c r="D9855" t="s">
        <v>9721</v>
      </c>
      <c r="E9855" t="s">
        <v>3935</v>
      </c>
      <c r="F9855" s="4">
        <v>19.622699999999998</v>
      </c>
      <c r="G9855" s="4">
        <v>19.5</v>
      </c>
      <c r="H9855" s="4">
        <v>0.78233122670379296</v>
      </c>
      <c r="I9855" s="4">
        <v>22</v>
      </c>
      <c r="J9855" s="4">
        <v>18.2</v>
      </c>
      <c r="K9855" s="4">
        <v>19.11</v>
      </c>
      <c r="L9855" s="4">
        <v>20.03</v>
      </c>
      <c r="M9855" s="4">
        <v>30</v>
      </c>
    </row>
    <row r="9856" spans="1:13" x14ac:dyDescent="0.2">
      <c r="A9856" s="3">
        <v>43252</v>
      </c>
      <c r="B9856" t="s">
        <v>9750</v>
      </c>
      <c r="C9856" t="s">
        <v>3939</v>
      </c>
      <c r="D9856" t="s">
        <v>9751</v>
      </c>
      <c r="E9856" t="s">
        <v>3938</v>
      </c>
      <c r="F9856" s="4">
        <v>19.378777777777799</v>
      </c>
      <c r="G9856" s="4">
        <v>19.11</v>
      </c>
      <c r="H9856" s="4">
        <v>1.1320170674621699</v>
      </c>
      <c r="I9856" s="4">
        <v>22</v>
      </c>
      <c r="J9856" s="4">
        <v>17.5</v>
      </c>
      <c r="K9856" s="4">
        <v>18.600000000000001</v>
      </c>
      <c r="L9856" s="4">
        <v>19.975000000000001</v>
      </c>
      <c r="M9856" s="4">
        <v>27</v>
      </c>
    </row>
    <row r="9857" spans="1:13" x14ac:dyDescent="0.2">
      <c r="A9857" s="3">
        <v>43252</v>
      </c>
      <c r="B9857" t="s">
        <v>3934</v>
      </c>
      <c r="C9857" t="s">
        <v>3942</v>
      </c>
      <c r="D9857" t="s">
        <v>289</v>
      </c>
      <c r="E9857" t="s">
        <v>3941</v>
      </c>
      <c r="F9857" s="4">
        <v>19.155750000000001</v>
      </c>
      <c r="G9857" s="4">
        <v>18.9925</v>
      </c>
      <c r="H9857" s="4">
        <v>1.17136815530522</v>
      </c>
      <c r="I9857" s="4">
        <v>22.3</v>
      </c>
      <c r="J9857" s="4">
        <v>17.5</v>
      </c>
      <c r="K9857" s="4">
        <v>18.2</v>
      </c>
      <c r="L9857" s="4">
        <v>19.850000000000001</v>
      </c>
      <c r="M9857" s="4">
        <v>20</v>
      </c>
    </row>
    <row r="9858" spans="1:13" x14ac:dyDescent="0.2">
      <c r="A9858" s="3">
        <v>43252</v>
      </c>
      <c r="B9858" t="s">
        <v>10257</v>
      </c>
      <c r="C9858" t="s">
        <v>3579</v>
      </c>
      <c r="D9858" t="s">
        <v>10258</v>
      </c>
      <c r="E9858" t="s">
        <v>3578</v>
      </c>
      <c r="F9858" s="4">
        <v>2.2865517241379298</v>
      </c>
      <c r="G9858" s="4">
        <v>2.2999999999999998</v>
      </c>
      <c r="H9858" s="4">
        <v>0.29465810529286002</v>
      </c>
      <c r="I9858" s="4">
        <v>3.1</v>
      </c>
      <c r="J9858" s="4">
        <v>1.42</v>
      </c>
      <c r="K9858" s="4">
        <v>2.1</v>
      </c>
      <c r="L9858" s="4">
        <v>2.4</v>
      </c>
      <c r="M9858" s="4">
        <v>29</v>
      </c>
    </row>
    <row r="9859" spans="1:13" x14ac:dyDescent="0.2">
      <c r="A9859" s="3">
        <v>43252</v>
      </c>
      <c r="B9859" t="s">
        <v>3574</v>
      </c>
      <c r="C9859" t="s">
        <v>3582</v>
      </c>
      <c r="D9859" t="s">
        <v>169</v>
      </c>
      <c r="E9859" t="s">
        <v>3581</v>
      </c>
      <c r="F9859" s="4">
        <v>2.2389655172413798</v>
      </c>
      <c r="G9859" s="4">
        <v>2.2999999999999998</v>
      </c>
      <c r="H9859" s="4">
        <v>0.34277590375789901</v>
      </c>
      <c r="I9859" s="4">
        <v>2.8</v>
      </c>
      <c r="J9859" s="4">
        <v>1.6</v>
      </c>
      <c r="K9859" s="4">
        <v>2</v>
      </c>
      <c r="L9859" s="4">
        <v>2.5</v>
      </c>
      <c r="M9859" s="4">
        <v>29</v>
      </c>
    </row>
    <row r="9860" spans="1:13" x14ac:dyDescent="0.2">
      <c r="A9860" s="3">
        <v>43252</v>
      </c>
      <c r="B9860" t="s">
        <v>3577</v>
      </c>
      <c r="C9860" t="s">
        <v>3585</v>
      </c>
      <c r="D9860" t="s">
        <v>170</v>
      </c>
      <c r="E9860" t="s">
        <v>3584</v>
      </c>
      <c r="F9860" s="4">
        <v>2.3923809523809498</v>
      </c>
      <c r="G9860" s="4">
        <v>2.5</v>
      </c>
      <c r="H9860" s="4">
        <v>0.55840759989370503</v>
      </c>
      <c r="I9860" s="4">
        <v>3.1</v>
      </c>
      <c r="J9860" s="4">
        <v>0.5</v>
      </c>
      <c r="K9860" s="4">
        <v>2.2000000000000002</v>
      </c>
      <c r="L9860" s="4">
        <v>2.8</v>
      </c>
      <c r="M9860" s="4">
        <v>21</v>
      </c>
    </row>
    <row r="9861" spans="1:13" x14ac:dyDescent="0.2">
      <c r="A9861" s="3">
        <v>43252</v>
      </c>
      <c r="B9861" t="s">
        <v>10301</v>
      </c>
      <c r="C9861" t="s">
        <v>3603</v>
      </c>
      <c r="D9861" t="s">
        <v>10302</v>
      </c>
      <c r="E9861" t="s">
        <v>3602</v>
      </c>
      <c r="F9861" s="4">
        <v>2.2982758620689698</v>
      </c>
      <c r="G9861" s="4">
        <v>2.2999999999999998</v>
      </c>
      <c r="H9861" s="4">
        <v>0.57255735187164103</v>
      </c>
      <c r="I9861" s="4">
        <v>3.7</v>
      </c>
      <c r="J9861" s="4">
        <v>1.2</v>
      </c>
      <c r="K9861" s="4">
        <v>1.9</v>
      </c>
      <c r="L9861" s="4">
        <v>2.66</v>
      </c>
      <c r="M9861" s="4">
        <v>29</v>
      </c>
    </row>
    <row r="9862" spans="1:13" x14ac:dyDescent="0.2">
      <c r="A9862" s="3">
        <v>43252</v>
      </c>
      <c r="B9862" t="s">
        <v>10283</v>
      </c>
      <c r="C9862" t="s">
        <v>3594</v>
      </c>
      <c r="D9862" t="s">
        <v>10284</v>
      </c>
      <c r="E9862" t="s">
        <v>3593</v>
      </c>
      <c r="F9862" s="4">
        <v>2.6222580645161302</v>
      </c>
      <c r="G9862" s="4">
        <v>2.6</v>
      </c>
      <c r="H9862" s="4">
        <v>0.55733717907815505</v>
      </c>
      <c r="I9862" s="4">
        <v>4</v>
      </c>
      <c r="J9862" s="4">
        <v>1.52</v>
      </c>
      <c r="K9862" s="4">
        <v>2.1749999999999998</v>
      </c>
      <c r="L9862" s="4">
        <v>2.9950000000000001</v>
      </c>
      <c r="M9862" s="4">
        <v>31</v>
      </c>
    </row>
    <row r="9863" spans="1:13" x14ac:dyDescent="0.2">
      <c r="A9863" s="3">
        <v>43252</v>
      </c>
      <c r="B9863" t="s">
        <v>10303</v>
      </c>
      <c r="C9863" t="s">
        <v>3606</v>
      </c>
      <c r="D9863" t="s">
        <v>10304</v>
      </c>
      <c r="E9863" t="s">
        <v>3605</v>
      </c>
      <c r="F9863" s="4">
        <v>2.0255172413793101</v>
      </c>
      <c r="G9863" s="4">
        <v>2.02</v>
      </c>
      <c r="H9863" s="4">
        <v>0.41205570191156499</v>
      </c>
      <c r="I9863" s="4">
        <v>2.9</v>
      </c>
      <c r="J9863" s="4">
        <v>1.2</v>
      </c>
      <c r="K9863" s="4">
        <v>1.7</v>
      </c>
      <c r="L9863" s="4">
        <v>2.2999999999999998</v>
      </c>
      <c r="M9863" s="4">
        <v>29</v>
      </c>
    </row>
    <row r="9864" spans="1:13" x14ac:dyDescent="0.2">
      <c r="A9864" s="3">
        <v>43252</v>
      </c>
      <c r="B9864" t="s">
        <v>10285</v>
      </c>
      <c r="C9864" t="s">
        <v>3597</v>
      </c>
      <c r="D9864" t="s">
        <v>10286</v>
      </c>
      <c r="E9864" t="s">
        <v>3596</v>
      </c>
      <c r="F9864" s="4">
        <v>2.6632258064516101</v>
      </c>
      <c r="G9864" s="4">
        <v>2.6</v>
      </c>
      <c r="H9864" s="4">
        <v>0.44075985220052399</v>
      </c>
      <c r="I9864" s="4">
        <v>3.7</v>
      </c>
      <c r="J9864" s="4">
        <v>1.52</v>
      </c>
      <c r="K9864" s="4">
        <v>2.4500000000000002</v>
      </c>
      <c r="L9864" s="4">
        <v>2.9</v>
      </c>
      <c r="M9864" s="4">
        <v>31</v>
      </c>
    </row>
    <row r="9865" spans="1:13" x14ac:dyDescent="0.2">
      <c r="A9865" s="3">
        <v>43252</v>
      </c>
      <c r="B9865" t="s">
        <v>10305</v>
      </c>
      <c r="C9865" t="s">
        <v>3609</v>
      </c>
      <c r="D9865" t="s">
        <v>10306</v>
      </c>
      <c r="E9865" t="s">
        <v>3608</v>
      </c>
      <c r="F9865" s="4">
        <v>2.2964285714285699</v>
      </c>
      <c r="G9865" s="4">
        <v>2.35</v>
      </c>
      <c r="H9865" s="4">
        <v>0.32175691636313503</v>
      </c>
      <c r="I9865" s="4">
        <v>2.9</v>
      </c>
      <c r="J9865" s="4">
        <v>1.8</v>
      </c>
      <c r="K9865" s="4">
        <v>2.1</v>
      </c>
      <c r="L9865" s="4">
        <v>2.5099999999999998</v>
      </c>
      <c r="M9865" s="4">
        <v>28</v>
      </c>
    </row>
    <row r="9866" spans="1:13" x14ac:dyDescent="0.2">
      <c r="A9866" s="3">
        <v>43252</v>
      </c>
      <c r="B9866" t="s">
        <v>10287</v>
      </c>
      <c r="C9866" t="s">
        <v>3600</v>
      </c>
      <c r="D9866" t="s">
        <v>10288</v>
      </c>
      <c r="E9866" t="s">
        <v>3599</v>
      </c>
      <c r="F9866" s="4">
        <v>2.3996774193548398</v>
      </c>
      <c r="G9866" s="4">
        <v>2.4700000000000002</v>
      </c>
      <c r="H9866" s="4">
        <v>0.53780717654172805</v>
      </c>
      <c r="I9866" s="4">
        <v>3.6</v>
      </c>
      <c r="J9866" s="4">
        <v>0.3</v>
      </c>
      <c r="K9866" s="4">
        <v>2.2999999999999998</v>
      </c>
      <c r="L9866" s="4">
        <v>2.6</v>
      </c>
      <c r="M9866" s="4">
        <v>31</v>
      </c>
    </row>
    <row r="9867" spans="1:13" x14ac:dyDescent="0.2">
      <c r="A9867" s="3">
        <v>43252</v>
      </c>
      <c r="B9867" t="s">
        <v>3589</v>
      </c>
      <c r="C9867" t="s">
        <v>3612</v>
      </c>
      <c r="D9867" t="s">
        <v>174</v>
      </c>
      <c r="E9867" t="s">
        <v>3611</v>
      </c>
      <c r="F9867" s="4">
        <v>2.4010714285714299</v>
      </c>
      <c r="G9867" s="4">
        <v>2.4</v>
      </c>
      <c r="H9867" s="4">
        <v>0.43777500804860697</v>
      </c>
      <c r="I9867" s="4">
        <v>3.5</v>
      </c>
      <c r="J9867" s="4">
        <v>1.55</v>
      </c>
      <c r="K9867" s="4">
        <v>2.1</v>
      </c>
      <c r="L9867" s="4">
        <v>2.625</v>
      </c>
      <c r="M9867" s="4">
        <v>28</v>
      </c>
    </row>
    <row r="9868" spans="1:13" x14ac:dyDescent="0.2">
      <c r="A9868" s="3">
        <v>43252</v>
      </c>
      <c r="B9868" t="s">
        <v>10307</v>
      </c>
      <c r="C9868" t="s">
        <v>3879</v>
      </c>
      <c r="D9868" t="s">
        <v>10308</v>
      </c>
      <c r="E9868" t="s">
        <v>3878</v>
      </c>
      <c r="F9868" s="4">
        <v>0.49</v>
      </c>
      <c r="G9868" s="4">
        <v>0.5</v>
      </c>
      <c r="H9868" s="4">
        <v>0.16161683080669501</v>
      </c>
      <c r="I9868" s="4">
        <v>0.73</v>
      </c>
      <c r="J9868" s="4">
        <v>0.1</v>
      </c>
      <c r="K9868" s="4">
        <v>0.4</v>
      </c>
      <c r="L9868" s="4">
        <v>0.6</v>
      </c>
      <c r="M9868" s="4">
        <v>16</v>
      </c>
    </row>
    <row r="9869" spans="1:13" x14ac:dyDescent="0.2">
      <c r="A9869" s="3">
        <v>43252</v>
      </c>
      <c r="B9869" t="s">
        <v>10291</v>
      </c>
      <c r="C9869" t="s">
        <v>3870</v>
      </c>
      <c r="D9869" t="s">
        <v>10292</v>
      </c>
      <c r="E9869" t="s">
        <v>3869</v>
      </c>
      <c r="F9869" s="4">
        <v>0.411052631578947</v>
      </c>
      <c r="G9869" s="4">
        <v>0.4</v>
      </c>
      <c r="H9869" s="4">
        <v>0.214602856376406</v>
      </c>
      <c r="I9869" s="4">
        <v>0.8</v>
      </c>
      <c r="J9869" s="4">
        <v>0.08</v>
      </c>
      <c r="K9869" s="4">
        <v>0.25</v>
      </c>
      <c r="L9869" s="4">
        <v>0.53500000000000003</v>
      </c>
      <c r="M9869" s="4">
        <v>19</v>
      </c>
    </row>
    <row r="9870" spans="1:13" x14ac:dyDescent="0.2">
      <c r="A9870" s="3">
        <v>43252</v>
      </c>
      <c r="B9870" t="s">
        <v>10309</v>
      </c>
      <c r="C9870" t="s">
        <v>3882</v>
      </c>
      <c r="D9870" t="s">
        <v>10310</v>
      </c>
      <c r="E9870" t="s">
        <v>3881</v>
      </c>
      <c r="F9870" s="4">
        <v>0.62</v>
      </c>
      <c r="G9870" s="4">
        <v>0.6</v>
      </c>
      <c r="H9870" s="4">
        <v>0.232980685894775</v>
      </c>
      <c r="I9870" s="4">
        <v>1.1499999999999999</v>
      </c>
      <c r="J9870" s="4">
        <v>0.2</v>
      </c>
      <c r="K9870" s="4">
        <v>0.5</v>
      </c>
      <c r="L9870" s="4">
        <v>0.71</v>
      </c>
      <c r="M9870" s="4">
        <v>16</v>
      </c>
    </row>
    <row r="9871" spans="1:13" x14ac:dyDescent="0.2">
      <c r="A9871" s="3">
        <v>43252</v>
      </c>
      <c r="B9871" t="s">
        <v>10293</v>
      </c>
      <c r="C9871" t="s">
        <v>3873</v>
      </c>
      <c r="D9871" t="s">
        <v>10294</v>
      </c>
      <c r="E9871" t="s">
        <v>3872</v>
      </c>
      <c r="F9871" s="4">
        <v>0.41631578947368397</v>
      </c>
      <c r="G9871" s="4">
        <v>0.4</v>
      </c>
      <c r="H9871" s="4">
        <v>0.24256065739237201</v>
      </c>
      <c r="I9871" s="4">
        <v>0.9</v>
      </c>
      <c r="J9871" s="4">
        <v>-0.1</v>
      </c>
      <c r="K9871" s="4">
        <v>0.25</v>
      </c>
      <c r="L9871" s="4">
        <v>0.57499999999999996</v>
      </c>
      <c r="M9871" s="4">
        <v>19</v>
      </c>
    </row>
    <row r="9872" spans="1:13" x14ac:dyDescent="0.2">
      <c r="A9872" s="3">
        <v>43252</v>
      </c>
      <c r="B9872" t="s">
        <v>10311</v>
      </c>
      <c r="C9872" t="s">
        <v>3885</v>
      </c>
      <c r="D9872" t="s">
        <v>10312</v>
      </c>
      <c r="E9872" t="s">
        <v>3884</v>
      </c>
      <c r="F9872" s="4">
        <v>0.59666666666666701</v>
      </c>
      <c r="G9872" s="4">
        <v>0.6</v>
      </c>
      <c r="H9872" s="4">
        <v>0.180066125420106</v>
      </c>
      <c r="I9872" s="4">
        <v>0.9</v>
      </c>
      <c r="J9872" s="4">
        <v>0.17</v>
      </c>
      <c r="K9872" s="4">
        <v>0.5</v>
      </c>
      <c r="L9872" s="4">
        <v>0.72</v>
      </c>
      <c r="M9872" s="4">
        <v>15</v>
      </c>
    </row>
    <row r="9873" spans="1:13" x14ac:dyDescent="0.2">
      <c r="A9873" s="3">
        <v>43252</v>
      </c>
      <c r="B9873" t="s">
        <v>10295</v>
      </c>
      <c r="C9873" t="s">
        <v>3876</v>
      </c>
      <c r="D9873" t="s">
        <v>10296</v>
      </c>
      <c r="E9873" t="s">
        <v>3875</v>
      </c>
      <c r="F9873" s="4">
        <v>0.47578947368421098</v>
      </c>
      <c r="G9873" s="4">
        <v>0.5</v>
      </c>
      <c r="H9873" s="4">
        <v>0.27643194439688201</v>
      </c>
      <c r="I9873" s="4">
        <v>0.9</v>
      </c>
      <c r="J9873" s="4">
        <v>-0.4</v>
      </c>
      <c r="K9873" s="4">
        <v>0.375</v>
      </c>
      <c r="L9873" s="4">
        <v>0.61</v>
      </c>
      <c r="M9873" s="4">
        <v>19</v>
      </c>
    </row>
    <row r="9874" spans="1:13" x14ac:dyDescent="0.2">
      <c r="A9874" s="3">
        <v>43252</v>
      </c>
      <c r="B9874" t="s">
        <v>3865</v>
      </c>
      <c r="C9874" t="s">
        <v>3888</v>
      </c>
      <c r="D9874" t="s">
        <v>266</v>
      </c>
      <c r="E9874" t="s">
        <v>3887</v>
      </c>
      <c r="F9874" s="4">
        <v>0.626</v>
      </c>
      <c r="G9874" s="4">
        <v>0.6</v>
      </c>
      <c r="H9874" s="4">
        <v>0.19145309011422501</v>
      </c>
      <c r="I9874" s="4">
        <v>0.9</v>
      </c>
      <c r="J9874" s="4">
        <v>0.3</v>
      </c>
      <c r="K9874" s="4">
        <v>0.55000000000000004</v>
      </c>
      <c r="L9874" s="4">
        <v>0.77</v>
      </c>
      <c r="M9874" s="4">
        <v>15</v>
      </c>
    </row>
    <row r="9875" spans="1:13" x14ac:dyDescent="0.2">
      <c r="A9875" s="3">
        <v>43282</v>
      </c>
      <c r="B9875" t="s">
        <v>9704</v>
      </c>
      <c r="C9875" t="s">
        <v>3927</v>
      </c>
      <c r="D9875" t="s">
        <v>9705</v>
      </c>
      <c r="E9875" t="s">
        <v>3926</v>
      </c>
      <c r="F9875" s="4">
        <v>7.9880952380952399</v>
      </c>
      <c r="G9875" s="4">
        <v>7.89</v>
      </c>
      <c r="H9875" s="4">
        <v>0.28852415925913499</v>
      </c>
      <c r="I9875" s="4">
        <v>8.5500000000000007</v>
      </c>
      <c r="J9875" s="4">
        <v>7.6</v>
      </c>
      <c r="K9875" s="4">
        <v>7.75</v>
      </c>
      <c r="L9875" s="4">
        <v>8.15</v>
      </c>
      <c r="M9875" s="4">
        <v>21</v>
      </c>
    </row>
    <row r="9876" spans="1:13" x14ac:dyDescent="0.2">
      <c r="A9876" s="3">
        <v>43282</v>
      </c>
      <c r="B9876" t="s">
        <v>9740</v>
      </c>
      <c r="C9876" t="s">
        <v>3930</v>
      </c>
      <c r="D9876" t="s">
        <v>9741</v>
      </c>
      <c r="E9876" t="s">
        <v>3929</v>
      </c>
      <c r="F9876" s="4">
        <v>7.8952631578947399</v>
      </c>
      <c r="G9876" s="4">
        <v>7.85</v>
      </c>
      <c r="H9876" s="4">
        <v>0.72042709879512601</v>
      </c>
      <c r="I9876" s="4">
        <v>9.5</v>
      </c>
      <c r="J9876" s="4">
        <v>6.6</v>
      </c>
      <c r="K9876" s="4">
        <v>7.52</v>
      </c>
      <c r="L9876" s="4">
        <v>7.9950000000000001</v>
      </c>
      <c r="M9876" s="4">
        <v>19</v>
      </c>
    </row>
    <row r="9877" spans="1:13" x14ac:dyDescent="0.2">
      <c r="A9877" s="3">
        <v>43282</v>
      </c>
      <c r="B9877" t="s">
        <v>3925</v>
      </c>
      <c r="C9877" t="s">
        <v>3933</v>
      </c>
      <c r="D9877" t="s">
        <v>286</v>
      </c>
      <c r="E9877" t="s">
        <v>3932</v>
      </c>
      <c r="F9877" s="4">
        <v>7.7450000000000001</v>
      </c>
      <c r="G9877" s="4">
        <v>7.585</v>
      </c>
      <c r="H9877" s="4">
        <v>1.15160884903533</v>
      </c>
      <c r="I9877" s="4">
        <v>10.28</v>
      </c>
      <c r="J9877" s="4">
        <v>5.6</v>
      </c>
      <c r="K9877" s="4">
        <v>7.1224999999999996</v>
      </c>
      <c r="L9877" s="4">
        <v>7.8375000000000004</v>
      </c>
      <c r="M9877" s="4">
        <v>18</v>
      </c>
    </row>
    <row r="9878" spans="1:13" x14ac:dyDescent="0.2">
      <c r="A9878" s="3">
        <v>43282</v>
      </c>
      <c r="B9878" t="s">
        <v>9706</v>
      </c>
      <c r="C9878" t="s">
        <v>3918</v>
      </c>
      <c r="D9878" t="s">
        <v>9707</v>
      </c>
      <c r="E9878" t="s">
        <v>3917</v>
      </c>
      <c r="F9878" s="4">
        <v>7.8507692307692301</v>
      </c>
      <c r="G9878" s="4">
        <v>7.75</v>
      </c>
      <c r="H9878" s="4">
        <v>0.222673268749045</v>
      </c>
      <c r="I9878" s="4">
        <v>8.4</v>
      </c>
      <c r="J9878" s="4">
        <v>7.5</v>
      </c>
      <c r="K9878" s="4">
        <v>7.7</v>
      </c>
      <c r="L9878" s="4">
        <v>8</v>
      </c>
      <c r="M9878" s="4">
        <v>26</v>
      </c>
    </row>
    <row r="9879" spans="1:13" x14ac:dyDescent="0.2">
      <c r="A9879" s="3">
        <v>43282</v>
      </c>
      <c r="B9879" t="s">
        <v>9742</v>
      </c>
      <c r="C9879" t="s">
        <v>3921</v>
      </c>
      <c r="D9879" t="s">
        <v>9743</v>
      </c>
      <c r="E9879" t="s">
        <v>3920</v>
      </c>
      <c r="F9879" s="4">
        <v>7.2820833333333299</v>
      </c>
      <c r="G9879" s="4">
        <v>7.14</v>
      </c>
      <c r="H9879" s="4">
        <v>0.67655122346427998</v>
      </c>
      <c r="I9879" s="4">
        <v>9</v>
      </c>
      <c r="J9879" s="4">
        <v>6.14</v>
      </c>
      <c r="K9879" s="4">
        <v>6.7949999999999999</v>
      </c>
      <c r="L9879" s="4">
        <v>7.7625000000000002</v>
      </c>
      <c r="M9879" s="4">
        <v>24</v>
      </c>
    </row>
    <row r="9880" spans="1:13" x14ac:dyDescent="0.2">
      <c r="A9880" s="3">
        <v>43282</v>
      </c>
      <c r="B9880" t="s">
        <v>3916</v>
      </c>
      <c r="C9880" t="s">
        <v>3924</v>
      </c>
      <c r="D9880" t="s">
        <v>283</v>
      </c>
      <c r="E9880" t="s">
        <v>3923</v>
      </c>
      <c r="F9880" s="4">
        <v>6.8295454545454497</v>
      </c>
      <c r="G9880" s="4">
        <v>6.6749999999999998</v>
      </c>
      <c r="H9880" s="4">
        <v>1.0137975625515701</v>
      </c>
      <c r="I9880" s="4">
        <v>9.5</v>
      </c>
      <c r="J9880" s="4">
        <v>4.97</v>
      </c>
      <c r="K9880" s="4">
        <v>6.1375000000000002</v>
      </c>
      <c r="L9880" s="4">
        <v>7.3624999999999998</v>
      </c>
      <c r="M9880" s="4">
        <v>22</v>
      </c>
    </row>
    <row r="9881" spans="1:13" x14ac:dyDescent="0.2">
      <c r="A9881" s="3">
        <v>43282</v>
      </c>
      <c r="B9881" t="s">
        <v>10275</v>
      </c>
      <c r="C9881" t="s">
        <v>3988</v>
      </c>
      <c r="D9881" t="s">
        <v>10276</v>
      </c>
      <c r="E9881" t="s">
        <v>3987</v>
      </c>
      <c r="F9881" s="4">
        <v>3.3819230769230799</v>
      </c>
      <c r="G9881" s="4">
        <v>3.3</v>
      </c>
      <c r="H9881" s="4">
        <v>0.23628828546111599</v>
      </c>
      <c r="I9881" s="4">
        <v>4</v>
      </c>
      <c r="J9881" s="4">
        <v>3.03</v>
      </c>
      <c r="K9881" s="4">
        <v>3.2275</v>
      </c>
      <c r="L9881" s="4">
        <v>3.5</v>
      </c>
      <c r="M9881" s="4">
        <v>26</v>
      </c>
    </row>
    <row r="9882" spans="1:13" x14ac:dyDescent="0.2">
      <c r="A9882" s="3">
        <v>43282</v>
      </c>
      <c r="B9882" t="s">
        <v>10297</v>
      </c>
      <c r="C9882" t="s">
        <v>3991</v>
      </c>
      <c r="D9882" t="s">
        <v>10298</v>
      </c>
      <c r="E9882" t="s">
        <v>3990</v>
      </c>
      <c r="F9882" s="4">
        <v>3.5037500000000001</v>
      </c>
      <c r="G9882" s="4">
        <v>3.4750000000000001</v>
      </c>
      <c r="H9882" s="4">
        <v>0.32363173515587101</v>
      </c>
      <c r="I9882" s="4">
        <v>4.0999999999999996</v>
      </c>
      <c r="J9882" s="4">
        <v>3</v>
      </c>
      <c r="K9882" s="4">
        <v>3.2925</v>
      </c>
      <c r="L9882" s="4">
        <v>3.8</v>
      </c>
      <c r="M9882" s="4">
        <v>24</v>
      </c>
    </row>
    <row r="9883" spans="1:13" x14ac:dyDescent="0.2">
      <c r="A9883" s="3">
        <v>43282</v>
      </c>
      <c r="B9883" t="s">
        <v>10277</v>
      </c>
      <c r="C9883" t="s">
        <v>3994</v>
      </c>
      <c r="D9883" t="s">
        <v>10278</v>
      </c>
      <c r="E9883" t="s">
        <v>3993</v>
      </c>
      <c r="F9883" s="4">
        <v>3.4071428571428601</v>
      </c>
      <c r="G9883" s="4">
        <v>3.4</v>
      </c>
      <c r="H9883" s="4">
        <v>0.185768815763176</v>
      </c>
      <c r="I9883" s="4">
        <v>4.0999999999999996</v>
      </c>
      <c r="J9883" s="4">
        <v>3.1</v>
      </c>
      <c r="K9883" s="4">
        <v>3.3</v>
      </c>
      <c r="L9883" s="4">
        <v>3.4624999999999999</v>
      </c>
      <c r="M9883" s="4">
        <v>28</v>
      </c>
    </row>
    <row r="9884" spans="1:13" x14ac:dyDescent="0.2">
      <c r="A9884" s="3">
        <v>43282</v>
      </c>
      <c r="B9884" t="s">
        <v>10299</v>
      </c>
      <c r="C9884" t="s">
        <v>3997</v>
      </c>
      <c r="D9884" t="s">
        <v>10300</v>
      </c>
      <c r="E9884" t="s">
        <v>3996</v>
      </c>
      <c r="F9884" s="4">
        <v>3.5196296296296299</v>
      </c>
      <c r="G9884" s="4">
        <v>3.5</v>
      </c>
      <c r="H9884" s="4">
        <v>0.26078994614707801</v>
      </c>
      <c r="I9884" s="4">
        <v>4</v>
      </c>
      <c r="J9884" s="4">
        <v>3</v>
      </c>
      <c r="K9884" s="4">
        <v>3.3</v>
      </c>
      <c r="L9884" s="4">
        <v>3.7050000000000001</v>
      </c>
      <c r="M9884" s="4">
        <v>27</v>
      </c>
    </row>
    <row r="9885" spans="1:13" x14ac:dyDescent="0.2">
      <c r="A9885" s="3">
        <v>43282</v>
      </c>
      <c r="B9885" t="s">
        <v>8072</v>
      </c>
      <c r="C9885" t="s">
        <v>3900</v>
      </c>
      <c r="D9885" t="s">
        <v>8073</v>
      </c>
      <c r="E9885" t="s">
        <v>3899</v>
      </c>
      <c r="F9885" s="4">
        <v>7.7879310344827601</v>
      </c>
      <c r="G9885" s="4">
        <v>7.75</v>
      </c>
      <c r="H9885" s="4">
        <v>0.33638179106427002</v>
      </c>
      <c r="I9885" s="4">
        <v>8.5</v>
      </c>
      <c r="J9885" s="4">
        <v>7</v>
      </c>
      <c r="K9885" s="4">
        <v>7.5</v>
      </c>
      <c r="L9885" s="4">
        <v>8</v>
      </c>
      <c r="M9885" s="4">
        <v>29</v>
      </c>
    </row>
    <row r="9886" spans="1:13" x14ac:dyDescent="0.2">
      <c r="A9886" s="3">
        <v>43282</v>
      </c>
      <c r="B9886" t="s">
        <v>3892</v>
      </c>
      <c r="C9886" t="s">
        <v>3912</v>
      </c>
      <c r="D9886" t="s">
        <v>275</v>
      </c>
      <c r="E9886" t="s">
        <v>3911</v>
      </c>
      <c r="F9886" s="4">
        <v>7.12608695652174</v>
      </c>
      <c r="G9886" s="4">
        <v>7</v>
      </c>
      <c r="H9886" s="4">
        <v>0.72045906533413395</v>
      </c>
      <c r="I9886" s="4">
        <v>9</v>
      </c>
      <c r="J9886" s="4">
        <v>6.25</v>
      </c>
      <c r="K9886" s="4">
        <v>6.5</v>
      </c>
      <c r="L9886" s="4">
        <v>7.625</v>
      </c>
      <c r="M9886" s="4">
        <v>23</v>
      </c>
    </row>
    <row r="9887" spans="1:13" x14ac:dyDescent="0.2">
      <c r="A9887" s="3">
        <v>43282</v>
      </c>
      <c r="B9887" t="s">
        <v>8098</v>
      </c>
      <c r="C9887" t="s">
        <v>3903</v>
      </c>
      <c r="D9887" t="s">
        <v>8099</v>
      </c>
      <c r="E9887" t="s">
        <v>3902</v>
      </c>
      <c r="F9887" s="4">
        <v>7.5928571428571399</v>
      </c>
      <c r="G9887" s="4">
        <v>7.5</v>
      </c>
      <c r="H9887" s="4">
        <v>0.40908984019955502</v>
      </c>
      <c r="I9887" s="4">
        <v>8.5</v>
      </c>
      <c r="J9887" s="4">
        <v>6.75</v>
      </c>
      <c r="K9887" s="4">
        <v>7.25</v>
      </c>
      <c r="L9887" s="4">
        <v>8</v>
      </c>
      <c r="M9887" s="4">
        <v>28</v>
      </c>
    </row>
    <row r="9888" spans="1:13" x14ac:dyDescent="0.2">
      <c r="A9888" s="3">
        <v>43282</v>
      </c>
      <c r="B9888" t="s">
        <v>3895</v>
      </c>
      <c r="C9888" t="s">
        <v>3915</v>
      </c>
      <c r="D9888" t="s">
        <v>276</v>
      </c>
      <c r="E9888" t="s">
        <v>3914</v>
      </c>
      <c r="F9888" s="4">
        <v>6.9978260869565201</v>
      </c>
      <c r="G9888" s="4">
        <v>6.75</v>
      </c>
      <c r="H9888" s="4">
        <v>0.78991919334562999</v>
      </c>
      <c r="I9888" s="4">
        <v>9.25</v>
      </c>
      <c r="J9888" s="4">
        <v>5.75</v>
      </c>
      <c r="K9888" s="4">
        <v>6.5</v>
      </c>
      <c r="L9888" s="4">
        <v>7.375</v>
      </c>
      <c r="M9888" s="4">
        <v>23</v>
      </c>
    </row>
    <row r="9889" spans="1:13" x14ac:dyDescent="0.2">
      <c r="A9889" s="3">
        <v>43282</v>
      </c>
      <c r="B9889" t="s">
        <v>8020</v>
      </c>
      <c r="C9889" t="s">
        <v>3894</v>
      </c>
      <c r="D9889" t="s">
        <v>8021</v>
      </c>
      <c r="E9889" t="s">
        <v>3893</v>
      </c>
      <c r="F9889" s="4">
        <v>7.8266666666666698</v>
      </c>
      <c r="G9889" s="4">
        <v>7.75</v>
      </c>
      <c r="H9889" s="4">
        <v>0.115768298124205</v>
      </c>
      <c r="I9889" s="4">
        <v>8</v>
      </c>
      <c r="J9889" s="4">
        <v>7.75</v>
      </c>
      <c r="K9889" s="4">
        <v>7.75</v>
      </c>
      <c r="L9889" s="4">
        <v>8</v>
      </c>
      <c r="M9889" s="4">
        <v>30</v>
      </c>
    </row>
    <row r="9890" spans="1:13" x14ac:dyDescent="0.2">
      <c r="A9890" s="3">
        <v>43282</v>
      </c>
      <c r="B9890" t="s">
        <v>8124</v>
      </c>
      <c r="C9890" t="s">
        <v>3906</v>
      </c>
      <c r="D9890" t="s">
        <v>8125</v>
      </c>
      <c r="E9890" t="s">
        <v>3905</v>
      </c>
      <c r="F9890" s="4">
        <v>7.41071428571429</v>
      </c>
      <c r="G9890" s="4">
        <v>7.25</v>
      </c>
      <c r="H9890" s="4">
        <v>0.51914408598247797</v>
      </c>
      <c r="I9890" s="4">
        <v>8.5</v>
      </c>
      <c r="J9890" s="4">
        <v>6.5</v>
      </c>
      <c r="K9890" s="4">
        <v>7</v>
      </c>
      <c r="L9890" s="4">
        <v>7.75</v>
      </c>
      <c r="M9890" s="4">
        <v>28</v>
      </c>
    </row>
    <row r="9891" spans="1:13" x14ac:dyDescent="0.2">
      <c r="A9891" s="3">
        <v>43282</v>
      </c>
      <c r="B9891" t="s">
        <v>3898</v>
      </c>
      <c r="C9891" t="s">
        <v>4436</v>
      </c>
      <c r="D9891" t="s">
        <v>277</v>
      </c>
      <c r="E9891" t="s">
        <v>4435</v>
      </c>
      <c r="F9891" s="4">
        <v>6.9</v>
      </c>
      <c r="G9891" s="4">
        <v>6.75</v>
      </c>
      <c r="H9891" s="4">
        <v>0.92772938844353603</v>
      </c>
      <c r="I9891" s="4">
        <v>9.5</v>
      </c>
      <c r="J9891" s="4">
        <v>5.25</v>
      </c>
      <c r="K9891" s="4">
        <v>6.25</v>
      </c>
      <c r="L9891" s="4">
        <v>7.35</v>
      </c>
      <c r="M9891" s="4">
        <v>23</v>
      </c>
    </row>
    <row r="9892" spans="1:13" x14ac:dyDescent="0.2">
      <c r="A9892" s="3">
        <v>43282</v>
      </c>
      <c r="B9892" t="s">
        <v>8046</v>
      </c>
      <c r="C9892" t="s">
        <v>3897</v>
      </c>
      <c r="D9892" t="s">
        <v>8047</v>
      </c>
      <c r="E9892" t="s">
        <v>3896</v>
      </c>
      <c r="F9892" s="4">
        <v>7.8650000000000002</v>
      </c>
      <c r="G9892" s="4">
        <v>7.75</v>
      </c>
      <c r="H9892" s="4">
        <v>0.19526727924777301</v>
      </c>
      <c r="I9892" s="4">
        <v>8.25</v>
      </c>
      <c r="J9892" s="4">
        <v>7.5</v>
      </c>
      <c r="K9892" s="4">
        <v>7.75</v>
      </c>
      <c r="L9892" s="4">
        <v>8</v>
      </c>
      <c r="M9892" s="4">
        <v>30</v>
      </c>
    </row>
    <row r="9893" spans="1:13" x14ac:dyDescent="0.2">
      <c r="A9893" s="3">
        <v>43282</v>
      </c>
      <c r="B9893" t="s">
        <v>8150</v>
      </c>
      <c r="C9893" t="s">
        <v>3909</v>
      </c>
      <c r="D9893" t="s">
        <v>8151</v>
      </c>
      <c r="E9893" t="s">
        <v>3908</v>
      </c>
      <c r="F9893" s="4">
        <v>7.27678571428571</v>
      </c>
      <c r="G9893" s="4">
        <v>7</v>
      </c>
      <c r="H9893" s="4">
        <v>0.653832312693165</v>
      </c>
      <c r="I9893" s="4">
        <v>9</v>
      </c>
      <c r="J9893" s="4">
        <v>6.25</v>
      </c>
      <c r="K9893" s="4">
        <v>6.75</v>
      </c>
      <c r="L9893" s="4">
        <v>7.75</v>
      </c>
      <c r="M9893" s="4">
        <v>28</v>
      </c>
    </row>
    <row r="9894" spans="1:13" x14ac:dyDescent="0.2">
      <c r="A9894" s="3">
        <v>43282</v>
      </c>
      <c r="B9894" t="s">
        <v>8200</v>
      </c>
      <c r="C9894" t="s">
        <v>3081</v>
      </c>
      <c r="D9894" t="s">
        <v>8201</v>
      </c>
      <c r="E9894" t="s">
        <v>3080</v>
      </c>
      <c r="F9894" s="4">
        <v>3.8240625000000001</v>
      </c>
      <c r="G9894" s="4">
        <v>3.8450000000000002</v>
      </c>
      <c r="H9894" s="4">
        <v>0.34335967575631798</v>
      </c>
      <c r="I9894" s="4">
        <v>4.92</v>
      </c>
      <c r="J9894" s="4">
        <v>3.15</v>
      </c>
      <c r="K9894" s="4">
        <v>3.61</v>
      </c>
      <c r="L9894" s="4">
        <v>3.9249999999999998</v>
      </c>
      <c r="M9894" s="4">
        <v>32</v>
      </c>
    </row>
    <row r="9895" spans="1:13" x14ac:dyDescent="0.2">
      <c r="A9895" s="3">
        <v>43282</v>
      </c>
      <c r="B9895" t="s">
        <v>8208</v>
      </c>
      <c r="C9895" t="s">
        <v>3084</v>
      </c>
      <c r="D9895" t="s">
        <v>8209</v>
      </c>
      <c r="E9895" t="s">
        <v>3083</v>
      </c>
      <c r="F9895" s="4">
        <v>3.77484848484848</v>
      </c>
      <c r="G9895" s="4">
        <v>3.8</v>
      </c>
      <c r="H9895" s="4">
        <v>0.35068790622968099</v>
      </c>
      <c r="I9895" s="4">
        <v>4.9400000000000004</v>
      </c>
      <c r="J9895" s="4">
        <v>3.12</v>
      </c>
      <c r="K9895" s="4">
        <v>3.57</v>
      </c>
      <c r="L9895" s="4">
        <v>3.89</v>
      </c>
      <c r="M9895" s="4">
        <v>33</v>
      </c>
    </row>
    <row r="9896" spans="1:13" x14ac:dyDescent="0.2">
      <c r="A9896" s="3">
        <v>43282</v>
      </c>
      <c r="B9896" t="s">
        <v>9708</v>
      </c>
      <c r="C9896" t="s">
        <v>3072</v>
      </c>
      <c r="D9896" t="s">
        <v>9709</v>
      </c>
      <c r="E9896" t="s">
        <v>3071</v>
      </c>
      <c r="F9896" s="4">
        <v>4.2297058823529401</v>
      </c>
      <c r="G9896" s="4">
        <v>4.25</v>
      </c>
      <c r="H9896" s="4">
        <v>0.27699125130170199</v>
      </c>
      <c r="I9896" s="4">
        <v>4.99</v>
      </c>
      <c r="J9896" s="4">
        <v>3.63</v>
      </c>
      <c r="K9896" s="4">
        <v>4.0824999999999996</v>
      </c>
      <c r="L9896" s="4">
        <v>4.3624999999999998</v>
      </c>
      <c r="M9896" s="4">
        <v>34</v>
      </c>
    </row>
    <row r="9897" spans="1:13" x14ac:dyDescent="0.2">
      <c r="A9897" s="3">
        <v>43282</v>
      </c>
      <c r="B9897" t="s">
        <v>9744</v>
      </c>
      <c r="C9897" t="s">
        <v>3075</v>
      </c>
      <c r="D9897" t="s">
        <v>9745</v>
      </c>
      <c r="E9897" t="s">
        <v>3074</v>
      </c>
      <c r="F9897" s="4">
        <v>3.6273529411764698</v>
      </c>
      <c r="G9897" s="4">
        <v>3.6</v>
      </c>
      <c r="H9897" s="4">
        <v>0.35706131231017302</v>
      </c>
      <c r="I9897" s="4">
        <v>4.9800000000000004</v>
      </c>
      <c r="J9897" s="4">
        <v>3</v>
      </c>
      <c r="K9897" s="4">
        <v>3.4525000000000001</v>
      </c>
      <c r="L9897" s="4">
        <v>3.7075</v>
      </c>
      <c r="M9897" s="4">
        <v>34</v>
      </c>
    </row>
    <row r="9898" spans="1:13" x14ac:dyDescent="0.2">
      <c r="A9898" s="3">
        <v>43282</v>
      </c>
      <c r="B9898" t="s">
        <v>7742</v>
      </c>
      <c r="C9898" t="s">
        <v>3102</v>
      </c>
      <c r="D9898" t="s">
        <v>7743</v>
      </c>
      <c r="E9898" t="s">
        <v>3101</v>
      </c>
      <c r="F9898" s="4">
        <v>3.6486206896551701</v>
      </c>
      <c r="G9898" s="4">
        <v>3.5</v>
      </c>
      <c r="H9898" s="4">
        <v>0.66405531255165695</v>
      </c>
      <c r="I9898" s="4">
        <v>6.8</v>
      </c>
      <c r="J9898" s="4">
        <v>3</v>
      </c>
      <c r="K9898" s="4">
        <v>3.4</v>
      </c>
      <c r="L9898" s="4">
        <v>3.7</v>
      </c>
      <c r="M9898" s="4">
        <v>29</v>
      </c>
    </row>
    <row r="9899" spans="1:13" x14ac:dyDescent="0.2">
      <c r="A9899" s="3">
        <v>43282</v>
      </c>
      <c r="B9899" t="s">
        <v>3070</v>
      </c>
      <c r="C9899" t="s">
        <v>3078</v>
      </c>
      <c r="D9899" t="s">
        <v>1</v>
      </c>
      <c r="E9899" t="s">
        <v>3077</v>
      </c>
      <c r="F9899" s="4">
        <v>3.669</v>
      </c>
      <c r="G9899" s="4">
        <v>3.5</v>
      </c>
      <c r="H9899" s="4">
        <v>0.70315226192360103</v>
      </c>
      <c r="I9899" s="4">
        <v>7.04</v>
      </c>
      <c r="J9899" s="4">
        <v>3</v>
      </c>
      <c r="K9899" s="4">
        <v>3.41</v>
      </c>
      <c r="L9899" s="4">
        <v>3.7749999999999999</v>
      </c>
      <c r="M9899" s="4">
        <v>30</v>
      </c>
    </row>
    <row r="9900" spans="1:13" x14ac:dyDescent="0.2">
      <c r="A9900" s="3">
        <v>43282</v>
      </c>
      <c r="B9900" t="s">
        <v>6329</v>
      </c>
      <c r="C9900" t="s">
        <v>3105</v>
      </c>
      <c r="D9900" t="s">
        <v>2141</v>
      </c>
      <c r="E9900" t="s">
        <v>3104</v>
      </c>
      <c r="F9900" s="4">
        <v>3.6578571428571398</v>
      </c>
      <c r="G9900" s="4">
        <v>3.5</v>
      </c>
      <c r="H9900" s="4">
        <v>0.92435505901805703</v>
      </c>
      <c r="I9900" s="4">
        <v>8.1999999999999993</v>
      </c>
      <c r="J9900" s="4">
        <v>3</v>
      </c>
      <c r="K9900" s="4">
        <v>3.4</v>
      </c>
      <c r="L9900" s="4">
        <v>3.6</v>
      </c>
      <c r="M9900" s="4">
        <v>28</v>
      </c>
    </row>
    <row r="9901" spans="1:13" x14ac:dyDescent="0.2">
      <c r="A9901" s="3">
        <v>43282</v>
      </c>
      <c r="B9901" t="s">
        <v>8158</v>
      </c>
      <c r="C9901" t="s">
        <v>3132</v>
      </c>
      <c r="D9901" t="s">
        <v>8159</v>
      </c>
      <c r="E9901" t="s">
        <v>3131</v>
      </c>
      <c r="F9901" s="4">
        <v>0.45817647058823502</v>
      </c>
      <c r="G9901" s="4">
        <v>0.46500000000000002</v>
      </c>
      <c r="H9901" s="4">
        <v>0.10328702889850699</v>
      </c>
      <c r="I9901" s="4">
        <v>0.63</v>
      </c>
      <c r="J9901" s="4">
        <v>0.18</v>
      </c>
      <c r="K9901" s="4">
        <v>0.4</v>
      </c>
      <c r="L9901" s="4">
        <v>0.52700000000000002</v>
      </c>
      <c r="M9901" s="4">
        <v>34</v>
      </c>
    </row>
    <row r="9902" spans="1:13" x14ac:dyDescent="0.2">
      <c r="A9902" s="3">
        <v>43282</v>
      </c>
      <c r="B9902" t="s">
        <v>8168</v>
      </c>
      <c r="C9902" t="s">
        <v>3135</v>
      </c>
      <c r="D9902" t="s">
        <v>8169</v>
      </c>
      <c r="E9902" t="s">
        <v>3134</v>
      </c>
      <c r="F9902" s="4">
        <v>0.34094117647058803</v>
      </c>
      <c r="G9902" s="4">
        <v>0.34</v>
      </c>
      <c r="H9902" s="4">
        <v>7.2895500620375697E-2</v>
      </c>
      <c r="I9902" s="4">
        <v>0.51200000000000001</v>
      </c>
      <c r="J9902" s="4">
        <v>0.22</v>
      </c>
      <c r="K9902" s="4">
        <v>0.29249999999999998</v>
      </c>
      <c r="L9902" s="4">
        <v>0.39750000000000002</v>
      </c>
      <c r="M9902" s="4">
        <v>34</v>
      </c>
    </row>
    <row r="9903" spans="1:13" x14ac:dyDescent="0.2">
      <c r="A9903" s="3">
        <v>43282</v>
      </c>
      <c r="B9903" t="s">
        <v>8178</v>
      </c>
      <c r="C9903" t="s">
        <v>3138</v>
      </c>
      <c r="D9903" t="s">
        <v>8179</v>
      </c>
      <c r="E9903" t="s">
        <v>3137</v>
      </c>
      <c r="F9903" s="4">
        <v>0.314470588235294</v>
      </c>
      <c r="G9903" s="4">
        <v>0.30599999999999999</v>
      </c>
      <c r="H9903" s="4">
        <v>0.101716252774232</v>
      </c>
      <c r="I9903" s="4">
        <v>0.49</v>
      </c>
      <c r="J9903" s="4">
        <v>0.05</v>
      </c>
      <c r="K9903" s="4">
        <v>0.28999999999999998</v>
      </c>
      <c r="L9903" s="4">
        <v>0.39</v>
      </c>
      <c r="M9903" s="4">
        <v>34</v>
      </c>
    </row>
    <row r="9904" spans="1:13" x14ac:dyDescent="0.2">
      <c r="A9904" s="3">
        <v>43282</v>
      </c>
      <c r="B9904" t="s">
        <v>8186</v>
      </c>
      <c r="C9904" t="s">
        <v>3141</v>
      </c>
      <c r="D9904" t="s">
        <v>8187</v>
      </c>
      <c r="E9904" t="s">
        <v>3140</v>
      </c>
      <c r="F9904" s="4">
        <v>-0.16352941176470601</v>
      </c>
      <c r="G9904" s="4">
        <v>-0.14000000000000001</v>
      </c>
      <c r="H9904" s="4">
        <v>0.13309559911084101</v>
      </c>
      <c r="I9904" s="4">
        <v>0.04</v>
      </c>
      <c r="J9904" s="4">
        <v>-0.54</v>
      </c>
      <c r="K9904" s="4">
        <v>-0.22</v>
      </c>
      <c r="L9904" s="4">
        <v>-8.2500000000000004E-2</v>
      </c>
      <c r="M9904" s="4">
        <v>34</v>
      </c>
    </row>
    <row r="9905" spans="1:13" x14ac:dyDescent="0.2">
      <c r="A9905" s="3">
        <v>43282</v>
      </c>
      <c r="B9905" t="s">
        <v>8194</v>
      </c>
      <c r="C9905" t="s">
        <v>3144</v>
      </c>
      <c r="D9905" t="s">
        <v>8195</v>
      </c>
      <c r="E9905" t="s">
        <v>3143</v>
      </c>
      <c r="F9905" s="4">
        <v>-0.28476470588235298</v>
      </c>
      <c r="G9905" s="4">
        <v>-0.30499999999999999</v>
      </c>
      <c r="H9905" s="4">
        <v>0.12760641639218701</v>
      </c>
      <c r="I9905" s="4">
        <v>0.16</v>
      </c>
      <c r="J9905" s="4">
        <v>-0.51</v>
      </c>
      <c r="K9905" s="4">
        <v>-0.35249999999999998</v>
      </c>
      <c r="L9905" s="4">
        <v>-0.2225</v>
      </c>
      <c r="M9905" s="4">
        <v>34</v>
      </c>
    </row>
    <row r="9906" spans="1:13" x14ac:dyDescent="0.2">
      <c r="A9906" s="3">
        <v>43282</v>
      </c>
      <c r="B9906" t="s">
        <v>8202</v>
      </c>
      <c r="C9906" t="s">
        <v>3147</v>
      </c>
      <c r="D9906" t="s">
        <v>8203</v>
      </c>
      <c r="E9906" t="s">
        <v>3146</v>
      </c>
      <c r="F9906" s="4">
        <v>0.19450000000000001</v>
      </c>
      <c r="G9906" s="4">
        <v>0.2</v>
      </c>
      <c r="H9906" s="4">
        <v>8.1150906938676298E-2</v>
      </c>
      <c r="I9906" s="4">
        <v>0.4</v>
      </c>
      <c r="J9906" s="4">
        <v>-0.01</v>
      </c>
      <c r="K9906" s="4">
        <v>0.155</v>
      </c>
      <c r="L9906" s="4">
        <v>0.22750000000000001</v>
      </c>
      <c r="M9906" s="4">
        <v>34</v>
      </c>
    </row>
    <row r="9907" spans="1:13" x14ac:dyDescent="0.2">
      <c r="A9907" s="3">
        <v>43282</v>
      </c>
      <c r="B9907" t="s">
        <v>8110</v>
      </c>
      <c r="C9907" t="s">
        <v>3114</v>
      </c>
      <c r="D9907" t="s">
        <v>8111</v>
      </c>
      <c r="E9907" t="s">
        <v>3113</v>
      </c>
      <c r="F9907" s="4">
        <v>0.45594117647058802</v>
      </c>
      <c r="G9907" s="4">
        <v>0.48499999999999999</v>
      </c>
      <c r="H9907" s="4">
        <v>9.7800644844025994E-2</v>
      </c>
      <c r="I9907" s="4">
        <v>0.64</v>
      </c>
      <c r="J9907" s="4">
        <v>0.16</v>
      </c>
      <c r="K9907" s="4">
        <v>0.40500000000000003</v>
      </c>
      <c r="L9907" s="4">
        <v>0.50749999999999995</v>
      </c>
      <c r="M9907" s="4">
        <v>34</v>
      </c>
    </row>
    <row r="9908" spans="1:13" x14ac:dyDescent="0.2">
      <c r="A9908" s="3">
        <v>43282</v>
      </c>
      <c r="B9908" t="s">
        <v>8210</v>
      </c>
      <c r="C9908" t="s">
        <v>3150</v>
      </c>
      <c r="D9908" t="s">
        <v>8211</v>
      </c>
      <c r="E9908" t="s">
        <v>3149</v>
      </c>
      <c r="F9908" s="4">
        <v>0.30558823529411799</v>
      </c>
      <c r="G9908" s="4">
        <v>0.28999999999999998</v>
      </c>
      <c r="H9908" s="4">
        <v>9.2316687367389905E-2</v>
      </c>
      <c r="I9908" s="4">
        <v>0.49</v>
      </c>
      <c r="J9908" s="4">
        <v>0.14000000000000001</v>
      </c>
      <c r="K9908" s="4">
        <v>0.24249999999999999</v>
      </c>
      <c r="L9908" s="4">
        <v>0.36</v>
      </c>
      <c r="M9908" s="4">
        <v>34</v>
      </c>
    </row>
    <row r="9909" spans="1:13" x14ac:dyDescent="0.2">
      <c r="A9909" s="3">
        <v>43282</v>
      </c>
      <c r="B9909" t="s">
        <v>8118</v>
      </c>
      <c r="C9909" t="s">
        <v>3117</v>
      </c>
      <c r="D9909" t="s">
        <v>8119</v>
      </c>
      <c r="E9909" t="s">
        <v>3116</v>
      </c>
      <c r="F9909" s="4">
        <v>0.33394117647058802</v>
      </c>
      <c r="G9909" s="4">
        <v>0.34</v>
      </c>
      <c r="H9909" s="4">
        <v>6.87348622128717E-2</v>
      </c>
      <c r="I9909" s="4">
        <v>0.52</v>
      </c>
      <c r="J9909" s="4">
        <v>0.15</v>
      </c>
      <c r="K9909" s="4">
        <v>0.29249999999999998</v>
      </c>
      <c r="L9909" s="4">
        <v>0.36749999999999999</v>
      </c>
      <c r="M9909" s="4">
        <v>34</v>
      </c>
    </row>
    <row r="9910" spans="1:13" x14ac:dyDescent="0.2">
      <c r="A9910" s="3">
        <v>43282</v>
      </c>
      <c r="B9910" t="s">
        <v>8128</v>
      </c>
      <c r="C9910" t="s">
        <v>3120</v>
      </c>
      <c r="D9910" t="s">
        <v>8129</v>
      </c>
      <c r="E9910" t="s">
        <v>3119</v>
      </c>
      <c r="F9910" s="4">
        <v>0.41855882352941198</v>
      </c>
      <c r="G9910" s="4">
        <v>0.42499999999999999</v>
      </c>
      <c r="H9910" s="4">
        <v>9.8280733084077407E-2</v>
      </c>
      <c r="I9910" s="4">
        <v>0.61</v>
      </c>
      <c r="J9910" s="4">
        <v>0.2</v>
      </c>
      <c r="K9910" s="4">
        <v>0.38</v>
      </c>
      <c r="L9910" s="4">
        <v>0.47575000000000001</v>
      </c>
      <c r="M9910" s="4">
        <v>34</v>
      </c>
    </row>
    <row r="9911" spans="1:13" x14ac:dyDescent="0.2">
      <c r="A9911" s="3">
        <v>43282</v>
      </c>
      <c r="B9911" t="s">
        <v>8136</v>
      </c>
      <c r="C9911" t="s">
        <v>3123</v>
      </c>
      <c r="D9911" t="s">
        <v>8137</v>
      </c>
      <c r="E9911" t="s">
        <v>3122</v>
      </c>
      <c r="F9911" s="4">
        <v>0.55664705882352905</v>
      </c>
      <c r="G9911" s="4">
        <v>0.56000000000000005</v>
      </c>
      <c r="H9911" s="4">
        <v>6.6143499807954795E-2</v>
      </c>
      <c r="I9911" s="4">
        <v>0.66</v>
      </c>
      <c r="J9911" s="4">
        <v>0.3</v>
      </c>
      <c r="K9911" s="4">
        <v>0.53</v>
      </c>
      <c r="L9911" s="4">
        <v>0.6</v>
      </c>
      <c r="M9911" s="4">
        <v>34</v>
      </c>
    </row>
    <row r="9912" spans="1:13" x14ac:dyDescent="0.2">
      <c r="A9912" s="3">
        <v>43282</v>
      </c>
      <c r="B9912" t="s">
        <v>8144</v>
      </c>
      <c r="C9912" t="s">
        <v>3126</v>
      </c>
      <c r="D9912" t="s">
        <v>8145</v>
      </c>
      <c r="E9912" t="s">
        <v>3125</v>
      </c>
      <c r="F9912" s="4">
        <v>0.78708823529411798</v>
      </c>
      <c r="G9912" s="4">
        <v>0.76500000000000001</v>
      </c>
      <c r="H9912" s="4">
        <v>9.7114854728371294E-2</v>
      </c>
      <c r="I9912" s="4">
        <v>0.96</v>
      </c>
      <c r="J9912" s="4">
        <v>0.59</v>
      </c>
      <c r="K9912" s="4">
        <v>0.74</v>
      </c>
      <c r="L9912" s="4">
        <v>0.87749999999999995</v>
      </c>
      <c r="M9912" s="4">
        <v>34</v>
      </c>
    </row>
    <row r="9913" spans="1:13" x14ac:dyDescent="0.2">
      <c r="A9913" s="3">
        <v>43282</v>
      </c>
      <c r="B9913" t="s">
        <v>8152</v>
      </c>
      <c r="C9913" t="s">
        <v>3129</v>
      </c>
      <c r="D9913" t="s">
        <v>8153</v>
      </c>
      <c r="E9913" t="s">
        <v>3128</v>
      </c>
      <c r="F9913" s="4">
        <v>0.494147058823529</v>
      </c>
      <c r="G9913" s="4">
        <v>0.48499999999999999</v>
      </c>
      <c r="H9913" s="4">
        <v>7.8847045006384703E-2</v>
      </c>
      <c r="I9913" s="4">
        <v>0.68</v>
      </c>
      <c r="J9913" s="4">
        <v>0.36</v>
      </c>
      <c r="K9913" s="4">
        <v>0.45</v>
      </c>
      <c r="L9913" s="4">
        <v>0.54</v>
      </c>
      <c r="M9913" s="4">
        <v>34</v>
      </c>
    </row>
    <row r="9914" spans="1:13" x14ac:dyDescent="0.2">
      <c r="A9914" s="3">
        <v>43282</v>
      </c>
      <c r="B9914" t="s">
        <v>8204</v>
      </c>
      <c r="C9914" t="s">
        <v>3096</v>
      </c>
      <c r="D9914" t="s">
        <v>8205</v>
      </c>
      <c r="E9914" t="s">
        <v>3095</v>
      </c>
      <c r="F9914" s="4">
        <v>3.4837931034482801</v>
      </c>
      <c r="G9914" s="4">
        <v>3.46</v>
      </c>
      <c r="H9914" s="4">
        <v>0.29948066707341697</v>
      </c>
      <c r="I9914" s="4">
        <v>4.18</v>
      </c>
      <c r="J9914" s="4">
        <v>2.76</v>
      </c>
      <c r="K9914" s="4">
        <v>3.38</v>
      </c>
      <c r="L9914" s="4">
        <v>3.57</v>
      </c>
      <c r="M9914" s="4">
        <v>29</v>
      </c>
    </row>
    <row r="9915" spans="1:13" x14ac:dyDescent="0.2">
      <c r="A9915" s="3">
        <v>43282</v>
      </c>
      <c r="B9915" t="s">
        <v>8212</v>
      </c>
      <c r="C9915" t="s">
        <v>3099</v>
      </c>
      <c r="D9915" t="s">
        <v>8213</v>
      </c>
      <c r="E9915" t="s">
        <v>3098</v>
      </c>
      <c r="F9915" s="4">
        <v>3.45896551724138</v>
      </c>
      <c r="G9915" s="4">
        <v>3.45</v>
      </c>
      <c r="H9915" s="4">
        <v>0.29832083433284401</v>
      </c>
      <c r="I9915" s="4">
        <v>4.2</v>
      </c>
      <c r="J9915" s="4">
        <v>2.8</v>
      </c>
      <c r="K9915" s="4">
        <v>3.3</v>
      </c>
      <c r="L9915" s="4">
        <v>3.58</v>
      </c>
      <c r="M9915" s="4">
        <v>29</v>
      </c>
    </row>
    <row r="9916" spans="1:13" x14ac:dyDescent="0.2">
      <c r="A9916" s="3">
        <v>43282</v>
      </c>
      <c r="B9916" t="s">
        <v>9710</v>
      </c>
      <c r="C9916" t="s">
        <v>3087</v>
      </c>
      <c r="D9916" t="s">
        <v>9711</v>
      </c>
      <c r="E9916" t="s">
        <v>3086</v>
      </c>
      <c r="F9916" s="4">
        <v>3.6329032258064502</v>
      </c>
      <c r="G9916" s="4">
        <v>3.6</v>
      </c>
      <c r="H9916" s="4">
        <v>0.22886959239396701</v>
      </c>
      <c r="I9916" s="4">
        <v>4.38</v>
      </c>
      <c r="J9916" s="4">
        <v>3.3</v>
      </c>
      <c r="K9916" s="4">
        <v>3.4849999999999999</v>
      </c>
      <c r="L9916" s="4">
        <v>3.73</v>
      </c>
      <c r="M9916" s="4">
        <v>31</v>
      </c>
    </row>
    <row r="9917" spans="1:13" x14ac:dyDescent="0.2">
      <c r="A9917" s="3">
        <v>43282</v>
      </c>
      <c r="B9917" t="s">
        <v>9746</v>
      </c>
      <c r="C9917" t="s">
        <v>3090</v>
      </c>
      <c r="D9917" t="s">
        <v>9747</v>
      </c>
      <c r="E9917" t="s">
        <v>3089</v>
      </c>
      <c r="F9917" s="4">
        <v>3.4350000000000001</v>
      </c>
      <c r="G9917" s="4">
        <v>3.44</v>
      </c>
      <c r="H9917" s="4">
        <v>0.29192287597453098</v>
      </c>
      <c r="I9917" s="4">
        <v>4.25</v>
      </c>
      <c r="J9917" s="4">
        <v>2.72</v>
      </c>
      <c r="K9917" s="4">
        <v>3.3</v>
      </c>
      <c r="L9917" s="4">
        <v>3.5074999999999998</v>
      </c>
      <c r="M9917" s="4">
        <v>30</v>
      </c>
    </row>
    <row r="9918" spans="1:13" x14ac:dyDescent="0.2">
      <c r="A9918" s="3">
        <v>43282</v>
      </c>
      <c r="B9918" t="s">
        <v>9879</v>
      </c>
      <c r="C9918" t="s">
        <v>3108</v>
      </c>
      <c r="D9918" t="s">
        <v>9880</v>
      </c>
      <c r="E9918" t="s">
        <v>3107</v>
      </c>
      <c r="F9918" s="4">
        <v>3.4552</v>
      </c>
      <c r="G9918" s="4">
        <v>3.3</v>
      </c>
      <c r="H9918" s="4">
        <v>0.52523106026459099</v>
      </c>
      <c r="I9918" s="4">
        <v>5.68</v>
      </c>
      <c r="J9918" s="4">
        <v>2.91</v>
      </c>
      <c r="K9918" s="4">
        <v>3.2</v>
      </c>
      <c r="L9918" s="4">
        <v>3.5</v>
      </c>
      <c r="M9918" s="4">
        <v>25</v>
      </c>
    </row>
    <row r="9919" spans="1:13" x14ac:dyDescent="0.2">
      <c r="A9919" s="3">
        <v>43282</v>
      </c>
      <c r="B9919" t="s">
        <v>3085</v>
      </c>
      <c r="C9919" t="s">
        <v>3093</v>
      </c>
      <c r="D9919" t="s">
        <v>6</v>
      </c>
      <c r="E9919" t="s">
        <v>3092</v>
      </c>
      <c r="F9919" s="4">
        <v>3.4326923076923102</v>
      </c>
      <c r="G9919" s="4">
        <v>3.3450000000000002</v>
      </c>
      <c r="H9919" s="4">
        <v>0.61061646025837002</v>
      </c>
      <c r="I9919" s="4">
        <v>5.81</v>
      </c>
      <c r="J9919" s="4">
        <v>2.04</v>
      </c>
      <c r="K9919" s="4">
        <v>3.2</v>
      </c>
      <c r="L9919" s="4">
        <v>3.5074999999999998</v>
      </c>
      <c r="M9919" s="4">
        <v>26</v>
      </c>
    </row>
    <row r="9920" spans="1:13" x14ac:dyDescent="0.2">
      <c r="A9920" s="3">
        <v>43282</v>
      </c>
      <c r="B9920" t="s">
        <v>6331</v>
      </c>
      <c r="C9920" t="s">
        <v>3111</v>
      </c>
      <c r="D9920" t="s">
        <v>2143</v>
      </c>
      <c r="E9920" t="s">
        <v>3110</v>
      </c>
      <c r="F9920" s="4">
        <v>3.4717391304347802</v>
      </c>
      <c r="G9920" s="4">
        <v>3.35</v>
      </c>
      <c r="H9920" s="4">
        <v>0.79168779529394795</v>
      </c>
      <c r="I9920" s="4">
        <v>6.79</v>
      </c>
      <c r="J9920" s="4">
        <v>2.39</v>
      </c>
      <c r="K9920" s="4">
        <v>3.2</v>
      </c>
      <c r="L9920" s="4">
        <v>3.5</v>
      </c>
      <c r="M9920" s="4">
        <v>23</v>
      </c>
    </row>
    <row r="9921" spans="1:13" x14ac:dyDescent="0.2">
      <c r="A9921" s="3">
        <v>43282</v>
      </c>
      <c r="B9921" t="s">
        <v>8214</v>
      </c>
      <c r="C9921" t="s">
        <v>3153</v>
      </c>
      <c r="D9921" t="s">
        <v>8215</v>
      </c>
      <c r="E9921" t="s">
        <v>3152</v>
      </c>
      <c r="F9921" s="4">
        <v>0.28433333333333299</v>
      </c>
      <c r="G9921" s="4">
        <v>0.28999999999999998</v>
      </c>
      <c r="H9921" s="4">
        <v>3.0926312124293E-2</v>
      </c>
      <c r="I9921" s="4">
        <v>0.34</v>
      </c>
      <c r="J9921" s="4">
        <v>0.2</v>
      </c>
      <c r="K9921" s="4">
        <v>0.27250000000000002</v>
      </c>
      <c r="L9921" s="4">
        <v>0.3</v>
      </c>
      <c r="M9921" s="4">
        <v>30</v>
      </c>
    </row>
    <row r="9922" spans="1:13" x14ac:dyDescent="0.2">
      <c r="A9922" s="3">
        <v>43282</v>
      </c>
      <c r="B9922" t="s">
        <v>10279</v>
      </c>
      <c r="C9922" t="s">
        <v>4324</v>
      </c>
      <c r="D9922" t="s">
        <v>10280</v>
      </c>
      <c r="E9922" t="s">
        <v>4323</v>
      </c>
      <c r="F9922" s="4">
        <v>2.79615384615385</v>
      </c>
      <c r="G9922" s="4">
        <v>2.8</v>
      </c>
      <c r="H9922" s="4">
        <v>0.182166449667922</v>
      </c>
      <c r="I9922" s="4">
        <v>3.1</v>
      </c>
      <c r="J9922" s="4">
        <v>2.2999999999999998</v>
      </c>
      <c r="K9922" s="4">
        <v>2.7</v>
      </c>
      <c r="L9922" s="4">
        <v>2.9</v>
      </c>
      <c r="M9922" s="4">
        <v>26</v>
      </c>
    </row>
    <row r="9923" spans="1:13" x14ac:dyDescent="0.2">
      <c r="A9923" s="3">
        <v>43282</v>
      </c>
      <c r="B9923" t="s">
        <v>4319</v>
      </c>
      <c r="C9923" t="s">
        <v>4327</v>
      </c>
      <c r="D9923" t="s">
        <v>419</v>
      </c>
      <c r="E9923" t="s">
        <v>4326</v>
      </c>
      <c r="F9923" s="4">
        <v>2.5269230769230799</v>
      </c>
      <c r="G9923" s="4">
        <v>2.5</v>
      </c>
      <c r="H9923" s="4">
        <v>0.205051588255624</v>
      </c>
      <c r="I9923" s="4">
        <v>3</v>
      </c>
      <c r="J9923" s="4">
        <v>2.2000000000000002</v>
      </c>
      <c r="K9923" s="4">
        <v>2.4</v>
      </c>
      <c r="L9923" s="4">
        <v>2.6</v>
      </c>
      <c r="M9923" s="4">
        <v>26</v>
      </c>
    </row>
    <row r="9924" spans="1:13" x14ac:dyDescent="0.2">
      <c r="A9924" s="3">
        <v>43282</v>
      </c>
      <c r="B9924" t="s">
        <v>9784</v>
      </c>
      <c r="C9924" t="s">
        <v>3939</v>
      </c>
      <c r="D9924" t="s">
        <v>9785</v>
      </c>
      <c r="E9924" t="s">
        <v>3947</v>
      </c>
      <c r="F9924" s="4">
        <v>18.962925925925902</v>
      </c>
      <c r="G9924" s="4">
        <v>19</v>
      </c>
      <c r="H9924" s="4">
        <v>0.35309782104265602</v>
      </c>
      <c r="I9924" s="4">
        <v>20</v>
      </c>
      <c r="J9924" s="4">
        <v>18.47</v>
      </c>
      <c r="K9924" s="4">
        <v>18.715</v>
      </c>
      <c r="L9924" s="4">
        <v>19.055</v>
      </c>
      <c r="M9924" s="4">
        <v>27</v>
      </c>
    </row>
    <row r="9925" spans="1:13" x14ac:dyDescent="0.2">
      <c r="A9925" s="3">
        <v>43282</v>
      </c>
      <c r="B9925" t="s">
        <v>9786</v>
      </c>
      <c r="C9925" t="s">
        <v>3942</v>
      </c>
      <c r="D9925" t="s">
        <v>9787</v>
      </c>
      <c r="E9925" t="s">
        <v>3949</v>
      </c>
      <c r="F9925" s="4">
        <v>19.065592592592601</v>
      </c>
      <c r="G9925" s="4">
        <v>18.98</v>
      </c>
      <c r="H9925" s="4">
        <v>0.54205863004342802</v>
      </c>
      <c r="I9925" s="4">
        <v>20.2</v>
      </c>
      <c r="J9925" s="4">
        <v>18.399999999999999</v>
      </c>
      <c r="K9925" s="4">
        <v>18.605</v>
      </c>
      <c r="L9925" s="4">
        <v>19.395499999999998</v>
      </c>
      <c r="M9925" s="4">
        <v>27</v>
      </c>
    </row>
    <row r="9926" spans="1:13" x14ac:dyDescent="0.2">
      <c r="A9926" s="3">
        <v>43282</v>
      </c>
      <c r="B9926" t="s">
        <v>9788</v>
      </c>
      <c r="C9926" t="s">
        <v>3952</v>
      </c>
      <c r="D9926" t="s">
        <v>9789</v>
      </c>
      <c r="E9926" t="s">
        <v>3951</v>
      </c>
      <c r="F9926" s="4">
        <v>19.104111111111099</v>
      </c>
      <c r="G9926" s="4">
        <v>19</v>
      </c>
      <c r="H9926" s="4">
        <v>0.54477675973624096</v>
      </c>
      <c r="I9926" s="4">
        <v>20.170000000000002</v>
      </c>
      <c r="J9926" s="4">
        <v>18.2</v>
      </c>
      <c r="K9926" s="4">
        <v>18.7</v>
      </c>
      <c r="L9926" s="4">
        <v>19.545000000000002</v>
      </c>
      <c r="M9926" s="4">
        <v>27</v>
      </c>
    </row>
    <row r="9927" spans="1:13" x14ac:dyDescent="0.2">
      <c r="A9927" s="3">
        <v>43282</v>
      </c>
      <c r="B9927" t="s">
        <v>9720</v>
      </c>
      <c r="C9927" t="s">
        <v>3936</v>
      </c>
      <c r="D9927" t="s">
        <v>9721</v>
      </c>
      <c r="E9927" t="s">
        <v>3935</v>
      </c>
      <c r="F9927" s="4">
        <v>19.1135625</v>
      </c>
      <c r="G9927" s="4">
        <v>19</v>
      </c>
      <c r="H9927" s="4">
        <v>0.49130339732776801</v>
      </c>
      <c r="I9927" s="4">
        <v>20.18</v>
      </c>
      <c r="J9927" s="4">
        <v>18.05</v>
      </c>
      <c r="K9927" s="4">
        <v>18.8</v>
      </c>
      <c r="L9927" s="4">
        <v>19.5</v>
      </c>
      <c r="M9927" s="4">
        <v>32</v>
      </c>
    </row>
    <row r="9928" spans="1:13" x14ac:dyDescent="0.2">
      <c r="A9928" s="3">
        <v>43282</v>
      </c>
      <c r="B9928" t="s">
        <v>9750</v>
      </c>
      <c r="C9928" t="s">
        <v>3939</v>
      </c>
      <c r="D9928" t="s">
        <v>9751</v>
      </c>
      <c r="E9928" t="s">
        <v>3938</v>
      </c>
      <c r="F9928" s="4">
        <v>19.003413793103402</v>
      </c>
      <c r="G9928" s="4">
        <v>18.89</v>
      </c>
      <c r="H9928" s="4">
        <v>0.59365764047022096</v>
      </c>
      <c r="I9928" s="4">
        <v>20.52</v>
      </c>
      <c r="J9928" s="4">
        <v>18</v>
      </c>
      <c r="K9928" s="4">
        <v>18.690000000000001</v>
      </c>
      <c r="L9928" s="4">
        <v>19.2</v>
      </c>
      <c r="M9928" s="4">
        <v>29</v>
      </c>
    </row>
    <row r="9929" spans="1:13" x14ac:dyDescent="0.2">
      <c r="A9929" s="3">
        <v>43282</v>
      </c>
      <c r="B9929" t="s">
        <v>3934</v>
      </c>
      <c r="C9929" t="s">
        <v>3942</v>
      </c>
      <c r="D9929" t="s">
        <v>289</v>
      </c>
      <c r="E9929" t="s">
        <v>3941</v>
      </c>
      <c r="F9929" s="4">
        <v>19.019458333333301</v>
      </c>
      <c r="G9929" s="4">
        <v>18.864999999999998</v>
      </c>
      <c r="H9929" s="4">
        <v>0.79475459593111097</v>
      </c>
      <c r="I9929" s="4">
        <v>20.75</v>
      </c>
      <c r="J9929" s="4">
        <v>17.5</v>
      </c>
      <c r="K9929" s="4">
        <v>18.489999999999998</v>
      </c>
      <c r="L9929" s="4">
        <v>19.670000000000002</v>
      </c>
      <c r="M9929" s="4">
        <v>24</v>
      </c>
    </row>
    <row r="9930" spans="1:13" x14ac:dyDescent="0.2">
      <c r="A9930" s="3">
        <v>43282</v>
      </c>
      <c r="B9930" t="s">
        <v>10257</v>
      </c>
      <c r="C9930" t="s">
        <v>3579</v>
      </c>
      <c r="D9930" t="s">
        <v>10258</v>
      </c>
      <c r="E9930" t="s">
        <v>3578</v>
      </c>
      <c r="F9930" s="4">
        <v>2.2493548387096798</v>
      </c>
      <c r="G9930" s="4">
        <v>2.2799999999999998</v>
      </c>
      <c r="H9930" s="4">
        <v>0.20175786616422101</v>
      </c>
      <c r="I9930" s="4">
        <v>2.6</v>
      </c>
      <c r="J9930" s="4">
        <v>1.5</v>
      </c>
      <c r="K9930" s="4">
        <v>2.2000000000000002</v>
      </c>
      <c r="L9930" s="4">
        <v>2.4</v>
      </c>
      <c r="M9930" s="4">
        <v>31</v>
      </c>
    </row>
    <row r="9931" spans="1:13" x14ac:dyDescent="0.2">
      <c r="A9931" s="3">
        <v>43282</v>
      </c>
      <c r="B9931" t="s">
        <v>3574</v>
      </c>
      <c r="C9931" t="s">
        <v>3582</v>
      </c>
      <c r="D9931" t="s">
        <v>169</v>
      </c>
      <c r="E9931" t="s">
        <v>3581</v>
      </c>
      <c r="F9931" s="4">
        <v>2.1741935483871</v>
      </c>
      <c r="G9931" s="4">
        <v>2</v>
      </c>
      <c r="H9931" s="4">
        <v>0.31895427251722003</v>
      </c>
      <c r="I9931" s="4">
        <v>2.8</v>
      </c>
      <c r="J9931" s="4">
        <v>1.6</v>
      </c>
      <c r="K9931" s="4">
        <v>1.925</v>
      </c>
      <c r="L9931" s="4">
        <v>2.4300000000000002</v>
      </c>
      <c r="M9931" s="4">
        <v>31</v>
      </c>
    </row>
    <row r="9932" spans="1:13" x14ac:dyDescent="0.2">
      <c r="A9932" s="3">
        <v>43282</v>
      </c>
      <c r="B9932" t="s">
        <v>3577</v>
      </c>
      <c r="C9932" t="s">
        <v>3585</v>
      </c>
      <c r="D9932" t="s">
        <v>170</v>
      </c>
      <c r="E9932" t="s">
        <v>3584</v>
      </c>
      <c r="F9932" s="4">
        <v>2.28863636363636</v>
      </c>
      <c r="G9932" s="4">
        <v>2.4</v>
      </c>
      <c r="H9932" s="4">
        <v>0.52142931269590898</v>
      </c>
      <c r="I9932" s="4">
        <v>2.9</v>
      </c>
      <c r="J9932" s="4">
        <v>0.5</v>
      </c>
      <c r="K9932" s="4">
        <v>2.1</v>
      </c>
      <c r="L9932" s="4">
        <v>2.5</v>
      </c>
      <c r="M9932" s="4">
        <v>22</v>
      </c>
    </row>
    <row r="9933" spans="1:13" x14ac:dyDescent="0.2">
      <c r="A9933" s="3">
        <v>43282</v>
      </c>
      <c r="B9933" t="s">
        <v>10301</v>
      </c>
      <c r="C9933" t="s">
        <v>3600</v>
      </c>
      <c r="D9933" t="s">
        <v>10302</v>
      </c>
      <c r="E9933" t="s">
        <v>3599</v>
      </c>
      <c r="F9933" s="4">
        <v>2.1524137931034502</v>
      </c>
      <c r="G9933" s="4">
        <v>2</v>
      </c>
      <c r="H9933" s="4">
        <v>0.55802365011589805</v>
      </c>
      <c r="I9933" s="4">
        <v>3.7</v>
      </c>
      <c r="J9933" s="4">
        <v>1.2</v>
      </c>
      <c r="K9933" s="4">
        <v>1.9</v>
      </c>
      <c r="L9933" s="4">
        <v>2.5</v>
      </c>
      <c r="M9933" s="4">
        <v>29</v>
      </c>
    </row>
    <row r="9934" spans="1:13" x14ac:dyDescent="0.2">
      <c r="A9934" s="3">
        <v>43282</v>
      </c>
      <c r="B9934" t="s">
        <v>10283</v>
      </c>
      <c r="C9934" t="s">
        <v>3591</v>
      </c>
      <c r="D9934" t="s">
        <v>10284</v>
      </c>
      <c r="E9934" t="s">
        <v>3590</v>
      </c>
      <c r="F9934" s="4">
        <v>2.6048387096774199</v>
      </c>
      <c r="G9934" s="4">
        <v>2.5</v>
      </c>
      <c r="H9934" s="4">
        <v>0.52519120941959097</v>
      </c>
      <c r="I9934" s="4">
        <v>4.03</v>
      </c>
      <c r="J9934" s="4">
        <v>1.52</v>
      </c>
      <c r="K9934" s="4">
        <v>2.25</v>
      </c>
      <c r="L9934" s="4">
        <v>2.9</v>
      </c>
      <c r="M9934" s="4">
        <v>31</v>
      </c>
    </row>
    <row r="9935" spans="1:13" x14ac:dyDescent="0.2">
      <c r="A9935" s="3">
        <v>43282</v>
      </c>
      <c r="B9935" t="s">
        <v>10303</v>
      </c>
      <c r="C9935" t="s">
        <v>3603</v>
      </c>
      <c r="D9935" t="s">
        <v>10304</v>
      </c>
      <c r="E9935" t="s">
        <v>3602</v>
      </c>
      <c r="F9935" s="4">
        <v>1.9358620689655199</v>
      </c>
      <c r="G9935" s="4">
        <v>2</v>
      </c>
      <c r="H9935" s="4">
        <v>0.37396062857490497</v>
      </c>
      <c r="I9935" s="4">
        <v>2.5</v>
      </c>
      <c r="J9935" s="4">
        <v>1.2</v>
      </c>
      <c r="K9935" s="4">
        <v>1.6</v>
      </c>
      <c r="L9935" s="4">
        <v>2.2000000000000002</v>
      </c>
      <c r="M9935" s="4">
        <v>29</v>
      </c>
    </row>
    <row r="9936" spans="1:13" x14ac:dyDescent="0.2">
      <c r="A9936" s="3">
        <v>43282</v>
      </c>
      <c r="B9936" t="s">
        <v>10285</v>
      </c>
      <c r="C9936" t="s">
        <v>3594</v>
      </c>
      <c r="D9936" t="s">
        <v>10286</v>
      </c>
      <c r="E9936" t="s">
        <v>3593</v>
      </c>
      <c r="F9936" s="4">
        <v>2.5954838709677399</v>
      </c>
      <c r="G9936" s="4">
        <v>2.6</v>
      </c>
      <c r="H9936" s="4">
        <v>0.368942983035567</v>
      </c>
      <c r="I9936" s="4">
        <v>3.3</v>
      </c>
      <c r="J9936" s="4">
        <v>1.52</v>
      </c>
      <c r="K9936" s="4">
        <v>2.4500000000000002</v>
      </c>
      <c r="L9936" s="4">
        <v>2.9</v>
      </c>
      <c r="M9936" s="4">
        <v>31</v>
      </c>
    </row>
    <row r="9937" spans="1:13" x14ac:dyDescent="0.2">
      <c r="A9937" s="3">
        <v>43282</v>
      </c>
      <c r="B9937" t="s">
        <v>10305</v>
      </c>
      <c r="C9937" t="s">
        <v>3606</v>
      </c>
      <c r="D9937" t="s">
        <v>10306</v>
      </c>
      <c r="E9937" t="s">
        <v>3605</v>
      </c>
      <c r="F9937" s="4">
        <v>2.2749999999999999</v>
      </c>
      <c r="G9937" s="4">
        <v>2.335</v>
      </c>
      <c r="H9937" s="4">
        <v>0.30750489306555601</v>
      </c>
      <c r="I9937" s="4">
        <v>2.8</v>
      </c>
      <c r="J9937" s="4">
        <v>1.8</v>
      </c>
      <c r="K9937" s="4">
        <v>2</v>
      </c>
      <c r="L9937" s="4">
        <v>2.5099999999999998</v>
      </c>
      <c r="M9937" s="4">
        <v>28</v>
      </c>
    </row>
    <row r="9938" spans="1:13" x14ac:dyDescent="0.2">
      <c r="A9938" s="3">
        <v>43282</v>
      </c>
      <c r="B9938" t="s">
        <v>10287</v>
      </c>
      <c r="C9938" t="s">
        <v>3597</v>
      </c>
      <c r="D9938" t="s">
        <v>10288</v>
      </c>
      <c r="E9938" t="s">
        <v>3596</v>
      </c>
      <c r="F9938" s="4">
        <v>2.3793548387096801</v>
      </c>
      <c r="G9938" s="4">
        <v>2.4</v>
      </c>
      <c r="H9938" s="4">
        <v>0.50654342021108101</v>
      </c>
      <c r="I9938" s="4">
        <v>3.1</v>
      </c>
      <c r="J9938" s="4">
        <v>0.33</v>
      </c>
      <c r="K9938" s="4">
        <v>2.2999999999999998</v>
      </c>
      <c r="L9938" s="4">
        <v>2.6</v>
      </c>
      <c r="M9938" s="4">
        <v>31</v>
      </c>
    </row>
    <row r="9939" spans="1:13" x14ac:dyDescent="0.2">
      <c r="A9939" s="3">
        <v>43282</v>
      </c>
      <c r="B9939" t="s">
        <v>3589</v>
      </c>
      <c r="C9939" t="s">
        <v>3609</v>
      </c>
      <c r="D9939" t="s">
        <v>174</v>
      </c>
      <c r="E9939" t="s">
        <v>3608</v>
      </c>
      <c r="F9939" s="4">
        <v>2.3328571428571401</v>
      </c>
      <c r="G9939" s="4">
        <v>2.34</v>
      </c>
      <c r="H9939" s="4">
        <v>0.38215623276794303</v>
      </c>
      <c r="I9939" s="4">
        <v>3.4</v>
      </c>
      <c r="J9939" s="4">
        <v>1.55</v>
      </c>
      <c r="K9939" s="4">
        <v>2.1</v>
      </c>
      <c r="L9939" s="4">
        <v>2.6</v>
      </c>
      <c r="M9939" s="4">
        <v>28</v>
      </c>
    </row>
    <row r="9940" spans="1:13" x14ac:dyDescent="0.2">
      <c r="A9940" s="3">
        <v>43282</v>
      </c>
      <c r="B9940" t="s">
        <v>10307</v>
      </c>
      <c r="C9940" t="s">
        <v>3876</v>
      </c>
      <c r="D9940" t="s">
        <v>10308</v>
      </c>
      <c r="E9940" t="s">
        <v>3875</v>
      </c>
      <c r="F9940" s="4">
        <v>0.505</v>
      </c>
      <c r="G9940" s="4">
        <v>0.5</v>
      </c>
      <c r="H9940" s="4">
        <v>0.167928556237467</v>
      </c>
      <c r="I9940" s="4">
        <v>0.95</v>
      </c>
      <c r="J9940" s="4">
        <v>0.1</v>
      </c>
      <c r="K9940" s="4">
        <v>0.46750000000000003</v>
      </c>
      <c r="L9940" s="4">
        <v>0.54</v>
      </c>
      <c r="M9940" s="4">
        <v>16</v>
      </c>
    </row>
    <row r="9941" spans="1:13" x14ac:dyDescent="0.2">
      <c r="A9941" s="3">
        <v>43282</v>
      </c>
      <c r="B9941" t="s">
        <v>10291</v>
      </c>
      <c r="C9941" t="s">
        <v>3867</v>
      </c>
      <c r="D9941" t="s">
        <v>10292</v>
      </c>
      <c r="E9941" t="s">
        <v>3866</v>
      </c>
      <c r="F9941" s="4">
        <v>0.29176470588235298</v>
      </c>
      <c r="G9941" s="4">
        <v>0.27</v>
      </c>
      <c r="H9941" s="4">
        <v>0.199788491101141</v>
      </c>
      <c r="I9941" s="4">
        <v>0.67</v>
      </c>
      <c r="J9941" s="4">
        <v>-0.01</v>
      </c>
      <c r="K9941" s="4">
        <v>0.2</v>
      </c>
      <c r="L9941" s="4">
        <v>0.4</v>
      </c>
      <c r="M9941" s="4">
        <v>17</v>
      </c>
    </row>
    <row r="9942" spans="1:13" x14ac:dyDescent="0.2">
      <c r="A9942" s="3">
        <v>43282</v>
      </c>
      <c r="B9942" t="s">
        <v>10309</v>
      </c>
      <c r="C9942" t="s">
        <v>3879</v>
      </c>
      <c r="D9942" t="s">
        <v>10310</v>
      </c>
      <c r="E9942" t="s">
        <v>3878</v>
      </c>
      <c r="F9942" s="4">
        <v>0.54</v>
      </c>
      <c r="G9942" s="4">
        <v>0.59499999999999997</v>
      </c>
      <c r="H9942" s="4">
        <v>0.31031167128120302</v>
      </c>
      <c r="I9942" s="4">
        <v>1.07</v>
      </c>
      <c r="J9942" s="4">
        <v>-0.2</v>
      </c>
      <c r="K9942" s="4">
        <v>0.45</v>
      </c>
      <c r="L9942" s="4">
        <v>0.7</v>
      </c>
      <c r="M9942" s="4">
        <v>16</v>
      </c>
    </row>
    <row r="9943" spans="1:13" x14ac:dyDescent="0.2">
      <c r="A9943" s="3">
        <v>43282</v>
      </c>
      <c r="B9943" t="s">
        <v>10293</v>
      </c>
      <c r="C9943" t="s">
        <v>3870</v>
      </c>
      <c r="D9943" t="s">
        <v>10294</v>
      </c>
      <c r="E9943" t="s">
        <v>3869</v>
      </c>
      <c r="F9943" s="4">
        <v>0.50588235294117601</v>
      </c>
      <c r="G9943" s="4">
        <v>0.6</v>
      </c>
      <c r="H9943" s="4">
        <v>0.27509223052299703</v>
      </c>
      <c r="I9943" s="4">
        <v>0.9</v>
      </c>
      <c r="J9943" s="4">
        <v>-0.1</v>
      </c>
      <c r="K9943" s="4">
        <v>0.36</v>
      </c>
      <c r="L9943" s="4">
        <v>0.62</v>
      </c>
      <c r="M9943" s="4">
        <v>17</v>
      </c>
    </row>
    <row r="9944" spans="1:13" x14ac:dyDescent="0.2">
      <c r="A9944" s="3">
        <v>43282</v>
      </c>
      <c r="B9944" t="s">
        <v>10311</v>
      </c>
      <c r="C9944" t="s">
        <v>3882</v>
      </c>
      <c r="D9944" t="s">
        <v>10312</v>
      </c>
      <c r="E9944" t="s">
        <v>3881</v>
      </c>
      <c r="F9944" s="4">
        <v>0.7</v>
      </c>
      <c r="G9944" s="4">
        <v>0.7</v>
      </c>
      <c r="H9944" s="4">
        <v>0.27142481200404001</v>
      </c>
      <c r="I9944" s="4">
        <v>1.5</v>
      </c>
      <c r="J9944" s="4">
        <v>0.28000000000000003</v>
      </c>
      <c r="K9944" s="4">
        <v>0.6</v>
      </c>
      <c r="L9944" s="4">
        <v>0.745</v>
      </c>
      <c r="M9944" s="4">
        <v>15</v>
      </c>
    </row>
    <row r="9945" spans="1:13" x14ac:dyDescent="0.2">
      <c r="A9945" s="3">
        <v>43282</v>
      </c>
      <c r="B9945" t="s">
        <v>10295</v>
      </c>
      <c r="C9945" t="s">
        <v>3873</v>
      </c>
      <c r="D9945" t="s">
        <v>10296</v>
      </c>
      <c r="E9945" t="s">
        <v>3872</v>
      </c>
      <c r="F9945" s="4">
        <v>0.48117647058823498</v>
      </c>
      <c r="G9945" s="4">
        <v>0.6</v>
      </c>
      <c r="H9945" s="4">
        <v>0.28086656869724602</v>
      </c>
      <c r="I9945" s="4">
        <v>0.8</v>
      </c>
      <c r="J9945" s="4">
        <v>-0.4</v>
      </c>
      <c r="K9945" s="4">
        <v>0.35</v>
      </c>
      <c r="L9945" s="4">
        <v>0.61</v>
      </c>
      <c r="M9945" s="4">
        <v>17</v>
      </c>
    </row>
    <row r="9946" spans="1:13" x14ac:dyDescent="0.2">
      <c r="A9946" s="3">
        <v>43282</v>
      </c>
      <c r="B9946" t="s">
        <v>3865</v>
      </c>
      <c r="C9946" t="s">
        <v>3885</v>
      </c>
      <c r="D9946" t="s">
        <v>266</v>
      </c>
      <c r="E9946" t="s">
        <v>3884</v>
      </c>
      <c r="F9946" s="4">
        <v>0.63466666666666705</v>
      </c>
      <c r="G9946" s="4">
        <v>0.6</v>
      </c>
      <c r="H9946" s="4">
        <v>0.23252854407475201</v>
      </c>
      <c r="I9946" s="4">
        <v>0.9</v>
      </c>
      <c r="J9946" s="4">
        <v>0.08</v>
      </c>
      <c r="K9946" s="4">
        <v>0.6</v>
      </c>
      <c r="L9946" s="4">
        <v>0.77500000000000002</v>
      </c>
      <c r="M9946" s="4">
        <v>15</v>
      </c>
    </row>
    <row r="9947" spans="1:13" x14ac:dyDescent="0.2">
      <c r="A9947" s="3">
        <v>43313</v>
      </c>
      <c r="B9947" t="s">
        <v>9704</v>
      </c>
      <c r="C9947" t="s">
        <v>3927</v>
      </c>
      <c r="D9947" t="s">
        <v>9705</v>
      </c>
      <c r="E9947" t="s">
        <v>3926</v>
      </c>
      <c r="F9947" s="4">
        <v>8.0195238095238093</v>
      </c>
      <c r="G9947" s="4">
        <v>7.92</v>
      </c>
      <c r="H9947" s="4">
        <v>0.28484164355789299</v>
      </c>
      <c r="I9947" s="4">
        <v>8.5500000000000007</v>
      </c>
      <c r="J9947" s="4">
        <v>7.6</v>
      </c>
      <c r="K9947" s="4">
        <v>7.8</v>
      </c>
      <c r="L9947" s="4">
        <v>8.1999999999999993</v>
      </c>
      <c r="M9947" s="4">
        <v>21</v>
      </c>
    </row>
    <row r="9948" spans="1:13" x14ac:dyDescent="0.2">
      <c r="A9948" s="3">
        <v>43313</v>
      </c>
      <c r="B9948" t="s">
        <v>9740</v>
      </c>
      <c r="C9948" t="s">
        <v>3930</v>
      </c>
      <c r="D9948" t="s">
        <v>9741</v>
      </c>
      <c r="E9948" t="s">
        <v>3929</v>
      </c>
      <c r="F9948" s="4">
        <v>8.0449999999999999</v>
      </c>
      <c r="G9948" s="4">
        <v>7.9249999999999998</v>
      </c>
      <c r="H9948" s="4">
        <v>0.754610390933801</v>
      </c>
      <c r="I9948" s="4">
        <v>9.5</v>
      </c>
      <c r="J9948" s="4">
        <v>6.6</v>
      </c>
      <c r="K9948" s="4">
        <v>7.5</v>
      </c>
      <c r="L9948" s="4">
        <v>8.2774999999999999</v>
      </c>
      <c r="M9948" s="4">
        <v>20</v>
      </c>
    </row>
    <row r="9949" spans="1:13" x14ac:dyDescent="0.2">
      <c r="A9949" s="3">
        <v>43313</v>
      </c>
      <c r="B9949" t="s">
        <v>3925</v>
      </c>
      <c r="C9949" t="s">
        <v>3933</v>
      </c>
      <c r="D9949" t="s">
        <v>286</v>
      </c>
      <c r="E9949" t="s">
        <v>3932</v>
      </c>
      <c r="F9949" s="4">
        <v>7.8494117647058799</v>
      </c>
      <c r="G9949" s="4">
        <v>7.6</v>
      </c>
      <c r="H9949" s="4">
        <v>1.14982319612754</v>
      </c>
      <c r="I9949" s="4">
        <v>10.28</v>
      </c>
      <c r="J9949" s="4">
        <v>5.6</v>
      </c>
      <c r="K9949" s="4">
        <v>7.2</v>
      </c>
      <c r="L9949" s="4">
        <v>7.93</v>
      </c>
      <c r="M9949" s="4">
        <v>17</v>
      </c>
    </row>
    <row r="9950" spans="1:13" x14ac:dyDescent="0.2">
      <c r="A9950" s="3">
        <v>43313</v>
      </c>
      <c r="B9950" t="s">
        <v>9706</v>
      </c>
      <c r="C9950" t="s">
        <v>3918</v>
      </c>
      <c r="D9950" t="s">
        <v>9707</v>
      </c>
      <c r="E9950" t="s">
        <v>3917</v>
      </c>
      <c r="F9950" s="4">
        <v>7.8862962962963001</v>
      </c>
      <c r="G9950" s="4">
        <v>7.8</v>
      </c>
      <c r="H9950" s="4">
        <v>0.20989279586252099</v>
      </c>
      <c r="I9950" s="4">
        <v>8.25</v>
      </c>
      <c r="J9950" s="4">
        <v>7.44</v>
      </c>
      <c r="K9950" s="4">
        <v>7.7350000000000003</v>
      </c>
      <c r="L9950" s="4">
        <v>8</v>
      </c>
      <c r="M9950" s="4">
        <v>27</v>
      </c>
    </row>
    <row r="9951" spans="1:13" x14ac:dyDescent="0.2">
      <c r="A9951" s="3">
        <v>43313</v>
      </c>
      <c r="B9951" t="s">
        <v>9742</v>
      </c>
      <c r="C9951" t="s">
        <v>3921</v>
      </c>
      <c r="D9951" t="s">
        <v>9743</v>
      </c>
      <c r="E9951" t="s">
        <v>3920</v>
      </c>
      <c r="F9951" s="4">
        <v>7.4173076923076904</v>
      </c>
      <c r="G9951" s="4">
        <v>7.24</v>
      </c>
      <c r="H9951" s="4">
        <v>0.62472750983005498</v>
      </c>
      <c r="I9951" s="4">
        <v>9</v>
      </c>
      <c r="J9951" s="4">
        <v>6.5</v>
      </c>
      <c r="K9951" s="4">
        <v>7</v>
      </c>
      <c r="L9951" s="4">
        <v>7.7450000000000001</v>
      </c>
      <c r="M9951" s="4">
        <v>26</v>
      </c>
    </row>
    <row r="9952" spans="1:13" x14ac:dyDescent="0.2">
      <c r="A9952" s="3">
        <v>43313</v>
      </c>
      <c r="B9952" t="s">
        <v>3916</v>
      </c>
      <c r="C9952" t="s">
        <v>3924</v>
      </c>
      <c r="D9952" t="s">
        <v>283</v>
      </c>
      <c r="E9952" t="s">
        <v>3923</v>
      </c>
      <c r="F9952" s="4">
        <v>7.0504545454545502</v>
      </c>
      <c r="G9952" s="4">
        <v>6.87</v>
      </c>
      <c r="H9952" s="4">
        <v>0.87696705304202405</v>
      </c>
      <c r="I9952" s="4">
        <v>9.5</v>
      </c>
      <c r="J9952" s="4">
        <v>5.7</v>
      </c>
      <c r="K9952" s="4">
        <v>6.5724999999999998</v>
      </c>
      <c r="L9952" s="4">
        <v>7.2874999999999996</v>
      </c>
      <c r="M9952" s="4">
        <v>22</v>
      </c>
    </row>
    <row r="9953" spans="1:13" x14ac:dyDescent="0.2">
      <c r="A9953" s="3">
        <v>43313</v>
      </c>
      <c r="B9953" t="s">
        <v>10275</v>
      </c>
      <c r="C9953" t="s">
        <v>3988</v>
      </c>
      <c r="D9953" t="s">
        <v>10276</v>
      </c>
      <c r="E9953" t="s">
        <v>3987</v>
      </c>
      <c r="F9953" s="4">
        <v>3.4017391304347799</v>
      </c>
      <c r="G9953" s="4">
        <v>3.3</v>
      </c>
      <c r="H9953" s="4">
        <v>0.239576371841348</v>
      </c>
      <c r="I9953" s="4">
        <v>4</v>
      </c>
      <c r="J9953" s="4">
        <v>3.05</v>
      </c>
      <c r="K9953" s="4">
        <v>3.2250000000000001</v>
      </c>
      <c r="L9953" s="4">
        <v>3.55</v>
      </c>
      <c r="M9953" s="4">
        <v>23</v>
      </c>
    </row>
    <row r="9954" spans="1:13" x14ac:dyDescent="0.2">
      <c r="A9954" s="3">
        <v>43313</v>
      </c>
      <c r="B9954" t="s">
        <v>10297</v>
      </c>
      <c r="C9954" t="s">
        <v>3991</v>
      </c>
      <c r="D9954" t="s">
        <v>10298</v>
      </c>
      <c r="E9954" t="s">
        <v>3990</v>
      </c>
      <c r="F9954" s="4">
        <v>3.4821739130434799</v>
      </c>
      <c r="G9954" s="4">
        <v>3.5</v>
      </c>
      <c r="H9954" s="4">
        <v>0.33605947149194698</v>
      </c>
      <c r="I9954" s="4">
        <v>4.0999999999999996</v>
      </c>
      <c r="J9954" s="4">
        <v>2.97</v>
      </c>
      <c r="K9954" s="4">
        <v>3.25</v>
      </c>
      <c r="L9954" s="4">
        <v>3.72</v>
      </c>
      <c r="M9954" s="4">
        <v>23</v>
      </c>
    </row>
    <row r="9955" spans="1:13" x14ac:dyDescent="0.2">
      <c r="A9955" s="3">
        <v>43313</v>
      </c>
      <c r="B9955" t="s">
        <v>10277</v>
      </c>
      <c r="C9955" t="s">
        <v>3994</v>
      </c>
      <c r="D9955" t="s">
        <v>10278</v>
      </c>
      <c r="E9955" t="s">
        <v>3993</v>
      </c>
      <c r="F9955" s="4">
        <v>3.4129629629629599</v>
      </c>
      <c r="G9955" s="4">
        <v>3.4</v>
      </c>
      <c r="H9955" s="4">
        <v>0.18304717371832799</v>
      </c>
      <c r="I9955" s="4">
        <v>4.0999999999999996</v>
      </c>
      <c r="J9955" s="4">
        <v>3.2</v>
      </c>
      <c r="K9955" s="4">
        <v>3.3</v>
      </c>
      <c r="L9955" s="4">
        <v>3.45</v>
      </c>
      <c r="M9955" s="4">
        <v>27</v>
      </c>
    </row>
    <row r="9956" spans="1:13" x14ac:dyDescent="0.2">
      <c r="A9956" s="3">
        <v>43313</v>
      </c>
      <c r="B9956" t="s">
        <v>10299</v>
      </c>
      <c r="C9956" t="s">
        <v>3997</v>
      </c>
      <c r="D9956" t="s">
        <v>10300</v>
      </c>
      <c r="E9956" t="s">
        <v>3996</v>
      </c>
      <c r="F9956" s="4">
        <v>3.5059259259259301</v>
      </c>
      <c r="G9956" s="4">
        <v>3.5</v>
      </c>
      <c r="H9956" s="4">
        <v>0.27972870454808202</v>
      </c>
      <c r="I9956" s="4">
        <v>4</v>
      </c>
      <c r="J9956" s="4">
        <v>2.9</v>
      </c>
      <c r="K9956" s="4">
        <v>3.29</v>
      </c>
      <c r="L9956" s="4">
        <v>3.7</v>
      </c>
      <c r="M9956" s="4">
        <v>27</v>
      </c>
    </row>
    <row r="9957" spans="1:13" x14ac:dyDescent="0.2">
      <c r="A9957" s="3">
        <v>43313</v>
      </c>
      <c r="B9957" t="s">
        <v>8072</v>
      </c>
      <c r="C9957" t="s">
        <v>3900</v>
      </c>
      <c r="D9957" t="s">
        <v>8073</v>
      </c>
      <c r="E9957" t="s">
        <v>3899</v>
      </c>
      <c r="F9957" s="4">
        <v>7.8224137931034496</v>
      </c>
      <c r="G9957" s="4">
        <v>7.75</v>
      </c>
      <c r="H9957" s="4">
        <v>0.26274179574541801</v>
      </c>
      <c r="I9957" s="4">
        <v>8.25</v>
      </c>
      <c r="J9957" s="4">
        <v>7.25</v>
      </c>
      <c r="K9957" s="4">
        <v>7.75</v>
      </c>
      <c r="L9957" s="4">
        <v>8</v>
      </c>
      <c r="M9957" s="4">
        <v>29</v>
      </c>
    </row>
    <row r="9958" spans="1:13" x14ac:dyDescent="0.2">
      <c r="A9958" s="3">
        <v>43313</v>
      </c>
      <c r="B9958" t="s">
        <v>3892</v>
      </c>
      <c r="C9958" t="s">
        <v>3912</v>
      </c>
      <c r="D9958" t="s">
        <v>275</v>
      </c>
      <c r="E9958" t="s">
        <v>3911</v>
      </c>
      <c r="F9958" s="4">
        <v>7.2452380952380997</v>
      </c>
      <c r="G9958" s="4">
        <v>7</v>
      </c>
      <c r="H9958" s="4">
        <v>0.68773264462012496</v>
      </c>
      <c r="I9958" s="4">
        <v>9</v>
      </c>
      <c r="J9958" s="4">
        <v>6.5</v>
      </c>
      <c r="K9958" s="4">
        <v>6.75</v>
      </c>
      <c r="L9958" s="4">
        <v>7.75</v>
      </c>
      <c r="M9958" s="4">
        <v>21</v>
      </c>
    </row>
    <row r="9959" spans="1:13" x14ac:dyDescent="0.2">
      <c r="A9959" s="3">
        <v>43313</v>
      </c>
      <c r="B9959" t="s">
        <v>8098</v>
      </c>
      <c r="C9959" t="s">
        <v>3903</v>
      </c>
      <c r="D9959" t="s">
        <v>8099</v>
      </c>
      <c r="E9959" t="s">
        <v>3902</v>
      </c>
      <c r="F9959" s="4">
        <v>7.6672413793103402</v>
      </c>
      <c r="G9959" s="4">
        <v>7.75</v>
      </c>
      <c r="H9959" s="4">
        <v>0.38435378560944999</v>
      </c>
      <c r="I9959" s="4">
        <v>8.5</v>
      </c>
      <c r="J9959" s="4">
        <v>7</v>
      </c>
      <c r="K9959" s="4">
        <v>7.5</v>
      </c>
      <c r="L9959" s="4">
        <v>8</v>
      </c>
      <c r="M9959" s="4">
        <v>29</v>
      </c>
    </row>
    <row r="9960" spans="1:13" x14ac:dyDescent="0.2">
      <c r="A9960" s="3">
        <v>43313</v>
      </c>
      <c r="B9960" t="s">
        <v>3895</v>
      </c>
      <c r="C9960" t="s">
        <v>3915</v>
      </c>
      <c r="D9960" t="s">
        <v>276</v>
      </c>
      <c r="E9960" t="s">
        <v>3914</v>
      </c>
      <c r="F9960" s="4">
        <v>7.1285714285714299</v>
      </c>
      <c r="G9960" s="4">
        <v>6.75</v>
      </c>
      <c r="H9960" s="4">
        <v>0.768695555563356</v>
      </c>
      <c r="I9960" s="4">
        <v>9.25</v>
      </c>
      <c r="J9960" s="4">
        <v>6.25</v>
      </c>
      <c r="K9960" s="4">
        <v>6.5</v>
      </c>
      <c r="L9960" s="4">
        <v>7.5</v>
      </c>
      <c r="M9960" s="4">
        <v>21</v>
      </c>
    </row>
    <row r="9961" spans="1:13" x14ac:dyDescent="0.2">
      <c r="A9961" s="3">
        <v>43313</v>
      </c>
      <c r="B9961" t="s">
        <v>8020</v>
      </c>
      <c r="C9961" t="s">
        <v>3894</v>
      </c>
      <c r="D9961" t="s">
        <v>8021</v>
      </c>
      <c r="E9961" t="s">
        <v>3893</v>
      </c>
      <c r="F9961" s="4">
        <v>7.77758620689655</v>
      </c>
      <c r="G9961" s="4">
        <v>7.75</v>
      </c>
      <c r="H9961" s="4">
        <v>7.7443766345735104E-2</v>
      </c>
      <c r="I9961" s="4">
        <v>8</v>
      </c>
      <c r="J9961" s="4">
        <v>7.75</v>
      </c>
      <c r="K9961" s="4">
        <v>7.75</v>
      </c>
      <c r="L9961" s="4">
        <v>7.75</v>
      </c>
      <c r="M9961" s="4">
        <v>29</v>
      </c>
    </row>
    <row r="9962" spans="1:13" x14ac:dyDescent="0.2">
      <c r="A9962" s="3">
        <v>43313</v>
      </c>
      <c r="B9962" t="s">
        <v>8124</v>
      </c>
      <c r="C9962" t="s">
        <v>3906</v>
      </c>
      <c r="D9962" t="s">
        <v>8125</v>
      </c>
      <c r="E9962" t="s">
        <v>3905</v>
      </c>
      <c r="F9962" s="4">
        <v>7.4655172413793096</v>
      </c>
      <c r="G9962" s="4">
        <v>7.5</v>
      </c>
      <c r="H9962" s="4">
        <v>0.50322237492056099</v>
      </c>
      <c r="I9962" s="4">
        <v>8.5</v>
      </c>
      <c r="J9962" s="4">
        <v>6.5</v>
      </c>
      <c r="K9962" s="4">
        <v>7</v>
      </c>
      <c r="L9962" s="4">
        <v>7.75</v>
      </c>
      <c r="M9962" s="4">
        <v>29</v>
      </c>
    </row>
    <row r="9963" spans="1:13" x14ac:dyDescent="0.2">
      <c r="A9963" s="3">
        <v>43313</v>
      </c>
      <c r="B9963" t="s">
        <v>3898</v>
      </c>
      <c r="C9963" t="s">
        <v>4436</v>
      </c>
      <c r="D9963" t="s">
        <v>277</v>
      </c>
      <c r="E9963" t="s">
        <v>4435</v>
      </c>
      <c r="F9963" s="4">
        <v>7.0714285714285703</v>
      </c>
      <c r="G9963" s="4">
        <v>6.75</v>
      </c>
      <c r="H9963" s="4">
        <v>0.88438840853035705</v>
      </c>
      <c r="I9963" s="4">
        <v>9.5</v>
      </c>
      <c r="J9963" s="4">
        <v>6</v>
      </c>
      <c r="K9963" s="4">
        <v>6.5</v>
      </c>
      <c r="L9963" s="4">
        <v>7.5</v>
      </c>
      <c r="M9963" s="4">
        <v>21</v>
      </c>
    </row>
    <row r="9964" spans="1:13" x14ac:dyDescent="0.2">
      <c r="A9964" s="3">
        <v>43313</v>
      </c>
      <c r="B9964" t="s">
        <v>8046</v>
      </c>
      <c r="C9964" t="s">
        <v>3897</v>
      </c>
      <c r="D9964" t="s">
        <v>8047</v>
      </c>
      <c r="E9964" t="s">
        <v>3896</v>
      </c>
      <c r="F9964" s="4">
        <v>7.8775862068965496</v>
      </c>
      <c r="G9964" s="4">
        <v>7.75</v>
      </c>
      <c r="H9964" s="4">
        <v>0.16012618177134499</v>
      </c>
      <c r="I9964" s="4">
        <v>8.25</v>
      </c>
      <c r="J9964" s="4">
        <v>7.7</v>
      </c>
      <c r="K9964" s="4">
        <v>7.75</v>
      </c>
      <c r="L9964" s="4">
        <v>8</v>
      </c>
      <c r="M9964" s="4">
        <v>29</v>
      </c>
    </row>
    <row r="9965" spans="1:13" x14ac:dyDescent="0.2">
      <c r="A9965" s="3">
        <v>43313</v>
      </c>
      <c r="B9965" t="s">
        <v>8150</v>
      </c>
      <c r="C9965" t="s">
        <v>3909</v>
      </c>
      <c r="D9965" t="s">
        <v>8151</v>
      </c>
      <c r="E9965" t="s">
        <v>3908</v>
      </c>
      <c r="F9965" s="4">
        <v>7.3017241379310303</v>
      </c>
      <c r="G9965" s="4">
        <v>7.25</v>
      </c>
      <c r="H9965" s="4">
        <v>0.62456881678206699</v>
      </c>
      <c r="I9965" s="4">
        <v>9</v>
      </c>
      <c r="J9965" s="4">
        <v>6.25</v>
      </c>
      <c r="K9965" s="4">
        <v>7</v>
      </c>
      <c r="L9965" s="4">
        <v>7.75</v>
      </c>
      <c r="M9965" s="4">
        <v>29</v>
      </c>
    </row>
    <row r="9966" spans="1:13" x14ac:dyDescent="0.2">
      <c r="A9966" s="3">
        <v>43313</v>
      </c>
      <c r="B9966" t="s">
        <v>8208</v>
      </c>
      <c r="C9966" t="s">
        <v>3081</v>
      </c>
      <c r="D9966" t="s">
        <v>8209</v>
      </c>
      <c r="E9966" t="s">
        <v>3080</v>
      </c>
      <c r="F9966" s="4">
        <v>3.7640303030303</v>
      </c>
      <c r="G9966" s="4">
        <v>3.75</v>
      </c>
      <c r="H9966" s="4">
        <v>0.47083745104125901</v>
      </c>
      <c r="I9966" s="4">
        <v>5.2030000000000003</v>
      </c>
      <c r="J9966" s="4">
        <v>2.93</v>
      </c>
      <c r="K9966" s="4">
        <v>3.54</v>
      </c>
      <c r="L9966" s="4">
        <v>3.9</v>
      </c>
      <c r="M9966" s="4">
        <v>33</v>
      </c>
    </row>
    <row r="9967" spans="1:13" x14ac:dyDescent="0.2">
      <c r="A9967" s="3">
        <v>43313</v>
      </c>
      <c r="B9967" t="s">
        <v>8216</v>
      </c>
      <c r="C9967" t="s">
        <v>3084</v>
      </c>
      <c r="D9967" t="s">
        <v>8217</v>
      </c>
      <c r="E9967" t="s">
        <v>3083</v>
      </c>
      <c r="F9967" s="4">
        <v>3.7150909090909101</v>
      </c>
      <c r="G9967" s="4">
        <v>3.73</v>
      </c>
      <c r="H9967" s="4">
        <v>0.50535163275413797</v>
      </c>
      <c r="I9967" s="4">
        <v>5.1779999999999999</v>
      </c>
      <c r="J9967" s="4">
        <v>2.92</v>
      </c>
      <c r="K9967" s="4">
        <v>3.54</v>
      </c>
      <c r="L9967" s="4">
        <v>3.88</v>
      </c>
      <c r="M9967" s="4">
        <v>33</v>
      </c>
    </row>
    <row r="9968" spans="1:13" x14ac:dyDescent="0.2">
      <c r="A9968" s="3">
        <v>43313</v>
      </c>
      <c r="B9968" t="s">
        <v>9708</v>
      </c>
      <c r="C9968" t="s">
        <v>3072</v>
      </c>
      <c r="D9968" t="s">
        <v>9709</v>
      </c>
      <c r="E9968" t="s">
        <v>3071</v>
      </c>
      <c r="F9968" s="4">
        <v>4.4088235294117704</v>
      </c>
      <c r="G9968" s="4">
        <v>4.47</v>
      </c>
      <c r="H9968" s="4">
        <v>0.23093702022061799</v>
      </c>
      <c r="I9968" s="4">
        <v>5.1100000000000003</v>
      </c>
      <c r="J9968" s="4">
        <v>4</v>
      </c>
      <c r="K9968" s="4">
        <v>4.2625000000000002</v>
      </c>
      <c r="L9968" s="4">
        <v>4.5</v>
      </c>
      <c r="M9968" s="4">
        <v>34</v>
      </c>
    </row>
    <row r="9969" spans="1:13" x14ac:dyDescent="0.2">
      <c r="A9969" s="3">
        <v>43313</v>
      </c>
      <c r="B9969" t="s">
        <v>9744</v>
      </c>
      <c r="C9969" t="s">
        <v>3075</v>
      </c>
      <c r="D9969" t="s">
        <v>9745</v>
      </c>
      <c r="E9969" t="s">
        <v>3074</v>
      </c>
      <c r="F9969" s="4">
        <v>3.7417647058823502</v>
      </c>
      <c r="G9969" s="4">
        <v>3.6749999999999998</v>
      </c>
      <c r="H9969" s="4">
        <v>0.45328077182968701</v>
      </c>
      <c r="I9969" s="4">
        <v>5.19</v>
      </c>
      <c r="J9969" s="4">
        <v>3</v>
      </c>
      <c r="K9969" s="4">
        <v>3.5</v>
      </c>
      <c r="L9969" s="4">
        <v>3.83</v>
      </c>
      <c r="M9969" s="4">
        <v>34</v>
      </c>
    </row>
    <row r="9970" spans="1:13" x14ac:dyDescent="0.2">
      <c r="A9970" s="3">
        <v>43313</v>
      </c>
      <c r="B9970" t="s">
        <v>7742</v>
      </c>
      <c r="C9970" t="s">
        <v>3102</v>
      </c>
      <c r="D9970" t="s">
        <v>7743</v>
      </c>
      <c r="E9970" t="s">
        <v>3101</v>
      </c>
      <c r="F9970" s="4">
        <v>3.67225806451613</v>
      </c>
      <c r="G9970" s="4">
        <v>3.5</v>
      </c>
      <c r="H9970" s="4">
        <v>0.69060702611262903</v>
      </c>
      <c r="I9970" s="4">
        <v>6.7</v>
      </c>
      <c r="J9970" s="4">
        <v>3</v>
      </c>
      <c r="K9970" s="4">
        <v>3.3</v>
      </c>
      <c r="L9970" s="4">
        <v>3.8050000000000002</v>
      </c>
      <c r="M9970" s="4">
        <v>31</v>
      </c>
    </row>
    <row r="9971" spans="1:13" x14ac:dyDescent="0.2">
      <c r="A9971" s="3">
        <v>43313</v>
      </c>
      <c r="B9971" t="s">
        <v>3070</v>
      </c>
      <c r="C9971" t="s">
        <v>3078</v>
      </c>
      <c r="D9971" t="s">
        <v>1</v>
      </c>
      <c r="E9971" t="s">
        <v>3077</v>
      </c>
      <c r="F9971" s="4">
        <v>3.6912500000000001</v>
      </c>
      <c r="G9971" s="4">
        <v>3.5</v>
      </c>
      <c r="H9971" s="4">
        <v>0.74015582491884102</v>
      </c>
      <c r="I9971" s="4">
        <v>7.04</v>
      </c>
      <c r="J9971" s="4">
        <v>3</v>
      </c>
      <c r="K9971" s="4">
        <v>3.3</v>
      </c>
      <c r="L9971" s="4">
        <v>3.8050000000000002</v>
      </c>
      <c r="M9971" s="4">
        <v>32</v>
      </c>
    </row>
    <row r="9972" spans="1:13" x14ac:dyDescent="0.2">
      <c r="A9972" s="3">
        <v>43313</v>
      </c>
      <c r="B9972" t="s">
        <v>6329</v>
      </c>
      <c r="C9972" t="s">
        <v>3105</v>
      </c>
      <c r="D9972" t="s">
        <v>2141</v>
      </c>
      <c r="E9972" t="s">
        <v>3104</v>
      </c>
      <c r="F9972" s="4">
        <v>3.6686206896551701</v>
      </c>
      <c r="G9972" s="4">
        <v>3.5</v>
      </c>
      <c r="H9972" s="4">
        <v>0.93035601533549295</v>
      </c>
      <c r="I9972" s="4">
        <v>8.1999999999999993</v>
      </c>
      <c r="J9972" s="4">
        <v>3</v>
      </c>
      <c r="K9972" s="4">
        <v>3.3</v>
      </c>
      <c r="L9972" s="4">
        <v>3.7</v>
      </c>
      <c r="M9972" s="4">
        <v>29</v>
      </c>
    </row>
    <row r="9973" spans="1:13" x14ac:dyDescent="0.2">
      <c r="A9973" s="3">
        <v>43313</v>
      </c>
      <c r="B9973" t="s">
        <v>8158</v>
      </c>
      <c r="C9973" t="s">
        <v>3129</v>
      </c>
      <c r="D9973" t="s">
        <v>8159</v>
      </c>
      <c r="E9973" t="s">
        <v>3128</v>
      </c>
      <c r="F9973" s="4">
        <v>0.47941176470588198</v>
      </c>
      <c r="G9973" s="4">
        <v>0.46</v>
      </c>
      <c r="H9973" s="4">
        <v>0.10834683859326499</v>
      </c>
      <c r="I9973" s="4">
        <v>0.69</v>
      </c>
      <c r="J9973" s="4">
        <v>0.16</v>
      </c>
      <c r="K9973" s="4">
        <v>0.4325</v>
      </c>
      <c r="L9973" s="4">
        <v>0.53749999999999998</v>
      </c>
      <c r="M9973" s="4">
        <v>34</v>
      </c>
    </row>
    <row r="9974" spans="1:13" x14ac:dyDescent="0.2">
      <c r="A9974" s="3">
        <v>43313</v>
      </c>
      <c r="B9974" t="s">
        <v>8168</v>
      </c>
      <c r="C9974" t="s">
        <v>3132</v>
      </c>
      <c r="D9974" t="s">
        <v>8169</v>
      </c>
      <c r="E9974" t="s">
        <v>3131</v>
      </c>
      <c r="F9974" s="4">
        <v>0.315411764705882</v>
      </c>
      <c r="G9974" s="4">
        <v>0.315</v>
      </c>
      <c r="H9974" s="4">
        <v>7.8774752780185406E-2</v>
      </c>
      <c r="I9974" s="4">
        <v>0.51</v>
      </c>
      <c r="J9974" s="4">
        <v>0.1</v>
      </c>
      <c r="K9974" s="4">
        <v>0.27250000000000002</v>
      </c>
      <c r="L9974" s="4">
        <v>0.37</v>
      </c>
      <c r="M9974" s="4">
        <v>34</v>
      </c>
    </row>
    <row r="9975" spans="1:13" x14ac:dyDescent="0.2">
      <c r="A9975" s="3">
        <v>43313</v>
      </c>
      <c r="B9975" t="s">
        <v>8178</v>
      </c>
      <c r="C9975" t="s">
        <v>3135</v>
      </c>
      <c r="D9975" t="s">
        <v>8179</v>
      </c>
      <c r="E9975" t="s">
        <v>3134</v>
      </c>
      <c r="F9975" s="4">
        <v>0.32241176470588201</v>
      </c>
      <c r="G9975" s="4">
        <v>0.315</v>
      </c>
      <c r="H9975" s="4">
        <v>9.5302744927577204E-2</v>
      </c>
      <c r="I9975" s="4">
        <v>0.49</v>
      </c>
      <c r="J9975" s="4">
        <v>0.06</v>
      </c>
      <c r="K9975" s="4">
        <v>0.28999999999999998</v>
      </c>
      <c r="L9975" s="4">
        <v>0.39750000000000002</v>
      </c>
      <c r="M9975" s="4">
        <v>34</v>
      </c>
    </row>
    <row r="9976" spans="1:13" x14ac:dyDescent="0.2">
      <c r="A9976" s="3">
        <v>43313</v>
      </c>
      <c r="B9976" t="s">
        <v>8186</v>
      </c>
      <c r="C9976" t="s">
        <v>3138</v>
      </c>
      <c r="D9976" t="s">
        <v>8187</v>
      </c>
      <c r="E9976" t="s">
        <v>3137</v>
      </c>
      <c r="F9976" s="4">
        <v>-0.13552941176470601</v>
      </c>
      <c r="G9976" s="4">
        <v>-0.1</v>
      </c>
      <c r="H9976" s="4">
        <v>0.19353994737507399</v>
      </c>
      <c r="I9976" s="4">
        <v>0.38</v>
      </c>
      <c r="J9976" s="4">
        <v>-0.75</v>
      </c>
      <c r="K9976" s="4">
        <v>-0.22</v>
      </c>
      <c r="L9976" s="4">
        <v>-0.09</v>
      </c>
      <c r="M9976" s="4">
        <v>34</v>
      </c>
    </row>
    <row r="9977" spans="1:13" x14ac:dyDescent="0.2">
      <c r="A9977" s="3">
        <v>43313</v>
      </c>
      <c r="B9977" t="s">
        <v>8194</v>
      </c>
      <c r="C9977" t="s">
        <v>3141</v>
      </c>
      <c r="D9977" t="s">
        <v>8195</v>
      </c>
      <c r="E9977" t="s">
        <v>3140</v>
      </c>
      <c r="F9977" s="4">
        <v>-0.314941176470588</v>
      </c>
      <c r="G9977" s="4">
        <v>-0.32500000000000001</v>
      </c>
      <c r="H9977" s="4">
        <v>0.122359862000891</v>
      </c>
      <c r="I9977" s="4">
        <v>-0.08</v>
      </c>
      <c r="J9977" s="4">
        <v>-0.53</v>
      </c>
      <c r="K9977" s="4">
        <v>-0.41499999999999998</v>
      </c>
      <c r="L9977" s="4">
        <v>-0.20499999999999999</v>
      </c>
      <c r="M9977" s="4">
        <v>34</v>
      </c>
    </row>
    <row r="9978" spans="1:13" x14ac:dyDescent="0.2">
      <c r="A9978" s="3">
        <v>43313</v>
      </c>
      <c r="B9978" t="s">
        <v>8202</v>
      </c>
      <c r="C9978" t="s">
        <v>3144</v>
      </c>
      <c r="D9978" t="s">
        <v>8203</v>
      </c>
      <c r="E9978" t="s">
        <v>3143</v>
      </c>
      <c r="F9978" s="4">
        <v>0.19882352941176501</v>
      </c>
      <c r="G9978" s="4">
        <v>0.2</v>
      </c>
      <c r="H9978" s="4">
        <v>0.10149681905397299</v>
      </c>
      <c r="I9978" s="4">
        <v>0.51</v>
      </c>
      <c r="J9978" s="4">
        <v>-0.01</v>
      </c>
      <c r="K9978" s="4">
        <v>0.16</v>
      </c>
      <c r="L9978" s="4">
        <v>0.23</v>
      </c>
      <c r="M9978" s="4">
        <v>34</v>
      </c>
    </row>
    <row r="9979" spans="1:13" x14ac:dyDescent="0.2">
      <c r="A9979" s="3">
        <v>43313</v>
      </c>
      <c r="B9979" t="s">
        <v>8210</v>
      </c>
      <c r="C9979" t="s">
        <v>3147</v>
      </c>
      <c r="D9979" t="s">
        <v>8211</v>
      </c>
      <c r="E9979" t="s">
        <v>3146</v>
      </c>
      <c r="F9979" s="4">
        <v>0.31847058823529401</v>
      </c>
      <c r="G9979" s="4">
        <v>0.28999999999999998</v>
      </c>
      <c r="H9979" s="4">
        <v>0.132722594110883</v>
      </c>
      <c r="I9979" s="4">
        <v>0.68</v>
      </c>
      <c r="J9979" s="4">
        <v>0</v>
      </c>
      <c r="K9979" s="4">
        <v>0.24249999999999999</v>
      </c>
      <c r="L9979" s="4">
        <v>0.38</v>
      </c>
      <c r="M9979" s="4">
        <v>34</v>
      </c>
    </row>
    <row r="9980" spans="1:13" x14ac:dyDescent="0.2">
      <c r="A9980" s="3">
        <v>43313</v>
      </c>
      <c r="B9980" t="s">
        <v>8118</v>
      </c>
      <c r="C9980" t="s">
        <v>3114</v>
      </c>
      <c r="D9980" t="s">
        <v>8119</v>
      </c>
      <c r="E9980" t="s">
        <v>3113</v>
      </c>
      <c r="F9980" s="4">
        <v>0.46873529411764697</v>
      </c>
      <c r="G9980" s="4">
        <v>0.48</v>
      </c>
      <c r="H9980" s="4">
        <v>6.6931583713488493E-2</v>
      </c>
      <c r="I9980" s="4">
        <v>0.56999999999999995</v>
      </c>
      <c r="J9980" s="4">
        <v>0.22</v>
      </c>
      <c r="K9980" s="4">
        <v>0.45</v>
      </c>
      <c r="L9980" s="4">
        <v>0.5</v>
      </c>
      <c r="M9980" s="4">
        <v>34</v>
      </c>
    </row>
    <row r="9981" spans="1:13" x14ac:dyDescent="0.2">
      <c r="A9981" s="3">
        <v>43313</v>
      </c>
      <c r="B9981" t="s">
        <v>8218</v>
      </c>
      <c r="C9981" t="s">
        <v>3150</v>
      </c>
      <c r="D9981" t="s">
        <v>8219</v>
      </c>
      <c r="E9981" t="s">
        <v>3149</v>
      </c>
      <c r="F9981" s="4">
        <v>0.30652941176470599</v>
      </c>
      <c r="G9981" s="4">
        <v>0.30499999999999999</v>
      </c>
      <c r="H9981" s="4">
        <v>0.10089815906484</v>
      </c>
      <c r="I9981" s="4">
        <v>0.6</v>
      </c>
      <c r="J9981" s="4">
        <v>0.13</v>
      </c>
      <c r="K9981" s="4">
        <v>0.24</v>
      </c>
      <c r="L9981" s="4">
        <v>0.35</v>
      </c>
      <c r="M9981" s="4">
        <v>34</v>
      </c>
    </row>
    <row r="9982" spans="1:13" x14ac:dyDescent="0.2">
      <c r="A9982" s="3">
        <v>43313</v>
      </c>
      <c r="B9982" t="s">
        <v>8128</v>
      </c>
      <c r="C9982" t="s">
        <v>3117</v>
      </c>
      <c r="D9982" t="s">
        <v>8129</v>
      </c>
      <c r="E9982" t="s">
        <v>3116</v>
      </c>
      <c r="F9982" s="4">
        <v>0.40911764705882397</v>
      </c>
      <c r="G9982" s="4">
        <v>0.41</v>
      </c>
      <c r="H9982" s="4">
        <v>0.114292756658499</v>
      </c>
      <c r="I9982" s="4">
        <v>0.61</v>
      </c>
      <c r="J9982" s="4">
        <v>0.1</v>
      </c>
      <c r="K9982" s="4">
        <v>0.35249999999999998</v>
      </c>
      <c r="L9982" s="4">
        <v>0.47</v>
      </c>
      <c r="M9982" s="4">
        <v>34</v>
      </c>
    </row>
    <row r="9983" spans="1:13" x14ac:dyDescent="0.2">
      <c r="A9983" s="3">
        <v>43313</v>
      </c>
      <c r="B9983" t="s">
        <v>8136</v>
      </c>
      <c r="C9983" t="s">
        <v>3120</v>
      </c>
      <c r="D9983" t="s">
        <v>8137</v>
      </c>
      <c r="E9983" t="s">
        <v>3119</v>
      </c>
      <c r="F9983" s="4">
        <v>0.54052941176470604</v>
      </c>
      <c r="G9983" s="4">
        <v>0.55000000000000004</v>
      </c>
      <c r="H9983" s="4">
        <v>7.2729151045263202E-2</v>
      </c>
      <c r="I9983" s="4">
        <v>0.71</v>
      </c>
      <c r="J9983" s="4">
        <v>0.36</v>
      </c>
      <c r="K9983" s="4">
        <v>0.50249999999999995</v>
      </c>
      <c r="L9983" s="4">
        <v>0.57750000000000001</v>
      </c>
      <c r="M9983" s="4">
        <v>34</v>
      </c>
    </row>
    <row r="9984" spans="1:13" x14ac:dyDescent="0.2">
      <c r="A9984" s="3">
        <v>43313</v>
      </c>
      <c r="B9984" t="s">
        <v>8144</v>
      </c>
      <c r="C9984" t="s">
        <v>3123</v>
      </c>
      <c r="D9984" t="s">
        <v>8145</v>
      </c>
      <c r="E9984" t="s">
        <v>3122</v>
      </c>
      <c r="F9984" s="4">
        <v>0.74967647058823506</v>
      </c>
      <c r="G9984" s="4">
        <v>0.75</v>
      </c>
      <c r="H9984" s="4">
        <v>0.113713814247883</v>
      </c>
      <c r="I9984" s="4">
        <v>0.95</v>
      </c>
      <c r="J9984" s="4">
        <v>0.44</v>
      </c>
      <c r="K9984" s="4">
        <v>0.6925</v>
      </c>
      <c r="L9984" s="4">
        <v>0.81</v>
      </c>
      <c r="M9984" s="4">
        <v>34</v>
      </c>
    </row>
    <row r="9985" spans="1:13" x14ac:dyDescent="0.2">
      <c r="A9985" s="3">
        <v>43313</v>
      </c>
      <c r="B9985" t="s">
        <v>8152</v>
      </c>
      <c r="C9985" t="s">
        <v>3126</v>
      </c>
      <c r="D9985" t="s">
        <v>8153</v>
      </c>
      <c r="E9985" t="s">
        <v>3125</v>
      </c>
      <c r="F9985" s="4">
        <v>0.502705882352941</v>
      </c>
      <c r="G9985" s="4">
        <v>0.49</v>
      </c>
      <c r="H9985" s="4">
        <v>9.75790369351833E-2</v>
      </c>
      <c r="I9985" s="4">
        <v>0.75</v>
      </c>
      <c r="J9985" s="4">
        <v>0.21</v>
      </c>
      <c r="K9985" s="4">
        <v>0.47249999999999998</v>
      </c>
      <c r="L9985" s="4">
        <v>0.54749999999999999</v>
      </c>
      <c r="M9985" s="4">
        <v>34</v>
      </c>
    </row>
    <row r="9986" spans="1:13" x14ac:dyDescent="0.2">
      <c r="A9986" s="3">
        <v>43313</v>
      </c>
      <c r="B9986" t="s">
        <v>8212</v>
      </c>
      <c r="C9986" t="s">
        <v>3096</v>
      </c>
      <c r="D9986" t="s">
        <v>8213</v>
      </c>
      <c r="E9986" t="s">
        <v>3095</v>
      </c>
      <c r="F9986" s="4">
        <v>3.4461935483870998</v>
      </c>
      <c r="G9986" s="4">
        <v>3.44</v>
      </c>
      <c r="H9986" s="4">
        <v>0.320985713010703</v>
      </c>
      <c r="I9986" s="4">
        <v>4.1900000000000004</v>
      </c>
      <c r="J9986" s="4">
        <v>2.72</v>
      </c>
      <c r="K9986" s="4">
        <v>3.3</v>
      </c>
      <c r="L9986" s="4">
        <v>3.585</v>
      </c>
      <c r="M9986" s="4">
        <v>31</v>
      </c>
    </row>
    <row r="9987" spans="1:13" x14ac:dyDescent="0.2">
      <c r="A9987" s="3">
        <v>43313</v>
      </c>
      <c r="B9987" t="s">
        <v>8220</v>
      </c>
      <c r="C9987" t="s">
        <v>3099</v>
      </c>
      <c r="D9987" t="s">
        <v>8221</v>
      </c>
      <c r="E9987" t="s">
        <v>3098</v>
      </c>
      <c r="F9987" s="4">
        <v>3.4260322580645202</v>
      </c>
      <c r="G9987" s="4">
        <v>3.38</v>
      </c>
      <c r="H9987" s="4">
        <v>0.32688535032647797</v>
      </c>
      <c r="I9987" s="4">
        <v>4.18</v>
      </c>
      <c r="J9987" s="4">
        <v>2.69</v>
      </c>
      <c r="K9987" s="4">
        <v>3.28</v>
      </c>
      <c r="L9987" s="4">
        <v>3.605</v>
      </c>
      <c r="M9987" s="4">
        <v>31</v>
      </c>
    </row>
    <row r="9988" spans="1:13" x14ac:dyDescent="0.2">
      <c r="A9988" s="3">
        <v>43313</v>
      </c>
      <c r="B9988" t="s">
        <v>9710</v>
      </c>
      <c r="C9988" t="s">
        <v>3087</v>
      </c>
      <c r="D9988" t="s">
        <v>9711</v>
      </c>
      <c r="E9988" t="s">
        <v>3086</v>
      </c>
      <c r="F9988" s="4">
        <v>3.6134374999999999</v>
      </c>
      <c r="G9988" s="4">
        <v>3.59</v>
      </c>
      <c r="H9988" s="4">
        <v>0.224278188072673</v>
      </c>
      <c r="I9988" s="4">
        <v>4.42</v>
      </c>
      <c r="J9988" s="4">
        <v>3.14</v>
      </c>
      <c r="K9988" s="4">
        <v>3.4975000000000001</v>
      </c>
      <c r="L9988" s="4">
        <v>3.7</v>
      </c>
      <c r="M9988" s="4">
        <v>32</v>
      </c>
    </row>
    <row r="9989" spans="1:13" x14ac:dyDescent="0.2">
      <c r="A9989" s="3">
        <v>43313</v>
      </c>
      <c r="B9989" t="s">
        <v>9746</v>
      </c>
      <c r="C9989" t="s">
        <v>3090</v>
      </c>
      <c r="D9989" t="s">
        <v>9747</v>
      </c>
      <c r="E9989" t="s">
        <v>3089</v>
      </c>
      <c r="F9989" s="4">
        <v>3.4343750000000002</v>
      </c>
      <c r="G9989" s="4">
        <v>3.415</v>
      </c>
      <c r="H9989" s="4">
        <v>0.31677749899727398</v>
      </c>
      <c r="I9989" s="4">
        <v>4.2</v>
      </c>
      <c r="J9989" s="4">
        <v>2.82</v>
      </c>
      <c r="K9989" s="4">
        <v>3.2974999999999999</v>
      </c>
      <c r="L9989" s="4">
        <v>3.5024999999999999</v>
      </c>
      <c r="M9989" s="4">
        <v>32</v>
      </c>
    </row>
    <row r="9990" spans="1:13" x14ac:dyDescent="0.2">
      <c r="A9990" s="3">
        <v>43313</v>
      </c>
      <c r="B9990" t="s">
        <v>9879</v>
      </c>
      <c r="C9990" t="s">
        <v>3108</v>
      </c>
      <c r="D9990" t="s">
        <v>9880</v>
      </c>
      <c r="E9990" t="s">
        <v>3107</v>
      </c>
      <c r="F9990" s="4">
        <v>3.4460714285714298</v>
      </c>
      <c r="G9990" s="4">
        <v>3.2850000000000001</v>
      </c>
      <c r="H9990" s="4">
        <v>0.54397943374600499</v>
      </c>
      <c r="I9990" s="4">
        <v>5.68</v>
      </c>
      <c r="J9990" s="4">
        <v>2.91</v>
      </c>
      <c r="K9990" s="4">
        <v>3.2</v>
      </c>
      <c r="L9990" s="4">
        <v>3.5</v>
      </c>
      <c r="M9990" s="4">
        <v>28</v>
      </c>
    </row>
    <row r="9991" spans="1:13" x14ac:dyDescent="0.2">
      <c r="A9991" s="3">
        <v>43313</v>
      </c>
      <c r="B9991" t="s">
        <v>3085</v>
      </c>
      <c r="C9991" t="s">
        <v>3093</v>
      </c>
      <c r="D9991" t="s">
        <v>6</v>
      </c>
      <c r="E9991" t="s">
        <v>3092</v>
      </c>
      <c r="F9991" s="4">
        <v>3.4257142857142902</v>
      </c>
      <c r="G9991" s="4">
        <v>3.3</v>
      </c>
      <c r="H9991" s="4">
        <v>0.46802523334497598</v>
      </c>
      <c r="I9991" s="4">
        <v>5.26</v>
      </c>
      <c r="J9991" s="4">
        <v>2.96</v>
      </c>
      <c r="K9991" s="4">
        <v>3.1949999999999998</v>
      </c>
      <c r="L9991" s="4">
        <v>3.52</v>
      </c>
      <c r="M9991" s="4">
        <v>28</v>
      </c>
    </row>
    <row r="9992" spans="1:13" x14ac:dyDescent="0.2">
      <c r="A9992" s="3">
        <v>43313</v>
      </c>
      <c r="B9992" t="s">
        <v>6331</v>
      </c>
      <c r="C9992" t="s">
        <v>3111</v>
      </c>
      <c r="D9992" t="s">
        <v>2143</v>
      </c>
      <c r="E9992" t="s">
        <v>3110</v>
      </c>
      <c r="F9992" s="4">
        <v>3.4303846153846198</v>
      </c>
      <c r="G9992" s="4">
        <v>3.3</v>
      </c>
      <c r="H9992" s="4">
        <v>0.76685581836082195</v>
      </c>
      <c r="I9992" s="4">
        <v>6.79</v>
      </c>
      <c r="J9992" s="4">
        <v>2.39</v>
      </c>
      <c r="K9992" s="4">
        <v>3.125</v>
      </c>
      <c r="L9992" s="4">
        <v>3.5</v>
      </c>
      <c r="M9992" s="4">
        <v>26</v>
      </c>
    </row>
    <row r="9993" spans="1:13" x14ac:dyDescent="0.2">
      <c r="A9993" s="3">
        <v>43313</v>
      </c>
      <c r="B9993" t="s">
        <v>8222</v>
      </c>
      <c r="C9993" t="s">
        <v>3153</v>
      </c>
      <c r="D9993" t="s">
        <v>8223</v>
      </c>
      <c r="E9993" t="s">
        <v>3152</v>
      </c>
      <c r="F9993" s="4">
        <v>0.24478125000000001</v>
      </c>
      <c r="G9993" s="4">
        <v>0.24</v>
      </c>
      <c r="H9993" s="4">
        <v>3.0084541497200398E-2</v>
      </c>
      <c r="I9993" s="4">
        <v>0.32</v>
      </c>
      <c r="J9993" s="4">
        <v>0.18</v>
      </c>
      <c r="K9993" s="4">
        <v>0.22825000000000001</v>
      </c>
      <c r="L9993" s="4">
        <v>0.2525</v>
      </c>
      <c r="M9993" s="4">
        <v>32</v>
      </c>
    </row>
    <row r="9994" spans="1:13" x14ac:dyDescent="0.2">
      <c r="A9994" s="3">
        <v>43313</v>
      </c>
      <c r="B9994" t="s">
        <v>10279</v>
      </c>
      <c r="C9994" t="s">
        <v>4324</v>
      </c>
      <c r="D9994" t="s">
        <v>10280</v>
      </c>
      <c r="E9994" t="s">
        <v>4323</v>
      </c>
      <c r="F9994" s="4">
        <v>2.8035714285714302</v>
      </c>
      <c r="G9994" s="4">
        <v>2.8</v>
      </c>
      <c r="H9994" s="4">
        <v>0.131886996683448</v>
      </c>
      <c r="I9994" s="4">
        <v>3</v>
      </c>
      <c r="J9994" s="4">
        <v>2.5</v>
      </c>
      <c r="K9994" s="4">
        <v>2.7</v>
      </c>
      <c r="L9994" s="4">
        <v>2.9</v>
      </c>
      <c r="M9994" s="4">
        <v>28</v>
      </c>
    </row>
    <row r="9995" spans="1:13" x14ac:dyDescent="0.2">
      <c r="A9995" s="3">
        <v>43313</v>
      </c>
      <c r="B9995" t="s">
        <v>4319</v>
      </c>
      <c r="C9995" t="s">
        <v>4327</v>
      </c>
      <c r="D9995" t="s">
        <v>419</v>
      </c>
      <c r="E9995" t="s">
        <v>4326</v>
      </c>
      <c r="F9995" s="4">
        <v>2.4678571428571399</v>
      </c>
      <c r="G9995" s="4">
        <v>2.4</v>
      </c>
      <c r="H9995" s="4">
        <v>0.32438382777948099</v>
      </c>
      <c r="I9995" s="4">
        <v>3</v>
      </c>
      <c r="J9995" s="4">
        <v>1.3</v>
      </c>
      <c r="K9995" s="4">
        <v>2.4</v>
      </c>
      <c r="L9995" s="4">
        <v>2.6</v>
      </c>
      <c r="M9995" s="4">
        <v>28</v>
      </c>
    </row>
    <row r="9996" spans="1:13" x14ac:dyDescent="0.2">
      <c r="A9996" s="3">
        <v>43313</v>
      </c>
      <c r="B9996" t="s">
        <v>9786</v>
      </c>
      <c r="C9996" t="s">
        <v>3939</v>
      </c>
      <c r="D9996" t="s">
        <v>9787</v>
      </c>
      <c r="E9996" t="s">
        <v>3947</v>
      </c>
      <c r="F9996" s="4">
        <v>18.9184444444444</v>
      </c>
      <c r="G9996" s="4">
        <v>18.91</v>
      </c>
      <c r="H9996" s="4">
        <v>0.27987213197531802</v>
      </c>
      <c r="I9996" s="4">
        <v>19.52</v>
      </c>
      <c r="J9996" s="4">
        <v>18.420000000000002</v>
      </c>
      <c r="K9996" s="4">
        <v>18.754000000000001</v>
      </c>
      <c r="L9996" s="4">
        <v>19.065000000000001</v>
      </c>
      <c r="M9996" s="4">
        <v>27</v>
      </c>
    </row>
    <row r="9997" spans="1:13" x14ac:dyDescent="0.2">
      <c r="A9997" s="3">
        <v>43313</v>
      </c>
      <c r="B9997" t="s">
        <v>9788</v>
      </c>
      <c r="C9997" t="s">
        <v>3942</v>
      </c>
      <c r="D9997" t="s">
        <v>9789</v>
      </c>
      <c r="E9997" t="s">
        <v>3949</v>
      </c>
      <c r="F9997" s="4">
        <v>18.935851851851901</v>
      </c>
      <c r="G9997" s="4">
        <v>18.899999999999999</v>
      </c>
      <c r="H9997" s="4">
        <v>0.38266672622769698</v>
      </c>
      <c r="I9997" s="4">
        <v>19.95</v>
      </c>
      <c r="J9997" s="4">
        <v>18.2</v>
      </c>
      <c r="K9997" s="4">
        <v>18.739000000000001</v>
      </c>
      <c r="L9997" s="4">
        <v>19.074999999999999</v>
      </c>
      <c r="M9997" s="4">
        <v>27</v>
      </c>
    </row>
    <row r="9998" spans="1:13" x14ac:dyDescent="0.2">
      <c r="A9998" s="3">
        <v>43313</v>
      </c>
      <c r="B9998" t="s">
        <v>9790</v>
      </c>
      <c r="C9998" t="s">
        <v>3952</v>
      </c>
      <c r="D9998" t="s">
        <v>9791</v>
      </c>
      <c r="E9998" t="s">
        <v>3951</v>
      </c>
      <c r="F9998" s="4">
        <v>18.936259259259302</v>
      </c>
      <c r="G9998" s="4">
        <v>18.899999999999999</v>
      </c>
      <c r="H9998" s="4">
        <v>0.41843679723030203</v>
      </c>
      <c r="I9998" s="4">
        <v>20.2</v>
      </c>
      <c r="J9998" s="4">
        <v>18.149999999999999</v>
      </c>
      <c r="K9998" s="4">
        <v>18.725000000000001</v>
      </c>
      <c r="L9998" s="4">
        <v>19.175000000000001</v>
      </c>
      <c r="M9998" s="4">
        <v>27</v>
      </c>
    </row>
    <row r="9999" spans="1:13" x14ac:dyDescent="0.2">
      <c r="A9999" s="3">
        <v>43313</v>
      </c>
      <c r="B9999" t="s">
        <v>9720</v>
      </c>
      <c r="C9999" t="s">
        <v>3936</v>
      </c>
      <c r="D9999" t="s">
        <v>9721</v>
      </c>
      <c r="E9999" t="s">
        <v>3935</v>
      </c>
      <c r="F9999" s="4">
        <v>18.91753125</v>
      </c>
      <c r="G9999" s="4">
        <v>18.899999999999999</v>
      </c>
      <c r="H9999" s="4">
        <v>0.44631776502737602</v>
      </c>
      <c r="I9999" s="4">
        <v>20.18</v>
      </c>
      <c r="J9999" s="4">
        <v>18</v>
      </c>
      <c r="K9999" s="4">
        <v>18.79</v>
      </c>
      <c r="L9999" s="4">
        <v>19.055</v>
      </c>
      <c r="M9999" s="4">
        <v>32</v>
      </c>
    </row>
    <row r="10000" spans="1:13" x14ac:dyDescent="0.2">
      <c r="A10000" s="3">
        <v>43313</v>
      </c>
      <c r="B10000" t="s">
        <v>9750</v>
      </c>
      <c r="C10000" t="s">
        <v>3939</v>
      </c>
      <c r="D10000" t="s">
        <v>9751</v>
      </c>
      <c r="E10000" t="s">
        <v>3938</v>
      </c>
      <c r="F10000" s="4">
        <v>18.9814516129032</v>
      </c>
      <c r="G10000" s="4">
        <v>18.8</v>
      </c>
      <c r="H10000" s="4">
        <v>0.66704471807666599</v>
      </c>
      <c r="I10000" s="4">
        <v>20.52</v>
      </c>
      <c r="J10000" s="4">
        <v>17.600000000000001</v>
      </c>
      <c r="K10000" s="4">
        <v>18.55</v>
      </c>
      <c r="L10000" s="4">
        <v>19.29</v>
      </c>
      <c r="M10000" s="4">
        <v>31</v>
      </c>
    </row>
    <row r="10001" spans="1:13" x14ac:dyDescent="0.2">
      <c r="A10001" s="3">
        <v>43313</v>
      </c>
      <c r="B10001" t="s">
        <v>3934</v>
      </c>
      <c r="C10001" t="s">
        <v>3942</v>
      </c>
      <c r="D10001" t="s">
        <v>289</v>
      </c>
      <c r="E10001" t="s">
        <v>3941</v>
      </c>
      <c r="F10001" s="4">
        <v>18.872160000000001</v>
      </c>
      <c r="G10001" s="4">
        <v>18.643999999999998</v>
      </c>
      <c r="H10001" s="4">
        <v>0.87822167285182995</v>
      </c>
      <c r="I10001" s="4">
        <v>20.87</v>
      </c>
      <c r="J10001" s="4">
        <v>17.5</v>
      </c>
      <c r="K10001" s="4">
        <v>18.329999999999998</v>
      </c>
      <c r="L10001" s="4">
        <v>19.5</v>
      </c>
      <c r="M10001" s="4">
        <v>25</v>
      </c>
    </row>
    <row r="10002" spans="1:13" x14ac:dyDescent="0.2">
      <c r="A10002" s="3">
        <v>43313</v>
      </c>
      <c r="B10002" t="s">
        <v>10257</v>
      </c>
      <c r="C10002" t="s">
        <v>3579</v>
      </c>
      <c r="D10002" t="s">
        <v>10258</v>
      </c>
      <c r="E10002" t="s">
        <v>3578</v>
      </c>
      <c r="F10002" s="4">
        <v>2.14096774193548</v>
      </c>
      <c r="G10002" s="4">
        <v>2.1</v>
      </c>
      <c r="H10002" s="4">
        <v>0.16383639885995399</v>
      </c>
      <c r="I10002" s="4">
        <v>2.5</v>
      </c>
      <c r="J10002" s="4">
        <v>1.79</v>
      </c>
      <c r="K10002" s="4">
        <v>2.02</v>
      </c>
      <c r="L10002" s="4">
        <v>2.2000000000000002</v>
      </c>
      <c r="M10002" s="4">
        <v>31</v>
      </c>
    </row>
    <row r="10003" spans="1:13" x14ac:dyDescent="0.2">
      <c r="A10003" s="3">
        <v>43313</v>
      </c>
      <c r="B10003" t="s">
        <v>3574</v>
      </c>
      <c r="C10003" t="s">
        <v>3582</v>
      </c>
      <c r="D10003" t="s">
        <v>169</v>
      </c>
      <c r="E10003" t="s">
        <v>3581</v>
      </c>
      <c r="F10003" s="4">
        <v>2.1622580645161298</v>
      </c>
      <c r="G10003" s="4">
        <v>2.1</v>
      </c>
      <c r="H10003" s="4">
        <v>0.33059249514993899</v>
      </c>
      <c r="I10003" s="4">
        <v>2.8</v>
      </c>
      <c r="J10003" s="4">
        <v>1.6</v>
      </c>
      <c r="K10003" s="4">
        <v>1.915</v>
      </c>
      <c r="L10003" s="4">
        <v>2.35</v>
      </c>
      <c r="M10003" s="4">
        <v>31</v>
      </c>
    </row>
    <row r="10004" spans="1:13" x14ac:dyDescent="0.2">
      <c r="A10004" s="3">
        <v>43313</v>
      </c>
      <c r="B10004" t="s">
        <v>3577</v>
      </c>
      <c r="C10004" t="s">
        <v>3585</v>
      </c>
      <c r="D10004" t="s">
        <v>170</v>
      </c>
      <c r="E10004" t="s">
        <v>3584</v>
      </c>
      <c r="F10004" s="4">
        <v>2.3604166666666702</v>
      </c>
      <c r="G10004" s="4">
        <v>2.4</v>
      </c>
      <c r="H10004" s="4">
        <v>0.55305066335000796</v>
      </c>
      <c r="I10004" s="4">
        <v>3.1</v>
      </c>
      <c r="J10004" s="4">
        <v>0.5</v>
      </c>
      <c r="K10004" s="4">
        <v>2.1</v>
      </c>
      <c r="L10004" s="4">
        <v>2.8</v>
      </c>
      <c r="M10004" s="4">
        <v>24</v>
      </c>
    </row>
    <row r="10005" spans="1:13" x14ac:dyDescent="0.2">
      <c r="A10005" s="3">
        <v>43313</v>
      </c>
      <c r="B10005" t="s">
        <v>10301</v>
      </c>
      <c r="C10005" t="s">
        <v>3600</v>
      </c>
      <c r="D10005" t="s">
        <v>10302</v>
      </c>
      <c r="E10005" t="s">
        <v>3599</v>
      </c>
      <c r="F10005" s="4">
        <v>2.0855172413793102</v>
      </c>
      <c r="G10005" s="4">
        <v>2</v>
      </c>
      <c r="H10005" s="4">
        <v>0.57016655590961496</v>
      </c>
      <c r="I10005" s="4">
        <v>3.7</v>
      </c>
      <c r="J10005" s="4">
        <v>0.9</v>
      </c>
      <c r="K10005" s="4">
        <v>1.8</v>
      </c>
      <c r="L10005" s="4">
        <v>2.4</v>
      </c>
      <c r="M10005" s="4">
        <v>29</v>
      </c>
    </row>
    <row r="10006" spans="1:13" x14ac:dyDescent="0.2">
      <c r="A10006" s="3">
        <v>43313</v>
      </c>
      <c r="B10006" t="s">
        <v>10303</v>
      </c>
      <c r="C10006" t="s">
        <v>3603</v>
      </c>
      <c r="D10006" t="s">
        <v>10304</v>
      </c>
      <c r="E10006" t="s">
        <v>3602</v>
      </c>
      <c r="F10006" s="4">
        <v>1.95827586206897</v>
      </c>
      <c r="G10006" s="4">
        <v>2</v>
      </c>
      <c r="H10006" s="4">
        <v>0.483854087845833</v>
      </c>
      <c r="I10006" s="4">
        <v>3.3</v>
      </c>
      <c r="J10006" s="4">
        <v>0.7</v>
      </c>
      <c r="K10006" s="4">
        <v>1.64</v>
      </c>
      <c r="L10006" s="4">
        <v>2.2999999999999998</v>
      </c>
      <c r="M10006" s="4">
        <v>29</v>
      </c>
    </row>
    <row r="10007" spans="1:13" x14ac:dyDescent="0.2">
      <c r="A10007" s="3">
        <v>43313</v>
      </c>
      <c r="B10007" t="s">
        <v>10285</v>
      </c>
      <c r="C10007" t="s">
        <v>3594</v>
      </c>
      <c r="D10007" t="s">
        <v>10286</v>
      </c>
      <c r="E10007" t="s">
        <v>3593</v>
      </c>
      <c r="F10007" s="4">
        <v>2.3736666666666699</v>
      </c>
      <c r="G10007" s="4">
        <v>2.4500000000000002</v>
      </c>
      <c r="H10007" s="4">
        <v>0.32382927955768698</v>
      </c>
      <c r="I10007" s="4">
        <v>2.9</v>
      </c>
      <c r="J10007" s="4">
        <v>1.58</v>
      </c>
      <c r="K10007" s="4">
        <v>2.1324999999999998</v>
      </c>
      <c r="L10007" s="4">
        <v>2.6</v>
      </c>
      <c r="M10007" s="4">
        <v>30</v>
      </c>
    </row>
    <row r="10008" spans="1:13" x14ac:dyDescent="0.2">
      <c r="A10008" s="3">
        <v>43313</v>
      </c>
      <c r="B10008" t="s">
        <v>10305</v>
      </c>
      <c r="C10008" t="s">
        <v>3606</v>
      </c>
      <c r="D10008" t="s">
        <v>10306</v>
      </c>
      <c r="E10008" t="s">
        <v>3605</v>
      </c>
      <c r="F10008" s="4">
        <v>2.3121428571428599</v>
      </c>
      <c r="G10008" s="4">
        <v>2.35</v>
      </c>
      <c r="H10008" s="4">
        <v>0.32057075422690801</v>
      </c>
      <c r="I10008" s="4">
        <v>2.9</v>
      </c>
      <c r="J10008" s="4">
        <v>1.8</v>
      </c>
      <c r="K10008" s="4">
        <v>2</v>
      </c>
      <c r="L10008" s="4">
        <v>2.5249999999999999</v>
      </c>
      <c r="M10008" s="4">
        <v>28</v>
      </c>
    </row>
    <row r="10009" spans="1:13" x14ac:dyDescent="0.2">
      <c r="A10009" s="3">
        <v>43313</v>
      </c>
      <c r="B10009" t="s">
        <v>10287</v>
      </c>
      <c r="C10009" t="s">
        <v>3597</v>
      </c>
      <c r="D10009" t="s">
        <v>10288</v>
      </c>
      <c r="E10009" t="s">
        <v>3596</v>
      </c>
      <c r="F10009" s="4">
        <v>2.15933333333333</v>
      </c>
      <c r="G10009" s="4">
        <v>2.2000000000000002</v>
      </c>
      <c r="H10009" s="4">
        <v>0.37580197769141899</v>
      </c>
      <c r="I10009" s="4">
        <v>3.1</v>
      </c>
      <c r="J10009" s="4">
        <v>1.5</v>
      </c>
      <c r="K10009" s="4">
        <v>2</v>
      </c>
      <c r="L10009" s="4">
        <v>2.2999999999999998</v>
      </c>
      <c r="M10009" s="4">
        <v>30</v>
      </c>
    </row>
    <row r="10010" spans="1:13" x14ac:dyDescent="0.2">
      <c r="A10010" s="3">
        <v>43313</v>
      </c>
      <c r="B10010" t="s">
        <v>3589</v>
      </c>
      <c r="C10010" t="s">
        <v>3609</v>
      </c>
      <c r="D10010" t="s">
        <v>174</v>
      </c>
      <c r="E10010" t="s">
        <v>3608</v>
      </c>
      <c r="F10010" s="4">
        <v>2.24571428571429</v>
      </c>
      <c r="G10010" s="4">
        <v>2.3050000000000002</v>
      </c>
      <c r="H10010" s="4">
        <v>0.48724796768235201</v>
      </c>
      <c r="I10010" s="4">
        <v>3.1</v>
      </c>
      <c r="J10010" s="4">
        <v>0.8</v>
      </c>
      <c r="K10010" s="4">
        <v>1.9</v>
      </c>
      <c r="L10010" s="4">
        <v>2.6</v>
      </c>
      <c r="M10010" s="4">
        <v>28</v>
      </c>
    </row>
    <row r="10011" spans="1:13" x14ac:dyDescent="0.2">
      <c r="A10011" s="3">
        <v>43313</v>
      </c>
      <c r="B10011" t="s">
        <v>10307</v>
      </c>
      <c r="C10011" t="s">
        <v>3876</v>
      </c>
      <c r="D10011" t="s">
        <v>10308</v>
      </c>
      <c r="E10011" t="s">
        <v>3875</v>
      </c>
      <c r="F10011" s="4">
        <v>0.45764705882352902</v>
      </c>
      <c r="G10011" s="4">
        <v>0.5</v>
      </c>
      <c r="H10011" s="4">
        <v>0.23228563805594801</v>
      </c>
      <c r="I10011" s="4">
        <v>1.03</v>
      </c>
      <c r="J10011" s="4">
        <v>0.1</v>
      </c>
      <c r="K10011" s="4">
        <v>0.3</v>
      </c>
      <c r="L10011" s="4">
        <v>0.6</v>
      </c>
      <c r="M10011" s="4">
        <v>17</v>
      </c>
    </row>
    <row r="10012" spans="1:13" x14ac:dyDescent="0.2">
      <c r="A10012" s="3">
        <v>43313</v>
      </c>
      <c r="B10012" t="s">
        <v>10309</v>
      </c>
      <c r="C10012" t="s">
        <v>3879</v>
      </c>
      <c r="D10012" t="s">
        <v>10310</v>
      </c>
      <c r="E10012" t="s">
        <v>3878</v>
      </c>
      <c r="F10012" s="4">
        <v>0.38352941176470601</v>
      </c>
      <c r="G10012" s="4">
        <v>0.45</v>
      </c>
      <c r="H10012" s="4">
        <v>0.29527405017353298</v>
      </c>
      <c r="I10012" s="4">
        <v>0.8</v>
      </c>
      <c r="J10012" s="4">
        <v>-0.44</v>
      </c>
      <c r="K10012" s="4">
        <v>0.3</v>
      </c>
      <c r="L10012" s="4">
        <v>0.59</v>
      </c>
      <c r="M10012" s="4">
        <v>17</v>
      </c>
    </row>
    <row r="10013" spans="1:13" x14ac:dyDescent="0.2">
      <c r="A10013" s="3">
        <v>43313</v>
      </c>
      <c r="B10013" t="s">
        <v>10293</v>
      </c>
      <c r="C10013" t="s">
        <v>3870</v>
      </c>
      <c r="D10013" t="s">
        <v>10294</v>
      </c>
      <c r="E10013" t="s">
        <v>3869</v>
      </c>
      <c r="F10013" s="4">
        <v>0.66500000000000004</v>
      </c>
      <c r="G10013" s="4">
        <v>0.61499999999999999</v>
      </c>
      <c r="H10013" s="4">
        <v>0.235541928326997</v>
      </c>
      <c r="I10013" s="4">
        <v>1.1000000000000001</v>
      </c>
      <c r="J10013" s="4">
        <v>0.31</v>
      </c>
      <c r="K10013" s="4">
        <v>0.48749999999999999</v>
      </c>
      <c r="L10013" s="4">
        <v>0.82499999999999996</v>
      </c>
      <c r="M10013" s="4">
        <v>16</v>
      </c>
    </row>
    <row r="10014" spans="1:13" x14ac:dyDescent="0.2">
      <c r="A10014" s="3">
        <v>43313</v>
      </c>
      <c r="B10014" t="s">
        <v>10311</v>
      </c>
      <c r="C10014" t="s">
        <v>3882</v>
      </c>
      <c r="D10014" t="s">
        <v>10312</v>
      </c>
      <c r="E10014" t="s">
        <v>3881</v>
      </c>
      <c r="F10014" s="4">
        <v>0.7</v>
      </c>
      <c r="G10014" s="4">
        <v>0.6</v>
      </c>
      <c r="H10014" s="4">
        <v>0.36527615124268198</v>
      </c>
      <c r="I10014" s="4">
        <v>1.8</v>
      </c>
      <c r="J10014" s="4">
        <v>0.3</v>
      </c>
      <c r="K10014" s="4">
        <v>0.5</v>
      </c>
      <c r="L10014" s="4">
        <v>0.73250000000000004</v>
      </c>
      <c r="M10014" s="4">
        <v>16</v>
      </c>
    </row>
    <row r="10015" spans="1:13" x14ac:dyDescent="0.2">
      <c r="A10015" s="3">
        <v>43313</v>
      </c>
      <c r="B10015" t="s">
        <v>10295</v>
      </c>
      <c r="C10015" t="s">
        <v>3873</v>
      </c>
      <c r="D10015" t="s">
        <v>10296</v>
      </c>
      <c r="E10015" t="s">
        <v>3872</v>
      </c>
      <c r="F10015" s="4">
        <v>0.67874999999999996</v>
      </c>
      <c r="G10015" s="4">
        <v>0.66</v>
      </c>
      <c r="H10015" s="4">
        <v>0.16820126832657001</v>
      </c>
      <c r="I10015" s="4">
        <v>1.1000000000000001</v>
      </c>
      <c r="J10015" s="4">
        <v>0.3</v>
      </c>
      <c r="K10015" s="4">
        <v>0.6</v>
      </c>
      <c r="L10015" s="4">
        <v>0.7</v>
      </c>
      <c r="M10015" s="4">
        <v>16</v>
      </c>
    </row>
    <row r="10016" spans="1:13" x14ac:dyDescent="0.2">
      <c r="A10016" s="3">
        <v>43313</v>
      </c>
      <c r="B10016" t="s">
        <v>3865</v>
      </c>
      <c r="C10016" t="s">
        <v>3885</v>
      </c>
      <c r="D10016" t="s">
        <v>266</v>
      </c>
      <c r="E10016" t="s">
        <v>3884</v>
      </c>
      <c r="F10016" s="4">
        <v>0.635625</v>
      </c>
      <c r="G10016" s="4">
        <v>0.6</v>
      </c>
      <c r="H10016" s="4">
        <v>0.18924300955825701</v>
      </c>
      <c r="I10016" s="4">
        <v>1</v>
      </c>
      <c r="J10016" s="4">
        <v>0.3</v>
      </c>
      <c r="K10016" s="4">
        <v>0.57499999999999996</v>
      </c>
      <c r="L10016" s="4">
        <v>0.76249999999999996</v>
      </c>
      <c r="M10016" s="4">
        <v>16</v>
      </c>
    </row>
    <row r="10017" spans="1:13" x14ac:dyDescent="0.2">
      <c r="A10017" s="3">
        <v>43344</v>
      </c>
      <c r="B10017" t="s">
        <v>9704</v>
      </c>
      <c r="C10017" t="s">
        <v>3927</v>
      </c>
      <c r="D10017" t="s">
        <v>9705</v>
      </c>
      <c r="E10017" t="s">
        <v>3926</v>
      </c>
      <c r="F10017" s="4">
        <v>8.0690476190476197</v>
      </c>
      <c r="G10017" s="4">
        <v>8</v>
      </c>
      <c r="H10017" s="4">
        <v>0.26068956177616198</v>
      </c>
      <c r="I10017" s="4">
        <v>8.6</v>
      </c>
      <c r="J10017" s="4">
        <v>7.6</v>
      </c>
      <c r="K10017" s="4">
        <v>7.9</v>
      </c>
      <c r="L10017" s="4">
        <v>8.1999999999999993</v>
      </c>
      <c r="M10017" s="4">
        <v>21</v>
      </c>
    </row>
    <row r="10018" spans="1:13" x14ac:dyDescent="0.2">
      <c r="A10018" s="3">
        <v>43344</v>
      </c>
      <c r="B10018" t="s">
        <v>9740</v>
      </c>
      <c r="C10018" t="s">
        <v>3930</v>
      </c>
      <c r="D10018" t="s">
        <v>9741</v>
      </c>
      <c r="E10018" t="s">
        <v>3929</v>
      </c>
      <c r="F10018" s="4">
        <v>7.94</v>
      </c>
      <c r="G10018" s="4">
        <v>7.85</v>
      </c>
      <c r="H10018" s="4">
        <v>0.69123078635141799</v>
      </c>
      <c r="I10018" s="4">
        <v>9.5</v>
      </c>
      <c r="J10018" s="4">
        <v>6.6</v>
      </c>
      <c r="K10018" s="4">
        <v>7.55</v>
      </c>
      <c r="L10018" s="4">
        <v>7.9950000000000001</v>
      </c>
      <c r="M10018" s="4">
        <v>19</v>
      </c>
    </row>
    <row r="10019" spans="1:13" x14ac:dyDescent="0.2">
      <c r="A10019" s="3">
        <v>43344</v>
      </c>
      <c r="B10019" t="s">
        <v>3925</v>
      </c>
      <c r="C10019" t="s">
        <v>3933</v>
      </c>
      <c r="D10019" t="s">
        <v>286</v>
      </c>
      <c r="E10019" t="s">
        <v>3932</v>
      </c>
      <c r="F10019" s="4">
        <v>7.8488888888888901</v>
      </c>
      <c r="G10019" s="4">
        <v>7.6349999999999998</v>
      </c>
      <c r="H10019" s="4">
        <v>1.0716116992581399</v>
      </c>
      <c r="I10019" s="4">
        <v>10.28</v>
      </c>
      <c r="J10019" s="4">
        <v>5.6</v>
      </c>
      <c r="K10019" s="4">
        <v>7.4474999999999998</v>
      </c>
      <c r="L10019" s="4">
        <v>7.9225000000000003</v>
      </c>
      <c r="M10019" s="4">
        <v>18</v>
      </c>
    </row>
    <row r="10020" spans="1:13" x14ac:dyDescent="0.2">
      <c r="A10020" s="3">
        <v>43344</v>
      </c>
      <c r="B10020" t="s">
        <v>9706</v>
      </c>
      <c r="C10020" t="s">
        <v>3918</v>
      </c>
      <c r="D10020" t="s">
        <v>9707</v>
      </c>
      <c r="E10020" t="s">
        <v>3917</v>
      </c>
      <c r="F10020" s="4">
        <v>7.8964285714285696</v>
      </c>
      <c r="G10020" s="4">
        <v>7.875</v>
      </c>
      <c r="H10020" s="4">
        <v>0.173956450184656</v>
      </c>
      <c r="I10020" s="4">
        <v>8.24</v>
      </c>
      <c r="J10020" s="4">
        <v>7.68</v>
      </c>
      <c r="K10020" s="4">
        <v>7.75</v>
      </c>
      <c r="L10020" s="4">
        <v>8</v>
      </c>
      <c r="M10020" s="4">
        <v>28</v>
      </c>
    </row>
    <row r="10021" spans="1:13" x14ac:dyDescent="0.2">
      <c r="A10021" s="3">
        <v>43344</v>
      </c>
      <c r="B10021" t="s">
        <v>9742</v>
      </c>
      <c r="C10021" t="s">
        <v>3921</v>
      </c>
      <c r="D10021" t="s">
        <v>9743</v>
      </c>
      <c r="E10021" t="s">
        <v>3920</v>
      </c>
      <c r="F10021" s="4">
        <v>7.4037037037036999</v>
      </c>
      <c r="G10021" s="4">
        <v>7.25</v>
      </c>
      <c r="H10021" s="4">
        <v>0.56673252508194305</v>
      </c>
      <c r="I10021" s="4">
        <v>8.6</v>
      </c>
      <c r="J10021" s="4">
        <v>6.41</v>
      </c>
      <c r="K10021" s="4">
        <v>7</v>
      </c>
      <c r="L10021" s="4">
        <v>7.6150000000000002</v>
      </c>
      <c r="M10021" s="4">
        <v>27</v>
      </c>
    </row>
    <row r="10022" spans="1:13" x14ac:dyDescent="0.2">
      <c r="A10022" s="3">
        <v>43344</v>
      </c>
      <c r="B10022" t="s">
        <v>3916</v>
      </c>
      <c r="C10022" t="s">
        <v>3924</v>
      </c>
      <c r="D10022" t="s">
        <v>283</v>
      </c>
      <c r="E10022" t="s">
        <v>3923</v>
      </c>
      <c r="F10022" s="4">
        <v>6.97730769230769</v>
      </c>
      <c r="G10022" s="4">
        <v>6.91</v>
      </c>
      <c r="H10022" s="4">
        <v>0.88269839783385895</v>
      </c>
      <c r="I10022" s="4">
        <v>9.25</v>
      </c>
      <c r="J10022" s="4">
        <v>5.6</v>
      </c>
      <c r="K10022" s="4">
        <v>6.5</v>
      </c>
      <c r="L10022" s="4">
        <v>7.45</v>
      </c>
      <c r="M10022" s="4">
        <v>26</v>
      </c>
    </row>
    <row r="10023" spans="1:13" x14ac:dyDescent="0.2">
      <c r="A10023" s="3">
        <v>43344</v>
      </c>
      <c r="B10023" t="s">
        <v>10275</v>
      </c>
      <c r="C10023" t="s">
        <v>3988</v>
      </c>
      <c r="D10023" t="s">
        <v>10276</v>
      </c>
      <c r="E10023" t="s">
        <v>3987</v>
      </c>
      <c r="F10023" s="4">
        <v>3.3860869565217402</v>
      </c>
      <c r="G10023" s="4">
        <v>3.3</v>
      </c>
      <c r="H10023" s="4">
        <v>0.243678982762807</v>
      </c>
      <c r="I10023" s="4">
        <v>4</v>
      </c>
      <c r="J10023" s="4">
        <v>2.96</v>
      </c>
      <c r="K10023" s="4">
        <v>3.2149999999999999</v>
      </c>
      <c r="L10023" s="4">
        <v>3.5</v>
      </c>
      <c r="M10023" s="4">
        <v>23</v>
      </c>
    </row>
    <row r="10024" spans="1:13" x14ac:dyDescent="0.2">
      <c r="A10024" s="3">
        <v>43344</v>
      </c>
      <c r="B10024" t="s">
        <v>10297</v>
      </c>
      <c r="C10024" t="s">
        <v>3991</v>
      </c>
      <c r="D10024" t="s">
        <v>10298</v>
      </c>
      <c r="E10024" t="s">
        <v>3990</v>
      </c>
      <c r="F10024" s="4">
        <v>3.4652173913043498</v>
      </c>
      <c r="G10024" s="4">
        <v>3.45</v>
      </c>
      <c r="H10024" s="4">
        <v>0.317960397265523</v>
      </c>
      <c r="I10024" s="4">
        <v>4.0999999999999996</v>
      </c>
      <c r="J10024" s="4">
        <v>3</v>
      </c>
      <c r="K10024" s="4">
        <v>3.22</v>
      </c>
      <c r="L10024" s="4">
        <v>3.6</v>
      </c>
      <c r="M10024" s="4">
        <v>23</v>
      </c>
    </row>
    <row r="10025" spans="1:13" x14ac:dyDescent="0.2">
      <c r="A10025" s="3">
        <v>43344</v>
      </c>
      <c r="B10025" t="s">
        <v>10277</v>
      </c>
      <c r="C10025" t="s">
        <v>3994</v>
      </c>
      <c r="D10025" t="s">
        <v>10278</v>
      </c>
      <c r="E10025" t="s">
        <v>3993</v>
      </c>
      <c r="F10025" s="4">
        <v>3.41230769230769</v>
      </c>
      <c r="G10025" s="4">
        <v>3.4</v>
      </c>
      <c r="H10025" s="4">
        <v>0.18524163014414899</v>
      </c>
      <c r="I10025" s="4">
        <v>4.0999999999999996</v>
      </c>
      <c r="J10025" s="4">
        <v>3.2</v>
      </c>
      <c r="K10025" s="4">
        <v>3.3</v>
      </c>
      <c r="L10025" s="4">
        <v>3.4750000000000001</v>
      </c>
      <c r="M10025" s="4">
        <v>26</v>
      </c>
    </row>
    <row r="10026" spans="1:13" x14ac:dyDescent="0.2">
      <c r="A10026" s="3">
        <v>43344</v>
      </c>
      <c r="B10026" t="s">
        <v>10299</v>
      </c>
      <c r="C10026" t="s">
        <v>3997</v>
      </c>
      <c r="D10026" t="s">
        <v>10300</v>
      </c>
      <c r="E10026" t="s">
        <v>3996</v>
      </c>
      <c r="F10026" s="4">
        <v>3.4834615384615399</v>
      </c>
      <c r="G10026" s="4">
        <v>3.5</v>
      </c>
      <c r="H10026" s="4">
        <v>0.22777080247814599</v>
      </c>
      <c r="I10026" s="4">
        <v>4</v>
      </c>
      <c r="J10026" s="4">
        <v>3.1</v>
      </c>
      <c r="K10026" s="4">
        <v>3.3</v>
      </c>
      <c r="L10026" s="4">
        <v>3.6</v>
      </c>
      <c r="M10026" s="4">
        <v>26</v>
      </c>
    </row>
    <row r="10027" spans="1:13" x14ac:dyDescent="0.2">
      <c r="A10027" s="3">
        <v>43344</v>
      </c>
      <c r="B10027" t="s">
        <v>8072</v>
      </c>
      <c r="C10027" t="s">
        <v>3900</v>
      </c>
      <c r="D10027" t="s">
        <v>8073</v>
      </c>
      <c r="E10027" t="s">
        <v>3899</v>
      </c>
      <c r="F10027" s="4">
        <v>7.8740740740740698</v>
      </c>
      <c r="G10027" s="4">
        <v>7.75</v>
      </c>
      <c r="H10027" s="4">
        <v>0.28466254325563001</v>
      </c>
      <c r="I10027" s="4">
        <v>8.5</v>
      </c>
      <c r="J10027" s="4">
        <v>7.25</v>
      </c>
      <c r="K10027" s="4">
        <v>7.75</v>
      </c>
      <c r="L10027" s="4">
        <v>8</v>
      </c>
      <c r="M10027" s="4">
        <v>27</v>
      </c>
    </row>
    <row r="10028" spans="1:13" x14ac:dyDescent="0.2">
      <c r="A10028" s="3">
        <v>43344</v>
      </c>
      <c r="B10028" t="s">
        <v>3892</v>
      </c>
      <c r="C10028" t="s">
        <v>3912</v>
      </c>
      <c r="D10028" t="s">
        <v>275</v>
      </c>
      <c r="E10028" t="s">
        <v>3911</v>
      </c>
      <c r="F10028" s="4">
        <v>7.2409090909090903</v>
      </c>
      <c r="G10028" s="4">
        <v>7</v>
      </c>
      <c r="H10028" s="4">
        <v>0.67922160694576805</v>
      </c>
      <c r="I10028" s="4">
        <v>8.75</v>
      </c>
      <c r="J10028" s="4">
        <v>6.25</v>
      </c>
      <c r="K10028" s="4">
        <v>6.75</v>
      </c>
      <c r="L10028" s="4">
        <v>7.6875</v>
      </c>
      <c r="M10028" s="4">
        <v>22</v>
      </c>
    </row>
    <row r="10029" spans="1:13" x14ac:dyDescent="0.2">
      <c r="A10029" s="3">
        <v>43344</v>
      </c>
      <c r="B10029" t="s">
        <v>8098</v>
      </c>
      <c r="C10029" t="s">
        <v>3903</v>
      </c>
      <c r="D10029" t="s">
        <v>8099</v>
      </c>
      <c r="E10029" t="s">
        <v>3902</v>
      </c>
      <c r="F10029" s="4">
        <v>7.7481481481481502</v>
      </c>
      <c r="G10029" s="4">
        <v>7.75</v>
      </c>
      <c r="H10029" s="4">
        <v>0.37989914691054799</v>
      </c>
      <c r="I10029" s="4">
        <v>8.5</v>
      </c>
      <c r="J10029" s="4">
        <v>7</v>
      </c>
      <c r="K10029" s="4">
        <v>7.5</v>
      </c>
      <c r="L10029" s="4">
        <v>8</v>
      </c>
      <c r="M10029" s="4">
        <v>27</v>
      </c>
    </row>
    <row r="10030" spans="1:13" x14ac:dyDescent="0.2">
      <c r="A10030" s="3">
        <v>43344</v>
      </c>
      <c r="B10030" t="s">
        <v>3895</v>
      </c>
      <c r="C10030" t="s">
        <v>3915</v>
      </c>
      <c r="D10030" t="s">
        <v>276</v>
      </c>
      <c r="E10030" t="s">
        <v>3914</v>
      </c>
      <c r="F10030" s="4">
        <v>7.0886363636363603</v>
      </c>
      <c r="G10030" s="4">
        <v>6.875</v>
      </c>
      <c r="H10030" s="4">
        <v>0.810780314644305</v>
      </c>
      <c r="I10030" s="4">
        <v>9</v>
      </c>
      <c r="J10030" s="4">
        <v>6</v>
      </c>
      <c r="K10030" s="4">
        <v>6.5</v>
      </c>
      <c r="L10030" s="4">
        <v>7.5</v>
      </c>
      <c r="M10030" s="4">
        <v>22</v>
      </c>
    </row>
    <row r="10031" spans="1:13" x14ac:dyDescent="0.2">
      <c r="A10031" s="3">
        <v>43344</v>
      </c>
      <c r="B10031" t="s">
        <v>8020</v>
      </c>
      <c r="C10031" t="s">
        <v>3894</v>
      </c>
      <c r="D10031" t="s">
        <v>8021</v>
      </c>
      <c r="E10031" t="s">
        <v>3893</v>
      </c>
      <c r="F10031" s="4">
        <v>7.7807407407407396</v>
      </c>
      <c r="G10031" s="4">
        <v>7.75</v>
      </c>
      <c r="H10031" s="4">
        <v>7.9755681057644204E-2</v>
      </c>
      <c r="I10031" s="4">
        <v>8</v>
      </c>
      <c r="J10031" s="4">
        <v>7.75</v>
      </c>
      <c r="K10031" s="4">
        <v>7.75</v>
      </c>
      <c r="L10031" s="4">
        <v>7.75</v>
      </c>
      <c r="M10031" s="4">
        <v>27</v>
      </c>
    </row>
    <row r="10032" spans="1:13" x14ac:dyDescent="0.2">
      <c r="A10032" s="3">
        <v>43344</v>
      </c>
      <c r="B10032" t="s">
        <v>8124</v>
      </c>
      <c r="C10032" t="s">
        <v>3906</v>
      </c>
      <c r="D10032" t="s">
        <v>8125</v>
      </c>
      <c r="E10032" t="s">
        <v>3905</v>
      </c>
      <c r="F10032" s="4">
        <v>7.5685185185185198</v>
      </c>
      <c r="G10032" s="4">
        <v>7.5</v>
      </c>
      <c r="H10032" s="4">
        <v>0.48320805921469101</v>
      </c>
      <c r="I10032" s="4">
        <v>8.5</v>
      </c>
      <c r="J10032" s="4">
        <v>7</v>
      </c>
      <c r="K10032" s="4">
        <v>7.25</v>
      </c>
      <c r="L10032" s="4">
        <v>7.875</v>
      </c>
      <c r="M10032" s="4">
        <v>27</v>
      </c>
    </row>
    <row r="10033" spans="1:13" x14ac:dyDescent="0.2">
      <c r="A10033" s="3">
        <v>43344</v>
      </c>
      <c r="B10033" t="s">
        <v>3898</v>
      </c>
      <c r="C10033" t="s">
        <v>4436</v>
      </c>
      <c r="D10033" t="s">
        <v>277</v>
      </c>
      <c r="E10033" t="s">
        <v>4435</v>
      </c>
      <c r="F10033" s="4">
        <v>6.9931818181818199</v>
      </c>
      <c r="G10033" s="4">
        <v>6.875</v>
      </c>
      <c r="H10033" s="4">
        <v>0.93405101504216503</v>
      </c>
      <c r="I10033" s="4">
        <v>9</v>
      </c>
      <c r="J10033" s="4">
        <v>5.5</v>
      </c>
      <c r="K10033" s="4">
        <v>6.3125</v>
      </c>
      <c r="L10033" s="4">
        <v>7.5</v>
      </c>
      <c r="M10033" s="4">
        <v>22</v>
      </c>
    </row>
    <row r="10034" spans="1:13" x14ac:dyDescent="0.2">
      <c r="A10034" s="3">
        <v>43344</v>
      </c>
      <c r="B10034" t="s">
        <v>8046</v>
      </c>
      <c r="C10034" t="s">
        <v>3897</v>
      </c>
      <c r="D10034" t="s">
        <v>8047</v>
      </c>
      <c r="E10034" t="s">
        <v>3896</v>
      </c>
      <c r="F10034" s="4">
        <v>7.87777777777778</v>
      </c>
      <c r="G10034" s="4">
        <v>7.75</v>
      </c>
      <c r="H10034" s="4">
        <v>0.14697810756219501</v>
      </c>
      <c r="I10034" s="4">
        <v>8.25</v>
      </c>
      <c r="J10034" s="4">
        <v>7.7</v>
      </c>
      <c r="K10034" s="4">
        <v>7.75</v>
      </c>
      <c r="L10034" s="4">
        <v>8</v>
      </c>
      <c r="M10034" s="4">
        <v>27</v>
      </c>
    </row>
    <row r="10035" spans="1:13" x14ac:dyDescent="0.2">
      <c r="A10035" s="3">
        <v>43344</v>
      </c>
      <c r="B10035" t="s">
        <v>8150</v>
      </c>
      <c r="C10035" t="s">
        <v>3909</v>
      </c>
      <c r="D10035" t="s">
        <v>8151</v>
      </c>
      <c r="E10035" t="s">
        <v>3908</v>
      </c>
      <c r="F10035" s="4">
        <v>7.3888888888888902</v>
      </c>
      <c r="G10035" s="4">
        <v>7.25</v>
      </c>
      <c r="H10035" s="4">
        <v>0.56044853831780495</v>
      </c>
      <c r="I10035" s="4">
        <v>8.5</v>
      </c>
      <c r="J10035" s="4">
        <v>6.5</v>
      </c>
      <c r="K10035" s="4">
        <v>7</v>
      </c>
      <c r="L10035" s="4">
        <v>7.75</v>
      </c>
      <c r="M10035" s="4">
        <v>27</v>
      </c>
    </row>
    <row r="10036" spans="1:13" x14ac:dyDescent="0.2">
      <c r="A10036" s="3">
        <v>43344</v>
      </c>
      <c r="B10036" t="s">
        <v>8216</v>
      </c>
      <c r="C10036" t="s">
        <v>3081</v>
      </c>
      <c r="D10036" t="s">
        <v>8217</v>
      </c>
      <c r="E10036" t="s">
        <v>3080</v>
      </c>
      <c r="F10036" s="4">
        <v>3.8047352941176502</v>
      </c>
      <c r="G10036" s="4">
        <v>3.7549999999999999</v>
      </c>
      <c r="H10036" s="4">
        <v>0.42988859084041697</v>
      </c>
      <c r="I10036" s="4">
        <v>5.1509999999999998</v>
      </c>
      <c r="J10036" s="4">
        <v>2.93</v>
      </c>
      <c r="K10036" s="4">
        <v>3.5325000000000002</v>
      </c>
      <c r="L10036" s="4">
        <v>3.94</v>
      </c>
      <c r="M10036" s="4">
        <v>34</v>
      </c>
    </row>
    <row r="10037" spans="1:13" x14ac:dyDescent="0.2">
      <c r="A10037" s="3">
        <v>43344</v>
      </c>
      <c r="B10037" t="s">
        <v>8224</v>
      </c>
      <c r="C10037" t="s">
        <v>3084</v>
      </c>
      <c r="D10037" t="s">
        <v>8225</v>
      </c>
      <c r="E10037" t="s">
        <v>3083</v>
      </c>
      <c r="F10037" s="4">
        <v>3.76564705882353</v>
      </c>
      <c r="G10037" s="4">
        <v>3.6949999999999998</v>
      </c>
      <c r="H10037" s="4">
        <v>0.44819975811339502</v>
      </c>
      <c r="I10037" s="4">
        <v>5.0919999999999996</v>
      </c>
      <c r="J10037" s="4">
        <v>2.77</v>
      </c>
      <c r="K10037" s="4">
        <v>3.5750000000000002</v>
      </c>
      <c r="L10037" s="4">
        <v>3.9024999999999999</v>
      </c>
      <c r="M10037" s="4">
        <v>34</v>
      </c>
    </row>
    <row r="10038" spans="1:13" x14ac:dyDescent="0.2">
      <c r="A10038" s="3">
        <v>43344</v>
      </c>
      <c r="B10038" t="s">
        <v>9708</v>
      </c>
      <c r="C10038" t="s">
        <v>3072</v>
      </c>
      <c r="D10038" t="s">
        <v>9709</v>
      </c>
      <c r="E10038" t="s">
        <v>3071</v>
      </c>
      <c r="F10038" s="4">
        <v>4.5588235294117601</v>
      </c>
      <c r="G10038" s="4">
        <v>4.5</v>
      </c>
      <c r="H10038" s="4">
        <v>0.18800007585237599</v>
      </c>
      <c r="I10038" s="4">
        <v>5.08</v>
      </c>
      <c r="J10038" s="4">
        <v>4.0999999999999996</v>
      </c>
      <c r="K10038" s="4">
        <v>4.5</v>
      </c>
      <c r="L10038" s="4">
        <v>4.6475</v>
      </c>
      <c r="M10038" s="4">
        <v>34</v>
      </c>
    </row>
    <row r="10039" spans="1:13" x14ac:dyDescent="0.2">
      <c r="A10039" s="3">
        <v>43344</v>
      </c>
      <c r="B10039" t="s">
        <v>9744</v>
      </c>
      <c r="C10039" t="s">
        <v>3075</v>
      </c>
      <c r="D10039" t="s">
        <v>9745</v>
      </c>
      <c r="E10039" t="s">
        <v>3074</v>
      </c>
      <c r="F10039" s="4">
        <v>3.7987878787878802</v>
      </c>
      <c r="G10039" s="4">
        <v>3.7</v>
      </c>
      <c r="H10039" s="4">
        <v>0.41199027275954597</v>
      </c>
      <c r="I10039" s="4">
        <v>5</v>
      </c>
      <c r="J10039" s="4">
        <v>3</v>
      </c>
      <c r="K10039" s="4">
        <v>3.6</v>
      </c>
      <c r="L10039" s="4">
        <v>4</v>
      </c>
      <c r="M10039" s="4">
        <v>33</v>
      </c>
    </row>
    <row r="10040" spans="1:13" x14ac:dyDescent="0.2">
      <c r="A10040" s="3">
        <v>43344</v>
      </c>
      <c r="B10040" t="s">
        <v>7742</v>
      </c>
      <c r="C10040" t="s">
        <v>3102</v>
      </c>
      <c r="D10040" t="s">
        <v>7743</v>
      </c>
      <c r="E10040" t="s">
        <v>3101</v>
      </c>
      <c r="F10040" s="4">
        <v>3.6766666666666699</v>
      </c>
      <c r="G10040" s="4">
        <v>3.51</v>
      </c>
      <c r="H10040" s="4">
        <v>0.52898949427892294</v>
      </c>
      <c r="I10040" s="4">
        <v>5.6</v>
      </c>
      <c r="J10040" s="4">
        <v>3.11</v>
      </c>
      <c r="K10040" s="4">
        <v>3.4</v>
      </c>
      <c r="L10040" s="4">
        <v>3.8</v>
      </c>
      <c r="M10040" s="4">
        <v>30</v>
      </c>
    </row>
    <row r="10041" spans="1:13" x14ac:dyDescent="0.2">
      <c r="A10041" s="3">
        <v>43344</v>
      </c>
      <c r="B10041" t="s">
        <v>3070</v>
      </c>
      <c r="C10041" t="s">
        <v>3078</v>
      </c>
      <c r="D10041" t="s">
        <v>1</v>
      </c>
      <c r="E10041" t="s">
        <v>3077</v>
      </c>
      <c r="F10041" s="4">
        <v>3.6638709677419401</v>
      </c>
      <c r="G10041" s="4">
        <v>3.5</v>
      </c>
      <c r="H10041" s="4">
        <v>0.51211116904668796</v>
      </c>
      <c r="I10041" s="4">
        <v>5.49</v>
      </c>
      <c r="J10041" s="4">
        <v>3</v>
      </c>
      <c r="K10041" s="4">
        <v>3.42</v>
      </c>
      <c r="L10041" s="4">
        <v>3.8</v>
      </c>
      <c r="M10041" s="4">
        <v>31</v>
      </c>
    </row>
    <row r="10042" spans="1:13" x14ac:dyDescent="0.2">
      <c r="A10042" s="3">
        <v>43344</v>
      </c>
      <c r="B10042" t="s">
        <v>6329</v>
      </c>
      <c r="C10042" t="s">
        <v>3105</v>
      </c>
      <c r="D10042" t="s">
        <v>2141</v>
      </c>
      <c r="E10042" t="s">
        <v>3104</v>
      </c>
      <c r="F10042" s="4">
        <v>3.6121428571428602</v>
      </c>
      <c r="G10042" s="4">
        <v>3.5</v>
      </c>
      <c r="H10042" s="4">
        <v>0.62386107868871399</v>
      </c>
      <c r="I10042" s="4">
        <v>6.4</v>
      </c>
      <c r="J10042" s="4">
        <v>3.01</v>
      </c>
      <c r="K10042" s="4">
        <v>3.3</v>
      </c>
      <c r="L10042" s="4">
        <v>3.7</v>
      </c>
      <c r="M10042" s="4">
        <v>28</v>
      </c>
    </row>
    <row r="10043" spans="1:13" x14ac:dyDescent="0.2">
      <c r="A10043" s="3">
        <v>43344</v>
      </c>
      <c r="B10043" t="s">
        <v>8158</v>
      </c>
      <c r="C10043" t="s">
        <v>3126</v>
      </c>
      <c r="D10043" t="s">
        <v>8159</v>
      </c>
      <c r="E10043" t="s">
        <v>3125</v>
      </c>
      <c r="F10043" s="4">
        <v>0.47008823529411797</v>
      </c>
      <c r="G10043" s="4">
        <v>0.45650000000000002</v>
      </c>
      <c r="H10043" s="4">
        <v>0.10847269385399699</v>
      </c>
      <c r="I10043" s="4">
        <v>0.74</v>
      </c>
      <c r="J10043" s="4">
        <v>0.16</v>
      </c>
      <c r="K10043" s="4">
        <v>0.42249999999999999</v>
      </c>
      <c r="L10043" s="4">
        <v>0.53</v>
      </c>
      <c r="M10043" s="4">
        <v>34</v>
      </c>
    </row>
    <row r="10044" spans="1:13" x14ac:dyDescent="0.2">
      <c r="A10044" s="3">
        <v>43344</v>
      </c>
      <c r="B10044" t="s">
        <v>8168</v>
      </c>
      <c r="C10044" t="s">
        <v>3129</v>
      </c>
      <c r="D10044" t="s">
        <v>8169</v>
      </c>
      <c r="E10044" t="s">
        <v>3128</v>
      </c>
      <c r="F10044" s="4">
        <v>0.314529411764706</v>
      </c>
      <c r="G10044" s="4">
        <v>0.32</v>
      </c>
      <c r="H10044" s="4">
        <v>8.06748938807718E-2</v>
      </c>
      <c r="I10044" s="4">
        <v>0.51</v>
      </c>
      <c r="J10044" s="4">
        <v>0.1</v>
      </c>
      <c r="K10044" s="4">
        <v>0.28249999999999997</v>
      </c>
      <c r="L10044" s="4">
        <v>0.34</v>
      </c>
      <c r="M10044" s="4">
        <v>34</v>
      </c>
    </row>
    <row r="10045" spans="1:13" x14ac:dyDescent="0.2">
      <c r="A10045" s="3">
        <v>43344</v>
      </c>
      <c r="B10045" t="s">
        <v>8178</v>
      </c>
      <c r="C10045" t="s">
        <v>3132</v>
      </c>
      <c r="D10045" t="s">
        <v>8179</v>
      </c>
      <c r="E10045" t="s">
        <v>3131</v>
      </c>
      <c r="F10045" s="4">
        <v>0.32800000000000001</v>
      </c>
      <c r="G10045" s="4">
        <v>0.34</v>
      </c>
      <c r="H10045" s="4">
        <v>9.8110636373927196E-2</v>
      </c>
      <c r="I10045" s="4">
        <v>0.49</v>
      </c>
      <c r="J10045" s="4">
        <v>0.04</v>
      </c>
      <c r="K10045" s="4">
        <v>0.3</v>
      </c>
      <c r="L10045" s="4">
        <v>0.39750000000000002</v>
      </c>
      <c r="M10045" s="4">
        <v>34</v>
      </c>
    </row>
    <row r="10046" spans="1:13" x14ac:dyDescent="0.2">
      <c r="A10046" s="3">
        <v>43344</v>
      </c>
      <c r="B10046" t="s">
        <v>8186</v>
      </c>
      <c r="C10046" t="s">
        <v>3135</v>
      </c>
      <c r="D10046" t="s">
        <v>8187</v>
      </c>
      <c r="E10046" t="s">
        <v>3134</v>
      </c>
      <c r="F10046" s="4">
        <v>-0.155529411764706</v>
      </c>
      <c r="G10046" s="4">
        <v>-0.115</v>
      </c>
      <c r="H10046" s="4">
        <v>0.165930294838218</v>
      </c>
      <c r="I10046" s="4">
        <v>0.23200000000000001</v>
      </c>
      <c r="J10046" s="4">
        <v>-0.76</v>
      </c>
      <c r="K10046" s="4">
        <v>-0.23499999999999999</v>
      </c>
      <c r="L10046" s="4">
        <v>-0.09</v>
      </c>
      <c r="M10046" s="4">
        <v>34</v>
      </c>
    </row>
    <row r="10047" spans="1:13" x14ac:dyDescent="0.2">
      <c r="A10047" s="3">
        <v>43344</v>
      </c>
      <c r="B10047" t="s">
        <v>8194</v>
      </c>
      <c r="C10047" t="s">
        <v>3138</v>
      </c>
      <c r="D10047" t="s">
        <v>8195</v>
      </c>
      <c r="E10047" t="s">
        <v>3137</v>
      </c>
      <c r="F10047" s="4">
        <v>-0.30141176470588199</v>
      </c>
      <c r="G10047" s="4">
        <v>-0.3</v>
      </c>
      <c r="H10047" s="4">
        <v>0.107081990010787</v>
      </c>
      <c r="I10047" s="4">
        <v>-0.08</v>
      </c>
      <c r="J10047" s="4">
        <v>-0.5</v>
      </c>
      <c r="K10047" s="4">
        <v>-0.375</v>
      </c>
      <c r="L10047" s="4">
        <v>-0.22500000000000001</v>
      </c>
      <c r="M10047" s="4">
        <v>34</v>
      </c>
    </row>
    <row r="10048" spans="1:13" x14ac:dyDescent="0.2">
      <c r="A10048" s="3">
        <v>43344</v>
      </c>
      <c r="B10048" t="s">
        <v>8202</v>
      </c>
      <c r="C10048" t="s">
        <v>3141</v>
      </c>
      <c r="D10048" t="s">
        <v>8203</v>
      </c>
      <c r="E10048" t="s">
        <v>3140</v>
      </c>
      <c r="F10048" s="4">
        <v>0.20705882352941199</v>
      </c>
      <c r="G10048" s="4">
        <v>0.2</v>
      </c>
      <c r="H10048" s="4">
        <v>9.62487122862212E-2</v>
      </c>
      <c r="I10048" s="4">
        <v>0.51</v>
      </c>
      <c r="J10048" s="4">
        <v>-0.05</v>
      </c>
      <c r="K10048" s="4">
        <v>0.17</v>
      </c>
      <c r="L10048" s="4">
        <v>0.23749999999999999</v>
      </c>
      <c r="M10048" s="4">
        <v>34</v>
      </c>
    </row>
    <row r="10049" spans="1:13" x14ac:dyDescent="0.2">
      <c r="A10049" s="3">
        <v>43344</v>
      </c>
      <c r="B10049" t="s">
        <v>8210</v>
      </c>
      <c r="C10049" t="s">
        <v>3144</v>
      </c>
      <c r="D10049" t="s">
        <v>8211</v>
      </c>
      <c r="E10049" t="s">
        <v>3143</v>
      </c>
      <c r="F10049" s="4">
        <v>0.32023529411764701</v>
      </c>
      <c r="G10049" s="4">
        <v>0.3</v>
      </c>
      <c r="H10049" s="4">
        <v>0.12881536206701599</v>
      </c>
      <c r="I10049" s="4">
        <v>0.68</v>
      </c>
      <c r="J10049" s="4">
        <v>0</v>
      </c>
      <c r="K10049" s="4">
        <v>0.25</v>
      </c>
      <c r="L10049" s="4">
        <v>0.38750000000000001</v>
      </c>
      <c r="M10049" s="4">
        <v>34</v>
      </c>
    </row>
    <row r="10050" spans="1:13" x14ac:dyDescent="0.2">
      <c r="A10050" s="3">
        <v>43344</v>
      </c>
      <c r="B10050" t="s">
        <v>8218</v>
      </c>
      <c r="C10050" t="s">
        <v>3147</v>
      </c>
      <c r="D10050" t="s">
        <v>8219</v>
      </c>
      <c r="E10050" t="s">
        <v>3146</v>
      </c>
      <c r="F10050" s="4">
        <v>0.33173529411764702</v>
      </c>
      <c r="G10050" s="4">
        <v>0.32500000000000001</v>
      </c>
      <c r="H10050" s="4">
        <v>0.114051904404949</v>
      </c>
      <c r="I10050" s="4">
        <v>0.67</v>
      </c>
      <c r="J10050" s="4">
        <v>0.13</v>
      </c>
      <c r="K10050" s="4">
        <v>0.27500000000000002</v>
      </c>
      <c r="L10050" s="4">
        <v>0.37</v>
      </c>
      <c r="M10050" s="4">
        <v>34</v>
      </c>
    </row>
    <row r="10051" spans="1:13" x14ac:dyDescent="0.2">
      <c r="A10051" s="3">
        <v>43344</v>
      </c>
      <c r="B10051" t="s">
        <v>8128</v>
      </c>
      <c r="C10051" t="s">
        <v>3114</v>
      </c>
      <c r="D10051" t="s">
        <v>8129</v>
      </c>
      <c r="E10051" t="s">
        <v>3113</v>
      </c>
      <c r="F10051" s="4">
        <v>0.40261764705882402</v>
      </c>
      <c r="G10051" s="4">
        <v>0.4</v>
      </c>
      <c r="H10051" s="4">
        <v>6.1959916028799598E-2</v>
      </c>
      <c r="I10051" s="4">
        <v>0.52</v>
      </c>
      <c r="J10051" s="4">
        <v>0.27</v>
      </c>
      <c r="K10051" s="4">
        <v>0.37</v>
      </c>
      <c r="L10051" s="4">
        <v>0.44</v>
      </c>
      <c r="M10051" s="4">
        <v>34</v>
      </c>
    </row>
    <row r="10052" spans="1:13" x14ac:dyDescent="0.2">
      <c r="A10052" s="3">
        <v>43344</v>
      </c>
      <c r="B10052" t="s">
        <v>8226</v>
      </c>
      <c r="C10052" t="s">
        <v>3150</v>
      </c>
      <c r="D10052" t="s">
        <v>8227</v>
      </c>
      <c r="E10052" t="s">
        <v>3149</v>
      </c>
      <c r="F10052" s="4">
        <v>0.39014705882352901</v>
      </c>
      <c r="G10052" s="4">
        <v>0.4</v>
      </c>
      <c r="H10052" s="4">
        <v>9.6581613267693794E-2</v>
      </c>
      <c r="I10052" s="4">
        <v>0.59</v>
      </c>
      <c r="J10052" s="4">
        <v>0.13</v>
      </c>
      <c r="K10052" s="4">
        <v>0.34</v>
      </c>
      <c r="L10052" s="4">
        <v>0.45500000000000002</v>
      </c>
      <c r="M10052" s="4">
        <v>34</v>
      </c>
    </row>
    <row r="10053" spans="1:13" x14ac:dyDescent="0.2">
      <c r="A10053" s="3">
        <v>43344</v>
      </c>
      <c r="B10053" t="s">
        <v>8136</v>
      </c>
      <c r="C10053" t="s">
        <v>3117</v>
      </c>
      <c r="D10053" t="s">
        <v>8137</v>
      </c>
      <c r="E10053" t="s">
        <v>3116</v>
      </c>
      <c r="F10053" s="4">
        <v>0.5605</v>
      </c>
      <c r="G10053" s="4">
        <v>0.55000000000000004</v>
      </c>
      <c r="H10053" s="4">
        <v>7.1888065347413099E-2</v>
      </c>
      <c r="I10053" s="4">
        <v>0.73</v>
      </c>
      <c r="J10053" s="4">
        <v>0.41</v>
      </c>
      <c r="K10053" s="4">
        <v>0.52249999999999996</v>
      </c>
      <c r="L10053" s="4">
        <v>0.6</v>
      </c>
      <c r="M10053" s="4">
        <v>34</v>
      </c>
    </row>
    <row r="10054" spans="1:13" x14ac:dyDescent="0.2">
      <c r="A10054" s="3">
        <v>43344</v>
      </c>
      <c r="B10054" t="s">
        <v>8144</v>
      </c>
      <c r="C10054" t="s">
        <v>3120</v>
      </c>
      <c r="D10054" t="s">
        <v>8145</v>
      </c>
      <c r="E10054" t="s">
        <v>3119</v>
      </c>
      <c r="F10054" s="4">
        <v>0.76864705882352902</v>
      </c>
      <c r="G10054" s="4">
        <v>0.76</v>
      </c>
      <c r="H10054" s="4">
        <v>0.10356285819321499</v>
      </c>
      <c r="I10054" s="4">
        <v>0.98</v>
      </c>
      <c r="J10054" s="4">
        <v>0.49</v>
      </c>
      <c r="K10054" s="4">
        <v>0.70250000000000001</v>
      </c>
      <c r="L10054" s="4">
        <v>0.84250000000000003</v>
      </c>
      <c r="M10054" s="4">
        <v>34</v>
      </c>
    </row>
    <row r="10055" spans="1:13" x14ac:dyDescent="0.2">
      <c r="A10055" s="3">
        <v>43344</v>
      </c>
      <c r="B10055" t="s">
        <v>8152</v>
      </c>
      <c r="C10055" t="s">
        <v>3123</v>
      </c>
      <c r="D10055" t="s">
        <v>8153</v>
      </c>
      <c r="E10055" t="s">
        <v>3122</v>
      </c>
      <c r="F10055" s="4">
        <v>0.502705882352941</v>
      </c>
      <c r="G10055" s="4">
        <v>0.495</v>
      </c>
      <c r="H10055" s="4">
        <v>8.1518739028730205E-2</v>
      </c>
      <c r="I10055" s="4">
        <v>0.68</v>
      </c>
      <c r="J10055" s="4">
        <v>0.36</v>
      </c>
      <c r="K10055" s="4">
        <v>0.44500000000000001</v>
      </c>
      <c r="L10055" s="4">
        <v>0.5615</v>
      </c>
      <c r="M10055" s="4">
        <v>34</v>
      </c>
    </row>
    <row r="10056" spans="1:13" x14ac:dyDescent="0.2">
      <c r="A10056" s="3">
        <v>43344</v>
      </c>
      <c r="B10056" t="s">
        <v>8220</v>
      </c>
      <c r="C10056" t="s">
        <v>3096</v>
      </c>
      <c r="D10056" t="s">
        <v>8221</v>
      </c>
      <c r="E10056" t="s">
        <v>3095</v>
      </c>
      <c r="F10056" s="4">
        <v>3.4735483870967698</v>
      </c>
      <c r="G10056" s="4">
        <v>3.47</v>
      </c>
      <c r="H10056" s="4">
        <v>0.29228466018702598</v>
      </c>
      <c r="I10056" s="4">
        <v>4.33</v>
      </c>
      <c r="J10056" s="4">
        <v>2.78</v>
      </c>
      <c r="K10056" s="4">
        <v>3.32</v>
      </c>
      <c r="L10056" s="4">
        <v>3.625</v>
      </c>
      <c r="M10056" s="4">
        <v>31</v>
      </c>
    </row>
    <row r="10057" spans="1:13" x14ac:dyDescent="0.2">
      <c r="A10057" s="3">
        <v>43344</v>
      </c>
      <c r="B10057" t="s">
        <v>8228</v>
      </c>
      <c r="C10057" t="s">
        <v>3099</v>
      </c>
      <c r="D10057" t="s">
        <v>8229</v>
      </c>
      <c r="E10057" t="s">
        <v>3098</v>
      </c>
      <c r="F10057" s="4">
        <v>3.46754838709677</v>
      </c>
      <c r="G10057" s="4">
        <v>3.4</v>
      </c>
      <c r="H10057" s="4">
        <v>0.30015494206711302</v>
      </c>
      <c r="I10057" s="4">
        <v>4.37</v>
      </c>
      <c r="J10057" s="4">
        <v>2.88</v>
      </c>
      <c r="K10057" s="4">
        <v>3.29</v>
      </c>
      <c r="L10057" s="4">
        <v>3.64</v>
      </c>
      <c r="M10057" s="4">
        <v>31</v>
      </c>
    </row>
    <row r="10058" spans="1:13" x14ac:dyDescent="0.2">
      <c r="A10058" s="3">
        <v>43344</v>
      </c>
      <c r="B10058" t="s">
        <v>9710</v>
      </c>
      <c r="C10058" t="s">
        <v>3087</v>
      </c>
      <c r="D10058" t="s">
        <v>9711</v>
      </c>
      <c r="E10058" t="s">
        <v>3086</v>
      </c>
      <c r="F10058" s="4">
        <v>3.5383870967741902</v>
      </c>
      <c r="G10058" s="4">
        <v>3.53</v>
      </c>
      <c r="H10058" s="4">
        <v>0.12264030806097299</v>
      </c>
      <c r="I10058" s="4">
        <v>3.83</v>
      </c>
      <c r="J10058" s="4">
        <v>3.36</v>
      </c>
      <c r="K10058" s="4">
        <v>3.44</v>
      </c>
      <c r="L10058" s="4">
        <v>3.6</v>
      </c>
      <c r="M10058" s="4">
        <v>31</v>
      </c>
    </row>
    <row r="10059" spans="1:13" x14ac:dyDescent="0.2">
      <c r="A10059" s="3">
        <v>43344</v>
      </c>
      <c r="B10059" t="s">
        <v>9746</v>
      </c>
      <c r="C10059" t="s">
        <v>3090</v>
      </c>
      <c r="D10059" t="s">
        <v>9747</v>
      </c>
      <c r="E10059" t="s">
        <v>3089</v>
      </c>
      <c r="F10059" s="4">
        <v>3.4689999999999999</v>
      </c>
      <c r="G10059" s="4">
        <v>3.4249999999999998</v>
      </c>
      <c r="H10059" s="4">
        <v>0.28464557514262501</v>
      </c>
      <c r="I10059" s="4">
        <v>4.21</v>
      </c>
      <c r="J10059" s="4">
        <v>3</v>
      </c>
      <c r="K10059" s="4">
        <v>3.3</v>
      </c>
      <c r="L10059" s="4">
        <v>3.5550000000000002</v>
      </c>
      <c r="M10059" s="4">
        <v>30</v>
      </c>
    </row>
    <row r="10060" spans="1:13" x14ac:dyDescent="0.2">
      <c r="A10060" s="3">
        <v>43344</v>
      </c>
      <c r="B10060" t="s">
        <v>9879</v>
      </c>
      <c r="C10060" t="s">
        <v>3108</v>
      </c>
      <c r="D10060" t="s">
        <v>9880</v>
      </c>
      <c r="E10060" t="s">
        <v>3107</v>
      </c>
      <c r="F10060" s="4">
        <v>3.44148148148148</v>
      </c>
      <c r="G10060" s="4">
        <v>3.3</v>
      </c>
      <c r="H10060" s="4">
        <v>0.37821141527441299</v>
      </c>
      <c r="I10060" s="4">
        <v>4.6500000000000004</v>
      </c>
      <c r="J10060" s="4">
        <v>3</v>
      </c>
      <c r="K10060" s="4">
        <v>3.2</v>
      </c>
      <c r="L10060" s="4">
        <v>3.5</v>
      </c>
      <c r="M10060" s="4">
        <v>27</v>
      </c>
    </row>
    <row r="10061" spans="1:13" x14ac:dyDescent="0.2">
      <c r="A10061" s="3">
        <v>43344</v>
      </c>
      <c r="B10061" t="s">
        <v>3085</v>
      </c>
      <c r="C10061" t="s">
        <v>3093</v>
      </c>
      <c r="D10061" t="s">
        <v>6</v>
      </c>
      <c r="E10061" t="s">
        <v>3092</v>
      </c>
      <c r="F10061" s="4">
        <v>3.4251851851851902</v>
      </c>
      <c r="G10061" s="4">
        <v>3.3</v>
      </c>
      <c r="H10061" s="4">
        <v>0.34314574578304602</v>
      </c>
      <c r="I10061" s="4">
        <v>4.5</v>
      </c>
      <c r="J10061" s="4">
        <v>3</v>
      </c>
      <c r="K10061" s="4">
        <v>3.2</v>
      </c>
      <c r="L10061" s="4">
        <v>3.53</v>
      </c>
      <c r="M10061" s="4">
        <v>27</v>
      </c>
    </row>
    <row r="10062" spans="1:13" x14ac:dyDescent="0.2">
      <c r="A10062" s="3">
        <v>43344</v>
      </c>
      <c r="B10062" t="s">
        <v>6331</v>
      </c>
      <c r="C10062" t="s">
        <v>3111</v>
      </c>
      <c r="D10062" t="s">
        <v>2143</v>
      </c>
      <c r="E10062" t="s">
        <v>3110</v>
      </c>
      <c r="F10062" s="4">
        <v>3.3919999999999999</v>
      </c>
      <c r="G10062" s="4">
        <v>3.3</v>
      </c>
      <c r="H10062" s="4">
        <v>0.43887165929612398</v>
      </c>
      <c r="I10062" s="4">
        <v>4.8</v>
      </c>
      <c r="J10062" s="4">
        <v>2.4900000000000002</v>
      </c>
      <c r="K10062" s="4">
        <v>3.2</v>
      </c>
      <c r="L10062" s="4">
        <v>3.5</v>
      </c>
      <c r="M10062" s="4">
        <v>25</v>
      </c>
    </row>
    <row r="10063" spans="1:13" x14ac:dyDescent="0.2">
      <c r="A10063" s="3">
        <v>43344</v>
      </c>
      <c r="B10063" t="s">
        <v>8230</v>
      </c>
      <c r="C10063" t="s">
        <v>3153</v>
      </c>
      <c r="D10063" t="s">
        <v>8231</v>
      </c>
      <c r="E10063" t="s">
        <v>3152</v>
      </c>
      <c r="F10063" s="4">
        <v>0.28893548387096801</v>
      </c>
      <c r="G10063" s="4">
        <v>0.28000000000000003</v>
      </c>
      <c r="H10063" s="4">
        <v>4.9897852648433001E-2</v>
      </c>
      <c r="I10063" s="4">
        <v>0.4</v>
      </c>
      <c r="J10063" s="4">
        <v>0.21</v>
      </c>
      <c r="K10063" s="4">
        <v>0.26</v>
      </c>
      <c r="L10063" s="4">
        <v>0.30499999999999999</v>
      </c>
      <c r="M10063" s="4">
        <v>31</v>
      </c>
    </row>
    <row r="10064" spans="1:13" x14ac:dyDescent="0.2">
      <c r="A10064" s="3">
        <v>43344</v>
      </c>
      <c r="B10064" t="s">
        <v>10279</v>
      </c>
      <c r="C10064" t="s">
        <v>4324</v>
      </c>
      <c r="D10064" t="s">
        <v>10280</v>
      </c>
      <c r="E10064" t="s">
        <v>4323</v>
      </c>
      <c r="F10064" s="4">
        <v>2.8642857142857099</v>
      </c>
      <c r="G10064" s="4">
        <v>2.9</v>
      </c>
      <c r="H10064" s="4">
        <v>0.13392724867071601</v>
      </c>
      <c r="I10064" s="4">
        <v>3.1</v>
      </c>
      <c r="J10064" s="4">
        <v>2.5</v>
      </c>
      <c r="K10064" s="4">
        <v>2.8</v>
      </c>
      <c r="L10064" s="4">
        <v>2.9249999999999998</v>
      </c>
      <c r="M10064" s="4">
        <v>28</v>
      </c>
    </row>
    <row r="10065" spans="1:13" x14ac:dyDescent="0.2">
      <c r="A10065" s="3">
        <v>43344</v>
      </c>
      <c r="B10065" t="s">
        <v>4319</v>
      </c>
      <c r="C10065" t="s">
        <v>4327</v>
      </c>
      <c r="D10065" t="s">
        <v>419</v>
      </c>
      <c r="E10065" t="s">
        <v>4326</v>
      </c>
      <c r="F10065" s="4">
        <v>2.5249999999999999</v>
      </c>
      <c r="G10065" s="4">
        <v>2.5</v>
      </c>
      <c r="H10065" s="4">
        <v>0.215380799722001</v>
      </c>
      <c r="I10065" s="4">
        <v>3</v>
      </c>
      <c r="J10065" s="4">
        <v>2</v>
      </c>
      <c r="K10065" s="4">
        <v>2.4</v>
      </c>
      <c r="L10065" s="4">
        <v>2.625</v>
      </c>
      <c r="M10065" s="4">
        <v>28</v>
      </c>
    </row>
    <row r="10066" spans="1:13" x14ac:dyDescent="0.2">
      <c r="A10066" s="3">
        <v>43344</v>
      </c>
      <c r="B10066" t="s">
        <v>9788</v>
      </c>
      <c r="C10066" t="s">
        <v>3939</v>
      </c>
      <c r="D10066" t="s">
        <v>9789</v>
      </c>
      <c r="E10066" t="s">
        <v>3947</v>
      </c>
      <c r="F10066" s="4">
        <v>19.054384615384599</v>
      </c>
      <c r="G10066" s="4">
        <v>19</v>
      </c>
      <c r="H10066" s="4">
        <v>0.26151375901440899</v>
      </c>
      <c r="I10066" s="4">
        <v>19.95</v>
      </c>
      <c r="J10066" s="4">
        <v>18.77</v>
      </c>
      <c r="K10066" s="4">
        <v>18.8825</v>
      </c>
      <c r="L10066" s="4">
        <v>19.100000000000001</v>
      </c>
      <c r="M10066" s="4">
        <v>26</v>
      </c>
    </row>
    <row r="10067" spans="1:13" x14ac:dyDescent="0.2">
      <c r="A10067" s="3">
        <v>43344</v>
      </c>
      <c r="B10067" t="s">
        <v>9790</v>
      </c>
      <c r="C10067" t="s">
        <v>3942</v>
      </c>
      <c r="D10067" t="s">
        <v>9791</v>
      </c>
      <c r="E10067" t="s">
        <v>3949</v>
      </c>
      <c r="F10067" s="4">
        <v>19.055192307692302</v>
      </c>
      <c r="G10067" s="4">
        <v>18.995000000000001</v>
      </c>
      <c r="H10067" s="4">
        <v>0.257380965765655</v>
      </c>
      <c r="I10067" s="4">
        <v>19.739999999999998</v>
      </c>
      <c r="J10067" s="4">
        <v>18.75</v>
      </c>
      <c r="K10067" s="4">
        <v>18.877500000000001</v>
      </c>
      <c r="L10067" s="4">
        <v>19.184999999999999</v>
      </c>
      <c r="M10067" s="4">
        <v>26</v>
      </c>
    </row>
    <row r="10068" spans="1:13" x14ac:dyDescent="0.2">
      <c r="A10068" s="3">
        <v>43344</v>
      </c>
      <c r="B10068" t="s">
        <v>9792</v>
      </c>
      <c r="C10068" t="s">
        <v>3952</v>
      </c>
      <c r="D10068" t="s">
        <v>9793</v>
      </c>
      <c r="E10068" t="s">
        <v>3951</v>
      </c>
      <c r="F10068" s="4">
        <v>19.0339375</v>
      </c>
      <c r="G10068" s="4">
        <v>18.97</v>
      </c>
      <c r="H10068" s="4">
        <v>0.368651416565139</v>
      </c>
      <c r="I10068" s="4">
        <v>20.18</v>
      </c>
      <c r="J10068" s="4">
        <v>18.5</v>
      </c>
      <c r="K10068" s="4">
        <v>18.8</v>
      </c>
      <c r="L10068" s="4">
        <v>19.192499999999999</v>
      </c>
      <c r="M10068" s="4">
        <v>32</v>
      </c>
    </row>
    <row r="10069" spans="1:13" x14ac:dyDescent="0.2">
      <c r="A10069" s="3">
        <v>43344</v>
      </c>
      <c r="B10069" t="s">
        <v>9720</v>
      </c>
      <c r="C10069" t="s">
        <v>3936</v>
      </c>
      <c r="D10069" t="s">
        <v>9721</v>
      </c>
      <c r="E10069" t="s">
        <v>3935</v>
      </c>
      <c r="F10069" s="4">
        <v>19.0339375</v>
      </c>
      <c r="G10069" s="4">
        <v>18.97</v>
      </c>
      <c r="H10069" s="4">
        <v>0.368651416565139</v>
      </c>
      <c r="I10069" s="4">
        <v>20.18</v>
      </c>
      <c r="J10069" s="4">
        <v>18.5</v>
      </c>
      <c r="K10069" s="4">
        <v>18.8</v>
      </c>
      <c r="L10069" s="4">
        <v>19.192499999999999</v>
      </c>
      <c r="M10069" s="4">
        <v>32</v>
      </c>
    </row>
    <row r="10070" spans="1:13" x14ac:dyDescent="0.2">
      <c r="A10070" s="3">
        <v>43344</v>
      </c>
      <c r="B10070" t="s">
        <v>9750</v>
      </c>
      <c r="C10070" t="s">
        <v>3939</v>
      </c>
      <c r="D10070" t="s">
        <v>9751</v>
      </c>
      <c r="E10070" t="s">
        <v>3938</v>
      </c>
      <c r="F10070" s="4">
        <v>18.969064516128999</v>
      </c>
      <c r="G10070" s="4">
        <v>18.899999999999999</v>
      </c>
      <c r="H10070" s="4">
        <v>0.51871488221590301</v>
      </c>
      <c r="I10070" s="4">
        <v>20.52</v>
      </c>
      <c r="J10070" s="4">
        <v>18.3</v>
      </c>
      <c r="K10070" s="4">
        <v>18.5655</v>
      </c>
      <c r="L10070" s="4">
        <v>19.18</v>
      </c>
      <c r="M10070" s="4">
        <v>31</v>
      </c>
    </row>
    <row r="10071" spans="1:13" x14ac:dyDescent="0.2">
      <c r="A10071" s="3">
        <v>43344</v>
      </c>
      <c r="B10071" t="s">
        <v>3934</v>
      </c>
      <c r="C10071" t="s">
        <v>3942</v>
      </c>
      <c r="D10071" t="s">
        <v>289</v>
      </c>
      <c r="E10071" t="s">
        <v>3941</v>
      </c>
      <c r="F10071" s="4">
        <v>19.059958333333299</v>
      </c>
      <c r="G10071" s="4">
        <v>18.78</v>
      </c>
      <c r="H10071" s="4">
        <v>0.81350024607391402</v>
      </c>
      <c r="I10071" s="4">
        <v>20.8</v>
      </c>
      <c r="J10071" s="4">
        <v>18</v>
      </c>
      <c r="K10071" s="4">
        <v>18.5</v>
      </c>
      <c r="L10071" s="4">
        <v>19.68</v>
      </c>
      <c r="M10071" s="4">
        <v>24</v>
      </c>
    </row>
    <row r="10072" spans="1:13" x14ac:dyDescent="0.2">
      <c r="A10072" s="3">
        <v>43344</v>
      </c>
      <c r="B10072" t="s">
        <v>10257</v>
      </c>
      <c r="C10072" t="s">
        <v>3579</v>
      </c>
      <c r="D10072" t="s">
        <v>10258</v>
      </c>
      <c r="E10072" t="s">
        <v>3578</v>
      </c>
      <c r="F10072" s="4">
        <v>2.1306060606060599</v>
      </c>
      <c r="G10072" s="4">
        <v>2.1</v>
      </c>
      <c r="H10072" s="4">
        <v>0.147625780987337</v>
      </c>
      <c r="I10072" s="4">
        <v>2.5</v>
      </c>
      <c r="J10072" s="4">
        <v>1.84</v>
      </c>
      <c r="K10072" s="4">
        <v>2</v>
      </c>
      <c r="L10072" s="4">
        <v>2.2000000000000002</v>
      </c>
      <c r="M10072" s="4">
        <v>33</v>
      </c>
    </row>
    <row r="10073" spans="1:13" x14ac:dyDescent="0.2">
      <c r="A10073" s="3">
        <v>43344</v>
      </c>
      <c r="B10073" t="s">
        <v>3574</v>
      </c>
      <c r="C10073" t="s">
        <v>3582</v>
      </c>
      <c r="D10073" t="s">
        <v>169</v>
      </c>
      <c r="E10073" t="s">
        <v>3581</v>
      </c>
      <c r="F10073" s="4">
        <v>2.16636363636364</v>
      </c>
      <c r="G10073" s="4">
        <v>2.2000000000000002</v>
      </c>
      <c r="H10073" s="4">
        <v>0.32044713079752102</v>
      </c>
      <c r="I10073" s="4">
        <v>2.8</v>
      </c>
      <c r="J10073" s="4">
        <v>1.6</v>
      </c>
      <c r="K10073" s="4">
        <v>2</v>
      </c>
      <c r="L10073" s="4">
        <v>2.3199999999999998</v>
      </c>
      <c r="M10073" s="4">
        <v>33</v>
      </c>
    </row>
    <row r="10074" spans="1:13" x14ac:dyDescent="0.2">
      <c r="A10074" s="3">
        <v>43344</v>
      </c>
      <c r="B10074" t="s">
        <v>3577</v>
      </c>
      <c r="C10074" t="s">
        <v>3585</v>
      </c>
      <c r="D10074" t="s">
        <v>170</v>
      </c>
      <c r="E10074" t="s">
        <v>3584</v>
      </c>
      <c r="F10074" s="4">
        <v>2.3229166666666701</v>
      </c>
      <c r="G10074" s="4">
        <v>2.4</v>
      </c>
      <c r="H10074" s="4">
        <v>0.52750008585753805</v>
      </c>
      <c r="I10074" s="4">
        <v>3.1</v>
      </c>
      <c r="J10074" s="4">
        <v>0.5</v>
      </c>
      <c r="K10074" s="4">
        <v>2.1</v>
      </c>
      <c r="L10074" s="4">
        <v>2.5</v>
      </c>
      <c r="M10074" s="4">
        <v>24</v>
      </c>
    </row>
    <row r="10075" spans="1:13" x14ac:dyDescent="0.2">
      <c r="A10075" s="3">
        <v>43344</v>
      </c>
      <c r="B10075" t="s">
        <v>10301</v>
      </c>
      <c r="C10075" t="s">
        <v>3600</v>
      </c>
      <c r="D10075" t="s">
        <v>10302</v>
      </c>
      <c r="E10075" t="s">
        <v>3599</v>
      </c>
      <c r="F10075" s="4">
        <v>2.1132258064516098</v>
      </c>
      <c r="G10075" s="4">
        <v>2.1</v>
      </c>
      <c r="H10075" s="4">
        <v>0.54989930652059205</v>
      </c>
      <c r="I10075" s="4">
        <v>3.7</v>
      </c>
      <c r="J10075" s="4">
        <v>1</v>
      </c>
      <c r="K10075" s="4">
        <v>1.8149999999999999</v>
      </c>
      <c r="L10075" s="4">
        <v>2.4500000000000002</v>
      </c>
      <c r="M10075" s="4">
        <v>31</v>
      </c>
    </row>
    <row r="10076" spans="1:13" x14ac:dyDescent="0.2">
      <c r="A10076" s="3">
        <v>43344</v>
      </c>
      <c r="B10076" t="s">
        <v>10303</v>
      </c>
      <c r="C10076" t="s">
        <v>3603</v>
      </c>
      <c r="D10076" t="s">
        <v>10304</v>
      </c>
      <c r="E10076" t="s">
        <v>3602</v>
      </c>
      <c r="F10076" s="4">
        <v>1.9441935483871</v>
      </c>
      <c r="G10076" s="4">
        <v>2</v>
      </c>
      <c r="H10076" s="4">
        <v>0.45776831253046502</v>
      </c>
      <c r="I10076" s="4">
        <v>3.3</v>
      </c>
      <c r="J10076" s="4">
        <v>0.7</v>
      </c>
      <c r="K10076" s="4">
        <v>1.64</v>
      </c>
      <c r="L10076" s="4">
        <v>2.2000000000000002</v>
      </c>
      <c r="M10076" s="4">
        <v>31</v>
      </c>
    </row>
    <row r="10077" spans="1:13" x14ac:dyDescent="0.2">
      <c r="A10077" s="3">
        <v>43344</v>
      </c>
      <c r="B10077" t="s">
        <v>10285</v>
      </c>
      <c r="C10077" t="s">
        <v>3594</v>
      </c>
      <c r="D10077" t="s">
        <v>10286</v>
      </c>
      <c r="E10077" t="s">
        <v>3593</v>
      </c>
      <c r="F10077" s="4">
        <v>2.3959375000000001</v>
      </c>
      <c r="G10077" s="4">
        <v>2.35</v>
      </c>
      <c r="H10077" s="4">
        <v>0.30357928629028103</v>
      </c>
      <c r="I10077" s="4">
        <v>3.1</v>
      </c>
      <c r="J10077" s="4">
        <v>1.67</v>
      </c>
      <c r="K10077" s="4">
        <v>2.2000000000000002</v>
      </c>
      <c r="L10077" s="4">
        <v>2.6</v>
      </c>
      <c r="M10077" s="4">
        <v>32</v>
      </c>
    </row>
    <row r="10078" spans="1:13" x14ac:dyDescent="0.2">
      <c r="A10078" s="3">
        <v>43344</v>
      </c>
      <c r="B10078" t="s">
        <v>10305</v>
      </c>
      <c r="C10078" t="s">
        <v>3606</v>
      </c>
      <c r="D10078" t="s">
        <v>10306</v>
      </c>
      <c r="E10078" t="s">
        <v>3605</v>
      </c>
      <c r="F10078" s="4">
        <v>2.2656666666666698</v>
      </c>
      <c r="G10078" s="4">
        <v>2.2999999999999998</v>
      </c>
      <c r="H10078" s="4">
        <v>0.34694413078341202</v>
      </c>
      <c r="I10078" s="4">
        <v>2.9</v>
      </c>
      <c r="J10078" s="4">
        <v>1.4</v>
      </c>
      <c r="K10078" s="4">
        <v>2</v>
      </c>
      <c r="L10078" s="4">
        <v>2.4750000000000001</v>
      </c>
      <c r="M10078" s="4">
        <v>30</v>
      </c>
    </row>
    <row r="10079" spans="1:13" x14ac:dyDescent="0.2">
      <c r="A10079" s="3">
        <v>43344</v>
      </c>
      <c r="B10079" t="s">
        <v>10287</v>
      </c>
      <c r="C10079" t="s">
        <v>3597</v>
      </c>
      <c r="D10079" t="s">
        <v>10288</v>
      </c>
      <c r="E10079" t="s">
        <v>3596</v>
      </c>
      <c r="F10079" s="4">
        <v>2.1481249999999998</v>
      </c>
      <c r="G10079" s="4">
        <v>2.2000000000000002</v>
      </c>
      <c r="H10079" s="4">
        <v>0.33225949342004102</v>
      </c>
      <c r="I10079" s="4">
        <v>3.1</v>
      </c>
      <c r="J10079" s="4">
        <v>1.5</v>
      </c>
      <c r="K10079" s="4">
        <v>1.9750000000000001</v>
      </c>
      <c r="L10079" s="4">
        <v>2.2999999999999998</v>
      </c>
      <c r="M10079" s="4">
        <v>32</v>
      </c>
    </row>
    <row r="10080" spans="1:13" x14ac:dyDescent="0.2">
      <c r="A10080" s="3">
        <v>43344</v>
      </c>
      <c r="B10080" t="s">
        <v>3589</v>
      </c>
      <c r="C10080" t="s">
        <v>3609</v>
      </c>
      <c r="D10080" t="s">
        <v>174</v>
      </c>
      <c r="E10080" t="s">
        <v>3608</v>
      </c>
      <c r="F10080" s="4">
        <v>2.2996666666666701</v>
      </c>
      <c r="G10080" s="4">
        <v>2.3050000000000002</v>
      </c>
      <c r="H10080" s="4">
        <v>0.45823863180461</v>
      </c>
      <c r="I10080" s="4">
        <v>3.1</v>
      </c>
      <c r="J10080" s="4">
        <v>0.8</v>
      </c>
      <c r="K10080" s="4">
        <v>2.1</v>
      </c>
      <c r="L10080" s="4">
        <v>2.5750000000000002</v>
      </c>
      <c r="M10080" s="4">
        <v>30</v>
      </c>
    </row>
    <row r="10081" spans="1:13" x14ac:dyDescent="0.2">
      <c r="A10081" s="3">
        <v>43344</v>
      </c>
      <c r="B10081" t="s">
        <v>10307</v>
      </c>
      <c r="C10081" t="s">
        <v>3876</v>
      </c>
      <c r="D10081" t="s">
        <v>10308</v>
      </c>
      <c r="E10081" t="s">
        <v>3875</v>
      </c>
      <c r="F10081" s="4">
        <v>0.47888888888888897</v>
      </c>
      <c r="G10081" s="4">
        <v>0.5</v>
      </c>
      <c r="H10081" s="4">
        <v>0.18074645514020901</v>
      </c>
      <c r="I10081" s="4">
        <v>0.7</v>
      </c>
      <c r="J10081" s="4">
        <v>0.1</v>
      </c>
      <c r="K10081" s="4">
        <v>0.32500000000000001</v>
      </c>
      <c r="L10081" s="4">
        <v>0.6</v>
      </c>
      <c r="M10081" s="4">
        <v>18</v>
      </c>
    </row>
    <row r="10082" spans="1:13" x14ac:dyDescent="0.2">
      <c r="A10082" s="3">
        <v>43344</v>
      </c>
      <c r="B10082" t="s">
        <v>10309</v>
      </c>
      <c r="C10082" t="s">
        <v>3879</v>
      </c>
      <c r="D10082" t="s">
        <v>10310</v>
      </c>
      <c r="E10082" t="s">
        <v>3878</v>
      </c>
      <c r="F10082" s="4">
        <v>0.53222222222222204</v>
      </c>
      <c r="G10082" s="4">
        <v>0.54500000000000004</v>
      </c>
      <c r="H10082" s="4">
        <v>0.233982290821978</v>
      </c>
      <c r="I10082" s="4">
        <v>1.07</v>
      </c>
      <c r="J10082" s="4">
        <v>0.05</v>
      </c>
      <c r="K10082" s="4">
        <v>0.46250000000000002</v>
      </c>
      <c r="L10082" s="4">
        <v>0.6</v>
      </c>
      <c r="M10082" s="4">
        <v>18</v>
      </c>
    </row>
    <row r="10083" spans="1:13" x14ac:dyDescent="0.2">
      <c r="A10083" s="3">
        <v>43344</v>
      </c>
      <c r="B10083" t="s">
        <v>10293</v>
      </c>
      <c r="C10083" t="s">
        <v>3870</v>
      </c>
      <c r="D10083" t="s">
        <v>10294</v>
      </c>
      <c r="E10083" t="s">
        <v>3869</v>
      </c>
      <c r="F10083" s="4">
        <v>0.61555555555555597</v>
      </c>
      <c r="G10083" s="4">
        <v>0.55500000000000005</v>
      </c>
      <c r="H10083" s="4">
        <v>0.245625784769822</v>
      </c>
      <c r="I10083" s="4">
        <v>1.1000000000000001</v>
      </c>
      <c r="J10083" s="4">
        <v>0.23</v>
      </c>
      <c r="K10083" s="4">
        <v>0.46250000000000002</v>
      </c>
      <c r="L10083" s="4">
        <v>0.72250000000000003</v>
      </c>
      <c r="M10083" s="4">
        <v>18</v>
      </c>
    </row>
    <row r="10084" spans="1:13" x14ac:dyDescent="0.2">
      <c r="A10084" s="3">
        <v>43344</v>
      </c>
      <c r="B10084" t="s">
        <v>10311</v>
      </c>
      <c r="C10084" t="s">
        <v>3882</v>
      </c>
      <c r="D10084" t="s">
        <v>10312</v>
      </c>
      <c r="E10084" t="s">
        <v>3881</v>
      </c>
      <c r="F10084" s="4">
        <v>0.64176470588235301</v>
      </c>
      <c r="G10084" s="4">
        <v>0.6</v>
      </c>
      <c r="H10084" s="4">
        <v>0.168234779925171</v>
      </c>
      <c r="I10084" s="4">
        <v>1.1200000000000001</v>
      </c>
      <c r="J10084" s="4">
        <v>0.4</v>
      </c>
      <c r="K10084" s="4">
        <v>0.6</v>
      </c>
      <c r="L10084" s="4">
        <v>0.7</v>
      </c>
      <c r="M10084" s="4">
        <v>17</v>
      </c>
    </row>
    <row r="10085" spans="1:13" x14ac:dyDescent="0.2">
      <c r="A10085" s="3">
        <v>43344</v>
      </c>
      <c r="B10085" t="s">
        <v>10295</v>
      </c>
      <c r="C10085" t="s">
        <v>3873</v>
      </c>
      <c r="D10085" t="s">
        <v>10296</v>
      </c>
      <c r="E10085" t="s">
        <v>3872</v>
      </c>
      <c r="F10085" s="4">
        <v>0.650555555555556</v>
      </c>
      <c r="G10085" s="4">
        <v>0.61</v>
      </c>
      <c r="H10085" s="4">
        <v>0.201770755830712</v>
      </c>
      <c r="I10085" s="4">
        <v>1.1000000000000001</v>
      </c>
      <c r="J10085" s="4">
        <v>0.3</v>
      </c>
      <c r="K10085" s="4">
        <v>0.56999999999999995</v>
      </c>
      <c r="L10085" s="4">
        <v>0.7</v>
      </c>
      <c r="M10085" s="4">
        <v>18</v>
      </c>
    </row>
    <row r="10086" spans="1:13" x14ac:dyDescent="0.2">
      <c r="A10086" s="3">
        <v>43344</v>
      </c>
      <c r="B10086" t="s">
        <v>3865</v>
      </c>
      <c r="C10086" t="s">
        <v>3885</v>
      </c>
      <c r="D10086" t="s">
        <v>266</v>
      </c>
      <c r="E10086" t="s">
        <v>3884</v>
      </c>
      <c r="F10086" s="4">
        <v>0.64294117647058802</v>
      </c>
      <c r="G10086" s="4">
        <v>0.6</v>
      </c>
      <c r="H10086" s="4">
        <v>0.213563945514053</v>
      </c>
      <c r="I10086" s="4">
        <v>1</v>
      </c>
      <c r="J10086" s="4">
        <v>0.15</v>
      </c>
      <c r="K10086" s="4">
        <v>0.6</v>
      </c>
      <c r="L10086" s="4">
        <v>0.75</v>
      </c>
      <c r="M10086" s="4">
        <v>17</v>
      </c>
    </row>
    <row r="10087" spans="1:13" x14ac:dyDescent="0.2">
      <c r="A10087" s="3">
        <v>43374</v>
      </c>
      <c r="B10087" t="s">
        <v>9704</v>
      </c>
      <c r="C10087" t="s">
        <v>3927</v>
      </c>
      <c r="D10087" t="s">
        <v>9705</v>
      </c>
      <c r="E10087" t="s">
        <v>3926</v>
      </c>
      <c r="F10087" s="4">
        <v>8.1355555555555608</v>
      </c>
      <c r="G10087" s="4">
        <v>8.1999999999999993</v>
      </c>
      <c r="H10087" s="4">
        <v>0.218691892375666</v>
      </c>
      <c r="I10087" s="4">
        <v>8.4499999999999993</v>
      </c>
      <c r="J10087" s="4">
        <v>7.6</v>
      </c>
      <c r="K10087" s="4">
        <v>8.0549999999999997</v>
      </c>
      <c r="L10087" s="4">
        <v>8.2375000000000007</v>
      </c>
      <c r="M10087" s="4">
        <v>18</v>
      </c>
    </row>
    <row r="10088" spans="1:13" x14ac:dyDescent="0.2">
      <c r="A10088" s="3">
        <v>43374</v>
      </c>
      <c r="B10088" t="s">
        <v>9740</v>
      </c>
      <c r="C10088" t="s">
        <v>3930</v>
      </c>
      <c r="D10088" t="s">
        <v>9741</v>
      </c>
      <c r="E10088" t="s">
        <v>3929</v>
      </c>
      <c r="F10088" s="4">
        <v>7.98</v>
      </c>
      <c r="G10088" s="4">
        <v>7.9950000000000001</v>
      </c>
      <c r="H10088" s="4">
        <v>0.58190491777723696</v>
      </c>
      <c r="I10088" s="4">
        <v>9.48</v>
      </c>
      <c r="J10088" s="4">
        <v>6.85</v>
      </c>
      <c r="K10088" s="4">
        <v>7.7575000000000003</v>
      </c>
      <c r="L10088" s="4">
        <v>8.0250000000000004</v>
      </c>
      <c r="M10088" s="4">
        <v>16</v>
      </c>
    </row>
    <row r="10089" spans="1:13" x14ac:dyDescent="0.2">
      <c r="A10089" s="3">
        <v>43374</v>
      </c>
      <c r="B10089" t="s">
        <v>3925</v>
      </c>
      <c r="C10089" t="s">
        <v>3933</v>
      </c>
      <c r="D10089" t="s">
        <v>286</v>
      </c>
      <c r="E10089" t="s">
        <v>3932</v>
      </c>
      <c r="F10089" s="4">
        <v>7.8739999999999997</v>
      </c>
      <c r="G10089" s="4">
        <v>7.8</v>
      </c>
      <c r="H10089" s="4">
        <v>1.0319939091736099</v>
      </c>
      <c r="I10089" s="4">
        <v>10.28</v>
      </c>
      <c r="J10089" s="4">
        <v>5.85</v>
      </c>
      <c r="K10089" s="4">
        <v>7.55</v>
      </c>
      <c r="L10089" s="4">
        <v>7.915</v>
      </c>
      <c r="M10089" s="4">
        <v>15</v>
      </c>
    </row>
    <row r="10090" spans="1:13" x14ac:dyDescent="0.2">
      <c r="A10090" s="3">
        <v>43374</v>
      </c>
      <c r="B10090" t="s">
        <v>9706</v>
      </c>
      <c r="C10090" t="s">
        <v>3918</v>
      </c>
      <c r="D10090" t="s">
        <v>9707</v>
      </c>
      <c r="E10090" t="s">
        <v>3917</v>
      </c>
      <c r="F10090" s="4">
        <v>7.8583333333333298</v>
      </c>
      <c r="G10090" s="4">
        <v>7.82</v>
      </c>
      <c r="H10090" s="4">
        <v>0.13688035609267701</v>
      </c>
      <c r="I10090" s="4">
        <v>8.1</v>
      </c>
      <c r="J10090" s="4">
        <v>7.65</v>
      </c>
      <c r="K10090" s="4">
        <v>7.7450000000000001</v>
      </c>
      <c r="L10090" s="4">
        <v>8</v>
      </c>
      <c r="M10090" s="4">
        <v>24</v>
      </c>
    </row>
    <row r="10091" spans="1:13" x14ac:dyDescent="0.2">
      <c r="A10091" s="3">
        <v>43374</v>
      </c>
      <c r="B10091" t="s">
        <v>9742</v>
      </c>
      <c r="C10091" t="s">
        <v>3921</v>
      </c>
      <c r="D10091" t="s">
        <v>9743</v>
      </c>
      <c r="E10091" t="s">
        <v>3920</v>
      </c>
      <c r="F10091" s="4">
        <v>7.5082608695652198</v>
      </c>
      <c r="G10091" s="4">
        <v>7.5</v>
      </c>
      <c r="H10091" s="4">
        <v>0.36997115580337098</v>
      </c>
      <c r="I10091" s="4">
        <v>8.24</v>
      </c>
      <c r="J10091" s="4">
        <v>6.97</v>
      </c>
      <c r="K10091" s="4">
        <v>7.25</v>
      </c>
      <c r="L10091" s="4">
        <v>7.7750000000000004</v>
      </c>
      <c r="M10091" s="4">
        <v>23</v>
      </c>
    </row>
    <row r="10092" spans="1:13" x14ac:dyDescent="0.2">
      <c r="A10092" s="3">
        <v>43374</v>
      </c>
      <c r="B10092" t="s">
        <v>3916</v>
      </c>
      <c r="C10092" t="s">
        <v>3924</v>
      </c>
      <c r="D10092" t="s">
        <v>283</v>
      </c>
      <c r="E10092" t="s">
        <v>3923</v>
      </c>
      <c r="F10092" s="4">
        <v>7.0854999999999997</v>
      </c>
      <c r="G10092" s="4">
        <v>6.9749999999999996</v>
      </c>
      <c r="H10092" s="4">
        <v>0.68681166498385504</v>
      </c>
      <c r="I10092" s="4">
        <v>8.7799999999999994</v>
      </c>
      <c r="J10092" s="4">
        <v>5.97</v>
      </c>
      <c r="K10092" s="4">
        <v>6.6950000000000003</v>
      </c>
      <c r="L10092" s="4">
        <v>7.5250000000000004</v>
      </c>
      <c r="M10092" s="4">
        <v>20</v>
      </c>
    </row>
    <row r="10093" spans="1:13" x14ac:dyDescent="0.2">
      <c r="A10093" s="3">
        <v>43374</v>
      </c>
      <c r="B10093" t="s">
        <v>10275</v>
      </c>
      <c r="C10093" t="s">
        <v>3988</v>
      </c>
      <c r="D10093" t="s">
        <v>10276</v>
      </c>
      <c r="E10093" t="s">
        <v>3987</v>
      </c>
      <c r="F10093" s="4">
        <v>3.3769999999999998</v>
      </c>
      <c r="G10093" s="4">
        <v>3.3</v>
      </c>
      <c r="H10093" s="4">
        <v>0.238020344110596</v>
      </c>
      <c r="I10093" s="4">
        <v>4</v>
      </c>
      <c r="J10093" s="4">
        <v>2.96</v>
      </c>
      <c r="K10093" s="4">
        <v>3.2374999999999998</v>
      </c>
      <c r="L10093" s="4">
        <v>3.5</v>
      </c>
      <c r="M10093" s="4">
        <v>20</v>
      </c>
    </row>
    <row r="10094" spans="1:13" x14ac:dyDescent="0.2">
      <c r="A10094" s="3">
        <v>43374</v>
      </c>
      <c r="B10094" t="s">
        <v>10297</v>
      </c>
      <c r="C10094" t="s">
        <v>3991</v>
      </c>
      <c r="D10094" t="s">
        <v>10298</v>
      </c>
      <c r="E10094" t="s">
        <v>3990</v>
      </c>
      <c r="F10094" s="4">
        <v>3.4664999999999999</v>
      </c>
      <c r="G10094" s="4">
        <v>3.4750000000000001</v>
      </c>
      <c r="H10094" s="4">
        <v>0.26766583644537101</v>
      </c>
      <c r="I10094" s="4">
        <v>4</v>
      </c>
      <c r="J10094" s="4">
        <v>3.05</v>
      </c>
      <c r="K10094" s="4">
        <v>3.27</v>
      </c>
      <c r="L10094" s="4">
        <v>3.6</v>
      </c>
      <c r="M10094" s="4">
        <v>20</v>
      </c>
    </row>
    <row r="10095" spans="1:13" x14ac:dyDescent="0.2">
      <c r="A10095" s="3">
        <v>43374</v>
      </c>
      <c r="B10095" t="s">
        <v>10277</v>
      </c>
      <c r="C10095" t="s">
        <v>3994</v>
      </c>
      <c r="D10095" t="s">
        <v>10278</v>
      </c>
      <c r="E10095" t="s">
        <v>3993</v>
      </c>
      <c r="F10095" s="4">
        <v>3.4156521739130401</v>
      </c>
      <c r="G10095" s="4">
        <v>3.4</v>
      </c>
      <c r="H10095" s="4">
        <v>0.18855493742375801</v>
      </c>
      <c r="I10095" s="4">
        <v>4.0999999999999996</v>
      </c>
      <c r="J10095" s="4">
        <v>3.2</v>
      </c>
      <c r="K10095" s="4">
        <v>3.3</v>
      </c>
      <c r="L10095" s="4">
        <v>3.45</v>
      </c>
      <c r="M10095" s="4">
        <v>23</v>
      </c>
    </row>
    <row r="10096" spans="1:13" x14ac:dyDescent="0.2">
      <c r="A10096" s="3">
        <v>43374</v>
      </c>
      <c r="B10096" t="s">
        <v>10299</v>
      </c>
      <c r="C10096" t="s">
        <v>3997</v>
      </c>
      <c r="D10096" t="s">
        <v>10300</v>
      </c>
      <c r="E10096" t="s">
        <v>3996</v>
      </c>
      <c r="F10096" s="4">
        <v>3.4882608695652202</v>
      </c>
      <c r="G10096" s="4">
        <v>3.5</v>
      </c>
      <c r="H10096" s="4">
        <v>0.23360129541034499</v>
      </c>
      <c r="I10096" s="4">
        <v>4</v>
      </c>
      <c r="J10096" s="4">
        <v>3.05</v>
      </c>
      <c r="K10096" s="4">
        <v>3.3</v>
      </c>
      <c r="L10096" s="4">
        <v>3.65</v>
      </c>
      <c r="M10096" s="4">
        <v>23</v>
      </c>
    </row>
    <row r="10097" spans="1:13" x14ac:dyDescent="0.2">
      <c r="A10097" s="3">
        <v>43374</v>
      </c>
      <c r="B10097" t="s">
        <v>8072</v>
      </c>
      <c r="C10097" t="s">
        <v>3897</v>
      </c>
      <c r="D10097" t="s">
        <v>8073</v>
      </c>
      <c r="E10097" t="s">
        <v>3896</v>
      </c>
      <c r="F10097" s="4">
        <v>7.8987499999999997</v>
      </c>
      <c r="G10097" s="4">
        <v>7.75</v>
      </c>
      <c r="H10097" s="4">
        <v>0.24279733004763601</v>
      </c>
      <c r="I10097" s="4">
        <v>8.5</v>
      </c>
      <c r="J10097" s="4">
        <v>7.5</v>
      </c>
      <c r="K10097" s="4">
        <v>7.75</v>
      </c>
      <c r="L10097" s="4">
        <v>8</v>
      </c>
      <c r="M10097" s="4">
        <v>24</v>
      </c>
    </row>
    <row r="10098" spans="1:13" x14ac:dyDescent="0.2">
      <c r="A10098" s="3">
        <v>43374</v>
      </c>
      <c r="B10098" t="s">
        <v>3892</v>
      </c>
      <c r="C10098" t="s">
        <v>3909</v>
      </c>
      <c r="D10098" t="s">
        <v>275</v>
      </c>
      <c r="E10098" t="s">
        <v>3908</v>
      </c>
      <c r="F10098" s="4">
        <v>7.4605263157894699</v>
      </c>
      <c r="G10098" s="4">
        <v>7.5</v>
      </c>
      <c r="H10098" s="4">
        <v>0.60818010567238401</v>
      </c>
      <c r="I10098" s="4">
        <v>9</v>
      </c>
      <c r="J10098" s="4">
        <v>6.25</v>
      </c>
      <c r="K10098" s="4">
        <v>7</v>
      </c>
      <c r="L10098" s="4">
        <v>7.75</v>
      </c>
      <c r="M10098" s="4">
        <v>19</v>
      </c>
    </row>
    <row r="10099" spans="1:13" x14ac:dyDescent="0.2">
      <c r="A10099" s="3">
        <v>43374</v>
      </c>
      <c r="B10099" t="s">
        <v>8098</v>
      </c>
      <c r="C10099" t="s">
        <v>3900</v>
      </c>
      <c r="D10099" t="s">
        <v>8099</v>
      </c>
      <c r="E10099" t="s">
        <v>3899</v>
      </c>
      <c r="F10099" s="4">
        <v>7.8333333333333304</v>
      </c>
      <c r="G10099" s="4">
        <v>7.75</v>
      </c>
      <c r="H10099" s="4">
        <v>0.32325338919056701</v>
      </c>
      <c r="I10099" s="4">
        <v>8.75</v>
      </c>
      <c r="J10099" s="4">
        <v>7.5</v>
      </c>
      <c r="K10099" s="4">
        <v>7.5</v>
      </c>
      <c r="L10099" s="4">
        <v>8</v>
      </c>
      <c r="M10099" s="4">
        <v>24</v>
      </c>
    </row>
    <row r="10100" spans="1:13" x14ac:dyDescent="0.2">
      <c r="A10100" s="3">
        <v>43374</v>
      </c>
      <c r="B10100" t="s">
        <v>3895</v>
      </c>
      <c r="C10100" t="s">
        <v>3912</v>
      </c>
      <c r="D10100" t="s">
        <v>276</v>
      </c>
      <c r="E10100" t="s">
        <v>3911</v>
      </c>
      <c r="F10100" s="4">
        <v>7.3184210526315798</v>
      </c>
      <c r="G10100" s="4">
        <v>7.25</v>
      </c>
      <c r="H10100" s="4">
        <v>0.70123116459469403</v>
      </c>
      <c r="I10100" s="4">
        <v>9</v>
      </c>
      <c r="J10100" s="4">
        <v>6</v>
      </c>
      <c r="K10100" s="4">
        <v>6.875</v>
      </c>
      <c r="L10100" s="4">
        <v>7.625</v>
      </c>
      <c r="M10100" s="4">
        <v>19</v>
      </c>
    </row>
    <row r="10101" spans="1:13" x14ac:dyDescent="0.2">
      <c r="A10101" s="3">
        <v>43374</v>
      </c>
      <c r="B10101" t="s">
        <v>8124</v>
      </c>
      <c r="C10101" t="s">
        <v>3903</v>
      </c>
      <c r="D10101" t="s">
        <v>8125</v>
      </c>
      <c r="E10101" t="s">
        <v>3902</v>
      </c>
      <c r="F10101" s="4">
        <v>7.6595833333333303</v>
      </c>
      <c r="G10101" s="4">
        <v>7.7249999999999996</v>
      </c>
      <c r="H10101" s="4">
        <v>0.50608024081654002</v>
      </c>
      <c r="I10101" s="4">
        <v>9</v>
      </c>
      <c r="J10101" s="4">
        <v>6.5</v>
      </c>
      <c r="K10101" s="4">
        <v>7.25</v>
      </c>
      <c r="L10101" s="4">
        <v>8</v>
      </c>
      <c r="M10101" s="4">
        <v>24</v>
      </c>
    </row>
    <row r="10102" spans="1:13" x14ac:dyDescent="0.2">
      <c r="A10102" s="3">
        <v>43374</v>
      </c>
      <c r="B10102" t="s">
        <v>3898</v>
      </c>
      <c r="C10102" t="s">
        <v>3915</v>
      </c>
      <c r="D10102" t="s">
        <v>277</v>
      </c>
      <c r="E10102" t="s">
        <v>3914</v>
      </c>
      <c r="F10102" s="4">
        <v>7.24722222222222</v>
      </c>
      <c r="G10102" s="4">
        <v>7.2249999999999996</v>
      </c>
      <c r="H10102" s="4">
        <v>0.80904304804798299</v>
      </c>
      <c r="I10102" s="4">
        <v>9</v>
      </c>
      <c r="J10102" s="4">
        <v>5.75</v>
      </c>
      <c r="K10102" s="4">
        <v>6.75</v>
      </c>
      <c r="L10102" s="4">
        <v>7.6875</v>
      </c>
      <c r="M10102" s="4">
        <v>18</v>
      </c>
    </row>
    <row r="10103" spans="1:13" x14ac:dyDescent="0.2">
      <c r="A10103" s="3">
        <v>43374</v>
      </c>
      <c r="B10103" t="s">
        <v>8046</v>
      </c>
      <c r="C10103" t="s">
        <v>3894</v>
      </c>
      <c r="D10103" t="s">
        <v>8047</v>
      </c>
      <c r="E10103" t="s">
        <v>3893</v>
      </c>
      <c r="F10103" s="4">
        <v>7.87083333333333</v>
      </c>
      <c r="G10103" s="4">
        <v>7.75</v>
      </c>
      <c r="H10103" s="4">
        <v>0.174403746137136</v>
      </c>
      <c r="I10103" s="4">
        <v>8.35</v>
      </c>
      <c r="J10103" s="4">
        <v>7.75</v>
      </c>
      <c r="K10103" s="4">
        <v>7.75</v>
      </c>
      <c r="L10103" s="4">
        <v>8</v>
      </c>
      <c r="M10103" s="4">
        <v>24</v>
      </c>
    </row>
    <row r="10104" spans="1:13" x14ac:dyDescent="0.2">
      <c r="A10104" s="3">
        <v>43374</v>
      </c>
      <c r="B10104" t="s">
        <v>8150</v>
      </c>
      <c r="C10104" t="s">
        <v>3906</v>
      </c>
      <c r="D10104" t="s">
        <v>8151</v>
      </c>
      <c r="E10104" t="s">
        <v>3905</v>
      </c>
      <c r="F10104" s="4">
        <v>7.5304347826087001</v>
      </c>
      <c r="G10104" s="4">
        <v>7.5</v>
      </c>
      <c r="H10104" s="4">
        <v>0.57499785186056895</v>
      </c>
      <c r="I10104" s="4">
        <v>9</v>
      </c>
      <c r="J10104" s="4">
        <v>6.25</v>
      </c>
      <c r="K10104" s="4">
        <v>7.25</v>
      </c>
      <c r="L10104" s="4">
        <v>7.75</v>
      </c>
      <c r="M10104" s="4">
        <v>23</v>
      </c>
    </row>
    <row r="10105" spans="1:13" x14ac:dyDescent="0.2">
      <c r="A10105" s="3">
        <v>43374</v>
      </c>
      <c r="B10105" t="s">
        <v>3901</v>
      </c>
      <c r="C10105" t="s">
        <v>4436</v>
      </c>
      <c r="D10105" t="s">
        <v>278</v>
      </c>
      <c r="E10105" t="s">
        <v>4435</v>
      </c>
      <c r="F10105" s="4">
        <v>7.1444444444444404</v>
      </c>
      <c r="G10105" s="4">
        <v>7.05</v>
      </c>
      <c r="H10105" s="4">
        <v>0.89965498107181097</v>
      </c>
      <c r="I10105" s="4">
        <v>9</v>
      </c>
      <c r="J10105" s="4">
        <v>5.5</v>
      </c>
      <c r="K10105" s="4">
        <v>6.5</v>
      </c>
      <c r="L10105" s="4">
        <v>7.6875</v>
      </c>
      <c r="M10105" s="4">
        <v>18</v>
      </c>
    </row>
    <row r="10106" spans="1:13" x14ac:dyDescent="0.2">
      <c r="A10106" s="3">
        <v>43374</v>
      </c>
      <c r="B10106" t="s">
        <v>8224</v>
      </c>
      <c r="C10106" t="s">
        <v>3081</v>
      </c>
      <c r="D10106" t="s">
        <v>8225</v>
      </c>
      <c r="E10106" t="s">
        <v>3080</v>
      </c>
      <c r="F10106" s="4">
        <v>3.8291428571428598</v>
      </c>
      <c r="G10106" s="4">
        <v>3.83</v>
      </c>
      <c r="H10106" s="4">
        <v>0.409089115917186</v>
      </c>
      <c r="I10106" s="4">
        <v>5.1059999999999999</v>
      </c>
      <c r="J10106" s="4">
        <v>3.1</v>
      </c>
      <c r="K10106" s="4">
        <v>3.6</v>
      </c>
      <c r="L10106" s="4">
        <v>3.95</v>
      </c>
      <c r="M10106" s="4">
        <v>28</v>
      </c>
    </row>
    <row r="10107" spans="1:13" x14ac:dyDescent="0.2">
      <c r="A10107" s="3">
        <v>43374</v>
      </c>
      <c r="B10107" t="s">
        <v>8232</v>
      </c>
      <c r="C10107" t="s">
        <v>3084</v>
      </c>
      <c r="D10107" t="s">
        <v>8233</v>
      </c>
      <c r="E10107" t="s">
        <v>3083</v>
      </c>
      <c r="F10107" s="4">
        <v>3.8050357142857099</v>
      </c>
      <c r="G10107" s="4">
        <v>3.8</v>
      </c>
      <c r="H10107" s="4">
        <v>0.39924887644665402</v>
      </c>
      <c r="I10107" s="4">
        <v>5.0510000000000002</v>
      </c>
      <c r="J10107" s="4">
        <v>3</v>
      </c>
      <c r="K10107" s="4">
        <v>3.56</v>
      </c>
      <c r="L10107" s="4">
        <v>3.9824999999999999</v>
      </c>
      <c r="M10107" s="4">
        <v>28</v>
      </c>
    </row>
    <row r="10108" spans="1:13" x14ac:dyDescent="0.2">
      <c r="A10108" s="3">
        <v>43374</v>
      </c>
      <c r="B10108" t="s">
        <v>9708</v>
      </c>
      <c r="C10108" t="s">
        <v>3072</v>
      </c>
      <c r="D10108" t="s">
        <v>9709</v>
      </c>
      <c r="E10108" t="s">
        <v>3071</v>
      </c>
      <c r="F10108" s="4">
        <v>4.6179310344827602</v>
      </c>
      <c r="G10108" s="4">
        <v>4.6100000000000003</v>
      </c>
      <c r="H10108" s="4">
        <v>0.14575858980678699</v>
      </c>
      <c r="I10108" s="4">
        <v>4.95</v>
      </c>
      <c r="J10108" s="4">
        <v>4.4000000000000004</v>
      </c>
      <c r="K10108" s="4">
        <v>4.5</v>
      </c>
      <c r="L10108" s="4">
        <v>4.7</v>
      </c>
      <c r="M10108" s="4">
        <v>29</v>
      </c>
    </row>
    <row r="10109" spans="1:13" x14ac:dyDescent="0.2">
      <c r="A10109" s="3">
        <v>43374</v>
      </c>
      <c r="B10109" t="s">
        <v>9744</v>
      </c>
      <c r="C10109" t="s">
        <v>3075</v>
      </c>
      <c r="D10109" t="s">
        <v>9745</v>
      </c>
      <c r="E10109" t="s">
        <v>3074</v>
      </c>
      <c r="F10109" s="4">
        <v>3.7962068965517202</v>
      </c>
      <c r="G10109" s="4">
        <v>3.71</v>
      </c>
      <c r="H10109" s="4">
        <v>0.35834354817990999</v>
      </c>
      <c r="I10109" s="4">
        <v>4.9000000000000004</v>
      </c>
      <c r="J10109" s="4">
        <v>3</v>
      </c>
      <c r="K10109" s="4">
        <v>3.6</v>
      </c>
      <c r="L10109" s="4">
        <v>4</v>
      </c>
      <c r="M10109" s="4">
        <v>29</v>
      </c>
    </row>
    <row r="10110" spans="1:13" x14ac:dyDescent="0.2">
      <c r="A10110" s="3">
        <v>43374</v>
      </c>
      <c r="B10110" t="s">
        <v>7742</v>
      </c>
      <c r="C10110" t="s">
        <v>3102</v>
      </c>
      <c r="D10110" t="s">
        <v>7743</v>
      </c>
      <c r="E10110" t="s">
        <v>3101</v>
      </c>
      <c r="F10110" s="4">
        <v>3.62423076923077</v>
      </c>
      <c r="G10110" s="4">
        <v>3.5</v>
      </c>
      <c r="H10110" s="4">
        <v>0.41528951902905598</v>
      </c>
      <c r="I10110" s="4">
        <v>5</v>
      </c>
      <c r="J10110" s="4">
        <v>3</v>
      </c>
      <c r="K10110" s="4">
        <v>3.4849999999999999</v>
      </c>
      <c r="L10110" s="4">
        <v>3.7</v>
      </c>
      <c r="M10110" s="4">
        <v>26</v>
      </c>
    </row>
    <row r="10111" spans="1:13" x14ac:dyDescent="0.2">
      <c r="A10111" s="3">
        <v>43374</v>
      </c>
      <c r="B10111" t="s">
        <v>3070</v>
      </c>
      <c r="C10111" t="s">
        <v>3078</v>
      </c>
      <c r="D10111" t="s">
        <v>1</v>
      </c>
      <c r="E10111" t="s">
        <v>3077</v>
      </c>
      <c r="F10111" s="4">
        <v>3.6522222222222198</v>
      </c>
      <c r="G10111" s="4">
        <v>3.5</v>
      </c>
      <c r="H10111" s="4">
        <v>0.409890541986829</v>
      </c>
      <c r="I10111" s="4">
        <v>5.0999999999999996</v>
      </c>
      <c r="J10111" s="4">
        <v>3</v>
      </c>
      <c r="K10111" s="4">
        <v>3.4950000000000001</v>
      </c>
      <c r="L10111" s="4">
        <v>3.7949999999999999</v>
      </c>
      <c r="M10111" s="4">
        <v>27</v>
      </c>
    </row>
    <row r="10112" spans="1:13" x14ac:dyDescent="0.2">
      <c r="A10112" s="3">
        <v>43374</v>
      </c>
      <c r="B10112" t="s">
        <v>6329</v>
      </c>
      <c r="C10112" t="s">
        <v>3105</v>
      </c>
      <c r="D10112" t="s">
        <v>2141</v>
      </c>
      <c r="E10112" t="s">
        <v>3104</v>
      </c>
      <c r="F10112" s="4">
        <v>3.53291666666667</v>
      </c>
      <c r="G10112" s="4">
        <v>3.5</v>
      </c>
      <c r="H10112" s="4">
        <v>0.34875529189273702</v>
      </c>
      <c r="I10112" s="4">
        <v>4.5</v>
      </c>
      <c r="J10112" s="4">
        <v>3</v>
      </c>
      <c r="K10112" s="4">
        <v>3.375</v>
      </c>
      <c r="L10112" s="4">
        <v>3.5724999999999998</v>
      </c>
      <c r="M10112" s="4">
        <v>24</v>
      </c>
    </row>
    <row r="10113" spans="1:13" x14ac:dyDescent="0.2">
      <c r="A10113" s="3">
        <v>43374</v>
      </c>
      <c r="B10113" t="s">
        <v>8158</v>
      </c>
      <c r="C10113" t="s">
        <v>3123</v>
      </c>
      <c r="D10113" t="s">
        <v>8159</v>
      </c>
      <c r="E10113" t="s">
        <v>3122</v>
      </c>
      <c r="F10113" s="4">
        <v>0.47213793103448298</v>
      </c>
      <c r="G10113" s="4">
        <v>0.48</v>
      </c>
      <c r="H10113" s="4">
        <v>0.11108417790703</v>
      </c>
      <c r="I10113" s="4">
        <v>0.71</v>
      </c>
      <c r="J10113" s="4">
        <v>0.18</v>
      </c>
      <c r="K10113" s="4">
        <v>0.41</v>
      </c>
      <c r="L10113" s="4">
        <v>0.53</v>
      </c>
      <c r="M10113" s="4">
        <v>29</v>
      </c>
    </row>
    <row r="10114" spans="1:13" x14ac:dyDescent="0.2">
      <c r="A10114" s="3">
        <v>43374</v>
      </c>
      <c r="B10114" t="s">
        <v>8168</v>
      </c>
      <c r="C10114" t="s">
        <v>3126</v>
      </c>
      <c r="D10114" t="s">
        <v>8169</v>
      </c>
      <c r="E10114" t="s">
        <v>3125</v>
      </c>
      <c r="F10114" s="4">
        <v>0.32603448275862101</v>
      </c>
      <c r="G10114" s="4">
        <v>0.34</v>
      </c>
      <c r="H10114" s="4">
        <v>7.6594704572006206E-2</v>
      </c>
      <c r="I10114" s="4">
        <v>0.5</v>
      </c>
      <c r="J10114" s="4">
        <v>0.1</v>
      </c>
      <c r="K10114" s="4">
        <v>0.28999999999999998</v>
      </c>
      <c r="L10114" s="4">
        <v>0.37</v>
      </c>
      <c r="M10114" s="4">
        <v>29</v>
      </c>
    </row>
    <row r="10115" spans="1:13" x14ac:dyDescent="0.2">
      <c r="A10115" s="3">
        <v>43374</v>
      </c>
      <c r="B10115" t="s">
        <v>8178</v>
      </c>
      <c r="C10115" t="s">
        <v>3129</v>
      </c>
      <c r="D10115" t="s">
        <v>8179</v>
      </c>
      <c r="E10115" t="s">
        <v>3128</v>
      </c>
      <c r="F10115" s="4">
        <v>0.31848275862068998</v>
      </c>
      <c r="G10115" s="4">
        <v>0.34</v>
      </c>
      <c r="H10115" s="4">
        <v>9.3087754561279906E-2</v>
      </c>
      <c r="I10115" s="4">
        <v>0.44</v>
      </c>
      <c r="J10115" s="4">
        <v>7.0000000000000007E-2</v>
      </c>
      <c r="K10115" s="4">
        <v>0.28999999999999998</v>
      </c>
      <c r="L10115" s="4">
        <v>0.39</v>
      </c>
      <c r="M10115" s="4">
        <v>29</v>
      </c>
    </row>
    <row r="10116" spans="1:13" x14ac:dyDescent="0.2">
      <c r="A10116" s="3">
        <v>43374</v>
      </c>
      <c r="B10116" t="s">
        <v>8186</v>
      </c>
      <c r="C10116" t="s">
        <v>3132</v>
      </c>
      <c r="D10116" t="s">
        <v>8187</v>
      </c>
      <c r="E10116" t="s">
        <v>3131</v>
      </c>
      <c r="F10116" s="4">
        <v>-0.15268965517241401</v>
      </c>
      <c r="G10116" s="4">
        <v>-0.15</v>
      </c>
      <c r="H10116" s="4">
        <v>0.157728768878793</v>
      </c>
      <c r="I10116" s="4">
        <v>0.10199999999999999</v>
      </c>
      <c r="J10116" s="4">
        <v>-0.72</v>
      </c>
      <c r="K10116" s="4">
        <v>-0.23</v>
      </c>
      <c r="L10116" s="4">
        <v>-0.09</v>
      </c>
      <c r="M10116" s="4">
        <v>29</v>
      </c>
    </row>
    <row r="10117" spans="1:13" x14ac:dyDescent="0.2">
      <c r="A10117" s="3">
        <v>43374</v>
      </c>
      <c r="B10117" t="s">
        <v>8194</v>
      </c>
      <c r="C10117" t="s">
        <v>3135</v>
      </c>
      <c r="D10117" t="s">
        <v>8195</v>
      </c>
      <c r="E10117" t="s">
        <v>3134</v>
      </c>
      <c r="F10117" s="4">
        <v>-0.30655172413793103</v>
      </c>
      <c r="G10117" s="4">
        <v>-0.3</v>
      </c>
      <c r="H10117" s="4">
        <v>0.10604163138224</v>
      </c>
      <c r="I10117" s="4">
        <v>-0.1</v>
      </c>
      <c r="J10117" s="4">
        <v>-0.52</v>
      </c>
      <c r="K10117" s="4">
        <v>-0.38</v>
      </c>
      <c r="L10117" s="4">
        <v>-0.22</v>
      </c>
      <c r="M10117" s="4">
        <v>29</v>
      </c>
    </row>
    <row r="10118" spans="1:13" x14ac:dyDescent="0.2">
      <c r="A10118" s="3">
        <v>43374</v>
      </c>
      <c r="B10118" t="s">
        <v>8202</v>
      </c>
      <c r="C10118" t="s">
        <v>3138</v>
      </c>
      <c r="D10118" t="s">
        <v>8203</v>
      </c>
      <c r="E10118" t="s">
        <v>3137</v>
      </c>
      <c r="F10118" s="4">
        <v>0.19862068965517199</v>
      </c>
      <c r="G10118" s="4">
        <v>0.19</v>
      </c>
      <c r="H10118" s="4">
        <v>9.8297076614393603E-2</v>
      </c>
      <c r="I10118" s="4">
        <v>0.5</v>
      </c>
      <c r="J10118" s="4">
        <v>-0.01</v>
      </c>
      <c r="K10118" s="4">
        <v>0.15</v>
      </c>
      <c r="L10118" s="4">
        <v>0.25</v>
      </c>
      <c r="M10118" s="4">
        <v>29</v>
      </c>
    </row>
    <row r="10119" spans="1:13" x14ac:dyDescent="0.2">
      <c r="A10119" s="3">
        <v>43374</v>
      </c>
      <c r="B10119" t="s">
        <v>8210</v>
      </c>
      <c r="C10119" t="s">
        <v>3141</v>
      </c>
      <c r="D10119" t="s">
        <v>8211</v>
      </c>
      <c r="E10119" t="s">
        <v>3140</v>
      </c>
      <c r="F10119" s="4">
        <v>0.31548275862068997</v>
      </c>
      <c r="G10119" s="4">
        <v>0.3</v>
      </c>
      <c r="H10119" s="4">
        <v>0.12999577484607899</v>
      </c>
      <c r="I10119" s="4">
        <v>0.67</v>
      </c>
      <c r="J10119" s="4">
        <v>0</v>
      </c>
      <c r="K10119" s="4">
        <v>0.25</v>
      </c>
      <c r="L10119" s="4">
        <v>0.38</v>
      </c>
      <c r="M10119" s="4">
        <v>29</v>
      </c>
    </row>
    <row r="10120" spans="1:13" x14ac:dyDescent="0.2">
      <c r="A10120" s="3">
        <v>43374</v>
      </c>
      <c r="B10120" t="s">
        <v>8218</v>
      </c>
      <c r="C10120" t="s">
        <v>3144</v>
      </c>
      <c r="D10120" t="s">
        <v>8219</v>
      </c>
      <c r="E10120" t="s">
        <v>3143</v>
      </c>
      <c r="F10120" s="4">
        <v>0.34248275862069</v>
      </c>
      <c r="G10120" s="4">
        <v>0.33</v>
      </c>
      <c r="H10120" s="4">
        <v>0.11289774788645</v>
      </c>
      <c r="I10120" s="4">
        <v>0.66</v>
      </c>
      <c r="J10120" s="4">
        <v>0.16</v>
      </c>
      <c r="K10120" s="4">
        <v>0.28999999999999998</v>
      </c>
      <c r="L10120" s="4">
        <v>0.37</v>
      </c>
      <c r="M10120" s="4">
        <v>29</v>
      </c>
    </row>
    <row r="10121" spans="1:13" x14ac:dyDescent="0.2">
      <c r="A10121" s="3">
        <v>43374</v>
      </c>
      <c r="B10121" t="s">
        <v>8226</v>
      </c>
      <c r="C10121" t="s">
        <v>3147</v>
      </c>
      <c r="D10121" t="s">
        <v>8227</v>
      </c>
      <c r="E10121" t="s">
        <v>3146</v>
      </c>
      <c r="F10121" s="4">
        <v>0.39096551724137901</v>
      </c>
      <c r="G10121" s="4">
        <v>0.4</v>
      </c>
      <c r="H10121" s="4">
        <v>7.5469238179075707E-2</v>
      </c>
      <c r="I10121" s="4">
        <v>0.54</v>
      </c>
      <c r="J10121" s="4">
        <v>0.2</v>
      </c>
      <c r="K10121" s="4">
        <v>0.36</v>
      </c>
      <c r="L10121" s="4">
        <v>0.43</v>
      </c>
      <c r="M10121" s="4">
        <v>29</v>
      </c>
    </row>
    <row r="10122" spans="1:13" x14ac:dyDescent="0.2">
      <c r="A10122" s="3">
        <v>43374</v>
      </c>
      <c r="B10122" t="s">
        <v>8136</v>
      </c>
      <c r="C10122" t="s">
        <v>3114</v>
      </c>
      <c r="D10122" t="s">
        <v>8137</v>
      </c>
      <c r="E10122" t="s">
        <v>3113</v>
      </c>
      <c r="F10122" s="4">
        <v>0.54751724137931002</v>
      </c>
      <c r="G10122" s="4">
        <v>0.55000000000000004</v>
      </c>
      <c r="H10122" s="4">
        <v>4.7945371212346002E-2</v>
      </c>
      <c r="I10122" s="4">
        <v>0.65</v>
      </c>
      <c r="J10122" s="4">
        <v>0.48</v>
      </c>
      <c r="K10122" s="4">
        <v>0.51</v>
      </c>
      <c r="L10122" s="4">
        <v>0.56999999999999995</v>
      </c>
      <c r="M10122" s="4">
        <v>29</v>
      </c>
    </row>
    <row r="10123" spans="1:13" x14ac:dyDescent="0.2">
      <c r="A10123" s="3">
        <v>43374</v>
      </c>
      <c r="B10123" t="s">
        <v>8234</v>
      </c>
      <c r="C10123" t="s">
        <v>3150</v>
      </c>
      <c r="D10123" t="s">
        <v>8235</v>
      </c>
      <c r="E10123" t="s">
        <v>3149</v>
      </c>
      <c r="F10123" s="4">
        <v>0.52220689655172403</v>
      </c>
      <c r="G10123" s="4">
        <v>0.53</v>
      </c>
      <c r="H10123" s="4">
        <v>9.5002774136316998E-2</v>
      </c>
      <c r="I10123" s="4">
        <v>0.66</v>
      </c>
      <c r="J10123" s="4">
        <v>0.26</v>
      </c>
      <c r="K10123" s="4">
        <v>0.5</v>
      </c>
      <c r="L10123" s="4">
        <v>0.59</v>
      </c>
      <c r="M10123" s="4">
        <v>29</v>
      </c>
    </row>
    <row r="10124" spans="1:13" x14ac:dyDescent="0.2">
      <c r="A10124" s="3">
        <v>43374</v>
      </c>
      <c r="B10124" t="s">
        <v>8144</v>
      </c>
      <c r="C10124" t="s">
        <v>3117</v>
      </c>
      <c r="D10124" t="s">
        <v>8145</v>
      </c>
      <c r="E10124" t="s">
        <v>3116</v>
      </c>
      <c r="F10124" s="4">
        <v>0.78855172413793095</v>
      </c>
      <c r="G10124" s="4">
        <v>0.81</v>
      </c>
      <c r="H10124" s="4">
        <v>0.105725921340747</v>
      </c>
      <c r="I10124" s="4">
        <v>1.01</v>
      </c>
      <c r="J10124" s="4">
        <v>0.52</v>
      </c>
      <c r="K10124" s="4">
        <v>0.73</v>
      </c>
      <c r="L10124" s="4">
        <v>0.85</v>
      </c>
      <c r="M10124" s="4">
        <v>29</v>
      </c>
    </row>
    <row r="10125" spans="1:13" x14ac:dyDescent="0.2">
      <c r="A10125" s="3">
        <v>43374</v>
      </c>
      <c r="B10125" t="s">
        <v>8152</v>
      </c>
      <c r="C10125" t="s">
        <v>3120</v>
      </c>
      <c r="D10125" t="s">
        <v>8153</v>
      </c>
      <c r="E10125" t="s">
        <v>3119</v>
      </c>
      <c r="F10125" s="4">
        <v>0.52972413793103401</v>
      </c>
      <c r="G10125" s="4">
        <v>0.54</v>
      </c>
      <c r="H10125" s="4">
        <v>8.06893941303512E-2</v>
      </c>
      <c r="I10125" s="4">
        <v>0.68</v>
      </c>
      <c r="J10125" s="4">
        <v>0.39</v>
      </c>
      <c r="K10125" s="4">
        <v>0.48</v>
      </c>
      <c r="L10125" s="4">
        <v>0.57999999999999996</v>
      </c>
      <c r="M10125" s="4">
        <v>29</v>
      </c>
    </row>
    <row r="10126" spans="1:13" x14ac:dyDescent="0.2">
      <c r="A10126" s="3">
        <v>43374</v>
      </c>
      <c r="B10126" t="s">
        <v>8228</v>
      </c>
      <c r="C10126" t="s">
        <v>3096</v>
      </c>
      <c r="D10126" t="s">
        <v>8229</v>
      </c>
      <c r="E10126" t="s">
        <v>3095</v>
      </c>
      <c r="F10126" s="4">
        <v>3.4127999999999998</v>
      </c>
      <c r="G10126" s="4">
        <v>3.36</v>
      </c>
      <c r="H10126" s="4">
        <v>0.30949582657390801</v>
      </c>
      <c r="I10126" s="4">
        <v>3.97</v>
      </c>
      <c r="J10126" s="4">
        <v>2.83</v>
      </c>
      <c r="K10126" s="4">
        <v>3.27</v>
      </c>
      <c r="L10126" s="4">
        <v>3.67</v>
      </c>
      <c r="M10126" s="4">
        <v>25</v>
      </c>
    </row>
    <row r="10127" spans="1:13" x14ac:dyDescent="0.2">
      <c r="A10127" s="3">
        <v>43374</v>
      </c>
      <c r="B10127" t="s">
        <v>8236</v>
      </c>
      <c r="C10127" t="s">
        <v>3099</v>
      </c>
      <c r="D10127" t="s">
        <v>8237</v>
      </c>
      <c r="E10127" t="s">
        <v>3098</v>
      </c>
      <c r="F10127" s="4">
        <v>3.4285199999999998</v>
      </c>
      <c r="G10127" s="4">
        <v>3.35</v>
      </c>
      <c r="H10127" s="4">
        <v>0.29502501588848401</v>
      </c>
      <c r="I10127" s="4">
        <v>4.0330000000000004</v>
      </c>
      <c r="J10127" s="4">
        <v>2.91</v>
      </c>
      <c r="K10127" s="4">
        <v>3.25</v>
      </c>
      <c r="L10127" s="4">
        <v>3.69</v>
      </c>
      <c r="M10127" s="4">
        <v>25</v>
      </c>
    </row>
    <row r="10128" spans="1:13" x14ac:dyDescent="0.2">
      <c r="A10128" s="3">
        <v>43374</v>
      </c>
      <c r="B10128" t="s">
        <v>9710</v>
      </c>
      <c r="C10128" t="s">
        <v>3087</v>
      </c>
      <c r="D10128" t="s">
        <v>9711</v>
      </c>
      <c r="E10128" t="s">
        <v>3086</v>
      </c>
      <c r="F10128" s="4">
        <v>3.5649999999999999</v>
      </c>
      <c r="G10128" s="4">
        <v>3.585</v>
      </c>
      <c r="H10128" s="4">
        <v>0.13017680284904801</v>
      </c>
      <c r="I10128" s="4">
        <v>3.8</v>
      </c>
      <c r="J10128" s="4">
        <v>3.3</v>
      </c>
      <c r="K10128" s="4">
        <v>3.5</v>
      </c>
      <c r="L10128" s="4">
        <v>3.6225000000000001</v>
      </c>
      <c r="M10128" s="4">
        <v>26</v>
      </c>
    </row>
    <row r="10129" spans="1:13" x14ac:dyDescent="0.2">
      <c r="A10129" s="3">
        <v>43374</v>
      </c>
      <c r="B10129" t="s">
        <v>9746</v>
      </c>
      <c r="C10129" t="s">
        <v>3090</v>
      </c>
      <c r="D10129" t="s">
        <v>9747</v>
      </c>
      <c r="E10129" t="s">
        <v>3089</v>
      </c>
      <c r="F10129" s="4">
        <v>3.4580769230769199</v>
      </c>
      <c r="G10129" s="4">
        <v>3.4449999999999998</v>
      </c>
      <c r="H10129" s="4">
        <v>0.268775285035946</v>
      </c>
      <c r="I10129" s="4">
        <v>4.2</v>
      </c>
      <c r="J10129" s="4">
        <v>3</v>
      </c>
      <c r="K10129" s="4">
        <v>3.3</v>
      </c>
      <c r="L10129" s="4">
        <v>3.5750000000000002</v>
      </c>
      <c r="M10129" s="4">
        <v>26</v>
      </c>
    </row>
    <row r="10130" spans="1:13" x14ac:dyDescent="0.2">
      <c r="A10130" s="3">
        <v>43374</v>
      </c>
      <c r="B10130" t="s">
        <v>9879</v>
      </c>
      <c r="C10130" t="s">
        <v>3108</v>
      </c>
      <c r="D10130" t="s">
        <v>9880</v>
      </c>
      <c r="E10130" t="s">
        <v>3107</v>
      </c>
      <c r="F10130" s="4">
        <v>3.4350000000000001</v>
      </c>
      <c r="G10130" s="4">
        <v>3.3250000000000002</v>
      </c>
      <c r="H10130" s="4">
        <v>0.336165350470781</v>
      </c>
      <c r="I10130" s="4">
        <v>4.3</v>
      </c>
      <c r="J10130" s="4">
        <v>3</v>
      </c>
      <c r="K10130" s="4">
        <v>3.2</v>
      </c>
      <c r="L10130" s="4">
        <v>3.5</v>
      </c>
      <c r="M10130" s="4">
        <v>22</v>
      </c>
    </row>
    <row r="10131" spans="1:13" x14ac:dyDescent="0.2">
      <c r="A10131" s="3">
        <v>43374</v>
      </c>
      <c r="B10131" t="s">
        <v>3085</v>
      </c>
      <c r="C10131" t="s">
        <v>3093</v>
      </c>
      <c r="D10131" t="s">
        <v>6</v>
      </c>
      <c r="E10131" t="s">
        <v>3092</v>
      </c>
      <c r="F10131" s="4">
        <v>3.4263636363636398</v>
      </c>
      <c r="G10131" s="4">
        <v>3.3250000000000002</v>
      </c>
      <c r="H10131" s="4">
        <v>0.30938565015120001</v>
      </c>
      <c r="I10131" s="4">
        <v>4.04</v>
      </c>
      <c r="J10131" s="4">
        <v>2.95</v>
      </c>
      <c r="K10131" s="4">
        <v>3.2124999999999999</v>
      </c>
      <c r="L10131" s="4">
        <v>3.5375000000000001</v>
      </c>
      <c r="M10131" s="4">
        <v>22</v>
      </c>
    </row>
    <row r="10132" spans="1:13" x14ac:dyDescent="0.2">
      <c r="A10132" s="3">
        <v>43374</v>
      </c>
      <c r="B10132" t="s">
        <v>6331</v>
      </c>
      <c r="C10132" t="s">
        <v>3111</v>
      </c>
      <c r="D10132" t="s">
        <v>2143</v>
      </c>
      <c r="E10132" t="s">
        <v>3110</v>
      </c>
      <c r="F10132" s="4">
        <v>3.3374999999999999</v>
      </c>
      <c r="G10132" s="4">
        <v>3.3</v>
      </c>
      <c r="H10132" s="4">
        <v>0.35552592621428603</v>
      </c>
      <c r="I10132" s="4">
        <v>4</v>
      </c>
      <c r="J10132" s="4">
        <v>2.4900000000000002</v>
      </c>
      <c r="K10132" s="4">
        <v>3.2</v>
      </c>
      <c r="L10132" s="4">
        <v>3.5</v>
      </c>
      <c r="M10132" s="4">
        <v>20</v>
      </c>
    </row>
    <row r="10133" spans="1:13" x14ac:dyDescent="0.2">
      <c r="A10133" s="3">
        <v>43374</v>
      </c>
      <c r="B10133" t="s">
        <v>8238</v>
      </c>
      <c r="C10133" t="s">
        <v>3153</v>
      </c>
      <c r="D10133" t="s">
        <v>8239</v>
      </c>
      <c r="E10133" t="s">
        <v>3152</v>
      </c>
      <c r="F10133" s="4">
        <v>0.28896153846153799</v>
      </c>
      <c r="G10133" s="4">
        <v>0.30499999999999999</v>
      </c>
      <c r="H10133" s="4">
        <v>4.8415270953888701E-2</v>
      </c>
      <c r="I10133" s="4">
        <v>0.34</v>
      </c>
      <c r="J10133" s="4">
        <v>0.13</v>
      </c>
      <c r="K10133" s="4">
        <v>0.28999999999999998</v>
      </c>
      <c r="L10133" s="4">
        <v>0.31225000000000003</v>
      </c>
      <c r="M10133" s="4">
        <v>26</v>
      </c>
    </row>
    <row r="10134" spans="1:13" x14ac:dyDescent="0.2">
      <c r="A10134" s="3">
        <v>43374</v>
      </c>
      <c r="B10134" t="s">
        <v>10279</v>
      </c>
      <c r="C10134" t="s">
        <v>4324</v>
      </c>
      <c r="D10134" t="s">
        <v>10280</v>
      </c>
      <c r="E10134" t="s">
        <v>4323</v>
      </c>
      <c r="F10134" s="4">
        <v>2.8639999999999999</v>
      </c>
      <c r="G10134" s="4">
        <v>2.9</v>
      </c>
      <c r="H10134" s="4">
        <v>0.122065556157337</v>
      </c>
      <c r="I10134" s="4">
        <v>3.1</v>
      </c>
      <c r="J10134" s="4">
        <v>2.5</v>
      </c>
      <c r="K10134" s="4">
        <v>2.8</v>
      </c>
      <c r="L10134" s="4">
        <v>2.9</v>
      </c>
      <c r="M10134" s="4">
        <v>25</v>
      </c>
    </row>
    <row r="10135" spans="1:13" x14ac:dyDescent="0.2">
      <c r="A10135" s="3">
        <v>43374</v>
      </c>
      <c r="B10135" t="s">
        <v>4319</v>
      </c>
      <c r="C10135" t="s">
        <v>4327</v>
      </c>
      <c r="D10135" t="s">
        <v>419</v>
      </c>
      <c r="E10135" t="s">
        <v>4326</v>
      </c>
      <c r="F10135" s="4">
        <v>2.556</v>
      </c>
      <c r="G10135" s="4">
        <v>2.5</v>
      </c>
      <c r="H10135" s="4">
        <v>0.22561028345357001</v>
      </c>
      <c r="I10135" s="4">
        <v>3.1</v>
      </c>
      <c r="J10135" s="4">
        <v>2.2000000000000002</v>
      </c>
      <c r="K10135" s="4">
        <v>2.4</v>
      </c>
      <c r="L10135" s="4">
        <v>2.7</v>
      </c>
      <c r="M10135" s="4">
        <v>25</v>
      </c>
    </row>
    <row r="10136" spans="1:13" x14ac:dyDescent="0.2">
      <c r="A10136" s="3">
        <v>43374</v>
      </c>
      <c r="B10136" t="s">
        <v>9794</v>
      </c>
      <c r="C10136" t="s">
        <v>3952</v>
      </c>
      <c r="D10136" t="s">
        <v>9795</v>
      </c>
      <c r="E10136" t="s">
        <v>3951</v>
      </c>
      <c r="F10136" s="4">
        <v>19.084291666666701</v>
      </c>
      <c r="G10136" s="4">
        <v>19.010000000000002</v>
      </c>
      <c r="H10136" s="4">
        <v>0.40813717633921198</v>
      </c>
      <c r="I10136" s="4">
        <v>20.260000000000002</v>
      </c>
      <c r="J10136" s="4">
        <v>18.5</v>
      </c>
      <c r="K10136" s="4">
        <v>18.850000000000001</v>
      </c>
      <c r="L10136" s="4">
        <v>19.1675</v>
      </c>
      <c r="M10136" s="4">
        <v>24</v>
      </c>
    </row>
    <row r="10137" spans="1:13" x14ac:dyDescent="0.2">
      <c r="A10137" s="3">
        <v>43374</v>
      </c>
      <c r="B10137" t="s">
        <v>9790</v>
      </c>
      <c r="C10137" t="s">
        <v>3939</v>
      </c>
      <c r="D10137" t="s">
        <v>9791</v>
      </c>
      <c r="E10137" t="s">
        <v>3947</v>
      </c>
      <c r="F10137" s="4">
        <v>19.1677416666667</v>
      </c>
      <c r="G10137" s="4">
        <v>19.155000000000001</v>
      </c>
      <c r="H10137" s="4">
        <v>0.25543947111947501</v>
      </c>
      <c r="I10137" s="4">
        <v>19.7</v>
      </c>
      <c r="J10137" s="4">
        <v>18.572800000000001</v>
      </c>
      <c r="K10137" s="4">
        <v>19.04</v>
      </c>
      <c r="L10137" s="4">
        <v>19.285</v>
      </c>
      <c r="M10137" s="4">
        <v>24</v>
      </c>
    </row>
    <row r="10138" spans="1:13" x14ac:dyDescent="0.2">
      <c r="A10138" s="3">
        <v>43374</v>
      </c>
      <c r="B10138" t="s">
        <v>9792</v>
      </c>
      <c r="C10138" t="s">
        <v>3942</v>
      </c>
      <c r="D10138" t="s">
        <v>9793</v>
      </c>
      <c r="E10138" t="s">
        <v>3949</v>
      </c>
      <c r="F10138" s="4">
        <v>19.102</v>
      </c>
      <c r="G10138" s="4">
        <v>19</v>
      </c>
      <c r="H10138" s="4">
        <v>0.359511190780337</v>
      </c>
      <c r="I10138" s="4">
        <v>20.04</v>
      </c>
      <c r="J10138" s="4">
        <v>18.5</v>
      </c>
      <c r="K10138" s="4">
        <v>18.886500000000002</v>
      </c>
      <c r="L10138" s="4">
        <v>19.212499999999999</v>
      </c>
      <c r="M10138" s="4">
        <v>28</v>
      </c>
    </row>
    <row r="10139" spans="1:13" x14ac:dyDescent="0.2">
      <c r="A10139" s="3">
        <v>43374</v>
      </c>
      <c r="B10139" t="s">
        <v>9720</v>
      </c>
      <c r="C10139" t="s">
        <v>3936</v>
      </c>
      <c r="D10139" t="s">
        <v>9721</v>
      </c>
      <c r="E10139" t="s">
        <v>3935</v>
      </c>
      <c r="F10139" s="4">
        <v>19.102</v>
      </c>
      <c r="G10139" s="4">
        <v>19</v>
      </c>
      <c r="H10139" s="4">
        <v>0.359511190780337</v>
      </c>
      <c r="I10139" s="4">
        <v>20.04</v>
      </c>
      <c r="J10139" s="4">
        <v>18.5</v>
      </c>
      <c r="K10139" s="4">
        <v>18.886500000000002</v>
      </c>
      <c r="L10139" s="4">
        <v>19.212499999999999</v>
      </c>
      <c r="M10139" s="4">
        <v>28</v>
      </c>
    </row>
    <row r="10140" spans="1:13" x14ac:dyDescent="0.2">
      <c r="A10140" s="3">
        <v>43374</v>
      </c>
      <c r="B10140" t="s">
        <v>9750</v>
      </c>
      <c r="C10140" t="s">
        <v>3939</v>
      </c>
      <c r="D10140" t="s">
        <v>9751</v>
      </c>
      <c r="E10140" t="s">
        <v>3938</v>
      </c>
      <c r="F10140" s="4">
        <v>19.073370370370402</v>
      </c>
      <c r="G10140" s="4">
        <v>18.899999999999999</v>
      </c>
      <c r="H10140" s="4">
        <v>0.57688401368227005</v>
      </c>
      <c r="I10140" s="4">
        <v>20.37</v>
      </c>
      <c r="J10140" s="4">
        <v>18.25</v>
      </c>
      <c r="K10140" s="4">
        <v>18.705500000000001</v>
      </c>
      <c r="L10140" s="4">
        <v>19.48</v>
      </c>
      <c r="M10140" s="4">
        <v>27</v>
      </c>
    </row>
    <row r="10141" spans="1:13" x14ac:dyDescent="0.2">
      <c r="A10141" s="3">
        <v>43374</v>
      </c>
      <c r="B10141" t="s">
        <v>3934</v>
      </c>
      <c r="C10141" t="s">
        <v>3942</v>
      </c>
      <c r="D10141" t="s">
        <v>289</v>
      </c>
      <c r="E10141" t="s">
        <v>3941</v>
      </c>
      <c r="F10141" s="4">
        <v>19.29195</v>
      </c>
      <c r="G10141" s="4">
        <v>19.100000000000001</v>
      </c>
      <c r="H10141" s="4">
        <v>0.86116154575940995</v>
      </c>
      <c r="I10141" s="4">
        <v>20.66</v>
      </c>
      <c r="J10141" s="4">
        <v>18</v>
      </c>
      <c r="K10141" s="4">
        <v>18.600000000000001</v>
      </c>
      <c r="L10141" s="4">
        <v>20.024999999999999</v>
      </c>
      <c r="M10141" s="4">
        <v>20</v>
      </c>
    </row>
    <row r="10142" spans="1:13" x14ac:dyDescent="0.2">
      <c r="A10142" s="3">
        <v>43374</v>
      </c>
      <c r="B10142" t="s">
        <v>10257</v>
      </c>
      <c r="C10142" t="s">
        <v>3579</v>
      </c>
      <c r="D10142" t="s">
        <v>10258</v>
      </c>
      <c r="E10142" t="s">
        <v>3578</v>
      </c>
      <c r="F10142" s="4">
        <v>2.1166666666666698</v>
      </c>
      <c r="G10142" s="4">
        <v>2.1</v>
      </c>
      <c r="H10142" s="4">
        <v>0.14333929623851899</v>
      </c>
      <c r="I10142" s="4">
        <v>2.5</v>
      </c>
      <c r="J10142" s="4">
        <v>1.84</v>
      </c>
      <c r="K10142" s="4">
        <v>2</v>
      </c>
      <c r="L10142" s="4">
        <v>2.2000000000000002</v>
      </c>
      <c r="M10142" s="4">
        <v>27</v>
      </c>
    </row>
    <row r="10143" spans="1:13" x14ac:dyDescent="0.2">
      <c r="A10143" s="3">
        <v>43374</v>
      </c>
      <c r="B10143" t="s">
        <v>3574</v>
      </c>
      <c r="C10143" t="s">
        <v>3582</v>
      </c>
      <c r="D10143" t="s">
        <v>169</v>
      </c>
      <c r="E10143" t="s">
        <v>3581</v>
      </c>
      <c r="F10143" s="4">
        <v>2.1481481481481501</v>
      </c>
      <c r="G10143" s="4">
        <v>2.2000000000000002</v>
      </c>
      <c r="H10143" s="4">
        <v>0.31909773083392801</v>
      </c>
      <c r="I10143" s="4">
        <v>3</v>
      </c>
      <c r="J10143" s="4">
        <v>1.6</v>
      </c>
      <c r="K10143" s="4">
        <v>1.95</v>
      </c>
      <c r="L10143" s="4">
        <v>2.2999999999999998</v>
      </c>
      <c r="M10143" s="4">
        <v>27</v>
      </c>
    </row>
    <row r="10144" spans="1:13" x14ac:dyDescent="0.2">
      <c r="A10144" s="3">
        <v>43374</v>
      </c>
      <c r="B10144" t="s">
        <v>3577</v>
      </c>
      <c r="C10144" t="s">
        <v>3585</v>
      </c>
      <c r="D10144" t="s">
        <v>170</v>
      </c>
      <c r="E10144" t="s">
        <v>3584</v>
      </c>
      <c r="F10144" s="4">
        <v>2.2261904761904798</v>
      </c>
      <c r="G10144" s="4">
        <v>2.35</v>
      </c>
      <c r="H10144" s="4">
        <v>0.50636425812330199</v>
      </c>
      <c r="I10144" s="4">
        <v>3</v>
      </c>
      <c r="J10144" s="4">
        <v>0.5</v>
      </c>
      <c r="K10144" s="4">
        <v>2.1</v>
      </c>
      <c r="L10144" s="4">
        <v>2.5</v>
      </c>
      <c r="M10144" s="4">
        <v>21</v>
      </c>
    </row>
    <row r="10145" spans="1:13" x14ac:dyDescent="0.2">
      <c r="A10145" s="3">
        <v>43374</v>
      </c>
      <c r="B10145" t="s">
        <v>10301</v>
      </c>
      <c r="C10145" t="s">
        <v>3597</v>
      </c>
      <c r="D10145" t="s">
        <v>10302</v>
      </c>
      <c r="E10145" t="s">
        <v>3596</v>
      </c>
      <c r="F10145" s="4">
        <v>2.0407407407407399</v>
      </c>
      <c r="G10145" s="4">
        <v>2</v>
      </c>
      <c r="H10145" s="4">
        <v>0.51295468330302496</v>
      </c>
      <c r="I10145" s="4">
        <v>3</v>
      </c>
      <c r="J10145" s="4">
        <v>1.1000000000000001</v>
      </c>
      <c r="K10145" s="4">
        <v>1.75</v>
      </c>
      <c r="L10145" s="4">
        <v>2.2999999999999998</v>
      </c>
      <c r="M10145" s="4">
        <v>27</v>
      </c>
    </row>
    <row r="10146" spans="1:13" x14ac:dyDescent="0.2">
      <c r="A10146" s="3">
        <v>43374</v>
      </c>
      <c r="B10146" t="s">
        <v>10303</v>
      </c>
      <c r="C10146" t="s">
        <v>3600</v>
      </c>
      <c r="D10146" t="s">
        <v>10304</v>
      </c>
      <c r="E10146" t="s">
        <v>3599</v>
      </c>
      <c r="F10146" s="4">
        <v>2.0303703703703699</v>
      </c>
      <c r="G10146" s="4">
        <v>2.1</v>
      </c>
      <c r="H10146" s="4">
        <v>0.44799108405861299</v>
      </c>
      <c r="I10146" s="4">
        <v>3.6</v>
      </c>
      <c r="J10146" s="4">
        <v>1.37</v>
      </c>
      <c r="K10146" s="4">
        <v>1.7</v>
      </c>
      <c r="L10146" s="4">
        <v>2.25</v>
      </c>
      <c r="M10146" s="4">
        <v>27</v>
      </c>
    </row>
    <row r="10147" spans="1:13" x14ac:dyDescent="0.2">
      <c r="A10147" s="3">
        <v>43374</v>
      </c>
      <c r="B10147" t="s">
        <v>10285</v>
      </c>
      <c r="C10147" t="s">
        <v>3591</v>
      </c>
      <c r="D10147" t="s">
        <v>10286</v>
      </c>
      <c r="E10147" t="s">
        <v>3590</v>
      </c>
      <c r="F10147" s="4">
        <v>2.3571428571428599</v>
      </c>
      <c r="G10147" s="4">
        <v>2.35</v>
      </c>
      <c r="H10147" s="4">
        <v>0.307605533144584</v>
      </c>
      <c r="I10147" s="4">
        <v>3</v>
      </c>
      <c r="J10147" s="4">
        <v>1.59</v>
      </c>
      <c r="K10147" s="4">
        <v>2.2000000000000002</v>
      </c>
      <c r="L10147" s="4">
        <v>2.5</v>
      </c>
      <c r="M10147" s="4">
        <v>28</v>
      </c>
    </row>
    <row r="10148" spans="1:13" x14ac:dyDescent="0.2">
      <c r="A10148" s="3">
        <v>43374</v>
      </c>
      <c r="B10148" t="s">
        <v>10305</v>
      </c>
      <c r="C10148" t="s">
        <v>3603</v>
      </c>
      <c r="D10148" t="s">
        <v>10306</v>
      </c>
      <c r="E10148" t="s">
        <v>3602</v>
      </c>
      <c r="F10148" s="4">
        <v>2.2650000000000001</v>
      </c>
      <c r="G10148" s="4">
        <v>2.25</v>
      </c>
      <c r="H10148" s="4">
        <v>0.30511964866261898</v>
      </c>
      <c r="I10148" s="4">
        <v>2.9</v>
      </c>
      <c r="J10148" s="4">
        <v>1.8</v>
      </c>
      <c r="K10148" s="4">
        <v>2</v>
      </c>
      <c r="L10148" s="4">
        <v>2.4</v>
      </c>
      <c r="M10148" s="4">
        <v>26</v>
      </c>
    </row>
    <row r="10149" spans="1:13" x14ac:dyDescent="0.2">
      <c r="A10149" s="3">
        <v>43374</v>
      </c>
      <c r="B10149" t="s">
        <v>10287</v>
      </c>
      <c r="C10149" t="s">
        <v>3594</v>
      </c>
      <c r="D10149" t="s">
        <v>10288</v>
      </c>
      <c r="E10149" t="s">
        <v>3593</v>
      </c>
      <c r="F10149" s="4">
        <v>2.17</v>
      </c>
      <c r="G10149" s="4">
        <v>2.15</v>
      </c>
      <c r="H10149" s="4">
        <v>0.331092467782374</v>
      </c>
      <c r="I10149" s="4">
        <v>3.2</v>
      </c>
      <c r="J10149" s="4">
        <v>1.5</v>
      </c>
      <c r="K10149" s="4">
        <v>2</v>
      </c>
      <c r="L10149" s="4">
        <v>2.2999999999999998</v>
      </c>
      <c r="M10149" s="4">
        <v>28</v>
      </c>
    </row>
    <row r="10150" spans="1:13" x14ac:dyDescent="0.2">
      <c r="A10150" s="3">
        <v>43374</v>
      </c>
      <c r="B10150" t="s">
        <v>3589</v>
      </c>
      <c r="C10150" t="s">
        <v>3606</v>
      </c>
      <c r="D10150" t="s">
        <v>174</v>
      </c>
      <c r="E10150" t="s">
        <v>3605</v>
      </c>
      <c r="F10150" s="4">
        <v>2.24923076923077</v>
      </c>
      <c r="G10150" s="4">
        <v>2.2999999999999998</v>
      </c>
      <c r="H10150" s="4">
        <v>0.44146957382744401</v>
      </c>
      <c r="I10150" s="4">
        <v>3.1</v>
      </c>
      <c r="J10150" s="4">
        <v>0.9</v>
      </c>
      <c r="K10150" s="4">
        <v>2.1</v>
      </c>
      <c r="L10150" s="4">
        <v>2.4750000000000001</v>
      </c>
      <c r="M10150" s="4">
        <v>26</v>
      </c>
    </row>
    <row r="10151" spans="1:13" x14ac:dyDescent="0.2">
      <c r="A10151" s="3">
        <v>43374</v>
      </c>
      <c r="B10151" t="s">
        <v>10307</v>
      </c>
      <c r="C10151" t="s">
        <v>3873</v>
      </c>
      <c r="D10151" t="s">
        <v>10308</v>
      </c>
      <c r="E10151" t="s">
        <v>3872</v>
      </c>
      <c r="F10151" s="4">
        <v>0.50733333333333297</v>
      </c>
      <c r="G10151" s="4">
        <v>0.54</v>
      </c>
      <c r="H10151" s="4">
        <v>0.21025381486828401</v>
      </c>
      <c r="I10151" s="4">
        <v>0.8</v>
      </c>
      <c r="J10151" s="4">
        <v>0.1</v>
      </c>
      <c r="K10151" s="4">
        <v>0.4</v>
      </c>
      <c r="L10151" s="4">
        <v>0.61</v>
      </c>
      <c r="M10151" s="4">
        <v>15</v>
      </c>
    </row>
    <row r="10152" spans="1:13" x14ac:dyDescent="0.2">
      <c r="A10152" s="3">
        <v>43374</v>
      </c>
      <c r="B10152" t="s">
        <v>10309</v>
      </c>
      <c r="C10152" t="s">
        <v>3876</v>
      </c>
      <c r="D10152" t="s">
        <v>10310</v>
      </c>
      <c r="E10152" t="s">
        <v>3875</v>
      </c>
      <c r="F10152" s="4">
        <v>0.49333333333333301</v>
      </c>
      <c r="G10152" s="4">
        <v>0.5</v>
      </c>
      <c r="H10152" s="4">
        <v>0.21093894399858501</v>
      </c>
      <c r="I10152" s="4">
        <v>0.8</v>
      </c>
      <c r="J10152" s="4">
        <v>0.04</v>
      </c>
      <c r="K10152" s="4">
        <v>0.42499999999999999</v>
      </c>
      <c r="L10152" s="4">
        <v>0.6</v>
      </c>
      <c r="M10152" s="4">
        <v>15</v>
      </c>
    </row>
    <row r="10153" spans="1:13" x14ac:dyDescent="0.2">
      <c r="A10153" s="3">
        <v>43374</v>
      </c>
      <c r="B10153" t="s">
        <v>10293</v>
      </c>
      <c r="C10153" t="s">
        <v>3867</v>
      </c>
      <c r="D10153" t="s">
        <v>10294</v>
      </c>
      <c r="E10153" t="s">
        <v>3866</v>
      </c>
      <c r="F10153" s="4">
        <v>0.67800000000000005</v>
      </c>
      <c r="G10153" s="4">
        <v>0.68</v>
      </c>
      <c r="H10153" s="4">
        <v>0.24851559307214499</v>
      </c>
      <c r="I10153" s="4">
        <v>1.3</v>
      </c>
      <c r="J10153" s="4">
        <v>0.3</v>
      </c>
      <c r="K10153" s="4">
        <v>0.5</v>
      </c>
      <c r="L10153" s="4">
        <v>0.745</v>
      </c>
      <c r="M10153" s="4">
        <v>15</v>
      </c>
    </row>
    <row r="10154" spans="1:13" x14ac:dyDescent="0.2">
      <c r="A10154" s="3">
        <v>43374</v>
      </c>
      <c r="B10154" t="s">
        <v>10311</v>
      </c>
      <c r="C10154" t="s">
        <v>3879</v>
      </c>
      <c r="D10154" t="s">
        <v>10312</v>
      </c>
      <c r="E10154" t="s">
        <v>3878</v>
      </c>
      <c r="F10154" s="4">
        <v>0.65357142857142903</v>
      </c>
      <c r="G10154" s="4">
        <v>0.6</v>
      </c>
      <c r="H10154" s="4">
        <v>0.18923356113369699</v>
      </c>
      <c r="I10154" s="4">
        <v>1.1599999999999999</v>
      </c>
      <c r="J10154" s="4">
        <v>0.4</v>
      </c>
      <c r="K10154" s="4">
        <v>0.6</v>
      </c>
      <c r="L10154" s="4">
        <v>0.73</v>
      </c>
      <c r="M10154" s="4">
        <v>14</v>
      </c>
    </row>
    <row r="10155" spans="1:13" x14ac:dyDescent="0.2">
      <c r="A10155" s="3">
        <v>43374</v>
      </c>
      <c r="B10155" t="s">
        <v>10295</v>
      </c>
      <c r="C10155" t="s">
        <v>3870</v>
      </c>
      <c r="D10155" t="s">
        <v>10296</v>
      </c>
      <c r="E10155" t="s">
        <v>3869</v>
      </c>
      <c r="F10155" s="4">
        <v>0.65400000000000003</v>
      </c>
      <c r="G10155" s="4">
        <v>0.62</v>
      </c>
      <c r="H10155" s="4">
        <v>0.19323560748474899</v>
      </c>
      <c r="I10155" s="4">
        <v>1.06</v>
      </c>
      <c r="J10155" s="4">
        <v>0.3</v>
      </c>
      <c r="K10155" s="4">
        <v>0.55000000000000004</v>
      </c>
      <c r="L10155" s="4">
        <v>0.7</v>
      </c>
      <c r="M10155" s="4">
        <v>15</v>
      </c>
    </row>
    <row r="10156" spans="1:13" x14ac:dyDescent="0.2">
      <c r="A10156" s="3">
        <v>43374</v>
      </c>
      <c r="B10156" t="s">
        <v>3865</v>
      </c>
      <c r="C10156" t="s">
        <v>3882</v>
      </c>
      <c r="D10156" t="s">
        <v>266</v>
      </c>
      <c r="E10156" t="s">
        <v>3881</v>
      </c>
      <c r="F10156" s="4">
        <v>0.627142857142857</v>
      </c>
      <c r="G10156" s="4">
        <v>0.6</v>
      </c>
      <c r="H10156" s="4">
        <v>0.14994504487817001</v>
      </c>
      <c r="I10156" s="4">
        <v>0.88</v>
      </c>
      <c r="J10156" s="4">
        <v>0.3</v>
      </c>
      <c r="K10156" s="4">
        <v>0.52500000000000002</v>
      </c>
      <c r="L10156" s="4">
        <v>0.73250000000000004</v>
      </c>
      <c r="M10156" s="4">
        <v>14</v>
      </c>
    </row>
    <row r="10157" spans="1:13" x14ac:dyDescent="0.2">
      <c r="A10157" s="3">
        <v>43405</v>
      </c>
      <c r="B10157" t="s">
        <v>9704</v>
      </c>
      <c r="C10157" t="s">
        <v>3927</v>
      </c>
      <c r="D10157" t="s">
        <v>9705</v>
      </c>
      <c r="E10157" t="s">
        <v>3926</v>
      </c>
      <c r="F10157" s="4">
        <v>8.8521052631579007</v>
      </c>
      <c r="G10157" s="4">
        <v>9</v>
      </c>
      <c r="H10157" s="4">
        <v>0.38338519862706699</v>
      </c>
      <c r="I10157" s="4">
        <v>9.1999999999999993</v>
      </c>
      <c r="J10157" s="4">
        <v>8.1</v>
      </c>
      <c r="K10157" s="4">
        <v>8.6999999999999993</v>
      </c>
      <c r="L10157" s="4">
        <v>9.15</v>
      </c>
      <c r="M10157" s="4">
        <v>19</v>
      </c>
    </row>
    <row r="10158" spans="1:13" x14ac:dyDescent="0.2">
      <c r="A10158" s="3">
        <v>43405</v>
      </c>
      <c r="B10158" t="s">
        <v>9740</v>
      </c>
      <c r="C10158" t="s">
        <v>3930</v>
      </c>
      <c r="D10158" t="s">
        <v>9741</v>
      </c>
      <c r="E10158" t="s">
        <v>3929</v>
      </c>
      <c r="F10158" s="4">
        <v>8.8626315789473704</v>
      </c>
      <c r="G10158" s="4">
        <v>8.9</v>
      </c>
      <c r="H10158" s="4">
        <v>0.60038730189828404</v>
      </c>
      <c r="I10158" s="4">
        <v>10</v>
      </c>
      <c r="J10158" s="4">
        <v>8</v>
      </c>
      <c r="K10158" s="4">
        <v>8.375</v>
      </c>
      <c r="L10158" s="4">
        <v>9.2949999999999999</v>
      </c>
      <c r="M10158" s="4">
        <v>19</v>
      </c>
    </row>
    <row r="10159" spans="1:13" x14ac:dyDescent="0.2">
      <c r="A10159" s="3">
        <v>43405</v>
      </c>
      <c r="B10159" t="s">
        <v>3925</v>
      </c>
      <c r="C10159" t="s">
        <v>3933</v>
      </c>
      <c r="D10159" t="s">
        <v>286</v>
      </c>
      <c r="E10159" t="s">
        <v>3932</v>
      </c>
      <c r="F10159" s="4">
        <v>8.7246666666666695</v>
      </c>
      <c r="G10159" s="4">
        <v>8.9</v>
      </c>
      <c r="H10159" s="4">
        <v>0.98828037278805403</v>
      </c>
      <c r="I10159" s="4">
        <v>10.8</v>
      </c>
      <c r="J10159" s="4">
        <v>7.1</v>
      </c>
      <c r="K10159" s="4">
        <v>7.9</v>
      </c>
      <c r="L10159" s="4">
        <v>9.3249999999999993</v>
      </c>
      <c r="M10159" s="4">
        <v>15</v>
      </c>
    </row>
    <row r="10160" spans="1:13" x14ac:dyDescent="0.2">
      <c r="A10160" s="3">
        <v>43405</v>
      </c>
      <c r="B10160" t="s">
        <v>9706</v>
      </c>
      <c r="C10160" t="s">
        <v>3918</v>
      </c>
      <c r="D10160" t="s">
        <v>9707</v>
      </c>
      <c r="E10160" t="s">
        <v>3917</v>
      </c>
      <c r="F10160" s="4">
        <v>8.0246153846153803</v>
      </c>
      <c r="G10160" s="4">
        <v>8</v>
      </c>
      <c r="H10160" s="4">
        <v>0.17586883224109401</v>
      </c>
      <c r="I10160" s="4">
        <v>8.27</v>
      </c>
      <c r="J10160" s="4">
        <v>7.6</v>
      </c>
      <c r="K10160" s="4">
        <v>7.9625000000000004</v>
      </c>
      <c r="L10160" s="4">
        <v>8.1374999999999993</v>
      </c>
      <c r="M10160" s="4">
        <v>26</v>
      </c>
    </row>
    <row r="10161" spans="1:13" x14ac:dyDescent="0.2">
      <c r="A10161" s="3">
        <v>43405</v>
      </c>
      <c r="B10161" t="s">
        <v>9742</v>
      </c>
      <c r="C10161" t="s">
        <v>3921</v>
      </c>
      <c r="D10161" t="s">
        <v>9743</v>
      </c>
      <c r="E10161" t="s">
        <v>3920</v>
      </c>
      <c r="F10161" s="4">
        <v>7.93923076923077</v>
      </c>
      <c r="G10161" s="4">
        <v>8</v>
      </c>
      <c r="H10161" s="4">
        <v>0.40723382056919699</v>
      </c>
      <c r="I10161" s="4">
        <v>8.7100000000000009</v>
      </c>
      <c r="J10161" s="4">
        <v>7.25</v>
      </c>
      <c r="K10161" s="4">
        <v>7.5549999999999997</v>
      </c>
      <c r="L10161" s="4">
        <v>8.1999999999999993</v>
      </c>
      <c r="M10161" s="4">
        <v>26</v>
      </c>
    </row>
    <row r="10162" spans="1:13" x14ac:dyDescent="0.2">
      <c r="A10162" s="3">
        <v>43405</v>
      </c>
      <c r="B10162" t="s">
        <v>3916</v>
      </c>
      <c r="C10162" t="s">
        <v>3924</v>
      </c>
      <c r="D10162" t="s">
        <v>283</v>
      </c>
      <c r="E10162" t="s">
        <v>3923</v>
      </c>
      <c r="F10162" s="4">
        <v>7.5659999999999998</v>
      </c>
      <c r="G10162" s="4">
        <v>7.5149999999999997</v>
      </c>
      <c r="H10162" s="4">
        <v>0.76260219332438195</v>
      </c>
      <c r="I10162" s="4">
        <v>9</v>
      </c>
      <c r="J10162" s="4">
        <v>6.27</v>
      </c>
      <c r="K10162" s="4">
        <v>7</v>
      </c>
      <c r="L10162" s="4">
        <v>7.92</v>
      </c>
      <c r="M10162" s="4">
        <v>20</v>
      </c>
    </row>
    <row r="10163" spans="1:13" x14ac:dyDescent="0.2">
      <c r="A10163" s="3">
        <v>43405</v>
      </c>
      <c r="B10163" t="s">
        <v>10275</v>
      </c>
      <c r="C10163" t="s">
        <v>3988</v>
      </c>
      <c r="D10163" t="s">
        <v>10276</v>
      </c>
      <c r="E10163" t="s">
        <v>3987</v>
      </c>
      <c r="F10163" s="4">
        <v>3.4071428571428601</v>
      </c>
      <c r="G10163" s="4">
        <v>3.3</v>
      </c>
      <c r="H10163" s="4">
        <v>0.254384411022823</v>
      </c>
      <c r="I10163" s="4">
        <v>4</v>
      </c>
      <c r="J10163" s="4">
        <v>3</v>
      </c>
      <c r="K10163" s="4">
        <v>3.3</v>
      </c>
      <c r="L10163" s="4">
        <v>3.5</v>
      </c>
      <c r="M10163" s="4">
        <v>21</v>
      </c>
    </row>
    <row r="10164" spans="1:13" x14ac:dyDescent="0.2">
      <c r="A10164" s="3">
        <v>43405</v>
      </c>
      <c r="B10164" t="s">
        <v>10297</v>
      </c>
      <c r="C10164" t="s">
        <v>3991</v>
      </c>
      <c r="D10164" t="s">
        <v>10298</v>
      </c>
      <c r="E10164" t="s">
        <v>3990</v>
      </c>
      <c r="F10164" s="4">
        <v>3.56952380952381</v>
      </c>
      <c r="G10164" s="4">
        <v>3.52</v>
      </c>
      <c r="H10164" s="4">
        <v>0.330506825806612</v>
      </c>
      <c r="I10164" s="4">
        <v>4.4000000000000004</v>
      </c>
      <c r="J10164" s="4">
        <v>2.98</v>
      </c>
      <c r="K10164" s="4">
        <v>3.45</v>
      </c>
      <c r="L10164" s="4">
        <v>3.7</v>
      </c>
      <c r="M10164" s="4">
        <v>21</v>
      </c>
    </row>
    <row r="10165" spans="1:13" x14ac:dyDescent="0.2">
      <c r="A10165" s="3">
        <v>43405</v>
      </c>
      <c r="B10165" t="s">
        <v>10277</v>
      </c>
      <c r="C10165" t="s">
        <v>3994</v>
      </c>
      <c r="D10165" t="s">
        <v>10278</v>
      </c>
      <c r="E10165" t="s">
        <v>3993</v>
      </c>
      <c r="F10165" s="4">
        <v>3.4445454545454499</v>
      </c>
      <c r="G10165" s="4">
        <v>3.4</v>
      </c>
      <c r="H10165" s="4">
        <v>0.18125822865333699</v>
      </c>
      <c r="I10165" s="4">
        <v>4.0999999999999996</v>
      </c>
      <c r="J10165" s="4">
        <v>3.3</v>
      </c>
      <c r="K10165" s="4">
        <v>3.3374999999999999</v>
      </c>
      <c r="L10165" s="4">
        <v>3.4750000000000001</v>
      </c>
      <c r="M10165" s="4">
        <v>22</v>
      </c>
    </row>
    <row r="10166" spans="1:13" x14ac:dyDescent="0.2">
      <c r="A10166" s="3">
        <v>43405</v>
      </c>
      <c r="B10166" t="s">
        <v>10299</v>
      </c>
      <c r="C10166" t="s">
        <v>3997</v>
      </c>
      <c r="D10166" t="s">
        <v>10300</v>
      </c>
      <c r="E10166" t="s">
        <v>3996</v>
      </c>
      <c r="F10166" s="4">
        <v>3.5527272727272701</v>
      </c>
      <c r="G10166" s="4">
        <v>3.5449999999999999</v>
      </c>
      <c r="H10166" s="4">
        <v>0.25681532772424698</v>
      </c>
      <c r="I10166" s="4">
        <v>4.3</v>
      </c>
      <c r="J10166" s="4">
        <v>3.1</v>
      </c>
      <c r="K10166" s="4">
        <v>3.41</v>
      </c>
      <c r="L10166" s="4">
        <v>3.7</v>
      </c>
      <c r="M10166" s="4">
        <v>22</v>
      </c>
    </row>
    <row r="10167" spans="1:13" x14ac:dyDescent="0.2">
      <c r="A10167" s="3">
        <v>43405</v>
      </c>
      <c r="B10167" t="s">
        <v>8072</v>
      </c>
      <c r="C10167" t="s">
        <v>3897</v>
      </c>
      <c r="D10167" t="s">
        <v>8073</v>
      </c>
      <c r="E10167" t="s">
        <v>3896</v>
      </c>
      <c r="F10167" s="4">
        <v>8.1269230769230791</v>
      </c>
      <c r="G10167" s="4">
        <v>8</v>
      </c>
      <c r="H10167" s="4">
        <v>0.199615014079988</v>
      </c>
      <c r="I10167" s="4">
        <v>8.5</v>
      </c>
      <c r="J10167" s="4">
        <v>7.8</v>
      </c>
      <c r="K10167" s="4">
        <v>8</v>
      </c>
      <c r="L10167" s="4">
        <v>8.25</v>
      </c>
      <c r="M10167" s="4">
        <v>26</v>
      </c>
    </row>
    <row r="10168" spans="1:13" x14ac:dyDescent="0.2">
      <c r="A10168" s="3">
        <v>43405</v>
      </c>
      <c r="B10168" t="s">
        <v>3892</v>
      </c>
      <c r="C10168" t="s">
        <v>3909</v>
      </c>
      <c r="D10168" t="s">
        <v>275</v>
      </c>
      <c r="E10168" t="s">
        <v>3908</v>
      </c>
      <c r="F10168" s="4">
        <v>8.0131578947368407</v>
      </c>
      <c r="G10168" s="4">
        <v>8</v>
      </c>
      <c r="H10168" s="4">
        <v>0.489285790510333</v>
      </c>
      <c r="I10168" s="4">
        <v>9</v>
      </c>
      <c r="J10168" s="4">
        <v>7.5</v>
      </c>
      <c r="K10168" s="4">
        <v>7.5</v>
      </c>
      <c r="L10168" s="4">
        <v>8.5</v>
      </c>
      <c r="M10168" s="4">
        <v>19</v>
      </c>
    </row>
    <row r="10169" spans="1:13" x14ac:dyDescent="0.2">
      <c r="A10169" s="3">
        <v>43405</v>
      </c>
      <c r="B10169" t="s">
        <v>8098</v>
      </c>
      <c r="C10169" t="s">
        <v>3900</v>
      </c>
      <c r="D10169" t="s">
        <v>8099</v>
      </c>
      <c r="E10169" t="s">
        <v>3899</v>
      </c>
      <c r="F10169" s="4">
        <v>8.1538461538461497</v>
      </c>
      <c r="G10169" s="4">
        <v>8</v>
      </c>
      <c r="H10169" s="4">
        <v>0.30064034224404301</v>
      </c>
      <c r="I10169" s="4">
        <v>8.75</v>
      </c>
      <c r="J10169" s="4">
        <v>7.75</v>
      </c>
      <c r="K10169" s="4">
        <v>8</v>
      </c>
      <c r="L10169" s="4">
        <v>8.25</v>
      </c>
      <c r="M10169" s="4">
        <v>26</v>
      </c>
    </row>
    <row r="10170" spans="1:13" x14ac:dyDescent="0.2">
      <c r="A10170" s="3">
        <v>43405</v>
      </c>
      <c r="B10170" t="s">
        <v>3895</v>
      </c>
      <c r="C10170" t="s">
        <v>3912</v>
      </c>
      <c r="D10170" t="s">
        <v>276</v>
      </c>
      <c r="E10170" t="s">
        <v>3911</v>
      </c>
      <c r="F10170" s="4">
        <v>7.9026315789473696</v>
      </c>
      <c r="G10170" s="4">
        <v>7.75</v>
      </c>
      <c r="H10170" s="4">
        <v>0.60057233910905705</v>
      </c>
      <c r="I10170" s="4">
        <v>9</v>
      </c>
      <c r="J10170" s="4">
        <v>7</v>
      </c>
      <c r="K10170" s="4">
        <v>7.5</v>
      </c>
      <c r="L10170" s="4">
        <v>8.25</v>
      </c>
      <c r="M10170" s="4">
        <v>19</v>
      </c>
    </row>
    <row r="10171" spans="1:13" x14ac:dyDescent="0.2">
      <c r="A10171" s="3">
        <v>43405</v>
      </c>
      <c r="B10171" t="s">
        <v>8124</v>
      </c>
      <c r="C10171" t="s">
        <v>3903</v>
      </c>
      <c r="D10171" t="s">
        <v>8125</v>
      </c>
      <c r="E10171" t="s">
        <v>3902</v>
      </c>
      <c r="F10171" s="4">
        <v>8.1615384615384592</v>
      </c>
      <c r="G10171" s="4">
        <v>8</v>
      </c>
      <c r="H10171" s="4">
        <v>0.35561431138459298</v>
      </c>
      <c r="I10171" s="4">
        <v>9</v>
      </c>
      <c r="J10171" s="4">
        <v>7.7</v>
      </c>
      <c r="K10171" s="4">
        <v>8</v>
      </c>
      <c r="L10171" s="4">
        <v>8.25</v>
      </c>
      <c r="M10171" s="4">
        <v>26</v>
      </c>
    </row>
    <row r="10172" spans="1:13" x14ac:dyDescent="0.2">
      <c r="A10172" s="3">
        <v>43405</v>
      </c>
      <c r="B10172" t="s">
        <v>3898</v>
      </c>
      <c r="C10172" t="s">
        <v>3915</v>
      </c>
      <c r="D10172" t="s">
        <v>277</v>
      </c>
      <c r="E10172" t="s">
        <v>3914</v>
      </c>
      <c r="F10172" s="4">
        <v>7.8105263157894704</v>
      </c>
      <c r="G10172" s="4">
        <v>7.5</v>
      </c>
      <c r="H10172" s="4">
        <v>0.72372089221229596</v>
      </c>
      <c r="I10172" s="4">
        <v>9.25</v>
      </c>
      <c r="J10172" s="4">
        <v>6.5</v>
      </c>
      <c r="K10172" s="4">
        <v>7.45</v>
      </c>
      <c r="L10172" s="4">
        <v>8.25</v>
      </c>
      <c r="M10172" s="4">
        <v>19</v>
      </c>
    </row>
    <row r="10173" spans="1:13" x14ac:dyDescent="0.2">
      <c r="A10173" s="3">
        <v>43405</v>
      </c>
      <c r="B10173" t="s">
        <v>8046</v>
      </c>
      <c r="C10173" t="s">
        <v>3894</v>
      </c>
      <c r="D10173" t="s">
        <v>8047</v>
      </c>
      <c r="E10173" t="s">
        <v>3893</v>
      </c>
      <c r="F10173" s="4">
        <v>8.0923076923076902</v>
      </c>
      <c r="G10173" s="4">
        <v>8</v>
      </c>
      <c r="H10173" s="4">
        <v>0.12860194997923399</v>
      </c>
      <c r="I10173" s="4">
        <v>8.25</v>
      </c>
      <c r="J10173" s="4">
        <v>7.9</v>
      </c>
      <c r="K10173" s="4">
        <v>8</v>
      </c>
      <c r="L10173" s="4">
        <v>8.25</v>
      </c>
      <c r="M10173" s="4">
        <v>26</v>
      </c>
    </row>
    <row r="10174" spans="1:13" x14ac:dyDescent="0.2">
      <c r="A10174" s="3">
        <v>43405</v>
      </c>
      <c r="B10174" t="s">
        <v>8150</v>
      </c>
      <c r="C10174" t="s">
        <v>3906</v>
      </c>
      <c r="D10174" t="s">
        <v>8151</v>
      </c>
      <c r="E10174" t="s">
        <v>3905</v>
      </c>
      <c r="F10174" s="4">
        <v>8.1153846153846096</v>
      </c>
      <c r="G10174" s="4">
        <v>8</v>
      </c>
      <c r="H10174" s="4">
        <v>0.40143971671204398</v>
      </c>
      <c r="I10174" s="4">
        <v>9</v>
      </c>
      <c r="J10174" s="4">
        <v>7.5</v>
      </c>
      <c r="K10174" s="4">
        <v>7.8125</v>
      </c>
      <c r="L10174" s="4">
        <v>8.4375</v>
      </c>
      <c r="M10174" s="4">
        <v>26</v>
      </c>
    </row>
    <row r="10175" spans="1:13" x14ac:dyDescent="0.2">
      <c r="A10175" s="3">
        <v>43405</v>
      </c>
      <c r="B10175" t="s">
        <v>3901</v>
      </c>
      <c r="C10175" t="s">
        <v>4436</v>
      </c>
      <c r="D10175" t="s">
        <v>278</v>
      </c>
      <c r="E10175" t="s">
        <v>4435</v>
      </c>
      <c r="F10175" s="4">
        <v>7.6475</v>
      </c>
      <c r="G10175" s="4">
        <v>7.5</v>
      </c>
      <c r="H10175" s="4">
        <v>0.76407408706637603</v>
      </c>
      <c r="I10175" s="4">
        <v>9.25</v>
      </c>
      <c r="J10175" s="4">
        <v>6.5</v>
      </c>
      <c r="K10175" s="4">
        <v>7.2374999999999998</v>
      </c>
      <c r="L10175" s="4">
        <v>8</v>
      </c>
      <c r="M10175" s="4">
        <v>20</v>
      </c>
    </row>
    <row r="10176" spans="1:13" x14ac:dyDescent="0.2">
      <c r="A10176" s="3">
        <v>43405</v>
      </c>
      <c r="B10176" t="s">
        <v>8232</v>
      </c>
      <c r="C10176" t="s">
        <v>3081</v>
      </c>
      <c r="D10176" t="s">
        <v>8233</v>
      </c>
      <c r="E10176" t="s">
        <v>3080</v>
      </c>
      <c r="F10176" s="4">
        <v>3.9044838709677401</v>
      </c>
      <c r="G10176" s="4">
        <v>3.88</v>
      </c>
      <c r="H10176" s="4">
        <v>0.32541654034665002</v>
      </c>
      <c r="I10176" s="4">
        <v>4.7489999999999997</v>
      </c>
      <c r="J10176" s="4">
        <v>3.4</v>
      </c>
      <c r="K10176" s="4">
        <v>3.7</v>
      </c>
      <c r="L10176" s="4">
        <v>4.0599999999999996</v>
      </c>
      <c r="M10176" s="4">
        <v>31</v>
      </c>
    </row>
    <row r="10177" spans="1:13" x14ac:dyDescent="0.2">
      <c r="A10177" s="3">
        <v>43405</v>
      </c>
      <c r="B10177" t="s">
        <v>8240</v>
      </c>
      <c r="C10177" t="s">
        <v>3084</v>
      </c>
      <c r="D10177" t="s">
        <v>8241</v>
      </c>
      <c r="E10177" t="s">
        <v>3083</v>
      </c>
      <c r="F10177" s="4">
        <v>3.9170967741935501</v>
      </c>
      <c r="G10177" s="4">
        <v>3.9</v>
      </c>
      <c r="H10177" s="4">
        <v>0.31281723682673601</v>
      </c>
      <c r="I10177" s="4">
        <v>4.72</v>
      </c>
      <c r="J10177" s="4">
        <v>3.2</v>
      </c>
      <c r="K10177" s="4">
        <v>3.6850000000000001</v>
      </c>
      <c r="L10177" s="4">
        <v>4.085</v>
      </c>
      <c r="M10177" s="4">
        <v>31</v>
      </c>
    </row>
    <row r="10178" spans="1:13" x14ac:dyDescent="0.2">
      <c r="A10178" s="3">
        <v>43405</v>
      </c>
      <c r="B10178" t="s">
        <v>9708</v>
      </c>
      <c r="C10178" t="s">
        <v>3072</v>
      </c>
      <c r="D10178" t="s">
        <v>9709</v>
      </c>
      <c r="E10178" t="s">
        <v>3071</v>
      </c>
      <c r="F10178" s="4">
        <v>4.5777419354838704</v>
      </c>
      <c r="G10178" s="4">
        <v>4.55</v>
      </c>
      <c r="H10178" s="4">
        <v>0.12996691059443699</v>
      </c>
      <c r="I10178" s="4">
        <v>4.8499999999999996</v>
      </c>
      <c r="J10178" s="4">
        <v>4.4000000000000004</v>
      </c>
      <c r="K10178" s="4">
        <v>4.5</v>
      </c>
      <c r="L10178" s="4">
        <v>4.68</v>
      </c>
      <c r="M10178" s="4">
        <v>31</v>
      </c>
    </row>
    <row r="10179" spans="1:13" x14ac:dyDescent="0.2">
      <c r="A10179" s="3">
        <v>43405</v>
      </c>
      <c r="B10179" t="s">
        <v>9744</v>
      </c>
      <c r="C10179" t="s">
        <v>3075</v>
      </c>
      <c r="D10179" t="s">
        <v>9745</v>
      </c>
      <c r="E10179" t="s">
        <v>3074</v>
      </c>
      <c r="F10179" s="4">
        <v>3.9170967741935501</v>
      </c>
      <c r="G10179" s="4">
        <v>3.9</v>
      </c>
      <c r="H10179" s="4">
        <v>0.31281723682673601</v>
      </c>
      <c r="I10179" s="4">
        <v>4.72</v>
      </c>
      <c r="J10179" s="4">
        <v>3.2</v>
      </c>
      <c r="K10179" s="4">
        <v>3.6850000000000001</v>
      </c>
      <c r="L10179" s="4">
        <v>4.085</v>
      </c>
      <c r="M10179" s="4">
        <v>31</v>
      </c>
    </row>
    <row r="10180" spans="1:13" x14ac:dyDescent="0.2">
      <c r="A10180" s="3">
        <v>43405</v>
      </c>
      <c r="B10180" t="s">
        <v>7742</v>
      </c>
      <c r="C10180" t="s">
        <v>3102</v>
      </c>
      <c r="D10180" t="s">
        <v>7743</v>
      </c>
      <c r="E10180" t="s">
        <v>3101</v>
      </c>
      <c r="F10180" s="4">
        <v>3.6616666666666702</v>
      </c>
      <c r="G10180" s="4">
        <v>3.52</v>
      </c>
      <c r="H10180" s="4">
        <v>0.36739608742809299</v>
      </c>
      <c r="I10180" s="4">
        <v>4.8</v>
      </c>
      <c r="J10180" s="4">
        <v>3</v>
      </c>
      <c r="K10180" s="4">
        <v>3.5</v>
      </c>
      <c r="L10180" s="4">
        <v>3.7875000000000001</v>
      </c>
      <c r="M10180" s="4">
        <v>30</v>
      </c>
    </row>
    <row r="10181" spans="1:13" x14ac:dyDescent="0.2">
      <c r="A10181" s="3">
        <v>43405</v>
      </c>
      <c r="B10181" t="s">
        <v>3070</v>
      </c>
      <c r="C10181" t="s">
        <v>3078</v>
      </c>
      <c r="D10181" t="s">
        <v>1</v>
      </c>
      <c r="E10181" t="s">
        <v>3077</v>
      </c>
      <c r="F10181" s="4">
        <v>3.70137931034483</v>
      </c>
      <c r="G10181" s="4">
        <v>3.5</v>
      </c>
      <c r="H10181" s="4">
        <v>0.42004867182209699</v>
      </c>
      <c r="I10181" s="4">
        <v>4.8</v>
      </c>
      <c r="J10181" s="4">
        <v>3</v>
      </c>
      <c r="K10181" s="4">
        <v>3.5</v>
      </c>
      <c r="L10181" s="4">
        <v>3.84</v>
      </c>
      <c r="M10181" s="4">
        <v>29</v>
      </c>
    </row>
    <row r="10182" spans="1:13" x14ac:dyDescent="0.2">
      <c r="A10182" s="3">
        <v>43405</v>
      </c>
      <c r="B10182" t="s">
        <v>6329</v>
      </c>
      <c r="C10182" t="s">
        <v>3105</v>
      </c>
      <c r="D10182" t="s">
        <v>2141</v>
      </c>
      <c r="E10182" t="s">
        <v>3104</v>
      </c>
      <c r="F10182" s="4">
        <v>3.5721428571428602</v>
      </c>
      <c r="G10182" s="4">
        <v>3.5</v>
      </c>
      <c r="H10182" s="4">
        <v>0.32413254196687002</v>
      </c>
      <c r="I10182" s="4">
        <v>4.5</v>
      </c>
      <c r="J10182" s="4">
        <v>3</v>
      </c>
      <c r="K10182" s="4">
        <v>3.4750000000000001</v>
      </c>
      <c r="L10182" s="4">
        <v>3.7250000000000001</v>
      </c>
      <c r="M10182" s="4">
        <v>28</v>
      </c>
    </row>
    <row r="10183" spans="1:13" x14ac:dyDescent="0.2">
      <c r="A10183" s="3">
        <v>43405</v>
      </c>
      <c r="B10183" t="s">
        <v>8158</v>
      </c>
      <c r="C10183" t="s">
        <v>3120</v>
      </c>
      <c r="D10183" t="s">
        <v>8159</v>
      </c>
      <c r="E10183" t="s">
        <v>3119</v>
      </c>
      <c r="F10183" s="4">
        <v>0.50190322580645197</v>
      </c>
      <c r="G10183" s="4">
        <v>0.48</v>
      </c>
      <c r="H10183" s="4">
        <v>0.12794643536488501</v>
      </c>
      <c r="I10183" s="4">
        <v>0.82</v>
      </c>
      <c r="J10183" s="4">
        <v>0.19</v>
      </c>
      <c r="K10183" s="4">
        <v>0.435</v>
      </c>
      <c r="L10183" s="4">
        <v>0.56000000000000005</v>
      </c>
      <c r="M10183" s="4">
        <v>31</v>
      </c>
    </row>
    <row r="10184" spans="1:13" x14ac:dyDescent="0.2">
      <c r="A10184" s="3">
        <v>43405</v>
      </c>
      <c r="B10184" t="s">
        <v>8168</v>
      </c>
      <c r="C10184" t="s">
        <v>3123</v>
      </c>
      <c r="D10184" t="s">
        <v>8169</v>
      </c>
      <c r="E10184" t="s">
        <v>3122</v>
      </c>
      <c r="F10184" s="4">
        <v>0.33048387096774201</v>
      </c>
      <c r="G10184" s="4">
        <v>0.34</v>
      </c>
      <c r="H10184" s="4">
        <v>7.0667706423675605E-2</v>
      </c>
      <c r="I10184" s="4">
        <v>0.52</v>
      </c>
      <c r="J10184" s="4">
        <v>0.2</v>
      </c>
      <c r="K10184" s="4">
        <v>0.28999999999999998</v>
      </c>
      <c r="L10184" s="4">
        <v>0.37</v>
      </c>
      <c r="M10184" s="4">
        <v>31</v>
      </c>
    </row>
    <row r="10185" spans="1:13" x14ac:dyDescent="0.2">
      <c r="A10185" s="3">
        <v>43405</v>
      </c>
      <c r="B10185" t="s">
        <v>8178</v>
      </c>
      <c r="C10185" t="s">
        <v>3126</v>
      </c>
      <c r="D10185" t="s">
        <v>8179</v>
      </c>
      <c r="E10185" t="s">
        <v>3125</v>
      </c>
      <c r="F10185" s="4">
        <v>0.33503225806451598</v>
      </c>
      <c r="G10185" s="4">
        <v>0.34</v>
      </c>
      <c r="H10185" s="4">
        <v>8.86549430360834E-2</v>
      </c>
      <c r="I10185" s="4">
        <v>0.54</v>
      </c>
      <c r="J10185" s="4">
        <v>7.0000000000000007E-2</v>
      </c>
      <c r="K10185" s="4">
        <v>0.29499999999999998</v>
      </c>
      <c r="L10185" s="4">
        <v>0.39</v>
      </c>
      <c r="M10185" s="4">
        <v>31</v>
      </c>
    </row>
    <row r="10186" spans="1:13" x14ac:dyDescent="0.2">
      <c r="A10186" s="3">
        <v>43405</v>
      </c>
      <c r="B10186" t="s">
        <v>8186</v>
      </c>
      <c r="C10186" t="s">
        <v>3129</v>
      </c>
      <c r="D10186" t="s">
        <v>8187</v>
      </c>
      <c r="E10186" t="s">
        <v>3128</v>
      </c>
      <c r="F10186" s="4">
        <v>-0.15348387096774199</v>
      </c>
      <c r="G10186" s="4">
        <v>-0.12</v>
      </c>
      <c r="H10186" s="4">
        <v>0.136103850292768</v>
      </c>
      <c r="I10186" s="4">
        <v>0.18</v>
      </c>
      <c r="J10186" s="4">
        <v>-0.45</v>
      </c>
      <c r="K10186" s="4">
        <v>-0.25</v>
      </c>
      <c r="L10186" s="4">
        <v>-0.09</v>
      </c>
      <c r="M10186" s="4">
        <v>31</v>
      </c>
    </row>
    <row r="10187" spans="1:13" x14ac:dyDescent="0.2">
      <c r="A10187" s="3">
        <v>43405</v>
      </c>
      <c r="B10187" t="s">
        <v>8194</v>
      </c>
      <c r="C10187" t="s">
        <v>3132</v>
      </c>
      <c r="D10187" t="s">
        <v>8195</v>
      </c>
      <c r="E10187" t="s">
        <v>3131</v>
      </c>
      <c r="F10187" s="4">
        <v>-0.28935483870967699</v>
      </c>
      <c r="G10187" s="4">
        <v>-0.3</v>
      </c>
      <c r="H10187" s="4">
        <v>0.116359657495513</v>
      </c>
      <c r="I10187" s="4">
        <v>-0.08</v>
      </c>
      <c r="J10187" s="4">
        <v>-0.56000000000000005</v>
      </c>
      <c r="K10187" s="4">
        <v>-0.35499999999999998</v>
      </c>
      <c r="L10187" s="4">
        <v>-0.20499999999999999</v>
      </c>
      <c r="M10187" s="4">
        <v>31</v>
      </c>
    </row>
    <row r="10188" spans="1:13" x14ac:dyDescent="0.2">
      <c r="A10188" s="3">
        <v>43405</v>
      </c>
      <c r="B10188" t="s">
        <v>8202</v>
      </c>
      <c r="C10188" t="s">
        <v>3135</v>
      </c>
      <c r="D10188" t="s">
        <v>8203</v>
      </c>
      <c r="E10188" t="s">
        <v>3134</v>
      </c>
      <c r="F10188" s="4">
        <v>0.206774193548387</v>
      </c>
      <c r="G10188" s="4">
        <v>0.2</v>
      </c>
      <c r="H10188" s="4">
        <v>9.1701948244450895E-2</v>
      </c>
      <c r="I10188" s="4">
        <v>0.41</v>
      </c>
      <c r="J10188" s="4">
        <v>-0.01</v>
      </c>
      <c r="K10188" s="4">
        <v>0.16500000000000001</v>
      </c>
      <c r="L10188" s="4">
        <v>0.26</v>
      </c>
      <c r="M10188" s="4">
        <v>31</v>
      </c>
    </row>
    <row r="10189" spans="1:13" x14ac:dyDescent="0.2">
      <c r="A10189" s="3">
        <v>43405</v>
      </c>
      <c r="B10189" t="s">
        <v>8210</v>
      </c>
      <c r="C10189" t="s">
        <v>3138</v>
      </c>
      <c r="D10189" t="s">
        <v>8211</v>
      </c>
      <c r="E10189" t="s">
        <v>3137</v>
      </c>
      <c r="F10189" s="4">
        <v>0.32770967741935503</v>
      </c>
      <c r="G10189" s="4">
        <v>0.31</v>
      </c>
      <c r="H10189" s="4">
        <v>0.11969661469687599</v>
      </c>
      <c r="I10189" s="4">
        <v>0.62</v>
      </c>
      <c r="J10189" s="4">
        <v>0.1</v>
      </c>
      <c r="K10189" s="4">
        <v>0.255</v>
      </c>
      <c r="L10189" s="4">
        <v>0.36499999999999999</v>
      </c>
      <c r="M10189" s="4">
        <v>31</v>
      </c>
    </row>
    <row r="10190" spans="1:13" x14ac:dyDescent="0.2">
      <c r="A10190" s="3">
        <v>43405</v>
      </c>
      <c r="B10190" t="s">
        <v>8218</v>
      </c>
      <c r="C10190" t="s">
        <v>3141</v>
      </c>
      <c r="D10190" t="s">
        <v>8219</v>
      </c>
      <c r="E10190" t="s">
        <v>3140</v>
      </c>
      <c r="F10190" s="4">
        <v>0.33845161290322601</v>
      </c>
      <c r="G10190" s="4">
        <v>0.33</v>
      </c>
      <c r="H10190" s="4">
        <v>0.103245609659581</v>
      </c>
      <c r="I10190" s="4">
        <v>0.57999999999999996</v>
      </c>
      <c r="J10190" s="4">
        <v>0.13</v>
      </c>
      <c r="K10190" s="4">
        <v>0.3</v>
      </c>
      <c r="L10190" s="4">
        <v>0.36499999999999999</v>
      </c>
      <c r="M10190" s="4">
        <v>31</v>
      </c>
    </row>
    <row r="10191" spans="1:13" x14ac:dyDescent="0.2">
      <c r="A10191" s="3">
        <v>43405</v>
      </c>
      <c r="B10191" t="s">
        <v>8226</v>
      </c>
      <c r="C10191" t="s">
        <v>3144</v>
      </c>
      <c r="D10191" t="s">
        <v>8227</v>
      </c>
      <c r="E10191" t="s">
        <v>3143</v>
      </c>
      <c r="F10191" s="4">
        <v>0.41380645161290303</v>
      </c>
      <c r="G10191" s="4">
        <v>0.4</v>
      </c>
      <c r="H10191" s="4">
        <v>7.2671598925044906E-2</v>
      </c>
      <c r="I10191" s="4">
        <v>0.61</v>
      </c>
      <c r="J10191" s="4">
        <v>0.26</v>
      </c>
      <c r="K10191" s="4">
        <v>0.375</v>
      </c>
      <c r="L10191" s="4">
        <v>0.45</v>
      </c>
      <c r="M10191" s="4">
        <v>31</v>
      </c>
    </row>
    <row r="10192" spans="1:13" x14ac:dyDescent="0.2">
      <c r="A10192" s="3">
        <v>43405</v>
      </c>
      <c r="B10192" t="s">
        <v>8234</v>
      </c>
      <c r="C10192" t="s">
        <v>3147</v>
      </c>
      <c r="D10192" t="s">
        <v>8235</v>
      </c>
      <c r="E10192" t="s">
        <v>3146</v>
      </c>
      <c r="F10192" s="4">
        <v>0.517290322580645</v>
      </c>
      <c r="G10192" s="4">
        <v>0.54</v>
      </c>
      <c r="H10192" s="4">
        <v>9.8527219098205596E-2</v>
      </c>
      <c r="I10192" s="4">
        <v>0.71</v>
      </c>
      <c r="J10192" s="4">
        <v>0.26</v>
      </c>
      <c r="K10192" s="4">
        <v>0.46</v>
      </c>
      <c r="L10192" s="4">
        <v>0.59499999999999997</v>
      </c>
      <c r="M10192" s="4">
        <v>31</v>
      </c>
    </row>
    <row r="10193" spans="1:13" x14ac:dyDescent="0.2">
      <c r="A10193" s="3">
        <v>43405</v>
      </c>
      <c r="B10193" t="s">
        <v>8144</v>
      </c>
      <c r="C10193" t="s">
        <v>3114</v>
      </c>
      <c r="D10193" t="s">
        <v>8145</v>
      </c>
      <c r="E10193" t="s">
        <v>3113</v>
      </c>
      <c r="F10193" s="4">
        <v>0.748677419354839</v>
      </c>
      <c r="G10193" s="4">
        <v>0.72</v>
      </c>
      <c r="H10193" s="4">
        <v>6.5280618408413899E-2</v>
      </c>
      <c r="I10193" s="4">
        <v>0.9</v>
      </c>
      <c r="J10193" s="4">
        <v>0.67</v>
      </c>
      <c r="K10193" s="4">
        <v>0.7</v>
      </c>
      <c r="L10193" s="4">
        <v>0.76</v>
      </c>
      <c r="M10193" s="4">
        <v>31</v>
      </c>
    </row>
    <row r="10194" spans="1:13" x14ac:dyDescent="0.2">
      <c r="A10194" s="3">
        <v>43405</v>
      </c>
      <c r="B10194" t="s">
        <v>8242</v>
      </c>
      <c r="C10194" t="s">
        <v>3150</v>
      </c>
      <c r="D10194" t="s">
        <v>8243</v>
      </c>
      <c r="E10194" t="s">
        <v>3149</v>
      </c>
      <c r="F10194" s="4">
        <v>0.75387096774193596</v>
      </c>
      <c r="G10194" s="4">
        <v>0.76</v>
      </c>
      <c r="H10194" s="4">
        <v>0.109899269617071</v>
      </c>
      <c r="I10194" s="4">
        <v>0.98</v>
      </c>
      <c r="J10194" s="4">
        <v>0.52</v>
      </c>
      <c r="K10194" s="4">
        <v>0.68500000000000005</v>
      </c>
      <c r="L10194" s="4">
        <v>0.82</v>
      </c>
      <c r="M10194" s="4">
        <v>31</v>
      </c>
    </row>
    <row r="10195" spans="1:13" x14ac:dyDescent="0.2">
      <c r="A10195" s="3">
        <v>43405</v>
      </c>
      <c r="B10195" t="s">
        <v>8152</v>
      </c>
      <c r="C10195" t="s">
        <v>3117</v>
      </c>
      <c r="D10195" t="s">
        <v>8153</v>
      </c>
      <c r="E10195" t="s">
        <v>3116</v>
      </c>
      <c r="F10195" s="4">
        <v>0.55490322580645202</v>
      </c>
      <c r="G10195" s="4">
        <v>0.55000000000000004</v>
      </c>
      <c r="H10195" s="4">
        <v>8.2704032484802806E-2</v>
      </c>
      <c r="I10195" s="4">
        <v>0.71</v>
      </c>
      <c r="J10195" s="4">
        <v>0.4</v>
      </c>
      <c r="K10195" s="4">
        <v>0.495</v>
      </c>
      <c r="L10195" s="4">
        <v>0.60499999999999998</v>
      </c>
      <c r="M10195" s="4">
        <v>31</v>
      </c>
    </row>
    <row r="10196" spans="1:13" x14ac:dyDescent="0.2">
      <c r="A10196" s="3">
        <v>43405</v>
      </c>
      <c r="B10196" t="s">
        <v>8236</v>
      </c>
      <c r="C10196" t="s">
        <v>3096</v>
      </c>
      <c r="D10196" t="s">
        <v>8237</v>
      </c>
      <c r="E10196" t="s">
        <v>3095</v>
      </c>
      <c r="F10196" s="4">
        <v>3.5126071428571399</v>
      </c>
      <c r="G10196" s="4">
        <v>3.5049999999999999</v>
      </c>
      <c r="H10196" s="4">
        <v>0.229125445066059</v>
      </c>
      <c r="I10196" s="4">
        <v>4.0030000000000001</v>
      </c>
      <c r="J10196" s="4">
        <v>3.13</v>
      </c>
      <c r="K10196" s="4">
        <v>3.3</v>
      </c>
      <c r="L10196" s="4">
        <v>3.67</v>
      </c>
      <c r="M10196" s="4">
        <v>28</v>
      </c>
    </row>
    <row r="10197" spans="1:13" x14ac:dyDescent="0.2">
      <c r="A10197" s="3">
        <v>43405</v>
      </c>
      <c r="B10197" t="s">
        <v>8244</v>
      </c>
      <c r="C10197" t="s">
        <v>3099</v>
      </c>
      <c r="D10197" t="s">
        <v>8245</v>
      </c>
      <c r="E10197" t="s">
        <v>3098</v>
      </c>
      <c r="F10197" s="4">
        <v>3.5279310344827599</v>
      </c>
      <c r="G10197" s="4">
        <v>3.5</v>
      </c>
      <c r="H10197" s="4">
        <v>0.224155228586047</v>
      </c>
      <c r="I10197" s="4">
        <v>4.0999999999999996</v>
      </c>
      <c r="J10197" s="4">
        <v>3.2</v>
      </c>
      <c r="K10197" s="4">
        <v>3.39</v>
      </c>
      <c r="L10197" s="4">
        <v>3.7</v>
      </c>
      <c r="M10197" s="4">
        <v>29</v>
      </c>
    </row>
    <row r="10198" spans="1:13" x14ac:dyDescent="0.2">
      <c r="A10198" s="3">
        <v>43405</v>
      </c>
      <c r="B10198" t="s">
        <v>9710</v>
      </c>
      <c r="C10198" t="s">
        <v>3087</v>
      </c>
      <c r="D10198" t="s">
        <v>9711</v>
      </c>
      <c r="E10198" t="s">
        <v>3086</v>
      </c>
      <c r="F10198" s="4">
        <v>3.6113793103448302</v>
      </c>
      <c r="G10198" s="4">
        <v>3.6</v>
      </c>
      <c r="H10198" s="4">
        <v>0.12927612026563901</v>
      </c>
      <c r="I10198" s="4">
        <v>4.05</v>
      </c>
      <c r="J10198" s="4">
        <v>3.3</v>
      </c>
      <c r="K10198" s="4">
        <v>3.57</v>
      </c>
      <c r="L10198" s="4">
        <v>3.69</v>
      </c>
      <c r="M10198" s="4">
        <v>29</v>
      </c>
    </row>
    <row r="10199" spans="1:13" x14ac:dyDescent="0.2">
      <c r="A10199" s="3">
        <v>43405</v>
      </c>
      <c r="B10199" t="s">
        <v>9746</v>
      </c>
      <c r="C10199" t="s">
        <v>3090</v>
      </c>
      <c r="D10199" t="s">
        <v>9747</v>
      </c>
      <c r="E10199" t="s">
        <v>3089</v>
      </c>
      <c r="F10199" s="4">
        <v>3.5279310344827599</v>
      </c>
      <c r="G10199" s="4">
        <v>3.5</v>
      </c>
      <c r="H10199" s="4">
        <v>0.224155228586047</v>
      </c>
      <c r="I10199" s="4">
        <v>4.0999999999999996</v>
      </c>
      <c r="J10199" s="4">
        <v>3.2</v>
      </c>
      <c r="K10199" s="4">
        <v>3.39</v>
      </c>
      <c r="L10199" s="4">
        <v>3.7</v>
      </c>
      <c r="M10199" s="4">
        <v>29</v>
      </c>
    </row>
    <row r="10200" spans="1:13" x14ac:dyDescent="0.2">
      <c r="A10200" s="3">
        <v>43405</v>
      </c>
      <c r="B10200" t="s">
        <v>9879</v>
      </c>
      <c r="C10200" t="s">
        <v>3108</v>
      </c>
      <c r="D10200" t="s">
        <v>9880</v>
      </c>
      <c r="E10200" t="s">
        <v>3107</v>
      </c>
      <c r="F10200" s="4">
        <v>3.4437037037036999</v>
      </c>
      <c r="G10200" s="4">
        <v>3.4</v>
      </c>
      <c r="H10200" s="4">
        <v>0.29956568752045198</v>
      </c>
      <c r="I10200" s="4">
        <v>4.0999999999999996</v>
      </c>
      <c r="J10200" s="4">
        <v>3</v>
      </c>
      <c r="K10200" s="4">
        <v>3.2</v>
      </c>
      <c r="L10200" s="4">
        <v>3.5249999999999999</v>
      </c>
      <c r="M10200" s="4">
        <v>27</v>
      </c>
    </row>
    <row r="10201" spans="1:13" x14ac:dyDescent="0.2">
      <c r="A10201" s="3">
        <v>43405</v>
      </c>
      <c r="B10201" t="s">
        <v>3085</v>
      </c>
      <c r="C10201" t="s">
        <v>3093</v>
      </c>
      <c r="D10201" t="s">
        <v>6</v>
      </c>
      <c r="E10201" t="s">
        <v>3092</v>
      </c>
      <c r="F10201" s="4">
        <v>3.47</v>
      </c>
      <c r="G10201" s="4">
        <v>3.4</v>
      </c>
      <c r="H10201" s="4">
        <v>0.30026911006884899</v>
      </c>
      <c r="I10201" s="4">
        <v>4.04</v>
      </c>
      <c r="J10201" s="4">
        <v>3</v>
      </c>
      <c r="K10201" s="4">
        <v>3.2850000000000001</v>
      </c>
      <c r="L10201" s="4">
        <v>3.65</v>
      </c>
      <c r="M10201" s="4">
        <v>27</v>
      </c>
    </row>
    <row r="10202" spans="1:13" x14ac:dyDescent="0.2">
      <c r="A10202" s="3">
        <v>43405</v>
      </c>
      <c r="B10202" t="s">
        <v>6331</v>
      </c>
      <c r="C10202" t="s">
        <v>3111</v>
      </c>
      <c r="D10202" t="s">
        <v>2143</v>
      </c>
      <c r="E10202" t="s">
        <v>3110</v>
      </c>
      <c r="F10202" s="4">
        <v>3.3696000000000002</v>
      </c>
      <c r="G10202" s="4">
        <v>3.36</v>
      </c>
      <c r="H10202" s="4">
        <v>0.33882738968389198</v>
      </c>
      <c r="I10202" s="4">
        <v>4</v>
      </c>
      <c r="J10202" s="4">
        <v>2.4700000000000002</v>
      </c>
      <c r="K10202" s="4">
        <v>3.2</v>
      </c>
      <c r="L10202" s="4">
        <v>3.5</v>
      </c>
      <c r="M10202" s="4">
        <v>25</v>
      </c>
    </row>
    <row r="10203" spans="1:13" x14ac:dyDescent="0.2">
      <c r="A10203" s="3">
        <v>43405</v>
      </c>
      <c r="B10203" t="s">
        <v>8246</v>
      </c>
      <c r="C10203" t="s">
        <v>3153</v>
      </c>
      <c r="D10203" t="s">
        <v>8247</v>
      </c>
      <c r="E10203" t="s">
        <v>3152</v>
      </c>
      <c r="F10203" s="4">
        <v>0.24868965517241401</v>
      </c>
      <c r="G10203" s="4">
        <v>0.25</v>
      </c>
      <c r="H10203" s="4">
        <v>4.5714254926098E-2</v>
      </c>
      <c r="I10203" s="4">
        <v>0.36</v>
      </c>
      <c r="J10203" s="4">
        <v>0.1</v>
      </c>
      <c r="K10203" s="4">
        <v>0.23</v>
      </c>
      <c r="L10203" s="4">
        <v>0.27</v>
      </c>
      <c r="M10203" s="4">
        <v>29</v>
      </c>
    </row>
    <row r="10204" spans="1:13" x14ac:dyDescent="0.2">
      <c r="A10204" s="3">
        <v>43405</v>
      </c>
      <c r="B10204" t="s">
        <v>10279</v>
      </c>
      <c r="C10204" t="s">
        <v>4324</v>
      </c>
      <c r="D10204" t="s">
        <v>10280</v>
      </c>
      <c r="E10204" t="s">
        <v>4323</v>
      </c>
      <c r="F10204" s="4">
        <v>2.88</v>
      </c>
      <c r="G10204" s="4">
        <v>2.9</v>
      </c>
      <c r="H10204" s="4">
        <v>0.14142135623731</v>
      </c>
      <c r="I10204" s="4">
        <v>3.2</v>
      </c>
      <c r="J10204" s="4">
        <v>2.4</v>
      </c>
      <c r="K10204" s="4">
        <v>2.9</v>
      </c>
      <c r="L10204" s="4">
        <v>2.9</v>
      </c>
      <c r="M10204" s="4">
        <v>25</v>
      </c>
    </row>
    <row r="10205" spans="1:13" x14ac:dyDescent="0.2">
      <c r="A10205" s="3">
        <v>43405</v>
      </c>
      <c r="B10205" t="s">
        <v>4319</v>
      </c>
      <c r="C10205" t="s">
        <v>4327</v>
      </c>
      <c r="D10205" t="s">
        <v>419</v>
      </c>
      <c r="E10205" t="s">
        <v>4326</v>
      </c>
      <c r="F10205" s="4">
        <v>2.544</v>
      </c>
      <c r="G10205" s="4">
        <v>2.5</v>
      </c>
      <c r="H10205" s="4">
        <v>0.22561028345357001</v>
      </c>
      <c r="I10205" s="4">
        <v>3.1</v>
      </c>
      <c r="J10205" s="4">
        <v>2.1</v>
      </c>
      <c r="K10205" s="4">
        <v>2.4</v>
      </c>
      <c r="L10205" s="4">
        <v>2.7</v>
      </c>
      <c r="M10205" s="4">
        <v>25</v>
      </c>
    </row>
    <row r="10206" spans="1:13" x14ac:dyDescent="0.2">
      <c r="A10206" s="3">
        <v>43405</v>
      </c>
      <c r="B10206" t="s">
        <v>9794</v>
      </c>
      <c r="C10206" t="s">
        <v>3942</v>
      </c>
      <c r="D10206" t="s">
        <v>9795</v>
      </c>
      <c r="E10206" t="s">
        <v>3949</v>
      </c>
      <c r="F10206" s="4">
        <v>20.21228</v>
      </c>
      <c r="G10206" s="4">
        <v>20.3</v>
      </c>
      <c r="H10206" s="4">
        <v>0.40540304225137103</v>
      </c>
      <c r="I10206" s="4">
        <v>21.1</v>
      </c>
      <c r="J10206" s="4">
        <v>19.25</v>
      </c>
      <c r="K10206" s="4">
        <v>20</v>
      </c>
      <c r="L10206" s="4">
        <v>20.399999999999999</v>
      </c>
      <c r="M10206" s="4">
        <v>25</v>
      </c>
    </row>
    <row r="10207" spans="1:13" x14ac:dyDescent="0.2">
      <c r="A10207" s="3">
        <v>43405</v>
      </c>
      <c r="B10207" t="s">
        <v>9796</v>
      </c>
      <c r="C10207" t="s">
        <v>3952</v>
      </c>
      <c r="D10207" t="s">
        <v>9797</v>
      </c>
      <c r="E10207" t="s">
        <v>3951</v>
      </c>
      <c r="F10207" s="4">
        <v>20.188839999999999</v>
      </c>
      <c r="G10207" s="4">
        <v>20.23</v>
      </c>
      <c r="H10207" s="4">
        <v>0.46703887061642602</v>
      </c>
      <c r="I10207" s="4">
        <v>21.2</v>
      </c>
      <c r="J10207" s="4">
        <v>19.23</v>
      </c>
      <c r="K10207" s="4">
        <v>19.899999999999999</v>
      </c>
      <c r="L10207" s="4">
        <v>20.58</v>
      </c>
      <c r="M10207" s="4">
        <v>25</v>
      </c>
    </row>
    <row r="10208" spans="1:13" x14ac:dyDescent="0.2">
      <c r="A10208" s="3">
        <v>43405</v>
      </c>
      <c r="B10208" t="s">
        <v>9792</v>
      </c>
      <c r="C10208" t="s">
        <v>3939</v>
      </c>
      <c r="D10208" t="s">
        <v>9793</v>
      </c>
      <c r="E10208" t="s">
        <v>3947</v>
      </c>
      <c r="F10208" s="4">
        <v>20.219068965517199</v>
      </c>
      <c r="G10208" s="4">
        <v>20.25</v>
      </c>
      <c r="H10208" s="4">
        <v>0.46392594321526898</v>
      </c>
      <c r="I10208" s="4">
        <v>21</v>
      </c>
      <c r="J10208" s="4">
        <v>18.899999999999999</v>
      </c>
      <c r="K10208" s="4">
        <v>20.100000000000001</v>
      </c>
      <c r="L10208" s="4">
        <v>20.43</v>
      </c>
      <c r="M10208" s="4">
        <v>29</v>
      </c>
    </row>
    <row r="10209" spans="1:13" x14ac:dyDescent="0.2">
      <c r="A10209" s="3">
        <v>43405</v>
      </c>
      <c r="B10209" t="s">
        <v>9720</v>
      </c>
      <c r="C10209" t="s">
        <v>3936</v>
      </c>
      <c r="D10209" t="s">
        <v>9721</v>
      </c>
      <c r="E10209" t="s">
        <v>3935</v>
      </c>
      <c r="F10209" s="4">
        <v>20.219068965517199</v>
      </c>
      <c r="G10209" s="4">
        <v>20.25</v>
      </c>
      <c r="H10209" s="4">
        <v>0.46392594321526898</v>
      </c>
      <c r="I10209" s="4">
        <v>21</v>
      </c>
      <c r="J10209" s="4">
        <v>18.899999999999999</v>
      </c>
      <c r="K10209" s="4">
        <v>20.100000000000001</v>
      </c>
      <c r="L10209" s="4">
        <v>20.43</v>
      </c>
      <c r="M10209" s="4">
        <v>29</v>
      </c>
    </row>
    <row r="10210" spans="1:13" x14ac:dyDescent="0.2">
      <c r="A10210" s="3">
        <v>43405</v>
      </c>
      <c r="B10210" t="s">
        <v>9750</v>
      </c>
      <c r="C10210" t="s">
        <v>3939</v>
      </c>
      <c r="D10210" t="s">
        <v>9751</v>
      </c>
      <c r="E10210" t="s">
        <v>3938</v>
      </c>
      <c r="F10210" s="4">
        <v>20.3418666666667</v>
      </c>
      <c r="G10210" s="4">
        <v>20.324999999999999</v>
      </c>
      <c r="H10210" s="4">
        <v>0.98829339959253004</v>
      </c>
      <c r="I10210" s="4">
        <v>22.5</v>
      </c>
      <c r="J10210" s="4">
        <v>18.600000000000001</v>
      </c>
      <c r="K10210" s="4">
        <v>19.704999999999998</v>
      </c>
      <c r="L10210" s="4">
        <v>20.805</v>
      </c>
      <c r="M10210" s="4">
        <v>30</v>
      </c>
    </row>
    <row r="10211" spans="1:13" x14ac:dyDescent="0.2">
      <c r="A10211" s="3">
        <v>43405</v>
      </c>
      <c r="B10211" t="s">
        <v>3934</v>
      </c>
      <c r="C10211" t="s">
        <v>3942</v>
      </c>
      <c r="D10211" t="s">
        <v>289</v>
      </c>
      <c r="E10211" t="s">
        <v>3941</v>
      </c>
      <c r="F10211" s="4">
        <v>20.316090909090899</v>
      </c>
      <c r="G10211" s="4">
        <v>19.95</v>
      </c>
      <c r="H10211" s="4">
        <v>1.3324624504346001</v>
      </c>
      <c r="I10211" s="4">
        <v>23</v>
      </c>
      <c r="J10211" s="4">
        <v>18</v>
      </c>
      <c r="K10211" s="4">
        <v>19.395</v>
      </c>
      <c r="L10211" s="4">
        <v>21.0825</v>
      </c>
      <c r="M10211" s="4">
        <v>22</v>
      </c>
    </row>
    <row r="10212" spans="1:13" x14ac:dyDescent="0.2">
      <c r="A10212" s="3">
        <v>43405</v>
      </c>
      <c r="B10212" t="s">
        <v>10257</v>
      </c>
      <c r="C10212" t="s">
        <v>3579</v>
      </c>
      <c r="D10212" t="s">
        <v>10258</v>
      </c>
      <c r="E10212" t="s">
        <v>3578</v>
      </c>
      <c r="F10212" s="4">
        <v>2.1341379310344801</v>
      </c>
      <c r="G10212" s="4">
        <v>2.1</v>
      </c>
      <c r="H10212" s="4">
        <v>0.10818361512392199</v>
      </c>
      <c r="I10212" s="4">
        <v>2.31</v>
      </c>
      <c r="J10212" s="4">
        <v>1.9</v>
      </c>
      <c r="K10212" s="4">
        <v>2.1</v>
      </c>
      <c r="L10212" s="4">
        <v>2.2000000000000002</v>
      </c>
      <c r="M10212" s="4">
        <v>29</v>
      </c>
    </row>
    <row r="10213" spans="1:13" x14ac:dyDescent="0.2">
      <c r="A10213" s="3">
        <v>43405</v>
      </c>
      <c r="B10213" t="s">
        <v>3574</v>
      </c>
      <c r="C10213" t="s">
        <v>3582</v>
      </c>
      <c r="D10213" t="s">
        <v>169</v>
      </c>
      <c r="E10213" t="s">
        <v>3581</v>
      </c>
      <c r="F10213" s="4">
        <v>1.97</v>
      </c>
      <c r="G10213" s="4">
        <v>1.9</v>
      </c>
      <c r="H10213" s="4">
        <v>0.32493955481860698</v>
      </c>
      <c r="I10213" s="4">
        <v>3</v>
      </c>
      <c r="J10213" s="4">
        <v>1.5</v>
      </c>
      <c r="K10213" s="4">
        <v>1.8</v>
      </c>
      <c r="L10213" s="4">
        <v>2</v>
      </c>
      <c r="M10213" s="4">
        <v>29</v>
      </c>
    </row>
    <row r="10214" spans="1:13" x14ac:dyDescent="0.2">
      <c r="A10214" s="3">
        <v>43405</v>
      </c>
      <c r="B10214" t="s">
        <v>3577</v>
      </c>
      <c r="C10214" t="s">
        <v>3585</v>
      </c>
      <c r="D10214" t="s">
        <v>170</v>
      </c>
      <c r="E10214" t="s">
        <v>3584</v>
      </c>
      <c r="F10214" s="4">
        <v>2.1183999999999998</v>
      </c>
      <c r="G10214" s="4">
        <v>2.2000000000000002</v>
      </c>
      <c r="H10214" s="4">
        <v>0.46129961341121201</v>
      </c>
      <c r="I10214" s="4">
        <v>3</v>
      </c>
      <c r="J10214" s="4">
        <v>0.5</v>
      </c>
      <c r="K10214" s="4">
        <v>2</v>
      </c>
      <c r="L10214" s="4">
        <v>2.2999999999999998</v>
      </c>
      <c r="M10214" s="4">
        <v>25</v>
      </c>
    </row>
    <row r="10215" spans="1:13" x14ac:dyDescent="0.2">
      <c r="A10215" s="3">
        <v>43405</v>
      </c>
      <c r="B10215" t="s">
        <v>10301</v>
      </c>
      <c r="C10215" t="s">
        <v>3597</v>
      </c>
      <c r="D10215" t="s">
        <v>10302</v>
      </c>
      <c r="E10215" t="s">
        <v>3596</v>
      </c>
      <c r="F10215" s="4">
        <v>1.8828571428571399</v>
      </c>
      <c r="G10215" s="4">
        <v>1.845</v>
      </c>
      <c r="H10215" s="4">
        <v>0.48353526159562499</v>
      </c>
      <c r="I10215" s="4">
        <v>2.8</v>
      </c>
      <c r="J10215" s="4">
        <v>1</v>
      </c>
      <c r="K10215" s="4">
        <v>1.4824999999999999</v>
      </c>
      <c r="L10215" s="4">
        <v>2.2000000000000002</v>
      </c>
      <c r="M10215" s="4">
        <v>28</v>
      </c>
    </row>
    <row r="10216" spans="1:13" x14ac:dyDescent="0.2">
      <c r="A10216" s="3">
        <v>43405</v>
      </c>
      <c r="B10216" t="s">
        <v>10303</v>
      </c>
      <c r="C10216" t="s">
        <v>3600</v>
      </c>
      <c r="D10216" t="s">
        <v>10304</v>
      </c>
      <c r="E10216" t="s">
        <v>3599</v>
      </c>
      <c r="F10216" s="4">
        <v>1.8003571428571401</v>
      </c>
      <c r="G10216" s="4">
        <v>1.825</v>
      </c>
      <c r="H10216" s="4">
        <v>0.49216439697604503</v>
      </c>
      <c r="I10216" s="4">
        <v>3.4</v>
      </c>
      <c r="J10216" s="4">
        <v>0.9</v>
      </c>
      <c r="K10216" s="4">
        <v>1.5</v>
      </c>
      <c r="L10216" s="4">
        <v>2.0249999999999999</v>
      </c>
      <c r="M10216" s="4">
        <v>28</v>
      </c>
    </row>
    <row r="10217" spans="1:13" x14ac:dyDescent="0.2">
      <c r="A10217" s="3">
        <v>43405</v>
      </c>
      <c r="B10217" t="s">
        <v>10305</v>
      </c>
      <c r="C10217" t="s">
        <v>3603</v>
      </c>
      <c r="D10217" t="s">
        <v>10306</v>
      </c>
      <c r="E10217" t="s">
        <v>3602</v>
      </c>
      <c r="F10217" s="4">
        <v>2.0003703703703701</v>
      </c>
      <c r="G10217" s="4">
        <v>1.9</v>
      </c>
      <c r="H10217" s="4">
        <v>0.42544530048374501</v>
      </c>
      <c r="I10217" s="4">
        <v>3.2</v>
      </c>
      <c r="J10217" s="4">
        <v>1.3</v>
      </c>
      <c r="K10217" s="4">
        <v>1.7</v>
      </c>
      <c r="L10217" s="4">
        <v>2.2000000000000002</v>
      </c>
      <c r="M10217" s="4">
        <v>27</v>
      </c>
    </row>
    <row r="10218" spans="1:13" x14ac:dyDescent="0.2">
      <c r="A10218" s="3">
        <v>43405</v>
      </c>
      <c r="B10218" t="s">
        <v>10287</v>
      </c>
      <c r="C10218" t="s">
        <v>3594</v>
      </c>
      <c r="D10218" t="s">
        <v>10288</v>
      </c>
      <c r="E10218" t="s">
        <v>3593</v>
      </c>
      <c r="F10218" s="4">
        <v>2.1131034482758602</v>
      </c>
      <c r="G10218" s="4">
        <v>2.1</v>
      </c>
      <c r="H10218" s="4">
        <v>0.31664652947812599</v>
      </c>
      <c r="I10218" s="4">
        <v>2.8</v>
      </c>
      <c r="J10218" s="4">
        <v>1.5</v>
      </c>
      <c r="K10218" s="4">
        <v>1.9</v>
      </c>
      <c r="L10218" s="4">
        <v>2.2999999999999998</v>
      </c>
      <c r="M10218" s="4">
        <v>29</v>
      </c>
    </row>
    <row r="10219" spans="1:13" x14ac:dyDescent="0.2">
      <c r="A10219" s="3">
        <v>43405</v>
      </c>
      <c r="B10219" t="s">
        <v>3589</v>
      </c>
      <c r="C10219" t="s">
        <v>3606</v>
      </c>
      <c r="D10219" t="s">
        <v>174</v>
      </c>
      <c r="E10219" t="s">
        <v>3605</v>
      </c>
      <c r="F10219" s="4">
        <v>2.14777777777778</v>
      </c>
      <c r="G10219" s="4">
        <v>2.1</v>
      </c>
      <c r="H10219" s="4">
        <v>0.531611001024486</v>
      </c>
      <c r="I10219" s="4">
        <v>3.1</v>
      </c>
      <c r="J10219" s="4">
        <v>0.8</v>
      </c>
      <c r="K10219" s="4">
        <v>1.8</v>
      </c>
      <c r="L10219" s="4">
        <v>2.5499999999999998</v>
      </c>
      <c r="M10219" s="4">
        <v>27</v>
      </c>
    </row>
    <row r="10220" spans="1:13" x14ac:dyDescent="0.2">
      <c r="A10220" s="3">
        <v>43405</v>
      </c>
      <c r="B10220" t="s">
        <v>10307</v>
      </c>
      <c r="C10220" t="s">
        <v>3873</v>
      </c>
      <c r="D10220" t="s">
        <v>10308</v>
      </c>
      <c r="E10220" t="s">
        <v>3872</v>
      </c>
      <c r="F10220" s="4">
        <v>0.34</v>
      </c>
      <c r="G10220" s="4">
        <v>0.4</v>
      </c>
      <c r="H10220" s="4">
        <v>0.36266867996640101</v>
      </c>
      <c r="I10220" s="4">
        <v>0.8</v>
      </c>
      <c r="J10220" s="4">
        <v>-0.8</v>
      </c>
      <c r="K10220" s="4">
        <v>0.25</v>
      </c>
      <c r="L10220" s="4">
        <v>0.5</v>
      </c>
      <c r="M10220" s="4">
        <v>15</v>
      </c>
    </row>
    <row r="10221" spans="1:13" x14ac:dyDescent="0.2">
      <c r="A10221" s="3">
        <v>43405</v>
      </c>
      <c r="B10221" t="s">
        <v>10309</v>
      </c>
      <c r="C10221" t="s">
        <v>3876</v>
      </c>
      <c r="D10221" t="s">
        <v>10310</v>
      </c>
      <c r="E10221" t="s">
        <v>3875</v>
      </c>
      <c r="F10221" s="4">
        <v>0.537333333333333</v>
      </c>
      <c r="G10221" s="4">
        <v>0.5</v>
      </c>
      <c r="H10221" s="4">
        <v>0.36238232901309098</v>
      </c>
      <c r="I10221" s="4">
        <v>1.6</v>
      </c>
      <c r="J10221" s="4">
        <v>-0.08</v>
      </c>
      <c r="K10221" s="4">
        <v>0.42499999999999999</v>
      </c>
      <c r="L10221" s="4">
        <v>0.60499999999999998</v>
      </c>
      <c r="M10221" s="4">
        <v>15</v>
      </c>
    </row>
    <row r="10222" spans="1:13" x14ac:dyDescent="0.2">
      <c r="A10222" s="3">
        <v>43405</v>
      </c>
      <c r="B10222" t="s">
        <v>10311</v>
      </c>
      <c r="C10222" t="s">
        <v>3879</v>
      </c>
      <c r="D10222" t="s">
        <v>10312</v>
      </c>
      <c r="E10222" t="s">
        <v>3878</v>
      </c>
      <c r="F10222" s="4">
        <v>0.63285714285714301</v>
      </c>
      <c r="G10222" s="4">
        <v>0.65</v>
      </c>
      <c r="H10222" s="4">
        <v>0.19632894576463999</v>
      </c>
      <c r="I10222" s="4">
        <v>1.07</v>
      </c>
      <c r="J10222" s="4">
        <v>0.3</v>
      </c>
      <c r="K10222" s="4">
        <v>0.5</v>
      </c>
      <c r="L10222" s="4">
        <v>0.7</v>
      </c>
      <c r="M10222" s="4">
        <v>14</v>
      </c>
    </row>
    <row r="10223" spans="1:13" x14ac:dyDescent="0.2">
      <c r="A10223" s="3">
        <v>43405</v>
      </c>
      <c r="B10223" t="s">
        <v>10295</v>
      </c>
      <c r="C10223" t="s">
        <v>3870</v>
      </c>
      <c r="D10223" t="s">
        <v>10296</v>
      </c>
      <c r="E10223" t="s">
        <v>3869</v>
      </c>
      <c r="F10223" s="4">
        <v>0.42</v>
      </c>
      <c r="G10223" s="4">
        <v>0.43</v>
      </c>
      <c r="H10223" s="4">
        <v>0.32293298729878001</v>
      </c>
      <c r="I10223" s="4">
        <v>1</v>
      </c>
      <c r="J10223" s="4">
        <v>-0.3</v>
      </c>
      <c r="K10223" s="4">
        <v>0.245</v>
      </c>
      <c r="L10223" s="4">
        <v>0.6</v>
      </c>
      <c r="M10223" s="4">
        <v>15</v>
      </c>
    </row>
    <row r="10224" spans="1:13" x14ac:dyDescent="0.2">
      <c r="A10224" s="3">
        <v>43405</v>
      </c>
      <c r="B10224" t="s">
        <v>3865</v>
      </c>
      <c r="C10224" t="s">
        <v>3882</v>
      </c>
      <c r="D10224" t="s">
        <v>266</v>
      </c>
      <c r="E10224" t="s">
        <v>3881</v>
      </c>
      <c r="F10224" s="4">
        <v>0.67214285714285704</v>
      </c>
      <c r="G10224" s="4">
        <v>0.56499999999999995</v>
      </c>
      <c r="H10224" s="4">
        <v>0.340591760400552</v>
      </c>
      <c r="I10224" s="4">
        <v>1.46</v>
      </c>
      <c r="J10224" s="4">
        <v>0.3</v>
      </c>
      <c r="K10224" s="4">
        <v>0.5</v>
      </c>
      <c r="L10224" s="4">
        <v>0.7</v>
      </c>
      <c r="M10224" s="4">
        <v>14</v>
      </c>
    </row>
    <row r="10225" spans="1:13" x14ac:dyDescent="0.2">
      <c r="A10225" s="3">
        <v>43435</v>
      </c>
      <c r="B10225" t="s">
        <v>9704</v>
      </c>
      <c r="C10225" t="s">
        <v>3927</v>
      </c>
      <c r="D10225" t="s">
        <v>9705</v>
      </c>
      <c r="E10225" t="s">
        <v>3926</v>
      </c>
      <c r="F10225" s="4">
        <v>8.9495000000000005</v>
      </c>
      <c r="G10225" s="4">
        <v>9.1</v>
      </c>
      <c r="H10225" s="4">
        <v>0.35010487150656999</v>
      </c>
      <c r="I10225" s="4">
        <v>9.2200000000000006</v>
      </c>
      <c r="J10225" s="4">
        <v>8.1</v>
      </c>
      <c r="K10225" s="4">
        <v>8.9824999999999999</v>
      </c>
      <c r="L10225" s="4">
        <v>9.15</v>
      </c>
      <c r="M10225" s="4">
        <v>20</v>
      </c>
    </row>
    <row r="10226" spans="1:13" x14ac:dyDescent="0.2">
      <c r="A10226" s="3">
        <v>43435</v>
      </c>
      <c r="B10226" t="s">
        <v>9740</v>
      </c>
      <c r="C10226" t="s">
        <v>3930</v>
      </c>
      <c r="D10226" t="s">
        <v>9741</v>
      </c>
      <c r="E10226" t="s">
        <v>3929</v>
      </c>
      <c r="F10226" s="4">
        <v>9.1068421052631603</v>
      </c>
      <c r="G10226" s="4">
        <v>9.1999999999999993</v>
      </c>
      <c r="H10226" s="4">
        <v>0.48893367684265399</v>
      </c>
      <c r="I10226" s="4">
        <v>10</v>
      </c>
      <c r="J10226" s="4">
        <v>8</v>
      </c>
      <c r="K10226" s="4">
        <v>8.875</v>
      </c>
      <c r="L10226" s="4">
        <v>9.4250000000000007</v>
      </c>
      <c r="M10226" s="4">
        <v>19</v>
      </c>
    </row>
    <row r="10227" spans="1:13" x14ac:dyDescent="0.2">
      <c r="A10227" s="3">
        <v>43435</v>
      </c>
      <c r="B10227" t="s">
        <v>3925</v>
      </c>
      <c r="C10227" t="s">
        <v>3933</v>
      </c>
      <c r="D10227" t="s">
        <v>286</v>
      </c>
      <c r="E10227" t="s">
        <v>3932</v>
      </c>
      <c r="F10227" s="4">
        <v>8.78466666666667</v>
      </c>
      <c r="G10227" s="4">
        <v>8.8000000000000007</v>
      </c>
      <c r="H10227" s="4">
        <v>0.98664559179551603</v>
      </c>
      <c r="I10227" s="4">
        <v>10.8</v>
      </c>
      <c r="J10227" s="4">
        <v>7.1</v>
      </c>
      <c r="K10227" s="4">
        <v>8.3350000000000009</v>
      </c>
      <c r="L10227" s="4">
        <v>9.23</v>
      </c>
      <c r="M10227" s="4">
        <v>15</v>
      </c>
    </row>
    <row r="10228" spans="1:13" x14ac:dyDescent="0.2">
      <c r="A10228" s="3">
        <v>43435</v>
      </c>
      <c r="B10228" t="s">
        <v>3928</v>
      </c>
      <c r="C10228" t="s">
        <v>5348</v>
      </c>
      <c r="D10228" t="s">
        <v>287</v>
      </c>
      <c r="E10228" t="s">
        <v>5347</v>
      </c>
      <c r="F10228" s="4">
        <v>8.4726666666666706</v>
      </c>
      <c r="G10228" s="4">
        <v>8.5</v>
      </c>
      <c r="H10228" s="4">
        <v>1.0985800358818201</v>
      </c>
      <c r="I10228" s="4">
        <v>10</v>
      </c>
      <c r="J10228" s="4">
        <v>6.1</v>
      </c>
      <c r="K10228" s="4">
        <v>7.78</v>
      </c>
      <c r="L10228" s="4">
        <v>9.25</v>
      </c>
      <c r="M10228" s="4">
        <v>15</v>
      </c>
    </row>
    <row r="10229" spans="1:13" x14ac:dyDescent="0.2">
      <c r="A10229" s="3">
        <v>43435</v>
      </c>
      <c r="B10229" t="s">
        <v>9706</v>
      </c>
      <c r="C10229" t="s">
        <v>3918</v>
      </c>
      <c r="D10229" t="s">
        <v>9707</v>
      </c>
      <c r="E10229" t="s">
        <v>3917</v>
      </c>
      <c r="F10229" s="4">
        <v>8.1257142857142899</v>
      </c>
      <c r="G10229" s="4">
        <v>8.1</v>
      </c>
      <c r="H10229" s="4">
        <v>0.136962513698932</v>
      </c>
      <c r="I10229" s="4">
        <v>8.35</v>
      </c>
      <c r="J10229" s="4">
        <v>7.9</v>
      </c>
      <c r="K10229" s="4">
        <v>8</v>
      </c>
      <c r="L10229" s="4">
        <v>8.25</v>
      </c>
      <c r="M10229" s="4">
        <v>28</v>
      </c>
    </row>
    <row r="10230" spans="1:13" x14ac:dyDescent="0.2">
      <c r="A10230" s="3">
        <v>43435</v>
      </c>
      <c r="B10230" t="s">
        <v>9742</v>
      </c>
      <c r="C10230" t="s">
        <v>3921</v>
      </c>
      <c r="D10230" t="s">
        <v>9743</v>
      </c>
      <c r="E10230" t="s">
        <v>3920</v>
      </c>
      <c r="F10230" s="4">
        <v>8.1596428571428596</v>
      </c>
      <c r="G10230" s="4">
        <v>8.1150000000000002</v>
      </c>
      <c r="H10230" s="4">
        <v>0.34575180718155601</v>
      </c>
      <c r="I10230" s="4">
        <v>8.85</v>
      </c>
      <c r="J10230" s="4">
        <v>7.53</v>
      </c>
      <c r="K10230" s="4">
        <v>7.915</v>
      </c>
      <c r="L10230" s="4">
        <v>8.5</v>
      </c>
      <c r="M10230" s="4">
        <v>28</v>
      </c>
    </row>
    <row r="10231" spans="1:13" x14ac:dyDescent="0.2">
      <c r="A10231" s="3">
        <v>43435</v>
      </c>
      <c r="B10231" t="s">
        <v>3916</v>
      </c>
      <c r="C10231" t="s">
        <v>3924</v>
      </c>
      <c r="D10231" t="s">
        <v>283</v>
      </c>
      <c r="E10231" t="s">
        <v>3923</v>
      </c>
      <c r="F10231" s="4">
        <v>7.68</v>
      </c>
      <c r="G10231" s="4">
        <v>7.5</v>
      </c>
      <c r="H10231" s="4">
        <v>0.81189372985103703</v>
      </c>
      <c r="I10231" s="4">
        <v>9.3000000000000007</v>
      </c>
      <c r="J10231" s="4">
        <v>6.4</v>
      </c>
      <c r="K10231" s="4">
        <v>7.2</v>
      </c>
      <c r="L10231" s="4">
        <v>8.2524999999999995</v>
      </c>
      <c r="M10231" s="4">
        <v>22</v>
      </c>
    </row>
    <row r="10232" spans="1:13" x14ac:dyDescent="0.2">
      <c r="A10232" s="3">
        <v>43435</v>
      </c>
      <c r="B10232" t="s">
        <v>3919</v>
      </c>
      <c r="C10232" t="s">
        <v>5345</v>
      </c>
      <c r="D10232" t="s">
        <v>284</v>
      </c>
      <c r="E10232" t="s">
        <v>5344</v>
      </c>
      <c r="F10232" s="4">
        <v>7.0294736842105303</v>
      </c>
      <c r="G10232" s="4">
        <v>6.95</v>
      </c>
      <c r="H10232" s="4">
        <v>1.16161034623975</v>
      </c>
      <c r="I10232" s="4">
        <v>9.25</v>
      </c>
      <c r="J10232" s="4">
        <v>5</v>
      </c>
      <c r="K10232" s="4">
        <v>6.05</v>
      </c>
      <c r="L10232" s="4">
        <v>7.75</v>
      </c>
      <c r="M10232" s="4">
        <v>19</v>
      </c>
    </row>
    <row r="10233" spans="1:13" x14ac:dyDescent="0.2">
      <c r="A10233" s="3">
        <v>43435</v>
      </c>
      <c r="B10233" t="s">
        <v>10275</v>
      </c>
      <c r="C10233" t="s">
        <v>3988</v>
      </c>
      <c r="D10233" t="s">
        <v>10276</v>
      </c>
      <c r="E10233" t="s">
        <v>3987</v>
      </c>
      <c r="F10233" s="4">
        <v>3.3704347826087</v>
      </c>
      <c r="G10233" s="4">
        <v>3.3</v>
      </c>
      <c r="H10233" s="4">
        <v>0.27828171241109401</v>
      </c>
      <c r="I10233" s="4">
        <v>4</v>
      </c>
      <c r="J10233" s="4">
        <v>2.94</v>
      </c>
      <c r="K10233" s="4">
        <v>3.2</v>
      </c>
      <c r="L10233" s="4">
        <v>3.55</v>
      </c>
      <c r="M10233" s="4">
        <v>23</v>
      </c>
    </row>
    <row r="10234" spans="1:13" x14ac:dyDescent="0.2">
      <c r="A10234" s="3">
        <v>43435</v>
      </c>
      <c r="B10234" t="s">
        <v>10297</v>
      </c>
      <c r="C10234" t="s">
        <v>3991</v>
      </c>
      <c r="D10234" t="s">
        <v>10298</v>
      </c>
      <c r="E10234" t="s">
        <v>3990</v>
      </c>
      <c r="F10234" s="4">
        <v>3.5716666666666699</v>
      </c>
      <c r="G10234" s="4">
        <v>3.5150000000000001</v>
      </c>
      <c r="H10234" s="4">
        <v>0.32174343906241498</v>
      </c>
      <c r="I10234" s="4">
        <v>4.4000000000000004</v>
      </c>
      <c r="J10234" s="4">
        <v>2.98</v>
      </c>
      <c r="K10234" s="4">
        <v>3.4950000000000001</v>
      </c>
      <c r="L10234" s="4">
        <v>3.7475000000000001</v>
      </c>
      <c r="M10234" s="4">
        <v>24</v>
      </c>
    </row>
    <row r="10235" spans="1:13" x14ac:dyDescent="0.2">
      <c r="A10235" s="3">
        <v>43435</v>
      </c>
      <c r="B10235" t="s">
        <v>3986</v>
      </c>
      <c r="C10235" t="s">
        <v>5357</v>
      </c>
      <c r="D10235" t="s">
        <v>307</v>
      </c>
      <c r="E10235" t="s">
        <v>5356</v>
      </c>
      <c r="F10235" s="4">
        <v>3.7435</v>
      </c>
      <c r="G10235" s="4">
        <v>3.66</v>
      </c>
      <c r="H10235" s="4">
        <v>0.40357970581704</v>
      </c>
      <c r="I10235" s="4">
        <v>4.7</v>
      </c>
      <c r="J10235" s="4">
        <v>3.1</v>
      </c>
      <c r="K10235" s="4">
        <v>3.5</v>
      </c>
      <c r="L10235" s="4">
        <v>4</v>
      </c>
      <c r="M10235" s="4">
        <v>20</v>
      </c>
    </row>
    <row r="10236" spans="1:13" x14ac:dyDescent="0.2">
      <c r="A10236" s="3">
        <v>43435</v>
      </c>
      <c r="B10236" t="s">
        <v>10277</v>
      </c>
      <c r="C10236" t="s">
        <v>3994</v>
      </c>
      <c r="D10236" t="s">
        <v>10278</v>
      </c>
      <c r="E10236" t="s">
        <v>3993</v>
      </c>
      <c r="F10236" s="4">
        <v>3.4116</v>
      </c>
      <c r="G10236" s="4">
        <v>3.4</v>
      </c>
      <c r="H10236" s="4">
        <v>0.180939216313103</v>
      </c>
      <c r="I10236" s="4">
        <v>4.0999999999999996</v>
      </c>
      <c r="J10236" s="4">
        <v>3.2</v>
      </c>
      <c r="K10236" s="4">
        <v>3.3</v>
      </c>
      <c r="L10236" s="4">
        <v>3.4</v>
      </c>
      <c r="M10236" s="4">
        <v>25</v>
      </c>
    </row>
    <row r="10237" spans="1:13" x14ac:dyDescent="0.2">
      <c r="A10237" s="3">
        <v>43435</v>
      </c>
      <c r="B10237" t="s">
        <v>10299</v>
      </c>
      <c r="C10237" t="s">
        <v>3997</v>
      </c>
      <c r="D10237" t="s">
        <v>10300</v>
      </c>
      <c r="E10237" t="s">
        <v>3996</v>
      </c>
      <c r="F10237" s="4">
        <v>3.5708000000000002</v>
      </c>
      <c r="G10237" s="4">
        <v>3.5</v>
      </c>
      <c r="H10237" s="4">
        <v>0.28620971332224199</v>
      </c>
      <c r="I10237" s="4">
        <v>4.3</v>
      </c>
      <c r="J10237" s="4">
        <v>3.1</v>
      </c>
      <c r="K10237" s="4">
        <v>3.4</v>
      </c>
      <c r="L10237" s="4">
        <v>3.7</v>
      </c>
      <c r="M10237" s="4">
        <v>25</v>
      </c>
    </row>
    <row r="10238" spans="1:13" x14ac:dyDescent="0.2">
      <c r="A10238" s="3">
        <v>43435</v>
      </c>
      <c r="B10238" t="s">
        <v>3992</v>
      </c>
      <c r="C10238" t="s">
        <v>5360</v>
      </c>
      <c r="D10238" t="s">
        <v>309</v>
      </c>
      <c r="E10238" t="s">
        <v>5359</v>
      </c>
      <c r="F10238" s="4">
        <v>3.7304761904761898</v>
      </c>
      <c r="G10238" s="4">
        <v>3.6</v>
      </c>
      <c r="H10238" s="4">
        <v>0.40923680419136499</v>
      </c>
      <c r="I10238" s="4">
        <v>4.8</v>
      </c>
      <c r="J10238" s="4">
        <v>3.1</v>
      </c>
      <c r="K10238" s="4">
        <v>3.51</v>
      </c>
      <c r="L10238" s="4">
        <v>3.8</v>
      </c>
      <c r="M10238" s="4">
        <v>21</v>
      </c>
    </row>
    <row r="10239" spans="1:13" x14ac:dyDescent="0.2">
      <c r="A10239" s="3">
        <v>43435</v>
      </c>
      <c r="B10239" t="s">
        <v>8072</v>
      </c>
      <c r="C10239" t="s">
        <v>3897</v>
      </c>
      <c r="D10239" t="s">
        <v>8073</v>
      </c>
      <c r="E10239" t="s">
        <v>3896</v>
      </c>
      <c r="F10239" s="4">
        <v>8.2351851851851894</v>
      </c>
      <c r="G10239" s="4">
        <v>8.25</v>
      </c>
      <c r="H10239" s="4">
        <v>0.178570614568759</v>
      </c>
      <c r="I10239" s="4">
        <v>8.5</v>
      </c>
      <c r="J10239" s="4">
        <v>8</v>
      </c>
      <c r="K10239" s="4">
        <v>8.0500000000000007</v>
      </c>
      <c r="L10239" s="4">
        <v>8.25</v>
      </c>
      <c r="M10239" s="4">
        <v>27</v>
      </c>
    </row>
    <row r="10240" spans="1:13" x14ac:dyDescent="0.2">
      <c r="A10240" s="3">
        <v>43435</v>
      </c>
      <c r="B10240" t="s">
        <v>3892</v>
      </c>
      <c r="C10240" t="s">
        <v>3909</v>
      </c>
      <c r="D10240" t="s">
        <v>275</v>
      </c>
      <c r="E10240" t="s">
        <v>3908</v>
      </c>
      <c r="F10240" s="4">
        <v>8.1547619047619104</v>
      </c>
      <c r="G10240" s="4">
        <v>8.25</v>
      </c>
      <c r="H10240" s="4">
        <v>0.45052878984166</v>
      </c>
      <c r="I10240" s="4">
        <v>8.75</v>
      </c>
      <c r="J10240" s="4">
        <v>7.25</v>
      </c>
      <c r="K10240" s="4">
        <v>7.75</v>
      </c>
      <c r="L10240" s="4">
        <v>8.5</v>
      </c>
      <c r="M10240" s="4">
        <v>21</v>
      </c>
    </row>
    <row r="10241" spans="1:13" x14ac:dyDescent="0.2">
      <c r="A10241" s="3">
        <v>43435</v>
      </c>
      <c r="B10241" t="s">
        <v>8098</v>
      </c>
      <c r="C10241" t="s">
        <v>3900</v>
      </c>
      <c r="D10241" t="s">
        <v>8099</v>
      </c>
      <c r="E10241" t="s">
        <v>3899</v>
      </c>
      <c r="F10241" s="4">
        <v>8.2833333333333297</v>
      </c>
      <c r="G10241" s="4">
        <v>8.25</v>
      </c>
      <c r="H10241" s="4">
        <v>0.228287942334642</v>
      </c>
      <c r="I10241" s="4">
        <v>8.75</v>
      </c>
      <c r="J10241" s="4">
        <v>8</v>
      </c>
      <c r="K10241" s="4">
        <v>8.0749999999999993</v>
      </c>
      <c r="L10241" s="4">
        <v>8.5</v>
      </c>
      <c r="M10241" s="4">
        <v>27</v>
      </c>
    </row>
    <row r="10242" spans="1:13" x14ac:dyDescent="0.2">
      <c r="A10242" s="3">
        <v>43435</v>
      </c>
      <c r="B10242" t="s">
        <v>3895</v>
      </c>
      <c r="C10242" t="s">
        <v>3912</v>
      </c>
      <c r="D10242" t="s">
        <v>276</v>
      </c>
      <c r="E10242" t="s">
        <v>3911</v>
      </c>
      <c r="F10242" s="4">
        <v>8.0500000000000007</v>
      </c>
      <c r="G10242" s="4">
        <v>8</v>
      </c>
      <c r="H10242" s="4">
        <v>0.55369571731088996</v>
      </c>
      <c r="I10242" s="4">
        <v>9</v>
      </c>
      <c r="J10242" s="4">
        <v>7</v>
      </c>
      <c r="K10242" s="4">
        <v>7.6875</v>
      </c>
      <c r="L10242" s="4">
        <v>8.5</v>
      </c>
      <c r="M10242" s="4">
        <v>20</v>
      </c>
    </row>
    <row r="10243" spans="1:13" x14ac:dyDescent="0.2">
      <c r="A10243" s="3">
        <v>43435</v>
      </c>
      <c r="B10243" t="s">
        <v>8124</v>
      </c>
      <c r="C10243" t="s">
        <v>3903</v>
      </c>
      <c r="D10243" t="s">
        <v>8125</v>
      </c>
      <c r="E10243" t="s">
        <v>3902</v>
      </c>
      <c r="F10243" s="4">
        <v>8.2740740740740701</v>
      </c>
      <c r="G10243" s="4">
        <v>8.25</v>
      </c>
      <c r="H10243" s="4">
        <v>0.27258392157644601</v>
      </c>
      <c r="I10243" s="4">
        <v>8.75</v>
      </c>
      <c r="J10243" s="4">
        <v>7.75</v>
      </c>
      <c r="K10243" s="4">
        <v>8</v>
      </c>
      <c r="L10243" s="4">
        <v>8.5</v>
      </c>
      <c r="M10243" s="4">
        <v>27</v>
      </c>
    </row>
    <row r="10244" spans="1:13" x14ac:dyDescent="0.2">
      <c r="A10244" s="3">
        <v>43435</v>
      </c>
      <c r="B10244" t="s">
        <v>3898</v>
      </c>
      <c r="C10244" t="s">
        <v>3915</v>
      </c>
      <c r="D10244" t="s">
        <v>277</v>
      </c>
      <c r="E10244" t="s">
        <v>3914</v>
      </c>
      <c r="F10244" s="4">
        <v>7.9325000000000001</v>
      </c>
      <c r="G10244" s="4">
        <v>7.95</v>
      </c>
      <c r="H10244" s="4">
        <v>0.72480033548266898</v>
      </c>
      <c r="I10244" s="4">
        <v>9.25</v>
      </c>
      <c r="J10244" s="4">
        <v>6.5</v>
      </c>
      <c r="K10244" s="4">
        <v>7.5</v>
      </c>
      <c r="L10244" s="4">
        <v>8.5</v>
      </c>
      <c r="M10244" s="4">
        <v>20</v>
      </c>
    </row>
    <row r="10245" spans="1:13" x14ac:dyDescent="0.2">
      <c r="A10245" s="3">
        <v>43435</v>
      </c>
      <c r="B10245" t="s">
        <v>8046</v>
      </c>
      <c r="C10245" t="s">
        <v>3894</v>
      </c>
      <c r="D10245" t="s">
        <v>8047</v>
      </c>
      <c r="E10245" t="s">
        <v>3893</v>
      </c>
      <c r="F10245" s="4">
        <v>8.1574074074074101</v>
      </c>
      <c r="G10245" s="4">
        <v>8.25</v>
      </c>
      <c r="H10245" s="4">
        <v>0.123025719405853</v>
      </c>
      <c r="I10245" s="4">
        <v>8.25</v>
      </c>
      <c r="J10245" s="4">
        <v>8</v>
      </c>
      <c r="K10245" s="4">
        <v>8</v>
      </c>
      <c r="L10245" s="4">
        <v>8.25</v>
      </c>
      <c r="M10245" s="4">
        <v>27</v>
      </c>
    </row>
    <row r="10246" spans="1:13" x14ac:dyDescent="0.2">
      <c r="A10246" s="3">
        <v>43435</v>
      </c>
      <c r="B10246" t="s">
        <v>8150</v>
      </c>
      <c r="C10246" t="s">
        <v>3906</v>
      </c>
      <c r="D10246" t="s">
        <v>8151</v>
      </c>
      <c r="E10246" t="s">
        <v>3905</v>
      </c>
      <c r="F10246" s="4">
        <v>8.2166666666666703</v>
      </c>
      <c r="G10246" s="4">
        <v>8.25</v>
      </c>
      <c r="H10246" s="4">
        <v>0.33569674960045098</v>
      </c>
      <c r="I10246" s="4">
        <v>8.75</v>
      </c>
      <c r="J10246" s="4">
        <v>7.25</v>
      </c>
      <c r="K10246" s="4">
        <v>8</v>
      </c>
      <c r="L10246" s="4">
        <v>8.5</v>
      </c>
      <c r="M10246" s="4">
        <v>27</v>
      </c>
    </row>
    <row r="10247" spans="1:13" x14ac:dyDescent="0.2">
      <c r="A10247" s="3">
        <v>43435</v>
      </c>
      <c r="B10247" t="s">
        <v>3901</v>
      </c>
      <c r="C10247" t="s">
        <v>4436</v>
      </c>
      <c r="D10247" t="s">
        <v>278</v>
      </c>
      <c r="E10247" t="s">
        <v>4435</v>
      </c>
      <c r="F10247" s="4">
        <v>7.75</v>
      </c>
      <c r="G10247" s="4">
        <v>7.7249999999999996</v>
      </c>
      <c r="H10247" s="4">
        <v>0.764697263472222</v>
      </c>
      <c r="I10247" s="4">
        <v>9.25</v>
      </c>
      <c r="J10247" s="4">
        <v>6.5</v>
      </c>
      <c r="K10247" s="4">
        <v>7.25</v>
      </c>
      <c r="L10247" s="4">
        <v>8.4375</v>
      </c>
      <c r="M10247" s="4">
        <v>22</v>
      </c>
    </row>
    <row r="10248" spans="1:13" x14ac:dyDescent="0.2">
      <c r="A10248" s="3">
        <v>43435</v>
      </c>
      <c r="B10248" t="s">
        <v>8248</v>
      </c>
      <c r="C10248" t="s">
        <v>3084</v>
      </c>
      <c r="D10248" t="s">
        <v>8249</v>
      </c>
      <c r="E10248" t="s">
        <v>3083</v>
      </c>
      <c r="F10248" s="4">
        <v>3.88</v>
      </c>
      <c r="G10248" s="4">
        <v>3.8650000000000002</v>
      </c>
      <c r="H10248" s="4">
        <v>0.38148831349509699</v>
      </c>
      <c r="I10248" s="4">
        <v>4.87</v>
      </c>
      <c r="J10248" s="4">
        <v>3.1</v>
      </c>
      <c r="K10248" s="4">
        <v>3.7</v>
      </c>
      <c r="L10248" s="4">
        <v>4.0975000000000001</v>
      </c>
      <c r="M10248" s="4">
        <v>28</v>
      </c>
    </row>
    <row r="10249" spans="1:13" x14ac:dyDescent="0.2">
      <c r="A10249" s="3">
        <v>43435</v>
      </c>
      <c r="B10249" t="s">
        <v>8240</v>
      </c>
      <c r="C10249" t="s">
        <v>3081</v>
      </c>
      <c r="D10249" t="s">
        <v>8241</v>
      </c>
      <c r="E10249" t="s">
        <v>3080</v>
      </c>
      <c r="F10249" s="4">
        <v>3.8478124999999999</v>
      </c>
      <c r="G10249" s="4">
        <v>3.89</v>
      </c>
      <c r="H10249" s="4">
        <v>0.29578473400594502</v>
      </c>
      <c r="I10249" s="4">
        <v>4.34</v>
      </c>
      <c r="J10249" s="4">
        <v>3.1</v>
      </c>
      <c r="K10249" s="4">
        <v>3.69</v>
      </c>
      <c r="L10249" s="4">
        <v>4.0925000000000002</v>
      </c>
      <c r="M10249" s="4">
        <v>32</v>
      </c>
    </row>
    <row r="10250" spans="1:13" x14ac:dyDescent="0.2">
      <c r="A10250" s="3">
        <v>43435</v>
      </c>
      <c r="B10250" t="s">
        <v>9708</v>
      </c>
      <c r="C10250" t="s">
        <v>3072</v>
      </c>
      <c r="D10250" t="s">
        <v>9709</v>
      </c>
      <c r="E10250" t="s">
        <v>3071</v>
      </c>
      <c r="F10250" s="4">
        <v>4.671875</v>
      </c>
      <c r="G10250" s="4">
        <v>4.68</v>
      </c>
      <c r="H10250" s="4">
        <v>0.13801443356029</v>
      </c>
      <c r="I10250" s="4">
        <v>4.95</v>
      </c>
      <c r="J10250" s="4">
        <v>4.4400000000000004</v>
      </c>
      <c r="K10250" s="4">
        <v>4.55</v>
      </c>
      <c r="L10250" s="4">
        <v>4.7925000000000004</v>
      </c>
      <c r="M10250" s="4">
        <v>32</v>
      </c>
    </row>
    <row r="10251" spans="1:13" x14ac:dyDescent="0.2">
      <c r="A10251" s="3">
        <v>43435</v>
      </c>
      <c r="B10251" t="s">
        <v>9744</v>
      </c>
      <c r="C10251" t="s">
        <v>3075</v>
      </c>
      <c r="D10251" t="s">
        <v>9745</v>
      </c>
      <c r="E10251" t="s">
        <v>3074</v>
      </c>
      <c r="F10251" s="4">
        <v>3.8478124999999999</v>
      </c>
      <c r="G10251" s="4">
        <v>3.89</v>
      </c>
      <c r="H10251" s="4">
        <v>0.29578473400594502</v>
      </c>
      <c r="I10251" s="4">
        <v>4.34</v>
      </c>
      <c r="J10251" s="4">
        <v>3.1</v>
      </c>
      <c r="K10251" s="4">
        <v>3.69</v>
      </c>
      <c r="L10251" s="4">
        <v>4.0925000000000002</v>
      </c>
      <c r="M10251" s="4">
        <v>32</v>
      </c>
    </row>
    <row r="10252" spans="1:13" x14ac:dyDescent="0.2">
      <c r="A10252" s="3">
        <v>43435</v>
      </c>
      <c r="B10252" t="s">
        <v>7742</v>
      </c>
      <c r="C10252" t="s">
        <v>3102</v>
      </c>
      <c r="D10252" t="s">
        <v>7743</v>
      </c>
      <c r="E10252" t="s">
        <v>3101</v>
      </c>
      <c r="F10252" s="4">
        <v>3.66206896551724</v>
      </c>
      <c r="G10252" s="4">
        <v>3.55</v>
      </c>
      <c r="H10252" s="4">
        <v>0.37836470794294302</v>
      </c>
      <c r="I10252" s="4">
        <v>4.4000000000000004</v>
      </c>
      <c r="J10252" s="4">
        <v>3</v>
      </c>
      <c r="K10252" s="4">
        <v>3.42</v>
      </c>
      <c r="L10252" s="4">
        <v>3.9</v>
      </c>
      <c r="M10252" s="4">
        <v>29</v>
      </c>
    </row>
    <row r="10253" spans="1:13" x14ac:dyDescent="0.2">
      <c r="A10253" s="3">
        <v>43435</v>
      </c>
      <c r="B10253" t="s">
        <v>3070</v>
      </c>
      <c r="C10253" t="s">
        <v>3078</v>
      </c>
      <c r="D10253" t="s">
        <v>1</v>
      </c>
      <c r="E10253" t="s">
        <v>3077</v>
      </c>
      <c r="F10253" s="4">
        <v>3.7386666666666701</v>
      </c>
      <c r="G10253" s="4">
        <v>3.79</v>
      </c>
      <c r="H10253" s="4">
        <v>0.39340891539547501</v>
      </c>
      <c r="I10253" s="4">
        <v>4.68</v>
      </c>
      <c r="J10253" s="4">
        <v>3</v>
      </c>
      <c r="K10253" s="4">
        <v>3.5</v>
      </c>
      <c r="L10253" s="4">
        <v>4</v>
      </c>
      <c r="M10253" s="4">
        <v>30</v>
      </c>
    </row>
    <row r="10254" spans="1:13" x14ac:dyDescent="0.2">
      <c r="A10254" s="3">
        <v>43435</v>
      </c>
      <c r="B10254" t="s">
        <v>3073</v>
      </c>
      <c r="C10254" t="s">
        <v>5094</v>
      </c>
      <c r="D10254" t="s">
        <v>2</v>
      </c>
      <c r="E10254" t="s">
        <v>5093</v>
      </c>
      <c r="F10254" s="4">
        <v>3.6055999999999999</v>
      </c>
      <c r="G10254" s="4">
        <v>3.5</v>
      </c>
      <c r="H10254" s="4">
        <v>0.40024034445984302</v>
      </c>
      <c r="I10254" s="4">
        <v>4.9000000000000004</v>
      </c>
      <c r="J10254" s="4">
        <v>3</v>
      </c>
      <c r="K10254" s="4">
        <v>3.4</v>
      </c>
      <c r="L10254" s="4">
        <v>3.71</v>
      </c>
      <c r="M10254" s="4">
        <v>25</v>
      </c>
    </row>
    <row r="10255" spans="1:13" x14ac:dyDescent="0.2">
      <c r="A10255" s="3">
        <v>43435</v>
      </c>
      <c r="B10255" t="s">
        <v>6329</v>
      </c>
      <c r="C10255" t="s">
        <v>3105</v>
      </c>
      <c r="D10255" t="s">
        <v>2141</v>
      </c>
      <c r="E10255" t="s">
        <v>3104</v>
      </c>
      <c r="F10255" s="4">
        <v>3.52925925925926</v>
      </c>
      <c r="G10255" s="4">
        <v>3.5</v>
      </c>
      <c r="H10255" s="4">
        <v>0.333995922659658</v>
      </c>
      <c r="I10255" s="4">
        <v>4.3</v>
      </c>
      <c r="J10255" s="4">
        <v>3</v>
      </c>
      <c r="K10255" s="4">
        <v>3.3</v>
      </c>
      <c r="L10255" s="4">
        <v>3.75</v>
      </c>
      <c r="M10255" s="4">
        <v>27</v>
      </c>
    </row>
    <row r="10256" spans="1:13" x14ac:dyDescent="0.2">
      <c r="A10256" s="3">
        <v>43435</v>
      </c>
      <c r="B10256" t="s">
        <v>8158</v>
      </c>
      <c r="C10256" t="s">
        <v>3117</v>
      </c>
      <c r="D10256" t="s">
        <v>8159</v>
      </c>
      <c r="E10256" t="s">
        <v>3116</v>
      </c>
      <c r="F10256" s="4">
        <v>0.47187499999999999</v>
      </c>
      <c r="G10256" s="4">
        <v>0.44</v>
      </c>
      <c r="H10256" s="4">
        <v>0.143311920130926</v>
      </c>
      <c r="I10256" s="4">
        <v>0.82</v>
      </c>
      <c r="J10256" s="4">
        <v>0.14000000000000001</v>
      </c>
      <c r="K10256" s="4">
        <v>0.39</v>
      </c>
      <c r="L10256" s="4">
        <v>0.54749999999999999</v>
      </c>
      <c r="M10256" s="4">
        <v>32</v>
      </c>
    </row>
    <row r="10257" spans="1:13" x14ac:dyDescent="0.2">
      <c r="A10257" s="3">
        <v>43435</v>
      </c>
      <c r="B10257" t="s">
        <v>8168</v>
      </c>
      <c r="C10257" t="s">
        <v>3120</v>
      </c>
      <c r="D10257" t="s">
        <v>8169</v>
      </c>
      <c r="E10257" t="s">
        <v>3119</v>
      </c>
      <c r="F10257" s="4">
        <v>0.33374999999999999</v>
      </c>
      <c r="G10257" s="4">
        <v>0.33</v>
      </c>
      <c r="H10257" s="4">
        <v>6.8756231389152697E-2</v>
      </c>
      <c r="I10257" s="4">
        <v>0.52</v>
      </c>
      <c r="J10257" s="4">
        <v>0.2</v>
      </c>
      <c r="K10257" s="4">
        <v>0.28999999999999998</v>
      </c>
      <c r="L10257" s="4">
        <v>0.38250000000000001</v>
      </c>
      <c r="M10257" s="4">
        <v>32</v>
      </c>
    </row>
    <row r="10258" spans="1:13" x14ac:dyDescent="0.2">
      <c r="A10258" s="3">
        <v>43435</v>
      </c>
      <c r="B10258" t="s">
        <v>8178</v>
      </c>
      <c r="C10258" t="s">
        <v>3123</v>
      </c>
      <c r="D10258" t="s">
        <v>8179</v>
      </c>
      <c r="E10258" t="s">
        <v>3122</v>
      </c>
      <c r="F10258" s="4">
        <v>0.33437499999999998</v>
      </c>
      <c r="G10258" s="4">
        <v>0.33</v>
      </c>
      <c r="H10258" s="4">
        <v>8.4812411599307302E-2</v>
      </c>
      <c r="I10258" s="4">
        <v>0.54</v>
      </c>
      <c r="J10258" s="4">
        <v>0.13</v>
      </c>
      <c r="K10258" s="4">
        <v>0.28999999999999998</v>
      </c>
      <c r="L10258" s="4">
        <v>0.39250000000000002</v>
      </c>
      <c r="M10258" s="4">
        <v>32</v>
      </c>
    </row>
    <row r="10259" spans="1:13" x14ac:dyDescent="0.2">
      <c r="A10259" s="3">
        <v>43435</v>
      </c>
      <c r="B10259" t="s">
        <v>8186</v>
      </c>
      <c r="C10259" t="s">
        <v>3126</v>
      </c>
      <c r="D10259" t="s">
        <v>8187</v>
      </c>
      <c r="E10259" t="s">
        <v>3125</v>
      </c>
      <c r="F10259" s="4">
        <v>-0.1615625</v>
      </c>
      <c r="G10259" s="4">
        <v>-0.12</v>
      </c>
      <c r="H10259" s="4">
        <v>0.130609226937802</v>
      </c>
      <c r="I10259" s="4">
        <v>0.17</v>
      </c>
      <c r="J10259" s="4">
        <v>-0.45</v>
      </c>
      <c r="K10259" s="4">
        <v>-0.25</v>
      </c>
      <c r="L10259" s="4">
        <v>-0.09</v>
      </c>
      <c r="M10259" s="4">
        <v>32</v>
      </c>
    </row>
    <row r="10260" spans="1:13" x14ac:dyDescent="0.2">
      <c r="A10260" s="3">
        <v>43435</v>
      </c>
      <c r="B10260" t="s">
        <v>8194</v>
      </c>
      <c r="C10260" t="s">
        <v>3129</v>
      </c>
      <c r="D10260" t="s">
        <v>8195</v>
      </c>
      <c r="E10260" t="s">
        <v>3128</v>
      </c>
      <c r="F10260" s="4">
        <v>-0.291875</v>
      </c>
      <c r="G10260" s="4">
        <v>-0.3</v>
      </c>
      <c r="H10260" s="4">
        <v>0.10825410667916099</v>
      </c>
      <c r="I10260" s="4">
        <v>-0.08</v>
      </c>
      <c r="J10260" s="4">
        <v>-0.56000000000000005</v>
      </c>
      <c r="K10260" s="4">
        <v>-0.34250000000000003</v>
      </c>
      <c r="L10260" s="4">
        <v>-0.2175</v>
      </c>
      <c r="M10260" s="4">
        <v>32</v>
      </c>
    </row>
    <row r="10261" spans="1:13" x14ac:dyDescent="0.2">
      <c r="A10261" s="3">
        <v>43435</v>
      </c>
      <c r="B10261" t="s">
        <v>8202</v>
      </c>
      <c r="C10261" t="s">
        <v>3132</v>
      </c>
      <c r="D10261" t="s">
        <v>8203</v>
      </c>
      <c r="E10261" t="s">
        <v>3131</v>
      </c>
      <c r="F10261" s="4">
        <v>0.20374999999999999</v>
      </c>
      <c r="G10261" s="4">
        <v>0.2</v>
      </c>
      <c r="H10261" s="4">
        <v>8.7390484460229095E-2</v>
      </c>
      <c r="I10261" s="4">
        <v>0.41</v>
      </c>
      <c r="J10261" s="4">
        <v>0</v>
      </c>
      <c r="K10261" s="4">
        <v>0.15</v>
      </c>
      <c r="L10261" s="4">
        <v>0.26</v>
      </c>
      <c r="M10261" s="4">
        <v>32</v>
      </c>
    </row>
    <row r="10262" spans="1:13" x14ac:dyDescent="0.2">
      <c r="A10262" s="3">
        <v>43435</v>
      </c>
      <c r="B10262" t="s">
        <v>8210</v>
      </c>
      <c r="C10262" t="s">
        <v>3135</v>
      </c>
      <c r="D10262" t="s">
        <v>8211</v>
      </c>
      <c r="E10262" t="s">
        <v>3134</v>
      </c>
      <c r="F10262" s="4">
        <v>0.32187500000000002</v>
      </c>
      <c r="G10262" s="4">
        <v>0.31</v>
      </c>
      <c r="H10262" s="4">
        <v>0.115659051219661</v>
      </c>
      <c r="I10262" s="4">
        <v>0.62</v>
      </c>
      <c r="J10262" s="4">
        <v>0.1</v>
      </c>
      <c r="K10262" s="4">
        <v>0.25</v>
      </c>
      <c r="L10262" s="4">
        <v>0.375</v>
      </c>
      <c r="M10262" s="4">
        <v>32</v>
      </c>
    </row>
    <row r="10263" spans="1:13" x14ac:dyDescent="0.2">
      <c r="A10263" s="3">
        <v>43435</v>
      </c>
      <c r="B10263" t="s">
        <v>8218</v>
      </c>
      <c r="C10263" t="s">
        <v>3138</v>
      </c>
      <c r="D10263" t="s">
        <v>8219</v>
      </c>
      <c r="E10263" t="s">
        <v>3137</v>
      </c>
      <c r="F10263" s="4">
        <v>0.35062500000000002</v>
      </c>
      <c r="G10263" s="4">
        <v>0.33</v>
      </c>
      <c r="H10263" s="4">
        <v>9.7977531986642497E-2</v>
      </c>
      <c r="I10263" s="4">
        <v>0.57999999999999996</v>
      </c>
      <c r="J10263" s="4">
        <v>0.16</v>
      </c>
      <c r="K10263" s="4">
        <v>0.3</v>
      </c>
      <c r="L10263" s="4">
        <v>0.38</v>
      </c>
      <c r="M10263" s="4">
        <v>32</v>
      </c>
    </row>
    <row r="10264" spans="1:13" x14ac:dyDescent="0.2">
      <c r="A10264" s="3">
        <v>43435</v>
      </c>
      <c r="B10264" t="s">
        <v>8226</v>
      </c>
      <c r="C10264" t="s">
        <v>3141</v>
      </c>
      <c r="D10264" t="s">
        <v>8227</v>
      </c>
      <c r="E10264" t="s">
        <v>3140</v>
      </c>
      <c r="F10264" s="4">
        <v>0.41580645161290303</v>
      </c>
      <c r="G10264" s="4">
        <v>0.41</v>
      </c>
      <c r="H10264" s="4">
        <v>7.1029298816210895E-2</v>
      </c>
      <c r="I10264" s="4">
        <v>0.57999999999999996</v>
      </c>
      <c r="J10264" s="4">
        <v>0.24</v>
      </c>
      <c r="K10264" s="4">
        <v>0.38</v>
      </c>
      <c r="L10264" s="4">
        <v>0.45</v>
      </c>
      <c r="M10264" s="4">
        <v>31</v>
      </c>
    </row>
    <row r="10265" spans="1:13" x14ac:dyDescent="0.2">
      <c r="A10265" s="3">
        <v>43435</v>
      </c>
      <c r="B10265" t="s">
        <v>8234</v>
      </c>
      <c r="C10265" t="s">
        <v>3144</v>
      </c>
      <c r="D10265" t="s">
        <v>8235</v>
      </c>
      <c r="E10265" t="s">
        <v>3143</v>
      </c>
      <c r="F10265" s="4">
        <v>0.51749999999999996</v>
      </c>
      <c r="G10265" s="4">
        <v>0.53</v>
      </c>
      <c r="H10265" s="4">
        <v>9.7616762177735197E-2</v>
      </c>
      <c r="I10265" s="4">
        <v>0.71</v>
      </c>
      <c r="J10265" s="4">
        <v>0.26</v>
      </c>
      <c r="K10265" s="4">
        <v>0.47749999999999998</v>
      </c>
      <c r="L10265" s="4">
        <v>0.57499999999999996</v>
      </c>
      <c r="M10265" s="4">
        <v>32</v>
      </c>
    </row>
    <row r="10266" spans="1:13" x14ac:dyDescent="0.2">
      <c r="A10266" s="3">
        <v>43435</v>
      </c>
      <c r="B10266" t="s">
        <v>8242</v>
      </c>
      <c r="C10266" t="s">
        <v>3147</v>
      </c>
      <c r="D10266" t="s">
        <v>8243</v>
      </c>
      <c r="E10266" t="s">
        <v>3146</v>
      </c>
      <c r="F10266" s="4">
        <v>0.76031249999999995</v>
      </c>
      <c r="G10266" s="4">
        <v>0.76</v>
      </c>
      <c r="H10266" s="4">
        <v>9.9660209000706601E-2</v>
      </c>
      <c r="I10266" s="4">
        <v>0.98</v>
      </c>
      <c r="J10266" s="4">
        <v>0.53</v>
      </c>
      <c r="K10266" s="4">
        <v>0.71499999999999997</v>
      </c>
      <c r="L10266" s="4">
        <v>0.8125</v>
      </c>
      <c r="M10266" s="4">
        <v>32</v>
      </c>
    </row>
    <row r="10267" spans="1:13" x14ac:dyDescent="0.2">
      <c r="A10267" s="3">
        <v>43435</v>
      </c>
      <c r="B10267" t="s">
        <v>8152</v>
      </c>
      <c r="C10267" t="s">
        <v>3114</v>
      </c>
      <c r="D10267" t="s">
        <v>8153</v>
      </c>
      <c r="E10267" t="s">
        <v>3113</v>
      </c>
      <c r="F10267" s="4">
        <v>0.583125</v>
      </c>
      <c r="G10267" s="4">
        <v>0.56000000000000005</v>
      </c>
      <c r="H10267" s="4">
        <v>0.113006922425704</v>
      </c>
      <c r="I10267" s="4">
        <v>0.82</v>
      </c>
      <c r="J10267" s="4">
        <v>0.33</v>
      </c>
      <c r="K10267" s="4">
        <v>0.51</v>
      </c>
      <c r="L10267" s="4">
        <v>0.67</v>
      </c>
      <c r="M10267" s="4">
        <v>32</v>
      </c>
    </row>
    <row r="10268" spans="1:13" x14ac:dyDescent="0.2">
      <c r="A10268" s="3">
        <v>43435</v>
      </c>
      <c r="B10268" t="s">
        <v>8250</v>
      </c>
      <c r="C10268" t="s">
        <v>3150</v>
      </c>
      <c r="D10268" t="s">
        <v>8251</v>
      </c>
      <c r="E10268" t="s">
        <v>3149</v>
      </c>
      <c r="F10268" s="4">
        <v>0.53249999999999997</v>
      </c>
      <c r="G10268" s="4">
        <v>0.52</v>
      </c>
      <c r="H10268" s="4">
        <v>0.107553437580971</v>
      </c>
      <c r="I10268" s="4">
        <v>0.87</v>
      </c>
      <c r="J10268" s="4">
        <v>0.36</v>
      </c>
      <c r="K10268" s="4">
        <v>0.47749999999999998</v>
      </c>
      <c r="L10268" s="4">
        <v>0.56499999999999995</v>
      </c>
      <c r="M10268" s="4">
        <v>32</v>
      </c>
    </row>
    <row r="10269" spans="1:13" x14ac:dyDescent="0.2">
      <c r="A10269" s="3">
        <v>43435</v>
      </c>
      <c r="B10269" t="s">
        <v>8252</v>
      </c>
      <c r="C10269" t="s">
        <v>3099</v>
      </c>
      <c r="D10269" t="s">
        <v>8253</v>
      </c>
      <c r="E10269" t="s">
        <v>3098</v>
      </c>
      <c r="F10269" s="4">
        <v>3.4988000000000001</v>
      </c>
      <c r="G10269" s="4">
        <v>3.51</v>
      </c>
      <c r="H10269" s="4">
        <v>0.206787330366248</v>
      </c>
      <c r="I10269" s="4">
        <v>3.77</v>
      </c>
      <c r="J10269" s="4">
        <v>2.99</v>
      </c>
      <c r="K10269" s="4">
        <v>3.3</v>
      </c>
      <c r="L10269" s="4">
        <v>3.67</v>
      </c>
      <c r="M10269" s="4">
        <v>25</v>
      </c>
    </row>
    <row r="10270" spans="1:13" x14ac:dyDescent="0.2">
      <c r="A10270" s="3">
        <v>43435</v>
      </c>
      <c r="B10270" t="s">
        <v>8244</v>
      </c>
      <c r="C10270" t="s">
        <v>3096</v>
      </c>
      <c r="D10270" t="s">
        <v>8245</v>
      </c>
      <c r="E10270" t="s">
        <v>3095</v>
      </c>
      <c r="F10270" s="4">
        <v>3.4624999999999999</v>
      </c>
      <c r="G10270" s="4">
        <v>3.4950000000000001</v>
      </c>
      <c r="H10270" s="4">
        <v>0.24139448273789599</v>
      </c>
      <c r="I10270" s="4">
        <v>3.9</v>
      </c>
      <c r="J10270" s="4">
        <v>2.68</v>
      </c>
      <c r="K10270" s="4">
        <v>3.3</v>
      </c>
      <c r="L10270" s="4">
        <v>3.6</v>
      </c>
      <c r="M10270" s="4">
        <v>28</v>
      </c>
    </row>
    <row r="10271" spans="1:13" x14ac:dyDescent="0.2">
      <c r="A10271" s="3">
        <v>43435</v>
      </c>
      <c r="B10271" t="s">
        <v>9710</v>
      </c>
      <c r="C10271" t="s">
        <v>3087</v>
      </c>
      <c r="D10271" t="s">
        <v>9711</v>
      </c>
      <c r="E10271" t="s">
        <v>3086</v>
      </c>
      <c r="F10271" s="4">
        <v>3.6003571428571401</v>
      </c>
      <c r="G10271" s="4">
        <v>3.6</v>
      </c>
      <c r="H10271" s="4">
        <v>8.5698962475120904E-2</v>
      </c>
      <c r="I10271" s="4">
        <v>3.75</v>
      </c>
      <c r="J10271" s="4">
        <v>3.34</v>
      </c>
      <c r="K10271" s="4">
        <v>3.5525000000000002</v>
      </c>
      <c r="L10271" s="4">
        <v>3.645</v>
      </c>
      <c r="M10271" s="4">
        <v>28</v>
      </c>
    </row>
    <row r="10272" spans="1:13" x14ac:dyDescent="0.2">
      <c r="A10272" s="3">
        <v>43435</v>
      </c>
      <c r="B10272" t="s">
        <v>9746</v>
      </c>
      <c r="C10272" t="s">
        <v>3090</v>
      </c>
      <c r="D10272" t="s">
        <v>9747</v>
      </c>
      <c r="E10272" t="s">
        <v>3089</v>
      </c>
      <c r="F10272" s="4">
        <v>3.4624999999999999</v>
      </c>
      <c r="G10272" s="4">
        <v>3.4950000000000001</v>
      </c>
      <c r="H10272" s="4">
        <v>0.24139448273789599</v>
      </c>
      <c r="I10272" s="4">
        <v>3.9</v>
      </c>
      <c r="J10272" s="4">
        <v>2.68</v>
      </c>
      <c r="K10272" s="4">
        <v>3.3</v>
      </c>
      <c r="L10272" s="4">
        <v>3.6</v>
      </c>
      <c r="M10272" s="4">
        <v>28</v>
      </c>
    </row>
    <row r="10273" spans="1:13" x14ac:dyDescent="0.2">
      <c r="A10273" s="3">
        <v>43435</v>
      </c>
      <c r="B10273" t="s">
        <v>9879</v>
      </c>
      <c r="C10273" t="s">
        <v>3108</v>
      </c>
      <c r="D10273" t="s">
        <v>9880</v>
      </c>
      <c r="E10273" t="s">
        <v>3107</v>
      </c>
      <c r="F10273" s="4">
        <v>3.4643999999999999</v>
      </c>
      <c r="G10273" s="4">
        <v>3.45</v>
      </c>
      <c r="H10273" s="4">
        <v>0.27204595200075998</v>
      </c>
      <c r="I10273" s="4">
        <v>4.09</v>
      </c>
      <c r="J10273" s="4">
        <v>3</v>
      </c>
      <c r="K10273" s="4">
        <v>3.27</v>
      </c>
      <c r="L10273" s="4">
        <v>3.7</v>
      </c>
      <c r="M10273" s="4">
        <v>25</v>
      </c>
    </row>
    <row r="10274" spans="1:13" x14ac:dyDescent="0.2">
      <c r="A10274" s="3">
        <v>43435</v>
      </c>
      <c r="B10274" t="s">
        <v>3085</v>
      </c>
      <c r="C10274" t="s">
        <v>3093</v>
      </c>
      <c r="D10274" t="s">
        <v>6</v>
      </c>
      <c r="E10274" t="s">
        <v>3092</v>
      </c>
      <c r="F10274" s="4">
        <v>3.4534615384615401</v>
      </c>
      <c r="G10274" s="4">
        <v>3.37</v>
      </c>
      <c r="H10274" s="4">
        <v>0.29392437541234701</v>
      </c>
      <c r="I10274" s="4">
        <v>4.04</v>
      </c>
      <c r="J10274" s="4">
        <v>3</v>
      </c>
      <c r="K10274" s="4">
        <v>3.2250000000000001</v>
      </c>
      <c r="L10274" s="4">
        <v>3.7</v>
      </c>
      <c r="M10274" s="4">
        <v>26</v>
      </c>
    </row>
    <row r="10275" spans="1:13" x14ac:dyDescent="0.2">
      <c r="A10275" s="3">
        <v>43435</v>
      </c>
      <c r="B10275" t="s">
        <v>3088</v>
      </c>
      <c r="C10275" t="s">
        <v>5098</v>
      </c>
      <c r="D10275" t="s">
        <v>7</v>
      </c>
      <c r="E10275" t="s">
        <v>5097</v>
      </c>
      <c r="F10275" s="4">
        <v>3.3990909090909098</v>
      </c>
      <c r="G10275" s="4">
        <v>3.3</v>
      </c>
      <c r="H10275" s="4">
        <v>0.29460076440771599</v>
      </c>
      <c r="I10275" s="4">
        <v>4</v>
      </c>
      <c r="J10275" s="4">
        <v>2.9</v>
      </c>
      <c r="K10275" s="4">
        <v>3.2</v>
      </c>
      <c r="L10275" s="4">
        <v>3.6</v>
      </c>
      <c r="M10275" s="4">
        <v>22</v>
      </c>
    </row>
    <row r="10276" spans="1:13" x14ac:dyDescent="0.2">
      <c r="A10276" s="3">
        <v>43435</v>
      </c>
      <c r="B10276" t="s">
        <v>6331</v>
      </c>
      <c r="C10276" t="s">
        <v>3111</v>
      </c>
      <c r="D10276" t="s">
        <v>2143</v>
      </c>
      <c r="E10276" t="s">
        <v>3110</v>
      </c>
      <c r="F10276" s="4">
        <v>3.38375</v>
      </c>
      <c r="G10276" s="4">
        <v>3.38</v>
      </c>
      <c r="H10276" s="4">
        <v>0.33118775050861499</v>
      </c>
      <c r="I10276" s="4">
        <v>3.86</v>
      </c>
      <c r="J10276" s="4">
        <v>2.4900000000000002</v>
      </c>
      <c r="K10276" s="4">
        <v>3.2</v>
      </c>
      <c r="L10276" s="4">
        <v>3.6175000000000002</v>
      </c>
      <c r="M10276" s="4">
        <v>24</v>
      </c>
    </row>
    <row r="10277" spans="1:13" x14ac:dyDescent="0.2">
      <c r="A10277" s="3">
        <v>43435</v>
      </c>
      <c r="B10277" t="s">
        <v>8254</v>
      </c>
      <c r="C10277" t="s">
        <v>3153</v>
      </c>
      <c r="D10277" t="s">
        <v>8255</v>
      </c>
      <c r="E10277" t="s">
        <v>3152</v>
      </c>
      <c r="F10277" s="4">
        <v>0.36785714285714299</v>
      </c>
      <c r="G10277" s="4">
        <v>0.38</v>
      </c>
      <c r="H10277" s="4">
        <v>7.50978198064534E-2</v>
      </c>
      <c r="I10277" s="4">
        <v>0.52</v>
      </c>
      <c r="J10277" s="4">
        <v>0.19</v>
      </c>
      <c r="K10277" s="4">
        <v>0.34250000000000003</v>
      </c>
      <c r="L10277" s="4">
        <v>0.4</v>
      </c>
      <c r="M10277" s="4">
        <v>28</v>
      </c>
    </row>
    <row r="10278" spans="1:13" x14ac:dyDescent="0.2">
      <c r="A10278" s="3">
        <v>43435</v>
      </c>
      <c r="B10278" t="s">
        <v>10279</v>
      </c>
      <c r="C10278" t="s">
        <v>4324</v>
      </c>
      <c r="D10278" t="s">
        <v>10280</v>
      </c>
      <c r="E10278" t="s">
        <v>4323</v>
      </c>
      <c r="F10278" s="4">
        <v>2.8672</v>
      </c>
      <c r="G10278" s="4">
        <v>2.9</v>
      </c>
      <c r="H10278" s="4">
        <v>0.14909504798393999</v>
      </c>
      <c r="I10278" s="4">
        <v>3.1</v>
      </c>
      <c r="J10278" s="4">
        <v>2.4</v>
      </c>
      <c r="K10278" s="4">
        <v>2.8</v>
      </c>
      <c r="L10278" s="4">
        <v>2.9</v>
      </c>
      <c r="M10278" s="4">
        <v>25</v>
      </c>
    </row>
    <row r="10279" spans="1:13" x14ac:dyDescent="0.2">
      <c r="A10279" s="3">
        <v>43435</v>
      </c>
      <c r="B10279" t="s">
        <v>4319</v>
      </c>
      <c r="C10279" t="s">
        <v>4327</v>
      </c>
      <c r="D10279" t="s">
        <v>419</v>
      </c>
      <c r="E10279" t="s">
        <v>4326</v>
      </c>
      <c r="F10279" s="4">
        <v>2.4416000000000002</v>
      </c>
      <c r="G10279" s="4">
        <v>2.5</v>
      </c>
      <c r="H10279" s="4">
        <v>0.31532628603823498</v>
      </c>
      <c r="I10279" s="4">
        <v>3</v>
      </c>
      <c r="J10279" s="4">
        <v>1.3</v>
      </c>
      <c r="K10279" s="4">
        <v>2.4</v>
      </c>
      <c r="L10279" s="4">
        <v>2.6</v>
      </c>
      <c r="M10279" s="4">
        <v>25</v>
      </c>
    </row>
    <row r="10280" spans="1:13" x14ac:dyDescent="0.2">
      <c r="A10280" s="3">
        <v>43435</v>
      </c>
      <c r="B10280" t="s">
        <v>4322</v>
      </c>
      <c r="C10280" t="s">
        <v>5407</v>
      </c>
      <c r="D10280" t="s">
        <v>420</v>
      </c>
      <c r="E10280" t="s">
        <v>5406</v>
      </c>
      <c r="F10280" s="4">
        <v>1.8731818181818201</v>
      </c>
      <c r="G10280" s="4">
        <v>1.8049999999999999</v>
      </c>
      <c r="H10280" s="4">
        <v>0.43655999820715602</v>
      </c>
      <c r="I10280" s="4">
        <v>2.5</v>
      </c>
      <c r="J10280" s="4">
        <v>1</v>
      </c>
      <c r="K10280" s="4">
        <v>1.625</v>
      </c>
      <c r="L10280" s="4">
        <v>2.2749999999999999</v>
      </c>
      <c r="M10280" s="4">
        <v>22</v>
      </c>
    </row>
    <row r="10281" spans="1:13" x14ac:dyDescent="0.2">
      <c r="A10281" s="3">
        <v>43435</v>
      </c>
      <c r="B10281" t="s">
        <v>9794</v>
      </c>
      <c r="C10281" t="s">
        <v>3939</v>
      </c>
      <c r="D10281" t="s">
        <v>9795</v>
      </c>
      <c r="E10281" t="s">
        <v>3947</v>
      </c>
      <c r="F10281" s="4">
        <v>20.368124999999999</v>
      </c>
      <c r="G10281" s="4">
        <v>20.355</v>
      </c>
      <c r="H10281" s="4">
        <v>0.29149842456133301</v>
      </c>
      <c r="I10281" s="4">
        <v>21</v>
      </c>
      <c r="J10281" s="4">
        <v>19.899999999999999</v>
      </c>
      <c r="K10281" s="4">
        <v>20.100000000000001</v>
      </c>
      <c r="L10281" s="4">
        <v>20.572500000000002</v>
      </c>
      <c r="M10281" s="4">
        <v>24</v>
      </c>
    </row>
    <row r="10282" spans="1:13" x14ac:dyDescent="0.2">
      <c r="A10282" s="3">
        <v>43435</v>
      </c>
      <c r="B10282" t="s">
        <v>9796</v>
      </c>
      <c r="C10282" t="s">
        <v>3942</v>
      </c>
      <c r="D10282" t="s">
        <v>9797</v>
      </c>
      <c r="E10282" t="s">
        <v>3949</v>
      </c>
      <c r="F10282" s="4">
        <v>20.360416666666701</v>
      </c>
      <c r="G10282" s="4">
        <v>20.315000000000001</v>
      </c>
      <c r="H10282" s="4">
        <v>0.35934093253775301</v>
      </c>
      <c r="I10282" s="4">
        <v>21.1</v>
      </c>
      <c r="J10282" s="4">
        <v>19.7</v>
      </c>
      <c r="K10282" s="4">
        <v>20.149999999999999</v>
      </c>
      <c r="L10282" s="4">
        <v>20.6</v>
      </c>
      <c r="M10282" s="4">
        <v>24</v>
      </c>
    </row>
    <row r="10283" spans="1:13" x14ac:dyDescent="0.2">
      <c r="A10283" s="3">
        <v>43435</v>
      </c>
      <c r="B10283" t="s">
        <v>9798</v>
      </c>
      <c r="C10283" t="s">
        <v>3952</v>
      </c>
      <c r="D10283" t="s">
        <v>9799</v>
      </c>
      <c r="E10283" t="s">
        <v>3951</v>
      </c>
      <c r="F10283" s="4">
        <v>20.334541666666698</v>
      </c>
      <c r="G10283" s="4">
        <v>20.3</v>
      </c>
      <c r="H10283" s="4">
        <v>0.47748644225384201</v>
      </c>
      <c r="I10283" s="4">
        <v>21.25</v>
      </c>
      <c r="J10283" s="4">
        <v>19.399999999999999</v>
      </c>
      <c r="K10283" s="4">
        <v>20.015000000000001</v>
      </c>
      <c r="L10283" s="4">
        <v>20.57</v>
      </c>
      <c r="M10283" s="4">
        <v>24</v>
      </c>
    </row>
    <row r="10284" spans="1:13" x14ac:dyDescent="0.2">
      <c r="A10284" s="3">
        <v>43435</v>
      </c>
      <c r="B10284" t="s">
        <v>9720</v>
      </c>
      <c r="C10284" t="s">
        <v>3936</v>
      </c>
      <c r="D10284" t="s">
        <v>9721</v>
      </c>
      <c r="E10284" t="s">
        <v>3935</v>
      </c>
      <c r="F10284" s="4">
        <v>20.331935483871</v>
      </c>
      <c r="G10284" s="4">
        <v>20.3</v>
      </c>
      <c r="H10284" s="4">
        <v>0.27210805886435002</v>
      </c>
      <c r="I10284" s="4">
        <v>21</v>
      </c>
      <c r="J10284" s="4">
        <v>19.8</v>
      </c>
      <c r="K10284" s="4">
        <v>20.2</v>
      </c>
      <c r="L10284" s="4">
        <v>20.5</v>
      </c>
      <c r="M10284" s="4">
        <v>31</v>
      </c>
    </row>
    <row r="10285" spans="1:13" x14ac:dyDescent="0.2">
      <c r="A10285" s="3">
        <v>43435</v>
      </c>
      <c r="B10285" t="s">
        <v>9750</v>
      </c>
      <c r="C10285" t="s">
        <v>3939</v>
      </c>
      <c r="D10285" t="s">
        <v>9751</v>
      </c>
      <c r="E10285" t="s">
        <v>3938</v>
      </c>
      <c r="F10285" s="4">
        <v>20.6968666666667</v>
      </c>
      <c r="G10285" s="4">
        <v>20.59</v>
      </c>
      <c r="H10285" s="4">
        <v>0.83828687104172095</v>
      </c>
      <c r="I10285" s="4">
        <v>22.5</v>
      </c>
      <c r="J10285" s="4">
        <v>19.545999999999999</v>
      </c>
      <c r="K10285" s="4">
        <v>19.925000000000001</v>
      </c>
      <c r="L10285" s="4">
        <v>21.0975</v>
      </c>
      <c r="M10285" s="4">
        <v>30</v>
      </c>
    </row>
    <row r="10286" spans="1:13" x14ac:dyDescent="0.2">
      <c r="A10286" s="3">
        <v>43435</v>
      </c>
      <c r="B10286" t="s">
        <v>3934</v>
      </c>
      <c r="C10286" t="s">
        <v>3942</v>
      </c>
      <c r="D10286" t="s">
        <v>289</v>
      </c>
      <c r="E10286" t="s">
        <v>3941</v>
      </c>
      <c r="F10286" s="4">
        <v>20.808199999999999</v>
      </c>
      <c r="G10286" s="4">
        <v>20.63</v>
      </c>
      <c r="H10286" s="4">
        <v>1.30863070930394</v>
      </c>
      <c r="I10286" s="4">
        <v>24</v>
      </c>
      <c r="J10286" s="4">
        <v>19</v>
      </c>
      <c r="K10286" s="4">
        <v>19.7</v>
      </c>
      <c r="L10286" s="4">
        <v>21.5</v>
      </c>
      <c r="M10286" s="4">
        <v>25</v>
      </c>
    </row>
    <row r="10287" spans="1:13" x14ac:dyDescent="0.2">
      <c r="A10287" s="3">
        <v>43435</v>
      </c>
      <c r="B10287" t="s">
        <v>3937</v>
      </c>
      <c r="C10287" t="s">
        <v>3952</v>
      </c>
      <c r="D10287" t="s">
        <v>290</v>
      </c>
      <c r="E10287" t="s">
        <v>5350</v>
      </c>
      <c r="F10287" s="4">
        <v>20.607944444444399</v>
      </c>
      <c r="G10287" s="4">
        <v>20.14</v>
      </c>
      <c r="H10287" s="4">
        <v>1.58246741337036</v>
      </c>
      <c r="I10287" s="4">
        <v>24.1</v>
      </c>
      <c r="J10287" s="4">
        <v>18</v>
      </c>
      <c r="K10287" s="4">
        <v>19.463249999999999</v>
      </c>
      <c r="L10287" s="4">
        <v>21.704999999999998</v>
      </c>
      <c r="M10287" s="4">
        <v>18</v>
      </c>
    </row>
    <row r="10288" spans="1:13" x14ac:dyDescent="0.2">
      <c r="A10288" s="3">
        <v>43435</v>
      </c>
      <c r="B10288" t="s">
        <v>10257</v>
      </c>
      <c r="C10288" t="s">
        <v>3579</v>
      </c>
      <c r="D10288" t="s">
        <v>10258</v>
      </c>
      <c r="E10288" t="s">
        <v>3578</v>
      </c>
      <c r="F10288" s="4">
        <v>2.1367741935483902</v>
      </c>
      <c r="G10288" s="4">
        <v>2.1</v>
      </c>
      <c r="H10288" s="4">
        <v>0.10084268596099499</v>
      </c>
      <c r="I10288" s="4">
        <v>2.2999999999999998</v>
      </c>
      <c r="J10288" s="4">
        <v>1.9</v>
      </c>
      <c r="K10288" s="4">
        <v>2.1</v>
      </c>
      <c r="L10288" s="4">
        <v>2.2000000000000002</v>
      </c>
      <c r="M10288" s="4">
        <v>31</v>
      </c>
    </row>
    <row r="10289" spans="1:13" x14ac:dyDescent="0.2">
      <c r="A10289" s="3">
        <v>43435</v>
      </c>
      <c r="B10289" t="s">
        <v>3574</v>
      </c>
      <c r="C10289" t="s">
        <v>3582</v>
      </c>
      <c r="D10289" t="s">
        <v>169</v>
      </c>
      <c r="E10289" t="s">
        <v>3581</v>
      </c>
      <c r="F10289" s="4">
        <v>1.8854838709677399</v>
      </c>
      <c r="G10289" s="4">
        <v>1.8</v>
      </c>
      <c r="H10289" s="4">
        <v>0.29493319819553998</v>
      </c>
      <c r="I10289" s="4">
        <v>3</v>
      </c>
      <c r="J10289" s="4">
        <v>1.2</v>
      </c>
      <c r="K10289" s="4">
        <v>1.8</v>
      </c>
      <c r="L10289" s="4">
        <v>2</v>
      </c>
      <c r="M10289" s="4">
        <v>31</v>
      </c>
    </row>
    <row r="10290" spans="1:13" x14ac:dyDescent="0.2">
      <c r="A10290" s="3">
        <v>43435</v>
      </c>
      <c r="B10290" t="s">
        <v>3577</v>
      </c>
      <c r="C10290" t="s">
        <v>3585</v>
      </c>
      <c r="D10290" t="s">
        <v>170</v>
      </c>
      <c r="E10290" t="s">
        <v>3584</v>
      </c>
      <c r="F10290" s="4">
        <v>1.96444444444444</v>
      </c>
      <c r="G10290" s="4">
        <v>2</v>
      </c>
      <c r="H10290" s="4">
        <v>0.477882616205899</v>
      </c>
      <c r="I10290" s="4">
        <v>2.6</v>
      </c>
      <c r="J10290" s="4">
        <v>0.5</v>
      </c>
      <c r="K10290" s="4">
        <v>1.8</v>
      </c>
      <c r="L10290" s="4">
        <v>2.2999999999999998</v>
      </c>
      <c r="M10290" s="4">
        <v>27</v>
      </c>
    </row>
    <row r="10291" spans="1:13" x14ac:dyDescent="0.2">
      <c r="A10291" s="3">
        <v>43435</v>
      </c>
      <c r="B10291" t="s">
        <v>3580</v>
      </c>
      <c r="C10291" t="s">
        <v>5216</v>
      </c>
      <c r="D10291" t="s">
        <v>171</v>
      </c>
      <c r="E10291" t="s">
        <v>5215</v>
      </c>
      <c r="F10291" s="4">
        <v>2.18272727272727</v>
      </c>
      <c r="G10291" s="4">
        <v>2.2000000000000002</v>
      </c>
      <c r="H10291" s="4">
        <v>0.35097390783743998</v>
      </c>
      <c r="I10291" s="4">
        <v>2.7</v>
      </c>
      <c r="J10291" s="4">
        <v>1.4</v>
      </c>
      <c r="K10291" s="4">
        <v>2</v>
      </c>
      <c r="L10291" s="4">
        <v>2.48</v>
      </c>
      <c r="M10291" s="4">
        <v>22</v>
      </c>
    </row>
    <row r="10292" spans="1:13" x14ac:dyDescent="0.2">
      <c r="A10292" s="3">
        <v>43435</v>
      </c>
      <c r="B10292" t="s">
        <v>10301</v>
      </c>
      <c r="C10292" t="s">
        <v>3597</v>
      </c>
      <c r="D10292" t="s">
        <v>10302</v>
      </c>
      <c r="E10292" t="s">
        <v>3596</v>
      </c>
      <c r="F10292" s="4">
        <v>1.84535714285714</v>
      </c>
      <c r="G10292" s="4">
        <v>1.9</v>
      </c>
      <c r="H10292" s="4">
        <v>0.51071106670092203</v>
      </c>
      <c r="I10292" s="4">
        <v>2.9</v>
      </c>
      <c r="J10292" s="4">
        <v>0.9</v>
      </c>
      <c r="K10292" s="4">
        <v>1.4225000000000001</v>
      </c>
      <c r="L10292" s="4">
        <v>2.2000000000000002</v>
      </c>
      <c r="M10292" s="4">
        <v>28</v>
      </c>
    </row>
    <row r="10293" spans="1:13" x14ac:dyDescent="0.2">
      <c r="A10293" s="3">
        <v>43435</v>
      </c>
      <c r="B10293" t="s">
        <v>3592</v>
      </c>
      <c r="C10293" t="s">
        <v>3609</v>
      </c>
      <c r="D10293" t="s">
        <v>175</v>
      </c>
      <c r="E10293" t="s">
        <v>3608</v>
      </c>
      <c r="F10293" s="4">
        <v>2.0454545454545499</v>
      </c>
      <c r="G10293" s="4">
        <v>2.14</v>
      </c>
      <c r="H10293" s="4">
        <v>0.62591439603897203</v>
      </c>
      <c r="I10293" s="4">
        <v>3.5</v>
      </c>
      <c r="J10293" s="4">
        <v>0.4</v>
      </c>
      <c r="K10293" s="4">
        <v>2</v>
      </c>
      <c r="L10293" s="4">
        <v>2.2749999999999999</v>
      </c>
      <c r="M10293" s="4">
        <v>22</v>
      </c>
    </row>
    <row r="10294" spans="1:13" x14ac:dyDescent="0.2">
      <c r="A10294" s="3">
        <v>43435</v>
      </c>
      <c r="B10294" t="s">
        <v>10303</v>
      </c>
      <c r="C10294" t="s">
        <v>3600</v>
      </c>
      <c r="D10294" t="s">
        <v>10304</v>
      </c>
      <c r="E10294" t="s">
        <v>3599</v>
      </c>
      <c r="F10294" s="4">
        <v>1.73178571428571</v>
      </c>
      <c r="G10294" s="4">
        <v>1.8</v>
      </c>
      <c r="H10294" s="4">
        <v>0.50022997356718502</v>
      </c>
      <c r="I10294" s="4">
        <v>3.4</v>
      </c>
      <c r="J10294" s="4">
        <v>0.9</v>
      </c>
      <c r="K10294" s="4">
        <v>1.4950000000000001</v>
      </c>
      <c r="L10294" s="4">
        <v>1.925</v>
      </c>
      <c r="M10294" s="4">
        <v>28</v>
      </c>
    </row>
    <row r="10295" spans="1:13" x14ac:dyDescent="0.2">
      <c r="A10295" s="3">
        <v>43435</v>
      </c>
      <c r="B10295" t="s">
        <v>3595</v>
      </c>
      <c r="C10295" t="s">
        <v>3612</v>
      </c>
      <c r="D10295" t="s">
        <v>176</v>
      </c>
      <c r="E10295" t="s">
        <v>3611</v>
      </c>
      <c r="F10295" s="4">
        <v>1.9172727272727299</v>
      </c>
      <c r="G10295" s="4">
        <v>2.1</v>
      </c>
      <c r="H10295" s="4">
        <v>0.55334637234937001</v>
      </c>
      <c r="I10295" s="4">
        <v>2.5</v>
      </c>
      <c r="J10295" s="4">
        <v>0.6</v>
      </c>
      <c r="K10295" s="4">
        <v>1.7549999999999999</v>
      </c>
      <c r="L10295" s="4">
        <v>2.2999999999999998</v>
      </c>
      <c r="M10295" s="4">
        <v>22</v>
      </c>
    </row>
    <row r="10296" spans="1:13" x14ac:dyDescent="0.2">
      <c r="A10296" s="3">
        <v>43435</v>
      </c>
      <c r="B10296" t="s">
        <v>10305</v>
      </c>
      <c r="C10296" t="s">
        <v>3603</v>
      </c>
      <c r="D10296" t="s">
        <v>10306</v>
      </c>
      <c r="E10296" t="s">
        <v>3602</v>
      </c>
      <c r="F10296" s="4">
        <v>1.91785714285714</v>
      </c>
      <c r="G10296" s="4">
        <v>1.84</v>
      </c>
      <c r="H10296" s="4">
        <v>0.38768407472959399</v>
      </c>
      <c r="I10296" s="4">
        <v>3.2</v>
      </c>
      <c r="J10296" s="4">
        <v>1</v>
      </c>
      <c r="K10296" s="4">
        <v>1.7524999999999999</v>
      </c>
      <c r="L10296" s="4">
        <v>2.0249999999999999</v>
      </c>
      <c r="M10296" s="4">
        <v>28</v>
      </c>
    </row>
    <row r="10297" spans="1:13" x14ac:dyDescent="0.2">
      <c r="A10297" s="3">
        <v>43435</v>
      </c>
      <c r="B10297" t="s">
        <v>3598</v>
      </c>
      <c r="C10297" t="s">
        <v>3615</v>
      </c>
      <c r="D10297" t="s">
        <v>177</v>
      </c>
      <c r="E10297" t="s">
        <v>3614</v>
      </c>
      <c r="F10297" s="4">
        <v>1.9045454545454501</v>
      </c>
      <c r="G10297" s="4">
        <v>2</v>
      </c>
      <c r="H10297" s="4">
        <v>0.56166188161924402</v>
      </c>
      <c r="I10297" s="4">
        <v>2.8</v>
      </c>
      <c r="J10297" s="4">
        <v>0.4</v>
      </c>
      <c r="K10297" s="4">
        <v>1.7250000000000001</v>
      </c>
      <c r="L10297" s="4">
        <v>2.2999999999999998</v>
      </c>
      <c r="M10297" s="4">
        <v>22</v>
      </c>
    </row>
    <row r="10298" spans="1:13" x14ac:dyDescent="0.2">
      <c r="A10298" s="3">
        <v>43435</v>
      </c>
      <c r="B10298" t="s">
        <v>10287</v>
      </c>
      <c r="C10298" t="s">
        <v>3594</v>
      </c>
      <c r="D10298" t="s">
        <v>10288</v>
      </c>
      <c r="E10298" t="s">
        <v>3593</v>
      </c>
      <c r="F10298" s="4">
        <v>2.1365517241379299</v>
      </c>
      <c r="G10298" s="4">
        <v>2.1</v>
      </c>
      <c r="H10298" s="4">
        <v>0.34012892368786302</v>
      </c>
      <c r="I10298" s="4">
        <v>2.8</v>
      </c>
      <c r="J10298" s="4">
        <v>1.5</v>
      </c>
      <c r="K10298" s="4">
        <v>1.9</v>
      </c>
      <c r="L10298" s="4">
        <v>2.2999999999999998</v>
      </c>
      <c r="M10298" s="4">
        <v>29</v>
      </c>
    </row>
    <row r="10299" spans="1:13" x14ac:dyDescent="0.2">
      <c r="A10299" s="3">
        <v>43435</v>
      </c>
      <c r="B10299" t="s">
        <v>3589</v>
      </c>
      <c r="C10299" t="s">
        <v>3606</v>
      </c>
      <c r="D10299" t="s">
        <v>174</v>
      </c>
      <c r="E10299" t="s">
        <v>3605</v>
      </c>
      <c r="F10299" s="4">
        <v>2.0082142857142902</v>
      </c>
      <c r="G10299" s="4">
        <v>2.0499999999999998</v>
      </c>
      <c r="H10299" s="4">
        <v>0.48144884403017302</v>
      </c>
      <c r="I10299" s="4">
        <v>2.9</v>
      </c>
      <c r="J10299" s="4">
        <v>0.8</v>
      </c>
      <c r="K10299" s="4">
        <v>1.7749999999999999</v>
      </c>
      <c r="L10299" s="4">
        <v>2.2999999999999998</v>
      </c>
      <c r="M10299" s="4">
        <v>28</v>
      </c>
    </row>
    <row r="10300" spans="1:13" x14ac:dyDescent="0.2">
      <c r="A10300" s="3">
        <v>43435</v>
      </c>
      <c r="B10300" t="s">
        <v>3601</v>
      </c>
      <c r="C10300" t="s">
        <v>5222</v>
      </c>
      <c r="D10300" t="s">
        <v>178</v>
      </c>
      <c r="E10300" t="s">
        <v>5221</v>
      </c>
      <c r="F10300" s="4">
        <v>1.9290909090909101</v>
      </c>
      <c r="G10300" s="4">
        <v>2.0499999999999998</v>
      </c>
      <c r="H10300" s="4">
        <v>0.62306392770618502</v>
      </c>
      <c r="I10300" s="4">
        <v>3</v>
      </c>
      <c r="J10300" s="4">
        <v>0.6</v>
      </c>
      <c r="K10300" s="4">
        <v>1.625</v>
      </c>
      <c r="L10300" s="4">
        <v>2.4</v>
      </c>
      <c r="M10300" s="4">
        <v>22</v>
      </c>
    </row>
    <row r="10301" spans="1:13" x14ac:dyDescent="0.2">
      <c r="A10301" s="3">
        <v>43435</v>
      </c>
      <c r="B10301" t="s">
        <v>10307</v>
      </c>
      <c r="C10301" t="s">
        <v>3873</v>
      </c>
      <c r="D10301" t="s">
        <v>10308</v>
      </c>
      <c r="E10301" t="s">
        <v>3872</v>
      </c>
      <c r="F10301" s="4">
        <v>0.43058823529411799</v>
      </c>
      <c r="G10301" s="4">
        <v>0.4</v>
      </c>
      <c r="H10301" s="4">
        <v>0.20653300548082201</v>
      </c>
      <c r="I10301" s="4">
        <v>0.8</v>
      </c>
      <c r="J10301" s="4">
        <v>0</v>
      </c>
      <c r="K10301" s="4">
        <v>0.3</v>
      </c>
      <c r="L10301" s="4">
        <v>0.5</v>
      </c>
      <c r="M10301" s="4">
        <v>17</v>
      </c>
    </row>
    <row r="10302" spans="1:13" x14ac:dyDescent="0.2">
      <c r="A10302" s="3">
        <v>43435</v>
      </c>
      <c r="B10302" t="s">
        <v>3868</v>
      </c>
      <c r="C10302" t="s">
        <v>3885</v>
      </c>
      <c r="D10302" t="s">
        <v>267</v>
      </c>
      <c r="E10302" t="s">
        <v>3884</v>
      </c>
      <c r="F10302" s="4">
        <v>0.50454545454545496</v>
      </c>
      <c r="G10302" s="4">
        <v>0.4</v>
      </c>
      <c r="H10302" s="4">
        <v>0.25885763022803199</v>
      </c>
      <c r="I10302" s="4">
        <v>1</v>
      </c>
      <c r="J10302" s="4">
        <v>0.15</v>
      </c>
      <c r="K10302" s="4">
        <v>0.35</v>
      </c>
      <c r="L10302" s="4">
        <v>0.61499999999999999</v>
      </c>
      <c r="M10302" s="4">
        <v>11</v>
      </c>
    </row>
    <row r="10303" spans="1:13" x14ac:dyDescent="0.2">
      <c r="A10303" s="3">
        <v>43435</v>
      </c>
      <c r="B10303" t="s">
        <v>10309</v>
      </c>
      <c r="C10303" t="s">
        <v>3876</v>
      </c>
      <c r="D10303" t="s">
        <v>10310</v>
      </c>
      <c r="E10303" t="s">
        <v>3875</v>
      </c>
      <c r="F10303" s="4">
        <v>0.38470588235294101</v>
      </c>
      <c r="G10303" s="4">
        <v>0.5</v>
      </c>
      <c r="H10303" s="4">
        <v>0.266414096076456</v>
      </c>
      <c r="I10303" s="4">
        <v>0.8</v>
      </c>
      <c r="J10303" s="4">
        <v>-0.08</v>
      </c>
      <c r="K10303" s="4">
        <v>0.2</v>
      </c>
      <c r="L10303" s="4">
        <v>0.5</v>
      </c>
      <c r="M10303" s="4">
        <v>17</v>
      </c>
    </row>
    <row r="10304" spans="1:13" x14ac:dyDescent="0.2">
      <c r="A10304" s="3">
        <v>43435</v>
      </c>
      <c r="B10304" t="s">
        <v>3871</v>
      </c>
      <c r="C10304" t="s">
        <v>3888</v>
      </c>
      <c r="D10304" t="s">
        <v>268</v>
      </c>
      <c r="E10304" t="s">
        <v>3887</v>
      </c>
      <c r="F10304" s="4">
        <v>0.46727272727272701</v>
      </c>
      <c r="G10304" s="4">
        <v>0.4</v>
      </c>
      <c r="H10304" s="4">
        <v>0.26264389995166099</v>
      </c>
      <c r="I10304" s="4">
        <v>0.9</v>
      </c>
      <c r="J10304" s="4">
        <v>0</v>
      </c>
      <c r="K10304" s="4">
        <v>0.35</v>
      </c>
      <c r="L10304" s="4">
        <v>0.62</v>
      </c>
      <c r="M10304" s="4">
        <v>11</v>
      </c>
    </row>
    <row r="10305" spans="1:13" x14ac:dyDescent="0.2">
      <c r="A10305" s="3">
        <v>43435</v>
      </c>
      <c r="B10305" t="s">
        <v>10311</v>
      </c>
      <c r="C10305" t="s">
        <v>3879</v>
      </c>
      <c r="D10305" t="s">
        <v>10312</v>
      </c>
      <c r="E10305" t="s">
        <v>3878</v>
      </c>
      <c r="F10305" s="4">
        <v>0.63294117647058801</v>
      </c>
      <c r="G10305" s="4">
        <v>0.6</v>
      </c>
      <c r="H10305" s="4">
        <v>0.20398421219184901</v>
      </c>
      <c r="I10305" s="4">
        <v>1.07</v>
      </c>
      <c r="J10305" s="4">
        <v>0.3</v>
      </c>
      <c r="K10305" s="4">
        <v>0.5</v>
      </c>
      <c r="L10305" s="4">
        <v>0.78</v>
      </c>
      <c r="M10305" s="4">
        <v>17</v>
      </c>
    </row>
    <row r="10306" spans="1:13" x14ac:dyDescent="0.2">
      <c r="A10306" s="3">
        <v>43435</v>
      </c>
      <c r="B10306" t="s">
        <v>3874</v>
      </c>
      <c r="C10306" t="s">
        <v>3891</v>
      </c>
      <c r="D10306" t="s">
        <v>269</v>
      </c>
      <c r="E10306" t="s">
        <v>3890</v>
      </c>
      <c r="F10306" s="4">
        <v>0.368181818181818</v>
      </c>
      <c r="G10306" s="4">
        <v>0.4</v>
      </c>
      <c r="H10306" s="4">
        <v>0.21821174037242699</v>
      </c>
      <c r="I10306" s="4">
        <v>0.6</v>
      </c>
      <c r="J10306" s="4">
        <v>-0.2</v>
      </c>
      <c r="K10306" s="4">
        <v>0.33500000000000002</v>
      </c>
      <c r="L10306" s="4">
        <v>0.5</v>
      </c>
      <c r="M10306" s="4">
        <v>11</v>
      </c>
    </row>
    <row r="10307" spans="1:13" x14ac:dyDescent="0.2">
      <c r="A10307" s="3">
        <v>43435</v>
      </c>
      <c r="B10307" t="s">
        <v>10295</v>
      </c>
      <c r="C10307" t="s">
        <v>3870</v>
      </c>
      <c r="D10307" t="s">
        <v>10296</v>
      </c>
      <c r="E10307" t="s">
        <v>3869</v>
      </c>
      <c r="F10307" s="4">
        <v>0.38941176470588201</v>
      </c>
      <c r="G10307" s="4">
        <v>0.4</v>
      </c>
      <c r="H10307" s="4">
        <v>0.27650656837214799</v>
      </c>
      <c r="I10307" s="4">
        <v>1</v>
      </c>
      <c r="J10307" s="4">
        <v>-0.3</v>
      </c>
      <c r="K10307" s="4">
        <v>0.3</v>
      </c>
      <c r="L10307" s="4">
        <v>0.55000000000000004</v>
      </c>
      <c r="M10307" s="4">
        <v>17</v>
      </c>
    </row>
    <row r="10308" spans="1:13" x14ac:dyDescent="0.2">
      <c r="A10308" s="3">
        <v>43435</v>
      </c>
      <c r="B10308" t="s">
        <v>3865</v>
      </c>
      <c r="C10308" t="s">
        <v>3882</v>
      </c>
      <c r="D10308" t="s">
        <v>266</v>
      </c>
      <c r="E10308" t="s">
        <v>3881</v>
      </c>
      <c r="F10308" s="4">
        <v>0.56882352941176495</v>
      </c>
      <c r="G10308" s="4">
        <v>0.53</v>
      </c>
      <c r="H10308" s="4">
        <v>0.293744837251252</v>
      </c>
      <c r="I10308" s="4">
        <v>1.46</v>
      </c>
      <c r="J10308" s="4">
        <v>-0.02</v>
      </c>
      <c r="K10308" s="4">
        <v>0.49</v>
      </c>
      <c r="L10308" s="4">
        <v>0.6</v>
      </c>
      <c r="M10308" s="4">
        <v>17</v>
      </c>
    </row>
    <row r="10309" spans="1:13" x14ac:dyDescent="0.2">
      <c r="A10309" s="3">
        <v>43435</v>
      </c>
      <c r="B10309" t="s">
        <v>3877</v>
      </c>
      <c r="C10309" t="s">
        <v>5342</v>
      </c>
      <c r="D10309" t="s">
        <v>270</v>
      </c>
      <c r="E10309" t="s">
        <v>5341</v>
      </c>
      <c r="F10309" s="4">
        <v>0.40636363636363598</v>
      </c>
      <c r="G10309" s="4">
        <v>0.5</v>
      </c>
      <c r="H10309" s="4">
        <v>0.34791587279894898</v>
      </c>
      <c r="I10309" s="4">
        <v>0.8</v>
      </c>
      <c r="J10309" s="4">
        <v>-0.5</v>
      </c>
      <c r="K10309" s="4">
        <v>0.33500000000000002</v>
      </c>
      <c r="L10309" s="4">
        <v>0.6</v>
      </c>
      <c r="M10309" s="4">
        <v>11</v>
      </c>
    </row>
    <row r="10310" spans="1:13" x14ac:dyDescent="0.2">
      <c r="A10310" s="3">
        <v>43466</v>
      </c>
      <c r="B10310" t="s">
        <v>9740</v>
      </c>
      <c r="C10310" t="s">
        <v>3927</v>
      </c>
      <c r="D10310" t="s">
        <v>9741</v>
      </c>
      <c r="E10310" t="s">
        <v>3926</v>
      </c>
      <c r="F10310" s="4">
        <v>8.8115789473684192</v>
      </c>
      <c r="G10310" s="4">
        <v>8.8000000000000007</v>
      </c>
      <c r="H10310" s="4">
        <v>0.457581360803066</v>
      </c>
      <c r="I10310" s="4">
        <v>9.73</v>
      </c>
      <c r="J10310" s="4">
        <v>8</v>
      </c>
      <c r="K10310" s="4">
        <v>8.6</v>
      </c>
      <c r="L10310" s="4">
        <v>9.0749999999999993</v>
      </c>
      <c r="M10310" s="4">
        <v>19</v>
      </c>
    </row>
    <row r="10311" spans="1:13" x14ac:dyDescent="0.2">
      <c r="A10311" s="3">
        <v>43466</v>
      </c>
      <c r="B10311" t="s">
        <v>3925</v>
      </c>
      <c r="C10311" t="s">
        <v>3930</v>
      </c>
      <c r="D10311" t="s">
        <v>286</v>
      </c>
      <c r="E10311" t="s">
        <v>3929</v>
      </c>
      <c r="F10311" s="4">
        <v>8.6241176470588208</v>
      </c>
      <c r="G10311" s="4">
        <v>8.6</v>
      </c>
      <c r="H10311" s="4">
        <v>0.80273796178710599</v>
      </c>
      <c r="I10311" s="4">
        <v>10.53</v>
      </c>
      <c r="J10311" s="4">
        <v>7.1</v>
      </c>
      <c r="K10311" s="4">
        <v>8.1999999999999993</v>
      </c>
      <c r="L10311" s="4">
        <v>9</v>
      </c>
      <c r="M10311" s="4">
        <v>17</v>
      </c>
    </row>
    <row r="10312" spans="1:13" x14ac:dyDescent="0.2">
      <c r="A10312" s="3">
        <v>43466</v>
      </c>
      <c r="B10312" t="s">
        <v>3928</v>
      </c>
      <c r="C10312" t="s">
        <v>3933</v>
      </c>
      <c r="D10312" t="s">
        <v>287</v>
      </c>
      <c r="E10312" t="s">
        <v>3932</v>
      </c>
      <c r="F10312" s="4">
        <v>8.4064285714285703</v>
      </c>
      <c r="G10312" s="4">
        <v>8.5</v>
      </c>
      <c r="H10312" s="4">
        <v>1.0970913091713701</v>
      </c>
      <c r="I10312" s="4">
        <v>10</v>
      </c>
      <c r="J10312" s="4">
        <v>6.1</v>
      </c>
      <c r="K10312" s="4">
        <v>7.625</v>
      </c>
      <c r="L10312" s="4">
        <v>9.1875</v>
      </c>
      <c r="M10312" s="4">
        <v>14</v>
      </c>
    </row>
    <row r="10313" spans="1:13" x14ac:dyDescent="0.2">
      <c r="A10313" s="3">
        <v>43466</v>
      </c>
      <c r="B10313" t="s">
        <v>9742</v>
      </c>
      <c r="C10313" t="s">
        <v>3918</v>
      </c>
      <c r="D10313" t="s">
        <v>9743</v>
      </c>
      <c r="E10313" t="s">
        <v>3917</v>
      </c>
      <c r="F10313" s="4">
        <v>8.1752173913043507</v>
      </c>
      <c r="G10313" s="4">
        <v>8.1999999999999993</v>
      </c>
      <c r="H10313" s="4">
        <v>0.28067887774299499</v>
      </c>
      <c r="I10313" s="4">
        <v>8.8000000000000007</v>
      </c>
      <c r="J10313" s="4">
        <v>7.5</v>
      </c>
      <c r="K10313" s="4">
        <v>8</v>
      </c>
      <c r="L10313" s="4">
        <v>8.2750000000000004</v>
      </c>
      <c r="M10313" s="4">
        <v>23</v>
      </c>
    </row>
    <row r="10314" spans="1:13" x14ac:dyDescent="0.2">
      <c r="A10314" s="3">
        <v>43466</v>
      </c>
      <c r="B10314" t="s">
        <v>3916</v>
      </c>
      <c r="C10314" t="s">
        <v>3921</v>
      </c>
      <c r="D10314" t="s">
        <v>283</v>
      </c>
      <c r="E10314" t="s">
        <v>3920</v>
      </c>
      <c r="F10314" s="4">
        <v>7.66</v>
      </c>
      <c r="G10314" s="4">
        <v>7.6</v>
      </c>
      <c r="H10314" s="4">
        <v>0.68174041980800903</v>
      </c>
      <c r="I10314" s="4">
        <v>9.0299999999999994</v>
      </c>
      <c r="J10314" s="4">
        <v>6.5</v>
      </c>
      <c r="K10314" s="4">
        <v>7.2</v>
      </c>
      <c r="L10314" s="4">
        <v>7.94</v>
      </c>
      <c r="M10314" s="4">
        <v>21</v>
      </c>
    </row>
    <row r="10315" spans="1:13" x14ac:dyDescent="0.2">
      <c r="A10315" s="3">
        <v>43466</v>
      </c>
      <c r="B10315" t="s">
        <v>3919</v>
      </c>
      <c r="C10315" t="s">
        <v>3924</v>
      </c>
      <c r="D10315" t="s">
        <v>284</v>
      </c>
      <c r="E10315" t="s">
        <v>3923</v>
      </c>
      <c r="F10315" s="4">
        <v>7.2588888888888903</v>
      </c>
      <c r="G10315" s="4">
        <v>7.415</v>
      </c>
      <c r="H10315" s="4">
        <v>0.94111878908212099</v>
      </c>
      <c r="I10315" s="4">
        <v>9</v>
      </c>
      <c r="J10315" s="4">
        <v>5.97</v>
      </c>
      <c r="K10315" s="4">
        <v>6.5</v>
      </c>
      <c r="L10315" s="4">
        <v>7.9749999999999996</v>
      </c>
      <c r="M10315" s="4">
        <v>18</v>
      </c>
    </row>
    <row r="10316" spans="1:13" x14ac:dyDescent="0.2">
      <c r="A10316" s="3">
        <v>43466</v>
      </c>
      <c r="B10316" t="s">
        <v>10297</v>
      </c>
      <c r="C10316" t="s">
        <v>3988</v>
      </c>
      <c r="D10316" t="s">
        <v>10298</v>
      </c>
      <c r="E10316" t="s">
        <v>3987</v>
      </c>
      <c r="F10316" s="4">
        <v>3.58565217391304</v>
      </c>
      <c r="G10316" s="4">
        <v>3.6</v>
      </c>
      <c r="H10316" s="4">
        <v>0.29541690243630198</v>
      </c>
      <c r="I10316" s="4">
        <v>4.4000000000000004</v>
      </c>
      <c r="J10316" s="4">
        <v>2.98</v>
      </c>
      <c r="K10316" s="4">
        <v>3.5</v>
      </c>
      <c r="L10316" s="4">
        <v>3.75</v>
      </c>
      <c r="M10316" s="4">
        <v>23</v>
      </c>
    </row>
    <row r="10317" spans="1:13" x14ac:dyDescent="0.2">
      <c r="A10317" s="3">
        <v>43466</v>
      </c>
      <c r="B10317" t="s">
        <v>3986</v>
      </c>
      <c r="C10317" t="s">
        <v>3991</v>
      </c>
      <c r="D10317" t="s">
        <v>307</v>
      </c>
      <c r="E10317" t="s">
        <v>3990</v>
      </c>
      <c r="F10317" s="4">
        <v>3.7819047619047601</v>
      </c>
      <c r="G10317" s="4">
        <v>3.7</v>
      </c>
      <c r="H10317" s="4">
        <v>0.38024490854735998</v>
      </c>
      <c r="I10317" s="4">
        <v>4.7</v>
      </c>
      <c r="J10317" s="4">
        <v>3.27</v>
      </c>
      <c r="K10317" s="4">
        <v>3.5</v>
      </c>
      <c r="L10317" s="4">
        <v>4</v>
      </c>
      <c r="M10317" s="4">
        <v>21</v>
      </c>
    </row>
    <row r="10318" spans="1:13" x14ac:dyDescent="0.2">
      <c r="A10318" s="3">
        <v>43466</v>
      </c>
      <c r="B10318" t="s">
        <v>10299</v>
      </c>
      <c r="C10318" t="s">
        <v>3994</v>
      </c>
      <c r="D10318" t="s">
        <v>10300</v>
      </c>
      <c r="E10318" t="s">
        <v>3993</v>
      </c>
      <c r="F10318" s="4">
        <v>3.6008695652173901</v>
      </c>
      <c r="G10318" s="4">
        <v>3.59</v>
      </c>
      <c r="H10318" s="4">
        <v>0.28029064531268699</v>
      </c>
      <c r="I10318" s="4">
        <v>4.3</v>
      </c>
      <c r="J10318" s="4">
        <v>3.2</v>
      </c>
      <c r="K10318" s="4">
        <v>3.4</v>
      </c>
      <c r="L10318" s="4">
        <v>3.7250000000000001</v>
      </c>
      <c r="M10318" s="4">
        <v>23</v>
      </c>
    </row>
    <row r="10319" spans="1:13" x14ac:dyDescent="0.2">
      <c r="A10319" s="3">
        <v>43466</v>
      </c>
      <c r="B10319" t="s">
        <v>3992</v>
      </c>
      <c r="C10319" t="s">
        <v>3997</v>
      </c>
      <c r="D10319" t="s">
        <v>309</v>
      </c>
      <c r="E10319" t="s">
        <v>3996</v>
      </c>
      <c r="F10319" s="4">
        <v>3.7676190476190499</v>
      </c>
      <c r="G10319" s="4">
        <v>3.73</v>
      </c>
      <c r="H10319" s="4">
        <v>0.42434543430918098</v>
      </c>
      <c r="I10319" s="4">
        <v>4.8</v>
      </c>
      <c r="J10319" s="4">
        <v>3.18</v>
      </c>
      <c r="K10319" s="4">
        <v>3.51</v>
      </c>
      <c r="L10319" s="4">
        <v>3.8</v>
      </c>
      <c r="M10319" s="4">
        <v>21</v>
      </c>
    </row>
    <row r="10320" spans="1:13" x14ac:dyDescent="0.2">
      <c r="A10320" s="3">
        <v>43466</v>
      </c>
      <c r="B10320" t="s">
        <v>8072</v>
      </c>
      <c r="C10320" t="s">
        <v>3894</v>
      </c>
      <c r="D10320" t="s">
        <v>8073</v>
      </c>
      <c r="E10320" t="s">
        <v>3893</v>
      </c>
      <c r="F10320" s="4">
        <v>8.2520000000000007</v>
      </c>
      <c r="G10320" s="4">
        <v>8.25</v>
      </c>
      <c r="H10320" s="4">
        <v>7.2858309981314706E-2</v>
      </c>
      <c r="I10320" s="4">
        <v>8.5</v>
      </c>
      <c r="J10320" s="4">
        <v>8</v>
      </c>
      <c r="K10320" s="4">
        <v>8.25</v>
      </c>
      <c r="L10320" s="4">
        <v>8.25</v>
      </c>
      <c r="M10320" s="4">
        <v>25</v>
      </c>
    </row>
    <row r="10321" spans="1:13" x14ac:dyDescent="0.2">
      <c r="A10321" s="3">
        <v>43466</v>
      </c>
      <c r="B10321" t="s">
        <v>3892</v>
      </c>
      <c r="C10321" t="s">
        <v>3906</v>
      </c>
      <c r="D10321" t="s">
        <v>275</v>
      </c>
      <c r="E10321" t="s">
        <v>3905</v>
      </c>
      <c r="F10321" s="4">
        <v>7.9636363636363603</v>
      </c>
      <c r="G10321" s="4">
        <v>8</v>
      </c>
      <c r="H10321" s="4">
        <v>0.35428728529186698</v>
      </c>
      <c r="I10321" s="4">
        <v>8.5</v>
      </c>
      <c r="J10321" s="4">
        <v>7.25</v>
      </c>
      <c r="K10321" s="4">
        <v>7.75</v>
      </c>
      <c r="L10321" s="4">
        <v>8.2375000000000007</v>
      </c>
      <c r="M10321" s="4">
        <v>22</v>
      </c>
    </row>
    <row r="10322" spans="1:13" x14ac:dyDescent="0.2">
      <c r="A10322" s="3">
        <v>43466</v>
      </c>
      <c r="B10322" t="s">
        <v>8098</v>
      </c>
      <c r="C10322" t="s">
        <v>3897</v>
      </c>
      <c r="D10322" t="s">
        <v>8099</v>
      </c>
      <c r="E10322" t="s">
        <v>3896</v>
      </c>
      <c r="F10322" s="4">
        <v>8.266</v>
      </c>
      <c r="G10322" s="4">
        <v>8.25</v>
      </c>
      <c r="H10322" s="4">
        <v>0.137477270848675</v>
      </c>
      <c r="I10322" s="4">
        <v>8.5</v>
      </c>
      <c r="J10322" s="4">
        <v>7.75</v>
      </c>
      <c r="K10322" s="4">
        <v>8.25</v>
      </c>
      <c r="L10322" s="4">
        <v>8.25</v>
      </c>
      <c r="M10322" s="4">
        <v>25</v>
      </c>
    </row>
    <row r="10323" spans="1:13" x14ac:dyDescent="0.2">
      <c r="A10323" s="3">
        <v>43466</v>
      </c>
      <c r="B10323" t="s">
        <v>3895</v>
      </c>
      <c r="C10323" t="s">
        <v>3909</v>
      </c>
      <c r="D10323" t="s">
        <v>276</v>
      </c>
      <c r="E10323" t="s">
        <v>3908</v>
      </c>
      <c r="F10323" s="4">
        <v>7.7886363636363596</v>
      </c>
      <c r="G10323" s="4">
        <v>7.75</v>
      </c>
      <c r="H10323" s="4">
        <v>0.45458820145317602</v>
      </c>
      <c r="I10323" s="4">
        <v>8.75</v>
      </c>
      <c r="J10323" s="4">
        <v>7</v>
      </c>
      <c r="K10323" s="4">
        <v>7.5</v>
      </c>
      <c r="L10323" s="4">
        <v>8</v>
      </c>
      <c r="M10323" s="4">
        <v>22</v>
      </c>
    </row>
    <row r="10324" spans="1:13" x14ac:dyDescent="0.2">
      <c r="A10324" s="3">
        <v>43466</v>
      </c>
      <c r="B10324" t="s">
        <v>8124</v>
      </c>
      <c r="C10324" t="s">
        <v>3900</v>
      </c>
      <c r="D10324" t="s">
        <v>8125</v>
      </c>
      <c r="E10324" t="s">
        <v>3899</v>
      </c>
      <c r="F10324" s="4">
        <v>8.2360000000000007</v>
      </c>
      <c r="G10324" s="4">
        <v>8.25</v>
      </c>
      <c r="H10324" s="4">
        <v>0.20591260281974</v>
      </c>
      <c r="I10324" s="4">
        <v>8.5</v>
      </c>
      <c r="J10324" s="4">
        <v>7.5</v>
      </c>
      <c r="K10324" s="4">
        <v>8.25</v>
      </c>
      <c r="L10324" s="4">
        <v>8.25</v>
      </c>
      <c r="M10324" s="4">
        <v>25</v>
      </c>
    </row>
    <row r="10325" spans="1:13" x14ac:dyDescent="0.2">
      <c r="A10325" s="3">
        <v>43466</v>
      </c>
      <c r="B10325" t="s">
        <v>3898</v>
      </c>
      <c r="C10325" t="s">
        <v>3912</v>
      </c>
      <c r="D10325" t="s">
        <v>277</v>
      </c>
      <c r="E10325" t="s">
        <v>3911</v>
      </c>
      <c r="F10325" s="4">
        <v>7.5833333333333304</v>
      </c>
      <c r="G10325" s="4">
        <v>7.75</v>
      </c>
      <c r="H10325" s="4">
        <v>0.60896086354817003</v>
      </c>
      <c r="I10325" s="4">
        <v>9</v>
      </c>
      <c r="J10325" s="4">
        <v>6.5</v>
      </c>
      <c r="K10325" s="4">
        <v>7.25</v>
      </c>
      <c r="L10325" s="4">
        <v>7.75</v>
      </c>
      <c r="M10325" s="4">
        <v>21</v>
      </c>
    </row>
    <row r="10326" spans="1:13" x14ac:dyDescent="0.2">
      <c r="A10326" s="3">
        <v>43466</v>
      </c>
      <c r="B10326" t="s">
        <v>8150</v>
      </c>
      <c r="C10326" t="s">
        <v>3903</v>
      </c>
      <c r="D10326" t="s">
        <v>8151</v>
      </c>
      <c r="E10326" t="s">
        <v>3902</v>
      </c>
      <c r="F10326" s="4">
        <v>8.1720000000000006</v>
      </c>
      <c r="G10326" s="4">
        <v>8.25</v>
      </c>
      <c r="H10326" s="4">
        <v>0.26812621406096498</v>
      </c>
      <c r="I10326" s="4">
        <v>8.5</v>
      </c>
      <c r="J10326" s="4">
        <v>7.5</v>
      </c>
      <c r="K10326" s="4">
        <v>8</v>
      </c>
      <c r="L10326" s="4">
        <v>8.25</v>
      </c>
      <c r="M10326" s="4">
        <v>25</v>
      </c>
    </row>
    <row r="10327" spans="1:13" x14ac:dyDescent="0.2">
      <c r="A10327" s="3">
        <v>43466</v>
      </c>
      <c r="B10327" t="s">
        <v>3901</v>
      </c>
      <c r="C10327" t="s">
        <v>3915</v>
      </c>
      <c r="D10327" t="s">
        <v>278</v>
      </c>
      <c r="E10327" t="s">
        <v>3914</v>
      </c>
      <c r="F10327" s="4">
        <v>7.4428571428571404</v>
      </c>
      <c r="G10327" s="4">
        <v>7.5</v>
      </c>
      <c r="H10327" s="4">
        <v>0.67625544624160205</v>
      </c>
      <c r="I10327" s="4">
        <v>9</v>
      </c>
      <c r="J10327" s="4">
        <v>6.5</v>
      </c>
      <c r="K10327" s="4">
        <v>7</v>
      </c>
      <c r="L10327" s="4">
        <v>7.75</v>
      </c>
      <c r="M10327" s="4">
        <v>21</v>
      </c>
    </row>
    <row r="10328" spans="1:13" x14ac:dyDescent="0.2">
      <c r="A10328" s="3">
        <v>43466</v>
      </c>
      <c r="B10328" t="s">
        <v>8248</v>
      </c>
      <c r="C10328" t="s">
        <v>3081</v>
      </c>
      <c r="D10328" t="s">
        <v>8249</v>
      </c>
      <c r="E10328" t="s">
        <v>3080</v>
      </c>
      <c r="F10328" s="4">
        <v>3.9984375000000001</v>
      </c>
      <c r="G10328" s="4">
        <v>3.9750000000000001</v>
      </c>
      <c r="H10328" s="4">
        <v>0.296202953253557</v>
      </c>
      <c r="I10328" s="4">
        <v>4.72</v>
      </c>
      <c r="J10328" s="4">
        <v>3.4</v>
      </c>
      <c r="K10328" s="4">
        <v>3.875</v>
      </c>
      <c r="L10328" s="4">
        <v>4.1500000000000004</v>
      </c>
      <c r="M10328" s="4">
        <v>32</v>
      </c>
    </row>
    <row r="10329" spans="1:13" x14ac:dyDescent="0.2">
      <c r="A10329" s="3">
        <v>43466</v>
      </c>
      <c r="B10329" t="s">
        <v>8256</v>
      </c>
      <c r="C10329" t="s">
        <v>3084</v>
      </c>
      <c r="D10329" t="s">
        <v>8257</v>
      </c>
      <c r="E10329" t="s">
        <v>3083</v>
      </c>
      <c r="F10329" s="4">
        <v>3.9978125000000002</v>
      </c>
      <c r="G10329" s="4">
        <v>3.9750000000000001</v>
      </c>
      <c r="H10329" s="4">
        <v>0.30079179783558102</v>
      </c>
      <c r="I10329" s="4">
        <v>4.67</v>
      </c>
      <c r="J10329" s="4">
        <v>3.4</v>
      </c>
      <c r="K10329" s="4">
        <v>3.8224999999999998</v>
      </c>
      <c r="L10329" s="4">
        <v>4.1574999999999998</v>
      </c>
      <c r="M10329" s="4">
        <v>32</v>
      </c>
    </row>
    <row r="10330" spans="1:13" x14ac:dyDescent="0.2">
      <c r="A10330" s="3">
        <v>43466</v>
      </c>
      <c r="B10330" t="s">
        <v>9744</v>
      </c>
      <c r="C10330" t="s">
        <v>3072</v>
      </c>
      <c r="D10330" t="s">
        <v>9745</v>
      </c>
      <c r="E10330" t="s">
        <v>3071</v>
      </c>
      <c r="F10330" s="4">
        <v>3.8511875</v>
      </c>
      <c r="G10330" s="4">
        <v>3.8</v>
      </c>
      <c r="H10330" s="4">
        <v>0.29837835231301901</v>
      </c>
      <c r="I10330" s="4">
        <v>4.758</v>
      </c>
      <c r="J10330" s="4">
        <v>3.2</v>
      </c>
      <c r="K10330" s="4">
        <v>3.6924999999999999</v>
      </c>
      <c r="L10330" s="4">
        <v>4</v>
      </c>
      <c r="M10330" s="4">
        <v>32</v>
      </c>
    </row>
    <row r="10331" spans="1:13" x14ac:dyDescent="0.2">
      <c r="A10331" s="3">
        <v>43466</v>
      </c>
      <c r="B10331" t="s">
        <v>3070</v>
      </c>
      <c r="C10331" t="s">
        <v>3075</v>
      </c>
      <c r="D10331" t="s">
        <v>1</v>
      </c>
      <c r="E10331" t="s">
        <v>3074</v>
      </c>
      <c r="F10331" s="4">
        <v>3.7541935483871001</v>
      </c>
      <c r="G10331" s="4">
        <v>3.71</v>
      </c>
      <c r="H10331" s="4">
        <v>0.39760763065739702</v>
      </c>
      <c r="I10331" s="4">
        <v>4.8</v>
      </c>
      <c r="J10331" s="4">
        <v>3</v>
      </c>
      <c r="K10331" s="4">
        <v>3.5</v>
      </c>
      <c r="L10331" s="4">
        <v>3.9449999999999998</v>
      </c>
      <c r="M10331" s="4">
        <v>31</v>
      </c>
    </row>
    <row r="10332" spans="1:13" x14ac:dyDescent="0.2">
      <c r="A10332" s="3">
        <v>43466</v>
      </c>
      <c r="B10332" t="s">
        <v>7848</v>
      </c>
      <c r="C10332" t="s">
        <v>3102</v>
      </c>
      <c r="D10332" t="s">
        <v>7849</v>
      </c>
      <c r="E10332" t="s">
        <v>3101</v>
      </c>
      <c r="F10332" s="4">
        <v>3.6375862068965499</v>
      </c>
      <c r="G10332" s="4">
        <v>3.53</v>
      </c>
      <c r="H10332" s="4">
        <v>0.39053676589693997</v>
      </c>
      <c r="I10332" s="4">
        <v>4.7</v>
      </c>
      <c r="J10332" s="4">
        <v>3</v>
      </c>
      <c r="K10332" s="4">
        <v>3.5</v>
      </c>
      <c r="L10332" s="4">
        <v>3.8</v>
      </c>
      <c r="M10332" s="4">
        <v>29</v>
      </c>
    </row>
    <row r="10333" spans="1:13" x14ac:dyDescent="0.2">
      <c r="A10333" s="3">
        <v>43466</v>
      </c>
      <c r="B10333" t="s">
        <v>3073</v>
      </c>
      <c r="C10333" t="s">
        <v>3078</v>
      </c>
      <c r="D10333" t="s">
        <v>2</v>
      </c>
      <c r="E10333" t="s">
        <v>3077</v>
      </c>
      <c r="F10333" s="4">
        <v>3.6318518518518501</v>
      </c>
      <c r="G10333" s="4">
        <v>3.5</v>
      </c>
      <c r="H10333" s="4">
        <v>0.45221707718780901</v>
      </c>
      <c r="I10333" s="4">
        <v>5</v>
      </c>
      <c r="J10333" s="4">
        <v>3</v>
      </c>
      <c r="K10333" s="4">
        <v>3.45</v>
      </c>
      <c r="L10333" s="4">
        <v>3.7</v>
      </c>
      <c r="M10333" s="4">
        <v>27</v>
      </c>
    </row>
    <row r="10334" spans="1:13" x14ac:dyDescent="0.2">
      <c r="A10334" s="3">
        <v>43466</v>
      </c>
      <c r="B10334" t="s">
        <v>7207</v>
      </c>
      <c r="C10334" t="s">
        <v>3105</v>
      </c>
      <c r="D10334" t="s">
        <v>2997</v>
      </c>
      <c r="E10334" t="s">
        <v>3104</v>
      </c>
      <c r="F10334" s="4">
        <v>3.5540740740740699</v>
      </c>
      <c r="G10334" s="4">
        <v>3.5</v>
      </c>
      <c r="H10334" s="4">
        <v>0.31791700972301701</v>
      </c>
      <c r="I10334" s="4">
        <v>4.4000000000000004</v>
      </c>
      <c r="J10334" s="4">
        <v>3</v>
      </c>
      <c r="K10334" s="4">
        <v>3.44</v>
      </c>
      <c r="L10334" s="4">
        <v>3.6</v>
      </c>
      <c r="M10334" s="4">
        <v>27</v>
      </c>
    </row>
    <row r="10335" spans="1:13" x14ac:dyDescent="0.2">
      <c r="A10335" s="3">
        <v>43466</v>
      </c>
      <c r="B10335" t="s">
        <v>8158</v>
      </c>
      <c r="C10335" t="s">
        <v>3114</v>
      </c>
      <c r="D10335" t="s">
        <v>8159</v>
      </c>
      <c r="E10335" t="s">
        <v>3113</v>
      </c>
      <c r="F10335" s="4">
        <v>0.26778125000000003</v>
      </c>
      <c r="G10335" s="4">
        <v>0.22450000000000001</v>
      </c>
      <c r="H10335" s="4">
        <v>0.13457501430728699</v>
      </c>
      <c r="I10335" s="4">
        <v>0.63</v>
      </c>
      <c r="J10335" s="4">
        <v>0.1</v>
      </c>
      <c r="K10335" s="4">
        <v>0.19</v>
      </c>
      <c r="L10335" s="4">
        <v>0.30249999999999999</v>
      </c>
      <c r="M10335" s="4">
        <v>32</v>
      </c>
    </row>
    <row r="10336" spans="1:13" x14ac:dyDescent="0.2">
      <c r="A10336" s="3">
        <v>43466</v>
      </c>
      <c r="B10336" t="s">
        <v>3112</v>
      </c>
      <c r="C10336" t="s">
        <v>3150</v>
      </c>
      <c r="D10336" t="s">
        <v>15</v>
      </c>
      <c r="E10336" t="s">
        <v>3149</v>
      </c>
      <c r="F10336" s="4">
        <v>0.414548387096774</v>
      </c>
      <c r="G10336" s="4">
        <v>0.42</v>
      </c>
      <c r="H10336" s="4">
        <v>0.124595301866932</v>
      </c>
      <c r="I10336" s="4">
        <v>0.63</v>
      </c>
      <c r="J10336" s="4">
        <v>0.15</v>
      </c>
      <c r="K10336" s="4">
        <v>0.35</v>
      </c>
      <c r="L10336" s="4">
        <v>0.49</v>
      </c>
      <c r="M10336" s="4">
        <v>31</v>
      </c>
    </row>
    <row r="10337" spans="1:13" x14ac:dyDescent="0.2">
      <c r="A10337" s="3">
        <v>43466</v>
      </c>
      <c r="B10337" t="s">
        <v>8168</v>
      </c>
      <c r="C10337" t="s">
        <v>3117</v>
      </c>
      <c r="D10337" t="s">
        <v>8169</v>
      </c>
      <c r="E10337" t="s">
        <v>3116</v>
      </c>
      <c r="F10337" s="4">
        <v>0.32343749999999999</v>
      </c>
      <c r="G10337" s="4">
        <v>0.33500000000000002</v>
      </c>
      <c r="H10337" s="4">
        <v>8.7274478958165994E-2</v>
      </c>
      <c r="I10337" s="4">
        <v>0.52</v>
      </c>
      <c r="J10337" s="4">
        <v>0.13</v>
      </c>
      <c r="K10337" s="4">
        <v>0.26</v>
      </c>
      <c r="L10337" s="4">
        <v>0.38250000000000001</v>
      </c>
      <c r="M10337" s="4">
        <v>32</v>
      </c>
    </row>
    <row r="10338" spans="1:13" x14ac:dyDescent="0.2">
      <c r="A10338" s="3">
        <v>43466</v>
      </c>
      <c r="B10338" t="s">
        <v>8178</v>
      </c>
      <c r="C10338" t="s">
        <v>3120</v>
      </c>
      <c r="D10338" t="s">
        <v>8179</v>
      </c>
      <c r="E10338" t="s">
        <v>3119</v>
      </c>
      <c r="F10338" s="4">
        <v>0.34549999999999997</v>
      </c>
      <c r="G10338" s="4">
        <v>0.34499999999999997</v>
      </c>
      <c r="H10338" s="4">
        <v>7.4852112259290393E-2</v>
      </c>
      <c r="I10338" s="4">
        <v>0.56000000000000005</v>
      </c>
      <c r="J10338" s="4">
        <v>0.24</v>
      </c>
      <c r="K10338" s="4">
        <v>0.3</v>
      </c>
      <c r="L10338" s="4">
        <v>0.38500000000000001</v>
      </c>
      <c r="M10338" s="4">
        <v>32</v>
      </c>
    </row>
    <row r="10339" spans="1:13" x14ac:dyDescent="0.2">
      <c r="A10339" s="3">
        <v>43466</v>
      </c>
      <c r="B10339" t="s">
        <v>8186</v>
      </c>
      <c r="C10339" t="s">
        <v>3123</v>
      </c>
      <c r="D10339" t="s">
        <v>8187</v>
      </c>
      <c r="E10339" t="s">
        <v>3122</v>
      </c>
      <c r="F10339" s="4">
        <v>-0.139625</v>
      </c>
      <c r="G10339" s="4">
        <v>-0.11</v>
      </c>
      <c r="H10339" s="4">
        <v>0.15415320196940199</v>
      </c>
      <c r="I10339" s="4">
        <v>0.17</v>
      </c>
      <c r="J10339" s="4">
        <v>-0.57999999999999996</v>
      </c>
      <c r="K10339" s="4">
        <v>-0.19</v>
      </c>
      <c r="L10339" s="4">
        <v>-5.7500000000000002E-2</v>
      </c>
      <c r="M10339" s="4">
        <v>32</v>
      </c>
    </row>
    <row r="10340" spans="1:13" x14ac:dyDescent="0.2">
      <c r="A10340" s="3">
        <v>43466</v>
      </c>
      <c r="B10340" t="s">
        <v>8194</v>
      </c>
      <c r="C10340" t="s">
        <v>3126</v>
      </c>
      <c r="D10340" t="s">
        <v>8195</v>
      </c>
      <c r="E10340" t="s">
        <v>3125</v>
      </c>
      <c r="F10340" s="4">
        <v>-0.23874999999999999</v>
      </c>
      <c r="G10340" s="4">
        <v>-0.25</v>
      </c>
      <c r="H10340" s="4">
        <v>0.11178175741292801</v>
      </c>
      <c r="I10340" s="4">
        <v>7.0000000000000007E-2</v>
      </c>
      <c r="J10340" s="4">
        <v>-0.43</v>
      </c>
      <c r="K10340" s="4">
        <v>-0.32</v>
      </c>
      <c r="L10340" s="4">
        <v>-0.17</v>
      </c>
      <c r="M10340" s="4">
        <v>32</v>
      </c>
    </row>
    <row r="10341" spans="1:13" x14ac:dyDescent="0.2">
      <c r="A10341" s="3">
        <v>43466</v>
      </c>
      <c r="B10341" t="s">
        <v>8202</v>
      </c>
      <c r="C10341" t="s">
        <v>3129</v>
      </c>
      <c r="D10341" t="s">
        <v>8203</v>
      </c>
      <c r="E10341" t="s">
        <v>3128</v>
      </c>
      <c r="F10341" s="4">
        <v>0.22968749999999999</v>
      </c>
      <c r="G10341" s="4">
        <v>0.22500000000000001</v>
      </c>
      <c r="H10341" s="4">
        <v>9.8159987084942807E-2</v>
      </c>
      <c r="I10341" s="4">
        <v>0.5</v>
      </c>
      <c r="J10341" s="4">
        <v>0</v>
      </c>
      <c r="K10341" s="4">
        <v>0.1575</v>
      </c>
      <c r="L10341" s="4">
        <v>0.28499999999999998</v>
      </c>
      <c r="M10341" s="4">
        <v>32</v>
      </c>
    </row>
    <row r="10342" spans="1:13" x14ac:dyDescent="0.2">
      <c r="A10342" s="3">
        <v>43466</v>
      </c>
      <c r="B10342" t="s">
        <v>8210</v>
      </c>
      <c r="C10342" t="s">
        <v>3132</v>
      </c>
      <c r="D10342" t="s">
        <v>8211</v>
      </c>
      <c r="E10342" t="s">
        <v>3131</v>
      </c>
      <c r="F10342" s="4">
        <v>0.33353125</v>
      </c>
      <c r="G10342" s="4">
        <v>0.33</v>
      </c>
      <c r="H10342" s="4">
        <v>0.10157945702114</v>
      </c>
      <c r="I10342" s="4">
        <v>0.55000000000000004</v>
      </c>
      <c r="J10342" s="4">
        <v>0.1</v>
      </c>
      <c r="K10342" s="4">
        <v>0.27500000000000002</v>
      </c>
      <c r="L10342" s="4">
        <v>0.38250000000000001</v>
      </c>
      <c r="M10342" s="4">
        <v>32</v>
      </c>
    </row>
    <row r="10343" spans="1:13" x14ac:dyDescent="0.2">
      <c r="A10343" s="3">
        <v>43466</v>
      </c>
      <c r="B10343" t="s">
        <v>8218</v>
      </c>
      <c r="C10343" t="s">
        <v>3135</v>
      </c>
      <c r="D10343" t="s">
        <v>8219</v>
      </c>
      <c r="E10343" t="s">
        <v>3134</v>
      </c>
      <c r="F10343" s="4">
        <v>0.37365625000000002</v>
      </c>
      <c r="G10343" s="4">
        <v>0.35</v>
      </c>
      <c r="H10343" s="4">
        <v>8.1192963851754202E-2</v>
      </c>
      <c r="I10343" s="4">
        <v>0.57999999999999996</v>
      </c>
      <c r="J10343" s="4">
        <v>0.23</v>
      </c>
      <c r="K10343" s="4">
        <v>0.32</v>
      </c>
      <c r="L10343" s="4">
        <v>0.4</v>
      </c>
      <c r="M10343" s="4">
        <v>32</v>
      </c>
    </row>
    <row r="10344" spans="1:13" x14ac:dyDescent="0.2">
      <c r="A10344" s="3">
        <v>43466</v>
      </c>
      <c r="B10344" t="s">
        <v>8226</v>
      </c>
      <c r="C10344" t="s">
        <v>3138</v>
      </c>
      <c r="D10344" t="s">
        <v>8227</v>
      </c>
      <c r="E10344" t="s">
        <v>3137</v>
      </c>
      <c r="F10344" s="4">
        <v>0.42115625000000001</v>
      </c>
      <c r="G10344" s="4">
        <v>0.42</v>
      </c>
      <c r="H10344" s="4">
        <v>6.7964463852620796E-2</v>
      </c>
      <c r="I10344" s="4">
        <v>0.57999999999999996</v>
      </c>
      <c r="J10344" s="4">
        <v>0.28000000000000003</v>
      </c>
      <c r="K10344" s="4">
        <v>0.38750000000000001</v>
      </c>
      <c r="L10344" s="4">
        <v>0.46200000000000002</v>
      </c>
      <c r="M10344" s="4">
        <v>32</v>
      </c>
    </row>
    <row r="10345" spans="1:13" x14ac:dyDescent="0.2">
      <c r="A10345" s="3">
        <v>43466</v>
      </c>
      <c r="B10345" t="s">
        <v>8234</v>
      </c>
      <c r="C10345" t="s">
        <v>3141</v>
      </c>
      <c r="D10345" t="s">
        <v>8235</v>
      </c>
      <c r="E10345" t="s">
        <v>3140</v>
      </c>
      <c r="F10345" s="4">
        <v>0.52475000000000005</v>
      </c>
      <c r="G10345" s="4">
        <v>0.53500000000000003</v>
      </c>
      <c r="H10345" s="4">
        <v>7.4197208885857804E-2</v>
      </c>
      <c r="I10345" s="4">
        <v>0.66</v>
      </c>
      <c r="J10345" s="4">
        <v>0.36</v>
      </c>
      <c r="K10345" s="4">
        <v>0.46750000000000003</v>
      </c>
      <c r="L10345" s="4">
        <v>0.57250000000000001</v>
      </c>
      <c r="M10345" s="4">
        <v>32</v>
      </c>
    </row>
    <row r="10346" spans="1:13" x14ac:dyDescent="0.2">
      <c r="A10346" s="3">
        <v>43466</v>
      </c>
      <c r="B10346" t="s">
        <v>8242</v>
      </c>
      <c r="C10346" t="s">
        <v>3144</v>
      </c>
      <c r="D10346" t="s">
        <v>8243</v>
      </c>
      <c r="E10346" t="s">
        <v>3143</v>
      </c>
      <c r="F10346" s="4">
        <v>0.77271875000000001</v>
      </c>
      <c r="G10346" s="4">
        <v>0.8</v>
      </c>
      <c r="H10346" s="4">
        <v>8.9628708813350597E-2</v>
      </c>
      <c r="I10346" s="4">
        <v>0.96</v>
      </c>
      <c r="J10346" s="4">
        <v>0.6</v>
      </c>
      <c r="K10346" s="4">
        <v>0.71499999999999997</v>
      </c>
      <c r="L10346" s="4">
        <v>0.83</v>
      </c>
      <c r="M10346" s="4">
        <v>32</v>
      </c>
    </row>
    <row r="10347" spans="1:13" x14ac:dyDescent="0.2">
      <c r="A10347" s="3">
        <v>43466</v>
      </c>
      <c r="B10347" t="s">
        <v>8250</v>
      </c>
      <c r="C10347" t="s">
        <v>3147</v>
      </c>
      <c r="D10347" t="s">
        <v>8251</v>
      </c>
      <c r="E10347" t="s">
        <v>3146</v>
      </c>
      <c r="F10347" s="4">
        <v>0.57568750000000002</v>
      </c>
      <c r="G10347" s="4">
        <v>0.56499999999999995</v>
      </c>
      <c r="H10347" s="4">
        <v>8.9111904095989902E-2</v>
      </c>
      <c r="I10347" s="4">
        <v>0.77</v>
      </c>
      <c r="J10347" s="4">
        <v>0.42</v>
      </c>
      <c r="K10347" s="4">
        <v>0.5</v>
      </c>
      <c r="L10347" s="4">
        <v>0.629</v>
      </c>
      <c r="M10347" s="4">
        <v>32</v>
      </c>
    </row>
    <row r="10348" spans="1:13" x14ac:dyDescent="0.2">
      <c r="A10348" s="3">
        <v>43466</v>
      </c>
      <c r="B10348" t="s">
        <v>8252</v>
      </c>
      <c r="C10348" t="s">
        <v>3096</v>
      </c>
      <c r="D10348" t="s">
        <v>8253</v>
      </c>
      <c r="E10348" t="s">
        <v>3095</v>
      </c>
      <c r="F10348" s="4">
        <v>3.55846666666667</v>
      </c>
      <c r="G10348" s="4">
        <v>3.5</v>
      </c>
      <c r="H10348" s="4">
        <v>0.245064767418503</v>
      </c>
      <c r="I10348" s="4">
        <v>4.24</v>
      </c>
      <c r="J10348" s="4">
        <v>3.16</v>
      </c>
      <c r="K10348" s="4">
        <v>3.4125000000000001</v>
      </c>
      <c r="L10348" s="4">
        <v>3.69</v>
      </c>
      <c r="M10348" s="4">
        <v>30</v>
      </c>
    </row>
    <row r="10349" spans="1:13" x14ac:dyDescent="0.2">
      <c r="A10349" s="3">
        <v>43466</v>
      </c>
      <c r="B10349" t="s">
        <v>8258</v>
      </c>
      <c r="C10349" t="s">
        <v>3099</v>
      </c>
      <c r="D10349" t="s">
        <v>8259</v>
      </c>
      <c r="E10349" t="s">
        <v>3098</v>
      </c>
      <c r="F10349" s="4">
        <v>3.5345</v>
      </c>
      <c r="G10349" s="4">
        <v>3.5</v>
      </c>
      <c r="H10349" s="4">
        <v>0.235870910048053</v>
      </c>
      <c r="I10349" s="4">
        <v>4.085</v>
      </c>
      <c r="J10349" s="4">
        <v>2.96</v>
      </c>
      <c r="K10349" s="4">
        <v>3.41</v>
      </c>
      <c r="L10349" s="4">
        <v>3.6524999999999999</v>
      </c>
      <c r="M10349" s="4">
        <v>30</v>
      </c>
    </row>
    <row r="10350" spans="1:13" x14ac:dyDescent="0.2">
      <c r="A10350" s="3">
        <v>43466</v>
      </c>
      <c r="B10350" t="s">
        <v>9746</v>
      </c>
      <c r="C10350" t="s">
        <v>3087</v>
      </c>
      <c r="D10350" t="s">
        <v>9747</v>
      </c>
      <c r="E10350" t="s">
        <v>3086</v>
      </c>
      <c r="F10350" s="4">
        <v>3.4963333333333302</v>
      </c>
      <c r="G10350" s="4">
        <v>3.5</v>
      </c>
      <c r="H10350" s="4">
        <v>0.234777713407052</v>
      </c>
      <c r="I10350" s="4">
        <v>4.0999999999999996</v>
      </c>
      <c r="J10350" s="4">
        <v>2.83</v>
      </c>
      <c r="K10350" s="4">
        <v>3.3475000000000001</v>
      </c>
      <c r="L10350" s="4">
        <v>3.6</v>
      </c>
      <c r="M10350" s="4">
        <v>30</v>
      </c>
    </row>
    <row r="10351" spans="1:13" x14ac:dyDescent="0.2">
      <c r="A10351" s="3">
        <v>43466</v>
      </c>
      <c r="B10351" t="s">
        <v>3085</v>
      </c>
      <c r="C10351" t="s">
        <v>3090</v>
      </c>
      <c r="D10351" t="s">
        <v>6</v>
      </c>
      <c r="E10351" t="s">
        <v>3089</v>
      </c>
      <c r="F10351" s="4">
        <v>3.4620689655172399</v>
      </c>
      <c r="G10351" s="4">
        <v>3.45</v>
      </c>
      <c r="H10351" s="4">
        <v>0.27905938065407199</v>
      </c>
      <c r="I10351" s="4">
        <v>4.2300000000000004</v>
      </c>
      <c r="J10351" s="4">
        <v>3</v>
      </c>
      <c r="K10351" s="4">
        <v>3.31</v>
      </c>
      <c r="L10351" s="4">
        <v>3.55</v>
      </c>
      <c r="M10351" s="4">
        <v>29</v>
      </c>
    </row>
    <row r="10352" spans="1:13" x14ac:dyDescent="0.2">
      <c r="A10352" s="3">
        <v>43466</v>
      </c>
      <c r="B10352" t="s">
        <v>9883</v>
      </c>
      <c r="C10352" t="s">
        <v>3108</v>
      </c>
      <c r="D10352" t="s">
        <v>9884</v>
      </c>
      <c r="E10352" t="s">
        <v>3107</v>
      </c>
      <c r="F10352" s="4">
        <v>3.4388461538461499</v>
      </c>
      <c r="G10352" s="4">
        <v>3.415</v>
      </c>
      <c r="H10352" s="4">
        <v>0.25263929897111298</v>
      </c>
      <c r="I10352" s="4">
        <v>4.01</v>
      </c>
      <c r="J10352" s="4">
        <v>3</v>
      </c>
      <c r="K10352" s="4">
        <v>3.3</v>
      </c>
      <c r="L10352" s="4">
        <v>3.5</v>
      </c>
      <c r="M10352" s="4">
        <v>26</v>
      </c>
    </row>
    <row r="10353" spans="1:13" x14ac:dyDescent="0.2">
      <c r="A10353" s="3">
        <v>43466</v>
      </c>
      <c r="B10353" t="s">
        <v>3088</v>
      </c>
      <c r="C10353" t="s">
        <v>3093</v>
      </c>
      <c r="D10353" t="s">
        <v>7</v>
      </c>
      <c r="E10353" t="s">
        <v>3092</v>
      </c>
      <c r="F10353" s="4">
        <v>3.3984000000000001</v>
      </c>
      <c r="G10353" s="4">
        <v>3.3</v>
      </c>
      <c r="H10353" s="4">
        <v>0.26306969925604601</v>
      </c>
      <c r="I10353" s="4">
        <v>4.2</v>
      </c>
      <c r="J10353" s="4">
        <v>3</v>
      </c>
      <c r="K10353" s="4">
        <v>3.24</v>
      </c>
      <c r="L10353" s="4">
        <v>3.5</v>
      </c>
      <c r="M10353" s="4">
        <v>25</v>
      </c>
    </row>
    <row r="10354" spans="1:13" x14ac:dyDescent="0.2">
      <c r="A10354" s="3">
        <v>43466</v>
      </c>
      <c r="B10354" t="s">
        <v>7209</v>
      </c>
      <c r="C10354" t="s">
        <v>3111</v>
      </c>
      <c r="D10354" t="s">
        <v>2999</v>
      </c>
      <c r="E10354" t="s">
        <v>3110</v>
      </c>
      <c r="F10354" s="4">
        <v>3.4131999999999998</v>
      </c>
      <c r="G10354" s="4">
        <v>3.4</v>
      </c>
      <c r="H10354" s="4">
        <v>0.23579157463036399</v>
      </c>
      <c r="I10354" s="4">
        <v>3.9</v>
      </c>
      <c r="J10354" s="4">
        <v>3</v>
      </c>
      <c r="K10354" s="4">
        <v>3.3</v>
      </c>
      <c r="L10354" s="4">
        <v>3.5</v>
      </c>
      <c r="M10354" s="4">
        <v>25</v>
      </c>
    </row>
    <row r="10355" spans="1:13" x14ac:dyDescent="0.2">
      <c r="A10355" s="3">
        <v>43466</v>
      </c>
      <c r="B10355" t="s">
        <v>8260</v>
      </c>
      <c r="C10355" t="s">
        <v>3153</v>
      </c>
      <c r="D10355" t="s">
        <v>8261</v>
      </c>
      <c r="E10355" t="s">
        <v>3152</v>
      </c>
      <c r="F10355" s="4">
        <v>0.24082758620689701</v>
      </c>
      <c r="G10355" s="4">
        <v>0.23</v>
      </c>
      <c r="H10355" s="4">
        <v>6.3728256216486007E-2</v>
      </c>
      <c r="I10355" s="4">
        <v>0.4</v>
      </c>
      <c r="J10355" s="4">
        <v>0.11</v>
      </c>
      <c r="K10355" s="4">
        <v>0.21</v>
      </c>
      <c r="L10355" s="4">
        <v>0.26</v>
      </c>
      <c r="M10355" s="4">
        <v>29</v>
      </c>
    </row>
    <row r="10356" spans="1:13" x14ac:dyDescent="0.2">
      <c r="A10356" s="3">
        <v>43466</v>
      </c>
      <c r="B10356" t="s">
        <v>10279</v>
      </c>
      <c r="C10356" t="s">
        <v>4321</v>
      </c>
      <c r="D10356" t="s">
        <v>10280</v>
      </c>
      <c r="E10356" t="s">
        <v>4320</v>
      </c>
      <c r="F10356" s="4">
        <v>2.9</v>
      </c>
      <c r="G10356" s="4">
        <v>2.9</v>
      </c>
      <c r="H10356" s="4">
        <v>9.1287092917527707E-2</v>
      </c>
      <c r="I10356" s="4">
        <v>3.1</v>
      </c>
      <c r="J10356" s="4">
        <v>2.6</v>
      </c>
      <c r="K10356" s="4">
        <v>2.9</v>
      </c>
      <c r="L10356" s="4">
        <v>2.9</v>
      </c>
      <c r="M10356" s="4">
        <v>25</v>
      </c>
    </row>
    <row r="10357" spans="1:13" x14ac:dyDescent="0.2">
      <c r="A10357" s="3">
        <v>43466</v>
      </c>
      <c r="B10357" t="s">
        <v>4319</v>
      </c>
      <c r="C10357" t="s">
        <v>4324</v>
      </c>
      <c r="D10357" t="s">
        <v>419</v>
      </c>
      <c r="E10357" t="s">
        <v>4323</v>
      </c>
      <c r="F10357" s="4">
        <v>2.4319999999999999</v>
      </c>
      <c r="G10357" s="4">
        <v>2.4</v>
      </c>
      <c r="H10357" s="4">
        <v>0.244472220644119</v>
      </c>
      <c r="I10357" s="4">
        <v>3.1</v>
      </c>
      <c r="J10357" s="4">
        <v>2</v>
      </c>
      <c r="K10357" s="4">
        <v>2.2999999999999998</v>
      </c>
      <c r="L10357" s="4">
        <v>2.5</v>
      </c>
      <c r="M10357" s="4">
        <v>25</v>
      </c>
    </row>
    <row r="10358" spans="1:13" x14ac:dyDescent="0.2">
      <c r="A10358" s="3">
        <v>43466</v>
      </c>
      <c r="B10358" t="s">
        <v>4322</v>
      </c>
      <c r="C10358" t="s">
        <v>4327</v>
      </c>
      <c r="D10358" t="s">
        <v>420</v>
      </c>
      <c r="E10358" t="s">
        <v>4326</v>
      </c>
      <c r="F10358" s="4">
        <v>1.80909090909091</v>
      </c>
      <c r="G10358" s="4">
        <v>1.8</v>
      </c>
      <c r="H10358" s="4">
        <v>0.43414841757727102</v>
      </c>
      <c r="I10358" s="4">
        <v>3</v>
      </c>
      <c r="J10358" s="4">
        <v>1</v>
      </c>
      <c r="K10358" s="4">
        <v>1.5249999999999999</v>
      </c>
      <c r="L10358" s="4">
        <v>2</v>
      </c>
      <c r="M10358" s="4">
        <v>22</v>
      </c>
    </row>
    <row r="10359" spans="1:13" x14ac:dyDescent="0.2">
      <c r="A10359" s="3">
        <v>43466</v>
      </c>
      <c r="B10359" t="s">
        <v>9796</v>
      </c>
      <c r="C10359" t="s">
        <v>3939</v>
      </c>
      <c r="D10359" t="s">
        <v>9797</v>
      </c>
      <c r="E10359" t="s">
        <v>3947</v>
      </c>
      <c r="F10359" s="4">
        <v>19.360800000000001</v>
      </c>
      <c r="G10359" s="4">
        <v>19.2</v>
      </c>
      <c r="H10359" s="4">
        <v>0.43099613300662798</v>
      </c>
      <c r="I10359" s="4">
        <v>20.5</v>
      </c>
      <c r="J10359" s="4">
        <v>18.850000000000001</v>
      </c>
      <c r="K10359" s="4">
        <v>19.010000000000002</v>
      </c>
      <c r="L10359" s="4">
        <v>19.649999999999999</v>
      </c>
      <c r="M10359" s="4">
        <v>25</v>
      </c>
    </row>
    <row r="10360" spans="1:13" x14ac:dyDescent="0.2">
      <c r="A10360" s="3">
        <v>43466</v>
      </c>
      <c r="B10360" t="s">
        <v>9798</v>
      </c>
      <c r="C10360" t="s">
        <v>3942</v>
      </c>
      <c r="D10360" t="s">
        <v>9799</v>
      </c>
      <c r="E10360" t="s">
        <v>3949</v>
      </c>
      <c r="F10360" s="4">
        <v>19.515999999999998</v>
      </c>
      <c r="G10360" s="4">
        <v>19.25</v>
      </c>
      <c r="H10360" s="4">
        <v>0.57430392650581796</v>
      </c>
      <c r="I10360" s="4">
        <v>21.25</v>
      </c>
      <c r="J10360" s="4">
        <v>18.850000000000001</v>
      </c>
      <c r="K10360" s="4">
        <v>19.07</v>
      </c>
      <c r="L10360" s="4">
        <v>19.899999999999999</v>
      </c>
      <c r="M10360" s="4">
        <v>25</v>
      </c>
    </row>
    <row r="10361" spans="1:13" x14ac:dyDescent="0.2">
      <c r="A10361" s="3">
        <v>43466</v>
      </c>
      <c r="B10361" t="s">
        <v>9800</v>
      </c>
      <c r="C10361" t="s">
        <v>3952</v>
      </c>
      <c r="D10361" t="s">
        <v>9801</v>
      </c>
      <c r="E10361" t="s">
        <v>3951</v>
      </c>
      <c r="F10361" s="4">
        <v>19.572800000000001</v>
      </c>
      <c r="G10361" s="4">
        <v>19.55</v>
      </c>
      <c r="H10361" s="4">
        <v>0.60791666095499197</v>
      </c>
      <c r="I10361" s="4">
        <v>21.5</v>
      </c>
      <c r="J10361" s="4">
        <v>18.829999999999998</v>
      </c>
      <c r="K10361" s="4">
        <v>19</v>
      </c>
      <c r="L10361" s="4">
        <v>19.940000000000001</v>
      </c>
      <c r="M10361" s="4">
        <v>25</v>
      </c>
    </row>
    <row r="10362" spans="1:13" x14ac:dyDescent="0.2">
      <c r="A10362" s="3">
        <v>43466</v>
      </c>
      <c r="B10362" t="s">
        <v>9750</v>
      </c>
      <c r="C10362" t="s">
        <v>3936</v>
      </c>
      <c r="D10362" t="s">
        <v>9751</v>
      </c>
      <c r="E10362" t="s">
        <v>3935</v>
      </c>
      <c r="F10362" s="4">
        <v>20.1551724137931</v>
      </c>
      <c r="G10362" s="4">
        <v>20.2</v>
      </c>
      <c r="H10362" s="4">
        <v>0.75278350468518396</v>
      </c>
      <c r="I10362" s="4">
        <v>22</v>
      </c>
      <c r="J10362" s="4">
        <v>18.78</v>
      </c>
      <c r="K10362" s="4">
        <v>19.8</v>
      </c>
      <c r="L10362" s="4">
        <v>20.5</v>
      </c>
      <c r="M10362" s="4">
        <v>29</v>
      </c>
    </row>
    <row r="10363" spans="1:13" x14ac:dyDescent="0.2">
      <c r="A10363" s="3">
        <v>43466</v>
      </c>
      <c r="B10363" t="s">
        <v>3934</v>
      </c>
      <c r="C10363" t="s">
        <v>3939</v>
      </c>
      <c r="D10363" t="s">
        <v>289</v>
      </c>
      <c r="E10363" t="s">
        <v>3938</v>
      </c>
      <c r="F10363" s="4">
        <v>20.3921739130435</v>
      </c>
      <c r="G10363" s="4">
        <v>20.61</v>
      </c>
      <c r="H10363" s="4">
        <v>1.0728846270335399</v>
      </c>
      <c r="I10363" s="4">
        <v>22</v>
      </c>
      <c r="J10363" s="4">
        <v>18.600000000000001</v>
      </c>
      <c r="K10363" s="4">
        <v>19.7</v>
      </c>
      <c r="L10363" s="4">
        <v>21.1</v>
      </c>
      <c r="M10363" s="4">
        <v>23</v>
      </c>
    </row>
    <row r="10364" spans="1:13" x14ac:dyDescent="0.2">
      <c r="A10364" s="3">
        <v>43466</v>
      </c>
      <c r="B10364" t="s">
        <v>3937</v>
      </c>
      <c r="C10364" t="s">
        <v>3942</v>
      </c>
      <c r="D10364" t="s">
        <v>290</v>
      </c>
      <c r="E10364" t="s">
        <v>3941</v>
      </c>
      <c r="F10364" s="4">
        <v>20.588125000000002</v>
      </c>
      <c r="G10364" s="4">
        <v>20.475000000000001</v>
      </c>
      <c r="H10364" s="4">
        <v>1.3961624487620801</v>
      </c>
      <c r="I10364" s="4">
        <v>23.33</v>
      </c>
      <c r="J10364" s="4">
        <v>18.5</v>
      </c>
      <c r="K10364" s="4">
        <v>19.522500000000001</v>
      </c>
      <c r="L10364" s="4">
        <v>21.8</v>
      </c>
      <c r="M10364" s="4">
        <v>16</v>
      </c>
    </row>
    <row r="10365" spans="1:13" x14ac:dyDescent="0.2">
      <c r="A10365" s="3">
        <v>43466</v>
      </c>
      <c r="B10365" t="s">
        <v>10257</v>
      </c>
      <c r="C10365" t="s">
        <v>3576</v>
      </c>
      <c r="D10365" t="s">
        <v>10258</v>
      </c>
      <c r="E10365" t="s">
        <v>3575</v>
      </c>
      <c r="F10365" s="4">
        <v>2.1089285714285699</v>
      </c>
      <c r="G10365" s="4">
        <v>2.1</v>
      </c>
      <c r="H10365" s="4">
        <v>8.9993386000358597E-2</v>
      </c>
      <c r="I10365" s="4">
        <v>2.2999999999999998</v>
      </c>
      <c r="J10365" s="4">
        <v>1.9</v>
      </c>
      <c r="K10365" s="4">
        <v>2.0825</v>
      </c>
      <c r="L10365" s="4">
        <v>2.2000000000000002</v>
      </c>
      <c r="M10365" s="4">
        <v>28</v>
      </c>
    </row>
    <row r="10366" spans="1:13" x14ac:dyDescent="0.2">
      <c r="A10366" s="3">
        <v>43466</v>
      </c>
      <c r="B10366" t="s">
        <v>3574</v>
      </c>
      <c r="C10366" t="s">
        <v>3579</v>
      </c>
      <c r="D10366" t="s">
        <v>169</v>
      </c>
      <c r="E10366" t="s">
        <v>3578</v>
      </c>
      <c r="F10366" s="4">
        <v>1.80034482758621</v>
      </c>
      <c r="G10366" s="4">
        <v>1.8</v>
      </c>
      <c r="H10366" s="4">
        <v>0.33586224598168501</v>
      </c>
      <c r="I10366" s="4">
        <v>2.8</v>
      </c>
      <c r="J10366" s="4">
        <v>1</v>
      </c>
      <c r="K10366" s="4">
        <v>1.7</v>
      </c>
      <c r="L10366" s="4">
        <v>2</v>
      </c>
      <c r="M10366" s="4">
        <v>29</v>
      </c>
    </row>
    <row r="10367" spans="1:13" x14ac:dyDescent="0.2">
      <c r="A10367" s="3">
        <v>43466</v>
      </c>
      <c r="B10367" t="s">
        <v>3577</v>
      </c>
      <c r="C10367" t="s">
        <v>3582</v>
      </c>
      <c r="D10367" t="s">
        <v>170</v>
      </c>
      <c r="E10367" t="s">
        <v>3581</v>
      </c>
      <c r="F10367" s="4">
        <v>1.92206896551724</v>
      </c>
      <c r="G10367" s="4">
        <v>2</v>
      </c>
      <c r="H10367" s="4">
        <v>0.49705115653899101</v>
      </c>
      <c r="I10367" s="4">
        <v>3.2</v>
      </c>
      <c r="J10367" s="4">
        <v>0.5</v>
      </c>
      <c r="K10367" s="4">
        <v>1.7</v>
      </c>
      <c r="L10367" s="4">
        <v>2.2000000000000002</v>
      </c>
      <c r="M10367" s="4">
        <v>29</v>
      </c>
    </row>
    <row r="10368" spans="1:13" x14ac:dyDescent="0.2">
      <c r="A10368" s="3">
        <v>43466</v>
      </c>
      <c r="B10368" t="s">
        <v>3580</v>
      </c>
      <c r="C10368" t="s">
        <v>3585</v>
      </c>
      <c r="D10368" t="s">
        <v>171</v>
      </c>
      <c r="E10368" t="s">
        <v>3584</v>
      </c>
      <c r="F10368" s="4">
        <v>2.1894444444444399</v>
      </c>
      <c r="G10368" s="4">
        <v>2.2000000000000002</v>
      </c>
      <c r="H10368" s="4">
        <v>0.45787838383034102</v>
      </c>
      <c r="I10368" s="4">
        <v>3</v>
      </c>
      <c r="J10368" s="4">
        <v>1.4</v>
      </c>
      <c r="K10368" s="4">
        <v>1.85</v>
      </c>
      <c r="L10368" s="4">
        <v>2.4750000000000001</v>
      </c>
      <c r="M10368" s="4">
        <v>18</v>
      </c>
    </row>
    <row r="10369" spans="1:13" x14ac:dyDescent="0.2">
      <c r="A10369" s="3">
        <v>43466</v>
      </c>
      <c r="B10369" t="s">
        <v>10301</v>
      </c>
      <c r="C10369" t="s">
        <v>3594</v>
      </c>
      <c r="D10369" t="s">
        <v>10302</v>
      </c>
      <c r="E10369" t="s">
        <v>3593</v>
      </c>
      <c r="F10369" s="4">
        <v>1.8346428571428599</v>
      </c>
      <c r="G10369" s="4">
        <v>1.8</v>
      </c>
      <c r="H10369" s="4">
        <v>0.43908559987907098</v>
      </c>
      <c r="I10369" s="4">
        <v>2.9</v>
      </c>
      <c r="J10369" s="4">
        <v>1.2</v>
      </c>
      <c r="K10369" s="4">
        <v>1.575</v>
      </c>
      <c r="L10369" s="4">
        <v>1.9</v>
      </c>
      <c r="M10369" s="4">
        <v>28</v>
      </c>
    </row>
    <row r="10370" spans="1:13" x14ac:dyDescent="0.2">
      <c r="A10370" s="3">
        <v>43466</v>
      </c>
      <c r="B10370" t="s">
        <v>3592</v>
      </c>
      <c r="C10370" t="s">
        <v>3606</v>
      </c>
      <c r="D10370" t="s">
        <v>175</v>
      </c>
      <c r="E10370" t="s">
        <v>3605</v>
      </c>
      <c r="F10370" s="4">
        <v>1.99260869565217</v>
      </c>
      <c r="G10370" s="4">
        <v>1.95</v>
      </c>
      <c r="H10370" s="4">
        <v>0.56752426773346298</v>
      </c>
      <c r="I10370" s="4">
        <v>3.5</v>
      </c>
      <c r="J10370" s="4">
        <v>0.81</v>
      </c>
      <c r="K10370" s="4">
        <v>1.75</v>
      </c>
      <c r="L10370" s="4">
        <v>2.19</v>
      </c>
      <c r="M10370" s="4">
        <v>23</v>
      </c>
    </row>
    <row r="10371" spans="1:13" x14ac:dyDescent="0.2">
      <c r="A10371" s="3">
        <v>43466</v>
      </c>
      <c r="B10371" t="s">
        <v>10303</v>
      </c>
      <c r="C10371" t="s">
        <v>3597</v>
      </c>
      <c r="D10371" t="s">
        <v>10304</v>
      </c>
      <c r="E10371" t="s">
        <v>3596</v>
      </c>
      <c r="F10371" s="4">
        <v>1.6771428571428599</v>
      </c>
      <c r="G10371" s="4">
        <v>1.8</v>
      </c>
      <c r="H10371" s="4">
        <v>0.49739958705888498</v>
      </c>
      <c r="I10371" s="4">
        <v>2.6</v>
      </c>
      <c r="J10371" s="4">
        <v>0.6</v>
      </c>
      <c r="K10371" s="4">
        <v>1.4</v>
      </c>
      <c r="L10371" s="4">
        <v>1.925</v>
      </c>
      <c r="M10371" s="4">
        <v>28</v>
      </c>
    </row>
    <row r="10372" spans="1:13" x14ac:dyDescent="0.2">
      <c r="A10372" s="3">
        <v>43466</v>
      </c>
      <c r="B10372" t="s">
        <v>3595</v>
      </c>
      <c r="C10372" t="s">
        <v>3609</v>
      </c>
      <c r="D10372" t="s">
        <v>176</v>
      </c>
      <c r="E10372" t="s">
        <v>3608</v>
      </c>
      <c r="F10372" s="4">
        <v>1.84217391304348</v>
      </c>
      <c r="G10372" s="4">
        <v>1.8</v>
      </c>
      <c r="H10372" s="4">
        <v>0.52016567746806397</v>
      </c>
      <c r="I10372" s="4">
        <v>2.6</v>
      </c>
      <c r="J10372" s="4">
        <v>0.7</v>
      </c>
      <c r="K10372" s="4">
        <v>1.7</v>
      </c>
      <c r="L10372" s="4">
        <v>2.15</v>
      </c>
      <c r="M10372" s="4">
        <v>23</v>
      </c>
    </row>
    <row r="10373" spans="1:13" x14ac:dyDescent="0.2">
      <c r="A10373" s="3">
        <v>43466</v>
      </c>
      <c r="B10373" t="s">
        <v>10305</v>
      </c>
      <c r="C10373" t="s">
        <v>3600</v>
      </c>
      <c r="D10373" t="s">
        <v>10306</v>
      </c>
      <c r="E10373" t="s">
        <v>3599</v>
      </c>
      <c r="F10373" s="4">
        <v>1.84928571428571</v>
      </c>
      <c r="G10373" s="4">
        <v>1.8</v>
      </c>
      <c r="H10373" s="4">
        <v>0.31573463507882699</v>
      </c>
      <c r="I10373" s="4">
        <v>2.4</v>
      </c>
      <c r="J10373" s="4">
        <v>1.2</v>
      </c>
      <c r="K10373" s="4">
        <v>1.7</v>
      </c>
      <c r="L10373" s="4">
        <v>2</v>
      </c>
      <c r="M10373" s="4">
        <v>28</v>
      </c>
    </row>
    <row r="10374" spans="1:13" x14ac:dyDescent="0.2">
      <c r="A10374" s="3">
        <v>43466</v>
      </c>
      <c r="B10374" t="s">
        <v>3598</v>
      </c>
      <c r="C10374" t="s">
        <v>3612</v>
      </c>
      <c r="D10374" t="s">
        <v>177</v>
      </c>
      <c r="E10374" t="s">
        <v>3611</v>
      </c>
      <c r="F10374" s="4">
        <v>1.8426086956521699</v>
      </c>
      <c r="G10374" s="4">
        <v>1.88</v>
      </c>
      <c r="H10374" s="4">
        <v>0.68496328628424497</v>
      </c>
      <c r="I10374" s="4">
        <v>3.6</v>
      </c>
      <c r="J10374" s="4">
        <v>-0.2</v>
      </c>
      <c r="K10374" s="4">
        <v>1.7</v>
      </c>
      <c r="L10374" s="4">
        <v>2.1</v>
      </c>
      <c r="M10374" s="4">
        <v>23</v>
      </c>
    </row>
    <row r="10375" spans="1:13" x14ac:dyDescent="0.2">
      <c r="A10375" s="3">
        <v>43466</v>
      </c>
      <c r="B10375" t="s">
        <v>10287</v>
      </c>
      <c r="C10375" t="s">
        <v>3591</v>
      </c>
      <c r="D10375" t="s">
        <v>10288</v>
      </c>
      <c r="E10375" t="s">
        <v>3590</v>
      </c>
      <c r="F10375" s="4">
        <v>2.0946428571428601</v>
      </c>
      <c r="G10375" s="4">
        <v>2.1</v>
      </c>
      <c r="H10375" s="4">
        <v>0.28041612125232901</v>
      </c>
      <c r="I10375" s="4">
        <v>2.7</v>
      </c>
      <c r="J10375" s="4">
        <v>1.59</v>
      </c>
      <c r="K10375" s="4">
        <v>1.9</v>
      </c>
      <c r="L10375" s="4">
        <v>2.2999999999999998</v>
      </c>
      <c r="M10375" s="4">
        <v>28</v>
      </c>
    </row>
    <row r="10376" spans="1:13" x14ac:dyDescent="0.2">
      <c r="A10376" s="3">
        <v>43466</v>
      </c>
      <c r="B10376" t="s">
        <v>3589</v>
      </c>
      <c r="C10376" t="s">
        <v>3603</v>
      </c>
      <c r="D10376" t="s">
        <v>174</v>
      </c>
      <c r="E10376" t="s">
        <v>3602</v>
      </c>
      <c r="F10376" s="4">
        <v>1.9707142857142901</v>
      </c>
      <c r="G10376" s="4">
        <v>2</v>
      </c>
      <c r="H10376" s="4">
        <v>0.54798572954809699</v>
      </c>
      <c r="I10376" s="4">
        <v>3.5</v>
      </c>
      <c r="J10376" s="4">
        <v>0.8</v>
      </c>
      <c r="K10376" s="4">
        <v>1.7</v>
      </c>
      <c r="L10376" s="4">
        <v>2.1</v>
      </c>
      <c r="M10376" s="4">
        <v>28</v>
      </c>
    </row>
    <row r="10377" spans="1:13" x14ac:dyDescent="0.2">
      <c r="A10377" s="3">
        <v>43466</v>
      </c>
      <c r="B10377" t="s">
        <v>3601</v>
      </c>
      <c r="C10377" t="s">
        <v>3615</v>
      </c>
      <c r="D10377" t="s">
        <v>178</v>
      </c>
      <c r="E10377" t="s">
        <v>3614</v>
      </c>
      <c r="F10377" s="4">
        <v>1.81739130434783</v>
      </c>
      <c r="G10377" s="4">
        <v>1.8</v>
      </c>
      <c r="H10377" s="4">
        <v>0.61255216765820597</v>
      </c>
      <c r="I10377" s="4">
        <v>3.3</v>
      </c>
      <c r="J10377" s="4">
        <v>0.4</v>
      </c>
      <c r="K10377" s="4">
        <v>1.6</v>
      </c>
      <c r="L10377" s="4">
        <v>2.15</v>
      </c>
      <c r="M10377" s="4">
        <v>23</v>
      </c>
    </row>
    <row r="10378" spans="1:13" x14ac:dyDescent="0.2">
      <c r="A10378" s="3">
        <v>43466</v>
      </c>
      <c r="B10378" t="s">
        <v>10307</v>
      </c>
      <c r="C10378" t="s">
        <v>3870</v>
      </c>
      <c r="D10378" t="s">
        <v>10308</v>
      </c>
      <c r="E10378" t="s">
        <v>3869</v>
      </c>
      <c r="F10378" s="4">
        <v>0.40187499999999998</v>
      </c>
      <c r="G10378" s="4">
        <v>0.33500000000000002</v>
      </c>
      <c r="H10378" s="4">
        <v>0.25304067525465801</v>
      </c>
      <c r="I10378" s="4">
        <v>1</v>
      </c>
      <c r="J10378" s="4">
        <v>0</v>
      </c>
      <c r="K10378" s="4">
        <v>0.3</v>
      </c>
      <c r="L10378" s="4">
        <v>0.5</v>
      </c>
      <c r="M10378" s="4">
        <v>16</v>
      </c>
    </row>
    <row r="10379" spans="1:13" x14ac:dyDescent="0.2">
      <c r="A10379" s="3">
        <v>43466</v>
      </c>
      <c r="B10379" t="s">
        <v>3868</v>
      </c>
      <c r="C10379" t="s">
        <v>3882</v>
      </c>
      <c r="D10379" t="s">
        <v>267</v>
      </c>
      <c r="E10379" t="s">
        <v>3881</v>
      </c>
      <c r="F10379" s="4">
        <v>0.54500000000000004</v>
      </c>
      <c r="G10379" s="4">
        <v>0.435</v>
      </c>
      <c r="H10379" s="4">
        <v>0.41413022849563402</v>
      </c>
      <c r="I10379" s="4">
        <v>1.79</v>
      </c>
      <c r="J10379" s="4">
        <v>0</v>
      </c>
      <c r="K10379" s="4">
        <v>0.4</v>
      </c>
      <c r="L10379" s="4">
        <v>0.57499999999999996</v>
      </c>
      <c r="M10379" s="4">
        <v>14</v>
      </c>
    </row>
    <row r="10380" spans="1:13" x14ac:dyDescent="0.2">
      <c r="A10380" s="3">
        <v>43466</v>
      </c>
      <c r="B10380" t="s">
        <v>10309</v>
      </c>
      <c r="C10380" t="s">
        <v>3873</v>
      </c>
      <c r="D10380" t="s">
        <v>10310</v>
      </c>
      <c r="E10380" t="s">
        <v>3872</v>
      </c>
      <c r="F10380" s="4">
        <v>0.46625</v>
      </c>
      <c r="G10380" s="4">
        <v>0.5</v>
      </c>
      <c r="H10380" s="4">
        <v>0.29411732352923398</v>
      </c>
      <c r="I10380" s="4">
        <v>1.03</v>
      </c>
      <c r="J10380" s="4">
        <v>-0.1</v>
      </c>
      <c r="K10380" s="4">
        <v>0.375</v>
      </c>
      <c r="L10380" s="4">
        <v>0.5</v>
      </c>
      <c r="M10380" s="4">
        <v>16</v>
      </c>
    </row>
    <row r="10381" spans="1:13" x14ac:dyDescent="0.2">
      <c r="A10381" s="3">
        <v>43466</v>
      </c>
      <c r="B10381" t="s">
        <v>3871</v>
      </c>
      <c r="C10381" t="s">
        <v>3885</v>
      </c>
      <c r="D10381" t="s">
        <v>268</v>
      </c>
      <c r="E10381" t="s">
        <v>3884</v>
      </c>
      <c r="F10381" s="4">
        <v>0.28642857142857098</v>
      </c>
      <c r="G10381" s="4">
        <v>0.4</v>
      </c>
      <c r="H10381" s="4">
        <v>0.50656622534407203</v>
      </c>
      <c r="I10381" s="4">
        <v>0.8</v>
      </c>
      <c r="J10381" s="4">
        <v>-1.36</v>
      </c>
      <c r="K10381" s="4">
        <v>0.25</v>
      </c>
      <c r="L10381" s="4">
        <v>0.5</v>
      </c>
      <c r="M10381" s="4">
        <v>14</v>
      </c>
    </row>
    <row r="10382" spans="1:13" x14ac:dyDescent="0.2">
      <c r="A10382" s="3">
        <v>43466</v>
      </c>
      <c r="B10382" t="s">
        <v>10311</v>
      </c>
      <c r="C10382" t="s">
        <v>3876</v>
      </c>
      <c r="D10382" t="s">
        <v>10312</v>
      </c>
      <c r="E10382" t="s">
        <v>3875</v>
      </c>
      <c r="F10382" s="4">
        <v>0.54062500000000002</v>
      </c>
      <c r="G10382" s="4">
        <v>0.5</v>
      </c>
      <c r="H10382" s="4">
        <v>0.198375695755974</v>
      </c>
      <c r="I10382" s="4">
        <v>0.9</v>
      </c>
      <c r="J10382" s="4">
        <v>0.28999999999999998</v>
      </c>
      <c r="K10382" s="4">
        <v>0.4</v>
      </c>
      <c r="L10382" s="4">
        <v>0.625</v>
      </c>
      <c r="M10382" s="4">
        <v>16</v>
      </c>
    </row>
    <row r="10383" spans="1:13" x14ac:dyDescent="0.2">
      <c r="A10383" s="3">
        <v>43466</v>
      </c>
      <c r="B10383" t="s">
        <v>3874</v>
      </c>
      <c r="C10383" t="s">
        <v>3888</v>
      </c>
      <c r="D10383" t="s">
        <v>269</v>
      </c>
      <c r="E10383" t="s">
        <v>3887</v>
      </c>
      <c r="F10383" s="4">
        <v>0.45571428571428602</v>
      </c>
      <c r="G10383" s="4">
        <v>0.4</v>
      </c>
      <c r="H10383" s="4">
        <v>0.405533158764043</v>
      </c>
      <c r="I10383" s="4">
        <v>1.59</v>
      </c>
      <c r="J10383" s="4">
        <v>-0.2</v>
      </c>
      <c r="K10383" s="4">
        <v>0.3775</v>
      </c>
      <c r="L10383" s="4">
        <v>0.5</v>
      </c>
      <c r="M10383" s="4">
        <v>14</v>
      </c>
    </row>
    <row r="10384" spans="1:13" x14ac:dyDescent="0.2">
      <c r="A10384" s="3">
        <v>43466</v>
      </c>
      <c r="B10384" t="s">
        <v>10295</v>
      </c>
      <c r="C10384" t="s">
        <v>3867</v>
      </c>
      <c r="D10384" t="s">
        <v>10296</v>
      </c>
      <c r="E10384" t="s">
        <v>3866</v>
      </c>
      <c r="F10384" s="4">
        <v>0.29499999999999998</v>
      </c>
      <c r="G10384" s="4">
        <v>0.38</v>
      </c>
      <c r="H10384" s="4">
        <v>0.28007141946296499</v>
      </c>
      <c r="I10384" s="4">
        <v>0.6</v>
      </c>
      <c r="J10384" s="4">
        <v>-0.22</v>
      </c>
      <c r="K10384" s="4">
        <v>0.17499999999999999</v>
      </c>
      <c r="L10384" s="4">
        <v>0.5</v>
      </c>
      <c r="M10384" s="4">
        <v>16</v>
      </c>
    </row>
    <row r="10385" spans="1:13" x14ac:dyDescent="0.2">
      <c r="A10385" s="3">
        <v>43466</v>
      </c>
      <c r="B10385" t="s">
        <v>3865</v>
      </c>
      <c r="C10385" t="s">
        <v>3879</v>
      </c>
      <c r="D10385" t="s">
        <v>266</v>
      </c>
      <c r="E10385" t="s">
        <v>3878</v>
      </c>
      <c r="F10385" s="4">
        <v>0.49625000000000002</v>
      </c>
      <c r="G10385" s="4">
        <v>0.5</v>
      </c>
      <c r="H10385" s="4">
        <v>0.27217335162233203</v>
      </c>
      <c r="I10385" s="4">
        <v>1.03</v>
      </c>
      <c r="J10385" s="4">
        <v>-0.16</v>
      </c>
      <c r="K10385" s="4">
        <v>0.4</v>
      </c>
      <c r="L10385" s="4">
        <v>0.625</v>
      </c>
      <c r="M10385" s="4">
        <v>16</v>
      </c>
    </row>
    <row r="10386" spans="1:13" x14ac:dyDescent="0.2">
      <c r="A10386" s="3">
        <v>43466</v>
      </c>
      <c r="B10386" t="s">
        <v>3877</v>
      </c>
      <c r="C10386" t="s">
        <v>3891</v>
      </c>
      <c r="D10386" t="s">
        <v>270</v>
      </c>
      <c r="E10386" t="s">
        <v>3890</v>
      </c>
      <c r="F10386" s="4">
        <v>0.30285714285714299</v>
      </c>
      <c r="G10386" s="4">
        <v>0.4</v>
      </c>
      <c r="H10386" s="4">
        <v>0.312863415060816</v>
      </c>
      <c r="I10386" s="4">
        <v>0.6</v>
      </c>
      <c r="J10386" s="4">
        <v>-0.4</v>
      </c>
      <c r="K10386" s="4">
        <v>0.28749999999999998</v>
      </c>
      <c r="L10386" s="4">
        <v>0.5</v>
      </c>
      <c r="M10386" s="4">
        <v>14</v>
      </c>
    </row>
    <row r="10387" spans="1:13" x14ac:dyDescent="0.2">
      <c r="A10387" s="3">
        <v>43497</v>
      </c>
      <c r="B10387" t="s">
        <v>9740</v>
      </c>
      <c r="C10387" t="s">
        <v>3927</v>
      </c>
      <c r="D10387" t="s">
        <v>9741</v>
      </c>
      <c r="E10387" t="s">
        <v>3926</v>
      </c>
      <c r="F10387" s="4">
        <v>8.5333333333333297</v>
      </c>
      <c r="G10387" s="4">
        <v>8.57</v>
      </c>
      <c r="H10387" s="4">
        <v>0.45082516936539102</v>
      </c>
      <c r="I10387" s="4">
        <v>9.48</v>
      </c>
      <c r="J10387" s="4">
        <v>7.5</v>
      </c>
      <c r="K10387" s="4">
        <v>8.25</v>
      </c>
      <c r="L10387" s="4">
        <v>8.76</v>
      </c>
      <c r="M10387" s="4">
        <v>21</v>
      </c>
    </row>
    <row r="10388" spans="1:13" x14ac:dyDescent="0.2">
      <c r="A10388" s="3">
        <v>43497</v>
      </c>
      <c r="B10388" t="s">
        <v>3925</v>
      </c>
      <c r="C10388" t="s">
        <v>3930</v>
      </c>
      <c r="D10388" t="s">
        <v>286</v>
      </c>
      <c r="E10388" t="s">
        <v>3929</v>
      </c>
      <c r="F10388" s="4">
        <v>8.36</v>
      </c>
      <c r="G10388" s="4">
        <v>8.4499999999999993</v>
      </c>
      <c r="H10388" s="4">
        <v>0.83837806375034496</v>
      </c>
      <c r="I10388" s="4">
        <v>10.28</v>
      </c>
      <c r="J10388" s="4">
        <v>6.85</v>
      </c>
      <c r="K10388" s="4">
        <v>7.8849999999999998</v>
      </c>
      <c r="L10388" s="4">
        <v>8.6649999999999991</v>
      </c>
      <c r="M10388" s="4">
        <v>19</v>
      </c>
    </row>
    <row r="10389" spans="1:13" x14ac:dyDescent="0.2">
      <c r="A10389" s="3">
        <v>43497</v>
      </c>
      <c r="B10389" t="s">
        <v>3928</v>
      </c>
      <c r="C10389" t="s">
        <v>3933</v>
      </c>
      <c r="D10389" t="s">
        <v>287</v>
      </c>
      <c r="E10389" t="s">
        <v>3932</v>
      </c>
      <c r="F10389" s="4">
        <v>8.1276470588235306</v>
      </c>
      <c r="G10389" s="4">
        <v>8.1</v>
      </c>
      <c r="H10389" s="4">
        <v>1.0110485238835301</v>
      </c>
      <c r="I10389" s="4">
        <v>10</v>
      </c>
      <c r="J10389" s="4">
        <v>5.85</v>
      </c>
      <c r="K10389" s="4">
        <v>7.5</v>
      </c>
      <c r="L10389" s="4">
        <v>8.75</v>
      </c>
      <c r="M10389" s="4">
        <v>17</v>
      </c>
    </row>
    <row r="10390" spans="1:13" x14ac:dyDescent="0.2">
      <c r="A10390" s="3">
        <v>43497</v>
      </c>
      <c r="B10390" t="s">
        <v>9742</v>
      </c>
      <c r="C10390" t="s">
        <v>3918</v>
      </c>
      <c r="D10390" t="s">
        <v>9743</v>
      </c>
      <c r="E10390" t="s">
        <v>3917</v>
      </c>
      <c r="F10390" s="4">
        <v>8.048</v>
      </c>
      <c r="G10390" s="4">
        <v>8</v>
      </c>
      <c r="H10390" s="4">
        <v>0.25609243123008002</v>
      </c>
      <c r="I10390" s="4">
        <v>8.6</v>
      </c>
      <c r="J10390" s="4">
        <v>7.5</v>
      </c>
      <c r="K10390" s="4">
        <v>7.91</v>
      </c>
      <c r="L10390" s="4">
        <v>8.2100000000000009</v>
      </c>
      <c r="M10390" s="4">
        <v>25</v>
      </c>
    </row>
    <row r="10391" spans="1:13" x14ac:dyDescent="0.2">
      <c r="A10391" s="3">
        <v>43497</v>
      </c>
      <c r="B10391" t="s">
        <v>3916</v>
      </c>
      <c r="C10391" t="s">
        <v>3921</v>
      </c>
      <c r="D10391" t="s">
        <v>283</v>
      </c>
      <c r="E10391" t="s">
        <v>3920</v>
      </c>
      <c r="F10391" s="4">
        <v>7.57826086956522</v>
      </c>
      <c r="G10391" s="4">
        <v>7.6</v>
      </c>
      <c r="H10391" s="4">
        <v>0.56999722626049998</v>
      </c>
      <c r="I10391" s="4">
        <v>8.7799999999999994</v>
      </c>
      <c r="J10391" s="4">
        <v>6.7</v>
      </c>
      <c r="K10391" s="4">
        <v>7.0049999999999999</v>
      </c>
      <c r="L10391" s="4">
        <v>7.92</v>
      </c>
      <c r="M10391" s="4">
        <v>23</v>
      </c>
    </row>
    <row r="10392" spans="1:13" x14ac:dyDescent="0.2">
      <c r="A10392" s="3">
        <v>43497</v>
      </c>
      <c r="B10392" t="s">
        <v>3919</v>
      </c>
      <c r="C10392" t="s">
        <v>3924</v>
      </c>
      <c r="D10392" t="s">
        <v>284</v>
      </c>
      <c r="E10392" t="s">
        <v>3923</v>
      </c>
      <c r="F10392" s="4">
        <v>7.2484999999999999</v>
      </c>
      <c r="G10392" s="4">
        <v>7.24</v>
      </c>
      <c r="H10392" s="4">
        <v>0.81108293430190603</v>
      </c>
      <c r="I10392" s="4">
        <v>9</v>
      </c>
      <c r="J10392" s="4">
        <v>5.72</v>
      </c>
      <c r="K10392" s="4">
        <v>6.875</v>
      </c>
      <c r="L10392" s="4">
        <v>7.5925000000000002</v>
      </c>
      <c r="M10392" s="4">
        <v>20</v>
      </c>
    </row>
    <row r="10393" spans="1:13" x14ac:dyDescent="0.2">
      <c r="A10393" s="3">
        <v>43497</v>
      </c>
      <c r="B10393" t="s">
        <v>10297</v>
      </c>
      <c r="C10393" t="s">
        <v>3988</v>
      </c>
      <c r="D10393" t="s">
        <v>10298</v>
      </c>
      <c r="E10393" t="s">
        <v>3987</v>
      </c>
      <c r="F10393" s="4">
        <v>3.6168181818181799</v>
      </c>
      <c r="G10393" s="4">
        <v>3.6</v>
      </c>
      <c r="H10393" s="4">
        <v>0.26737500619802501</v>
      </c>
      <c r="I10393" s="4">
        <v>4.4000000000000004</v>
      </c>
      <c r="J10393" s="4">
        <v>3.2</v>
      </c>
      <c r="K10393" s="4">
        <v>3.5</v>
      </c>
      <c r="L10393" s="4">
        <v>3.7</v>
      </c>
      <c r="M10393" s="4">
        <v>22</v>
      </c>
    </row>
    <row r="10394" spans="1:13" x14ac:dyDescent="0.2">
      <c r="A10394" s="3">
        <v>43497</v>
      </c>
      <c r="B10394" t="s">
        <v>3986</v>
      </c>
      <c r="C10394" t="s">
        <v>3991</v>
      </c>
      <c r="D10394" t="s">
        <v>307</v>
      </c>
      <c r="E10394" t="s">
        <v>3990</v>
      </c>
      <c r="F10394" s="4">
        <v>3.7647619047619001</v>
      </c>
      <c r="G10394" s="4">
        <v>3.7</v>
      </c>
      <c r="H10394" s="4">
        <v>0.422760204461336</v>
      </c>
      <c r="I10394" s="4">
        <v>4.7</v>
      </c>
      <c r="J10394" s="4">
        <v>3.2</v>
      </c>
      <c r="K10394" s="4">
        <v>3.5</v>
      </c>
      <c r="L10394" s="4">
        <v>3.9</v>
      </c>
      <c r="M10394" s="4">
        <v>21</v>
      </c>
    </row>
    <row r="10395" spans="1:13" x14ac:dyDescent="0.2">
      <c r="A10395" s="3">
        <v>43497</v>
      </c>
      <c r="B10395" t="s">
        <v>10299</v>
      </c>
      <c r="C10395" t="s">
        <v>3994</v>
      </c>
      <c r="D10395" t="s">
        <v>10300</v>
      </c>
      <c r="E10395" t="s">
        <v>3993</v>
      </c>
      <c r="F10395" s="4">
        <v>3.6104347826087002</v>
      </c>
      <c r="G10395" s="4">
        <v>3.6</v>
      </c>
      <c r="H10395" s="4">
        <v>0.26506394187182902</v>
      </c>
      <c r="I10395" s="4">
        <v>4.3</v>
      </c>
      <c r="J10395" s="4">
        <v>3.3</v>
      </c>
      <c r="K10395" s="4">
        <v>3.4</v>
      </c>
      <c r="L10395" s="4">
        <v>3.7250000000000001</v>
      </c>
      <c r="M10395" s="4">
        <v>23</v>
      </c>
    </row>
    <row r="10396" spans="1:13" x14ac:dyDescent="0.2">
      <c r="A10396" s="3">
        <v>43497</v>
      </c>
      <c r="B10396" t="s">
        <v>3992</v>
      </c>
      <c r="C10396" t="s">
        <v>3997</v>
      </c>
      <c r="D10396" t="s">
        <v>309</v>
      </c>
      <c r="E10396" t="s">
        <v>3996</v>
      </c>
      <c r="F10396" s="4">
        <v>3.7813636363636398</v>
      </c>
      <c r="G10396" s="4">
        <v>3.65</v>
      </c>
      <c r="H10396" s="4">
        <v>0.45501748218162902</v>
      </c>
      <c r="I10396" s="4">
        <v>4.8</v>
      </c>
      <c r="J10396" s="4">
        <v>3.2</v>
      </c>
      <c r="K10396" s="4">
        <v>3.5</v>
      </c>
      <c r="L10396" s="4">
        <v>3.875</v>
      </c>
      <c r="M10396" s="4">
        <v>22</v>
      </c>
    </row>
    <row r="10397" spans="1:13" x14ac:dyDescent="0.2">
      <c r="A10397" s="3">
        <v>43497</v>
      </c>
      <c r="B10397" t="s">
        <v>8072</v>
      </c>
      <c r="C10397" t="s">
        <v>3894</v>
      </c>
      <c r="D10397" t="s">
        <v>8073</v>
      </c>
      <c r="E10397" t="s">
        <v>3893</v>
      </c>
      <c r="F10397" s="4">
        <v>8.2482142857142904</v>
      </c>
      <c r="G10397" s="4">
        <v>8.25</v>
      </c>
      <c r="H10397" s="4">
        <v>9.4491118252308208E-3</v>
      </c>
      <c r="I10397" s="4">
        <v>8.25</v>
      </c>
      <c r="J10397" s="4">
        <v>8.1999999999999993</v>
      </c>
      <c r="K10397" s="4">
        <v>8.25</v>
      </c>
      <c r="L10397" s="4">
        <v>8.25</v>
      </c>
      <c r="M10397" s="4">
        <v>28</v>
      </c>
    </row>
    <row r="10398" spans="1:13" x14ac:dyDescent="0.2">
      <c r="A10398" s="3">
        <v>43497</v>
      </c>
      <c r="B10398" t="s">
        <v>3892</v>
      </c>
      <c r="C10398" t="s">
        <v>3906</v>
      </c>
      <c r="D10398" t="s">
        <v>275</v>
      </c>
      <c r="E10398" t="s">
        <v>3905</v>
      </c>
      <c r="F10398" s="4">
        <v>7.8416666666666703</v>
      </c>
      <c r="G10398" s="4">
        <v>7.75</v>
      </c>
      <c r="H10398" s="4">
        <v>0.34188310571160802</v>
      </c>
      <c r="I10398" s="4">
        <v>8.5</v>
      </c>
      <c r="J10398" s="4">
        <v>7.25</v>
      </c>
      <c r="K10398" s="4">
        <v>7.6875</v>
      </c>
      <c r="L10398" s="4">
        <v>8</v>
      </c>
      <c r="M10398" s="4">
        <v>24</v>
      </c>
    </row>
    <row r="10399" spans="1:13" x14ac:dyDescent="0.2">
      <c r="A10399" s="3">
        <v>43497</v>
      </c>
      <c r="B10399" t="s">
        <v>8098</v>
      </c>
      <c r="C10399" t="s">
        <v>3897</v>
      </c>
      <c r="D10399" t="s">
        <v>8099</v>
      </c>
      <c r="E10399" t="s">
        <v>3896</v>
      </c>
      <c r="F10399" s="4">
        <v>8.2428571428571402</v>
      </c>
      <c r="G10399" s="4">
        <v>8.25</v>
      </c>
      <c r="H10399" s="4">
        <v>8.3571089403734505E-2</v>
      </c>
      <c r="I10399" s="4">
        <v>8.5</v>
      </c>
      <c r="J10399" s="4">
        <v>8</v>
      </c>
      <c r="K10399" s="4">
        <v>8.25</v>
      </c>
      <c r="L10399" s="4">
        <v>8.25</v>
      </c>
      <c r="M10399" s="4">
        <v>28</v>
      </c>
    </row>
    <row r="10400" spans="1:13" x14ac:dyDescent="0.2">
      <c r="A10400" s="3">
        <v>43497</v>
      </c>
      <c r="B10400" t="s">
        <v>3895</v>
      </c>
      <c r="C10400" t="s">
        <v>3909</v>
      </c>
      <c r="D10400" t="s">
        <v>276</v>
      </c>
      <c r="E10400" t="s">
        <v>3908</v>
      </c>
      <c r="F10400" s="4">
        <v>7.7125000000000004</v>
      </c>
      <c r="G10400" s="4">
        <v>7.625</v>
      </c>
      <c r="H10400" s="4">
        <v>0.41184895922824799</v>
      </c>
      <c r="I10400" s="4">
        <v>8.75</v>
      </c>
      <c r="J10400" s="4">
        <v>7</v>
      </c>
      <c r="K10400" s="4">
        <v>7.5</v>
      </c>
      <c r="L10400" s="4">
        <v>8</v>
      </c>
      <c r="M10400" s="4">
        <v>24</v>
      </c>
    </row>
    <row r="10401" spans="1:13" x14ac:dyDescent="0.2">
      <c r="A10401" s="3">
        <v>43497</v>
      </c>
      <c r="B10401" t="s">
        <v>8124</v>
      </c>
      <c r="C10401" t="s">
        <v>3900</v>
      </c>
      <c r="D10401" t="s">
        <v>8125</v>
      </c>
      <c r="E10401" t="s">
        <v>3899</v>
      </c>
      <c r="F10401" s="4">
        <v>8.1785714285714306</v>
      </c>
      <c r="G10401" s="4">
        <v>8.25</v>
      </c>
      <c r="H10401" s="4">
        <v>0.16523191974188101</v>
      </c>
      <c r="I10401" s="4">
        <v>8.5</v>
      </c>
      <c r="J10401" s="4">
        <v>7.75</v>
      </c>
      <c r="K10401" s="4">
        <v>8</v>
      </c>
      <c r="L10401" s="4">
        <v>8.25</v>
      </c>
      <c r="M10401" s="4">
        <v>28</v>
      </c>
    </row>
    <row r="10402" spans="1:13" x14ac:dyDescent="0.2">
      <c r="A10402" s="3">
        <v>43497</v>
      </c>
      <c r="B10402" t="s">
        <v>3898</v>
      </c>
      <c r="C10402" t="s">
        <v>3912</v>
      </c>
      <c r="D10402" t="s">
        <v>277</v>
      </c>
      <c r="E10402" t="s">
        <v>3911</v>
      </c>
      <c r="F10402" s="4">
        <v>7.5833333333333304</v>
      </c>
      <c r="G10402" s="4">
        <v>7.5</v>
      </c>
      <c r="H10402" s="4">
        <v>0.54006172486732196</v>
      </c>
      <c r="I10402" s="4">
        <v>8.75</v>
      </c>
      <c r="J10402" s="4">
        <v>6.5</v>
      </c>
      <c r="K10402" s="4">
        <v>7.25</v>
      </c>
      <c r="L10402" s="4">
        <v>7.75</v>
      </c>
      <c r="M10402" s="4">
        <v>24</v>
      </c>
    </row>
    <row r="10403" spans="1:13" x14ac:dyDescent="0.2">
      <c r="A10403" s="3">
        <v>43497</v>
      </c>
      <c r="B10403" t="s">
        <v>8150</v>
      </c>
      <c r="C10403" t="s">
        <v>3903</v>
      </c>
      <c r="D10403" t="s">
        <v>8151</v>
      </c>
      <c r="E10403" t="s">
        <v>3902</v>
      </c>
      <c r="F10403" s="4">
        <v>8.0964285714285698</v>
      </c>
      <c r="G10403" s="4">
        <v>8.25</v>
      </c>
      <c r="H10403" s="4">
        <v>0.256734684864937</v>
      </c>
      <c r="I10403" s="4">
        <v>8.5</v>
      </c>
      <c r="J10403" s="4">
        <v>7.5</v>
      </c>
      <c r="K10403" s="4">
        <v>8</v>
      </c>
      <c r="L10403" s="4">
        <v>8.25</v>
      </c>
      <c r="M10403" s="4">
        <v>28</v>
      </c>
    </row>
    <row r="10404" spans="1:13" x14ac:dyDescent="0.2">
      <c r="A10404" s="3">
        <v>43497</v>
      </c>
      <c r="B10404" t="s">
        <v>3901</v>
      </c>
      <c r="C10404" t="s">
        <v>3915</v>
      </c>
      <c r="D10404" t="s">
        <v>278</v>
      </c>
      <c r="E10404" t="s">
        <v>3914</v>
      </c>
      <c r="F10404" s="4">
        <v>7.4720000000000004</v>
      </c>
      <c r="G10404" s="4">
        <v>7.5</v>
      </c>
      <c r="H10404" s="4">
        <v>0.59757844673314597</v>
      </c>
      <c r="I10404" s="4">
        <v>8.75</v>
      </c>
      <c r="J10404" s="4">
        <v>6.5</v>
      </c>
      <c r="K10404" s="4">
        <v>7</v>
      </c>
      <c r="L10404" s="4">
        <v>7.75</v>
      </c>
      <c r="M10404" s="4">
        <v>25</v>
      </c>
    </row>
    <row r="10405" spans="1:13" x14ac:dyDescent="0.2">
      <c r="A10405" s="3">
        <v>43497</v>
      </c>
      <c r="B10405" t="s">
        <v>8256</v>
      </c>
      <c r="C10405" t="s">
        <v>3081</v>
      </c>
      <c r="D10405" t="s">
        <v>8257</v>
      </c>
      <c r="E10405" t="s">
        <v>3080</v>
      </c>
      <c r="F10405" s="4">
        <v>4.1753125000000004</v>
      </c>
      <c r="G10405" s="4">
        <v>4.17</v>
      </c>
      <c r="H10405" s="4">
        <v>0.316441753036031</v>
      </c>
      <c r="I10405" s="4">
        <v>4.78</v>
      </c>
      <c r="J10405" s="4">
        <v>3.4</v>
      </c>
      <c r="K10405" s="4">
        <v>4.0149999999999997</v>
      </c>
      <c r="L10405" s="4">
        <v>4.4275000000000002</v>
      </c>
      <c r="M10405" s="4">
        <v>32</v>
      </c>
    </row>
    <row r="10406" spans="1:13" x14ac:dyDescent="0.2">
      <c r="A10406" s="3">
        <v>43497</v>
      </c>
      <c r="B10406" t="s">
        <v>8262</v>
      </c>
      <c r="C10406" t="s">
        <v>3084</v>
      </c>
      <c r="D10406" t="s">
        <v>8263</v>
      </c>
      <c r="E10406" t="s">
        <v>3083</v>
      </c>
      <c r="F10406" s="4">
        <v>4.0884848484848497</v>
      </c>
      <c r="G10406" s="4">
        <v>4.0999999999999996</v>
      </c>
      <c r="H10406" s="4">
        <v>0.32145296323997002</v>
      </c>
      <c r="I10406" s="4">
        <v>4.6500000000000004</v>
      </c>
      <c r="J10406" s="4">
        <v>3.4</v>
      </c>
      <c r="K10406" s="4">
        <v>3.93</v>
      </c>
      <c r="L10406" s="4">
        <v>4.3499999999999996</v>
      </c>
      <c r="M10406" s="4">
        <v>33</v>
      </c>
    </row>
    <row r="10407" spans="1:13" x14ac:dyDescent="0.2">
      <c r="A10407" s="3">
        <v>43497</v>
      </c>
      <c r="B10407" t="s">
        <v>9744</v>
      </c>
      <c r="C10407" t="s">
        <v>3072</v>
      </c>
      <c r="D10407" t="s">
        <v>9745</v>
      </c>
      <c r="E10407" t="s">
        <v>3071</v>
      </c>
      <c r="F10407" s="4">
        <v>3.6711764705882399</v>
      </c>
      <c r="G10407" s="4">
        <v>3.65</v>
      </c>
      <c r="H10407" s="4">
        <v>0.32428723431347201</v>
      </c>
      <c r="I10407" s="4">
        <v>4.33</v>
      </c>
      <c r="J10407" s="4">
        <v>2.9</v>
      </c>
      <c r="K10407" s="4">
        <v>3.47</v>
      </c>
      <c r="L10407" s="4">
        <v>3.8450000000000002</v>
      </c>
      <c r="M10407" s="4">
        <v>34</v>
      </c>
    </row>
    <row r="10408" spans="1:13" x14ac:dyDescent="0.2">
      <c r="A10408" s="3">
        <v>43497</v>
      </c>
      <c r="B10408" t="s">
        <v>3070</v>
      </c>
      <c r="C10408" t="s">
        <v>3075</v>
      </c>
      <c r="D10408" t="s">
        <v>1</v>
      </c>
      <c r="E10408" t="s">
        <v>3074</v>
      </c>
      <c r="F10408" s="4">
        <v>3.7115151515151501</v>
      </c>
      <c r="G10408" s="4">
        <v>3.6</v>
      </c>
      <c r="H10408" s="4">
        <v>0.393415502459877</v>
      </c>
      <c r="I10408" s="4">
        <v>4.88</v>
      </c>
      <c r="J10408" s="4">
        <v>3</v>
      </c>
      <c r="K10408" s="4">
        <v>3.5</v>
      </c>
      <c r="L10408" s="4">
        <v>3.8</v>
      </c>
      <c r="M10408" s="4">
        <v>33</v>
      </c>
    </row>
    <row r="10409" spans="1:13" x14ac:dyDescent="0.2">
      <c r="A10409" s="3">
        <v>43497</v>
      </c>
      <c r="B10409" t="s">
        <v>7848</v>
      </c>
      <c r="C10409" t="s">
        <v>3102</v>
      </c>
      <c r="D10409" t="s">
        <v>7849</v>
      </c>
      <c r="E10409" t="s">
        <v>3101</v>
      </c>
      <c r="F10409" s="4">
        <v>3.6367741935483902</v>
      </c>
      <c r="G10409" s="4">
        <v>3.5</v>
      </c>
      <c r="H10409" s="4">
        <v>0.35483693059182497</v>
      </c>
      <c r="I10409" s="4">
        <v>4.5</v>
      </c>
      <c r="J10409" s="4">
        <v>3</v>
      </c>
      <c r="K10409" s="4">
        <v>3.5</v>
      </c>
      <c r="L10409" s="4">
        <v>3.7</v>
      </c>
      <c r="M10409" s="4">
        <v>31</v>
      </c>
    </row>
    <row r="10410" spans="1:13" x14ac:dyDescent="0.2">
      <c r="A10410" s="3">
        <v>43497</v>
      </c>
      <c r="B10410" t="s">
        <v>3073</v>
      </c>
      <c r="C10410" t="s">
        <v>3078</v>
      </c>
      <c r="D10410" t="s">
        <v>2</v>
      </c>
      <c r="E10410" t="s">
        <v>3077</v>
      </c>
      <c r="F10410" s="4">
        <v>3.6328571428571399</v>
      </c>
      <c r="G10410" s="4">
        <v>3.5</v>
      </c>
      <c r="H10410" s="4">
        <v>0.408138113359583</v>
      </c>
      <c r="I10410" s="4">
        <v>4.9000000000000004</v>
      </c>
      <c r="J10410" s="4">
        <v>3</v>
      </c>
      <c r="K10410" s="4">
        <v>3.4824999999999999</v>
      </c>
      <c r="L10410" s="4">
        <v>3.6775000000000002</v>
      </c>
      <c r="M10410" s="4">
        <v>28</v>
      </c>
    </row>
    <row r="10411" spans="1:13" x14ac:dyDescent="0.2">
      <c r="A10411" s="3">
        <v>43497</v>
      </c>
      <c r="B10411" t="s">
        <v>7207</v>
      </c>
      <c r="C10411" t="s">
        <v>3105</v>
      </c>
      <c r="D10411" t="s">
        <v>2997</v>
      </c>
      <c r="E10411" t="s">
        <v>3104</v>
      </c>
      <c r="F10411" s="4">
        <v>3.5424137931034498</v>
      </c>
      <c r="G10411" s="4">
        <v>3.5</v>
      </c>
      <c r="H10411" s="4">
        <v>0.28913238653912998</v>
      </c>
      <c r="I10411" s="4">
        <v>4.4000000000000004</v>
      </c>
      <c r="J10411" s="4">
        <v>3</v>
      </c>
      <c r="K10411" s="4">
        <v>3.4</v>
      </c>
      <c r="L10411" s="4">
        <v>3.6</v>
      </c>
      <c r="M10411" s="4">
        <v>29</v>
      </c>
    </row>
    <row r="10412" spans="1:13" x14ac:dyDescent="0.2">
      <c r="A10412" s="3">
        <v>43497</v>
      </c>
      <c r="B10412" t="s">
        <v>3112</v>
      </c>
      <c r="C10412" t="s">
        <v>3147</v>
      </c>
      <c r="D10412" t="s">
        <v>15</v>
      </c>
      <c r="E10412" t="s">
        <v>3146</v>
      </c>
      <c r="F10412" s="4">
        <v>0.376393939393939</v>
      </c>
      <c r="G10412" s="4">
        <v>0.39</v>
      </c>
      <c r="H10412" s="4">
        <v>0.141991623739294</v>
      </c>
      <c r="I10412" s="4">
        <v>0.61</v>
      </c>
      <c r="J10412" s="4">
        <v>0.06</v>
      </c>
      <c r="K10412" s="4">
        <v>0.27</v>
      </c>
      <c r="L10412" s="4">
        <v>0.5</v>
      </c>
      <c r="M10412" s="4">
        <v>33</v>
      </c>
    </row>
    <row r="10413" spans="1:13" x14ac:dyDescent="0.2">
      <c r="A10413" s="3">
        <v>43497</v>
      </c>
      <c r="B10413" t="s">
        <v>8168</v>
      </c>
      <c r="C10413" t="s">
        <v>3114</v>
      </c>
      <c r="D10413" t="s">
        <v>8169</v>
      </c>
      <c r="E10413" t="s">
        <v>3113</v>
      </c>
      <c r="F10413" s="4">
        <v>2.9515151515151501E-2</v>
      </c>
      <c r="G10413" s="4">
        <v>-0.03</v>
      </c>
      <c r="H10413" s="4">
        <v>0.12531563180927399</v>
      </c>
      <c r="I10413" s="4">
        <v>0.28000000000000003</v>
      </c>
      <c r="J10413" s="4">
        <v>-0.1</v>
      </c>
      <c r="K10413" s="4">
        <v>-0.05</v>
      </c>
      <c r="L10413" s="4">
        <v>0.11</v>
      </c>
      <c r="M10413" s="4">
        <v>33</v>
      </c>
    </row>
    <row r="10414" spans="1:13" x14ac:dyDescent="0.2">
      <c r="A10414" s="3">
        <v>43497</v>
      </c>
      <c r="B10414" t="s">
        <v>3115</v>
      </c>
      <c r="C10414" t="s">
        <v>3150</v>
      </c>
      <c r="D10414" t="s">
        <v>16</v>
      </c>
      <c r="E10414" t="s">
        <v>3149</v>
      </c>
      <c r="F10414" s="4">
        <v>0.25639393939393901</v>
      </c>
      <c r="G10414" s="4">
        <v>0.28999999999999998</v>
      </c>
      <c r="H10414" s="4">
        <v>0.127017700389045</v>
      </c>
      <c r="I10414" s="4">
        <v>0.46</v>
      </c>
      <c r="J10414" s="4">
        <v>-0.08</v>
      </c>
      <c r="K10414" s="4">
        <v>0.21</v>
      </c>
      <c r="L10414" s="4">
        <v>0.31</v>
      </c>
      <c r="M10414" s="4">
        <v>33</v>
      </c>
    </row>
    <row r="10415" spans="1:13" x14ac:dyDescent="0.2">
      <c r="A10415" s="3">
        <v>43497</v>
      </c>
      <c r="B10415" t="s">
        <v>8178</v>
      </c>
      <c r="C10415" t="s">
        <v>3117</v>
      </c>
      <c r="D10415" t="s">
        <v>8179</v>
      </c>
      <c r="E10415" t="s">
        <v>3116</v>
      </c>
      <c r="F10415" s="4">
        <v>0.37357575757575801</v>
      </c>
      <c r="G10415" s="4">
        <v>0.36</v>
      </c>
      <c r="H10415" s="4">
        <v>7.3531893719252103E-2</v>
      </c>
      <c r="I10415" s="4">
        <v>0.57999999999999996</v>
      </c>
      <c r="J10415" s="4">
        <v>0.24</v>
      </c>
      <c r="K10415" s="4">
        <v>0.31</v>
      </c>
      <c r="L10415" s="4">
        <v>0.42</v>
      </c>
      <c r="M10415" s="4">
        <v>33</v>
      </c>
    </row>
    <row r="10416" spans="1:13" x14ac:dyDescent="0.2">
      <c r="A10416" s="3">
        <v>43497</v>
      </c>
      <c r="B10416" t="s">
        <v>8186</v>
      </c>
      <c r="C10416" t="s">
        <v>3120</v>
      </c>
      <c r="D10416" t="s">
        <v>8187</v>
      </c>
      <c r="E10416" t="s">
        <v>3119</v>
      </c>
      <c r="F10416" s="4">
        <v>-0.12175757575757599</v>
      </c>
      <c r="G10416" s="4">
        <v>-0.1</v>
      </c>
      <c r="H10416" s="4">
        <v>0.15045577221874701</v>
      </c>
      <c r="I10416" s="4">
        <v>0.19</v>
      </c>
      <c r="J10416" s="4">
        <v>-0.56999999999999995</v>
      </c>
      <c r="K10416" s="4">
        <v>-0.18</v>
      </c>
      <c r="L10416" s="4">
        <v>-0.01</v>
      </c>
      <c r="M10416" s="4">
        <v>33</v>
      </c>
    </row>
    <row r="10417" spans="1:13" x14ac:dyDescent="0.2">
      <c r="A10417" s="3">
        <v>43497</v>
      </c>
      <c r="B10417" t="s">
        <v>8194</v>
      </c>
      <c r="C10417" t="s">
        <v>3123</v>
      </c>
      <c r="D10417" t="s">
        <v>8195</v>
      </c>
      <c r="E10417" t="s">
        <v>3122</v>
      </c>
      <c r="F10417" s="4">
        <v>-0.20512121212121201</v>
      </c>
      <c r="G10417" s="4">
        <v>-0.21</v>
      </c>
      <c r="H10417" s="4">
        <v>9.2235350319087805E-2</v>
      </c>
      <c r="I10417" s="4">
        <v>0.06</v>
      </c>
      <c r="J10417" s="4">
        <v>-0.35</v>
      </c>
      <c r="K10417" s="4">
        <v>-0.28999999999999998</v>
      </c>
      <c r="L10417" s="4">
        <v>-0.17</v>
      </c>
      <c r="M10417" s="4">
        <v>33</v>
      </c>
    </row>
    <row r="10418" spans="1:13" x14ac:dyDescent="0.2">
      <c r="A10418" s="3">
        <v>43497</v>
      </c>
      <c r="B10418" t="s">
        <v>8202</v>
      </c>
      <c r="C10418" t="s">
        <v>3126</v>
      </c>
      <c r="D10418" t="s">
        <v>8203</v>
      </c>
      <c r="E10418" t="s">
        <v>3125</v>
      </c>
      <c r="F10418" s="4">
        <v>0.246878787878788</v>
      </c>
      <c r="G10418" s="4">
        <v>0.26</v>
      </c>
      <c r="H10418" s="4">
        <v>9.0789508471435396E-2</v>
      </c>
      <c r="I10418" s="4">
        <v>0.48</v>
      </c>
      <c r="J10418" s="4">
        <v>0</v>
      </c>
      <c r="K10418" s="4">
        <v>0.2</v>
      </c>
      <c r="L10418" s="4">
        <v>0.3</v>
      </c>
      <c r="M10418" s="4">
        <v>33</v>
      </c>
    </row>
    <row r="10419" spans="1:13" x14ac:dyDescent="0.2">
      <c r="A10419" s="3">
        <v>43497</v>
      </c>
      <c r="B10419" t="s">
        <v>8210</v>
      </c>
      <c r="C10419" t="s">
        <v>3129</v>
      </c>
      <c r="D10419" t="s">
        <v>8211</v>
      </c>
      <c r="E10419" t="s">
        <v>3128</v>
      </c>
      <c r="F10419" s="4">
        <v>0.36312121212121201</v>
      </c>
      <c r="G10419" s="4">
        <v>0.34</v>
      </c>
      <c r="H10419" s="4">
        <v>0.102082612860785</v>
      </c>
      <c r="I10419" s="4">
        <v>0.62</v>
      </c>
      <c r="J10419" s="4">
        <v>0.1</v>
      </c>
      <c r="K10419" s="4">
        <v>0.32</v>
      </c>
      <c r="L10419" s="4">
        <v>0.39</v>
      </c>
      <c r="M10419" s="4">
        <v>33</v>
      </c>
    </row>
    <row r="10420" spans="1:13" x14ac:dyDescent="0.2">
      <c r="A10420" s="3">
        <v>43497</v>
      </c>
      <c r="B10420" t="s">
        <v>8218</v>
      </c>
      <c r="C10420" t="s">
        <v>3132</v>
      </c>
      <c r="D10420" t="s">
        <v>8219</v>
      </c>
      <c r="E10420" t="s">
        <v>3131</v>
      </c>
      <c r="F10420" s="4">
        <v>0.40627272727272701</v>
      </c>
      <c r="G10420" s="4">
        <v>0.39</v>
      </c>
      <c r="H10420" s="4">
        <v>9.17146637427982E-2</v>
      </c>
      <c r="I10420" s="4">
        <v>0.66</v>
      </c>
      <c r="J10420" s="4">
        <v>0.28000000000000003</v>
      </c>
      <c r="K10420" s="4">
        <v>0.35</v>
      </c>
      <c r="L10420" s="4">
        <v>0.42</v>
      </c>
      <c r="M10420" s="4">
        <v>33</v>
      </c>
    </row>
    <row r="10421" spans="1:13" x14ac:dyDescent="0.2">
      <c r="A10421" s="3">
        <v>43497</v>
      </c>
      <c r="B10421" t="s">
        <v>8226</v>
      </c>
      <c r="C10421" t="s">
        <v>3135</v>
      </c>
      <c r="D10421" t="s">
        <v>8227</v>
      </c>
      <c r="E10421" t="s">
        <v>3134</v>
      </c>
      <c r="F10421" s="4">
        <v>0.44578787878787901</v>
      </c>
      <c r="G10421" s="4">
        <v>0.43</v>
      </c>
      <c r="H10421" s="4">
        <v>7.1871307546787E-2</v>
      </c>
      <c r="I10421" s="4">
        <v>0.65</v>
      </c>
      <c r="J10421" s="4">
        <v>0.27</v>
      </c>
      <c r="K10421" s="4">
        <v>0.4</v>
      </c>
      <c r="L10421" s="4">
        <v>0.49</v>
      </c>
      <c r="M10421" s="4">
        <v>33</v>
      </c>
    </row>
    <row r="10422" spans="1:13" x14ac:dyDescent="0.2">
      <c r="A10422" s="3">
        <v>43497</v>
      </c>
      <c r="B10422" t="s">
        <v>8234</v>
      </c>
      <c r="C10422" t="s">
        <v>3138</v>
      </c>
      <c r="D10422" t="s">
        <v>8235</v>
      </c>
      <c r="E10422" t="s">
        <v>3137</v>
      </c>
      <c r="F10422" s="4">
        <v>0.54309090909090896</v>
      </c>
      <c r="G10422" s="4">
        <v>0.55000000000000004</v>
      </c>
      <c r="H10422" s="4">
        <v>7.6462557681997098E-2</v>
      </c>
      <c r="I10422" s="4">
        <v>0.66</v>
      </c>
      <c r="J10422" s="4">
        <v>0.4</v>
      </c>
      <c r="K10422" s="4">
        <v>0.49</v>
      </c>
      <c r="L10422" s="4">
        <v>0.61</v>
      </c>
      <c r="M10422" s="4">
        <v>33</v>
      </c>
    </row>
    <row r="10423" spans="1:13" x14ac:dyDescent="0.2">
      <c r="A10423" s="3">
        <v>43497</v>
      </c>
      <c r="B10423" t="s">
        <v>8242</v>
      </c>
      <c r="C10423" t="s">
        <v>3141</v>
      </c>
      <c r="D10423" t="s">
        <v>8243</v>
      </c>
      <c r="E10423" t="s">
        <v>3140</v>
      </c>
      <c r="F10423" s="4">
        <v>0.80748484848484803</v>
      </c>
      <c r="G10423" s="4">
        <v>0.81</v>
      </c>
      <c r="H10423" s="4">
        <v>8.5549737438273807E-2</v>
      </c>
      <c r="I10423" s="4">
        <v>0.96</v>
      </c>
      <c r="J10423" s="4">
        <v>0.67</v>
      </c>
      <c r="K10423" s="4">
        <v>0.72</v>
      </c>
      <c r="L10423" s="4">
        <v>0.87</v>
      </c>
      <c r="M10423" s="4">
        <v>33</v>
      </c>
    </row>
    <row r="10424" spans="1:13" x14ac:dyDescent="0.2">
      <c r="A10424" s="3">
        <v>43497</v>
      </c>
      <c r="B10424" t="s">
        <v>8250</v>
      </c>
      <c r="C10424" t="s">
        <v>3144</v>
      </c>
      <c r="D10424" t="s">
        <v>8251</v>
      </c>
      <c r="E10424" t="s">
        <v>3143</v>
      </c>
      <c r="F10424" s="4">
        <v>0.62812121212121197</v>
      </c>
      <c r="G10424" s="4">
        <v>0.6</v>
      </c>
      <c r="H10424" s="4">
        <v>0.102726505092332</v>
      </c>
      <c r="I10424" s="4">
        <v>0.83</v>
      </c>
      <c r="J10424" s="4">
        <v>0.42</v>
      </c>
      <c r="K10424" s="4">
        <v>0.56999999999999995</v>
      </c>
      <c r="L10424" s="4">
        <v>0.69</v>
      </c>
      <c r="M10424" s="4">
        <v>33</v>
      </c>
    </row>
    <row r="10425" spans="1:13" x14ac:dyDescent="0.2">
      <c r="A10425" s="3">
        <v>43497</v>
      </c>
      <c r="B10425" t="s">
        <v>8258</v>
      </c>
      <c r="C10425" t="s">
        <v>3096</v>
      </c>
      <c r="D10425" t="s">
        <v>8259</v>
      </c>
      <c r="E10425" t="s">
        <v>3095</v>
      </c>
      <c r="F10425" s="4">
        <v>3.5600769230769198</v>
      </c>
      <c r="G10425" s="4">
        <v>3.5049999999999999</v>
      </c>
      <c r="H10425" s="4">
        <v>0.187527474910088</v>
      </c>
      <c r="I10425" s="4">
        <v>3.97</v>
      </c>
      <c r="J10425" s="4">
        <v>3.23</v>
      </c>
      <c r="K10425" s="4">
        <v>3.4350000000000001</v>
      </c>
      <c r="L10425" s="4">
        <v>3.7</v>
      </c>
      <c r="M10425" s="4">
        <v>26</v>
      </c>
    </row>
    <row r="10426" spans="1:13" x14ac:dyDescent="0.2">
      <c r="A10426" s="3">
        <v>43497</v>
      </c>
      <c r="B10426" t="s">
        <v>8264</v>
      </c>
      <c r="C10426" t="s">
        <v>3099</v>
      </c>
      <c r="D10426" t="s">
        <v>8265</v>
      </c>
      <c r="E10426" t="s">
        <v>3098</v>
      </c>
      <c r="F10426" s="4">
        <v>3.53546153846154</v>
      </c>
      <c r="G10426" s="4">
        <v>3.5</v>
      </c>
      <c r="H10426" s="4">
        <v>0.20609012218332701</v>
      </c>
      <c r="I10426" s="4">
        <v>4.03</v>
      </c>
      <c r="J10426" s="4">
        <v>3.2</v>
      </c>
      <c r="K10426" s="4">
        <v>3.3925000000000001</v>
      </c>
      <c r="L10426" s="4">
        <v>3.6850000000000001</v>
      </c>
      <c r="M10426" s="4">
        <v>26</v>
      </c>
    </row>
    <row r="10427" spans="1:13" x14ac:dyDescent="0.2">
      <c r="A10427" s="3">
        <v>43497</v>
      </c>
      <c r="B10427" t="s">
        <v>9746</v>
      </c>
      <c r="C10427" t="s">
        <v>3087</v>
      </c>
      <c r="D10427" t="s">
        <v>9747</v>
      </c>
      <c r="E10427" t="s">
        <v>3086</v>
      </c>
      <c r="F10427" s="4">
        <v>3.4975000000000001</v>
      </c>
      <c r="G10427" s="4">
        <v>3.5</v>
      </c>
      <c r="H10427" s="4">
        <v>0.182546290425602</v>
      </c>
      <c r="I10427" s="4">
        <v>3.93</v>
      </c>
      <c r="J10427" s="4">
        <v>3.15</v>
      </c>
      <c r="K10427" s="4">
        <v>3.3925000000000001</v>
      </c>
      <c r="L10427" s="4">
        <v>3.5550000000000002</v>
      </c>
      <c r="M10427" s="4">
        <v>28</v>
      </c>
    </row>
    <row r="10428" spans="1:13" x14ac:dyDescent="0.2">
      <c r="A10428" s="3">
        <v>43497</v>
      </c>
      <c r="B10428" t="s">
        <v>3085</v>
      </c>
      <c r="C10428" t="s">
        <v>3090</v>
      </c>
      <c r="D10428" t="s">
        <v>6</v>
      </c>
      <c r="E10428" t="s">
        <v>3089</v>
      </c>
      <c r="F10428" s="4">
        <v>3.5078571428571399</v>
      </c>
      <c r="G10428" s="4">
        <v>3.4750000000000001</v>
      </c>
      <c r="H10428" s="4">
        <v>0.27678521078636598</v>
      </c>
      <c r="I10428" s="4">
        <v>4.2300000000000004</v>
      </c>
      <c r="J10428" s="4">
        <v>3</v>
      </c>
      <c r="K10428" s="4">
        <v>3.3475000000000001</v>
      </c>
      <c r="L10428" s="4">
        <v>3.625</v>
      </c>
      <c r="M10428" s="4">
        <v>28</v>
      </c>
    </row>
    <row r="10429" spans="1:13" x14ac:dyDescent="0.2">
      <c r="A10429" s="3">
        <v>43497</v>
      </c>
      <c r="B10429" t="s">
        <v>9883</v>
      </c>
      <c r="C10429" t="s">
        <v>3108</v>
      </c>
      <c r="D10429" t="s">
        <v>9884</v>
      </c>
      <c r="E10429" t="s">
        <v>3107</v>
      </c>
      <c r="F10429" s="4">
        <v>3.4959090909090902</v>
      </c>
      <c r="G10429" s="4">
        <v>3.5</v>
      </c>
      <c r="H10429" s="4">
        <v>0.20742546775968601</v>
      </c>
      <c r="I10429" s="4">
        <v>4.0199999999999996</v>
      </c>
      <c r="J10429" s="4">
        <v>3.2</v>
      </c>
      <c r="K10429" s="4">
        <v>3.3374999999999999</v>
      </c>
      <c r="L10429" s="4">
        <v>3.5</v>
      </c>
      <c r="M10429" s="4">
        <v>22</v>
      </c>
    </row>
    <row r="10430" spans="1:13" x14ac:dyDescent="0.2">
      <c r="A10430" s="3">
        <v>43497</v>
      </c>
      <c r="B10430" t="s">
        <v>3088</v>
      </c>
      <c r="C10430" t="s">
        <v>3093</v>
      </c>
      <c r="D10430" t="s">
        <v>7</v>
      </c>
      <c r="E10430" t="s">
        <v>3092</v>
      </c>
      <c r="F10430" s="4">
        <v>3.4790476190476198</v>
      </c>
      <c r="G10430" s="4">
        <v>3.4</v>
      </c>
      <c r="H10430" s="4">
        <v>0.25105586553404302</v>
      </c>
      <c r="I10430" s="4">
        <v>4.2</v>
      </c>
      <c r="J10430" s="4">
        <v>3.2</v>
      </c>
      <c r="K10430" s="4">
        <v>3.3</v>
      </c>
      <c r="L10430" s="4">
        <v>3.6</v>
      </c>
      <c r="M10430" s="4">
        <v>21</v>
      </c>
    </row>
    <row r="10431" spans="1:13" x14ac:dyDescent="0.2">
      <c r="A10431" s="3">
        <v>43497</v>
      </c>
      <c r="B10431" t="s">
        <v>7209</v>
      </c>
      <c r="C10431" t="s">
        <v>3111</v>
      </c>
      <c r="D10431" t="s">
        <v>2999</v>
      </c>
      <c r="E10431" t="s">
        <v>3110</v>
      </c>
      <c r="F10431" s="4">
        <v>3.45190476190476</v>
      </c>
      <c r="G10431" s="4">
        <v>3.4</v>
      </c>
      <c r="H10431" s="4">
        <v>0.178706996159049</v>
      </c>
      <c r="I10431" s="4">
        <v>3.9</v>
      </c>
      <c r="J10431" s="4">
        <v>3.2</v>
      </c>
      <c r="K10431" s="4">
        <v>3.3</v>
      </c>
      <c r="L10431" s="4">
        <v>3.5</v>
      </c>
      <c r="M10431" s="4">
        <v>21</v>
      </c>
    </row>
    <row r="10432" spans="1:13" x14ac:dyDescent="0.2">
      <c r="A10432" s="3">
        <v>43497</v>
      </c>
      <c r="B10432" t="s">
        <v>8266</v>
      </c>
      <c r="C10432" t="s">
        <v>3153</v>
      </c>
      <c r="D10432" t="s">
        <v>8267</v>
      </c>
      <c r="E10432" t="s">
        <v>3152</v>
      </c>
      <c r="F10432" s="4">
        <v>0.387851851851852</v>
      </c>
      <c r="G10432" s="4">
        <v>0.41</v>
      </c>
      <c r="H10432" s="4">
        <v>5.7485585955025197E-2</v>
      </c>
      <c r="I10432" s="4">
        <v>0.47</v>
      </c>
      <c r="J10432" s="4">
        <v>0.18</v>
      </c>
      <c r="K10432" s="4">
        <v>0.38500000000000001</v>
      </c>
      <c r="L10432" s="4">
        <v>0.41</v>
      </c>
      <c r="M10432" s="4">
        <v>27</v>
      </c>
    </row>
    <row r="10433" spans="1:13" x14ac:dyDescent="0.2">
      <c r="A10433" s="3">
        <v>43497</v>
      </c>
      <c r="B10433" t="s">
        <v>4319</v>
      </c>
      <c r="C10433" t="s">
        <v>4324</v>
      </c>
      <c r="D10433" t="s">
        <v>419</v>
      </c>
      <c r="E10433" t="s">
        <v>4323</v>
      </c>
      <c r="F10433" s="4">
        <v>2.4111111111111101</v>
      </c>
      <c r="G10433" s="4">
        <v>2.4</v>
      </c>
      <c r="H10433" s="4">
        <v>0.21720839573894701</v>
      </c>
      <c r="I10433" s="4">
        <v>2.9</v>
      </c>
      <c r="J10433" s="4">
        <v>2.1</v>
      </c>
      <c r="K10433" s="4">
        <v>2.2000000000000002</v>
      </c>
      <c r="L10433" s="4">
        <v>2.5</v>
      </c>
      <c r="M10433" s="4">
        <v>27</v>
      </c>
    </row>
    <row r="10434" spans="1:13" x14ac:dyDescent="0.2">
      <c r="A10434" s="3">
        <v>43497</v>
      </c>
      <c r="B10434" t="s">
        <v>4322</v>
      </c>
      <c r="C10434" t="s">
        <v>4327</v>
      </c>
      <c r="D10434" t="s">
        <v>420</v>
      </c>
      <c r="E10434" t="s">
        <v>4326</v>
      </c>
      <c r="F10434" s="4">
        <v>1.81481481481481</v>
      </c>
      <c r="G10434" s="4">
        <v>1.9</v>
      </c>
      <c r="H10434" s="4">
        <v>0.40354553999394299</v>
      </c>
      <c r="I10434" s="4">
        <v>2.5</v>
      </c>
      <c r="J10434" s="4">
        <v>1</v>
      </c>
      <c r="K10434" s="4">
        <v>1.75</v>
      </c>
      <c r="L10434" s="4">
        <v>2</v>
      </c>
      <c r="M10434" s="4">
        <v>27</v>
      </c>
    </row>
    <row r="10435" spans="1:13" x14ac:dyDescent="0.2">
      <c r="A10435" s="3">
        <v>43497</v>
      </c>
      <c r="B10435" t="s">
        <v>9798</v>
      </c>
      <c r="C10435" t="s">
        <v>3939</v>
      </c>
      <c r="D10435" t="s">
        <v>9799</v>
      </c>
      <c r="E10435" t="s">
        <v>3947</v>
      </c>
      <c r="F10435" s="4">
        <v>19.3492</v>
      </c>
      <c r="G10435" s="4">
        <v>19.3</v>
      </c>
      <c r="H10435" s="4">
        <v>0.259212268228184</v>
      </c>
      <c r="I10435" s="4">
        <v>20.03</v>
      </c>
      <c r="J10435" s="4">
        <v>18.899999999999999</v>
      </c>
      <c r="K10435" s="4">
        <v>19.190000000000001</v>
      </c>
      <c r="L10435" s="4">
        <v>19.5</v>
      </c>
      <c r="M10435" s="4">
        <v>25</v>
      </c>
    </row>
    <row r="10436" spans="1:13" x14ac:dyDescent="0.2">
      <c r="A10436" s="3">
        <v>43497</v>
      </c>
      <c r="B10436" t="s">
        <v>9800</v>
      </c>
      <c r="C10436" t="s">
        <v>3942</v>
      </c>
      <c r="D10436" t="s">
        <v>9801</v>
      </c>
      <c r="E10436" t="s">
        <v>3949</v>
      </c>
      <c r="F10436" s="4">
        <v>19.462</v>
      </c>
      <c r="G10436" s="4">
        <v>19.420000000000002</v>
      </c>
      <c r="H10436" s="4">
        <v>0.35059473279937697</v>
      </c>
      <c r="I10436" s="4">
        <v>20.22</v>
      </c>
      <c r="J10436" s="4">
        <v>18.850000000000001</v>
      </c>
      <c r="K10436" s="4">
        <v>19.21</v>
      </c>
      <c r="L10436" s="4">
        <v>19.8</v>
      </c>
      <c r="M10436" s="4">
        <v>25</v>
      </c>
    </row>
    <row r="10437" spans="1:13" x14ac:dyDescent="0.2">
      <c r="A10437" s="3">
        <v>43497</v>
      </c>
      <c r="B10437" t="s">
        <v>9802</v>
      </c>
      <c r="C10437" t="s">
        <v>3952</v>
      </c>
      <c r="D10437" t="s">
        <v>9803</v>
      </c>
      <c r="E10437" t="s">
        <v>3951</v>
      </c>
      <c r="F10437" s="4">
        <v>19.598333333333301</v>
      </c>
      <c r="G10437" s="4">
        <v>19.489999999999998</v>
      </c>
      <c r="H10437" s="4">
        <v>0.52948429928412999</v>
      </c>
      <c r="I10437" s="4">
        <v>21</v>
      </c>
      <c r="J10437" s="4">
        <v>18.8</v>
      </c>
      <c r="K10437" s="4">
        <v>19.2225</v>
      </c>
      <c r="L10437" s="4">
        <v>19.945</v>
      </c>
      <c r="M10437" s="4">
        <v>24</v>
      </c>
    </row>
    <row r="10438" spans="1:13" x14ac:dyDescent="0.2">
      <c r="A10438" s="3">
        <v>43497</v>
      </c>
      <c r="B10438" t="s">
        <v>9750</v>
      </c>
      <c r="C10438" t="s">
        <v>3936</v>
      </c>
      <c r="D10438" t="s">
        <v>9751</v>
      </c>
      <c r="E10438" t="s">
        <v>3935</v>
      </c>
      <c r="F10438" s="4">
        <v>20.194482758620701</v>
      </c>
      <c r="G10438" s="4">
        <v>20.13</v>
      </c>
      <c r="H10438" s="4">
        <v>0.84530039549304004</v>
      </c>
      <c r="I10438" s="4">
        <v>22</v>
      </c>
      <c r="J10438" s="4">
        <v>18.829999999999998</v>
      </c>
      <c r="K10438" s="4">
        <v>19.7</v>
      </c>
      <c r="L10438" s="4">
        <v>20.55</v>
      </c>
      <c r="M10438" s="4">
        <v>29</v>
      </c>
    </row>
    <row r="10439" spans="1:13" x14ac:dyDescent="0.2">
      <c r="A10439" s="3">
        <v>43497</v>
      </c>
      <c r="B10439" t="s">
        <v>3934</v>
      </c>
      <c r="C10439" t="s">
        <v>3939</v>
      </c>
      <c r="D10439" t="s">
        <v>289</v>
      </c>
      <c r="E10439" t="s">
        <v>3938</v>
      </c>
      <c r="F10439" s="4">
        <v>20.561481481481501</v>
      </c>
      <c r="G10439" s="4">
        <v>20.5</v>
      </c>
      <c r="H10439" s="4">
        <v>1.1039081055111</v>
      </c>
      <c r="I10439" s="4">
        <v>22.89</v>
      </c>
      <c r="J10439" s="4">
        <v>18.600000000000001</v>
      </c>
      <c r="K10439" s="4">
        <v>19.75</v>
      </c>
      <c r="L10439" s="4">
        <v>21.524999999999999</v>
      </c>
      <c r="M10439" s="4">
        <v>27</v>
      </c>
    </row>
    <row r="10440" spans="1:13" x14ac:dyDescent="0.2">
      <c r="A10440" s="3">
        <v>43497</v>
      </c>
      <c r="B10440" t="s">
        <v>3937</v>
      </c>
      <c r="C10440" t="s">
        <v>3942</v>
      </c>
      <c r="D10440" t="s">
        <v>290</v>
      </c>
      <c r="E10440" t="s">
        <v>3941</v>
      </c>
      <c r="F10440" s="4">
        <v>20.893684210526299</v>
      </c>
      <c r="G10440" s="4">
        <v>21</v>
      </c>
      <c r="H10440" s="4">
        <v>1.3764051831020501</v>
      </c>
      <c r="I10440" s="4">
        <v>23.33</v>
      </c>
      <c r="J10440" s="4">
        <v>18.5</v>
      </c>
      <c r="K10440" s="4">
        <v>19.774999999999999</v>
      </c>
      <c r="L10440" s="4">
        <v>21.8</v>
      </c>
      <c r="M10440" s="4">
        <v>19</v>
      </c>
    </row>
    <row r="10441" spans="1:13" x14ac:dyDescent="0.2">
      <c r="A10441" s="3">
        <v>43497</v>
      </c>
      <c r="B10441" t="s">
        <v>3574</v>
      </c>
      <c r="C10441" t="s">
        <v>3579</v>
      </c>
      <c r="D10441" t="s">
        <v>169</v>
      </c>
      <c r="E10441" t="s">
        <v>3578</v>
      </c>
      <c r="F10441" s="4">
        <v>1.63666666666667</v>
      </c>
      <c r="G10441" s="4">
        <v>1.63</v>
      </c>
      <c r="H10441" s="4">
        <v>0.37418800978474298</v>
      </c>
      <c r="I10441" s="4">
        <v>2.8</v>
      </c>
      <c r="J10441" s="4">
        <v>0.9</v>
      </c>
      <c r="K10441" s="4">
        <v>1.41</v>
      </c>
      <c r="L10441" s="4">
        <v>1.8</v>
      </c>
      <c r="M10441" s="4">
        <v>33</v>
      </c>
    </row>
    <row r="10442" spans="1:13" x14ac:dyDescent="0.2">
      <c r="A10442" s="3">
        <v>43497</v>
      </c>
      <c r="B10442" t="s">
        <v>3577</v>
      </c>
      <c r="C10442" t="s">
        <v>3582</v>
      </c>
      <c r="D10442" t="s">
        <v>170</v>
      </c>
      <c r="E10442" t="s">
        <v>3581</v>
      </c>
      <c r="F10442" s="4">
        <v>1.905</v>
      </c>
      <c r="G10442" s="4">
        <v>2</v>
      </c>
      <c r="H10442" s="4">
        <v>0.53068428133082401</v>
      </c>
      <c r="I10442" s="4">
        <v>3.2</v>
      </c>
      <c r="J10442" s="4">
        <v>0.5</v>
      </c>
      <c r="K10442" s="4">
        <v>1.6675</v>
      </c>
      <c r="L10442" s="4">
        <v>2.2000000000000002</v>
      </c>
      <c r="M10442" s="4">
        <v>32</v>
      </c>
    </row>
    <row r="10443" spans="1:13" x14ac:dyDescent="0.2">
      <c r="A10443" s="3">
        <v>43497</v>
      </c>
      <c r="B10443" t="s">
        <v>3580</v>
      </c>
      <c r="C10443" t="s">
        <v>3585</v>
      </c>
      <c r="D10443" t="s">
        <v>171</v>
      </c>
      <c r="E10443" t="s">
        <v>3584</v>
      </c>
      <c r="F10443" s="4">
        <v>2.1657142857142899</v>
      </c>
      <c r="G10443" s="4">
        <v>2.2000000000000002</v>
      </c>
      <c r="H10443" s="4">
        <v>0.40940898168666801</v>
      </c>
      <c r="I10443" s="4">
        <v>3</v>
      </c>
      <c r="J10443" s="4">
        <v>1.4</v>
      </c>
      <c r="K10443" s="4">
        <v>2</v>
      </c>
      <c r="L10443" s="4">
        <v>2.4</v>
      </c>
      <c r="M10443" s="4">
        <v>21</v>
      </c>
    </row>
    <row r="10444" spans="1:13" x14ac:dyDescent="0.2">
      <c r="A10444" s="3">
        <v>43497</v>
      </c>
      <c r="B10444" t="s">
        <v>10301</v>
      </c>
      <c r="C10444" t="s">
        <v>3594</v>
      </c>
      <c r="D10444" t="s">
        <v>10302</v>
      </c>
      <c r="E10444" t="s">
        <v>3593</v>
      </c>
      <c r="F10444" s="4">
        <v>1.5061290322580601</v>
      </c>
      <c r="G10444" s="4">
        <v>1.5</v>
      </c>
      <c r="H10444" s="4">
        <v>0.45719199044715603</v>
      </c>
      <c r="I10444" s="4">
        <v>2.7</v>
      </c>
      <c r="J10444" s="4">
        <v>0.5</v>
      </c>
      <c r="K10444" s="4">
        <v>1.2</v>
      </c>
      <c r="L10444" s="4">
        <v>1.8</v>
      </c>
      <c r="M10444" s="4">
        <v>31</v>
      </c>
    </row>
    <row r="10445" spans="1:13" x14ac:dyDescent="0.2">
      <c r="A10445" s="3">
        <v>43497</v>
      </c>
      <c r="B10445" t="s">
        <v>3592</v>
      </c>
      <c r="C10445" t="s">
        <v>3606</v>
      </c>
      <c r="D10445" t="s">
        <v>175</v>
      </c>
      <c r="E10445" t="s">
        <v>3605</v>
      </c>
      <c r="F10445" s="4">
        <v>1.9850000000000001</v>
      </c>
      <c r="G10445" s="4">
        <v>1.9</v>
      </c>
      <c r="H10445" s="4">
        <v>0.55217569667633903</v>
      </c>
      <c r="I10445" s="4">
        <v>3.1</v>
      </c>
      <c r="J10445" s="4">
        <v>0.81</v>
      </c>
      <c r="K10445" s="4">
        <v>1.6924999999999999</v>
      </c>
      <c r="L10445" s="4">
        <v>2.375</v>
      </c>
      <c r="M10445" s="4">
        <v>26</v>
      </c>
    </row>
    <row r="10446" spans="1:13" x14ac:dyDescent="0.2">
      <c r="A10446" s="3">
        <v>43497</v>
      </c>
      <c r="B10446" t="s">
        <v>10303</v>
      </c>
      <c r="C10446" t="s">
        <v>3597</v>
      </c>
      <c r="D10446" t="s">
        <v>10304</v>
      </c>
      <c r="E10446" t="s">
        <v>3596</v>
      </c>
      <c r="F10446" s="4">
        <v>1.4896774193548401</v>
      </c>
      <c r="G10446" s="4">
        <v>1.6</v>
      </c>
      <c r="H10446" s="4">
        <v>0.585061158461049</v>
      </c>
      <c r="I10446" s="4">
        <v>2.7</v>
      </c>
      <c r="J10446" s="4">
        <v>0.5</v>
      </c>
      <c r="K10446" s="4">
        <v>0.95</v>
      </c>
      <c r="L10446" s="4">
        <v>1.85</v>
      </c>
      <c r="M10446" s="4">
        <v>31</v>
      </c>
    </row>
    <row r="10447" spans="1:13" x14ac:dyDescent="0.2">
      <c r="A10447" s="3">
        <v>43497</v>
      </c>
      <c r="B10447" t="s">
        <v>3595</v>
      </c>
      <c r="C10447" t="s">
        <v>3609</v>
      </c>
      <c r="D10447" t="s">
        <v>176</v>
      </c>
      <c r="E10447" t="s">
        <v>3608</v>
      </c>
      <c r="F10447" s="4">
        <v>1.8565384615384599</v>
      </c>
      <c r="G10447" s="4">
        <v>1.85</v>
      </c>
      <c r="H10447" s="4">
        <v>0.49506316613290702</v>
      </c>
      <c r="I10447" s="4">
        <v>2.7</v>
      </c>
      <c r="J10447" s="4">
        <v>0.7</v>
      </c>
      <c r="K10447" s="4">
        <v>1.6174999999999999</v>
      </c>
      <c r="L10447" s="4">
        <v>2.2000000000000002</v>
      </c>
      <c r="M10447" s="4">
        <v>26</v>
      </c>
    </row>
    <row r="10448" spans="1:13" x14ac:dyDescent="0.2">
      <c r="A10448" s="3">
        <v>43497</v>
      </c>
      <c r="B10448" t="s">
        <v>10305</v>
      </c>
      <c r="C10448" t="s">
        <v>3600</v>
      </c>
      <c r="D10448" t="s">
        <v>10306</v>
      </c>
      <c r="E10448" t="s">
        <v>3599</v>
      </c>
      <c r="F10448" s="4">
        <v>1.67161290322581</v>
      </c>
      <c r="G10448" s="4">
        <v>1.6</v>
      </c>
      <c r="H10448" s="4">
        <v>0.40478880727438998</v>
      </c>
      <c r="I10448" s="4">
        <v>2.6</v>
      </c>
      <c r="J10448" s="4">
        <v>0.9</v>
      </c>
      <c r="K10448" s="4">
        <v>1.4</v>
      </c>
      <c r="L10448" s="4">
        <v>1.9</v>
      </c>
      <c r="M10448" s="4">
        <v>31</v>
      </c>
    </row>
    <row r="10449" spans="1:13" x14ac:dyDescent="0.2">
      <c r="A10449" s="3">
        <v>43497</v>
      </c>
      <c r="B10449" t="s">
        <v>3598</v>
      </c>
      <c r="C10449" t="s">
        <v>3612</v>
      </c>
      <c r="D10449" t="s">
        <v>177</v>
      </c>
      <c r="E10449" t="s">
        <v>3611</v>
      </c>
      <c r="F10449" s="4">
        <v>1.77730769230769</v>
      </c>
      <c r="G10449" s="4">
        <v>1.84</v>
      </c>
      <c r="H10449" s="4">
        <v>0.681525099712741</v>
      </c>
      <c r="I10449" s="4">
        <v>3.6</v>
      </c>
      <c r="J10449" s="4">
        <v>-0.2</v>
      </c>
      <c r="K10449" s="4">
        <v>1.6</v>
      </c>
      <c r="L10449" s="4">
        <v>2</v>
      </c>
      <c r="M10449" s="4">
        <v>26</v>
      </c>
    </row>
    <row r="10450" spans="1:13" x14ac:dyDescent="0.2">
      <c r="A10450" s="3">
        <v>43497</v>
      </c>
      <c r="B10450" t="s">
        <v>3589</v>
      </c>
      <c r="C10450" t="s">
        <v>3603</v>
      </c>
      <c r="D10450" t="s">
        <v>174</v>
      </c>
      <c r="E10450" t="s">
        <v>3602</v>
      </c>
      <c r="F10450" s="4">
        <v>1.84387096774194</v>
      </c>
      <c r="G10450" s="4">
        <v>1.8</v>
      </c>
      <c r="H10450" s="4">
        <v>0.55285126040286103</v>
      </c>
      <c r="I10450" s="4">
        <v>3.5</v>
      </c>
      <c r="J10450" s="4">
        <v>1</v>
      </c>
      <c r="K10450" s="4">
        <v>1.41</v>
      </c>
      <c r="L10450" s="4">
        <v>2.04</v>
      </c>
      <c r="M10450" s="4">
        <v>31</v>
      </c>
    </row>
    <row r="10451" spans="1:13" x14ac:dyDescent="0.2">
      <c r="A10451" s="3">
        <v>43497</v>
      </c>
      <c r="B10451" t="s">
        <v>3601</v>
      </c>
      <c r="C10451" t="s">
        <v>3615</v>
      </c>
      <c r="D10451" t="s">
        <v>178</v>
      </c>
      <c r="E10451" t="s">
        <v>3614</v>
      </c>
      <c r="F10451" s="4">
        <v>1.6961538461538499</v>
      </c>
      <c r="G10451" s="4">
        <v>1.65</v>
      </c>
      <c r="H10451" s="4">
        <v>0.75631251172026503</v>
      </c>
      <c r="I10451" s="4">
        <v>3.3</v>
      </c>
      <c r="J10451" s="4">
        <v>-0.3</v>
      </c>
      <c r="K10451" s="4">
        <v>1.3774999999999999</v>
      </c>
      <c r="L10451" s="4">
        <v>2.1</v>
      </c>
      <c r="M10451" s="4">
        <v>26</v>
      </c>
    </row>
    <row r="10452" spans="1:13" x14ac:dyDescent="0.2">
      <c r="A10452" s="3">
        <v>43497</v>
      </c>
      <c r="B10452" t="s">
        <v>10307</v>
      </c>
      <c r="C10452" t="s">
        <v>3870</v>
      </c>
      <c r="D10452" t="s">
        <v>10308</v>
      </c>
      <c r="E10452" t="s">
        <v>3869</v>
      </c>
      <c r="F10452" s="4">
        <v>0.221764705882353</v>
      </c>
      <c r="G10452" s="4">
        <v>0.3</v>
      </c>
      <c r="H10452" s="4">
        <v>0.28200698781496603</v>
      </c>
      <c r="I10452" s="4">
        <v>0.7</v>
      </c>
      <c r="J10452" s="4">
        <v>-0.3</v>
      </c>
      <c r="K10452" s="4">
        <v>0</v>
      </c>
      <c r="L10452" s="4">
        <v>0.43</v>
      </c>
      <c r="M10452" s="4">
        <v>17</v>
      </c>
    </row>
    <row r="10453" spans="1:13" x14ac:dyDescent="0.2">
      <c r="A10453" s="3">
        <v>43497</v>
      </c>
      <c r="B10453" t="s">
        <v>3868</v>
      </c>
      <c r="C10453" t="s">
        <v>3882</v>
      </c>
      <c r="D10453" t="s">
        <v>267</v>
      </c>
      <c r="E10453" t="s">
        <v>3881</v>
      </c>
      <c r="F10453" s="4">
        <v>0.448125</v>
      </c>
      <c r="G10453" s="4">
        <v>0.435</v>
      </c>
      <c r="H10453" s="4">
        <v>0.208013421041368</v>
      </c>
      <c r="I10453" s="4">
        <v>0.86</v>
      </c>
      <c r="J10453" s="4">
        <v>0</v>
      </c>
      <c r="K10453" s="4">
        <v>0.375</v>
      </c>
      <c r="L10453" s="4">
        <v>0.51</v>
      </c>
      <c r="M10453" s="4">
        <v>16</v>
      </c>
    </row>
    <row r="10454" spans="1:13" x14ac:dyDescent="0.2">
      <c r="A10454" s="3">
        <v>43497</v>
      </c>
      <c r="B10454" t="s">
        <v>10309</v>
      </c>
      <c r="C10454" t="s">
        <v>3873</v>
      </c>
      <c r="D10454" t="s">
        <v>10310</v>
      </c>
      <c r="E10454" t="s">
        <v>3872</v>
      </c>
      <c r="F10454" s="4">
        <v>0.46882352941176503</v>
      </c>
      <c r="G10454" s="4">
        <v>0.5</v>
      </c>
      <c r="H10454" s="4">
        <v>0.266455492365544</v>
      </c>
      <c r="I10454" s="4">
        <v>1</v>
      </c>
      <c r="J10454" s="4">
        <v>0</v>
      </c>
      <c r="K10454" s="4">
        <v>0.3</v>
      </c>
      <c r="L10454" s="4">
        <v>0.6</v>
      </c>
      <c r="M10454" s="4">
        <v>17</v>
      </c>
    </row>
    <row r="10455" spans="1:13" x14ac:dyDescent="0.2">
      <c r="A10455" s="3">
        <v>43497</v>
      </c>
      <c r="B10455" t="s">
        <v>3871</v>
      </c>
      <c r="C10455" t="s">
        <v>3885</v>
      </c>
      <c r="D10455" t="s">
        <v>268</v>
      </c>
      <c r="E10455" t="s">
        <v>3884</v>
      </c>
      <c r="F10455" s="4">
        <v>0.40187499999999998</v>
      </c>
      <c r="G10455" s="4">
        <v>0.4</v>
      </c>
      <c r="H10455" s="4">
        <v>0.145795233118233</v>
      </c>
      <c r="I10455" s="4">
        <v>0.7</v>
      </c>
      <c r="J10455" s="4">
        <v>0.1</v>
      </c>
      <c r="K10455" s="4">
        <v>0.3</v>
      </c>
      <c r="L10455" s="4">
        <v>0.48499999999999999</v>
      </c>
      <c r="M10455" s="4">
        <v>16</v>
      </c>
    </row>
    <row r="10456" spans="1:13" x14ac:dyDescent="0.2">
      <c r="A10456" s="3">
        <v>43497</v>
      </c>
      <c r="B10456" t="s">
        <v>10311</v>
      </c>
      <c r="C10456" t="s">
        <v>3876</v>
      </c>
      <c r="D10456" t="s">
        <v>10312</v>
      </c>
      <c r="E10456" t="s">
        <v>3875</v>
      </c>
      <c r="F10456" s="4">
        <v>0.51352941176470601</v>
      </c>
      <c r="G10456" s="4">
        <v>0.5</v>
      </c>
      <c r="H10456" s="4">
        <v>0.197260651691822</v>
      </c>
      <c r="I10456" s="4">
        <v>0.8</v>
      </c>
      <c r="J10456" s="4">
        <v>0.14000000000000001</v>
      </c>
      <c r="K10456" s="4">
        <v>0.4</v>
      </c>
      <c r="L10456" s="4">
        <v>0.6</v>
      </c>
      <c r="M10456" s="4">
        <v>17</v>
      </c>
    </row>
    <row r="10457" spans="1:13" x14ac:dyDescent="0.2">
      <c r="A10457" s="3">
        <v>43497</v>
      </c>
      <c r="B10457" t="s">
        <v>3874</v>
      </c>
      <c r="C10457" t="s">
        <v>3888</v>
      </c>
      <c r="D10457" t="s">
        <v>269</v>
      </c>
      <c r="E10457" t="s">
        <v>3887</v>
      </c>
      <c r="F10457" s="4">
        <v>0.35875000000000001</v>
      </c>
      <c r="G10457" s="4">
        <v>0.4</v>
      </c>
      <c r="H10457" s="4">
        <v>0.22452542543477499</v>
      </c>
      <c r="I10457" s="4">
        <v>0.73</v>
      </c>
      <c r="J10457" s="4">
        <v>-0.2</v>
      </c>
      <c r="K10457" s="4">
        <v>0.27500000000000002</v>
      </c>
      <c r="L10457" s="4">
        <v>0.4</v>
      </c>
      <c r="M10457" s="4">
        <v>16</v>
      </c>
    </row>
    <row r="10458" spans="1:13" x14ac:dyDescent="0.2">
      <c r="A10458" s="3">
        <v>43497</v>
      </c>
      <c r="B10458" t="s">
        <v>3865</v>
      </c>
      <c r="C10458" t="s">
        <v>3879</v>
      </c>
      <c r="D10458" t="s">
        <v>266</v>
      </c>
      <c r="E10458" t="s">
        <v>3878</v>
      </c>
      <c r="F10458" s="4">
        <v>0.58352941176470596</v>
      </c>
      <c r="G10458" s="4">
        <v>0.6</v>
      </c>
      <c r="H10458" s="4">
        <v>0.18428717998244601</v>
      </c>
      <c r="I10458" s="4">
        <v>0.9</v>
      </c>
      <c r="J10458" s="4">
        <v>0.28000000000000003</v>
      </c>
      <c r="K10458" s="4">
        <v>0.4</v>
      </c>
      <c r="L10458" s="4">
        <v>0.7</v>
      </c>
      <c r="M10458" s="4">
        <v>17</v>
      </c>
    </row>
    <row r="10459" spans="1:13" x14ac:dyDescent="0.2">
      <c r="A10459" s="3">
        <v>43497</v>
      </c>
      <c r="B10459" t="s">
        <v>3877</v>
      </c>
      <c r="C10459" t="s">
        <v>3891</v>
      </c>
      <c r="D10459" t="s">
        <v>270</v>
      </c>
      <c r="E10459" t="s">
        <v>3890</v>
      </c>
      <c r="F10459" s="4">
        <v>0.36562499999999998</v>
      </c>
      <c r="G10459" s="4">
        <v>0.4</v>
      </c>
      <c r="H10459" s="4">
        <v>0.26708222828684602</v>
      </c>
      <c r="I10459" s="4">
        <v>0.76</v>
      </c>
      <c r="J10459" s="4">
        <v>-0.4</v>
      </c>
      <c r="K10459" s="4">
        <v>0.32750000000000001</v>
      </c>
      <c r="L10459" s="4">
        <v>0.5</v>
      </c>
      <c r="M10459" s="4">
        <v>16</v>
      </c>
    </row>
    <row r="10460" spans="1:13" x14ac:dyDescent="0.2">
      <c r="A10460" s="3">
        <v>43525</v>
      </c>
      <c r="B10460" t="s">
        <v>9740</v>
      </c>
      <c r="C10460" t="s">
        <v>3927</v>
      </c>
      <c r="D10460" t="s">
        <v>9741</v>
      </c>
      <c r="E10460" t="s">
        <v>3926</v>
      </c>
      <c r="F10460" s="4">
        <v>8.3041666666666707</v>
      </c>
      <c r="G10460" s="4">
        <v>8.3800000000000008</v>
      </c>
      <c r="H10460" s="4">
        <v>0.53206665704236</v>
      </c>
      <c r="I10460" s="4">
        <v>9.48</v>
      </c>
      <c r="J10460" s="4">
        <v>7.25</v>
      </c>
      <c r="K10460" s="4">
        <v>7.9749999999999996</v>
      </c>
      <c r="L10460" s="4">
        <v>8.625</v>
      </c>
      <c r="M10460" s="4">
        <v>24</v>
      </c>
    </row>
    <row r="10461" spans="1:13" x14ac:dyDescent="0.2">
      <c r="A10461" s="3">
        <v>43525</v>
      </c>
      <c r="B10461" t="s">
        <v>3925</v>
      </c>
      <c r="C10461" t="s">
        <v>3930</v>
      </c>
      <c r="D10461" t="s">
        <v>286</v>
      </c>
      <c r="E10461" t="s">
        <v>3929</v>
      </c>
      <c r="F10461" s="4">
        <v>8.0136363636363601</v>
      </c>
      <c r="G10461" s="4">
        <v>8.15</v>
      </c>
      <c r="H10461" s="4">
        <v>0.79561623588586605</v>
      </c>
      <c r="I10461" s="4">
        <v>10.28</v>
      </c>
      <c r="J10461" s="4">
        <v>6.8</v>
      </c>
      <c r="K10461" s="4">
        <v>7.45</v>
      </c>
      <c r="L10461" s="4">
        <v>8.43</v>
      </c>
      <c r="M10461" s="4">
        <v>22</v>
      </c>
    </row>
    <row r="10462" spans="1:13" x14ac:dyDescent="0.2">
      <c r="A10462" s="3">
        <v>43525</v>
      </c>
      <c r="B10462" t="s">
        <v>3928</v>
      </c>
      <c r="C10462" t="s">
        <v>3933</v>
      </c>
      <c r="D10462" t="s">
        <v>287</v>
      </c>
      <c r="E10462" t="s">
        <v>3932</v>
      </c>
      <c r="F10462" s="4">
        <v>7.97</v>
      </c>
      <c r="G10462" s="4">
        <v>8.1</v>
      </c>
      <c r="H10462" s="4">
        <v>0.70584858307020903</v>
      </c>
      <c r="I10462" s="4">
        <v>9.48</v>
      </c>
      <c r="J10462" s="4">
        <v>6.9</v>
      </c>
      <c r="K10462" s="4">
        <v>7.5</v>
      </c>
      <c r="L10462" s="4">
        <v>8.2799999999999994</v>
      </c>
      <c r="M10462" s="4">
        <v>19</v>
      </c>
    </row>
    <row r="10463" spans="1:13" x14ac:dyDescent="0.2">
      <c r="A10463" s="3">
        <v>43525</v>
      </c>
      <c r="B10463" t="s">
        <v>9742</v>
      </c>
      <c r="C10463" t="s">
        <v>3918</v>
      </c>
      <c r="D10463" t="s">
        <v>9743</v>
      </c>
      <c r="E10463" t="s">
        <v>3917</v>
      </c>
      <c r="F10463" s="4">
        <v>7.97310344827586</v>
      </c>
      <c r="G10463" s="4">
        <v>8.1</v>
      </c>
      <c r="H10463" s="4">
        <v>0.289717885540348</v>
      </c>
      <c r="I10463" s="4">
        <v>8.35</v>
      </c>
      <c r="J10463" s="4">
        <v>7.35</v>
      </c>
      <c r="K10463" s="4">
        <v>7.72</v>
      </c>
      <c r="L10463" s="4">
        <v>8.1999999999999993</v>
      </c>
      <c r="M10463" s="4">
        <v>29</v>
      </c>
    </row>
    <row r="10464" spans="1:13" x14ac:dyDescent="0.2">
      <c r="A10464" s="3">
        <v>43525</v>
      </c>
      <c r="B10464" t="s">
        <v>3916</v>
      </c>
      <c r="C10464" t="s">
        <v>3921</v>
      </c>
      <c r="D10464" t="s">
        <v>283</v>
      </c>
      <c r="E10464" t="s">
        <v>3920</v>
      </c>
      <c r="F10464" s="4">
        <v>7.3259259259259304</v>
      </c>
      <c r="G10464" s="4">
        <v>7.5</v>
      </c>
      <c r="H10464" s="4">
        <v>0.58452649646634902</v>
      </c>
      <c r="I10464" s="4">
        <v>8.7799999999999994</v>
      </c>
      <c r="J10464" s="4">
        <v>6.2</v>
      </c>
      <c r="K10464" s="4">
        <v>7</v>
      </c>
      <c r="L10464" s="4">
        <v>7.69</v>
      </c>
      <c r="M10464" s="4">
        <v>27</v>
      </c>
    </row>
    <row r="10465" spans="1:13" x14ac:dyDescent="0.2">
      <c r="A10465" s="3">
        <v>43525</v>
      </c>
      <c r="B10465" t="s">
        <v>3919</v>
      </c>
      <c r="C10465" t="s">
        <v>3924</v>
      </c>
      <c r="D10465" t="s">
        <v>284</v>
      </c>
      <c r="E10465" t="s">
        <v>3923</v>
      </c>
      <c r="F10465" s="4">
        <v>7.0740909090909101</v>
      </c>
      <c r="G10465" s="4">
        <v>7</v>
      </c>
      <c r="H10465" s="4">
        <v>0.73882570333835795</v>
      </c>
      <c r="I10465" s="4">
        <v>8.33</v>
      </c>
      <c r="J10465" s="4">
        <v>5.47</v>
      </c>
      <c r="K10465" s="4">
        <v>6.5750000000000002</v>
      </c>
      <c r="L10465" s="4">
        <v>7.5</v>
      </c>
      <c r="M10465" s="4">
        <v>22</v>
      </c>
    </row>
    <row r="10466" spans="1:13" x14ac:dyDescent="0.2">
      <c r="A10466" s="3">
        <v>43525</v>
      </c>
      <c r="B10466" t="s">
        <v>10297</v>
      </c>
      <c r="C10466" t="s">
        <v>3988</v>
      </c>
      <c r="D10466" t="s">
        <v>10298</v>
      </c>
      <c r="E10466" t="s">
        <v>3987</v>
      </c>
      <c r="F10466" s="4">
        <v>3.65038461538462</v>
      </c>
      <c r="G10466" s="4">
        <v>3.6</v>
      </c>
      <c r="H10466" s="4">
        <v>0.22704150755720001</v>
      </c>
      <c r="I10466" s="4">
        <v>4.4000000000000004</v>
      </c>
      <c r="J10466" s="4">
        <v>3.38</v>
      </c>
      <c r="K10466" s="4">
        <v>3.5024999999999999</v>
      </c>
      <c r="L10466" s="4">
        <v>3.7749999999999999</v>
      </c>
      <c r="M10466" s="4">
        <v>26</v>
      </c>
    </row>
    <row r="10467" spans="1:13" x14ac:dyDescent="0.2">
      <c r="A10467" s="3">
        <v>43525</v>
      </c>
      <c r="B10467" t="s">
        <v>3986</v>
      </c>
      <c r="C10467" t="s">
        <v>3991</v>
      </c>
      <c r="D10467" t="s">
        <v>307</v>
      </c>
      <c r="E10467" t="s">
        <v>3990</v>
      </c>
      <c r="F10467" s="4">
        <v>3.8344</v>
      </c>
      <c r="G10467" s="4">
        <v>3.72</v>
      </c>
      <c r="H10467" s="4">
        <v>0.35269297318394799</v>
      </c>
      <c r="I10467" s="4">
        <v>4.74</v>
      </c>
      <c r="J10467" s="4">
        <v>3.4</v>
      </c>
      <c r="K10467" s="4">
        <v>3.6</v>
      </c>
      <c r="L10467" s="4">
        <v>3.9</v>
      </c>
      <c r="M10467" s="4">
        <v>25</v>
      </c>
    </row>
    <row r="10468" spans="1:13" x14ac:dyDescent="0.2">
      <c r="A10468" s="3">
        <v>43525</v>
      </c>
      <c r="B10468" t="s">
        <v>10299</v>
      </c>
      <c r="C10468" t="s">
        <v>3994</v>
      </c>
      <c r="D10468" t="s">
        <v>10300</v>
      </c>
      <c r="E10468" t="s">
        <v>3993</v>
      </c>
      <c r="F10468" s="4">
        <v>3.6128571428571399</v>
      </c>
      <c r="G10468" s="4">
        <v>3.6</v>
      </c>
      <c r="H10468" s="4">
        <v>0.24007494420696801</v>
      </c>
      <c r="I10468" s="4">
        <v>4.3</v>
      </c>
      <c r="J10468" s="4">
        <v>3</v>
      </c>
      <c r="K10468" s="4">
        <v>3.5</v>
      </c>
      <c r="L10468" s="4">
        <v>3.7625000000000002</v>
      </c>
      <c r="M10468" s="4">
        <v>28</v>
      </c>
    </row>
    <row r="10469" spans="1:13" x14ac:dyDescent="0.2">
      <c r="A10469" s="3">
        <v>43525</v>
      </c>
      <c r="B10469" t="s">
        <v>3992</v>
      </c>
      <c r="C10469" t="s">
        <v>3997</v>
      </c>
      <c r="D10469" t="s">
        <v>309</v>
      </c>
      <c r="E10469" t="s">
        <v>3996</v>
      </c>
      <c r="F10469" s="4">
        <v>3.7907407407407399</v>
      </c>
      <c r="G10469" s="4">
        <v>3.7</v>
      </c>
      <c r="H10469" s="4">
        <v>0.34579813949232502</v>
      </c>
      <c r="I10469" s="4">
        <v>4.8</v>
      </c>
      <c r="J10469" s="4">
        <v>3.39</v>
      </c>
      <c r="K10469" s="4">
        <v>3.6</v>
      </c>
      <c r="L10469" s="4">
        <v>3.8</v>
      </c>
      <c r="M10469" s="4">
        <v>27</v>
      </c>
    </row>
    <row r="10470" spans="1:13" x14ac:dyDescent="0.2">
      <c r="A10470" s="3">
        <v>43525</v>
      </c>
      <c r="B10470" t="s">
        <v>8072</v>
      </c>
      <c r="C10470" t="s">
        <v>3894</v>
      </c>
      <c r="D10470" t="s">
        <v>8073</v>
      </c>
      <c r="E10470" t="s">
        <v>3893</v>
      </c>
      <c r="F10470" s="4">
        <v>8.24</v>
      </c>
      <c r="G10470" s="4">
        <v>8.25</v>
      </c>
      <c r="H10470" s="4">
        <v>4.6237766322377201E-2</v>
      </c>
      <c r="I10470" s="4">
        <v>8.25</v>
      </c>
      <c r="J10470" s="4">
        <v>8</v>
      </c>
      <c r="K10470" s="4">
        <v>8.25</v>
      </c>
      <c r="L10470" s="4">
        <v>8.25</v>
      </c>
      <c r="M10470" s="4">
        <v>30</v>
      </c>
    </row>
    <row r="10471" spans="1:13" x14ac:dyDescent="0.2">
      <c r="A10471" s="3">
        <v>43525</v>
      </c>
      <c r="B10471" t="s">
        <v>3892</v>
      </c>
      <c r="C10471" t="s">
        <v>3906</v>
      </c>
      <c r="D10471" t="s">
        <v>275</v>
      </c>
      <c r="E10471" t="s">
        <v>3905</v>
      </c>
      <c r="F10471" s="4">
        <v>7.7571428571428598</v>
      </c>
      <c r="G10471" s="4">
        <v>7.75</v>
      </c>
      <c r="H10471" s="4">
        <v>0.37335175691502298</v>
      </c>
      <c r="I10471" s="4">
        <v>8.25</v>
      </c>
      <c r="J10471" s="4">
        <v>7</v>
      </c>
      <c r="K10471" s="4">
        <v>7.5</v>
      </c>
      <c r="L10471" s="4">
        <v>8</v>
      </c>
      <c r="M10471" s="4">
        <v>28</v>
      </c>
    </row>
    <row r="10472" spans="1:13" x14ac:dyDescent="0.2">
      <c r="A10472" s="3">
        <v>43525</v>
      </c>
      <c r="B10472" t="s">
        <v>3904</v>
      </c>
      <c r="C10472" t="s">
        <v>4436</v>
      </c>
      <c r="D10472" t="s">
        <v>279</v>
      </c>
      <c r="E10472" t="s">
        <v>4435</v>
      </c>
      <c r="F10472" s="4">
        <v>7.2326086956521696</v>
      </c>
      <c r="G10472" s="4">
        <v>7</v>
      </c>
      <c r="H10472" s="4">
        <v>0.566209224028975</v>
      </c>
      <c r="I10472" s="4">
        <v>8.75</v>
      </c>
      <c r="J10472" s="4">
        <v>6.5</v>
      </c>
      <c r="K10472" s="4">
        <v>6.875</v>
      </c>
      <c r="L10472" s="4">
        <v>7.55</v>
      </c>
      <c r="M10472" s="4">
        <v>23</v>
      </c>
    </row>
    <row r="10473" spans="1:13" x14ac:dyDescent="0.2">
      <c r="A10473" s="3">
        <v>43525</v>
      </c>
      <c r="B10473" t="s">
        <v>8098</v>
      </c>
      <c r="C10473" t="s">
        <v>3897</v>
      </c>
      <c r="D10473" t="s">
        <v>8099</v>
      </c>
      <c r="E10473" t="s">
        <v>3896</v>
      </c>
      <c r="F10473" s="4">
        <v>8.1999999999999993</v>
      </c>
      <c r="G10473" s="4">
        <v>8.25</v>
      </c>
      <c r="H10473" s="4">
        <v>0.12105854952787599</v>
      </c>
      <c r="I10473" s="4">
        <v>8.25</v>
      </c>
      <c r="J10473" s="4">
        <v>7.75</v>
      </c>
      <c r="K10473" s="4">
        <v>8.25</v>
      </c>
      <c r="L10473" s="4">
        <v>8.25</v>
      </c>
      <c r="M10473" s="4">
        <v>30</v>
      </c>
    </row>
    <row r="10474" spans="1:13" x14ac:dyDescent="0.2">
      <c r="A10474" s="3">
        <v>43525</v>
      </c>
      <c r="B10474" t="s">
        <v>3895</v>
      </c>
      <c r="C10474" t="s">
        <v>3909</v>
      </c>
      <c r="D10474" t="s">
        <v>276</v>
      </c>
      <c r="E10474" t="s">
        <v>3908</v>
      </c>
      <c r="F10474" s="4">
        <v>7.58928571428571</v>
      </c>
      <c r="G10474" s="4">
        <v>7.625</v>
      </c>
      <c r="H10474" s="4">
        <v>0.43681446668680601</v>
      </c>
      <c r="I10474" s="4">
        <v>8.5</v>
      </c>
      <c r="J10474" s="4">
        <v>6.5</v>
      </c>
      <c r="K10474" s="4">
        <v>7.25</v>
      </c>
      <c r="L10474" s="4">
        <v>8</v>
      </c>
      <c r="M10474" s="4">
        <v>28</v>
      </c>
    </row>
    <row r="10475" spans="1:13" x14ac:dyDescent="0.2">
      <c r="A10475" s="3">
        <v>43525</v>
      </c>
      <c r="B10475" t="s">
        <v>8124</v>
      </c>
      <c r="C10475" t="s">
        <v>3900</v>
      </c>
      <c r="D10475" t="s">
        <v>8125</v>
      </c>
      <c r="E10475" t="s">
        <v>3899</v>
      </c>
      <c r="F10475" s="4">
        <v>8.1416666666666693</v>
      </c>
      <c r="G10475" s="4">
        <v>8.25</v>
      </c>
      <c r="H10475" s="4">
        <v>0.17023479390967999</v>
      </c>
      <c r="I10475" s="4">
        <v>8.3000000000000007</v>
      </c>
      <c r="J10475" s="4">
        <v>7.75</v>
      </c>
      <c r="K10475" s="4">
        <v>8</v>
      </c>
      <c r="L10475" s="4">
        <v>8.25</v>
      </c>
      <c r="M10475" s="4">
        <v>30</v>
      </c>
    </row>
    <row r="10476" spans="1:13" x14ac:dyDescent="0.2">
      <c r="A10476" s="3">
        <v>43525</v>
      </c>
      <c r="B10476" t="s">
        <v>3898</v>
      </c>
      <c r="C10476" t="s">
        <v>3912</v>
      </c>
      <c r="D10476" t="s">
        <v>277</v>
      </c>
      <c r="E10476" t="s">
        <v>3911</v>
      </c>
      <c r="F10476" s="4">
        <v>7.4375</v>
      </c>
      <c r="G10476" s="4">
        <v>7.5</v>
      </c>
      <c r="H10476" s="4">
        <v>0.50288519417310196</v>
      </c>
      <c r="I10476" s="4">
        <v>8.75</v>
      </c>
      <c r="J10476" s="4">
        <v>6.5</v>
      </c>
      <c r="K10476" s="4">
        <v>7</v>
      </c>
      <c r="L10476" s="4">
        <v>7.75</v>
      </c>
      <c r="M10476" s="4">
        <v>28</v>
      </c>
    </row>
    <row r="10477" spans="1:13" x14ac:dyDescent="0.2">
      <c r="A10477" s="3">
        <v>43525</v>
      </c>
      <c r="B10477" t="s">
        <v>8150</v>
      </c>
      <c r="C10477" t="s">
        <v>3903</v>
      </c>
      <c r="D10477" t="s">
        <v>8151</v>
      </c>
      <c r="E10477" t="s">
        <v>3902</v>
      </c>
      <c r="F10477" s="4">
        <v>7.98166666666667</v>
      </c>
      <c r="G10477" s="4">
        <v>8</v>
      </c>
      <c r="H10477" s="4">
        <v>0.276518794439295</v>
      </c>
      <c r="I10477" s="4">
        <v>8.25</v>
      </c>
      <c r="J10477" s="4">
        <v>7.5</v>
      </c>
      <c r="K10477" s="4">
        <v>7.75</v>
      </c>
      <c r="L10477" s="4">
        <v>8.25</v>
      </c>
      <c r="M10477" s="4">
        <v>30</v>
      </c>
    </row>
    <row r="10478" spans="1:13" x14ac:dyDescent="0.2">
      <c r="A10478" s="3">
        <v>43525</v>
      </c>
      <c r="B10478" t="s">
        <v>3901</v>
      </c>
      <c r="C10478" t="s">
        <v>3915</v>
      </c>
      <c r="D10478" t="s">
        <v>278</v>
      </c>
      <c r="E10478" t="s">
        <v>3914</v>
      </c>
      <c r="F10478" s="4">
        <v>7.3206896551724103</v>
      </c>
      <c r="G10478" s="4">
        <v>7.25</v>
      </c>
      <c r="H10478" s="4">
        <v>0.56797215119406996</v>
      </c>
      <c r="I10478" s="4">
        <v>8.75</v>
      </c>
      <c r="J10478" s="4">
        <v>6.25</v>
      </c>
      <c r="K10478" s="4">
        <v>7</v>
      </c>
      <c r="L10478" s="4">
        <v>7.75</v>
      </c>
      <c r="M10478" s="4">
        <v>29</v>
      </c>
    </row>
    <row r="10479" spans="1:13" x14ac:dyDescent="0.2">
      <c r="A10479" s="3">
        <v>43525</v>
      </c>
      <c r="B10479" t="s">
        <v>8262</v>
      </c>
      <c r="C10479" t="s">
        <v>3081</v>
      </c>
      <c r="D10479" t="s">
        <v>8263</v>
      </c>
      <c r="E10479" t="s">
        <v>3080</v>
      </c>
      <c r="F10479" s="4">
        <v>4.1072222222222203</v>
      </c>
      <c r="G10479" s="4">
        <v>4.1150000000000002</v>
      </c>
      <c r="H10479" s="4">
        <v>0.35635945826098597</v>
      </c>
      <c r="I10479" s="4">
        <v>4.83</v>
      </c>
      <c r="J10479" s="4">
        <v>3.35</v>
      </c>
      <c r="K10479" s="4">
        <v>3.91</v>
      </c>
      <c r="L10479" s="4">
        <v>4.335</v>
      </c>
      <c r="M10479" s="4">
        <v>36</v>
      </c>
    </row>
    <row r="10480" spans="1:13" x14ac:dyDescent="0.2">
      <c r="A10480" s="3">
        <v>43525</v>
      </c>
      <c r="B10480" t="s">
        <v>8268</v>
      </c>
      <c r="C10480" t="s">
        <v>3084</v>
      </c>
      <c r="D10480" t="s">
        <v>8269</v>
      </c>
      <c r="E10480" t="s">
        <v>3083</v>
      </c>
      <c r="F10480" s="4">
        <v>4.0739999999999998</v>
      </c>
      <c r="G10480" s="4">
        <v>4.0999999999999996</v>
      </c>
      <c r="H10480" s="4">
        <v>0.37691628029701901</v>
      </c>
      <c r="I10480" s="4">
        <v>4.88</v>
      </c>
      <c r="J10480" s="4">
        <v>3.27</v>
      </c>
      <c r="K10480" s="4">
        <v>3.86</v>
      </c>
      <c r="L10480" s="4">
        <v>4.3049999999999997</v>
      </c>
      <c r="M10480" s="4">
        <v>35</v>
      </c>
    </row>
    <row r="10481" spans="1:13" x14ac:dyDescent="0.2">
      <c r="A10481" s="3">
        <v>43525</v>
      </c>
      <c r="B10481" t="s">
        <v>9744</v>
      </c>
      <c r="C10481" t="s">
        <v>3072</v>
      </c>
      <c r="D10481" t="s">
        <v>9745</v>
      </c>
      <c r="E10481" t="s">
        <v>3071</v>
      </c>
      <c r="F10481" s="4">
        <v>3.6508108108108099</v>
      </c>
      <c r="G10481" s="4">
        <v>3.6</v>
      </c>
      <c r="H10481" s="4">
        <v>0.32520402466399101</v>
      </c>
      <c r="I10481" s="4">
        <v>4.33</v>
      </c>
      <c r="J10481" s="4">
        <v>2.6</v>
      </c>
      <c r="K10481" s="4">
        <v>3.53</v>
      </c>
      <c r="L10481" s="4">
        <v>3.85</v>
      </c>
      <c r="M10481" s="4">
        <v>37</v>
      </c>
    </row>
    <row r="10482" spans="1:13" x14ac:dyDescent="0.2">
      <c r="A10482" s="3">
        <v>43525</v>
      </c>
      <c r="B10482" t="s">
        <v>3070</v>
      </c>
      <c r="C10482" t="s">
        <v>3075</v>
      </c>
      <c r="D10482" t="s">
        <v>1</v>
      </c>
      <c r="E10482" t="s">
        <v>3074</v>
      </c>
      <c r="F10482" s="4">
        <v>3.6538888888888899</v>
      </c>
      <c r="G10482" s="4">
        <v>3.5649999999999999</v>
      </c>
      <c r="H10482" s="4">
        <v>0.38717495327622198</v>
      </c>
      <c r="I10482" s="4">
        <v>4.76</v>
      </c>
      <c r="J10482" s="4">
        <v>2.79</v>
      </c>
      <c r="K10482" s="4">
        <v>3.5</v>
      </c>
      <c r="L10482" s="4">
        <v>3.8</v>
      </c>
      <c r="M10482" s="4">
        <v>36</v>
      </c>
    </row>
    <row r="10483" spans="1:13" x14ac:dyDescent="0.2">
      <c r="A10483" s="3">
        <v>43525</v>
      </c>
      <c r="B10483" t="s">
        <v>7848</v>
      </c>
      <c r="C10483" t="s">
        <v>3102</v>
      </c>
      <c r="D10483" t="s">
        <v>7849</v>
      </c>
      <c r="E10483" t="s">
        <v>3101</v>
      </c>
      <c r="F10483" s="4">
        <v>3.6178124999999999</v>
      </c>
      <c r="G10483" s="4">
        <v>3.55</v>
      </c>
      <c r="H10483" s="4">
        <v>0.346789276678727</v>
      </c>
      <c r="I10483" s="4">
        <v>4.5</v>
      </c>
      <c r="J10483" s="4">
        <v>3</v>
      </c>
      <c r="K10483" s="4">
        <v>3.5</v>
      </c>
      <c r="L10483" s="4">
        <v>3.7</v>
      </c>
      <c r="M10483" s="4">
        <v>32</v>
      </c>
    </row>
    <row r="10484" spans="1:13" x14ac:dyDescent="0.2">
      <c r="A10484" s="3">
        <v>43525</v>
      </c>
      <c r="B10484" t="s">
        <v>3073</v>
      </c>
      <c r="C10484" t="s">
        <v>3078</v>
      </c>
      <c r="D10484" t="s">
        <v>2</v>
      </c>
      <c r="E10484" t="s">
        <v>3077</v>
      </c>
      <c r="F10484" s="4">
        <v>3.6029032258064499</v>
      </c>
      <c r="G10484" s="4">
        <v>3.5</v>
      </c>
      <c r="H10484" s="4">
        <v>0.336453994362648</v>
      </c>
      <c r="I10484" s="4">
        <v>4.8</v>
      </c>
      <c r="J10484" s="4">
        <v>3</v>
      </c>
      <c r="K10484" s="4">
        <v>3.5</v>
      </c>
      <c r="L10484" s="4">
        <v>3.6850000000000001</v>
      </c>
      <c r="M10484" s="4">
        <v>31</v>
      </c>
    </row>
    <row r="10485" spans="1:13" x14ac:dyDescent="0.2">
      <c r="A10485" s="3">
        <v>43525</v>
      </c>
      <c r="B10485" t="s">
        <v>7207</v>
      </c>
      <c r="C10485" t="s">
        <v>3105</v>
      </c>
      <c r="D10485" t="s">
        <v>2997</v>
      </c>
      <c r="E10485" t="s">
        <v>3104</v>
      </c>
      <c r="F10485" s="4">
        <v>3.5156666666666698</v>
      </c>
      <c r="G10485" s="4">
        <v>3.5</v>
      </c>
      <c r="H10485" s="4">
        <v>0.29842902851008202</v>
      </c>
      <c r="I10485" s="4">
        <v>4.4000000000000004</v>
      </c>
      <c r="J10485" s="4">
        <v>3</v>
      </c>
      <c r="K10485" s="4">
        <v>3.3450000000000002</v>
      </c>
      <c r="L10485" s="4">
        <v>3.5950000000000002</v>
      </c>
      <c r="M10485" s="4">
        <v>30</v>
      </c>
    </row>
    <row r="10486" spans="1:13" x14ac:dyDescent="0.2">
      <c r="A10486" s="3">
        <v>43525</v>
      </c>
      <c r="B10486" t="s">
        <v>3112</v>
      </c>
      <c r="C10486" t="s">
        <v>3144</v>
      </c>
      <c r="D10486" t="s">
        <v>15</v>
      </c>
      <c r="E10486" t="s">
        <v>3143</v>
      </c>
      <c r="F10486" s="4">
        <v>0.34975000000000001</v>
      </c>
      <c r="G10486" s="4">
        <v>0.35</v>
      </c>
      <c r="H10486" s="4">
        <v>0.14912686353763199</v>
      </c>
      <c r="I10486" s="4">
        <v>0.68</v>
      </c>
      <c r="J10486" s="4">
        <v>0.01</v>
      </c>
      <c r="K10486" s="4">
        <v>0.29249999999999998</v>
      </c>
      <c r="L10486" s="4">
        <v>0.4325</v>
      </c>
      <c r="M10486" s="4">
        <v>36</v>
      </c>
    </row>
    <row r="10487" spans="1:13" x14ac:dyDescent="0.2">
      <c r="A10487" s="3">
        <v>43525</v>
      </c>
      <c r="B10487" t="s">
        <v>3115</v>
      </c>
      <c r="C10487" t="s">
        <v>3147</v>
      </c>
      <c r="D10487" t="s">
        <v>16</v>
      </c>
      <c r="E10487" t="s">
        <v>3146</v>
      </c>
      <c r="F10487" s="4">
        <v>0.23899999999999999</v>
      </c>
      <c r="G10487" s="4">
        <v>0.28000000000000003</v>
      </c>
      <c r="H10487" s="4">
        <v>0.14211263138792399</v>
      </c>
      <c r="I10487" s="4">
        <v>0.46</v>
      </c>
      <c r="J10487" s="4">
        <v>-0.1</v>
      </c>
      <c r="K10487" s="4">
        <v>0.185</v>
      </c>
      <c r="L10487" s="4">
        <v>0.34250000000000003</v>
      </c>
      <c r="M10487" s="4">
        <v>36</v>
      </c>
    </row>
    <row r="10488" spans="1:13" x14ac:dyDescent="0.2">
      <c r="A10488" s="3">
        <v>43525</v>
      </c>
      <c r="B10488" t="s">
        <v>8178</v>
      </c>
      <c r="C10488" t="s">
        <v>3114</v>
      </c>
      <c r="D10488" t="s">
        <v>8179</v>
      </c>
      <c r="E10488" t="s">
        <v>3113</v>
      </c>
      <c r="F10488" s="4">
        <v>0.39251351351351299</v>
      </c>
      <c r="G10488" s="4">
        <v>0.4</v>
      </c>
      <c r="H10488" s="4">
        <v>5.4928044659263903E-2</v>
      </c>
      <c r="I10488" s="4">
        <v>0.5</v>
      </c>
      <c r="J10488" s="4">
        <v>0.22</v>
      </c>
      <c r="K10488" s="4">
        <v>0.38</v>
      </c>
      <c r="L10488" s="4">
        <v>0.43</v>
      </c>
      <c r="M10488" s="4">
        <v>37</v>
      </c>
    </row>
    <row r="10489" spans="1:13" x14ac:dyDescent="0.2">
      <c r="A10489" s="3">
        <v>43525</v>
      </c>
      <c r="B10489" t="s">
        <v>3118</v>
      </c>
      <c r="C10489" t="s">
        <v>3150</v>
      </c>
      <c r="D10489" t="s">
        <v>17</v>
      </c>
      <c r="E10489" t="s">
        <v>3149</v>
      </c>
      <c r="F10489" s="4">
        <v>0.30419444444444399</v>
      </c>
      <c r="G10489" s="4">
        <v>0.31</v>
      </c>
      <c r="H10489" s="4">
        <v>8.8118044023569195E-2</v>
      </c>
      <c r="I10489" s="4">
        <v>0.5</v>
      </c>
      <c r="J10489" s="4">
        <v>0.08</v>
      </c>
      <c r="K10489" s="4">
        <v>0.25</v>
      </c>
      <c r="L10489" s="4">
        <v>0.36249999999999999</v>
      </c>
      <c r="M10489" s="4">
        <v>36</v>
      </c>
    </row>
    <row r="10490" spans="1:13" x14ac:dyDescent="0.2">
      <c r="A10490" s="3">
        <v>43525</v>
      </c>
      <c r="B10490" t="s">
        <v>8186</v>
      </c>
      <c r="C10490" t="s">
        <v>3117</v>
      </c>
      <c r="D10490" t="s">
        <v>8187</v>
      </c>
      <c r="E10490" t="s">
        <v>3116</v>
      </c>
      <c r="F10490" s="4">
        <v>-0.11940540540540499</v>
      </c>
      <c r="G10490" s="4">
        <v>-0.12</v>
      </c>
      <c r="H10490" s="4">
        <v>0.13246287938292201</v>
      </c>
      <c r="I10490" s="4">
        <v>0.19</v>
      </c>
      <c r="J10490" s="4">
        <v>-0.4</v>
      </c>
      <c r="K10490" s="4">
        <v>-0.16</v>
      </c>
      <c r="L10490" s="4">
        <v>-0.04</v>
      </c>
      <c r="M10490" s="4">
        <v>37</v>
      </c>
    </row>
    <row r="10491" spans="1:13" x14ac:dyDescent="0.2">
      <c r="A10491" s="3">
        <v>43525</v>
      </c>
      <c r="B10491" t="s">
        <v>8194</v>
      </c>
      <c r="C10491" t="s">
        <v>3120</v>
      </c>
      <c r="D10491" t="s">
        <v>8195</v>
      </c>
      <c r="E10491" t="s">
        <v>3119</v>
      </c>
      <c r="F10491" s="4">
        <v>-0.19916216216216201</v>
      </c>
      <c r="G10491" s="4">
        <v>-0.21</v>
      </c>
      <c r="H10491" s="4">
        <v>0.12744007600818899</v>
      </c>
      <c r="I10491" s="4">
        <v>0.11</v>
      </c>
      <c r="J10491" s="4">
        <v>-0.54</v>
      </c>
      <c r="K10491" s="4">
        <v>-0.25</v>
      </c>
      <c r="L10491" s="4">
        <v>-0.15</v>
      </c>
      <c r="M10491" s="4">
        <v>37</v>
      </c>
    </row>
    <row r="10492" spans="1:13" x14ac:dyDescent="0.2">
      <c r="A10492" s="3">
        <v>43525</v>
      </c>
      <c r="B10492" t="s">
        <v>8202</v>
      </c>
      <c r="C10492" t="s">
        <v>3123</v>
      </c>
      <c r="D10492" t="s">
        <v>8203</v>
      </c>
      <c r="E10492" t="s">
        <v>3122</v>
      </c>
      <c r="F10492" s="4">
        <v>0.26208108108108102</v>
      </c>
      <c r="G10492" s="4">
        <v>0.26</v>
      </c>
      <c r="H10492" s="4">
        <v>8.6053723006289801E-2</v>
      </c>
      <c r="I10492" s="4">
        <v>0.43</v>
      </c>
      <c r="J10492" s="4">
        <v>0</v>
      </c>
      <c r="K10492" s="4">
        <v>0.22</v>
      </c>
      <c r="L10492" s="4">
        <v>0.31</v>
      </c>
      <c r="M10492" s="4">
        <v>37</v>
      </c>
    </row>
    <row r="10493" spans="1:13" x14ac:dyDescent="0.2">
      <c r="A10493" s="3">
        <v>43525</v>
      </c>
      <c r="B10493" t="s">
        <v>8210</v>
      </c>
      <c r="C10493" t="s">
        <v>3126</v>
      </c>
      <c r="D10493" t="s">
        <v>8211</v>
      </c>
      <c r="E10493" t="s">
        <v>3125</v>
      </c>
      <c r="F10493" s="4">
        <v>0.37548648648648603</v>
      </c>
      <c r="G10493" s="4">
        <v>0.37</v>
      </c>
      <c r="H10493" s="4">
        <v>9.1228535259783999E-2</v>
      </c>
      <c r="I10493" s="4">
        <v>0.57999999999999996</v>
      </c>
      <c r="J10493" s="4">
        <v>0.1</v>
      </c>
      <c r="K10493" s="4">
        <v>0.32</v>
      </c>
      <c r="L10493" s="4">
        <v>0.42</v>
      </c>
      <c r="M10493" s="4">
        <v>37</v>
      </c>
    </row>
    <row r="10494" spans="1:13" x14ac:dyDescent="0.2">
      <c r="A10494" s="3">
        <v>43525</v>
      </c>
      <c r="B10494" t="s">
        <v>8218</v>
      </c>
      <c r="C10494" t="s">
        <v>3129</v>
      </c>
      <c r="D10494" t="s">
        <v>8219</v>
      </c>
      <c r="E10494" t="s">
        <v>3128</v>
      </c>
      <c r="F10494" s="4">
        <v>0.41099999999999998</v>
      </c>
      <c r="G10494" s="4">
        <v>0.4</v>
      </c>
      <c r="H10494" s="4">
        <v>9.3480835825674305E-2</v>
      </c>
      <c r="I10494" s="4">
        <v>0.69</v>
      </c>
      <c r="J10494" s="4">
        <v>0.24</v>
      </c>
      <c r="K10494" s="4">
        <v>0.35</v>
      </c>
      <c r="L10494" s="4">
        <v>0.44</v>
      </c>
      <c r="M10494" s="4">
        <v>37</v>
      </c>
    </row>
    <row r="10495" spans="1:13" x14ac:dyDescent="0.2">
      <c r="A10495" s="3">
        <v>43525</v>
      </c>
      <c r="B10495" t="s">
        <v>8226</v>
      </c>
      <c r="C10495" t="s">
        <v>3132</v>
      </c>
      <c r="D10495" t="s">
        <v>8227</v>
      </c>
      <c r="E10495" t="s">
        <v>3131</v>
      </c>
      <c r="F10495" s="4">
        <v>0.44516216216216198</v>
      </c>
      <c r="G10495" s="4">
        <v>0.43</v>
      </c>
      <c r="H10495" s="4">
        <v>8.0728458947784201E-2</v>
      </c>
      <c r="I10495" s="4">
        <v>0.65</v>
      </c>
      <c r="J10495" s="4">
        <v>0.27</v>
      </c>
      <c r="K10495" s="4">
        <v>0.39</v>
      </c>
      <c r="L10495" s="4">
        <v>0.5</v>
      </c>
      <c r="M10495" s="4">
        <v>37</v>
      </c>
    </row>
    <row r="10496" spans="1:13" x14ac:dyDescent="0.2">
      <c r="A10496" s="3">
        <v>43525</v>
      </c>
      <c r="B10496" t="s">
        <v>8234</v>
      </c>
      <c r="C10496" t="s">
        <v>3135</v>
      </c>
      <c r="D10496" t="s">
        <v>8235</v>
      </c>
      <c r="E10496" t="s">
        <v>3134</v>
      </c>
      <c r="F10496" s="4">
        <v>0.53951351351351395</v>
      </c>
      <c r="G10496" s="4">
        <v>0.54</v>
      </c>
      <c r="H10496" s="4">
        <v>7.5681210651294697E-2</v>
      </c>
      <c r="I10496" s="4">
        <v>0.67</v>
      </c>
      <c r="J10496" s="4">
        <v>0.37</v>
      </c>
      <c r="K10496" s="4">
        <v>0.49</v>
      </c>
      <c r="L10496" s="4">
        <v>0.6</v>
      </c>
      <c r="M10496" s="4">
        <v>37</v>
      </c>
    </row>
    <row r="10497" spans="1:13" x14ac:dyDescent="0.2">
      <c r="A10497" s="3">
        <v>43525</v>
      </c>
      <c r="B10497" t="s">
        <v>8242</v>
      </c>
      <c r="C10497" t="s">
        <v>3138</v>
      </c>
      <c r="D10497" t="s">
        <v>8243</v>
      </c>
      <c r="E10497" t="s">
        <v>3137</v>
      </c>
      <c r="F10497" s="4">
        <v>0.80772972972973001</v>
      </c>
      <c r="G10497" s="4">
        <v>0.81</v>
      </c>
      <c r="H10497" s="4">
        <v>7.9453916989188897E-2</v>
      </c>
      <c r="I10497" s="4">
        <v>0.97</v>
      </c>
      <c r="J10497" s="4">
        <v>0.67</v>
      </c>
      <c r="K10497" s="4">
        <v>0.75</v>
      </c>
      <c r="L10497" s="4">
        <v>0.86</v>
      </c>
      <c r="M10497" s="4">
        <v>37</v>
      </c>
    </row>
    <row r="10498" spans="1:13" x14ac:dyDescent="0.2">
      <c r="A10498" s="3">
        <v>43525</v>
      </c>
      <c r="B10498" t="s">
        <v>8250</v>
      </c>
      <c r="C10498" t="s">
        <v>3141</v>
      </c>
      <c r="D10498" t="s">
        <v>8251</v>
      </c>
      <c r="E10498" t="s">
        <v>3140</v>
      </c>
      <c r="F10498" s="4">
        <v>0.62486486486486503</v>
      </c>
      <c r="G10498" s="4">
        <v>0.61</v>
      </c>
      <c r="H10498" s="4">
        <v>0.1004606507163</v>
      </c>
      <c r="I10498" s="4">
        <v>0.87</v>
      </c>
      <c r="J10498" s="4">
        <v>0.41</v>
      </c>
      <c r="K10498" s="4">
        <v>0.56999999999999995</v>
      </c>
      <c r="L10498" s="4">
        <v>0.68</v>
      </c>
      <c r="M10498" s="4">
        <v>37</v>
      </c>
    </row>
    <row r="10499" spans="1:13" x14ac:dyDescent="0.2">
      <c r="A10499" s="3">
        <v>43525</v>
      </c>
      <c r="B10499" t="s">
        <v>8264</v>
      </c>
      <c r="C10499" t="s">
        <v>3096</v>
      </c>
      <c r="D10499" t="s">
        <v>8265</v>
      </c>
      <c r="E10499" t="s">
        <v>3095</v>
      </c>
      <c r="F10499" s="4">
        <v>3.5329999999999999</v>
      </c>
      <c r="G10499" s="4">
        <v>3.5049999999999999</v>
      </c>
      <c r="H10499" s="4">
        <v>0.24811218263602799</v>
      </c>
      <c r="I10499" s="4">
        <v>4.25</v>
      </c>
      <c r="J10499" s="4">
        <v>2.91</v>
      </c>
      <c r="K10499" s="4">
        <v>3.3925000000000001</v>
      </c>
      <c r="L10499" s="4">
        <v>3.7</v>
      </c>
      <c r="M10499" s="4">
        <v>30</v>
      </c>
    </row>
    <row r="10500" spans="1:13" x14ac:dyDescent="0.2">
      <c r="A10500" s="3">
        <v>43525</v>
      </c>
      <c r="B10500" t="s">
        <v>8270</v>
      </c>
      <c r="C10500" t="s">
        <v>3099</v>
      </c>
      <c r="D10500" t="s">
        <v>8271</v>
      </c>
      <c r="E10500" t="s">
        <v>3098</v>
      </c>
      <c r="F10500" s="4">
        <v>3.5209999999999999</v>
      </c>
      <c r="G10500" s="4">
        <v>3.5049999999999999</v>
      </c>
      <c r="H10500" s="4">
        <v>0.26917946839775198</v>
      </c>
      <c r="I10500" s="4">
        <v>4.29</v>
      </c>
      <c r="J10500" s="4">
        <v>2.85</v>
      </c>
      <c r="K10500" s="4">
        <v>3.3624999999999998</v>
      </c>
      <c r="L10500" s="4">
        <v>3.6875</v>
      </c>
      <c r="M10500" s="4">
        <v>30</v>
      </c>
    </row>
    <row r="10501" spans="1:13" x14ac:dyDescent="0.2">
      <c r="A10501" s="3">
        <v>43525</v>
      </c>
      <c r="B10501" t="s">
        <v>9746</v>
      </c>
      <c r="C10501" t="s">
        <v>3087</v>
      </c>
      <c r="D10501" t="s">
        <v>9747</v>
      </c>
      <c r="E10501" t="s">
        <v>3086</v>
      </c>
      <c r="F10501" s="4">
        <v>3.4545161290322599</v>
      </c>
      <c r="G10501" s="4">
        <v>3.45</v>
      </c>
      <c r="H10501" s="4">
        <v>0.22218368841534999</v>
      </c>
      <c r="I10501" s="4">
        <v>3.9</v>
      </c>
      <c r="J10501" s="4">
        <v>2.9</v>
      </c>
      <c r="K10501" s="4">
        <v>3.34</v>
      </c>
      <c r="L10501" s="4">
        <v>3.6</v>
      </c>
      <c r="M10501" s="4">
        <v>31</v>
      </c>
    </row>
    <row r="10502" spans="1:13" x14ac:dyDescent="0.2">
      <c r="A10502" s="3">
        <v>43525</v>
      </c>
      <c r="B10502" t="s">
        <v>3085</v>
      </c>
      <c r="C10502" t="s">
        <v>3090</v>
      </c>
      <c r="D10502" t="s">
        <v>6</v>
      </c>
      <c r="E10502" t="s">
        <v>3089</v>
      </c>
      <c r="F10502" s="4">
        <v>3.4166666666666701</v>
      </c>
      <c r="G10502" s="4">
        <v>3.4249999999999998</v>
      </c>
      <c r="H10502" s="4">
        <v>0.33137470543524999</v>
      </c>
      <c r="I10502" s="4">
        <v>4.2300000000000004</v>
      </c>
      <c r="J10502" s="4">
        <v>2.42</v>
      </c>
      <c r="K10502" s="4">
        <v>3.3025000000000002</v>
      </c>
      <c r="L10502" s="4">
        <v>3.5525000000000002</v>
      </c>
      <c r="M10502" s="4">
        <v>30</v>
      </c>
    </row>
    <row r="10503" spans="1:13" x14ac:dyDescent="0.2">
      <c r="A10503" s="3">
        <v>43525</v>
      </c>
      <c r="B10503" t="s">
        <v>9883</v>
      </c>
      <c r="C10503" t="s">
        <v>3108</v>
      </c>
      <c r="D10503" t="s">
        <v>9884</v>
      </c>
      <c r="E10503" t="s">
        <v>3107</v>
      </c>
      <c r="F10503" s="4">
        <v>3.45846153846154</v>
      </c>
      <c r="G10503" s="4">
        <v>3.5</v>
      </c>
      <c r="H10503" s="4">
        <v>0.23529882800714999</v>
      </c>
      <c r="I10503" s="4">
        <v>4.07</v>
      </c>
      <c r="J10503" s="4">
        <v>2.9</v>
      </c>
      <c r="K10503" s="4">
        <v>3.3525</v>
      </c>
      <c r="L10503" s="4">
        <v>3.5</v>
      </c>
      <c r="M10503" s="4">
        <v>26</v>
      </c>
    </row>
    <row r="10504" spans="1:13" x14ac:dyDescent="0.2">
      <c r="A10504" s="3">
        <v>43525</v>
      </c>
      <c r="B10504" t="s">
        <v>3088</v>
      </c>
      <c r="C10504" t="s">
        <v>3093</v>
      </c>
      <c r="D10504" t="s">
        <v>7</v>
      </c>
      <c r="E10504" t="s">
        <v>3092</v>
      </c>
      <c r="F10504" s="4">
        <v>3.4076923076923098</v>
      </c>
      <c r="G10504" s="4">
        <v>3.35</v>
      </c>
      <c r="H10504" s="4">
        <v>0.26345865242664102</v>
      </c>
      <c r="I10504" s="4">
        <v>4.2</v>
      </c>
      <c r="J10504" s="4">
        <v>2.9</v>
      </c>
      <c r="K10504" s="4">
        <v>3.3</v>
      </c>
      <c r="L10504" s="4">
        <v>3.5</v>
      </c>
      <c r="M10504" s="4">
        <v>26</v>
      </c>
    </row>
    <row r="10505" spans="1:13" x14ac:dyDescent="0.2">
      <c r="A10505" s="3">
        <v>43525</v>
      </c>
      <c r="B10505" t="s">
        <v>7209</v>
      </c>
      <c r="C10505" t="s">
        <v>3111</v>
      </c>
      <c r="D10505" t="s">
        <v>2999</v>
      </c>
      <c r="E10505" t="s">
        <v>3110</v>
      </c>
      <c r="F10505" s="4">
        <v>3.3984000000000001</v>
      </c>
      <c r="G10505" s="4">
        <v>3.4</v>
      </c>
      <c r="H10505" s="4">
        <v>0.20769930187653499</v>
      </c>
      <c r="I10505" s="4">
        <v>3.9</v>
      </c>
      <c r="J10505" s="4">
        <v>2.9</v>
      </c>
      <c r="K10505" s="4">
        <v>3.3</v>
      </c>
      <c r="L10505" s="4">
        <v>3.5</v>
      </c>
      <c r="M10505" s="4">
        <v>25</v>
      </c>
    </row>
    <row r="10506" spans="1:13" x14ac:dyDescent="0.2">
      <c r="A10506" s="3">
        <v>43525</v>
      </c>
      <c r="B10506" t="s">
        <v>8272</v>
      </c>
      <c r="C10506" t="s">
        <v>3153</v>
      </c>
      <c r="D10506" t="s">
        <v>8273</v>
      </c>
      <c r="E10506" t="s">
        <v>3152</v>
      </c>
      <c r="F10506" s="4">
        <v>0.33</v>
      </c>
      <c r="G10506" s="4">
        <v>0.33</v>
      </c>
      <c r="H10506" s="4">
        <v>4.99332888295307E-2</v>
      </c>
      <c r="I10506" s="4">
        <v>0.4</v>
      </c>
      <c r="J10506" s="4">
        <v>0.14000000000000001</v>
      </c>
      <c r="K10506" s="4">
        <v>0.31</v>
      </c>
      <c r="L10506" s="4">
        <v>0.36</v>
      </c>
      <c r="M10506" s="4">
        <v>31</v>
      </c>
    </row>
    <row r="10507" spans="1:13" x14ac:dyDescent="0.2">
      <c r="A10507" s="3">
        <v>43525</v>
      </c>
      <c r="B10507" t="s">
        <v>4319</v>
      </c>
      <c r="C10507" t="s">
        <v>4324</v>
      </c>
      <c r="D10507" t="s">
        <v>419</v>
      </c>
      <c r="E10507" t="s">
        <v>4323</v>
      </c>
      <c r="F10507" s="4">
        <v>2.33666666666667</v>
      </c>
      <c r="G10507" s="4">
        <v>2.2999999999999998</v>
      </c>
      <c r="H10507" s="4">
        <v>0.22664469129444401</v>
      </c>
      <c r="I10507" s="4">
        <v>2.9</v>
      </c>
      <c r="J10507" s="4">
        <v>1.9</v>
      </c>
      <c r="K10507" s="4">
        <v>2.2000000000000002</v>
      </c>
      <c r="L10507" s="4">
        <v>2.4</v>
      </c>
      <c r="M10507" s="4">
        <v>30</v>
      </c>
    </row>
    <row r="10508" spans="1:13" x14ac:dyDescent="0.2">
      <c r="A10508" s="3">
        <v>43525</v>
      </c>
      <c r="B10508" t="s">
        <v>4322</v>
      </c>
      <c r="C10508" t="s">
        <v>4327</v>
      </c>
      <c r="D10508" t="s">
        <v>420</v>
      </c>
      <c r="E10508" t="s">
        <v>4326</v>
      </c>
      <c r="F10508" s="4">
        <v>1.83</v>
      </c>
      <c r="G10508" s="4">
        <v>1.9</v>
      </c>
      <c r="H10508" s="4">
        <v>0.349531706420324</v>
      </c>
      <c r="I10508" s="4">
        <v>2.5</v>
      </c>
      <c r="J10508" s="4">
        <v>1</v>
      </c>
      <c r="K10508" s="4">
        <v>1.7250000000000001</v>
      </c>
      <c r="L10508" s="4">
        <v>2</v>
      </c>
      <c r="M10508" s="4">
        <v>30</v>
      </c>
    </row>
    <row r="10509" spans="1:13" x14ac:dyDescent="0.2">
      <c r="A10509" s="3">
        <v>43525</v>
      </c>
      <c r="B10509" t="s">
        <v>9800</v>
      </c>
      <c r="C10509" t="s">
        <v>3939</v>
      </c>
      <c r="D10509" t="s">
        <v>9801</v>
      </c>
      <c r="E10509" t="s">
        <v>3947</v>
      </c>
      <c r="F10509" s="4">
        <v>19.291071428571399</v>
      </c>
      <c r="G10509" s="4">
        <v>19.274999999999999</v>
      </c>
      <c r="H10509" s="4">
        <v>0.29184393705863299</v>
      </c>
      <c r="I10509" s="4">
        <v>19.989999999999998</v>
      </c>
      <c r="J10509" s="4">
        <v>18.739999999999998</v>
      </c>
      <c r="K10509" s="4">
        <v>19.100000000000001</v>
      </c>
      <c r="L10509" s="4">
        <v>19.352499999999999</v>
      </c>
      <c r="M10509" s="4">
        <v>28</v>
      </c>
    </row>
    <row r="10510" spans="1:13" x14ac:dyDescent="0.2">
      <c r="A10510" s="3">
        <v>43525</v>
      </c>
      <c r="B10510" t="s">
        <v>9802</v>
      </c>
      <c r="C10510" t="s">
        <v>3942</v>
      </c>
      <c r="D10510" t="s">
        <v>9803</v>
      </c>
      <c r="E10510" t="s">
        <v>3949</v>
      </c>
      <c r="F10510" s="4">
        <v>19.3814285714286</v>
      </c>
      <c r="G10510" s="4">
        <v>19.39</v>
      </c>
      <c r="H10510" s="4">
        <v>0.34469217921603401</v>
      </c>
      <c r="I10510" s="4">
        <v>20</v>
      </c>
      <c r="J10510" s="4">
        <v>18.68</v>
      </c>
      <c r="K10510" s="4">
        <v>19.0975</v>
      </c>
      <c r="L10510" s="4">
        <v>19.62</v>
      </c>
      <c r="M10510" s="4">
        <v>28</v>
      </c>
    </row>
    <row r="10511" spans="1:13" x14ac:dyDescent="0.2">
      <c r="A10511" s="3">
        <v>43525</v>
      </c>
      <c r="B10511" t="s">
        <v>9804</v>
      </c>
      <c r="C10511" t="s">
        <v>3952</v>
      </c>
      <c r="D10511" t="s">
        <v>9805</v>
      </c>
      <c r="E10511" t="s">
        <v>3951</v>
      </c>
      <c r="F10511" s="4">
        <v>19.493928571428601</v>
      </c>
      <c r="G10511" s="4">
        <v>19.5</v>
      </c>
      <c r="H10511" s="4">
        <v>0.43871309519340801</v>
      </c>
      <c r="I10511" s="4">
        <v>20.21</v>
      </c>
      <c r="J10511" s="4">
        <v>18.5</v>
      </c>
      <c r="K10511" s="4">
        <v>19.23</v>
      </c>
      <c r="L10511" s="4">
        <v>19.892499999999998</v>
      </c>
      <c r="M10511" s="4">
        <v>28</v>
      </c>
    </row>
    <row r="10512" spans="1:13" x14ac:dyDescent="0.2">
      <c r="A10512" s="3">
        <v>43525</v>
      </c>
      <c r="B10512" t="s">
        <v>9750</v>
      </c>
      <c r="C10512" t="s">
        <v>3936</v>
      </c>
      <c r="D10512" t="s">
        <v>9751</v>
      </c>
      <c r="E10512" t="s">
        <v>3935</v>
      </c>
      <c r="F10512" s="4">
        <v>19.974848484848501</v>
      </c>
      <c r="G10512" s="4">
        <v>20</v>
      </c>
      <c r="H10512" s="4">
        <v>0.71684256121951695</v>
      </c>
      <c r="I10512" s="4">
        <v>21.3</v>
      </c>
      <c r="J10512" s="4">
        <v>18.77</v>
      </c>
      <c r="K10512" s="4">
        <v>19.5</v>
      </c>
      <c r="L10512" s="4">
        <v>20.399999999999999</v>
      </c>
      <c r="M10512" s="4">
        <v>33</v>
      </c>
    </row>
    <row r="10513" spans="1:13" x14ac:dyDescent="0.2">
      <c r="A10513" s="3">
        <v>43525</v>
      </c>
      <c r="B10513" t="s">
        <v>3934</v>
      </c>
      <c r="C10513" t="s">
        <v>3939</v>
      </c>
      <c r="D10513" t="s">
        <v>289</v>
      </c>
      <c r="E10513" t="s">
        <v>3938</v>
      </c>
      <c r="F10513" s="4">
        <v>20.264375000000001</v>
      </c>
      <c r="G10513" s="4">
        <v>20.125</v>
      </c>
      <c r="H10513" s="4">
        <v>0.92539769131804905</v>
      </c>
      <c r="I10513" s="4">
        <v>22.01</v>
      </c>
      <c r="J10513" s="4">
        <v>18.600000000000001</v>
      </c>
      <c r="K10513" s="4">
        <v>19.649999999999999</v>
      </c>
      <c r="L10513" s="4">
        <v>20.925000000000001</v>
      </c>
      <c r="M10513" s="4">
        <v>32</v>
      </c>
    </row>
    <row r="10514" spans="1:13" x14ac:dyDescent="0.2">
      <c r="A10514" s="3">
        <v>43525</v>
      </c>
      <c r="B10514" t="s">
        <v>3937</v>
      </c>
      <c r="C10514" t="s">
        <v>3942</v>
      </c>
      <c r="D10514" t="s">
        <v>290</v>
      </c>
      <c r="E10514" t="s">
        <v>3941</v>
      </c>
      <c r="F10514" s="4">
        <v>20.779523809523798</v>
      </c>
      <c r="G10514" s="4">
        <v>20.5</v>
      </c>
      <c r="H10514" s="4">
        <v>1.35210382807858</v>
      </c>
      <c r="I10514" s="4">
        <v>23.33</v>
      </c>
      <c r="J10514" s="4">
        <v>18.5</v>
      </c>
      <c r="K10514" s="4">
        <v>20</v>
      </c>
      <c r="L10514" s="4">
        <v>21.8</v>
      </c>
      <c r="M10514" s="4">
        <v>21</v>
      </c>
    </row>
    <row r="10515" spans="1:13" x14ac:dyDescent="0.2">
      <c r="A10515" s="3">
        <v>43525</v>
      </c>
      <c r="B10515" t="s">
        <v>3574</v>
      </c>
      <c r="C10515" t="s">
        <v>3579</v>
      </c>
      <c r="D10515" t="s">
        <v>169</v>
      </c>
      <c r="E10515" t="s">
        <v>3578</v>
      </c>
      <c r="F10515" s="4">
        <v>1.5647222222222199</v>
      </c>
      <c r="G10515" s="4">
        <v>1.5</v>
      </c>
      <c r="H10515" s="4">
        <v>0.30556258289177401</v>
      </c>
      <c r="I10515" s="4">
        <v>2.4</v>
      </c>
      <c r="J10515" s="4">
        <v>1</v>
      </c>
      <c r="K10515" s="4">
        <v>1.4</v>
      </c>
      <c r="L10515" s="4">
        <v>1.7</v>
      </c>
      <c r="M10515" s="4">
        <v>36</v>
      </c>
    </row>
    <row r="10516" spans="1:13" x14ac:dyDescent="0.2">
      <c r="A10516" s="3">
        <v>43525</v>
      </c>
      <c r="B10516" t="s">
        <v>3577</v>
      </c>
      <c r="C10516" t="s">
        <v>3582</v>
      </c>
      <c r="D10516" t="s">
        <v>170</v>
      </c>
      <c r="E10516" t="s">
        <v>3581</v>
      </c>
      <c r="F10516" s="4">
        <v>1.8180000000000001</v>
      </c>
      <c r="G10516" s="4">
        <v>1.9</v>
      </c>
      <c r="H10516" s="4">
        <v>0.42344386390920002</v>
      </c>
      <c r="I10516" s="4">
        <v>2.9</v>
      </c>
      <c r="J10516" s="4">
        <v>0.77</v>
      </c>
      <c r="K10516" s="4">
        <v>1.6</v>
      </c>
      <c r="L10516" s="4">
        <v>2</v>
      </c>
      <c r="M10516" s="4">
        <v>35</v>
      </c>
    </row>
    <row r="10517" spans="1:13" x14ac:dyDescent="0.2">
      <c r="A10517" s="3">
        <v>43525</v>
      </c>
      <c r="B10517" t="s">
        <v>3580</v>
      </c>
      <c r="C10517" t="s">
        <v>3585</v>
      </c>
      <c r="D10517" t="s">
        <v>171</v>
      </c>
      <c r="E10517" t="s">
        <v>3584</v>
      </c>
      <c r="F10517" s="4">
        <v>2.0970833333333299</v>
      </c>
      <c r="G10517" s="4">
        <v>2.1150000000000002</v>
      </c>
      <c r="H10517" s="4">
        <v>0.42170955558934398</v>
      </c>
      <c r="I10517" s="4">
        <v>3</v>
      </c>
      <c r="J10517" s="4">
        <v>1.4</v>
      </c>
      <c r="K10517" s="4">
        <v>1.7749999999999999</v>
      </c>
      <c r="L10517" s="4">
        <v>2.4</v>
      </c>
      <c r="M10517" s="4">
        <v>24</v>
      </c>
    </row>
    <row r="10518" spans="1:13" x14ac:dyDescent="0.2">
      <c r="A10518" s="3">
        <v>43525</v>
      </c>
      <c r="B10518" t="s">
        <v>10301</v>
      </c>
      <c r="C10518" t="s">
        <v>3594</v>
      </c>
      <c r="D10518" t="s">
        <v>10302</v>
      </c>
      <c r="E10518" t="s">
        <v>3593</v>
      </c>
      <c r="F10518" s="4">
        <v>1.3808571428571399</v>
      </c>
      <c r="G10518" s="4">
        <v>1.4</v>
      </c>
      <c r="H10518" s="4">
        <v>0.34431834986015503</v>
      </c>
      <c r="I10518" s="4">
        <v>2</v>
      </c>
      <c r="J10518" s="4">
        <v>0.6</v>
      </c>
      <c r="K10518" s="4">
        <v>1.175</v>
      </c>
      <c r="L10518" s="4">
        <v>1.55</v>
      </c>
      <c r="M10518" s="4">
        <v>35</v>
      </c>
    </row>
    <row r="10519" spans="1:13" x14ac:dyDescent="0.2">
      <c r="A10519" s="3">
        <v>43525</v>
      </c>
      <c r="B10519" t="s">
        <v>3592</v>
      </c>
      <c r="C10519" t="s">
        <v>3606</v>
      </c>
      <c r="D10519" t="s">
        <v>175</v>
      </c>
      <c r="E10519" t="s">
        <v>3605</v>
      </c>
      <c r="F10519" s="4">
        <v>1.9096875</v>
      </c>
      <c r="G10519" s="4">
        <v>1.85</v>
      </c>
      <c r="H10519" s="4">
        <v>0.48151966680098202</v>
      </c>
      <c r="I10519" s="4">
        <v>2.8</v>
      </c>
      <c r="J10519" s="4">
        <v>0.81</v>
      </c>
      <c r="K10519" s="4">
        <v>1.59</v>
      </c>
      <c r="L10519" s="4">
        <v>2.2999999999999998</v>
      </c>
      <c r="M10519" s="4">
        <v>32</v>
      </c>
    </row>
    <row r="10520" spans="1:13" x14ac:dyDescent="0.2">
      <c r="A10520" s="3">
        <v>43525</v>
      </c>
      <c r="B10520" t="s">
        <v>10303</v>
      </c>
      <c r="C10520" t="s">
        <v>3597</v>
      </c>
      <c r="D10520" t="s">
        <v>10304</v>
      </c>
      <c r="E10520" t="s">
        <v>3596</v>
      </c>
      <c r="F10520" s="4">
        <v>1.4042857142857099</v>
      </c>
      <c r="G10520" s="4">
        <v>1.5</v>
      </c>
      <c r="H10520" s="4">
        <v>0.53661403433821897</v>
      </c>
      <c r="I10520" s="4">
        <v>2.5</v>
      </c>
      <c r="J10520" s="4">
        <v>0.5</v>
      </c>
      <c r="K10520" s="4">
        <v>1</v>
      </c>
      <c r="L10520" s="4">
        <v>1.8</v>
      </c>
      <c r="M10520" s="4">
        <v>35</v>
      </c>
    </row>
    <row r="10521" spans="1:13" x14ac:dyDescent="0.2">
      <c r="A10521" s="3">
        <v>43525</v>
      </c>
      <c r="B10521" t="s">
        <v>3595</v>
      </c>
      <c r="C10521" t="s">
        <v>3609</v>
      </c>
      <c r="D10521" t="s">
        <v>176</v>
      </c>
      <c r="E10521" t="s">
        <v>3608</v>
      </c>
      <c r="F10521" s="4">
        <v>1.8196874999999999</v>
      </c>
      <c r="G10521" s="4">
        <v>1.8</v>
      </c>
      <c r="H10521" s="4">
        <v>0.4983358394406</v>
      </c>
      <c r="I10521" s="4">
        <v>3</v>
      </c>
      <c r="J10521" s="4">
        <v>0.3</v>
      </c>
      <c r="K10521" s="4">
        <v>1.6525000000000001</v>
      </c>
      <c r="L10521" s="4">
        <v>2.1</v>
      </c>
      <c r="M10521" s="4">
        <v>32</v>
      </c>
    </row>
    <row r="10522" spans="1:13" x14ac:dyDescent="0.2">
      <c r="A10522" s="3">
        <v>43525</v>
      </c>
      <c r="B10522" t="s">
        <v>10305</v>
      </c>
      <c r="C10522" t="s">
        <v>3600</v>
      </c>
      <c r="D10522" t="s">
        <v>10306</v>
      </c>
      <c r="E10522" t="s">
        <v>3599</v>
      </c>
      <c r="F10522" s="4">
        <v>1.6237142857142901</v>
      </c>
      <c r="G10522" s="4">
        <v>1.6</v>
      </c>
      <c r="H10522" s="4">
        <v>0.35311292739830202</v>
      </c>
      <c r="I10522" s="4">
        <v>2.6</v>
      </c>
      <c r="J10522" s="4">
        <v>1</v>
      </c>
      <c r="K10522" s="4">
        <v>1.4</v>
      </c>
      <c r="L10522" s="4">
        <v>1.7</v>
      </c>
      <c r="M10522" s="4">
        <v>35</v>
      </c>
    </row>
    <row r="10523" spans="1:13" x14ac:dyDescent="0.2">
      <c r="A10523" s="3">
        <v>43525</v>
      </c>
      <c r="B10523" t="s">
        <v>3598</v>
      </c>
      <c r="C10523" t="s">
        <v>3612</v>
      </c>
      <c r="D10523" t="s">
        <v>177</v>
      </c>
      <c r="E10523" t="s">
        <v>3611</v>
      </c>
      <c r="F10523" s="4">
        <v>1.7709375000000001</v>
      </c>
      <c r="G10523" s="4">
        <v>1.8</v>
      </c>
      <c r="H10523" s="4">
        <v>0.44491651536570498</v>
      </c>
      <c r="I10523" s="4">
        <v>3</v>
      </c>
      <c r="J10523" s="4">
        <v>0.64</v>
      </c>
      <c r="K10523" s="4">
        <v>1.575</v>
      </c>
      <c r="L10523" s="4">
        <v>1.925</v>
      </c>
      <c r="M10523" s="4">
        <v>32</v>
      </c>
    </row>
    <row r="10524" spans="1:13" x14ac:dyDescent="0.2">
      <c r="A10524" s="3">
        <v>43525</v>
      </c>
      <c r="B10524" t="s">
        <v>3589</v>
      </c>
      <c r="C10524" t="s">
        <v>3603</v>
      </c>
      <c r="D10524" t="s">
        <v>174</v>
      </c>
      <c r="E10524" t="s">
        <v>3602</v>
      </c>
      <c r="F10524" s="4">
        <v>1.77</v>
      </c>
      <c r="G10524" s="4">
        <v>1.8</v>
      </c>
      <c r="H10524" s="4">
        <v>0.45185890562014502</v>
      </c>
      <c r="I10524" s="4">
        <v>3.1</v>
      </c>
      <c r="J10524" s="4">
        <v>0.9</v>
      </c>
      <c r="K10524" s="4">
        <v>1.46</v>
      </c>
      <c r="L10524" s="4">
        <v>1.9</v>
      </c>
      <c r="M10524" s="4">
        <v>35</v>
      </c>
    </row>
    <row r="10525" spans="1:13" x14ac:dyDescent="0.2">
      <c r="A10525" s="3">
        <v>43525</v>
      </c>
      <c r="B10525" t="s">
        <v>3601</v>
      </c>
      <c r="C10525" t="s">
        <v>3615</v>
      </c>
      <c r="D10525" t="s">
        <v>178</v>
      </c>
      <c r="E10525" t="s">
        <v>3614</v>
      </c>
      <c r="F10525" s="4">
        <v>1.6703125000000001</v>
      </c>
      <c r="G10525" s="4">
        <v>1.7150000000000001</v>
      </c>
      <c r="H10525" s="4">
        <v>0.60179025590048696</v>
      </c>
      <c r="I10525" s="4">
        <v>2.8</v>
      </c>
      <c r="J10525" s="4">
        <v>-0.3</v>
      </c>
      <c r="K10525" s="4">
        <v>1.4075</v>
      </c>
      <c r="L10525" s="4">
        <v>1.97</v>
      </c>
      <c r="M10525" s="4">
        <v>32</v>
      </c>
    </row>
    <row r="10526" spans="1:13" x14ac:dyDescent="0.2">
      <c r="A10526" s="3">
        <v>43525</v>
      </c>
      <c r="B10526" t="s">
        <v>10307</v>
      </c>
      <c r="C10526" t="s">
        <v>3870</v>
      </c>
      <c r="D10526" t="s">
        <v>10308</v>
      </c>
      <c r="E10526" t="s">
        <v>3869</v>
      </c>
      <c r="F10526" s="4">
        <v>0.2465</v>
      </c>
      <c r="G10526" s="4">
        <v>0.26</v>
      </c>
      <c r="H10526" s="4">
        <v>0.30224206053740199</v>
      </c>
      <c r="I10526" s="4">
        <v>0.75</v>
      </c>
      <c r="J10526" s="4">
        <v>-0.39</v>
      </c>
      <c r="K10526" s="4">
        <v>0</v>
      </c>
      <c r="L10526" s="4">
        <v>0.42499999999999999</v>
      </c>
      <c r="M10526" s="4">
        <v>20</v>
      </c>
    </row>
    <row r="10527" spans="1:13" x14ac:dyDescent="0.2">
      <c r="A10527" s="3">
        <v>43525</v>
      </c>
      <c r="B10527" t="s">
        <v>3868</v>
      </c>
      <c r="C10527" t="s">
        <v>3882</v>
      </c>
      <c r="D10527" t="s">
        <v>267</v>
      </c>
      <c r="E10527" t="s">
        <v>3881</v>
      </c>
      <c r="F10527" s="4">
        <v>0.417368421052632</v>
      </c>
      <c r="G10527" s="4">
        <v>0.42</v>
      </c>
      <c r="H10527" s="4">
        <v>0.21382345015516299</v>
      </c>
      <c r="I10527" s="4">
        <v>0.86</v>
      </c>
      <c r="J10527" s="4">
        <v>0</v>
      </c>
      <c r="K10527" s="4">
        <v>0.32500000000000001</v>
      </c>
      <c r="L10527" s="4">
        <v>0.5</v>
      </c>
      <c r="M10527" s="4">
        <v>19</v>
      </c>
    </row>
    <row r="10528" spans="1:13" x14ac:dyDescent="0.2">
      <c r="A10528" s="3">
        <v>43525</v>
      </c>
      <c r="B10528" t="s">
        <v>10309</v>
      </c>
      <c r="C10528" t="s">
        <v>3873</v>
      </c>
      <c r="D10528" t="s">
        <v>10310</v>
      </c>
      <c r="E10528" t="s">
        <v>3872</v>
      </c>
      <c r="F10528" s="4">
        <v>0.45650000000000002</v>
      </c>
      <c r="G10528" s="4">
        <v>0.5</v>
      </c>
      <c r="H10528" s="4">
        <v>0.31096242792168199</v>
      </c>
      <c r="I10528" s="4">
        <v>1</v>
      </c>
      <c r="J10528" s="4">
        <v>-0.1</v>
      </c>
      <c r="K10528" s="4">
        <v>0.215</v>
      </c>
      <c r="L10528" s="4">
        <v>0.625</v>
      </c>
      <c r="M10528" s="4">
        <v>20</v>
      </c>
    </row>
    <row r="10529" spans="1:13" x14ac:dyDescent="0.2">
      <c r="A10529" s="3">
        <v>43525</v>
      </c>
      <c r="B10529" t="s">
        <v>3871</v>
      </c>
      <c r="C10529" t="s">
        <v>3885</v>
      </c>
      <c r="D10529" t="s">
        <v>268</v>
      </c>
      <c r="E10529" t="s">
        <v>3884</v>
      </c>
      <c r="F10529" s="4">
        <v>0.38473684210526299</v>
      </c>
      <c r="G10529" s="4">
        <v>0.4</v>
      </c>
      <c r="H10529" s="4">
        <v>0.17334514129820899</v>
      </c>
      <c r="I10529" s="4">
        <v>0.7</v>
      </c>
      <c r="J10529" s="4">
        <v>0.05</v>
      </c>
      <c r="K10529" s="4">
        <v>0.27500000000000002</v>
      </c>
      <c r="L10529" s="4">
        <v>0.48</v>
      </c>
      <c r="M10529" s="4">
        <v>19</v>
      </c>
    </row>
    <row r="10530" spans="1:13" x14ac:dyDescent="0.2">
      <c r="A10530" s="3">
        <v>43525</v>
      </c>
      <c r="B10530" t="s">
        <v>10311</v>
      </c>
      <c r="C10530" t="s">
        <v>3876</v>
      </c>
      <c r="D10530" t="s">
        <v>10312</v>
      </c>
      <c r="E10530" t="s">
        <v>3875</v>
      </c>
      <c r="F10530" s="4">
        <v>0.52849999999999997</v>
      </c>
      <c r="G10530" s="4">
        <v>0.5</v>
      </c>
      <c r="H10530" s="4">
        <v>0.19418588490087699</v>
      </c>
      <c r="I10530" s="4">
        <v>0.9</v>
      </c>
      <c r="J10530" s="4">
        <v>0.16</v>
      </c>
      <c r="K10530" s="4">
        <v>0.4</v>
      </c>
      <c r="L10530" s="4">
        <v>0.7</v>
      </c>
      <c r="M10530" s="4">
        <v>20</v>
      </c>
    </row>
    <row r="10531" spans="1:13" x14ac:dyDescent="0.2">
      <c r="A10531" s="3">
        <v>43525</v>
      </c>
      <c r="B10531" t="s">
        <v>3874</v>
      </c>
      <c r="C10531" t="s">
        <v>3888</v>
      </c>
      <c r="D10531" t="s">
        <v>269</v>
      </c>
      <c r="E10531" t="s">
        <v>3887</v>
      </c>
      <c r="F10531" s="4">
        <v>0.40421052631578902</v>
      </c>
      <c r="G10531" s="4">
        <v>0.4</v>
      </c>
      <c r="H10531" s="4">
        <v>0.17053236217711801</v>
      </c>
      <c r="I10531" s="4">
        <v>0.73</v>
      </c>
      <c r="J10531" s="4">
        <v>0.1</v>
      </c>
      <c r="K10531" s="4">
        <v>0.34499999999999997</v>
      </c>
      <c r="L10531" s="4">
        <v>0.5</v>
      </c>
      <c r="M10531" s="4">
        <v>19</v>
      </c>
    </row>
    <row r="10532" spans="1:13" x14ac:dyDescent="0.2">
      <c r="A10532" s="3">
        <v>43525</v>
      </c>
      <c r="B10532" t="s">
        <v>3865</v>
      </c>
      <c r="C10532" t="s">
        <v>3879</v>
      </c>
      <c r="D10532" t="s">
        <v>266</v>
      </c>
      <c r="E10532" t="s">
        <v>3878</v>
      </c>
      <c r="F10532" s="4">
        <v>0.5595</v>
      </c>
      <c r="G10532" s="4">
        <v>0.5</v>
      </c>
      <c r="H10532" s="4">
        <v>0.18144087046110699</v>
      </c>
      <c r="I10532" s="4">
        <v>0.92</v>
      </c>
      <c r="J10532" s="4">
        <v>0.32</v>
      </c>
      <c r="K10532" s="4">
        <v>0.4</v>
      </c>
      <c r="L10532" s="4">
        <v>0.7</v>
      </c>
      <c r="M10532" s="4">
        <v>20</v>
      </c>
    </row>
    <row r="10533" spans="1:13" x14ac:dyDescent="0.2">
      <c r="A10533" s="3">
        <v>43525</v>
      </c>
      <c r="B10533" t="s">
        <v>3877</v>
      </c>
      <c r="C10533" t="s">
        <v>3891</v>
      </c>
      <c r="D10533" t="s">
        <v>270</v>
      </c>
      <c r="E10533" t="s">
        <v>3890</v>
      </c>
      <c r="F10533" s="4">
        <v>0.363684210526316</v>
      </c>
      <c r="G10533" s="4">
        <v>0.4</v>
      </c>
      <c r="H10533" s="4">
        <v>0.16951599486367</v>
      </c>
      <c r="I10533" s="4">
        <v>0.76</v>
      </c>
      <c r="J10533" s="4">
        <v>0.1</v>
      </c>
      <c r="K10533" s="4">
        <v>0.25</v>
      </c>
      <c r="L10533" s="4">
        <v>0.42499999999999999</v>
      </c>
      <c r="M10533" s="4">
        <v>19</v>
      </c>
    </row>
    <row r="10534" spans="1:13" x14ac:dyDescent="0.2">
      <c r="A10534" s="3">
        <v>43556</v>
      </c>
      <c r="B10534" t="s">
        <v>9740</v>
      </c>
      <c r="C10534" t="s">
        <v>3927</v>
      </c>
      <c r="D10534" t="s">
        <v>9741</v>
      </c>
      <c r="E10534" t="s">
        <v>3926</v>
      </c>
      <c r="F10534" s="4">
        <v>8.2045833333333302</v>
      </c>
      <c r="G10534" s="4">
        <v>8.1750000000000007</v>
      </c>
      <c r="H10534" s="4">
        <v>0.46603768430074999</v>
      </c>
      <c r="I10534" s="4">
        <v>9.48</v>
      </c>
      <c r="J10534" s="4">
        <v>7.25</v>
      </c>
      <c r="K10534" s="4">
        <v>7.85</v>
      </c>
      <c r="L10534" s="4">
        <v>8.5150000000000006</v>
      </c>
      <c r="M10534" s="4">
        <v>24</v>
      </c>
    </row>
    <row r="10535" spans="1:13" x14ac:dyDescent="0.2">
      <c r="A10535" s="3">
        <v>43556</v>
      </c>
      <c r="B10535" t="s">
        <v>3925</v>
      </c>
      <c r="C10535" t="s">
        <v>3930</v>
      </c>
      <c r="D10535" t="s">
        <v>286</v>
      </c>
      <c r="E10535" t="s">
        <v>3929</v>
      </c>
      <c r="F10535" s="4">
        <v>7.9041666666666703</v>
      </c>
      <c r="G10535" s="4">
        <v>7.9</v>
      </c>
      <c r="H10535" s="4">
        <v>0.70919989618838997</v>
      </c>
      <c r="I10535" s="4">
        <v>10.28</v>
      </c>
      <c r="J10535" s="4">
        <v>6.8</v>
      </c>
      <c r="K10535" s="4">
        <v>7.4749999999999996</v>
      </c>
      <c r="L10535" s="4">
        <v>8.2349999999999994</v>
      </c>
      <c r="M10535" s="4">
        <v>24</v>
      </c>
    </row>
    <row r="10536" spans="1:13" x14ac:dyDescent="0.2">
      <c r="A10536" s="3">
        <v>43556</v>
      </c>
      <c r="B10536" t="s">
        <v>3928</v>
      </c>
      <c r="C10536" t="s">
        <v>3933</v>
      </c>
      <c r="D10536" t="s">
        <v>287</v>
      </c>
      <c r="E10536" t="s">
        <v>3932</v>
      </c>
      <c r="F10536" s="4">
        <v>7.7522222222222199</v>
      </c>
      <c r="G10536" s="4">
        <v>7.7750000000000004</v>
      </c>
      <c r="H10536" s="4">
        <v>0.80304241742451399</v>
      </c>
      <c r="I10536" s="4">
        <v>9.48</v>
      </c>
      <c r="J10536" s="4">
        <v>5.85</v>
      </c>
      <c r="K10536" s="4">
        <v>7.2249999999999996</v>
      </c>
      <c r="L10536" s="4">
        <v>8.2449999999999992</v>
      </c>
      <c r="M10536" s="4">
        <v>18</v>
      </c>
    </row>
    <row r="10537" spans="1:13" x14ac:dyDescent="0.2">
      <c r="A10537" s="3">
        <v>43556</v>
      </c>
      <c r="B10537" t="s">
        <v>9742</v>
      </c>
      <c r="C10537" t="s">
        <v>3918</v>
      </c>
      <c r="D10537" t="s">
        <v>9743</v>
      </c>
      <c r="E10537" t="s">
        <v>3917</v>
      </c>
      <c r="F10537" s="4">
        <v>7.8882758620689701</v>
      </c>
      <c r="G10537" s="4">
        <v>7.93</v>
      </c>
      <c r="H10537" s="4">
        <v>0.28900159373654999</v>
      </c>
      <c r="I10537" s="4">
        <v>8.35</v>
      </c>
      <c r="J10537" s="4">
        <v>7.25</v>
      </c>
      <c r="K10537" s="4">
        <v>7.7</v>
      </c>
      <c r="L10537" s="4">
        <v>8.11</v>
      </c>
      <c r="M10537" s="4">
        <v>29</v>
      </c>
    </row>
    <row r="10538" spans="1:13" x14ac:dyDescent="0.2">
      <c r="A10538" s="3">
        <v>43556</v>
      </c>
      <c r="B10538" t="s">
        <v>3916</v>
      </c>
      <c r="C10538" t="s">
        <v>3921</v>
      </c>
      <c r="D10538" t="s">
        <v>283</v>
      </c>
      <c r="E10538" t="s">
        <v>3920</v>
      </c>
      <c r="F10538" s="4">
        <v>7.22</v>
      </c>
      <c r="G10538" s="4">
        <v>7.05</v>
      </c>
      <c r="H10538" s="4">
        <v>0.56330656459363704</v>
      </c>
      <c r="I10538" s="4">
        <v>8.7100000000000009</v>
      </c>
      <c r="J10538" s="4">
        <v>6.2</v>
      </c>
      <c r="K10538" s="4">
        <v>6.85</v>
      </c>
      <c r="L10538" s="4">
        <v>7.6</v>
      </c>
      <c r="M10538" s="4">
        <v>29</v>
      </c>
    </row>
    <row r="10539" spans="1:13" x14ac:dyDescent="0.2">
      <c r="A10539" s="3">
        <v>43556</v>
      </c>
      <c r="B10539" t="s">
        <v>3919</v>
      </c>
      <c r="C10539" t="s">
        <v>3924</v>
      </c>
      <c r="D10539" t="s">
        <v>284</v>
      </c>
      <c r="E10539" t="s">
        <v>3923</v>
      </c>
      <c r="F10539" s="4">
        <v>6.9213043478260898</v>
      </c>
      <c r="G10539" s="4">
        <v>7</v>
      </c>
      <c r="H10539" s="4">
        <v>0.66005719000034102</v>
      </c>
      <c r="I10539" s="4">
        <v>8.18</v>
      </c>
      <c r="J10539" s="4">
        <v>5.72</v>
      </c>
      <c r="K10539" s="4">
        <v>6.42</v>
      </c>
      <c r="L10539" s="4">
        <v>7.4249999999999998</v>
      </c>
      <c r="M10539" s="4">
        <v>23</v>
      </c>
    </row>
    <row r="10540" spans="1:13" x14ac:dyDescent="0.2">
      <c r="A10540" s="3">
        <v>43556</v>
      </c>
      <c r="B10540" t="s">
        <v>10297</v>
      </c>
      <c r="C10540" t="s">
        <v>3988</v>
      </c>
      <c r="D10540" t="s">
        <v>10298</v>
      </c>
      <c r="E10540" t="s">
        <v>3987</v>
      </c>
      <c r="F10540" s="4">
        <v>3.6440000000000001</v>
      </c>
      <c r="G10540" s="4">
        <v>3.6</v>
      </c>
      <c r="H10540" s="4">
        <v>0.227877765177011</v>
      </c>
      <c r="I10540" s="4">
        <v>4.4000000000000004</v>
      </c>
      <c r="J10540" s="4">
        <v>3.38</v>
      </c>
      <c r="K10540" s="4">
        <v>3.4849999999999999</v>
      </c>
      <c r="L10540" s="4">
        <v>3.7825000000000002</v>
      </c>
      <c r="M10540" s="4">
        <v>30</v>
      </c>
    </row>
    <row r="10541" spans="1:13" x14ac:dyDescent="0.2">
      <c r="A10541" s="3">
        <v>43556</v>
      </c>
      <c r="B10541" t="s">
        <v>3986</v>
      </c>
      <c r="C10541" t="s">
        <v>3991</v>
      </c>
      <c r="D10541" t="s">
        <v>307</v>
      </c>
      <c r="E10541" t="s">
        <v>3990</v>
      </c>
      <c r="F10541" s="4">
        <v>3.8286206896551702</v>
      </c>
      <c r="G10541" s="4">
        <v>3.8</v>
      </c>
      <c r="H10541" s="4">
        <v>0.34499196820807099</v>
      </c>
      <c r="I10541" s="4">
        <v>4.74</v>
      </c>
      <c r="J10541" s="4">
        <v>3.29</v>
      </c>
      <c r="K10541" s="4">
        <v>3.6</v>
      </c>
      <c r="L10541" s="4">
        <v>3.9</v>
      </c>
      <c r="M10541" s="4">
        <v>29</v>
      </c>
    </row>
    <row r="10542" spans="1:13" x14ac:dyDescent="0.2">
      <c r="A10542" s="3">
        <v>43556</v>
      </c>
      <c r="B10542" t="s">
        <v>10299</v>
      </c>
      <c r="C10542" t="s">
        <v>3994</v>
      </c>
      <c r="D10542" t="s">
        <v>10300</v>
      </c>
      <c r="E10542" t="s">
        <v>3993</v>
      </c>
      <c r="F10542" s="4">
        <v>3.61354838709677</v>
      </c>
      <c r="G10542" s="4">
        <v>3.6</v>
      </c>
      <c r="H10542" s="4">
        <v>0.22910766591418399</v>
      </c>
      <c r="I10542" s="4">
        <v>4.3</v>
      </c>
      <c r="J10542" s="4">
        <v>3</v>
      </c>
      <c r="K10542" s="4">
        <v>3.5</v>
      </c>
      <c r="L10542" s="4">
        <v>3.7250000000000001</v>
      </c>
      <c r="M10542" s="4">
        <v>31</v>
      </c>
    </row>
    <row r="10543" spans="1:13" x14ac:dyDescent="0.2">
      <c r="A10543" s="3">
        <v>43556</v>
      </c>
      <c r="B10543" t="s">
        <v>3992</v>
      </c>
      <c r="C10543" t="s">
        <v>3997</v>
      </c>
      <c r="D10543" t="s">
        <v>309</v>
      </c>
      <c r="E10543" t="s">
        <v>3996</v>
      </c>
      <c r="F10543" s="4">
        <v>3.8</v>
      </c>
      <c r="G10543" s="4">
        <v>3.71</v>
      </c>
      <c r="H10543" s="4">
        <v>0.362310592609768</v>
      </c>
      <c r="I10543" s="4">
        <v>4.8</v>
      </c>
      <c r="J10543" s="4">
        <v>3.39</v>
      </c>
      <c r="K10543" s="4">
        <v>3.6</v>
      </c>
      <c r="L10543" s="4">
        <v>3.8075000000000001</v>
      </c>
      <c r="M10543" s="4">
        <v>30</v>
      </c>
    </row>
    <row r="10544" spans="1:13" x14ac:dyDescent="0.2">
      <c r="A10544" s="3">
        <v>43556</v>
      </c>
      <c r="B10544" t="s">
        <v>3892</v>
      </c>
      <c r="C10544" t="s">
        <v>3903</v>
      </c>
      <c r="D10544" t="s">
        <v>275</v>
      </c>
      <c r="E10544" t="s">
        <v>3902</v>
      </c>
      <c r="F10544" s="4">
        <v>7.7966666666666704</v>
      </c>
      <c r="G10544" s="4">
        <v>7.79</v>
      </c>
      <c r="H10544" s="4">
        <v>0.33653747378912802</v>
      </c>
      <c r="I10544" s="4">
        <v>8.25</v>
      </c>
      <c r="J10544" s="4">
        <v>7</v>
      </c>
      <c r="K10544" s="4">
        <v>7.5625</v>
      </c>
      <c r="L10544" s="4">
        <v>8</v>
      </c>
      <c r="M10544" s="4">
        <v>30</v>
      </c>
    </row>
    <row r="10545" spans="1:13" x14ac:dyDescent="0.2">
      <c r="A10545" s="3">
        <v>43556</v>
      </c>
      <c r="B10545" t="s">
        <v>3904</v>
      </c>
      <c r="C10545" t="s">
        <v>3915</v>
      </c>
      <c r="D10545" t="s">
        <v>279</v>
      </c>
      <c r="E10545" t="s">
        <v>3914</v>
      </c>
      <c r="F10545" s="4">
        <v>7.1321739130434798</v>
      </c>
      <c r="G10545" s="4">
        <v>7</v>
      </c>
      <c r="H10545" s="4">
        <v>0.57567317528532003</v>
      </c>
      <c r="I10545" s="4">
        <v>8.75</v>
      </c>
      <c r="J10545" s="4">
        <v>6.25</v>
      </c>
      <c r="K10545" s="4">
        <v>6.75</v>
      </c>
      <c r="L10545" s="4">
        <v>7.5</v>
      </c>
      <c r="M10545" s="4">
        <v>23</v>
      </c>
    </row>
    <row r="10546" spans="1:13" x14ac:dyDescent="0.2">
      <c r="A10546" s="3">
        <v>43556</v>
      </c>
      <c r="B10546" t="s">
        <v>8098</v>
      </c>
      <c r="C10546" t="s">
        <v>3894</v>
      </c>
      <c r="D10546" t="s">
        <v>8099</v>
      </c>
      <c r="E10546" t="s">
        <v>3893</v>
      </c>
      <c r="F10546" s="4">
        <v>8.2177419354838701</v>
      </c>
      <c r="G10546" s="4">
        <v>8.25</v>
      </c>
      <c r="H10546" s="4">
        <v>8.7090362169391006E-2</v>
      </c>
      <c r="I10546" s="4">
        <v>8.33</v>
      </c>
      <c r="J10546" s="4">
        <v>8</v>
      </c>
      <c r="K10546" s="4">
        <v>8.25</v>
      </c>
      <c r="L10546" s="4">
        <v>8.25</v>
      </c>
      <c r="M10546" s="4">
        <v>31</v>
      </c>
    </row>
    <row r="10547" spans="1:13" x14ac:dyDescent="0.2">
      <c r="A10547" s="3">
        <v>43556</v>
      </c>
      <c r="B10547" t="s">
        <v>3895</v>
      </c>
      <c r="C10547" t="s">
        <v>3906</v>
      </c>
      <c r="D10547" t="s">
        <v>276</v>
      </c>
      <c r="E10547" t="s">
        <v>3905</v>
      </c>
      <c r="F10547" s="4">
        <v>7.6086666666666698</v>
      </c>
      <c r="G10547" s="4">
        <v>7.625</v>
      </c>
      <c r="H10547" s="4">
        <v>0.41678352384316503</v>
      </c>
      <c r="I10547" s="4">
        <v>8.5</v>
      </c>
      <c r="J10547" s="4">
        <v>6.75</v>
      </c>
      <c r="K10547" s="4">
        <v>7.5</v>
      </c>
      <c r="L10547" s="4">
        <v>7.81</v>
      </c>
      <c r="M10547" s="4">
        <v>30</v>
      </c>
    </row>
    <row r="10548" spans="1:13" x14ac:dyDescent="0.2">
      <c r="A10548" s="3">
        <v>43556</v>
      </c>
      <c r="B10548" t="s">
        <v>3907</v>
      </c>
      <c r="C10548" t="s">
        <v>4436</v>
      </c>
      <c r="D10548" t="s">
        <v>280</v>
      </c>
      <c r="E10548" t="s">
        <v>4435</v>
      </c>
      <c r="F10548" s="4">
        <v>7.0582608695652196</v>
      </c>
      <c r="G10548" s="4">
        <v>7</v>
      </c>
      <c r="H10548" s="4">
        <v>0.55736924413560895</v>
      </c>
      <c r="I10548" s="4">
        <v>8.5</v>
      </c>
      <c r="J10548" s="4">
        <v>6.25</v>
      </c>
      <c r="K10548" s="4">
        <v>6.5</v>
      </c>
      <c r="L10548" s="4">
        <v>7.5</v>
      </c>
      <c r="M10548" s="4">
        <v>23</v>
      </c>
    </row>
    <row r="10549" spans="1:13" x14ac:dyDescent="0.2">
      <c r="A10549" s="3">
        <v>43556</v>
      </c>
      <c r="B10549" t="s">
        <v>8124</v>
      </c>
      <c r="C10549" t="s">
        <v>3897</v>
      </c>
      <c r="D10549" t="s">
        <v>8125</v>
      </c>
      <c r="E10549" t="s">
        <v>3896</v>
      </c>
      <c r="F10549" s="4">
        <v>8.1616129032258105</v>
      </c>
      <c r="G10549" s="4">
        <v>8.25</v>
      </c>
      <c r="H10549" s="4">
        <v>0.14884212607532701</v>
      </c>
      <c r="I10549" s="4">
        <v>8.25</v>
      </c>
      <c r="J10549" s="4">
        <v>7.75</v>
      </c>
      <c r="K10549" s="4">
        <v>8.0399999999999991</v>
      </c>
      <c r="L10549" s="4">
        <v>8.25</v>
      </c>
      <c r="M10549" s="4">
        <v>31</v>
      </c>
    </row>
    <row r="10550" spans="1:13" x14ac:dyDescent="0.2">
      <c r="A10550" s="3">
        <v>43556</v>
      </c>
      <c r="B10550" t="s">
        <v>3898</v>
      </c>
      <c r="C10550" t="s">
        <v>3909</v>
      </c>
      <c r="D10550" t="s">
        <v>277</v>
      </c>
      <c r="E10550" t="s">
        <v>3908</v>
      </c>
      <c r="F10550" s="4">
        <v>7.4306666666666699</v>
      </c>
      <c r="G10550" s="4">
        <v>7.5</v>
      </c>
      <c r="H10550" s="4">
        <v>0.48795091141837499</v>
      </c>
      <c r="I10550" s="4">
        <v>8.75</v>
      </c>
      <c r="J10550" s="4">
        <v>6.5</v>
      </c>
      <c r="K10550" s="4">
        <v>7.0625</v>
      </c>
      <c r="L10550" s="4">
        <v>7.75</v>
      </c>
      <c r="M10550" s="4">
        <v>30</v>
      </c>
    </row>
    <row r="10551" spans="1:13" x14ac:dyDescent="0.2">
      <c r="A10551" s="3">
        <v>43556</v>
      </c>
      <c r="B10551" t="s">
        <v>8150</v>
      </c>
      <c r="C10551" t="s">
        <v>3900</v>
      </c>
      <c r="D10551" t="s">
        <v>8151</v>
      </c>
      <c r="E10551" t="s">
        <v>3899</v>
      </c>
      <c r="F10551" s="4">
        <v>8.0080645161290303</v>
      </c>
      <c r="G10551" s="4">
        <v>8</v>
      </c>
      <c r="H10551" s="4">
        <v>0.26803506430861801</v>
      </c>
      <c r="I10551" s="4">
        <v>8.25</v>
      </c>
      <c r="J10551" s="4">
        <v>7.25</v>
      </c>
      <c r="K10551" s="4">
        <v>7.875</v>
      </c>
      <c r="L10551" s="4">
        <v>8.25</v>
      </c>
      <c r="M10551" s="4">
        <v>31</v>
      </c>
    </row>
    <row r="10552" spans="1:13" x14ac:dyDescent="0.2">
      <c r="A10552" s="3">
        <v>43556</v>
      </c>
      <c r="B10552" t="s">
        <v>3901</v>
      </c>
      <c r="C10552" t="s">
        <v>3912</v>
      </c>
      <c r="D10552" t="s">
        <v>278</v>
      </c>
      <c r="E10552" t="s">
        <v>3911</v>
      </c>
      <c r="F10552" s="4">
        <v>7.2955172413793097</v>
      </c>
      <c r="G10552" s="4">
        <v>7.25</v>
      </c>
      <c r="H10552" s="4">
        <v>0.547034774337953</v>
      </c>
      <c r="I10552" s="4">
        <v>8.75</v>
      </c>
      <c r="J10552" s="4">
        <v>6.25</v>
      </c>
      <c r="K10552" s="4">
        <v>7</v>
      </c>
      <c r="L10552" s="4">
        <v>7.5</v>
      </c>
      <c r="M10552" s="4">
        <v>29</v>
      </c>
    </row>
    <row r="10553" spans="1:13" x14ac:dyDescent="0.2">
      <c r="A10553" s="3">
        <v>43556</v>
      </c>
      <c r="B10553" t="s">
        <v>8268</v>
      </c>
      <c r="C10553" t="s">
        <v>3081</v>
      </c>
      <c r="D10553" t="s">
        <v>8269</v>
      </c>
      <c r="E10553" t="s">
        <v>3080</v>
      </c>
      <c r="F10553" s="4">
        <v>3.99552631578947</v>
      </c>
      <c r="G10553" s="4">
        <v>4.01</v>
      </c>
      <c r="H10553" s="4">
        <v>0.40530733996475199</v>
      </c>
      <c r="I10553" s="4">
        <v>4.84</v>
      </c>
      <c r="J10553" s="4">
        <v>3.04</v>
      </c>
      <c r="K10553" s="4">
        <v>3.7124999999999999</v>
      </c>
      <c r="L10553" s="4">
        <v>4.2275</v>
      </c>
      <c r="M10553" s="4">
        <v>38</v>
      </c>
    </row>
    <row r="10554" spans="1:13" x14ac:dyDescent="0.2">
      <c r="A10554" s="3">
        <v>43556</v>
      </c>
      <c r="B10554" t="s">
        <v>8274</v>
      </c>
      <c r="C10554" t="s">
        <v>3084</v>
      </c>
      <c r="D10554" t="s">
        <v>8275</v>
      </c>
      <c r="E10554" t="s">
        <v>3083</v>
      </c>
      <c r="F10554" s="4">
        <v>3.9534210526315801</v>
      </c>
      <c r="G10554" s="4">
        <v>3.9750000000000001</v>
      </c>
      <c r="H10554" s="4">
        <v>0.37701011754858399</v>
      </c>
      <c r="I10554" s="4">
        <v>4.8099999999999996</v>
      </c>
      <c r="J10554" s="4">
        <v>3.2</v>
      </c>
      <c r="K10554" s="4">
        <v>3.69</v>
      </c>
      <c r="L10554" s="4">
        <v>4.2074999999999996</v>
      </c>
      <c r="M10554" s="4">
        <v>38</v>
      </c>
    </row>
    <row r="10555" spans="1:13" x14ac:dyDescent="0.2">
      <c r="A10555" s="3">
        <v>43556</v>
      </c>
      <c r="B10555" t="s">
        <v>9744</v>
      </c>
      <c r="C10555" t="s">
        <v>3072</v>
      </c>
      <c r="D10555" t="s">
        <v>9745</v>
      </c>
      <c r="E10555" t="s">
        <v>3071</v>
      </c>
      <c r="F10555" s="4">
        <v>3.6592307692307702</v>
      </c>
      <c r="G10555" s="4">
        <v>3.7</v>
      </c>
      <c r="H10555" s="4">
        <v>0.29306353375644301</v>
      </c>
      <c r="I10555" s="4">
        <v>4.1500000000000004</v>
      </c>
      <c r="J10555" s="4">
        <v>2.7</v>
      </c>
      <c r="K10555" s="4">
        <v>3.45</v>
      </c>
      <c r="L10555" s="4">
        <v>3.875</v>
      </c>
      <c r="M10555" s="4">
        <v>39</v>
      </c>
    </row>
    <row r="10556" spans="1:13" x14ac:dyDescent="0.2">
      <c r="A10556" s="3">
        <v>43556</v>
      </c>
      <c r="B10556" t="s">
        <v>3070</v>
      </c>
      <c r="C10556" t="s">
        <v>3075</v>
      </c>
      <c r="D10556" t="s">
        <v>1</v>
      </c>
      <c r="E10556" t="s">
        <v>3074</v>
      </c>
      <c r="F10556" s="4">
        <v>3.5994736842105302</v>
      </c>
      <c r="G10556" s="4">
        <v>3.5950000000000002</v>
      </c>
      <c r="H10556" s="4">
        <v>0.28491769668337003</v>
      </c>
      <c r="I10556" s="4">
        <v>4.33</v>
      </c>
      <c r="J10556" s="4">
        <v>2.78</v>
      </c>
      <c r="K10556" s="4">
        <v>3.5</v>
      </c>
      <c r="L10556" s="4">
        <v>3.7725</v>
      </c>
      <c r="M10556" s="4">
        <v>38</v>
      </c>
    </row>
    <row r="10557" spans="1:13" x14ac:dyDescent="0.2">
      <c r="A10557" s="3">
        <v>43556</v>
      </c>
      <c r="B10557" t="s">
        <v>7848</v>
      </c>
      <c r="C10557" t="s">
        <v>3102</v>
      </c>
      <c r="D10557" t="s">
        <v>7849</v>
      </c>
      <c r="E10557" t="s">
        <v>3101</v>
      </c>
      <c r="F10557" s="4">
        <v>3.5757142857142901</v>
      </c>
      <c r="G10557" s="4">
        <v>3.55</v>
      </c>
      <c r="H10557" s="4">
        <v>0.29383154151642099</v>
      </c>
      <c r="I10557" s="4">
        <v>4.5</v>
      </c>
      <c r="J10557" s="4">
        <v>3</v>
      </c>
      <c r="K10557" s="4">
        <v>3.5</v>
      </c>
      <c r="L10557" s="4">
        <v>3.6749999999999998</v>
      </c>
      <c r="M10557" s="4">
        <v>35</v>
      </c>
    </row>
    <row r="10558" spans="1:13" x14ac:dyDescent="0.2">
      <c r="A10558" s="3">
        <v>43556</v>
      </c>
      <c r="B10558" t="s">
        <v>3073</v>
      </c>
      <c r="C10558" t="s">
        <v>3078</v>
      </c>
      <c r="D10558" t="s">
        <v>2</v>
      </c>
      <c r="E10558" t="s">
        <v>3077</v>
      </c>
      <c r="F10558" s="4">
        <v>3.5514705882352899</v>
      </c>
      <c r="G10558" s="4">
        <v>3.5</v>
      </c>
      <c r="H10558" s="4">
        <v>0.250927157762315</v>
      </c>
      <c r="I10558" s="4">
        <v>4.18</v>
      </c>
      <c r="J10558" s="4">
        <v>3</v>
      </c>
      <c r="K10558" s="4">
        <v>3.4249999999999998</v>
      </c>
      <c r="L10558" s="4">
        <v>3.645</v>
      </c>
      <c r="M10558" s="4">
        <v>34</v>
      </c>
    </row>
    <row r="10559" spans="1:13" x14ac:dyDescent="0.2">
      <c r="A10559" s="3">
        <v>43556</v>
      </c>
      <c r="B10559" t="s">
        <v>7207</v>
      </c>
      <c r="C10559" t="s">
        <v>3105</v>
      </c>
      <c r="D10559" t="s">
        <v>2997</v>
      </c>
      <c r="E10559" t="s">
        <v>3104</v>
      </c>
      <c r="F10559" s="4">
        <v>3.4615624999999999</v>
      </c>
      <c r="G10559" s="4">
        <v>3.5</v>
      </c>
      <c r="H10559" s="4">
        <v>0.20517670393762999</v>
      </c>
      <c r="I10559" s="4">
        <v>4</v>
      </c>
      <c r="J10559" s="4">
        <v>3</v>
      </c>
      <c r="K10559" s="4">
        <v>3.375</v>
      </c>
      <c r="L10559" s="4">
        <v>3.5</v>
      </c>
      <c r="M10559" s="4">
        <v>32</v>
      </c>
    </row>
    <row r="10560" spans="1:13" x14ac:dyDescent="0.2">
      <c r="A10560" s="3">
        <v>43556</v>
      </c>
      <c r="B10560" t="s">
        <v>3112</v>
      </c>
      <c r="C10560" t="s">
        <v>3141</v>
      </c>
      <c r="D10560" t="s">
        <v>15</v>
      </c>
      <c r="E10560" t="s">
        <v>3140</v>
      </c>
      <c r="F10560" s="4">
        <v>0.35918918918918902</v>
      </c>
      <c r="G10560" s="4">
        <v>0.36</v>
      </c>
      <c r="H10560" s="4">
        <v>0.14024538769160599</v>
      </c>
      <c r="I10560" s="4">
        <v>0.68</v>
      </c>
      <c r="J10560" s="4">
        <v>0.01</v>
      </c>
      <c r="K10560" s="4">
        <v>0.28999999999999998</v>
      </c>
      <c r="L10560" s="4">
        <v>0.44</v>
      </c>
      <c r="M10560" s="4">
        <v>37</v>
      </c>
    </row>
    <row r="10561" spans="1:13" x14ac:dyDescent="0.2">
      <c r="A10561" s="3">
        <v>43556</v>
      </c>
      <c r="B10561" t="s">
        <v>3115</v>
      </c>
      <c r="C10561" t="s">
        <v>3144</v>
      </c>
      <c r="D10561" t="s">
        <v>16</v>
      </c>
      <c r="E10561" t="s">
        <v>3143</v>
      </c>
      <c r="F10561" s="4">
        <v>0.23729729729729701</v>
      </c>
      <c r="G10561" s="4">
        <v>0.28999999999999998</v>
      </c>
      <c r="H10561" s="4">
        <v>0.132971355492006</v>
      </c>
      <c r="I10561" s="4">
        <v>0.47</v>
      </c>
      <c r="J10561" s="4">
        <v>-0.1</v>
      </c>
      <c r="K10561" s="4">
        <v>0.17</v>
      </c>
      <c r="L10561" s="4">
        <v>0.33</v>
      </c>
      <c r="M10561" s="4">
        <v>37</v>
      </c>
    </row>
    <row r="10562" spans="1:13" x14ac:dyDescent="0.2">
      <c r="A10562" s="3">
        <v>43556</v>
      </c>
      <c r="B10562" t="s">
        <v>3118</v>
      </c>
      <c r="C10562" t="s">
        <v>3147</v>
      </c>
      <c r="D10562" t="s">
        <v>17</v>
      </c>
      <c r="E10562" t="s">
        <v>3146</v>
      </c>
      <c r="F10562" s="4">
        <v>0.30486486486486503</v>
      </c>
      <c r="G10562" s="4">
        <v>0.3</v>
      </c>
      <c r="H10562" s="4">
        <v>8.1738798812015998E-2</v>
      </c>
      <c r="I10562" s="4">
        <v>0.5</v>
      </c>
      <c r="J10562" s="4">
        <v>0.08</v>
      </c>
      <c r="K10562" s="4">
        <v>0.26</v>
      </c>
      <c r="L10562" s="4">
        <v>0.36</v>
      </c>
      <c r="M10562" s="4">
        <v>37</v>
      </c>
    </row>
    <row r="10563" spans="1:13" x14ac:dyDescent="0.2">
      <c r="A10563" s="3">
        <v>43556</v>
      </c>
      <c r="B10563" t="s">
        <v>8186</v>
      </c>
      <c r="C10563" t="s">
        <v>3114</v>
      </c>
      <c r="D10563" t="s">
        <v>8187</v>
      </c>
      <c r="E10563" t="s">
        <v>3113</v>
      </c>
      <c r="F10563" s="4">
        <v>6.4842105263157902E-3</v>
      </c>
      <c r="G10563" s="4">
        <v>2.5000000000000001E-2</v>
      </c>
      <c r="H10563" s="4">
        <v>6.4831434343916999E-2</v>
      </c>
      <c r="I10563" s="4">
        <v>0.12</v>
      </c>
      <c r="J10563" s="4">
        <v>-0.15</v>
      </c>
      <c r="K10563" s="4">
        <v>-0.03</v>
      </c>
      <c r="L10563" s="4">
        <v>5.7500000000000002E-2</v>
      </c>
      <c r="M10563" s="4">
        <v>38</v>
      </c>
    </row>
    <row r="10564" spans="1:13" x14ac:dyDescent="0.2">
      <c r="A10564" s="3">
        <v>43556</v>
      </c>
      <c r="B10564" t="s">
        <v>3121</v>
      </c>
      <c r="C10564" t="s">
        <v>3150</v>
      </c>
      <c r="D10564" t="s">
        <v>18</v>
      </c>
      <c r="E10564" t="s">
        <v>3149</v>
      </c>
      <c r="F10564" s="4">
        <v>-0.11972222222222199</v>
      </c>
      <c r="G10564" s="4">
        <v>-0.105</v>
      </c>
      <c r="H10564" s="4">
        <v>9.8922368151166507E-2</v>
      </c>
      <c r="I10564" s="4">
        <v>0.1</v>
      </c>
      <c r="J10564" s="4">
        <v>-0.4</v>
      </c>
      <c r="K10564" s="4">
        <v>-0.16750000000000001</v>
      </c>
      <c r="L10564" s="4">
        <v>-6.7500000000000004E-2</v>
      </c>
      <c r="M10564" s="4">
        <v>36</v>
      </c>
    </row>
    <row r="10565" spans="1:13" x14ac:dyDescent="0.2">
      <c r="A10565" s="3">
        <v>43556</v>
      </c>
      <c r="B10565" t="s">
        <v>8194</v>
      </c>
      <c r="C10565" t="s">
        <v>3117</v>
      </c>
      <c r="D10565" t="s">
        <v>8195</v>
      </c>
      <c r="E10565" t="s">
        <v>3116</v>
      </c>
      <c r="F10565" s="4">
        <v>-0.22184210526315801</v>
      </c>
      <c r="G10565" s="4">
        <v>-0.23</v>
      </c>
      <c r="H10565" s="4">
        <v>0.11505240317581</v>
      </c>
      <c r="I10565" s="4">
        <v>0.03</v>
      </c>
      <c r="J10565" s="4">
        <v>-0.52</v>
      </c>
      <c r="K10565" s="4">
        <v>-0.29749999999999999</v>
      </c>
      <c r="L10565" s="4">
        <v>-0.15</v>
      </c>
      <c r="M10565" s="4">
        <v>38</v>
      </c>
    </row>
    <row r="10566" spans="1:13" x14ac:dyDescent="0.2">
      <c r="A10566" s="3">
        <v>43556</v>
      </c>
      <c r="B10566" t="s">
        <v>8202</v>
      </c>
      <c r="C10566" t="s">
        <v>3120</v>
      </c>
      <c r="D10566" t="s">
        <v>8203</v>
      </c>
      <c r="E10566" t="s">
        <v>3119</v>
      </c>
      <c r="F10566" s="4">
        <v>0.26263157894736799</v>
      </c>
      <c r="G10566" s="4">
        <v>0.26500000000000001</v>
      </c>
      <c r="H10566" s="4">
        <v>7.6075503409843898E-2</v>
      </c>
      <c r="I10566" s="4">
        <v>0.4</v>
      </c>
      <c r="J10566" s="4">
        <v>0</v>
      </c>
      <c r="K10566" s="4">
        <v>0.2225</v>
      </c>
      <c r="L10566" s="4">
        <v>0.3075</v>
      </c>
      <c r="M10566" s="4">
        <v>38</v>
      </c>
    </row>
    <row r="10567" spans="1:13" x14ac:dyDescent="0.2">
      <c r="A10567" s="3">
        <v>43556</v>
      </c>
      <c r="B10567" t="s">
        <v>8210</v>
      </c>
      <c r="C10567" t="s">
        <v>3123</v>
      </c>
      <c r="D10567" t="s">
        <v>8211</v>
      </c>
      <c r="E10567" t="s">
        <v>3122</v>
      </c>
      <c r="F10567" s="4">
        <v>0.36105263157894701</v>
      </c>
      <c r="G10567" s="4">
        <v>0.35</v>
      </c>
      <c r="H10567" s="4">
        <v>7.9109553654246503E-2</v>
      </c>
      <c r="I10567" s="4">
        <v>0.54</v>
      </c>
      <c r="J10567" s="4">
        <v>0.1</v>
      </c>
      <c r="K10567" s="4">
        <v>0.32</v>
      </c>
      <c r="L10567" s="4">
        <v>0.39750000000000002</v>
      </c>
      <c r="M10567" s="4">
        <v>38</v>
      </c>
    </row>
    <row r="10568" spans="1:13" x14ac:dyDescent="0.2">
      <c r="A10568" s="3">
        <v>43556</v>
      </c>
      <c r="B10568" t="s">
        <v>8218</v>
      </c>
      <c r="C10568" t="s">
        <v>3126</v>
      </c>
      <c r="D10568" t="s">
        <v>8219</v>
      </c>
      <c r="E10568" t="s">
        <v>3125</v>
      </c>
      <c r="F10568" s="4">
        <v>0.39500000000000002</v>
      </c>
      <c r="G10568" s="4">
        <v>0.38500000000000001</v>
      </c>
      <c r="H10568" s="4">
        <v>7.4570844240968701E-2</v>
      </c>
      <c r="I10568" s="4">
        <v>0.55000000000000004</v>
      </c>
      <c r="J10568" s="4">
        <v>0.26</v>
      </c>
      <c r="K10568" s="4">
        <v>0.34250000000000003</v>
      </c>
      <c r="L10568" s="4">
        <v>0.42749999999999999</v>
      </c>
      <c r="M10568" s="4">
        <v>38</v>
      </c>
    </row>
    <row r="10569" spans="1:13" x14ac:dyDescent="0.2">
      <c r="A10569" s="3">
        <v>43556</v>
      </c>
      <c r="B10569" t="s">
        <v>8226</v>
      </c>
      <c r="C10569" t="s">
        <v>3129</v>
      </c>
      <c r="D10569" t="s">
        <v>8227</v>
      </c>
      <c r="E10569" t="s">
        <v>3128</v>
      </c>
      <c r="F10569" s="4">
        <v>0.43263157894736798</v>
      </c>
      <c r="G10569" s="4">
        <v>0.42</v>
      </c>
      <c r="H10569" s="4">
        <v>8.1229877692090502E-2</v>
      </c>
      <c r="I10569" s="4">
        <v>0.65</v>
      </c>
      <c r="J10569" s="4">
        <v>0.27</v>
      </c>
      <c r="K10569" s="4">
        <v>0.38250000000000001</v>
      </c>
      <c r="L10569" s="4">
        <v>0.48</v>
      </c>
      <c r="M10569" s="4">
        <v>38</v>
      </c>
    </row>
    <row r="10570" spans="1:13" x14ac:dyDescent="0.2">
      <c r="A10570" s="3">
        <v>43556</v>
      </c>
      <c r="B10570" t="s">
        <v>8234</v>
      </c>
      <c r="C10570" t="s">
        <v>3132</v>
      </c>
      <c r="D10570" t="s">
        <v>8235</v>
      </c>
      <c r="E10570" t="s">
        <v>3131</v>
      </c>
      <c r="F10570" s="4">
        <v>0.52552631578947395</v>
      </c>
      <c r="G10570" s="4">
        <v>0.52500000000000002</v>
      </c>
      <c r="H10570" s="4">
        <v>8.9765380927653696E-2</v>
      </c>
      <c r="I10570" s="4">
        <v>0.67</v>
      </c>
      <c r="J10570" s="4">
        <v>0.34</v>
      </c>
      <c r="K10570" s="4">
        <v>0.47249999999999998</v>
      </c>
      <c r="L10570" s="4">
        <v>0.6</v>
      </c>
      <c r="M10570" s="4">
        <v>38</v>
      </c>
    </row>
    <row r="10571" spans="1:13" x14ac:dyDescent="0.2">
      <c r="A10571" s="3">
        <v>43556</v>
      </c>
      <c r="B10571" t="s">
        <v>8242</v>
      </c>
      <c r="C10571" t="s">
        <v>3135</v>
      </c>
      <c r="D10571" t="s">
        <v>8243</v>
      </c>
      <c r="E10571" t="s">
        <v>3134</v>
      </c>
      <c r="F10571" s="4">
        <v>0.79394736842105296</v>
      </c>
      <c r="G10571" s="4">
        <v>0.8</v>
      </c>
      <c r="H10571" s="4">
        <v>7.6848023895682599E-2</v>
      </c>
      <c r="I10571" s="4">
        <v>0.96</v>
      </c>
      <c r="J10571" s="4">
        <v>0.65</v>
      </c>
      <c r="K10571" s="4">
        <v>0.75</v>
      </c>
      <c r="L10571" s="4">
        <v>0.82750000000000001</v>
      </c>
      <c r="M10571" s="4">
        <v>38</v>
      </c>
    </row>
    <row r="10572" spans="1:13" x14ac:dyDescent="0.2">
      <c r="A10572" s="3">
        <v>43556</v>
      </c>
      <c r="B10572" t="s">
        <v>8250</v>
      </c>
      <c r="C10572" t="s">
        <v>3138</v>
      </c>
      <c r="D10572" t="s">
        <v>8251</v>
      </c>
      <c r="E10572" t="s">
        <v>3137</v>
      </c>
      <c r="F10572" s="4">
        <v>0.61394736842105302</v>
      </c>
      <c r="G10572" s="4">
        <v>0.6</v>
      </c>
      <c r="H10572" s="4">
        <v>9.9391104982510303E-2</v>
      </c>
      <c r="I10572" s="4">
        <v>0.87</v>
      </c>
      <c r="J10572" s="4">
        <v>0.4</v>
      </c>
      <c r="K10572" s="4">
        <v>0.55249999999999999</v>
      </c>
      <c r="L10572" s="4">
        <v>0.65</v>
      </c>
      <c r="M10572" s="4">
        <v>38</v>
      </c>
    </row>
    <row r="10573" spans="1:13" x14ac:dyDescent="0.2">
      <c r="A10573" s="3">
        <v>43556</v>
      </c>
      <c r="B10573" t="s">
        <v>8270</v>
      </c>
      <c r="C10573" t="s">
        <v>3096</v>
      </c>
      <c r="D10573" t="s">
        <v>8271</v>
      </c>
      <c r="E10573" t="s">
        <v>3095</v>
      </c>
      <c r="F10573" s="4">
        <v>3.4730303030303</v>
      </c>
      <c r="G10573" s="4">
        <v>3.48</v>
      </c>
      <c r="H10573" s="4">
        <v>0.26282699690676797</v>
      </c>
      <c r="I10573" s="4">
        <v>4.0199999999999996</v>
      </c>
      <c r="J10573" s="4">
        <v>2.85</v>
      </c>
      <c r="K10573" s="4">
        <v>3.3</v>
      </c>
      <c r="L10573" s="4">
        <v>3.7</v>
      </c>
      <c r="M10573" s="4">
        <v>33</v>
      </c>
    </row>
    <row r="10574" spans="1:13" x14ac:dyDescent="0.2">
      <c r="A10574" s="3">
        <v>43556</v>
      </c>
      <c r="B10574" t="s">
        <v>8276</v>
      </c>
      <c r="C10574" t="s">
        <v>3099</v>
      </c>
      <c r="D10574" t="s">
        <v>8277</v>
      </c>
      <c r="E10574" t="s">
        <v>3098</v>
      </c>
      <c r="F10574" s="4">
        <v>3.4645454545454499</v>
      </c>
      <c r="G10574" s="4">
        <v>3.44</v>
      </c>
      <c r="H10574" s="4">
        <v>0.25572312797597802</v>
      </c>
      <c r="I10574" s="4">
        <v>4.01</v>
      </c>
      <c r="J10574" s="4">
        <v>2.79</v>
      </c>
      <c r="K10574" s="4">
        <v>3.32</v>
      </c>
      <c r="L10574" s="4">
        <v>3.7</v>
      </c>
      <c r="M10574" s="4">
        <v>33</v>
      </c>
    </row>
    <row r="10575" spans="1:13" x14ac:dyDescent="0.2">
      <c r="A10575" s="3">
        <v>43556</v>
      </c>
      <c r="B10575" t="s">
        <v>9746</v>
      </c>
      <c r="C10575" t="s">
        <v>3087</v>
      </c>
      <c r="D10575" t="s">
        <v>9747</v>
      </c>
      <c r="E10575" t="s">
        <v>3086</v>
      </c>
      <c r="F10575" s="4">
        <v>3.5382857142857098</v>
      </c>
      <c r="G10575" s="4">
        <v>3.56</v>
      </c>
      <c r="H10575" s="4">
        <v>0.24128925421924799</v>
      </c>
      <c r="I10575" s="4">
        <v>3.91</v>
      </c>
      <c r="J10575" s="4">
        <v>2.9</v>
      </c>
      <c r="K10575" s="4">
        <v>3.415</v>
      </c>
      <c r="L10575" s="4">
        <v>3.7</v>
      </c>
      <c r="M10575" s="4">
        <v>35</v>
      </c>
    </row>
    <row r="10576" spans="1:13" x14ac:dyDescent="0.2">
      <c r="A10576" s="3">
        <v>43556</v>
      </c>
      <c r="B10576" t="s">
        <v>3085</v>
      </c>
      <c r="C10576" t="s">
        <v>3090</v>
      </c>
      <c r="D10576" t="s">
        <v>6</v>
      </c>
      <c r="E10576" t="s">
        <v>3089</v>
      </c>
      <c r="F10576" s="4">
        <v>3.38090909090909</v>
      </c>
      <c r="G10576" s="4">
        <v>3.5</v>
      </c>
      <c r="H10576" s="4">
        <v>0.29100433455065999</v>
      </c>
      <c r="I10576" s="4">
        <v>3.91</v>
      </c>
      <c r="J10576" s="4">
        <v>2.42</v>
      </c>
      <c r="K10576" s="4">
        <v>3.3</v>
      </c>
      <c r="L10576" s="4">
        <v>3.5</v>
      </c>
      <c r="M10576" s="4">
        <v>33</v>
      </c>
    </row>
    <row r="10577" spans="1:13" x14ac:dyDescent="0.2">
      <c r="A10577" s="3">
        <v>43556</v>
      </c>
      <c r="B10577" t="s">
        <v>9883</v>
      </c>
      <c r="C10577" t="s">
        <v>3108</v>
      </c>
      <c r="D10577" t="s">
        <v>9884</v>
      </c>
      <c r="E10577" t="s">
        <v>3107</v>
      </c>
      <c r="F10577" s="4">
        <v>3.4182758620689699</v>
      </c>
      <c r="G10577" s="4">
        <v>3.5</v>
      </c>
      <c r="H10577" s="4">
        <v>0.19267049899314101</v>
      </c>
      <c r="I10577" s="4">
        <v>4</v>
      </c>
      <c r="J10577" s="4">
        <v>3</v>
      </c>
      <c r="K10577" s="4">
        <v>3.3</v>
      </c>
      <c r="L10577" s="4">
        <v>3.5</v>
      </c>
      <c r="M10577" s="4">
        <v>29</v>
      </c>
    </row>
    <row r="10578" spans="1:13" x14ac:dyDescent="0.2">
      <c r="A10578" s="3">
        <v>43556</v>
      </c>
      <c r="B10578" t="s">
        <v>3088</v>
      </c>
      <c r="C10578" t="s">
        <v>3093</v>
      </c>
      <c r="D10578" t="s">
        <v>7</v>
      </c>
      <c r="E10578" t="s">
        <v>3092</v>
      </c>
      <c r="F10578" s="4">
        <v>3.3810344827586198</v>
      </c>
      <c r="G10578" s="4">
        <v>3.38</v>
      </c>
      <c r="H10578" s="4">
        <v>0.20370400142619799</v>
      </c>
      <c r="I10578" s="4">
        <v>3.8</v>
      </c>
      <c r="J10578" s="4">
        <v>3</v>
      </c>
      <c r="K10578" s="4">
        <v>3.28</v>
      </c>
      <c r="L10578" s="4">
        <v>3.5</v>
      </c>
      <c r="M10578" s="4">
        <v>29</v>
      </c>
    </row>
    <row r="10579" spans="1:13" x14ac:dyDescent="0.2">
      <c r="A10579" s="3">
        <v>43556</v>
      </c>
      <c r="B10579" t="s">
        <v>7209</v>
      </c>
      <c r="C10579" t="s">
        <v>3111</v>
      </c>
      <c r="D10579" t="s">
        <v>2999</v>
      </c>
      <c r="E10579" t="s">
        <v>3110</v>
      </c>
      <c r="F10579" s="4">
        <v>3.36964285714286</v>
      </c>
      <c r="G10579" s="4">
        <v>3.4</v>
      </c>
      <c r="H10579" s="4">
        <v>0.177586330447771</v>
      </c>
      <c r="I10579" s="4">
        <v>3.7</v>
      </c>
      <c r="J10579" s="4">
        <v>3</v>
      </c>
      <c r="K10579" s="4">
        <v>3.3</v>
      </c>
      <c r="L10579" s="4">
        <v>3.5</v>
      </c>
      <c r="M10579" s="4">
        <v>28</v>
      </c>
    </row>
    <row r="10580" spans="1:13" x14ac:dyDescent="0.2">
      <c r="A10580" s="3">
        <v>43556</v>
      </c>
      <c r="B10580" t="s">
        <v>8278</v>
      </c>
      <c r="C10580" t="s">
        <v>3153</v>
      </c>
      <c r="D10580" t="s">
        <v>8279</v>
      </c>
      <c r="E10580" t="s">
        <v>3152</v>
      </c>
      <c r="F10580" s="4">
        <v>0.39393939393939398</v>
      </c>
      <c r="G10580" s="4">
        <v>0.45</v>
      </c>
      <c r="H10580" s="4">
        <v>0.159607710378043</v>
      </c>
      <c r="I10580" s="4">
        <v>0.56999999999999995</v>
      </c>
      <c r="J10580" s="4">
        <v>-0.14000000000000001</v>
      </c>
      <c r="K10580" s="4">
        <v>0.32</v>
      </c>
      <c r="L10580" s="4">
        <v>0.5</v>
      </c>
      <c r="M10580" s="4">
        <v>33</v>
      </c>
    </row>
    <row r="10581" spans="1:13" x14ac:dyDescent="0.2">
      <c r="A10581" s="3">
        <v>43556</v>
      </c>
      <c r="B10581" t="s">
        <v>4319</v>
      </c>
      <c r="C10581" t="s">
        <v>4324</v>
      </c>
      <c r="D10581" t="s">
        <v>419</v>
      </c>
      <c r="E10581" t="s">
        <v>4323</v>
      </c>
      <c r="F10581" s="4">
        <v>2.3322580645161302</v>
      </c>
      <c r="G10581" s="4">
        <v>2.2999999999999998</v>
      </c>
      <c r="H10581" s="4">
        <v>0.221189355943716</v>
      </c>
      <c r="I10581" s="4">
        <v>2.9</v>
      </c>
      <c r="J10581" s="4">
        <v>1.9</v>
      </c>
      <c r="K10581" s="4">
        <v>2.2000000000000002</v>
      </c>
      <c r="L10581" s="4">
        <v>2.4500000000000002</v>
      </c>
      <c r="M10581" s="4">
        <v>31</v>
      </c>
    </row>
    <row r="10582" spans="1:13" x14ac:dyDescent="0.2">
      <c r="A10582" s="3">
        <v>43556</v>
      </c>
      <c r="B10582" t="s">
        <v>4322</v>
      </c>
      <c r="C10582" t="s">
        <v>4327</v>
      </c>
      <c r="D10582" t="s">
        <v>420</v>
      </c>
      <c r="E10582" t="s">
        <v>4326</v>
      </c>
      <c r="F10582" s="4">
        <v>1.8548387096774199</v>
      </c>
      <c r="G10582" s="4">
        <v>1.9</v>
      </c>
      <c r="H10582" s="4">
        <v>0.31181052973177897</v>
      </c>
      <c r="I10582" s="4">
        <v>2.5</v>
      </c>
      <c r="J10582" s="4">
        <v>1</v>
      </c>
      <c r="K10582" s="4">
        <v>1.8</v>
      </c>
      <c r="L10582" s="4">
        <v>2</v>
      </c>
      <c r="M10582" s="4">
        <v>31</v>
      </c>
    </row>
    <row r="10583" spans="1:13" x14ac:dyDescent="0.2">
      <c r="A10583" s="3">
        <v>43556</v>
      </c>
      <c r="B10583" t="s">
        <v>9802</v>
      </c>
      <c r="C10583" t="s">
        <v>3939</v>
      </c>
      <c r="D10583" t="s">
        <v>9803</v>
      </c>
      <c r="E10583" t="s">
        <v>3947</v>
      </c>
      <c r="F10583" s="4">
        <v>19.193103448275899</v>
      </c>
      <c r="G10583" s="4">
        <v>19.100000000000001</v>
      </c>
      <c r="H10583" s="4">
        <v>0.31202224563866998</v>
      </c>
      <c r="I10583" s="4">
        <v>20.04</v>
      </c>
      <c r="J10583" s="4">
        <v>18.78</v>
      </c>
      <c r="K10583" s="4">
        <v>18.989999999999998</v>
      </c>
      <c r="L10583" s="4">
        <v>19.3</v>
      </c>
      <c r="M10583" s="4">
        <v>29</v>
      </c>
    </row>
    <row r="10584" spans="1:13" x14ac:dyDescent="0.2">
      <c r="A10584" s="3">
        <v>43556</v>
      </c>
      <c r="B10584" t="s">
        <v>9804</v>
      </c>
      <c r="C10584" t="s">
        <v>3942</v>
      </c>
      <c r="D10584" t="s">
        <v>9805</v>
      </c>
      <c r="E10584" t="s">
        <v>3949</v>
      </c>
      <c r="F10584" s="4">
        <v>19.300689655172398</v>
      </c>
      <c r="G10584" s="4">
        <v>19.25</v>
      </c>
      <c r="H10584" s="4">
        <v>0.39262787757150602</v>
      </c>
      <c r="I10584" s="4">
        <v>20.11</v>
      </c>
      <c r="J10584" s="4">
        <v>18.5</v>
      </c>
      <c r="K10584" s="4">
        <v>19</v>
      </c>
      <c r="L10584" s="4">
        <v>19.5</v>
      </c>
      <c r="M10584" s="4">
        <v>29</v>
      </c>
    </row>
    <row r="10585" spans="1:13" x14ac:dyDescent="0.2">
      <c r="A10585" s="3">
        <v>43556</v>
      </c>
      <c r="B10585" t="s">
        <v>9806</v>
      </c>
      <c r="C10585" t="s">
        <v>3952</v>
      </c>
      <c r="D10585" t="s">
        <v>9807</v>
      </c>
      <c r="E10585" t="s">
        <v>3951</v>
      </c>
      <c r="F10585" s="4">
        <v>19.376896551724101</v>
      </c>
      <c r="G10585" s="4">
        <v>19.3</v>
      </c>
      <c r="H10585" s="4">
        <v>0.41577039893496698</v>
      </c>
      <c r="I10585" s="4">
        <v>20.170000000000002</v>
      </c>
      <c r="J10585" s="4">
        <v>18.600000000000001</v>
      </c>
      <c r="K10585" s="4">
        <v>19.100000000000001</v>
      </c>
      <c r="L10585" s="4">
        <v>19.62</v>
      </c>
      <c r="M10585" s="4">
        <v>29</v>
      </c>
    </row>
    <row r="10586" spans="1:13" x14ac:dyDescent="0.2">
      <c r="A10586" s="3">
        <v>43556</v>
      </c>
      <c r="B10586" t="s">
        <v>9750</v>
      </c>
      <c r="C10586" t="s">
        <v>3936</v>
      </c>
      <c r="D10586" t="s">
        <v>9751</v>
      </c>
      <c r="E10586" t="s">
        <v>3935</v>
      </c>
      <c r="F10586" s="4">
        <v>19.900277777777799</v>
      </c>
      <c r="G10586" s="4">
        <v>19.8</v>
      </c>
      <c r="H10586" s="4">
        <v>0.70437606072369796</v>
      </c>
      <c r="I10586" s="4">
        <v>21.26</v>
      </c>
      <c r="J10586" s="4">
        <v>18.600000000000001</v>
      </c>
      <c r="K10586" s="4">
        <v>19.3675</v>
      </c>
      <c r="L10586" s="4">
        <v>20.425000000000001</v>
      </c>
      <c r="M10586" s="4">
        <v>36</v>
      </c>
    </row>
    <row r="10587" spans="1:13" x14ac:dyDescent="0.2">
      <c r="A10587" s="3">
        <v>43556</v>
      </c>
      <c r="B10587" t="s">
        <v>3934</v>
      </c>
      <c r="C10587" t="s">
        <v>3939</v>
      </c>
      <c r="D10587" t="s">
        <v>289</v>
      </c>
      <c r="E10587" t="s">
        <v>3938</v>
      </c>
      <c r="F10587" s="4">
        <v>20.337352941176501</v>
      </c>
      <c r="G10587" s="4">
        <v>20</v>
      </c>
      <c r="H10587" s="4">
        <v>1.03218012529388</v>
      </c>
      <c r="I10587" s="4">
        <v>22.01</v>
      </c>
      <c r="J10587" s="4">
        <v>18</v>
      </c>
      <c r="K10587" s="4">
        <v>19.734999999999999</v>
      </c>
      <c r="L10587" s="4">
        <v>21.225000000000001</v>
      </c>
      <c r="M10587" s="4">
        <v>34</v>
      </c>
    </row>
    <row r="10588" spans="1:13" x14ac:dyDescent="0.2">
      <c r="A10588" s="3">
        <v>43556</v>
      </c>
      <c r="B10588" t="s">
        <v>3937</v>
      </c>
      <c r="C10588" t="s">
        <v>3942</v>
      </c>
      <c r="D10588" t="s">
        <v>290</v>
      </c>
      <c r="E10588" t="s">
        <v>3941</v>
      </c>
      <c r="F10588" s="4">
        <v>20.598749999999999</v>
      </c>
      <c r="G10588" s="4">
        <v>20.395</v>
      </c>
      <c r="H10588" s="4">
        <v>1.29963310039879</v>
      </c>
      <c r="I10588" s="4">
        <v>23</v>
      </c>
      <c r="J10588" s="4">
        <v>18.5</v>
      </c>
      <c r="K10588" s="4">
        <v>19.795000000000002</v>
      </c>
      <c r="L10588" s="4">
        <v>21.55</v>
      </c>
      <c r="M10588" s="4">
        <v>24</v>
      </c>
    </row>
    <row r="10589" spans="1:13" x14ac:dyDescent="0.2">
      <c r="A10589" s="3">
        <v>43556</v>
      </c>
      <c r="B10589" t="s">
        <v>3574</v>
      </c>
      <c r="C10589" t="s">
        <v>3579</v>
      </c>
      <c r="D10589" t="s">
        <v>169</v>
      </c>
      <c r="E10589" t="s">
        <v>3578</v>
      </c>
      <c r="F10589" s="4">
        <v>1.51684210526316</v>
      </c>
      <c r="G10589" s="4">
        <v>1.5</v>
      </c>
      <c r="H10589" s="4">
        <v>0.25298333737628398</v>
      </c>
      <c r="I10589" s="4">
        <v>2.5</v>
      </c>
      <c r="J10589" s="4">
        <v>1</v>
      </c>
      <c r="K10589" s="4">
        <v>1.4</v>
      </c>
      <c r="L10589" s="4">
        <v>1.6</v>
      </c>
      <c r="M10589" s="4">
        <v>38</v>
      </c>
    </row>
    <row r="10590" spans="1:13" x14ac:dyDescent="0.2">
      <c r="A10590" s="3">
        <v>43556</v>
      </c>
      <c r="B10590" t="s">
        <v>3577</v>
      </c>
      <c r="C10590" t="s">
        <v>3582</v>
      </c>
      <c r="D10590" t="s">
        <v>170</v>
      </c>
      <c r="E10590" t="s">
        <v>3581</v>
      </c>
      <c r="F10590" s="4">
        <v>1.7205555555555601</v>
      </c>
      <c r="G10590" s="4">
        <v>1.77</v>
      </c>
      <c r="H10590" s="4">
        <v>0.35984873365222703</v>
      </c>
      <c r="I10590" s="4">
        <v>2.2999999999999998</v>
      </c>
      <c r="J10590" s="4">
        <v>0.77</v>
      </c>
      <c r="K10590" s="4">
        <v>1.575</v>
      </c>
      <c r="L10590" s="4">
        <v>1.925</v>
      </c>
      <c r="M10590" s="4">
        <v>36</v>
      </c>
    </row>
    <row r="10591" spans="1:13" x14ac:dyDescent="0.2">
      <c r="A10591" s="3">
        <v>43556</v>
      </c>
      <c r="B10591" t="s">
        <v>3580</v>
      </c>
      <c r="C10591" t="s">
        <v>3585</v>
      </c>
      <c r="D10591" t="s">
        <v>171</v>
      </c>
      <c r="E10591" t="s">
        <v>3584</v>
      </c>
      <c r="F10591" s="4">
        <v>2.0362962962963</v>
      </c>
      <c r="G10591" s="4">
        <v>2</v>
      </c>
      <c r="H10591" s="4">
        <v>0.32953519886872101</v>
      </c>
      <c r="I10591" s="4">
        <v>2.7</v>
      </c>
      <c r="J10591" s="4">
        <v>1.4</v>
      </c>
      <c r="K10591" s="4">
        <v>1.8</v>
      </c>
      <c r="L10591" s="4">
        <v>2.2000000000000002</v>
      </c>
      <c r="M10591" s="4">
        <v>27</v>
      </c>
    </row>
    <row r="10592" spans="1:13" x14ac:dyDescent="0.2">
      <c r="A10592" s="3">
        <v>43556</v>
      </c>
      <c r="B10592" t="s">
        <v>10301</v>
      </c>
      <c r="C10592" t="s">
        <v>3591</v>
      </c>
      <c r="D10592" t="s">
        <v>10302</v>
      </c>
      <c r="E10592" t="s">
        <v>3590</v>
      </c>
      <c r="F10592" s="4">
        <v>1.38</v>
      </c>
      <c r="G10592" s="4">
        <v>1.4</v>
      </c>
      <c r="H10592" s="4">
        <v>0.28629654955258199</v>
      </c>
      <c r="I10592" s="4">
        <v>1.9</v>
      </c>
      <c r="J10592" s="4">
        <v>0.89</v>
      </c>
      <c r="K10592" s="4">
        <v>1.1675</v>
      </c>
      <c r="L10592" s="4">
        <v>1.6</v>
      </c>
      <c r="M10592" s="4">
        <v>36</v>
      </c>
    </row>
    <row r="10593" spans="1:13" x14ac:dyDescent="0.2">
      <c r="A10593" s="3">
        <v>43556</v>
      </c>
      <c r="B10593" t="s">
        <v>3592</v>
      </c>
      <c r="C10593" t="s">
        <v>3603</v>
      </c>
      <c r="D10593" t="s">
        <v>175</v>
      </c>
      <c r="E10593" t="s">
        <v>3602</v>
      </c>
      <c r="F10593" s="4">
        <v>1.8424242424242401</v>
      </c>
      <c r="G10593" s="4">
        <v>1.8</v>
      </c>
      <c r="H10593" s="4">
        <v>0.44944431178282701</v>
      </c>
      <c r="I10593" s="4">
        <v>3.15</v>
      </c>
      <c r="J10593" s="4">
        <v>0.8</v>
      </c>
      <c r="K10593" s="4">
        <v>1.6</v>
      </c>
      <c r="L10593" s="4">
        <v>2</v>
      </c>
      <c r="M10593" s="4">
        <v>33</v>
      </c>
    </row>
    <row r="10594" spans="1:13" x14ac:dyDescent="0.2">
      <c r="A10594" s="3">
        <v>43556</v>
      </c>
      <c r="B10594" t="s">
        <v>10303</v>
      </c>
      <c r="C10594" t="s">
        <v>3594</v>
      </c>
      <c r="D10594" t="s">
        <v>10304</v>
      </c>
      <c r="E10594" t="s">
        <v>3593</v>
      </c>
      <c r="F10594" s="4">
        <v>1.3333333333333299</v>
      </c>
      <c r="G10594" s="4">
        <v>1.44</v>
      </c>
      <c r="H10594" s="4">
        <v>0.49926803565677202</v>
      </c>
      <c r="I10594" s="4">
        <v>2.5</v>
      </c>
      <c r="J10594" s="4">
        <v>0.3</v>
      </c>
      <c r="K10594" s="4">
        <v>1.0149999999999999</v>
      </c>
      <c r="L10594" s="4">
        <v>1.6025</v>
      </c>
      <c r="M10594" s="4">
        <v>36</v>
      </c>
    </row>
    <row r="10595" spans="1:13" x14ac:dyDescent="0.2">
      <c r="A10595" s="3">
        <v>43556</v>
      </c>
      <c r="B10595" t="s">
        <v>3595</v>
      </c>
      <c r="C10595" t="s">
        <v>3606</v>
      </c>
      <c r="D10595" t="s">
        <v>176</v>
      </c>
      <c r="E10595" t="s">
        <v>3605</v>
      </c>
      <c r="F10595" s="4">
        <v>1.7215151515151501</v>
      </c>
      <c r="G10595" s="4">
        <v>1.7</v>
      </c>
      <c r="H10595" s="4">
        <v>0.38788788016095299</v>
      </c>
      <c r="I10595" s="4">
        <v>2.2999999999999998</v>
      </c>
      <c r="J10595" s="4">
        <v>0.6</v>
      </c>
      <c r="K10595" s="4">
        <v>1.6</v>
      </c>
      <c r="L10595" s="4">
        <v>1.9</v>
      </c>
      <c r="M10595" s="4">
        <v>33</v>
      </c>
    </row>
    <row r="10596" spans="1:13" x14ac:dyDescent="0.2">
      <c r="A10596" s="3">
        <v>43556</v>
      </c>
      <c r="B10596" t="s">
        <v>10305</v>
      </c>
      <c r="C10596" t="s">
        <v>3597</v>
      </c>
      <c r="D10596" t="s">
        <v>10306</v>
      </c>
      <c r="E10596" t="s">
        <v>3596</v>
      </c>
      <c r="F10596" s="4">
        <v>1.5788888888888899</v>
      </c>
      <c r="G10596" s="4">
        <v>1.5</v>
      </c>
      <c r="H10596" s="4">
        <v>0.32220470669416501</v>
      </c>
      <c r="I10596" s="4">
        <v>2.7</v>
      </c>
      <c r="J10596" s="4">
        <v>1</v>
      </c>
      <c r="K10596" s="4">
        <v>1.4</v>
      </c>
      <c r="L10596" s="4">
        <v>1.7024999999999999</v>
      </c>
      <c r="M10596" s="4">
        <v>36</v>
      </c>
    </row>
    <row r="10597" spans="1:13" x14ac:dyDescent="0.2">
      <c r="A10597" s="3">
        <v>43556</v>
      </c>
      <c r="B10597" t="s">
        <v>3598</v>
      </c>
      <c r="C10597" t="s">
        <v>3609</v>
      </c>
      <c r="D10597" t="s">
        <v>177</v>
      </c>
      <c r="E10597" t="s">
        <v>3608</v>
      </c>
      <c r="F10597" s="4">
        <v>1.6596969696969699</v>
      </c>
      <c r="G10597" s="4">
        <v>1.7</v>
      </c>
      <c r="H10597" s="4">
        <v>0.40071408797674002</v>
      </c>
      <c r="I10597" s="4">
        <v>2.5</v>
      </c>
      <c r="J10597" s="4">
        <v>0.64</v>
      </c>
      <c r="K10597" s="4">
        <v>1.46</v>
      </c>
      <c r="L10597" s="4">
        <v>1.9</v>
      </c>
      <c r="M10597" s="4">
        <v>33</v>
      </c>
    </row>
    <row r="10598" spans="1:13" x14ac:dyDescent="0.2">
      <c r="A10598" s="3">
        <v>43556</v>
      </c>
      <c r="B10598" t="s">
        <v>3589</v>
      </c>
      <c r="C10598" t="s">
        <v>3600</v>
      </c>
      <c r="D10598" t="s">
        <v>174</v>
      </c>
      <c r="E10598" t="s">
        <v>3599</v>
      </c>
      <c r="F10598" s="4">
        <v>1.7480555555555599</v>
      </c>
      <c r="G10598" s="4">
        <v>1.7949999999999999</v>
      </c>
      <c r="H10598" s="4">
        <v>0.409039428378554</v>
      </c>
      <c r="I10598" s="4">
        <v>3.2</v>
      </c>
      <c r="J10598" s="4">
        <v>0.9</v>
      </c>
      <c r="K10598" s="4">
        <v>1.575</v>
      </c>
      <c r="L10598" s="4">
        <v>1.9</v>
      </c>
      <c r="M10598" s="4">
        <v>36</v>
      </c>
    </row>
    <row r="10599" spans="1:13" x14ac:dyDescent="0.2">
      <c r="A10599" s="3">
        <v>43556</v>
      </c>
      <c r="B10599" t="s">
        <v>3601</v>
      </c>
      <c r="C10599" t="s">
        <v>3612</v>
      </c>
      <c r="D10599" t="s">
        <v>178</v>
      </c>
      <c r="E10599" t="s">
        <v>3611</v>
      </c>
      <c r="F10599" s="4">
        <v>1.59606060606061</v>
      </c>
      <c r="G10599" s="4">
        <v>1.63</v>
      </c>
      <c r="H10599" s="4">
        <v>0.61070113084234701</v>
      </c>
      <c r="I10599" s="4">
        <v>2.8</v>
      </c>
      <c r="J10599" s="4">
        <v>-0.4</v>
      </c>
      <c r="K10599" s="4">
        <v>1.35</v>
      </c>
      <c r="L10599" s="4">
        <v>1.9</v>
      </c>
      <c r="M10599" s="4">
        <v>33</v>
      </c>
    </row>
    <row r="10600" spans="1:13" x14ac:dyDescent="0.2">
      <c r="A10600" s="3">
        <v>43556</v>
      </c>
      <c r="B10600" t="s">
        <v>10307</v>
      </c>
      <c r="C10600" t="s">
        <v>3867</v>
      </c>
      <c r="D10600" t="s">
        <v>10308</v>
      </c>
      <c r="E10600" t="s">
        <v>3866</v>
      </c>
      <c r="F10600" s="4">
        <v>0.28499999999999998</v>
      </c>
      <c r="G10600" s="4">
        <v>0.26500000000000001</v>
      </c>
      <c r="H10600" s="4">
        <v>0.247807779644171</v>
      </c>
      <c r="I10600" s="4">
        <v>1</v>
      </c>
      <c r="J10600" s="4">
        <v>-0.1</v>
      </c>
      <c r="K10600" s="4">
        <v>0.17499999999999999</v>
      </c>
      <c r="L10600" s="4">
        <v>0.39250000000000002</v>
      </c>
      <c r="M10600" s="4">
        <v>24</v>
      </c>
    </row>
    <row r="10601" spans="1:13" x14ac:dyDescent="0.2">
      <c r="A10601" s="3">
        <v>43556</v>
      </c>
      <c r="B10601" t="s">
        <v>3868</v>
      </c>
      <c r="C10601" t="s">
        <v>3879</v>
      </c>
      <c r="D10601" t="s">
        <v>267</v>
      </c>
      <c r="E10601" t="s">
        <v>3878</v>
      </c>
      <c r="F10601" s="4">
        <v>0.39954545454545498</v>
      </c>
      <c r="G10601" s="4">
        <v>0.4</v>
      </c>
      <c r="H10601" s="4">
        <v>0.22844145384649001</v>
      </c>
      <c r="I10601" s="4">
        <v>0.8</v>
      </c>
      <c r="J10601" s="4">
        <v>0</v>
      </c>
      <c r="K10601" s="4">
        <v>0.3075</v>
      </c>
      <c r="L10601" s="4">
        <v>0.48499999999999999</v>
      </c>
      <c r="M10601" s="4">
        <v>22</v>
      </c>
    </row>
    <row r="10602" spans="1:13" x14ac:dyDescent="0.2">
      <c r="A10602" s="3">
        <v>43556</v>
      </c>
      <c r="B10602" t="s">
        <v>10309</v>
      </c>
      <c r="C10602" t="s">
        <v>3870</v>
      </c>
      <c r="D10602" t="s">
        <v>10310</v>
      </c>
      <c r="E10602" t="s">
        <v>3869</v>
      </c>
      <c r="F10602" s="4">
        <v>0.46375</v>
      </c>
      <c r="G10602" s="4">
        <v>0.5</v>
      </c>
      <c r="H10602" s="4">
        <v>0.27336569709425201</v>
      </c>
      <c r="I10602" s="4">
        <v>1.0900000000000001</v>
      </c>
      <c r="J10602" s="4">
        <v>-0.1</v>
      </c>
      <c r="K10602" s="4">
        <v>0.2475</v>
      </c>
      <c r="L10602" s="4">
        <v>0.6</v>
      </c>
      <c r="M10602" s="4">
        <v>24</v>
      </c>
    </row>
    <row r="10603" spans="1:13" x14ac:dyDescent="0.2">
      <c r="A10603" s="3">
        <v>43556</v>
      </c>
      <c r="B10603" t="s">
        <v>3871</v>
      </c>
      <c r="C10603" t="s">
        <v>3882</v>
      </c>
      <c r="D10603" t="s">
        <v>268</v>
      </c>
      <c r="E10603" t="s">
        <v>3881</v>
      </c>
      <c r="F10603" s="4">
        <v>0.40363636363636402</v>
      </c>
      <c r="G10603" s="4">
        <v>0.4</v>
      </c>
      <c r="H10603" s="4">
        <v>0.193797770259556</v>
      </c>
      <c r="I10603" s="4">
        <v>0.8</v>
      </c>
      <c r="J10603" s="4">
        <v>0.05</v>
      </c>
      <c r="K10603" s="4">
        <v>0.23749999999999999</v>
      </c>
      <c r="L10603" s="4">
        <v>0.5</v>
      </c>
      <c r="M10603" s="4">
        <v>22</v>
      </c>
    </row>
    <row r="10604" spans="1:13" x14ac:dyDescent="0.2">
      <c r="A10604" s="3">
        <v>43556</v>
      </c>
      <c r="B10604" t="s">
        <v>10311</v>
      </c>
      <c r="C10604" t="s">
        <v>3873</v>
      </c>
      <c r="D10604" t="s">
        <v>10312</v>
      </c>
      <c r="E10604" t="s">
        <v>3872</v>
      </c>
      <c r="F10604" s="4">
        <v>0.47791666666666699</v>
      </c>
      <c r="G10604" s="4">
        <v>0.4</v>
      </c>
      <c r="H10604" s="4">
        <v>0.183065185982591</v>
      </c>
      <c r="I10604" s="4">
        <v>0.9</v>
      </c>
      <c r="J10604" s="4">
        <v>0.2</v>
      </c>
      <c r="K10604" s="4">
        <v>0.3775</v>
      </c>
      <c r="L10604" s="4">
        <v>0.6</v>
      </c>
      <c r="M10604" s="4">
        <v>24</v>
      </c>
    </row>
    <row r="10605" spans="1:13" x14ac:dyDescent="0.2">
      <c r="A10605" s="3">
        <v>43556</v>
      </c>
      <c r="B10605" t="s">
        <v>3874</v>
      </c>
      <c r="C10605" t="s">
        <v>3885</v>
      </c>
      <c r="D10605" t="s">
        <v>269</v>
      </c>
      <c r="E10605" t="s">
        <v>3884</v>
      </c>
      <c r="F10605" s="4">
        <v>0.42</v>
      </c>
      <c r="G10605" s="4">
        <v>0.41</v>
      </c>
      <c r="H10605" s="4">
        <v>0.195009157294142</v>
      </c>
      <c r="I10605" s="4">
        <v>0.7</v>
      </c>
      <c r="J10605" s="4">
        <v>0</v>
      </c>
      <c r="K10605" s="4">
        <v>0.35499999999999998</v>
      </c>
      <c r="L10605" s="4">
        <v>0.57999999999999996</v>
      </c>
      <c r="M10605" s="4">
        <v>22</v>
      </c>
    </row>
    <row r="10606" spans="1:13" x14ac:dyDescent="0.2">
      <c r="A10606" s="3">
        <v>43556</v>
      </c>
      <c r="B10606" t="s">
        <v>3865</v>
      </c>
      <c r="C10606" t="s">
        <v>3876</v>
      </c>
      <c r="D10606" t="s">
        <v>266</v>
      </c>
      <c r="E10606" t="s">
        <v>3875</v>
      </c>
      <c r="F10606" s="4">
        <v>0.4975</v>
      </c>
      <c r="G10606" s="4">
        <v>0.46500000000000002</v>
      </c>
      <c r="H10606" s="4">
        <v>0.18195197646392999</v>
      </c>
      <c r="I10606" s="4">
        <v>1</v>
      </c>
      <c r="J10606" s="4">
        <v>0.2</v>
      </c>
      <c r="K10606" s="4">
        <v>0.4</v>
      </c>
      <c r="L10606" s="4">
        <v>0.54</v>
      </c>
      <c r="M10606" s="4">
        <v>24</v>
      </c>
    </row>
    <row r="10607" spans="1:13" x14ac:dyDescent="0.2">
      <c r="A10607" s="3">
        <v>43556</v>
      </c>
      <c r="B10607" t="s">
        <v>3877</v>
      </c>
      <c r="C10607" t="s">
        <v>3888</v>
      </c>
      <c r="D10607" t="s">
        <v>270</v>
      </c>
      <c r="E10607" t="s">
        <v>3887</v>
      </c>
      <c r="F10607" s="4">
        <v>0.40136363636363598</v>
      </c>
      <c r="G10607" s="4">
        <v>0.4</v>
      </c>
      <c r="H10607" s="4">
        <v>0.16559547539670699</v>
      </c>
      <c r="I10607" s="4">
        <v>0.7</v>
      </c>
      <c r="J10607" s="4">
        <v>0.1</v>
      </c>
      <c r="K10607" s="4">
        <v>0.3125</v>
      </c>
      <c r="L10607" s="4">
        <v>0.5</v>
      </c>
      <c r="M10607" s="4">
        <v>22</v>
      </c>
    </row>
    <row r="10608" spans="1:13" x14ac:dyDescent="0.2">
      <c r="A10608" s="3">
        <v>43586</v>
      </c>
      <c r="B10608" t="s">
        <v>9740</v>
      </c>
      <c r="C10608" t="s">
        <v>3927</v>
      </c>
      <c r="D10608" t="s">
        <v>9741</v>
      </c>
      <c r="E10608" t="s">
        <v>3926</v>
      </c>
      <c r="F10608" s="4">
        <v>8.1875</v>
      </c>
      <c r="G10608" s="4">
        <v>8.1750000000000007</v>
      </c>
      <c r="H10608" s="4">
        <v>0.41117276597345398</v>
      </c>
      <c r="I10608" s="4">
        <v>9.48</v>
      </c>
      <c r="J10608" s="4">
        <v>7.25</v>
      </c>
      <c r="K10608" s="4">
        <v>7.9550000000000001</v>
      </c>
      <c r="L10608" s="4">
        <v>8.3574999999999999</v>
      </c>
      <c r="M10608" s="4">
        <v>24</v>
      </c>
    </row>
    <row r="10609" spans="1:13" x14ac:dyDescent="0.2">
      <c r="A10609" s="3">
        <v>43586</v>
      </c>
      <c r="B10609" t="s">
        <v>3925</v>
      </c>
      <c r="C10609" t="s">
        <v>3930</v>
      </c>
      <c r="D10609" t="s">
        <v>286</v>
      </c>
      <c r="E10609" t="s">
        <v>3929</v>
      </c>
      <c r="F10609" s="4">
        <v>7.9204166666666698</v>
      </c>
      <c r="G10609" s="4">
        <v>7.9249999999999998</v>
      </c>
      <c r="H10609" s="4">
        <v>0.61610613968886796</v>
      </c>
      <c r="I10609" s="4">
        <v>9.7799999999999994</v>
      </c>
      <c r="J10609" s="4">
        <v>6.8</v>
      </c>
      <c r="K10609" s="4">
        <v>7.6275000000000004</v>
      </c>
      <c r="L10609" s="4">
        <v>8.2125000000000004</v>
      </c>
      <c r="M10609" s="4">
        <v>24</v>
      </c>
    </row>
    <row r="10610" spans="1:13" x14ac:dyDescent="0.2">
      <c r="A10610" s="3">
        <v>43586</v>
      </c>
      <c r="B10610" t="s">
        <v>3928</v>
      </c>
      <c r="C10610" t="s">
        <v>3933</v>
      </c>
      <c r="D10610" t="s">
        <v>287</v>
      </c>
      <c r="E10610" t="s">
        <v>3932</v>
      </c>
      <c r="F10610" s="4">
        <v>7.7405263157894701</v>
      </c>
      <c r="G10610" s="4">
        <v>7.8</v>
      </c>
      <c r="H10610" s="4">
        <v>0.73892920788733596</v>
      </c>
      <c r="I10610" s="4">
        <v>9.23</v>
      </c>
      <c r="J10610" s="4">
        <v>5.85</v>
      </c>
      <c r="K10610" s="4">
        <v>7.3250000000000002</v>
      </c>
      <c r="L10610" s="4">
        <v>8.125</v>
      </c>
      <c r="M10610" s="4">
        <v>19</v>
      </c>
    </row>
    <row r="10611" spans="1:13" x14ac:dyDescent="0.2">
      <c r="A10611" s="3">
        <v>43586</v>
      </c>
      <c r="B10611" t="s">
        <v>9742</v>
      </c>
      <c r="C10611" t="s">
        <v>3918</v>
      </c>
      <c r="D10611" t="s">
        <v>9743</v>
      </c>
      <c r="E10611" t="s">
        <v>3917</v>
      </c>
      <c r="F10611" s="4">
        <v>7.9637931034482801</v>
      </c>
      <c r="G10611" s="4">
        <v>8.0299999999999994</v>
      </c>
      <c r="H10611" s="4">
        <v>0.26967458952680901</v>
      </c>
      <c r="I10611" s="4">
        <v>8.49</v>
      </c>
      <c r="J10611" s="4">
        <v>7.25</v>
      </c>
      <c r="K10611" s="4">
        <v>7.9</v>
      </c>
      <c r="L10611" s="4">
        <v>8.1199999999999992</v>
      </c>
      <c r="M10611" s="4">
        <v>29</v>
      </c>
    </row>
    <row r="10612" spans="1:13" x14ac:dyDescent="0.2">
      <c r="A10612" s="3">
        <v>43586</v>
      </c>
      <c r="B10612" t="s">
        <v>3916</v>
      </c>
      <c r="C10612" t="s">
        <v>3921</v>
      </c>
      <c r="D10612" t="s">
        <v>283</v>
      </c>
      <c r="E10612" t="s">
        <v>3920</v>
      </c>
      <c r="F10612" s="4">
        <v>7.3648275862068999</v>
      </c>
      <c r="G10612" s="4">
        <v>7.5</v>
      </c>
      <c r="H10612" s="4">
        <v>0.441956855438362</v>
      </c>
      <c r="I10612" s="4">
        <v>8.2100000000000009</v>
      </c>
      <c r="J10612" s="4">
        <v>6.5</v>
      </c>
      <c r="K10612" s="4">
        <v>7</v>
      </c>
      <c r="L10612" s="4">
        <v>7.64</v>
      </c>
      <c r="M10612" s="4">
        <v>29</v>
      </c>
    </row>
    <row r="10613" spans="1:13" x14ac:dyDescent="0.2">
      <c r="A10613" s="3">
        <v>43586</v>
      </c>
      <c r="B10613" t="s">
        <v>3919</v>
      </c>
      <c r="C10613" t="s">
        <v>3924</v>
      </c>
      <c r="D10613" t="s">
        <v>284</v>
      </c>
      <c r="E10613" t="s">
        <v>3923</v>
      </c>
      <c r="F10613" s="4">
        <v>6.90818181818182</v>
      </c>
      <c r="G10613" s="4">
        <v>7.04</v>
      </c>
      <c r="H10613" s="4">
        <v>0.64672535102134299</v>
      </c>
      <c r="I10613" s="4">
        <v>7.93</v>
      </c>
      <c r="J10613" s="4">
        <v>5.72</v>
      </c>
      <c r="K10613" s="4">
        <v>6.4924999999999997</v>
      </c>
      <c r="L10613" s="4">
        <v>7.415</v>
      </c>
      <c r="M10613" s="4">
        <v>22</v>
      </c>
    </row>
    <row r="10614" spans="1:13" x14ac:dyDescent="0.2">
      <c r="A10614" s="3">
        <v>43586</v>
      </c>
      <c r="B10614" t="s">
        <v>10297</v>
      </c>
      <c r="C10614" t="s">
        <v>3988</v>
      </c>
      <c r="D10614" t="s">
        <v>10298</v>
      </c>
      <c r="E10614" t="s">
        <v>3987</v>
      </c>
      <c r="F10614" s="4">
        <v>3.6853333333333298</v>
      </c>
      <c r="G10614" s="4">
        <v>3.6</v>
      </c>
      <c r="H10614" s="4">
        <v>0.22681806978635799</v>
      </c>
      <c r="I10614" s="4">
        <v>4.4000000000000004</v>
      </c>
      <c r="J10614" s="4">
        <v>3.39</v>
      </c>
      <c r="K10614" s="4">
        <v>3.5924999999999998</v>
      </c>
      <c r="L10614" s="4">
        <v>3.8</v>
      </c>
      <c r="M10614" s="4">
        <v>30</v>
      </c>
    </row>
    <row r="10615" spans="1:13" x14ac:dyDescent="0.2">
      <c r="A10615" s="3">
        <v>43586</v>
      </c>
      <c r="B10615" t="s">
        <v>3986</v>
      </c>
      <c r="C10615" t="s">
        <v>3991</v>
      </c>
      <c r="D10615" t="s">
        <v>307</v>
      </c>
      <c r="E10615" t="s">
        <v>3990</v>
      </c>
      <c r="F10615" s="4">
        <v>3.8248275862068999</v>
      </c>
      <c r="G10615" s="4">
        <v>3.75</v>
      </c>
      <c r="H10615" s="4">
        <v>0.34833912755137197</v>
      </c>
      <c r="I10615" s="4">
        <v>4.74</v>
      </c>
      <c r="J10615" s="4">
        <v>3.28</v>
      </c>
      <c r="K10615" s="4">
        <v>3.62</v>
      </c>
      <c r="L10615" s="4">
        <v>3.9</v>
      </c>
      <c r="M10615" s="4">
        <v>29</v>
      </c>
    </row>
    <row r="10616" spans="1:13" x14ac:dyDescent="0.2">
      <c r="A10616" s="3">
        <v>43586</v>
      </c>
      <c r="B10616" t="s">
        <v>10299</v>
      </c>
      <c r="C10616" t="s">
        <v>3994</v>
      </c>
      <c r="D10616" t="s">
        <v>10300</v>
      </c>
      <c r="E10616" t="s">
        <v>3993</v>
      </c>
      <c r="F10616" s="4">
        <v>3.6225000000000001</v>
      </c>
      <c r="G10616" s="4">
        <v>3.6</v>
      </c>
      <c r="H10616" s="4">
        <v>0.22170890534589999</v>
      </c>
      <c r="I10616" s="4">
        <v>4.3</v>
      </c>
      <c r="J10616" s="4">
        <v>3</v>
      </c>
      <c r="K10616" s="4">
        <v>3.5</v>
      </c>
      <c r="L10616" s="4">
        <v>3.7124999999999999</v>
      </c>
      <c r="M10616" s="4">
        <v>32</v>
      </c>
    </row>
    <row r="10617" spans="1:13" x14ac:dyDescent="0.2">
      <c r="A10617" s="3">
        <v>43586</v>
      </c>
      <c r="B10617" t="s">
        <v>3992</v>
      </c>
      <c r="C10617" t="s">
        <v>3997</v>
      </c>
      <c r="D10617" t="s">
        <v>309</v>
      </c>
      <c r="E10617" t="s">
        <v>3996</v>
      </c>
      <c r="F10617" s="4">
        <v>3.7941935483871001</v>
      </c>
      <c r="G10617" s="4">
        <v>3.7</v>
      </c>
      <c r="H10617" s="4">
        <v>0.35892222178394401</v>
      </c>
      <c r="I10617" s="4">
        <v>4.8</v>
      </c>
      <c r="J10617" s="4">
        <v>3.4</v>
      </c>
      <c r="K10617" s="4">
        <v>3.6</v>
      </c>
      <c r="L10617" s="4">
        <v>3.88</v>
      </c>
      <c r="M10617" s="4">
        <v>31</v>
      </c>
    </row>
    <row r="10618" spans="1:13" x14ac:dyDescent="0.2">
      <c r="A10618" s="3">
        <v>43586</v>
      </c>
      <c r="B10618" t="s">
        <v>3892</v>
      </c>
      <c r="C10618" t="s">
        <v>3903</v>
      </c>
      <c r="D10618" t="s">
        <v>275</v>
      </c>
      <c r="E10618" t="s">
        <v>3902</v>
      </c>
      <c r="F10618" s="4">
        <v>7.8056666666666699</v>
      </c>
      <c r="G10618" s="4">
        <v>7.875</v>
      </c>
      <c r="H10618" s="4">
        <v>0.34204943515806902</v>
      </c>
      <c r="I10618" s="4">
        <v>8.25</v>
      </c>
      <c r="J10618" s="4">
        <v>7</v>
      </c>
      <c r="K10618" s="4">
        <v>7.75</v>
      </c>
      <c r="L10618" s="4">
        <v>8</v>
      </c>
      <c r="M10618" s="4">
        <v>30</v>
      </c>
    </row>
    <row r="10619" spans="1:13" x14ac:dyDescent="0.2">
      <c r="A10619" s="3">
        <v>43586</v>
      </c>
      <c r="B10619" t="s">
        <v>3904</v>
      </c>
      <c r="C10619" t="s">
        <v>3915</v>
      </c>
      <c r="D10619" t="s">
        <v>279</v>
      </c>
      <c r="E10619" t="s">
        <v>3914</v>
      </c>
      <c r="F10619" s="4">
        <v>7.1891666666666696</v>
      </c>
      <c r="G10619" s="4">
        <v>7.25</v>
      </c>
      <c r="H10619" s="4">
        <v>0.48156372702728101</v>
      </c>
      <c r="I10619" s="4">
        <v>8.25</v>
      </c>
      <c r="J10619" s="4">
        <v>6.25</v>
      </c>
      <c r="K10619" s="4">
        <v>6.9375</v>
      </c>
      <c r="L10619" s="4">
        <v>7.5</v>
      </c>
      <c r="M10619" s="4">
        <v>24</v>
      </c>
    </row>
    <row r="10620" spans="1:13" x14ac:dyDescent="0.2">
      <c r="A10620" s="3">
        <v>43586</v>
      </c>
      <c r="B10620" t="s">
        <v>8098</v>
      </c>
      <c r="C10620" t="s">
        <v>3894</v>
      </c>
      <c r="D10620" t="s">
        <v>8099</v>
      </c>
      <c r="E10620" t="s">
        <v>3893</v>
      </c>
      <c r="F10620" s="4">
        <v>8.2506249999999994</v>
      </c>
      <c r="G10620" s="4">
        <v>8.25</v>
      </c>
      <c r="H10620" s="4">
        <v>7.0341906932978093E-2</v>
      </c>
      <c r="I10620" s="4">
        <v>8.5500000000000007</v>
      </c>
      <c r="J10620" s="4">
        <v>8</v>
      </c>
      <c r="K10620" s="4">
        <v>8.25</v>
      </c>
      <c r="L10620" s="4">
        <v>8.25</v>
      </c>
      <c r="M10620" s="4">
        <v>32</v>
      </c>
    </row>
    <row r="10621" spans="1:13" x14ac:dyDescent="0.2">
      <c r="A10621" s="3">
        <v>43586</v>
      </c>
      <c r="B10621" t="s">
        <v>3895</v>
      </c>
      <c r="C10621" t="s">
        <v>3906</v>
      </c>
      <c r="D10621" t="s">
        <v>276</v>
      </c>
      <c r="E10621" t="s">
        <v>3905</v>
      </c>
      <c r="F10621" s="4">
        <v>7.6159999999999997</v>
      </c>
      <c r="G10621" s="4">
        <v>7.625</v>
      </c>
      <c r="H10621" s="4">
        <v>0.414467668553124</v>
      </c>
      <c r="I10621" s="4">
        <v>8.3000000000000007</v>
      </c>
      <c r="J10621" s="4">
        <v>6.5</v>
      </c>
      <c r="K10621" s="4">
        <v>7.5</v>
      </c>
      <c r="L10621" s="4">
        <v>7.9</v>
      </c>
      <c r="M10621" s="4">
        <v>30</v>
      </c>
    </row>
    <row r="10622" spans="1:13" x14ac:dyDescent="0.2">
      <c r="A10622" s="3">
        <v>43586</v>
      </c>
      <c r="B10622" t="s">
        <v>3907</v>
      </c>
      <c r="C10622" t="s">
        <v>4436</v>
      </c>
      <c r="D10622" t="s">
        <v>280</v>
      </c>
      <c r="E10622" t="s">
        <v>4435</v>
      </c>
      <c r="F10622" s="4">
        <v>7.1079166666666698</v>
      </c>
      <c r="G10622" s="4">
        <v>7.25</v>
      </c>
      <c r="H10622" s="4">
        <v>0.47528462105825903</v>
      </c>
      <c r="I10622" s="4">
        <v>8</v>
      </c>
      <c r="J10622" s="4">
        <v>6.25</v>
      </c>
      <c r="K10622" s="4">
        <v>6.875</v>
      </c>
      <c r="L10622" s="4">
        <v>7.5</v>
      </c>
      <c r="M10622" s="4">
        <v>24</v>
      </c>
    </row>
    <row r="10623" spans="1:13" x14ac:dyDescent="0.2">
      <c r="A10623" s="3">
        <v>43586</v>
      </c>
      <c r="B10623" t="s">
        <v>8124</v>
      </c>
      <c r="C10623" t="s">
        <v>3897</v>
      </c>
      <c r="D10623" t="s">
        <v>8125</v>
      </c>
      <c r="E10623" t="s">
        <v>3896</v>
      </c>
      <c r="F10623" s="4">
        <v>8.1868750000000006</v>
      </c>
      <c r="G10623" s="4">
        <v>8.25</v>
      </c>
      <c r="H10623" s="4">
        <v>0.130493789247834</v>
      </c>
      <c r="I10623" s="4">
        <v>8.5500000000000007</v>
      </c>
      <c r="J10623" s="4">
        <v>8</v>
      </c>
      <c r="K10623" s="4">
        <v>8</v>
      </c>
      <c r="L10623" s="4">
        <v>8.25</v>
      </c>
      <c r="M10623" s="4">
        <v>32</v>
      </c>
    </row>
    <row r="10624" spans="1:13" x14ac:dyDescent="0.2">
      <c r="A10624" s="3">
        <v>43586</v>
      </c>
      <c r="B10624" t="s">
        <v>3898</v>
      </c>
      <c r="C10624" t="s">
        <v>3909</v>
      </c>
      <c r="D10624" t="s">
        <v>277</v>
      </c>
      <c r="E10624" t="s">
        <v>3908</v>
      </c>
      <c r="F10624" s="4">
        <v>7.4306896551724098</v>
      </c>
      <c r="G10624" s="4">
        <v>7.5</v>
      </c>
      <c r="H10624" s="4">
        <v>0.42931782295107201</v>
      </c>
      <c r="I10624" s="4">
        <v>8.25</v>
      </c>
      <c r="J10624" s="4">
        <v>6.5</v>
      </c>
      <c r="K10624" s="4">
        <v>7.25</v>
      </c>
      <c r="L10624" s="4">
        <v>7.75</v>
      </c>
      <c r="M10624" s="4">
        <v>29</v>
      </c>
    </row>
    <row r="10625" spans="1:13" x14ac:dyDescent="0.2">
      <c r="A10625" s="3">
        <v>43586</v>
      </c>
      <c r="B10625" t="s">
        <v>8150</v>
      </c>
      <c r="C10625" t="s">
        <v>3900</v>
      </c>
      <c r="D10625" t="s">
        <v>8151</v>
      </c>
      <c r="E10625" t="s">
        <v>3899</v>
      </c>
      <c r="F10625" s="4">
        <v>8.0287500000000005</v>
      </c>
      <c r="G10625" s="4">
        <v>8</v>
      </c>
      <c r="H10625" s="4">
        <v>0.26560642724442601</v>
      </c>
      <c r="I10625" s="4">
        <v>8.5</v>
      </c>
      <c r="J10625" s="4">
        <v>7.25</v>
      </c>
      <c r="K10625" s="4">
        <v>8</v>
      </c>
      <c r="L10625" s="4">
        <v>8.25</v>
      </c>
      <c r="M10625" s="4">
        <v>32</v>
      </c>
    </row>
    <row r="10626" spans="1:13" x14ac:dyDescent="0.2">
      <c r="A10626" s="3">
        <v>43586</v>
      </c>
      <c r="B10626" t="s">
        <v>3901</v>
      </c>
      <c r="C10626" t="s">
        <v>3912</v>
      </c>
      <c r="D10626" t="s">
        <v>278</v>
      </c>
      <c r="E10626" t="s">
        <v>3911</v>
      </c>
      <c r="F10626" s="4">
        <v>7.3237931034482804</v>
      </c>
      <c r="G10626" s="4">
        <v>7.49</v>
      </c>
      <c r="H10626" s="4">
        <v>0.48732809271653799</v>
      </c>
      <c r="I10626" s="4">
        <v>8.25</v>
      </c>
      <c r="J10626" s="4">
        <v>6.25</v>
      </c>
      <c r="K10626" s="4">
        <v>7</v>
      </c>
      <c r="L10626" s="4">
        <v>7.75</v>
      </c>
      <c r="M10626" s="4">
        <v>29</v>
      </c>
    </row>
    <row r="10627" spans="1:13" x14ac:dyDescent="0.2">
      <c r="A10627" s="3">
        <v>43586</v>
      </c>
      <c r="B10627" t="s">
        <v>8274</v>
      </c>
      <c r="C10627" t="s">
        <v>3081</v>
      </c>
      <c r="D10627" t="s">
        <v>8275</v>
      </c>
      <c r="E10627" t="s">
        <v>3080</v>
      </c>
      <c r="F10627" s="4">
        <v>4.03368421052632</v>
      </c>
      <c r="G10627" s="4">
        <v>3.9750000000000001</v>
      </c>
      <c r="H10627" s="4">
        <v>0.36088795186042</v>
      </c>
      <c r="I10627" s="4">
        <v>4.82</v>
      </c>
      <c r="J10627" s="4">
        <v>3.4</v>
      </c>
      <c r="K10627" s="4">
        <v>3.8675000000000002</v>
      </c>
      <c r="L10627" s="4">
        <v>4.1500000000000004</v>
      </c>
      <c r="M10627" s="4">
        <v>38</v>
      </c>
    </row>
    <row r="10628" spans="1:13" x14ac:dyDescent="0.2">
      <c r="A10628" s="3">
        <v>43586</v>
      </c>
      <c r="B10628" t="s">
        <v>8280</v>
      </c>
      <c r="C10628" t="s">
        <v>3084</v>
      </c>
      <c r="D10628" t="s">
        <v>8281</v>
      </c>
      <c r="E10628" t="s">
        <v>3083</v>
      </c>
      <c r="F10628" s="4">
        <v>3.9721052631578901</v>
      </c>
      <c r="G10628" s="4">
        <v>3.9249999999999998</v>
      </c>
      <c r="H10628" s="4">
        <v>0.37356686795862298</v>
      </c>
      <c r="I10628" s="4">
        <v>4.72</v>
      </c>
      <c r="J10628" s="4">
        <v>3.25</v>
      </c>
      <c r="K10628" s="4">
        <v>3.8</v>
      </c>
      <c r="L10628" s="4">
        <v>4.0925000000000002</v>
      </c>
      <c r="M10628" s="4">
        <v>38</v>
      </c>
    </row>
    <row r="10629" spans="1:13" x14ac:dyDescent="0.2">
      <c r="A10629" s="3">
        <v>43586</v>
      </c>
      <c r="B10629" t="s">
        <v>9744</v>
      </c>
      <c r="C10629" t="s">
        <v>3072</v>
      </c>
      <c r="D10629" t="s">
        <v>9745</v>
      </c>
      <c r="E10629" t="s">
        <v>3071</v>
      </c>
      <c r="F10629" s="4">
        <v>3.74897435897436</v>
      </c>
      <c r="G10629" s="4">
        <v>3.75</v>
      </c>
      <c r="H10629" s="4">
        <v>0.29272580013056299</v>
      </c>
      <c r="I10629" s="4">
        <v>4.53</v>
      </c>
      <c r="J10629" s="4">
        <v>2.8</v>
      </c>
      <c r="K10629" s="4">
        <v>3.6</v>
      </c>
      <c r="L10629" s="4">
        <v>3.93</v>
      </c>
      <c r="M10629" s="4">
        <v>39</v>
      </c>
    </row>
    <row r="10630" spans="1:13" x14ac:dyDescent="0.2">
      <c r="A10630" s="3">
        <v>43586</v>
      </c>
      <c r="B10630" t="s">
        <v>3070</v>
      </c>
      <c r="C10630" t="s">
        <v>3075</v>
      </c>
      <c r="D10630" t="s">
        <v>1</v>
      </c>
      <c r="E10630" t="s">
        <v>3074</v>
      </c>
      <c r="F10630" s="4">
        <v>3.6523684210526302</v>
      </c>
      <c r="G10630" s="4">
        <v>3.6</v>
      </c>
      <c r="H10630" s="4">
        <v>0.31281143798233302</v>
      </c>
      <c r="I10630" s="4">
        <v>4.5999999999999996</v>
      </c>
      <c r="J10630" s="4">
        <v>3</v>
      </c>
      <c r="K10630" s="4">
        <v>3.5</v>
      </c>
      <c r="L10630" s="4">
        <v>3.7925</v>
      </c>
      <c r="M10630" s="4">
        <v>38</v>
      </c>
    </row>
    <row r="10631" spans="1:13" x14ac:dyDescent="0.2">
      <c r="A10631" s="3">
        <v>43586</v>
      </c>
      <c r="B10631" t="s">
        <v>7848</v>
      </c>
      <c r="C10631" t="s">
        <v>3102</v>
      </c>
      <c r="D10631" t="s">
        <v>7849</v>
      </c>
      <c r="E10631" t="s">
        <v>3101</v>
      </c>
      <c r="F10631" s="4">
        <v>3.6065714285714301</v>
      </c>
      <c r="G10631" s="4">
        <v>3.54</v>
      </c>
      <c r="H10631" s="4">
        <v>0.32127451023131298</v>
      </c>
      <c r="I10631" s="4">
        <v>4.5</v>
      </c>
      <c r="J10631" s="4">
        <v>3</v>
      </c>
      <c r="K10631" s="4">
        <v>3.5</v>
      </c>
      <c r="L10631" s="4">
        <v>3.7</v>
      </c>
      <c r="M10631" s="4">
        <v>35</v>
      </c>
    </row>
    <row r="10632" spans="1:13" x14ac:dyDescent="0.2">
      <c r="A10632" s="3">
        <v>43586</v>
      </c>
      <c r="B10632" t="s">
        <v>3073</v>
      </c>
      <c r="C10632" t="s">
        <v>3078</v>
      </c>
      <c r="D10632" t="s">
        <v>2</v>
      </c>
      <c r="E10632" t="s">
        <v>3077</v>
      </c>
      <c r="F10632" s="4">
        <v>3.6035294117647099</v>
      </c>
      <c r="G10632" s="4">
        <v>3.5</v>
      </c>
      <c r="H10632" s="4">
        <v>0.32445649055034997</v>
      </c>
      <c r="I10632" s="4">
        <v>4.8</v>
      </c>
      <c r="J10632" s="4">
        <v>3</v>
      </c>
      <c r="K10632" s="4">
        <v>3.5</v>
      </c>
      <c r="L10632" s="4">
        <v>3.6924999999999999</v>
      </c>
      <c r="M10632" s="4">
        <v>34</v>
      </c>
    </row>
    <row r="10633" spans="1:13" x14ac:dyDescent="0.2">
      <c r="A10633" s="3">
        <v>43586</v>
      </c>
      <c r="B10633" t="s">
        <v>7207</v>
      </c>
      <c r="C10633" t="s">
        <v>3105</v>
      </c>
      <c r="D10633" t="s">
        <v>2997</v>
      </c>
      <c r="E10633" t="s">
        <v>3104</v>
      </c>
      <c r="F10633" s="4">
        <v>3.5136363636363601</v>
      </c>
      <c r="G10633" s="4">
        <v>3.5</v>
      </c>
      <c r="H10633" s="4">
        <v>0.266409203362729</v>
      </c>
      <c r="I10633" s="4">
        <v>4.4000000000000004</v>
      </c>
      <c r="J10633" s="4">
        <v>3</v>
      </c>
      <c r="K10633" s="4">
        <v>3.4</v>
      </c>
      <c r="L10633" s="4">
        <v>3.58</v>
      </c>
      <c r="M10633" s="4">
        <v>33</v>
      </c>
    </row>
    <row r="10634" spans="1:13" x14ac:dyDescent="0.2">
      <c r="A10634" s="3">
        <v>43586</v>
      </c>
      <c r="B10634" t="s">
        <v>3112</v>
      </c>
      <c r="C10634" t="s">
        <v>3138</v>
      </c>
      <c r="D10634" t="s">
        <v>15</v>
      </c>
      <c r="E10634" t="s">
        <v>3137</v>
      </c>
      <c r="F10634" s="4">
        <v>0.353157894736842</v>
      </c>
      <c r="G10634" s="4">
        <v>0.35</v>
      </c>
      <c r="H10634" s="4">
        <v>0.13378290730635201</v>
      </c>
      <c r="I10634" s="4">
        <v>0.66</v>
      </c>
      <c r="J10634" s="4">
        <v>0.05</v>
      </c>
      <c r="K10634" s="4">
        <v>0.30249999999999999</v>
      </c>
      <c r="L10634" s="4">
        <v>0.44750000000000001</v>
      </c>
      <c r="M10634" s="4">
        <v>38</v>
      </c>
    </row>
    <row r="10635" spans="1:13" x14ac:dyDescent="0.2">
      <c r="A10635" s="3">
        <v>43586</v>
      </c>
      <c r="B10635" t="s">
        <v>3115</v>
      </c>
      <c r="C10635" t="s">
        <v>3141</v>
      </c>
      <c r="D10635" t="s">
        <v>16</v>
      </c>
      <c r="E10635" t="s">
        <v>3140</v>
      </c>
      <c r="F10635" s="4">
        <v>0.239842105263158</v>
      </c>
      <c r="G10635" s="4">
        <v>0.27</v>
      </c>
      <c r="H10635" s="4">
        <v>0.116200555033281</v>
      </c>
      <c r="I10635" s="4">
        <v>0.44</v>
      </c>
      <c r="J10635" s="4">
        <v>-0.08</v>
      </c>
      <c r="K10635" s="4">
        <v>0.158</v>
      </c>
      <c r="L10635" s="4">
        <v>0.32250000000000001</v>
      </c>
      <c r="M10635" s="4">
        <v>38</v>
      </c>
    </row>
    <row r="10636" spans="1:13" x14ac:dyDescent="0.2">
      <c r="A10636" s="3">
        <v>43586</v>
      </c>
      <c r="B10636" t="s">
        <v>3118</v>
      </c>
      <c r="C10636" t="s">
        <v>3144</v>
      </c>
      <c r="D10636" t="s">
        <v>17</v>
      </c>
      <c r="E10636" t="s">
        <v>3143</v>
      </c>
      <c r="F10636" s="4">
        <v>0.30136842105263201</v>
      </c>
      <c r="G10636" s="4">
        <v>0.29499999999999998</v>
      </c>
      <c r="H10636" s="4">
        <v>8.6153985665714805E-2</v>
      </c>
      <c r="I10636" s="4">
        <v>0.5</v>
      </c>
      <c r="J10636" s="4">
        <v>0.08</v>
      </c>
      <c r="K10636" s="4">
        <v>0.24249999999999999</v>
      </c>
      <c r="L10636" s="4">
        <v>0.36</v>
      </c>
      <c r="M10636" s="4">
        <v>38</v>
      </c>
    </row>
    <row r="10637" spans="1:13" x14ac:dyDescent="0.2">
      <c r="A10637" s="3">
        <v>43586</v>
      </c>
      <c r="B10637" t="s">
        <v>3121</v>
      </c>
      <c r="C10637" t="s">
        <v>3147</v>
      </c>
      <c r="D10637" t="s">
        <v>18</v>
      </c>
      <c r="E10637" t="s">
        <v>3146</v>
      </c>
      <c r="F10637" s="4">
        <v>-8.38947368421053E-2</v>
      </c>
      <c r="G10637" s="4">
        <v>-0.1</v>
      </c>
      <c r="H10637" s="4">
        <v>0.121527171797356</v>
      </c>
      <c r="I10637" s="4">
        <v>0.28000000000000003</v>
      </c>
      <c r="J10637" s="4">
        <v>-0.4</v>
      </c>
      <c r="K10637" s="4">
        <v>-0.14749999999999999</v>
      </c>
      <c r="L10637" s="4">
        <v>-2.2499999999999999E-2</v>
      </c>
      <c r="M10637" s="4">
        <v>38</v>
      </c>
    </row>
    <row r="10638" spans="1:13" x14ac:dyDescent="0.2">
      <c r="A10638" s="3">
        <v>43586</v>
      </c>
      <c r="B10638" t="s">
        <v>8194</v>
      </c>
      <c r="C10638" t="s">
        <v>3114</v>
      </c>
      <c r="D10638" t="s">
        <v>8195</v>
      </c>
      <c r="E10638" t="s">
        <v>3113</v>
      </c>
      <c r="F10638" s="4">
        <v>-0.20669230769230801</v>
      </c>
      <c r="G10638" s="4">
        <v>-0.19</v>
      </c>
      <c r="H10638" s="4">
        <v>5.9549693466069399E-2</v>
      </c>
      <c r="I10638" s="4">
        <v>-0.1</v>
      </c>
      <c r="J10638" s="4">
        <v>-0.39</v>
      </c>
      <c r="K10638" s="4">
        <v>-0.23</v>
      </c>
      <c r="L10638" s="4">
        <v>-0.17499999999999999</v>
      </c>
      <c r="M10638" s="4">
        <v>39</v>
      </c>
    </row>
    <row r="10639" spans="1:13" x14ac:dyDescent="0.2">
      <c r="A10639" s="3">
        <v>43586</v>
      </c>
      <c r="B10639" t="s">
        <v>3124</v>
      </c>
      <c r="C10639" t="s">
        <v>3150</v>
      </c>
      <c r="D10639" t="s">
        <v>19</v>
      </c>
      <c r="E10639" t="s">
        <v>3149</v>
      </c>
      <c r="F10639" s="4">
        <v>-0.2485</v>
      </c>
      <c r="G10639" s="4">
        <v>-0.255</v>
      </c>
      <c r="H10639" s="4">
        <v>0.12550261114975</v>
      </c>
      <c r="I10639" s="4">
        <v>0.22</v>
      </c>
      <c r="J10639" s="4">
        <v>-0.45</v>
      </c>
      <c r="K10639" s="4">
        <v>-0.3175</v>
      </c>
      <c r="L10639" s="4">
        <v>-0.2</v>
      </c>
      <c r="M10639" s="4">
        <v>38</v>
      </c>
    </row>
    <row r="10640" spans="1:13" x14ac:dyDescent="0.2">
      <c r="A10640" s="3">
        <v>43586</v>
      </c>
      <c r="B10640" t="s">
        <v>8202</v>
      </c>
      <c r="C10640" t="s">
        <v>3117</v>
      </c>
      <c r="D10640" t="s">
        <v>8203</v>
      </c>
      <c r="E10640" t="s">
        <v>3116</v>
      </c>
      <c r="F10640" s="4">
        <v>0.264538461538462</v>
      </c>
      <c r="G10640" s="4">
        <v>0.27</v>
      </c>
      <c r="H10640" s="4">
        <v>7.8563700655765595E-2</v>
      </c>
      <c r="I10640" s="4">
        <v>0.43</v>
      </c>
      <c r="J10640" s="4">
        <v>0</v>
      </c>
      <c r="K10640" s="4">
        <v>0.22500000000000001</v>
      </c>
      <c r="L10640" s="4">
        <v>0.31</v>
      </c>
      <c r="M10640" s="4">
        <v>39</v>
      </c>
    </row>
    <row r="10641" spans="1:13" x14ac:dyDescent="0.2">
      <c r="A10641" s="3">
        <v>43586</v>
      </c>
      <c r="B10641" t="s">
        <v>8210</v>
      </c>
      <c r="C10641" t="s">
        <v>3120</v>
      </c>
      <c r="D10641" t="s">
        <v>8211</v>
      </c>
      <c r="E10641" t="s">
        <v>3119</v>
      </c>
      <c r="F10641" s="4">
        <v>0.36725641025640998</v>
      </c>
      <c r="G10641" s="4">
        <v>0.35</v>
      </c>
      <c r="H10641" s="4">
        <v>8.3435357249826703E-2</v>
      </c>
      <c r="I10641" s="4">
        <v>0.52</v>
      </c>
      <c r="J10641" s="4">
        <v>0.1</v>
      </c>
      <c r="K10641" s="4">
        <v>0.33</v>
      </c>
      <c r="L10641" s="4">
        <v>0.40500000000000003</v>
      </c>
      <c r="M10641" s="4">
        <v>39</v>
      </c>
    </row>
    <row r="10642" spans="1:13" x14ac:dyDescent="0.2">
      <c r="A10642" s="3">
        <v>43586</v>
      </c>
      <c r="B10642" t="s">
        <v>8218</v>
      </c>
      <c r="C10642" t="s">
        <v>3123</v>
      </c>
      <c r="D10642" t="s">
        <v>8219</v>
      </c>
      <c r="E10642" t="s">
        <v>3122</v>
      </c>
      <c r="F10642" s="4">
        <v>0.402230769230769</v>
      </c>
      <c r="G10642" s="4">
        <v>0.39</v>
      </c>
      <c r="H10642" s="4">
        <v>8.58203329908237E-2</v>
      </c>
      <c r="I10642" s="4">
        <v>0.7</v>
      </c>
      <c r="J10642" s="4">
        <v>0.26</v>
      </c>
      <c r="K10642" s="4">
        <v>0.34499999999999997</v>
      </c>
      <c r="L10642" s="4">
        <v>0.44500000000000001</v>
      </c>
      <c r="M10642" s="4">
        <v>39</v>
      </c>
    </row>
    <row r="10643" spans="1:13" x14ac:dyDescent="0.2">
      <c r="A10643" s="3">
        <v>43586</v>
      </c>
      <c r="B10643" t="s">
        <v>8226</v>
      </c>
      <c r="C10643" t="s">
        <v>3126</v>
      </c>
      <c r="D10643" t="s">
        <v>8227</v>
      </c>
      <c r="E10643" t="s">
        <v>3125</v>
      </c>
      <c r="F10643" s="4">
        <v>0.43746153846153801</v>
      </c>
      <c r="G10643" s="4">
        <v>0.42</v>
      </c>
      <c r="H10643" s="4">
        <v>8.8384580148899106E-2</v>
      </c>
      <c r="I10643" s="4">
        <v>0.65</v>
      </c>
      <c r="J10643" s="4">
        <v>0.24</v>
      </c>
      <c r="K10643" s="4">
        <v>0.39</v>
      </c>
      <c r="L10643" s="4">
        <v>0.46500000000000002</v>
      </c>
      <c r="M10643" s="4">
        <v>39</v>
      </c>
    </row>
    <row r="10644" spans="1:13" x14ac:dyDescent="0.2">
      <c r="A10644" s="3">
        <v>43586</v>
      </c>
      <c r="B10644" t="s">
        <v>8234</v>
      </c>
      <c r="C10644" t="s">
        <v>3129</v>
      </c>
      <c r="D10644" t="s">
        <v>8235</v>
      </c>
      <c r="E10644" t="s">
        <v>3128</v>
      </c>
      <c r="F10644" s="4">
        <v>0.52569230769230801</v>
      </c>
      <c r="G10644" s="4">
        <v>0.52</v>
      </c>
      <c r="H10644" s="4">
        <v>7.3595678450841598E-2</v>
      </c>
      <c r="I10644" s="4">
        <v>0.66</v>
      </c>
      <c r="J10644" s="4">
        <v>0.4</v>
      </c>
      <c r="K10644" s="4">
        <v>0.48499999999999999</v>
      </c>
      <c r="L10644" s="4">
        <v>0.57999999999999996</v>
      </c>
      <c r="M10644" s="4">
        <v>39</v>
      </c>
    </row>
    <row r="10645" spans="1:13" x14ac:dyDescent="0.2">
      <c r="A10645" s="3">
        <v>43586</v>
      </c>
      <c r="B10645" t="s">
        <v>8242</v>
      </c>
      <c r="C10645" t="s">
        <v>3132</v>
      </c>
      <c r="D10645" t="s">
        <v>8243</v>
      </c>
      <c r="E10645" t="s">
        <v>3131</v>
      </c>
      <c r="F10645" s="4">
        <v>0.79451282051282002</v>
      </c>
      <c r="G10645" s="4">
        <v>0.79</v>
      </c>
      <c r="H10645" s="4">
        <v>6.49902307617609E-2</v>
      </c>
      <c r="I10645" s="4">
        <v>0.96</v>
      </c>
      <c r="J10645" s="4">
        <v>0.69</v>
      </c>
      <c r="K10645" s="4">
        <v>0.75</v>
      </c>
      <c r="L10645" s="4">
        <v>0.83499999999999996</v>
      </c>
      <c r="M10645" s="4">
        <v>39</v>
      </c>
    </row>
    <row r="10646" spans="1:13" x14ac:dyDescent="0.2">
      <c r="A10646" s="3">
        <v>43586</v>
      </c>
      <c r="B10646" t="s">
        <v>8250</v>
      </c>
      <c r="C10646" t="s">
        <v>3135</v>
      </c>
      <c r="D10646" t="s">
        <v>8251</v>
      </c>
      <c r="E10646" t="s">
        <v>3134</v>
      </c>
      <c r="F10646" s="4">
        <v>0.61048717948717901</v>
      </c>
      <c r="G10646" s="4">
        <v>0.6</v>
      </c>
      <c r="H10646" s="4">
        <v>0.102747998263219</v>
      </c>
      <c r="I10646" s="4">
        <v>0.88</v>
      </c>
      <c r="J10646" s="4">
        <v>0.43</v>
      </c>
      <c r="K10646" s="4">
        <v>0.55000000000000004</v>
      </c>
      <c r="L10646" s="4">
        <v>0.64500000000000002</v>
      </c>
      <c r="M10646" s="4">
        <v>39</v>
      </c>
    </row>
    <row r="10647" spans="1:13" x14ac:dyDescent="0.2">
      <c r="A10647" s="3">
        <v>43586</v>
      </c>
      <c r="B10647" t="s">
        <v>8276</v>
      </c>
      <c r="C10647" t="s">
        <v>3096</v>
      </c>
      <c r="D10647" t="s">
        <v>8277</v>
      </c>
      <c r="E10647" t="s">
        <v>3095</v>
      </c>
      <c r="F10647" s="4">
        <v>3.5032352941176499</v>
      </c>
      <c r="G10647" s="4">
        <v>3.48</v>
      </c>
      <c r="H10647" s="4">
        <v>0.202285735326487</v>
      </c>
      <c r="I10647" s="4">
        <v>3.9</v>
      </c>
      <c r="J10647" s="4">
        <v>3.15</v>
      </c>
      <c r="K10647" s="4">
        <v>3.3174999999999999</v>
      </c>
      <c r="L10647" s="4">
        <v>3.6524999999999999</v>
      </c>
      <c r="M10647" s="4">
        <v>34</v>
      </c>
    </row>
    <row r="10648" spans="1:13" x14ac:dyDescent="0.2">
      <c r="A10648" s="3">
        <v>43586</v>
      </c>
      <c r="B10648" t="s">
        <v>8282</v>
      </c>
      <c r="C10648" t="s">
        <v>3099</v>
      </c>
      <c r="D10648" t="s">
        <v>8283</v>
      </c>
      <c r="E10648" t="s">
        <v>3098</v>
      </c>
      <c r="F10648" s="4">
        <v>3.48470588235294</v>
      </c>
      <c r="G10648" s="4">
        <v>3.4449999999999998</v>
      </c>
      <c r="H10648" s="4">
        <v>0.21190671609929199</v>
      </c>
      <c r="I10648" s="4">
        <v>3.9</v>
      </c>
      <c r="J10648" s="4">
        <v>3.08</v>
      </c>
      <c r="K10648" s="4">
        <v>3.3250000000000002</v>
      </c>
      <c r="L10648" s="4">
        <v>3.6074999999999999</v>
      </c>
      <c r="M10648" s="4">
        <v>34</v>
      </c>
    </row>
    <row r="10649" spans="1:13" x14ac:dyDescent="0.2">
      <c r="A10649" s="3">
        <v>43586</v>
      </c>
      <c r="B10649" t="s">
        <v>9746</v>
      </c>
      <c r="C10649" t="s">
        <v>3087</v>
      </c>
      <c r="D10649" t="s">
        <v>9747</v>
      </c>
      <c r="E10649" t="s">
        <v>3086</v>
      </c>
      <c r="F10649" s="4">
        <v>3.5770588235294101</v>
      </c>
      <c r="G10649" s="4">
        <v>3.6</v>
      </c>
      <c r="H10649" s="4">
        <v>0.184021234146377</v>
      </c>
      <c r="I10649" s="4">
        <v>3.9</v>
      </c>
      <c r="J10649" s="4">
        <v>2.9</v>
      </c>
      <c r="K10649" s="4">
        <v>3.5</v>
      </c>
      <c r="L10649" s="4">
        <v>3.7</v>
      </c>
      <c r="M10649" s="4">
        <v>34</v>
      </c>
    </row>
    <row r="10650" spans="1:13" x14ac:dyDescent="0.2">
      <c r="A10650" s="3">
        <v>43586</v>
      </c>
      <c r="B10650" t="s">
        <v>3085</v>
      </c>
      <c r="C10650" t="s">
        <v>3090</v>
      </c>
      <c r="D10650" t="s">
        <v>6</v>
      </c>
      <c r="E10650" t="s">
        <v>3089</v>
      </c>
      <c r="F10650" s="4">
        <v>3.3976470588235301</v>
      </c>
      <c r="G10650" s="4">
        <v>3.4</v>
      </c>
      <c r="H10650" s="4">
        <v>0.25573493407479297</v>
      </c>
      <c r="I10650" s="4">
        <v>4</v>
      </c>
      <c r="J10650" s="4">
        <v>2.7</v>
      </c>
      <c r="K10650" s="4">
        <v>3.3050000000000002</v>
      </c>
      <c r="L10650" s="4">
        <v>3.5</v>
      </c>
      <c r="M10650" s="4">
        <v>34</v>
      </c>
    </row>
    <row r="10651" spans="1:13" x14ac:dyDescent="0.2">
      <c r="A10651" s="3">
        <v>43586</v>
      </c>
      <c r="B10651" t="s">
        <v>9883</v>
      </c>
      <c r="C10651" t="s">
        <v>3108</v>
      </c>
      <c r="D10651" t="s">
        <v>9884</v>
      </c>
      <c r="E10651" t="s">
        <v>3107</v>
      </c>
      <c r="F10651" s="4">
        <v>3.4343333333333299</v>
      </c>
      <c r="G10651" s="4">
        <v>3.4750000000000001</v>
      </c>
      <c r="H10651" s="4">
        <v>0.220386546515565</v>
      </c>
      <c r="I10651" s="4">
        <v>4</v>
      </c>
      <c r="J10651" s="4">
        <v>3</v>
      </c>
      <c r="K10651" s="4">
        <v>3.3</v>
      </c>
      <c r="L10651" s="4">
        <v>3.5</v>
      </c>
      <c r="M10651" s="4">
        <v>30</v>
      </c>
    </row>
    <row r="10652" spans="1:13" x14ac:dyDescent="0.2">
      <c r="A10652" s="3">
        <v>43586</v>
      </c>
      <c r="B10652" t="s">
        <v>3088</v>
      </c>
      <c r="C10652" t="s">
        <v>3093</v>
      </c>
      <c r="D10652" t="s">
        <v>7</v>
      </c>
      <c r="E10652" t="s">
        <v>3092</v>
      </c>
      <c r="F10652" s="4">
        <v>3.40966666666667</v>
      </c>
      <c r="G10652" s="4">
        <v>3.33</v>
      </c>
      <c r="H10652" s="4">
        <v>0.23449848662600201</v>
      </c>
      <c r="I10652" s="4">
        <v>4.2</v>
      </c>
      <c r="J10652" s="4">
        <v>3</v>
      </c>
      <c r="K10652" s="4">
        <v>3.3</v>
      </c>
      <c r="L10652" s="4">
        <v>3.5</v>
      </c>
      <c r="M10652" s="4">
        <v>30</v>
      </c>
    </row>
    <row r="10653" spans="1:13" x14ac:dyDescent="0.2">
      <c r="A10653" s="3">
        <v>43586</v>
      </c>
      <c r="B10653" t="s">
        <v>7209</v>
      </c>
      <c r="C10653" t="s">
        <v>3111</v>
      </c>
      <c r="D10653" t="s">
        <v>2999</v>
      </c>
      <c r="E10653" t="s">
        <v>3110</v>
      </c>
      <c r="F10653" s="4">
        <v>3.3858620689655199</v>
      </c>
      <c r="G10653" s="4">
        <v>3.4</v>
      </c>
      <c r="H10653" s="4">
        <v>0.202370191928754</v>
      </c>
      <c r="I10653" s="4">
        <v>3.9</v>
      </c>
      <c r="J10653" s="4">
        <v>3</v>
      </c>
      <c r="K10653" s="4">
        <v>3.3</v>
      </c>
      <c r="L10653" s="4">
        <v>3.5</v>
      </c>
      <c r="M10653" s="4">
        <v>29</v>
      </c>
    </row>
    <row r="10654" spans="1:13" x14ac:dyDescent="0.2">
      <c r="A10654" s="3">
        <v>43586</v>
      </c>
      <c r="B10654" t="s">
        <v>8284</v>
      </c>
      <c r="C10654" t="s">
        <v>3153</v>
      </c>
      <c r="D10654" t="s">
        <v>8285</v>
      </c>
      <c r="E10654" t="s">
        <v>3152</v>
      </c>
      <c r="F10654" s="4">
        <v>0.17397058823529399</v>
      </c>
      <c r="G10654" s="4">
        <v>0.16</v>
      </c>
      <c r="H10654" s="4">
        <v>5.1164905878765099E-2</v>
      </c>
      <c r="I10654" s="4">
        <v>0.3</v>
      </c>
      <c r="J10654" s="4">
        <v>0.06</v>
      </c>
      <c r="K10654" s="4">
        <v>0.14249999999999999</v>
      </c>
      <c r="L10654" s="4">
        <v>0.19</v>
      </c>
      <c r="M10654" s="4">
        <v>34</v>
      </c>
    </row>
    <row r="10655" spans="1:13" x14ac:dyDescent="0.2">
      <c r="A10655" s="3">
        <v>43586</v>
      </c>
      <c r="B10655" t="s">
        <v>4319</v>
      </c>
      <c r="C10655" t="s">
        <v>4324</v>
      </c>
      <c r="D10655" t="s">
        <v>419</v>
      </c>
      <c r="E10655" t="s">
        <v>4323</v>
      </c>
      <c r="F10655" s="4">
        <v>2.3787878787878798</v>
      </c>
      <c r="G10655" s="4">
        <v>2.4</v>
      </c>
      <c r="H10655" s="4">
        <v>0.20578747495531599</v>
      </c>
      <c r="I10655" s="4">
        <v>2.9</v>
      </c>
      <c r="J10655" s="4">
        <v>1.9</v>
      </c>
      <c r="K10655" s="4">
        <v>2.2000000000000002</v>
      </c>
      <c r="L10655" s="4">
        <v>2.5</v>
      </c>
      <c r="M10655" s="4">
        <v>33</v>
      </c>
    </row>
    <row r="10656" spans="1:13" x14ac:dyDescent="0.2">
      <c r="A10656" s="3">
        <v>43586</v>
      </c>
      <c r="B10656" t="s">
        <v>4322</v>
      </c>
      <c r="C10656" t="s">
        <v>4327</v>
      </c>
      <c r="D10656" t="s">
        <v>420</v>
      </c>
      <c r="E10656" t="s">
        <v>4326</v>
      </c>
      <c r="F10656" s="4">
        <v>1.859375</v>
      </c>
      <c r="G10656" s="4">
        <v>1.9</v>
      </c>
      <c r="H10656" s="4">
        <v>0.30145814987993302</v>
      </c>
      <c r="I10656" s="4">
        <v>2.5</v>
      </c>
      <c r="J10656" s="4">
        <v>1</v>
      </c>
      <c r="K10656" s="4">
        <v>1.8</v>
      </c>
      <c r="L10656" s="4">
        <v>2</v>
      </c>
      <c r="M10656" s="4">
        <v>32</v>
      </c>
    </row>
    <row r="10657" spans="1:13" x14ac:dyDescent="0.2">
      <c r="A10657" s="3">
        <v>43586</v>
      </c>
      <c r="B10657" t="s">
        <v>9804</v>
      </c>
      <c r="C10657" t="s">
        <v>3939</v>
      </c>
      <c r="D10657" t="s">
        <v>9805</v>
      </c>
      <c r="E10657" t="s">
        <v>3947</v>
      </c>
      <c r="F10657" s="4">
        <v>19.295483870967701</v>
      </c>
      <c r="G10657" s="4">
        <v>19.239999999999998</v>
      </c>
      <c r="H10657" s="4">
        <v>0.29292591452080402</v>
      </c>
      <c r="I10657" s="4">
        <v>20.11</v>
      </c>
      <c r="J10657" s="4">
        <v>18.920000000000002</v>
      </c>
      <c r="K10657" s="4">
        <v>19.11</v>
      </c>
      <c r="L10657" s="4">
        <v>19.350000000000001</v>
      </c>
      <c r="M10657" s="4">
        <v>31</v>
      </c>
    </row>
    <row r="10658" spans="1:13" x14ac:dyDescent="0.2">
      <c r="A10658" s="3">
        <v>43586</v>
      </c>
      <c r="B10658" t="s">
        <v>9806</v>
      </c>
      <c r="C10658" t="s">
        <v>3942</v>
      </c>
      <c r="D10658" t="s">
        <v>9807</v>
      </c>
      <c r="E10658" t="s">
        <v>3949</v>
      </c>
      <c r="F10658" s="4">
        <v>19.387</v>
      </c>
      <c r="G10658" s="4">
        <v>19.36</v>
      </c>
      <c r="H10658" s="4">
        <v>0.29588150004514602</v>
      </c>
      <c r="I10658" s="4">
        <v>20.170000000000002</v>
      </c>
      <c r="J10658" s="4">
        <v>18.87</v>
      </c>
      <c r="K10658" s="4">
        <v>19.184999999999999</v>
      </c>
      <c r="L10658" s="4">
        <v>19.545000000000002</v>
      </c>
      <c r="M10658" s="4">
        <v>30</v>
      </c>
    </row>
    <row r="10659" spans="1:13" x14ac:dyDescent="0.2">
      <c r="A10659" s="3">
        <v>43586</v>
      </c>
      <c r="B10659" t="s">
        <v>9808</v>
      </c>
      <c r="C10659" t="s">
        <v>3952</v>
      </c>
      <c r="D10659" t="s">
        <v>9809</v>
      </c>
      <c r="E10659" t="s">
        <v>3951</v>
      </c>
      <c r="F10659" s="4">
        <v>19.4753333333333</v>
      </c>
      <c r="G10659" s="4">
        <v>19.414999999999999</v>
      </c>
      <c r="H10659" s="4">
        <v>0.36499157603253402</v>
      </c>
      <c r="I10659" s="4">
        <v>20.6</v>
      </c>
      <c r="J10659" s="4">
        <v>18.850000000000001</v>
      </c>
      <c r="K10659" s="4">
        <v>19.22</v>
      </c>
      <c r="L10659" s="4">
        <v>19.64</v>
      </c>
      <c r="M10659" s="4">
        <v>30</v>
      </c>
    </row>
    <row r="10660" spans="1:13" x14ac:dyDescent="0.2">
      <c r="A10660" s="3">
        <v>43586</v>
      </c>
      <c r="B10660" t="s">
        <v>9750</v>
      </c>
      <c r="C10660" t="s">
        <v>3936</v>
      </c>
      <c r="D10660" t="s">
        <v>9751</v>
      </c>
      <c r="E10660" t="s">
        <v>3935</v>
      </c>
      <c r="F10660" s="4">
        <v>19.9211428571429</v>
      </c>
      <c r="G10660" s="4">
        <v>19.829999999999998</v>
      </c>
      <c r="H10660" s="4">
        <v>0.62796483335675202</v>
      </c>
      <c r="I10660" s="4">
        <v>21.24</v>
      </c>
      <c r="J10660" s="4">
        <v>18.79</v>
      </c>
      <c r="K10660" s="4">
        <v>19.55</v>
      </c>
      <c r="L10660" s="4">
        <v>20.350000000000001</v>
      </c>
      <c r="M10660" s="4">
        <v>35</v>
      </c>
    </row>
    <row r="10661" spans="1:13" x14ac:dyDescent="0.2">
      <c r="A10661" s="3">
        <v>43586</v>
      </c>
      <c r="B10661" t="s">
        <v>3934</v>
      </c>
      <c r="C10661" t="s">
        <v>3939</v>
      </c>
      <c r="D10661" t="s">
        <v>289</v>
      </c>
      <c r="E10661" t="s">
        <v>3938</v>
      </c>
      <c r="F10661" s="4">
        <v>20.409705882352899</v>
      </c>
      <c r="G10661" s="4">
        <v>20.225000000000001</v>
      </c>
      <c r="H10661" s="4">
        <v>0.91850169592597597</v>
      </c>
      <c r="I10661" s="4">
        <v>22.02</v>
      </c>
      <c r="J10661" s="4">
        <v>18.600000000000001</v>
      </c>
      <c r="K10661" s="4">
        <v>19.914999999999999</v>
      </c>
      <c r="L10661" s="4">
        <v>20.975000000000001</v>
      </c>
      <c r="M10661" s="4">
        <v>34</v>
      </c>
    </row>
    <row r="10662" spans="1:13" x14ac:dyDescent="0.2">
      <c r="A10662" s="3">
        <v>43586</v>
      </c>
      <c r="B10662" t="s">
        <v>3937</v>
      </c>
      <c r="C10662" t="s">
        <v>3942</v>
      </c>
      <c r="D10662" t="s">
        <v>290</v>
      </c>
      <c r="E10662" t="s">
        <v>3941</v>
      </c>
      <c r="F10662" s="4">
        <v>20.695416666666699</v>
      </c>
      <c r="G10662" s="4">
        <v>20.55</v>
      </c>
      <c r="H10662" s="4">
        <v>1.17377865910899</v>
      </c>
      <c r="I10662" s="4">
        <v>23</v>
      </c>
      <c r="J10662" s="4">
        <v>18.5</v>
      </c>
      <c r="K10662" s="4">
        <v>20.0075</v>
      </c>
      <c r="L10662" s="4">
        <v>21.35</v>
      </c>
      <c r="M10662" s="4">
        <v>24</v>
      </c>
    </row>
    <row r="10663" spans="1:13" x14ac:dyDescent="0.2">
      <c r="A10663" s="3">
        <v>43586</v>
      </c>
      <c r="B10663" t="s">
        <v>3574</v>
      </c>
      <c r="C10663" t="s">
        <v>3579</v>
      </c>
      <c r="D10663" t="s">
        <v>169</v>
      </c>
      <c r="E10663" t="s">
        <v>3578</v>
      </c>
      <c r="F10663" s="4">
        <v>1.32368421052632</v>
      </c>
      <c r="G10663" s="4">
        <v>1.345</v>
      </c>
      <c r="H10663" s="4">
        <v>0.24601055847074901</v>
      </c>
      <c r="I10663" s="4">
        <v>1.8</v>
      </c>
      <c r="J10663" s="4">
        <v>0.75</v>
      </c>
      <c r="K10663" s="4">
        <v>1.2</v>
      </c>
      <c r="L10663" s="4">
        <v>1.5</v>
      </c>
      <c r="M10663" s="4">
        <v>38</v>
      </c>
    </row>
    <row r="10664" spans="1:13" x14ac:dyDescent="0.2">
      <c r="A10664" s="3">
        <v>43586</v>
      </c>
      <c r="B10664" t="s">
        <v>3577</v>
      </c>
      <c r="C10664" t="s">
        <v>3582</v>
      </c>
      <c r="D10664" t="s">
        <v>170</v>
      </c>
      <c r="E10664" t="s">
        <v>3581</v>
      </c>
      <c r="F10664" s="4">
        <v>1.7202702702702699</v>
      </c>
      <c r="G10664" s="4">
        <v>1.71</v>
      </c>
      <c r="H10664" s="4">
        <v>0.32794381705887798</v>
      </c>
      <c r="I10664" s="4">
        <v>2.23</v>
      </c>
      <c r="J10664" s="4">
        <v>0.77</v>
      </c>
      <c r="K10664" s="4">
        <v>1.6</v>
      </c>
      <c r="L10664" s="4">
        <v>1.9</v>
      </c>
      <c r="M10664" s="4">
        <v>37</v>
      </c>
    </row>
    <row r="10665" spans="1:13" x14ac:dyDescent="0.2">
      <c r="A10665" s="3">
        <v>43586</v>
      </c>
      <c r="B10665" t="s">
        <v>3580</v>
      </c>
      <c r="C10665" t="s">
        <v>3585</v>
      </c>
      <c r="D10665" t="s">
        <v>171</v>
      </c>
      <c r="E10665" t="s">
        <v>3584</v>
      </c>
      <c r="F10665" s="4">
        <v>2.0181481481481498</v>
      </c>
      <c r="G10665" s="4">
        <v>2</v>
      </c>
      <c r="H10665" s="4">
        <v>0.36905322773318899</v>
      </c>
      <c r="I10665" s="4">
        <v>3</v>
      </c>
      <c r="J10665" s="4">
        <v>1.4</v>
      </c>
      <c r="K10665" s="4">
        <v>1.75</v>
      </c>
      <c r="L10665" s="4">
        <v>2.25</v>
      </c>
      <c r="M10665" s="4">
        <v>27</v>
      </c>
    </row>
    <row r="10666" spans="1:13" x14ac:dyDescent="0.2">
      <c r="A10666" s="3">
        <v>43586</v>
      </c>
      <c r="B10666" t="s">
        <v>3592</v>
      </c>
      <c r="C10666" t="s">
        <v>3603</v>
      </c>
      <c r="D10666" t="s">
        <v>175</v>
      </c>
      <c r="E10666" t="s">
        <v>3602</v>
      </c>
      <c r="F10666" s="4">
        <v>1.8669696969697001</v>
      </c>
      <c r="G10666" s="4">
        <v>1.8</v>
      </c>
      <c r="H10666" s="4">
        <v>0.54396395129000097</v>
      </c>
      <c r="I10666" s="4">
        <v>3.3</v>
      </c>
      <c r="J10666" s="4">
        <v>0.8</v>
      </c>
      <c r="K10666" s="4">
        <v>1.6</v>
      </c>
      <c r="L10666" s="4">
        <v>2.1</v>
      </c>
      <c r="M10666" s="4">
        <v>33</v>
      </c>
    </row>
    <row r="10667" spans="1:13" x14ac:dyDescent="0.2">
      <c r="A10667" s="3">
        <v>43586</v>
      </c>
      <c r="B10667" t="s">
        <v>10303</v>
      </c>
      <c r="C10667" t="s">
        <v>3594</v>
      </c>
      <c r="D10667" t="s">
        <v>10304</v>
      </c>
      <c r="E10667" t="s">
        <v>3593</v>
      </c>
      <c r="F10667" s="4">
        <v>1.08</v>
      </c>
      <c r="G10667" s="4">
        <v>1.1000000000000001</v>
      </c>
      <c r="H10667" s="4">
        <v>0.50875665433813599</v>
      </c>
      <c r="I10667" s="4">
        <v>2.2999999999999998</v>
      </c>
      <c r="J10667" s="4">
        <v>0.1</v>
      </c>
      <c r="K10667" s="4">
        <v>0.79</v>
      </c>
      <c r="L10667" s="4">
        <v>1.38</v>
      </c>
      <c r="M10667" s="4">
        <v>37</v>
      </c>
    </row>
    <row r="10668" spans="1:13" x14ac:dyDescent="0.2">
      <c r="A10668" s="3">
        <v>43586</v>
      </c>
      <c r="B10668" t="s">
        <v>3595</v>
      </c>
      <c r="C10668" t="s">
        <v>3606</v>
      </c>
      <c r="D10668" t="s">
        <v>176</v>
      </c>
      <c r="E10668" t="s">
        <v>3605</v>
      </c>
      <c r="F10668" s="4">
        <v>1.7878787878787901</v>
      </c>
      <c r="G10668" s="4">
        <v>1.8</v>
      </c>
      <c r="H10668" s="4">
        <v>0.41094219161396001</v>
      </c>
      <c r="I10668" s="4">
        <v>2.6</v>
      </c>
      <c r="J10668" s="4">
        <v>0.6</v>
      </c>
      <c r="K10668" s="4">
        <v>1.6</v>
      </c>
      <c r="L10668" s="4">
        <v>2.1</v>
      </c>
      <c r="M10668" s="4">
        <v>33</v>
      </c>
    </row>
    <row r="10669" spans="1:13" x14ac:dyDescent="0.2">
      <c r="A10669" s="3">
        <v>43586</v>
      </c>
      <c r="B10669" t="s">
        <v>10305</v>
      </c>
      <c r="C10669" t="s">
        <v>3597</v>
      </c>
      <c r="D10669" t="s">
        <v>10306</v>
      </c>
      <c r="E10669" t="s">
        <v>3596</v>
      </c>
      <c r="F10669" s="4">
        <v>1.4437837837837799</v>
      </c>
      <c r="G10669" s="4">
        <v>1.5</v>
      </c>
      <c r="H10669" s="4">
        <v>0.39238127256924898</v>
      </c>
      <c r="I10669" s="4">
        <v>2.2000000000000002</v>
      </c>
      <c r="J10669" s="4">
        <v>0.4</v>
      </c>
      <c r="K10669" s="4">
        <v>1.2</v>
      </c>
      <c r="L10669" s="4">
        <v>1.65</v>
      </c>
      <c r="M10669" s="4">
        <v>37</v>
      </c>
    </row>
    <row r="10670" spans="1:13" x14ac:dyDescent="0.2">
      <c r="A10670" s="3">
        <v>43586</v>
      </c>
      <c r="B10670" t="s">
        <v>3598</v>
      </c>
      <c r="C10670" t="s">
        <v>3609</v>
      </c>
      <c r="D10670" t="s">
        <v>177</v>
      </c>
      <c r="E10670" t="s">
        <v>3608</v>
      </c>
      <c r="F10670" s="4">
        <v>1.66575757575758</v>
      </c>
      <c r="G10670" s="4">
        <v>1.7</v>
      </c>
      <c r="H10670" s="4">
        <v>0.42959305091439698</v>
      </c>
      <c r="I10670" s="4">
        <v>2.7</v>
      </c>
      <c r="J10670" s="4">
        <v>0.64</v>
      </c>
      <c r="K10670" s="4">
        <v>1.4</v>
      </c>
      <c r="L10670" s="4">
        <v>1.9</v>
      </c>
      <c r="M10670" s="4">
        <v>33</v>
      </c>
    </row>
    <row r="10671" spans="1:13" x14ac:dyDescent="0.2">
      <c r="A10671" s="3">
        <v>43586</v>
      </c>
      <c r="B10671" t="s">
        <v>3589</v>
      </c>
      <c r="C10671" t="s">
        <v>3600</v>
      </c>
      <c r="D10671" t="s">
        <v>174</v>
      </c>
      <c r="E10671" t="s">
        <v>3599</v>
      </c>
      <c r="F10671" s="4">
        <v>1.5918918918918901</v>
      </c>
      <c r="G10671" s="4">
        <v>1.6</v>
      </c>
      <c r="H10671" s="4">
        <v>0.48142057056773702</v>
      </c>
      <c r="I10671" s="4">
        <v>2.5</v>
      </c>
      <c r="J10671" s="4">
        <v>0.16</v>
      </c>
      <c r="K10671" s="4">
        <v>1.3</v>
      </c>
      <c r="L10671" s="4">
        <v>1.9</v>
      </c>
      <c r="M10671" s="4">
        <v>37</v>
      </c>
    </row>
    <row r="10672" spans="1:13" x14ac:dyDescent="0.2">
      <c r="A10672" s="3">
        <v>43586</v>
      </c>
      <c r="B10672" t="s">
        <v>3601</v>
      </c>
      <c r="C10672" t="s">
        <v>3612</v>
      </c>
      <c r="D10672" t="s">
        <v>178</v>
      </c>
      <c r="E10672" t="s">
        <v>3611</v>
      </c>
      <c r="F10672" s="4">
        <v>1.53242424242424</v>
      </c>
      <c r="G10672" s="4">
        <v>1.7</v>
      </c>
      <c r="H10672" s="4">
        <v>0.59064070245280198</v>
      </c>
      <c r="I10672" s="4">
        <v>2.4</v>
      </c>
      <c r="J10672" s="4">
        <v>-0.4</v>
      </c>
      <c r="K10672" s="4">
        <v>1.3</v>
      </c>
      <c r="L10672" s="4">
        <v>1.9</v>
      </c>
      <c r="M10672" s="4">
        <v>33</v>
      </c>
    </row>
    <row r="10673" spans="1:13" x14ac:dyDescent="0.2">
      <c r="A10673" s="3">
        <v>43586</v>
      </c>
      <c r="B10673" t="s">
        <v>3868</v>
      </c>
      <c r="C10673" t="s">
        <v>3879</v>
      </c>
      <c r="D10673" t="s">
        <v>267</v>
      </c>
      <c r="E10673" t="s">
        <v>3878</v>
      </c>
      <c r="F10673" s="4">
        <v>0.268260869565217</v>
      </c>
      <c r="G10673" s="4">
        <v>0.3</v>
      </c>
      <c r="H10673" s="4">
        <v>0.27541129860484898</v>
      </c>
      <c r="I10673" s="4">
        <v>0.7</v>
      </c>
      <c r="J10673" s="4">
        <v>-0.4</v>
      </c>
      <c r="K10673" s="4">
        <v>0.15</v>
      </c>
      <c r="L10673" s="4">
        <v>0.49</v>
      </c>
      <c r="M10673" s="4">
        <v>23</v>
      </c>
    </row>
    <row r="10674" spans="1:13" x14ac:dyDescent="0.2">
      <c r="A10674" s="3">
        <v>43586</v>
      </c>
      <c r="B10674" t="s">
        <v>10309</v>
      </c>
      <c r="C10674" t="s">
        <v>3870</v>
      </c>
      <c r="D10674" t="s">
        <v>10310</v>
      </c>
      <c r="E10674" t="s">
        <v>3869</v>
      </c>
      <c r="F10674" s="4">
        <v>0.60440000000000005</v>
      </c>
      <c r="G10674" s="4">
        <v>0.7</v>
      </c>
      <c r="H10674" s="4">
        <v>0.23639796953442699</v>
      </c>
      <c r="I10674" s="4">
        <v>1</v>
      </c>
      <c r="J10674" s="4">
        <v>0.08</v>
      </c>
      <c r="K10674" s="4">
        <v>0.42</v>
      </c>
      <c r="L10674" s="4">
        <v>0.72</v>
      </c>
      <c r="M10674" s="4">
        <v>25</v>
      </c>
    </row>
    <row r="10675" spans="1:13" x14ac:dyDescent="0.2">
      <c r="A10675" s="3">
        <v>43586</v>
      </c>
      <c r="B10675" t="s">
        <v>3871</v>
      </c>
      <c r="C10675" t="s">
        <v>3882</v>
      </c>
      <c r="D10675" t="s">
        <v>268</v>
      </c>
      <c r="E10675" t="s">
        <v>3881</v>
      </c>
      <c r="F10675" s="4">
        <v>0.34956521739130397</v>
      </c>
      <c r="G10675" s="4">
        <v>0.39</v>
      </c>
      <c r="H10675" s="4">
        <v>0.23414211420474701</v>
      </c>
      <c r="I10675" s="4">
        <v>1.1000000000000001</v>
      </c>
      <c r="J10675" s="4">
        <v>0</v>
      </c>
      <c r="K10675" s="4">
        <v>0.19500000000000001</v>
      </c>
      <c r="L10675" s="4">
        <v>0.41</v>
      </c>
      <c r="M10675" s="4">
        <v>23</v>
      </c>
    </row>
    <row r="10676" spans="1:13" x14ac:dyDescent="0.2">
      <c r="A10676" s="3">
        <v>43586</v>
      </c>
      <c r="B10676" t="s">
        <v>10311</v>
      </c>
      <c r="C10676" t="s">
        <v>3873</v>
      </c>
      <c r="D10676" t="s">
        <v>10312</v>
      </c>
      <c r="E10676" t="s">
        <v>3872</v>
      </c>
      <c r="F10676" s="4">
        <v>0.59</v>
      </c>
      <c r="G10676" s="4">
        <v>0.57999999999999996</v>
      </c>
      <c r="H10676" s="4">
        <v>0.19750527419118</v>
      </c>
      <c r="I10676" s="4">
        <v>1.1000000000000001</v>
      </c>
      <c r="J10676" s="4">
        <v>0.3</v>
      </c>
      <c r="K10676" s="4">
        <v>0.42</v>
      </c>
      <c r="L10676" s="4">
        <v>0.7</v>
      </c>
      <c r="M10676" s="4">
        <v>25</v>
      </c>
    </row>
    <row r="10677" spans="1:13" x14ac:dyDescent="0.2">
      <c r="A10677" s="3">
        <v>43586</v>
      </c>
      <c r="B10677" t="s">
        <v>3874</v>
      </c>
      <c r="C10677" t="s">
        <v>3885</v>
      </c>
      <c r="D10677" t="s">
        <v>269</v>
      </c>
      <c r="E10677" t="s">
        <v>3884</v>
      </c>
      <c r="F10677" s="4">
        <v>0.42478260869565199</v>
      </c>
      <c r="G10677" s="4">
        <v>0.4</v>
      </c>
      <c r="H10677" s="4">
        <v>0.21508707676865499</v>
      </c>
      <c r="I10677" s="4">
        <v>0.99</v>
      </c>
      <c r="J10677" s="4">
        <v>0.16</v>
      </c>
      <c r="K10677" s="4">
        <v>0.27</v>
      </c>
      <c r="L10677" s="4">
        <v>0.5</v>
      </c>
      <c r="M10677" s="4">
        <v>23</v>
      </c>
    </row>
    <row r="10678" spans="1:13" x14ac:dyDescent="0.2">
      <c r="A10678" s="3">
        <v>43586</v>
      </c>
      <c r="B10678" t="s">
        <v>3865</v>
      </c>
      <c r="C10678" t="s">
        <v>3876</v>
      </c>
      <c r="D10678" t="s">
        <v>266</v>
      </c>
      <c r="E10678" t="s">
        <v>3875</v>
      </c>
      <c r="F10678" s="4">
        <v>0.55759999999999998</v>
      </c>
      <c r="G10678" s="4">
        <v>0.5</v>
      </c>
      <c r="H10678" s="4">
        <v>0.21040199618824901</v>
      </c>
      <c r="I10678" s="4">
        <v>1.1000000000000001</v>
      </c>
      <c r="J10678" s="4">
        <v>0.2</v>
      </c>
      <c r="K10678" s="4">
        <v>0.4</v>
      </c>
      <c r="L10678" s="4">
        <v>0.66</v>
      </c>
      <c r="M10678" s="4">
        <v>25</v>
      </c>
    </row>
    <row r="10679" spans="1:13" x14ac:dyDescent="0.2">
      <c r="A10679" s="3">
        <v>43586</v>
      </c>
      <c r="B10679" t="s">
        <v>3877</v>
      </c>
      <c r="C10679" t="s">
        <v>3888</v>
      </c>
      <c r="D10679" t="s">
        <v>270</v>
      </c>
      <c r="E10679" t="s">
        <v>3887</v>
      </c>
      <c r="F10679" s="4">
        <v>0.41869565217391302</v>
      </c>
      <c r="G10679" s="4">
        <v>0.4</v>
      </c>
      <c r="H10679" s="4">
        <v>0.182016591347305</v>
      </c>
      <c r="I10679" s="4">
        <v>0.9</v>
      </c>
      <c r="J10679" s="4">
        <v>0.16</v>
      </c>
      <c r="K10679" s="4">
        <v>0.3</v>
      </c>
      <c r="L10679" s="4">
        <v>0.505</v>
      </c>
      <c r="M10679" s="4">
        <v>23</v>
      </c>
    </row>
    <row r="10680" spans="1:13" x14ac:dyDescent="0.2">
      <c r="A10680" s="3">
        <v>43617</v>
      </c>
      <c r="B10680" t="s">
        <v>9740</v>
      </c>
      <c r="C10680" t="s">
        <v>3927</v>
      </c>
      <c r="D10680" t="s">
        <v>9741</v>
      </c>
      <c r="E10680" t="s">
        <v>3926</v>
      </c>
      <c r="F10680" s="4">
        <v>8.0308695652173903</v>
      </c>
      <c r="G10680" s="4">
        <v>8</v>
      </c>
      <c r="H10680" s="4">
        <v>0.42960778141207201</v>
      </c>
      <c r="I10680" s="4">
        <v>9.48</v>
      </c>
      <c r="J10680" s="4">
        <v>7.25</v>
      </c>
      <c r="K10680" s="4">
        <v>7.835</v>
      </c>
      <c r="L10680" s="4">
        <v>8.15</v>
      </c>
      <c r="M10680" s="4">
        <v>23</v>
      </c>
    </row>
    <row r="10681" spans="1:13" x14ac:dyDescent="0.2">
      <c r="A10681" s="3">
        <v>43617</v>
      </c>
      <c r="B10681" t="s">
        <v>3925</v>
      </c>
      <c r="C10681" t="s">
        <v>3930</v>
      </c>
      <c r="D10681" t="s">
        <v>286</v>
      </c>
      <c r="E10681" t="s">
        <v>3929</v>
      </c>
      <c r="F10681" s="4">
        <v>7.8026086956521699</v>
      </c>
      <c r="G10681" s="4">
        <v>7.75</v>
      </c>
      <c r="H10681" s="4">
        <v>0.59922842352254302</v>
      </c>
      <c r="I10681" s="4">
        <v>9.7799999999999994</v>
      </c>
      <c r="J10681" s="4">
        <v>6.8</v>
      </c>
      <c r="K10681" s="4">
        <v>7.5</v>
      </c>
      <c r="L10681" s="4">
        <v>8.0500000000000007</v>
      </c>
      <c r="M10681" s="4">
        <v>23</v>
      </c>
    </row>
    <row r="10682" spans="1:13" x14ac:dyDescent="0.2">
      <c r="A10682" s="3">
        <v>43617</v>
      </c>
      <c r="B10682" t="s">
        <v>3928</v>
      </c>
      <c r="C10682" t="s">
        <v>3933</v>
      </c>
      <c r="D10682" t="s">
        <v>287</v>
      </c>
      <c r="E10682" t="s">
        <v>3932</v>
      </c>
      <c r="F10682" s="4">
        <v>7.63894736842105</v>
      </c>
      <c r="G10682" s="4">
        <v>7.6</v>
      </c>
      <c r="H10682" s="4">
        <v>0.66699071072027305</v>
      </c>
      <c r="I10682" s="4">
        <v>9.23</v>
      </c>
      <c r="J10682" s="4">
        <v>6</v>
      </c>
      <c r="K10682" s="4">
        <v>7.32</v>
      </c>
      <c r="L10682" s="4">
        <v>7.98</v>
      </c>
      <c r="M10682" s="4">
        <v>19</v>
      </c>
    </row>
    <row r="10683" spans="1:13" x14ac:dyDescent="0.2">
      <c r="A10683" s="3">
        <v>43617</v>
      </c>
      <c r="B10683" t="s">
        <v>9742</v>
      </c>
      <c r="C10683" t="s">
        <v>3918</v>
      </c>
      <c r="D10683" t="s">
        <v>9743</v>
      </c>
      <c r="E10683" t="s">
        <v>3917</v>
      </c>
      <c r="F10683" s="4">
        <v>7.9603703703703701</v>
      </c>
      <c r="G10683" s="4">
        <v>8</v>
      </c>
      <c r="H10683" s="4">
        <v>0.25418771805772999</v>
      </c>
      <c r="I10683" s="4">
        <v>8.33</v>
      </c>
      <c r="J10683" s="4">
        <v>7.25</v>
      </c>
      <c r="K10683" s="4">
        <v>7.9</v>
      </c>
      <c r="L10683" s="4">
        <v>8.1649999999999991</v>
      </c>
      <c r="M10683" s="4">
        <v>27</v>
      </c>
    </row>
    <row r="10684" spans="1:13" x14ac:dyDescent="0.2">
      <c r="A10684" s="3">
        <v>43617</v>
      </c>
      <c r="B10684" t="s">
        <v>3916</v>
      </c>
      <c r="C10684" t="s">
        <v>3921</v>
      </c>
      <c r="D10684" t="s">
        <v>283</v>
      </c>
      <c r="E10684" t="s">
        <v>3920</v>
      </c>
      <c r="F10684" s="4">
        <v>7.4462962962962997</v>
      </c>
      <c r="G10684" s="4">
        <v>7.5</v>
      </c>
      <c r="H10684" s="4">
        <v>0.50240305722480605</v>
      </c>
      <c r="I10684" s="4">
        <v>8.67</v>
      </c>
      <c r="J10684" s="4">
        <v>6.5</v>
      </c>
      <c r="K10684" s="4">
        <v>7</v>
      </c>
      <c r="L10684" s="4">
        <v>7.7750000000000004</v>
      </c>
      <c r="M10684" s="4">
        <v>27</v>
      </c>
    </row>
    <row r="10685" spans="1:13" x14ac:dyDescent="0.2">
      <c r="A10685" s="3">
        <v>43617</v>
      </c>
      <c r="B10685" t="s">
        <v>3919</v>
      </c>
      <c r="C10685" t="s">
        <v>3924</v>
      </c>
      <c r="D10685" t="s">
        <v>284</v>
      </c>
      <c r="E10685" t="s">
        <v>3923</v>
      </c>
      <c r="F10685" s="4">
        <v>7.0719047619047597</v>
      </c>
      <c r="G10685" s="4">
        <v>7.2</v>
      </c>
      <c r="H10685" s="4">
        <v>0.52556273695553302</v>
      </c>
      <c r="I10685" s="4">
        <v>7.93</v>
      </c>
      <c r="J10685" s="4">
        <v>6</v>
      </c>
      <c r="K10685" s="4">
        <v>6.75</v>
      </c>
      <c r="L10685" s="4">
        <v>7.5</v>
      </c>
      <c r="M10685" s="4">
        <v>21</v>
      </c>
    </row>
    <row r="10686" spans="1:13" x14ac:dyDescent="0.2">
      <c r="A10686" s="3">
        <v>43617</v>
      </c>
      <c r="B10686" t="s">
        <v>10297</v>
      </c>
      <c r="C10686" t="s">
        <v>3988</v>
      </c>
      <c r="D10686" t="s">
        <v>10298</v>
      </c>
      <c r="E10686" t="s">
        <v>3987</v>
      </c>
      <c r="F10686" s="4">
        <v>3.7210714285714301</v>
      </c>
      <c r="G10686" s="4">
        <v>3.7</v>
      </c>
      <c r="H10686" s="4">
        <v>0.21505105829071799</v>
      </c>
      <c r="I10686" s="4">
        <v>4.4000000000000004</v>
      </c>
      <c r="J10686" s="4">
        <v>3.4</v>
      </c>
      <c r="K10686" s="4">
        <v>3.6</v>
      </c>
      <c r="L10686" s="4">
        <v>3.8</v>
      </c>
      <c r="M10686" s="4">
        <v>28</v>
      </c>
    </row>
    <row r="10687" spans="1:13" x14ac:dyDescent="0.2">
      <c r="A10687" s="3">
        <v>43617</v>
      </c>
      <c r="B10687" t="s">
        <v>3986</v>
      </c>
      <c r="C10687" t="s">
        <v>3991</v>
      </c>
      <c r="D10687" t="s">
        <v>307</v>
      </c>
      <c r="E10687" t="s">
        <v>3990</v>
      </c>
      <c r="F10687" s="4">
        <v>3.8537037037037001</v>
      </c>
      <c r="G10687" s="4">
        <v>3.8</v>
      </c>
      <c r="H10687" s="4">
        <v>0.34476467055468102</v>
      </c>
      <c r="I10687" s="4">
        <v>4.8</v>
      </c>
      <c r="J10687" s="4">
        <v>3.29</v>
      </c>
      <c r="K10687" s="4">
        <v>3.65</v>
      </c>
      <c r="L10687" s="4">
        <v>3.96</v>
      </c>
      <c r="M10687" s="4">
        <v>27</v>
      </c>
    </row>
    <row r="10688" spans="1:13" x14ac:dyDescent="0.2">
      <c r="A10688" s="3">
        <v>43617</v>
      </c>
      <c r="B10688" t="s">
        <v>10299</v>
      </c>
      <c r="C10688" t="s">
        <v>3994</v>
      </c>
      <c r="D10688" t="s">
        <v>10300</v>
      </c>
      <c r="E10688" t="s">
        <v>3993</v>
      </c>
      <c r="F10688" s="4">
        <v>3.6558064516129001</v>
      </c>
      <c r="G10688" s="4">
        <v>3.6</v>
      </c>
      <c r="H10688" s="4">
        <v>0.18837505485154499</v>
      </c>
      <c r="I10688" s="4">
        <v>4.3</v>
      </c>
      <c r="J10688" s="4">
        <v>3.4</v>
      </c>
      <c r="K10688" s="4">
        <v>3.5</v>
      </c>
      <c r="L10688" s="4">
        <v>3.7749999999999999</v>
      </c>
      <c r="M10688" s="4">
        <v>31</v>
      </c>
    </row>
    <row r="10689" spans="1:13" x14ac:dyDescent="0.2">
      <c r="A10689" s="3">
        <v>43617</v>
      </c>
      <c r="B10689" t="s">
        <v>3992</v>
      </c>
      <c r="C10689" t="s">
        <v>3997</v>
      </c>
      <c r="D10689" t="s">
        <v>309</v>
      </c>
      <c r="E10689" t="s">
        <v>3996</v>
      </c>
      <c r="F10689" s="4">
        <v>3.8153333333333301</v>
      </c>
      <c r="G10689" s="4">
        <v>3.8</v>
      </c>
      <c r="H10689" s="4">
        <v>0.30313003165630797</v>
      </c>
      <c r="I10689" s="4">
        <v>4.74</v>
      </c>
      <c r="J10689" s="4">
        <v>3.4</v>
      </c>
      <c r="K10689" s="4">
        <v>3.6</v>
      </c>
      <c r="L10689" s="4">
        <v>3.9</v>
      </c>
      <c r="M10689" s="4">
        <v>30</v>
      </c>
    </row>
    <row r="10690" spans="1:13" x14ac:dyDescent="0.2">
      <c r="A10690" s="3">
        <v>43617</v>
      </c>
      <c r="B10690" t="s">
        <v>3892</v>
      </c>
      <c r="C10690" t="s">
        <v>3903</v>
      </c>
      <c r="D10690" t="s">
        <v>275</v>
      </c>
      <c r="E10690" t="s">
        <v>3902</v>
      </c>
      <c r="F10690" s="4">
        <v>7.8646874999999996</v>
      </c>
      <c r="G10690" s="4">
        <v>8</v>
      </c>
      <c r="H10690" s="4">
        <v>0.327009759891836</v>
      </c>
      <c r="I10690" s="4">
        <v>8.25</v>
      </c>
      <c r="J10690" s="4">
        <v>7</v>
      </c>
      <c r="K10690" s="4">
        <v>7.75</v>
      </c>
      <c r="L10690" s="4">
        <v>8</v>
      </c>
      <c r="M10690" s="4">
        <v>32</v>
      </c>
    </row>
    <row r="10691" spans="1:13" x14ac:dyDescent="0.2">
      <c r="A10691" s="3">
        <v>43617</v>
      </c>
      <c r="B10691" t="s">
        <v>3904</v>
      </c>
      <c r="C10691" t="s">
        <v>3915</v>
      </c>
      <c r="D10691" t="s">
        <v>279</v>
      </c>
      <c r="E10691" t="s">
        <v>3914</v>
      </c>
      <c r="F10691" s="4">
        <v>7.2615999999999996</v>
      </c>
      <c r="G10691" s="4">
        <v>7.5</v>
      </c>
      <c r="H10691" s="4">
        <v>0.49923841999589702</v>
      </c>
      <c r="I10691" s="4">
        <v>8.25</v>
      </c>
      <c r="J10691" s="4">
        <v>6.25</v>
      </c>
      <c r="K10691" s="4">
        <v>7</v>
      </c>
      <c r="L10691" s="4">
        <v>7.5</v>
      </c>
      <c r="M10691" s="4">
        <v>25</v>
      </c>
    </row>
    <row r="10692" spans="1:13" x14ac:dyDescent="0.2">
      <c r="A10692" s="3">
        <v>43617</v>
      </c>
      <c r="B10692" t="s">
        <v>8098</v>
      </c>
      <c r="C10692" t="s">
        <v>3894</v>
      </c>
      <c r="D10692" t="s">
        <v>8099</v>
      </c>
      <c r="E10692" t="s">
        <v>3893</v>
      </c>
      <c r="F10692" s="4">
        <v>8.2490625000000009</v>
      </c>
      <c r="G10692" s="4">
        <v>8.25</v>
      </c>
      <c r="H10692" s="4">
        <v>5.3033008588989896E-3</v>
      </c>
      <c r="I10692" s="4">
        <v>8.25</v>
      </c>
      <c r="J10692" s="4">
        <v>8.2200000000000006</v>
      </c>
      <c r="K10692" s="4">
        <v>8.25</v>
      </c>
      <c r="L10692" s="4">
        <v>8.25</v>
      </c>
      <c r="M10692" s="4">
        <v>32</v>
      </c>
    </row>
    <row r="10693" spans="1:13" x14ac:dyDescent="0.2">
      <c r="A10693" s="3">
        <v>43617</v>
      </c>
      <c r="B10693" t="s">
        <v>3895</v>
      </c>
      <c r="C10693" t="s">
        <v>3906</v>
      </c>
      <c r="D10693" t="s">
        <v>276</v>
      </c>
      <c r="E10693" t="s">
        <v>3905</v>
      </c>
      <c r="F10693" s="4">
        <v>7.6783870967741903</v>
      </c>
      <c r="G10693" s="4">
        <v>7.75</v>
      </c>
      <c r="H10693" s="4">
        <v>0.39035963567112097</v>
      </c>
      <c r="I10693" s="4">
        <v>8.3000000000000007</v>
      </c>
      <c r="J10693" s="4">
        <v>6.75</v>
      </c>
      <c r="K10693" s="4">
        <v>7.5</v>
      </c>
      <c r="L10693" s="4">
        <v>7.8650000000000002</v>
      </c>
      <c r="M10693" s="4">
        <v>31</v>
      </c>
    </row>
    <row r="10694" spans="1:13" x14ac:dyDescent="0.2">
      <c r="A10694" s="3">
        <v>43617</v>
      </c>
      <c r="B10694" t="s">
        <v>3907</v>
      </c>
      <c r="C10694" t="s">
        <v>4436</v>
      </c>
      <c r="D10694" t="s">
        <v>280</v>
      </c>
      <c r="E10694" t="s">
        <v>4435</v>
      </c>
      <c r="F10694" s="4">
        <v>7.1635999999999997</v>
      </c>
      <c r="G10694" s="4">
        <v>7.25</v>
      </c>
      <c r="H10694" s="4">
        <v>0.50748464672999405</v>
      </c>
      <c r="I10694" s="4">
        <v>8</v>
      </c>
      <c r="J10694" s="4">
        <v>6.25</v>
      </c>
      <c r="K10694" s="4">
        <v>6.75</v>
      </c>
      <c r="L10694" s="4">
        <v>7.5</v>
      </c>
      <c r="M10694" s="4">
        <v>25</v>
      </c>
    </row>
    <row r="10695" spans="1:13" x14ac:dyDescent="0.2">
      <c r="A10695" s="3">
        <v>43617</v>
      </c>
      <c r="B10695" t="s">
        <v>8124</v>
      </c>
      <c r="C10695" t="s">
        <v>3897</v>
      </c>
      <c r="D10695" t="s">
        <v>8125</v>
      </c>
      <c r="E10695" t="s">
        <v>3896</v>
      </c>
      <c r="F10695" s="4">
        <v>8.1556250000000006</v>
      </c>
      <c r="G10695" s="4">
        <v>8.25</v>
      </c>
      <c r="H10695" s="4">
        <v>0.138002746583233</v>
      </c>
      <c r="I10695" s="4">
        <v>8.25</v>
      </c>
      <c r="J10695" s="4">
        <v>7.75</v>
      </c>
      <c r="K10695" s="4">
        <v>8</v>
      </c>
      <c r="L10695" s="4">
        <v>8.25</v>
      </c>
      <c r="M10695" s="4">
        <v>32</v>
      </c>
    </row>
    <row r="10696" spans="1:13" x14ac:dyDescent="0.2">
      <c r="A10696" s="3">
        <v>43617</v>
      </c>
      <c r="B10696" t="s">
        <v>3898</v>
      </c>
      <c r="C10696" t="s">
        <v>3909</v>
      </c>
      <c r="D10696" t="s">
        <v>277</v>
      </c>
      <c r="E10696" t="s">
        <v>3908</v>
      </c>
      <c r="F10696" s="4">
        <v>7.5303225806451604</v>
      </c>
      <c r="G10696" s="4">
        <v>7.74</v>
      </c>
      <c r="H10696" s="4">
        <v>0.44792472485874801</v>
      </c>
      <c r="I10696" s="4">
        <v>8.25</v>
      </c>
      <c r="J10696" s="4">
        <v>6.5</v>
      </c>
      <c r="K10696" s="4">
        <v>7.25</v>
      </c>
      <c r="L10696" s="4">
        <v>7.75</v>
      </c>
      <c r="M10696" s="4">
        <v>31</v>
      </c>
    </row>
    <row r="10697" spans="1:13" x14ac:dyDescent="0.2">
      <c r="A10697" s="3">
        <v>43617</v>
      </c>
      <c r="B10697" t="s">
        <v>8150</v>
      </c>
      <c r="C10697" t="s">
        <v>3900</v>
      </c>
      <c r="D10697" t="s">
        <v>8151</v>
      </c>
      <c r="E10697" t="s">
        <v>3899</v>
      </c>
      <c r="F10697" s="4">
        <v>8.0443750000000005</v>
      </c>
      <c r="G10697" s="4">
        <v>8</v>
      </c>
      <c r="H10697" s="4">
        <v>0.23931269192445501</v>
      </c>
      <c r="I10697" s="4">
        <v>8.25</v>
      </c>
      <c r="J10697" s="4">
        <v>7.25</v>
      </c>
      <c r="K10697" s="4">
        <v>8</v>
      </c>
      <c r="L10697" s="4">
        <v>8.25</v>
      </c>
      <c r="M10697" s="4">
        <v>32</v>
      </c>
    </row>
    <row r="10698" spans="1:13" x14ac:dyDescent="0.2">
      <c r="A10698" s="3">
        <v>43617</v>
      </c>
      <c r="B10698" t="s">
        <v>3901</v>
      </c>
      <c r="C10698" t="s">
        <v>3912</v>
      </c>
      <c r="D10698" t="s">
        <v>278</v>
      </c>
      <c r="E10698" t="s">
        <v>3911</v>
      </c>
      <c r="F10698" s="4">
        <v>7.4545161290322604</v>
      </c>
      <c r="G10698" s="4">
        <v>7.5</v>
      </c>
      <c r="H10698" s="4">
        <v>0.48890925340447</v>
      </c>
      <c r="I10698" s="4">
        <v>8.25</v>
      </c>
      <c r="J10698" s="4">
        <v>6.25</v>
      </c>
      <c r="K10698" s="4">
        <v>7.25</v>
      </c>
      <c r="L10698" s="4">
        <v>7.75</v>
      </c>
      <c r="M10698" s="4">
        <v>31</v>
      </c>
    </row>
    <row r="10699" spans="1:13" x14ac:dyDescent="0.2">
      <c r="A10699" s="3">
        <v>43617</v>
      </c>
      <c r="B10699" t="s">
        <v>8280</v>
      </c>
      <c r="C10699" t="s">
        <v>3081</v>
      </c>
      <c r="D10699" t="s">
        <v>8281</v>
      </c>
      <c r="E10699" t="s">
        <v>3080</v>
      </c>
      <c r="F10699" s="4">
        <v>4.0522222222222197</v>
      </c>
      <c r="G10699" s="4">
        <v>4.0250000000000004</v>
      </c>
      <c r="H10699" s="4">
        <v>0.32109732490865101</v>
      </c>
      <c r="I10699" s="4">
        <v>4.83</v>
      </c>
      <c r="J10699" s="4">
        <v>3.4</v>
      </c>
      <c r="K10699" s="4">
        <v>3.8149999999999999</v>
      </c>
      <c r="L10699" s="4">
        <v>4.1900000000000004</v>
      </c>
      <c r="M10699" s="4">
        <v>36</v>
      </c>
    </row>
    <row r="10700" spans="1:13" x14ac:dyDescent="0.2">
      <c r="A10700" s="3">
        <v>43617</v>
      </c>
      <c r="B10700" t="s">
        <v>8286</v>
      </c>
      <c r="C10700" t="s">
        <v>3084</v>
      </c>
      <c r="D10700" t="s">
        <v>8287</v>
      </c>
      <c r="E10700" t="s">
        <v>3083</v>
      </c>
      <c r="F10700" s="4">
        <v>3.99833333333333</v>
      </c>
      <c r="G10700" s="4">
        <v>3.9649999999999999</v>
      </c>
      <c r="H10700" s="4">
        <v>0.29573636908571099</v>
      </c>
      <c r="I10700" s="4">
        <v>4.75</v>
      </c>
      <c r="J10700" s="4">
        <v>3.4</v>
      </c>
      <c r="K10700" s="4">
        <v>3.8075000000000001</v>
      </c>
      <c r="L10700" s="4">
        <v>4.1074999999999999</v>
      </c>
      <c r="M10700" s="4">
        <v>36</v>
      </c>
    </row>
    <row r="10701" spans="1:13" x14ac:dyDescent="0.2">
      <c r="A10701" s="3">
        <v>43617</v>
      </c>
      <c r="B10701" t="s">
        <v>9744</v>
      </c>
      <c r="C10701" t="s">
        <v>3072</v>
      </c>
      <c r="D10701" t="s">
        <v>9745</v>
      </c>
      <c r="E10701" t="s">
        <v>3071</v>
      </c>
      <c r="F10701" s="4">
        <v>3.6264864864864901</v>
      </c>
      <c r="G10701" s="4">
        <v>3.7</v>
      </c>
      <c r="H10701" s="4">
        <v>0.26061056745241101</v>
      </c>
      <c r="I10701" s="4">
        <v>3.96</v>
      </c>
      <c r="J10701" s="4">
        <v>2.7</v>
      </c>
      <c r="K10701" s="4">
        <v>3.46</v>
      </c>
      <c r="L10701" s="4">
        <v>3.8</v>
      </c>
      <c r="M10701" s="4">
        <v>37</v>
      </c>
    </row>
    <row r="10702" spans="1:13" x14ac:dyDescent="0.2">
      <c r="A10702" s="3">
        <v>43617</v>
      </c>
      <c r="B10702" t="s">
        <v>3070</v>
      </c>
      <c r="C10702" t="s">
        <v>3075</v>
      </c>
      <c r="D10702" t="s">
        <v>1</v>
      </c>
      <c r="E10702" t="s">
        <v>3074</v>
      </c>
      <c r="F10702" s="4">
        <v>3.6319444444444402</v>
      </c>
      <c r="G10702" s="4">
        <v>3.6</v>
      </c>
      <c r="H10702" s="4">
        <v>0.27806288543055901</v>
      </c>
      <c r="I10702" s="4">
        <v>4.4000000000000004</v>
      </c>
      <c r="J10702" s="4">
        <v>3</v>
      </c>
      <c r="K10702" s="4">
        <v>3.5074999999999998</v>
      </c>
      <c r="L10702" s="4">
        <v>3.7075</v>
      </c>
      <c r="M10702" s="4">
        <v>36</v>
      </c>
    </row>
    <row r="10703" spans="1:13" x14ac:dyDescent="0.2">
      <c r="A10703" s="3">
        <v>43617</v>
      </c>
      <c r="B10703" t="s">
        <v>7848</v>
      </c>
      <c r="C10703" t="s">
        <v>3102</v>
      </c>
      <c r="D10703" t="s">
        <v>7849</v>
      </c>
      <c r="E10703" t="s">
        <v>3101</v>
      </c>
      <c r="F10703" s="4">
        <v>3.5775000000000001</v>
      </c>
      <c r="G10703" s="4">
        <v>3.5</v>
      </c>
      <c r="H10703" s="4">
        <v>0.28109233932251998</v>
      </c>
      <c r="I10703" s="4">
        <v>4.4000000000000004</v>
      </c>
      <c r="J10703" s="4">
        <v>3</v>
      </c>
      <c r="K10703" s="4">
        <v>3.5</v>
      </c>
      <c r="L10703" s="4">
        <v>3.6625000000000001</v>
      </c>
      <c r="M10703" s="4">
        <v>32</v>
      </c>
    </row>
    <row r="10704" spans="1:13" x14ac:dyDescent="0.2">
      <c r="A10704" s="3">
        <v>43617</v>
      </c>
      <c r="B10704" t="s">
        <v>3073</v>
      </c>
      <c r="C10704" t="s">
        <v>3078</v>
      </c>
      <c r="D10704" t="s">
        <v>2</v>
      </c>
      <c r="E10704" t="s">
        <v>3077</v>
      </c>
      <c r="F10704" s="4">
        <v>3.5959374999999998</v>
      </c>
      <c r="G10704" s="4">
        <v>3.5</v>
      </c>
      <c r="H10704" s="4">
        <v>0.309941299072853</v>
      </c>
      <c r="I10704" s="4">
        <v>4.5999999999999996</v>
      </c>
      <c r="J10704" s="4">
        <v>3</v>
      </c>
      <c r="K10704" s="4">
        <v>3.4874999999999998</v>
      </c>
      <c r="L10704" s="4">
        <v>3.6549999999999998</v>
      </c>
      <c r="M10704" s="4">
        <v>32</v>
      </c>
    </row>
    <row r="10705" spans="1:13" x14ac:dyDescent="0.2">
      <c r="A10705" s="3">
        <v>43617</v>
      </c>
      <c r="B10705" t="s">
        <v>7207</v>
      </c>
      <c r="C10705" t="s">
        <v>3105</v>
      </c>
      <c r="D10705" t="s">
        <v>2997</v>
      </c>
      <c r="E10705" t="s">
        <v>3104</v>
      </c>
      <c r="F10705" s="4">
        <v>3.5119354838709702</v>
      </c>
      <c r="G10705" s="4">
        <v>3.5</v>
      </c>
      <c r="H10705" s="4">
        <v>0.25398713031488701</v>
      </c>
      <c r="I10705" s="4">
        <v>4.3</v>
      </c>
      <c r="J10705" s="4">
        <v>3</v>
      </c>
      <c r="K10705" s="4">
        <v>3.42</v>
      </c>
      <c r="L10705" s="4">
        <v>3.5150000000000001</v>
      </c>
      <c r="M10705" s="4">
        <v>31</v>
      </c>
    </row>
    <row r="10706" spans="1:13" x14ac:dyDescent="0.2">
      <c r="A10706" s="3">
        <v>43617</v>
      </c>
      <c r="B10706" t="s">
        <v>3112</v>
      </c>
      <c r="C10706" t="s">
        <v>3135</v>
      </c>
      <c r="D10706" t="s">
        <v>15</v>
      </c>
      <c r="E10706" t="s">
        <v>3134</v>
      </c>
      <c r="F10706" s="4">
        <v>0.35555555555555601</v>
      </c>
      <c r="G10706" s="4">
        <v>0.35</v>
      </c>
      <c r="H10706" s="4">
        <v>0.13626538066674901</v>
      </c>
      <c r="I10706" s="4">
        <v>0.66</v>
      </c>
      <c r="J10706" s="4">
        <v>0.06</v>
      </c>
      <c r="K10706" s="4">
        <v>0.28749999999999998</v>
      </c>
      <c r="L10706" s="4">
        <v>0.45</v>
      </c>
      <c r="M10706" s="4">
        <v>36</v>
      </c>
    </row>
    <row r="10707" spans="1:13" x14ac:dyDescent="0.2">
      <c r="A10707" s="3">
        <v>43617</v>
      </c>
      <c r="B10707" t="s">
        <v>3115</v>
      </c>
      <c r="C10707" t="s">
        <v>3138</v>
      </c>
      <c r="D10707" t="s">
        <v>16</v>
      </c>
      <c r="E10707" t="s">
        <v>3137</v>
      </c>
      <c r="F10707" s="4">
        <v>0.24177777777777801</v>
      </c>
      <c r="G10707" s="4">
        <v>0.245</v>
      </c>
      <c r="H10707" s="4">
        <v>0.107700938080836</v>
      </c>
      <c r="I10707" s="4">
        <v>0.43</v>
      </c>
      <c r="J10707" s="4">
        <v>-7.0000000000000007E-2</v>
      </c>
      <c r="K10707" s="4">
        <v>0.1925</v>
      </c>
      <c r="L10707" s="4">
        <v>0.3</v>
      </c>
      <c r="M10707" s="4">
        <v>36</v>
      </c>
    </row>
    <row r="10708" spans="1:13" x14ac:dyDescent="0.2">
      <c r="A10708" s="3">
        <v>43617</v>
      </c>
      <c r="B10708" t="s">
        <v>3118</v>
      </c>
      <c r="C10708" t="s">
        <v>3141</v>
      </c>
      <c r="D10708" t="s">
        <v>17</v>
      </c>
      <c r="E10708" t="s">
        <v>3140</v>
      </c>
      <c r="F10708" s="4">
        <v>0.30394444444444402</v>
      </c>
      <c r="G10708" s="4">
        <v>0.3</v>
      </c>
      <c r="H10708" s="4">
        <v>8.9257875024942507E-2</v>
      </c>
      <c r="I10708" s="4">
        <v>0.5</v>
      </c>
      <c r="J10708" s="4">
        <v>0.08</v>
      </c>
      <c r="K10708" s="4">
        <v>0.24</v>
      </c>
      <c r="L10708" s="4">
        <v>0.36249999999999999</v>
      </c>
      <c r="M10708" s="4">
        <v>36</v>
      </c>
    </row>
    <row r="10709" spans="1:13" x14ac:dyDescent="0.2">
      <c r="A10709" s="3">
        <v>43617</v>
      </c>
      <c r="B10709" t="s">
        <v>3121</v>
      </c>
      <c r="C10709" t="s">
        <v>3144</v>
      </c>
      <c r="D10709" t="s">
        <v>18</v>
      </c>
      <c r="E10709" t="s">
        <v>3143</v>
      </c>
      <c r="F10709" s="4">
        <v>-9.0277777777777804E-2</v>
      </c>
      <c r="G10709" s="4">
        <v>-0.11</v>
      </c>
      <c r="H10709" s="4">
        <v>0.121360998939083</v>
      </c>
      <c r="I10709" s="4">
        <v>0.28000000000000003</v>
      </c>
      <c r="J10709" s="4">
        <v>-0.4</v>
      </c>
      <c r="K10709" s="4">
        <v>-0.15</v>
      </c>
      <c r="L10709" s="4">
        <v>-6.25E-2</v>
      </c>
      <c r="M10709" s="4">
        <v>36</v>
      </c>
    </row>
    <row r="10710" spans="1:13" x14ac:dyDescent="0.2">
      <c r="A10710" s="3">
        <v>43617</v>
      </c>
      <c r="B10710" t="s">
        <v>3124</v>
      </c>
      <c r="C10710" t="s">
        <v>3147</v>
      </c>
      <c r="D10710" t="s">
        <v>19</v>
      </c>
      <c r="E10710" t="s">
        <v>3146</v>
      </c>
      <c r="F10710" s="4">
        <v>-0.26583333333333298</v>
      </c>
      <c r="G10710" s="4">
        <v>-0.29499999999999998</v>
      </c>
      <c r="H10710" s="4">
        <v>0.125</v>
      </c>
      <c r="I10710" s="4">
        <v>0.22</v>
      </c>
      <c r="J10710" s="4">
        <v>-0.45</v>
      </c>
      <c r="K10710" s="4">
        <v>-0.34</v>
      </c>
      <c r="L10710" s="4">
        <v>-0.20749999999999999</v>
      </c>
      <c r="M10710" s="4">
        <v>36</v>
      </c>
    </row>
    <row r="10711" spans="1:13" x14ac:dyDescent="0.2">
      <c r="A10711" s="3">
        <v>43617</v>
      </c>
      <c r="B10711" t="s">
        <v>8202</v>
      </c>
      <c r="C10711" t="s">
        <v>3114</v>
      </c>
      <c r="D10711" t="s">
        <v>8203</v>
      </c>
      <c r="E10711" t="s">
        <v>3113</v>
      </c>
      <c r="F10711" s="4">
        <v>0.106459459459459</v>
      </c>
      <c r="G10711" s="4">
        <v>7.0000000000000007E-2</v>
      </c>
      <c r="H10711" s="4">
        <v>9.3517257645193405E-2</v>
      </c>
      <c r="I10711" s="4">
        <v>0.35</v>
      </c>
      <c r="J10711" s="4">
        <v>0</v>
      </c>
      <c r="K10711" s="4">
        <v>0.03</v>
      </c>
      <c r="L10711" s="4">
        <v>0.19</v>
      </c>
      <c r="M10711" s="4">
        <v>37</v>
      </c>
    </row>
    <row r="10712" spans="1:13" x14ac:dyDescent="0.2">
      <c r="A10712" s="3">
        <v>43617</v>
      </c>
      <c r="B10712" t="s">
        <v>3127</v>
      </c>
      <c r="C10712" t="s">
        <v>3150</v>
      </c>
      <c r="D10712" t="s">
        <v>20</v>
      </c>
      <c r="E10712" t="s">
        <v>3149</v>
      </c>
      <c r="F10712" s="4">
        <v>0.18791666666666701</v>
      </c>
      <c r="G10712" s="4">
        <v>0.19500000000000001</v>
      </c>
      <c r="H10712" s="4">
        <v>8.9501596154960894E-2</v>
      </c>
      <c r="I10712" s="4">
        <v>0.38</v>
      </c>
      <c r="J10712" s="4">
        <v>-7.0000000000000007E-2</v>
      </c>
      <c r="K10712" s="4">
        <v>0.14000000000000001</v>
      </c>
      <c r="L10712" s="4">
        <v>0.25</v>
      </c>
      <c r="M10712" s="4">
        <v>36</v>
      </c>
    </row>
    <row r="10713" spans="1:13" x14ac:dyDescent="0.2">
      <c r="A10713" s="3">
        <v>43617</v>
      </c>
      <c r="B10713" t="s">
        <v>8210</v>
      </c>
      <c r="C10713" t="s">
        <v>3117</v>
      </c>
      <c r="D10713" t="s">
        <v>8211</v>
      </c>
      <c r="E10713" t="s">
        <v>3116</v>
      </c>
      <c r="F10713" s="4">
        <v>0.38270270270270301</v>
      </c>
      <c r="G10713" s="4">
        <v>0.38</v>
      </c>
      <c r="H10713" s="4">
        <v>8.7706855447521798E-2</v>
      </c>
      <c r="I10713" s="4">
        <v>0.6</v>
      </c>
      <c r="J10713" s="4">
        <v>0.1</v>
      </c>
      <c r="K10713" s="4">
        <v>0.35</v>
      </c>
      <c r="L10713" s="4">
        <v>0.4</v>
      </c>
      <c r="M10713" s="4">
        <v>37</v>
      </c>
    </row>
    <row r="10714" spans="1:13" x14ac:dyDescent="0.2">
      <c r="A10714" s="3">
        <v>43617</v>
      </c>
      <c r="B10714" t="s">
        <v>8218</v>
      </c>
      <c r="C10714" t="s">
        <v>3120</v>
      </c>
      <c r="D10714" t="s">
        <v>8219</v>
      </c>
      <c r="E10714" t="s">
        <v>3119</v>
      </c>
      <c r="F10714" s="4">
        <v>0.42172972972973</v>
      </c>
      <c r="G10714" s="4">
        <v>0.41</v>
      </c>
      <c r="H10714" s="4">
        <v>8.4384256249034395E-2</v>
      </c>
      <c r="I10714" s="4">
        <v>0.68</v>
      </c>
      <c r="J10714" s="4">
        <v>0.3</v>
      </c>
      <c r="K10714" s="4">
        <v>0.37</v>
      </c>
      <c r="L10714" s="4">
        <v>0.46</v>
      </c>
      <c r="M10714" s="4">
        <v>37</v>
      </c>
    </row>
    <row r="10715" spans="1:13" x14ac:dyDescent="0.2">
      <c r="A10715" s="3">
        <v>43617</v>
      </c>
      <c r="B10715" t="s">
        <v>8226</v>
      </c>
      <c r="C10715" t="s">
        <v>3123</v>
      </c>
      <c r="D10715" t="s">
        <v>8227</v>
      </c>
      <c r="E10715" t="s">
        <v>3122</v>
      </c>
      <c r="F10715" s="4">
        <v>0.465189189189189</v>
      </c>
      <c r="G10715" s="4">
        <v>0.45</v>
      </c>
      <c r="H10715" s="4">
        <v>7.7758114202469697E-2</v>
      </c>
      <c r="I10715" s="4">
        <v>0.65</v>
      </c>
      <c r="J10715" s="4">
        <v>0.35</v>
      </c>
      <c r="K10715" s="4">
        <v>0.40200000000000002</v>
      </c>
      <c r="L10715" s="4">
        <v>0.52</v>
      </c>
      <c r="M10715" s="4">
        <v>37</v>
      </c>
    </row>
    <row r="10716" spans="1:13" x14ac:dyDescent="0.2">
      <c r="A10716" s="3">
        <v>43617</v>
      </c>
      <c r="B10716" t="s">
        <v>8234</v>
      </c>
      <c r="C10716" t="s">
        <v>3126</v>
      </c>
      <c r="D10716" t="s">
        <v>8235</v>
      </c>
      <c r="E10716" t="s">
        <v>3125</v>
      </c>
      <c r="F10716" s="4">
        <v>0.54545945945945995</v>
      </c>
      <c r="G10716" s="4">
        <v>0.55000000000000004</v>
      </c>
      <c r="H10716" s="4">
        <v>7.0218149994062007E-2</v>
      </c>
      <c r="I10716" s="4">
        <v>0.66</v>
      </c>
      <c r="J10716" s="4">
        <v>0.4</v>
      </c>
      <c r="K10716" s="4">
        <v>0.5</v>
      </c>
      <c r="L10716" s="4">
        <v>0.6</v>
      </c>
      <c r="M10716" s="4">
        <v>37</v>
      </c>
    </row>
    <row r="10717" spans="1:13" x14ac:dyDescent="0.2">
      <c r="A10717" s="3">
        <v>43617</v>
      </c>
      <c r="B10717" t="s">
        <v>8242</v>
      </c>
      <c r="C10717" t="s">
        <v>3129</v>
      </c>
      <c r="D10717" t="s">
        <v>8243</v>
      </c>
      <c r="E10717" t="s">
        <v>3128</v>
      </c>
      <c r="F10717" s="4">
        <v>0.81154054054054103</v>
      </c>
      <c r="G10717" s="4">
        <v>0.8</v>
      </c>
      <c r="H10717" s="4">
        <v>6.7929945366366096E-2</v>
      </c>
      <c r="I10717" s="4">
        <v>1</v>
      </c>
      <c r="J10717" s="4">
        <v>0.7</v>
      </c>
      <c r="K10717" s="4">
        <v>0.76</v>
      </c>
      <c r="L10717" s="4">
        <v>0.86</v>
      </c>
      <c r="M10717" s="4">
        <v>37</v>
      </c>
    </row>
    <row r="10718" spans="1:13" x14ac:dyDescent="0.2">
      <c r="A10718" s="3">
        <v>43617</v>
      </c>
      <c r="B10718" t="s">
        <v>8250</v>
      </c>
      <c r="C10718" t="s">
        <v>3132</v>
      </c>
      <c r="D10718" t="s">
        <v>8251</v>
      </c>
      <c r="E10718" t="s">
        <v>3131</v>
      </c>
      <c r="F10718" s="4">
        <v>0.62505405405405401</v>
      </c>
      <c r="G10718" s="4">
        <v>0.61</v>
      </c>
      <c r="H10718" s="4">
        <v>9.6174594111712003E-2</v>
      </c>
      <c r="I10718" s="4">
        <v>0.87</v>
      </c>
      <c r="J10718" s="4">
        <v>0.43</v>
      </c>
      <c r="K10718" s="4">
        <v>0.55000000000000004</v>
      </c>
      <c r="L10718" s="4">
        <v>0.68</v>
      </c>
      <c r="M10718" s="4">
        <v>37</v>
      </c>
    </row>
    <row r="10719" spans="1:13" x14ac:dyDescent="0.2">
      <c r="A10719" s="3">
        <v>43617</v>
      </c>
      <c r="B10719" t="s">
        <v>8282</v>
      </c>
      <c r="C10719" t="s">
        <v>3096</v>
      </c>
      <c r="D10719" t="s">
        <v>8283</v>
      </c>
      <c r="E10719" t="s">
        <v>3095</v>
      </c>
      <c r="F10719" s="4">
        <v>3.50470588235294</v>
      </c>
      <c r="G10719" s="4">
        <v>3.4750000000000001</v>
      </c>
      <c r="H10719" s="4">
        <v>0.242664942894115</v>
      </c>
      <c r="I10719" s="4">
        <v>3.92</v>
      </c>
      <c r="J10719" s="4">
        <v>2.88</v>
      </c>
      <c r="K10719" s="4">
        <v>3.34</v>
      </c>
      <c r="L10719" s="4">
        <v>3.7</v>
      </c>
      <c r="M10719" s="4">
        <v>34</v>
      </c>
    </row>
    <row r="10720" spans="1:13" x14ac:dyDescent="0.2">
      <c r="A10720" s="3">
        <v>43617</v>
      </c>
      <c r="B10720" t="s">
        <v>8288</v>
      </c>
      <c r="C10720" t="s">
        <v>3099</v>
      </c>
      <c r="D10720" t="s">
        <v>8289</v>
      </c>
      <c r="E10720" t="s">
        <v>3098</v>
      </c>
      <c r="F10720" s="4">
        <v>3.4958823529411802</v>
      </c>
      <c r="G10720" s="4">
        <v>3.49</v>
      </c>
      <c r="H10720" s="4">
        <v>0.24379720393975299</v>
      </c>
      <c r="I10720" s="4">
        <v>3.96</v>
      </c>
      <c r="J10720" s="4">
        <v>2.88</v>
      </c>
      <c r="K10720" s="4">
        <v>3.3224999999999998</v>
      </c>
      <c r="L10720" s="4">
        <v>3.6825000000000001</v>
      </c>
      <c r="M10720" s="4">
        <v>34</v>
      </c>
    </row>
    <row r="10721" spans="1:13" x14ac:dyDescent="0.2">
      <c r="A10721" s="3">
        <v>43617</v>
      </c>
      <c r="B10721" t="s">
        <v>9746</v>
      </c>
      <c r="C10721" t="s">
        <v>3087</v>
      </c>
      <c r="D10721" t="s">
        <v>9747</v>
      </c>
      <c r="E10721" t="s">
        <v>3086</v>
      </c>
      <c r="F10721" s="4">
        <v>3.6045714285714299</v>
      </c>
      <c r="G10721" s="4">
        <v>3.64</v>
      </c>
      <c r="H10721" s="4">
        <v>0.19342642402889301</v>
      </c>
      <c r="I10721" s="4">
        <v>4</v>
      </c>
      <c r="J10721" s="4">
        <v>2.9</v>
      </c>
      <c r="K10721" s="4">
        <v>3.5150000000000001</v>
      </c>
      <c r="L10721" s="4">
        <v>3.7</v>
      </c>
      <c r="M10721" s="4">
        <v>35</v>
      </c>
    </row>
    <row r="10722" spans="1:13" x14ac:dyDescent="0.2">
      <c r="A10722" s="3">
        <v>43617</v>
      </c>
      <c r="B10722" t="s">
        <v>3085</v>
      </c>
      <c r="C10722" t="s">
        <v>3090</v>
      </c>
      <c r="D10722" t="s">
        <v>6</v>
      </c>
      <c r="E10722" t="s">
        <v>3089</v>
      </c>
      <c r="F10722" s="4">
        <v>3.4423529411764702</v>
      </c>
      <c r="G10722" s="4">
        <v>3.4750000000000001</v>
      </c>
      <c r="H10722" s="4">
        <v>0.24177448575228999</v>
      </c>
      <c r="I10722" s="4">
        <v>3.91</v>
      </c>
      <c r="J10722" s="4">
        <v>2.75</v>
      </c>
      <c r="K10722" s="4">
        <v>3.32</v>
      </c>
      <c r="L10722" s="4">
        <v>3.6</v>
      </c>
      <c r="M10722" s="4">
        <v>34</v>
      </c>
    </row>
    <row r="10723" spans="1:13" x14ac:dyDescent="0.2">
      <c r="A10723" s="3">
        <v>43617</v>
      </c>
      <c r="B10723" t="s">
        <v>9883</v>
      </c>
      <c r="C10723" t="s">
        <v>3108</v>
      </c>
      <c r="D10723" t="s">
        <v>9884</v>
      </c>
      <c r="E10723" t="s">
        <v>3107</v>
      </c>
      <c r="F10723" s="4">
        <v>3.4380000000000002</v>
      </c>
      <c r="G10723" s="4">
        <v>3.49</v>
      </c>
      <c r="H10723" s="4">
        <v>0.215348954986536</v>
      </c>
      <c r="I10723" s="4">
        <v>4</v>
      </c>
      <c r="J10723" s="4">
        <v>3</v>
      </c>
      <c r="K10723" s="4">
        <v>3.3025000000000002</v>
      </c>
      <c r="L10723" s="4">
        <v>3.5</v>
      </c>
      <c r="M10723" s="4">
        <v>30</v>
      </c>
    </row>
    <row r="10724" spans="1:13" x14ac:dyDescent="0.2">
      <c r="A10724" s="3">
        <v>43617</v>
      </c>
      <c r="B10724" t="s">
        <v>3088</v>
      </c>
      <c r="C10724" t="s">
        <v>3093</v>
      </c>
      <c r="D10724" t="s">
        <v>7</v>
      </c>
      <c r="E10724" t="s">
        <v>3092</v>
      </c>
      <c r="F10724" s="4">
        <v>3.3993333333333302</v>
      </c>
      <c r="G10724" s="4">
        <v>3.34</v>
      </c>
      <c r="H10724" s="4">
        <v>0.24177409423608301</v>
      </c>
      <c r="I10724" s="4">
        <v>4.2</v>
      </c>
      <c r="J10724" s="4">
        <v>3</v>
      </c>
      <c r="K10724" s="4">
        <v>3.22</v>
      </c>
      <c r="L10724" s="4">
        <v>3.5</v>
      </c>
      <c r="M10724" s="4">
        <v>30</v>
      </c>
    </row>
    <row r="10725" spans="1:13" x14ac:dyDescent="0.2">
      <c r="A10725" s="3">
        <v>43617</v>
      </c>
      <c r="B10725" t="s">
        <v>7209</v>
      </c>
      <c r="C10725" t="s">
        <v>3111</v>
      </c>
      <c r="D10725" t="s">
        <v>2999</v>
      </c>
      <c r="E10725" t="s">
        <v>3110</v>
      </c>
      <c r="F10725" s="4">
        <v>3.3893103448275901</v>
      </c>
      <c r="G10725" s="4">
        <v>3.4</v>
      </c>
      <c r="H10725" s="4">
        <v>0.20311733123075801</v>
      </c>
      <c r="I10725" s="4">
        <v>3.9</v>
      </c>
      <c r="J10725" s="4">
        <v>3</v>
      </c>
      <c r="K10725" s="4">
        <v>3.3</v>
      </c>
      <c r="L10725" s="4">
        <v>3.5</v>
      </c>
      <c r="M10725" s="4">
        <v>29</v>
      </c>
    </row>
    <row r="10726" spans="1:13" x14ac:dyDescent="0.2">
      <c r="A10726" s="3">
        <v>43617</v>
      </c>
      <c r="B10726" t="s">
        <v>8290</v>
      </c>
      <c r="C10726" t="s">
        <v>3153</v>
      </c>
      <c r="D10726" t="s">
        <v>8291</v>
      </c>
      <c r="E10726" t="s">
        <v>3152</v>
      </c>
      <c r="F10726" s="4">
        <v>0.278288235294118</v>
      </c>
      <c r="G10726" s="4">
        <v>0.28999999999999998</v>
      </c>
      <c r="H10726" s="4">
        <v>4.1551579955417403E-2</v>
      </c>
      <c r="I10726" s="4">
        <v>0.35</v>
      </c>
      <c r="J10726" s="4">
        <v>0.18</v>
      </c>
      <c r="K10726" s="4">
        <v>0.25</v>
      </c>
      <c r="L10726" s="4">
        <v>0.31</v>
      </c>
      <c r="M10726" s="4">
        <v>34</v>
      </c>
    </row>
    <row r="10727" spans="1:13" x14ac:dyDescent="0.2">
      <c r="A10727" s="3">
        <v>43617</v>
      </c>
      <c r="B10727" t="s">
        <v>4319</v>
      </c>
      <c r="C10727" t="s">
        <v>4324</v>
      </c>
      <c r="D10727" t="s">
        <v>419</v>
      </c>
      <c r="E10727" t="s">
        <v>4323</v>
      </c>
      <c r="F10727" s="4">
        <v>2.3354838709677401</v>
      </c>
      <c r="G10727" s="4">
        <v>2.4</v>
      </c>
      <c r="H10727" s="4">
        <v>0.20420314574262299</v>
      </c>
      <c r="I10727" s="4">
        <v>2.7</v>
      </c>
      <c r="J10727" s="4">
        <v>1.9</v>
      </c>
      <c r="K10727" s="4">
        <v>2.2000000000000002</v>
      </c>
      <c r="L10727" s="4">
        <v>2.5</v>
      </c>
      <c r="M10727" s="4">
        <v>31</v>
      </c>
    </row>
    <row r="10728" spans="1:13" x14ac:dyDescent="0.2">
      <c r="A10728" s="3">
        <v>43617</v>
      </c>
      <c r="B10728" t="s">
        <v>4322</v>
      </c>
      <c r="C10728" t="s">
        <v>4327</v>
      </c>
      <c r="D10728" t="s">
        <v>420</v>
      </c>
      <c r="E10728" t="s">
        <v>4326</v>
      </c>
      <c r="F10728" s="4">
        <v>1.82258064516129</v>
      </c>
      <c r="G10728" s="4">
        <v>1.9</v>
      </c>
      <c r="H10728" s="4">
        <v>0.30518811403171697</v>
      </c>
      <c r="I10728" s="4">
        <v>2.4</v>
      </c>
      <c r="J10728" s="4">
        <v>1</v>
      </c>
      <c r="K10728" s="4">
        <v>1.7</v>
      </c>
      <c r="L10728" s="4">
        <v>2</v>
      </c>
      <c r="M10728" s="4">
        <v>31</v>
      </c>
    </row>
    <row r="10729" spans="1:13" x14ac:dyDescent="0.2">
      <c r="A10729" s="3">
        <v>43617</v>
      </c>
      <c r="B10729" t="s">
        <v>9806</v>
      </c>
      <c r="C10729" t="s">
        <v>3939</v>
      </c>
      <c r="D10729" t="s">
        <v>9807</v>
      </c>
      <c r="E10729" t="s">
        <v>3947</v>
      </c>
      <c r="F10729" s="4">
        <v>19.286785714285699</v>
      </c>
      <c r="G10729" s="4">
        <v>19.2</v>
      </c>
      <c r="H10729" s="4">
        <v>0.22753190368774001</v>
      </c>
      <c r="I10729" s="4">
        <v>19.899999999999999</v>
      </c>
      <c r="J10729" s="4">
        <v>19</v>
      </c>
      <c r="K10729" s="4">
        <v>19.137499999999999</v>
      </c>
      <c r="L10729" s="4">
        <v>19.352499999999999</v>
      </c>
      <c r="M10729" s="4">
        <v>28</v>
      </c>
    </row>
    <row r="10730" spans="1:13" x14ac:dyDescent="0.2">
      <c r="A10730" s="3">
        <v>43617</v>
      </c>
      <c r="B10730" t="s">
        <v>9808</v>
      </c>
      <c r="C10730" t="s">
        <v>3942</v>
      </c>
      <c r="D10730" t="s">
        <v>9809</v>
      </c>
      <c r="E10730" t="s">
        <v>3949</v>
      </c>
      <c r="F10730" s="4">
        <v>19.3507142857143</v>
      </c>
      <c r="G10730" s="4">
        <v>19.3</v>
      </c>
      <c r="H10730" s="4">
        <v>0.27331881494543098</v>
      </c>
      <c r="I10730" s="4">
        <v>20.100000000000001</v>
      </c>
      <c r="J10730" s="4">
        <v>18.920000000000002</v>
      </c>
      <c r="K10730" s="4">
        <v>19.195</v>
      </c>
      <c r="L10730" s="4">
        <v>19.5</v>
      </c>
      <c r="M10730" s="4">
        <v>28</v>
      </c>
    </row>
    <row r="10731" spans="1:13" x14ac:dyDescent="0.2">
      <c r="A10731" s="3">
        <v>43617</v>
      </c>
      <c r="B10731" t="s">
        <v>9810</v>
      </c>
      <c r="C10731" t="s">
        <v>3952</v>
      </c>
      <c r="D10731" t="s">
        <v>9811</v>
      </c>
      <c r="E10731" t="s">
        <v>3951</v>
      </c>
      <c r="F10731" s="4">
        <v>19.461071428571401</v>
      </c>
      <c r="G10731" s="4">
        <v>19.425000000000001</v>
      </c>
      <c r="H10731" s="4">
        <v>0.29434597035554999</v>
      </c>
      <c r="I10731" s="4">
        <v>20.25</v>
      </c>
      <c r="J10731" s="4">
        <v>18.87</v>
      </c>
      <c r="K10731" s="4">
        <v>19.245000000000001</v>
      </c>
      <c r="L10731" s="4">
        <v>19.63</v>
      </c>
      <c r="M10731" s="4">
        <v>28</v>
      </c>
    </row>
    <row r="10732" spans="1:13" x14ac:dyDescent="0.2">
      <c r="A10732" s="3">
        <v>43617</v>
      </c>
      <c r="B10732" t="s">
        <v>9750</v>
      </c>
      <c r="C10732" t="s">
        <v>3936</v>
      </c>
      <c r="D10732" t="s">
        <v>9751</v>
      </c>
      <c r="E10732" t="s">
        <v>3935</v>
      </c>
      <c r="F10732" s="4">
        <v>19.852424242424199</v>
      </c>
      <c r="G10732" s="4">
        <v>19.78</v>
      </c>
      <c r="H10732" s="4">
        <v>0.581458458872119</v>
      </c>
      <c r="I10732" s="4">
        <v>21</v>
      </c>
      <c r="J10732" s="4">
        <v>18.86</v>
      </c>
      <c r="K10732" s="4">
        <v>19.399999999999999</v>
      </c>
      <c r="L10732" s="4">
        <v>20.260000000000002</v>
      </c>
      <c r="M10732" s="4">
        <v>33</v>
      </c>
    </row>
    <row r="10733" spans="1:13" x14ac:dyDescent="0.2">
      <c r="A10733" s="3">
        <v>43617</v>
      </c>
      <c r="B10733" t="s">
        <v>3934</v>
      </c>
      <c r="C10733" t="s">
        <v>3939</v>
      </c>
      <c r="D10733" t="s">
        <v>289</v>
      </c>
      <c r="E10733" t="s">
        <v>3938</v>
      </c>
      <c r="F10733" s="4">
        <v>20.273939393939401</v>
      </c>
      <c r="G10733" s="4">
        <v>20</v>
      </c>
      <c r="H10733" s="4">
        <v>0.79286245415716405</v>
      </c>
      <c r="I10733" s="4">
        <v>22</v>
      </c>
      <c r="J10733" s="4">
        <v>18.760000000000002</v>
      </c>
      <c r="K10733" s="4">
        <v>19.899999999999999</v>
      </c>
      <c r="L10733" s="4">
        <v>20.88</v>
      </c>
      <c r="M10733" s="4">
        <v>33</v>
      </c>
    </row>
    <row r="10734" spans="1:13" x14ac:dyDescent="0.2">
      <c r="A10734" s="3">
        <v>43617</v>
      </c>
      <c r="B10734" t="s">
        <v>3937</v>
      </c>
      <c r="C10734" t="s">
        <v>3942</v>
      </c>
      <c r="D10734" t="s">
        <v>290</v>
      </c>
      <c r="E10734" t="s">
        <v>3941</v>
      </c>
      <c r="F10734" s="4">
        <v>20.566956521739101</v>
      </c>
      <c r="G10734" s="4">
        <v>20.6</v>
      </c>
      <c r="H10734" s="4">
        <v>1.09022280784755</v>
      </c>
      <c r="I10734" s="4">
        <v>23</v>
      </c>
      <c r="J10734" s="4">
        <v>18.5</v>
      </c>
      <c r="K10734" s="4">
        <v>19.905000000000001</v>
      </c>
      <c r="L10734" s="4">
        <v>21</v>
      </c>
      <c r="M10734" s="4">
        <v>23</v>
      </c>
    </row>
    <row r="10735" spans="1:13" x14ac:dyDescent="0.2">
      <c r="A10735" s="3">
        <v>43617</v>
      </c>
      <c r="B10735" t="s">
        <v>3574</v>
      </c>
      <c r="C10735" t="s">
        <v>3579</v>
      </c>
      <c r="D10735" t="s">
        <v>169</v>
      </c>
      <c r="E10735" t="s">
        <v>3578</v>
      </c>
      <c r="F10735" s="4">
        <v>1.12666666666667</v>
      </c>
      <c r="G10735" s="4">
        <v>1.1000000000000001</v>
      </c>
      <c r="H10735" s="4">
        <v>0.32596231158130601</v>
      </c>
      <c r="I10735" s="4">
        <v>2</v>
      </c>
      <c r="J10735" s="4">
        <v>0.5</v>
      </c>
      <c r="K10735" s="4">
        <v>0.90749999999999997</v>
      </c>
      <c r="L10735" s="4">
        <v>1.3</v>
      </c>
      <c r="M10735" s="4">
        <v>36</v>
      </c>
    </row>
    <row r="10736" spans="1:13" x14ac:dyDescent="0.2">
      <c r="A10736" s="3">
        <v>43617</v>
      </c>
      <c r="B10736" t="s">
        <v>3577</v>
      </c>
      <c r="C10736" t="s">
        <v>3582</v>
      </c>
      <c r="D10736" t="s">
        <v>170</v>
      </c>
      <c r="E10736" t="s">
        <v>3581</v>
      </c>
      <c r="F10736" s="4">
        <v>1.6648571428571399</v>
      </c>
      <c r="G10736" s="4">
        <v>1.7</v>
      </c>
      <c r="H10736" s="4">
        <v>0.359307924869393</v>
      </c>
      <c r="I10736" s="4">
        <v>2.38</v>
      </c>
      <c r="J10736" s="4">
        <v>0.77</v>
      </c>
      <c r="K10736" s="4">
        <v>1.5</v>
      </c>
      <c r="L10736" s="4">
        <v>1.9</v>
      </c>
      <c r="M10736" s="4">
        <v>35</v>
      </c>
    </row>
    <row r="10737" spans="1:13" x14ac:dyDescent="0.2">
      <c r="A10737" s="3">
        <v>43617</v>
      </c>
      <c r="B10737" t="s">
        <v>3580</v>
      </c>
      <c r="C10737" t="s">
        <v>3585</v>
      </c>
      <c r="D10737" t="s">
        <v>171</v>
      </c>
      <c r="E10737" t="s">
        <v>3584</v>
      </c>
      <c r="F10737" s="4">
        <v>1.9566666666666701</v>
      </c>
      <c r="G10737" s="4">
        <v>1.85</v>
      </c>
      <c r="H10737" s="4">
        <v>0.40590924951345903</v>
      </c>
      <c r="I10737" s="4">
        <v>3</v>
      </c>
      <c r="J10737" s="4">
        <v>1.2</v>
      </c>
      <c r="K10737" s="4">
        <v>1.7</v>
      </c>
      <c r="L10737" s="4">
        <v>2.0274999999999999</v>
      </c>
      <c r="M10737" s="4">
        <v>24</v>
      </c>
    </row>
    <row r="10738" spans="1:13" x14ac:dyDescent="0.2">
      <c r="A10738" s="3">
        <v>43617</v>
      </c>
      <c r="B10738" t="s">
        <v>3592</v>
      </c>
      <c r="C10738" t="s">
        <v>3603</v>
      </c>
      <c r="D10738" t="s">
        <v>175</v>
      </c>
      <c r="E10738" t="s">
        <v>3602</v>
      </c>
      <c r="F10738" s="4">
        <v>1.7681818181818201</v>
      </c>
      <c r="G10738" s="4">
        <v>1.7</v>
      </c>
      <c r="H10738" s="4">
        <v>0.57937711458866803</v>
      </c>
      <c r="I10738" s="4">
        <v>3.2</v>
      </c>
      <c r="J10738" s="4">
        <v>0.81</v>
      </c>
      <c r="K10738" s="4">
        <v>1.4</v>
      </c>
      <c r="L10738" s="4">
        <v>2</v>
      </c>
      <c r="M10738" s="4">
        <v>33</v>
      </c>
    </row>
    <row r="10739" spans="1:13" x14ac:dyDescent="0.2">
      <c r="A10739" s="3">
        <v>43617</v>
      </c>
      <c r="B10739" t="s">
        <v>10303</v>
      </c>
      <c r="C10739" t="s">
        <v>3594</v>
      </c>
      <c r="D10739" t="s">
        <v>10304</v>
      </c>
      <c r="E10739" t="s">
        <v>3593</v>
      </c>
      <c r="F10739" s="4">
        <v>0.79685714285714304</v>
      </c>
      <c r="G10739" s="4">
        <v>0.8</v>
      </c>
      <c r="H10739" s="4">
        <v>0.48787517345520798</v>
      </c>
      <c r="I10739" s="4">
        <v>1.8</v>
      </c>
      <c r="J10739" s="4">
        <v>-0.33</v>
      </c>
      <c r="K10739" s="4">
        <v>0.5</v>
      </c>
      <c r="L10739" s="4">
        <v>1.02</v>
      </c>
      <c r="M10739" s="4">
        <v>35</v>
      </c>
    </row>
    <row r="10740" spans="1:13" x14ac:dyDescent="0.2">
      <c r="A10740" s="3">
        <v>43617</v>
      </c>
      <c r="B10740" t="s">
        <v>3595</v>
      </c>
      <c r="C10740" t="s">
        <v>3606</v>
      </c>
      <c r="D10740" t="s">
        <v>176</v>
      </c>
      <c r="E10740" t="s">
        <v>3605</v>
      </c>
      <c r="F10740" s="4">
        <v>1.7060606060606101</v>
      </c>
      <c r="G10740" s="4">
        <v>1.8</v>
      </c>
      <c r="H10740" s="4">
        <v>0.38758821087866102</v>
      </c>
      <c r="I10740" s="4">
        <v>2.4</v>
      </c>
      <c r="J10740" s="4">
        <v>0.71</v>
      </c>
      <c r="K10740" s="4">
        <v>1.5</v>
      </c>
      <c r="L10740" s="4">
        <v>2</v>
      </c>
      <c r="M10740" s="4">
        <v>33</v>
      </c>
    </row>
    <row r="10741" spans="1:13" x14ac:dyDescent="0.2">
      <c r="A10741" s="3">
        <v>43617</v>
      </c>
      <c r="B10741" t="s">
        <v>10305</v>
      </c>
      <c r="C10741" t="s">
        <v>3597</v>
      </c>
      <c r="D10741" t="s">
        <v>10306</v>
      </c>
      <c r="E10741" t="s">
        <v>3596</v>
      </c>
      <c r="F10741" s="4">
        <v>1.1614285714285699</v>
      </c>
      <c r="G10741" s="4">
        <v>1.2</v>
      </c>
      <c r="H10741" s="4">
        <v>0.50204958073143002</v>
      </c>
      <c r="I10741" s="4">
        <v>2.1</v>
      </c>
      <c r="J10741" s="4">
        <v>-0.1</v>
      </c>
      <c r="K10741" s="4">
        <v>0.9</v>
      </c>
      <c r="L10741" s="4">
        <v>1.5</v>
      </c>
      <c r="M10741" s="4">
        <v>35</v>
      </c>
    </row>
    <row r="10742" spans="1:13" x14ac:dyDescent="0.2">
      <c r="A10742" s="3">
        <v>43617</v>
      </c>
      <c r="B10742" t="s">
        <v>3598</v>
      </c>
      <c r="C10742" t="s">
        <v>3609</v>
      </c>
      <c r="D10742" t="s">
        <v>177</v>
      </c>
      <c r="E10742" t="s">
        <v>3608</v>
      </c>
      <c r="F10742" s="4">
        <v>1.6378787878787899</v>
      </c>
      <c r="G10742" s="4">
        <v>1.7</v>
      </c>
      <c r="H10742" s="4">
        <v>0.44459783495703697</v>
      </c>
      <c r="I10742" s="4">
        <v>2.7</v>
      </c>
      <c r="J10742" s="4">
        <v>0.64</v>
      </c>
      <c r="K10742" s="4">
        <v>1.3</v>
      </c>
      <c r="L10742" s="4">
        <v>1.9</v>
      </c>
      <c r="M10742" s="4">
        <v>33</v>
      </c>
    </row>
    <row r="10743" spans="1:13" x14ac:dyDescent="0.2">
      <c r="A10743" s="3">
        <v>43617</v>
      </c>
      <c r="B10743" t="s">
        <v>3589</v>
      </c>
      <c r="C10743" t="s">
        <v>3600</v>
      </c>
      <c r="D10743" t="s">
        <v>174</v>
      </c>
      <c r="E10743" t="s">
        <v>3599</v>
      </c>
      <c r="F10743" s="4">
        <v>1.3797142857142899</v>
      </c>
      <c r="G10743" s="4">
        <v>1.4</v>
      </c>
      <c r="H10743" s="4">
        <v>0.58422138085552799</v>
      </c>
      <c r="I10743" s="4">
        <v>3.1</v>
      </c>
      <c r="J10743" s="4">
        <v>0</v>
      </c>
      <c r="K10743" s="4">
        <v>1.05</v>
      </c>
      <c r="L10743" s="4">
        <v>1.7549999999999999</v>
      </c>
      <c r="M10743" s="4">
        <v>35</v>
      </c>
    </row>
    <row r="10744" spans="1:13" x14ac:dyDescent="0.2">
      <c r="A10744" s="3">
        <v>43617</v>
      </c>
      <c r="B10744" t="s">
        <v>3601</v>
      </c>
      <c r="C10744" t="s">
        <v>3612</v>
      </c>
      <c r="D10744" t="s">
        <v>178</v>
      </c>
      <c r="E10744" t="s">
        <v>3611</v>
      </c>
      <c r="F10744" s="4">
        <v>1.5463636363636399</v>
      </c>
      <c r="G10744" s="4">
        <v>1.7</v>
      </c>
      <c r="H10744" s="4">
        <v>0.62341708641676097</v>
      </c>
      <c r="I10744" s="4">
        <v>2.4</v>
      </c>
      <c r="J10744" s="4">
        <v>-0.7</v>
      </c>
      <c r="K10744" s="4">
        <v>1.23</v>
      </c>
      <c r="L10744" s="4">
        <v>2</v>
      </c>
      <c r="M10744" s="4">
        <v>33</v>
      </c>
    </row>
    <row r="10745" spans="1:13" x14ac:dyDescent="0.2">
      <c r="A10745" s="3">
        <v>43617</v>
      </c>
      <c r="B10745" t="s">
        <v>3868</v>
      </c>
      <c r="C10745" t="s">
        <v>3879</v>
      </c>
      <c r="D10745" t="s">
        <v>267</v>
      </c>
      <c r="E10745" t="s">
        <v>3878</v>
      </c>
      <c r="F10745" s="4">
        <v>0.33714285714285702</v>
      </c>
      <c r="G10745" s="4">
        <v>0.3</v>
      </c>
      <c r="H10745" s="4">
        <v>0.209287908325896</v>
      </c>
      <c r="I10745" s="4">
        <v>0.7</v>
      </c>
      <c r="J10745" s="4">
        <v>-0.05</v>
      </c>
      <c r="K10745" s="4">
        <v>0.21</v>
      </c>
      <c r="L10745" s="4">
        <v>0.47</v>
      </c>
      <c r="M10745" s="4">
        <v>21</v>
      </c>
    </row>
    <row r="10746" spans="1:13" x14ac:dyDescent="0.2">
      <c r="A10746" s="3">
        <v>43617</v>
      </c>
      <c r="B10746" t="s">
        <v>10309</v>
      </c>
      <c r="C10746" t="s">
        <v>3870</v>
      </c>
      <c r="D10746" t="s">
        <v>10310</v>
      </c>
      <c r="E10746" t="s">
        <v>3869</v>
      </c>
      <c r="F10746" s="4">
        <v>0.33565217391304297</v>
      </c>
      <c r="G10746" s="4">
        <v>0.38</v>
      </c>
      <c r="H10746" s="4">
        <v>0.44610257775698098</v>
      </c>
      <c r="I10746" s="4">
        <v>1.2</v>
      </c>
      <c r="J10746" s="4">
        <v>-0.9</v>
      </c>
      <c r="K10746" s="4">
        <v>0.1</v>
      </c>
      <c r="L10746" s="4">
        <v>0.6</v>
      </c>
      <c r="M10746" s="4">
        <v>23</v>
      </c>
    </row>
    <row r="10747" spans="1:13" x14ac:dyDescent="0.2">
      <c r="A10747" s="3">
        <v>43617</v>
      </c>
      <c r="B10747" t="s">
        <v>3871</v>
      </c>
      <c r="C10747" t="s">
        <v>3882</v>
      </c>
      <c r="D10747" t="s">
        <v>268</v>
      </c>
      <c r="E10747" t="s">
        <v>3881</v>
      </c>
      <c r="F10747" s="4">
        <v>0.27333333333333298</v>
      </c>
      <c r="G10747" s="4">
        <v>0.3</v>
      </c>
      <c r="H10747" s="4">
        <v>0.38743171441343499</v>
      </c>
      <c r="I10747" s="4">
        <v>1.1000000000000001</v>
      </c>
      <c r="J10747" s="4">
        <v>-1.05</v>
      </c>
      <c r="K10747" s="4">
        <v>0.2</v>
      </c>
      <c r="L10747" s="4">
        <v>0.4</v>
      </c>
      <c r="M10747" s="4">
        <v>21</v>
      </c>
    </row>
    <row r="10748" spans="1:13" x14ac:dyDescent="0.2">
      <c r="A10748" s="3">
        <v>43617</v>
      </c>
      <c r="B10748" t="s">
        <v>10311</v>
      </c>
      <c r="C10748" t="s">
        <v>3873</v>
      </c>
      <c r="D10748" t="s">
        <v>10312</v>
      </c>
      <c r="E10748" t="s">
        <v>3872</v>
      </c>
      <c r="F10748" s="4">
        <v>0.56260869565217397</v>
      </c>
      <c r="G10748" s="4">
        <v>0.56999999999999995</v>
      </c>
      <c r="H10748" s="4">
        <v>0.35581171465338901</v>
      </c>
      <c r="I10748" s="4">
        <v>1.47</v>
      </c>
      <c r="J10748" s="4">
        <v>-0.3</v>
      </c>
      <c r="K10748" s="4">
        <v>0.4</v>
      </c>
      <c r="L10748" s="4">
        <v>0.70499999999999996</v>
      </c>
      <c r="M10748" s="4">
        <v>23</v>
      </c>
    </row>
    <row r="10749" spans="1:13" x14ac:dyDescent="0.2">
      <c r="A10749" s="3">
        <v>43617</v>
      </c>
      <c r="B10749" t="s">
        <v>3874</v>
      </c>
      <c r="C10749" t="s">
        <v>3885</v>
      </c>
      <c r="D10749" t="s">
        <v>269</v>
      </c>
      <c r="E10749" t="s">
        <v>3884</v>
      </c>
      <c r="F10749" s="4">
        <v>0.37952380952380999</v>
      </c>
      <c r="G10749" s="4">
        <v>0.3</v>
      </c>
      <c r="H10749" s="4">
        <v>0.30350413820039102</v>
      </c>
      <c r="I10749" s="4">
        <v>1.54</v>
      </c>
      <c r="J10749" s="4">
        <v>0</v>
      </c>
      <c r="K10749" s="4">
        <v>0.23</v>
      </c>
      <c r="L10749" s="4">
        <v>0.4</v>
      </c>
      <c r="M10749" s="4">
        <v>21</v>
      </c>
    </row>
    <row r="10750" spans="1:13" x14ac:dyDescent="0.2">
      <c r="A10750" s="3">
        <v>43617</v>
      </c>
      <c r="B10750" t="s">
        <v>3865</v>
      </c>
      <c r="C10750" t="s">
        <v>3876</v>
      </c>
      <c r="D10750" t="s">
        <v>266</v>
      </c>
      <c r="E10750" t="s">
        <v>3875</v>
      </c>
      <c r="F10750" s="4">
        <v>0.54043478260869604</v>
      </c>
      <c r="G10750" s="4">
        <v>0.5</v>
      </c>
      <c r="H10750" s="4">
        <v>0.26013070597244597</v>
      </c>
      <c r="I10750" s="4">
        <v>1</v>
      </c>
      <c r="J10750" s="4">
        <v>0.15</v>
      </c>
      <c r="K10750" s="4">
        <v>0.39</v>
      </c>
      <c r="L10750" s="4">
        <v>0.7</v>
      </c>
      <c r="M10750" s="4">
        <v>23</v>
      </c>
    </row>
    <row r="10751" spans="1:13" x14ac:dyDescent="0.2">
      <c r="A10751" s="3">
        <v>43617</v>
      </c>
      <c r="B10751" t="s">
        <v>3877</v>
      </c>
      <c r="C10751" t="s">
        <v>3888</v>
      </c>
      <c r="D10751" t="s">
        <v>270</v>
      </c>
      <c r="E10751" t="s">
        <v>3887</v>
      </c>
      <c r="F10751" s="4">
        <v>0.36761904761904801</v>
      </c>
      <c r="G10751" s="4">
        <v>0.37</v>
      </c>
      <c r="H10751" s="4">
        <v>0.19531781183253</v>
      </c>
      <c r="I10751" s="4">
        <v>0.98</v>
      </c>
      <c r="J10751" s="4">
        <v>0.1</v>
      </c>
      <c r="K10751" s="4">
        <v>0.3</v>
      </c>
      <c r="L10751" s="4">
        <v>0.4</v>
      </c>
      <c r="M10751" s="4">
        <v>21</v>
      </c>
    </row>
    <row r="10752" spans="1:13" x14ac:dyDescent="0.2">
      <c r="A10752" s="3">
        <v>43647</v>
      </c>
      <c r="B10752" t="s">
        <v>9740</v>
      </c>
      <c r="C10752" t="s">
        <v>3927</v>
      </c>
      <c r="D10752" t="s">
        <v>9741</v>
      </c>
      <c r="E10752" t="s">
        <v>3926</v>
      </c>
      <c r="F10752" s="4">
        <v>7.7377272727272697</v>
      </c>
      <c r="G10752" s="4">
        <v>7.7249999999999996</v>
      </c>
      <c r="H10752" s="4">
        <v>0.50022787015311498</v>
      </c>
      <c r="I10752" s="4">
        <v>9.48</v>
      </c>
      <c r="J10752" s="4">
        <v>7.08</v>
      </c>
      <c r="K10752" s="4">
        <v>7.37</v>
      </c>
      <c r="L10752" s="4">
        <v>7.9924999999999997</v>
      </c>
      <c r="M10752" s="4">
        <v>22</v>
      </c>
    </row>
    <row r="10753" spans="1:13" x14ac:dyDescent="0.2">
      <c r="A10753" s="3">
        <v>43647</v>
      </c>
      <c r="B10753" t="s">
        <v>3925</v>
      </c>
      <c r="C10753" t="s">
        <v>3930</v>
      </c>
      <c r="D10753" t="s">
        <v>286</v>
      </c>
      <c r="E10753" t="s">
        <v>3929</v>
      </c>
      <c r="F10753" s="4">
        <v>7.55772727272727</v>
      </c>
      <c r="G10753" s="4">
        <v>7.5750000000000002</v>
      </c>
      <c r="H10753" s="4">
        <v>0.64462563383114702</v>
      </c>
      <c r="I10753" s="4">
        <v>9.3800000000000008</v>
      </c>
      <c r="J10753" s="4">
        <v>6.3</v>
      </c>
      <c r="K10753" s="4">
        <v>7.2</v>
      </c>
      <c r="L10753" s="4">
        <v>7.8</v>
      </c>
      <c r="M10753" s="4">
        <v>22</v>
      </c>
    </row>
    <row r="10754" spans="1:13" x14ac:dyDescent="0.2">
      <c r="A10754" s="3">
        <v>43647</v>
      </c>
      <c r="B10754" t="s">
        <v>3928</v>
      </c>
      <c r="C10754" t="s">
        <v>3933</v>
      </c>
      <c r="D10754" t="s">
        <v>287</v>
      </c>
      <c r="E10754" t="s">
        <v>3932</v>
      </c>
      <c r="F10754" s="4">
        <v>7.4152941176470604</v>
      </c>
      <c r="G10754" s="4">
        <v>7.5</v>
      </c>
      <c r="H10754" s="4">
        <v>0.79922710826662702</v>
      </c>
      <c r="I10754" s="4">
        <v>9.23</v>
      </c>
      <c r="J10754" s="4">
        <v>6</v>
      </c>
      <c r="K10754" s="4">
        <v>7</v>
      </c>
      <c r="L10754" s="4">
        <v>7.67</v>
      </c>
      <c r="M10754" s="4">
        <v>17</v>
      </c>
    </row>
    <row r="10755" spans="1:13" x14ac:dyDescent="0.2">
      <c r="A10755" s="3">
        <v>43647</v>
      </c>
      <c r="B10755" t="s">
        <v>9742</v>
      </c>
      <c r="C10755" t="s">
        <v>3918</v>
      </c>
      <c r="D10755" t="s">
        <v>9743</v>
      </c>
      <c r="E10755" t="s">
        <v>3917</v>
      </c>
      <c r="F10755" s="4">
        <v>7.85615384615385</v>
      </c>
      <c r="G10755" s="4">
        <v>7.9</v>
      </c>
      <c r="H10755" s="4">
        <v>0.246480456394854</v>
      </c>
      <c r="I10755" s="4">
        <v>8.2100000000000009</v>
      </c>
      <c r="J10755" s="4">
        <v>7.25</v>
      </c>
      <c r="K10755" s="4">
        <v>7.7324999999999999</v>
      </c>
      <c r="L10755" s="4">
        <v>8</v>
      </c>
      <c r="M10755" s="4">
        <v>26</v>
      </c>
    </row>
    <row r="10756" spans="1:13" x14ac:dyDescent="0.2">
      <c r="A10756" s="3">
        <v>43647</v>
      </c>
      <c r="B10756" t="s">
        <v>3916</v>
      </c>
      <c r="C10756" t="s">
        <v>3921</v>
      </c>
      <c r="D10756" t="s">
        <v>283</v>
      </c>
      <c r="E10756" t="s">
        <v>3920</v>
      </c>
      <c r="F10756" s="4">
        <v>7.2134615384615399</v>
      </c>
      <c r="G10756" s="4">
        <v>7.25</v>
      </c>
      <c r="H10756" s="4">
        <v>0.45752326548661798</v>
      </c>
      <c r="I10756" s="4">
        <v>8.11</v>
      </c>
      <c r="J10756" s="4">
        <v>6.3</v>
      </c>
      <c r="K10756" s="4">
        <v>6.9924999999999997</v>
      </c>
      <c r="L10756" s="4">
        <v>7.53</v>
      </c>
      <c r="M10756" s="4">
        <v>26</v>
      </c>
    </row>
    <row r="10757" spans="1:13" x14ac:dyDescent="0.2">
      <c r="A10757" s="3">
        <v>43647</v>
      </c>
      <c r="B10757" t="s">
        <v>3919</v>
      </c>
      <c r="C10757" t="s">
        <v>3924</v>
      </c>
      <c r="D10757" t="s">
        <v>284</v>
      </c>
      <c r="E10757" t="s">
        <v>3923</v>
      </c>
      <c r="F10757" s="4">
        <v>6.99</v>
      </c>
      <c r="G10757" s="4">
        <v>7</v>
      </c>
      <c r="H10757" s="4">
        <v>0.55659680200302997</v>
      </c>
      <c r="I10757" s="4">
        <v>7.93</v>
      </c>
      <c r="J10757" s="4">
        <v>5.72</v>
      </c>
      <c r="K10757" s="4">
        <v>6.7874999999999996</v>
      </c>
      <c r="L10757" s="4">
        <v>7.33</v>
      </c>
      <c r="M10757" s="4">
        <v>20</v>
      </c>
    </row>
    <row r="10758" spans="1:13" x14ac:dyDescent="0.2">
      <c r="A10758" s="3">
        <v>43647</v>
      </c>
      <c r="B10758" t="s">
        <v>10297</v>
      </c>
      <c r="C10758" t="s">
        <v>3988</v>
      </c>
      <c r="D10758" t="s">
        <v>10298</v>
      </c>
      <c r="E10758" t="s">
        <v>3987</v>
      </c>
      <c r="F10758" s="4">
        <v>3.6757692307692298</v>
      </c>
      <c r="G10758" s="4">
        <v>3.7</v>
      </c>
      <c r="H10758" s="4">
        <v>0.28082981432779602</v>
      </c>
      <c r="I10758" s="4">
        <v>4.5</v>
      </c>
      <c r="J10758" s="4">
        <v>3.2</v>
      </c>
      <c r="K10758" s="4">
        <v>3.5</v>
      </c>
      <c r="L10758" s="4">
        <v>3.8</v>
      </c>
      <c r="M10758" s="4">
        <v>26</v>
      </c>
    </row>
    <row r="10759" spans="1:13" x14ac:dyDescent="0.2">
      <c r="A10759" s="3">
        <v>43647</v>
      </c>
      <c r="B10759" t="s">
        <v>3986</v>
      </c>
      <c r="C10759" t="s">
        <v>3991</v>
      </c>
      <c r="D10759" t="s">
        <v>307</v>
      </c>
      <c r="E10759" t="s">
        <v>3990</v>
      </c>
      <c r="F10759" s="4">
        <v>3.8269230769230802</v>
      </c>
      <c r="G10759" s="4">
        <v>3.8</v>
      </c>
      <c r="H10759" s="4">
        <v>0.41588237982169202</v>
      </c>
      <c r="I10759" s="4">
        <v>5</v>
      </c>
      <c r="J10759" s="4">
        <v>3.1</v>
      </c>
      <c r="K10759" s="4">
        <v>3.625</v>
      </c>
      <c r="L10759" s="4">
        <v>3.9775</v>
      </c>
      <c r="M10759" s="4">
        <v>26</v>
      </c>
    </row>
    <row r="10760" spans="1:13" x14ac:dyDescent="0.2">
      <c r="A10760" s="3">
        <v>43647</v>
      </c>
      <c r="B10760" t="s">
        <v>10299</v>
      </c>
      <c r="C10760" t="s">
        <v>3994</v>
      </c>
      <c r="D10760" t="s">
        <v>10300</v>
      </c>
      <c r="E10760" t="s">
        <v>3993</v>
      </c>
      <c r="F10760" s="4">
        <v>3.6375862068965499</v>
      </c>
      <c r="G10760" s="4">
        <v>3.6</v>
      </c>
      <c r="H10760" s="4">
        <v>0.23195835790709399</v>
      </c>
      <c r="I10760" s="4">
        <v>4.4000000000000004</v>
      </c>
      <c r="J10760" s="4">
        <v>3.3</v>
      </c>
      <c r="K10760" s="4">
        <v>3.5</v>
      </c>
      <c r="L10760" s="4">
        <v>3.7</v>
      </c>
      <c r="M10760" s="4">
        <v>29</v>
      </c>
    </row>
    <row r="10761" spans="1:13" x14ac:dyDescent="0.2">
      <c r="A10761" s="3">
        <v>43647</v>
      </c>
      <c r="B10761" t="s">
        <v>3992</v>
      </c>
      <c r="C10761" t="s">
        <v>3997</v>
      </c>
      <c r="D10761" t="s">
        <v>309</v>
      </c>
      <c r="E10761" t="s">
        <v>3996</v>
      </c>
      <c r="F10761" s="4">
        <v>3.7979310344827599</v>
      </c>
      <c r="G10761" s="4">
        <v>3.75</v>
      </c>
      <c r="H10761" s="4">
        <v>0.40558053023100499</v>
      </c>
      <c r="I10761" s="4">
        <v>5</v>
      </c>
      <c r="J10761" s="4">
        <v>3.2</v>
      </c>
      <c r="K10761" s="4">
        <v>3.6</v>
      </c>
      <c r="L10761" s="4">
        <v>3.9</v>
      </c>
      <c r="M10761" s="4">
        <v>29</v>
      </c>
    </row>
    <row r="10762" spans="1:13" x14ac:dyDescent="0.2">
      <c r="A10762" s="3">
        <v>43647</v>
      </c>
      <c r="B10762" t="s">
        <v>3892</v>
      </c>
      <c r="C10762" t="s">
        <v>3900</v>
      </c>
      <c r="D10762" t="s">
        <v>275</v>
      </c>
      <c r="E10762" t="s">
        <v>3899</v>
      </c>
      <c r="F10762" s="4">
        <v>7.75322580645161</v>
      </c>
      <c r="G10762" s="4">
        <v>7.75</v>
      </c>
      <c r="H10762" s="4">
        <v>0.38985798351685402</v>
      </c>
      <c r="I10762" s="4">
        <v>8.25</v>
      </c>
      <c r="J10762" s="4">
        <v>7</v>
      </c>
      <c r="K10762" s="4">
        <v>7.5</v>
      </c>
      <c r="L10762" s="4">
        <v>8</v>
      </c>
      <c r="M10762" s="4">
        <v>31</v>
      </c>
    </row>
    <row r="10763" spans="1:13" x14ac:dyDescent="0.2">
      <c r="A10763" s="3">
        <v>43647</v>
      </c>
      <c r="B10763" t="s">
        <v>3904</v>
      </c>
      <c r="C10763" t="s">
        <v>3912</v>
      </c>
      <c r="D10763" t="s">
        <v>279</v>
      </c>
      <c r="E10763" t="s">
        <v>3911</v>
      </c>
      <c r="F10763" s="4">
        <v>7.0958333333333297</v>
      </c>
      <c r="G10763" s="4">
        <v>7.125</v>
      </c>
      <c r="H10763" s="4">
        <v>0.56797057996884404</v>
      </c>
      <c r="I10763" s="4">
        <v>8.25</v>
      </c>
      <c r="J10763" s="4">
        <v>6</v>
      </c>
      <c r="K10763" s="4">
        <v>6.6875</v>
      </c>
      <c r="L10763" s="4">
        <v>7.5</v>
      </c>
      <c r="M10763" s="4">
        <v>24</v>
      </c>
    </row>
    <row r="10764" spans="1:13" x14ac:dyDescent="0.2">
      <c r="A10764" s="3">
        <v>43647</v>
      </c>
      <c r="B10764" t="s">
        <v>3895</v>
      </c>
      <c r="C10764" t="s">
        <v>3903</v>
      </c>
      <c r="D10764" t="s">
        <v>276</v>
      </c>
      <c r="E10764" t="s">
        <v>3902</v>
      </c>
      <c r="F10764" s="4">
        <v>7.5709677419354797</v>
      </c>
      <c r="G10764" s="4">
        <v>7.75</v>
      </c>
      <c r="H10764" s="4">
        <v>0.45032843450611798</v>
      </c>
      <c r="I10764" s="4">
        <v>8.25</v>
      </c>
      <c r="J10764" s="4">
        <v>6.5</v>
      </c>
      <c r="K10764" s="4">
        <v>7.25</v>
      </c>
      <c r="L10764" s="4">
        <v>7.75</v>
      </c>
      <c r="M10764" s="4">
        <v>31</v>
      </c>
    </row>
    <row r="10765" spans="1:13" x14ac:dyDescent="0.2">
      <c r="A10765" s="3">
        <v>43647</v>
      </c>
      <c r="B10765" t="s">
        <v>3907</v>
      </c>
      <c r="C10765" t="s">
        <v>3915</v>
      </c>
      <c r="D10765" t="s">
        <v>280</v>
      </c>
      <c r="E10765" t="s">
        <v>3914</v>
      </c>
      <c r="F10765" s="4">
        <v>7.00416666666667</v>
      </c>
      <c r="G10765" s="4">
        <v>7.125</v>
      </c>
      <c r="H10765" s="4">
        <v>0.58919928470887395</v>
      </c>
      <c r="I10765" s="4">
        <v>8</v>
      </c>
      <c r="J10765" s="4">
        <v>6</v>
      </c>
      <c r="K10765" s="4">
        <v>6.5</v>
      </c>
      <c r="L10765" s="4">
        <v>7.5</v>
      </c>
      <c r="M10765" s="4">
        <v>24</v>
      </c>
    </row>
    <row r="10766" spans="1:13" x14ac:dyDescent="0.2">
      <c r="A10766" s="3">
        <v>43647</v>
      </c>
      <c r="B10766" t="s">
        <v>8124</v>
      </c>
      <c r="C10766" t="s">
        <v>3894</v>
      </c>
      <c r="D10766" t="s">
        <v>8125</v>
      </c>
      <c r="E10766" t="s">
        <v>3893</v>
      </c>
      <c r="F10766" s="4">
        <v>8.1032258064516096</v>
      </c>
      <c r="G10766" s="4">
        <v>8</v>
      </c>
      <c r="H10766" s="4">
        <v>0.13960389432901901</v>
      </c>
      <c r="I10766" s="4">
        <v>8.25</v>
      </c>
      <c r="J10766" s="4">
        <v>7.75</v>
      </c>
      <c r="K10766" s="4">
        <v>8</v>
      </c>
      <c r="L10766" s="4">
        <v>8.25</v>
      </c>
      <c r="M10766" s="4">
        <v>31</v>
      </c>
    </row>
    <row r="10767" spans="1:13" x14ac:dyDescent="0.2">
      <c r="A10767" s="3">
        <v>43647</v>
      </c>
      <c r="B10767" t="s">
        <v>3898</v>
      </c>
      <c r="C10767" t="s">
        <v>3906</v>
      </c>
      <c r="D10767" t="s">
        <v>277</v>
      </c>
      <c r="E10767" t="s">
        <v>3905</v>
      </c>
      <c r="F10767" s="4">
        <v>7.44</v>
      </c>
      <c r="G10767" s="4">
        <v>7.5</v>
      </c>
      <c r="H10767" s="4">
        <v>0.53359548155042902</v>
      </c>
      <c r="I10767" s="4">
        <v>8.25</v>
      </c>
      <c r="J10767" s="4">
        <v>6.5</v>
      </c>
      <c r="K10767" s="4">
        <v>7</v>
      </c>
      <c r="L10767" s="4">
        <v>7.75</v>
      </c>
      <c r="M10767" s="4">
        <v>30</v>
      </c>
    </row>
    <row r="10768" spans="1:13" x14ac:dyDescent="0.2">
      <c r="A10768" s="3">
        <v>43647</v>
      </c>
      <c r="B10768" t="s">
        <v>3910</v>
      </c>
      <c r="C10768" t="s">
        <v>4436</v>
      </c>
      <c r="D10768" t="s">
        <v>281</v>
      </c>
      <c r="E10768" t="s">
        <v>4435</v>
      </c>
      <c r="F10768" s="4">
        <v>6.9583333333333304</v>
      </c>
      <c r="G10768" s="4">
        <v>7</v>
      </c>
      <c r="H10768" s="4">
        <v>0.59739773850510602</v>
      </c>
      <c r="I10768" s="4">
        <v>8</v>
      </c>
      <c r="J10768" s="4">
        <v>6</v>
      </c>
      <c r="K10768" s="4">
        <v>6.5</v>
      </c>
      <c r="L10768" s="4">
        <v>7.5</v>
      </c>
      <c r="M10768" s="4">
        <v>24</v>
      </c>
    </row>
    <row r="10769" spans="1:13" x14ac:dyDescent="0.2">
      <c r="A10769" s="3">
        <v>43647</v>
      </c>
      <c r="B10769" t="s">
        <v>8150</v>
      </c>
      <c r="C10769" t="s">
        <v>3897</v>
      </c>
      <c r="D10769" t="s">
        <v>8151</v>
      </c>
      <c r="E10769" t="s">
        <v>3896</v>
      </c>
      <c r="F10769" s="4">
        <v>7.9387096774193502</v>
      </c>
      <c r="G10769" s="4">
        <v>8</v>
      </c>
      <c r="H10769" s="4">
        <v>0.27498778076469599</v>
      </c>
      <c r="I10769" s="4">
        <v>8.25</v>
      </c>
      <c r="J10769" s="4">
        <v>7.25</v>
      </c>
      <c r="K10769" s="4">
        <v>7.75</v>
      </c>
      <c r="L10769" s="4">
        <v>8.1750000000000007</v>
      </c>
      <c r="M10769" s="4">
        <v>31</v>
      </c>
    </row>
    <row r="10770" spans="1:13" x14ac:dyDescent="0.2">
      <c r="A10770" s="3">
        <v>43647</v>
      </c>
      <c r="B10770" t="s">
        <v>3901</v>
      </c>
      <c r="C10770" t="s">
        <v>3909</v>
      </c>
      <c r="D10770" t="s">
        <v>278</v>
      </c>
      <c r="E10770" t="s">
        <v>3908</v>
      </c>
      <c r="F10770" s="4">
        <v>7.31666666666667</v>
      </c>
      <c r="G10770" s="4">
        <v>7.5</v>
      </c>
      <c r="H10770" s="4">
        <v>0.56068513097098804</v>
      </c>
      <c r="I10770" s="4">
        <v>8.25</v>
      </c>
      <c r="J10770" s="4">
        <v>6.25</v>
      </c>
      <c r="K10770" s="4">
        <v>6.8125</v>
      </c>
      <c r="L10770" s="4">
        <v>7.6875</v>
      </c>
      <c r="M10770" s="4">
        <v>30</v>
      </c>
    </row>
    <row r="10771" spans="1:13" x14ac:dyDescent="0.2">
      <c r="A10771" s="3">
        <v>43647</v>
      </c>
      <c r="B10771" t="s">
        <v>8286</v>
      </c>
      <c r="C10771" t="s">
        <v>3081</v>
      </c>
      <c r="D10771" t="s">
        <v>8287</v>
      </c>
      <c r="E10771" t="s">
        <v>3080</v>
      </c>
      <c r="F10771" s="4">
        <v>3.9778571428571401</v>
      </c>
      <c r="G10771" s="4">
        <v>3.91</v>
      </c>
      <c r="H10771" s="4">
        <v>0.36035784036044499</v>
      </c>
      <c r="I10771" s="4">
        <v>4.84</v>
      </c>
      <c r="J10771" s="4">
        <v>3.28</v>
      </c>
      <c r="K10771" s="4">
        <v>3.72</v>
      </c>
      <c r="L10771" s="4">
        <v>4.1425000000000001</v>
      </c>
      <c r="M10771" s="4">
        <v>35</v>
      </c>
    </row>
    <row r="10772" spans="1:13" x14ac:dyDescent="0.2">
      <c r="A10772" s="3">
        <v>43647</v>
      </c>
      <c r="B10772" t="s">
        <v>8292</v>
      </c>
      <c r="C10772" t="s">
        <v>3084</v>
      </c>
      <c r="D10772" t="s">
        <v>8293</v>
      </c>
      <c r="E10772" t="s">
        <v>3083</v>
      </c>
      <c r="F10772" s="4">
        <v>3.8874</v>
      </c>
      <c r="G10772" s="4">
        <v>3.88</v>
      </c>
      <c r="H10772" s="4">
        <v>0.33969468990983798</v>
      </c>
      <c r="I10772" s="4">
        <v>4.74</v>
      </c>
      <c r="J10772" s="4">
        <v>3.22</v>
      </c>
      <c r="K10772" s="4">
        <v>3.7050000000000001</v>
      </c>
      <c r="L10772" s="4">
        <v>4.0049999999999999</v>
      </c>
      <c r="M10772" s="4">
        <v>35</v>
      </c>
    </row>
    <row r="10773" spans="1:13" x14ac:dyDescent="0.2">
      <c r="A10773" s="3">
        <v>43647</v>
      </c>
      <c r="B10773" t="s">
        <v>9744</v>
      </c>
      <c r="C10773" t="s">
        <v>3072</v>
      </c>
      <c r="D10773" t="s">
        <v>9745</v>
      </c>
      <c r="E10773" t="s">
        <v>3071</v>
      </c>
      <c r="F10773" s="4">
        <v>3.6216666666666701</v>
      </c>
      <c r="G10773" s="4">
        <v>3.6549999999999998</v>
      </c>
      <c r="H10773" s="4">
        <v>0.21104501889407401</v>
      </c>
      <c r="I10773" s="4">
        <v>4.07</v>
      </c>
      <c r="J10773" s="4">
        <v>3</v>
      </c>
      <c r="K10773" s="4">
        <v>3.48</v>
      </c>
      <c r="L10773" s="4">
        <v>3.8</v>
      </c>
      <c r="M10773" s="4">
        <v>36</v>
      </c>
    </row>
    <row r="10774" spans="1:13" x14ac:dyDescent="0.2">
      <c r="A10774" s="3">
        <v>43647</v>
      </c>
      <c r="B10774" t="s">
        <v>3070</v>
      </c>
      <c r="C10774" t="s">
        <v>3075</v>
      </c>
      <c r="D10774" t="s">
        <v>1</v>
      </c>
      <c r="E10774" t="s">
        <v>3074</v>
      </c>
      <c r="F10774" s="4">
        <v>3.6048571428571399</v>
      </c>
      <c r="G10774" s="4">
        <v>3.6</v>
      </c>
      <c r="H10774" s="4">
        <v>0.30825287011279101</v>
      </c>
      <c r="I10774" s="4">
        <v>4.33</v>
      </c>
      <c r="J10774" s="4">
        <v>2.9</v>
      </c>
      <c r="K10774" s="4">
        <v>3.41</v>
      </c>
      <c r="L10774" s="4">
        <v>3.75</v>
      </c>
      <c r="M10774" s="4">
        <v>35</v>
      </c>
    </row>
    <row r="10775" spans="1:13" x14ac:dyDescent="0.2">
      <c r="A10775" s="3">
        <v>43647</v>
      </c>
      <c r="B10775" t="s">
        <v>7848</v>
      </c>
      <c r="C10775" t="s">
        <v>3102</v>
      </c>
      <c r="D10775" t="s">
        <v>7849</v>
      </c>
      <c r="E10775" t="s">
        <v>3101</v>
      </c>
      <c r="F10775" s="4">
        <v>3.5924242424242401</v>
      </c>
      <c r="G10775" s="4">
        <v>3.5</v>
      </c>
      <c r="H10775" s="4">
        <v>0.329516978916018</v>
      </c>
      <c r="I10775" s="4">
        <v>4.4000000000000004</v>
      </c>
      <c r="J10775" s="4">
        <v>3</v>
      </c>
      <c r="K10775" s="4">
        <v>3.5</v>
      </c>
      <c r="L10775" s="4">
        <v>3.7</v>
      </c>
      <c r="M10775" s="4">
        <v>33</v>
      </c>
    </row>
    <row r="10776" spans="1:13" x14ac:dyDescent="0.2">
      <c r="A10776" s="3">
        <v>43647</v>
      </c>
      <c r="B10776" t="s">
        <v>3073</v>
      </c>
      <c r="C10776" t="s">
        <v>3078</v>
      </c>
      <c r="D10776" t="s">
        <v>2</v>
      </c>
      <c r="E10776" t="s">
        <v>3077</v>
      </c>
      <c r="F10776" s="4">
        <v>3.6141935483870999</v>
      </c>
      <c r="G10776" s="4">
        <v>3.5</v>
      </c>
      <c r="H10776" s="4">
        <v>0.30246514062007601</v>
      </c>
      <c r="I10776" s="4">
        <v>4.5999999999999996</v>
      </c>
      <c r="J10776" s="4">
        <v>3.2</v>
      </c>
      <c r="K10776" s="4">
        <v>3.5</v>
      </c>
      <c r="L10776" s="4">
        <v>3.75</v>
      </c>
      <c r="M10776" s="4">
        <v>31</v>
      </c>
    </row>
    <row r="10777" spans="1:13" x14ac:dyDescent="0.2">
      <c r="A10777" s="3">
        <v>43647</v>
      </c>
      <c r="B10777" t="s">
        <v>7207</v>
      </c>
      <c r="C10777" t="s">
        <v>3105</v>
      </c>
      <c r="D10777" t="s">
        <v>2997</v>
      </c>
      <c r="E10777" t="s">
        <v>3104</v>
      </c>
      <c r="F10777" s="4">
        <v>3.51</v>
      </c>
      <c r="G10777" s="4">
        <v>3.5</v>
      </c>
      <c r="H10777" s="4">
        <v>0.27060596114442198</v>
      </c>
      <c r="I10777" s="4">
        <v>4.3</v>
      </c>
      <c r="J10777" s="4">
        <v>3</v>
      </c>
      <c r="K10777" s="4">
        <v>3.37</v>
      </c>
      <c r="L10777" s="4">
        <v>3.5950000000000002</v>
      </c>
      <c r="M10777" s="4">
        <v>30</v>
      </c>
    </row>
    <row r="10778" spans="1:13" x14ac:dyDescent="0.2">
      <c r="A10778" s="3">
        <v>43647</v>
      </c>
      <c r="B10778" t="s">
        <v>3112</v>
      </c>
      <c r="C10778" t="s">
        <v>3132</v>
      </c>
      <c r="D10778" t="s">
        <v>15</v>
      </c>
      <c r="E10778" t="s">
        <v>3131</v>
      </c>
      <c r="F10778" s="4">
        <v>0.36399999999999999</v>
      </c>
      <c r="G10778" s="4">
        <v>0.35</v>
      </c>
      <c r="H10778" s="4">
        <v>0.149689875487721</v>
      </c>
      <c r="I10778" s="4">
        <v>0.66</v>
      </c>
      <c r="J10778" s="4">
        <v>0.08</v>
      </c>
      <c r="K10778" s="4">
        <v>0.26500000000000001</v>
      </c>
      <c r="L10778" s="4">
        <v>0.48499999999999999</v>
      </c>
      <c r="M10778" s="4">
        <v>35</v>
      </c>
    </row>
    <row r="10779" spans="1:13" x14ac:dyDescent="0.2">
      <c r="A10779" s="3">
        <v>43647</v>
      </c>
      <c r="B10779" t="s">
        <v>3115</v>
      </c>
      <c r="C10779" t="s">
        <v>3135</v>
      </c>
      <c r="D10779" t="s">
        <v>16</v>
      </c>
      <c r="E10779" t="s">
        <v>3134</v>
      </c>
      <c r="F10779" s="4">
        <v>0.23125714285714299</v>
      </c>
      <c r="G10779" s="4">
        <v>0.24</v>
      </c>
      <c r="H10779" s="4">
        <v>0.10853580131950601</v>
      </c>
      <c r="I10779" s="4">
        <v>0.43</v>
      </c>
      <c r="J10779" s="4">
        <v>-7.0000000000000007E-2</v>
      </c>
      <c r="K10779" s="4">
        <v>0.18</v>
      </c>
      <c r="L10779" s="4">
        <v>0.3</v>
      </c>
      <c r="M10779" s="4">
        <v>35</v>
      </c>
    </row>
    <row r="10780" spans="1:13" x14ac:dyDescent="0.2">
      <c r="A10780" s="3">
        <v>43647</v>
      </c>
      <c r="B10780" t="s">
        <v>3118</v>
      </c>
      <c r="C10780" t="s">
        <v>3138</v>
      </c>
      <c r="D10780" t="s">
        <v>17</v>
      </c>
      <c r="E10780" t="s">
        <v>3137</v>
      </c>
      <c r="F10780" s="4">
        <v>0.30162857142857102</v>
      </c>
      <c r="G10780" s="4">
        <v>0.31</v>
      </c>
      <c r="H10780" s="4">
        <v>0.132238217692494</v>
      </c>
      <c r="I10780" s="4">
        <v>0.65700000000000003</v>
      </c>
      <c r="J10780" s="4">
        <v>-0.16</v>
      </c>
      <c r="K10780" s="4">
        <v>0.245</v>
      </c>
      <c r="L10780" s="4">
        <v>0.36</v>
      </c>
      <c r="M10780" s="4">
        <v>35</v>
      </c>
    </row>
    <row r="10781" spans="1:13" x14ac:dyDescent="0.2">
      <c r="A10781" s="3">
        <v>43647</v>
      </c>
      <c r="B10781" t="s">
        <v>3121</v>
      </c>
      <c r="C10781" t="s">
        <v>3141</v>
      </c>
      <c r="D10781" t="s">
        <v>18</v>
      </c>
      <c r="E10781" t="s">
        <v>3140</v>
      </c>
      <c r="F10781" s="4">
        <v>-7.7485714285714297E-2</v>
      </c>
      <c r="G10781" s="4">
        <v>-0.11</v>
      </c>
      <c r="H10781" s="4">
        <v>0.183152358856286</v>
      </c>
      <c r="I10781" s="4">
        <v>0.70799999999999996</v>
      </c>
      <c r="J10781" s="4">
        <v>-0.4</v>
      </c>
      <c r="K10781" s="4">
        <v>-0.155</v>
      </c>
      <c r="L10781" s="4">
        <v>-0.03</v>
      </c>
      <c r="M10781" s="4">
        <v>35</v>
      </c>
    </row>
    <row r="10782" spans="1:13" x14ac:dyDescent="0.2">
      <c r="A10782" s="3">
        <v>43647</v>
      </c>
      <c r="B10782" t="s">
        <v>3124</v>
      </c>
      <c r="C10782" t="s">
        <v>3144</v>
      </c>
      <c r="D10782" t="s">
        <v>19</v>
      </c>
      <c r="E10782" t="s">
        <v>3143</v>
      </c>
      <c r="F10782" s="4">
        <v>-0.24754285714285701</v>
      </c>
      <c r="G10782" s="4">
        <v>-0.3</v>
      </c>
      <c r="H10782" s="4">
        <v>0.20126545872044099</v>
      </c>
      <c r="I10782" s="4">
        <v>0.52600000000000002</v>
      </c>
      <c r="J10782" s="4">
        <v>-0.47</v>
      </c>
      <c r="K10782" s="4">
        <v>-0.35499999999999998</v>
      </c>
      <c r="L10782" s="4">
        <v>-0.22</v>
      </c>
      <c r="M10782" s="4">
        <v>35</v>
      </c>
    </row>
    <row r="10783" spans="1:13" x14ac:dyDescent="0.2">
      <c r="A10783" s="3">
        <v>43647</v>
      </c>
      <c r="B10783" t="s">
        <v>3127</v>
      </c>
      <c r="C10783" t="s">
        <v>3147</v>
      </c>
      <c r="D10783" t="s">
        <v>20</v>
      </c>
      <c r="E10783" t="s">
        <v>3146</v>
      </c>
      <c r="F10783" s="4">
        <v>0.18279999999999999</v>
      </c>
      <c r="G10783" s="4">
        <v>0.18</v>
      </c>
      <c r="H10783" s="4">
        <v>0.124981127987153</v>
      </c>
      <c r="I10783" s="4">
        <v>0.58799999999999997</v>
      </c>
      <c r="J10783" s="4">
        <v>-0.22</v>
      </c>
      <c r="K10783" s="4">
        <v>0.13500000000000001</v>
      </c>
      <c r="L10783" s="4">
        <v>0.23</v>
      </c>
      <c r="M10783" s="4">
        <v>35</v>
      </c>
    </row>
    <row r="10784" spans="1:13" x14ac:dyDescent="0.2">
      <c r="A10784" s="3">
        <v>43647</v>
      </c>
      <c r="B10784" t="s">
        <v>8210</v>
      </c>
      <c r="C10784" t="s">
        <v>3114</v>
      </c>
      <c r="D10784" t="s">
        <v>8211</v>
      </c>
      <c r="E10784" t="s">
        <v>3113</v>
      </c>
      <c r="F10784" s="4">
        <v>0.39527777777777801</v>
      </c>
      <c r="G10784" s="4">
        <v>0.4</v>
      </c>
      <c r="H10784" s="4">
        <v>4.2593501255547797E-2</v>
      </c>
      <c r="I10784" s="4">
        <v>0.49</v>
      </c>
      <c r="J10784" s="4">
        <v>0.3</v>
      </c>
      <c r="K10784" s="4">
        <v>0.375</v>
      </c>
      <c r="L10784" s="4">
        <v>0.42</v>
      </c>
      <c r="M10784" s="4">
        <v>36</v>
      </c>
    </row>
    <row r="10785" spans="1:13" x14ac:dyDescent="0.2">
      <c r="A10785" s="3">
        <v>43647</v>
      </c>
      <c r="B10785" t="s">
        <v>3130</v>
      </c>
      <c r="C10785" t="s">
        <v>3150</v>
      </c>
      <c r="D10785" t="s">
        <v>21</v>
      </c>
      <c r="E10785" t="s">
        <v>3149</v>
      </c>
      <c r="F10785" s="4">
        <v>0.33925714285714298</v>
      </c>
      <c r="G10785" s="4">
        <v>0.31</v>
      </c>
      <c r="H10785" s="4">
        <v>0.151025580781602</v>
      </c>
      <c r="I10785" s="4">
        <v>1.044</v>
      </c>
      <c r="J10785" s="4">
        <v>0.1</v>
      </c>
      <c r="K10785" s="4">
        <v>0.28000000000000003</v>
      </c>
      <c r="L10785" s="4">
        <v>0.35499999999999998</v>
      </c>
      <c r="M10785" s="4">
        <v>35</v>
      </c>
    </row>
    <row r="10786" spans="1:13" x14ac:dyDescent="0.2">
      <c r="A10786" s="3">
        <v>43647</v>
      </c>
      <c r="B10786" t="s">
        <v>8218</v>
      </c>
      <c r="C10786" t="s">
        <v>3117</v>
      </c>
      <c r="D10786" t="s">
        <v>8219</v>
      </c>
      <c r="E10786" t="s">
        <v>3116</v>
      </c>
      <c r="F10786" s="4">
        <v>0.42205555555555602</v>
      </c>
      <c r="G10786" s="4">
        <v>0.41499999999999998</v>
      </c>
      <c r="H10786" s="4">
        <v>7.5744662968779297E-2</v>
      </c>
      <c r="I10786" s="4">
        <v>0.59</v>
      </c>
      <c r="J10786" s="4">
        <v>0.28000000000000003</v>
      </c>
      <c r="K10786" s="4">
        <v>0.38</v>
      </c>
      <c r="L10786" s="4">
        <v>0.45250000000000001</v>
      </c>
      <c r="M10786" s="4">
        <v>36</v>
      </c>
    </row>
    <row r="10787" spans="1:13" x14ac:dyDescent="0.2">
      <c r="A10787" s="3">
        <v>43647</v>
      </c>
      <c r="B10787" t="s">
        <v>8226</v>
      </c>
      <c r="C10787" t="s">
        <v>3120</v>
      </c>
      <c r="D10787" t="s">
        <v>8227</v>
      </c>
      <c r="E10787" t="s">
        <v>3119</v>
      </c>
      <c r="F10787" s="4">
        <v>0.47891428571428601</v>
      </c>
      <c r="G10787" s="4">
        <v>0.46</v>
      </c>
      <c r="H10787" s="4">
        <v>8.7320023789631704E-2</v>
      </c>
      <c r="I10787" s="4">
        <v>0.73</v>
      </c>
      <c r="J10787" s="4">
        <v>0.26</v>
      </c>
      <c r="K10787" s="4">
        <v>0.42</v>
      </c>
      <c r="L10787" s="4">
        <v>0.52</v>
      </c>
      <c r="M10787" s="4">
        <v>35</v>
      </c>
    </row>
    <row r="10788" spans="1:13" x14ac:dyDescent="0.2">
      <c r="A10788" s="3">
        <v>43647</v>
      </c>
      <c r="B10788" t="s">
        <v>8234</v>
      </c>
      <c r="C10788" t="s">
        <v>3123</v>
      </c>
      <c r="D10788" t="s">
        <v>8235</v>
      </c>
      <c r="E10788" t="s">
        <v>3122</v>
      </c>
      <c r="F10788" s="4">
        <v>0.55088888888888898</v>
      </c>
      <c r="G10788" s="4">
        <v>0.56499999999999995</v>
      </c>
      <c r="H10788" s="4">
        <v>6.7957035913573605E-2</v>
      </c>
      <c r="I10788" s="4">
        <v>0.66</v>
      </c>
      <c r="J10788" s="4">
        <v>0.4</v>
      </c>
      <c r="K10788" s="4">
        <v>0.5</v>
      </c>
      <c r="L10788" s="4">
        <v>0.6</v>
      </c>
      <c r="M10788" s="4">
        <v>36</v>
      </c>
    </row>
    <row r="10789" spans="1:13" x14ac:dyDescent="0.2">
      <c r="A10789" s="3">
        <v>43647</v>
      </c>
      <c r="B10789" t="s">
        <v>8242</v>
      </c>
      <c r="C10789" t="s">
        <v>3126</v>
      </c>
      <c r="D10789" t="s">
        <v>8243</v>
      </c>
      <c r="E10789" t="s">
        <v>3125</v>
      </c>
      <c r="F10789" s="4">
        <v>0.81547222222222204</v>
      </c>
      <c r="G10789" s="4">
        <v>0.80349999999999999</v>
      </c>
      <c r="H10789" s="4">
        <v>6.3814680850596495E-2</v>
      </c>
      <c r="I10789" s="4">
        <v>1</v>
      </c>
      <c r="J10789" s="4">
        <v>0.7</v>
      </c>
      <c r="K10789" s="4">
        <v>0.77749999999999997</v>
      </c>
      <c r="L10789" s="4">
        <v>0.85250000000000004</v>
      </c>
      <c r="M10789" s="4">
        <v>36</v>
      </c>
    </row>
    <row r="10790" spans="1:13" x14ac:dyDescent="0.2">
      <c r="A10790" s="3">
        <v>43647</v>
      </c>
      <c r="B10790" t="s">
        <v>8250</v>
      </c>
      <c r="C10790" t="s">
        <v>3129</v>
      </c>
      <c r="D10790" t="s">
        <v>8251</v>
      </c>
      <c r="E10790" t="s">
        <v>3128</v>
      </c>
      <c r="F10790" s="4">
        <v>0.63297222222222205</v>
      </c>
      <c r="G10790" s="4">
        <v>0.62</v>
      </c>
      <c r="H10790" s="4">
        <v>9.5956980274975595E-2</v>
      </c>
      <c r="I10790" s="4">
        <v>0.88</v>
      </c>
      <c r="J10790" s="4">
        <v>0.45</v>
      </c>
      <c r="K10790" s="4">
        <v>0.56999999999999995</v>
      </c>
      <c r="L10790" s="4">
        <v>0.6925</v>
      </c>
      <c r="M10790" s="4">
        <v>36</v>
      </c>
    </row>
    <row r="10791" spans="1:13" x14ac:dyDescent="0.2">
      <c r="A10791" s="3">
        <v>43647</v>
      </c>
      <c r="B10791" t="s">
        <v>8288</v>
      </c>
      <c r="C10791" t="s">
        <v>3096</v>
      </c>
      <c r="D10791" t="s">
        <v>8289</v>
      </c>
      <c r="E10791" t="s">
        <v>3095</v>
      </c>
      <c r="F10791" s="4">
        <v>3.46357575757576</v>
      </c>
      <c r="G10791" s="4">
        <v>3.47</v>
      </c>
      <c r="H10791" s="4">
        <v>0.26362746327713898</v>
      </c>
      <c r="I10791" s="4">
        <v>3.96</v>
      </c>
      <c r="J10791" s="4">
        <v>2.4900000000000002</v>
      </c>
      <c r="K10791" s="4">
        <v>3.32</v>
      </c>
      <c r="L10791" s="4">
        <v>3.61</v>
      </c>
      <c r="M10791" s="4">
        <v>33</v>
      </c>
    </row>
    <row r="10792" spans="1:13" x14ac:dyDescent="0.2">
      <c r="A10792" s="3">
        <v>43647</v>
      </c>
      <c r="B10792" t="s">
        <v>8294</v>
      </c>
      <c r="C10792" t="s">
        <v>3099</v>
      </c>
      <c r="D10792" t="s">
        <v>8295</v>
      </c>
      <c r="E10792" t="s">
        <v>3098</v>
      </c>
      <c r="F10792" s="4">
        <v>3.4588787878787901</v>
      </c>
      <c r="G10792" s="4">
        <v>3.49</v>
      </c>
      <c r="H10792" s="4">
        <v>0.281566350703497</v>
      </c>
      <c r="I10792" s="4">
        <v>4.01</v>
      </c>
      <c r="J10792" s="4">
        <v>2.42</v>
      </c>
      <c r="K10792" s="4">
        <v>3.3</v>
      </c>
      <c r="L10792" s="4">
        <v>3.6</v>
      </c>
      <c r="M10792" s="4">
        <v>33</v>
      </c>
    </row>
    <row r="10793" spans="1:13" x14ac:dyDescent="0.2">
      <c r="A10793" s="3">
        <v>43647</v>
      </c>
      <c r="B10793" t="s">
        <v>9746</v>
      </c>
      <c r="C10793" t="s">
        <v>3087</v>
      </c>
      <c r="D10793" t="s">
        <v>9747</v>
      </c>
      <c r="E10793" t="s">
        <v>3086</v>
      </c>
      <c r="F10793" s="4">
        <v>3.59909090909091</v>
      </c>
      <c r="G10793" s="4">
        <v>3.66</v>
      </c>
      <c r="H10793" s="4">
        <v>0.233951966709564</v>
      </c>
      <c r="I10793" s="4">
        <v>3.9</v>
      </c>
      <c r="J10793" s="4">
        <v>2.83</v>
      </c>
      <c r="K10793" s="4">
        <v>3.53</v>
      </c>
      <c r="L10793" s="4">
        <v>3.7</v>
      </c>
      <c r="M10793" s="4">
        <v>33</v>
      </c>
    </row>
    <row r="10794" spans="1:13" x14ac:dyDescent="0.2">
      <c r="A10794" s="3">
        <v>43647</v>
      </c>
      <c r="B10794" t="s">
        <v>3085</v>
      </c>
      <c r="C10794" t="s">
        <v>3090</v>
      </c>
      <c r="D10794" t="s">
        <v>6</v>
      </c>
      <c r="E10794" t="s">
        <v>3089</v>
      </c>
      <c r="F10794" s="4">
        <v>3.40090909090909</v>
      </c>
      <c r="G10794" s="4">
        <v>3.4</v>
      </c>
      <c r="H10794" s="4">
        <v>0.30825480162890001</v>
      </c>
      <c r="I10794" s="4">
        <v>3.91</v>
      </c>
      <c r="J10794" s="4">
        <v>2.17</v>
      </c>
      <c r="K10794" s="4">
        <v>3.3</v>
      </c>
      <c r="L10794" s="4">
        <v>3.6</v>
      </c>
      <c r="M10794" s="4">
        <v>33</v>
      </c>
    </row>
    <row r="10795" spans="1:13" x14ac:dyDescent="0.2">
      <c r="A10795" s="3">
        <v>43647</v>
      </c>
      <c r="B10795" t="s">
        <v>9883</v>
      </c>
      <c r="C10795" t="s">
        <v>3108</v>
      </c>
      <c r="D10795" t="s">
        <v>9884</v>
      </c>
      <c r="E10795" t="s">
        <v>3107</v>
      </c>
      <c r="F10795" s="4">
        <v>3.4249999999999998</v>
      </c>
      <c r="G10795" s="4">
        <v>3.4049999999999998</v>
      </c>
      <c r="H10795" s="4">
        <v>0.241828522889172</v>
      </c>
      <c r="I10795" s="4">
        <v>4</v>
      </c>
      <c r="J10795" s="4">
        <v>2.96</v>
      </c>
      <c r="K10795" s="4">
        <v>3.3</v>
      </c>
      <c r="L10795" s="4">
        <v>3.5375000000000001</v>
      </c>
      <c r="M10795" s="4">
        <v>30</v>
      </c>
    </row>
    <row r="10796" spans="1:13" x14ac:dyDescent="0.2">
      <c r="A10796" s="3">
        <v>43647</v>
      </c>
      <c r="B10796" t="s">
        <v>3088</v>
      </c>
      <c r="C10796" t="s">
        <v>3093</v>
      </c>
      <c r="D10796" t="s">
        <v>7</v>
      </c>
      <c r="E10796" t="s">
        <v>3092</v>
      </c>
      <c r="F10796" s="4">
        <v>3.4168965517241401</v>
      </c>
      <c r="G10796" s="4">
        <v>3.4</v>
      </c>
      <c r="H10796" s="4">
        <v>0.233009862579062</v>
      </c>
      <c r="I10796" s="4">
        <v>4.2</v>
      </c>
      <c r="J10796" s="4">
        <v>3.1</v>
      </c>
      <c r="K10796" s="4">
        <v>3.3</v>
      </c>
      <c r="L10796" s="4">
        <v>3.5</v>
      </c>
      <c r="M10796" s="4">
        <v>29</v>
      </c>
    </row>
    <row r="10797" spans="1:13" x14ac:dyDescent="0.2">
      <c r="A10797" s="3">
        <v>43647</v>
      </c>
      <c r="B10797" t="s">
        <v>7209</v>
      </c>
      <c r="C10797" t="s">
        <v>3111</v>
      </c>
      <c r="D10797" t="s">
        <v>2999</v>
      </c>
      <c r="E10797" t="s">
        <v>3110</v>
      </c>
      <c r="F10797" s="4">
        <v>3.4092857142857098</v>
      </c>
      <c r="G10797" s="4">
        <v>3.4</v>
      </c>
      <c r="H10797" s="4">
        <v>0.22207653954884399</v>
      </c>
      <c r="I10797" s="4">
        <v>4</v>
      </c>
      <c r="J10797" s="4">
        <v>3</v>
      </c>
      <c r="K10797" s="4">
        <v>3.3</v>
      </c>
      <c r="L10797" s="4">
        <v>3.5</v>
      </c>
      <c r="M10797" s="4">
        <v>28</v>
      </c>
    </row>
    <row r="10798" spans="1:13" x14ac:dyDescent="0.2">
      <c r="A10798" s="3">
        <v>43647</v>
      </c>
      <c r="B10798" t="s">
        <v>8296</v>
      </c>
      <c r="C10798" t="s">
        <v>3153</v>
      </c>
      <c r="D10798" t="s">
        <v>8297</v>
      </c>
      <c r="E10798" t="s">
        <v>3152</v>
      </c>
      <c r="F10798" s="4">
        <v>0.24654545454545501</v>
      </c>
      <c r="G10798" s="4">
        <v>0.25</v>
      </c>
      <c r="H10798" s="4">
        <v>2.5324260735867101E-2</v>
      </c>
      <c r="I10798" s="4">
        <v>0.3</v>
      </c>
      <c r="J10798" s="4">
        <v>0.19</v>
      </c>
      <c r="K10798" s="4">
        <v>0.23</v>
      </c>
      <c r="L10798" s="4">
        <v>0.26</v>
      </c>
      <c r="M10798" s="4">
        <v>33</v>
      </c>
    </row>
    <row r="10799" spans="1:13" x14ac:dyDescent="0.2">
      <c r="A10799" s="3">
        <v>43647</v>
      </c>
      <c r="B10799" t="s">
        <v>4319</v>
      </c>
      <c r="C10799" t="s">
        <v>4324</v>
      </c>
      <c r="D10799" t="s">
        <v>419</v>
      </c>
      <c r="E10799" t="s">
        <v>4323</v>
      </c>
      <c r="F10799" s="4">
        <v>2.40551724137931</v>
      </c>
      <c r="G10799" s="4">
        <v>2.4</v>
      </c>
      <c r="H10799" s="4">
        <v>0.19472666203271699</v>
      </c>
      <c r="I10799" s="4">
        <v>2.75</v>
      </c>
      <c r="J10799" s="4">
        <v>1.9</v>
      </c>
      <c r="K10799" s="4">
        <v>2.2999999999999998</v>
      </c>
      <c r="L10799" s="4">
        <v>2.6</v>
      </c>
      <c r="M10799" s="4">
        <v>29</v>
      </c>
    </row>
    <row r="10800" spans="1:13" x14ac:dyDescent="0.2">
      <c r="A10800" s="3">
        <v>43647</v>
      </c>
      <c r="B10800" t="s">
        <v>4322</v>
      </c>
      <c r="C10800" t="s">
        <v>4327</v>
      </c>
      <c r="D10800" t="s">
        <v>420</v>
      </c>
      <c r="E10800" t="s">
        <v>4326</v>
      </c>
      <c r="F10800" s="4">
        <v>1.83448275862069</v>
      </c>
      <c r="G10800" s="4">
        <v>1.9</v>
      </c>
      <c r="H10800" s="4">
        <v>0.29883806181963901</v>
      </c>
      <c r="I10800" s="4">
        <v>2.4</v>
      </c>
      <c r="J10800" s="4">
        <v>1</v>
      </c>
      <c r="K10800" s="4">
        <v>1.7</v>
      </c>
      <c r="L10800" s="4">
        <v>2</v>
      </c>
      <c r="M10800" s="4">
        <v>29</v>
      </c>
    </row>
    <row r="10801" spans="1:13" x14ac:dyDescent="0.2">
      <c r="A10801" s="3">
        <v>43647</v>
      </c>
      <c r="B10801" t="s">
        <v>9808</v>
      </c>
      <c r="C10801" t="s">
        <v>3939</v>
      </c>
      <c r="D10801" t="s">
        <v>9809</v>
      </c>
      <c r="E10801" t="s">
        <v>3947</v>
      </c>
      <c r="F10801" s="4">
        <v>19.198888888888899</v>
      </c>
      <c r="G10801" s="4">
        <v>19.170000000000002</v>
      </c>
      <c r="H10801" s="4">
        <v>0.208683295806631</v>
      </c>
      <c r="I10801" s="4">
        <v>19.989999999999998</v>
      </c>
      <c r="J10801" s="4">
        <v>18.899999999999999</v>
      </c>
      <c r="K10801" s="4">
        <v>19.100000000000001</v>
      </c>
      <c r="L10801" s="4">
        <v>19.28</v>
      </c>
      <c r="M10801" s="4">
        <v>27</v>
      </c>
    </row>
    <row r="10802" spans="1:13" x14ac:dyDescent="0.2">
      <c r="A10802" s="3">
        <v>43647</v>
      </c>
      <c r="B10802" t="s">
        <v>9810</v>
      </c>
      <c r="C10802" t="s">
        <v>3942</v>
      </c>
      <c r="D10802" t="s">
        <v>9811</v>
      </c>
      <c r="E10802" t="s">
        <v>3949</v>
      </c>
      <c r="F10802" s="4">
        <v>19.299259259259301</v>
      </c>
      <c r="G10802" s="4">
        <v>19.27</v>
      </c>
      <c r="H10802" s="4">
        <v>0.257501694183014</v>
      </c>
      <c r="I10802" s="4">
        <v>20.14</v>
      </c>
      <c r="J10802" s="4">
        <v>18.87</v>
      </c>
      <c r="K10802" s="4">
        <v>19.164999999999999</v>
      </c>
      <c r="L10802" s="4">
        <v>19.399999999999999</v>
      </c>
      <c r="M10802" s="4">
        <v>27</v>
      </c>
    </row>
    <row r="10803" spans="1:13" x14ac:dyDescent="0.2">
      <c r="A10803" s="3">
        <v>43647</v>
      </c>
      <c r="B10803" t="s">
        <v>9812</v>
      </c>
      <c r="C10803" t="s">
        <v>3952</v>
      </c>
      <c r="D10803" t="s">
        <v>9813</v>
      </c>
      <c r="E10803" t="s">
        <v>3951</v>
      </c>
      <c r="F10803" s="4">
        <v>19.408518518518498</v>
      </c>
      <c r="G10803" s="4">
        <v>19.45</v>
      </c>
      <c r="H10803" s="4">
        <v>0.305685908481033</v>
      </c>
      <c r="I10803" s="4">
        <v>20.32</v>
      </c>
      <c r="J10803" s="4">
        <v>18.850000000000001</v>
      </c>
      <c r="K10803" s="4">
        <v>19.21</v>
      </c>
      <c r="L10803" s="4">
        <v>19.594999999999999</v>
      </c>
      <c r="M10803" s="4">
        <v>27</v>
      </c>
    </row>
    <row r="10804" spans="1:13" x14ac:dyDescent="0.2">
      <c r="A10804" s="3">
        <v>43647</v>
      </c>
      <c r="B10804" t="s">
        <v>9750</v>
      </c>
      <c r="C10804" t="s">
        <v>3936</v>
      </c>
      <c r="D10804" t="s">
        <v>9751</v>
      </c>
      <c r="E10804" t="s">
        <v>3935</v>
      </c>
      <c r="F10804" s="4">
        <v>19.694193548387101</v>
      </c>
      <c r="G10804" s="4">
        <v>19.7</v>
      </c>
      <c r="H10804" s="4">
        <v>0.52803266435293195</v>
      </c>
      <c r="I10804" s="4">
        <v>21</v>
      </c>
      <c r="J10804" s="4">
        <v>18.86</v>
      </c>
      <c r="K10804" s="4">
        <v>19.234999999999999</v>
      </c>
      <c r="L10804" s="4">
        <v>19.934999999999999</v>
      </c>
      <c r="M10804" s="4">
        <v>31</v>
      </c>
    </row>
    <row r="10805" spans="1:13" x14ac:dyDescent="0.2">
      <c r="A10805" s="3">
        <v>43647</v>
      </c>
      <c r="B10805" t="s">
        <v>3934</v>
      </c>
      <c r="C10805" t="s">
        <v>3939</v>
      </c>
      <c r="D10805" t="s">
        <v>289</v>
      </c>
      <c r="E10805" t="s">
        <v>3938</v>
      </c>
      <c r="F10805" s="4">
        <v>20.084137931034501</v>
      </c>
      <c r="G10805" s="4">
        <v>20</v>
      </c>
      <c r="H10805" s="4">
        <v>0.76484600336734099</v>
      </c>
      <c r="I10805" s="4">
        <v>21.77</v>
      </c>
      <c r="J10805" s="4">
        <v>18.7</v>
      </c>
      <c r="K10805" s="4">
        <v>19.600000000000001</v>
      </c>
      <c r="L10805" s="4">
        <v>20.55</v>
      </c>
      <c r="M10805" s="4">
        <v>29</v>
      </c>
    </row>
    <row r="10806" spans="1:13" x14ac:dyDescent="0.2">
      <c r="A10806" s="3">
        <v>43647</v>
      </c>
      <c r="B10806" t="s">
        <v>3937</v>
      </c>
      <c r="C10806" t="s">
        <v>3942</v>
      </c>
      <c r="D10806" t="s">
        <v>290</v>
      </c>
      <c r="E10806" t="s">
        <v>3941</v>
      </c>
      <c r="F10806" s="4">
        <v>20.287500000000001</v>
      </c>
      <c r="G10806" s="4">
        <v>20.100000000000001</v>
      </c>
      <c r="H10806" s="4">
        <v>1.0687960516394099</v>
      </c>
      <c r="I10806" s="4">
        <v>22.98</v>
      </c>
      <c r="J10806" s="4">
        <v>18.5</v>
      </c>
      <c r="K10806" s="4">
        <v>19.645</v>
      </c>
      <c r="L10806" s="4">
        <v>21</v>
      </c>
      <c r="M10806" s="4">
        <v>20</v>
      </c>
    </row>
    <row r="10807" spans="1:13" x14ac:dyDescent="0.2">
      <c r="A10807" s="3">
        <v>43647</v>
      </c>
      <c r="B10807" t="s">
        <v>3574</v>
      </c>
      <c r="C10807" t="s">
        <v>3579</v>
      </c>
      <c r="D10807" t="s">
        <v>169</v>
      </c>
      <c r="E10807" t="s">
        <v>3578</v>
      </c>
      <c r="F10807" s="4">
        <v>0.79400000000000004</v>
      </c>
      <c r="G10807" s="4">
        <v>0.8</v>
      </c>
      <c r="H10807" s="4">
        <v>0.21792065474549599</v>
      </c>
      <c r="I10807" s="4">
        <v>1.2</v>
      </c>
      <c r="J10807" s="4">
        <v>0.2</v>
      </c>
      <c r="K10807" s="4">
        <v>0.67</v>
      </c>
      <c r="L10807" s="4">
        <v>0.9</v>
      </c>
      <c r="M10807" s="4">
        <v>35</v>
      </c>
    </row>
    <row r="10808" spans="1:13" x14ac:dyDescent="0.2">
      <c r="A10808" s="3">
        <v>43647</v>
      </c>
      <c r="B10808" t="s">
        <v>3577</v>
      </c>
      <c r="C10808" t="s">
        <v>3582</v>
      </c>
      <c r="D10808" t="s">
        <v>170</v>
      </c>
      <c r="E10808" t="s">
        <v>3581</v>
      </c>
      <c r="F10808" s="4">
        <v>1.46914285714286</v>
      </c>
      <c r="G10808" s="4">
        <v>1.5</v>
      </c>
      <c r="H10808" s="4">
        <v>0.32480194353022002</v>
      </c>
      <c r="I10808" s="4">
        <v>2.2000000000000002</v>
      </c>
      <c r="J10808" s="4">
        <v>0.77</v>
      </c>
      <c r="K10808" s="4">
        <v>1.25</v>
      </c>
      <c r="L10808" s="4">
        <v>1.65</v>
      </c>
      <c r="M10808" s="4">
        <v>35</v>
      </c>
    </row>
    <row r="10809" spans="1:13" x14ac:dyDescent="0.2">
      <c r="A10809" s="3">
        <v>43647</v>
      </c>
      <c r="B10809" t="s">
        <v>3580</v>
      </c>
      <c r="C10809" t="s">
        <v>3585</v>
      </c>
      <c r="D10809" t="s">
        <v>171</v>
      </c>
      <c r="E10809" t="s">
        <v>3584</v>
      </c>
      <c r="F10809" s="4">
        <v>1.9408000000000001</v>
      </c>
      <c r="G10809" s="4">
        <v>2</v>
      </c>
      <c r="H10809" s="4">
        <v>0.38545341266271499</v>
      </c>
      <c r="I10809" s="4">
        <v>3</v>
      </c>
      <c r="J10809" s="4">
        <v>1.2</v>
      </c>
      <c r="K10809" s="4">
        <v>1.7</v>
      </c>
      <c r="L10809" s="4">
        <v>2.2000000000000002</v>
      </c>
      <c r="M10809" s="4">
        <v>25</v>
      </c>
    </row>
    <row r="10810" spans="1:13" x14ac:dyDescent="0.2">
      <c r="A10810" s="3">
        <v>43647</v>
      </c>
      <c r="B10810" t="s">
        <v>3592</v>
      </c>
      <c r="C10810" t="s">
        <v>3600</v>
      </c>
      <c r="D10810" t="s">
        <v>175</v>
      </c>
      <c r="E10810" t="s">
        <v>3599</v>
      </c>
      <c r="F10810" s="4">
        <v>1.48</v>
      </c>
      <c r="G10810" s="4">
        <v>1.4</v>
      </c>
      <c r="H10810" s="4">
        <v>0.46323669467575401</v>
      </c>
      <c r="I10810" s="4">
        <v>2.9</v>
      </c>
      <c r="J10810" s="4">
        <v>0.8</v>
      </c>
      <c r="K10810" s="4">
        <v>1.1000000000000001</v>
      </c>
      <c r="L10810" s="4">
        <v>1.7549999999999999</v>
      </c>
      <c r="M10810" s="4">
        <v>35</v>
      </c>
    </row>
    <row r="10811" spans="1:13" x14ac:dyDescent="0.2">
      <c r="A10811" s="3">
        <v>43647</v>
      </c>
      <c r="B10811" t="s">
        <v>10303</v>
      </c>
      <c r="C10811" t="s">
        <v>3591</v>
      </c>
      <c r="D10811" t="s">
        <v>10304</v>
      </c>
      <c r="E10811" t="s">
        <v>3590</v>
      </c>
      <c r="F10811" s="4">
        <v>0.17771428571428599</v>
      </c>
      <c r="G10811" s="4">
        <v>0.4</v>
      </c>
      <c r="H10811" s="4">
        <v>0.52604006621217003</v>
      </c>
      <c r="I10811" s="4">
        <v>1</v>
      </c>
      <c r="J10811" s="4">
        <v>-1</v>
      </c>
      <c r="K10811" s="4">
        <v>-0.35</v>
      </c>
      <c r="L10811" s="4">
        <v>0.5</v>
      </c>
      <c r="M10811" s="4">
        <v>35</v>
      </c>
    </row>
    <row r="10812" spans="1:13" x14ac:dyDescent="0.2">
      <c r="A10812" s="3">
        <v>43647</v>
      </c>
      <c r="B10812" t="s">
        <v>3595</v>
      </c>
      <c r="C10812" t="s">
        <v>3603</v>
      </c>
      <c r="D10812" t="s">
        <v>176</v>
      </c>
      <c r="E10812" t="s">
        <v>3602</v>
      </c>
      <c r="F10812" s="4">
        <v>1.54771428571429</v>
      </c>
      <c r="G10812" s="4">
        <v>1.5</v>
      </c>
      <c r="H10812" s="4">
        <v>0.39599528899667902</v>
      </c>
      <c r="I10812" s="4">
        <v>2.2999999999999998</v>
      </c>
      <c r="J10812" s="4">
        <v>0.71</v>
      </c>
      <c r="K10812" s="4">
        <v>1.3</v>
      </c>
      <c r="L10812" s="4">
        <v>1.85</v>
      </c>
      <c r="M10812" s="4">
        <v>35</v>
      </c>
    </row>
    <row r="10813" spans="1:13" x14ac:dyDescent="0.2">
      <c r="A10813" s="3">
        <v>43647</v>
      </c>
      <c r="B10813" t="s">
        <v>10305</v>
      </c>
      <c r="C10813" t="s">
        <v>3594</v>
      </c>
      <c r="D10813" t="s">
        <v>10306</v>
      </c>
      <c r="E10813" t="s">
        <v>3593</v>
      </c>
      <c r="F10813" s="4">
        <v>0.79628571428571404</v>
      </c>
      <c r="G10813" s="4">
        <v>0.8</v>
      </c>
      <c r="H10813" s="4">
        <v>0.417887444135842</v>
      </c>
      <c r="I10813" s="4">
        <v>1.6</v>
      </c>
      <c r="J10813" s="4">
        <v>-0.1</v>
      </c>
      <c r="K10813" s="4">
        <v>0.5</v>
      </c>
      <c r="L10813" s="4">
        <v>1.1000000000000001</v>
      </c>
      <c r="M10813" s="4">
        <v>35</v>
      </c>
    </row>
    <row r="10814" spans="1:13" x14ac:dyDescent="0.2">
      <c r="A10814" s="3">
        <v>43647</v>
      </c>
      <c r="B10814" t="s">
        <v>3598</v>
      </c>
      <c r="C10814" t="s">
        <v>3606</v>
      </c>
      <c r="D10814" t="s">
        <v>177</v>
      </c>
      <c r="E10814" t="s">
        <v>3605</v>
      </c>
      <c r="F10814" s="4">
        <v>1.46114285714286</v>
      </c>
      <c r="G10814" s="4">
        <v>1.5</v>
      </c>
      <c r="H10814" s="4">
        <v>0.40454601591363698</v>
      </c>
      <c r="I10814" s="4">
        <v>2.7</v>
      </c>
      <c r="J10814" s="4">
        <v>0.64</v>
      </c>
      <c r="K10814" s="4">
        <v>1.25</v>
      </c>
      <c r="L10814" s="4">
        <v>1.65</v>
      </c>
      <c r="M10814" s="4">
        <v>35</v>
      </c>
    </row>
    <row r="10815" spans="1:13" x14ac:dyDescent="0.2">
      <c r="A10815" s="3">
        <v>43647</v>
      </c>
      <c r="B10815" t="s">
        <v>3589</v>
      </c>
      <c r="C10815" t="s">
        <v>3597</v>
      </c>
      <c r="D10815" t="s">
        <v>174</v>
      </c>
      <c r="E10815" t="s">
        <v>3596</v>
      </c>
      <c r="F10815" s="4">
        <v>0.96257142857142897</v>
      </c>
      <c r="G10815" s="4">
        <v>0.9</v>
      </c>
      <c r="H10815" s="4">
        <v>0.49692787295981899</v>
      </c>
      <c r="I10815" s="4">
        <v>2.2000000000000002</v>
      </c>
      <c r="J10815" s="4">
        <v>0</v>
      </c>
      <c r="K10815" s="4">
        <v>0.55000000000000004</v>
      </c>
      <c r="L10815" s="4">
        <v>1.36</v>
      </c>
      <c r="M10815" s="4">
        <v>35</v>
      </c>
    </row>
    <row r="10816" spans="1:13" x14ac:dyDescent="0.2">
      <c r="A10816" s="3">
        <v>43647</v>
      </c>
      <c r="B10816" t="s">
        <v>3601</v>
      </c>
      <c r="C10816" t="s">
        <v>3609</v>
      </c>
      <c r="D10816" t="s">
        <v>178</v>
      </c>
      <c r="E10816" t="s">
        <v>3608</v>
      </c>
      <c r="F10816" s="4">
        <v>1.3939999999999999</v>
      </c>
      <c r="G10816" s="4">
        <v>1.53</v>
      </c>
      <c r="H10816" s="4">
        <v>0.56209796089921804</v>
      </c>
      <c r="I10816" s="4">
        <v>2.4</v>
      </c>
      <c r="J10816" s="4">
        <v>-0.7</v>
      </c>
      <c r="K10816" s="4">
        <v>1.2</v>
      </c>
      <c r="L10816" s="4">
        <v>1.7</v>
      </c>
      <c r="M10816" s="4">
        <v>35</v>
      </c>
    </row>
    <row r="10817" spans="1:13" x14ac:dyDescent="0.2">
      <c r="A10817" s="3">
        <v>43647</v>
      </c>
      <c r="B10817" t="s">
        <v>3868</v>
      </c>
      <c r="C10817" t="s">
        <v>3876</v>
      </c>
      <c r="D10817" t="s">
        <v>267</v>
      </c>
      <c r="E10817" t="s">
        <v>3875</v>
      </c>
      <c r="F10817" s="4">
        <v>0.37409090909090897</v>
      </c>
      <c r="G10817" s="4">
        <v>0.4</v>
      </c>
      <c r="H10817" s="4">
        <v>0.227505292265165</v>
      </c>
      <c r="I10817" s="4">
        <v>0.7</v>
      </c>
      <c r="J10817" s="4">
        <v>-0.05</v>
      </c>
      <c r="K10817" s="4">
        <v>0.2175</v>
      </c>
      <c r="L10817" s="4">
        <v>0.5</v>
      </c>
      <c r="M10817" s="4">
        <v>22</v>
      </c>
    </row>
    <row r="10818" spans="1:13" x14ac:dyDescent="0.2">
      <c r="A10818" s="3">
        <v>43647</v>
      </c>
      <c r="B10818" t="s">
        <v>10309</v>
      </c>
      <c r="C10818" t="s">
        <v>3867</v>
      </c>
      <c r="D10818" t="s">
        <v>10310</v>
      </c>
      <c r="E10818" t="s">
        <v>3866</v>
      </c>
      <c r="F10818" s="4">
        <v>4.3636363636363598E-2</v>
      </c>
      <c r="G10818" s="4">
        <v>0</v>
      </c>
      <c r="H10818" s="4">
        <v>0.232328696842692</v>
      </c>
      <c r="I10818" s="4">
        <v>0.7</v>
      </c>
      <c r="J10818" s="4">
        <v>-0.35</v>
      </c>
      <c r="K10818" s="4">
        <v>-0.1</v>
      </c>
      <c r="L10818" s="4">
        <v>0.17249999999999999</v>
      </c>
      <c r="M10818" s="4">
        <v>22</v>
      </c>
    </row>
    <row r="10819" spans="1:13" x14ac:dyDescent="0.2">
      <c r="A10819" s="3">
        <v>43647</v>
      </c>
      <c r="B10819" t="s">
        <v>3871</v>
      </c>
      <c r="C10819" t="s">
        <v>3879</v>
      </c>
      <c r="D10819" t="s">
        <v>268</v>
      </c>
      <c r="E10819" t="s">
        <v>3878</v>
      </c>
      <c r="F10819" s="4">
        <v>0.230454545454545</v>
      </c>
      <c r="G10819" s="4">
        <v>0.3</v>
      </c>
      <c r="H10819" s="4">
        <v>0.228524819382038</v>
      </c>
      <c r="I10819" s="4">
        <v>0.6</v>
      </c>
      <c r="J10819" s="4">
        <v>-0.36</v>
      </c>
      <c r="K10819" s="4">
        <v>0.1075</v>
      </c>
      <c r="L10819" s="4">
        <v>0.39250000000000002</v>
      </c>
      <c r="M10819" s="4">
        <v>22</v>
      </c>
    </row>
    <row r="10820" spans="1:13" x14ac:dyDescent="0.2">
      <c r="A10820" s="3">
        <v>43647</v>
      </c>
      <c r="B10820" t="s">
        <v>10311</v>
      </c>
      <c r="C10820" t="s">
        <v>3870</v>
      </c>
      <c r="D10820" t="s">
        <v>10312</v>
      </c>
      <c r="E10820" t="s">
        <v>3869</v>
      </c>
      <c r="F10820" s="4">
        <v>0.56499999999999995</v>
      </c>
      <c r="G10820" s="4">
        <v>0.505</v>
      </c>
      <c r="H10820" s="4">
        <v>0.31457832698633897</v>
      </c>
      <c r="I10820" s="4">
        <v>1.1000000000000001</v>
      </c>
      <c r="J10820" s="4">
        <v>-0.3</v>
      </c>
      <c r="K10820" s="4">
        <v>0.4</v>
      </c>
      <c r="L10820" s="4">
        <v>0.7</v>
      </c>
      <c r="M10820" s="4">
        <v>22</v>
      </c>
    </row>
    <row r="10821" spans="1:13" x14ac:dyDescent="0.2">
      <c r="A10821" s="3">
        <v>43647</v>
      </c>
      <c r="B10821" t="s">
        <v>3874</v>
      </c>
      <c r="C10821" t="s">
        <v>3882</v>
      </c>
      <c r="D10821" t="s">
        <v>269</v>
      </c>
      <c r="E10821" t="s">
        <v>3881</v>
      </c>
      <c r="F10821" s="4">
        <v>0.38636363636363602</v>
      </c>
      <c r="G10821" s="4">
        <v>0.375</v>
      </c>
      <c r="H10821" s="4">
        <v>0.25199292232210202</v>
      </c>
      <c r="I10821" s="4">
        <v>1.18</v>
      </c>
      <c r="J10821" s="4">
        <v>-0.1</v>
      </c>
      <c r="K10821" s="4">
        <v>0.245</v>
      </c>
      <c r="L10821" s="4">
        <v>0.47499999999999998</v>
      </c>
      <c r="M10821" s="4">
        <v>22</v>
      </c>
    </row>
    <row r="10822" spans="1:13" x14ac:dyDescent="0.2">
      <c r="A10822" s="3">
        <v>43647</v>
      </c>
      <c r="B10822" t="s">
        <v>3865</v>
      </c>
      <c r="C10822" t="s">
        <v>3873</v>
      </c>
      <c r="D10822" t="s">
        <v>266</v>
      </c>
      <c r="E10822" t="s">
        <v>3872</v>
      </c>
      <c r="F10822" s="4">
        <v>0.51045454545454505</v>
      </c>
      <c r="G10822" s="4">
        <v>0.48</v>
      </c>
      <c r="H10822" s="4">
        <v>0.17169955134110301</v>
      </c>
      <c r="I10822" s="4">
        <v>0.88</v>
      </c>
      <c r="J10822" s="4">
        <v>0.2</v>
      </c>
      <c r="K10822" s="4">
        <v>0.4</v>
      </c>
      <c r="L10822" s="4">
        <v>0.58250000000000002</v>
      </c>
      <c r="M10822" s="4">
        <v>22</v>
      </c>
    </row>
    <row r="10823" spans="1:13" x14ac:dyDescent="0.2">
      <c r="A10823" s="3">
        <v>43647</v>
      </c>
      <c r="B10823" t="s">
        <v>3877</v>
      </c>
      <c r="C10823" t="s">
        <v>3885</v>
      </c>
      <c r="D10823" t="s">
        <v>270</v>
      </c>
      <c r="E10823" t="s">
        <v>3884</v>
      </c>
      <c r="F10823" s="4">
        <v>0.35227272727272702</v>
      </c>
      <c r="G10823" s="4">
        <v>0.38500000000000001</v>
      </c>
      <c r="H10823" s="4">
        <v>0.26069379626537997</v>
      </c>
      <c r="I10823" s="4">
        <v>0.99</v>
      </c>
      <c r="J10823" s="4">
        <v>-0.4</v>
      </c>
      <c r="K10823" s="4">
        <v>0.26250000000000001</v>
      </c>
      <c r="L10823" s="4">
        <v>0.4</v>
      </c>
      <c r="M10823" s="4">
        <v>22</v>
      </c>
    </row>
    <row r="10824" spans="1:13" x14ac:dyDescent="0.2">
      <c r="A10824" s="3">
        <v>43678</v>
      </c>
      <c r="B10824" t="s">
        <v>9740</v>
      </c>
      <c r="C10824" t="s">
        <v>3927</v>
      </c>
      <c r="D10824" t="s">
        <v>9741</v>
      </c>
      <c r="E10824" t="s">
        <v>3926</v>
      </c>
      <c r="F10824" s="4">
        <v>7.3696000000000002</v>
      </c>
      <c r="G10824" s="4">
        <v>7.3</v>
      </c>
      <c r="H10824" s="4">
        <v>0.44211122280861997</v>
      </c>
      <c r="I10824" s="4">
        <v>8.5299999999999994</v>
      </c>
      <c r="J10824" s="4">
        <v>6.5</v>
      </c>
      <c r="K10824" s="4">
        <v>7.04</v>
      </c>
      <c r="L10824" s="4">
        <v>7.59</v>
      </c>
      <c r="M10824" s="4">
        <v>25</v>
      </c>
    </row>
    <row r="10825" spans="1:13" x14ac:dyDescent="0.2">
      <c r="A10825" s="3">
        <v>43678</v>
      </c>
      <c r="B10825" t="s">
        <v>3925</v>
      </c>
      <c r="C10825" t="s">
        <v>3930</v>
      </c>
      <c r="D10825" t="s">
        <v>286</v>
      </c>
      <c r="E10825" t="s">
        <v>3929</v>
      </c>
      <c r="F10825" s="4">
        <v>7.2267999999999999</v>
      </c>
      <c r="G10825" s="4">
        <v>7.1</v>
      </c>
      <c r="H10825" s="4">
        <v>0.576105603745239</v>
      </c>
      <c r="I10825" s="4">
        <v>8.5299999999999994</v>
      </c>
      <c r="J10825" s="4">
        <v>6.3</v>
      </c>
      <c r="K10825" s="4">
        <v>6.75</v>
      </c>
      <c r="L10825" s="4">
        <v>7.5</v>
      </c>
      <c r="M10825" s="4">
        <v>25</v>
      </c>
    </row>
    <row r="10826" spans="1:13" x14ac:dyDescent="0.2">
      <c r="A10826" s="3">
        <v>43678</v>
      </c>
      <c r="B10826" t="s">
        <v>3928</v>
      </c>
      <c r="C10826" t="s">
        <v>3933</v>
      </c>
      <c r="D10826" t="s">
        <v>287</v>
      </c>
      <c r="E10826" t="s">
        <v>3932</v>
      </c>
      <c r="F10826" s="4">
        <v>7.1095454545454499</v>
      </c>
      <c r="G10826" s="4">
        <v>7.125</v>
      </c>
      <c r="H10826" s="4">
        <v>0.70331512460785595</v>
      </c>
      <c r="I10826" s="4">
        <v>8.5</v>
      </c>
      <c r="J10826" s="4">
        <v>6</v>
      </c>
      <c r="K10826" s="4">
        <v>6.5125000000000002</v>
      </c>
      <c r="L10826" s="4">
        <v>7.5</v>
      </c>
      <c r="M10826" s="4">
        <v>22</v>
      </c>
    </row>
    <row r="10827" spans="1:13" x14ac:dyDescent="0.2">
      <c r="A10827" s="3">
        <v>43678</v>
      </c>
      <c r="B10827" t="s">
        <v>9742</v>
      </c>
      <c r="C10827" t="s">
        <v>3918</v>
      </c>
      <c r="D10827" t="s">
        <v>9743</v>
      </c>
      <c r="E10827" t="s">
        <v>3917</v>
      </c>
      <c r="F10827" s="4">
        <v>7.5968965517241402</v>
      </c>
      <c r="G10827" s="4">
        <v>7.67</v>
      </c>
      <c r="H10827" s="4">
        <v>0.22019639688689399</v>
      </c>
      <c r="I10827" s="4">
        <v>7.95</v>
      </c>
      <c r="J10827" s="4">
        <v>7.1</v>
      </c>
      <c r="K10827" s="4">
        <v>7.5</v>
      </c>
      <c r="L10827" s="4">
        <v>7.75</v>
      </c>
      <c r="M10827" s="4">
        <v>29</v>
      </c>
    </row>
    <row r="10828" spans="1:13" x14ac:dyDescent="0.2">
      <c r="A10828" s="3">
        <v>43678</v>
      </c>
      <c r="B10828" t="s">
        <v>3916</v>
      </c>
      <c r="C10828" t="s">
        <v>3921</v>
      </c>
      <c r="D10828" t="s">
        <v>283</v>
      </c>
      <c r="E10828" t="s">
        <v>3920</v>
      </c>
      <c r="F10828" s="4">
        <v>7.1182758620689697</v>
      </c>
      <c r="G10828" s="4">
        <v>7.25</v>
      </c>
      <c r="H10828" s="4">
        <v>0.440365667578963</v>
      </c>
      <c r="I10828" s="4">
        <v>8</v>
      </c>
      <c r="J10828" s="4">
        <v>6.22</v>
      </c>
      <c r="K10828" s="4">
        <v>6.97</v>
      </c>
      <c r="L10828" s="4">
        <v>7.38</v>
      </c>
      <c r="M10828" s="4">
        <v>29</v>
      </c>
    </row>
    <row r="10829" spans="1:13" x14ac:dyDescent="0.2">
      <c r="A10829" s="3">
        <v>43678</v>
      </c>
      <c r="B10829" t="s">
        <v>3919</v>
      </c>
      <c r="C10829" t="s">
        <v>3924</v>
      </c>
      <c r="D10829" t="s">
        <v>284</v>
      </c>
      <c r="E10829" t="s">
        <v>3923</v>
      </c>
      <c r="F10829" s="4">
        <v>6.8270833333333298</v>
      </c>
      <c r="G10829" s="4">
        <v>6.99</v>
      </c>
      <c r="H10829" s="4">
        <v>0.52414302036476801</v>
      </c>
      <c r="I10829" s="4">
        <v>7.75</v>
      </c>
      <c r="J10829" s="4">
        <v>5.47</v>
      </c>
      <c r="K10829" s="4">
        <v>6.5</v>
      </c>
      <c r="L10829" s="4">
        <v>7.02</v>
      </c>
      <c r="M10829" s="4">
        <v>24</v>
      </c>
    </row>
    <row r="10830" spans="1:13" x14ac:dyDescent="0.2">
      <c r="A10830" s="3">
        <v>43678</v>
      </c>
      <c r="B10830" t="s">
        <v>10297</v>
      </c>
      <c r="C10830" t="s">
        <v>3988</v>
      </c>
      <c r="D10830" t="s">
        <v>10298</v>
      </c>
      <c r="E10830" t="s">
        <v>3987</v>
      </c>
      <c r="F10830" s="4">
        <v>3.6453571428571401</v>
      </c>
      <c r="G10830" s="4">
        <v>3.6</v>
      </c>
      <c r="H10830" s="4">
        <v>0.229709674135711</v>
      </c>
      <c r="I10830" s="4">
        <v>4.5</v>
      </c>
      <c r="J10830" s="4">
        <v>3.2</v>
      </c>
      <c r="K10830" s="4">
        <v>3.5</v>
      </c>
      <c r="L10830" s="4">
        <v>3.7425000000000002</v>
      </c>
      <c r="M10830" s="4">
        <v>28</v>
      </c>
    </row>
    <row r="10831" spans="1:13" x14ac:dyDescent="0.2">
      <c r="A10831" s="3">
        <v>43678</v>
      </c>
      <c r="B10831" t="s">
        <v>3986</v>
      </c>
      <c r="C10831" t="s">
        <v>3991</v>
      </c>
      <c r="D10831" t="s">
        <v>307</v>
      </c>
      <c r="E10831" t="s">
        <v>3990</v>
      </c>
      <c r="F10831" s="4">
        <v>3.7385714285714302</v>
      </c>
      <c r="G10831" s="4">
        <v>3.7</v>
      </c>
      <c r="H10831" s="4">
        <v>0.30616764090710902</v>
      </c>
      <c r="I10831" s="4">
        <v>4.42</v>
      </c>
      <c r="J10831" s="4">
        <v>3.1</v>
      </c>
      <c r="K10831" s="4">
        <v>3.5</v>
      </c>
      <c r="L10831" s="4">
        <v>3.9249999999999998</v>
      </c>
      <c r="M10831" s="4">
        <v>28</v>
      </c>
    </row>
    <row r="10832" spans="1:13" x14ac:dyDescent="0.2">
      <c r="A10832" s="3">
        <v>43678</v>
      </c>
      <c r="B10832" t="s">
        <v>10299</v>
      </c>
      <c r="C10832" t="s">
        <v>3994</v>
      </c>
      <c r="D10832" t="s">
        <v>10300</v>
      </c>
      <c r="E10832" t="s">
        <v>3993</v>
      </c>
      <c r="F10832" s="4">
        <v>3.5939999999999999</v>
      </c>
      <c r="G10832" s="4">
        <v>3.55</v>
      </c>
      <c r="H10832" s="4">
        <v>0.192579584981701</v>
      </c>
      <c r="I10832" s="4">
        <v>4.4000000000000004</v>
      </c>
      <c r="J10832" s="4">
        <v>3.4</v>
      </c>
      <c r="K10832" s="4">
        <v>3.5</v>
      </c>
      <c r="L10832" s="4">
        <v>3.6</v>
      </c>
      <c r="M10832" s="4">
        <v>30</v>
      </c>
    </row>
    <row r="10833" spans="1:13" x14ac:dyDescent="0.2">
      <c r="A10833" s="3">
        <v>43678</v>
      </c>
      <c r="B10833" t="s">
        <v>3992</v>
      </c>
      <c r="C10833" t="s">
        <v>3997</v>
      </c>
      <c r="D10833" t="s">
        <v>309</v>
      </c>
      <c r="E10833" t="s">
        <v>3996</v>
      </c>
      <c r="F10833" s="4">
        <v>3.7170000000000001</v>
      </c>
      <c r="G10833" s="4">
        <v>3.7</v>
      </c>
      <c r="H10833" s="4">
        <v>0.27839626929723899</v>
      </c>
      <c r="I10833" s="4">
        <v>4.5</v>
      </c>
      <c r="J10833" s="4">
        <v>3.2</v>
      </c>
      <c r="K10833" s="4">
        <v>3.5</v>
      </c>
      <c r="L10833" s="4">
        <v>3.8</v>
      </c>
      <c r="M10833" s="4">
        <v>30</v>
      </c>
    </row>
    <row r="10834" spans="1:13" x14ac:dyDescent="0.2">
      <c r="A10834" s="3">
        <v>43678</v>
      </c>
      <c r="B10834" t="s">
        <v>3892</v>
      </c>
      <c r="C10834" t="s">
        <v>3900</v>
      </c>
      <c r="D10834" t="s">
        <v>275</v>
      </c>
      <c r="E10834" t="s">
        <v>3899</v>
      </c>
      <c r="F10834" s="4">
        <v>7.4078125000000004</v>
      </c>
      <c r="G10834" s="4">
        <v>7.5</v>
      </c>
      <c r="H10834" s="4">
        <v>0.26215895664345901</v>
      </c>
      <c r="I10834" s="4">
        <v>7.8</v>
      </c>
      <c r="J10834" s="4">
        <v>6.75</v>
      </c>
      <c r="K10834" s="4">
        <v>7.25</v>
      </c>
      <c r="L10834" s="4">
        <v>7.5</v>
      </c>
      <c r="M10834" s="4">
        <v>32</v>
      </c>
    </row>
    <row r="10835" spans="1:13" x14ac:dyDescent="0.2">
      <c r="A10835" s="3">
        <v>43678</v>
      </c>
      <c r="B10835" t="s">
        <v>3904</v>
      </c>
      <c r="C10835" t="s">
        <v>3912</v>
      </c>
      <c r="D10835" t="s">
        <v>279</v>
      </c>
      <c r="E10835" t="s">
        <v>3911</v>
      </c>
      <c r="F10835" s="4">
        <v>6.8711538461538497</v>
      </c>
      <c r="G10835" s="4">
        <v>6.875</v>
      </c>
      <c r="H10835" s="4">
        <v>0.45457080348897799</v>
      </c>
      <c r="I10835" s="4">
        <v>7.5</v>
      </c>
      <c r="J10835" s="4">
        <v>6</v>
      </c>
      <c r="K10835" s="4">
        <v>6.5625</v>
      </c>
      <c r="L10835" s="4">
        <v>7.25</v>
      </c>
      <c r="M10835" s="4">
        <v>26</v>
      </c>
    </row>
    <row r="10836" spans="1:13" x14ac:dyDescent="0.2">
      <c r="A10836" s="3">
        <v>43678</v>
      </c>
      <c r="B10836" t="s">
        <v>3895</v>
      </c>
      <c r="C10836" t="s">
        <v>3903</v>
      </c>
      <c r="D10836" t="s">
        <v>276</v>
      </c>
      <c r="E10836" t="s">
        <v>3902</v>
      </c>
      <c r="F10836" s="4">
        <v>7.2562499999999996</v>
      </c>
      <c r="G10836" s="4">
        <v>7.375</v>
      </c>
      <c r="H10836" s="4">
        <v>0.31819805153394598</v>
      </c>
      <c r="I10836" s="4">
        <v>7.75</v>
      </c>
      <c r="J10836" s="4">
        <v>6.5</v>
      </c>
      <c r="K10836" s="4">
        <v>7</v>
      </c>
      <c r="L10836" s="4">
        <v>7.5</v>
      </c>
      <c r="M10836" s="4">
        <v>32</v>
      </c>
    </row>
    <row r="10837" spans="1:13" x14ac:dyDescent="0.2">
      <c r="A10837" s="3">
        <v>43678</v>
      </c>
      <c r="B10837" t="s">
        <v>3907</v>
      </c>
      <c r="C10837" t="s">
        <v>3915</v>
      </c>
      <c r="D10837" t="s">
        <v>280</v>
      </c>
      <c r="E10837" t="s">
        <v>3914</v>
      </c>
      <c r="F10837" s="4">
        <v>6.7423076923076897</v>
      </c>
      <c r="G10837" s="4">
        <v>6.75</v>
      </c>
      <c r="H10837" s="4">
        <v>0.48429171120148401</v>
      </c>
      <c r="I10837" s="4">
        <v>7.5</v>
      </c>
      <c r="J10837" s="4">
        <v>5.75</v>
      </c>
      <c r="K10837" s="4">
        <v>6.5</v>
      </c>
      <c r="L10837" s="4">
        <v>7</v>
      </c>
      <c r="M10837" s="4">
        <v>26</v>
      </c>
    </row>
    <row r="10838" spans="1:13" x14ac:dyDescent="0.2">
      <c r="A10838" s="3">
        <v>43678</v>
      </c>
      <c r="B10838" t="s">
        <v>8124</v>
      </c>
      <c r="C10838" t="s">
        <v>3894</v>
      </c>
      <c r="D10838" t="s">
        <v>8125</v>
      </c>
      <c r="E10838" t="s">
        <v>3893</v>
      </c>
      <c r="F10838" s="4">
        <v>7.8250000000000002</v>
      </c>
      <c r="G10838" s="4">
        <v>7.75</v>
      </c>
      <c r="H10838" s="4">
        <v>0.11430011430017099</v>
      </c>
      <c r="I10838" s="4">
        <v>8</v>
      </c>
      <c r="J10838" s="4">
        <v>7.75</v>
      </c>
      <c r="K10838" s="4">
        <v>7.75</v>
      </c>
      <c r="L10838" s="4">
        <v>8</v>
      </c>
      <c r="M10838" s="4">
        <v>32</v>
      </c>
    </row>
    <row r="10839" spans="1:13" x14ac:dyDescent="0.2">
      <c r="A10839" s="3">
        <v>43678</v>
      </c>
      <c r="B10839" t="s">
        <v>3898</v>
      </c>
      <c r="C10839" t="s">
        <v>3906</v>
      </c>
      <c r="D10839" t="s">
        <v>277</v>
      </c>
      <c r="E10839" t="s">
        <v>3905</v>
      </c>
      <c r="F10839" s="4">
        <v>7.1234374999999996</v>
      </c>
      <c r="G10839" s="4">
        <v>7.125</v>
      </c>
      <c r="H10839" s="4">
        <v>0.35650281069334899</v>
      </c>
      <c r="I10839" s="4">
        <v>7.75</v>
      </c>
      <c r="J10839" s="4">
        <v>6.5</v>
      </c>
      <c r="K10839" s="4">
        <v>7</v>
      </c>
      <c r="L10839" s="4">
        <v>7.5</v>
      </c>
      <c r="M10839" s="4">
        <v>32</v>
      </c>
    </row>
    <row r="10840" spans="1:13" x14ac:dyDescent="0.2">
      <c r="A10840" s="3">
        <v>43678</v>
      </c>
      <c r="B10840" t="s">
        <v>3910</v>
      </c>
      <c r="C10840" t="s">
        <v>4436</v>
      </c>
      <c r="D10840" t="s">
        <v>281</v>
      </c>
      <c r="E10840" t="s">
        <v>4435</v>
      </c>
      <c r="F10840" s="4">
        <v>6.7096153846153799</v>
      </c>
      <c r="G10840" s="4">
        <v>6.75</v>
      </c>
      <c r="H10840" s="4">
        <v>0.51614324189496696</v>
      </c>
      <c r="I10840" s="4">
        <v>7.75</v>
      </c>
      <c r="J10840" s="4">
        <v>5.5</v>
      </c>
      <c r="K10840" s="4">
        <v>6.5</v>
      </c>
      <c r="L10840" s="4">
        <v>7</v>
      </c>
      <c r="M10840" s="4">
        <v>26</v>
      </c>
    </row>
    <row r="10841" spans="1:13" x14ac:dyDescent="0.2">
      <c r="A10841" s="3">
        <v>43678</v>
      </c>
      <c r="B10841" t="s">
        <v>8150</v>
      </c>
      <c r="C10841" t="s">
        <v>3897</v>
      </c>
      <c r="D10841" t="s">
        <v>8151</v>
      </c>
      <c r="E10841" t="s">
        <v>3896</v>
      </c>
      <c r="F10841" s="4">
        <v>7.609375</v>
      </c>
      <c r="G10841" s="4">
        <v>7.75</v>
      </c>
      <c r="H10841" s="4">
        <v>0.18983757913440899</v>
      </c>
      <c r="I10841" s="4">
        <v>8</v>
      </c>
      <c r="J10841" s="4">
        <v>7.25</v>
      </c>
      <c r="K10841" s="4">
        <v>7.5</v>
      </c>
      <c r="L10841" s="4">
        <v>7.75</v>
      </c>
      <c r="M10841" s="4">
        <v>32</v>
      </c>
    </row>
    <row r="10842" spans="1:13" x14ac:dyDescent="0.2">
      <c r="A10842" s="3">
        <v>43678</v>
      </c>
      <c r="B10842" t="s">
        <v>3901</v>
      </c>
      <c r="C10842" t="s">
        <v>3909</v>
      </c>
      <c r="D10842" t="s">
        <v>278</v>
      </c>
      <c r="E10842" t="s">
        <v>3908</v>
      </c>
      <c r="F10842" s="4">
        <v>7.0656249999999998</v>
      </c>
      <c r="G10842" s="4">
        <v>7</v>
      </c>
      <c r="H10842" s="4">
        <v>0.39542494496019598</v>
      </c>
      <c r="I10842" s="4">
        <v>7.75</v>
      </c>
      <c r="J10842" s="4">
        <v>6.25</v>
      </c>
      <c r="K10842" s="4">
        <v>6.75</v>
      </c>
      <c r="L10842" s="4">
        <v>7.5</v>
      </c>
      <c r="M10842" s="4">
        <v>32</v>
      </c>
    </row>
    <row r="10843" spans="1:13" x14ac:dyDescent="0.2">
      <c r="A10843" s="3">
        <v>43678</v>
      </c>
      <c r="B10843" t="s">
        <v>8292</v>
      </c>
      <c r="C10843" t="s">
        <v>3081</v>
      </c>
      <c r="D10843" t="s">
        <v>8293</v>
      </c>
      <c r="E10843" t="s">
        <v>3080</v>
      </c>
      <c r="F10843" s="4">
        <v>3.8709729729729698</v>
      </c>
      <c r="G10843" s="4">
        <v>3.8</v>
      </c>
      <c r="H10843" s="4">
        <v>0.30108788736167402</v>
      </c>
      <c r="I10843" s="4">
        <v>4.49</v>
      </c>
      <c r="J10843" s="4">
        <v>3.4</v>
      </c>
      <c r="K10843" s="4">
        <v>3.65</v>
      </c>
      <c r="L10843" s="4">
        <v>4.0599999999999996</v>
      </c>
      <c r="M10843" s="4">
        <v>37</v>
      </c>
    </row>
    <row r="10844" spans="1:13" x14ac:dyDescent="0.2">
      <c r="A10844" s="3">
        <v>43678</v>
      </c>
      <c r="B10844" t="s">
        <v>8298</v>
      </c>
      <c r="C10844" t="s">
        <v>3084</v>
      </c>
      <c r="D10844" t="s">
        <v>8299</v>
      </c>
      <c r="E10844" t="s">
        <v>3083</v>
      </c>
      <c r="F10844" s="4">
        <v>3.8064324324324299</v>
      </c>
      <c r="G10844" s="4">
        <v>3.76</v>
      </c>
      <c r="H10844" s="4">
        <v>0.27608337514241998</v>
      </c>
      <c r="I10844" s="4">
        <v>4.47</v>
      </c>
      <c r="J10844" s="4">
        <v>3.4</v>
      </c>
      <c r="K10844" s="4">
        <v>3.62</v>
      </c>
      <c r="L10844" s="4">
        <v>3.91</v>
      </c>
      <c r="M10844" s="4">
        <v>37</v>
      </c>
    </row>
    <row r="10845" spans="1:13" x14ac:dyDescent="0.2">
      <c r="A10845" s="3">
        <v>43678</v>
      </c>
      <c r="B10845" t="s">
        <v>9744</v>
      </c>
      <c r="C10845" t="s">
        <v>3072</v>
      </c>
      <c r="D10845" t="s">
        <v>9745</v>
      </c>
      <c r="E10845" t="s">
        <v>3071</v>
      </c>
      <c r="F10845" s="4">
        <v>3.3131578947368401</v>
      </c>
      <c r="G10845" s="4">
        <v>3.36</v>
      </c>
      <c r="H10845" s="4">
        <v>0.23417601676491201</v>
      </c>
      <c r="I10845" s="4">
        <v>3.8</v>
      </c>
      <c r="J10845" s="4">
        <v>2.8</v>
      </c>
      <c r="K10845" s="4">
        <v>3.1924999999999999</v>
      </c>
      <c r="L10845" s="4">
        <v>3.4725000000000001</v>
      </c>
      <c r="M10845" s="4">
        <v>38</v>
      </c>
    </row>
    <row r="10846" spans="1:13" x14ac:dyDescent="0.2">
      <c r="A10846" s="3">
        <v>43678</v>
      </c>
      <c r="B10846" t="s">
        <v>3070</v>
      </c>
      <c r="C10846" t="s">
        <v>3075</v>
      </c>
      <c r="D10846" t="s">
        <v>1</v>
      </c>
      <c r="E10846" t="s">
        <v>3074</v>
      </c>
      <c r="F10846" s="4">
        <v>3.5430555555555601</v>
      </c>
      <c r="G10846" s="4">
        <v>3.5550000000000002</v>
      </c>
      <c r="H10846" s="4">
        <v>0.29263160111008901</v>
      </c>
      <c r="I10846" s="4">
        <v>4.33</v>
      </c>
      <c r="J10846" s="4">
        <v>2.7</v>
      </c>
      <c r="K10846" s="4">
        <v>3.4224999999999999</v>
      </c>
      <c r="L10846" s="4">
        <v>3.6775000000000002</v>
      </c>
      <c r="M10846" s="4">
        <v>36</v>
      </c>
    </row>
    <row r="10847" spans="1:13" x14ac:dyDescent="0.2">
      <c r="A10847" s="3">
        <v>43678</v>
      </c>
      <c r="B10847" t="s">
        <v>7848</v>
      </c>
      <c r="C10847" t="s">
        <v>3102</v>
      </c>
      <c r="D10847" t="s">
        <v>7849</v>
      </c>
      <c r="E10847" t="s">
        <v>3101</v>
      </c>
      <c r="F10847" s="4">
        <v>3.5528571428571398</v>
      </c>
      <c r="G10847" s="4">
        <v>3.5</v>
      </c>
      <c r="H10847" s="4">
        <v>0.29581961344285301</v>
      </c>
      <c r="I10847" s="4">
        <v>4.3</v>
      </c>
      <c r="J10847" s="4">
        <v>3</v>
      </c>
      <c r="K10847" s="4">
        <v>3.4049999999999998</v>
      </c>
      <c r="L10847" s="4">
        <v>3.6749999999999998</v>
      </c>
      <c r="M10847" s="4">
        <v>35</v>
      </c>
    </row>
    <row r="10848" spans="1:13" x14ac:dyDescent="0.2">
      <c r="A10848" s="3">
        <v>43678</v>
      </c>
      <c r="B10848" t="s">
        <v>3073</v>
      </c>
      <c r="C10848" t="s">
        <v>3078</v>
      </c>
      <c r="D10848" t="s">
        <v>2</v>
      </c>
      <c r="E10848" t="s">
        <v>3077</v>
      </c>
      <c r="F10848" s="4">
        <v>3.54764705882353</v>
      </c>
      <c r="G10848" s="4">
        <v>3.5</v>
      </c>
      <c r="H10848" s="4">
        <v>0.25904321417336801</v>
      </c>
      <c r="I10848" s="4">
        <v>4.2</v>
      </c>
      <c r="J10848" s="4">
        <v>3.2</v>
      </c>
      <c r="K10848" s="4">
        <v>3.4775</v>
      </c>
      <c r="L10848" s="4">
        <v>3.5874999999999999</v>
      </c>
      <c r="M10848" s="4">
        <v>34</v>
      </c>
    </row>
    <row r="10849" spans="1:13" x14ac:dyDescent="0.2">
      <c r="A10849" s="3">
        <v>43678</v>
      </c>
      <c r="B10849" t="s">
        <v>7207</v>
      </c>
      <c r="C10849" t="s">
        <v>3105</v>
      </c>
      <c r="D10849" t="s">
        <v>2997</v>
      </c>
      <c r="E10849" t="s">
        <v>3104</v>
      </c>
      <c r="F10849" s="4">
        <v>3.9779411764705901</v>
      </c>
      <c r="G10849" s="4">
        <v>3.5</v>
      </c>
      <c r="H10849" s="4">
        <v>2.87829682320909</v>
      </c>
      <c r="I10849" s="4">
        <v>20.2</v>
      </c>
      <c r="J10849" s="4">
        <v>3</v>
      </c>
      <c r="K10849" s="4">
        <v>3.3250000000000002</v>
      </c>
      <c r="L10849" s="4">
        <v>3.5649999999999999</v>
      </c>
      <c r="M10849" s="4">
        <v>34</v>
      </c>
    </row>
    <row r="10850" spans="1:13" x14ac:dyDescent="0.2">
      <c r="A10850" s="3">
        <v>43678</v>
      </c>
      <c r="B10850" t="s">
        <v>3112</v>
      </c>
      <c r="C10850" t="s">
        <v>3129</v>
      </c>
      <c r="D10850" t="s">
        <v>15</v>
      </c>
      <c r="E10850" t="s">
        <v>3128</v>
      </c>
      <c r="F10850" s="4">
        <v>0.37191891891891898</v>
      </c>
      <c r="G10850" s="4">
        <v>0.37</v>
      </c>
      <c r="H10850" s="4">
        <v>0.14037101203959801</v>
      </c>
      <c r="I10850" s="4">
        <v>0.67</v>
      </c>
      <c r="J10850" s="4">
        <v>0.11</v>
      </c>
      <c r="K10850" s="4">
        <v>0.31</v>
      </c>
      <c r="L10850" s="4">
        <v>0.45</v>
      </c>
      <c r="M10850" s="4">
        <v>37</v>
      </c>
    </row>
    <row r="10851" spans="1:13" x14ac:dyDescent="0.2">
      <c r="A10851" s="3">
        <v>43678</v>
      </c>
      <c r="B10851" t="s">
        <v>3115</v>
      </c>
      <c r="C10851" t="s">
        <v>3132</v>
      </c>
      <c r="D10851" t="s">
        <v>16</v>
      </c>
      <c r="E10851" t="s">
        <v>3131</v>
      </c>
      <c r="F10851" s="4">
        <v>0.22851351351351401</v>
      </c>
      <c r="G10851" s="4">
        <v>0.24</v>
      </c>
      <c r="H10851" s="4">
        <v>0.12097649487529499</v>
      </c>
      <c r="I10851" s="4">
        <v>0.44</v>
      </c>
      <c r="J10851" s="4">
        <v>-0.03</v>
      </c>
      <c r="K10851" s="4">
        <v>0.17</v>
      </c>
      <c r="L10851" s="4">
        <v>0.32</v>
      </c>
      <c r="M10851" s="4">
        <v>37</v>
      </c>
    </row>
    <row r="10852" spans="1:13" x14ac:dyDescent="0.2">
      <c r="A10852" s="3">
        <v>43678</v>
      </c>
      <c r="B10852" t="s">
        <v>3118</v>
      </c>
      <c r="C10852" t="s">
        <v>3135</v>
      </c>
      <c r="D10852" t="s">
        <v>17</v>
      </c>
      <c r="E10852" t="s">
        <v>3134</v>
      </c>
      <c r="F10852" s="4">
        <v>0.29872972972973</v>
      </c>
      <c r="G10852" s="4">
        <v>0.3</v>
      </c>
      <c r="H10852" s="4">
        <v>7.8490851784229099E-2</v>
      </c>
      <c r="I10852" s="4">
        <v>0.45</v>
      </c>
      <c r="J10852" s="4">
        <v>0.08</v>
      </c>
      <c r="K10852" s="4">
        <v>0.25</v>
      </c>
      <c r="L10852" s="4">
        <v>0.36</v>
      </c>
      <c r="M10852" s="4">
        <v>37</v>
      </c>
    </row>
    <row r="10853" spans="1:13" x14ac:dyDescent="0.2">
      <c r="A10853" s="3">
        <v>43678</v>
      </c>
      <c r="B10853" t="s">
        <v>3121</v>
      </c>
      <c r="C10853" t="s">
        <v>3138</v>
      </c>
      <c r="D10853" t="s">
        <v>18</v>
      </c>
      <c r="E10853" t="s">
        <v>3137</v>
      </c>
      <c r="F10853" s="4">
        <v>-0.102351351351351</v>
      </c>
      <c r="G10853" s="4">
        <v>-0.11</v>
      </c>
      <c r="H10853" s="4">
        <v>0.13136087194700999</v>
      </c>
      <c r="I10853" s="4">
        <v>0.28000000000000003</v>
      </c>
      <c r="J10853" s="4">
        <v>-0.4</v>
      </c>
      <c r="K10853" s="4">
        <v>-0.17</v>
      </c>
      <c r="L10853" s="4">
        <v>-0.06</v>
      </c>
      <c r="M10853" s="4">
        <v>37</v>
      </c>
    </row>
    <row r="10854" spans="1:13" x14ac:dyDescent="0.2">
      <c r="A10854" s="3">
        <v>43678</v>
      </c>
      <c r="B10854" t="s">
        <v>3124</v>
      </c>
      <c r="C10854" t="s">
        <v>3141</v>
      </c>
      <c r="D10854" t="s">
        <v>19</v>
      </c>
      <c r="E10854" t="s">
        <v>3140</v>
      </c>
      <c r="F10854" s="4">
        <v>-0.27764864864864902</v>
      </c>
      <c r="G10854" s="4">
        <v>-0.28999999999999998</v>
      </c>
      <c r="H10854" s="4">
        <v>0.116783802200718</v>
      </c>
      <c r="I10854" s="4">
        <v>0.22</v>
      </c>
      <c r="J10854" s="4">
        <v>-0.49</v>
      </c>
      <c r="K10854" s="4">
        <v>-0.34</v>
      </c>
      <c r="L10854" s="4">
        <v>-0.23</v>
      </c>
      <c r="M10854" s="4">
        <v>37</v>
      </c>
    </row>
    <row r="10855" spans="1:13" x14ac:dyDescent="0.2">
      <c r="A10855" s="3">
        <v>43678</v>
      </c>
      <c r="B10855" t="s">
        <v>3127</v>
      </c>
      <c r="C10855" t="s">
        <v>3144</v>
      </c>
      <c r="D10855" t="s">
        <v>20</v>
      </c>
      <c r="E10855" t="s">
        <v>3143</v>
      </c>
      <c r="F10855" s="4">
        <v>0.16929729729729701</v>
      </c>
      <c r="G10855" s="4">
        <v>0.17</v>
      </c>
      <c r="H10855" s="4">
        <v>8.7403554741105199E-2</v>
      </c>
      <c r="I10855" s="4">
        <v>0.38</v>
      </c>
      <c r="J10855" s="4">
        <v>-0.02</v>
      </c>
      <c r="K10855" s="4">
        <v>0.11</v>
      </c>
      <c r="L10855" s="4">
        <v>0.21</v>
      </c>
      <c r="M10855" s="4">
        <v>37</v>
      </c>
    </row>
    <row r="10856" spans="1:13" x14ac:dyDescent="0.2">
      <c r="A10856" s="3">
        <v>43678</v>
      </c>
      <c r="B10856" t="s">
        <v>3130</v>
      </c>
      <c r="C10856" t="s">
        <v>3147</v>
      </c>
      <c r="D10856" t="s">
        <v>21</v>
      </c>
      <c r="E10856" t="s">
        <v>3146</v>
      </c>
      <c r="F10856" s="4">
        <v>0.32237837837837802</v>
      </c>
      <c r="G10856" s="4">
        <v>0.31</v>
      </c>
      <c r="H10856" s="4">
        <v>7.3701858619467403E-2</v>
      </c>
      <c r="I10856" s="4">
        <v>0.52</v>
      </c>
      <c r="J10856" s="4">
        <v>0.2</v>
      </c>
      <c r="K10856" s="4">
        <v>0.28999999999999998</v>
      </c>
      <c r="L10856" s="4">
        <v>0.35</v>
      </c>
      <c r="M10856" s="4">
        <v>37</v>
      </c>
    </row>
    <row r="10857" spans="1:13" x14ac:dyDescent="0.2">
      <c r="A10857" s="3">
        <v>43678</v>
      </c>
      <c r="B10857" t="s">
        <v>8218</v>
      </c>
      <c r="C10857" t="s">
        <v>3114</v>
      </c>
      <c r="D10857" t="s">
        <v>8219</v>
      </c>
      <c r="E10857" t="s">
        <v>3113</v>
      </c>
      <c r="F10857" s="4">
        <v>0.11547368421052601</v>
      </c>
      <c r="G10857" s="4">
        <v>0.05</v>
      </c>
      <c r="H10857" s="4">
        <v>0.13681764088132101</v>
      </c>
      <c r="I10857" s="4">
        <v>0.42</v>
      </c>
      <c r="J10857" s="4">
        <v>-0.02</v>
      </c>
      <c r="K10857" s="4">
        <v>2.2499999999999999E-2</v>
      </c>
      <c r="L10857" s="4">
        <v>0.1575</v>
      </c>
      <c r="M10857" s="4">
        <v>38</v>
      </c>
    </row>
    <row r="10858" spans="1:13" x14ac:dyDescent="0.2">
      <c r="A10858" s="3">
        <v>43678</v>
      </c>
      <c r="B10858" t="s">
        <v>3133</v>
      </c>
      <c r="C10858" t="s">
        <v>3150</v>
      </c>
      <c r="D10858" t="s">
        <v>22</v>
      </c>
      <c r="E10858" t="s">
        <v>3149</v>
      </c>
      <c r="F10858" s="4">
        <v>0.29972972972973</v>
      </c>
      <c r="G10858" s="4">
        <v>0.3</v>
      </c>
      <c r="H10858" s="4">
        <v>0.10586906185594699</v>
      </c>
      <c r="I10858" s="4">
        <v>0.5</v>
      </c>
      <c r="J10858" s="4">
        <v>0.04</v>
      </c>
      <c r="K10858" s="4">
        <v>0.26</v>
      </c>
      <c r="L10858" s="4">
        <v>0.37</v>
      </c>
      <c r="M10858" s="4">
        <v>37</v>
      </c>
    </row>
    <row r="10859" spans="1:13" x14ac:dyDescent="0.2">
      <c r="A10859" s="3">
        <v>43678</v>
      </c>
      <c r="B10859" t="s">
        <v>8226</v>
      </c>
      <c r="C10859" t="s">
        <v>3117</v>
      </c>
      <c r="D10859" t="s">
        <v>8227</v>
      </c>
      <c r="E10859" t="s">
        <v>3116</v>
      </c>
      <c r="F10859" s="4">
        <v>0.47057894736842099</v>
      </c>
      <c r="G10859" s="4">
        <v>0.46500000000000002</v>
      </c>
      <c r="H10859" s="4">
        <v>8.4006316229374003E-2</v>
      </c>
      <c r="I10859" s="4">
        <v>0.68</v>
      </c>
      <c r="J10859" s="4">
        <v>0.31</v>
      </c>
      <c r="K10859" s="4">
        <v>0.40050000000000002</v>
      </c>
      <c r="L10859" s="4">
        <v>0.51749999999999996</v>
      </c>
      <c r="M10859" s="4">
        <v>38</v>
      </c>
    </row>
    <row r="10860" spans="1:13" x14ac:dyDescent="0.2">
      <c r="A10860" s="3">
        <v>43678</v>
      </c>
      <c r="B10860" t="s">
        <v>8234</v>
      </c>
      <c r="C10860" t="s">
        <v>3120</v>
      </c>
      <c r="D10860" t="s">
        <v>8235</v>
      </c>
      <c r="E10860" t="s">
        <v>3119</v>
      </c>
      <c r="F10860" s="4">
        <v>0.56584210526315804</v>
      </c>
      <c r="G10860" s="4">
        <v>0.59</v>
      </c>
      <c r="H10860" s="4">
        <v>7.5341932732579303E-2</v>
      </c>
      <c r="I10860" s="4">
        <v>0.68</v>
      </c>
      <c r="J10860" s="4">
        <v>0.4</v>
      </c>
      <c r="K10860" s="4">
        <v>0.51</v>
      </c>
      <c r="L10860" s="4">
        <v>0.62</v>
      </c>
      <c r="M10860" s="4">
        <v>38</v>
      </c>
    </row>
    <row r="10861" spans="1:13" x14ac:dyDescent="0.2">
      <c r="A10861" s="3">
        <v>43678</v>
      </c>
      <c r="B10861" t="s">
        <v>8242</v>
      </c>
      <c r="C10861" t="s">
        <v>3123</v>
      </c>
      <c r="D10861" t="s">
        <v>8243</v>
      </c>
      <c r="E10861" t="s">
        <v>3122</v>
      </c>
      <c r="F10861" s="4">
        <v>0.82702631578947405</v>
      </c>
      <c r="G10861" s="4">
        <v>0.82</v>
      </c>
      <c r="H10861" s="4">
        <v>7.9303211087335193E-2</v>
      </c>
      <c r="I10861" s="4">
        <v>1.05</v>
      </c>
      <c r="J10861" s="4">
        <v>0.6</v>
      </c>
      <c r="K10861" s="4">
        <v>0.79249999999999998</v>
      </c>
      <c r="L10861" s="4">
        <v>0.87749999999999995</v>
      </c>
      <c r="M10861" s="4">
        <v>38</v>
      </c>
    </row>
    <row r="10862" spans="1:13" x14ac:dyDescent="0.2">
      <c r="A10862" s="3">
        <v>43678</v>
      </c>
      <c r="B10862" t="s">
        <v>8250</v>
      </c>
      <c r="C10862" t="s">
        <v>3126</v>
      </c>
      <c r="D10862" t="s">
        <v>8251</v>
      </c>
      <c r="E10862" t="s">
        <v>3125</v>
      </c>
      <c r="F10862" s="4">
        <v>0.64228947368421097</v>
      </c>
      <c r="G10862" s="4">
        <v>0.64</v>
      </c>
      <c r="H10862" s="4">
        <v>9.8206871531129197E-2</v>
      </c>
      <c r="I10862" s="4">
        <v>0.87</v>
      </c>
      <c r="J10862" s="4">
        <v>0.45</v>
      </c>
      <c r="K10862" s="4">
        <v>0.57999999999999996</v>
      </c>
      <c r="L10862" s="4">
        <v>0.70750000000000002</v>
      </c>
      <c r="M10862" s="4">
        <v>38</v>
      </c>
    </row>
    <row r="10863" spans="1:13" x14ac:dyDescent="0.2">
      <c r="A10863" s="3">
        <v>43678</v>
      </c>
      <c r="B10863" t="s">
        <v>8294</v>
      </c>
      <c r="C10863" t="s">
        <v>3096</v>
      </c>
      <c r="D10863" t="s">
        <v>8295</v>
      </c>
      <c r="E10863" t="s">
        <v>3095</v>
      </c>
      <c r="F10863" s="4">
        <v>3.44234375</v>
      </c>
      <c r="G10863" s="4">
        <v>3.4750000000000001</v>
      </c>
      <c r="H10863" s="4">
        <v>0.26476095236110903</v>
      </c>
      <c r="I10863" s="4">
        <v>4.01</v>
      </c>
      <c r="J10863" s="4">
        <v>2.5299999999999998</v>
      </c>
      <c r="K10863" s="4">
        <v>3.3</v>
      </c>
      <c r="L10863" s="4">
        <v>3.5924999999999998</v>
      </c>
      <c r="M10863" s="4">
        <v>32</v>
      </c>
    </row>
    <row r="10864" spans="1:13" x14ac:dyDescent="0.2">
      <c r="A10864" s="3">
        <v>43678</v>
      </c>
      <c r="B10864" t="s">
        <v>8300</v>
      </c>
      <c r="C10864" t="s">
        <v>3099</v>
      </c>
      <c r="D10864" t="s">
        <v>8301</v>
      </c>
      <c r="E10864" t="s">
        <v>3098</v>
      </c>
      <c r="F10864" s="4">
        <v>3.4455</v>
      </c>
      <c r="G10864" s="4">
        <v>3.4849999999999999</v>
      </c>
      <c r="H10864" s="4">
        <v>0.26425598537488498</v>
      </c>
      <c r="I10864" s="4">
        <v>4</v>
      </c>
      <c r="J10864" s="4">
        <v>2.4900000000000002</v>
      </c>
      <c r="K10864" s="4">
        <v>3.3174999999999999</v>
      </c>
      <c r="L10864" s="4">
        <v>3.6</v>
      </c>
      <c r="M10864" s="4">
        <v>32</v>
      </c>
    </row>
    <row r="10865" spans="1:13" x14ac:dyDescent="0.2">
      <c r="A10865" s="3">
        <v>43678</v>
      </c>
      <c r="B10865" t="s">
        <v>9746</v>
      </c>
      <c r="C10865" t="s">
        <v>3087</v>
      </c>
      <c r="D10865" t="s">
        <v>9747</v>
      </c>
      <c r="E10865" t="s">
        <v>3086</v>
      </c>
      <c r="F10865" s="4">
        <v>3.6196874999999999</v>
      </c>
      <c r="G10865" s="4">
        <v>3.665</v>
      </c>
      <c r="H10865" s="4">
        <v>0.183258751936409</v>
      </c>
      <c r="I10865" s="4">
        <v>3.89</v>
      </c>
      <c r="J10865" s="4">
        <v>2.9</v>
      </c>
      <c r="K10865" s="4">
        <v>3.5449999999999999</v>
      </c>
      <c r="L10865" s="4">
        <v>3.7025000000000001</v>
      </c>
      <c r="M10865" s="4">
        <v>32</v>
      </c>
    </row>
    <row r="10866" spans="1:13" x14ac:dyDescent="0.2">
      <c r="A10866" s="3">
        <v>43678</v>
      </c>
      <c r="B10866" t="s">
        <v>3085</v>
      </c>
      <c r="C10866" t="s">
        <v>3090</v>
      </c>
      <c r="D10866" t="s">
        <v>6</v>
      </c>
      <c r="E10866" t="s">
        <v>3089</v>
      </c>
      <c r="F10866" s="4">
        <v>3.4429032258064498</v>
      </c>
      <c r="G10866" s="4">
        <v>3.4</v>
      </c>
      <c r="H10866" s="4">
        <v>0.214012360209827</v>
      </c>
      <c r="I10866" s="4">
        <v>3.92</v>
      </c>
      <c r="J10866" s="4">
        <v>2.98</v>
      </c>
      <c r="K10866" s="4">
        <v>3.3650000000000002</v>
      </c>
      <c r="L10866" s="4">
        <v>3.5649999999999999</v>
      </c>
      <c r="M10866" s="4">
        <v>31</v>
      </c>
    </row>
    <row r="10867" spans="1:13" x14ac:dyDescent="0.2">
      <c r="A10867" s="3">
        <v>43678</v>
      </c>
      <c r="B10867" t="s">
        <v>9883</v>
      </c>
      <c r="C10867" t="s">
        <v>3108</v>
      </c>
      <c r="D10867" t="s">
        <v>9884</v>
      </c>
      <c r="E10867" t="s">
        <v>3107</v>
      </c>
      <c r="F10867" s="4">
        <v>3.4534482758620699</v>
      </c>
      <c r="G10867" s="4">
        <v>3.49</v>
      </c>
      <c r="H10867" s="4">
        <v>0.21066689790264001</v>
      </c>
      <c r="I10867" s="4">
        <v>4</v>
      </c>
      <c r="J10867" s="4">
        <v>3</v>
      </c>
      <c r="K10867" s="4">
        <v>3.35</v>
      </c>
      <c r="L10867" s="4">
        <v>3.5</v>
      </c>
      <c r="M10867" s="4">
        <v>29</v>
      </c>
    </row>
    <row r="10868" spans="1:13" x14ac:dyDescent="0.2">
      <c r="A10868" s="3">
        <v>43678</v>
      </c>
      <c r="B10868" t="s">
        <v>3088</v>
      </c>
      <c r="C10868" t="s">
        <v>3093</v>
      </c>
      <c r="D10868" t="s">
        <v>7</v>
      </c>
      <c r="E10868" t="s">
        <v>3092</v>
      </c>
      <c r="F10868" s="4">
        <v>3.4231034482758602</v>
      </c>
      <c r="G10868" s="4">
        <v>3.4</v>
      </c>
      <c r="H10868" s="4">
        <v>0.20903013194062101</v>
      </c>
      <c r="I10868" s="4">
        <v>4.0999999999999996</v>
      </c>
      <c r="J10868" s="4">
        <v>3</v>
      </c>
      <c r="K10868" s="4">
        <v>3.3</v>
      </c>
      <c r="L10868" s="4">
        <v>3.5</v>
      </c>
      <c r="M10868" s="4">
        <v>29</v>
      </c>
    </row>
    <row r="10869" spans="1:13" x14ac:dyDescent="0.2">
      <c r="A10869" s="3">
        <v>43678</v>
      </c>
      <c r="B10869" t="s">
        <v>7209</v>
      </c>
      <c r="C10869" t="s">
        <v>3111</v>
      </c>
      <c r="D10869" t="s">
        <v>2999</v>
      </c>
      <c r="E10869" t="s">
        <v>3110</v>
      </c>
      <c r="F10869" s="4">
        <v>3.4057142857142901</v>
      </c>
      <c r="G10869" s="4">
        <v>3.4</v>
      </c>
      <c r="H10869" s="4">
        <v>0.18886461095144699</v>
      </c>
      <c r="I10869" s="4">
        <v>3.9</v>
      </c>
      <c r="J10869" s="4">
        <v>3</v>
      </c>
      <c r="K10869" s="4">
        <v>3.3</v>
      </c>
      <c r="L10869" s="4">
        <v>3.5</v>
      </c>
      <c r="M10869" s="4">
        <v>28</v>
      </c>
    </row>
    <row r="10870" spans="1:13" x14ac:dyDescent="0.2">
      <c r="A10870" s="3">
        <v>43678</v>
      </c>
      <c r="B10870" t="s">
        <v>8302</v>
      </c>
      <c r="C10870" t="s">
        <v>3153</v>
      </c>
      <c r="D10870" t="s">
        <v>8303</v>
      </c>
      <c r="E10870" t="s">
        <v>3152</v>
      </c>
      <c r="F10870" s="4">
        <v>0.19825000000000001</v>
      </c>
      <c r="G10870" s="4">
        <v>0.19</v>
      </c>
      <c r="H10870" s="4">
        <v>2.9313654200400299E-2</v>
      </c>
      <c r="I10870" s="4">
        <v>0.27</v>
      </c>
      <c r="J10870" s="4">
        <v>0.11</v>
      </c>
      <c r="K10870" s="4">
        <v>0.19</v>
      </c>
      <c r="L10870" s="4">
        <v>0.20250000000000001</v>
      </c>
      <c r="M10870" s="4">
        <v>32</v>
      </c>
    </row>
    <row r="10871" spans="1:13" x14ac:dyDescent="0.2">
      <c r="A10871" s="3">
        <v>43678</v>
      </c>
      <c r="B10871" t="s">
        <v>4319</v>
      </c>
      <c r="C10871" t="s">
        <v>4324</v>
      </c>
      <c r="D10871" t="s">
        <v>419</v>
      </c>
      <c r="E10871" t="s">
        <v>4323</v>
      </c>
      <c r="F10871" s="4">
        <v>2.3583333333333298</v>
      </c>
      <c r="G10871" s="4">
        <v>2.2999999999999998</v>
      </c>
      <c r="H10871" s="4">
        <v>0.20681631585962201</v>
      </c>
      <c r="I10871" s="4">
        <v>3</v>
      </c>
      <c r="J10871" s="4">
        <v>1.9</v>
      </c>
      <c r="K10871" s="4">
        <v>2.2625000000000002</v>
      </c>
      <c r="L10871" s="4">
        <v>2.4750000000000001</v>
      </c>
      <c r="M10871" s="4">
        <v>30</v>
      </c>
    </row>
    <row r="10872" spans="1:13" x14ac:dyDescent="0.2">
      <c r="A10872" s="3">
        <v>43678</v>
      </c>
      <c r="B10872" t="s">
        <v>4322</v>
      </c>
      <c r="C10872" t="s">
        <v>4327</v>
      </c>
      <c r="D10872" t="s">
        <v>420</v>
      </c>
      <c r="E10872" t="s">
        <v>4326</v>
      </c>
      <c r="F10872" s="4">
        <v>1.8233333333333299</v>
      </c>
      <c r="G10872" s="4">
        <v>1.85</v>
      </c>
      <c r="H10872" s="4">
        <v>0.25145553296253198</v>
      </c>
      <c r="I10872" s="4">
        <v>2.2999999999999998</v>
      </c>
      <c r="J10872" s="4">
        <v>1</v>
      </c>
      <c r="K10872" s="4">
        <v>1.7250000000000001</v>
      </c>
      <c r="L10872" s="4">
        <v>2</v>
      </c>
      <c r="M10872" s="4">
        <v>30</v>
      </c>
    </row>
    <row r="10873" spans="1:13" x14ac:dyDescent="0.2">
      <c r="A10873" s="3">
        <v>43678</v>
      </c>
      <c r="B10873" t="s">
        <v>9810</v>
      </c>
      <c r="C10873" t="s">
        <v>3939</v>
      </c>
      <c r="D10873" t="s">
        <v>9811</v>
      </c>
      <c r="E10873" t="s">
        <v>3947</v>
      </c>
      <c r="F10873" s="4">
        <v>19.670645161290299</v>
      </c>
      <c r="G10873" s="4">
        <v>19.7</v>
      </c>
      <c r="H10873" s="4">
        <v>0.223769754939773</v>
      </c>
      <c r="I10873" s="4">
        <v>20.21</v>
      </c>
      <c r="J10873" s="4">
        <v>19.100000000000001</v>
      </c>
      <c r="K10873" s="4">
        <v>19.57</v>
      </c>
      <c r="L10873" s="4">
        <v>19.805</v>
      </c>
      <c r="M10873" s="4">
        <v>31</v>
      </c>
    </row>
    <row r="10874" spans="1:13" x14ac:dyDescent="0.2">
      <c r="A10874" s="3">
        <v>43678</v>
      </c>
      <c r="B10874" t="s">
        <v>9812</v>
      </c>
      <c r="C10874" t="s">
        <v>3942</v>
      </c>
      <c r="D10874" t="s">
        <v>9813</v>
      </c>
      <c r="E10874" t="s">
        <v>3949</v>
      </c>
      <c r="F10874" s="4">
        <v>19.713333333333299</v>
      </c>
      <c r="G10874" s="4">
        <v>19.670000000000002</v>
      </c>
      <c r="H10874" s="4">
        <v>0.23795585411110801</v>
      </c>
      <c r="I10874" s="4">
        <v>20.39</v>
      </c>
      <c r="J10874" s="4">
        <v>19.170000000000002</v>
      </c>
      <c r="K10874" s="4">
        <v>19.577500000000001</v>
      </c>
      <c r="L10874" s="4">
        <v>19.899999999999999</v>
      </c>
      <c r="M10874" s="4">
        <v>30</v>
      </c>
    </row>
    <row r="10875" spans="1:13" x14ac:dyDescent="0.2">
      <c r="A10875" s="3">
        <v>43678</v>
      </c>
      <c r="B10875" t="s">
        <v>9814</v>
      </c>
      <c r="C10875" t="s">
        <v>3952</v>
      </c>
      <c r="D10875" t="s">
        <v>9815</v>
      </c>
      <c r="E10875" t="s">
        <v>3951</v>
      </c>
      <c r="F10875" s="4">
        <v>19.803999999999998</v>
      </c>
      <c r="G10875" s="4">
        <v>19.78</v>
      </c>
      <c r="H10875" s="4">
        <v>0.275450727804949</v>
      </c>
      <c r="I10875" s="4">
        <v>20.64</v>
      </c>
      <c r="J10875" s="4">
        <v>19.079999999999998</v>
      </c>
      <c r="K10875" s="4">
        <v>19.7</v>
      </c>
      <c r="L10875" s="4">
        <v>19.95</v>
      </c>
      <c r="M10875" s="4">
        <v>30</v>
      </c>
    </row>
    <row r="10876" spans="1:13" x14ac:dyDescent="0.2">
      <c r="A10876" s="3">
        <v>43678</v>
      </c>
      <c r="B10876" t="s">
        <v>9750</v>
      </c>
      <c r="C10876" t="s">
        <v>3936</v>
      </c>
      <c r="D10876" t="s">
        <v>9751</v>
      </c>
      <c r="E10876" t="s">
        <v>3935</v>
      </c>
      <c r="F10876" s="4">
        <v>19.908857142857102</v>
      </c>
      <c r="G10876" s="4">
        <v>19.84</v>
      </c>
      <c r="H10876" s="4">
        <v>0.42197554590821701</v>
      </c>
      <c r="I10876" s="4">
        <v>21</v>
      </c>
      <c r="J10876" s="4">
        <v>19</v>
      </c>
      <c r="K10876" s="4">
        <v>19.7</v>
      </c>
      <c r="L10876" s="4">
        <v>20.065000000000001</v>
      </c>
      <c r="M10876" s="4">
        <v>35</v>
      </c>
    </row>
    <row r="10877" spans="1:13" x14ac:dyDescent="0.2">
      <c r="A10877" s="3">
        <v>43678</v>
      </c>
      <c r="B10877" t="s">
        <v>3934</v>
      </c>
      <c r="C10877" t="s">
        <v>3939</v>
      </c>
      <c r="D10877" t="s">
        <v>289</v>
      </c>
      <c r="E10877" t="s">
        <v>3938</v>
      </c>
      <c r="F10877" s="4">
        <v>20.3779411764706</v>
      </c>
      <c r="G10877" s="4">
        <v>20.254999999999999</v>
      </c>
      <c r="H10877" s="4">
        <v>0.70622247079310596</v>
      </c>
      <c r="I10877" s="4">
        <v>21.5</v>
      </c>
      <c r="J10877" s="4">
        <v>18.760000000000002</v>
      </c>
      <c r="K10877" s="4">
        <v>20</v>
      </c>
      <c r="L10877" s="4">
        <v>20.925000000000001</v>
      </c>
      <c r="M10877" s="4">
        <v>34</v>
      </c>
    </row>
    <row r="10878" spans="1:13" x14ac:dyDescent="0.2">
      <c r="A10878" s="3">
        <v>43678</v>
      </c>
      <c r="B10878" t="s">
        <v>3937</v>
      </c>
      <c r="C10878" t="s">
        <v>3942</v>
      </c>
      <c r="D10878" t="s">
        <v>290</v>
      </c>
      <c r="E10878" t="s">
        <v>3941</v>
      </c>
      <c r="F10878" s="4">
        <v>20.643999999999998</v>
      </c>
      <c r="G10878" s="4">
        <v>20.7</v>
      </c>
      <c r="H10878" s="4">
        <v>0.91356444764449996</v>
      </c>
      <c r="I10878" s="4">
        <v>22.41</v>
      </c>
      <c r="J10878" s="4">
        <v>18.5</v>
      </c>
      <c r="K10878" s="4">
        <v>19.899999999999999</v>
      </c>
      <c r="L10878" s="4">
        <v>21.2</v>
      </c>
      <c r="M10878" s="4">
        <v>25</v>
      </c>
    </row>
    <row r="10879" spans="1:13" x14ac:dyDescent="0.2">
      <c r="A10879" s="3">
        <v>43678</v>
      </c>
      <c r="B10879" t="s">
        <v>3574</v>
      </c>
      <c r="C10879" t="s">
        <v>3579</v>
      </c>
      <c r="D10879" t="s">
        <v>169</v>
      </c>
      <c r="E10879" t="s">
        <v>3578</v>
      </c>
      <c r="F10879" s="4">
        <v>0.50027777777777804</v>
      </c>
      <c r="G10879" s="4">
        <v>0.5</v>
      </c>
      <c r="H10879" s="4">
        <v>0.20658427697204701</v>
      </c>
      <c r="I10879" s="4">
        <v>0.93</v>
      </c>
      <c r="J10879" s="4">
        <v>0.1</v>
      </c>
      <c r="K10879" s="4">
        <v>0.39250000000000002</v>
      </c>
      <c r="L10879" s="4">
        <v>0.625</v>
      </c>
      <c r="M10879" s="4">
        <v>36</v>
      </c>
    </row>
    <row r="10880" spans="1:13" x14ac:dyDescent="0.2">
      <c r="A10880" s="3">
        <v>43678</v>
      </c>
      <c r="B10880" t="s">
        <v>3577</v>
      </c>
      <c r="C10880" t="s">
        <v>3582</v>
      </c>
      <c r="D10880" t="s">
        <v>170</v>
      </c>
      <c r="E10880" t="s">
        <v>3581</v>
      </c>
      <c r="F10880" s="4">
        <v>1.39222222222222</v>
      </c>
      <c r="G10880" s="4">
        <v>1.4</v>
      </c>
      <c r="H10880" s="4">
        <v>0.28847491706867301</v>
      </c>
      <c r="I10880" s="4">
        <v>2.2000000000000002</v>
      </c>
      <c r="J10880" s="4">
        <v>0.77</v>
      </c>
      <c r="K10880" s="4">
        <v>1.2</v>
      </c>
      <c r="L10880" s="4">
        <v>1.5325</v>
      </c>
      <c r="M10880" s="4">
        <v>36</v>
      </c>
    </row>
    <row r="10881" spans="1:13" x14ac:dyDescent="0.2">
      <c r="A10881" s="3">
        <v>43678</v>
      </c>
      <c r="B10881" t="s">
        <v>3580</v>
      </c>
      <c r="C10881" t="s">
        <v>3585</v>
      </c>
      <c r="D10881" t="s">
        <v>171</v>
      </c>
      <c r="E10881" t="s">
        <v>3584</v>
      </c>
      <c r="F10881" s="4">
        <v>1.82740740740741</v>
      </c>
      <c r="G10881" s="4">
        <v>1.99</v>
      </c>
      <c r="H10881" s="4">
        <v>0.67925067646744497</v>
      </c>
      <c r="I10881" s="4">
        <v>3</v>
      </c>
      <c r="J10881" s="4">
        <v>-1</v>
      </c>
      <c r="K10881" s="4">
        <v>1.65</v>
      </c>
      <c r="L10881" s="4">
        <v>2.0550000000000002</v>
      </c>
      <c r="M10881" s="4">
        <v>27</v>
      </c>
    </row>
    <row r="10882" spans="1:13" x14ac:dyDescent="0.2">
      <c r="A10882" s="3">
        <v>43678</v>
      </c>
      <c r="B10882" t="s">
        <v>3592</v>
      </c>
      <c r="C10882" t="s">
        <v>3600</v>
      </c>
      <c r="D10882" t="s">
        <v>175</v>
      </c>
      <c r="E10882" t="s">
        <v>3599</v>
      </c>
      <c r="F10882" s="4">
        <v>1.34638888888889</v>
      </c>
      <c r="G10882" s="4">
        <v>1.32</v>
      </c>
      <c r="H10882" s="4">
        <v>0.429392612736894</v>
      </c>
      <c r="I10882" s="4">
        <v>2.9</v>
      </c>
      <c r="J10882" s="4">
        <v>0.6</v>
      </c>
      <c r="K10882" s="4">
        <v>1.075</v>
      </c>
      <c r="L10882" s="4">
        <v>1.585</v>
      </c>
      <c r="M10882" s="4">
        <v>36</v>
      </c>
    </row>
    <row r="10883" spans="1:13" x14ac:dyDescent="0.2">
      <c r="A10883" s="3">
        <v>43678</v>
      </c>
      <c r="B10883" t="s">
        <v>3595</v>
      </c>
      <c r="C10883" t="s">
        <v>3603</v>
      </c>
      <c r="D10883" t="s">
        <v>176</v>
      </c>
      <c r="E10883" t="s">
        <v>3602</v>
      </c>
      <c r="F10883" s="4">
        <v>1.5408333333333299</v>
      </c>
      <c r="G10883" s="4">
        <v>1.5</v>
      </c>
      <c r="H10883" s="4">
        <v>0.57586890869363705</v>
      </c>
      <c r="I10883" s="4">
        <v>3.44</v>
      </c>
      <c r="J10883" s="4">
        <v>0.7</v>
      </c>
      <c r="K10883" s="4">
        <v>1.1225000000000001</v>
      </c>
      <c r="L10883" s="4">
        <v>1.825</v>
      </c>
      <c r="M10883" s="4">
        <v>36</v>
      </c>
    </row>
    <row r="10884" spans="1:13" x14ac:dyDescent="0.2">
      <c r="A10884" s="3">
        <v>43678</v>
      </c>
      <c r="B10884" t="s">
        <v>10305</v>
      </c>
      <c r="C10884" t="s">
        <v>3594</v>
      </c>
      <c r="D10884" t="s">
        <v>10306</v>
      </c>
      <c r="E10884" t="s">
        <v>3593</v>
      </c>
      <c r="F10884" s="4">
        <v>0.62027777777777804</v>
      </c>
      <c r="G10884" s="4">
        <v>0.6</v>
      </c>
      <c r="H10884" s="4">
        <v>0.40471143943104598</v>
      </c>
      <c r="I10884" s="4">
        <v>1.6</v>
      </c>
      <c r="J10884" s="4">
        <v>-0.2</v>
      </c>
      <c r="K10884" s="4">
        <v>0.4</v>
      </c>
      <c r="L10884" s="4">
        <v>0.80500000000000005</v>
      </c>
      <c r="M10884" s="4">
        <v>36</v>
      </c>
    </row>
    <row r="10885" spans="1:13" x14ac:dyDescent="0.2">
      <c r="A10885" s="3">
        <v>43678</v>
      </c>
      <c r="B10885" t="s">
        <v>3598</v>
      </c>
      <c r="C10885" t="s">
        <v>3606</v>
      </c>
      <c r="D10885" t="s">
        <v>177</v>
      </c>
      <c r="E10885" t="s">
        <v>3605</v>
      </c>
      <c r="F10885" s="4">
        <v>1.4027777777777799</v>
      </c>
      <c r="G10885" s="4">
        <v>1.4</v>
      </c>
      <c r="H10885" s="4">
        <v>0.35188968329058601</v>
      </c>
      <c r="I10885" s="4">
        <v>2.7</v>
      </c>
      <c r="J10885" s="4">
        <v>0.64</v>
      </c>
      <c r="K10885" s="4">
        <v>1.2</v>
      </c>
      <c r="L10885" s="4">
        <v>1.6</v>
      </c>
      <c r="M10885" s="4">
        <v>36</v>
      </c>
    </row>
    <row r="10886" spans="1:13" x14ac:dyDescent="0.2">
      <c r="A10886" s="3">
        <v>43678</v>
      </c>
      <c r="B10886" t="s">
        <v>3589</v>
      </c>
      <c r="C10886" t="s">
        <v>3597</v>
      </c>
      <c r="D10886" t="s">
        <v>174</v>
      </c>
      <c r="E10886" t="s">
        <v>3596</v>
      </c>
      <c r="F10886" s="4">
        <v>0.94805555555555598</v>
      </c>
      <c r="G10886" s="4">
        <v>1</v>
      </c>
      <c r="H10886" s="4">
        <v>0.42854450973661601</v>
      </c>
      <c r="I10886" s="4">
        <v>1.8</v>
      </c>
      <c r="J10886" s="4">
        <v>0.1</v>
      </c>
      <c r="K10886" s="4">
        <v>0.67500000000000004</v>
      </c>
      <c r="L10886" s="4">
        <v>1.2</v>
      </c>
      <c r="M10886" s="4">
        <v>36</v>
      </c>
    </row>
    <row r="10887" spans="1:13" x14ac:dyDescent="0.2">
      <c r="A10887" s="3">
        <v>43678</v>
      </c>
      <c r="B10887" t="s">
        <v>3601</v>
      </c>
      <c r="C10887" t="s">
        <v>3609</v>
      </c>
      <c r="D10887" t="s">
        <v>178</v>
      </c>
      <c r="E10887" t="s">
        <v>3608</v>
      </c>
      <c r="F10887" s="4">
        <v>1.29416666666667</v>
      </c>
      <c r="G10887" s="4">
        <v>1.4</v>
      </c>
      <c r="H10887" s="4">
        <v>0.57925752970012001</v>
      </c>
      <c r="I10887" s="4">
        <v>2.6</v>
      </c>
      <c r="J10887" s="4">
        <v>-0.6</v>
      </c>
      <c r="K10887" s="4">
        <v>1</v>
      </c>
      <c r="L10887" s="4">
        <v>1.6</v>
      </c>
      <c r="M10887" s="4">
        <v>36</v>
      </c>
    </row>
    <row r="10888" spans="1:13" x14ac:dyDescent="0.2">
      <c r="A10888" s="3">
        <v>43678</v>
      </c>
      <c r="B10888" t="s">
        <v>3868</v>
      </c>
      <c r="C10888" t="s">
        <v>3876</v>
      </c>
      <c r="D10888" t="s">
        <v>267</v>
      </c>
      <c r="E10888" t="s">
        <v>3875</v>
      </c>
      <c r="F10888" s="4">
        <v>0.29409090909090901</v>
      </c>
      <c r="G10888" s="4">
        <v>0.3</v>
      </c>
      <c r="H10888" s="4">
        <v>0.17178777302543699</v>
      </c>
      <c r="I10888" s="4">
        <v>0.6</v>
      </c>
      <c r="J10888" s="4">
        <v>-0.1</v>
      </c>
      <c r="K10888" s="4">
        <v>0.2</v>
      </c>
      <c r="L10888" s="4">
        <v>0.4</v>
      </c>
      <c r="M10888" s="4">
        <v>22</v>
      </c>
    </row>
    <row r="10889" spans="1:13" x14ac:dyDescent="0.2">
      <c r="A10889" s="3">
        <v>43678</v>
      </c>
      <c r="B10889" t="s">
        <v>3871</v>
      </c>
      <c r="C10889" t="s">
        <v>3879</v>
      </c>
      <c r="D10889" t="s">
        <v>268</v>
      </c>
      <c r="E10889" t="s">
        <v>3878</v>
      </c>
      <c r="F10889" s="4">
        <v>0.18272727272727299</v>
      </c>
      <c r="G10889" s="4">
        <v>0.24</v>
      </c>
      <c r="H10889" s="4">
        <v>0.258017751662866</v>
      </c>
      <c r="I10889" s="4">
        <v>0.42</v>
      </c>
      <c r="J10889" s="4">
        <v>-0.7</v>
      </c>
      <c r="K10889" s="4">
        <v>0.1</v>
      </c>
      <c r="L10889" s="4">
        <v>0.375</v>
      </c>
      <c r="M10889" s="4">
        <v>22</v>
      </c>
    </row>
    <row r="10890" spans="1:13" x14ac:dyDescent="0.2">
      <c r="A10890" s="3">
        <v>43678</v>
      </c>
      <c r="B10890" t="s">
        <v>10311</v>
      </c>
      <c r="C10890" t="s">
        <v>3870</v>
      </c>
      <c r="D10890" t="s">
        <v>10312</v>
      </c>
      <c r="E10890" t="s">
        <v>3869</v>
      </c>
      <c r="F10890" s="4">
        <v>0.50652173913043497</v>
      </c>
      <c r="G10890" s="4">
        <v>0.5</v>
      </c>
      <c r="H10890" s="4">
        <v>0.29245992259472198</v>
      </c>
      <c r="I10890" s="4">
        <v>1</v>
      </c>
      <c r="J10890" s="4">
        <v>0</v>
      </c>
      <c r="K10890" s="4">
        <v>0.3</v>
      </c>
      <c r="L10890" s="4">
        <v>0.7</v>
      </c>
      <c r="M10890" s="4">
        <v>23</v>
      </c>
    </row>
    <row r="10891" spans="1:13" x14ac:dyDescent="0.2">
      <c r="A10891" s="3">
        <v>43678</v>
      </c>
      <c r="B10891" t="s">
        <v>3874</v>
      </c>
      <c r="C10891" t="s">
        <v>3882</v>
      </c>
      <c r="D10891" t="s">
        <v>269</v>
      </c>
      <c r="E10891" t="s">
        <v>3881</v>
      </c>
      <c r="F10891" s="4">
        <v>0.37727272727272698</v>
      </c>
      <c r="G10891" s="4">
        <v>0.3</v>
      </c>
      <c r="H10891" s="4">
        <v>0.266997089661003</v>
      </c>
      <c r="I10891" s="4">
        <v>1.4</v>
      </c>
      <c r="J10891" s="4">
        <v>0.1</v>
      </c>
      <c r="K10891" s="4">
        <v>0.27</v>
      </c>
      <c r="L10891" s="4">
        <v>0.4</v>
      </c>
      <c r="M10891" s="4">
        <v>22</v>
      </c>
    </row>
    <row r="10892" spans="1:13" x14ac:dyDescent="0.2">
      <c r="A10892" s="3">
        <v>43678</v>
      </c>
      <c r="B10892" t="s">
        <v>3865</v>
      </c>
      <c r="C10892" t="s">
        <v>3873</v>
      </c>
      <c r="D10892" t="s">
        <v>266</v>
      </c>
      <c r="E10892" t="s">
        <v>3872</v>
      </c>
      <c r="F10892" s="4">
        <v>0.52695652173912999</v>
      </c>
      <c r="G10892" s="4">
        <v>0.46</v>
      </c>
      <c r="H10892" s="4">
        <v>0.237724722059488</v>
      </c>
      <c r="I10892" s="4">
        <v>1.1000000000000001</v>
      </c>
      <c r="J10892" s="4">
        <v>0.1</v>
      </c>
      <c r="K10892" s="4">
        <v>0.4</v>
      </c>
      <c r="L10892" s="4">
        <v>0.65</v>
      </c>
      <c r="M10892" s="4">
        <v>23</v>
      </c>
    </row>
    <row r="10893" spans="1:13" x14ac:dyDescent="0.2">
      <c r="A10893" s="3">
        <v>43678</v>
      </c>
      <c r="B10893" t="s">
        <v>3877</v>
      </c>
      <c r="C10893" t="s">
        <v>3885</v>
      </c>
      <c r="D10893" t="s">
        <v>270</v>
      </c>
      <c r="E10893" t="s">
        <v>3884</v>
      </c>
      <c r="F10893" s="4">
        <v>0.33681818181818202</v>
      </c>
      <c r="G10893" s="4">
        <v>0.34499999999999997</v>
      </c>
      <c r="H10893" s="4">
        <v>0.15257742339504299</v>
      </c>
      <c r="I10893" s="4">
        <v>0.5</v>
      </c>
      <c r="J10893" s="4">
        <v>-0.12</v>
      </c>
      <c r="K10893" s="4">
        <v>0.3</v>
      </c>
      <c r="L10893" s="4">
        <v>0.46</v>
      </c>
      <c r="M10893" s="4">
        <v>22</v>
      </c>
    </row>
    <row r="10894" spans="1:13" x14ac:dyDescent="0.2">
      <c r="A10894" s="3">
        <v>43709</v>
      </c>
      <c r="B10894" t="s">
        <v>9740</v>
      </c>
      <c r="C10894" t="s">
        <v>3927</v>
      </c>
      <c r="D10894" t="s">
        <v>9741</v>
      </c>
      <c r="E10894" t="s">
        <v>3926</v>
      </c>
      <c r="F10894" s="4">
        <v>7.2271999999999998</v>
      </c>
      <c r="G10894" s="4">
        <v>7.1</v>
      </c>
      <c r="H10894" s="4">
        <v>0.44974548357932398</v>
      </c>
      <c r="I10894" s="4">
        <v>8.59</v>
      </c>
      <c r="J10894" s="4">
        <v>6.5</v>
      </c>
      <c r="K10894" s="4">
        <v>7</v>
      </c>
      <c r="L10894" s="4">
        <v>7.4</v>
      </c>
      <c r="M10894" s="4">
        <v>25</v>
      </c>
    </row>
    <row r="10895" spans="1:13" x14ac:dyDescent="0.2">
      <c r="A10895" s="3">
        <v>43709</v>
      </c>
      <c r="B10895" t="s">
        <v>3925</v>
      </c>
      <c r="C10895" t="s">
        <v>3930</v>
      </c>
      <c r="D10895" t="s">
        <v>286</v>
      </c>
      <c r="E10895" t="s">
        <v>3929</v>
      </c>
      <c r="F10895" s="4">
        <v>7.1112000000000002</v>
      </c>
      <c r="G10895" s="4">
        <v>6.92</v>
      </c>
      <c r="H10895" s="4">
        <v>0.59902921464649805</v>
      </c>
      <c r="I10895" s="4">
        <v>8.5299999999999994</v>
      </c>
      <c r="J10895" s="4">
        <v>6.25</v>
      </c>
      <c r="K10895" s="4">
        <v>6.74</v>
      </c>
      <c r="L10895" s="4">
        <v>7.3</v>
      </c>
      <c r="M10895" s="4">
        <v>25</v>
      </c>
    </row>
    <row r="10896" spans="1:13" x14ac:dyDescent="0.2">
      <c r="A10896" s="3">
        <v>43709</v>
      </c>
      <c r="B10896" t="s">
        <v>3928</v>
      </c>
      <c r="C10896" t="s">
        <v>3933</v>
      </c>
      <c r="D10896" t="s">
        <v>287</v>
      </c>
      <c r="E10896" t="s">
        <v>3932</v>
      </c>
      <c r="F10896" s="4">
        <v>7.03913043478261</v>
      </c>
      <c r="G10896" s="4">
        <v>7</v>
      </c>
      <c r="H10896" s="4">
        <v>0.703975161257827</v>
      </c>
      <c r="I10896" s="4">
        <v>8.5</v>
      </c>
      <c r="J10896" s="4">
        <v>5.75</v>
      </c>
      <c r="K10896" s="4">
        <v>6.5449999999999999</v>
      </c>
      <c r="L10896" s="4">
        <v>7.5</v>
      </c>
      <c r="M10896" s="4">
        <v>23</v>
      </c>
    </row>
    <row r="10897" spans="1:13" x14ac:dyDescent="0.2">
      <c r="A10897" s="3">
        <v>43709</v>
      </c>
      <c r="B10897" t="s">
        <v>9742</v>
      </c>
      <c r="C10897" t="s">
        <v>3918</v>
      </c>
      <c r="D10897" t="s">
        <v>9743</v>
      </c>
      <c r="E10897" t="s">
        <v>3917</v>
      </c>
      <c r="F10897" s="4">
        <v>7.47366666666667</v>
      </c>
      <c r="G10897" s="4">
        <v>7.4850000000000003</v>
      </c>
      <c r="H10897" s="4">
        <v>0.220914764860417</v>
      </c>
      <c r="I10897" s="4">
        <v>7.9</v>
      </c>
      <c r="J10897" s="4">
        <v>7</v>
      </c>
      <c r="K10897" s="4">
        <v>7.35</v>
      </c>
      <c r="L10897" s="4">
        <v>7.6</v>
      </c>
      <c r="M10897" s="4">
        <v>30</v>
      </c>
    </row>
    <row r="10898" spans="1:13" x14ac:dyDescent="0.2">
      <c r="A10898" s="3">
        <v>43709</v>
      </c>
      <c r="B10898" t="s">
        <v>3916</v>
      </c>
      <c r="C10898" t="s">
        <v>3921</v>
      </c>
      <c r="D10898" t="s">
        <v>283</v>
      </c>
      <c r="E10898" t="s">
        <v>3920</v>
      </c>
      <c r="F10898" s="4">
        <v>6.8826666666666698</v>
      </c>
      <c r="G10898" s="4">
        <v>7</v>
      </c>
      <c r="H10898" s="4">
        <v>0.47783948634729201</v>
      </c>
      <c r="I10898" s="4">
        <v>8</v>
      </c>
      <c r="J10898" s="4">
        <v>5.99</v>
      </c>
      <c r="K10898" s="4">
        <v>6.5</v>
      </c>
      <c r="L10898" s="4">
        <v>7.2450000000000001</v>
      </c>
      <c r="M10898" s="4">
        <v>30</v>
      </c>
    </row>
    <row r="10899" spans="1:13" x14ac:dyDescent="0.2">
      <c r="A10899" s="3">
        <v>43709</v>
      </c>
      <c r="B10899" t="s">
        <v>3919</v>
      </c>
      <c r="C10899" t="s">
        <v>3924</v>
      </c>
      <c r="D10899" t="s">
        <v>284</v>
      </c>
      <c r="E10899" t="s">
        <v>3923</v>
      </c>
      <c r="F10899" s="4">
        <v>6.6580769230769201</v>
      </c>
      <c r="G10899" s="4">
        <v>6.7750000000000004</v>
      </c>
      <c r="H10899" s="4">
        <v>0.51923034757817599</v>
      </c>
      <c r="I10899" s="4">
        <v>7.5</v>
      </c>
      <c r="J10899" s="4">
        <v>5.47</v>
      </c>
      <c r="K10899" s="4">
        <v>6.2750000000000004</v>
      </c>
      <c r="L10899" s="4">
        <v>7.08</v>
      </c>
      <c r="M10899" s="4">
        <v>26</v>
      </c>
    </row>
    <row r="10900" spans="1:13" x14ac:dyDescent="0.2">
      <c r="A10900" s="3">
        <v>43709</v>
      </c>
      <c r="B10900" t="s">
        <v>10297</v>
      </c>
      <c r="C10900" t="s">
        <v>3988</v>
      </c>
      <c r="D10900" t="s">
        <v>10298</v>
      </c>
      <c r="E10900" t="s">
        <v>3987</v>
      </c>
      <c r="F10900" s="4">
        <v>3.6475862068965501</v>
      </c>
      <c r="G10900" s="4">
        <v>3.6</v>
      </c>
      <c r="H10900" s="4">
        <v>0.159768921803911</v>
      </c>
      <c r="I10900" s="4">
        <v>4</v>
      </c>
      <c r="J10900" s="4">
        <v>3.2</v>
      </c>
      <c r="K10900" s="4">
        <v>3.6</v>
      </c>
      <c r="L10900" s="4">
        <v>3.75</v>
      </c>
      <c r="M10900" s="4">
        <v>29</v>
      </c>
    </row>
    <row r="10901" spans="1:13" x14ac:dyDescent="0.2">
      <c r="A10901" s="3">
        <v>43709</v>
      </c>
      <c r="B10901" t="s">
        <v>3986</v>
      </c>
      <c r="C10901" t="s">
        <v>3991</v>
      </c>
      <c r="D10901" t="s">
        <v>307</v>
      </c>
      <c r="E10901" t="s">
        <v>3990</v>
      </c>
      <c r="F10901" s="4">
        <v>3.7534482758620702</v>
      </c>
      <c r="G10901" s="4">
        <v>3.7</v>
      </c>
      <c r="H10901" s="4">
        <v>0.30735363371470897</v>
      </c>
      <c r="I10901" s="4">
        <v>4.42</v>
      </c>
      <c r="J10901" s="4">
        <v>3.1</v>
      </c>
      <c r="K10901" s="4">
        <v>3.5</v>
      </c>
      <c r="L10901" s="4">
        <v>3.9</v>
      </c>
      <c r="M10901" s="4">
        <v>29</v>
      </c>
    </row>
    <row r="10902" spans="1:13" x14ac:dyDescent="0.2">
      <c r="A10902" s="3">
        <v>43709</v>
      </c>
      <c r="B10902" t="s">
        <v>10299</v>
      </c>
      <c r="C10902" t="s">
        <v>3994</v>
      </c>
      <c r="D10902" t="s">
        <v>10300</v>
      </c>
      <c r="E10902" t="s">
        <v>3993</v>
      </c>
      <c r="F10902" s="4">
        <v>3.5830000000000002</v>
      </c>
      <c r="G10902" s="4">
        <v>3.585</v>
      </c>
      <c r="H10902" s="4">
        <v>0.141180979474989</v>
      </c>
      <c r="I10902" s="4">
        <v>4.0999999999999996</v>
      </c>
      <c r="J10902" s="4">
        <v>3.2</v>
      </c>
      <c r="K10902" s="4">
        <v>3.5</v>
      </c>
      <c r="L10902" s="4">
        <v>3.6</v>
      </c>
      <c r="M10902" s="4">
        <v>30</v>
      </c>
    </row>
    <row r="10903" spans="1:13" x14ac:dyDescent="0.2">
      <c r="A10903" s="3">
        <v>43709</v>
      </c>
      <c r="B10903" t="s">
        <v>3992</v>
      </c>
      <c r="C10903" t="s">
        <v>3997</v>
      </c>
      <c r="D10903" t="s">
        <v>309</v>
      </c>
      <c r="E10903" t="s">
        <v>3996</v>
      </c>
      <c r="F10903" s="4">
        <v>3.7226666666666701</v>
      </c>
      <c r="G10903" s="4">
        <v>3.6749999999999998</v>
      </c>
      <c r="H10903" s="4">
        <v>0.28776107586261401</v>
      </c>
      <c r="I10903" s="4">
        <v>4.5</v>
      </c>
      <c r="J10903" s="4">
        <v>3.1</v>
      </c>
      <c r="K10903" s="4">
        <v>3.57</v>
      </c>
      <c r="L10903" s="4">
        <v>3.8774999999999999</v>
      </c>
      <c r="M10903" s="4">
        <v>30</v>
      </c>
    </row>
    <row r="10904" spans="1:13" x14ac:dyDescent="0.2">
      <c r="A10904" s="3">
        <v>43709</v>
      </c>
      <c r="B10904" t="s">
        <v>3892</v>
      </c>
      <c r="C10904" t="s">
        <v>3900</v>
      </c>
      <c r="D10904" t="s">
        <v>275</v>
      </c>
      <c r="E10904" t="s">
        <v>3899</v>
      </c>
      <c r="F10904" s="4">
        <v>7.2045454545454497</v>
      </c>
      <c r="G10904" s="4">
        <v>7.25</v>
      </c>
      <c r="H10904" s="4">
        <v>0.30907210838543497</v>
      </c>
      <c r="I10904" s="4">
        <v>7.75</v>
      </c>
      <c r="J10904" s="4">
        <v>6.5</v>
      </c>
      <c r="K10904" s="4">
        <v>7</v>
      </c>
      <c r="L10904" s="4">
        <v>7.5</v>
      </c>
      <c r="M10904" s="4">
        <v>33</v>
      </c>
    </row>
    <row r="10905" spans="1:13" x14ac:dyDescent="0.2">
      <c r="A10905" s="3">
        <v>43709</v>
      </c>
      <c r="B10905" t="s">
        <v>3904</v>
      </c>
      <c r="C10905" t="s">
        <v>3912</v>
      </c>
      <c r="D10905" t="s">
        <v>279</v>
      </c>
      <c r="E10905" t="s">
        <v>3911</v>
      </c>
      <c r="F10905" s="4">
        <v>6.7307692307692299</v>
      </c>
      <c r="G10905" s="4">
        <v>6.75</v>
      </c>
      <c r="H10905" s="4">
        <v>0.49961523657248902</v>
      </c>
      <c r="I10905" s="4">
        <v>7.5</v>
      </c>
      <c r="J10905" s="4">
        <v>6</v>
      </c>
      <c r="K10905" s="4">
        <v>6.3125</v>
      </c>
      <c r="L10905" s="4">
        <v>7</v>
      </c>
      <c r="M10905" s="4">
        <v>26</v>
      </c>
    </row>
    <row r="10906" spans="1:13" x14ac:dyDescent="0.2">
      <c r="A10906" s="3">
        <v>43709</v>
      </c>
      <c r="B10906" t="s">
        <v>3895</v>
      </c>
      <c r="C10906" t="s">
        <v>3903</v>
      </c>
      <c r="D10906" t="s">
        <v>276</v>
      </c>
      <c r="E10906" t="s">
        <v>3902</v>
      </c>
      <c r="F10906" s="4">
        <v>7.0227272727272698</v>
      </c>
      <c r="G10906" s="4">
        <v>7</v>
      </c>
      <c r="H10906" s="4">
        <v>0.41156919776078299</v>
      </c>
      <c r="I10906" s="4">
        <v>7.5</v>
      </c>
      <c r="J10906" s="4">
        <v>6</v>
      </c>
      <c r="K10906" s="4">
        <v>6.75</v>
      </c>
      <c r="L10906" s="4">
        <v>7.5</v>
      </c>
      <c r="M10906" s="4">
        <v>33</v>
      </c>
    </row>
    <row r="10907" spans="1:13" x14ac:dyDescent="0.2">
      <c r="A10907" s="3">
        <v>43709</v>
      </c>
      <c r="B10907" t="s">
        <v>3907</v>
      </c>
      <c r="C10907" t="s">
        <v>3915</v>
      </c>
      <c r="D10907" t="s">
        <v>280</v>
      </c>
      <c r="E10907" t="s">
        <v>3914</v>
      </c>
      <c r="F10907" s="4">
        <v>6.6634615384615401</v>
      </c>
      <c r="G10907" s="4">
        <v>6.75</v>
      </c>
      <c r="H10907" s="4">
        <v>0.51933759584834405</v>
      </c>
      <c r="I10907" s="4">
        <v>7.5</v>
      </c>
      <c r="J10907" s="4">
        <v>5.75</v>
      </c>
      <c r="K10907" s="4">
        <v>6.3125</v>
      </c>
      <c r="L10907" s="4">
        <v>7</v>
      </c>
      <c r="M10907" s="4">
        <v>26</v>
      </c>
    </row>
    <row r="10908" spans="1:13" x14ac:dyDescent="0.2">
      <c r="A10908" s="3">
        <v>43709</v>
      </c>
      <c r="B10908" t="s">
        <v>8124</v>
      </c>
      <c r="C10908" t="s">
        <v>3894</v>
      </c>
      <c r="D10908" t="s">
        <v>8125</v>
      </c>
      <c r="E10908" t="s">
        <v>3893</v>
      </c>
      <c r="F10908" s="4">
        <v>7.75</v>
      </c>
      <c r="G10908" s="4">
        <v>7.75</v>
      </c>
      <c r="H10908" s="4">
        <v>8.7038827977848898E-2</v>
      </c>
      <c r="I10908" s="4">
        <v>8</v>
      </c>
      <c r="J10908" s="4">
        <v>7.5</v>
      </c>
      <c r="K10908" s="4">
        <v>7.75</v>
      </c>
      <c r="L10908" s="4">
        <v>7.75</v>
      </c>
      <c r="M10908" s="4">
        <v>34</v>
      </c>
    </row>
    <row r="10909" spans="1:13" x14ac:dyDescent="0.2">
      <c r="A10909" s="3">
        <v>43709</v>
      </c>
      <c r="B10909" t="s">
        <v>3898</v>
      </c>
      <c r="C10909" t="s">
        <v>3906</v>
      </c>
      <c r="D10909" t="s">
        <v>277</v>
      </c>
      <c r="E10909" t="s">
        <v>3905</v>
      </c>
      <c r="F10909" s="4">
        <v>6.9090909090909101</v>
      </c>
      <c r="G10909" s="4">
        <v>7</v>
      </c>
      <c r="H10909" s="4">
        <v>0.43668755733049303</v>
      </c>
      <c r="I10909" s="4">
        <v>7.5</v>
      </c>
      <c r="J10909" s="4">
        <v>6</v>
      </c>
      <c r="K10909" s="4">
        <v>6.75</v>
      </c>
      <c r="L10909" s="4">
        <v>7.25</v>
      </c>
      <c r="M10909" s="4">
        <v>33</v>
      </c>
    </row>
    <row r="10910" spans="1:13" x14ac:dyDescent="0.2">
      <c r="A10910" s="3">
        <v>43709</v>
      </c>
      <c r="B10910" t="s">
        <v>3910</v>
      </c>
      <c r="C10910" t="s">
        <v>4436</v>
      </c>
      <c r="D10910" t="s">
        <v>281</v>
      </c>
      <c r="E10910" t="s">
        <v>4435</v>
      </c>
      <c r="F10910" s="4">
        <v>6.6153846153846096</v>
      </c>
      <c r="G10910" s="4">
        <v>6.75</v>
      </c>
      <c r="H10910" s="4">
        <v>0.534933496945037</v>
      </c>
      <c r="I10910" s="4">
        <v>7.5</v>
      </c>
      <c r="J10910" s="4">
        <v>5.5</v>
      </c>
      <c r="K10910" s="4">
        <v>6.25</v>
      </c>
      <c r="L10910" s="4">
        <v>7</v>
      </c>
      <c r="M10910" s="4">
        <v>26</v>
      </c>
    </row>
    <row r="10911" spans="1:13" x14ac:dyDescent="0.2">
      <c r="A10911" s="3">
        <v>43709</v>
      </c>
      <c r="B10911" t="s">
        <v>8150</v>
      </c>
      <c r="C10911" t="s">
        <v>3897</v>
      </c>
      <c r="D10911" t="s">
        <v>8151</v>
      </c>
      <c r="E10911" t="s">
        <v>3896</v>
      </c>
      <c r="F10911" s="4">
        <v>7.4558823529411802</v>
      </c>
      <c r="G10911" s="4">
        <v>7.5</v>
      </c>
      <c r="H10911" s="4">
        <v>0.189402851840211</v>
      </c>
      <c r="I10911" s="4">
        <v>7.75</v>
      </c>
      <c r="J10911" s="4">
        <v>7</v>
      </c>
      <c r="K10911" s="4">
        <v>7.25</v>
      </c>
      <c r="L10911" s="4">
        <v>7.5</v>
      </c>
      <c r="M10911" s="4">
        <v>34</v>
      </c>
    </row>
    <row r="10912" spans="1:13" x14ac:dyDescent="0.2">
      <c r="A10912" s="3">
        <v>43709</v>
      </c>
      <c r="B10912" t="s">
        <v>3901</v>
      </c>
      <c r="C10912" t="s">
        <v>3909</v>
      </c>
      <c r="D10912" t="s">
        <v>278</v>
      </c>
      <c r="E10912" t="s">
        <v>3908</v>
      </c>
      <c r="F10912" s="4">
        <v>6.8333333333333304</v>
      </c>
      <c r="G10912" s="4">
        <v>7</v>
      </c>
      <c r="H10912" s="4">
        <v>0.46210568776705901</v>
      </c>
      <c r="I10912" s="4">
        <v>7.5</v>
      </c>
      <c r="J10912" s="4">
        <v>6</v>
      </c>
      <c r="K10912" s="4">
        <v>6.5</v>
      </c>
      <c r="L10912" s="4">
        <v>7.25</v>
      </c>
      <c r="M10912" s="4">
        <v>33</v>
      </c>
    </row>
    <row r="10913" spans="1:13" x14ac:dyDescent="0.2">
      <c r="A10913" s="3">
        <v>43709</v>
      </c>
      <c r="B10913" t="s">
        <v>8298</v>
      </c>
      <c r="C10913" t="s">
        <v>3081</v>
      </c>
      <c r="D10913" t="s">
        <v>8299</v>
      </c>
      <c r="E10913" t="s">
        <v>3080</v>
      </c>
      <c r="F10913" s="4">
        <v>3.7760555555555602</v>
      </c>
      <c r="G10913" s="4">
        <v>3.7749999999999999</v>
      </c>
      <c r="H10913" s="4">
        <v>0.29193951863302497</v>
      </c>
      <c r="I10913" s="4">
        <v>4.5999999999999996</v>
      </c>
      <c r="J10913" s="4">
        <v>3.2</v>
      </c>
      <c r="K10913" s="4">
        <v>3.6</v>
      </c>
      <c r="L10913" s="4">
        <v>3.9350000000000001</v>
      </c>
      <c r="M10913" s="4">
        <v>36</v>
      </c>
    </row>
    <row r="10914" spans="1:13" x14ac:dyDescent="0.2">
      <c r="A10914" s="3">
        <v>43709</v>
      </c>
      <c r="B10914" t="s">
        <v>8304</v>
      </c>
      <c r="C10914" t="s">
        <v>3084</v>
      </c>
      <c r="D10914" t="s">
        <v>8305</v>
      </c>
      <c r="E10914" t="s">
        <v>3083</v>
      </c>
      <c r="F10914" s="4">
        <v>3.7015833333333301</v>
      </c>
      <c r="G10914" s="4">
        <v>3.7</v>
      </c>
      <c r="H10914" s="4">
        <v>0.26742362060435698</v>
      </c>
      <c r="I10914" s="4">
        <v>4.49</v>
      </c>
      <c r="J10914" s="4">
        <v>3.25</v>
      </c>
      <c r="K10914" s="4">
        <v>3.5125000000000002</v>
      </c>
      <c r="L10914" s="4">
        <v>3.8075000000000001</v>
      </c>
      <c r="M10914" s="4">
        <v>36</v>
      </c>
    </row>
    <row r="10915" spans="1:13" x14ac:dyDescent="0.2">
      <c r="A10915" s="3">
        <v>43709</v>
      </c>
      <c r="B10915" t="s">
        <v>9744</v>
      </c>
      <c r="C10915" t="s">
        <v>3072</v>
      </c>
      <c r="D10915" t="s">
        <v>9745</v>
      </c>
      <c r="E10915" t="s">
        <v>3071</v>
      </c>
      <c r="F10915" s="4">
        <v>3.07918918918919</v>
      </c>
      <c r="G10915" s="4">
        <v>3.07</v>
      </c>
      <c r="H10915" s="4">
        <v>0.19954640755666</v>
      </c>
      <c r="I10915" s="4">
        <v>3.65</v>
      </c>
      <c r="J10915" s="4">
        <v>2.7</v>
      </c>
      <c r="K10915" s="4">
        <v>2.94</v>
      </c>
      <c r="L10915" s="4">
        <v>3.2</v>
      </c>
      <c r="M10915" s="4">
        <v>37</v>
      </c>
    </row>
    <row r="10916" spans="1:13" x14ac:dyDescent="0.2">
      <c r="A10916" s="3">
        <v>43709</v>
      </c>
      <c r="B10916" t="s">
        <v>3070</v>
      </c>
      <c r="C10916" t="s">
        <v>3075</v>
      </c>
      <c r="D10916" t="s">
        <v>1</v>
      </c>
      <c r="E10916" t="s">
        <v>3074</v>
      </c>
      <c r="F10916" s="4">
        <v>3.4874999999999998</v>
      </c>
      <c r="G10916" s="4">
        <v>3.5</v>
      </c>
      <c r="H10916" s="4">
        <v>0.209794116763487</v>
      </c>
      <c r="I10916" s="4">
        <v>4.03</v>
      </c>
      <c r="J10916" s="4">
        <v>3</v>
      </c>
      <c r="K10916" s="4">
        <v>3.395</v>
      </c>
      <c r="L10916" s="4">
        <v>3.5750000000000002</v>
      </c>
      <c r="M10916" s="4">
        <v>36</v>
      </c>
    </row>
    <row r="10917" spans="1:13" x14ac:dyDescent="0.2">
      <c r="A10917" s="3">
        <v>43709</v>
      </c>
      <c r="B10917" t="s">
        <v>7848</v>
      </c>
      <c r="C10917" t="s">
        <v>3102</v>
      </c>
      <c r="D10917" t="s">
        <v>7849</v>
      </c>
      <c r="E10917" t="s">
        <v>3101</v>
      </c>
      <c r="F10917" s="4">
        <v>3.5317647058823498</v>
      </c>
      <c r="G10917" s="4">
        <v>3.5</v>
      </c>
      <c r="H10917" s="4">
        <v>0.264809486558022</v>
      </c>
      <c r="I10917" s="4">
        <v>4.25</v>
      </c>
      <c r="J10917" s="4">
        <v>3</v>
      </c>
      <c r="K10917" s="4">
        <v>3.4424999999999999</v>
      </c>
      <c r="L10917" s="4">
        <v>3.6</v>
      </c>
      <c r="M10917" s="4">
        <v>34</v>
      </c>
    </row>
    <row r="10918" spans="1:13" x14ac:dyDescent="0.2">
      <c r="A10918" s="3">
        <v>43709</v>
      </c>
      <c r="B10918" t="s">
        <v>3073</v>
      </c>
      <c r="C10918" t="s">
        <v>3078</v>
      </c>
      <c r="D10918" t="s">
        <v>2</v>
      </c>
      <c r="E10918" t="s">
        <v>3077</v>
      </c>
      <c r="F10918" s="4">
        <v>3.5454545454545499</v>
      </c>
      <c r="G10918" s="4">
        <v>3.5</v>
      </c>
      <c r="H10918" s="4">
        <v>0.26467067873457001</v>
      </c>
      <c r="I10918" s="4">
        <v>4.18</v>
      </c>
      <c r="J10918" s="4">
        <v>3</v>
      </c>
      <c r="K10918" s="4">
        <v>3.47</v>
      </c>
      <c r="L10918" s="4">
        <v>3.67</v>
      </c>
      <c r="M10918" s="4">
        <v>33</v>
      </c>
    </row>
    <row r="10919" spans="1:13" x14ac:dyDescent="0.2">
      <c r="A10919" s="3">
        <v>43709</v>
      </c>
      <c r="B10919" t="s">
        <v>7207</v>
      </c>
      <c r="C10919" t="s">
        <v>3105</v>
      </c>
      <c r="D10919" t="s">
        <v>2997</v>
      </c>
      <c r="E10919" t="s">
        <v>3104</v>
      </c>
      <c r="F10919" s="4">
        <v>4.0081818181818196</v>
      </c>
      <c r="G10919" s="4">
        <v>3.5</v>
      </c>
      <c r="H10919" s="4">
        <v>2.8998744095062299</v>
      </c>
      <c r="I10919" s="4">
        <v>20.100000000000001</v>
      </c>
      <c r="J10919" s="4">
        <v>3.1</v>
      </c>
      <c r="K10919" s="4">
        <v>3.4</v>
      </c>
      <c r="L10919" s="4">
        <v>3.6</v>
      </c>
      <c r="M10919" s="4">
        <v>33</v>
      </c>
    </row>
    <row r="10920" spans="1:13" x14ac:dyDescent="0.2">
      <c r="A10920" s="3">
        <v>43709</v>
      </c>
      <c r="B10920" t="s">
        <v>3112</v>
      </c>
      <c r="C10920" t="s">
        <v>3126</v>
      </c>
      <c r="D10920" t="s">
        <v>15</v>
      </c>
      <c r="E10920" t="s">
        <v>3125</v>
      </c>
      <c r="F10920" s="4">
        <v>0.36744444444444402</v>
      </c>
      <c r="G10920" s="4">
        <v>0.35</v>
      </c>
      <c r="H10920" s="4">
        <v>0.130991263491544</v>
      </c>
      <c r="I10920" s="4">
        <v>0.66</v>
      </c>
      <c r="J10920" s="4">
        <v>0.12</v>
      </c>
      <c r="K10920" s="4">
        <v>0.3</v>
      </c>
      <c r="L10920" s="4">
        <v>0.45</v>
      </c>
      <c r="M10920" s="4">
        <v>36</v>
      </c>
    </row>
    <row r="10921" spans="1:13" x14ac:dyDescent="0.2">
      <c r="A10921" s="3">
        <v>43709</v>
      </c>
      <c r="B10921" t="s">
        <v>3115</v>
      </c>
      <c r="C10921" t="s">
        <v>3129</v>
      </c>
      <c r="D10921" t="s">
        <v>16</v>
      </c>
      <c r="E10921" t="s">
        <v>3128</v>
      </c>
      <c r="F10921" s="4">
        <v>0.21102777777777801</v>
      </c>
      <c r="G10921" s="4">
        <v>0.23499999999999999</v>
      </c>
      <c r="H10921" s="4">
        <v>0.119075842844829</v>
      </c>
      <c r="I10921" s="4">
        <v>0.41</v>
      </c>
      <c r="J10921" s="4">
        <v>-0.05</v>
      </c>
      <c r="K10921" s="4">
        <v>0.14724999999999999</v>
      </c>
      <c r="L10921" s="4">
        <v>0.28999999999999998</v>
      </c>
      <c r="M10921" s="4">
        <v>36</v>
      </c>
    </row>
    <row r="10922" spans="1:13" x14ac:dyDescent="0.2">
      <c r="A10922" s="3">
        <v>43709</v>
      </c>
      <c r="B10922" t="s">
        <v>3118</v>
      </c>
      <c r="C10922" t="s">
        <v>3132</v>
      </c>
      <c r="D10922" t="s">
        <v>17</v>
      </c>
      <c r="E10922" t="s">
        <v>3131</v>
      </c>
      <c r="F10922" s="4">
        <v>0.30505555555555602</v>
      </c>
      <c r="G10922" s="4">
        <v>0.31</v>
      </c>
      <c r="H10922" s="4">
        <v>7.86420260037103E-2</v>
      </c>
      <c r="I10922" s="4">
        <v>0.44</v>
      </c>
      <c r="J10922" s="4">
        <v>8.4000000000000005E-2</v>
      </c>
      <c r="K10922" s="4">
        <v>0.25</v>
      </c>
      <c r="L10922" s="4">
        <v>0.36199999999999999</v>
      </c>
      <c r="M10922" s="4">
        <v>36</v>
      </c>
    </row>
    <row r="10923" spans="1:13" x14ac:dyDescent="0.2">
      <c r="A10923" s="3">
        <v>43709</v>
      </c>
      <c r="B10923" t="s">
        <v>3121</v>
      </c>
      <c r="C10923" t="s">
        <v>3135</v>
      </c>
      <c r="D10923" t="s">
        <v>18</v>
      </c>
      <c r="E10923" t="s">
        <v>3134</v>
      </c>
      <c r="F10923" s="4">
        <v>-8.4527777777777799E-2</v>
      </c>
      <c r="G10923" s="4">
        <v>-0.1</v>
      </c>
      <c r="H10923" s="4">
        <v>0.127111983499615</v>
      </c>
      <c r="I10923" s="4">
        <v>0.28000000000000003</v>
      </c>
      <c r="J10923" s="4">
        <v>-0.4</v>
      </c>
      <c r="K10923" s="4">
        <v>-0.16250000000000001</v>
      </c>
      <c r="L10923" s="4">
        <v>-3.7499999999999999E-2</v>
      </c>
      <c r="M10923" s="4">
        <v>36</v>
      </c>
    </row>
    <row r="10924" spans="1:13" x14ac:dyDescent="0.2">
      <c r="A10924" s="3">
        <v>43709</v>
      </c>
      <c r="B10924" t="s">
        <v>3124</v>
      </c>
      <c r="C10924" t="s">
        <v>3138</v>
      </c>
      <c r="D10924" t="s">
        <v>19</v>
      </c>
      <c r="E10924" t="s">
        <v>3137</v>
      </c>
      <c r="F10924" s="4">
        <v>-0.28477777777777802</v>
      </c>
      <c r="G10924" s="4">
        <v>-0.29499999999999998</v>
      </c>
      <c r="H10924" s="4">
        <v>0.10367424562710501</v>
      </c>
      <c r="I10924" s="4">
        <v>0</v>
      </c>
      <c r="J10924" s="4">
        <v>-0.49</v>
      </c>
      <c r="K10924" s="4">
        <v>-0.34499999999999997</v>
      </c>
      <c r="L10924" s="4">
        <v>-0.22750000000000001</v>
      </c>
      <c r="M10924" s="4">
        <v>36</v>
      </c>
    </row>
    <row r="10925" spans="1:13" x14ac:dyDescent="0.2">
      <c r="A10925" s="3">
        <v>43709</v>
      </c>
      <c r="B10925" t="s">
        <v>3127</v>
      </c>
      <c r="C10925" t="s">
        <v>3141</v>
      </c>
      <c r="D10925" t="s">
        <v>20</v>
      </c>
      <c r="E10925" t="s">
        <v>3140</v>
      </c>
      <c r="F10925" s="4">
        <v>0.14933333333333301</v>
      </c>
      <c r="G10925" s="4">
        <v>0.16500000000000001</v>
      </c>
      <c r="H10925" s="4">
        <v>9.2179948237905096E-2</v>
      </c>
      <c r="I10925" s="4">
        <v>0.38</v>
      </c>
      <c r="J10925" s="4">
        <v>-7.0000000000000007E-2</v>
      </c>
      <c r="K10925" s="4">
        <v>8.7499999999999994E-2</v>
      </c>
      <c r="L10925" s="4">
        <v>0.2</v>
      </c>
      <c r="M10925" s="4">
        <v>36</v>
      </c>
    </row>
    <row r="10926" spans="1:13" x14ac:dyDescent="0.2">
      <c r="A10926" s="3">
        <v>43709</v>
      </c>
      <c r="B10926" t="s">
        <v>3130</v>
      </c>
      <c r="C10926" t="s">
        <v>3144</v>
      </c>
      <c r="D10926" t="s">
        <v>21</v>
      </c>
      <c r="E10926" t="s">
        <v>3143</v>
      </c>
      <c r="F10926" s="4">
        <v>0.32302777777777802</v>
      </c>
      <c r="G10926" s="4">
        <v>0.32</v>
      </c>
      <c r="H10926" s="4">
        <v>7.2301545571747602E-2</v>
      </c>
      <c r="I10926" s="4">
        <v>0.51</v>
      </c>
      <c r="J10926" s="4">
        <v>0.2</v>
      </c>
      <c r="K10926" s="4">
        <v>0.27750000000000002</v>
      </c>
      <c r="L10926" s="4">
        <v>0.36499999999999999</v>
      </c>
      <c r="M10926" s="4">
        <v>36</v>
      </c>
    </row>
    <row r="10927" spans="1:13" x14ac:dyDescent="0.2">
      <c r="A10927" s="3">
        <v>43709</v>
      </c>
      <c r="B10927" t="s">
        <v>3133</v>
      </c>
      <c r="C10927" t="s">
        <v>3147</v>
      </c>
      <c r="D10927" t="s">
        <v>22</v>
      </c>
      <c r="E10927" t="s">
        <v>3146</v>
      </c>
      <c r="F10927" s="4">
        <v>0.26636111111111099</v>
      </c>
      <c r="G10927" s="4">
        <v>0.28499999999999998</v>
      </c>
      <c r="H10927" s="4">
        <v>0.120928350162466</v>
      </c>
      <c r="I10927" s="4">
        <v>0.5</v>
      </c>
      <c r="J10927" s="4">
        <v>-2.4E-2</v>
      </c>
      <c r="K10927" s="4">
        <v>0.215</v>
      </c>
      <c r="L10927" s="4">
        <v>0.35</v>
      </c>
      <c r="M10927" s="4">
        <v>36</v>
      </c>
    </row>
    <row r="10928" spans="1:13" x14ac:dyDescent="0.2">
      <c r="A10928" s="3">
        <v>43709</v>
      </c>
      <c r="B10928" t="s">
        <v>8226</v>
      </c>
      <c r="C10928" t="s">
        <v>3114</v>
      </c>
      <c r="D10928" t="s">
        <v>8227</v>
      </c>
      <c r="E10928" t="s">
        <v>3113</v>
      </c>
      <c r="F10928" s="4">
        <v>0.313675675675676</v>
      </c>
      <c r="G10928" s="4">
        <v>0.28000000000000003</v>
      </c>
      <c r="H10928" s="4">
        <v>8.8027159336086597E-2</v>
      </c>
      <c r="I10928" s="4">
        <v>0.55000000000000004</v>
      </c>
      <c r="J10928" s="4">
        <v>0.21</v>
      </c>
      <c r="K10928" s="4">
        <v>0.25</v>
      </c>
      <c r="L10928" s="4">
        <v>0.35</v>
      </c>
      <c r="M10928" s="4">
        <v>37</v>
      </c>
    </row>
    <row r="10929" spans="1:13" x14ac:dyDescent="0.2">
      <c r="A10929" s="3">
        <v>43709</v>
      </c>
      <c r="B10929" t="s">
        <v>3136</v>
      </c>
      <c r="C10929" t="s">
        <v>3150</v>
      </c>
      <c r="D10929" t="s">
        <v>23</v>
      </c>
      <c r="E10929" t="s">
        <v>3149</v>
      </c>
      <c r="F10929" s="4">
        <v>0.36916666666666698</v>
      </c>
      <c r="G10929" s="4">
        <v>0.36</v>
      </c>
      <c r="H10929" s="4">
        <v>0.101028001776028</v>
      </c>
      <c r="I10929" s="4">
        <v>0.63</v>
      </c>
      <c r="J10929" s="4">
        <v>0.05</v>
      </c>
      <c r="K10929" s="4">
        <v>0.3</v>
      </c>
      <c r="L10929" s="4">
        <v>0.41</v>
      </c>
      <c r="M10929" s="4">
        <v>36</v>
      </c>
    </row>
    <row r="10930" spans="1:13" x14ac:dyDescent="0.2">
      <c r="A10930" s="3">
        <v>43709</v>
      </c>
      <c r="B10930" t="s">
        <v>8234</v>
      </c>
      <c r="C10930" t="s">
        <v>3117</v>
      </c>
      <c r="D10930" t="s">
        <v>8235</v>
      </c>
      <c r="E10930" t="s">
        <v>3116</v>
      </c>
      <c r="F10930" s="4">
        <v>0.58681081081081099</v>
      </c>
      <c r="G10930" s="4">
        <v>0.59</v>
      </c>
      <c r="H10930" s="4">
        <v>7.9517237068392893E-2</v>
      </c>
      <c r="I10930" s="4">
        <v>0.75</v>
      </c>
      <c r="J10930" s="4">
        <v>0.4</v>
      </c>
      <c r="K10930" s="4">
        <v>0.54</v>
      </c>
      <c r="L10930" s="4">
        <v>0.65</v>
      </c>
      <c r="M10930" s="4">
        <v>37</v>
      </c>
    </row>
    <row r="10931" spans="1:13" x14ac:dyDescent="0.2">
      <c r="A10931" s="3">
        <v>43709</v>
      </c>
      <c r="B10931" t="s">
        <v>8242</v>
      </c>
      <c r="C10931" t="s">
        <v>3120</v>
      </c>
      <c r="D10931" t="s">
        <v>8243</v>
      </c>
      <c r="E10931" t="s">
        <v>3119</v>
      </c>
      <c r="F10931" s="4">
        <v>0.83881081081081099</v>
      </c>
      <c r="G10931" s="4">
        <v>0.83</v>
      </c>
      <c r="H10931" s="4">
        <v>9.56436783755895E-2</v>
      </c>
      <c r="I10931" s="4">
        <v>1.1499999999999999</v>
      </c>
      <c r="J10931" s="4">
        <v>0.6</v>
      </c>
      <c r="K10931" s="4">
        <v>0.79</v>
      </c>
      <c r="L10931" s="4">
        <v>0.87</v>
      </c>
      <c r="M10931" s="4">
        <v>37</v>
      </c>
    </row>
    <row r="10932" spans="1:13" x14ac:dyDescent="0.2">
      <c r="A10932" s="3">
        <v>43709</v>
      </c>
      <c r="B10932" t="s">
        <v>8250</v>
      </c>
      <c r="C10932" t="s">
        <v>3123</v>
      </c>
      <c r="D10932" t="s">
        <v>8251</v>
      </c>
      <c r="E10932" t="s">
        <v>3122</v>
      </c>
      <c r="F10932" s="4">
        <v>0.66794594594594603</v>
      </c>
      <c r="G10932" s="4">
        <v>0.66</v>
      </c>
      <c r="H10932" s="4">
        <v>9.78890942586291E-2</v>
      </c>
      <c r="I10932" s="4">
        <v>0.87</v>
      </c>
      <c r="J10932" s="4">
        <v>0.5</v>
      </c>
      <c r="K10932" s="4">
        <v>0.6</v>
      </c>
      <c r="L10932" s="4">
        <v>0.72</v>
      </c>
      <c r="M10932" s="4">
        <v>37</v>
      </c>
    </row>
    <row r="10933" spans="1:13" x14ac:dyDescent="0.2">
      <c r="A10933" s="3">
        <v>43709</v>
      </c>
      <c r="B10933" t="s">
        <v>8300</v>
      </c>
      <c r="C10933" t="s">
        <v>3096</v>
      </c>
      <c r="D10933" t="s">
        <v>8301</v>
      </c>
      <c r="E10933" t="s">
        <v>3095</v>
      </c>
      <c r="F10933" s="4">
        <v>3.4104705882352899</v>
      </c>
      <c r="G10933" s="4">
        <v>3.4350000000000001</v>
      </c>
      <c r="H10933" s="4">
        <v>0.26887692749478798</v>
      </c>
      <c r="I10933" s="4">
        <v>3.76</v>
      </c>
      <c r="J10933" s="4">
        <v>2.15</v>
      </c>
      <c r="K10933" s="4">
        <v>3.31</v>
      </c>
      <c r="L10933" s="4">
        <v>3.54</v>
      </c>
      <c r="M10933" s="4">
        <v>34</v>
      </c>
    </row>
    <row r="10934" spans="1:13" x14ac:dyDescent="0.2">
      <c r="A10934" s="3">
        <v>43709</v>
      </c>
      <c r="B10934" t="s">
        <v>8306</v>
      </c>
      <c r="C10934" t="s">
        <v>3099</v>
      </c>
      <c r="D10934" t="s">
        <v>8307</v>
      </c>
      <c r="E10934" t="s">
        <v>3098</v>
      </c>
      <c r="F10934" s="4">
        <v>3.4049999999999998</v>
      </c>
      <c r="G10934" s="4">
        <v>3.41</v>
      </c>
      <c r="H10934" s="4">
        <v>0.20888230700999599</v>
      </c>
      <c r="I10934" s="4">
        <v>3.75</v>
      </c>
      <c r="J10934" s="4">
        <v>2.58</v>
      </c>
      <c r="K10934" s="4">
        <v>3.32</v>
      </c>
      <c r="L10934" s="4">
        <v>3.5150000000000001</v>
      </c>
      <c r="M10934" s="4">
        <v>34</v>
      </c>
    </row>
    <row r="10935" spans="1:13" x14ac:dyDescent="0.2">
      <c r="A10935" s="3">
        <v>43709</v>
      </c>
      <c r="B10935" t="s">
        <v>9746</v>
      </c>
      <c r="C10935" t="s">
        <v>3087</v>
      </c>
      <c r="D10935" t="s">
        <v>9747</v>
      </c>
      <c r="E10935" t="s">
        <v>3086</v>
      </c>
      <c r="F10935" s="4">
        <v>3.59088235294118</v>
      </c>
      <c r="G10935" s="4">
        <v>3.63</v>
      </c>
      <c r="H10935" s="4">
        <v>0.184610444024115</v>
      </c>
      <c r="I10935" s="4">
        <v>3.83</v>
      </c>
      <c r="J10935" s="4">
        <v>2.9</v>
      </c>
      <c r="K10935" s="4">
        <v>3.5049999999999999</v>
      </c>
      <c r="L10935" s="4">
        <v>3.7</v>
      </c>
      <c r="M10935" s="4">
        <v>34</v>
      </c>
    </row>
    <row r="10936" spans="1:13" x14ac:dyDescent="0.2">
      <c r="A10936" s="3">
        <v>43709</v>
      </c>
      <c r="B10936" t="s">
        <v>3085</v>
      </c>
      <c r="C10936" t="s">
        <v>3090</v>
      </c>
      <c r="D10936" t="s">
        <v>6</v>
      </c>
      <c r="E10936" t="s">
        <v>3089</v>
      </c>
      <c r="F10936" s="4">
        <v>3.39676470588235</v>
      </c>
      <c r="G10936" s="4">
        <v>3.4</v>
      </c>
      <c r="H10936" s="4">
        <v>0.235059252210822</v>
      </c>
      <c r="I10936" s="4">
        <v>3.73</v>
      </c>
      <c r="J10936" s="4">
        <v>2.38</v>
      </c>
      <c r="K10936" s="4">
        <v>3.3125</v>
      </c>
      <c r="L10936" s="4">
        <v>3.5</v>
      </c>
      <c r="M10936" s="4">
        <v>34</v>
      </c>
    </row>
    <row r="10937" spans="1:13" x14ac:dyDescent="0.2">
      <c r="A10937" s="3">
        <v>43709</v>
      </c>
      <c r="B10937" t="s">
        <v>9883</v>
      </c>
      <c r="C10937" t="s">
        <v>3108</v>
      </c>
      <c r="D10937" t="s">
        <v>9884</v>
      </c>
      <c r="E10937" t="s">
        <v>3107</v>
      </c>
      <c r="F10937" s="4">
        <v>3.44933333333333</v>
      </c>
      <c r="G10937" s="4">
        <v>3.47</v>
      </c>
      <c r="H10937" s="4">
        <v>0.19337177580546999</v>
      </c>
      <c r="I10937" s="4">
        <v>4</v>
      </c>
      <c r="J10937" s="4">
        <v>3</v>
      </c>
      <c r="K10937" s="4">
        <v>3.3025000000000002</v>
      </c>
      <c r="L10937" s="4">
        <v>3.5</v>
      </c>
      <c r="M10937" s="4">
        <v>30</v>
      </c>
    </row>
    <row r="10938" spans="1:13" x14ac:dyDescent="0.2">
      <c r="A10938" s="3">
        <v>43709</v>
      </c>
      <c r="B10938" t="s">
        <v>3088</v>
      </c>
      <c r="C10938" t="s">
        <v>3093</v>
      </c>
      <c r="D10938" t="s">
        <v>7</v>
      </c>
      <c r="E10938" t="s">
        <v>3092</v>
      </c>
      <c r="F10938" s="4">
        <v>3.4196774193548398</v>
      </c>
      <c r="G10938" s="4">
        <v>3.4</v>
      </c>
      <c r="H10938" s="4">
        <v>0.20708265452821401</v>
      </c>
      <c r="I10938" s="4">
        <v>4.0999999999999996</v>
      </c>
      <c r="J10938" s="4">
        <v>3</v>
      </c>
      <c r="K10938" s="4">
        <v>3.3</v>
      </c>
      <c r="L10938" s="4">
        <v>3.5</v>
      </c>
      <c r="M10938" s="4">
        <v>31</v>
      </c>
    </row>
    <row r="10939" spans="1:13" x14ac:dyDescent="0.2">
      <c r="A10939" s="3">
        <v>43709</v>
      </c>
      <c r="B10939" t="s">
        <v>7209</v>
      </c>
      <c r="C10939" t="s">
        <v>3111</v>
      </c>
      <c r="D10939" t="s">
        <v>2999</v>
      </c>
      <c r="E10939" t="s">
        <v>3110</v>
      </c>
      <c r="F10939" s="4">
        <v>3.4089655172413802</v>
      </c>
      <c r="G10939" s="4">
        <v>3.4</v>
      </c>
      <c r="H10939" s="4">
        <v>0.16165096499173301</v>
      </c>
      <c r="I10939" s="4">
        <v>3.9</v>
      </c>
      <c r="J10939" s="4">
        <v>3.2</v>
      </c>
      <c r="K10939" s="4">
        <v>3.3</v>
      </c>
      <c r="L10939" s="4">
        <v>3.5</v>
      </c>
      <c r="M10939" s="4">
        <v>29</v>
      </c>
    </row>
    <row r="10940" spans="1:13" x14ac:dyDescent="0.2">
      <c r="A10940" s="3">
        <v>43709</v>
      </c>
      <c r="B10940" t="s">
        <v>8308</v>
      </c>
      <c r="C10940" t="s">
        <v>3153</v>
      </c>
      <c r="D10940" t="s">
        <v>8309</v>
      </c>
      <c r="E10940" t="s">
        <v>3152</v>
      </c>
      <c r="F10940" s="4">
        <v>0.28894117647058798</v>
      </c>
      <c r="G10940" s="4">
        <v>0.28999999999999998</v>
      </c>
      <c r="H10940" s="4">
        <v>3.8224965010960101E-2</v>
      </c>
      <c r="I10940" s="4">
        <v>0.4</v>
      </c>
      <c r="J10940" s="4">
        <v>0.18</v>
      </c>
      <c r="K10940" s="4">
        <v>0.27250000000000002</v>
      </c>
      <c r="L10940" s="4">
        <v>0.31</v>
      </c>
      <c r="M10940" s="4">
        <v>34</v>
      </c>
    </row>
    <row r="10941" spans="1:13" x14ac:dyDescent="0.2">
      <c r="A10941" s="3">
        <v>43709</v>
      </c>
      <c r="B10941" t="s">
        <v>4319</v>
      </c>
      <c r="C10941" t="s">
        <v>4324</v>
      </c>
      <c r="D10941" t="s">
        <v>419</v>
      </c>
      <c r="E10941" t="s">
        <v>4323</v>
      </c>
      <c r="F10941" s="4">
        <v>2.2681818181818199</v>
      </c>
      <c r="G10941" s="4">
        <v>2.2999999999999998</v>
      </c>
      <c r="H10941" s="4">
        <v>0.15900971954283499</v>
      </c>
      <c r="I10941" s="4">
        <v>2.7</v>
      </c>
      <c r="J10941" s="4">
        <v>1.9</v>
      </c>
      <c r="K10941" s="4">
        <v>2.2000000000000002</v>
      </c>
      <c r="L10941" s="4">
        <v>2.2999999999999998</v>
      </c>
      <c r="M10941" s="4">
        <v>33</v>
      </c>
    </row>
    <row r="10942" spans="1:13" x14ac:dyDescent="0.2">
      <c r="A10942" s="3">
        <v>43709</v>
      </c>
      <c r="B10942" t="s">
        <v>4322</v>
      </c>
      <c r="C10942" t="s">
        <v>4327</v>
      </c>
      <c r="D10942" t="s">
        <v>420</v>
      </c>
      <c r="E10942" t="s">
        <v>4326</v>
      </c>
      <c r="F10942" s="4">
        <v>1.8</v>
      </c>
      <c r="G10942" s="4">
        <v>1.9</v>
      </c>
      <c r="H10942" s="4">
        <v>0.35531676008879698</v>
      </c>
      <c r="I10942" s="4">
        <v>2.4</v>
      </c>
      <c r="J10942" s="4">
        <v>0.8</v>
      </c>
      <c r="K10942" s="4">
        <v>1.7</v>
      </c>
      <c r="L10942" s="4">
        <v>2</v>
      </c>
      <c r="M10942" s="4">
        <v>33</v>
      </c>
    </row>
    <row r="10943" spans="1:13" x14ac:dyDescent="0.2">
      <c r="A10943" s="3">
        <v>43709</v>
      </c>
      <c r="B10943" t="s">
        <v>9812</v>
      </c>
      <c r="C10943" t="s">
        <v>3939</v>
      </c>
      <c r="D10943" t="s">
        <v>9813</v>
      </c>
      <c r="E10943" t="s">
        <v>3947</v>
      </c>
      <c r="F10943" s="4">
        <v>19.657499999999999</v>
      </c>
      <c r="G10943" s="4">
        <v>19.614999999999998</v>
      </c>
      <c r="H10943" s="4">
        <v>0.20024178932867201</v>
      </c>
      <c r="I10943" s="4">
        <v>20.39</v>
      </c>
      <c r="J10943" s="4">
        <v>19.350000000000001</v>
      </c>
      <c r="K10943" s="4">
        <v>19.5425</v>
      </c>
      <c r="L10943" s="4">
        <v>19.739999999999998</v>
      </c>
      <c r="M10943" s="4">
        <v>32</v>
      </c>
    </row>
    <row r="10944" spans="1:13" x14ac:dyDescent="0.2">
      <c r="A10944" s="3">
        <v>43709</v>
      </c>
      <c r="B10944" t="s">
        <v>9814</v>
      </c>
      <c r="C10944" t="s">
        <v>3942</v>
      </c>
      <c r="D10944" t="s">
        <v>9815</v>
      </c>
      <c r="E10944" t="s">
        <v>3949</v>
      </c>
      <c r="F10944" s="4">
        <v>19.735937499999999</v>
      </c>
      <c r="G10944" s="4">
        <v>19.7</v>
      </c>
      <c r="H10944" s="4">
        <v>0.26154453608293698</v>
      </c>
      <c r="I10944" s="4">
        <v>20.64</v>
      </c>
      <c r="J10944" s="4">
        <v>19.3</v>
      </c>
      <c r="K10944" s="4">
        <v>19.5825</v>
      </c>
      <c r="L10944" s="4">
        <v>19.850000000000001</v>
      </c>
      <c r="M10944" s="4">
        <v>32</v>
      </c>
    </row>
    <row r="10945" spans="1:13" x14ac:dyDescent="0.2">
      <c r="A10945" s="3">
        <v>43709</v>
      </c>
      <c r="B10945" t="s">
        <v>9816</v>
      </c>
      <c r="C10945" t="s">
        <v>3952</v>
      </c>
      <c r="D10945" t="s">
        <v>9817</v>
      </c>
      <c r="E10945" t="s">
        <v>3951</v>
      </c>
      <c r="F10945" s="4">
        <v>19.8755555555556</v>
      </c>
      <c r="G10945" s="4">
        <v>19.75</v>
      </c>
      <c r="H10945" s="4">
        <v>0.410793270528025</v>
      </c>
      <c r="I10945" s="4">
        <v>21</v>
      </c>
      <c r="J10945" s="4">
        <v>19.2</v>
      </c>
      <c r="K10945" s="4">
        <v>19.684999999999999</v>
      </c>
      <c r="L10945" s="4">
        <v>20.010000000000002</v>
      </c>
      <c r="M10945" s="4">
        <v>36</v>
      </c>
    </row>
    <row r="10946" spans="1:13" x14ac:dyDescent="0.2">
      <c r="A10946" s="3">
        <v>43709</v>
      </c>
      <c r="B10946" t="s">
        <v>9750</v>
      </c>
      <c r="C10946" t="s">
        <v>3936</v>
      </c>
      <c r="D10946" t="s">
        <v>9751</v>
      </c>
      <c r="E10946" t="s">
        <v>3935</v>
      </c>
      <c r="F10946" s="4">
        <v>19.8755555555556</v>
      </c>
      <c r="G10946" s="4">
        <v>19.75</v>
      </c>
      <c r="H10946" s="4">
        <v>0.410793270528025</v>
      </c>
      <c r="I10946" s="4">
        <v>21</v>
      </c>
      <c r="J10946" s="4">
        <v>19.2</v>
      </c>
      <c r="K10946" s="4">
        <v>19.684999999999999</v>
      </c>
      <c r="L10946" s="4">
        <v>20.010000000000002</v>
      </c>
      <c r="M10946" s="4">
        <v>36</v>
      </c>
    </row>
    <row r="10947" spans="1:13" x14ac:dyDescent="0.2">
      <c r="A10947" s="3">
        <v>43709</v>
      </c>
      <c r="B10947" t="s">
        <v>3934</v>
      </c>
      <c r="C10947" t="s">
        <v>3939</v>
      </c>
      <c r="D10947" t="s">
        <v>289</v>
      </c>
      <c r="E10947" t="s">
        <v>3938</v>
      </c>
      <c r="F10947" s="4">
        <v>20.3625714285714</v>
      </c>
      <c r="G10947" s="4">
        <v>20.32</v>
      </c>
      <c r="H10947" s="4">
        <v>0.64239140925846405</v>
      </c>
      <c r="I10947" s="4">
        <v>21.5</v>
      </c>
      <c r="J10947" s="4">
        <v>18.760000000000002</v>
      </c>
      <c r="K10947" s="4">
        <v>19.96</v>
      </c>
      <c r="L10947" s="4">
        <v>20.725000000000001</v>
      </c>
      <c r="M10947" s="4">
        <v>35</v>
      </c>
    </row>
    <row r="10948" spans="1:13" x14ac:dyDescent="0.2">
      <c r="A10948" s="3">
        <v>43709</v>
      </c>
      <c r="B10948" t="s">
        <v>3937</v>
      </c>
      <c r="C10948" t="s">
        <v>3942</v>
      </c>
      <c r="D10948" t="s">
        <v>290</v>
      </c>
      <c r="E10948" t="s">
        <v>3941</v>
      </c>
      <c r="F10948" s="4">
        <v>20.615200000000002</v>
      </c>
      <c r="G10948" s="4">
        <v>20.8</v>
      </c>
      <c r="H10948" s="4">
        <v>0.81556279136965704</v>
      </c>
      <c r="I10948" s="4">
        <v>22</v>
      </c>
      <c r="J10948" s="4">
        <v>19.18</v>
      </c>
      <c r="K10948" s="4">
        <v>19.8</v>
      </c>
      <c r="L10948" s="4">
        <v>21.2</v>
      </c>
      <c r="M10948" s="4">
        <v>25</v>
      </c>
    </row>
    <row r="10949" spans="1:13" x14ac:dyDescent="0.2">
      <c r="A10949" s="3">
        <v>43709</v>
      </c>
      <c r="B10949" t="s">
        <v>3574</v>
      </c>
      <c r="C10949" t="s">
        <v>3579</v>
      </c>
      <c r="D10949" t="s">
        <v>169</v>
      </c>
      <c r="E10949" t="s">
        <v>3578</v>
      </c>
      <c r="F10949" s="4">
        <v>0.42941176470588199</v>
      </c>
      <c r="G10949" s="4">
        <v>0.45500000000000002</v>
      </c>
      <c r="H10949" s="4">
        <v>0.17869800454144499</v>
      </c>
      <c r="I10949" s="4">
        <v>0.8</v>
      </c>
      <c r="J10949" s="4">
        <v>0.1</v>
      </c>
      <c r="K10949" s="4">
        <v>0.3</v>
      </c>
      <c r="L10949" s="4">
        <v>0.5</v>
      </c>
      <c r="M10949" s="4">
        <v>34</v>
      </c>
    </row>
    <row r="10950" spans="1:13" x14ac:dyDescent="0.2">
      <c r="A10950" s="3">
        <v>43709</v>
      </c>
      <c r="B10950" t="s">
        <v>3577</v>
      </c>
      <c r="C10950" t="s">
        <v>3582</v>
      </c>
      <c r="D10950" t="s">
        <v>170</v>
      </c>
      <c r="E10950" t="s">
        <v>3581</v>
      </c>
      <c r="F10950" s="4">
        <v>1.3464705882352901</v>
      </c>
      <c r="G10950" s="4">
        <v>1.375</v>
      </c>
      <c r="H10950" s="4">
        <v>0.41624499161927297</v>
      </c>
      <c r="I10950" s="4">
        <v>2.2000000000000002</v>
      </c>
      <c r="J10950" s="4">
        <v>-0.4</v>
      </c>
      <c r="K10950" s="4">
        <v>1.2</v>
      </c>
      <c r="L10950" s="4">
        <v>1.5774999999999999</v>
      </c>
      <c r="M10950" s="4">
        <v>34</v>
      </c>
    </row>
    <row r="10951" spans="1:13" x14ac:dyDescent="0.2">
      <c r="A10951" s="3">
        <v>43709</v>
      </c>
      <c r="B10951" t="s">
        <v>3580</v>
      </c>
      <c r="C10951" t="s">
        <v>3585</v>
      </c>
      <c r="D10951" t="s">
        <v>171</v>
      </c>
      <c r="E10951" t="s">
        <v>3584</v>
      </c>
      <c r="F10951" s="4">
        <v>1.7871999999999999</v>
      </c>
      <c r="G10951" s="4">
        <v>1.8</v>
      </c>
      <c r="H10951" s="4">
        <v>0.73841903189629798</v>
      </c>
      <c r="I10951" s="4">
        <v>3</v>
      </c>
      <c r="J10951" s="4">
        <v>-1</v>
      </c>
      <c r="K10951" s="4">
        <v>1.6</v>
      </c>
      <c r="L10951" s="4">
        <v>2.1</v>
      </c>
      <c r="M10951" s="4">
        <v>25</v>
      </c>
    </row>
    <row r="10952" spans="1:13" x14ac:dyDescent="0.2">
      <c r="A10952" s="3">
        <v>43709</v>
      </c>
      <c r="B10952" t="s">
        <v>3592</v>
      </c>
      <c r="C10952" t="s">
        <v>3600</v>
      </c>
      <c r="D10952" t="s">
        <v>175</v>
      </c>
      <c r="E10952" t="s">
        <v>3599</v>
      </c>
      <c r="F10952" s="4">
        <v>1.2714705882352899</v>
      </c>
      <c r="G10952" s="4">
        <v>1.2</v>
      </c>
      <c r="H10952" s="4">
        <v>0.55098332127284499</v>
      </c>
      <c r="I10952" s="4">
        <v>2.5</v>
      </c>
      <c r="J10952" s="4">
        <v>-0.8</v>
      </c>
      <c r="K10952" s="4">
        <v>1.0249999999999999</v>
      </c>
      <c r="L10952" s="4">
        <v>1.4824999999999999</v>
      </c>
      <c r="M10952" s="4">
        <v>34</v>
      </c>
    </row>
    <row r="10953" spans="1:13" x14ac:dyDescent="0.2">
      <c r="A10953" s="3">
        <v>43709</v>
      </c>
      <c r="B10953" t="s">
        <v>3595</v>
      </c>
      <c r="C10953" t="s">
        <v>3603</v>
      </c>
      <c r="D10953" t="s">
        <v>176</v>
      </c>
      <c r="E10953" t="s">
        <v>3602</v>
      </c>
      <c r="F10953" s="4">
        <v>1.4429411764705899</v>
      </c>
      <c r="G10953" s="4">
        <v>1.4</v>
      </c>
      <c r="H10953" s="4">
        <v>0.58279644251199303</v>
      </c>
      <c r="I10953" s="4">
        <v>3.44</v>
      </c>
      <c r="J10953" s="4">
        <v>0.1</v>
      </c>
      <c r="K10953" s="4">
        <v>1.1225000000000001</v>
      </c>
      <c r="L10953" s="4">
        <v>1.7450000000000001</v>
      </c>
      <c r="M10953" s="4">
        <v>34</v>
      </c>
    </row>
    <row r="10954" spans="1:13" x14ac:dyDescent="0.2">
      <c r="A10954" s="3">
        <v>43709</v>
      </c>
      <c r="B10954" t="s">
        <v>10305</v>
      </c>
      <c r="C10954" t="s">
        <v>3594</v>
      </c>
      <c r="D10954" t="s">
        <v>10306</v>
      </c>
      <c r="E10954" t="s">
        <v>3593</v>
      </c>
      <c r="F10954" s="4">
        <v>0.497352941176471</v>
      </c>
      <c r="G10954" s="4">
        <v>0.53500000000000003</v>
      </c>
      <c r="H10954" s="4">
        <v>0.367978168189112</v>
      </c>
      <c r="I10954" s="4">
        <v>1.4</v>
      </c>
      <c r="J10954" s="4">
        <v>-0.2</v>
      </c>
      <c r="K10954" s="4">
        <v>0.24</v>
      </c>
      <c r="L10954" s="4">
        <v>0.75</v>
      </c>
      <c r="M10954" s="4">
        <v>34</v>
      </c>
    </row>
    <row r="10955" spans="1:13" x14ac:dyDescent="0.2">
      <c r="A10955" s="3">
        <v>43709</v>
      </c>
      <c r="B10955" t="s">
        <v>3598</v>
      </c>
      <c r="C10955" t="s">
        <v>3606</v>
      </c>
      <c r="D10955" t="s">
        <v>177</v>
      </c>
      <c r="E10955" t="s">
        <v>3605</v>
      </c>
      <c r="F10955" s="4">
        <v>1.3482352941176501</v>
      </c>
      <c r="G10955" s="4">
        <v>1.4</v>
      </c>
      <c r="H10955" s="4">
        <v>0.48576381958061399</v>
      </c>
      <c r="I10955" s="4">
        <v>2.7</v>
      </c>
      <c r="J10955" s="4">
        <v>-0.3</v>
      </c>
      <c r="K10955" s="4">
        <v>1.085</v>
      </c>
      <c r="L10955" s="4">
        <v>1.6</v>
      </c>
      <c r="M10955" s="4">
        <v>34</v>
      </c>
    </row>
    <row r="10956" spans="1:13" x14ac:dyDescent="0.2">
      <c r="A10956" s="3">
        <v>43709</v>
      </c>
      <c r="B10956" t="s">
        <v>3589</v>
      </c>
      <c r="C10956" t="s">
        <v>3597</v>
      </c>
      <c r="D10956" t="s">
        <v>174</v>
      </c>
      <c r="E10956" t="s">
        <v>3596</v>
      </c>
      <c r="F10956" s="4">
        <v>0.77705882352941202</v>
      </c>
      <c r="G10956" s="4">
        <v>0.72499999999999998</v>
      </c>
      <c r="H10956" s="4">
        <v>0.403496306255969</v>
      </c>
      <c r="I10956" s="4">
        <v>1.8</v>
      </c>
      <c r="J10956" s="4">
        <v>0.1</v>
      </c>
      <c r="K10956" s="4">
        <v>0.48499999999999999</v>
      </c>
      <c r="L10956" s="4">
        <v>1</v>
      </c>
      <c r="M10956" s="4">
        <v>34</v>
      </c>
    </row>
    <row r="10957" spans="1:13" x14ac:dyDescent="0.2">
      <c r="A10957" s="3">
        <v>43709</v>
      </c>
      <c r="B10957" t="s">
        <v>3601</v>
      </c>
      <c r="C10957" t="s">
        <v>3609</v>
      </c>
      <c r="D10957" t="s">
        <v>178</v>
      </c>
      <c r="E10957" t="s">
        <v>3608</v>
      </c>
      <c r="F10957" s="4">
        <v>1.27117647058824</v>
      </c>
      <c r="G10957" s="4">
        <v>1.35</v>
      </c>
      <c r="H10957" s="4">
        <v>0.74644517022810397</v>
      </c>
      <c r="I10957" s="4">
        <v>2.6</v>
      </c>
      <c r="J10957" s="4">
        <v>-0.9</v>
      </c>
      <c r="K10957" s="4">
        <v>1</v>
      </c>
      <c r="L10957" s="4">
        <v>1.7</v>
      </c>
      <c r="M10957" s="4">
        <v>34</v>
      </c>
    </row>
    <row r="10958" spans="1:13" x14ac:dyDescent="0.2">
      <c r="A10958" s="3">
        <v>43709</v>
      </c>
      <c r="B10958" t="s">
        <v>3868</v>
      </c>
      <c r="C10958" t="s">
        <v>3876</v>
      </c>
      <c r="D10958" t="s">
        <v>267</v>
      </c>
      <c r="E10958" t="s">
        <v>3875</v>
      </c>
      <c r="F10958" s="4">
        <v>0.33714285714285702</v>
      </c>
      <c r="G10958" s="4">
        <v>0.3</v>
      </c>
      <c r="H10958" s="4">
        <v>0.20428271726073299</v>
      </c>
      <c r="I10958" s="4">
        <v>0.8</v>
      </c>
      <c r="J10958" s="4">
        <v>-0.1</v>
      </c>
      <c r="K10958" s="4">
        <v>0.2</v>
      </c>
      <c r="L10958" s="4">
        <v>0.49</v>
      </c>
      <c r="M10958" s="4">
        <v>21</v>
      </c>
    </row>
    <row r="10959" spans="1:13" x14ac:dyDescent="0.2">
      <c r="A10959" s="3">
        <v>43709</v>
      </c>
      <c r="B10959" t="s">
        <v>3871</v>
      </c>
      <c r="C10959" t="s">
        <v>3879</v>
      </c>
      <c r="D10959" t="s">
        <v>268</v>
      </c>
      <c r="E10959" t="s">
        <v>3878</v>
      </c>
      <c r="F10959" s="4">
        <v>0.17428571428571399</v>
      </c>
      <c r="G10959" s="4">
        <v>0.2</v>
      </c>
      <c r="H10959" s="4">
        <v>0.28079479034646299</v>
      </c>
      <c r="I10959" s="4">
        <v>0.65</v>
      </c>
      <c r="J10959" s="4">
        <v>-0.7</v>
      </c>
      <c r="K10959" s="4">
        <v>0.06</v>
      </c>
      <c r="L10959" s="4">
        <v>0.3</v>
      </c>
      <c r="M10959" s="4">
        <v>21</v>
      </c>
    </row>
    <row r="10960" spans="1:13" x14ac:dyDescent="0.2">
      <c r="A10960" s="3">
        <v>43709</v>
      </c>
      <c r="B10960" t="s">
        <v>10311</v>
      </c>
      <c r="C10960" t="s">
        <v>3870</v>
      </c>
      <c r="D10960" t="s">
        <v>10312</v>
      </c>
      <c r="E10960" t="s">
        <v>3869</v>
      </c>
      <c r="F10960" s="4">
        <v>0.45</v>
      </c>
      <c r="G10960" s="4">
        <v>0.4</v>
      </c>
      <c r="H10960" s="4">
        <v>0.27709204246964603</v>
      </c>
      <c r="I10960" s="4">
        <v>1</v>
      </c>
      <c r="J10960" s="4">
        <v>0</v>
      </c>
      <c r="K10960" s="4">
        <v>0.25</v>
      </c>
      <c r="L10960" s="4">
        <v>0.6</v>
      </c>
      <c r="M10960" s="4">
        <v>21</v>
      </c>
    </row>
    <row r="10961" spans="1:13" x14ac:dyDescent="0.2">
      <c r="A10961" s="3">
        <v>43709</v>
      </c>
      <c r="B10961" t="s">
        <v>3874</v>
      </c>
      <c r="C10961" t="s">
        <v>3882</v>
      </c>
      <c r="D10961" t="s">
        <v>269</v>
      </c>
      <c r="E10961" t="s">
        <v>3881</v>
      </c>
      <c r="F10961" s="4">
        <v>0.34190476190476199</v>
      </c>
      <c r="G10961" s="4">
        <v>0.35</v>
      </c>
      <c r="H10961" s="4">
        <v>0.25103025808892099</v>
      </c>
      <c r="I10961" s="4">
        <v>1.2</v>
      </c>
      <c r="J10961" s="4">
        <v>-0.01</v>
      </c>
      <c r="K10961" s="4">
        <v>0.24</v>
      </c>
      <c r="L10961" s="4">
        <v>0.4</v>
      </c>
      <c r="M10961" s="4">
        <v>21</v>
      </c>
    </row>
    <row r="10962" spans="1:13" x14ac:dyDescent="0.2">
      <c r="A10962" s="3">
        <v>43709</v>
      </c>
      <c r="B10962" t="s">
        <v>3865</v>
      </c>
      <c r="C10962" t="s">
        <v>3873</v>
      </c>
      <c r="D10962" t="s">
        <v>266</v>
      </c>
      <c r="E10962" t="s">
        <v>3872</v>
      </c>
      <c r="F10962" s="4">
        <v>0.46333333333333299</v>
      </c>
      <c r="G10962" s="4">
        <v>0.4</v>
      </c>
      <c r="H10962" s="4">
        <v>0.26190329003915402</v>
      </c>
      <c r="I10962" s="4">
        <v>1.2</v>
      </c>
      <c r="J10962" s="4">
        <v>0.1</v>
      </c>
      <c r="K10962" s="4">
        <v>0.35</v>
      </c>
      <c r="L10962" s="4">
        <v>0.5</v>
      </c>
      <c r="M10962" s="4">
        <v>21</v>
      </c>
    </row>
    <row r="10963" spans="1:13" x14ac:dyDescent="0.2">
      <c r="A10963" s="3">
        <v>43709</v>
      </c>
      <c r="B10963" t="s">
        <v>3877</v>
      </c>
      <c r="C10963" t="s">
        <v>3885</v>
      </c>
      <c r="D10963" t="s">
        <v>270</v>
      </c>
      <c r="E10963" t="s">
        <v>3884</v>
      </c>
      <c r="F10963" s="4">
        <v>0.32714285714285701</v>
      </c>
      <c r="G10963" s="4">
        <v>0.39</v>
      </c>
      <c r="H10963" s="4">
        <v>0.21890963562947299</v>
      </c>
      <c r="I10963" s="4">
        <v>0.62</v>
      </c>
      <c r="J10963" s="4">
        <v>-0.2</v>
      </c>
      <c r="K10963" s="4">
        <v>0.27</v>
      </c>
      <c r="L10963" s="4">
        <v>0.5</v>
      </c>
      <c r="M10963" s="4">
        <v>21</v>
      </c>
    </row>
    <row r="10964" spans="1:13" x14ac:dyDescent="0.2">
      <c r="A10964" s="3">
        <v>43739</v>
      </c>
      <c r="B10964" t="s">
        <v>9740</v>
      </c>
      <c r="C10964" t="s">
        <v>3927</v>
      </c>
      <c r="D10964" t="s">
        <v>9741</v>
      </c>
      <c r="E10964" t="s">
        <v>3926</v>
      </c>
      <c r="F10964" s="4">
        <v>7.0392307692307696</v>
      </c>
      <c r="G10964" s="4">
        <v>7</v>
      </c>
      <c r="H10964" s="4">
        <v>0.38595256783105403</v>
      </c>
      <c r="I10964" s="4">
        <v>8.34</v>
      </c>
      <c r="J10964" s="4">
        <v>6.6</v>
      </c>
      <c r="K10964" s="4">
        <v>6.77</v>
      </c>
      <c r="L10964" s="4">
        <v>7.2</v>
      </c>
      <c r="M10964" s="4">
        <v>26</v>
      </c>
    </row>
    <row r="10965" spans="1:13" x14ac:dyDescent="0.2">
      <c r="A10965" s="3">
        <v>43739</v>
      </c>
      <c r="B10965" t="s">
        <v>3925</v>
      </c>
      <c r="C10965" t="s">
        <v>3930</v>
      </c>
      <c r="D10965" t="s">
        <v>286</v>
      </c>
      <c r="E10965" t="s">
        <v>3929</v>
      </c>
      <c r="F10965" s="4">
        <v>7.0015384615384599</v>
      </c>
      <c r="G10965" s="4">
        <v>6.95</v>
      </c>
      <c r="H10965" s="4">
        <v>0.54602338636869596</v>
      </c>
      <c r="I10965" s="4">
        <v>8.3000000000000007</v>
      </c>
      <c r="J10965" s="4">
        <v>6.1</v>
      </c>
      <c r="K10965" s="4">
        <v>6.7</v>
      </c>
      <c r="L10965" s="4">
        <v>7.3075000000000001</v>
      </c>
      <c r="M10965" s="4">
        <v>26</v>
      </c>
    </row>
    <row r="10966" spans="1:13" x14ac:dyDescent="0.2">
      <c r="A10966" s="3">
        <v>43739</v>
      </c>
      <c r="B10966" t="s">
        <v>3928</v>
      </c>
      <c r="C10966" t="s">
        <v>3933</v>
      </c>
      <c r="D10966" t="s">
        <v>287</v>
      </c>
      <c r="E10966" t="s">
        <v>3932</v>
      </c>
      <c r="F10966" s="4">
        <v>6.94</v>
      </c>
      <c r="G10966" s="4">
        <v>7</v>
      </c>
      <c r="H10966" s="4">
        <v>0.68274179865917395</v>
      </c>
      <c r="I10966" s="4">
        <v>8.5</v>
      </c>
      <c r="J10966" s="4">
        <v>5.6</v>
      </c>
      <c r="K10966" s="4">
        <v>6.5750000000000002</v>
      </c>
      <c r="L10966" s="4">
        <v>7.46</v>
      </c>
      <c r="M10966" s="4">
        <v>23</v>
      </c>
    </row>
    <row r="10967" spans="1:13" x14ac:dyDescent="0.2">
      <c r="A10967" s="3">
        <v>43739</v>
      </c>
      <c r="B10967" t="s">
        <v>9742</v>
      </c>
      <c r="C10967" t="s">
        <v>3918</v>
      </c>
      <c r="D10967" t="s">
        <v>9743</v>
      </c>
      <c r="E10967" t="s">
        <v>3917</v>
      </c>
      <c r="F10967" s="4">
        <v>7.3215151515151504</v>
      </c>
      <c r="G10967" s="4">
        <v>7.3</v>
      </c>
      <c r="H10967" s="4">
        <v>0.20744157629500801</v>
      </c>
      <c r="I10967" s="4">
        <v>7.67</v>
      </c>
      <c r="J10967" s="4">
        <v>6.83</v>
      </c>
      <c r="K10967" s="4">
        <v>7.2</v>
      </c>
      <c r="L10967" s="4">
        <v>7.5</v>
      </c>
      <c r="M10967" s="4">
        <v>33</v>
      </c>
    </row>
    <row r="10968" spans="1:13" x14ac:dyDescent="0.2">
      <c r="A10968" s="3">
        <v>43739</v>
      </c>
      <c r="B10968" t="s">
        <v>3916</v>
      </c>
      <c r="C10968" t="s">
        <v>3921</v>
      </c>
      <c r="D10968" t="s">
        <v>283</v>
      </c>
      <c r="E10968" t="s">
        <v>3920</v>
      </c>
      <c r="F10968" s="4">
        <v>6.7027272727272704</v>
      </c>
      <c r="G10968" s="4">
        <v>6.75</v>
      </c>
      <c r="H10968" s="4">
        <v>0.45548238664678797</v>
      </c>
      <c r="I10968" s="4">
        <v>7.8</v>
      </c>
      <c r="J10968" s="4">
        <v>5.92</v>
      </c>
      <c r="K10968" s="4">
        <v>6.49</v>
      </c>
      <c r="L10968" s="4">
        <v>7</v>
      </c>
      <c r="M10968" s="4">
        <v>33</v>
      </c>
    </row>
    <row r="10969" spans="1:13" x14ac:dyDescent="0.2">
      <c r="A10969" s="3">
        <v>43739</v>
      </c>
      <c r="B10969" t="s">
        <v>3919</v>
      </c>
      <c r="C10969" t="s">
        <v>3924</v>
      </c>
      <c r="D10969" t="s">
        <v>284</v>
      </c>
      <c r="E10969" t="s">
        <v>3923</v>
      </c>
      <c r="F10969" s="4">
        <v>6.4921428571428601</v>
      </c>
      <c r="G10969" s="4">
        <v>6.5</v>
      </c>
      <c r="H10969" s="4">
        <v>0.44222800506707899</v>
      </c>
      <c r="I10969" s="4">
        <v>7.1</v>
      </c>
      <c r="J10969" s="4">
        <v>5.48</v>
      </c>
      <c r="K10969" s="4">
        <v>6.2874999999999996</v>
      </c>
      <c r="L10969" s="4">
        <v>6.7625000000000002</v>
      </c>
      <c r="M10969" s="4">
        <v>28</v>
      </c>
    </row>
    <row r="10970" spans="1:13" x14ac:dyDescent="0.2">
      <c r="A10970" s="3">
        <v>43739</v>
      </c>
      <c r="B10970" t="s">
        <v>10297</v>
      </c>
      <c r="C10970" t="s">
        <v>3988</v>
      </c>
      <c r="D10970" t="s">
        <v>10298</v>
      </c>
      <c r="E10970" t="s">
        <v>3987</v>
      </c>
      <c r="F10970" s="4">
        <v>3.6456666666666702</v>
      </c>
      <c r="G10970" s="4">
        <v>3.6</v>
      </c>
      <c r="H10970" s="4">
        <v>0.17764131496250901</v>
      </c>
      <c r="I10970" s="4">
        <v>4.0999999999999996</v>
      </c>
      <c r="J10970" s="4">
        <v>3.3</v>
      </c>
      <c r="K10970" s="4">
        <v>3.5924999999999998</v>
      </c>
      <c r="L10970" s="4">
        <v>3.7</v>
      </c>
      <c r="M10970" s="4">
        <v>30</v>
      </c>
    </row>
    <row r="10971" spans="1:13" x14ac:dyDescent="0.2">
      <c r="A10971" s="3">
        <v>43739</v>
      </c>
      <c r="B10971" t="s">
        <v>3986</v>
      </c>
      <c r="C10971" t="s">
        <v>3991</v>
      </c>
      <c r="D10971" t="s">
        <v>307</v>
      </c>
      <c r="E10971" t="s">
        <v>3990</v>
      </c>
      <c r="F10971" s="4">
        <v>3.7855172413793099</v>
      </c>
      <c r="G10971" s="4">
        <v>3.8</v>
      </c>
      <c r="H10971" s="4">
        <v>0.31760921863753699</v>
      </c>
      <c r="I10971" s="4">
        <v>4.5999999999999996</v>
      </c>
      <c r="J10971" s="4">
        <v>3.3</v>
      </c>
      <c r="K10971" s="4">
        <v>3.5</v>
      </c>
      <c r="L10971" s="4">
        <v>3.9</v>
      </c>
      <c r="M10971" s="4">
        <v>29</v>
      </c>
    </row>
    <row r="10972" spans="1:13" x14ac:dyDescent="0.2">
      <c r="A10972" s="3">
        <v>43739</v>
      </c>
      <c r="B10972" t="s">
        <v>10299</v>
      </c>
      <c r="C10972" t="s">
        <v>3994</v>
      </c>
      <c r="D10972" t="s">
        <v>10300</v>
      </c>
      <c r="E10972" t="s">
        <v>3993</v>
      </c>
      <c r="F10972" s="4">
        <v>3.5939393939393902</v>
      </c>
      <c r="G10972" s="4">
        <v>3.59</v>
      </c>
      <c r="H10972" s="4">
        <v>0.163189678632324</v>
      </c>
      <c r="I10972" s="4">
        <v>4.0999999999999996</v>
      </c>
      <c r="J10972" s="4">
        <v>3.2</v>
      </c>
      <c r="K10972" s="4">
        <v>3.5</v>
      </c>
      <c r="L10972" s="4">
        <v>3.6</v>
      </c>
      <c r="M10972" s="4">
        <v>33</v>
      </c>
    </row>
    <row r="10973" spans="1:13" x14ac:dyDescent="0.2">
      <c r="A10973" s="3">
        <v>43739</v>
      </c>
      <c r="B10973" t="s">
        <v>3992</v>
      </c>
      <c r="C10973" t="s">
        <v>3997</v>
      </c>
      <c r="D10973" t="s">
        <v>309</v>
      </c>
      <c r="E10973" t="s">
        <v>3996</v>
      </c>
      <c r="F10973" s="4">
        <v>3.76212121212121</v>
      </c>
      <c r="G10973" s="4">
        <v>3.7</v>
      </c>
      <c r="H10973" s="4">
        <v>0.28336987286669102</v>
      </c>
      <c r="I10973" s="4">
        <v>4.5999999999999996</v>
      </c>
      <c r="J10973" s="4">
        <v>3.3</v>
      </c>
      <c r="K10973" s="4">
        <v>3.6</v>
      </c>
      <c r="L10973" s="4">
        <v>3.8</v>
      </c>
      <c r="M10973" s="4">
        <v>33</v>
      </c>
    </row>
    <row r="10974" spans="1:13" x14ac:dyDescent="0.2">
      <c r="A10974" s="3">
        <v>43739</v>
      </c>
      <c r="B10974" t="s">
        <v>3892</v>
      </c>
      <c r="C10974" t="s">
        <v>3897</v>
      </c>
      <c r="D10974" t="s">
        <v>275</v>
      </c>
      <c r="E10974" t="s">
        <v>3896</v>
      </c>
      <c r="F10974" s="4">
        <v>7.0588235294117601</v>
      </c>
      <c r="G10974" s="4">
        <v>7</v>
      </c>
      <c r="H10974" s="4">
        <v>0.35918058854448898</v>
      </c>
      <c r="I10974" s="4">
        <v>7.75</v>
      </c>
      <c r="J10974" s="4">
        <v>6</v>
      </c>
      <c r="K10974" s="4">
        <v>6.75</v>
      </c>
      <c r="L10974" s="4">
        <v>7.25</v>
      </c>
      <c r="M10974" s="4">
        <v>34</v>
      </c>
    </row>
    <row r="10975" spans="1:13" x14ac:dyDescent="0.2">
      <c r="A10975" s="3">
        <v>43739</v>
      </c>
      <c r="B10975" t="s">
        <v>3904</v>
      </c>
      <c r="C10975" t="s">
        <v>3909</v>
      </c>
      <c r="D10975" t="s">
        <v>279</v>
      </c>
      <c r="E10975" t="s">
        <v>3908</v>
      </c>
      <c r="F10975" s="4">
        <v>6.5673076923076898</v>
      </c>
      <c r="G10975" s="4">
        <v>6.625</v>
      </c>
      <c r="H10975" s="4">
        <v>0.51748281279522901</v>
      </c>
      <c r="I10975" s="4">
        <v>7.25</v>
      </c>
      <c r="J10975" s="4">
        <v>5.5</v>
      </c>
      <c r="K10975" s="4">
        <v>6.25</v>
      </c>
      <c r="L10975" s="4">
        <v>7</v>
      </c>
      <c r="M10975" s="4">
        <v>26</v>
      </c>
    </row>
    <row r="10976" spans="1:13" x14ac:dyDescent="0.2">
      <c r="A10976" s="3">
        <v>43739</v>
      </c>
      <c r="B10976" t="s">
        <v>3895</v>
      </c>
      <c r="C10976" t="s">
        <v>3900</v>
      </c>
      <c r="D10976" t="s">
        <v>276</v>
      </c>
      <c r="E10976" t="s">
        <v>3899</v>
      </c>
      <c r="F10976" s="4">
        <v>6.8823529411764701</v>
      </c>
      <c r="G10976" s="4">
        <v>7</v>
      </c>
      <c r="H10976" s="4">
        <v>0.42299121578048299</v>
      </c>
      <c r="I10976" s="4">
        <v>7.75</v>
      </c>
      <c r="J10976" s="4">
        <v>6</v>
      </c>
      <c r="K10976" s="4">
        <v>6.75</v>
      </c>
      <c r="L10976" s="4">
        <v>7.25</v>
      </c>
      <c r="M10976" s="4">
        <v>34</v>
      </c>
    </row>
    <row r="10977" spans="1:13" x14ac:dyDescent="0.2">
      <c r="A10977" s="3">
        <v>43739</v>
      </c>
      <c r="B10977" t="s">
        <v>3907</v>
      </c>
      <c r="C10977" t="s">
        <v>3912</v>
      </c>
      <c r="D10977" t="s">
        <v>280</v>
      </c>
      <c r="E10977" t="s">
        <v>3911</v>
      </c>
      <c r="F10977" s="4">
        <v>6.4711538461538503</v>
      </c>
      <c r="G10977" s="4">
        <v>6.5</v>
      </c>
      <c r="H10977" s="4">
        <v>0.52596065954082105</v>
      </c>
      <c r="I10977" s="4">
        <v>7.25</v>
      </c>
      <c r="J10977" s="4">
        <v>5.5</v>
      </c>
      <c r="K10977" s="4">
        <v>6.25</v>
      </c>
      <c r="L10977" s="4">
        <v>6.9375</v>
      </c>
      <c r="M10977" s="4">
        <v>26</v>
      </c>
    </row>
    <row r="10978" spans="1:13" x14ac:dyDescent="0.2">
      <c r="A10978" s="3">
        <v>43739</v>
      </c>
      <c r="B10978" t="s">
        <v>3898</v>
      </c>
      <c r="C10978" t="s">
        <v>3903</v>
      </c>
      <c r="D10978" t="s">
        <v>277</v>
      </c>
      <c r="E10978" t="s">
        <v>3902</v>
      </c>
      <c r="F10978" s="4">
        <v>6.7573529411764701</v>
      </c>
      <c r="G10978" s="4">
        <v>6.75</v>
      </c>
      <c r="H10978" s="4">
        <v>0.42410911134332002</v>
      </c>
      <c r="I10978" s="4">
        <v>7.5</v>
      </c>
      <c r="J10978" s="4">
        <v>6</v>
      </c>
      <c r="K10978" s="4">
        <v>6.5</v>
      </c>
      <c r="L10978" s="4">
        <v>7</v>
      </c>
      <c r="M10978" s="4">
        <v>34</v>
      </c>
    </row>
    <row r="10979" spans="1:13" x14ac:dyDescent="0.2">
      <c r="A10979" s="3">
        <v>43739</v>
      </c>
      <c r="B10979" t="s">
        <v>3910</v>
      </c>
      <c r="C10979" t="s">
        <v>3915</v>
      </c>
      <c r="D10979" t="s">
        <v>281</v>
      </c>
      <c r="E10979" t="s">
        <v>3914</v>
      </c>
      <c r="F10979" s="4">
        <v>6.4038461538461497</v>
      </c>
      <c r="G10979" s="4">
        <v>6.5</v>
      </c>
      <c r="H10979" s="4">
        <v>0.56159114610596905</v>
      </c>
      <c r="I10979" s="4">
        <v>7.25</v>
      </c>
      <c r="J10979" s="4">
        <v>5</v>
      </c>
      <c r="K10979" s="4">
        <v>6</v>
      </c>
      <c r="L10979" s="4">
        <v>6.75</v>
      </c>
      <c r="M10979" s="4">
        <v>26</v>
      </c>
    </row>
    <row r="10980" spans="1:13" x14ac:dyDescent="0.2">
      <c r="A10980" s="3">
        <v>43739</v>
      </c>
      <c r="B10980" t="s">
        <v>8150</v>
      </c>
      <c r="C10980" t="s">
        <v>3894</v>
      </c>
      <c r="D10980" t="s">
        <v>8151</v>
      </c>
      <c r="E10980" t="s">
        <v>3893</v>
      </c>
      <c r="F10980" s="4">
        <v>7.3285714285714301</v>
      </c>
      <c r="G10980" s="4">
        <v>7.25</v>
      </c>
      <c r="H10980" s="4">
        <v>0.19899959883410401</v>
      </c>
      <c r="I10980" s="4">
        <v>7.75</v>
      </c>
      <c r="J10980" s="4">
        <v>6.75</v>
      </c>
      <c r="K10980" s="4">
        <v>7.25</v>
      </c>
      <c r="L10980" s="4">
        <v>7.5</v>
      </c>
      <c r="M10980" s="4">
        <v>35</v>
      </c>
    </row>
    <row r="10981" spans="1:13" x14ac:dyDescent="0.2">
      <c r="A10981" s="3">
        <v>43739</v>
      </c>
      <c r="B10981" t="s">
        <v>3901</v>
      </c>
      <c r="C10981" t="s">
        <v>3906</v>
      </c>
      <c r="D10981" t="s">
        <v>278</v>
      </c>
      <c r="E10981" t="s">
        <v>3905</v>
      </c>
      <c r="F10981" s="4">
        <v>6.6838235294117601</v>
      </c>
      <c r="G10981" s="4">
        <v>6.75</v>
      </c>
      <c r="H10981" s="4">
        <v>0.44936328494196398</v>
      </c>
      <c r="I10981" s="4">
        <v>7.5</v>
      </c>
      <c r="J10981" s="4">
        <v>6</v>
      </c>
      <c r="K10981" s="4">
        <v>6.25</v>
      </c>
      <c r="L10981" s="4">
        <v>7</v>
      </c>
      <c r="M10981" s="4">
        <v>34</v>
      </c>
    </row>
    <row r="10982" spans="1:13" x14ac:dyDescent="0.2">
      <c r="A10982" s="3">
        <v>43739</v>
      </c>
      <c r="B10982" t="s">
        <v>3913</v>
      </c>
      <c r="C10982" t="s">
        <v>4436</v>
      </c>
      <c r="D10982" t="s">
        <v>282</v>
      </c>
      <c r="E10982" t="s">
        <v>4435</v>
      </c>
      <c r="F10982" s="4">
        <v>6.3461538461538503</v>
      </c>
      <c r="G10982" s="4">
        <v>6.375</v>
      </c>
      <c r="H10982" s="4">
        <v>0.55261615555882504</v>
      </c>
      <c r="I10982" s="4">
        <v>7.25</v>
      </c>
      <c r="J10982" s="4">
        <v>5</v>
      </c>
      <c r="K10982" s="4">
        <v>6</v>
      </c>
      <c r="L10982" s="4">
        <v>6.75</v>
      </c>
      <c r="M10982" s="4">
        <v>26</v>
      </c>
    </row>
    <row r="10983" spans="1:13" x14ac:dyDescent="0.2">
      <c r="A10983" s="3">
        <v>43739</v>
      </c>
      <c r="B10983" t="s">
        <v>8304</v>
      </c>
      <c r="C10983" t="s">
        <v>3081</v>
      </c>
      <c r="D10983" t="s">
        <v>8305</v>
      </c>
      <c r="E10983" t="s">
        <v>3080</v>
      </c>
      <c r="F10983" s="4">
        <v>3.6196585365853702</v>
      </c>
      <c r="G10983" s="4">
        <v>3.69</v>
      </c>
      <c r="H10983" s="4">
        <v>0.327941733373178</v>
      </c>
      <c r="I10983" s="4">
        <v>4.28</v>
      </c>
      <c r="J10983" s="4">
        <v>2.74</v>
      </c>
      <c r="K10983" s="4">
        <v>3.4</v>
      </c>
      <c r="L10983" s="4">
        <v>3.84</v>
      </c>
      <c r="M10983" s="4">
        <v>41</v>
      </c>
    </row>
    <row r="10984" spans="1:13" x14ac:dyDescent="0.2">
      <c r="A10984" s="3">
        <v>43739</v>
      </c>
      <c r="B10984" t="s">
        <v>8310</v>
      </c>
      <c r="C10984" t="s">
        <v>3084</v>
      </c>
      <c r="D10984" t="s">
        <v>8311</v>
      </c>
      <c r="E10984" t="s">
        <v>3083</v>
      </c>
      <c r="F10984" s="4">
        <v>3.5350243902438998</v>
      </c>
      <c r="G10984" s="4">
        <v>3.5859999999999999</v>
      </c>
      <c r="H10984" s="4">
        <v>0.31736418258877902</v>
      </c>
      <c r="I10984" s="4">
        <v>4.0999999999999996</v>
      </c>
      <c r="J10984" s="4">
        <v>2.64</v>
      </c>
      <c r="K10984" s="4">
        <v>3.35</v>
      </c>
      <c r="L10984" s="4">
        <v>3.77</v>
      </c>
      <c r="M10984" s="4">
        <v>41</v>
      </c>
    </row>
    <row r="10985" spans="1:13" x14ac:dyDescent="0.2">
      <c r="A10985" s="3">
        <v>43739</v>
      </c>
      <c r="B10985" t="s">
        <v>9744</v>
      </c>
      <c r="C10985" t="s">
        <v>3072</v>
      </c>
      <c r="D10985" t="s">
        <v>9745</v>
      </c>
      <c r="E10985" t="s">
        <v>3071</v>
      </c>
      <c r="F10985" s="4">
        <v>2.9577619047619002</v>
      </c>
      <c r="G10985" s="4">
        <v>3</v>
      </c>
      <c r="H10985" s="4">
        <v>0.177455292827182</v>
      </c>
      <c r="I10985" s="4">
        <v>3.39</v>
      </c>
      <c r="J10985" s="4">
        <v>2.5</v>
      </c>
      <c r="K10985" s="4">
        <v>2.8525</v>
      </c>
      <c r="L10985" s="4">
        <v>3.0724999999999998</v>
      </c>
      <c r="M10985" s="4">
        <v>42</v>
      </c>
    </row>
    <row r="10986" spans="1:13" x14ac:dyDescent="0.2">
      <c r="A10986" s="3">
        <v>43739</v>
      </c>
      <c r="B10986" t="s">
        <v>3070</v>
      </c>
      <c r="C10986" t="s">
        <v>3075</v>
      </c>
      <c r="D10986" t="s">
        <v>1</v>
      </c>
      <c r="E10986" t="s">
        <v>3074</v>
      </c>
      <c r="F10986" s="4">
        <v>3.42951219512195</v>
      </c>
      <c r="G10986" s="4">
        <v>3.5</v>
      </c>
      <c r="H10986" s="4">
        <v>0.25203126015945099</v>
      </c>
      <c r="I10986" s="4">
        <v>4.04</v>
      </c>
      <c r="J10986" s="4">
        <v>2.9</v>
      </c>
      <c r="K10986" s="4">
        <v>3.24</v>
      </c>
      <c r="L10986" s="4">
        <v>3.56</v>
      </c>
      <c r="M10986" s="4">
        <v>41</v>
      </c>
    </row>
    <row r="10987" spans="1:13" x14ac:dyDescent="0.2">
      <c r="A10987" s="3">
        <v>43739</v>
      </c>
      <c r="B10987" t="s">
        <v>7848</v>
      </c>
      <c r="C10987" t="s">
        <v>3102</v>
      </c>
      <c r="D10987" t="s">
        <v>7849</v>
      </c>
      <c r="E10987" t="s">
        <v>3101</v>
      </c>
      <c r="F10987" s="4">
        <v>3.5305263157894702</v>
      </c>
      <c r="G10987" s="4">
        <v>3.5</v>
      </c>
      <c r="H10987" s="4">
        <v>0.25331261925246901</v>
      </c>
      <c r="I10987" s="4">
        <v>4.2</v>
      </c>
      <c r="J10987" s="4">
        <v>3</v>
      </c>
      <c r="K10987" s="4">
        <v>3.4550000000000001</v>
      </c>
      <c r="L10987" s="4">
        <v>3.6</v>
      </c>
      <c r="M10987" s="4">
        <v>38</v>
      </c>
    </row>
    <row r="10988" spans="1:13" x14ac:dyDescent="0.2">
      <c r="A10988" s="3">
        <v>43739</v>
      </c>
      <c r="B10988" t="s">
        <v>3073</v>
      </c>
      <c r="C10988" t="s">
        <v>3078</v>
      </c>
      <c r="D10988" t="s">
        <v>2</v>
      </c>
      <c r="E10988" t="s">
        <v>3077</v>
      </c>
      <c r="F10988" s="4">
        <v>3.5167567567567599</v>
      </c>
      <c r="G10988" s="4">
        <v>3.5</v>
      </c>
      <c r="H10988" s="4">
        <v>0.24764506471577</v>
      </c>
      <c r="I10988" s="4">
        <v>4.18</v>
      </c>
      <c r="J10988" s="4">
        <v>3</v>
      </c>
      <c r="K10988" s="4">
        <v>3.4</v>
      </c>
      <c r="L10988" s="4">
        <v>3.6</v>
      </c>
      <c r="M10988" s="4">
        <v>37</v>
      </c>
    </row>
    <row r="10989" spans="1:13" x14ac:dyDescent="0.2">
      <c r="A10989" s="3">
        <v>43739</v>
      </c>
      <c r="B10989" t="s">
        <v>7207</v>
      </c>
      <c r="C10989" t="s">
        <v>3105</v>
      </c>
      <c r="D10989" t="s">
        <v>2997</v>
      </c>
      <c r="E10989" t="s">
        <v>3104</v>
      </c>
      <c r="F10989" s="4">
        <v>3.9462162162162202</v>
      </c>
      <c r="G10989" s="4">
        <v>3.5</v>
      </c>
      <c r="H10989" s="4">
        <v>2.7416310548359402</v>
      </c>
      <c r="I10989" s="4">
        <v>20.100000000000001</v>
      </c>
      <c r="J10989" s="4">
        <v>3</v>
      </c>
      <c r="K10989" s="4">
        <v>3.4</v>
      </c>
      <c r="L10989" s="4">
        <v>3.58</v>
      </c>
      <c r="M10989" s="4">
        <v>37</v>
      </c>
    </row>
    <row r="10990" spans="1:13" x14ac:dyDescent="0.2">
      <c r="A10990" s="3">
        <v>43739</v>
      </c>
      <c r="B10990" t="s">
        <v>3112</v>
      </c>
      <c r="C10990" t="s">
        <v>3123</v>
      </c>
      <c r="D10990" t="s">
        <v>15</v>
      </c>
      <c r="E10990" t="s">
        <v>3122</v>
      </c>
      <c r="F10990" s="4">
        <v>0.36002439024390198</v>
      </c>
      <c r="G10990" s="4">
        <v>0.35</v>
      </c>
      <c r="H10990" s="4">
        <v>0.14633873168182099</v>
      </c>
      <c r="I10990" s="4">
        <v>0.66</v>
      </c>
      <c r="J10990" s="4">
        <v>7.0000000000000007E-2</v>
      </c>
      <c r="K10990" s="4">
        <v>0.27</v>
      </c>
      <c r="L10990" s="4">
        <v>0.45</v>
      </c>
      <c r="M10990" s="4">
        <v>41</v>
      </c>
    </row>
    <row r="10991" spans="1:13" x14ac:dyDescent="0.2">
      <c r="A10991" s="3">
        <v>43739</v>
      </c>
      <c r="B10991" t="s">
        <v>3115</v>
      </c>
      <c r="C10991" t="s">
        <v>3126</v>
      </c>
      <c r="D10991" t="s">
        <v>16</v>
      </c>
      <c r="E10991" t="s">
        <v>3125</v>
      </c>
      <c r="F10991" s="4">
        <v>0.22519512195121999</v>
      </c>
      <c r="G10991" s="4">
        <v>0.24</v>
      </c>
      <c r="H10991" s="4">
        <v>0.123069334017901</v>
      </c>
      <c r="I10991" s="4">
        <v>0.44</v>
      </c>
      <c r="J10991" s="4">
        <v>-0.05</v>
      </c>
      <c r="K10991" s="4">
        <v>0.16300000000000001</v>
      </c>
      <c r="L10991" s="4">
        <v>0.3</v>
      </c>
      <c r="M10991" s="4">
        <v>41</v>
      </c>
    </row>
    <row r="10992" spans="1:13" x14ac:dyDescent="0.2">
      <c r="A10992" s="3">
        <v>43739</v>
      </c>
      <c r="B10992" t="s">
        <v>3118</v>
      </c>
      <c r="C10992" t="s">
        <v>3129</v>
      </c>
      <c r="D10992" t="s">
        <v>17</v>
      </c>
      <c r="E10992" t="s">
        <v>3128</v>
      </c>
      <c r="F10992" s="4">
        <v>0.30312195121951202</v>
      </c>
      <c r="G10992" s="4">
        <v>0.31</v>
      </c>
      <c r="H10992" s="4">
        <v>7.5832774946572798E-2</v>
      </c>
      <c r="I10992" s="4">
        <v>0.43</v>
      </c>
      <c r="J10992" s="4">
        <v>0.08</v>
      </c>
      <c r="K10992" s="4">
        <v>0.25</v>
      </c>
      <c r="L10992" s="4">
        <v>0.36</v>
      </c>
      <c r="M10992" s="4">
        <v>41</v>
      </c>
    </row>
    <row r="10993" spans="1:13" x14ac:dyDescent="0.2">
      <c r="A10993" s="3">
        <v>43739</v>
      </c>
      <c r="B10993" t="s">
        <v>3121</v>
      </c>
      <c r="C10993" t="s">
        <v>3132</v>
      </c>
      <c r="D10993" t="s">
        <v>18</v>
      </c>
      <c r="E10993" t="s">
        <v>3131</v>
      </c>
      <c r="F10993" s="4">
        <v>-0.100731707317073</v>
      </c>
      <c r="G10993" s="4">
        <v>-0.1</v>
      </c>
      <c r="H10993" s="4">
        <v>0.11868846287450301</v>
      </c>
      <c r="I10993" s="4">
        <v>0.28000000000000003</v>
      </c>
      <c r="J10993" s="4">
        <v>-0.4</v>
      </c>
      <c r="K10993" s="4">
        <v>-0.17</v>
      </c>
      <c r="L10993" s="4">
        <v>-0.05</v>
      </c>
      <c r="M10993" s="4">
        <v>41</v>
      </c>
    </row>
    <row r="10994" spans="1:13" x14ac:dyDescent="0.2">
      <c r="A10994" s="3">
        <v>43739</v>
      </c>
      <c r="B10994" t="s">
        <v>3124</v>
      </c>
      <c r="C10994" t="s">
        <v>3135</v>
      </c>
      <c r="D10994" t="s">
        <v>19</v>
      </c>
      <c r="E10994" t="s">
        <v>3134</v>
      </c>
      <c r="F10994" s="4">
        <v>-0.29499999999999998</v>
      </c>
      <c r="G10994" s="4">
        <v>-0.28999999999999998</v>
      </c>
      <c r="H10994" s="4">
        <v>8.7891979156234701E-2</v>
      </c>
      <c r="I10994" s="4">
        <v>-0.1</v>
      </c>
      <c r="J10994" s="4">
        <v>-0.49</v>
      </c>
      <c r="K10994" s="4">
        <v>-0.36</v>
      </c>
      <c r="L10994" s="4">
        <v>-0.24</v>
      </c>
      <c r="M10994" s="4">
        <v>41</v>
      </c>
    </row>
    <row r="10995" spans="1:13" x14ac:dyDescent="0.2">
      <c r="A10995" s="3">
        <v>43739</v>
      </c>
      <c r="B10995" t="s">
        <v>3127</v>
      </c>
      <c r="C10995" t="s">
        <v>3138</v>
      </c>
      <c r="D10995" t="s">
        <v>20</v>
      </c>
      <c r="E10995" t="s">
        <v>3137</v>
      </c>
      <c r="F10995" s="4">
        <v>0.14317073170731701</v>
      </c>
      <c r="G10995" s="4">
        <v>0.16</v>
      </c>
      <c r="H10995" s="4">
        <v>9.8398145927406699E-2</v>
      </c>
      <c r="I10995" s="4">
        <v>0.38</v>
      </c>
      <c r="J10995" s="4">
        <v>-0.18</v>
      </c>
      <c r="K10995" s="4">
        <v>0.1</v>
      </c>
      <c r="L10995" s="4">
        <v>0.2</v>
      </c>
      <c r="M10995" s="4">
        <v>41</v>
      </c>
    </row>
    <row r="10996" spans="1:13" x14ac:dyDescent="0.2">
      <c r="A10996" s="3">
        <v>43739</v>
      </c>
      <c r="B10996" t="s">
        <v>3130</v>
      </c>
      <c r="C10996" t="s">
        <v>3141</v>
      </c>
      <c r="D10996" t="s">
        <v>21</v>
      </c>
      <c r="E10996" t="s">
        <v>3140</v>
      </c>
      <c r="F10996" s="4">
        <v>0.31712195121951198</v>
      </c>
      <c r="G10996" s="4">
        <v>0.31</v>
      </c>
      <c r="H10996" s="4">
        <v>7.6939000228086904E-2</v>
      </c>
      <c r="I10996" s="4">
        <v>0.51</v>
      </c>
      <c r="J10996" s="4">
        <v>0.1</v>
      </c>
      <c r="K10996" s="4">
        <v>0.28000000000000003</v>
      </c>
      <c r="L10996" s="4">
        <v>0.36</v>
      </c>
      <c r="M10996" s="4">
        <v>41</v>
      </c>
    </row>
    <row r="10997" spans="1:13" x14ac:dyDescent="0.2">
      <c r="A10997" s="3">
        <v>43739</v>
      </c>
      <c r="B10997" t="s">
        <v>3133</v>
      </c>
      <c r="C10997" t="s">
        <v>3144</v>
      </c>
      <c r="D10997" t="s">
        <v>22</v>
      </c>
      <c r="E10997" t="s">
        <v>3143</v>
      </c>
      <c r="F10997" s="4">
        <v>0.26112195121951198</v>
      </c>
      <c r="G10997" s="4">
        <v>0.28000000000000003</v>
      </c>
      <c r="H10997" s="4">
        <v>0.114072826545578</v>
      </c>
      <c r="I10997" s="4">
        <v>0.5</v>
      </c>
      <c r="J10997" s="4">
        <v>-2.4E-2</v>
      </c>
      <c r="K10997" s="4">
        <v>0.22</v>
      </c>
      <c r="L10997" s="4">
        <v>0.34</v>
      </c>
      <c r="M10997" s="4">
        <v>41</v>
      </c>
    </row>
    <row r="10998" spans="1:13" x14ac:dyDescent="0.2">
      <c r="A10998" s="3">
        <v>43739</v>
      </c>
      <c r="B10998" t="s">
        <v>3136</v>
      </c>
      <c r="C10998" t="s">
        <v>3147</v>
      </c>
      <c r="D10998" t="s">
        <v>23</v>
      </c>
      <c r="E10998" t="s">
        <v>3146</v>
      </c>
      <c r="F10998" s="4">
        <v>0.35756097560975603</v>
      </c>
      <c r="G10998" s="4">
        <v>0.36</v>
      </c>
      <c r="H10998" s="4">
        <v>8.2516073822161404E-2</v>
      </c>
      <c r="I10998" s="4">
        <v>0.54</v>
      </c>
      <c r="J10998" s="4">
        <v>0.11</v>
      </c>
      <c r="K10998" s="4">
        <v>0.3</v>
      </c>
      <c r="L10998" s="4">
        <v>0.4</v>
      </c>
      <c r="M10998" s="4">
        <v>41</v>
      </c>
    </row>
    <row r="10999" spans="1:13" x14ac:dyDescent="0.2">
      <c r="A10999" s="3">
        <v>43739</v>
      </c>
      <c r="B10999" t="s">
        <v>8234</v>
      </c>
      <c r="C10999" t="s">
        <v>3114</v>
      </c>
      <c r="D10999" t="s">
        <v>8235</v>
      </c>
      <c r="E10999" t="s">
        <v>3113</v>
      </c>
      <c r="F10999" s="4">
        <v>0.52961904761904799</v>
      </c>
      <c r="G10999" s="4">
        <v>0.52200000000000002</v>
      </c>
      <c r="H10999" s="4">
        <v>7.0040041642029205E-2</v>
      </c>
      <c r="I10999" s="4">
        <v>0.69</v>
      </c>
      <c r="J10999" s="4">
        <v>0.3</v>
      </c>
      <c r="K10999" s="4">
        <v>0.5</v>
      </c>
      <c r="L10999" s="4">
        <v>0.5675</v>
      </c>
      <c r="M10999" s="4">
        <v>42</v>
      </c>
    </row>
    <row r="11000" spans="1:13" x14ac:dyDescent="0.2">
      <c r="A11000" s="3">
        <v>43739</v>
      </c>
      <c r="B11000" t="s">
        <v>3139</v>
      </c>
      <c r="C11000" t="s">
        <v>3150</v>
      </c>
      <c r="D11000" t="s">
        <v>24</v>
      </c>
      <c r="E11000" t="s">
        <v>3149</v>
      </c>
      <c r="F11000" s="4">
        <v>0.49375609756097599</v>
      </c>
      <c r="G11000" s="4">
        <v>0.5</v>
      </c>
      <c r="H11000" s="4">
        <v>8.8839400180270506E-2</v>
      </c>
      <c r="I11000" s="4">
        <v>0.75</v>
      </c>
      <c r="J11000" s="4">
        <v>0.21</v>
      </c>
      <c r="K11000" s="4">
        <v>0.46</v>
      </c>
      <c r="L11000" s="4">
        <v>0.54</v>
      </c>
      <c r="M11000" s="4">
        <v>41</v>
      </c>
    </row>
    <row r="11001" spans="1:13" x14ac:dyDescent="0.2">
      <c r="A11001" s="3">
        <v>43739</v>
      </c>
      <c r="B11001" t="s">
        <v>8242</v>
      </c>
      <c r="C11001" t="s">
        <v>3117</v>
      </c>
      <c r="D11001" t="s">
        <v>8243</v>
      </c>
      <c r="E11001" t="s">
        <v>3116</v>
      </c>
      <c r="F11001" s="4">
        <v>0.83088095238095205</v>
      </c>
      <c r="G11001" s="4">
        <v>0.82</v>
      </c>
      <c r="H11001" s="4">
        <v>8.47228486994729E-2</v>
      </c>
      <c r="I11001" s="4">
        <v>1.05</v>
      </c>
      <c r="J11001" s="4">
        <v>0.65</v>
      </c>
      <c r="K11001" s="4">
        <v>0.77</v>
      </c>
      <c r="L11001" s="4">
        <v>0.87</v>
      </c>
      <c r="M11001" s="4">
        <v>42</v>
      </c>
    </row>
    <row r="11002" spans="1:13" x14ac:dyDescent="0.2">
      <c r="A11002" s="3">
        <v>43739</v>
      </c>
      <c r="B11002" t="s">
        <v>8250</v>
      </c>
      <c r="C11002" t="s">
        <v>3120</v>
      </c>
      <c r="D11002" t="s">
        <v>8251</v>
      </c>
      <c r="E11002" t="s">
        <v>3119</v>
      </c>
      <c r="F11002" s="4">
        <v>0.66969047619047595</v>
      </c>
      <c r="G11002" s="4">
        <v>0.66500000000000004</v>
      </c>
      <c r="H11002" s="4">
        <v>0.10451105393636401</v>
      </c>
      <c r="I11002" s="4">
        <v>0.98</v>
      </c>
      <c r="J11002" s="4">
        <v>0.5</v>
      </c>
      <c r="K11002" s="4">
        <v>0.6</v>
      </c>
      <c r="L11002" s="4">
        <v>0.72</v>
      </c>
      <c r="M11002" s="4">
        <v>42</v>
      </c>
    </row>
    <row r="11003" spans="1:13" x14ac:dyDescent="0.2">
      <c r="A11003" s="3">
        <v>43739</v>
      </c>
      <c r="B11003" t="s">
        <v>8306</v>
      </c>
      <c r="C11003" t="s">
        <v>3096</v>
      </c>
      <c r="D11003" t="s">
        <v>8307</v>
      </c>
      <c r="E11003" t="s">
        <v>3095</v>
      </c>
      <c r="F11003" s="4">
        <v>3.3878947368421102</v>
      </c>
      <c r="G11003" s="4">
        <v>3.395</v>
      </c>
      <c r="H11003" s="4">
        <v>0.23190349687626999</v>
      </c>
      <c r="I11003" s="4">
        <v>3.9</v>
      </c>
      <c r="J11003" s="4">
        <v>2.7</v>
      </c>
      <c r="K11003" s="4">
        <v>3.3</v>
      </c>
      <c r="L11003" s="4">
        <v>3.55</v>
      </c>
      <c r="M11003" s="4">
        <v>38</v>
      </c>
    </row>
    <row r="11004" spans="1:13" x14ac:dyDescent="0.2">
      <c r="A11004" s="3">
        <v>43739</v>
      </c>
      <c r="B11004" t="s">
        <v>8312</v>
      </c>
      <c r="C11004" t="s">
        <v>3099</v>
      </c>
      <c r="D11004" t="s">
        <v>8313</v>
      </c>
      <c r="E11004" t="s">
        <v>3098</v>
      </c>
      <c r="F11004" s="4">
        <v>3.3712368421052599</v>
      </c>
      <c r="G11004" s="4">
        <v>3.3650000000000002</v>
      </c>
      <c r="H11004" s="4">
        <v>0.23468385107911799</v>
      </c>
      <c r="I11004" s="4">
        <v>3.8</v>
      </c>
      <c r="J11004" s="4">
        <v>2.63</v>
      </c>
      <c r="K11004" s="4">
        <v>3.3</v>
      </c>
      <c r="L11004" s="4">
        <v>3.5274999999999999</v>
      </c>
      <c r="M11004" s="4">
        <v>38</v>
      </c>
    </row>
    <row r="11005" spans="1:13" x14ac:dyDescent="0.2">
      <c r="A11005" s="3">
        <v>43739</v>
      </c>
      <c r="B11005" t="s">
        <v>9746</v>
      </c>
      <c r="C11005" t="s">
        <v>3087</v>
      </c>
      <c r="D11005" t="s">
        <v>9747</v>
      </c>
      <c r="E11005" t="s">
        <v>3086</v>
      </c>
      <c r="F11005" s="4">
        <v>3.56973684210526</v>
      </c>
      <c r="G11005" s="4">
        <v>3.6</v>
      </c>
      <c r="H11005" s="4">
        <v>0.18231969015107799</v>
      </c>
      <c r="I11005" s="4">
        <v>3.83</v>
      </c>
      <c r="J11005" s="4">
        <v>2.9</v>
      </c>
      <c r="K11005" s="4">
        <v>3.5</v>
      </c>
      <c r="L11005" s="4">
        <v>3.7</v>
      </c>
      <c r="M11005" s="4">
        <v>38</v>
      </c>
    </row>
    <row r="11006" spans="1:13" x14ac:dyDescent="0.2">
      <c r="A11006" s="3">
        <v>43739</v>
      </c>
      <c r="B11006" t="s">
        <v>3085</v>
      </c>
      <c r="C11006" t="s">
        <v>3090</v>
      </c>
      <c r="D11006" t="s">
        <v>6</v>
      </c>
      <c r="E11006" t="s">
        <v>3089</v>
      </c>
      <c r="F11006" s="4">
        <v>3.3547368421052601</v>
      </c>
      <c r="G11006" s="4">
        <v>3.38</v>
      </c>
      <c r="H11006" s="4">
        <v>0.22438789823928701</v>
      </c>
      <c r="I11006" s="4">
        <v>3.73</v>
      </c>
      <c r="J11006" s="4">
        <v>2.4900000000000002</v>
      </c>
      <c r="K11006" s="4">
        <v>3.2774999999999999</v>
      </c>
      <c r="L11006" s="4">
        <v>3.49</v>
      </c>
      <c r="M11006" s="4">
        <v>38</v>
      </c>
    </row>
    <row r="11007" spans="1:13" x14ac:dyDescent="0.2">
      <c r="A11007" s="3">
        <v>43739</v>
      </c>
      <c r="B11007" t="s">
        <v>9883</v>
      </c>
      <c r="C11007" t="s">
        <v>3108</v>
      </c>
      <c r="D11007" t="s">
        <v>9884</v>
      </c>
      <c r="E11007" t="s">
        <v>3107</v>
      </c>
      <c r="F11007" s="4">
        <v>3.4411764705882399</v>
      </c>
      <c r="G11007" s="4">
        <v>3.46</v>
      </c>
      <c r="H11007" s="4">
        <v>0.20398699759339001</v>
      </c>
      <c r="I11007" s="4">
        <v>4</v>
      </c>
      <c r="J11007" s="4">
        <v>3</v>
      </c>
      <c r="K11007" s="4">
        <v>3.3125</v>
      </c>
      <c r="L11007" s="4">
        <v>3.5</v>
      </c>
      <c r="M11007" s="4">
        <v>34</v>
      </c>
    </row>
    <row r="11008" spans="1:13" x14ac:dyDescent="0.2">
      <c r="A11008" s="3">
        <v>43739</v>
      </c>
      <c r="B11008" t="s">
        <v>3088</v>
      </c>
      <c r="C11008" t="s">
        <v>3093</v>
      </c>
      <c r="D11008" t="s">
        <v>7</v>
      </c>
      <c r="E11008" t="s">
        <v>3092</v>
      </c>
      <c r="F11008" s="4">
        <v>3.40088235294118</v>
      </c>
      <c r="G11008" s="4">
        <v>3.4</v>
      </c>
      <c r="H11008" s="4">
        <v>0.2156367266051</v>
      </c>
      <c r="I11008" s="4">
        <v>4</v>
      </c>
      <c r="J11008" s="4">
        <v>3</v>
      </c>
      <c r="K11008" s="4">
        <v>3.28</v>
      </c>
      <c r="L11008" s="4">
        <v>3.5</v>
      </c>
      <c r="M11008" s="4">
        <v>34</v>
      </c>
    </row>
    <row r="11009" spans="1:13" x14ac:dyDescent="0.2">
      <c r="A11009" s="3">
        <v>43739</v>
      </c>
      <c r="B11009" t="s">
        <v>7209</v>
      </c>
      <c r="C11009" t="s">
        <v>3111</v>
      </c>
      <c r="D11009" t="s">
        <v>2999</v>
      </c>
      <c r="E11009" t="s">
        <v>3110</v>
      </c>
      <c r="F11009" s="4">
        <v>3.4021212121212101</v>
      </c>
      <c r="G11009" s="4">
        <v>3.4</v>
      </c>
      <c r="H11009" s="4">
        <v>0.18827768016545399</v>
      </c>
      <c r="I11009" s="4">
        <v>3.9</v>
      </c>
      <c r="J11009" s="4">
        <v>3</v>
      </c>
      <c r="K11009" s="4">
        <v>3.3</v>
      </c>
      <c r="L11009" s="4">
        <v>3.5</v>
      </c>
      <c r="M11009" s="4">
        <v>33</v>
      </c>
    </row>
    <row r="11010" spans="1:13" x14ac:dyDescent="0.2">
      <c r="A11010" s="3">
        <v>43739</v>
      </c>
      <c r="B11010" t="s">
        <v>8314</v>
      </c>
      <c r="C11010" t="s">
        <v>3153</v>
      </c>
      <c r="D11010" t="s">
        <v>8315</v>
      </c>
      <c r="E11010" t="s">
        <v>3152</v>
      </c>
      <c r="F11010" s="4">
        <v>0.23884210526315799</v>
      </c>
      <c r="G11010" s="4">
        <v>0.24</v>
      </c>
      <c r="H11010" s="4">
        <v>2.7195514649840699E-2</v>
      </c>
      <c r="I11010" s="4">
        <v>0.28999999999999998</v>
      </c>
      <c r="J11010" s="4">
        <v>0.18</v>
      </c>
      <c r="K11010" s="4">
        <v>0.22</v>
      </c>
      <c r="L11010" s="4">
        <v>0.26</v>
      </c>
      <c r="M11010" s="4">
        <v>38</v>
      </c>
    </row>
    <row r="11011" spans="1:13" x14ac:dyDescent="0.2">
      <c r="A11011" s="3">
        <v>43739</v>
      </c>
      <c r="B11011" t="s">
        <v>4319</v>
      </c>
      <c r="C11011" t="s">
        <v>4324</v>
      </c>
      <c r="D11011" t="s">
        <v>419</v>
      </c>
      <c r="E11011" t="s">
        <v>4323</v>
      </c>
      <c r="F11011" s="4">
        <v>2.2599999999999998</v>
      </c>
      <c r="G11011" s="4">
        <v>2.2999999999999998</v>
      </c>
      <c r="H11011" s="4">
        <v>0.19433143307852399</v>
      </c>
      <c r="I11011" s="4">
        <v>2.9</v>
      </c>
      <c r="J11011" s="4">
        <v>1.9</v>
      </c>
      <c r="K11011" s="4">
        <v>2.2000000000000002</v>
      </c>
      <c r="L11011" s="4">
        <v>2.2999999999999998</v>
      </c>
      <c r="M11011" s="4">
        <v>35</v>
      </c>
    </row>
    <row r="11012" spans="1:13" x14ac:dyDescent="0.2">
      <c r="A11012" s="3">
        <v>43739</v>
      </c>
      <c r="B11012" t="s">
        <v>4322</v>
      </c>
      <c r="C11012" t="s">
        <v>4327</v>
      </c>
      <c r="D11012" t="s">
        <v>420</v>
      </c>
      <c r="E11012" t="s">
        <v>4326</v>
      </c>
      <c r="F11012" s="4">
        <v>1.754</v>
      </c>
      <c r="G11012" s="4">
        <v>1.8</v>
      </c>
      <c r="H11012" s="4">
        <v>0.33894472913996598</v>
      </c>
      <c r="I11012" s="4">
        <v>2.4</v>
      </c>
      <c r="J11012" s="4">
        <v>0.8</v>
      </c>
      <c r="K11012" s="4">
        <v>1.65</v>
      </c>
      <c r="L11012" s="4">
        <v>1.95</v>
      </c>
      <c r="M11012" s="4">
        <v>35</v>
      </c>
    </row>
    <row r="11013" spans="1:13" x14ac:dyDescent="0.2">
      <c r="A11013" s="3">
        <v>43739</v>
      </c>
      <c r="B11013" t="s">
        <v>3943</v>
      </c>
      <c r="C11013" t="s">
        <v>3952</v>
      </c>
      <c r="D11013" t="s">
        <v>292</v>
      </c>
      <c r="E11013" t="s">
        <v>3951</v>
      </c>
      <c r="F11013" s="4">
        <v>19.719000000000001</v>
      </c>
      <c r="G11013" s="4">
        <v>19.7</v>
      </c>
      <c r="H11013" s="4">
        <v>0.43956365511328599</v>
      </c>
      <c r="I11013" s="4">
        <v>20.9</v>
      </c>
      <c r="J11013" s="4">
        <v>19</v>
      </c>
      <c r="K11013" s="4">
        <v>19.3675</v>
      </c>
      <c r="L11013" s="4">
        <v>19.9375</v>
      </c>
      <c r="M11013" s="4">
        <v>30</v>
      </c>
    </row>
    <row r="11014" spans="1:13" x14ac:dyDescent="0.2">
      <c r="A11014" s="3">
        <v>43739</v>
      </c>
      <c r="B11014" t="s">
        <v>9814</v>
      </c>
      <c r="C11014" t="s">
        <v>3939</v>
      </c>
      <c r="D11014" t="s">
        <v>9815</v>
      </c>
      <c r="E11014" t="s">
        <v>3947</v>
      </c>
      <c r="F11014" s="4">
        <v>19.504999999999999</v>
      </c>
      <c r="G11014" s="4">
        <v>19.484999999999999</v>
      </c>
      <c r="H11014" s="4">
        <v>0.32237025397074298</v>
      </c>
      <c r="I11014" s="4">
        <v>20.239999999999998</v>
      </c>
      <c r="J11014" s="4">
        <v>19.05</v>
      </c>
      <c r="K11014" s="4">
        <v>19.237500000000001</v>
      </c>
      <c r="L11014" s="4">
        <v>19.7225</v>
      </c>
      <c r="M11014" s="4">
        <v>32</v>
      </c>
    </row>
    <row r="11015" spans="1:13" x14ac:dyDescent="0.2">
      <c r="A11015" s="3">
        <v>43739</v>
      </c>
      <c r="B11015" t="s">
        <v>9816</v>
      </c>
      <c r="C11015" t="s">
        <v>3942</v>
      </c>
      <c r="D11015" t="s">
        <v>9817</v>
      </c>
      <c r="E11015" t="s">
        <v>3949</v>
      </c>
      <c r="F11015" s="4">
        <v>19.722702702702701</v>
      </c>
      <c r="G11015" s="4">
        <v>19.7</v>
      </c>
      <c r="H11015" s="4">
        <v>0.48294610148228401</v>
      </c>
      <c r="I11015" s="4">
        <v>21</v>
      </c>
      <c r="J11015" s="4">
        <v>18.850000000000001</v>
      </c>
      <c r="K11015" s="4">
        <v>19.350000000000001</v>
      </c>
      <c r="L11015" s="4">
        <v>19.96</v>
      </c>
      <c r="M11015" s="4">
        <v>37</v>
      </c>
    </row>
    <row r="11016" spans="1:13" x14ac:dyDescent="0.2">
      <c r="A11016" s="3">
        <v>43739</v>
      </c>
      <c r="B11016" t="s">
        <v>9750</v>
      </c>
      <c r="C11016" t="s">
        <v>3936</v>
      </c>
      <c r="D11016" t="s">
        <v>9751</v>
      </c>
      <c r="E11016" t="s">
        <v>3935</v>
      </c>
      <c r="F11016" s="4">
        <v>19.722702702702701</v>
      </c>
      <c r="G11016" s="4">
        <v>19.7</v>
      </c>
      <c r="H11016" s="4">
        <v>0.48294610148228401</v>
      </c>
      <c r="I11016" s="4">
        <v>21</v>
      </c>
      <c r="J11016" s="4">
        <v>18.850000000000001</v>
      </c>
      <c r="K11016" s="4">
        <v>19.350000000000001</v>
      </c>
      <c r="L11016" s="4">
        <v>19.96</v>
      </c>
      <c r="M11016" s="4">
        <v>37</v>
      </c>
    </row>
    <row r="11017" spans="1:13" x14ac:dyDescent="0.2">
      <c r="A11017" s="3">
        <v>43739</v>
      </c>
      <c r="B11017" t="s">
        <v>3934</v>
      </c>
      <c r="C11017" t="s">
        <v>3939</v>
      </c>
      <c r="D11017" t="s">
        <v>289</v>
      </c>
      <c r="E11017" t="s">
        <v>3938</v>
      </c>
      <c r="F11017" s="4">
        <v>20.173142857142899</v>
      </c>
      <c r="G11017" s="4">
        <v>20.100000000000001</v>
      </c>
      <c r="H11017" s="4">
        <v>0.61889261364706105</v>
      </c>
      <c r="I11017" s="4">
        <v>21.36</v>
      </c>
      <c r="J11017" s="4">
        <v>18.760000000000002</v>
      </c>
      <c r="K11017" s="4">
        <v>19.824999999999999</v>
      </c>
      <c r="L11017" s="4">
        <v>20.5</v>
      </c>
      <c r="M11017" s="4">
        <v>35</v>
      </c>
    </row>
    <row r="11018" spans="1:13" x14ac:dyDescent="0.2">
      <c r="A11018" s="3">
        <v>43739</v>
      </c>
      <c r="B11018" t="s">
        <v>3937</v>
      </c>
      <c r="C11018" t="s">
        <v>3942</v>
      </c>
      <c r="D11018" t="s">
        <v>290</v>
      </c>
      <c r="E11018" t="s">
        <v>3941</v>
      </c>
      <c r="F11018" s="4">
        <v>20.478461538461499</v>
      </c>
      <c r="G11018" s="4">
        <v>20.664999999999999</v>
      </c>
      <c r="H11018" s="4">
        <v>0.91287980504639099</v>
      </c>
      <c r="I11018" s="4">
        <v>21.9</v>
      </c>
      <c r="J11018" s="4">
        <v>18.25</v>
      </c>
      <c r="K11018" s="4">
        <v>19.850000000000001</v>
      </c>
      <c r="L11018" s="4">
        <v>21</v>
      </c>
      <c r="M11018" s="4">
        <v>26</v>
      </c>
    </row>
    <row r="11019" spans="1:13" x14ac:dyDescent="0.2">
      <c r="A11019" s="3">
        <v>43739</v>
      </c>
      <c r="B11019" t="s">
        <v>3574</v>
      </c>
      <c r="C11019" t="s">
        <v>3579</v>
      </c>
      <c r="D11019" t="s">
        <v>169</v>
      </c>
      <c r="E11019" t="s">
        <v>3578</v>
      </c>
      <c r="F11019" s="4">
        <v>0.26365853658536598</v>
      </c>
      <c r="G11019" s="4">
        <v>0.2</v>
      </c>
      <c r="H11019" s="4">
        <v>0.14065482746000901</v>
      </c>
      <c r="I11019" s="4">
        <v>0.6</v>
      </c>
      <c r="J11019" s="4">
        <v>0</v>
      </c>
      <c r="K11019" s="4">
        <v>0.2</v>
      </c>
      <c r="L11019" s="4">
        <v>0.32</v>
      </c>
      <c r="M11019" s="4">
        <v>41</v>
      </c>
    </row>
    <row r="11020" spans="1:13" x14ac:dyDescent="0.2">
      <c r="A11020" s="3">
        <v>43739</v>
      </c>
      <c r="B11020" t="s">
        <v>3577</v>
      </c>
      <c r="C11020" t="s">
        <v>3582</v>
      </c>
      <c r="D11020" t="s">
        <v>170</v>
      </c>
      <c r="E11020" t="s">
        <v>3581</v>
      </c>
      <c r="F11020" s="4">
        <v>1.2082926829268299</v>
      </c>
      <c r="G11020" s="4">
        <v>1.2</v>
      </c>
      <c r="H11020" s="4">
        <v>0.380669820441708</v>
      </c>
      <c r="I11020" s="4">
        <v>2.2000000000000002</v>
      </c>
      <c r="J11020" s="4">
        <v>-0.4</v>
      </c>
      <c r="K11020" s="4">
        <v>1</v>
      </c>
      <c r="L11020" s="4">
        <v>1.4</v>
      </c>
      <c r="M11020" s="4">
        <v>41</v>
      </c>
    </row>
    <row r="11021" spans="1:13" x14ac:dyDescent="0.2">
      <c r="A11021" s="3">
        <v>43739</v>
      </c>
      <c r="B11021" t="s">
        <v>3580</v>
      </c>
      <c r="C11021" t="s">
        <v>3585</v>
      </c>
      <c r="D11021" t="s">
        <v>171</v>
      </c>
      <c r="E11021" t="s">
        <v>3584</v>
      </c>
      <c r="F11021" s="4">
        <v>1.76294117647059</v>
      </c>
      <c r="G11021" s="4">
        <v>1.8</v>
      </c>
      <c r="H11021" s="4">
        <v>0.66908136666837204</v>
      </c>
      <c r="I11021" s="4">
        <v>3</v>
      </c>
      <c r="J11021" s="4">
        <v>-1</v>
      </c>
      <c r="K11021" s="4">
        <v>1.5</v>
      </c>
      <c r="L11021" s="4">
        <v>2</v>
      </c>
      <c r="M11021" s="4">
        <v>34</v>
      </c>
    </row>
    <row r="11022" spans="1:13" x14ac:dyDescent="0.2">
      <c r="A11022" s="3">
        <v>43739</v>
      </c>
      <c r="B11022" t="s">
        <v>3592</v>
      </c>
      <c r="C11022" t="s">
        <v>3597</v>
      </c>
      <c r="D11022" t="s">
        <v>175</v>
      </c>
      <c r="E11022" t="s">
        <v>3596</v>
      </c>
      <c r="F11022" s="4">
        <v>1.0682051282051299</v>
      </c>
      <c r="G11022" s="4">
        <v>1.1000000000000001</v>
      </c>
      <c r="H11022" s="4">
        <v>0.56047851639597301</v>
      </c>
      <c r="I11022" s="4">
        <v>2.5</v>
      </c>
      <c r="J11022" s="4">
        <v>-0.8</v>
      </c>
      <c r="K11022" s="4">
        <v>0.76</v>
      </c>
      <c r="L11022" s="4">
        <v>1.31</v>
      </c>
      <c r="M11022" s="4">
        <v>39</v>
      </c>
    </row>
    <row r="11023" spans="1:13" x14ac:dyDescent="0.2">
      <c r="A11023" s="3">
        <v>43739</v>
      </c>
      <c r="B11023" t="s">
        <v>3595</v>
      </c>
      <c r="C11023" t="s">
        <v>3600</v>
      </c>
      <c r="D11023" t="s">
        <v>176</v>
      </c>
      <c r="E11023" t="s">
        <v>3599</v>
      </c>
      <c r="F11023" s="4">
        <v>1.2571794871794899</v>
      </c>
      <c r="G11023" s="4">
        <v>1.28</v>
      </c>
      <c r="H11023" s="4">
        <v>0.41871324641817298</v>
      </c>
      <c r="I11023" s="4">
        <v>2.5</v>
      </c>
      <c r="J11023" s="4">
        <v>0.1</v>
      </c>
      <c r="K11023" s="4">
        <v>1</v>
      </c>
      <c r="L11023" s="4">
        <v>1.42</v>
      </c>
      <c r="M11023" s="4">
        <v>39</v>
      </c>
    </row>
    <row r="11024" spans="1:13" x14ac:dyDescent="0.2">
      <c r="A11024" s="3">
        <v>43739</v>
      </c>
      <c r="B11024" t="s">
        <v>10305</v>
      </c>
      <c r="C11024" t="s">
        <v>3591</v>
      </c>
      <c r="D11024" t="s">
        <v>10306</v>
      </c>
      <c r="E11024" t="s">
        <v>3590</v>
      </c>
      <c r="F11024" s="4">
        <v>0.12025641025641</v>
      </c>
      <c r="G11024" s="4">
        <v>0.1</v>
      </c>
      <c r="H11024" s="4">
        <v>0.28565241281086601</v>
      </c>
      <c r="I11024" s="4">
        <v>0.8</v>
      </c>
      <c r="J11024" s="4">
        <v>-0.3</v>
      </c>
      <c r="K11024" s="4">
        <v>-0.1</v>
      </c>
      <c r="L11024" s="4">
        <v>0.3</v>
      </c>
      <c r="M11024" s="4">
        <v>39</v>
      </c>
    </row>
    <row r="11025" spans="1:13" x14ac:dyDescent="0.2">
      <c r="A11025" s="3">
        <v>43739</v>
      </c>
      <c r="B11025" t="s">
        <v>3598</v>
      </c>
      <c r="C11025" t="s">
        <v>3603</v>
      </c>
      <c r="D11025" t="s">
        <v>177</v>
      </c>
      <c r="E11025" t="s">
        <v>3602</v>
      </c>
      <c r="F11025" s="4">
        <v>1.28589743589744</v>
      </c>
      <c r="G11025" s="4">
        <v>1.3</v>
      </c>
      <c r="H11025" s="4">
        <v>0.47320140336979899</v>
      </c>
      <c r="I11025" s="4">
        <v>2.7</v>
      </c>
      <c r="J11025" s="4">
        <v>-0.3</v>
      </c>
      <c r="K11025" s="4">
        <v>1.04</v>
      </c>
      <c r="L11025" s="4">
        <v>1.5</v>
      </c>
      <c r="M11025" s="4">
        <v>39</v>
      </c>
    </row>
    <row r="11026" spans="1:13" x14ac:dyDescent="0.2">
      <c r="A11026" s="3">
        <v>43739</v>
      </c>
      <c r="B11026" t="s">
        <v>3589</v>
      </c>
      <c r="C11026" t="s">
        <v>3594</v>
      </c>
      <c r="D11026" t="s">
        <v>174</v>
      </c>
      <c r="E11026" t="s">
        <v>3593</v>
      </c>
      <c r="F11026" s="4">
        <v>0.50282051282051299</v>
      </c>
      <c r="G11026" s="4">
        <v>0.4</v>
      </c>
      <c r="H11026" s="4">
        <v>0.36444585705704702</v>
      </c>
      <c r="I11026" s="4">
        <v>1.3</v>
      </c>
      <c r="J11026" s="4">
        <v>-0.38</v>
      </c>
      <c r="K11026" s="4">
        <v>0.3</v>
      </c>
      <c r="L11026" s="4">
        <v>0.7</v>
      </c>
      <c r="M11026" s="4">
        <v>39</v>
      </c>
    </row>
    <row r="11027" spans="1:13" x14ac:dyDescent="0.2">
      <c r="A11027" s="3">
        <v>43739</v>
      </c>
      <c r="B11027" t="s">
        <v>3601</v>
      </c>
      <c r="C11027" t="s">
        <v>3606</v>
      </c>
      <c r="D11027" t="s">
        <v>178</v>
      </c>
      <c r="E11027" t="s">
        <v>3605</v>
      </c>
      <c r="F11027" s="4">
        <v>1.1912820512820499</v>
      </c>
      <c r="G11027" s="4">
        <v>1.27</v>
      </c>
      <c r="H11027" s="4">
        <v>0.62551528016667801</v>
      </c>
      <c r="I11027" s="4">
        <v>2.4</v>
      </c>
      <c r="J11027" s="4">
        <v>-0.9</v>
      </c>
      <c r="K11027" s="4">
        <v>1</v>
      </c>
      <c r="L11027" s="4">
        <v>1.55</v>
      </c>
      <c r="M11027" s="4">
        <v>39</v>
      </c>
    </row>
    <row r="11028" spans="1:13" x14ac:dyDescent="0.2">
      <c r="A11028" s="3">
        <v>43739</v>
      </c>
      <c r="B11028" t="s">
        <v>3868</v>
      </c>
      <c r="C11028" t="s">
        <v>3873</v>
      </c>
      <c r="D11028" t="s">
        <v>267</v>
      </c>
      <c r="E11028" t="s">
        <v>3872</v>
      </c>
      <c r="F11028" s="4">
        <v>0.33200000000000002</v>
      </c>
      <c r="G11028" s="4">
        <v>0.3</v>
      </c>
      <c r="H11028" s="4">
        <v>0.22845495544344499</v>
      </c>
      <c r="I11028" s="4">
        <v>0.8</v>
      </c>
      <c r="J11028" s="4">
        <v>-0.1</v>
      </c>
      <c r="K11028" s="4">
        <v>0.2</v>
      </c>
      <c r="L11028" s="4">
        <v>0.49</v>
      </c>
      <c r="M11028" s="4">
        <v>25</v>
      </c>
    </row>
    <row r="11029" spans="1:13" x14ac:dyDescent="0.2">
      <c r="A11029" s="3">
        <v>43739</v>
      </c>
      <c r="B11029" t="s">
        <v>3871</v>
      </c>
      <c r="C11029" t="s">
        <v>3876</v>
      </c>
      <c r="D11029" t="s">
        <v>268</v>
      </c>
      <c r="E11029" t="s">
        <v>3875</v>
      </c>
      <c r="F11029" s="4">
        <v>0.23880000000000001</v>
      </c>
      <c r="G11029" s="4">
        <v>0.3</v>
      </c>
      <c r="H11029" s="4">
        <v>0.275292571639701</v>
      </c>
      <c r="I11029" s="4">
        <v>0.9</v>
      </c>
      <c r="J11029" s="4">
        <v>-0.7</v>
      </c>
      <c r="K11029" s="4">
        <v>0.17</v>
      </c>
      <c r="L11029" s="4">
        <v>0.35</v>
      </c>
      <c r="M11029" s="4">
        <v>25</v>
      </c>
    </row>
    <row r="11030" spans="1:13" x14ac:dyDescent="0.2">
      <c r="A11030" s="3">
        <v>43739</v>
      </c>
      <c r="B11030" t="s">
        <v>10311</v>
      </c>
      <c r="C11030" t="s">
        <v>3867</v>
      </c>
      <c r="D11030" t="s">
        <v>10312</v>
      </c>
      <c r="E11030" t="s">
        <v>3866</v>
      </c>
      <c r="F11030" s="4">
        <v>0.16115384615384601</v>
      </c>
      <c r="G11030" s="4">
        <v>0.16</v>
      </c>
      <c r="H11030" s="4">
        <v>0.195454893478305</v>
      </c>
      <c r="I11030" s="4">
        <v>0.71</v>
      </c>
      <c r="J11030" s="4">
        <v>-0.2</v>
      </c>
      <c r="K11030" s="4">
        <v>6.25E-2</v>
      </c>
      <c r="L11030" s="4">
        <v>0.26500000000000001</v>
      </c>
      <c r="M11030" s="4">
        <v>26</v>
      </c>
    </row>
    <row r="11031" spans="1:13" x14ac:dyDescent="0.2">
      <c r="A11031" s="3">
        <v>43739</v>
      </c>
      <c r="B11031" t="s">
        <v>3874</v>
      </c>
      <c r="C11031" t="s">
        <v>3879</v>
      </c>
      <c r="D11031" t="s">
        <v>269</v>
      </c>
      <c r="E11031" t="s">
        <v>3878</v>
      </c>
      <c r="F11031" s="4">
        <v>0.28160000000000002</v>
      </c>
      <c r="G11031" s="4">
        <v>0.3</v>
      </c>
      <c r="H11031" s="4">
        <v>0.25594074835138397</v>
      </c>
      <c r="I11031" s="4">
        <v>0.8</v>
      </c>
      <c r="J11031" s="4">
        <v>-0.4</v>
      </c>
      <c r="K11031" s="4">
        <v>0.1</v>
      </c>
      <c r="L11031" s="4">
        <v>0.4</v>
      </c>
      <c r="M11031" s="4">
        <v>25</v>
      </c>
    </row>
    <row r="11032" spans="1:13" x14ac:dyDescent="0.2">
      <c r="A11032" s="3">
        <v>43739</v>
      </c>
      <c r="B11032" t="s">
        <v>3865</v>
      </c>
      <c r="C11032" t="s">
        <v>3870</v>
      </c>
      <c r="D11032" t="s">
        <v>266</v>
      </c>
      <c r="E11032" t="s">
        <v>3869</v>
      </c>
      <c r="F11032" s="4">
        <v>0.38807692307692299</v>
      </c>
      <c r="G11032" s="4">
        <v>0.35</v>
      </c>
      <c r="H11032" s="4">
        <v>0.23179334297203999</v>
      </c>
      <c r="I11032" s="4">
        <v>1.22</v>
      </c>
      <c r="J11032" s="4">
        <v>0.1</v>
      </c>
      <c r="K11032" s="4">
        <v>0.3</v>
      </c>
      <c r="L11032" s="4">
        <v>0.4</v>
      </c>
      <c r="M11032" s="4">
        <v>26</v>
      </c>
    </row>
    <row r="11033" spans="1:13" x14ac:dyDescent="0.2">
      <c r="A11033" s="3">
        <v>43739</v>
      </c>
      <c r="B11033" t="s">
        <v>3877</v>
      </c>
      <c r="C11033" t="s">
        <v>3882</v>
      </c>
      <c r="D11033" t="s">
        <v>270</v>
      </c>
      <c r="E11033" t="s">
        <v>3881</v>
      </c>
      <c r="F11033" s="4">
        <v>0.35</v>
      </c>
      <c r="G11033" s="4">
        <v>0.39</v>
      </c>
      <c r="H11033" s="4">
        <v>0.22741298702287599</v>
      </c>
      <c r="I11033" s="4">
        <v>0.96</v>
      </c>
      <c r="J11033" s="4">
        <v>-0.15</v>
      </c>
      <c r="K11033" s="4">
        <v>0.27</v>
      </c>
      <c r="L11033" s="4">
        <v>0.5</v>
      </c>
      <c r="M11033" s="4">
        <v>25</v>
      </c>
    </row>
    <row r="11034" spans="1:13" x14ac:dyDescent="0.2">
      <c r="A11034" s="3">
        <v>43770</v>
      </c>
      <c r="B11034" t="s">
        <v>9740</v>
      </c>
      <c r="C11034" t="s">
        <v>3927</v>
      </c>
      <c r="D11034" t="s">
        <v>9741</v>
      </c>
      <c r="E11034" t="s">
        <v>3926</v>
      </c>
      <c r="F11034" s="4">
        <v>7.0519999999999996</v>
      </c>
      <c r="G11034" s="4">
        <v>7</v>
      </c>
      <c r="H11034" s="4">
        <v>0.40320590273457102</v>
      </c>
      <c r="I11034" s="4">
        <v>8.34</v>
      </c>
      <c r="J11034" s="4">
        <v>6.48</v>
      </c>
      <c r="K11034" s="4">
        <v>6.81</v>
      </c>
      <c r="L11034" s="4">
        <v>7.1</v>
      </c>
      <c r="M11034" s="4">
        <v>25</v>
      </c>
    </row>
    <row r="11035" spans="1:13" x14ac:dyDescent="0.2">
      <c r="A11035" s="3">
        <v>43770</v>
      </c>
      <c r="B11035" t="s">
        <v>3925</v>
      </c>
      <c r="C11035" t="s">
        <v>3930</v>
      </c>
      <c r="D11035" t="s">
        <v>286</v>
      </c>
      <c r="E11035" t="s">
        <v>3929</v>
      </c>
      <c r="F11035" s="4">
        <v>7.0355999999999996</v>
      </c>
      <c r="G11035" s="4">
        <v>7</v>
      </c>
      <c r="H11035" s="4">
        <v>0.54566534310570503</v>
      </c>
      <c r="I11035" s="4">
        <v>8.3000000000000007</v>
      </c>
      <c r="J11035" s="4">
        <v>6</v>
      </c>
      <c r="K11035" s="4">
        <v>6.6</v>
      </c>
      <c r="L11035" s="4">
        <v>7.4</v>
      </c>
      <c r="M11035" s="4">
        <v>25</v>
      </c>
    </row>
    <row r="11036" spans="1:13" x14ac:dyDescent="0.2">
      <c r="A11036" s="3">
        <v>43770</v>
      </c>
      <c r="B11036" t="s">
        <v>3928</v>
      </c>
      <c r="C11036" t="s">
        <v>3933</v>
      </c>
      <c r="D11036" t="s">
        <v>287</v>
      </c>
      <c r="E11036" t="s">
        <v>3932</v>
      </c>
      <c r="F11036" s="4">
        <v>6.91</v>
      </c>
      <c r="G11036" s="4">
        <v>6.8</v>
      </c>
      <c r="H11036" s="4">
        <v>0.75675623552105598</v>
      </c>
      <c r="I11036" s="4">
        <v>8.5</v>
      </c>
      <c r="J11036" s="4">
        <v>5.6</v>
      </c>
      <c r="K11036" s="4">
        <v>6.48</v>
      </c>
      <c r="L11036" s="4">
        <v>7.5</v>
      </c>
      <c r="M11036" s="4">
        <v>21</v>
      </c>
    </row>
    <row r="11037" spans="1:13" x14ac:dyDescent="0.2">
      <c r="A11037" s="3">
        <v>43770</v>
      </c>
      <c r="B11037" t="s">
        <v>9742</v>
      </c>
      <c r="C11037" t="s">
        <v>3918</v>
      </c>
      <c r="D11037" t="s">
        <v>9743</v>
      </c>
      <c r="E11037" t="s">
        <v>3917</v>
      </c>
      <c r="F11037" s="4">
        <v>7.2735483870967697</v>
      </c>
      <c r="G11037" s="4">
        <v>7.25</v>
      </c>
      <c r="H11037" s="4">
        <v>0.119820654510447</v>
      </c>
      <c r="I11037" s="4">
        <v>7.5</v>
      </c>
      <c r="J11037" s="4">
        <v>7</v>
      </c>
      <c r="K11037" s="4">
        <v>7.2</v>
      </c>
      <c r="L11037" s="4">
        <v>7.36</v>
      </c>
      <c r="M11037" s="4">
        <v>31</v>
      </c>
    </row>
    <row r="11038" spans="1:13" x14ac:dyDescent="0.2">
      <c r="A11038" s="3">
        <v>43770</v>
      </c>
      <c r="B11038" t="s">
        <v>3916</v>
      </c>
      <c r="C11038" t="s">
        <v>3921</v>
      </c>
      <c r="D11038" t="s">
        <v>283</v>
      </c>
      <c r="E11038" t="s">
        <v>3920</v>
      </c>
      <c r="F11038" s="4">
        <v>6.6290322580645196</v>
      </c>
      <c r="G11038" s="4">
        <v>6.55</v>
      </c>
      <c r="H11038" s="4">
        <v>0.42569437267214499</v>
      </c>
      <c r="I11038" s="4">
        <v>7.6</v>
      </c>
      <c r="J11038" s="4">
        <v>5.97</v>
      </c>
      <c r="K11038" s="4">
        <v>6.42</v>
      </c>
      <c r="L11038" s="4">
        <v>6.8</v>
      </c>
      <c r="M11038" s="4">
        <v>31</v>
      </c>
    </row>
    <row r="11039" spans="1:13" x14ac:dyDescent="0.2">
      <c r="A11039" s="3">
        <v>43770</v>
      </c>
      <c r="B11039" t="s">
        <v>3919</v>
      </c>
      <c r="C11039" t="s">
        <v>3924</v>
      </c>
      <c r="D11039" t="s">
        <v>284</v>
      </c>
      <c r="E11039" t="s">
        <v>3923</v>
      </c>
      <c r="F11039" s="4">
        <v>6.4311538461538502</v>
      </c>
      <c r="G11039" s="4">
        <v>6.4</v>
      </c>
      <c r="H11039" s="4">
        <v>0.51590950309585804</v>
      </c>
      <c r="I11039" s="4">
        <v>7.45</v>
      </c>
      <c r="J11039" s="4">
        <v>5.47</v>
      </c>
      <c r="K11039" s="4">
        <v>6.12</v>
      </c>
      <c r="L11039" s="4">
        <v>6.8525</v>
      </c>
      <c r="M11039" s="4">
        <v>26</v>
      </c>
    </row>
    <row r="11040" spans="1:13" x14ac:dyDescent="0.2">
      <c r="A11040" s="3">
        <v>43770</v>
      </c>
      <c r="B11040" t="s">
        <v>10297</v>
      </c>
      <c r="C11040" t="s">
        <v>3988</v>
      </c>
      <c r="D11040" t="s">
        <v>10298</v>
      </c>
      <c r="E11040" t="s">
        <v>3987</v>
      </c>
      <c r="F11040" s="4">
        <v>3.6751851851851902</v>
      </c>
      <c r="G11040" s="4">
        <v>3.6</v>
      </c>
      <c r="H11040" s="4">
        <v>0.13779500857238799</v>
      </c>
      <c r="I11040" s="4">
        <v>4</v>
      </c>
      <c r="J11040" s="4">
        <v>3.39</v>
      </c>
      <c r="K11040" s="4">
        <v>3.6</v>
      </c>
      <c r="L11040" s="4">
        <v>3.7</v>
      </c>
      <c r="M11040" s="4">
        <v>27</v>
      </c>
    </row>
    <row r="11041" spans="1:13" x14ac:dyDescent="0.2">
      <c r="A11041" s="3">
        <v>43770</v>
      </c>
      <c r="B11041" t="s">
        <v>3986</v>
      </c>
      <c r="C11041" t="s">
        <v>3991</v>
      </c>
      <c r="D11041" t="s">
        <v>307</v>
      </c>
      <c r="E11041" t="s">
        <v>3990</v>
      </c>
      <c r="F11041" s="4">
        <v>3.8040740740740699</v>
      </c>
      <c r="G11041" s="4">
        <v>3.75</v>
      </c>
      <c r="H11041" s="4">
        <v>0.28748590947757402</v>
      </c>
      <c r="I11041" s="4">
        <v>4.5999999999999996</v>
      </c>
      <c r="J11041" s="4">
        <v>3.36</v>
      </c>
      <c r="K11041" s="4">
        <v>3.6949999999999998</v>
      </c>
      <c r="L11041" s="4">
        <v>3.88</v>
      </c>
      <c r="M11041" s="4">
        <v>27</v>
      </c>
    </row>
    <row r="11042" spans="1:13" x14ac:dyDescent="0.2">
      <c r="A11042" s="3">
        <v>43770</v>
      </c>
      <c r="B11042" t="s">
        <v>10299</v>
      </c>
      <c r="C11042" t="s">
        <v>3994</v>
      </c>
      <c r="D11042" t="s">
        <v>10300</v>
      </c>
      <c r="E11042" t="s">
        <v>3993</v>
      </c>
      <c r="F11042" s="4">
        <v>3.6093548387096801</v>
      </c>
      <c r="G11042" s="4">
        <v>3.56</v>
      </c>
      <c r="H11042" s="4">
        <v>0.145829477675605</v>
      </c>
      <c r="I11042" s="4">
        <v>4.0999999999999996</v>
      </c>
      <c r="J11042" s="4">
        <v>3.5</v>
      </c>
      <c r="K11042" s="4">
        <v>3.5</v>
      </c>
      <c r="L11042" s="4">
        <v>3.6</v>
      </c>
      <c r="M11042" s="4">
        <v>31</v>
      </c>
    </row>
    <row r="11043" spans="1:13" x14ac:dyDescent="0.2">
      <c r="A11043" s="3">
        <v>43770</v>
      </c>
      <c r="B11043" t="s">
        <v>3992</v>
      </c>
      <c r="C11043" t="s">
        <v>3997</v>
      </c>
      <c r="D11043" t="s">
        <v>309</v>
      </c>
      <c r="E11043" t="s">
        <v>3996</v>
      </c>
      <c r="F11043" s="4">
        <v>3.8048387096774201</v>
      </c>
      <c r="G11043" s="4">
        <v>3.75</v>
      </c>
      <c r="H11043" s="4">
        <v>0.25833919521618498</v>
      </c>
      <c r="I11043" s="4">
        <v>4.5999999999999996</v>
      </c>
      <c r="J11043" s="4">
        <v>3.5</v>
      </c>
      <c r="K11043" s="4">
        <v>3.65</v>
      </c>
      <c r="L11043" s="4">
        <v>3.8</v>
      </c>
      <c r="M11043" s="4">
        <v>31</v>
      </c>
    </row>
    <row r="11044" spans="1:13" x14ac:dyDescent="0.2">
      <c r="A11044" s="3">
        <v>43770</v>
      </c>
      <c r="B11044" t="s">
        <v>3892</v>
      </c>
      <c r="C11044" t="s">
        <v>3897</v>
      </c>
      <c r="D11044" t="s">
        <v>275</v>
      </c>
      <c r="E11044" t="s">
        <v>3896</v>
      </c>
      <c r="F11044" s="4">
        <v>7.0303030303030303</v>
      </c>
      <c r="G11044" s="4">
        <v>7</v>
      </c>
      <c r="H11044" s="4">
        <v>0.22323592968657699</v>
      </c>
      <c r="I11044" s="4">
        <v>7.5</v>
      </c>
      <c r="J11044" s="4">
        <v>6.75</v>
      </c>
      <c r="K11044" s="4">
        <v>6.75</v>
      </c>
      <c r="L11044" s="4">
        <v>7.25</v>
      </c>
      <c r="M11044" s="4">
        <v>33</v>
      </c>
    </row>
    <row r="11045" spans="1:13" x14ac:dyDescent="0.2">
      <c r="A11045" s="3">
        <v>43770</v>
      </c>
      <c r="B11045" t="s">
        <v>3904</v>
      </c>
      <c r="C11045" t="s">
        <v>3909</v>
      </c>
      <c r="D11045" t="s">
        <v>279</v>
      </c>
      <c r="E11045" t="s">
        <v>3908</v>
      </c>
      <c r="F11045" s="4">
        <v>6.48035714285714</v>
      </c>
      <c r="G11045" s="4">
        <v>6.5</v>
      </c>
      <c r="H11045" s="4">
        <v>0.43212208616836201</v>
      </c>
      <c r="I11045" s="4">
        <v>7.25</v>
      </c>
      <c r="J11045" s="4">
        <v>5.5</v>
      </c>
      <c r="K11045" s="4">
        <v>6.1875</v>
      </c>
      <c r="L11045" s="4">
        <v>6.75</v>
      </c>
      <c r="M11045" s="4">
        <v>28</v>
      </c>
    </row>
    <row r="11046" spans="1:13" x14ac:dyDescent="0.2">
      <c r="A11046" s="3">
        <v>43770</v>
      </c>
      <c r="B11046" t="s">
        <v>3895</v>
      </c>
      <c r="C11046" t="s">
        <v>3900</v>
      </c>
      <c r="D11046" t="s">
        <v>276</v>
      </c>
      <c r="E11046" t="s">
        <v>3899</v>
      </c>
      <c r="F11046" s="4">
        <v>6.8181818181818201</v>
      </c>
      <c r="G11046" s="4">
        <v>6.75</v>
      </c>
      <c r="H11046" s="4">
        <v>0.28140778402363198</v>
      </c>
      <c r="I11046" s="4">
        <v>7.25</v>
      </c>
      <c r="J11046" s="4">
        <v>6.25</v>
      </c>
      <c r="K11046" s="4">
        <v>6.75</v>
      </c>
      <c r="L11046" s="4">
        <v>7</v>
      </c>
      <c r="M11046" s="4">
        <v>33</v>
      </c>
    </row>
    <row r="11047" spans="1:13" x14ac:dyDescent="0.2">
      <c r="A11047" s="3">
        <v>43770</v>
      </c>
      <c r="B11047" t="s">
        <v>3907</v>
      </c>
      <c r="C11047" t="s">
        <v>3912</v>
      </c>
      <c r="D11047" t="s">
        <v>280</v>
      </c>
      <c r="E11047" t="s">
        <v>3911</v>
      </c>
      <c r="F11047" s="4">
        <v>6.4</v>
      </c>
      <c r="G11047" s="4">
        <v>6.5</v>
      </c>
      <c r="H11047" s="4">
        <v>0.45987115747944202</v>
      </c>
      <c r="I11047" s="4">
        <v>7.2</v>
      </c>
      <c r="J11047" s="4">
        <v>5.5</v>
      </c>
      <c r="K11047" s="4">
        <v>6.1875</v>
      </c>
      <c r="L11047" s="4">
        <v>6.75</v>
      </c>
      <c r="M11047" s="4">
        <v>28</v>
      </c>
    </row>
    <row r="11048" spans="1:13" x14ac:dyDescent="0.2">
      <c r="A11048" s="3">
        <v>43770</v>
      </c>
      <c r="B11048" t="s">
        <v>3898</v>
      </c>
      <c r="C11048" t="s">
        <v>3903</v>
      </c>
      <c r="D11048" t="s">
        <v>277</v>
      </c>
      <c r="E11048" t="s">
        <v>3902</v>
      </c>
      <c r="F11048" s="4">
        <v>6.6666666666666696</v>
      </c>
      <c r="G11048" s="4">
        <v>6.75</v>
      </c>
      <c r="H11048" s="4">
        <v>0.31663925319938901</v>
      </c>
      <c r="I11048" s="4">
        <v>7.25</v>
      </c>
      <c r="J11048" s="4">
        <v>6</v>
      </c>
      <c r="K11048" s="4">
        <v>6.5</v>
      </c>
      <c r="L11048" s="4">
        <v>7</v>
      </c>
      <c r="M11048" s="4">
        <v>33</v>
      </c>
    </row>
    <row r="11049" spans="1:13" x14ac:dyDescent="0.2">
      <c r="A11049" s="3">
        <v>43770</v>
      </c>
      <c r="B11049" t="s">
        <v>3910</v>
      </c>
      <c r="C11049" t="s">
        <v>3915</v>
      </c>
      <c r="D11049" t="s">
        <v>281</v>
      </c>
      <c r="E11049" t="s">
        <v>3914</v>
      </c>
      <c r="F11049" s="4">
        <v>6.3196428571428598</v>
      </c>
      <c r="G11049" s="4">
        <v>6.375</v>
      </c>
      <c r="H11049" s="4">
        <v>0.49128314339505602</v>
      </c>
      <c r="I11049" s="4">
        <v>7.2</v>
      </c>
      <c r="J11049" s="4">
        <v>5.5</v>
      </c>
      <c r="K11049" s="4">
        <v>6</v>
      </c>
      <c r="L11049" s="4">
        <v>6.5625</v>
      </c>
      <c r="M11049" s="4">
        <v>28</v>
      </c>
    </row>
    <row r="11050" spans="1:13" x14ac:dyDescent="0.2">
      <c r="A11050" s="3">
        <v>43770</v>
      </c>
      <c r="B11050" t="s">
        <v>8150</v>
      </c>
      <c r="C11050" t="s">
        <v>3894</v>
      </c>
      <c r="D11050" t="s">
        <v>8151</v>
      </c>
      <c r="E11050" t="s">
        <v>3893</v>
      </c>
      <c r="F11050" s="4">
        <v>7.2727272727272698</v>
      </c>
      <c r="G11050" s="4">
        <v>7.25</v>
      </c>
      <c r="H11050" s="4">
        <v>7.2984276015142804E-2</v>
      </c>
      <c r="I11050" s="4">
        <v>7.5</v>
      </c>
      <c r="J11050" s="4">
        <v>7.25</v>
      </c>
      <c r="K11050" s="4">
        <v>7.25</v>
      </c>
      <c r="L11050" s="4">
        <v>7.25</v>
      </c>
      <c r="M11050" s="4">
        <v>33</v>
      </c>
    </row>
    <row r="11051" spans="1:13" x14ac:dyDescent="0.2">
      <c r="A11051" s="3">
        <v>43770</v>
      </c>
      <c r="B11051" t="s">
        <v>3901</v>
      </c>
      <c r="C11051" t="s">
        <v>3906</v>
      </c>
      <c r="D11051" t="s">
        <v>278</v>
      </c>
      <c r="E11051" t="s">
        <v>3905</v>
      </c>
      <c r="F11051" s="4">
        <v>6.5742424242424198</v>
      </c>
      <c r="G11051" s="4">
        <v>6.5</v>
      </c>
      <c r="H11051" s="4">
        <v>0.35884389279175299</v>
      </c>
      <c r="I11051" s="4">
        <v>7.25</v>
      </c>
      <c r="J11051" s="4">
        <v>6</v>
      </c>
      <c r="K11051" s="4">
        <v>6.25</v>
      </c>
      <c r="L11051" s="4">
        <v>6.75</v>
      </c>
      <c r="M11051" s="4">
        <v>33</v>
      </c>
    </row>
    <row r="11052" spans="1:13" x14ac:dyDescent="0.2">
      <c r="A11052" s="3">
        <v>43770</v>
      </c>
      <c r="B11052" t="s">
        <v>3913</v>
      </c>
      <c r="C11052" t="s">
        <v>4436</v>
      </c>
      <c r="D11052" t="s">
        <v>282</v>
      </c>
      <c r="E11052" t="s">
        <v>4435</v>
      </c>
      <c r="F11052" s="4">
        <v>6.2839285714285698</v>
      </c>
      <c r="G11052" s="4">
        <v>6.25</v>
      </c>
      <c r="H11052" s="4">
        <v>0.50443469852832801</v>
      </c>
      <c r="I11052" s="4">
        <v>7.2</v>
      </c>
      <c r="J11052" s="4">
        <v>5.5</v>
      </c>
      <c r="K11052" s="4">
        <v>6</v>
      </c>
      <c r="L11052" s="4">
        <v>6.5625</v>
      </c>
      <c r="M11052" s="4">
        <v>28</v>
      </c>
    </row>
    <row r="11053" spans="1:13" x14ac:dyDescent="0.2">
      <c r="A11053" s="3">
        <v>43770</v>
      </c>
      <c r="B11053" t="s">
        <v>8310</v>
      </c>
      <c r="C11053" t="s">
        <v>3081</v>
      </c>
      <c r="D11053" t="s">
        <v>8311</v>
      </c>
      <c r="E11053" t="s">
        <v>3080</v>
      </c>
      <c r="F11053" s="4">
        <v>3.54807894736842</v>
      </c>
      <c r="G11053" s="4">
        <v>3.5285000000000002</v>
      </c>
      <c r="H11053" s="4">
        <v>0.26123246162042602</v>
      </c>
      <c r="I11053" s="4">
        <v>4.09</v>
      </c>
      <c r="J11053" s="4">
        <v>3</v>
      </c>
      <c r="K11053" s="4">
        <v>3.41</v>
      </c>
      <c r="L11053" s="4">
        <v>3.7574999999999998</v>
      </c>
      <c r="M11053" s="4">
        <v>38</v>
      </c>
    </row>
    <row r="11054" spans="1:13" x14ac:dyDescent="0.2">
      <c r="A11054" s="3">
        <v>43770</v>
      </c>
      <c r="B11054" t="s">
        <v>8316</v>
      </c>
      <c r="C11054" t="s">
        <v>3084</v>
      </c>
      <c r="D11054" t="s">
        <v>8317</v>
      </c>
      <c r="E11054" t="s">
        <v>3083</v>
      </c>
      <c r="F11054" s="4">
        <v>3.4528947368421101</v>
      </c>
      <c r="G11054" s="4">
        <v>3.5</v>
      </c>
      <c r="H11054" s="4">
        <v>0.22529149759915401</v>
      </c>
      <c r="I11054" s="4">
        <v>4.0199999999999996</v>
      </c>
      <c r="J11054" s="4">
        <v>3</v>
      </c>
      <c r="K11054" s="4">
        <v>3.3224999999999998</v>
      </c>
      <c r="L11054" s="4">
        <v>3.5924999999999998</v>
      </c>
      <c r="M11054" s="4">
        <v>38</v>
      </c>
    </row>
    <row r="11055" spans="1:13" x14ac:dyDescent="0.2">
      <c r="A11055" s="3">
        <v>43770</v>
      </c>
      <c r="B11055" t="s">
        <v>9744</v>
      </c>
      <c r="C11055" t="s">
        <v>3072</v>
      </c>
      <c r="D11055" t="s">
        <v>9745</v>
      </c>
      <c r="E11055" t="s">
        <v>3071</v>
      </c>
      <c r="F11055" s="4">
        <v>2.93384615384615</v>
      </c>
      <c r="G11055" s="4">
        <v>2.95</v>
      </c>
      <c r="H11055" s="4">
        <v>0.117173182323732</v>
      </c>
      <c r="I11055" s="4">
        <v>3.15</v>
      </c>
      <c r="J11055" s="4">
        <v>2.7</v>
      </c>
      <c r="K11055" s="4">
        <v>2.8450000000000002</v>
      </c>
      <c r="L11055" s="4">
        <v>3.0150000000000001</v>
      </c>
      <c r="M11055" s="4">
        <v>39</v>
      </c>
    </row>
    <row r="11056" spans="1:13" x14ac:dyDescent="0.2">
      <c r="A11056" s="3">
        <v>43770</v>
      </c>
      <c r="B11056" t="s">
        <v>3070</v>
      </c>
      <c r="C11056" t="s">
        <v>3075</v>
      </c>
      <c r="D11056" t="s">
        <v>1</v>
      </c>
      <c r="E11056" t="s">
        <v>3074</v>
      </c>
      <c r="F11056" s="4">
        <v>3.4528947368421101</v>
      </c>
      <c r="G11056" s="4">
        <v>3.5</v>
      </c>
      <c r="H11056" s="4">
        <v>0.22529149759915401</v>
      </c>
      <c r="I11056" s="4">
        <v>4.0199999999999996</v>
      </c>
      <c r="J11056" s="4">
        <v>3</v>
      </c>
      <c r="K11056" s="4">
        <v>3.3224999999999998</v>
      </c>
      <c r="L11056" s="4">
        <v>3.5924999999999998</v>
      </c>
      <c r="M11056" s="4">
        <v>38</v>
      </c>
    </row>
    <row r="11057" spans="1:13" x14ac:dyDescent="0.2">
      <c r="A11057" s="3">
        <v>43770</v>
      </c>
      <c r="B11057" t="s">
        <v>7848</v>
      </c>
      <c r="C11057" t="s">
        <v>3102</v>
      </c>
      <c r="D11057" t="s">
        <v>7849</v>
      </c>
      <c r="E11057" t="s">
        <v>3101</v>
      </c>
      <c r="F11057" s="4">
        <v>3.5405714285714298</v>
      </c>
      <c r="G11057" s="4">
        <v>3.5</v>
      </c>
      <c r="H11057" s="4">
        <v>0.243019520604741</v>
      </c>
      <c r="I11057" s="4">
        <v>4.2</v>
      </c>
      <c r="J11057" s="4">
        <v>3</v>
      </c>
      <c r="K11057" s="4">
        <v>3.5</v>
      </c>
      <c r="L11057" s="4">
        <v>3.605</v>
      </c>
      <c r="M11057" s="4">
        <v>35</v>
      </c>
    </row>
    <row r="11058" spans="1:13" x14ac:dyDescent="0.2">
      <c r="A11058" s="3">
        <v>43770</v>
      </c>
      <c r="B11058" t="s">
        <v>3073</v>
      </c>
      <c r="C11058" t="s">
        <v>3078</v>
      </c>
      <c r="D11058" t="s">
        <v>2</v>
      </c>
      <c r="E11058" t="s">
        <v>3077</v>
      </c>
      <c r="F11058" s="4">
        <v>3.51057142857143</v>
      </c>
      <c r="G11058" s="4">
        <v>3.5</v>
      </c>
      <c r="H11058" s="4">
        <v>0.253852004790458</v>
      </c>
      <c r="I11058" s="4">
        <v>4.1500000000000004</v>
      </c>
      <c r="J11058" s="4">
        <v>3</v>
      </c>
      <c r="K11058" s="4">
        <v>3.31</v>
      </c>
      <c r="L11058" s="4">
        <v>3.6</v>
      </c>
      <c r="M11058" s="4">
        <v>35</v>
      </c>
    </row>
    <row r="11059" spans="1:13" x14ac:dyDescent="0.2">
      <c r="A11059" s="3">
        <v>43770</v>
      </c>
      <c r="B11059" t="s">
        <v>7207</v>
      </c>
      <c r="C11059" t="s">
        <v>3105</v>
      </c>
      <c r="D11059" t="s">
        <v>2997</v>
      </c>
      <c r="E11059" t="s">
        <v>3104</v>
      </c>
      <c r="F11059" s="4">
        <v>4.01235294117647</v>
      </c>
      <c r="G11059" s="4">
        <v>3.5</v>
      </c>
      <c r="H11059" s="4">
        <v>2.8715828797536198</v>
      </c>
      <c r="I11059" s="4">
        <v>20.2</v>
      </c>
      <c r="J11059" s="4">
        <v>3</v>
      </c>
      <c r="K11059" s="4">
        <v>3.4</v>
      </c>
      <c r="L11059" s="4">
        <v>3.5950000000000002</v>
      </c>
      <c r="M11059" s="4">
        <v>34</v>
      </c>
    </row>
    <row r="11060" spans="1:13" x14ac:dyDescent="0.2">
      <c r="A11060" s="3">
        <v>43770</v>
      </c>
      <c r="B11060" t="s">
        <v>3112</v>
      </c>
      <c r="C11060" t="s">
        <v>3120</v>
      </c>
      <c r="D11060" t="s">
        <v>15</v>
      </c>
      <c r="E11060" t="s">
        <v>3119</v>
      </c>
      <c r="F11060" s="4">
        <v>0.37002631578947398</v>
      </c>
      <c r="G11060" s="4">
        <v>0.38</v>
      </c>
      <c r="H11060" s="4">
        <v>0.13604261789364799</v>
      </c>
      <c r="I11060" s="4">
        <v>0.63</v>
      </c>
      <c r="J11060" s="4">
        <v>0.08</v>
      </c>
      <c r="K11060" s="4">
        <v>0.30249999999999999</v>
      </c>
      <c r="L11060" s="4">
        <v>0.45</v>
      </c>
      <c r="M11060" s="4">
        <v>38</v>
      </c>
    </row>
    <row r="11061" spans="1:13" x14ac:dyDescent="0.2">
      <c r="A11061" s="3">
        <v>43770</v>
      </c>
      <c r="B11061" t="s">
        <v>3115</v>
      </c>
      <c r="C11061" t="s">
        <v>3123</v>
      </c>
      <c r="D11061" t="s">
        <v>16</v>
      </c>
      <c r="E11061" t="s">
        <v>3122</v>
      </c>
      <c r="F11061" s="4">
        <v>0.21271052631578899</v>
      </c>
      <c r="G11061" s="4">
        <v>0.24</v>
      </c>
      <c r="H11061" s="4">
        <v>0.13749003067441201</v>
      </c>
      <c r="I11061" s="4">
        <v>0.44</v>
      </c>
      <c r="J11061" s="4">
        <v>-0.21</v>
      </c>
      <c r="K11061" s="4">
        <v>0.16975000000000001</v>
      </c>
      <c r="L11061" s="4">
        <v>0.28999999999999998</v>
      </c>
      <c r="M11061" s="4">
        <v>38</v>
      </c>
    </row>
    <row r="11062" spans="1:13" x14ac:dyDescent="0.2">
      <c r="A11062" s="3">
        <v>43770</v>
      </c>
      <c r="B11062" t="s">
        <v>3118</v>
      </c>
      <c r="C11062" t="s">
        <v>3126</v>
      </c>
      <c r="D11062" t="s">
        <v>17</v>
      </c>
      <c r="E11062" t="s">
        <v>3125</v>
      </c>
      <c r="F11062" s="4">
        <v>0.295473684210526</v>
      </c>
      <c r="G11062" s="4">
        <v>0.3</v>
      </c>
      <c r="H11062" s="4">
        <v>8.7864372400940194E-2</v>
      </c>
      <c r="I11062" s="4">
        <v>0.43</v>
      </c>
      <c r="J11062" s="4">
        <v>0.03</v>
      </c>
      <c r="K11062" s="4">
        <v>0.26</v>
      </c>
      <c r="L11062" s="4">
        <v>0.36</v>
      </c>
      <c r="M11062" s="4">
        <v>38</v>
      </c>
    </row>
    <row r="11063" spans="1:13" x14ac:dyDescent="0.2">
      <c r="A11063" s="3">
        <v>43770</v>
      </c>
      <c r="B11063" t="s">
        <v>3121</v>
      </c>
      <c r="C11063" t="s">
        <v>3129</v>
      </c>
      <c r="D11063" t="s">
        <v>18</v>
      </c>
      <c r="E11063" t="s">
        <v>3128</v>
      </c>
      <c r="F11063" s="4">
        <v>-0.101342105263158</v>
      </c>
      <c r="G11063" s="4">
        <v>-0.105</v>
      </c>
      <c r="H11063" s="4">
        <v>0.106551922710413</v>
      </c>
      <c r="I11063" s="4">
        <v>0.15</v>
      </c>
      <c r="J11063" s="4">
        <v>-0.4</v>
      </c>
      <c r="K11063" s="4">
        <v>-0.16500000000000001</v>
      </c>
      <c r="L11063" s="4">
        <v>-5.2499999999999998E-2</v>
      </c>
      <c r="M11063" s="4">
        <v>38</v>
      </c>
    </row>
    <row r="11064" spans="1:13" x14ac:dyDescent="0.2">
      <c r="A11064" s="3">
        <v>43770</v>
      </c>
      <c r="B11064" t="s">
        <v>3124</v>
      </c>
      <c r="C11064" t="s">
        <v>3132</v>
      </c>
      <c r="D11064" t="s">
        <v>19</v>
      </c>
      <c r="E11064" t="s">
        <v>3131</v>
      </c>
      <c r="F11064" s="4">
        <v>-0.29144736842105301</v>
      </c>
      <c r="G11064" s="4">
        <v>-0.28499999999999998</v>
      </c>
      <c r="H11064" s="4">
        <v>9.0441170177955402E-2</v>
      </c>
      <c r="I11064" s="4">
        <v>-0.1</v>
      </c>
      <c r="J11064" s="4">
        <v>-0.49</v>
      </c>
      <c r="K11064" s="4">
        <v>-0.34749999999999998</v>
      </c>
      <c r="L11064" s="4">
        <v>-0.23</v>
      </c>
      <c r="M11064" s="4">
        <v>38</v>
      </c>
    </row>
    <row r="11065" spans="1:13" x14ac:dyDescent="0.2">
      <c r="A11065" s="3">
        <v>43770</v>
      </c>
      <c r="B11065" t="s">
        <v>3127</v>
      </c>
      <c r="C11065" t="s">
        <v>3135</v>
      </c>
      <c r="D11065" t="s">
        <v>20</v>
      </c>
      <c r="E11065" t="s">
        <v>3134</v>
      </c>
      <c r="F11065" s="4">
        <v>0.15763157894736801</v>
      </c>
      <c r="G11065" s="4">
        <v>0.16</v>
      </c>
      <c r="H11065" s="4">
        <v>7.8754981327697801E-2</v>
      </c>
      <c r="I11065" s="4">
        <v>0.38</v>
      </c>
      <c r="J11065" s="4">
        <v>0</v>
      </c>
      <c r="K11065" s="4">
        <v>0.1125</v>
      </c>
      <c r="L11065" s="4">
        <v>0.2</v>
      </c>
      <c r="M11065" s="4">
        <v>38</v>
      </c>
    </row>
    <row r="11066" spans="1:13" x14ac:dyDescent="0.2">
      <c r="A11066" s="3">
        <v>43770</v>
      </c>
      <c r="B11066" t="s">
        <v>3130</v>
      </c>
      <c r="C11066" t="s">
        <v>3138</v>
      </c>
      <c r="D11066" t="s">
        <v>21</v>
      </c>
      <c r="E11066" t="s">
        <v>3137</v>
      </c>
      <c r="F11066" s="4">
        <v>0.33242105263157901</v>
      </c>
      <c r="G11066" s="4">
        <v>0.315</v>
      </c>
      <c r="H11066" s="4">
        <v>0.105081855244208</v>
      </c>
      <c r="I11066" s="4">
        <v>0.7</v>
      </c>
      <c r="J11066" s="4">
        <v>0.1</v>
      </c>
      <c r="K11066" s="4">
        <v>0.28249999999999997</v>
      </c>
      <c r="L11066" s="4">
        <v>0.35749999999999998</v>
      </c>
      <c r="M11066" s="4">
        <v>38</v>
      </c>
    </row>
    <row r="11067" spans="1:13" x14ac:dyDescent="0.2">
      <c r="A11067" s="3">
        <v>43770</v>
      </c>
      <c r="B11067" t="s">
        <v>3133</v>
      </c>
      <c r="C11067" t="s">
        <v>3141</v>
      </c>
      <c r="D11067" t="s">
        <v>22</v>
      </c>
      <c r="E11067" t="s">
        <v>3140</v>
      </c>
      <c r="F11067" s="4">
        <v>0.26621052631578901</v>
      </c>
      <c r="G11067" s="4">
        <v>0.28999999999999998</v>
      </c>
      <c r="H11067" s="4">
        <v>0.10585435120950799</v>
      </c>
      <c r="I11067" s="4">
        <v>0.5</v>
      </c>
      <c r="J11067" s="4">
        <v>-2.4E-2</v>
      </c>
      <c r="K11067" s="4">
        <v>0.23250000000000001</v>
      </c>
      <c r="L11067" s="4">
        <v>0.32500000000000001</v>
      </c>
      <c r="M11067" s="4">
        <v>38</v>
      </c>
    </row>
    <row r="11068" spans="1:13" x14ac:dyDescent="0.2">
      <c r="A11068" s="3">
        <v>43770</v>
      </c>
      <c r="B11068" t="s">
        <v>3136</v>
      </c>
      <c r="C11068" t="s">
        <v>3144</v>
      </c>
      <c r="D11068" t="s">
        <v>23</v>
      </c>
      <c r="E11068" t="s">
        <v>3143</v>
      </c>
      <c r="F11068" s="4">
        <v>0.36078947368421099</v>
      </c>
      <c r="G11068" s="4">
        <v>0.36</v>
      </c>
      <c r="H11068" s="4">
        <v>9.3386195488539006E-2</v>
      </c>
      <c r="I11068" s="4">
        <v>0.63</v>
      </c>
      <c r="J11068" s="4">
        <v>7.0000000000000007E-2</v>
      </c>
      <c r="K11068" s="4">
        <v>0.31</v>
      </c>
      <c r="L11068" s="4">
        <v>0.4</v>
      </c>
      <c r="M11068" s="4">
        <v>38</v>
      </c>
    </row>
    <row r="11069" spans="1:13" x14ac:dyDescent="0.2">
      <c r="A11069" s="3">
        <v>43770</v>
      </c>
      <c r="B11069" t="s">
        <v>3139</v>
      </c>
      <c r="C11069" t="s">
        <v>3147</v>
      </c>
      <c r="D11069" t="s">
        <v>24</v>
      </c>
      <c r="E11069" t="s">
        <v>3146</v>
      </c>
      <c r="F11069" s="4">
        <v>0.504210526315789</v>
      </c>
      <c r="G11069" s="4">
        <v>0.51500000000000001</v>
      </c>
      <c r="H11069" s="4">
        <v>9.1729083452669793E-2</v>
      </c>
      <c r="I11069" s="4">
        <v>0.73</v>
      </c>
      <c r="J11069" s="4">
        <v>0.19</v>
      </c>
      <c r="K11069" s="4">
        <v>0.48</v>
      </c>
      <c r="L11069" s="4">
        <v>0.55500000000000005</v>
      </c>
      <c r="M11069" s="4">
        <v>38</v>
      </c>
    </row>
    <row r="11070" spans="1:13" x14ac:dyDescent="0.2">
      <c r="A11070" s="3">
        <v>43770</v>
      </c>
      <c r="B11070" t="s">
        <v>8242</v>
      </c>
      <c r="C11070" t="s">
        <v>3114</v>
      </c>
      <c r="D11070" t="s">
        <v>8243</v>
      </c>
      <c r="E11070" t="s">
        <v>3113</v>
      </c>
      <c r="F11070" s="4">
        <v>0.81771794871794901</v>
      </c>
      <c r="G11070" s="4">
        <v>0.81</v>
      </c>
      <c r="H11070" s="4">
        <v>5.6823340607419198E-2</v>
      </c>
      <c r="I11070" s="4">
        <v>0.93</v>
      </c>
      <c r="J11070" s="4">
        <v>0.7</v>
      </c>
      <c r="K11070" s="4">
        <v>0.79</v>
      </c>
      <c r="L11070" s="4">
        <v>0.85499999999999998</v>
      </c>
      <c r="M11070" s="4">
        <v>39</v>
      </c>
    </row>
    <row r="11071" spans="1:13" x14ac:dyDescent="0.2">
      <c r="A11071" s="3">
        <v>43770</v>
      </c>
      <c r="B11071" t="s">
        <v>3142</v>
      </c>
      <c r="C11071" t="s">
        <v>3150</v>
      </c>
      <c r="D11071" t="s">
        <v>25</v>
      </c>
      <c r="E11071" t="s">
        <v>3149</v>
      </c>
      <c r="F11071" s="4">
        <v>0.74110526315789504</v>
      </c>
      <c r="G11071" s="4">
        <v>0.74</v>
      </c>
      <c r="H11071" s="4">
        <v>9.2508228844697504E-2</v>
      </c>
      <c r="I11071" s="4">
        <v>0.96</v>
      </c>
      <c r="J11071" s="4">
        <v>0.5</v>
      </c>
      <c r="K11071" s="4">
        <v>0.7</v>
      </c>
      <c r="L11071" s="4">
        <v>0.79749999999999999</v>
      </c>
      <c r="M11071" s="4">
        <v>38</v>
      </c>
    </row>
    <row r="11072" spans="1:13" x14ac:dyDescent="0.2">
      <c r="A11072" s="3">
        <v>43770</v>
      </c>
      <c r="B11072" t="s">
        <v>8250</v>
      </c>
      <c r="C11072" t="s">
        <v>3117</v>
      </c>
      <c r="D11072" t="s">
        <v>8251</v>
      </c>
      <c r="E11072" t="s">
        <v>3116</v>
      </c>
      <c r="F11072" s="4">
        <v>0.64607692307692299</v>
      </c>
      <c r="G11072" s="4">
        <v>0.65</v>
      </c>
      <c r="H11072" s="4">
        <v>8.7495679476906202E-2</v>
      </c>
      <c r="I11072" s="4">
        <v>0.86</v>
      </c>
      <c r="J11072" s="4">
        <v>0.45</v>
      </c>
      <c r="K11072" s="4">
        <v>0.59499999999999997</v>
      </c>
      <c r="L11072" s="4">
        <v>0.7</v>
      </c>
      <c r="M11072" s="4">
        <v>39</v>
      </c>
    </row>
    <row r="11073" spans="1:13" x14ac:dyDescent="0.2">
      <c r="A11073" s="3">
        <v>43770</v>
      </c>
      <c r="B11073" t="s">
        <v>8312</v>
      </c>
      <c r="C11073" t="s">
        <v>3096</v>
      </c>
      <c r="D11073" t="s">
        <v>8313</v>
      </c>
      <c r="E11073" t="s">
        <v>3095</v>
      </c>
      <c r="F11073" s="4">
        <v>3.3995428571428601</v>
      </c>
      <c r="G11073" s="4">
        <v>3.4</v>
      </c>
      <c r="H11073" s="4">
        <v>0.19151782943526899</v>
      </c>
      <c r="I11073" s="4">
        <v>3.73</v>
      </c>
      <c r="J11073" s="4">
        <v>2.95</v>
      </c>
      <c r="K11073" s="4">
        <v>3.3050000000000002</v>
      </c>
      <c r="L11073" s="4">
        <v>3.512</v>
      </c>
      <c r="M11073" s="4">
        <v>35</v>
      </c>
    </row>
    <row r="11074" spans="1:13" x14ac:dyDescent="0.2">
      <c r="A11074" s="3">
        <v>43770</v>
      </c>
      <c r="B11074" t="s">
        <v>8318</v>
      </c>
      <c r="C11074" t="s">
        <v>3099</v>
      </c>
      <c r="D11074" t="s">
        <v>8319</v>
      </c>
      <c r="E11074" t="s">
        <v>3098</v>
      </c>
      <c r="F11074" s="4">
        <v>3.3988571428571399</v>
      </c>
      <c r="G11074" s="4">
        <v>3.4</v>
      </c>
      <c r="H11074" s="4">
        <v>0.18556386927371399</v>
      </c>
      <c r="I11074" s="4">
        <v>3.79</v>
      </c>
      <c r="J11074" s="4">
        <v>2.95</v>
      </c>
      <c r="K11074" s="4">
        <v>3.3</v>
      </c>
      <c r="L11074" s="4">
        <v>3.5350000000000001</v>
      </c>
      <c r="M11074" s="4">
        <v>35</v>
      </c>
    </row>
    <row r="11075" spans="1:13" x14ac:dyDescent="0.2">
      <c r="A11075" s="3">
        <v>43770</v>
      </c>
      <c r="B11075" t="s">
        <v>9746</v>
      </c>
      <c r="C11075" t="s">
        <v>3087</v>
      </c>
      <c r="D11075" t="s">
        <v>9747</v>
      </c>
      <c r="E11075" t="s">
        <v>3086</v>
      </c>
      <c r="F11075" s="4">
        <v>3.5711111111111098</v>
      </c>
      <c r="G11075" s="4">
        <v>3.5950000000000002</v>
      </c>
      <c r="H11075" s="4">
        <v>0.13748304368753</v>
      </c>
      <c r="I11075" s="4">
        <v>3.8</v>
      </c>
      <c r="J11075" s="4">
        <v>2.9</v>
      </c>
      <c r="K11075" s="4">
        <v>3.5375000000000001</v>
      </c>
      <c r="L11075" s="4">
        <v>3.61</v>
      </c>
      <c r="M11075" s="4">
        <v>36</v>
      </c>
    </row>
    <row r="11076" spans="1:13" x14ac:dyDescent="0.2">
      <c r="A11076" s="3">
        <v>43770</v>
      </c>
      <c r="B11076" t="s">
        <v>3085</v>
      </c>
      <c r="C11076" t="s">
        <v>3090</v>
      </c>
      <c r="D11076" t="s">
        <v>6</v>
      </c>
      <c r="E11076" t="s">
        <v>3089</v>
      </c>
      <c r="F11076" s="4">
        <v>3.3988571428571399</v>
      </c>
      <c r="G11076" s="4">
        <v>3.4</v>
      </c>
      <c r="H11076" s="4">
        <v>0.18556386927371399</v>
      </c>
      <c r="I11076" s="4">
        <v>3.79</v>
      </c>
      <c r="J11076" s="4">
        <v>2.95</v>
      </c>
      <c r="K11076" s="4">
        <v>3.3</v>
      </c>
      <c r="L11076" s="4">
        <v>3.5350000000000001</v>
      </c>
      <c r="M11076" s="4">
        <v>35</v>
      </c>
    </row>
    <row r="11077" spans="1:13" x14ac:dyDescent="0.2">
      <c r="A11077" s="3">
        <v>43770</v>
      </c>
      <c r="B11077" t="s">
        <v>9883</v>
      </c>
      <c r="C11077" t="s">
        <v>3108</v>
      </c>
      <c r="D11077" t="s">
        <v>9884</v>
      </c>
      <c r="E11077" t="s">
        <v>3107</v>
      </c>
      <c r="F11077" s="4">
        <v>3.4551612903225801</v>
      </c>
      <c r="G11077" s="4">
        <v>3.47</v>
      </c>
      <c r="H11077" s="4">
        <v>0.192680581407709</v>
      </c>
      <c r="I11077" s="4">
        <v>4</v>
      </c>
      <c r="J11077" s="4">
        <v>3</v>
      </c>
      <c r="K11077" s="4">
        <v>3.3149999999999999</v>
      </c>
      <c r="L11077" s="4">
        <v>3.5150000000000001</v>
      </c>
      <c r="M11077" s="4">
        <v>31</v>
      </c>
    </row>
    <row r="11078" spans="1:13" x14ac:dyDescent="0.2">
      <c r="A11078" s="3">
        <v>43770</v>
      </c>
      <c r="B11078" t="s">
        <v>3088</v>
      </c>
      <c r="C11078" t="s">
        <v>3093</v>
      </c>
      <c r="D11078" t="s">
        <v>7</v>
      </c>
      <c r="E11078" t="s">
        <v>3092</v>
      </c>
      <c r="F11078" s="4">
        <v>3.4</v>
      </c>
      <c r="G11078" s="4">
        <v>3.395</v>
      </c>
      <c r="H11078" s="4">
        <v>0.24207436873820401</v>
      </c>
      <c r="I11078" s="4">
        <v>4</v>
      </c>
      <c r="J11078" s="4">
        <v>2.7</v>
      </c>
      <c r="K11078" s="4">
        <v>3.2949999999999999</v>
      </c>
      <c r="L11078" s="4">
        <v>3.5249999999999999</v>
      </c>
      <c r="M11078" s="4">
        <v>32</v>
      </c>
    </row>
    <row r="11079" spans="1:13" x14ac:dyDescent="0.2">
      <c r="A11079" s="3">
        <v>43770</v>
      </c>
      <c r="B11079" t="s">
        <v>7209</v>
      </c>
      <c r="C11079" t="s">
        <v>3111</v>
      </c>
      <c r="D11079" t="s">
        <v>2999</v>
      </c>
      <c r="E11079" t="s">
        <v>3110</v>
      </c>
      <c r="F11079" s="4">
        <v>3.4020000000000001</v>
      </c>
      <c r="G11079" s="4">
        <v>3.4</v>
      </c>
      <c r="H11079" s="4">
        <v>0.192432702074222</v>
      </c>
      <c r="I11079" s="4">
        <v>3.9</v>
      </c>
      <c r="J11079" s="4">
        <v>3</v>
      </c>
      <c r="K11079" s="4">
        <v>3.3</v>
      </c>
      <c r="L11079" s="4">
        <v>3.5</v>
      </c>
      <c r="M11079" s="4">
        <v>30</v>
      </c>
    </row>
    <row r="11080" spans="1:13" x14ac:dyDescent="0.2">
      <c r="A11080" s="3">
        <v>43770</v>
      </c>
      <c r="B11080" t="s">
        <v>8320</v>
      </c>
      <c r="C11080" t="s">
        <v>3153</v>
      </c>
      <c r="D11080" t="s">
        <v>8321</v>
      </c>
      <c r="E11080" t="s">
        <v>3152</v>
      </c>
      <c r="F11080" s="4">
        <v>0.24328571428571399</v>
      </c>
      <c r="G11080" s="4">
        <v>0.22</v>
      </c>
      <c r="H11080" s="4">
        <v>8.7941682357107101E-2</v>
      </c>
      <c r="I11080" s="4">
        <v>0.7</v>
      </c>
      <c r="J11080" s="4">
        <v>0.18</v>
      </c>
      <c r="K11080" s="4">
        <v>0.21</v>
      </c>
      <c r="L11080" s="4">
        <v>0.25</v>
      </c>
      <c r="M11080" s="4">
        <v>35</v>
      </c>
    </row>
    <row r="11081" spans="1:13" x14ac:dyDescent="0.2">
      <c r="A11081" s="3">
        <v>43770</v>
      </c>
      <c r="B11081" t="s">
        <v>4319</v>
      </c>
      <c r="C11081" t="s">
        <v>4324</v>
      </c>
      <c r="D11081" t="s">
        <v>419</v>
      </c>
      <c r="E11081" t="s">
        <v>4323</v>
      </c>
      <c r="F11081" s="4">
        <v>2.2406250000000001</v>
      </c>
      <c r="G11081" s="4">
        <v>2.2999999999999998</v>
      </c>
      <c r="H11081" s="4">
        <v>0.10429293422390699</v>
      </c>
      <c r="I11081" s="4">
        <v>2.4</v>
      </c>
      <c r="J11081" s="4">
        <v>2</v>
      </c>
      <c r="K11081" s="4">
        <v>2.2000000000000002</v>
      </c>
      <c r="L11081" s="4">
        <v>2.2999999999999998</v>
      </c>
      <c r="M11081" s="4">
        <v>32</v>
      </c>
    </row>
    <row r="11082" spans="1:13" x14ac:dyDescent="0.2">
      <c r="A11082" s="3">
        <v>43770</v>
      </c>
      <c r="B11082" t="s">
        <v>4322</v>
      </c>
      <c r="C11082" t="s">
        <v>4327</v>
      </c>
      <c r="D11082" t="s">
        <v>420</v>
      </c>
      <c r="E11082" t="s">
        <v>4326</v>
      </c>
      <c r="F11082" s="4">
        <v>1.76515151515152</v>
      </c>
      <c r="G11082" s="4">
        <v>1.8</v>
      </c>
      <c r="H11082" s="4">
        <v>0.33224728377483798</v>
      </c>
      <c r="I11082" s="4">
        <v>2.2999999999999998</v>
      </c>
      <c r="J11082" s="4">
        <v>0.8</v>
      </c>
      <c r="K11082" s="4">
        <v>1.7</v>
      </c>
      <c r="L11082" s="4">
        <v>2</v>
      </c>
      <c r="M11082" s="4">
        <v>33</v>
      </c>
    </row>
    <row r="11083" spans="1:13" x14ac:dyDescent="0.2">
      <c r="A11083" s="3">
        <v>43770</v>
      </c>
      <c r="B11083" t="s">
        <v>3943</v>
      </c>
      <c r="C11083" t="s">
        <v>3942</v>
      </c>
      <c r="D11083" t="s">
        <v>292</v>
      </c>
      <c r="E11083" t="s">
        <v>3949</v>
      </c>
      <c r="F11083" s="4">
        <v>19.558</v>
      </c>
      <c r="G11083" s="4">
        <v>19.434999999999999</v>
      </c>
      <c r="H11083" s="4">
        <v>0.37528288180959002</v>
      </c>
      <c r="I11083" s="4">
        <v>20.71</v>
      </c>
      <c r="J11083" s="4">
        <v>19</v>
      </c>
      <c r="K11083" s="4">
        <v>19.3</v>
      </c>
      <c r="L11083" s="4">
        <v>19.737500000000001</v>
      </c>
      <c r="M11083" s="4">
        <v>30</v>
      </c>
    </row>
    <row r="11084" spans="1:13" x14ac:dyDescent="0.2">
      <c r="A11084" s="3">
        <v>43770</v>
      </c>
      <c r="B11084" t="s">
        <v>3946</v>
      </c>
      <c r="C11084" t="s">
        <v>3952</v>
      </c>
      <c r="D11084" t="s">
        <v>293</v>
      </c>
      <c r="E11084" t="s">
        <v>3951</v>
      </c>
      <c r="F11084" s="4">
        <v>19.582333333333299</v>
      </c>
      <c r="G11084" s="4">
        <v>19.46</v>
      </c>
      <c r="H11084" s="4">
        <v>0.42276335055762898</v>
      </c>
      <c r="I11084" s="4">
        <v>20.9</v>
      </c>
      <c r="J11084" s="4">
        <v>19.100000000000001</v>
      </c>
      <c r="K11084" s="4">
        <v>19.262499999999999</v>
      </c>
      <c r="L11084" s="4">
        <v>19.734999999999999</v>
      </c>
      <c r="M11084" s="4">
        <v>30</v>
      </c>
    </row>
    <row r="11085" spans="1:13" x14ac:dyDescent="0.2">
      <c r="A11085" s="3">
        <v>43770</v>
      </c>
      <c r="B11085" t="s">
        <v>9816</v>
      </c>
      <c r="C11085" t="s">
        <v>3939</v>
      </c>
      <c r="D11085" t="s">
        <v>9817</v>
      </c>
      <c r="E11085" t="s">
        <v>3947</v>
      </c>
      <c r="F11085" s="4">
        <v>19.588333333333299</v>
      </c>
      <c r="G11085" s="4">
        <v>19.475000000000001</v>
      </c>
      <c r="H11085" s="4">
        <v>0.35484000418699801</v>
      </c>
      <c r="I11085" s="4">
        <v>20.5</v>
      </c>
      <c r="J11085" s="4">
        <v>19.100000000000001</v>
      </c>
      <c r="K11085" s="4">
        <v>19.350000000000001</v>
      </c>
      <c r="L11085" s="4">
        <v>19.75</v>
      </c>
      <c r="M11085" s="4">
        <v>36</v>
      </c>
    </row>
    <row r="11086" spans="1:13" x14ac:dyDescent="0.2">
      <c r="A11086" s="3">
        <v>43770</v>
      </c>
      <c r="B11086" t="s">
        <v>9750</v>
      </c>
      <c r="C11086" t="s">
        <v>3936</v>
      </c>
      <c r="D11086" t="s">
        <v>9751</v>
      </c>
      <c r="E11086" t="s">
        <v>3935</v>
      </c>
      <c r="F11086" s="4">
        <v>19.588333333333299</v>
      </c>
      <c r="G11086" s="4">
        <v>19.475000000000001</v>
      </c>
      <c r="H11086" s="4">
        <v>0.35484000418699801</v>
      </c>
      <c r="I11086" s="4">
        <v>20.5</v>
      </c>
      <c r="J11086" s="4">
        <v>19.100000000000001</v>
      </c>
      <c r="K11086" s="4">
        <v>19.350000000000001</v>
      </c>
      <c r="L11086" s="4">
        <v>19.75</v>
      </c>
      <c r="M11086" s="4">
        <v>36</v>
      </c>
    </row>
    <row r="11087" spans="1:13" x14ac:dyDescent="0.2">
      <c r="A11087" s="3">
        <v>43770</v>
      </c>
      <c r="B11087" t="s">
        <v>3934</v>
      </c>
      <c r="C11087" t="s">
        <v>3939</v>
      </c>
      <c r="D11087" t="s">
        <v>289</v>
      </c>
      <c r="E11087" t="s">
        <v>3938</v>
      </c>
      <c r="F11087" s="4">
        <v>20.087777777777799</v>
      </c>
      <c r="G11087" s="4">
        <v>20</v>
      </c>
      <c r="H11087" s="4">
        <v>0.58329169919449897</v>
      </c>
      <c r="I11087" s="4">
        <v>21.31</v>
      </c>
      <c r="J11087" s="4">
        <v>18.8</v>
      </c>
      <c r="K11087" s="4">
        <v>19.8</v>
      </c>
      <c r="L11087" s="4">
        <v>20.387499999999999</v>
      </c>
      <c r="M11087" s="4">
        <v>36</v>
      </c>
    </row>
    <row r="11088" spans="1:13" x14ac:dyDescent="0.2">
      <c r="A11088" s="3">
        <v>43770</v>
      </c>
      <c r="B11088" t="s">
        <v>3937</v>
      </c>
      <c r="C11088" t="s">
        <v>3942</v>
      </c>
      <c r="D11088" t="s">
        <v>290</v>
      </c>
      <c r="E11088" t="s">
        <v>3941</v>
      </c>
      <c r="F11088" s="4">
        <v>20.463571428571399</v>
      </c>
      <c r="G11088" s="4">
        <v>20.399999999999999</v>
      </c>
      <c r="H11088" s="4">
        <v>0.81881221238659996</v>
      </c>
      <c r="I11088" s="4">
        <v>22</v>
      </c>
      <c r="J11088" s="4">
        <v>19.100000000000001</v>
      </c>
      <c r="K11088" s="4">
        <v>19.895</v>
      </c>
      <c r="L11088" s="4">
        <v>21.004999999999999</v>
      </c>
      <c r="M11088" s="4">
        <v>28</v>
      </c>
    </row>
    <row r="11089" spans="1:13" x14ac:dyDescent="0.2">
      <c r="A11089" s="3">
        <v>43770</v>
      </c>
      <c r="B11089" t="s">
        <v>3574</v>
      </c>
      <c r="C11089" t="s">
        <v>3579</v>
      </c>
      <c r="D11089" t="s">
        <v>169</v>
      </c>
      <c r="E11089" t="s">
        <v>3578</v>
      </c>
      <c r="F11089" s="4">
        <v>4.1315789473684202E-2</v>
      </c>
      <c r="G11089" s="4">
        <v>0</v>
      </c>
      <c r="H11089" s="4">
        <v>9.2857666514084697E-2</v>
      </c>
      <c r="I11089" s="4">
        <v>0.3</v>
      </c>
      <c r="J11089" s="4">
        <v>-0.1</v>
      </c>
      <c r="K11089" s="4">
        <v>0</v>
      </c>
      <c r="L11089" s="4">
        <v>0.1</v>
      </c>
      <c r="M11089" s="4">
        <v>38</v>
      </c>
    </row>
    <row r="11090" spans="1:13" x14ac:dyDescent="0.2">
      <c r="A11090" s="3">
        <v>43770</v>
      </c>
      <c r="B11090" t="s">
        <v>3577</v>
      </c>
      <c r="C11090" t="s">
        <v>3582</v>
      </c>
      <c r="D11090" t="s">
        <v>170</v>
      </c>
      <c r="E11090" t="s">
        <v>3581</v>
      </c>
      <c r="F11090" s="4">
        <v>1.08289473684211</v>
      </c>
      <c r="G11090" s="4">
        <v>1.07</v>
      </c>
      <c r="H11090" s="4">
        <v>0.40159080892045901</v>
      </c>
      <c r="I11090" s="4">
        <v>2.2000000000000002</v>
      </c>
      <c r="J11090" s="4">
        <v>-0.5</v>
      </c>
      <c r="K11090" s="4">
        <v>1</v>
      </c>
      <c r="L11090" s="4">
        <v>1.3</v>
      </c>
      <c r="M11090" s="4">
        <v>38</v>
      </c>
    </row>
    <row r="11091" spans="1:13" x14ac:dyDescent="0.2">
      <c r="A11091" s="3">
        <v>43770</v>
      </c>
      <c r="B11091" t="s">
        <v>3580</v>
      </c>
      <c r="C11091" t="s">
        <v>3585</v>
      </c>
      <c r="D11091" t="s">
        <v>171</v>
      </c>
      <c r="E11091" t="s">
        <v>3584</v>
      </c>
      <c r="F11091" s="4">
        <v>1.80176470588235</v>
      </c>
      <c r="G11091" s="4">
        <v>1.85</v>
      </c>
      <c r="H11091" s="4">
        <v>0.50462389587923295</v>
      </c>
      <c r="I11091" s="4">
        <v>3</v>
      </c>
      <c r="J11091" s="4">
        <v>0.3</v>
      </c>
      <c r="K11091" s="4">
        <v>1.5249999999999999</v>
      </c>
      <c r="L11091" s="4">
        <v>2.0150000000000001</v>
      </c>
      <c r="M11091" s="4">
        <v>34</v>
      </c>
    </row>
    <row r="11092" spans="1:13" x14ac:dyDescent="0.2">
      <c r="A11092" s="3">
        <v>43770</v>
      </c>
      <c r="B11092" t="s">
        <v>3592</v>
      </c>
      <c r="C11092" t="s">
        <v>3597</v>
      </c>
      <c r="D11092" t="s">
        <v>175</v>
      </c>
      <c r="E11092" t="s">
        <v>3596</v>
      </c>
      <c r="F11092" s="4">
        <v>0.77567567567567597</v>
      </c>
      <c r="G11092" s="4">
        <v>0.81</v>
      </c>
      <c r="H11092" s="4">
        <v>0.49302096270814899</v>
      </c>
      <c r="I11092" s="4">
        <v>1.7</v>
      </c>
      <c r="J11092" s="4">
        <v>-0.9</v>
      </c>
      <c r="K11092" s="4">
        <v>0.4</v>
      </c>
      <c r="L11092" s="4">
        <v>1</v>
      </c>
      <c r="M11092" s="4">
        <v>37</v>
      </c>
    </row>
    <row r="11093" spans="1:13" x14ac:dyDescent="0.2">
      <c r="A11093" s="3">
        <v>43770</v>
      </c>
      <c r="B11093" t="s">
        <v>3595</v>
      </c>
      <c r="C11093" t="s">
        <v>3600</v>
      </c>
      <c r="D11093" t="s">
        <v>176</v>
      </c>
      <c r="E11093" t="s">
        <v>3599</v>
      </c>
      <c r="F11093" s="4">
        <v>1.0797297297297299</v>
      </c>
      <c r="G11093" s="4">
        <v>1.1000000000000001</v>
      </c>
      <c r="H11093" s="4">
        <v>0.490354103834308</v>
      </c>
      <c r="I11093" s="4">
        <v>2.25</v>
      </c>
      <c r="J11093" s="4">
        <v>0.1</v>
      </c>
      <c r="K11093" s="4">
        <v>0.74</v>
      </c>
      <c r="L11093" s="4">
        <v>1.3</v>
      </c>
      <c r="M11093" s="4">
        <v>37</v>
      </c>
    </row>
    <row r="11094" spans="1:13" x14ac:dyDescent="0.2">
      <c r="A11094" s="3">
        <v>43770</v>
      </c>
      <c r="B11094" t="s">
        <v>3598</v>
      </c>
      <c r="C11094" t="s">
        <v>3603</v>
      </c>
      <c r="D11094" t="s">
        <v>177</v>
      </c>
      <c r="E11094" t="s">
        <v>3602</v>
      </c>
      <c r="F11094" s="4">
        <v>1.1502702702702701</v>
      </c>
      <c r="G11094" s="4">
        <v>1.2</v>
      </c>
      <c r="H11094" s="4">
        <v>0.52002930732842401</v>
      </c>
      <c r="I11094" s="4">
        <v>2.7</v>
      </c>
      <c r="J11094" s="4">
        <v>-0.3</v>
      </c>
      <c r="K11094" s="4">
        <v>0.86</v>
      </c>
      <c r="L11094" s="4">
        <v>1.5</v>
      </c>
      <c r="M11094" s="4">
        <v>37</v>
      </c>
    </row>
    <row r="11095" spans="1:13" x14ac:dyDescent="0.2">
      <c r="A11095" s="3">
        <v>43770</v>
      </c>
      <c r="B11095" t="s">
        <v>3589</v>
      </c>
      <c r="C11095" t="s">
        <v>3594</v>
      </c>
      <c r="D11095" t="s">
        <v>174</v>
      </c>
      <c r="E11095" t="s">
        <v>3593</v>
      </c>
      <c r="F11095" s="4">
        <v>0.19789473684210501</v>
      </c>
      <c r="G11095" s="4">
        <v>0.17499999999999999</v>
      </c>
      <c r="H11095" s="4">
        <v>0.33929304797473098</v>
      </c>
      <c r="I11095" s="4">
        <v>1.5</v>
      </c>
      <c r="J11095" s="4">
        <v>-0.3</v>
      </c>
      <c r="K11095" s="4">
        <v>0</v>
      </c>
      <c r="L11095" s="4">
        <v>0.4</v>
      </c>
      <c r="M11095" s="4">
        <v>38</v>
      </c>
    </row>
    <row r="11096" spans="1:13" x14ac:dyDescent="0.2">
      <c r="A11096" s="3">
        <v>43770</v>
      </c>
      <c r="B11096" t="s">
        <v>3601</v>
      </c>
      <c r="C11096" t="s">
        <v>3606</v>
      </c>
      <c r="D11096" t="s">
        <v>178</v>
      </c>
      <c r="E11096" t="s">
        <v>3605</v>
      </c>
      <c r="F11096" s="4">
        <v>1.16324324324324</v>
      </c>
      <c r="G11096" s="4">
        <v>1.2</v>
      </c>
      <c r="H11096" s="4">
        <v>0.581521252377733</v>
      </c>
      <c r="I11096" s="4">
        <v>2.4</v>
      </c>
      <c r="J11096" s="4">
        <v>-0.8</v>
      </c>
      <c r="K11096" s="4">
        <v>0.96</v>
      </c>
      <c r="L11096" s="4">
        <v>1.4</v>
      </c>
      <c r="M11096" s="4">
        <v>37</v>
      </c>
    </row>
    <row r="11097" spans="1:13" x14ac:dyDescent="0.2">
      <c r="A11097" s="3">
        <v>43770</v>
      </c>
      <c r="B11097" t="s">
        <v>3868</v>
      </c>
      <c r="C11097" t="s">
        <v>3873</v>
      </c>
      <c r="D11097" t="s">
        <v>267</v>
      </c>
      <c r="E11097" t="s">
        <v>3872</v>
      </c>
      <c r="F11097" s="4">
        <v>0.43</v>
      </c>
      <c r="G11097" s="4">
        <v>0.33</v>
      </c>
      <c r="H11097" s="4">
        <v>0.38458334314695303</v>
      </c>
      <c r="I11097" s="4">
        <v>1.53</v>
      </c>
      <c r="J11097" s="4">
        <v>-0.1</v>
      </c>
      <c r="K11097" s="4">
        <v>0.2</v>
      </c>
      <c r="L11097" s="4">
        <v>0.5</v>
      </c>
      <c r="M11097" s="4">
        <v>24</v>
      </c>
    </row>
    <row r="11098" spans="1:13" x14ac:dyDescent="0.2">
      <c r="A11098" s="3">
        <v>43770</v>
      </c>
      <c r="B11098" t="s">
        <v>3871</v>
      </c>
      <c r="C11098" t="s">
        <v>3876</v>
      </c>
      <c r="D11098" t="s">
        <v>268</v>
      </c>
      <c r="E11098" t="s">
        <v>3875</v>
      </c>
      <c r="F11098" s="4">
        <v>0.18</v>
      </c>
      <c r="G11098" s="4">
        <v>0.3</v>
      </c>
      <c r="H11098" s="4">
        <v>0.62560579336803801</v>
      </c>
      <c r="I11098" s="4">
        <v>1.4</v>
      </c>
      <c r="J11098" s="4">
        <v>-2.12</v>
      </c>
      <c r="K11098" s="4">
        <v>0.17499999999999999</v>
      </c>
      <c r="L11098" s="4">
        <v>0.34749999999999998</v>
      </c>
      <c r="M11098" s="4">
        <v>24</v>
      </c>
    </row>
    <row r="11099" spans="1:13" x14ac:dyDescent="0.2">
      <c r="A11099" s="3">
        <v>43770</v>
      </c>
      <c r="B11099" t="s">
        <v>3874</v>
      </c>
      <c r="C11099" t="s">
        <v>3879</v>
      </c>
      <c r="D11099" t="s">
        <v>269</v>
      </c>
      <c r="E11099" t="s">
        <v>3878</v>
      </c>
      <c r="F11099" s="4">
        <v>0.35666666666666702</v>
      </c>
      <c r="G11099" s="4">
        <v>0.3</v>
      </c>
      <c r="H11099" s="4">
        <v>0.31814225238660598</v>
      </c>
      <c r="I11099" s="4">
        <v>1.2</v>
      </c>
      <c r="J11099" s="4">
        <v>-0.44</v>
      </c>
      <c r="K11099" s="4">
        <v>0.245</v>
      </c>
      <c r="L11099" s="4">
        <v>0.4</v>
      </c>
      <c r="M11099" s="4">
        <v>24</v>
      </c>
    </row>
    <row r="11100" spans="1:13" x14ac:dyDescent="0.2">
      <c r="A11100" s="3">
        <v>43770</v>
      </c>
      <c r="B11100" t="s">
        <v>3865</v>
      </c>
      <c r="C11100" t="s">
        <v>3870</v>
      </c>
      <c r="D11100" t="s">
        <v>266</v>
      </c>
      <c r="E11100" t="s">
        <v>3869</v>
      </c>
      <c r="F11100" s="4">
        <v>0.233333333333333</v>
      </c>
      <c r="G11100" s="4">
        <v>0.2</v>
      </c>
      <c r="H11100" s="4">
        <v>0.28586507408165501</v>
      </c>
      <c r="I11100" s="4">
        <v>0.9</v>
      </c>
      <c r="J11100" s="4">
        <v>-0.6</v>
      </c>
      <c r="K11100" s="4">
        <v>0.1</v>
      </c>
      <c r="L11100" s="4">
        <v>0.3</v>
      </c>
      <c r="M11100" s="4">
        <v>24</v>
      </c>
    </row>
    <row r="11101" spans="1:13" x14ac:dyDescent="0.2">
      <c r="A11101" s="3">
        <v>43770</v>
      </c>
      <c r="B11101" t="s">
        <v>3877</v>
      </c>
      <c r="C11101" t="s">
        <v>3882</v>
      </c>
      <c r="D11101" t="s">
        <v>270</v>
      </c>
      <c r="E11101" t="s">
        <v>3881</v>
      </c>
      <c r="F11101" s="4">
        <v>0.36875000000000002</v>
      </c>
      <c r="G11101" s="4">
        <v>0.4</v>
      </c>
      <c r="H11101" s="4">
        <v>0.22624174258292101</v>
      </c>
      <c r="I11101" s="4">
        <v>0.74</v>
      </c>
      <c r="J11101" s="4">
        <v>-0.32</v>
      </c>
      <c r="K11101" s="4">
        <v>0.3</v>
      </c>
      <c r="L11101" s="4">
        <v>0.5</v>
      </c>
      <c r="M11101" s="4">
        <v>24</v>
      </c>
    </row>
    <row r="11102" spans="1:13" x14ac:dyDescent="0.2">
      <c r="A11102" s="3">
        <v>43800</v>
      </c>
      <c r="B11102" t="s">
        <v>9740</v>
      </c>
      <c r="C11102" t="s">
        <v>3927</v>
      </c>
      <c r="D11102" t="s">
        <v>9741</v>
      </c>
      <c r="E11102" t="s">
        <v>3926</v>
      </c>
      <c r="F11102" s="4">
        <v>7.1040000000000001</v>
      </c>
      <c r="G11102" s="4">
        <v>7</v>
      </c>
      <c r="H11102" s="4">
        <v>0.33059290171851302</v>
      </c>
      <c r="I11102" s="4">
        <v>8.4499999999999993</v>
      </c>
      <c r="J11102" s="4">
        <v>6.8</v>
      </c>
      <c r="K11102" s="4">
        <v>7</v>
      </c>
      <c r="L11102" s="4">
        <v>7.1</v>
      </c>
      <c r="M11102" s="4">
        <v>25</v>
      </c>
    </row>
    <row r="11103" spans="1:13" x14ac:dyDescent="0.2">
      <c r="A11103" s="3">
        <v>43800</v>
      </c>
      <c r="B11103" t="s">
        <v>3925</v>
      </c>
      <c r="C11103" t="s">
        <v>3930</v>
      </c>
      <c r="D11103" t="s">
        <v>286</v>
      </c>
      <c r="E11103" t="s">
        <v>3929</v>
      </c>
      <c r="F11103" s="4">
        <v>6.9555999999999996</v>
      </c>
      <c r="G11103" s="4">
        <v>6.8</v>
      </c>
      <c r="H11103" s="4">
        <v>0.40969582212498401</v>
      </c>
      <c r="I11103" s="4">
        <v>7.9</v>
      </c>
      <c r="J11103" s="4">
        <v>6.3</v>
      </c>
      <c r="K11103" s="4">
        <v>6.7</v>
      </c>
      <c r="L11103" s="4">
        <v>7.21</v>
      </c>
      <c r="M11103" s="4">
        <v>25</v>
      </c>
    </row>
    <row r="11104" spans="1:13" x14ac:dyDescent="0.2">
      <c r="A11104" s="3">
        <v>43800</v>
      </c>
      <c r="B11104" t="s">
        <v>3928</v>
      </c>
      <c r="C11104" t="s">
        <v>3933</v>
      </c>
      <c r="D11104" t="s">
        <v>287</v>
      </c>
      <c r="E11104" t="s">
        <v>3932</v>
      </c>
      <c r="F11104" s="4">
        <v>6.8618181818181796</v>
      </c>
      <c r="G11104" s="4">
        <v>6.75</v>
      </c>
      <c r="H11104" s="4">
        <v>0.54086030555945797</v>
      </c>
      <c r="I11104" s="4">
        <v>8</v>
      </c>
      <c r="J11104" s="4">
        <v>5.9</v>
      </c>
      <c r="K11104" s="4">
        <v>6.5</v>
      </c>
      <c r="L11104" s="4">
        <v>7.2649999999999997</v>
      </c>
      <c r="M11104" s="4">
        <v>22</v>
      </c>
    </row>
    <row r="11105" spans="1:13" x14ac:dyDescent="0.2">
      <c r="A11105" s="3">
        <v>43800</v>
      </c>
      <c r="B11105" t="s">
        <v>3931</v>
      </c>
      <c r="C11105" t="s">
        <v>5348</v>
      </c>
      <c r="D11105" t="s">
        <v>288</v>
      </c>
      <c r="E11105" t="s">
        <v>5347</v>
      </c>
      <c r="F11105" s="4">
        <v>6.8940000000000001</v>
      </c>
      <c r="G11105" s="4">
        <v>6.7850000000000001</v>
      </c>
      <c r="H11105" s="4">
        <v>0.71913983707145401</v>
      </c>
      <c r="I11105" s="4">
        <v>8.4</v>
      </c>
      <c r="J11105" s="4">
        <v>5.6</v>
      </c>
      <c r="K11105" s="4">
        <v>6.5</v>
      </c>
      <c r="L11105" s="4">
        <v>7.2874999999999996</v>
      </c>
      <c r="M11105" s="4">
        <v>20</v>
      </c>
    </row>
    <row r="11106" spans="1:13" x14ac:dyDescent="0.2">
      <c r="A11106" s="3">
        <v>43800</v>
      </c>
      <c r="B11106" t="s">
        <v>9742</v>
      </c>
      <c r="C11106" t="s">
        <v>3918</v>
      </c>
      <c r="D11106" t="s">
        <v>9743</v>
      </c>
      <c r="E11106" t="s">
        <v>3917</v>
      </c>
      <c r="F11106" s="4">
        <v>7.2596666666666696</v>
      </c>
      <c r="G11106" s="4">
        <v>7.25</v>
      </c>
      <c r="H11106" s="4">
        <v>0.101113910954457</v>
      </c>
      <c r="I11106" s="4">
        <v>7.4</v>
      </c>
      <c r="J11106" s="4">
        <v>7</v>
      </c>
      <c r="K11106" s="4">
        <v>7.2024999999999997</v>
      </c>
      <c r="L11106" s="4">
        <v>7.3449999999999998</v>
      </c>
      <c r="M11106" s="4">
        <v>30</v>
      </c>
    </row>
    <row r="11107" spans="1:13" x14ac:dyDescent="0.2">
      <c r="A11107" s="3">
        <v>43800</v>
      </c>
      <c r="B11107" t="s">
        <v>3916</v>
      </c>
      <c r="C11107" t="s">
        <v>3921</v>
      </c>
      <c r="D11107" t="s">
        <v>283</v>
      </c>
      <c r="E11107" t="s">
        <v>3920</v>
      </c>
      <c r="F11107" s="4">
        <v>6.5646666666666702</v>
      </c>
      <c r="G11107" s="4">
        <v>6.6</v>
      </c>
      <c r="H11107" s="4">
        <v>0.38595813006195301</v>
      </c>
      <c r="I11107" s="4">
        <v>7.5</v>
      </c>
      <c r="J11107" s="4">
        <v>5.97</v>
      </c>
      <c r="K11107" s="4">
        <v>6.3624999999999998</v>
      </c>
      <c r="L11107" s="4">
        <v>6.75</v>
      </c>
      <c r="M11107" s="4">
        <v>30</v>
      </c>
    </row>
    <row r="11108" spans="1:13" x14ac:dyDescent="0.2">
      <c r="A11108" s="3">
        <v>43800</v>
      </c>
      <c r="B11108" t="s">
        <v>3919</v>
      </c>
      <c r="C11108" t="s">
        <v>3924</v>
      </c>
      <c r="D11108" t="s">
        <v>284</v>
      </c>
      <c r="E11108" t="s">
        <v>3923</v>
      </c>
      <c r="F11108" s="4">
        <v>6.4246153846153797</v>
      </c>
      <c r="G11108" s="4">
        <v>6.3250000000000002</v>
      </c>
      <c r="H11108" s="4">
        <v>0.54099338827183996</v>
      </c>
      <c r="I11108" s="4">
        <v>7.5</v>
      </c>
      <c r="J11108" s="4">
        <v>5.47</v>
      </c>
      <c r="K11108" s="4">
        <v>6.1</v>
      </c>
      <c r="L11108" s="4">
        <v>6.75</v>
      </c>
      <c r="M11108" s="4">
        <v>26</v>
      </c>
    </row>
    <row r="11109" spans="1:13" x14ac:dyDescent="0.2">
      <c r="A11109" s="3">
        <v>43800</v>
      </c>
      <c r="B11109" t="s">
        <v>3922</v>
      </c>
      <c r="C11109" t="s">
        <v>5345</v>
      </c>
      <c r="D11109" t="s">
        <v>285</v>
      </c>
      <c r="E11109" t="s">
        <v>5344</v>
      </c>
      <c r="F11109" s="4">
        <v>6.4180952380952396</v>
      </c>
      <c r="G11109" s="4">
        <v>6.5</v>
      </c>
      <c r="H11109" s="4">
        <v>0.55978227059830199</v>
      </c>
      <c r="I11109" s="4">
        <v>7.5</v>
      </c>
      <c r="J11109" s="4">
        <v>5.47</v>
      </c>
      <c r="K11109" s="4">
        <v>6</v>
      </c>
      <c r="L11109" s="4">
        <v>6.77</v>
      </c>
      <c r="M11109" s="4">
        <v>21</v>
      </c>
    </row>
    <row r="11110" spans="1:13" x14ac:dyDescent="0.2">
      <c r="A11110" s="3">
        <v>43800</v>
      </c>
      <c r="B11110" t="s">
        <v>10297</v>
      </c>
      <c r="C11110" t="s">
        <v>3988</v>
      </c>
      <c r="D11110" t="s">
        <v>10298</v>
      </c>
      <c r="E11110" t="s">
        <v>3987</v>
      </c>
      <c r="F11110" s="4">
        <v>3.6710714285714299</v>
      </c>
      <c r="G11110" s="4">
        <v>3.6</v>
      </c>
      <c r="H11110" s="4">
        <v>0.15540483060594101</v>
      </c>
      <c r="I11110" s="4">
        <v>4.2</v>
      </c>
      <c r="J11110" s="4">
        <v>3.4</v>
      </c>
      <c r="K11110" s="4">
        <v>3.6</v>
      </c>
      <c r="L11110" s="4">
        <v>3.7</v>
      </c>
      <c r="M11110" s="4">
        <v>28</v>
      </c>
    </row>
    <row r="11111" spans="1:13" x14ac:dyDescent="0.2">
      <c r="A11111" s="3">
        <v>43800</v>
      </c>
      <c r="B11111" t="s">
        <v>3986</v>
      </c>
      <c r="C11111" t="s">
        <v>3991</v>
      </c>
      <c r="D11111" t="s">
        <v>307</v>
      </c>
      <c r="E11111" t="s">
        <v>3990</v>
      </c>
      <c r="F11111" s="4">
        <v>3.79111111111111</v>
      </c>
      <c r="G11111" s="4">
        <v>3.7</v>
      </c>
      <c r="H11111" s="4">
        <v>0.30945775570197398</v>
      </c>
      <c r="I11111" s="4">
        <v>4.8</v>
      </c>
      <c r="J11111" s="4">
        <v>3.3</v>
      </c>
      <c r="K11111" s="4">
        <v>3.6749999999999998</v>
      </c>
      <c r="L11111" s="4">
        <v>3.9</v>
      </c>
      <c r="M11111" s="4">
        <v>27</v>
      </c>
    </row>
    <row r="11112" spans="1:13" x14ac:dyDescent="0.2">
      <c r="A11112" s="3">
        <v>43800</v>
      </c>
      <c r="B11112" t="s">
        <v>3989</v>
      </c>
      <c r="C11112" t="s">
        <v>5357</v>
      </c>
      <c r="D11112" t="s">
        <v>308</v>
      </c>
      <c r="E11112" t="s">
        <v>5356</v>
      </c>
      <c r="F11112" s="4">
        <v>3.8078260869565201</v>
      </c>
      <c r="G11112" s="4">
        <v>3.8</v>
      </c>
      <c r="H11112" s="4">
        <v>0.351502702973432</v>
      </c>
      <c r="I11112" s="4">
        <v>4.74</v>
      </c>
      <c r="J11112" s="4">
        <v>3.2</v>
      </c>
      <c r="K11112" s="4">
        <v>3.6</v>
      </c>
      <c r="L11112" s="4">
        <v>3.94</v>
      </c>
      <c r="M11112" s="4">
        <v>23</v>
      </c>
    </row>
    <row r="11113" spans="1:13" x14ac:dyDescent="0.2">
      <c r="A11113" s="3">
        <v>43800</v>
      </c>
      <c r="B11113" t="s">
        <v>10299</v>
      </c>
      <c r="C11113" t="s">
        <v>3994</v>
      </c>
      <c r="D11113" t="s">
        <v>10300</v>
      </c>
      <c r="E11113" t="s">
        <v>3993</v>
      </c>
      <c r="F11113" s="4">
        <v>3.5907142857142902</v>
      </c>
      <c r="G11113" s="4">
        <v>3.5950000000000002</v>
      </c>
      <c r="H11113" s="4">
        <v>0.13474058948596901</v>
      </c>
      <c r="I11113" s="4">
        <v>4.2</v>
      </c>
      <c r="J11113" s="4">
        <v>3.5</v>
      </c>
      <c r="K11113" s="4">
        <v>3.5</v>
      </c>
      <c r="L11113" s="4">
        <v>3.6</v>
      </c>
      <c r="M11113" s="4">
        <v>28</v>
      </c>
    </row>
    <row r="11114" spans="1:13" x14ac:dyDescent="0.2">
      <c r="A11114" s="3">
        <v>43800</v>
      </c>
      <c r="B11114" t="s">
        <v>3992</v>
      </c>
      <c r="C11114" t="s">
        <v>3997</v>
      </c>
      <c r="D11114" t="s">
        <v>309</v>
      </c>
      <c r="E11114" t="s">
        <v>3996</v>
      </c>
      <c r="F11114" s="4">
        <v>3.8003448275862102</v>
      </c>
      <c r="G11114" s="4">
        <v>3.8</v>
      </c>
      <c r="H11114" s="4">
        <v>0.26754816333593701</v>
      </c>
      <c r="I11114" s="4">
        <v>4.8</v>
      </c>
      <c r="J11114" s="4">
        <v>3.4</v>
      </c>
      <c r="K11114" s="4">
        <v>3.6</v>
      </c>
      <c r="L11114" s="4">
        <v>3.8</v>
      </c>
      <c r="M11114" s="4">
        <v>29</v>
      </c>
    </row>
    <row r="11115" spans="1:13" x14ac:dyDescent="0.2">
      <c r="A11115" s="3">
        <v>43800</v>
      </c>
      <c r="B11115" t="s">
        <v>3995</v>
      </c>
      <c r="C11115" t="s">
        <v>5360</v>
      </c>
      <c r="D11115" t="s">
        <v>310</v>
      </c>
      <c r="E11115" t="s">
        <v>5359</v>
      </c>
      <c r="F11115" s="4">
        <v>3.83083333333333</v>
      </c>
      <c r="G11115" s="4">
        <v>3.75</v>
      </c>
      <c r="H11115" s="4">
        <v>0.33685136273987398</v>
      </c>
      <c r="I11115" s="4">
        <v>4.8</v>
      </c>
      <c r="J11115" s="4">
        <v>3.3</v>
      </c>
      <c r="K11115" s="4">
        <v>3.6375000000000002</v>
      </c>
      <c r="L11115" s="4">
        <v>3.9</v>
      </c>
      <c r="M11115" s="4">
        <v>24</v>
      </c>
    </row>
    <row r="11116" spans="1:13" x14ac:dyDescent="0.2">
      <c r="A11116" s="3">
        <v>43800</v>
      </c>
      <c r="B11116" t="s">
        <v>3892</v>
      </c>
      <c r="C11116" t="s">
        <v>3897</v>
      </c>
      <c r="D11116" t="s">
        <v>275</v>
      </c>
      <c r="E11116" t="s">
        <v>3896</v>
      </c>
      <c r="F11116" s="4">
        <v>7.0083333333333302</v>
      </c>
      <c r="G11116" s="4">
        <v>7</v>
      </c>
      <c r="H11116" s="4">
        <v>0.202179219460382</v>
      </c>
      <c r="I11116" s="4">
        <v>7.5</v>
      </c>
      <c r="J11116" s="4">
        <v>6.75</v>
      </c>
      <c r="K11116" s="4">
        <v>6.8125</v>
      </c>
      <c r="L11116" s="4">
        <v>7.1875</v>
      </c>
      <c r="M11116" s="4">
        <v>30</v>
      </c>
    </row>
    <row r="11117" spans="1:13" x14ac:dyDescent="0.2">
      <c r="A11117" s="3">
        <v>43800</v>
      </c>
      <c r="B11117" t="s">
        <v>3904</v>
      </c>
      <c r="C11117" t="s">
        <v>3909</v>
      </c>
      <c r="D11117" t="s">
        <v>279</v>
      </c>
      <c r="E11117" t="s">
        <v>3908</v>
      </c>
      <c r="F11117" s="4">
        <v>6.4423076923076898</v>
      </c>
      <c r="G11117" s="4">
        <v>6.5</v>
      </c>
      <c r="H11117" s="4">
        <v>0.32640230014272498</v>
      </c>
      <c r="I11117" s="4">
        <v>7</v>
      </c>
      <c r="J11117" s="4">
        <v>5.75</v>
      </c>
      <c r="K11117" s="4">
        <v>6.25</v>
      </c>
      <c r="L11117" s="4">
        <v>6.6875</v>
      </c>
      <c r="M11117" s="4">
        <v>26</v>
      </c>
    </row>
    <row r="11118" spans="1:13" x14ac:dyDescent="0.2">
      <c r="A11118" s="3">
        <v>43800</v>
      </c>
      <c r="B11118" t="s">
        <v>3895</v>
      </c>
      <c r="C11118" t="s">
        <v>3900</v>
      </c>
      <c r="D11118" t="s">
        <v>276</v>
      </c>
      <c r="E11118" t="s">
        <v>3899</v>
      </c>
      <c r="F11118" s="4">
        <v>6.7916666666666696</v>
      </c>
      <c r="G11118" s="4">
        <v>6.75</v>
      </c>
      <c r="H11118" s="4">
        <v>0.28680262747477903</v>
      </c>
      <c r="I11118" s="4">
        <v>7.25</v>
      </c>
      <c r="J11118" s="4">
        <v>6.25</v>
      </c>
      <c r="K11118" s="4">
        <v>6.5625</v>
      </c>
      <c r="L11118" s="4">
        <v>7</v>
      </c>
      <c r="M11118" s="4">
        <v>30</v>
      </c>
    </row>
    <row r="11119" spans="1:13" x14ac:dyDescent="0.2">
      <c r="A11119" s="3">
        <v>43800</v>
      </c>
      <c r="B11119" t="s">
        <v>3907</v>
      </c>
      <c r="C11119" t="s">
        <v>3912</v>
      </c>
      <c r="D11119" t="s">
        <v>280</v>
      </c>
      <c r="E11119" t="s">
        <v>3911</v>
      </c>
      <c r="F11119" s="4">
        <v>6.375</v>
      </c>
      <c r="G11119" s="4">
        <v>6.5</v>
      </c>
      <c r="H11119" s="4">
        <v>0.40773766075750201</v>
      </c>
      <c r="I11119" s="4">
        <v>7</v>
      </c>
      <c r="J11119" s="4">
        <v>5.5</v>
      </c>
      <c r="K11119" s="4">
        <v>6.25</v>
      </c>
      <c r="L11119" s="4">
        <v>6.5</v>
      </c>
      <c r="M11119" s="4">
        <v>26</v>
      </c>
    </row>
    <row r="11120" spans="1:13" x14ac:dyDescent="0.2">
      <c r="A11120" s="3">
        <v>43800</v>
      </c>
      <c r="B11120" t="s">
        <v>3898</v>
      </c>
      <c r="C11120" t="s">
        <v>3903</v>
      </c>
      <c r="D11120" t="s">
        <v>277</v>
      </c>
      <c r="E11120" t="s">
        <v>3902</v>
      </c>
      <c r="F11120" s="4">
        <v>6.6416666666666702</v>
      </c>
      <c r="G11120" s="4">
        <v>6.75</v>
      </c>
      <c r="H11120" s="4">
        <v>0.28378091760265001</v>
      </c>
      <c r="I11120" s="4">
        <v>7</v>
      </c>
      <c r="J11120" s="4">
        <v>6</v>
      </c>
      <c r="K11120" s="4">
        <v>6.5</v>
      </c>
      <c r="L11120" s="4">
        <v>6.75</v>
      </c>
      <c r="M11120" s="4">
        <v>30</v>
      </c>
    </row>
    <row r="11121" spans="1:13" x14ac:dyDescent="0.2">
      <c r="A11121" s="3">
        <v>43800</v>
      </c>
      <c r="B11121" t="s">
        <v>3910</v>
      </c>
      <c r="C11121" t="s">
        <v>3915</v>
      </c>
      <c r="D11121" t="s">
        <v>281</v>
      </c>
      <c r="E11121" t="s">
        <v>3914</v>
      </c>
      <c r="F11121" s="4">
        <v>6.2980769230769198</v>
      </c>
      <c r="G11121" s="4">
        <v>6.25</v>
      </c>
      <c r="H11121" s="4">
        <v>0.43022802540763599</v>
      </c>
      <c r="I11121" s="4">
        <v>7</v>
      </c>
      <c r="J11121" s="4">
        <v>5.5</v>
      </c>
      <c r="K11121" s="4">
        <v>6.0625</v>
      </c>
      <c r="L11121" s="4">
        <v>6.5</v>
      </c>
      <c r="M11121" s="4">
        <v>26</v>
      </c>
    </row>
    <row r="11122" spans="1:13" x14ac:dyDescent="0.2">
      <c r="A11122" s="3">
        <v>43800</v>
      </c>
      <c r="B11122" t="s">
        <v>8150</v>
      </c>
      <c r="C11122" t="s">
        <v>3894</v>
      </c>
      <c r="D11122" t="s">
        <v>8151</v>
      </c>
      <c r="E11122" t="s">
        <v>3893</v>
      </c>
      <c r="F11122" s="4">
        <v>7.2583333333333302</v>
      </c>
      <c r="G11122" s="4">
        <v>7.25</v>
      </c>
      <c r="H11122" s="4">
        <v>4.5643546458763798E-2</v>
      </c>
      <c r="I11122" s="4">
        <v>7.5</v>
      </c>
      <c r="J11122" s="4">
        <v>7.25</v>
      </c>
      <c r="K11122" s="4">
        <v>7.25</v>
      </c>
      <c r="L11122" s="4">
        <v>7.25</v>
      </c>
      <c r="M11122" s="4">
        <v>30</v>
      </c>
    </row>
    <row r="11123" spans="1:13" x14ac:dyDescent="0.2">
      <c r="A11123" s="3">
        <v>43800</v>
      </c>
      <c r="B11123" t="s">
        <v>3901</v>
      </c>
      <c r="C11123" t="s">
        <v>3906</v>
      </c>
      <c r="D11123" t="s">
        <v>278</v>
      </c>
      <c r="E11123" t="s">
        <v>3905</v>
      </c>
      <c r="F11123" s="4">
        <v>6.5250000000000004</v>
      </c>
      <c r="G11123" s="4">
        <v>6.5</v>
      </c>
      <c r="H11123" s="4">
        <v>0.32397051802860699</v>
      </c>
      <c r="I11123" s="4">
        <v>7</v>
      </c>
      <c r="J11123" s="4">
        <v>6</v>
      </c>
      <c r="K11123" s="4">
        <v>6.3125</v>
      </c>
      <c r="L11123" s="4">
        <v>6.75</v>
      </c>
      <c r="M11123" s="4">
        <v>30</v>
      </c>
    </row>
    <row r="11124" spans="1:13" x14ac:dyDescent="0.2">
      <c r="A11124" s="3">
        <v>43800</v>
      </c>
      <c r="B11124" t="s">
        <v>3913</v>
      </c>
      <c r="C11124" t="s">
        <v>4436</v>
      </c>
      <c r="D11124" t="s">
        <v>282</v>
      </c>
      <c r="E11124" t="s">
        <v>4435</v>
      </c>
      <c r="F11124" s="4">
        <v>6.2596153846153904</v>
      </c>
      <c r="G11124" s="4">
        <v>6.25</v>
      </c>
      <c r="H11124" s="4">
        <v>0.44430152616646101</v>
      </c>
      <c r="I11124" s="4">
        <v>7.25</v>
      </c>
      <c r="J11124" s="4">
        <v>5.5</v>
      </c>
      <c r="K11124" s="4">
        <v>6</v>
      </c>
      <c r="L11124" s="4">
        <v>6.5</v>
      </c>
      <c r="M11124" s="4">
        <v>26</v>
      </c>
    </row>
    <row r="11125" spans="1:13" x14ac:dyDescent="0.2">
      <c r="A11125" s="3">
        <v>43800</v>
      </c>
      <c r="B11125" t="s">
        <v>3079</v>
      </c>
      <c r="C11125" t="s">
        <v>3084</v>
      </c>
      <c r="D11125" t="s">
        <v>4</v>
      </c>
      <c r="E11125" t="s">
        <v>3083</v>
      </c>
      <c r="F11125" s="4">
        <v>3.4308571428571399</v>
      </c>
      <c r="G11125" s="4">
        <v>3.45</v>
      </c>
      <c r="H11125" s="4">
        <v>0.27357514752721601</v>
      </c>
      <c r="I11125" s="4">
        <v>3.99</v>
      </c>
      <c r="J11125" s="4">
        <v>2.8</v>
      </c>
      <c r="K11125" s="4">
        <v>3.2549999999999999</v>
      </c>
      <c r="L11125" s="4">
        <v>3.5750000000000002</v>
      </c>
      <c r="M11125" s="4">
        <v>35</v>
      </c>
    </row>
    <row r="11126" spans="1:13" x14ac:dyDescent="0.2">
      <c r="A11126" s="3">
        <v>43800</v>
      </c>
      <c r="B11126" t="s">
        <v>8316</v>
      </c>
      <c r="C11126" t="s">
        <v>3081</v>
      </c>
      <c r="D11126" t="s">
        <v>8317</v>
      </c>
      <c r="E11126" t="s">
        <v>3080</v>
      </c>
      <c r="F11126" s="4">
        <v>3.4410810810810801</v>
      </c>
      <c r="G11126" s="4">
        <v>3.46</v>
      </c>
      <c r="H11126" s="4">
        <v>0.22845840593693001</v>
      </c>
      <c r="I11126" s="4">
        <v>4.0199999999999996</v>
      </c>
      <c r="J11126" s="4">
        <v>2.96</v>
      </c>
      <c r="K11126" s="4">
        <v>3.32</v>
      </c>
      <c r="L11126" s="4">
        <v>3.57</v>
      </c>
      <c r="M11126" s="4">
        <v>37</v>
      </c>
    </row>
    <row r="11127" spans="1:13" x14ac:dyDescent="0.2">
      <c r="A11127" s="3">
        <v>43800</v>
      </c>
      <c r="B11127" t="s">
        <v>9744</v>
      </c>
      <c r="C11127" t="s">
        <v>3072</v>
      </c>
      <c r="D11127" t="s">
        <v>9745</v>
      </c>
      <c r="E11127" t="s">
        <v>3071</v>
      </c>
      <c r="F11127" s="4">
        <v>2.92473684210526</v>
      </c>
      <c r="G11127" s="4">
        <v>2.9350000000000001</v>
      </c>
      <c r="H11127" s="4">
        <v>0.10189387277298401</v>
      </c>
      <c r="I11127" s="4">
        <v>3.1</v>
      </c>
      <c r="J11127" s="4">
        <v>2.7</v>
      </c>
      <c r="K11127" s="4">
        <v>2.8525</v>
      </c>
      <c r="L11127" s="4">
        <v>2.9975000000000001</v>
      </c>
      <c r="M11127" s="4">
        <v>38</v>
      </c>
    </row>
    <row r="11128" spans="1:13" x14ac:dyDescent="0.2">
      <c r="A11128" s="3">
        <v>43800</v>
      </c>
      <c r="B11128" t="s">
        <v>3070</v>
      </c>
      <c r="C11128" t="s">
        <v>3075</v>
      </c>
      <c r="D11128" t="s">
        <v>1</v>
      </c>
      <c r="E11128" t="s">
        <v>3074</v>
      </c>
      <c r="F11128" s="4">
        <v>3.4410810810810801</v>
      </c>
      <c r="G11128" s="4">
        <v>3.46</v>
      </c>
      <c r="H11128" s="4">
        <v>0.22845840593693001</v>
      </c>
      <c r="I11128" s="4">
        <v>4.0199999999999996</v>
      </c>
      <c r="J11128" s="4">
        <v>2.96</v>
      </c>
      <c r="K11128" s="4">
        <v>3.32</v>
      </c>
      <c r="L11128" s="4">
        <v>3.57</v>
      </c>
      <c r="M11128" s="4">
        <v>37</v>
      </c>
    </row>
    <row r="11129" spans="1:13" x14ac:dyDescent="0.2">
      <c r="A11129" s="3">
        <v>43800</v>
      </c>
      <c r="B11129" t="s">
        <v>7848</v>
      </c>
      <c r="C11129" t="s">
        <v>3102</v>
      </c>
      <c r="D11129" t="s">
        <v>7849</v>
      </c>
      <c r="E11129" t="s">
        <v>3101</v>
      </c>
      <c r="F11129" s="4">
        <v>3.5274285714285698</v>
      </c>
      <c r="G11129" s="4">
        <v>3.5</v>
      </c>
      <c r="H11129" s="4">
        <v>0.234825878636301</v>
      </c>
      <c r="I11129" s="4">
        <v>4.2</v>
      </c>
      <c r="J11129" s="4">
        <v>3</v>
      </c>
      <c r="K11129" s="4">
        <v>3.45</v>
      </c>
      <c r="L11129" s="4">
        <v>3.6</v>
      </c>
      <c r="M11129" s="4">
        <v>35</v>
      </c>
    </row>
    <row r="11130" spans="1:13" x14ac:dyDescent="0.2">
      <c r="A11130" s="3">
        <v>43800</v>
      </c>
      <c r="B11130" t="s">
        <v>3073</v>
      </c>
      <c r="C11130" t="s">
        <v>3078</v>
      </c>
      <c r="D11130" t="s">
        <v>2</v>
      </c>
      <c r="E11130" t="s">
        <v>3077</v>
      </c>
      <c r="F11130" s="4">
        <v>3.5286486486486499</v>
      </c>
      <c r="G11130" s="4">
        <v>3.5</v>
      </c>
      <c r="H11130" s="4">
        <v>0.23406032178529201</v>
      </c>
      <c r="I11130" s="4">
        <v>4.1500000000000004</v>
      </c>
      <c r="J11130" s="4">
        <v>3</v>
      </c>
      <c r="K11130" s="4">
        <v>3.4</v>
      </c>
      <c r="L11130" s="4">
        <v>3.64</v>
      </c>
      <c r="M11130" s="4">
        <v>37</v>
      </c>
    </row>
    <row r="11131" spans="1:13" x14ac:dyDescent="0.2">
      <c r="A11131" s="3">
        <v>43800</v>
      </c>
      <c r="B11131" t="s">
        <v>3076</v>
      </c>
      <c r="C11131" t="s">
        <v>5094</v>
      </c>
      <c r="D11131" t="s">
        <v>3</v>
      </c>
      <c r="E11131" t="s">
        <v>5093</v>
      </c>
      <c r="F11131" s="4">
        <v>3.6080000000000001</v>
      </c>
      <c r="G11131" s="4">
        <v>3.5249999999999999</v>
      </c>
      <c r="H11131" s="4">
        <v>0.32948653889096102</v>
      </c>
      <c r="I11131" s="4">
        <v>4.5</v>
      </c>
      <c r="J11131" s="4">
        <v>3</v>
      </c>
      <c r="K11131" s="4">
        <v>3.5</v>
      </c>
      <c r="L11131" s="4">
        <v>3.68</v>
      </c>
      <c r="M11131" s="4">
        <v>30</v>
      </c>
    </row>
    <row r="11132" spans="1:13" x14ac:dyDescent="0.2">
      <c r="A11132" s="3">
        <v>43800</v>
      </c>
      <c r="B11132" t="s">
        <v>7207</v>
      </c>
      <c r="C11132" t="s">
        <v>3105</v>
      </c>
      <c r="D11132" t="s">
        <v>2997</v>
      </c>
      <c r="E11132" t="s">
        <v>3104</v>
      </c>
      <c r="F11132" s="4">
        <v>4.0117647058823502</v>
      </c>
      <c r="G11132" s="4">
        <v>3.5</v>
      </c>
      <c r="H11132" s="4">
        <v>2.8712878227619099</v>
      </c>
      <c r="I11132" s="4">
        <v>20.2</v>
      </c>
      <c r="J11132" s="4">
        <v>3</v>
      </c>
      <c r="K11132" s="4">
        <v>3.4</v>
      </c>
      <c r="L11132" s="4">
        <v>3.6</v>
      </c>
      <c r="M11132" s="4">
        <v>34</v>
      </c>
    </row>
    <row r="11133" spans="1:13" x14ac:dyDescent="0.2">
      <c r="A11133" s="3">
        <v>43800</v>
      </c>
      <c r="B11133" t="s">
        <v>3112</v>
      </c>
      <c r="C11133" t="s">
        <v>3117</v>
      </c>
      <c r="D11133" t="s">
        <v>15</v>
      </c>
      <c r="E11133" t="s">
        <v>3116</v>
      </c>
      <c r="F11133" s="4">
        <v>0.36813513513513502</v>
      </c>
      <c r="G11133" s="4">
        <v>0.38</v>
      </c>
      <c r="H11133" s="4">
        <v>0.13257621752581999</v>
      </c>
      <c r="I11133" s="4">
        <v>0.63</v>
      </c>
      <c r="J11133" s="4">
        <v>0.08</v>
      </c>
      <c r="K11133" s="4">
        <v>0.3</v>
      </c>
      <c r="L11133" s="4">
        <v>0.45</v>
      </c>
      <c r="M11133" s="4">
        <v>37</v>
      </c>
    </row>
    <row r="11134" spans="1:13" x14ac:dyDescent="0.2">
      <c r="A11134" s="3">
        <v>43800</v>
      </c>
      <c r="B11134" t="s">
        <v>3115</v>
      </c>
      <c r="C11134" t="s">
        <v>3120</v>
      </c>
      <c r="D11134" t="s">
        <v>16</v>
      </c>
      <c r="E11134" t="s">
        <v>3119</v>
      </c>
      <c r="F11134" s="4">
        <v>0.21521621621621601</v>
      </c>
      <c r="G11134" s="4">
        <v>0.24</v>
      </c>
      <c r="H11134" s="4">
        <v>0.14397166679885601</v>
      </c>
      <c r="I11134" s="4">
        <v>0.44</v>
      </c>
      <c r="J11134" s="4">
        <v>-0.21</v>
      </c>
      <c r="K11134" s="4">
        <v>0.11</v>
      </c>
      <c r="L11134" s="4">
        <v>0.33</v>
      </c>
      <c r="M11134" s="4">
        <v>37</v>
      </c>
    </row>
    <row r="11135" spans="1:13" x14ac:dyDescent="0.2">
      <c r="A11135" s="3">
        <v>43800</v>
      </c>
      <c r="B11135" t="s">
        <v>3118</v>
      </c>
      <c r="C11135" t="s">
        <v>3123</v>
      </c>
      <c r="D11135" t="s">
        <v>17</v>
      </c>
      <c r="E11135" t="s">
        <v>3122</v>
      </c>
      <c r="F11135" s="4">
        <v>0.29967567567567599</v>
      </c>
      <c r="G11135" s="4">
        <v>0.3</v>
      </c>
      <c r="H11135" s="4">
        <v>8.8477886143014994E-2</v>
      </c>
      <c r="I11135" s="4">
        <v>0.49</v>
      </c>
      <c r="J11135" s="4">
        <v>0.03</v>
      </c>
      <c r="K11135" s="4">
        <v>0.26</v>
      </c>
      <c r="L11135" s="4">
        <v>0.36</v>
      </c>
      <c r="M11135" s="4">
        <v>37</v>
      </c>
    </row>
    <row r="11136" spans="1:13" x14ac:dyDescent="0.2">
      <c r="A11136" s="3">
        <v>43800</v>
      </c>
      <c r="B11136" t="s">
        <v>3121</v>
      </c>
      <c r="C11136" t="s">
        <v>3126</v>
      </c>
      <c r="D11136" t="s">
        <v>18</v>
      </c>
      <c r="E11136" t="s">
        <v>3125</v>
      </c>
      <c r="F11136" s="4">
        <v>-0.100810810810811</v>
      </c>
      <c r="G11136" s="4">
        <v>-0.1</v>
      </c>
      <c r="H11136" s="4">
        <v>0.10760985029206099</v>
      </c>
      <c r="I11136" s="4">
        <v>0.15</v>
      </c>
      <c r="J11136" s="4">
        <v>-0.4</v>
      </c>
      <c r="K11136" s="4">
        <v>-0.17</v>
      </c>
      <c r="L11136" s="4">
        <v>-0.06</v>
      </c>
      <c r="M11136" s="4">
        <v>37</v>
      </c>
    </row>
    <row r="11137" spans="1:13" x14ac:dyDescent="0.2">
      <c r="A11137" s="3">
        <v>43800</v>
      </c>
      <c r="B11137" t="s">
        <v>3124</v>
      </c>
      <c r="C11137" t="s">
        <v>3129</v>
      </c>
      <c r="D11137" t="s">
        <v>19</v>
      </c>
      <c r="E11137" t="s">
        <v>3128</v>
      </c>
      <c r="F11137" s="4">
        <v>-0.28337837837837798</v>
      </c>
      <c r="G11137" s="4">
        <v>-0.28000000000000003</v>
      </c>
      <c r="H11137" s="4">
        <v>8.6039832942962205E-2</v>
      </c>
      <c r="I11137" s="4">
        <v>-0.1</v>
      </c>
      <c r="J11137" s="4">
        <v>-0.49</v>
      </c>
      <c r="K11137" s="4">
        <v>-0.32</v>
      </c>
      <c r="L11137" s="4">
        <v>-0.23</v>
      </c>
      <c r="M11137" s="4">
        <v>37</v>
      </c>
    </row>
    <row r="11138" spans="1:13" x14ac:dyDescent="0.2">
      <c r="A11138" s="3">
        <v>43800</v>
      </c>
      <c r="B11138" t="s">
        <v>3127</v>
      </c>
      <c r="C11138" t="s">
        <v>3132</v>
      </c>
      <c r="D11138" t="s">
        <v>20</v>
      </c>
      <c r="E11138" t="s">
        <v>3131</v>
      </c>
      <c r="F11138" s="4">
        <v>0.15540540540540501</v>
      </c>
      <c r="G11138" s="4">
        <v>0.16</v>
      </c>
      <c r="H11138" s="4">
        <v>7.3620445325805903E-2</v>
      </c>
      <c r="I11138" s="4">
        <v>0.38</v>
      </c>
      <c r="J11138" s="4">
        <v>0</v>
      </c>
      <c r="K11138" s="4">
        <v>0.11</v>
      </c>
      <c r="L11138" s="4">
        <v>0.2</v>
      </c>
      <c r="M11138" s="4">
        <v>37</v>
      </c>
    </row>
    <row r="11139" spans="1:13" x14ac:dyDescent="0.2">
      <c r="A11139" s="3">
        <v>43800</v>
      </c>
      <c r="B11139" t="s">
        <v>3130</v>
      </c>
      <c r="C11139" t="s">
        <v>3135</v>
      </c>
      <c r="D11139" t="s">
        <v>21</v>
      </c>
      <c r="E11139" t="s">
        <v>3134</v>
      </c>
      <c r="F11139" s="4">
        <v>0.33032432432432401</v>
      </c>
      <c r="G11139" s="4">
        <v>0.31</v>
      </c>
      <c r="H11139" s="4">
        <v>0.104931208696739</v>
      </c>
      <c r="I11139" s="4">
        <v>0.7</v>
      </c>
      <c r="J11139" s="4">
        <v>0.1</v>
      </c>
      <c r="K11139" s="4">
        <v>0.28000000000000003</v>
      </c>
      <c r="L11139" s="4">
        <v>0.36</v>
      </c>
      <c r="M11139" s="4">
        <v>37</v>
      </c>
    </row>
    <row r="11140" spans="1:13" x14ac:dyDescent="0.2">
      <c r="A11140" s="3">
        <v>43800</v>
      </c>
      <c r="B11140" t="s">
        <v>3133</v>
      </c>
      <c r="C11140" t="s">
        <v>3138</v>
      </c>
      <c r="D11140" t="s">
        <v>22</v>
      </c>
      <c r="E11140" t="s">
        <v>3137</v>
      </c>
      <c r="F11140" s="4">
        <v>0.26448648648648598</v>
      </c>
      <c r="G11140" s="4">
        <v>0.28000000000000003</v>
      </c>
      <c r="H11140" s="4">
        <v>0.105489762963475</v>
      </c>
      <c r="I11140" s="4">
        <v>0.5</v>
      </c>
      <c r="J11140" s="4">
        <v>-2.4E-2</v>
      </c>
      <c r="K11140" s="4">
        <v>0.23</v>
      </c>
      <c r="L11140" s="4">
        <v>0.31</v>
      </c>
      <c r="M11140" s="4">
        <v>37</v>
      </c>
    </row>
    <row r="11141" spans="1:13" x14ac:dyDescent="0.2">
      <c r="A11141" s="3">
        <v>43800</v>
      </c>
      <c r="B11141" t="s">
        <v>3136</v>
      </c>
      <c r="C11141" t="s">
        <v>3141</v>
      </c>
      <c r="D11141" t="s">
        <v>23</v>
      </c>
      <c r="E11141" t="s">
        <v>3140</v>
      </c>
      <c r="F11141" s="4">
        <v>0.35621621621621602</v>
      </c>
      <c r="G11141" s="4">
        <v>0.36</v>
      </c>
      <c r="H11141" s="4">
        <v>8.4503496027329206E-2</v>
      </c>
      <c r="I11141" s="4">
        <v>0.54</v>
      </c>
      <c r="J11141" s="4">
        <v>7.0000000000000007E-2</v>
      </c>
      <c r="K11141" s="4">
        <v>0.31</v>
      </c>
      <c r="L11141" s="4">
        <v>0.4</v>
      </c>
      <c r="M11141" s="4">
        <v>37</v>
      </c>
    </row>
    <row r="11142" spans="1:13" x14ac:dyDescent="0.2">
      <c r="A11142" s="3">
        <v>43800</v>
      </c>
      <c r="B11142" t="s">
        <v>3139</v>
      </c>
      <c r="C11142" t="s">
        <v>3144</v>
      </c>
      <c r="D11142" t="s">
        <v>24</v>
      </c>
      <c r="E11142" t="s">
        <v>3143</v>
      </c>
      <c r="F11142" s="4">
        <v>0.50486486486486504</v>
      </c>
      <c r="G11142" s="4">
        <v>0.5</v>
      </c>
      <c r="H11142" s="4">
        <v>9.5818741544810695E-2</v>
      </c>
      <c r="I11142" s="4">
        <v>0.78</v>
      </c>
      <c r="J11142" s="4">
        <v>0.2</v>
      </c>
      <c r="K11142" s="4">
        <v>0.48</v>
      </c>
      <c r="L11142" s="4">
        <v>0.56000000000000005</v>
      </c>
      <c r="M11142" s="4">
        <v>37</v>
      </c>
    </row>
    <row r="11143" spans="1:13" x14ac:dyDescent="0.2">
      <c r="A11143" s="3">
        <v>43800</v>
      </c>
      <c r="B11143" t="s">
        <v>3142</v>
      </c>
      <c r="C11143" t="s">
        <v>3147</v>
      </c>
      <c r="D11143" t="s">
        <v>25</v>
      </c>
      <c r="E11143" t="s">
        <v>3146</v>
      </c>
      <c r="F11143" s="4">
        <v>0.74613513513513496</v>
      </c>
      <c r="G11143" s="4">
        <v>0.74</v>
      </c>
      <c r="H11143" s="4">
        <v>8.0821532527663206E-2</v>
      </c>
      <c r="I11143" s="4">
        <v>0.9</v>
      </c>
      <c r="J11143" s="4">
        <v>0.5</v>
      </c>
      <c r="K11143" s="4">
        <v>0.7</v>
      </c>
      <c r="L11143" s="4">
        <v>0.8</v>
      </c>
      <c r="M11143" s="4">
        <v>37</v>
      </c>
    </row>
    <row r="11144" spans="1:13" x14ac:dyDescent="0.2">
      <c r="A11144" s="3">
        <v>43800</v>
      </c>
      <c r="B11144" t="s">
        <v>8250</v>
      </c>
      <c r="C11144" t="s">
        <v>3114</v>
      </c>
      <c r="D11144" t="s">
        <v>8251</v>
      </c>
      <c r="E11144" t="s">
        <v>3113</v>
      </c>
      <c r="F11144" s="4">
        <v>0.64349999999999996</v>
      </c>
      <c r="G11144" s="4">
        <v>0.65</v>
      </c>
      <c r="H11144" s="4">
        <v>8.9952464924236197E-2</v>
      </c>
      <c r="I11144" s="4">
        <v>0.86</v>
      </c>
      <c r="J11144" s="4">
        <v>0.44</v>
      </c>
      <c r="K11144" s="4">
        <v>0.59250000000000003</v>
      </c>
      <c r="L11144" s="4">
        <v>0.7</v>
      </c>
      <c r="M11144" s="4">
        <v>38</v>
      </c>
    </row>
    <row r="11145" spans="1:13" x14ac:dyDescent="0.2">
      <c r="A11145" s="3">
        <v>43800</v>
      </c>
      <c r="B11145" t="s">
        <v>3145</v>
      </c>
      <c r="C11145" t="s">
        <v>3150</v>
      </c>
      <c r="D11145" t="s">
        <v>26</v>
      </c>
      <c r="E11145" t="s">
        <v>3149</v>
      </c>
      <c r="F11145" s="4">
        <v>0.54340540540540505</v>
      </c>
      <c r="G11145" s="4">
        <v>0.52</v>
      </c>
      <c r="H11145" s="4">
        <v>0.12351865793821901</v>
      </c>
      <c r="I11145" s="4">
        <v>0.77</v>
      </c>
      <c r="J11145" s="4">
        <v>0.31</v>
      </c>
      <c r="K11145" s="4">
        <v>0.45</v>
      </c>
      <c r="L11145" s="4">
        <v>0.65</v>
      </c>
      <c r="M11145" s="4">
        <v>37</v>
      </c>
    </row>
    <row r="11146" spans="1:13" x14ac:dyDescent="0.2">
      <c r="A11146" s="3">
        <v>43800</v>
      </c>
      <c r="B11146" t="s">
        <v>3094</v>
      </c>
      <c r="C11146" t="s">
        <v>3099</v>
      </c>
      <c r="D11146" t="s">
        <v>9</v>
      </c>
      <c r="E11146" t="s">
        <v>3098</v>
      </c>
      <c r="F11146" s="4">
        <v>3.4367647058823501</v>
      </c>
      <c r="G11146" s="4">
        <v>3.44</v>
      </c>
      <c r="H11146" s="4">
        <v>0.20659902003691599</v>
      </c>
      <c r="I11146" s="4">
        <v>3.82</v>
      </c>
      <c r="J11146" s="4">
        <v>3</v>
      </c>
      <c r="K11146" s="4">
        <v>3.3</v>
      </c>
      <c r="L11146" s="4">
        <v>3.5575000000000001</v>
      </c>
      <c r="M11146" s="4">
        <v>34</v>
      </c>
    </row>
    <row r="11147" spans="1:13" x14ac:dyDescent="0.2">
      <c r="A11147" s="3">
        <v>43800</v>
      </c>
      <c r="B11147" t="s">
        <v>8318</v>
      </c>
      <c r="C11147" t="s">
        <v>3096</v>
      </c>
      <c r="D11147" t="s">
        <v>8319</v>
      </c>
      <c r="E11147" t="s">
        <v>3095</v>
      </c>
      <c r="F11147" s="4">
        <v>3.4091428571428599</v>
      </c>
      <c r="G11147" s="4">
        <v>3.4</v>
      </c>
      <c r="H11147" s="4">
        <v>0.196264698641333</v>
      </c>
      <c r="I11147" s="4">
        <v>3.8</v>
      </c>
      <c r="J11147" s="4">
        <v>3</v>
      </c>
      <c r="K11147" s="4">
        <v>3.3</v>
      </c>
      <c r="L11147" s="4">
        <v>3.5350000000000001</v>
      </c>
      <c r="M11147" s="4">
        <v>35</v>
      </c>
    </row>
    <row r="11148" spans="1:13" x14ac:dyDescent="0.2">
      <c r="A11148" s="3">
        <v>43800</v>
      </c>
      <c r="B11148" t="s">
        <v>9746</v>
      </c>
      <c r="C11148" t="s">
        <v>3087</v>
      </c>
      <c r="D11148" t="s">
        <v>9747</v>
      </c>
      <c r="E11148" t="s">
        <v>3086</v>
      </c>
      <c r="F11148" s="4">
        <v>3.5611428571428601</v>
      </c>
      <c r="G11148" s="4">
        <v>3.58</v>
      </c>
      <c r="H11148" s="4">
        <v>0.143911153730582</v>
      </c>
      <c r="I11148" s="4">
        <v>3.77</v>
      </c>
      <c r="J11148" s="4">
        <v>2.9</v>
      </c>
      <c r="K11148" s="4">
        <v>3.5249999999999999</v>
      </c>
      <c r="L11148" s="4">
        <v>3.6349999999999998</v>
      </c>
      <c r="M11148" s="4">
        <v>35</v>
      </c>
    </row>
    <row r="11149" spans="1:13" x14ac:dyDescent="0.2">
      <c r="A11149" s="3">
        <v>43800</v>
      </c>
      <c r="B11149" t="s">
        <v>3085</v>
      </c>
      <c r="C11149" t="s">
        <v>3090</v>
      </c>
      <c r="D11149" t="s">
        <v>6</v>
      </c>
      <c r="E11149" t="s">
        <v>3089</v>
      </c>
      <c r="F11149" s="4">
        <v>3.4091428571428599</v>
      </c>
      <c r="G11149" s="4">
        <v>3.4</v>
      </c>
      <c r="H11149" s="4">
        <v>0.196264698641333</v>
      </c>
      <c r="I11149" s="4">
        <v>3.8</v>
      </c>
      <c r="J11149" s="4">
        <v>3</v>
      </c>
      <c r="K11149" s="4">
        <v>3.3</v>
      </c>
      <c r="L11149" s="4">
        <v>3.5350000000000001</v>
      </c>
      <c r="M11149" s="4">
        <v>35</v>
      </c>
    </row>
    <row r="11150" spans="1:13" x14ac:dyDescent="0.2">
      <c r="A11150" s="3">
        <v>43800</v>
      </c>
      <c r="B11150" t="s">
        <v>9883</v>
      </c>
      <c r="C11150" t="s">
        <v>3108</v>
      </c>
      <c r="D11150" t="s">
        <v>9884</v>
      </c>
      <c r="E11150" t="s">
        <v>3107</v>
      </c>
      <c r="F11150" s="4">
        <v>3.4503124999999999</v>
      </c>
      <c r="G11150" s="4">
        <v>3.46</v>
      </c>
      <c r="H11150" s="4">
        <v>0.19301486446184901</v>
      </c>
      <c r="I11150" s="4">
        <v>4</v>
      </c>
      <c r="J11150" s="4">
        <v>3</v>
      </c>
      <c r="K11150" s="4">
        <v>3.3075000000000001</v>
      </c>
      <c r="L11150" s="4">
        <v>3.5225</v>
      </c>
      <c r="M11150" s="4">
        <v>32</v>
      </c>
    </row>
    <row r="11151" spans="1:13" x14ac:dyDescent="0.2">
      <c r="A11151" s="3">
        <v>43800</v>
      </c>
      <c r="B11151" t="s">
        <v>3088</v>
      </c>
      <c r="C11151" t="s">
        <v>3093</v>
      </c>
      <c r="D11151" t="s">
        <v>7</v>
      </c>
      <c r="E11151" t="s">
        <v>3092</v>
      </c>
      <c r="F11151" s="4">
        <v>3.37970588235294</v>
      </c>
      <c r="G11151" s="4">
        <v>3.35</v>
      </c>
      <c r="H11151" s="4">
        <v>0.23038157141837101</v>
      </c>
      <c r="I11151" s="4">
        <v>4</v>
      </c>
      <c r="J11151" s="4">
        <v>2.7</v>
      </c>
      <c r="K11151" s="4">
        <v>3.3</v>
      </c>
      <c r="L11151" s="4">
        <v>3.5</v>
      </c>
      <c r="M11151" s="4">
        <v>34</v>
      </c>
    </row>
    <row r="11152" spans="1:13" x14ac:dyDescent="0.2">
      <c r="A11152" s="3">
        <v>43800</v>
      </c>
      <c r="B11152" t="s">
        <v>3091</v>
      </c>
      <c r="C11152" t="s">
        <v>5098</v>
      </c>
      <c r="D11152" t="s">
        <v>8</v>
      </c>
      <c r="E11152" t="s">
        <v>5097</v>
      </c>
      <c r="F11152" s="4">
        <v>3.4540740740740699</v>
      </c>
      <c r="G11152" s="4">
        <v>3.4</v>
      </c>
      <c r="H11152" s="4">
        <v>0.22842705045356901</v>
      </c>
      <c r="I11152" s="4">
        <v>4.0999999999999996</v>
      </c>
      <c r="J11152" s="4">
        <v>3</v>
      </c>
      <c r="K11152" s="4">
        <v>3.3</v>
      </c>
      <c r="L11152" s="4">
        <v>3.6</v>
      </c>
      <c r="M11152" s="4">
        <v>27</v>
      </c>
    </row>
    <row r="11153" spans="1:13" x14ac:dyDescent="0.2">
      <c r="A11153" s="3">
        <v>43800</v>
      </c>
      <c r="B11153" t="s">
        <v>7209</v>
      </c>
      <c r="C11153" t="s">
        <v>3111</v>
      </c>
      <c r="D11153" t="s">
        <v>2999</v>
      </c>
      <c r="E11153" t="s">
        <v>3110</v>
      </c>
      <c r="F11153" s="4">
        <v>3.41</v>
      </c>
      <c r="G11153" s="4">
        <v>3.4</v>
      </c>
      <c r="H11153" s="4">
        <v>0.19777091124160101</v>
      </c>
      <c r="I11153" s="4">
        <v>3.9</v>
      </c>
      <c r="J11153" s="4">
        <v>3</v>
      </c>
      <c r="K11153" s="4">
        <v>3.3</v>
      </c>
      <c r="L11153" s="4">
        <v>3.53</v>
      </c>
      <c r="M11153" s="4">
        <v>31</v>
      </c>
    </row>
    <row r="11154" spans="1:13" x14ac:dyDescent="0.2">
      <c r="A11154" s="3">
        <v>43800</v>
      </c>
      <c r="B11154" t="s">
        <v>8322</v>
      </c>
      <c r="C11154" t="s">
        <v>3153</v>
      </c>
      <c r="D11154" t="s">
        <v>8323</v>
      </c>
      <c r="E11154" t="s">
        <v>3152</v>
      </c>
      <c r="F11154" s="4">
        <v>0.39094117647058801</v>
      </c>
      <c r="G11154" s="4">
        <v>0.38500000000000001</v>
      </c>
      <c r="H11154" s="4">
        <v>7.6204247545845594E-2</v>
      </c>
      <c r="I11154" s="4">
        <v>0.56999999999999995</v>
      </c>
      <c r="J11154" s="4">
        <v>0.21</v>
      </c>
      <c r="K11154" s="4">
        <v>0.35499999999999998</v>
      </c>
      <c r="L11154" s="4">
        <v>0.44500000000000001</v>
      </c>
      <c r="M11154" s="4">
        <v>34</v>
      </c>
    </row>
    <row r="11155" spans="1:13" x14ac:dyDescent="0.2">
      <c r="A11155" s="3">
        <v>43800</v>
      </c>
      <c r="B11155" t="s">
        <v>4319</v>
      </c>
      <c r="C11155" t="s">
        <v>4324</v>
      </c>
      <c r="D11155" t="s">
        <v>419</v>
      </c>
      <c r="E11155" t="s">
        <v>4323</v>
      </c>
      <c r="F11155" s="4">
        <v>2.2306249999999999</v>
      </c>
      <c r="G11155" s="4">
        <v>2.2999999999999998</v>
      </c>
      <c r="H11155" s="4">
        <v>0.11505783959215</v>
      </c>
      <c r="I11155" s="4">
        <v>2.4</v>
      </c>
      <c r="J11155" s="4">
        <v>1.9</v>
      </c>
      <c r="K11155" s="4">
        <v>2.2000000000000002</v>
      </c>
      <c r="L11155" s="4">
        <v>2.2999999999999998</v>
      </c>
      <c r="M11155" s="4">
        <v>32</v>
      </c>
    </row>
    <row r="11156" spans="1:13" x14ac:dyDescent="0.2">
      <c r="A11156" s="3">
        <v>43800</v>
      </c>
      <c r="B11156" t="s">
        <v>4322</v>
      </c>
      <c r="C11156" t="s">
        <v>4327</v>
      </c>
      <c r="D11156" t="s">
        <v>420</v>
      </c>
      <c r="E11156" t="s">
        <v>4326</v>
      </c>
      <c r="F11156" s="4">
        <v>1.8390625</v>
      </c>
      <c r="G11156" s="4">
        <v>1.8</v>
      </c>
      <c r="H11156" s="4">
        <v>0.31945881025824402</v>
      </c>
      <c r="I11156" s="4">
        <v>2.5</v>
      </c>
      <c r="J11156" s="4">
        <v>1</v>
      </c>
      <c r="K11156" s="4">
        <v>1.7</v>
      </c>
      <c r="L11156" s="4">
        <v>2</v>
      </c>
      <c r="M11156" s="4">
        <v>32</v>
      </c>
    </row>
    <row r="11157" spans="1:13" x14ac:dyDescent="0.2">
      <c r="A11157" s="3">
        <v>43800</v>
      </c>
      <c r="B11157" t="s">
        <v>4325</v>
      </c>
      <c r="C11157" t="s">
        <v>5407</v>
      </c>
      <c r="D11157" t="s">
        <v>421</v>
      </c>
      <c r="E11157" t="s">
        <v>5406</v>
      </c>
      <c r="F11157" s="4">
        <v>1.8907692307692301</v>
      </c>
      <c r="G11157" s="4">
        <v>1.9</v>
      </c>
      <c r="H11157" s="4">
        <v>0.28024165396204898</v>
      </c>
      <c r="I11157" s="4">
        <v>2.4</v>
      </c>
      <c r="J11157" s="4">
        <v>0.9</v>
      </c>
      <c r="K11157" s="4">
        <v>1.8</v>
      </c>
      <c r="L11157" s="4">
        <v>2</v>
      </c>
      <c r="M11157" s="4">
        <v>26</v>
      </c>
    </row>
    <row r="11158" spans="1:13" x14ac:dyDescent="0.2">
      <c r="A11158" s="3">
        <v>43800</v>
      </c>
      <c r="B11158" t="s">
        <v>3943</v>
      </c>
      <c r="C11158" t="s">
        <v>3939</v>
      </c>
      <c r="D11158" t="s">
        <v>292</v>
      </c>
      <c r="E11158" t="s">
        <v>3947</v>
      </c>
      <c r="F11158" s="4">
        <v>19.554285714285701</v>
      </c>
      <c r="G11158" s="4">
        <v>19.5</v>
      </c>
      <c r="H11158" s="4">
        <v>0.310249941909787</v>
      </c>
      <c r="I11158" s="4">
        <v>20.37</v>
      </c>
      <c r="J11158" s="4">
        <v>19.100000000000001</v>
      </c>
      <c r="K11158" s="4">
        <v>19.3</v>
      </c>
      <c r="L11158" s="4">
        <v>19.670000000000002</v>
      </c>
      <c r="M11158" s="4">
        <v>28</v>
      </c>
    </row>
    <row r="11159" spans="1:13" x14ac:dyDescent="0.2">
      <c r="A11159" s="3">
        <v>43800</v>
      </c>
      <c r="B11159" t="s">
        <v>3946</v>
      </c>
      <c r="C11159" t="s">
        <v>3942</v>
      </c>
      <c r="D11159" t="s">
        <v>293</v>
      </c>
      <c r="E11159" t="s">
        <v>3949</v>
      </c>
      <c r="F11159" s="4">
        <v>19.558571428571401</v>
      </c>
      <c r="G11159" s="4">
        <v>19.5</v>
      </c>
      <c r="H11159" s="4">
        <v>0.333074502684646</v>
      </c>
      <c r="I11159" s="4">
        <v>20.43</v>
      </c>
      <c r="J11159" s="4">
        <v>19.100000000000001</v>
      </c>
      <c r="K11159" s="4">
        <v>19.350000000000001</v>
      </c>
      <c r="L11159" s="4">
        <v>19.657499999999999</v>
      </c>
      <c r="M11159" s="4">
        <v>28</v>
      </c>
    </row>
    <row r="11160" spans="1:13" x14ac:dyDescent="0.2">
      <c r="A11160" s="3">
        <v>43800</v>
      </c>
      <c r="B11160" t="s">
        <v>3948</v>
      </c>
      <c r="C11160" t="s">
        <v>3952</v>
      </c>
      <c r="D11160" t="s">
        <v>294</v>
      </c>
      <c r="E11160" t="s">
        <v>3951</v>
      </c>
      <c r="F11160" s="4">
        <v>19.577857142857098</v>
      </c>
      <c r="G11160" s="4">
        <v>19.5</v>
      </c>
      <c r="H11160" s="4">
        <v>0.35844682588094801</v>
      </c>
      <c r="I11160" s="4">
        <v>20.56</v>
      </c>
      <c r="J11160" s="4">
        <v>19.059999999999999</v>
      </c>
      <c r="K11160" s="4">
        <v>19.357500000000002</v>
      </c>
      <c r="L11160" s="4">
        <v>19.692499999999999</v>
      </c>
      <c r="M11160" s="4">
        <v>28</v>
      </c>
    </row>
    <row r="11161" spans="1:13" x14ac:dyDescent="0.2">
      <c r="A11161" s="3">
        <v>43800</v>
      </c>
      <c r="B11161" t="s">
        <v>9750</v>
      </c>
      <c r="C11161" t="s">
        <v>3936</v>
      </c>
      <c r="D11161" t="s">
        <v>9751</v>
      </c>
      <c r="E11161" t="s">
        <v>3935</v>
      </c>
      <c r="F11161" s="4">
        <v>19.545999999999999</v>
      </c>
      <c r="G11161" s="4">
        <v>19.5</v>
      </c>
      <c r="H11161" s="4">
        <v>0.31543807073748797</v>
      </c>
      <c r="I11161" s="4">
        <v>20.5</v>
      </c>
      <c r="J11161" s="4">
        <v>19.2</v>
      </c>
      <c r="K11161" s="4">
        <v>19.3</v>
      </c>
      <c r="L11161" s="4">
        <v>19.62</v>
      </c>
      <c r="M11161" s="4">
        <v>35</v>
      </c>
    </row>
    <row r="11162" spans="1:13" x14ac:dyDescent="0.2">
      <c r="A11162" s="3">
        <v>43800</v>
      </c>
      <c r="B11162" t="s">
        <v>3934</v>
      </c>
      <c r="C11162" t="s">
        <v>3939</v>
      </c>
      <c r="D11162" t="s">
        <v>289</v>
      </c>
      <c r="E11162" t="s">
        <v>3938</v>
      </c>
      <c r="F11162" s="4">
        <v>20.096571428571401</v>
      </c>
      <c r="G11162" s="4">
        <v>20</v>
      </c>
      <c r="H11162" s="4">
        <v>0.54189722737989399</v>
      </c>
      <c r="I11162" s="4">
        <v>21.3</v>
      </c>
      <c r="J11162" s="4">
        <v>18.8</v>
      </c>
      <c r="K11162" s="4">
        <v>19.8</v>
      </c>
      <c r="L11162" s="4">
        <v>20.425000000000001</v>
      </c>
      <c r="M11162" s="4">
        <v>35</v>
      </c>
    </row>
    <row r="11163" spans="1:13" x14ac:dyDescent="0.2">
      <c r="A11163" s="3">
        <v>43800</v>
      </c>
      <c r="B11163" t="s">
        <v>3937</v>
      </c>
      <c r="C11163" t="s">
        <v>3942</v>
      </c>
      <c r="D11163" t="s">
        <v>290</v>
      </c>
      <c r="E11163" t="s">
        <v>3941</v>
      </c>
      <c r="F11163" s="4">
        <v>20.4585714285714</v>
      </c>
      <c r="G11163" s="4">
        <v>20.405000000000001</v>
      </c>
      <c r="H11163" s="4">
        <v>0.74953671758312801</v>
      </c>
      <c r="I11163" s="4">
        <v>22</v>
      </c>
      <c r="J11163" s="4">
        <v>19.100000000000001</v>
      </c>
      <c r="K11163" s="4">
        <v>19.989999999999998</v>
      </c>
      <c r="L11163" s="4">
        <v>21</v>
      </c>
      <c r="M11163" s="4">
        <v>28</v>
      </c>
    </row>
    <row r="11164" spans="1:13" x14ac:dyDescent="0.2">
      <c r="A11164" s="3">
        <v>43800</v>
      </c>
      <c r="B11164" t="s">
        <v>3940</v>
      </c>
      <c r="C11164" t="s">
        <v>3952</v>
      </c>
      <c r="D11164" t="s">
        <v>291</v>
      </c>
      <c r="E11164" t="s">
        <v>5350</v>
      </c>
      <c r="F11164" s="4">
        <v>20.477368421052599</v>
      </c>
      <c r="G11164" s="4">
        <v>20.350000000000001</v>
      </c>
      <c r="H11164" s="4">
        <v>0.91361213570252198</v>
      </c>
      <c r="I11164" s="4">
        <v>22.35</v>
      </c>
      <c r="J11164" s="4">
        <v>19.170000000000002</v>
      </c>
      <c r="K11164" s="4">
        <v>19.809999999999999</v>
      </c>
      <c r="L11164" s="4">
        <v>20.85</v>
      </c>
      <c r="M11164" s="4">
        <v>19</v>
      </c>
    </row>
    <row r="11165" spans="1:13" x14ac:dyDescent="0.2">
      <c r="A11165" s="3">
        <v>43800</v>
      </c>
      <c r="B11165" t="s">
        <v>3574</v>
      </c>
      <c r="C11165" t="s">
        <v>3579</v>
      </c>
      <c r="D11165" t="s">
        <v>169</v>
      </c>
      <c r="E11165" t="s">
        <v>3578</v>
      </c>
      <c r="F11165" s="4">
        <v>2.7567567567567602E-2</v>
      </c>
      <c r="G11165" s="4">
        <v>0</v>
      </c>
      <c r="H11165" s="4">
        <v>9.1268998186843406E-2</v>
      </c>
      <c r="I11165" s="4">
        <v>0.3</v>
      </c>
      <c r="J11165" s="4">
        <v>-0.2</v>
      </c>
      <c r="K11165" s="4">
        <v>0</v>
      </c>
      <c r="L11165" s="4">
        <v>0.1</v>
      </c>
      <c r="M11165" s="4">
        <v>37</v>
      </c>
    </row>
    <row r="11166" spans="1:13" x14ac:dyDescent="0.2">
      <c r="A11166" s="3">
        <v>43800</v>
      </c>
      <c r="B11166" t="s">
        <v>3577</v>
      </c>
      <c r="C11166" t="s">
        <v>3582</v>
      </c>
      <c r="D11166" t="s">
        <v>170</v>
      </c>
      <c r="E11166" t="s">
        <v>3581</v>
      </c>
      <c r="F11166" s="4">
        <v>1.09864864864865</v>
      </c>
      <c r="G11166" s="4">
        <v>1.1000000000000001</v>
      </c>
      <c r="H11166" s="4">
        <v>0.31613255098105603</v>
      </c>
      <c r="I11166" s="4">
        <v>2.2000000000000002</v>
      </c>
      <c r="J11166" s="4">
        <v>0.27</v>
      </c>
      <c r="K11166" s="4">
        <v>1</v>
      </c>
      <c r="L11166" s="4">
        <v>1.2</v>
      </c>
      <c r="M11166" s="4">
        <v>37</v>
      </c>
    </row>
    <row r="11167" spans="1:13" x14ac:dyDescent="0.2">
      <c r="A11167" s="3">
        <v>43800</v>
      </c>
      <c r="B11167" t="s">
        <v>3580</v>
      </c>
      <c r="C11167" t="s">
        <v>3585</v>
      </c>
      <c r="D11167" t="s">
        <v>171</v>
      </c>
      <c r="E11167" t="s">
        <v>3584</v>
      </c>
      <c r="F11167" s="4">
        <v>1.7939393939393899</v>
      </c>
      <c r="G11167" s="4">
        <v>1.8</v>
      </c>
      <c r="H11167" s="4">
        <v>0.48368338943168299</v>
      </c>
      <c r="I11167" s="4">
        <v>3</v>
      </c>
      <c r="J11167" s="4">
        <v>0.3</v>
      </c>
      <c r="K11167" s="4">
        <v>1.5</v>
      </c>
      <c r="L11167" s="4">
        <v>2</v>
      </c>
      <c r="M11167" s="4">
        <v>33</v>
      </c>
    </row>
    <row r="11168" spans="1:13" x14ac:dyDescent="0.2">
      <c r="A11168" s="3">
        <v>43800</v>
      </c>
      <c r="B11168" t="s">
        <v>3583</v>
      </c>
      <c r="C11168" t="s">
        <v>5216</v>
      </c>
      <c r="D11168" t="s">
        <v>172</v>
      </c>
      <c r="E11168" t="s">
        <v>5215</v>
      </c>
      <c r="F11168" s="4">
        <v>2.0345454545454502</v>
      </c>
      <c r="G11168" s="4">
        <v>2</v>
      </c>
      <c r="H11168" s="4">
        <v>0.36441377937367098</v>
      </c>
      <c r="I11168" s="4">
        <v>3.25</v>
      </c>
      <c r="J11168" s="4">
        <v>1.49</v>
      </c>
      <c r="K11168" s="4">
        <v>1.8</v>
      </c>
      <c r="L11168" s="4">
        <v>2.2000000000000002</v>
      </c>
      <c r="M11168" s="4">
        <v>22</v>
      </c>
    </row>
    <row r="11169" spans="1:13" x14ac:dyDescent="0.2">
      <c r="A11169" s="3">
        <v>43800</v>
      </c>
      <c r="B11169" t="s">
        <v>3592</v>
      </c>
      <c r="C11169" t="s">
        <v>3597</v>
      </c>
      <c r="D11169" t="s">
        <v>175</v>
      </c>
      <c r="E11169" t="s">
        <v>3596</v>
      </c>
      <c r="F11169" s="4">
        <v>0.83657142857142897</v>
      </c>
      <c r="G11169" s="4">
        <v>0.85</v>
      </c>
      <c r="H11169" s="4">
        <v>0.44792293754974599</v>
      </c>
      <c r="I11169" s="4">
        <v>1.7</v>
      </c>
      <c r="J11169" s="4">
        <v>0.2</v>
      </c>
      <c r="K11169" s="4">
        <v>0.4</v>
      </c>
      <c r="L11169" s="4">
        <v>1.0249999999999999</v>
      </c>
      <c r="M11169" s="4">
        <v>35</v>
      </c>
    </row>
    <row r="11170" spans="1:13" x14ac:dyDescent="0.2">
      <c r="A11170" s="3">
        <v>43800</v>
      </c>
      <c r="B11170" t="s">
        <v>3604</v>
      </c>
      <c r="C11170" t="s">
        <v>3609</v>
      </c>
      <c r="D11170" t="s">
        <v>179</v>
      </c>
      <c r="E11170" t="s">
        <v>3608</v>
      </c>
      <c r="F11170" s="4">
        <v>1.4356</v>
      </c>
      <c r="G11170" s="4">
        <v>1.48</v>
      </c>
      <c r="H11170" s="4">
        <v>0.50847058256435396</v>
      </c>
      <c r="I11170" s="4">
        <v>2.37</v>
      </c>
      <c r="J11170" s="4">
        <v>0</v>
      </c>
      <c r="K11170" s="4">
        <v>1.3</v>
      </c>
      <c r="L11170" s="4">
        <v>1.69</v>
      </c>
      <c r="M11170" s="4">
        <v>25</v>
      </c>
    </row>
    <row r="11171" spans="1:13" x14ac:dyDescent="0.2">
      <c r="A11171" s="3">
        <v>43800</v>
      </c>
      <c r="B11171" t="s">
        <v>3595</v>
      </c>
      <c r="C11171" t="s">
        <v>3600</v>
      </c>
      <c r="D11171" t="s">
        <v>176</v>
      </c>
      <c r="E11171" t="s">
        <v>3599</v>
      </c>
      <c r="F11171" s="4">
        <v>1.1191428571428601</v>
      </c>
      <c r="G11171" s="4">
        <v>1.1000000000000001</v>
      </c>
      <c r="H11171" s="4">
        <v>0.464722380304954</v>
      </c>
      <c r="I11171" s="4">
        <v>2.25</v>
      </c>
      <c r="J11171" s="4">
        <v>0.3</v>
      </c>
      <c r="K11171" s="4">
        <v>0.78</v>
      </c>
      <c r="L11171" s="4">
        <v>1.4</v>
      </c>
      <c r="M11171" s="4">
        <v>35</v>
      </c>
    </row>
    <row r="11172" spans="1:13" x14ac:dyDescent="0.2">
      <c r="A11172" s="3">
        <v>43800</v>
      </c>
      <c r="B11172" t="s">
        <v>3607</v>
      </c>
      <c r="C11172" t="s">
        <v>3612</v>
      </c>
      <c r="D11172" t="s">
        <v>180</v>
      </c>
      <c r="E11172" t="s">
        <v>3611</v>
      </c>
      <c r="F11172" s="4">
        <v>1.6725000000000001</v>
      </c>
      <c r="G11172" s="4">
        <v>1.71</v>
      </c>
      <c r="H11172" s="4">
        <v>0.38640202087868297</v>
      </c>
      <c r="I11172" s="4">
        <v>2.1</v>
      </c>
      <c r="J11172" s="4">
        <v>0.2</v>
      </c>
      <c r="K11172" s="4">
        <v>1.5925</v>
      </c>
      <c r="L11172" s="4">
        <v>1.9</v>
      </c>
      <c r="M11172" s="4">
        <v>24</v>
      </c>
    </row>
    <row r="11173" spans="1:13" x14ac:dyDescent="0.2">
      <c r="A11173" s="3">
        <v>43800</v>
      </c>
      <c r="B11173" t="s">
        <v>3598</v>
      </c>
      <c r="C11173" t="s">
        <v>3603</v>
      </c>
      <c r="D11173" t="s">
        <v>177</v>
      </c>
      <c r="E11173" t="s">
        <v>3602</v>
      </c>
      <c r="F11173" s="4">
        <v>1.20057142857143</v>
      </c>
      <c r="G11173" s="4">
        <v>1.2</v>
      </c>
      <c r="H11173" s="4">
        <v>0.43432803309956203</v>
      </c>
      <c r="I11173" s="4">
        <v>2.7</v>
      </c>
      <c r="J11173" s="4">
        <v>0.4</v>
      </c>
      <c r="K11173" s="4">
        <v>0.88500000000000001</v>
      </c>
      <c r="L11173" s="4">
        <v>1.4850000000000001</v>
      </c>
      <c r="M11173" s="4">
        <v>35</v>
      </c>
    </row>
    <row r="11174" spans="1:13" x14ac:dyDescent="0.2">
      <c r="A11174" s="3">
        <v>43800</v>
      </c>
      <c r="B11174" t="s">
        <v>3610</v>
      </c>
      <c r="C11174" t="s">
        <v>3615</v>
      </c>
      <c r="D11174" t="s">
        <v>181</v>
      </c>
      <c r="E11174" t="s">
        <v>3614</v>
      </c>
      <c r="F11174" s="4">
        <v>1.8045833333333301</v>
      </c>
      <c r="G11174" s="4">
        <v>1.85</v>
      </c>
      <c r="H11174" s="4">
        <v>0.47540352806090302</v>
      </c>
      <c r="I11174" s="4">
        <v>2.9</v>
      </c>
      <c r="J11174" s="4">
        <v>0.5</v>
      </c>
      <c r="K11174" s="4">
        <v>1.6</v>
      </c>
      <c r="L11174" s="4">
        <v>2.085</v>
      </c>
      <c r="M11174" s="4">
        <v>24</v>
      </c>
    </row>
    <row r="11175" spans="1:13" x14ac:dyDescent="0.2">
      <c r="A11175" s="3">
        <v>43800</v>
      </c>
      <c r="B11175" t="s">
        <v>3589</v>
      </c>
      <c r="C11175" t="s">
        <v>3594</v>
      </c>
      <c r="D11175" t="s">
        <v>174</v>
      </c>
      <c r="E11175" t="s">
        <v>3593</v>
      </c>
      <c r="F11175" s="4">
        <v>0.17857142857142899</v>
      </c>
      <c r="G11175" s="4">
        <v>0.1</v>
      </c>
      <c r="H11175" s="4">
        <v>0.39381350361592699</v>
      </c>
      <c r="I11175" s="4">
        <v>1.4</v>
      </c>
      <c r="J11175" s="4">
        <v>-0.8</v>
      </c>
      <c r="K11175" s="4">
        <v>-1.4999999999999999E-2</v>
      </c>
      <c r="L11175" s="4">
        <v>0.35</v>
      </c>
      <c r="M11175" s="4">
        <v>35</v>
      </c>
    </row>
    <row r="11176" spans="1:13" x14ac:dyDescent="0.2">
      <c r="A11176" s="3">
        <v>43800</v>
      </c>
      <c r="B11176" t="s">
        <v>3601</v>
      </c>
      <c r="C11176" t="s">
        <v>3606</v>
      </c>
      <c r="D11176" t="s">
        <v>178</v>
      </c>
      <c r="E11176" t="s">
        <v>3605</v>
      </c>
      <c r="F11176" s="4">
        <v>1.22314285714286</v>
      </c>
      <c r="G11176" s="4">
        <v>1.2</v>
      </c>
      <c r="H11176" s="4">
        <v>0.46655036565999902</v>
      </c>
      <c r="I11176" s="4">
        <v>2.4</v>
      </c>
      <c r="J11176" s="4">
        <v>0</v>
      </c>
      <c r="K11176" s="4">
        <v>1.0249999999999999</v>
      </c>
      <c r="L11176" s="4">
        <v>1.4850000000000001</v>
      </c>
      <c r="M11176" s="4">
        <v>35</v>
      </c>
    </row>
    <row r="11177" spans="1:13" x14ac:dyDescent="0.2">
      <c r="A11177" s="3">
        <v>43800</v>
      </c>
      <c r="B11177" t="s">
        <v>3613</v>
      </c>
      <c r="C11177" t="s">
        <v>5222</v>
      </c>
      <c r="D11177" t="s">
        <v>182</v>
      </c>
      <c r="E11177" t="s">
        <v>5221</v>
      </c>
      <c r="F11177" s="4">
        <v>1.9950000000000001</v>
      </c>
      <c r="G11177" s="4">
        <v>2.0499999999999998</v>
      </c>
      <c r="H11177" s="4">
        <v>0.74818040140294895</v>
      </c>
      <c r="I11177" s="4">
        <v>3.8</v>
      </c>
      <c r="J11177" s="4">
        <v>0.2</v>
      </c>
      <c r="K11177" s="4">
        <v>1.615</v>
      </c>
      <c r="L11177" s="4">
        <v>2.2774999999999999</v>
      </c>
      <c r="M11177" s="4">
        <v>24</v>
      </c>
    </row>
    <row r="11178" spans="1:13" x14ac:dyDescent="0.2">
      <c r="A11178" s="3">
        <v>43800</v>
      </c>
      <c r="B11178" t="s">
        <v>3868</v>
      </c>
      <c r="C11178" t="s">
        <v>3873</v>
      </c>
      <c r="D11178" t="s">
        <v>267</v>
      </c>
      <c r="E11178" t="s">
        <v>3872</v>
      </c>
      <c r="F11178" s="4">
        <v>0.38260869565217398</v>
      </c>
      <c r="G11178" s="4">
        <v>0.31</v>
      </c>
      <c r="H11178" s="4">
        <v>0.31568421205237701</v>
      </c>
      <c r="I11178" s="4">
        <v>1.4</v>
      </c>
      <c r="J11178" s="4">
        <v>-0.1</v>
      </c>
      <c r="K11178" s="4">
        <v>0.2</v>
      </c>
      <c r="L11178" s="4">
        <v>0.47499999999999998</v>
      </c>
      <c r="M11178" s="4">
        <v>23</v>
      </c>
    </row>
    <row r="11179" spans="1:13" x14ac:dyDescent="0.2">
      <c r="A11179" s="3">
        <v>43800</v>
      </c>
      <c r="B11179" t="s">
        <v>3880</v>
      </c>
      <c r="C11179" t="s">
        <v>3885</v>
      </c>
      <c r="D11179" t="s">
        <v>271</v>
      </c>
      <c r="E11179" t="s">
        <v>3884</v>
      </c>
      <c r="F11179" s="4">
        <v>0.63</v>
      </c>
      <c r="G11179" s="4">
        <v>0.5</v>
      </c>
      <c r="H11179" s="4">
        <v>0.32703210851535702</v>
      </c>
      <c r="I11179" s="4">
        <v>1.5</v>
      </c>
      <c r="J11179" s="4">
        <v>0.2</v>
      </c>
      <c r="K11179" s="4">
        <v>0.45</v>
      </c>
      <c r="L11179" s="4">
        <v>0.67</v>
      </c>
      <c r="M11179" s="4">
        <v>17</v>
      </c>
    </row>
    <row r="11180" spans="1:13" x14ac:dyDescent="0.2">
      <c r="A11180" s="3">
        <v>43800</v>
      </c>
      <c r="B11180" t="s">
        <v>3871</v>
      </c>
      <c r="C11180" t="s">
        <v>3876</v>
      </c>
      <c r="D11180" t="s">
        <v>268</v>
      </c>
      <c r="E11180" t="s">
        <v>3875</v>
      </c>
      <c r="F11180" s="4">
        <v>0.247391304347826</v>
      </c>
      <c r="G11180" s="4">
        <v>0.3</v>
      </c>
      <c r="H11180" s="4">
        <v>0.34014993206611799</v>
      </c>
      <c r="I11180" s="4">
        <v>0.9</v>
      </c>
      <c r="J11180" s="4">
        <v>-0.8</v>
      </c>
      <c r="K11180" s="4">
        <v>0.15</v>
      </c>
      <c r="L11180" s="4">
        <v>0.36499999999999999</v>
      </c>
      <c r="M11180" s="4">
        <v>23</v>
      </c>
    </row>
    <row r="11181" spans="1:13" x14ac:dyDescent="0.2">
      <c r="A11181" s="3">
        <v>43800</v>
      </c>
      <c r="B11181" t="s">
        <v>3883</v>
      </c>
      <c r="C11181" t="s">
        <v>3888</v>
      </c>
      <c r="D11181" t="s">
        <v>272</v>
      </c>
      <c r="E11181" t="s">
        <v>3887</v>
      </c>
      <c r="F11181" s="4">
        <v>0.40187499999999998</v>
      </c>
      <c r="G11181" s="4">
        <v>0.43</v>
      </c>
      <c r="H11181" s="4">
        <v>0.42122391116048202</v>
      </c>
      <c r="I11181" s="4">
        <v>1.1000000000000001</v>
      </c>
      <c r="J11181" s="4">
        <v>-0.9</v>
      </c>
      <c r="K11181" s="4">
        <v>0.3</v>
      </c>
      <c r="L11181" s="4">
        <v>0.5625</v>
      </c>
      <c r="M11181" s="4">
        <v>16</v>
      </c>
    </row>
    <row r="11182" spans="1:13" x14ac:dyDescent="0.2">
      <c r="A11182" s="3">
        <v>43800</v>
      </c>
      <c r="B11182" t="s">
        <v>3874</v>
      </c>
      <c r="C11182" t="s">
        <v>3879</v>
      </c>
      <c r="D11182" t="s">
        <v>269</v>
      </c>
      <c r="E11182" t="s">
        <v>3878</v>
      </c>
      <c r="F11182" s="4">
        <v>0.30739130434782602</v>
      </c>
      <c r="G11182" s="4">
        <v>0.3</v>
      </c>
      <c r="H11182" s="4">
        <v>0.23185452710510199</v>
      </c>
      <c r="I11182" s="4">
        <v>0.8</v>
      </c>
      <c r="J11182" s="4">
        <v>-0.44</v>
      </c>
      <c r="K11182" s="4">
        <v>0.2</v>
      </c>
      <c r="L11182" s="4">
        <v>0.40500000000000003</v>
      </c>
      <c r="M11182" s="4">
        <v>23</v>
      </c>
    </row>
    <row r="11183" spans="1:13" x14ac:dyDescent="0.2">
      <c r="A11183" s="3">
        <v>43800</v>
      </c>
      <c r="B11183" t="s">
        <v>3886</v>
      </c>
      <c r="C11183" t="s">
        <v>3891</v>
      </c>
      <c r="D11183" t="s">
        <v>273</v>
      </c>
      <c r="E11183" t="s">
        <v>3890</v>
      </c>
      <c r="F11183" s="4">
        <v>0.551875</v>
      </c>
      <c r="G11183" s="4">
        <v>0.57499999999999996</v>
      </c>
      <c r="H11183" s="4">
        <v>0.34641437133390801</v>
      </c>
      <c r="I11183" s="4">
        <v>1.4</v>
      </c>
      <c r="J11183" s="4">
        <v>-0.24</v>
      </c>
      <c r="K11183" s="4">
        <v>0.4</v>
      </c>
      <c r="L11183" s="4">
        <v>0.65500000000000003</v>
      </c>
      <c r="M11183" s="4">
        <v>16</v>
      </c>
    </row>
    <row r="11184" spans="1:13" x14ac:dyDescent="0.2">
      <c r="A11184" s="3">
        <v>43800</v>
      </c>
      <c r="B11184" t="s">
        <v>3865</v>
      </c>
      <c r="C11184" t="s">
        <v>3870</v>
      </c>
      <c r="D11184" t="s">
        <v>266</v>
      </c>
      <c r="E11184" t="s">
        <v>3869</v>
      </c>
      <c r="F11184" s="4">
        <v>0.19347826086956499</v>
      </c>
      <c r="G11184" s="4">
        <v>0.2</v>
      </c>
      <c r="H11184" s="4">
        <v>0.22760828982451001</v>
      </c>
      <c r="I11184" s="4">
        <v>1</v>
      </c>
      <c r="J11184" s="4">
        <v>-0.3</v>
      </c>
      <c r="K11184" s="4">
        <v>0.1</v>
      </c>
      <c r="L11184" s="4">
        <v>0.3</v>
      </c>
      <c r="M11184" s="4">
        <v>23</v>
      </c>
    </row>
    <row r="11185" spans="1:13" x14ac:dyDescent="0.2">
      <c r="A11185" s="3">
        <v>43800</v>
      </c>
      <c r="B11185" t="s">
        <v>3877</v>
      </c>
      <c r="C11185" t="s">
        <v>3882</v>
      </c>
      <c r="D11185" t="s">
        <v>270</v>
      </c>
      <c r="E11185" t="s">
        <v>3881</v>
      </c>
      <c r="F11185" s="4">
        <v>0.36956521739130399</v>
      </c>
      <c r="G11185" s="4">
        <v>0.4</v>
      </c>
      <c r="H11185" s="4">
        <v>0.249735828806608</v>
      </c>
      <c r="I11185" s="4">
        <v>0.9</v>
      </c>
      <c r="J11185" s="4">
        <v>-0.32</v>
      </c>
      <c r="K11185" s="4">
        <v>0.3</v>
      </c>
      <c r="L11185" s="4">
        <v>0.5</v>
      </c>
      <c r="M11185" s="4">
        <v>23</v>
      </c>
    </row>
    <row r="11186" spans="1:13" x14ac:dyDescent="0.2">
      <c r="A11186" s="3">
        <v>43800</v>
      </c>
      <c r="B11186" t="s">
        <v>3889</v>
      </c>
      <c r="C11186" t="s">
        <v>5342</v>
      </c>
      <c r="D11186" t="s">
        <v>274</v>
      </c>
      <c r="E11186" t="s">
        <v>5341</v>
      </c>
      <c r="F11186" s="4">
        <v>0.573125</v>
      </c>
      <c r="G11186" s="4">
        <v>0.57499999999999996</v>
      </c>
      <c r="H11186" s="4">
        <v>0.21019732792465901</v>
      </c>
      <c r="I11186" s="4">
        <v>0.9</v>
      </c>
      <c r="J11186" s="4">
        <v>0.2</v>
      </c>
      <c r="K11186" s="4">
        <v>0.46500000000000002</v>
      </c>
      <c r="L11186" s="4">
        <v>0.72</v>
      </c>
      <c r="M11186" s="4">
        <v>16</v>
      </c>
    </row>
    <row r="11187" spans="1:13" x14ac:dyDescent="0.2">
      <c r="A11187" s="3">
        <v>43831</v>
      </c>
      <c r="B11187" t="s">
        <v>3925</v>
      </c>
      <c r="C11187" t="s">
        <v>3927</v>
      </c>
      <c r="D11187" t="s">
        <v>286</v>
      </c>
      <c r="E11187" t="s">
        <v>3926</v>
      </c>
      <c r="F11187" s="4">
        <v>6.8247999999999998</v>
      </c>
      <c r="G11187" s="4">
        <v>6.82</v>
      </c>
      <c r="H11187" s="4">
        <v>0.35191286800381</v>
      </c>
      <c r="I11187" s="4">
        <v>7.42</v>
      </c>
      <c r="J11187" s="4">
        <v>5.85</v>
      </c>
      <c r="K11187" s="4">
        <v>6.7</v>
      </c>
      <c r="L11187" s="4">
        <v>7</v>
      </c>
      <c r="M11187" s="4">
        <v>25</v>
      </c>
    </row>
    <row r="11188" spans="1:13" x14ac:dyDescent="0.2">
      <c r="A11188" s="3">
        <v>43831</v>
      </c>
      <c r="B11188" t="s">
        <v>3928</v>
      </c>
      <c r="C11188" t="s">
        <v>3930</v>
      </c>
      <c r="D11188" t="s">
        <v>287</v>
      </c>
      <c r="E11188" t="s">
        <v>3929</v>
      </c>
      <c r="F11188" s="4">
        <v>6.7649999999999997</v>
      </c>
      <c r="G11188" s="4">
        <v>6.84</v>
      </c>
      <c r="H11188" s="4">
        <v>0.53924771231605195</v>
      </c>
      <c r="I11188" s="4">
        <v>7.65</v>
      </c>
      <c r="J11188" s="4">
        <v>5.35</v>
      </c>
      <c r="K11188" s="4">
        <v>6.5</v>
      </c>
      <c r="L11188" s="4">
        <v>7.1</v>
      </c>
      <c r="M11188" s="4">
        <v>22</v>
      </c>
    </row>
    <row r="11189" spans="1:13" x14ac:dyDescent="0.2">
      <c r="A11189" s="3">
        <v>43831</v>
      </c>
      <c r="B11189" t="s">
        <v>3931</v>
      </c>
      <c r="C11189" t="s">
        <v>3933</v>
      </c>
      <c r="D11189" t="s">
        <v>288</v>
      </c>
      <c r="E11189" t="s">
        <v>3932</v>
      </c>
      <c r="F11189" s="4">
        <v>6.9405000000000001</v>
      </c>
      <c r="G11189" s="4">
        <v>6.91</v>
      </c>
      <c r="H11189" s="4">
        <v>0.76823430499322398</v>
      </c>
      <c r="I11189" s="4">
        <v>8.4</v>
      </c>
      <c r="J11189" s="4">
        <v>4.8499999999999996</v>
      </c>
      <c r="K11189" s="4">
        <v>6.65</v>
      </c>
      <c r="L11189" s="4">
        <v>7.35</v>
      </c>
      <c r="M11189" s="4">
        <v>20</v>
      </c>
    </row>
    <row r="11190" spans="1:13" x14ac:dyDescent="0.2">
      <c r="A11190" s="3">
        <v>43831</v>
      </c>
      <c r="B11190" t="s">
        <v>3916</v>
      </c>
      <c r="C11190" t="s">
        <v>3918</v>
      </c>
      <c r="D11190" t="s">
        <v>283</v>
      </c>
      <c r="E11190" t="s">
        <v>3917</v>
      </c>
      <c r="F11190" s="4">
        <v>6.51033333333333</v>
      </c>
      <c r="G11190" s="4">
        <v>6.5</v>
      </c>
      <c r="H11190" s="4">
        <v>0.310044305324848</v>
      </c>
      <c r="I11190" s="4">
        <v>7.14</v>
      </c>
      <c r="J11190" s="4">
        <v>5.97</v>
      </c>
      <c r="K11190" s="4">
        <v>6.3250000000000002</v>
      </c>
      <c r="L11190" s="4">
        <v>6.5975000000000001</v>
      </c>
      <c r="M11190" s="4">
        <v>30</v>
      </c>
    </row>
    <row r="11191" spans="1:13" x14ac:dyDescent="0.2">
      <c r="A11191" s="3">
        <v>43831</v>
      </c>
      <c r="B11191" t="s">
        <v>3919</v>
      </c>
      <c r="C11191" t="s">
        <v>3921</v>
      </c>
      <c r="D11191" t="s">
        <v>284</v>
      </c>
      <c r="E11191" t="s">
        <v>3920</v>
      </c>
      <c r="F11191" s="4">
        <v>6.2732142857142899</v>
      </c>
      <c r="G11191" s="4">
        <v>6.2850000000000001</v>
      </c>
      <c r="H11191" s="4">
        <v>0.43028890872708397</v>
      </c>
      <c r="I11191" s="4">
        <v>7.5</v>
      </c>
      <c r="J11191" s="4">
        <v>5.49</v>
      </c>
      <c r="K11191" s="4">
        <v>6</v>
      </c>
      <c r="L11191" s="4">
        <v>6.5</v>
      </c>
      <c r="M11191" s="4">
        <v>28</v>
      </c>
    </row>
    <row r="11192" spans="1:13" x14ac:dyDescent="0.2">
      <c r="A11192" s="3">
        <v>43831</v>
      </c>
      <c r="B11192" t="s">
        <v>3922</v>
      </c>
      <c r="C11192" t="s">
        <v>3924</v>
      </c>
      <c r="D11192" t="s">
        <v>285</v>
      </c>
      <c r="E11192" t="s">
        <v>3923</v>
      </c>
      <c r="F11192" s="4">
        <v>6.3031818181818204</v>
      </c>
      <c r="G11192" s="4">
        <v>6.39</v>
      </c>
      <c r="H11192" s="4">
        <v>0.557113191573407</v>
      </c>
      <c r="I11192" s="4">
        <v>7.2</v>
      </c>
      <c r="J11192" s="4">
        <v>5</v>
      </c>
      <c r="K11192" s="4">
        <v>5.9924999999999997</v>
      </c>
      <c r="L11192" s="4">
        <v>6.5075000000000003</v>
      </c>
      <c r="M11192" s="4">
        <v>22</v>
      </c>
    </row>
    <row r="11193" spans="1:13" x14ac:dyDescent="0.2">
      <c r="A11193" s="3">
        <v>43831</v>
      </c>
      <c r="B11193" t="s">
        <v>3986</v>
      </c>
      <c r="C11193" t="s">
        <v>3988</v>
      </c>
      <c r="D11193" t="s">
        <v>307</v>
      </c>
      <c r="E11193" t="s">
        <v>3987</v>
      </c>
      <c r="F11193" s="4">
        <v>3.6822222222222201</v>
      </c>
      <c r="G11193" s="4">
        <v>3.7</v>
      </c>
      <c r="H11193" s="4">
        <v>0.35234743925381101</v>
      </c>
      <c r="I11193" s="4">
        <v>4.8</v>
      </c>
      <c r="J11193" s="4">
        <v>3</v>
      </c>
      <c r="K11193" s="4">
        <v>3.48</v>
      </c>
      <c r="L11193" s="4">
        <v>3.85</v>
      </c>
      <c r="M11193" s="4">
        <v>27</v>
      </c>
    </row>
    <row r="11194" spans="1:13" x14ac:dyDescent="0.2">
      <c r="A11194" s="3">
        <v>43831</v>
      </c>
      <c r="B11194" t="s">
        <v>3989</v>
      </c>
      <c r="C11194" t="s">
        <v>3991</v>
      </c>
      <c r="D11194" t="s">
        <v>308</v>
      </c>
      <c r="E11194" t="s">
        <v>3990</v>
      </c>
      <c r="F11194" s="4">
        <v>3.6933333333333298</v>
      </c>
      <c r="G11194" s="4">
        <v>3.6</v>
      </c>
      <c r="H11194" s="4">
        <v>0.33933011586982897</v>
      </c>
      <c r="I11194" s="4">
        <v>4.5</v>
      </c>
      <c r="J11194" s="4">
        <v>3.2</v>
      </c>
      <c r="K11194" s="4">
        <v>3.5</v>
      </c>
      <c r="L11194" s="4">
        <v>3.9</v>
      </c>
      <c r="M11194" s="4">
        <v>24</v>
      </c>
    </row>
    <row r="11195" spans="1:13" x14ac:dyDescent="0.2">
      <c r="A11195" s="3">
        <v>43831</v>
      </c>
      <c r="B11195" t="s">
        <v>3992</v>
      </c>
      <c r="C11195" t="s">
        <v>3994</v>
      </c>
      <c r="D11195" t="s">
        <v>309</v>
      </c>
      <c r="E11195" t="s">
        <v>3993</v>
      </c>
      <c r="F11195" s="4">
        <v>3.6651724137930999</v>
      </c>
      <c r="G11195" s="4">
        <v>3.6</v>
      </c>
      <c r="H11195" s="4">
        <v>0.29716061902199797</v>
      </c>
      <c r="I11195" s="4">
        <v>4.8</v>
      </c>
      <c r="J11195" s="4">
        <v>3.2</v>
      </c>
      <c r="K11195" s="4">
        <v>3.5</v>
      </c>
      <c r="L11195" s="4">
        <v>3.8</v>
      </c>
      <c r="M11195" s="4">
        <v>29</v>
      </c>
    </row>
    <row r="11196" spans="1:13" x14ac:dyDescent="0.2">
      <c r="A11196" s="3">
        <v>43831</v>
      </c>
      <c r="B11196" t="s">
        <v>3995</v>
      </c>
      <c r="C11196" t="s">
        <v>3997</v>
      </c>
      <c r="D11196" t="s">
        <v>310</v>
      </c>
      <c r="E11196" t="s">
        <v>3996</v>
      </c>
      <c r="F11196" s="4">
        <v>3.7365384615384598</v>
      </c>
      <c r="G11196" s="4">
        <v>3.665</v>
      </c>
      <c r="H11196" s="4">
        <v>0.31622703625961301</v>
      </c>
      <c r="I11196" s="4">
        <v>4.5</v>
      </c>
      <c r="J11196" s="4">
        <v>3.3</v>
      </c>
      <c r="K11196" s="4">
        <v>3.5125000000000002</v>
      </c>
      <c r="L11196" s="4">
        <v>3.8</v>
      </c>
      <c r="M11196" s="4">
        <v>26</v>
      </c>
    </row>
    <row r="11197" spans="1:13" x14ac:dyDescent="0.2">
      <c r="A11197" s="3">
        <v>43831</v>
      </c>
      <c r="B11197" t="s">
        <v>3892</v>
      </c>
      <c r="C11197" t="s">
        <v>3894</v>
      </c>
      <c r="D11197" t="s">
        <v>275</v>
      </c>
      <c r="E11197" t="s">
        <v>3893</v>
      </c>
      <c r="F11197" s="4">
        <v>6.9112903225806503</v>
      </c>
      <c r="G11197" s="4">
        <v>7</v>
      </c>
      <c r="H11197" s="4">
        <v>0.16518155537637699</v>
      </c>
      <c r="I11197" s="4">
        <v>7.25</v>
      </c>
      <c r="J11197" s="4">
        <v>6.75</v>
      </c>
      <c r="K11197" s="4">
        <v>6.75</v>
      </c>
      <c r="L11197" s="4">
        <v>7</v>
      </c>
      <c r="M11197" s="4">
        <v>31</v>
      </c>
    </row>
    <row r="11198" spans="1:13" x14ac:dyDescent="0.2">
      <c r="A11198" s="3">
        <v>43831</v>
      </c>
      <c r="B11198" t="s">
        <v>3904</v>
      </c>
      <c r="C11198" t="s">
        <v>3906</v>
      </c>
      <c r="D11198" t="s">
        <v>279</v>
      </c>
      <c r="E11198" t="s">
        <v>3905</v>
      </c>
      <c r="F11198" s="4">
        <v>6.41071428571429</v>
      </c>
      <c r="G11198" s="4">
        <v>6.5</v>
      </c>
      <c r="H11198" s="4">
        <v>0.30591609320965102</v>
      </c>
      <c r="I11198" s="4">
        <v>7</v>
      </c>
      <c r="J11198" s="4">
        <v>5.5</v>
      </c>
      <c r="K11198" s="4">
        <v>6.25</v>
      </c>
      <c r="L11198" s="4">
        <v>6.5</v>
      </c>
      <c r="M11198" s="4">
        <v>28</v>
      </c>
    </row>
    <row r="11199" spans="1:13" x14ac:dyDescent="0.2">
      <c r="A11199" s="3">
        <v>43831</v>
      </c>
      <c r="B11199" t="s">
        <v>3895</v>
      </c>
      <c r="C11199" t="s">
        <v>3897</v>
      </c>
      <c r="D11199" t="s">
        <v>276</v>
      </c>
      <c r="E11199" t="s">
        <v>3896</v>
      </c>
      <c r="F11199" s="4">
        <v>6.6612903225806503</v>
      </c>
      <c r="G11199" s="4">
        <v>6.75</v>
      </c>
      <c r="H11199" s="4">
        <v>0.29260601424080901</v>
      </c>
      <c r="I11199" s="4">
        <v>7.25</v>
      </c>
      <c r="J11199" s="4">
        <v>6</v>
      </c>
      <c r="K11199" s="4">
        <v>6.5</v>
      </c>
      <c r="L11199" s="4">
        <v>6.75</v>
      </c>
      <c r="M11199" s="4">
        <v>31</v>
      </c>
    </row>
    <row r="11200" spans="1:13" x14ac:dyDescent="0.2">
      <c r="A11200" s="3">
        <v>43831</v>
      </c>
      <c r="B11200" t="s">
        <v>3907</v>
      </c>
      <c r="C11200" t="s">
        <v>3909</v>
      </c>
      <c r="D11200" t="s">
        <v>280</v>
      </c>
      <c r="E11200" t="s">
        <v>3908</v>
      </c>
      <c r="F11200" s="4">
        <v>6.3214285714285703</v>
      </c>
      <c r="G11200" s="4">
        <v>6.25</v>
      </c>
      <c r="H11200" s="4">
        <v>0.35912150307138901</v>
      </c>
      <c r="I11200" s="4">
        <v>7</v>
      </c>
      <c r="J11200" s="4">
        <v>5.5</v>
      </c>
      <c r="K11200" s="4">
        <v>6.25</v>
      </c>
      <c r="L11200" s="4">
        <v>6.5</v>
      </c>
      <c r="M11200" s="4">
        <v>28</v>
      </c>
    </row>
    <row r="11201" spans="1:13" x14ac:dyDescent="0.2">
      <c r="A11201" s="3">
        <v>43831</v>
      </c>
      <c r="B11201" t="s">
        <v>3898</v>
      </c>
      <c r="C11201" t="s">
        <v>3900</v>
      </c>
      <c r="D11201" t="s">
        <v>277</v>
      </c>
      <c r="E11201" t="s">
        <v>3899</v>
      </c>
      <c r="F11201" s="4">
        <v>6.5645161290322598</v>
      </c>
      <c r="G11201" s="4">
        <v>6.5</v>
      </c>
      <c r="H11201" s="4">
        <v>0.27361577329870701</v>
      </c>
      <c r="I11201" s="4">
        <v>7</v>
      </c>
      <c r="J11201" s="4">
        <v>6</v>
      </c>
      <c r="K11201" s="4">
        <v>6.5</v>
      </c>
      <c r="L11201" s="4">
        <v>6.75</v>
      </c>
      <c r="M11201" s="4">
        <v>31</v>
      </c>
    </row>
    <row r="11202" spans="1:13" x14ac:dyDescent="0.2">
      <c r="A11202" s="3">
        <v>43831</v>
      </c>
      <c r="B11202" t="s">
        <v>3910</v>
      </c>
      <c r="C11202" t="s">
        <v>3912</v>
      </c>
      <c r="D11202" t="s">
        <v>281</v>
      </c>
      <c r="E11202" t="s">
        <v>3911</v>
      </c>
      <c r="F11202" s="4">
        <v>6.27678571428571</v>
      </c>
      <c r="G11202" s="4">
        <v>6.25</v>
      </c>
      <c r="H11202" s="4">
        <v>0.36855125349810802</v>
      </c>
      <c r="I11202" s="4">
        <v>7</v>
      </c>
      <c r="J11202" s="4">
        <v>5.5</v>
      </c>
      <c r="K11202" s="4">
        <v>6.1875</v>
      </c>
      <c r="L11202" s="4">
        <v>6.5</v>
      </c>
      <c r="M11202" s="4">
        <v>28</v>
      </c>
    </row>
    <row r="11203" spans="1:13" x14ac:dyDescent="0.2">
      <c r="A11203" s="3">
        <v>43831</v>
      </c>
      <c r="B11203" t="s">
        <v>3901</v>
      </c>
      <c r="C11203" t="s">
        <v>3903</v>
      </c>
      <c r="D11203" t="s">
        <v>278</v>
      </c>
      <c r="E11203" t="s">
        <v>3902</v>
      </c>
      <c r="F11203" s="4">
        <v>6.5241935483870996</v>
      </c>
      <c r="G11203" s="4">
        <v>6.5</v>
      </c>
      <c r="H11203" s="4">
        <v>0.26104628189331203</v>
      </c>
      <c r="I11203" s="4">
        <v>7</v>
      </c>
      <c r="J11203" s="4">
        <v>6</v>
      </c>
      <c r="K11203" s="4">
        <v>6.5</v>
      </c>
      <c r="L11203" s="4">
        <v>6.625</v>
      </c>
      <c r="M11203" s="4">
        <v>31</v>
      </c>
    </row>
    <row r="11204" spans="1:13" x14ac:dyDescent="0.2">
      <c r="A11204" s="3">
        <v>43831</v>
      </c>
      <c r="B11204" t="s">
        <v>3913</v>
      </c>
      <c r="C11204" t="s">
        <v>3915</v>
      </c>
      <c r="D11204" t="s">
        <v>282</v>
      </c>
      <c r="E11204" t="s">
        <v>3914</v>
      </c>
      <c r="F11204" s="4">
        <v>6.22321428571429</v>
      </c>
      <c r="G11204" s="4">
        <v>6.25</v>
      </c>
      <c r="H11204" s="4">
        <v>0.36855125349810802</v>
      </c>
      <c r="I11204" s="4">
        <v>7</v>
      </c>
      <c r="J11204" s="4">
        <v>5.25</v>
      </c>
      <c r="K11204" s="4">
        <v>6</v>
      </c>
      <c r="L11204" s="4">
        <v>6.5</v>
      </c>
      <c r="M11204" s="4">
        <v>28</v>
      </c>
    </row>
    <row r="11205" spans="1:13" x14ac:dyDescent="0.2">
      <c r="A11205" s="3">
        <v>43831</v>
      </c>
      <c r="B11205" t="s">
        <v>3079</v>
      </c>
      <c r="C11205" t="s">
        <v>3081</v>
      </c>
      <c r="D11205" t="s">
        <v>4</v>
      </c>
      <c r="E11205" t="s">
        <v>3080</v>
      </c>
      <c r="F11205" s="4">
        <v>3.40913513513514</v>
      </c>
      <c r="G11205" s="4">
        <v>3.3780000000000001</v>
      </c>
      <c r="H11205" s="4">
        <v>0.26102343042575898</v>
      </c>
      <c r="I11205" s="4">
        <v>4.09</v>
      </c>
      <c r="J11205" s="4">
        <v>2.92</v>
      </c>
      <c r="K11205" s="4">
        <v>3.21</v>
      </c>
      <c r="L11205" s="4">
        <v>3.58</v>
      </c>
      <c r="M11205" s="4">
        <v>37</v>
      </c>
    </row>
    <row r="11206" spans="1:13" x14ac:dyDescent="0.2">
      <c r="A11206" s="3">
        <v>43831</v>
      </c>
      <c r="B11206" t="s">
        <v>3082</v>
      </c>
      <c r="C11206" t="s">
        <v>3084</v>
      </c>
      <c r="D11206" t="s">
        <v>5</v>
      </c>
      <c r="E11206" t="s">
        <v>3083</v>
      </c>
      <c r="F11206" s="4">
        <v>3.39910810810811</v>
      </c>
      <c r="G11206" s="4">
        <v>3.43</v>
      </c>
      <c r="H11206" s="4">
        <v>0.24106589506972101</v>
      </c>
      <c r="I11206" s="4">
        <v>3.81</v>
      </c>
      <c r="J11206" s="4">
        <v>2.87</v>
      </c>
      <c r="K11206" s="4">
        <v>3.19</v>
      </c>
      <c r="L11206" s="4">
        <v>3.6</v>
      </c>
      <c r="M11206" s="4">
        <v>37</v>
      </c>
    </row>
    <row r="11207" spans="1:13" x14ac:dyDescent="0.2">
      <c r="A11207" s="3">
        <v>43831</v>
      </c>
      <c r="B11207" t="s">
        <v>3070</v>
      </c>
      <c r="C11207" t="s">
        <v>3072</v>
      </c>
      <c r="D11207" t="s">
        <v>1</v>
      </c>
      <c r="E11207" t="s">
        <v>3071</v>
      </c>
      <c r="F11207" s="4">
        <v>3.4962368421052599</v>
      </c>
      <c r="G11207" s="4">
        <v>3.5</v>
      </c>
      <c r="H11207" s="4">
        <v>0.23745104009840101</v>
      </c>
      <c r="I11207" s="4">
        <v>4.0599999999999996</v>
      </c>
      <c r="J11207" s="4">
        <v>2.9</v>
      </c>
      <c r="K11207" s="4">
        <v>3.3650000000000002</v>
      </c>
      <c r="L11207" s="4">
        <v>3.6225000000000001</v>
      </c>
      <c r="M11207" s="4">
        <v>38</v>
      </c>
    </row>
    <row r="11208" spans="1:13" x14ac:dyDescent="0.2">
      <c r="A11208" s="3">
        <v>43831</v>
      </c>
      <c r="B11208" t="s">
        <v>3073</v>
      </c>
      <c r="C11208" t="s">
        <v>3075</v>
      </c>
      <c r="D11208" t="s">
        <v>2</v>
      </c>
      <c r="E11208" t="s">
        <v>3074</v>
      </c>
      <c r="F11208" s="4">
        <v>3.5172972972972998</v>
      </c>
      <c r="G11208" s="4">
        <v>3.5</v>
      </c>
      <c r="H11208" s="4">
        <v>0.27904249625229999</v>
      </c>
      <c r="I11208" s="4">
        <v>4.2</v>
      </c>
      <c r="J11208" s="4">
        <v>3</v>
      </c>
      <c r="K11208" s="4">
        <v>3.38</v>
      </c>
      <c r="L11208" s="4">
        <v>3.6</v>
      </c>
      <c r="M11208" s="4">
        <v>37</v>
      </c>
    </row>
    <row r="11209" spans="1:13" x14ac:dyDescent="0.2">
      <c r="A11209" s="3">
        <v>43831</v>
      </c>
      <c r="B11209" t="s">
        <v>3100</v>
      </c>
      <c r="C11209" t="s">
        <v>3102</v>
      </c>
      <c r="D11209" t="s">
        <v>11</v>
      </c>
      <c r="E11209" t="s">
        <v>3101</v>
      </c>
      <c r="F11209" s="4">
        <v>3.5568571428571398</v>
      </c>
      <c r="G11209" s="4">
        <v>3.5</v>
      </c>
      <c r="H11209" s="4">
        <v>0.29742790949159098</v>
      </c>
      <c r="I11209" s="4">
        <v>4.5999999999999996</v>
      </c>
      <c r="J11209" s="4">
        <v>3</v>
      </c>
      <c r="K11209" s="4">
        <v>3.5</v>
      </c>
      <c r="L11209" s="4">
        <v>3.6</v>
      </c>
      <c r="M11209" s="4">
        <v>35</v>
      </c>
    </row>
    <row r="11210" spans="1:13" x14ac:dyDescent="0.2">
      <c r="A11210" s="3">
        <v>43831</v>
      </c>
      <c r="B11210" t="s">
        <v>3076</v>
      </c>
      <c r="C11210" t="s">
        <v>3078</v>
      </c>
      <c r="D11210" t="s">
        <v>3</v>
      </c>
      <c r="E11210" t="s">
        <v>3077</v>
      </c>
      <c r="F11210" s="4">
        <v>3.57212121212121</v>
      </c>
      <c r="G11210" s="4">
        <v>3.5</v>
      </c>
      <c r="H11210" s="4">
        <v>0.30387865151814297</v>
      </c>
      <c r="I11210" s="4">
        <v>4.4000000000000004</v>
      </c>
      <c r="J11210" s="4">
        <v>3</v>
      </c>
      <c r="K11210" s="4">
        <v>3.49</v>
      </c>
      <c r="L11210" s="4">
        <v>3.67</v>
      </c>
      <c r="M11210" s="4">
        <v>33</v>
      </c>
    </row>
    <row r="11211" spans="1:13" x14ac:dyDescent="0.2">
      <c r="A11211" s="3">
        <v>43831</v>
      </c>
      <c r="B11211" t="s">
        <v>3103</v>
      </c>
      <c r="C11211" t="s">
        <v>3105</v>
      </c>
      <c r="D11211" t="s">
        <v>12</v>
      </c>
      <c r="E11211" t="s">
        <v>3104</v>
      </c>
      <c r="F11211" s="4">
        <v>3.4867647058823499</v>
      </c>
      <c r="G11211" s="4">
        <v>3.5</v>
      </c>
      <c r="H11211" s="4">
        <v>0.24304533294859401</v>
      </c>
      <c r="I11211" s="4">
        <v>4</v>
      </c>
      <c r="J11211" s="4">
        <v>3</v>
      </c>
      <c r="K11211" s="4">
        <v>3.4375</v>
      </c>
      <c r="L11211" s="4">
        <v>3.5150000000000001</v>
      </c>
      <c r="M11211" s="4">
        <v>34</v>
      </c>
    </row>
    <row r="11212" spans="1:13" x14ac:dyDescent="0.2">
      <c r="A11212" s="3">
        <v>43831</v>
      </c>
      <c r="B11212" t="s">
        <v>3112</v>
      </c>
      <c r="C11212" t="s">
        <v>3114</v>
      </c>
      <c r="D11212" t="s">
        <v>15</v>
      </c>
      <c r="E11212" t="s">
        <v>3113</v>
      </c>
      <c r="F11212" s="4">
        <v>0.48321052631578898</v>
      </c>
      <c r="G11212" s="4">
        <v>0.49</v>
      </c>
      <c r="H11212" s="4">
        <v>9.9378108931749407E-2</v>
      </c>
      <c r="I11212" s="4">
        <v>0.87</v>
      </c>
      <c r="J11212" s="4">
        <v>0.15</v>
      </c>
      <c r="K11212" s="4">
        <v>0.4425</v>
      </c>
      <c r="L11212" s="4">
        <v>0.52</v>
      </c>
      <c r="M11212" s="4">
        <v>38</v>
      </c>
    </row>
    <row r="11213" spans="1:13" x14ac:dyDescent="0.2">
      <c r="A11213" s="3">
        <v>43831</v>
      </c>
      <c r="B11213" t="s">
        <v>3148</v>
      </c>
      <c r="C11213" t="s">
        <v>3150</v>
      </c>
      <c r="D11213" t="s">
        <v>27</v>
      </c>
      <c r="E11213" t="s">
        <v>3149</v>
      </c>
      <c r="F11213" s="4">
        <v>0.393918918918919</v>
      </c>
      <c r="G11213" s="4">
        <v>0.42</v>
      </c>
      <c r="H11213" s="4">
        <v>0.12776114397542701</v>
      </c>
      <c r="I11213" s="4">
        <v>0.63</v>
      </c>
      <c r="J11213" s="4">
        <v>0.1</v>
      </c>
      <c r="K11213" s="4">
        <v>0.28999999999999998</v>
      </c>
      <c r="L11213" s="4">
        <v>0.49</v>
      </c>
      <c r="M11213" s="4">
        <v>37</v>
      </c>
    </row>
    <row r="11214" spans="1:13" x14ac:dyDescent="0.2">
      <c r="A11214" s="3">
        <v>43831</v>
      </c>
      <c r="B11214" t="s">
        <v>3115</v>
      </c>
      <c r="C11214" t="s">
        <v>3117</v>
      </c>
      <c r="D11214" t="s">
        <v>16</v>
      </c>
      <c r="E11214" t="s">
        <v>3116</v>
      </c>
      <c r="F11214" s="4">
        <v>0.22744736842105301</v>
      </c>
      <c r="G11214" s="4">
        <v>0.25</v>
      </c>
      <c r="H11214" s="4">
        <v>0.14342729533440199</v>
      </c>
      <c r="I11214" s="4">
        <v>0.5</v>
      </c>
      <c r="J11214" s="4">
        <v>-0.2</v>
      </c>
      <c r="K11214" s="4">
        <v>0.16975000000000001</v>
      </c>
      <c r="L11214" s="4">
        <v>0.32250000000000001</v>
      </c>
      <c r="M11214" s="4">
        <v>38</v>
      </c>
    </row>
    <row r="11215" spans="1:13" x14ac:dyDescent="0.2">
      <c r="A11215" s="3">
        <v>43831</v>
      </c>
      <c r="B11215" t="s">
        <v>3118</v>
      </c>
      <c r="C11215" t="s">
        <v>3120</v>
      </c>
      <c r="D11215" t="s">
        <v>17</v>
      </c>
      <c r="E11215" t="s">
        <v>3119</v>
      </c>
      <c r="F11215" s="4">
        <v>0.30968421052631601</v>
      </c>
      <c r="G11215" s="4">
        <v>0.3</v>
      </c>
      <c r="H11215" s="4">
        <v>8.1846958457961902E-2</v>
      </c>
      <c r="I11215" s="4">
        <v>0.52</v>
      </c>
      <c r="J11215" s="4">
        <v>0.06</v>
      </c>
      <c r="K11215" s="4">
        <v>0.27</v>
      </c>
      <c r="L11215" s="4">
        <v>0.35749999999999998</v>
      </c>
      <c r="M11215" s="4">
        <v>38</v>
      </c>
    </row>
    <row r="11216" spans="1:13" x14ac:dyDescent="0.2">
      <c r="A11216" s="3">
        <v>43831</v>
      </c>
      <c r="B11216" t="s">
        <v>3121</v>
      </c>
      <c r="C11216" t="s">
        <v>3123</v>
      </c>
      <c r="D11216" t="s">
        <v>18</v>
      </c>
      <c r="E11216" t="s">
        <v>3122</v>
      </c>
      <c r="F11216" s="4">
        <v>-8.8947368421052594E-2</v>
      </c>
      <c r="G11216" s="4">
        <v>-0.11</v>
      </c>
      <c r="H11216" s="4">
        <v>9.1261118498758204E-2</v>
      </c>
      <c r="I11216" s="4">
        <v>0.15</v>
      </c>
      <c r="J11216" s="4">
        <v>-0.3</v>
      </c>
      <c r="K11216" s="4">
        <v>-0.14000000000000001</v>
      </c>
      <c r="L11216" s="4">
        <v>-3.2500000000000001E-2</v>
      </c>
      <c r="M11216" s="4">
        <v>38</v>
      </c>
    </row>
    <row r="11217" spans="1:13" x14ac:dyDescent="0.2">
      <c r="A11217" s="3">
        <v>43831</v>
      </c>
      <c r="B11217" t="s">
        <v>3124</v>
      </c>
      <c r="C11217" t="s">
        <v>3126</v>
      </c>
      <c r="D11217" t="s">
        <v>19</v>
      </c>
      <c r="E11217" t="s">
        <v>3125</v>
      </c>
      <c r="F11217" s="4">
        <v>-0.279342105263158</v>
      </c>
      <c r="G11217" s="4">
        <v>-0.28499999999999998</v>
      </c>
      <c r="H11217" s="4">
        <v>6.8063673017530205E-2</v>
      </c>
      <c r="I11217" s="4">
        <v>-0.115</v>
      </c>
      <c r="J11217" s="4">
        <v>-0.38</v>
      </c>
      <c r="K11217" s="4">
        <v>-0.33500000000000002</v>
      </c>
      <c r="L11217" s="4">
        <v>-0.24249999999999999</v>
      </c>
      <c r="M11217" s="4">
        <v>38</v>
      </c>
    </row>
    <row r="11218" spans="1:13" x14ac:dyDescent="0.2">
      <c r="A11218" s="3">
        <v>43831</v>
      </c>
      <c r="B11218" t="s">
        <v>3127</v>
      </c>
      <c r="C11218" t="s">
        <v>3129</v>
      </c>
      <c r="D11218" t="s">
        <v>20</v>
      </c>
      <c r="E11218" t="s">
        <v>3128</v>
      </c>
      <c r="F11218" s="4">
        <v>0.158157894736842</v>
      </c>
      <c r="G11218" s="4">
        <v>0.16</v>
      </c>
      <c r="H11218" s="4">
        <v>6.1506108822417797E-2</v>
      </c>
      <c r="I11218" s="4">
        <v>0.25</v>
      </c>
      <c r="J11218" s="4">
        <v>0.02</v>
      </c>
      <c r="K11218" s="4">
        <v>0.105</v>
      </c>
      <c r="L11218" s="4">
        <v>0.20749999999999999</v>
      </c>
      <c r="M11218" s="4">
        <v>38</v>
      </c>
    </row>
    <row r="11219" spans="1:13" x14ac:dyDescent="0.2">
      <c r="A11219" s="3">
        <v>43831</v>
      </c>
      <c r="B11219" t="s">
        <v>3130</v>
      </c>
      <c r="C11219" t="s">
        <v>3132</v>
      </c>
      <c r="D11219" t="s">
        <v>21</v>
      </c>
      <c r="E11219" t="s">
        <v>3131</v>
      </c>
      <c r="F11219" s="4">
        <v>0.31013157894736798</v>
      </c>
      <c r="G11219" s="4">
        <v>0.30499999999999999</v>
      </c>
      <c r="H11219" s="4">
        <v>6.96757629939629E-2</v>
      </c>
      <c r="I11219" s="4">
        <v>0.6</v>
      </c>
      <c r="J11219" s="4">
        <v>0.2</v>
      </c>
      <c r="K11219" s="4">
        <v>0.27</v>
      </c>
      <c r="L11219" s="4">
        <v>0.33</v>
      </c>
      <c r="M11219" s="4">
        <v>38</v>
      </c>
    </row>
    <row r="11220" spans="1:13" x14ac:dyDescent="0.2">
      <c r="A11220" s="3">
        <v>43831</v>
      </c>
      <c r="B11220" t="s">
        <v>3133</v>
      </c>
      <c r="C11220" t="s">
        <v>3135</v>
      </c>
      <c r="D11220" t="s">
        <v>22</v>
      </c>
      <c r="E11220" t="s">
        <v>3134</v>
      </c>
      <c r="F11220" s="4">
        <v>0.248842105263158</v>
      </c>
      <c r="G11220" s="4">
        <v>0.26</v>
      </c>
      <c r="H11220" s="4">
        <v>0.113414457898069</v>
      </c>
      <c r="I11220" s="4">
        <v>0.48</v>
      </c>
      <c r="J11220" s="4">
        <v>-2.4E-2</v>
      </c>
      <c r="K11220" s="4">
        <v>0.20499999999999999</v>
      </c>
      <c r="L11220" s="4">
        <v>0.3075</v>
      </c>
      <c r="M11220" s="4">
        <v>38</v>
      </c>
    </row>
    <row r="11221" spans="1:13" x14ac:dyDescent="0.2">
      <c r="A11221" s="3">
        <v>43831</v>
      </c>
      <c r="B11221" t="s">
        <v>3136</v>
      </c>
      <c r="C11221" t="s">
        <v>3138</v>
      </c>
      <c r="D11221" t="s">
        <v>23</v>
      </c>
      <c r="E11221" t="s">
        <v>3137</v>
      </c>
      <c r="F11221" s="4">
        <v>0.35271052631578897</v>
      </c>
      <c r="G11221" s="4">
        <v>0.35</v>
      </c>
      <c r="H11221" s="4">
        <v>6.6615032754662004E-2</v>
      </c>
      <c r="I11221" s="4">
        <v>0.52</v>
      </c>
      <c r="J11221" s="4">
        <v>0.21</v>
      </c>
      <c r="K11221" s="4">
        <v>0.3125</v>
      </c>
      <c r="L11221" s="4">
        <v>0.4</v>
      </c>
      <c r="M11221" s="4">
        <v>38</v>
      </c>
    </row>
    <row r="11222" spans="1:13" x14ac:dyDescent="0.2">
      <c r="A11222" s="3">
        <v>43831</v>
      </c>
      <c r="B11222" t="s">
        <v>3139</v>
      </c>
      <c r="C11222" t="s">
        <v>3141</v>
      </c>
      <c r="D11222" t="s">
        <v>24</v>
      </c>
      <c r="E11222" t="s">
        <v>3140</v>
      </c>
      <c r="F11222" s="4">
        <v>0.50473684210526304</v>
      </c>
      <c r="G11222" s="4">
        <v>0.5</v>
      </c>
      <c r="H11222" s="4">
        <v>8.6077803966551805E-2</v>
      </c>
      <c r="I11222" s="4">
        <v>0.66</v>
      </c>
      <c r="J11222" s="4">
        <v>0.14000000000000001</v>
      </c>
      <c r="K11222" s="4">
        <v>0.48</v>
      </c>
      <c r="L11222" s="4">
        <v>0.55500000000000005</v>
      </c>
      <c r="M11222" s="4">
        <v>38</v>
      </c>
    </row>
    <row r="11223" spans="1:13" x14ac:dyDescent="0.2">
      <c r="A11223" s="3">
        <v>43831</v>
      </c>
      <c r="B11223" t="s">
        <v>3142</v>
      </c>
      <c r="C11223" t="s">
        <v>3144</v>
      </c>
      <c r="D11223" t="s">
        <v>25</v>
      </c>
      <c r="E11223" t="s">
        <v>3143</v>
      </c>
      <c r="F11223" s="4">
        <v>0.71860526315789497</v>
      </c>
      <c r="G11223" s="4">
        <v>0.72499999999999998</v>
      </c>
      <c r="H11223" s="4">
        <v>8.0161168557621898E-2</v>
      </c>
      <c r="I11223" s="4">
        <v>0.93</v>
      </c>
      <c r="J11223" s="4">
        <v>0.5</v>
      </c>
      <c r="K11223" s="4">
        <v>0.68425000000000002</v>
      </c>
      <c r="L11223" s="4">
        <v>0.76</v>
      </c>
      <c r="M11223" s="4">
        <v>38</v>
      </c>
    </row>
    <row r="11224" spans="1:13" x14ac:dyDescent="0.2">
      <c r="A11224" s="3">
        <v>43831</v>
      </c>
      <c r="B11224" t="s">
        <v>3145</v>
      </c>
      <c r="C11224" t="s">
        <v>3147</v>
      </c>
      <c r="D11224" t="s">
        <v>26</v>
      </c>
      <c r="E11224" t="s">
        <v>3146</v>
      </c>
      <c r="F11224" s="4">
        <v>0.50210526315789505</v>
      </c>
      <c r="G11224" s="4">
        <v>0.495</v>
      </c>
      <c r="H11224" s="4">
        <v>8.0207767189321794E-2</v>
      </c>
      <c r="I11224" s="4">
        <v>0.67</v>
      </c>
      <c r="J11224" s="4">
        <v>0.28999999999999998</v>
      </c>
      <c r="K11224" s="4">
        <v>0.46</v>
      </c>
      <c r="L11224" s="4">
        <v>0.53749999999999998</v>
      </c>
      <c r="M11224" s="4">
        <v>38</v>
      </c>
    </row>
    <row r="11225" spans="1:13" x14ac:dyDescent="0.2">
      <c r="A11225" s="3">
        <v>43831</v>
      </c>
      <c r="B11225" t="s">
        <v>3094</v>
      </c>
      <c r="C11225" t="s">
        <v>3096</v>
      </c>
      <c r="D11225" t="s">
        <v>9</v>
      </c>
      <c r="E11225" t="s">
        <v>3095</v>
      </c>
      <c r="F11225" s="4">
        <v>3.4506363636363599</v>
      </c>
      <c r="G11225" s="4">
        <v>3.49</v>
      </c>
      <c r="H11225" s="4">
        <v>0.20281824039361901</v>
      </c>
      <c r="I11225" s="4">
        <v>3.7210000000000001</v>
      </c>
      <c r="J11225" s="4">
        <v>2.97</v>
      </c>
      <c r="K11225" s="4">
        <v>3.31</v>
      </c>
      <c r="L11225" s="4">
        <v>3.6</v>
      </c>
      <c r="M11225" s="4">
        <v>33</v>
      </c>
    </row>
    <row r="11226" spans="1:13" x14ac:dyDescent="0.2">
      <c r="A11226" s="3">
        <v>43831</v>
      </c>
      <c r="B11226" t="s">
        <v>3097</v>
      </c>
      <c r="C11226" t="s">
        <v>3099</v>
      </c>
      <c r="D11226" t="s">
        <v>10</v>
      </c>
      <c r="E11226" t="s">
        <v>3098</v>
      </c>
      <c r="F11226" s="4">
        <v>3.4560303030303001</v>
      </c>
      <c r="G11226" s="4">
        <v>3.5</v>
      </c>
      <c r="H11226" s="4">
        <v>0.20326252803463399</v>
      </c>
      <c r="I11226" s="4">
        <v>3.75</v>
      </c>
      <c r="J11226" s="4">
        <v>2.89</v>
      </c>
      <c r="K11226" s="4">
        <v>3.32</v>
      </c>
      <c r="L11226" s="4">
        <v>3.62</v>
      </c>
      <c r="M11226" s="4">
        <v>33</v>
      </c>
    </row>
    <row r="11227" spans="1:13" x14ac:dyDescent="0.2">
      <c r="A11227" s="3">
        <v>43831</v>
      </c>
      <c r="B11227" t="s">
        <v>3085</v>
      </c>
      <c r="C11227" t="s">
        <v>3087</v>
      </c>
      <c r="D11227" t="s">
        <v>6</v>
      </c>
      <c r="E11227" t="s">
        <v>3086</v>
      </c>
      <c r="F11227" s="4">
        <v>3.4844848484848501</v>
      </c>
      <c r="G11227" s="4">
        <v>3.5</v>
      </c>
      <c r="H11227" s="4">
        <v>0.19176484968773</v>
      </c>
      <c r="I11227" s="4">
        <v>3.83</v>
      </c>
      <c r="J11227" s="4">
        <v>3</v>
      </c>
      <c r="K11227" s="4">
        <v>3.37</v>
      </c>
      <c r="L11227" s="4">
        <v>3.6</v>
      </c>
      <c r="M11227" s="4">
        <v>33</v>
      </c>
    </row>
    <row r="11228" spans="1:13" x14ac:dyDescent="0.2">
      <c r="A11228" s="3">
        <v>43831</v>
      </c>
      <c r="B11228" t="s">
        <v>3088</v>
      </c>
      <c r="C11228" t="s">
        <v>3090</v>
      </c>
      <c r="D11228" t="s">
        <v>7</v>
      </c>
      <c r="E11228" t="s">
        <v>3089</v>
      </c>
      <c r="F11228" s="4">
        <v>3.4384848484848498</v>
      </c>
      <c r="G11228" s="4">
        <v>3.44</v>
      </c>
      <c r="H11228" s="4">
        <v>0.231031940596441</v>
      </c>
      <c r="I11228" s="4">
        <v>3.9</v>
      </c>
      <c r="J11228" s="4">
        <v>2.82</v>
      </c>
      <c r="K11228" s="4">
        <v>3.3</v>
      </c>
      <c r="L11228" s="4">
        <v>3.6</v>
      </c>
      <c r="M11228" s="4">
        <v>33</v>
      </c>
    </row>
    <row r="11229" spans="1:13" x14ac:dyDescent="0.2">
      <c r="A11229" s="3">
        <v>43831</v>
      </c>
      <c r="B11229" t="s">
        <v>3106</v>
      </c>
      <c r="C11229" t="s">
        <v>3108</v>
      </c>
      <c r="D11229" t="s">
        <v>13</v>
      </c>
      <c r="E11229" t="s">
        <v>3107</v>
      </c>
      <c r="F11229" s="4">
        <v>3.488</v>
      </c>
      <c r="G11229" s="4">
        <v>3.5</v>
      </c>
      <c r="H11229" s="4">
        <v>0.21125895206496301</v>
      </c>
      <c r="I11229" s="4">
        <v>4</v>
      </c>
      <c r="J11229" s="4">
        <v>3</v>
      </c>
      <c r="K11229" s="4">
        <v>3.4</v>
      </c>
      <c r="L11229" s="4">
        <v>3.5449999999999999</v>
      </c>
      <c r="M11229" s="4">
        <v>30</v>
      </c>
    </row>
    <row r="11230" spans="1:13" x14ac:dyDescent="0.2">
      <c r="A11230" s="3">
        <v>43831</v>
      </c>
      <c r="B11230" t="s">
        <v>3091</v>
      </c>
      <c r="C11230" t="s">
        <v>3093</v>
      </c>
      <c r="D11230" t="s">
        <v>8</v>
      </c>
      <c r="E11230" t="s">
        <v>3092</v>
      </c>
      <c r="F11230" s="4">
        <v>3.4737931034482799</v>
      </c>
      <c r="G11230" s="4">
        <v>3.45</v>
      </c>
      <c r="H11230" s="4">
        <v>0.25057667479384199</v>
      </c>
      <c r="I11230" s="4">
        <v>4.0999999999999996</v>
      </c>
      <c r="J11230" s="4">
        <v>3</v>
      </c>
      <c r="K11230" s="4">
        <v>3.3</v>
      </c>
      <c r="L11230" s="4">
        <v>3.55</v>
      </c>
      <c r="M11230" s="4">
        <v>29</v>
      </c>
    </row>
    <row r="11231" spans="1:13" x14ac:dyDescent="0.2">
      <c r="A11231" s="3">
        <v>43831</v>
      </c>
      <c r="B11231" t="s">
        <v>3109</v>
      </c>
      <c r="C11231" t="s">
        <v>3111</v>
      </c>
      <c r="D11231" t="s">
        <v>14</v>
      </c>
      <c r="E11231" t="s">
        <v>3110</v>
      </c>
      <c r="F11231" s="4">
        <v>3.4489999999999998</v>
      </c>
      <c r="G11231" s="4">
        <v>3.5</v>
      </c>
      <c r="H11231" s="4">
        <v>0.20528113607340101</v>
      </c>
      <c r="I11231" s="4">
        <v>4.0999999999999996</v>
      </c>
      <c r="J11231" s="4">
        <v>3</v>
      </c>
      <c r="K11231" s="4">
        <v>3.33</v>
      </c>
      <c r="L11231" s="4">
        <v>3.5</v>
      </c>
      <c r="M11231" s="4">
        <v>30</v>
      </c>
    </row>
    <row r="11232" spans="1:13" x14ac:dyDescent="0.2">
      <c r="A11232" s="3">
        <v>43831</v>
      </c>
      <c r="B11232" t="s">
        <v>3151</v>
      </c>
      <c r="C11232" t="s">
        <v>3153</v>
      </c>
      <c r="D11232" t="s">
        <v>28</v>
      </c>
      <c r="E11232" t="s">
        <v>3152</v>
      </c>
      <c r="F11232" s="4">
        <v>0.33096969696969702</v>
      </c>
      <c r="G11232" s="4">
        <v>0.34</v>
      </c>
      <c r="H11232" s="4">
        <v>7.0982605637087595E-2</v>
      </c>
      <c r="I11232" s="4">
        <v>0.5</v>
      </c>
      <c r="J11232" s="4">
        <v>0.05</v>
      </c>
      <c r="K11232" s="4">
        <v>0.31</v>
      </c>
      <c r="L11232" s="4">
        <v>0.36</v>
      </c>
      <c r="M11232" s="4">
        <v>33</v>
      </c>
    </row>
    <row r="11233" spans="1:13" x14ac:dyDescent="0.2">
      <c r="A11233" s="3">
        <v>43831</v>
      </c>
      <c r="B11233" t="s">
        <v>4319</v>
      </c>
      <c r="C11233" t="s">
        <v>4321</v>
      </c>
      <c r="D11233" t="s">
        <v>419</v>
      </c>
      <c r="E11233" t="s">
        <v>4320</v>
      </c>
      <c r="F11233" s="4">
        <v>2.27633333333333</v>
      </c>
      <c r="G11233" s="4">
        <v>2.2999999999999998</v>
      </c>
      <c r="H11233" s="4">
        <v>7.7747750087562906E-2</v>
      </c>
      <c r="I11233" s="4">
        <v>2.4</v>
      </c>
      <c r="J11233" s="4">
        <v>2.1</v>
      </c>
      <c r="K11233" s="4">
        <v>2.2000000000000002</v>
      </c>
      <c r="L11233" s="4">
        <v>2.2999999999999998</v>
      </c>
      <c r="M11233" s="4">
        <v>30</v>
      </c>
    </row>
    <row r="11234" spans="1:13" x14ac:dyDescent="0.2">
      <c r="A11234" s="3">
        <v>43831</v>
      </c>
      <c r="B11234" t="s">
        <v>4322</v>
      </c>
      <c r="C11234" t="s">
        <v>4324</v>
      </c>
      <c r="D11234" t="s">
        <v>420</v>
      </c>
      <c r="E11234" t="s">
        <v>4323</v>
      </c>
      <c r="F11234" s="4">
        <v>1.8636666666666699</v>
      </c>
      <c r="G11234" s="4">
        <v>1.9</v>
      </c>
      <c r="H11234" s="4">
        <v>0.24257929145679</v>
      </c>
      <c r="I11234" s="4">
        <v>2.5</v>
      </c>
      <c r="J11234" s="4">
        <v>1.1000000000000001</v>
      </c>
      <c r="K11234" s="4">
        <v>1.8</v>
      </c>
      <c r="L11234" s="4">
        <v>2</v>
      </c>
      <c r="M11234" s="4">
        <v>30</v>
      </c>
    </row>
    <row r="11235" spans="1:13" x14ac:dyDescent="0.2">
      <c r="A11235" s="3">
        <v>43831</v>
      </c>
      <c r="B11235" t="s">
        <v>4325</v>
      </c>
      <c r="C11235" t="s">
        <v>4327</v>
      </c>
      <c r="D11235" t="s">
        <v>421</v>
      </c>
      <c r="E11235" t="s">
        <v>4326</v>
      </c>
      <c r="F11235" s="4">
        <v>1.85230769230769</v>
      </c>
      <c r="G11235" s="4">
        <v>1.9</v>
      </c>
      <c r="H11235" s="4">
        <v>0.38086541131804202</v>
      </c>
      <c r="I11235" s="4">
        <v>2.5</v>
      </c>
      <c r="J11235" s="4">
        <v>0.8</v>
      </c>
      <c r="K11235" s="4">
        <v>1.7</v>
      </c>
      <c r="L11235" s="4">
        <v>2.0449999999999999</v>
      </c>
      <c r="M11235" s="4">
        <v>26</v>
      </c>
    </row>
    <row r="11236" spans="1:13" x14ac:dyDescent="0.2">
      <c r="A11236" s="3">
        <v>43831</v>
      </c>
      <c r="B11236" t="s">
        <v>3946</v>
      </c>
      <c r="C11236" t="s">
        <v>3939</v>
      </c>
      <c r="D11236" t="s">
        <v>293</v>
      </c>
      <c r="E11236" t="s">
        <v>3947</v>
      </c>
      <c r="F11236" s="4">
        <v>18.983448275862099</v>
      </c>
      <c r="G11236" s="4">
        <v>18.91</v>
      </c>
      <c r="H11236" s="4">
        <v>0.21306061951052099</v>
      </c>
      <c r="I11236" s="4">
        <v>19.5</v>
      </c>
      <c r="J11236" s="4">
        <v>18.72</v>
      </c>
      <c r="K11236" s="4">
        <v>18.82</v>
      </c>
      <c r="L11236" s="4">
        <v>19.100000000000001</v>
      </c>
      <c r="M11236" s="4">
        <v>29</v>
      </c>
    </row>
    <row r="11237" spans="1:13" x14ac:dyDescent="0.2">
      <c r="A11237" s="3">
        <v>43831</v>
      </c>
      <c r="B11237" t="s">
        <v>3948</v>
      </c>
      <c r="C11237" t="s">
        <v>3942</v>
      </c>
      <c r="D11237" t="s">
        <v>294</v>
      </c>
      <c r="E11237" t="s">
        <v>3949</v>
      </c>
      <c r="F11237" s="4">
        <v>19.0427586206897</v>
      </c>
      <c r="G11237" s="4">
        <v>19</v>
      </c>
      <c r="H11237" s="4">
        <v>0.30560124055147603</v>
      </c>
      <c r="I11237" s="4">
        <v>19.899999999999999</v>
      </c>
      <c r="J11237" s="4">
        <v>18.600000000000001</v>
      </c>
      <c r="K11237" s="4">
        <v>18.8</v>
      </c>
      <c r="L11237" s="4">
        <v>19.21</v>
      </c>
      <c r="M11237" s="4">
        <v>29</v>
      </c>
    </row>
    <row r="11238" spans="1:13" x14ac:dyDescent="0.2">
      <c r="A11238" s="3">
        <v>43831</v>
      </c>
      <c r="B11238" t="s">
        <v>3950</v>
      </c>
      <c r="C11238" t="s">
        <v>3952</v>
      </c>
      <c r="D11238" t="s">
        <v>295</v>
      </c>
      <c r="E11238" t="s">
        <v>3951</v>
      </c>
      <c r="F11238" s="4">
        <v>19.149655172413802</v>
      </c>
      <c r="G11238" s="4">
        <v>19.04</v>
      </c>
      <c r="H11238" s="4">
        <v>0.37780836751133001</v>
      </c>
      <c r="I11238" s="4">
        <v>20.149999999999999</v>
      </c>
      <c r="J11238" s="4">
        <v>18.5</v>
      </c>
      <c r="K11238" s="4">
        <v>18.899999999999999</v>
      </c>
      <c r="L11238" s="4">
        <v>19.29</v>
      </c>
      <c r="M11238" s="4">
        <v>29</v>
      </c>
    </row>
    <row r="11239" spans="1:13" x14ac:dyDescent="0.2">
      <c r="A11239" s="3">
        <v>43831</v>
      </c>
      <c r="B11239" t="s">
        <v>3934</v>
      </c>
      <c r="C11239" t="s">
        <v>3936</v>
      </c>
      <c r="D11239" t="s">
        <v>289</v>
      </c>
      <c r="E11239" t="s">
        <v>3935</v>
      </c>
      <c r="F11239" s="4">
        <v>19.677575757575799</v>
      </c>
      <c r="G11239" s="4">
        <v>19.66</v>
      </c>
      <c r="H11239" s="4">
        <v>0.6625944758251</v>
      </c>
      <c r="I11239" s="4">
        <v>21.2</v>
      </c>
      <c r="J11239" s="4">
        <v>18.5</v>
      </c>
      <c r="K11239" s="4">
        <v>19.25</v>
      </c>
      <c r="L11239" s="4">
        <v>20</v>
      </c>
      <c r="M11239" s="4">
        <v>33</v>
      </c>
    </row>
    <row r="11240" spans="1:13" x14ac:dyDescent="0.2">
      <c r="A11240" s="3">
        <v>43831</v>
      </c>
      <c r="B11240" t="s">
        <v>3937</v>
      </c>
      <c r="C11240" t="s">
        <v>3939</v>
      </c>
      <c r="D11240" t="s">
        <v>290</v>
      </c>
      <c r="E11240" t="s">
        <v>3938</v>
      </c>
      <c r="F11240" s="4">
        <v>20.141290322580598</v>
      </c>
      <c r="G11240" s="4">
        <v>20</v>
      </c>
      <c r="H11240" s="4">
        <v>0.80142681901503598</v>
      </c>
      <c r="I11240" s="4">
        <v>21.5</v>
      </c>
      <c r="J11240" s="4">
        <v>18.670000000000002</v>
      </c>
      <c r="K11240" s="4">
        <v>19.635000000000002</v>
      </c>
      <c r="L11240" s="4">
        <v>21</v>
      </c>
      <c r="M11240" s="4">
        <v>31</v>
      </c>
    </row>
    <row r="11241" spans="1:13" x14ac:dyDescent="0.2">
      <c r="A11241" s="3">
        <v>43831</v>
      </c>
      <c r="B11241" t="s">
        <v>3940</v>
      </c>
      <c r="C11241" t="s">
        <v>3942</v>
      </c>
      <c r="D11241" t="s">
        <v>291</v>
      </c>
      <c r="E11241" t="s">
        <v>3941</v>
      </c>
      <c r="F11241" s="4">
        <v>20.172272727272698</v>
      </c>
      <c r="G11241" s="4">
        <v>20.085000000000001</v>
      </c>
      <c r="H11241" s="4">
        <v>1.1976005050503999</v>
      </c>
      <c r="I11241" s="4">
        <v>22.67</v>
      </c>
      <c r="J11241" s="4">
        <v>18</v>
      </c>
      <c r="K11241" s="4">
        <v>19.600000000000001</v>
      </c>
      <c r="L11241" s="4">
        <v>20.824999999999999</v>
      </c>
      <c r="M11241" s="4">
        <v>22</v>
      </c>
    </row>
    <row r="11242" spans="1:13" x14ac:dyDescent="0.2">
      <c r="A11242" s="3">
        <v>43831</v>
      </c>
      <c r="B11242" t="s">
        <v>3574</v>
      </c>
      <c r="C11242" t="s">
        <v>3576</v>
      </c>
      <c r="D11242" t="s">
        <v>169</v>
      </c>
      <c r="E11242" t="s">
        <v>3575</v>
      </c>
      <c r="F11242" s="4">
        <v>-9.1842105263157905E-2</v>
      </c>
      <c r="G11242" s="4">
        <v>-0.1</v>
      </c>
      <c r="H11242" s="4">
        <v>8.6925107969148194E-2</v>
      </c>
      <c r="I11242" s="4">
        <v>0.05</v>
      </c>
      <c r="J11242" s="4">
        <v>-0.3</v>
      </c>
      <c r="K11242" s="4">
        <v>-0.14749999999999999</v>
      </c>
      <c r="L11242" s="4">
        <v>0</v>
      </c>
      <c r="M11242" s="4">
        <v>38</v>
      </c>
    </row>
    <row r="11243" spans="1:13" x14ac:dyDescent="0.2">
      <c r="A11243" s="3">
        <v>43831</v>
      </c>
      <c r="B11243" t="s">
        <v>3577</v>
      </c>
      <c r="C11243" t="s">
        <v>3579</v>
      </c>
      <c r="D11243" t="s">
        <v>170</v>
      </c>
      <c r="E11243" t="s">
        <v>3578</v>
      </c>
      <c r="F11243" s="4">
        <v>1.0040540540540499</v>
      </c>
      <c r="G11243" s="4">
        <v>1</v>
      </c>
      <c r="H11243" s="4">
        <v>0.247873841785376</v>
      </c>
      <c r="I11243" s="4">
        <v>1.5</v>
      </c>
      <c r="J11243" s="4">
        <v>0.2</v>
      </c>
      <c r="K11243" s="4">
        <v>0.9</v>
      </c>
      <c r="L11243" s="4">
        <v>1.1499999999999999</v>
      </c>
      <c r="M11243" s="4">
        <v>37</v>
      </c>
    </row>
    <row r="11244" spans="1:13" x14ac:dyDescent="0.2">
      <c r="A11244" s="3">
        <v>43831</v>
      </c>
      <c r="B11244" t="s">
        <v>3580</v>
      </c>
      <c r="C11244" t="s">
        <v>3582</v>
      </c>
      <c r="D11244" t="s">
        <v>171</v>
      </c>
      <c r="E11244" t="s">
        <v>3581</v>
      </c>
      <c r="F11244" s="4">
        <v>1.6428571428571399</v>
      </c>
      <c r="G11244" s="4">
        <v>1.7</v>
      </c>
      <c r="H11244" s="4">
        <v>0.31718960212699099</v>
      </c>
      <c r="I11244" s="4">
        <v>2.2000000000000002</v>
      </c>
      <c r="J11244" s="4">
        <v>1</v>
      </c>
      <c r="K11244" s="4">
        <v>1.5</v>
      </c>
      <c r="L11244" s="4">
        <v>1.87</v>
      </c>
      <c r="M11244" s="4">
        <v>35</v>
      </c>
    </row>
    <row r="11245" spans="1:13" x14ac:dyDescent="0.2">
      <c r="A11245" s="3">
        <v>43831</v>
      </c>
      <c r="B11245" t="s">
        <v>3583</v>
      </c>
      <c r="C11245" t="s">
        <v>3585</v>
      </c>
      <c r="D11245" t="s">
        <v>172</v>
      </c>
      <c r="E11245" t="s">
        <v>3584</v>
      </c>
      <c r="F11245" s="4">
        <v>2.0030434782608699</v>
      </c>
      <c r="G11245" s="4">
        <v>2</v>
      </c>
      <c r="H11245" s="4">
        <v>0.38325679478776098</v>
      </c>
      <c r="I11245" s="4">
        <v>3.25</v>
      </c>
      <c r="J11245" s="4">
        <v>1.02</v>
      </c>
      <c r="K11245" s="4">
        <v>1.8</v>
      </c>
      <c r="L11245" s="4">
        <v>2.15</v>
      </c>
      <c r="M11245" s="4">
        <v>23</v>
      </c>
    </row>
    <row r="11246" spans="1:13" x14ac:dyDescent="0.2">
      <c r="A11246" s="3">
        <v>43831</v>
      </c>
      <c r="B11246" t="s">
        <v>3592</v>
      </c>
      <c r="C11246" t="s">
        <v>3594</v>
      </c>
      <c r="D11246" t="s">
        <v>175</v>
      </c>
      <c r="E11246" t="s">
        <v>3593</v>
      </c>
      <c r="F11246" s="4">
        <v>0.62</v>
      </c>
      <c r="G11246" s="4">
        <v>0.65</v>
      </c>
      <c r="H11246" s="4">
        <v>0.46235235153473297</v>
      </c>
      <c r="I11246" s="4">
        <v>1.6</v>
      </c>
      <c r="J11246" s="4">
        <v>-0.5</v>
      </c>
      <c r="K11246" s="4">
        <v>0.34250000000000003</v>
      </c>
      <c r="L11246" s="4">
        <v>0.88749999999999996</v>
      </c>
      <c r="M11246" s="4">
        <v>34</v>
      </c>
    </row>
    <row r="11247" spans="1:13" x14ac:dyDescent="0.2">
      <c r="A11247" s="3">
        <v>43831</v>
      </c>
      <c r="B11247" t="s">
        <v>3604</v>
      </c>
      <c r="C11247" t="s">
        <v>3606</v>
      </c>
      <c r="D11247" t="s">
        <v>179</v>
      </c>
      <c r="E11247" t="s">
        <v>3605</v>
      </c>
      <c r="F11247" s="4">
        <v>1.4162962962962999</v>
      </c>
      <c r="G11247" s="4">
        <v>1.3</v>
      </c>
      <c r="H11247" s="4">
        <v>0.50997849236812198</v>
      </c>
      <c r="I11247" s="4">
        <v>2.37</v>
      </c>
      <c r="J11247" s="4">
        <v>0.2</v>
      </c>
      <c r="K11247" s="4">
        <v>1.1399999999999999</v>
      </c>
      <c r="L11247" s="4">
        <v>1.63</v>
      </c>
      <c r="M11247" s="4">
        <v>27</v>
      </c>
    </row>
    <row r="11248" spans="1:13" x14ac:dyDescent="0.2">
      <c r="A11248" s="3">
        <v>43831</v>
      </c>
      <c r="B11248" t="s">
        <v>3595</v>
      </c>
      <c r="C11248" t="s">
        <v>3597</v>
      </c>
      <c r="D11248" t="s">
        <v>176</v>
      </c>
      <c r="E11248" t="s">
        <v>3596</v>
      </c>
      <c r="F11248" s="4">
        <v>0.97817647058823498</v>
      </c>
      <c r="G11248" s="4">
        <v>0.99</v>
      </c>
      <c r="H11248" s="4">
        <v>0.40994792504386701</v>
      </c>
      <c r="I11248" s="4">
        <v>2.09</v>
      </c>
      <c r="J11248" s="4">
        <v>0</v>
      </c>
      <c r="K11248" s="4">
        <v>0.72750000000000004</v>
      </c>
      <c r="L11248" s="4">
        <v>1.1000000000000001</v>
      </c>
      <c r="M11248" s="4">
        <v>34</v>
      </c>
    </row>
    <row r="11249" spans="1:13" x14ac:dyDescent="0.2">
      <c r="A11249" s="3">
        <v>43831</v>
      </c>
      <c r="B11249" t="s">
        <v>3607</v>
      </c>
      <c r="C11249" t="s">
        <v>3609</v>
      </c>
      <c r="D11249" t="s">
        <v>180</v>
      </c>
      <c r="E11249" t="s">
        <v>3608</v>
      </c>
      <c r="F11249" s="4">
        <v>1.6092592592592601</v>
      </c>
      <c r="G11249" s="4">
        <v>1.7</v>
      </c>
      <c r="H11249" s="4">
        <v>0.44020035583396899</v>
      </c>
      <c r="I11249" s="4">
        <v>2.5</v>
      </c>
      <c r="J11249" s="4">
        <v>0.2</v>
      </c>
      <c r="K11249" s="4">
        <v>1.5</v>
      </c>
      <c r="L11249" s="4">
        <v>1.7949999999999999</v>
      </c>
      <c r="M11249" s="4">
        <v>27</v>
      </c>
    </row>
    <row r="11250" spans="1:13" x14ac:dyDescent="0.2">
      <c r="A11250" s="3">
        <v>43831</v>
      </c>
      <c r="B11250" t="s">
        <v>3598</v>
      </c>
      <c r="C11250" t="s">
        <v>3600</v>
      </c>
      <c r="D11250" t="s">
        <v>177</v>
      </c>
      <c r="E11250" t="s">
        <v>3599</v>
      </c>
      <c r="F11250" s="4">
        <v>1.1694117647058799</v>
      </c>
      <c r="G11250" s="4">
        <v>1.1000000000000001</v>
      </c>
      <c r="H11250" s="4">
        <v>0.394315219055275</v>
      </c>
      <c r="I11250" s="4">
        <v>2.2999999999999998</v>
      </c>
      <c r="J11250" s="4">
        <v>0.5</v>
      </c>
      <c r="K11250" s="4">
        <v>0.89249999999999996</v>
      </c>
      <c r="L11250" s="4">
        <v>1.3925000000000001</v>
      </c>
      <c r="M11250" s="4">
        <v>34</v>
      </c>
    </row>
    <row r="11251" spans="1:13" x14ac:dyDescent="0.2">
      <c r="A11251" s="3">
        <v>43831</v>
      </c>
      <c r="B11251" t="s">
        <v>3610</v>
      </c>
      <c r="C11251" t="s">
        <v>3612</v>
      </c>
      <c r="D11251" t="s">
        <v>181</v>
      </c>
      <c r="E11251" t="s">
        <v>3611</v>
      </c>
      <c r="F11251" s="4">
        <v>1.6848148148148101</v>
      </c>
      <c r="G11251" s="4">
        <v>1.7</v>
      </c>
      <c r="H11251" s="4">
        <v>0.34783252347568699</v>
      </c>
      <c r="I11251" s="4">
        <v>2.2999999999999998</v>
      </c>
      <c r="J11251" s="4">
        <v>1.1200000000000001</v>
      </c>
      <c r="K11251" s="4">
        <v>1.4</v>
      </c>
      <c r="L11251" s="4">
        <v>2</v>
      </c>
      <c r="M11251" s="4">
        <v>27</v>
      </c>
    </row>
    <row r="11252" spans="1:13" x14ac:dyDescent="0.2">
      <c r="A11252" s="3">
        <v>43831</v>
      </c>
      <c r="B11252" t="s">
        <v>3589</v>
      </c>
      <c r="C11252" t="s">
        <v>3591</v>
      </c>
      <c r="D11252" t="s">
        <v>174</v>
      </c>
      <c r="E11252" t="s">
        <v>3590</v>
      </c>
      <c r="F11252" s="4">
        <v>-0.28787878787878801</v>
      </c>
      <c r="G11252" s="4">
        <v>-0.3</v>
      </c>
      <c r="H11252" s="4">
        <v>0.31023939925239202</v>
      </c>
      <c r="I11252" s="4">
        <v>0.3</v>
      </c>
      <c r="J11252" s="4">
        <v>-0.9</v>
      </c>
      <c r="K11252" s="4">
        <v>-0.5</v>
      </c>
      <c r="L11252" s="4">
        <v>-0.1</v>
      </c>
      <c r="M11252" s="4">
        <v>33</v>
      </c>
    </row>
    <row r="11253" spans="1:13" x14ac:dyDescent="0.2">
      <c r="A11253" s="3">
        <v>43831</v>
      </c>
      <c r="B11253" t="s">
        <v>3601</v>
      </c>
      <c r="C11253" t="s">
        <v>3603</v>
      </c>
      <c r="D11253" t="s">
        <v>178</v>
      </c>
      <c r="E11253" t="s">
        <v>3602</v>
      </c>
      <c r="F11253" s="4">
        <v>1.25058823529412</v>
      </c>
      <c r="G11253" s="4">
        <v>1.2</v>
      </c>
      <c r="H11253" s="4">
        <v>0.56567975294127404</v>
      </c>
      <c r="I11253" s="4">
        <v>2.48</v>
      </c>
      <c r="J11253" s="4">
        <v>0</v>
      </c>
      <c r="K11253" s="4">
        <v>0.90749999999999997</v>
      </c>
      <c r="L11253" s="4">
        <v>1.5</v>
      </c>
      <c r="M11253" s="4">
        <v>34</v>
      </c>
    </row>
    <row r="11254" spans="1:13" x14ac:dyDescent="0.2">
      <c r="A11254" s="3">
        <v>43831</v>
      </c>
      <c r="B11254" t="s">
        <v>3613</v>
      </c>
      <c r="C11254" t="s">
        <v>3615</v>
      </c>
      <c r="D11254" t="s">
        <v>182</v>
      </c>
      <c r="E11254" t="s">
        <v>3614</v>
      </c>
      <c r="F11254" s="4">
        <v>1.7337037037037</v>
      </c>
      <c r="G11254" s="4">
        <v>1.7</v>
      </c>
      <c r="H11254" s="4">
        <v>0.51874959238648</v>
      </c>
      <c r="I11254" s="4">
        <v>3.5</v>
      </c>
      <c r="J11254" s="4">
        <v>0.94</v>
      </c>
      <c r="K11254" s="4">
        <v>1.41</v>
      </c>
      <c r="L11254" s="4">
        <v>2.0249999999999999</v>
      </c>
      <c r="M11254" s="4">
        <v>27</v>
      </c>
    </row>
    <row r="11255" spans="1:13" x14ac:dyDescent="0.2">
      <c r="A11255" s="3">
        <v>43831</v>
      </c>
      <c r="B11255" t="s">
        <v>3868</v>
      </c>
      <c r="C11255" t="s">
        <v>3870</v>
      </c>
      <c r="D11255" t="s">
        <v>267</v>
      </c>
      <c r="E11255" t="s">
        <v>3869</v>
      </c>
      <c r="F11255" s="4">
        <v>0.513636363636364</v>
      </c>
      <c r="G11255" s="4">
        <v>0.38500000000000001</v>
      </c>
      <c r="H11255" s="4">
        <v>0.59072631205794102</v>
      </c>
      <c r="I11255" s="4">
        <v>2.2400000000000002</v>
      </c>
      <c r="J11255" s="4">
        <v>-0.1</v>
      </c>
      <c r="K11255" s="4">
        <v>0.2</v>
      </c>
      <c r="L11255" s="4">
        <v>0.5</v>
      </c>
      <c r="M11255" s="4">
        <v>22</v>
      </c>
    </row>
    <row r="11256" spans="1:13" x14ac:dyDescent="0.2">
      <c r="A11256" s="3">
        <v>43831</v>
      </c>
      <c r="B11256" t="s">
        <v>3880</v>
      </c>
      <c r="C11256" t="s">
        <v>3882</v>
      </c>
      <c r="D11256" t="s">
        <v>271</v>
      </c>
      <c r="E11256" t="s">
        <v>3881</v>
      </c>
      <c r="F11256" s="4">
        <v>0.66052631578947396</v>
      </c>
      <c r="G11256" s="4">
        <v>0.5</v>
      </c>
      <c r="H11256" s="4">
        <v>0.41911909848329498</v>
      </c>
      <c r="I11256" s="4">
        <v>1.7</v>
      </c>
      <c r="J11256" s="4">
        <v>0.3</v>
      </c>
      <c r="K11256" s="4">
        <v>0.43</v>
      </c>
      <c r="L11256" s="4">
        <v>0.66500000000000004</v>
      </c>
      <c r="M11256" s="4">
        <v>19</v>
      </c>
    </row>
    <row r="11257" spans="1:13" x14ac:dyDescent="0.2">
      <c r="A11257" s="3">
        <v>43831</v>
      </c>
      <c r="B11257" t="s">
        <v>3871</v>
      </c>
      <c r="C11257" t="s">
        <v>3873</v>
      </c>
      <c r="D11257" t="s">
        <v>268</v>
      </c>
      <c r="E11257" t="s">
        <v>3872</v>
      </c>
      <c r="F11257" s="4">
        <v>0.17499999999999999</v>
      </c>
      <c r="G11257" s="4">
        <v>0.315</v>
      </c>
      <c r="H11257" s="4">
        <v>0.557159035174151</v>
      </c>
      <c r="I11257" s="4">
        <v>0.8</v>
      </c>
      <c r="J11257" s="4">
        <v>-1.88</v>
      </c>
      <c r="K11257" s="4">
        <v>0.17749999999999999</v>
      </c>
      <c r="L11257" s="4">
        <v>0.44500000000000001</v>
      </c>
      <c r="M11257" s="4">
        <v>22</v>
      </c>
    </row>
    <row r="11258" spans="1:13" x14ac:dyDescent="0.2">
      <c r="A11258" s="3">
        <v>43831</v>
      </c>
      <c r="B11258" t="s">
        <v>3883</v>
      </c>
      <c r="C11258" t="s">
        <v>3885</v>
      </c>
      <c r="D11258" t="s">
        <v>272</v>
      </c>
      <c r="E11258" t="s">
        <v>3884</v>
      </c>
      <c r="F11258" s="4">
        <v>0.334736842105263</v>
      </c>
      <c r="G11258" s="4">
        <v>0.4</v>
      </c>
      <c r="H11258" s="4">
        <v>0.57174555744329203</v>
      </c>
      <c r="I11258" s="4">
        <v>1.7</v>
      </c>
      <c r="J11258" s="4">
        <v>-1.6</v>
      </c>
      <c r="K11258" s="4">
        <v>0.28999999999999998</v>
      </c>
      <c r="L11258" s="4">
        <v>0.5</v>
      </c>
      <c r="M11258" s="4">
        <v>19</v>
      </c>
    </row>
    <row r="11259" spans="1:13" x14ac:dyDescent="0.2">
      <c r="A11259" s="3">
        <v>43831</v>
      </c>
      <c r="B11259" t="s">
        <v>3874</v>
      </c>
      <c r="C11259" t="s">
        <v>3876</v>
      </c>
      <c r="D11259" t="s">
        <v>269</v>
      </c>
      <c r="E11259" t="s">
        <v>3875</v>
      </c>
      <c r="F11259" s="4">
        <v>0.41227272727272701</v>
      </c>
      <c r="G11259" s="4">
        <v>0.38500000000000001</v>
      </c>
      <c r="H11259" s="4">
        <v>0.30447350057782102</v>
      </c>
      <c r="I11259" s="4">
        <v>1.1499999999999999</v>
      </c>
      <c r="J11259" s="4">
        <v>-0.44</v>
      </c>
      <c r="K11259" s="4">
        <v>0.29249999999999998</v>
      </c>
      <c r="L11259" s="4">
        <v>0.5</v>
      </c>
      <c r="M11259" s="4">
        <v>22</v>
      </c>
    </row>
    <row r="11260" spans="1:13" x14ac:dyDescent="0.2">
      <c r="A11260" s="3">
        <v>43831</v>
      </c>
      <c r="B11260" t="s">
        <v>3886</v>
      </c>
      <c r="C11260" t="s">
        <v>3888</v>
      </c>
      <c r="D11260" t="s">
        <v>273</v>
      </c>
      <c r="E11260" t="s">
        <v>3887</v>
      </c>
      <c r="F11260" s="4">
        <v>0.52105263157894699</v>
      </c>
      <c r="G11260" s="4">
        <v>0.4</v>
      </c>
      <c r="H11260" s="4">
        <v>0.49350103835129</v>
      </c>
      <c r="I11260" s="4">
        <v>1.9</v>
      </c>
      <c r="J11260" s="4">
        <v>-0.24</v>
      </c>
      <c r="K11260" s="4">
        <v>0.30499999999999999</v>
      </c>
      <c r="L11260" s="4">
        <v>0.54</v>
      </c>
      <c r="M11260" s="4">
        <v>19</v>
      </c>
    </row>
    <row r="11261" spans="1:13" x14ac:dyDescent="0.2">
      <c r="A11261" s="3">
        <v>43831</v>
      </c>
      <c r="B11261" t="s">
        <v>3865</v>
      </c>
      <c r="C11261" t="s">
        <v>3867</v>
      </c>
      <c r="D11261" t="s">
        <v>266</v>
      </c>
      <c r="E11261" t="s">
        <v>3866</v>
      </c>
      <c r="F11261" s="4">
        <v>-0.133333333333333</v>
      </c>
      <c r="G11261" s="4">
        <v>-0.1</v>
      </c>
      <c r="H11261" s="4">
        <v>0.310134379476596</v>
      </c>
      <c r="I11261" s="4">
        <v>0.44</v>
      </c>
      <c r="J11261" s="4">
        <v>-1</v>
      </c>
      <c r="K11261" s="4">
        <v>-0.3</v>
      </c>
      <c r="L11261" s="4">
        <v>0.04</v>
      </c>
      <c r="M11261" s="4">
        <v>21</v>
      </c>
    </row>
    <row r="11262" spans="1:13" x14ac:dyDescent="0.2">
      <c r="A11262" s="3">
        <v>43831</v>
      </c>
      <c r="B11262" t="s">
        <v>3877</v>
      </c>
      <c r="C11262" t="s">
        <v>3879</v>
      </c>
      <c r="D11262" t="s">
        <v>270</v>
      </c>
      <c r="E11262" t="s">
        <v>3878</v>
      </c>
      <c r="F11262" s="4">
        <v>0.35409090909090901</v>
      </c>
      <c r="G11262" s="4">
        <v>0.38500000000000001</v>
      </c>
      <c r="H11262" s="4">
        <v>0.30359213069212099</v>
      </c>
      <c r="I11262" s="4">
        <v>1.1000000000000001</v>
      </c>
      <c r="J11262" s="4">
        <v>-0.3</v>
      </c>
      <c r="K11262" s="4">
        <v>0.20250000000000001</v>
      </c>
      <c r="L11262" s="4">
        <v>0.4</v>
      </c>
      <c r="M11262" s="4">
        <v>22</v>
      </c>
    </row>
    <row r="11263" spans="1:13" x14ac:dyDescent="0.2">
      <c r="A11263" s="3">
        <v>43831</v>
      </c>
      <c r="B11263" t="s">
        <v>3889</v>
      </c>
      <c r="C11263" t="s">
        <v>3891</v>
      </c>
      <c r="D11263" t="s">
        <v>274</v>
      </c>
      <c r="E11263" t="s">
        <v>3890</v>
      </c>
      <c r="F11263" s="4">
        <v>0.50536842105263202</v>
      </c>
      <c r="G11263" s="4">
        <v>0.42</v>
      </c>
      <c r="H11263" s="4">
        <v>0.44480060583071201</v>
      </c>
      <c r="I11263" s="4">
        <v>2.2000000000000002</v>
      </c>
      <c r="J11263" s="4">
        <v>0.19</v>
      </c>
      <c r="K11263" s="4">
        <v>0.246</v>
      </c>
      <c r="L11263" s="4">
        <v>0.57499999999999996</v>
      </c>
      <c r="M11263" s="4">
        <v>19</v>
      </c>
    </row>
    <row r="11264" spans="1:13" x14ac:dyDescent="0.2">
      <c r="A11264" s="3">
        <v>43862</v>
      </c>
      <c r="B11264" t="s">
        <v>3925</v>
      </c>
      <c r="C11264" t="s">
        <v>3927</v>
      </c>
      <c r="D11264" t="s">
        <v>286</v>
      </c>
      <c r="E11264" t="s">
        <v>3926</v>
      </c>
      <c r="F11264" s="4">
        <v>6.7870833333333298</v>
      </c>
      <c r="G11264" s="4">
        <v>6.75</v>
      </c>
      <c r="H11264" s="4">
        <v>0.26283536203530899</v>
      </c>
      <c r="I11264" s="4">
        <v>7.35</v>
      </c>
      <c r="J11264" s="4">
        <v>6.35</v>
      </c>
      <c r="K11264" s="4">
        <v>6.68</v>
      </c>
      <c r="L11264" s="4">
        <v>6.9249999999999998</v>
      </c>
      <c r="M11264" s="4">
        <v>24</v>
      </c>
    </row>
    <row r="11265" spans="1:13" x14ac:dyDescent="0.2">
      <c r="A11265" s="3">
        <v>43862</v>
      </c>
      <c r="B11265" t="s">
        <v>3928</v>
      </c>
      <c r="C11265" t="s">
        <v>3930</v>
      </c>
      <c r="D11265" t="s">
        <v>287</v>
      </c>
      <c r="E11265" t="s">
        <v>3929</v>
      </c>
      <c r="F11265" s="4">
        <v>6.7654545454545501</v>
      </c>
      <c r="G11265" s="4">
        <v>6.8250000000000002</v>
      </c>
      <c r="H11265" s="4">
        <v>0.42021227371217401</v>
      </c>
      <c r="I11265" s="4">
        <v>7.33</v>
      </c>
      <c r="J11265" s="4">
        <v>5.7</v>
      </c>
      <c r="K11265" s="4">
        <v>6.5</v>
      </c>
      <c r="L11265" s="4">
        <v>7.08</v>
      </c>
      <c r="M11265" s="4">
        <v>22</v>
      </c>
    </row>
    <row r="11266" spans="1:13" x14ac:dyDescent="0.2">
      <c r="A11266" s="3">
        <v>43862</v>
      </c>
      <c r="B11266" t="s">
        <v>3931</v>
      </c>
      <c r="C11266" t="s">
        <v>3933</v>
      </c>
      <c r="D11266" t="s">
        <v>288</v>
      </c>
      <c r="E11266" t="s">
        <v>3932</v>
      </c>
      <c r="F11266" s="4">
        <v>7.0409523809523797</v>
      </c>
      <c r="G11266" s="4">
        <v>7</v>
      </c>
      <c r="H11266" s="4">
        <v>0.58972794373257198</v>
      </c>
      <c r="I11266" s="4">
        <v>8.4</v>
      </c>
      <c r="J11266" s="4">
        <v>6.2</v>
      </c>
      <c r="K11266" s="4">
        <v>6.5</v>
      </c>
      <c r="L11266" s="4">
        <v>7.5</v>
      </c>
      <c r="M11266" s="4">
        <v>21</v>
      </c>
    </row>
    <row r="11267" spans="1:13" x14ac:dyDescent="0.2">
      <c r="A11267" s="3">
        <v>43862</v>
      </c>
      <c r="B11267" t="s">
        <v>3916</v>
      </c>
      <c r="C11267" t="s">
        <v>3918</v>
      </c>
      <c r="D11267" t="s">
        <v>283</v>
      </c>
      <c r="E11267" t="s">
        <v>3917</v>
      </c>
      <c r="F11267" s="4">
        <v>6.452</v>
      </c>
      <c r="G11267" s="4">
        <v>6.5</v>
      </c>
      <c r="H11267" s="4">
        <v>0.23356901069838201</v>
      </c>
      <c r="I11267" s="4">
        <v>7</v>
      </c>
      <c r="J11267" s="4">
        <v>5.97</v>
      </c>
      <c r="K11267" s="4">
        <v>6.3</v>
      </c>
      <c r="L11267" s="4">
        <v>6.5</v>
      </c>
      <c r="M11267" s="4">
        <v>30</v>
      </c>
    </row>
    <row r="11268" spans="1:13" x14ac:dyDescent="0.2">
      <c r="A11268" s="3">
        <v>43862</v>
      </c>
      <c r="B11268" t="s">
        <v>3919</v>
      </c>
      <c r="C11268" t="s">
        <v>3921</v>
      </c>
      <c r="D11268" t="s">
        <v>284</v>
      </c>
      <c r="E11268" t="s">
        <v>3920</v>
      </c>
      <c r="F11268" s="4">
        <v>6.2017857142857098</v>
      </c>
      <c r="G11268" s="4">
        <v>6.21</v>
      </c>
      <c r="H11268" s="4">
        <v>0.322157697425627</v>
      </c>
      <c r="I11268" s="4">
        <v>7.2</v>
      </c>
      <c r="J11268" s="4">
        <v>5.49</v>
      </c>
      <c r="K11268" s="4">
        <v>6</v>
      </c>
      <c r="L11268" s="4">
        <v>6.37</v>
      </c>
      <c r="M11268" s="4">
        <v>28</v>
      </c>
    </row>
    <row r="11269" spans="1:13" x14ac:dyDescent="0.2">
      <c r="A11269" s="3">
        <v>43862</v>
      </c>
      <c r="B11269" t="s">
        <v>3922</v>
      </c>
      <c r="C11269" t="s">
        <v>3924</v>
      </c>
      <c r="D11269" t="s">
        <v>285</v>
      </c>
      <c r="E11269" t="s">
        <v>3923</v>
      </c>
      <c r="F11269" s="4">
        <v>6.3266666666666698</v>
      </c>
      <c r="G11269" s="4">
        <v>6.25</v>
      </c>
      <c r="H11269" s="4">
        <v>0.46017750198519403</v>
      </c>
      <c r="I11269" s="4">
        <v>7.2</v>
      </c>
      <c r="J11269" s="4">
        <v>5.48</v>
      </c>
      <c r="K11269" s="4">
        <v>6</v>
      </c>
      <c r="L11269" s="4">
        <v>6.51</v>
      </c>
      <c r="M11269" s="4">
        <v>21</v>
      </c>
    </row>
    <row r="11270" spans="1:13" x14ac:dyDescent="0.2">
      <c r="A11270" s="3">
        <v>43862</v>
      </c>
      <c r="B11270" t="s">
        <v>3986</v>
      </c>
      <c r="C11270" t="s">
        <v>3988</v>
      </c>
      <c r="D11270" t="s">
        <v>307</v>
      </c>
      <c r="E11270" t="s">
        <v>3987</v>
      </c>
      <c r="F11270" s="4">
        <v>3.6407407407407399</v>
      </c>
      <c r="G11270" s="4">
        <v>3.7</v>
      </c>
      <c r="H11270" s="4">
        <v>0.38082830702325599</v>
      </c>
      <c r="I11270" s="4">
        <v>4.8</v>
      </c>
      <c r="J11270" s="4">
        <v>2.9</v>
      </c>
      <c r="K11270" s="4">
        <v>3.48</v>
      </c>
      <c r="L11270" s="4">
        <v>3.7</v>
      </c>
      <c r="M11270" s="4">
        <v>27</v>
      </c>
    </row>
    <row r="11271" spans="1:13" x14ac:dyDescent="0.2">
      <c r="A11271" s="3">
        <v>43862</v>
      </c>
      <c r="B11271" t="s">
        <v>3989</v>
      </c>
      <c r="C11271" t="s">
        <v>3991</v>
      </c>
      <c r="D11271" t="s">
        <v>308</v>
      </c>
      <c r="E11271" t="s">
        <v>3990</v>
      </c>
      <c r="F11271" s="4">
        <v>3.6538461538461502</v>
      </c>
      <c r="G11271" s="4">
        <v>3.6</v>
      </c>
      <c r="H11271" s="4">
        <v>0.377953192055068</v>
      </c>
      <c r="I11271" s="4">
        <v>4.5</v>
      </c>
      <c r="J11271" s="4">
        <v>2.8</v>
      </c>
      <c r="K11271" s="4">
        <v>3.5</v>
      </c>
      <c r="L11271" s="4">
        <v>3.8</v>
      </c>
      <c r="M11271" s="4">
        <v>26</v>
      </c>
    </row>
    <row r="11272" spans="1:13" x14ac:dyDescent="0.2">
      <c r="A11272" s="3">
        <v>43862</v>
      </c>
      <c r="B11272" t="s">
        <v>3992</v>
      </c>
      <c r="C11272" t="s">
        <v>3994</v>
      </c>
      <c r="D11272" t="s">
        <v>309</v>
      </c>
      <c r="E11272" t="s">
        <v>3993</v>
      </c>
      <c r="F11272" s="4">
        <v>3.6596551724137898</v>
      </c>
      <c r="G11272" s="4">
        <v>3.6</v>
      </c>
      <c r="H11272" s="4">
        <v>0.29711088308456601</v>
      </c>
      <c r="I11272" s="4">
        <v>4.8</v>
      </c>
      <c r="J11272" s="4">
        <v>3.2</v>
      </c>
      <c r="K11272" s="4">
        <v>3.5</v>
      </c>
      <c r="L11272" s="4">
        <v>3.77</v>
      </c>
      <c r="M11272" s="4">
        <v>29</v>
      </c>
    </row>
    <row r="11273" spans="1:13" x14ac:dyDescent="0.2">
      <c r="A11273" s="3">
        <v>43862</v>
      </c>
      <c r="B11273" t="s">
        <v>3995</v>
      </c>
      <c r="C11273" t="s">
        <v>3997</v>
      </c>
      <c r="D11273" t="s">
        <v>310</v>
      </c>
      <c r="E11273" t="s">
        <v>3996</v>
      </c>
      <c r="F11273" s="4">
        <v>3.6778571428571398</v>
      </c>
      <c r="G11273" s="4">
        <v>3.6</v>
      </c>
      <c r="H11273" s="4">
        <v>0.33130893206433198</v>
      </c>
      <c r="I11273" s="4">
        <v>4.5</v>
      </c>
      <c r="J11273" s="4">
        <v>3.1</v>
      </c>
      <c r="K11273" s="4">
        <v>3.5</v>
      </c>
      <c r="L11273" s="4">
        <v>3.7250000000000001</v>
      </c>
      <c r="M11273" s="4">
        <v>28</v>
      </c>
    </row>
    <row r="11274" spans="1:13" x14ac:dyDescent="0.2">
      <c r="A11274" s="3">
        <v>43862</v>
      </c>
      <c r="B11274" t="s">
        <v>3892</v>
      </c>
      <c r="C11274" t="s">
        <v>3894</v>
      </c>
      <c r="D11274" t="s">
        <v>275</v>
      </c>
      <c r="E11274" t="s">
        <v>3893</v>
      </c>
      <c r="F11274" s="4">
        <v>6.8359375</v>
      </c>
      <c r="G11274" s="4">
        <v>6.75</v>
      </c>
      <c r="H11274" s="4">
        <v>0.12063967610870401</v>
      </c>
      <c r="I11274" s="4">
        <v>7</v>
      </c>
      <c r="J11274" s="4">
        <v>6.75</v>
      </c>
      <c r="K11274" s="4">
        <v>6.75</v>
      </c>
      <c r="L11274" s="4">
        <v>7</v>
      </c>
      <c r="M11274" s="4">
        <v>32</v>
      </c>
    </row>
    <row r="11275" spans="1:13" x14ac:dyDescent="0.2">
      <c r="A11275" s="3">
        <v>43862</v>
      </c>
      <c r="B11275" t="s">
        <v>3904</v>
      </c>
      <c r="C11275" t="s">
        <v>3906</v>
      </c>
      <c r="D11275" t="s">
        <v>279</v>
      </c>
      <c r="E11275" t="s">
        <v>3905</v>
      </c>
      <c r="F11275" s="4">
        <v>6.3017241379310303</v>
      </c>
      <c r="G11275" s="4">
        <v>6.25</v>
      </c>
      <c r="H11275" s="4">
        <v>0.30162735956707998</v>
      </c>
      <c r="I11275" s="4">
        <v>7</v>
      </c>
      <c r="J11275" s="4">
        <v>5.5</v>
      </c>
      <c r="K11275" s="4">
        <v>6.25</v>
      </c>
      <c r="L11275" s="4">
        <v>6.5</v>
      </c>
      <c r="M11275" s="4">
        <v>29</v>
      </c>
    </row>
    <row r="11276" spans="1:13" x14ac:dyDescent="0.2">
      <c r="A11276" s="3">
        <v>43862</v>
      </c>
      <c r="B11276" t="s">
        <v>3895</v>
      </c>
      <c r="C11276" t="s">
        <v>3897</v>
      </c>
      <c r="D11276" t="s">
        <v>276</v>
      </c>
      <c r="E11276" t="s">
        <v>3896</v>
      </c>
      <c r="F11276" s="4">
        <v>6.5703125</v>
      </c>
      <c r="G11276" s="4">
        <v>6.5</v>
      </c>
      <c r="H11276" s="4">
        <v>0.20314438493109299</v>
      </c>
      <c r="I11276" s="4">
        <v>7</v>
      </c>
      <c r="J11276" s="4">
        <v>6.25</v>
      </c>
      <c r="K11276" s="4">
        <v>6.5</v>
      </c>
      <c r="L11276" s="4">
        <v>6.75</v>
      </c>
      <c r="M11276" s="4">
        <v>32</v>
      </c>
    </row>
    <row r="11277" spans="1:13" x14ac:dyDescent="0.2">
      <c r="A11277" s="3">
        <v>43862</v>
      </c>
      <c r="B11277" t="s">
        <v>3907</v>
      </c>
      <c r="C11277" t="s">
        <v>3909</v>
      </c>
      <c r="D11277" t="s">
        <v>280</v>
      </c>
      <c r="E11277" t="s">
        <v>3908</v>
      </c>
      <c r="F11277" s="4">
        <v>6.2068965517241397</v>
      </c>
      <c r="G11277" s="4">
        <v>6.25</v>
      </c>
      <c r="H11277" s="4">
        <v>0.33453703028296</v>
      </c>
      <c r="I11277" s="4">
        <v>7</v>
      </c>
      <c r="J11277" s="4">
        <v>5.5</v>
      </c>
      <c r="K11277" s="4">
        <v>6</v>
      </c>
      <c r="L11277" s="4">
        <v>6.5</v>
      </c>
      <c r="M11277" s="4">
        <v>29</v>
      </c>
    </row>
    <row r="11278" spans="1:13" x14ac:dyDescent="0.2">
      <c r="A11278" s="3">
        <v>43862</v>
      </c>
      <c r="B11278" t="s">
        <v>3898</v>
      </c>
      <c r="C11278" t="s">
        <v>3900</v>
      </c>
      <c r="D11278" t="s">
        <v>277</v>
      </c>
      <c r="E11278" t="s">
        <v>3899</v>
      </c>
      <c r="F11278" s="4">
        <v>6.4453125</v>
      </c>
      <c r="G11278" s="4">
        <v>6.5</v>
      </c>
      <c r="H11278" s="4">
        <v>0.20804751899816101</v>
      </c>
      <c r="I11278" s="4">
        <v>7</v>
      </c>
      <c r="J11278" s="4">
        <v>6</v>
      </c>
      <c r="K11278" s="4">
        <v>6.25</v>
      </c>
      <c r="L11278" s="4">
        <v>6.5</v>
      </c>
      <c r="M11278" s="4">
        <v>32</v>
      </c>
    </row>
    <row r="11279" spans="1:13" x14ac:dyDescent="0.2">
      <c r="A11279" s="3">
        <v>43862</v>
      </c>
      <c r="B11279" t="s">
        <v>3910</v>
      </c>
      <c r="C11279" t="s">
        <v>3912</v>
      </c>
      <c r="D11279" t="s">
        <v>281</v>
      </c>
      <c r="E11279" t="s">
        <v>3911</v>
      </c>
      <c r="F11279" s="4">
        <v>6.1637931034482802</v>
      </c>
      <c r="G11279" s="4">
        <v>6.25</v>
      </c>
      <c r="H11279" s="4">
        <v>0.33591467659323698</v>
      </c>
      <c r="I11279" s="4">
        <v>7</v>
      </c>
      <c r="J11279" s="4">
        <v>5.5</v>
      </c>
      <c r="K11279" s="4">
        <v>6</v>
      </c>
      <c r="L11279" s="4">
        <v>6.25</v>
      </c>
      <c r="M11279" s="4">
        <v>29</v>
      </c>
    </row>
    <row r="11280" spans="1:13" x14ac:dyDescent="0.2">
      <c r="A11280" s="3">
        <v>43862</v>
      </c>
      <c r="B11280" t="s">
        <v>3901</v>
      </c>
      <c r="C11280" t="s">
        <v>3903</v>
      </c>
      <c r="D11280" t="s">
        <v>278</v>
      </c>
      <c r="E11280" t="s">
        <v>3902</v>
      </c>
      <c r="F11280" s="4">
        <v>6.421875</v>
      </c>
      <c r="G11280" s="4">
        <v>6.5</v>
      </c>
      <c r="H11280" s="4">
        <v>0.214753234231532</v>
      </c>
      <c r="I11280" s="4">
        <v>7</v>
      </c>
      <c r="J11280" s="4">
        <v>6</v>
      </c>
      <c r="K11280" s="4">
        <v>6.25</v>
      </c>
      <c r="L11280" s="4">
        <v>6.5</v>
      </c>
      <c r="M11280" s="4">
        <v>32</v>
      </c>
    </row>
    <row r="11281" spans="1:13" x14ac:dyDescent="0.2">
      <c r="A11281" s="3">
        <v>43862</v>
      </c>
      <c r="B11281" t="s">
        <v>3913</v>
      </c>
      <c r="C11281" t="s">
        <v>3915</v>
      </c>
      <c r="D11281" t="s">
        <v>282</v>
      </c>
      <c r="E11281" t="s">
        <v>3914</v>
      </c>
      <c r="F11281" s="4">
        <v>6.1465517241379297</v>
      </c>
      <c r="G11281" s="4">
        <v>6</v>
      </c>
      <c r="H11281" s="4">
        <v>0.35049226465958799</v>
      </c>
      <c r="I11281" s="4">
        <v>7</v>
      </c>
      <c r="J11281" s="4">
        <v>5.5</v>
      </c>
      <c r="K11281" s="4">
        <v>6</v>
      </c>
      <c r="L11281" s="4">
        <v>6.25</v>
      </c>
      <c r="M11281" s="4">
        <v>29</v>
      </c>
    </row>
    <row r="11282" spans="1:13" x14ac:dyDescent="0.2">
      <c r="A11282" s="3">
        <v>43862</v>
      </c>
      <c r="B11282" t="s">
        <v>3082</v>
      </c>
      <c r="C11282" t="s">
        <v>3081</v>
      </c>
      <c r="D11282" t="s">
        <v>5</v>
      </c>
      <c r="E11282" t="s">
        <v>3080</v>
      </c>
      <c r="F11282" s="4">
        <v>3.4486486486486498</v>
      </c>
      <c r="G11282" s="4">
        <v>3.44</v>
      </c>
      <c r="H11282" s="4">
        <v>0.21481467674566701</v>
      </c>
      <c r="I11282" s="4">
        <v>3.91</v>
      </c>
      <c r="J11282" s="4">
        <v>2.91</v>
      </c>
      <c r="K11282" s="4">
        <v>3.35</v>
      </c>
      <c r="L11282" s="4">
        <v>3.58</v>
      </c>
      <c r="M11282" s="4">
        <v>37</v>
      </c>
    </row>
    <row r="11283" spans="1:13" x14ac:dyDescent="0.2">
      <c r="A11283" s="3">
        <v>43862</v>
      </c>
      <c r="B11283" t="s">
        <v>4328</v>
      </c>
      <c r="C11283" t="s">
        <v>3084</v>
      </c>
      <c r="D11283" t="s">
        <v>422</v>
      </c>
      <c r="E11283" t="s">
        <v>3083</v>
      </c>
      <c r="F11283" s="4">
        <v>3.47702702702703</v>
      </c>
      <c r="G11283" s="4">
        <v>3.48</v>
      </c>
      <c r="H11283" s="4">
        <v>0.25373723136856102</v>
      </c>
      <c r="I11283" s="4">
        <v>4.3</v>
      </c>
      <c r="J11283" s="4">
        <v>2.99</v>
      </c>
      <c r="K11283" s="4">
        <v>3.32</v>
      </c>
      <c r="L11283" s="4">
        <v>3.6</v>
      </c>
      <c r="M11283" s="4">
        <v>37</v>
      </c>
    </row>
    <row r="11284" spans="1:13" x14ac:dyDescent="0.2">
      <c r="A11284" s="3">
        <v>43862</v>
      </c>
      <c r="B11284" t="s">
        <v>3070</v>
      </c>
      <c r="C11284" t="s">
        <v>3072</v>
      </c>
      <c r="D11284" t="s">
        <v>1</v>
      </c>
      <c r="E11284" t="s">
        <v>3071</v>
      </c>
      <c r="F11284" s="4">
        <v>3.52</v>
      </c>
      <c r="G11284" s="4">
        <v>3.53</v>
      </c>
      <c r="H11284" s="4">
        <v>0.20368231755968999</v>
      </c>
      <c r="I11284" s="4">
        <v>3.95</v>
      </c>
      <c r="J11284" s="4">
        <v>2.95</v>
      </c>
      <c r="K11284" s="4">
        <v>3.46</v>
      </c>
      <c r="L11284" s="4">
        <v>3.64</v>
      </c>
      <c r="M11284" s="4">
        <v>38</v>
      </c>
    </row>
    <row r="11285" spans="1:13" x14ac:dyDescent="0.2">
      <c r="A11285" s="3">
        <v>43862</v>
      </c>
      <c r="B11285" t="s">
        <v>3073</v>
      </c>
      <c r="C11285" t="s">
        <v>3075</v>
      </c>
      <c r="D11285" t="s">
        <v>2</v>
      </c>
      <c r="E11285" t="s">
        <v>3074</v>
      </c>
      <c r="F11285" s="4">
        <v>3.5278378378378399</v>
      </c>
      <c r="G11285" s="4">
        <v>3.5</v>
      </c>
      <c r="H11285" s="4">
        <v>0.29557040085546799</v>
      </c>
      <c r="I11285" s="4">
        <v>4.4000000000000004</v>
      </c>
      <c r="J11285" s="4">
        <v>3</v>
      </c>
      <c r="K11285" s="4">
        <v>3.4</v>
      </c>
      <c r="L11285" s="4">
        <v>3.61</v>
      </c>
      <c r="M11285" s="4">
        <v>37</v>
      </c>
    </row>
    <row r="11286" spans="1:13" x14ac:dyDescent="0.2">
      <c r="A11286" s="3">
        <v>43862</v>
      </c>
      <c r="B11286" t="s">
        <v>3100</v>
      </c>
      <c r="C11286" t="s">
        <v>3102</v>
      </c>
      <c r="D11286" t="s">
        <v>11</v>
      </c>
      <c r="E11286" t="s">
        <v>3101</v>
      </c>
      <c r="F11286" s="4">
        <v>3.5494444444444402</v>
      </c>
      <c r="G11286" s="4">
        <v>3.5</v>
      </c>
      <c r="H11286" s="4">
        <v>0.30186036927639698</v>
      </c>
      <c r="I11286" s="4">
        <v>4.5999999999999996</v>
      </c>
      <c r="J11286" s="4">
        <v>3</v>
      </c>
      <c r="K11286" s="4">
        <v>3.5</v>
      </c>
      <c r="L11286" s="4">
        <v>3.6</v>
      </c>
      <c r="M11286" s="4">
        <v>36</v>
      </c>
    </row>
    <row r="11287" spans="1:13" x14ac:dyDescent="0.2">
      <c r="A11287" s="3">
        <v>43862</v>
      </c>
      <c r="B11287" t="s">
        <v>3076</v>
      </c>
      <c r="C11287" t="s">
        <v>3078</v>
      </c>
      <c r="D11287" t="s">
        <v>3</v>
      </c>
      <c r="E11287" t="s">
        <v>3077</v>
      </c>
      <c r="F11287" s="4">
        <v>3.5781818181818199</v>
      </c>
      <c r="G11287" s="4">
        <v>3.5</v>
      </c>
      <c r="H11287" s="4">
        <v>0.34499505925315899</v>
      </c>
      <c r="I11287" s="4">
        <v>4.7</v>
      </c>
      <c r="J11287" s="4">
        <v>3</v>
      </c>
      <c r="K11287" s="4">
        <v>3.5</v>
      </c>
      <c r="L11287" s="4">
        <v>3.63</v>
      </c>
      <c r="M11287" s="4">
        <v>33</v>
      </c>
    </row>
    <row r="11288" spans="1:13" x14ac:dyDescent="0.2">
      <c r="A11288" s="3">
        <v>43862</v>
      </c>
      <c r="B11288" t="s">
        <v>3103</v>
      </c>
      <c r="C11288" t="s">
        <v>3105</v>
      </c>
      <c r="D11288" t="s">
        <v>12</v>
      </c>
      <c r="E11288" t="s">
        <v>3104</v>
      </c>
      <c r="F11288" s="4">
        <v>3.49235294117647</v>
      </c>
      <c r="G11288" s="4">
        <v>3.5</v>
      </c>
      <c r="H11288" s="4">
        <v>0.23883630534042199</v>
      </c>
      <c r="I11288" s="4">
        <v>4</v>
      </c>
      <c r="J11288" s="4">
        <v>3</v>
      </c>
      <c r="K11288" s="4">
        <v>3.4125000000000001</v>
      </c>
      <c r="L11288" s="4">
        <v>3.5449999999999999</v>
      </c>
      <c r="M11288" s="4">
        <v>34</v>
      </c>
    </row>
    <row r="11289" spans="1:13" x14ac:dyDescent="0.2">
      <c r="A11289" s="3">
        <v>43862</v>
      </c>
      <c r="B11289" t="s">
        <v>3148</v>
      </c>
      <c r="C11289" t="s">
        <v>3147</v>
      </c>
      <c r="D11289" t="s">
        <v>27</v>
      </c>
      <c r="E11289" t="s">
        <v>3146</v>
      </c>
      <c r="F11289" s="4">
        <v>0.40570270270270298</v>
      </c>
      <c r="G11289" s="4">
        <v>0.4</v>
      </c>
      <c r="H11289" s="4">
        <v>9.9657431251280001E-2</v>
      </c>
      <c r="I11289" s="4">
        <v>0.63</v>
      </c>
      <c r="J11289" s="4">
        <v>0.24</v>
      </c>
      <c r="K11289" s="4">
        <v>0.32100000000000001</v>
      </c>
      <c r="L11289" s="4">
        <v>0.5</v>
      </c>
      <c r="M11289" s="4">
        <v>37</v>
      </c>
    </row>
    <row r="11290" spans="1:13" x14ac:dyDescent="0.2">
      <c r="A11290" s="3">
        <v>43862</v>
      </c>
      <c r="B11290" t="s">
        <v>3115</v>
      </c>
      <c r="C11290" t="s">
        <v>3114</v>
      </c>
      <c r="D11290" t="s">
        <v>16</v>
      </c>
      <c r="E11290" t="s">
        <v>3113</v>
      </c>
      <c r="F11290" s="4">
        <v>0.24060526315789499</v>
      </c>
      <c r="G11290" s="4">
        <v>0.24</v>
      </c>
      <c r="H11290" s="4">
        <v>0.100161366958573</v>
      </c>
      <c r="I11290" s="4">
        <v>0.4</v>
      </c>
      <c r="J11290" s="4">
        <v>-0.2</v>
      </c>
      <c r="K11290" s="4">
        <v>0.22</v>
      </c>
      <c r="L11290" s="4">
        <v>0.28000000000000003</v>
      </c>
      <c r="M11290" s="4">
        <v>38</v>
      </c>
    </row>
    <row r="11291" spans="1:13" x14ac:dyDescent="0.2">
      <c r="A11291" s="3">
        <v>43862</v>
      </c>
      <c r="B11291" t="s">
        <v>4330</v>
      </c>
      <c r="C11291" t="s">
        <v>3150</v>
      </c>
      <c r="D11291" t="s">
        <v>424</v>
      </c>
      <c r="E11291" t="s">
        <v>3149</v>
      </c>
      <c r="F11291" s="4">
        <v>0.25402702702702701</v>
      </c>
      <c r="G11291" s="4">
        <v>0.27</v>
      </c>
      <c r="H11291" s="4">
        <v>0.122470061304451</v>
      </c>
      <c r="I11291" s="4">
        <v>0.5</v>
      </c>
      <c r="J11291" s="4">
        <v>-0.25</v>
      </c>
      <c r="K11291" s="4">
        <v>0.22</v>
      </c>
      <c r="L11291" s="4">
        <v>0.31</v>
      </c>
      <c r="M11291" s="4">
        <v>37</v>
      </c>
    </row>
    <row r="11292" spans="1:13" x14ac:dyDescent="0.2">
      <c r="A11292" s="3">
        <v>43862</v>
      </c>
      <c r="B11292" t="s">
        <v>3118</v>
      </c>
      <c r="C11292" t="s">
        <v>3117</v>
      </c>
      <c r="D11292" t="s">
        <v>17</v>
      </c>
      <c r="E11292" t="s">
        <v>3116</v>
      </c>
      <c r="F11292" s="4">
        <v>0.331526315789474</v>
      </c>
      <c r="G11292" s="4">
        <v>0.32</v>
      </c>
      <c r="H11292" s="4">
        <v>0.114320019490595</v>
      </c>
      <c r="I11292" s="4">
        <v>0.86</v>
      </c>
      <c r="J11292" s="4">
        <v>0.05</v>
      </c>
      <c r="K11292" s="4">
        <v>0.28999999999999998</v>
      </c>
      <c r="L11292" s="4">
        <v>0.36599999999999999</v>
      </c>
      <c r="M11292" s="4">
        <v>38</v>
      </c>
    </row>
    <row r="11293" spans="1:13" x14ac:dyDescent="0.2">
      <c r="A11293" s="3">
        <v>43862</v>
      </c>
      <c r="B11293" t="s">
        <v>3121</v>
      </c>
      <c r="C11293" t="s">
        <v>3120</v>
      </c>
      <c r="D11293" t="s">
        <v>18</v>
      </c>
      <c r="E11293" t="s">
        <v>3119</v>
      </c>
      <c r="F11293" s="4">
        <v>-0.103684210526316</v>
      </c>
      <c r="G11293" s="4">
        <v>-0.11</v>
      </c>
      <c r="H11293" s="4">
        <v>7.9505942413693895E-2</v>
      </c>
      <c r="I11293" s="4">
        <v>7.0000000000000007E-2</v>
      </c>
      <c r="J11293" s="4">
        <v>-0.27</v>
      </c>
      <c r="K11293" s="4">
        <v>-0.1575</v>
      </c>
      <c r="L11293" s="4">
        <v>-5.5E-2</v>
      </c>
      <c r="M11293" s="4">
        <v>38</v>
      </c>
    </row>
    <row r="11294" spans="1:13" x14ac:dyDescent="0.2">
      <c r="A11294" s="3">
        <v>43862</v>
      </c>
      <c r="B11294" t="s">
        <v>3124</v>
      </c>
      <c r="C11294" t="s">
        <v>3123</v>
      </c>
      <c r="D11294" t="s">
        <v>19</v>
      </c>
      <c r="E11294" t="s">
        <v>3122</v>
      </c>
      <c r="F11294" s="4">
        <v>-0.29302631578947402</v>
      </c>
      <c r="G11294" s="4">
        <v>-0.28999999999999998</v>
      </c>
      <c r="H11294" s="4">
        <v>9.0341241021490201E-2</v>
      </c>
      <c r="I11294" s="4">
        <v>-0.115</v>
      </c>
      <c r="J11294" s="4">
        <v>-0.57999999999999996</v>
      </c>
      <c r="K11294" s="4">
        <v>-0.34</v>
      </c>
      <c r="L11294" s="4">
        <v>-0.25</v>
      </c>
      <c r="M11294" s="4">
        <v>38</v>
      </c>
    </row>
    <row r="11295" spans="1:13" x14ac:dyDescent="0.2">
      <c r="A11295" s="3">
        <v>43862</v>
      </c>
      <c r="B11295" t="s">
        <v>3127</v>
      </c>
      <c r="C11295" t="s">
        <v>3126</v>
      </c>
      <c r="D11295" t="s">
        <v>20</v>
      </c>
      <c r="E11295" t="s">
        <v>3125</v>
      </c>
      <c r="F11295" s="4">
        <v>0.160263157894737</v>
      </c>
      <c r="G11295" s="4">
        <v>0.16500000000000001</v>
      </c>
      <c r="H11295" s="4">
        <v>5.93426532762589E-2</v>
      </c>
      <c r="I11295" s="4">
        <v>0.3</v>
      </c>
      <c r="J11295" s="4">
        <v>0.03</v>
      </c>
      <c r="K11295" s="4">
        <v>0.1225</v>
      </c>
      <c r="L11295" s="4">
        <v>0.2</v>
      </c>
      <c r="M11295" s="4">
        <v>38</v>
      </c>
    </row>
    <row r="11296" spans="1:13" x14ac:dyDescent="0.2">
      <c r="A11296" s="3">
        <v>43862</v>
      </c>
      <c r="B11296" t="s">
        <v>3130</v>
      </c>
      <c r="C11296" t="s">
        <v>3129</v>
      </c>
      <c r="D11296" t="s">
        <v>21</v>
      </c>
      <c r="E11296" t="s">
        <v>3128</v>
      </c>
      <c r="F11296" s="4">
        <v>0.31592105263157899</v>
      </c>
      <c r="G11296" s="4">
        <v>0.3</v>
      </c>
      <c r="H11296" s="4">
        <v>7.7962701261893197E-2</v>
      </c>
      <c r="I11296" s="4">
        <v>0.6</v>
      </c>
      <c r="J11296" s="4">
        <v>0.2</v>
      </c>
      <c r="K11296" s="4">
        <v>0.28000000000000003</v>
      </c>
      <c r="L11296" s="4">
        <v>0.33750000000000002</v>
      </c>
      <c r="M11296" s="4">
        <v>38</v>
      </c>
    </row>
    <row r="11297" spans="1:13" x14ac:dyDescent="0.2">
      <c r="A11297" s="3">
        <v>43862</v>
      </c>
      <c r="B11297" t="s">
        <v>3133</v>
      </c>
      <c r="C11297" t="s">
        <v>3132</v>
      </c>
      <c r="D11297" t="s">
        <v>22</v>
      </c>
      <c r="E11297" t="s">
        <v>3131</v>
      </c>
      <c r="F11297" s="4">
        <v>0.24726315789473699</v>
      </c>
      <c r="G11297" s="4">
        <v>0.28000000000000003</v>
      </c>
      <c r="H11297" s="4">
        <v>0.128493492149966</v>
      </c>
      <c r="I11297" s="4">
        <v>0.48</v>
      </c>
      <c r="J11297" s="4">
        <v>-0.13</v>
      </c>
      <c r="K11297" s="4">
        <v>0.22500000000000001</v>
      </c>
      <c r="L11297" s="4">
        <v>0.3</v>
      </c>
      <c r="M11297" s="4">
        <v>38</v>
      </c>
    </row>
    <row r="11298" spans="1:13" x14ac:dyDescent="0.2">
      <c r="A11298" s="3">
        <v>43862</v>
      </c>
      <c r="B11298" t="s">
        <v>3136</v>
      </c>
      <c r="C11298" t="s">
        <v>3135</v>
      </c>
      <c r="D11298" t="s">
        <v>23</v>
      </c>
      <c r="E11298" t="s">
        <v>3134</v>
      </c>
      <c r="F11298" s="4">
        <v>0.35194736842105301</v>
      </c>
      <c r="G11298" s="4">
        <v>0.35</v>
      </c>
      <c r="H11298" s="4">
        <v>0.106893720233324</v>
      </c>
      <c r="I11298" s="4">
        <v>0.57999999999999996</v>
      </c>
      <c r="J11298" s="4">
        <v>-7.0000000000000007E-2</v>
      </c>
      <c r="K11298" s="4">
        <v>0.32</v>
      </c>
      <c r="L11298" s="4">
        <v>0.4</v>
      </c>
      <c r="M11298" s="4">
        <v>38</v>
      </c>
    </row>
    <row r="11299" spans="1:13" x14ac:dyDescent="0.2">
      <c r="A11299" s="3">
        <v>43862</v>
      </c>
      <c r="B11299" t="s">
        <v>3139</v>
      </c>
      <c r="C11299" t="s">
        <v>3138</v>
      </c>
      <c r="D11299" t="s">
        <v>24</v>
      </c>
      <c r="E11299" t="s">
        <v>3137</v>
      </c>
      <c r="F11299" s="4">
        <v>0.50236842105263202</v>
      </c>
      <c r="G11299" s="4">
        <v>0.5</v>
      </c>
      <c r="H11299" s="4">
        <v>7.9574347711154805E-2</v>
      </c>
      <c r="I11299" s="4">
        <v>0.63</v>
      </c>
      <c r="J11299" s="4">
        <v>0.14000000000000001</v>
      </c>
      <c r="K11299" s="4">
        <v>0.48</v>
      </c>
      <c r="L11299" s="4">
        <v>0.54</v>
      </c>
      <c r="M11299" s="4">
        <v>38</v>
      </c>
    </row>
    <row r="11300" spans="1:13" x14ac:dyDescent="0.2">
      <c r="A11300" s="3">
        <v>43862</v>
      </c>
      <c r="B11300" t="s">
        <v>3142</v>
      </c>
      <c r="C11300" t="s">
        <v>3141</v>
      </c>
      <c r="D11300" t="s">
        <v>25</v>
      </c>
      <c r="E11300" t="s">
        <v>3140</v>
      </c>
      <c r="F11300" s="4">
        <v>0.72052631578947401</v>
      </c>
      <c r="G11300" s="4">
        <v>0.72</v>
      </c>
      <c r="H11300" s="4">
        <v>7.4831246849017999E-2</v>
      </c>
      <c r="I11300" s="4">
        <v>0.98</v>
      </c>
      <c r="J11300" s="4">
        <v>0.57999999999999996</v>
      </c>
      <c r="K11300" s="4">
        <v>0.67749999999999999</v>
      </c>
      <c r="L11300" s="4">
        <v>0.75</v>
      </c>
      <c r="M11300" s="4">
        <v>38</v>
      </c>
    </row>
    <row r="11301" spans="1:13" x14ac:dyDescent="0.2">
      <c r="A11301" s="3">
        <v>43862</v>
      </c>
      <c r="B11301" t="s">
        <v>3145</v>
      </c>
      <c r="C11301" t="s">
        <v>3144</v>
      </c>
      <c r="D11301" t="s">
        <v>26</v>
      </c>
      <c r="E11301" t="s">
        <v>3143</v>
      </c>
      <c r="F11301" s="4">
        <v>0.50931578947368406</v>
      </c>
      <c r="G11301" s="4">
        <v>0.5</v>
      </c>
      <c r="H11301" s="4">
        <v>8.2301064084007405E-2</v>
      </c>
      <c r="I11301" s="4">
        <v>0.78</v>
      </c>
      <c r="J11301" s="4">
        <v>0.32</v>
      </c>
      <c r="K11301" s="4">
        <v>0.47</v>
      </c>
      <c r="L11301" s="4">
        <v>0.52</v>
      </c>
      <c r="M11301" s="4">
        <v>38</v>
      </c>
    </row>
    <row r="11302" spans="1:13" x14ac:dyDescent="0.2">
      <c r="A11302" s="3">
        <v>43862</v>
      </c>
      <c r="B11302" t="s">
        <v>3097</v>
      </c>
      <c r="C11302" t="s">
        <v>3096</v>
      </c>
      <c r="D11302" t="s">
        <v>10</v>
      </c>
      <c r="E11302" t="s">
        <v>3095</v>
      </c>
      <c r="F11302" s="4">
        <v>3.4621212121212102</v>
      </c>
      <c r="G11302" s="4">
        <v>3.48</v>
      </c>
      <c r="H11302" s="4">
        <v>0.205300961635558</v>
      </c>
      <c r="I11302" s="4">
        <v>3.87</v>
      </c>
      <c r="J11302" s="4">
        <v>3</v>
      </c>
      <c r="K11302" s="4">
        <v>3.32</v>
      </c>
      <c r="L11302" s="4">
        <v>3.6</v>
      </c>
      <c r="M11302" s="4">
        <v>33</v>
      </c>
    </row>
    <row r="11303" spans="1:13" x14ac:dyDescent="0.2">
      <c r="A11303" s="3">
        <v>43862</v>
      </c>
      <c r="B11303" t="s">
        <v>4329</v>
      </c>
      <c r="C11303" t="s">
        <v>3099</v>
      </c>
      <c r="D11303" t="s">
        <v>423</v>
      </c>
      <c r="E11303" t="s">
        <v>3098</v>
      </c>
      <c r="F11303" s="4">
        <v>3.4672727272727299</v>
      </c>
      <c r="G11303" s="4">
        <v>3.5</v>
      </c>
      <c r="H11303" s="4">
        <v>0.19585186888425299</v>
      </c>
      <c r="I11303" s="4">
        <v>3.84</v>
      </c>
      <c r="J11303" s="4">
        <v>3.1</v>
      </c>
      <c r="K11303" s="4">
        <v>3.32</v>
      </c>
      <c r="L11303" s="4">
        <v>3.58</v>
      </c>
      <c r="M11303" s="4">
        <v>33</v>
      </c>
    </row>
    <row r="11304" spans="1:13" x14ac:dyDescent="0.2">
      <c r="A11304" s="3">
        <v>43862</v>
      </c>
      <c r="B11304" t="s">
        <v>3085</v>
      </c>
      <c r="C11304" t="s">
        <v>3087</v>
      </c>
      <c r="D11304" t="s">
        <v>6</v>
      </c>
      <c r="E11304" t="s">
        <v>3086</v>
      </c>
      <c r="F11304" s="4">
        <v>3.4736363636363601</v>
      </c>
      <c r="G11304" s="4">
        <v>3.5</v>
      </c>
      <c r="H11304" s="4">
        <v>0.18217124810563201</v>
      </c>
      <c r="I11304" s="4">
        <v>3.82</v>
      </c>
      <c r="J11304" s="4">
        <v>3</v>
      </c>
      <c r="K11304" s="4">
        <v>3.36</v>
      </c>
      <c r="L11304" s="4">
        <v>3.6</v>
      </c>
      <c r="M11304" s="4">
        <v>33</v>
      </c>
    </row>
    <row r="11305" spans="1:13" x14ac:dyDescent="0.2">
      <c r="A11305" s="3">
        <v>43862</v>
      </c>
      <c r="B11305" t="s">
        <v>3088</v>
      </c>
      <c r="C11305" t="s">
        <v>3090</v>
      </c>
      <c r="D11305" t="s">
        <v>7</v>
      </c>
      <c r="E11305" t="s">
        <v>3089</v>
      </c>
      <c r="F11305" s="4">
        <v>3.43545454545455</v>
      </c>
      <c r="G11305" s="4">
        <v>3.5</v>
      </c>
      <c r="H11305" s="4">
        <v>0.23294434567470901</v>
      </c>
      <c r="I11305" s="4">
        <v>3.83</v>
      </c>
      <c r="J11305" s="4">
        <v>2.7</v>
      </c>
      <c r="K11305" s="4">
        <v>3.3</v>
      </c>
      <c r="L11305" s="4">
        <v>3.6</v>
      </c>
      <c r="M11305" s="4">
        <v>33</v>
      </c>
    </row>
    <row r="11306" spans="1:13" x14ac:dyDescent="0.2">
      <c r="A11306" s="3">
        <v>43862</v>
      </c>
      <c r="B11306" t="s">
        <v>3106</v>
      </c>
      <c r="C11306" t="s">
        <v>3108</v>
      </c>
      <c r="D11306" t="s">
        <v>13</v>
      </c>
      <c r="E11306" t="s">
        <v>3107</v>
      </c>
      <c r="F11306" s="4">
        <v>3.4622580645161301</v>
      </c>
      <c r="G11306" s="4">
        <v>3.5</v>
      </c>
      <c r="H11306" s="4">
        <v>0.19374742454063501</v>
      </c>
      <c r="I11306" s="4">
        <v>3.9</v>
      </c>
      <c r="J11306" s="4">
        <v>3</v>
      </c>
      <c r="K11306" s="4">
        <v>3.375</v>
      </c>
      <c r="L11306" s="4">
        <v>3.52</v>
      </c>
      <c r="M11306" s="4">
        <v>31</v>
      </c>
    </row>
    <row r="11307" spans="1:13" x14ac:dyDescent="0.2">
      <c r="A11307" s="3">
        <v>43862</v>
      </c>
      <c r="B11307" t="s">
        <v>3091</v>
      </c>
      <c r="C11307" t="s">
        <v>3093</v>
      </c>
      <c r="D11307" t="s">
        <v>8</v>
      </c>
      <c r="E11307" t="s">
        <v>3092</v>
      </c>
      <c r="F11307" s="4">
        <v>3.4486206896551699</v>
      </c>
      <c r="G11307" s="4">
        <v>3.5</v>
      </c>
      <c r="H11307" s="4">
        <v>0.21548490397789899</v>
      </c>
      <c r="I11307" s="4">
        <v>4</v>
      </c>
      <c r="J11307" s="4">
        <v>3</v>
      </c>
      <c r="K11307" s="4">
        <v>3.3</v>
      </c>
      <c r="L11307" s="4">
        <v>3.53</v>
      </c>
      <c r="M11307" s="4">
        <v>29</v>
      </c>
    </row>
    <row r="11308" spans="1:13" x14ac:dyDescent="0.2">
      <c r="A11308" s="3">
        <v>43862</v>
      </c>
      <c r="B11308" t="s">
        <v>3109</v>
      </c>
      <c r="C11308" t="s">
        <v>3111</v>
      </c>
      <c r="D11308" t="s">
        <v>14</v>
      </c>
      <c r="E11308" t="s">
        <v>3110</v>
      </c>
      <c r="F11308" s="4">
        <v>3.431</v>
      </c>
      <c r="G11308" s="4">
        <v>3.44</v>
      </c>
      <c r="H11308" s="4">
        <v>0.19513655695965601</v>
      </c>
      <c r="I11308" s="4">
        <v>4.0999999999999996</v>
      </c>
      <c r="J11308" s="4">
        <v>3</v>
      </c>
      <c r="K11308" s="4">
        <v>3.3525</v>
      </c>
      <c r="L11308" s="4">
        <v>3.5</v>
      </c>
      <c r="M11308" s="4">
        <v>30</v>
      </c>
    </row>
    <row r="11309" spans="1:13" x14ac:dyDescent="0.2">
      <c r="A11309" s="3">
        <v>43862</v>
      </c>
      <c r="B11309" t="s">
        <v>4331</v>
      </c>
      <c r="C11309" t="s">
        <v>3153</v>
      </c>
      <c r="D11309" t="s">
        <v>425</v>
      </c>
      <c r="E11309" t="s">
        <v>3152</v>
      </c>
      <c r="F11309" s="4">
        <v>0.37872727272727302</v>
      </c>
      <c r="G11309" s="4">
        <v>0.37</v>
      </c>
      <c r="H11309" s="4">
        <v>5.4172913392714503E-2</v>
      </c>
      <c r="I11309" s="4">
        <v>0.51</v>
      </c>
      <c r="J11309" s="4">
        <v>0.23</v>
      </c>
      <c r="K11309" s="4">
        <v>0.35</v>
      </c>
      <c r="L11309" s="4">
        <v>0.39</v>
      </c>
      <c r="M11309" s="4">
        <v>33</v>
      </c>
    </row>
    <row r="11310" spans="1:13" x14ac:dyDescent="0.2">
      <c r="A11310" s="3">
        <v>43862</v>
      </c>
      <c r="B11310" t="s">
        <v>4322</v>
      </c>
      <c r="C11310" t="s">
        <v>4324</v>
      </c>
      <c r="D11310" t="s">
        <v>420</v>
      </c>
      <c r="E11310" t="s">
        <v>4323</v>
      </c>
      <c r="F11310" s="4">
        <v>1.9059999999999999</v>
      </c>
      <c r="G11310" s="4">
        <v>1.9</v>
      </c>
      <c r="H11310" s="4">
        <v>0.25019440717032498</v>
      </c>
      <c r="I11310" s="4">
        <v>2.5</v>
      </c>
      <c r="J11310" s="4">
        <v>1</v>
      </c>
      <c r="K11310" s="4">
        <v>1.8</v>
      </c>
      <c r="L11310" s="4">
        <v>2</v>
      </c>
      <c r="M11310" s="4">
        <v>30</v>
      </c>
    </row>
    <row r="11311" spans="1:13" x14ac:dyDescent="0.2">
      <c r="A11311" s="3">
        <v>43862</v>
      </c>
      <c r="B11311" t="s">
        <v>4325</v>
      </c>
      <c r="C11311" t="s">
        <v>4327</v>
      </c>
      <c r="D11311" t="s">
        <v>421</v>
      </c>
      <c r="E11311" t="s">
        <v>4326</v>
      </c>
      <c r="F11311" s="4">
        <v>1.8414285714285701</v>
      </c>
      <c r="G11311" s="4">
        <v>1.8</v>
      </c>
      <c r="H11311" s="4">
        <v>0.37265527994643699</v>
      </c>
      <c r="I11311" s="4">
        <v>2.5</v>
      </c>
      <c r="J11311" s="4">
        <v>0.8</v>
      </c>
      <c r="K11311" s="4">
        <v>1.7</v>
      </c>
      <c r="L11311" s="4">
        <v>2</v>
      </c>
      <c r="M11311" s="4">
        <v>28</v>
      </c>
    </row>
    <row r="11312" spans="1:13" x14ac:dyDescent="0.2">
      <c r="A11312" s="3">
        <v>43862</v>
      </c>
      <c r="B11312" t="s">
        <v>3948</v>
      </c>
      <c r="C11312" t="s">
        <v>3939</v>
      </c>
      <c r="D11312" t="s">
        <v>294</v>
      </c>
      <c r="E11312" t="s">
        <v>3947</v>
      </c>
      <c r="F11312" s="4">
        <v>18.909666666666698</v>
      </c>
      <c r="G11312" s="4">
        <v>18.89</v>
      </c>
      <c r="H11312" s="4">
        <v>0.24198152299558801</v>
      </c>
      <c r="I11312" s="4">
        <v>19.48</v>
      </c>
      <c r="J11312" s="4">
        <v>18.5</v>
      </c>
      <c r="K11312" s="4">
        <v>18.75</v>
      </c>
      <c r="L11312" s="4">
        <v>19.09</v>
      </c>
      <c r="M11312" s="4">
        <v>30</v>
      </c>
    </row>
    <row r="11313" spans="1:13" x14ac:dyDescent="0.2">
      <c r="A11313" s="3">
        <v>43862</v>
      </c>
      <c r="B11313" t="s">
        <v>3950</v>
      </c>
      <c r="C11313" t="s">
        <v>3942</v>
      </c>
      <c r="D11313" t="s">
        <v>295</v>
      </c>
      <c r="E11313" t="s">
        <v>3949</v>
      </c>
      <c r="F11313" s="4">
        <v>19.0163333333333</v>
      </c>
      <c r="G11313" s="4">
        <v>19.004999999999999</v>
      </c>
      <c r="H11313" s="4">
        <v>0.35973633384057502</v>
      </c>
      <c r="I11313" s="4">
        <v>20.059999999999999</v>
      </c>
      <c r="J11313" s="4">
        <v>18.37</v>
      </c>
      <c r="K11313" s="4">
        <v>18.797499999999999</v>
      </c>
      <c r="L11313" s="4">
        <v>19.192499999999999</v>
      </c>
      <c r="M11313" s="4">
        <v>30</v>
      </c>
    </row>
    <row r="11314" spans="1:13" x14ac:dyDescent="0.2">
      <c r="A11314" s="3">
        <v>43862</v>
      </c>
      <c r="B11314" t="s">
        <v>3953</v>
      </c>
      <c r="C11314" t="s">
        <v>3952</v>
      </c>
      <c r="D11314" t="s">
        <v>296</v>
      </c>
      <c r="E11314" t="s">
        <v>3951</v>
      </c>
      <c r="F11314" s="4">
        <v>19.1123333333333</v>
      </c>
      <c r="G11314" s="4">
        <v>18.995000000000001</v>
      </c>
      <c r="H11314" s="4">
        <v>0.463180037486976</v>
      </c>
      <c r="I11314" s="4">
        <v>20.61</v>
      </c>
      <c r="J11314" s="4">
        <v>18.55</v>
      </c>
      <c r="K11314" s="4">
        <v>18.785</v>
      </c>
      <c r="L11314" s="4">
        <v>19.282499999999999</v>
      </c>
      <c r="M11314" s="4">
        <v>30</v>
      </c>
    </row>
    <row r="11315" spans="1:13" x14ac:dyDescent="0.2">
      <c r="A11315" s="3">
        <v>43862</v>
      </c>
      <c r="B11315" t="s">
        <v>3934</v>
      </c>
      <c r="C11315" t="s">
        <v>3936</v>
      </c>
      <c r="D11315" t="s">
        <v>289</v>
      </c>
      <c r="E11315" t="s">
        <v>3935</v>
      </c>
      <c r="F11315" s="4">
        <v>19.5690909090909</v>
      </c>
      <c r="G11315" s="4">
        <v>19.5</v>
      </c>
      <c r="H11315" s="4">
        <v>0.61770423563973798</v>
      </c>
      <c r="I11315" s="4">
        <v>21.2</v>
      </c>
      <c r="J11315" s="4">
        <v>18.5</v>
      </c>
      <c r="K11315" s="4">
        <v>19.25</v>
      </c>
      <c r="L11315" s="4">
        <v>19.850000000000001</v>
      </c>
      <c r="M11315" s="4">
        <v>33</v>
      </c>
    </row>
    <row r="11316" spans="1:13" x14ac:dyDescent="0.2">
      <c r="A11316" s="3">
        <v>43862</v>
      </c>
      <c r="B11316" t="s">
        <v>3937</v>
      </c>
      <c r="C11316" t="s">
        <v>3939</v>
      </c>
      <c r="D11316" t="s">
        <v>290</v>
      </c>
      <c r="E11316" t="s">
        <v>3938</v>
      </c>
      <c r="F11316" s="4">
        <v>20.002580645161299</v>
      </c>
      <c r="G11316" s="4">
        <v>20</v>
      </c>
      <c r="H11316" s="4">
        <v>0.74598913192233396</v>
      </c>
      <c r="I11316" s="4">
        <v>21.32</v>
      </c>
      <c r="J11316" s="4">
        <v>18.649999999999999</v>
      </c>
      <c r="K11316" s="4">
        <v>19.45</v>
      </c>
      <c r="L11316" s="4">
        <v>20.47</v>
      </c>
      <c r="M11316" s="4">
        <v>31</v>
      </c>
    </row>
    <row r="11317" spans="1:13" x14ac:dyDescent="0.2">
      <c r="A11317" s="3">
        <v>43862</v>
      </c>
      <c r="B11317" t="s">
        <v>3940</v>
      </c>
      <c r="C11317" t="s">
        <v>3942</v>
      </c>
      <c r="D11317" t="s">
        <v>291</v>
      </c>
      <c r="E11317" t="s">
        <v>3941</v>
      </c>
      <c r="F11317" s="4">
        <v>20.2686363636364</v>
      </c>
      <c r="G11317" s="4">
        <v>20.085000000000001</v>
      </c>
      <c r="H11317" s="4">
        <v>1.1059290231877501</v>
      </c>
      <c r="I11317" s="4">
        <v>22.67</v>
      </c>
      <c r="J11317" s="4">
        <v>18.559999999999999</v>
      </c>
      <c r="K11317" s="4">
        <v>19.614999999999998</v>
      </c>
      <c r="L11317" s="4">
        <v>21</v>
      </c>
      <c r="M11317" s="4">
        <v>22</v>
      </c>
    </row>
    <row r="11318" spans="1:13" x14ac:dyDescent="0.2">
      <c r="A11318" s="3">
        <v>43862</v>
      </c>
      <c r="B11318" t="s">
        <v>3577</v>
      </c>
      <c r="C11318" t="s">
        <v>3579</v>
      </c>
      <c r="D11318" t="s">
        <v>170</v>
      </c>
      <c r="E11318" t="s">
        <v>3578</v>
      </c>
      <c r="F11318" s="4">
        <v>0.90702702702702698</v>
      </c>
      <c r="G11318" s="4">
        <v>0.9</v>
      </c>
      <c r="H11318" s="4">
        <v>0.25424031572144101</v>
      </c>
      <c r="I11318" s="4">
        <v>1.5</v>
      </c>
      <c r="J11318" s="4">
        <v>0.2</v>
      </c>
      <c r="K11318" s="4">
        <v>0.8</v>
      </c>
      <c r="L11318" s="4">
        <v>1</v>
      </c>
      <c r="M11318" s="4">
        <v>37</v>
      </c>
    </row>
    <row r="11319" spans="1:13" x14ac:dyDescent="0.2">
      <c r="A11319" s="3">
        <v>43862</v>
      </c>
      <c r="B11319" t="s">
        <v>3580</v>
      </c>
      <c r="C11319" t="s">
        <v>3582</v>
      </c>
      <c r="D11319" t="s">
        <v>171</v>
      </c>
      <c r="E11319" t="s">
        <v>3581</v>
      </c>
      <c r="F11319" s="4">
        <v>1.60222222222222</v>
      </c>
      <c r="G11319" s="4">
        <v>1.6</v>
      </c>
      <c r="H11319" s="4">
        <v>0.30552167200297298</v>
      </c>
      <c r="I11319" s="4">
        <v>2.13</v>
      </c>
      <c r="J11319" s="4">
        <v>0.96</v>
      </c>
      <c r="K11319" s="4">
        <v>1.4750000000000001</v>
      </c>
      <c r="L11319" s="4">
        <v>1.77</v>
      </c>
      <c r="M11319" s="4">
        <v>36</v>
      </c>
    </row>
    <row r="11320" spans="1:13" x14ac:dyDescent="0.2">
      <c r="A11320" s="3">
        <v>43862</v>
      </c>
      <c r="B11320" t="s">
        <v>3583</v>
      </c>
      <c r="C11320" t="s">
        <v>3585</v>
      </c>
      <c r="D11320" t="s">
        <v>172</v>
      </c>
      <c r="E11320" t="s">
        <v>3584</v>
      </c>
      <c r="F11320" s="4">
        <v>2.0273076923076898</v>
      </c>
      <c r="G11320" s="4">
        <v>2</v>
      </c>
      <c r="H11320" s="4">
        <v>0.38637347416516798</v>
      </c>
      <c r="I11320" s="4">
        <v>3.25</v>
      </c>
      <c r="J11320" s="4">
        <v>1.1499999999999999</v>
      </c>
      <c r="K11320" s="4">
        <v>1.8</v>
      </c>
      <c r="L11320" s="4">
        <v>2.2000000000000002</v>
      </c>
      <c r="M11320" s="4">
        <v>26</v>
      </c>
    </row>
    <row r="11321" spans="1:13" x14ac:dyDescent="0.2">
      <c r="A11321" s="3">
        <v>43862</v>
      </c>
      <c r="B11321" t="s">
        <v>3592</v>
      </c>
      <c r="C11321" t="s">
        <v>3594</v>
      </c>
      <c r="D11321" t="s">
        <v>175</v>
      </c>
      <c r="E11321" t="s">
        <v>3593</v>
      </c>
      <c r="F11321" s="4">
        <v>0.504411764705882</v>
      </c>
      <c r="G11321" s="4">
        <v>0.53500000000000003</v>
      </c>
      <c r="H11321" s="4">
        <v>0.47710739008694802</v>
      </c>
      <c r="I11321" s="4">
        <v>1.6</v>
      </c>
      <c r="J11321" s="4">
        <v>-0.5</v>
      </c>
      <c r="K11321" s="4">
        <v>0.13500000000000001</v>
      </c>
      <c r="L11321" s="4">
        <v>0.7</v>
      </c>
      <c r="M11321" s="4">
        <v>34</v>
      </c>
    </row>
    <row r="11322" spans="1:13" x14ac:dyDescent="0.2">
      <c r="A11322" s="3">
        <v>43862</v>
      </c>
      <c r="B11322" t="s">
        <v>3604</v>
      </c>
      <c r="C11322" t="s">
        <v>3606</v>
      </c>
      <c r="D11322" t="s">
        <v>179</v>
      </c>
      <c r="E11322" t="s">
        <v>3605</v>
      </c>
      <c r="F11322" s="4">
        <v>1.3687096774193499</v>
      </c>
      <c r="G11322" s="4">
        <v>1.3</v>
      </c>
      <c r="H11322" s="4">
        <v>0.489930212278469</v>
      </c>
      <c r="I11322" s="4">
        <v>2.4500000000000002</v>
      </c>
      <c r="J11322" s="4">
        <v>0.1</v>
      </c>
      <c r="K11322" s="4">
        <v>1.05</v>
      </c>
      <c r="L11322" s="4">
        <v>1.64</v>
      </c>
      <c r="M11322" s="4">
        <v>31</v>
      </c>
    </row>
    <row r="11323" spans="1:13" x14ac:dyDescent="0.2">
      <c r="A11323" s="3">
        <v>43862</v>
      </c>
      <c r="B11323" t="s">
        <v>3595</v>
      </c>
      <c r="C11323" t="s">
        <v>3597</v>
      </c>
      <c r="D11323" t="s">
        <v>176</v>
      </c>
      <c r="E11323" t="s">
        <v>3596</v>
      </c>
      <c r="F11323" s="4">
        <v>0.79117647058823504</v>
      </c>
      <c r="G11323" s="4">
        <v>0.755</v>
      </c>
      <c r="H11323" s="4">
        <v>0.32663356083837097</v>
      </c>
      <c r="I11323" s="4">
        <v>1.69</v>
      </c>
      <c r="J11323" s="4">
        <v>0.2</v>
      </c>
      <c r="K11323" s="4">
        <v>0.56000000000000005</v>
      </c>
      <c r="L11323" s="4">
        <v>1</v>
      </c>
      <c r="M11323" s="4">
        <v>34</v>
      </c>
    </row>
    <row r="11324" spans="1:13" x14ac:dyDescent="0.2">
      <c r="A11324" s="3">
        <v>43862</v>
      </c>
      <c r="B11324" t="s">
        <v>3607</v>
      </c>
      <c r="C11324" t="s">
        <v>3609</v>
      </c>
      <c r="D11324" t="s">
        <v>180</v>
      </c>
      <c r="E11324" t="s">
        <v>3608</v>
      </c>
      <c r="F11324" s="4">
        <v>1.5316129032258099</v>
      </c>
      <c r="G11324" s="4">
        <v>1.6</v>
      </c>
      <c r="H11324" s="4">
        <v>0.396754304947815</v>
      </c>
      <c r="I11324" s="4">
        <v>2.21</v>
      </c>
      <c r="J11324" s="4">
        <v>0.2</v>
      </c>
      <c r="K11324" s="4">
        <v>1.35</v>
      </c>
      <c r="L11324" s="4">
        <v>1.7949999999999999</v>
      </c>
      <c r="M11324" s="4">
        <v>31</v>
      </c>
    </row>
    <row r="11325" spans="1:13" x14ac:dyDescent="0.2">
      <c r="A11325" s="3">
        <v>43862</v>
      </c>
      <c r="B11325" t="s">
        <v>3598</v>
      </c>
      <c r="C11325" t="s">
        <v>3600</v>
      </c>
      <c r="D11325" t="s">
        <v>177</v>
      </c>
      <c r="E11325" t="s">
        <v>3599</v>
      </c>
      <c r="F11325" s="4">
        <v>1.0723529411764701</v>
      </c>
      <c r="G11325" s="4">
        <v>1</v>
      </c>
      <c r="H11325" s="4">
        <v>0.33100452092059901</v>
      </c>
      <c r="I11325" s="4">
        <v>1.8</v>
      </c>
      <c r="J11325" s="4">
        <v>0.5</v>
      </c>
      <c r="K11325" s="4">
        <v>0.87749999999999995</v>
      </c>
      <c r="L11325" s="4">
        <v>1.2925</v>
      </c>
      <c r="M11325" s="4">
        <v>34</v>
      </c>
    </row>
    <row r="11326" spans="1:13" x14ac:dyDescent="0.2">
      <c r="A11326" s="3">
        <v>43862</v>
      </c>
      <c r="B11326" t="s">
        <v>3610</v>
      </c>
      <c r="C11326" t="s">
        <v>3612</v>
      </c>
      <c r="D11326" t="s">
        <v>181</v>
      </c>
      <c r="E11326" t="s">
        <v>3611</v>
      </c>
      <c r="F11326" s="4">
        <v>1.66483870967742</v>
      </c>
      <c r="G11326" s="4">
        <v>1.6</v>
      </c>
      <c r="H11326" s="4">
        <v>0.38576219762734598</v>
      </c>
      <c r="I11326" s="4">
        <v>2.6</v>
      </c>
      <c r="J11326" s="4">
        <v>1.01</v>
      </c>
      <c r="K11326" s="4">
        <v>1.4</v>
      </c>
      <c r="L11326" s="4">
        <v>1.905</v>
      </c>
      <c r="M11326" s="4">
        <v>31</v>
      </c>
    </row>
    <row r="11327" spans="1:13" x14ac:dyDescent="0.2">
      <c r="A11327" s="3">
        <v>43862</v>
      </c>
      <c r="B11327" t="s">
        <v>3601</v>
      </c>
      <c r="C11327" t="s">
        <v>3603</v>
      </c>
      <c r="D11327" t="s">
        <v>178</v>
      </c>
      <c r="E11327" t="s">
        <v>3602</v>
      </c>
      <c r="F11327" s="4">
        <v>1.20823529411765</v>
      </c>
      <c r="G11327" s="4">
        <v>1.175</v>
      </c>
      <c r="H11327" s="4">
        <v>0.47371817851542403</v>
      </c>
      <c r="I11327" s="4">
        <v>2.57</v>
      </c>
      <c r="J11327" s="4">
        <v>0.4</v>
      </c>
      <c r="K11327" s="4">
        <v>1</v>
      </c>
      <c r="L11327" s="4">
        <v>1.4750000000000001</v>
      </c>
      <c r="M11327" s="4">
        <v>34</v>
      </c>
    </row>
    <row r="11328" spans="1:13" x14ac:dyDescent="0.2">
      <c r="A11328" s="3">
        <v>43862</v>
      </c>
      <c r="B11328" t="s">
        <v>3613</v>
      </c>
      <c r="C11328" t="s">
        <v>3615</v>
      </c>
      <c r="D11328" t="s">
        <v>182</v>
      </c>
      <c r="E11328" t="s">
        <v>3614</v>
      </c>
      <c r="F11328" s="4">
        <v>1.68612903225806</v>
      </c>
      <c r="G11328" s="4">
        <v>1.64</v>
      </c>
      <c r="H11328" s="4">
        <v>0.47574276956744099</v>
      </c>
      <c r="I11328" s="4">
        <v>2.9</v>
      </c>
      <c r="J11328" s="4">
        <v>0.52</v>
      </c>
      <c r="K11328" s="4">
        <v>1.4</v>
      </c>
      <c r="L11328" s="4">
        <v>2.0449999999999999</v>
      </c>
      <c r="M11328" s="4">
        <v>31</v>
      </c>
    </row>
    <row r="11329" spans="1:13" x14ac:dyDescent="0.2">
      <c r="A11329" s="3">
        <v>43862</v>
      </c>
      <c r="B11329" t="s">
        <v>3868</v>
      </c>
      <c r="C11329" t="s">
        <v>3870</v>
      </c>
      <c r="D11329" t="s">
        <v>267</v>
      </c>
      <c r="E11329" t="s">
        <v>3869</v>
      </c>
      <c r="F11329" s="4">
        <v>0.33550000000000002</v>
      </c>
      <c r="G11329" s="4">
        <v>0.27</v>
      </c>
      <c r="H11329" s="4">
        <v>0.33556668487798402</v>
      </c>
      <c r="I11329" s="4">
        <v>1.5</v>
      </c>
      <c r="J11329" s="4">
        <v>-0.2</v>
      </c>
      <c r="K11329" s="4">
        <v>0.2</v>
      </c>
      <c r="L11329" s="4">
        <v>0.4325</v>
      </c>
      <c r="M11329" s="4">
        <v>20</v>
      </c>
    </row>
    <row r="11330" spans="1:13" x14ac:dyDescent="0.2">
      <c r="A11330" s="3">
        <v>43862</v>
      </c>
      <c r="B11330" t="s">
        <v>3880</v>
      </c>
      <c r="C11330" t="s">
        <v>3882</v>
      </c>
      <c r="D11330" t="s">
        <v>271</v>
      </c>
      <c r="E11330" t="s">
        <v>3881</v>
      </c>
      <c r="F11330" s="4">
        <v>0.46352941176470602</v>
      </c>
      <c r="G11330" s="4">
        <v>0.5</v>
      </c>
      <c r="H11330" s="4">
        <v>0.24741011439689001</v>
      </c>
      <c r="I11330" s="4">
        <v>1.1000000000000001</v>
      </c>
      <c r="J11330" s="4">
        <v>-0.2</v>
      </c>
      <c r="K11330" s="4">
        <v>0.42</v>
      </c>
      <c r="L11330" s="4">
        <v>0.53</v>
      </c>
      <c r="M11330" s="4">
        <v>17</v>
      </c>
    </row>
    <row r="11331" spans="1:13" x14ac:dyDescent="0.2">
      <c r="A11331" s="3">
        <v>43862</v>
      </c>
      <c r="B11331" t="s">
        <v>3871</v>
      </c>
      <c r="C11331" t="s">
        <v>3873</v>
      </c>
      <c r="D11331" t="s">
        <v>268</v>
      </c>
      <c r="E11331" t="s">
        <v>3872</v>
      </c>
      <c r="F11331" s="4">
        <v>0.29649999999999999</v>
      </c>
      <c r="G11331" s="4">
        <v>0.3</v>
      </c>
      <c r="H11331" s="4">
        <v>0.31236407570249403</v>
      </c>
      <c r="I11331" s="4">
        <v>0.9</v>
      </c>
      <c r="J11331" s="4">
        <v>-0.7</v>
      </c>
      <c r="K11331" s="4">
        <v>0.2</v>
      </c>
      <c r="L11331" s="4">
        <v>0.43</v>
      </c>
      <c r="M11331" s="4">
        <v>20</v>
      </c>
    </row>
    <row r="11332" spans="1:13" x14ac:dyDescent="0.2">
      <c r="A11332" s="3">
        <v>43862</v>
      </c>
      <c r="B11332" t="s">
        <v>3883</v>
      </c>
      <c r="C11332" t="s">
        <v>3885</v>
      </c>
      <c r="D11332" t="s">
        <v>272</v>
      </c>
      <c r="E11332" t="s">
        <v>3884</v>
      </c>
      <c r="F11332" s="4">
        <v>0.27764705882352902</v>
      </c>
      <c r="G11332" s="4">
        <v>0.35</v>
      </c>
      <c r="H11332" s="4">
        <v>0.47776209314580298</v>
      </c>
      <c r="I11332" s="4">
        <v>0.6</v>
      </c>
      <c r="J11332" s="4">
        <v>-1.5</v>
      </c>
      <c r="K11332" s="4">
        <v>0.3</v>
      </c>
      <c r="L11332" s="4">
        <v>0.5</v>
      </c>
      <c r="M11332" s="4">
        <v>17</v>
      </c>
    </row>
    <row r="11333" spans="1:13" x14ac:dyDescent="0.2">
      <c r="A11333" s="3">
        <v>43862</v>
      </c>
      <c r="B11333" t="s">
        <v>3874</v>
      </c>
      <c r="C11333" t="s">
        <v>3876</v>
      </c>
      <c r="D11333" t="s">
        <v>269</v>
      </c>
      <c r="E11333" t="s">
        <v>3875</v>
      </c>
      <c r="F11333" s="4">
        <v>0.375</v>
      </c>
      <c r="G11333" s="4">
        <v>0.35499999999999998</v>
      </c>
      <c r="H11333" s="4">
        <v>0.197524149089888</v>
      </c>
      <c r="I11333" s="4">
        <v>0.89</v>
      </c>
      <c r="J11333" s="4">
        <v>0.04</v>
      </c>
      <c r="K11333" s="4">
        <v>0.25</v>
      </c>
      <c r="L11333" s="4">
        <v>0.5</v>
      </c>
      <c r="M11333" s="4">
        <v>20</v>
      </c>
    </row>
    <row r="11334" spans="1:13" x14ac:dyDescent="0.2">
      <c r="A11334" s="3">
        <v>43862</v>
      </c>
      <c r="B11334" t="s">
        <v>3886</v>
      </c>
      <c r="C11334" t="s">
        <v>3888</v>
      </c>
      <c r="D11334" t="s">
        <v>273</v>
      </c>
      <c r="E11334" t="s">
        <v>3887</v>
      </c>
      <c r="F11334" s="4">
        <v>0.53470588235294103</v>
      </c>
      <c r="G11334" s="4">
        <v>0.5</v>
      </c>
      <c r="H11334" s="4">
        <v>0.330267271445772</v>
      </c>
      <c r="I11334" s="4">
        <v>1.7</v>
      </c>
      <c r="J11334" s="4">
        <v>0.2</v>
      </c>
      <c r="K11334" s="4">
        <v>0.35</v>
      </c>
      <c r="L11334" s="4">
        <v>0.6</v>
      </c>
      <c r="M11334" s="4">
        <v>17</v>
      </c>
    </row>
    <row r="11335" spans="1:13" x14ac:dyDescent="0.2">
      <c r="A11335" s="3">
        <v>43862</v>
      </c>
      <c r="B11335" t="s">
        <v>3877</v>
      </c>
      <c r="C11335" t="s">
        <v>3879</v>
      </c>
      <c r="D11335" t="s">
        <v>270</v>
      </c>
      <c r="E11335" t="s">
        <v>3878</v>
      </c>
      <c r="F11335" s="4">
        <v>0.34200000000000003</v>
      </c>
      <c r="G11335" s="4">
        <v>0.38</v>
      </c>
      <c r="H11335" s="4">
        <v>0.22607870078220199</v>
      </c>
      <c r="I11335" s="4">
        <v>0.82</v>
      </c>
      <c r="J11335" s="4">
        <v>-0.3</v>
      </c>
      <c r="K11335" s="4">
        <v>0.25</v>
      </c>
      <c r="L11335" s="4">
        <v>0.44750000000000001</v>
      </c>
      <c r="M11335" s="4">
        <v>20</v>
      </c>
    </row>
    <row r="11336" spans="1:13" x14ac:dyDescent="0.2">
      <c r="A11336" s="3">
        <v>43862</v>
      </c>
      <c r="B11336" t="s">
        <v>3889</v>
      </c>
      <c r="C11336" t="s">
        <v>3891</v>
      </c>
      <c r="D11336" t="s">
        <v>274</v>
      </c>
      <c r="E11336" t="s">
        <v>3890</v>
      </c>
      <c r="F11336" s="4">
        <v>0.44647058823529401</v>
      </c>
      <c r="G11336" s="4">
        <v>0.45</v>
      </c>
      <c r="H11336" s="4">
        <v>0.14159542614746501</v>
      </c>
      <c r="I11336" s="4">
        <v>0.67</v>
      </c>
      <c r="J11336" s="4">
        <v>0.19</v>
      </c>
      <c r="K11336" s="4">
        <v>0.35</v>
      </c>
      <c r="L11336" s="4">
        <v>0.55000000000000004</v>
      </c>
      <c r="M11336" s="4">
        <v>17</v>
      </c>
    </row>
    <row r="11337" spans="1:13" x14ac:dyDescent="0.2">
      <c r="A11337" s="3">
        <v>43891</v>
      </c>
      <c r="B11337" t="s">
        <v>3925</v>
      </c>
      <c r="C11337" t="s">
        <v>3927</v>
      </c>
      <c r="D11337" t="s">
        <v>286</v>
      </c>
      <c r="E11337" t="s">
        <v>3926</v>
      </c>
      <c r="F11337" s="4">
        <v>7.2045454545454604</v>
      </c>
      <c r="G11337" s="4">
        <v>7.4249999999999998</v>
      </c>
      <c r="H11337" s="4">
        <v>0.894244705365144</v>
      </c>
      <c r="I11337" s="4">
        <v>8.59</v>
      </c>
      <c r="J11337" s="4">
        <v>5</v>
      </c>
      <c r="K11337" s="4">
        <v>6.75</v>
      </c>
      <c r="L11337" s="4">
        <v>7.875</v>
      </c>
      <c r="M11337" s="4">
        <v>22</v>
      </c>
    </row>
    <row r="11338" spans="1:13" x14ac:dyDescent="0.2">
      <c r="A11338" s="3">
        <v>43891</v>
      </c>
      <c r="B11338" t="s">
        <v>3928</v>
      </c>
      <c r="C11338" t="s">
        <v>3930</v>
      </c>
      <c r="D11338" t="s">
        <v>287</v>
      </c>
      <c r="E11338" t="s">
        <v>3929</v>
      </c>
      <c r="F11338" s="4">
        <v>7.0923809523809496</v>
      </c>
      <c r="G11338" s="4">
        <v>7</v>
      </c>
      <c r="H11338" s="4">
        <v>0.83035477214203302</v>
      </c>
      <c r="I11338" s="4">
        <v>8.49</v>
      </c>
      <c r="J11338" s="4">
        <v>5</v>
      </c>
      <c r="K11338" s="4">
        <v>6.85</v>
      </c>
      <c r="L11338" s="4">
        <v>7.5</v>
      </c>
      <c r="M11338" s="4">
        <v>21</v>
      </c>
    </row>
    <row r="11339" spans="1:13" x14ac:dyDescent="0.2">
      <c r="A11339" s="3">
        <v>43891</v>
      </c>
      <c r="B11339" t="s">
        <v>3931</v>
      </c>
      <c r="C11339" t="s">
        <v>3933</v>
      </c>
      <c r="D11339" t="s">
        <v>288</v>
      </c>
      <c r="E11339" t="s">
        <v>3932</v>
      </c>
      <c r="F11339" s="4">
        <v>7.1252631578947403</v>
      </c>
      <c r="G11339" s="4">
        <v>7.44</v>
      </c>
      <c r="H11339" s="4">
        <v>0.82729390465442398</v>
      </c>
      <c r="I11339" s="4">
        <v>8.4</v>
      </c>
      <c r="J11339" s="4">
        <v>5</v>
      </c>
      <c r="K11339" s="4">
        <v>6.5750000000000002</v>
      </c>
      <c r="L11339" s="4">
        <v>7.6950000000000003</v>
      </c>
      <c r="M11339" s="4">
        <v>19</v>
      </c>
    </row>
    <row r="11340" spans="1:13" x14ac:dyDescent="0.2">
      <c r="A11340" s="3">
        <v>43891</v>
      </c>
      <c r="B11340" t="s">
        <v>3916</v>
      </c>
      <c r="C11340" t="s">
        <v>3918</v>
      </c>
      <c r="D11340" t="s">
        <v>283</v>
      </c>
      <c r="E11340" t="s">
        <v>3917</v>
      </c>
      <c r="F11340" s="4">
        <v>5.7011111111111097</v>
      </c>
      <c r="G11340" s="4">
        <v>5.82</v>
      </c>
      <c r="H11340" s="4">
        <v>0.65386621387025801</v>
      </c>
      <c r="I11340" s="4">
        <v>7</v>
      </c>
      <c r="J11340" s="4">
        <v>4.5</v>
      </c>
      <c r="K11340" s="4">
        <v>5.19</v>
      </c>
      <c r="L11340" s="4">
        <v>6.15</v>
      </c>
      <c r="M11340" s="4">
        <v>27</v>
      </c>
    </row>
    <row r="11341" spans="1:13" x14ac:dyDescent="0.2">
      <c r="A11341" s="3">
        <v>43891</v>
      </c>
      <c r="B11341" t="s">
        <v>3919</v>
      </c>
      <c r="C11341" t="s">
        <v>3921</v>
      </c>
      <c r="D11341" t="s">
        <v>284</v>
      </c>
      <c r="E11341" t="s">
        <v>3920</v>
      </c>
      <c r="F11341" s="4">
        <v>5.65115384615385</v>
      </c>
      <c r="G11341" s="4">
        <v>5.6950000000000003</v>
      </c>
      <c r="H11341" s="4">
        <v>0.62380975896872204</v>
      </c>
      <c r="I11341" s="4">
        <v>6.54</v>
      </c>
      <c r="J11341" s="4">
        <v>4.5</v>
      </c>
      <c r="K11341" s="4">
        <v>5.0774999999999997</v>
      </c>
      <c r="L11341" s="4">
        <v>6.1550000000000002</v>
      </c>
      <c r="M11341" s="4">
        <v>26</v>
      </c>
    </row>
    <row r="11342" spans="1:13" x14ac:dyDescent="0.2">
      <c r="A11342" s="3">
        <v>43891</v>
      </c>
      <c r="B11342" t="s">
        <v>3922</v>
      </c>
      <c r="C11342" t="s">
        <v>3924</v>
      </c>
      <c r="D11342" t="s">
        <v>285</v>
      </c>
      <c r="E11342" t="s">
        <v>3923</v>
      </c>
      <c r="F11342" s="4">
        <v>5.9061904761904804</v>
      </c>
      <c r="G11342" s="4">
        <v>5.99</v>
      </c>
      <c r="H11342" s="4">
        <v>0.72715525295824002</v>
      </c>
      <c r="I11342" s="4">
        <v>7.05</v>
      </c>
      <c r="J11342" s="4">
        <v>4.5</v>
      </c>
      <c r="K11342" s="4">
        <v>5.47</v>
      </c>
      <c r="L11342" s="4">
        <v>6.25</v>
      </c>
      <c r="M11342" s="4">
        <v>21</v>
      </c>
    </row>
    <row r="11343" spans="1:13" x14ac:dyDescent="0.2">
      <c r="A11343" s="3">
        <v>43891</v>
      </c>
      <c r="B11343" t="s">
        <v>3986</v>
      </c>
      <c r="C11343" t="s">
        <v>3988</v>
      </c>
      <c r="D11343" t="s">
        <v>307</v>
      </c>
      <c r="E11343" t="s">
        <v>3987</v>
      </c>
      <c r="F11343" s="4">
        <v>4.78125</v>
      </c>
      <c r="G11343" s="4">
        <v>4.75</v>
      </c>
      <c r="H11343" s="4">
        <v>1.02667598927633</v>
      </c>
      <c r="I11343" s="4">
        <v>8</v>
      </c>
      <c r="J11343" s="4">
        <v>3.43</v>
      </c>
      <c r="K11343" s="4">
        <v>3.95</v>
      </c>
      <c r="L11343" s="4">
        <v>5.3125</v>
      </c>
      <c r="M11343" s="4">
        <v>24</v>
      </c>
    </row>
    <row r="11344" spans="1:13" x14ac:dyDescent="0.2">
      <c r="A11344" s="3">
        <v>43891</v>
      </c>
      <c r="B11344" t="s">
        <v>3989</v>
      </c>
      <c r="C11344" t="s">
        <v>3991</v>
      </c>
      <c r="D11344" t="s">
        <v>308</v>
      </c>
      <c r="E11344" t="s">
        <v>3990</v>
      </c>
      <c r="F11344" s="4">
        <v>4.2158333333333298</v>
      </c>
      <c r="G11344" s="4">
        <v>4.085</v>
      </c>
      <c r="H11344" s="4">
        <v>0.61446276758939899</v>
      </c>
      <c r="I11344" s="4">
        <v>5.5</v>
      </c>
      <c r="J11344" s="4">
        <v>3.4</v>
      </c>
      <c r="K11344" s="4">
        <v>3.6749999999999998</v>
      </c>
      <c r="L11344" s="4">
        <v>4.74</v>
      </c>
      <c r="M11344" s="4">
        <v>24</v>
      </c>
    </row>
    <row r="11345" spans="1:13" x14ac:dyDescent="0.2">
      <c r="A11345" s="3">
        <v>43891</v>
      </c>
      <c r="B11345" t="s">
        <v>3992</v>
      </c>
      <c r="C11345" t="s">
        <v>3994</v>
      </c>
      <c r="D11345" t="s">
        <v>309</v>
      </c>
      <c r="E11345" t="s">
        <v>3993</v>
      </c>
      <c r="F11345" s="4">
        <v>4.7996296296296297</v>
      </c>
      <c r="G11345" s="4">
        <v>4.8</v>
      </c>
      <c r="H11345" s="4">
        <v>1.27356701216423</v>
      </c>
      <c r="I11345" s="4">
        <v>10</v>
      </c>
      <c r="J11345" s="4">
        <v>3.5</v>
      </c>
      <c r="K11345" s="4">
        <v>3.9249999999999998</v>
      </c>
      <c r="L11345" s="4">
        <v>5.0750000000000002</v>
      </c>
      <c r="M11345" s="4">
        <v>27</v>
      </c>
    </row>
    <row r="11346" spans="1:13" x14ac:dyDescent="0.2">
      <c r="A11346" s="3">
        <v>43891</v>
      </c>
      <c r="B11346" t="s">
        <v>3995</v>
      </c>
      <c r="C11346" t="s">
        <v>3997</v>
      </c>
      <c r="D11346" t="s">
        <v>310</v>
      </c>
      <c r="E11346" t="s">
        <v>3996</v>
      </c>
      <c r="F11346" s="4">
        <v>4.4174074074074099</v>
      </c>
      <c r="G11346" s="4">
        <v>4.5</v>
      </c>
      <c r="H11346" s="4">
        <v>0.68477729446875102</v>
      </c>
      <c r="I11346" s="4">
        <v>6</v>
      </c>
      <c r="J11346" s="4">
        <v>3.5</v>
      </c>
      <c r="K11346" s="4">
        <v>3.915</v>
      </c>
      <c r="L11346" s="4">
        <v>5</v>
      </c>
      <c r="M11346" s="4">
        <v>27</v>
      </c>
    </row>
    <row r="11347" spans="1:13" x14ac:dyDescent="0.2">
      <c r="A11347" s="3">
        <v>43891</v>
      </c>
      <c r="B11347" t="s">
        <v>3892</v>
      </c>
      <c r="C11347" t="s">
        <v>3894</v>
      </c>
      <c r="D11347" t="s">
        <v>275</v>
      </c>
      <c r="E11347" t="s">
        <v>3893</v>
      </c>
      <c r="F11347" s="4">
        <v>6.4351851851851896</v>
      </c>
      <c r="G11347" s="4">
        <v>6.5</v>
      </c>
      <c r="H11347" s="4">
        <v>0.21475156255132</v>
      </c>
      <c r="I11347" s="4">
        <v>6.5</v>
      </c>
      <c r="J11347" s="4">
        <v>5.5</v>
      </c>
      <c r="K11347" s="4">
        <v>6.5</v>
      </c>
      <c r="L11347" s="4">
        <v>6.5</v>
      </c>
      <c r="M11347" s="4">
        <v>27</v>
      </c>
    </row>
    <row r="11348" spans="1:13" x14ac:dyDescent="0.2">
      <c r="A11348" s="3">
        <v>43891</v>
      </c>
      <c r="B11348" t="s">
        <v>3904</v>
      </c>
      <c r="C11348" t="s">
        <v>3906</v>
      </c>
      <c r="D11348" t="s">
        <v>279</v>
      </c>
      <c r="E11348" t="s">
        <v>3905</v>
      </c>
      <c r="F11348" s="4">
        <v>5.5185185185185199</v>
      </c>
      <c r="G11348" s="4">
        <v>5.5</v>
      </c>
      <c r="H11348" s="4">
        <v>0.558698375372503</v>
      </c>
      <c r="I11348" s="4">
        <v>6.25</v>
      </c>
      <c r="J11348" s="4">
        <v>4.5</v>
      </c>
      <c r="K11348" s="4">
        <v>5</v>
      </c>
      <c r="L11348" s="4">
        <v>6</v>
      </c>
      <c r="M11348" s="4">
        <v>27</v>
      </c>
    </row>
    <row r="11349" spans="1:13" x14ac:dyDescent="0.2">
      <c r="A11349" s="3">
        <v>43891</v>
      </c>
      <c r="B11349" t="s">
        <v>4434</v>
      </c>
      <c r="C11349" t="s">
        <v>4436</v>
      </c>
      <c r="D11349" t="s">
        <v>522</v>
      </c>
      <c r="E11349" t="s">
        <v>4435</v>
      </c>
      <c r="F11349" s="4">
        <v>5.59</v>
      </c>
      <c r="G11349" s="4">
        <v>5.5</v>
      </c>
      <c r="H11349" s="4">
        <v>0.55845769759221697</v>
      </c>
      <c r="I11349" s="4">
        <v>6.5</v>
      </c>
      <c r="J11349" s="4">
        <v>4.5</v>
      </c>
      <c r="K11349" s="4">
        <v>5</v>
      </c>
      <c r="L11349" s="4">
        <v>6</v>
      </c>
      <c r="M11349" s="4">
        <v>25</v>
      </c>
    </row>
    <row r="11350" spans="1:13" x14ac:dyDescent="0.2">
      <c r="A11350" s="3">
        <v>43891</v>
      </c>
      <c r="B11350" t="s">
        <v>3895</v>
      </c>
      <c r="C11350" t="s">
        <v>3897</v>
      </c>
      <c r="D11350" t="s">
        <v>276</v>
      </c>
      <c r="E11350" t="s">
        <v>3896</v>
      </c>
      <c r="F11350" s="4">
        <v>5.92592592592593</v>
      </c>
      <c r="G11350" s="4">
        <v>6</v>
      </c>
      <c r="H11350" s="4">
        <v>0.37219989727667002</v>
      </c>
      <c r="I11350" s="4">
        <v>6.5</v>
      </c>
      <c r="J11350" s="4">
        <v>5</v>
      </c>
      <c r="K11350" s="4">
        <v>5.5</v>
      </c>
      <c r="L11350" s="4">
        <v>6.125</v>
      </c>
      <c r="M11350" s="4">
        <v>27</v>
      </c>
    </row>
    <row r="11351" spans="1:13" x14ac:dyDescent="0.2">
      <c r="A11351" s="3">
        <v>43891</v>
      </c>
      <c r="B11351" t="s">
        <v>3907</v>
      </c>
      <c r="C11351" t="s">
        <v>3909</v>
      </c>
      <c r="D11351" t="s">
        <v>280</v>
      </c>
      <c r="E11351" t="s">
        <v>3908</v>
      </c>
      <c r="F11351" s="4">
        <v>5.4722222222222197</v>
      </c>
      <c r="G11351" s="4">
        <v>5.5</v>
      </c>
      <c r="H11351" s="4">
        <v>0.51109485295583701</v>
      </c>
      <c r="I11351" s="4">
        <v>6.25</v>
      </c>
      <c r="J11351" s="4">
        <v>4.5</v>
      </c>
      <c r="K11351" s="4">
        <v>5</v>
      </c>
      <c r="L11351" s="4">
        <v>6</v>
      </c>
      <c r="M11351" s="4">
        <v>27</v>
      </c>
    </row>
    <row r="11352" spans="1:13" x14ac:dyDescent="0.2">
      <c r="A11352" s="3">
        <v>43891</v>
      </c>
      <c r="B11352" t="s">
        <v>3898</v>
      </c>
      <c r="C11352" t="s">
        <v>3900</v>
      </c>
      <c r="D11352" t="s">
        <v>277</v>
      </c>
      <c r="E11352" t="s">
        <v>3899</v>
      </c>
      <c r="F11352" s="4">
        <v>5.7037037037036997</v>
      </c>
      <c r="G11352" s="4">
        <v>6</v>
      </c>
      <c r="H11352" s="4">
        <v>0.59661318578061395</v>
      </c>
      <c r="I11352" s="4">
        <v>6.5</v>
      </c>
      <c r="J11352" s="4">
        <v>4.5</v>
      </c>
      <c r="K11352" s="4">
        <v>5.5</v>
      </c>
      <c r="L11352" s="4">
        <v>6.125</v>
      </c>
      <c r="M11352" s="4">
        <v>27</v>
      </c>
    </row>
    <row r="11353" spans="1:13" x14ac:dyDescent="0.2">
      <c r="A11353" s="3">
        <v>43891</v>
      </c>
      <c r="B11353" t="s">
        <v>3910</v>
      </c>
      <c r="C11353" t="s">
        <v>3912</v>
      </c>
      <c r="D11353" t="s">
        <v>281</v>
      </c>
      <c r="E11353" t="s">
        <v>3911</v>
      </c>
      <c r="F11353" s="4">
        <v>5.4814814814814801</v>
      </c>
      <c r="G11353" s="4">
        <v>5.5</v>
      </c>
      <c r="H11353" s="4">
        <v>0.50443192499242795</v>
      </c>
      <c r="I11353" s="4">
        <v>6.25</v>
      </c>
      <c r="J11353" s="4">
        <v>4.5</v>
      </c>
      <c r="K11353" s="4">
        <v>5</v>
      </c>
      <c r="L11353" s="4">
        <v>6</v>
      </c>
      <c r="M11353" s="4">
        <v>27</v>
      </c>
    </row>
    <row r="11354" spans="1:13" x14ac:dyDescent="0.2">
      <c r="A11354" s="3">
        <v>43891</v>
      </c>
      <c r="B11354" t="s">
        <v>3901</v>
      </c>
      <c r="C11354" t="s">
        <v>3903</v>
      </c>
      <c r="D11354" t="s">
        <v>278</v>
      </c>
      <c r="E11354" t="s">
        <v>3902</v>
      </c>
      <c r="F11354" s="4">
        <v>5.6018518518518503</v>
      </c>
      <c r="G11354" s="4">
        <v>5.5</v>
      </c>
      <c r="H11354" s="4">
        <v>0.59750788238789798</v>
      </c>
      <c r="I11354" s="4">
        <v>6.5</v>
      </c>
      <c r="J11354" s="4">
        <v>4.5</v>
      </c>
      <c r="K11354" s="4">
        <v>5</v>
      </c>
      <c r="L11354" s="4">
        <v>6</v>
      </c>
      <c r="M11354" s="4">
        <v>27</v>
      </c>
    </row>
    <row r="11355" spans="1:13" x14ac:dyDescent="0.2">
      <c r="A11355" s="3">
        <v>43891</v>
      </c>
      <c r="B11355" t="s">
        <v>3913</v>
      </c>
      <c r="C11355" t="s">
        <v>3915</v>
      </c>
      <c r="D11355" t="s">
        <v>282</v>
      </c>
      <c r="E11355" t="s">
        <v>3914</v>
      </c>
      <c r="F11355" s="4">
        <v>5.4814814814814801</v>
      </c>
      <c r="G11355" s="4">
        <v>5.5</v>
      </c>
      <c r="H11355" s="4">
        <v>0.494809238329462</v>
      </c>
      <c r="I11355" s="4">
        <v>6.25</v>
      </c>
      <c r="J11355" s="4">
        <v>4.5</v>
      </c>
      <c r="K11355" s="4">
        <v>5</v>
      </c>
      <c r="L11355" s="4">
        <v>6</v>
      </c>
      <c r="M11355" s="4">
        <v>27</v>
      </c>
    </row>
    <row r="11356" spans="1:13" x14ac:dyDescent="0.2">
      <c r="A11356" s="3">
        <v>43891</v>
      </c>
      <c r="B11356" t="s">
        <v>4328</v>
      </c>
      <c r="C11356" t="s">
        <v>3081</v>
      </c>
      <c r="D11356" t="s">
        <v>422</v>
      </c>
      <c r="E11356" t="s">
        <v>3080</v>
      </c>
      <c r="F11356" s="4">
        <v>3.49242424242424</v>
      </c>
      <c r="G11356" s="4">
        <v>3.34</v>
      </c>
      <c r="H11356" s="4">
        <v>0.56063039463976605</v>
      </c>
      <c r="I11356" s="4">
        <v>5.67</v>
      </c>
      <c r="J11356" s="4">
        <v>2.2999999999999998</v>
      </c>
      <c r="K11356" s="4">
        <v>3.28</v>
      </c>
      <c r="L11356" s="4">
        <v>3.56</v>
      </c>
      <c r="M11356" s="4">
        <v>33</v>
      </c>
    </row>
    <row r="11357" spans="1:13" x14ac:dyDescent="0.2">
      <c r="A11357" s="3">
        <v>43891</v>
      </c>
      <c r="B11357" t="s">
        <v>4402</v>
      </c>
      <c r="C11357" t="s">
        <v>3084</v>
      </c>
      <c r="D11357" t="s">
        <v>490</v>
      </c>
      <c r="E11357" t="s">
        <v>3083</v>
      </c>
      <c r="F11357" s="4">
        <v>3.5139393939393901</v>
      </c>
      <c r="G11357" s="4">
        <v>3.43</v>
      </c>
      <c r="H11357" s="4">
        <v>0.50182753134131797</v>
      </c>
      <c r="I11357" s="4">
        <v>5.48</v>
      </c>
      <c r="J11357" s="4">
        <v>2.2999999999999998</v>
      </c>
      <c r="K11357" s="4">
        <v>3.35</v>
      </c>
      <c r="L11357" s="4">
        <v>3.6</v>
      </c>
      <c r="M11357" s="4">
        <v>33</v>
      </c>
    </row>
    <row r="11358" spans="1:13" x14ac:dyDescent="0.2">
      <c r="A11358" s="3">
        <v>43891</v>
      </c>
      <c r="B11358" t="s">
        <v>3070</v>
      </c>
      <c r="C11358" t="s">
        <v>3072</v>
      </c>
      <c r="D11358" t="s">
        <v>1</v>
      </c>
      <c r="E11358" t="s">
        <v>3071</v>
      </c>
      <c r="F11358" s="4">
        <v>3.75</v>
      </c>
      <c r="G11358" s="4">
        <v>3.64</v>
      </c>
      <c r="H11358" s="4">
        <v>0.59854234702021802</v>
      </c>
      <c r="I11358" s="4">
        <v>6.18</v>
      </c>
      <c r="J11358" s="4">
        <v>2.4</v>
      </c>
      <c r="K11358" s="4">
        <v>3.5</v>
      </c>
      <c r="L11358" s="4">
        <v>3.9049999999999998</v>
      </c>
      <c r="M11358" s="4">
        <v>35</v>
      </c>
    </row>
    <row r="11359" spans="1:13" x14ac:dyDescent="0.2">
      <c r="A11359" s="3">
        <v>43891</v>
      </c>
      <c r="B11359" t="s">
        <v>3073</v>
      </c>
      <c r="C11359" t="s">
        <v>3075</v>
      </c>
      <c r="D11359" t="s">
        <v>2</v>
      </c>
      <c r="E11359" t="s">
        <v>3074</v>
      </c>
      <c r="F11359" s="4">
        <v>3.605</v>
      </c>
      <c r="G11359" s="4">
        <v>3.5049999999999999</v>
      </c>
      <c r="H11359" s="4">
        <v>0.346499814158855</v>
      </c>
      <c r="I11359" s="4">
        <v>4.5</v>
      </c>
      <c r="J11359" s="4">
        <v>3.11</v>
      </c>
      <c r="K11359" s="4">
        <v>3.4</v>
      </c>
      <c r="L11359" s="4">
        <v>3.85</v>
      </c>
      <c r="M11359" s="4">
        <v>34</v>
      </c>
    </row>
    <row r="11360" spans="1:13" x14ac:dyDescent="0.2">
      <c r="A11360" s="3">
        <v>43891</v>
      </c>
      <c r="B11360" t="s">
        <v>3100</v>
      </c>
      <c r="C11360" t="s">
        <v>3102</v>
      </c>
      <c r="D11360" t="s">
        <v>11</v>
      </c>
      <c r="E11360" t="s">
        <v>3101</v>
      </c>
      <c r="F11360" s="4">
        <v>3.57</v>
      </c>
      <c r="G11360" s="4">
        <v>3.5</v>
      </c>
      <c r="H11360" s="4">
        <v>0.28867885941122801</v>
      </c>
      <c r="I11360" s="4">
        <v>4.4000000000000004</v>
      </c>
      <c r="J11360" s="4">
        <v>3</v>
      </c>
      <c r="K11360" s="4">
        <v>3.5</v>
      </c>
      <c r="L11360" s="4">
        <v>3.6</v>
      </c>
      <c r="M11360" s="4">
        <v>32</v>
      </c>
    </row>
    <row r="11361" spans="1:13" x14ac:dyDescent="0.2">
      <c r="A11361" s="3">
        <v>43891</v>
      </c>
      <c r="B11361" t="s">
        <v>3076</v>
      </c>
      <c r="C11361" t="s">
        <v>3078</v>
      </c>
      <c r="D11361" t="s">
        <v>3</v>
      </c>
      <c r="E11361" t="s">
        <v>3077</v>
      </c>
      <c r="F11361" s="4">
        <v>3.5575862068965498</v>
      </c>
      <c r="G11361" s="4">
        <v>3.5</v>
      </c>
      <c r="H11361" s="4">
        <v>0.311191892710382</v>
      </c>
      <c r="I11361" s="4">
        <v>4.4000000000000004</v>
      </c>
      <c r="J11361" s="4">
        <v>3</v>
      </c>
      <c r="K11361" s="4">
        <v>3.4</v>
      </c>
      <c r="L11361" s="4">
        <v>3.6</v>
      </c>
      <c r="M11361" s="4">
        <v>29</v>
      </c>
    </row>
    <row r="11362" spans="1:13" x14ac:dyDescent="0.2">
      <c r="A11362" s="3">
        <v>43891</v>
      </c>
      <c r="B11362" t="s">
        <v>3103</v>
      </c>
      <c r="C11362" t="s">
        <v>3105</v>
      </c>
      <c r="D11362" t="s">
        <v>12</v>
      </c>
      <c r="E11362" t="s">
        <v>3104</v>
      </c>
      <c r="F11362" s="4">
        <v>3.5053333333333301</v>
      </c>
      <c r="G11362" s="4">
        <v>3.5</v>
      </c>
      <c r="H11362" s="4">
        <v>0.22253606191036701</v>
      </c>
      <c r="I11362" s="4">
        <v>4</v>
      </c>
      <c r="J11362" s="4">
        <v>3</v>
      </c>
      <c r="K11362" s="4">
        <v>3.4925000000000002</v>
      </c>
      <c r="L11362" s="4">
        <v>3.5750000000000002</v>
      </c>
      <c r="M11362" s="4">
        <v>30</v>
      </c>
    </row>
    <row r="11363" spans="1:13" x14ac:dyDescent="0.2">
      <c r="A11363" s="3">
        <v>43891</v>
      </c>
      <c r="B11363" t="s">
        <v>3148</v>
      </c>
      <c r="C11363" t="s">
        <v>3144</v>
      </c>
      <c r="D11363" t="s">
        <v>27</v>
      </c>
      <c r="E11363" t="s">
        <v>3143</v>
      </c>
      <c r="F11363" s="4">
        <v>0.38156250000000003</v>
      </c>
      <c r="G11363" s="4">
        <v>0.375</v>
      </c>
      <c r="H11363" s="4">
        <v>0.14804335404677699</v>
      </c>
      <c r="I11363" s="4">
        <v>0.59</v>
      </c>
      <c r="J11363" s="4">
        <v>-0.23</v>
      </c>
      <c r="K11363" s="4">
        <v>0.3175</v>
      </c>
      <c r="L11363" s="4">
        <v>0.5</v>
      </c>
      <c r="M11363" s="4">
        <v>32</v>
      </c>
    </row>
    <row r="11364" spans="1:13" x14ac:dyDescent="0.2">
      <c r="A11364" s="3">
        <v>43891</v>
      </c>
      <c r="B11364" t="s">
        <v>4330</v>
      </c>
      <c r="C11364" t="s">
        <v>3147</v>
      </c>
      <c r="D11364" t="s">
        <v>424</v>
      </c>
      <c r="E11364" t="s">
        <v>3146</v>
      </c>
      <c r="F11364" s="4">
        <v>0.28968749999999999</v>
      </c>
      <c r="G11364" s="4">
        <v>0.3</v>
      </c>
      <c r="H11364" s="4">
        <v>8.8517699159637697E-2</v>
      </c>
      <c r="I11364" s="4">
        <v>0.5</v>
      </c>
      <c r="J11364" s="4">
        <v>0.08</v>
      </c>
      <c r="K11364" s="4">
        <v>0.2475</v>
      </c>
      <c r="L11364" s="4">
        <v>0.34250000000000003</v>
      </c>
      <c r="M11364" s="4">
        <v>32</v>
      </c>
    </row>
    <row r="11365" spans="1:13" x14ac:dyDescent="0.2">
      <c r="A11365" s="3">
        <v>43891</v>
      </c>
      <c r="B11365" t="s">
        <v>3118</v>
      </c>
      <c r="C11365" t="s">
        <v>3114</v>
      </c>
      <c r="D11365" t="s">
        <v>17</v>
      </c>
      <c r="E11365" t="s">
        <v>3113</v>
      </c>
      <c r="F11365" s="4">
        <v>0.312058823529412</v>
      </c>
      <c r="G11365" s="4">
        <v>0.32500000000000001</v>
      </c>
      <c r="H11365" s="4">
        <v>0.110337757260884</v>
      </c>
      <c r="I11365" s="4">
        <v>0.65</v>
      </c>
      <c r="J11365" s="4">
        <v>0.06</v>
      </c>
      <c r="K11365" s="4">
        <v>0.23</v>
      </c>
      <c r="L11365" s="4">
        <v>0.3775</v>
      </c>
      <c r="M11365" s="4">
        <v>34</v>
      </c>
    </row>
    <row r="11366" spans="1:13" x14ac:dyDescent="0.2">
      <c r="A11366" s="3">
        <v>43891</v>
      </c>
      <c r="B11366" t="s">
        <v>4404</v>
      </c>
      <c r="C11366" t="s">
        <v>3150</v>
      </c>
      <c r="D11366" t="s">
        <v>492</v>
      </c>
      <c r="E11366" t="s">
        <v>3149</v>
      </c>
      <c r="F11366" s="4">
        <v>0.28875000000000001</v>
      </c>
      <c r="G11366" s="4">
        <v>0.30499999999999999</v>
      </c>
      <c r="H11366" s="4">
        <v>9.6042665250330797E-2</v>
      </c>
      <c r="I11366" s="4">
        <v>0.48</v>
      </c>
      <c r="J11366" s="4">
        <v>0.02</v>
      </c>
      <c r="K11366" s="4">
        <v>0.25</v>
      </c>
      <c r="L11366" s="4">
        <v>0.34499999999999997</v>
      </c>
      <c r="M11366" s="4">
        <v>32</v>
      </c>
    </row>
    <row r="11367" spans="1:13" x14ac:dyDescent="0.2">
      <c r="A11367" s="3">
        <v>43891</v>
      </c>
      <c r="B11367" t="s">
        <v>3121</v>
      </c>
      <c r="C11367" t="s">
        <v>3117</v>
      </c>
      <c r="D11367" t="s">
        <v>18</v>
      </c>
      <c r="E11367" t="s">
        <v>3116</v>
      </c>
      <c r="F11367" s="4">
        <v>-0.115454545454545</v>
      </c>
      <c r="G11367" s="4">
        <v>-0.13</v>
      </c>
      <c r="H11367" s="4">
        <v>0.14811505049054999</v>
      </c>
      <c r="I11367" s="4">
        <v>0.25</v>
      </c>
      <c r="J11367" s="4">
        <v>-0.43</v>
      </c>
      <c r="K11367" s="4">
        <v>-0.17</v>
      </c>
      <c r="L11367" s="4">
        <v>-0.03</v>
      </c>
      <c r="M11367" s="4">
        <v>33</v>
      </c>
    </row>
    <row r="11368" spans="1:13" x14ac:dyDescent="0.2">
      <c r="A11368" s="3">
        <v>43891</v>
      </c>
      <c r="B11368" t="s">
        <v>3124</v>
      </c>
      <c r="C11368" t="s">
        <v>3120</v>
      </c>
      <c r="D11368" t="s">
        <v>19</v>
      </c>
      <c r="E11368" t="s">
        <v>3119</v>
      </c>
      <c r="F11368" s="4">
        <v>-0.24272727272727301</v>
      </c>
      <c r="G11368" s="4">
        <v>-0.28999999999999998</v>
      </c>
      <c r="H11368" s="4">
        <v>0.182966402777818</v>
      </c>
      <c r="I11368" s="4">
        <v>0.28999999999999998</v>
      </c>
      <c r="J11368" s="4">
        <v>-0.64</v>
      </c>
      <c r="K11368" s="4">
        <v>-0.34</v>
      </c>
      <c r="L11368" s="4">
        <v>-0.2</v>
      </c>
      <c r="M11368" s="4">
        <v>33</v>
      </c>
    </row>
    <row r="11369" spans="1:13" x14ac:dyDescent="0.2">
      <c r="A11369" s="3">
        <v>43891</v>
      </c>
      <c r="B11369" t="s">
        <v>3127</v>
      </c>
      <c r="C11369" t="s">
        <v>3123</v>
      </c>
      <c r="D11369" t="s">
        <v>20</v>
      </c>
      <c r="E11369" t="s">
        <v>3122</v>
      </c>
      <c r="F11369" s="4">
        <v>0.16606060606060599</v>
      </c>
      <c r="G11369" s="4">
        <v>0.16</v>
      </c>
      <c r="H11369" s="4">
        <v>7.9291369089713695E-2</v>
      </c>
      <c r="I11369" s="4">
        <v>0.37</v>
      </c>
      <c r="J11369" s="4">
        <v>0.01</v>
      </c>
      <c r="K11369" s="4">
        <v>0.11</v>
      </c>
      <c r="L11369" s="4">
        <v>0.2</v>
      </c>
      <c r="M11369" s="4">
        <v>33</v>
      </c>
    </row>
    <row r="11370" spans="1:13" x14ac:dyDescent="0.2">
      <c r="A11370" s="3">
        <v>43891</v>
      </c>
      <c r="B11370" t="s">
        <v>3130</v>
      </c>
      <c r="C11370" t="s">
        <v>3126</v>
      </c>
      <c r="D11370" t="s">
        <v>21</v>
      </c>
      <c r="E11370" t="s">
        <v>3125</v>
      </c>
      <c r="F11370" s="4">
        <v>0.30333333333333301</v>
      </c>
      <c r="G11370" s="4">
        <v>0.28999999999999998</v>
      </c>
      <c r="H11370" s="4">
        <v>7.6471672315091097E-2</v>
      </c>
      <c r="I11370" s="4">
        <v>0.54</v>
      </c>
      <c r="J11370" s="4">
        <v>0.2</v>
      </c>
      <c r="K11370" s="4">
        <v>0.25</v>
      </c>
      <c r="L11370" s="4">
        <v>0.33</v>
      </c>
      <c r="M11370" s="4">
        <v>33</v>
      </c>
    </row>
    <row r="11371" spans="1:13" x14ac:dyDescent="0.2">
      <c r="A11371" s="3">
        <v>43891</v>
      </c>
      <c r="B11371" t="s">
        <v>3133</v>
      </c>
      <c r="C11371" t="s">
        <v>3129</v>
      </c>
      <c r="D11371" t="s">
        <v>22</v>
      </c>
      <c r="E11371" t="s">
        <v>3128</v>
      </c>
      <c r="F11371" s="4">
        <v>0.252424242424242</v>
      </c>
      <c r="G11371" s="4">
        <v>0.26</v>
      </c>
      <c r="H11371" s="4">
        <v>0.12757425051294399</v>
      </c>
      <c r="I11371" s="4">
        <v>0.53</v>
      </c>
      <c r="J11371" s="4">
        <v>-0.1</v>
      </c>
      <c r="K11371" s="4">
        <v>0.23</v>
      </c>
      <c r="L11371" s="4">
        <v>0.3</v>
      </c>
      <c r="M11371" s="4">
        <v>33</v>
      </c>
    </row>
    <row r="11372" spans="1:13" x14ac:dyDescent="0.2">
      <c r="A11372" s="3">
        <v>43891</v>
      </c>
      <c r="B11372" t="s">
        <v>3136</v>
      </c>
      <c r="C11372" t="s">
        <v>3132</v>
      </c>
      <c r="D11372" t="s">
        <v>23</v>
      </c>
      <c r="E11372" t="s">
        <v>3131</v>
      </c>
      <c r="F11372" s="4">
        <v>0.36545454545454498</v>
      </c>
      <c r="G11372" s="4">
        <v>0.34</v>
      </c>
      <c r="H11372" s="4">
        <v>0.121888548198008</v>
      </c>
      <c r="I11372" s="4">
        <v>0.6</v>
      </c>
      <c r="J11372" s="4">
        <v>0</v>
      </c>
      <c r="K11372" s="4">
        <v>0.3</v>
      </c>
      <c r="L11372" s="4">
        <v>0.44</v>
      </c>
      <c r="M11372" s="4">
        <v>33</v>
      </c>
    </row>
    <row r="11373" spans="1:13" x14ac:dyDescent="0.2">
      <c r="A11373" s="3">
        <v>43891</v>
      </c>
      <c r="B11373" t="s">
        <v>3139</v>
      </c>
      <c r="C11373" t="s">
        <v>3135</v>
      </c>
      <c r="D11373" t="s">
        <v>24</v>
      </c>
      <c r="E11373" t="s">
        <v>3134</v>
      </c>
      <c r="F11373" s="4">
        <v>0.50969696969696998</v>
      </c>
      <c r="G11373" s="4">
        <v>0.5</v>
      </c>
      <c r="H11373" s="4">
        <v>9.4686484267979404E-2</v>
      </c>
      <c r="I11373" s="4">
        <v>0.68</v>
      </c>
      <c r="J11373" s="4">
        <v>0.14000000000000001</v>
      </c>
      <c r="K11373" s="4">
        <v>0.48</v>
      </c>
      <c r="L11373" s="4">
        <v>0.55000000000000004</v>
      </c>
      <c r="M11373" s="4">
        <v>33</v>
      </c>
    </row>
    <row r="11374" spans="1:13" x14ac:dyDescent="0.2">
      <c r="A11374" s="3">
        <v>43891</v>
      </c>
      <c r="B11374" t="s">
        <v>3142</v>
      </c>
      <c r="C11374" t="s">
        <v>3138</v>
      </c>
      <c r="D11374" t="s">
        <v>25</v>
      </c>
      <c r="E11374" t="s">
        <v>3137</v>
      </c>
      <c r="F11374" s="4">
        <v>0.721515151515152</v>
      </c>
      <c r="G11374" s="4">
        <v>0.71</v>
      </c>
      <c r="H11374" s="4">
        <v>9.6245818484532494E-2</v>
      </c>
      <c r="I11374" s="4">
        <v>1.04</v>
      </c>
      <c r="J11374" s="4">
        <v>0.56999999999999995</v>
      </c>
      <c r="K11374" s="4">
        <v>0.64</v>
      </c>
      <c r="L11374" s="4">
        <v>0.78</v>
      </c>
      <c r="M11374" s="4">
        <v>33</v>
      </c>
    </row>
    <row r="11375" spans="1:13" x14ac:dyDescent="0.2">
      <c r="A11375" s="3">
        <v>43891</v>
      </c>
      <c r="B11375" t="s">
        <v>3145</v>
      </c>
      <c r="C11375" t="s">
        <v>3141</v>
      </c>
      <c r="D11375" t="s">
        <v>26</v>
      </c>
      <c r="E11375" t="s">
        <v>3140</v>
      </c>
      <c r="F11375" s="4">
        <v>0.51424242424242395</v>
      </c>
      <c r="G11375" s="4">
        <v>0.49</v>
      </c>
      <c r="H11375" s="4">
        <v>0.102011957112583</v>
      </c>
      <c r="I11375" s="4">
        <v>0.91</v>
      </c>
      <c r="J11375" s="4">
        <v>0.39</v>
      </c>
      <c r="K11375" s="4">
        <v>0.46</v>
      </c>
      <c r="L11375" s="4">
        <v>0.54</v>
      </c>
      <c r="M11375" s="4">
        <v>33</v>
      </c>
    </row>
    <row r="11376" spans="1:13" x14ac:dyDescent="0.2">
      <c r="A11376" s="3">
        <v>43891</v>
      </c>
      <c r="B11376" t="s">
        <v>4329</v>
      </c>
      <c r="C11376" t="s">
        <v>3096</v>
      </c>
      <c r="D11376" t="s">
        <v>423</v>
      </c>
      <c r="E11376" t="s">
        <v>3095</v>
      </c>
      <c r="F11376" s="4">
        <v>3.5782758620689701</v>
      </c>
      <c r="G11376" s="4">
        <v>3.53</v>
      </c>
      <c r="H11376" s="4">
        <v>0.41373791709173702</v>
      </c>
      <c r="I11376" s="4">
        <v>4.8600000000000003</v>
      </c>
      <c r="J11376" s="4">
        <v>2.9</v>
      </c>
      <c r="K11376" s="4">
        <v>3.42</v>
      </c>
      <c r="L11376" s="4">
        <v>3.76</v>
      </c>
      <c r="M11376" s="4">
        <v>29</v>
      </c>
    </row>
    <row r="11377" spans="1:13" x14ac:dyDescent="0.2">
      <c r="A11377" s="3">
        <v>43891</v>
      </c>
      <c r="B11377" t="s">
        <v>4403</v>
      </c>
      <c r="C11377" t="s">
        <v>3099</v>
      </c>
      <c r="D11377" t="s">
        <v>491</v>
      </c>
      <c r="E11377" t="s">
        <v>3098</v>
      </c>
      <c r="F11377" s="4">
        <v>3.5613793103448299</v>
      </c>
      <c r="G11377" s="4">
        <v>3.54</v>
      </c>
      <c r="H11377" s="4">
        <v>0.38937426118188101</v>
      </c>
      <c r="I11377" s="4">
        <v>4.8899999999999997</v>
      </c>
      <c r="J11377" s="4">
        <v>2.9</v>
      </c>
      <c r="K11377" s="4">
        <v>3.35</v>
      </c>
      <c r="L11377" s="4">
        <v>3.7</v>
      </c>
      <c r="M11377" s="4">
        <v>29</v>
      </c>
    </row>
    <row r="11378" spans="1:13" x14ac:dyDescent="0.2">
      <c r="A11378" s="3">
        <v>43891</v>
      </c>
      <c r="B11378" t="s">
        <v>3085</v>
      </c>
      <c r="C11378" t="s">
        <v>3087</v>
      </c>
      <c r="D11378" t="s">
        <v>6</v>
      </c>
      <c r="E11378" t="s">
        <v>3086</v>
      </c>
      <c r="F11378" s="4">
        <v>3.6138709677419398</v>
      </c>
      <c r="G11378" s="4">
        <v>3.5</v>
      </c>
      <c r="H11378" s="4">
        <v>0.51272915149784404</v>
      </c>
      <c r="I11378" s="4">
        <v>5.48</v>
      </c>
      <c r="J11378" s="4">
        <v>2.97</v>
      </c>
      <c r="K11378" s="4">
        <v>3.375</v>
      </c>
      <c r="L11378" s="4">
        <v>3.645</v>
      </c>
      <c r="M11378" s="4">
        <v>31</v>
      </c>
    </row>
    <row r="11379" spans="1:13" x14ac:dyDescent="0.2">
      <c r="A11379" s="3">
        <v>43891</v>
      </c>
      <c r="B11379" t="s">
        <v>3088</v>
      </c>
      <c r="C11379" t="s">
        <v>3090</v>
      </c>
      <c r="D11379" t="s">
        <v>7</v>
      </c>
      <c r="E11379" t="s">
        <v>3089</v>
      </c>
      <c r="F11379" s="4">
        <v>3.50166666666667</v>
      </c>
      <c r="G11379" s="4">
        <v>3.4849999999999999</v>
      </c>
      <c r="H11379" s="4">
        <v>0.33521051885945202</v>
      </c>
      <c r="I11379" s="4">
        <v>4.3</v>
      </c>
      <c r="J11379" s="4">
        <v>3</v>
      </c>
      <c r="K11379" s="4">
        <v>3.3</v>
      </c>
      <c r="L11379" s="4">
        <v>3.6225000000000001</v>
      </c>
      <c r="M11379" s="4">
        <v>30</v>
      </c>
    </row>
    <row r="11380" spans="1:13" x14ac:dyDescent="0.2">
      <c r="A11380" s="3">
        <v>43891</v>
      </c>
      <c r="B11380" t="s">
        <v>3106</v>
      </c>
      <c r="C11380" t="s">
        <v>3108</v>
      </c>
      <c r="D11380" t="s">
        <v>13</v>
      </c>
      <c r="E11380" t="s">
        <v>3107</v>
      </c>
      <c r="F11380" s="4">
        <v>3.4640740740740701</v>
      </c>
      <c r="G11380" s="4">
        <v>3.5</v>
      </c>
      <c r="H11380" s="4">
        <v>0.17122318452061</v>
      </c>
      <c r="I11380" s="4">
        <v>3.85</v>
      </c>
      <c r="J11380" s="4">
        <v>3.1</v>
      </c>
      <c r="K11380" s="4">
        <v>3.32</v>
      </c>
      <c r="L11380" s="4">
        <v>3.5150000000000001</v>
      </c>
      <c r="M11380" s="4">
        <v>27</v>
      </c>
    </row>
    <row r="11381" spans="1:13" x14ac:dyDescent="0.2">
      <c r="A11381" s="3">
        <v>43891</v>
      </c>
      <c r="B11381" t="s">
        <v>3091</v>
      </c>
      <c r="C11381" t="s">
        <v>3093</v>
      </c>
      <c r="D11381" t="s">
        <v>8</v>
      </c>
      <c r="E11381" t="s">
        <v>3092</v>
      </c>
      <c r="F11381" s="4">
        <v>3.4428000000000001</v>
      </c>
      <c r="G11381" s="4">
        <v>3.45</v>
      </c>
      <c r="H11381" s="4">
        <v>0.21826054766417699</v>
      </c>
      <c r="I11381" s="4">
        <v>4</v>
      </c>
      <c r="J11381" s="4">
        <v>3</v>
      </c>
      <c r="K11381" s="4">
        <v>3.3</v>
      </c>
      <c r="L11381" s="4">
        <v>3.5</v>
      </c>
      <c r="M11381" s="4">
        <v>25</v>
      </c>
    </row>
    <row r="11382" spans="1:13" x14ac:dyDescent="0.2">
      <c r="A11382" s="3">
        <v>43891</v>
      </c>
      <c r="B11382" t="s">
        <v>3109</v>
      </c>
      <c r="C11382" t="s">
        <v>3111</v>
      </c>
      <c r="D11382" t="s">
        <v>14</v>
      </c>
      <c r="E11382" t="s">
        <v>3110</v>
      </c>
      <c r="F11382" s="4">
        <v>3.4111538461538502</v>
      </c>
      <c r="G11382" s="4">
        <v>3.48</v>
      </c>
      <c r="H11382" s="4">
        <v>0.15819802585562001</v>
      </c>
      <c r="I11382" s="4">
        <v>3.7</v>
      </c>
      <c r="J11382" s="4">
        <v>3</v>
      </c>
      <c r="K11382" s="4">
        <v>3.3</v>
      </c>
      <c r="L11382" s="4">
        <v>3.5</v>
      </c>
      <c r="M11382" s="4">
        <v>26</v>
      </c>
    </row>
    <row r="11383" spans="1:13" x14ac:dyDescent="0.2">
      <c r="A11383" s="3">
        <v>43891</v>
      </c>
      <c r="B11383" t="s">
        <v>4405</v>
      </c>
      <c r="C11383" t="s">
        <v>3153</v>
      </c>
      <c r="D11383" t="s">
        <v>493</v>
      </c>
      <c r="E11383" t="s">
        <v>3152</v>
      </c>
      <c r="F11383" s="4">
        <v>0.30299999999999999</v>
      </c>
      <c r="G11383" s="4">
        <v>0.28999999999999998</v>
      </c>
      <c r="H11383" s="4">
        <v>5.0524831723516503E-2</v>
      </c>
      <c r="I11383" s="4">
        <v>0.42</v>
      </c>
      <c r="J11383" s="4">
        <v>0.19</v>
      </c>
      <c r="K11383" s="4">
        <v>0.28000000000000003</v>
      </c>
      <c r="L11383" s="4">
        <v>0.32750000000000001</v>
      </c>
      <c r="M11383" s="4">
        <v>30</v>
      </c>
    </row>
    <row r="11384" spans="1:13" x14ac:dyDescent="0.2">
      <c r="A11384" s="3">
        <v>43891</v>
      </c>
      <c r="B11384" t="s">
        <v>4322</v>
      </c>
      <c r="C11384" t="s">
        <v>4324</v>
      </c>
      <c r="D11384" t="s">
        <v>420</v>
      </c>
      <c r="E11384" t="s">
        <v>4323</v>
      </c>
      <c r="F11384" s="4">
        <v>-1.2740740740740699</v>
      </c>
      <c r="G11384" s="4">
        <v>-1.2</v>
      </c>
      <c r="H11384" s="4">
        <v>1.3628568954145299</v>
      </c>
      <c r="I11384" s="4">
        <v>1.8</v>
      </c>
      <c r="J11384" s="4">
        <v>-4.2</v>
      </c>
      <c r="K11384" s="4">
        <v>-2.15</v>
      </c>
      <c r="L11384" s="4">
        <v>-0.5</v>
      </c>
      <c r="M11384" s="4">
        <v>27</v>
      </c>
    </row>
    <row r="11385" spans="1:13" x14ac:dyDescent="0.2">
      <c r="A11385" s="3">
        <v>43891</v>
      </c>
      <c r="B11385" t="s">
        <v>4325</v>
      </c>
      <c r="C11385" t="s">
        <v>4327</v>
      </c>
      <c r="D11385" t="s">
        <v>421</v>
      </c>
      <c r="E11385" t="s">
        <v>4326</v>
      </c>
      <c r="F11385" s="4">
        <v>2.1580769230769201</v>
      </c>
      <c r="G11385" s="4">
        <v>2</v>
      </c>
      <c r="H11385" s="4">
        <v>0.76316194470515497</v>
      </c>
      <c r="I11385" s="4">
        <v>4.0999999999999996</v>
      </c>
      <c r="J11385" s="4">
        <v>0.9</v>
      </c>
      <c r="K11385" s="4">
        <v>1.7250000000000001</v>
      </c>
      <c r="L11385" s="4">
        <v>2.2999999999999998</v>
      </c>
      <c r="M11385" s="4">
        <v>26</v>
      </c>
    </row>
    <row r="11386" spans="1:13" x14ac:dyDescent="0.2">
      <c r="A11386" s="3">
        <v>43891</v>
      </c>
      <c r="B11386" t="s">
        <v>3950</v>
      </c>
      <c r="C11386" t="s">
        <v>3939</v>
      </c>
      <c r="D11386" t="s">
        <v>295</v>
      </c>
      <c r="E11386" t="s">
        <v>3947</v>
      </c>
      <c r="F11386" s="4">
        <v>24.09</v>
      </c>
      <c r="G11386" s="4">
        <v>24.085000000000001</v>
      </c>
      <c r="H11386" s="4">
        <v>1.5564703659241299</v>
      </c>
      <c r="I11386" s="4">
        <v>26.6</v>
      </c>
      <c r="J11386" s="4">
        <v>20.03</v>
      </c>
      <c r="K11386" s="4">
        <v>23.13</v>
      </c>
      <c r="L11386" s="4">
        <v>25.024999999999999</v>
      </c>
      <c r="M11386" s="4">
        <v>24</v>
      </c>
    </row>
    <row r="11387" spans="1:13" x14ac:dyDescent="0.2">
      <c r="A11387" s="3">
        <v>43891</v>
      </c>
      <c r="B11387" t="s">
        <v>3953</v>
      </c>
      <c r="C11387" t="s">
        <v>3942</v>
      </c>
      <c r="D11387" t="s">
        <v>296</v>
      </c>
      <c r="E11387" t="s">
        <v>3949</v>
      </c>
      <c r="F11387" s="4">
        <v>23.897500000000001</v>
      </c>
      <c r="G11387" s="4">
        <v>23.86</v>
      </c>
      <c r="H11387" s="4">
        <v>1.5354994938625599</v>
      </c>
      <c r="I11387" s="4">
        <v>28</v>
      </c>
      <c r="J11387" s="4">
        <v>20.45</v>
      </c>
      <c r="K11387" s="4">
        <v>23.32</v>
      </c>
      <c r="L11387" s="4">
        <v>24.54</v>
      </c>
      <c r="M11387" s="4">
        <v>24</v>
      </c>
    </row>
    <row r="11388" spans="1:13" x14ac:dyDescent="0.2">
      <c r="A11388" s="3">
        <v>43891</v>
      </c>
      <c r="B11388" t="s">
        <v>3956</v>
      </c>
      <c r="C11388" t="s">
        <v>3952</v>
      </c>
      <c r="D11388" t="s">
        <v>297</v>
      </c>
      <c r="E11388" t="s">
        <v>3951</v>
      </c>
      <c r="F11388" s="4">
        <v>23.625416666666698</v>
      </c>
      <c r="G11388" s="4">
        <v>23.11</v>
      </c>
      <c r="H11388" s="4">
        <v>1.70951551531463</v>
      </c>
      <c r="I11388" s="4">
        <v>28</v>
      </c>
      <c r="J11388" s="4">
        <v>21.01</v>
      </c>
      <c r="K11388" s="4">
        <v>22.585000000000001</v>
      </c>
      <c r="L11388" s="4">
        <v>25.002500000000001</v>
      </c>
      <c r="M11388" s="4">
        <v>24</v>
      </c>
    </row>
    <row r="11389" spans="1:13" x14ac:dyDescent="0.2">
      <c r="A11389" s="3">
        <v>43891</v>
      </c>
      <c r="B11389" t="s">
        <v>3934</v>
      </c>
      <c r="C11389" t="s">
        <v>3936</v>
      </c>
      <c r="D11389" t="s">
        <v>289</v>
      </c>
      <c r="E11389" t="s">
        <v>3935</v>
      </c>
      <c r="F11389" s="4">
        <v>22.2671428571429</v>
      </c>
      <c r="G11389" s="4">
        <v>21.95</v>
      </c>
      <c r="H11389" s="4">
        <v>1.6330155181564201</v>
      </c>
      <c r="I11389" s="4">
        <v>26.25</v>
      </c>
      <c r="J11389" s="4">
        <v>19.8</v>
      </c>
      <c r="K11389" s="4">
        <v>21.114999999999998</v>
      </c>
      <c r="L11389" s="4">
        <v>23</v>
      </c>
      <c r="M11389" s="4">
        <v>28</v>
      </c>
    </row>
    <row r="11390" spans="1:13" x14ac:dyDescent="0.2">
      <c r="A11390" s="3">
        <v>43891</v>
      </c>
      <c r="B11390" t="s">
        <v>3937</v>
      </c>
      <c r="C11390" t="s">
        <v>3939</v>
      </c>
      <c r="D11390" t="s">
        <v>290</v>
      </c>
      <c r="E11390" t="s">
        <v>3938</v>
      </c>
      <c r="F11390" s="4">
        <v>21.9637037037037</v>
      </c>
      <c r="G11390" s="4">
        <v>21.7</v>
      </c>
      <c r="H11390" s="4">
        <v>1.6591173467752001</v>
      </c>
      <c r="I11390" s="4">
        <v>25.5</v>
      </c>
      <c r="J11390" s="4">
        <v>19.61</v>
      </c>
      <c r="K11390" s="4">
        <v>20.6</v>
      </c>
      <c r="L11390" s="4">
        <v>22.87</v>
      </c>
      <c r="M11390" s="4">
        <v>27</v>
      </c>
    </row>
    <row r="11391" spans="1:13" x14ac:dyDescent="0.2">
      <c r="A11391" s="3">
        <v>43891</v>
      </c>
      <c r="B11391" t="s">
        <v>3940</v>
      </c>
      <c r="C11391" t="s">
        <v>3942</v>
      </c>
      <c r="D11391" t="s">
        <v>291</v>
      </c>
      <c r="E11391" t="s">
        <v>3941</v>
      </c>
      <c r="F11391" s="4">
        <v>21.8485714285714</v>
      </c>
      <c r="G11391" s="4">
        <v>21.5</v>
      </c>
      <c r="H11391" s="4">
        <v>1.7495007451106901</v>
      </c>
      <c r="I11391" s="4">
        <v>25</v>
      </c>
      <c r="J11391" s="4">
        <v>19</v>
      </c>
      <c r="K11391" s="4">
        <v>20.8</v>
      </c>
      <c r="L11391" s="4">
        <v>22.66</v>
      </c>
      <c r="M11391" s="4">
        <v>21</v>
      </c>
    </row>
    <row r="11392" spans="1:13" x14ac:dyDescent="0.2">
      <c r="A11392" s="3">
        <v>43891</v>
      </c>
      <c r="B11392" t="s">
        <v>3577</v>
      </c>
      <c r="C11392" t="s">
        <v>3579</v>
      </c>
      <c r="D11392" t="s">
        <v>170</v>
      </c>
      <c r="E11392" t="s">
        <v>3578</v>
      </c>
      <c r="F11392" s="4">
        <v>-3.99242424242424</v>
      </c>
      <c r="G11392" s="4">
        <v>-3.5</v>
      </c>
      <c r="H11392" s="4">
        <v>1.8110736289267599</v>
      </c>
      <c r="I11392" s="4">
        <v>-1.61</v>
      </c>
      <c r="J11392" s="4">
        <v>-11.25</v>
      </c>
      <c r="K11392" s="4">
        <v>-4.5</v>
      </c>
      <c r="L11392" s="4">
        <v>-3</v>
      </c>
      <c r="M11392" s="4">
        <v>33</v>
      </c>
    </row>
    <row r="11393" spans="1:13" x14ac:dyDescent="0.2">
      <c r="A11393" s="3">
        <v>43891</v>
      </c>
      <c r="B11393" t="s">
        <v>3580</v>
      </c>
      <c r="C11393" t="s">
        <v>3582</v>
      </c>
      <c r="D11393" t="s">
        <v>171</v>
      </c>
      <c r="E11393" t="s">
        <v>3581</v>
      </c>
      <c r="F11393" s="4">
        <v>1.88363636363636</v>
      </c>
      <c r="G11393" s="4">
        <v>1.7</v>
      </c>
      <c r="H11393" s="4">
        <v>0.99669396689072198</v>
      </c>
      <c r="I11393" s="4">
        <v>4.3</v>
      </c>
      <c r="J11393" s="4">
        <v>-0.3</v>
      </c>
      <c r="K11393" s="4">
        <v>1.3</v>
      </c>
      <c r="L11393" s="4">
        <v>2.2999999999999998</v>
      </c>
      <c r="M11393" s="4">
        <v>33</v>
      </c>
    </row>
    <row r="11394" spans="1:13" x14ac:dyDescent="0.2">
      <c r="A11394" s="3">
        <v>43891</v>
      </c>
      <c r="B11394" t="s">
        <v>3583</v>
      </c>
      <c r="C11394" t="s">
        <v>3585</v>
      </c>
      <c r="D11394" t="s">
        <v>172</v>
      </c>
      <c r="E11394" t="s">
        <v>3584</v>
      </c>
      <c r="F11394" s="4">
        <v>2.0457142857142898</v>
      </c>
      <c r="G11394" s="4">
        <v>1.8</v>
      </c>
      <c r="H11394" s="4">
        <v>0.55331339608373298</v>
      </c>
      <c r="I11394" s="4">
        <v>3.7</v>
      </c>
      <c r="J11394" s="4">
        <v>1.4</v>
      </c>
      <c r="K11394" s="4">
        <v>1.8</v>
      </c>
      <c r="L11394" s="4">
        <v>2.2000000000000002</v>
      </c>
      <c r="M11394" s="4">
        <v>21</v>
      </c>
    </row>
    <row r="11395" spans="1:13" x14ac:dyDescent="0.2">
      <c r="A11395" s="3">
        <v>43891</v>
      </c>
      <c r="B11395" t="s">
        <v>3592</v>
      </c>
      <c r="C11395" t="s">
        <v>3594</v>
      </c>
      <c r="D11395" t="s">
        <v>175</v>
      </c>
      <c r="E11395" t="s">
        <v>3593</v>
      </c>
      <c r="F11395" s="4">
        <v>-1.85620689655172</v>
      </c>
      <c r="G11395" s="4">
        <v>-1.1000000000000001</v>
      </c>
      <c r="H11395" s="4">
        <v>2.2795667097579</v>
      </c>
      <c r="I11395" s="4">
        <v>-0.03</v>
      </c>
      <c r="J11395" s="4">
        <v>-11</v>
      </c>
      <c r="K11395" s="4">
        <v>-2</v>
      </c>
      <c r="L11395" s="4">
        <v>-0.47</v>
      </c>
      <c r="M11395" s="4">
        <v>29</v>
      </c>
    </row>
    <row r="11396" spans="1:13" x14ac:dyDescent="0.2">
      <c r="A11396" s="3">
        <v>43891</v>
      </c>
      <c r="B11396" t="s">
        <v>3604</v>
      </c>
      <c r="C11396" t="s">
        <v>3606</v>
      </c>
      <c r="D11396" t="s">
        <v>179</v>
      </c>
      <c r="E11396" t="s">
        <v>3605</v>
      </c>
      <c r="F11396" s="4">
        <v>-0.64689655172413796</v>
      </c>
      <c r="G11396" s="4">
        <v>0.5</v>
      </c>
      <c r="H11396" s="4">
        <v>2.66843467149921</v>
      </c>
      <c r="I11396" s="4">
        <v>3.7</v>
      </c>
      <c r="J11396" s="4">
        <v>-7.5</v>
      </c>
      <c r="K11396" s="4">
        <v>-2.7</v>
      </c>
      <c r="L11396" s="4">
        <v>1.4</v>
      </c>
      <c r="M11396" s="4">
        <v>29</v>
      </c>
    </row>
    <row r="11397" spans="1:13" x14ac:dyDescent="0.2">
      <c r="A11397" s="3">
        <v>43891</v>
      </c>
      <c r="B11397" t="s">
        <v>3595</v>
      </c>
      <c r="C11397" t="s">
        <v>3597</v>
      </c>
      <c r="D11397" t="s">
        <v>176</v>
      </c>
      <c r="E11397" t="s">
        <v>3596</v>
      </c>
      <c r="F11397" s="4">
        <v>-7.5475862068965496</v>
      </c>
      <c r="G11397" s="4">
        <v>-6</v>
      </c>
      <c r="H11397" s="4">
        <v>5.8063300772103199</v>
      </c>
      <c r="I11397" s="4">
        <v>-2.4</v>
      </c>
      <c r="J11397" s="4">
        <v>-33</v>
      </c>
      <c r="K11397" s="4">
        <v>-8.6999999999999993</v>
      </c>
      <c r="L11397" s="4">
        <v>-4.54</v>
      </c>
      <c r="M11397" s="4">
        <v>29</v>
      </c>
    </row>
    <row r="11398" spans="1:13" x14ac:dyDescent="0.2">
      <c r="A11398" s="3">
        <v>43891</v>
      </c>
      <c r="B11398" t="s">
        <v>3607</v>
      </c>
      <c r="C11398" t="s">
        <v>3609</v>
      </c>
      <c r="D11398" t="s">
        <v>180</v>
      </c>
      <c r="E11398" t="s">
        <v>3608</v>
      </c>
      <c r="F11398" s="4">
        <v>2.9668965517241399</v>
      </c>
      <c r="G11398" s="4">
        <v>2.5099999999999998</v>
      </c>
      <c r="H11398" s="4">
        <v>2.51234538038559</v>
      </c>
      <c r="I11398" s="4">
        <v>13.3</v>
      </c>
      <c r="J11398" s="4">
        <v>0.2</v>
      </c>
      <c r="K11398" s="4">
        <v>1.5</v>
      </c>
      <c r="L11398" s="4">
        <v>3.51</v>
      </c>
      <c r="M11398" s="4">
        <v>29</v>
      </c>
    </row>
    <row r="11399" spans="1:13" x14ac:dyDescent="0.2">
      <c r="A11399" s="3">
        <v>43891</v>
      </c>
      <c r="B11399" t="s">
        <v>3598</v>
      </c>
      <c r="C11399" t="s">
        <v>3600</v>
      </c>
      <c r="D11399" t="s">
        <v>177</v>
      </c>
      <c r="E11399" t="s">
        <v>3599</v>
      </c>
      <c r="F11399" s="4">
        <v>-4.3565517241379297</v>
      </c>
      <c r="G11399" s="4">
        <v>-4</v>
      </c>
      <c r="H11399" s="4">
        <v>2.0548779523404299</v>
      </c>
      <c r="I11399" s="4">
        <v>0.3</v>
      </c>
      <c r="J11399" s="4">
        <v>-8.9</v>
      </c>
      <c r="K11399" s="4">
        <v>-5.5</v>
      </c>
      <c r="L11399" s="4">
        <v>-3.04</v>
      </c>
      <c r="M11399" s="4">
        <v>29</v>
      </c>
    </row>
    <row r="11400" spans="1:13" x14ac:dyDescent="0.2">
      <c r="A11400" s="3">
        <v>43891</v>
      </c>
      <c r="B11400" t="s">
        <v>3610</v>
      </c>
      <c r="C11400" t="s">
        <v>3612</v>
      </c>
      <c r="D11400" t="s">
        <v>181</v>
      </c>
      <c r="E11400" t="s">
        <v>3611</v>
      </c>
      <c r="F11400" s="4">
        <v>2.8496551724137902</v>
      </c>
      <c r="G11400" s="4">
        <v>2.09</v>
      </c>
      <c r="H11400" s="4">
        <v>2.04068175365598</v>
      </c>
      <c r="I11400" s="4">
        <v>9.9</v>
      </c>
      <c r="J11400" s="4">
        <v>0.9</v>
      </c>
      <c r="K11400" s="4">
        <v>1.4</v>
      </c>
      <c r="L11400" s="4">
        <v>3.7</v>
      </c>
      <c r="M11400" s="4">
        <v>29</v>
      </c>
    </row>
    <row r="11401" spans="1:13" x14ac:dyDescent="0.2">
      <c r="A11401" s="3">
        <v>43891</v>
      </c>
      <c r="B11401" t="s">
        <v>3601</v>
      </c>
      <c r="C11401" t="s">
        <v>3603</v>
      </c>
      <c r="D11401" t="s">
        <v>178</v>
      </c>
      <c r="E11401" t="s">
        <v>3602</v>
      </c>
      <c r="F11401" s="4">
        <v>-2.5372413793103399</v>
      </c>
      <c r="G11401" s="4">
        <v>-2.4</v>
      </c>
      <c r="H11401" s="4">
        <v>2.8723097929711598</v>
      </c>
      <c r="I11401" s="4">
        <v>4</v>
      </c>
      <c r="J11401" s="4">
        <v>-8.8000000000000007</v>
      </c>
      <c r="K11401" s="4">
        <v>-3.9</v>
      </c>
      <c r="L11401" s="4">
        <v>-1.4</v>
      </c>
      <c r="M11401" s="4">
        <v>29</v>
      </c>
    </row>
    <row r="11402" spans="1:13" x14ac:dyDescent="0.2">
      <c r="A11402" s="3">
        <v>43891</v>
      </c>
      <c r="B11402" t="s">
        <v>3613</v>
      </c>
      <c r="C11402" t="s">
        <v>3615</v>
      </c>
      <c r="D11402" t="s">
        <v>182</v>
      </c>
      <c r="E11402" t="s">
        <v>3614</v>
      </c>
      <c r="F11402" s="4">
        <v>2.56758620689655</v>
      </c>
      <c r="G11402" s="4">
        <v>1.9</v>
      </c>
      <c r="H11402" s="4">
        <v>2.11620727983615</v>
      </c>
      <c r="I11402" s="4">
        <v>10.5</v>
      </c>
      <c r="J11402" s="4">
        <v>0.25</v>
      </c>
      <c r="K11402" s="4">
        <v>1.46</v>
      </c>
      <c r="L11402" s="4">
        <v>3.04</v>
      </c>
      <c r="M11402" s="4">
        <v>29</v>
      </c>
    </row>
    <row r="11403" spans="1:13" x14ac:dyDescent="0.2">
      <c r="A11403" s="3">
        <v>43891</v>
      </c>
      <c r="B11403" t="s">
        <v>3868</v>
      </c>
      <c r="C11403" t="s">
        <v>3870</v>
      </c>
      <c r="D11403" t="s">
        <v>267</v>
      </c>
      <c r="E11403" t="s">
        <v>3869</v>
      </c>
      <c r="F11403" s="4">
        <v>-0.91052631578947396</v>
      </c>
      <c r="G11403" s="4">
        <v>-0.5</v>
      </c>
      <c r="H11403" s="4">
        <v>1.43086016742149</v>
      </c>
      <c r="I11403" s="4">
        <v>0.3</v>
      </c>
      <c r="J11403" s="4">
        <v>-4.9000000000000004</v>
      </c>
      <c r="K11403" s="4">
        <v>-0.96</v>
      </c>
      <c r="L11403" s="4">
        <v>0.05</v>
      </c>
      <c r="M11403" s="4">
        <v>19</v>
      </c>
    </row>
    <row r="11404" spans="1:13" x14ac:dyDescent="0.2">
      <c r="A11404" s="3">
        <v>43891</v>
      </c>
      <c r="B11404" t="s">
        <v>3880</v>
      </c>
      <c r="C11404" t="s">
        <v>3882</v>
      </c>
      <c r="D11404" t="s">
        <v>271</v>
      </c>
      <c r="E11404" t="s">
        <v>3881</v>
      </c>
      <c r="F11404" s="4">
        <v>0.75105263157894697</v>
      </c>
      <c r="G11404" s="4">
        <v>0.56000000000000005</v>
      </c>
      <c r="H11404" s="4">
        <v>1.0222518429473999</v>
      </c>
      <c r="I11404" s="4">
        <v>2</v>
      </c>
      <c r="J11404" s="4">
        <v>-2.7</v>
      </c>
      <c r="K11404" s="4">
        <v>0.4</v>
      </c>
      <c r="L11404" s="4">
        <v>1.4850000000000001</v>
      </c>
      <c r="M11404" s="4">
        <v>19</v>
      </c>
    </row>
    <row r="11405" spans="1:13" x14ac:dyDescent="0.2">
      <c r="A11405" s="3">
        <v>43891</v>
      </c>
      <c r="B11405" t="s">
        <v>3871</v>
      </c>
      <c r="C11405" t="s">
        <v>3873</v>
      </c>
      <c r="D11405" t="s">
        <v>268</v>
      </c>
      <c r="E11405" t="s">
        <v>3872</v>
      </c>
      <c r="F11405" s="4">
        <v>-5.5094736842105299</v>
      </c>
      <c r="G11405" s="4">
        <v>-5</v>
      </c>
      <c r="H11405" s="4">
        <v>3.7295955599683599</v>
      </c>
      <c r="I11405" s="4">
        <v>-0.6</v>
      </c>
      <c r="J11405" s="4">
        <v>-15</v>
      </c>
      <c r="K11405" s="4">
        <v>-6.2</v>
      </c>
      <c r="L11405" s="4">
        <v>-3.13</v>
      </c>
      <c r="M11405" s="4">
        <v>19</v>
      </c>
    </row>
    <row r="11406" spans="1:13" x14ac:dyDescent="0.2">
      <c r="A11406" s="3">
        <v>43891</v>
      </c>
      <c r="B11406" t="s">
        <v>3883</v>
      </c>
      <c r="C11406" t="s">
        <v>3885</v>
      </c>
      <c r="D11406" t="s">
        <v>272</v>
      </c>
      <c r="E11406" t="s">
        <v>3884</v>
      </c>
      <c r="F11406" s="4">
        <v>0.57684210526315804</v>
      </c>
      <c r="G11406" s="4">
        <v>0.59</v>
      </c>
      <c r="H11406" s="4">
        <v>1.79390961196668</v>
      </c>
      <c r="I11406" s="4">
        <v>5.36</v>
      </c>
      <c r="J11406" s="4">
        <v>-4.4000000000000004</v>
      </c>
      <c r="K11406" s="4">
        <v>0.39</v>
      </c>
      <c r="L11406" s="4">
        <v>1.1000000000000001</v>
      </c>
      <c r="M11406" s="4">
        <v>19</v>
      </c>
    </row>
    <row r="11407" spans="1:13" x14ac:dyDescent="0.2">
      <c r="A11407" s="3">
        <v>43891</v>
      </c>
      <c r="B11407" t="s">
        <v>3874</v>
      </c>
      <c r="C11407" t="s">
        <v>3876</v>
      </c>
      <c r="D11407" t="s">
        <v>269</v>
      </c>
      <c r="E11407" t="s">
        <v>3875</v>
      </c>
      <c r="F11407" s="4">
        <v>0.94947368421052603</v>
      </c>
      <c r="G11407" s="4">
        <v>0.1</v>
      </c>
      <c r="H11407" s="4">
        <v>3.5545314954360401</v>
      </c>
      <c r="I11407" s="4">
        <v>11.9</v>
      </c>
      <c r="J11407" s="4">
        <v>-4.3</v>
      </c>
      <c r="K11407" s="4">
        <v>-1.1000000000000001</v>
      </c>
      <c r="L11407" s="4">
        <v>2.0449999999999999</v>
      </c>
      <c r="M11407" s="4">
        <v>19</v>
      </c>
    </row>
    <row r="11408" spans="1:13" x14ac:dyDescent="0.2">
      <c r="A11408" s="3">
        <v>43891</v>
      </c>
      <c r="B11408" t="s">
        <v>3886</v>
      </c>
      <c r="C11408" t="s">
        <v>3888</v>
      </c>
      <c r="D11408" t="s">
        <v>273</v>
      </c>
      <c r="E11408" t="s">
        <v>3887</v>
      </c>
      <c r="F11408" s="4">
        <v>1.1263157894736799</v>
      </c>
      <c r="G11408" s="4">
        <v>0.69</v>
      </c>
      <c r="H11408" s="4">
        <v>1.22399714290841</v>
      </c>
      <c r="I11408" s="4">
        <v>5.3</v>
      </c>
      <c r="J11408" s="4">
        <v>0.3</v>
      </c>
      <c r="K11408" s="4">
        <v>0.44500000000000001</v>
      </c>
      <c r="L11408" s="4">
        <v>1.3</v>
      </c>
      <c r="M11408" s="4">
        <v>19</v>
      </c>
    </row>
    <row r="11409" spans="1:13" x14ac:dyDescent="0.2">
      <c r="A11409" s="3">
        <v>43891</v>
      </c>
      <c r="B11409" t="s">
        <v>3877</v>
      </c>
      <c r="C11409" t="s">
        <v>3879</v>
      </c>
      <c r="D11409" t="s">
        <v>270</v>
      </c>
      <c r="E11409" t="s">
        <v>3878</v>
      </c>
      <c r="F11409" s="4">
        <v>0.81315789473684197</v>
      </c>
      <c r="G11409" s="4">
        <v>0.61</v>
      </c>
      <c r="H11409" s="4">
        <v>1.1983370543826299</v>
      </c>
      <c r="I11409" s="4">
        <v>3.4</v>
      </c>
      <c r="J11409" s="4">
        <v>-1.7</v>
      </c>
      <c r="K11409" s="4">
        <v>0.25</v>
      </c>
      <c r="L11409" s="4">
        <v>1.165</v>
      </c>
      <c r="M11409" s="4">
        <v>19</v>
      </c>
    </row>
    <row r="11410" spans="1:13" x14ac:dyDescent="0.2">
      <c r="A11410" s="3">
        <v>43891</v>
      </c>
      <c r="B11410" t="s">
        <v>3889</v>
      </c>
      <c r="C11410" t="s">
        <v>3891</v>
      </c>
      <c r="D11410" t="s">
        <v>274</v>
      </c>
      <c r="E11410" t="s">
        <v>3890</v>
      </c>
      <c r="F11410" s="4">
        <v>0.85578947368421099</v>
      </c>
      <c r="G11410" s="4">
        <v>0.6</v>
      </c>
      <c r="H11410" s="4">
        <v>0.81585889159471203</v>
      </c>
      <c r="I11410" s="4">
        <v>3.7</v>
      </c>
      <c r="J11410" s="4">
        <v>0.2</v>
      </c>
      <c r="K11410" s="4">
        <v>0.45</v>
      </c>
      <c r="L11410" s="4">
        <v>0.8</v>
      </c>
      <c r="M11410" s="4">
        <v>19</v>
      </c>
    </row>
    <row r="11411" spans="1:13" x14ac:dyDescent="0.2">
      <c r="A11411" s="3">
        <v>43922</v>
      </c>
      <c r="B11411" t="s">
        <v>3925</v>
      </c>
      <c r="C11411" t="s">
        <v>3927</v>
      </c>
      <c r="D11411" t="s">
        <v>286</v>
      </c>
      <c r="E11411" t="s">
        <v>3926</v>
      </c>
      <c r="F11411" s="4">
        <v>6.7480000000000002</v>
      </c>
      <c r="G11411" s="4">
        <v>6.7</v>
      </c>
      <c r="H11411" s="4">
        <v>0.80232994044428696</v>
      </c>
      <c r="I11411" s="4">
        <v>8.1</v>
      </c>
      <c r="J11411" s="4">
        <v>5</v>
      </c>
      <c r="K11411" s="4">
        <v>6</v>
      </c>
      <c r="L11411" s="4">
        <v>7.35</v>
      </c>
      <c r="M11411" s="4">
        <v>25</v>
      </c>
    </row>
    <row r="11412" spans="1:13" x14ac:dyDescent="0.2">
      <c r="A11412" s="3">
        <v>43922</v>
      </c>
      <c r="B11412" t="s">
        <v>3928</v>
      </c>
      <c r="C11412" t="s">
        <v>3930</v>
      </c>
      <c r="D11412" t="s">
        <v>287</v>
      </c>
      <c r="E11412" t="s">
        <v>3929</v>
      </c>
      <c r="F11412" s="4">
        <v>6.8468</v>
      </c>
      <c r="G11412" s="4">
        <v>6.9</v>
      </c>
      <c r="H11412" s="4">
        <v>0.85262692114820404</v>
      </c>
      <c r="I11412" s="4">
        <v>8.31</v>
      </c>
      <c r="J11412" s="4">
        <v>5</v>
      </c>
      <c r="K11412" s="4">
        <v>6.25</v>
      </c>
      <c r="L11412" s="4">
        <v>7.3</v>
      </c>
      <c r="M11412" s="4">
        <v>25</v>
      </c>
    </row>
    <row r="11413" spans="1:13" x14ac:dyDescent="0.2">
      <c r="A11413" s="3">
        <v>43922</v>
      </c>
      <c r="B11413" t="s">
        <v>3931</v>
      </c>
      <c r="C11413" t="s">
        <v>3933</v>
      </c>
      <c r="D11413" t="s">
        <v>288</v>
      </c>
      <c r="E11413" t="s">
        <v>3932</v>
      </c>
      <c r="F11413" s="4">
        <v>7.0804545454545504</v>
      </c>
      <c r="G11413" s="4">
        <v>7.05</v>
      </c>
      <c r="H11413" s="4">
        <v>0.99382607117153998</v>
      </c>
      <c r="I11413" s="4">
        <v>8.5</v>
      </c>
      <c r="J11413" s="4">
        <v>5</v>
      </c>
      <c r="K11413" s="4">
        <v>6.5</v>
      </c>
      <c r="L11413" s="4">
        <v>7.74</v>
      </c>
      <c r="M11413" s="4">
        <v>22</v>
      </c>
    </row>
    <row r="11414" spans="1:13" x14ac:dyDescent="0.2">
      <c r="A11414" s="3">
        <v>43922</v>
      </c>
      <c r="B11414" t="s">
        <v>3916</v>
      </c>
      <c r="C11414" t="s">
        <v>3918</v>
      </c>
      <c r="D11414" t="s">
        <v>283</v>
      </c>
      <c r="E11414" t="s">
        <v>3917</v>
      </c>
      <c r="F11414" s="4">
        <v>4.9526666666666701</v>
      </c>
      <c r="G11414" s="4">
        <v>4.9349999999999996</v>
      </c>
      <c r="H11414" s="4">
        <v>0.55537457588570804</v>
      </c>
      <c r="I11414" s="4">
        <v>6</v>
      </c>
      <c r="J11414" s="4">
        <v>3.15</v>
      </c>
      <c r="K11414" s="4">
        <v>4.75</v>
      </c>
      <c r="L11414" s="4">
        <v>5.2850000000000001</v>
      </c>
      <c r="M11414" s="4">
        <v>30</v>
      </c>
    </row>
    <row r="11415" spans="1:13" x14ac:dyDescent="0.2">
      <c r="A11415" s="3">
        <v>43922</v>
      </c>
      <c r="B11415" t="s">
        <v>3919</v>
      </c>
      <c r="C11415" t="s">
        <v>3921</v>
      </c>
      <c r="D11415" t="s">
        <v>284</v>
      </c>
      <c r="E11415" t="s">
        <v>3920</v>
      </c>
      <c r="F11415" s="4">
        <v>5.1586666666666696</v>
      </c>
      <c r="G11415" s="4">
        <v>5.2</v>
      </c>
      <c r="H11415" s="4">
        <v>0.52627993949289398</v>
      </c>
      <c r="I11415" s="4">
        <v>6.23</v>
      </c>
      <c r="J11415" s="4">
        <v>4.1500000000000004</v>
      </c>
      <c r="K11415" s="4">
        <v>4.75</v>
      </c>
      <c r="L11415" s="4">
        <v>5.5</v>
      </c>
      <c r="M11415" s="4">
        <v>30</v>
      </c>
    </row>
    <row r="11416" spans="1:13" x14ac:dyDescent="0.2">
      <c r="A11416" s="3">
        <v>43922</v>
      </c>
      <c r="B11416" t="s">
        <v>3922</v>
      </c>
      <c r="C11416" t="s">
        <v>3924</v>
      </c>
      <c r="D11416" t="s">
        <v>285</v>
      </c>
      <c r="E11416" t="s">
        <v>3923</v>
      </c>
      <c r="F11416" s="4">
        <v>5.5395652173913001</v>
      </c>
      <c r="G11416" s="4">
        <v>5.53</v>
      </c>
      <c r="H11416" s="4">
        <v>0.89950733111808401</v>
      </c>
      <c r="I11416" s="4">
        <v>7.5</v>
      </c>
      <c r="J11416" s="4">
        <v>4</v>
      </c>
      <c r="K11416" s="4">
        <v>4.9000000000000004</v>
      </c>
      <c r="L11416" s="4">
        <v>6</v>
      </c>
      <c r="M11416" s="4">
        <v>23</v>
      </c>
    </row>
    <row r="11417" spans="1:13" x14ac:dyDescent="0.2">
      <c r="A11417" s="3">
        <v>43922</v>
      </c>
      <c r="B11417" t="s">
        <v>3986</v>
      </c>
      <c r="C11417" t="s">
        <v>3988</v>
      </c>
      <c r="D11417" t="s">
        <v>307</v>
      </c>
      <c r="E11417" t="s">
        <v>3987</v>
      </c>
      <c r="F11417" s="4">
        <v>5.74857142857143</v>
      </c>
      <c r="G11417" s="4">
        <v>5.95</v>
      </c>
      <c r="H11417" s="4">
        <v>1.32393832877997</v>
      </c>
      <c r="I11417" s="4">
        <v>9</v>
      </c>
      <c r="J11417" s="4">
        <v>3.9</v>
      </c>
      <c r="K11417" s="4">
        <v>4.8</v>
      </c>
      <c r="L11417" s="4">
        <v>6.55</v>
      </c>
      <c r="M11417" s="4">
        <v>28</v>
      </c>
    </row>
    <row r="11418" spans="1:13" x14ac:dyDescent="0.2">
      <c r="A11418" s="3">
        <v>43922</v>
      </c>
      <c r="B11418" t="s">
        <v>3989</v>
      </c>
      <c r="C11418" t="s">
        <v>3991</v>
      </c>
      <c r="D11418" t="s">
        <v>308</v>
      </c>
      <c r="E11418" t="s">
        <v>3990</v>
      </c>
      <c r="F11418" s="4">
        <v>4.8172413793103503</v>
      </c>
      <c r="G11418" s="4">
        <v>4.58</v>
      </c>
      <c r="H11418" s="4">
        <v>0.85388982457476104</v>
      </c>
      <c r="I11418" s="4">
        <v>6.4</v>
      </c>
      <c r="J11418" s="4">
        <v>3.4</v>
      </c>
      <c r="K11418" s="4">
        <v>4.0199999999999996</v>
      </c>
      <c r="L11418" s="4">
        <v>5.5</v>
      </c>
      <c r="M11418" s="4">
        <v>29</v>
      </c>
    </row>
    <row r="11419" spans="1:13" x14ac:dyDescent="0.2">
      <c r="A11419" s="3">
        <v>43922</v>
      </c>
      <c r="B11419" t="s">
        <v>3992</v>
      </c>
      <c r="C11419" t="s">
        <v>3994</v>
      </c>
      <c r="D11419" t="s">
        <v>309</v>
      </c>
      <c r="E11419" t="s">
        <v>3993</v>
      </c>
      <c r="F11419" s="4">
        <v>5.5213333333333301</v>
      </c>
      <c r="G11419" s="4">
        <v>5.75</v>
      </c>
      <c r="H11419" s="4">
        <v>1.10940410638521</v>
      </c>
      <c r="I11419" s="4">
        <v>8</v>
      </c>
      <c r="J11419" s="4">
        <v>3.6</v>
      </c>
      <c r="K11419" s="4">
        <v>4.5324999999999998</v>
      </c>
      <c r="L11419" s="4">
        <v>6.4450000000000003</v>
      </c>
      <c r="M11419" s="4">
        <v>30</v>
      </c>
    </row>
    <row r="11420" spans="1:13" x14ac:dyDescent="0.2">
      <c r="A11420" s="3">
        <v>43922</v>
      </c>
      <c r="B11420" t="s">
        <v>3995</v>
      </c>
      <c r="C11420" t="s">
        <v>3997</v>
      </c>
      <c r="D11420" t="s">
        <v>310</v>
      </c>
      <c r="E11420" t="s">
        <v>3996</v>
      </c>
      <c r="F11420" s="4">
        <v>5.1041379310344803</v>
      </c>
      <c r="G11420" s="4">
        <v>5</v>
      </c>
      <c r="H11420" s="4">
        <v>0.95390369849888501</v>
      </c>
      <c r="I11420" s="4">
        <v>7</v>
      </c>
      <c r="J11420" s="4">
        <v>3.5</v>
      </c>
      <c r="K11420" s="4">
        <v>4.3600000000000003</v>
      </c>
      <c r="L11420" s="4">
        <v>6</v>
      </c>
      <c r="M11420" s="4">
        <v>29</v>
      </c>
    </row>
    <row r="11421" spans="1:13" x14ac:dyDescent="0.2">
      <c r="A11421" s="3">
        <v>43922</v>
      </c>
      <c r="B11421" t="s">
        <v>3904</v>
      </c>
      <c r="C11421" t="s">
        <v>3903</v>
      </c>
      <c r="D11421" t="s">
        <v>279</v>
      </c>
      <c r="E11421" t="s">
        <v>3902</v>
      </c>
      <c r="F11421" s="4">
        <v>4.75</v>
      </c>
      <c r="G11421" s="4">
        <v>4.75</v>
      </c>
      <c r="H11421" s="4">
        <v>0.63737743919909795</v>
      </c>
      <c r="I11421" s="4">
        <v>5.5</v>
      </c>
      <c r="J11421" s="4">
        <v>3</v>
      </c>
      <c r="K11421" s="4">
        <v>4.5</v>
      </c>
      <c r="L11421" s="4">
        <v>5</v>
      </c>
      <c r="M11421" s="4">
        <v>33</v>
      </c>
    </row>
    <row r="11422" spans="1:13" x14ac:dyDescent="0.2">
      <c r="A11422" s="3">
        <v>43922</v>
      </c>
      <c r="B11422" t="s">
        <v>4434</v>
      </c>
      <c r="C11422" t="s">
        <v>3915</v>
      </c>
      <c r="D11422" t="s">
        <v>522</v>
      </c>
      <c r="E11422" t="s">
        <v>3914</v>
      </c>
      <c r="F11422" s="4">
        <v>5.1354166666666696</v>
      </c>
      <c r="G11422" s="4">
        <v>5</v>
      </c>
      <c r="H11422" s="4">
        <v>0.67154577795118198</v>
      </c>
      <c r="I11422" s="4">
        <v>6.5</v>
      </c>
      <c r="J11422" s="4">
        <v>4</v>
      </c>
      <c r="K11422" s="4">
        <v>4.5</v>
      </c>
      <c r="L11422" s="4">
        <v>5.5625</v>
      </c>
      <c r="M11422" s="4">
        <v>24</v>
      </c>
    </row>
    <row r="11423" spans="1:13" x14ac:dyDescent="0.2">
      <c r="A11423" s="3">
        <v>43922</v>
      </c>
      <c r="B11423" t="s">
        <v>3895</v>
      </c>
      <c r="C11423" t="s">
        <v>3894</v>
      </c>
      <c r="D11423" t="s">
        <v>276</v>
      </c>
      <c r="E11423" t="s">
        <v>3893</v>
      </c>
      <c r="F11423" s="4">
        <v>5.3484848484848504</v>
      </c>
      <c r="G11423" s="4">
        <v>5.5</v>
      </c>
      <c r="H11423" s="4">
        <v>0.40955098287729402</v>
      </c>
      <c r="I11423" s="4">
        <v>6</v>
      </c>
      <c r="J11423" s="4">
        <v>4.5</v>
      </c>
      <c r="K11423" s="4">
        <v>5</v>
      </c>
      <c r="L11423" s="4">
        <v>5.5</v>
      </c>
      <c r="M11423" s="4">
        <v>33</v>
      </c>
    </row>
    <row r="11424" spans="1:13" x14ac:dyDescent="0.2">
      <c r="A11424" s="3">
        <v>43922</v>
      </c>
      <c r="B11424" t="s">
        <v>3907</v>
      </c>
      <c r="C11424" t="s">
        <v>3906</v>
      </c>
      <c r="D11424" t="s">
        <v>280</v>
      </c>
      <c r="E11424" t="s">
        <v>3905</v>
      </c>
      <c r="F11424" s="4">
        <v>4.75</v>
      </c>
      <c r="G11424" s="4">
        <v>4.75</v>
      </c>
      <c r="H11424" s="4">
        <v>0.64347688381168799</v>
      </c>
      <c r="I11424" s="4">
        <v>5.5</v>
      </c>
      <c r="J11424" s="4">
        <v>3</v>
      </c>
      <c r="K11424" s="4">
        <v>4.5</v>
      </c>
      <c r="L11424" s="4">
        <v>5.25</v>
      </c>
      <c r="M11424" s="4">
        <v>33</v>
      </c>
    </row>
    <row r="11425" spans="1:13" x14ac:dyDescent="0.2">
      <c r="A11425" s="3">
        <v>43922</v>
      </c>
      <c r="B11425" t="s">
        <v>4586</v>
      </c>
      <c r="C11425" t="s">
        <v>4436</v>
      </c>
      <c r="D11425" t="s">
        <v>616</v>
      </c>
      <c r="E11425" t="s">
        <v>4435</v>
      </c>
      <c r="F11425" s="4">
        <v>5.2395833333333304</v>
      </c>
      <c r="G11425" s="4">
        <v>5</v>
      </c>
      <c r="H11425" s="4">
        <v>0.74992451310936503</v>
      </c>
      <c r="I11425" s="4">
        <v>6.75</v>
      </c>
      <c r="J11425" s="4">
        <v>4</v>
      </c>
      <c r="K11425" s="4">
        <v>4.5</v>
      </c>
      <c r="L11425" s="4">
        <v>5.75</v>
      </c>
      <c r="M11425" s="4">
        <v>24</v>
      </c>
    </row>
    <row r="11426" spans="1:13" x14ac:dyDescent="0.2">
      <c r="A11426" s="3">
        <v>43922</v>
      </c>
      <c r="B11426" t="s">
        <v>3898</v>
      </c>
      <c r="C11426" t="s">
        <v>3897</v>
      </c>
      <c r="D11426" t="s">
        <v>277</v>
      </c>
      <c r="E11426" t="s">
        <v>3896</v>
      </c>
      <c r="F11426" s="4">
        <v>4.9772727272727302</v>
      </c>
      <c r="G11426" s="4">
        <v>5</v>
      </c>
      <c r="H11426" s="4">
        <v>0.53896470621503101</v>
      </c>
      <c r="I11426" s="4">
        <v>6</v>
      </c>
      <c r="J11426" s="4">
        <v>3.5</v>
      </c>
      <c r="K11426" s="4">
        <v>4.75</v>
      </c>
      <c r="L11426" s="4">
        <v>5.5</v>
      </c>
      <c r="M11426" s="4">
        <v>33</v>
      </c>
    </row>
    <row r="11427" spans="1:13" x14ac:dyDescent="0.2">
      <c r="A11427" s="3">
        <v>43922</v>
      </c>
      <c r="B11427" t="s">
        <v>3910</v>
      </c>
      <c r="C11427" t="s">
        <v>3909</v>
      </c>
      <c r="D11427" t="s">
        <v>281</v>
      </c>
      <c r="E11427" t="s">
        <v>3908</v>
      </c>
      <c r="F11427" s="4">
        <v>4.8106060606060597</v>
      </c>
      <c r="G11427" s="4">
        <v>5</v>
      </c>
      <c r="H11427" s="4">
        <v>0.55912285878161105</v>
      </c>
      <c r="I11427" s="4">
        <v>5.5</v>
      </c>
      <c r="J11427" s="4">
        <v>3.5</v>
      </c>
      <c r="K11427" s="4">
        <v>4.5</v>
      </c>
      <c r="L11427" s="4">
        <v>5.25</v>
      </c>
      <c r="M11427" s="4">
        <v>33</v>
      </c>
    </row>
    <row r="11428" spans="1:13" x14ac:dyDescent="0.2">
      <c r="A11428" s="3">
        <v>43922</v>
      </c>
      <c r="B11428" t="s">
        <v>3901</v>
      </c>
      <c r="C11428" t="s">
        <v>3900</v>
      </c>
      <c r="D11428" t="s">
        <v>278</v>
      </c>
      <c r="E11428" t="s">
        <v>3899</v>
      </c>
      <c r="F11428" s="4">
        <v>4.8181818181818201</v>
      </c>
      <c r="G11428" s="4">
        <v>5</v>
      </c>
      <c r="H11428" s="4">
        <v>0.62896469766521101</v>
      </c>
      <c r="I11428" s="4">
        <v>5.5</v>
      </c>
      <c r="J11428" s="4">
        <v>3</v>
      </c>
      <c r="K11428" s="4">
        <v>4.5</v>
      </c>
      <c r="L11428" s="4">
        <v>5.25</v>
      </c>
      <c r="M11428" s="4">
        <v>33</v>
      </c>
    </row>
    <row r="11429" spans="1:13" x14ac:dyDescent="0.2">
      <c r="A11429" s="3">
        <v>43922</v>
      </c>
      <c r="B11429" t="s">
        <v>3913</v>
      </c>
      <c r="C11429" t="s">
        <v>3912</v>
      </c>
      <c r="D11429" t="s">
        <v>282</v>
      </c>
      <c r="E11429" t="s">
        <v>3911</v>
      </c>
      <c r="F11429" s="4">
        <v>4.9393939393939403</v>
      </c>
      <c r="G11429" s="4">
        <v>5</v>
      </c>
      <c r="H11429" s="4">
        <v>0.55912285878161105</v>
      </c>
      <c r="I11429" s="4">
        <v>6</v>
      </c>
      <c r="J11429" s="4">
        <v>4</v>
      </c>
      <c r="K11429" s="4">
        <v>4.5</v>
      </c>
      <c r="L11429" s="4">
        <v>5.5</v>
      </c>
      <c r="M11429" s="4">
        <v>33</v>
      </c>
    </row>
    <row r="11430" spans="1:13" x14ac:dyDescent="0.2">
      <c r="A11430" s="3">
        <v>43922</v>
      </c>
      <c r="B11430" t="s">
        <v>4402</v>
      </c>
      <c r="C11430" t="s">
        <v>3081</v>
      </c>
      <c r="D11430" t="s">
        <v>490</v>
      </c>
      <c r="E11430" t="s">
        <v>3080</v>
      </c>
      <c r="F11430" s="4">
        <v>3.6288888888888899</v>
      </c>
      <c r="G11430" s="4">
        <v>3.73</v>
      </c>
      <c r="H11430" s="4">
        <v>0.467728723439302</v>
      </c>
      <c r="I11430" s="4">
        <v>4.47</v>
      </c>
      <c r="J11430" s="4">
        <v>2.2999999999999998</v>
      </c>
      <c r="K11430" s="4">
        <v>3.355</v>
      </c>
      <c r="L11430" s="4">
        <v>3.9550000000000001</v>
      </c>
      <c r="M11430" s="4">
        <v>36</v>
      </c>
    </row>
    <row r="11431" spans="1:13" x14ac:dyDescent="0.2">
      <c r="A11431" s="3">
        <v>43922</v>
      </c>
      <c r="B11431" t="s">
        <v>4476</v>
      </c>
      <c r="C11431" t="s">
        <v>3084</v>
      </c>
      <c r="D11431" t="s">
        <v>558</v>
      </c>
      <c r="E11431" t="s">
        <v>3083</v>
      </c>
      <c r="F11431" s="4">
        <v>3.6572222222222202</v>
      </c>
      <c r="G11431" s="4">
        <v>3.81</v>
      </c>
      <c r="H11431" s="4">
        <v>0.47586679475374899</v>
      </c>
      <c r="I11431" s="4">
        <v>4.67</v>
      </c>
      <c r="J11431" s="4">
        <v>2.4</v>
      </c>
      <c r="K11431" s="4">
        <v>3.4</v>
      </c>
      <c r="L11431" s="4">
        <v>3.9325000000000001</v>
      </c>
      <c r="M11431" s="4">
        <v>36</v>
      </c>
    </row>
    <row r="11432" spans="1:13" x14ac:dyDescent="0.2">
      <c r="A11432" s="3">
        <v>43922</v>
      </c>
      <c r="B11432" t="s">
        <v>3070</v>
      </c>
      <c r="C11432" t="s">
        <v>3072</v>
      </c>
      <c r="D11432" t="s">
        <v>1</v>
      </c>
      <c r="E11432" t="s">
        <v>3071</v>
      </c>
      <c r="F11432" s="4">
        <v>2.8313157894736798</v>
      </c>
      <c r="G11432" s="4">
        <v>2.9</v>
      </c>
      <c r="H11432" s="4">
        <v>0.41820834748497898</v>
      </c>
      <c r="I11432" s="4">
        <v>4</v>
      </c>
      <c r="J11432" s="4">
        <v>2.0499999999999998</v>
      </c>
      <c r="K11432" s="4">
        <v>2.5625</v>
      </c>
      <c r="L11432" s="4">
        <v>3.03</v>
      </c>
      <c r="M11432" s="4">
        <v>38</v>
      </c>
    </row>
    <row r="11433" spans="1:13" x14ac:dyDescent="0.2">
      <c r="A11433" s="3">
        <v>43922</v>
      </c>
      <c r="B11433" t="s">
        <v>3073</v>
      </c>
      <c r="C11433" t="s">
        <v>3075</v>
      </c>
      <c r="D11433" t="s">
        <v>2</v>
      </c>
      <c r="E11433" t="s">
        <v>3074</v>
      </c>
      <c r="F11433" s="4">
        <v>3.50605263157895</v>
      </c>
      <c r="G11433" s="4">
        <v>3.5</v>
      </c>
      <c r="H11433" s="4">
        <v>0.299039358104565</v>
      </c>
      <c r="I11433" s="4">
        <v>4.2</v>
      </c>
      <c r="J11433" s="4">
        <v>2.8</v>
      </c>
      <c r="K11433" s="4">
        <v>3.4</v>
      </c>
      <c r="L11433" s="4">
        <v>3.69</v>
      </c>
      <c r="M11433" s="4">
        <v>38</v>
      </c>
    </row>
    <row r="11434" spans="1:13" x14ac:dyDescent="0.2">
      <c r="A11434" s="3">
        <v>43922</v>
      </c>
      <c r="B11434" t="s">
        <v>3100</v>
      </c>
      <c r="C11434" t="s">
        <v>3102</v>
      </c>
      <c r="D11434" t="s">
        <v>11</v>
      </c>
      <c r="E11434" t="s">
        <v>3101</v>
      </c>
      <c r="F11434" s="4">
        <v>3.536</v>
      </c>
      <c r="G11434" s="4">
        <v>3.5</v>
      </c>
      <c r="H11434" s="4">
        <v>0.396322803666257</v>
      </c>
      <c r="I11434" s="4">
        <v>5.4</v>
      </c>
      <c r="J11434" s="4">
        <v>2.95</v>
      </c>
      <c r="K11434" s="4">
        <v>3.4</v>
      </c>
      <c r="L11434" s="4">
        <v>3.6</v>
      </c>
      <c r="M11434" s="4">
        <v>35</v>
      </c>
    </row>
    <row r="11435" spans="1:13" x14ac:dyDescent="0.2">
      <c r="A11435" s="3">
        <v>43922</v>
      </c>
      <c r="B11435" t="s">
        <v>3076</v>
      </c>
      <c r="C11435" t="s">
        <v>3078</v>
      </c>
      <c r="D11435" t="s">
        <v>3</v>
      </c>
      <c r="E11435" t="s">
        <v>3077</v>
      </c>
      <c r="F11435" s="4">
        <v>3.5912500000000001</v>
      </c>
      <c r="G11435" s="4">
        <v>3.5</v>
      </c>
      <c r="H11435" s="4">
        <v>0.49680755019975698</v>
      </c>
      <c r="I11435" s="4">
        <v>5.8</v>
      </c>
      <c r="J11435" s="4">
        <v>3</v>
      </c>
      <c r="K11435" s="4">
        <v>3.3975</v>
      </c>
      <c r="L11435" s="4">
        <v>3.6074999999999999</v>
      </c>
      <c r="M11435" s="4">
        <v>32</v>
      </c>
    </row>
    <row r="11436" spans="1:13" x14ac:dyDescent="0.2">
      <c r="A11436" s="3">
        <v>43922</v>
      </c>
      <c r="B11436" t="s">
        <v>3103</v>
      </c>
      <c r="C11436" t="s">
        <v>3105</v>
      </c>
      <c r="D11436" t="s">
        <v>12</v>
      </c>
      <c r="E11436" t="s">
        <v>3104</v>
      </c>
      <c r="F11436" s="4">
        <v>3.4818181818181801</v>
      </c>
      <c r="G11436" s="4">
        <v>3.5</v>
      </c>
      <c r="H11436" s="4">
        <v>0.22347335615032701</v>
      </c>
      <c r="I11436" s="4">
        <v>4</v>
      </c>
      <c r="J11436" s="4">
        <v>3</v>
      </c>
      <c r="K11436" s="4">
        <v>3.4</v>
      </c>
      <c r="L11436" s="4">
        <v>3.5</v>
      </c>
      <c r="M11436" s="4">
        <v>33</v>
      </c>
    </row>
    <row r="11437" spans="1:13" x14ac:dyDescent="0.2">
      <c r="A11437" s="3">
        <v>43922</v>
      </c>
      <c r="B11437" t="s">
        <v>3148</v>
      </c>
      <c r="C11437" t="s">
        <v>3141</v>
      </c>
      <c r="D11437" t="s">
        <v>27</v>
      </c>
      <c r="E11437" t="s">
        <v>3140</v>
      </c>
      <c r="F11437" s="4">
        <v>0.40834285714285701</v>
      </c>
      <c r="G11437" s="4">
        <v>0.4</v>
      </c>
      <c r="H11437" s="4">
        <v>0.10273722701691899</v>
      </c>
      <c r="I11437" s="4">
        <v>0.63</v>
      </c>
      <c r="J11437" s="4">
        <v>0.15</v>
      </c>
      <c r="K11437" s="4">
        <v>0.34499999999999997</v>
      </c>
      <c r="L11437" s="4">
        <v>0.5</v>
      </c>
      <c r="M11437" s="4">
        <v>35</v>
      </c>
    </row>
    <row r="11438" spans="1:13" x14ac:dyDescent="0.2">
      <c r="A11438" s="3">
        <v>43922</v>
      </c>
      <c r="B11438" t="s">
        <v>4330</v>
      </c>
      <c r="C11438" t="s">
        <v>3144</v>
      </c>
      <c r="D11438" t="s">
        <v>424</v>
      </c>
      <c r="E11438" t="s">
        <v>3143</v>
      </c>
      <c r="F11438" s="4">
        <v>0.29648571428571402</v>
      </c>
      <c r="G11438" s="4">
        <v>0.3</v>
      </c>
      <c r="H11438" s="4">
        <v>0.109734538353077</v>
      </c>
      <c r="I11438" s="4">
        <v>0.6</v>
      </c>
      <c r="J11438" s="4">
        <v>0.04</v>
      </c>
      <c r="K11438" s="4">
        <v>0.22500000000000001</v>
      </c>
      <c r="L11438" s="4">
        <v>0.37</v>
      </c>
      <c r="M11438" s="4">
        <v>35</v>
      </c>
    </row>
    <row r="11439" spans="1:13" x14ac:dyDescent="0.2">
      <c r="A11439" s="3">
        <v>43922</v>
      </c>
      <c r="B11439" t="s">
        <v>4404</v>
      </c>
      <c r="C11439" t="s">
        <v>3147</v>
      </c>
      <c r="D11439" t="s">
        <v>492</v>
      </c>
      <c r="E11439" t="s">
        <v>3146</v>
      </c>
      <c r="F11439" s="4">
        <v>0.28354285714285699</v>
      </c>
      <c r="G11439" s="4">
        <v>0.3</v>
      </c>
      <c r="H11439" s="4">
        <v>0.108521709093332</v>
      </c>
      <c r="I11439" s="4">
        <v>0.55000000000000004</v>
      </c>
      <c r="J11439" s="4">
        <v>0</v>
      </c>
      <c r="K11439" s="4">
        <v>0.245</v>
      </c>
      <c r="L11439" s="4">
        <v>0.34</v>
      </c>
      <c r="M11439" s="4">
        <v>35</v>
      </c>
    </row>
    <row r="11440" spans="1:13" x14ac:dyDescent="0.2">
      <c r="A11440" s="3">
        <v>43922</v>
      </c>
      <c r="B11440" t="s">
        <v>3121</v>
      </c>
      <c r="C11440" t="s">
        <v>3114</v>
      </c>
      <c r="D11440" t="s">
        <v>18</v>
      </c>
      <c r="E11440" t="s">
        <v>3113</v>
      </c>
      <c r="F11440" s="4">
        <v>-0.86289189189189197</v>
      </c>
      <c r="G11440" s="4">
        <v>-1.02</v>
      </c>
      <c r="H11440" s="4">
        <v>0.32977768469276603</v>
      </c>
      <c r="I11440" s="4">
        <v>0.05</v>
      </c>
      <c r="J11440" s="4">
        <v>-1.33</v>
      </c>
      <c r="K11440" s="4">
        <v>-1.07</v>
      </c>
      <c r="L11440" s="4">
        <v>-0.7</v>
      </c>
      <c r="M11440" s="4">
        <v>37</v>
      </c>
    </row>
    <row r="11441" spans="1:13" x14ac:dyDescent="0.2">
      <c r="A11441" s="3">
        <v>43922</v>
      </c>
      <c r="B11441" t="s">
        <v>4478</v>
      </c>
      <c r="C11441" t="s">
        <v>3150</v>
      </c>
      <c r="D11441" t="s">
        <v>560</v>
      </c>
      <c r="E11441" t="s">
        <v>3149</v>
      </c>
      <c r="F11441" s="4">
        <v>-0.18383333333333299</v>
      </c>
      <c r="G11441" s="4">
        <v>-0.15</v>
      </c>
      <c r="H11441" s="4">
        <v>0.268798118615865</v>
      </c>
      <c r="I11441" s="4">
        <v>0.35</v>
      </c>
      <c r="J11441" s="4">
        <v>-1.05</v>
      </c>
      <c r="K11441" s="4">
        <v>-0.26250000000000001</v>
      </c>
      <c r="L11441" s="4">
        <v>-0.05</v>
      </c>
      <c r="M11441" s="4">
        <v>36</v>
      </c>
    </row>
    <row r="11442" spans="1:13" x14ac:dyDescent="0.2">
      <c r="A11442" s="3">
        <v>43922</v>
      </c>
      <c r="B11442" t="s">
        <v>3124</v>
      </c>
      <c r="C11442" t="s">
        <v>3117</v>
      </c>
      <c r="D11442" t="s">
        <v>19</v>
      </c>
      <c r="E11442" t="s">
        <v>3116</v>
      </c>
      <c r="F11442" s="4">
        <v>-0.25745945945945897</v>
      </c>
      <c r="G11442" s="4">
        <v>-0.28999999999999998</v>
      </c>
      <c r="H11442" s="4">
        <v>0.143232250130609</v>
      </c>
      <c r="I11442" s="4">
        <v>0.14000000000000001</v>
      </c>
      <c r="J11442" s="4">
        <v>-0.5</v>
      </c>
      <c r="K11442" s="4">
        <v>-0.34</v>
      </c>
      <c r="L11442" s="4">
        <v>-0.2</v>
      </c>
      <c r="M11442" s="4">
        <v>37</v>
      </c>
    </row>
    <row r="11443" spans="1:13" x14ac:dyDescent="0.2">
      <c r="A11443" s="3">
        <v>43922</v>
      </c>
      <c r="B11443" t="s">
        <v>3127</v>
      </c>
      <c r="C11443" t="s">
        <v>3120</v>
      </c>
      <c r="D11443" t="s">
        <v>20</v>
      </c>
      <c r="E11443" t="s">
        <v>3119</v>
      </c>
      <c r="F11443" s="4">
        <v>0.196621621621622</v>
      </c>
      <c r="G11443" s="4">
        <v>0.18</v>
      </c>
      <c r="H11443" s="4">
        <v>0.14511515568130201</v>
      </c>
      <c r="I11443" s="4">
        <v>0.85</v>
      </c>
      <c r="J11443" s="4">
        <v>-0.1</v>
      </c>
      <c r="K11443" s="4">
        <v>0.14000000000000001</v>
      </c>
      <c r="L11443" s="4">
        <v>0.24</v>
      </c>
      <c r="M11443" s="4">
        <v>37</v>
      </c>
    </row>
    <row r="11444" spans="1:13" x14ac:dyDescent="0.2">
      <c r="A11444" s="3">
        <v>43922</v>
      </c>
      <c r="B11444" t="s">
        <v>3130</v>
      </c>
      <c r="C11444" t="s">
        <v>3123</v>
      </c>
      <c r="D11444" t="s">
        <v>21</v>
      </c>
      <c r="E11444" t="s">
        <v>3122</v>
      </c>
      <c r="F11444" s="4">
        <v>0.34797222222222202</v>
      </c>
      <c r="G11444" s="4">
        <v>0.32</v>
      </c>
      <c r="H11444" s="4">
        <v>0.123533797830186</v>
      </c>
      <c r="I11444" s="4">
        <v>0.79</v>
      </c>
      <c r="J11444" s="4">
        <v>0.187</v>
      </c>
      <c r="K11444" s="4">
        <v>0.26500000000000001</v>
      </c>
      <c r="L11444" s="4">
        <v>0.4</v>
      </c>
      <c r="M11444" s="4">
        <v>36</v>
      </c>
    </row>
    <row r="11445" spans="1:13" x14ac:dyDescent="0.2">
      <c r="A11445" s="3">
        <v>43922</v>
      </c>
      <c r="B11445" t="s">
        <v>3133</v>
      </c>
      <c r="C11445" t="s">
        <v>3126</v>
      </c>
      <c r="D11445" t="s">
        <v>22</v>
      </c>
      <c r="E11445" t="s">
        <v>3125</v>
      </c>
      <c r="F11445" s="4">
        <v>0.264083333333333</v>
      </c>
      <c r="G11445" s="4">
        <v>0.28999999999999998</v>
      </c>
      <c r="H11445" s="4">
        <v>0.14006006364617801</v>
      </c>
      <c r="I11445" s="4">
        <v>0.49</v>
      </c>
      <c r="J11445" s="4">
        <v>-0.123</v>
      </c>
      <c r="K11445" s="4">
        <v>0.20749999999999999</v>
      </c>
      <c r="L11445" s="4">
        <v>0.34250000000000003</v>
      </c>
      <c r="M11445" s="4">
        <v>36</v>
      </c>
    </row>
    <row r="11446" spans="1:13" x14ac:dyDescent="0.2">
      <c r="A11446" s="3">
        <v>43922</v>
      </c>
      <c r="B11446" t="s">
        <v>3136</v>
      </c>
      <c r="C11446" t="s">
        <v>3129</v>
      </c>
      <c r="D11446" t="s">
        <v>23</v>
      </c>
      <c r="E11446" t="s">
        <v>3128</v>
      </c>
      <c r="F11446" s="4">
        <v>0.390777777777778</v>
      </c>
      <c r="G11446" s="4">
        <v>0.38500000000000001</v>
      </c>
      <c r="H11446" s="4">
        <v>0.155732575014462</v>
      </c>
      <c r="I11446" s="4">
        <v>1.02</v>
      </c>
      <c r="J11446" s="4">
        <v>-2E-3</v>
      </c>
      <c r="K11446" s="4">
        <v>0.32750000000000001</v>
      </c>
      <c r="L11446" s="4">
        <v>0.44</v>
      </c>
      <c r="M11446" s="4">
        <v>36</v>
      </c>
    </row>
    <row r="11447" spans="1:13" x14ac:dyDescent="0.2">
      <c r="A11447" s="3">
        <v>43922</v>
      </c>
      <c r="B11447" t="s">
        <v>3139</v>
      </c>
      <c r="C11447" t="s">
        <v>3132</v>
      </c>
      <c r="D11447" t="s">
        <v>24</v>
      </c>
      <c r="E11447" t="s">
        <v>3131</v>
      </c>
      <c r="F11447" s="4">
        <v>0.53333333333333299</v>
      </c>
      <c r="G11447" s="4">
        <v>0.54</v>
      </c>
      <c r="H11447" s="4">
        <v>0.124579292019179</v>
      </c>
      <c r="I11447" s="4">
        <v>0.8</v>
      </c>
      <c r="J11447" s="4">
        <v>0.16</v>
      </c>
      <c r="K11447" s="4">
        <v>0.48749999999999999</v>
      </c>
      <c r="L11447" s="4">
        <v>0.61</v>
      </c>
      <c r="M11447" s="4">
        <v>36</v>
      </c>
    </row>
    <row r="11448" spans="1:13" x14ac:dyDescent="0.2">
      <c r="A11448" s="3">
        <v>43922</v>
      </c>
      <c r="B11448" t="s">
        <v>3142</v>
      </c>
      <c r="C11448" t="s">
        <v>3135</v>
      </c>
      <c r="D11448" t="s">
        <v>25</v>
      </c>
      <c r="E11448" t="s">
        <v>3134</v>
      </c>
      <c r="F11448" s="4">
        <v>0.75288888888888905</v>
      </c>
      <c r="G11448" s="4">
        <v>0.77</v>
      </c>
      <c r="H11448" s="4">
        <v>0.131296344803388</v>
      </c>
      <c r="I11448" s="4">
        <v>0.99</v>
      </c>
      <c r="J11448" s="4">
        <v>0.17</v>
      </c>
      <c r="K11448" s="4">
        <v>0.7</v>
      </c>
      <c r="L11448" s="4">
        <v>0.82</v>
      </c>
      <c r="M11448" s="4">
        <v>36</v>
      </c>
    </row>
    <row r="11449" spans="1:13" x14ac:dyDescent="0.2">
      <c r="A11449" s="3">
        <v>43922</v>
      </c>
      <c r="B11449" t="s">
        <v>3145</v>
      </c>
      <c r="C11449" t="s">
        <v>3138</v>
      </c>
      <c r="D11449" t="s">
        <v>26</v>
      </c>
      <c r="E11449" t="s">
        <v>3137</v>
      </c>
      <c r="F11449" s="4">
        <v>0.53977777777777802</v>
      </c>
      <c r="G11449" s="4">
        <v>0.54</v>
      </c>
      <c r="H11449" s="4">
        <v>0.119123252164929</v>
      </c>
      <c r="I11449" s="4">
        <v>0.87</v>
      </c>
      <c r="J11449" s="4">
        <v>0.2</v>
      </c>
      <c r="K11449" s="4">
        <v>0.46750000000000003</v>
      </c>
      <c r="L11449" s="4">
        <v>0.60250000000000004</v>
      </c>
      <c r="M11449" s="4">
        <v>36</v>
      </c>
    </row>
    <row r="11450" spans="1:13" x14ac:dyDescent="0.2">
      <c r="A11450" s="3">
        <v>43922</v>
      </c>
      <c r="B11450" t="s">
        <v>4403</v>
      </c>
      <c r="C11450" t="s">
        <v>3096</v>
      </c>
      <c r="D11450" t="s">
        <v>491</v>
      </c>
      <c r="E11450" t="s">
        <v>3095</v>
      </c>
      <c r="F11450" s="4">
        <v>3.3769696969697001</v>
      </c>
      <c r="G11450" s="4">
        <v>3.38</v>
      </c>
      <c r="H11450" s="4">
        <v>0.25272866933339899</v>
      </c>
      <c r="I11450" s="4">
        <v>3.9</v>
      </c>
      <c r="J11450" s="4">
        <v>2.94</v>
      </c>
      <c r="K11450" s="4">
        <v>3.2</v>
      </c>
      <c r="L11450" s="4">
        <v>3.54</v>
      </c>
      <c r="M11450" s="4">
        <v>33</v>
      </c>
    </row>
    <row r="11451" spans="1:13" x14ac:dyDescent="0.2">
      <c r="A11451" s="3">
        <v>43922</v>
      </c>
      <c r="B11451" t="s">
        <v>4477</v>
      </c>
      <c r="C11451" t="s">
        <v>3099</v>
      </c>
      <c r="D11451" t="s">
        <v>559</v>
      </c>
      <c r="E11451" t="s">
        <v>3098</v>
      </c>
      <c r="F11451" s="4">
        <v>3.3703030303030301</v>
      </c>
      <c r="G11451" s="4">
        <v>3.35</v>
      </c>
      <c r="H11451" s="4">
        <v>0.244073309280286</v>
      </c>
      <c r="I11451" s="4">
        <v>3.9</v>
      </c>
      <c r="J11451" s="4">
        <v>3</v>
      </c>
      <c r="K11451" s="4">
        <v>3.26</v>
      </c>
      <c r="L11451" s="4">
        <v>3.49</v>
      </c>
      <c r="M11451" s="4">
        <v>33</v>
      </c>
    </row>
    <row r="11452" spans="1:13" x14ac:dyDescent="0.2">
      <c r="A11452" s="3">
        <v>43922</v>
      </c>
      <c r="B11452" t="s">
        <v>3085</v>
      </c>
      <c r="C11452" t="s">
        <v>3087</v>
      </c>
      <c r="D11452" t="s">
        <v>6</v>
      </c>
      <c r="E11452" t="s">
        <v>3086</v>
      </c>
      <c r="F11452" s="4">
        <v>3.3176470588235301</v>
      </c>
      <c r="G11452" s="4">
        <v>3.335</v>
      </c>
      <c r="H11452" s="4">
        <v>0.29676088551712099</v>
      </c>
      <c r="I11452" s="4">
        <v>4</v>
      </c>
      <c r="J11452" s="4">
        <v>2.54</v>
      </c>
      <c r="K11452" s="4">
        <v>3.2</v>
      </c>
      <c r="L11452" s="4">
        <v>3.49</v>
      </c>
      <c r="M11452" s="4">
        <v>34</v>
      </c>
    </row>
    <row r="11453" spans="1:13" x14ac:dyDescent="0.2">
      <c r="A11453" s="3">
        <v>43922</v>
      </c>
      <c r="B11453" t="s">
        <v>3088</v>
      </c>
      <c r="C11453" t="s">
        <v>3090</v>
      </c>
      <c r="D11453" t="s">
        <v>7</v>
      </c>
      <c r="E11453" t="s">
        <v>3089</v>
      </c>
      <c r="F11453" s="4">
        <v>3.4305882352941199</v>
      </c>
      <c r="G11453" s="4">
        <v>3.4350000000000001</v>
      </c>
      <c r="H11453" s="4">
        <v>0.26132461151730502</v>
      </c>
      <c r="I11453" s="4">
        <v>4.2</v>
      </c>
      <c r="J11453" s="4">
        <v>3</v>
      </c>
      <c r="K11453" s="4">
        <v>3.2925</v>
      </c>
      <c r="L11453" s="4">
        <v>3.5649999999999999</v>
      </c>
      <c r="M11453" s="4">
        <v>34</v>
      </c>
    </row>
    <row r="11454" spans="1:13" x14ac:dyDescent="0.2">
      <c r="A11454" s="3">
        <v>43922</v>
      </c>
      <c r="B11454" t="s">
        <v>3106</v>
      </c>
      <c r="C11454" t="s">
        <v>3108</v>
      </c>
      <c r="D11454" t="s">
        <v>13</v>
      </c>
      <c r="E11454" t="s">
        <v>3107</v>
      </c>
      <c r="F11454" s="4">
        <v>3.4625806451612902</v>
      </c>
      <c r="G11454" s="4">
        <v>3.5</v>
      </c>
      <c r="H11454" s="4">
        <v>0.17039107453023999</v>
      </c>
      <c r="I11454" s="4">
        <v>3.85</v>
      </c>
      <c r="J11454" s="4">
        <v>3</v>
      </c>
      <c r="K11454" s="4">
        <v>3.3849999999999998</v>
      </c>
      <c r="L11454" s="4">
        <v>3.53</v>
      </c>
      <c r="M11454" s="4">
        <v>31</v>
      </c>
    </row>
    <row r="11455" spans="1:13" x14ac:dyDescent="0.2">
      <c r="A11455" s="3">
        <v>43922</v>
      </c>
      <c r="B11455" t="s">
        <v>3091</v>
      </c>
      <c r="C11455" t="s">
        <v>3093</v>
      </c>
      <c r="D11455" t="s">
        <v>8</v>
      </c>
      <c r="E11455" t="s">
        <v>3092</v>
      </c>
      <c r="F11455" s="4">
        <v>3.47892857142857</v>
      </c>
      <c r="G11455" s="4">
        <v>3.5</v>
      </c>
      <c r="H11455" s="4">
        <v>0.23284614671994899</v>
      </c>
      <c r="I11455" s="4">
        <v>4.2</v>
      </c>
      <c r="J11455" s="4">
        <v>3</v>
      </c>
      <c r="K11455" s="4">
        <v>3.3</v>
      </c>
      <c r="L11455" s="4">
        <v>3.6</v>
      </c>
      <c r="M11455" s="4">
        <v>28</v>
      </c>
    </row>
    <row r="11456" spans="1:13" x14ac:dyDescent="0.2">
      <c r="A11456" s="3">
        <v>43922</v>
      </c>
      <c r="B11456" t="s">
        <v>3109</v>
      </c>
      <c r="C11456" t="s">
        <v>3111</v>
      </c>
      <c r="D11456" t="s">
        <v>14</v>
      </c>
      <c r="E11456" t="s">
        <v>3110</v>
      </c>
      <c r="F11456" s="4">
        <v>3.3946666666666698</v>
      </c>
      <c r="G11456" s="4">
        <v>3.4449999999999998</v>
      </c>
      <c r="H11456" s="4">
        <v>0.151469430928313</v>
      </c>
      <c r="I11456" s="4">
        <v>3.7</v>
      </c>
      <c r="J11456" s="4">
        <v>3</v>
      </c>
      <c r="K11456" s="4">
        <v>3.3</v>
      </c>
      <c r="L11456" s="4">
        <v>3.5</v>
      </c>
      <c r="M11456" s="4">
        <v>30</v>
      </c>
    </row>
    <row r="11457" spans="1:13" x14ac:dyDescent="0.2">
      <c r="A11457" s="3">
        <v>43922</v>
      </c>
      <c r="B11457" t="s">
        <v>4479</v>
      </c>
      <c r="C11457" t="s">
        <v>3153</v>
      </c>
      <c r="D11457" t="s">
        <v>561</v>
      </c>
      <c r="E11457" t="s">
        <v>3152</v>
      </c>
      <c r="F11457" s="4">
        <v>0.28323529411764697</v>
      </c>
      <c r="G11457" s="4">
        <v>0.31</v>
      </c>
      <c r="H11457" s="4">
        <v>8.3074285422119198E-2</v>
      </c>
      <c r="I11457" s="4">
        <v>0.4</v>
      </c>
      <c r="J11457" s="4">
        <v>-0.02</v>
      </c>
      <c r="K11457" s="4">
        <v>0.27500000000000002</v>
      </c>
      <c r="L11457" s="4">
        <v>0.33</v>
      </c>
      <c r="M11457" s="4">
        <v>34</v>
      </c>
    </row>
    <row r="11458" spans="1:13" x14ac:dyDescent="0.2">
      <c r="A11458" s="3">
        <v>43922</v>
      </c>
      <c r="B11458" t="s">
        <v>4322</v>
      </c>
      <c r="C11458" t="s">
        <v>4324</v>
      </c>
      <c r="D11458" t="s">
        <v>420</v>
      </c>
      <c r="E11458" t="s">
        <v>4323</v>
      </c>
      <c r="F11458" s="4">
        <v>-4.5718750000000004</v>
      </c>
      <c r="G11458" s="4">
        <v>-5</v>
      </c>
      <c r="H11458" s="4">
        <v>1.54674150205959</v>
      </c>
      <c r="I11458" s="4">
        <v>-1.3</v>
      </c>
      <c r="J11458" s="4">
        <v>-7.7</v>
      </c>
      <c r="K11458" s="4">
        <v>-5.75</v>
      </c>
      <c r="L11458" s="4">
        <v>-3.25</v>
      </c>
      <c r="M11458" s="4">
        <v>32</v>
      </c>
    </row>
    <row r="11459" spans="1:13" x14ac:dyDescent="0.2">
      <c r="A11459" s="3">
        <v>43922</v>
      </c>
      <c r="B11459" t="s">
        <v>4325</v>
      </c>
      <c r="C11459" t="s">
        <v>4327</v>
      </c>
      <c r="D11459" t="s">
        <v>421</v>
      </c>
      <c r="E11459" t="s">
        <v>4326</v>
      </c>
      <c r="F11459" s="4">
        <v>3.8675000000000002</v>
      </c>
      <c r="G11459" s="4">
        <v>3.8</v>
      </c>
      <c r="H11459" s="4">
        <v>1.2385188865165</v>
      </c>
      <c r="I11459" s="4">
        <v>6.3</v>
      </c>
      <c r="J11459" s="4">
        <v>1.8</v>
      </c>
      <c r="K11459" s="4">
        <v>3</v>
      </c>
      <c r="L11459" s="4">
        <v>4.4749999999999996</v>
      </c>
      <c r="M11459" s="4">
        <v>32</v>
      </c>
    </row>
    <row r="11460" spans="1:13" x14ac:dyDescent="0.2">
      <c r="A11460" s="3">
        <v>43922</v>
      </c>
      <c r="B11460" t="s">
        <v>3953</v>
      </c>
      <c r="C11460" t="s">
        <v>3939</v>
      </c>
      <c r="D11460" t="s">
        <v>296</v>
      </c>
      <c r="E11460" t="s">
        <v>3947</v>
      </c>
      <c r="F11460" s="4">
        <v>24.0803703703704</v>
      </c>
      <c r="G11460" s="4">
        <v>24.1</v>
      </c>
      <c r="H11460" s="4">
        <v>0.62245470321129204</v>
      </c>
      <c r="I11460" s="4">
        <v>25.5</v>
      </c>
      <c r="J11460" s="4">
        <v>22.2</v>
      </c>
      <c r="K11460" s="4">
        <v>23.83</v>
      </c>
      <c r="L11460" s="4">
        <v>24.395</v>
      </c>
      <c r="M11460" s="4">
        <v>27</v>
      </c>
    </row>
    <row r="11461" spans="1:13" x14ac:dyDescent="0.2">
      <c r="A11461" s="3">
        <v>43922</v>
      </c>
      <c r="B11461" t="s">
        <v>3956</v>
      </c>
      <c r="C11461" t="s">
        <v>3942</v>
      </c>
      <c r="D11461" t="s">
        <v>297</v>
      </c>
      <c r="E11461" t="s">
        <v>3949</v>
      </c>
      <c r="F11461" s="4">
        <v>23.848148148148098</v>
      </c>
      <c r="G11461" s="4">
        <v>24</v>
      </c>
      <c r="H11461" s="4">
        <v>0.93518421483123604</v>
      </c>
      <c r="I11461" s="4">
        <v>25.8</v>
      </c>
      <c r="J11461" s="4">
        <v>21.8</v>
      </c>
      <c r="K11461" s="4">
        <v>23.434999999999999</v>
      </c>
      <c r="L11461" s="4">
        <v>24.4</v>
      </c>
      <c r="M11461" s="4">
        <v>27</v>
      </c>
    </row>
    <row r="11462" spans="1:13" x14ac:dyDescent="0.2">
      <c r="A11462" s="3">
        <v>43922</v>
      </c>
      <c r="B11462" t="s">
        <v>3959</v>
      </c>
      <c r="C11462" t="s">
        <v>3952</v>
      </c>
      <c r="D11462" t="s">
        <v>298</v>
      </c>
      <c r="E11462" t="s">
        <v>3951</v>
      </c>
      <c r="F11462" s="4">
        <v>23.654444444444401</v>
      </c>
      <c r="G11462" s="4">
        <v>23.8</v>
      </c>
      <c r="H11462" s="4">
        <v>1.05535022744305</v>
      </c>
      <c r="I11462" s="4">
        <v>26</v>
      </c>
      <c r="J11462" s="4">
        <v>21.4</v>
      </c>
      <c r="K11462" s="4">
        <v>23.02</v>
      </c>
      <c r="L11462" s="4">
        <v>24.25</v>
      </c>
      <c r="M11462" s="4">
        <v>27</v>
      </c>
    </row>
    <row r="11463" spans="1:13" x14ac:dyDescent="0.2">
      <c r="A11463" s="3">
        <v>43922</v>
      </c>
      <c r="B11463" t="s">
        <v>3934</v>
      </c>
      <c r="C11463" t="s">
        <v>3936</v>
      </c>
      <c r="D11463" t="s">
        <v>289</v>
      </c>
      <c r="E11463" t="s">
        <v>3935</v>
      </c>
      <c r="F11463" s="4">
        <v>23.358125000000001</v>
      </c>
      <c r="G11463" s="4">
        <v>23.05</v>
      </c>
      <c r="H11463" s="4">
        <v>1.2363850467677799</v>
      </c>
      <c r="I11463" s="4">
        <v>26.25</v>
      </c>
      <c r="J11463" s="4">
        <v>20.84</v>
      </c>
      <c r="K11463" s="4">
        <v>22.5</v>
      </c>
      <c r="L11463" s="4">
        <v>24.305</v>
      </c>
      <c r="M11463" s="4">
        <v>32</v>
      </c>
    </row>
    <row r="11464" spans="1:13" x14ac:dyDescent="0.2">
      <c r="A11464" s="3">
        <v>43922</v>
      </c>
      <c r="B11464" t="s">
        <v>3937</v>
      </c>
      <c r="C11464" t="s">
        <v>3939</v>
      </c>
      <c r="D11464" t="s">
        <v>290</v>
      </c>
      <c r="E11464" t="s">
        <v>3938</v>
      </c>
      <c r="F11464" s="4">
        <v>23.03125</v>
      </c>
      <c r="G11464" s="4">
        <v>22.385000000000002</v>
      </c>
      <c r="H11464" s="4">
        <v>1.60815412116481</v>
      </c>
      <c r="I11464" s="4">
        <v>25.68</v>
      </c>
      <c r="J11464" s="4">
        <v>20.18</v>
      </c>
      <c r="K11464" s="4">
        <v>22</v>
      </c>
      <c r="L11464" s="4">
        <v>24.475000000000001</v>
      </c>
      <c r="M11464" s="4">
        <v>32</v>
      </c>
    </row>
    <row r="11465" spans="1:13" x14ac:dyDescent="0.2">
      <c r="A11465" s="3">
        <v>43922</v>
      </c>
      <c r="B11465" t="s">
        <v>3940</v>
      </c>
      <c r="C11465" t="s">
        <v>3942</v>
      </c>
      <c r="D11465" t="s">
        <v>291</v>
      </c>
      <c r="E11465" t="s">
        <v>3941</v>
      </c>
      <c r="F11465" s="4">
        <v>22.918636363636399</v>
      </c>
      <c r="G11465" s="4">
        <v>22.5</v>
      </c>
      <c r="H11465" s="4">
        <v>1.9569565667967701</v>
      </c>
      <c r="I11465" s="4">
        <v>26</v>
      </c>
      <c r="J11465" s="4">
        <v>20</v>
      </c>
      <c r="K11465" s="4">
        <v>21.925000000000001</v>
      </c>
      <c r="L11465" s="4">
        <v>24.682500000000001</v>
      </c>
      <c r="M11465" s="4">
        <v>22</v>
      </c>
    </row>
    <row r="11466" spans="1:13" x14ac:dyDescent="0.2">
      <c r="A11466" s="3">
        <v>43922</v>
      </c>
      <c r="B11466" t="s">
        <v>3577</v>
      </c>
      <c r="C11466" t="s">
        <v>3579</v>
      </c>
      <c r="D11466" t="s">
        <v>170</v>
      </c>
      <c r="E11466" t="s">
        <v>3578</v>
      </c>
      <c r="F11466" s="4">
        <v>-7.2731578947368396</v>
      </c>
      <c r="G11466" s="4">
        <v>-7.1</v>
      </c>
      <c r="H11466" s="4">
        <v>1.86261528613001</v>
      </c>
      <c r="I11466" s="4">
        <v>-3.6</v>
      </c>
      <c r="J11466" s="4">
        <v>-12</v>
      </c>
      <c r="K11466" s="4">
        <v>-7.9749999999999996</v>
      </c>
      <c r="L11466" s="4">
        <v>-6.2</v>
      </c>
      <c r="M11466" s="4">
        <v>38</v>
      </c>
    </row>
    <row r="11467" spans="1:13" x14ac:dyDescent="0.2">
      <c r="A11467" s="3">
        <v>43922</v>
      </c>
      <c r="B11467" t="s">
        <v>3580</v>
      </c>
      <c r="C11467" t="s">
        <v>3582</v>
      </c>
      <c r="D11467" t="s">
        <v>171</v>
      </c>
      <c r="E11467" t="s">
        <v>3581</v>
      </c>
      <c r="F11467" s="4">
        <v>2.51684210526316</v>
      </c>
      <c r="G11467" s="4">
        <v>2.2000000000000002</v>
      </c>
      <c r="H11467" s="4">
        <v>1.40710956422974</v>
      </c>
      <c r="I11467" s="4">
        <v>6.7</v>
      </c>
      <c r="J11467" s="4">
        <v>0.4</v>
      </c>
      <c r="K11467" s="4">
        <v>1.6</v>
      </c>
      <c r="L11467" s="4">
        <v>3.2025000000000001</v>
      </c>
      <c r="M11467" s="4">
        <v>38</v>
      </c>
    </row>
    <row r="11468" spans="1:13" x14ac:dyDescent="0.2">
      <c r="A11468" s="3">
        <v>43922</v>
      </c>
      <c r="B11468" t="s">
        <v>3583</v>
      </c>
      <c r="C11468" t="s">
        <v>3585</v>
      </c>
      <c r="D11468" t="s">
        <v>172</v>
      </c>
      <c r="E11468" t="s">
        <v>3584</v>
      </c>
      <c r="F11468" s="4">
        <v>2.1219230769230801</v>
      </c>
      <c r="G11468" s="4">
        <v>2</v>
      </c>
      <c r="H11468" s="4">
        <v>0.57599318906229602</v>
      </c>
      <c r="I11468" s="4">
        <v>3.4</v>
      </c>
      <c r="J11468" s="4">
        <v>0.9</v>
      </c>
      <c r="K11468" s="4">
        <v>1.8</v>
      </c>
      <c r="L11468" s="4">
        <v>2.2650000000000001</v>
      </c>
      <c r="M11468" s="4">
        <v>26</v>
      </c>
    </row>
    <row r="11469" spans="1:13" x14ac:dyDescent="0.2">
      <c r="A11469" s="3">
        <v>43922</v>
      </c>
      <c r="B11469" t="s">
        <v>3592</v>
      </c>
      <c r="C11469" t="s">
        <v>3591</v>
      </c>
      <c r="D11469" t="s">
        <v>175</v>
      </c>
      <c r="E11469" t="s">
        <v>3590</v>
      </c>
      <c r="F11469" s="4">
        <v>-3.0325000000000002</v>
      </c>
      <c r="G11469" s="4">
        <v>-2.6</v>
      </c>
      <c r="H11469" s="4">
        <v>2.2564578752675901</v>
      </c>
      <c r="I11469" s="4">
        <v>-0.03</v>
      </c>
      <c r="J11469" s="4">
        <v>-11</v>
      </c>
      <c r="K11469" s="4">
        <v>-4.1749999999999998</v>
      </c>
      <c r="L11469" s="4">
        <v>-1.31</v>
      </c>
      <c r="M11469" s="4">
        <v>36</v>
      </c>
    </row>
    <row r="11470" spans="1:13" x14ac:dyDescent="0.2">
      <c r="A11470" s="3">
        <v>43922</v>
      </c>
      <c r="B11470" t="s">
        <v>3604</v>
      </c>
      <c r="C11470" t="s">
        <v>3603</v>
      </c>
      <c r="D11470" t="s">
        <v>179</v>
      </c>
      <c r="E11470" t="s">
        <v>3602</v>
      </c>
      <c r="F11470" s="4">
        <v>-1.8485714285714301</v>
      </c>
      <c r="G11470" s="4">
        <v>-1</v>
      </c>
      <c r="H11470" s="4">
        <v>3.7031220078525702</v>
      </c>
      <c r="I11470" s="4">
        <v>3.1</v>
      </c>
      <c r="J11470" s="4">
        <v>-10.43</v>
      </c>
      <c r="K11470" s="4">
        <v>-4.8499999999999996</v>
      </c>
      <c r="L11470" s="4">
        <v>1.1499999999999999</v>
      </c>
      <c r="M11470" s="4">
        <v>35</v>
      </c>
    </row>
    <row r="11471" spans="1:13" x14ac:dyDescent="0.2">
      <c r="A11471" s="3">
        <v>43922</v>
      </c>
      <c r="B11471" t="s">
        <v>3595</v>
      </c>
      <c r="C11471" t="s">
        <v>3594</v>
      </c>
      <c r="D11471" t="s">
        <v>176</v>
      </c>
      <c r="E11471" t="s">
        <v>3593</v>
      </c>
      <c r="F11471" s="4">
        <v>-14.105</v>
      </c>
      <c r="G11471" s="4">
        <v>-12.455</v>
      </c>
      <c r="H11471" s="4">
        <v>6.2317030462902201</v>
      </c>
      <c r="I11471" s="4">
        <v>-5.27</v>
      </c>
      <c r="J11471" s="4">
        <v>-33</v>
      </c>
      <c r="K11471" s="4">
        <v>-16.225000000000001</v>
      </c>
      <c r="L11471" s="4">
        <v>-10.074999999999999</v>
      </c>
      <c r="M11471" s="4">
        <v>36</v>
      </c>
    </row>
    <row r="11472" spans="1:13" x14ac:dyDescent="0.2">
      <c r="A11472" s="3">
        <v>43922</v>
      </c>
      <c r="B11472" t="s">
        <v>3607</v>
      </c>
      <c r="C11472" t="s">
        <v>3606</v>
      </c>
      <c r="D11472" t="s">
        <v>180</v>
      </c>
      <c r="E11472" t="s">
        <v>3605</v>
      </c>
      <c r="F11472" s="4">
        <v>5.9091428571428599</v>
      </c>
      <c r="G11472" s="4">
        <v>4.8</v>
      </c>
      <c r="H11472" s="4">
        <v>4.62914893170794</v>
      </c>
      <c r="I11472" s="4">
        <v>20</v>
      </c>
      <c r="J11472" s="4">
        <v>1.3</v>
      </c>
      <c r="K11472" s="4">
        <v>2.4849999999999999</v>
      </c>
      <c r="L11472" s="4">
        <v>7.45</v>
      </c>
      <c r="M11472" s="4">
        <v>35</v>
      </c>
    </row>
    <row r="11473" spans="1:13" x14ac:dyDescent="0.2">
      <c r="A11473" s="3">
        <v>43922</v>
      </c>
      <c r="B11473" t="s">
        <v>3598</v>
      </c>
      <c r="C11473" t="s">
        <v>3597</v>
      </c>
      <c r="D11473" t="s">
        <v>177</v>
      </c>
      <c r="E11473" t="s">
        <v>3596</v>
      </c>
      <c r="F11473" s="4">
        <v>-7.6444444444444404</v>
      </c>
      <c r="G11473" s="4">
        <v>-7.8049999999999997</v>
      </c>
      <c r="H11473" s="4">
        <v>3.0856510722507999</v>
      </c>
      <c r="I11473" s="4">
        <v>-1.9</v>
      </c>
      <c r="J11473" s="4">
        <v>-13.59</v>
      </c>
      <c r="K11473" s="4">
        <v>-9.7750000000000004</v>
      </c>
      <c r="L11473" s="4">
        <v>-5.3775000000000004</v>
      </c>
      <c r="M11473" s="4">
        <v>36</v>
      </c>
    </row>
    <row r="11474" spans="1:13" x14ac:dyDescent="0.2">
      <c r="A11474" s="3">
        <v>43922</v>
      </c>
      <c r="B11474" t="s">
        <v>3610</v>
      </c>
      <c r="C11474" t="s">
        <v>3609</v>
      </c>
      <c r="D11474" t="s">
        <v>181</v>
      </c>
      <c r="E11474" t="s">
        <v>3608</v>
      </c>
      <c r="F11474" s="4">
        <v>3.87</v>
      </c>
      <c r="G11474" s="4">
        <v>3</v>
      </c>
      <c r="H11474" s="4">
        <v>2.59772524924947</v>
      </c>
      <c r="I11474" s="4">
        <v>10.99</v>
      </c>
      <c r="J11474" s="4">
        <v>1</v>
      </c>
      <c r="K11474" s="4">
        <v>2.0499999999999998</v>
      </c>
      <c r="L11474" s="4">
        <v>4.45</v>
      </c>
      <c r="M11474" s="4">
        <v>35</v>
      </c>
    </row>
    <row r="11475" spans="1:13" x14ac:dyDescent="0.2">
      <c r="A11475" s="3">
        <v>43922</v>
      </c>
      <c r="B11475" t="s">
        <v>3601</v>
      </c>
      <c r="C11475" t="s">
        <v>3600</v>
      </c>
      <c r="D11475" t="s">
        <v>178</v>
      </c>
      <c r="E11475" t="s">
        <v>3599</v>
      </c>
      <c r="F11475" s="4">
        <v>-4.5358333333333301</v>
      </c>
      <c r="G11475" s="4">
        <v>-4.7</v>
      </c>
      <c r="H11475" s="4">
        <v>3.3728786984245001</v>
      </c>
      <c r="I11475" s="4">
        <v>4</v>
      </c>
      <c r="J11475" s="4">
        <v>-12.47</v>
      </c>
      <c r="K11475" s="4">
        <v>-6.7</v>
      </c>
      <c r="L11475" s="4">
        <v>-2.4750000000000001</v>
      </c>
      <c r="M11475" s="4">
        <v>36</v>
      </c>
    </row>
    <row r="11476" spans="1:13" x14ac:dyDescent="0.2">
      <c r="A11476" s="3">
        <v>43922</v>
      </c>
      <c r="B11476" t="s">
        <v>3613</v>
      </c>
      <c r="C11476" t="s">
        <v>3612</v>
      </c>
      <c r="D11476" t="s">
        <v>182</v>
      </c>
      <c r="E11476" t="s">
        <v>3611</v>
      </c>
      <c r="F11476" s="4">
        <v>2.7891428571428598</v>
      </c>
      <c r="G11476" s="4">
        <v>2.2999999999999998</v>
      </c>
      <c r="H11476" s="4">
        <v>2.0504194282957799</v>
      </c>
      <c r="I11476" s="4">
        <v>10.28</v>
      </c>
      <c r="J11476" s="4">
        <v>-0.6</v>
      </c>
      <c r="K11476" s="4">
        <v>1.9</v>
      </c>
      <c r="L11476" s="4">
        <v>3.6</v>
      </c>
      <c r="M11476" s="4">
        <v>35</v>
      </c>
    </row>
    <row r="11477" spans="1:13" x14ac:dyDescent="0.2">
      <c r="A11477" s="3">
        <v>43922</v>
      </c>
      <c r="B11477" t="s">
        <v>3868</v>
      </c>
      <c r="C11477" t="s">
        <v>3867</v>
      </c>
      <c r="D11477" t="s">
        <v>267</v>
      </c>
      <c r="E11477" t="s">
        <v>3866</v>
      </c>
      <c r="F11477" s="4">
        <v>-1.8917391304347799</v>
      </c>
      <c r="G11477" s="4">
        <v>-1.2</v>
      </c>
      <c r="H11477" s="4">
        <v>2.1165874166899199</v>
      </c>
      <c r="I11477" s="4">
        <v>0.28000000000000003</v>
      </c>
      <c r="J11477" s="4">
        <v>-9.17</v>
      </c>
      <c r="K11477" s="4">
        <v>-2.5499999999999998</v>
      </c>
      <c r="L11477" s="4">
        <v>-0.9</v>
      </c>
      <c r="M11477" s="4">
        <v>23</v>
      </c>
    </row>
    <row r="11478" spans="1:13" x14ac:dyDescent="0.2">
      <c r="A11478" s="3">
        <v>43922</v>
      </c>
      <c r="B11478" t="s">
        <v>3880</v>
      </c>
      <c r="C11478" t="s">
        <v>3879</v>
      </c>
      <c r="D11478" t="s">
        <v>271</v>
      </c>
      <c r="E11478" t="s">
        <v>3878</v>
      </c>
      <c r="F11478" s="4">
        <v>0.86380952380952403</v>
      </c>
      <c r="G11478" s="4">
        <v>0.99</v>
      </c>
      <c r="H11478" s="4">
        <v>1.4147525444065301</v>
      </c>
      <c r="I11478" s="4">
        <v>3.18</v>
      </c>
      <c r="J11478" s="4">
        <v>-3.2</v>
      </c>
      <c r="K11478" s="4">
        <v>0.4</v>
      </c>
      <c r="L11478" s="4">
        <v>1.6</v>
      </c>
      <c r="M11478" s="4">
        <v>21</v>
      </c>
    </row>
    <row r="11479" spans="1:13" x14ac:dyDescent="0.2">
      <c r="A11479" s="3">
        <v>43922</v>
      </c>
      <c r="B11479" t="s">
        <v>3871</v>
      </c>
      <c r="C11479" t="s">
        <v>3870</v>
      </c>
      <c r="D11479" t="s">
        <v>268</v>
      </c>
      <c r="E11479" t="s">
        <v>3869</v>
      </c>
      <c r="F11479" s="4">
        <v>-10.549565217391301</v>
      </c>
      <c r="G11479" s="4">
        <v>-10.38</v>
      </c>
      <c r="H11479" s="4">
        <v>5.3835536407071798</v>
      </c>
      <c r="I11479" s="4">
        <v>1.99</v>
      </c>
      <c r="J11479" s="4">
        <v>-25.8</v>
      </c>
      <c r="K11479" s="4">
        <v>-12.85</v>
      </c>
      <c r="L11479" s="4">
        <v>-7.97</v>
      </c>
      <c r="M11479" s="4">
        <v>23</v>
      </c>
    </row>
    <row r="11480" spans="1:13" x14ac:dyDescent="0.2">
      <c r="A11480" s="3">
        <v>43922</v>
      </c>
      <c r="B11480" t="s">
        <v>3883</v>
      </c>
      <c r="C11480" t="s">
        <v>3882</v>
      </c>
      <c r="D11480" t="s">
        <v>272</v>
      </c>
      <c r="E11480" t="s">
        <v>3881</v>
      </c>
      <c r="F11480" s="4">
        <v>0.13809523809523799</v>
      </c>
      <c r="G11480" s="4">
        <v>0.9</v>
      </c>
      <c r="H11480" s="4">
        <v>3.58395677854466</v>
      </c>
      <c r="I11480" s="4">
        <v>4.21</v>
      </c>
      <c r="J11480" s="4">
        <v>-11.3</v>
      </c>
      <c r="K11480" s="4">
        <v>0.59</v>
      </c>
      <c r="L11480" s="4">
        <v>1.21</v>
      </c>
      <c r="M11480" s="4">
        <v>21</v>
      </c>
    </row>
    <row r="11481" spans="1:13" x14ac:dyDescent="0.2">
      <c r="A11481" s="3">
        <v>43922</v>
      </c>
      <c r="B11481" t="s">
        <v>3874</v>
      </c>
      <c r="C11481" t="s">
        <v>3873</v>
      </c>
      <c r="D11481" t="s">
        <v>269</v>
      </c>
      <c r="E11481" t="s">
        <v>3872</v>
      </c>
      <c r="F11481" s="4">
        <v>4.5108695652173898</v>
      </c>
      <c r="G11481" s="4">
        <v>4.9000000000000004</v>
      </c>
      <c r="H11481" s="4">
        <v>6.0626561183598504</v>
      </c>
      <c r="I11481" s="4">
        <v>22.1</v>
      </c>
      <c r="J11481" s="4">
        <v>-3.66</v>
      </c>
      <c r="K11481" s="4">
        <v>-0.5</v>
      </c>
      <c r="L11481" s="4">
        <v>6.25</v>
      </c>
      <c r="M11481" s="4">
        <v>23</v>
      </c>
    </row>
    <row r="11482" spans="1:13" x14ac:dyDescent="0.2">
      <c r="A11482" s="3">
        <v>43922</v>
      </c>
      <c r="B11482" t="s">
        <v>3886</v>
      </c>
      <c r="C11482" t="s">
        <v>3885</v>
      </c>
      <c r="D11482" t="s">
        <v>273</v>
      </c>
      <c r="E11482" t="s">
        <v>3884</v>
      </c>
      <c r="F11482" s="4">
        <v>1.7209523809523799</v>
      </c>
      <c r="G11482" s="4">
        <v>0.8</v>
      </c>
      <c r="H11482" s="4">
        <v>2.8269805531023802</v>
      </c>
      <c r="I11482" s="4">
        <v>11.77</v>
      </c>
      <c r="J11482" s="4">
        <v>0.2</v>
      </c>
      <c r="K11482" s="4">
        <v>0.4</v>
      </c>
      <c r="L11482" s="4">
        <v>1.5</v>
      </c>
      <c r="M11482" s="4">
        <v>21</v>
      </c>
    </row>
    <row r="11483" spans="1:13" x14ac:dyDescent="0.2">
      <c r="A11483" s="3">
        <v>43922</v>
      </c>
      <c r="B11483" t="s">
        <v>3877</v>
      </c>
      <c r="C11483" t="s">
        <v>3876</v>
      </c>
      <c r="D11483" t="s">
        <v>270</v>
      </c>
      <c r="E11483" t="s">
        <v>3875</v>
      </c>
      <c r="F11483" s="4">
        <v>2.6191304347826101</v>
      </c>
      <c r="G11483" s="4">
        <v>1.8</v>
      </c>
      <c r="H11483" s="4">
        <v>2.5381559394809701</v>
      </c>
      <c r="I11483" s="4">
        <v>7.8</v>
      </c>
      <c r="J11483" s="4">
        <v>-1</v>
      </c>
      <c r="K11483" s="4">
        <v>0.78</v>
      </c>
      <c r="L11483" s="4">
        <v>4.5</v>
      </c>
      <c r="M11483" s="4">
        <v>23</v>
      </c>
    </row>
    <row r="11484" spans="1:13" x14ac:dyDescent="0.2">
      <c r="A11484" s="3">
        <v>43922</v>
      </c>
      <c r="B11484" t="s">
        <v>3889</v>
      </c>
      <c r="C11484" t="s">
        <v>3888</v>
      </c>
      <c r="D11484" t="s">
        <v>274</v>
      </c>
      <c r="E11484" t="s">
        <v>3887</v>
      </c>
      <c r="F11484" s="4">
        <v>1.3328571428571401</v>
      </c>
      <c r="G11484" s="4">
        <v>0.7</v>
      </c>
      <c r="H11484" s="4">
        <v>1.9198623462559601</v>
      </c>
      <c r="I11484" s="4">
        <v>7.8</v>
      </c>
      <c r="J11484" s="4">
        <v>0.12</v>
      </c>
      <c r="K11484" s="4">
        <v>0.35</v>
      </c>
      <c r="L11484" s="4">
        <v>1.2</v>
      </c>
      <c r="M11484" s="4">
        <v>21</v>
      </c>
    </row>
    <row r="11485" spans="1:13" x14ac:dyDescent="0.2">
      <c r="A11485" s="3">
        <v>43952</v>
      </c>
      <c r="B11485" t="s">
        <v>3925</v>
      </c>
      <c r="C11485" t="s">
        <v>3927</v>
      </c>
      <c r="D11485" t="s">
        <v>286</v>
      </c>
      <c r="E11485" t="s">
        <v>3926</v>
      </c>
      <c r="F11485" s="4">
        <v>6.3612000000000002</v>
      </c>
      <c r="G11485" s="4">
        <v>6</v>
      </c>
      <c r="H11485" s="4">
        <v>1.0330671162449501</v>
      </c>
      <c r="I11485" s="4">
        <v>8.3800000000000008</v>
      </c>
      <c r="J11485" s="4">
        <v>3.5</v>
      </c>
      <c r="K11485" s="4">
        <v>5.94</v>
      </c>
      <c r="L11485" s="4">
        <v>6.8</v>
      </c>
      <c r="M11485" s="4">
        <v>25</v>
      </c>
    </row>
    <row r="11486" spans="1:13" x14ac:dyDescent="0.2">
      <c r="A11486" s="3">
        <v>43952</v>
      </c>
      <c r="B11486" t="s">
        <v>3928</v>
      </c>
      <c r="C11486" t="s">
        <v>3930</v>
      </c>
      <c r="D11486" t="s">
        <v>287</v>
      </c>
      <c r="E11486" t="s">
        <v>3929</v>
      </c>
      <c r="F11486" s="4">
        <v>6.4943999999999997</v>
      </c>
      <c r="G11486" s="4">
        <v>6.5</v>
      </c>
      <c r="H11486" s="4">
        <v>1.07473283501839</v>
      </c>
      <c r="I11486" s="4">
        <v>8.1999999999999993</v>
      </c>
      <c r="J11486" s="4">
        <v>3.5</v>
      </c>
      <c r="K11486" s="4">
        <v>6</v>
      </c>
      <c r="L11486" s="4">
        <v>7.3</v>
      </c>
      <c r="M11486" s="4">
        <v>25</v>
      </c>
    </row>
    <row r="11487" spans="1:13" x14ac:dyDescent="0.2">
      <c r="A11487" s="3">
        <v>43952</v>
      </c>
      <c r="B11487" t="s">
        <v>3931</v>
      </c>
      <c r="C11487" t="s">
        <v>3933</v>
      </c>
      <c r="D11487" t="s">
        <v>288</v>
      </c>
      <c r="E11487" t="s">
        <v>3932</v>
      </c>
      <c r="F11487" s="4">
        <v>6.8259090909090903</v>
      </c>
      <c r="G11487" s="4">
        <v>7</v>
      </c>
      <c r="H11487" s="4">
        <v>1.1128413188167501</v>
      </c>
      <c r="I11487" s="4">
        <v>8.4</v>
      </c>
      <c r="J11487" s="4">
        <v>5</v>
      </c>
      <c r="K11487" s="4">
        <v>6.0625</v>
      </c>
      <c r="L11487" s="4">
        <v>7.8</v>
      </c>
      <c r="M11487" s="4">
        <v>22</v>
      </c>
    </row>
    <row r="11488" spans="1:13" x14ac:dyDescent="0.2">
      <c r="A11488" s="3">
        <v>43952</v>
      </c>
      <c r="B11488" t="s">
        <v>3916</v>
      </c>
      <c r="C11488" t="s">
        <v>3918</v>
      </c>
      <c r="D11488" t="s">
        <v>283</v>
      </c>
      <c r="E11488" t="s">
        <v>3917</v>
      </c>
      <c r="F11488" s="4">
        <v>4.5796551724137897</v>
      </c>
      <c r="G11488" s="4">
        <v>4.5999999999999996</v>
      </c>
      <c r="H11488" s="4">
        <v>0.54946391249380999</v>
      </c>
      <c r="I11488" s="4">
        <v>5.2</v>
      </c>
      <c r="J11488" s="4">
        <v>2.9</v>
      </c>
      <c r="K11488" s="4">
        <v>4.5</v>
      </c>
      <c r="L11488" s="4">
        <v>5</v>
      </c>
      <c r="M11488" s="4">
        <v>29</v>
      </c>
    </row>
    <row r="11489" spans="1:13" x14ac:dyDescent="0.2">
      <c r="A11489" s="3">
        <v>43952</v>
      </c>
      <c r="B11489" t="s">
        <v>3919</v>
      </c>
      <c r="C11489" t="s">
        <v>3921</v>
      </c>
      <c r="D11489" t="s">
        <v>284</v>
      </c>
      <c r="E11489" t="s">
        <v>3920</v>
      </c>
      <c r="F11489" s="4">
        <v>4.7686206896551697</v>
      </c>
      <c r="G11489" s="4">
        <v>4.7</v>
      </c>
      <c r="H11489" s="4">
        <v>0.73132816621507701</v>
      </c>
      <c r="I11489" s="4">
        <v>6.33</v>
      </c>
      <c r="J11489" s="4">
        <v>3.1</v>
      </c>
      <c r="K11489" s="4">
        <v>4.5</v>
      </c>
      <c r="L11489" s="4">
        <v>5.0999999999999996</v>
      </c>
      <c r="M11489" s="4">
        <v>29</v>
      </c>
    </row>
    <row r="11490" spans="1:13" x14ac:dyDescent="0.2">
      <c r="A11490" s="3">
        <v>43952</v>
      </c>
      <c r="B11490" t="s">
        <v>3922</v>
      </c>
      <c r="C11490" t="s">
        <v>3924</v>
      </c>
      <c r="D11490" t="s">
        <v>285</v>
      </c>
      <c r="E11490" t="s">
        <v>3923</v>
      </c>
      <c r="F11490" s="4">
        <v>5.3866666666666703</v>
      </c>
      <c r="G11490" s="4">
        <v>5.0999999999999996</v>
      </c>
      <c r="H11490" s="4">
        <v>0.93653795082384805</v>
      </c>
      <c r="I11490" s="4">
        <v>7.04</v>
      </c>
      <c r="J11490" s="4">
        <v>4</v>
      </c>
      <c r="K11490" s="4">
        <v>4.7</v>
      </c>
      <c r="L11490" s="4">
        <v>6</v>
      </c>
      <c r="M11490" s="4">
        <v>21</v>
      </c>
    </row>
    <row r="11491" spans="1:13" x14ac:dyDescent="0.2">
      <c r="A11491" s="3">
        <v>43952</v>
      </c>
      <c r="B11491" t="s">
        <v>3986</v>
      </c>
      <c r="C11491" t="s">
        <v>3988</v>
      </c>
      <c r="D11491" t="s">
        <v>307</v>
      </c>
      <c r="E11491" t="s">
        <v>3987</v>
      </c>
      <c r="F11491" s="4">
        <v>6.2638461538461501</v>
      </c>
      <c r="G11491" s="4">
        <v>6.25</v>
      </c>
      <c r="H11491" s="4">
        <v>1.15955880203835</v>
      </c>
      <c r="I11491" s="4">
        <v>9</v>
      </c>
      <c r="J11491" s="4">
        <v>4.3</v>
      </c>
      <c r="K11491" s="4">
        <v>5.4249999999999998</v>
      </c>
      <c r="L11491" s="4">
        <v>7</v>
      </c>
      <c r="M11491" s="4">
        <v>26</v>
      </c>
    </row>
    <row r="11492" spans="1:13" x14ac:dyDescent="0.2">
      <c r="A11492" s="3">
        <v>43952</v>
      </c>
      <c r="B11492" t="s">
        <v>3989</v>
      </c>
      <c r="C11492" t="s">
        <v>3991</v>
      </c>
      <c r="D11492" t="s">
        <v>308</v>
      </c>
      <c r="E11492" t="s">
        <v>3990</v>
      </c>
      <c r="F11492" s="4">
        <v>4.9752000000000001</v>
      </c>
      <c r="G11492" s="4">
        <v>5</v>
      </c>
      <c r="H11492" s="4">
        <v>0.85877878408819597</v>
      </c>
      <c r="I11492" s="4">
        <v>7.1</v>
      </c>
      <c r="J11492" s="4">
        <v>3.4</v>
      </c>
      <c r="K11492" s="4">
        <v>4.4000000000000004</v>
      </c>
      <c r="L11492" s="4">
        <v>5.5</v>
      </c>
      <c r="M11492" s="4">
        <v>25</v>
      </c>
    </row>
    <row r="11493" spans="1:13" x14ac:dyDescent="0.2">
      <c r="A11493" s="3">
        <v>43952</v>
      </c>
      <c r="B11493" t="s">
        <v>3992</v>
      </c>
      <c r="C11493" t="s">
        <v>3994</v>
      </c>
      <c r="D11493" t="s">
        <v>309</v>
      </c>
      <c r="E11493" t="s">
        <v>3993</v>
      </c>
      <c r="F11493" s="4">
        <v>5.8074074074074096</v>
      </c>
      <c r="G11493" s="4">
        <v>5.8</v>
      </c>
      <c r="H11493" s="4">
        <v>0.91023070867771905</v>
      </c>
      <c r="I11493" s="4">
        <v>8</v>
      </c>
      <c r="J11493" s="4">
        <v>4</v>
      </c>
      <c r="K11493" s="4">
        <v>5</v>
      </c>
      <c r="L11493" s="4">
        <v>6.48</v>
      </c>
      <c r="M11493" s="4">
        <v>27</v>
      </c>
    </row>
    <row r="11494" spans="1:13" x14ac:dyDescent="0.2">
      <c r="A11494" s="3">
        <v>43952</v>
      </c>
      <c r="B11494" t="s">
        <v>3995</v>
      </c>
      <c r="C11494" t="s">
        <v>3997</v>
      </c>
      <c r="D11494" t="s">
        <v>310</v>
      </c>
      <c r="E11494" t="s">
        <v>3996</v>
      </c>
      <c r="F11494" s="4">
        <v>5.1646153846153799</v>
      </c>
      <c r="G11494" s="4">
        <v>5.0999999999999996</v>
      </c>
      <c r="H11494" s="4">
        <v>0.87644842754941699</v>
      </c>
      <c r="I11494" s="4">
        <v>7</v>
      </c>
      <c r="J11494" s="4">
        <v>3.5</v>
      </c>
      <c r="K11494" s="4">
        <v>4.5</v>
      </c>
      <c r="L11494" s="4">
        <v>5.7324999999999999</v>
      </c>
      <c r="M11494" s="4">
        <v>26</v>
      </c>
    </row>
    <row r="11495" spans="1:13" x14ac:dyDescent="0.2">
      <c r="A11495" s="3">
        <v>43952</v>
      </c>
      <c r="B11495" t="s">
        <v>3904</v>
      </c>
      <c r="C11495" t="s">
        <v>3903</v>
      </c>
      <c r="D11495" t="s">
        <v>279</v>
      </c>
      <c r="E11495" t="s">
        <v>3902</v>
      </c>
      <c r="F11495" s="4">
        <v>4.4393939393939403</v>
      </c>
      <c r="G11495" s="4">
        <v>4.5</v>
      </c>
      <c r="H11495" s="4">
        <v>0.58640290859793798</v>
      </c>
      <c r="I11495" s="4">
        <v>5.25</v>
      </c>
      <c r="J11495" s="4">
        <v>3</v>
      </c>
      <c r="K11495" s="4">
        <v>4.5</v>
      </c>
      <c r="L11495" s="4">
        <v>4.75</v>
      </c>
      <c r="M11495" s="4">
        <v>33</v>
      </c>
    </row>
    <row r="11496" spans="1:13" x14ac:dyDescent="0.2">
      <c r="A11496" s="3">
        <v>43952</v>
      </c>
      <c r="B11496" t="s">
        <v>4434</v>
      </c>
      <c r="C11496" t="s">
        <v>3915</v>
      </c>
      <c r="D11496" t="s">
        <v>522</v>
      </c>
      <c r="E11496" t="s">
        <v>3914</v>
      </c>
      <c r="F11496" s="4">
        <v>4.82</v>
      </c>
      <c r="G11496" s="4">
        <v>4.75</v>
      </c>
      <c r="H11496" s="4">
        <v>0.67128607910487803</v>
      </c>
      <c r="I11496" s="4">
        <v>6.25</v>
      </c>
      <c r="J11496" s="4">
        <v>3.5</v>
      </c>
      <c r="K11496" s="4">
        <v>4.5</v>
      </c>
      <c r="L11496" s="4">
        <v>5.25</v>
      </c>
      <c r="M11496" s="4">
        <v>25</v>
      </c>
    </row>
    <row r="11497" spans="1:13" x14ac:dyDescent="0.2">
      <c r="A11497" s="3">
        <v>43952</v>
      </c>
      <c r="B11497" t="s">
        <v>3895</v>
      </c>
      <c r="C11497" t="s">
        <v>3894</v>
      </c>
      <c r="D11497" t="s">
        <v>276</v>
      </c>
      <c r="E11497" t="s">
        <v>3893</v>
      </c>
      <c r="F11497" s="4">
        <v>5.14393939393939</v>
      </c>
      <c r="G11497" s="4">
        <v>5</v>
      </c>
      <c r="H11497" s="4">
        <v>0.21677954518847301</v>
      </c>
      <c r="I11497" s="4">
        <v>5.5</v>
      </c>
      <c r="J11497" s="4">
        <v>5</v>
      </c>
      <c r="K11497" s="4">
        <v>5</v>
      </c>
      <c r="L11497" s="4">
        <v>5.25</v>
      </c>
      <c r="M11497" s="4">
        <v>33</v>
      </c>
    </row>
    <row r="11498" spans="1:13" x14ac:dyDescent="0.2">
      <c r="A11498" s="3">
        <v>43952</v>
      </c>
      <c r="B11498" t="s">
        <v>3907</v>
      </c>
      <c r="C11498" t="s">
        <v>3906</v>
      </c>
      <c r="D11498" t="s">
        <v>280</v>
      </c>
      <c r="E11498" t="s">
        <v>3905</v>
      </c>
      <c r="F11498" s="4">
        <v>4.4469696969696999</v>
      </c>
      <c r="G11498" s="4">
        <v>4.5</v>
      </c>
      <c r="H11498" s="4">
        <v>0.59868859209361103</v>
      </c>
      <c r="I11498" s="4">
        <v>5.5</v>
      </c>
      <c r="J11498" s="4">
        <v>3</v>
      </c>
      <c r="K11498" s="4">
        <v>4.5</v>
      </c>
      <c r="L11498" s="4">
        <v>4.75</v>
      </c>
      <c r="M11498" s="4">
        <v>33</v>
      </c>
    </row>
    <row r="11499" spans="1:13" x14ac:dyDescent="0.2">
      <c r="A11499" s="3">
        <v>43952</v>
      </c>
      <c r="B11499" t="s">
        <v>4586</v>
      </c>
      <c r="C11499" t="s">
        <v>4436</v>
      </c>
      <c r="D11499" t="s">
        <v>616</v>
      </c>
      <c r="E11499" t="s">
        <v>4435</v>
      </c>
      <c r="F11499" s="4">
        <v>4.99</v>
      </c>
      <c r="G11499" s="4">
        <v>5</v>
      </c>
      <c r="H11499" s="4">
        <v>0.75166481891864501</v>
      </c>
      <c r="I11499" s="4">
        <v>6.5</v>
      </c>
      <c r="J11499" s="4">
        <v>4</v>
      </c>
      <c r="K11499" s="4">
        <v>4.5</v>
      </c>
      <c r="L11499" s="4">
        <v>5.25</v>
      </c>
      <c r="M11499" s="4">
        <v>25</v>
      </c>
    </row>
    <row r="11500" spans="1:13" x14ac:dyDescent="0.2">
      <c r="A11500" s="3">
        <v>43952</v>
      </c>
      <c r="B11500" t="s">
        <v>3898</v>
      </c>
      <c r="C11500" t="s">
        <v>3897</v>
      </c>
      <c r="D11500" t="s">
        <v>277</v>
      </c>
      <c r="E11500" t="s">
        <v>3896</v>
      </c>
      <c r="F11500" s="4">
        <v>4.6590909090909101</v>
      </c>
      <c r="G11500" s="4">
        <v>4.5</v>
      </c>
      <c r="H11500" s="4">
        <v>0.40416861917678998</v>
      </c>
      <c r="I11500" s="4">
        <v>5.25</v>
      </c>
      <c r="J11500" s="4">
        <v>3.5</v>
      </c>
      <c r="K11500" s="4">
        <v>4.5</v>
      </c>
      <c r="L11500" s="4">
        <v>5</v>
      </c>
      <c r="M11500" s="4">
        <v>33</v>
      </c>
    </row>
    <row r="11501" spans="1:13" x14ac:dyDescent="0.2">
      <c r="A11501" s="3">
        <v>43952</v>
      </c>
      <c r="B11501" t="s">
        <v>3910</v>
      </c>
      <c r="C11501" t="s">
        <v>3909</v>
      </c>
      <c r="D11501" t="s">
        <v>281</v>
      </c>
      <c r="E11501" t="s">
        <v>3908</v>
      </c>
      <c r="F11501" s="4">
        <v>4.4696969696969697</v>
      </c>
      <c r="G11501" s="4">
        <v>4.5</v>
      </c>
      <c r="H11501" s="4">
        <v>0.60839689373223305</v>
      </c>
      <c r="I11501" s="4">
        <v>5.5</v>
      </c>
      <c r="J11501" s="4">
        <v>3</v>
      </c>
      <c r="K11501" s="4">
        <v>4.5</v>
      </c>
      <c r="L11501" s="4">
        <v>4.75</v>
      </c>
      <c r="M11501" s="4">
        <v>33</v>
      </c>
    </row>
    <row r="11502" spans="1:13" x14ac:dyDescent="0.2">
      <c r="A11502" s="3">
        <v>43952</v>
      </c>
      <c r="B11502" t="s">
        <v>3901</v>
      </c>
      <c r="C11502" t="s">
        <v>3900</v>
      </c>
      <c r="D11502" t="s">
        <v>278</v>
      </c>
      <c r="E11502" t="s">
        <v>3899</v>
      </c>
      <c r="F11502" s="4">
        <v>4.4926470588235299</v>
      </c>
      <c r="G11502" s="4">
        <v>4.5</v>
      </c>
      <c r="H11502" s="4">
        <v>0.56570314960757995</v>
      </c>
      <c r="I11502" s="4">
        <v>5.25</v>
      </c>
      <c r="J11502" s="4">
        <v>3</v>
      </c>
      <c r="K11502" s="4">
        <v>4.5</v>
      </c>
      <c r="L11502" s="4">
        <v>4.9375</v>
      </c>
      <c r="M11502" s="4">
        <v>34</v>
      </c>
    </row>
    <row r="11503" spans="1:13" x14ac:dyDescent="0.2">
      <c r="A11503" s="3">
        <v>43952</v>
      </c>
      <c r="B11503" t="s">
        <v>3913</v>
      </c>
      <c r="C11503" t="s">
        <v>3912</v>
      </c>
      <c r="D11503" t="s">
        <v>282</v>
      </c>
      <c r="E11503" t="s">
        <v>3911</v>
      </c>
      <c r="F11503" s="4">
        <v>4.5441176470588198</v>
      </c>
      <c r="G11503" s="4">
        <v>4.5</v>
      </c>
      <c r="H11503" s="4">
        <v>0.64394201530346196</v>
      </c>
      <c r="I11503" s="4">
        <v>6</v>
      </c>
      <c r="J11503" s="4">
        <v>3</v>
      </c>
      <c r="K11503" s="4">
        <v>4.5</v>
      </c>
      <c r="L11503" s="4">
        <v>5</v>
      </c>
      <c r="M11503" s="4">
        <v>34</v>
      </c>
    </row>
    <row r="11504" spans="1:13" x14ac:dyDescent="0.2">
      <c r="A11504" s="3">
        <v>43952</v>
      </c>
      <c r="B11504" t="s">
        <v>4476</v>
      </c>
      <c r="C11504" t="s">
        <v>3081</v>
      </c>
      <c r="D11504" t="s">
        <v>558</v>
      </c>
      <c r="E11504" t="s">
        <v>3080</v>
      </c>
      <c r="F11504" s="4">
        <v>3.47351351351351</v>
      </c>
      <c r="G11504" s="4">
        <v>3.58</v>
      </c>
      <c r="H11504" s="4">
        <v>0.47128203525782397</v>
      </c>
      <c r="I11504" s="4">
        <v>4.04</v>
      </c>
      <c r="J11504" s="4">
        <v>2.0499999999999998</v>
      </c>
      <c r="K11504" s="4">
        <v>3.09</v>
      </c>
      <c r="L11504" s="4">
        <v>3.84</v>
      </c>
      <c r="M11504" s="4">
        <v>37</v>
      </c>
    </row>
    <row r="11505" spans="1:13" x14ac:dyDescent="0.2">
      <c r="A11505" s="3">
        <v>43952</v>
      </c>
      <c r="B11505" t="s">
        <v>4625</v>
      </c>
      <c r="C11505" t="s">
        <v>3084</v>
      </c>
      <c r="D11505" t="s">
        <v>651</v>
      </c>
      <c r="E11505" t="s">
        <v>3083</v>
      </c>
      <c r="F11505" s="4">
        <v>3.4711111111111101</v>
      </c>
      <c r="G11505" s="4">
        <v>3.605</v>
      </c>
      <c r="H11505" s="4">
        <v>0.4742981447979</v>
      </c>
      <c r="I11505" s="4">
        <v>4.0599999999999996</v>
      </c>
      <c r="J11505" s="4">
        <v>2</v>
      </c>
      <c r="K11505" s="4">
        <v>3.1974999999999998</v>
      </c>
      <c r="L11505" s="4">
        <v>3.8075000000000001</v>
      </c>
      <c r="M11505" s="4">
        <v>36</v>
      </c>
    </row>
    <row r="11506" spans="1:13" x14ac:dyDescent="0.2">
      <c r="A11506" s="3">
        <v>43952</v>
      </c>
      <c r="B11506" t="s">
        <v>3070</v>
      </c>
      <c r="C11506" t="s">
        <v>3072</v>
      </c>
      <c r="D11506" t="s">
        <v>1</v>
      </c>
      <c r="E11506" t="s">
        <v>3071</v>
      </c>
      <c r="F11506" s="4">
        <v>3.0410526315789501</v>
      </c>
      <c r="G11506" s="4">
        <v>3.07</v>
      </c>
      <c r="H11506" s="4">
        <v>0.48718046755371902</v>
      </c>
      <c r="I11506" s="4">
        <v>4.0999999999999996</v>
      </c>
      <c r="J11506" s="4">
        <v>1.6</v>
      </c>
      <c r="K11506" s="4">
        <v>2.9</v>
      </c>
      <c r="L11506" s="4">
        <v>3.335</v>
      </c>
      <c r="M11506" s="4">
        <v>38</v>
      </c>
    </row>
    <row r="11507" spans="1:13" x14ac:dyDescent="0.2">
      <c r="A11507" s="3">
        <v>43952</v>
      </c>
      <c r="B11507" t="s">
        <v>3073</v>
      </c>
      <c r="C11507" t="s">
        <v>3075</v>
      </c>
      <c r="D11507" t="s">
        <v>2</v>
      </c>
      <c r="E11507" t="s">
        <v>3074</v>
      </c>
      <c r="F11507" s="4">
        <v>3.46473684210526</v>
      </c>
      <c r="G11507" s="4">
        <v>3.4449999999999998</v>
      </c>
      <c r="H11507" s="4">
        <v>0.35014851553347898</v>
      </c>
      <c r="I11507" s="4">
        <v>4.3</v>
      </c>
      <c r="J11507" s="4">
        <v>2.5</v>
      </c>
      <c r="K11507" s="4">
        <v>3.3125</v>
      </c>
      <c r="L11507" s="4">
        <v>3.6625000000000001</v>
      </c>
      <c r="M11507" s="4">
        <v>38</v>
      </c>
    </row>
    <row r="11508" spans="1:13" x14ac:dyDescent="0.2">
      <c r="A11508" s="3">
        <v>43952</v>
      </c>
      <c r="B11508" t="s">
        <v>3100</v>
      </c>
      <c r="C11508" t="s">
        <v>3102</v>
      </c>
      <c r="D11508" t="s">
        <v>11</v>
      </c>
      <c r="E11508" t="s">
        <v>3101</v>
      </c>
      <c r="F11508" s="4">
        <v>3.5311111111111102</v>
      </c>
      <c r="G11508" s="4">
        <v>3.5</v>
      </c>
      <c r="H11508" s="4">
        <v>0.39809387103889199</v>
      </c>
      <c r="I11508" s="4">
        <v>5.4</v>
      </c>
      <c r="J11508" s="4">
        <v>2.8</v>
      </c>
      <c r="K11508" s="4">
        <v>3.44</v>
      </c>
      <c r="L11508" s="4">
        <v>3.6</v>
      </c>
      <c r="M11508" s="4">
        <v>36</v>
      </c>
    </row>
    <row r="11509" spans="1:13" x14ac:dyDescent="0.2">
      <c r="A11509" s="3">
        <v>43952</v>
      </c>
      <c r="B11509" t="s">
        <v>3076</v>
      </c>
      <c r="C11509" t="s">
        <v>3078</v>
      </c>
      <c r="D11509" t="s">
        <v>3</v>
      </c>
      <c r="E11509" t="s">
        <v>3077</v>
      </c>
      <c r="F11509" s="4">
        <v>3.5963333333333298</v>
      </c>
      <c r="G11509" s="4">
        <v>3.5</v>
      </c>
      <c r="H11509" s="4">
        <v>0.60741670825823102</v>
      </c>
      <c r="I11509" s="4">
        <v>6.4</v>
      </c>
      <c r="J11509" s="4">
        <v>3</v>
      </c>
      <c r="K11509" s="4">
        <v>3.4125000000000001</v>
      </c>
      <c r="L11509" s="4">
        <v>3.6074999999999999</v>
      </c>
      <c r="M11509" s="4">
        <v>30</v>
      </c>
    </row>
    <row r="11510" spans="1:13" x14ac:dyDescent="0.2">
      <c r="A11510" s="3">
        <v>43952</v>
      </c>
      <c r="B11510" t="s">
        <v>3103</v>
      </c>
      <c r="C11510" t="s">
        <v>3105</v>
      </c>
      <c r="D11510" t="s">
        <v>12</v>
      </c>
      <c r="E11510" t="s">
        <v>3104</v>
      </c>
      <c r="F11510" s="4">
        <v>3.47058823529412</v>
      </c>
      <c r="G11510" s="4">
        <v>3.5</v>
      </c>
      <c r="H11510" s="4">
        <v>0.21599580771002599</v>
      </c>
      <c r="I11510" s="4">
        <v>4</v>
      </c>
      <c r="J11510" s="4">
        <v>3</v>
      </c>
      <c r="K11510" s="4">
        <v>3.4</v>
      </c>
      <c r="L11510" s="4">
        <v>3.5449999999999999</v>
      </c>
      <c r="M11510" s="4">
        <v>34</v>
      </c>
    </row>
    <row r="11511" spans="1:13" x14ac:dyDescent="0.2">
      <c r="A11511" s="3">
        <v>43952</v>
      </c>
      <c r="B11511" t="s">
        <v>3148</v>
      </c>
      <c r="C11511" t="s">
        <v>3138</v>
      </c>
      <c r="D11511" t="s">
        <v>27</v>
      </c>
      <c r="E11511" t="s">
        <v>3137</v>
      </c>
      <c r="F11511" s="4">
        <v>0.40583333333333299</v>
      </c>
      <c r="G11511" s="4">
        <v>0.4</v>
      </c>
      <c r="H11511" s="4">
        <v>9.7317594944153304E-2</v>
      </c>
      <c r="I11511" s="4">
        <v>0.62</v>
      </c>
      <c r="J11511" s="4">
        <v>0.21</v>
      </c>
      <c r="K11511" s="4">
        <v>0.34</v>
      </c>
      <c r="L11511" s="4">
        <v>0.47</v>
      </c>
      <c r="M11511" s="4">
        <v>36</v>
      </c>
    </row>
    <row r="11512" spans="1:13" x14ac:dyDescent="0.2">
      <c r="A11512" s="3">
        <v>43952</v>
      </c>
      <c r="B11512" t="s">
        <v>4330</v>
      </c>
      <c r="C11512" t="s">
        <v>3141</v>
      </c>
      <c r="D11512" t="s">
        <v>424</v>
      </c>
      <c r="E11512" t="s">
        <v>3140</v>
      </c>
      <c r="F11512" s="4">
        <v>0.286944444444444</v>
      </c>
      <c r="G11512" s="4">
        <v>0.3</v>
      </c>
      <c r="H11512" s="4">
        <v>9.3007509510774605E-2</v>
      </c>
      <c r="I11512" s="4">
        <v>0.47</v>
      </c>
      <c r="J11512" s="4">
        <v>0.04</v>
      </c>
      <c r="K11512" s="4">
        <v>0.2175</v>
      </c>
      <c r="L11512" s="4">
        <v>0.35249999999999998</v>
      </c>
      <c r="M11512" s="4">
        <v>36</v>
      </c>
    </row>
    <row r="11513" spans="1:13" x14ac:dyDescent="0.2">
      <c r="A11513" s="3">
        <v>43952</v>
      </c>
      <c r="B11513" t="s">
        <v>4404</v>
      </c>
      <c r="C11513" t="s">
        <v>3144</v>
      </c>
      <c r="D11513" t="s">
        <v>492</v>
      </c>
      <c r="E11513" t="s">
        <v>3143</v>
      </c>
      <c r="F11513" s="4">
        <v>0.26305555555555599</v>
      </c>
      <c r="G11513" s="4">
        <v>0.28999999999999998</v>
      </c>
      <c r="H11513" s="4">
        <v>0.11920736900626901</v>
      </c>
      <c r="I11513" s="4">
        <v>0.48</v>
      </c>
      <c r="J11513" s="4">
        <v>-0.16</v>
      </c>
      <c r="K11513" s="4">
        <v>0.24</v>
      </c>
      <c r="L11513" s="4">
        <v>0.33</v>
      </c>
      <c r="M11513" s="4">
        <v>36</v>
      </c>
    </row>
    <row r="11514" spans="1:13" x14ac:dyDescent="0.2">
      <c r="A11514" s="3">
        <v>43952</v>
      </c>
      <c r="B11514" t="s">
        <v>4478</v>
      </c>
      <c r="C11514" t="s">
        <v>3147</v>
      </c>
      <c r="D11514" t="s">
        <v>560</v>
      </c>
      <c r="E11514" t="s">
        <v>3146</v>
      </c>
      <c r="F11514" s="4">
        <v>-0.19277777777777799</v>
      </c>
      <c r="G11514" s="4">
        <v>-0.15</v>
      </c>
      <c r="H11514" s="4">
        <v>0.225459671542526</v>
      </c>
      <c r="I11514" s="4">
        <v>0.15</v>
      </c>
      <c r="J11514" s="4">
        <v>-0.87</v>
      </c>
      <c r="K11514" s="4">
        <v>-0.25</v>
      </c>
      <c r="L11514" s="4">
        <v>-6.5000000000000002E-2</v>
      </c>
      <c r="M11514" s="4">
        <v>36</v>
      </c>
    </row>
    <row r="11515" spans="1:13" x14ac:dyDescent="0.2">
      <c r="A11515" s="3">
        <v>43952</v>
      </c>
      <c r="B11515" t="s">
        <v>3124</v>
      </c>
      <c r="C11515" t="s">
        <v>3114</v>
      </c>
      <c r="D11515" t="s">
        <v>19</v>
      </c>
      <c r="E11515" t="s">
        <v>3113</v>
      </c>
      <c r="F11515" s="4">
        <v>0.35184210526315801</v>
      </c>
      <c r="G11515" s="4">
        <v>0.41</v>
      </c>
      <c r="H11515" s="4">
        <v>0.18165686785445601</v>
      </c>
      <c r="I11515" s="4">
        <v>0.59</v>
      </c>
      <c r="J11515" s="4">
        <v>-0.35</v>
      </c>
      <c r="K11515" s="4">
        <v>0.27750000000000002</v>
      </c>
      <c r="L11515" s="4">
        <v>0.45750000000000002</v>
      </c>
      <c r="M11515" s="4">
        <v>38</v>
      </c>
    </row>
    <row r="11516" spans="1:13" x14ac:dyDescent="0.2">
      <c r="A11516" s="3">
        <v>43952</v>
      </c>
      <c r="B11516" t="s">
        <v>4627</v>
      </c>
      <c r="C11516" t="s">
        <v>3150</v>
      </c>
      <c r="D11516" t="s">
        <v>653</v>
      </c>
      <c r="E11516" t="s">
        <v>3149</v>
      </c>
      <c r="F11516" s="4">
        <v>-0.163333333333333</v>
      </c>
      <c r="G11516" s="4">
        <v>-0.25</v>
      </c>
      <c r="H11516" s="4">
        <v>0.25944996765134798</v>
      </c>
      <c r="I11516" s="4">
        <v>0.54</v>
      </c>
      <c r="J11516" s="4">
        <v>-0.45</v>
      </c>
      <c r="K11516" s="4">
        <v>-0.33</v>
      </c>
      <c r="L11516" s="4">
        <v>-0.14749999999999999</v>
      </c>
      <c r="M11516" s="4">
        <v>36</v>
      </c>
    </row>
    <row r="11517" spans="1:13" x14ac:dyDescent="0.2">
      <c r="A11517" s="3">
        <v>43952</v>
      </c>
      <c r="B11517" t="s">
        <v>3127</v>
      </c>
      <c r="C11517" t="s">
        <v>3117</v>
      </c>
      <c r="D11517" t="s">
        <v>20</v>
      </c>
      <c r="E11517" t="s">
        <v>3116</v>
      </c>
      <c r="F11517" s="4">
        <v>0.181351351351351</v>
      </c>
      <c r="G11517" s="4">
        <v>0.17</v>
      </c>
      <c r="H11517" s="4">
        <v>0.107449268705493</v>
      </c>
      <c r="I11517" s="4">
        <v>0.43</v>
      </c>
      <c r="J11517" s="4">
        <v>-7.0000000000000007E-2</v>
      </c>
      <c r="K11517" s="4">
        <v>0.12</v>
      </c>
      <c r="L11517" s="4">
        <v>0.24</v>
      </c>
      <c r="M11517" s="4">
        <v>37</v>
      </c>
    </row>
    <row r="11518" spans="1:13" x14ac:dyDescent="0.2">
      <c r="A11518" s="3">
        <v>43952</v>
      </c>
      <c r="B11518" t="s">
        <v>3130</v>
      </c>
      <c r="C11518" t="s">
        <v>3120</v>
      </c>
      <c r="D11518" t="s">
        <v>21</v>
      </c>
      <c r="E11518" t="s">
        <v>3119</v>
      </c>
      <c r="F11518" s="4">
        <v>0.298378378378378</v>
      </c>
      <c r="G11518" s="4">
        <v>0.28999999999999998</v>
      </c>
      <c r="H11518" s="4">
        <v>7.3655108954335802E-2</v>
      </c>
      <c r="I11518" s="4">
        <v>0.44</v>
      </c>
      <c r="J11518" s="4">
        <v>0.13</v>
      </c>
      <c r="K11518" s="4">
        <v>0.25</v>
      </c>
      <c r="L11518" s="4">
        <v>0.34</v>
      </c>
      <c r="M11518" s="4">
        <v>37</v>
      </c>
    </row>
    <row r="11519" spans="1:13" x14ac:dyDescent="0.2">
      <c r="A11519" s="3">
        <v>43952</v>
      </c>
      <c r="B11519" t="s">
        <v>3133</v>
      </c>
      <c r="C11519" t="s">
        <v>3123</v>
      </c>
      <c r="D11519" t="s">
        <v>22</v>
      </c>
      <c r="E11519" t="s">
        <v>3122</v>
      </c>
      <c r="F11519" s="4">
        <v>0.23648648648648599</v>
      </c>
      <c r="G11519" s="4">
        <v>0.26</v>
      </c>
      <c r="H11519" s="4">
        <v>0.15353639120229301</v>
      </c>
      <c r="I11519" s="4">
        <v>0.5</v>
      </c>
      <c r="J11519" s="4">
        <v>-0.12</v>
      </c>
      <c r="K11519" s="4">
        <v>0.15</v>
      </c>
      <c r="L11519" s="4">
        <v>0.34</v>
      </c>
      <c r="M11519" s="4">
        <v>37</v>
      </c>
    </row>
    <row r="11520" spans="1:13" x14ac:dyDescent="0.2">
      <c r="A11520" s="3">
        <v>43952</v>
      </c>
      <c r="B11520" t="s">
        <v>3136</v>
      </c>
      <c r="C11520" t="s">
        <v>3126</v>
      </c>
      <c r="D11520" t="s">
        <v>23</v>
      </c>
      <c r="E11520" t="s">
        <v>3125</v>
      </c>
      <c r="F11520" s="4">
        <v>0.34864864864864897</v>
      </c>
      <c r="G11520" s="4">
        <v>0.36</v>
      </c>
      <c r="H11520" s="4">
        <v>0.104407379532775</v>
      </c>
      <c r="I11520" s="4">
        <v>0.66</v>
      </c>
      <c r="J11520" s="4">
        <v>0</v>
      </c>
      <c r="K11520" s="4">
        <v>0.3</v>
      </c>
      <c r="L11520" s="4">
        <v>0.41</v>
      </c>
      <c r="M11520" s="4">
        <v>37</v>
      </c>
    </row>
    <row r="11521" spans="1:13" x14ac:dyDescent="0.2">
      <c r="A11521" s="3">
        <v>43952</v>
      </c>
      <c r="B11521" t="s">
        <v>3139</v>
      </c>
      <c r="C11521" t="s">
        <v>3129</v>
      </c>
      <c r="D11521" t="s">
        <v>24</v>
      </c>
      <c r="E11521" t="s">
        <v>3128</v>
      </c>
      <c r="F11521" s="4">
        <v>0.492702702702703</v>
      </c>
      <c r="G11521" s="4">
        <v>0.52</v>
      </c>
      <c r="H11521" s="4">
        <v>0.120084429757859</v>
      </c>
      <c r="I11521" s="4">
        <v>0.65</v>
      </c>
      <c r="J11521" s="4">
        <v>0.11</v>
      </c>
      <c r="K11521" s="4">
        <v>0.46</v>
      </c>
      <c r="L11521" s="4">
        <v>0.56000000000000005</v>
      </c>
      <c r="M11521" s="4">
        <v>37</v>
      </c>
    </row>
    <row r="11522" spans="1:13" x14ac:dyDescent="0.2">
      <c r="A11522" s="3">
        <v>43952</v>
      </c>
      <c r="B11522" t="s">
        <v>3142</v>
      </c>
      <c r="C11522" t="s">
        <v>3132</v>
      </c>
      <c r="D11522" t="s">
        <v>25</v>
      </c>
      <c r="E11522" t="s">
        <v>3131</v>
      </c>
      <c r="F11522" s="4">
        <v>0.74432432432432405</v>
      </c>
      <c r="G11522" s="4">
        <v>0.75</v>
      </c>
      <c r="H11522" s="4">
        <v>9.9625424592446402E-2</v>
      </c>
      <c r="I11522" s="4">
        <v>0.94</v>
      </c>
      <c r="J11522" s="4">
        <v>0.42</v>
      </c>
      <c r="K11522" s="4">
        <v>0.69</v>
      </c>
      <c r="L11522" s="4">
        <v>0.81</v>
      </c>
      <c r="M11522" s="4">
        <v>37</v>
      </c>
    </row>
    <row r="11523" spans="1:13" x14ac:dyDescent="0.2">
      <c r="A11523" s="3">
        <v>43952</v>
      </c>
      <c r="B11523" t="s">
        <v>3145</v>
      </c>
      <c r="C11523" t="s">
        <v>3135</v>
      </c>
      <c r="D11523" t="s">
        <v>26</v>
      </c>
      <c r="E11523" t="s">
        <v>3134</v>
      </c>
      <c r="F11523" s="4">
        <v>0.51432432432432396</v>
      </c>
      <c r="G11523" s="4">
        <v>0.51</v>
      </c>
      <c r="H11523" s="4">
        <v>9.9764738274617903E-2</v>
      </c>
      <c r="I11523" s="4">
        <v>0.71</v>
      </c>
      <c r="J11523" s="4">
        <v>0.23</v>
      </c>
      <c r="K11523" s="4">
        <v>0.46</v>
      </c>
      <c r="L11523" s="4">
        <v>0.56000000000000005</v>
      </c>
      <c r="M11523" s="4">
        <v>37</v>
      </c>
    </row>
    <row r="11524" spans="1:13" x14ac:dyDescent="0.2">
      <c r="A11524" s="3">
        <v>43952</v>
      </c>
      <c r="B11524" t="s">
        <v>4477</v>
      </c>
      <c r="C11524" t="s">
        <v>3096</v>
      </c>
      <c r="D11524" t="s">
        <v>559</v>
      </c>
      <c r="E11524" t="s">
        <v>3095</v>
      </c>
      <c r="F11524" s="4">
        <v>3.3175757575757601</v>
      </c>
      <c r="G11524" s="4">
        <v>3.29</v>
      </c>
      <c r="H11524" s="4">
        <v>0.33621078119825298</v>
      </c>
      <c r="I11524" s="4">
        <v>4.47</v>
      </c>
      <c r="J11524" s="4">
        <v>2.67</v>
      </c>
      <c r="K11524" s="4">
        <v>3.13</v>
      </c>
      <c r="L11524" s="4">
        <v>3.5</v>
      </c>
      <c r="M11524" s="4">
        <v>33</v>
      </c>
    </row>
    <row r="11525" spans="1:13" x14ac:dyDescent="0.2">
      <c r="A11525" s="3">
        <v>43952</v>
      </c>
      <c r="B11525" t="s">
        <v>4626</v>
      </c>
      <c r="C11525" t="s">
        <v>3099</v>
      </c>
      <c r="D11525" t="s">
        <v>652</v>
      </c>
      <c r="E11525" t="s">
        <v>3098</v>
      </c>
      <c r="F11525" s="4">
        <v>3.34878787878788</v>
      </c>
      <c r="G11525" s="4">
        <v>3.3</v>
      </c>
      <c r="H11525" s="4">
        <v>0.36322993385524399</v>
      </c>
      <c r="I11525" s="4">
        <v>4.72</v>
      </c>
      <c r="J11525" s="4">
        <v>2.77</v>
      </c>
      <c r="K11525" s="4">
        <v>3.1</v>
      </c>
      <c r="L11525" s="4">
        <v>3.52</v>
      </c>
      <c r="M11525" s="4">
        <v>33</v>
      </c>
    </row>
    <row r="11526" spans="1:13" x14ac:dyDescent="0.2">
      <c r="A11526" s="3">
        <v>43952</v>
      </c>
      <c r="B11526" t="s">
        <v>3085</v>
      </c>
      <c r="C11526" t="s">
        <v>3087</v>
      </c>
      <c r="D11526" t="s">
        <v>6</v>
      </c>
      <c r="E11526" t="s">
        <v>3086</v>
      </c>
      <c r="F11526" s="4">
        <v>3.4380000000000002</v>
      </c>
      <c r="G11526" s="4">
        <v>3.5</v>
      </c>
      <c r="H11526" s="4">
        <v>0.322707297717297</v>
      </c>
      <c r="I11526" s="4">
        <v>4</v>
      </c>
      <c r="J11526" s="4">
        <v>2.4</v>
      </c>
      <c r="K11526" s="4">
        <v>3.2250000000000001</v>
      </c>
      <c r="L11526" s="4">
        <v>3.68</v>
      </c>
      <c r="M11526" s="4">
        <v>35</v>
      </c>
    </row>
    <row r="11527" spans="1:13" x14ac:dyDescent="0.2">
      <c r="A11527" s="3">
        <v>43952</v>
      </c>
      <c r="B11527" t="s">
        <v>3088</v>
      </c>
      <c r="C11527" t="s">
        <v>3090</v>
      </c>
      <c r="D11527" t="s">
        <v>7</v>
      </c>
      <c r="E11527" t="s">
        <v>3089</v>
      </c>
      <c r="F11527" s="4">
        <v>3.4182857142857102</v>
      </c>
      <c r="G11527" s="4">
        <v>3.47</v>
      </c>
      <c r="H11527" s="4">
        <v>0.31829957877562398</v>
      </c>
      <c r="I11527" s="4">
        <v>4.1500000000000004</v>
      </c>
      <c r="J11527" s="4">
        <v>2.5</v>
      </c>
      <c r="K11527" s="4">
        <v>3.28</v>
      </c>
      <c r="L11527" s="4">
        <v>3.5750000000000002</v>
      </c>
      <c r="M11527" s="4">
        <v>35</v>
      </c>
    </row>
    <row r="11528" spans="1:13" x14ac:dyDescent="0.2">
      <c r="A11528" s="3">
        <v>43952</v>
      </c>
      <c r="B11528" t="s">
        <v>3106</v>
      </c>
      <c r="C11528" t="s">
        <v>3108</v>
      </c>
      <c r="D11528" t="s">
        <v>13</v>
      </c>
      <c r="E11528" t="s">
        <v>3107</v>
      </c>
      <c r="F11528" s="4">
        <v>3.4480645161290302</v>
      </c>
      <c r="G11528" s="4">
        <v>3.5</v>
      </c>
      <c r="H11528" s="4">
        <v>0.17945137419068399</v>
      </c>
      <c r="I11528" s="4">
        <v>3.82</v>
      </c>
      <c r="J11528" s="4">
        <v>3</v>
      </c>
      <c r="K11528" s="4">
        <v>3.31</v>
      </c>
      <c r="L11528" s="4">
        <v>3.55</v>
      </c>
      <c r="M11528" s="4">
        <v>31</v>
      </c>
    </row>
    <row r="11529" spans="1:13" x14ac:dyDescent="0.2">
      <c r="A11529" s="3">
        <v>43952</v>
      </c>
      <c r="B11529" t="s">
        <v>3091</v>
      </c>
      <c r="C11529" t="s">
        <v>3093</v>
      </c>
      <c r="D11529" t="s">
        <v>8</v>
      </c>
      <c r="E11529" t="s">
        <v>3092</v>
      </c>
      <c r="F11529" s="4">
        <v>3.4688888888888898</v>
      </c>
      <c r="G11529" s="4">
        <v>3.5</v>
      </c>
      <c r="H11529" s="4">
        <v>0.26431818432355803</v>
      </c>
      <c r="I11529" s="4">
        <v>4.2</v>
      </c>
      <c r="J11529" s="4">
        <v>3</v>
      </c>
      <c r="K11529" s="4">
        <v>3.3</v>
      </c>
      <c r="L11529" s="4">
        <v>3.5049999999999999</v>
      </c>
      <c r="M11529" s="4">
        <v>27</v>
      </c>
    </row>
    <row r="11530" spans="1:13" x14ac:dyDescent="0.2">
      <c r="A11530" s="3">
        <v>43952</v>
      </c>
      <c r="B11530" t="s">
        <v>3109</v>
      </c>
      <c r="C11530" t="s">
        <v>3111</v>
      </c>
      <c r="D11530" t="s">
        <v>14</v>
      </c>
      <c r="E11530" t="s">
        <v>3110</v>
      </c>
      <c r="F11530" s="4">
        <v>3.38866666666667</v>
      </c>
      <c r="G11530" s="4">
        <v>3.4849999999999999</v>
      </c>
      <c r="H11530" s="4">
        <v>0.16175190311374901</v>
      </c>
      <c r="I11530" s="4">
        <v>3.7</v>
      </c>
      <c r="J11530" s="4">
        <v>3</v>
      </c>
      <c r="K11530" s="4">
        <v>3.3</v>
      </c>
      <c r="L11530" s="4">
        <v>3.5</v>
      </c>
      <c r="M11530" s="4">
        <v>30</v>
      </c>
    </row>
    <row r="11531" spans="1:13" x14ac:dyDescent="0.2">
      <c r="A11531" s="3">
        <v>43952</v>
      </c>
      <c r="B11531" t="s">
        <v>4628</v>
      </c>
      <c r="C11531" t="s">
        <v>3153</v>
      </c>
      <c r="D11531" t="s">
        <v>654</v>
      </c>
      <c r="E11531" t="s">
        <v>3152</v>
      </c>
      <c r="F11531" s="4">
        <v>0.34399999999999997</v>
      </c>
      <c r="G11531" s="4">
        <v>0.38</v>
      </c>
      <c r="H11531" s="4">
        <v>7.5894663844041102E-2</v>
      </c>
      <c r="I11531" s="4">
        <v>0.45</v>
      </c>
      <c r="J11531" s="4">
        <v>0.18</v>
      </c>
      <c r="K11531" s="4">
        <v>0.28499999999999998</v>
      </c>
      <c r="L11531" s="4">
        <v>0.4</v>
      </c>
      <c r="M11531" s="4">
        <v>35</v>
      </c>
    </row>
    <row r="11532" spans="1:13" x14ac:dyDescent="0.2">
      <c r="A11532" s="3">
        <v>43952</v>
      </c>
      <c r="B11532" t="s">
        <v>4322</v>
      </c>
      <c r="C11532" t="s">
        <v>4324</v>
      </c>
      <c r="D11532" t="s">
        <v>420</v>
      </c>
      <c r="E11532" t="s">
        <v>4323</v>
      </c>
      <c r="F11532" s="4">
        <v>-5.5374999999999996</v>
      </c>
      <c r="G11532" s="4">
        <v>-5.6</v>
      </c>
      <c r="H11532" s="4">
        <v>1.14574950817527</v>
      </c>
      <c r="I11532" s="4">
        <v>-3</v>
      </c>
      <c r="J11532" s="4">
        <v>-8</v>
      </c>
      <c r="K11532" s="4">
        <v>-6.3250000000000002</v>
      </c>
      <c r="L11532" s="4">
        <v>-5</v>
      </c>
      <c r="M11532" s="4">
        <v>32</v>
      </c>
    </row>
    <row r="11533" spans="1:13" x14ac:dyDescent="0.2">
      <c r="A11533" s="3">
        <v>43952</v>
      </c>
      <c r="B11533" t="s">
        <v>4325</v>
      </c>
      <c r="C11533" t="s">
        <v>4327</v>
      </c>
      <c r="D11533" t="s">
        <v>421</v>
      </c>
      <c r="E11533" t="s">
        <v>4326</v>
      </c>
      <c r="F11533" s="4">
        <v>3.9064516129032301</v>
      </c>
      <c r="G11533" s="4">
        <v>3.9</v>
      </c>
      <c r="H11533" s="4">
        <v>1.2058013888063499</v>
      </c>
      <c r="I11533" s="4">
        <v>7</v>
      </c>
      <c r="J11533" s="4">
        <v>2</v>
      </c>
      <c r="K11533" s="4">
        <v>3.1</v>
      </c>
      <c r="L11533" s="4">
        <v>4.3499999999999996</v>
      </c>
      <c r="M11533" s="4">
        <v>31</v>
      </c>
    </row>
    <row r="11534" spans="1:13" x14ac:dyDescent="0.2">
      <c r="A11534" s="3">
        <v>43952</v>
      </c>
      <c r="B11534" t="s">
        <v>3956</v>
      </c>
      <c r="C11534" t="s">
        <v>3939</v>
      </c>
      <c r="D11534" t="s">
        <v>297</v>
      </c>
      <c r="E11534" t="s">
        <v>3947</v>
      </c>
      <c r="F11534" s="4">
        <v>23.576785714285698</v>
      </c>
      <c r="G11534" s="4">
        <v>23.52</v>
      </c>
      <c r="H11534" s="4">
        <v>0.62554896525892201</v>
      </c>
      <c r="I11534" s="4">
        <v>25.01</v>
      </c>
      <c r="J11534" s="4">
        <v>22.6</v>
      </c>
      <c r="K11534" s="4">
        <v>23.03</v>
      </c>
      <c r="L11534" s="4">
        <v>24.032499999999999</v>
      </c>
      <c r="M11534" s="4">
        <v>28</v>
      </c>
    </row>
    <row r="11535" spans="1:13" x14ac:dyDescent="0.2">
      <c r="A11535" s="3">
        <v>43952</v>
      </c>
      <c r="B11535" t="s">
        <v>3959</v>
      </c>
      <c r="C11535" t="s">
        <v>3942</v>
      </c>
      <c r="D11535" t="s">
        <v>298</v>
      </c>
      <c r="E11535" t="s">
        <v>3949</v>
      </c>
      <c r="F11535" s="4">
        <v>23.531428571428599</v>
      </c>
      <c r="G11535" s="4">
        <v>23.5</v>
      </c>
      <c r="H11535" s="4">
        <v>0.68215733107445498</v>
      </c>
      <c r="I11535" s="4">
        <v>24.93</v>
      </c>
      <c r="J11535" s="4">
        <v>22.39</v>
      </c>
      <c r="K11535" s="4">
        <v>23</v>
      </c>
      <c r="L11535" s="4">
        <v>24.032499999999999</v>
      </c>
      <c r="M11535" s="4">
        <v>28</v>
      </c>
    </row>
    <row r="11536" spans="1:13" x14ac:dyDescent="0.2">
      <c r="A11536" s="3">
        <v>43952</v>
      </c>
      <c r="B11536" t="s">
        <v>3962</v>
      </c>
      <c r="C11536" t="s">
        <v>3952</v>
      </c>
      <c r="D11536" t="s">
        <v>299</v>
      </c>
      <c r="E11536" t="s">
        <v>3951</v>
      </c>
      <c r="F11536" s="4">
        <v>23.340714285714299</v>
      </c>
      <c r="G11536" s="4">
        <v>23.39</v>
      </c>
      <c r="H11536" s="4">
        <v>0.76767049534158105</v>
      </c>
      <c r="I11536" s="4">
        <v>25</v>
      </c>
      <c r="J11536" s="4">
        <v>22</v>
      </c>
      <c r="K11536" s="4">
        <v>22.73</v>
      </c>
      <c r="L11536" s="4">
        <v>23.9925</v>
      </c>
      <c r="M11536" s="4">
        <v>28</v>
      </c>
    </row>
    <row r="11537" spans="1:13" x14ac:dyDescent="0.2">
      <c r="A11537" s="3">
        <v>43952</v>
      </c>
      <c r="B11537" t="s">
        <v>3934</v>
      </c>
      <c r="C11537" t="s">
        <v>3936</v>
      </c>
      <c r="D11537" t="s">
        <v>289</v>
      </c>
      <c r="E11537" t="s">
        <v>3935</v>
      </c>
      <c r="F11537" s="4">
        <v>23.300909090909101</v>
      </c>
      <c r="G11537" s="4">
        <v>23.02</v>
      </c>
      <c r="H11537" s="4">
        <v>1.13424083541692</v>
      </c>
      <c r="I11537" s="4">
        <v>26.25</v>
      </c>
      <c r="J11537" s="4">
        <v>20.84</v>
      </c>
      <c r="K11537" s="4">
        <v>22.51</v>
      </c>
      <c r="L11537" s="4">
        <v>24</v>
      </c>
      <c r="M11537" s="4">
        <v>33</v>
      </c>
    </row>
    <row r="11538" spans="1:13" x14ac:dyDescent="0.2">
      <c r="A11538" s="3">
        <v>43952</v>
      </c>
      <c r="B11538" t="s">
        <v>3937</v>
      </c>
      <c r="C11538" t="s">
        <v>3939</v>
      </c>
      <c r="D11538" t="s">
        <v>290</v>
      </c>
      <c r="E11538" t="s">
        <v>3938</v>
      </c>
      <c r="F11538" s="4">
        <v>23.000606060606099</v>
      </c>
      <c r="G11538" s="4">
        <v>22.7</v>
      </c>
      <c r="H11538" s="4">
        <v>1.55666699111021</v>
      </c>
      <c r="I11538" s="4">
        <v>25.8</v>
      </c>
      <c r="J11538" s="4">
        <v>20.18</v>
      </c>
      <c r="K11538" s="4">
        <v>22</v>
      </c>
      <c r="L11538" s="4">
        <v>24.15</v>
      </c>
      <c r="M11538" s="4">
        <v>33</v>
      </c>
    </row>
    <row r="11539" spans="1:13" x14ac:dyDescent="0.2">
      <c r="A11539" s="3">
        <v>43952</v>
      </c>
      <c r="B11539" t="s">
        <v>3940</v>
      </c>
      <c r="C11539" t="s">
        <v>3942</v>
      </c>
      <c r="D11539" t="s">
        <v>291</v>
      </c>
      <c r="E11539" t="s">
        <v>3941</v>
      </c>
      <c r="F11539" s="4">
        <v>23.106249999999999</v>
      </c>
      <c r="G11539" s="4">
        <v>22.65</v>
      </c>
      <c r="H11539" s="4">
        <v>1.74712139022276</v>
      </c>
      <c r="I11539" s="4">
        <v>26</v>
      </c>
      <c r="J11539" s="4">
        <v>20.05</v>
      </c>
      <c r="K11539" s="4">
        <v>21.95</v>
      </c>
      <c r="L11539" s="4">
        <v>24.175000000000001</v>
      </c>
      <c r="M11539" s="4">
        <v>24</v>
      </c>
    </row>
    <row r="11540" spans="1:13" x14ac:dyDescent="0.2">
      <c r="A11540" s="3">
        <v>43952</v>
      </c>
      <c r="B11540" t="s">
        <v>3577</v>
      </c>
      <c r="C11540" t="s">
        <v>3579</v>
      </c>
      <c r="D11540" t="s">
        <v>170</v>
      </c>
      <c r="E11540" t="s">
        <v>3578</v>
      </c>
      <c r="F11540" s="4">
        <v>-8.1628947368421105</v>
      </c>
      <c r="G11540" s="4">
        <v>-7.99</v>
      </c>
      <c r="H11540" s="4">
        <v>1.32751730867677</v>
      </c>
      <c r="I11540" s="4">
        <v>-6</v>
      </c>
      <c r="J11540" s="4">
        <v>-12</v>
      </c>
      <c r="K11540" s="4">
        <v>-8.5749999999999993</v>
      </c>
      <c r="L11540" s="4">
        <v>-7.4024999999999999</v>
      </c>
      <c r="M11540" s="4">
        <v>38</v>
      </c>
    </row>
    <row r="11541" spans="1:13" x14ac:dyDescent="0.2">
      <c r="A11541" s="3">
        <v>43952</v>
      </c>
      <c r="B11541" t="s">
        <v>3580</v>
      </c>
      <c r="C11541" t="s">
        <v>3582</v>
      </c>
      <c r="D11541" t="s">
        <v>171</v>
      </c>
      <c r="E11541" t="s">
        <v>3581</v>
      </c>
      <c r="F11541" s="4">
        <v>2.5102631578947401</v>
      </c>
      <c r="G11541" s="4">
        <v>2.2000000000000002</v>
      </c>
      <c r="H11541" s="4">
        <v>1.33578297080494</v>
      </c>
      <c r="I11541" s="4">
        <v>5.7</v>
      </c>
      <c r="J11541" s="4">
        <v>0.37</v>
      </c>
      <c r="K11541" s="4">
        <v>1.7175</v>
      </c>
      <c r="L11541" s="4">
        <v>2.9750000000000001</v>
      </c>
      <c r="M11541" s="4">
        <v>38</v>
      </c>
    </row>
    <row r="11542" spans="1:13" x14ac:dyDescent="0.2">
      <c r="A11542" s="3">
        <v>43952</v>
      </c>
      <c r="B11542" t="s">
        <v>3583</v>
      </c>
      <c r="C11542" t="s">
        <v>3585</v>
      </c>
      <c r="D11542" t="s">
        <v>172</v>
      </c>
      <c r="E11542" t="s">
        <v>3584</v>
      </c>
      <c r="F11542" s="4">
        <v>2.2147999999999999</v>
      </c>
      <c r="G11542" s="4">
        <v>2</v>
      </c>
      <c r="H11542" s="4">
        <v>0.62364600001389703</v>
      </c>
      <c r="I11542" s="4">
        <v>3.5</v>
      </c>
      <c r="J11542" s="4">
        <v>0.9</v>
      </c>
      <c r="K11542" s="4">
        <v>1.8</v>
      </c>
      <c r="L11542" s="4">
        <v>2.5</v>
      </c>
      <c r="M11542" s="4">
        <v>25</v>
      </c>
    </row>
    <row r="11543" spans="1:13" x14ac:dyDescent="0.2">
      <c r="A11543" s="3">
        <v>43952</v>
      </c>
      <c r="B11543" t="s">
        <v>3604</v>
      </c>
      <c r="C11543" t="s">
        <v>3603</v>
      </c>
      <c r="D11543" t="s">
        <v>179</v>
      </c>
      <c r="E11543" t="s">
        <v>3602</v>
      </c>
      <c r="F11543" s="4">
        <v>-2.4323529411764699</v>
      </c>
      <c r="G11543" s="4">
        <v>-1.65</v>
      </c>
      <c r="H11543" s="4">
        <v>3.6384754206685601</v>
      </c>
      <c r="I11543" s="4">
        <v>2.7</v>
      </c>
      <c r="J11543" s="4">
        <v>-10.9</v>
      </c>
      <c r="K11543" s="4">
        <v>-4.6500000000000004</v>
      </c>
      <c r="L11543" s="4">
        <v>0.22500000000000001</v>
      </c>
      <c r="M11543" s="4">
        <v>34</v>
      </c>
    </row>
    <row r="11544" spans="1:13" x14ac:dyDescent="0.2">
      <c r="A11544" s="3">
        <v>43952</v>
      </c>
      <c r="B11544" t="s">
        <v>3595</v>
      </c>
      <c r="C11544" t="s">
        <v>3594</v>
      </c>
      <c r="D11544" t="s">
        <v>176</v>
      </c>
      <c r="E11544" t="s">
        <v>3593</v>
      </c>
      <c r="F11544" s="4">
        <v>-16.0908571428571</v>
      </c>
      <c r="G11544" s="4">
        <v>-14</v>
      </c>
      <c r="H11544" s="4">
        <v>5.87242027037684</v>
      </c>
      <c r="I11544" s="4">
        <v>-8.5</v>
      </c>
      <c r="J11544" s="4">
        <v>-40</v>
      </c>
      <c r="K11544" s="4">
        <v>-18.655000000000001</v>
      </c>
      <c r="L11544" s="4">
        <v>-12.625</v>
      </c>
      <c r="M11544" s="4">
        <v>35</v>
      </c>
    </row>
    <row r="11545" spans="1:13" x14ac:dyDescent="0.2">
      <c r="A11545" s="3">
        <v>43952</v>
      </c>
      <c r="B11545" t="s">
        <v>3607</v>
      </c>
      <c r="C11545" t="s">
        <v>3606</v>
      </c>
      <c r="D11545" t="s">
        <v>180</v>
      </c>
      <c r="E11545" t="s">
        <v>3605</v>
      </c>
      <c r="F11545" s="4">
        <v>6.2897058823529397</v>
      </c>
      <c r="G11545" s="4">
        <v>4.87</v>
      </c>
      <c r="H11545" s="4">
        <v>5.1535698044224896</v>
      </c>
      <c r="I11545" s="4">
        <v>21</v>
      </c>
      <c r="J11545" s="4">
        <v>0.9</v>
      </c>
      <c r="K11545" s="4">
        <v>3.0225</v>
      </c>
      <c r="L11545" s="4">
        <v>7.95</v>
      </c>
      <c r="M11545" s="4">
        <v>34</v>
      </c>
    </row>
    <row r="11546" spans="1:13" x14ac:dyDescent="0.2">
      <c r="A11546" s="3">
        <v>43952</v>
      </c>
      <c r="B11546" t="s">
        <v>3598</v>
      </c>
      <c r="C11546" t="s">
        <v>3597</v>
      </c>
      <c r="D11546" t="s">
        <v>177</v>
      </c>
      <c r="E11546" t="s">
        <v>3596</v>
      </c>
      <c r="F11546" s="4">
        <v>-9.3297142857142905</v>
      </c>
      <c r="G11546" s="4">
        <v>-8.9</v>
      </c>
      <c r="H11546" s="4">
        <v>2.1253864502779698</v>
      </c>
      <c r="I11546" s="4">
        <v>-5</v>
      </c>
      <c r="J11546" s="4">
        <v>-14.6</v>
      </c>
      <c r="K11546" s="4">
        <v>-10.395</v>
      </c>
      <c r="L11546" s="4">
        <v>-8.1</v>
      </c>
      <c r="M11546" s="4">
        <v>35</v>
      </c>
    </row>
    <row r="11547" spans="1:13" x14ac:dyDescent="0.2">
      <c r="A11547" s="3">
        <v>43952</v>
      </c>
      <c r="B11547" t="s">
        <v>3610</v>
      </c>
      <c r="C11547" t="s">
        <v>3609</v>
      </c>
      <c r="D11547" t="s">
        <v>181</v>
      </c>
      <c r="E11547" t="s">
        <v>3608</v>
      </c>
      <c r="F11547" s="4">
        <v>3.8588235294117599</v>
      </c>
      <c r="G11547" s="4">
        <v>3.7</v>
      </c>
      <c r="H11547" s="4">
        <v>1.9146496866163001</v>
      </c>
      <c r="I11547" s="4">
        <v>9.51</v>
      </c>
      <c r="J11547" s="4">
        <v>1.5</v>
      </c>
      <c r="K11547" s="4">
        <v>2.2999999999999998</v>
      </c>
      <c r="L11547" s="4">
        <v>4.5525000000000002</v>
      </c>
      <c r="M11547" s="4">
        <v>34</v>
      </c>
    </row>
    <row r="11548" spans="1:13" x14ac:dyDescent="0.2">
      <c r="A11548" s="3">
        <v>43952</v>
      </c>
      <c r="B11548" t="s">
        <v>3601</v>
      </c>
      <c r="C11548" t="s">
        <v>3600</v>
      </c>
      <c r="D11548" t="s">
        <v>178</v>
      </c>
      <c r="E11548" t="s">
        <v>3599</v>
      </c>
      <c r="F11548" s="4">
        <v>-5.73828571428571</v>
      </c>
      <c r="G11548" s="4">
        <v>-5.4</v>
      </c>
      <c r="H11548" s="4">
        <v>3.4827528713684499</v>
      </c>
      <c r="I11548" s="4">
        <v>4</v>
      </c>
      <c r="J11548" s="4">
        <v>-14.2</v>
      </c>
      <c r="K11548" s="4">
        <v>-7.9</v>
      </c>
      <c r="L11548" s="4">
        <v>-4</v>
      </c>
      <c r="M11548" s="4">
        <v>35</v>
      </c>
    </row>
    <row r="11549" spans="1:13" x14ac:dyDescent="0.2">
      <c r="A11549" s="3">
        <v>43952</v>
      </c>
      <c r="B11549" t="s">
        <v>3613</v>
      </c>
      <c r="C11549" t="s">
        <v>3612</v>
      </c>
      <c r="D11549" t="s">
        <v>182</v>
      </c>
      <c r="E11549" t="s">
        <v>3611</v>
      </c>
      <c r="F11549" s="4">
        <v>2.7832352941176501</v>
      </c>
      <c r="G11549" s="4">
        <v>2.5</v>
      </c>
      <c r="H11549" s="4">
        <v>1.9201826311313199</v>
      </c>
      <c r="I11549" s="4">
        <v>9.4600000000000009</v>
      </c>
      <c r="J11549" s="4">
        <v>0</v>
      </c>
      <c r="K11549" s="4">
        <v>1.85</v>
      </c>
      <c r="L11549" s="4">
        <v>3.33</v>
      </c>
      <c r="M11549" s="4">
        <v>34</v>
      </c>
    </row>
    <row r="11550" spans="1:13" x14ac:dyDescent="0.2">
      <c r="A11550" s="3">
        <v>43952</v>
      </c>
      <c r="B11550" t="s">
        <v>3880</v>
      </c>
      <c r="C11550" t="s">
        <v>3879</v>
      </c>
      <c r="D11550" t="s">
        <v>271</v>
      </c>
      <c r="E11550" t="s">
        <v>3878</v>
      </c>
      <c r="F11550" s="4">
        <v>1.15130434782609</v>
      </c>
      <c r="G11550" s="4">
        <v>0.9</v>
      </c>
      <c r="H11550" s="4">
        <v>1.05845214753271</v>
      </c>
      <c r="I11550" s="4">
        <v>4.5999999999999996</v>
      </c>
      <c r="J11550" s="4">
        <v>0</v>
      </c>
      <c r="K11550" s="4">
        <v>0.45</v>
      </c>
      <c r="L11550" s="4">
        <v>1.6</v>
      </c>
      <c r="M11550" s="4">
        <v>23</v>
      </c>
    </row>
    <row r="11551" spans="1:13" x14ac:dyDescent="0.2">
      <c r="A11551" s="3">
        <v>43952</v>
      </c>
      <c r="B11551" t="s">
        <v>3871</v>
      </c>
      <c r="C11551" t="s">
        <v>3870</v>
      </c>
      <c r="D11551" t="s">
        <v>268</v>
      </c>
      <c r="E11551" t="s">
        <v>3869</v>
      </c>
      <c r="F11551" s="4">
        <v>-12.327500000000001</v>
      </c>
      <c r="G11551" s="4">
        <v>-11.37</v>
      </c>
      <c r="H11551" s="4">
        <v>4.3576392192582203</v>
      </c>
      <c r="I11551" s="4">
        <v>-5</v>
      </c>
      <c r="J11551" s="4">
        <v>-22.6</v>
      </c>
      <c r="K11551" s="4">
        <v>-15.3325</v>
      </c>
      <c r="L11551" s="4">
        <v>-10.1</v>
      </c>
      <c r="M11551" s="4">
        <v>24</v>
      </c>
    </row>
    <row r="11552" spans="1:13" x14ac:dyDescent="0.2">
      <c r="A11552" s="3">
        <v>43952</v>
      </c>
      <c r="B11552" t="s">
        <v>3883</v>
      </c>
      <c r="C11552" t="s">
        <v>3882</v>
      </c>
      <c r="D11552" t="s">
        <v>272</v>
      </c>
      <c r="E11552" t="s">
        <v>3881</v>
      </c>
      <c r="F11552" s="4">
        <v>-5.6521739130434803E-2</v>
      </c>
      <c r="G11552" s="4">
        <v>0.63</v>
      </c>
      <c r="H11552" s="4">
        <v>3.5821699983715498</v>
      </c>
      <c r="I11552" s="4">
        <v>4.08</v>
      </c>
      <c r="J11552" s="4">
        <v>-13.34</v>
      </c>
      <c r="K11552" s="4">
        <v>0.40500000000000003</v>
      </c>
      <c r="L11552" s="4">
        <v>1</v>
      </c>
      <c r="M11552" s="4">
        <v>23</v>
      </c>
    </row>
    <row r="11553" spans="1:13" x14ac:dyDescent="0.2">
      <c r="A11553" s="3">
        <v>43952</v>
      </c>
      <c r="B11553" t="s">
        <v>3874</v>
      </c>
      <c r="C11553" t="s">
        <v>3873</v>
      </c>
      <c r="D11553" t="s">
        <v>269</v>
      </c>
      <c r="E11553" t="s">
        <v>3872</v>
      </c>
      <c r="F11553" s="4">
        <v>3.99291666666667</v>
      </c>
      <c r="G11553" s="4">
        <v>5.13</v>
      </c>
      <c r="H11553" s="4">
        <v>5.3903548960896002</v>
      </c>
      <c r="I11553" s="4">
        <v>15.7</v>
      </c>
      <c r="J11553" s="4">
        <v>-7.6</v>
      </c>
      <c r="K11553" s="4">
        <v>-0.42499999999999999</v>
      </c>
      <c r="L11553" s="4">
        <v>6.25</v>
      </c>
      <c r="M11553" s="4">
        <v>24</v>
      </c>
    </row>
    <row r="11554" spans="1:13" x14ac:dyDescent="0.2">
      <c r="A11554" s="3">
        <v>43952</v>
      </c>
      <c r="B11554" t="s">
        <v>3886</v>
      </c>
      <c r="C11554" t="s">
        <v>3885</v>
      </c>
      <c r="D11554" t="s">
        <v>273</v>
      </c>
      <c r="E11554" t="s">
        <v>3884</v>
      </c>
      <c r="F11554" s="4">
        <v>1.1873913043478299</v>
      </c>
      <c r="G11554" s="4">
        <v>0.69</v>
      </c>
      <c r="H11554" s="4">
        <v>1.73552773580232</v>
      </c>
      <c r="I11554" s="4">
        <v>7.08</v>
      </c>
      <c r="J11554" s="4">
        <v>-1.3</v>
      </c>
      <c r="K11554" s="4">
        <v>0.3</v>
      </c>
      <c r="L11554" s="4">
        <v>1.5</v>
      </c>
      <c r="M11554" s="4">
        <v>23</v>
      </c>
    </row>
    <row r="11555" spans="1:13" x14ac:dyDescent="0.2">
      <c r="A11555" s="3">
        <v>43952</v>
      </c>
      <c r="B11555" t="s">
        <v>3877</v>
      </c>
      <c r="C11555" t="s">
        <v>3876</v>
      </c>
      <c r="D11555" t="s">
        <v>270</v>
      </c>
      <c r="E11555" t="s">
        <v>3875</v>
      </c>
      <c r="F11555" s="4">
        <v>2.6862499999999998</v>
      </c>
      <c r="G11555" s="4">
        <v>1.81</v>
      </c>
      <c r="H11555" s="4">
        <v>3.44158306913245</v>
      </c>
      <c r="I11555" s="4">
        <v>14.7</v>
      </c>
      <c r="J11555" s="4">
        <v>-1.4</v>
      </c>
      <c r="K11555" s="4">
        <v>0.45</v>
      </c>
      <c r="L11555" s="4">
        <v>3.4750000000000001</v>
      </c>
      <c r="M11555" s="4">
        <v>24</v>
      </c>
    </row>
    <row r="11556" spans="1:13" x14ac:dyDescent="0.2">
      <c r="A11556" s="3">
        <v>43952</v>
      </c>
      <c r="B11556" t="s">
        <v>3889</v>
      </c>
      <c r="C11556" t="s">
        <v>3888</v>
      </c>
      <c r="D11556" t="s">
        <v>274</v>
      </c>
      <c r="E11556" t="s">
        <v>3887</v>
      </c>
      <c r="F11556" s="4">
        <v>1.3052173913043501</v>
      </c>
      <c r="G11556" s="4">
        <v>0.6</v>
      </c>
      <c r="H11556" s="4">
        <v>2.20865625451153</v>
      </c>
      <c r="I11556" s="4">
        <v>10.62</v>
      </c>
      <c r="J11556" s="4">
        <v>-0.1</v>
      </c>
      <c r="K11556" s="4">
        <v>0.3</v>
      </c>
      <c r="L11556" s="4">
        <v>1.35</v>
      </c>
      <c r="M11556" s="4">
        <v>23</v>
      </c>
    </row>
    <row r="11557" spans="1:13" x14ac:dyDescent="0.2">
      <c r="A11557" s="3">
        <v>43983</v>
      </c>
      <c r="B11557" t="s">
        <v>3925</v>
      </c>
      <c r="C11557" t="s">
        <v>3927</v>
      </c>
      <c r="D11557" t="s">
        <v>286</v>
      </c>
      <c r="E11557" t="s">
        <v>3926</v>
      </c>
      <c r="F11557" s="4">
        <v>6.1708333333333298</v>
      </c>
      <c r="G11557" s="4">
        <v>6</v>
      </c>
      <c r="H11557" s="4">
        <v>0.63752180980027195</v>
      </c>
      <c r="I11557" s="4">
        <v>8.1</v>
      </c>
      <c r="J11557" s="4">
        <v>5.05</v>
      </c>
      <c r="K11557" s="4">
        <v>5.8775000000000004</v>
      </c>
      <c r="L11557" s="4">
        <v>6.3</v>
      </c>
      <c r="M11557" s="4">
        <v>24</v>
      </c>
    </row>
    <row r="11558" spans="1:13" x14ac:dyDescent="0.2">
      <c r="A11558" s="3">
        <v>43983</v>
      </c>
      <c r="B11558" t="s">
        <v>3928</v>
      </c>
      <c r="C11558" t="s">
        <v>3930</v>
      </c>
      <c r="D11558" t="s">
        <v>287</v>
      </c>
      <c r="E11558" t="s">
        <v>3929</v>
      </c>
      <c r="F11558" s="4">
        <v>6.4662499999999996</v>
      </c>
      <c r="G11558" s="4">
        <v>6.45</v>
      </c>
      <c r="H11558" s="4">
        <v>0.74358597935655801</v>
      </c>
      <c r="I11558" s="4">
        <v>8.1999999999999993</v>
      </c>
      <c r="J11558" s="4">
        <v>4.9000000000000004</v>
      </c>
      <c r="K11558" s="4">
        <v>5.9649999999999999</v>
      </c>
      <c r="L11558" s="4">
        <v>6.8125</v>
      </c>
      <c r="M11558" s="4">
        <v>24</v>
      </c>
    </row>
    <row r="11559" spans="1:13" x14ac:dyDescent="0.2">
      <c r="A11559" s="3">
        <v>43983</v>
      </c>
      <c r="B11559" t="s">
        <v>3931</v>
      </c>
      <c r="C11559" t="s">
        <v>3933</v>
      </c>
      <c r="D11559" t="s">
        <v>288</v>
      </c>
      <c r="E11559" t="s">
        <v>3932</v>
      </c>
      <c r="F11559" s="4">
        <v>6.9128571428571401</v>
      </c>
      <c r="G11559" s="4">
        <v>7</v>
      </c>
      <c r="H11559" s="4">
        <v>1.0116429353143499</v>
      </c>
      <c r="I11559" s="4">
        <v>8.64</v>
      </c>
      <c r="J11559" s="4">
        <v>4.8499999999999996</v>
      </c>
      <c r="K11559" s="4">
        <v>6.14</v>
      </c>
      <c r="L11559" s="4">
        <v>7.5</v>
      </c>
      <c r="M11559" s="4">
        <v>21</v>
      </c>
    </row>
    <row r="11560" spans="1:13" x14ac:dyDescent="0.2">
      <c r="A11560" s="3">
        <v>43983</v>
      </c>
      <c r="B11560" t="s">
        <v>3916</v>
      </c>
      <c r="C11560" t="s">
        <v>3918</v>
      </c>
      <c r="D11560" t="s">
        <v>283</v>
      </c>
      <c r="E11560" t="s">
        <v>3917</v>
      </c>
      <c r="F11560" s="4">
        <v>4.3942857142857097</v>
      </c>
      <c r="G11560" s="4">
        <v>4.5</v>
      </c>
      <c r="H11560" s="4">
        <v>0.52666968052181695</v>
      </c>
      <c r="I11560" s="4">
        <v>5</v>
      </c>
      <c r="J11560" s="4">
        <v>2.8</v>
      </c>
      <c r="K11560" s="4">
        <v>4.47</v>
      </c>
      <c r="L11560" s="4">
        <v>4.585</v>
      </c>
      <c r="M11560" s="4">
        <v>28</v>
      </c>
    </row>
    <row r="11561" spans="1:13" x14ac:dyDescent="0.2">
      <c r="A11561" s="3">
        <v>43983</v>
      </c>
      <c r="B11561" t="s">
        <v>3919</v>
      </c>
      <c r="C11561" t="s">
        <v>3921</v>
      </c>
      <c r="D11561" t="s">
        <v>284</v>
      </c>
      <c r="E11561" t="s">
        <v>3920</v>
      </c>
      <c r="F11561" s="4">
        <v>4.4778571428571396</v>
      </c>
      <c r="G11561" s="4">
        <v>4.5350000000000001</v>
      </c>
      <c r="H11561" s="4">
        <v>0.64047064374774099</v>
      </c>
      <c r="I11561" s="4">
        <v>5.5</v>
      </c>
      <c r="J11561" s="4">
        <v>2.8</v>
      </c>
      <c r="K11561" s="4">
        <v>4.2874999999999996</v>
      </c>
      <c r="L11561" s="4">
        <v>4.9400000000000004</v>
      </c>
      <c r="M11561" s="4">
        <v>28</v>
      </c>
    </row>
    <row r="11562" spans="1:13" x14ac:dyDescent="0.2">
      <c r="A11562" s="3">
        <v>43983</v>
      </c>
      <c r="B11562" t="s">
        <v>3922</v>
      </c>
      <c r="C11562" t="s">
        <v>3924</v>
      </c>
      <c r="D11562" t="s">
        <v>285</v>
      </c>
      <c r="E11562" t="s">
        <v>3923</v>
      </c>
      <c r="F11562" s="4">
        <v>5.2252380952381001</v>
      </c>
      <c r="G11562" s="4">
        <v>5.01</v>
      </c>
      <c r="H11562" s="4">
        <v>0.92231024632505898</v>
      </c>
      <c r="I11562" s="4">
        <v>7.2</v>
      </c>
      <c r="J11562" s="4">
        <v>3.8</v>
      </c>
      <c r="K11562" s="4">
        <v>4.5</v>
      </c>
      <c r="L11562" s="4">
        <v>6</v>
      </c>
      <c r="M11562" s="4">
        <v>21</v>
      </c>
    </row>
    <row r="11563" spans="1:13" x14ac:dyDescent="0.2">
      <c r="A11563" s="3">
        <v>43983</v>
      </c>
      <c r="B11563" t="s">
        <v>3986</v>
      </c>
      <c r="C11563" t="s">
        <v>3988</v>
      </c>
      <c r="D11563" t="s">
        <v>307</v>
      </c>
      <c r="E11563" t="s">
        <v>3987</v>
      </c>
      <c r="F11563" s="4">
        <v>6.58153846153846</v>
      </c>
      <c r="G11563" s="4">
        <v>6.35</v>
      </c>
      <c r="H11563" s="4">
        <v>1.4240749764185701</v>
      </c>
      <c r="I11563" s="4">
        <v>9.8000000000000007</v>
      </c>
      <c r="J11563" s="4">
        <v>4.3</v>
      </c>
      <c r="K11563" s="4">
        <v>5.5</v>
      </c>
      <c r="L11563" s="4">
        <v>7.09</v>
      </c>
      <c r="M11563" s="4">
        <v>26</v>
      </c>
    </row>
    <row r="11564" spans="1:13" x14ac:dyDescent="0.2">
      <c r="A11564" s="3">
        <v>43983</v>
      </c>
      <c r="B11564" t="s">
        <v>3989</v>
      </c>
      <c r="C11564" t="s">
        <v>3991</v>
      </c>
      <c r="D11564" t="s">
        <v>308</v>
      </c>
      <c r="E11564" t="s">
        <v>3990</v>
      </c>
      <c r="F11564" s="4">
        <v>5.1128</v>
      </c>
      <c r="G11564" s="4">
        <v>5</v>
      </c>
      <c r="H11564" s="4">
        <v>1.05686454508923</v>
      </c>
      <c r="I11564" s="4">
        <v>8.6</v>
      </c>
      <c r="J11564" s="4">
        <v>3.4</v>
      </c>
      <c r="K11564" s="4">
        <v>4.5</v>
      </c>
      <c r="L11564" s="4">
        <v>5.5</v>
      </c>
      <c r="M11564" s="4">
        <v>25</v>
      </c>
    </row>
    <row r="11565" spans="1:13" x14ac:dyDescent="0.2">
      <c r="A11565" s="3">
        <v>43983</v>
      </c>
      <c r="B11565" t="s">
        <v>3992</v>
      </c>
      <c r="C11565" t="s">
        <v>3994</v>
      </c>
      <c r="D11565" t="s">
        <v>309</v>
      </c>
      <c r="E11565" t="s">
        <v>3993</v>
      </c>
      <c r="F11565" s="4">
        <v>6.1510344827586199</v>
      </c>
      <c r="G11565" s="4">
        <v>6</v>
      </c>
      <c r="H11565" s="4">
        <v>1.01874343057509</v>
      </c>
      <c r="I11565" s="4">
        <v>9</v>
      </c>
      <c r="J11565" s="4">
        <v>4.8</v>
      </c>
      <c r="K11565" s="4">
        <v>5.5</v>
      </c>
      <c r="L11565" s="4">
        <v>6.8</v>
      </c>
      <c r="M11565" s="4">
        <v>29</v>
      </c>
    </row>
    <row r="11566" spans="1:13" x14ac:dyDescent="0.2">
      <c r="A11566" s="3">
        <v>43983</v>
      </c>
      <c r="B11566" t="s">
        <v>3995</v>
      </c>
      <c r="C11566" t="s">
        <v>3997</v>
      </c>
      <c r="D11566" t="s">
        <v>310</v>
      </c>
      <c r="E11566" t="s">
        <v>3996</v>
      </c>
      <c r="F11566" s="4">
        <v>5.3610714285714298</v>
      </c>
      <c r="G11566" s="4">
        <v>5.2249999999999996</v>
      </c>
      <c r="H11566" s="4">
        <v>1.06841640961688</v>
      </c>
      <c r="I11566" s="4">
        <v>8.5</v>
      </c>
      <c r="J11566" s="4">
        <v>3.5</v>
      </c>
      <c r="K11566" s="4">
        <v>4.8</v>
      </c>
      <c r="L11566" s="4">
        <v>5.6749999999999998</v>
      </c>
      <c r="M11566" s="4">
        <v>28</v>
      </c>
    </row>
    <row r="11567" spans="1:13" x14ac:dyDescent="0.2">
      <c r="A11567" s="3">
        <v>43983</v>
      </c>
      <c r="B11567" t="s">
        <v>3904</v>
      </c>
      <c r="C11567" t="s">
        <v>3903</v>
      </c>
      <c r="D11567" t="s">
        <v>279</v>
      </c>
      <c r="E11567" t="s">
        <v>3902</v>
      </c>
      <c r="F11567" s="4">
        <v>4.359375</v>
      </c>
      <c r="G11567" s="4">
        <v>4.5</v>
      </c>
      <c r="H11567" s="4">
        <v>0.54601747283870095</v>
      </c>
      <c r="I11567" s="4">
        <v>5</v>
      </c>
      <c r="J11567" s="4">
        <v>3</v>
      </c>
      <c r="K11567" s="4">
        <v>4.25</v>
      </c>
      <c r="L11567" s="4">
        <v>4.5625</v>
      </c>
      <c r="M11567" s="4">
        <v>32</v>
      </c>
    </row>
    <row r="11568" spans="1:13" x14ac:dyDescent="0.2">
      <c r="A11568" s="3">
        <v>43983</v>
      </c>
      <c r="B11568" t="s">
        <v>4434</v>
      </c>
      <c r="C11568" t="s">
        <v>3915</v>
      </c>
      <c r="D11568" t="s">
        <v>522</v>
      </c>
      <c r="E11568" t="s">
        <v>3914</v>
      </c>
      <c r="F11568" s="4">
        <v>4.5434782608695699</v>
      </c>
      <c r="G11568" s="4">
        <v>4.5</v>
      </c>
      <c r="H11568" s="4">
        <v>0.65562328911746404</v>
      </c>
      <c r="I11568" s="4">
        <v>6</v>
      </c>
      <c r="J11568" s="4">
        <v>3</v>
      </c>
      <c r="K11568" s="4">
        <v>4.25</v>
      </c>
      <c r="L11568" s="4">
        <v>4.75</v>
      </c>
      <c r="M11568" s="4">
        <v>23</v>
      </c>
    </row>
    <row r="11569" spans="1:13" x14ac:dyDescent="0.2">
      <c r="A11569" s="3">
        <v>43983</v>
      </c>
      <c r="B11569" t="s">
        <v>3895</v>
      </c>
      <c r="C11569" t="s">
        <v>3894</v>
      </c>
      <c r="D11569" t="s">
        <v>276</v>
      </c>
      <c r="E11569" t="s">
        <v>3893</v>
      </c>
      <c r="F11569" s="4">
        <v>5.0390625</v>
      </c>
      <c r="G11569" s="4">
        <v>5</v>
      </c>
      <c r="H11569" s="4">
        <v>0.12872474697536199</v>
      </c>
      <c r="I11569" s="4">
        <v>5.5</v>
      </c>
      <c r="J11569" s="4">
        <v>5</v>
      </c>
      <c r="K11569" s="4">
        <v>5</v>
      </c>
      <c r="L11569" s="4">
        <v>5</v>
      </c>
      <c r="M11569" s="4">
        <v>32</v>
      </c>
    </row>
    <row r="11570" spans="1:13" x14ac:dyDescent="0.2">
      <c r="A11570" s="3">
        <v>43983</v>
      </c>
      <c r="B11570" t="s">
        <v>3907</v>
      </c>
      <c r="C11570" t="s">
        <v>3906</v>
      </c>
      <c r="D11570" t="s">
        <v>280</v>
      </c>
      <c r="E11570" t="s">
        <v>3905</v>
      </c>
      <c r="F11570" s="4">
        <v>4.3671875</v>
      </c>
      <c r="G11570" s="4">
        <v>4.5</v>
      </c>
      <c r="H11570" s="4">
        <v>0.54248671382571101</v>
      </c>
      <c r="I11570" s="4">
        <v>5</v>
      </c>
      <c r="J11570" s="4">
        <v>3</v>
      </c>
      <c r="K11570" s="4">
        <v>4.25</v>
      </c>
      <c r="L11570" s="4">
        <v>4.5625</v>
      </c>
      <c r="M11570" s="4">
        <v>32</v>
      </c>
    </row>
    <row r="11571" spans="1:13" x14ac:dyDescent="0.2">
      <c r="A11571" s="3">
        <v>43983</v>
      </c>
      <c r="B11571" t="s">
        <v>4586</v>
      </c>
      <c r="C11571" t="s">
        <v>4436</v>
      </c>
      <c r="D11571" t="s">
        <v>616</v>
      </c>
      <c r="E11571" t="s">
        <v>4435</v>
      </c>
      <c r="F11571" s="4">
        <v>4.7173913043478297</v>
      </c>
      <c r="G11571" s="4">
        <v>4.5</v>
      </c>
      <c r="H11571" s="4">
        <v>0.667016541919071</v>
      </c>
      <c r="I11571" s="4">
        <v>6.5</v>
      </c>
      <c r="J11571" s="4">
        <v>3.5</v>
      </c>
      <c r="K11571" s="4">
        <v>4.375</v>
      </c>
      <c r="L11571" s="4">
        <v>5</v>
      </c>
      <c r="M11571" s="4">
        <v>23</v>
      </c>
    </row>
    <row r="11572" spans="1:13" x14ac:dyDescent="0.2">
      <c r="A11572" s="3">
        <v>43983</v>
      </c>
      <c r="B11572" t="s">
        <v>3898</v>
      </c>
      <c r="C11572" t="s">
        <v>3897</v>
      </c>
      <c r="D11572" t="s">
        <v>277</v>
      </c>
      <c r="E11572" t="s">
        <v>3896</v>
      </c>
      <c r="F11572" s="4">
        <v>4.5703125</v>
      </c>
      <c r="G11572" s="4">
        <v>4.5</v>
      </c>
      <c r="H11572" s="4">
        <v>0.33138501508940699</v>
      </c>
      <c r="I11572" s="4">
        <v>5</v>
      </c>
      <c r="J11572" s="4">
        <v>3.5</v>
      </c>
      <c r="K11572" s="4">
        <v>4.5</v>
      </c>
      <c r="L11572" s="4">
        <v>4.75</v>
      </c>
      <c r="M11572" s="4">
        <v>32</v>
      </c>
    </row>
    <row r="11573" spans="1:13" x14ac:dyDescent="0.2">
      <c r="A11573" s="3">
        <v>43983</v>
      </c>
      <c r="B11573" t="s">
        <v>3910</v>
      </c>
      <c r="C11573" t="s">
        <v>3909</v>
      </c>
      <c r="D11573" t="s">
        <v>281</v>
      </c>
      <c r="E11573" t="s">
        <v>3908</v>
      </c>
      <c r="F11573" s="4">
        <v>4.3671875</v>
      </c>
      <c r="G11573" s="4">
        <v>4.5</v>
      </c>
      <c r="H11573" s="4">
        <v>0.55352381057274103</v>
      </c>
      <c r="I11573" s="4">
        <v>5</v>
      </c>
      <c r="J11573" s="4">
        <v>3</v>
      </c>
      <c r="K11573" s="4">
        <v>4.25</v>
      </c>
      <c r="L11573" s="4">
        <v>4.5625</v>
      </c>
      <c r="M11573" s="4">
        <v>32</v>
      </c>
    </row>
    <row r="11574" spans="1:13" x14ac:dyDescent="0.2">
      <c r="A11574" s="3">
        <v>43983</v>
      </c>
      <c r="B11574" t="s">
        <v>3901</v>
      </c>
      <c r="C11574" t="s">
        <v>3900</v>
      </c>
      <c r="D11574" t="s">
        <v>278</v>
      </c>
      <c r="E11574" t="s">
        <v>3899</v>
      </c>
      <c r="F11574" s="4">
        <v>4.4393939393939403</v>
      </c>
      <c r="G11574" s="4">
        <v>4.5</v>
      </c>
      <c r="H11574" s="4">
        <v>0.50786895082503403</v>
      </c>
      <c r="I11574" s="4">
        <v>5</v>
      </c>
      <c r="J11574" s="4">
        <v>3</v>
      </c>
      <c r="K11574" s="4">
        <v>4.5</v>
      </c>
      <c r="L11574" s="4">
        <v>4.75</v>
      </c>
      <c r="M11574" s="4">
        <v>33</v>
      </c>
    </row>
    <row r="11575" spans="1:13" x14ac:dyDescent="0.2">
      <c r="A11575" s="3">
        <v>43983</v>
      </c>
      <c r="B11575" t="s">
        <v>3913</v>
      </c>
      <c r="C11575" t="s">
        <v>3912</v>
      </c>
      <c r="D11575" t="s">
        <v>282</v>
      </c>
      <c r="E11575" t="s">
        <v>3911</v>
      </c>
      <c r="F11575" s="4">
        <v>4.4242424242424203</v>
      </c>
      <c r="G11575" s="4">
        <v>4.5</v>
      </c>
      <c r="H11575" s="4">
        <v>0.60105651930075499</v>
      </c>
      <c r="I11575" s="4">
        <v>5.5</v>
      </c>
      <c r="J11575" s="4">
        <v>3</v>
      </c>
      <c r="K11575" s="4">
        <v>4.25</v>
      </c>
      <c r="L11575" s="4">
        <v>5</v>
      </c>
      <c r="M11575" s="4">
        <v>33</v>
      </c>
    </row>
    <row r="11576" spans="1:13" x14ac:dyDescent="0.2">
      <c r="A11576" s="3">
        <v>43983</v>
      </c>
      <c r="B11576" t="s">
        <v>4625</v>
      </c>
      <c r="C11576" t="s">
        <v>3081</v>
      </c>
      <c r="D11576" t="s">
        <v>651</v>
      </c>
      <c r="E11576" t="s">
        <v>3080</v>
      </c>
      <c r="F11576" s="4">
        <v>3.5567647058823502</v>
      </c>
      <c r="G11576" s="4">
        <v>3.6</v>
      </c>
      <c r="H11576" s="4">
        <v>0.35415901742814399</v>
      </c>
      <c r="I11576" s="4">
        <v>4.4000000000000004</v>
      </c>
      <c r="J11576" s="4">
        <v>2.61</v>
      </c>
      <c r="K11576" s="4">
        <v>3.3075000000000001</v>
      </c>
      <c r="L11576" s="4">
        <v>3.7850000000000001</v>
      </c>
      <c r="M11576" s="4">
        <v>34</v>
      </c>
    </row>
    <row r="11577" spans="1:13" x14ac:dyDescent="0.2">
      <c r="A11577" s="3">
        <v>43983</v>
      </c>
      <c r="B11577" t="s">
        <v>4693</v>
      </c>
      <c r="C11577" t="s">
        <v>3084</v>
      </c>
      <c r="D11577" t="s">
        <v>717</v>
      </c>
      <c r="E11577" t="s">
        <v>3083</v>
      </c>
      <c r="F11577" s="4">
        <v>3.5729411764705898</v>
      </c>
      <c r="G11577" s="4">
        <v>3.62</v>
      </c>
      <c r="H11577" s="4">
        <v>0.358604444966999</v>
      </c>
      <c r="I11577" s="4">
        <v>4.12</v>
      </c>
      <c r="J11577" s="4">
        <v>2.71</v>
      </c>
      <c r="K11577" s="4">
        <v>3.3</v>
      </c>
      <c r="L11577" s="4">
        <v>3.8624999999999998</v>
      </c>
      <c r="M11577" s="4">
        <v>34</v>
      </c>
    </row>
    <row r="11578" spans="1:13" x14ac:dyDescent="0.2">
      <c r="A11578" s="3">
        <v>43983</v>
      </c>
      <c r="B11578" t="s">
        <v>3070</v>
      </c>
      <c r="C11578" t="s">
        <v>3072</v>
      </c>
      <c r="D11578" t="s">
        <v>1</v>
      </c>
      <c r="E11578" t="s">
        <v>3071</v>
      </c>
      <c r="F11578" s="4">
        <v>3.3137142857142901</v>
      </c>
      <c r="G11578" s="4">
        <v>3.34</v>
      </c>
      <c r="H11578" s="4">
        <v>0.30833600574207198</v>
      </c>
      <c r="I11578" s="4">
        <v>3.9</v>
      </c>
      <c r="J11578" s="4">
        <v>2.2000000000000002</v>
      </c>
      <c r="K11578" s="4">
        <v>3.125</v>
      </c>
      <c r="L11578" s="4">
        <v>3.4849999999999999</v>
      </c>
      <c r="M11578" s="4">
        <v>35</v>
      </c>
    </row>
    <row r="11579" spans="1:13" x14ac:dyDescent="0.2">
      <c r="A11579" s="3">
        <v>43983</v>
      </c>
      <c r="B11579" t="s">
        <v>3073</v>
      </c>
      <c r="C11579" t="s">
        <v>3075</v>
      </c>
      <c r="D11579" t="s">
        <v>2</v>
      </c>
      <c r="E11579" t="s">
        <v>3074</v>
      </c>
      <c r="F11579" s="4">
        <v>3.5497142857142898</v>
      </c>
      <c r="G11579" s="4">
        <v>3.51</v>
      </c>
      <c r="H11579" s="4">
        <v>0.27467077313293697</v>
      </c>
      <c r="I11579" s="4">
        <v>4.2</v>
      </c>
      <c r="J11579" s="4">
        <v>2.9</v>
      </c>
      <c r="K11579" s="4">
        <v>3.4</v>
      </c>
      <c r="L11579" s="4">
        <v>3.7</v>
      </c>
      <c r="M11579" s="4">
        <v>35</v>
      </c>
    </row>
    <row r="11580" spans="1:13" x14ac:dyDescent="0.2">
      <c r="A11580" s="3">
        <v>43983</v>
      </c>
      <c r="B11580" t="s">
        <v>3100</v>
      </c>
      <c r="C11580" t="s">
        <v>3102</v>
      </c>
      <c r="D11580" t="s">
        <v>11</v>
      </c>
      <c r="E11580" t="s">
        <v>3101</v>
      </c>
      <c r="F11580" s="4">
        <v>3.5679411764705899</v>
      </c>
      <c r="G11580" s="4">
        <v>3.5</v>
      </c>
      <c r="H11580" s="4">
        <v>0.37934376679291099</v>
      </c>
      <c r="I11580" s="4">
        <v>5.4</v>
      </c>
      <c r="J11580" s="4">
        <v>3</v>
      </c>
      <c r="K11580" s="4">
        <v>3.4775</v>
      </c>
      <c r="L11580" s="4">
        <v>3.5924999999999998</v>
      </c>
      <c r="M11580" s="4">
        <v>34</v>
      </c>
    </row>
    <row r="11581" spans="1:13" x14ac:dyDescent="0.2">
      <c r="A11581" s="3">
        <v>43983</v>
      </c>
      <c r="B11581" t="s">
        <v>3076</v>
      </c>
      <c r="C11581" t="s">
        <v>3078</v>
      </c>
      <c r="D11581" t="s">
        <v>3</v>
      </c>
      <c r="E11581" t="s">
        <v>3077</v>
      </c>
      <c r="F11581" s="4">
        <v>3.6217241379310301</v>
      </c>
      <c r="G11581" s="4">
        <v>3.5</v>
      </c>
      <c r="H11581" s="4">
        <v>0.41621653847072398</v>
      </c>
      <c r="I11581" s="4">
        <v>5.3</v>
      </c>
      <c r="J11581" s="4">
        <v>3</v>
      </c>
      <c r="K11581" s="4">
        <v>3.5</v>
      </c>
      <c r="L11581" s="4">
        <v>3.61</v>
      </c>
      <c r="M11581" s="4">
        <v>29</v>
      </c>
    </row>
    <row r="11582" spans="1:13" x14ac:dyDescent="0.2">
      <c r="A11582" s="3">
        <v>43983</v>
      </c>
      <c r="B11582" t="s">
        <v>3103</v>
      </c>
      <c r="C11582" t="s">
        <v>3105</v>
      </c>
      <c r="D11582" t="s">
        <v>12</v>
      </c>
      <c r="E11582" t="s">
        <v>3104</v>
      </c>
      <c r="F11582" s="4">
        <v>3.4981249999999999</v>
      </c>
      <c r="G11582" s="4">
        <v>3.5</v>
      </c>
      <c r="H11582" s="4">
        <v>0.18404833691881201</v>
      </c>
      <c r="I11582" s="4">
        <v>4</v>
      </c>
      <c r="J11582" s="4">
        <v>3</v>
      </c>
      <c r="K11582" s="4">
        <v>3.4975000000000001</v>
      </c>
      <c r="L11582" s="4">
        <v>3.5</v>
      </c>
      <c r="M11582" s="4">
        <v>32</v>
      </c>
    </row>
    <row r="11583" spans="1:13" x14ac:dyDescent="0.2">
      <c r="A11583" s="3">
        <v>43983</v>
      </c>
      <c r="B11583" t="s">
        <v>3148</v>
      </c>
      <c r="C11583" t="s">
        <v>3135</v>
      </c>
      <c r="D11583" t="s">
        <v>27</v>
      </c>
      <c r="E11583" t="s">
        <v>3134</v>
      </c>
      <c r="F11583" s="4">
        <v>0.39470588235294102</v>
      </c>
      <c r="G11583" s="4">
        <v>0.4</v>
      </c>
      <c r="H11583" s="4">
        <v>9.3297675898093693E-2</v>
      </c>
      <c r="I11583" s="4">
        <v>0.55000000000000004</v>
      </c>
      <c r="J11583" s="4">
        <v>0.2</v>
      </c>
      <c r="K11583" s="4">
        <v>0.33500000000000002</v>
      </c>
      <c r="L11583" s="4">
        <v>0.45</v>
      </c>
      <c r="M11583" s="4">
        <v>34</v>
      </c>
    </row>
    <row r="11584" spans="1:13" x14ac:dyDescent="0.2">
      <c r="A11584" s="3">
        <v>43983</v>
      </c>
      <c r="B11584" t="s">
        <v>4330</v>
      </c>
      <c r="C11584" t="s">
        <v>3138</v>
      </c>
      <c r="D11584" t="s">
        <v>424</v>
      </c>
      <c r="E11584" t="s">
        <v>3137</v>
      </c>
      <c r="F11584" s="4">
        <v>0.32</v>
      </c>
      <c r="G11584" s="4">
        <v>0.31</v>
      </c>
      <c r="H11584" s="4">
        <v>0.13033755708881001</v>
      </c>
      <c r="I11584" s="4">
        <v>0.77</v>
      </c>
      <c r="J11584" s="4">
        <v>0.04</v>
      </c>
      <c r="K11584" s="4">
        <v>0.26</v>
      </c>
      <c r="L11584" s="4">
        <v>0.36749999999999999</v>
      </c>
      <c r="M11584" s="4">
        <v>34</v>
      </c>
    </row>
    <row r="11585" spans="1:13" x14ac:dyDescent="0.2">
      <c r="A11585" s="3">
        <v>43983</v>
      </c>
      <c r="B11585" t="s">
        <v>4404</v>
      </c>
      <c r="C11585" t="s">
        <v>3141</v>
      </c>
      <c r="D11585" t="s">
        <v>492</v>
      </c>
      <c r="E11585" t="s">
        <v>3140</v>
      </c>
      <c r="F11585" s="4">
        <v>0.26</v>
      </c>
      <c r="G11585" s="4">
        <v>0.28000000000000003</v>
      </c>
      <c r="H11585" s="4">
        <v>0.13869521850577099</v>
      </c>
      <c r="I11585" s="4">
        <v>0.65</v>
      </c>
      <c r="J11585" s="4">
        <v>-0.05</v>
      </c>
      <c r="K11585" s="4">
        <v>0.22</v>
      </c>
      <c r="L11585" s="4">
        <v>0.33</v>
      </c>
      <c r="M11585" s="4">
        <v>34</v>
      </c>
    </row>
    <row r="11586" spans="1:13" x14ac:dyDescent="0.2">
      <c r="A11586" s="3">
        <v>43983</v>
      </c>
      <c r="B11586" t="s">
        <v>4478</v>
      </c>
      <c r="C11586" t="s">
        <v>3144</v>
      </c>
      <c r="D11586" t="s">
        <v>560</v>
      </c>
      <c r="E11586" t="s">
        <v>3143</v>
      </c>
      <c r="F11586" s="4">
        <v>-0.20352941176470599</v>
      </c>
      <c r="G11586" s="4">
        <v>-0.16500000000000001</v>
      </c>
      <c r="H11586" s="4">
        <v>0.26155574587388303</v>
      </c>
      <c r="I11586" s="4">
        <v>0.15</v>
      </c>
      <c r="J11586" s="4">
        <v>-0.97</v>
      </c>
      <c r="K11586" s="4">
        <v>-0.25750000000000001</v>
      </c>
      <c r="L11586" s="4">
        <v>-0.05</v>
      </c>
      <c r="M11586" s="4">
        <v>34</v>
      </c>
    </row>
    <row r="11587" spans="1:13" x14ac:dyDescent="0.2">
      <c r="A11587" s="3">
        <v>43983</v>
      </c>
      <c r="B11587" t="s">
        <v>4627</v>
      </c>
      <c r="C11587" t="s">
        <v>3147</v>
      </c>
      <c r="D11587" t="s">
        <v>653</v>
      </c>
      <c r="E11587" t="s">
        <v>3146</v>
      </c>
      <c r="F11587" s="4">
        <v>-0.14941176470588199</v>
      </c>
      <c r="G11587" s="4">
        <v>-0.2</v>
      </c>
      <c r="H11587" s="4">
        <v>0.220164417575794</v>
      </c>
      <c r="I11587" s="4">
        <v>0.46</v>
      </c>
      <c r="J11587" s="4">
        <v>-0.42</v>
      </c>
      <c r="K11587" s="4">
        <v>-0.3</v>
      </c>
      <c r="L11587" s="4">
        <v>-8.7499999999999994E-2</v>
      </c>
      <c r="M11587" s="4">
        <v>34</v>
      </c>
    </row>
    <row r="11588" spans="1:13" x14ac:dyDescent="0.2">
      <c r="A11588" s="3">
        <v>43983</v>
      </c>
      <c r="B11588" t="s">
        <v>3127</v>
      </c>
      <c r="C11588" t="s">
        <v>3114</v>
      </c>
      <c r="D11588" t="s">
        <v>20</v>
      </c>
      <c r="E11588" t="s">
        <v>3113</v>
      </c>
      <c r="F11588" s="4">
        <v>0.369428571428571</v>
      </c>
      <c r="G11588" s="4">
        <v>0.38</v>
      </c>
      <c r="H11588" s="4">
        <v>0.104034577315962</v>
      </c>
      <c r="I11588" s="4">
        <v>0.56000000000000005</v>
      </c>
      <c r="J11588" s="4">
        <v>-0.01</v>
      </c>
      <c r="K11588" s="4">
        <v>0.35</v>
      </c>
      <c r="L11588" s="4">
        <v>0.42</v>
      </c>
      <c r="M11588" s="4">
        <v>35</v>
      </c>
    </row>
    <row r="11589" spans="1:13" x14ac:dyDescent="0.2">
      <c r="A11589" s="3">
        <v>43983</v>
      </c>
      <c r="B11589" t="s">
        <v>4695</v>
      </c>
      <c r="C11589" t="s">
        <v>3150</v>
      </c>
      <c r="D11589" t="s">
        <v>719</v>
      </c>
      <c r="E11589" t="s">
        <v>3149</v>
      </c>
      <c r="F11589" s="4">
        <v>0.20852941176470599</v>
      </c>
      <c r="G11589" s="4">
        <v>0.19500000000000001</v>
      </c>
      <c r="H11589" s="4">
        <v>6.6748390194692198E-2</v>
      </c>
      <c r="I11589" s="4">
        <v>0.37</v>
      </c>
      <c r="J11589" s="4">
        <v>0.08</v>
      </c>
      <c r="K11589" s="4">
        <v>0.16500000000000001</v>
      </c>
      <c r="L11589" s="4">
        <v>0.25</v>
      </c>
      <c r="M11589" s="4">
        <v>34</v>
      </c>
    </row>
    <row r="11590" spans="1:13" x14ac:dyDescent="0.2">
      <c r="A11590" s="3">
        <v>43983</v>
      </c>
      <c r="B11590" t="s">
        <v>3130</v>
      </c>
      <c r="C11590" t="s">
        <v>3117</v>
      </c>
      <c r="D11590" t="s">
        <v>21</v>
      </c>
      <c r="E11590" t="s">
        <v>3116</v>
      </c>
      <c r="F11590" s="4">
        <v>0.32176470588235301</v>
      </c>
      <c r="G11590" s="4">
        <v>0.32</v>
      </c>
      <c r="H11590" s="4">
        <v>0.13898922103912401</v>
      </c>
      <c r="I11590" s="4">
        <v>0.61</v>
      </c>
      <c r="J11590" s="4">
        <v>-0.28000000000000003</v>
      </c>
      <c r="K11590" s="4">
        <v>0.27</v>
      </c>
      <c r="L11590" s="4">
        <v>0.39</v>
      </c>
      <c r="M11590" s="4">
        <v>34</v>
      </c>
    </row>
    <row r="11591" spans="1:13" x14ac:dyDescent="0.2">
      <c r="A11591" s="3">
        <v>43983</v>
      </c>
      <c r="B11591" t="s">
        <v>3133</v>
      </c>
      <c r="C11591" t="s">
        <v>3120</v>
      </c>
      <c r="D11591" t="s">
        <v>22</v>
      </c>
      <c r="E11591" t="s">
        <v>3119</v>
      </c>
      <c r="F11591" s="4">
        <v>0.23</v>
      </c>
      <c r="G11591" s="4">
        <v>0.27</v>
      </c>
      <c r="H11591" s="4">
        <v>0.153741222957161</v>
      </c>
      <c r="I11591" s="4">
        <v>0.48</v>
      </c>
      <c r="J11591" s="4">
        <v>-0.13</v>
      </c>
      <c r="K11591" s="4">
        <v>0.185</v>
      </c>
      <c r="L11591" s="4">
        <v>0.32250000000000001</v>
      </c>
      <c r="M11591" s="4">
        <v>34</v>
      </c>
    </row>
    <row r="11592" spans="1:13" x14ac:dyDescent="0.2">
      <c r="A11592" s="3">
        <v>43983</v>
      </c>
      <c r="B11592" t="s">
        <v>3136</v>
      </c>
      <c r="C11592" t="s">
        <v>3123</v>
      </c>
      <c r="D11592" t="s">
        <v>23</v>
      </c>
      <c r="E11592" t="s">
        <v>3122</v>
      </c>
      <c r="F11592" s="4">
        <v>0.36558823529411799</v>
      </c>
      <c r="G11592" s="4">
        <v>0.35</v>
      </c>
      <c r="H11592" s="4">
        <v>9.5415873670509299E-2</v>
      </c>
      <c r="I11592" s="4">
        <v>0.68</v>
      </c>
      <c r="J11592" s="4">
        <v>0.21</v>
      </c>
      <c r="K11592" s="4">
        <v>0.30249999999999999</v>
      </c>
      <c r="L11592" s="4">
        <v>0.41</v>
      </c>
      <c r="M11592" s="4">
        <v>34</v>
      </c>
    </row>
    <row r="11593" spans="1:13" x14ac:dyDescent="0.2">
      <c r="A11593" s="3">
        <v>43983</v>
      </c>
      <c r="B11593" t="s">
        <v>3139</v>
      </c>
      <c r="C11593" t="s">
        <v>3126</v>
      </c>
      <c r="D11593" t="s">
        <v>24</v>
      </c>
      <c r="E11593" t="s">
        <v>3125</v>
      </c>
      <c r="F11593" s="4">
        <v>0.49</v>
      </c>
      <c r="G11593" s="4">
        <v>0.51</v>
      </c>
      <c r="H11593" s="4">
        <v>0.105140598507643</v>
      </c>
      <c r="I11593" s="4">
        <v>0.64</v>
      </c>
      <c r="J11593" s="4">
        <v>0.09</v>
      </c>
      <c r="K11593" s="4">
        <v>0.45</v>
      </c>
      <c r="L11593" s="4">
        <v>0.55000000000000004</v>
      </c>
      <c r="M11593" s="4">
        <v>34</v>
      </c>
    </row>
    <row r="11594" spans="1:13" x14ac:dyDescent="0.2">
      <c r="A11594" s="3">
        <v>43983</v>
      </c>
      <c r="B11594" t="s">
        <v>3142</v>
      </c>
      <c r="C11594" t="s">
        <v>3129</v>
      </c>
      <c r="D11594" t="s">
        <v>25</v>
      </c>
      <c r="E11594" t="s">
        <v>3128</v>
      </c>
      <c r="F11594" s="4">
        <v>0.748235294117647</v>
      </c>
      <c r="G11594" s="4">
        <v>0.75</v>
      </c>
      <c r="H11594" s="4">
        <v>6.6490855522340006E-2</v>
      </c>
      <c r="I11594" s="4">
        <v>0.91</v>
      </c>
      <c r="J11594" s="4">
        <v>0.61</v>
      </c>
      <c r="K11594" s="4">
        <v>0.70250000000000001</v>
      </c>
      <c r="L11594" s="4">
        <v>0.8</v>
      </c>
      <c r="M11594" s="4">
        <v>34</v>
      </c>
    </row>
    <row r="11595" spans="1:13" x14ac:dyDescent="0.2">
      <c r="A11595" s="3">
        <v>43983</v>
      </c>
      <c r="B11595" t="s">
        <v>3145</v>
      </c>
      <c r="C11595" t="s">
        <v>3132</v>
      </c>
      <c r="D11595" t="s">
        <v>26</v>
      </c>
      <c r="E11595" t="s">
        <v>3131</v>
      </c>
      <c r="F11595" s="4">
        <v>0.52470588235294102</v>
      </c>
      <c r="G11595" s="4">
        <v>0.51</v>
      </c>
      <c r="H11595" s="4">
        <v>8.6207476794408405E-2</v>
      </c>
      <c r="I11595" s="4">
        <v>0.71</v>
      </c>
      <c r="J11595" s="4">
        <v>0.4</v>
      </c>
      <c r="K11595" s="4">
        <v>0.46250000000000002</v>
      </c>
      <c r="L11595" s="4">
        <v>0.59</v>
      </c>
      <c r="M11595" s="4">
        <v>34</v>
      </c>
    </row>
    <row r="11596" spans="1:13" x14ac:dyDescent="0.2">
      <c r="A11596" s="3">
        <v>43983</v>
      </c>
      <c r="B11596" t="s">
        <v>4626</v>
      </c>
      <c r="C11596" t="s">
        <v>3096</v>
      </c>
      <c r="D11596" t="s">
        <v>652</v>
      </c>
      <c r="E11596" t="s">
        <v>3095</v>
      </c>
      <c r="F11596" s="4">
        <v>3.3740625</v>
      </c>
      <c r="G11596" s="4">
        <v>3.4</v>
      </c>
      <c r="H11596" s="4">
        <v>0.31601203912346099</v>
      </c>
      <c r="I11596" s="4">
        <v>4.05</v>
      </c>
      <c r="J11596" s="4">
        <v>2.5</v>
      </c>
      <c r="K11596" s="4">
        <v>3.2</v>
      </c>
      <c r="L11596" s="4">
        <v>3.5649999999999999</v>
      </c>
      <c r="M11596" s="4">
        <v>32</v>
      </c>
    </row>
    <row r="11597" spans="1:13" x14ac:dyDescent="0.2">
      <c r="A11597" s="3">
        <v>43983</v>
      </c>
      <c r="B11597" t="s">
        <v>4694</v>
      </c>
      <c r="C11597" t="s">
        <v>3099</v>
      </c>
      <c r="D11597" t="s">
        <v>718</v>
      </c>
      <c r="E11597" t="s">
        <v>3098</v>
      </c>
      <c r="F11597" s="4">
        <v>3.4028125</v>
      </c>
      <c r="G11597" s="4">
        <v>3.395</v>
      </c>
      <c r="H11597" s="4">
        <v>0.288346055254177</v>
      </c>
      <c r="I11597" s="4">
        <v>4.1900000000000004</v>
      </c>
      <c r="J11597" s="4">
        <v>2.87</v>
      </c>
      <c r="K11597" s="4">
        <v>3.26</v>
      </c>
      <c r="L11597" s="4">
        <v>3.5674999999999999</v>
      </c>
      <c r="M11597" s="4">
        <v>32</v>
      </c>
    </row>
    <row r="11598" spans="1:13" x14ac:dyDescent="0.2">
      <c r="A11598" s="3">
        <v>43983</v>
      </c>
      <c r="B11598" t="s">
        <v>3085</v>
      </c>
      <c r="C11598" t="s">
        <v>3087</v>
      </c>
      <c r="D11598" t="s">
        <v>6</v>
      </c>
      <c r="E11598" t="s">
        <v>3086</v>
      </c>
      <c r="F11598" s="4">
        <v>3.5006249999999999</v>
      </c>
      <c r="G11598" s="4">
        <v>3.585</v>
      </c>
      <c r="H11598" s="4">
        <v>0.33115572304163199</v>
      </c>
      <c r="I11598" s="4">
        <v>3.99</v>
      </c>
      <c r="J11598" s="4">
        <v>2.2000000000000002</v>
      </c>
      <c r="K11598" s="4">
        <v>3.4</v>
      </c>
      <c r="L11598" s="4">
        <v>3.6924999999999999</v>
      </c>
      <c r="M11598" s="4">
        <v>32</v>
      </c>
    </row>
    <row r="11599" spans="1:13" x14ac:dyDescent="0.2">
      <c r="A11599" s="3">
        <v>43983</v>
      </c>
      <c r="B11599" t="s">
        <v>3088</v>
      </c>
      <c r="C11599" t="s">
        <v>3090</v>
      </c>
      <c r="D11599" t="s">
        <v>7</v>
      </c>
      <c r="E11599" t="s">
        <v>3089</v>
      </c>
      <c r="F11599" s="4">
        <v>3.4234374999999999</v>
      </c>
      <c r="G11599" s="4">
        <v>3.44</v>
      </c>
      <c r="H11599" s="4">
        <v>0.29661106688726202</v>
      </c>
      <c r="I11599" s="4">
        <v>4.22</v>
      </c>
      <c r="J11599" s="4">
        <v>2.5499999999999998</v>
      </c>
      <c r="K11599" s="4">
        <v>3.3</v>
      </c>
      <c r="L11599" s="4">
        <v>3.5350000000000001</v>
      </c>
      <c r="M11599" s="4">
        <v>32</v>
      </c>
    </row>
    <row r="11600" spans="1:13" x14ac:dyDescent="0.2">
      <c r="A11600" s="3">
        <v>43983</v>
      </c>
      <c r="B11600" t="s">
        <v>3106</v>
      </c>
      <c r="C11600" t="s">
        <v>3108</v>
      </c>
      <c r="D11600" t="s">
        <v>13</v>
      </c>
      <c r="E11600" t="s">
        <v>3107</v>
      </c>
      <c r="F11600" s="4">
        <v>3.5077419354838701</v>
      </c>
      <c r="G11600" s="4">
        <v>3.5</v>
      </c>
      <c r="H11600" s="4">
        <v>0.24368982576791301</v>
      </c>
      <c r="I11600" s="4">
        <v>4.5</v>
      </c>
      <c r="J11600" s="4">
        <v>3</v>
      </c>
      <c r="K11600" s="4">
        <v>3.4</v>
      </c>
      <c r="L11600" s="4">
        <v>3.58</v>
      </c>
      <c r="M11600" s="4">
        <v>31</v>
      </c>
    </row>
    <row r="11601" spans="1:13" x14ac:dyDescent="0.2">
      <c r="A11601" s="3">
        <v>43983</v>
      </c>
      <c r="B11601" t="s">
        <v>3091</v>
      </c>
      <c r="C11601" t="s">
        <v>3093</v>
      </c>
      <c r="D11601" t="s">
        <v>8</v>
      </c>
      <c r="E11601" t="s">
        <v>3092</v>
      </c>
      <c r="F11601" s="4">
        <v>3.49653846153846</v>
      </c>
      <c r="G11601" s="4">
        <v>3.4750000000000001</v>
      </c>
      <c r="H11601" s="4">
        <v>0.268386919318991</v>
      </c>
      <c r="I11601" s="4">
        <v>4.2</v>
      </c>
      <c r="J11601" s="4">
        <v>3</v>
      </c>
      <c r="K11601" s="4">
        <v>3.33</v>
      </c>
      <c r="L11601" s="4">
        <v>3.5375000000000001</v>
      </c>
      <c r="M11601" s="4">
        <v>26</v>
      </c>
    </row>
    <row r="11602" spans="1:13" x14ac:dyDescent="0.2">
      <c r="A11602" s="3">
        <v>43983</v>
      </c>
      <c r="B11602" t="s">
        <v>3109</v>
      </c>
      <c r="C11602" t="s">
        <v>3111</v>
      </c>
      <c r="D11602" t="s">
        <v>14</v>
      </c>
      <c r="E11602" t="s">
        <v>3110</v>
      </c>
      <c r="F11602" s="4">
        <v>3.41</v>
      </c>
      <c r="G11602" s="4">
        <v>3.5</v>
      </c>
      <c r="H11602" s="4">
        <v>0.148684709560677</v>
      </c>
      <c r="I11602" s="4">
        <v>3.7</v>
      </c>
      <c r="J11602" s="4">
        <v>3</v>
      </c>
      <c r="K11602" s="4">
        <v>3.3</v>
      </c>
      <c r="L11602" s="4">
        <v>3.5</v>
      </c>
      <c r="M11602" s="4">
        <v>29</v>
      </c>
    </row>
    <row r="11603" spans="1:13" x14ac:dyDescent="0.2">
      <c r="A11603" s="3">
        <v>43983</v>
      </c>
      <c r="B11603" t="s">
        <v>4696</v>
      </c>
      <c r="C11603" t="s">
        <v>3153</v>
      </c>
      <c r="D11603" t="s">
        <v>720</v>
      </c>
      <c r="E11603" t="s">
        <v>3152</v>
      </c>
      <c r="F11603" s="4">
        <v>0.307575757575758</v>
      </c>
      <c r="G11603" s="4">
        <v>0.31</v>
      </c>
      <c r="H11603" s="4">
        <v>7.8661867470454797E-2</v>
      </c>
      <c r="I11603" s="4">
        <v>0.53</v>
      </c>
      <c r="J11603" s="4">
        <v>0.11</v>
      </c>
      <c r="K11603" s="4">
        <v>0.3</v>
      </c>
      <c r="L11603" s="4">
        <v>0.33</v>
      </c>
      <c r="M11603" s="4">
        <v>33</v>
      </c>
    </row>
    <row r="11604" spans="1:13" x14ac:dyDescent="0.2">
      <c r="A11604" s="3">
        <v>43983</v>
      </c>
      <c r="B11604" t="s">
        <v>4322</v>
      </c>
      <c r="C11604" t="s">
        <v>4324</v>
      </c>
      <c r="D11604" t="s">
        <v>420</v>
      </c>
      <c r="E11604" t="s">
        <v>4323</v>
      </c>
      <c r="F11604" s="4">
        <v>-6.1133333333333297</v>
      </c>
      <c r="G11604" s="4">
        <v>-6.05</v>
      </c>
      <c r="H11604" s="4">
        <v>1.1491326064151299</v>
      </c>
      <c r="I11604" s="4">
        <v>-3.3</v>
      </c>
      <c r="J11604" s="4">
        <v>-8.5</v>
      </c>
      <c r="K11604" s="4">
        <v>-7</v>
      </c>
      <c r="L11604" s="4">
        <v>-5.5</v>
      </c>
      <c r="M11604" s="4">
        <v>30</v>
      </c>
    </row>
    <row r="11605" spans="1:13" x14ac:dyDescent="0.2">
      <c r="A11605" s="3">
        <v>43983</v>
      </c>
      <c r="B11605" t="s">
        <v>4325</v>
      </c>
      <c r="C11605" t="s">
        <v>4327</v>
      </c>
      <c r="D11605" t="s">
        <v>421</v>
      </c>
      <c r="E11605" t="s">
        <v>4326</v>
      </c>
      <c r="F11605" s="4">
        <v>3.94</v>
      </c>
      <c r="G11605" s="4">
        <v>3.9</v>
      </c>
      <c r="H11605" s="4">
        <v>1.18501356230937</v>
      </c>
      <c r="I11605" s="4">
        <v>7</v>
      </c>
      <c r="J11605" s="4">
        <v>1.5</v>
      </c>
      <c r="K11605" s="4">
        <v>3.1</v>
      </c>
      <c r="L11605" s="4">
        <v>4.5</v>
      </c>
      <c r="M11605" s="4">
        <v>29</v>
      </c>
    </row>
    <row r="11606" spans="1:13" x14ac:dyDescent="0.2">
      <c r="A11606" s="3">
        <v>43983</v>
      </c>
      <c r="B11606" t="s">
        <v>3959</v>
      </c>
      <c r="C11606" t="s">
        <v>3939</v>
      </c>
      <c r="D11606" t="s">
        <v>298</v>
      </c>
      <c r="E11606" t="s">
        <v>3947</v>
      </c>
      <c r="F11606" s="4">
        <v>22.736785714285698</v>
      </c>
      <c r="G11606" s="4">
        <v>22.61</v>
      </c>
      <c r="H11606" s="4">
        <v>0.596800441685299</v>
      </c>
      <c r="I11606" s="4">
        <v>24.55</v>
      </c>
      <c r="J11606" s="4">
        <v>21.7</v>
      </c>
      <c r="K11606" s="4">
        <v>22.445</v>
      </c>
      <c r="L11606" s="4">
        <v>23.087499999999999</v>
      </c>
      <c r="M11606" s="4">
        <v>28</v>
      </c>
    </row>
    <row r="11607" spans="1:13" x14ac:dyDescent="0.2">
      <c r="A11607" s="3">
        <v>43983</v>
      </c>
      <c r="B11607" t="s">
        <v>3962</v>
      </c>
      <c r="C11607" t="s">
        <v>3942</v>
      </c>
      <c r="D11607" t="s">
        <v>299</v>
      </c>
      <c r="E11607" t="s">
        <v>3949</v>
      </c>
      <c r="F11607" s="4">
        <v>22.71</v>
      </c>
      <c r="G11607" s="4">
        <v>22.65</v>
      </c>
      <c r="H11607" s="4">
        <v>0.65603184204562603</v>
      </c>
      <c r="I11607" s="4">
        <v>24.5</v>
      </c>
      <c r="J11607" s="4">
        <v>21.6</v>
      </c>
      <c r="K11607" s="4">
        <v>22.24</v>
      </c>
      <c r="L11607" s="4">
        <v>23.157499999999999</v>
      </c>
      <c r="M11607" s="4">
        <v>28</v>
      </c>
    </row>
    <row r="11608" spans="1:13" x14ac:dyDescent="0.2">
      <c r="A11608" s="3">
        <v>43983</v>
      </c>
      <c r="B11608" t="s">
        <v>3965</v>
      </c>
      <c r="C11608" t="s">
        <v>3952</v>
      </c>
      <c r="D11608" t="s">
        <v>300</v>
      </c>
      <c r="E11608" t="s">
        <v>3951</v>
      </c>
      <c r="F11608" s="4">
        <v>22.702142857142899</v>
      </c>
      <c r="G11608" s="4">
        <v>22.62</v>
      </c>
      <c r="H11608" s="4">
        <v>0.68318620173667599</v>
      </c>
      <c r="I11608" s="4">
        <v>23.83</v>
      </c>
      <c r="J11608" s="4">
        <v>20.85</v>
      </c>
      <c r="K11608" s="4">
        <v>22.387499999999999</v>
      </c>
      <c r="L11608" s="4">
        <v>23.285</v>
      </c>
      <c r="M11608" s="4">
        <v>28</v>
      </c>
    </row>
    <row r="11609" spans="1:13" x14ac:dyDescent="0.2">
      <c r="A11609" s="3">
        <v>43983</v>
      </c>
      <c r="B11609" t="s">
        <v>3934</v>
      </c>
      <c r="C11609" t="s">
        <v>3936</v>
      </c>
      <c r="D11609" t="s">
        <v>289</v>
      </c>
      <c r="E11609" t="s">
        <v>3935</v>
      </c>
      <c r="F11609" s="4">
        <v>22.7842424242424</v>
      </c>
      <c r="G11609" s="4">
        <v>22.66</v>
      </c>
      <c r="H11609" s="4">
        <v>0.80374136971661403</v>
      </c>
      <c r="I11609" s="4">
        <v>24.29</v>
      </c>
      <c r="J11609" s="4">
        <v>20.84</v>
      </c>
      <c r="K11609" s="4">
        <v>22.5</v>
      </c>
      <c r="L11609" s="4">
        <v>23.25</v>
      </c>
      <c r="M11609" s="4">
        <v>33</v>
      </c>
    </row>
    <row r="11610" spans="1:13" x14ac:dyDescent="0.2">
      <c r="A11610" s="3">
        <v>43983</v>
      </c>
      <c r="B11610" t="s">
        <v>3937</v>
      </c>
      <c r="C11610" t="s">
        <v>3939</v>
      </c>
      <c r="D11610" t="s">
        <v>290</v>
      </c>
      <c r="E11610" t="s">
        <v>3938</v>
      </c>
      <c r="F11610" s="4">
        <v>22.782424242424199</v>
      </c>
      <c r="G11610" s="4">
        <v>22.5</v>
      </c>
      <c r="H11610" s="4">
        <v>1.27269652289693</v>
      </c>
      <c r="I11610" s="4">
        <v>25.75</v>
      </c>
      <c r="J11610" s="4">
        <v>20.18</v>
      </c>
      <c r="K11610" s="4">
        <v>22</v>
      </c>
      <c r="L11610" s="4">
        <v>23.5</v>
      </c>
      <c r="M11610" s="4">
        <v>33</v>
      </c>
    </row>
    <row r="11611" spans="1:13" x14ac:dyDescent="0.2">
      <c r="A11611" s="3">
        <v>43983</v>
      </c>
      <c r="B11611" t="s">
        <v>3940</v>
      </c>
      <c r="C11611" t="s">
        <v>3942</v>
      </c>
      <c r="D11611" t="s">
        <v>291</v>
      </c>
      <c r="E11611" t="s">
        <v>3941</v>
      </c>
      <c r="F11611" s="4">
        <v>22.646363636363599</v>
      </c>
      <c r="G11611" s="4">
        <v>22.5</v>
      </c>
      <c r="H11611" s="4">
        <v>1.7681778230293499</v>
      </c>
      <c r="I11611" s="4">
        <v>27.16</v>
      </c>
      <c r="J11611" s="4">
        <v>20.03</v>
      </c>
      <c r="K11611" s="4">
        <v>21.785</v>
      </c>
      <c r="L11611" s="4">
        <v>23.19</v>
      </c>
      <c r="M11611" s="4">
        <v>22</v>
      </c>
    </row>
    <row r="11612" spans="1:13" x14ac:dyDescent="0.2">
      <c r="A11612" s="3">
        <v>43983</v>
      </c>
      <c r="B11612" t="s">
        <v>3577</v>
      </c>
      <c r="C11612" t="s">
        <v>3579</v>
      </c>
      <c r="D11612" t="s">
        <v>170</v>
      </c>
      <c r="E11612" t="s">
        <v>3578</v>
      </c>
      <c r="F11612" s="4">
        <v>-8.9711428571428602</v>
      </c>
      <c r="G11612" s="4">
        <v>-8.8000000000000007</v>
      </c>
      <c r="H11612" s="4">
        <v>1.27285175752664</v>
      </c>
      <c r="I11612" s="4">
        <v>-6.5</v>
      </c>
      <c r="J11612" s="4">
        <v>-12</v>
      </c>
      <c r="K11612" s="4">
        <v>-9.6</v>
      </c>
      <c r="L11612" s="4">
        <v>-8.1999999999999993</v>
      </c>
      <c r="M11612" s="4">
        <v>35</v>
      </c>
    </row>
    <row r="11613" spans="1:13" x14ac:dyDescent="0.2">
      <c r="A11613" s="3">
        <v>43983</v>
      </c>
      <c r="B11613" t="s">
        <v>3580</v>
      </c>
      <c r="C11613" t="s">
        <v>3582</v>
      </c>
      <c r="D11613" t="s">
        <v>171</v>
      </c>
      <c r="E11613" t="s">
        <v>3581</v>
      </c>
      <c r="F11613" s="4">
        <v>2.7922857142857098</v>
      </c>
      <c r="G11613" s="4">
        <v>2.8</v>
      </c>
      <c r="H11613" s="4">
        <v>1.3252792951238701</v>
      </c>
      <c r="I11613" s="4">
        <v>5.7</v>
      </c>
      <c r="J11613" s="4">
        <v>0.37</v>
      </c>
      <c r="K11613" s="4">
        <v>1.8</v>
      </c>
      <c r="L11613" s="4">
        <v>3.875</v>
      </c>
      <c r="M11613" s="4">
        <v>35</v>
      </c>
    </row>
    <row r="11614" spans="1:13" x14ac:dyDescent="0.2">
      <c r="A11614" s="3">
        <v>43983</v>
      </c>
      <c r="B11614" t="s">
        <v>3583</v>
      </c>
      <c r="C11614" t="s">
        <v>3585</v>
      </c>
      <c r="D11614" t="s">
        <v>172</v>
      </c>
      <c r="E11614" t="s">
        <v>3584</v>
      </c>
      <c r="F11614" s="4">
        <v>2.3683333333333301</v>
      </c>
      <c r="G11614" s="4">
        <v>2</v>
      </c>
      <c r="H11614" s="4">
        <v>0.82726194088727401</v>
      </c>
      <c r="I11614" s="4">
        <v>4.9000000000000004</v>
      </c>
      <c r="J11614" s="4">
        <v>0.9</v>
      </c>
      <c r="K11614" s="4">
        <v>1.8</v>
      </c>
      <c r="L11614" s="4">
        <v>2.9474999999999998</v>
      </c>
      <c r="M11614" s="4">
        <v>24</v>
      </c>
    </row>
    <row r="11615" spans="1:13" x14ac:dyDescent="0.2">
      <c r="A11615" s="3">
        <v>43983</v>
      </c>
      <c r="B11615" t="s">
        <v>3604</v>
      </c>
      <c r="C11615" t="s">
        <v>3603</v>
      </c>
      <c r="D11615" t="s">
        <v>179</v>
      </c>
      <c r="E11615" t="s">
        <v>3602</v>
      </c>
      <c r="F11615" s="4">
        <v>-2.5220689655172399</v>
      </c>
      <c r="G11615" s="4">
        <v>-1.6</v>
      </c>
      <c r="H11615" s="4">
        <v>3.4411557229162999</v>
      </c>
      <c r="I11615" s="4">
        <v>2.5</v>
      </c>
      <c r="J11615" s="4">
        <v>-9.44</v>
      </c>
      <c r="K11615" s="4">
        <v>-5</v>
      </c>
      <c r="L11615" s="4">
        <v>0.3</v>
      </c>
      <c r="M11615" s="4">
        <v>29</v>
      </c>
    </row>
    <row r="11616" spans="1:13" x14ac:dyDescent="0.2">
      <c r="A11616" s="3">
        <v>43983</v>
      </c>
      <c r="B11616" t="s">
        <v>3595</v>
      </c>
      <c r="C11616" t="s">
        <v>3594</v>
      </c>
      <c r="D11616" t="s">
        <v>176</v>
      </c>
      <c r="E11616" t="s">
        <v>3593</v>
      </c>
      <c r="F11616" s="4">
        <v>-17.9435294117647</v>
      </c>
      <c r="G11616" s="4">
        <v>-18.05</v>
      </c>
      <c r="H11616" s="4">
        <v>5.4703386867353601</v>
      </c>
      <c r="I11616" s="4">
        <v>-9.2899999999999991</v>
      </c>
      <c r="J11616" s="4">
        <v>-40</v>
      </c>
      <c r="K11616" s="4">
        <v>-19.925000000000001</v>
      </c>
      <c r="L11616" s="4">
        <v>-14.55</v>
      </c>
      <c r="M11616" s="4">
        <v>34</v>
      </c>
    </row>
    <row r="11617" spans="1:13" x14ac:dyDescent="0.2">
      <c r="A11617" s="3">
        <v>43983</v>
      </c>
      <c r="B11617" t="s">
        <v>3607</v>
      </c>
      <c r="C11617" t="s">
        <v>3606</v>
      </c>
      <c r="D11617" t="s">
        <v>180</v>
      </c>
      <c r="E11617" t="s">
        <v>3605</v>
      </c>
      <c r="F11617" s="4">
        <v>6.9355172413793102</v>
      </c>
      <c r="G11617" s="4">
        <v>5.8</v>
      </c>
      <c r="H11617" s="4">
        <v>4.8426111508793204</v>
      </c>
      <c r="I11617" s="4">
        <v>20</v>
      </c>
      <c r="J11617" s="4">
        <v>1.6</v>
      </c>
      <c r="K11617" s="4">
        <v>3.38</v>
      </c>
      <c r="L11617" s="4">
        <v>8.93</v>
      </c>
      <c r="M11617" s="4">
        <v>29</v>
      </c>
    </row>
    <row r="11618" spans="1:13" x14ac:dyDescent="0.2">
      <c r="A11618" s="3">
        <v>43983</v>
      </c>
      <c r="B11618" t="s">
        <v>3598</v>
      </c>
      <c r="C11618" t="s">
        <v>3597</v>
      </c>
      <c r="D11618" t="s">
        <v>177</v>
      </c>
      <c r="E11618" t="s">
        <v>3596</v>
      </c>
      <c r="F11618" s="4">
        <v>-10.373235294117601</v>
      </c>
      <c r="G11618" s="4">
        <v>-10.3</v>
      </c>
      <c r="H11618" s="4">
        <v>1.8128843928245599</v>
      </c>
      <c r="I11618" s="4">
        <v>-6.5</v>
      </c>
      <c r="J11618" s="4">
        <v>-14.6</v>
      </c>
      <c r="K11618" s="4">
        <v>-11.675000000000001</v>
      </c>
      <c r="L11618" s="4">
        <v>-9.0250000000000004</v>
      </c>
      <c r="M11618" s="4">
        <v>34</v>
      </c>
    </row>
    <row r="11619" spans="1:13" x14ac:dyDescent="0.2">
      <c r="A11619" s="3">
        <v>43983</v>
      </c>
      <c r="B11619" t="s">
        <v>3610</v>
      </c>
      <c r="C11619" t="s">
        <v>3609</v>
      </c>
      <c r="D11619" t="s">
        <v>181</v>
      </c>
      <c r="E11619" t="s">
        <v>3608</v>
      </c>
      <c r="F11619" s="4">
        <v>3.7337931034482801</v>
      </c>
      <c r="G11619" s="4">
        <v>3.4</v>
      </c>
      <c r="H11619" s="4">
        <v>1.66203492698624</v>
      </c>
      <c r="I11619" s="4">
        <v>8</v>
      </c>
      <c r="J11619" s="4">
        <v>1.41</v>
      </c>
      <c r="K11619" s="4">
        <v>2.2000000000000002</v>
      </c>
      <c r="L11619" s="4">
        <v>5</v>
      </c>
      <c r="M11619" s="4">
        <v>29</v>
      </c>
    </row>
    <row r="11620" spans="1:13" x14ac:dyDescent="0.2">
      <c r="A11620" s="3">
        <v>43983</v>
      </c>
      <c r="B11620" t="s">
        <v>3601</v>
      </c>
      <c r="C11620" t="s">
        <v>3600</v>
      </c>
      <c r="D11620" t="s">
        <v>178</v>
      </c>
      <c r="E11620" t="s">
        <v>3599</v>
      </c>
      <c r="F11620" s="4">
        <v>-6.07852941176471</v>
      </c>
      <c r="G11620" s="4">
        <v>-5.6749999999999998</v>
      </c>
      <c r="H11620" s="4">
        <v>3.04549655836081</v>
      </c>
      <c r="I11620" s="4">
        <v>4</v>
      </c>
      <c r="J11620" s="4">
        <v>-12.7</v>
      </c>
      <c r="K11620" s="4">
        <v>-7.55</v>
      </c>
      <c r="L11620" s="4">
        <v>-4.415</v>
      </c>
      <c r="M11620" s="4">
        <v>34</v>
      </c>
    </row>
    <row r="11621" spans="1:13" x14ac:dyDescent="0.2">
      <c r="A11621" s="3">
        <v>43983</v>
      </c>
      <c r="B11621" t="s">
        <v>3613</v>
      </c>
      <c r="C11621" t="s">
        <v>3612</v>
      </c>
      <c r="D11621" t="s">
        <v>182</v>
      </c>
      <c r="E11621" t="s">
        <v>3611</v>
      </c>
      <c r="F11621" s="4">
        <v>2.7631034482758601</v>
      </c>
      <c r="G11621" s="4">
        <v>2.85</v>
      </c>
      <c r="H11621" s="4">
        <v>1.5762117865499901</v>
      </c>
      <c r="I11621" s="4">
        <v>6.4</v>
      </c>
      <c r="J11621" s="4">
        <v>0</v>
      </c>
      <c r="K11621" s="4">
        <v>1.8</v>
      </c>
      <c r="L11621" s="4">
        <v>3.4</v>
      </c>
      <c r="M11621" s="4">
        <v>29</v>
      </c>
    </row>
    <row r="11622" spans="1:13" x14ac:dyDescent="0.2">
      <c r="A11622" s="3">
        <v>43983</v>
      </c>
      <c r="B11622" t="s">
        <v>3880</v>
      </c>
      <c r="C11622" t="s">
        <v>3879</v>
      </c>
      <c r="D11622" t="s">
        <v>271</v>
      </c>
      <c r="E11622" t="s">
        <v>3878</v>
      </c>
      <c r="F11622" s="4">
        <v>0.98388888888888903</v>
      </c>
      <c r="G11622" s="4">
        <v>1.05</v>
      </c>
      <c r="H11622" s="4">
        <v>0.94999776401525604</v>
      </c>
      <c r="I11622" s="4">
        <v>3.25</v>
      </c>
      <c r="J11622" s="4">
        <v>-0.8</v>
      </c>
      <c r="K11622" s="4">
        <v>0.30249999999999999</v>
      </c>
      <c r="L11622" s="4">
        <v>1.4775</v>
      </c>
      <c r="M11622" s="4">
        <v>18</v>
      </c>
    </row>
    <row r="11623" spans="1:13" x14ac:dyDescent="0.2">
      <c r="A11623" s="3">
        <v>43983</v>
      </c>
      <c r="B11623" t="s">
        <v>3871</v>
      </c>
      <c r="C11623" t="s">
        <v>3870</v>
      </c>
      <c r="D11623" t="s">
        <v>268</v>
      </c>
      <c r="E11623" t="s">
        <v>3869</v>
      </c>
      <c r="F11623" s="4">
        <v>-14.311904761904801</v>
      </c>
      <c r="G11623" s="4">
        <v>-13.16</v>
      </c>
      <c r="H11623" s="4">
        <v>4.8233687595368604</v>
      </c>
      <c r="I11623" s="4">
        <v>-7.5</v>
      </c>
      <c r="J11623" s="4">
        <v>-23.5</v>
      </c>
      <c r="K11623" s="4">
        <v>-18</v>
      </c>
      <c r="L11623" s="4">
        <v>-11</v>
      </c>
      <c r="M11623" s="4">
        <v>21</v>
      </c>
    </row>
    <row r="11624" spans="1:13" x14ac:dyDescent="0.2">
      <c r="A11624" s="3">
        <v>43983</v>
      </c>
      <c r="B11624" t="s">
        <v>3883</v>
      </c>
      <c r="C11624" t="s">
        <v>3882</v>
      </c>
      <c r="D11624" t="s">
        <v>272</v>
      </c>
      <c r="E11624" t="s">
        <v>3881</v>
      </c>
      <c r="F11624" s="4">
        <v>0.94833333333333303</v>
      </c>
      <c r="G11624" s="4">
        <v>0.71</v>
      </c>
      <c r="H11624" s="4">
        <v>1.0093635152324201</v>
      </c>
      <c r="I11624" s="4">
        <v>3.24</v>
      </c>
      <c r="J11624" s="4">
        <v>-1</v>
      </c>
      <c r="K11624" s="4">
        <v>0.4</v>
      </c>
      <c r="L11624" s="4">
        <v>1.2</v>
      </c>
      <c r="M11624" s="4">
        <v>18</v>
      </c>
    </row>
    <row r="11625" spans="1:13" x14ac:dyDescent="0.2">
      <c r="A11625" s="3">
        <v>43983</v>
      </c>
      <c r="B11625" t="s">
        <v>3874</v>
      </c>
      <c r="C11625" t="s">
        <v>3873</v>
      </c>
      <c r="D11625" t="s">
        <v>269</v>
      </c>
      <c r="E11625" t="s">
        <v>3872</v>
      </c>
      <c r="F11625" s="4">
        <v>5.5376190476190503</v>
      </c>
      <c r="G11625" s="4">
        <v>5.9</v>
      </c>
      <c r="H11625" s="4">
        <v>6.9605006319674301</v>
      </c>
      <c r="I11625" s="4">
        <v>20.100000000000001</v>
      </c>
      <c r="J11625" s="4">
        <v>-8</v>
      </c>
      <c r="K11625" s="4">
        <v>0.25</v>
      </c>
      <c r="L11625" s="4">
        <v>8.75</v>
      </c>
      <c r="M11625" s="4">
        <v>21</v>
      </c>
    </row>
    <row r="11626" spans="1:13" x14ac:dyDescent="0.2">
      <c r="A11626" s="3">
        <v>43983</v>
      </c>
      <c r="B11626" t="s">
        <v>3886</v>
      </c>
      <c r="C11626" t="s">
        <v>3885</v>
      </c>
      <c r="D11626" t="s">
        <v>273</v>
      </c>
      <c r="E11626" t="s">
        <v>3884</v>
      </c>
      <c r="F11626" s="4">
        <v>0.61</v>
      </c>
      <c r="G11626" s="4">
        <v>0.52500000000000002</v>
      </c>
      <c r="H11626" s="4">
        <v>0.94220642174444502</v>
      </c>
      <c r="I11626" s="4">
        <v>2.1</v>
      </c>
      <c r="J11626" s="4">
        <v>-2.34</v>
      </c>
      <c r="K11626" s="4">
        <v>0.3</v>
      </c>
      <c r="L11626" s="4">
        <v>1.25</v>
      </c>
      <c r="M11626" s="4">
        <v>18</v>
      </c>
    </row>
    <row r="11627" spans="1:13" x14ac:dyDescent="0.2">
      <c r="A11627" s="3">
        <v>43983</v>
      </c>
      <c r="B11627" t="s">
        <v>3877</v>
      </c>
      <c r="C11627" t="s">
        <v>3876</v>
      </c>
      <c r="D11627" t="s">
        <v>270</v>
      </c>
      <c r="E11627" t="s">
        <v>3875</v>
      </c>
      <c r="F11627" s="4">
        <v>2.3476190476190499</v>
      </c>
      <c r="G11627" s="4">
        <v>2.5</v>
      </c>
      <c r="H11627" s="4">
        <v>3.11981073907041</v>
      </c>
      <c r="I11627" s="4">
        <v>7.7</v>
      </c>
      <c r="J11627" s="4">
        <v>-4</v>
      </c>
      <c r="K11627" s="4">
        <v>0.5</v>
      </c>
      <c r="L11627" s="4">
        <v>4.3600000000000003</v>
      </c>
      <c r="M11627" s="4">
        <v>21</v>
      </c>
    </row>
    <row r="11628" spans="1:13" x14ac:dyDescent="0.2">
      <c r="A11628" s="3">
        <v>43983</v>
      </c>
      <c r="B11628" t="s">
        <v>3889</v>
      </c>
      <c r="C11628" t="s">
        <v>3888</v>
      </c>
      <c r="D11628" t="s">
        <v>274</v>
      </c>
      <c r="E11628" t="s">
        <v>3887</v>
      </c>
      <c r="F11628" s="4">
        <v>0.91055555555555601</v>
      </c>
      <c r="G11628" s="4">
        <v>0.77500000000000002</v>
      </c>
      <c r="H11628" s="4">
        <v>0.86029729623456097</v>
      </c>
      <c r="I11628" s="4">
        <v>3.17</v>
      </c>
      <c r="J11628" s="4">
        <v>0.04</v>
      </c>
      <c r="K11628" s="4">
        <v>0.3</v>
      </c>
      <c r="L11628" s="4">
        <v>1.1499999999999999</v>
      </c>
      <c r="M11628" s="4">
        <v>18</v>
      </c>
    </row>
    <row r="11629" spans="1:13" x14ac:dyDescent="0.2">
      <c r="A11629" s="3">
        <v>44013</v>
      </c>
      <c r="B11629" t="s">
        <v>3925</v>
      </c>
      <c r="C11629" t="s">
        <v>3927</v>
      </c>
      <c r="D11629" t="s">
        <v>286</v>
      </c>
      <c r="E11629" t="s">
        <v>3926</v>
      </c>
      <c r="F11629" s="4">
        <v>5.8491666666666697</v>
      </c>
      <c r="G11629" s="4">
        <v>5.7850000000000001</v>
      </c>
      <c r="H11629" s="4">
        <v>0.67679498319311004</v>
      </c>
      <c r="I11629" s="4">
        <v>7.61</v>
      </c>
      <c r="J11629" s="4">
        <v>4</v>
      </c>
      <c r="K11629" s="4">
        <v>5.5</v>
      </c>
      <c r="L11629" s="4">
        <v>6.05</v>
      </c>
      <c r="M11629" s="4">
        <v>24</v>
      </c>
    </row>
    <row r="11630" spans="1:13" x14ac:dyDescent="0.2">
      <c r="A11630" s="3">
        <v>44013</v>
      </c>
      <c r="B11630" t="s">
        <v>3928</v>
      </c>
      <c r="C11630" t="s">
        <v>3930</v>
      </c>
      <c r="D11630" t="s">
        <v>287</v>
      </c>
      <c r="E11630" t="s">
        <v>3929</v>
      </c>
      <c r="F11630" s="4">
        <v>6.1870833333333302</v>
      </c>
      <c r="G11630" s="4">
        <v>6.25</v>
      </c>
      <c r="H11630" s="4">
        <v>0.80727926942327699</v>
      </c>
      <c r="I11630" s="4">
        <v>7.57</v>
      </c>
      <c r="J11630" s="4">
        <v>4</v>
      </c>
      <c r="K11630" s="4">
        <v>5.9874999999999998</v>
      </c>
      <c r="L11630" s="4">
        <v>6.5750000000000002</v>
      </c>
      <c r="M11630" s="4">
        <v>24</v>
      </c>
    </row>
    <row r="11631" spans="1:13" x14ac:dyDescent="0.2">
      <c r="A11631" s="3">
        <v>44013</v>
      </c>
      <c r="B11631" t="s">
        <v>3931</v>
      </c>
      <c r="C11631" t="s">
        <v>3933</v>
      </c>
      <c r="D11631" t="s">
        <v>288</v>
      </c>
      <c r="E11631" t="s">
        <v>3932</v>
      </c>
      <c r="F11631" s="4">
        <v>6.7761904761904797</v>
      </c>
      <c r="G11631" s="4">
        <v>6.5</v>
      </c>
      <c r="H11631" s="4">
        <v>1.1014693649415599</v>
      </c>
      <c r="I11631" s="4">
        <v>8.64</v>
      </c>
      <c r="J11631" s="4">
        <v>4.8499999999999996</v>
      </c>
      <c r="K11631" s="4">
        <v>6.25</v>
      </c>
      <c r="L11631" s="4">
        <v>7.51</v>
      </c>
      <c r="M11631" s="4">
        <v>21</v>
      </c>
    </row>
    <row r="11632" spans="1:13" x14ac:dyDescent="0.2">
      <c r="A11632" s="3">
        <v>44013</v>
      </c>
      <c r="B11632" t="s">
        <v>3916</v>
      </c>
      <c r="C11632" t="s">
        <v>3918</v>
      </c>
      <c r="D11632" t="s">
        <v>283</v>
      </c>
      <c r="E11632" t="s">
        <v>3917</v>
      </c>
      <c r="F11632" s="4">
        <v>4.3189285714285699</v>
      </c>
      <c r="G11632" s="4">
        <v>4.45</v>
      </c>
      <c r="H11632" s="4">
        <v>0.49300544122693502</v>
      </c>
      <c r="I11632" s="4">
        <v>5.2</v>
      </c>
      <c r="J11632" s="4">
        <v>2.9</v>
      </c>
      <c r="K11632" s="4">
        <v>4</v>
      </c>
      <c r="L11632" s="4">
        <v>4.5</v>
      </c>
      <c r="M11632" s="4">
        <v>28</v>
      </c>
    </row>
    <row r="11633" spans="1:13" x14ac:dyDescent="0.2">
      <c r="A11633" s="3">
        <v>44013</v>
      </c>
      <c r="B11633" t="s">
        <v>3919</v>
      </c>
      <c r="C11633" t="s">
        <v>3921</v>
      </c>
      <c r="D11633" t="s">
        <v>284</v>
      </c>
      <c r="E11633" t="s">
        <v>3920</v>
      </c>
      <c r="F11633" s="4">
        <v>4.45857142857143</v>
      </c>
      <c r="G11633" s="4">
        <v>4.4850000000000003</v>
      </c>
      <c r="H11633" s="4">
        <v>0.55753899903929205</v>
      </c>
      <c r="I11633" s="4">
        <v>5.8</v>
      </c>
      <c r="J11633" s="4">
        <v>2.96</v>
      </c>
      <c r="K11633" s="4">
        <v>4.0149999999999997</v>
      </c>
      <c r="L11633" s="4">
        <v>4.9050000000000002</v>
      </c>
      <c r="M11633" s="4">
        <v>28</v>
      </c>
    </row>
    <row r="11634" spans="1:13" x14ac:dyDescent="0.2">
      <c r="A11634" s="3">
        <v>44013</v>
      </c>
      <c r="B11634" t="s">
        <v>3922</v>
      </c>
      <c r="C11634" t="s">
        <v>3924</v>
      </c>
      <c r="D11634" t="s">
        <v>285</v>
      </c>
      <c r="E11634" t="s">
        <v>3923</v>
      </c>
      <c r="F11634" s="4">
        <v>5.0618181818181798</v>
      </c>
      <c r="G11634" s="4">
        <v>5</v>
      </c>
      <c r="H11634" s="4">
        <v>0.95499507036192799</v>
      </c>
      <c r="I11634" s="4">
        <v>7.2</v>
      </c>
      <c r="J11634" s="4">
        <v>3</v>
      </c>
      <c r="K11634" s="4">
        <v>4.5</v>
      </c>
      <c r="L11634" s="4">
        <v>5.7249999999999996</v>
      </c>
      <c r="M11634" s="4">
        <v>22</v>
      </c>
    </row>
    <row r="11635" spans="1:13" x14ac:dyDescent="0.2">
      <c r="A11635" s="3">
        <v>44013</v>
      </c>
      <c r="B11635" t="s">
        <v>3986</v>
      </c>
      <c r="C11635" t="s">
        <v>3988</v>
      </c>
      <c r="D11635" t="s">
        <v>307</v>
      </c>
      <c r="E11635" t="s">
        <v>3987</v>
      </c>
      <c r="F11635" s="4">
        <v>6.3526923076923101</v>
      </c>
      <c r="G11635" s="4">
        <v>6.2050000000000001</v>
      </c>
      <c r="H11635" s="4">
        <v>1.68200489343476</v>
      </c>
      <c r="I11635" s="4">
        <v>9.8000000000000007</v>
      </c>
      <c r="J11635" s="4">
        <v>2.2000000000000002</v>
      </c>
      <c r="K11635" s="4">
        <v>5.5</v>
      </c>
      <c r="L11635" s="4">
        <v>6.9749999999999996</v>
      </c>
      <c r="M11635" s="4">
        <v>26</v>
      </c>
    </row>
    <row r="11636" spans="1:13" x14ac:dyDescent="0.2">
      <c r="A11636" s="3">
        <v>44013</v>
      </c>
      <c r="B11636" t="s">
        <v>3989</v>
      </c>
      <c r="C11636" t="s">
        <v>3991</v>
      </c>
      <c r="D11636" t="s">
        <v>308</v>
      </c>
      <c r="E11636" t="s">
        <v>3990</v>
      </c>
      <c r="F11636" s="4">
        <v>5.0796000000000001</v>
      </c>
      <c r="G11636" s="4">
        <v>5</v>
      </c>
      <c r="H11636" s="4">
        <v>1.1594448384176499</v>
      </c>
      <c r="I11636" s="4">
        <v>8.6</v>
      </c>
      <c r="J11636" s="4">
        <v>2.2000000000000002</v>
      </c>
      <c r="K11636" s="4">
        <v>4.5</v>
      </c>
      <c r="L11636" s="4">
        <v>5.52</v>
      </c>
      <c r="M11636" s="4">
        <v>25</v>
      </c>
    </row>
    <row r="11637" spans="1:13" x14ac:dyDescent="0.2">
      <c r="A11637" s="3">
        <v>44013</v>
      </c>
      <c r="B11637" t="s">
        <v>3992</v>
      </c>
      <c r="C11637" t="s">
        <v>3994</v>
      </c>
      <c r="D11637" t="s">
        <v>309</v>
      </c>
      <c r="E11637" t="s">
        <v>3993</v>
      </c>
      <c r="F11637" s="4">
        <v>5.7957142857142898</v>
      </c>
      <c r="G11637" s="4">
        <v>5.9</v>
      </c>
      <c r="H11637" s="4">
        <v>1.3394150978068</v>
      </c>
      <c r="I11637" s="4">
        <v>9</v>
      </c>
      <c r="J11637" s="4">
        <v>2.5</v>
      </c>
      <c r="K11637" s="4">
        <v>5</v>
      </c>
      <c r="L11637" s="4">
        <v>6.4625000000000004</v>
      </c>
      <c r="M11637" s="4">
        <v>28</v>
      </c>
    </row>
    <row r="11638" spans="1:13" x14ac:dyDescent="0.2">
      <c r="A11638" s="3">
        <v>44013</v>
      </c>
      <c r="B11638" t="s">
        <v>3995</v>
      </c>
      <c r="C11638" t="s">
        <v>3997</v>
      </c>
      <c r="D11638" t="s">
        <v>310</v>
      </c>
      <c r="E11638" t="s">
        <v>3996</v>
      </c>
      <c r="F11638" s="4">
        <v>5.2303703703703697</v>
      </c>
      <c r="G11638" s="4">
        <v>5</v>
      </c>
      <c r="H11638" s="4">
        <v>1.23445559935569</v>
      </c>
      <c r="I11638" s="4">
        <v>8.4</v>
      </c>
      <c r="J11638" s="4">
        <v>2.2000000000000002</v>
      </c>
      <c r="K11638" s="4">
        <v>4.5</v>
      </c>
      <c r="L11638" s="4">
        <v>5.75</v>
      </c>
      <c r="M11638" s="4">
        <v>27</v>
      </c>
    </row>
    <row r="11639" spans="1:13" x14ac:dyDescent="0.2">
      <c r="A11639" s="3">
        <v>44013</v>
      </c>
      <c r="B11639" t="s">
        <v>3904</v>
      </c>
      <c r="C11639" t="s">
        <v>3900</v>
      </c>
      <c r="D11639" t="s">
        <v>279</v>
      </c>
      <c r="E11639" t="s">
        <v>3899</v>
      </c>
      <c r="F11639" s="4">
        <v>4.2878787878787898</v>
      </c>
      <c r="G11639" s="4">
        <v>4.5</v>
      </c>
      <c r="H11639" s="4">
        <v>0.57663223535324903</v>
      </c>
      <c r="I11639" s="4">
        <v>5.25</v>
      </c>
      <c r="J11639" s="4">
        <v>3</v>
      </c>
      <c r="K11639" s="4">
        <v>4</v>
      </c>
      <c r="L11639" s="4">
        <v>4.75</v>
      </c>
      <c r="M11639" s="4">
        <v>33</v>
      </c>
    </row>
    <row r="11640" spans="1:13" x14ac:dyDescent="0.2">
      <c r="A11640" s="3">
        <v>44013</v>
      </c>
      <c r="B11640" t="s">
        <v>4434</v>
      </c>
      <c r="C11640" t="s">
        <v>3912</v>
      </c>
      <c r="D11640" t="s">
        <v>522</v>
      </c>
      <c r="E11640" t="s">
        <v>3911</v>
      </c>
      <c r="F11640" s="4">
        <v>4.5520833333333304</v>
      </c>
      <c r="G11640" s="4">
        <v>4.75</v>
      </c>
      <c r="H11640" s="4">
        <v>0.60333838776007598</v>
      </c>
      <c r="I11640" s="4">
        <v>6</v>
      </c>
      <c r="J11640" s="4">
        <v>3</v>
      </c>
      <c r="K11640" s="4">
        <v>4.1875</v>
      </c>
      <c r="L11640" s="4">
        <v>4.75</v>
      </c>
      <c r="M11640" s="4">
        <v>24</v>
      </c>
    </row>
    <row r="11641" spans="1:13" x14ac:dyDescent="0.2">
      <c r="A11641" s="3">
        <v>44013</v>
      </c>
      <c r="B11641" t="s">
        <v>3907</v>
      </c>
      <c r="C11641" t="s">
        <v>3903</v>
      </c>
      <c r="D11641" t="s">
        <v>280</v>
      </c>
      <c r="E11641" t="s">
        <v>3902</v>
      </c>
      <c r="F11641" s="4">
        <v>4.2878787878787898</v>
      </c>
      <c r="G11641" s="4">
        <v>4.5</v>
      </c>
      <c r="H11641" s="4">
        <v>0.56292071808424704</v>
      </c>
      <c r="I11641" s="4">
        <v>5.25</v>
      </c>
      <c r="J11641" s="4">
        <v>3</v>
      </c>
      <c r="K11641" s="4">
        <v>4</v>
      </c>
      <c r="L11641" s="4">
        <v>4.5</v>
      </c>
      <c r="M11641" s="4">
        <v>33</v>
      </c>
    </row>
    <row r="11642" spans="1:13" x14ac:dyDescent="0.2">
      <c r="A11642" s="3">
        <v>44013</v>
      </c>
      <c r="B11642" t="s">
        <v>4586</v>
      </c>
      <c r="C11642" t="s">
        <v>3915</v>
      </c>
      <c r="D11642" t="s">
        <v>616</v>
      </c>
      <c r="E11642" t="s">
        <v>3914</v>
      </c>
      <c r="F11642" s="4">
        <v>4.75</v>
      </c>
      <c r="G11642" s="4">
        <v>4.75</v>
      </c>
      <c r="H11642" s="4">
        <v>0.66348880269703703</v>
      </c>
      <c r="I11642" s="4">
        <v>6.5</v>
      </c>
      <c r="J11642" s="4">
        <v>3</v>
      </c>
      <c r="K11642" s="4">
        <v>4.4375</v>
      </c>
      <c r="L11642" s="4">
        <v>5</v>
      </c>
      <c r="M11642" s="4">
        <v>24</v>
      </c>
    </row>
    <row r="11643" spans="1:13" x14ac:dyDescent="0.2">
      <c r="A11643" s="3">
        <v>44013</v>
      </c>
      <c r="B11643" t="s">
        <v>3898</v>
      </c>
      <c r="C11643" t="s">
        <v>3894</v>
      </c>
      <c r="D11643" t="s">
        <v>277</v>
      </c>
      <c r="E11643" t="s">
        <v>3893</v>
      </c>
      <c r="F11643" s="4">
        <v>4.4772727272727302</v>
      </c>
      <c r="G11643" s="4">
        <v>4.5</v>
      </c>
      <c r="H11643" s="4">
        <v>0.36100790094602397</v>
      </c>
      <c r="I11643" s="4">
        <v>5</v>
      </c>
      <c r="J11643" s="4">
        <v>4</v>
      </c>
      <c r="K11643" s="4">
        <v>4.25</v>
      </c>
      <c r="L11643" s="4">
        <v>4.75</v>
      </c>
      <c r="M11643" s="4">
        <v>33</v>
      </c>
    </row>
    <row r="11644" spans="1:13" x14ac:dyDescent="0.2">
      <c r="A11644" s="3">
        <v>44013</v>
      </c>
      <c r="B11644" t="s">
        <v>3910</v>
      </c>
      <c r="C11644" t="s">
        <v>3906</v>
      </c>
      <c r="D11644" t="s">
        <v>281</v>
      </c>
      <c r="E11644" t="s">
        <v>3905</v>
      </c>
      <c r="F11644" s="4">
        <v>4.3257575757575797</v>
      </c>
      <c r="G11644" s="4">
        <v>4.5</v>
      </c>
      <c r="H11644" s="4">
        <v>0.58123268954347296</v>
      </c>
      <c r="I11644" s="4">
        <v>5.25</v>
      </c>
      <c r="J11644" s="4">
        <v>3</v>
      </c>
      <c r="K11644" s="4">
        <v>4</v>
      </c>
      <c r="L11644" s="4">
        <v>4.75</v>
      </c>
      <c r="M11644" s="4">
        <v>33</v>
      </c>
    </row>
    <row r="11645" spans="1:13" x14ac:dyDescent="0.2">
      <c r="A11645" s="3">
        <v>44013</v>
      </c>
      <c r="B11645" t="s">
        <v>4790</v>
      </c>
      <c r="C11645" t="s">
        <v>4436</v>
      </c>
      <c r="D11645" t="s">
        <v>812</v>
      </c>
      <c r="E11645" t="s">
        <v>4435</v>
      </c>
      <c r="F11645" s="4">
        <v>4.8958333333333304</v>
      </c>
      <c r="G11645" s="4">
        <v>5</v>
      </c>
      <c r="H11645" s="4">
        <v>0.74788348701179896</v>
      </c>
      <c r="I11645" s="4">
        <v>6.75</v>
      </c>
      <c r="J11645" s="4">
        <v>3</v>
      </c>
      <c r="K11645" s="4">
        <v>4.6875</v>
      </c>
      <c r="L11645" s="4">
        <v>5.25</v>
      </c>
      <c r="M11645" s="4">
        <v>24</v>
      </c>
    </row>
    <row r="11646" spans="1:13" x14ac:dyDescent="0.2">
      <c r="A11646" s="3">
        <v>44013</v>
      </c>
      <c r="B11646" t="s">
        <v>3901</v>
      </c>
      <c r="C11646" t="s">
        <v>3897</v>
      </c>
      <c r="D11646" t="s">
        <v>278</v>
      </c>
      <c r="E11646" t="s">
        <v>3896</v>
      </c>
      <c r="F11646" s="4">
        <v>4.3308823529411802</v>
      </c>
      <c r="G11646" s="4">
        <v>4.5</v>
      </c>
      <c r="H11646" s="4">
        <v>0.49513002667532502</v>
      </c>
      <c r="I11646" s="4">
        <v>5</v>
      </c>
      <c r="J11646" s="4">
        <v>3</v>
      </c>
      <c r="K11646" s="4">
        <v>4</v>
      </c>
      <c r="L11646" s="4">
        <v>4.6875</v>
      </c>
      <c r="M11646" s="4">
        <v>34</v>
      </c>
    </row>
    <row r="11647" spans="1:13" x14ac:dyDescent="0.2">
      <c r="A11647" s="3">
        <v>44013</v>
      </c>
      <c r="B11647" t="s">
        <v>3913</v>
      </c>
      <c r="C11647" t="s">
        <v>3909</v>
      </c>
      <c r="D11647" t="s">
        <v>282</v>
      </c>
      <c r="E11647" t="s">
        <v>3908</v>
      </c>
      <c r="F11647" s="4">
        <v>4.39393939393939</v>
      </c>
      <c r="G11647" s="4">
        <v>4.5</v>
      </c>
      <c r="H11647" s="4">
        <v>0.58972419079780103</v>
      </c>
      <c r="I11647" s="4">
        <v>5.5</v>
      </c>
      <c r="J11647" s="4">
        <v>3</v>
      </c>
      <c r="K11647" s="4">
        <v>4</v>
      </c>
      <c r="L11647" s="4">
        <v>4.75</v>
      </c>
      <c r="M11647" s="4">
        <v>33</v>
      </c>
    </row>
    <row r="11648" spans="1:13" x14ac:dyDescent="0.2">
      <c r="A11648" s="3">
        <v>44013</v>
      </c>
      <c r="B11648" t="s">
        <v>4693</v>
      </c>
      <c r="C11648" t="s">
        <v>3081</v>
      </c>
      <c r="D11648" t="s">
        <v>717</v>
      </c>
      <c r="E11648" t="s">
        <v>3080</v>
      </c>
      <c r="F11648" s="4">
        <v>3.4852777777777799</v>
      </c>
      <c r="G11648" s="4">
        <v>3.5449999999999999</v>
      </c>
      <c r="H11648" s="4">
        <v>0.41992847085536</v>
      </c>
      <c r="I11648" s="4">
        <v>4.1500000000000004</v>
      </c>
      <c r="J11648" s="4">
        <v>2.4300000000000002</v>
      </c>
      <c r="K11648" s="4">
        <v>3.375</v>
      </c>
      <c r="L11648" s="4">
        <v>3.76</v>
      </c>
      <c r="M11648" s="4">
        <v>36</v>
      </c>
    </row>
    <row r="11649" spans="1:13" x14ac:dyDescent="0.2">
      <c r="A11649" s="3">
        <v>44013</v>
      </c>
      <c r="B11649" t="s">
        <v>4758</v>
      </c>
      <c r="C11649" t="s">
        <v>3084</v>
      </c>
      <c r="D11649" t="s">
        <v>780</v>
      </c>
      <c r="E11649" t="s">
        <v>3083</v>
      </c>
      <c r="F11649" s="4">
        <v>3.5152777777777802</v>
      </c>
      <c r="G11649" s="4">
        <v>3.5649999999999999</v>
      </c>
      <c r="H11649" s="4">
        <v>0.39828551217229702</v>
      </c>
      <c r="I11649" s="4">
        <v>4.21</v>
      </c>
      <c r="J11649" s="4">
        <v>2.6</v>
      </c>
      <c r="K11649" s="4">
        <v>3.3849999999999998</v>
      </c>
      <c r="L11649" s="4">
        <v>3.7774999999999999</v>
      </c>
      <c r="M11649" s="4">
        <v>36</v>
      </c>
    </row>
    <row r="11650" spans="1:13" x14ac:dyDescent="0.2">
      <c r="A11650" s="3">
        <v>44013</v>
      </c>
      <c r="B11650" t="s">
        <v>3070</v>
      </c>
      <c r="C11650" t="s">
        <v>3072</v>
      </c>
      <c r="D11650" t="s">
        <v>1</v>
      </c>
      <c r="E11650" t="s">
        <v>3071</v>
      </c>
      <c r="F11650" s="4">
        <v>3.64083333333333</v>
      </c>
      <c r="G11650" s="4">
        <v>3.605</v>
      </c>
      <c r="H11650" s="4">
        <v>0.285320621657211</v>
      </c>
      <c r="I11650" s="4">
        <v>4.3</v>
      </c>
      <c r="J11650" s="4">
        <v>3.1</v>
      </c>
      <c r="K11650" s="4">
        <v>3.4525000000000001</v>
      </c>
      <c r="L11650" s="4">
        <v>3.7749999999999999</v>
      </c>
      <c r="M11650" s="4">
        <v>36</v>
      </c>
    </row>
    <row r="11651" spans="1:13" x14ac:dyDescent="0.2">
      <c r="A11651" s="3">
        <v>44013</v>
      </c>
      <c r="B11651" t="s">
        <v>3073</v>
      </c>
      <c r="C11651" t="s">
        <v>3075</v>
      </c>
      <c r="D11651" t="s">
        <v>2</v>
      </c>
      <c r="E11651" t="s">
        <v>3074</v>
      </c>
      <c r="F11651" s="4">
        <v>3.5550000000000002</v>
      </c>
      <c r="G11651" s="4">
        <v>3.53</v>
      </c>
      <c r="H11651" s="4">
        <v>0.33671098246758402</v>
      </c>
      <c r="I11651" s="4">
        <v>4.4000000000000004</v>
      </c>
      <c r="J11651" s="4">
        <v>2.8</v>
      </c>
      <c r="K11651" s="4">
        <v>3.415</v>
      </c>
      <c r="L11651" s="4">
        <v>3.7225000000000001</v>
      </c>
      <c r="M11651" s="4">
        <v>36</v>
      </c>
    </row>
    <row r="11652" spans="1:13" x14ac:dyDescent="0.2">
      <c r="A11652" s="3">
        <v>44013</v>
      </c>
      <c r="B11652" t="s">
        <v>3100</v>
      </c>
      <c r="C11652" t="s">
        <v>3102</v>
      </c>
      <c r="D11652" t="s">
        <v>11</v>
      </c>
      <c r="E11652" t="s">
        <v>3101</v>
      </c>
      <c r="F11652" s="4">
        <v>3.55085714285714</v>
      </c>
      <c r="G11652" s="4">
        <v>3.5</v>
      </c>
      <c r="H11652" s="4">
        <v>0.39557383060837698</v>
      </c>
      <c r="I11652" s="4">
        <v>5.4</v>
      </c>
      <c r="J11652" s="4">
        <v>2.95</v>
      </c>
      <c r="K11652" s="4">
        <v>3.4750000000000001</v>
      </c>
      <c r="L11652" s="4">
        <v>3.6</v>
      </c>
      <c r="M11652" s="4">
        <v>35</v>
      </c>
    </row>
    <row r="11653" spans="1:13" x14ac:dyDescent="0.2">
      <c r="A11653" s="3">
        <v>44013</v>
      </c>
      <c r="B11653" t="s">
        <v>3076</v>
      </c>
      <c r="C11653" t="s">
        <v>3078</v>
      </c>
      <c r="D11653" t="s">
        <v>3</v>
      </c>
      <c r="E11653" t="s">
        <v>3077</v>
      </c>
      <c r="F11653" s="4">
        <v>3.5906451612903201</v>
      </c>
      <c r="G11653" s="4">
        <v>3.5</v>
      </c>
      <c r="H11653" s="4">
        <v>0.48587334072349198</v>
      </c>
      <c r="I11653" s="4">
        <v>5.7</v>
      </c>
      <c r="J11653" s="4">
        <v>3</v>
      </c>
      <c r="K11653" s="4">
        <v>3.49</v>
      </c>
      <c r="L11653" s="4">
        <v>3.6</v>
      </c>
      <c r="M11653" s="4">
        <v>31</v>
      </c>
    </row>
    <row r="11654" spans="1:13" x14ac:dyDescent="0.2">
      <c r="A11654" s="3">
        <v>44013</v>
      </c>
      <c r="B11654" t="s">
        <v>3103</v>
      </c>
      <c r="C11654" t="s">
        <v>3105</v>
      </c>
      <c r="D11654" t="s">
        <v>12</v>
      </c>
      <c r="E11654" t="s">
        <v>3104</v>
      </c>
      <c r="F11654" s="4">
        <v>3.4625806451612902</v>
      </c>
      <c r="G11654" s="4">
        <v>3.5</v>
      </c>
      <c r="H11654" s="4">
        <v>0.21542156719535599</v>
      </c>
      <c r="I11654" s="4">
        <v>3.95</v>
      </c>
      <c r="J11654" s="4">
        <v>3</v>
      </c>
      <c r="K11654" s="4">
        <v>3.4449999999999998</v>
      </c>
      <c r="L11654" s="4">
        <v>3.5</v>
      </c>
      <c r="M11654" s="4">
        <v>31</v>
      </c>
    </row>
    <row r="11655" spans="1:13" x14ac:dyDescent="0.2">
      <c r="A11655" s="3">
        <v>44013</v>
      </c>
      <c r="B11655" t="s">
        <v>3148</v>
      </c>
      <c r="C11655" t="s">
        <v>3132</v>
      </c>
      <c r="D11655" t="s">
        <v>27</v>
      </c>
      <c r="E11655" t="s">
        <v>3131</v>
      </c>
      <c r="F11655" s="4">
        <v>0.41685714285714298</v>
      </c>
      <c r="G11655" s="4">
        <v>0.4</v>
      </c>
      <c r="H11655" s="4">
        <v>0.11531979648865499</v>
      </c>
      <c r="I11655" s="4">
        <v>0.8</v>
      </c>
      <c r="J11655" s="4">
        <v>0.25</v>
      </c>
      <c r="K11655" s="4">
        <v>0.34499999999999997</v>
      </c>
      <c r="L11655" s="4">
        <v>0.5</v>
      </c>
      <c r="M11655" s="4">
        <v>35</v>
      </c>
    </row>
    <row r="11656" spans="1:13" x14ac:dyDescent="0.2">
      <c r="A11656" s="3">
        <v>44013</v>
      </c>
      <c r="B11656" t="s">
        <v>4330</v>
      </c>
      <c r="C11656" t="s">
        <v>3135</v>
      </c>
      <c r="D11656" t="s">
        <v>424</v>
      </c>
      <c r="E11656" t="s">
        <v>3134</v>
      </c>
      <c r="F11656" s="4">
        <v>0.29371428571428598</v>
      </c>
      <c r="G11656" s="4">
        <v>0.3</v>
      </c>
      <c r="H11656" s="4">
        <v>0.107185537717541</v>
      </c>
      <c r="I11656" s="4">
        <v>0.46</v>
      </c>
      <c r="J11656" s="4">
        <v>-0.09</v>
      </c>
      <c r="K11656" s="4">
        <v>0.26</v>
      </c>
      <c r="L11656" s="4">
        <v>0.36</v>
      </c>
      <c r="M11656" s="4">
        <v>35</v>
      </c>
    </row>
    <row r="11657" spans="1:13" x14ac:dyDescent="0.2">
      <c r="A11657" s="3">
        <v>44013</v>
      </c>
      <c r="B11657" t="s">
        <v>4404</v>
      </c>
      <c r="C11657" t="s">
        <v>3138</v>
      </c>
      <c r="D11657" t="s">
        <v>492</v>
      </c>
      <c r="E11657" t="s">
        <v>3137</v>
      </c>
      <c r="F11657" s="4">
        <v>0.28685714285714298</v>
      </c>
      <c r="G11657" s="4">
        <v>0.3</v>
      </c>
      <c r="H11657" s="4">
        <v>9.2601976493054197E-2</v>
      </c>
      <c r="I11657" s="4">
        <v>0.46</v>
      </c>
      <c r="J11657" s="4">
        <v>0</v>
      </c>
      <c r="K11657" s="4">
        <v>0.24</v>
      </c>
      <c r="L11657" s="4">
        <v>0.33</v>
      </c>
      <c r="M11657" s="4">
        <v>35</v>
      </c>
    </row>
    <row r="11658" spans="1:13" x14ac:dyDescent="0.2">
      <c r="A11658" s="3">
        <v>44013</v>
      </c>
      <c r="B11658" t="s">
        <v>4478</v>
      </c>
      <c r="C11658" t="s">
        <v>3141</v>
      </c>
      <c r="D11658" t="s">
        <v>560</v>
      </c>
      <c r="E11658" t="s">
        <v>3140</v>
      </c>
      <c r="F11658" s="4">
        <v>-0.13914285714285701</v>
      </c>
      <c r="G11658" s="4">
        <v>-0.14000000000000001</v>
      </c>
      <c r="H11658" s="4">
        <v>0.173126465652262</v>
      </c>
      <c r="I11658" s="4">
        <v>0.19</v>
      </c>
      <c r="J11658" s="4">
        <v>-0.65</v>
      </c>
      <c r="K11658" s="4">
        <v>-0.23</v>
      </c>
      <c r="L11658" s="4">
        <v>-0.05</v>
      </c>
      <c r="M11658" s="4">
        <v>35</v>
      </c>
    </row>
    <row r="11659" spans="1:13" x14ac:dyDescent="0.2">
      <c r="A11659" s="3">
        <v>44013</v>
      </c>
      <c r="B11659" t="s">
        <v>4627</v>
      </c>
      <c r="C11659" t="s">
        <v>3144</v>
      </c>
      <c r="D11659" t="s">
        <v>653</v>
      </c>
      <c r="E11659" t="s">
        <v>3143</v>
      </c>
      <c r="F11659" s="4">
        <v>-0.21228571428571399</v>
      </c>
      <c r="G11659" s="4">
        <v>-0.24</v>
      </c>
      <c r="H11659" s="4">
        <v>0.16984570358183901</v>
      </c>
      <c r="I11659" s="4">
        <v>0.42</v>
      </c>
      <c r="J11659" s="4">
        <v>-0.45</v>
      </c>
      <c r="K11659" s="4">
        <v>-0.315</v>
      </c>
      <c r="L11659" s="4">
        <v>-0.155</v>
      </c>
      <c r="M11659" s="4">
        <v>35</v>
      </c>
    </row>
    <row r="11660" spans="1:13" x14ac:dyDescent="0.2">
      <c r="A11660" s="3">
        <v>44013</v>
      </c>
      <c r="B11660" t="s">
        <v>4695</v>
      </c>
      <c r="C11660" t="s">
        <v>3147</v>
      </c>
      <c r="D11660" t="s">
        <v>719</v>
      </c>
      <c r="E11660" t="s">
        <v>3146</v>
      </c>
      <c r="F11660" s="4">
        <v>0.21028571428571399</v>
      </c>
      <c r="G11660" s="4">
        <v>0.2</v>
      </c>
      <c r="H11660" s="4">
        <v>9.4603995509632402E-2</v>
      </c>
      <c r="I11660" s="4">
        <v>0.42</v>
      </c>
      <c r="J11660" s="4">
        <v>-0.05</v>
      </c>
      <c r="K11660" s="4">
        <v>0.17499999999999999</v>
      </c>
      <c r="L11660" s="4">
        <v>0.25</v>
      </c>
      <c r="M11660" s="4">
        <v>35</v>
      </c>
    </row>
    <row r="11661" spans="1:13" x14ac:dyDescent="0.2">
      <c r="A11661" s="3">
        <v>44013</v>
      </c>
      <c r="B11661" t="s">
        <v>3130</v>
      </c>
      <c r="C11661" t="s">
        <v>3114</v>
      </c>
      <c r="D11661" t="s">
        <v>21</v>
      </c>
      <c r="E11661" t="s">
        <v>3113</v>
      </c>
      <c r="F11661" s="4">
        <v>0.588055555555556</v>
      </c>
      <c r="G11661" s="4">
        <v>0.63</v>
      </c>
      <c r="H11661" s="4">
        <v>0.10361520694913</v>
      </c>
      <c r="I11661" s="4">
        <v>0.71</v>
      </c>
      <c r="J11661" s="4">
        <v>0.3</v>
      </c>
      <c r="K11661" s="4">
        <v>0.59499999999999997</v>
      </c>
      <c r="L11661" s="4">
        <v>0.65</v>
      </c>
      <c r="M11661" s="4">
        <v>36</v>
      </c>
    </row>
    <row r="11662" spans="1:13" x14ac:dyDescent="0.2">
      <c r="A11662" s="3">
        <v>44013</v>
      </c>
      <c r="B11662" t="s">
        <v>4760</v>
      </c>
      <c r="C11662" t="s">
        <v>3150</v>
      </c>
      <c r="D11662" t="s">
        <v>782</v>
      </c>
      <c r="E11662" t="s">
        <v>3149</v>
      </c>
      <c r="F11662" s="4">
        <v>0.32971428571428602</v>
      </c>
      <c r="G11662" s="4">
        <v>0.31</v>
      </c>
      <c r="H11662" s="4">
        <v>9.9926023057227795E-2</v>
      </c>
      <c r="I11662" s="4">
        <v>0.74</v>
      </c>
      <c r="J11662" s="4">
        <v>0.16</v>
      </c>
      <c r="K11662" s="4">
        <v>0.26500000000000001</v>
      </c>
      <c r="L11662" s="4">
        <v>0.37</v>
      </c>
      <c r="M11662" s="4">
        <v>35</v>
      </c>
    </row>
    <row r="11663" spans="1:13" x14ac:dyDescent="0.2">
      <c r="A11663" s="3">
        <v>44013</v>
      </c>
      <c r="B11663" t="s">
        <v>3133</v>
      </c>
      <c r="C11663" t="s">
        <v>3117</v>
      </c>
      <c r="D11663" t="s">
        <v>22</v>
      </c>
      <c r="E11663" t="s">
        <v>3116</v>
      </c>
      <c r="F11663" s="4">
        <v>0.23657142857142899</v>
      </c>
      <c r="G11663" s="4">
        <v>0.27</v>
      </c>
      <c r="H11663" s="4">
        <v>0.139219311902921</v>
      </c>
      <c r="I11663" s="4">
        <v>0.5</v>
      </c>
      <c r="J11663" s="4">
        <v>-0.1</v>
      </c>
      <c r="K11663" s="4">
        <v>0.15</v>
      </c>
      <c r="L11663" s="4">
        <v>0.315</v>
      </c>
      <c r="M11663" s="4">
        <v>35</v>
      </c>
    </row>
    <row r="11664" spans="1:13" x14ac:dyDescent="0.2">
      <c r="A11664" s="3">
        <v>44013</v>
      </c>
      <c r="B11664" t="s">
        <v>3136</v>
      </c>
      <c r="C11664" t="s">
        <v>3120</v>
      </c>
      <c r="D11664" t="s">
        <v>23</v>
      </c>
      <c r="E11664" t="s">
        <v>3119</v>
      </c>
      <c r="F11664" s="4">
        <v>0.33114285714285702</v>
      </c>
      <c r="G11664" s="4">
        <v>0.32</v>
      </c>
      <c r="H11664" s="4">
        <v>8.1809370546678195E-2</v>
      </c>
      <c r="I11664" s="4">
        <v>0.55000000000000004</v>
      </c>
      <c r="J11664" s="4">
        <v>0.15</v>
      </c>
      <c r="K11664" s="4">
        <v>0.28000000000000003</v>
      </c>
      <c r="L11664" s="4">
        <v>0.38</v>
      </c>
      <c r="M11664" s="4">
        <v>35</v>
      </c>
    </row>
    <row r="11665" spans="1:13" x14ac:dyDescent="0.2">
      <c r="A11665" s="3">
        <v>44013</v>
      </c>
      <c r="B11665" t="s">
        <v>3139</v>
      </c>
      <c r="C11665" t="s">
        <v>3123</v>
      </c>
      <c r="D11665" t="s">
        <v>24</v>
      </c>
      <c r="E11665" t="s">
        <v>3122</v>
      </c>
      <c r="F11665" s="4">
        <v>0.46685714285714303</v>
      </c>
      <c r="G11665" s="4">
        <v>0.48</v>
      </c>
      <c r="H11665" s="4">
        <v>0.104227450052939</v>
      </c>
      <c r="I11665" s="4">
        <v>0.62</v>
      </c>
      <c r="J11665" s="4">
        <v>0.16</v>
      </c>
      <c r="K11665" s="4">
        <v>0.42499999999999999</v>
      </c>
      <c r="L11665" s="4">
        <v>0.54500000000000004</v>
      </c>
      <c r="M11665" s="4">
        <v>35</v>
      </c>
    </row>
    <row r="11666" spans="1:13" x14ac:dyDescent="0.2">
      <c r="A11666" s="3">
        <v>44013</v>
      </c>
      <c r="B11666" t="s">
        <v>3142</v>
      </c>
      <c r="C11666" t="s">
        <v>3126</v>
      </c>
      <c r="D11666" t="s">
        <v>25</v>
      </c>
      <c r="E11666" t="s">
        <v>3125</v>
      </c>
      <c r="F11666" s="4">
        <v>0.70828571428571396</v>
      </c>
      <c r="G11666" s="4">
        <v>0.71</v>
      </c>
      <c r="H11666" s="4">
        <v>8.1257966642398496E-2</v>
      </c>
      <c r="I11666" s="4">
        <v>0.83</v>
      </c>
      <c r="J11666" s="4">
        <v>0.49</v>
      </c>
      <c r="K11666" s="4">
        <v>0.66500000000000004</v>
      </c>
      <c r="L11666" s="4">
        <v>0.77</v>
      </c>
      <c r="M11666" s="4">
        <v>35</v>
      </c>
    </row>
    <row r="11667" spans="1:13" x14ac:dyDescent="0.2">
      <c r="A11667" s="3">
        <v>44013</v>
      </c>
      <c r="B11667" t="s">
        <v>3145</v>
      </c>
      <c r="C11667" t="s">
        <v>3129</v>
      </c>
      <c r="D11667" t="s">
        <v>26</v>
      </c>
      <c r="E11667" t="s">
        <v>3128</v>
      </c>
      <c r="F11667" s="4">
        <v>0.501714285714286</v>
      </c>
      <c r="G11667" s="4">
        <v>0.5</v>
      </c>
      <c r="H11667" s="4">
        <v>0.11392685254623899</v>
      </c>
      <c r="I11667" s="4">
        <v>0.94</v>
      </c>
      <c r="J11667" s="4">
        <v>0.31</v>
      </c>
      <c r="K11667" s="4">
        <v>0.45</v>
      </c>
      <c r="L11667" s="4">
        <v>0.54500000000000004</v>
      </c>
      <c r="M11667" s="4">
        <v>35</v>
      </c>
    </row>
    <row r="11668" spans="1:13" x14ac:dyDescent="0.2">
      <c r="A11668" s="3">
        <v>44013</v>
      </c>
      <c r="B11668" t="s">
        <v>4694</v>
      </c>
      <c r="C11668" t="s">
        <v>3096</v>
      </c>
      <c r="D11668" t="s">
        <v>718</v>
      </c>
      <c r="E11668" t="s">
        <v>3095</v>
      </c>
      <c r="F11668" s="4">
        <v>3.3776470588235301</v>
      </c>
      <c r="G11668" s="4">
        <v>3.4</v>
      </c>
      <c r="H11668" s="4">
        <v>0.34645441191669302</v>
      </c>
      <c r="I11668" s="4">
        <v>4.04</v>
      </c>
      <c r="J11668" s="4">
        <v>2.71</v>
      </c>
      <c r="K11668" s="4">
        <v>3.1349999999999998</v>
      </c>
      <c r="L11668" s="4">
        <v>3.59</v>
      </c>
      <c r="M11668" s="4">
        <v>34</v>
      </c>
    </row>
    <row r="11669" spans="1:13" x14ac:dyDescent="0.2">
      <c r="A11669" s="3">
        <v>44013</v>
      </c>
      <c r="B11669" t="s">
        <v>4759</v>
      </c>
      <c r="C11669" t="s">
        <v>3099</v>
      </c>
      <c r="D11669" t="s">
        <v>781</v>
      </c>
      <c r="E11669" t="s">
        <v>3098</v>
      </c>
      <c r="F11669" s="4">
        <v>3.3729411764705901</v>
      </c>
      <c r="G11669" s="4">
        <v>3.395</v>
      </c>
      <c r="H11669" s="4">
        <v>0.36178454505547702</v>
      </c>
      <c r="I11669" s="4">
        <v>4.2300000000000004</v>
      </c>
      <c r="J11669" s="4">
        <v>2.61</v>
      </c>
      <c r="K11669" s="4">
        <v>3.15</v>
      </c>
      <c r="L11669" s="4">
        <v>3.5525000000000002</v>
      </c>
      <c r="M11669" s="4">
        <v>34</v>
      </c>
    </row>
    <row r="11670" spans="1:13" x14ac:dyDescent="0.2">
      <c r="A11670" s="3">
        <v>44013</v>
      </c>
      <c r="B11670" t="s">
        <v>3085</v>
      </c>
      <c r="C11670" t="s">
        <v>3087</v>
      </c>
      <c r="D11670" t="s">
        <v>6</v>
      </c>
      <c r="E11670" t="s">
        <v>3086</v>
      </c>
      <c r="F11670" s="4">
        <v>3.7233333333333301</v>
      </c>
      <c r="G11670" s="4">
        <v>3.73</v>
      </c>
      <c r="H11670" s="4">
        <v>0.24080161267455599</v>
      </c>
      <c r="I11670" s="4">
        <v>4.1900000000000004</v>
      </c>
      <c r="J11670" s="4">
        <v>3.14</v>
      </c>
      <c r="K11670" s="4">
        <v>3.6</v>
      </c>
      <c r="L11670" s="4">
        <v>3.87</v>
      </c>
      <c r="M11670" s="4">
        <v>33</v>
      </c>
    </row>
    <row r="11671" spans="1:13" x14ac:dyDescent="0.2">
      <c r="A11671" s="3">
        <v>44013</v>
      </c>
      <c r="B11671" t="s">
        <v>3088</v>
      </c>
      <c r="C11671" t="s">
        <v>3090</v>
      </c>
      <c r="D11671" t="s">
        <v>7</v>
      </c>
      <c r="E11671" t="s">
        <v>3089</v>
      </c>
      <c r="F11671" s="4">
        <v>3.3793939393939398</v>
      </c>
      <c r="G11671" s="4">
        <v>3.48</v>
      </c>
      <c r="H11671" s="4">
        <v>0.39042396341940999</v>
      </c>
      <c r="I11671" s="4">
        <v>4.22</v>
      </c>
      <c r="J11671" s="4">
        <v>2.5</v>
      </c>
      <c r="K11671" s="4">
        <v>3.21</v>
      </c>
      <c r="L11671" s="4">
        <v>3.55</v>
      </c>
      <c r="M11671" s="4">
        <v>33</v>
      </c>
    </row>
    <row r="11672" spans="1:13" x14ac:dyDescent="0.2">
      <c r="A11672" s="3">
        <v>44013</v>
      </c>
      <c r="B11672" t="s">
        <v>3106</v>
      </c>
      <c r="C11672" t="s">
        <v>3108</v>
      </c>
      <c r="D11672" t="s">
        <v>13</v>
      </c>
      <c r="E11672" t="s">
        <v>3107</v>
      </c>
      <c r="F11672" s="4">
        <v>3.4903124999999999</v>
      </c>
      <c r="G11672" s="4">
        <v>3.5</v>
      </c>
      <c r="H11672" s="4">
        <v>0.26076171764102302</v>
      </c>
      <c r="I11672" s="4">
        <v>4.5</v>
      </c>
      <c r="J11672" s="4">
        <v>2.93</v>
      </c>
      <c r="K11672" s="4">
        <v>3.4</v>
      </c>
      <c r="L11672" s="4">
        <v>3.5750000000000002</v>
      </c>
      <c r="M11672" s="4">
        <v>32</v>
      </c>
    </row>
    <row r="11673" spans="1:13" x14ac:dyDescent="0.2">
      <c r="A11673" s="3">
        <v>44013</v>
      </c>
      <c r="B11673" t="s">
        <v>3091</v>
      </c>
      <c r="C11673" t="s">
        <v>3093</v>
      </c>
      <c r="D11673" t="s">
        <v>8</v>
      </c>
      <c r="E11673" t="s">
        <v>3092</v>
      </c>
      <c r="F11673" s="4">
        <v>3.4735714285714301</v>
      </c>
      <c r="G11673" s="4">
        <v>3.5</v>
      </c>
      <c r="H11673" s="4">
        <v>0.28267523946269302</v>
      </c>
      <c r="I11673" s="4">
        <v>4.2</v>
      </c>
      <c r="J11673" s="4">
        <v>3</v>
      </c>
      <c r="K11673" s="4">
        <v>3.3149999999999999</v>
      </c>
      <c r="L11673" s="4">
        <v>3.51</v>
      </c>
      <c r="M11673" s="4">
        <v>28</v>
      </c>
    </row>
    <row r="11674" spans="1:13" x14ac:dyDescent="0.2">
      <c r="A11674" s="3">
        <v>44013</v>
      </c>
      <c r="B11674" t="s">
        <v>3109</v>
      </c>
      <c r="C11674" t="s">
        <v>3111</v>
      </c>
      <c r="D11674" t="s">
        <v>14</v>
      </c>
      <c r="E11674" t="s">
        <v>3110</v>
      </c>
      <c r="F11674" s="4">
        <v>3.39206896551724</v>
      </c>
      <c r="G11674" s="4">
        <v>3.48</v>
      </c>
      <c r="H11674" s="4">
        <v>0.167830256729505</v>
      </c>
      <c r="I11674" s="4">
        <v>3.6</v>
      </c>
      <c r="J11674" s="4">
        <v>3</v>
      </c>
      <c r="K11674" s="4">
        <v>3.3</v>
      </c>
      <c r="L11674" s="4">
        <v>3.5</v>
      </c>
      <c r="M11674" s="4">
        <v>29</v>
      </c>
    </row>
    <row r="11675" spans="1:13" x14ac:dyDescent="0.2">
      <c r="A11675" s="3">
        <v>44013</v>
      </c>
      <c r="B11675" t="s">
        <v>4761</v>
      </c>
      <c r="C11675" t="s">
        <v>3153</v>
      </c>
      <c r="D11675" t="s">
        <v>783</v>
      </c>
      <c r="E11675" t="s">
        <v>3152</v>
      </c>
      <c r="F11675" s="4">
        <v>0.36323529411764699</v>
      </c>
      <c r="G11675" s="4">
        <v>0.38</v>
      </c>
      <c r="H11675" s="4">
        <v>8.5092484026438306E-2</v>
      </c>
      <c r="I11675" s="4">
        <v>0.71</v>
      </c>
      <c r="J11675" s="4">
        <v>0.19</v>
      </c>
      <c r="K11675" s="4">
        <v>0.35</v>
      </c>
      <c r="L11675" s="4">
        <v>0.38750000000000001</v>
      </c>
      <c r="M11675" s="4">
        <v>34</v>
      </c>
    </row>
    <row r="11676" spans="1:13" x14ac:dyDescent="0.2">
      <c r="A11676" s="3">
        <v>44013</v>
      </c>
      <c r="B11676" t="s">
        <v>4322</v>
      </c>
      <c r="C11676" t="s">
        <v>4324</v>
      </c>
      <c r="D11676" t="s">
        <v>420</v>
      </c>
      <c r="E11676" t="s">
        <v>4323</v>
      </c>
      <c r="F11676" s="4">
        <v>-6.1322580645161304</v>
      </c>
      <c r="G11676" s="4">
        <v>-6</v>
      </c>
      <c r="H11676" s="4">
        <v>1.16401234150794</v>
      </c>
      <c r="I11676" s="4">
        <v>-3.3</v>
      </c>
      <c r="J11676" s="4">
        <v>-8</v>
      </c>
      <c r="K11676" s="4">
        <v>-7.1</v>
      </c>
      <c r="L11676" s="4">
        <v>-5.45</v>
      </c>
      <c r="M11676" s="4">
        <v>31</v>
      </c>
    </row>
    <row r="11677" spans="1:13" x14ac:dyDescent="0.2">
      <c r="A11677" s="3">
        <v>44013</v>
      </c>
      <c r="B11677" t="s">
        <v>4325</v>
      </c>
      <c r="C11677" t="s">
        <v>4327</v>
      </c>
      <c r="D11677" t="s">
        <v>421</v>
      </c>
      <c r="E11677" t="s">
        <v>4326</v>
      </c>
      <c r="F11677" s="4">
        <v>4.0220000000000002</v>
      </c>
      <c r="G11677" s="4">
        <v>3.85</v>
      </c>
      <c r="H11677" s="4">
        <v>1.18800150934538</v>
      </c>
      <c r="I11677" s="4">
        <v>7</v>
      </c>
      <c r="J11677" s="4">
        <v>1.5</v>
      </c>
      <c r="K11677" s="4">
        <v>3.5</v>
      </c>
      <c r="L11677" s="4">
        <v>4.4749999999999996</v>
      </c>
      <c r="M11677" s="4">
        <v>30</v>
      </c>
    </row>
    <row r="11678" spans="1:13" x14ac:dyDescent="0.2">
      <c r="A11678" s="3">
        <v>44013</v>
      </c>
      <c r="B11678" t="s">
        <v>3962</v>
      </c>
      <c r="C11678" t="s">
        <v>3939</v>
      </c>
      <c r="D11678" t="s">
        <v>299</v>
      </c>
      <c r="E11678" t="s">
        <v>3947</v>
      </c>
      <c r="F11678" s="4">
        <v>22.5043333333333</v>
      </c>
      <c r="G11678" s="4">
        <v>22.5</v>
      </c>
      <c r="H11678" s="4">
        <v>0.31924137806879699</v>
      </c>
      <c r="I11678" s="4">
        <v>23.19</v>
      </c>
      <c r="J11678" s="4">
        <v>21.78</v>
      </c>
      <c r="K11678" s="4">
        <v>22.305</v>
      </c>
      <c r="L11678" s="4">
        <v>22.734999999999999</v>
      </c>
      <c r="M11678" s="4">
        <v>30</v>
      </c>
    </row>
    <row r="11679" spans="1:13" x14ac:dyDescent="0.2">
      <c r="A11679" s="3">
        <v>44013</v>
      </c>
      <c r="B11679" t="s">
        <v>3965</v>
      </c>
      <c r="C11679" t="s">
        <v>3942</v>
      </c>
      <c r="D11679" t="s">
        <v>300</v>
      </c>
      <c r="E11679" t="s">
        <v>3949</v>
      </c>
      <c r="F11679" s="4">
        <v>22.4753333333333</v>
      </c>
      <c r="G11679" s="4">
        <v>22.5</v>
      </c>
      <c r="H11679" s="4">
        <v>0.40644576627090201</v>
      </c>
      <c r="I11679" s="4">
        <v>23.52</v>
      </c>
      <c r="J11679" s="4">
        <v>21.65</v>
      </c>
      <c r="K11679" s="4">
        <v>22.262499999999999</v>
      </c>
      <c r="L11679" s="4">
        <v>22.605</v>
      </c>
      <c r="M11679" s="4">
        <v>30</v>
      </c>
    </row>
    <row r="11680" spans="1:13" x14ac:dyDescent="0.2">
      <c r="A11680" s="3">
        <v>44013</v>
      </c>
      <c r="B11680" t="s">
        <v>3968</v>
      </c>
      <c r="C11680" t="s">
        <v>3952</v>
      </c>
      <c r="D11680" t="s">
        <v>301</v>
      </c>
      <c r="E11680" t="s">
        <v>3951</v>
      </c>
      <c r="F11680" s="4">
        <v>22.669</v>
      </c>
      <c r="G11680" s="4">
        <v>22.5</v>
      </c>
      <c r="H11680" s="4">
        <v>0.74635366489583799</v>
      </c>
      <c r="I11680" s="4">
        <v>25.35</v>
      </c>
      <c r="J11680" s="4">
        <v>21.6</v>
      </c>
      <c r="K11680" s="4">
        <v>22.192499999999999</v>
      </c>
      <c r="L11680" s="4">
        <v>22.787500000000001</v>
      </c>
      <c r="M11680" s="4">
        <v>30</v>
      </c>
    </row>
    <row r="11681" spans="1:13" x14ac:dyDescent="0.2">
      <c r="A11681" s="3">
        <v>44013</v>
      </c>
      <c r="B11681" t="s">
        <v>3934</v>
      </c>
      <c r="C11681" t="s">
        <v>3936</v>
      </c>
      <c r="D11681" t="s">
        <v>289</v>
      </c>
      <c r="E11681" t="s">
        <v>3935</v>
      </c>
      <c r="F11681" s="4">
        <v>22.6911764705882</v>
      </c>
      <c r="G11681" s="4">
        <v>22.645</v>
      </c>
      <c r="H11681" s="4">
        <v>0.73985160144238604</v>
      </c>
      <c r="I11681" s="4">
        <v>24.33</v>
      </c>
      <c r="J11681" s="4">
        <v>21.37</v>
      </c>
      <c r="K11681" s="4">
        <v>22.324999999999999</v>
      </c>
      <c r="L11681" s="4">
        <v>23</v>
      </c>
      <c r="M11681" s="4">
        <v>34</v>
      </c>
    </row>
    <row r="11682" spans="1:13" x14ac:dyDescent="0.2">
      <c r="A11682" s="3">
        <v>44013</v>
      </c>
      <c r="B11682" t="s">
        <v>3937</v>
      </c>
      <c r="C11682" t="s">
        <v>3939</v>
      </c>
      <c r="D11682" t="s">
        <v>290</v>
      </c>
      <c r="E11682" t="s">
        <v>3938</v>
      </c>
      <c r="F11682" s="4">
        <v>22.682058823529399</v>
      </c>
      <c r="G11682" s="4">
        <v>22.5</v>
      </c>
      <c r="H11682" s="4">
        <v>1.2116574658775301</v>
      </c>
      <c r="I11682" s="4">
        <v>25.21</v>
      </c>
      <c r="J11682" s="4">
        <v>20.53</v>
      </c>
      <c r="K11682" s="4">
        <v>22.0075</v>
      </c>
      <c r="L11682" s="4">
        <v>23.482500000000002</v>
      </c>
      <c r="M11682" s="4">
        <v>34</v>
      </c>
    </row>
    <row r="11683" spans="1:13" x14ac:dyDescent="0.2">
      <c r="A11683" s="3">
        <v>44013</v>
      </c>
      <c r="B11683" t="s">
        <v>3940</v>
      </c>
      <c r="C11683" t="s">
        <v>3942</v>
      </c>
      <c r="D11683" t="s">
        <v>291</v>
      </c>
      <c r="E11683" t="s">
        <v>3941</v>
      </c>
      <c r="F11683" s="4">
        <v>22.692499999999999</v>
      </c>
      <c r="G11683" s="4">
        <v>22.5</v>
      </c>
      <c r="H11683" s="4">
        <v>1.50971707686371</v>
      </c>
      <c r="I11683" s="4">
        <v>25.73</v>
      </c>
      <c r="J11683" s="4">
        <v>20.03</v>
      </c>
      <c r="K11683" s="4">
        <v>21.995000000000001</v>
      </c>
      <c r="L11683" s="4">
        <v>23.557500000000001</v>
      </c>
      <c r="M11683" s="4">
        <v>24</v>
      </c>
    </row>
    <row r="11684" spans="1:13" x14ac:dyDescent="0.2">
      <c r="A11684" s="3">
        <v>44013</v>
      </c>
      <c r="B11684" t="s">
        <v>3577</v>
      </c>
      <c r="C11684" t="s">
        <v>3579</v>
      </c>
      <c r="D11684" t="s">
        <v>170</v>
      </c>
      <c r="E11684" t="s">
        <v>3578</v>
      </c>
      <c r="F11684" s="4">
        <v>-10.015833333333299</v>
      </c>
      <c r="G11684" s="4">
        <v>-9.9</v>
      </c>
      <c r="H11684" s="4">
        <v>0.93939304112511202</v>
      </c>
      <c r="I11684" s="4">
        <v>-8.4</v>
      </c>
      <c r="J11684" s="4">
        <v>-12</v>
      </c>
      <c r="K11684" s="4">
        <v>-10.625</v>
      </c>
      <c r="L11684" s="4">
        <v>-9.2750000000000004</v>
      </c>
      <c r="M11684" s="4">
        <v>36</v>
      </c>
    </row>
    <row r="11685" spans="1:13" x14ac:dyDescent="0.2">
      <c r="A11685" s="3">
        <v>44013</v>
      </c>
      <c r="B11685" t="s">
        <v>3580</v>
      </c>
      <c r="C11685" t="s">
        <v>3582</v>
      </c>
      <c r="D11685" t="s">
        <v>171</v>
      </c>
      <c r="E11685" t="s">
        <v>3581</v>
      </c>
      <c r="F11685" s="4">
        <v>2.8837142857142899</v>
      </c>
      <c r="G11685" s="4">
        <v>3</v>
      </c>
      <c r="H11685" s="4">
        <v>0.90412481476412798</v>
      </c>
      <c r="I11685" s="4">
        <v>4.7</v>
      </c>
      <c r="J11685" s="4">
        <v>1.3</v>
      </c>
      <c r="K11685" s="4">
        <v>2.1150000000000002</v>
      </c>
      <c r="L11685" s="4">
        <v>3.5</v>
      </c>
      <c r="M11685" s="4">
        <v>35</v>
      </c>
    </row>
    <row r="11686" spans="1:13" x14ac:dyDescent="0.2">
      <c r="A11686" s="3">
        <v>44013</v>
      </c>
      <c r="B11686" t="s">
        <v>3583</v>
      </c>
      <c r="C11686" t="s">
        <v>3585</v>
      </c>
      <c r="D11686" t="s">
        <v>172</v>
      </c>
      <c r="E11686" t="s">
        <v>3584</v>
      </c>
      <c r="F11686" s="4">
        <v>2.2688000000000001</v>
      </c>
      <c r="G11686" s="4">
        <v>2</v>
      </c>
      <c r="H11686" s="4">
        <v>0.75362634419629104</v>
      </c>
      <c r="I11686" s="4">
        <v>4.0999999999999996</v>
      </c>
      <c r="J11686" s="4">
        <v>0.9</v>
      </c>
      <c r="K11686" s="4">
        <v>1.8</v>
      </c>
      <c r="L11686" s="4">
        <v>2.93</v>
      </c>
      <c r="M11686" s="4">
        <v>25</v>
      </c>
    </row>
    <row r="11687" spans="1:13" x14ac:dyDescent="0.2">
      <c r="A11687" s="3">
        <v>44013</v>
      </c>
      <c r="B11687" t="s">
        <v>3604</v>
      </c>
      <c r="C11687" t="s">
        <v>3600</v>
      </c>
      <c r="D11687" t="s">
        <v>179</v>
      </c>
      <c r="E11687" t="s">
        <v>3599</v>
      </c>
      <c r="F11687" s="4">
        <v>-3.1257187499999999</v>
      </c>
      <c r="G11687" s="4">
        <v>-2.65</v>
      </c>
      <c r="H11687" s="4">
        <v>3.66366695586649</v>
      </c>
      <c r="I11687" s="4">
        <v>2.2999999999999998</v>
      </c>
      <c r="J11687" s="4">
        <v>-9.1999999999999993</v>
      </c>
      <c r="K11687" s="4">
        <v>-6.125</v>
      </c>
      <c r="L11687" s="4">
        <v>0.22500000000000001</v>
      </c>
      <c r="M11687" s="4">
        <v>32</v>
      </c>
    </row>
    <row r="11688" spans="1:13" x14ac:dyDescent="0.2">
      <c r="A11688" s="3">
        <v>44013</v>
      </c>
      <c r="B11688" t="s">
        <v>3595</v>
      </c>
      <c r="C11688" t="s">
        <v>3591</v>
      </c>
      <c r="D11688" t="s">
        <v>176</v>
      </c>
      <c r="E11688" t="s">
        <v>3590</v>
      </c>
      <c r="F11688" s="4">
        <v>-19.7968823529412</v>
      </c>
      <c r="G11688" s="4">
        <v>-19.649999999999999</v>
      </c>
      <c r="H11688" s="4">
        <v>3.68186277594525</v>
      </c>
      <c r="I11688" s="4">
        <v>-11.88</v>
      </c>
      <c r="J11688" s="4">
        <v>-36</v>
      </c>
      <c r="K11688" s="4">
        <v>-20.945</v>
      </c>
      <c r="L11688" s="4">
        <v>-18.75</v>
      </c>
      <c r="M11688" s="4">
        <v>34</v>
      </c>
    </row>
    <row r="11689" spans="1:13" x14ac:dyDescent="0.2">
      <c r="A11689" s="3">
        <v>44013</v>
      </c>
      <c r="B11689" t="s">
        <v>3607</v>
      </c>
      <c r="C11689" t="s">
        <v>3603</v>
      </c>
      <c r="D11689" t="s">
        <v>180</v>
      </c>
      <c r="E11689" t="s">
        <v>3602</v>
      </c>
      <c r="F11689" s="4">
        <v>8.7991250000000001</v>
      </c>
      <c r="G11689" s="4">
        <v>8.3000000000000007</v>
      </c>
      <c r="H11689" s="4">
        <v>5.1753609800856903</v>
      </c>
      <c r="I11689" s="4">
        <v>18</v>
      </c>
      <c r="J11689" s="4">
        <v>1.6</v>
      </c>
      <c r="K11689" s="4">
        <v>4.7874999999999996</v>
      </c>
      <c r="L11689" s="4">
        <v>12.95</v>
      </c>
      <c r="M11689" s="4">
        <v>32</v>
      </c>
    </row>
    <row r="11690" spans="1:13" x14ac:dyDescent="0.2">
      <c r="A11690" s="3">
        <v>44013</v>
      </c>
      <c r="B11690" t="s">
        <v>3598</v>
      </c>
      <c r="C11690" t="s">
        <v>3594</v>
      </c>
      <c r="D11690" t="s">
        <v>177</v>
      </c>
      <c r="E11690" t="s">
        <v>3593</v>
      </c>
      <c r="F11690" s="4">
        <v>-11.785</v>
      </c>
      <c r="G11690" s="4">
        <v>-11.71</v>
      </c>
      <c r="H11690" s="4">
        <v>1.6752607214545701</v>
      </c>
      <c r="I11690" s="4">
        <v>-7.7</v>
      </c>
      <c r="J11690" s="4">
        <v>-15</v>
      </c>
      <c r="K11690" s="4">
        <v>-12.9</v>
      </c>
      <c r="L11690" s="4">
        <v>-10.725</v>
      </c>
      <c r="M11690" s="4">
        <v>34</v>
      </c>
    </row>
    <row r="11691" spans="1:13" x14ac:dyDescent="0.2">
      <c r="A11691" s="3">
        <v>44013</v>
      </c>
      <c r="B11691" t="s">
        <v>3610</v>
      </c>
      <c r="C11691" t="s">
        <v>3606</v>
      </c>
      <c r="D11691" t="s">
        <v>181</v>
      </c>
      <c r="E11691" t="s">
        <v>3605</v>
      </c>
      <c r="F11691" s="4">
        <v>4.1429062500000002</v>
      </c>
      <c r="G11691" s="4">
        <v>3.7250000000000001</v>
      </c>
      <c r="H11691" s="4">
        <v>1.86458919386957</v>
      </c>
      <c r="I11691" s="4">
        <v>7.7</v>
      </c>
      <c r="J11691" s="4">
        <v>1.3</v>
      </c>
      <c r="K11691" s="4">
        <v>2.4750000000000001</v>
      </c>
      <c r="L11691" s="4">
        <v>5.5925000000000002</v>
      </c>
      <c r="M11691" s="4">
        <v>32</v>
      </c>
    </row>
    <row r="11692" spans="1:13" x14ac:dyDescent="0.2">
      <c r="A11692" s="3">
        <v>44013</v>
      </c>
      <c r="B11692" t="s">
        <v>3601</v>
      </c>
      <c r="C11692" t="s">
        <v>3597</v>
      </c>
      <c r="D11692" t="s">
        <v>178</v>
      </c>
      <c r="E11692" t="s">
        <v>3596</v>
      </c>
      <c r="F11692" s="4">
        <v>-7.1166764705882404</v>
      </c>
      <c r="G11692" s="4">
        <v>-7.15</v>
      </c>
      <c r="H11692" s="4">
        <v>3.20186514508472</v>
      </c>
      <c r="I11692" s="4">
        <v>4</v>
      </c>
      <c r="J11692" s="4">
        <v>-12.69</v>
      </c>
      <c r="K11692" s="4">
        <v>-9.57925</v>
      </c>
      <c r="L11692" s="4">
        <v>-5.45</v>
      </c>
      <c r="M11692" s="4">
        <v>34</v>
      </c>
    </row>
    <row r="11693" spans="1:13" x14ac:dyDescent="0.2">
      <c r="A11693" s="3">
        <v>44013</v>
      </c>
      <c r="B11693" t="s">
        <v>3613</v>
      </c>
      <c r="C11693" t="s">
        <v>3609</v>
      </c>
      <c r="D11693" t="s">
        <v>182</v>
      </c>
      <c r="E11693" t="s">
        <v>3608</v>
      </c>
      <c r="F11693" s="4">
        <v>2.8914374999999999</v>
      </c>
      <c r="G11693" s="4">
        <v>2.4649999999999999</v>
      </c>
      <c r="H11693" s="4">
        <v>1.94020426156962</v>
      </c>
      <c r="I11693" s="4">
        <v>7.59</v>
      </c>
      <c r="J11693" s="4">
        <v>0</v>
      </c>
      <c r="K11693" s="4">
        <v>1.45</v>
      </c>
      <c r="L11693" s="4">
        <v>3.7749999999999999</v>
      </c>
      <c r="M11693" s="4">
        <v>32</v>
      </c>
    </row>
    <row r="11694" spans="1:13" x14ac:dyDescent="0.2">
      <c r="A11694" s="3">
        <v>44013</v>
      </c>
      <c r="B11694" t="s">
        <v>3880</v>
      </c>
      <c r="C11694" t="s">
        <v>3876</v>
      </c>
      <c r="D11694" t="s">
        <v>271</v>
      </c>
      <c r="E11694" t="s">
        <v>3875</v>
      </c>
      <c r="F11694" s="4">
        <v>1.6227894736842099</v>
      </c>
      <c r="G11694" s="4">
        <v>1.3</v>
      </c>
      <c r="H11694" s="4">
        <v>1.7284884398079501</v>
      </c>
      <c r="I11694" s="4">
        <v>7.94</v>
      </c>
      <c r="J11694" s="4">
        <v>0</v>
      </c>
      <c r="K11694" s="4">
        <v>0.85650000000000004</v>
      </c>
      <c r="L11694" s="4">
        <v>1.85</v>
      </c>
      <c r="M11694" s="4">
        <v>19</v>
      </c>
    </row>
    <row r="11695" spans="1:13" x14ac:dyDescent="0.2">
      <c r="A11695" s="3">
        <v>44013</v>
      </c>
      <c r="B11695" t="s">
        <v>3871</v>
      </c>
      <c r="C11695" t="s">
        <v>3867</v>
      </c>
      <c r="D11695" t="s">
        <v>268</v>
      </c>
      <c r="E11695" t="s">
        <v>3866</v>
      </c>
      <c r="F11695" s="4">
        <v>-16.738318181818201</v>
      </c>
      <c r="G11695" s="4">
        <v>-17.5</v>
      </c>
      <c r="H11695" s="4">
        <v>3.5337001164483399</v>
      </c>
      <c r="I11695" s="4">
        <v>-6.8</v>
      </c>
      <c r="J11695" s="4">
        <v>-22.43</v>
      </c>
      <c r="K11695" s="4">
        <v>-18.3</v>
      </c>
      <c r="L11695" s="4">
        <v>-15.434749999999999</v>
      </c>
      <c r="M11695" s="4">
        <v>22</v>
      </c>
    </row>
    <row r="11696" spans="1:13" x14ac:dyDescent="0.2">
      <c r="A11696" s="3">
        <v>44013</v>
      </c>
      <c r="B11696" t="s">
        <v>3883</v>
      </c>
      <c r="C11696" t="s">
        <v>3879</v>
      </c>
      <c r="D11696" t="s">
        <v>272</v>
      </c>
      <c r="E11696" t="s">
        <v>3878</v>
      </c>
      <c r="F11696" s="4">
        <v>1.2101578947368401</v>
      </c>
      <c r="G11696" s="4">
        <v>0.6</v>
      </c>
      <c r="H11696" s="4">
        <v>2.4871765398440999</v>
      </c>
      <c r="I11696" s="4">
        <v>11.19</v>
      </c>
      <c r="J11696" s="4">
        <v>-0.25</v>
      </c>
      <c r="K11696" s="4">
        <v>0.20499999999999999</v>
      </c>
      <c r="L11696" s="4">
        <v>1.3</v>
      </c>
      <c r="M11696" s="4">
        <v>19</v>
      </c>
    </row>
    <row r="11697" spans="1:13" x14ac:dyDescent="0.2">
      <c r="A11697" s="3">
        <v>44013</v>
      </c>
      <c r="B11697" t="s">
        <v>3874</v>
      </c>
      <c r="C11697" t="s">
        <v>3870</v>
      </c>
      <c r="D11697" t="s">
        <v>269</v>
      </c>
      <c r="E11697" t="s">
        <v>3869</v>
      </c>
      <c r="F11697" s="4">
        <v>7.6203636363636402</v>
      </c>
      <c r="G11697" s="4">
        <v>7.15</v>
      </c>
      <c r="H11697" s="4">
        <v>4.2911522544644898</v>
      </c>
      <c r="I11697" s="4">
        <v>14.35</v>
      </c>
      <c r="J11697" s="4">
        <v>-1</v>
      </c>
      <c r="K11697" s="4">
        <v>5.7394999999999996</v>
      </c>
      <c r="L11697" s="4">
        <v>10.922499999999999</v>
      </c>
      <c r="M11697" s="4">
        <v>22</v>
      </c>
    </row>
    <row r="11698" spans="1:13" x14ac:dyDescent="0.2">
      <c r="A11698" s="3">
        <v>44013</v>
      </c>
      <c r="B11698" t="s">
        <v>3886</v>
      </c>
      <c r="C11698" t="s">
        <v>3882</v>
      </c>
      <c r="D11698" t="s">
        <v>273</v>
      </c>
      <c r="E11698" t="s">
        <v>3881</v>
      </c>
      <c r="F11698" s="4">
        <v>0.60499999999999998</v>
      </c>
      <c r="G11698" s="4">
        <v>0.5</v>
      </c>
      <c r="H11698" s="4">
        <v>1.41934354936045</v>
      </c>
      <c r="I11698" s="4">
        <v>4.0250000000000004</v>
      </c>
      <c r="J11698" s="4">
        <v>-3.81</v>
      </c>
      <c r="K11698" s="4">
        <v>0.25</v>
      </c>
      <c r="L11698" s="4">
        <v>1.2</v>
      </c>
      <c r="M11698" s="4">
        <v>19</v>
      </c>
    </row>
    <row r="11699" spans="1:13" x14ac:dyDescent="0.2">
      <c r="A11699" s="3">
        <v>44013</v>
      </c>
      <c r="B11699" t="s">
        <v>3877</v>
      </c>
      <c r="C11699" t="s">
        <v>3873</v>
      </c>
      <c r="D11699" t="s">
        <v>270</v>
      </c>
      <c r="E11699" t="s">
        <v>3872</v>
      </c>
      <c r="F11699" s="4">
        <v>3.51540909090909</v>
      </c>
      <c r="G11699" s="4">
        <v>3.2949999999999999</v>
      </c>
      <c r="H11699" s="4">
        <v>2.68274288669337</v>
      </c>
      <c r="I11699" s="4">
        <v>8.9700000000000006</v>
      </c>
      <c r="J11699" s="4">
        <v>-0.2</v>
      </c>
      <c r="K11699" s="4">
        <v>1.5847500000000001</v>
      </c>
      <c r="L11699" s="4">
        <v>4.5999999999999996</v>
      </c>
      <c r="M11699" s="4">
        <v>22</v>
      </c>
    </row>
    <row r="11700" spans="1:13" x14ac:dyDescent="0.2">
      <c r="A11700" s="3">
        <v>44013</v>
      </c>
      <c r="B11700" t="s">
        <v>3889</v>
      </c>
      <c r="C11700" t="s">
        <v>3885</v>
      </c>
      <c r="D11700" t="s">
        <v>274</v>
      </c>
      <c r="E11700" t="s">
        <v>3884</v>
      </c>
      <c r="F11700" s="4">
        <v>0.45810526315789502</v>
      </c>
      <c r="G11700" s="4">
        <v>0.5</v>
      </c>
      <c r="H11700" s="4">
        <v>0.914699337046323</v>
      </c>
      <c r="I11700" s="4">
        <v>1.6140000000000001</v>
      </c>
      <c r="J11700" s="4">
        <v>-2.74</v>
      </c>
      <c r="K11700" s="4">
        <v>0.15</v>
      </c>
      <c r="L11700" s="4">
        <v>1</v>
      </c>
      <c r="M11700" s="4">
        <v>19</v>
      </c>
    </row>
    <row r="11701" spans="1:13" x14ac:dyDescent="0.2">
      <c r="A11701" s="3">
        <v>44044</v>
      </c>
      <c r="B11701" t="s">
        <v>3925</v>
      </c>
      <c r="C11701" t="s">
        <v>3927</v>
      </c>
      <c r="D11701" t="s">
        <v>286</v>
      </c>
      <c r="E11701" t="s">
        <v>3926</v>
      </c>
      <c r="F11701" s="4">
        <v>5.7418181818181804</v>
      </c>
      <c r="G11701" s="4">
        <v>5.8</v>
      </c>
      <c r="H11701" s="4">
        <v>0.48829768792677303</v>
      </c>
      <c r="I11701" s="4">
        <v>6.5</v>
      </c>
      <c r="J11701" s="4">
        <v>4</v>
      </c>
      <c r="K11701" s="4">
        <v>5.5225</v>
      </c>
      <c r="L11701" s="4">
        <v>5.9775</v>
      </c>
      <c r="M11701" s="4">
        <v>22</v>
      </c>
    </row>
    <row r="11702" spans="1:13" x14ac:dyDescent="0.2">
      <c r="A11702" s="3">
        <v>44044</v>
      </c>
      <c r="B11702" t="s">
        <v>3928</v>
      </c>
      <c r="C11702" t="s">
        <v>3930</v>
      </c>
      <c r="D11702" t="s">
        <v>287</v>
      </c>
      <c r="E11702" t="s">
        <v>3929</v>
      </c>
      <c r="F11702" s="4">
        <v>6.1186363636363597</v>
      </c>
      <c r="G11702" s="4">
        <v>6.2050000000000001</v>
      </c>
      <c r="H11702" s="4">
        <v>0.69765113027006498</v>
      </c>
      <c r="I11702" s="4">
        <v>7.4</v>
      </c>
      <c r="J11702" s="4">
        <v>4</v>
      </c>
      <c r="K11702" s="4">
        <v>5.9625000000000004</v>
      </c>
      <c r="L11702" s="4">
        <v>6.5</v>
      </c>
      <c r="M11702" s="4">
        <v>22</v>
      </c>
    </row>
    <row r="11703" spans="1:13" x14ac:dyDescent="0.2">
      <c r="A11703" s="3">
        <v>44044</v>
      </c>
      <c r="B11703" t="s">
        <v>3931</v>
      </c>
      <c r="C11703" t="s">
        <v>3933</v>
      </c>
      <c r="D11703" t="s">
        <v>288</v>
      </c>
      <c r="E11703" t="s">
        <v>3932</v>
      </c>
      <c r="F11703" s="4">
        <v>6.6820000000000004</v>
      </c>
      <c r="G11703" s="4">
        <v>6.5549999999999997</v>
      </c>
      <c r="H11703" s="4">
        <v>0.968284429722024</v>
      </c>
      <c r="I11703" s="4">
        <v>8.64</v>
      </c>
      <c r="J11703" s="4">
        <v>5</v>
      </c>
      <c r="K11703" s="4">
        <v>6.2874999999999996</v>
      </c>
      <c r="L11703" s="4">
        <v>7.125</v>
      </c>
      <c r="M11703" s="4">
        <v>20</v>
      </c>
    </row>
    <row r="11704" spans="1:13" x14ac:dyDescent="0.2">
      <c r="A11704" s="3">
        <v>44044</v>
      </c>
      <c r="B11704" t="s">
        <v>3916</v>
      </c>
      <c r="C11704" t="s">
        <v>3918</v>
      </c>
      <c r="D11704" t="s">
        <v>283</v>
      </c>
      <c r="E11704" t="s">
        <v>3917</v>
      </c>
      <c r="F11704" s="4">
        <v>4.2080769230769199</v>
      </c>
      <c r="G11704" s="4">
        <v>4.2249999999999996</v>
      </c>
      <c r="H11704" s="4">
        <v>0.35408495286605102</v>
      </c>
      <c r="I11704" s="4">
        <v>5.2</v>
      </c>
      <c r="J11704" s="4">
        <v>3.05</v>
      </c>
      <c r="K11704" s="4">
        <v>4</v>
      </c>
      <c r="L11704" s="4">
        <v>4.375</v>
      </c>
      <c r="M11704" s="4">
        <v>26</v>
      </c>
    </row>
    <row r="11705" spans="1:13" x14ac:dyDescent="0.2">
      <c r="A11705" s="3">
        <v>44044</v>
      </c>
      <c r="B11705" t="s">
        <v>3919</v>
      </c>
      <c r="C11705" t="s">
        <v>3921</v>
      </c>
      <c r="D11705" t="s">
        <v>284</v>
      </c>
      <c r="E11705" t="s">
        <v>3920</v>
      </c>
      <c r="F11705" s="4">
        <v>4.375</v>
      </c>
      <c r="G11705" s="4">
        <v>4.3250000000000002</v>
      </c>
      <c r="H11705" s="4">
        <v>0.61096808427282001</v>
      </c>
      <c r="I11705" s="4">
        <v>5.8</v>
      </c>
      <c r="J11705" s="4">
        <v>2.96</v>
      </c>
      <c r="K11705" s="4">
        <v>4.0175000000000001</v>
      </c>
      <c r="L11705" s="4">
        <v>4.62</v>
      </c>
      <c r="M11705" s="4">
        <v>26</v>
      </c>
    </row>
    <row r="11706" spans="1:13" x14ac:dyDescent="0.2">
      <c r="A11706" s="3">
        <v>44044</v>
      </c>
      <c r="B11706" t="s">
        <v>3922</v>
      </c>
      <c r="C11706" t="s">
        <v>3924</v>
      </c>
      <c r="D11706" t="s">
        <v>285</v>
      </c>
      <c r="E11706" t="s">
        <v>3923</v>
      </c>
      <c r="F11706" s="4">
        <v>5.01</v>
      </c>
      <c r="G11706" s="4">
        <v>4.87</v>
      </c>
      <c r="H11706" s="4">
        <v>1.0301098561752899</v>
      </c>
      <c r="I11706" s="4">
        <v>7.5</v>
      </c>
      <c r="J11706" s="4">
        <v>3</v>
      </c>
      <c r="K11706" s="4">
        <v>4.5</v>
      </c>
      <c r="L11706" s="4">
        <v>5.7874999999999996</v>
      </c>
      <c r="M11706" s="4">
        <v>20</v>
      </c>
    </row>
    <row r="11707" spans="1:13" x14ac:dyDescent="0.2">
      <c r="A11707" s="3">
        <v>44044</v>
      </c>
      <c r="B11707" t="s">
        <v>3986</v>
      </c>
      <c r="C11707" t="s">
        <v>3988</v>
      </c>
      <c r="D11707" t="s">
        <v>307</v>
      </c>
      <c r="E11707" t="s">
        <v>3987</v>
      </c>
      <c r="F11707" s="4">
        <v>6.27111111111111</v>
      </c>
      <c r="G11707" s="4">
        <v>5.9</v>
      </c>
      <c r="H11707" s="4">
        <v>1.5232488895407701</v>
      </c>
      <c r="I11707" s="4">
        <v>9.5</v>
      </c>
      <c r="J11707" s="4">
        <v>4</v>
      </c>
      <c r="K11707" s="4">
        <v>5.2850000000000001</v>
      </c>
      <c r="L11707" s="4">
        <v>7.05</v>
      </c>
      <c r="M11707" s="4">
        <v>27</v>
      </c>
    </row>
    <row r="11708" spans="1:13" x14ac:dyDescent="0.2">
      <c r="A11708" s="3">
        <v>44044</v>
      </c>
      <c r="B11708" t="s">
        <v>3989</v>
      </c>
      <c r="C11708" t="s">
        <v>3991</v>
      </c>
      <c r="D11708" t="s">
        <v>308</v>
      </c>
      <c r="E11708" t="s">
        <v>3990</v>
      </c>
      <c r="F11708" s="4">
        <v>5.1096153846153802</v>
      </c>
      <c r="G11708" s="4">
        <v>5</v>
      </c>
      <c r="H11708" s="4">
        <v>1.03342336249663</v>
      </c>
      <c r="I11708" s="4">
        <v>8.6</v>
      </c>
      <c r="J11708" s="4">
        <v>3.9</v>
      </c>
      <c r="K11708" s="4">
        <v>4.3250000000000002</v>
      </c>
      <c r="L11708" s="4">
        <v>5.5149999999999997</v>
      </c>
      <c r="M11708" s="4">
        <v>26</v>
      </c>
    </row>
    <row r="11709" spans="1:13" x14ac:dyDescent="0.2">
      <c r="A11709" s="3">
        <v>44044</v>
      </c>
      <c r="B11709" t="s">
        <v>3992</v>
      </c>
      <c r="C11709" t="s">
        <v>3994</v>
      </c>
      <c r="D11709" t="s">
        <v>309</v>
      </c>
      <c r="E11709" t="s">
        <v>3993</v>
      </c>
      <c r="F11709" s="4">
        <v>5.7996551724137904</v>
      </c>
      <c r="G11709" s="4">
        <v>5.5</v>
      </c>
      <c r="H11709" s="4">
        <v>1.3162649612733199</v>
      </c>
      <c r="I11709" s="4">
        <v>9</v>
      </c>
      <c r="J11709" s="4">
        <v>3.5</v>
      </c>
      <c r="K11709" s="4">
        <v>5</v>
      </c>
      <c r="L11709" s="4">
        <v>6.14</v>
      </c>
      <c r="M11709" s="4">
        <v>29</v>
      </c>
    </row>
    <row r="11710" spans="1:13" x14ac:dyDescent="0.2">
      <c r="A11710" s="3">
        <v>44044</v>
      </c>
      <c r="B11710" t="s">
        <v>3995</v>
      </c>
      <c r="C11710" t="s">
        <v>3997</v>
      </c>
      <c r="D11710" t="s">
        <v>310</v>
      </c>
      <c r="E11710" t="s">
        <v>3996</v>
      </c>
      <c r="F11710" s="4">
        <v>5.2217857142857103</v>
      </c>
      <c r="G11710" s="4">
        <v>5</v>
      </c>
      <c r="H11710" s="4">
        <v>1.0659200636119901</v>
      </c>
      <c r="I11710" s="4">
        <v>8.4</v>
      </c>
      <c r="J11710" s="4">
        <v>3.5</v>
      </c>
      <c r="K11710" s="4">
        <v>4.5</v>
      </c>
      <c r="L11710" s="4">
        <v>5.5250000000000004</v>
      </c>
      <c r="M11710" s="4">
        <v>28</v>
      </c>
    </row>
    <row r="11711" spans="1:13" x14ac:dyDescent="0.2">
      <c r="A11711" s="3">
        <v>44044</v>
      </c>
      <c r="B11711" t="s">
        <v>3904</v>
      </c>
      <c r="C11711" t="s">
        <v>3900</v>
      </c>
      <c r="D11711" t="s">
        <v>279</v>
      </c>
      <c r="E11711" t="s">
        <v>3899</v>
      </c>
      <c r="F11711" s="4">
        <v>4.1209677419354804</v>
      </c>
      <c r="G11711" s="4">
        <v>4.25</v>
      </c>
      <c r="H11711" s="4">
        <v>0.422645279469752</v>
      </c>
      <c r="I11711" s="4">
        <v>4.5</v>
      </c>
      <c r="J11711" s="4">
        <v>3</v>
      </c>
      <c r="K11711" s="4">
        <v>4</v>
      </c>
      <c r="L11711" s="4">
        <v>4.5</v>
      </c>
      <c r="M11711" s="4">
        <v>31</v>
      </c>
    </row>
    <row r="11712" spans="1:13" x14ac:dyDescent="0.2">
      <c r="A11712" s="3">
        <v>44044</v>
      </c>
      <c r="B11712" t="s">
        <v>4434</v>
      </c>
      <c r="C11712" t="s">
        <v>3912</v>
      </c>
      <c r="D11712" t="s">
        <v>522</v>
      </c>
      <c r="E11712" t="s">
        <v>3911</v>
      </c>
      <c r="F11712" s="4">
        <v>4.4270833333333304</v>
      </c>
      <c r="G11712" s="4">
        <v>4.5</v>
      </c>
      <c r="H11712" s="4">
        <v>0.61005686952772797</v>
      </c>
      <c r="I11712" s="4">
        <v>6</v>
      </c>
      <c r="J11712" s="4">
        <v>3</v>
      </c>
      <c r="K11712" s="4">
        <v>4</v>
      </c>
      <c r="L11712" s="4">
        <v>4.75</v>
      </c>
      <c r="M11712" s="4">
        <v>24</v>
      </c>
    </row>
    <row r="11713" spans="1:13" x14ac:dyDescent="0.2">
      <c r="A11713" s="3">
        <v>44044</v>
      </c>
      <c r="B11713" t="s">
        <v>3907</v>
      </c>
      <c r="C11713" t="s">
        <v>3903</v>
      </c>
      <c r="D11713" t="s">
        <v>280</v>
      </c>
      <c r="E11713" t="s">
        <v>3902</v>
      </c>
      <c r="F11713" s="4">
        <v>4.1532258064516103</v>
      </c>
      <c r="G11713" s="4">
        <v>4.25</v>
      </c>
      <c r="H11713" s="4">
        <v>0.431457893633312</v>
      </c>
      <c r="I11713" s="4">
        <v>4.5</v>
      </c>
      <c r="J11713" s="4">
        <v>3</v>
      </c>
      <c r="K11713" s="4">
        <v>4</v>
      </c>
      <c r="L11713" s="4">
        <v>4.5</v>
      </c>
      <c r="M11713" s="4">
        <v>31</v>
      </c>
    </row>
    <row r="11714" spans="1:13" x14ac:dyDescent="0.2">
      <c r="A11714" s="3">
        <v>44044</v>
      </c>
      <c r="B11714" t="s">
        <v>4586</v>
      </c>
      <c r="C11714" t="s">
        <v>3915</v>
      </c>
      <c r="D11714" t="s">
        <v>616</v>
      </c>
      <c r="E11714" t="s">
        <v>3914</v>
      </c>
      <c r="F11714" s="4">
        <v>4.5833333333333304</v>
      </c>
      <c r="G11714" s="4">
        <v>4.5</v>
      </c>
      <c r="H11714" s="4">
        <v>0.698082259178465</v>
      </c>
      <c r="I11714" s="4">
        <v>6.5</v>
      </c>
      <c r="J11714" s="4">
        <v>3</v>
      </c>
      <c r="K11714" s="4">
        <v>4.25</v>
      </c>
      <c r="L11714" s="4">
        <v>5</v>
      </c>
      <c r="M11714" s="4">
        <v>24</v>
      </c>
    </row>
    <row r="11715" spans="1:13" x14ac:dyDescent="0.2">
      <c r="A11715" s="3">
        <v>44044</v>
      </c>
      <c r="B11715" t="s">
        <v>3898</v>
      </c>
      <c r="C11715" t="s">
        <v>3894</v>
      </c>
      <c r="D11715" t="s">
        <v>277</v>
      </c>
      <c r="E11715" t="s">
        <v>3893</v>
      </c>
      <c r="F11715" s="4">
        <v>4.3203125</v>
      </c>
      <c r="G11715" s="4">
        <v>4.25</v>
      </c>
      <c r="H11715" s="4">
        <v>0.231007392354835</v>
      </c>
      <c r="I11715" s="4">
        <v>5</v>
      </c>
      <c r="J11715" s="4">
        <v>4</v>
      </c>
      <c r="K11715" s="4">
        <v>4.25</v>
      </c>
      <c r="L11715" s="4">
        <v>4.5</v>
      </c>
      <c r="M11715" s="4">
        <v>32</v>
      </c>
    </row>
    <row r="11716" spans="1:13" x14ac:dyDescent="0.2">
      <c r="A11716" s="3">
        <v>44044</v>
      </c>
      <c r="B11716" t="s">
        <v>3910</v>
      </c>
      <c r="C11716" t="s">
        <v>3906</v>
      </c>
      <c r="D11716" t="s">
        <v>281</v>
      </c>
      <c r="E11716" t="s">
        <v>3905</v>
      </c>
      <c r="F11716" s="4">
        <v>4.1854838709677402</v>
      </c>
      <c r="G11716" s="4">
        <v>4.25</v>
      </c>
      <c r="H11716" s="4">
        <v>0.48720179740827102</v>
      </c>
      <c r="I11716" s="4">
        <v>5</v>
      </c>
      <c r="J11716" s="4">
        <v>3</v>
      </c>
      <c r="K11716" s="4">
        <v>4</v>
      </c>
      <c r="L11716" s="4">
        <v>4.5</v>
      </c>
      <c r="M11716" s="4">
        <v>31</v>
      </c>
    </row>
    <row r="11717" spans="1:13" x14ac:dyDescent="0.2">
      <c r="A11717" s="3">
        <v>44044</v>
      </c>
      <c r="B11717" t="s">
        <v>4790</v>
      </c>
      <c r="C11717" t="s">
        <v>4436</v>
      </c>
      <c r="D11717" t="s">
        <v>812</v>
      </c>
      <c r="E11717" t="s">
        <v>4435</v>
      </c>
      <c r="F11717" s="4">
        <v>4.7395833333333304</v>
      </c>
      <c r="G11717" s="4">
        <v>4.625</v>
      </c>
      <c r="H11717" s="4">
        <v>0.82580384641488802</v>
      </c>
      <c r="I11717" s="4">
        <v>7</v>
      </c>
      <c r="J11717" s="4">
        <v>3</v>
      </c>
      <c r="K11717" s="4">
        <v>4.4375</v>
      </c>
      <c r="L11717" s="4">
        <v>5</v>
      </c>
      <c r="M11717" s="4">
        <v>24</v>
      </c>
    </row>
    <row r="11718" spans="1:13" x14ac:dyDescent="0.2">
      <c r="A11718" s="3">
        <v>44044</v>
      </c>
      <c r="B11718" t="s">
        <v>3901</v>
      </c>
      <c r="C11718" t="s">
        <v>3897</v>
      </c>
      <c r="D11718" t="s">
        <v>278</v>
      </c>
      <c r="E11718" t="s">
        <v>3896</v>
      </c>
      <c r="F11718" s="4">
        <v>4.203125</v>
      </c>
      <c r="G11718" s="4">
        <v>4.25</v>
      </c>
      <c r="H11718" s="4">
        <v>0.32650087684514001</v>
      </c>
      <c r="I11718" s="4">
        <v>4.75</v>
      </c>
      <c r="J11718" s="4">
        <v>3</v>
      </c>
      <c r="K11718" s="4">
        <v>4</v>
      </c>
      <c r="L11718" s="4">
        <v>4.5</v>
      </c>
      <c r="M11718" s="4">
        <v>32</v>
      </c>
    </row>
    <row r="11719" spans="1:13" x14ac:dyDescent="0.2">
      <c r="A11719" s="3">
        <v>44044</v>
      </c>
      <c r="B11719" t="s">
        <v>3913</v>
      </c>
      <c r="C11719" t="s">
        <v>3909</v>
      </c>
      <c r="D11719" t="s">
        <v>282</v>
      </c>
      <c r="E11719" t="s">
        <v>3908</v>
      </c>
      <c r="F11719" s="4">
        <v>4.2419354838709697</v>
      </c>
      <c r="G11719" s="4">
        <v>4.25</v>
      </c>
      <c r="H11719" s="4">
        <v>0.560817375829475</v>
      </c>
      <c r="I11719" s="4">
        <v>5.5</v>
      </c>
      <c r="J11719" s="4">
        <v>3</v>
      </c>
      <c r="K11719" s="4">
        <v>4</v>
      </c>
      <c r="L11719" s="4">
        <v>4.5</v>
      </c>
      <c r="M11719" s="4">
        <v>31</v>
      </c>
    </row>
    <row r="11720" spans="1:13" x14ac:dyDescent="0.2">
      <c r="A11720" s="3">
        <v>44044</v>
      </c>
      <c r="B11720" t="s">
        <v>4758</v>
      </c>
      <c r="C11720" t="s">
        <v>3081</v>
      </c>
      <c r="D11720" t="s">
        <v>780</v>
      </c>
      <c r="E11720" t="s">
        <v>3080</v>
      </c>
      <c r="F11720" s="4">
        <v>3.5365714285714298</v>
      </c>
      <c r="G11720" s="4">
        <v>3.56</v>
      </c>
      <c r="H11720" s="4">
        <v>0.339713918199545</v>
      </c>
      <c r="I11720" s="4">
        <v>4.07</v>
      </c>
      <c r="J11720" s="4">
        <v>2.64</v>
      </c>
      <c r="K11720" s="4">
        <v>3.395</v>
      </c>
      <c r="L11720" s="4">
        <v>3.8</v>
      </c>
      <c r="M11720" s="4">
        <v>35</v>
      </c>
    </row>
    <row r="11721" spans="1:13" x14ac:dyDescent="0.2">
      <c r="A11721" s="3">
        <v>44044</v>
      </c>
      <c r="B11721" t="s">
        <v>4824</v>
      </c>
      <c r="C11721" t="s">
        <v>3084</v>
      </c>
      <c r="D11721" t="s">
        <v>846</v>
      </c>
      <c r="E11721" t="s">
        <v>3083</v>
      </c>
      <c r="F11721" s="4">
        <v>3.5822857142857099</v>
      </c>
      <c r="G11721" s="4">
        <v>3.58</v>
      </c>
      <c r="H11721" s="4">
        <v>0.34054528691052899</v>
      </c>
      <c r="I11721" s="4">
        <v>4.0999999999999996</v>
      </c>
      <c r="J11721" s="4">
        <v>2.71</v>
      </c>
      <c r="K11721" s="4">
        <v>3.36</v>
      </c>
      <c r="L11721" s="4">
        <v>3.86</v>
      </c>
      <c r="M11721" s="4">
        <v>35</v>
      </c>
    </row>
    <row r="11722" spans="1:13" x14ac:dyDescent="0.2">
      <c r="A11722" s="3">
        <v>44044</v>
      </c>
      <c r="B11722" t="s">
        <v>3070</v>
      </c>
      <c r="C11722" t="s">
        <v>3072</v>
      </c>
      <c r="D11722" t="s">
        <v>1</v>
      </c>
      <c r="E11722" t="s">
        <v>3071</v>
      </c>
      <c r="F11722" s="4">
        <v>3.8191428571428601</v>
      </c>
      <c r="G11722" s="4">
        <v>3.82</v>
      </c>
      <c r="H11722" s="4">
        <v>0.231050942034708</v>
      </c>
      <c r="I11722" s="4">
        <v>4.33</v>
      </c>
      <c r="J11722" s="4">
        <v>3.4</v>
      </c>
      <c r="K11722" s="4">
        <v>3.6749999999999998</v>
      </c>
      <c r="L11722" s="4">
        <v>3.98</v>
      </c>
      <c r="M11722" s="4">
        <v>35</v>
      </c>
    </row>
    <row r="11723" spans="1:13" x14ac:dyDescent="0.2">
      <c r="A11723" s="3">
        <v>44044</v>
      </c>
      <c r="B11723" t="s">
        <v>3073</v>
      </c>
      <c r="C11723" t="s">
        <v>3075</v>
      </c>
      <c r="D11723" t="s">
        <v>2</v>
      </c>
      <c r="E11723" t="s">
        <v>3074</v>
      </c>
      <c r="F11723" s="4">
        <v>3.5960000000000001</v>
      </c>
      <c r="G11723" s="4">
        <v>3.56</v>
      </c>
      <c r="H11723" s="4">
        <v>0.34045125763246797</v>
      </c>
      <c r="I11723" s="4">
        <v>4.4000000000000004</v>
      </c>
      <c r="J11723" s="4">
        <v>2.8</v>
      </c>
      <c r="K11723" s="4">
        <v>3.4049999999999998</v>
      </c>
      <c r="L11723" s="4">
        <v>3.78</v>
      </c>
      <c r="M11723" s="4">
        <v>35</v>
      </c>
    </row>
    <row r="11724" spans="1:13" x14ac:dyDescent="0.2">
      <c r="A11724" s="3">
        <v>44044</v>
      </c>
      <c r="B11724" t="s">
        <v>3100</v>
      </c>
      <c r="C11724" t="s">
        <v>3102</v>
      </c>
      <c r="D11724" t="s">
        <v>11</v>
      </c>
      <c r="E11724" t="s">
        <v>3101</v>
      </c>
      <c r="F11724" s="4">
        <v>3.57878787878788</v>
      </c>
      <c r="G11724" s="4">
        <v>3.5</v>
      </c>
      <c r="H11724" s="4">
        <v>0.41090416747519698</v>
      </c>
      <c r="I11724" s="4">
        <v>5.4</v>
      </c>
      <c r="J11724" s="4">
        <v>2.95</v>
      </c>
      <c r="K11724" s="4">
        <v>3.5</v>
      </c>
      <c r="L11724" s="4">
        <v>3.62</v>
      </c>
      <c r="M11724" s="4">
        <v>33</v>
      </c>
    </row>
    <row r="11725" spans="1:13" x14ac:dyDescent="0.2">
      <c r="A11725" s="3">
        <v>44044</v>
      </c>
      <c r="B11725" t="s">
        <v>3076</v>
      </c>
      <c r="C11725" t="s">
        <v>3078</v>
      </c>
      <c r="D11725" t="s">
        <v>3</v>
      </c>
      <c r="E11725" t="s">
        <v>3077</v>
      </c>
      <c r="F11725" s="4">
        <v>3.5923333333333298</v>
      </c>
      <c r="G11725" s="4">
        <v>3.5</v>
      </c>
      <c r="H11725" s="4">
        <v>0.45505348934045098</v>
      </c>
      <c r="I11725" s="4">
        <v>5.5</v>
      </c>
      <c r="J11725" s="4">
        <v>3</v>
      </c>
      <c r="K11725" s="4">
        <v>3.5</v>
      </c>
      <c r="L11725" s="4">
        <v>3.6225000000000001</v>
      </c>
      <c r="M11725" s="4">
        <v>30</v>
      </c>
    </row>
    <row r="11726" spans="1:13" x14ac:dyDescent="0.2">
      <c r="A11726" s="3">
        <v>44044</v>
      </c>
      <c r="B11726" t="s">
        <v>3103</v>
      </c>
      <c r="C11726" t="s">
        <v>3105</v>
      </c>
      <c r="D11726" t="s">
        <v>12</v>
      </c>
      <c r="E11726" t="s">
        <v>3104</v>
      </c>
      <c r="F11726" s="4">
        <v>3.47806451612903</v>
      </c>
      <c r="G11726" s="4">
        <v>3.5</v>
      </c>
      <c r="H11726" s="4">
        <v>0.220021504325353</v>
      </c>
      <c r="I11726" s="4">
        <v>4</v>
      </c>
      <c r="J11726" s="4">
        <v>3</v>
      </c>
      <c r="K11726" s="4">
        <v>3.4950000000000001</v>
      </c>
      <c r="L11726" s="4">
        <v>3.5</v>
      </c>
      <c r="M11726" s="4">
        <v>31</v>
      </c>
    </row>
    <row r="11727" spans="1:13" x14ac:dyDescent="0.2">
      <c r="A11727" s="3">
        <v>44044</v>
      </c>
      <c r="B11727" t="s">
        <v>3148</v>
      </c>
      <c r="C11727" t="s">
        <v>3129</v>
      </c>
      <c r="D11727" t="s">
        <v>27</v>
      </c>
      <c r="E11727" t="s">
        <v>3128</v>
      </c>
      <c r="F11727" s="4">
        <v>0.40352941176470603</v>
      </c>
      <c r="G11727" s="4">
        <v>0.39</v>
      </c>
      <c r="H11727" s="4">
        <v>9.9814444601764196E-2</v>
      </c>
      <c r="I11727" s="4">
        <v>0.55000000000000004</v>
      </c>
      <c r="J11727" s="4">
        <v>0.14000000000000001</v>
      </c>
      <c r="K11727" s="4">
        <v>0.35</v>
      </c>
      <c r="L11727" s="4">
        <v>0.5</v>
      </c>
      <c r="M11727" s="4">
        <v>34</v>
      </c>
    </row>
    <row r="11728" spans="1:13" x14ac:dyDescent="0.2">
      <c r="A11728" s="3">
        <v>44044</v>
      </c>
      <c r="B11728" t="s">
        <v>4330</v>
      </c>
      <c r="C11728" t="s">
        <v>3132</v>
      </c>
      <c r="D11728" t="s">
        <v>424</v>
      </c>
      <c r="E11728" t="s">
        <v>3131</v>
      </c>
      <c r="F11728" s="4">
        <v>0.30382352941176499</v>
      </c>
      <c r="G11728" s="4">
        <v>0.3</v>
      </c>
      <c r="H11728" s="4">
        <v>9.7078996445174204E-2</v>
      </c>
      <c r="I11728" s="4">
        <v>0.52</v>
      </c>
      <c r="J11728" s="4">
        <v>0.05</v>
      </c>
      <c r="K11728" s="4">
        <v>0.27</v>
      </c>
      <c r="L11728" s="4">
        <v>0.36499999999999999</v>
      </c>
      <c r="M11728" s="4">
        <v>34</v>
      </c>
    </row>
    <row r="11729" spans="1:13" x14ac:dyDescent="0.2">
      <c r="A11729" s="3">
        <v>44044</v>
      </c>
      <c r="B11729" t="s">
        <v>4404</v>
      </c>
      <c r="C11729" t="s">
        <v>3135</v>
      </c>
      <c r="D11729" t="s">
        <v>492</v>
      </c>
      <c r="E11729" t="s">
        <v>3134</v>
      </c>
      <c r="F11729" s="4">
        <v>0.27441176470588202</v>
      </c>
      <c r="G11729" s="4">
        <v>0.3</v>
      </c>
      <c r="H11729" s="4">
        <v>8.8461297014675894E-2</v>
      </c>
      <c r="I11729" s="4">
        <v>0.45</v>
      </c>
      <c r="J11729" s="4">
        <v>0.04</v>
      </c>
      <c r="K11729" s="4">
        <v>0.24</v>
      </c>
      <c r="L11729" s="4">
        <v>0.33</v>
      </c>
      <c r="M11729" s="4">
        <v>34</v>
      </c>
    </row>
    <row r="11730" spans="1:13" x14ac:dyDescent="0.2">
      <c r="A11730" s="3">
        <v>44044</v>
      </c>
      <c r="B11730" t="s">
        <v>4478</v>
      </c>
      <c r="C11730" t="s">
        <v>3138</v>
      </c>
      <c r="D11730" t="s">
        <v>560</v>
      </c>
      <c r="E11730" t="s">
        <v>3137</v>
      </c>
      <c r="F11730" s="4">
        <v>-0.154705882352941</v>
      </c>
      <c r="G11730" s="4">
        <v>-0.12</v>
      </c>
      <c r="H11730" s="4">
        <v>0.18455902060197801</v>
      </c>
      <c r="I11730" s="4">
        <v>0.15</v>
      </c>
      <c r="J11730" s="4">
        <v>-0.86</v>
      </c>
      <c r="K11730" s="4">
        <v>-0.23250000000000001</v>
      </c>
      <c r="L11730" s="4">
        <v>-0.05</v>
      </c>
      <c r="M11730" s="4">
        <v>34</v>
      </c>
    </row>
    <row r="11731" spans="1:13" x14ac:dyDescent="0.2">
      <c r="A11731" s="3">
        <v>44044</v>
      </c>
      <c r="B11731" t="s">
        <v>4627</v>
      </c>
      <c r="C11731" t="s">
        <v>3141</v>
      </c>
      <c r="D11731" t="s">
        <v>653</v>
      </c>
      <c r="E11731" t="s">
        <v>3140</v>
      </c>
      <c r="F11731" s="4">
        <v>-0.20117647058823501</v>
      </c>
      <c r="G11731" s="4">
        <v>-0.22</v>
      </c>
      <c r="H11731" s="4">
        <v>0.18867584364471399</v>
      </c>
      <c r="I11731" s="4">
        <v>0.42</v>
      </c>
      <c r="J11731" s="4">
        <v>-0.46</v>
      </c>
      <c r="K11731" s="4">
        <v>-0.3</v>
      </c>
      <c r="L11731" s="4">
        <v>-0.14499999999999999</v>
      </c>
      <c r="M11731" s="4">
        <v>34</v>
      </c>
    </row>
    <row r="11732" spans="1:13" x14ac:dyDescent="0.2">
      <c r="A11732" s="3">
        <v>44044</v>
      </c>
      <c r="B11732" t="s">
        <v>4695</v>
      </c>
      <c r="C11732" t="s">
        <v>3144</v>
      </c>
      <c r="D11732" t="s">
        <v>719</v>
      </c>
      <c r="E11732" t="s">
        <v>3143</v>
      </c>
      <c r="F11732" s="4">
        <v>0.224117647058824</v>
      </c>
      <c r="G11732" s="4">
        <v>0.21</v>
      </c>
      <c r="H11732" s="4">
        <v>0.10488428391555001</v>
      </c>
      <c r="I11732" s="4">
        <v>0.49</v>
      </c>
      <c r="J11732" s="4">
        <v>-0.05</v>
      </c>
      <c r="K11732" s="4">
        <v>0.1925</v>
      </c>
      <c r="L11732" s="4">
        <v>0.25</v>
      </c>
      <c r="M11732" s="4">
        <v>34</v>
      </c>
    </row>
    <row r="11733" spans="1:13" x14ac:dyDescent="0.2">
      <c r="A11733" s="3">
        <v>44044</v>
      </c>
      <c r="B11733" t="s">
        <v>4760</v>
      </c>
      <c r="C11733" t="s">
        <v>3147</v>
      </c>
      <c r="D11733" t="s">
        <v>782</v>
      </c>
      <c r="E11733" t="s">
        <v>3146</v>
      </c>
      <c r="F11733" s="4">
        <v>0.34852941176470598</v>
      </c>
      <c r="G11733" s="4">
        <v>0.35</v>
      </c>
      <c r="H11733" s="4">
        <v>0.12397781700261699</v>
      </c>
      <c r="I11733" s="4">
        <v>0.66</v>
      </c>
      <c r="J11733" s="4">
        <v>-0.01</v>
      </c>
      <c r="K11733" s="4">
        <v>0.27500000000000002</v>
      </c>
      <c r="L11733" s="4">
        <v>0.42249999999999999</v>
      </c>
      <c r="M11733" s="4">
        <v>34</v>
      </c>
    </row>
    <row r="11734" spans="1:13" x14ac:dyDescent="0.2">
      <c r="A11734" s="3">
        <v>44044</v>
      </c>
      <c r="B11734" t="s">
        <v>3133</v>
      </c>
      <c r="C11734" t="s">
        <v>3114</v>
      </c>
      <c r="D11734" t="s">
        <v>22</v>
      </c>
      <c r="E11734" t="s">
        <v>3113</v>
      </c>
      <c r="F11734" s="4">
        <v>0.33400000000000002</v>
      </c>
      <c r="G11734" s="4">
        <v>0.36</v>
      </c>
      <c r="H11734" s="4">
        <v>9.8941456249167295E-2</v>
      </c>
      <c r="I11734" s="4">
        <v>0.44</v>
      </c>
      <c r="J11734" s="4">
        <v>-0.04</v>
      </c>
      <c r="K11734" s="4">
        <v>0.33</v>
      </c>
      <c r="L11734" s="4">
        <v>0.39500000000000002</v>
      </c>
      <c r="M11734" s="4">
        <v>35</v>
      </c>
    </row>
    <row r="11735" spans="1:13" x14ac:dyDescent="0.2">
      <c r="A11735" s="3">
        <v>44044</v>
      </c>
      <c r="B11735" t="s">
        <v>4826</v>
      </c>
      <c r="C11735" t="s">
        <v>3150</v>
      </c>
      <c r="D11735" t="s">
        <v>848</v>
      </c>
      <c r="E11735" t="s">
        <v>3149</v>
      </c>
      <c r="F11735" s="4">
        <v>0.28382352941176497</v>
      </c>
      <c r="G11735" s="4">
        <v>0.27500000000000002</v>
      </c>
      <c r="H11735" s="4">
        <v>0.107619270153527</v>
      </c>
      <c r="I11735" s="4">
        <v>0.51</v>
      </c>
      <c r="J11735" s="4">
        <v>-0.01</v>
      </c>
      <c r="K11735" s="4">
        <v>0.20250000000000001</v>
      </c>
      <c r="L11735" s="4">
        <v>0.34749999999999998</v>
      </c>
      <c r="M11735" s="4">
        <v>34</v>
      </c>
    </row>
    <row r="11736" spans="1:13" x14ac:dyDescent="0.2">
      <c r="A11736" s="3">
        <v>44044</v>
      </c>
      <c r="B11736" t="s">
        <v>3136</v>
      </c>
      <c r="C11736" t="s">
        <v>3117</v>
      </c>
      <c r="D11736" t="s">
        <v>23</v>
      </c>
      <c r="E11736" t="s">
        <v>3116</v>
      </c>
      <c r="F11736" s="4">
        <v>0.312</v>
      </c>
      <c r="G11736" s="4">
        <v>0.3</v>
      </c>
      <c r="H11736" s="4">
        <v>0.101076558054948</v>
      </c>
      <c r="I11736" s="4">
        <v>0.63</v>
      </c>
      <c r="J11736" s="4">
        <v>0.13</v>
      </c>
      <c r="K11736" s="4">
        <v>0.25</v>
      </c>
      <c r="L11736" s="4">
        <v>0.35499999999999998</v>
      </c>
      <c r="M11736" s="4">
        <v>35</v>
      </c>
    </row>
    <row r="11737" spans="1:13" x14ac:dyDescent="0.2">
      <c r="A11737" s="3">
        <v>44044</v>
      </c>
      <c r="B11737" t="s">
        <v>3139</v>
      </c>
      <c r="C11737" t="s">
        <v>3120</v>
      </c>
      <c r="D11737" t="s">
        <v>24</v>
      </c>
      <c r="E11737" t="s">
        <v>3119</v>
      </c>
      <c r="F11737" s="4">
        <v>0.48542857142857099</v>
      </c>
      <c r="G11737" s="4">
        <v>0.49</v>
      </c>
      <c r="H11737" s="4">
        <v>8.6137470740359101E-2</v>
      </c>
      <c r="I11737" s="4">
        <v>0.66</v>
      </c>
      <c r="J11737" s="4">
        <v>0.16</v>
      </c>
      <c r="K11737" s="4">
        <v>0.45</v>
      </c>
      <c r="L11737" s="4">
        <v>0.53500000000000003</v>
      </c>
      <c r="M11737" s="4">
        <v>35</v>
      </c>
    </row>
    <row r="11738" spans="1:13" x14ac:dyDescent="0.2">
      <c r="A11738" s="3">
        <v>44044</v>
      </c>
      <c r="B11738" t="s">
        <v>3142</v>
      </c>
      <c r="C11738" t="s">
        <v>3123</v>
      </c>
      <c r="D11738" t="s">
        <v>25</v>
      </c>
      <c r="E11738" t="s">
        <v>3122</v>
      </c>
      <c r="F11738" s="4">
        <v>0.72028571428571397</v>
      </c>
      <c r="G11738" s="4">
        <v>0.7</v>
      </c>
      <c r="H11738" s="4">
        <v>7.8308804789519196E-2</v>
      </c>
      <c r="I11738" s="4">
        <v>0.98</v>
      </c>
      <c r="J11738" s="4">
        <v>0.6</v>
      </c>
      <c r="K11738" s="4">
        <v>0.66500000000000004</v>
      </c>
      <c r="L11738" s="4">
        <v>0.75</v>
      </c>
      <c r="M11738" s="4">
        <v>35</v>
      </c>
    </row>
    <row r="11739" spans="1:13" x14ac:dyDescent="0.2">
      <c r="A11739" s="3">
        <v>44044</v>
      </c>
      <c r="B11739" t="s">
        <v>3145</v>
      </c>
      <c r="C11739" t="s">
        <v>3126</v>
      </c>
      <c r="D11739" t="s">
        <v>26</v>
      </c>
      <c r="E11739" t="s">
        <v>3125</v>
      </c>
      <c r="F11739" s="4">
        <v>0.49285714285714299</v>
      </c>
      <c r="G11739" s="4">
        <v>0.49</v>
      </c>
      <c r="H11739" s="4">
        <v>0.104840815709605</v>
      </c>
      <c r="I11739" s="4">
        <v>0.74</v>
      </c>
      <c r="J11739" s="4">
        <v>0.19</v>
      </c>
      <c r="K11739" s="4">
        <v>0.435</v>
      </c>
      <c r="L11739" s="4">
        <v>0.53500000000000003</v>
      </c>
      <c r="M11739" s="4">
        <v>35</v>
      </c>
    </row>
    <row r="11740" spans="1:13" x14ac:dyDescent="0.2">
      <c r="A11740" s="3">
        <v>44044</v>
      </c>
      <c r="B11740" t="s">
        <v>4759</v>
      </c>
      <c r="C11740" t="s">
        <v>3096</v>
      </c>
      <c r="D11740" t="s">
        <v>781</v>
      </c>
      <c r="E11740" t="s">
        <v>3095</v>
      </c>
      <c r="F11740" s="4">
        <v>3.4290625000000001</v>
      </c>
      <c r="G11740" s="4">
        <v>3.4750000000000001</v>
      </c>
      <c r="H11740" s="4">
        <v>0.31084026989290903</v>
      </c>
      <c r="I11740" s="4">
        <v>4.09</v>
      </c>
      <c r="J11740" s="4">
        <v>2.8</v>
      </c>
      <c r="K11740" s="4">
        <v>3.23</v>
      </c>
      <c r="L11740" s="4">
        <v>3.585</v>
      </c>
      <c r="M11740" s="4">
        <v>32</v>
      </c>
    </row>
    <row r="11741" spans="1:13" x14ac:dyDescent="0.2">
      <c r="A11741" s="3">
        <v>44044</v>
      </c>
      <c r="B11741" t="s">
        <v>4825</v>
      </c>
      <c r="C11741" t="s">
        <v>3099</v>
      </c>
      <c r="D11741" t="s">
        <v>847</v>
      </c>
      <c r="E11741" t="s">
        <v>3098</v>
      </c>
      <c r="F11741" s="4">
        <v>3.4271875000000001</v>
      </c>
      <c r="G11741" s="4">
        <v>3.45</v>
      </c>
      <c r="H11741" s="4">
        <v>0.31142994215548297</v>
      </c>
      <c r="I11741" s="4">
        <v>4.09</v>
      </c>
      <c r="J11741" s="4">
        <v>2.9</v>
      </c>
      <c r="K11741" s="4">
        <v>3.2324999999999999</v>
      </c>
      <c r="L11741" s="4">
        <v>3.6025</v>
      </c>
      <c r="M11741" s="4">
        <v>32</v>
      </c>
    </row>
    <row r="11742" spans="1:13" x14ac:dyDescent="0.2">
      <c r="A11742" s="3">
        <v>44044</v>
      </c>
      <c r="B11742" t="s">
        <v>3085</v>
      </c>
      <c r="C11742" t="s">
        <v>3087</v>
      </c>
      <c r="D11742" t="s">
        <v>6</v>
      </c>
      <c r="E11742" t="s">
        <v>3086</v>
      </c>
      <c r="F11742" s="4">
        <v>3.8665625000000001</v>
      </c>
      <c r="G11742" s="4">
        <v>3.915</v>
      </c>
      <c r="H11742" s="4">
        <v>0.199961437814653</v>
      </c>
      <c r="I11742" s="4">
        <v>4.12</v>
      </c>
      <c r="J11742" s="4">
        <v>3.3</v>
      </c>
      <c r="K11742" s="4">
        <v>3.7875000000000001</v>
      </c>
      <c r="L11742" s="4">
        <v>3.9925000000000002</v>
      </c>
      <c r="M11742" s="4">
        <v>32</v>
      </c>
    </row>
    <row r="11743" spans="1:13" x14ac:dyDescent="0.2">
      <c r="A11743" s="3">
        <v>44044</v>
      </c>
      <c r="B11743" t="s">
        <v>3088</v>
      </c>
      <c r="C11743" t="s">
        <v>3090</v>
      </c>
      <c r="D11743" t="s">
        <v>7</v>
      </c>
      <c r="E11743" t="s">
        <v>3089</v>
      </c>
      <c r="F11743" s="4">
        <v>3.4987499999999998</v>
      </c>
      <c r="G11743" s="4">
        <v>3.5049999999999999</v>
      </c>
      <c r="H11743" s="4">
        <v>0.36357321665789399</v>
      </c>
      <c r="I11743" s="4">
        <v>4.2</v>
      </c>
      <c r="J11743" s="4">
        <v>2.63</v>
      </c>
      <c r="K11743" s="4">
        <v>3.3075000000000001</v>
      </c>
      <c r="L11743" s="4">
        <v>3.7324999999999999</v>
      </c>
      <c r="M11743" s="4">
        <v>32</v>
      </c>
    </row>
    <row r="11744" spans="1:13" x14ac:dyDescent="0.2">
      <c r="A11744" s="3">
        <v>44044</v>
      </c>
      <c r="B11744" t="s">
        <v>3106</v>
      </c>
      <c r="C11744" t="s">
        <v>3108</v>
      </c>
      <c r="D11744" t="s">
        <v>13</v>
      </c>
      <c r="E11744" t="s">
        <v>3107</v>
      </c>
      <c r="F11744" s="4">
        <v>3.5434482758620698</v>
      </c>
      <c r="G11744" s="4">
        <v>3.5</v>
      </c>
      <c r="H11744" s="4">
        <v>0.27346031132857501</v>
      </c>
      <c r="I11744" s="4">
        <v>4.5</v>
      </c>
      <c r="J11744" s="4">
        <v>3</v>
      </c>
      <c r="K11744" s="4">
        <v>3.43</v>
      </c>
      <c r="L11744" s="4">
        <v>3.6</v>
      </c>
      <c r="M11744" s="4">
        <v>29</v>
      </c>
    </row>
    <row r="11745" spans="1:13" x14ac:dyDescent="0.2">
      <c r="A11745" s="3">
        <v>44044</v>
      </c>
      <c r="B11745" t="s">
        <v>3091</v>
      </c>
      <c r="C11745" t="s">
        <v>3093</v>
      </c>
      <c r="D11745" t="s">
        <v>8</v>
      </c>
      <c r="E11745" t="s">
        <v>3092</v>
      </c>
      <c r="F11745" s="4">
        <v>3.4896153846153801</v>
      </c>
      <c r="G11745" s="4">
        <v>3.5</v>
      </c>
      <c r="H11745" s="4">
        <v>0.28944748427624301</v>
      </c>
      <c r="I11745" s="4">
        <v>4.2</v>
      </c>
      <c r="J11745" s="4">
        <v>3</v>
      </c>
      <c r="K11745" s="4">
        <v>3.3125</v>
      </c>
      <c r="L11745" s="4">
        <v>3.5874999999999999</v>
      </c>
      <c r="M11745" s="4">
        <v>26</v>
      </c>
    </row>
    <row r="11746" spans="1:13" x14ac:dyDescent="0.2">
      <c r="A11746" s="3">
        <v>44044</v>
      </c>
      <c r="B11746" t="s">
        <v>3109</v>
      </c>
      <c r="C11746" t="s">
        <v>3111</v>
      </c>
      <c r="D11746" t="s">
        <v>14</v>
      </c>
      <c r="E11746" t="s">
        <v>3110</v>
      </c>
      <c r="F11746" s="4">
        <v>3.4325925925925902</v>
      </c>
      <c r="G11746" s="4">
        <v>3.5</v>
      </c>
      <c r="H11746" s="4">
        <v>0.17511738025135301</v>
      </c>
      <c r="I11746" s="4">
        <v>3.8</v>
      </c>
      <c r="J11746" s="4">
        <v>3</v>
      </c>
      <c r="K11746" s="4">
        <v>3.38</v>
      </c>
      <c r="L11746" s="4">
        <v>3.5</v>
      </c>
      <c r="M11746" s="4">
        <v>27</v>
      </c>
    </row>
    <row r="11747" spans="1:13" x14ac:dyDescent="0.2">
      <c r="A11747" s="3">
        <v>44044</v>
      </c>
      <c r="B11747" t="s">
        <v>4827</v>
      </c>
      <c r="C11747" t="s">
        <v>3153</v>
      </c>
      <c r="D11747" t="s">
        <v>849</v>
      </c>
      <c r="E11747" t="s">
        <v>3152</v>
      </c>
      <c r="F11747" s="4">
        <v>0.26343749999999999</v>
      </c>
      <c r="G11747" s="4">
        <v>0.26</v>
      </c>
      <c r="H11747" s="4">
        <v>3.7036109232703902E-2</v>
      </c>
      <c r="I11747" s="4">
        <v>0.37</v>
      </c>
      <c r="J11747" s="4">
        <v>0.19</v>
      </c>
      <c r="K11747" s="4">
        <v>0.25</v>
      </c>
      <c r="L11747" s="4">
        <v>0.28249999999999997</v>
      </c>
      <c r="M11747" s="4">
        <v>32</v>
      </c>
    </row>
    <row r="11748" spans="1:13" x14ac:dyDescent="0.2">
      <c r="A11748" s="3">
        <v>44044</v>
      </c>
      <c r="B11748" t="s">
        <v>4322</v>
      </c>
      <c r="C11748" t="s">
        <v>4324</v>
      </c>
      <c r="D11748" t="s">
        <v>420</v>
      </c>
      <c r="E11748" t="s">
        <v>4323</v>
      </c>
      <c r="F11748" s="4">
        <v>-5.54</v>
      </c>
      <c r="G11748" s="4">
        <v>-5.8</v>
      </c>
      <c r="H11748" s="4">
        <v>2.1618319179296299</v>
      </c>
      <c r="I11748" s="4">
        <v>4.0999999999999996</v>
      </c>
      <c r="J11748" s="4">
        <v>-8</v>
      </c>
      <c r="K11748" s="4">
        <v>-6.5250000000000004</v>
      </c>
      <c r="L11748" s="4">
        <v>-5.0999999999999996</v>
      </c>
      <c r="M11748" s="4">
        <v>30</v>
      </c>
    </row>
    <row r="11749" spans="1:13" x14ac:dyDescent="0.2">
      <c r="A11749" s="3">
        <v>44044</v>
      </c>
      <c r="B11749" t="s">
        <v>4325</v>
      </c>
      <c r="C11749" t="s">
        <v>4327</v>
      </c>
      <c r="D11749" t="s">
        <v>421</v>
      </c>
      <c r="E11749" t="s">
        <v>4326</v>
      </c>
      <c r="F11749" s="4">
        <v>3.9675862068965499</v>
      </c>
      <c r="G11749" s="4">
        <v>3.9</v>
      </c>
      <c r="H11749" s="4">
        <v>1.1912348190380699</v>
      </c>
      <c r="I11749" s="4">
        <v>7</v>
      </c>
      <c r="J11749" s="4">
        <v>1.5</v>
      </c>
      <c r="K11749" s="4">
        <v>3.4</v>
      </c>
      <c r="L11749" s="4">
        <v>4.5999999999999996</v>
      </c>
      <c r="M11749" s="4">
        <v>29</v>
      </c>
    </row>
    <row r="11750" spans="1:13" x14ac:dyDescent="0.2">
      <c r="A11750" s="3">
        <v>44044</v>
      </c>
      <c r="B11750" t="s">
        <v>3965</v>
      </c>
      <c r="C11750" t="s">
        <v>3939</v>
      </c>
      <c r="D11750" t="s">
        <v>300</v>
      </c>
      <c r="E11750" t="s">
        <v>3947</v>
      </c>
      <c r="F11750" s="4">
        <v>22.2988888888889</v>
      </c>
      <c r="G11750" s="4">
        <v>22.2</v>
      </c>
      <c r="H11750" s="4">
        <v>0.31000413562171097</v>
      </c>
      <c r="I11750" s="4">
        <v>22.9</v>
      </c>
      <c r="J11750" s="4">
        <v>21.9</v>
      </c>
      <c r="K11750" s="4">
        <v>22</v>
      </c>
      <c r="L11750" s="4">
        <v>22.52</v>
      </c>
      <c r="M11750" s="4">
        <v>27</v>
      </c>
    </row>
    <row r="11751" spans="1:13" x14ac:dyDescent="0.2">
      <c r="A11751" s="3">
        <v>44044</v>
      </c>
      <c r="B11751" t="s">
        <v>3968</v>
      </c>
      <c r="C11751" t="s">
        <v>3942</v>
      </c>
      <c r="D11751" t="s">
        <v>301</v>
      </c>
      <c r="E11751" t="s">
        <v>3949</v>
      </c>
      <c r="F11751" s="4">
        <v>22.493214285714298</v>
      </c>
      <c r="G11751" s="4">
        <v>22.405000000000001</v>
      </c>
      <c r="H11751" s="4">
        <v>0.68678021483736995</v>
      </c>
      <c r="I11751" s="4">
        <v>25.35</v>
      </c>
      <c r="J11751" s="4">
        <v>21.82</v>
      </c>
      <c r="K11751" s="4">
        <v>22</v>
      </c>
      <c r="L11751" s="4">
        <v>22.692499999999999</v>
      </c>
      <c r="M11751" s="4">
        <v>28</v>
      </c>
    </row>
    <row r="11752" spans="1:13" x14ac:dyDescent="0.2">
      <c r="A11752" s="3">
        <v>44044</v>
      </c>
      <c r="B11752" t="s">
        <v>3971</v>
      </c>
      <c r="C11752" t="s">
        <v>3952</v>
      </c>
      <c r="D11752" t="s">
        <v>302</v>
      </c>
      <c r="E11752" t="s">
        <v>3951</v>
      </c>
      <c r="F11752" s="4">
        <v>22.591785714285699</v>
      </c>
      <c r="G11752" s="4">
        <v>22.56</v>
      </c>
      <c r="H11752" s="4">
        <v>0.64432596748924598</v>
      </c>
      <c r="I11752" s="4">
        <v>24.28</v>
      </c>
      <c r="J11752" s="4">
        <v>21.64</v>
      </c>
      <c r="K11752" s="4">
        <v>22</v>
      </c>
      <c r="L11752" s="4">
        <v>23.0075</v>
      </c>
      <c r="M11752" s="4">
        <v>28</v>
      </c>
    </row>
    <row r="11753" spans="1:13" x14ac:dyDescent="0.2">
      <c r="A11753" s="3">
        <v>44044</v>
      </c>
      <c r="B11753" t="s">
        <v>3934</v>
      </c>
      <c r="C11753" t="s">
        <v>3936</v>
      </c>
      <c r="D11753" t="s">
        <v>289</v>
      </c>
      <c r="E11753" t="s">
        <v>3935</v>
      </c>
      <c r="F11753" s="4">
        <v>22.614687499999999</v>
      </c>
      <c r="G11753" s="4">
        <v>22.6</v>
      </c>
      <c r="H11753" s="4">
        <v>0.73806628068041402</v>
      </c>
      <c r="I11753" s="4">
        <v>24.22</v>
      </c>
      <c r="J11753" s="4">
        <v>21.37</v>
      </c>
      <c r="K11753" s="4">
        <v>22</v>
      </c>
      <c r="L11753" s="4">
        <v>23</v>
      </c>
      <c r="M11753" s="4">
        <v>32</v>
      </c>
    </row>
    <row r="11754" spans="1:13" x14ac:dyDescent="0.2">
      <c r="A11754" s="3">
        <v>44044</v>
      </c>
      <c r="B11754" t="s">
        <v>3937</v>
      </c>
      <c r="C11754" t="s">
        <v>3939</v>
      </c>
      <c r="D11754" t="s">
        <v>290</v>
      </c>
      <c r="E11754" t="s">
        <v>3938</v>
      </c>
      <c r="F11754" s="4">
        <v>22.7146875</v>
      </c>
      <c r="G11754" s="4">
        <v>22.5</v>
      </c>
      <c r="H11754" s="4">
        <v>1.1905487603649201</v>
      </c>
      <c r="I11754" s="4">
        <v>25.21</v>
      </c>
      <c r="J11754" s="4">
        <v>20.53</v>
      </c>
      <c r="K11754" s="4">
        <v>22</v>
      </c>
      <c r="L11754" s="4">
        <v>23.2</v>
      </c>
      <c r="M11754" s="4">
        <v>32</v>
      </c>
    </row>
    <row r="11755" spans="1:13" x14ac:dyDescent="0.2">
      <c r="A11755" s="3">
        <v>44044</v>
      </c>
      <c r="B11755" t="s">
        <v>3940</v>
      </c>
      <c r="C11755" t="s">
        <v>3942</v>
      </c>
      <c r="D11755" t="s">
        <v>291</v>
      </c>
      <c r="E11755" t="s">
        <v>3941</v>
      </c>
      <c r="F11755" s="4">
        <v>22.825238095238099</v>
      </c>
      <c r="G11755" s="4">
        <v>22.58</v>
      </c>
      <c r="H11755" s="4">
        <v>1.3935947009357501</v>
      </c>
      <c r="I11755" s="4">
        <v>26</v>
      </c>
      <c r="J11755" s="4">
        <v>20.49</v>
      </c>
      <c r="K11755" s="4">
        <v>22</v>
      </c>
      <c r="L11755" s="4">
        <v>23.3</v>
      </c>
      <c r="M11755" s="4">
        <v>21</v>
      </c>
    </row>
    <row r="11756" spans="1:13" x14ac:dyDescent="0.2">
      <c r="A11756" s="3">
        <v>44044</v>
      </c>
      <c r="B11756" t="s">
        <v>3577</v>
      </c>
      <c r="C11756" t="s">
        <v>3579</v>
      </c>
      <c r="D11756" t="s">
        <v>170</v>
      </c>
      <c r="E11756" t="s">
        <v>3578</v>
      </c>
      <c r="F11756" s="4">
        <v>-9.9654285714285695</v>
      </c>
      <c r="G11756" s="4">
        <v>-9.9</v>
      </c>
      <c r="H11756" s="4">
        <v>0.74767617580443602</v>
      </c>
      <c r="I11756" s="4">
        <v>-8.4</v>
      </c>
      <c r="J11756" s="4">
        <v>-11.5</v>
      </c>
      <c r="K11756" s="4">
        <v>-10.5</v>
      </c>
      <c r="L11756" s="4">
        <v>-9.5500000000000007</v>
      </c>
      <c r="M11756" s="4">
        <v>35</v>
      </c>
    </row>
    <row r="11757" spans="1:13" x14ac:dyDescent="0.2">
      <c r="A11757" s="3">
        <v>44044</v>
      </c>
      <c r="B11757" t="s">
        <v>3580</v>
      </c>
      <c r="C11757" t="s">
        <v>3582</v>
      </c>
      <c r="D11757" t="s">
        <v>171</v>
      </c>
      <c r="E11757" t="s">
        <v>3581</v>
      </c>
      <c r="F11757" s="4">
        <v>3.01</v>
      </c>
      <c r="G11757" s="4">
        <v>2.95</v>
      </c>
      <c r="H11757" s="4">
        <v>0.903776588107991</v>
      </c>
      <c r="I11757" s="4">
        <v>5.5</v>
      </c>
      <c r="J11757" s="4">
        <v>1.6</v>
      </c>
      <c r="K11757" s="4">
        <v>2.4049999999999998</v>
      </c>
      <c r="L11757" s="4">
        <v>3.5</v>
      </c>
      <c r="M11757" s="4">
        <v>34</v>
      </c>
    </row>
    <row r="11758" spans="1:13" x14ac:dyDescent="0.2">
      <c r="A11758" s="3">
        <v>44044</v>
      </c>
      <c r="B11758" t="s">
        <v>3583</v>
      </c>
      <c r="C11758" t="s">
        <v>3585</v>
      </c>
      <c r="D11758" t="s">
        <v>172</v>
      </c>
      <c r="E11758" t="s">
        <v>3584</v>
      </c>
      <c r="F11758" s="4">
        <v>2.22041666666667</v>
      </c>
      <c r="G11758" s="4">
        <v>2</v>
      </c>
      <c r="H11758" s="4">
        <v>0.659258339326105</v>
      </c>
      <c r="I11758" s="4">
        <v>4.0999999999999996</v>
      </c>
      <c r="J11758" s="4">
        <v>1.37</v>
      </c>
      <c r="K11758" s="4">
        <v>1.7925</v>
      </c>
      <c r="L11758" s="4">
        <v>2.5499999999999998</v>
      </c>
      <c r="M11758" s="4">
        <v>24</v>
      </c>
    </row>
    <row r="11759" spans="1:13" x14ac:dyDescent="0.2">
      <c r="A11759" s="3">
        <v>44044</v>
      </c>
      <c r="B11759" t="s">
        <v>3604</v>
      </c>
      <c r="C11759" t="s">
        <v>3600</v>
      </c>
      <c r="D11759" t="s">
        <v>179</v>
      </c>
      <c r="E11759" t="s">
        <v>3599</v>
      </c>
      <c r="F11759" s="4">
        <v>-3.1003225806451602</v>
      </c>
      <c r="G11759" s="4">
        <v>-3.65</v>
      </c>
      <c r="H11759" s="4">
        <v>3.4276624531119002</v>
      </c>
      <c r="I11759" s="4">
        <v>2.2999999999999998</v>
      </c>
      <c r="J11759" s="4">
        <v>-9.1999999999999993</v>
      </c>
      <c r="K11759" s="4">
        <v>-6.05</v>
      </c>
      <c r="L11759" s="4">
        <v>0.36499999999999999</v>
      </c>
      <c r="M11759" s="4">
        <v>31</v>
      </c>
    </row>
    <row r="11760" spans="1:13" x14ac:dyDescent="0.2">
      <c r="A11760" s="3">
        <v>44044</v>
      </c>
      <c r="B11760" t="s">
        <v>3607</v>
      </c>
      <c r="C11760" t="s">
        <v>3603</v>
      </c>
      <c r="D11760" t="s">
        <v>180</v>
      </c>
      <c r="E11760" t="s">
        <v>3602</v>
      </c>
      <c r="F11760" s="4">
        <v>9.3083870967741902</v>
      </c>
      <c r="G11760" s="4">
        <v>8.1</v>
      </c>
      <c r="H11760" s="4">
        <v>5.3217767063104002</v>
      </c>
      <c r="I11760" s="4">
        <v>18.3</v>
      </c>
      <c r="J11760" s="4">
        <v>1.8</v>
      </c>
      <c r="K11760" s="4">
        <v>5.04</v>
      </c>
      <c r="L11760" s="4">
        <v>14.2</v>
      </c>
      <c r="M11760" s="4">
        <v>31</v>
      </c>
    </row>
    <row r="11761" spans="1:13" x14ac:dyDescent="0.2">
      <c r="A11761" s="3">
        <v>44044</v>
      </c>
      <c r="B11761" t="s">
        <v>3598</v>
      </c>
      <c r="C11761" t="s">
        <v>3594</v>
      </c>
      <c r="D11761" t="s">
        <v>177</v>
      </c>
      <c r="E11761" t="s">
        <v>3593</v>
      </c>
      <c r="F11761" s="4">
        <v>-11.9532258064516</v>
      </c>
      <c r="G11761" s="4">
        <v>-12</v>
      </c>
      <c r="H11761" s="4">
        <v>1.6857093207248099</v>
      </c>
      <c r="I11761" s="4">
        <v>-7.9</v>
      </c>
      <c r="J11761" s="4">
        <v>-15</v>
      </c>
      <c r="K11761" s="4">
        <v>-13.1</v>
      </c>
      <c r="L11761" s="4">
        <v>-10.8</v>
      </c>
      <c r="M11761" s="4">
        <v>31</v>
      </c>
    </row>
    <row r="11762" spans="1:13" x14ac:dyDescent="0.2">
      <c r="A11762" s="3">
        <v>44044</v>
      </c>
      <c r="B11762" t="s">
        <v>3610</v>
      </c>
      <c r="C11762" t="s">
        <v>3606</v>
      </c>
      <c r="D11762" t="s">
        <v>181</v>
      </c>
      <c r="E11762" t="s">
        <v>3605</v>
      </c>
      <c r="F11762" s="4">
        <v>4.10096774193548</v>
      </c>
      <c r="G11762" s="4">
        <v>3.5</v>
      </c>
      <c r="H11762" s="4">
        <v>1.9856507830578001</v>
      </c>
      <c r="I11762" s="4">
        <v>8.3000000000000007</v>
      </c>
      <c r="J11762" s="4">
        <v>1.3</v>
      </c>
      <c r="K11762" s="4">
        <v>2.3450000000000002</v>
      </c>
      <c r="L11762" s="4">
        <v>5.54</v>
      </c>
      <c r="M11762" s="4">
        <v>31</v>
      </c>
    </row>
    <row r="11763" spans="1:13" x14ac:dyDescent="0.2">
      <c r="A11763" s="3">
        <v>44044</v>
      </c>
      <c r="B11763" t="s">
        <v>3601</v>
      </c>
      <c r="C11763" t="s">
        <v>3597</v>
      </c>
      <c r="D11763" t="s">
        <v>178</v>
      </c>
      <c r="E11763" t="s">
        <v>3596</v>
      </c>
      <c r="F11763" s="4">
        <v>-7.9003225806451596</v>
      </c>
      <c r="G11763" s="4">
        <v>-8.31</v>
      </c>
      <c r="H11763" s="4">
        <v>2.0938982526553498</v>
      </c>
      <c r="I11763" s="4">
        <v>-4</v>
      </c>
      <c r="J11763" s="4">
        <v>-11.3</v>
      </c>
      <c r="K11763" s="4">
        <v>-9.65</v>
      </c>
      <c r="L11763" s="4">
        <v>-6.05</v>
      </c>
      <c r="M11763" s="4">
        <v>31</v>
      </c>
    </row>
    <row r="11764" spans="1:13" x14ac:dyDescent="0.2">
      <c r="A11764" s="3">
        <v>44044</v>
      </c>
      <c r="B11764" t="s">
        <v>3613</v>
      </c>
      <c r="C11764" t="s">
        <v>3609</v>
      </c>
      <c r="D11764" t="s">
        <v>182</v>
      </c>
      <c r="E11764" t="s">
        <v>3608</v>
      </c>
      <c r="F11764" s="4">
        <v>2.7129032258064498</v>
      </c>
      <c r="G11764" s="4">
        <v>2.41</v>
      </c>
      <c r="H11764" s="4">
        <v>1.8251030903273899</v>
      </c>
      <c r="I11764" s="4">
        <v>7.4</v>
      </c>
      <c r="J11764" s="4">
        <v>-1</v>
      </c>
      <c r="K11764" s="4">
        <v>1.55</v>
      </c>
      <c r="L11764" s="4">
        <v>3.55</v>
      </c>
      <c r="M11764" s="4">
        <v>31</v>
      </c>
    </row>
    <row r="11765" spans="1:13" x14ac:dyDescent="0.2">
      <c r="A11765" s="3">
        <v>44044</v>
      </c>
      <c r="B11765" t="s">
        <v>3880</v>
      </c>
      <c r="C11765" t="s">
        <v>3876</v>
      </c>
      <c r="D11765" t="s">
        <v>271</v>
      </c>
      <c r="E11765" t="s">
        <v>3875</v>
      </c>
      <c r="F11765" s="4">
        <v>1.7305263157894699</v>
      </c>
      <c r="G11765" s="4">
        <v>1.4</v>
      </c>
      <c r="H11765" s="4">
        <v>1.76697630520556</v>
      </c>
      <c r="I11765" s="4">
        <v>7.94</v>
      </c>
      <c r="J11765" s="4">
        <v>0</v>
      </c>
      <c r="K11765" s="4">
        <v>0.7</v>
      </c>
      <c r="L11765" s="4">
        <v>2.1</v>
      </c>
      <c r="M11765" s="4">
        <v>19</v>
      </c>
    </row>
    <row r="11766" spans="1:13" x14ac:dyDescent="0.2">
      <c r="A11766" s="3">
        <v>44044</v>
      </c>
      <c r="B11766" t="s">
        <v>3883</v>
      </c>
      <c r="C11766" t="s">
        <v>3879</v>
      </c>
      <c r="D11766" t="s">
        <v>272</v>
      </c>
      <c r="E11766" t="s">
        <v>3878</v>
      </c>
      <c r="F11766" s="4">
        <v>1.15631578947368</v>
      </c>
      <c r="G11766" s="4">
        <v>0.5</v>
      </c>
      <c r="H11766" s="4">
        <v>3.3438504261576401</v>
      </c>
      <c r="I11766" s="4">
        <v>11.19</v>
      </c>
      <c r="J11766" s="4">
        <v>-7.22</v>
      </c>
      <c r="K11766" s="4">
        <v>0.17</v>
      </c>
      <c r="L11766" s="4">
        <v>1.3</v>
      </c>
      <c r="M11766" s="4">
        <v>19</v>
      </c>
    </row>
    <row r="11767" spans="1:13" x14ac:dyDescent="0.2">
      <c r="A11767" s="3">
        <v>44044</v>
      </c>
      <c r="B11767" t="s">
        <v>3874</v>
      </c>
      <c r="C11767" t="s">
        <v>3870</v>
      </c>
      <c r="D11767" t="s">
        <v>269</v>
      </c>
      <c r="E11767" t="s">
        <v>3869</v>
      </c>
      <c r="F11767" s="4">
        <v>6.8931818181818203</v>
      </c>
      <c r="G11767" s="4">
        <v>7.15</v>
      </c>
      <c r="H11767" s="4">
        <v>3.3469109942547299</v>
      </c>
      <c r="I11767" s="4">
        <v>13.4</v>
      </c>
      <c r="J11767" s="4">
        <v>-1</v>
      </c>
      <c r="K11767" s="4">
        <v>5.4249999999999998</v>
      </c>
      <c r="L11767" s="4">
        <v>9.1374999999999993</v>
      </c>
      <c r="M11767" s="4">
        <v>22</v>
      </c>
    </row>
    <row r="11768" spans="1:13" x14ac:dyDescent="0.2">
      <c r="A11768" s="3">
        <v>44044</v>
      </c>
      <c r="B11768" t="s">
        <v>3886</v>
      </c>
      <c r="C11768" t="s">
        <v>3882</v>
      </c>
      <c r="D11768" t="s">
        <v>273</v>
      </c>
      <c r="E11768" t="s">
        <v>3881</v>
      </c>
      <c r="F11768" s="4">
        <v>0.35578947368421099</v>
      </c>
      <c r="G11768" s="4">
        <v>0.4</v>
      </c>
      <c r="H11768" s="4">
        <v>1.75827666824799</v>
      </c>
      <c r="I11768" s="4">
        <v>5.09</v>
      </c>
      <c r="J11768" s="4">
        <v>-3.81</v>
      </c>
      <c r="K11768" s="4">
        <v>-0.1</v>
      </c>
      <c r="L11768" s="4">
        <v>0.85</v>
      </c>
      <c r="M11768" s="4">
        <v>19</v>
      </c>
    </row>
    <row r="11769" spans="1:13" x14ac:dyDescent="0.2">
      <c r="A11769" s="3">
        <v>44044</v>
      </c>
      <c r="B11769" t="s">
        <v>3877</v>
      </c>
      <c r="C11769" t="s">
        <v>3873</v>
      </c>
      <c r="D11769" t="s">
        <v>270</v>
      </c>
      <c r="E11769" t="s">
        <v>3872</v>
      </c>
      <c r="F11769" s="4">
        <v>3.4259090909090899</v>
      </c>
      <c r="G11769" s="4">
        <v>3.2349999999999999</v>
      </c>
      <c r="H11769" s="4">
        <v>2.5354358300861901</v>
      </c>
      <c r="I11769" s="4">
        <v>8.9700000000000006</v>
      </c>
      <c r="J11769" s="4">
        <v>-0.5</v>
      </c>
      <c r="K11769" s="4">
        <v>1.69</v>
      </c>
      <c r="L11769" s="4">
        <v>4.5650000000000004</v>
      </c>
      <c r="M11769" s="4">
        <v>22</v>
      </c>
    </row>
    <row r="11770" spans="1:13" x14ac:dyDescent="0.2">
      <c r="A11770" s="3">
        <v>44044</v>
      </c>
      <c r="B11770" t="s">
        <v>3889</v>
      </c>
      <c r="C11770" t="s">
        <v>3885</v>
      </c>
      <c r="D11770" t="s">
        <v>274</v>
      </c>
      <c r="E11770" t="s">
        <v>3884</v>
      </c>
      <c r="F11770" s="4">
        <v>0.34736842105263199</v>
      </c>
      <c r="G11770" s="4">
        <v>0.5</v>
      </c>
      <c r="H11770" s="4">
        <v>0.96891601576918696</v>
      </c>
      <c r="I11770" s="4">
        <v>1.95</v>
      </c>
      <c r="J11770" s="4">
        <v>-2.74</v>
      </c>
      <c r="K11770" s="4">
        <v>0.05</v>
      </c>
      <c r="L11770" s="4">
        <v>0.95</v>
      </c>
      <c r="M11770" s="4">
        <v>19</v>
      </c>
    </row>
    <row r="11771" spans="1:13" x14ac:dyDescent="0.2">
      <c r="A11771" s="3">
        <v>44075</v>
      </c>
      <c r="B11771" t="s">
        <v>3925</v>
      </c>
      <c r="C11771" t="s">
        <v>3927</v>
      </c>
      <c r="D11771" t="s">
        <v>286</v>
      </c>
      <c r="E11771" t="s">
        <v>3926</v>
      </c>
      <c r="F11771" s="4">
        <v>5.7312500000000002</v>
      </c>
      <c r="G11771" s="4">
        <v>5.7</v>
      </c>
      <c r="H11771" s="4">
        <v>0.50257867651439103</v>
      </c>
      <c r="I11771" s="4">
        <v>6.8</v>
      </c>
      <c r="J11771" s="4">
        <v>4</v>
      </c>
      <c r="K11771" s="4">
        <v>5.6</v>
      </c>
      <c r="L11771" s="4">
        <v>6</v>
      </c>
      <c r="M11771" s="4">
        <v>24</v>
      </c>
    </row>
    <row r="11772" spans="1:13" x14ac:dyDescent="0.2">
      <c r="A11772" s="3">
        <v>44075</v>
      </c>
      <c r="B11772" t="s">
        <v>3928</v>
      </c>
      <c r="C11772" t="s">
        <v>3930</v>
      </c>
      <c r="D11772" t="s">
        <v>287</v>
      </c>
      <c r="E11772" t="s">
        <v>3929</v>
      </c>
      <c r="F11772" s="4">
        <v>6.0862499999999997</v>
      </c>
      <c r="G11772" s="4">
        <v>6.14</v>
      </c>
      <c r="H11772" s="4">
        <v>0.71982372540238904</v>
      </c>
      <c r="I11772" s="4">
        <v>7.6</v>
      </c>
      <c r="J11772" s="4">
        <v>4</v>
      </c>
      <c r="K11772" s="4">
        <v>5.875</v>
      </c>
      <c r="L11772" s="4">
        <v>6.3849999999999998</v>
      </c>
      <c r="M11772" s="4">
        <v>24</v>
      </c>
    </row>
    <row r="11773" spans="1:13" x14ac:dyDescent="0.2">
      <c r="A11773" s="3">
        <v>44075</v>
      </c>
      <c r="B11773" t="s">
        <v>3931</v>
      </c>
      <c r="C11773" t="s">
        <v>3933</v>
      </c>
      <c r="D11773" t="s">
        <v>288</v>
      </c>
      <c r="E11773" t="s">
        <v>3932</v>
      </c>
      <c r="F11773" s="4">
        <v>6.6168181818181804</v>
      </c>
      <c r="G11773" s="4">
        <v>6.415</v>
      </c>
      <c r="H11773" s="4">
        <v>0.93586927436544198</v>
      </c>
      <c r="I11773" s="4">
        <v>8.64</v>
      </c>
      <c r="J11773" s="4">
        <v>4.8499999999999996</v>
      </c>
      <c r="K11773" s="4">
        <v>6.1375000000000002</v>
      </c>
      <c r="L11773" s="4">
        <v>7.15</v>
      </c>
      <c r="M11773" s="4">
        <v>22</v>
      </c>
    </row>
    <row r="11774" spans="1:13" x14ac:dyDescent="0.2">
      <c r="A11774" s="3">
        <v>44075</v>
      </c>
      <c r="B11774" t="s">
        <v>3916</v>
      </c>
      <c r="C11774" t="s">
        <v>3918</v>
      </c>
      <c r="D11774" t="s">
        <v>283</v>
      </c>
      <c r="E11774" t="s">
        <v>3917</v>
      </c>
      <c r="F11774" s="4">
        <v>4.1203448275862096</v>
      </c>
      <c r="G11774" s="4">
        <v>4.1500000000000004</v>
      </c>
      <c r="H11774" s="4">
        <v>0.16107856908577001</v>
      </c>
      <c r="I11774" s="4">
        <v>4.5</v>
      </c>
      <c r="J11774" s="4">
        <v>3.72</v>
      </c>
      <c r="K11774" s="4">
        <v>4</v>
      </c>
      <c r="L11774" s="4">
        <v>4.2</v>
      </c>
      <c r="M11774" s="4">
        <v>29</v>
      </c>
    </row>
    <row r="11775" spans="1:13" x14ac:dyDescent="0.2">
      <c r="A11775" s="3">
        <v>44075</v>
      </c>
      <c r="B11775" t="s">
        <v>3919</v>
      </c>
      <c r="C11775" t="s">
        <v>3921</v>
      </c>
      <c r="D11775" t="s">
        <v>284</v>
      </c>
      <c r="E11775" t="s">
        <v>3920</v>
      </c>
      <c r="F11775" s="4">
        <v>4.21068965517241</v>
      </c>
      <c r="G11775" s="4">
        <v>4.2</v>
      </c>
      <c r="H11775" s="4">
        <v>0.47281022343976697</v>
      </c>
      <c r="I11775" s="4">
        <v>5.3</v>
      </c>
      <c r="J11775" s="4">
        <v>2.97</v>
      </c>
      <c r="K11775" s="4">
        <v>4</v>
      </c>
      <c r="L11775" s="4">
        <v>4.3499999999999996</v>
      </c>
      <c r="M11775" s="4">
        <v>29</v>
      </c>
    </row>
    <row r="11776" spans="1:13" x14ac:dyDescent="0.2">
      <c r="A11776" s="3">
        <v>44075</v>
      </c>
      <c r="B11776" t="s">
        <v>3922</v>
      </c>
      <c r="C11776" t="s">
        <v>3924</v>
      </c>
      <c r="D11776" t="s">
        <v>285</v>
      </c>
      <c r="E11776" t="s">
        <v>3923</v>
      </c>
      <c r="F11776" s="4">
        <v>4.7080000000000002</v>
      </c>
      <c r="G11776" s="4">
        <v>4.62</v>
      </c>
      <c r="H11776" s="4">
        <v>0.91633781980228202</v>
      </c>
      <c r="I11776" s="4">
        <v>7.5</v>
      </c>
      <c r="J11776" s="4">
        <v>2.97</v>
      </c>
      <c r="K11776" s="4">
        <v>4.2</v>
      </c>
      <c r="L11776" s="4">
        <v>5</v>
      </c>
      <c r="M11776" s="4">
        <v>25</v>
      </c>
    </row>
    <row r="11777" spans="1:13" x14ac:dyDescent="0.2">
      <c r="A11777" s="3">
        <v>44075</v>
      </c>
      <c r="B11777" t="s">
        <v>3986</v>
      </c>
      <c r="C11777" t="s">
        <v>3988</v>
      </c>
      <c r="D11777" t="s">
        <v>307</v>
      </c>
      <c r="E11777" t="s">
        <v>3987</v>
      </c>
      <c r="F11777" s="4">
        <v>6.1129629629629596</v>
      </c>
      <c r="G11777" s="4">
        <v>5.9</v>
      </c>
      <c r="H11777" s="4">
        <v>1.2311058656434299</v>
      </c>
      <c r="I11777" s="4">
        <v>9.3000000000000007</v>
      </c>
      <c r="J11777" s="4">
        <v>4.3</v>
      </c>
      <c r="K11777" s="4">
        <v>5.2</v>
      </c>
      <c r="L11777" s="4">
        <v>6.875</v>
      </c>
      <c r="M11777" s="4">
        <v>27</v>
      </c>
    </row>
    <row r="11778" spans="1:13" x14ac:dyDescent="0.2">
      <c r="A11778" s="3">
        <v>44075</v>
      </c>
      <c r="B11778" t="s">
        <v>3989</v>
      </c>
      <c r="C11778" t="s">
        <v>3991</v>
      </c>
      <c r="D11778" t="s">
        <v>308</v>
      </c>
      <c r="E11778" t="s">
        <v>3990</v>
      </c>
      <c r="F11778" s="4">
        <v>5.0737037037036998</v>
      </c>
      <c r="G11778" s="4">
        <v>5</v>
      </c>
      <c r="H11778" s="4">
        <v>1.0024629214249801</v>
      </c>
      <c r="I11778" s="4">
        <v>8.5</v>
      </c>
      <c r="J11778" s="4">
        <v>3.8</v>
      </c>
      <c r="K11778" s="4">
        <v>4.3499999999999996</v>
      </c>
      <c r="L11778" s="4">
        <v>5.5049999999999999</v>
      </c>
      <c r="M11778" s="4">
        <v>27</v>
      </c>
    </row>
    <row r="11779" spans="1:13" x14ac:dyDescent="0.2">
      <c r="A11779" s="3">
        <v>44075</v>
      </c>
      <c r="B11779" t="s">
        <v>3992</v>
      </c>
      <c r="C11779" t="s">
        <v>3994</v>
      </c>
      <c r="D11779" t="s">
        <v>309</v>
      </c>
      <c r="E11779" t="s">
        <v>3993</v>
      </c>
      <c r="F11779" s="4">
        <v>5.65225806451613</v>
      </c>
      <c r="G11779" s="4">
        <v>5.5</v>
      </c>
      <c r="H11779" s="4">
        <v>0.96889528046953</v>
      </c>
      <c r="I11779" s="4">
        <v>9</v>
      </c>
      <c r="J11779" s="4">
        <v>4.5999999999999996</v>
      </c>
      <c r="K11779" s="4">
        <v>5</v>
      </c>
      <c r="L11779" s="4">
        <v>6</v>
      </c>
      <c r="M11779" s="4">
        <v>31</v>
      </c>
    </row>
    <row r="11780" spans="1:13" x14ac:dyDescent="0.2">
      <c r="A11780" s="3">
        <v>44075</v>
      </c>
      <c r="B11780" t="s">
        <v>3995</v>
      </c>
      <c r="C11780" t="s">
        <v>3997</v>
      </c>
      <c r="D11780" t="s">
        <v>310</v>
      </c>
      <c r="E11780" t="s">
        <v>3996</v>
      </c>
      <c r="F11780" s="4">
        <v>5.2</v>
      </c>
      <c r="G11780" s="4">
        <v>5</v>
      </c>
      <c r="H11780" s="4">
        <v>0.96709530726466297</v>
      </c>
      <c r="I11780" s="4">
        <v>8.4</v>
      </c>
      <c r="J11780" s="4">
        <v>3.5</v>
      </c>
      <c r="K11780" s="4">
        <v>4.5999999999999996</v>
      </c>
      <c r="L11780" s="4">
        <v>5.4</v>
      </c>
      <c r="M11780" s="4">
        <v>31</v>
      </c>
    </row>
    <row r="11781" spans="1:13" x14ac:dyDescent="0.2">
      <c r="A11781" s="3">
        <v>44075</v>
      </c>
      <c r="B11781" t="s">
        <v>3904</v>
      </c>
      <c r="C11781" t="s">
        <v>3900</v>
      </c>
      <c r="D11781" t="s">
        <v>279</v>
      </c>
      <c r="E11781" t="s">
        <v>3899</v>
      </c>
      <c r="F11781" s="4">
        <v>4.0546875</v>
      </c>
      <c r="G11781" s="4">
        <v>4</v>
      </c>
      <c r="H11781" s="4">
        <v>0.24374741520548401</v>
      </c>
      <c r="I11781" s="4">
        <v>4.25</v>
      </c>
      <c r="J11781" s="4">
        <v>3.25</v>
      </c>
      <c r="K11781" s="4">
        <v>4</v>
      </c>
      <c r="L11781" s="4">
        <v>4.25</v>
      </c>
      <c r="M11781" s="4">
        <v>32</v>
      </c>
    </row>
    <row r="11782" spans="1:13" x14ac:dyDescent="0.2">
      <c r="A11782" s="3">
        <v>44075</v>
      </c>
      <c r="B11782" t="s">
        <v>4434</v>
      </c>
      <c r="C11782" t="s">
        <v>3912</v>
      </c>
      <c r="D11782" t="s">
        <v>522</v>
      </c>
      <c r="E11782" t="s">
        <v>3911</v>
      </c>
      <c r="F11782" s="4">
        <v>4.22</v>
      </c>
      <c r="G11782" s="4">
        <v>4.25</v>
      </c>
      <c r="H11782" s="4">
        <v>0.52201532544552798</v>
      </c>
      <c r="I11782" s="4">
        <v>5.75</v>
      </c>
      <c r="J11782" s="4">
        <v>3</v>
      </c>
      <c r="K11782" s="4">
        <v>4</v>
      </c>
      <c r="L11782" s="4">
        <v>4.5</v>
      </c>
      <c r="M11782" s="4">
        <v>25</v>
      </c>
    </row>
    <row r="11783" spans="1:13" x14ac:dyDescent="0.2">
      <c r="A11783" s="3">
        <v>44075</v>
      </c>
      <c r="B11783" t="s">
        <v>3907</v>
      </c>
      <c r="C11783" t="s">
        <v>3903</v>
      </c>
      <c r="D11783" t="s">
        <v>280</v>
      </c>
      <c r="E11783" t="s">
        <v>3902</v>
      </c>
      <c r="F11783" s="4">
        <v>4.0546875</v>
      </c>
      <c r="G11783" s="4">
        <v>4.125</v>
      </c>
      <c r="H11783" s="4">
        <v>0.296038188197009</v>
      </c>
      <c r="I11783" s="4">
        <v>4.5</v>
      </c>
      <c r="J11783" s="4">
        <v>3</v>
      </c>
      <c r="K11783" s="4">
        <v>4</v>
      </c>
      <c r="L11783" s="4">
        <v>4.25</v>
      </c>
      <c r="M11783" s="4">
        <v>32</v>
      </c>
    </row>
    <row r="11784" spans="1:13" x14ac:dyDescent="0.2">
      <c r="A11784" s="3">
        <v>44075</v>
      </c>
      <c r="B11784" t="s">
        <v>4586</v>
      </c>
      <c r="C11784" t="s">
        <v>3915</v>
      </c>
      <c r="D11784" t="s">
        <v>616</v>
      </c>
      <c r="E11784" t="s">
        <v>3914</v>
      </c>
      <c r="F11784" s="4">
        <v>4.3899999999999997</v>
      </c>
      <c r="G11784" s="4">
        <v>4.25</v>
      </c>
      <c r="H11784" s="4">
        <v>0.637704215656966</v>
      </c>
      <c r="I11784" s="4">
        <v>6.25</v>
      </c>
      <c r="J11784" s="4">
        <v>3</v>
      </c>
      <c r="K11784" s="4">
        <v>4.25</v>
      </c>
      <c r="L11784" s="4">
        <v>4.75</v>
      </c>
      <c r="M11784" s="4">
        <v>25</v>
      </c>
    </row>
    <row r="11785" spans="1:13" x14ac:dyDescent="0.2">
      <c r="A11785" s="3">
        <v>44075</v>
      </c>
      <c r="B11785" t="s">
        <v>3898</v>
      </c>
      <c r="C11785" t="s">
        <v>3894</v>
      </c>
      <c r="D11785" t="s">
        <v>277</v>
      </c>
      <c r="E11785" t="s">
        <v>3893</v>
      </c>
      <c r="F11785" s="4">
        <v>4.2580645161290303</v>
      </c>
      <c r="G11785" s="4">
        <v>4.25</v>
      </c>
      <c r="H11785" s="4">
        <v>7.8630755426389795E-2</v>
      </c>
      <c r="I11785" s="4">
        <v>4.5</v>
      </c>
      <c r="J11785" s="4">
        <v>4</v>
      </c>
      <c r="K11785" s="4">
        <v>4.25</v>
      </c>
      <c r="L11785" s="4">
        <v>4.25</v>
      </c>
      <c r="M11785" s="4">
        <v>31</v>
      </c>
    </row>
    <row r="11786" spans="1:13" x14ac:dyDescent="0.2">
      <c r="A11786" s="3">
        <v>44075</v>
      </c>
      <c r="B11786" t="s">
        <v>3910</v>
      </c>
      <c r="C11786" t="s">
        <v>3906</v>
      </c>
      <c r="D11786" t="s">
        <v>281</v>
      </c>
      <c r="E11786" t="s">
        <v>3905</v>
      </c>
      <c r="F11786" s="4">
        <v>4.0703125</v>
      </c>
      <c r="G11786" s="4">
        <v>4.125</v>
      </c>
      <c r="H11786" s="4">
        <v>0.34916013864608703</v>
      </c>
      <c r="I11786" s="4">
        <v>5</v>
      </c>
      <c r="J11786" s="4">
        <v>3</v>
      </c>
      <c r="K11786" s="4">
        <v>4</v>
      </c>
      <c r="L11786" s="4">
        <v>4.25</v>
      </c>
      <c r="M11786" s="4">
        <v>32</v>
      </c>
    </row>
    <row r="11787" spans="1:13" x14ac:dyDescent="0.2">
      <c r="A11787" s="3">
        <v>44075</v>
      </c>
      <c r="B11787" t="s">
        <v>4790</v>
      </c>
      <c r="C11787" t="s">
        <v>4436</v>
      </c>
      <c r="D11787" t="s">
        <v>812</v>
      </c>
      <c r="E11787" t="s">
        <v>4435</v>
      </c>
      <c r="F11787" s="4">
        <v>4.54</v>
      </c>
      <c r="G11787" s="4">
        <v>4.5</v>
      </c>
      <c r="H11787" s="4">
        <v>0.72772476482069304</v>
      </c>
      <c r="I11787" s="4">
        <v>6.25</v>
      </c>
      <c r="J11787" s="4">
        <v>3</v>
      </c>
      <c r="K11787" s="4">
        <v>4.25</v>
      </c>
      <c r="L11787" s="4">
        <v>5</v>
      </c>
      <c r="M11787" s="4">
        <v>25</v>
      </c>
    </row>
    <row r="11788" spans="1:13" x14ac:dyDescent="0.2">
      <c r="A11788" s="3">
        <v>44075</v>
      </c>
      <c r="B11788" t="s">
        <v>3901</v>
      </c>
      <c r="C11788" t="s">
        <v>3897</v>
      </c>
      <c r="D11788" t="s">
        <v>278</v>
      </c>
      <c r="E11788" t="s">
        <v>3896</v>
      </c>
      <c r="F11788" s="4">
        <v>4.1136363636363598</v>
      </c>
      <c r="G11788" s="4">
        <v>4.25</v>
      </c>
      <c r="H11788" s="4">
        <v>0.15424854500566201</v>
      </c>
      <c r="I11788" s="4">
        <v>4.25</v>
      </c>
      <c r="J11788" s="4">
        <v>3.75</v>
      </c>
      <c r="K11788" s="4">
        <v>4</v>
      </c>
      <c r="L11788" s="4">
        <v>4.25</v>
      </c>
      <c r="M11788" s="4">
        <v>33</v>
      </c>
    </row>
    <row r="11789" spans="1:13" x14ac:dyDescent="0.2">
      <c r="A11789" s="3">
        <v>44075</v>
      </c>
      <c r="B11789" t="s">
        <v>3913</v>
      </c>
      <c r="C11789" t="s">
        <v>3909</v>
      </c>
      <c r="D11789" t="s">
        <v>282</v>
      </c>
      <c r="E11789" t="s">
        <v>3908</v>
      </c>
      <c r="F11789" s="4">
        <v>4.0859375</v>
      </c>
      <c r="G11789" s="4">
        <v>4</v>
      </c>
      <c r="H11789" s="4">
        <v>0.43352165831225398</v>
      </c>
      <c r="I11789" s="4">
        <v>5.25</v>
      </c>
      <c r="J11789" s="4">
        <v>3</v>
      </c>
      <c r="K11789" s="4">
        <v>4</v>
      </c>
      <c r="L11789" s="4">
        <v>4.25</v>
      </c>
      <c r="M11789" s="4">
        <v>32</v>
      </c>
    </row>
    <row r="11790" spans="1:13" x14ac:dyDescent="0.2">
      <c r="A11790" s="3">
        <v>44075</v>
      </c>
      <c r="B11790" t="s">
        <v>4824</v>
      </c>
      <c r="C11790" t="s">
        <v>3081</v>
      </c>
      <c r="D11790" t="s">
        <v>846</v>
      </c>
      <c r="E11790" t="s">
        <v>3080</v>
      </c>
      <c r="F11790" s="4">
        <v>3.5927777777777798</v>
      </c>
      <c r="G11790" s="4">
        <v>3.6</v>
      </c>
      <c r="H11790" s="4">
        <v>0.35412355479901703</v>
      </c>
      <c r="I11790" s="4">
        <v>4.0999999999999996</v>
      </c>
      <c r="J11790" s="4">
        <v>2.7</v>
      </c>
      <c r="K11790" s="4">
        <v>3.3774999999999999</v>
      </c>
      <c r="L11790" s="4">
        <v>3.8849999999999998</v>
      </c>
      <c r="M11790" s="4">
        <v>36</v>
      </c>
    </row>
    <row r="11791" spans="1:13" x14ac:dyDescent="0.2">
      <c r="A11791" s="3">
        <v>44075</v>
      </c>
      <c r="B11791" t="s">
        <v>4889</v>
      </c>
      <c r="C11791" t="s">
        <v>3084</v>
      </c>
      <c r="D11791" t="s">
        <v>911</v>
      </c>
      <c r="E11791" t="s">
        <v>3083</v>
      </c>
      <c r="F11791" s="4">
        <v>3.5911111111111098</v>
      </c>
      <c r="G11791" s="4">
        <v>3.59</v>
      </c>
      <c r="H11791" s="4">
        <v>0.35264533196787101</v>
      </c>
      <c r="I11791" s="4">
        <v>4.22</v>
      </c>
      <c r="J11791" s="4">
        <v>2.73</v>
      </c>
      <c r="K11791" s="4">
        <v>3.4125000000000001</v>
      </c>
      <c r="L11791" s="4">
        <v>3.8574999999999999</v>
      </c>
      <c r="M11791" s="4">
        <v>36</v>
      </c>
    </row>
    <row r="11792" spans="1:13" x14ac:dyDescent="0.2">
      <c r="A11792" s="3">
        <v>44075</v>
      </c>
      <c r="B11792" t="s">
        <v>3070</v>
      </c>
      <c r="C11792" t="s">
        <v>3072</v>
      </c>
      <c r="D11792" t="s">
        <v>1</v>
      </c>
      <c r="E11792" t="s">
        <v>3071</v>
      </c>
      <c r="F11792" s="4">
        <v>3.88756756756757</v>
      </c>
      <c r="G11792" s="4">
        <v>3.86</v>
      </c>
      <c r="H11792" s="4">
        <v>0.190137456205379</v>
      </c>
      <c r="I11792" s="4">
        <v>4.33</v>
      </c>
      <c r="J11792" s="4">
        <v>3.4</v>
      </c>
      <c r="K11792" s="4">
        <v>3.8</v>
      </c>
      <c r="L11792" s="4">
        <v>4.07</v>
      </c>
      <c r="M11792" s="4">
        <v>37</v>
      </c>
    </row>
    <row r="11793" spans="1:13" x14ac:dyDescent="0.2">
      <c r="A11793" s="3">
        <v>44075</v>
      </c>
      <c r="B11793" t="s">
        <v>3073</v>
      </c>
      <c r="C11793" t="s">
        <v>3075</v>
      </c>
      <c r="D11793" t="s">
        <v>2</v>
      </c>
      <c r="E11793" t="s">
        <v>3074</v>
      </c>
      <c r="F11793" s="4">
        <v>3.5729729729729698</v>
      </c>
      <c r="G11793" s="4">
        <v>3.55</v>
      </c>
      <c r="H11793" s="4">
        <v>0.32676754279920001</v>
      </c>
      <c r="I11793" s="4">
        <v>4.2300000000000004</v>
      </c>
      <c r="J11793" s="4">
        <v>2.8</v>
      </c>
      <c r="K11793" s="4">
        <v>3.4</v>
      </c>
      <c r="L11793" s="4">
        <v>3.71</v>
      </c>
      <c r="M11793" s="4">
        <v>37</v>
      </c>
    </row>
    <row r="11794" spans="1:13" x14ac:dyDescent="0.2">
      <c r="A11794" s="3">
        <v>44075</v>
      </c>
      <c r="B11794" t="s">
        <v>3100</v>
      </c>
      <c r="C11794" t="s">
        <v>3102</v>
      </c>
      <c r="D11794" t="s">
        <v>11</v>
      </c>
      <c r="E11794" t="s">
        <v>3101</v>
      </c>
      <c r="F11794" s="4">
        <v>3.5688571428571398</v>
      </c>
      <c r="G11794" s="4">
        <v>3.5</v>
      </c>
      <c r="H11794" s="4">
        <v>0.40138562526337102</v>
      </c>
      <c r="I11794" s="4">
        <v>5.4</v>
      </c>
      <c r="J11794" s="4">
        <v>2.95</v>
      </c>
      <c r="K11794" s="4">
        <v>3.4649999999999999</v>
      </c>
      <c r="L11794" s="4">
        <v>3.63</v>
      </c>
      <c r="M11794" s="4">
        <v>35</v>
      </c>
    </row>
    <row r="11795" spans="1:13" x14ac:dyDescent="0.2">
      <c r="A11795" s="3">
        <v>44075</v>
      </c>
      <c r="B11795" t="s">
        <v>3076</v>
      </c>
      <c r="C11795" t="s">
        <v>3078</v>
      </c>
      <c r="D11795" t="s">
        <v>3</v>
      </c>
      <c r="E11795" t="s">
        <v>3077</v>
      </c>
      <c r="F11795" s="4">
        <v>3.5662500000000001</v>
      </c>
      <c r="G11795" s="4">
        <v>3.5</v>
      </c>
      <c r="H11795" s="4">
        <v>0.45899434250501697</v>
      </c>
      <c r="I11795" s="4">
        <v>5.5</v>
      </c>
      <c r="J11795" s="4">
        <v>3</v>
      </c>
      <c r="K11795" s="4">
        <v>3.375</v>
      </c>
      <c r="L11795" s="4">
        <v>3.6324999999999998</v>
      </c>
      <c r="M11795" s="4">
        <v>32</v>
      </c>
    </row>
    <row r="11796" spans="1:13" x14ac:dyDescent="0.2">
      <c r="A11796" s="3">
        <v>44075</v>
      </c>
      <c r="B11796" t="s">
        <v>3103</v>
      </c>
      <c r="C11796" t="s">
        <v>3105</v>
      </c>
      <c r="D11796" t="s">
        <v>12</v>
      </c>
      <c r="E11796" t="s">
        <v>3104</v>
      </c>
      <c r="F11796" s="4">
        <v>3.4593939393939399</v>
      </c>
      <c r="G11796" s="4">
        <v>3.5</v>
      </c>
      <c r="H11796" s="4">
        <v>0.23936033759192701</v>
      </c>
      <c r="I11796" s="4">
        <v>4</v>
      </c>
      <c r="J11796" s="4">
        <v>3</v>
      </c>
      <c r="K11796" s="4">
        <v>3.4</v>
      </c>
      <c r="L11796" s="4">
        <v>3.5</v>
      </c>
      <c r="M11796" s="4">
        <v>33</v>
      </c>
    </row>
    <row r="11797" spans="1:13" x14ac:dyDescent="0.2">
      <c r="A11797" s="3">
        <v>44075</v>
      </c>
      <c r="B11797" t="s">
        <v>3148</v>
      </c>
      <c r="C11797" t="s">
        <v>3126</v>
      </c>
      <c r="D11797" t="s">
        <v>27</v>
      </c>
      <c r="E11797" t="s">
        <v>3125</v>
      </c>
      <c r="F11797" s="4">
        <v>0.41277777777777802</v>
      </c>
      <c r="G11797" s="4">
        <v>0.39500000000000002</v>
      </c>
      <c r="H11797" s="4">
        <v>0.105006424595589</v>
      </c>
      <c r="I11797" s="4">
        <v>0.6</v>
      </c>
      <c r="J11797" s="4">
        <v>0.12</v>
      </c>
      <c r="K11797" s="4">
        <v>0.35749999999999998</v>
      </c>
      <c r="L11797" s="4">
        <v>0.5</v>
      </c>
      <c r="M11797" s="4">
        <v>36</v>
      </c>
    </row>
    <row r="11798" spans="1:13" x14ac:dyDescent="0.2">
      <c r="A11798" s="3">
        <v>44075</v>
      </c>
      <c r="B11798" t="s">
        <v>4330</v>
      </c>
      <c r="C11798" t="s">
        <v>3129</v>
      </c>
      <c r="D11798" t="s">
        <v>424</v>
      </c>
      <c r="E11798" t="s">
        <v>3128</v>
      </c>
      <c r="F11798" s="4">
        <v>0.30833333333333302</v>
      </c>
      <c r="G11798" s="4">
        <v>0.3</v>
      </c>
      <c r="H11798" s="4">
        <v>8.4633664359149305E-2</v>
      </c>
      <c r="I11798" s="4">
        <v>0.46</v>
      </c>
      <c r="J11798" s="4">
        <v>0.1</v>
      </c>
      <c r="K11798" s="4">
        <v>0.27</v>
      </c>
      <c r="L11798" s="4">
        <v>0.37</v>
      </c>
      <c r="M11798" s="4">
        <v>36</v>
      </c>
    </row>
    <row r="11799" spans="1:13" x14ac:dyDescent="0.2">
      <c r="A11799" s="3">
        <v>44075</v>
      </c>
      <c r="B11799" t="s">
        <v>4404</v>
      </c>
      <c r="C11799" t="s">
        <v>3132</v>
      </c>
      <c r="D11799" t="s">
        <v>492</v>
      </c>
      <c r="E11799" t="s">
        <v>3131</v>
      </c>
      <c r="F11799" s="4">
        <v>0.27</v>
      </c>
      <c r="G11799" s="4">
        <v>0.3</v>
      </c>
      <c r="H11799" s="4">
        <v>9.4051657538367098E-2</v>
      </c>
      <c r="I11799" s="4">
        <v>0.43</v>
      </c>
      <c r="J11799" s="4">
        <v>0</v>
      </c>
      <c r="K11799" s="4">
        <v>0.24</v>
      </c>
      <c r="L11799" s="4">
        <v>0.33</v>
      </c>
      <c r="M11799" s="4">
        <v>36</v>
      </c>
    </row>
    <row r="11800" spans="1:13" x14ac:dyDescent="0.2">
      <c r="A11800" s="3">
        <v>44075</v>
      </c>
      <c r="B11800" t="s">
        <v>4478</v>
      </c>
      <c r="C11800" t="s">
        <v>3135</v>
      </c>
      <c r="D11800" t="s">
        <v>560</v>
      </c>
      <c r="E11800" t="s">
        <v>3134</v>
      </c>
      <c r="F11800" s="4">
        <v>-0.16666666666666699</v>
      </c>
      <c r="G11800" s="4">
        <v>-0.13500000000000001</v>
      </c>
      <c r="H11800" s="4">
        <v>0.187006493393755</v>
      </c>
      <c r="I11800" s="4">
        <v>0.15</v>
      </c>
      <c r="J11800" s="4">
        <v>-0.7</v>
      </c>
      <c r="K11800" s="4">
        <v>-0.24249999999999999</v>
      </c>
      <c r="L11800" s="4">
        <v>-6.7500000000000004E-2</v>
      </c>
      <c r="M11800" s="4">
        <v>36</v>
      </c>
    </row>
    <row r="11801" spans="1:13" x14ac:dyDescent="0.2">
      <c r="A11801" s="3">
        <v>44075</v>
      </c>
      <c r="B11801" t="s">
        <v>4627</v>
      </c>
      <c r="C11801" t="s">
        <v>3138</v>
      </c>
      <c r="D11801" t="s">
        <v>653</v>
      </c>
      <c r="E11801" t="s">
        <v>3137</v>
      </c>
      <c r="F11801" s="4">
        <v>-0.20388888888888901</v>
      </c>
      <c r="G11801" s="4">
        <v>-0.20499999999999999</v>
      </c>
      <c r="H11801" s="4">
        <v>0.16527514336969401</v>
      </c>
      <c r="I11801" s="4">
        <v>0.38</v>
      </c>
      <c r="J11801" s="4">
        <v>-0.46</v>
      </c>
      <c r="K11801" s="4">
        <v>-0.30249999999999999</v>
      </c>
      <c r="L11801" s="4">
        <v>-0.14249999999999999</v>
      </c>
      <c r="M11801" s="4">
        <v>36</v>
      </c>
    </row>
    <row r="11802" spans="1:13" x14ac:dyDescent="0.2">
      <c r="A11802" s="3">
        <v>44075</v>
      </c>
      <c r="B11802" t="s">
        <v>4695</v>
      </c>
      <c r="C11802" t="s">
        <v>3141</v>
      </c>
      <c r="D11802" t="s">
        <v>719</v>
      </c>
      <c r="E11802" t="s">
        <v>3140</v>
      </c>
      <c r="F11802" s="4">
        <v>0.21027777777777801</v>
      </c>
      <c r="G11802" s="4">
        <v>0.20499999999999999</v>
      </c>
      <c r="H11802" s="4">
        <v>0.10913912775145899</v>
      </c>
      <c r="I11802" s="4">
        <v>0.54</v>
      </c>
      <c r="J11802" s="4">
        <v>-0.05</v>
      </c>
      <c r="K11802" s="4">
        <v>0.17</v>
      </c>
      <c r="L11802" s="4">
        <v>0.25</v>
      </c>
      <c r="M11802" s="4">
        <v>36</v>
      </c>
    </row>
    <row r="11803" spans="1:13" x14ac:dyDescent="0.2">
      <c r="A11803" s="3">
        <v>44075</v>
      </c>
      <c r="B11803" t="s">
        <v>4760</v>
      </c>
      <c r="C11803" t="s">
        <v>3144</v>
      </c>
      <c r="D11803" t="s">
        <v>782</v>
      </c>
      <c r="E11803" t="s">
        <v>3143</v>
      </c>
      <c r="F11803" s="4">
        <v>0.35527777777777803</v>
      </c>
      <c r="G11803" s="4">
        <v>0.35</v>
      </c>
      <c r="H11803" s="4">
        <v>0.10263628183642599</v>
      </c>
      <c r="I11803" s="4">
        <v>0.7</v>
      </c>
      <c r="J11803" s="4">
        <v>0.18</v>
      </c>
      <c r="K11803" s="4">
        <v>0.3</v>
      </c>
      <c r="L11803" s="4">
        <v>0.37</v>
      </c>
      <c r="M11803" s="4">
        <v>36</v>
      </c>
    </row>
    <row r="11804" spans="1:13" x14ac:dyDescent="0.2">
      <c r="A11804" s="3">
        <v>44075</v>
      </c>
      <c r="B11804" t="s">
        <v>4826</v>
      </c>
      <c r="C11804" t="s">
        <v>3147</v>
      </c>
      <c r="D11804" t="s">
        <v>848</v>
      </c>
      <c r="E11804" t="s">
        <v>3146</v>
      </c>
      <c r="F11804" s="4">
        <v>0.30305555555555602</v>
      </c>
      <c r="G11804" s="4">
        <v>0.30499999999999999</v>
      </c>
      <c r="H11804" s="4">
        <v>9.7066087779540206E-2</v>
      </c>
      <c r="I11804" s="4">
        <v>0.51</v>
      </c>
      <c r="J11804" s="4">
        <v>0.13</v>
      </c>
      <c r="K11804" s="4">
        <v>0.22</v>
      </c>
      <c r="L11804" s="4">
        <v>0.35249999999999998</v>
      </c>
      <c r="M11804" s="4">
        <v>36</v>
      </c>
    </row>
    <row r="11805" spans="1:13" x14ac:dyDescent="0.2">
      <c r="A11805" s="3">
        <v>44075</v>
      </c>
      <c r="B11805" t="s">
        <v>3136</v>
      </c>
      <c r="C11805" t="s">
        <v>3114</v>
      </c>
      <c r="D11805" t="s">
        <v>23</v>
      </c>
      <c r="E11805" t="s">
        <v>3113</v>
      </c>
      <c r="F11805" s="4">
        <v>0.289459459459459</v>
      </c>
      <c r="G11805" s="4">
        <v>0.28000000000000003</v>
      </c>
      <c r="H11805" s="4">
        <v>8.1477534256926207E-2</v>
      </c>
      <c r="I11805" s="4">
        <v>0.63</v>
      </c>
      <c r="J11805" s="4">
        <v>0.1</v>
      </c>
      <c r="K11805" s="4">
        <v>0.26</v>
      </c>
      <c r="L11805" s="4">
        <v>0.31</v>
      </c>
      <c r="M11805" s="4">
        <v>37</v>
      </c>
    </row>
    <row r="11806" spans="1:13" x14ac:dyDescent="0.2">
      <c r="A11806" s="3">
        <v>44075</v>
      </c>
      <c r="B11806" t="s">
        <v>4891</v>
      </c>
      <c r="C11806" t="s">
        <v>3150</v>
      </c>
      <c r="D11806" t="s">
        <v>913</v>
      </c>
      <c r="E11806" t="s">
        <v>3149</v>
      </c>
      <c r="F11806" s="4">
        <v>0.35055555555555601</v>
      </c>
      <c r="G11806" s="4">
        <v>0.35499999999999998</v>
      </c>
      <c r="H11806" s="4">
        <v>9.3134141183393401E-2</v>
      </c>
      <c r="I11806" s="4">
        <v>0.59</v>
      </c>
      <c r="J11806" s="4">
        <v>0.1</v>
      </c>
      <c r="K11806" s="4">
        <v>0.3</v>
      </c>
      <c r="L11806" s="4">
        <v>0.4</v>
      </c>
      <c r="M11806" s="4">
        <v>36</v>
      </c>
    </row>
    <row r="11807" spans="1:13" x14ac:dyDescent="0.2">
      <c r="A11807" s="3">
        <v>44075</v>
      </c>
      <c r="B11807" t="s">
        <v>3139</v>
      </c>
      <c r="C11807" t="s">
        <v>3117</v>
      </c>
      <c r="D11807" t="s">
        <v>24</v>
      </c>
      <c r="E11807" t="s">
        <v>3116</v>
      </c>
      <c r="F11807" s="4">
        <v>0.49027777777777798</v>
      </c>
      <c r="G11807" s="4">
        <v>0.48</v>
      </c>
      <c r="H11807" s="4">
        <v>7.8503361569921201E-2</v>
      </c>
      <c r="I11807" s="4">
        <v>0.67</v>
      </c>
      <c r="J11807" s="4">
        <v>0.22</v>
      </c>
      <c r="K11807" s="4">
        <v>0.45</v>
      </c>
      <c r="L11807" s="4">
        <v>0.53249999999999997</v>
      </c>
      <c r="M11807" s="4">
        <v>36</v>
      </c>
    </row>
    <row r="11808" spans="1:13" x14ac:dyDescent="0.2">
      <c r="A11808" s="3">
        <v>44075</v>
      </c>
      <c r="B11808" t="s">
        <v>3142</v>
      </c>
      <c r="C11808" t="s">
        <v>3120</v>
      </c>
      <c r="D11808" t="s">
        <v>25</v>
      </c>
      <c r="E11808" t="s">
        <v>3119</v>
      </c>
      <c r="F11808" s="4">
        <v>0.725833333333333</v>
      </c>
      <c r="G11808" s="4">
        <v>0.72</v>
      </c>
      <c r="H11808" s="4">
        <v>6.5786451058383905E-2</v>
      </c>
      <c r="I11808" s="4">
        <v>0.87</v>
      </c>
      <c r="J11808" s="4">
        <v>0.6</v>
      </c>
      <c r="K11808" s="4">
        <v>0.69499999999999995</v>
      </c>
      <c r="L11808" s="4">
        <v>0.77</v>
      </c>
      <c r="M11808" s="4">
        <v>36</v>
      </c>
    </row>
    <row r="11809" spans="1:13" x14ac:dyDescent="0.2">
      <c r="A11809" s="3">
        <v>44075</v>
      </c>
      <c r="B11809" t="s">
        <v>3145</v>
      </c>
      <c r="C11809" t="s">
        <v>3123</v>
      </c>
      <c r="D11809" t="s">
        <v>26</v>
      </c>
      <c r="E11809" t="s">
        <v>3122</v>
      </c>
      <c r="F11809" s="4">
        <v>0.50611111111111096</v>
      </c>
      <c r="G11809" s="4">
        <v>0.5</v>
      </c>
      <c r="H11809" s="4">
        <v>0.10080469880708599</v>
      </c>
      <c r="I11809" s="4">
        <v>0.74</v>
      </c>
      <c r="J11809" s="4">
        <v>0.27</v>
      </c>
      <c r="K11809" s="4">
        <v>0.46</v>
      </c>
      <c r="L11809" s="4">
        <v>0.5625</v>
      </c>
      <c r="M11809" s="4">
        <v>36</v>
      </c>
    </row>
    <row r="11810" spans="1:13" x14ac:dyDescent="0.2">
      <c r="A11810" s="3">
        <v>44075</v>
      </c>
      <c r="B11810" t="s">
        <v>4825</v>
      </c>
      <c r="C11810" t="s">
        <v>3096</v>
      </c>
      <c r="D11810" t="s">
        <v>847</v>
      </c>
      <c r="E11810" t="s">
        <v>3095</v>
      </c>
      <c r="F11810" s="4">
        <v>3.4066666666666698</v>
      </c>
      <c r="G11810" s="4">
        <v>3.43</v>
      </c>
      <c r="H11810" s="4">
        <v>0.33652327804576398</v>
      </c>
      <c r="I11810" s="4">
        <v>4.09</v>
      </c>
      <c r="J11810" s="4">
        <v>2.85</v>
      </c>
      <c r="K11810" s="4">
        <v>3.1</v>
      </c>
      <c r="L11810" s="4">
        <v>3.6</v>
      </c>
      <c r="M11810" s="4">
        <v>33</v>
      </c>
    </row>
    <row r="11811" spans="1:13" x14ac:dyDescent="0.2">
      <c r="A11811" s="3">
        <v>44075</v>
      </c>
      <c r="B11811" t="s">
        <v>4890</v>
      </c>
      <c r="C11811" t="s">
        <v>3099</v>
      </c>
      <c r="D11811" t="s">
        <v>912</v>
      </c>
      <c r="E11811" t="s">
        <v>3098</v>
      </c>
      <c r="F11811" s="4">
        <v>3.41</v>
      </c>
      <c r="G11811" s="4">
        <v>3.43</v>
      </c>
      <c r="H11811" s="4">
        <v>0.34444702059968502</v>
      </c>
      <c r="I11811" s="4">
        <v>4.13</v>
      </c>
      <c r="J11811" s="4">
        <v>2.78</v>
      </c>
      <c r="K11811" s="4">
        <v>3.15</v>
      </c>
      <c r="L11811" s="4">
        <v>3.6</v>
      </c>
      <c r="M11811" s="4">
        <v>33</v>
      </c>
    </row>
    <row r="11812" spans="1:13" x14ac:dyDescent="0.2">
      <c r="A11812" s="3">
        <v>44075</v>
      </c>
      <c r="B11812" t="s">
        <v>3085</v>
      </c>
      <c r="C11812" t="s">
        <v>3087</v>
      </c>
      <c r="D11812" t="s">
        <v>6</v>
      </c>
      <c r="E11812" t="s">
        <v>3086</v>
      </c>
      <c r="F11812" s="4">
        <v>3.8987878787878798</v>
      </c>
      <c r="G11812" s="4">
        <v>3.92</v>
      </c>
      <c r="H11812" s="4">
        <v>0.17321874854785399</v>
      </c>
      <c r="I11812" s="4">
        <v>4.21</v>
      </c>
      <c r="J11812" s="4">
        <v>3.3</v>
      </c>
      <c r="K11812" s="4">
        <v>3.8</v>
      </c>
      <c r="L11812" s="4">
        <v>4</v>
      </c>
      <c r="M11812" s="4">
        <v>33</v>
      </c>
    </row>
    <row r="11813" spans="1:13" x14ac:dyDescent="0.2">
      <c r="A11813" s="3">
        <v>44075</v>
      </c>
      <c r="B11813" t="s">
        <v>3088</v>
      </c>
      <c r="C11813" t="s">
        <v>3090</v>
      </c>
      <c r="D11813" t="s">
        <v>7</v>
      </c>
      <c r="E11813" t="s">
        <v>3089</v>
      </c>
      <c r="F11813" s="4">
        <v>3.4679411764705899</v>
      </c>
      <c r="G11813" s="4">
        <v>3.5</v>
      </c>
      <c r="H11813" s="4">
        <v>0.37860813204031801</v>
      </c>
      <c r="I11813" s="4">
        <v>4.22</v>
      </c>
      <c r="J11813" s="4">
        <v>2.7</v>
      </c>
      <c r="K11813" s="4">
        <v>3.2324999999999999</v>
      </c>
      <c r="L11813" s="4">
        <v>3.7</v>
      </c>
      <c r="M11813" s="4">
        <v>34</v>
      </c>
    </row>
    <row r="11814" spans="1:13" x14ac:dyDescent="0.2">
      <c r="A11814" s="3">
        <v>44075</v>
      </c>
      <c r="B11814" t="s">
        <v>3106</v>
      </c>
      <c r="C11814" t="s">
        <v>3108</v>
      </c>
      <c r="D11814" t="s">
        <v>13</v>
      </c>
      <c r="E11814" t="s">
        <v>3107</v>
      </c>
      <c r="F11814" s="4">
        <v>3.5190625</v>
      </c>
      <c r="G11814" s="4">
        <v>3.5</v>
      </c>
      <c r="H11814" s="4">
        <v>0.28145198839978602</v>
      </c>
      <c r="I11814" s="4">
        <v>4.5</v>
      </c>
      <c r="J11814" s="4">
        <v>2.93</v>
      </c>
      <c r="K11814" s="4">
        <v>3.4375</v>
      </c>
      <c r="L11814" s="4">
        <v>3.6</v>
      </c>
      <c r="M11814" s="4">
        <v>32</v>
      </c>
    </row>
    <row r="11815" spans="1:13" x14ac:dyDescent="0.2">
      <c r="A11815" s="3">
        <v>44075</v>
      </c>
      <c r="B11815" t="s">
        <v>3091</v>
      </c>
      <c r="C11815" t="s">
        <v>3093</v>
      </c>
      <c r="D11815" t="s">
        <v>8</v>
      </c>
      <c r="E11815" t="s">
        <v>3092</v>
      </c>
      <c r="F11815" s="4">
        <v>3.45366666666667</v>
      </c>
      <c r="G11815" s="4">
        <v>3.5</v>
      </c>
      <c r="H11815" s="4">
        <v>0.29517362901242999</v>
      </c>
      <c r="I11815" s="4">
        <v>4.2</v>
      </c>
      <c r="J11815" s="4">
        <v>3</v>
      </c>
      <c r="K11815" s="4">
        <v>3.3050000000000002</v>
      </c>
      <c r="L11815" s="4">
        <v>3.5375000000000001</v>
      </c>
      <c r="M11815" s="4">
        <v>30</v>
      </c>
    </row>
    <row r="11816" spans="1:13" x14ac:dyDescent="0.2">
      <c r="A11816" s="3">
        <v>44075</v>
      </c>
      <c r="B11816" t="s">
        <v>3109</v>
      </c>
      <c r="C11816" t="s">
        <v>3111</v>
      </c>
      <c r="D11816" t="s">
        <v>14</v>
      </c>
      <c r="E11816" t="s">
        <v>3110</v>
      </c>
      <c r="F11816" s="4">
        <v>3.4143333333333299</v>
      </c>
      <c r="G11816" s="4">
        <v>3.5</v>
      </c>
      <c r="H11816" s="4">
        <v>0.18265632574135901</v>
      </c>
      <c r="I11816" s="4">
        <v>3.75</v>
      </c>
      <c r="J11816" s="4">
        <v>3</v>
      </c>
      <c r="K11816" s="4">
        <v>3.3525</v>
      </c>
      <c r="L11816" s="4">
        <v>3.5</v>
      </c>
      <c r="M11816" s="4">
        <v>30</v>
      </c>
    </row>
    <row r="11817" spans="1:13" x14ac:dyDescent="0.2">
      <c r="A11817" s="3">
        <v>44075</v>
      </c>
      <c r="B11817" t="s">
        <v>4892</v>
      </c>
      <c r="C11817" t="s">
        <v>3153</v>
      </c>
      <c r="D11817" t="s">
        <v>914</v>
      </c>
      <c r="E11817" t="s">
        <v>3152</v>
      </c>
      <c r="F11817" s="4">
        <v>0.29558823529411798</v>
      </c>
      <c r="G11817" s="4">
        <v>0.3</v>
      </c>
      <c r="H11817" s="4">
        <v>5.6685799433345799E-2</v>
      </c>
      <c r="I11817" s="4">
        <v>0.48</v>
      </c>
      <c r="J11817" s="4">
        <v>0.13</v>
      </c>
      <c r="K11817" s="4">
        <v>0.27250000000000002</v>
      </c>
      <c r="L11817" s="4">
        <v>0.3175</v>
      </c>
      <c r="M11817" s="4">
        <v>34</v>
      </c>
    </row>
    <row r="11818" spans="1:13" x14ac:dyDescent="0.2">
      <c r="A11818" s="3">
        <v>44075</v>
      </c>
      <c r="B11818" t="s">
        <v>4322</v>
      </c>
      <c r="C11818" t="s">
        <v>4324</v>
      </c>
      <c r="D11818" t="s">
        <v>420</v>
      </c>
      <c r="E11818" t="s">
        <v>4323</v>
      </c>
      <c r="F11818" s="4">
        <v>-4.6322580645161304</v>
      </c>
      <c r="G11818" s="4">
        <v>-4.4000000000000004</v>
      </c>
      <c r="H11818" s="4">
        <v>0.95407445438819305</v>
      </c>
      <c r="I11818" s="4">
        <v>-3.4</v>
      </c>
      <c r="J11818" s="4">
        <v>-8</v>
      </c>
      <c r="K11818" s="4">
        <v>-5</v>
      </c>
      <c r="L11818" s="4">
        <v>-4.05</v>
      </c>
      <c r="M11818" s="4">
        <v>31</v>
      </c>
    </row>
    <row r="11819" spans="1:13" x14ac:dyDescent="0.2">
      <c r="A11819" s="3">
        <v>44075</v>
      </c>
      <c r="B11819" t="s">
        <v>4325</v>
      </c>
      <c r="C11819" t="s">
        <v>4327</v>
      </c>
      <c r="D11819" t="s">
        <v>421</v>
      </c>
      <c r="E11819" t="s">
        <v>4326</v>
      </c>
      <c r="F11819" s="4">
        <v>3.71533333333333</v>
      </c>
      <c r="G11819" s="4">
        <v>3.75</v>
      </c>
      <c r="H11819" s="4">
        <v>0.90919719545865596</v>
      </c>
      <c r="I11819" s="4">
        <v>6.4</v>
      </c>
      <c r="J11819" s="4">
        <v>1.5</v>
      </c>
      <c r="K11819" s="4">
        <v>3.3250000000000002</v>
      </c>
      <c r="L11819" s="4">
        <v>4</v>
      </c>
      <c r="M11819" s="4">
        <v>30</v>
      </c>
    </row>
    <row r="11820" spans="1:13" x14ac:dyDescent="0.2">
      <c r="A11820" s="3">
        <v>44075</v>
      </c>
      <c r="B11820" t="s">
        <v>3968</v>
      </c>
      <c r="C11820" t="s">
        <v>3939</v>
      </c>
      <c r="D11820" t="s">
        <v>301</v>
      </c>
      <c r="E11820" t="s">
        <v>3947</v>
      </c>
      <c r="F11820" s="4">
        <v>22.116333333333301</v>
      </c>
      <c r="G11820" s="4">
        <v>22</v>
      </c>
      <c r="H11820" s="4">
        <v>0.54002224304977098</v>
      </c>
      <c r="I11820" s="4">
        <v>24.1</v>
      </c>
      <c r="J11820" s="4">
        <v>21.2</v>
      </c>
      <c r="K11820" s="4">
        <v>21.827500000000001</v>
      </c>
      <c r="L11820" s="4">
        <v>22.407499999999999</v>
      </c>
      <c r="M11820" s="4">
        <v>30</v>
      </c>
    </row>
    <row r="11821" spans="1:13" x14ac:dyDescent="0.2">
      <c r="A11821" s="3">
        <v>44075</v>
      </c>
      <c r="B11821" t="s">
        <v>3971</v>
      </c>
      <c r="C11821" t="s">
        <v>3942</v>
      </c>
      <c r="D11821" t="s">
        <v>302</v>
      </c>
      <c r="E11821" t="s">
        <v>3949</v>
      </c>
      <c r="F11821" s="4">
        <v>22.116333333333301</v>
      </c>
      <c r="G11821" s="4">
        <v>21.99</v>
      </c>
      <c r="H11821" s="4">
        <v>0.60852837370922597</v>
      </c>
      <c r="I11821" s="4">
        <v>23.47</v>
      </c>
      <c r="J11821" s="4">
        <v>20.8</v>
      </c>
      <c r="K11821" s="4">
        <v>21.684999999999999</v>
      </c>
      <c r="L11821" s="4">
        <v>22.614999999999998</v>
      </c>
      <c r="M11821" s="4">
        <v>30</v>
      </c>
    </row>
    <row r="11822" spans="1:13" x14ac:dyDescent="0.2">
      <c r="A11822" s="3">
        <v>44075</v>
      </c>
      <c r="B11822" t="s">
        <v>3974</v>
      </c>
      <c r="C11822" t="s">
        <v>3952</v>
      </c>
      <c r="D11822" t="s">
        <v>303</v>
      </c>
      <c r="E11822" t="s">
        <v>3951</v>
      </c>
      <c r="F11822" s="4">
        <v>22.1445714285714</v>
      </c>
      <c r="G11822" s="4">
        <v>22</v>
      </c>
      <c r="H11822" s="4">
        <v>0.71518135444647801</v>
      </c>
      <c r="I11822" s="4">
        <v>23.86</v>
      </c>
      <c r="J11822" s="4">
        <v>20.75</v>
      </c>
      <c r="K11822" s="4">
        <v>21.55</v>
      </c>
      <c r="L11822" s="4">
        <v>22.65</v>
      </c>
      <c r="M11822" s="4">
        <v>35</v>
      </c>
    </row>
    <row r="11823" spans="1:13" x14ac:dyDescent="0.2">
      <c r="A11823" s="3">
        <v>44075</v>
      </c>
      <c r="B11823" t="s">
        <v>3934</v>
      </c>
      <c r="C11823" t="s">
        <v>3936</v>
      </c>
      <c r="D11823" t="s">
        <v>289</v>
      </c>
      <c r="E11823" t="s">
        <v>3935</v>
      </c>
      <c r="F11823" s="4">
        <v>22.1445714285714</v>
      </c>
      <c r="G11823" s="4">
        <v>22</v>
      </c>
      <c r="H11823" s="4">
        <v>0.71518135444647801</v>
      </c>
      <c r="I11823" s="4">
        <v>23.86</v>
      </c>
      <c r="J11823" s="4">
        <v>20.75</v>
      </c>
      <c r="K11823" s="4">
        <v>21.55</v>
      </c>
      <c r="L11823" s="4">
        <v>22.65</v>
      </c>
      <c r="M11823" s="4">
        <v>35</v>
      </c>
    </row>
    <row r="11824" spans="1:13" x14ac:dyDescent="0.2">
      <c r="A11824" s="3">
        <v>44075</v>
      </c>
      <c r="B11824" t="s">
        <v>3937</v>
      </c>
      <c r="C11824" t="s">
        <v>3939</v>
      </c>
      <c r="D11824" t="s">
        <v>290</v>
      </c>
      <c r="E11824" t="s">
        <v>3938</v>
      </c>
      <c r="F11824" s="4">
        <v>22.333142857142899</v>
      </c>
      <c r="G11824" s="4">
        <v>22.25</v>
      </c>
      <c r="H11824" s="4">
        <v>0.99747555307967195</v>
      </c>
      <c r="I11824" s="4">
        <v>24.53</v>
      </c>
      <c r="J11824" s="4">
        <v>20.53</v>
      </c>
      <c r="K11824" s="4">
        <v>21.704999999999998</v>
      </c>
      <c r="L11824" s="4">
        <v>23</v>
      </c>
      <c r="M11824" s="4">
        <v>35</v>
      </c>
    </row>
    <row r="11825" spans="1:13" x14ac:dyDescent="0.2">
      <c r="A11825" s="3">
        <v>44075</v>
      </c>
      <c r="B11825" t="s">
        <v>3940</v>
      </c>
      <c r="C11825" t="s">
        <v>3942</v>
      </c>
      <c r="D11825" t="s">
        <v>291</v>
      </c>
      <c r="E11825" t="s">
        <v>3941</v>
      </c>
      <c r="F11825" s="4">
        <v>22.527999999999999</v>
      </c>
      <c r="G11825" s="4">
        <v>22.5</v>
      </c>
      <c r="H11825" s="4">
        <v>1.10097305446894</v>
      </c>
      <c r="I11825" s="4">
        <v>25</v>
      </c>
      <c r="J11825" s="4">
        <v>20.49</v>
      </c>
      <c r="K11825" s="4">
        <v>22</v>
      </c>
      <c r="L11825" s="4">
        <v>23.5</v>
      </c>
      <c r="M11825" s="4">
        <v>25</v>
      </c>
    </row>
    <row r="11826" spans="1:13" x14ac:dyDescent="0.2">
      <c r="A11826" s="3">
        <v>44075</v>
      </c>
      <c r="B11826" t="s">
        <v>3577</v>
      </c>
      <c r="C11826" t="s">
        <v>3579</v>
      </c>
      <c r="D11826" t="s">
        <v>170</v>
      </c>
      <c r="E11826" t="s">
        <v>3578</v>
      </c>
      <c r="F11826" s="4">
        <v>-9.8245945945946005</v>
      </c>
      <c r="G11826" s="4">
        <v>-9.8000000000000007</v>
      </c>
      <c r="H11826" s="4">
        <v>0.64870209989980299</v>
      </c>
      <c r="I11826" s="4">
        <v>-8.3000000000000007</v>
      </c>
      <c r="J11826" s="4">
        <v>-11.2</v>
      </c>
      <c r="K11826" s="4">
        <v>-10.3</v>
      </c>
      <c r="L11826" s="4">
        <v>-9.4</v>
      </c>
      <c r="M11826" s="4">
        <v>37</v>
      </c>
    </row>
    <row r="11827" spans="1:13" x14ac:dyDescent="0.2">
      <c r="A11827" s="3">
        <v>44075</v>
      </c>
      <c r="B11827" t="s">
        <v>3580</v>
      </c>
      <c r="C11827" t="s">
        <v>3582</v>
      </c>
      <c r="D11827" t="s">
        <v>171</v>
      </c>
      <c r="E11827" t="s">
        <v>3581</v>
      </c>
      <c r="F11827" s="4">
        <v>3.26</v>
      </c>
      <c r="G11827" s="4">
        <v>3.2</v>
      </c>
      <c r="H11827" s="4">
        <v>0.98152375869812203</v>
      </c>
      <c r="I11827" s="4">
        <v>6</v>
      </c>
      <c r="J11827" s="4">
        <v>1.7</v>
      </c>
      <c r="K11827" s="4">
        <v>2.6</v>
      </c>
      <c r="L11827" s="4">
        <v>3.7</v>
      </c>
      <c r="M11827" s="4">
        <v>37</v>
      </c>
    </row>
    <row r="11828" spans="1:13" x14ac:dyDescent="0.2">
      <c r="A11828" s="3">
        <v>44075</v>
      </c>
      <c r="B11828" t="s">
        <v>3583</v>
      </c>
      <c r="C11828" t="s">
        <v>3585</v>
      </c>
      <c r="D11828" t="s">
        <v>172</v>
      </c>
      <c r="E11828" t="s">
        <v>3584</v>
      </c>
      <c r="F11828" s="4">
        <v>2.3267857142857098</v>
      </c>
      <c r="G11828" s="4">
        <v>2.0499999999999998</v>
      </c>
      <c r="H11828" s="4">
        <v>0.66750532566291898</v>
      </c>
      <c r="I11828" s="4">
        <v>4.0999999999999996</v>
      </c>
      <c r="J11828" s="4">
        <v>1.1000000000000001</v>
      </c>
      <c r="K11828" s="4">
        <v>1.875</v>
      </c>
      <c r="L11828" s="4">
        <v>2.625</v>
      </c>
      <c r="M11828" s="4">
        <v>28</v>
      </c>
    </row>
    <row r="11829" spans="1:13" x14ac:dyDescent="0.2">
      <c r="A11829" s="3">
        <v>44075</v>
      </c>
      <c r="B11829" t="s">
        <v>3604</v>
      </c>
      <c r="C11829" t="s">
        <v>3600</v>
      </c>
      <c r="D11829" t="s">
        <v>179</v>
      </c>
      <c r="E11829" t="s">
        <v>3599</v>
      </c>
      <c r="F11829" s="4">
        <v>-3.6121212121212101</v>
      </c>
      <c r="G11829" s="4">
        <v>-5</v>
      </c>
      <c r="H11829" s="4">
        <v>3.43756523354081</v>
      </c>
      <c r="I11829" s="4">
        <v>1.81</v>
      </c>
      <c r="J11829" s="4">
        <v>-9.18</v>
      </c>
      <c r="K11829" s="4">
        <v>-6.1</v>
      </c>
      <c r="L11829" s="4">
        <v>0.1</v>
      </c>
      <c r="M11829" s="4">
        <v>33</v>
      </c>
    </row>
    <row r="11830" spans="1:13" x14ac:dyDescent="0.2">
      <c r="A11830" s="3">
        <v>44075</v>
      </c>
      <c r="B11830" t="s">
        <v>3607</v>
      </c>
      <c r="C11830" t="s">
        <v>3603</v>
      </c>
      <c r="D11830" t="s">
        <v>180</v>
      </c>
      <c r="E11830" t="s">
        <v>3602</v>
      </c>
      <c r="F11830" s="4">
        <v>10.4766666666667</v>
      </c>
      <c r="G11830" s="4">
        <v>10.1</v>
      </c>
      <c r="H11830" s="4">
        <v>4.7632149507099397</v>
      </c>
      <c r="I11830" s="4">
        <v>17.18</v>
      </c>
      <c r="J11830" s="4">
        <v>2.37</v>
      </c>
      <c r="K11830" s="4">
        <v>6</v>
      </c>
      <c r="L11830" s="4">
        <v>14.8</v>
      </c>
      <c r="M11830" s="4">
        <v>33</v>
      </c>
    </row>
    <row r="11831" spans="1:13" x14ac:dyDescent="0.2">
      <c r="A11831" s="3">
        <v>44075</v>
      </c>
      <c r="B11831" t="s">
        <v>3598</v>
      </c>
      <c r="C11831" t="s">
        <v>3594</v>
      </c>
      <c r="D11831" t="s">
        <v>177</v>
      </c>
      <c r="E11831" t="s">
        <v>3593</v>
      </c>
      <c r="F11831" s="4">
        <v>-11.2388235294118</v>
      </c>
      <c r="G11831" s="4">
        <v>-11.2</v>
      </c>
      <c r="H11831" s="4">
        <v>1.58591482958648</v>
      </c>
      <c r="I11831" s="4">
        <v>-8.1999999999999993</v>
      </c>
      <c r="J11831" s="4">
        <v>-14</v>
      </c>
      <c r="K11831" s="4">
        <v>-12.682499999999999</v>
      </c>
      <c r="L11831" s="4">
        <v>-10.050000000000001</v>
      </c>
      <c r="M11831" s="4">
        <v>34</v>
      </c>
    </row>
    <row r="11832" spans="1:13" x14ac:dyDescent="0.2">
      <c r="A11832" s="3">
        <v>44075</v>
      </c>
      <c r="B11832" t="s">
        <v>3610</v>
      </c>
      <c r="C11832" t="s">
        <v>3606</v>
      </c>
      <c r="D11832" t="s">
        <v>181</v>
      </c>
      <c r="E11832" t="s">
        <v>3605</v>
      </c>
      <c r="F11832" s="4">
        <v>4.4712121212121199</v>
      </c>
      <c r="G11832" s="4">
        <v>3.8</v>
      </c>
      <c r="H11832" s="4">
        <v>1.97201318069847</v>
      </c>
      <c r="I11832" s="4">
        <v>9.6</v>
      </c>
      <c r="J11832" s="4">
        <v>1.6</v>
      </c>
      <c r="K11832" s="4">
        <v>3</v>
      </c>
      <c r="L11832" s="4">
        <v>5.96</v>
      </c>
      <c r="M11832" s="4">
        <v>33</v>
      </c>
    </row>
    <row r="11833" spans="1:13" x14ac:dyDescent="0.2">
      <c r="A11833" s="3">
        <v>44075</v>
      </c>
      <c r="B11833" t="s">
        <v>3601</v>
      </c>
      <c r="C11833" t="s">
        <v>3597</v>
      </c>
      <c r="D11833" t="s">
        <v>178</v>
      </c>
      <c r="E11833" t="s">
        <v>3596</v>
      </c>
      <c r="F11833" s="4">
        <v>-7.9564705882352902</v>
      </c>
      <c r="G11833" s="4">
        <v>-7.9</v>
      </c>
      <c r="H11833" s="4">
        <v>1.6846920091741999</v>
      </c>
      <c r="I11833" s="4">
        <v>-4.3</v>
      </c>
      <c r="J11833" s="4">
        <v>-11.1</v>
      </c>
      <c r="K11833" s="4">
        <v>-9.23</v>
      </c>
      <c r="L11833" s="4">
        <v>-6.9</v>
      </c>
      <c r="M11833" s="4">
        <v>34</v>
      </c>
    </row>
    <row r="11834" spans="1:13" x14ac:dyDescent="0.2">
      <c r="A11834" s="3">
        <v>44075</v>
      </c>
      <c r="B11834" t="s">
        <v>3613</v>
      </c>
      <c r="C11834" t="s">
        <v>3609</v>
      </c>
      <c r="D11834" t="s">
        <v>182</v>
      </c>
      <c r="E11834" t="s">
        <v>3608</v>
      </c>
      <c r="F11834" s="4">
        <v>2.8751515151515199</v>
      </c>
      <c r="G11834" s="4">
        <v>2.41</v>
      </c>
      <c r="H11834" s="4">
        <v>1.74083694169665</v>
      </c>
      <c r="I11834" s="4">
        <v>6.9</v>
      </c>
      <c r="J11834" s="4">
        <v>0</v>
      </c>
      <c r="K11834" s="4">
        <v>2</v>
      </c>
      <c r="L11834" s="4">
        <v>4</v>
      </c>
      <c r="M11834" s="4">
        <v>33</v>
      </c>
    </row>
    <row r="11835" spans="1:13" x14ac:dyDescent="0.2">
      <c r="A11835" s="3">
        <v>44075</v>
      </c>
      <c r="B11835" t="s">
        <v>3880</v>
      </c>
      <c r="C11835" t="s">
        <v>3876</v>
      </c>
      <c r="D11835" t="s">
        <v>271</v>
      </c>
      <c r="E11835" t="s">
        <v>3875</v>
      </c>
      <c r="F11835" s="4">
        <v>1.52590909090909</v>
      </c>
      <c r="G11835" s="4">
        <v>1.05</v>
      </c>
      <c r="H11835" s="4">
        <v>1.5058668096763601</v>
      </c>
      <c r="I11835" s="4">
        <v>7.36</v>
      </c>
      <c r="J11835" s="4">
        <v>0.1</v>
      </c>
      <c r="K11835" s="4">
        <v>0.7</v>
      </c>
      <c r="L11835" s="4">
        <v>2.0674999999999999</v>
      </c>
      <c r="M11835" s="4">
        <v>22</v>
      </c>
    </row>
    <row r="11836" spans="1:13" x14ac:dyDescent="0.2">
      <c r="A11836" s="3">
        <v>44075</v>
      </c>
      <c r="B11836" t="s">
        <v>3883</v>
      </c>
      <c r="C11836" t="s">
        <v>3879</v>
      </c>
      <c r="D11836" t="s">
        <v>272</v>
      </c>
      <c r="E11836" t="s">
        <v>3878</v>
      </c>
      <c r="F11836" s="4">
        <v>0.90681818181818197</v>
      </c>
      <c r="G11836" s="4">
        <v>0.5</v>
      </c>
      <c r="H11836" s="4">
        <v>2.0733189090685702</v>
      </c>
      <c r="I11836" s="4">
        <v>7.77</v>
      </c>
      <c r="J11836" s="4">
        <v>-4.7</v>
      </c>
      <c r="K11836" s="4">
        <v>0.20749999999999999</v>
      </c>
      <c r="L11836" s="4">
        <v>1.675</v>
      </c>
      <c r="M11836" s="4">
        <v>22</v>
      </c>
    </row>
    <row r="11837" spans="1:13" x14ac:dyDescent="0.2">
      <c r="A11837" s="3">
        <v>44075</v>
      </c>
      <c r="B11837" t="s">
        <v>3874</v>
      </c>
      <c r="C11837" t="s">
        <v>3870</v>
      </c>
      <c r="D11837" t="s">
        <v>269</v>
      </c>
      <c r="E11837" t="s">
        <v>3869</v>
      </c>
      <c r="F11837" s="4">
        <v>8.3204166666666701</v>
      </c>
      <c r="G11837" s="4">
        <v>8.9749999999999996</v>
      </c>
      <c r="H11837" s="4">
        <v>2.8240419370680101</v>
      </c>
      <c r="I11837" s="4">
        <v>12.6</v>
      </c>
      <c r="J11837" s="4">
        <v>-1</v>
      </c>
      <c r="K11837" s="4">
        <v>7</v>
      </c>
      <c r="L11837" s="4">
        <v>10.1</v>
      </c>
      <c r="M11837" s="4">
        <v>24</v>
      </c>
    </row>
    <row r="11838" spans="1:13" x14ac:dyDescent="0.2">
      <c r="A11838" s="3">
        <v>44075</v>
      </c>
      <c r="B11838" t="s">
        <v>3886</v>
      </c>
      <c r="C11838" t="s">
        <v>3882</v>
      </c>
      <c r="D11838" t="s">
        <v>273</v>
      </c>
      <c r="E11838" t="s">
        <v>3881</v>
      </c>
      <c r="F11838" s="4">
        <v>0.35636363636363599</v>
      </c>
      <c r="G11838" s="4">
        <v>0.5</v>
      </c>
      <c r="H11838" s="4">
        <v>2.2956491880958598</v>
      </c>
      <c r="I11838" s="4">
        <v>5.97</v>
      </c>
      <c r="J11838" s="4">
        <v>-5.65</v>
      </c>
      <c r="K11838" s="4">
        <v>0.17</v>
      </c>
      <c r="L11838" s="4">
        <v>1.2024999999999999</v>
      </c>
      <c r="M11838" s="4">
        <v>22</v>
      </c>
    </row>
    <row r="11839" spans="1:13" x14ac:dyDescent="0.2">
      <c r="A11839" s="3">
        <v>44075</v>
      </c>
      <c r="B11839" t="s">
        <v>3877</v>
      </c>
      <c r="C11839" t="s">
        <v>3873</v>
      </c>
      <c r="D11839" t="s">
        <v>270</v>
      </c>
      <c r="E11839" t="s">
        <v>3872</v>
      </c>
      <c r="F11839" s="4">
        <v>2.7450000000000001</v>
      </c>
      <c r="G11839" s="4">
        <v>2.75</v>
      </c>
      <c r="H11839" s="4">
        <v>1.7603433459561699</v>
      </c>
      <c r="I11839" s="4">
        <v>8</v>
      </c>
      <c r="J11839" s="4">
        <v>-0.2</v>
      </c>
      <c r="K11839" s="4">
        <v>1.68</v>
      </c>
      <c r="L11839" s="4">
        <v>3.375</v>
      </c>
      <c r="M11839" s="4">
        <v>24</v>
      </c>
    </row>
    <row r="11840" spans="1:13" x14ac:dyDescent="0.2">
      <c r="A11840" s="3">
        <v>44075</v>
      </c>
      <c r="B11840" t="s">
        <v>3889</v>
      </c>
      <c r="C11840" t="s">
        <v>3885</v>
      </c>
      <c r="D11840" t="s">
        <v>274</v>
      </c>
      <c r="E11840" t="s">
        <v>3884</v>
      </c>
      <c r="F11840" s="4">
        <v>0.48499999999999999</v>
      </c>
      <c r="G11840" s="4">
        <v>0.4</v>
      </c>
      <c r="H11840" s="4">
        <v>1.0596663895504399</v>
      </c>
      <c r="I11840" s="4">
        <v>4</v>
      </c>
      <c r="J11840" s="4">
        <v>-1.83</v>
      </c>
      <c r="K11840" s="4">
        <v>0.125</v>
      </c>
      <c r="L11840" s="4">
        <v>0.86499999999999999</v>
      </c>
      <c r="M11840" s="4">
        <v>22</v>
      </c>
    </row>
    <row r="11841" spans="1:13" x14ac:dyDescent="0.2">
      <c r="A11841" s="3">
        <v>44105</v>
      </c>
      <c r="B11841" t="s">
        <v>3925</v>
      </c>
      <c r="C11841" t="s">
        <v>3927</v>
      </c>
      <c r="D11841" t="s">
        <v>286</v>
      </c>
      <c r="E11841" t="s">
        <v>3926</v>
      </c>
      <c r="F11841" s="4">
        <v>5.7024999999999997</v>
      </c>
      <c r="G11841" s="4">
        <v>5.85</v>
      </c>
      <c r="H11841" s="4">
        <v>0.54090302916190203</v>
      </c>
      <c r="I11841" s="4">
        <v>6.17</v>
      </c>
      <c r="J11841" s="4">
        <v>4</v>
      </c>
      <c r="K11841" s="4">
        <v>5.6749999999999998</v>
      </c>
      <c r="L11841" s="4">
        <v>6</v>
      </c>
      <c r="M11841" s="4">
        <v>24</v>
      </c>
    </row>
    <row r="11842" spans="1:13" x14ac:dyDescent="0.2">
      <c r="A11842" s="3">
        <v>44105</v>
      </c>
      <c r="B11842" t="s">
        <v>3928</v>
      </c>
      <c r="C11842" t="s">
        <v>3930</v>
      </c>
      <c r="D11842" t="s">
        <v>287</v>
      </c>
      <c r="E11842" t="s">
        <v>3929</v>
      </c>
      <c r="F11842" s="4">
        <v>6.0245833333333296</v>
      </c>
      <c r="G11842" s="4">
        <v>6.2249999999999996</v>
      </c>
      <c r="H11842" s="4">
        <v>0.74826163272915003</v>
      </c>
      <c r="I11842" s="4">
        <v>6.8</v>
      </c>
      <c r="J11842" s="4">
        <v>4</v>
      </c>
      <c r="K11842" s="4">
        <v>5.915</v>
      </c>
      <c r="L11842" s="4">
        <v>6.4249999999999998</v>
      </c>
      <c r="M11842" s="4">
        <v>24</v>
      </c>
    </row>
    <row r="11843" spans="1:13" x14ac:dyDescent="0.2">
      <c r="A11843" s="3">
        <v>44105</v>
      </c>
      <c r="B11843" t="s">
        <v>3931</v>
      </c>
      <c r="C11843" t="s">
        <v>3933</v>
      </c>
      <c r="D11843" t="s">
        <v>288</v>
      </c>
      <c r="E11843" t="s">
        <v>3932</v>
      </c>
      <c r="F11843" s="4">
        <v>6.4222727272727296</v>
      </c>
      <c r="G11843" s="4">
        <v>6.4550000000000001</v>
      </c>
      <c r="H11843" s="4">
        <v>0.96300092379019997</v>
      </c>
      <c r="I11843" s="4">
        <v>8.1999999999999993</v>
      </c>
      <c r="J11843" s="4">
        <v>4</v>
      </c>
      <c r="K11843" s="4">
        <v>6.0774999999999997</v>
      </c>
      <c r="L11843" s="4">
        <v>7</v>
      </c>
      <c r="M11843" s="4">
        <v>22</v>
      </c>
    </row>
    <row r="11844" spans="1:13" x14ac:dyDescent="0.2">
      <c r="A11844" s="3">
        <v>44105</v>
      </c>
      <c r="B11844" t="s">
        <v>3916</v>
      </c>
      <c r="C11844" t="s">
        <v>3918</v>
      </c>
      <c r="D11844" t="s">
        <v>283</v>
      </c>
      <c r="E11844" t="s">
        <v>3917</v>
      </c>
      <c r="F11844" s="4">
        <v>4.0888888888888903</v>
      </c>
      <c r="G11844" s="4">
        <v>4.0999999999999996</v>
      </c>
      <c r="H11844" s="4">
        <v>0.145240737380639</v>
      </c>
      <c r="I11844" s="4">
        <v>4.3</v>
      </c>
      <c r="J11844" s="4">
        <v>3.72</v>
      </c>
      <c r="K11844" s="4">
        <v>4</v>
      </c>
      <c r="L11844" s="4">
        <v>4.2</v>
      </c>
      <c r="M11844" s="4">
        <v>27</v>
      </c>
    </row>
    <row r="11845" spans="1:13" x14ac:dyDescent="0.2">
      <c r="A11845" s="3">
        <v>44105</v>
      </c>
      <c r="B11845" t="s">
        <v>3919</v>
      </c>
      <c r="C11845" t="s">
        <v>3921</v>
      </c>
      <c r="D11845" t="s">
        <v>284</v>
      </c>
      <c r="E11845" t="s">
        <v>3920</v>
      </c>
      <c r="F11845" s="4">
        <v>4.1166666666666698</v>
      </c>
      <c r="G11845" s="4">
        <v>4.2</v>
      </c>
      <c r="H11845" s="4">
        <v>0.430152030369228</v>
      </c>
      <c r="I11845" s="4">
        <v>5.3</v>
      </c>
      <c r="J11845" s="4">
        <v>2.97</v>
      </c>
      <c r="K11845" s="4">
        <v>4</v>
      </c>
      <c r="L11845" s="4">
        <v>4.25</v>
      </c>
      <c r="M11845" s="4">
        <v>27</v>
      </c>
    </row>
    <row r="11846" spans="1:13" x14ac:dyDescent="0.2">
      <c r="A11846" s="3">
        <v>44105</v>
      </c>
      <c r="B11846" t="s">
        <v>3922</v>
      </c>
      <c r="C11846" t="s">
        <v>3924</v>
      </c>
      <c r="D11846" t="s">
        <v>285</v>
      </c>
      <c r="E11846" t="s">
        <v>3923</v>
      </c>
      <c r="F11846" s="4">
        <v>4.50875</v>
      </c>
      <c r="G11846" s="4">
        <v>4.3049999999999997</v>
      </c>
      <c r="H11846" s="4">
        <v>0.81573819595984698</v>
      </c>
      <c r="I11846" s="4">
        <v>6.3</v>
      </c>
      <c r="J11846" s="4">
        <v>2.97</v>
      </c>
      <c r="K11846" s="4">
        <v>4</v>
      </c>
      <c r="L11846" s="4">
        <v>4.8499999999999996</v>
      </c>
      <c r="M11846" s="4">
        <v>24</v>
      </c>
    </row>
    <row r="11847" spans="1:13" x14ac:dyDescent="0.2">
      <c r="A11847" s="3">
        <v>44105</v>
      </c>
      <c r="B11847" t="s">
        <v>3986</v>
      </c>
      <c r="C11847" t="s">
        <v>3988</v>
      </c>
      <c r="D11847" t="s">
        <v>307</v>
      </c>
      <c r="E11847" t="s">
        <v>3987</v>
      </c>
      <c r="F11847" s="4">
        <v>5.5437037037036996</v>
      </c>
      <c r="G11847" s="4">
        <v>5.3</v>
      </c>
      <c r="H11847" s="4">
        <v>0.80418208877643604</v>
      </c>
      <c r="I11847" s="4">
        <v>8</v>
      </c>
      <c r="J11847" s="4">
        <v>4.5</v>
      </c>
      <c r="K11847" s="4">
        <v>5</v>
      </c>
      <c r="L11847" s="4">
        <v>5.9</v>
      </c>
      <c r="M11847" s="4">
        <v>27</v>
      </c>
    </row>
    <row r="11848" spans="1:13" x14ac:dyDescent="0.2">
      <c r="A11848" s="3">
        <v>44105</v>
      </c>
      <c r="B11848" t="s">
        <v>3989</v>
      </c>
      <c r="C11848" t="s">
        <v>3991</v>
      </c>
      <c r="D11848" t="s">
        <v>308</v>
      </c>
      <c r="E11848" t="s">
        <v>3990</v>
      </c>
      <c r="F11848" s="4">
        <v>4.86962962962963</v>
      </c>
      <c r="G11848" s="4">
        <v>4.92</v>
      </c>
      <c r="H11848" s="4">
        <v>0.66788115871406495</v>
      </c>
      <c r="I11848" s="4">
        <v>6.5</v>
      </c>
      <c r="J11848" s="4">
        <v>3.8</v>
      </c>
      <c r="K11848" s="4">
        <v>4.37</v>
      </c>
      <c r="L11848" s="4">
        <v>5.0549999999999997</v>
      </c>
      <c r="M11848" s="4">
        <v>27</v>
      </c>
    </row>
    <row r="11849" spans="1:13" x14ac:dyDescent="0.2">
      <c r="A11849" s="3">
        <v>44105</v>
      </c>
      <c r="B11849" t="s">
        <v>3992</v>
      </c>
      <c r="C11849" t="s">
        <v>3994</v>
      </c>
      <c r="D11849" t="s">
        <v>309</v>
      </c>
      <c r="E11849" t="s">
        <v>3993</v>
      </c>
      <c r="F11849" s="4">
        <v>5.1907142857142903</v>
      </c>
      <c r="G11849" s="4">
        <v>5.0949999999999998</v>
      </c>
      <c r="H11849" s="4">
        <v>0.61690342945216403</v>
      </c>
      <c r="I11849" s="4">
        <v>7</v>
      </c>
      <c r="J11849" s="4">
        <v>4.5</v>
      </c>
      <c r="K11849" s="4">
        <v>4.6749999999999998</v>
      </c>
      <c r="L11849" s="4">
        <v>5.7</v>
      </c>
      <c r="M11849" s="4">
        <v>28</v>
      </c>
    </row>
    <row r="11850" spans="1:13" x14ac:dyDescent="0.2">
      <c r="A11850" s="3">
        <v>44105</v>
      </c>
      <c r="B11850" t="s">
        <v>3995</v>
      </c>
      <c r="C11850" t="s">
        <v>3997</v>
      </c>
      <c r="D11850" t="s">
        <v>310</v>
      </c>
      <c r="E11850" t="s">
        <v>3996</v>
      </c>
      <c r="F11850" s="4">
        <v>5.0207142857142903</v>
      </c>
      <c r="G11850" s="4">
        <v>5</v>
      </c>
      <c r="H11850" s="4">
        <v>0.70297214828885002</v>
      </c>
      <c r="I11850" s="4">
        <v>7.2</v>
      </c>
      <c r="J11850" s="4">
        <v>3.5</v>
      </c>
      <c r="K11850" s="4">
        <v>4.6500000000000004</v>
      </c>
      <c r="L11850" s="4">
        <v>5.2625000000000002</v>
      </c>
      <c r="M11850" s="4">
        <v>28</v>
      </c>
    </row>
    <row r="11851" spans="1:13" x14ac:dyDescent="0.2">
      <c r="A11851" s="3">
        <v>44105</v>
      </c>
      <c r="B11851" t="s">
        <v>3904</v>
      </c>
      <c r="C11851" t="s">
        <v>3897</v>
      </c>
      <c r="D11851" t="s">
        <v>279</v>
      </c>
      <c r="E11851" t="s">
        <v>3896</v>
      </c>
      <c r="F11851" s="4">
        <v>4.03125</v>
      </c>
      <c r="G11851" s="4">
        <v>4</v>
      </c>
      <c r="H11851" s="4">
        <v>0.22674057934692801</v>
      </c>
      <c r="I11851" s="4">
        <v>4.25</v>
      </c>
      <c r="J11851" s="4">
        <v>3.25</v>
      </c>
      <c r="K11851" s="4">
        <v>4</v>
      </c>
      <c r="L11851" s="4">
        <v>4.25</v>
      </c>
      <c r="M11851" s="4">
        <v>32</v>
      </c>
    </row>
    <row r="11852" spans="1:13" x14ac:dyDescent="0.2">
      <c r="A11852" s="3">
        <v>44105</v>
      </c>
      <c r="B11852" t="s">
        <v>4434</v>
      </c>
      <c r="C11852" t="s">
        <v>3909</v>
      </c>
      <c r="D11852" t="s">
        <v>522</v>
      </c>
      <c r="E11852" t="s">
        <v>3908</v>
      </c>
      <c r="F11852" s="4">
        <v>4.1500000000000004</v>
      </c>
      <c r="G11852" s="4">
        <v>4.25</v>
      </c>
      <c r="H11852" s="4">
        <v>0.52041649986653304</v>
      </c>
      <c r="I11852" s="4">
        <v>5.75</v>
      </c>
      <c r="J11852" s="4">
        <v>3</v>
      </c>
      <c r="K11852" s="4">
        <v>4</v>
      </c>
      <c r="L11852" s="4">
        <v>4.25</v>
      </c>
      <c r="M11852" s="4">
        <v>25</v>
      </c>
    </row>
    <row r="11853" spans="1:13" x14ac:dyDescent="0.2">
      <c r="A11853" s="3">
        <v>44105</v>
      </c>
      <c r="B11853" t="s">
        <v>3907</v>
      </c>
      <c r="C11853" t="s">
        <v>3900</v>
      </c>
      <c r="D11853" t="s">
        <v>280</v>
      </c>
      <c r="E11853" t="s">
        <v>3899</v>
      </c>
      <c r="F11853" s="4">
        <v>4.0234375</v>
      </c>
      <c r="G11853" s="4">
        <v>4</v>
      </c>
      <c r="H11853" s="4">
        <v>0.28652094867959998</v>
      </c>
      <c r="I11853" s="4">
        <v>4.5</v>
      </c>
      <c r="J11853" s="4">
        <v>3</v>
      </c>
      <c r="K11853" s="4">
        <v>4</v>
      </c>
      <c r="L11853" s="4">
        <v>4.25</v>
      </c>
      <c r="M11853" s="4">
        <v>32</v>
      </c>
    </row>
    <row r="11854" spans="1:13" x14ac:dyDescent="0.2">
      <c r="A11854" s="3">
        <v>44105</v>
      </c>
      <c r="B11854" t="s">
        <v>4586</v>
      </c>
      <c r="C11854" t="s">
        <v>3912</v>
      </c>
      <c r="D11854" t="s">
        <v>616</v>
      </c>
      <c r="E11854" t="s">
        <v>3911</v>
      </c>
      <c r="F11854" s="4">
        <v>4.2699999999999996</v>
      </c>
      <c r="G11854" s="4">
        <v>4.25</v>
      </c>
      <c r="H11854" s="4">
        <v>0.63705049512054601</v>
      </c>
      <c r="I11854" s="4">
        <v>6.25</v>
      </c>
      <c r="J11854" s="4">
        <v>3</v>
      </c>
      <c r="K11854" s="4">
        <v>4</v>
      </c>
      <c r="L11854" s="4">
        <v>4.5</v>
      </c>
      <c r="M11854" s="4">
        <v>25</v>
      </c>
    </row>
    <row r="11855" spans="1:13" x14ac:dyDescent="0.2">
      <c r="A11855" s="3">
        <v>44105</v>
      </c>
      <c r="B11855" t="s">
        <v>3910</v>
      </c>
      <c r="C11855" t="s">
        <v>3903</v>
      </c>
      <c r="D11855" t="s">
        <v>281</v>
      </c>
      <c r="E11855" t="s">
        <v>3902</v>
      </c>
      <c r="F11855" s="4">
        <v>4.0390625</v>
      </c>
      <c r="G11855" s="4">
        <v>4</v>
      </c>
      <c r="H11855" s="4">
        <v>0.305258847062092</v>
      </c>
      <c r="I11855" s="4">
        <v>4.75</v>
      </c>
      <c r="J11855" s="4">
        <v>3</v>
      </c>
      <c r="K11855" s="4">
        <v>4</v>
      </c>
      <c r="L11855" s="4">
        <v>4.25</v>
      </c>
      <c r="M11855" s="4">
        <v>32</v>
      </c>
    </row>
    <row r="11856" spans="1:13" x14ac:dyDescent="0.2">
      <c r="A11856" s="3">
        <v>44105</v>
      </c>
      <c r="B11856" t="s">
        <v>4790</v>
      </c>
      <c r="C11856" t="s">
        <v>3915</v>
      </c>
      <c r="D11856" t="s">
        <v>812</v>
      </c>
      <c r="E11856" t="s">
        <v>3914</v>
      </c>
      <c r="F11856" s="4">
        <v>4.3600000000000003</v>
      </c>
      <c r="G11856" s="4">
        <v>4.25</v>
      </c>
      <c r="H11856" s="4">
        <v>0.7</v>
      </c>
      <c r="I11856" s="4">
        <v>6.25</v>
      </c>
      <c r="J11856" s="4">
        <v>3</v>
      </c>
      <c r="K11856" s="4">
        <v>4</v>
      </c>
      <c r="L11856" s="4">
        <v>4.5</v>
      </c>
      <c r="M11856" s="4">
        <v>25</v>
      </c>
    </row>
    <row r="11857" spans="1:13" x14ac:dyDescent="0.2">
      <c r="A11857" s="3">
        <v>44105</v>
      </c>
      <c r="B11857" t="s">
        <v>3901</v>
      </c>
      <c r="C11857" t="s">
        <v>3894</v>
      </c>
      <c r="D11857" t="s">
        <v>278</v>
      </c>
      <c r="E11857" t="s">
        <v>3893</v>
      </c>
      <c r="F11857" s="4">
        <v>4.09375</v>
      </c>
      <c r="G11857" s="4">
        <v>4</v>
      </c>
      <c r="H11857" s="4">
        <v>0.138395179852665</v>
      </c>
      <c r="I11857" s="4">
        <v>4.25</v>
      </c>
      <c r="J11857" s="4">
        <v>3.75</v>
      </c>
      <c r="K11857" s="4">
        <v>4</v>
      </c>
      <c r="L11857" s="4">
        <v>4.25</v>
      </c>
      <c r="M11857" s="4">
        <v>32</v>
      </c>
    </row>
    <row r="11858" spans="1:13" x14ac:dyDescent="0.2">
      <c r="A11858" s="3">
        <v>44105</v>
      </c>
      <c r="B11858" t="s">
        <v>3913</v>
      </c>
      <c r="C11858" t="s">
        <v>3906</v>
      </c>
      <c r="D11858" t="s">
        <v>282</v>
      </c>
      <c r="E11858" t="s">
        <v>3905</v>
      </c>
      <c r="F11858" s="4">
        <v>4.09375</v>
      </c>
      <c r="G11858" s="4">
        <v>4</v>
      </c>
      <c r="H11858" s="4">
        <v>0.40535726973748998</v>
      </c>
      <c r="I11858" s="4">
        <v>5.25</v>
      </c>
      <c r="J11858" s="4">
        <v>3</v>
      </c>
      <c r="K11858" s="4">
        <v>4</v>
      </c>
      <c r="L11858" s="4">
        <v>4.25</v>
      </c>
      <c r="M11858" s="4">
        <v>32</v>
      </c>
    </row>
    <row r="11859" spans="1:13" x14ac:dyDescent="0.2">
      <c r="A11859" s="3">
        <v>44105</v>
      </c>
      <c r="B11859" t="s">
        <v>4985</v>
      </c>
      <c r="C11859" t="s">
        <v>4436</v>
      </c>
      <c r="D11859" t="s">
        <v>1007</v>
      </c>
      <c r="E11859" t="s">
        <v>4435</v>
      </c>
      <c r="F11859" s="4">
        <v>4.4400000000000004</v>
      </c>
      <c r="G11859" s="4">
        <v>4.25</v>
      </c>
      <c r="H11859" s="4">
        <v>0.77821912081366895</v>
      </c>
      <c r="I11859" s="4">
        <v>6.25</v>
      </c>
      <c r="J11859" s="4">
        <v>3</v>
      </c>
      <c r="K11859" s="4">
        <v>4</v>
      </c>
      <c r="L11859" s="4">
        <v>4.5</v>
      </c>
      <c r="M11859" s="4">
        <v>25</v>
      </c>
    </row>
    <row r="11860" spans="1:13" x14ac:dyDescent="0.2">
      <c r="A11860" s="3">
        <v>44105</v>
      </c>
      <c r="B11860" t="s">
        <v>4889</v>
      </c>
      <c r="C11860" t="s">
        <v>3081</v>
      </c>
      <c r="D11860" t="s">
        <v>911</v>
      </c>
      <c r="E11860" t="s">
        <v>3080</v>
      </c>
      <c r="F11860" s="4">
        <v>3.6122222222222198</v>
      </c>
      <c r="G11860" s="4">
        <v>3.665</v>
      </c>
      <c r="H11860" s="4">
        <v>0.35981829629579198</v>
      </c>
      <c r="I11860" s="4">
        <v>4.29</v>
      </c>
      <c r="J11860" s="4">
        <v>2.72</v>
      </c>
      <c r="K11860" s="4">
        <v>3.41</v>
      </c>
      <c r="L11860" s="4">
        <v>3.835</v>
      </c>
      <c r="M11860" s="4">
        <v>36</v>
      </c>
    </row>
    <row r="11861" spans="1:13" x14ac:dyDescent="0.2">
      <c r="A11861" s="3">
        <v>44105</v>
      </c>
      <c r="B11861" t="s">
        <v>4953</v>
      </c>
      <c r="C11861" t="s">
        <v>3084</v>
      </c>
      <c r="D11861" t="s">
        <v>975</v>
      </c>
      <c r="E11861" t="s">
        <v>3083</v>
      </c>
      <c r="F11861" s="4">
        <v>3.5944444444444401</v>
      </c>
      <c r="G11861" s="4">
        <v>3.6</v>
      </c>
      <c r="H11861" s="4">
        <v>0.32526423934522097</v>
      </c>
      <c r="I11861" s="4">
        <v>4.1500000000000004</v>
      </c>
      <c r="J11861" s="4">
        <v>2.78</v>
      </c>
      <c r="K11861" s="4">
        <v>3.415</v>
      </c>
      <c r="L11861" s="4">
        <v>3.81</v>
      </c>
      <c r="M11861" s="4">
        <v>36</v>
      </c>
    </row>
    <row r="11862" spans="1:13" x14ac:dyDescent="0.2">
      <c r="A11862" s="3">
        <v>44105</v>
      </c>
      <c r="B11862" t="s">
        <v>3070</v>
      </c>
      <c r="C11862" t="s">
        <v>3072</v>
      </c>
      <c r="D11862" t="s">
        <v>1</v>
      </c>
      <c r="E11862" t="s">
        <v>3071</v>
      </c>
      <c r="F11862" s="4">
        <v>3.9238888888888899</v>
      </c>
      <c r="G11862" s="4">
        <v>3.95</v>
      </c>
      <c r="H11862" s="4">
        <v>0.14293410625235201</v>
      </c>
      <c r="I11862" s="4">
        <v>4.1900000000000004</v>
      </c>
      <c r="J11862" s="4">
        <v>3.6</v>
      </c>
      <c r="K11862" s="4">
        <v>3.8</v>
      </c>
      <c r="L11862" s="4">
        <v>4.0125000000000002</v>
      </c>
      <c r="M11862" s="4">
        <v>36</v>
      </c>
    </row>
    <row r="11863" spans="1:13" x14ac:dyDescent="0.2">
      <c r="A11863" s="3">
        <v>44105</v>
      </c>
      <c r="B11863" t="s">
        <v>3073</v>
      </c>
      <c r="C11863" t="s">
        <v>3075</v>
      </c>
      <c r="D11863" t="s">
        <v>2</v>
      </c>
      <c r="E11863" t="s">
        <v>3074</v>
      </c>
      <c r="F11863" s="4">
        <v>3.60222222222222</v>
      </c>
      <c r="G11863" s="4">
        <v>3.5750000000000002</v>
      </c>
      <c r="H11863" s="4">
        <v>0.32092821726192999</v>
      </c>
      <c r="I11863" s="4">
        <v>4.24</v>
      </c>
      <c r="J11863" s="4">
        <v>2.8</v>
      </c>
      <c r="K11863" s="4">
        <v>3.4</v>
      </c>
      <c r="L11863" s="4">
        <v>3.8250000000000002</v>
      </c>
      <c r="M11863" s="4">
        <v>36</v>
      </c>
    </row>
    <row r="11864" spans="1:13" x14ac:dyDescent="0.2">
      <c r="A11864" s="3">
        <v>44105</v>
      </c>
      <c r="B11864" t="s">
        <v>3100</v>
      </c>
      <c r="C11864" t="s">
        <v>3102</v>
      </c>
      <c r="D11864" t="s">
        <v>11</v>
      </c>
      <c r="E11864" t="s">
        <v>3101</v>
      </c>
      <c r="F11864" s="4">
        <v>3.6056249999999999</v>
      </c>
      <c r="G11864" s="4">
        <v>3.5</v>
      </c>
      <c r="H11864" s="4">
        <v>0.41621906065389802</v>
      </c>
      <c r="I11864" s="4">
        <v>5.4</v>
      </c>
      <c r="J11864" s="4">
        <v>2.95</v>
      </c>
      <c r="K11864" s="4">
        <v>3.5</v>
      </c>
      <c r="L11864" s="4">
        <v>3.66</v>
      </c>
      <c r="M11864" s="4">
        <v>32</v>
      </c>
    </row>
    <row r="11865" spans="1:13" x14ac:dyDescent="0.2">
      <c r="A11865" s="3">
        <v>44105</v>
      </c>
      <c r="B11865" t="s">
        <v>3076</v>
      </c>
      <c r="C11865" t="s">
        <v>3078</v>
      </c>
      <c r="D11865" t="s">
        <v>3</v>
      </c>
      <c r="E11865" t="s">
        <v>3077</v>
      </c>
      <c r="F11865" s="4">
        <v>3.5880645161290299</v>
      </c>
      <c r="G11865" s="4">
        <v>3.5</v>
      </c>
      <c r="H11865" s="4">
        <v>0.477656915612302</v>
      </c>
      <c r="I11865" s="4">
        <v>5.6</v>
      </c>
      <c r="J11865" s="4">
        <v>3</v>
      </c>
      <c r="K11865" s="4">
        <v>3.4049999999999998</v>
      </c>
      <c r="L11865" s="4">
        <v>3.6150000000000002</v>
      </c>
      <c r="M11865" s="4">
        <v>31</v>
      </c>
    </row>
    <row r="11866" spans="1:13" x14ac:dyDescent="0.2">
      <c r="A11866" s="3">
        <v>44105</v>
      </c>
      <c r="B11866" t="s">
        <v>3103</v>
      </c>
      <c r="C11866" t="s">
        <v>3105</v>
      </c>
      <c r="D11866" t="s">
        <v>12</v>
      </c>
      <c r="E11866" t="s">
        <v>3104</v>
      </c>
      <c r="F11866" s="4">
        <v>3.5046666666666701</v>
      </c>
      <c r="G11866" s="4">
        <v>3.5</v>
      </c>
      <c r="H11866" s="4">
        <v>0.24752197162430201</v>
      </c>
      <c r="I11866" s="4">
        <v>4</v>
      </c>
      <c r="J11866" s="4">
        <v>3</v>
      </c>
      <c r="K11866" s="4">
        <v>3.4925000000000002</v>
      </c>
      <c r="L11866" s="4">
        <v>3.6</v>
      </c>
      <c r="M11866" s="4">
        <v>30</v>
      </c>
    </row>
    <row r="11867" spans="1:13" x14ac:dyDescent="0.2">
      <c r="A11867" s="3">
        <v>44105</v>
      </c>
      <c r="B11867" t="s">
        <v>3148</v>
      </c>
      <c r="C11867" t="s">
        <v>3123</v>
      </c>
      <c r="D11867" t="s">
        <v>27</v>
      </c>
      <c r="E11867" t="s">
        <v>3122</v>
      </c>
      <c r="F11867" s="4">
        <v>0.40749999999999997</v>
      </c>
      <c r="G11867" s="4">
        <v>0.41</v>
      </c>
      <c r="H11867" s="4">
        <v>9.9380222234751403E-2</v>
      </c>
      <c r="I11867" s="4">
        <v>0.56000000000000005</v>
      </c>
      <c r="J11867" s="4">
        <v>0.11</v>
      </c>
      <c r="K11867" s="4">
        <v>0.35</v>
      </c>
      <c r="L11867" s="4">
        <v>0.47749999999999998</v>
      </c>
      <c r="M11867" s="4">
        <v>36</v>
      </c>
    </row>
    <row r="11868" spans="1:13" x14ac:dyDescent="0.2">
      <c r="A11868" s="3">
        <v>44105</v>
      </c>
      <c r="B11868" t="s">
        <v>4330</v>
      </c>
      <c r="C11868" t="s">
        <v>3126</v>
      </c>
      <c r="D11868" t="s">
        <v>424</v>
      </c>
      <c r="E11868" t="s">
        <v>3125</v>
      </c>
      <c r="F11868" s="4">
        <v>0.30666666666666698</v>
      </c>
      <c r="G11868" s="4">
        <v>0.3</v>
      </c>
      <c r="H11868" s="4">
        <v>9.2024841366727894E-2</v>
      </c>
      <c r="I11868" s="4">
        <v>0.56999999999999995</v>
      </c>
      <c r="J11868" s="4">
        <v>0.1</v>
      </c>
      <c r="K11868" s="4">
        <v>0.26</v>
      </c>
      <c r="L11868" s="4">
        <v>0.37</v>
      </c>
      <c r="M11868" s="4">
        <v>36</v>
      </c>
    </row>
    <row r="11869" spans="1:13" x14ac:dyDescent="0.2">
      <c r="A11869" s="3">
        <v>44105</v>
      </c>
      <c r="B11869" t="s">
        <v>4404</v>
      </c>
      <c r="C11869" t="s">
        <v>3129</v>
      </c>
      <c r="D11869" t="s">
        <v>492</v>
      </c>
      <c r="E11869" t="s">
        <v>3128</v>
      </c>
      <c r="F11869" s="4">
        <v>0.27750000000000002</v>
      </c>
      <c r="G11869" s="4">
        <v>0.3</v>
      </c>
      <c r="H11869" s="4">
        <v>7.8462912075888305E-2</v>
      </c>
      <c r="I11869" s="4">
        <v>0.43</v>
      </c>
      <c r="J11869" s="4">
        <v>0.05</v>
      </c>
      <c r="K11869" s="4">
        <v>0.23749999999999999</v>
      </c>
      <c r="L11869" s="4">
        <v>0.33</v>
      </c>
      <c r="M11869" s="4">
        <v>36</v>
      </c>
    </row>
    <row r="11870" spans="1:13" x14ac:dyDescent="0.2">
      <c r="A11870" s="3">
        <v>44105</v>
      </c>
      <c r="B11870" t="s">
        <v>4478</v>
      </c>
      <c r="C11870" t="s">
        <v>3132</v>
      </c>
      <c r="D11870" t="s">
        <v>560</v>
      </c>
      <c r="E11870" t="s">
        <v>3131</v>
      </c>
      <c r="F11870" s="4">
        <v>-0.18083333333333301</v>
      </c>
      <c r="G11870" s="4">
        <v>-0.14000000000000001</v>
      </c>
      <c r="H11870" s="4">
        <v>0.216219134874123</v>
      </c>
      <c r="I11870" s="4">
        <v>0.15</v>
      </c>
      <c r="J11870" s="4">
        <v>-0.95</v>
      </c>
      <c r="K11870" s="4">
        <v>-0.2525</v>
      </c>
      <c r="L11870" s="4">
        <v>-6.7500000000000004E-2</v>
      </c>
      <c r="M11870" s="4">
        <v>36</v>
      </c>
    </row>
    <row r="11871" spans="1:13" x14ac:dyDescent="0.2">
      <c r="A11871" s="3">
        <v>44105</v>
      </c>
      <c r="B11871" t="s">
        <v>4627</v>
      </c>
      <c r="C11871" t="s">
        <v>3135</v>
      </c>
      <c r="D11871" t="s">
        <v>653</v>
      </c>
      <c r="E11871" t="s">
        <v>3134</v>
      </c>
      <c r="F11871" s="4">
        <v>-0.22527777777777799</v>
      </c>
      <c r="G11871" s="4">
        <v>-0.245</v>
      </c>
      <c r="H11871" s="4">
        <v>0.132287265581085</v>
      </c>
      <c r="I11871" s="4">
        <v>0.15</v>
      </c>
      <c r="J11871" s="4">
        <v>-0.46</v>
      </c>
      <c r="K11871" s="4">
        <v>-0.315</v>
      </c>
      <c r="L11871" s="4">
        <v>-0.1575</v>
      </c>
      <c r="M11871" s="4">
        <v>36</v>
      </c>
    </row>
    <row r="11872" spans="1:13" x14ac:dyDescent="0.2">
      <c r="A11872" s="3">
        <v>44105</v>
      </c>
      <c r="B11872" t="s">
        <v>4695</v>
      </c>
      <c r="C11872" t="s">
        <v>3138</v>
      </c>
      <c r="D11872" t="s">
        <v>719</v>
      </c>
      <c r="E11872" t="s">
        <v>3137</v>
      </c>
      <c r="F11872" s="4">
        <v>0.23305555555555599</v>
      </c>
      <c r="G11872" s="4">
        <v>0.22</v>
      </c>
      <c r="H11872" s="4">
        <v>0.110215877633577</v>
      </c>
      <c r="I11872" s="4">
        <v>0.56000000000000005</v>
      </c>
      <c r="J11872" s="4">
        <v>-0.05</v>
      </c>
      <c r="K11872" s="4">
        <v>0.18</v>
      </c>
      <c r="L11872" s="4">
        <v>0.26</v>
      </c>
      <c r="M11872" s="4">
        <v>36</v>
      </c>
    </row>
    <row r="11873" spans="1:13" x14ac:dyDescent="0.2">
      <c r="A11873" s="3">
        <v>44105</v>
      </c>
      <c r="B11873" t="s">
        <v>4760</v>
      </c>
      <c r="C11873" t="s">
        <v>3141</v>
      </c>
      <c r="D11873" t="s">
        <v>782</v>
      </c>
      <c r="E11873" t="s">
        <v>3140</v>
      </c>
      <c r="F11873" s="4">
        <v>0.36416666666666703</v>
      </c>
      <c r="G11873" s="4">
        <v>0.35</v>
      </c>
      <c r="H11873" s="4">
        <v>0.108742815854658</v>
      </c>
      <c r="I11873" s="4">
        <v>0.67</v>
      </c>
      <c r="J11873" s="4">
        <v>0.19</v>
      </c>
      <c r="K11873" s="4">
        <v>0.29749999999999999</v>
      </c>
      <c r="L11873" s="4">
        <v>0.41</v>
      </c>
      <c r="M11873" s="4">
        <v>36</v>
      </c>
    </row>
    <row r="11874" spans="1:13" x14ac:dyDescent="0.2">
      <c r="A11874" s="3">
        <v>44105</v>
      </c>
      <c r="B11874" t="s">
        <v>4826</v>
      </c>
      <c r="C11874" t="s">
        <v>3144</v>
      </c>
      <c r="D11874" t="s">
        <v>848</v>
      </c>
      <c r="E11874" t="s">
        <v>3143</v>
      </c>
      <c r="F11874" s="4">
        <v>0.29555555555555602</v>
      </c>
      <c r="G11874" s="4">
        <v>0.3</v>
      </c>
      <c r="H11874" s="4">
        <v>8.7617494810256893E-2</v>
      </c>
      <c r="I11874" s="4">
        <v>0.51</v>
      </c>
      <c r="J11874" s="4">
        <v>0.13</v>
      </c>
      <c r="K11874" s="4">
        <v>0.23499999999999999</v>
      </c>
      <c r="L11874" s="4">
        <v>0.34250000000000003</v>
      </c>
      <c r="M11874" s="4">
        <v>36</v>
      </c>
    </row>
    <row r="11875" spans="1:13" x14ac:dyDescent="0.2">
      <c r="A11875" s="3">
        <v>44105</v>
      </c>
      <c r="B11875" t="s">
        <v>4891</v>
      </c>
      <c r="C11875" t="s">
        <v>3147</v>
      </c>
      <c r="D11875" t="s">
        <v>913</v>
      </c>
      <c r="E11875" t="s">
        <v>3146</v>
      </c>
      <c r="F11875" s="4">
        <v>0.34222222222222198</v>
      </c>
      <c r="G11875" s="4">
        <v>0.35499999999999998</v>
      </c>
      <c r="H11875" s="4">
        <v>9.3781238181848706E-2</v>
      </c>
      <c r="I11875" s="4">
        <v>0.52</v>
      </c>
      <c r="J11875" s="4">
        <v>7.0000000000000007E-2</v>
      </c>
      <c r="K11875" s="4">
        <v>0.3</v>
      </c>
      <c r="L11875" s="4">
        <v>0.4</v>
      </c>
      <c r="M11875" s="4">
        <v>36</v>
      </c>
    </row>
    <row r="11876" spans="1:13" x14ac:dyDescent="0.2">
      <c r="A11876" s="3">
        <v>44105</v>
      </c>
      <c r="B11876" t="s">
        <v>3139</v>
      </c>
      <c r="C11876" t="s">
        <v>3114</v>
      </c>
      <c r="D11876" t="s">
        <v>24</v>
      </c>
      <c r="E11876" t="s">
        <v>3113</v>
      </c>
      <c r="F11876" s="4">
        <v>0.58194444444444404</v>
      </c>
      <c r="G11876" s="4">
        <v>0.57999999999999996</v>
      </c>
      <c r="H11876" s="4">
        <v>5.0811665952076403E-2</v>
      </c>
      <c r="I11876" s="4">
        <v>0.69</v>
      </c>
      <c r="J11876" s="4">
        <v>0.4</v>
      </c>
      <c r="K11876" s="4">
        <v>0.5675</v>
      </c>
      <c r="L11876" s="4">
        <v>0.6</v>
      </c>
      <c r="M11876" s="4">
        <v>36</v>
      </c>
    </row>
    <row r="11877" spans="1:13" x14ac:dyDescent="0.2">
      <c r="A11877" s="3">
        <v>44105</v>
      </c>
      <c r="B11877" t="s">
        <v>4955</v>
      </c>
      <c r="C11877" t="s">
        <v>3150</v>
      </c>
      <c r="D11877" t="s">
        <v>977</v>
      </c>
      <c r="E11877" t="s">
        <v>3149</v>
      </c>
      <c r="F11877" s="4">
        <v>0.50277777777777799</v>
      </c>
      <c r="G11877" s="4">
        <v>0.505</v>
      </c>
      <c r="H11877" s="4">
        <v>7.0330286551024399E-2</v>
      </c>
      <c r="I11877" s="4">
        <v>0.69</v>
      </c>
      <c r="J11877" s="4">
        <v>0.35</v>
      </c>
      <c r="K11877" s="4">
        <v>0.46750000000000003</v>
      </c>
      <c r="L11877" s="4">
        <v>0.54249999999999998</v>
      </c>
      <c r="M11877" s="4">
        <v>36</v>
      </c>
    </row>
    <row r="11878" spans="1:13" x14ac:dyDescent="0.2">
      <c r="A11878" s="3">
        <v>44105</v>
      </c>
      <c r="B11878" t="s">
        <v>3142</v>
      </c>
      <c r="C11878" t="s">
        <v>3117</v>
      </c>
      <c r="D11878" t="s">
        <v>25</v>
      </c>
      <c r="E11878" t="s">
        <v>3116</v>
      </c>
      <c r="F11878" s="4">
        <v>0.72638888888888897</v>
      </c>
      <c r="G11878" s="4">
        <v>0.73499999999999999</v>
      </c>
      <c r="H11878" s="4">
        <v>8.3329047508837906E-2</v>
      </c>
      <c r="I11878" s="4">
        <v>0.86</v>
      </c>
      <c r="J11878" s="4">
        <v>0.49</v>
      </c>
      <c r="K11878" s="4">
        <v>0.67</v>
      </c>
      <c r="L11878" s="4">
        <v>0.80249999999999999</v>
      </c>
      <c r="M11878" s="4">
        <v>36</v>
      </c>
    </row>
    <row r="11879" spans="1:13" x14ac:dyDescent="0.2">
      <c r="A11879" s="3">
        <v>44105</v>
      </c>
      <c r="B11879" t="s">
        <v>3145</v>
      </c>
      <c r="C11879" t="s">
        <v>3120</v>
      </c>
      <c r="D11879" t="s">
        <v>26</v>
      </c>
      <c r="E11879" t="s">
        <v>3119</v>
      </c>
      <c r="F11879" s="4">
        <v>0.51305555555555604</v>
      </c>
      <c r="G11879" s="4">
        <v>0.51</v>
      </c>
      <c r="H11879" s="4">
        <v>8.2663498403188596E-2</v>
      </c>
      <c r="I11879" s="4">
        <v>0.71</v>
      </c>
      <c r="J11879" s="4">
        <v>0.34</v>
      </c>
      <c r="K11879" s="4">
        <v>0.45750000000000002</v>
      </c>
      <c r="L11879" s="4">
        <v>0.5625</v>
      </c>
      <c r="M11879" s="4">
        <v>36</v>
      </c>
    </row>
    <row r="11880" spans="1:13" x14ac:dyDescent="0.2">
      <c r="A11880" s="3">
        <v>44105</v>
      </c>
      <c r="B11880" t="s">
        <v>4890</v>
      </c>
      <c r="C11880" t="s">
        <v>3096</v>
      </c>
      <c r="D11880" t="s">
        <v>912</v>
      </c>
      <c r="E11880" t="s">
        <v>3095</v>
      </c>
      <c r="F11880" s="4">
        <v>3.4242424242424199</v>
      </c>
      <c r="G11880" s="4">
        <v>3.43</v>
      </c>
      <c r="H11880" s="4">
        <v>0.32185041462446401</v>
      </c>
      <c r="I11880" s="4">
        <v>4.13</v>
      </c>
      <c r="J11880" s="4">
        <v>2.7</v>
      </c>
      <c r="K11880" s="4">
        <v>3.3</v>
      </c>
      <c r="L11880" s="4">
        <v>3.62</v>
      </c>
      <c r="M11880" s="4">
        <v>33</v>
      </c>
    </row>
    <row r="11881" spans="1:13" x14ac:dyDescent="0.2">
      <c r="A11881" s="3">
        <v>44105</v>
      </c>
      <c r="B11881" t="s">
        <v>4954</v>
      </c>
      <c r="C11881" t="s">
        <v>3099</v>
      </c>
      <c r="D11881" t="s">
        <v>976</v>
      </c>
      <c r="E11881" t="s">
        <v>3098</v>
      </c>
      <c r="F11881" s="4">
        <v>3.4469696969696999</v>
      </c>
      <c r="G11881" s="4">
        <v>3.48</v>
      </c>
      <c r="H11881" s="4">
        <v>0.31931063293136702</v>
      </c>
      <c r="I11881" s="4">
        <v>4.18</v>
      </c>
      <c r="J11881" s="4">
        <v>2.7</v>
      </c>
      <c r="K11881" s="4">
        <v>3.29</v>
      </c>
      <c r="L11881" s="4">
        <v>3.63</v>
      </c>
      <c r="M11881" s="4">
        <v>33</v>
      </c>
    </row>
    <row r="11882" spans="1:13" x14ac:dyDescent="0.2">
      <c r="A11882" s="3">
        <v>44105</v>
      </c>
      <c r="B11882" t="s">
        <v>3085</v>
      </c>
      <c r="C11882" t="s">
        <v>3087</v>
      </c>
      <c r="D11882" t="s">
        <v>6</v>
      </c>
      <c r="E11882" t="s">
        <v>3086</v>
      </c>
      <c r="F11882" s="4">
        <v>3.9215151515151501</v>
      </c>
      <c r="G11882" s="4">
        <v>3.92</v>
      </c>
      <c r="H11882" s="4">
        <v>9.7439763832624204E-2</v>
      </c>
      <c r="I11882" s="4">
        <v>4.1100000000000003</v>
      </c>
      <c r="J11882" s="4">
        <v>3.7</v>
      </c>
      <c r="K11882" s="4">
        <v>3.85</v>
      </c>
      <c r="L11882" s="4">
        <v>3.97</v>
      </c>
      <c r="M11882" s="4">
        <v>33</v>
      </c>
    </row>
    <row r="11883" spans="1:13" x14ac:dyDescent="0.2">
      <c r="A11883" s="3">
        <v>44105</v>
      </c>
      <c r="B11883" t="s">
        <v>3088</v>
      </c>
      <c r="C11883" t="s">
        <v>3090</v>
      </c>
      <c r="D11883" t="s">
        <v>7</v>
      </c>
      <c r="E11883" t="s">
        <v>3089</v>
      </c>
      <c r="F11883" s="4">
        <v>3.4778787878787898</v>
      </c>
      <c r="G11883" s="4">
        <v>3.5</v>
      </c>
      <c r="H11883" s="4">
        <v>0.35605264336679898</v>
      </c>
      <c r="I11883" s="4">
        <v>4.29</v>
      </c>
      <c r="J11883" s="4">
        <v>2.7</v>
      </c>
      <c r="K11883" s="4">
        <v>3.3</v>
      </c>
      <c r="L11883" s="4">
        <v>3.6</v>
      </c>
      <c r="M11883" s="4">
        <v>33</v>
      </c>
    </row>
    <row r="11884" spans="1:13" x14ac:dyDescent="0.2">
      <c r="A11884" s="3">
        <v>44105</v>
      </c>
      <c r="B11884" t="s">
        <v>3106</v>
      </c>
      <c r="C11884" t="s">
        <v>3108</v>
      </c>
      <c r="D11884" t="s">
        <v>13</v>
      </c>
      <c r="E11884" t="s">
        <v>3107</v>
      </c>
      <c r="F11884" s="4">
        <v>3.5138709677419402</v>
      </c>
      <c r="G11884" s="4">
        <v>3.5</v>
      </c>
      <c r="H11884" s="4">
        <v>0.29051307967519402</v>
      </c>
      <c r="I11884" s="4">
        <v>4.5</v>
      </c>
      <c r="J11884" s="4">
        <v>2.93</v>
      </c>
      <c r="K11884" s="4">
        <v>3.4</v>
      </c>
      <c r="L11884" s="4">
        <v>3.6</v>
      </c>
      <c r="M11884" s="4">
        <v>31</v>
      </c>
    </row>
    <row r="11885" spans="1:13" x14ac:dyDescent="0.2">
      <c r="A11885" s="3">
        <v>44105</v>
      </c>
      <c r="B11885" t="s">
        <v>3091</v>
      </c>
      <c r="C11885" t="s">
        <v>3093</v>
      </c>
      <c r="D11885" t="s">
        <v>8</v>
      </c>
      <c r="E11885" t="s">
        <v>3092</v>
      </c>
      <c r="F11885" s="4">
        <v>3.4896428571428602</v>
      </c>
      <c r="G11885" s="4">
        <v>3.5</v>
      </c>
      <c r="H11885" s="4">
        <v>0.327905611338217</v>
      </c>
      <c r="I11885" s="4">
        <v>4.5</v>
      </c>
      <c r="J11885" s="4">
        <v>3</v>
      </c>
      <c r="K11885" s="4">
        <v>3.35</v>
      </c>
      <c r="L11885" s="4">
        <v>3.5125000000000002</v>
      </c>
      <c r="M11885" s="4">
        <v>28</v>
      </c>
    </row>
    <row r="11886" spans="1:13" x14ac:dyDescent="0.2">
      <c r="A11886" s="3">
        <v>44105</v>
      </c>
      <c r="B11886" t="s">
        <v>3109</v>
      </c>
      <c r="C11886" t="s">
        <v>3111</v>
      </c>
      <c r="D11886" t="s">
        <v>14</v>
      </c>
      <c r="E11886" t="s">
        <v>3110</v>
      </c>
      <c r="F11886" s="4">
        <v>3.4217241379310299</v>
      </c>
      <c r="G11886" s="4">
        <v>3.5</v>
      </c>
      <c r="H11886" s="4">
        <v>0.216713585926502</v>
      </c>
      <c r="I11886" s="4">
        <v>4</v>
      </c>
      <c r="J11886" s="4">
        <v>3</v>
      </c>
      <c r="K11886" s="4">
        <v>3.32</v>
      </c>
      <c r="L11886" s="4">
        <v>3.5</v>
      </c>
      <c r="M11886" s="4">
        <v>29</v>
      </c>
    </row>
    <row r="11887" spans="1:13" x14ac:dyDescent="0.2">
      <c r="A11887" s="3">
        <v>44105</v>
      </c>
      <c r="B11887" t="s">
        <v>4956</v>
      </c>
      <c r="C11887" t="s">
        <v>3153</v>
      </c>
      <c r="D11887" t="s">
        <v>978</v>
      </c>
      <c r="E11887" t="s">
        <v>3152</v>
      </c>
      <c r="F11887" s="4">
        <v>0.26333333333333298</v>
      </c>
      <c r="G11887" s="4">
        <v>0.25</v>
      </c>
      <c r="H11887" s="4">
        <v>4.2841763113423199E-2</v>
      </c>
      <c r="I11887" s="4">
        <v>0.49</v>
      </c>
      <c r="J11887" s="4">
        <v>0.24</v>
      </c>
      <c r="K11887" s="4">
        <v>0.25</v>
      </c>
      <c r="L11887" s="4">
        <v>0.26</v>
      </c>
      <c r="M11887" s="4">
        <v>33</v>
      </c>
    </row>
    <row r="11888" spans="1:13" x14ac:dyDescent="0.2">
      <c r="A11888" s="3">
        <v>44105</v>
      </c>
      <c r="B11888" t="s">
        <v>4322</v>
      </c>
      <c r="C11888" t="s">
        <v>4324</v>
      </c>
      <c r="D11888" t="s">
        <v>420</v>
      </c>
      <c r="E11888" t="s">
        <v>4323</v>
      </c>
      <c r="F11888" s="4">
        <v>-4.2750000000000004</v>
      </c>
      <c r="G11888" s="4">
        <v>-4.0999999999999996</v>
      </c>
      <c r="H11888" s="4">
        <v>0.87103942357355701</v>
      </c>
      <c r="I11888" s="4">
        <v>-3.4</v>
      </c>
      <c r="J11888" s="4">
        <v>-8</v>
      </c>
      <c r="K11888" s="4">
        <v>-4.4249999999999998</v>
      </c>
      <c r="L11888" s="4">
        <v>-3.875</v>
      </c>
      <c r="M11888" s="4">
        <v>32</v>
      </c>
    </row>
    <row r="11889" spans="1:13" x14ac:dyDescent="0.2">
      <c r="A11889" s="3">
        <v>44105</v>
      </c>
      <c r="B11889" t="s">
        <v>4325</v>
      </c>
      <c r="C11889" t="s">
        <v>4327</v>
      </c>
      <c r="D11889" t="s">
        <v>421</v>
      </c>
      <c r="E11889" t="s">
        <v>4326</v>
      </c>
      <c r="F11889" s="4">
        <v>3.8925000000000001</v>
      </c>
      <c r="G11889" s="4">
        <v>3.95</v>
      </c>
      <c r="H11889" s="4">
        <v>0.80209001184204598</v>
      </c>
      <c r="I11889" s="4">
        <v>6.4</v>
      </c>
      <c r="J11889" s="4">
        <v>2.06</v>
      </c>
      <c r="K11889" s="4">
        <v>3.375</v>
      </c>
      <c r="L11889" s="4">
        <v>4.2</v>
      </c>
      <c r="M11889" s="4">
        <v>32</v>
      </c>
    </row>
    <row r="11890" spans="1:13" x14ac:dyDescent="0.2">
      <c r="A11890" s="3">
        <v>44105</v>
      </c>
      <c r="B11890" t="s">
        <v>3977</v>
      </c>
      <c r="C11890" t="s">
        <v>3952</v>
      </c>
      <c r="D11890" t="s">
        <v>304</v>
      </c>
      <c r="E11890" t="s">
        <v>3951</v>
      </c>
      <c r="F11890" s="4">
        <v>21.77</v>
      </c>
      <c r="G11890" s="4">
        <v>21.75</v>
      </c>
      <c r="H11890" s="4">
        <v>0.81225232911567902</v>
      </c>
      <c r="I11890" s="4">
        <v>23.86</v>
      </c>
      <c r="J11890" s="4">
        <v>20.5</v>
      </c>
      <c r="K11890" s="4">
        <v>21.28</v>
      </c>
      <c r="L11890" s="4">
        <v>22.05</v>
      </c>
      <c r="M11890" s="4">
        <v>27</v>
      </c>
    </row>
    <row r="11891" spans="1:13" x14ac:dyDescent="0.2">
      <c r="A11891" s="3">
        <v>44105</v>
      </c>
      <c r="B11891" t="s">
        <v>3971</v>
      </c>
      <c r="C11891" t="s">
        <v>3939</v>
      </c>
      <c r="D11891" t="s">
        <v>302</v>
      </c>
      <c r="E11891" t="s">
        <v>3947</v>
      </c>
      <c r="F11891" s="4">
        <v>21.704999999999998</v>
      </c>
      <c r="G11891" s="4">
        <v>21.504999999999999</v>
      </c>
      <c r="H11891" s="4">
        <v>0.69088510059359498</v>
      </c>
      <c r="I11891" s="4">
        <v>23.5</v>
      </c>
      <c r="J11891" s="4">
        <v>20.75</v>
      </c>
      <c r="K11891" s="4">
        <v>21.33</v>
      </c>
      <c r="L11891" s="4">
        <v>22.015000000000001</v>
      </c>
      <c r="M11891" s="4">
        <v>28</v>
      </c>
    </row>
    <row r="11892" spans="1:13" x14ac:dyDescent="0.2">
      <c r="A11892" s="3">
        <v>44105</v>
      </c>
      <c r="B11892" t="s">
        <v>3974</v>
      </c>
      <c r="C11892" t="s">
        <v>3942</v>
      </c>
      <c r="D11892" t="s">
        <v>303</v>
      </c>
      <c r="E11892" t="s">
        <v>3949</v>
      </c>
      <c r="F11892" s="4">
        <v>21.7424242424242</v>
      </c>
      <c r="G11892" s="4">
        <v>21.69</v>
      </c>
      <c r="H11892" s="4">
        <v>0.78164502134532898</v>
      </c>
      <c r="I11892" s="4">
        <v>23.77</v>
      </c>
      <c r="J11892" s="4">
        <v>20</v>
      </c>
      <c r="K11892" s="4">
        <v>21.4</v>
      </c>
      <c r="L11892" s="4">
        <v>22</v>
      </c>
      <c r="M11892" s="4">
        <v>33</v>
      </c>
    </row>
    <row r="11893" spans="1:13" x14ac:dyDescent="0.2">
      <c r="A11893" s="3">
        <v>44105</v>
      </c>
      <c r="B11893" t="s">
        <v>3934</v>
      </c>
      <c r="C11893" t="s">
        <v>3936</v>
      </c>
      <c r="D11893" t="s">
        <v>289</v>
      </c>
      <c r="E11893" t="s">
        <v>3935</v>
      </c>
      <c r="F11893" s="4">
        <v>21.7424242424242</v>
      </c>
      <c r="G11893" s="4">
        <v>21.69</v>
      </c>
      <c r="H11893" s="4">
        <v>0.78164502134532898</v>
      </c>
      <c r="I11893" s="4">
        <v>23.77</v>
      </c>
      <c r="J11893" s="4">
        <v>20</v>
      </c>
      <c r="K11893" s="4">
        <v>21.4</v>
      </c>
      <c r="L11893" s="4">
        <v>22</v>
      </c>
      <c r="M11893" s="4">
        <v>33</v>
      </c>
    </row>
    <row r="11894" spans="1:13" x14ac:dyDescent="0.2">
      <c r="A11894" s="3">
        <v>44105</v>
      </c>
      <c r="B11894" t="s">
        <v>3937</v>
      </c>
      <c r="C11894" t="s">
        <v>3939</v>
      </c>
      <c r="D11894" t="s">
        <v>290</v>
      </c>
      <c r="E11894" t="s">
        <v>3938</v>
      </c>
      <c r="F11894" s="4">
        <v>22.05</v>
      </c>
      <c r="G11894" s="4">
        <v>22</v>
      </c>
      <c r="H11894" s="4">
        <v>1.2177489478542001</v>
      </c>
      <c r="I11894" s="4">
        <v>24.51</v>
      </c>
      <c r="J11894" s="4">
        <v>19</v>
      </c>
      <c r="K11894" s="4">
        <v>21.1</v>
      </c>
      <c r="L11894" s="4">
        <v>22.71</v>
      </c>
      <c r="M11894" s="4">
        <v>33</v>
      </c>
    </row>
    <row r="11895" spans="1:13" x14ac:dyDescent="0.2">
      <c r="A11895" s="3">
        <v>44105</v>
      </c>
      <c r="B11895" t="s">
        <v>3940</v>
      </c>
      <c r="C11895" t="s">
        <v>3942</v>
      </c>
      <c r="D11895" t="s">
        <v>291</v>
      </c>
      <c r="E11895" t="s">
        <v>3941</v>
      </c>
      <c r="F11895" s="4">
        <v>22.347272727272699</v>
      </c>
      <c r="G11895" s="4">
        <v>22.315000000000001</v>
      </c>
      <c r="H11895" s="4">
        <v>1.4012857423101599</v>
      </c>
      <c r="I11895" s="4">
        <v>25</v>
      </c>
      <c r="J11895" s="4">
        <v>20</v>
      </c>
      <c r="K11895" s="4">
        <v>21.57</v>
      </c>
      <c r="L11895" s="4">
        <v>23.5</v>
      </c>
      <c r="M11895" s="4">
        <v>22</v>
      </c>
    </row>
    <row r="11896" spans="1:13" x14ac:dyDescent="0.2">
      <c r="A11896" s="3">
        <v>44105</v>
      </c>
      <c r="B11896" t="s">
        <v>3577</v>
      </c>
      <c r="C11896" t="s">
        <v>3579</v>
      </c>
      <c r="D11896" t="s">
        <v>170</v>
      </c>
      <c r="E11896" t="s">
        <v>3578</v>
      </c>
      <c r="F11896" s="4">
        <v>-9.4413888888888895</v>
      </c>
      <c r="G11896" s="4">
        <v>-9.31</v>
      </c>
      <c r="H11896" s="4">
        <v>0.57987265980325498</v>
      </c>
      <c r="I11896" s="4">
        <v>-8.4</v>
      </c>
      <c r="J11896" s="4">
        <v>-11</v>
      </c>
      <c r="K11896" s="4">
        <v>-9.8000000000000007</v>
      </c>
      <c r="L11896" s="4">
        <v>-9</v>
      </c>
      <c r="M11896" s="4">
        <v>36</v>
      </c>
    </row>
    <row r="11897" spans="1:13" x14ac:dyDescent="0.2">
      <c r="A11897" s="3">
        <v>44105</v>
      </c>
      <c r="B11897" t="s">
        <v>3580</v>
      </c>
      <c r="C11897" t="s">
        <v>3582</v>
      </c>
      <c r="D11897" t="s">
        <v>171</v>
      </c>
      <c r="E11897" t="s">
        <v>3581</v>
      </c>
      <c r="F11897" s="4">
        <v>3.21027777777778</v>
      </c>
      <c r="G11897" s="4">
        <v>3.2</v>
      </c>
      <c r="H11897" s="4">
        <v>0.71885419189592903</v>
      </c>
      <c r="I11897" s="4">
        <v>5.3</v>
      </c>
      <c r="J11897" s="4">
        <v>1.7</v>
      </c>
      <c r="K11897" s="4">
        <v>2.9750000000000001</v>
      </c>
      <c r="L11897" s="4">
        <v>3.5</v>
      </c>
      <c r="M11897" s="4">
        <v>36</v>
      </c>
    </row>
    <row r="11898" spans="1:13" x14ac:dyDescent="0.2">
      <c r="A11898" s="3">
        <v>44105</v>
      </c>
      <c r="B11898" t="s">
        <v>3583</v>
      </c>
      <c r="C11898" t="s">
        <v>3585</v>
      </c>
      <c r="D11898" t="s">
        <v>172</v>
      </c>
      <c r="E11898" t="s">
        <v>3584</v>
      </c>
      <c r="F11898" s="4">
        <v>2.3276923076923102</v>
      </c>
      <c r="G11898" s="4">
        <v>2.2000000000000002</v>
      </c>
      <c r="H11898" s="4">
        <v>0.50491431108502105</v>
      </c>
      <c r="I11898" s="4">
        <v>3.5</v>
      </c>
      <c r="J11898" s="4">
        <v>1.7</v>
      </c>
      <c r="K11898" s="4">
        <v>2</v>
      </c>
      <c r="L11898" s="4">
        <v>2.5</v>
      </c>
      <c r="M11898" s="4">
        <v>26</v>
      </c>
    </row>
    <row r="11899" spans="1:13" x14ac:dyDescent="0.2">
      <c r="A11899" s="3">
        <v>44105</v>
      </c>
      <c r="B11899" t="s">
        <v>3604</v>
      </c>
      <c r="C11899" t="s">
        <v>3597</v>
      </c>
      <c r="D11899" t="s">
        <v>179</v>
      </c>
      <c r="E11899" t="s">
        <v>3596</v>
      </c>
      <c r="F11899" s="4">
        <v>-3.6146875000000001</v>
      </c>
      <c r="G11899" s="4">
        <v>-4.7</v>
      </c>
      <c r="H11899" s="4">
        <v>3.5514658349212498</v>
      </c>
      <c r="I11899" s="4">
        <v>2.88</v>
      </c>
      <c r="J11899" s="4">
        <v>-9.1999999999999993</v>
      </c>
      <c r="K11899" s="4">
        <v>-6.2</v>
      </c>
      <c r="L11899" s="4">
        <v>0.17499999999999999</v>
      </c>
      <c r="M11899" s="4">
        <v>32</v>
      </c>
    </row>
    <row r="11900" spans="1:13" x14ac:dyDescent="0.2">
      <c r="A11900" s="3">
        <v>44105</v>
      </c>
      <c r="B11900" t="s">
        <v>3607</v>
      </c>
      <c r="C11900" t="s">
        <v>3600</v>
      </c>
      <c r="D11900" t="s">
        <v>180</v>
      </c>
      <c r="E11900" t="s">
        <v>3599</v>
      </c>
      <c r="F11900" s="4">
        <v>10.685625</v>
      </c>
      <c r="G11900" s="4">
        <v>11.75</v>
      </c>
      <c r="H11900" s="4">
        <v>4.7216610920037398</v>
      </c>
      <c r="I11900" s="4">
        <v>18.2</v>
      </c>
      <c r="J11900" s="4">
        <v>2.37</v>
      </c>
      <c r="K11900" s="4">
        <v>6</v>
      </c>
      <c r="L11900" s="4">
        <v>14.8</v>
      </c>
      <c r="M11900" s="4">
        <v>32</v>
      </c>
    </row>
    <row r="11901" spans="1:13" x14ac:dyDescent="0.2">
      <c r="A11901" s="3">
        <v>44105</v>
      </c>
      <c r="B11901" t="s">
        <v>3598</v>
      </c>
      <c r="C11901" t="s">
        <v>3591</v>
      </c>
      <c r="D11901" t="s">
        <v>177</v>
      </c>
      <c r="E11901" t="s">
        <v>3590</v>
      </c>
      <c r="F11901" s="4">
        <v>-9.59</v>
      </c>
      <c r="G11901" s="4">
        <v>-9.1999999999999993</v>
      </c>
      <c r="H11901" s="4">
        <v>1.1388371261949599</v>
      </c>
      <c r="I11901" s="4">
        <v>-8.1999999999999993</v>
      </c>
      <c r="J11901" s="4">
        <v>-12</v>
      </c>
      <c r="K11901" s="4">
        <v>-10.4</v>
      </c>
      <c r="L11901" s="4">
        <v>-8.8000000000000007</v>
      </c>
      <c r="M11901" s="4">
        <v>33</v>
      </c>
    </row>
    <row r="11902" spans="1:13" x14ac:dyDescent="0.2">
      <c r="A11902" s="3">
        <v>44105</v>
      </c>
      <c r="B11902" t="s">
        <v>3610</v>
      </c>
      <c r="C11902" t="s">
        <v>3603</v>
      </c>
      <c r="D11902" t="s">
        <v>181</v>
      </c>
      <c r="E11902" t="s">
        <v>3602</v>
      </c>
      <c r="F11902" s="4">
        <v>4.0062499999999996</v>
      </c>
      <c r="G11902" s="4">
        <v>3.6</v>
      </c>
      <c r="H11902" s="4">
        <v>1.5641688507154199</v>
      </c>
      <c r="I11902" s="4">
        <v>7</v>
      </c>
      <c r="J11902" s="4">
        <v>1</v>
      </c>
      <c r="K11902" s="4">
        <v>2.95</v>
      </c>
      <c r="L11902" s="4">
        <v>5.2</v>
      </c>
      <c r="M11902" s="4">
        <v>32</v>
      </c>
    </row>
    <row r="11903" spans="1:13" x14ac:dyDescent="0.2">
      <c r="A11903" s="3">
        <v>44105</v>
      </c>
      <c r="B11903" t="s">
        <v>3601</v>
      </c>
      <c r="C11903" t="s">
        <v>3594</v>
      </c>
      <c r="D11903" t="s">
        <v>178</v>
      </c>
      <c r="E11903" t="s">
        <v>3593</v>
      </c>
      <c r="F11903" s="4">
        <v>-8.01272727272727</v>
      </c>
      <c r="G11903" s="4">
        <v>-7.8</v>
      </c>
      <c r="H11903" s="4">
        <v>2.0600762618275699</v>
      </c>
      <c r="I11903" s="4">
        <v>-4.3</v>
      </c>
      <c r="J11903" s="4">
        <v>-15.6</v>
      </c>
      <c r="K11903" s="4">
        <v>-9.1</v>
      </c>
      <c r="L11903" s="4">
        <v>-6.9</v>
      </c>
      <c r="M11903" s="4">
        <v>33</v>
      </c>
    </row>
    <row r="11904" spans="1:13" x14ac:dyDescent="0.2">
      <c r="A11904" s="3">
        <v>44105</v>
      </c>
      <c r="B11904" t="s">
        <v>3613</v>
      </c>
      <c r="C11904" t="s">
        <v>3606</v>
      </c>
      <c r="D11904" t="s">
        <v>182</v>
      </c>
      <c r="E11904" t="s">
        <v>3605</v>
      </c>
      <c r="F11904" s="4">
        <v>3.0203125000000002</v>
      </c>
      <c r="G11904" s="4">
        <v>2.5550000000000002</v>
      </c>
      <c r="H11904" s="4">
        <v>1.62566013266472</v>
      </c>
      <c r="I11904" s="4">
        <v>7.8</v>
      </c>
      <c r="J11904" s="4">
        <v>0</v>
      </c>
      <c r="K11904" s="4">
        <v>2</v>
      </c>
      <c r="L11904" s="4">
        <v>3.6324999999999998</v>
      </c>
      <c r="M11904" s="4">
        <v>32</v>
      </c>
    </row>
    <row r="11905" spans="1:13" x14ac:dyDescent="0.2">
      <c r="A11905" s="3">
        <v>44105</v>
      </c>
      <c r="B11905" t="s">
        <v>3880</v>
      </c>
      <c r="C11905" t="s">
        <v>3873</v>
      </c>
      <c r="D11905" t="s">
        <v>271</v>
      </c>
      <c r="E11905" t="s">
        <v>3872</v>
      </c>
      <c r="F11905" s="4">
        <v>1.2895652173912999</v>
      </c>
      <c r="G11905" s="4">
        <v>0.8</v>
      </c>
      <c r="H11905" s="4">
        <v>1.30743495670259</v>
      </c>
      <c r="I11905" s="4">
        <v>5.72</v>
      </c>
      <c r="J11905" s="4">
        <v>0</v>
      </c>
      <c r="K11905" s="4">
        <v>0.5</v>
      </c>
      <c r="L11905" s="4">
        <v>1.7</v>
      </c>
      <c r="M11905" s="4">
        <v>23</v>
      </c>
    </row>
    <row r="11906" spans="1:13" x14ac:dyDescent="0.2">
      <c r="A11906" s="3">
        <v>44105</v>
      </c>
      <c r="B11906" t="s">
        <v>3883</v>
      </c>
      <c r="C11906" t="s">
        <v>3876</v>
      </c>
      <c r="D11906" t="s">
        <v>272</v>
      </c>
      <c r="E11906" t="s">
        <v>3875</v>
      </c>
      <c r="F11906" s="4">
        <v>-0.291304347826087</v>
      </c>
      <c r="G11906" s="4">
        <v>0.5</v>
      </c>
      <c r="H11906" s="4">
        <v>3.2985648454328902</v>
      </c>
      <c r="I11906" s="4">
        <v>2.4</v>
      </c>
      <c r="J11906" s="4">
        <v>-12.96</v>
      </c>
      <c r="K11906" s="4">
        <v>0.17</v>
      </c>
      <c r="L11906" s="4">
        <v>0.75</v>
      </c>
      <c r="M11906" s="4">
        <v>23</v>
      </c>
    </row>
    <row r="11907" spans="1:13" x14ac:dyDescent="0.2">
      <c r="A11907" s="3">
        <v>44105</v>
      </c>
      <c r="B11907" t="s">
        <v>3874</v>
      </c>
      <c r="C11907" t="s">
        <v>3867</v>
      </c>
      <c r="D11907" t="s">
        <v>269</v>
      </c>
      <c r="E11907" t="s">
        <v>3866</v>
      </c>
      <c r="F11907" s="4">
        <v>10.795833333333301</v>
      </c>
      <c r="G11907" s="4">
        <v>11.3</v>
      </c>
      <c r="H11907" s="4">
        <v>1.5995676499187701</v>
      </c>
      <c r="I11907" s="4">
        <v>13.1</v>
      </c>
      <c r="J11907" s="4">
        <v>7</v>
      </c>
      <c r="K11907" s="4">
        <v>9.8849999999999998</v>
      </c>
      <c r="L11907" s="4">
        <v>11.925000000000001</v>
      </c>
      <c r="M11907" s="4">
        <v>24</v>
      </c>
    </row>
    <row r="11908" spans="1:13" x14ac:dyDescent="0.2">
      <c r="A11908" s="3">
        <v>44105</v>
      </c>
      <c r="B11908" t="s">
        <v>3886</v>
      </c>
      <c r="C11908" t="s">
        <v>3879</v>
      </c>
      <c r="D11908" t="s">
        <v>273</v>
      </c>
      <c r="E11908" t="s">
        <v>3878</v>
      </c>
      <c r="F11908" s="4">
        <v>1.40521739130435</v>
      </c>
      <c r="G11908" s="4">
        <v>0.7</v>
      </c>
      <c r="H11908" s="4">
        <v>2.1689081240552599</v>
      </c>
      <c r="I11908" s="4">
        <v>7.73</v>
      </c>
      <c r="J11908" s="4">
        <v>-0.86</v>
      </c>
      <c r="K11908" s="4">
        <v>0.3</v>
      </c>
      <c r="L11908" s="4">
        <v>1.35</v>
      </c>
      <c r="M11908" s="4">
        <v>23</v>
      </c>
    </row>
    <row r="11909" spans="1:13" x14ac:dyDescent="0.2">
      <c r="A11909" s="3">
        <v>44105</v>
      </c>
      <c r="B11909" t="s">
        <v>3877</v>
      </c>
      <c r="C11909" t="s">
        <v>3870</v>
      </c>
      <c r="D11909" t="s">
        <v>270</v>
      </c>
      <c r="E11909" t="s">
        <v>3869</v>
      </c>
      <c r="F11909" s="4">
        <v>2.1041666666666701</v>
      </c>
      <c r="G11909" s="4">
        <v>1.7</v>
      </c>
      <c r="H11909" s="4">
        <v>2.2787599920678998</v>
      </c>
      <c r="I11909" s="4">
        <v>7</v>
      </c>
      <c r="J11909" s="4">
        <v>-3</v>
      </c>
      <c r="K11909" s="4">
        <v>0.97499999999999998</v>
      </c>
      <c r="L11909" s="4">
        <v>3.2174999999999998</v>
      </c>
      <c r="M11909" s="4">
        <v>24</v>
      </c>
    </row>
    <row r="11910" spans="1:13" x14ac:dyDescent="0.2">
      <c r="A11910" s="3">
        <v>44105</v>
      </c>
      <c r="B11910" t="s">
        <v>3889</v>
      </c>
      <c r="C11910" t="s">
        <v>3882</v>
      </c>
      <c r="D11910" t="s">
        <v>274</v>
      </c>
      <c r="E11910" t="s">
        <v>3881</v>
      </c>
      <c r="F11910" s="4">
        <v>0.55590909090909102</v>
      </c>
      <c r="G11910" s="4">
        <v>0.35</v>
      </c>
      <c r="H11910" s="4">
        <v>1.19235924233033</v>
      </c>
      <c r="I11910" s="4">
        <v>5.0999999999999996</v>
      </c>
      <c r="J11910" s="4">
        <v>-1</v>
      </c>
      <c r="K11910" s="4">
        <v>0.20499999999999999</v>
      </c>
      <c r="L11910" s="4">
        <v>0.7</v>
      </c>
      <c r="M11910" s="4">
        <v>22</v>
      </c>
    </row>
    <row r="11911" spans="1:13" x14ac:dyDescent="0.2">
      <c r="A11911" s="3">
        <v>44136</v>
      </c>
      <c r="B11911" t="s">
        <v>3925</v>
      </c>
      <c r="C11911" t="s">
        <v>3927</v>
      </c>
      <c r="D11911" t="s">
        <v>286</v>
      </c>
      <c r="E11911" t="s">
        <v>3926</v>
      </c>
      <c r="F11911" s="4">
        <v>5.8465217391304396</v>
      </c>
      <c r="G11911" s="4">
        <v>5.9</v>
      </c>
      <c r="H11911" s="4">
        <v>0.43128358836946001</v>
      </c>
      <c r="I11911" s="4">
        <v>6.75</v>
      </c>
      <c r="J11911" s="4">
        <v>4.25</v>
      </c>
      <c r="K11911" s="4">
        <v>5.7750000000000004</v>
      </c>
      <c r="L11911" s="4">
        <v>6</v>
      </c>
      <c r="M11911" s="4">
        <v>23</v>
      </c>
    </row>
    <row r="11912" spans="1:13" x14ac:dyDescent="0.2">
      <c r="A11912" s="3">
        <v>44136</v>
      </c>
      <c r="B11912" t="s">
        <v>3928</v>
      </c>
      <c r="C11912" t="s">
        <v>3930</v>
      </c>
      <c r="D11912" t="s">
        <v>287</v>
      </c>
      <c r="E11912" t="s">
        <v>3929</v>
      </c>
      <c r="F11912" s="4">
        <v>6.08590909090909</v>
      </c>
      <c r="G11912" s="4">
        <v>6.21</v>
      </c>
      <c r="H11912" s="4">
        <v>0.592305094250695</v>
      </c>
      <c r="I11912" s="4">
        <v>6.72</v>
      </c>
      <c r="J11912" s="4">
        <v>3.75</v>
      </c>
      <c r="K11912" s="4">
        <v>5.9249999999999998</v>
      </c>
      <c r="L11912" s="4">
        <v>6.3949999999999996</v>
      </c>
      <c r="M11912" s="4">
        <v>22</v>
      </c>
    </row>
    <row r="11913" spans="1:13" x14ac:dyDescent="0.2">
      <c r="A11913" s="3">
        <v>44136</v>
      </c>
      <c r="B11913" t="s">
        <v>3931</v>
      </c>
      <c r="C11913" t="s">
        <v>3933</v>
      </c>
      <c r="D11913" t="s">
        <v>288</v>
      </c>
      <c r="E11913" t="s">
        <v>3932</v>
      </c>
      <c r="F11913" s="4">
        <v>6.4177272727272703</v>
      </c>
      <c r="G11913" s="4">
        <v>6.4050000000000002</v>
      </c>
      <c r="H11913" s="4">
        <v>0.64469950045540303</v>
      </c>
      <c r="I11913" s="4">
        <v>7.51</v>
      </c>
      <c r="J11913" s="4">
        <v>4.5</v>
      </c>
      <c r="K11913" s="4">
        <v>6.1924999999999999</v>
      </c>
      <c r="L11913" s="4">
        <v>6.67</v>
      </c>
      <c r="M11913" s="4">
        <v>22</v>
      </c>
    </row>
    <row r="11914" spans="1:13" x14ac:dyDescent="0.2">
      <c r="A11914" s="3">
        <v>44136</v>
      </c>
      <c r="B11914" t="s">
        <v>3916</v>
      </c>
      <c r="C11914" t="s">
        <v>3918</v>
      </c>
      <c r="D11914" t="s">
        <v>283</v>
      </c>
      <c r="E11914" t="s">
        <v>3917</v>
      </c>
      <c r="F11914" s="4">
        <v>4.1546153846153802</v>
      </c>
      <c r="G11914" s="4">
        <v>4.2</v>
      </c>
      <c r="H11914" s="4">
        <v>0.103739318263839</v>
      </c>
      <c r="I11914" s="4">
        <v>4.3</v>
      </c>
      <c r="J11914" s="4">
        <v>3.97</v>
      </c>
      <c r="K11914" s="4">
        <v>4.0625</v>
      </c>
      <c r="L11914" s="4">
        <v>4.2474999999999996</v>
      </c>
      <c r="M11914" s="4">
        <v>26</v>
      </c>
    </row>
    <row r="11915" spans="1:13" x14ac:dyDescent="0.2">
      <c r="A11915" s="3">
        <v>44136</v>
      </c>
      <c r="B11915" t="s">
        <v>3919</v>
      </c>
      <c r="C11915" t="s">
        <v>3921</v>
      </c>
      <c r="D11915" t="s">
        <v>284</v>
      </c>
      <c r="E11915" t="s">
        <v>3920</v>
      </c>
      <c r="F11915" s="4">
        <v>4.1059999999999999</v>
      </c>
      <c r="G11915" s="4">
        <v>4.16</v>
      </c>
      <c r="H11915" s="4">
        <v>0.39401776609691103</v>
      </c>
      <c r="I11915" s="4">
        <v>5.2</v>
      </c>
      <c r="J11915" s="4">
        <v>3.47</v>
      </c>
      <c r="K11915" s="4">
        <v>3.78</v>
      </c>
      <c r="L11915" s="4">
        <v>4.26</v>
      </c>
      <c r="M11915" s="4">
        <v>25</v>
      </c>
    </row>
    <row r="11916" spans="1:13" x14ac:dyDescent="0.2">
      <c r="A11916" s="3">
        <v>44136</v>
      </c>
      <c r="B11916" t="s">
        <v>3922</v>
      </c>
      <c r="C11916" t="s">
        <v>3924</v>
      </c>
      <c r="D11916" t="s">
        <v>285</v>
      </c>
      <c r="E11916" t="s">
        <v>3923</v>
      </c>
      <c r="F11916" s="4">
        <v>4.54086956521739</v>
      </c>
      <c r="G11916" s="4">
        <v>4.49</v>
      </c>
      <c r="H11916" s="4">
        <v>0.70706122303696595</v>
      </c>
      <c r="I11916" s="4">
        <v>6.2</v>
      </c>
      <c r="J11916" s="4">
        <v>3.47</v>
      </c>
      <c r="K11916" s="4">
        <v>4.0999999999999996</v>
      </c>
      <c r="L11916" s="4">
        <v>4.7249999999999996</v>
      </c>
      <c r="M11916" s="4">
        <v>23</v>
      </c>
    </row>
    <row r="11917" spans="1:13" x14ac:dyDescent="0.2">
      <c r="A11917" s="3">
        <v>44136</v>
      </c>
      <c r="B11917" t="s">
        <v>3986</v>
      </c>
      <c r="C11917" t="s">
        <v>3988</v>
      </c>
      <c r="D11917" t="s">
        <v>307</v>
      </c>
      <c r="E11917" t="s">
        <v>3987</v>
      </c>
      <c r="F11917" s="4">
        <v>5.0767857142857098</v>
      </c>
      <c r="G11917" s="4">
        <v>5</v>
      </c>
      <c r="H11917" s="4">
        <v>0.38911155756775501</v>
      </c>
      <c r="I11917" s="4">
        <v>6</v>
      </c>
      <c r="J11917" s="4">
        <v>4.5</v>
      </c>
      <c r="K11917" s="4">
        <v>4.875</v>
      </c>
      <c r="L11917" s="4">
        <v>5.2249999999999996</v>
      </c>
      <c r="M11917" s="4">
        <v>28</v>
      </c>
    </row>
    <row r="11918" spans="1:13" x14ac:dyDescent="0.2">
      <c r="A11918" s="3">
        <v>44136</v>
      </c>
      <c r="B11918" t="s">
        <v>3989</v>
      </c>
      <c r="C11918" t="s">
        <v>3991</v>
      </c>
      <c r="D11918" t="s">
        <v>308</v>
      </c>
      <c r="E11918" t="s">
        <v>3990</v>
      </c>
      <c r="F11918" s="4">
        <v>4.7422222222222201</v>
      </c>
      <c r="G11918" s="4">
        <v>4.67</v>
      </c>
      <c r="H11918" s="4">
        <v>0.56144958903328201</v>
      </c>
      <c r="I11918" s="4">
        <v>6.1</v>
      </c>
      <c r="J11918" s="4">
        <v>3.75</v>
      </c>
      <c r="K11918" s="4">
        <v>4.4349999999999996</v>
      </c>
      <c r="L11918" s="4">
        <v>5</v>
      </c>
      <c r="M11918" s="4">
        <v>27</v>
      </c>
    </row>
    <row r="11919" spans="1:13" x14ac:dyDescent="0.2">
      <c r="A11919" s="3">
        <v>44136</v>
      </c>
      <c r="B11919" t="s">
        <v>3992</v>
      </c>
      <c r="C11919" t="s">
        <v>3994</v>
      </c>
      <c r="D11919" t="s">
        <v>309</v>
      </c>
      <c r="E11919" t="s">
        <v>3993</v>
      </c>
      <c r="F11919" s="4">
        <v>4.8875862068965503</v>
      </c>
      <c r="G11919" s="4">
        <v>4.8</v>
      </c>
      <c r="H11919" s="4">
        <v>0.37883897043102799</v>
      </c>
      <c r="I11919" s="4">
        <v>5.8</v>
      </c>
      <c r="J11919" s="4">
        <v>4.4000000000000004</v>
      </c>
      <c r="K11919" s="4">
        <v>4.5999999999999996</v>
      </c>
      <c r="L11919" s="4">
        <v>5.0999999999999996</v>
      </c>
      <c r="M11919" s="4">
        <v>29</v>
      </c>
    </row>
    <row r="11920" spans="1:13" x14ac:dyDescent="0.2">
      <c r="A11920" s="3">
        <v>44136</v>
      </c>
      <c r="B11920" t="s">
        <v>3995</v>
      </c>
      <c r="C11920" t="s">
        <v>3997</v>
      </c>
      <c r="D11920" t="s">
        <v>310</v>
      </c>
      <c r="E11920" t="s">
        <v>3996</v>
      </c>
      <c r="F11920" s="4">
        <v>4.8317241379310296</v>
      </c>
      <c r="G11920" s="4">
        <v>5</v>
      </c>
      <c r="H11920" s="4">
        <v>0.52721010291044101</v>
      </c>
      <c r="I11920" s="4">
        <v>6</v>
      </c>
      <c r="J11920" s="4">
        <v>3.5</v>
      </c>
      <c r="K11920" s="4">
        <v>4.5</v>
      </c>
      <c r="L11920" s="4">
        <v>5.15</v>
      </c>
      <c r="M11920" s="4">
        <v>29</v>
      </c>
    </row>
    <row r="11921" spans="1:13" x14ac:dyDescent="0.2">
      <c r="A11921" s="3">
        <v>44136</v>
      </c>
      <c r="B11921" t="s">
        <v>3904</v>
      </c>
      <c r="C11921" t="s">
        <v>3897</v>
      </c>
      <c r="D11921" t="s">
        <v>279</v>
      </c>
      <c r="E11921" t="s">
        <v>3896</v>
      </c>
      <c r="F11921" s="4">
        <v>4.1083333333333298</v>
      </c>
      <c r="G11921" s="4">
        <v>4.25</v>
      </c>
      <c r="H11921" s="4">
        <v>0.214589959165644</v>
      </c>
      <c r="I11921" s="4">
        <v>4.25</v>
      </c>
      <c r="J11921" s="4">
        <v>3.5</v>
      </c>
      <c r="K11921" s="4">
        <v>4</v>
      </c>
      <c r="L11921" s="4">
        <v>4.25</v>
      </c>
      <c r="M11921" s="4">
        <v>30</v>
      </c>
    </row>
    <row r="11922" spans="1:13" x14ac:dyDescent="0.2">
      <c r="A11922" s="3">
        <v>44136</v>
      </c>
      <c r="B11922" t="s">
        <v>4434</v>
      </c>
      <c r="C11922" t="s">
        <v>3909</v>
      </c>
      <c r="D11922" t="s">
        <v>522</v>
      </c>
      <c r="E11922" t="s">
        <v>3908</v>
      </c>
      <c r="F11922" s="4">
        <v>4.1500000000000004</v>
      </c>
      <c r="G11922" s="4">
        <v>4.25</v>
      </c>
      <c r="H11922" s="4">
        <v>0.48947250518627999</v>
      </c>
      <c r="I11922" s="4">
        <v>5.75</v>
      </c>
      <c r="J11922" s="4">
        <v>3.5</v>
      </c>
      <c r="K11922" s="4">
        <v>3.75</v>
      </c>
      <c r="L11922" s="4">
        <v>4.25</v>
      </c>
      <c r="M11922" s="4">
        <v>25</v>
      </c>
    </row>
    <row r="11923" spans="1:13" x14ac:dyDescent="0.2">
      <c r="A11923" s="3">
        <v>44136</v>
      </c>
      <c r="B11923" t="s">
        <v>3907</v>
      </c>
      <c r="C11923" t="s">
        <v>3900</v>
      </c>
      <c r="D11923" t="s">
        <v>280</v>
      </c>
      <c r="E11923" t="s">
        <v>3899</v>
      </c>
      <c r="F11923" s="4">
        <v>4.0750000000000002</v>
      </c>
      <c r="G11923" s="4">
        <v>4.25</v>
      </c>
      <c r="H11923" s="4">
        <v>0.25554202029789702</v>
      </c>
      <c r="I11923" s="4">
        <v>4.5</v>
      </c>
      <c r="J11923" s="4">
        <v>3.5</v>
      </c>
      <c r="K11923" s="4">
        <v>4</v>
      </c>
      <c r="L11923" s="4">
        <v>4.25</v>
      </c>
      <c r="M11923" s="4">
        <v>30</v>
      </c>
    </row>
    <row r="11924" spans="1:13" x14ac:dyDescent="0.2">
      <c r="A11924" s="3">
        <v>44136</v>
      </c>
      <c r="B11924" t="s">
        <v>4586</v>
      </c>
      <c r="C11924" t="s">
        <v>3912</v>
      </c>
      <c r="D11924" t="s">
        <v>616</v>
      </c>
      <c r="E11924" t="s">
        <v>3911</v>
      </c>
      <c r="F11924" s="4">
        <v>4.2300000000000004</v>
      </c>
      <c r="G11924" s="4">
        <v>4.25</v>
      </c>
      <c r="H11924" s="4">
        <v>0.59476886266851603</v>
      </c>
      <c r="I11924" s="4">
        <v>6.25</v>
      </c>
      <c r="J11924" s="4">
        <v>3.5</v>
      </c>
      <c r="K11924" s="4">
        <v>4</v>
      </c>
      <c r="L11924" s="4">
        <v>4.25</v>
      </c>
      <c r="M11924" s="4">
        <v>25</v>
      </c>
    </row>
    <row r="11925" spans="1:13" x14ac:dyDescent="0.2">
      <c r="A11925" s="3">
        <v>44136</v>
      </c>
      <c r="B11925" t="s">
        <v>3910</v>
      </c>
      <c r="C11925" t="s">
        <v>3903</v>
      </c>
      <c r="D11925" t="s">
        <v>281</v>
      </c>
      <c r="E11925" t="s">
        <v>3902</v>
      </c>
      <c r="F11925" s="4">
        <v>4.0333333333333297</v>
      </c>
      <c r="G11925" s="4">
        <v>4</v>
      </c>
      <c r="H11925" s="4">
        <v>0.28416038857796799</v>
      </c>
      <c r="I11925" s="4">
        <v>4.75</v>
      </c>
      <c r="J11925" s="4">
        <v>3.5</v>
      </c>
      <c r="K11925" s="4">
        <v>3.8125</v>
      </c>
      <c r="L11925" s="4">
        <v>4.25</v>
      </c>
      <c r="M11925" s="4">
        <v>30</v>
      </c>
    </row>
    <row r="11926" spans="1:13" x14ac:dyDescent="0.2">
      <c r="A11926" s="3">
        <v>44136</v>
      </c>
      <c r="B11926" t="s">
        <v>4790</v>
      </c>
      <c r="C11926" t="s">
        <v>3915</v>
      </c>
      <c r="D11926" t="s">
        <v>812</v>
      </c>
      <c r="E11926" t="s">
        <v>3914</v>
      </c>
      <c r="F11926" s="4">
        <v>4.32</v>
      </c>
      <c r="G11926" s="4">
        <v>4.25</v>
      </c>
      <c r="H11926" s="4">
        <v>0.61880260719123203</v>
      </c>
      <c r="I11926" s="4">
        <v>6.25</v>
      </c>
      <c r="J11926" s="4">
        <v>3.5</v>
      </c>
      <c r="K11926" s="4">
        <v>4</v>
      </c>
      <c r="L11926" s="4">
        <v>4.5</v>
      </c>
      <c r="M11926" s="4">
        <v>25</v>
      </c>
    </row>
    <row r="11927" spans="1:13" x14ac:dyDescent="0.2">
      <c r="A11927" s="3">
        <v>44136</v>
      </c>
      <c r="B11927" t="s">
        <v>3901</v>
      </c>
      <c r="C11927" t="s">
        <v>3894</v>
      </c>
      <c r="D11927" t="s">
        <v>278</v>
      </c>
      <c r="E11927" t="s">
        <v>3893</v>
      </c>
      <c r="F11927" s="4">
        <v>4.1875</v>
      </c>
      <c r="G11927" s="4">
        <v>4.25</v>
      </c>
      <c r="H11927" s="4">
        <v>0.109985336266015</v>
      </c>
      <c r="I11927" s="4">
        <v>4.25</v>
      </c>
      <c r="J11927" s="4">
        <v>4</v>
      </c>
      <c r="K11927" s="4">
        <v>4.1875</v>
      </c>
      <c r="L11927" s="4">
        <v>4.25</v>
      </c>
      <c r="M11927" s="4">
        <v>32</v>
      </c>
    </row>
    <row r="11928" spans="1:13" x14ac:dyDescent="0.2">
      <c r="A11928" s="3">
        <v>44136</v>
      </c>
      <c r="B11928" t="s">
        <v>3913</v>
      </c>
      <c r="C11928" t="s">
        <v>3906</v>
      </c>
      <c r="D11928" t="s">
        <v>282</v>
      </c>
      <c r="E11928" t="s">
        <v>3905</v>
      </c>
      <c r="F11928" s="4">
        <v>4.0806451612903203</v>
      </c>
      <c r="G11928" s="4">
        <v>4</v>
      </c>
      <c r="H11928" s="4">
        <v>0.37852287895512099</v>
      </c>
      <c r="I11928" s="4">
        <v>5.25</v>
      </c>
      <c r="J11928" s="4">
        <v>3.5</v>
      </c>
      <c r="K11928" s="4">
        <v>3.75</v>
      </c>
      <c r="L11928" s="4">
        <v>4.25</v>
      </c>
      <c r="M11928" s="4">
        <v>31</v>
      </c>
    </row>
    <row r="11929" spans="1:13" x14ac:dyDescent="0.2">
      <c r="A11929" s="3">
        <v>44136</v>
      </c>
      <c r="B11929" t="s">
        <v>4985</v>
      </c>
      <c r="C11929" t="s">
        <v>4436</v>
      </c>
      <c r="D11929" t="s">
        <v>1007</v>
      </c>
      <c r="E11929" t="s">
        <v>4435</v>
      </c>
      <c r="F11929" s="4">
        <v>4.3461538461538503</v>
      </c>
      <c r="G11929" s="4">
        <v>4.25</v>
      </c>
      <c r="H11929" s="4">
        <v>0.64837073914899601</v>
      </c>
      <c r="I11929" s="4">
        <v>6.25</v>
      </c>
      <c r="J11929" s="4">
        <v>3.5</v>
      </c>
      <c r="K11929" s="4">
        <v>4</v>
      </c>
      <c r="L11929" s="4">
        <v>4.5</v>
      </c>
      <c r="M11929" s="4">
        <v>26</v>
      </c>
    </row>
    <row r="11930" spans="1:13" x14ac:dyDescent="0.2">
      <c r="A11930" s="3">
        <v>44136</v>
      </c>
      <c r="B11930" t="s">
        <v>4953</v>
      </c>
      <c r="C11930" t="s">
        <v>3081</v>
      </c>
      <c r="D11930" t="s">
        <v>975</v>
      </c>
      <c r="E11930" t="s">
        <v>3080</v>
      </c>
      <c r="F11930" s="4">
        <v>3.7426470588235299</v>
      </c>
      <c r="G11930" s="4">
        <v>3.7050000000000001</v>
      </c>
      <c r="H11930" s="4">
        <v>0.28670868779608699</v>
      </c>
      <c r="I11930" s="4">
        <v>4.25</v>
      </c>
      <c r="J11930" s="4">
        <v>2.88</v>
      </c>
      <c r="K11930" s="4">
        <v>3.57</v>
      </c>
      <c r="L11930" s="4">
        <v>3.9449999999999998</v>
      </c>
      <c r="M11930" s="4">
        <v>34</v>
      </c>
    </row>
    <row r="11931" spans="1:13" x14ac:dyDescent="0.2">
      <c r="A11931" s="3">
        <v>44136</v>
      </c>
      <c r="B11931" t="s">
        <v>5023</v>
      </c>
      <c r="C11931" t="s">
        <v>3084</v>
      </c>
      <c r="D11931" t="s">
        <v>1043</v>
      </c>
      <c r="E11931" t="s">
        <v>3083</v>
      </c>
      <c r="F11931" s="4">
        <v>3.6111764705882399</v>
      </c>
      <c r="G11931" s="4">
        <v>3.6</v>
      </c>
      <c r="H11931" s="4">
        <v>0.26378095487897302</v>
      </c>
      <c r="I11931" s="4">
        <v>4.22</v>
      </c>
      <c r="J11931" s="4">
        <v>2.8</v>
      </c>
      <c r="K11931" s="4">
        <v>3.5</v>
      </c>
      <c r="L11931" s="4">
        <v>3.7574999999999998</v>
      </c>
      <c r="M11931" s="4">
        <v>34</v>
      </c>
    </row>
    <row r="11932" spans="1:13" x14ac:dyDescent="0.2">
      <c r="A11932" s="3">
        <v>44136</v>
      </c>
      <c r="B11932" t="s">
        <v>3070</v>
      </c>
      <c r="C11932" t="s">
        <v>3072</v>
      </c>
      <c r="D11932" t="s">
        <v>1</v>
      </c>
      <c r="E11932" t="s">
        <v>3071</v>
      </c>
      <c r="F11932" s="4">
        <v>3.6276470588235301</v>
      </c>
      <c r="G11932" s="4">
        <v>3.64</v>
      </c>
      <c r="H11932" s="4">
        <v>0.20025830022565599</v>
      </c>
      <c r="I11932" s="4">
        <v>4</v>
      </c>
      <c r="J11932" s="4">
        <v>3.25</v>
      </c>
      <c r="K11932" s="4">
        <v>3.4624999999999999</v>
      </c>
      <c r="L11932" s="4">
        <v>3.8</v>
      </c>
      <c r="M11932" s="4">
        <v>34</v>
      </c>
    </row>
    <row r="11933" spans="1:13" x14ac:dyDescent="0.2">
      <c r="A11933" s="3">
        <v>44136</v>
      </c>
      <c r="B11933" t="s">
        <v>3073</v>
      </c>
      <c r="C11933" t="s">
        <v>3075</v>
      </c>
      <c r="D11933" t="s">
        <v>2</v>
      </c>
      <c r="E11933" t="s">
        <v>3074</v>
      </c>
      <c r="F11933" s="4">
        <v>3.6117647058823499</v>
      </c>
      <c r="G11933" s="4">
        <v>3.6</v>
      </c>
      <c r="H11933" s="4">
        <v>0.26327161441940899</v>
      </c>
      <c r="I11933" s="4">
        <v>4.22</v>
      </c>
      <c r="J11933" s="4">
        <v>2.8</v>
      </c>
      <c r="K11933" s="4">
        <v>3.5</v>
      </c>
      <c r="L11933" s="4">
        <v>3.7574999999999998</v>
      </c>
      <c r="M11933" s="4">
        <v>34</v>
      </c>
    </row>
    <row r="11934" spans="1:13" x14ac:dyDescent="0.2">
      <c r="A11934" s="3">
        <v>44136</v>
      </c>
      <c r="B11934" t="s">
        <v>3100</v>
      </c>
      <c r="C11934" t="s">
        <v>3102</v>
      </c>
      <c r="D11934" t="s">
        <v>11</v>
      </c>
      <c r="E11934" t="s">
        <v>3101</v>
      </c>
      <c r="F11934" s="4">
        <v>3.5824242424242398</v>
      </c>
      <c r="G11934" s="4">
        <v>3.5</v>
      </c>
      <c r="H11934" s="4">
        <v>0.39978142702474201</v>
      </c>
      <c r="I11934" s="4">
        <v>5.4</v>
      </c>
      <c r="J11934" s="4">
        <v>2.95</v>
      </c>
      <c r="K11934" s="4">
        <v>3.5</v>
      </c>
      <c r="L11934" s="4">
        <v>3.6</v>
      </c>
      <c r="M11934" s="4">
        <v>33</v>
      </c>
    </row>
    <row r="11935" spans="1:13" x14ac:dyDescent="0.2">
      <c r="A11935" s="3">
        <v>44136</v>
      </c>
      <c r="B11935" t="s">
        <v>3076</v>
      </c>
      <c r="C11935" t="s">
        <v>3078</v>
      </c>
      <c r="D11935" t="s">
        <v>3</v>
      </c>
      <c r="E11935" t="s">
        <v>3077</v>
      </c>
      <c r="F11935" s="4">
        <v>3.5853125000000001</v>
      </c>
      <c r="G11935" s="4">
        <v>3.5</v>
      </c>
      <c r="H11935" s="4">
        <v>0.47000332445632798</v>
      </c>
      <c r="I11935" s="4">
        <v>5.6</v>
      </c>
      <c r="J11935" s="4">
        <v>3</v>
      </c>
      <c r="K11935" s="4">
        <v>3.4</v>
      </c>
      <c r="L11935" s="4">
        <v>3.61</v>
      </c>
      <c r="M11935" s="4">
        <v>32</v>
      </c>
    </row>
    <row r="11936" spans="1:13" x14ac:dyDescent="0.2">
      <c r="A11936" s="3">
        <v>44136</v>
      </c>
      <c r="B11936" t="s">
        <v>3103</v>
      </c>
      <c r="C11936" t="s">
        <v>3105</v>
      </c>
      <c r="D11936" t="s">
        <v>12</v>
      </c>
      <c r="E11936" t="s">
        <v>3104</v>
      </c>
      <c r="F11936" s="4">
        <v>3.49677419354839</v>
      </c>
      <c r="G11936" s="4">
        <v>3.5</v>
      </c>
      <c r="H11936" s="4">
        <v>0.22083760393517199</v>
      </c>
      <c r="I11936" s="4">
        <v>4</v>
      </c>
      <c r="J11936" s="4">
        <v>3</v>
      </c>
      <c r="K11936" s="4">
        <v>3.4449999999999998</v>
      </c>
      <c r="L11936" s="4">
        <v>3.54</v>
      </c>
      <c r="M11936" s="4">
        <v>31</v>
      </c>
    </row>
    <row r="11937" spans="1:13" x14ac:dyDescent="0.2">
      <c r="A11937" s="3">
        <v>44136</v>
      </c>
      <c r="B11937" t="s">
        <v>3148</v>
      </c>
      <c r="C11937" t="s">
        <v>3120</v>
      </c>
      <c r="D11937" t="s">
        <v>27</v>
      </c>
      <c r="E11937" t="s">
        <v>3119</v>
      </c>
      <c r="F11937" s="4">
        <v>0.43424242424242399</v>
      </c>
      <c r="G11937" s="4">
        <v>0.44</v>
      </c>
      <c r="H11937" s="4">
        <v>0.1069179096033</v>
      </c>
      <c r="I11937" s="4">
        <v>0.65</v>
      </c>
      <c r="J11937" s="4">
        <v>0.25</v>
      </c>
      <c r="K11937" s="4">
        <v>0.36</v>
      </c>
      <c r="L11937" s="4">
        <v>0.51</v>
      </c>
      <c r="M11937" s="4">
        <v>33</v>
      </c>
    </row>
    <row r="11938" spans="1:13" x14ac:dyDescent="0.2">
      <c r="A11938" s="3">
        <v>44136</v>
      </c>
      <c r="B11938" t="s">
        <v>4330</v>
      </c>
      <c r="C11938" t="s">
        <v>3123</v>
      </c>
      <c r="D11938" t="s">
        <v>424</v>
      </c>
      <c r="E11938" t="s">
        <v>3122</v>
      </c>
      <c r="F11938" s="4">
        <v>0.30363636363636398</v>
      </c>
      <c r="G11938" s="4">
        <v>0.3</v>
      </c>
      <c r="H11938" s="4">
        <v>7.0569920195247701E-2</v>
      </c>
      <c r="I11938" s="4">
        <v>0.43</v>
      </c>
      <c r="J11938" s="4">
        <v>0.17</v>
      </c>
      <c r="K11938" s="4">
        <v>0.26</v>
      </c>
      <c r="L11938" s="4">
        <v>0.37</v>
      </c>
      <c r="M11938" s="4">
        <v>33</v>
      </c>
    </row>
    <row r="11939" spans="1:13" x14ac:dyDescent="0.2">
      <c r="A11939" s="3">
        <v>44136</v>
      </c>
      <c r="B11939" t="s">
        <v>4404</v>
      </c>
      <c r="C11939" t="s">
        <v>3126</v>
      </c>
      <c r="D11939" t="s">
        <v>492</v>
      </c>
      <c r="E11939" t="s">
        <v>3125</v>
      </c>
      <c r="F11939" s="4">
        <v>0.29030303030303001</v>
      </c>
      <c r="G11939" s="4">
        <v>0.31</v>
      </c>
      <c r="H11939" s="4">
        <v>6.9348974779951195E-2</v>
      </c>
      <c r="I11939" s="4">
        <v>0.41</v>
      </c>
      <c r="J11939" s="4">
        <v>0.1</v>
      </c>
      <c r="K11939" s="4">
        <v>0.25</v>
      </c>
      <c r="L11939" s="4">
        <v>0.33</v>
      </c>
      <c r="M11939" s="4">
        <v>33</v>
      </c>
    </row>
    <row r="11940" spans="1:13" x14ac:dyDescent="0.2">
      <c r="A11940" s="3">
        <v>44136</v>
      </c>
      <c r="B11940" t="s">
        <v>4478</v>
      </c>
      <c r="C11940" t="s">
        <v>3129</v>
      </c>
      <c r="D11940" t="s">
        <v>560</v>
      </c>
      <c r="E11940" t="s">
        <v>3128</v>
      </c>
      <c r="F11940" s="4">
        <v>-0.161515151515152</v>
      </c>
      <c r="G11940" s="4">
        <v>-0.15</v>
      </c>
      <c r="H11940" s="4">
        <v>0.16807961677656699</v>
      </c>
      <c r="I11940" s="4">
        <v>0.15</v>
      </c>
      <c r="J11940" s="4">
        <v>-0.49</v>
      </c>
      <c r="K11940" s="4">
        <v>-0.24</v>
      </c>
      <c r="L11940" s="4">
        <v>-7.0000000000000007E-2</v>
      </c>
      <c r="M11940" s="4">
        <v>33</v>
      </c>
    </row>
    <row r="11941" spans="1:13" x14ac:dyDescent="0.2">
      <c r="A11941" s="3">
        <v>44136</v>
      </c>
      <c r="B11941" t="s">
        <v>4627</v>
      </c>
      <c r="C11941" t="s">
        <v>3132</v>
      </c>
      <c r="D11941" t="s">
        <v>653</v>
      </c>
      <c r="E11941" t="s">
        <v>3131</v>
      </c>
      <c r="F11941" s="4">
        <v>-0.222727272727273</v>
      </c>
      <c r="G11941" s="4">
        <v>-0.25</v>
      </c>
      <c r="H11941" s="4">
        <v>0.14131685867388399</v>
      </c>
      <c r="I11941" s="4">
        <v>0.2</v>
      </c>
      <c r="J11941" s="4">
        <v>-0.46</v>
      </c>
      <c r="K11941" s="4">
        <v>-0.33</v>
      </c>
      <c r="L11941" s="4">
        <v>-0.15</v>
      </c>
      <c r="M11941" s="4">
        <v>33</v>
      </c>
    </row>
    <row r="11942" spans="1:13" x14ac:dyDescent="0.2">
      <c r="A11942" s="3">
        <v>44136</v>
      </c>
      <c r="B11942" t="s">
        <v>4695</v>
      </c>
      <c r="C11942" t="s">
        <v>3135</v>
      </c>
      <c r="D11942" t="s">
        <v>719</v>
      </c>
      <c r="E11942" t="s">
        <v>3134</v>
      </c>
      <c r="F11942" s="4">
        <v>0.23818181818181799</v>
      </c>
      <c r="G11942" s="4">
        <v>0.22</v>
      </c>
      <c r="H11942" s="4">
        <v>0.130058990112529</v>
      </c>
      <c r="I11942" s="4">
        <v>0.76</v>
      </c>
      <c r="J11942" s="4">
        <v>-0.04</v>
      </c>
      <c r="K11942" s="4">
        <v>0.19</v>
      </c>
      <c r="L11942" s="4">
        <v>0.25</v>
      </c>
      <c r="M11942" s="4">
        <v>33</v>
      </c>
    </row>
    <row r="11943" spans="1:13" x14ac:dyDescent="0.2">
      <c r="A11943" s="3">
        <v>44136</v>
      </c>
      <c r="B11943" t="s">
        <v>4760</v>
      </c>
      <c r="C11943" t="s">
        <v>3138</v>
      </c>
      <c r="D11943" t="s">
        <v>782</v>
      </c>
      <c r="E11943" t="s">
        <v>3137</v>
      </c>
      <c r="F11943" s="4">
        <v>0.35878787878787899</v>
      </c>
      <c r="G11943" s="4">
        <v>0.35</v>
      </c>
      <c r="H11943" s="4">
        <v>0.113075129221615</v>
      </c>
      <c r="I11943" s="4">
        <v>0.8</v>
      </c>
      <c r="J11943" s="4">
        <v>0.19</v>
      </c>
      <c r="K11943" s="4">
        <v>0.3</v>
      </c>
      <c r="L11943" s="4">
        <v>0.4</v>
      </c>
      <c r="M11943" s="4">
        <v>33</v>
      </c>
    </row>
    <row r="11944" spans="1:13" x14ac:dyDescent="0.2">
      <c r="A11944" s="3">
        <v>44136</v>
      </c>
      <c r="B11944" t="s">
        <v>4826</v>
      </c>
      <c r="C11944" t="s">
        <v>3141</v>
      </c>
      <c r="D11944" t="s">
        <v>848</v>
      </c>
      <c r="E11944" t="s">
        <v>3140</v>
      </c>
      <c r="F11944" s="4">
        <v>0.29727272727272702</v>
      </c>
      <c r="G11944" s="4">
        <v>0.3</v>
      </c>
      <c r="H11944" s="4">
        <v>7.9932499932471396E-2</v>
      </c>
      <c r="I11944" s="4">
        <v>0.52</v>
      </c>
      <c r="J11944" s="4">
        <v>0.16</v>
      </c>
      <c r="K11944" s="4">
        <v>0.24</v>
      </c>
      <c r="L11944" s="4">
        <v>0.34</v>
      </c>
      <c r="M11944" s="4">
        <v>33</v>
      </c>
    </row>
    <row r="11945" spans="1:13" x14ac:dyDescent="0.2">
      <c r="A11945" s="3">
        <v>44136</v>
      </c>
      <c r="B11945" t="s">
        <v>4891</v>
      </c>
      <c r="C11945" t="s">
        <v>3144</v>
      </c>
      <c r="D11945" t="s">
        <v>913</v>
      </c>
      <c r="E11945" t="s">
        <v>3143</v>
      </c>
      <c r="F11945" s="4">
        <v>0.34606060606060601</v>
      </c>
      <c r="G11945" s="4">
        <v>0.35</v>
      </c>
      <c r="H11945" s="4">
        <v>6.5951658145350797E-2</v>
      </c>
      <c r="I11945" s="4">
        <v>0.53</v>
      </c>
      <c r="J11945" s="4">
        <v>0.19</v>
      </c>
      <c r="K11945" s="4">
        <v>0.3</v>
      </c>
      <c r="L11945" s="4">
        <v>0.4</v>
      </c>
      <c r="M11945" s="4">
        <v>33</v>
      </c>
    </row>
    <row r="11946" spans="1:13" x14ac:dyDescent="0.2">
      <c r="A11946" s="3">
        <v>44136</v>
      </c>
      <c r="B11946" t="s">
        <v>4955</v>
      </c>
      <c r="C11946" t="s">
        <v>3147</v>
      </c>
      <c r="D11946" t="s">
        <v>977</v>
      </c>
      <c r="E11946" t="s">
        <v>3146</v>
      </c>
      <c r="F11946" s="4">
        <v>0.49727272727272698</v>
      </c>
      <c r="G11946" s="4">
        <v>0.5</v>
      </c>
      <c r="H11946" s="4">
        <v>6.2062102328671903E-2</v>
      </c>
      <c r="I11946" s="4">
        <v>0.62</v>
      </c>
      <c r="J11946" s="4">
        <v>0.35</v>
      </c>
      <c r="K11946" s="4">
        <v>0.47</v>
      </c>
      <c r="L11946" s="4">
        <v>0.53</v>
      </c>
      <c r="M11946" s="4">
        <v>33</v>
      </c>
    </row>
    <row r="11947" spans="1:13" x14ac:dyDescent="0.2">
      <c r="A11947" s="3">
        <v>44136</v>
      </c>
      <c r="B11947" t="s">
        <v>3142</v>
      </c>
      <c r="C11947" t="s">
        <v>3114</v>
      </c>
      <c r="D11947" t="s">
        <v>25</v>
      </c>
      <c r="E11947" t="s">
        <v>3113</v>
      </c>
      <c r="F11947" s="4">
        <v>0.27764705882352902</v>
      </c>
      <c r="G11947" s="4">
        <v>0.21</v>
      </c>
      <c r="H11947" s="4">
        <v>0.168380140330604</v>
      </c>
      <c r="I11947" s="4">
        <v>0.85</v>
      </c>
      <c r="J11947" s="4">
        <v>0.05</v>
      </c>
      <c r="K11947" s="4">
        <v>0.18</v>
      </c>
      <c r="L11947" s="4">
        <v>0.33</v>
      </c>
      <c r="M11947" s="4">
        <v>34</v>
      </c>
    </row>
    <row r="11948" spans="1:13" x14ac:dyDescent="0.2">
      <c r="A11948" s="3">
        <v>44136</v>
      </c>
      <c r="B11948" t="s">
        <v>5025</v>
      </c>
      <c r="C11948" t="s">
        <v>3150</v>
      </c>
      <c r="D11948" t="s">
        <v>1045</v>
      </c>
      <c r="E11948" t="s">
        <v>3149</v>
      </c>
      <c r="F11948" s="4">
        <v>0.67242424242424204</v>
      </c>
      <c r="G11948" s="4">
        <v>0.69</v>
      </c>
      <c r="H11948" s="4">
        <v>0.12859894787259901</v>
      </c>
      <c r="I11948" s="4">
        <v>0.84</v>
      </c>
      <c r="J11948" s="4">
        <v>0.28999999999999998</v>
      </c>
      <c r="K11948" s="4">
        <v>0.62</v>
      </c>
      <c r="L11948" s="4">
        <v>0.77</v>
      </c>
      <c r="M11948" s="4">
        <v>33</v>
      </c>
    </row>
    <row r="11949" spans="1:13" x14ac:dyDescent="0.2">
      <c r="A11949" s="3">
        <v>44136</v>
      </c>
      <c r="B11949" t="s">
        <v>3145</v>
      </c>
      <c r="C11949" t="s">
        <v>3117</v>
      </c>
      <c r="D11949" t="s">
        <v>26</v>
      </c>
      <c r="E11949" t="s">
        <v>3116</v>
      </c>
      <c r="F11949" s="4">
        <v>0.64147058823529401</v>
      </c>
      <c r="G11949" s="4">
        <v>0.61</v>
      </c>
      <c r="H11949" s="4">
        <v>0.16216587753287401</v>
      </c>
      <c r="I11949" s="4">
        <v>0.98</v>
      </c>
      <c r="J11949" s="4">
        <v>0.35</v>
      </c>
      <c r="K11949" s="4">
        <v>0.52249999999999996</v>
      </c>
      <c r="L11949" s="4">
        <v>0.77249999999999996</v>
      </c>
      <c r="M11949" s="4">
        <v>34</v>
      </c>
    </row>
    <row r="11950" spans="1:13" x14ac:dyDescent="0.2">
      <c r="A11950" s="3">
        <v>44136</v>
      </c>
      <c r="B11950" t="s">
        <v>4954</v>
      </c>
      <c r="C11950" t="s">
        <v>3096</v>
      </c>
      <c r="D11950" t="s">
        <v>976</v>
      </c>
      <c r="E11950" t="s">
        <v>3095</v>
      </c>
      <c r="F11950" s="4">
        <v>3.5006451612903202</v>
      </c>
      <c r="G11950" s="4">
        <v>3.5</v>
      </c>
      <c r="H11950" s="4">
        <v>0.28883600287903799</v>
      </c>
      <c r="I11950" s="4">
        <v>4.18</v>
      </c>
      <c r="J11950" s="4">
        <v>2.82</v>
      </c>
      <c r="K11950" s="4">
        <v>3.3450000000000002</v>
      </c>
      <c r="L11950" s="4">
        <v>3.665</v>
      </c>
      <c r="M11950" s="4">
        <v>31</v>
      </c>
    </row>
    <row r="11951" spans="1:13" x14ac:dyDescent="0.2">
      <c r="A11951" s="3">
        <v>44136</v>
      </c>
      <c r="B11951" t="s">
        <v>5024</v>
      </c>
      <c r="C11951" t="s">
        <v>3099</v>
      </c>
      <c r="D11951" t="s">
        <v>1044</v>
      </c>
      <c r="E11951" t="s">
        <v>3098</v>
      </c>
      <c r="F11951" s="4">
        <v>3.46870967741935</v>
      </c>
      <c r="G11951" s="4">
        <v>3.5</v>
      </c>
      <c r="H11951" s="4">
        <v>0.30239865448867198</v>
      </c>
      <c r="I11951" s="4">
        <v>4.18</v>
      </c>
      <c r="J11951" s="4">
        <v>2.8</v>
      </c>
      <c r="K11951" s="4">
        <v>3.3</v>
      </c>
      <c r="L11951" s="4">
        <v>3.63</v>
      </c>
      <c r="M11951" s="4">
        <v>31</v>
      </c>
    </row>
    <row r="11952" spans="1:13" x14ac:dyDescent="0.2">
      <c r="A11952" s="3">
        <v>44136</v>
      </c>
      <c r="B11952" t="s">
        <v>3085</v>
      </c>
      <c r="C11952" t="s">
        <v>3087</v>
      </c>
      <c r="D11952" t="s">
        <v>6</v>
      </c>
      <c r="E11952" t="s">
        <v>3086</v>
      </c>
      <c r="F11952" s="4">
        <v>3.7650000000000001</v>
      </c>
      <c r="G11952" s="4">
        <v>3.7749999999999999</v>
      </c>
      <c r="H11952" s="4">
        <v>0.122606109409426</v>
      </c>
      <c r="I11952" s="4">
        <v>4</v>
      </c>
      <c r="J11952" s="4">
        <v>3.38</v>
      </c>
      <c r="K11952" s="4">
        <v>3.7</v>
      </c>
      <c r="L11952" s="4">
        <v>3.8574999999999999</v>
      </c>
      <c r="M11952" s="4">
        <v>32</v>
      </c>
    </row>
    <row r="11953" spans="1:13" x14ac:dyDescent="0.2">
      <c r="A11953" s="3">
        <v>44136</v>
      </c>
      <c r="B11953" t="s">
        <v>3088</v>
      </c>
      <c r="C11953" t="s">
        <v>3090</v>
      </c>
      <c r="D11953" t="s">
        <v>7</v>
      </c>
      <c r="E11953" t="s">
        <v>3089</v>
      </c>
      <c r="F11953" s="4">
        <v>3.4834375</v>
      </c>
      <c r="G11953" s="4">
        <v>3.5249999999999999</v>
      </c>
      <c r="H11953" s="4">
        <v>0.30130479022561701</v>
      </c>
      <c r="I11953" s="4">
        <v>4.18</v>
      </c>
      <c r="J11953" s="4">
        <v>2.8</v>
      </c>
      <c r="K11953" s="4">
        <v>3.3</v>
      </c>
      <c r="L11953" s="4">
        <v>3.6524999999999999</v>
      </c>
      <c r="M11953" s="4">
        <v>32</v>
      </c>
    </row>
    <row r="11954" spans="1:13" x14ac:dyDescent="0.2">
      <c r="A11954" s="3">
        <v>44136</v>
      </c>
      <c r="B11954" t="s">
        <v>3106</v>
      </c>
      <c r="C11954" t="s">
        <v>3108</v>
      </c>
      <c r="D11954" t="s">
        <v>13</v>
      </c>
      <c r="E11954" t="s">
        <v>3107</v>
      </c>
      <c r="F11954" s="4">
        <v>3.5166666666666702</v>
      </c>
      <c r="G11954" s="4">
        <v>3.5</v>
      </c>
      <c r="H11954" s="4">
        <v>0.29428268527144902</v>
      </c>
      <c r="I11954" s="4">
        <v>4.5</v>
      </c>
      <c r="J11954" s="4">
        <v>2.95</v>
      </c>
      <c r="K11954" s="4">
        <v>3.42</v>
      </c>
      <c r="L11954" s="4">
        <v>3.55</v>
      </c>
      <c r="M11954" s="4">
        <v>30</v>
      </c>
    </row>
    <row r="11955" spans="1:13" x14ac:dyDescent="0.2">
      <c r="A11955" s="3">
        <v>44136</v>
      </c>
      <c r="B11955" t="s">
        <v>3091</v>
      </c>
      <c r="C11955" t="s">
        <v>3093</v>
      </c>
      <c r="D11955" t="s">
        <v>8</v>
      </c>
      <c r="E11955" t="s">
        <v>3092</v>
      </c>
      <c r="F11955" s="4">
        <v>3.4756666666666698</v>
      </c>
      <c r="G11955" s="4">
        <v>3.4950000000000001</v>
      </c>
      <c r="H11955" s="4">
        <v>0.33049266602883998</v>
      </c>
      <c r="I11955" s="4">
        <v>4.5</v>
      </c>
      <c r="J11955" s="4">
        <v>3</v>
      </c>
      <c r="K11955" s="4">
        <v>3.335</v>
      </c>
      <c r="L11955" s="4">
        <v>3.5775000000000001</v>
      </c>
      <c r="M11955" s="4">
        <v>30</v>
      </c>
    </row>
    <row r="11956" spans="1:13" x14ac:dyDescent="0.2">
      <c r="A11956" s="3">
        <v>44136</v>
      </c>
      <c r="B11956" t="s">
        <v>3109</v>
      </c>
      <c r="C11956" t="s">
        <v>3111</v>
      </c>
      <c r="D11956" t="s">
        <v>14</v>
      </c>
      <c r="E11956" t="s">
        <v>3110</v>
      </c>
      <c r="F11956" s="4">
        <v>3.4310714285714301</v>
      </c>
      <c r="G11956" s="4">
        <v>3.5</v>
      </c>
      <c r="H11956" s="4">
        <v>0.21365148647261401</v>
      </c>
      <c r="I11956" s="4">
        <v>4</v>
      </c>
      <c r="J11956" s="4">
        <v>3</v>
      </c>
      <c r="K11956" s="4">
        <v>3.39</v>
      </c>
      <c r="L11956" s="4">
        <v>3.5</v>
      </c>
      <c r="M11956" s="4">
        <v>28</v>
      </c>
    </row>
    <row r="11957" spans="1:13" x14ac:dyDescent="0.2">
      <c r="A11957" s="3">
        <v>44136</v>
      </c>
      <c r="B11957" t="s">
        <v>5026</v>
      </c>
      <c r="C11957" t="s">
        <v>3153</v>
      </c>
      <c r="D11957" t="s">
        <v>1046</v>
      </c>
      <c r="E11957" t="s">
        <v>3152</v>
      </c>
      <c r="F11957" s="4">
        <v>1.35483870967742E-2</v>
      </c>
      <c r="G11957" s="4">
        <v>0</v>
      </c>
      <c r="H11957" s="4">
        <v>9.1380099478196905E-2</v>
      </c>
      <c r="I11957" s="4">
        <v>0.22</v>
      </c>
      <c r="J11957" s="4">
        <v>-0.1</v>
      </c>
      <c r="K11957" s="4">
        <v>-0.06</v>
      </c>
      <c r="L11957" s="4">
        <v>0.06</v>
      </c>
      <c r="M11957" s="4">
        <v>31</v>
      </c>
    </row>
    <row r="11958" spans="1:13" x14ac:dyDescent="0.2">
      <c r="A11958" s="3">
        <v>44136</v>
      </c>
      <c r="B11958" t="s">
        <v>4322</v>
      </c>
      <c r="C11958" t="s">
        <v>4324</v>
      </c>
      <c r="D11958" t="s">
        <v>420</v>
      </c>
      <c r="E11958" t="s">
        <v>4323</v>
      </c>
      <c r="F11958" s="4">
        <v>-3.7233333333333301</v>
      </c>
      <c r="G11958" s="4">
        <v>-4</v>
      </c>
      <c r="H11958" s="4">
        <v>1.5368313423120501</v>
      </c>
      <c r="I11958" s="4">
        <v>4</v>
      </c>
      <c r="J11958" s="4">
        <v>-5.2</v>
      </c>
      <c r="K11958" s="4">
        <v>-4.2750000000000004</v>
      </c>
      <c r="L11958" s="4">
        <v>-3.6</v>
      </c>
      <c r="M11958" s="4">
        <v>30</v>
      </c>
    </row>
    <row r="11959" spans="1:13" x14ac:dyDescent="0.2">
      <c r="A11959" s="3">
        <v>44136</v>
      </c>
      <c r="B11959" t="s">
        <v>4325</v>
      </c>
      <c r="C11959" t="s">
        <v>4327</v>
      </c>
      <c r="D11959" t="s">
        <v>421</v>
      </c>
      <c r="E11959" t="s">
        <v>4326</v>
      </c>
      <c r="F11959" s="4">
        <v>3.7566666666666699</v>
      </c>
      <c r="G11959" s="4">
        <v>3.85</v>
      </c>
      <c r="H11959" s="4">
        <v>0.55688996828961601</v>
      </c>
      <c r="I11959" s="4">
        <v>4.9000000000000004</v>
      </c>
      <c r="J11959" s="4">
        <v>2.1</v>
      </c>
      <c r="K11959" s="4">
        <v>3.375</v>
      </c>
      <c r="L11959" s="4">
        <v>4</v>
      </c>
      <c r="M11959" s="4">
        <v>30</v>
      </c>
    </row>
    <row r="11960" spans="1:13" x14ac:dyDescent="0.2">
      <c r="A11960" s="3">
        <v>44136</v>
      </c>
      <c r="B11960" t="s">
        <v>3977</v>
      </c>
      <c r="C11960" t="s">
        <v>3942</v>
      </c>
      <c r="D11960" t="s">
        <v>304</v>
      </c>
      <c r="E11960" t="s">
        <v>3949</v>
      </c>
      <c r="F11960" s="4">
        <v>20.623461538461498</v>
      </c>
      <c r="G11960" s="4">
        <v>20.48</v>
      </c>
      <c r="H11960" s="4">
        <v>0.62359565301687103</v>
      </c>
      <c r="I11960" s="4">
        <v>21.86</v>
      </c>
      <c r="J11960" s="4">
        <v>19.5</v>
      </c>
      <c r="K11960" s="4">
        <v>20.107500000000002</v>
      </c>
      <c r="L11960" s="4">
        <v>21.13</v>
      </c>
      <c r="M11960" s="4">
        <v>26</v>
      </c>
    </row>
    <row r="11961" spans="1:13" x14ac:dyDescent="0.2">
      <c r="A11961" s="3">
        <v>44136</v>
      </c>
      <c r="B11961" t="s">
        <v>4363</v>
      </c>
      <c r="C11961" t="s">
        <v>3952</v>
      </c>
      <c r="D11961" t="s">
        <v>455</v>
      </c>
      <c r="E11961" t="s">
        <v>3951</v>
      </c>
      <c r="F11961" s="4">
        <v>20.622692307692301</v>
      </c>
      <c r="G11961" s="4">
        <v>20.504999999999999</v>
      </c>
      <c r="H11961" s="4">
        <v>0.72339509366490895</v>
      </c>
      <c r="I11961" s="4">
        <v>21.87</v>
      </c>
      <c r="J11961" s="4">
        <v>19.2</v>
      </c>
      <c r="K11961" s="4">
        <v>20.100000000000001</v>
      </c>
      <c r="L11961" s="4">
        <v>21.2</v>
      </c>
      <c r="M11961" s="4">
        <v>26</v>
      </c>
    </row>
    <row r="11962" spans="1:13" x14ac:dyDescent="0.2">
      <c r="A11962" s="3">
        <v>44136</v>
      </c>
      <c r="B11962" t="s">
        <v>3974</v>
      </c>
      <c r="C11962" t="s">
        <v>3939</v>
      </c>
      <c r="D11962" t="s">
        <v>303</v>
      </c>
      <c r="E11962" t="s">
        <v>3947</v>
      </c>
      <c r="F11962" s="4">
        <v>20.57375</v>
      </c>
      <c r="G11962" s="4">
        <v>20.5</v>
      </c>
      <c r="H11962" s="4">
        <v>0.53756770016256095</v>
      </c>
      <c r="I11962" s="4">
        <v>21.96</v>
      </c>
      <c r="J11962" s="4">
        <v>19.7</v>
      </c>
      <c r="K11962" s="4">
        <v>20.212499999999999</v>
      </c>
      <c r="L11962" s="4">
        <v>20.925000000000001</v>
      </c>
      <c r="M11962" s="4">
        <v>32</v>
      </c>
    </row>
    <row r="11963" spans="1:13" x14ac:dyDescent="0.2">
      <c r="A11963" s="3">
        <v>44136</v>
      </c>
      <c r="B11963" t="s">
        <v>3934</v>
      </c>
      <c r="C11963" t="s">
        <v>3936</v>
      </c>
      <c r="D11963" t="s">
        <v>289</v>
      </c>
      <c r="E11963" t="s">
        <v>3935</v>
      </c>
      <c r="F11963" s="4">
        <v>20.57375</v>
      </c>
      <c r="G11963" s="4">
        <v>20.5</v>
      </c>
      <c r="H11963" s="4">
        <v>0.53756770016256095</v>
      </c>
      <c r="I11963" s="4">
        <v>21.96</v>
      </c>
      <c r="J11963" s="4">
        <v>19.7</v>
      </c>
      <c r="K11963" s="4">
        <v>20.212499999999999</v>
      </c>
      <c r="L11963" s="4">
        <v>20.925000000000001</v>
      </c>
      <c r="M11963" s="4">
        <v>32</v>
      </c>
    </row>
    <row r="11964" spans="1:13" x14ac:dyDescent="0.2">
      <c r="A11964" s="3">
        <v>44136</v>
      </c>
      <c r="B11964" t="s">
        <v>3937</v>
      </c>
      <c r="C11964" t="s">
        <v>3939</v>
      </c>
      <c r="D11964" t="s">
        <v>290</v>
      </c>
      <c r="E11964" t="s">
        <v>3938</v>
      </c>
      <c r="F11964" s="4">
        <v>21.204062499999999</v>
      </c>
      <c r="G11964" s="4">
        <v>21.2</v>
      </c>
      <c r="H11964" s="4">
        <v>1.29017593042639</v>
      </c>
      <c r="I11964" s="4">
        <v>24.39</v>
      </c>
      <c r="J11964" s="4">
        <v>19</v>
      </c>
      <c r="K11964" s="4">
        <v>20.4375</v>
      </c>
      <c r="L11964" s="4">
        <v>21.947500000000002</v>
      </c>
      <c r="M11964" s="4">
        <v>32</v>
      </c>
    </row>
    <row r="11965" spans="1:13" x14ac:dyDescent="0.2">
      <c r="A11965" s="3">
        <v>44136</v>
      </c>
      <c r="B11965" t="s">
        <v>3940</v>
      </c>
      <c r="C11965" t="s">
        <v>3942</v>
      </c>
      <c r="D11965" t="s">
        <v>291</v>
      </c>
      <c r="E11965" t="s">
        <v>3941</v>
      </c>
      <c r="F11965" s="4">
        <v>21.542307692307698</v>
      </c>
      <c r="G11965" s="4">
        <v>21.4</v>
      </c>
      <c r="H11965" s="4">
        <v>1.3673018911485699</v>
      </c>
      <c r="I11965" s="4">
        <v>24.54</v>
      </c>
      <c r="J11965" s="4">
        <v>19.5</v>
      </c>
      <c r="K11965" s="4">
        <v>20.635000000000002</v>
      </c>
      <c r="L11965" s="4">
        <v>22.375</v>
      </c>
      <c r="M11965" s="4">
        <v>26</v>
      </c>
    </row>
    <row r="11966" spans="1:13" x14ac:dyDescent="0.2">
      <c r="A11966" s="3">
        <v>44136</v>
      </c>
      <c r="B11966" t="s">
        <v>3577</v>
      </c>
      <c r="C11966" t="s">
        <v>3579</v>
      </c>
      <c r="D11966" t="s">
        <v>170</v>
      </c>
      <c r="E11966" t="s">
        <v>3578</v>
      </c>
      <c r="F11966" s="4">
        <v>-9.1035294117647094</v>
      </c>
      <c r="G11966" s="4">
        <v>-9</v>
      </c>
      <c r="H11966" s="4">
        <v>0.34857182515308499</v>
      </c>
      <c r="I11966" s="4">
        <v>-8.4</v>
      </c>
      <c r="J11966" s="4">
        <v>-10</v>
      </c>
      <c r="K11966" s="4">
        <v>-9.3000000000000007</v>
      </c>
      <c r="L11966" s="4">
        <v>-8.9</v>
      </c>
      <c r="M11966" s="4">
        <v>34</v>
      </c>
    </row>
    <row r="11967" spans="1:13" x14ac:dyDescent="0.2">
      <c r="A11967" s="3">
        <v>44136</v>
      </c>
      <c r="B11967" t="s">
        <v>3580</v>
      </c>
      <c r="C11967" t="s">
        <v>3582</v>
      </c>
      <c r="D11967" t="s">
        <v>171</v>
      </c>
      <c r="E11967" t="s">
        <v>3581</v>
      </c>
      <c r="F11967" s="4">
        <v>3.29176470588235</v>
      </c>
      <c r="G11967" s="4">
        <v>3.34</v>
      </c>
      <c r="H11967" s="4">
        <v>0.72439931474389596</v>
      </c>
      <c r="I11967" s="4">
        <v>5.6</v>
      </c>
      <c r="J11967" s="4">
        <v>1.74</v>
      </c>
      <c r="K11967" s="4">
        <v>2.8</v>
      </c>
      <c r="L11967" s="4">
        <v>3.58</v>
      </c>
      <c r="M11967" s="4">
        <v>34</v>
      </c>
    </row>
    <row r="11968" spans="1:13" x14ac:dyDescent="0.2">
      <c r="A11968" s="3">
        <v>44136</v>
      </c>
      <c r="B11968" t="s">
        <v>3583</v>
      </c>
      <c r="C11968" t="s">
        <v>3585</v>
      </c>
      <c r="D11968" t="s">
        <v>172</v>
      </c>
      <c r="E11968" t="s">
        <v>3584</v>
      </c>
      <c r="F11968" s="4">
        <v>2.44379310344828</v>
      </c>
      <c r="G11968" s="4">
        <v>2.5</v>
      </c>
      <c r="H11968" s="4">
        <v>0.54727515796185</v>
      </c>
      <c r="I11968" s="4">
        <v>3.5</v>
      </c>
      <c r="J11968" s="4">
        <v>1.7</v>
      </c>
      <c r="K11968" s="4">
        <v>2</v>
      </c>
      <c r="L11968" s="4">
        <v>2.7</v>
      </c>
      <c r="M11968" s="4">
        <v>29</v>
      </c>
    </row>
    <row r="11969" spans="1:13" x14ac:dyDescent="0.2">
      <c r="A11969" s="3">
        <v>44136</v>
      </c>
      <c r="B11969" t="s">
        <v>3604</v>
      </c>
      <c r="C11969" t="s">
        <v>3597</v>
      </c>
      <c r="D11969" t="s">
        <v>179</v>
      </c>
      <c r="E11969" t="s">
        <v>3596</v>
      </c>
      <c r="F11969" s="4">
        <v>-3.7490000000000001</v>
      </c>
      <c r="G11969" s="4">
        <v>-4.8499999999999996</v>
      </c>
      <c r="H11969" s="4">
        <v>3.2735779750329299</v>
      </c>
      <c r="I11969" s="4">
        <v>2.88</v>
      </c>
      <c r="J11969" s="4">
        <v>-8.1</v>
      </c>
      <c r="K11969" s="4">
        <v>-5.8</v>
      </c>
      <c r="L11969" s="4">
        <v>-2.4249999999999998</v>
      </c>
      <c r="M11969" s="4">
        <v>30</v>
      </c>
    </row>
    <row r="11970" spans="1:13" x14ac:dyDescent="0.2">
      <c r="A11970" s="3">
        <v>44136</v>
      </c>
      <c r="B11970" t="s">
        <v>3607</v>
      </c>
      <c r="C11970" t="s">
        <v>3600</v>
      </c>
      <c r="D11970" t="s">
        <v>180</v>
      </c>
      <c r="E11970" t="s">
        <v>3599</v>
      </c>
      <c r="F11970" s="4">
        <v>11.9706666666667</v>
      </c>
      <c r="G11970" s="4">
        <v>13.95</v>
      </c>
      <c r="H11970" s="4">
        <v>4.3869264500514404</v>
      </c>
      <c r="I11970" s="4">
        <v>18</v>
      </c>
      <c r="J11970" s="4">
        <v>2.37</v>
      </c>
      <c r="K11970" s="4">
        <v>9.2475000000000005</v>
      </c>
      <c r="L11970" s="4">
        <v>15.1</v>
      </c>
      <c r="M11970" s="4">
        <v>30</v>
      </c>
    </row>
    <row r="11971" spans="1:13" x14ac:dyDescent="0.2">
      <c r="A11971" s="3">
        <v>44136</v>
      </c>
      <c r="B11971" t="s">
        <v>3610</v>
      </c>
      <c r="C11971" t="s">
        <v>3603</v>
      </c>
      <c r="D11971" t="s">
        <v>181</v>
      </c>
      <c r="E11971" t="s">
        <v>3602</v>
      </c>
      <c r="F11971" s="4">
        <v>3.6196666666666699</v>
      </c>
      <c r="G11971" s="4">
        <v>3.2749999999999999</v>
      </c>
      <c r="H11971" s="4">
        <v>1.2127867121614599</v>
      </c>
      <c r="I11971" s="4">
        <v>7</v>
      </c>
      <c r="J11971" s="4">
        <v>1.9</v>
      </c>
      <c r="K11971" s="4">
        <v>2.9249999999999998</v>
      </c>
      <c r="L11971" s="4">
        <v>4.3250000000000002</v>
      </c>
      <c r="M11971" s="4">
        <v>30</v>
      </c>
    </row>
    <row r="11972" spans="1:13" x14ac:dyDescent="0.2">
      <c r="A11972" s="3">
        <v>44136</v>
      </c>
      <c r="B11972" t="s">
        <v>3601</v>
      </c>
      <c r="C11972" t="s">
        <v>3594</v>
      </c>
      <c r="D11972" t="s">
        <v>178</v>
      </c>
      <c r="E11972" t="s">
        <v>3593</v>
      </c>
      <c r="F11972" s="4">
        <v>-7.6974193548387104</v>
      </c>
      <c r="G11972" s="4">
        <v>-7.39</v>
      </c>
      <c r="H11972" s="4">
        <v>1.36721607105323</v>
      </c>
      <c r="I11972" s="4">
        <v>-5</v>
      </c>
      <c r="J11972" s="4">
        <v>-11</v>
      </c>
      <c r="K11972" s="4">
        <v>-8.6999999999999993</v>
      </c>
      <c r="L11972" s="4">
        <v>-7</v>
      </c>
      <c r="M11972" s="4">
        <v>31</v>
      </c>
    </row>
    <row r="11973" spans="1:13" x14ac:dyDescent="0.2">
      <c r="A11973" s="3">
        <v>44136</v>
      </c>
      <c r="B11973" t="s">
        <v>3613</v>
      </c>
      <c r="C11973" t="s">
        <v>3606</v>
      </c>
      <c r="D11973" t="s">
        <v>182</v>
      </c>
      <c r="E11973" t="s">
        <v>3605</v>
      </c>
      <c r="F11973" s="4">
        <v>2.5619999999999998</v>
      </c>
      <c r="G11973" s="4">
        <v>2.5</v>
      </c>
      <c r="H11973" s="4">
        <v>1.2773690634025601</v>
      </c>
      <c r="I11973" s="4">
        <v>5.6</v>
      </c>
      <c r="J11973" s="4">
        <v>0.3</v>
      </c>
      <c r="K11973" s="4">
        <v>1.595</v>
      </c>
      <c r="L11973" s="4">
        <v>3.35</v>
      </c>
      <c r="M11973" s="4">
        <v>30</v>
      </c>
    </row>
    <row r="11974" spans="1:13" x14ac:dyDescent="0.2">
      <c r="A11974" s="3">
        <v>44136</v>
      </c>
      <c r="B11974" t="s">
        <v>3880</v>
      </c>
      <c r="C11974" t="s">
        <v>3873</v>
      </c>
      <c r="D11974" t="s">
        <v>271</v>
      </c>
      <c r="E11974" t="s">
        <v>3872</v>
      </c>
      <c r="F11974" s="4">
        <v>0.98095238095238102</v>
      </c>
      <c r="G11974" s="4">
        <v>0.5</v>
      </c>
      <c r="H11974" s="4">
        <v>1.3227430013494901</v>
      </c>
      <c r="I11974" s="4">
        <v>5.72</v>
      </c>
      <c r="J11974" s="4">
        <v>0</v>
      </c>
      <c r="K11974" s="4">
        <v>0.28999999999999998</v>
      </c>
      <c r="L11974" s="4">
        <v>1</v>
      </c>
      <c r="M11974" s="4">
        <v>21</v>
      </c>
    </row>
    <row r="11975" spans="1:13" x14ac:dyDescent="0.2">
      <c r="A11975" s="3">
        <v>44136</v>
      </c>
      <c r="B11975" t="s">
        <v>3883</v>
      </c>
      <c r="C11975" t="s">
        <v>3876</v>
      </c>
      <c r="D11975" t="s">
        <v>272</v>
      </c>
      <c r="E11975" t="s">
        <v>3875</v>
      </c>
      <c r="F11975" s="4">
        <v>-0.13095238095238099</v>
      </c>
      <c r="G11975" s="4">
        <v>0.5</v>
      </c>
      <c r="H11975" s="4">
        <v>3.2072541289425498</v>
      </c>
      <c r="I11975" s="4">
        <v>2.4</v>
      </c>
      <c r="J11975" s="4">
        <v>-12.96</v>
      </c>
      <c r="K11975" s="4">
        <v>0.3</v>
      </c>
      <c r="L11975" s="4">
        <v>1</v>
      </c>
      <c r="M11975" s="4">
        <v>21</v>
      </c>
    </row>
    <row r="11976" spans="1:13" x14ac:dyDescent="0.2">
      <c r="A11976" s="3">
        <v>44136</v>
      </c>
      <c r="B11976" t="s">
        <v>3886</v>
      </c>
      <c r="C11976" t="s">
        <v>3879</v>
      </c>
      <c r="D11976" t="s">
        <v>273</v>
      </c>
      <c r="E11976" t="s">
        <v>3878</v>
      </c>
      <c r="F11976" s="4">
        <v>1.12666666666667</v>
      </c>
      <c r="G11976" s="4">
        <v>0.69</v>
      </c>
      <c r="H11976" s="4">
        <v>1.76875474086526</v>
      </c>
      <c r="I11976" s="4">
        <v>7.55</v>
      </c>
      <c r="J11976" s="4">
        <v>0</v>
      </c>
      <c r="K11976" s="4">
        <v>0.4</v>
      </c>
      <c r="L11976" s="4">
        <v>0.81</v>
      </c>
      <c r="M11976" s="4">
        <v>21</v>
      </c>
    </row>
    <row r="11977" spans="1:13" x14ac:dyDescent="0.2">
      <c r="A11977" s="3">
        <v>44136</v>
      </c>
      <c r="B11977" t="s">
        <v>3877</v>
      </c>
      <c r="C11977" t="s">
        <v>3870</v>
      </c>
      <c r="D11977" t="s">
        <v>270</v>
      </c>
      <c r="E11977" t="s">
        <v>3869</v>
      </c>
      <c r="F11977" s="4">
        <v>1.61636363636364</v>
      </c>
      <c r="G11977" s="4">
        <v>1.45</v>
      </c>
      <c r="H11977" s="4">
        <v>2.2350744004971199</v>
      </c>
      <c r="I11977" s="4">
        <v>7.1</v>
      </c>
      <c r="J11977" s="4">
        <v>-2.2999999999999998</v>
      </c>
      <c r="K11977" s="4">
        <v>0.375</v>
      </c>
      <c r="L11977" s="4">
        <v>2.0750000000000002</v>
      </c>
      <c r="M11977" s="4">
        <v>22</v>
      </c>
    </row>
    <row r="11978" spans="1:13" x14ac:dyDescent="0.2">
      <c r="A11978" s="3">
        <v>44136</v>
      </c>
      <c r="B11978" t="s">
        <v>3889</v>
      </c>
      <c r="C11978" t="s">
        <v>3882</v>
      </c>
      <c r="D11978" t="s">
        <v>274</v>
      </c>
      <c r="E11978" t="s">
        <v>3881</v>
      </c>
      <c r="F11978" s="4">
        <v>0.73142857142857098</v>
      </c>
      <c r="G11978" s="4">
        <v>0.5</v>
      </c>
      <c r="H11978" s="4">
        <v>1.4813685757241</v>
      </c>
      <c r="I11978" s="4">
        <v>5.0999999999999996</v>
      </c>
      <c r="J11978" s="4">
        <v>-2.4</v>
      </c>
      <c r="K11978" s="4">
        <v>0.3</v>
      </c>
      <c r="L11978" s="4">
        <v>0.6</v>
      </c>
      <c r="M11978" s="4">
        <v>21</v>
      </c>
    </row>
    <row r="11979" spans="1:13" x14ac:dyDescent="0.2">
      <c r="A11979" s="3">
        <v>44166</v>
      </c>
      <c r="B11979" t="s">
        <v>3925</v>
      </c>
      <c r="C11979" t="s">
        <v>3927</v>
      </c>
      <c r="D11979" t="s">
        <v>286</v>
      </c>
      <c r="E11979" t="s">
        <v>3926</v>
      </c>
      <c r="F11979" s="4">
        <v>5.7876000000000003</v>
      </c>
      <c r="G11979" s="4">
        <v>5.9</v>
      </c>
      <c r="H11979" s="4">
        <v>0.42115199156598998</v>
      </c>
      <c r="I11979" s="4">
        <v>6.2</v>
      </c>
      <c r="J11979" s="4">
        <v>4.2</v>
      </c>
      <c r="K11979" s="4">
        <v>5.6</v>
      </c>
      <c r="L11979" s="4">
        <v>6</v>
      </c>
      <c r="M11979" s="4">
        <v>25</v>
      </c>
    </row>
    <row r="11980" spans="1:13" x14ac:dyDescent="0.2">
      <c r="A11980" s="3">
        <v>44166</v>
      </c>
      <c r="B11980" t="s">
        <v>3928</v>
      </c>
      <c r="C11980" t="s">
        <v>3930</v>
      </c>
      <c r="D11980" t="s">
        <v>287</v>
      </c>
      <c r="E11980" t="s">
        <v>3929</v>
      </c>
      <c r="F11980" s="4">
        <v>5.9964000000000004</v>
      </c>
      <c r="G11980" s="4">
        <v>6.1</v>
      </c>
      <c r="H11980" s="4">
        <v>0.54986271013772203</v>
      </c>
      <c r="I11980" s="4">
        <v>6.72</v>
      </c>
      <c r="J11980" s="4">
        <v>4.2</v>
      </c>
      <c r="K11980" s="4">
        <v>5.8</v>
      </c>
      <c r="L11980" s="4">
        <v>6.38</v>
      </c>
      <c r="M11980" s="4">
        <v>25</v>
      </c>
    </row>
    <row r="11981" spans="1:13" x14ac:dyDescent="0.2">
      <c r="A11981" s="3">
        <v>44166</v>
      </c>
      <c r="B11981" t="s">
        <v>3931</v>
      </c>
      <c r="C11981" t="s">
        <v>3933</v>
      </c>
      <c r="D11981" t="s">
        <v>288</v>
      </c>
      <c r="E11981" t="s">
        <v>3932</v>
      </c>
      <c r="F11981" s="4">
        <v>6.2595833333333299</v>
      </c>
      <c r="G11981" s="4">
        <v>6.2750000000000004</v>
      </c>
      <c r="H11981" s="4">
        <v>0.72265500318145504</v>
      </c>
      <c r="I11981" s="4">
        <v>7.51</v>
      </c>
      <c r="J11981" s="4">
        <v>4.2</v>
      </c>
      <c r="K11981" s="4">
        <v>6</v>
      </c>
      <c r="L11981" s="4">
        <v>6.61</v>
      </c>
      <c r="M11981" s="4">
        <v>24</v>
      </c>
    </row>
    <row r="11982" spans="1:13" x14ac:dyDescent="0.2">
      <c r="A11982" s="3">
        <v>44166</v>
      </c>
      <c r="B11982" t="s">
        <v>5346</v>
      </c>
      <c r="C11982" t="s">
        <v>5348</v>
      </c>
      <c r="D11982" t="s">
        <v>1218</v>
      </c>
      <c r="E11982" t="s">
        <v>5347</v>
      </c>
      <c r="F11982" s="4">
        <v>6.5819047619047604</v>
      </c>
      <c r="G11982" s="4">
        <v>6.5</v>
      </c>
      <c r="H11982" s="4">
        <v>0.92397845779876797</v>
      </c>
      <c r="I11982" s="4">
        <v>8.5</v>
      </c>
      <c r="J11982" s="4">
        <v>4.2</v>
      </c>
      <c r="K11982" s="4">
        <v>6.4</v>
      </c>
      <c r="L11982" s="4">
        <v>6.86</v>
      </c>
      <c r="M11982" s="4">
        <v>21</v>
      </c>
    </row>
    <row r="11983" spans="1:13" x14ac:dyDescent="0.2">
      <c r="A11983" s="3">
        <v>44166</v>
      </c>
      <c r="B11983" t="s">
        <v>3916</v>
      </c>
      <c r="C11983" t="s">
        <v>3918</v>
      </c>
      <c r="D11983" t="s">
        <v>283</v>
      </c>
      <c r="E11983" t="s">
        <v>3917</v>
      </c>
      <c r="F11983" s="4">
        <v>4.1737037037037004</v>
      </c>
      <c r="G11983" s="4">
        <v>4.2</v>
      </c>
      <c r="H11983" s="4">
        <v>0.10337192552020601</v>
      </c>
      <c r="I11983" s="4">
        <v>4.32</v>
      </c>
      <c r="J11983" s="4">
        <v>3.98</v>
      </c>
      <c r="K11983" s="4">
        <v>4.125</v>
      </c>
      <c r="L11983" s="4">
        <v>4.25</v>
      </c>
      <c r="M11983" s="4">
        <v>27</v>
      </c>
    </row>
    <row r="11984" spans="1:13" x14ac:dyDescent="0.2">
      <c r="A11984" s="3">
        <v>44166</v>
      </c>
      <c r="B11984" t="s">
        <v>3919</v>
      </c>
      <c r="C11984" t="s">
        <v>3921</v>
      </c>
      <c r="D11984" t="s">
        <v>284</v>
      </c>
      <c r="E11984" t="s">
        <v>3920</v>
      </c>
      <c r="F11984" s="4">
        <v>4.0344444444444401</v>
      </c>
      <c r="G11984" s="4">
        <v>4</v>
      </c>
      <c r="H11984" s="4">
        <v>0.38100407158467797</v>
      </c>
      <c r="I11984" s="4">
        <v>5</v>
      </c>
      <c r="J11984" s="4">
        <v>3.45</v>
      </c>
      <c r="K11984" s="4">
        <v>3.75</v>
      </c>
      <c r="L11984" s="4">
        <v>4.2699999999999996</v>
      </c>
      <c r="M11984" s="4">
        <v>27</v>
      </c>
    </row>
    <row r="11985" spans="1:13" x14ac:dyDescent="0.2">
      <c r="A11985" s="3">
        <v>44166</v>
      </c>
      <c r="B11985" t="s">
        <v>3922</v>
      </c>
      <c r="C11985" t="s">
        <v>3924</v>
      </c>
      <c r="D11985" t="s">
        <v>285</v>
      </c>
      <c r="E11985" t="s">
        <v>3923</v>
      </c>
      <c r="F11985" s="4">
        <v>4.4141666666666701</v>
      </c>
      <c r="G11985" s="4">
        <v>4.4649999999999999</v>
      </c>
      <c r="H11985" s="4">
        <v>0.66889861886450397</v>
      </c>
      <c r="I11985" s="4">
        <v>6</v>
      </c>
      <c r="J11985" s="4">
        <v>3.4</v>
      </c>
      <c r="K11985" s="4">
        <v>3.9350000000000001</v>
      </c>
      <c r="L11985" s="4">
        <v>4.7125000000000004</v>
      </c>
      <c r="M11985" s="4">
        <v>24</v>
      </c>
    </row>
    <row r="11986" spans="1:13" x14ac:dyDescent="0.2">
      <c r="A11986" s="3">
        <v>44166</v>
      </c>
      <c r="B11986" t="s">
        <v>5343</v>
      </c>
      <c r="C11986" t="s">
        <v>5345</v>
      </c>
      <c r="D11986" t="s">
        <v>1217</v>
      </c>
      <c r="E11986" t="s">
        <v>5344</v>
      </c>
      <c r="F11986" s="4">
        <v>4.8609999999999998</v>
      </c>
      <c r="G11986" s="4">
        <v>4.76</v>
      </c>
      <c r="H11986" s="4">
        <v>0.93657775690907896</v>
      </c>
      <c r="I11986" s="4">
        <v>7.5</v>
      </c>
      <c r="J11986" s="4">
        <v>3.5</v>
      </c>
      <c r="K11986" s="4">
        <v>4.4000000000000004</v>
      </c>
      <c r="L11986" s="4">
        <v>5.0625</v>
      </c>
      <c r="M11986" s="4">
        <v>20</v>
      </c>
    </row>
    <row r="11987" spans="1:13" x14ac:dyDescent="0.2">
      <c r="A11987" s="3">
        <v>44166</v>
      </c>
      <c r="B11987" t="s">
        <v>3986</v>
      </c>
      <c r="C11987" t="s">
        <v>3988</v>
      </c>
      <c r="D11987" t="s">
        <v>307</v>
      </c>
      <c r="E11987" t="s">
        <v>3987</v>
      </c>
      <c r="F11987" s="4">
        <v>4.99</v>
      </c>
      <c r="G11987" s="4">
        <v>4.93</v>
      </c>
      <c r="H11987" s="4">
        <v>0.42304452090373001</v>
      </c>
      <c r="I11987" s="4">
        <v>6</v>
      </c>
      <c r="J11987" s="4">
        <v>4.3</v>
      </c>
      <c r="K11987" s="4">
        <v>4.7</v>
      </c>
      <c r="L11987" s="4">
        <v>5.2</v>
      </c>
      <c r="M11987" s="4">
        <v>31</v>
      </c>
    </row>
    <row r="11988" spans="1:13" x14ac:dyDescent="0.2">
      <c r="A11988" s="3">
        <v>44166</v>
      </c>
      <c r="B11988" t="s">
        <v>3989</v>
      </c>
      <c r="C11988" t="s">
        <v>3991</v>
      </c>
      <c r="D11988" t="s">
        <v>308</v>
      </c>
      <c r="E11988" t="s">
        <v>3990</v>
      </c>
      <c r="F11988" s="4">
        <v>4.5999999999999996</v>
      </c>
      <c r="G11988" s="4">
        <v>4.5</v>
      </c>
      <c r="H11988" s="4">
        <v>0.51842710834471895</v>
      </c>
      <c r="I11988" s="4">
        <v>6.1</v>
      </c>
      <c r="J11988" s="4">
        <v>3.75</v>
      </c>
      <c r="K11988" s="4">
        <v>4.32</v>
      </c>
      <c r="L11988" s="4">
        <v>4.8</v>
      </c>
      <c r="M11988" s="4">
        <v>31</v>
      </c>
    </row>
    <row r="11989" spans="1:13" x14ac:dyDescent="0.2">
      <c r="A11989" s="3">
        <v>44166</v>
      </c>
      <c r="B11989" t="s">
        <v>5355</v>
      </c>
      <c r="C11989" t="s">
        <v>5357</v>
      </c>
      <c r="D11989" t="s">
        <v>1222</v>
      </c>
      <c r="E11989" t="s">
        <v>5356</v>
      </c>
      <c r="F11989" s="4">
        <v>4.3440000000000003</v>
      </c>
      <c r="G11989" s="4">
        <v>4.2</v>
      </c>
      <c r="H11989" s="4">
        <v>0.70436732841134297</v>
      </c>
      <c r="I11989" s="4">
        <v>6.5</v>
      </c>
      <c r="J11989" s="4">
        <v>3.2</v>
      </c>
      <c r="K11989" s="4">
        <v>4</v>
      </c>
      <c r="L11989" s="4">
        <v>4.5999999999999996</v>
      </c>
      <c r="M11989" s="4">
        <v>25</v>
      </c>
    </row>
    <row r="11990" spans="1:13" x14ac:dyDescent="0.2">
      <c r="A11990" s="3">
        <v>44166</v>
      </c>
      <c r="B11990" t="s">
        <v>3992</v>
      </c>
      <c r="C11990" t="s">
        <v>3994</v>
      </c>
      <c r="D11990" t="s">
        <v>309</v>
      </c>
      <c r="E11990" t="s">
        <v>3993</v>
      </c>
      <c r="F11990" s="4">
        <v>4.8384848484848497</v>
      </c>
      <c r="G11990" s="4">
        <v>4.7</v>
      </c>
      <c r="H11990" s="4">
        <v>0.358060061408359</v>
      </c>
      <c r="I11990" s="4">
        <v>5.8</v>
      </c>
      <c r="J11990" s="4">
        <v>4.5</v>
      </c>
      <c r="K11990" s="4">
        <v>4.59</v>
      </c>
      <c r="L11990" s="4">
        <v>5</v>
      </c>
      <c r="M11990" s="4">
        <v>33</v>
      </c>
    </row>
    <row r="11991" spans="1:13" x14ac:dyDescent="0.2">
      <c r="A11991" s="3">
        <v>44166</v>
      </c>
      <c r="B11991" t="s">
        <v>3995</v>
      </c>
      <c r="C11991" t="s">
        <v>3997</v>
      </c>
      <c r="D11991" t="s">
        <v>310</v>
      </c>
      <c r="E11991" t="s">
        <v>3996</v>
      </c>
      <c r="F11991" s="4">
        <v>4.8063636363636402</v>
      </c>
      <c r="G11991" s="4">
        <v>4.8</v>
      </c>
      <c r="H11991" s="4">
        <v>0.472750054083935</v>
      </c>
      <c r="I11991" s="4">
        <v>6</v>
      </c>
      <c r="J11991" s="4">
        <v>4</v>
      </c>
      <c r="K11991" s="4">
        <v>4.5</v>
      </c>
      <c r="L11991" s="4">
        <v>5.0999999999999996</v>
      </c>
      <c r="M11991" s="4">
        <v>33</v>
      </c>
    </row>
    <row r="11992" spans="1:13" x14ac:dyDescent="0.2">
      <c r="A11992" s="3">
        <v>44166</v>
      </c>
      <c r="B11992" t="s">
        <v>5358</v>
      </c>
      <c r="C11992" t="s">
        <v>5360</v>
      </c>
      <c r="D11992" t="s">
        <v>1223</v>
      </c>
      <c r="E11992" t="s">
        <v>5359</v>
      </c>
      <c r="F11992" s="4">
        <v>4.4896428571428597</v>
      </c>
      <c r="G11992" s="4">
        <v>4.4000000000000004</v>
      </c>
      <c r="H11992" s="4">
        <v>0.650421414064002</v>
      </c>
      <c r="I11992" s="4">
        <v>6.3</v>
      </c>
      <c r="J11992" s="4">
        <v>3.5</v>
      </c>
      <c r="K11992" s="4">
        <v>4.0374999999999996</v>
      </c>
      <c r="L11992" s="4">
        <v>4.8</v>
      </c>
      <c r="M11992" s="4">
        <v>28</v>
      </c>
    </row>
    <row r="11993" spans="1:13" x14ac:dyDescent="0.2">
      <c r="A11993" s="3">
        <v>44166</v>
      </c>
      <c r="B11993" t="s">
        <v>3904</v>
      </c>
      <c r="C11993" t="s">
        <v>3897</v>
      </c>
      <c r="D11993" t="s">
        <v>279</v>
      </c>
      <c r="E11993" t="s">
        <v>3896</v>
      </c>
      <c r="F11993" s="4">
        <v>4.0703125</v>
      </c>
      <c r="G11993" s="4">
        <v>4.25</v>
      </c>
      <c r="H11993" s="4">
        <v>0.231007392354835</v>
      </c>
      <c r="I11993" s="4">
        <v>4.25</v>
      </c>
      <c r="J11993" s="4">
        <v>3.5</v>
      </c>
      <c r="K11993" s="4">
        <v>4</v>
      </c>
      <c r="L11993" s="4">
        <v>4.25</v>
      </c>
      <c r="M11993" s="4">
        <v>32</v>
      </c>
    </row>
    <row r="11994" spans="1:13" x14ac:dyDescent="0.2">
      <c r="A11994" s="3">
        <v>44166</v>
      </c>
      <c r="B11994" t="s">
        <v>4434</v>
      </c>
      <c r="C11994" t="s">
        <v>3909</v>
      </c>
      <c r="D11994" t="s">
        <v>522</v>
      </c>
      <c r="E11994" t="s">
        <v>3908</v>
      </c>
      <c r="F11994" s="4">
        <v>4.0446428571428603</v>
      </c>
      <c r="G11994" s="4">
        <v>4</v>
      </c>
      <c r="H11994" s="4">
        <v>0.41417908224500199</v>
      </c>
      <c r="I11994" s="4">
        <v>5</v>
      </c>
      <c r="J11994" s="4">
        <v>3.5</v>
      </c>
      <c r="K11994" s="4">
        <v>3.75</v>
      </c>
      <c r="L11994" s="4">
        <v>4.25</v>
      </c>
      <c r="M11994" s="4">
        <v>28</v>
      </c>
    </row>
    <row r="11995" spans="1:13" x14ac:dyDescent="0.2">
      <c r="A11995" s="3">
        <v>44166</v>
      </c>
      <c r="B11995" t="s">
        <v>3907</v>
      </c>
      <c r="C11995" t="s">
        <v>3900</v>
      </c>
      <c r="D11995" t="s">
        <v>280</v>
      </c>
      <c r="E11995" t="s">
        <v>3899</v>
      </c>
      <c r="F11995" s="4">
        <v>3.984375</v>
      </c>
      <c r="G11995" s="4">
        <v>4</v>
      </c>
      <c r="H11995" s="4">
        <v>0.24542178965754</v>
      </c>
      <c r="I11995" s="4">
        <v>4.5</v>
      </c>
      <c r="J11995" s="4">
        <v>3.5</v>
      </c>
      <c r="K11995" s="4">
        <v>3.75</v>
      </c>
      <c r="L11995" s="4">
        <v>4.25</v>
      </c>
      <c r="M11995" s="4">
        <v>32</v>
      </c>
    </row>
    <row r="11996" spans="1:13" x14ac:dyDescent="0.2">
      <c r="A11996" s="3">
        <v>44166</v>
      </c>
      <c r="B11996" t="s">
        <v>4586</v>
      </c>
      <c r="C11996" t="s">
        <v>3912</v>
      </c>
      <c r="D11996" t="s">
        <v>616</v>
      </c>
      <c r="E11996" t="s">
        <v>3911</v>
      </c>
      <c r="F11996" s="4">
        <v>4.125</v>
      </c>
      <c r="G11996" s="4">
        <v>4.125</v>
      </c>
      <c r="H11996" s="4">
        <v>0.49767980186580302</v>
      </c>
      <c r="I11996" s="4">
        <v>5.5</v>
      </c>
      <c r="J11996" s="4">
        <v>3.5</v>
      </c>
      <c r="K11996" s="4">
        <v>3.75</v>
      </c>
      <c r="L11996" s="4">
        <v>4.25</v>
      </c>
      <c r="M11996" s="4">
        <v>28</v>
      </c>
    </row>
    <row r="11997" spans="1:13" x14ac:dyDescent="0.2">
      <c r="A11997" s="3">
        <v>44166</v>
      </c>
      <c r="B11997" t="s">
        <v>3910</v>
      </c>
      <c r="C11997" t="s">
        <v>3903</v>
      </c>
      <c r="D11997" t="s">
        <v>281</v>
      </c>
      <c r="E11997" t="s">
        <v>3902</v>
      </c>
      <c r="F11997" s="4">
        <v>3.921875</v>
      </c>
      <c r="G11997" s="4">
        <v>4</v>
      </c>
      <c r="H11997" s="4">
        <v>0.31390811784917699</v>
      </c>
      <c r="I11997" s="4">
        <v>4.75</v>
      </c>
      <c r="J11997" s="4">
        <v>3.5</v>
      </c>
      <c r="K11997" s="4">
        <v>3.75</v>
      </c>
      <c r="L11997" s="4">
        <v>4.25</v>
      </c>
      <c r="M11997" s="4">
        <v>32</v>
      </c>
    </row>
    <row r="11998" spans="1:13" x14ac:dyDescent="0.2">
      <c r="A11998" s="3">
        <v>44166</v>
      </c>
      <c r="B11998" t="s">
        <v>4790</v>
      </c>
      <c r="C11998" t="s">
        <v>3915</v>
      </c>
      <c r="D11998" t="s">
        <v>812</v>
      </c>
      <c r="E11998" t="s">
        <v>3914</v>
      </c>
      <c r="F11998" s="4">
        <v>4.21428571428571</v>
      </c>
      <c r="G11998" s="4">
        <v>4.25</v>
      </c>
      <c r="H11998" s="4">
        <v>0.59205498100184994</v>
      </c>
      <c r="I11998" s="4">
        <v>6</v>
      </c>
      <c r="J11998" s="4">
        <v>3.5</v>
      </c>
      <c r="K11998" s="4">
        <v>3.75</v>
      </c>
      <c r="L11998" s="4">
        <v>4.5</v>
      </c>
      <c r="M11998" s="4">
        <v>28</v>
      </c>
    </row>
    <row r="11999" spans="1:13" x14ac:dyDescent="0.2">
      <c r="A11999" s="3">
        <v>44166</v>
      </c>
      <c r="B11999" t="s">
        <v>3901</v>
      </c>
      <c r="C11999" t="s">
        <v>3894</v>
      </c>
      <c r="D11999" t="s">
        <v>278</v>
      </c>
      <c r="E11999" t="s">
        <v>3893</v>
      </c>
      <c r="F11999" s="4">
        <v>4.1911764705882399</v>
      </c>
      <c r="G11999" s="4">
        <v>4.25</v>
      </c>
      <c r="H11999" s="4">
        <v>0.10764038630051199</v>
      </c>
      <c r="I11999" s="4">
        <v>4.25</v>
      </c>
      <c r="J11999" s="4">
        <v>4</v>
      </c>
      <c r="K11999" s="4">
        <v>4.25</v>
      </c>
      <c r="L11999" s="4">
        <v>4.25</v>
      </c>
      <c r="M11999" s="4">
        <v>34</v>
      </c>
    </row>
    <row r="12000" spans="1:13" x14ac:dyDescent="0.2">
      <c r="A12000" s="3">
        <v>44166</v>
      </c>
      <c r="B12000" t="s">
        <v>3913</v>
      </c>
      <c r="C12000" t="s">
        <v>3906</v>
      </c>
      <c r="D12000" t="s">
        <v>282</v>
      </c>
      <c r="E12000" t="s">
        <v>3905</v>
      </c>
      <c r="F12000" s="4">
        <v>3.9621212121212102</v>
      </c>
      <c r="G12000" s="4">
        <v>4</v>
      </c>
      <c r="H12000" s="4">
        <v>0.35969394608261701</v>
      </c>
      <c r="I12000" s="4">
        <v>5</v>
      </c>
      <c r="J12000" s="4">
        <v>3.5</v>
      </c>
      <c r="K12000" s="4">
        <v>3.75</v>
      </c>
      <c r="L12000" s="4">
        <v>4.25</v>
      </c>
      <c r="M12000" s="4">
        <v>33</v>
      </c>
    </row>
    <row r="12001" spans="1:13" x14ac:dyDescent="0.2">
      <c r="A12001" s="3">
        <v>44166</v>
      </c>
      <c r="B12001" t="s">
        <v>4985</v>
      </c>
      <c r="C12001" t="s">
        <v>4436</v>
      </c>
      <c r="D12001" t="s">
        <v>1007</v>
      </c>
      <c r="E12001" t="s">
        <v>4435</v>
      </c>
      <c r="F12001" s="4">
        <v>4.2844827586206904</v>
      </c>
      <c r="G12001" s="4">
        <v>4.25</v>
      </c>
      <c r="H12001" s="4">
        <v>0.61500630778935095</v>
      </c>
      <c r="I12001" s="4">
        <v>6</v>
      </c>
      <c r="J12001" s="4">
        <v>3.5</v>
      </c>
      <c r="K12001" s="4">
        <v>3.75</v>
      </c>
      <c r="L12001" s="4">
        <v>4.5</v>
      </c>
      <c r="M12001" s="4">
        <v>29</v>
      </c>
    </row>
    <row r="12002" spans="1:13" x14ac:dyDescent="0.2">
      <c r="A12002" s="3">
        <v>44166</v>
      </c>
      <c r="B12002" t="s">
        <v>5095</v>
      </c>
      <c r="C12002" t="s">
        <v>3084</v>
      </c>
      <c r="D12002" t="s">
        <v>1109</v>
      </c>
      <c r="E12002" t="s">
        <v>3083</v>
      </c>
      <c r="F12002" s="4">
        <v>3.5871428571428599</v>
      </c>
      <c r="G12002" s="4">
        <v>3.56</v>
      </c>
      <c r="H12002" s="4">
        <v>0.33149901453647701</v>
      </c>
      <c r="I12002" s="4">
        <v>4.63</v>
      </c>
      <c r="J12002" s="4">
        <v>2.93</v>
      </c>
      <c r="K12002" s="4">
        <v>3.4849999999999999</v>
      </c>
      <c r="L12002" s="4">
        <v>3.71</v>
      </c>
      <c r="M12002" s="4">
        <v>35</v>
      </c>
    </row>
    <row r="12003" spans="1:13" x14ac:dyDescent="0.2">
      <c r="A12003" s="3">
        <v>44166</v>
      </c>
      <c r="B12003" t="s">
        <v>3070</v>
      </c>
      <c r="C12003" t="s">
        <v>3072</v>
      </c>
      <c r="D12003" t="s">
        <v>1</v>
      </c>
      <c r="E12003" t="s">
        <v>3071</v>
      </c>
      <c r="F12003" s="4">
        <v>3.37973684210526</v>
      </c>
      <c r="G12003" s="4">
        <v>3.4</v>
      </c>
      <c r="H12003" s="4">
        <v>0.126501508208192</v>
      </c>
      <c r="I12003" s="4">
        <v>3.6</v>
      </c>
      <c r="J12003" s="4">
        <v>3.03</v>
      </c>
      <c r="K12003" s="4">
        <v>3.31</v>
      </c>
      <c r="L12003" s="4">
        <v>3.4474999999999998</v>
      </c>
      <c r="M12003" s="4">
        <v>38</v>
      </c>
    </row>
    <row r="12004" spans="1:13" x14ac:dyDescent="0.2">
      <c r="A12004" s="3">
        <v>44166</v>
      </c>
      <c r="B12004" t="s">
        <v>3073</v>
      </c>
      <c r="C12004" t="s">
        <v>3075</v>
      </c>
      <c r="D12004" t="s">
        <v>2</v>
      </c>
      <c r="E12004" t="s">
        <v>3074</v>
      </c>
      <c r="F12004" s="4">
        <v>3.5705263157894702</v>
      </c>
      <c r="G12004" s="4">
        <v>3.6</v>
      </c>
      <c r="H12004" s="4">
        <v>0.30756188011451202</v>
      </c>
      <c r="I12004" s="4">
        <v>4.25</v>
      </c>
      <c r="J12004" s="4">
        <v>2.86</v>
      </c>
      <c r="K12004" s="4">
        <v>3.4424999999999999</v>
      </c>
      <c r="L12004" s="4">
        <v>3.6850000000000001</v>
      </c>
      <c r="M12004" s="4">
        <v>38</v>
      </c>
    </row>
    <row r="12005" spans="1:13" x14ac:dyDescent="0.2">
      <c r="A12005" s="3">
        <v>44166</v>
      </c>
      <c r="B12005" t="s">
        <v>3100</v>
      </c>
      <c r="C12005" t="s">
        <v>3102</v>
      </c>
      <c r="D12005" t="s">
        <v>11</v>
      </c>
      <c r="E12005" t="s">
        <v>3101</v>
      </c>
      <c r="F12005" s="4">
        <v>3.5351428571428598</v>
      </c>
      <c r="G12005" s="4">
        <v>3.5</v>
      </c>
      <c r="H12005" s="4">
        <v>0.33897224794066799</v>
      </c>
      <c r="I12005" s="4">
        <v>5</v>
      </c>
      <c r="J12005" s="4">
        <v>2.97</v>
      </c>
      <c r="K12005" s="4">
        <v>3.43</v>
      </c>
      <c r="L12005" s="4">
        <v>3.58</v>
      </c>
      <c r="M12005" s="4">
        <v>35</v>
      </c>
    </row>
    <row r="12006" spans="1:13" x14ac:dyDescent="0.2">
      <c r="A12006" s="3">
        <v>44166</v>
      </c>
      <c r="B12006" t="s">
        <v>3076</v>
      </c>
      <c r="C12006" t="s">
        <v>3078</v>
      </c>
      <c r="D12006" t="s">
        <v>3</v>
      </c>
      <c r="E12006" t="s">
        <v>3077</v>
      </c>
      <c r="F12006" s="4">
        <v>3.528</v>
      </c>
      <c r="G12006" s="4">
        <v>3.5</v>
      </c>
      <c r="H12006" s="4">
        <v>0.42237284894913901</v>
      </c>
      <c r="I12006" s="4">
        <v>5.4</v>
      </c>
      <c r="J12006" s="4">
        <v>3</v>
      </c>
      <c r="K12006" s="4">
        <v>3.35</v>
      </c>
      <c r="L12006" s="4">
        <v>3.5950000000000002</v>
      </c>
      <c r="M12006" s="4">
        <v>35</v>
      </c>
    </row>
    <row r="12007" spans="1:13" x14ac:dyDescent="0.2">
      <c r="A12007" s="3">
        <v>44166</v>
      </c>
      <c r="B12007" t="s">
        <v>5092</v>
      </c>
      <c r="C12007" t="s">
        <v>5094</v>
      </c>
      <c r="D12007" t="s">
        <v>1108</v>
      </c>
      <c r="E12007" t="s">
        <v>5093</v>
      </c>
      <c r="F12007" s="4">
        <v>3.58322580645161</v>
      </c>
      <c r="G12007" s="4">
        <v>3.5</v>
      </c>
      <c r="H12007" s="4">
        <v>0.56430716869907105</v>
      </c>
      <c r="I12007" s="4">
        <v>6.2</v>
      </c>
      <c r="J12007" s="4">
        <v>3</v>
      </c>
      <c r="K12007" s="4">
        <v>3.4049999999999998</v>
      </c>
      <c r="L12007" s="4">
        <v>3.5750000000000002</v>
      </c>
      <c r="M12007" s="4">
        <v>31</v>
      </c>
    </row>
    <row r="12008" spans="1:13" x14ac:dyDescent="0.2">
      <c r="A12008" s="3">
        <v>44166</v>
      </c>
      <c r="B12008" t="s">
        <v>3103</v>
      </c>
      <c r="C12008" t="s">
        <v>3105</v>
      </c>
      <c r="D12008" t="s">
        <v>12</v>
      </c>
      <c r="E12008" t="s">
        <v>3104</v>
      </c>
      <c r="F12008" s="4">
        <v>3.48030303030303</v>
      </c>
      <c r="G12008" s="4">
        <v>3.5</v>
      </c>
      <c r="H12008" s="4">
        <v>0.23801897046880599</v>
      </c>
      <c r="I12008" s="4">
        <v>4</v>
      </c>
      <c r="J12008" s="4">
        <v>3</v>
      </c>
      <c r="K12008" s="4">
        <v>3.4</v>
      </c>
      <c r="L12008" s="4">
        <v>3.58</v>
      </c>
      <c r="M12008" s="4">
        <v>33</v>
      </c>
    </row>
    <row r="12009" spans="1:13" x14ac:dyDescent="0.2">
      <c r="A12009" s="3">
        <v>44166</v>
      </c>
      <c r="B12009" t="s">
        <v>3148</v>
      </c>
      <c r="C12009" t="s">
        <v>3117</v>
      </c>
      <c r="D12009" t="s">
        <v>27</v>
      </c>
      <c r="E12009" t="s">
        <v>3116</v>
      </c>
      <c r="F12009" s="4">
        <v>0.43594594594594599</v>
      </c>
      <c r="G12009" s="4">
        <v>0.45</v>
      </c>
      <c r="H12009" s="4">
        <v>0.116272177322089</v>
      </c>
      <c r="I12009" s="4">
        <v>0.7</v>
      </c>
      <c r="J12009" s="4">
        <v>0.14000000000000001</v>
      </c>
      <c r="K12009" s="4">
        <v>0.36</v>
      </c>
      <c r="L12009" s="4">
        <v>0.5</v>
      </c>
      <c r="M12009" s="4">
        <v>37</v>
      </c>
    </row>
    <row r="12010" spans="1:13" x14ac:dyDescent="0.2">
      <c r="A12010" s="3">
        <v>44166</v>
      </c>
      <c r="B12010" t="s">
        <v>4330</v>
      </c>
      <c r="C12010" t="s">
        <v>3120</v>
      </c>
      <c r="D12010" t="s">
        <v>424</v>
      </c>
      <c r="E12010" t="s">
        <v>3119</v>
      </c>
      <c r="F12010" s="4">
        <v>0.31189189189189198</v>
      </c>
      <c r="G12010" s="4">
        <v>0.3</v>
      </c>
      <c r="H12010" s="4">
        <v>8.4585191698397497E-2</v>
      </c>
      <c r="I12010" s="4">
        <v>0.5</v>
      </c>
      <c r="J12010" s="4">
        <v>0.16</v>
      </c>
      <c r="K12010" s="4">
        <v>0.27</v>
      </c>
      <c r="L12010" s="4">
        <v>0.38</v>
      </c>
      <c r="M12010" s="4">
        <v>37</v>
      </c>
    </row>
    <row r="12011" spans="1:13" x14ac:dyDescent="0.2">
      <c r="A12011" s="3">
        <v>44166</v>
      </c>
      <c r="B12011" t="s">
        <v>4404</v>
      </c>
      <c r="C12011" t="s">
        <v>3123</v>
      </c>
      <c r="D12011" t="s">
        <v>492</v>
      </c>
      <c r="E12011" t="s">
        <v>3122</v>
      </c>
      <c r="F12011" s="4">
        <v>0.28675675675675699</v>
      </c>
      <c r="G12011" s="4">
        <v>0.3</v>
      </c>
      <c r="H12011" s="4">
        <v>8.2160211174876499E-2</v>
      </c>
      <c r="I12011" s="4">
        <v>0.49</v>
      </c>
      <c r="J12011" s="4">
        <v>0.08</v>
      </c>
      <c r="K12011" s="4">
        <v>0.24</v>
      </c>
      <c r="L12011" s="4">
        <v>0.34</v>
      </c>
      <c r="M12011" s="4">
        <v>37</v>
      </c>
    </row>
    <row r="12012" spans="1:13" x14ac:dyDescent="0.2">
      <c r="A12012" s="3">
        <v>44166</v>
      </c>
      <c r="B12012" t="s">
        <v>4478</v>
      </c>
      <c r="C12012" t="s">
        <v>3126</v>
      </c>
      <c r="D12012" t="s">
        <v>560</v>
      </c>
      <c r="E12012" t="s">
        <v>3125</v>
      </c>
      <c r="F12012" s="4">
        <v>-0.17216216216216201</v>
      </c>
      <c r="G12012" s="4">
        <v>-0.15</v>
      </c>
      <c r="H12012" s="4">
        <v>0.15280952441111401</v>
      </c>
      <c r="I12012" s="4">
        <v>0.15</v>
      </c>
      <c r="J12012" s="4">
        <v>-0.52</v>
      </c>
      <c r="K12012" s="4">
        <v>-0.25</v>
      </c>
      <c r="L12012" s="4">
        <v>-0.09</v>
      </c>
      <c r="M12012" s="4">
        <v>37</v>
      </c>
    </row>
    <row r="12013" spans="1:13" x14ac:dyDescent="0.2">
      <c r="A12013" s="3">
        <v>44166</v>
      </c>
      <c r="B12013" t="s">
        <v>4627</v>
      </c>
      <c r="C12013" t="s">
        <v>3129</v>
      </c>
      <c r="D12013" t="s">
        <v>653</v>
      </c>
      <c r="E12013" t="s">
        <v>3128</v>
      </c>
      <c r="F12013" s="4">
        <v>-0.21594594594594599</v>
      </c>
      <c r="G12013" s="4">
        <v>-0.23</v>
      </c>
      <c r="H12013" s="4">
        <v>0.14030640001755401</v>
      </c>
      <c r="I12013" s="4">
        <v>0.16</v>
      </c>
      <c r="J12013" s="4">
        <v>-0.46</v>
      </c>
      <c r="K12013" s="4">
        <v>-0.31</v>
      </c>
      <c r="L12013" s="4">
        <v>-0.15</v>
      </c>
      <c r="M12013" s="4">
        <v>37</v>
      </c>
    </row>
    <row r="12014" spans="1:13" x14ac:dyDescent="0.2">
      <c r="A12014" s="3">
        <v>44166</v>
      </c>
      <c r="B12014" t="s">
        <v>4695</v>
      </c>
      <c r="C12014" t="s">
        <v>3132</v>
      </c>
      <c r="D12014" t="s">
        <v>719</v>
      </c>
      <c r="E12014" t="s">
        <v>3131</v>
      </c>
      <c r="F12014" s="4">
        <v>0.204594594594595</v>
      </c>
      <c r="G12014" s="4">
        <v>0.21</v>
      </c>
      <c r="H12014" s="4">
        <v>0.10465803028579899</v>
      </c>
      <c r="I12014" s="4">
        <v>0.42</v>
      </c>
      <c r="J12014" s="4">
        <v>-0.1</v>
      </c>
      <c r="K12014" s="4">
        <v>0.18</v>
      </c>
      <c r="L12014" s="4">
        <v>0.24</v>
      </c>
      <c r="M12014" s="4">
        <v>37</v>
      </c>
    </row>
    <row r="12015" spans="1:13" x14ac:dyDescent="0.2">
      <c r="A12015" s="3">
        <v>44166</v>
      </c>
      <c r="B12015" t="s">
        <v>4760</v>
      </c>
      <c r="C12015" t="s">
        <v>3135</v>
      </c>
      <c r="D12015" t="s">
        <v>782</v>
      </c>
      <c r="E12015" t="s">
        <v>3134</v>
      </c>
      <c r="F12015" s="4">
        <v>0.34891891891891902</v>
      </c>
      <c r="G12015" s="4">
        <v>0.35</v>
      </c>
      <c r="H12015" s="4">
        <v>8.8121878472178894E-2</v>
      </c>
      <c r="I12015" s="4">
        <v>0.6</v>
      </c>
      <c r="J12015" s="4">
        <v>0.19</v>
      </c>
      <c r="K12015" s="4">
        <v>0.28999999999999998</v>
      </c>
      <c r="L12015" s="4">
        <v>0.4</v>
      </c>
      <c r="M12015" s="4">
        <v>37</v>
      </c>
    </row>
    <row r="12016" spans="1:13" x14ac:dyDescent="0.2">
      <c r="A12016" s="3">
        <v>44166</v>
      </c>
      <c r="B12016" t="s">
        <v>4826</v>
      </c>
      <c r="C12016" t="s">
        <v>3138</v>
      </c>
      <c r="D12016" t="s">
        <v>848</v>
      </c>
      <c r="E12016" t="s">
        <v>3137</v>
      </c>
      <c r="F12016" s="4">
        <v>0.30621621621621598</v>
      </c>
      <c r="G12016" s="4">
        <v>0.3</v>
      </c>
      <c r="H12016" s="4">
        <v>9.4320710325974499E-2</v>
      </c>
      <c r="I12016" s="4">
        <v>0.64</v>
      </c>
      <c r="J12016" s="4">
        <v>0.16</v>
      </c>
      <c r="K12016" s="4">
        <v>0.26</v>
      </c>
      <c r="L12016" s="4">
        <v>0.33</v>
      </c>
      <c r="M12016" s="4">
        <v>37</v>
      </c>
    </row>
    <row r="12017" spans="1:13" x14ac:dyDescent="0.2">
      <c r="A12017" s="3">
        <v>44166</v>
      </c>
      <c r="B12017" t="s">
        <v>4891</v>
      </c>
      <c r="C12017" t="s">
        <v>3141</v>
      </c>
      <c r="D12017" t="s">
        <v>913</v>
      </c>
      <c r="E12017" t="s">
        <v>3140</v>
      </c>
      <c r="F12017" s="4">
        <v>0.34837837837837798</v>
      </c>
      <c r="G12017" s="4">
        <v>0.34</v>
      </c>
      <c r="H12017" s="4">
        <v>9.4560783318148003E-2</v>
      </c>
      <c r="I12017" s="4">
        <v>0.6</v>
      </c>
      <c r="J12017" s="4">
        <v>7.0000000000000007E-2</v>
      </c>
      <c r="K12017" s="4">
        <v>0.31</v>
      </c>
      <c r="L12017" s="4">
        <v>0.4</v>
      </c>
      <c r="M12017" s="4">
        <v>37</v>
      </c>
    </row>
    <row r="12018" spans="1:13" x14ac:dyDescent="0.2">
      <c r="A12018" s="3">
        <v>44166</v>
      </c>
      <c r="B12018" t="s">
        <v>4955</v>
      </c>
      <c r="C12018" t="s">
        <v>3144</v>
      </c>
      <c r="D12018" t="s">
        <v>977</v>
      </c>
      <c r="E12018" t="s">
        <v>3143</v>
      </c>
      <c r="F12018" s="4">
        <v>0.50891891891891905</v>
      </c>
      <c r="G12018" s="4">
        <v>0.51</v>
      </c>
      <c r="H12018" s="4">
        <v>7.1909811715933594E-2</v>
      </c>
      <c r="I12018" s="4">
        <v>0.71</v>
      </c>
      <c r="J12018" s="4">
        <v>0.32</v>
      </c>
      <c r="K12018" s="4">
        <v>0.48</v>
      </c>
      <c r="L12018" s="4">
        <v>0.54</v>
      </c>
      <c r="M12018" s="4">
        <v>37</v>
      </c>
    </row>
    <row r="12019" spans="1:13" x14ac:dyDescent="0.2">
      <c r="A12019" s="3">
        <v>44166</v>
      </c>
      <c r="B12019" t="s">
        <v>5025</v>
      </c>
      <c r="C12019" t="s">
        <v>3147</v>
      </c>
      <c r="D12019" t="s">
        <v>1045</v>
      </c>
      <c r="E12019" t="s">
        <v>3146</v>
      </c>
      <c r="F12019" s="4">
        <v>0.65162162162162196</v>
      </c>
      <c r="G12019" s="4">
        <v>0.65</v>
      </c>
      <c r="H12019" s="4">
        <v>0.119965585655811</v>
      </c>
      <c r="I12019" s="4">
        <v>0.82</v>
      </c>
      <c r="J12019" s="4">
        <v>0.3</v>
      </c>
      <c r="K12019" s="4">
        <v>0.6</v>
      </c>
      <c r="L12019" s="4">
        <v>0.75</v>
      </c>
      <c r="M12019" s="4">
        <v>37</v>
      </c>
    </row>
    <row r="12020" spans="1:13" x14ac:dyDescent="0.2">
      <c r="A12020" s="3">
        <v>44166</v>
      </c>
      <c r="B12020" t="s">
        <v>3145</v>
      </c>
      <c r="C12020" t="s">
        <v>3114</v>
      </c>
      <c r="D12020" t="s">
        <v>26</v>
      </c>
      <c r="E12020" t="s">
        <v>3113</v>
      </c>
      <c r="F12020" s="4">
        <v>0.60394736842105301</v>
      </c>
      <c r="G12020" s="4">
        <v>0.62</v>
      </c>
      <c r="H12020" s="4">
        <v>0.12469507616547899</v>
      </c>
      <c r="I12020" s="4">
        <v>0.87</v>
      </c>
      <c r="J12020" s="4">
        <v>0.26</v>
      </c>
      <c r="K12020" s="4">
        <v>0.54</v>
      </c>
      <c r="L12020" s="4">
        <v>0.67749999999999999</v>
      </c>
      <c r="M12020" s="4">
        <v>38</v>
      </c>
    </row>
    <row r="12021" spans="1:13" x14ac:dyDescent="0.2">
      <c r="A12021" s="3">
        <v>44166</v>
      </c>
      <c r="B12021" t="s">
        <v>5100</v>
      </c>
      <c r="C12021" t="s">
        <v>3150</v>
      </c>
      <c r="D12021" t="s">
        <v>1112</v>
      </c>
      <c r="E12021" t="s">
        <v>3149</v>
      </c>
      <c r="F12021" s="4">
        <v>0.50027027027027005</v>
      </c>
      <c r="G12021" s="4">
        <v>0.51</v>
      </c>
      <c r="H12021" s="4">
        <v>9.5524472911002897E-2</v>
      </c>
      <c r="I12021" s="4">
        <v>0.69</v>
      </c>
      <c r="J12021" s="4">
        <v>0.2</v>
      </c>
      <c r="K12021" s="4">
        <v>0.45</v>
      </c>
      <c r="L12021" s="4">
        <v>0.56999999999999995</v>
      </c>
      <c r="M12021" s="4">
        <v>37</v>
      </c>
    </row>
    <row r="12022" spans="1:13" x14ac:dyDescent="0.2">
      <c r="A12022" s="3">
        <v>44166</v>
      </c>
      <c r="B12022" t="s">
        <v>5099</v>
      </c>
      <c r="C12022" t="s">
        <v>3099</v>
      </c>
      <c r="D12022" t="s">
        <v>1111</v>
      </c>
      <c r="E12022" t="s">
        <v>3098</v>
      </c>
      <c r="F12022" s="4">
        <v>3.4784848484848498</v>
      </c>
      <c r="G12022" s="4">
        <v>3.51</v>
      </c>
      <c r="H12022" s="4">
        <v>0.30142496176620398</v>
      </c>
      <c r="I12022" s="4">
        <v>4.2300000000000004</v>
      </c>
      <c r="J12022" s="4">
        <v>2.9</v>
      </c>
      <c r="K12022" s="4">
        <v>3.3</v>
      </c>
      <c r="L12022" s="4">
        <v>3.63</v>
      </c>
      <c r="M12022" s="4">
        <v>33</v>
      </c>
    </row>
    <row r="12023" spans="1:13" x14ac:dyDescent="0.2">
      <c r="A12023" s="3">
        <v>44166</v>
      </c>
      <c r="B12023" t="s">
        <v>3085</v>
      </c>
      <c r="C12023" t="s">
        <v>3087</v>
      </c>
      <c r="D12023" t="s">
        <v>6</v>
      </c>
      <c r="E12023" t="s">
        <v>3086</v>
      </c>
      <c r="F12023" s="4">
        <v>3.6788888888888902</v>
      </c>
      <c r="G12023" s="4">
        <v>3.68</v>
      </c>
      <c r="H12023" s="4">
        <v>0.105580782282107</v>
      </c>
      <c r="I12023" s="4">
        <v>3.9</v>
      </c>
      <c r="J12023" s="4">
        <v>3.36</v>
      </c>
      <c r="K12023" s="4">
        <v>3.6375000000000002</v>
      </c>
      <c r="L12023" s="4">
        <v>3.7174999999999998</v>
      </c>
      <c r="M12023" s="4">
        <v>36</v>
      </c>
    </row>
    <row r="12024" spans="1:13" x14ac:dyDescent="0.2">
      <c r="A12024" s="3">
        <v>44166</v>
      </c>
      <c r="B12024" t="s">
        <v>3088</v>
      </c>
      <c r="C12024" t="s">
        <v>3090</v>
      </c>
      <c r="D12024" t="s">
        <v>7</v>
      </c>
      <c r="E12024" t="s">
        <v>3089</v>
      </c>
      <c r="F12024" s="4">
        <v>3.4763888888888901</v>
      </c>
      <c r="G12024" s="4">
        <v>3.5</v>
      </c>
      <c r="H12024" s="4">
        <v>0.30832406678481999</v>
      </c>
      <c r="I12024" s="4">
        <v>4.2300000000000004</v>
      </c>
      <c r="J12024" s="4">
        <v>2.9</v>
      </c>
      <c r="K12024" s="4">
        <v>3.2949999999999999</v>
      </c>
      <c r="L12024" s="4">
        <v>3.6425000000000001</v>
      </c>
      <c r="M12024" s="4">
        <v>36</v>
      </c>
    </row>
    <row r="12025" spans="1:13" x14ac:dyDescent="0.2">
      <c r="A12025" s="3">
        <v>44166</v>
      </c>
      <c r="B12025" t="s">
        <v>3106</v>
      </c>
      <c r="C12025" t="s">
        <v>3108</v>
      </c>
      <c r="D12025" t="s">
        <v>13</v>
      </c>
      <c r="E12025" t="s">
        <v>3107</v>
      </c>
      <c r="F12025" s="4">
        <v>3.4893749999999999</v>
      </c>
      <c r="G12025" s="4">
        <v>3.4849999999999999</v>
      </c>
      <c r="H12025" s="4">
        <v>0.30158653067382002</v>
      </c>
      <c r="I12025" s="4">
        <v>4.4000000000000004</v>
      </c>
      <c r="J12025" s="4">
        <v>2.97</v>
      </c>
      <c r="K12025" s="4">
        <v>3.3925000000000001</v>
      </c>
      <c r="L12025" s="4">
        <v>3.5249999999999999</v>
      </c>
      <c r="M12025" s="4">
        <v>32</v>
      </c>
    </row>
    <row r="12026" spans="1:13" x14ac:dyDescent="0.2">
      <c r="A12026" s="3">
        <v>44166</v>
      </c>
      <c r="B12026" t="s">
        <v>3091</v>
      </c>
      <c r="C12026" t="s">
        <v>3093</v>
      </c>
      <c r="D12026" t="s">
        <v>8</v>
      </c>
      <c r="E12026" t="s">
        <v>3092</v>
      </c>
      <c r="F12026" s="4">
        <v>3.45</v>
      </c>
      <c r="G12026" s="4">
        <v>3.41</v>
      </c>
      <c r="H12026" s="4">
        <v>0.32044890388328701</v>
      </c>
      <c r="I12026" s="4">
        <v>4.3</v>
      </c>
      <c r="J12026" s="4">
        <v>2.68</v>
      </c>
      <c r="K12026" s="4">
        <v>3.35</v>
      </c>
      <c r="L12026" s="4">
        <v>3.5</v>
      </c>
      <c r="M12026" s="4">
        <v>33</v>
      </c>
    </row>
    <row r="12027" spans="1:13" x14ac:dyDescent="0.2">
      <c r="A12027" s="3">
        <v>44166</v>
      </c>
      <c r="B12027" t="s">
        <v>5096</v>
      </c>
      <c r="C12027" t="s">
        <v>5098</v>
      </c>
      <c r="D12027" t="s">
        <v>1110</v>
      </c>
      <c r="E12027" t="s">
        <v>5097</v>
      </c>
      <c r="F12027" s="4">
        <v>3.5079310344827599</v>
      </c>
      <c r="G12027" s="4">
        <v>3.4</v>
      </c>
      <c r="H12027" s="4">
        <v>0.478221252667071</v>
      </c>
      <c r="I12027" s="4">
        <v>5.5</v>
      </c>
      <c r="J12027" s="4">
        <v>3</v>
      </c>
      <c r="K12027" s="4">
        <v>3.32</v>
      </c>
      <c r="L12027" s="4">
        <v>3.5</v>
      </c>
      <c r="M12027" s="4">
        <v>29</v>
      </c>
    </row>
    <row r="12028" spans="1:13" x14ac:dyDescent="0.2">
      <c r="A12028" s="3">
        <v>44166</v>
      </c>
      <c r="B12028" t="s">
        <v>3109</v>
      </c>
      <c r="C12028" t="s">
        <v>3111</v>
      </c>
      <c r="D12028" t="s">
        <v>14</v>
      </c>
      <c r="E12028" t="s">
        <v>3110</v>
      </c>
      <c r="F12028" s="4">
        <v>3.4266666666666699</v>
      </c>
      <c r="G12028" s="4">
        <v>3.5</v>
      </c>
      <c r="H12028" s="4">
        <v>0.207602626608414</v>
      </c>
      <c r="I12028" s="4">
        <v>4</v>
      </c>
      <c r="J12028" s="4">
        <v>3</v>
      </c>
      <c r="K12028" s="4">
        <v>3.36</v>
      </c>
      <c r="L12028" s="4">
        <v>3.5</v>
      </c>
      <c r="M12028" s="4">
        <v>30</v>
      </c>
    </row>
    <row r="12029" spans="1:13" x14ac:dyDescent="0.2">
      <c r="A12029" s="3">
        <v>44166</v>
      </c>
      <c r="B12029" t="s">
        <v>5101</v>
      </c>
      <c r="C12029" t="s">
        <v>3153</v>
      </c>
      <c r="D12029" t="s">
        <v>1113</v>
      </c>
      <c r="E12029" t="s">
        <v>3152</v>
      </c>
      <c r="F12029" s="4">
        <v>0.427222222222222</v>
      </c>
      <c r="G12029" s="4">
        <v>0.43</v>
      </c>
      <c r="H12029" s="4">
        <v>9.9731385262359695E-2</v>
      </c>
      <c r="I12029" s="4">
        <v>0.64</v>
      </c>
      <c r="J12029" s="4">
        <v>0.12</v>
      </c>
      <c r="K12029" s="4">
        <v>0.38</v>
      </c>
      <c r="L12029" s="4">
        <v>0.45250000000000001</v>
      </c>
      <c r="M12029" s="4">
        <v>36</v>
      </c>
    </row>
    <row r="12030" spans="1:13" x14ac:dyDescent="0.2">
      <c r="A12030" s="3">
        <v>44166</v>
      </c>
      <c r="B12030" t="s">
        <v>4322</v>
      </c>
      <c r="C12030" t="s">
        <v>4324</v>
      </c>
      <c r="D12030" t="s">
        <v>420</v>
      </c>
      <c r="E12030" t="s">
        <v>4323</v>
      </c>
      <c r="F12030" s="4">
        <v>-3.7562500000000001</v>
      </c>
      <c r="G12030" s="4">
        <v>-3.6</v>
      </c>
      <c r="H12030" s="4">
        <v>0.39015092199748003</v>
      </c>
      <c r="I12030" s="4">
        <v>-2.9</v>
      </c>
      <c r="J12030" s="4">
        <v>-4.5999999999999996</v>
      </c>
      <c r="K12030" s="4">
        <v>-4.0250000000000004</v>
      </c>
      <c r="L12030" s="4">
        <v>-3.5</v>
      </c>
      <c r="M12030" s="4">
        <v>32</v>
      </c>
    </row>
    <row r="12031" spans="1:13" x14ac:dyDescent="0.2">
      <c r="A12031" s="3">
        <v>44166</v>
      </c>
      <c r="B12031" t="s">
        <v>4325</v>
      </c>
      <c r="C12031" t="s">
        <v>4327</v>
      </c>
      <c r="D12031" t="s">
        <v>421</v>
      </c>
      <c r="E12031" t="s">
        <v>4326</v>
      </c>
      <c r="F12031" s="4">
        <v>3.8250000000000002</v>
      </c>
      <c r="G12031" s="4">
        <v>3.75</v>
      </c>
      <c r="H12031" s="4">
        <v>0.666720427939821</v>
      </c>
      <c r="I12031" s="4">
        <v>5.9</v>
      </c>
      <c r="J12031" s="4">
        <v>2.5</v>
      </c>
      <c r="K12031" s="4">
        <v>3.45</v>
      </c>
      <c r="L12031" s="4">
        <v>4.0999999999999996</v>
      </c>
      <c r="M12031" s="4">
        <v>32</v>
      </c>
    </row>
    <row r="12032" spans="1:13" x14ac:dyDescent="0.2">
      <c r="A12032" s="3">
        <v>44166</v>
      </c>
      <c r="B12032" t="s">
        <v>5405</v>
      </c>
      <c r="C12032" t="s">
        <v>5407</v>
      </c>
      <c r="D12032" t="s">
        <v>1258</v>
      </c>
      <c r="E12032" t="s">
        <v>5406</v>
      </c>
      <c r="F12032" s="4">
        <v>2.9962962962963</v>
      </c>
      <c r="G12032" s="4">
        <v>3</v>
      </c>
      <c r="H12032" s="4">
        <v>0.56192080025123303</v>
      </c>
      <c r="I12032" s="4">
        <v>4.0999999999999996</v>
      </c>
      <c r="J12032" s="4">
        <v>1.6</v>
      </c>
      <c r="K12032" s="4">
        <v>2.7</v>
      </c>
      <c r="L12032" s="4">
        <v>3.2</v>
      </c>
      <c r="M12032" s="4">
        <v>27</v>
      </c>
    </row>
    <row r="12033" spans="1:13" x14ac:dyDescent="0.2">
      <c r="A12033" s="3">
        <v>44166</v>
      </c>
      <c r="B12033" t="s">
        <v>3977</v>
      </c>
      <c r="C12033" t="s">
        <v>3939</v>
      </c>
      <c r="D12033" t="s">
        <v>304</v>
      </c>
      <c r="E12033" t="s">
        <v>3947</v>
      </c>
      <c r="F12033" s="4">
        <v>20.086428571428598</v>
      </c>
      <c r="G12033" s="4">
        <v>20.079999999999998</v>
      </c>
      <c r="H12033" s="4">
        <v>0.48472377995838301</v>
      </c>
      <c r="I12033" s="4">
        <v>21.36</v>
      </c>
      <c r="J12033" s="4">
        <v>18.899999999999999</v>
      </c>
      <c r="K12033" s="4">
        <v>19.912500000000001</v>
      </c>
      <c r="L12033" s="4">
        <v>20.1875</v>
      </c>
      <c r="M12033" s="4">
        <v>28</v>
      </c>
    </row>
    <row r="12034" spans="1:13" x14ac:dyDescent="0.2">
      <c r="A12034" s="3">
        <v>44166</v>
      </c>
      <c r="B12034" t="s">
        <v>4363</v>
      </c>
      <c r="C12034" t="s">
        <v>3942</v>
      </c>
      <c r="D12034" t="s">
        <v>455</v>
      </c>
      <c r="E12034" t="s">
        <v>3949</v>
      </c>
      <c r="F12034" s="4">
        <v>20.0835714285714</v>
      </c>
      <c r="G12034" s="4">
        <v>20.09</v>
      </c>
      <c r="H12034" s="4">
        <v>0.54679682925815598</v>
      </c>
      <c r="I12034" s="4">
        <v>21.52</v>
      </c>
      <c r="J12034" s="4">
        <v>18.899999999999999</v>
      </c>
      <c r="K12034" s="4">
        <v>19.875</v>
      </c>
      <c r="L12034" s="4">
        <v>20.22</v>
      </c>
      <c r="M12034" s="4">
        <v>28</v>
      </c>
    </row>
    <row r="12035" spans="1:13" x14ac:dyDescent="0.2">
      <c r="A12035" s="3">
        <v>44166</v>
      </c>
      <c r="B12035" t="s">
        <v>4437</v>
      </c>
      <c r="C12035" t="s">
        <v>3952</v>
      </c>
      <c r="D12035" t="s">
        <v>523</v>
      </c>
      <c r="E12035" t="s">
        <v>3951</v>
      </c>
      <c r="F12035" s="4">
        <v>20.224285714285699</v>
      </c>
      <c r="G12035" s="4">
        <v>20.125</v>
      </c>
      <c r="H12035" s="4">
        <v>0.74150212192912601</v>
      </c>
      <c r="I12035" s="4">
        <v>21.9</v>
      </c>
      <c r="J12035" s="4">
        <v>18.899999999999999</v>
      </c>
      <c r="K12035" s="4">
        <v>19.797499999999999</v>
      </c>
      <c r="L12035" s="4">
        <v>20.5975</v>
      </c>
      <c r="M12035" s="4">
        <v>28</v>
      </c>
    </row>
    <row r="12036" spans="1:13" x14ac:dyDescent="0.2">
      <c r="A12036" s="3">
        <v>44166</v>
      </c>
      <c r="B12036" t="s">
        <v>3934</v>
      </c>
      <c r="C12036" t="s">
        <v>3936</v>
      </c>
      <c r="D12036" t="s">
        <v>289</v>
      </c>
      <c r="E12036" t="s">
        <v>3935</v>
      </c>
      <c r="F12036" s="4">
        <v>20.118823529411799</v>
      </c>
      <c r="G12036" s="4">
        <v>20</v>
      </c>
      <c r="H12036" s="4">
        <v>0.30646335196277003</v>
      </c>
      <c r="I12036" s="4">
        <v>21</v>
      </c>
      <c r="J12036" s="4">
        <v>19.5</v>
      </c>
      <c r="K12036" s="4">
        <v>20</v>
      </c>
      <c r="L12036" s="4">
        <v>20.25</v>
      </c>
      <c r="M12036" s="4">
        <v>34</v>
      </c>
    </row>
    <row r="12037" spans="1:13" x14ac:dyDescent="0.2">
      <c r="A12037" s="3">
        <v>44166</v>
      </c>
      <c r="B12037" t="s">
        <v>3937</v>
      </c>
      <c r="C12037" t="s">
        <v>3939</v>
      </c>
      <c r="D12037" t="s">
        <v>290</v>
      </c>
      <c r="E12037" t="s">
        <v>3938</v>
      </c>
      <c r="F12037" s="4">
        <v>20.654571428571401</v>
      </c>
      <c r="G12037" s="4">
        <v>20.53</v>
      </c>
      <c r="H12037" s="4">
        <v>1.25779766178157</v>
      </c>
      <c r="I12037" s="4">
        <v>23.86</v>
      </c>
      <c r="J12037" s="4">
        <v>18.25</v>
      </c>
      <c r="K12037" s="4">
        <v>19.899999999999999</v>
      </c>
      <c r="L12037" s="4">
        <v>21.53</v>
      </c>
      <c r="M12037" s="4">
        <v>35</v>
      </c>
    </row>
    <row r="12038" spans="1:13" x14ac:dyDescent="0.2">
      <c r="A12038" s="3">
        <v>44166</v>
      </c>
      <c r="B12038" t="s">
        <v>3940</v>
      </c>
      <c r="C12038" t="s">
        <v>3942</v>
      </c>
      <c r="D12038" t="s">
        <v>291</v>
      </c>
      <c r="E12038" t="s">
        <v>3941</v>
      </c>
      <c r="F12038" s="4">
        <v>21.0675862068966</v>
      </c>
      <c r="G12038" s="4">
        <v>21</v>
      </c>
      <c r="H12038" s="4">
        <v>1.39809476271004</v>
      </c>
      <c r="I12038" s="4">
        <v>24.57</v>
      </c>
      <c r="J12038" s="4">
        <v>18.5</v>
      </c>
      <c r="K12038" s="4">
        <v>20</v>
      </c>
      <c r="L12038" s="4">
        <v>22</v>
      </c>
      <c r="M12038" s="4">
        <v>29</v>
      </c>
    </row>
    <row r="12039" spans="1:13" x14ac:dyDescent="0.2">
      <c r="A12039" s="3">
        <v>44166</v>
      </c>
      <c r="B12039" t="s">
        <v>5349</v>
      </c>
      <c r="C12039" t="s">
        <v>3952</v>
      </c>
      <c r="D12039" t="s">
        <v>1219</v>
      </c>
      <c r="E12039" t="s">
        <v>5350</v>
      </c>
      <c r="F12039" s="4">
        <v>21.5066666666667</v>
      </c>
      <c r="G12039" s="4">
        <v>21.23</v>
      </c>
      <c r="H12039" s="4">
        <v>1.5536677036397899</v>
      </c>
      <c r="I12039" s="4">
        <v>25</v>
      </c>
      <c r="J12039" s="4">
        <v>18.5</v>
      </c>
      <c r="K12039" s="4">
        <v>20.399999999999999</v>
      </c>
      <c r="L12039" s="4">
        <v>22.64</v>
      </c>
      <c r="M12039" s="4">
        <v>21</v>
      </c>
    </row>
    <row r="12040" spans="1:13" x14ac:dyDescent="0.2">
      <c r="A12040" s="3">
        <v>44166</v>
      </c>
      <c r="B12040" t="s">
        <v>3577</v>
      </c>
      <c r="C12040" t="s">
        <v>3579</v>
      </c>
      <c r="D12040" t="s">
        <v>170</v>
      </c>
      <c r="E12040" t="s">
        <v>3578</v>
      </c>
      <c r="F12040" s="4">
        <v>-8.9886842105263192</v>
      </c>
      <c r="G12040" s="4">
        <v>-9</v>
      </c>
      <c r="H12040" s="4">
        <v>0.30768684547619102</v>
      </c>
      <c r="I12040" s="4">
        <v>-8.1199999999999992</v>
      </c>
      <c r="J12040" s="4">
        <v>-9.66</v>
      </c>
      <c r="K12040" s="4">
        <v>-9.1</v>
      </c>
      <c r="L12040" s="4">
        <v>-8.9</v>
      </c>
      <c r="M12040" s="4">
        <v>38</v>
      </c>
    </row>
    <row r="12041" spans="1:13" x14ac:dyDescent="0.2">
      <c r="A12041" s="3">
        <v>44166</v>
      </c>
      <c r="B12041" t="s">
        <v>3580</v>
      </c>
      <c r="C12041" t="s">
        <v>3582</v>
      </c>
      <c r="D12041" t="s">
        <v>171</v>
      </c>
      <c r="E12041" t="s">
        <v>3581</v>
      </c>
      <c r="F12041" s="4">
        <v>3.5418421052631599</v>
      </c>
      <c r="G12041" s="4">
        <v>3.44</v>
      </c>
      <c r="H12041" s="4">
        <v>0.82653904034005499</v>
      </c>
      <c r="I12041" s="4">
        <v>6</v>
      </c>
      <c r="J12041" s="4">
        <v>2.5</v>
      </c>
      <c r="K12041" s="4">
        <v>3.0249999999999999</v>
      </c>
      <c r="L12041" s="4">
        <v>3.7875000000000001</v>
      </c>
      <c r="M12041" s="4">
        <v>38</v>
      </c>
    </row>
    <row r="12042" spans="1:13" x14ac:dyDescent="0.2">
      <c r="A12042" s="3">
        <v>44166</v>
      </c>
      <c r="B12042" t="s">
        <v>3583</v>
      </c>
      <c r="C12042" t="s">
        <v>3585</v>
      </c>
      <c r="D12042" t="s">
        <v>172</v>
      </c>
      <c r="E12042" t="s">
        <v>3584</v>
      </c>
      <c r="F12042" s="4">
        <v>2.5854545454545499</v>
      </c>
      <c r="G12042" s="4">
        <v>2.6</v>
      </c>
      <c r="H12042" s="4">
        <v>0.63738278779852398</v>
      </c>
      <c r="I12042" s="4">
        <v>4.5</v>
      </c>
      <c r="J12042" s="4">
        <v>1.5</v>
      </c>
      <c r="K12042" s="4">
        <v>2</v>
      </c>
      <c r="L12042" s="4">
        <v>3</v>
      </c>
      <c r="M12042" s="4">
        <v>33</v>
      </c>
    </row>
    <row r="12043" spans="1:13" x14ac:dyDescent="0.2">
      <c r="A12043" s="3">
        <v>44166</v>
      </c>
      <c r="B12043" t="s">
        <v>5214</v>
      </c>
      <c r="C12043" t="s">
        <v>5216</v>
      </c>
      <c r="D12043" t="s">
        <v>1170</v>
      </c>
      <c r="E12043" t="s">
        <v>5215</v>
      </c>
      <c r="F12043" s="4">
        <v>2.1621739130434801</v>
      </c>
      <c r="G12043" s="4">
        <v>2.1</v>
      </c>
      <c r="H12043" s="4">
        <v>0.40490129573581002</v>
      </c>
      <c r="I12043" s="4">
        <v>3.35</v>
      </c>
      <c r="J12043" s="4">
        <v>1.5</v>
      </c>
      <c r="K12043" s="4">
        <v>1.95</v>
      </c>
      <c r="L12043" s="4">
        <v>2.4500000000000002</v>
      </c>
      <c r="M12043" s="4">
        <v>23</v>
      </c>
    </row>
    <row r="12044" spans="1:13" x14ac:dyDescent="0.2">
      <c r="A12044" s="3">
        <v>44166</v>
      </c>
      <c r="B12044" t="s">
        <v>3604</v>
      </c>
      <c r="C12044" t="s">
        <v>3597</v>
      </c>
      <c r="D12044" t="s">
        <v>179</v>
      </c>
      <c r="E12044" t="s">
        <v>3596</v>
      </c>
      <c r="F12044" s="4">
        <v>-4.1535294117647101</v>
      </c>
      <c r="G12044" s="4">
        <v>-4.8499999999999996</v>
      </c>
      <c r="H12044" s="4">
        <v>2.7077776668419702</v>
      </c>
      <c r="I12044" s="4">
        <v>2.6</v>
      </c>
      <c r="J12044" s="4">
        <v>-8.1</v>
      </c>
      <c r="K12044" s="4">
        <v>-5.4749999999999996</v>
      </c>
      <c r="L12044" s="4">
        <v>-3.3250000000000002</v>
      </c>
      <c r="M12044" s="4">
        <v>34</v>
      </c>
    </row>
    <row r="12045" spans="1:13" x14ac:dyDescent="0.2">
      <c r="A12045" s="3">
        <v>44166</v>
      </c>
      <c r="B12045" t="s">
        <v>5217</v>
      </c>
      <c r="C12045" t="s">
        <v>3609</v>
      </c>
      <c r="D12045" t="s">
        <v>1171</v>
      </c>
      <c r="E12045" t="s">
        <v>3608</v>
      </c>
      <c r="F12045" s="4">
        <v>2.8178260869565199</v>
      </c>
      <c r="G12045" s="4">
        <v>2.75</v>
      </c>
      <c r="H12045" s="4">
        <v>1.22122500540809</v>
      </c>
      <c r="I12045" s="4">
        <v>6.3</v>
      </c>
      <c r="J12045" s="4">
        <v>0.93</v>
      </c>
      <c r="K12045" s="4">
        <v>1.9550000000000001</v>
      </c>
      <c r="L12045" s="4">
        <v>3.55</v>
      </c>
      <c r="M12045" s="4">
        <v>23</v>
      </c>
    </row>
    <row r="12046" spans="1:13" x14ac:dyDescent="0.2">
      <c r="A12046" s="3">
        <v>44166</v>
      </c>
      <c r="B12046" t="s">
        <v>3607</v>
      </c>
      <c r="C12046" t="s">
        <v>3600</v>
      </c>
      <c r="D12046" t="s">
        <v>180</v>
      </c>
      <c r="E12046" t="s">
        <v>3599</v>
      </c>
      <c r="F12046" s="4">
        <v>12.9208823529412</v>
      </c>
      <c r="G12046" s="4">
        <v>14.1</v>
      </c>
      <c r="H12046" s="4">
        <v>4.1770363334778802</v>
      </c>
      <c r="I12046" s="4">
        <v>18.3</v>
      </c>
      <c r="J12046" s="4">
        <v>1.38</v>
      </c>
      <c r="K12046" s="4">
        <v>11.1</v>
      </c>
      <c r="L12046" s="4">
        <v>15.925000000000001</v>
      </c>
      <c r="M12046" s="4">
        <v>34</v>
      </c>
    </row>
    <row r="12047" spans="1:13" x14ac:dyDescent="0.2">
      <c r="A12047" s="3">
        <v>44166</v>
      </c>
      <c r="B12047" t="s">
        <v>5218</v>
      </c>
      <c r="C12047" t="s">
        <v>3612</v>
      </c>
      <c r="D12047" t="s">
        <v>1172</v>
      </c>
      <c r="E12047" t="s">
        <v>3611</v>
      </c>
      <c r="F12047" s="4">
        <v>2.8408695652173899</v>
      </c>
      <c r="G12047" s="4">
        <v>2.7</v>
      </c>
      <c r="H12047" s="4">
        <v>1.1006110412092101</v>
      </c>
      <c r="I12047" s="4">
        <v>5.57</v>
      </c>
      <c r="J12047" s="4">
        <v>0.8</v>
      </c>
      <c r="K12047" s="4">
        <v>2.2999999999999998</v>
      </c>
      <c r="L12047" s="4">
        <v>3.3</v>
      </c>
      <c r="M12047" s="4">
        <v>23</v>
      </c>
    </row>
    <row r="12048" spans="1:13" x14ac:dyDescent="0.2">
      <c r="A12048" s="3">
        <v>44166</v>
      </c>
      <c r="B12048" t="s">
        <v>3610</v>
      </c>
      <c r="C12048" t="s">
        <v>3603</v>
      </c>
      <c r="D12048" t="s">
        <v>181</v>
      </c>
      <c r="E12048" t="s">
        <v>3602</v>
      </c>
      <c r="F12048" s="4">
        <v>3.7864705882352898</v>
      </c>
      <c r="G12048" s="4">
        <v>3.43</v>
      </c>
      <c r="H12048" s="4">
        <v>1.3651814894396801</v>
      </c>
      <c r="I12048" s="4">
        <v>7.31</v>
      </c>
      <c r="J12048" s="4">
        <v>1.9</v>
      </c>
      <c r="K12048" s="4">
        <v>2.8475000000000001</v>
      </c>
      <c r="L12048" s="4">
        <v>4.7249999999999996</v>
      </c>
      <c r="M12048" s="4">
        <v>34</v>
      </c>
    </row>
    <row r="12049" spans="1:13" x14ac:dyDescent="0.2">
      <c r="A12049" s="3">
        <v>44166</v>
      </c>
      <c r="B12049" t="s">
        <v>5219</v>
      </c>
      <c r="C12049" t="s">
        <v>3615</v>
      </c>
      <c r="D12049" t="s">
        <v>1173</v>
      </c>
      <c r="E12049" t="s">
        <v>3614</v>
      </c>
      <c r="F12049" s="4">
        <v>2.6382608695652201</v>
      </c>
      <c r="G12049" s="4">
        <v>2.6</v>
      </c>
      <c r="H12049" s="4">
        <v>0.776095426266601</v>
      </c>
      <c r="I12049" s="4">
        <v>4</v>
      </c>
      <c r="J12049" s="4">
        <v>1.4</v>
      </c>
      <c r="K12049" s="4">
        <v>2.0499999999999998</v>
      </c>
      <c r="L12049" s="4">
        <v>3.15</v>
      </c>
      <c r="M12049" s="4">
        <v>23</v>
      </c>
    </row>
    <row r="12050" spans="1:13" x14ac:dyDescent="0.2">
      <c r="A12050" s="3">
        <v>44166</v>
      </c>
      <c r="B12050" t="s">
        <v>3601</v>
      </c>
      <c r="C12050" t="s">
        <v>3594</v>
      </c>
      <c r="D12050" t="s">
        <v>178</v>
      </c>
      <c r="E12050" t="s">
        <v>3593</v>
      </c>
      <c r="F12050" s="4">
        <v>-7.23914285714286</v>
      </c>
      <c r="G12050" s="4">
        <v>-7.29</v>
      </c>
      <c r="H12050" s="4">
        <v>1.25291512183428</v>
      </c>
      <c r="I12050" s="4">
        <v>-3.87</v>
      </c>
      <c r="J12050" s="4">
        <v>-9.92</v>
      </c>
      <c r="K12050" s="4">
        <v>-7.75</v>
      </c>
      <c r="L12050" s="4">
        <v>-6.7</v>
      </c>
      <c r="M12050" s="4">
        <v>35</v>
      </c>
    </row>
    <row r="12051" spans="1:13" x14ac:dyDescent="0.2">
      <c r="A12051" s="3">
        <v>44166</v>
      </c>
      <c r="B12051" t="s">
        <v>3613</v>
      </c>
      <c r="C12051" t="s">
        <v>3606</v>
      </c>
      <c r="D12051" t="s">
        <v>182</v>
      </c>
      <c r="E12051" t="s">
        <v>3605</v>
      </c>
      <c r="F12051" s="4">
        <v>3.08676470588235</v>
      </c>
      <c r="G12051" s="4">
        <v>2.95</v>
      </c>
      <c r="H12051" s="4">
        <v>1.90275353996993</v>
      </c>
      <c r="I12051" s="4">
        <v>11.1</v>
      </c>
      <c r="J12051" s="4">
        <v>0.1</v>
      </c>
      <c r="K12051" s="4">
        <v>2</v>
      </c>
      <c r="L12051" s="4">
        <v>3.46</v>
      </c>
      <c r="M12051" s="4">
        <v>34</v>
      </c>
    </row>
    <row r="12052" spans="1:13" x14ac:dyDescent="0.2">
      <c r="A12052" s="3">
        <v>44166</v>
      </c>
      <c r="B12052" t="s">
        <v>5220</v>
      </c>
      <c r="C12052" t="s">
        <v>5222</v>
      </c>
      <c r="D12052" t="s">
        <v>1174</v>
      </c>
      <c r="E12052" t="s">
        <v>5221</v>
      </c>
      <c r="F12052" s="4">
        <v>2.4621739130434799</v>
      </c>
      <c r="G12052" s="4">
        <v>2.5</v>
      </c>
      <c r="H12052" s="4">
        <v>0.71622086817950903</v>
      </c>
      <c r="I12052" s="4">
        <v>3.8</v>
      </c>
      <c r="J12052" s="4">
        <v>1.41</v>
      </c>
      <c r="K12052" s="4">
        <v>1.85</v>
      </c>
      <c r="L12052" s="4">
        <v>2.9049999999999998</v>
      </c>
      <c r="M12052" s="4">
        <v>23</v>
      </c>
    </row>
    <row r="12053" spans="1:13" x14ac:dyDescent="0.2">
      <c r="A12053" s="3">
        <v>44166</v>
      </c>
      <c r="B12053" t="s">
        <v>3880</v>
      </c>
      <c r="C12053" t="s">
        <v>3873</v>
      </c>
      <c r="D12053" t="s">
        <v>271</v>
      </c>
      <c r="E12053" t="s">
        <v>3872</v>
      </c>
      <c r="F12053" s="4">
        <v>0.88043478260869601</v>
      </c>
      <c r="G12053" s="4">
        <v>0.7</v>
      </c>
      <c r="H12053" s="4">
        <v>2.0383002684074101</v>
      </c>
      <c r="I12053" s="4">
        <v>8.5</v>
      </c>
      <c r="J12053" s="4">
        <v>-2.8</v>
      </c>
      <c r="K12053" s="4">
        <v>0.29499999999999998</v>
      </c>
      <c r="L12053" s="4">
        <v>0.80500000000000005</v>
      </c>
      <c r="M12053" s="4">
        <v>23</v>
      </c>
    </row>
    <row r="12054" spans="1:13" x14ac:dyDescent="0.2">
      <c r="A12054" s="3">
        <v>44166</v>
      </c>
      <c r="B12054" t="s">
        <v>5337</v>
      </c>
      <c r="C12054" t="s">
        <v>3885</v>
      </c>
      <c r="D12054" t="s">
        <v>1213</v>
      </c>
      <c r="E12054" t="s">
        <v>3884</v>
      </c>
      <c r="F12054" s="4">
        <v>0.49812499999999998</v>
      </c>
      <c r="G12054" s="4">
        <v>0.5</v>
      </c>
      <c r="H12054" s="4">
        <v>1.3468591549725399</v>
      </c>
      <c r="I12054" s="4">
        <v>4.3499999999999996</v>
      </c>
      <c r="J12054" s="4">
        <v>-2.2000000000000002</v>
      </c>
      <c r="K12054" s="4">
        <v>0.33</v>
      </c>
      <c r="L12054" s="4">
        <v>0.92500000000000004</v>
      </c>
      <c r="M12054" s="4">
        <v>16</v>
      </c>
    </row>
    <row r="12055" spans="1:13" x14ac:dyDescent="0.2">
      <c r="A12055" s="3">
        <v>44166</v>
      </c>
      <c r="B12055" t="s">
        <v>3883</v>
      </c>
      <c r="C12055" t="s">
        <v>3876</v>
      </c>
      <c r="D12055" t="s">
        <v>272</v>
      </c>
      <c r="E12055" t="s">
        <v>3875</v>
      </c>
      <c r="F12055" s="4">
        <v>-0.16826086956521699</v>
      </c>
      <c r="G12055" s="4">
        <v>0.5</v>
      </c>
      <c r="H12055" s="4">
        <v>3.3227503013644299</v>
      </c>
      <c r="I12055" s="4">
        <v>2.2999999999999998</v>
      </c>
      <c r="J12055" s="4">
        <v>-13.63</v>
      </c>
      <c r="K12055" s="4">
        <v>0.1</v>
      </c>
      <c r="L12055" s="4">
        <v>1.125</v>
      </c>
      <c r="M12055" s="4">
        <v>23</v>
      </c>
    </row>
    <row r="12056" spans="1:13" x14ac:dyDescent="0.2">
      <c r="A12056" s="3">
        <v>44166</v>
      </c>
      <c r="B12056" t="s">
        <v>5338</v>
      </c>
      <c r="C12056" t="s">
        <v>3888</v>
      </c>
      <c r="D12056" t="s">
        <v>1214</v>
      </c>
      <c r="E12056" t="s">
        <v>3887</v>
      </c>
      <c r="F12056" s="4">
        <v>0.51937500000000003</v>
      </c>
      <c r="G12056" s="4">
        <v>0.5</v>
      </c>
      <c r="H12056" s="4">
        <v>0.90089191915567801</v>
      </c>
      <c r="I12056" s="4">
        <v>2.5</v>
      </c>
      <c r="J12056" s="4">
        <v>-2.15</v>
      </c>
      <c r="K12056" s="4">
        <v>0.4</v>
      </c>
      <c r="L12056" s="4">
        <v>0.72499999999999998</v>
      </c>
      <c r="M12056" s="4">
        <v>16</v>
      </c>
    </row>
    <row r="12057" spans="1:13" x14ac:dyDescent="0.2">
      <c r="A12057" s="3">
        <v>44166</v>
      </c>
      <c r="B12057" t="s">
        <v>3886</v>
      </c>
      <c r="C12057" t="s">
        <v>3879</v>
      </c>
      <c r="D12057" t="s">
        <v>273</v>
      </c>
      <c r="E12057" t="s">
        <v>3878</v>
      </c>
      <c r="F12057" s="4">
        <v>1.8708695652173899</v>
      </c>
      <c r="G12057" s="4">
        <v>0.74</v>
      </c>
      <c r="H12057" s="4">
        <v>4.0076891018090297</v>
      </c>
      <c r="I12057" s="4">
        <v>18.760000000000002</v>
      </c>
      <c r="J12057" s="4">
        <v>-1</v>
      </c>
      <c r="K12057" s="4">
        <v>0.4</v>
      </c>
      <c r="L12057" s="4">
        <v>1.01</v>
      </c>
      <c r="M12057" s="4">
        <v>23</v>
      </c>
    </row>
    <row r="12058" spans="1:13" x14ac:dyDescent="0.2">
      <c r="A12058" s="3">
        <v>44166</v>
      </c>
      <c r="B12058" t="s">
        <v>5339</v>
      </c>
      <c r="C12058" t="s">
        <v>3891</v>
      </c>
      <c r="D12058" t="s">
        <v>1215</v>
      </c>
      <c r="E12058" t="s">
        <v>3890</v>
      </c>
      <c r="F12058" s="4">
        <v>1.0506249999999999</v>
      </c>
      <c r="G12058" s="4">
        <v>0.6</v>
      </c>
      <c r="H12058" s="4">
        <v>1.2955640663433099</v>
      </c>
      <c r="I12058" s="4">
        <v>5.2</v>
      </c>
      <c r="J12058" s="4">
        <v>0.3</v>
      </c>
      <c r="K12058" s="4">
        <v>0.5</v>
      </c>
      <c r="L12058" s="4">
        <v>0.9</v>
      </c>
      <c r="M12058" s="4">
        <v>16</v>
      </c>
    </row>
    <row r="12059" spans="1:13" x14ac:dyDescent="0.2">
      <c r="A12059" s="3">
        <v>44166</v>
      </c>
      <c r="B12059" t="s">
        <v>3877</v>
      </c>
      <c r="C12059" t="s">
        <v>3870</v>
      </c>
      <c r="D12059" t="s">
        <v>270</v>
      </c>
      <c r="E12059" t="s">
        <v>3869</v>
      </c>
      <c r="F12059" s="4">
        <v>1.4724999999999999</v>
      </c>
      <c r="G12059" s="4">
        <v>1.4750000000000001</v>
      </c>
      <c r="H12059" s="4">
        <v>1.92775212640774</v>
      </c>
      <c r="I12059" s="4">
        <v>7.1</v>
      </c>
      <c r="J12059" s="4">
        <v>-2.37</v>
      </c>
      <c r="K12059" s="4">
        <v>0.45</v>
      </c>
      <c r="L12059" s="4">
        <v>2</v>
      </c>
      <c r="M12059" s="4">
        <v>24</v>
      </c>
    </row>
    <row r="12060" spans="1:13" x14ac:dyDescent="0.2">
      <c r="A12060" s="3">
        <v>44166</v>
      </c>
      <c r="B12060" t="s">
        <v>3889</v>
      </c>
      <c r="C12060" t="s">
        <v>3882</v>
      </c>
      <c r="D12060" t="s">
        <v>274</v>
      </c>
      <c r="E12060" t="s">
        <v>3881</v>
      </c>
      <c r="F12060" s="4">
        <v>0.83956521739130396</v>
      </c>
      <c r="G12060" s="4">
        <v>0.6</v>
      </c>
      <c r="H12060" s="4">
        <v>1.5494235827349401</v>
      </c>
      <c r="I12060" s="4">
        <v>4.72</v>
      </c>
      <c r="J12060" s="4">
        <v>-2.7</v>
      </c>
      <c r="K12060" s="4">
        <v>0.4</v>
      </c>
      <c r="L12060" s="4">
        <v>1.1000000000000001</v>
      </c>
      <c r="M12060" s="4">
        <v>23</v>
      </c>
    </row>
    <row r="12061" spans="1:13" x14ac:dyDescent="0.2">
      <c r="A12061" s="3">
        <v>44166</v>
      </c>
      <c r="B12061" t="s">
        <v>5340</v>
      </c>
      <c r="C12061" t="s">
        <v>5342</v>
      </c>
      <c r="D12061" t="s">
        <v>1216</v>
      </c>
      <c r="E12061" t="s">
        <v>5341</v>
      </c>
      <c r="F12061" s="4">
        <v>0.47249999999999998</v>
      </c>
      <c r="G12061" s="4">
        <v>0.5</v>
      </c>
      <c r="H12061" s="4">
        <v>1.0633375130534399</v>
      </c>
      <c r="I12061" s="4">
        <v>2.5299999999999998</v>
      </c>
      <c r="J12061" s="4">
        <v>-2.2999999999999998</v>
      </c>
      <c r="K12061" s="4">
        <v>0.4375</v>
      </c>
      <c r="L12061" s="4">
        <v>0.625</v>
      </c>
      <c r="M12061" s="4">
        <v>16</v>
      </c>
    </row>
    <row r="12062" spans="1:13" x14ac:dyDescent="0.2">
      <c r="A12062" s="3">
        <v>44197</v>
      </c>
      <c r="B12062" t="s">
        <v>3928</v>
      </c>
      <c r="C12062" t="s">
        <v>3927</v>
      </c>
      <c r="D12062" t="s">
        <v>287</v>
      </c>
      <c r="E12062" t="s">
        <v>3926</v>
      </c>
      <c r="F12062" s="4">
        <v>5.5340909090909101</v>
      </c>
      <c r="G12062" s="4">
        <v>5.55</v>
      </c>
      <c r="H12062" s="4">
        <v>0.723968291142704</v>
      </c>
      <c r="I12062" s="4">
        <v>6.5</v>
      </c>
      <c r="J12062" s="4">
        <v>3.8</v>
      </c>
      <c r="K12062" s="4">
        <v>5.2125000000000004</v>
      </c>
      <c r="L12062" s="4">
        <v>6.0575000000000001</v>
      </c>
      <c r="M12062" s="4">
        <v>22</v>
      </c>
    </row>
    <row r="12063" spans="1:13" x14ac:dyDescent="0.2">
      <c r="A12063" s="3">
        <v>44197</v>
      </c>
      <c r="B12063" t="s">
        <v>3931</v>
      </c>
      <c r="C12063" t="s">
        <v>3930</v>
      </c>
      <c r="D12063" t="s">
        <v>288</v>
      </c>
      <c r="E12063" t="s">
        <v>3929</v>
      </c>
      <c r="F12063" s="4">
        <v>6.0595238095238102</v>
      </c>
      <c r="G12063" s="4">
        <v>6.1</v>
      </c>
      <c r="H12063" s="4">
        <v>0.69572606815093696</v>
      </c>
      <c r="I12063" s="4">
        <v>7.51</v>
      </c>
      <c r="J12063" s="4">
        <v>4.5</v>
      </c>
      <c r="K12063" s="4">
        <v>5.75</v>
      </c>
      <c r="L12063" s="4">
        <v>6.41</v>
      </c>
      <c r="M12063" s="4">
        <v>21</v>
      </c>
    </row>
    <row r="12064" spans="1:13" x14ac:dyDescent="0.2">
      <c r="A12064" s="3">
        <v>44197</v>
      </c>
      <c r="B12064" t="s">
        <v>5346</v>
      </c>
      <c r="C12064" t="s">
        <v>3933</v>
      </c>
      <c r="D12064" t="s">
        <v>1218</v>
      </c>
      <c r="E12064" t="s">
        <v>3932</v>
      </c>
      <c r="F12064" s="4">
        <v>6.4268421052631597</v>
      </c>
      <c r="G12064" s="4">
        <v>6.5</v>
      </c>
      <c r="H12064" s="4">
        <v>0.81170638254358196</v>
      </c>
      <c r="I12064" s="4">
        <v>8.3000000000000007</v>
      </c>
      <c r="J12064" s="4">
        <v>4.5</v>
      </c>
      <c r="K12064" s="4">
        <v>6.15</v>
      </c>
      <c r="L12064" s="4">
        <v>6.7750000000000004</v>
      </c>
      <c r="M12064" s="4">
        <v>19</v>
      </c>
    </row>
    <row r="12065" spans="1:13" x14ac:dyDescent="0.2">
      <c r="A12065" s="3">
        <v>44197</v>
      </c>
      <c r="B12065" t="s">
        <v>3919</v>
      </c>
      <c r="C12065" t="s">
        <v>3918</v>
      </c>
      <c r="D12065" t="s">
        <v>284</v>
      </c>
      <c r="E12065" t="s">
        <v>3917</v>
      </c>
      <c r="F12065" s="4">
        <v>3.82791666666667</v>
      </c>
      <c r="G12065" s="4">
        <v>3.855</v>
      </c>
      <c r="H12065" s="4">
        <v>0.20080228577138901</v>
      </c>
      <c r="I12065" s="4">
        <v>4.12</v>
      </c>
      <c r="J12065" s="4">
        <v>3.45</v>
      </c>
      <c r="K12065" s="4">
        <v>3.72</v>
      </c>
      <c r="L12065" s="4">
        <v>4</v>
      </c>
      <c r="M12065" s="4">
        <v>24</v>
      </c>
    </row>
    <row r="12066" spans="1:13" x14ac:dyDescent="0.2">
      <c r="A12066" s="3">
        <v>44197</v>
      </c>
      <c r="B12066" t="s">
        <v>3922</v>
      </c>
      <c r="C12066" t="s">
        <v>3921</v>
      </c>
      <c r="D12066" t="s">
        <v>285</v>
      </c>
      <c r="E12066" t="s">
        <v>3920</v>
      </c>
      <c r="F12066" s="4">
        <v>4.2104545454545503</v>
      </c>
      <c r="G12066" s="4">
        <v>4.2</v>
      </c>
      <c r="H12066" s="4">
        <v>0.52739681701485697</v>
      </c>
      <c r="I12066" s="4">
        <v>5.9</v>
      </c>
      <c r="J12066" s="4">
        <v>3.47</v>
      </c>
      <c r="K12066" s="4">
        <v>3.8574999999999999</v>
      </c>
      <c r="L12066" s="4">
        <v>4.3624999999999998</v>
      </c>
      <c r="M12066" s="4">
        <v>22</v>
      </c>
    </row>
    <row r="12067" spans="1:13" x14ac:dyDescent="0.2">
      <c r="A12067" s="3">
        <v>44197</v>
      </c>
      <c r="B12067" t="s">
        <v>5343</v>
      </c>
      <c r="C12067" t="s">
        <v>3924</v>
      </c>
      <c r="D12067" t="s">
        <v>1217</v>
      </c>
      <c r="E12067" t="s">
        <v>3923</v>
      </c>
      <c r="F12067" s="4">
        <v>4.7050000000000001</v>
      </c>
      <c r="G12067" s="4">
        <v>4.5350000000000001</v>
      </c>
      <c r="H12067" s="4">
        <v>0.71113326902612894</v>
      </c>
      <c r="I12067" s="4">
        <v>6</v>
      </c>
      <c r="J12067" s="4">
        <v>3.47</v>
      </c>
      <c r="K12067" s="4">
        <v>4.2175000000000002</v>
      </c>
      <c r="L12067" s="4">
        <v>5.125</v>
      </c>
      <c r="M12067" s="4">
        <v>20</v>
      </c>
    </row>
    <row r="12068" spans="1:13" x14ac:dyDescent="0.2">
      <c r="A12068" s="3">
        <v>44197</v>
      </c>
      <c r="B12068" t="s">
        <v>3989</v>
      </c>
      <c r="C12068" t="s">
        <v>3988</v>
      </c>
      <c r="D12068" t="s">
        <v>308</v>
      </c>
      <c r="E12068" t="s">
        <v>3987</v>
      </c>
      <c r="F12068" s="4">
        <v>4.2336666666666698</v>
      </c>
      <c r="G12068" s="4">
        <v>4.3499999999999996</v>
      </c>
      <c r="H12068" s="4">
        <v>0.53542431342095298</v>
      </c>
      <c r="I12068" s="4">
        <v>6.1</v>
      </c>
      <c r="J12068" s="4">
        <v>3.5</v>
      </c>
      <c r="K12068" s="4">
        <v>3.8</v>
      </c>
      <c r="L12068" s="4">
        <v>4.5</v>
      </c>
      <c r="M12068" s="4">
        <v>30</v>
      </c>
    </row>
    <row r="12069" spans="1:13" x14ac:dyDescent="0.2">
      <c r="A12069" s="3">
        <v>44197</v>
      </c>
      <c r="B12069" t="s">
        <v>5355</v>
      </c>
      <c r="C12069" t="s">
        <v>3991</v>
      </c>
      <c r="D12069" t="s">
        <v>1222</v>
      </c>
      <c r="E12069" t="s">
        <v>3990</v>
      </c>
      <c r="F12069" s="4">
        <v>4.04481481481481</v>
      </c>
      <c r="G12069" s="4">
        <v>4</v>
      </c>
      <c r="H12069" s="4">
        <v>0.56642855731443398</v>
      </c>
      <c r="I12069" s="4">
        <v>5.9</v>
      </c>
      <c r="J12069" s="4">
        <v>3.3</v>
      </c>
      <c r="K12069" s="4">
        <v>3.65</v>
      </c>
      <c r="L12069" s="4">
        <v>4.37</v>
      </c>
      <c r="M12069" s="4">
        <v>27</v>
      </c>
    </row>
    <row r="12070" spans="1:13" x14ac:dyDescent="0.2">
      <c r="A12070" s="3">
        <v>44197</v>
      </c>
      <c r="B12070" t="s">
        <v>3995</v>
      </c>
      <c r="C12070" t="s">
        <v>3994</v>
      </c>
      <c r="D12070" t="s">
        <v>310</v>
      </c>
      <c r="E12070" t="s">
        <v>3993</v>
      </c>
      <c r="F12070" s="4">
        <v>4.4290624999999997</v>
      </c>
      <c r="G12070" s="4">
        <v>4.4000000000000004</v>
      </c>
      <c r="H12070" s="4">
        <v>0.53802721705348899</v>
      </c>
      <c r="I12070" s="4">
        <v>6.1</v>
      </c>
      <c r="J12070" s="4">
        <v>3.6</v>
      </c>
      <c r="K12070" s="4">
        <v>4.0750000000000002</v>
      </c>
      <c r="L12070" s="4">
        <v>4.6500000000000004</v>
      </c>
      <c r="M12070" s="4">
        <v>32</v>
      </c>
    </row>
    <row r="12071" spans="1:13" x14ac:dyDescent="0.2">
      <c r="A12071" s="3">
        <v>44197</v>
      </c>
      <c r="B12071" t="s">
        <v>5358</v>
      </c>
      <c r="C12071" t="s">
        <v>3997</v>
      </c>
      <c r="D12071" t="s">
        <v>1223</v>
      </c>
      <c r="E12071" t="s">
        <v>3996</v>
      </c>
      <c r="F12071" s="4">
        <v>4.2079310344827601</v>
      </c>
      <c r="G12071" s="4">
        <v>4.0999999999999996</v>
      </c>
      <c r="H12071" s="4">
        <v>0.55561664141451805</v>
      </c>
      <c r="I12071" s="4">
        <v>5.9</v>
      </c>
      <c r="J12071" s="4">
        <v>3.3</v>
      </c>
      <c r="K12071" s="4">
        <v>3.96</v>
      </c>
      <c r="L12071" s="4">
        <v>4.4000000000000004</v>
      </c>
      <c r="M12071" s="4">
        <v>29</v>
      </c>
    </row>
    <row r="12072" spans="1:13" x14ac:dyDescent="0.2">
      <c r="A12072" s="3">
        <v>44197</v>
      </c>
      <c r="B12072" t="s">
        <v>3904</v>
      </c>
      <c r="C12072" t="s">
        <v>3894</v>
      </c>
      <c r="D12072" t="s">
        <v>279</v>
      </c>
      <c r="E12072" t="s">
        <v>3893</v>
      </c>
      <c r="F12072" s="4">
        <v>3.95</v>
      </c>
      <c r="G12072" s="4">
        <v>4</v>
      </c>
      <c r="H12072" s="4">
        <v>0.201288949968224</v>
      </c>
      <c r="I12072" s="4">
        <v>4.25</v>
      </c>
      <c r="J12072" s="4">
        <v>3.75</v>
      </c>
      <c r="K12072" s="4">
        <v>3.75</v>
      </c>
      <c r="L12072" s="4">
        <v>4</v>
      </c>
      <c r="M12072" s="4">
        <v>30</v>
      </c>
    </row>
    <row r="12073" spans="1:13" x14ac:dyDescent="0.2">
      <c r="A12073" s="3">
        <v>44197</v>
      </c>
      <c r="B12073" t="s">
        <v>4434</v>
      </c>
      <c r="C12073" t="s">
        <v>3906</v>
      </c>
      <c r="D12073" t="s">
        <v>522</v>
      </c>
      <c r="E12073" t="s">
        <v>3905</v>
      </c>
      <c r="F12073" s="4">
        <v>3.8928571428571401</v>
      </c>
      <c r="G12073" s="4">
        <v>3.875</v>
      </c>
      <c r="H12073" s="4">
        <v>0.30753328206345298</v>
      </c>
      <c r="I12073" s="4">
        <v>4.75</v>
      </c>
      <c r="J12073" s="4">
        <v>3.5</v>
      </c>
      <c r="K12073" s="4">
        <v>3.75</v>
      </c>
      <c r="L12073" s="4">
        <v>4</v>
      </c>
      <c r="M12073" s="4">
        <v>28</v>
      </c>
    </row>
    <row r="12074" spans="1:13" x14ac:dyDescent="0.2">
      <c r="A12074" s="3">
        <v>44197</v>
      </c>
      <c r="B12074" t="s">
        <v>3907</v>
      </c>
      <c r="C12074" t="s">
        <v>3897</v>
      </c>
      <c r="D12074" t="s">
        <v>280</v>
      </c>
      <c r="E12074" t="s">
        <v>3896</v>
      </c>
      <c r="F12074" s="4">
        <v>3.8333333333333299</v>
      </c>
      <c r="G12074" s="4">
        <v>3.75</v>
      </c>
      <c r="H12074" s="4">
        <v>0.22102166118424599</v>
      </c>
      <c r="I12074" s="4">
        <v>4.25</v>
      </c>
      <c r="J12074" s="4">
        <v>3.5</v>
      </c>
      <c r="K12074" s="4">
        <v>3.75</v>
      </c>
      <c r="L12074" s="4">
        <v>4</v>
      </c>
      <c r="M12074" s="4">
        <v>30</v>
      </c>
    </row>
    <row r="12075" spans="1:13" x14ac:dyDescent="0.2">
      <c r="A12075" s="3">
        <v>44197</v>
      </c>
      <c r="B12075" t="s">
        <v>4586</v>
      </c>
      <c r="C12075" t="s">
        <v>3909</v>
      </c>
      <c r="D12075" t="s">
        <v>616</v>
      </c>
      <c r="E12075" t="s">
        <v>3908</v>
      </c>
      <c r="F12075" s="4">
        <v>3.97321428571429</v>
      </c>
      <c r="G12075" s="4">
        <v>3.875</v>
      </c>
      <c r="H12075" s="4">
        <v>0.38693528573123898</v>
      </c>
      <c r="I12075" s="4">
        <v>5.25</v>
      </c>
      <c r="J12075" s="4">
        <v>3.5</v>
      </c>
      <c r="K12075" s="4">
        <v>3.75</v>
      </c>
      <c r="L12075" s="4">
        <v>4.25</v>
      </c>
      <c r="M12075" s="4">
        <v>28</v>
      </c>
    </row>
    <row r="12076" spans="1:13" x14ac:dyDescent="0.2">
      <c r="A12076" s="3">
        <v>44197</v>
      </c>
      <c r="B12076" t="s">
        <v>3910</v>
      </c>
      <c r="C12076" t="s">
        <v>3900</v>
      </c>
      <c r="D12076" t="s">
        <v>281</v>
      </c>
      <c r="E12076" t="s">
        <v>3899</v>
      </c>
      <c r="F12076" s="4">
        <v>3.7833333333333301</v>
      </c>
      <c r="G12076" s="4">
        <v>3.75</v>
      </c>
      <c r="H12076" s="4">
        <v>0.224888222554402</v>
      </c>
      <c r="I12076" s="4">
        <v>4.25</v>
      </c>
      <c r="J12076" s="4">
        <v>3.5</v>
      </c>
      <c r="K12076" s="4">
        <v>3.75</v>
      </c>
      <c r="L12076" s="4">
        <v>3.9375</v>
      </c>
      <c r="M12076" s="4">
        <v>30</v>
      </c>
    </row>
    <row r="12077" spans="1:13" x14ac:dyDescent="0.2">
      <c r="A12077" s="3">
        <v>44197</v>
      </c>
      <c r="B12077" t="s">
        <v>4790</v>
      </c>
      <c r="C12077" t="s">
        <v>3912</v>
      </c>
      <c r="D12077" t="s">
        <v>812</v>
      </c>
      <c r="E12077" t="s">
        <v>3911</v>
      </c>
      <c r="F12077" s="4">
        <v>4.08928571428571</v>
      </c>
      <c r="G12077" s="4">
        <v>4</v>
      </c>
      <c r="H12077" s="4">
        <v>0.47245559126153402</v>
      </c>
      <c r="I12077" s="4">
        <v>5.75</v>
      </c>
      <c r="J12077" s="4">
        <v>3.5</v>
      </c>
      <c r="K12077" s="4">
        <v>3.75</v>
      </c>
      <c r="L12077" s="4">
        <v>4.25</v>
      </c>
      <c r="M12077" s="4">
        <v>28</v>
      </c>
    </row>
    <row r="12078" spans="1:13" x14ac:dyDescent="0.2">
      <c r="A12078" s="3">
        <v>44197</v>
      </c>
      <c r="B12078" t="s">
        <v>3913</v>
      </c>
      <c r="C12078" t="s">
        <v>3903</v>
      </c>
      <c r="D12078" t="s">
        <v>282</v>
      </c>
      <c r="E12078" t="s">
        <v>3902</v>
      </c>
      <c r="F12078" s="4">
        <v>3.79838709677419</v>
      </c>
      <c r="G12078" s="4">
        <v>3.75</v>
      </c>
      <c r="H12078" s="4">
        <v>0.23646136786930699</v>
      </c>
      <c r="I12078" s="4">
        <v>4.25</v>
      </c>
      <c r="J12078" s="4">
        <v>3.5</v>
      </c>
      <c r="K12078" s="4">
        <v>3.75</v>
      </c>
      <c r="L12078" s="4">
        <v>4</v>
      </c>
      <c r="M12078" s="4">
        <v>31</v>
      </c>
    </row>
    <row r="12079" spans="1:13" x14ac:dyDescent="0.2">
      <c r="A12079" s="3">
        <v>44197</v>
      </c>
      <c r="B12079" t="s">
        <v>4985</v>
      </c>
      <c r="C12079" t="s">
        <v>3915</v>
      </c>
      <c r="D12079" t="s">
        <v>1007</v>
      </c>
      <c r="E12079" t="s">
        <v>3914</v>
      </c>
      <c r="F12079" s="4">
        <v>4.1465517241379297</v>
      </c>
      <c r="G12079" s="4">
        <v>4.25</v>
      </c>
      <c r="H12079" s="4">
        <v>0.48879060563561899</v>
      </c>
      <c r="I12079" s="4">
        <v>5.75</v>
      </c>
      <c r="J12079" s="4">
        <v>3.5</v>
      </c>
      <c r="K12079" s="4">
        <v>3.75</v>
      </c>
      <c r="L12079" s="4">
        <v>4.25</v>
      </c>
      <c r="M12079" s="4">
        <v>29</v>
      </c>
    </row>
    <row r="12080" spans="1:13" x14ac:dyDescent="0.2">
      <c r="A12080" s="3">
        <v>44197</v>
      </c>
      <c r="B12080" t="s">
        <v>5095</v>
      </c>
      <c r="C12080" t="s">
        <v>3081</v>
      </c>
      <c r="D12080" t="s">
        <v>1109</v>
      </c>
      <c r="E12080" t="s">
        <v>3080</v>
      </c>
      <c r="F12080" s="4">
        <v>3.5194444444444399</v>
      </c>
      <c r="G12080" s="4">
        <v>3.53</v>
      </c>
      <c r="H12080" s="4">
        <v>0.25327505595351102</v>
      </c>
      <c r="I12080" s="4">
        <v>4.2</v>
      </c>
      <c r="J12080" s="4">
        <v>2.92</v>
      </c>
      <c r="K12080" s="4">
        <v>3.3</v>
      </c>
      <c r="L12080" s="4">
        <v>3.7025000000000001</v>
      </c>
      <c r="M12080" s="4">
        <v>36</v>
      </c>
    </row>
    <row r="12081" spans="1:13" x14ac:dyDescent="0.2">
      <c r="A12081" s="3">
        <v>44197</v>
      </c>
      <c r="B12081" t="s">
        <v>5408</v>
      </c>
      <c r="C12081" t="s">
        <v>3084</v>
      </c>
      <c r="D12081" t="s">
        <v>1259</v>
      </c>
      <c r="E12081" t="s">
        <v>3083</v>
      </c>
      <c r="F12081" s="4">
        <v>3.5138888888888902</v>
      </c>
      <c r="G12081" s="4">
        <v>3.52</v>
      </c>
      <c r="H12081" s="4">
        <v>0.25662955823273798</v>
      </c>
      <c r="I12081" s="4">
        <v>4.5</v>
      </c>
      <c r="J12081" s="4">
        <v>2.95</v>
      </c>
      <c r="K12081" s="4">
        <v>3.3574999999999999</v>
      </c>
      <c r="L12081" s="4">
        <v>3.6</v>
      </c>
      <c r="M12081" s="4">
        <v>36</v>
      </c>
    </row>
    <row r="12082" spans="1:13" x14ac:dyDescent="0.2">
      <c r="A12082" s="3">
        <v>44197</v>
      </c>
      <c r="B12082" t="s">
        <v>3073</v>
      </c>
      <c r="C12082" t="s">
        <v>3072</v>
      </c>
      <c r="D12082" t="s">
        <v>2</v>
      </c>
      <c r="E12082" t="s">
        <v>3071</v>
      </c>
      <c r="F12082" s="4">
        <v>3.6513888888888899</v>
      </c>
      <c r="G12082" s="4">
        <v>3.6549999999999998</v>
      </c>
      <c r="H12082" s="4">
        <v>0.20663498221021501</v>
      </c>
      <c r="I12082" s="4">
        <v>4.0999999999999996</v>
      </c>
      <c r="J12082" s="4">
        <v>3.21</v>
      </c>
      <c r="K12082" s="4">
        <v>3.54</v>
      </c>
      <c r="L12082" s="4">
        <v>3.8</v>
      </c>
      <c r="M12082" s="4">
        <v>36</v>
      </c>
    </row>
    <row r="12083" spans="1:13" x14ac:dyDescent="0.2">
      <c r="A12083" s="3">
        <v>44197</v>
      </c>
      <c r="B12083" t="s">
        <v>3076</v>
      </c>
      <c r="C12083" t="s">
        <v>3075</v>
      </c>
      <c r="D12083" t="s">
        <v>3</v>
      </c>
      <c r="E12083" t="s">
        <v>3074</v>
      </c>
      <c r="F12083" s="4">
        <v>3.5533333333333301</v>
      </c>
      <c r="G12083" s="4">
        <v>3.5</v>
      </c>
      <c r="H12083" s="4">
        <v>0.371237313395546</v>
      </c>
      <c r="I12083" s="4">
        <v>5.3</v>
      </c>
      <c r="J12083" s="4">
        <v>3</v>
      </c>
      <c r="K12083" s="4">
        <v>3.415</v>
      </c>
      <c r="L12083" s="4">
        <v>3.6025</v>
      </c>
      <c r="M12083" s="4">
        <v>36</v>
      </c>
    </row>
    <row r="12084" spans="1:13" x14ac:dyDescent="0.2">
      <c r="A12084" s="3">
        <v>44197</v>
      </c>
      <c r="B12084" t="s">
        <v>5410</v>
      </c>
      <c r="C12084" t="s">
        <v>3102</v>
      </c>
      <c r="D12084" t="s">
        <v>1261</v>
      </c>
      <c r="E12084" t="s">
        <v>3101</v>
      </c>
      <c r="F12084" s="4">
        <v>3.4942424242424202</v>
      </c>
      <c r="G12084" s="4">
        <v>3.5</v>
      </c>
      <c r="H12084" s="4">
        <v>0.32350647504175201</v>
      </c>
      <c r="I12084" s="4">
        <v>5</v>
      </c>
      <c r="J12084" s="4">
        <v>3.1</v>
      </c>
      <c r="K12084" s="4">
        <v>3.31</v>
      </c>
      <c r="L12084" s="4">
        <v>3.5</v>
      </c>
      <c r="M12084" s="4">
        <v>33</v>
      </c>
    </row>
    <row r="12085" spans="1:13" x14ac:dyDescent="0.2">
      <c r="A12085" s="3">
        <v>44197</v>
      </c>
      <c r="B12085" t="s">
        <v>5092</v>
      </c>
      <c r="C12085" t="s">
        <v>3078</v>
      </c>
      <c r="D12085" t="s">
        <v>1108</v>
      </c>
      <c r="E12085" t="s">
        <v>3077</v>
      </c>
      <c r="F12085" s="4">
        <v>3.5779310344827602</v>
      </c>
      <c r="G12085" s="4">
        <v>3.5</v>
      </c>
      <c r="H12085" s="4">
        <v>0.66125086719005999</v>
      </c>
      <c r="I12085" s="4">
        <v>6.8</v>
      </c>
      <c r="J12085" s="4">
        <v>3</v>
      </c>
      <c r="K12085" s="4">
        <v>3.32</v>
      </c>
      <c r="L12085" s="4">
        <v>3.55</v>
      </c>
      <c r="M12085" s="4">
        <v>29</v>
      </c>
    </row>
    <row r="12086" spans="1:13" x14ac:dyDescent="0.2">
      <c r="A12086" s="3">
        <v>44197</v>
      </c>
      <c r="B12086" t="s">
        <v>5411</v>
      </c>
      <c r="C12086" t="s">
        <v>3105</v>
      </c>
      <c r="D12086" t="s">
        <v>1262</v>
      </c>
      <c r="E12086" t="s">
        <v>3104</v>
      </c>
      <c r="F12086" s="4">
        <v>3.415</v>
      </c>
      <c r="G12086" s="4">
        <v>3.5</v>
      </c>
      <c r="H12086" s="4">
        <v>0.237439647504153</v>
      </c>
      <c r="I12086" s="4">
        <v>4</v>
      </c>
      <c r="J12086" s="4">
        <v>3</v>
      </c>
      <c r="K12086" s="4">
        <v>3.2549999999999999</v>
      </c>
      <c r="L12086" s="4">
        <v>3.5</v>
      </c>
      <c r="M12086" s="4">
        <v>30</v>
      </c>
    </row>
    <row r="12087" spans="1:13" x14ac:dyDescent="0.2">
      <c r="A12087" s="3">
        <v>44197</v>
      </c>
      <c r="B12087" t="s">
        <v>3148</v>
      </c>
      <c r="C12087" t="s">
        <v>3114</v>
      </c>
      <c r="D12087" t="s">
        <v>27</v>
      </c>
      <c r="E12087" t="s">
        <v>3113</v>
      </c>
      <c r="F12087" s="4">
        <v>0.624857142857143</v>
      </c>
      <c r="G12087" s="4">
        <v>0.66</v>
      </c>
      <c r="H12087" s="4">
        <v>0.11162888695746</v>
      </c>
      <c r="I12087" s="4">
        <v>0.79</v>
      </c>
      <c r="J12087" s="4">
        <v>0.35</v>
      </c>
      <c r="K12087" s="4">
        <v>0.57499999999999996</v>
      </c>
      <c r="L12087" s="4">
        <v>0.71</v>
      </c>
      <c r="M12087" s="4">
        <v>35</v>
      </c>
    </row>
    <row r="12088" spans="1:13" x14ac:dyDescent="0.2">
      <c r="A12088" s="3">
        <v>44197</v>
      </c>
      <c r="B12088" t="s">
        <v>5414</v>
      </c>
      <c r="C12088" t="s">
        <v>3150</v>
      </c>
      <c r="D12088" t="s">
        <v>1265</v>
      </c>
      <c r="E12088" t="s">
        <v>3149</v>
      </c>
      <c r="F12088" s="4">
        <v>0.49088235294117599</v>
      </c>
      <c r="G12088" s="4">
        <v>0.5</v>
      </c>
      <c r="H12088" s="4">
        <v>0.13670068269339899</v>
      </c>
      <c r="I12088" s="4">
        <v>0.77</v>
      </c>
      <c r="J12088" s="4">
        <v>0.1</v>
      </c>
      <c r="K12088" s="4">
        <v>0.4</v>
      </c>
      <c r="L12088" s="4">
        <v>0.59</v>
      </c>
      <c r="M12088" s="4">
        <v>34</v>
      </c>
    </row>
    <row r="12089" spans="1:13" x14ac:dyDescent="0.2">
      <c r="A12089" s="3">
        <v>44197</v>
      </c>
      <c r="B12089" t="s">
        <v>4330</v>
      </c>
      <c r="C12089" t="s">
        <v>3117</v>
      </c>
      <c r="D12089" t="s">
        <v>424</v>
      </c>
      <c r="E12089" t="s">
        <v>3116</v>
      </c>
      <c r="F12089" s="4">
        <v>0.36058823529411799</v>
      </c>
      <c r="G12089" s="4">
        <v>0.32</v>
      </c>
      <c r="H12089" s="4">
        <v>0.13497342446549601</v>
      </c>
      <c r="I12089" s="4">
        <v>0.79</v>
      </c>
      <c r="J12089" s="4">
        <v>0.16</v>
      </c>
      <c r="K12089" s="4">
        <v>0.28249999999999997</v>
      </c>
      <c r="L12089" s="4">
        <v>0.4</v>
      </c>
      <c r="M12089" s="4">
        <v>34</v>
      </c>
    </row>
    <row r="12090" spans="1:13" x14ac:dyDescent="0.2">
      <c r="A12090" s="3">
        <v>44197</v>
      </c>
      <c r="B12090" t="s">
        <v>4404</v>
      </c>
      <c r="C12090" t="s">
        <v>3120</v>
      </c>
      <c r="D12090" t="s">
        <v>492</v>
      </c>
      <c r="E12090" t="s">
        <v>3119</v>
      </c>
      <c r="F12090" s="4">
        <v>0.29705882352941199</v>
      </c>
      <c r="G12090" s="4">
        <v>0.29499999999999998</v>
      </c>
      <c r="H12090" s="4">
        <v>0.14402292350714099</v>
      </c>
      <c r="I12090" s="4">
        <v>0.8</v>
      </c>
      <c r="J12090" s="4">
        <v>-0.04</v>
      </c>
      <c r="K12090" s="4">
        <v>0.2525</v>
      </c>
      <c r="L12090" s="4">
        <v>0.33</v>
      </c>
      <c r="M12090" s="4">
        <v>34</v>
      </c>
    </row>
    <row r="12091" spans="1:13" x14ac:dyDescent="0.2">
      <c r="A12091" s="3">
        <v>44197</v>
      </c>
      <c r="B12091" t="s">
        <v>4478</v>
      </c>
      <c r="C12091" t="s">
        <v>3123</v>
      </c>
      <c r="D12091" t="s">
        <v>560</v>
      </c>
      <c r="E12091" t="s">
        <v>3122</v>
      </c>
      <c r="F12091" s="4">
        <v>-0.20764705882352899</v>
      </c>
      <c r="G12091" s="4">
        <v>-0.19500000000000001</v>
      </c>
      <c r="H12091" s="4">
        <v>0.207540559358806</v>
      </c>
      <c r="I12091" s="4">
        <v>0.22</v>
      </c>
      <c r="J12091" s="4">
        <v>-0.87</v>
      </c>
      <c r="K12091" s="4">
        <v>-0.315</v>
      </c>
      <c r="L12091" s="4">
        <v>-0.1</v>
      </c>
      <c r="M12091" s="4">
        <v>34</v>
      </c>
    </row>
    <row r="12092" spans="1:13" x14ac:dyDescent="0.2">
      <c r="A12092" s="3">
        <v>44197</v>
      </c>
      <c r="B12092" t="s">
        <v>4627</v>
      </c>
      <c r="C12092" t="s">
        <v>3126</v>
      </c>
      <c r="D12092" t="s">
        <v>653</v>
      </c>
      <c r="E12092" t="s">
        <v>3125</v>
      </c>
      <c r="F12092" s="4">
        <v>-0.19794117647058801</v>
      </c>
      <c r="G12092" s="4">
        <v>-0.23499999999999999</v>
      </c>
      <c r="H12092" s="4">
        <v>0.24615564688941</v>
      </c>
      <c r="I12092" s="4">
        <v>0.9</v>
      </c>
      <c r="J12092" s="4">
        <v>-0.46</v>
      </c>
      <c r="K12092" s="4">
        <v>-0.34499999999999997</v>
      </c>
      <c r="L12092" s="4">
        <v>-0.16</v>
      </c>
      <c r="M12092" s="4">
        <v>34</v>
      </c>
    </row>
    <row r="12093" spans="1:13" x14ac:dyDescent="0.2">
      <c r="A12093" s="3">
        <v>44197</v>
      </c>
      <c r="B12093" t="s">
        <v>4695</v>
      </c>
      <c r="C12093" t="s">
        <v>3129</v>
      </c>
      <c r="D12093" t="s">
        <v>719</v>
      </c>
      <c r="E12093" t="s">
        <v>3128</v>
      </c>
      <c r="F12093" s="4">
        <v>0.189117647058824</v>
      </c>
      <c r="G12093" s="4">
        <v>0.21</v>
      </c>
      <c r="H12093" s="4">
        <v>0.13505033061920499</v>
      </c>
      <c r="I12093" s="4">
        <v>0.49</v>
      </c>
      <c r="J12093" s="4">
        <v>-0.17</v>
      </c>
      <c r="K12093" s="4">
        <v>0.14000000000000001</v>
      </c>
      <c r="L12093" s="4">
        <v>0.2475</v>
      </c>
      <c r="M12093" s="4">
        <v>34</v>
      </c>
    </row>
    <row r="12094" spans="1:13" x14ac:dyDescent="0.2">
      <c r="A12094" s="3">
        <v>44197</v>
      </c>
      <c r="B12094" t="s">
        <v>4760</v>
      </c>
      <c r="C12094" t="s">
        <v>3132</v>
      </c>
      <c r="D12094" t="s">
        <v>782</v>
      </c>
      <c r="E12094" t="s">
        <v>3131</v>
      </c>
      <c r="F12094" s="4">
        <v>0.33617647058823502</v>
      </c>
      <c r="G12094" s="4">
        <v>0.34499999999999997</v>
      </c>
      <c r="H12094" s="4">
        <v>8.0491471631146103E-2</v>
      </c>
      <c r="I12094" s="4">
        <v>0.5</v>
      </c>
      <c r="J12094" s="4">
        <v>0.14000000000000001</v>
      </c>
      <c r="K12094" s="4">
        <v>0.28499999999999998</v>
      </c>
      <c r="L12094" s="4">
        <v>0.39</v>
      </c>
      <c r="M12094" s="4">
        <v>34</v>
      </c>
    </row>
    <row r="12095" spans="1:13" x14ac:dyDescent="0.2">
      <c r="A12095" s="3">
        <v>44197</v>
      </c>
      <c r="B12095" t="s">
        <v>4826</v>
      </c>
      <c r="C12095" t="s">
        <v>3135</v>
      </c>
      <c r="D12095" t="s">
        <v>848</v>
      </c>
      <c r="E12095" t="s">
        <v>3134</v>
      </c>
      <c r="F12095" s="4">
        <v>0.30647058823529399</v>
      </c>
      <c r="G12095" s="4">
        <v>0.28999999999999998</v>
      </c>
      <c r="H12095" s="4">
        <v>9.2404983236383006E-2</v>
      </c>
      <c r="I12095" s="4">
        <v>0.68</v>
      </c>
      <c r="J12095" s="4">
        <v>0.19</v>
      </c>
      <c r="K12095" s="4">
        <v>0.27</v>
      </c>
      <c r="L12095" s="4">
        <v>0.3075</v>
      </c>
      <c r="M12095" s="4">
        <v>34</v>
      </c>
    </row>
    <row r="12096" spans="1:13" x14ac:dyDescent="0.2">
      <c r="A12096" s="3">
        <v>44197</v>
      </c>
      <c r="B12096" t="s">
        <v>4891</v>
      </c>
      <c r="C12096" t="s">
        <v>3138</v>
      </c>
      <c r="D12096" t="s">
        <v>913</v>
      </c>
      <c r="E12096" t="s">
        <v>3137</v>
      </c>
      <c r="F12096" s="4">
        <v>0.33735294117647102</v>
      </c>
      <c r="G12096" s="4">
        <v>0.33</v>
      </c>
      <c r="H12096" s="4">
        <v>6.9470238822077104E-2</v>
      </c>
      <c r="I12096" s="4">
        <v>0.5</v>
      </c>
      <c r="J12096" s="4">
        <v>0.22</v>
      </c>
      <c r="K12096" s="4">
        <v>0.28249999999999997</v>
      </c>
      <c r="L12096" s="4">
        <v>0.38</v>
      </c>
      <c r="M12096" s="4">
        <v>34</v>
      </c>
    </row>
    <row r="12097" spans="1:13" x14ac:dyDescent="0.2">
      <c r="A12097" s="3">
        <v>44197</v>
      </c>
      <c r="B12097" t="s">
        <v>4955</v>
      </c>
      <c r="C12097" t="s">
        <v>3141</v>
      </c>
      <c r="D12097" t="s">
        <v>977</v>
      </c>
      <c r="E12097" t="s">
        <v>3140</v>
      </c>
      <c r="F12097" s="4">
        <v>0.505588235294118</v>
      </c>
      <c r="G12097" s="4">
        <v>0.51</v>
      </c>
      <c r="H12097" s="4">
        <v>6.2580429532145307E-2</v>
      </c>
      <c r="I12097" s="4">
        <v>0.61</v>
      </c>
      <c r="J12097" s="4">
        <v>0.3</v>
      </c>
      <c r="K12097" s="4">
        <v>0.48</v>
      </c>
      <c r="L12097" s="4">
        <v>0.53749999999999998</v>
      </c>
      <c r="M12097" s="4">
        <v>34</v>
      </c>
    </row>
    <row r="12098" spans="1:13" x14ac:dyDescent="0.2">
      <c r="A12098" s="3">
        <v>44197</v>
      </c>
      <c r="B12098" t="s">
        <v>5025</v>
      </c>
      <c r="C12098" t="s">
        <v>3144</v>
      </c>
      <c r="D12098" t="s">
        <v>1045</v>
      </c>
      <c r="E12098" t="s">
        <v>3143</v>
      </c>
      <c r="F12098" s="4">
        <v>0.61</v>
      </c>
      <c r="G12098" s="4">
        <v>0.63</v>
      </c>
      <c r="H12098" s="4">
        <v>0.14263749347718699</v>
      </c>
      <c r="I12098" s="4">
        <v>0.8</v>
      </c>
      <c r="J12098" s="4">
        <v>0.13</v>
      </c>
      <c r="K12098" s="4">
        <v>0.55249999999999999</v>
      </c>
      <c r="L12098" s="4">
        <v>0.70750000000000002</v>
      </c>
      <c r="M12098" s="4">
        <v>34</v>
      </c>
    </row>
    <row r="12099" spans="1:13" x14ac:dyDescent="0.2">
      <c r="A12099" s="3">
        <v>44197</v>
      </c>
      <c r="B12099" t="s">
        <v>5100</v>
      </c>
      <c r="C12099" t="s">
        <v>3147</v>
      </c>
      <c r="D12099" t="s">
        <v>1112</v>
      </c>
      <c r="E12099" t="s">
        <v>3146</v>
      </c>
      <c r="F12099" s="4">
        <v>0.44382352941176501</v>
      </c>
      <c r="G12099" s="4">
        <v>0.46</v>
      </c>
      <c r="H12099" s="4">
        <v>0.12959177643854999</v>
      </c>
      <c r="I12099" s="4">
        <v>0.61</v>
      </c>
      <c r="J12099" s="4">
        <v>-0.1</v>
      </c>
      <c r="K12099" s="4">
        <v>0.44</v>
      </c>
      <c r="L12099" s="4">
        <v>0.51</v>
      </c>
      <c r="M12099" s="4">
        <v>34</v>
      </c>
    </row>
    <row r="12100" spans="1:13" x14ac:dyDescent="0.2">
      <c r="A12100" s="3">
        <v>44197</v>
      </c>
      <c r="B12100" t="s">
        <v>5099</v>
      </c>
      <c r="C12100" t="s">
        <v>3096</v>
      </c>
      <c r="D12100" t="s">
        <v>1111</v>
      </c>
      <c r="E12100" t="s">
        <v>3095</v>
      </c>
      <c r="F12100" s="4">
        <v>3.5030303030302998</v>
      </c>
      <c r="G12100" s="4">
        <v>3.54</v>
      </c>
      <c r="H12100" s="4">
        <v>0.26790255747758401</v>
      </c>
      <c r="I12100" s="4">
        <v>4.07</v>
      </c>
      <c r="J12100" s="4">
        <v>3.02</v>
      </c>
      <c r="K12100" s="4">
        <v>3.3</v>
      </c>
      <c r="L12100" s="4">
        <v>3.66</v>
      </c>
      <c r="M12100" s="4">
        <v>33</v>
      </c>
    </row>
    <row r="12101" spans="1:13" x14ac:dyDescent="0.2">
      <c r="A12101" s="3">
        <v>44197</v>
      </c>
      <c r="B12101" t="s">
        <v>5409</v>
      </c>
      <c r="C12101" t="s">
        <v>3099</v>
      </c>
      <c r="D12101" t="s">
        <v>1260</v>
      </c>
      <c r="E12101" t="s">
        <v>3098</v>
      </c>
      <c r="F12101" s="4">
        <v>3.5090909090909101</v>
      </c>
      <c r="G12101" s="4">
        <v>3.52</v>
      </c>
      <c r="H12101" s="4">
        <v>0.25029187507243</v>
      </c>
      <c r="I12101" s="4">
        <v>4.0999999999999996</v>
      </c>
      <c r="J12101" s="4">
        <v>3.05</v>
      </c>
      <c r="K12101" s="4">
        <v>3.33</v>
      </c>
      <c r="L12101" s="4">
        <v>3.65</v>
      </c>
      <c r="M12101" s="4">
        <v>33</v>
      </c>
    </row>
    <row r="12102" spans="1:13" x14ac:dyDescent="0.2">
      <c r="A12102" s="3">
        <v>44197</v>
      </c>
      <c r="B12102" t="s">
        <v>3088</v>
      </c>
      <c r="C12102" t="s">
        <v>3087</v>
      </c>
      <c r="D12102" t="s">
        <v>7</v>
      </c>
      <c r="E12102" t="s">
        <v>3086</v>
      </c>
      <c r="F12102" s="4">
        <v>3.4890909090909101</v>
      </c>
      <c r="G12102" s="4">
        <v>3.57</v>
      </c>
      <c r="H12102" s="4">
        <v>0.28653494154687797</v>
      </c>
      <c r="I12102" s="4">
        <v>4.13</v>
      </c>
      <c r="J12102" s="4">
        <v>2.9</v>
      </c>
      <c r="K12102" s="4">
        <v>3.3</v>
      </c>
      <c r="L12102" s="4">
        <v>3.61</v>
      </c>
      <c r="M12102" s="4">
        <v>33</v>
      </c>
    </row>
    <row r="12103" spans="1:13" x14ac:dyDescent="0.2">
      <c r="A12103" s="3">
        <v>44197</v>
      </c>
      <c r="B12103" t="s">
        <v>3091</v>
      </c>
      <c r="C12103" t="s">
        <v>3090</v>
      </c>
      <c r="D12103" t="s">
        <v>8</v>
      </c>
      <c r="E12103" t="s">
        <v>3089</v>
      </c>
      <c r="F12103" s="4">
        <v>3.49272727272727</v>
      </c>
      <c r="G12103" s="4">
        <v>3.45</v>
      </c>
      <c r="H12103" s="4">
        <v>0.29042288915554598</v>
      </c>
      <c r="I12103" s="4">
        <v>4.2</v>
      </c>
      <c r="J12103" s="4">
        <v>3</v>
      </c>
      <c r="K12103" s="4">
        <v>3.4</v>
      </c>
      <c r="L12103" s="4">
        <v>3.6</v>
      </c>
      <c r="M12103" s="4">
        <v>33</v>
      </c>
    </row>
    <row r="12104" spans="1:13" x14ac:dyDescent="0.2">
      <c r="A12104" s="3">
        <v>44197</v>
      </c>
      <c r="B12104" t="s">
        <v>5412</v>
      </c>
      <c r="C12104" t="s">
        <v>3108</v>
      </c>
      <c r="D12104" t="s">
        <v>1263</v>
      </c>
      <c r="E12104" t="s">
        <v>3107</v>
      </c>
      <c r="F12104" s="4">
        <v>3.4748275862068998</v>
      </c>
      <c r="G12104" s="4">
        <v>3.5</v>
      </c>
      <c r="H12104" s="4">
        <v>0.27638767661249197</v>
      </c>
      <c r="I12104" s="4">
        <v>4.3</v>
      </c>
      <c r="J12104" s="4">
        <v>3</v>
      </c>
      <c r="K12104" s="4">
        <v>3.36</v>
      </c>
      <c r="L12104" s="4">
        <v>3.5</v>
      </c>
      <c r="M12104" s="4">
        <v>29</v>
      </c>
    </row>
    <row r="12105" spans="1:13" x14ac:dyDescent="0.2">
      <c r="A12105" s="3">
        <v>44197</v>
      </c>
      <c r="B12105" t="s">
        <v>5096</v>
      </c>
      <c r="C12105" t="s">
        <v>3093</v>
      </c>
      <c r="D12105" t="s">
        <v>1110</v>
      </c>
      <c r="E12105" t="s">
        <v>3092</v>
      </c>
      <c r="F12105" s="4">
        <v>3.4950000000000001</v>
      </c>
      <c r="G12105" s="4">
        <v>3.4249999999999998</v>
      </c>
      <c r="H12105" s="4">
        <v>0.39798743698765199</v>
      </c>
      <c r="I12105" s="4">
        <v>5</v>
      </c>
      <c r="J12105" s="4">
        <v>3</v>
      </c>
      <c r="K12105" s="4">
        <v>3.3250000000000002</v>
      </c>
      <c r="L12105" s="4">
        <v>3.5074999999999998</v>
      </c>
      <c r="M12105" s="4">
        <v>26</v>
      </c>
    </row>
    <row r="12106" spans="1:13" x14ac:dyDescent="0.2">
      <c r="A12106" s="3">
        <v>44197</v>
      </c>
      <c r="B12106" t="s">
        <v>5413</v>
      </c>
      <c r="C12106" t="s">
        <v>3111</v>
      </c>
      <c r="D12106" t="s">
        <v>1264</v>
      </c>
      <c r="E12106" t="s">
        <v>3110</v>
      </c>
      <c r="F12106" s="4">
        <v>3.4153846153846201</v>
      </c>
      <c r="G12106" s="4">
        <v>3.5</v>
      </c>
      <c r="H12106" s="4">
        <v>0.200523929130281</v>
      </c>
      <c r="I12106" s="4">
        <v>4</v>
      </c>
      <c r="J12106" s="4">
        <v>3</v>
      </c>
      <c r="K12106" s="4">
        <v>3.3250000000000002</v>
      </c>
      <c r="L12106" s="4">
        <v>3.5</v>
      </c>
      <c r="M12106" s="4">
        <v>26</v>
      </c>
    </row>
    <row r="12107" spans="1:13" x14ac:dyDescent="0.2">
      <c r="A12107" s="3">
        <v>44197</v>
      </c>
      <c r="B12107" t="s">
        <v>5415</v>
      </c>
      <c r="C12107" t="s">
        <v>3153</v>
      </c>
      <c r="D12107" t="s">
        <v>1266</v>
      </c>
      <c r="E12107" t="s">
        <v>3152</v>
      </c>
      <c r="F12107" s="4">
        <v>0.34969696969697001</v>
      </c>
      <c r="G12107" s="4">
        <v>0.35</v>
      </c>
      <c r="H12107" s="4">
        <v>4.8119957429639301E-2</v>
      </c>
      <c r="I12107" s="4">
        <v>0.44</v>
      </c>
      <c r="J12107" s="4">
        <v>0.2</v>
      </c>
      <c r="K12107" s="4">
        <v>0.33</v>
      </c>
      <c r="L12107" s="4">
        <v>0.38</v>
      </c>
      <c r="M12107" s="4">
        <v>33</v>
      </c>
    </row>
    <row r="12108" spans="1:13" x14ac:dyDescent="0.2">
      <c r="A12108" s="3">
        <v>44197</v>
      </c>
      <c r="B12108" t="s">
        <v>4322</v>
      </c>
      <c r="C12108" t="s">
        <v>4321</v>
      </c>
      <c r="D12108" t="s">
        <v>420</v>
      </c>
      <c r="E12108" t="s">
        <v>4320</v>
      </c>
      <c r="F12108" s="4">
        <v>-3.5633333333333299</v>
      </c>
      <c r="G12108" s="4">
        <v>-3.5</v>
      </c>
      <c r="H12108" s="4">
        <v>0.35958149364881498</v>
      </c>
      <c r="I12108" s="4">
        <v>-2.5</v>
      </c>
      <c r="J12108" s="4">
        <v>-4.5999999999999996</v>
      </c>
      <c r="K12108" s="4">
        <v>-3.6</v>
      </c>
      <c r="L12108" s="4">
        <v>-3.5</v>
      </c>
      <c r="M12108" s="4">
        <v>30</v>
      </c>
    </row>
    <row r="12109" spans="1:13" x14ac:dyDescent="0.2">
      <c r="A12109" s="3">
        <v>44197</v>
      </c>
      <c r="B12109" t="s">
        <v>4325</v>
      </c>
      <c r="C12109" t="s">
        <v>4324</v>
      </c>
      <c r="D12109" t="s">
        <v>421</v>
      </c>
      <c r="E12109" t="s">
        <v>4323</v>
      </c>
      <c r="F12109" s="4">
        <v>4.4166666666666696</v>
      </c>
      <c r="G12109" s="4">
        <v>4.2</v>
      </c>
      <c r="H12109" s="4">
        <v>0.882036567125834</v>
      </c>
      <c r="I12109" s="4">
        <v>6.5</v>
      </c>
      <c r="J12109" s="4">
        <v>3.2</v>
      </c>
      <c r="K12109" s="4">
        <v>3.8</v>
      </c>
      <c r="L12109" s="4">
        <v>4.95</v>
      </c>
      <c r="M12109" s="4">
        <v>30</v>
      </c>
    </row>
    <row r="12110" spans="1:13" x14ac:dyDescent="0.2">
      <c r="A12110" s="3">
        <v>44197</v>
      </c>
      <c r="B12110" t="s">
        <v>5405</v>
      </c>
      <c r="C12110" t="s">
        <v>4327</v>
      </c>
      <c r="D12110" t="s">
        <v>1258</v>
      </c>
      <c r="E12110" t="s">
        <v>4326</v>
      </c>
      <c r="F12110" s="4">
        <v>3.1857142857142899</v>
      </c>
      <c r="G12110" s="4">
        <v>3.25</v>
      </c>
      <c r="H12110" s="4">
        <v>0.64791076529747504</v>
      </c>
      <c r="I12110" s="4">
        <v>4.3</v>
      </c>
      <c r="J12110" s="4">
        <v>1.6</v>
      </c>
      <c r="K12110" s="4">
        <v>2.85</v>
      </c>
      <c r="L12110" s="4">
        <v>3.55</v>
      </c>
      <c r="M12110" s="4">
        <v>28</v>
      </c>
    </row>
    <row r="12111" spans="1:13" x14ac:dyDescent="0.2">
      <c r="A12111" s="3">
        <v>44197</v>
      </c>
      <c r="B12111" t="s">
        <v>4363</v>
      </c>
      <c r="C12111" t="s">
        <v>3939</v>
      </c>
      <c r="D12111" t="s">
        <v>455</v>
      </c>
      <c r="E12111" t="s">
        <v>3947</v>
      </c>
      <c r="F12111" s="4">
        <v>19.940344827586198</v>
      </c>
      <c r="G12111" s="4">
        <v>19.95</v>
      </c>
      <c r="H12111" s="4">
        <v>0.20814628713309</v>
      </c>
      <c r="I12111" s="4">
        <v>20.39</v>
      </c>
      <c r="J12111" s="4">
        <v>19.5</v>
      </c>
      <c r="K12111" s="4">
        <v>19.82</v>
      </c>
      <c r="L12111" s="4">
        <v>20.05</v>
      </c>
      <c r="M12111" s="4">
        <v>29</v>
      </c>
    </row>
    <row r="12112" spans="1:13" x14ac:dyDescent="0.2">
      <c r="A12112" s="3">
        <v>44197</v>
      </c>
      <c r="B12112" t="s">
        <v>4437</v>
      </c>
      <c r="C12112" t="s">
        <v>3942</v>
      </c>
      <c r="D12112" t="s">
        <v>523</v>
      </c>
      <c r="E12112" t="s">
        <v>3949</v>
      </c>
      <c r="F12112" s="4">
        <v>20.018275862069</v>
      </c>
      <c r="G12112" s="4">
        <v>19.98</v>
      </c>
      <c r="H12112" s="4">
        <v>0.41216388007612798</v>
      </c>
      <c r="I12112" s="4">
        <v>21</v>
      </c>
      <c r="J12112" s="4">
        <v>19.3</v>
      </c>
      <c r="K12112" s="4">
        <v>19.77</v>
      </c>
      <c r="L12112" s="4">
        <v>20.2</v>
      </c>
      <c r="M12112" s="4">
        <v>29</v>
      </c>
    </row>
    <row r="12113" spans="1:13" x14ac:dyDescent="0.2">
      <c r="A12113" s="3">
        <v>44197</v>
      </c>
      <c r="B12113" t="s">
        <v>4587</v>
      </c>
      <c r="C12113" t="s">
        <v>3952</v>
      </c>
      <c r="D12113" t="s">
        <v>617</v>
      </c>
      <c r="E12113" t="s">
        <v>3951</v>
      </c>
      <c r="F12113" s="4">
        <v>19.982413793103401</v>
      </c>
      <c r="G12113" s="4">
        <v>19.920000000000002</v>
      </c>
      <c r="H12113" s="4">
        <v>0.46565357427118198</v>
      </c>
      <c r="I12113" s="4">
        <v>21.33</v>
      </c>
      <c r="J12113" s="4">
        <v>19.2</v>
      </c>
      <c r="K12113" s="4">
        <v>19.78</v>
      </c>
      <c r="L12113" s="4">
        <v>20.04</v>
      </c>
      <c r="M12113" s="4">
        <v>29</v>
      </c>
    </row>
    <row r="12114" spans="1:13" x14ac:dyDescent="0.2">
      <c r="A12114" s="3">
        <v>44197</v>
      </c>
      <c r="B12114" t="s">
        <v>3937</v>
      </c>
      <c r="C12114" t="s">
        <v>3936</v>
      </c>
      <c r="D12114" t="s">
        <v>290</v>
      </c>
      <c r="E12114" t="s">
        <v>3935</v>
      </c>
      <c r="F12114" s="4">
        <v>20.178787878787901</v>
      </c>
      <c r="G12114" s="4">
        <v>20.2</v>
      </c>
      <c r="H12114" s="4">
        <v>0.88631525703244296</v>
      </c>
      <c r="I12114" s="4">
        <v>22.09</v>
      </c>
      <c r="J12114" s="4">
        <v>18.5</v>
      </c>
      <c r="K12114" s="4">
        <v>19.8</v>
      </c>
      <c r="L12114" s="4">
        <v>20.97</v>
      </c>
      <c r="M12114" s="4">
        <v>33</v>
      </c>
    </row>
    <row r="12115" spans="1:13" x14ac:dyDescent="0.2">
      <c r="A12115" s="3">
        <v>44197</v>
      </c>
      <c r="B12115" t="s">
        <v>3940</v>
      </c>
      <c r="C12115" t="s">
        <v>3939</v>
      </c>
      <c r="D12115" t="s">
        <v>291</v>
      </c>
      <c r="E12115" t="s">
        <v>3938</v>
      </c>
      <c r="F12115" s="4">
        <v>20.588125000000002</v>
      </c>
      <c r="G12115" s="4">
        <v>20.574999999999999</v>
      </c>
      <c r="H12115" s="4">
        <v>1.1600484903658099</v>
      </c>
      <c r="I12115" s="4">
        <v>23.31</v>
      </c>
      <c r="J12115" s="4">
        <v>18</v>
      </c>
      <c r="K12115" s="4">
        <v>19.96</v>
      </c>
      <c r="L12115" s="4">
        <v>21.4</v>
      </c>
      <c r="M12115" s="4">
        <v>32</v>
      </c>
    </row>
    <row r="12116" spans="1:13" x14ac:dyDescent="0.2">
      <c r="A12116" s="3">
        <v>44197</v>
      </c>
      <c r="B12116" t="s">
        <v>5349</v>
      </c>
      <c r="C12116" t="s">
        <v>3942</v>
      </c>
      <c r="D12116" t="s">
        <v>1219</v>
      </c>
      <c r="E12116" t="s">
        <v>3941</v>
      </c>
      <c r="F12116" s="4">
        <v>21.066363636363601</v>
      </c>
      <c r="G12116" s="4">
        <v>20.95</v>
      </c>
      <c r="H12116" s="4">
        <v>0.98915810982560604</v>
      </c>
      <c r="I12116" s="4">
        <v>22.8</v>
      </c>
      <c r="J12116" s="4">
        <v>19.690000000000001</v>
      </c>
      <c r="K12116" s="4">
        <v>20.3</v>
      </c>
      <c r="L12116" s="4">
        <v>21.875</v>
      </c>
      <c r="M12116" s="4">
        <v>22</v>
      </c>
    </row>
    <row r="12117" spans="1:13" x14ac:dyDescent="0.2">
      <c r="A12117" s="3">
        <v>44197</v>
      </c>
      <c r="B12117" t="s">
        <v>3577</v>
      </c>
      <c r="C12117" t="s">
        <v>3576</v>
      </c>
      <c r="D12117" t="s">
        <v>170</v>
      </c>
      <c r="E12117" t="s">
        <v>3575</v>
      </c>
      <c r="F12117" s="4">
        <v>-8.6663888888888891</v>
      </c>
      <c r="G12117" s="4">
        <v>-8.6</v>
      </c>
      <c r="H12117" s="4">
        <v>0.259946728364297</v>
      </c>
      <c r="I12117" s="4">
        <v>-8.31</v>
      </c>
      <c r="J12117" s="4">
        <v>-9.1</v>
      </c>
      <c r="K12117" s="4">
        <v>-8.9250000000000007</v>
      </c>
      <c r="L12117" s="4">
        <v>-8.4224999999999994</v>
      </c>
      <c r="M12117" s="4">
        <v>36</v>
      </c>
    </row>
    <row r="12118" spans="1:13" x14ac:dyDescent="0.2">
      <c r="A12118" s="3">
        <v>44197</v>
      </c>
      <c r="B12118" t="s">
        <v>3580</v>
      </c>
      <c r="C12118" t="s">
        <v>3579</v>
      </c>
      <c r="D12118" t="s">
        <v>171</v>
      </c>
      <c r="E12118" t="s">
        <v>3578</v>
      </c>
      <c r="F12118" s="4">
        <v>3.7411111111111102</v>
      </c>
      <c r="G12118" s="4">
        <v>3.4950000000000001</v>
      </c>
      <c r="H12118" s="4">
        <v>0.94575979365882701</v>
      </c>
      <c r="I12118" s="4">
        <v>5.8</v>
      </c>
      <c r="J12118" s="4">
        <v>1.55</v>
      </c>
      <c r="K12118" s="4">
        <v>3.0975000000000001</v>
      </c>
      <c r="L12118" s="4">
        <v>4.1749999999999998</v>
      </c>
      <c r="M12118" s="4">
        <v>36</v>
      </c>
    </row>
    <row r="12119" spans="1:13" x14ac:dyDescent="0.2">
      <c r="A12119" s="3">
        <v>44197</v>
      </c>
      <c r="B12119" t="s">
        <v>3583</v>
      </c>
      <c r="C12119" t="s">
        <v>3582</v>
      </c>
      <c r="D12119" t="s">
        <v>172</v>
      </c>
      <c r="E12119" t="s">
        <v>3581</v>
      </c>
      <c r="F12119" s="4">
        <v>2.6054285714285701</v>
      </c>
      <c r="G12119" s="4">
        <v>2.5</v>
      </c>
      <c r="H12119" s="4">
        <v>0.64865627105824997</v>
      </c>
      <c r="I12119" s="4">
        <v>4.5</v>
      </c>
      <c r="J12119" s="4">
        <v>1.5</v>
      </c>
      <c r="K12119" s="4">
        <v>2.1150000000000002</v>
      </c>
      <c r="L12119" s="4">
        <v>2.95</v>
      </c>
      <c r="M12119" s="4">
        <v>35</v>
      </c>
    </row>
    <row r="12120" spans="1:13" x14ac:dyDescent="0.2">
      <c r="A12120" s="3">
        <v>44197</v>
      </c>
      <c r="B12120" t="s">
        <v>5214</v>
      </c>
      <c r="C12120" t="s">
        <v>3585</v>
      </c>
      <c r="D12120" t="s">
        <v>1170</v>
      </c>
      <c r="E12120" t="s">
        <v>3584</v>
      </c>
      <c r="F12120" s="4">
        <v>2.2433333333333301</v>
      </c>
      <c r="G12120" s="4">
        <v>2.1</v>
      </c>
      <c r="H12120" s="4">
        <v>0.46440861568110497</v>
      </c>
      <c r="I12120" s="4">
        <v>3.5</v>
      </c>
      <c r="J12120" s="4">
        <v>1.5</v>
      </c>
      <c r="K12120" s="4">
        <v>1.9</v>
      </c>
      <c r="L12120" s="4">
        <v>2.5099999999999998</v>
      </c>
      <c r="M12120" s="4">
        <v>24</v>
      </c>
    </row>
    <row r="12121" spans="1:13" x14ac:dyDescent="0.2">
      <c r="A12121" s="3">
        <v>44197</v>
      </c>
      <c r="B12121" t="s">
        <v>3604</v>
      </c>
      <c r="C12121" t="s">
        <v>3594</v>
      </c>
      <c r="D12121" t="s">
        <v>179</v>
      </c>
      <c r="E12121" t="s">
        <v>3593</v>
      </c>
      <c r="F12121" s="4">
        <v>-4.3374193548387101</v>
      </c>
      <c r="G12121" s="4">
        <v>-4.8</v>
      </c>
      <c r="H12121" s="4">
        <v>2.15048206648639</v>
      </c>
      <c r="I12121" s="4">
        <v>1.8</v>
      </c>
      <c r="J12121" s="4">
        <v>-8.6999999999999993</v>
      </c>
      <c r="K12121" s="4">
        <v>-5.3</v>
      </c>
      <c r="L12121" s="4">
        <v>-3.65</v>
      </c>
      <c r="M12121" s="4">
        <v>31</v>
      </c>
    </row>
    <row r="12122" spans="1:13" x14ac:dyDescent="0.2">
      <c r="A12122" s="3">
        <v>44197</v>
      </c>
      <c r="B12122" t="s">
        <v>5217</v>
      </c>
      <c r="C12122" t="s">
        <v>3606</v>
      </c>
      <c r="D12122" t="s">
        <v>1171</v>
      </c>
      <c r="E12122" t="s">
        <v>3605</v>
      </c>
      <c r="F12122" s="4">
        <v>3.0246153846153798</v>
      </c>
      <c r="G12122" s="4">
        <v>3.15</v>
      </c>
      <c r="H12122" s="4">
        <v>1.60688824942926</v>
      </c>
      <c r="I12122" s="4">
        <v>6.5</v>
      </c>
      <c r="J12122" s="4">
        <v>0.2</v>
      </c>
      <c r="K12122" s="4">
        <v>1.6</v>
      </c>
      <c r="L12122" s="4">
        <v>3.9249999999999998</v>
      </c>
      <c r="M12122" s="4">
        <v>26</v>
      </c>
    </row>
    <row r="12123" spans="1:13" x14ac:dyDescent="0.2">
      <c r="A12123" s="3">
        <v>44197</v>
      </c>
      <c r="B12123" t="s">
        <v>3607</v>
      </c>
      <c r="C12123" t="s">
        <v>3597</v>
      </c>
      <c r="D12123" t="s">
        <v>180</v>
      </c>
      <c r="E12123" t="s">
        <v>3596</v>
      </c>
      <c r="F12123" s="4">
        <v>14.051935483871</v>
      </c>
      <c r="G12123" s="4">
        <v>14.7</v>
      </c>
      <c r="H12123" s="4">
        <v>3.6777823203255098</v>
      </c>
      <c r="I12123" s="4">
        <v>18.5</v>
      </c>
      <c r="J12123" s="4">
        <v>3.62</v>
      </c>
      <c r="K12123" s="4">
        <v>12.85</v>
      </c>
      <c r="L12123" s="4">
        <v>16.739999999999998</v>
      </c>
      <c r="M12123" s="4">
        <v>31</v>
      </c>
    </row>
    <row r="12124" spans="1:13" x14ac:dyDescent="0.2">
      <c r="A12124" s="3">
        <v>44197</v>
      </c>
      <c r="B12124" t="s">
        <v>5218</v>
      </c>
      <c r="C12124" t="s">
        <v>3609</v>
      </c>
      <c r="D12124" t="s">
        <v>1172</v>
      </c>
      <c r="E12124" t="s">
        <v>3608</v>
      </c>
      <c r="F12124" s="4">
        <v>2.6634615384615401</v>
      </c>
      <c r="G12124" s="4">
        <v>2.5499999999999998</v>
      </c>
      <c r="H12124" s="4">
        <v>0.91862916264482797</v>
      </c>
      <c r="I12124" s="4">
        <v>5.3</v>
      </c>
      <c r="J12124" s="4">
        <v>0.8</v>
      </c>
      <c r="K12124" s="4">
        <v>2.0175000000000001</v>
      </c>
      <c r="L12124" s="4">
        <v>3.2225000000000001</v>
      </c>
      <c r="M12124" s="4">
        <v>26</v>
      </c>
    </row>
    <row r="12125" spans="1:13" x14ac:dyDescent="0.2">
      <c r="A12125" s="3">
        <v>44197</v>
      </c>
      <c r="B12125" t="s">
        <v>3610</v>
      </c>
      <c r="C12125" t="s">
        <v>3600</v>
      </c>
      <c r="D12125" t="s">
        <v>181</v>
      </c>
      <c r="E12125" t="s">
        <v>3599</v>
      </c>
      <c r="F12125" s="4">
        <v>4.0893548387096796</v>
      </c>
      <c r="G12125" s="4">
        <v>3.6</v>
      </c>
      <c r="H12125" s="4">
        <v>1.3320458838039899</v>
      </c>
      <c r="I12125" s="4">
        <v>6.5</v>
      </c>
      <c r="J12125" s="4">
        <v>1.7</v>
      </c>
      <c r="K12125" s="4">
        <v>3</v>
      </c>
      <c r="L12125" s="4">
        <v>5.2750000000000004</v>
      </c>
      <c r="M12125" s="4">
        <v>31</v>
      </c>
    </row>
    <row r="12126" spans="1:13" x14ac:dyDescent="0.2">
      <c r="A12126" s="3">
        <v>44197</v>
      </c>
      <c r="B12126" t="s">
        <v>5219</v>
      </c>
      <c r="C12126" t="s">
        <v>3612</v>
      </c>
      <c r="D12126" t="s">
        <v>1173</v>
      </c>
      <c r="E12126" t="s">
        <v>3611</v>
      </c>
      <c r="F12126" s="4">
        <v>2.3876923076923098</v>
      </c>
      <c r="G12126" s="4">
        <v>2.2000000000000002</v>
      </c>
      <c r="H12126" s="4">
        <v>0.64114464946567395</v>
      </c>
      <c r="I12126" s="4">
        <v>3.8</v>
      </c>
      <c r="J12126" s="4">
        <v>1.3</v>
      </c>
      <c r="K12126" s="4">
        <v>1.9924999999999999</v>
      </c>
      <c r="L12126" s="4">
        <v>2.875</v>
      </c>
      <c r="M12126" s="4">
        <v>26</v>
      </c>
    </row>
    <row r="12127" spans="1:13" x14ac:dyDescent="0.2">
      <c r="A12127" s="3">
        <v>44197</v>
      </c>
      <c r="B12127" t="s">
        <v>3601</v>
      </c>
      <c r="C12127" t="s">
        <v>3591</v>
      </c>
      <c r="D12127" t="s">
        <v>178</v>
      </c>
      <c r="E12127" t="s">
        <v>3590</v>
      </c>
      <c r="F12127" s="4">
        <v>-5.9359374999999996</v>
      </c>
      <c r="G12127" s="4">
        <v>-5.6</v>
      </c>
      <c r="H12127" s="4">
        <v>0.96883321702930603</v>
      </c>
      <c r="I12127" s="4">
        <v>-4.8499999999999996</v>
      </c>
      <c r="J12127" s="4">
        <v>-7.7</v>
      </c>
      <c r="K12127" s="4">
        <v>-6.7249999999999996</v>
      </c>
      <c r="L12127" s="4">
        <v>-5.0999999999999996</v>
      </c>
      <c r="M12127" s="4">
        <v>32</v>
      </c>
    </row>
    <row r="12128" spans="1:13" x14ac:dyDescent="0.2">
      <c r="A12128" s="3">
        <v>44197</v>
      </c>
      <c r="B12128" t="s">
        <v>3613</v>
      </c>
      <c r="C12128" t="s">
        <v>3603</v>
      </c>
      <c r="D12128" t="s">
        <v>182</v>
      </c>
      <c r="E12128" t="s">
        <v>3602</v>
      </c>
      <c r="F12128" s="4">
        <v>2.85709677419355</v>
      </c>
      <c r="G12128" s="4">
        <v>3.04</v>
      </c>
      <c r="H12128" s="4">
        <v>1.4034343436688601</v>
      </c>
      <c r="I12128" s="4">
        <v>5.6</v>
      </c>
      <c r="J12128" s="4">
        <v>-1</v>
      </c>
      <c r="K12128" s="4">
        <v>2.2999999999999998</v>
      </c>
      <c r="L12128" s="4">
        <v>3.65</v>
      </c>
      <c r="M12128" s="4">
        <v>31</v>
      </c>
    </row>
    <row r="12129" spans="1:13" x14ac:dyDescent="0.2">
      <c r="A12129" s="3">
        <v>44197</v>
      </c>
      <c r="B12129" t="s">
        <v>5220</v>
      </c>
      <c r="C12129" t="s">
        <v>3615</v>
      </c>
      <c r="D12129" t="s">
        <v>1174</v>
      </c>
      <c r="E12129" t="s">
        <v>3614</v>
      </c>
      <c r="F12129" s="4">
        <v>2.1996153846153801</v>
      </c>
      <c r="G12129" s="4">
        <v>2.16</v>
      </c>
      <c r="H12129" s="4">
        <v>0.95702656501993</v>
      </c>
      <c r="I12129" s="4">
        <v>3.71</v>
      </c>
      <c r="J12129" s="4">
        <v>-0.8</v>
      </c>
      <c r="K12129" s="4">
        <v>1.75</v>
      </c>
      <c r="L12129" s="4">
        <v>2.8624999999999998</v>
      </c>
      <c r="M12129" s="4">
        <v>26</v>
      </c>
    </row>
    <row r="12130" spans="1:13" x14ac:dyDescent="0.2">
      <c r="A12130" s="3">
        <v>44197</v>
      </c>
      <c r="B12130" t="s">
        <v>3880</v>
      </c>
      <c r="C12130" t="s">
        <v>3870</v>
      </c>
      <c r="D12130" t="s">
        <v>271</v>
      </c>
      <c r="E12130" t="s">
        <v>3869</v>
      </c>
      <c r="F12130" s="4">
        <v>-0.25368421052631601</v>
      </c>
      <c r="G12130" s="4">
        <v>0</v>
      </c>
      <c r="H12130" s="4">
        <v>1.40712555913866</v>
      </c>
      <c r="I12130" s="4">
        <v>2.31</v>
      </c>
      <c r="J12130" s="4">
        <v>-4.25</v>
      </c>
      <c r="K12130" s="4">
        <v>-0.42</v>
      </c>
      <c r="L12130" s="4">
        <v>0.44500000000000001</v>
      </c>
      <c r="M12130" s="4">
        <v>19</v>
      </c>
    </row>
    <row r="12131" spans="1:13" x14ac:dyDescent="0.2">
      <c r="A12131" s="3">
        <v>44197</v>
      </c>
      <c r="B12131" t="s">
        <v>5337</v>
      </c>
      <c r="C12131" t="s">
        <v>3882</v>
      </c>
      <c r="D12131" t="s">
        <v>1213</v>
      </c>
      <c r="E12131" t="s">
        <v>3881</v>
      </c>
      <c r="F12131" s="4">
        <v>0.56437499999999996</v>
      </c>
      <c r="G12131" s="4">
        <v>0.6</v>
      </c>
      <c r="H12131" s="4">
        <v>0.57895271827671702</v>
      </c>
      <c r="I12131" s="4">
        <v>1.51</v>
      </c>
      <c r="J12131" s="4">
        <v>-0.82</v>
      </c>
      <c r="K12131" s="4">
        <v>0.45</v>
      </c>
      <c r="L12131" s="4">
        <v>0.92500000000000004</v>
      </c>
      <c r="M12131" s="4">
        <v>16</v>
      </c>
    </row>
    <row r="12132" spans="1:13" x14ac:dyDescent="0.2">
      <c r="A12132" s="3">
        <v>44197</v>
      </c>
      <c r="B12132" t="s">
        <v>3883</v>
      </c>
      <c r="C12132" t="s">
        <v>3873</v>
      </c>
      <c r="D12132" t="s">
        <v>272</v>
      </c>
      <c r="E12132" t="s">
        <v>3872</v>
      </c>
      <c r="F12132" s="4">
        <v>0.278947368421053</v>
      </c>
      <c r="G12132" s="4">
        <v>0.5</v>
      </c>
      <c r="H12132" s="4">
        <v>1.74000924243025</v>
      </c>
      <c r="I12132" s="4">
        <v>2.93</v>
      </c>
      <c r="J12132" s="4">
        <v>-3.65</v>
      </c>
      <c r="K12132" s="4">
        <v>0.17</v>
      </c>
      <c r="L12132" s="4">
        <v>1.3</v>
      </c>
      <c r="M12132" s="4">
        <v>19</v>
      </c>
    </row>
    <row r="12133" spans="1:13" x14ac:dyDescent="0.2">
      <c r="A12133" s="3">
        <v>44197</v>
      </c>
      <c r="B12133" t="s">
        <v>5338</v>
      </c>
      <c r="C12133" t="s">
        <v>3885</v>
      </c>
      <c r="D12133" t="s">
        <v>1214</v>
      </c>
      <c r="E12133" t="s">
        <v>3884</v>
      </c>
      <c r="F12133" s="4">
        <v>0.18312500000000001</v>
      </c>
      <c r="G12133" s="4">
        <v>0.6</v>
      </c>
      <c r="H12133" s="4">
        <v>1.39583532338167</v>
      </c>
      <c r="I12133" s="4">
        <v>1.1299999999999999</v>
      </c>
      <c r="J12133" s="4">
        <v>-4.6500000000000004</v>
      </c>
      <c r="K12133" s="4">
        <v>0.47499999999999998</v>
      </c>
      <c r="L12133" s="4">
        <v>0.625</v>
      </c>
      <c r="M12133" s="4">
        <v>16</v>
      </c>
    </row>
    <row r="12134" spans="1:13" x14ac:dyDescent="0.2">
      <c r="A12134" s="3">
        <v>44197</v>
      </c>
      <c r="B12134" t="s">
        <v>3886</v>
      </c>
      <c r="C12134" t="s">
        <v>3876</v>
      </c>
      <c r="D12134" t="s">
        <v>273</v>
      </c>
      <c r="E12134" t="s">
        <v>3875</v>
      </c>
      <c r="F12134" s="4">
        <v>1.28</v>
      </c>
      <c r="G12134" s="4">
        <v>0.8</v>
      </c>
      <c r="H12134" s="4">
        <v>1.05817452876798</v>
      </c>
      <c r="I12134" s="4">
        <v>3.63</v>
      </c>
      <c r="J12134" s="4">
        <v>0</v>
      </c>
      <c r="K12134" s="4">
        <v>0.48</v>
      </c>
      <c r="L12134" s="4">
        <v>2</v>
      </c>
      <c r="M12134" s="4">
        <v>19</v>
      </c>
    </row>
    <row r="12135" spans="1:13" x14ac:dyDescent="0.2">
      <c r="A12135" s="3">
        <v>44197</v>
      </c>
      <c r="B12135" t="s">
        <v>5339</v>
      </c>
      <c r="C12135" t="s">
        <v>3888</v>
      </c>
      <c r="D12135" t="s">
        <v>1215</v>
      </c>
      <c r="E12135" t="s">
        <v>3887</v>
      </c>
      <c r="F12135" s="4">
        <v>0.88</v>
      </c>
      <c r="G12135" s="4">
        <v>0.5</v>
      </c>
      <c r="H12135" s="4">
        <v>1.1299616512666899</v>
      </c>
      <c r="I12135" s="4">
        <v>4.1900000000000004</v>
      </c>
      <c r="J12135" s="4">
        <v>0</v>
      </c>
      <c r="K12135" s="4">
        <v>0.4</v>
      </c>
      <c r="L12135" s="4">
        <v>0.7</v>
      </c>
      <c r="M12135" s="4">
        <v>16</v>
      </c>
    </row>
    <row r="12136" spans="1:13" x14ac:dyDescent="0.2">
      <c r="A12136" s="3">
        <v>44197</v>
      </c>
      <c r="B12136" t="s">
        <v>3877</v>
      </c>
      <c r="C12136" t="s">
        <v>3867</v>
      </c>
      <c r="D12136" t="s">
        <v>270</v>
      </c>
      <c r="E12136" t="s">
        <v>3866</v>
      </c>
      <c r="F12136" s="4">
        <v>3.0430000000000001</v>
      </c>
      <c r="G12136" s="4">
        <v>2.95</v>
      </c>
      <c r="H12136" s="4">
        <v>1.43598160082041</v>
      </c>
      <c r="I12136" s="4">
        <v>7.1</v>
      </c>
      <c r="J12136" s="4">
        <v>1.36</v>
      </c>
      <c r="K12136" s="4">
        <v>2.1</v>
      </c>
      <c r="L12136" s="4">
        <v>3.32</v>
      </c>
      <c r="M12136" s="4">
        <v>20</v>
      </c>
    </row>
    <row r="12137" spans="1:13" x14ac:dyDescent="0.2">
      <c r="A12137" s="3">
        <v>44197</v>
      </c>
      <c r="B12137" t="s">
        <v>3889</v>
      </c>
      <c r="C12137" t="s">
        <v>3879</v>
      </c>
      <c r="D12137" t="s">
        <v>274</v>
      </c>
      <c r="E12137" t="s">
        <v>3878</v>
      </c>
      <c r="F12137" s="4">
        <v>0.90052631578947395</v>
      </c>
      <c r="G12137" s="4">
        <v>0.6</v>
      </c>
      <c r="H12137" s="4">
        <v>0.77718490352618497</v>
      </c>
      <c r="I12137" s="4">
        <v>2.82</v>
      </c>
      <c r="J12137" s="4">
        <v>0</v>
      </c>
      <c r="K12137" s="4">
        <v>0.45</v>
      </c>
      <c r="L12137" s="4">
        <v>1.05</v>
      </c>
      <c r="M12137" s="4">
        <v>19</v>
      </c>
    </row>
    <row r="12138" spans="1:13" x14ac:dyDescent="0.2">
      <c r="A12138" s="3">
        <v>44197</v>
      </c>
      <c r="B12138" t="s">
        <v>5340</v>
      </c>
      <c r="C12138" t="s">
        <v>3891</v>
      </c>
      <c r="D12138" t="s">
        <v>1216</v>
      </c>
      <c r="E12138" t="s">
        <v>3890</v>
      </c>
      <c r="F12138" s="4">
        <v>0.77875000000000005</v>
      </c>
      <c r="G12138" s="4">
        <v>0.55000000000000004</v>
      </c>
      <c r="H12138" s="4">
        <v>0.79045029360907104</v>
      </c>
      <c r="I12138" s="4">
        <v>2.92</v>
      </c>
      <c r="J12138" s="4">
        <v>0</v>
      </c>
      <c r="K12138" s="4">
        <v>0.4375</v>
      </c>
      <c r="L12138" s="4">
        <v>0.72499999999999998</v>
      </c>
      <c r="M12138" s="4">
        <v>16</v>
      </c>
    </row>
    <row r="12139" spans="1:13" x14ac:dyDescent="0.2">
      <c r="A12139" s="3">
        <v>44228</v>
      </c>
      <c r="B12139" t="s">
        <v>3928</v>
      </c>
      <c r="C12139" t="s">
        <v>3927</v>
      </c>
      <c r="D12139" t="s">
        <v>287</v>
      </c>
      <c r="E12139" t="s">
        <v>3926</v>
      </c>
      <c r="F12139" s="4">
        <v>5.7780952380952399</v>
      </c>
      <c r="G12139" s="4">
        <v>5.88</v>
      </c>
      <c r="H12139" s="4">
        <v>0.55856619166952004</v>
      </c>
      <c r="I12139" s="4">
        <v>7</v>
      </c>
      <c r="J12139" s="4">
        <v>4.6500000000000004</v>
      </c>
      <c r="K12139" s="4">
        <v>5.5</v>
      </c>
      <c r="L12139" s="4">
        <v>6.11</v>
      </c>
      <c r="M12139" s="4">
        <v>21</v>
      </c>
    </row>
    <row r="12140" spans="1:13" x14ac:dyDescent="0.2">
      <c r="A12140" s="3">
        <v>44228</v>
      </c>
      <c r="B12140" t="s">
        <v>3931</v>
      </c>
      <c r="C12140" t="s">
        <v>3930</v>
      </c>
      <c r="D12140" t="s">
        <v>288</v>
      </c>
      <c r="E12140" t="s">
        <v>3929</v>
      </c>
      <c r="F12140" s="4">
        <v>6.2561904761904801</v>
      </c>
      <c r="G12140" s="4">
        <v>6.25</v>
      </c>
      <c r="H12140" s="4">
        <v>0.61375464308203997</v>
      </c>
      <c r="I12140" s="4">
        <v>7.5</v>
      </c>
      <c r="J12140" s="4">
        <v>5.0999999999999996</v>
      </c>
      <c r="K12140" s="4">
        <v>6</v>
      </c>
      <c r="L12140" s="4">
        <v>6.47</v>
      </c>
      <c r="M12140" s="4">
        <v>21</v>
      </c>
    </row>
    <row r="12141" spans="1:13" x14ac:dyDescent="0.2">
      <c r="A12141" s="3">
        <v>44228</v>
      </c>
      <c r="B12141" t="s">
        <v>5346</v>
      </c>
      <c r="C12141" t="s">
        <v>3933</v>
      </c>
      <c r="D12141" t="s">
        <v>1218</v>
      </c>
      <c r="E12141" t="s">
        <v>3932</v>
      </c>
      <c r="F12141" s="4">
        <v>6.6210526315789497</v>
      </c>
      <c r="G12141" s="4">
        <v>6.64</v>
      </c>
      <c r="H12141" s="4">
        <v>0.66736542327808301</v>
      </c>
      <c r="I12141" s="4">
        <v>8.0500000000000007</v>
      </c>
      <c r="J12141" s="4">
        <v>5.3</v>
      </c>
      <c r="K12141" s="4">
        <v>6.25</v>
      </c>
      <c r="L12141" s="4">
        <v>6.8</v>
      </c>
      <c r="M12141" s="4">
        <v>19</v>
      </c>
    </row>
    <row r="12142" spans="1:13" x14ac:dyDescent="0.2">
      <c r="A12142" s="3">
        <v>44228</v>
      </c>
      <c r="B12142" t="s">
        <v>3919</v>
      </c>
      <c r="C12142" t="s">
        <v>3918</v>
      </c>
      <c r="D12142" t="s">
        <v>284</v>
      </c>
      <c r="E12142" t="s">
        <v>3917</v>
      </c>
      <c r="F12142" s="4">
        <v>3.7933333333333299</v>
      </c>
      <c r="G12142" s="4">
        <v>3.75</v>
      </c>
      <c r="H12142" s="4">
        <v>0.30239143458462098</v>
      </c>
      <c r="I12142" s="4">
        <v>5</v>
      </c>
      <c r="J12142" s="4">
        <v>3.45</v>
      </c>
      <c r="K12142" s="4">
        <v>3.6875</v>
      </c>
      <c r="L12142" s="4">
        <v>3.8075000000000001</v>
      </c>
      <c r="M12142" s="4">
        <v>24</v>
      </c>
    </row>
    <row r="12143" spans="1:13" x14ac:dyDescent="0.2">
      <c r="A12143" s="3">
        <v>44228</v>
      </c>
      <c r="B12143" t="s">
        <v>3922</v>
      </c>
      <c r="C12143" t="s">
        <v>3921</v>
      </c>
      <c r="D12143" t="s">
        <v>285</v>
      </c>
      <c r="E12143" t="s">
        <v>3920</v>
      </c>
      <c r="F12143" s="4">
        <v>4.1778260869565198</v>
      </c>
      <c r="G12143" s="4">
        <v>4</v>
      </c>
      <c r="H12143" s="4">
        <v>0.61889899691261996</v>
      </c>
      <c r="I12143" s="4">
        <v>5.8</v>
      </c>
      <c r="J12143" s="4">
        <v>3.47</v>
      </c>
      <c r="K12143" s="4">
        <v>3.75</v>
      </c>
      <c r="L12143" s="4">
        <v>4.375</v>
      </c>
      <c r="M12143" s="4">
        <v>23</v>
      </c>
    </row>
    <row r="12144" spans="1:13" x14ac:dyDescent="0.2">
      <c r="A12144" s="3">
        <v>44228</v>
      </c>
      <c r="B12144" t="s">
        <v>5343</v>
      </c>
      <c r="C12144" t="s">
        <v>3924</v>
      </c>
      <c r="D12144" t="s">
        <v>1217</v>
      </c>
      <c r="E12144" t="s">
        <v>3923</v>
      </c>
      <c r="F12144" s="4">
        <v>4.6966666666666699</v>
      </c>
      <c r="G12144" s="4">
        <v>4.5</v>
      </c>
      <c r="H12144" s="4">
        <v>0.86668525621088799</v>
      </c>
      <c r="I12144" s="4">
        <v>6.35</v>
      </c>
      <c r="J12144" s="4">
        <v>3.47</v>
      </c>
      <c r="K12144" s="4">
        <v>4</v>
      </c>
      <c r="L12144" s="4">
        <v>5.55</v>
      </c>
      <c r="M12144" s="4">
        <v>21</v>
      </c>
    </row>
    <row r="12145" spans="1:13" x14ac:dyDescent="0.2">
      <c r="A12145" s="3">
        <v>44228</v>
      </c>
      <c r="B12145" t="s">
        <v>3989</v>
      </c>
      <c r="C12145" t="s">
        <v>3988</v>
      </c>
      <c r="D12145" t="s">
        <v>308</v>
      </c>
      <c r="E12145" t="s">
        <v>3987</v>
      </c>
      <c r="F12145" s="4">
        <v>4.2249999999999996</v>
      </c>
      <c r="G12145" s="4">
        <v>4.3</v>
      </c>
      <c r="H12145" s="4">
        <v>0.52459698817282596</v>
      </c>
      <c r="I12145" s="4">
        <v>6.1</v>
      </c>
      <c r="J12145" s="4">
        <v>3.5</v>
      </c>
      <c r="K12145" s="4">
        <v>3.8</v>
      </c>
      <c r="L12145" s="4">
        <v>4.43</v>
      </c>
      <c r="M12145" s="4">
        <v>26</v>
      </c>
    </row>
    <row r="12146" spans="1:13" x14ac:dyDescent="0.2">
      <c r="A12146" s="3">
        <v>44228</v>
      </c>
      <c r="B12146" t="s">
        <v>5355</v>
      </c>
      <c r="C12146" t="s">
        <v>3991</v>
      </c>
      <c r="D12146" t="s">
        <v>1222</v>
      </c>
      <c r="E12146" t="s">
        <v>3990</v>
      </c>
      <c r="F12146" s="4">
        <v>3.9636</v>
      </c>
      <c r="G12146" s="4">
        <v>4</v>
      </c>
      <c r="H12146" s="4">
        <v>0.55564437067846395</v>
      </c>
      <c r="I12146" s="4">
        <v>5.9</v>
      </c>
      <c r="J12146" s="4">
        <v>3</v>
      </c>
      <c r="K12146" s="4">
        <v>3.68</v>
      </c>
      <c r="L12146" s="4">
        <v>4.0999999999999996</v>
      </c>
      <c r="M12146" s="4">
        <v>25</v>
      </c>
    </row>
    <row r="12147" spans="1:13" x14ac:dyDescent="0.2">
      <c r="A12147" s="3">
        <v>44228</v>
      </c>
      <c r="B12147" t="s">
        <v>3995</v>
      </c>
      <c r="C12147" t="s">
        <v>3994</v>
      </c>
      <c r="D12147" t="s">
        <v>310</v>
      </c>
      <c r="E12147" t="s">
        <v>3993</v>
      </c>
      <c r="F12147" s="4">
        <v>4.3527586206896496</v>
      </c>
      <c r="G12147" s="4">
        <v>4.25</v>
      </c>
      <c r="H12147" s="4">
        <v>0.54023735889041102</v>
      </c>
      <c r="I12147" s="4">
        <v>6.1</v>
      </c>
      <c r="J12147" s="4">
        <v>3.6</v>
      </c>
      <c r="K12147" s="4">
        <v>4</v>
      </c>
      <c r="L12147" s="4">
        <v>4.5</v>
      </c>
      <c r="M12147" s="4">
        <v>29</v>
      </c>
    </row>
    <row r="12148" spans="1:13" x14ac:dyDescent="0.2">
      <c r="A12148" s="3">
        <v>44228</v>
      </c>
      <c r="B12148" t="s">
        <v>5358</v>
      </c>
      <c r="C12148" t="s">
        <v>3997</v>
      </c>
      <c r="D12148" t="s">
        <v>1223</v>
      </c>
      <c r="E12148" t="s">
        <v>3996</v>
      </c>
      <c r="F12148" s="4">
        <v>4.1449999999999996</v>
      </c>
      <c r="G12148" s="4">
        <v>4</v>
      </c>
      <c r="H12148" s="4">
        <v>0.56234627529070902</v>
      </c>
      <c r="I12148" s="4">
        <v>5.9</v>
      </c>
      <c r="J12148" s="4">
        <v>3.3</v>
      </c>
      <c r="K12148" s="4">
        <v>3.8</v>
      </c>
      <c r="L12148" s="4">
        <v>4.4000000000000004</v>
      </c>
      <c r="M12148" s="4">
        <v>28</v>
      </c>
    </row>
    <row r="12149" spans="1:13" x14ac:dyDescent="0.2">
      <c r="A12149" s="3">
        <v>44228</v>
      </c>
      <c r="B12149" t="s">
        <v>3904</v>
      </c>
      <c r="C12149" t="s">
        <v>3894</v>
      </c>
      <c r="D12149" t="s">
        <v>279</v>
      </c>
      <c r="E12149" t="s">
        <v>3893</v>
      </c>
      <c r="F12149" s="4">
        <v>3.8448275862068999</v>
      </c>
      <c r="G12149" s="4">
        <v>3.75</v>
      </c>
      <c r="H12149" s="4">
        <v>0.12345099344781001</v>
      </c>
      <c r="I12149" s="4">
        <v>4</v>
      </c>
      <c r="J12149" s="4">
        <v>3.75</v>
      </c>
      <c r="K12149" s="4">
        <v>3.75</v>
      </c>
      <c r="L12149" s="4">
        <v>4</v>
      </c>
      <c r="M12149" s="4">
        <v>29</v>
      </c>
    </row>
    <row r="12150" spans="1:13" x14ac:dyDescent="0.2">
      <c r="A12150" s="3">
        <v>44228</v>
      </c>
      <c r="B12150" t="s">
        <v>4434</v>
      </c>
      <c r="C12150" t="s">
        <v>3906</v>
      </c>
      <c r="D12150" t="s">
        <v>522</v>
      </c>
      <c r="E12150" t="s">
        <v>3905</v>
      </c>
      <c r="F12150" s="4">
        <v>3.78571428571429</v>
      </c>
      <c r="G12150" s="4">
        <v>3.75</v>
      </c>
      <c r="H12150" s="4">
        <v>0.31706324373711398</v>
      </c>
      <c r="I12150" s="4">
        <v>4.75</v>
      </c>
      <c r="J12150" s="4">
        <v>3.5</v>
      </c>
      <c r="K12150" s="4">
        <v>3.5</v>
      </c>
      <c r="L12150" s="4">
        <v>3.75</v>
      </c>
      <c r="M12150" s="4">
        <v>28</v>
      </c>
    </row>
    <row r="12151" spans="1:13" x14ac:dyDescent="0.2">
      <c r="A12151" s="3">
        <v>44228</v>
      </c>
      <c r="B12151" t="s">
        <v>3907</v>
      </c>
      <c r="C12151" t="s">
        <v>3897</v>
      </c>
      <c r="D12151" t="s">
        <v>280</v>
      </c>
      <c r="E12151" t="s">
        <v>3896</v>
      </c>
      <c r="F12151" s="4">
        <v>3.75</v>
      </c>
      <c r="G12151" s="4">
        <v>3.75</v>
      </c>
      <c r="H12151" s="4">
        <v>0.16366341767699399</v>
      </c>
      <c r="I12151" s="4">
        <v>4</v>
      </c>
      <c r="J12151" s="4">
        <v>3.5</v>
      </c>
      <c r="K12151" s="4">
        <v>3.75</v>
      </c>
      <c r="L12151" s="4">
        <v>3.75</v>
      </c>
      <c r="M12151" s="4">
        <v>29</v>
      </c>
    </row>
    <row r="12152" spans="1:13" x14ac:dyDescent="0.2">
      <c r="A12152" s="3">
        <v>44228</v>
      </c>
      <c r="B12152" t="s">
        <v>4586</v>
      </c>
      <c r="C12152" t="s">
        <v>3909</v>
      </c>
      <c r="D12152" t="s">
        <v>616</v>
      </c>
      <c r="E12152" t="s">
        <v>3908</v>
      </c>
      <c r="F12152" s="4">
        <v>3.8660714285714302</v>
      </c>
      <c r="G12152" s="4">
        <v>3.75</v>
      </c>
      <c r="H12152" s="4">
        <v>0.38177304956696601</v>
      </c>
      <c r="I12152" s="4">
        <v>5.25</v>
      </c>
      <c r="J12152" s="4">
        <v>3.5</v>
      </c>
      <c r="K12152" s="4">
        <v>3.75</v>
      </c>
      <c r="L12152" s="4">
        <v>3.8125</v>
      </c>
      <c r="M12152" s="4">
        <v>28</v>
      </c>
    </row>
    <row r="12153" spans="1:13" x14ac:dyDescent="0.2">
      <c r="A12153" s="3">
        <v>44228</v>
      </c>
      <c r="B12153" t="s">
        <v>3910</v>
      </c>
      <c r="C12153" t="s">
        <v>3900</v>
      </c>
      <c r="D12153" t="s">
        <v>281</v>
      </c>
      <c r="E12153" t="s">
        <v>3899</v>
      </c>
      <c r="F12153" s="4">
        <v>3.7068965517241401</v>
      </c>
      <c r="G12153" s="4">
        <v>3.75</v>
      </c>
      <c r="H12153" s="4">
        <v>0.16460132459707999</v>
      </c>
      <c r="I12153" s="4">
        <v>4.25</v>
      </c>
      <c r="J12153" s="4">
        <v>3.5</v>
      </c>
      <c r="K12153" s="4">
        <v>3.5</v>
      </c>
      <c r="L12153" s="4">
        <v>3.75</v>
      </c>
      <c r="M12153" s="4">
        <v>29</v>
      </c>
    </row>
    <row r="12154" spans="1:13" x14ac:dyDescent="0.2">
      <c r="A12154" s="3">
        <v>44228</v>
      </c>
      <c r="B12154" t="s">
        <v>4790</v>
      </c>
      <c r="C12154" t="s">
        <v>3912</v>
      </c>
      <c r="D12154" t="s">
        <v>812</v>
      </c>
      <c r="E12154" t="s">
        <v>3911</v>
      </c>
      <c r="F12154" s="4">
        <v>4.0178571428571397</v>
      </c>
      <c r="G12154" s="4">
        <v>3.75</v>
      </c>
      <c r="H12154" s="4">
        <v>0.50885024459910699</v>
      </c>
      <c r="I12154" s="4">
        <v>5.75</v>
      </c>
      <c r="J12154" s="4">
        <v>3.5</v>
      </c>
      <c r="K12154" s="4">
        <v>3.75</v>
      </c>
      <c r="L12154" s="4">
        <v>4.25</v>
      </c>
      <c r="M12154" s="4">
        <v>28</v>
      </c>
    </row>
    <row r="12155" spans="1:13" x14ac:dyDescent="0.2">
      <c r="A12155" s="3">
        <v>44228</v>
      </c>
      <c r="B12155" t="s">
        <v>3913</v>
      </c>
      <c r="C12155" t="s">
        <v>3903</v>
      </c>
      <c r="D12155" t="s">
        <v>282</v>
      </c>
      <c r="E12155" t="s">
        <v>3902</v>
      </c>
      <c r="F12155" s="4">
        <v>3.7250000000000001</v>
      </c>
      <c r="G12155" s="4">
        <v>3.75</v>
      </c>
      <c r="H12155" s="4">
        <v>0.20075289322431</v>
      </c>
      <c r="I12155" s="4">
        <v>4.5</v>
      </c>
      <c r="J12155" s="4">
        <v>3.5</v>
      </c>
      <c r="K12155" s="4">
        <v>3.5625</v>
      </c>
      <c r="L12155" s="4">
        <v>3.75</v>
      </c>
      <c r="M12155" s="4">
        <v>30</v>
      </c>
    </row>
    <row r="12156" spans="1:13" x14ac:dyDescent="0.2">
      <c r="A12156" s="3">
        <v>44228</v>
      </c>
      <c r="B12156" t="s">
        <v>4985</v>
      </c>
      <c r="C12156" t="s">
        <v>3915</v>
      </c>
      <c r="D12156" t="s">
        <v>1007</v>
      </c>
      <c r="E12156" t="s">
        <v>3914</v>
      </c>
      <c r="F12156" s="4">
        <v>4.0775862068965498</v>
      </c>
      <c r="G12156" s="4">
        <v>4</v>
      </c>
      <c r="H12156" s="4">
        <v>0.53076531787608205</v>
      </c>
      <c r="I12156" s="4">
        <v>5.75</v>
      </c>
      <c r="J12156" s="4">
        <v>3.5</v>
      </c>
      <c r="K12156" s="4">
        <v>3.75</v>
      </c>
      <c r="L12156" s="4">
        <v>4.25</v>
      </c>
      <c r="M12156" s="4">
        <v>29</v>
      </c>
    </row>
    <row r="12157" spans="1:13" x14ac:dyDescent="0.2">
      <c r="A12157" s="3">
        <v>44228</v>
      </c>
      <c r="B12157" t="s">
        <v>5408</v>
      </c>
      <c r="C12157" t="s">
        <v>3081</v>
      </c>
      <c r="D12157" t="s">
        <v>1259</v>
      </c>
      <c r="E12157" t="s">
        <v>3080</v>
      </c>
      <c r="F12157" s="4">
        <v>3.3152941176470598</v>
      </c>
      <c r="G12157" s="4">
        <v>3.355</v>
      </c>
      <c r="H12157" s="4">
        <v>0.32750882749257498</v>
      </c>
      <c r="I12157" s="4">
        <v>4.3</v>
      </c>
      <c r="J12157" s="4">
        <v>2.63</v>
      </c>
      <c r="K12157" s="4">
        <v>3.1924999999999999</v>
      </c>
      <c r="L12157" s="4">
        <v>3.47</v>
      </c>
      <c r="M12157" s="4">
        <v>34</v>
      </c>
    </row>
    <row r="12158" spans="1:13" x14ac:dyDescent="0.2">
      <c r="A12158" s="3">
        <v>44228</v>
      </c>
      <c r="B12158" t="s">
        <v>5477</v>
      </c>
      <c r="C12158" t="s">
        <v>3084</v>
      </c>
      <c r="D12158" t="s">
        <v>1329</v>
      </c>
      <c r="E12158" t="s">
        <v>3083</v>
      </c>
      <c r="F12158" s="4">
        <v>3.3191176470588202</v>
      </c>
      <c r="G12158" s="4">
        <v>3.3450000000000002</v>
      </c>
      <c r="H12158" s="4">
        <v>0.350223890702131</v>
      </c>
      <c r="I12158" s="4">
        <v>4.5</v>
      </c>
      <c r="J12158" s="4">
        <v>2.67</v>
      </c>
      <c r="K12158" s="4">
        <v>3.2025000000000001</v>
      </c>
      <c r="L12158" s="4">
        <v>3.49</v>
      </c>
      <c r="M12158" s="4">
        <v>34</v>
      </c>
    </row>
    <row r="12159" spans="1:13" x14ac:dyDescent="0.2">
      <c r="A12159" s="3">
        <v>44228</v>
      </c>
      <c r="B12159" t="s">
        <v>3073</v>
      </c>
      <c r="C12159" t="s">
        <v>3072</v>
      </c>
      <c r="D12159" t="s">
        <v>2</v>
      </c>
      <c r="E12159" t="s">
        <v>3071</v>
      </c>
      <c r="F12159" s="4">
        <v>3.8811764705882399</v>
      </c>
      <c r="G12159" s="4">
        <v>3.895</v>
      </c>
      <c r="H12159" s="4">
        <v>0.22745981604327101</v>
      </c>
      <c r="I12159" s="4">
        <v>4.25</v>
      </c>
      <c r="J12159" s="4">
        <v>3.5</v>
      </c>
      <c r="K12159" s="4">
        <v>3.7374999999999998</v>
      </c>
      <c r="L12159" s="4">
        <v>4.0625</v>
      </c>
      <c r="M12159" s="4">
        <v>34</v>
      </c>
    </row>
    <row r="12160" spans="1:13" x14ac:dyDescent="0.2">
      <c r="A12160" s="3">
        <v>44228</v>
      </c>
      <c r="B12160" t="s">
        <v>3076</v>
      </c>
      <c r="C12160" t="s">
        <v>3075</v>
      </c>
      <c r="D12160" t="s">
        <v>3</v>
      </c>
      <c r="E12160" t="s">
        <v>3074</v>
      </c>
      <c r="F12160" s="4">
        <v>3.5435294117647098</v>
      </c>
      <c r="G12160" s="4">
        <v>3.5049999999999999</v>
      </c>
      <c r="H12160" s="4">
        <v>0.331615717295214</v>
      </c>
      <c r="I12160" s="4">
        <v>5</v>
      </c>
      <c r="J12160" s="4">
        <v>3</v>
      </c>
      <c r="K12160" s="4">
        <v>3.3774999999999999</v>
      </c>
      <c r="L12160" s="4">
        <v>3.6074999999999999</v>
      </c>
      <c r="M12160" s="4">
        <v>34</v>
      </c>
    </row>
    <row r="12161" spans="1:13" x14ac:dyDescent="0.2">
      <c r="A12161" s="3">
        <v>44228</v>
      </c>
      <c r="B12161" t="s">
        <v>5410</v>
      </c>
      <c r="C12161" t="s">
        <v>3102</v>
      </c>
      <c r="D12161" t="s">
        <v>1261</v>
      </c>
      <c r="E12161" t="s">
        <v>3101</v>
      </c>
      <c r="F12161" s="4">
        <v>3.5331250000000001</v>
      </c>
      <c r="G12161" s="4">
        <v>3.5</v>
      </c>
      <c r="H12161" s="4">
        <v>0.294393170283683</v>
      </c>
      <c r="I12161" s="4">
        <v>4.9000000000000004</v>
      </c>
      <c r="J12161" s="4">
        <v>3.1</v>
      </c>
      <c r="K12161" s="4">
        <v>3.46</v>
      </c>
      <c r="L12161" s="4">
        <v>3.54</v>
      </c>
      <c r="M12161" s="4">
        <v>32</v>
      </c>
    </row>
    <row r="12162" spans="1:13" x14ac:dyDescent="0.2">
      <c r="A12162" s="3">
        <v>44228</v>
      </c>
      <c r="B12162" t="s">
        <v>5092</v>
      </c>
      <c r="C12162" t="s">
        <v>3078</v>
      </c>
      <c r="D12162" t="s">
        <v>1108</v>
      </c>
      <c r="E12162" t="s">
        <v>3077</v>
      </c>
      <c r="F12162" s="4">
        <v>3.6096428571428598</v>
      </c>
      <c r="G12162" s="4">
        <v>3.5</v>
      </c>
      <c r="H12162" s="4">
        <v>0.67936507472926899</v>
      </c>
      <c r="I12162" s="4">
        <v>6.9</v>
      </c>
      <c r="J12162" s="4">
        <v>3.1</v>
      </c>
      <c r="K12162" s="4">
        <v>3.4</v>
      </c>
      <c r="L12162" s="4">
        <v>3.5625</v>
      </c>
      <c r="M12162" s="4">
        <v>28</v>
      </c>
    </row>
    <row r="12163" spans="1:13" x14ac:dyDescent="0.2">
      <c r="A12163" s="3">
        <v>44228</v>
      </c>
      <c r="B12163" t="s">
        <v>5411</v>
      </c>
      <c r="C12163" t="s">
        <v>3105</v>
      </c>
      <c r="D12163" t="s">
        <v>1262</v>
      </c>
      <c r="E12163" t="s">
        <v>3104</v>
      </c>
      <c r="F12163" s="4">
        <v>3.47366666666667</v>
      </c>
      <c r="G12163" s="4">
        <v>3.5</v>
      </c>
      <c r="H12163" s="4">
        <v>0.19248794558465801</v>
      </c>
      <c r="I12163" s="4">
        <v>4</v>
      </c>
      <c r="J12163" s="4">
        <v>3</v>
      </c>
      <c r="K12163" s="4">
        <v>3.42</v>
      </c>
      <c r="L12163" s="4">
        <v>3.5</v>
      </c>
      <c r="M12163" s="4">
        <v>30</v>
      </c>
    </row>
    <row r="12164" spans="1:13" x14ac:dyDescent="0.2">
      <c r="A12164" s="3">
        <v>44228</v>
      </c>
      <c r="B12164" t="s">
        <v>5414</v>
      </c>
      <c r="C12164" t="s">
        <v>3147</v>
      </c>
      <c r="D12164" t="s">
        <v>1265</v>
      </c>
      <c r="E12164" t="s">
        <v>3146</v>
      </c>
      <c r="F12164" s="4">
        <v>0.501212121212121</v>
      </c>
      <c r="G12164" s="4">
        <v>0.5</v>
      </c>
      <c r="H12164" s="4">
        <v>0.117918339746135</v>
      </c>
      <c r="I12164" s="4">
        <v>0.87</v>
      </c>
      <c r="J12164" s="4">
        <v>0.3</v>
      </c>
      <c r="K12164" s="4">
        <v>0.46</v>
      </c>
      <c r="L12164" s="4">
        <v>0.56999999999999995</v>
      </c>
      <c r="M12164" s="4">
        <v>33</v>
      </c>
    </row>
    <row r="12165" spans="1:13" x14ac:dyDescent="0.2">
      <c r="A12165" s="3">
        <v>44228</v>
      </c>
      <c r="B12165" t="s">
        <v>4330</v>
      </c>
      <c r="C12165" t="s">
        <v>3114</v>
      </c>
      <c r="D12165" t="s">
        <v>424</v>
      </c>
      <c r="E12165" t="s">
        <v>3113</v>
      </c>
      <c r="F12165" s="4">
        <v>0.53617647058823503</v>
      </c>
      <c r="G12165" s="4">
        <v>0.54</v>
      </c>
      <c r="H12165" s="4">
        <v>0.10733732457897301</v>
      </c>
      <c r="I12165" s="4">
        <v>0.77</v>
      </c>
      <c r="J12165" s="4">
        <v>0.23</v>
      </c>
      <c r="K12165" s="4">
        <v>0.50249999999999995</v>
      </c>
      <c r="L12165" s="4">
        <v>0.57750000000000001</v>
      </c>
      <c r="M12165" s="4">
        <v>34</v>
      </c>
    </row>
    <row r="12166" spans="1:13" x14ac:dyDescent="0.2">
      <c r="A12166" s="3">
        <v>44228</v>
      </c>
      <c r="B12166" t="s">
        <v>5479</v>
      </c>
      <c r="C12166" t="s">
        <v>3150</v>
      </c>
      <c r="D12166" t="s">
        <v>1331</v>
      </c>
      <c r="E12166" t="s">
        <v>3149</v>
      </c>
      <c r="F12166" s="4">
        <v>0.33878787878787903</v>
      </c>
      <c r="G12166" s="4">
        <v>0.32</v>
      </c>
      <c r="H12166" s="4">
        <v>0.13808415857181</v>
      </c>
      <c r="I12166" s="4">
        <v>0.9</v>
      </c>
      <c r="J12166" s="4">
        <v>0.06</v>
      </c>
      <c r="K12166" s="4">
        <v>0.28000000000000003</v>
      </c>
      <c r="L12166" s="4">
        <v>0.37</v>
      </c>
      <c r="M12166" s="4">
        <v>33</v>
      </c>
    </row>
    <row r="12167" spans="1:13" x14ac:dyDescent="0.2">
      <c r="A12167" s="3">
        <v>44228</v>
      </c>
      <c r="B12167" t="s">
        <v>4404</v>
      </c>
      <c r="C12167" t="s">
        <v>3117</v>
      </c>
      <c r="D12167" t="s">
        <v>492</v>
      </c>
      <c r="E12167" t="s">
        <v>3116</v>
      </c>
      <c r="F12167" s="4">
        <v>0.28969696969697001</v>
      </c>
      <c r="G12167" s="4">
        <v>0.28999999999999998</v>
      </c>
      <c r="H12167" s="4">
        <v>0.123755930375196</v>
      </c>
      <c r="I12167" s="4">
        <v>0.8</v>
      </c>
      <c r="J12167" s="4">
        <v>0.03</v>
      </c>
      <c r="K12167" s="4">
        <v>0.24</v>
      </c>
      <c r="L12167" s="4">
        <v>0.33</v>
      </c>
      <c r="M12167" s="4">
        <v>33</v>
      </c>
    </row>
    <row r="12168" spans="1:13" x14ac:dyDescent="0.2">
      <c r="A12168" s="3">
        <v>44228</v>
      </c>
      <c r="B12168" t="s">
        <v>4478</v>
      </c>
      <c r="C12168" t="s">
        <v>3120</v>
      </c>
      <c r="D12168" t="s">
        <v>560</v>
      </c>
      <c r="E12168" t="s">
        <v>3119</v>
      </c>
      <c r="F12168" s="4">
        <v>-0.22545454545454499</v>
      </c>
      <c r="G12168" s="4">
        <v>-0.21</v>
      </c>
      <c r="H12168" s="4">
        <v>0.18059088620918301</v>
      </c>
      <c r="I12168" s="4">
        <v>0.17</v>
      </c>
      <c r="J12168" s="4">
        <v>-0.73</v>
      </c>
      <c r="K12168" s="4">
        <v>-0.34</v>
      </c>
      <c r="L12168" s="4">
        <v>-0.15</v>
      </c>
      <c r="M12168" s="4">
        <v>33</v>
      </c>
    </row>
    <row r="12169" spans="1:13" x14ac:dyDescent="0.2">
      <c r="A12169" s="3">
        <v>44228</v>
      </c>
      <c r="B12169" t="s">
        <v>4627</v>
      </c>
      <c r="C12169" t="s">
        <v>3123</v>
      </c>
      <c r="D12169" t="s">
        <v>653</v>
      </c>
      <c r="E12169" t="s">
        <v>3122</v>
      </c>
      <c r="F12169" s="4">
        <v>-0.23090909090909101</v>
      </c>
      <c r="G12169" s="4">
        <v>-0.25</v>
      </c>
      <c r="H12169" s="4">
        <v>0.15758655630247401</v>
      </c>
      <c r="I12169" s="4">
        <v>0.19</v>
      </c>
      <c r="J12169" s="4">
        <v>-0.46</v>
      </c>
      <c r="K12169" s="4">
        <v>-0.33</v>
      </c>
      <c r="L12169" s="4">
        <v>-0.13</v>
      </c>
      <c r="M12169" s="4">
        <v>33</v>
      </c>
    </row>
    <row r="12170" spans="1:13" x14ac:dyDescent="0.2">
      <c r="A12170" s="3">
        <v>44228</v>
      </c>
      <c r="B12170" t="s">
        <v>4695</v>
      </c>
      <c r="C12170" t="s">
        <v>3126</v>
      </c>
      <c r="D12170" t="s">
        <v>719</v>
      </c>
      <c r="E12170" t="s">
        <v>3125</v>
      </c>
      <c r="F12170" s="4">
        <v>0.206060606060606</v>
      </c>
      <c r="G12170" s="4">
        <v>0.21</v>
      </c>
      <c r="H12170" s="4">
        <v>0.132427796221644</v>
      </c>
      <c r="I12170" s="4">
        <v>0.56999999999999995</v>
      </c>
      <c r="J12170" s="4">
        <v>-0.2</v>
      </c>
      <c r="K12170" s="4">
        <v>0.17</v>
      </c>
      <c r="L12170" s="4">
        <v>0.24</v>
      </c>
      <c r="M12170" s="4">
        <v>33</v>
      </c>
    </row>
    <row r="12171" spans="1:13" x14ac:dyDescent="0.2">
      <c r="A12171" s="3">
        <v>44228</v>
      </c>
      <c r="B12171" t="s">
        <v>4760</v>
      </c>
      <c r="C12171" t="s">
        <v>3129</v>
      </c>
      <c r="D12171" t="s">
        <v>782</v>
      </c>
      <c r="E12171" t="s">
        <v>3128</v>
      </c>
      <c r="F12171" s="4">
        <v>0.33272727272727298</v>
      </c>
      <c r="G12171" s="4">
        <v>0.33</v>
      </c>
      <c r="H12171" s="4">
        <v>9.73162604370644E-2</v>
      </c>
      <c r="I12171" s="4">
        <v>0.67</v>
      </c>
      <c r="J12171" s="4">
        <v>0.13</v>
      </c>
      <c r="K12171" s="4">
        <v>0.28999999999999998</v>
      </c>
      <c r="L12171" s="4">
        <v>0.37</v>
      </c>
      <c r="M12171" s="4">
        <v>33</v>
      </c>
    </row>
    <row r="12172" spans="1:13" x14ac:dyDescent="0.2">
      <c r="A12172" s="3">
        <v>44228</v>
      </c>
      <c r="B12172" t="s">
        <v>4826</v>
      </c>
      <c r="C12172" t="s">
        <v>3132</v>
      </c>
      <c r="D12172" t="s">
        <v>848</v>
      </c>
      <c r="E12172" t="s">
        <v>3131</v>
      </c>
      <c r="F12172" s="4">
        <v>0.29545454545454503</v>
      </c>
      <c r="G12172" s="4">
        <v>0.27</v>
      </c>
      <c r="H12172" s="4">
        <v>8.8285435842035603E-2</v>
      </c>
      <c r="I12172" s="4">
        <v>0.59</v>
      </c>
      <c r="J12172" s="4">
        <v>0.18</v>
      </c>
      <c r="K12172" s="4">
        <v>0.24</v>
      </c>
      <c r="L12172" s="4">
        <v>0.35</v>
      </c>
      <c r="M12172" s="4">
        <v>33</v>
      </c>
    </row>
    <row r="12173" spans="1:13" x14ac:dyDescent="0.2">
      <c r="A12173" s="3">
        <v>44228</v>
      </c>
      <c r="B12173" t="s">
        <v>4891</v>
      </c>
      <c r="C12173" t="s">
        <v>3135</v>
      </c>
      <c r="D12173" t="s">
        <v>913</v>
      </c>
      <c r="E12173" t="s">
        <v>3134</v>
      </c>
      <c r="F12173" s="4">
        <v>0.30787878787878797</v>
      </c>
      <c r="G12173" s="4">
        <v>0.3</v>
      </c>
      <c r="H12173" s="4">
        <v>8.7598429486406004E-2</v>
      </c>
      <c r="I12173" s="4">
        <v>0.52</v>
      </c>
      <c r="J12173" s="4">
        <v>0.17</v>
      </c>
      <c r="K12173" s="4">
        <v>0.25</v>
      </c>
      <c r="L12173" s="4">
        <v>0.35</v>
      </c>
      <c r="M12173" s="4">
        <v>33</v>
      </c>
    </row>
    <row r="12174" spans="1:13" x14ac:dyDescent="0.2">
      <c r="A12174" s="3">
        <v>44228</v>
      </c>
      <c r="B12174" t="s">
        <v>4955</v>
      </c>
      <c r="C12174" t="s">
        <v>3138</v>
      </c>
      <c r="D12174" t="s">
        <v>977</v>
      </c>
      <c r="E12174" t="s">
        <v>3137</v>
      </c>
      <c r="F12174" s="4">
        <v>0.47878787878787898</v>
      </c>
      <c r="G12174" s="4">
        <v>0.48</v>
      </c>
      <c r="H12174" s="4">
        <v>7.0256564451194506E-2</v>
      </c>
      <c r="I12174" s="4">
        <v>0.6</v>
      </c>
      <c r="J12174" s="4">
        <v>0.32</v>
      </c>
      <c r="K12174" s="4">
        <v>0.44</v>
      </c>
      <c r="L12174" s="4">
        <v>0.52</v>
      </c>
      <c r="M12174" s="4">
        <v>33</v>
      </c>
    </row>
    <row r="12175" spans="1:13" x14ac:dyDescent="0.2">
      <c r="A12175" s="3">
        <v>44228</v>
      </c>
      <c r="B12175" t="s">
        <v>5025</v>
      </c>
      <c r="C12175" t="s">
        <v>3141</v>
      </c>
      <c r="D12175" t="s">
        <v>1045</v>
      </c>
      <c r="E12175" t="s">
        <v>3140</v>
      </c>
      <c r="F12175" s="4">
        <v>0.56909090909090898</v>
      </c>
      <c r="G12175" s="4">
        <v>0.61</v>
      </c>
      <c r="H12175" s="4">
        <v>0.13775802236992499</v>
      </c>
      <c r="I12175" s="4">
        <v>0.8</v>
      </c>
      <c r="J12175" s="4">
        <v>0.2</v>
      </c>
      <c r="K12175" s="4">
        <v>0.5</v>
      </c>
      <c r="L12175" s="4">
        <v>0.64</v>
      </c>
      <c r="M12175" s="4">
        <v>33</v>
      </c>
    </row>
    <row r="12176" spans="1:13" x14ac:dyDescent="0.2">
      <c r="A12176" s="3">
        <v>44228</v>
      </c>
      <c r="B12176" t="s">
        <v>5100</v>
      </c>
      <c r="C12176" t="s">
        <v>3144</v>
      </c>
      <c r="D12176" t="s">
        <v>1112</v>
      </c>
      <c r="E12176" t="s">
        <v>3143</v>
      </c>
      <c r="F12176" s="4">
        <v>0.39878787878787902</v>
      </c>
      <c r="G12176" s="4">
        <v>0.43</v>
      </c>
      <c r="H12176" s="4">
        <v>0.12975355428074001</v>
      </c>
      <c r="I12176" s="4">
        <v>0.57999999999999996</v>
      </c>
      <c r="J12176" s="4">
        <v>-0.1</v>
      </c>
      <c r="K12176" s="4">
        <v>0.38</v>
      </c>
      <c r="L12176" s="4">
        <v>0.46</v>
      </c>
      <c r="M12176" s="4">
        <v>33</v>
      </c>
    </row>
    <row r="12177" spans="1:13" x14ac:dyDescent="0.2">
      <c r="A12177" s="3">
        <v>44228</v>
      </c>
      <c r="B12177" t="s">
        <v>5409</v>
      </c>
      <c r="C12177" t="s">
        <v>3096</v>
      </c>
      <c r="D12177" t="s">
        <v>1260</v>
      </c>
      <c r="E12177" t="s">
        <v>3095</v>
      </c>
      <c r="F12177" s="4">
        <v>3.5071875000000001</v>
      </c>
      <c r="G12177" s="4">
        <v>3.5649999999999999</v>
      </c>
      <c r="H12177" s="4">
        <v>0.26532067481421601</v>
      </c>
      <c r="I12177" s="4">
        <v>4.07</v>
      </c>
      <c r="J12177" s="4">
        <v>3</v>
      </c>
      <c r="K12177" s="4">
        <v>3.3149999999999999</v>
      </c>
      <c r="L12177" s="4">
        <v>3.6625000000000001</v>
      </c>
      <c r="M12177" s="4">
        <v>32</v>
      </c>
    </row>
    <row r="12178" spans="1:13" x14ac:dyDescent="0.2">
      <c r="A12178" s="3">
        <v>44228</v>
      </c>
      <c r="B12178" t="s">
        <v>5478</v>
      </c>
      <c r="C12178" t="s">
        <v>3099</v>
      </c>
      <c r="D12178" t="s">
        <v>1330</v>
      </c>
      <c r="E12178" t="s">
        <v>3098</v>
      </c>
      <c r="F12178" s="4">
        <v>3.4950000000000001</v>
      </c>
      <c r="G12178" s="4">
        <v>3.55</v>
      </c>
      <c r="H12178" s="4">
        <v>0.25081801653660102</v>
      </c>
      <c r="I12178" s="4">
        <v>4.13</v>
      </c>
      <c r="J12178" s="4">
        <v>3.03</v>
      </c>
      <c r="K12178" s="4">
        <v>3.32</v>
      </c>
      <c r="L12178" s="4">
        <v>3.6124999999999998</v>
      </c>
      <c r="M12178" s="4">
        <v>32</v>
      </c>
    </row>
    <row r="12179" spans="1:13" x14ac:dyDescent="0.2">
      <c r="A12179" s="3">
        <v>44228</v>
      </c>
      <c r="B12179" t="s">
        <v>3088</v>
      </c>
      <c r="C12179" t="s">
        <v>3087</v>
      </c>
      <c r="D12179" t="s">
        <v>7</v>
      </c>
      <c r="E12179" t="s">
        <v>3086</v>
      </c>
      <c r="F12179" s="4">
        <v>3.5234375</v>
      </c>
      <c r="G12179" s="4">
        <v>3.58</v>
      </c>
      <c r="H12179" s="4">
        <v>0.30100486948156302</v>
      </c>
      <c r="I12179" s="4">
        <v>4.33</v>
      </c>
      <c r="J12179" s="4">
        <v>2.93</v>
      </c>
      <c r="K12179" s="4">
        <v>3.3050000000000002</v>
      </c>
      <c r="L12179" s="4">
        <v>3.6850000000000001</v>
      </c>
      <c r="M12179" s="4">
        <v>32</v>
      </c>
    </row>
    <row r="12180" spans="1:13" x14ac:dyDescent="0.2">
      <c r="A12180" s="3">
        <v>44228</v>
      </c>
      <c r="B12180" t="s">
        <v>3091</v>
      </c>
      <c r="C12180" t="s">
        <v>3090</v>
      </c>
      <c r="D12180" t="s">
        <v>8</v>
      </c>
      <c r="E12180" t="s">
        <v>3089</v>
      </c>
      <c r="F12180" s="4">
        <v>3.5096875000000001</v>
      </c>
      <c r="G12180" s="4">
        <v>3.5</v>
      </c>
      <c r="H12180" s="4">
        <v>0.25226054599266201</v>
      </c>
      <c r="I12180" s="4">
        <v>4.2</v>
      </c>
      <c r="J12180" s="4">
        <v>3</v>
      </c>
      <c r="K12180" s="4">
        <v>3.4</v>
      </c>
      <c r="L12180" s="4">
        <v>3.5924999999999998</v>
      </c>
      <c r="M12180" s="4">
        <v>32</v>
      </c>
    </row>
    <row r="12181" spans="1:13" x14ac:dyDescent="0.2">
      <c r="A12181" s="3">
        <v>44228</v>
      </c>
      <c r="B12181" t="s">
        <v>5412</v>
      </c>
      <c r="C12181" t="s">
        <v>3108</v>
      </c>
      <c r="D12181" t="s">
        <v>1263</v>
      </c>
      <c r="E12181" t="s">
        <v>3107</v>
      </c>
      <c r="F12181" s="4">
        <v>3.4827586206896601</v>
      </c>
      <c r="G12181" s="4">
        <v>3.5</v>
      </c>
      <c r="H12181" s="4">
        <v>0.207964566894805</v>
      </c>
      <c r="I12181" s="4">
        <v>4.2</v>
      </c>
      <c r="J12181" s="4">
        <v>3</v>
      </c>
      <c r="K12181" s="4">
        <v>3.39</v>
      </c>
      <c r="L12181" s="4">
        <v>3.5</v>
      </c>
      <c r="M12181" s="4">
        <v>29</v>
      </c>
    </row>
    <row r="12182" spans="1:13" x14ac:dyDescent="0.2">
      <c r="A12182" s="3">
        <v>44228</v>
      </c>
      <c r="B12182" t="s">
        <v>5096</v>
      </c>
      <c r="C12182" t="s">
        <v>3093</v>
      </c>
      <c r="D12182" t="s">
        <v>1110</v>
      </c>
      <c r="E12182" t="s">
        <v>3092</v>
      </c>
      <c r="F12182" s="4">
        <v>3.5211538461538501</v>
      </c>
      <c r="G12182" s="4">
        <v>3.5</v>
      </c>
      <c r="H12182" s="4">
        <v>0.27664167326094502</v>
      </c>
      <c r="I12182" s="4">
        <v>4.3</v>
      </c>
      <c r="J12182" s="4">
        <v>3</v>
      </c>
      <c r="K12182" s="4">
        <v>3.4</v>
      </c>
      <c r="L12182" s="4">
        <v>3.5975000000000001</v>
      </c>
      <c r="M12182" s="4">
        <v>26</v>
      </c>
    </row>
    <row r="12183" spans="1:13" x14ac:dyDescent="0.2">
      <c r="A12183" s="3">
        <v>44228</v>
      </c>
      <c r="B12183" t="s">
        <v>5413</v>
      </c>
      <c r="C12183" t="s">
        <v>3111</v>
      </c>
      <c r="D12183" t="s">
        <v>1264</v>
      </c>
      <c r="E12183" t="s">
        <v>3110</v>
      </c>
      <c r="F12183" s="4">
        <v>3.4444444444444402</v>
      </c>
      <c r="G12183" s="4">
        <v>3.5</v>
      </c>
      <c r="H12183" s="4">
        <v>0.189073313687358</v>
      </c>
      <c r="I12183" s="4">
        <v>4</v>
      </c>
      <c r="J12183" s="4">
        <v>3</v>
      </c>
      <c r="K12183" s="4">
        <v>3.375</v>
      </c>
      <c r="L12183" s="4">
        <v>3.5</v>
      </c>
      <c r="M12183" s="4">
        <v>27</v>
      </c>
    </row>
    <row r="12184" spans="1:13" x14ac:dyDescent="0.2">
      <c r="A12184" s="3">
        <v>44228</v>
      </c>
      <c r="B12184" t="s">
        <v>5480</v>
      </c>
      <c r="C12184" t="s">
        <v>3153</v>
      </c>
      <c r="D12184" t="s">
        <v>1332</v>
      </c>
      <c r="E12184" t="s">
        <v>3152</v>
      </c>
      <c r="F12184" s="4">
        <v>0.35375000000000001</v>
      </c>
      <c r="G12184" s="4">
        <v>0.36</v>
      </c>
      <c r="H12184" s="4">
        <v>4.1406715989465499E-2</v>
      </c>
      <c r="I12184" s="4">
        <v>0.5</v>
      </c>
      <c r="J12184" s="4">
        <v>0.25</v>
      </c>
      <c r="K12184" s="4">
        <v>0.34749999999999998</v>
      </c>
      <c r="L12184" s="4">
        <v>0.37</v>
      </c>
      <c r="M12184" s="4">
        <v>32</v>
      </c>
    </row>
    <row r="12185" spans="1:13" x14ac:dyDescent="0.2">
      <c r="A12185" s="3">
        <v>44228</v>
      </c>
      <c r="B12185" t="s">
        <v>4325</v>
      </c>
      <c r="C12185" t="s">
        <v>4324</v>
      </c>
      <c r="D12185" t="s">
        <v>421</v>
      </c>
      <c r="E12185" t="s">
        <v>4323</v>
      </c>
      <c r="F12185" s="4">
        <v>5.0199999999999996</v>
      </c>
      <c r="G12185" s="4">
        <v>5</v>
      </c>
      <c r="H12185" s="4">
        <v>0.87351845015352703</v>
      </c>
      <c r="I12185" s="4">
        <v>6.5</v>
      </c>
      <c r="J12185" s="4">
        <v>3.5</v>
      </c>
      <c r="K12185" s="4">
        <v>4.5</v>
      </c>
      <c r="L12185" s="4">
        <v>5.4749999999999996</v>
      </c>
      <c r="M12185" s="4">
        <v>30</v>
      </c>
    </row>
    <row r="12186" spans="1:13" x14ac:dyDescent="0.2">
      <c r="A12186" s="3">
        <v>44228</v>
      </c>
      <c r="B12186" t="s">
        <v>5405</v>
      </c>
      <c r="C12186" t="s">
        <v>4327</v>
      </c>
      <c r="D12186" t="s">
        <v>1258</v>
      </c>
      <c r="E12186" t="s">
        <v>4326</v>
      </c>
      <c r="F12186" s="4">
        <v>3.42</v>
      </c>
      <c r="G12186" s="4">
        <v>3.3</v>
      </c>
      <c r="H12186" s="4">
        <v>0.83682486941352596</v>
      </c>
      <c r="I12186" s="4">
        <v>6</v>
      </c>
      <c r="J12186" s="4">
        <v>2.4</v>
      </c>
      <c r="K12186" s="4">
        <v>3</v>
      </c>
      <c r="L12186" s="4">
        <v>3.7749999999999999</v>
      </c>
      <c r="M12186" s="4">
        <v>30</v>
      </c>
    </row>
    <row r="12187" spans="1:13" x14ac:dyDescent="0.2">
      <c r="A12187" s="3">
        <v>44228</v>
      </c>
      <c r="B12187" t="s">
        <v>4437</v>
      </c>
      <c r="C12187" t="s">
        <v>3939</v>
      </c>
      <c r="D12187" t="s">
        <v>523</v>
      </c>
      <c r="E12187" t="s">
        <v>3947</v>
      </c>
      <c r="F12187" s="4">
        <v>20.167037037037002</v>
      </c>
      <c r="G12187" s="4">
        <v>20.16</v>
      </c>
      <c r="H12187" s="4">
        <v>0.37078725825355802</v>
      </c>
      <c r="I12187" s="4">
        <v>20.8</v>
      </c>
      <c r="J12187" s="4">
        <v>19.3</v>
      </c>
      <c r="K12187" s="4">
        <v>19.989999999999998</v>
      </c>
      <c r="L12187" s="4">
        <v>20.399999999999999</v>
      </c>
      <c r="M12187" s="4">
        <v>27</v>
      </c>
    </row>
    <row r="12188" spans="1:13" x14ac:dyDescent="0.2">
      <c r="A12188" s="3">
        <v>44228</v>
      </c>
      <c r="B12188" t="s">
        <v>4587</v>
      </c>
      <c r="C12188" t="s">
        <v>3942</v>
      </c>
      <c r="D12188" t="s">
        <v>617</v>
      </c>
      <c r="E12188" t="s">
        <v>3949</v>
      </c>
      <c r="F12188" s="4">
        <v>20.080740740740701</v>
      </c>
      <c r="G12188" s="4">
        <v>20</v>
      </c>
      <c r="H12188" s="4">
        <v>0.37405188786425703</v>
      </c>
      <c r="I12188" s="4">
        <v>20.91</v>
      </c>
      <c r="J12188" s="4">
        <v>19.3</v>
      </c>
      <c r="K12188" s="4">
        <v>19.91</v>
      </c>
      <c r="L12188" s="4">
        <v>20.329999999999998</v>
      </c>
      <c r="M12188" s="4">
        <v>27</v>
      </c>
    </row>
    <row r="12189" spans="1:13" x14ac:dyDescent="0.2">
      <c r="A12189" s="3">
        <v>44228</v>
      </c>
      <c r="B12189" t="s">
        <v>4658</v>
      </c>
      <c r="C12189" t="s">
        <v>3952</v>
      </c>
      <c r="D12189" t="s">
        <v>684</v>
      </c>
      <c r="E12189" t="s">
        <v>3951</v>
      </c>
      <c r="F12189" s="4">
        <v>20.100740740740701</v>
      </c>
      <c r="G12189" s="4">
        <v>20</v>
      </c>
      <c r="H12189" s="4">
        <v>0.43198936886781703</v>
      </c>
      <c r="I12189" s="4">
        <v>21.28</v>
      </c>
      <c r="J12189" s="4">
        <v>19.3</v>
      </c>
      <c r="K12189" s="4">
        <v>19.925000000000001</v>
      </c>
      <c r="L12189" s="4">
        <v>20.37</v>
      </c>
      <c r="M12189" s="4">
        <v>27</v>
      </c>
    </row>
    <row r="12190" spans="1:13" x14ac:dyDescent="0.2">
      <c r="A12190" s="3">
        <v>44228</v>
      </c>
      <c r="B12190" t="s">
        <v>3937</v>
      </c>
      <c r="C12190" t="s">
        <v>3936</v>
      </c>
      <c r="D12190" t="s">
        <v>290</v>
      </c>
      <c r="E12190" t="s">
        <v>3935</v>
      </c>
      <c r="F12190" s="4">
        <v>20.3246875</v>
      </c>
      <c r="G12190" s="4">
        <v>20.3</v>
      </c>
      <c r="H12190" s="4">
        <v>0.89114274000550298</v>
      </c>
      <c r="I12190" s="4">
        <v>22.09</v>
      </c>
      <c r="J12190" s="4">
        <v>18.5</v>
      </c>
      <c r="K12190" s="4">
        <v>19.945</v>
      </c>
      <c r="L12190" s="4">
        <v>21</v>
      </c>
      <c r="M12190" s="4">
        <v>32</v>
      </c>
    </row>
    <row r="12191" spans="1:13" x14ac:dyDescent="0.2">
      <c r="A12191" s="3">
        <v>44228</v>
      </c>
      <c r="B12191" t="s">
        <v>3940</v>
      </c>
      <c r="C12191" t="s">
        <v>3939</v>
      </c>
      <c r="D12191" t="s">
        <v>291</v>
      </c>
      <c r="E12191" t="s">
        <v>3938</v>
      </c>
      <c r="F12191" s="4">
        <v>20.697741935483901</v>
      </c>
      <c r="G12191" s="4">
        <v>20.85</v>
      </c>
      <c r="H12191" s="4">
        <v>1.2100405218488099</v>
      </c>
      <c r="I12191" s="4">
        <v>23.31</v>
      </c>
      <c r="J12191" s="4">
        <v>18</v>
      </c>
      <c r="K12191" s="4">
        <v>19.995000000000001</v>
      </c>
      <c r="L12191" s="4">
        <v>21.45</v>
      </c>
      <c r="M12191" s="4">
        <v>31</v>
      </c>
    </row>
    <row r="12192" spans="1:13" x14ac:dyDescent="0.2">
      <c r="A12192" s="3">
        <v>44228</v>
      </c>
      <c r="B12192" t="s">
        <v>5349</v>
      </c>
      <c r="C12192" t="s">
        <v>3942</v>
      </c>
      <c r="D12192" t="s">
        <v>1219</v>
      </c>
      <c r="E12192" t="s">
        <v>3941</v>
      </c>
      <c r="F12192" s="4">
        <v>21.406363636363601</v>
      </c>
      <c r="G12192" s="4">
        <v>21.43</v>
      </c>
      <c r="H12192" s="4">
        <v>1.1264759437946501</v>
      </c>
      <c r="I12192" s="4">
        <v>24</v>
      </c>
      <c r="J12192" s="4">
        <v>19.5</v>
      </c>
      <c r="K12192" s="4">
        <v>20.657499999999999</v>
      </c>
      <c r="L12192" s="4">
        <v>22.39</v>
      </c>
      <c r="M12192" s="4">
        <v>22</v>
      </c>
    </row>
    <row r="12193" spans="1:13" x14ac:dyDescent="0.2">
      <c r="A12193" s="3">
        <v>44228</v>
      </c>
      <c r="B12193" t="s">
        <v>3580</v>
      </c>
      <c r="C12193" t="s">
        <v>3579</v>
      </c>
      <c r="D12193" t="s">
        <v>171</v>
      </c>
      <c r="E12193" t="s">
        <v>3578</v>
      </c>
      <c r="F12193" s="4">
        <v>3.8927272727272699</v>
      </c>
      <c r="G12193" s="4">
        <v>3.67</v>
      </c>
      <c r="H12193" s="4">
        <v>0.93915944042822397</v>
      </c>
      <c r="I12193" s="4">
        <v>6</v>
      </c>
      <c r="J12193" s="4">
        <v>2.7</v>
      </c>
      <c r="K12193" s="4">
        <v>3.2</v>
      </c>
      <c r="L12193" s="4">
        <v>4.25</v>
      </c>
      <c r="M12193" s="4">
        <v>33</v>
      </c>
    </row>
    <row r="12194" spans="1:13" x14ac:dyDescent="0.2">
      <c r="A12194" s="3">
        <v>44228</v>
      </c>
      <c r="B12194" t="s">
        <v>3583</v>
      </c>
      <c r="C12194" t="s">
        <v>3582</v>
      </c>
      <c r="D12194" t="s">
        <v>172</v>
      </c>
      <c r="E12194" t="s">
        <v>3581</v>
      </c>
      <c r="F12194" s="4">
        <v>2.6503030303030299</v>
      </c>
      <c r="G12194" s="4">
        <v>2.6</v>
      </c>
      <c r="H12194" s="4">
        <v>0.65791092125228501</v>
      </c>
      <c r="I12194" s="4">
        <v>4.5</v>
      </c>
      <c r="J12194" s="4">
        <v>1.7</v>
      </c>
      <c r="K12194" s="4">
        <v>2.12</v>
      </c>
      <c r="L12194" s="4">
        <v>2.95</v>
      </c>
      <c r="M12194" s="4">
        <v>33</v>
      </c>
    </row>
    <row r="12195" spans="1:13" x14ac:dyDescent="0.2">
      <c r="A12195" s="3">
        <v>44228</v>
      </c>
      <c r="B12195" t="s">
        <v>5214</v>
      </c>
      <c r="C12195" t="s">
        <v>3585</v>
      </c>
      <c r="D12195" t="s">
        <v>1170</v>
      </c>
      <c r="E12195" t="s">
        <v>3584</v>
      </c>
      <c r="F12195" s="4">
        <v>2.2259090909090902</v>
      </c>
      <c r="G12195" s="4">
        <v>2</v>
      </c>
      <c r="H12195" s="4">
        <v>0.43707533502229201</v>
      </c>
      <c r="I12195" s="4">
        <v>3.5</v>
      </c>
      <c r="J12195" s="4">
        <v>1.7</v>
      </c>
      <c r="K12195" s="4">
        <v>1.9</v>
      </c>
      <c r="L12195" s="4">
        <v>2.4975000000000001</v>
      </c>
      <c r="M12195" s="4">
        <v>22</v>
      </c>
    </row>
    <row r="12196" spans="1:13" x14ac:dyDescent="0.2">
      <c r="A12196" s="3">
        <v>44228</v>
      </c>
      <c r="B12196" t="s">
        <v>3604</v>
      </c>
      <c r="C12196" t="s">
        <v>3594</v>
      </c>
      <c r="D12196" t="s">
        <v>179</v>
      </c>
      <c r="E12196" t="s">
        <v>3593</v>
      </c>
      <c r="F12196" s="4">
        <v>-4.4613793103448298</v>
      </c>
      <c r="G12196" s="4">
        <v>-4.3</v>
      </c>
      <c r="H12196" s="4">
        <v>1.28022521494666</v>
      </c>
      <c r="I12196" s="4">
        <v>-2.4</v>
      </c>
      <c r="J12196" s="4">
        <v>-8.6999999999999993</v>
      </c>
      <c r="K12196" s="4">
        <v>-4.8</v>
      </c>
      <c r="L12196" s="4">
        <v>-3.8</v>
      </c>
      <c r="M12196" s="4">
        <v>29</v>
      </c>
    </row>
    <row r="12197" spans="1:13" x14ac:dyDescent="0.2">
      <c r="A12197" s="3">
        <v>44228</v>
      </c>
      <c r="B12197" t="s">
        <v>5217</v>
      </c>
      <c r="C12197" t="s">
        <v>3606</v>
      </c>
      <c r="D12197" t="s">
        <v>1171</v>
      </c>
      <c r="E12197" t="s">
        <v>3605</v>
      </c>
      <c r="F12197" s="4">
        <v>3.2361538461538499</v>
      </c>
      <c r="G12197" s="4">
        <v>3.15</v>
      </c>
      <c r="H12197" s="4">
        <v>1.53789486486711</v>
      </c>
      <c r="I12197" s="4">
        <v>6.1</v>
      </c>
      <c r="J12197" s="4">
        <v>1.02</v>
      </c>
      <c r="K12197" s="4">
        <v>1.825</v>
      </c>
      <c r="L12197" s="4">
        <v>4.2249999999999996</v>
      </c>
      <c r="M12197" s="4">
        <v>26</v>
      </c>
    </row>
    <row r="12198" spans="1:13" x14ac:dyDescent="0.2">
      <c r="A12198" s="3">
        <v>44228</v>
      </c>
      <c r="B12198" t="s">
        <v>3607</v>
      </c>
      <c r="C12198" t="s">
        <v>3597</v>
      </c>
      <c r="D12198" t="s">
        <v>180</v>
      </c>
      <c r="E12198" t="s">
        <v>3596</v>
      </c>
      <c r="F12198" s="4">
        <v>15.0468965517241</v>
      </c>
      <c r="G12198" s="4">
        <v>16</v>
      </c>
      <c r="H12198" s="4">
        <v>2.7090959264884402</v>
      </c>
      <c r="I12198" s="4">
        <v>19.2</v>
      </c>
      <c r="J12198" s="4">
        <v>9.48</v>
      </c>
      <c r="K12198" s="4">
        <v>13.3</v>
      </c>
      <c r="L12198" s="4">
        <v>16.899999999999999</v>
      </c>
      <c r="M12198" s="4">
        <v>29</v>
      </c>
    </row>
    <row r="12199" spans="1:13" x14ac:dyDescent="0.2">
      <c r="A12199" s="3">
        <v>44228</v>
      </c>
      <c r="B12199" t="s">
        <v>5218</v>
      </c>
      <c r="C12199" t="s">
        <v>3609</v>
      </c>
      <c r="D12199" t="s">
        <v>1172</v>
      </c>
      <c r="E12199" t="s">
        <v>3608</v>
      </c>
      <c r="F12199" s="4">
        <v>2.7130769230769198</v>
      </c>
      <c r="G12199" s="4">
        <v>2.65</v>
      </c>
      <c r="H12199" s="4">
        <v>0.94472755535453401</v>
      </c>
      <c r="I12199" s="4">
        <v>5.2</v>
      </c>
      <c r="J12199" s="4">
        <v>0.8</v>
      </c>
      <c r="K12199" s="4">
        <v>2.0175000000000001</v>
      </c>
      <c r="L12199" s="4">
        <v>3.25</v>
      </c>
      <c r="M12199" s="4">
        <v>26</v>
      </c>
    </row>
    <row r="12200" spans="1:13" x14ac:dyDescent="0.2">
      <c r="A12200" s="3">
        <v>44228</v>
      </c>
      <c r="B12200" t="s">
        <v>3610</v>
      </c>
      <c r="C12200" t="s">
        <v>3600</v>
      </c>
      <c r="D12200" t="s">
        <v>181</v>
      </c>
      <c r="E12200" t="s">
        <v>3599</v>
      </c>
      <c r="F12200" s="4">
        <v>4.2517241379310304</v>
      </c>
      <c r="G12200" s="4">
        <v>4.4000000000000004</v>
      </c>
      <c r="H12200" s="4">
        <v>1.53065594941123</v>
      </c>
      <c r="I12200" s="4">
        <v>7.1</v>
      </c>
      <c r="J12200" s="4">
        <v>1.6</v>
      </c>
      <c r="K12200" s="4">
        <v>3</v>
      </c>
      <c r="L12200" s="4">
        <v>5.6</v>
      </c>
      <c r="M12200" s="4">
        <v>29</v>
      </c>
    </row>
    <row r="12201" spans="1:13" x14ac:dyDescent="0.2">
      <c r="A12201" s="3">
        <v>44228</v>
      </c>
      <c r="B12201" t="s">
        <v>5219</v>
      </c>
      <c r="C12201" t="s">
        <v>3612</v>
      </c>
      <c r="D12201" t="s">
        <v>1173</v>
      </c>
      <c r="E12201" t="s">
        <v>3611</v>
      </c>
      <c r="F12201" s="4">
        <v>2.3680769230769201</v>
      </c>
      <c r="G12201" s="4">
        <v>2.2349999999999999</v>
      </c>
      <c r="H12201" s="4">
        <v>0.72921886553088699</v>
      </c>
      <c r="I12201" s="4">
        <v>4.4000000000000004</v>
      </c>
      <c r="J12201" s="4">
        <v>1</v>
      </c>
      <c r="K12201" s="4">
        <v>2</v>
      </c>
      <c r="L12201" s="4">
        <v>2.7025000000000001</v>
      </c>
      <c r="M12201" s="4">
        <v>26</v>
      </c>
    </row>
    <row r="12202" spans="1:13" x14ac:dyDescent="0.2">
      <c r="A12202" s="3">
        <v>44228</v>
      </c>
      <c r="B12202" t="s">
        <v>3613</v>
      </c>
      <c r="C12202" t="s">
        <v>3603</v>
      </c>
      <c r="D12202" t="s">
        <v>182</v>
      </c>
      <c r="E12202" t="s">
        <v>3602</v>
      </c>
      <c r="F12202" s="4">
        <v>2.6258620689655201</v>
      </c>
      <c r="G12202" s="4">
        <v>3.1</v>
      </c>
      <c r="H12202" s="4">
        <v>1.8679085272062601</v>
      </c>
      <c r="I12202" s="4">
        <v>5.6</v>
      </c>
      <c r="J12202" s="4">
        <v>-2.6</v>
      </c>
      <c r="K12202" s="4">
        <v>2</v>
      </c>
      <c r="L12202" s="4">
        <v>3.8</v>
      </c>
      <c r="M12202" s="4">
        <v>29</v>
      </c>
    </row>
    <row r="12203" spans="1:13" x14ac:dyDescent="0.2">
      <c r="A12203" s="3">
        <v>44228</v>
      </c>
      <c r="B12203" t="s">
        <v>5220</v>
      </c>
      <c r="C12203" t="s">
        <v>3615</v>
      </c>
      <c r="D12203" t="s">
        <v>1174</v>
      </c>
      <c r="E12203" t="s">
        <v>3614</v>
      </c>
      <c r="F12203" s="4">
        <v>2.1800000000000002</v>
      </c>
      <c r="G12203" s="4">
        <v>2.11</v>
      </c>
      <c r="H12203" s="4">
        <v>1.1215524954276599</v>
      </c>
      <c r="I12203" s="4">
        <v>3.9</v>
      </c>
      <c r="J12203" s="4">
        <v>-0.8</v>
      </c>
      <c r="K12203" s="4">
        <v>1.825</v>
      </c>
      <c r="L12203" s="4">
        <v>2.8624999999999998</v>
      </c>
      <c r="M12203" s="4">
        <v>26</v>
      </c>
    </row>
    <row r="12204" spans="1:13" x14ac:dyDescent="0.2">
      <c r="A12204" s="3">
        <v>44228</v>
      </c>
      <c r="B12204" t="s">
        <v>3880</v>
      </c>
      <c r="C12204" t="s">
        <v>3870</v>
      </c>
      <c r="D12204" t="s">
        <v>271</v>
      </c>
      <c r="E12204" t="s">
        <v>3869</v>
      </c>
      <c r="F12204" s="4">
        <v>-0.72882352941176498</v>
      </c>
      <c r="G12204" s="4">
        <v>-0.4</v>
      </c>
      <c r="H12204" s="4">
        <v>1.17683836163331</v>
      </c>
      <c r="I12204" s="4">
        <v>0.5</v>
      </c>
      <c r="J12204" s="4">
        <v>-4.25</v>
      </c>
      <c r="K12204" s="4">
        <v>-1</v>
      </c>
      <c r="L12204" s="4">
        <v>-0.12</v>
      </c>
      <c r="M12204" s="4">
        <v>17</v>
      </c>
    </row>
    <row r="12205" spans="1:13" x14ac:dyDescent="0.2">
      <c r="A12205" s="3">
        <v>44228</v>
      </c>
      <c r="B12205" t="s">
        <v>5337</v>
      </c>
      <c r="C12205" t="s">
        <v>3882</v>
      </c>
      <c r="D12205" t="s">
        <v>1213</v>
      </c>
      <c r="E12205" t="s">
        <v>3881</v>
      </c>
      <c r="F12205" s="4">
        <v>0.64066666666666705</v>
      </c>
      <c r="G12205" s="4">
        <v>0.6</v>
      </c>
      <c r="H12205" s="4">
        <v>0.33665299359316297</v>
      </c>
      <c r="I12205" s="4">
        <v>1.27</v>
      </c>
      <c r="J12205" s="4">
        <v>0.09</v>
      </c>
      <c r="K12205" s="4">
        <v>0.45</v>
      </c>
      <c r="L12205" s="4">
        <v>0.82499999999999996</v>
      </c>
      <c r="M12205" s="4">
        <v>15</v>
      </c>
    </row>
    <row r="12206" spans="1:13" x14ac:dyDescent="0.2">
      <c r="A12206" s="3">
        <v>44228</v>
      </c>
      <c r="B12206" t="s">
        <v>3883</v>
      </c>
      <c r="C12206" t="s">
        <v>3873</v>
      </c>
      <c r="D12206" t="s">
        <v>272</v>
      </c>
      <c r="E12206" t="s">
        <v>3872</v>
      </c>
      <c r="F12206" s="4">
        <v>0.95529411764705896</v>
      </c>
      <c r="G12206" s="4">
        <v>0.8</v>
      </c>
      <c r="H12206" s="4">
        <v>1.2224980452287999</v>
      </c>
      <c r="I12206" s="4">
        <v>3.6</v>
      </c>
      <c r="J12206" s="4">
        <v>-1.41</v>
      </c>
      <c r="K12206" s="4">
        <v>0.2</v>
      </c>
      <c r="L12206" s="4">
        <v>1.4</v>
      </c>
      <c r="M12206" s="4">
        <v>17</v>
      </c>
    </row>
    <row r="12207" spans="1:13" x14ac:dyDescent="0.2">
      <c r="A12207" s="3">
        <v>44228</v>
      </c>
      <c r="B12207" t="s">
        <v>5338</v>
      </c>
      <c r="C12207" t="s">
        <v>3885</v>
      </c>
      <c r="D12207" t="s">
        <v>1214</v>
      </c>
      <c r="E12207" t="s">
        <v>3884</v>
      </c>
      <c r="F12207" s="4">
        <v>0.73933333333333295</v>
      </c>
      <c r="G12207" s="4">
        <v>0.6</v>
      </c>
      <c r="H12207" s="4">
        <v>0.34633729774531002</v>
      </c>
      <c r="I12207" s="4">
        <v>1.48</v>
      </c>
      <c r="J12207" s="4">
        <v>0.4</v>
      </c>
      <c r="K12207" s="4">
        <v>0.5</v>
      </c>
      <c r="L12207" s="4">
        <v>0.9</v>
      </c>
      <c r="M12207" s="4">
        <v>15</v>
      </c>
    </row>
    <row r="12208" spans="1:13" x14ac:dyDescent="0.2">
      <c r="A12208" s="3">
        <v>44228</v>
      </c>
      <c r="B12208" t="s">
        <v>3886</v>
      </c>
      <c r="C12208" t="s">
        <v>3876</v>
      </c>
      <c r="D12208" t="s">
        <v>273</v>
      </c>
      <c r="E12208" t="s">
        <v>3875</v>
      </c>
      <c r="F12208" s="4">
        <v>0.878823529411765</v>
      </c>
      <c r="G12208" s="4">
        <v>0.8</v>
      </c>
      <c r="H12208" s="4">
        <v>0.75035726784763301</v>
      </c>
      <c r="I12208" s="4">
        <v>2.83</v>
      </c>
      <c r="J12208" s="4">
        <v>-0.1</v>
      </c>
      <c r="K12208" s="4">
        <v>0.2</v>
      </c>
      <c r="L12208" s="4">
        <v>1.2</v>
      </c>
      <c r="M12208" s="4">
        <v>17</v>
      </c>
    </row>
    <row r="12209" spans="1:13" x14ac:dyDescent="0.2">
      <c r="A12209" s="3">
        <v>44228</v>
      </c>
      <c r="B12209" t="s">
        <v>5339</v>
      </c>
      <c r="C12209" t="s">
        <v>3888</v>
      </c>
      <c r="D12209" t="s">
        <v>1215</v>
      </c>
      <c r="E12209" t="s">
        <v>3887</v>
      </c>
      <c r="F12209" s="4">
        <v>0.44400000000000001</v>
      </c>
      <c r="G12209" s="4">
        <v>0.5</v>
      </c>
      <c r="H12209" s="4">
        <v>0.51450114535482705</v>
      </c>
      <c r="I12209" s="4">
        <v>0.9</v>
      </c>
      <c r="J12209" s="4">
        <v>-1.31</v>
      </c>
      <c r="K12209" s="4">
        <v>0.45</v>
      </c>
      <c r="L12209" s="4">
        <v>0.6</v>
      </c>
      <c r="M12209" s="4">
        <v>15</v>
      </c>
    </row>
    <row r="12210" spans="1:13" x14ac:dyDescent="0.2">
      <c r="A12210" s="3">
        <v>44228</v>
      </c>
      <c r="B12210" t="s">
        <v>3889</v>
      </c>
      <c r="C12210" t="s">
        <v>3879</v>
      </c>
      <c r="D12210" t="s">
        <v>274</v>
      </c>
      <c r="E12210" t="s">
        <v>3878</v>
      </c>
      <c r="F12210" s="4">
        <v>0.81705882352941195</v>
      </c>
      <c r="G12210" s="4">
        <v>0.6</v>
      </c>
      <c r="H12210" s="4">
        <v>0.64825501064282498</v>
      </c>
      <c r="I12210" s="4">
        <v>2.5299999999999998</v>
      </c>
      <c r="J12210" s="4">
        <v>0.13</v>
      </c>
      <c r="K12210" s="4">
        <v>0.5</v>
      </c>
      <c r="L12210" s="4">
        <v>1</v>
      </c>
      <c r="M12210" s="4">
        <v>17</v>
      </c>
    </row>
    <row r="12211" spans="1:13" x14ac:dyDescent="0.2">
      <c r="A12211" s="3">
        <v>44228</v>
      </c>
      <c r="B12211" t="s">
        <v>5340</v>
      </c>
      <c r="C12211" t="s">
        <v>3891</v>
      </c>
      <c r="D12211" t="s">
        <v>1216</v>
      </c>
      <c r="E12211" t="s">
        <v>3890</v>
      </c>
      <c r="F12211" s="4">
        <v>0.49466666666666698</v>
      </c>
      <c r="G12211" s="4">
        <v>0.5</v>
      </c>
      <c r="H12211" s="4">
        <v>0.15824333281674899</v>
      </c>
      <c r="I12211" s="4">
        <v>0.8</v>
      </c>
      <c r="J12211" s="4">
        <v>0.13</v>
      </c>
      <c r="K12211" s="4">
        <v>0.45</v>
      </c>
      <c r="L12211" s="4">
        <v>0.55000000000000004</v>
      </c>
      <c r="M12211" s="4">
        <v>15</v>
      </c>
    </row>
    <row r="12212" spans="1:13" x14ac:dyDescent="0.2">
      <c r="A12212" s="3">
        <v>44256</v>
      </c>
      <c r="B12212" t="s">
        <v>3928</v>
      </c>
      <c r="C12212" t="s">
        <v>3927</v>
      </c>
      <c r="D12212" t="s">
        <v>287</v>
      </c>
      <c r="E12212" t="s">
        <v>3926</v>
      </c>
      <c r="F12212" s="4">
        <v>6.50428571428571</v>
      </c>
      <c r="G12212" s="4">
        <v>6.5</v>
      </c>
      <c r="H12212" s="4">
        <v>0.50446577117353997</v>
      </c>
      <c r="I12212" s="4">
        <v>7.4</v>
      </c>
      <c r="J12212" s="4">
        <v>5.5</v>
      </c>
      <c r="K12212" s="4">
        <v>6.2</v>
      </c>
      <c r="L12212" s="4">
        <v>6.8</v>
      </c>
      <c r="M12212" s="4">
        <v>21</v>
      </c>
    </row>
    <row r="12213" spans="1:13" x14ac:dyDescent="0.2">
      <c r="A12213" s="3">
        <v>44256</v>
      </c>
      <c r="B12213" t="s">
        <v>3931</v>
      </c>
      <c r="C12213" t="s">
        <v>3930</v>
      </c>
      <c r="D12213" t="s">
        <v>288</v>
      </c>
      <c r="E12213" t="s">
        <v>3929</v>
      </c>
      <c r="F12213" s="4">
        <v>6.7195</v>
      </c>
      <c r="G12213" s="4">
        <v>6.665</v>
      </c>
      <c r="H12213" s="4">
        <v>0.45646784633404602</v>
      </c>
      <c r="I12213" s="4">
        <v>7.5</v>
      </c>
      <c r="J12213" s="4">
        <v>6</v>
      </c>
      <c r="K12213" s="4">
        <v>6.3624999999999998</v>
      </c>
      <c r="L12213" s="4">
        <v>7</v>
      </c>
      <c r="M12213" s="4">
        <v>20</v>
      </c>
    </row>
    <row r="12214" spans="1:13" x14ac:dyDescent="0.2">
      <c r="A12214" s="3">
        <v>44256</v>
      </c>
      <c r="B12214" t="s">
        <v>5346</v>
      </c>
      <c r="C12214" t="s">
        <v>3933</v>
      </c>
      <c r="D12214" t="s">
        <v>1218</v>
      </c>
      <c r="E12214" t="s">
        <v>3932</v>
      </c>
      <c r="F12214" s="4">
        <v>6.9238888888888903</v>
      </c>
      <c r="G12214" s="4">
        <v>7</v>
      </c>
      <c r="H12214" s="4">
        <v>0.55161942218172899</v>
      </c>
      <c r="I12214" s="4">
        <v>8</v>
      </c>
      <c r="J12214" s="4">
        <v>6</v>
      </c>
      <c r="K12214" s="4">
        <v>6.5</v>
      </c>
      <c r="L12214" s="4">
        <v>7.2374999999999998</v>
      </c>
      <c r="M12214" s="4">
        <v>18</v>
      </c>
    </row>
    <row r="12215" spans="1:13" x14ac:dyDescent="0.2">
      <c r="A12215" s="3">
        <v>44256</v>
      </c>
      <c r="B12215" t="s">
        <v>3919</v>
      </c>
      <c r="C12215" t="s">
        <v>3918</v>
      </c>
      <c r="D12215" t="s">
        <v>284</v>
      </c>
      <c r="E12215" t="s">
        <v>3917</v>
      </c>
      <c r="F12215" s="4">
        <v>3.9927999999999999</v>
      </c>
      <c r="G12215" s="4">
        <v>4</v>
      </c>
      <c r="H12215" s="4">
        <v>0.222064555178594</v>
      </c>
      <c r="I12215" s="4">
        <v>4.62</v>
      </c>
      <c r="J12215" s="4">
        <v>3.7</v>
      </c>
      <c r="K12215" s="4">
        <v>3.8</v>
      </c>
      <c r="L12215" s="4">
        <v>4.05</v>
      </c>
      <c r="M12215" s="4">
        <v>25</v>
      </c>
    </row>
    <row r="12216" spans="1:13" x14ac:dyDescent="0.2">
      <c r="A12216" s="3">
        <v>44256</v>
      </c>
      <c r="B12216" t="s">
        <v>3922</v>
      </c>
      <c r="C12216" t="s">
        <v>3921</v>
      </c>
      <c r="D12216" t="s">
        <v>285</v>
      </c>
      <c r="E12216" t="s">
        <v>3920</v>
      </c>
      <c r="F12216" s="4">
        <v>4.3421739130434798</v>
      </c>
      <c r="G12216" s="4">
        <v>4.2</v>
      </c>
      <c r="H12216" s="4">
        <v>0.432140092202213</v>
      </c>
      <c r="I12216" s="4">
        <v>5.36</v>
      </c>
      <c r="J12216" s="4">
        <v>3.97</v>
      </c>
      <c r="K12216" s="4">
        <v>4</v>
      </c>
      <c r="L12216" s="4">
        <v>4.5</v>
      </c>
      <c r="M12216" s="4">
        <v>23</v>
      </c>
    </row>
    <row r="12217" spans="1:13" x14ac:dyDescent="0.2">
      <c r="A12217" s="3">
        <v>44256</v>
      </c>
      <c r="B12217" t="s">
        <v>5343</v>
      </c>
      <c r="C12217" t="s">
        <v>3924</v>
      </c>
      <c r="D12217" t="s">
        <v>1217</v>
      </c>
      <c r="E12217" t="s">
        <v>3923</v>
      </c>
      <c r="F12217" s="4">
        <v>4.70571428571429</v>
      </c>
      <c r="G12217" s="4">
        <v>4.5</v>
      </c>
      <c r="H12217" s="4">
        <v>0.58004802756816098</v>
      </c>
      <c r="I12217" s="4">
        <v>5.8</v>
      </c>
      <c r="J12217" s="4">
        <v>4</v>
      </c>
      <c r="K12217" s="4">
        <v>4.2699999999999996</v>
      </c>
      <c r="L12217" s="4">
        <v>5</v>
      </c>
      <c r="M12217" s="4">
        <v>21</v>
      </c>
    </row>
    <row r="12218" spans="1:13" x14ac:dyDescent="0.2">
      <c r="A12218" s="3">
        <v>44256</v>
      </c>
      <c r="B12218" t="s">
        <v>3989</v>
      </c>
      <c r="C12218" t="s">
        <v>3988</v>
      </c>
      <c r="D12218" t="s">
        <v>308</v>
      </c>
      <c r="E12218" t="s">
        <v>3987</v>
      </c>
      <c r="F12218" s="4">
        <v>4.1362962962963001</v>
      </c>
      <c r="G12218" s="4">
        <v>4</v>
      </c>
      <c r="H12218" s="4">
        <v>0.52264231148557605</v>
      </c>
      <c r="I12218" s="4">
        <v>6.1</v>
      </c>
      <c r="J12218" s="4">
        <v>3.5</v>
      </c>
      <c r="K12218" s="4">
        <v>3.8</v>
      </c>
      <c r="L12218" s="4">
        <v>4.3499999999999996</v>
      </c>
      <c r="M12218" s="4">
        <v>27</v>
      </c>
    </row>
    <row r="12219" spans="1:13" x14ac:dyDescent="0.2">
      <c r="A12219" s="3">
        <v>44256</v>
      </c>
      <c r="B12219" t="s">
        <v>5355</v>
      </c>
      <c r="C12219" t="s">
        <v>3991</v>
      </c>
      <c r="D12219" t="s">
        <v>1222</v>
      </c>
      <c r="E12219" t="s">
        <v>3990</v>
      </c>
      <c r="F12219" s="4">
        <v>3.9388000000000001</v>
      </c>
      <c r="G12219" s="4">
        <v>4</v>
      </c>
      <c r="H12219" s="4">
        <v>0.57493709800870096</v>
      </c>
      <c r="I12219" s="4">
        <v>5.9</v>
      </c>
      <c r="J12219" s="4">
        <v>3</v>
      </c>
      <c r="K12219" s="4">
        <v>3.6</v>
      </c>
      <c r="L12219" s="4">
        <v>4.2</v>
      </c>
      <c r="M12219" s="4">
        <v>25</v>
      </c>
    </row>
    <row r="12220" spans="1:13" x14ac:dyDescent="0.2">
      <c r="A12220" s="3">
        <v>44256</v>
      </c>
      <c r="B12220" t="s">
        <v>3995</v>
      </c>
      <c r="C12220" t="s">
        <v>3994</v>
      </c>
      <c r="D12220" t="s">
        <v>310</v>
      </c>
      <c r="E12220" t="s">
        <v>3993</v>
      </c>
      <c r="F12220" s="4">
        <v>4.3706896551724101</v>
      </c>
      <c r="G12220" s="4">
        <v>4.3</v>
      </c>
      <c r="H12220" s="4">
        <v>0.52505054882147695</v>
      </c>
      <c r="I12220" s="4">
        <v>6.1</v>
      </c>
      <c r="J12220" s="4">
        <v>3.6</v>
      </c>
      <c r="K12220" s="4">
        <v>4</v>
      </c>
      <c r="L12220" s="4">
        <v>4.5</v>
      </c>
      <c r="M12220" s="4">
        <v>29</v>
      </c>
    </row>
    <row r="12221" spans="1:13" x14ac:dyDescent="0.2">
      <c r="A12221" s="3">
        <v>44256</v>
      </c>
      <c r="B12221" t="s">
        <v>5358</v>
      </c>
      <c r="C12221" t="s">
        <v>3997</v>
      </c>
      <c r="D12221" t="s">
        <v>1223</v>
      </c>
      <c r="E12221" t="s">
        <v>3996</v>
      </c>
      <c r="F12221" s="4">
        <v>4.16222222222222</v>
      </c>
      <c r="G12221" s="4">
        <v>4</v>
      </c>
      <c r="H12221" s="4">
        <v>0.60511494987655201</v>
      </c>
      <c r="I12221" s="4">
        <v>5.9</v>
      </c>
      <c r="J12221" s="4">
        <v>3.3</v>
      </c>
      <c r="K12221" s="4">
        <v>3.7749999999999999</v>
      </c>
      <c r="L12221" s="4">
        <v>4.3499999999999996</v>
      </c>
      <c r="M12221" s="4">
        <v>27</v>
      </c>
    </row>
    <row r="12222" spans="1:13" x14ac:dyDescent="0.2">
      <c r="A12222" s="3">
        <v>44256</v>
      </c>
      <c r="B12222" t="s">
        <v>3904</v>
      </c>
      <c r="C12222" t="s">
        <v>3894</v>
      </c>
      <c r="D12222" t="s">
        <v>279</v>
      </c>
      <c r="E12222" t="s">
        <v>3893</v>
      </c>
      <c r="F12222" s="4">
        <v>4</v>
      </c>
      <c r="G12222" s="4">
        <v>4</v>
      </c>
      <c r="H12222" s="4">
        <v>0</v>
      </c>
      <c r="I12222" s="4">
        <v>4</v>
      </c>
      <c r="J12222" s="4">
        <v>4</v>
      </c>
      <c r="K12222" s="4">
        <v>4</v>
      </c>
      <c r="L12222" s="4">
        <v>4</v>
      </c>
      <c r="M12222" s="4">
        <v>32</v>
      </c>
    </row>
    <row r="12223" spans="1:13" x14ac:dyDescent="0.2">
      <c r="A12223" s="3">
        <v>44256</v>
      </c>
      <c r="B12223" t="s">
        <v>4434</v>
      </c>
      <c r="C12223" t="s">
        <v>3906</v>
      </c>
      <c r="D12223" t="s">
        <v>522</v>
      </c>
      <c r="E12223" t="s">
        <v>3905</v>
      </c>
      <c r="F12223" s="4">
        <v>4.015625</v>
      </c>
      <c r="G12223" s="4">
        <v>4</v>
      </c>
      <c r="H12223" s="4">
        <v>0.26893982418425499</v>
      </c>
      <c r="I12223" s="4">
        <v>5</v>
      </c>
      <c r="J12223" s="4">
        <v>3.5</v>
      </c>
      <c r="K12223" s="4">
        <v>3.9375</v>
      </c>
      <c r="L12223" s="4">
        <v>4</v>
      </c>
      <c r="M12223" s="4">
        <v>32</v>
      </c>
    </row>
    <row r="12224" spans="1:13" x14ac:dyDescent="0.2">
      <c r="A12224" s="3">
        <v>44256</v>
      </c>
      <c r="B12224" t="s">
        <v>5611</v>
      </c>
      <c r="C12224" t="s">
        <v>4436</v>
      </c>
      <c r="D12224" t="s">
        <v>1441</v>
      </c>
      <c r="E12224" t="s">
        <v>4435</v>
      </c>
      <c r="F12224" s="4">
        <v>4.4166666666666696</v>
      </c>
      <c r="G12224" s="4">
        <v>4.5</v>
      </c>
      <c r="H12224" s="4">
        <v>0.38069349381344098</v>
      </c>
      <c r="I12224" s="4">
        <v>5.5</v>
      </c>
      <c r="J12224" s="4">
        <v>4</v>
      </c>
      <c r="K12224" s="4">
        <v>4</v>
      </c>
      <c r="L12224" s="4">
        <v>4.5</v>
      </c>
      <c r="M12224" s="4">
        <v>24</v>
      </c>
    </row>
    <row r="12225" spans="1:13" x14ac:dyDescent="0.2">
      <c r="A12225" s="3">
        <v>44256</v>
      </c>
      <c r="B12225" t="s">
        <v>3907</v>
      </c>
      <c r="C12225" t="s">
        <v>3897</v>
      </c>
      <c r="D12225" t="s">
        <v>280</v>
      </c>
      <c r="E12225" t="s">
        <v>3896</v>
      </c>
      <c r="F12225" s="4">
        <v>4</v>
      </c>
      <c r="G12225" s="4">
        <v>4</v>
      </c>
      <c r="H12225" s="4">
        <v>6.3500063500095294E-2</v>
      </c>
      <c r="I12225" s="4">
        <v>4.25</v>
      </c>
      <c r="J12225" s="4">
        <v>3.75</v>
      </c>
      <c r="K12225" s="4">
        <v>4</v>
      </c>
      <c r="L12225" s="4">
        <v>4</v>
      </c>
      <c r="M12225" s="4">
        <v>32</v>
      </c>
    </row>
    <row r="12226" spans="1:13" x14ac:dyDescent="0.2">
      <c r="A12226" s="3">
        <v>44256</v>
      </c>
      <c r="B12226" t="s">
        <v>4586</v>
      </c>
      <c r="C12226" t="s">
        <v>3909</v>
      </c>
      <c r="D12226" t="s">
        <v>616</v>
      </c>
      <c r="E12226" t="s">
        <v>3908</v>
      </c>
      <c r="F12226" s="4">
        <v>4.1048387096774199</v>
      </c>
      <c r="G12226" s="4">
        <v>4</v>
      </c>
      <c r="H12226" s="4">
        <v>0.28704089102126101</v>
      </c>
      <c r="I12226" s="4">
        <v>5</v>
      </c>
      <c r="J12226" s="4">
        <v>3.5</v>
      </c>
      <c r="K12226" s="4">
        <v>4</v>
      </c>
      <c r="L12226" s="4">
        <v>4.25</v>
      </c>
      <c r="M12226" s="4">
        <v>31</v>
      </c>
    </row>
    <row r="12227" spans="1:13" x14ac:dyDescent="0.2">
      <c r="A12227" s="3">
        <v>44256</v>
      </c>
      <c r="B12227" t="s">
        <v>3910</v>
      </c>
      <c r="C12227" t="s">
        <v>3900</v>
      </c>
      <c r="D12227" t="s">
        <v>281</v>
      </c>
      <c r="E12227" t="s">
        <v>3899</v>
      </c>
      <c r="F12227" s="4">
        <v>3.9453125</v>
      </c>
      <c r="G12227" s="4">
        <v>4</v>
      </c>
      <c r="H12227" s="4">
        <v>0.164786947004991</v>
      </c>
      <c r="I12227" s="4">
        <v>4.5</v>
      </c>
      <c r="J12227" s="4">
        <v>3.5</v>
      </c>
      <c r="K12227" s="4">
        <v>3.9375</v>
      </c>
      <c r="L12227" s="4">
        <v>4</v>
      </c>
      <c r="M12227" s="4">
        <v>32</v>
      </c>
    </row>
    <row r="12228" spans="1:13" x14ac:dyDescent="0.2">
      <c r="A12228" s="3">
        <v>44256</v>
      </c>
      <c r="B12228" t="s">
        <v>4790</v>
      </c>
      <c r="C12228" t="s">
        <v>3912</v>
      </c>
      <c r="D12228" t="s">
        <v>812</v>
      </c>
      <c r="E12228" t="s">
        <v>3911</v>
      </c>
      <c r="F12228" s="4">
        <v>4.1854838709677402</v>
      </c>
      <c r="G12228" s="4">
        <v>4</v>
      </c>
      <c r="H12228" s="4">
        <v>0.35921060405354999</v>
      </c>
      <c r="I12228" s="4">
        <v>5</v>
      </c>
      <c r="J12228" s="4">
        <v>3.5</v>
      </c>
      <c r="K12228" s="4">
        <v>4</v>
      </c>
      <c r="L12228" s="4">
        <v>4.375</v>
      </c>
      <c r="M12228" s="4">
        <v>31</v>
      </c>
    </row>
    <row r="12229" spans="1:13" x14ac:dyDescent="0.2">
      <c r="A12229" s="3">
        <v>44256</v>
      </c>
      <c r="B12229" t="s">
        <v>3913</v>
      </c>
      <c r="C12229" t="s">
        <v>3903</v>
      </c>
      <c r="D12229" t="s">
        <v>282</v>
      </c>
      <c r="E12229" t="s">
        <v>3902</v>
      </c>
      <c r="F12229" s="4">
        <v>3.953125</v>
      </c>
      <c r="G12229" s="4">
        <v>4</v>
      </c>
      <c r="H12229" s="4">
        <v>0.19507546099874001</v>
      </c>
      <c r="I12229" s="4">
        <v>4.5</v>
      </c>
      <c r="J12229" s="4">
        <v>3.5</v>
      </c>
      <c r="K12229" s="4">
        <v>3.75</v>
      </c>
      <c r="L12229" s="4">
        <v>4</v>
      </c>
      <c r="M12229" s="4">
        <v>32</v>
      </c>
    </row>
    <row r="12230" spans="1:13" x14ac:dyDescent="0.2">
      <c r="A12230" s="3">
        <v>44256</v>
      </c>
      <c r="B12230" t="s">
        <v>4985</v>
      </c>
      <c r="C12230" t="s">
        <v>3915</v>
      </c>
      <c r="D12230" t="s">
        <v>1007</v>
      </c>
      <c r="E12230" t="s">
        <v>3914</v>
      </c>
      <c r="F12230" s="4">
        <v>4.2580645161290303</v>
      </c>
      <c r="G12230" s="4">
        <v>4</v>
      </c>
      <c r="H12230" s="4">
        <v>0.40043658969378798</v>
      </c>
      <c r="I12230" s="4">
        <v>5.5</v>
      </c>
      <c r="J12230" s="4">
        <v>3.5</v>
      </c>
      <c r="K12230" s="4">
        <v>4</v>
      </c>
      <c r="L12230" s="4">
        <v>4.5</v>
      </c>
      <c r="M12230" s="4">
        <v>31</v>
      </c>
    </row>
    <row r="12231" spans="1:13" x14ac:dyDescent="0.2">
      <c r="A12231" s="3">
        <v>44256</v>
      </c>
      <c r="B12231" t="s">
        <v>5477</v>
      </c>
      <c r="C12231" t="s">
        <v>3081</v>
      </c>
      <c r="D12231" t="s">
        <v>1329</v>
      </c>
      <c r="E12231" t="s">
        <v>3080</v>
      </c>
      <c r="F12231" s="4">
        <v>3.22351351351351</v>
      </c>
      <c r="G12231" s="4">
        <v>3.17</v>
      </c>
      <c r="H12231" s="4">
        <v>0.39823371289996301</v>
      </c>
      <c r="I12231" s="4">
        <v>4.4000000000000004</v>
      </c>
      <c r="J12231" s="4">
        <v>2.36</v>
      </c>
      <c r="K12231" s="4">
        <v>3.06</v>
      </c>
      <c r="L12231" s="4">
        <v>3.43</v>
      </c>
      <c r="M12231" s="4">
        <v>37</v>
      </c>
    </row>
    <row r="12232" spans="1:13" x14ac:dyDescent="0.2">
      <c r="A12232" s="3">
        <v>44256</v>
      </c>
      <c r="B12232" t="s">
        <v>5549</v>
      </c>
      <c r="C12232" t="s">
        <v>3084</v>
      </c>
      <c r="D12232" t="s">
        <v>1399</v>
      </c>
      <c r="E12232" t="s">
        <v>3083</v>
      </c>
      <c r="F12232" s="4">
        <v>3.3237837837837798</v>
      </c>
      <c r="G12232" s="4">
        <v>3.3</v>
      </c>
      <c r="H12232" s="4">
        <v>0.49215710765833598</v>
      </c>
      <c r="I12232" s="4">
        <v>4.9000000000000004</v>
      </c>
      <c r="J12232" s="4">
        <v>2.3199999999999998</v>
      </c>
      <c r="K12232" s="4">
        <v>3.1</v>
      </c>
      <c r="L12232" s="4">
        <v>3.47</v>
      </c>
      <c r="M12232" s="4">
        <v>37</v>
      </c>
    </row>
    <row r="12233" spans="1:13" x14ac:dyDescent="0.2">
      <c r="A12233" s="3">
        <v>44256</v>
      </c>
      <c r="B12233" t="s">
        <v>3073</v>
      </c>
      <c r="C12233" t="s">
        <v>3072</v>
      </c>
      <c r="D12233" t="s">
        <v>2</v>
      </c>
      <c r="E12233" t="s">
        <v>3071</v>
      </c>
      <c r="F12233" s="4">
        <v>4.1705405405405402</v>
      </c>
      <c r="G12233" s="4">
        <v>4.1399999999999997</v>
      </c>
      <c r="H12233" s="4">
        <v>0.29158518810447498</v>
      </c>
      <c r="I12233" s="4">
        <v>4.9000000000000004</v>
      </c>
      <c r="J12233" s="4">
        <v>3.7</v>
      </c>
      <c r="K12233" s="4">
        <v>4</v>
      </c>
      <c r="L12233" s="4">
        <v>4.3099999999999996</v>
      </c>
      <c r="M12233" s="4">
        <v>37</v>
      </c>
    </row>
    <row r="12234" spans="1:13" x14ac:dyDescent="0.2">
      <c r="A12234" s="3">
        <v>44256</v>
      </c>
      <c r="B12234" t="s">
        <v>3076</v>
      </c>
      <c r="C12234" t="s">
        <v>3075</v>
      </c>
      <c r="D12234" t="s">
        <v>3</v>
      </c>
      <c r="E12234" t="s">
        <v>3074</v>
      </c>
      <c r="F12234" s="4">
        <v>3.61594594594595</v>
      </c>
      <c r="G12234" s="4">
        <v>3.6</v>
      </c>
      <c r="H12234" s="4">
        <v>0.35362770331600502</v>
      </c>
      <c r="I12234" s="4">
        <v>5.2</v>
      </c>
      <c r="J12234" s="4">
        <v>3</v>
      </c>
      <c r="K12234" s="4">
        <v>3.46</v>
      </c>
      <c r="L12234" s="4">
        <v>3.7</v>
      </c>
      <c r="M12234" s="4">
        <v>37</v>
      </c>
    </row>
    <row r="12235" spans="1:13" x14ac:dyDescent="0.2">
      <c r="A12235" s="3">
        <v>44256</v>
      </c>
      <c r="B12235" t="s">
        <v>5410</v>
      </c>
      <c r="C12235" t="s">
        <v>3102</v>
      </c>
      <c r="D12235" t="s">
        <v>1261</v>
      </c>
      <c r="E12235" t="s">
        <v>3101</v>
      </c>
      <c r="F12235" s="4">
        <v>3.5511764705882398</v>
      </c>
      <c r="G12235" s="4">
        <v>3.5</v>
      </c>
      <c r="H12235" s="4">
        <v>0.28130394115329799</v>
      </c>
      <c r="I12235" s="4">
        <v>4.9000000000000004</v>
      </c>
      <c r="J12235" s="4">
        <v>3.2</v>
      </c>
      <c r="K12235" s="4">
        <v>3.4925000000000002</v>
      </c>
      <c r="L12235" s="4">
        <v>3.6</v>
      </c>
      <c r="M12235" s="4">
        <v>34</v>
      </c>
    </row>
    <row r="12236" spans="1:13" x14ac:dyDescent="0.2">
      <c r="A12236" s="3">
        <v>44256</v>
      </c>
      <c r="B12236" t="s">
        <v>5092</v>
      </c>
      <c r="C12236" t="s">
        <v>3078</v>
      </c>
      <c r="D12236" t="s">
        <v>1108</v>
      </c>
      <c r="E12236" t="s">
        <v>3077</v>
      </c>
      <c r="F12236" s="4">
        <v>3.60266666666667</v>
      </c>
      <c r="G12236" s="4">
        <v>3.5</v>
      </c>
      <c r="H12236" s="4">
        <v>0.63162588956423904</v>
      </c>
      <c r="I12236" s="4">
        <v>6.8</v>
      </c>
      <c r="J12236" s="4">
        <v>3.1</v>
      </c>
      <c r="K12236" s="4">
        <v>3.4224999999999999</v>
      </c>
      <c r="L12236" s="4">
        <v>3.6</v>
      </c>
      <c r="M12236" s="4">
        <v>30</v>
      </c>
    </row>
    <row r="12237" spans="1:13" x14ac:dyDescent="0.2">
      <c r="A12237" s="3">
        <v>44256</v>
      </c>
      <c r="B12237" t="s">
        <v>5411</v>
      </c>
      <c r="C12237" t="s">
        <v>3105</v>
      </c>
      <c r="D12237" t="s">
        <v>1262</v>
      </c>
      <c r="E12237" t="s">
        <v>3104</v>
      </c>
      <c r="F12237" s="4">
        <v>3.4768750000000002</v>
      </c>
      <c r="G12237" s="4">
        <v>3.5</v>
      </c>
      <c r="H12237" s="4">
        <v>0.16524541865690801</v>
      </c>
      <c r="I12237" s="4">
        <v>4.05</v>
      </c>
      <c r="J12237" s="4">
        <v>3.2</v>
      </c>
      <c r="K12237" s="4">
        <v>3.4750000000000001</v>
      </c>
      <c r="L12237" s="4">
        <v>3.5</v>
      </c>
      <c r="M12237" s="4">
        <v>32</v>
      </c>
    </row>
    <row r="12238" spans="1:13" x14ac:dyDescent="0.2">
      <c r="A12238" s="3">
        <v>44256</v>
      </c>
      <c r="B12238" t="s">
        <v>5414</v>
      </c>
      <c r="C12238" t="s">
        <v>3144</v>
      </c>
      <c r="D12238" t="s">
        <v>1265</v>
      </c>
      <c r="E12238" t="s">
        <v>3143</v>
      </c>
      <c r="F12238" s="4">
        <v>0.49083333333333301</v>
      </c>
      <c r="G12238" s="4">
        <v>0.5</v>
      </c>
      <c r="H12238" s="4">
        <v>0.10702135968381001</v>
      </c>
      <c r="I12238" s="4">
        <v>0.77</v>
      </c>
      <c r="J12238" s="4">
        <v>0.3</v>
      </c>
      <c r="K12238" s="4">
        <v>0.39750000000000002</v>
      </c>
      <c r="L12238" s="4">
        <v>0.55249999999999999</v>
      </c>
      <c r="M12238" s="4">
        <v>36</v>
      </c>
    </row>
    <row r="12239" spans="1:13" x14ac:dyDescent="0.2">
      <c r="A12239" s="3">
        <v>44256</v>
      </c>
      <c r="B12239" t="s">
        <v>5479</v>
      </c>
      <c r="C12239" t="s">
        <v>3147</v>
      </c>
      <c r="D12239" t="s">
        <v>1331</v>
      </c>
      <c r="E12239" t="s">
        <v>3146</v>
      </c>
      <c r="F12239" s="4">
        <v>0.36</v>
      </c>
      <c r="G12239" s="4">
        <v>0.35</v>
      </c>
      <c r="H12239" s="4">
        <v>0.11426785574755</v>
      </c>
      <c r="I12239" s="4">
        <v>0.8</v>
      </c>
      <c r="J12239" s="4">
        <v>0.06</v>
      </c>
      <c r="K12239" s="4">
        <v>0.31</v>
      </c>
      <c r="L12239" s="4">
        <v>0.4</v>
      </c>
      <c r="M12239" s="4">
        <v>36</v>
      </c>
    </row>
    <row r="12240" spans="1:13" x14ac:dyDescent="0.2">
      <c r="A12240" s="3">
        <v>44256</v>
      </c>
      <c r="B12240" t="s">
        <v>4404</v>
      </c>
      <c r="C12240" t="s">
        <v>3114</v>
      </c>
      <c r="D12240" t="s">
        <v>492</v>
      </c>
      <c r="E12240" t="s">
        <v>3113</v>
      </c>
      <c r="F12240" s="4">
        <v>0.62891891891891905</v>
      </c>
      <c r="G12240" s="4">
        <v>0.65</v>
      </c>
      <c r="H12240" s="4">
        <v>0.15345617875732101</v>
      </c>
      <c r="I12240" s="4">
        <v>0.82</v>
      </c>
      <c r="J12240" s="4">
        <v>0.3</v>
      </c>
      <c r="K12240" s="4">
        <v>0.56000000000000005</v>
      </c>
      <c r="L12240" s="4">
        <v>0.75</v>
      </c>
      <c r="M12240" s="4">
        <v>37</v>
      </c>
    </row>
    <row r="12241" spans="1:13" x14ac:dyDescent="0.2">
      <c r="A12241" s="3">
        <v>44256</v>
      </c>
      <c r="B12241" t="s">
        <v>5551</v>
      </c>
      <c r="C12241" t="s">
        <v>3150</v>
      </c>
      <c r="D12241" t="s">
        <v>1401</v>
      </c>
      <c r="E12241" t="s">
        <v>3149</v>
      </c>
      <c r="F12241" s="4">
        <v>0.32500000000000001</v>
      </c>
      <c r="G12241" s="4">
        <v>0.34</v>
      </c>
      <c r="H12241" s="4">
        <v>0.130109843703585</v>
      </c>
      <c r="I12241" s="4">
        <v>0.71</v>
      </c>
      <c r="J12241" s="4">
        <v>0.05</v>
      </c>
      <c r="K12241" s="4">
        <v>0.27250000000000002</v>
      </c>
      <c r="L12241" s="4">
        <v>0.38</v>
      </c>
      <c r="M12241" s="4">
        <v>36</v>
      </c>
    </row>
    <row r="12242" spans="1:13" x14ac:dyDescent="0.2">
      <c r="A12242" s="3">
        <v>44256</v>
      </c>
      <c r="B12242" t="s">
        <v>4478</v>
      </c>
      <c r="C12242" t="s">
        <v>3117</v>
      </c>
      <c r="D12242" t="s">
        <v>560</v>
      </c>
      <c r="E12242" t="s">
        <v>3116</v>
      </c>
      <c r="F12242" s="4">
        <v>-0.23054054054054099</v>
      </c>
      <c r="G12242" s="4">
        <v>-0.24</v>
      </c>
      <c r="H12242" s="4">
        <v>0.16210329261763201</v>
      </c>
      <c r="I12242" s="4">
        <v>0.2</v>
      </c>
      <c r="J12242" s="4">
        <v>-0.6</v>
      </c>
      <c r="K12242" s="4">
        <v>-0.3</v>
      </c>
      <c r="L12242" s="4">
        <v>-0.15</v>
      </c>
      <c r="M12242" s="4">
        <v>37</v>
      </c>
    </row>
    <row r="12243" spans="1:13" x14ac:dyDescent="0.2">
      <c r="A12243" s="3">
        <v>44256</v>
      </c>
      <c r="B12243" t="s">
        <v>4627</v>
      </c>
      <c r="C12243" t="s">
        <v>3120</v>
      </c>
      <c r="D12243" t="s">
        <v>653</v>
      </c>
      <c r="E12243" t="s">
        <v>3119</v>
      </c>
      <c r="F12243" s="4">
        <v>-0.23638888888888901</v>
      </c>
      <c r="G12243" s="4">
        <v>-0.25</v>
      </c>
      <c r="H12243" s="4">
        <v>0.19226696882612801</v>
      </c>
      <c r="I12243" s="4">
        <v>0.5</v>
      </c>
      <c r="J12243" s="4">
        <v>-0.56000000000000005</v>
      </c>
      <c r="K12243" s="4">
        <v>-0.36249999999999999</v>
      </c>
      <c r="L12243" s="4">
        <v>-0.16750000000000001</v>
      </c>
      <c r="M12243" s="4">
        <v>36</v>
      </c>
    </row>
    <row r="12244" spans="1:13" x14ac:dyDescent="0.2">
      <c r="A12244" s="3">
        <v>44256</v>
      </c>
      <c r="B12244" t="s">
        <v>4695</v>
      </c>
      <c r="C12244" t="s">
        <v>3123</v>
      </c>
      <c r="D12244" t="s">
        <v>719</v>
      </c>
      <c r="E12244" t="s">
        <v>3122</v>
      </c>
      <c r="F12244" s="4">
        <v>0.183611111111111</v>
      </c>
      <c r="G12244" s="4">
        <v>0.185</v>
      </c>
      <c r="H12244" s="4">
        <v>0.14599711891047301</v>
      </c>
      <c r="I12244" s="4">
        <v>0.4</v>
      </c>
      <c r="J12244" s="4">
        <v>-0.4</v>
      </c>
      <c r="K12244" s="4">
        <v>0.12</v>
      </c>
      <c r="L12244" s="4">
        <v>0.25</v>
      </c>
      <c r="M12244" s="4">
        <v>36</v>
      </c>
    </row>
    <row r="12245" spans="1:13" x14ac:dyDescent="0.2">
      <c r="A12245" s="3">
        <v>44256</v>
      </c>
      <c r="B12245" t="s">
        <v>4760</v>
      </c>
      <c r="C12245" t="s">
        <v>3126</v>
      </c>
      <c r="D12245" t="s">
        <v>782</v>
      </c>
      <c r="E12245" t="s">
        <v>3125</v>
      </c>
      <c r="F12245" s="4">
        <v>0.31666666666666698</v>
      </c>
      <c r="G12245" s="4">
        <v>0.30499999999999999</v>
      </c>
      <c r="H12245" s="4">
        <v>0.116814871851637</v>
      </c>
      <c r="I12245" s="4">
        <v>0.8</v>
      </c>
      <c r="J12245" s="4">
        <v>0.04</v>
      </c>
      <c r="K12245" s="4">
        <v>0.28000000000000003</v>
      </c>
      <c r="L12245" s="4">
        <v>0.36</v>
      </c>
      <c r="M12245" s="4">
        <v>36</v>
      </c>
    </row>
    <row r="12246" spans="1:13" x14ac:dyDescent="0.2">
      <c r="A12246" s="3">
        <v>44256</v>
      </c>
      <c r="B12246" t="s">
        <v>4826</v>
      </c>
      <c r="C12246" t="s">
        <v>3129</v>
      </c>
      <c r="D12246" t="s">
        <v>848</v>
      </c>
      <c r="E12246" t="s">
        <v>3128</v>
      </c>
      <c r="F12246" s="4">
        <v>0.27472222222222198</v>
      </c>
      <c r="G12246" s="4">
        <v>0.27</v>
      </c>
      <c r="H12246" s="4">
        <v>8.8881497708581794E-2</v>
      </c>
      <c r="I12246" s="4">
        <v>0.46</v>
      </c>
      <c r="J12246" s="4">
        <v>7.0000000000000007E-2</v>
      </c>
      <c r="K12246" s="4">
        <v>0.22</v>
      </c>
      <c r="L12246" s="4">
        <v>0.32</v>
      </c>
      <c r="M12246" s="4">
        <v>36</v>
      </c>
    </row>
    <row r="12247" spans="1:13" x14ac:dyDescent="0.2">
      <c r="A12247" s="3">
        <v>44256</v>
      </c>
      <c r="B12247" t="s">
        <v>4891</v>
      </c>
      <c r="C12247" t="s">
        <v>3132</v>
      </c>
      <c r="D12247" t="s">
        <v>913</v>
      </c>
      <c r="E12247" t="s">
        <v>3131</v>
      </c>
      <c r="F12247" s="4">
        <v>0.29638888888888898</v>
      </c>
      <c r="G12247" s="4">
        <v>0.28999999999999998</v>
      </c>
      <c r="H12247" s="4">
        <v>0.10706881039187</v>
      </c>
      <c r="I12247" s="4">
        <v>0.7</v>
      </c>
      <c r="J12247" s="4">
        <v>0.09</v>
      </c>
      <c r="K12247" s="4">
        <v>0.23749999999999999</v>
      </c>
      <c r="L12247" s="4">
        <v>0.33500000000000002</v>
      </c>
      <c r="M12247" s="4">
        <v>36</v>
      </c>
    </row>
    <row r="12248" spans="1:13" x14ac:dyDescent="0.2">
      <c r="A12248" s="3">
        <v>44256</v>
      </c>
      <c r="B12248" t="s">
        <v>4955</v>
      </c>
      <c r="C12248" t="s">
        <v>3135</v>
      </c>
      <c r="D12248" t="s">
        <v>977</v>
      </c>
      <c r="E12248" t="s">
        <v>3134</v>
      </c>
      <c r="F12248" s="4">
        <v>0.46722222222222198</v>
      </c>
      <c r="G12248" s="4">
        <v>0.48</v>
      </c>
      <c r="H12248" s="4">
        <v>6.8935212279817401E-2</v>
      </c>
      <c r="I12248" s="4">
        <v>0.64</v>
      </c>
      <c r="J12248" s="4">
        <v>0.31</v>
      </c>
      <c r="K12248" s="4">
        <v>0.43</v>
      </c>
      <c r="L12248" s="4">
        <v>0.50249999999999995</v>
      </c>
      <c r="M12248" s="4">
        <v>36</v>
      </c>
    </row>
    <row r="12249" spans="1:13" x14ac:dyDescent="0.2">
      <c r="A12249" s="3">
        <v>44256</v>
      </c>
      <c r="B12249" t="s">
        <v>5025</v>
      </c>
      <c r="C12249" t="s">
        <v>3138</v>
      </c>
      <c r="D12249" t="s">
        <v>1045</v>
      </c>
      <c r="E12249" t="s">
        <v>3137</v>
      </c>
      <c r="F12249" s="4">
        <v>0.55777777777777804</v>
      </c>
      <c r="G12249" s="4">
        <v>0.57999999999999996</v>
      </c>
      <c r="H12249" s="4">
        <v>0.119668855265833</v>
      </c>
      <c r="I12249" s="4">
        <v>0.74</v>
      </c>
      <c r="J12249" s="4">
        <v>0.2</v>
      </c>
      <c r="K12249" s="4">
        <v>0.495</v>
      </c>
      <c r="L12249" s="4">
        <v>0.65249999999999997</v>
      </c>
      <c r="M12249" s="4">
        <v>36</v>
      </c>
    </row>
    <row r="12250" spans="1:13" x14ac:dyDescent="0.2">
      <c r="A12250" s="3">
        <v>44256</v>
      </c>
      <c r="B12250" t="s">
        <v>5100</v>
      </c>
      <c r="C12250" t="s">
        <v>3141</v>
      </c>
      <c r="D12250" t="s">
        <v>1112</v>
      </c>
      <c r="E12250" t="s">
        <v>3140</v>
      </c>
      <c r="F12250" s="4">
        <v>0.38722222222222202</v>
      </c>
      <c r="G12250" s="4">
        <v>0.39500000000000002</v>
      </c>
      <c r="H12250" s="4">
        <v>8.1892302485332594E-2</v>
      </c>
      <c r="I12250" s="4">
        <v>0.55000000000000004</v>
      </c>
      <c r="J12250" s="4">
        <v>0.1</v>
      </c>
      <c r="K12250" s="4">
        <v>0.34749999999999998</v>
      </c>
      <c r="L12250" s="4">
        <v>0.43</v>
      </c>
      <c r="M12250" s="4">
        <v>36</v>
      </c>
    </row>
    <row r="12251" spans="1:13" x14ac:dyDescent="0.2">
      <c r="A12251" s="3">
        <v>44256</v>
      </c>
      <c r="B12251" t="s">
        <v>5478</v>
      </c>
      <c r="C12251" t="s">
        <v>3096</v>
      </c>
      <c r="D12251" t="s">
        <v>1330</v>
      </c>
      <c r="E12251" t="s">
        <v>3095</v>
      </c>
      <c r="F12251" s="4">
        <v>3.53</v>
      </c>
      <c r="G12251" s="4">
        <v>3.5449999999999999</v>
      </c>
      <c r="H12251" s="4">
        <v>0.29556315020241603</v>
      </c>
      <c r="I12251" s="4">
        <v>4.5999999999999996</v>
      </c>
      <c r="J12251" s="4">
        <v>3.14</v>
      </c>
      <c r="K12251" s="4">
        <v>3.335</v>
      </c>
      <c r="L12251" s="4">
        <v>3.61</v>
      </c>
      <c r="M12251" s="4">
        <v>34</v>
      </c>
    </row>
    <row r="12252" spans="1:13" x14ac:dyDescent="0.2">
      <c r="A12252" s="3">
        <v>44256</v>
      </c>
      <c r="B12252" t="s">
        <v>5550</v>
      </c>
      <c r="C12252" t="s">
        <v>3099</v>
      </c>
      <c r="D12252" t="s">
        <v>1400</v>
      </c>
      <c r="E12252" t="s">
        <v>3098</v>
      </c>
      <c r="F12252" s="4">
        <v>3.5426470588235301</v>
      </c>
      <c r="G12252" s="4">
        <v>3.48</v>
      </c>
      <c r="H12252" s="4">
        <v>0.35420682901146899</v>
      </c>
      <c r="I12252" s="4">
        <v>5</v>
      </c>
      <c r="J12252" s="4">
        <v>3.07</v>
      </c>
      <c r="K12252" s="4">
        <v>3.3650000000000002</v>
      </c>
      <c r="L12252" s="4">
        <v>3.6175000000000002</v>
      </c>
      <c r="M12252" s="4">
        <v>34</v>
      </c>
    </row>
    <row r="12253" spans="1:13" x14ac:dyDescent="0.2">
      <c r="A12253" s="3">
        <v>44256</v>
      </c>
      <c r="B12253" t="s">
        <v>3088</v>
      </c>
      <c r="C12253" t="s">
        <v>3087</v>
      </c>
      <c r="D12253" t="s">
        <v>7</v>
      </c>
      <c r="E12253" t="s">
        <v>3086</v>
      </c>
      <c r="F12253" s="4">
        <v>3.6752941176470602</v>
      </c>
      <c r="G12253" s="4">
        <v>3.6</v>
      </c>
      <c r="H12253" s="4">
        <v>0.26384379325099999</v>
      </c>
      <c r="I12253" s="4">
        <v>4.28</v>
      </c>
      <c r="J12253" s="4">
        <v>3.11</v>
      </c>
      <c r="K12253" s="4">
        <v>3.5449999999999999</v>
      </c>
      <c r="L12253" s="4">
        <v>3.8450000000000002</v>
      </c>
      <c r="M12253" s="4">
        <v>34</v>
      </c>
    </row>
    <row r="12254" spans="1:13" x14ac:dyDescent="0.2">
      <c r="A12254" s="3">
        <v>44256</v>
      </c>
      <c r="B12254" t="s">
        <v>3091</v>
      </c>
      <c r="C12254" t="s">
        <v>3090</v>
      </c>
      <c r="D12254" t="s">
        <v>8</v>
      </c>
      <c r="E12254" t="s">
        <v>3089</v>
      </c>
      <c r="F12254" s="4">
        <v>3.5338235294117601</v>
      </c>
      <c r="G12254" s="4">
        <v>3.51</v>
      </c>
      <c r="H12254" s="4">
        <v>0.26365743046937101</v>
      </c>
      <c r="I12254" s="4">
        <v>4.1900000000000004</v>
      </c>
      <c r="J12254" s="4">
        <v>3</v>
      </c>
      <c r="K12254" s="4">
        <v>3.4</v>
      </c>
      <c r="L12254" s="4">
        <v>3.6375000000000002</v>
      </c>
      <c r="M12254" s="4">
        <v>34</v>
      </c>
    </row>
    <row r="12255" spans="1:13" x14ac:dyDescent="0.2">
      <c r="A12255" s="3">
        <v>44256</v>
      </c>
      <c r="B12255" t="s">
        <v>5412</v>
      </c>
      <c r="C12255" t="s">
        <v>3108</v>
      </c>
      <c r="D12255" t="s">
        <v>1263</v>
      </c>
      <c r="E12255" t="s">
        <v>3107</v>
      </c>
      <c r="F12255" s="4">
        <v>3.49</v>
      </c>
      <c r="G12255" s="4">
        <v>3.5</v>
      </c>
      <c r="H12255" s="4">
        <v>0.165425261799337</v>
      </c>
      <c r="I12255" s="4">
        <v>3.9</v>
      </c>
      <c r="J12255" s="4">
        <v>3</v>
      </c>
      <c r="K12255" s="4">
        <v>3.4</v>
      </c>
      <c r="L12255" s="4">
        <v>3.5750000000000002</v>
      </c>
      <c r="M12255" s="4">
        <v>30</v>
      </c>
    </row>
    <row r="12256" spans="1:13" x14ac:dyDescent="0.2">
      <c r="A12256" s="3">
        <v>44256</v>
      </c>
      <c r="B12256" t="s">
        <v>5096</v>
      </c>
      <c r="C12256" t="s">
        <v>3093</v>
      </c>
      <c r="D12256" t="s">
        <v>1110</v>
      </c>
      <c r="E12256" t="s">
        <v>3092</v>
      </c>
      <c r="F12256" s="4">
        <v>3.4633333333333298</v>
      </c>
      <c r="G12256" s="4">
        <v>3.5</v>
      </c>
      <c r="H12256" s="4">
        <v>0.31370000367818301</v>
      </c>
      <c r="I12256" s="4">
        <v>4.3</v>
      </c>
      <c r="J12256" s="4">
        <v>2.4</v>
      </c>
      <c r="K12256" s="4">
        <v>3.3650000000000002</v>
      </c>
      <c r="L12256" s="4">
        <v>3.5950000000000002</v>
      </c>
      <c r="M12256" s="4">
        <v>27</v>
      </c>
    </row>
    <row r="12257" spans="1:13" x14ac:dyDescent="0.2">
      <c r="A12257" s="3">
        <v>44256</v>
      </c>
      <c r="B12257" t="s">
        <v>5413</v>
      </c>
      <c r="C12257" t="s">
        <v>3111</v>
      </c>
      <c r="D12257" t="s">
        <v>1264</v>
      </c>
      <c r="E12257" t="s">
        <v>3110</v>
      </c>
      <c r="F12257" s="4">
        <v>3.44178571428571</v>
      </c>
      <c r="G12257" s="4">
        <v>3.5</v>
      </c>
      <c r="H12257" s="4">
        <v>0.138110357683524</v>
      </c>
      <c r="I12257" s="4">
        <v>3.6</v>
      </c>
      <c r="J12257" s="4">
        <v>3</v>
      </c>
      <c r="K12257" s="4">
        <v>3.4</v>
      </c>
      <c r="L12257" s="4">
        <v>3.5</v>
      </c>
      <c r="M12257" s="4">
        <v>28</v>
      </c>
    </row>
    <row r="12258" spans="1:13" x14ac:dyDescent="0.2">
      <c r="A12258" s="3">
        <v>44256</v>
      </c>
      <c r="B12258" t="s">
        <v>5552</v>
      </c>
      <c r="C12258" t="s">
        <v>3153</v>
      </c>
      <c r="D12258" t="s">
        <v>1402</v>
      </c>
      <c r="E12258" t="s">
        <v>3152</v>
      </c>
      <c r="F12258" s="4">
        <v>0.44941176470588201</v>
      </c>
      <c r="G12258" s="4">
        <v>0.49</v>
      </c>
      <c r="H12258" s="4">
        <v>8.7349565105180493E-2</v>
      </c>
      <c r="I12258" s="4">
        <v>0.54</v>
      </c>
      <c r="J12258" s="4">
        <v>0.1</v>
      </c>
      <c r="K12258" s="4">
        <v>0.40749999999999997</v>
      </c>
      <c r="L12258" s="4">
        <v>0.50749999999999995</v>
      </c>
      <c r="M12258" s="4">
        <v>34</v>
      </c>
    </row>
    <row r="12259" spans="1:13" x14ac:dyDescent="0.2">
      <c r="A12259" s="3">
        <v>44256</v>
      </c>
      <c r="B12259" t="s">
        <v>4325</v>
      </c>
      <c r="C12259" t="s">
        <v>4324</v>
      </c>
      <c r="D12259" t="s">
        <v>421</v>
      </c>
      <c r="E12259" t="s">
        <v>4323</v>
      </c>
      <c r="F12259" s="4">
        <v>6.0406250000000004</v>
      </c>
      <c r="G12259" s="4">
        <v>6.1</v>
      </c>
      <c r="H12259" s="4">
        <v>0.71745939527681102</v>
      </c>
      <c r="I12259" s="4">
        <v>7.3</v>
      </c>
      <c r="J12259" s="4">
        <v>4.0999999999999996</v>
      </c>
      <c r="K12259" s="4">
        <v>5.65</v>
      </c>
      <c r="L12259" s="4">
        <v>6.5</v>
      </c>
      <c r="M12259" s="4">
        <v>32</v>
      </c>
    </row>
    <row r="12260" spans="1:13" x14ac:dyDescent="0.2">
      <c r="A12260" s="3">
        <v>44256</v>
      </c>
      <c r="B12260" t="s">
        <v>5405</v>
      </c>
      <c r="C12260" t="s">
        <v>4327</v>
      </c>
      <c r="D12260" t="s">
        <v>1258</v>
      </c>
      <c r="E12260" t="s">
        <v>4326</v>
      </c>
      <c r="F12260" s="4">
        <v>3.7677419354838699</v>
      </c>
      <c r="G12260" s="4">
        <v>3.7</v>
      </c>
      <c r="H12260" s="4">
        <v>0.818285645633273</v>
      </c>
      <c r="I12260" s="4">
        <v>6.2</v>
      </c>
      <c r="J12260" s="4">
        <v>2.6</v>
      </c>
      <c r="K12260" s="4">
        <v>3.2</v>
      </c>
      <c r="L12260" s="4">
        <v>4</v>
      </c>
      <c r="M12260" s="4">
        <v>31</v>
      </c>
    </row>
    <row r="12261" spans="1:13" x14ac:dyDescent="0.2">
      <c r="A12261" s="3">
        <v>44256</v>
      </c>
      <c r="B12261" t="s">
        <v>4587</v>
      </c>
      <c r="C12261" t="s">
        <v>3939</v>
      </c>
      <c r="D12261" t="s">
        <v>617</v>
      </c>
      <c r="E12261" t="s">
        <v>3947</v>
      </c>
      <c r="F12261" s="4">
        <v>20.5517857142857</v>
      </c>
      <c r="G12261" s="4">
        <v>20.524999999999999</v>
      </c>
      <c r="H12261" s="4">
        <v>0.36332878255487</v>
      </c>
      <c r="I12261" s="4">
        <v>21.33</v>
      </c>
      <c r="J12261" s="4">
        <v>19.8</v>
      </c>
      <c r="K12261" s="4">
        <v>20.352499999999999</v>
      </c>
      <c r="L12261" s="4">
        <v>20.7425</v>
      </c>
      <c r="M12261" s="4">
        <v>28</v>
      </c>
    </row>
    <row r="12262" spans="1:13" x14ac:dyDescent="0.2">
      <c r="A12262" s="3">
        <v>44256</v>
      </c>
      <c r="B12262" t="s">
        <v>4658</v>
      </c>
      <c r="C12262" t="s">
        <v>3942</v>
      </c>
      <c r="D12262" t="s">
        <v>684</v>
      </c>
      <c r="E12262" t="s">
        <v>3949</v>
      </c>
      <c r="F12262" s="4">
        <v>20.584642857142899</v>
      </c>
      <c r="G12262" s="4">
        <v>20.574999999999999</v>
      </c>
      <c r="H12262" s="4">
        <v>0.45249499397973397</v>
      </c>
      <c r="I12262" s="4">
        <v>21.4</v>
      </c>
      <c r="J12262" s="4">
        <v>19.399999999999999</v>
      </c>
      <c r="K12262" s="4">
        <v>20.364999999999998</v>
      </c>
      <c r="L12262" s="4">
        <v>20.8</v>
      </c>
      <c r="M12262" s="4">
        <v>28</v>
      </c>
    </row>
    <row r="12263" spans="1:13" x14ac:dyDescent="0.2">
      <c r="A12263" s="3">
        <v>44256</v>
      </c>
      <c r="B12263" t="s">
        <v>4725</v>
      </c>
      <c r="C12263" t="s">
        <v>3952</v>
      </c>
      <c r="D12263" t="s">
        <v>749</v>
      </c>
      <c r="E12263" t="s">
        <v>3951</v>
      </c>
      <c r="F12263" s="4">
        <v>20.636071428571402</v>
      </c>
      <c r="G12263" s="4">
        <v>20.6</v>
      </c>
      <c r="H12263" s="4">
        <v>0.44342387785248499</v>
      </c>
      <c r="I12263" s="4">
        <v>21.5</v>
      </c>
      <c r="J12263" s="4">
        <v>19.75</v>
      </c>
      <c r="K12263" s="4">
        <v>20.387499999999999</v>
      </c>
      <c r="L12263" s="4">
        <v>20.864999999999998</v>
      </c>
      <c r="M12263" s="4">
        <v>28</v>
      </c>
    </row>
    <row r="12264" spans="1:13" x14ac:dyDescent="0.2">
      <c r="A12264" s="3">
        <v>44256</v>
      </c>
      <c r="B12264" t="s">
        <v>3937</v>
      </c>
      <c r="C12264" t="s">
        <v>3936</v>
      </c>
      <c r="D12264" t="s">
        <v>290</v>
      </c>
      <c r="E12264" t="s">
        <v>3935</v>
      </c>
      <c r="F12264" s="4">
        <v>20.659393939393901</v>
      </c>
      <c r="G12264" s="4">
        <v>20.5</v>
      </c>
      <c r="H12264" s="4">
        <v>0.73613407149249699</v>
      </c>
      <c r="I12264" s="4">
        <v>22.09</v>
      </c>
      <c r="J12264" s="4">
        <v>19.25</v>
      </c>
      <c r="K12264" s="4">
        <v>20.190000000000001</v>
      </c>
      <c r="L12264" s="4">
        <v>21.25</v>
      </c>
      <c r="M12264" s="4">
        <v>33</v>
      </c>
    </row>
    <row r="12265" spans="1:13" x14ac:dyDescent="0.2">
      <c r="A12265" s="3">
        <v>44256</v>
      </c>
      <c r="B12265" t="s">
        <v>3940</v>
      </c>
      <c r="C12265" t="s">
        <v>3939</v>
      </c>
      <c r="D12265" t="s">
        <v>291</v>
      </c>
      <c r="E12265" t="s">
        <v>3938</v>
      </c>
      <c r="F12265" s="4">
        <v>21.0628125</v>
      </c>
      <c r="G12265" s="4">
        <v>21.1</v>
      </c>
      <c r="H12265" s="4">
        <v>1.0869971492232</v>
      </c>
      <c r="I12265" s="4">
        <v>23.31</v>
      </c>
      <c r="J12265" s="4">
        <v>19</v>
      </c>
      <c r="K12265" s="4">
        <v>20.297499999999999</v>
      </c>
      <c r="L12265" s="4">
        <v>21.5</v>
      </c>
      <c r="M12265" s="4">
        <v>32</v>
      </c>
    </row>
    <row r="12266" spans="1:13" x14ac:dyDescent="0.2">
      <c r="A12266" s="3">
        <v>44256</v>
      </c>
      <c r="B12266" t="s">
        <v>5349</v>
      </c>
      <c r="C12266" t="s">
        <v>3942</v>
      </c>
      <c r="D12266" t="s">
        <v>1219</v>
      </c>
      <c r="E12266" t="s">
        <v>3941</v>
      </c>
      <c r="F12266" s="4">
        <v>21.6531818181818</v>
      </c>
      <c r="G12266" s="4">
        <v>21.63</v>
      </c>
      <c r="H12266" s="4">
        <v>1.2221619655879801</v>
      </c>
      <c r="I12266" s="4">
        <v>25</v>
      </c>
      <c r="J12266" s="4">
        <v>20</v>
      </c>
      <c r="K12266" s="4">
        <v>20.7075</v>
      </c>
      <c r="L12266" s="4">
        <v>22.045000000000002</v>
      </c>
      <c r="M12266" s="4">
        <v>22</v>
      </c>
    </row>
    <row r="12267" spans="1:13" x14ac:dyDescent="0.2">
      <c r="A12267" s="3">
        <v>44256</v>
      </c>
      <c r="B12267" t="s">
        <v>3580</v>
      </c>
      <c r="C12267" t="s">
        <v>3579</v>
      </c>
      <c r="D12267" t="s">
        <v>171</v>
      </c>
      <c r="E12267" t="s">
        <v>3578</v>
      </c>
      <c r="F12267" s="4">
        <v>4.5252941176470598</v>
      </c>
      <c r="G12267" s="4">
        <v>4.4950000000000001</v>
      </c>
      <c r="H12267" s="4">
        <v>0.75793673396374095</v>
      </c>
      <c r="I12267" s="4">
        <v>6</v>
      </c>
      <c r="J12267" s="4">
        <v>3.4</v>
      </c>
      <c r="K12267" s="4">
        <v>3.94</v>
      </c>
      <c r="L12267" s="4">
        <v>5.15</v>
      </c>
      <c r="M12267" s="4">
        <v>34</v>
      </c>
    </row>
    <row r="12268" spans="1:13" x14ac:dyDescent="0.2">
      <c r="A12268" s="3">
        <v>44256</v>
      </c>
      <c r="B12268" t="s">
        <v>3583</v>
      </c>
      <c r="C12268" t="s">
        <v>3582</v>
      </c>
      <c r="D12268" t="s">
        <v>172</v>
      </c>
      <c r="E12268" t="s">
        <v>3581</v>
      </c>
      <c r="F12268" s="4">
        <v>2.6776470588235299</v>
      </c>
      <c r="G12268" s="4">
        <v>2.7</v>
      </c>
      <c r="H12268" s="4">
        <v>0.63198129442748396</v>
      </c>
      <c r="I12268" s="4">
        <v>4.5</v>
      </c>
      <c r="J12268" s="4">
        <v>1.5</v>
      </c>
      <c r="K12268" s="4">
        <v>2.2250000000000001</v>
      </c>
      <c r="L12268" s="4">
        <v>3</v>
      </c>
      <c r="M12268" s="4">
        <v>34</v>
      </c>
    </row>
    <row r="12269" spans="1:13" x14ac:dyDescent="0.2">
      <c r="A12269" s="3">
        <v>44256</v>
      </c>
      <c r="B12269" t="s">
        <v>5214</v>
      </c>
      <c r="C12269" t="s">
        <v>3585</v>
      </c>
      <c r="D12269" t="s">
        <v>1170</v>
      </c>
      <c r="E12269" t="s">
        <v>3584</v>
      </c>
      <c r="F12269" s="4">
        <v>2.2761904761904801</v>
      </c>
      <c r="G12269" s="4">
        <v>2</v>
      </c>
      <c r="H12269" s="4">
        <v>0.46024424157697202</v>
      </c>
      <c r="I12269" s="4">
        <v>3.24</v>
      </c>
      <c r="J12269" s="4">
        <v>1.8</v>
      </c>
      <c r="K12269" s="4">
        <v>1.9</v>
      </c>
      <c r="L12269" s="4">
        <v>2.5</v>
      </c>
      <c r="M12269" s="4">
        <v>21</v>
      </c>
    </row>
    <row r="12270" spans="1:13" x14ac:dyDescent="0.2">
      <c r="A12270" s="3">
        <v>44256</v>
      </c>
      <c r="B12270" t="s">
        <v>3604</v>
      </c>
      <c r="C12270" t="s">
        <v>3594</v>
      </c>
      <c r="D12270" t="s">
        <v>179</v>
      </c>
      <c r="E12270" t="s">
        <v>3593</v>
      </c>
      <c r="F12270" s="4">
        <v>-3.5775757575757599</v>
      </c>
      <c r="G12270" s="4">
        <v>-3.8</v>
      </c>
      <c r="H12270" s="4">
        <v>1.60471576592054</v>
      </c>
      <c r="I12270" s="4">
        <v>3.7</v>
      </c>
      <c r="J12270" s="4">
        <v>-5.3</v>
      </c>
      <c r="K12270" s="4">
        <v>-4.5</v>
      </c>
      <c r="L12270" s="4">
        <v>-3.26</v>
      </c>
      <c r="M12270" s="4">
        <v>33</v>
      </c>
    </row>
    <row r="12271" spans="1:13" x14ac:dyDescent="0.2">
      <c r="A12271" s="3">
        <v>44256</v>
      </c>
      <c r="B12271" t="s">
        <v>5217</v>
      </c>
      <c r="C12271" t="s">
        <v>3606</v>
      </c>
      <c r="D12271" t="s">
        <v>1171</v>
      </c>
      <c r="E12271" t="s">
        <v>3605</v>
      </c>
      <c r="F12271" s="4">
        <v>3.1946666666666701</v>
      </c>
      <c r="G12271" s="4">
        <v>3.5</v>
      </c>
      <c r="H12271" s="4">
        <v>1.1204393637391099</v>
      </c>
      <c r="I12271" s="4">
        <v>5.2</v>
      </c>
      <c r="J12271" s="4">
        <v>1.4</v>
      </c>
      <c r="K12271" s="4">
        <v>2.1175000000000002</v>
      </c>
      <c r="L12271" s="4">
        <v>4</v>
      </c>
      <c r="M12271" s="4">
        <v>30</v>
      </c>
    </row>
    <row r="12272" spans="1:13" x14ac:dyDescent="0.2">
      <c r="A12272" s="3">
        <v>44256</v>
      </c>
      <c r="B12272" t="s">
        <v>3607</v>
      </c>
      <c r="C12272" t="s">
        <v>3597</v>
      </c>
      <c r="D12272" t="s">
        <v>180</v>
      </c>
      <c r="E12272" t="s">
        <v>3596</v>
      </c>
      <c r="F12272" s="4">
        <v>15.9475757575758</v>
      </c>
      <c r="G12272" s="4">
        <v>16.2</v>
      </c>
      <c r="H12272" s="4">
        <v>2.49242230358219</v>
      </c>
      <c r="I12272" s="4">
        <v>19.100000000000001</v>
      </c>
      <c r="J12272" s="4">
        <v>7.8</v>
      </c>
      <c r="K12272" s="4">
        <v>15</v>
      </c>
      <c r="L12272" s="4">
        <v>17.8</v>
      </c>
      <c r="M12272" s="4">
        <v>33</v>
      </c>
    </row>
    <row r="12273" spans="1:13" x14ac:dyDescent="0.2">
      <c r="A12273" s="3">
        <v>44256</v>
      </c>
      <c r="B12273" t="s">
        <v>5218</v>
      </c>
      <c r="C12273" t="s">
        <v>3609</v>
      </c>
      <c r="D12273" t="s">
        <v>1172</v>
      </c>
      <c r="E12273" t="s">
        <v>3608</v>
      </c>
      <c r="F12273" s="4">
        <v>2.7946666666666702</v>
      </c>
      <c r="G12273" s="4">
        <v>2.65</v>
      </c>
      <c r="H12273" s="4">
        <v>0.96478596280366202</v>
      </c>
      <c r="I12273" s="4">
        <v>5.2</v>
      </c>
      <c r="J12273" s="4">
        <v>0.8</v>
      </c>
      <c r="K12273" s="4">
        <v>2.1274999999999999</v>
      </c>
      <c r="L12273" s="4">
        <v>3.4</v>
      </c>
      <c r="M12273" s="4">
        <v>30</v>
      </c>
    </row>
    <row r="12274" spans="1:13" x14ac:dyDescent="0.2">
      <c r="A12274" s="3">
        <v>44256</v>
      </c>
      <c r="B12274" t="s">
        <v>3610</v>
      </c>
      <c r="C12274" t="s">
        <v>3600</v>
      </c>
      <c r="D12274" t="s">
        <v>181</v>
      </c>
      <c r="E12274" t="s">
        <v>3599</v>
      </c>
      <c r="F12274" s="4">
        <v>4.7327272727272698</v>
      </c>
      <c r="G12274" s="4">
        <v>4.4000000000000004</v>
      </c>
      <c r="H12274" s="4">
        <v>1.1320784886859501</v>
      </c>
      <c r="I12274" s="4">
        <v>6.7</v>
      </c>
      <c r="J12274" s="4">
        <v>2.4</v>
      </c>
      <c r="K12274" s="4">
        <v>3.91</v>
      </c>
      <c r="L12274" s="4">
        <v>5.61</v>
      </c>
      <c r="M12274" s="4">
        <v>33</v>
      </c>
    </row>
    <row r="12275" spans="1:13" x14ac:dyDescent="0.2">
      <c r="A12275" s="3">
        <v>44256</v>
      </c>
      <c r="B12275" t="s">
        <v>5219</v>
      </c>
      <c r="C12275" t="s">
        <v>3612</v>
      </c>
      <c r="D12275" t="s">
        <v>1173</v>
      </c>
      <c r="E12275" t="s">
        <v>3611</v>
      </c>
      <c r="F12275" s="4">
        <v>2.5976666666666701</v>
      </c>
      <c r="G12275" s="4">
        <v>2.5299999999999998</v>
      </c>
      <c r="H12275" s="4">
        <v>0.71336349168174296</v>
      </c>
      <c r="I12275" s="4">
        <v>4.4000000000000004</v>
      </c>
      <c r="J12275" s="4">
        <v>1.23</v>
      </c>
      <c r="K12275" s="4">
        <v>2.13</v>
      </c>
      <c r="L12275" s="4">
        <v>2.9125000000000001</v>
      </c>
      <c r="M12275" s="4">
        <v>30</v>
      </c>
    </row>
    <row r="12276" spans="1:13" x14ac:dyDescent="0.2">
      <c r="A12276" s="3">
        <v>44256</v>
      </c>
      <c r="B12276" t="s">
        <v>3613</v>
      </c>
      <c r="C12276" t="s">
        <v>3603</v>
      </c>
      <c r="D12276" t="s">
        <v>182</v>
      </c>
      <c r="E12276" t="s">
        <v>3602</v>
      </c>
      <c r="F12276" s="4">
        <v>2.8475757575757599</v>
      </c>
      <c r="G12276" s="4">
        <v>3.1</v>
      </c>
      <c r="H12276" s="4">
        <v>1.3560075366287401</v>
      </c>
      <c r="I12276" s="4">
        <v>5.6</v>
      </c>
      <c r="J12276" s="4">
        <v>0</v>
      </c>
      <c r="K12276" s="4">
        <v>2</v>
      </c>
      <c r="L12276" s="4">
        <v>3.8</v>
      </c>
      <c r="M12276" s="4">
        <v>33</v>
      </c>
    </row>
    <row r="12277" spans="1:13" x14ac:dyDescent="0.2">
      <c r="A12277" s="3">
        <v>44256</v>
      </c>
      <c r="B12277" t="s">
        <v>5220</v>
      </c>
      <c r="C12277" t="s">
        <v>3615</v>
      </c>
      <c r="D12277" t="s">
        <v>1174</v>
      </c>
      <c r="E12277" t="s">
        <v>3614</v>
      </c>
      <c r="F12277" s="4">
        <v>2.2353333333333301</v>
      </c>
      <c r="G12277" s="4">
        <v>2.2000000000000002</v>
      </c>
      <c r="H12277" s="4">
        <v>0.98164440971587896</v>
      </c>
      <c r="I12277" s="4">
        <v>3.8</v>
      </c>
      <c r="J12277" s="4">
        <v>0.3</v>
      </c>
      <c r="K12277" s="4">
        <v>1.85</v>
      </c>
      <c r="L12277" s="4">
        <v>2.875</v>
      </c>
      <c r="M12277" s="4">
        <v>30</v>
      </c>
    </row>
    <row r="12278" spans="1:13" x14ac:dyDescent="0.2">
      <c r="A12278" s="3">
        <v>44256</v>
      </c>
      <c r="B12278" t="s">
        <v>3880</v>
      </c>
      <c r="C12278" t="s">
        <v>3870</v>
      </c>
      <c r="D12278" t="s">
        <v>271</v>
      </c>
      <c r="E12278" t="s">
        <v>3869</v>
      </c>
      <c r="F12278" s="4">
        <v>-0.32095238095238099</v>
      </c>
      <c r="G12278" s="4">
        <v>-0.1</v>
      </c>
      <c r="H12278" s="4">
        <v>1.05182177559654</v>
      </c>
      <c r="I12278" s="4">
        <v>0.85</v>
      </c>
      <c r="J12278" s="4">
        <v>-4.4000000000000004</v>
      </c>
      <c r="K12278" s="4">
        <v>-0.33</v>
      </c>
      <c r="L12278" s="4">
        <v>0.19</v>
      </c>
      <c r="M12278" s="4">
        <v>21</v>
      </c>
    </row>
    <row r="12279" spans="1:13" x14ac:dyDescent="0.2">
      <c r="A12279" s="3">
        <v>44256</v>
      </c>
      <c r="B12279" t="s">
        <v>5337</v>
      </c>
      <c r="C12279" t="s">
        <v>3882</v>
      </c>
      <c r="D12279" t="s">
        <v>1213</v>
      </c>
      <c r="E12279" t="s">
        <v>3881</v>
      </c>
      <c r="F12279" s="4">
        <v>0.52649999999999997</v>
      </c>
      <c r="G12279" s="4">
        <v>0.57999999999999996</v>
      </c>
      <c r="H12279" s="4">
        <v>0.45952234926462998</v>
      </c>
      <c r="I12279" s="4">
        <v>1.1499999999999999</v>
      </c>
      <c r="J12279" s="4">
        <v>-0.91</v>
      </c>
      <c r="K12279" s="4">
        <v>0.47499999999999998</v>
      </c>
      <c r="L12279" s="4">
        <v>0.72250000000000003</v>
      </c>
      <c r="M12279" s="4">
        <v>20</v>
      </c>
    </row>
    <row r="12280" spans="1:13" x14ac:dyDescent="0.2">
      <c r="A12280" s="3">
        <v>44256</v>
      </c>
      <c r="B12280" t="s">
        <v>3883</v>
      </c>
      <c r="C12280" t="s">
        <v>3873</v>
      </c>
      <c r="D12280" t="s">
        <v>272</v>
      </c>
      <c r="E12280" t="s">
        <v>3872</v>
      </c>
      <c r="F12280" s="4">
        <v>0.68047619047619001</v>
      </c>
      <c r="G12280" s="4">
        <v>0.8</v>
      </c>
      <c r="H12280" s="4">
        <v>1.0170864082784501</v>
      </c>
      <c r="I12280" s="4">
        <v>2.6</v>
      </c>
      <c r="J12280" s="4">
        <v>-1.49</v>
      </c>
      <c r="K12280" s="4">
        <v>0.2</v>
      </c>
      <c r="L12280" s="4">
        <v>1.2</v>
      </c>
      <c r="M12280" s="4">
        <v>21</v>
      </c>
    </row>
    <row r="12281" spans="1:13" x14ac:dyDescent="0.2">
      <c r="A12281" s="3">
        <v>44256</v>
      </c>
      <c r="B12281" t="s">
        <v>5338</v>
      </c>
      <c r="C12281" t="s">
        <v>3885</v>
      </c>
      <c r="D12281" t="s">
        <v>1214</v>
      </c>
      <c r="E12281" t="s">
        <v>3884</v>
      </c>
      <c r="F12281" s="4">
        <v>0.4355</v>
      </c>
      <c r="G12281" s="4">
        <v>0.5</v>
      </c>
      <c r="H12281" s="4">
        <v>0.66866304156719703</v>
      </c>
      <c r="I12281" s="4">
        <v>1.28</v>
      </c>
      <c r="J12281" s="4">
        <v>-2.1</v>
      </c>
      <c r="K12281" s="4">
        <v>0.34250000000000003</v>
      </c>
      <c r="L12281" s="4">
        <v>0.72250000000000003</v>
      </c>
      <c r="M12281" s="4">
        <v>20</v>
      </c>
    </row>
    <row r="12282" spans="1:13" x14ac:dyDescent="0.2">
      <c r="A12282" s="3">
        <v>44256</v>
      </c>
      <c r="B12282" t="s">
        <v>3886</v>
      </c>
      <c r="C12282" t="s">
        <v>3876</v>
      </c>
      <c r="D12282" t="s">
        <v>273</v>
      </c>
      <c r="E12282" t="s">
        <v>3875</v>
      </c>
      <c r="F12282" s="4">
        <v>0.89285714285714302</v>
      </c>
      <c r="G12282" s="4">
        <v>0.9</v>
      </c>
      <c r="H12282" s="4">
        <v>0.534454327862942</v>
      </c>
      <c r="I12282" s="4">
        <v>1.8</v>
      </c>
      <c r="J12282" s="4">
        <v>0.15</v>
      </c>
      <c r="K12282" s="4">
        <v>0.5</v>
      </c>
      <c r="L12282" s="4">
        <v>1.2</v>
      </c>
      <c r="M12282" s="4">
        <v>21</v>
      </c>
    </row>
    <row r="12283" spans="1:13" x14ac:dyDescent="0.2">
      <c r="A12283" s="3">
        <v>44256</v>
      </c>
      <c r="B12283" t="s">
        <v>5339</v>
      </c>
      <c r="C12283" t="s">
        <v>3888</v>
      </c>
      <c r="D12283" t="s">
        <v>1215</v>
      </c>
      <c r="E12283" t="s">
        <v>3887</v>
      </c>
      <c r="F12283" s="4">
        <v>0.60499999999999998</v>
      </c>
      <c r="G12283" s="4">
        <v>0.5</v>
      </c>
      <c r="H12283" s="4">
        <v>0.58743420684228198</v>
      </c>
      <c r="I12283" s="4">
        <v>2.04</v>
      </c>
      <c r="J12283" s="4">
        <v>-0.83</v>
      </c>
      <c r="K12283" s="4">
        <v>0.39</v>
      </c>
      <c r="L12283" s="4">
        <v>0.755</v>
      </c>
      <c r="M12283" s="4">
        <v>20</v>
      </c>
    </row>
    <row r="12284" spans="1:13" x14ac:dyDescent="0.2">
      <c r="A12284" s="3">
        <v>44256</v>
      </c>
      <c r="B12284" t="s">
        <v>3889</v>
      </c>
      <c r="C12284" t="s">
        <v>3879</v>
      </c>
      <c r="D12284" t="s">
        <v>274</v>
      </c>
      <c r="E12284" t="s">
        <v>3878</v>
      </c>
      <c r="F12284" s="4">
        <v>0.994285714285714</v>
      </c>
      <c r="G12284" s="4">
        <v>0.8</v>
      </c>
      <c r="H12284" s="4">
        <v>0.70535502712160103</v>
      </c>
      <c r="I12284" s="4">
        <v>2.4</v>
      </c>
      <c r="J12284" s="4">
        <v>0.2</v>
      </c>
      <c r="K12284" s="4">
        <v>0.5</v>
      </c>
      <c r="L12284" s="4">
        <v>1.4</v>
      </c>
      <c r="M12284" s="4">
        <v>21</v>
      </c>
    </row>
    <row r="12285" spans="1:13" x14ac:dyDescent="0.2">
      <c r="A12285" s="3">
        <v>44256</v>
      </c>
      <c r="B12285" t="s">
        <v>5340</v>
      </c>
      <c r="C12285" t="s">
        <v>3891</v>
      </c>
      <c r="D12285" t="s">
        <v>1216</v>
      </c>
      <c r="E12285" t="s">
        <v>3890</v>
      </c>
      <c r="F12285" s="4">
        <v>0.70899999999999996</v>
      </c>
      <c r="G12285" s="4">
        <v>0.5</v>
      </c>
      <c r="H12285" s="4">
        <v>0.70930581334295095</v>
      </c>
      <c r="I12285" s="4">
        <v>3.1</v>
      </c>
      <c r="J12285" s="4">
        <v>0.08</v>
      </c>
      <c r="K12285" s="4">
        <v>0.43</v>
      </c>
      <c r="L12285" s="4">
        <v>0.61250000000000004</v>
      </c>
      <c r="M12285" s="4">
        <v>20</v>
      </c>
    </row>
    <row r="12286" spans="1:13" x14ac:dyDescent="0.2">
      <c r="A12286" s="3">
        <v>44287</v>
      </c>
      <c r="B12286" t="s">
        <v>3928</v>
      </c>
      <c r="C12286" t="s">
        <v>3927</v>
      </c>
      <c r="D12286" t="s">
        <v>287</v>
      </c>
      <c r="E12286" t="s">
        <v>3926</v>
      </c>
      <c r="F12286" s="4">
        <v>6.5718181818181796</v>
      </c>
      <c r="G12286" s="4">
        <v>6.6</v>
      </c>
      <c r="H12286" s="4">
        <v>0.422573029626792</v>
      </c>
      <c r="I12286" s="4">
        <v>7.4</v>
      </c>
      <c r="J12286" s="4">
        <v>5.8</v>
      </c>
      <c r="K12286" s="4">
        <v>6.25</v>
      </c>
      <c r="L12286" s="4">
        <v>6.875</v>
      </c>
      <c r="M12286" s="4">
        <v>22</v>
      </c>
    </row>
    <row r="12287" spans="1:13" x14ac:dyDescent="0.2">
      <c r="A12287" s="3">
        <v>44287</v>
      </c>
      <c r="B12287" t="s">
        <v>3931</v>
      </c>
      <c r="C12287" t="s">
        <v>3930</v>
      </c>
      <c r="D12287" t="s">
        <v>288</v>
      </c>
      <c r="E12287" t="s">
        <v>3929</v>
      </c>
      <c r="F12287" s="4">
        <v>6.8119047619047599</v>
      </c>
      <c r="G12287" s="4">
        <v>6.75</v>
      </c>
      <c r="H12287" s="4">
        <v>0.42345742463226499</v>
      </c>
      <c r="I12287" s="4">
        <v>7.75</v>
      </c>
      <c r="J12287" s="4">
        <v>6.2</v>
      </c>
      <c r="K12287" s="4">
        <v>6.5</v>
      </c>
      <c r="L12287" s="4">
        <v>7</v>
      </c>
      <c r="M12287" s="4">
        <v>21</v>
      </c>
    </row>
    <row r="12288" spans="1:13" x14ac:dyDescent="0.2">
      <c r="A12288" s="3">
        <v>44287</v>
      </c>
      <c r="B12288" t="s">
        <v>5346</v>
      </c>
      <c r="C12288" t="s">
        <v>3933</v>
      </c>
      <c r="D12288" t="s">
        <v>1218</v>
      </c>
      <c r="E12288" t="s">
        <v>3932</v>
      </c>
      <c r="F12288" s="4">
        <v>7.0279999999999996</v>
      </c>
      <c r="G12288" s="4">
        <v>7</v>
      </c>
      <c r="H12288" s="4">
        <v>0.47239145230468199</v>
      </c>
      <c r="I12288" s="4">
        <v>7.8</v>
      </c>
      <c r="J12288" s="4">
        <v>6</v>
      </c>
      <c r="K12288" s="4">
        <v>6.7649999999999997</v>
      </c>
      <c r="L12288" s="4">
        <v>7.3125</v>
      </c>
      <c r="M12288" s="4">
        <v>20</v>
      </c>
    </row>
    <row r="12289" spans="1:13" x14ac:dyDescent="0.2">
      <c r="A12289" s="3">
        <v>44287</v>
      </c>
      <c r="B12289" t="s">
        <v>3919</v>
      </c>
      <c r="C12289" t="s">
        <v>3918</v>
      </c>
      <c r="D12289" t="s">
        <v>284</v>
      </c>
      <c r="E12289" t="s">
        <v>3917</v>
      </c>
      <c r="F12289" s="4">
        <v>4.0515999999999996</v>
      </c>
      <c r="G12289" s="4">
        <v>4</v>
      </c>
      <c r="H12289" s="4">
        <v>0.228211889845088</v>
      </c>
      <c r="I12289" s="4">
        <v>4.82</v>
      </c>
      <c r="J12289" s="4">
        <v>3.7</v>
      </c>
      <c r="K12289" s="4">
        <v>4</v>
      </c>
      <c r="L12289" s="4">
        <v>4.0599999999999996</v>
      </c>
      <c r="M12289" s="4">
        <v>25</v>
      </c>
    </row>
    <row r="12290" spans="1:13" x14ac:dyDescent="0.2">
      <c r="A12290" s="3">
        <v>44287</v>
      </c>
      <c r="B12290" t="s">
        <v>3922</v>
      </c>
      <c r="C12290" t="s">
        <v>3921</v>
      </c>
      <c r="D12290" t="s">
        <v>285</v>
      </c>
      <c r="E12290" t="s">
        <v>3920</v>
      </c>
      <c r="F12290" s="4">
        <v>4.3830434782608698</v>
      </c>
      <c r="G12290" s="4">
        <v>4.2699999999999996</v>
      </c>
      <c r="H12290" s="4">
        <v>0.44432210657061799</v>
      </c>
      <c r="I12290" s="4">
        <v>5.68</v>
      </c>
      <c r="J12290" s="4">
        <v>4</v>
      </c>
      <c r="K12290" s="4">
        <v>4</v>
      </c>
      <c r="L12290" s="4">
        <v>4.625</v>
      </c>
      <c r="M12290" s="4">
        <v>23</v>
      </c>
    </row>
    <row r="12291" spans="1:13" x14ac:dyDescent="0.2">
      <c r="A12291" s="3">
        <v>44287</v>
      </c>
      <c r="B12291" t="s">
        <v>5343</v>
      </c>
      <c r="C12291" t="s">
        <v>3924</v>
      </c>
      <c r="D12291" t="s">
        <v>1217</v>
      </c>
      <c r="E12291" t="s">
        <v>3923</v>
      </c>
      <c r="F12291" s="4">
        <v>4.8257142857142901</v>
      </c>
      <c r="G12291" s="4">
        <v>4.54</v>
      </c>
      <c r="H12291" s="4">
        <v>0.63859667575529599</v>
      </c>
      <c r="I12291" s="4">
        <v>6.5</v>
      </c>
      <c r="J12291" s="4">
        <v>4.25</v>
      </c>
      <c r="K12291" s="4">
        <v>4.33</v>
      </c>
      <c r="L12291" s="4">
        <v>5.2</v>
      </c>
      <c r="M12291" s="4">
        <v>21</v>
      </c>
    </row>
    <row r="12292" spans="1:13" x14ac:dyDescent="0.2">
      <c r="A12292" s="3">
        <v>44287</v>
      </c>
      <c r="B12292" t="s">
        <v>3989</v>
      </c>
      <c r="C12292" t="s">
        <v>3988</v>
      </c>
      <c r="D12292" t="s">
        <v>308</v>
      </c>
      <c r="E12292" t="s">
        <v>3987</v>
      </c>
      <c r="F12292" s="4">
        <v>4.0449999999999999</v>
      </c>
      <c r="G12292" s="4">
        <v>4</v>
      </c>
      <c r="H12292" s="4">
        <v>0.40722639076235401</v>
      </c>
      <c r="I12292" s="4">
        <v>5.3</v>
      </c>
      <c r="J12292" s="4">
        <v>3.4</v>
      </c>
      <c r="K12292" s="4">
        <v>3.7925</v>
      </c>
      <c r="L12292" s="4">
        <v>4.2</v>
      </c>
      <c r="M12292" s="4">
        <v>28</v>
      </c>
    </row>
    <row r="12293" spans="1:13" x14ac:dyDescent="0.2">
      <c r="A12293" s="3">
        <v>44287</v>
      </c>
      <c r="B12293" t="s">
        <v>5355</v>
      </c>
      <c r="C12293" t="s">
        <v>3991</v>
      </c>
      <c r="D12293" t="s">
        <v>1222</v>
      </c>
      <c r="E12293" t="s">
        <v>3990</v>
      </c>
      <c r="F12293" s="4">
        <v>3.8442307692307698</v>
      </c>
      <c r="G12293" s="4">
        <v>3.8</v>
      </c>
      <c r="H12293" s="4">
        <v>0.41523172399924402</v>
      </c>
      <c r="I12293" s="4">
        <v>4.8</v>
      </c>
      <c r="J12293" s="4">
        <v>3</v>
      </c>
      <c r="K12293" s="4">
        <v>3.62</v>
      </c>
      <c r="L12293" s="4">
        <v>4</v>
      </c>
      <c r="M12293" s="4">
        <v>26</v>
      </c>
    </row>
    <row r="12294" spans="1:13" x14ac:dyDescent="0.2">
      <c r="A12294" s="3">
        <v>44287</v>
      </c>
      <c r="B12294" t="s">
        <v>3995</v>
      </c>
      <c r="C12294" t="s">
        <v>3994</v>
      </c>
      <c r="D12294" t="s">
        <v>310</v>
      </c>
      <c r="E12294" t="s">
        <v>3993</v>
      </c>
      <c r="F12294" s="4">
        <v>4.2513333333333296</v>
      </c>
      <c r="G12294" s="4">
        <v>4.2</v>
      </c>
      <c r="H12294" s="4">
        <v>0.41041386456829798</v>
      </c>
      <c r="I12294" s="4">
        <v>5.3</v>
      </c>
      <c r="J12294" s="4">
        <v>3.5</v>
      </c>
      <c r="K12294" s="4">
        <v>4</v>
      </c>
      <c r="L12294" s="4">
        <v>4.4000000000000004</v>
      </c>
      <c r="M12294" s="4">
        <v>30</v>
      </c>
    </row>
    <row r="12295" spans="1:13" x14ac:dyDescent="0.2">
      <c r="A12295" s="3">
        <v>44287</v>
      </c>
      <c r="B12295" t="s">
        <v>5358</v>
      </c>
      <c r="C12295" t="s">
        <v>3997</v>
      </c>
      <c r="D12295" t="s">
        <v>1223</v>
      </c>
      <c r="E12295" t="s">
        <v>3996</v>
      </c>
      <c r="F12295" s="4">
        <v>4.0546428571428601</v>
      </c>
      <c r="G12295" s="4">
        <v>4</v>
      </c>
      <c r="H12295" s="4">
        <v>0.46664668324560798</v>
      </c>
      <c r="I12295" s="4">
        <v>5.2</v>
      </c>
      <c r="J12295" s="4">
        <v>3.3</v>
      </c>
      <c r="K12295" s="4">
        <v>3.7875000000000001</v>
      </c>
      <c r="L12295" s="4">
        <v>4.2</v>
      </c>
      <c r="M12295" s="4">
        <v>28</v>
      </c>
    </row>
    <row r="12296" spans="1:13" x14ac:dyDescent="0.2">
      <c r="A12296" s="3">
        <v>44287</v>
      </c>
      <c r="B12296" t="s">
        <v>4434</v>
      </c>
      <c r="C12296" t="s">
        <v>3903</v>
      </c>
      <c r="D12296" t="s">
        <v>522</v>
      </c>
      <c r="E12296" t="s">
        <v>3902</v>
      </c>
      <c r="F12296" s="4">
        <v>4.078125</v>
      </c>
      <c r="G12296" s="4">
        <v>4</v>
      </c>
      <c r="H12296" s="4">
        <v>0.24127935221740701</v>
      </c>
      <c r="I12296" s="4">
        <v>5</v>
      </c>
      <c r="J12296" s="4">
        <v>3.5</v>
      </c>
      <c r="K12296" s="4">
        <v>4</v>
      </c>
      <c r="L12296" s="4">
        <v>4.25</v>
      </c>
      <c r="M12296" s="4">
        <v>32</v>
      </c>
    </row>
    <row r="12297" spans="1:13" x14ac:dyDescent="0.2">
      <c r="A12297" s="3">
        <v>44287</v>
      </c>
      <c r="B12297" t="s">
        <v>5611</v>
      </c>
      <c r="C12297" t="s">
        <v>3915</v>
      </c>
      <c r="D12297" t="s">
        <v>1441</v>
      </c>
      <c r="E12297" t="s">
        <v>3914</v>
      </c>
      <c r="F12297" s="4">
        <v>4.4423076923076898</v>
      </c>
      <c r="G12297" s="4">
        <v>4.5</v>
      </c>
      <c r="H12297" s="4">
        <v>0.36951111152232202</v>
      </c>
      <c r="I12297" s="4">
        <v>5.25</v>
      </c>
      <c r="J12297" s="4">
        <v>4</v>
      </c>
      <c r="K12297" s="4">
        <v>4.0625</v>
      </c>
      <c r="L12297" s="4">
        <v>4.6875</v>
      </c>
      <c r="M12297" s="4">
        <v>26</v>
      </c>
    </row>
    <row r="12298" spans="1:13" x14ac:dyDescent="0.2">
      <c r="A12298" s="3">
        <v>44287</v>
      </c>
      <c r="B12298" t="s">
        <v>3907</v>
      </c>
      <c r="C12298" t="s">
        <v>3894</v>
      </c>
      <c r="D12298" t="s">
        <v>280</v>
      </c>
      <c r="E12298" t="s">
        <v>3893</v>
      </c>
      <c r="F12298" s="4">
        <v>4.0075757575757596</v>
      </c>
      <c r="G12298" s="4">
        <v>4</v>
      </c>
      <c r="H12298" s="4">
        <v>4.3519413988924498E-2</v>
      </c>
      <c r="I12298" s="4">
        <v>4.25</v>
      </c>
      <c r="J12298" s="4">
        <v>4</v>
      </c>
      <c r="K12298" s="4">
        <v>4</v>
      </c>
      <c r="L12298" s="4">
        <v>4</v>
      </c>
      <c r="M12298" s="4">
        <v>33</v>
      </c>
    </row>
    <row r="12299" spans="1:13" x14ac:dyDescent="0.2">
      <c r="A12299" s="3">
        <v>44287</v>
      </c>
      <c r="B12299" t="s">
        <v>4586</v>
      </c>
      <c r="C12299" t="s">
        <v>3906</v>
      </c>
      <c r="D12299" t="s">
        <v>616</v>
      </c>
      <c r="E12299" t="s">
        <v>3905</v>
      </c>
      <c r="F12299" s="4">
        <v>4.1328125</v>
      </c>
      <c r="G12299" s="4">
        <v>4</v>
      </c>
      <c r="H12299" s="4">
        <v>0.253876200144874</v>
      </c>
      <c r="I12299" s="4">
        <v>5</v>
      </c>
      <c r="J12299" s="4">
        <v>3.5</v>
      </c>
      <c r="K12299" s="4">
        <v>4</v>
      </c>
      <c r="L12299" s="4">
        <v>4.25</v>
      </c>
      <c r="M12299" s="4">
        <v>32</v>
      </c>
    </row>
    <row r="12300" spans="1:13" x14ac:dyDescent="0.2">
      <c r="A12300" s="3">
        <v>44287</v>
      </c>
      <c r="B12300" t="s">
        <v>5677</v>
      </c>
      <c r="C12300" t="s">
        <v>4436</v>
      </c>
      <c r="D12300" t="s">
        <v>1507</v>
      </c>
      <c r="E12300" t="s">
        <v>4435</v>
      </c>
      <c r="F12300" s="4">
        <v>4.5480769230769198</v>
      </c>
      <c r="G12300" s="4">
        <v>4.5</v>
      </c>
      <c r="H12300" s="4">
        <v>0.50999622924699495</v>
      </c>
      <c r="I12300" s="4">
        <v>6</v>
      </c>
      <c r="J12300" s="4">
        <v>4</v>
      </c>
      <c r="K12300" s="4">
        <v>4.25</v>
      </c>
      <c r="L12300" s="4">
        <v>4.75</v>
      </c>
      <c r="M12300" s="4">
        <v>26</v>
      </c>
    </row>
    <row r="12301" spans="1:13" x14ac:dyDescent="0.2">
      <c r="A12301" s="3">
        <v>44287</v>
      </c>
      <c r="B12301" t="s">
        <v>3910</v>
      </c>
      <c r="C12301" t="s">
        <v>3897</v>
      </c>
      <c r="D12301" t="s">
        <v>281</v>
      </c>
      <c r="E12301" t="s">
        <v>3896</v>
      </c>
      <c r="F12301" s="4">
        <v>3.98484848484848</v>
      </c>
      <c r="G12301" s="4">
        <v>4</v>
      </c>
      <c r="H12301" s="4">
        <v>0.13890467082052199</v>
      </c>
      <c r="I12301" s="4">
        <v>4.5</v>
      </c>
      <c r="J12301" s="4">
        <v>3.5</v>
      </c>
      <c r="K12301" s="4">
        <v>4</v>
      </c>
      <c r="L12301" s="4">
        <v>4</v>
      </c>
      <c r="M12301" s="4">
        <v>33</v>
      </c>
    </row>
    <row r="12302" spans="1:13" x14ac:dyDescent="0.2">
      <c r="A12302" s="3">
        <v>44287</v>
      </c>
      <c r="B12302" t="s">
        <v>4790</v>
      </c>
      <c r="C12302" t="s">
        <v>3909</v>
      </c>
      <c r="D12302" t="s">
        <v>812</v>
      </c>
      <c r="E12302" t="s">
        <v>3908</v>
      </c>
      <c r="F12302" s="4">
        <v>4.1796875</v>
      </c>
      <c r="G12302" s="4">
        <v>4</v>
      </c>
      <c r="H12302" s="4">
        <v>0.306083315402428</v>
      </c>
      <c r="I12302" s="4">
        <v>5</v>
      </c>
      <c r="J12302" s="4">
        <v>3.5</v>
      </c>
      <c r="K12302" s="4">
        <v>4</v>
      </c>
      <c r="L12302" s="4">
        <v>4.25</v>
      </c>
      <c r="M12302" s="4">
        <v>32</v>
      </c>
    </row>
    <row r="12303" spans="1:13" x14ac:dyDescent="0.2">
      <c r="A12303" s="3">
        <v>44287</v>
      </c>
      <c r="B12303" t="s">
        <v>3913</v>
      </c>
      <c r="C12303" t="s">
        <v>3900</v>
      </c>
      <c r="D12303" t="s">
        <v>282</v>
      </c>
      <c r="E12303" t="s">
        <v>3899</v>
      </c>
      <c r="F12303" s="4">
        <v>4.0294117647058796</v>
      </c>
      <c r="G12303" s="4">
        <v>4</v>
      </c>
      <c r="H12303" s="4">
        <v>0.182207693289172</v>
      </c>
      <c r="I12303" s="4">
        <v>4.5</v>
      </c>
      <c r="J12303" s="4">
        <v>3.5</v>
      </c>
      <c r="K12303" s="4">
        <v>4</v>
      </c>
      <c r="L12303" s="4">
        <v>4</v>
      </c>
      <c r="M12303" s="4">
        <v>34</v>
      </c>
    </row>
    <row r="12304" spans="1:13" x14ac:dyDescent="0.2">
      <c r="A12304" s="3">
        <v>44287</v>
      </c>
      <c r="B12304" t="s">
        <v>4985</v>
      </c>
      <c r="C12304" t="s">
        <v>3912</v>
      </c>
      <c r="D12304" t="s">
        <v>1007</v>
      </c>
      <c r="E12304" t="s">
        <v>3911</v>
      </c>
      <c r="F12304" s="4">
        <v>4.265625</v>
      </c>
      <c r="G12304" s="4">
        <v>4.25</v>
      </c>
      <c r="H12304" s="4">
        <v>0.353196806144914</v>
      </c>
      <c r="I12304" s="4">
        <v>5.25</v>
      </c>
      <c r="J12304" s="4">
        <v>3.5</v>
      </c>
      <c r="K12304" s="4">
        <v>4</v>
      </c>
      <c r="L12304" s="4">
        <v>4.5</v>
      </c>
      <c r="M12304" s="4">
        <v>32</v>
      </c>
    </row>
    <row r="12305" spans="1:13" x14ac:dyDescent="0.2">
      <c r="A12305" s="3">
        <v>44287</v>
      </c>
      <c r="B12305" t="s">
        <v>5549</v>
      </c>
      <c r="C12305" t="s">
        <v>3081</v>
      </c>
      <c r="D12305" t="s">
        <v>1399</v>
      </c>
      <c r="E12305" t="s">
        <v>3080</v>
      </c>
      <c r="F12305" s="4">
        <v>3.18026315789474</v>
      </c>
      <c r="G12305" s="4">
        <v>3.27</v>
      </c>
      <c r="H12305" s="4">
        <v>0.42612323329915502</v>
      </c>
      <c r="I12305" s="4">
        <v>4.2</v>
      </c>
      <c r="J12305" s="4">
        <v>2.1</v>
      </c>
      <c r="K12305" s="4">
        <v>2.93</v>
      </c>
      <c r="L12305" s="4">
        <v>3.415</v>
      </c>
      <c r="M12305" s="4">
        <v>38</v>
      </c>
    </row>
    <row r="12306" spans="1:13" x14ac:dyDescent="0.2">
      <c r="A12306" s="3">
        <v>44287</v>
      </c>
      <c r="B12306" t="s">
        <v>5645</v>
      </c>
      <c r="C12306" t="s">
        <v>3084</v>
      </c>
      <c r="D12306" t="s">
        <v>1475</v>
      </c>
      <c r="E12306" t="s">
        <v>3083</v>
      </c>
      <c r="F12306" s="4">
        <v>3.2534210526315799</v>
      </c>
      <c r="G12306" s="4">
        <v>3.29</v>
      </c>
      <c r="H12306" s="4">
        <v>0.44849463714163601</v>
      </c>
      <c r="I12306" s="4">
        <v>4.7</v>
      </c>
      <c r="J12306" s="4">
        <v>2.2599999999999998</v>
      </c>
      <c r="K12306" s="4">
        <v>2.9375</v>
      </c>
      <c r="L12306" s="4">
        <v>3.5</v>
      </c>
      <c r="M12306" s="4">
        <v>38</v>
      </c>
    </row>
    <row r="12307" spans="1:13" x14ac:dyDescent="0.2">
      <c r="A12307" s="3">
        <v>44287</v>
      </c>
      <c r="B12307" t="s">
        <v>3073</v>
      </c>
      <c r="C12307" t="s">
        <v>3072</v>
      </c>
      <c r="D12307" t="s">
        <v>2</v>
      </c>
      <c r="E12307" t="s">
        <v>3071</v>
      </c>
      <c r="F12307" s="4">
        <v>4.5836842105263198</v>
      </c>
      <c r="G12307" s="4">
        <v>4.5549999999999997</v>
      </c>
      <c r="H12307" s="4">
        <v>0.31500683006436198</v>
      </c>
      <c r="I12307" s="4">
        <v>5.2</v>
      </c>
      <c r="J12307" s="4">
        <v>3.9</v>
      </c>
      <c r="K12307" s="4">
        <v>4.37</v>
      </c>
      <c r="L12307" s="4">
        <v>4.7874999999999996</v>
      </c>
      <c r="M12307" s="4">
        <v>38</v>
      </c>
    </row>
    <row r="12308" spans="1:13" x14ac:dyDescent="0.2">
      <c r="A12308" s="3">
        <v>44287</v>
      </c>
      <c r="B12308" t="s">
        <v>3076</v>
      </c>
      <c r="C12308" t="s">
        <v>3075</v>
      </c>
      <c r="D12308" t="s">
        <v>3</v>
      </c>
      <c r="E12308" t="s">
        <v>3074</v>
      </c>
      <c r="F12308" s="4">
        <v>3.64783783783784</v>
      </c>
      <c r="G12308" s="4">
        <v>3.6</v>
      </c>
      <c r="H12308" s="4">
        <v>0.38920242615961198</v>
      </c>
      <c r="I12308" s="4">
        <v>5.4</v>
      </c>
      <c r="J12308" s="4">
        <v>3</v>
      </c>
      <c r="K12308" s="4">
        <v>3.5</v>
      </c>
      <c r="L12308" s="4">
        <v>3.7</v>
      </c>
      <c r="M12308" s="4">
        <v>37</v>
      </c>
    </row>
    <row r="12309" spans="1:13" x14ac:dyDescent="0.2">
      <c r="A12309" s="3">
        <v>44287</v>
      </c>
      <c r="B12309" t="s">
        <v>5410</v>
      </c>
      <c r="C12309" t="s">
        <v>3102</v>
      </c>
      <c r="D12309" t="s">
        <v>1261</v>
      </c>
      <c r="E12309" t="s">
        <v>3101</v>
      </c>
      <c r="F12309" s="4">
        <v>3.5731428571428601</v>
      </c>
      <c r="G12309" s="4">
        <v>3.5</v>
      </c>
      <c r="H12309" s="4">
        <v>0.30097656180557097</v>
      </c>
      <c r="I12309" s="4">
        <v>4.9000000000000004</v>
      </c>
      <c r="J12309" s="4">
        <v>3.2</v>
      </c>
      <c r="K12309" s="4">
        <v>3.4950000000000001</v>
      </c>
      <c r="L12309" s="4">
        <v>3.6</v>
      </c>
      <c r="M12309" s="4">
        <v>35</v>
      </c>
    </row>
    <row r="12310" spans="1:13" x14ac:dyDescent="0.2">
      <c r="A12310" s="3">
        <v>44287</v>
      </c>
      <c r="B12310" t="s">
        <v>5092</v>
      </c>
      <c r="C12310" t="s">
        <v>3078</v>
      </c>
      <c r="D12310" t="s">
        <v>1108</v>
      </c>
      <c r="E12310" t="s">
        <v>3077</v>
      </c>
      <c r="F12310" s="4">
        <v>3.6309374999999999</v>
      </c>
      <c r="G12310" s="4">
        <v>3.5</v>
      </c>
      <c r="H12310" s="4">
        <v>0.61440954805563996</v>
      </c>
      <c r="I12310" s="4">
        <v>6.7</v>
      </c>
      <c r="J12310" s="4">
        <v>3.1</v>
      </c>
      <c r="K12310" s="4">
        <v>3.44</v>
      </c>
      <c r="L12310" s="4">
        <v>3.6</v>
      </c>
      <c r="M12310" s="4">
        <v>32</v>
      </c>
    </row>
    <row r="12311" spans="1:13" x14ac:dyDescent="0.2">
      <c r="A12311" s="3">
        <v>44287</v>
      </c>
      <c r="B12311" t="s">
        <v>5411</v>
      </c>
      <c r="C12311" t="s">
        <v>3105</v>
      </c>
      <c r="D12311" t="s">
        <v>1262</v>
      </c>
      <c r="E12311" t="s">
        <v>3104</v>
      </c>
      <c r="F12311" s="4">
        <v>3.4940625000000001</v>
      </c>
      <c r="G12311" s="4">
        <v>3.5</v>
      </c>
      <c r="H12311" s="4">
        <v>0.17483373438046601</v>
      </c>
      <c r="I12311" s="4">
        <v>4</v>
      </c>
      <c r="J12311" s="4">
        <v>3.2</v>
      </c>
      <c r="K12311" s="4">
        <v>3.4750000000000001</v>
      </c>
      <c r="L12311" s="4">
        <v>3.5550000000000002</v>
      </c>
      <c r="M12311" s="4">
        <v>32</v>
      </c>
    </row>
    <row r="12312" spans="1:13" x14ac:dyDescent="0.2">
      <c r="A12312" s="3">
        <v>44287</v>
      </c>
      <c r="B12312" t="s">
        <v>5414</v>
      </c>
      <c r="C12312" t="s">
        <v>3141</v>
      </c>
      <c r="D12312" t="s">
        <v>1265</v>
      </c>
      <c r="E12312" t="s">
        <v>3140</v>
      </c>
      <c r="F12312" s="4">
        <v>0.47729729729729697</v>
      </c>
      <c r="G12312" s="4">
        <v>0.5</v>
      </c>
      <c r="H12312" s="4">
        <v>0.112067654384123</v>
      </c>
      <c r="I12312" s="4">
        <v>0.79</v>
      </c>
      <c r="J12312" s="4">
        <v>0.28999999999999998</v>
      </c>
      <c r="K12312" s="4">
        <v>0.38</v>
      </c>
      <c r="L12312" s="4">
        <v>0.52</v>
      </c>
      <c r="M12312" s="4">
        <v>37</v>
      </c>
    </row>
    <row r="12313" spans="1:13" x14ac:dyDescent="0.2">
      <c r="A12313" s="3">
        <v>44287</v>
      </c>
      <c r="B12313" t="s">
        <v>5479</v>
      </c>
      <c r="C12313" t="s">
        <v>3144</v>
      </c>
      <c r="D12313" t="s">
        <v>1331</v>
      </c>
      <c r="E12313" t="s">
        <v>3143</v>
      </c>
      <c r="F12313" s="4">
        <v>0.35702702702702699</v>
      </c>
      <c r="G12313" s="4">
        <v>0.34</v>
      </c>
      <c r="H12313" s="4">
        <v>0.109083680031658</v>
      </c>
      <c r="I12313" s="4">
        <v>0.8</v>
      </c>
      <c r="J12313" s="4">
        <v>0.06</v>
      </c>
      <c r="K12313" s="4">
        <v>0.31</v>
      </c>
      <c r="L12313" s="4">
        <v>0.39</v>
      </c>
      <c r="M12313" s="4">
        <v>37</v>
      </c>
    </row>
    <row r="12314" spans="1:13" x14ac:dyDescent="0.2">
      <c r="A12314" s="3">
        <v>44287</v>
      </c>
      <c r="B12314" t="s">
        <v>5551</v>
      </c>
      <c r="C12314" t="s">
        <v>3147</v>
      </c>
      <c r="D12314" t="s">
        <v>1401</v>
      </c>
      <c r="E12314" t="s">
        <v>3146</v>
      </c>
      <c r="F12314" s="4">
        <v>0.35297297297297298</v>
      </c>
      <c r="G12314" s="4">
        <v>0.35</v>
      </c>
      <c r="H12314" s="4">
        <v>0.13799889019007999</v>
      </c>
      <c r="I12314" s="4">
        <v>0.88</v>
      </c>
      <c r="J12314" s="4">
        <v>0.1</v>
      </c>
      <c r="K12314" s="4">
        <v>0.28999999999999998</v>
      </c>
      <c r="L12314" s="4">
        <v>0.4</v>
      </c>
      <c r="M12314" s="4">
        <v>37</v>
      </c>
    </row>
    <row r="12315" spans="1:13" x14ac:dyDescent="0.2">
      <c r="A12315" s="3">
        <v>44287</v>
      </c>
      <c r="B12315" t="s">
        <v>4478</v>
      </c>
      <c r="C12315" t="s">
        <v>3114</v>
      </c>
      <c r="D12315" t="s">
        <v>560</v>
      </c>
      <c r="E12315" t="s">
        <v>3113</v>
      </c>
      <c r="F12315" s="4">
        <v>0.16894736842105301</v>
      </c>
      <c r="G12315" s="4">
        <v>0.20499999999999999</v>
      </c>
      <c r="H12315" s="4">
        <v>0.123830517866355</v>
      </c>
      <c r="I12315" s="4">
        <v>0.31</v>
      </c>
      <c r="J12315" s="4">
        <v>-0.2</v>
      </c>
      <c r="K12315" s="4">
        <v>0.1275</v>
      </c>
      <c r="L12315" s="4">
        <v>0.2475</v>
      </c>
      <c r="M12315" s="4">
        <v>38</v>
      </c>
    </row>
    <row r="12316" spans="1:13" x14ac:dyDescent="0.2">
      <c r="A12316" s="3">
        <v>44287</v>
      </c>
      <c r="B12316" t="s">
        <v>5647</v>
      </c>
      <c r="C12316" t="s">
        <v>3150</v>
      </c>
      <c r="D12316" t="s">
        <v>1477</v>
      </c>
      <c r="E12316" t="s">
        <v>3149</v>
      </c>
      <c r="F12316" s="4">
        <v>-9.4864864864864895E-2</v>
      </c>
      <c r="G12316" s="4">
        <v>-0.14000000000000001</v>
      </c>
      <c r="H12316" s="4">
        <v>0.187773824078355</v>
      </c>
      <c r="I12316" s="4">
        <v>0.5</v>
      </c>
      <c r="J12316" s="4">
        <v>-0.41</v>
      </c>
      <c r="K12316" s="4">
        <v>-0.2</v>
      </c>
      <c r="L12316" s="4">
        <v>-0.06</v>
      </c>
      <c r="M12316" s="4">
        <v>37</v>
      </c>
    </row>
    <row r="12317" spans="1:13" x14ac:dyDescent="0.2">
      <c r="A12317" s="3">
        <v>44287</v>
      </c>
      <c r="B12317" t="s">
        <v>4627</v>
      </c>
      <c r="C12317" t="s">
        <v>3117</v>
      </c>
      <c r="D12317" t="s">
        <v>653</v>
      </c>
      <c r="E12317" t="s">
        <v>3116</v>
      </c>
      <c r="F12317" s="4">
        <v>-0.25054054054054098</v>
      </c>
      <c r="G12317" s="4">
        <v>-0.27</v>
      </c>
      <c r="H12317" s="4">
        <v>0.20094147774284299</v>
      </c>
      <c r="I12317" s="4">
        <v>0.5</v>
      </c>
      <c r="J12317" s="4">
        <v>-0.6</v>
      </c>
      <c r="K12317" s="4">
        <v>-0.37</v>
      </c>
      <c r="L12317" s="4">
        <v>-0.17</v>
      </c>
      <c r="M12317" s="4">
        <v>37</v>
      </c>
    </row>
    <row r="12318" spans="1:13" x14ac:dyDescent="0.2">
      <c r="A12318" s="3">
        <v>44287</v>
      </c>
      <c r="B12318" t="s">
        <v>4695</v>
      </c>
      <c r="C12318" t="s">
        <v>3120</v>
      </c>
      <c r="D12318" t="s">
        <v>719</v>
      </c>
      <c r="E12318" t="s">
        <v>3119</v>
      </c>
      <c r="F12318" s="4">
        <v>0.127837837837838</v>
      </c>
      <c r="G12318" s="4">
        <v>0.13</v>
      </c>
      <c r="H12318" s="4">
        <v>0.12978904112133299</v>
      </c>
      <c r="I12318" s="4">
        <v>0.34</v>
      </c>
      <c r="J12318" s="4">
        <v>-0.4</v>
      </c>
      <c r="K12318" s="4">
        <v>0.08</v>
      </c>
      <c r="L12318" s="4">
        <v>0.2</v>
      </c>
      <c r="M12318" s="4">
        <v>37</v>
      </c>
    </row>
    <row r="12319" spans="1:13" x14ac:dyDescent="0.2">
      <c r="A12319" s="3">
        <v>44287</v>
      </c>
      <c r="B12319" t="s">
        <v>4760</v>
      </c>
      <c r="C12319" t="s">
        <v>3123</v>
      </c>
      <c r="D12319" t="s">
        <v>782</v>
      </c>
      <c r="E12319" t="s">
        <v>3122</v>
      </c>
      <c r="F12319" s="4">
        <v>0.292432432432432</v>
      </c>
      <c r="G12319" s="4">
        <v>0.28000000000000003</v>
      </c>
      <c r="H12319" s="4">
        <v>0.11982407023552399</v>
      </c>
      <c r="I12319" s="4">
        <v>0.8</v>
      </c>
      <c r="J12319" s="4">
        <v>0.03</v>
      </c>
      <c r="K12319" s="4">
        <v>0.25</v>
      </c>
      <c r="L12319" s="4">
        <v>0.33</v>
      </c>
      <c r="M12319" s="4">
        <v>37</v>
      </c>
    </row>
    <row r="12320" spans="1:13" x14ac:dyDescent="0.2">
      <c r="A12320" s="3">
        <v>44287</v>
      </c>
      <c r="B12320" t="s">
        <v>4826</v>
      </c>
      <c r="C12320" t="s">
        <v>3126</v>
      </c>
      <c r="D12320" t="s">
        <v>848</v>
      </c>
      <c r="E12320" t="s">
        <v>3125</v>
      </c>
      <c r="F12320" s="4">
        <v>0.25054054054054098</v>
      </c>
      <c r="G12320" s="4">
        <v>0.26</v>
      </c>
      <c r="H12320" s="4">
        <v>9.1315872599393097E-2</v>
      </c>
      <c r="I12320" s="4">
        <v>0.4</v>
      </c>
      <c r="J12320" s="4">
        <v>0.05</v>
      </c>
      <c r="K12320" s="4">
        <v>0.2</v>
      </c>
      <c r="L12320" s="4">
        <v>0.32</v>
      </c>
      <c r="M12320" s="4">
        <v>37</v>
      </c>
    </row>
    <row r="12321" spans="1:13" x14ac:dyDescent="0.2">
      <c r="A12321" s="3">
        <v>44287</v>
      </c>
      <c r="B12321" t="s">
        <v>4891</v>
      </c>
      <c r="C12321" t="s">
        <v>3129</v>
      </c>
      <c r="D12321" t="s">
        <v>913</v>
      </c>
      <c r="E12321" t="s">
        <v>3128</v>
      </c>
      <c r="F12321" s="4">
        <v>0.26729729729729701</v>
      </c>
      <c r="G12321" s="4">
        <v>0.28000000000000003</v>
      </c>
      <c r="H12321" s="4">
        <v>8.4051857294855301E-2</v>
      </c>
      <c r="I12321" s="4">
        <v>0.43</v>
      </c>
      <c r="J12321" s="4">
        <v>7.0000000000000007E-2</v>
      </c>
      <c r="K12321" s="4">
        <v>0.22</v>
      </c>
      <c r="L12321" s="4">
        <v>0.32</v>
      </c>
      <c r="M12321" s="4">
        <v>37</v>
      </c>
    </row>
    <row r="12322" spans="1:13" x14ac:dyDescent="0.2">
      <c r="A12322" s="3">
        <v>44287</v>
      </c>
      <c r="B12322" t="s">
        <v>4955</v>
      </c>
      <c r="C12322" t="s">
        <v>3132</v>
      </c>
      <c r="D12322" t="s">
        <v>977</v>
      </c>
      <c r="E12322" t="s">
        <v>3131</v>
      </c>
      <c r="F12322" s="4">
        <v>0.444324324324324</v>
      </c>
      <c r="G12322" s="4">
        <v>0.43</v>
      </c>
      <c r="H12322" s="4">
        <v>6.7599331872953194E-2</v>
      </c>
      <c r="I12322" s="4">
        <v>0.63</v>
      </c>
      <c r="J12322" s="4">
        <v>0.3</v>
      </c>
      <c r="K12322" s="4">
        <v>0.4</v>
      </c>
      <c r="L12322" s="4">
        <v>0.49</v>
      </c>
      <c r="M12322" s="4">
        <v>37</v>
      </c>
    </row>
    <row r="12323" spans="1:13" x14ac:dyDescent="0.2">
      <c r="A12323" s="3">
        <v>44287</v>
      </c>
      <c r="B12323" t="s">
        <v>5025</v>
      </c>
      <c r="C12323" t="s">
        <v>3135</v>
      </c>
      <c r="D12323" t="s">
        <v>1045</v>
      </c>
      <c r="E12323" t="s">
        <v>3134</v>
      </c>
      <c r="F12323" s="4">
        <v>0.548378378378378</v>
      </c>
      <c r="G12323" s="4">
        <v>0.56000000000000005</v>
      </c>
      <c r="H12323" s="4">
        <v>0.11351733870288799</v>
      </c>
      <c r="I12323" s="4">
        <v>0.74</v>
      </c>
      <c r="J12323" s="4">
        <v>0.24</v>
      </c>
      <c r="K12323" s="4">
        <v>0.5</v>
      </c>
      <c r="L12323" s="4">
        <v>0.64</v>
      </c>
      <c r="M12323" s="4">
        <v>37</v>
      </c>
    </row>
    <row r="12324" spans="1:13" x14ac:dyDescent="0.2">
      <c r="A12324" s="3">
        <v>44287</v>
      </c>
      <c r="B12324" t="s">
        <v>5100</v>
      </c>
      <c r="C12324" t="s">
        <v>3138</v>
      </c>
      <c r="D12324" t="s">
        <v>1112</v>
      </c>
      <c r="E12324" t="s">
        <v>3137</v>
      </c>
      <c r="F12324" s="4">
        <v>0.37594594594594599</v>
      </c>
      <c r="G12324" s="4">
        <v>0.38</v>
      </c>
      <c r="H12324" s="4">
        <v>7.0885645759735993E-2</v>
      </c>
      <c r="I12324" s="4">
        <v>0.5</v>
      </c>
      <c r="J12324" s="4">
        <v>0.14000000000000001</v>
      </c>
      <c r="K12324" s="4">
        <v>0.35</v>
      </c>
      <c r="L12324" s="4">
        <v>0.42</v>
      </c>
      <c r="M12324" s="4">
        <v>37</v>
      </c>
    </row>
    <row r="12325" spans="1:13" x14ac:dyDescent="0.2">
      <c r="A12325" s="3">
        <v>44287</v>
      </c>
      <c r="B12325" t="s">
        <v>5550</v>
      </c>
      <c r="C12325" t="s">
        <v>3096</v>
      </c>
      <c r="D12325" t="s">
        <v>1400</v>
      </c>
      <c r="E12325" t="s">
        <v>3095</v>
      </c>
      <c r="F12325" s="4">
        <v>3.5402941176470599</v>
      </c>
      <c r="G12325" s="4">
        <v>3.52</v>
      </c>
      <c r="H12325" s="4">
        <v>0.26454632743300099</v>
      </c>
      <c r="I12325" s="4">
        <v>4.21</v>
      </c>
      <c r="J12325" s="4">
        <v>3.07</v>
      </c>
      <c r="K12325" s="4">
        <v>3.3774999999999999</v>
      </c>
      <c r="L12325" s="4">
        <v>3.6924999999999999</v>
      </c>
      <c r="M12325" s="4">
        <v>34</v>
      </c>
    </row>
    <row r="12326" spans="1:13" x14ac:dyDescent="0.2">
      <c r="A12326" s="3">
        <v>44287</v>
      </c>
      <c r="B12326" t="s">
        <v>5646</v>
      </c>
      <c r="C12326" t="s">
        <v>3099</v>
      </c>
      <c r="D12326" t="s">
        <v>1476</v>
      </c>
      <c r="E12326" t="s">
        <v>3098</v>
      </c>
      <c r="F12326" s="4">
        <v>3.5320588235294101</v>
      </c>
      <c r="G12326" s="4">
        <v>3.51</v>
      </c>
      <c r="H12326" s="4">
        <v>0.25716142096927702</v>
      </c>
      <c r="I12326" s="4">
        <v>4.16</v>
      </c>
      <c r="J12326" s="4">
        <v>3.05</v>
      </c>
      <c r="K12326" s="4">
        <v>3.4024999999999999</v>
      </c>
      <c r="L12326" s="4">
        <v>3.625</v>
      </c>
      <c r="M12326" s="4">
        <v>34</v>
      </c>
    </row>
    <row r="12327" spans="1:13" x14ac:dyDescent="0.2">
      <c r="A12327" s="3">
        <v>44287</v>
      </c>
      <c r="B12327" t="s">
        <v>3088</v>
      </c>
      <c r="C12327" t="s">
        <v>3087</v>
      </c>
      <c r="D12327" t="s">
        <v>7</v>
      </c>
      <c r="E12327" t="s">
        <v>3086</v>
      </c>
      <c r="F12327" s="4">
        <v>3.8003030303030298</v>
      </c>
      <c r="G12327" s="4">
        <v>3.74</v>
      </c>
      <c r="H12327" s="4">
        <v>0.28474204168515499</v>
      </c>
      <c r="I12327" s="4">
        <v>4.59</v>
      </c>
      <c r="J12327" s="4">
        <v>3.4</v>
      </c>
      <c r="K12327" s="4">
        <v>3.6</v>
      </c>
      <c r="L12327" s="4">
        <v>3.94</v>
      </c>
      <c r="M12327" s="4">
        <v>33</v>
      </c>
    </row>
    <row r="12328" spans="1:13" x14ac:dyDescent="0.2">
      <c r="A12328" s="3">
        <v>44287</v>
      </c>
      <c r="B12328" t="s">
        <v>3091</v>
      </c>
      <c r="C12328" t="s">
        <v>3090</v>
      </c>
      <c r="D12328" t="s">
        <v>8</v>
      </c>
      <c r="E12328" t="s">
        <v>3089</v>
      </c>
      <c r="F12328" s="4">
        <v>3.5309374999999998</v>
      </c>
      <c r="G12328" s="4">
        <v>3.51</v>
      </c>
      <c r="H12328" s="4">
        <v>0.24054185304124601</v>
      </c>
      <c r="I12328" s="4">
        <v>4.2</v>
      </c>
      <c r="J12328" s="4">
        <v>3</v>
      </c>
      <c r="K12328" s="4">
        <v>3.4</v>
      </c>
      <c r="L12328" s="4">
        <v>3.6074999999999999</v>
      </c>
      <c r="M12328" s="4">
        <v>32</v>
      </c>
    </row>
    <row r="12329" spans="1:13" x14ac:dyDescent="0.2">
      <c r="A12329" s="3">
        <v>44287</v>
      </c>
      <c r="B12329" t="s">
        <v>5412</v>
      </c>
      <c r="C12329" t="s">
        <v>3108</v>
      </c>
      <c r="D12329" t="s">
        <v>1263</v>
      </c>
      <c r="E12329" t="s">
        <v>3107</v>
      </c>
      <c r="F12329" s="4">
        <v>3.5174193548387098</v>
      </c>
      <c r="G12329" s="4">
        <v>3.5</v>
      </c>
      <c r="H12329" s="4">
        <v>0.18936680001055201</v>
      </c>
      <c r="I12329" s="4">
        <v>4.2</v>
      </c>
      <c r="J12329" s="4">
        <v>3.1</v>
      </c>
      <c r="K12329" s="4">
        <v>3.45</v>
      </c>
      <c r="L12329" s="4">
        <v>3.5</v>
      </c>
      <c r="M12329" s="4">
        <v>31</v>
      </c>
    </row>
    <row r="12330" spans="1:13" x14ac:dyDescent="0.2">
      <c r="A12330" s="3">
        <v>44287</v>
      </c>
      <c r="B12330" t="s">
        <v>5096</v>
      </c>
      <c r="C12330" t="s">
        <v>3093</v>
      </c>
      <c r="D12330" t="s">
        <v>1110</v>
      </c>
      <c r="E12330" t="s">
        <v>3092</v>
      </c>
      <c r="F12330" s="4">
        <v>3.4986206896551701</v>
      </c>
      <c r="G12330" s="4">
        <v>3.5</v>
      </c>
      <c r="H12330" s="4">
        <v>0.33895558219257499</v>
      </c>
      <c r="I12330" s="4">
        <v>4.3</v>
      </c>
      <c r="J12330" s="4">
        <v>2.4</v>
      </c>
      <c r="K12330" s="4">
        <v>3.4</v>
      </c>
      <c r="L12330" s="4">
        <v>3.6</v>
      </c>
      <c r="M12330" s="4">
        <v>29</v>
      </c>
    </row>
    <row r="12331" spans="1:13" x14ac:dyDescent="0.2">
      <c r="A12331" s="3">
        <v>44287</v>
      </c>
      <c r="B12331" t="s">
        <v>5413</v>
      </c>
      <c r="C12331" t="s">
        <v>3111</v>
      </c>
      <c r="D12331" t="s">
        <v>1264</v>
      </c>
      <c r="E12331" t="s">
        <v>3110</v>
      </c>
      <c r="F12331" s="4">
        <v>3.4551724137930999</v>
      </c>
      <c r="G12331" s="4">
        <v>3.5</v>
      </c>
      <c r="H12331" s="4">
        <v>0.15974579559982999</v>
      </c>
      <c r="I12331" s="4">
        <v>4</v>
      </c>
      <c r="J12331" s="4">
        <v>3.1</v>
      </c>
      <c r="K12331" s="4">
        <v>3.4</v>
      </c>
      <c r="L12331" s="4">
        <v>3.5</v>
      </c>
      <c r="M12331" s="4">
        <v>29</v>
      </c>
    </row>
    <row r="12332" spans="1:13" x14ac:dyDescent="0.2">
      <c r="A12332" s="3">
        <v>44287</v>
      </c>
      <c r="B12332" t="s">
        <v>5648</v>
      </c>
      <c r="C12332" t="s">
        <v>3153</v>
      </c>
      <c r="D12332" t="s">
        <v>1478</v>
      </c>
      <c r="E12332" t="s">
        <v>3152</v>
      </c>
      <c r="F12332" s="4">
        <v>0.32970588235294102</v>
      </c>
      <c r="G12332" s="4">
        <v>0.33</v>
      </c>
      <c r="H12332" s="4">
        <v>3.1089830171729001E-2</v>
      </c>
      <c r="I12332" s="4">
        <v>0.4</v>
      </c>
      <c r="J12332" s="4">
        <v>0.25</v>
      </c>
      <c r="K12332" s="4">
        <v>0.32</v>
      </c>
      <c r="L12332" s="4">
        <v>0.35</v>
      </c>
      <c r="M12332" s="4">
        <v>34</v>
      </c>
    </row>
    <row r="12333" spans="1:13" x14ac:dyDescent="0.2">
      <c r="A12333" s="3">
        <v>44287</v>
      </c>
      <c r="B12333" t="s">
        <v>4325</v>
      </c>
      <c r="C12333" t="s">
        <v>4324</v>
      </c>
      <c r="D12333" t="s">
        <v>421</v>
      </c>
      <c r="E12333" t="s">
        <v>4323</v>
      </c>
      <c r="F12333" s="4">
        <v>6.203125</v>
      </c>
      <c r="G12333" s="4">
        <v>6.2</v>
      </c>
      <c r="H12333" s="4">
        <v>0.67751175445106104</v>
      </c>
      <c r="I12333" s="4">
        <v>7.5</v>
      </c>
      <c r="J12333" s="4">
        <v>4.0999999999999996</v>
      </c>
      <c r="K12333" s="4">
        <v>6</v>
      </c>
      <c r="L12333" s="4">
        <v>6.55</v>
      </c>
      <c r="M12333" s="4">
        <v>32</v>
      </c>
    </row>
    <row r="12334" spans="1:13" x14ac:dyDescent="0.2">
      <c r="A12334" s="3">
        <v>44287</v>
      </c>
      <c r="B12334" t="s">
        <v>5405</v>
      </c>
      <c r="C12334" t="s">
        <v>4327</v>
      </c>
      <c r="D12334" t="s">
        <v>1258</v>
      </c>
      <c r="E12334" t="s">
        <v>4326</v>
      </c>
      <c r="F12334" s="4">
        <v>3.7838709677419402</v>
      </c>
      <c r="G12334" s="4">
        <v>3.7</v>
      </c>
      <c r="H12334" s="4">
        <v>0.67532548902661205</v>
      </c>
      <c r="I12334" s="4">
        <v>5.5</v>
      </c>
      <c r="J12334" s="4">
        <v>2.6</v>
      </c>
      <c r="K12334" s="4">
        <v>3.4</v>
      </c>
      <c r="L12334" s="4">
        <v>4</v>
      </c>
      <c r="M12334" s="4">
        <v>31</v>
      </c>
    </row>
    <row r="12335" spans="1:13" x14ac:dyDescent="0.2">
      <c r="A12335" s="3">
        <v>44287</v>
      </c>
      <c r="B12335" t="s">
        <v>4658</v>
      </c>
      <c r="C12335" t="s">
        <v>3939</v>
      </c>
      <c r="D12335" t="s">
        <v>684</v>
      </c>
      <c r="E12335" t="s">
        <v>3947</v>
      </c>
      <c r="F12335" s="4">
        <v>20.315000000000001</v>
      </c>
      <c r="G12335" s="4">
        <v>20.295000000000002</v>
      </c>
      <c r="H12335" s="4">
        <v>0.42053317128158701</v>
      </c>
      <c r="I12335" s="4">
        <v>21.3</v>
      </c>
      <c r="J12335" s="4">
        <v>19.399999999999999</v>
      </c>
      <c r="K12335" s="4">
        <v>20.022500000000001</v>
      </c>
      <c r="L12335" s="4">
        <v>20.555</v>
      </c>
      <c r="M12335" s="4">
        <v>28</v>
      </c>
    </row>
    <row r="12336" spans="1:13" x14ac:dyDescent="0.2">
      <c r="A12336" s="3">
        <v>44287</v>
      </c>
      <c r="B12336" t="s">
        <v>4725</v>
      </c>
      <c r="C12336" t="s">
        <v>3942</v>
      </c>
      <c r="D12336" t="s">
        <v>749</v>
      </c>
      <c r="E12336" t="s">
        <v>3949</v>
      </c>
      <c r="F12336" s="4">
        <v>20.4767857142857</v>
      </c>
      <c r="G12336" s="4">
        <v>20.45</v>
      </c>
      <c r="H12336" s="4">
        <v>0.50360958990831295</v>
      </c>
      <c r="I12336" s="4">
        <v>21.43</v>
      </c>
      <c r="J12336" s="4">
        <v>19.7</v>
      </c>
      <c r="K12336" s="4">
        <v>20.085000000000001</v>
      </c>
      <c r="L12336" s="4">
        <v>20.864999999999998</v>
      </c>
      <c r="M12336" s="4">
        <v>28</v>
      </c>
    </row>
    <row r="12337" spans="1:13" x14ac:dyDescent="0.2">
      <c r="A12337" s="3">
        <v>44287</v>
      </c>
      <c r="B12337" t="s">
        <v>4791</v>
      </c>
      <c r="C12337" t="s">
        <v>3952</v>
      </c>
      <c r="D12337" t="s">
        <v>813</v>
      </c>
      <c r="E12337" t="s">
        <v>3951</v>
      </c>
      <c r="F12337" s="4">
        <v>20.37</v>
      </c>
      <c r="G12337" s="4">
        <v>20.399999999999999</v>
      </c>
      <c r="H12337" s="4">
        <v>0.44252641687206601</v>
      </c>
      <c r="I12337" s="4">
        <v>21.19</v>
      </c>
      <c r="J12337" s="4">
        <v>19.5</v>
      </c>
      <c r="K12337" s="4">
        <v>20.087499999999999</v>
      </c>
      <c r="L12337" s="4">
        <v>20.6525</v>
      </c>
      <c r="M12337" s="4">
        <v>28</v>
      </c>
    </row>
    <row r="12338" spans="1:13" x14ac:dyDescent="0.2">
      <c r="A12338" s="3">
        <v>44287</v>
      </c>
      <c r="B12338" t="s">
        <v>3937</v>
      </c>
      <c r="C12338" t="s">
        <v>3936</v>
      </c>
      <c r="D12338" t="s">
        <v>290</v>
      </c>
      <c r="E12338" t="s">
        <v>3935</v>
      </c>
      <c r="F12338" s="4">
        <v>20.4970588235294</v>
      </c>
      <c r="G12338" s="4">
        <v>20.45</v>
      </c>
      <c r="H12338" s="4">
        <v>0.67095377346871499</v>
      </c>
      <c r="I12338" s="4">
        <v>22.09</v>
      </c>
      <c r="J12338" s="4">
        <v>19.25</v>
      </c>
      <c r="K12338" s="4">
        <v>20.012499999999999</v>
      </c>
      <c r="L12338" s="4">
        <v>20.822500000000002</v>
      </c>
      <c r="M12338" s="4">
        <v>34</v>
      </c>
    </row>
    <row r="12339" spans="1:13" x14ac:dyDescent="0.2">
      <c r="A12339" s="3">
        <v>44287</v>
      </c>
      <c r="B12339" t="s">
        <v>3940</v>
      </c>
      <c r="C12339" t="s">
        <v>3939</v>
      </c>
      <c r="D12339" t="s">
        <v>291</v>
      </c>
      <c r="E12339" t="s">
        <v>3938</v>
      </c>
      <c r="F12339" s="4">
        <v>20.9539393939394</v>
      </c>
      <c r="G12339" s="4">
        <v>20.9</v>
      </c>
      <c r="H12339" s="4">
        <v>1.03710516400803</v>
      </c>
      <c r="I12339" s="4">
        <v>23.29</v>
      </c>
      <c r="J12339" s="4">
        <v>19</v>
      </c>
      <c r="K12339" s="4">
        <v>20.329999999999998</v>
      </c>
      <c r="L12339" s="4">
        <v>21.5</v>
      </c>
      <c r="M12339" s="4">
        <v>33</v>
      </c>
    </row>
    <row r="12340" spans="1:13" x14ac:dyDescent="0.2">
      <c r="A12340" s="3">
        <v>44287</v>
      </c>
      <c r="B12340" t="s">
        <v>5349</v>
      </c>
      <c r="C12340" t="s">
        <v>3942</v>
      </c>
      <c r="D12340" t="s">
        <v>1219</v>
      </c>
      <c r="E12340" t="s">
        <v>3941</v>
      </c>
      <c r="F12340" s="4">
        <v>21.416521739130399</v>
      </c>
      <c r="G12340" s="4">
        <v>21.15</v>
      </c>
      <c r="H12340" s="4">
        <v>1.08351955427945</v>
      </c>
      <c r="I12340" s="4">
        <v>24</v>
      </c>
      <c r="J12340" s="4">
        <v>20</v>
      </c>
      <c r="K12340" s="4">
        <v>20.59</v>
      </c>
      <c r="L12340" s="4">
        <v>22.024999999999999</v>
      </c>
      <c r="M12340" s="4">
        <v>23</v>
      </c>
    </row>
    <row r="12341" spans="1:13" x14ac:dyDescent="0.2">
      <c r="A12341" s="3">
        <v>44287</v>
      </c>
      <c r="B12341" t="s">
        <v>3580</v>
      </c>
      <c r="C12341" t="s">
        <v>3579</v>
      </c>
      <c r="D12341" t="s">
        <v>171</v>
      </c>
      <c r="E12341" t="s">
        <v>3578</v>
      </c>
      <c r="F12341" s="4">
        <v>4.7577777777777799</v>
      </c>
      <c r="G12341" s="4">
        <v>4.8</v>
      </c>
      <c r="H12341" s="4">
        <v>0.77152209897471502</v>
      </c>
      <c r="I12341" s="4">
        <v>6.5</v>
      </c>
      <c r="J12341" s="4">
        <v>3.4</v>
      </c>
      <c r="K12341" s="4">
        <v>4.1500000000000004</v>
      </c>
      <c r="L12341" s="4">
        <v>5.1425000000000001</v>
      </c>
      <c r="M12341" s="4">
        <v>36</v>
      </c>
    </row>
    <row r="12342" spans="1:13" x14ac:dyDescent="0.2">
      <c r="A12342" s="3">
        <v>44287</v>
      </c>
      <c r="B12342" t="s">
        <v>3583</v>
      </c>
      <c r="C12342" t="s">
        <v>3582</v>
      </c>
      <c r="D12342" t="s">
        <v>172</v>
      </c>
      <c r="E12342" t="s">
        <v>3581</v>
      </c>
      <c r="F12342" s="4">
        <v>2.6575000000000002</v>
      </c>
      <c r="G12342" s="4">
        <v>2.7</v>
      </c>
      <c r="H12342" s="4">
        <v>0.53135070474082502</v>
      </c>
      <c r="I12342" s="4">
        <v>3.7</v>
      </c>
      <c r="J12342" s="4">
        <v>1.5</v>
      </c>
      <c r="K12342" s="4">
        <v>2.2749999999999999</v>
      </c>
      <c r="L12342" s="4">
        <v>3</v>
      </c>
      <c r="M12342" s="4">
        <v>36</v>
      </c>
    </row>
    <row r="12343" spans="1:13" x14ac:dyDescent="0.2">
      <c r="A12343" s="3">
        <v>44287</v>
      </c>
      <c r="B12343" t="s">
        <v>5214</v>
      </c>
      <c r="C12343" t="s">
        <v>3585</v>
      </c>
      <c r="D12343" t="s">
        <v>1170</v>
      </c>
      <c r="E12343" t="s">
        <v>3584</v>
      </c>
      <c r="F12343" s="4">
        <v>2.1862499999999998</v>
      </c>
      <c r="G12343" s="4">
        <v>2</v>
      </c>
      <c r="H12343" s="4">
        <v>0.49834345149923898</v>
      </c>
      <c r="I12343" s="4">
        <v>3.2</v>
      </c>
      <c r="J12343" s="4">
        <v>1</v>
      </c>
      <c r="K12343" s="4">
        <v>1.9</v>
      </c>
      <c r="L12343" s="4">
        <v>2.5</v>
      </c>
      <c r="M12343" s="4">
        <v>24</v>
      </c>
    </row>
    <row r="12344" spans="1:13" x14ac:dyDescent="0.2">
      <c r="A12344" s="3">
        <v>44287</v>
      </c>
      <c r="B12344" t="s">
        <v>3604</v>
      </c>
      <c r="C12344" t="s">
        <v>3591</v>
      </c>
      <c r="D12344" t="s">
        <v>179</v>
      </c>
      <c r="E12344" t="s">
        <v>3590</v>
      </c>
      <c r="F12344" s="4">
        <v>-3.3712499999999999</v>
      </c>
      <c r="G12344" s="4">
        <v>-3.77</v>
      </c>
      <c r="H12344" s="4">
        <v>1.54004765322166</v>
      </c>
      <c r="I12344" s="4">
        <v>3.1</v>
      </c>
      <c r="J12344" s="4">
        <v>-5</v>
      </c>
      <c r="K12344" s="4">
        <v>-4.2249999999999996</v>
      </c>
      <c r="L12344" s="4">
        <v>-3.1749999999999998</v>
      </c>
      <c r="M12344" s="4">
        <v>32</v>
      </c>
    </row>
    <row r="12345" spans="1:13" x14ac:dyDescent="0.2">
      <c r="A12345" s="3">
        <v>44287</v>
      </c>
      <c r="B12345" t="s">
        <v>5217</v>
      </c>
      <c r="C12345" t="s">
        <v>3603</v>
      </c>
      <c r="D12345" t="s">
        <v>1171</v>
      </c>
      <c r="E12345" t="s">
        <v>3602</v>
      </c>
      <c r="F12345" s="4">
        <v>3.2527586206896602</v>
      </c>
      <c r="G12345" s="4">
        <v>3.5</v>
      </c>
      <c r="H12345" s="4">
        <v>1.0155079536571301</v>
      </c>
      <c r="I12345" s="4">
        <v>5.9</v>
      </c>
      <c r="J12345" s="4">
        <v>1.8</v>
      </c>
      <c r="K12345" s="4">
        <v>2.2000000000000002</v>
      </c>
      <c r="L12345" s="4">
        <v>3.8</v>
      </c>
      <c r="M12345" s="4">
        <v>29</v>
      </c>
    </row>
    <row r="12346" spans="1:13" x14ac:dyDescent="0.2">
      <c r="A12346" s="3">
        <v>44287</v>
      </c>
      <c r="B12346" t="s">
        <v>3607</v>
      </c>
      <c r="C12346" t="s">
        <v>3594</v>
      </c>
      <c r="D12346" t="s">
        <v>180</v>
      </c>
      <c r="E12346" t="s">
        <v>3593</v>
      </c>
      <c r="F12346" s="4">
        <v>16.3165625</v>
      </c>
      <c r="G12346" s="4">
        <v>16.59</v>
      </c>
      <c r="H12346" s="4">
        <v>2.3827872123195499</v>
      </c>
      <c r="I12346" s="4">
        <v>20.6</v>
      </c>
      <c r="J12346" s="4">
        <v>7.8</v>
      </c>
      <c r="K12346" s="4">
        <v>15.3</v>
      </c>
      <c r="L12346" s="4">
        <v>17.524999999999999</v>
      </c>
      <c r="M12346" s="4">
        <v>32</v>
      </c>
    </row>
    <row r="12347" spans="1:13" x14ac:dyDescent="0.2">
      <c r="A12347" s="3">
        <v>44287</v>
      </c>
      <c r="B12347" t="s">
        <v>5218</v>
      </c>
      <c r="C12347" t="s">
        <v>3606</v>
      </c>
      <c r="D12347" t="s">
        <v>1172</v>
      </c>
      <c r="E12347" t="s">
        <v>3605</v>
      </c>
      <c r="F12347" s="4">
        <v>2.72413793103448</v>
      </c>
      <c r="G12347" s="4">
        <v>2.6</v>
      </c>
      <c r="H12347" s="4">
        <v>0.805811557381657</v>
      </c>
      <c r="I12347" s="4">
        <v>4.0999999999999996</v>
      </c>
      <c r="J12347" s="4">
        <v>0.8</v>
      </c>
      <c r="K12347" s="4">
        <v>2.23</v>
      </c>
      <c r="L12347" s="4">
        <v>3.37</v>
      </c>
      <c r="M12347" s="4">
        <v>29</v>
      </c>
    </row>
    <row r="12348" spans="1:13" x14ac:dyDescent="0.2">
      <c r="A12348" s="3">
        <v>44287</v>
      </c>
      <c r="B12348" t="s">
        <v>3610</v>
      </c>
      <c r="C12348" t="s">
        <v>3597</v>
      </c>
      <c r="D12348" t="s">
        <v>181</v>
      </c>
      <c r="E12348" t="s">
        <v>3596</v>
      </c>
      <c r="F12348" s="4">
        <v>4.8521875000000003</v>
      </c>
      <c r="G12348" s="4">
        <v>4.6749999999999998</v>
      </c>
      <c r="H12348" s="4">
        <v>1.33729320831297</v>
      </c>
      <c r="I12348" s="4">
        <v>7.8</v>
      </c>
      <c r="J12348" s="4">
        <v>2</v>
      </c>
      <c r="K12348" s="4">
        <v>3.9775</v>
      </c>
      <c r="L12348" s="4">
        <v>5.5250000000000004</v>
      </c>
      <c r="M12348" s="4">
        <v>32</v>
      </c>
    </row>
    <row r="12349" spans="1:13" x14ac:dyDescent="0.2">
      <c r="A12349" s="3">
        <v>44287</v>
      </c>
      <c r="B12349" t="s">
        <v>5219</v>
      </c>
      <c r="C12349" t="s">
        <v>3609</v>
      </c>
      <c r="D12349" t="s">
        <v>1173</v>
      </c>
      <c r="E12349" t="s">
        <v>3608</v>
      </c>
      <c r="F12349" s="4">
        <v>2.5441379310344798</v>
      </c>
      <c r="G12349" s="4">
        <v>2.6</v>
      </c>
      <c r="H12349" s="4">
        <v>0.61052388066888497</v>
      </c>
      <c r="I12349" s="4">
        <v>4.2</v>
      </c>
      <c r="J12349" s="4">
        <v>1.23</v>
      </c>
      <c r="K12349" s="4">
        <v>2.1</v>
      </c>
      <c r="L12349" s="4">
        <v>2.9</v>
      </c>
      <c r="M12349" s="4">
        <v>29</v>
      </c>
    </row>
    <row r="12350" spans="1:13" x14ac:dyDescent="0.2">
      <c r="A12350" s="3">
        <v>44287</v>
      </c>
      <c r="B12350" t="s">
        <v>3613</v>
      </c>
      <c r="C12350" t="s">
        <v>3600</v>
      </c>
      <c r="D12350" t="s">
        <v>182</v>
      </c>
      <c r="E12350" t="s">
        <v>3599</v>
      </c>
      <c r="F12350" s="4">
        <v>2.9806249999999999</v>
      </c>
      <c r="G12350" s="4">
        <v>3.1</v>
      </c>
      <c r="H12350" s="4">
        <v>1.36952296262651</v>
      </c>
      <c r="I12350" s="4">
        <v>5.9</v>
      </c>
      <c r="J12350" s="4">
        <v>0</v>
      </c>
      <c r="K12350" s="4">
        <v>2.25</v>
      </c>
      <c r="L12350" s="4">
        <v>3.77</v>
      </c>
      <c r="M12350" s="4">
        <v>32</v>
      </c>
    </row>
    <row r="12351" spans="1:13" x14ac:dyDescent="0.2">
      <c r="A12351" s="3">
        <v>44287</v>
      </c>
      <c r="B12351" t="s">
        <v>5220</v>
      </c>
      <c r="C12351" t="s">
        <v>3612</v>
      </c>
      <c r="D12351" t="s">
        <v>1174</v>
      </c>
      <c r="E12351" t="s">
        <v>3611</v>
      </c>
      <c r="F12351" s="4">
        <v>2.1189655172413802</v>
      </c>
      <c r="G12351" s="4">
        <v>2.2000000000000002</v>
      </c>
      <c r="H12351" s="4">
        <v>0.91306917601956294</v>
      </c>
      <c r="I12351" s="4">
        <v>3.65</v>
      </c>
      <c r="J12351" s="4">
        <v>0.1</v>
      </c>
      <c r="K12351" s="4">
        <v>1.7</v>
      </c>
      <c r="L12351" s="4">
        <v>2.75</v>
      </c>
      <c r="M12351" s="4">
        <v>29</v>
      </c>
    </row>
    <row r="12352" spans="1:13" x14ac:dyDescent="0.2">
      <c r="A12352" s="3">
        <v>44287</v>
      </c>
      <c r="B12352" t="s">
        <v>3880</v>
      </c>
      <c r="C12352" t="s">
        <v>3867</v>
      </c>
      <c r="D12352" t="s">
        <v>271</v>
      </c>
      <c r="E12352" t="s">
        <v>3866</v>
      </c>
      <c r="F12352" s="4">
        <v>0.11799999999999999</v>
      </c>
      <c r="G12352" s="4">
        <v>0.115</v>
      </c>
      <c r="H12352" s="4">
        <v>0.46820598256030799</v>
      </c>
      <c r="I12352" s="4">
        <v>1.52</v>
      </c>
      <c r="J12352" s="4">
        <v>-0.9</v>
      </c>
      <c r="K12352" s="4">
        <v>-2.5000000000000001E-3</v>
      </c>
      <c r="L12352" s="4">
        <v>0.28499999999999998</v>
      </c>
      <c r="M12352" s="4">
        <v>20</v>
      </c>
    </row>
    <row r="12353" spans="1:13" x14ac:dyDescent="0.2">
      <c r="A12353" s="3">
        <v>44287</v>
      </c>
      <c r="B12353" t="s">
        <v>5337</v>
      </c>
      <c r="C12353" t="s">
        <v>3879</v>
      </c>
      <c r="D12353" t="s">
        <v>1213</v>
      </c>
      <c r="E12353" t="s">
        <v>3878</v>
      </c>
      <c r="F12353" s="4">
        <v>0.56999999999999995</v>
      </c>
      <c r="G12353" s="4">
        <v>0.6</v>
      </c>
      <c r="H12353" s="4">
        <v>0.52866708701118204</v>
      </c>
      <c r="I12353" s="4">
        <v>1.82</v>
      </c>
      <c r="J12353" s="4">
        <v>-0.89</v>
      </c>
      <c r="K12353" s="4">
        <v>0.5</v>
      </c>
      <c r="L12353" s="4">
        <v>0.7</v>
      </c>
      <c r="M12353" s="4">
        <v>19</v>
      </c>
    </row>
    <row r="12354" spans="1:13" x14ac:dyDescent="0.2">
      <c r="A12354" s="3">
        <v>44287</v>
      </c>
      <c r="B12354" t="s">
        <v>3883</v>
      </c>
      <c r="C12354" t="s">
        <v>3870</v>
      </c>
      <c r="D12354" t="s">
        <v>272</v>
      </c>
      <c r="E12354" t="s">
        <v>3869</v>
      </c>
      <c r="F12354" s="4">
        <v>0.63449999999999995</v>
      </c>
      <c r="G12354" s="4">
        <v>0.75</v>
      </c>
      <c r="H12354" s="4">
        <v>1.31656440864291</v>
      </c>
      <c r="I12354" s="4">
        <v>3</v>
      </c>
      <c r="J12354" s="4">
        <v>-3.41</v>
      </c>
      <c r="K12354" s="4">
        <v>0.19500000000000001</v>
      </c>
      <c r="L12354" s="4">
        <v>1.425</v>
      </c>
      <c r="M12354" s="4">
        <v>20</v>
      </c>
    </row>
    <row r="12355" spans="1:13" x14ac:dyDescent="0.2">
      <c r="A12355" s="3">
        <v>44287</v>
      </c>
      <c r="B12355" t="s">
        <v>5338</v>
      </c>
      <c r="C12355" t="s">
        <v>3882</v>
      </c>
      <c r="D12355" t="s">
        <v>1214</v>
      </c>
      <c r="E12355" t="s">
        <v>3881</v>
      </c>
      <c r="F12355" s="4">
        <v>0.26684210526315799</v>
      </c>
      <c r="G12355" s="4">
        <v>0.5</v>
      </c>
      <c r="H12355" s="4">
        <v>1.0837796651409799</v>
      </c>
      <c r="I12355" s="4">
        <v>0.98</v>
      </c>
      <c r="J12355" s="4">
        <v>-3.93</v>
      </c>
      <c r="K12355" s="4">
        <v>0.39</v>
      </c>
      <c r="L12355" s="4">
        <v>0.7</v>
      </c>
      <c r="M12355" s="4">
        <v>19</v>
      </c>
    </row>
    <row r="12356" spans="1:13" x14ac:dyDescent="0.2">
      <c r="A12356" s="3">
        <v>44287</v>
      </c>
      <c r="B12356" t="s">
        <v>3886</v>
      </c>
      <c r="C12356" t="s">
        <v>3873</v>
      </c>
      <c r="D12356" t="s">
        <v>273</v>
      </c>
      <c r="E12356" t="s">
        <v>3872</v>
      </c>
      <c r="F12356" s="4">
        <v>0.88249999999999995</v>
      </c>
      <c r="G12356" s="4">
        <v>0.9</v>
      </c>
      <c r="H12356" s="4">
        <v>0.56774600510773299</v>
      </c>
      <c r="I12356" s="4">
        <v>2</v>
      </c>
      <c r="J12356" s="4">
        <v>-0.14000000000000001</v>
      </c>
      <c r="K12356" s="4">
        <v>0.48249999999999998</v>
      </c>
      <c r="L12356" s="4">
        <v>1.2</v>
      </c>
      <c r="M12356" s="4">
        <v>20</v>
      </c>
    </row>
    <row r="12357" spans="1:13" x14ac:dyDescent="0.2">
      <c r="A12357" s="3">
        <v>44287</v>
      </c>
      <c r="B12357" t="s">
        <v>5339</v>
      </c>
      <c r="C12357" t="s">
        <v>3885</v>
      </c>
      <c r="D12357" t="s">
        <v>1215</v>
      </c>
      <c r="E12357" t="s">
        <v>3884</v>
      </c>
      <c r="F12357" s="4">
        <v>0.57684210526315804</v>
      </c>
      <c r="G12357" s="4">
        <v>0.5</v>
      </c>
      <c r="H12357" s="4">
        <v>0.586269303227137</v>
      </c>
      <c r="I12357" s="4">
        <v>2.11</v>
      </c>
      <c r="J12357" s="4">
        <v>-1.03</v>
      </c>
      <c r="K12357" s="4">
        <v>0.39</v>
      </c>
      <c r="L12357" s="4">
        <v>0.76500000000000001</v>
      </c>
      <c r="M12357" s="4">
        <v>19</v>
      </c>
    </row>
    <row r="12358" spans="1:13" x14ac:dyDescent="0.2">
      <c r="A12358" s="3">
        <v>44287</v>
      </c>
      <c r="B12358" t="s">
        <v>3889</v>
      </c>
      <c r="C12358" t="s">
        <v>3876</v>
      </c>
      <c r="D12358" t="s">
        <v>274</v>
      </c>
      <c r="E12358" t="s">
        <v>3875</v>
      </c>
      <c r="F12358" s="4">
        <v>1.0609999999999999</v>
      </c>
      <c r="G12358" s="4">
        <v>0.8</v>
      </c>
      <c r="H12358" s="4">
        <v>0.87696186078024996</v>
      </c>
      <c r="I12358" s="4">
        <v>3.76</v>
      </c>
      <c r="J12358" s="4">
        <v>0.1</v>
      </c>
      <c r="K12358" s="4">
        <v>0.57499999999999996</v>
      </c>
      <c r="L12358" s="4">
        <v>1.125</v>
      </c>
      <c r="M12358" s="4">
        <v>20</v>
      </c>
    </row>
    <row r="12359" spans="1:13" x14ac:dyDescent="0.2">
      <c r="A12359" s="3">
        <v>44287</v>
      </c>
      <c r="B12359" t="s">
        <v>5340</v>
      </c>
      <c r="C12359" t="s">
        <v>3888</v>
      </c>
      <c r="D12359" t="s">
        <v>1216</v>
      </c>
      <c r="E12359" t="s">
        <v>3887</v>
      </c>
      <c r="F12359" s="4">
        <v>0.72421052631578897</v>
      </c>
      <c r="G12359" s="4">
        <v>0.5</v>
      </c>
      <c r="H12359" s="4">
        <v>0.77301225942178597</v>
      </c>
      <c r="I12359" s="4">
        <v>3.23</v>
      </c>
      <c r="J12359" s="4">
        <v>-0.03</v>
      </c>
      <c r="K12359" s="4">
        <v>0.41499999999999998</v>
      </c>
      <c r="L12359" s="4">
        <v>0.6</v>
      </c>
      <c r="M12359" s="4">
        <v>19</v>
      </c>
    </row>
    <row r="12360" spans="1:13" x14ac:dyDescent="0.2">
      <c r="A12360" s="3">
        <v>44317</v>
      </c>
      <c r="B12360" t="s">
        <v>3928</v>
      </c>
      <c r="C12360" t="s">
        <v>3927</v>
      </c>
      <c r="D12360" t="s">
        <v>287</v>
      </c>
      <c r="E12360" t="s">
        <v>3926</v>
      </c>
      <c r="F12360" s="4">
        <v>6.7578260869565199</v>
      </c>
      <c r="G12360" s="4">
        <v>6.75</v>
      </c>
      <c r="H12360" s="4">
        <v>0.373678964325592</v>
      </c>
      <c r="I12360" s="4">
        <v>7.4</v>
      </c>
      <c r="J12360" s="4">
        <v>5.8</v>
      </c>
      <c r="K12360" s="4">
        <v>6.6749999999999998</v>
      </c>
      <c r="L12360" s="4">
        <v>6.95</v>
      </c>
      <c r="M12360" s="4">
        <v>23</v>
      </c>
    </row>
    <row r="12361" spans="1:13" x14ac:dyDescent="0.2">
      <c r="A12361" s="3">
        <v>44317</v>
      </c>
      <c r="B12361" t="s">
        <v>3931</v>
      </c>
      <c r="C12361" t="s">
        <v>3930</v>
      </c>
      <c r="D12361" t="s">
        <v>288</v>
      </c>
      <c r="E12361" t="s">
        <v>3929</v>
      </c>
      <c r="F12361" s="4">
        <v>7.0704347826087002</v>
      </c>
      <c r="G12361" s="4">
        <v>7</v>
      </c>
      <c r="H12361" s="4">
        <v>0.49131991300678601</v>
      </c>
      <c r="I12361" s="4">
        <v>7.95</v>
      </c>
      <c r="J12361" s="4">
        <v>6.2</v>
      </c>
      <c r="K12361" s="4">
        <v>6.71</v>
      </c>
      <c r="L12361" s="4">
        <v>7.5</v>
      </c>
      <c r="M12361" s="4">
        <v>23</v>
      </c>
    </row>
    <row r="12362" spans="1:13" x14ac:dyDescent="0.2">
      <c r="A12362" s="3">
        <v>44317</v>
      </c>
      <c r="B12362" t="s">
        <v>5346</v>
      </c>
      <c r="C12362" t="s">
        <v>3933</v>
      </c>
      <c r="D12362" t="s">
        <v>1218</v>
      </c>
      <c r="E12362" t="s">
        <v>3932</v>
      </c>
      <c r="F12362" s="4">
        <v>7.1452380952381001</v>
      </c>
      <c r="G12362" s="4">
        <v>7.2</v>
      </c>
      <c r="H12362" s="4">
        <v>0.57228156573158195</v>
      </c>
      <c r="I12362" s="4">
        <v>8.8000000000000007</v>
      </c>
      <c r="J12362" s="4">
        <v>6</v>
      </c>
      <c r="K12362" s="4">
        <v>6.88</v>
      </c>
      <c r="L12362" s="4">
        <v>7.25</v>
      </c>
      <c r="M12362" s="4">
        <v>21</v>
      </c>
    </row>
    <row r="12363" spans="1:13" x14ac:dyDescent="0.2">
      <c r="A12363" s="3">
        <v>44317</v>
      </c>
      <c r="B12363" t="s">
        <v>3919</v>
      </c>
      <c r="C12363" t="s">
        <v>3918</v>
      </c>
      <c r="D12363" t="s">
        <v>284</v>
      </c>
      <c r="E12363" t="s">
        <v>3917</v>
      </c>
      <c r="F12363" s="4">
        <v>4.1970833333333299</v>
      </c>
      <c r="G12363" s="4">
        <v>4.1050000000000004</v>
      </c>
      <c r="H12363" s="4">
        <v>0.25974032461649899</v>
      </c>
      <c r="I12363" s="4">
        <v>4.82</v>
      </c>
      <c r="J12363" s="4">
        <v>3.81</v>
      </c>
      <c r="K12363" s="4">
        <v>4</v>
      </c>
      <c r="L12363" s="4">
        <v>4.2725</v>
      </c>
      <c r="M12363" s="4">
        <v>24</v>
      </c>
    </row>
    <row r="12364" spans="1:13" x14ac:dyDescent="0.2">
      <c r="A12364" s="3">
        <v>44317</v>
      </c>
      <c r="B12364" t="s">
        <v>3922</v>
      </c>
      <c r="C12364" t="s">
        <v>3921</v>
      </c>
      <c r="D12364" t="s">
        <v>285</v>
      </c>
      <c r="E12364" t="s">
        <v>3920</v>
      </c>
      <c r="F12364" s="4">
        <v>4.53</v>
      </c>
      <c r="G12364" s="4">
        <v>4.5</v>
      </c>
      <c r="H12364" s="4">
        <v>0.48182418521131298</v>
      </c>
      <c r="I12364" s="4">
        <v>5.68</v>
      </c>
      <c r="J12364" s="4">
        <v>4</v>
      </c>
      <c r="K12364" s="4">
        <v>4.2</v>
      </c>
      <c r="L12364" s="4">
        <v>4.6749999999999998</v>
      </c>
      <c r="M12364" s="4">
        <v>23</v>
      </c>
    </row>
    <row r="12365" spans="1:13" x14ac:dyDescent="0.2">
      <c r="A12365" s="3">
        <v>44317</v>
      </c>
      <c r="B12365" t="s">
        <v>5343</v>
      </c>
      <c r="C12365" t="s">
        <v>3924</v>
      </c>
      <c r="D12365" t="s">
        <v>1217</v>
      </c>
      <c r="E12365" t="s">
        <v>3923</v>
      </c>
      <c r="F12365" s="4">
        <v>4.9423809523809501</v>
      </c>
      <c r="G12365" s="4">
        <v>4.6500000000000004</v>
      </c>
      <c r="H12365" s="4">
        <v>0.71439418224048201</v>
      </c>
      <c r="I12365" s="4">
        <v>7</v>
      </c>
      <c r="J12365" s="4">
        <v>4</v>
      </c>
      <c r="K12365" s="4">
        <v>4.5</v>
      </c>
      <c r="L12365" s="4">
        <v>5.28</v>
      </c>
      <c r="M12365" s="4">
        <v>21</v>
      </c>
    </row>
    <row r="12366" spans="1:13" x14ac:dyDescent="0.2">
      <c r="A12366" s="3">
        <v>44317</v>
      </c>
      <c r="B12366" t="s">
        <v>3989</v>
      </c>
      <c r="C12366" t="s">
        <v>3988</v>
      </c>
      <c r="D12366" t="s">
        <v>308</v>
      </c>
      <c r="E12366" t="s">
        <v>3987</v>
      </c>
      <c r="F12366" s="4">
        <v>4.0692307692307699</v>
      </c>
      <c r="G12366" s="4">
        <v>4</v>
      </c>
      <c r="H12366" s="4">
        <v>0.33994026624597501</v>
      </c>
      <c r="I12366" s="4">
        <v>5.3</v>
      </c>
      <c r="J12366" s="4">
        <v>3.7</v>
      </c>
      <c r="K12366" s="4">
        <v>3.8250000000000002</v>
      </c>
      <c r="L12366" s="4">
        <v>4.18</v>
      </c>
      <c r="M12366" s="4">
        <v>26</v>
      </c>
    </row>
    <row r="12367" spans="1:13" x14ac:dyDescent="0.2">
      <c r="A12367" s="3">
        <v>44317</v>
      </c>
      <c r="B12367" t="s">
        <v>5355</v>
      </c>
      <c r="C12367" t="s">
        <v>3991</v>
      </c>
      <c r="D12367" t="s">
        <v>1222</v>
      </c>
      <c r="E12367" t="s">
        <v>3990</v>
      </c>
      <c r="F12367" s="4">
        <v>3.83076923076923</v>
      </c>
      <c r="G12367" s="4">
        <v>3.8</v>
      </c>
      <c r="H12367" s="4">
        <v>0.34462644213029398</v>
      </c>
      <c r="I12367" s="4">
        <v>4.8</v>
      </c>
      <c r="J12367" s="4">
        <v>3.3</v>
      </c>
      <c r="K12367" s="4">
        <v>3.62</v>
      </c>
      <c r="L12367" s="4">
        <v>4</v>
      </c>
      <c r="M12367" s="4">
        <v>26</v>
      </c>
    </row>
    <row r="12368" spans="1:13" x14ac:dyDescent="0.2">
      <c r="A12368" s="3">
        <v>44317</v>
      </c>
      <c r="B12368" t="s">
        <v>3995</v>
      </c>
      <c r="C12368" t="s">
        <v>3994</v>
      </c>
      <c r="D12368" t="s">
        <v>310</v>
      </c>
      <c r="E12368" t="s">
        <v>3993</v>
      </c>
      <c r="F12368" s="4">
        <v>4.2281481481481498</v>
      </c>
      <c r="G12368" s="4">
        <v>4.2</v>
      </c>
      <c r="H12368" s="4">
        <v>0.33684094668229297</v>
      </c>
      <c r="I12368" s="4">
        <v>5.0999999999999996</v>
      </c>
      <c r="J12368" s="4">
        <v>3.6</v>
      </c>
      <c r="K12368" s="4">
        <v>4</v>
      </c>
      <c r="L12368" s="4">
        <v>4.4000000000000004</v>
      </c>
      <c r="M12368" s="4">
        <v>27</v>
      </c>
    </row>
    <row r="12369" spans="1:13" x14ac:dyDescent="0.2">
      <c r="A12369" s="3">
        <v>44317</v>
      </c>
      <c r="B12369" t="s">
        <v>5358</v>
      </c>
      <c r="C12369" t="s">
        <v>3997</v>
      </c>
      <c r="D12369" t="s">
        <v>1223</v>
      </c>
      <c r="E12369" t="s">
        <v>3996</v>
      </c>
      <c r="F12369" s="4">
        <v>4.0166666666666702</v>
      </c>
      <c r="G12369" s="4">
        <v>4</v>
      </c>
      <c r="H12369" s="4">
        <v>0.31710226450444401</v>
      </c>
      <c r="I12369" s="4">
        <v>4.9000000000000004</v>
      </c>
      <c r="J12369" s="4">
        <v>3.5</v>
      </c>
      <c r="K12369" s="4">
        <v>3.7749999999999999</v>
      </c>
      <c r="L12369" s="4">
        <v>4.2</v>
      </c>
      <c r="M12369" s="4">
        <v>27</v>
      </c>
    </row>
    <row r="12370" spans="1:13" x14ac:dyDescent="0.2">
      <c r="A12370" s="3">
        <v>44317</v>
      </c>
      <c r="B12370" t="s">
        <v>4434</v>
      </c>
      <c r="C12370" t="s">
        <v>3903</v>
      </c>
      <c r="D12370" t="s">
        <v>522</v>
      </c>
      <c r="E12370" t="s">
        <v>3902</v>
      </c>
      <c r="F12370" s="4">
        <v>4.2177419354838701</v>
      </c>
      <c r="G12370" s="4">
        <v>4</v>
      </c>
      <c r="H12370" s="4">
        <v>0.33380343195179402</v>
      </c>
      <c r="I12370" s="4">
        <v>5.25</v>
      </c>
      <c r="J12370" s="4">
        <v>4</v>
      </c>
      <c r="K12370" s="4">
        <v>4</v>
      </c>
      <c r="L12370" s="4">
        <v>4.25</v>
      </c>
      <c r="M12370" s="4">
        <v>31</v>
      </c>
    </row>
    <row r="12371" spans="1:13" x14ac:dyDescent="0.2">
      <c r="A12371" s="3">
        <v>44317</v>
      </c>
      <c r="B12371" t="s">
        <v>5611</v>
      </c>
      <c r="C12371" t="s">
        <v>3915</v>
      </c>
      <c r="D12371" t="s">
        <v>1441</v>
      </c>
      <c r="E12371" t="s">
        <v>3914</v>
      </c>
      <c r="F12371" s="4">
        <v>4.6770833333333304</v>
      </c>
      <c r="G12371" s="4">
        <v>4.625</v>
      </c>
      <c r="H12371" s="4">
        <v>0.42013951271563099</v>
      </c>
      <c r="I12371" s="4">
        <v>5.5</v>
      </c>
      <c r="J12371" s="4">
        <v>4</v>
      </c>
      <c r="K12371" s="4">
        <v>4.4375</v>
      </c>
      <c r="L12371" s="4">
        <v>5</v>
      </c>
      <c r="M12371" s="4">
        <v>24</v>
      </c>
    </row>
    <row r="12372" spans="1:13" x14ac:dyDescent="0.2">
      <c r="A12372" s="3">
        <v>44317</v>
      </c>
      <c r="B12372" t="s">
        <v>3907</v>
      </c>
      <c r="C12372" t="s">
        <v>3894</v>
      </c>
      <c r="D12372" t="s">
        <v>280</v>
      </c>
      <c r="E12372" t="s">
        <v>3893</v>
      </c>
      <c r="F12372" s="4">
        <v>4.0080645161290303</v>
      </c>
      <c r="G12372" s="4">
        <v>4</v>
      </c>
      <c r="H12372" s="4">
        <v>4.49013255066937E-2</v>
      </c>
      <c r="I12372" s="4">
        <v>4.25</v>
      </c>
      <c r="J12372" s="4">
        <v>4</v>
      </c>
      <c r="K12372" s="4">
        <v>4</v>
      </c>
      <c r="L12372" s="4">
        <v>4</v>
      </c>
      <c r="M12372" s="4">
        <v>31</v>
      </c>
    </row>
    <row r="12373" spans="1:13" x14ac:dyDescent="0.2">
      <c r="A12373" s="3">
        <v>44317</v>
      </c>
      <c r="B12373" t="s">
        <v>4586</v>
      </c>
      <c r="C12373" t="s">
        <v>3906</v>
      </c>
      <c r="D12373" t="s">
        <v>616</v>
      </c>
      <c r="E12373" t="s">
        <v>3905</v>
      </c>
      <c r="F12373" s="4">
        <v>4.3</v>
      </c>
      <c r="G12373" s="4">
        <v>4.25</v>
      </c>
      <c r="H12373" s="4">
        <v>0.34366182254632499</v>
      </c>
      <c r="I12373" s="4">
        <v>5.5</v>
      </c>
      <c r="J12373" s="4">
        <v>4</v>
      </c>
      <c r="K12373" s="4">
        <v>4</v>
      </c>
      <c r="L12373" s="4">
        <v>4.5</v>
      </c>
      <c r="M12373" s="4">
        <v>30</v>
      </c>
    </row>
    <row r="12374" spans="1:13" x14ac:dyDescent="0.2">
      <c r="A12374" s="3">
        <v>44317</v>
      </c>
      <c r="B12374" t="s">
        <v>5677</v>
      </c>
      <c r="C12374" t="s">
        <v>4436</v>
      </c>
      <c r="D12374" t="s">
        <v>1507</v>
      </c>
      <c r="E12374" t="s">
        <v>4435</v>
      </c>
      <c r="F12374" s="4">
        <v>4.7604166666666696</v>
      </c>
      <c r="G12374" s="4">
        <v>4.625</v>
      </c>
      <c r="H12374" s="4">
        <v>0.51329692370406599</v>
      </c>
      <c r="I12374" s="4">
        <v>6</v>
      </c>
      <c r="J12374" s="4">
        <v>4</v>
      </c>
      <c r="K12374" s="4">
        <v>4.5</v>
      </c>
      <c r="L12374" s="4">
        <v>5</v>
      </c>
      <c r="M12374" s="4">
        <v>24</v>
      </c>
    </row>
    <row r="12375" spans="1:13" x14ac:dyDescent="0.2">
      <c r="A12375" s="3">
        <v>44317</v>
      </c>
      <c r="B12375" t="s">
        <v>3910</v>
      </c>
      <c r="C12375" t="s">
        <v>3897</v>
      </c>
      <c r="D12375" t="s">
        <v>281</v>
      </c>
      <c r="E12375" t="s">
        <v>3896</v>
      </c>
      <c r="F12375" s="4">
        <v>4.0080645161290303</v>
      </c>
      <c r="G12375" s="4">
        <v>4</v>
      </c>
      <c r="H12375" s="4">
        <v>4.49013255066937E-2</v>
      </c>
      <c r="I12375" s="4">
        <v>4.25</v>
      </c>
      <c r="J12375" s="4">
        <v>4</v>
      </c>
      <c r="K12375" s="4">
        <v>4</v>
      </c>
      <c r="L12375" s="4">
        <v>4</v>
      </c>
      <c r="M12375" s="4">
        <v>31</v>
      </c>
    </row>
    <row r="12376" spans="1:13" x14ac:dyDescent="0.2">
      <c r="A12376" s="3">
        <v>44317</v>
      </c>
      <c r="B12376" t="s">
        <v>4790</v>
      </c>
      <c r="C12376" t="s">
        <v>3909</v>
      </c>
      <c r="D12376" t="s">
        <v>812</v>
      </c>
      <c r="E12376" t="s">
        <v>3908</v>
      </c>
      <c r="F12376" s="4">
        <v>4.3583333333333298</v>
      </c>
      <c r="G12376" s="4">
        <v>4.375</v>
      </c>
      <c r="H12376" s="4">
        <v>0.36954849743169399</v>
      </c>
      <c r="I12376" s="4">
        <v>5.5</v>
      </c>
      <c r="J12376" s="4">
        <v>4</v>
      </c>
      <c r="K12376" s="4">
        <v>4</v>
      </c>
      <c r="L12376" s="4">
        <v>4.5</v>
      </c>
      <c r="M12376" s="4">
        <v>30</v>
      </c>
    </row>
    <row r="12377" spans="1:13" x14ac:dyDescent="0.2">
      <c r="A12377" s="3">
        <v>44317</v>
      </c>
      <c r="B12377" t="s">
        <v>3913</v>
      </c>
      <c r="C12377" t="s">
        <v>3900</v>
      </c>
      <c r="D12377" t="s">
        <v>282</v>
      </c>
      <c r="E12377" t="s">
        <v>3899</v>
      </c>
      <c r="F12377" s="4">
        <v>4.1209677419354804</v>
      </c>
      <c r="G12377" s="4">
        <v>4</v>
      </c>
      <c r="H12377" s="4">
        <v>0.192255989741277</v>
      </c>
      <c r="I12377" s="4">
        <v>4.5</v>
      </c>
      <c r="J12377" s="4">
        <v>4</v>
      </c>
      <c r="K12377" s="4">
        <v>4</v>
      </c>
      <c r="L12377" s="4">
        <v>4.25</v>
      </c>
      <c r="M12377" s="4">
        <v>31</v>
      </c>
    </row>
    <row r="12378" spans="1:13" x14ac:dyDescent="0.2">
      <c r="A12378" s="3">
        <v>44317</v>
      </c>
      <c r="B12378" t="s">
        <v>4985</v>
      </c>
      <c r="C12378" t="s">
        <v>3912</v>
      </c>
      <c r="D12378" t="s">
        <v>1007</v>
      </c>
      <c r="E12378" t="s">
        <v>3911</v>
      </c>
      <c r="F12378" s="4">
        <v>4.45</v>
      </c>
      <c r="G12378" s="4">
        <v>4.5</v>
      </c>
      <c r="H12378" s="4">
        <v>0.43251469977012502</v>
      </c>
      <c r="I12378" s="4">
        <v>5.5</v>
      </c>
      <c r="J12378" s="4">
        <v>4</v>
      </c>
      <c r="K12378" s="4">
        <v>4.0625</v>
      </c>
      <c r="L12378" s="4">
        <v>4.5</v>
      </c>
      <c r="M12378" s="4">
        <v>30</v>
      </c>
    </row>
    <row r="12379" spans="1:13" x14ac:dyDescent="0.2">
      <c r="A12379" s="3">
        <v>44317</v>
      </c>
      <c r="B12379" t="s">
        <v>5645</v>
      </c>
      <c r="C12379" t="s">
        <v>3081</v>
      </c>
      <c r="D12379" t="s">
        <v>1475</v>
      </c>
      <c r="E12379" t="s">
        <v>3080</v>
      </c>
      <c r="F12379" s="4">
        <v>3.2534285714285698</v>
      </c>
      <c r="G12379" s="4">
        <v>3.17</v>
      </c>
      <c r="H12379" s="4">
        <v>0.43718984204026701</v>
      </c>
      <c r="I12379" s="4">
        <v>4.7</v>
      </c>
      <c r="J12379" s="4">
        <v>2.4900000000000002</v>
      </c>
      <c r="K12379" s="4">
        <v>2.97</v>
      </c>
      <c r="L12379" s="4">
        <v>3.43</v>
      </c>
      <c r="M12379" s="4">
        <v>35</v>
      </c>
    </row>
    <row r="12380" spans="1:13" x14ac:dyDescent="0.2">
      <c r="A12380" s="3">
        <v>44317</v>
      </c>
      <c r="B12380" t="s">
        <v>5712</v>
      </c>
      <c r="C12380" t="s">
        <v>3084</v>
      </c>
      <c r="D12380" t="s">
        <v>1540</v>
      </c>
      <c r="E12380" t="s">
        <v>3083</v>
      </c>
      <c r="F12380" s="4">
        <v>3.3322857142857099</v>
      </c>
      <c r="G12380" s="4">
        <v>3.2</v>
      </c>
      <c r="H12380" s="4">
        <v>0.51580368879851102</v>
      </c>
      <c r="I12380" s="4">
        <v>5.4</v>
      </c>
      <c r="J12380" s="4">
        <v>2.64</v>
      </c>
      <c r="K12380" s="4">
        <v>3.05</v>
      </c>
      <c r="L12380" s="4">
        <v>3.4750000000000001</v>
      </c>
      <c r="M12380" s="4">
        <v>35</v>
      </c>
    </row>
    <row r="12381" spans="1:13" x14ac:dyDescent="0.2">
      <c r="A12381" s="3">
        <v>44317</v>
      </c>
      <c r="B12381" t="s">
        <v>3073</v>
      </c>
      <c r="C12381" t="s">
        <v>3072</v>
      </c>
      <c r="D12381" t="s">
        <v>2</v>
      </c>
      <c r="E12381" t="s">
        <v>3071</v>
      </c>
      <c r="F12381" s="4">
        <v>5.0242857142857096</v>
      </c>
      <c r="G12381" s="4">
        <v>5</v>
      </c>
      <c r="H12381" s="4">
        <v>0.37254518647593099</v>
      </c>
      <c r="I12381" s="4">
        <v>5.79</v>
      </c>
      <c r="J12381" s="4">
        <v>4.2</v>
      </c>
      <c r="K12381" s="4">
        <v>4.79</v>
      </c>
      <c r="L12381" s="4">
        <v>5.2350000000000003</v>
      </c>
      <c r="M12381" s="4">
        <v>35</v>
      </c>
    </row>
    <row r="12382" spans="1:13" x14ac:dyDescent="0.2">
      <c r="A12382" s="3">
        <v>44317</v>
      </c>
      <c r="B12382" t="s">
        <v>3076</v>
      </c>
      <c r="C12382" t="s">
        <v>3075</v>
      </c>
      <c r="D12382" t="s">
        <v>3</v>
      </c>
      <c r="E12382" t="s">
        <v>3074</v>
      </c>
      <c r="F12382" s="4">
        <v>3.6951428571428599</v>
      </c>
      <c r="G12382" s="4">
        <v>3.61</v>
      </c>
      <c r="H12382" s="4">
        <v>0.41003853067566198</v>
      </c>
      <c r="I12382" s="4">
        <v>5.4</v>
      </c>
      <c r="J12382" s="4">
        <v>3</v>
      </c>
      <c r="K12382" s="4">
        <v>3.5</v>
      </c>
      <c r="L12382" s="4">
        <v>3.8250000000000002</v>
      </c>
      <c r="M12382" s="4">
        <v>35</v>
      </c>
    </row>
    <row r="12383" spans="1:13" x14ac:dyDescent="0.2">
      <c r="A12383" s="3">
        <v>44317</v>
      </c>
      <c r="B12383" t="s">
        <v>5410</v>
      </c>
      <c r="C12383" t="s">
        <v>3102</v>
      </c>
      <c r="D12383" t="s">
        <v>1261</v>
      </c>
      <c r="E12383" t="s">
        <v>3101</v>
      </c>
      <c r="F12383" s="4">
        <v>3.5978124999999999</v>
      </c>
      <c r="G12383" s="4">
        <v>3.5</v>
      </c>
      <c r="H12383" s="4">
        <v>0.30666504134094802</v>
      </c>
      <c r="I12383" s="4">
        <v>4.9000000000000004</v>
      </c>
      <c r="J12383" s="4">
        <v>3.2</v>
      </c>
      <c r="K12383" s="4">
        <v>3.4975000000000001</v>
      </c>
      <c r="L12383" s="4">
        <v>3.6625000000000001</v>
      </c>
      <c r="M12383" s="4">
        <v>32</v>
      </c>
    </row>
    <row r="12384" spans="1:13" x14ac:dyDescent="0.2">
      <c r="A12384" s="3">
        <v>44317</v>
      </c>
      <c r="B12384" t="s">
        <v>5092</v>
      </c>
      <c r="C12384" t="s">
        <v>3078</v>
      </c>
      <c r="D12384" t="s">
        <v>1108</v>
      </c>
      <c r="E12384" t="s">
        <v>3077</v>
      </c>
      <c r="F12384" s="4">
        <v>3.653</v>
      </c>
      <c r="G12384" s="4">
        <v>3.51</v>
      </c>
      <c r="H12384" s="4">
        <v>0.61028060250437499</v>
      </c>
      <c r="I12384" s="4">
        <v>6.6</v>
      </c>
      <c r="J12384" s="4">
        <v>3.1</v>
      </c>
      <c r="K12384" s="4">
        <v>3.4424999999999999</v>
      </c>
      <c r="L12384" s="4">
        <v>3.66</v>
      </c>
      <c r="M12384" s="4">
        <v>30</v>
      </c>
    </row>
    <row r="12385" spans="1:13" x14ac:dyDescent="0.2">
      <c r="A12385" s="3">
        <v>44317</v>
      </c>
      <c r="B12385" t="s">
        <v>5411</v>
      </c>
      <c r="C12385" t="s">
        <v>3105</v>
      </c>
      <c r="D12385" t="s">
        <v>1262</v>
      </c>
      <c r="E12385" t="s">
        <v>3104</v>
      </c>
      <c r="F12385" s="4">
        <v>3.49433333333333</v>
      </c>
      <c r="G12385" s="4">
        <v>3.5</v>
      </c>
      <c r="H12385" s="4">
        <v>0.17278017393713599</v>
      </c>
      <c r="I12385" s="4">
        <v>3.95</v>
      </c>
      <c r="J12385" s="4">
        <v>3.2</v>
      </c>
      <c r="K12385" s="4">
        <v>3.5</v>
      </c>
      <c r="L12385" s="4">
        <v>3.53</v>
      </c>
      <c r="M12385" s="4">
        <v>30</v>
      </c>
    </row>
    <row r="12386" spans="1:13" x14ac:dyDescent="0.2">
      <c r="A12386" s="3">
        <v>44317</v>
      </c>
      <c r="B12386" t="s">
        <v>5414</v>
      </c>
      <c r="C12386" t="s">
        <v>3138</v>
      </c>
      <c r="D12386" t="s">
        <v>1265</v>
      </c>
      <c r="E12386" t="s">
        <v>3137</v>
      </c>
      <c r="F12386" s="4">
        <v>0.48428571428571399</v>
      </c>
      <c r="G12386" s="4">
        <v>0.5</v>
      </c>
      <c r="H12386" s="4">
        <v>0.111362833442172</v>
      </c>
      <c r="I12386" s="4">
        <v>0.77</v>
      </c>
      <c r="J12386" s="4">
        <v>0.15</v>
      </c>
      <c r="K12386" s="4">
        <v>0.42499999999999999</v>
      </c>
      <c r="L12386" s="4">
        <v>0.54500000000000004</v>
      </c>
      <c r="M12386" s="4">
        <v>35</v>
      </c>
    </row>
    <row r="12387" spans="1:13" x14ac:dyDescent="0.2">
      <c r="A12387" s="3">
        <v>44317</v>
      </c>
      <c r="B12387" t="s">
        <v>5479</v>
      </c>
      <c r="C12387" t="s">
        <v>3141</v>
      </c>
      <c r="D12387" t="s">
        <v>1331</v>
      </c>
      <c r="E12387" t="s">
        <v>3140</v>
      </c>
      <c r="F12387" s="4">
        <v>0.33857142857142902</v>
      </c>
      <c r="G12387" s="4">
        <v>0.33</v>
      </c>
      <c r="H12387" s="4">
        <v>8.9480292182556195E-2</v>
      </c>
      <c r="I12387" s="4">
        <v>0.56000000000000005</v>
      </c>
      <c r="J12387" s="4">
        <v>0.06</v>
      </c>
      <c r="K12387" s="4">
        <v>0.3</v>
      </c>
      <c r="L12387" s="4">
        <v>0.38</v>
      </c>
      <c r="M12387" s="4">
        <v>35</v>
      </c>
    </row>
    <row r="12388" spans="1:13" x14ac:dyDescent="0.2">
      <c r="A12388" s="3">
        <v>44317</v>
      </c>
      <c r="B12388" t="s">
        <v>5551</v>
      </c>
      <c r="C12388" t="s">
        <v>3144</v>
      </c>
      <c r="D12388" t="s">
        <v>1401</v>
      </c>
      <c r="E12388" t="s">
        <v>3143</v>
      </c>
      <c r="F12388" s="4">
        <v>0.378857142857143</v>
      </c>
      <c r="G12388" s="4">
        <v>0.36</v>
      </c>
      <c r="H12388" s="4">
        <v>0.115854153460071</v>
      </c>
      <c r="I12388" s="4">
        <v>0.76</v>
      </c>
      <c r="J12388" s="4">
        <v>0.17</v>
      </c>
      <c r="K12388" s="4">
        <v>0.315</v>
      </c>
      <c r="L12388" s="4">
        <v>0.41499999999999998</v>
      </c>
      <c r="M12388" s="4">
        <v>35</v>
      </c>
    </row>
    <row r="12389" spans="1:13" x14ac:dyDescent="0.2">
      <c r="A12389" s="3">
        <v>44317</v>
      </c>
      <c r="B12389" t="s">
        <v>5647</v>
      </c>
      <c r="C12389" t="s">
        <v>3147</v>
      </c>
      <c r="D12389" t="s">
        <v>1477</v>
      </c>
      <c r="E12389" t="s">
        <v>3146</v>
      </c>
      <c r="F12389" s="4">
        <v>-4.34285714285714E-2</v>
      </c>
      <c r="G12389" s="4">
        <v>-0.14000000000000001</v>
      </c>
      <c r="H12389" s="4">
        <v>0.24937501711210699</v>
      </c>
      <c r="I12389" s="4">
        <v>0.68</v>
      </c>
      <c r="J12389" s="4">
        <v>-0.3</v>
      </c>
      <c r="K12389" s="4">
        <v>-0.19500000000000001</v>
      </c>
      <c r="L12389" s="4">
        <v>-2.5000000000000001E-2</v>
      </c>
      <c r="M12389" s="4">
        <v>35</v>
      </c>
    </row>
    <row r="12390" spans="1:13" x14ac:dyDescent="0.2">
      <c r="A12390" s="3">
        <v>44317</v>
      </c>
      <c r="B12390" t="s">
        <v>4627</v>
      </c>
      <c r="C12390" t="s">
        <v>3114</v>
      </c>
      <c r="D12390" t="s">
        <v>653</v>
      </c>
      <c r="E12390" t="s">
        <v>3113</v>
      </c>
      <c r="F12390" s="4">
        <v>3.8857142857142903E-2</v>
      </c>
      <c r="G12390" s="4">
        <v>0.1</v>
      </c>
      <c r="H12390" s="4">
        <v>0.140958304819117</v>
      </c>
      <c r="I12390" s="4">
        <v>0.26</v>
      </c>
      <c r="J12390" s="4">
        <v>-0.27</v>
      </c>
      <c r="K12390" s="4">
        <v>-3.5000000000000003E-2</v>
      </c>
      <c r="L12390" s="4">
        <v>0.13500000000000001</v>
      </c>
      <c r="M12390" s="4">
        <v>35</v>
      </c>
    </row>
    <row r="12391" spans="1:13" x14ac:dyDescent="0.2">
      <c r="A12391" s="3">
        <v>44317</v>
      </c>
      <c r="B12391" t="s">
        <v>5714</v>
      </c>
      <c r="C12391" t="s">
        <v>3150</v>
      </c>
      <c r="D12391" t="s">
        <v>1542</v>
      </c>
      <c r="E12391" t="s">
        <v>3149</v>
      </c>
      <c r="F12391" s="4">
        <v>-0.17771428571428599</v>
      </c>
      <c r="G12391" s="4">
        <v>-0.2</v>
      </c>
      <c r="H12391" s="4">
        <v>0.16778988461212799</v>
      </c>
      <c r="I12391" s="4">
        <v>0.26</v>
      </c>
      <c r="J12391" s="4">
        <v>-0.42</v>
      </c>
      <c r="K12391" s="4">
        <v>-0.3</v>
      </c>
      <c r="L12391" s="4">
        <v>-8.5000000000000006E-2</v>
      </c>
      <c r="M12391" s="4">
        <v>35</v>
      </c>
    </row>
    <row r="12392" spans="1:13" x14ac:dyDescent="0.2">
      <c r="A12392" s="3">
        <v>44317</v>
      </c>
      <c r="B12392" t="s">
        <v>4695</v>
      </c>
      <c r="C12392" t="s">
        <v>3117</v>
      </c>
      <c r="D12392" t="s">
        <v>719</v>
      </c>
      <c r="E12392" t="s">
        <v>3116</v>
      </c>
      <c r="F12392" s="4">
        <v>0.130285714285714</v>
      </c>
      <c r="G12392" s="4">
        <v>0.12</v>
      </c>
      <c r="H12392" s="4">
        <v>0.119225089007052</v>
      </c>
      <c r="I12392" s="4">
        <v>0.37</v>
      </c>
      <c r="J12392" s="4">
        <v>-0.2</v>
      </c>
      <c r="K12392" s="4">
        <v>0.09</v>
      </c>
      <c r="L12392" s="4">
        <v>0.18</v>
      </c>
      <c r="M12392" s="4">
        <v>35</v>
      </c>
    </row>
    <row r="12393" spans="1:13" x14ac:dyDescent="0.2">
      <c r="A12393" s="3">
        <v>44317</v>
      </c>
      <c r="B12393" t="s">
        <v>4760</v>
      </c>
      <c r="C12393" t="s">
        <v>3120</v>
      </c>
      <c r="D12393" t="s">
        <v>782</v>
      </c>
      <c r="E12393" t="s">
        <v>3119</v>
      </c>
      <c r="F12393" s="4">
        <v>0.27057142857142902</v>
      </c>
      <c r="G12393" s="4">
        <v>0.28000000000000003</v>
      </c>
      <c r="H12393" s="4">
        <v>8.0254846184728598E-2</v>
      </c>
      <c r="I12393" s="4">
        <v>0.45</v>
      </c>
      <c r="J12393" s="4">
        <v>0.06</v>
      </c>
      <c r="K12393" s="4">
        <v>0.23499999999999999</v>
      </c>
      <c r="L12393" s="4">
        <v>0.32</v>
      </c>
      <c r="M12393" s="4">
        <v>35</v>
      </c>
    </row>
    <row r="12394" spans="1:13" x14ac:dyDescent="0.2">
      <c r="A12394" s="3">
        <v>44317</v>
      </c>
      <c r="B12394" t="s">
        <v>4826</v>
      </c>
      <c r="C12394" t="s">
        <v>3123</v>
      </c>
      <c r="D12394" t="s">
        <v>848</v>
      </c>
      <c r="E12394" t="s">
        <v>3122</v>
      </c>
      <c r="F12394" s="4">
        <v>0.244285714285714</v>
      </c>
      <c r="G12394" s="4">
        <v>0.22</v>
      </c>
      <c r="H12394" s="4">
        <v>8.3500113218863498E-2</v>
      </c>
      <c r="I12394" s="4">
        <v>0.4</v>
      </c>
      <c r="J12394" s="4">
        <v>0.1</v>
      </c>
      <c r="K12394" s="4">
        <v>0.19</v>
      </c>
      <c r="L12394" s="4">
        <v>0.30499999999999999</v>
      </c>
      <c r="M12394" s="4">
        <v>35</v>
      </c>
    </row>
    <row r="12395" spans="1:13" x14ac:dyDescent="0.2">
      <c r="A12395" s="3">
        <v>44317</v>
      </c>
      <c r="B12395" t="s">
        <v>4891</v>
      </c>
      <c r="C12395" t="s">
        <v>3126</v>
      </c>
      <c r="D12395" t="s">
        <v>913</v>
      </c>
      <c r="E12395" t="s">
        <v>3125</v>
      </c>
      <c r="F12395" s="4">
        <v>0.25628571428571401</v>
      </c>
      <c r="G12395" s="4">
        <v>0.28000000000000003</v>
      </c>
      <c r="H12395" s="4">
        <v>8.6978216146536405E-2</v>
      </c>
      <c r="I12395" s="4">
        <v>0.4</v>
      </c>
      <c r="J12395" s="4">
        <v>0.06</v>
      </c>
      <c r="K12395" s="4">
        <v>0.19500000000000001</v>
      </c>
      <c r="L12395" s="4">
        <v>0.30499999999999999</v>
      </c>
      <c r="M12395" s="4">
        <v>35</v>
      </c>
    </row>
    <row r="12396" spans="1:13" x14ac:dyDescent="0.2">
      <c r="A12396" s="3">
        <v>44317</v>
      </c>
      <c r="B12396" t="s">
        <v>4955</v>
      </c>
      <c r="C12396" t="s">
        <v>3129</v>
      </c>
      <c r="D12396" t="s">
        <v>977</v>
      </c>
      <c r="E12396" t="s">
        <v>3128</v>
      </c>
      <c r="F12396" s="4">
        <v>0.42885714285714299</v>
      </c>
      <c r="G12396" s="4">
        <v>0.45</v>
      </c>
      <c r="H12396" s="4">
        <v>9.0123165024035806E-2</v>
      </c>
      <c r="I12396" s="4">
        <v>0.53</v>
      </c>
      <c r="J12396" s="4">
        <v>0.13</v>
      </c>
      <c r="K12396" s="4">
        <v>0.38500000000000001</v>
      </c>
      <c r="L12396" s="4">
        <v>0.5</v>
      </c>
      <c r="M12396" s="4">
        <v>35</v>
      </c>
    </row>
    <row r="12397" spans="1:13" x14ac:dyDescent="0.2">
      <c r="A12397" s="3">
        <v>44317</v>
      </c>
      <c r="B12397" t="s">
        <v>5025</v>
      </c>
      <c r="C12397" t="s">
        <v>3132</v>
      </c>
      <c r="D12397" t="s">
        <v>1045</v>
      </c>
      <c r="E12397" t="s">
        <v>3131</v>
      </c>
      <c r="F12397" s="4">
        <v>0.53400000000000003</v>
      </c>
      <c r="G12397" s="4">
        <v>0.56000000000000005</v>
      </c>
      <c r="H12397" s="4">
        <v>0.12815890871239899</v>
      </c>
      <c r="I12397" s="4">
        <v>0.75</v>
      </c>
      <c r="J12397" s="4">
        <v>0.25</v>
      </c>
      <c r="K12397" s="4">
        <v>0.45</v>
      </c>
      <c r="L12397" s="4">
        <v>0.61499999999999999</v>
      </c>
      <c r="M12397" s="4">
        <v>35</v>
      </c>
    </row>
    <row r="12398" spans="1:13" x14ac:dyDescent="0.2">
      <c r="A12398" s="3">
        <v>44317</v>
      </c>
      <c r="B12398" t="s">
        <v>5100</v>
      </c>
      <c r="C12398" t="s">
        <v>3135</v>
      </c>
      <c r="D12398" t="s">
        <v>1112</v>
      </c>
      <c r="E12398" t="s">
        <v>3134</v>
      </c>
      <c r="F12398" s="4">
        <v>0.36599999999999999</v>
      </c>
      <c r="G12398" s="4">
        <v>0.39</v>
      </c>
      <c r="H12398" s="4">
        <v>7.6396796976282294E-2</v>
      </c>
      <c r="I12398" s="4">
        <v>0.47</v>
      </c>
      <c r="J12398" s="4">
        <v>0.04</v>
      </c>
      <c r="K12398" s="4">
        <v>0.32</v>
      </c>
      <c r="L12398" s="4">
        <v>0.41499999999999998</v>
      </c>
      <c r="M12398" s="4">
        <v>35</v>
      </c>
    </row>
    <row r="12399" spans="1:13" x14ac:dyDescent="0.2">
      <c r="A12399" s="3">
        <v>44317</v>
      </c>
      <c r="B12399" t="s">
        <v>5646</v>
      </c>
      <c r="C12399" t="s">
        <v>3096</v>
      </c>
      <c r="D12399" t="s">
        <v>1476</v>
      </c>
      <c r="E12399" t="s">
        <v>3095</v>
      </c>
      <c r="F12399" s="4">
        <v>3.5248387096774199</v>
      </c>
      <c r="G12399" s="4">
        <v>3.46</v>
      </c>
      <c r="H12399" s="4">
        <v>0.289618956190623</v>
      </c>
      <c r="I12399" s="4">
        <v>4.3899999999999997</v>
      </c>
      <c r="J12399" s="4">
        <v>3.05</v>
      </c>
      <c r="K12399" s="4">
        <v>3.3450000000000002</v>
      </c>
      <c r="L12399" s="4">
        <v>3.6749999999999998</v>
      </c>
      <c r="M12399" s="4">
        <v>31</v>
      </c>
    </row>
    <row r="12400" spans="1:13" x14ac:dyDescent="0.2">
      <c r="A12400" s="3">
        <v>44317</v>
      </c>
      <c r="B12400" t="s">
        <v>5713</v>
      </c>
      <c r="C12400" t="s">
        <v>3099</v>
      </c>
      <c r="D12400" t="s">
        <v>1541</v>
      </c>
      <c r="E12400" t="s">
        <v>3098</v>
      </c>
      <c r="F12400" s="4">
        <v>3.5367741935483901</v>
      </c>
      <c r="G12400" s="4">
        <v>3.45</v>
      </c>
      <c r="H12400" s="4">
        <v>0.31164495928084801</v>
      </c>
      <c r="I12400" s="4">
        <v>4.42</v>
      </c>
      <c r="J12400" s="4">
        <v>3</v>
      </c>
      <c r="K12400" s="4">
        <v>3.36</v>
      </c>
      <c r="L12400" s="4">
        <v>3.7</v>
      </c>
      <c r="M12400" s="4">
        <v>31</v>
      </c>
    </row>
    <row r="12401" spans="1:13" x14ac:dyDescent="0.2">
      <c r="A12401" s="3">
        <v>44317</v>
      </c>
      <c r="B12401" t="s">
        <v>3088</v>
      </c>
      <c r="C12401" t="s">
        <v>3087</v>
      </c>
      <c r="D12401" t="s">
        <v>7</v>
      </c>
      <c r="E12401" t="s">
        <v>3086</v>
      </c>
      <c r="F12401" s="4">
        <v>3.9590322580645201</v>
      </c>
      <c r="G12401" s="4">
        <v>3.91</v>
      </c>
      <c r="H12401" s="4">
        <v>0.290233869361815</v>
      </c>
      <c r="I12401" s="4">
        <v>4.5999999999999996</v>
      </c>
      <c r="J12401" s="4">
        <v>3.1</v>
      </c>
      <c r="K12401" s="4">
        <v>3.79</v>
      </c>
      <c r="L12401" s="4">
        <v>4.18</v>
      </c>
      <c r="M12401" s="4">
        <v>31</v>
      </c>
    </row>
    <row r="12402" spans="1:13" x14ac:dyDescent="0.2">
      <c r="A12402" s="3">
        <v>44317</v>
      </c>
      <c r="B12402" t="s">
        <v>3091</v>
      </c>
      <c r="C12402" t="s">
        <v>3090</v>
      </c>
      <c r="D12402" t="s">
        <v>8</v>
      </c>
      <c r="E12402" t="s">
        <v>3089</v>
      </c>
      <c r="F12402" s="4">
        <v>3.5790322580645202</v>
      </c>
      <c r="G12402" s="4">
        <v>3.6</v>
      </c>
      <c r="H12402" s="4">
        <v>0.27336611395354898</v>
      </c>
      <c r="I12402" s="4">
        <v>4.2</v>
      </c>
      <c r="J12402" s="4">
        <v>3</v>
      </c>
      <c r="K12402" s="4">
        <v>3.415</v>
      </c>
      <c r="L12402" s="4">
        <v>3.7</v>
      </c>
      <c r="M12402" s="4">
        <v>31</v>
      </c>
    </row>
    <row r="12403" spans="1:13" x14ac:dyDescent="0.2">
      <c r="A12403" s="3">
        <v>44317</v>
      </c>
      <c r="B12403" t="s">
        <v>5412</v>
      </c>
      <c r="C12403" t="s">
        <v>3108</v>
      </c>
      <c r="D12403" t="s">
        <v>1263</v>
      </c>
      <c r="E12403" t="s">
        <v>3107</v>
      </c>
      <c r="F12403" s="4">
        <v>3.5378571428571401</v>
      </c>
      <c r="G12403" s="4">
        <v>3.5</v>
      </c>
      <c r="H12403" s="4">
        <v>0.203749249357529</v>
      </c>
      <c r="I12403" s="4">
        <v>4.2</v>
      </c>
      <c r="J12403" s="4">
        <v>3.2</v>
      </c>
      <c r="K12403" s="4">
        <v>3.4</v>
      </c>
      <c r="L12403" s="4">
        <v>3.6</v>
      </c>
      <c r="M12403" s="4">
        <v>28</v>
      </c>
    </row>
    <row r="12404" spans="1:13" x14ac:dyDescent="0.2">
      <c r="A12404" s="3">
        <v>44317</v>
      </c>
      <c r="B12404" t="s">
        <v>5096</v>
      </c>
      <c r="C12404" t="s">
        <v>3093</v>
      </c>
      <c r="D12404" t="s">
        <v>1110</v>
      </c>
      <c r="E12404" t="s">
        <v>3092</v>
      </c>
      <c r="F12404" s="4">
        <v>3.5269230769230799</v>
      </c>
      <c r="G12404" s="4">
        <v>3.5</v>
      </c>
      <c r="H12404" s="4">
        <v>0.36217972589054998</v>
      </c>
      <c r="I12404" s="4">
        <v>4.3</v>
      </c>
      <c r="J12404" s="4">
        <v>2.4300000000000002</v>
      </c>
      <c r="K12404" s="4">
        <v>3.3849999999999998</v>
      </c>
      <c r="L12404" s="4">
        <v>3.6</v>
      </c>
      <c r="M12404" s="4">
        <v>26</v>
      </c>
    </row>
    <row r="12405" spans="1:13" x14ac:dyDescent="0.2">
      <c r="A12405" s="3">
        <v>44317</v>
      </c>
      <c r="B12405" t="s">
        <v>5413</v>
      </c>
      <c r="C12405" t="s">
        <v>3111</v>
      </c>
      <c r="D12405" t="s">
        <v>1264</v>
      </c>
      <c r="E12405" t="s">
        <v>3110</v>
      </c>
      <c r="F12405" s="4">
        <v>3.4596153846153799</v>
      </c>
      <c r="G12405" s="4">
        <v>3.5</v>
      </c>
      <c r="H12405" s="4">
        <v>0.15098293331978299</v>
      </c>
      <c r="I12405" s="4">
        <v>3.8</v>
      </c>
      <c r="J12405" s="4">
        <v>3.2</v>
      </c>
      <c r="K12405" s="4">
        <v>3.3624999999999998</v>
      </c>
      <c r="L12405" s="4">
        <v>3.5375000000000001</v>
      </c>
      <c r="M12405" s="4">
        <v>26</v>
      </c>
    </row>
    <row r="12406" spans="1:13" x14ac:dyDescent="0.2">
      <c r="A12406" s="3">
        <v>44317</v>
      </c>
      <c r="B12406" t="s">
        <v>5715</v>
      </c>
      <c r="C12406" t="s">
        <v>3153</v>
      </c>
      <c r="D12406" t="s">
        <v>1543</v>
      </c>
      <c r="E12406" t="s">
        <v>3152</v>
      </c>
      <c r="F12406" s="4">
        <v>0.40258064516129</v>
      </c>
      <c r="G12406" s="4">
        <v>0.45</v>
      </c>
      <c r="H12406" s="4">
        <v>0.10279324692266099</v>
      </c>
      <c r="I12406" s="4">
        <v>0.67</v>
      </c>
      <c r="J12406" s="4">
        <v>0.24</v>
      </c>
      <c r="K12406" s="4">
        <v>0.3</v>
      </c>
      <c r="L12406" s="4">
        <v>0.47</v>
      </c>
      <c r="M12406" s="4">
        <v>31</v>
      </c>
    </row>
    <row r="12407" spans="1:13" x14ac:dyDescent="0.2">
      <c r="A12407" s="3">
        <v>44317</v>
      </c>
      <c r="B12407" t="s">
        <v>4325</v>
      </c>
      <c r="C12407" t="s">
        <v>4324</v>
      </c>
      <c r="D12407" t="s">
        <v>421</v>
      </c>
      <c r="E12407" t="s">
        <v>4323</v>
      </c>
      <c r="F12407" s="4">
        <v>6.3758620689655201</v>
      </c>
      <c r="G12407" s="4">
        <v>6.4</v>
      </c>
      <c r="H12407" s="4">
        <v>0.53026622182621796</v>
      </c>
      <c r="I12407" s="4">
        <v>7.1</v>
      </c>
      <c r="J12407" s="4">
        <v>4.5</v>
      </c>
      <c r="K12407" s="4">
        <v>6.1</v>
      </c>
      <c r="L12407" s="4">
        <v>6.7</v>
      </c>
      <c r="M12407" s="4">
        <v>29</v>
      </c>
    </row>
    <row r="12408" spans="1:13" x14ac:dyDescent="0.2">
      <c r="A12408" s="3">
        <v>44317</v>
      </c>
      <c r="B12408" t="s">
        <v>5405</v>
      </c>
      <c r="C12408" t="s">
        <v>4327</v>
      </c>
      <c r="D12408" t="s">
        <v>1258</v>
      </c>
      <c r="E12408" t="s">
        <v>4326</v>
      </c>
      <c r="F12408" s="4">
        <v>3.7892857142857101</v>
      </c>
      <c r="G12408" s="4">
        <v>3.75</v>
      </c>
      <c r="H12408" s="4">
        <v>0.73703072236799305</v>
      </c>
      <c r="I12408" s="4">
        <v>5.5</v>
      </c>
      <c r="J12408" s="4">
        <v>2.6</v>
      </c>
      <c r="K12408" s="4">
        <v>3.2749999999999999</v>
      </c>
      <c r="L12408" s="4">
        <v>4.2</v>
      </c>
      <c r="M12408" s="4">
        <v>28</v>
      </c>
    </row>
    <row r="12409" spans="1:13" x14ac:dyDescent="0.2">
      <c r="A12409" s="3">
        <v>44317</v>
      </c>
      <c r="B12409" t="s">
        <v>4725</v>
      </c>
      <c r="C12409" t="s">
        <v>3939</v>
      </c>
      <c r="D12409" t="s">
        <v>749</v>
      </c>
      <c r="E12409" t="s">
        <v>3947</v>
      </c>
      <c r="F12409" s="4">
        <v>20.289629629629601</v>
      </c>
      <c r="G12409" s="4">
        <v>20.170000000000002</v>
      </c>
      <c r="H12409" s="4">
        <v>0.40961972497466298</v>
      </c>
      <c r="I12409" s="4">
        <v>21.2</v>
      </c>
      <c r="J12409" s="4">
        <v>19.5</v>
      </c>
      <c r="K12409" s="4">
        <v>20.024999999999999</v>
      </c>
      <c r="L12409" s="4">
        <v>20.56</v>
      </c>
      <c r="M12409" s="4">
        <v>27</v>
      </c>
    </row>
    <row r="12410" spans="1:13" x14ac:dyDescent="0.2">
      <c r="A12410" s="3">
        <v>44317</v>
      </c>
      <c r="B12410" t="s">
        <v>4791</v>
      </c>
      <c r="C12410" t="s">
        <v>3942</v>
      </c>
      <c r="D12410" t="s">
        <v>813</v>
      </c>
      <c r="E12410" t="s">
        <v>3949</v>
      </c>
      <c r="F12410" s="4">
        <v>20.275185185185201</v>
      </c>
      <c r="G12410" s="4">
        <v>20.27</v>
      </c>
      <c r="H12410" s="4">
        <v>0.36837867609682401</v>
      </c>
      <c r="I12410" s="4">
        <v>21.19</v>
      </c>
      <c r="J12410" s="4">
        <v>19.5</v>
      </c>
      <c r="K12410" s="4">
        <v>20.065000000000001</v>
      </c>
      <c r="L12410" s="4">
        <v>20.48</v>
      </c>
      <c r="M12410" s="4">
        <v>27</v>
      </c>
    </row>
    <row r="12411" spans="1:13" x14ac:dyDescent="0.2">
      <c r="A12411" s="3">
        <v>44317</v>
      </c>
      <c r="B12411" t="s">
        <v>4857</v>
      </c>
      <c r="C12411" t="s">
        <v>3952</v>
      </c>
      <c r="D12411" t="s">
        <v>879</v>
      </c>
      <c r="E12411" t="s">
        <v>3951</v>
      </c>
      <c r="F12411" s="4">
        <v>20.275185185185201</v>
      </c>
      <c r="G12411" s="4">
        <v>20.21</v>
      </c>
      <c r="H12411" s="4">
        <v>0.49770527555024102</v>
      </c>
      <c r="I12411" s="4">
        <v>21.77</v>
      </c>
      <c r="J12411" s="4">
        <v>19.100000000000001</v>
      </c>
      <c r="K12411" s="4">
        <v>20</v>
      </c>
      <c r="L12411" s="4">
        <v>20.425000000000001</v>
      </c>
      <c r="M12411" s="4">
        <v>27</v>
      </c>
    </row>
    <row r="12412" spans="1:13" x14ac:dyDescent="0.2">
      <c r="A12412" s="3">
        <v>44317</v>
      </c>
      <c r="B12412" t="s">
        <v>3937</v>
      </c>
      <c r="C12412" t="s">
        <v>3936</v>
      </c>
      <c r="D12412" t="s">
        <v>290</v>
      </c>
      <c r="E12412" t="s">
        <v>3935</v>
      </c>
      <c r="F12412" s="4">
        <v>20.488387096774201</v>
      </c>
      <c r="G12412" s="4">
        <v>20.5</v>
      </c>
      <c r="H12412" s="4">
        <v>0.610109808554676</v>
      </c>
      <c r="I12412" s="4">
        <v>22.09</v>
      </c>
      <c r="J12412" s="4">
        <v>19.25</v>
      </c>
      <c r="K12412" s="4">
        <v>20.125</v>
      </c>
      <c r="L12412" s="4">
        <v>20.975000000000001</v>
      </c>
      <c r="M12412" s="4">
        <v>31</v>
      </c>
    </row>
    <row r="12413" spans="1:13" x14ac:dyDescent="0.2">
      <c r="A12413" s="3">
        <v>44317</v>
      </c>
      <c r="B12413" t="s">
        <v>3940</v>
      </c>
      <c r="C12413" t="s">
        <v>3939</v>
      </c>
      <c r="D12413" t="s">
        <v>291</v>
      </c>
      <c r="E12413" t="s">
        <v>3938</v>
      </c>
      <c r="F12413" s="4">
        <v>20.8693103448276</v>
      </c>
      <c r="G12413" s="4">
        <v>21</v>
      </c>
      <c r="H12413" s="4">
        <v>0.96103712963236798</v>
      </c>
      <c r="I12413" s="4">
        <v>22.69</v>
      </c>
      <c r="J12413" s="4">
        <v>19</v>
      </c>
      <c r="K12413" s="4">
        <v>20.25</v>
      </c>
      <c r="L12413" s="4">
        <v>21.5</v>
      </c>
      <c r="M12413" s="4">
        <v>29</v>
      </c>
    </row>
    <row r="12414" spans="1:13" x14ac:dyDescent="0.2">
      <c r="A12414" s="3">
        <v>44317</v>
      </c>
      <c r="B12414" t="s">
        <v>5349</v>
      </c>
      <c r="C12414" t="s">
        <v>3942</v>
      </c>
      <c r="D12414" t="s">
        <v>1219</v>
      </c>
      <c r="E12414" t="s">
        <v>3941</v>
      </c>
      <c r="F12414" s="4">
        <v>21.328571428571401</v>
      </c>
      <c r="G12414" s="4">
        <v>21.2</v>
      </c>
      <c r="H12414" s="4">
        <v>1.1130736081422701</v>
      </c>
      <c r="I12414" s="4">
        <v>23.47</v>
      </c>
      <c r="J12414" s="4">
        <v>19</v>
      </c>
      <c r="K12414" s="4">
        <v>20.6</v>
      </c>
      <c r="L12414" s="4">
        <v>22</v>
      </c>
      <c r="M12414" s="4">
        <v>21</v>
      </c>
    </row>
    <row r="12415" spans="1:13" x14ac:dyDescent="0.2">
      <c r="A12415" s="3">
        <v>44317</v>
      </c>
      <c r="B12415" t="s">
        <v>3580</v>
      </c>
      <c r="C12415" t="s">
        <v>3579</v>
      </c>
      <c r="D12415" t="s">
        <v>171</v>
      </c>
      <c r="E12415" t="s">
        <v>3578</v>
      </c>
      <c r="F12415" s="4">
        <v>5.1603124999999999</v>
      </c>
      <c r="G12415" s="4">
        <v>5.15</v>
      </c>
      <c r="H12415" s="4">
        <v>0.60465657741639001</v>
      </c>
      <c r="I12415" s="4">
        <v>6.7</v>
      </c>
      <c r="J12415" s="4">
        <v>3.88</v>
      </c>
      <c r="K12415" s="4">
        <v>4.875</v>
      </c>
      <c r="L12415" s="4">
        <v>5.5</v>
      </c>
      <c r="M12415" s="4">
        <v>32</v>
      </c>
    </row>
    <row r="12416" spans="1:13" x14ac:dyDescent="0.2">
      <c r="A12416" s="3">
        <v>44317</v>
      </c>
      <c r="B12416" t="s">
        <v>3583</v>
      </c>
      <c r="C12416" t="s">
        <v>3582</v>
      </c>
      <c r="D12416" t="s">
        <v>172</v>
      </c>
      <c r="E12416" t="s">
        <v>3581</v>
      </c>
      <c r="F12416" s="4">
        <v>2.6478125000000001</v>
      </c>
      <c r="G12416" s="4">
        <v>2.65</v>
      </c>
      <c r="H12416" s="4">
        <v>0.53998646563086805</v>
      </c>
      <c r="I12416" s="4">
        <v>4.03</v>
      </c>
      <c r="J12416" s="4">
        <v>1.52</v>
      </c>
      <c r="K12416" s="4">
        <v>2.2999999999999998</v>
      </c>
      <c r="L12416" s="4">
        <v>3</v>
      </c>
      <c r="M12416" s="4">
        <v>32</v>
      </c>
    </row>
    <row r="12417" spans="1:13" x14ac:dyDescent="0.2">
      <c r="A12417" s="3">
        <v>44317</v>
      </c>
      <c r="B12417" t="s">
        <v>5214</v>
      </c>
      <c r="C12417" t="s">
        <v>3585</v>
      </c>
      <c r="D12417" t="s">
        <v>1170</v>
      </c>
      <c r="E12417" t="s">
        <v>3584</v>
      </c>
      <c r="F12417" s="4">
        <v>2.2014285714285702</v>
      </c>
      <c r="G12417" s="4">
        <v>2</v>
      </c>
      <c r="H12417" s="4">
        <v>0.40279381467800301</v>
      </c>
      <c r="I12417" s="4">
        <v>3</v>
      </c>
      <c r="J12417" s="4">
        <v>1.7</v>
      </c>
      <c r="K12417" s="4">
        <v>2</v>
      </c>
      <c r="L12417" s="4">
        <v>2.5</v>
      </c>
      <c r="M12417" s="4">
        <v>21</v>
      </c>
    </row>
    <row r="12418" spans="1:13" x14ac:dyDescent="0.2">
      <c r="A12418" s="3">
        <v>44317</v>
      </c>
      <c r="B12418" t="s">
        <v>5217</v>
      </c>
      <c r="C12418" t="s">
        <v>3603</v>
      </c>
      <c r="D12418" t="s">
        <v>1171</v>
      </c>
      <c r="E12418" t="s">
        <v>3602</v>
      </c>
      <c r="F12418" s="4">
        <v>3.4366666666666701</v>
      </c>
      <c r="G12418" s="4">
        <v>3.5</v>
      </c>
      <c r="H12418" s="4">
        <v>1.16805558350356</v>
      </c>
      <c r="I12418" s="4">
        <v>6.1</v>
      </c>
      <c r="J12418" s="4">
        <v>0.8</v>
      </c>
      <c r="K12418" s="4">
        <v>2.68</v>
      </c>
      <c r="L12418" s="4">
        <v>4.0999999999999996</v>
      </c>
      <c r="M12418" s="4">
        <v>27</v>
      </c>
    </row>
    <row r="12419" spans="1:13" x14ac:dyDescent="0.2">
      <c r="A12419" s="3">
        <v>44317</v>
      </c>
      <c r="B12419" t="s">
        <v>3607</v>
      </c>
      <c r="C12419" t="s">
        <v>3594</v>
      </c>
      <c r="D12419" t="s">
        <v>180</v>
      </c>
      <c r="E12419" t="s">
        <v>3593</v>
      </c>
      <c r="F12419" s="4">
        <v>17.2951724137931</v>
      </c>
      <c r="G12419" s="4">
        <v>17.7</v>
      </c>
      <c r="H12419" s="4">
        <v>1.8829547841655201</v>
      </c>
      <c r="I12419" s="4">
        <v>20.7</v>
      </c>
      <c r="J12419" s="4">
        <v>11.1</v>
      </c>
      <c r="K12419" s="4">
        <v>16.149999999999999</v>
      </c>
      <c r="L12419" s="4">
        <v>18.600000000000001</v>
      </c>
      <c r="M12419" s="4">
        <v>29</v>
      </c>
    </row>
    <row r="12420" spans="1:13" x14ac:dyDescent="0.2">
      <c r="A12420" s="3">
        <v>44317</v>
      </c>
      <c r="B12420" t="s">
        <v>5218</v>
      </c>
      <c r="C12420" t="s">
        <v>3606</v>
      </c>
      <c r="D12420" t="s">
        <v>1172</v>
      </c>
      <c r="E12420" t="s">
        <v>3605</v>
      </c>
      <c r="F12420" s="4">
        <v>2.6848148148148101</v>
      </c>
      <c r="G12420" s="4">
        <v>2.5</v>
      </c>
      <c r="H12420" s="4">
        <v>0.90003577010271496</v>
      </c>
      <c r="I12420" s="4">
        <v>4.0999999999999996</v>
      </c>
      <c r="J12420" s="4">
        <v>0.8</v>
      </c>
      <c r="K12420" s="4">
        <v>2.04</v>
      </c>
      <c r="L12420" s="4">
        <v>3.5</v>
      </c>
      <c r="M12420" s="4">
        <v>27</v>
      </c>
    </row>
    <row r="12421" spans="1:13" x14ac:dyDescent="0.2">
      <c r="A12421" s="3">
        <v>44317</v>
      </c>
      <c r="B12421" t="s">
        <v>3610</v>
      </c>
      <c r="C12421" t="s">
        <v>3597</v>
      </c>
      <c r="D12421" t="s">
        <v>181</v>
      </c>
      <c r="E12421" t="s">
        <v>3596</v>
      </c>
      <c r="F12421" s="4">
        <v>5.5696551724137899</v>
      </c>
      <c r="G12421" s="4">
        <v>5.5</v>
      </c>
      <c r="H12421" s="4">
        <v>1.1900854793988001</v>
      </c>
      <c r="I12421" s="4">
        <v>7.7</v>
      </c>
      <c r="J12421" s="4">
        <v>3.6</v>
      </c>
      <c r="K12421" s="4">
        <v>4.7</v>
      </c>
      <c r="L12421" s="4">
        <v>6.4</v>
      </c>
      <c r="M12421" s="4">
        <v>29</v>
      </c>
    </row>
    <row r="12422" spans="1:13" x14ac:dyDescent="0.2">
      <c r="A12422" s="3">
        <v>44317</v>
      </c>
      <c r="B12422" t="s">
        <v>5219</v>
      </c>
      <c r="C12422" t="s">
        <v>3609</v>
      </c>
      <c r="D12422" t="s">
        <v>1173</v>
      </c>
      <c r="E12422" t="s">
        <v>3608</v>
      </c>
      <c r="F12422" s="4">
        <v>2.6162962962963001</v>
      </c>
      <c r="G12422" s="4">
        <v>2.68</v>
      </c>
      <c r="H12422" s="4">
        <v>0.71618727754981504</v>
      </c>
      <c r="I12422" s="4">
        <v>4.0999999999999996</v>
      </c>
      <c r="J12422" s="4">
        <v>1.41</v>
      </c>
      <c r="K12422" s="4">
        <v>2.1</v>
      </c>
      <c r="L12422" s="4">
        <v>3.05</v>
      </c>
      <c r="M12422" s="4">
        <v>27</v>
      </c>
    </row>
    <row r="12423" spans="1:13" x14ac:dyDescent="0.2">
      <c r="A12423" s="3">
        <v>44317</v>
      </c>
      <c r="B12423" t="s">
        <v>3613</v>
      </c>
      <c r="C12423" t="s">
        <v>3600</v>
      </c>
      <c r="D12423" t="s">
        <v>182</v>
      </c>
      <c r="E12423" t="s">
        <v>3599</v>
      </c>
      <c r="F12423" s="4">
        <v>3.31862068965517</v>
      </c>
      <c r="G12423" s="4">
        <v>3.5</v>
      </c>
      <c r="H12423" s="4">
        <v>1.1251943455558799</v>
      </c>
      <c r="I12423" s="4">
        <v>5.7</v>
      </c>
      <c r="J12423" s="4">
        <v>0.6</v>
      </c>
      <c r="K12423" s="4">
        <v>2.7</v>
      </c>
      <c r="L12423" s="4">
        <v>4</v>
      </c>
      <c r="M12423" s="4">
        <v>29</v>
      </c>
    </row>
    <row r="12424" spans="1:13" x14ac:dyDescent="0.2">
      <c r="A12424" s="3">
        <v>44317</v>
      </c>
      <c r="B12424" t="s">
        <v>5220</v>
      </c>
      <c r="C12424" t="s">
        <v>3612</v>
      </c>
      <c r="D12424" t="s">
        <v>1174</v>
      </c>
      <c r="E12424" t="s">
        <v>3611</v>
      </c>
      <c r="F12424" s="4">
        <v>2.1177777777777802</v>
      </c>
      <c r="G12424" s="4">
        <v>2.14</v>
      </c>
      <c r="H12424" s="4">
        <v>0.92794368750452005</v>
      </c>
      <c r="I12424" s="4">
        <v>3.65</v>
      </c>
      <c r="J12424" s="4">
        <v>0.3</v>
      </c>
      <c r="K12424" s="4">
        <v>1.55</v>
      </c>
      <c r="L12424" s="4">
        <v>2.74</v>
      </c>
      <c r="M12424" s="4">
        <v>27</v>
      </c>
    </row>
    <row r="12425" spans="1:13" x14ac:dyDescent="0.2">
      <c r="A12425" s="3">
        <v>44317</v>
      </c>
      <c r="B12425" t="s">
        <v>5337</v>
      </c>
      <c r="C12425" t="s">
        <v>3879</v>
      </c>
      <c r="D12425" t="s">
        <v>1213</v>
      </c>
      <c r="E12425" t="s">
        <v>3878</v>
      </c>
      <c r="F12425" s="4">
        <v>0.61250000000000004</v>
      </c>
      <c r="G12425" s="4">
        <v>0.63500000000000001</v>
      </c>
      <c r="H12425" s="4">
        <v>0.22714165917623599</v>
      </c>
      <c r="I12425" s="4">
        <v>0.94</v>
      </c>
      <c r="J12425" s="4">
        <v>0.09</v>
      </c>
      <c r="K12425" s="4">
        <v>0.49249999999999999</v>
      </c>
      <c r="L12425" s="4">
        <v>0.72499999999999998</v>
      </c>
      <c r="M12425" s="4">
        <v>16</v>
      </c>
    </row>
    <row r="12426" spans="1:13" x14ac:dyDescent="0.2">
      <c r="A12426" s="3">
        <v>44317</v>
      </c>
      <c r="B12426" t="s">
        <v>3883</v>
      </c>
      <c r="C12426" t="s">
        <v>3870</v>
      </c>
      <c r="D12426" t="s">
        <v>272</v>
      </c>
      <c r="E12426" t="s">
        <v>3869</v>
      </c>
      <c r="F12426" s="4">
        <v>0.76882352941176502</v>
      </c>
      <c r="G12426" s="4">
        <v>0.9</v>
      </c>
      <c r="H12426" s="4">
        <v>0.77025062766074104</v>
      </c>
      <c r="I12426" s="4">
        <v>2</v>
      </c>
      <c r="J12426" s="4">
        <v>-0.61</v>
      </c>
      <c r="K12426" s="4">
        <v>0.4</v>
      </c>
      <c r="L12426" s="4">
        <v>1.3</v>
      </c>
      <c r="M12426" s="4">
        <v>17</v>
      </c>
    </row>
    <row r="12427" spans="1:13" x14ac:dyDescent="0.2">
      <c r="A12427" s="3">
        <v>44317</v>
      </c>
      <c r="B12427" t="s">
        <v>5338</v>
      </c>
      <c r="C12427" t="s">
        <v>3882</v>
      </c>
      <c r="D12427" t="s">
        <v>1214</v>
      </c>
      <c r="E12427" t="s">
        <v>3881</v>
      </c>
      <c r="F12427" s="4">
        <v>0.47312500000000002</v>
      </c>
      <c r="G12427" s="4">
        <v>0.7</v>
      </c>
      <c r="H12427" s="4">
        <v>0.59031876981847697</v>
      </c>
      <c r="I12427" s="4">
        <v>0.94</v>
      </c>
      <c r="J12427" s="4">
        <v>-1.57</v>
      </c>
      <c r="K12427" s="4">
        <v>0.4</v>
      </c>
      <c r="L12427" s="4">
        <v>0.72250000000000003</v>
      </c>
      <c r="M12427" s="4">
        <v>16</v>
      </c>
    </row>
    <row r="12428" spans="1:13" x14ac:dyDescent="0.2">
      <c r="A12428" s="3">
        <v>44317</v>
      </c>
      <c r="B12428" t="s">
        <v>3886</v>
      </c>
      <c r="C12428" t="s">
        <v>3873</v>
      </c>
      <c r="D12428" t="s">
        <v>273</v>
      </c>
      <c r="E12428" t="s">
        <v>3872</v>
      </c>
      <c r="F12428" s="4">
        <v>0.72</v>
      </c>
      <c r="G12428" s="4">
        <v>0.7</v>
      </c>
      <c r="H12428" s="4">
        <v>0.58734572442472099</v>
      </c>
      <c r="I12428" s="4">
        <v>1.85</v>
      </c>
      <c r="J12428" s="4">
        <v>-0.93</v>
      </c>
      <c r="K12428" s="4">
        <v>0.54</v>
      </c>
      <c r="L12428" s="4">
        <v>0.95</v>
      </c>
      <c r="M12428" s="4">
        <v>17</v>
      </c>
    </row>
    <row r="12429" spans="1:13" x14ac:dyDescent="0.2">
      <c r="A12429" s="3">
        <v>44317</v>
      </c>
      <c r="B12429" t="s">
        <v>5339</v>
      </c>
      <c r="C12429" t="s">
        <v>3885</v>
      </c>
      <c r="D12429" t="s">
        <v>1215</v>
      </c>
      <c r="E12429" t="s">
        <v>3884</v>
      </c>
      <c r="F12429" s="4">
        <v>0.63375000000000004</v>
      </c>
      <c r="G12429" s="4">
        <v>0.6</v>
      </c>
      <c r="H12429" s="4">
        <v>0.453356004335077</v>
      </c>
      <c r="I12429" s="4">
        <v>2.15</v>
      </c>
      <c r="J12429" s="4">
        <v>0.06</v>
      </c>
      <c r="K12429" s="4">
        <v>0.4</v>
      </c>
      <c r="L12429" s="4">
        <v>0.70750000000000002</v>
      </c>
      <c r="M12429" s="4">
        <v>16</v>
      </c>
    </row>
    <row r="12430" spans="1:13" x14ac:dyDescent="0.2">
      <c r="A12430" s="3">
        <v>44317</v>
      </c>
      <c r="B12430" t="s">
        <v>3889</v>
      </c>
      <c r="C12430" t="s">
        <v>3876</v>
      </c>
      <c r="D12430" t="s">
        <v>274</v>
      </c>
      <c r="E12430" t="s">
        <v>3875</v>
      </c>
      <c r="F12430" s="4">
        <v>0.92588235294117605</v>
      </c>
      <c r="G12430" s="4">
        <v>0.6</v>
      </c>
      <c r="H12430" s="4">
        <v>0.74576352504940702</v>
      </c>
      <c r="I12430" s="4">
        <v>3.31</v>
      </c>
      <c r="J12430" s="4">
        <v>0.1</v>
      </c>
      <c r="K12430" s="4">
        <v>0.5</v>
      </c>
      <c r="L12430" s="4">
        <v>1</v>
      </c>
      <c r="M12430" s="4">
        <v>17</v>
      </c>
    </row>
    <row r="12431" spans="1:13" x14ac:dyDescent="0.2">
      <c r="A12431" s="3">
        <v>44317</v>
      </c>
      <c r="B12431" t="s">
        <v>5340</v>
      </c>
      <c r="C12431" t="s">
        <v>3888</v>
      </c>
      <c r="D12431" t="s">
        <v>1216</v>
      </c>
      <c r="E12431" t="s">
        <v>3887</v>
      </c>
      <c r="F12431" s="4">
        <v>0.65625</v>
      </c>
      <c r="G12431" s="4">
        <v>0.5</v>
      </c>
      <c r="H12431" s="4">
        <v>0.61982658865202001</v>
      </c>
      <c r="I12431" s="4">
        <v>2.6</v>
      </c>
      <c r="J12431" s="4">
        <v>-0.4</v>
      </c>
      <c r="K12431" s="4">
        <v>0.41499999999999998</v>
      </c>
      <c r="L12431" s="4">
        <v>0.65</v>
      </c>
      <c r="M12431" s="4">
        <v>16</v>
      </c>
    </row>
    <row r="12432" spans="1:13" x14ac:dyDescent="0.2">
      <c r="A12432" s="3">
        <v>44348</v>
      </c>
      <c r="B12432" t="s">
        <v>3928</v>
      </c>
      <c r="C12432" t="s">
        <v>3927</v>
      </c>
      <c r="D12432" t="s">
        <v>287</v>
      </c>
      <c r="E12432" t="s">
        <v>3926</v>
      </c>
      <c r="F12432" s="4">
        <v>6.95409090909091</v>
      </c>
      <c r="G12432" s="4">
        <v>7</v>
      </c>
      <c r="H12432" s="4">
        <v>0.38576651081425001</v>
      </c>
      <c r="I12432" s="4">
        <v>7.5</v>
      </c>
      <c r="J12432" s="4">
        <v>5.8</v>
      </c>
      <c r="K12432" s="4">
        <v>6.75</v>
      </c>
      <c r="L12432" s="4">
        <v>7.2</v>
      </c>
      <c r="M12432" s="4">
        <v>22</v>
      </c>
    </row>
    <row r="12433" spans="1:13" x14ac:dyDescent="0.2">
      <c r="A12433" s="3">
        <v>44348</v>
      </c>
      <c r="B12433" t="s">
        <v>3931</v>
      </c>
      <c r="C12433" t="s">
        <v>3930</v>
      </c>
      <c r="D12433" t="s">
        <v>288</v>
      </c>
      <c r="E12433" t="s">
        <v>3929</v>
      </c>
      <c r="F12433" s="4">
        <v>7.2404545454545497</v>
      </c>
      <c r="G12433" s="4">
        <v>7.35</v>
      </c>
      <c r="H12433" s="4">
        <v>0.56337822255126402</v>
      </c>
      <c r="I12433" s="4">
        <v>8.6</v>
      </c>
      <c r="J12433" s="4">
        <v>6.2</v>
      </c>
      <c r="K12433" s="4">
        <v>6.8925000000000001</v>
      </c>
      <c r="L12433" s="4">
        <v>7.5</v>
      </c>
      <c r="M12433" s="4">
        <v>22</v>
      </c>
    </row>
    <row r="12434" spans="1:13" x14ac:dyDescent="0.2">
      <c r="A12434" s="3">
        <v>44348</v>
      </c>
      <c r="B12434" t="s">
        <v>5346</v>
      </c>
      <c r="C12434" t="s">
        <v>3933</v>
      </c>
      <c r="D12434" t="s">
        <v>1218</v>
      </c>
      <c r="E12434" t="s">
        <v>3932</v>
      </c>
      <c r="F12434" s="4">
        <v>7.3104761904761899</v>
      </c>
      <c r="G12434" s="4">
        <v>7.25</v>
      </c>
      <c r="H12434" s="4">
        <v>0.54309737792108903</v>
      </c>
      <c r="I12434" s="4">
        <v>8.8000000000000007</v>
      </c>
      <c r="J12434" s="4">
        <v>6.5</v>
      </c>
      <c r="K12434" s="4">
        <v>7</v>
      </c>
      <c r="L12434" s="4">
        <v>7.6</v>
      </c>
      <c r="M12434" s="4">
        <v>21</v>
      </c>
    </row>
    <row r="12435" spans="1:13" x14ac:dyDescent="0.2">
      <c r="A12435" s="3">
        <v>44348</v>
      </c>
      <c r="B12435" t="s">
        <v>3919</v>
      </c>
      <c r="C12435" t="s">
        <v>3918</v>
      </c>
      <c r="D12435" t="s">
        <v>284</v>
      </c>
      <c r="E12435" t="s">
        <v>3917</v>
      </c>
      <c r="F12435" s="4">
        <v>4.7304347826087003</v>
      </c>
      <c r="G12435" s="4">
        <v>4.75</v>
      </c>
      <c r="H12435" s="4">
        <v>0.381164224459622</v>
      </c>
      <c r="I12435" s="4">
        <v>5.25</v>
      </c>
      <c r="J12435" s="4">
        <v>4</v>
      </c>
      <c r="K12435" s="4">
        <v>4.5</v>
      </c>
      <c r="L12435" s="4">
        <v>5.0049999999999999</v>
      </c>
      <c r="M12435" s="4">
        <v>23</v>
      </c>
    </row>
    <row r="12436" spans="1:13" x14ac:dyDescent="0.2">
      <c r="A12436" s="3">
        <v>44348</v>
      </c>
      <c r="B12436" t="s">
        <v>3922</v>
      </c>
      <c r="C12436" t="s">
        <v>3921</v>
      </c>
      <c r="D12436" t="s">
        <v>285</v>
      </c>
      <c r="E12436" t="s">
        <v>3920</v>
      </c>
      <c r="F12436" s="4">
        <v>5.0263636363636399</v>
      </c>
      <c r="G12436" s="4">
        <v>5.125</v>
      </c>
      <c r="H12436" s="4">
        <v>0.54162494011776796</v>
      </c>
      <c r="I12436" s="4">
        <v>6</v>
      </c>
      <c r="J12436" s="4">
        <v>4.0999999999999996</v>
      </c>
      <c r="K12436" s="4">
        <v>4.5125000000000002</v>
      </c>
      <c r="L12436" s="4">
        <v>5.4375</v>
      </c>
      <c r="M12436" s="4">
        <v>22</v>
      </c>
    </row>
    <row r="12437" spans="1:13" x14ac:dyDescent="0.2">
      <c r="A12437" s="3">
        <v>44348</v>
      </c>
      <c r="B12437" t="s">
        <v>5343</v>
      </c>
      <c r="C12437" t="s">
        <v>3924</v>
      </c>
      <c r="D12437" t="s">
        <v>1217</v>
      </c>
      <c r="E12437" t="s">
        <v>3923</v>
      </c>
      <c r="F12437" s="4">
        <v>5.1842105263157903</v>
      </c>
      <c r="G12437" s="4">
        <v>5.25</v>
      </c>
      <c r="H12437" s="4">
        <v>0.61114024385636601</v>
      </c>
      <c r="I12437" s="4">
        <v>6.29</v>
      </c>
      <c r="J12437" s="4">
        <v>4.2300000000000004</v>
      </c>
      <c r="K12437" s="4">
        <v>4.7</v>
      </c>
      <c r="L12437" s="4">
        <v>5.57</v>
      </c>
      <c r="M12437" s="4">
        <v>19</v>
      </c>
    </row>
    <row r="12438" spans="1:13" x14ac:dyDescent="0.2">
      <c r="A12438" s="3">
        <v>44348</v>
      </c>
      <c r="B12438" t="s">
        <v>3989</v>
      </c>
      <c r="C12438" t="s">
        <v>3988</v>
      </c>
      <c r="D12438" t="s">
        <v>308</v>
      </c>
      <c r="E12438" t="s">
        <v>3987</v>
      </c>
      <c r="F12438" s="4">
        <v>4.0536000000000003</v>
      </c>
      <c r="G12438" s="4">
        <v>4</v>
      </c>
      <c r="H12438" s="4">
        <v>0.36376365953734302</v>
      </c>
      <c r="I12438" s="4">
        <v>5.3</v>
      </c>
      <c r="J12438" s="4">
        <v>3.7</v>
      </c>
      <c r="K12438" s="4">
        <v>3.8</v>
      </c>
      <c r="L12438" s="4">
        <v>4.2</v>
      </c>
      <c r="M12438" s="4">
        <v>25</v>
      </c>
    </row>
    <row r="12439" spans="1:13" x14ac:dyDescent="0.2">
      <c r="A12439" s="3">
        <v>44348</v>
      </c>
      <c r="B12439" t="s">
        <v>5355</v>
      </c>
      <c r="C12439" t="s">
        <v>3991</v>
      </c>
      <c r="D12439" t="s">
        <v>1222</v>
      </c>
      <c r="E12439" t="s">
        <v>3990</v>
      </c>
      <c r="F12439" s="4">
        <v>3.8292000000000002</v>
      </c>
      <c r="G12439" s="4">
        <v>3.75</v>
      </c>
      <c r="H12439" s="4">
        <v>0.34190544501855102</v>
      </c>
      <c r="I12439" s="4">
        <v>4.8</v>
      </c>
      <c r="J12439" s="4">
        <v>3.3</v>
      </c>
      <c r="K12439" s="4">
        <v>3.6</v>
      </c>
      <c r="L12439" s="4">
        <v>4</v>
      </c>
      <c r="M12439" s="4">
        <v>25</v>
      </c>
    </row>
    <row r="12440" spans="1:13" x14ac:dyDescent="0.2">
      <c r="A12440" s="3">
        <v>44348</v>
      </c>
      <c r="B12440" t="s">
        <v>3995</v>
      </c>
      <c r="C12440" t="s">
        <v>3994</v>
      </c>
      <c r="D12440" t="s">
        <v>310</v>
      </c>
      <c r="E12440" t="s">
        <v>3993</v>
      </c>
      <c r="F12440" s="4">
        <v>4.20307692307692</v>
      </c>
      <c r="G12440" s="4">
        <v>4.2</v>
      </c>
      <c r="H12440" s="4">
        <v>0.33936139121319298</v>
      </c>
      <c r="I12440" s="4">
        <v>5.0999999999999996</v>
      </c>
      <c r="J12440" s="4">
        <v>3.6</v>
      </c>
      <c r="K12440" s="4">
        <v>4</v>
      </c>
      <c r="L12440" s="4">
        <v>4.4000000000000004</v>
      </c>
      <c r="M12440" s="4">
        <v>26</v>
      </c>
    </row>
    <row r="12441" spans="1:13" x14ac:dyDescent="0.2">
      <c r="A12441" s="3">
        <v>44348</v>
      </c>
      <c r="B12441" t="s">
        <v>5358</v>
      </c>
      <c r="C12441" t="s">
        <v>3997</v>
      </c>
      <c r="D12441" t="s">
        <v>1223</v>
      </c>
      <c r="E12441" t="s">
        <v>3996</v>
      </c>
      <c r="F12441" s="4">
        <v>3.99730769230769</v>
      </c>
      <c r="G12441" s="4">
        <v>4</v>
      </c>
      <c r="H12441" s="4">
        <v>0.32079348736915098</v>
      </c>
      <c r="I12441" s="4">
        <v>4.9000000000000004</v>
      </c>
      <c r="J12441" s="4">
        <v>3.5</v>
      </c>
      <c r="K12441" s="4">
        <v>3.8</v>
      </c>
      <c r="L12441" s="4">
        <v>4.1749999999999998</v>
      </c>
      <c r="M12441" s="4">
        <v>26</v>
      </c>
    </row>
    <row r="12442" spans="1:13" x14ac:dyDescent="0.2">
      <c r="A12442" s="3">
        <v>44348</v>
      </c>
      <c r="B12442" t="s">
        <v>4434</v>
      </c>
      <c r="C12442" t="s">
        <v>3903</v>
      </c>
      <c r="D12442" t="s">
        <v>522</v>
      </c>
      <c r="E12442" t="s">
        <v>3902</v>
      </c>
      <c r="F12442" s="4">
        <v>4.9655172413793096</v>
      </c>
      <c r="G12442" s="4">
        <v>5</v>
      </c>
      <c r="H12442" s="4">
        <v>0.36427605512162797</v>
      </c>
      <c r="I12442" s="4">
        <v>5.75</v>
      </c>
      <c r="J12442" s="4">
        <v>4.25</v>
      </c>
      <c r="K12442" s="4">
        <v>4.75</v>
      </c>
      <c r="L12442" s="4">
        <v>5.25</v>
      </c>
      <c r="M12442" s="4">
        <v>29</v>
      </c>
    </row>
    <row r="12443" spans="1:13" x14ac:dyDescent="0.2">
      <c r="A12443" s="3">
        <v>44348</v>
      </c>
      <c r="B12443" t="s">
        <v>5611</v>
      </c>
      <c r="C12443" t="s">
        <v>3915</v>
      </c>
      <c r="D12443" t="s">
        <v>1441</v>
      </c>
      <c r="E12443" t="s">
        <v>3914</v>
      </c>
      <c r="F12443" s="4">
        <v>5.1818181818181799</v>
      </c>
      <c r="G12443" s="4">
        <v>5.25</v>
      </c>
      <c r="H12443" s="4">
        <v>0.40957162712878198</v>
      </c>
      <c r="I12443" s="4">
        <v>5.75</v>
      </c>
      <c r="J12443" s="4">
        <v>4.5</v>
      </c>
      <c r="K12443" s="4">
        <v>5</v>
      </c>
      <c r="L12443" s="4">
        <v>5.5</v>
      </c>
      <c r="M12443" s="4">
        <v>22</v>
      </c>
    </row>
    <row r="12444" spans="1:13" x14ac:dyDescent="0.2">
      <c r="A12444" s="3">
        <v>44348</v>
      </c>
      <c r="B12444" t="s">
        <v>3907</v>
      </c>
      <c r="C12444" t="s">
        <v>3894</v>
      </c>
      <c r="D12444" t="s">
        <v>280</v>
      </c>
      <c r="E12444" t="s">
        <v>3893</v>
      </c>
      <c r="F12444" s="4">
        <v>4.2419354838709697</v>
      </c>
      <c r="G12444" s="4">
        <v>4.25</v>
      </c>
      <c r="H12444" s="4">
        <v>4.49013255066937E-2</v>
      </c>
      <c r="I12444" s="4">
        <v>4.25</v>
      </c>
      <c r="J12444" s="4">
        <v>4</v>
      </c>
      <c r="K12444" s="4">
        <v>4.25</v>
      </c>
      <c r="L12444" s="4">
        <v>4.25</v>
      </c>
      <c r="M12444" s="4">
        <v>31</v>
      </c>
    </row>
    <row r="12445" spans="1:13" x14ac:dyDescent="0.2">
      <c r="A12445" s="3">
        <v>44348</v>
      </c>
      <c r="B12445" t="s">
        <v>4586</v>
      </c>
      <c r="C12445" t="s">
        <v>3906</v>
      </c>
      <c r="D12445" t="s">
        <v>616</v>
      </c>
      <c r="E12445" t="s">
        <v>3905</v>
      </c>
      <c r="F12445" s="4">
        <v>5.0178571428571397</v>
      </c>
      <c r="G12445" s="4">
        <v>5</v>
      </c>
      <c r="H12445" s="4">
        <v>0.35308541766732898</v>
      </c>
      <c r="I12445" s="4">
        <v>5.75</v>
      </c>
      <c r="J12445" s="4">
        <v>4.25</v>
      </c>
      <c r="K12445" s="4">
        <v>4.9375</v>
      </c>
      <c r="L12445" s="4">
        <v>5.25</v>
      </c>
      <c r="M12445" s="4">
        <v>28</v>
      </c>
    </row>
    <row r="12446" spans="1:13" x14ac:dyDescent="0.2">
      <c r="A12446" s="3">
        <v>44348</v>
      </c>
      <c r="B12446" t="s">
        <v>5677</v>
      </c>
      <c r="C12446" t="s">
        <v>4436</v>
      </c>
      <c r="D12446" t="s">
        <v>1507</v>
      </c>
      <c r="E12446" t="s">
        <v>4435</v>
      </c>
      <c r="F12446" s="4">
        <v>5.25</v>
      </c>
      <c r="G12446" s="4">
        <v>5.375</v>
      </c>
      <c r="H12446" s="4">
        <v>0.51176631571915898</v>
      </c>
      <c r="I12446" s="4">
        <v>6</v>
      </c>
      <c r="J12446" s="4">
        <v>4.25</v>
      </c>
      <c r="K12446" s="4">
        <v>5.0625</v>
      </c>
      <c r="L12446" s="4">
        <v>5.5</v>
      </c>
      <c r="M12446" s="4">
        <v>22</v>
      </c>
    </row>
    <row r="12447" spans="1:13" x14ac:dyDescent="0.2">
      <c r="A12447" s="3">
        <v>44348</v>
      </c>
      <c r="B12447" t="s">
        <v>3910</v>
      </c>
      <c r="C12447" t="s">
        <v>3897</v>
      </c>
      <c r="D12447" t="s">
        <v>281</v>
      </c>
      <c r="E12447" t="s">
        <v>3896</v>
      </c>
      <c r="F12447" s="4">
        <v>4.57258064516129</v>
      </c>
      <c r="G12447" s="4">
        <v>4.5</v>
      </c>
      <c r="H12447" s="4">
        <v>0.184769545505304</v>
      </c>
      <c r="I12447" s="4">
        <v>4.75</v>
      </c>
      <c r="J12447" s="4">
        <v>4.25</v>
      </c>
      <c r="K12447" s="4">
        <v>4.5</v>
      </c>
      <c r="L12447" s="4">
        <v>4.75</v>
      </c>
      <c r="M12447" s="4">
        <v>31</v>
      </c>
    </row>
    <row r="12448" spans="1:13" x14ac:dyDescent="0.2">
      <c r="A12448" s="3">
        <v>44348</v>
      </c>
      <c r="B12448" t="s">
        <v>4790</v>
      </c>
      <c r="C12448" t="s">
        <v>3909</v>
      </c>
      <c r="D12448" t="s">
        <v>812</v>
      </c>
      <c r="E12448" t="s">
        <v>3908</v>
      </c>
      <c r="F12448" s="4">
        <v>5.0714285714285703</v>
      </c>
      <c r="G12448" s="4">
        <v>5</v>
      </c>
      <c r="H12448" s="4">
        <v>0.36551044252918902</v>
      </c>
      <c r="I12448" s="4">
        <v>5.75</v>
      </c>
      <c r="J12448" s="4">
        <v>4.5</v>
      </c>
      <c r="K12448" s="4">
        <v>4.9375</v>
      </c>
      <c r="L12448" s="4">
        <v>5.25</v>
      </c>
      <c r="M12448" s="4">
        <v>28</v>
      </c>
    </row>
    <row r="12449" spans="1:13" x14ac:dyDescent="0.2">
      <c r="A12449" s="3">
        <v>44348</v>
      </c>
      <c r="B12449" t="s">
        <v>3913</v>
      </c>
      <c r="C12449" t="s">
        <v>3900</v>
      </c>
      <c r="D12449" t="s">
        <v>282</v>
      </c>
      <c r="E12449" t="s">
        <v>3899</v>
      </c>
      <c r="F12449" s="4">
        <v>4.859375</v>
      </c>
      <c r="G12449" s="4">
        <v>4.875</v>
      </c>
      <c r="H12449" s="4">
        <v>0.26893982418425499</v>
      </c>
      <c r="I12449" s="4">
        <v>5.25</v>
      </c>
      <c r="J12449" s="4">
        <v>4.25</v>
      </c>
      <c r="K12449" s="4">
        <v>4.75</v>
      </c>
      <c r="L12449" s="4">
        <v>5</v>
      </c>
      <c r="M12449" s="4">
        <v>32</v>
      </c>
    </row>
    <row r="12450" spans="1:13" x14ac:dyDescent="0.2">
      <c r="A12450" s="3">
        <v>44348</v>
      </c>
      <c r="B12450" t="s">
        <v>4985</v>
      </c>
      <c r="C12450" t="s">
        <v>3912</v>
      </c>
      <c r="D12450" t="s">
        <v>1007</v>
      </c>
      <c r="E12450" t="s">
        <v>3911</v>
      </c>
      <c r="F12450" s="4">
        <v>5.1724137931034502</v>
      </c>
      <c r="G12450" s="4">
        <v>5.25</v>
      </c>
      <c r="H12450" s="4">
        <v>0.45367275157016101</v>
      </c>
      <c r="I12450" s="4">
        <v>6</v>
      </c>
      <c r="J12450" s="4">
        <v>4.25</v>
      </c>
      <c r="K12450" s="4">
        <v>5</v>
      </c>
      <c r="L12450" s="4">
        <v>5.5</v>
      </c>
      <c r="M12450" s="4">
        <v>29</v>
      </c>
    </row>
    <row r="12451" spans="1:13" x14ac:dyDescent="0.2">
      <c r="A12451" s="3">
        <v>44348</v>
      </c>
      <c r="B12451" t="s">
        <v>5712</v>
      </c>
      <c r="C12451" t="s">
        <v>3081</v>
      </c>
      <c r="D12451" t="s">
        <v>1540</v>
      </c>
      <c r="E12451" t="s">
        <v>3080</v>
      </c>
      <c r="F12451" s="4">
        <v>3.36735294117647</v>
      </c>
      <c r="G12451" s="4">
        <v>3.4</v>
      </c>
      <c r="H12451" s="4">
        <v>0.47283355277248601</v>
      </c>
      <c r="I12451" s="4">
        <v>4.0199999999999996</v>
      </c>
      <c r="J12451" s="4">
        <v>2.15</v>
      </c>
      <c r="K12451" s="4">
        <v>3.18</v>
      </c>
      <c r="L12451" s="4">
        <v>3.7675000000000001</v>
      </c>
      <c r="M12451" s="4">
        <v>34</v>
      </c>
    </row>
    <row r="12452" spans="1:13" x14ac:dyDescent="0.2">
      <c r="A12452" s="3">
        <v>44348</v>
      </c>
      <c r="B12452" t="s">
        <v>5777</v>
      </c>
      <c r="C12452" t="s">
        <v>3084</v>
      </c>
      <c r="D12452" t="s">
        <v>1605</v>
      </c>
      <c r="E12452" t="s">
        <v>3083</v>
      </c>
      <c r="F12452" s="4">
        <v>3.3829411764705899</v>
      </c>
      <c r="G12452" s="4">
        <v>3.37</v>
      </c>
      <c r="H12452" s="4">
        <v>0.46696654485165801</v>
      </c>
      <c r="I12452" s="4">
        <v>4.2</v>
      </c>
      <c r="J12452" s="4">
        <v>2.31</v>
      </c>
      <c r="K12452" s="4">
        <v>3.17</v>
      </c>
      <c r="L12452" s="4">
        <v>3.78</v>
      </c>
      <c r="M12452" s="4">
        <v>34</v>
      </c>
    </row>
    <row r="12453" spans="1:13" x14ac:dyDescent="0.2">
      <c r="A12453" s="3">
        <v>44348</v>
      </c>
      <c r="B12453" t="s">
        <v>3073</v>
      </c>
      <c r="C12453" t="s">
        <v>3072</v>
      </c>
      <c r="D12453" t="s">
        <v>2</v>
      </c>
      <c r="E12453" t="s">
        <v>3071</v>
      </c>
      <c r="F12453" s="4">
        <v>5.5757142857142901</v>
      </c>
      <c r="G12453" s="4">
        <v>5.6</v>
      </c>
      <c r="H12453" s="4">
        <v>0.33229403806131202</v>
      </c>
      <c r="I12453" s="4">
        <v>6.1</v>
      </c>
      <c r="J12453" s="4">
        <v>4.7</v>
      </c>
      <c r="K12453" s="4">
        <v>5.4749999999999996</v>
      </c>
      <c r="L12453" s="4">
        <v>5.82</v>
      </c>
      <c r="M12453" s="4">
        <v>35</v>
      </c>
    </row>
    <row r="12454" spans="1:13" x14ac:dyDescent="0.2">
      <c r="A12454" s="3">
        <v>44348</v>
      </c>
      <c r="B12454" t="s">
        <v>3076</v>
      </c>
      <c r="C12454" t="s">
        <v>3075</v>
      </c>
      <c r="D12454" t="s">
        <v>3</v>
      </c>
      <c r="E12454" t="s">
        <v>3074</v>
      </c>
      <c r="F12454" s="4">
        <v>3.75114285714286</v>
      </c>
      <c r="G12454" s="4">
        <v>3.7</v>
      </c>
      <c r="H12454" s="4">
        <v>0.35406688823517202</v>
      </c>
      <c r="I12454" s="4">
        <v>5</v>
      </c>
      <c r="J12454" s="4">
        <v>3</v>
      </c>
      <c r="K12454" s="4">
        <v>3.6</v>
      </c>
      <c r="L12454" s="4">
        <v>3.8650000000000002</v>
      </c>
      <c r="M12454" s="4">
        <v>35</v>
      </c>
    </row>
    <row r="12455" spans="1:13" x14ac:dyDescent="0.2">
      <c r="A12455" s="3">
        <v>44348</v>
      </c>
      <c r="B12455" t="s">
        <v>5410</v>
      </c>
      <c r="C12455" t="s">
        <v>3102</v>
      </c>
      <c r="D12455" t="s">
        <v>1261</v>
      </c>
      <c r="E12455" t="s">
        <v>3101</v>
      </c>
      <c r="F12455" s="4">
        <v>3.60606060606061</v>
      </c>
      <c r="G12455" s="4">
        <v>3.55</v>
      </c>
      <c r="H12455" s="4">
        <v>0.220906362996002</v>
      </c>
      <c r="I12455" s="4">
        <v>4.5</v>
      </c>
      <c r="J12455" s="4">
        <v>3.3</v>
      </c>
      <c r="K12455" s="4">
        <v>3.5</v>
      </c>
      <c r="L12455" s="4">
        <v>3.7</v>
      </c>
      <c r="M12455" s="4">
        <v>33</v>
      </c>
    </row>
    <row r="12456" spans="1:13" x14ac:dyDescent="0.2">
      <c r="A12456" s="3">
        <v>44348</v>
      </c>
      <c r="B12456" t="s">
        <v>5092</v>
      </c>
      <c r="C12456" t="s">
        <v>3078</v>
      </c>
      <c r="D12456" t="s">
        <v>1108</v>
      </c>
      <c r="E12456" t="s">
        <v>3077</v>
      </c>
      <c r="F12456" s="4">
        <v>3.6139999999999999</v>
      </c>
      <c r="G12456" s="4">
        <v>3.55</v>
      </c>
      <c r="H12456" s="4">
        <v>0.28794875022930799</v>
      </c>
      <c r="I12456" s="4">
        <v>4.5</v>
      </c>
      <c r="J12456" s="4">
        <v>3.1</v>
      </c>
      <c r="K12456" s="4">
        <v>3.5</v>
      </c>
      <c r="L12456" s="4">
        <v>3.68</v>
      </c>
      <c r="M12456" s="4">
        <v>30</v>
      </c>
    </row>
    <row r="12457" spans="1:13" x14ac:dyDescent="0.2">
      <c r="A12457" s="3">
        <v>44348</v>
      </c>
      <c r="B12457" t="s">
        <v>5411</v>
      </c>
      <c r="C12457" t="s">
        <v>3105</v>
      </c>
      <c r="D12457" t="s">
        <v>1262</v>
      </c>
      <c r="E12457" t="s">
        <v>3104</v>
      </c>
      <c r="F12457" s="4">
        <v>3.5222580645161301</v>
      </c>
      <c r="G12457" s="4">
        <v>3.5</v>
      </c>
      <c r="H12457" s="4">
        <v>0.14303169060082099</v>
      </c>
      <c r="I12457" s="4">
        <v>3.95</v>
      </c>
      <c r="J12457" s="4">
        <v>3.25</v>
      </c>
      <c r="K12457" s="4">
        <v>3.5</v>
      </c>
      <c r="L12457" s="4">
        <v>3.6</v>
      </c>
      <c r="M12457" s="4">
        <v>31</v>
      </c>
    </row>
    <row r="12458" spans="1:13" x14ac:dyDescent="0.2">
      <c r="A12458" s="3">
        <v>44348</v>
      </c>
      <c r="B12458" t="s">
        <v>5414</v>
      </c>
      <c r="C12458" t="s">
        <v>3135</v>
      </c>
      <c r="D12458" t="s">
        <v>1265</v>
      </c>
      <c r="E12458" t="s">
        <v>3134</v>
      </c>
      <c r="F12458" s="4">
        <v>0.47705882352941198</v>
      </c>
      <c r="G12458" s="4">
        <v>0.5</v>
      </c>
      <c r="H12458" s="4">
        <v>0.10641626133896</v>
      </c>
      <c r="I12458" s="4">
        <v>0.65</v>
      </c>
      <c r="J12458" s="4">
        <v>0.21</v>
      </c>
      <c r="K12458" s="4">
        <v>0.40749999999999997</v>
      </c>
      <c r="L12458" s="4">
        <v>0.56499999999999995</v>
      </c>
      <c r="M12458" s="4">
        <v>34</v>
      </c>
    </row>
    <row r="12459" spans="1:13" x14ac:dyDescent="0.2">
      <c r="A12459" s="3">
        <v>44348</v>
      </c>
      <c r="B12459" t="s">
        <v>5479</v>
      </c>
      <c r="C12459" t="s">
        <v>3138</v>
      </c>
      <c r="D12459" t="s">
        <v>1331</v>
      </c>
      <c r="E12459" t="s">
        <v>3137</v>
      </c>
      <c r="F12459" s="4">
        <v>0.31823529411764701</v>
      </c>
      <c r="G12459" s="4">
        <v>0.32500000000000001</v>
      </c>
      <c r="H12459" s="4">
        <v>9.2686195508229097E-2</v>
      </c>
      <c r="I12459" s="4">
        <v>0.45</v>
      </c>
      <c r="J12459" s="4">
        <v>0.04</v>
      </c>
      <c r="K12459" s="4">
        <v>0.29249999999999998</v>
      </c>
      <c r="L12459" s="4">
        <v>0.38</v>
      </c>
      <c r="M12459" s="4">
        <v>34</v>
      </c>
    </row>
    <row r="12460" spans="1:13" x14ac:dyDescent="0.2">
      <c r="A12460" s="3">
        <v>44348</v>
      </c>
      <c r="B12460" t="s">
        <v>5551</v>
      </c>
      <c r="C12460" t="s">
        <v>3141</v>
      </c>
      <c r="D12460" t="s">
        <v>1401</v>
      </c>
      <c r="E12460" t="s">
        <v>3140</v>
      </c>
      <c r="F12460" s="4">
        <v>0.36058823529411799</v>
      </c>
      <c r="G12460" s="4">
        <v>0.35</v>
      </c>
      <c r="H12460" s="4">
        <v>9.5914772031012702E-2</v>
      </c>
      <c r="I12460" s="4">
        <v>0.7</v>
      </c>
      <c r="J12460" s="4">
        <v>0.15</v>
      </c>
      <c r="K12460" s="4">
        <v>0.3125</v>
      </c>
      <c r="L12460" s="4">
        <v>0.4</v>
      </c>
      <c r="M12460" s="4">
        <v>34</v>
      </c>
    </row>
    <row r="12461" spans="1:13" x14ac:dyDescent="0.2">
      <c r="A12461" s="3">
        <v>44348</v>
      </c>
      <c r="B12461" t="s">
        <v>5647</v>
      </c>
      <c r="C12461" t="s">
        <v>3144</v>
      </c>
      <c r="D12461" t="s">
        <v>1477</v>
      </c>
      <c r="E12461" t="s">
        <v>3143</v>
      </c>
      <c r="F12461" s="4">
        <v>-7.5294117647058803E-2</v>
      </c>
      <c r="G12461" s="4">
        <v>-0.12</v>
      </c>
      <c r="H12461" s="4">
        <v>0.19175798026328</v>
      </c>
      <c r="I12461" s="4">
        <v>0.68</v>
      </c>
      <c r="J12461" s="4">
        <v>-0.25</v>
      </c>
      <c r="K12461" s="4">
        <v>-0.2</v>
      </c>
      <c r="L12461" s="4">
        <v>-0.02</v>
      </c>
      <c r="M12461" s="4">
        <v>34</v>
      </c>
    </row>
    <row r="12462" spans="1:13" x14ac:dyDescent="0.2">
      <c r="A12462" s="3">
        <v>44348</v>
      </c>
      <c r="B12462" t="s">
        <v>5714</v>
      </c>
      <c r="C12462" t="s">
        <v>3147</v>
      </c>
      <c r="D12462" t="s">
        <v>1542</v>
      </c>
      <c r="E12462" t="s">
        <v>3146</v>
      </c>
      <c r="F12462" s="4">
        <v>-0.159705882352941</v>
      </c>
      <c r="G12462" s="4">
        <v>-0.19500000000000001</v>
      </c>
      <c r="H12462" s="4">
        <v>0.16185450432536599</v>
      </c>
      <c r="I12462" s="4">
        <v>0.26</v>
      </c>
      <c r="J12462" s="4">
        <v>-0.42</v>
      </c>
      <c r="K12462" s="4">
        <v>-0.26750000000000002</v>
      </c>
      <c r="L12462" s="4">
        <v>-0.1</v>
      </c>
      <c r="M12462" s="4">
        <v>34</v>
      </c>
    </row>
    <row r="12463" spans="1:13" x14ac:dyDescent="0.2">
      <c r="A12463" s="3">
        <v>44348</v>
      </c>
      <c r="B12463" t="s">
        <v>4695</v>
      </c>
      <c r="C12463" t="s">
        <v>3114</v>
      </c>
      <c r="D12463" t="s">
        <v>719</v>
      </c>
      <c r="E12463" t="s">
        <v>3113</v>
      </c>
      <c r="F12463" s="4">
        <v>0.46657142857142903</v>
      </c>
      <c r="G12463" s="4">
        <v>0.49</v>
      </c>
      <c r="H12463" s="4">
        <v>0.108083378956816</v>
      </c>
      <c r="I12463" s="4">
        <v>0.66</v>
      </c>
      <c r="J12463" s="4">
        <v>0.17</v>
      </c>
      <c r="K12463" s="4">
        <v>0.45</v>
      </c>
      <c r="L12463" s="4">
        <v>0.51500000000000001</v>
      </c>
      <c r="M12463" s="4">
        <v>35</v>
      </c>
    </row>
    <row r="12464" spans="1:13" x14ac:dyDescent="0.2">
      <c r="A12464" s="3">
        <v>44348</v>
      </c>
      <c r="B12464" t="s">
        <v>5779</v>
      </c>
      <c r="C12464" t="s">
        <v>3150</v>
      </c>
      <c r="D12464" t="s">
        <v>1607</v>
      </c>
      <c r="E12464" t="s">
        <v>3149</v>
      </c>
      <c r="F12464" s="4">
        <v>0.27176470588235302</v>
      </c>
      <c r="G12464" s="4">
        <v>0.25</v>
      </c>
      <c r="H12464" s="4">
        <v>0.13281270905404499</v>
      </c>
      <c r="I12464" s="4">
        <v>0.8</v>
      </c>
      <c r="J12464" s="4">
        <v>0.08</v>
      </c>
      <c r="K12464" s="4">
        <v>0.1925</v>
      </c>
      <c r="L12464" s="4">
        <v>0.34749999999999998</v>
      </c>
      <c r="M12464" s="4">
        <v>34</v>
      </c>
    </row>
    <row r="12465" spans="1:13" x14ac:dyDescent="0.2">
      <c r="A12465" s="3">
        <v>44348</v>
      </c>
      <c r="B12465" t="s">
        <v>4760</v>
      </c>
      <c r="C12465" t="s">
        <v>3117</v>
      </c>
      <c r="D12465" t="s">
        <v>782</v>
      </c>
      <c r="E12465" t="s">
        <v>3116</v>
      </c>
      <c r="F12465" s="4">
        <v>0.33764705882352902</v>
      </c>
      <c r="G12465" s="4">
        <v>0.32500000000000001</v>
      </c>
      <c r="H12465" s="4">
        <v>9.9941159159365606E-2</v>
      </c>
      <c r="I12465" s="4">
        <v>0.57999999999999996</v>
      </c>
      <c r="J12465" s="4">
        <v>7.0000000000000007E-2</v>
      </c>
      <c r="K12465" s="4">
        <v>0.28000000000000003</v>
      </c>
      <c r="L12465" s="4">
        <v>0.4</v>
      </c>
      <c r="M12465" s="4">
        <v>34</v>
      </c>
    </row>
    <row r="12466" spans="1:13" x14ac:dyDescent="0.2">
      <c r="A12466" s="3">
        <v>44348</v>
      </c>
      <c r="B12466" t="s">
        <v>4826</v>
      </c>
      <c r="C12466" t="s">
        <v>3120</v>
      </c>
      <c r="D12466" t="s">
        <v>848</v>
      </c>
      <c r="E12466" t="s">
        <v>3119</v>
      </c>
      <c r="F12466" s="4">
        <v>0.24235294117647099</v>
      </c>
      <c r="G12466" s="4">
        <v>0.245</v>
      </c>
      <c r="H12466" s="4">
        <v>8.7422998968595803E-2</v>
      </c>
      <c r="I12466" s="4">
        <v>0.42</v>
      </c>
      <c r="J12466" s="4">
        <v>0.06</v>
      </c>
      <c r="K12466" s="4">
        <v>0.185</v>
      </c>
      <c r="L12466" s="4">
        <v>0.30249999999999999</v>
      </c>
      <c r="M12466" s="4">
        <v>34</v>
      </c>
    </row>
    <row r="12467" spans="1:13" x14ac:dyDescent="0.2">
      <c r="A12467" s="3">
        <v>44348</v>
      </c>
      <c r="B12467" t="s">
        <v>4891</v>
      </c>
      <c r="C12467" t="s">
        <v>3123</v>
      </c>
      <c r="D12467" t="s">
        <v>913</v>
      </c>
      <c r="E12467" t="s">
        <v>3122</v>
      </c>
      <c r="F12467" s="4">
        <v>0.249705882352941</v>
      </c>
      <c r="G12467" s="4">
        <v>0.28000000000000003</v>
      </c>
      <c r="H12467" s="4">
        <v>8.4260968861272198E-2</v>
      </c>
      <c r="I12467" s="4">
        <v>0.4</v>
      </c>
      <c r="J12467" s="4">
        <v>0.04</v>
      </c>
      <c r="K12467" s="4">
        <v>0.23</v>
      </c>
      <c r="L12467" s="4">
        <v>0.3</v>
      </c>
      <c r="M12467" s="4">
        <v>34</v>
      </c>
    </row>
    <row r="12468" spans="1:13" x14ac:dyDescent="0.2">
      <c r="A12468" s="3">
        <v>44348</v>
      </c>
      <c r="B12468" t="s">
        <v>4955</v>
      </c>
      <c r="C12468" t="s">
        <v>3126</v>
      </c>
      <c r="D12468" t="s">
        <v>977</v>
      </c>
      <c r="E12468" t="s">
        <v>3125</v>
      </c>
      <c r="F12468" s="4">
        <v>0.39205882352941201</v>
      </c>
      <c r="G12468" s="4">
        <v>0.41499999999999998</v>
      </c>
      <c r="H12468" s="4">
        <v>9.2368806612068005E-2</v>
      </c>
      <c r="I12468" s="4">
        <v>0.59</v>
      </c>
      <c r="J12468" s="4">
        <v>0.13</v>
      </c>
      <c r="K12468" s="4">
        <v>0.34250000000000003</v>
      </c>
      <c r="L12468" s="4">
        <v>0.45</v>
      </c>
      <c r="M12468" s="4">
        <v>34</v>
      </c>
    </row>
    <row r="12469" spans="1:13" x14ac:dyDescent="0.2">
      <c r="A12469" s="3">
        <v>44348</v>
      </c>
      <c r="B12469" t="s">
        <v>5025</v>
      </c>
      <c r="C12469" t="s">
        <v>3129</v>
      </c>
      <c r="D12469" t="s">
        <v>1045</v>
      </c>
      <c r="E12469" t="s">
        <v>3128</v>
      </c>
      <c r="F12469" s="4">
        <v>0.51294117647058801</v>
      </c>
      <c r="G12469" s="4">
        <v>0.55000000000000004</v>
      </c>
      <c r="H12469" s="4">
        <v>0.116320596987045</v>
      </c>
      <c r="I12469" s="4">
        <v>0.7</v>
      </c>
      <c r="J12469" s="4">
        <v>0.26</v>
      </c>
      <c r="K12469" s="4">
        <v>0.4425</v>
      </c>
      <c r="L12469" s="4">
        <v>0.6</v>
      </c>
      <c r="M12469" s="4">
        <v>34</v>
      </c>
    </row>
    <row r="12470" spans="1:13" x14ac:dyDescent="0.2">
      <c r="A12470" s="3">
        <v>44348</v>
      </c>
      <c r="B12470" t="s">
        <v>5100</v>
      </c>
      <c r="C12470" t="s">
        <v>3132</v>
      </c>
      <c r="D12470" t="s">
        <v>1112</v>
      </c>
      <c r="E12470" t="s">
        <v>3131</v>
      </c>
      <c r="F12470" s="4">
        <v>0.38441176470588201</v>
      </c>
      <c r="G12470" s="4">
        <v>0.375</v>
      </c>
      <c r="H12470" s="4">
        <v>7.4962260261134797E-2</v>
      </c>
      <c r="I12470" s="4">
        <v>0.59</v>
      </c>
      <c r="J12470" s="4">
        <v>0.2</v>
      </c>
      <c r="K12470" s="4">
        <v>0.35</v>
      </c>
      <c r="L12470" s="4">
        <v>0.42</v>
      </c>
      <c r="M12470" s="4">
        <v>34</v>
      </c>
    </row>
    <row r="12471" spans="1:13" x14ac:dyDescent="0.2">
      <c r="A12471" s="3">
        <v>44348</v>
      </c>
      <c r="B12471" t="s">
        <v>5713</v>
      </c>
      <c r="C12471" t="s">
        <v>3096</v>
      </c>
      <c r="D12471" t="s">
        <v>1541</v>
      </c>
      <c r="E12471" t="s">
        <v>3095</v>
      </c>
      <c r="F12471" s="4">
        <v>3.6034375000000001</v>
      </c>
      <c r="G12471" s="4">
        <v>3.68</v>
      </c>
      <c r="H12471" s="4">
        <v>0.31997590005014898</v>
      </c>
      <c r="I12471" s="4">
        <v>4.18</v>
      </c>
      <c r="J12471" s="4">
        <v>3</v>
      </c>
      <c r="K12471" s="4">
        <v>3.3574999999999999</v>
      </c>
      <c r="L12471" s="4">
        <v>3.875</v>
      </c>
      <c r="M12471" s="4">
        <v>32</v>
      </c>
    </row>
    <row r="12472" spans="1:13" x14ac:dyDescent="0.2">
      <c r="A12472" s="3">
        <v>44348</v>
      </c>
      <c r="B12472" t="s">
        <v>5778</v>
      </c>
      <c r="C12472" t="s">
        <v>3099</v>
      </c>
      <c r="D12472" t="s">
        <v>1606</v>
      </c>
      <c r="E12472" t="s">
        <v>3098</v>
      </c>
      <c r="F12472" s="4">
        <v>3.6021874999999999</v>
      </c>
      <c r="G12472" s="4">
        <v>3.68</v>
      </c>
      <c r="H12472" s="4">
        <v>0.31769060192014997</v>
      </c>
      <c r="I12472" s="4">
        <v>4.2300000000000004</v>
      </c>
      <c r="J12472" s="4">
        <v>3</v>
      </c>
      <c r="K12472" s="4">
        <v>3.3525</v>
      </c>
      <c r="L12472" s="4">
        <v>3.835</v>
      </c>
      <c r="M12472" s="4">
        <v>32</v>
      </c>
    </row>
    <row r="12473" spans="1:13" x14ac:dyDescent="0.2">
      <c r="A12473" s="3">
        <v>44348</v>
      </c>
      <c r="B12473" t="s">
        <v>3088</v>
      </c>
      <c r="C12473" t="s">
        <v>3087</v>
      </c>
      <c r="D12473" t="s">
        <v>7</v>
      </c>
      <c r="E12473" t="s">
        <v>3086</v>
      </c>
      <c r="F12473" s="4">
        <v>4.3781818181818197</v>
      </c>
      <c r="G12473" s="4">
        <v>4.37</v>
      </c>
      <c r="H12473" s="4">
        <v>0.25617931397575999</v>
      </c>
      <c r="I12473" s="4">
        <v>4.83</v>
      </c>
      <c r="J12473" s="4">
        <v>3.95</v>
      </c>
      <c r="K12473" s="4">
        <v>4.1500000000000004</v>
      </c>
      <c r="L12473" s="4">
        <v>4.58</v>
      </c>
      <c r="M12473" s="4">
        <v>33</v>
      </c>
    </row>
    <row r="12474" spans="1:13" x14ac:dyDescent="0.2">
      <c r="A12474" s="3">
        <v>44348</v>
      </c>
      <c r="B12474" t="s">
        <v>3091</v>
      </c>
      <c r="C12474" t="s">
        <v>3090</v>
      </c>
      <c r="D12474" t="s">
        <v>8</v>
      </c>
      <c r="E12474" t="s">
        <v>3089</v>
      </c>
      <c r="F12474" s="4">
        <v>3.6230303030302999</v>
      </c>
      <c r="G12474" s="4">
        <v>3.6</v>
      </c>
      <c r="H12474" s="4">
        <v>0.348993954536508</v>
      </c>
      <c r="I12474" s="4">
        <v>5</v>
      </c>
      <c r="J12474" s="4">
        <v>3</v>
      </c>
      <c r="K12474" s="4">
        <v>3.4</v>
      </c>
      <c r="L12474" s="4">
        <v>3.7</v>
      </c>
      <c r="M12474" s="4">
        <v>33</v>
      </c>
    </row>
    <row r="12475" spans="1:13" x14ac:dyDescent="0.2">
      <c r="A12475" s="3">
        <v>44348</v>
      </c>
      <c r="B12475" t="s">
        <v>5412</v>
      </c>
      <c r="C12475" t="s">
        <v>3108</v>
      </c>
      <c r="D12475" t="s">
        <v>1263</v>
      </c>
      <c r="E12475" t="s">
        <v>3107</v>
      </c>
      <c r="F12475" s="4">
        <v>3.552</v>
      </c>
      <c r="G12475" s="4">
        <v>3.5</v>
      </c>
      <c r="H12475" s="4">
        <v>0.22130334930541201</v>
      </c>
      <c r="I12475" s="4">
        <v>4.5</v>
      </c>
      <c r="J12475" s="4">
        <v>3.1</v>
      </c>
      <c r="K12475" s="4">
        <v>3.5</v>
      </c>
      <c r="L12475" s="4">
        <v>3.6</v>
      </c>
      <c r="M12475" s="4">
        <v>30</v>
      </c>
    </row>
    <row r="12476" spans="1:13" x14ac:dyDescent="0.2">
      <c r="A12476" s="3">
        <v>44348</v>
      </c>
      <c r="B12476" t="s">
        <v>5096</v>
      </c>
      <c r="C12476" t="s">
        <v>3093</v>
      </c>
      <c r="D12476" t="s">
        <v>1110</v>
      </c>
      <c r="E12476" t="s">
        <v>3092</v>
      </c>
      <c r="F12476" s="4">
        <v>3.5507142857142902</v>
      </c>
      <c r="G12476" s="4">
        <v>3.55</v>
      </c>
      <c r="H12476" s="4">
        <v>0.36169281596638497</v>
      </c>
      <c r="I12476" s="4">
        <v>4.5</v>
      </c>
      <c r="J12476" s="4">
        <v>2.4300000000000002</v>
      </c>
      <c r="K12476" s="4">
        <v>3.4449999999999998</v>
      </c>
      <c r="L12476" s="4">
        <v>3.6</v>
      </c>
      <c r="M12476" s="4">
        <v>28</v>
      </c>
    </row>
    <row r="12477" spans="1:13" x14ac:dyDescent="0.2">
      <c r="A12477" s="3">
        <v>44348</v>
      </c>
      <c r="B12477" t="s">
        <v>5413</v>
      </c>
      <c r="C12477" t="s">
        <v>3111</v>
      </c>
      <c r="D12477" t="s">
        <v>1264</v>
      </c>
      <c r="E12477" t="s">
        <v>3110</v>
      </c>
      <c r="F12477" s="4">
        <v>3.5049999999999999</v>
      </c>
      <c r="G12477" s="4">
        <v>3.5</v>
      </c>
      <c r="H12477" s="4">
        <v>0.229112619889417</v>
      </c>
      <c r="I12477" s="4">
        <v>4.5</v>
      </c>
      <c r="J12477" s="4">
        <v>3.1</v>
      </c>
      <c r="K12477" s="4">
        <v>3.4249999999999998</v>
      </c>
      <c r="L12477" s="4">
        <v>3.5</v>
      </c>
      <c r="M12477" s="4">
        <v>28</v>
      </c>
    </row>
    <row r="12478" spans="1:13" x14ac:dyDescent="0.2">
      <c r="A12478" s="3">
        <v>44348</v>
      </c>
      <c r="B12478" t="s">
        <v>5780</v>
      </c>
      <c r="C12478" t="s">
        <v>3153</v>
      </c>
      <c r="D12478" t="s">
        <v>1608</v>
      </c>
      <c r="E12478" t="s">
        <v>3152</v>
      </c>
      <c r="F12478" s="4">
        <v>0.48</v>
      </c>
      <c r="G12478" s="4">
        <v>0.51</v>
      </c>
      <c r="H12478" s="4">
        <v>8.8175960442741994E-2</v>
      </c>
      <c r="I12478" s="4">
        <v>0.6</v>
      </c>
      <c r="J12478" s="4">
        <v>0.26</v>
      </c>
      <c r="K12478" s="4">
        <v>0.4</v>
      </c>
      <c r="L12478" s="4">
        <v>0.55000000000000004</v>
      </c>
      <c r="M12478" s="4">
        <v>33</v>
      </c>
    </row>
    <row r="12479" spans="1:13" x14ac:dyDescent="0.2">
      <c r="A12479" s="3">
        <v>44348</v>
      </c>
      <c r="B12479" t="s">
        <v>4325</v>
      </c>
      <c r="C12479" t="s">
        <v>4324</v>
      </c>
      <c r="D12479" t="s">
        <v>421</v>
      </c>
      <c r="E12479" t="s">
        <v>4323</v>
      </c>
      <c r="F12479" s="4">
        <v>6.6419354838709701</v>
      </c>
      <c r="G12479" s="4">
        <v>6.6</v>
      </c>
      <c r="H12479" s="4">
        <v>0.410507160756372</v>
      </c>
      <c r="I12479" s="4">
        <v>8</v>
      </c>
      <c r="J12479" s="4">
        <v>5.7</v>
      </c>
      <c r="K12479" s="4">
        <v>6.5</v>
      </c>
      <c r="L12479" s="4">
        <v>6.9</v>
      </c>
      <c r="M12479" s="4">
        <v>31</v>
      </c>
    </row>
    <row r="12480" spans="1:13" x14ac:dyDescent="0.2">
      <c r="A12480" s="3">
        <v>44348</v>
      </c>
      <c r="B12480" t="s">
        <v>5405</v>
      </c>
      <c r="C12480" t="s">
        <v>4327</v>
      </c>
      <c r="D12480" t="s">
        <v>1258</v>
      </c>
      <c r="E12480" t="s">
        <v>4326</v>
      </c>
      <c r="F12480" s="4">
        <v>3.8133333333333299</v>
      </c>
      <c r="G12480" s="4">
        <v>3.75</v>
      </c>
      <c r="H12480" s="4">
        <v>0.67452835800070399</v>
      </c>
      <c r="I12480" s="4">
        <v>5.5</v>
      </c>
      <c r="J12480" s="4">
        <v>2.6</v>
      </c>
      <c r="K12480" s="4">
        <v>3.5</v>
      </c>
      <c r="L12480" s="4">
        <v>4.0750000000000002</v>
      </c>
      <c r="M12480" s="4">
        <v>30</v>
      </c>
    </row>
    <row r="12481" spans="1:13" x14ac:dyDescent="0.2">
      <c r="A12481" s="3">
        <v>44348</v>
      </c>
      <c r="B12481" t="s">
        <v>4791</v>
      </c>
      <c r="C12481" t="s">
        <v>3939</v>
      </c>
      <c r="D12481" t="s">
        <v>813</v>
      </c>
      <c r="E12481" t="s">
        <v>3947</v>
      </c>
      <c r="F12481" s="4">
        <v>20.0873076923077</v>
      </c>
      <c r="G12481" s="4">
        <v>20.055</v>
      </c>
      <c r="H12481" s="4">
        <v>0.26308261352370199</v>
      </c>
      <c r="I12481" s="4">
        <v>20.71</v>
      </c>
      <c r="J12481" s="4">
        <v>19.63</v>
      </c>
      <c r="K12481" s="4">
        <v>19.920000000000002</v>
      </c>
      <c r="L12481" s="4">
        <v>20.287500000000001</v>
      </c>
      <c r="M12481" s="4">
        <v>26</v>
      </c>
    </row>
    <row r="12482" spans="1:13" x14ac:dyDescent="0.2">
      <c r="A12482" s="3">
        <v>44348</v>
      </c>
      <c r="B12482" t="s">
        <v>4857</v>
      </c>
      <c r="C12482" t="s">
        <v>3942</v>
      </c>
      <c r="D12482" t="s">
        <v>879</v>
      </c>
      <c r="E12482" t="s">
        <v>3949</v>
      </c>
      <c r="F12482" s="4">
        <v>20.1138461538462</v>
      </c>
      <c r="G12482" s="4">
        <v>20.079999999999998</v>
      </c>
      <c r="H12482" s="4">
        <v>0.34925150734766403</v>
      </c>
      <c r="I12482" s="4">
        <v>20.82</v>
      </c>
      <c r="J12482" s="4">
        <v>19.5</v>
      </c>
      <c r="K12482" s="4">
        <v>19.844999999999999</v>
      </c>
      <c r="L12482" s="4">
        <v>20.337499999999999</v>
      </c>
      <c r="M12482" s="4">
        <v>26</v>
      </c>
    </row>
    <row r="12483" spans="1:13" x14ac:dyDescent="0.2">
      <c r="A12483" s="3">
        <v>44348</v>
      </c>
      <c r="B12483" t="s">
        <v>4921</v>
      </c>
      <c r="C12483" t="s">
        <v>3952</v>
      </c>
      <c r="D12483" t="s">
        <v>943</v>
      </c>
      <c r="E12483" t="s">
        <v>3951</v>
      </c>
      <c r="F12483" s="4">
        <v>20.204230769230801</v>
      </c>
      <c r="G12483" s="4">
        <v>20.145</v>
      </c>
      <c r="H12483" s="4">
        <v>0.34743831771320899</v>
      </c>
      <c r="I12483" s="4">
        <v>20.85</v>
      </c>
      <c r="J12483" s="4">
        <v>19.45</v>
      </c>
      <c r="K12483" s="4">
        <v>20.004999999999999</v>
      </c>
      <c r="L12483" s="4">
        <v>20.56</v>
      </c>
      <c r="M12483" s="4">
        <v>26</v>
      </c>
    </row>
    <row r="12484" spans="1:13" x14ac:dyDescent="0.2">
      <c r="A12484" s="3">
        <v>44348</v>
      </c>
      <c r="B12484" t="s">
        <v>3937</v>
      </c>
      <c r="C12484" t="s">
        <v>3936</v>
      </c>
      <c r="D12484" t="s">
        <v>290</v>
      </c>
      <c r="E12484" t="s">
        <v>3935</v>
      </c>
      <c r="F12484" s="4">
        <v>20.253125000000001</v>
      </c>
      <c r="G12484" s="4">
        <v>20.350000000000001</v>
      </c>
      <c r="H12484" s="4">
        <v>0.518138339355116</v>
      </c>
      <c r="I12484" s="4">
        <v>21</v>
      </c>
      <c r="J12484" s="4">
        <v>19</v>
      </c>
      <c r="K12484" s="4">
        <v>20</v>
      </c>
      <c r="L12484" s="4">
        <v>20.625</v>
      </c>
      <c r="M12484" s="4">
        <v>32</v>
      </c>
    </row>
    <row r="12485" spans="1:13" x14ac:dyDescent="0.2">
      <c r="A12485" s="3">
        <v>44348</v>
      </c>
      <c r="B12485" t="s">
        <v>3940</v>
      </c>
      <c r="C12485" t="s">
        <v>3939</v>
      </c>
      <c r="D12485" t="s">
        <v>291</v>
      </c>
      <c r="E12485" t="s">
        <v>3938</v>
      </c>
      <c r="F12485" s="4">
        <v>20.7625806451613</v>
      </c>
      <c r="G12485" s="4">
        <v>21</v>
      </c>
      <c r="H12485" s="4">
        <v>0.779311524111445</v>
      </c>
      <c r="I12485" s="4">
        <v>22</v>
      </c>
      <c r="J12485" s="4">
        <v>19.25</v>
      </c>
      <c r="K12485" s="4">
        <v>20.25</v>
      </c>
      <c r="L12485" s="4">
        <v>21.35</v>
      </c>
      <c r="M12485" s="4">
        <v>31</v>
      </c>
    </row>
    <row r="12486" spans="1:13" x14ac:dyDescent="0.2">
      <c r="A12486" s="3">
        <v>44348</v>
      </c>
      <c r="B12486" t="s">
        <v>5349</v>
      </c>
      <c r="C12486" t="s">
        <v>3942</v>
      </c>
      <c r="D12486" t="s">
        <v>1219</v>
      </c>
      <c r="E12486" t="s">
        <v>3941</v>
      </c>
      <c r="F12486" s="4">
        <v>21.247142857142901</v>
      </c>
      <c r="G12486" s="4">
        <v>21.2</v>
      </c>
      <c r="H12486" s="4">
        <v>0.89764771963807</v>
      </c>
      <c r="I12486" s="4">
        <v>23</v>
      </c>
      <c r="J12486" s="4">
        <v>19.25</v>
      </c>
      <c r="K12486" s="4">
        <v>20.61</v>
      </c>
      <c r="L12486" s="4">
        <v>21.72</v>
      </c>
      <c r="M12486" s="4">
        <v>21</v>
      </c>
    </row>
    <row r="12487" spans="1:13" x14ac:dyDescent="0.2">
      <c r="A12487" s="3">
        <v>44348</v>
      </c>
      <c r="B12487" t="s">
        <v>3580</v>
      </c>
      <c r="C12487" t="s">
        <v>3579</v>
      </c>
      <c r="D12487" t="s">
        <v>171</v>
      </c>
      <c r="E12487" t="s">
        <v>3578</v>
      </c>
      <c r="F12487" s="4">
        <v>5.8045454545454502</v>
      </c>
      <c r="G12487" s="4">
        <v>5.8</v>
      </c>
      <c r="H12487" s="4">
        <v>0.58171132719057295</v>
      </c>
      <c r="I12487" s="4">
        <v>6.8</v>
      </c>
      <c r="J12487" s="4">
        <v>4.0999999999999996</v>
      </c>
      <c r="K12487" s="4">
        <v>5.5</v>
      </c>
      <c r="L12487" s="4">
        <v>6.2</v>
      </c>
      <c r="M12487" s="4">
        <v>33</v>
      </c>
    </row>
    <row r="12488" spans="1:13" x14ac:dyDescent="0.2">
      <c r="A12488" s="3">
        <v>44348</v>
      </c>
      <c r="B12488" t="s">
        <v>3583</v>
      </c>
      <c r="C12488" t="s">
        <v>3582</v>
      </c>
      <c r="D12488" t="s">
        <v>172</v>
      </c>
      <c r="E12488" t="s">
        <v>3581</v>
      </c>
      <c r="F12488" s="4">
        <v>2.8030303030303001</v>
      </c>
      <c r="G12488" s="4">
        <v>2.8</v>
      </c>
      <c r="H12488" s="4">
        <v>0.49277584184193801</v>
      </c>
      <c r="I12488" s="4">
        <v>4.03</v>
      </c>
      <c r="J12488" s="4">
        <v>2.0099999999999998</v>
      </c>
      <c r="K12488" s="4">
        <v>2.5</v>
      </c>
      <c r="L12488" s="4">
        <v>3</v>
      </c>
      <c r="M12488" s="4">
        <v>33</v>
      </c>
    </row>
    <row r="12489" spans="1:13" x14ac:dyDescent="0.2">
      <c r="A12489" s="3">
        <v>44348</v>
      </c>
      <c r="B12489" t="s">
        <v>5214</v>
      </c>
      <c r="C12489" t="s">
        <v>3585</v>
      </c>
      <c r="D12489" t="s">
        <v>1170</v>
      </c>
      <c r="E12489" t="s">
        <v>3584</v>
      </c>
      <c r="F12489" s="4">
        <v>2.2071999999999998</v>
      </c>
      <c r="G12489" s="4">
        <v>2</v>
      </c>
      <c r="H12489" s="4">
        <v>0.414884722945222</v>
      </c>
      <c r="I12489" s="4">
        <v>3</v>
      </c>
      <c r="J12489" s="4">
        <v>1.5</v>
      </c>
      <c r="K12489" s="4">
        <v>2</v>
      </c>
      <c r="L12489" s="4">
        <v>2.5</v>
      </c>
      <c r="M12489" s="4">
        <v>25</v>
      </c>
    </row>
    <row r="12490" spans="1:13" x14ac:dyDescent="0.2">
      <c r="A12490" s="3">
        <v>44348</v>
      </c>
      <c r="B12490" t="s">
        <v>5217</v>
      </c>
      <c r="C12490" t="s">
        <v>3603</v>
      </c>
      <c r="D12490" t="s">
        <v>1171</v>
      </c>
      <c r="E12490" t="s">
        <v>3602</v>
      </c>
      <c r="F12490" s="4">
        <v>3.73192307692308</v>
      </c>
      <c r="G12490" s="4">
        <v>3.55</v>
      </c>
      <c r="H12490" s="4">
        <v>0.90430976653254902</v>
      </c>
      <c r="I12490" s="4">
        <v>6.1</v>
      </c>
      <c r="J12490" s="4">
        <v>2.4</v>
      </c>
      <c r="K12490" s="4">
        <v>3.05</v>
      </c>
      <c r="L12490" s="4">
        <v>4.2824999999999998</v>
      </c>
      <c r="M12490" s="4">
        <v>26</v>
      </c>
    </row>
    <row r="12491" spans="1:13" x14ac:dyDescent="0.2">
      <c r="A12491" s="3">
        <v>44348</v>
      </c>
      <c r="B12491" t="s">
        <v>3607</v>
      </c>
      <c r="C12491" t="s">
        <v>3594</v>
      </c>
      <c r="D12491" t="s">
        <v>180</v>
      </c>
      <c r="E12491" t="s">
        <v>3593</v>
      </c>
      <c r="F12491" s="4">
        <v>18.5448275862069</v>
      </c>
      <c r="G12491" s="4">
        <v>18.8</v>
      </c>
      <c r="H12491" s="4">
        <v>1.1037294592479701</v>
      </c>
      <c r="I12491" s="4">
        <v>20.74</v>
      </c>
      <c r="J12491" s="4">
        <v>15.6</v>
      </c>
      <c r="K12491" s="4">
        <v>18</v>
      </c>
      <c r="L12491" s="4">
        <v>19.100000000000001</v>
      </c>
      <c r="M12491" s="4">
        <v>29</v>
      </c>
    </row>
    <row r="12492" spans="1:13" x14ac:dyDescent="0.2">
      <c r="A12492" s="3">
        <v>44348</v>
      </c>
      <c r="B12492" t="s">
        <v>5218</v>
      </c>
      <c r="C12492" t="s">
        <v>3606</v>
      </c>
      <c r="D12492" t="s">
        <v>1172</v>
      </c>
      <c r="E12492" t="s">
        <v>3605</v>
      </c>
      <c r="F12492" s="4">
        <v>2.7569230769230799</v>
      </c>
      <c r="G12492" s="4">
        <v>2.65</v>
      </c>
      <c r="H12492" s="4">
        <v>0.87534573389384496</v>
      </c>
      <c r="I12492" s="4">
        <v>4.0999999999999996</v>
      </c>
      <c r="J12492" s="4">
        <v>0.8</v>
      </c>
      <c r="K12492" s="4">
        <v>2.2400000000000002</v>
      </c>
      <c r="L12492" s="4">
        <v>3.4750000000000001</v>
      </c>
      <c r="M12492" s="4">
        <v>26</v>
      </c>
    </row>
    <row r="12493" spans="1:13" x14ac:dyDescent="0.2">
      <c r="A12493" s="3">
        <v>44348</v>
      </c>
      <c r="B12493" t="s">
        <v>3610</v>
      </c>
      <c r="C12493" t="s">
        <v>3597</v>
      </c>
      <c r="D12493" t="s">
        <v>181</v>
      </c>
      <c r="E12493" t="s">
        <v>3596</v>
      </c>
      <c r="F12493" s="4">
        <v>6.2513793103448299</v>
      </c>
      <c r="G12493" s="4">
        <v>6.34</v>
      </c>
      <c r="H12493" s="4">
        <v>0.82682147035642695</v>
      </c>
      <c r="I12493" s="4">
        <v>8.1999999999999993</v>
      </c>
      <c r="J12493" s="4">
        <v>4.2</v>
      </c>
      <c r="K12493" s="4">
        <v>5.6</v>
      </c>
      <c r="L12493" s="4">
        <v>6.7</v>
      </c>
      <c r="M12493" s="4">
        <v>29</v>
      </c>
    </row>
    <row r="12494" spans="1:13" x14ac:dyDescent="0.2">
      <c r="A12494" s="3">
        <v>44348</v>
      </c>
      <c r="B12494" t="s">
        <v>5219</v>
      </c>
      <c r="C12494" t="s">
        <v>3609</v>
      </c>
      <c r="D12494" t="s">
        <v>1173</v>
      </c>
      <c r="E12494" t="s">
        <v>3608</v>
      </c>
      <c r="F12494" s="4">
        <v>2.6507692307692299</v>
      </c>
      <c r="G12494" s="4">
        <v>2.65</v>
      </c>
      <c r="H12494" s="4">
        <v>0.601178330127912</v>
      </c>
      <c r="I12494" s="4">
        <v>3.9</v>
      </c>
      <c r="J12494" s="4">
        <v>1.4</v>
      </c>
      <c r="K12494" s="4">
        <v>2.2250000000000001</v>
      </c>
      <c r="L12494" s="4">
        <v>3.1</v>
      </c>
      <c r="M12494" s="4">
        <v>26</v>
      </c>
    </row>
    <row r="12495" spans="1:13" x14ac:dyDescent="0.2">
      <c r="A12495" s="3">
        <v>44348</v>
      </c>
      <c r="B12495" t="s">
        <v>3613</v>
      </c>
      <c r="C12495" t="s">
        <v>3600</v>
      </c>
      <c r="D12495" t="s">
        <v>182</v>
      </c>
      <c r="E12495" t="s">
        <v>3599</v>
      </c>
      <c r="F12495" s="4">
        <v>3.7437931034482799</v>
      </c>
      <c r="G12495" s="4">
        <v>4</v>
      </c>
      <c r="H12495" s="4">
        <v>0.94677804682551603</v>
      </c>
      <c r="I12495" s="4">
        <v>5.2</v>
      </c>
      <c r="J12495" s="4">
        <v>2</v>
      </c>
      <c r="K12495" s="4">
        <v>3.3</v>
      </c>
      <c r="L12495" s="4">
        <v>4.3</v>
      </c>
      <c r="M12495" s="4">
        <v>29</v>
      </c>
    </row>
    <row r="12496" spans="1:13" x14ac:dyDescent="0.2">
      <c r="A12496" s="3">
        <v>44348</v>
      </c>
      <c r="B12496" t="s">
        <v>5220</v>
      </c>
      <c r="C12496" t="s">
        <v>3612</v>
      </c>
      <c r="D12496" t="s">
        <v>1174</v>
      </c>
      <c r="E12496" t="s">
        <v>3611</v>
      </c>
      <c r="F12496" s="4">
        <v>2.2730769230769199</v>
      </c>
      <c r="G12496" s="4">
        <v>2.2999999999999998</v>
      </c>
      <c r="H12496" s="4">
        <v>0.75199345332665901</v>
      </c>
      <c r="I12496" s="4">
        <v>3.5</v>
      </c>
      <c r="J12496" s="4">
        <v>0.3</v>
      </c>
      <c r="K12496" s="4">
        <v>2.0249999999999999</v>
      </c>
      <c r="L12496" s="4">
        <v>2.7</v>
      </c>
      <c r="M12496" s="4">
        <v>26</v>
      </c>
    </row>
    <row r="12497" spans="1:13" x14ac:dyDescent="0.2">
      <c r="A12497" s="3">
        <v>44348</v>
      </c>
      <c r="B12497" t="s">
        <v>5337</v>
      </c>
      <c r="C12497" t="s">
        <v>3879</v>
      </c>
      <c r="D12497" t="s">
        <v>1213</v>
      </c>
      <c r="E12497" t="s">
        <v>3878</v>
      </c>
      <c r="F12497" s="4">
        <v>0.69266666666666699</v>
      </c>
      <c r="G12497" s="4">
        <v>0.6</v>
      </c>
      <c r="H12497" s="4">
        <v>0.27504458513034502</v>
      </c>
      <c r="I12497" s="4">
        <v>1.3</v>
      </c>
      <c r="J12497" s="4">
        <v>0.3</v>
      </c>
      <c r="K12497" s="4">
        <v>0.51</v>
      </c>
      <c r="L12497" s="4">
        <v>0.85</v>
      </c>
      <c r="M12497" s="4">
        <v>15</v>
      </c>
    </row>
    <row r="12498" spans="1:13" x14ac:dyDescent="0.2">
      <c r="A12498" s="3">
        <v>44348</v>
      </c>
      <c r="B12498" t="s">
        <v>3883</v>
      </c>
      <c r="C12498" t="s">
        <v>3870</v>
      </c>
      <c r="D12498" t="s">
        <v>272</v>
      </c>
      <c r="E12498" t="s">
        <v>3869</v>
      </c>
      <c r="F12498" s="4">
        <v>1.3712500000000001</v>
      </c>
      <c r="G12498" s="4">
        <v>1.6</v>
      </c>
      <c r="H12498" s="4">
        <v>0.72695598216123103</v>
      </c>
      <c r="I12498" s="4">
        <v>2.1</v>
      </c>
      <c r="J12498" s="4">
        <v>-0.91</v>
      </c>
      <c r="K12498" s="4">
        <v>1.175</v>
      </c>
      <c r="L12498" s="4">
        <v>1.7549999999999999</v>
      </c>
      <c r="M12498" s="4">
        <v>16</v>
      </c>
    </row>
    <row r="12499" spans="1:13" x14ac:dyDescent="0.2">
      <c r="A12499" s="3">
        <v>44348</v>
      </c>
      <c r="B12499" t="s">
        <v>5338</v>
      </c>
      <c r="C12499" t="s">
        <v>3882</v>
      </c>
      <c r="D12499" t="s">
        <v>1214</v>
      </c>
      <c r="E12499" t="s">
        <v>3881</v>
      </c>
      <c r="F12499" s="4">
        <v>0.67866666666666697</v>
      </c>
      <c r="G12499" s="4">
        <v>0.6</v>
      </c>
      <c r="H12499" s="4">
        <v>0.36187737991650998</v>
      </c>
      <c r="I12499" s="4">
        <v>1.8</v>
      </c>
      <c r="J12499" s="4">
        <v>0.26</v>
      </c>
      <c r="K12499" s="4">
        <v>0.55000000000000004</v>
      </c>
      <c r="L12499" s="4">
        <v>0.7</v>
      </c>
      <c r="M12499" s="4">
        <v>15</v>
      </c>
    </row>
    <row r="12500" spans="1:13" x14ac:dyDescent="0.2">
      <c r="A12500" s="3">
        <v>44348</v>
      </c>
      <c r="B12500" t="s">
        <v>3886</v>
      </c>
      <c r="C12500" t="s">
        <v>3873</v>
      </c>
      <c r="D12500" t="s">
        <v>273</v>
      </c>
      <c r="E12500" t="s">
        <v>3872</v>
      </c>
      <c r="F12500" s="4">
        <v>0.84812500000000002</v>
      </c>
      <c r="G12500" s="4">
        <v>0.85</v>
      </c>
      <c r="H12500" s="4">
        <v>0.36277116294803102</v>
      </c>
      <c r="I12500" s="4">
        <v>1.6</v>
      </c>
      <c r="J12500" s="4">
        <v>0.3</v>
      </c>
      <c r="K12500" s="4">
        <v>0.67500000000000004</v>
      </c>
      <c r="L12500" s="4">
        <v>0.91249999999999998</v>
      </c>
      <c r="M12500" s="4">
        <v>16</v>
      </c>
    </row>
    <row r="12501" spans="1:13" x14ac:dyDescent="0.2">
      <c r="A12501" s="3">
        <v>44348</v>
      </c>
      <c r="B12501" t="s">
        <v>5339</v>
      </c>
      <c r="C12501" t="s">
        <v>3885</v>
      </c>
      <c r="D12501" t="s">
        <v>1215</v>
      </c>
      <c r="E12501" t="s">
        <v>3884</v>
      </c>
      <c r="F12501" s="4">
        <v>0.59466666666666701</v>
      </c>
      <c r="G12501" s="4">
        <v>0.6</v>
      </c>
      <c r="H12501" s="4">
        <v>0.20828780454892101</v>
      </c>
      <c r="I12501" s="4">
        <v>1</v>
      </c>
      <c r="J12501" s="4">
        <v>0.38</v>
      </c>
      <c r="K12501" s="4">
        <v>0.4</v>
      </c>
      <c r="L12501" s="4">
        <v>0.6</v>
      </c>
      <c r="M12501" s="4">
        <v>15</v>
      </c>
    </row>
    <row r="12502" spans="1:13" x14ac:dyDescent="0.2">
      <c r="A12502" s="3">
        <v>44348</v>
      </c>
      <c r="B12502" t="s">
        <v>3889</v>
      </c>
      <c r="C12502" t="s">
        <v>3876</v>
      </c>
      <c r="D12502" t="s">
        <v>274</v>
      </c>
      <c r="E12502" t="s">
        <v>3875</v>
      </c>
      <c r="F12502" s="4">
        <v>0.72312500000000002</v>
      </c>
      <c r="G12502" s="4">
        <v>0.8</v>
      </c>
      <c r="H12502" s="4">
        <v>0.25019242594451202</v>
      </c>
      <c r="I12502" s="4">
        <v>1.18</v>
      </c>
      <c r="J12502" s="4">
        <v>0.1</v>
      </c>
      <c r="K12502" s="4">
        <v>0.65249999999999997</v>
      </c>
      <c r="L12502" s="4">
        <v>0.80249999999999999</v>
      </c>
      <c r="M12502" s="4">
        <v>16</v>
      </c>
    </row>
    <row r="12503" spans="1:13" x14ac:dyDescent="0.2">
      <c r="A12503" s="3">
        <v>44348</v>
      </c>
      <c r="B12503" t="s">
        <v>5340</v>
      </c>
      <c r="C12503" t="s">
        <v>3888</v>
      </c>
      <c r="D12503" t="s">
        <v>1216</v>
      </c>
      <c r="E12503" t="s">
        <v>3887</v>
      </c>
      <c r="F12503" s="4">
        <v>0.37866666666666698</v>
      </c>
      <c r="G12503" s="4">
        <v>0.5</v>
      </c>
      <c r="H12503" s="4">
        <v>0.64728958706579698</v>
      </c>
      <c r="I12503" s="4">
        <v>0.86</v>
      </c>
      <c r="J12503" s="4">
        <v>-1.9</v>
      </c>
      <c r="K12503" s="4">
        <v>0.4</v>
      </c>
      <c r="L12503" s="4">
        <v>0.57499999999999996</v>
      </c>
      <c r="M12503" s="4">
        <v>15</v>
      </c>
    </row>
    <row r="12504" spans="1:13" x14ac:dyDescent="0.2">
      <c r="A12504" s="3">
        <v>44378</v>
      </c>
      <c r="B12504" t="s">
        <v>3928</v>
      </c>
      <c r="C12504" t="s">
        <v>3927</v>
      </c>
      <c r="D12504" t="s">
        <v>287</v>
      </c>
      <c r="E12504" t="s">
        <v>3926</v>
      </c>
      <c r="F12504" s="4">
        <v>7.0181818181818203</v>
      </c>
      <c r="G12504" s="4">
        <v>7</v>
      </c>
      <c r="H12504" s="4">
        <v>0.387637979902903</v>
      </c>
      <c r="I12504" s="4">
        <v>7.5</v>
      </c>
      <c r="J12504" s="4">
        <v>5.8</v>
      </c>
      <c r="K12504" s="4">
        <v>6.8624999999999998</v>
      </c>
      <c r="L12504" s="4">
        <v>7.2374999999999998</v>
      </c>
      <c r="M12504" s="4">
        <v>22</v>
      </c>
    </row>
    <row r="12505" spans="1:13" x14ac:dyDescent="0.2">
      <c r="A12505" s="3">
        <v>44378</v>
      </c>
      <c r="B12505" t="s">
        <v>3931</v>
      </c>
      <c r="C12505" t="s">
        <v>3930</v>
      </c>
      <c r="D12505" t="s">
        <v>288</v>
      </c>
      <c r="E12505" t="s">
        <v>3929</v>
      </c>
      <c r="F12505" s="4">
        <v>7.2922727272727297</v>
      </c>
      <c r="G12505" s="4">
        <v>7.35</v>
      </c>
      <c r="H12505" s="4">
        <v>0.50297147337627701</v>
      </c>
      <c r="I12505" s="4">
        <v>8.6</v>
      </c>
      <c r="J12505" s="4">
        <v>6.2</v>
      </c>
      <c r="K12505" s="4">
        <v>7</v>
      </c>
      <c r="L12505" s="4">
        <v>7.5</v>
      </c>
      <c r="M12505" s="4">
        <v>22</v>
      </c>
    </row>
    <row r="12506" spans="1:13" x14ac:dyDescent="0.2">
      <c r="A12506" s="3">
        <v>44378</v>
      </c>
      <c r="B12506" t="s">
        <v>5346</v>
      </c>
      <c r="C12506" t="s">
        <v>3933</v>
      </c>
      <c r="D12506" t="s">
        <v>1218</v>
      </c>
      <c r="E12506" t="s">
        <v>3932</v>
      </c>
      <c r="F12506" s="4">
        <v>7.3964999999999996</v>
      </c>
      <c r="G12506" s="4">
        <v>7.25</v>
      </c>
      <c r="H12506" s="4">
        <v>0.478267432345236</v>
      </c>
      <c r="I12506" s="4">
        <v>8.8000000000000007</v>
      </c>
      <c r="J12506" s="4">
        <v>6.66</v>
      </c>
      <c r="K12506" s="4">
        <v>7.15</v>
      </c>
      <c r="L12506" s="4">
        <v>7.61</v>
      </c>
      <c r="M12506" s="4">
        <v>20</v>
      </c>
    </row>
    <row r="12507" spans="1:13" x14ac:dyDescent="0.2">
      <c r="A12507" s="3">
        <v>44378</v>
      </c>
      <c r="B12507" t="s">
        <v>3919</v>
      </c>
      <c r="C12507" t="s">
        <v>3918</v>
      </c>
      <c r="D12507" t="s">
        <v>284</v>
      </c>
      <c r="E12507" t="s">
        <v>3917</v>
      </c>
      <c r="F12507" s="4">
        <v>4.9419230769230804</v>
      </c>
      <c r="G12507" s="4">
        <v>5</v>
      </c>
      <c r="H12507" s="4">
        <v>0.24665796935463899</v>
      </c>
      <c r="I12507" s="4">
        <v>5.25</v>
      </c>
      <c r="J12507" s="4">
        <v>4.3</v>
      </c>
      <c r="K12507" s="4">
        <v>4.8</v>
      </c>
      <c r="L12507" s="4">
        <v>5.1224999999999996</v>
      </c>
      <c r="M12507" s="4">
        <v>26</v>
      </c>
    </row>
    <row r="12508" spans="1:13" x14ac:dyDescent="0.2">
      <c r="A12508" s="3">
        <v>44378</v>
      </c>
      <c r="B12508" t="s">
        <v>3922</v>
      </c>
      <c r="C12508" t="s">
        <v>3921</v>
      </c>
      <c r="D12508" t="s">
        <v>285</v>
      </c>
      <c r="E12508" t="s">
        <v>3920</v>
      </c>
      <c r="F12508" s="4">
        <v>5.2750000000000004</v>
      </c>
      <c r="G12508" s="4">
        <v>5.25</v>
      </c>
      <c r="H12508" s="4">
        <v>0.40683294296094202</v>
      </c>
      <c r="I12508" s="4">
        <v>6</v>
      </c>
      <c r="J12508" s="4">
        <v>4.5</v>
      </c>
      <c r="K12508" s="4">
        <v>4.9924999999999997</v>
      </c>
      <c r="L12508" s="4">
        <v>5.5025000000000004</v>
      </c>
      <c r="M12508" s="4">
        <v>24</v>
      </c>
    </row>
    <row r="12509" spans="1:13" x14ac:dyDescent="0.2">
      <c r="A12509" s="3">
        <v>44378</v>
      </c>
      <c r="B12509" t="s">
        <v>5343</v>
      </c>
      <c r="C12509" t="s">
        <v>3924</v>
      </c>
      <c r="D12509" t="s">
        <v>1217</v>
      </c>
      <c r="E12509" t="s">
        <v>3923</v>
      </c>
      <c r="F12509" s="4">
        <v>5.3447619047619002</v>
      </c>
      <c r="G12509" s="4">
        <v>5.5</v>
      </c>
      <c r="H12509" s="4">
        <v>0.58632430486565201</v>
      </c>
      <c r="I12509" s="4">
        <v>6.12</v>
      </c>
      <c r="J12509" s="4">
        <v>4.2300000000000004</v>
      </c>
      <c r="K12509" s="4">
        <v>5.0999999999999996</v>
      </c>
      <c r="L12509" s="4">
        <v>5.75</v>
      </c>
      <c r="M12509" s="4">
        <v>21</v>
      </c>
    </row>
    <row r="12510" spans="1:13" x14ac:dyDescent="0.2">
      <c r="A12510" s="3">
        <v>44378</v>
      </c>
      <c r="B12510" t="s">
        <v>3989</v>
      </c>
      <c r="C12510" t="s">
        <v>3988</v>
      </c>
      <c r="D12510" t="s">
        <v>308</v>
      </c>
      <c r="E12510" t="s">
        <v>3987</v>
      </c>
      <c r="F12510" s="4">
        <v>4.0142307692307702</v>
      </c>
      <c r="G12510" s="4">
        <v>4</v>
      </c>
      <c r="H12510" s="4">
        <v>0.39924101068826201</v>
      </c>
      <c r="I12510" s="4">
        <v>5.3</v>
      </c>
      <c r="J12510" s="4">
        <v>3.02</v>
      </c>
      <c r="K12510" s="4">
        <v>3.8</v>
      </c>
      <c r="L12510" s="4">
        <v>4.1074999999999999</v>
      </c>
      <c r="M12510" s="4">
        <v>26</v>
      </c>
    </row>
    <row r="12511" spans="1:13" x14ac:dyDescent="0.2">
      <c r="A12511" s="3">
        <v>44378</v>
      </c>
      <c r="B12511" t="s">
        <v>5355</v>
      </c>
      <c r="C12511" t="s">
        <v>3991</v>
      </c>
      <c r="D12511" t="s">
        <v>1222</v>
      </c>
      <c r="E12511" t="s">
        <v>3990</v>
      </c>
      <c r="F12511" s="4">
        <v>3.8292307692307701</v>
      </c>
      <c r="G12511" s="4">
        <v>3.75</v>
      </c>
      <c r="H12511" s="4">
        <v>0.36068737795407302</v>
      </c>
      <c r="I12511" s="4">
        <v>4.8</v>
      </c>
      <c r="J12511" s="4">
        <v>3.3</v>
      </c>
      <c r="K12511" s="4">
        <v>3.62</v>
      </c>
      <c r="L12511" s="4">
        <v>4</v>
      </c>
      <c r="M12511" s="4">
        <v>26</v>
      </c>
    </row>
    <row r="12512" spans="1:13" x14ac:dyDescent="0.2">
      <c r="A12512" s="3">
        <v>44378</v>
      </c>
      <c r="B12512" t="s">
        <v>3995</v>
      </c>
      <c r="C12512" t="s">
        <v>3994</v>
      </c>
      <c r="D12512" t="s">
        <v>310</v>
      </c>
      <c r="E12512" t="s">
        <v>3993</v>
      </c>
      <c r="F12512" s="4">
        <v>4.2310714285714299</v>
      </c>
      <c r="G12512" s="4">
        <v>4.2</v>
      </c>
      <c r="H12512" s="4">
        <v>0.36739663989385002</v>
      </c>
      <c r="I12512" s="4">
        <v>5.3</v>
      </c>
      <c r="J12512" s="4">
        <v>3.6</v>
      </c>
      <c r="K12512" s="4">
        <v>4</v>
      </c>
      <c r="L12512" s="4">
        <v>4.3250000000000002</v>
      </c>
      <c r="M12512" s="4">
        <v>28</v>
      </c>
    </row>
    <row r="12513" spans="1:13" x14ac:dyDescent="0.2">
      <c r="A12513" s="3">
        <v>44378</v>
      </c>
      <c r="B12513" t="s">
        <v>5358</v>
      </c>
      <c r="C12513" t="s">
        <v>3997</v>
      </c>
      <c r="D12513" t="s">
        <v>1223</v>
      </c>
      <c r="E12513" t="s">
        <v>3996</v>
      </c>
      <c r="F12513" s="4">
        <v>4.0425000000000004</v>
      </c>
      <c r="G12513" s="4">
        <v>4</v>
      </c>
      <c r="H12513" s="4">
        <v>0.37584103219510401</v>
      </c>
      <c r="I12513" s="4">
        <v>5.2</v>
      </c>
      <c r="J12513" s="4">
        <v>3.5</v>
      </c>
      <c r="K12513" s="4">
        <v>3.8</v>
      </c>
      <c r="L12513" s="4">
        <v>4.2</v>
      </c>
      <c r="M12513" s="4">
        <v>28</v>
      </c>
    </row>
    <row r="12514" spans="1:13" x14ac:dyDescent="0.2">
      <c r="A12514" s="3">
        <v>44378</v>
      </c>
      <c r="B12514" t="s">
        <v>4434</v>
      </c>
      <c r="C12514" t="s">
        <v>3900</v>
      </c>
      <c r="D12514" t="s">
        <v>522</v>
      </c>
      <c r="E12514" t="s">
        <v>3899</v>
      </c>
      <c r="F12514" s="4">
        <v>5.0967741935483897</v>
      </c>
      <c r="G12514" s="4">
        <v>5</v>
      </c>
      <c r="H12514" s="4">
        <v>0.307391033232637</v>
      </c>
      <c r="I12514" s="4">
        <v>5.75</v>
      </c>
      <c r="J12514" s="4">
        <v>4.5</v>
      </c>
      <c r="K12514" s="4">
        <v>5</v>
      </c>
      <c r="L12514" s="4">
        <v>5.25</v>
      </c>
      <c r="M12514" s="4">
        <v>31</v>
      </c>
    </row>
    <row r="12515" spans="1:13" x14ac:dyDescent="0.2">
      <c r="A12515" s="3">
        <v>44378</v>
      </c>
      <c r="B12515" t="s">
        <v>5611</v>
      </c>
      <c r="C12515" t="s">
        <v>3912</v>
      </c>
      <c r="D12515" t="s">
        <v>1441</v>
      </c>
      <c r="E12515" t="s">
        <v>3911</v>
      </c>
      <c r="F12515" s="4">
        <v>5.3043478260869596</v>
      </c>
      <c r="G12515" s="4">
        <v>5.25</v>
      </c>
      <c r="H12515" s="4">
        <v>0.432727355764432</v>
      </c>
      <c r="I12515" s="4">
        <v>6</v>
      </c>
      <c r="J12515" s="4">
        <v>4.5</v>
      </c>
      <c r="K12515" s="4">
        <v>5</v>
      </c>
      <c r="L12515" s="4">
        <v>5.625</v>
      </c>
      <c r="M12515" s="4">
        <v>23</v>
      </c>
    </row>
    <row r="12516" spans="1:13" x14ac:dyDescent="0.2">
      <c r="A12516" s="3">
        <v>44378</v>
      </c>
      <c r="B12516" t="s">
        <v>4586</v>
      </c>
      <c r="C12516" t="s">
        <v>3903</v>
      </c>
      <c r="D12516" t="s">
        <v>616</v>
      </c>
      <c r="E12516" t="s">
        <v>3902</v>
      </c>
      <c r="F12516" s="4">
        <v>5.1935483870967696</v>
      </c>
      <c r="G12516" s="4">
        <v>5</v>
      </c>
      <c r="H12516" s="4">
        <v>0.32729750367819599</v>
      </c>
      <c r="I12516" s="4">
        <v>5.75</v>
      </c>
      <c r="J12516" s="4">
        <v>4.5</v>
      </c>
      <c r="K12516" s="4">
        <v>5</v>
      </c>
      <c r="L12516" s="4">
        <v>5.5</v>
      </c>
      <c r="M12516" s="4">
        <v>31</v>
      </c>
    </row>
    <row r="12517" spans="1:13" x14ac:dyDescent="0.2">
      <c r="A12517" s="3">
        <v>44378</v>
      </c>
      <c r="B12517" t="s">
        <v>5677</v>
      </c>
      <c r="C12517" t="s">
        <v>3915</v>
      </c>
      <c r="D12517" t="s">
        <v>1507</v>
      </c>
      <c r="E12517" t="s">
        <v>3914</v>
      </c>
      <c r="F12517" s="4">
        <v>5.3804347826086998</v>
      </c>
      <c r="G12517" s="4">
        <v>5.5</v>
      </c>
      <c r="H12517" s="4">
        <v>0.52152292951307999</v>
      </c>
      <c r="I12517" s="4">
        <v>6.25</v>
      </c>
      <c r="J12517" s="4">
        <v>4.25</v>
      </c>
      <c r="K12517" s="4">
        <v>5</v>
      </c>
      <c r="L12517" s="4">
        <v>5.75</v>
      </c>
      <c r="M12517" s="4">
        <v>23</v>
      </c>
    </row>
    <row r="12518" spans="1:13" x14ac:dyDescent="0.2">
      <c r="A12518" s="3">
        <v>44378</v>
      </c>
      <c r="B12518" t="s">
        <v>3910</v>
      </c>
      <c r="C12518" t="s">
        <v>3894</v>
      </c>
      <c r="D12518" t="s">
        <v>281</v>
      </c>
      <c r="E12518" t="s">
        <v>3893</v>
      </c>
      <c r="F12518" s="4">
        <v>4.6209677419354804</v>
      </c>
      <c r="G12518" s="4">
        <v>4.75</v>
      </c>
      <c r="H12518" s="4">
        <v>0.14246297387297199</v>
      </c>
      <c r="I12518" s="4">
        <v>4.75</v>
      </c>
      <c r="J12518" s="4">
        <v>4.25</v>
      </c>
      <c r="K12518" s="4">
        <v>4.5</v>
      </c>
      <c r="L12518" s="4">
        <v>4.75</v>
      </c>
      <c r="M12518" s="4">
        <v>31</v>
      </c>
    </row>
    <row r="12519" spans="1:13" x14ac:dyDescent="0.2">
      <c r="A12519" s="3">
        <v>44378</v>
      </c>
      <c r="B12519" t="s">
        <v>4790</v>
      </c>
      <c r="C12519" t="s">
        <v>3906</v>
      </c>
      <c r="D12519" t="s">
        <v>812</v>
      </c>
      <c r="E12519" t="s">
        <v>3905</v>
      </c>
      <c r="F12519" s="4">
        <v>5.2177419354838701</v>
      </c>
      <c r="G12519" s="4">
        <v>5.25</v>
      </c>
      <c r="H12519" s="4">
        <v>0.36935718645072502</v>
      </c>
      <c r="I12519" s="4">
        <v>6</v>
      </c>
      <c r="J12519" s="4">
        <v>4.5</v>
      </c>
      <c r="K12519" s="4">
        <v>5</v>
      </c>
      <c r="L12519" s="4">
        <v>5.5</v>
      </c>
      <c r="M12519" s="4">
        <v>31</v>
      </c>
    </row>
    <row r="12520" spans="1:13" x14ac:dyDescent="0.2">
      <c r="A12520" s="3">
        <v>44378</v>
      </c>
      <c r="B12520" t="s">
        <v>5878</v>
      </c>
      <c r="C12520" t="s">
        <v>4436</v>
      </c>
      <c r="D12520" t="s">
        <v>1704</v>
      </c>
      <c r="E12520" t="s">
        <v>4435</v>
      </c>
      <c r="F12520" s="4">
        <v>5.4130434782608701</v>
      </c>
      <c r="G12520" s="4">
        <v>5.5</v>
      </c>
      <c r="H12520" s="4">
        <v>0.55190113395433305</v>
      </c>
      <c r="I12520" s="4">
        <v>6.5</v>
      </c>
      <c r="J12520" s="4">
        <v>4.25</v>
      </c>
      <c r="K12520" s="4">
        <v>5.125</v>
      </c>
      <c r="L12520" s="4">
        <v>5.75</v>
      </c>
      <c r="M12520" s="4">
        <v>23</v>
      </c>
    </row>
    <row r="12521" spans="1:13" x14ac:dyDescent="0.2">
      <c r="A12521" s="3">
        <v>44378</v>
      </c>
      <c r="B12521" t="s">
        <v>3913</v>
      </c>
      <c r="C12521" t="s">
        <v>3897</v>
      </c>
      <c r="D12521" t="s">
        <v>282</v>
      </c>
      <c r="E12521" t="s">
        <v>3896</v>
      </c>
      <c r="F12521" s="4">
        <v>4.9621212121212102</v>
      </c>
      <c r="G12521" s="4">
        <v>5</v>
      </c>
      <c r="H12521" s="4">
        <v>0.217597069944622</v>
      </c>
      <c r="I12521" s="4">
        <v>5.25</v>
      </c>
      <c r="J12521" s="4">
        <v>4.5</v>
      </c>
      <c r="K12521" s="4">
        <v>4.75</v>
      </c>
      <c r="L12521" s="4">
        <v>5</v>
      </c>
      <c r="M12521" s="4">
        <v>33</v>
      </c>
    </row>
    <row r="12522" spans="1:13" x14ac:dyDescent="0.2">
      <c r="A12522" s="3">
        <v>44378</v>
      </c>
      <c r="B12522" t="s">
        <v>4985</v>
      </c>
      <c r="C12522" t="s">
        <v>3909</v>
      </c>
      <c r="D12522" t="s">
        <v>1007</v>
      </c>
      <c r="E12522" t="s">
        <v>3908</v>
      </c>
      <c r="F12522" s="4">
        <v>5.3203125</v>
      </c>
      <c r="G12522" s="4">
        <v>5.375</v>
      </c>
      <c r="H12522" s="4">
        <v>0.39774756441743297</v>
      </c>
      <c r="I12522" s="4">
        <v>6</v>
      </c>
      <c r="J12522" s="4">
        <v>4.5</v>
      </c>
      <c r="K12522" s="4">
        <v>5</v>
      </c>
      <c r="L12522" s="4">
        <v>5.5</v>
      </c>
      <c r="M12522" s="4">
        <v>32</v>
      </c>
    </row>
    <row r="12523" spans="1:13" x14ac:dyDescent="0.2">
      <c r="A12523" s="3">
        <v>44378</v>
      </c>
      <c r="B12523" t="s">
        <v>5777</v>
      </c>
      <c r="C12523" t="s">
        <v>3081</v>
      </c>
      <c r="D12523" t="s">
        <v>1605</v>
      </c>
      <c r="E12523" t="s">
        <v>3080</v>
      </c>
      <c r="F12523" s="4">
        <v>3.4911111111111102</v>
      </c>
      <c r="G12523" s="4">
        <v>3.44</v>
      </c>
      <c r="H12523" s="4">
        <v>0.33944305457850699</v>
      </c>
      <c r="I12523" s="4">
        <v>4.08</v>
      </c>
      <c r="J12523" s="4">
        <v>2.7</v>
      </c>
      <c r="K12523" s="4">
        <v>3.3</v>
      </c>
      <c r="L12523" s="4">
        <v>3.8125</v>
      </c>
      <c r="M12523" s="4">
        <v>36</v>
      </c>
    </row>
    <row r="12524" spans="1:13" x14ac:dyDescent="0.2">
      <c r="A12524" s="3">
        <v>44378</v>
      </c>
      <c r="B12524" t="s">
        <v>5846</v>
      </c>
      <c r="C12524" t="s">
        <v>3084</v>
      </c>
      <c r="D12524" t="s">
        <v>1672</v>
      </c>
      <c r="E12524" t="s">
        <v>3083</v>
      </c>
      <c r="F12524" s="4">
        <v>3.52388888888889</v>
      </c>
      <c r="G12524" s="4">
        <v>3.48</v>
      </c>
      <c r="H12524" s="4">
        <v>0.328653336926641</v>
      </c>
      <c r="I12524" s="4">
        <v>4.4000000000000004</v>
      </c>
      <c r="J12524" s="4">
        <v>3</v>
      </c>
      <c r="K12524" s="4">
        <v>3.3</v>
      </c>
      <c r="L12524" s="4">
        <v>3.8050000000000002</v>
      </c>
      <c r="M12524" s="4">
        <v>36</v>
      </c>
    </row>
    <row r="12525" spans="1:13" x14ac:dyDescent="0.2">
      <c r="A12525" s="3">
        <v>44378</v>
      </c>
      <c r="B12525" t="s">
        <v>3073</v>
      </c>
      <c r="C12525" t="s">
        <v>3072</v>
      </c>
      <c r="D12525" t="s">
        <v>2</v>
      </c>
      <c r="E12525" t="s">
        <v>3071</v>
      </c>
      <c r="F12525" s="4">
        <v>5.9408108108108104</v>
      </c>
      <c r="G12525" s="4">
        <v>6</v>
      </c>
      <c r="H12525" s="4">
        <v>0.212803748640468</v>
      </c>
      <c r="I12525" s="4">
        <v>6.3</v>
      </c>
      <c r="J12525" s="4">
        <v>5.5</v>
      </c>
      <c r="K12525" s="4">
        <v>5.8</v>
      </c>
      <c r="L12525" s="4">
        <v>6.09</v>
      </c>
      <c r="M12525" s="4">
        <v>37</v>
      </c>
    </row>
    <row r="12526" spans="1:13" x14ac:dyDescent="0.2">
      <c r="A12526" s="3">
        <v>44378</v>
      </c>
      <c r="B12526" t="s">
        <v>3076</v>
      </c>
      <c r="C12526" t="s">
        <v>3075</v>
      </c>
      <c r="D12526" t="s">
        <v>3</v>
      </c>
      <c r="E12526" t="s">
        <v>3074</v>
      </c>
      <c r="F12526" s="4">
        <v>3.7013513513513501</v>
      </c>
      <c r="G12526" s="4">
        <v>3.67</v>
      </c>
      <c r="H12526" s="4">
        <v>0.26609482606104201</v>
      </c>
      <c r="I12526" s="4">
        <v>4.5999999999999996</v>
      </c>
      <c r="J12526" s="4">
        <v>3.2</v>
      </c>
      <c r="K12526" s="4">
        <v>3.51</v>
      </c>
      <c r="L12526" s="4">
        <v>3.86</v>
      </c>
      <c r="M12526" s="4">
        <v>37</v>
      </c>
    </row>
    <row r="12527" spans="1:13" x14ac:dyDescent="0.2">
      <c r="A12527" s="3">
        <v>44378</v>
      </c>
      <c r="B12527" t="s">
        <v>5410</v>
      </c>
      <c r="C12527" t="s">
        <v>3102</v>
      </c>
      <c r="D12527" t="s">
        <v>1261</v>
      </c>
      <c r="E12527" t="s">
        <v>3101</v>
      </c>
      <c r="F12527" s="4">
        <v>3.5676470588235301</v>
      </c>
      <c r="G12527" s="4">
        <v>3.5</v>
      </c>
      <c r="H12527" s="4">
        <v>0.193313355658464</v>
      </c>
      <c r="I12527" s="4">
        <v>4</v>
      </c>
      <c r="J12527" s="4">
        <v>3.17</v>
      </c>
      <c r="K12527" s="4">
        <v>3.5</v>
      </c>
      <c r="L12527" s="4">
        <v>3.6875</v>
      </c>
      <c r="M12527" s="4">
        <v>34</v>
      </c>
    </row>
    <row r="12528" spans="1:13" x14ac:dyDescent="0.2">
      <c r="A12528" s="3">
        <v>44378</v>
      </c>
      <c r="B12528" t="s">
        <v>5092</v>
      </c>
      <c r="C12528" t="s">
        <v>3078</v>
      </c>
      <c r="D12528" t="s">
        <v>1108</v>
      </c>
      <c r="E12528" t="s">
        <v>3077</v>
      </c>
      <c r="F12528" s="4">
        <v>3.55258064516129</v>
      </c>
      <c r="G12528" s="4">
        <v>3.5</v>
      </c>
      <c r="H12528" s="4">
        <v>0.2167943379017</v>
      </c>
      <c r="I12528" s="4">
        <v>4.0999999999999996</v>
      </c>
      <c r="J12528" s="4">
        <v>3.1</v>
      </c>
      <c r="K12528" s="4">
        <v>3.49</v>
      </c>
      <c r="L12528" s="4">
        <v>3.6</v>
      </c>
      <c r="M12528" s="4">
        <v>31</v>
      </c>
    </row>
    <row r="12529" spans="1:13" x14ac:dyDescent="0.2">
      <c r="A12529" s="3">
        <v>44378</v>
      </c>
      <c r="B12529" t="s">
        <v>5411</v>
      </c>
      <c r="C12529" t="s">
        <v>3105</v>
      </c>
      <c r="D12529" t="s">
        <v>1262</v>
      </c>
      <c r="E12529" t="s">
        <v>3104</v>
      </c>
      <c r="F12529" s="4">
        <v>3.4978125000000002</v>
      </c>
      <c r="G12529" s="4">
        <v>3.5</v>
      </c>
      <c r="H12529" s="4">
        <v>0.17974416182362499</v>
      </c>
      <c r="I12529" s="4">
        <v>3.95</v>
      </c>
      <c r="J12529" s="4">
        <v>3.15</v>
      </c>
      <c r="K12529" s="4">
        <v>3.4750000000000001</v>
      </c>
      <c r="L12529" s="4">
        <v>3.51</v>
      </c>
      <c r="M12529" s="4">
        <v>32</v>
      </c>
    </row>
    <row r="12530" spans="1:13" x14ac:dyDescent="0.2">
      <c r="A12530" s="3">
        <v>44378</v>
      </c>
      <c r="B12530" t="s">
        <v>5414</v>
      </c>
      <c r="C12530" t="s">
        <v>3132</v>
      </c>
      <c r="D12530" t="s">
        <v>1265</v>
      </c>
      <c r="E12530" t="s">
        <v>3131</v>
      </c>
      <c r="F12530" s="4">
        <v>0.463055555555556</v>
      </c>
      <c r="G12530" s="4">
        <v>0.48</v>
      </c>
      <c r="H12530" s="4">
        <v>8.9914862729598505E-2</v>
      </c>
      <c r="I12530" s="4">
        <v>0.59</v>
      </c>
      <c r="J12530" s="4">
        <v>0.23</v>
      </c>
      <c r="K12530" s="4">
        <v>0.40749999999999997</v>
      </c>
      <c r="L12530" s="4">
        <v>0.52749999999999997</v>
      </c>
      <c r="M12530" s="4">
        <v>36</v>
      </c>
    </row>
    <row r="12531" spans="1:13" x14ac:dyDescent="0.2">
      <c r="A12531" s="3">
        <v>44378</v>
      </c>
      <c r="B12531" t="s">
        <v>5479</v>
      </c>
      <c r="C12531" t="s">
        <v>3135</v>
      </c>
      <c r="D12531" t="s">
        <v>1331</v>
      </c>
      <c r="E12531" t="s">
        <v>3134</v>
      </c>
      <c r="F12531" s="4">
        <v>0.322777777777778</v>
      </c>
      <c r="G12531" s="4">
        <v>0.32</v>
      </c>
      <c r="H12531" s="4">
        <v>8.2552532577266399E-2</v>
      </c>
      <c r="I12531" s="4">
        <v>0.5</v>
      </c>
      <c r="J12531" s="4">
        <v>0.04</v>
      </c>
      <c r="K12531" s="4">
        <v>0.29749999999999999</v>
      </c>
      <c r="L12531" s="4">
        <v>0.3725</v>
      </c>
      <c r="M12531" s="4">
        <v>36</v>
      </c>
    </row>
    <row r="12532" spans="1:13" x14ac:dyDescent="0.2">
      <c r="A12532" s="3">
        <v>44378</v>
      </c>
      <c r="B12532" t="s">
        <v>5551</v>
      </c>
      <c r="C12532" t="s">
        <v>3138</v>
      </c>
      <c r="D12532" t="s">
        <v>1401</v>
      </c>
      <c r="E12532" t="s">
        <v>3137</v>
      </c>
      <c r="F12532" s="4">
        <v>0.35499999999999998</v>
      </c>
      <c r="G12532" s="4">
        <v>0.35</v>
      </c>
      <c r="H12532" s="4">
        <v>9.3212506824843097E-2</v>
      </c>
      <c r="I12532" s="4">
        <v>0.7</v>
      </c>
      <c r="J12532" s="4">
        <v>0.17</v>
      </c>
      <c r="K12532" s="4">
        <v>0.3</v>
      </c>
      <c r="L12532" s="4">
        <v>0.40250000000000002</v>
      </c>
      <c r="M12532" s="4">
        <v>36</v>
      </c>
    </row>
    <row r="12533" spans="1:13" x14ac:dyDescent="0.2">
      <c r="A12533" s="3">
        <v>44378</v>
      </c>
      <c r="B12533" t="s">
        <v>5647</v>
      </c>
      <c r="C12533" t="s">
        <v>3141</v>
      </c>
      <c r="D12533" t="s">
        <v>1477</v>
      </c>
      <c r="E12533" t="s">
        <v>3140</v>
      </c>
      <c r="F12533" s="4">
        <v>-7.3888888888888907E-2</v>
      </c>
      <c r="G12533" s="4">
        <v>-0.115</v>
      </c>
      <c r="H12533" s="4">
        <v>0.17239949913380601</v>
      </c>
      <c r="I12533" s="4">
        <v>0.51</v>
      </c>
      <c r="J12533" s="4">
        <v>-0.25</v>
      </c>
      <c r="K12533" s="4">
        <v>-0.2</v>
      </c>
      <c r="L12533" s="4">
        <v>-0.02</v>
      </c>
      <c r="M12533" s="4">
        <v>36</v>
      </c>
    </row>
    <row r="12534" spans="1:13" x14ac:dyDescent="0.2">
      <c r="A12534" s="3">
        <v>44378</v>
      </c>
      <c r="B12534" t="s">
        <v>5714</v>
      </c>
      <c r="C12534" t="s">
        <v>3144</v>
      </c>
      <c r="D12534" t="s">
        <v>1542</v>
      </c>
      <c r="E12534" t="s">
        <v>3143</v>
      </c>
      <c r="F12534" s="4">
        <v>-0.168333333333333</v>
      </c>
      <c r="G12534" s="4">
        <v>-0.2</v>
      </c>
      <c r="H12534" s="4">
        <v>0.164064447267355</v>
      </c>
      <c r="I12534" s="4">
        <v>0.32</v>
      </c>
      <c r="J12534" s="4">
        <v>-0.42</v>
      </c>
      <c r="K12534" s="4">
        <v>-0.28999999999999998</v>
      </c>
      <c r="L12534" s="4">
        <v>-0.1</v>
      </c>
      <c r="M12534" s="4">
        <v>36</v>
      </c>
    </row>
    <row r="12535" spans="1:13" x14ac:dyDescent="0.2">
      <c r="A12535" s="3">
        <v>44378</v>
      </c>
      <c r="B12535" t="s">
        <v>5779</v>
      </c>
      <c r="C12535" t="s">
        <v>3147</v>
      </c>
      <c r="D12535" t="s">
        <v>1607</v>
      </c>
      <c r="E12535" t="s">
        <v>3146</v>
      </c>
      <c r="F12535" s="4">
        <v>0.25611111111111101</v>
      </c>
      <c r="G12535" s="4">
        <v>0.22</v>
      </c>
      <c r="H12535" s="4">
        <v>0.116992741600928</v>
      </c>
      <c r="I12535" s="4">
        <v>0.67</v>
      </c>
      <c r="J12535" s="4">
        <v>0.1</v>
      </c>
      <c r="K12535" s="4">
        <v>0.1875</v>
      </c>
      <c r="L12535" s="4">
        <v>0.3125</v>
      </c>
      <c r="M12535" s="4">
        <v>36</v>
      </c>
    </row>
    <row r="12536" spans="1:13" x14ac:dyDescent="0.2">
      <c r="A12536" s="3">
        <v>44378</v>
      </c>
      <c r="B12536" t="s">
        <v>4760</v>
      </c>
      <c r="C12536" t="s">
        <v>3114</v>
      </c>
      <c r="D12536" t="s">
        <v>782</v>
      </c>
      <c r="E12536" t="s">
        <v>3113</v>
      </c>
      <c r="F12536" s="4">
        <v>0.49540540540540501</v>
      </c>
      <c r="G12536" s="4">
        <v>0.51</v>
      </c>
      <c r="H12536" s="4">
        <v>7.0221656781089103E-2</v>
      </c>
      <c r="I12536" s="4">
        <v>0.6</v>
      </c>
      <c r="J12536" s="4">
        <v>0.3</v>
      </c>
      <c r="K12536" s="4">
        <v>0.48</v>
      </c>
      <c r="L12536" s="4">
        <v>0.54</v>
      </c>
      <c r="M12536" s="4">
        <v>37</v>
      </c>
    </row>
    <row r="12537" spans="1:13" x14ac:dyDescent="0.2">
      <c r="A12537" s="3">
        <v>44378</v>
      </c>
      <c r="B12537" t="s">
        <v>5848</v>
      </c>
      <c r="C12537" t="s">
        <v>3150</v>
      </c>
      <c r="D12537" t="s">
        <v>1674</v>
      </c>
      <c r="E12537" t="s">
        <v>3149</v>
      </c>
      <c r="F12537" s="4">
        <v>0.36194444444444401</v>
      </c>
      <c r="G12537" s="4">
        <v>0.35499999999999998</v>
      </c>
      <c r="H12537" s="4">
        <v>0.124850068812715</v>
      </c>
      <c r="I12537" s="4">
        <v>0.84</v>
      </c>
      <c r="J12537" s="4">
        <v>0.2</v>
      </c>
      <c r="K12537" s="4">
        <v>0.27</v>
      </c>
      <c r="L12537" s="4">
        <v>0.42499999999999999</v>
      </c>
      <c r="M12537" s="4">
        <v>36</v>
      </c>
    </row>
    <row r="12538" spans="1:13" x14ac:dyDescent="0.2">
      <c r="A12538" s="3">
        <v>44378</v>
      </c>
      <c r="B12538" t="s">
        <v>4826</v>
      </c>
      <c r="C12538" t="s">
        <v>3117</v>
      </c>
      <c r="D12538" t="s">
        <v>848</v>
      </c>
      <c r="E12538" t="s">
        <v>3116</v>
      </c>
      <c r="F12538" s="4">
        <v>0.28666666666666701</v>
      </c>
      <c r="G12538" s="4">
        <v>0.28499999999999998</v>
      </c>
      <c r="H12538" s="4">
        <v>9.0742965095293796E-2</v>
      </c>
      <c r="I12538" s="4">
        <v>0.5</v>
      </c>
      <c r="J12538" s="4">
        <v>-0.02</v>
      </c>
      <c r="K12538" s="4">
        <v>0.245</v>
      </c>
      <c r="L12538" s="4">
        <v>0.34250000000000003</v>
      </c>
      <c r="M12538" s="4">
        <v>36</v>
      </c>
    </row>
    <row r="12539" spans="1:13" x14ac:dyDescent="0.2">
      <c r="A12539" s="3">
        <v>44378</v>
      </c>
      <c r="B12539" t="s">
        <v>4891</v>
      </c>
      <c r="C12539" t="s">
        <v>3120</v>
      </c>
      <c r="D12539" t="s">
        <v>913</v>
      </c>
      <c r="E12539" t="s">
        <v>3119</v>
      </c>
      <c r="F12539" s="4">
        <v>0.27111111111111103</v>
      </c>
      <c r="G12539" s="4">
        <v>0.27</v>
      </c>
      <c r="H12539" s="4">
        <v>8.1267733107577497E-2</v>
      </c>
      <c r="I12539" s="4">
        <v>0.43</v>
      </c>
      <c r="J12539" s="4">
        <v>0.03</v>
      </c>
      <c r="K12539" s="4">
        <v>0.22</v>
      </c>
      <c r="L12539" s="4">
        <v>0.33</v>
      </c>
      <c r="M12539" s="4">
        <v>36</v>
      </c>
    </row>
    <row r="12540" spans="1:13" x14ac:dyDescent="0.2">
      <c r="A12540" s="3">
        <v>44378</v>
      </c>
      <c r="B12540" t="s">
        <v>4955</v>
      </c>
      <c r="C12540" t="s">
        <v>3123</v>
      </c>
      <c r="D12540" t="s">
        <v>977</v>
      </c>
      <c r="E12540" t="s">
        <v>3122</v>
      </c>
      <c r="F12540" s="4">
        <v>0.43777777777777799</v>
      </c>
      <c r="G12540" s="4">
        <v>0.45</v>
      </c>
      <c r="H12540" s="4">
        <v>7.7426872821525203E-2</v>
      </c>
      <c r="I12540" s="4">
        <v>0.56000000000000005</v>
      </c>
      <c r="J12540" s="4">
        <v>0.2</v>
      </c>
      <c r="K12540" s="4">
        <v>0.40749999999999997</v>
      </c>
      <c r="L12540" s="4">
        <v>0.49</v>
      </c>
      <c r="M12540" s="4">
        <v>36</v>
      </c>
    </row>
    <row r="12541" spans="1:13" x14ac:dyDescent="0.2">
      <c r="A12541" s="3">
        <v>44378</v>
      </c>
      <c r="B12541" t="s">
        <v>5025</v>
      </c>
      <c r="C12541" t="s">
        <v>3126</v>
      </c>
      <c r="D12541" t="s">
        <v>1045</v>
      </c>
      <c r="E12541" t="s">
        <v>3125</v>
      </c>
      <c r="F12541" s="4">
        <v>0.53666666666666696</v>
      </c>
      <c r="G12541" s="4">
        <v>0.54500000000000004</v>
      </c>
      <c r="H12541" s="4">
        <v>0.12231107881136501</v>
      </c>
      <c r="I12541" s="4">
        <v>0.74</v>
      </c>
      <c r="J12541" s="4">
        <v>0.19</v>
      </c>
      <c r="K12541" s="4">
        <v>0.48</v>
      </c>
      <c r="L12541" s="4">
        <v>0.60250000000000004</v>
      </c>
      <c r="M12541" s="4">
        <v>36</v>
      </c>
    </row>
    <row r="12542" spans="1:13" x14ac:dyDescent="0.2">
      <c r="A12542" s="3">
        <v>44378</v>
      </c>
      <c r="B12542" t="s">
        <v>5100</v>
      </c>
      <c r="C12542" t="s">
        <v>3129</v>
      </c>
      <c r="D12542" t="s">
        <v>1112</v>
      </c>
      <c r="E12542" t="s">
        <v>3128</v>
      </c>
      <c r="F12542" s="4">
        <v>0.400361111111111</v>
      </c>
      <c r="G12542" s="4">
        <v>0.40500000000000003</v>
      </c>
      <c r="H12542" s="4">
        <v>7.3306461526848402E-2</v>
      </c>
      <c r="I12542" s="4">
        <v>0.66</v>
      </c>
      <c r="J12542" s="4">
        <v>0.2</v>
      </c>
      <c r="K12542" s="4">
        <v>0.37</v>
      </c>
      <c r="L12542" s="4">
        <v>0.4325</v>
      </c>
      <c r="M12542" s="4">
        <v>36</v>
      </c>
    </row>
    <row r="12543" spans="1:13" x14ac:dyDescent="0.2">
      <c r="A12543" s="3">
        <v>44378</v>
      </c>
      <c r="B12543" t="s">
        <v>5778</v>
      </c>
      <c r="C12543" t="s">
        <v>3096</v>
      </c>
      <c r="D12543" t="s">
        <v>1606</v>
      </c>
      <c r="E12543" t="s">
        <v>3095</v>
      </c>
      <c r="F12543" s="4">
        <v>3.6887500000000002</v>
      </c>
      <c r="G12543" s="4">
        <v>3.7450000000000001</v>
      </c>
      <c r="H12543" s="4">
        <v>0.34680802535641098</v>
      </c>
      <c r="I12543" s="4">
        <v>4.3899999999999997</v>
      </c>
      <c r="J12543" s="4">
        <v>3.02</v>
      </c>
      <c r="K12543" s="4">
        <v>3.52</v>
      </c>
      <c r="L12543" s="4">
        <v>3.9</v>
      </c>
      <c r="M12543" s="4">
        <v>32</v>
      </c>
    </row>
    <row r="12544" spans="1:13" x14ac:dyDescent="0.2">
      <c r="A12544" s="3">
        <v>44378</v>
      </c>
      <c r="B12544" t="s">
        <v>5847</v>
      </c>
      <c r="C12544" t="s">
        <v>3099</v>
      </c>
      <c r="D12544" t="s">
        <v>1673</v>
      </c>
      <c r="E12544" t="s">
        <v>3098</v>
      </c>
      <c r="F12544" s="4">
        <v>3.6515624999999998</v>
      </c>
      <c r="G12544" s="4">
        <v>3.6949999999999998</v>
      </c>
      <c r="H12544" s="4">
        <v>0.31271041303313701</v>
      </c>
      <c r="I12544" s="4">
        <v>4.42</v>
      </c>
      <c r="J12544" s="4">
        <v>3.01</v>
      </c>
      <c r="K12544" s="4">
        <v>3.4725000000000001</v>
      </c>
      <c r="L12544" s="4">
        <v>3.8174999999999999</v>
      </c>
      <c r="M12544" s="4">
        <v>32</v>
      </c>
    </row>
    <row r="12545" spans="1:13" x14ac:dyDescent="0.2">
      <c r="A12545" s="3">
        <v>44378</v>
      </c>
      <c r="B12545" t="s">
        <v>3088</v>
      </c>
      <c r="C12545" t="s">
        <v>3087</v>
      </c>
      <c r="D12545" t="s">
        <v>7</v>
      </c>
      <c r="E12545" t="s">
        <v>3086</v>
      </c>
      <c r="F12545" s="4">
        <v>4.6484848484848502</v>
      </c>
      <c r="G12545" s="4">
        <v>4.66</v>
      </c>
      <c r="H12545" s="4">
        <v>0.218819577679324</v>
      </c>
      <c r="I12545" s="4">
        <v>5.0999999999999996</v>
      </c>
      <c r="J12545" s="4">
        <v>4.1900000000000004</v>
      </c>
      <c r="K12545" s="4">
        <v>4.5</v>
      </c>
      <c r="L12545" s="4">
        <v>4.8</v>
      </c>
      <c r="M12545" s="4">
        <v>33</v>
      </c>
    </row>
    <row r="12546" spans="1:13" x14ac:dyDescent="0.2">
      <c r="A12546" s="3">
        <v>44378</v>
      </c>
      <c r="B12546" t="s">
        <v>3091</v>
      </c>
      <c r="C12546" t="s">
        <v>3090</v>
      </c>
      <c r="D12546" t="s">
        <v>8</v>
      </c>
      <c r="E12546" t="s">
        <v>3089</v>
      </c>
      <c r="F12546" s="4">
        <v>3.6627272727272699</v>
      </c>
      <c r="G12546" s="4">
        <v>3.68</v>
      </c>
      <c r="H12546" s="4">
        <v>0.26938903939368902</v>
      </c>
      <c r="I12546" s="4">
        <v>4.5</v>
      </c>
      <c r="J12546" s="4">
        <v>3.01</v>
      </c>
      <c r="K12546" s="4">
        <v>3.5</v>
      </c>
      <c r="L12546" s="4">
        <v>3.8</v>
      </c>
      <c r="M12546" s="4">
        <v>33</v>
      </c>
    </row>
    <row r="12547" spans="1:13" x14ac:dyDescent="0.2">
      <c r="A12547" s="3">
        <v>44378</v>
      </c>
      <c r="B12547" t="s">
        <v>5412</v>
      </c>
      <c r="C12547" t="s">
        <v>3108</v>
      </c>
      <c r="D12547" t="s">
        <v>1263</v>
      </c>
      <c r="E12547" t="s">
        <v>3107</v>
      </c>
      <c r="F12547" s="4">
        <v>3.54285714285714</v>
      </c>
      <c r="G12547" s="4">
        <v>3.5</v>
      </c>
      <c r="H12547" s="4">
        <v>0.20410340775744301</v>
      </c>
      <c r="I12547" s="4">
        <v>4.3</v>
      </c>
      <c r="J12547" s="4">
        <v>3.1</v>
      </c>
      <c r="K12547" s="4">
        <v>3.4950000000000001</v>
      </c>
      <c r="L12547" s="4">
        <v>3.6</v>
      </c>
      <c r="M12547" s="4">
        <v>28</v>
      </c>
    </row>
    <row r="12548" spans="1:13" x14ac:dyDescent="0.2">
      <c r="A12548" s="3">
        <v>44378</v>
      </c>
      <c r="B12548" t="s">
        <v>5096</v>
      </c>
      <c r="C12548" t="s">
        <v>3093</v>
      </c>
      <c r="D12548" t="s">
        <v>1110</v>
      </c>
      <c r="E12548" t="s">
        <v>3092</v>
      </c>
      <c r="F12548" s="4">
        <v>3.5537037037036998</v>
      </c>
      <c r="G12548" s="4">
        <v>3.5</v>
      </c>
      <c r="H12548" s="4">
        <v>0.27544576665901099</v>
      </c>
      <c r="I12548" s="4">
        <v>4.4000000000000004</v>
      </c>
      <c r="J12548" s="4">
        <v>3.1</v>
      </c>
      <c r="K12548" s="4">
        <v>3.415</v>
      </c>
      <c r="L12548" s="4">
        <v>3.6</v>
      </c>
      <c r="M12548" s="4">
        <v>27</v>
      </c>
    </row>
    <row r="12549" spans="1:13" x14ac:dyDescent="0.2">
      <c r="A12549" s="3">
        <v>44378</v>
      </c>
      <c r="B12549" t="s">
        <v>5413</v>
      </c>
      <c r="C12549" t="s">
        <v>3111</v>
      </c>
      <c r="D12549" t="s">
        <v>1264</v>
      </c>
      <c r="E12549" t="s">
        <v>3110</v>
      </c>
      <c r="F12549" s="4">
        <v>3.47923076923077</v>
      </c>
      <c r="G12549" s="4">
        <v>3.5</v>
      </c>
      <c r="H12549" s="4">
        <v>0.17071433629131599</v>
      </c>
      <c r="I12549" s="4">
        <v>4</v>
      </c>
      <c r="J12549" s="4">
        <v>3.1</v>
      </c>
      <c r="K12549" s="4">
        <v>3.4075000000000002</v>
      </c>
      <c r="L12549" s="4">
        <v>3.5375000000000001</v>
      </c>
      <c r="M12549" s="4">
        <v>26</v>
      </c>
    </row>
    <row r="12550" spans="1:13" x14ac:dyDescent="0.2">
      <c r="A12550" s="3">
        <v>44378</v>
      </c>
      <c r="B12550" t="s">
        <v>5849</v>
      </c>
      <c r="C12550" t="s">
        <v>3153</v>
      </c>
      <c r="D12550" t="s">
        <v>1675</v>
      </c>
      <c r="E12550" t="s">
        <v>3152</v>
      </c>
      <c r="F12550" s="4">
        <v>0.44</v>
      </c>
      <c r="G12550" s="4">
        <v>0.45</v>
      </c>
      <c r="H12550" s="4">
        <v>6.1644140029689799E-2</v>
      </c>
      <c r="I12550" s="4">
        <v>0.55000000000000004</v>
      </c>
      <c r="J12550" s="4">
        <v>0.32</v>
      </c>
      <c r="K12550" s="4">
        <v>0.43</v>
      </c>
      <c r="L12550" s="4">
        <v>0.47</v>
      </c>
      <c r="M12550" s="4">
        <v>33</v>
      </c>
    </row>
    <row r="12551" spans="1:13" x14ac:dyDescent="0.2">
      <c r="A12551" s="3">
        <v>44378</v>
      </c>
      <c r="B12551" t="s">
        <v>4325</v>
      </c>
      <c r="C12551" t="s">
        <v>4324</v>
      </c>
      <c r="D12551" t="s">
        <v>421</v>
      </c>
      <c r="E12551" t="s">
        <v>4323</v>
      </c>
      <c r="F12551" s="4">
        <v>6.6124999999999998</v>
      </c>
      <c r="G12551" s="4">
        <v>6.6</v>
      </c>
      <c r="H12551" s="4">
        <v>0.40620192023179802</v>
      </c>
      <c r="I12551" s="4">
        <v>8</v>
      </c>
      <c r="J12551" s="4">
        <v>5.7</v>
      </c>
      <c r="K12551" s="4">
        <v>6.4749999999999996</v>
      </c>
      <c r="L12551" s="4">
        <v>6.8250000000000002</v>
      </c>
      <c r="M12551" s="4">
        <v>32</v>
      </c>
    </row>
    <row r="12552" spans="1:13" x14ac:dyDescent="0.2">
      <c r="A12552" s="3">
        <v>44378</v>
      </c>
      <c r="B12552" t="s">
        <v>5405</v>
      </c>
      <c r="C12552" t="s">
        <v>4327</v>
      </c>
      <c r="D12552" t="s">
        <v>1258</v>
      </c>
      <c r="E12552" t="s">
        <v>4326</v>
      </c>
      <c r="F12552" s="4">
        <v>3.7838709677419402</v>
      </c>
      <c r="G12552" s="4">
        <v>3.7</v>
      </c>
      <c r="H12552" s="4">
        <v>0.65426639538419795</v>
      </c>
      <c r="I12552" s="4">
        <v>5.5</v>
      </c>
      <c r="J12552" s="4">
        <v>2.6</v>
      </c>
      <c r="K12552" s="4">
        <v>3.3</v>
      </c>
      <c r="L12552" s="4">
        <v>4.1500000000000004</v>
      </c>
      <c r="M12552" s="4">
        <v>31</v>
      </c>
    </row>
    <row r="12553" spans="1:13" x14ac:dyDescent="0.2">
      <c r="A12553" s="3">
        <v>44378</v>
      </c>
      <c r="B12553" t="s">
        <v>4857</v>
      </c>
      <c r="C12553" t="s">
        <v>3939</v>
      </c>
      <c r="D12553" t="s">
        <v>879</v>
      </c>
      <c r="E12553" t="s">
        <v>3947</v>
      </c>
      <c r="F12553" s="4">
        <v>20.077407407407399</v>
      </c>
      <c r="G12553" s="4">
        <v>20.100000000000001</v>
      </c>
      <c r="H12553" s="4">
        <v>0.19272524469570701</v>
      </c>
      <c r="I12553" s="4">
        <v>20.440000000000001</v>
      </c>
      <c r="J12553" s="4">
        <v>19.600000000000001</v>
      </c>
      <c r="K12553" s="4">
        <v>20.004999999999999</v>
      </c>
      <c r="L12553" s="4">
        <v>20.164999999999999</v>
      </c>
      <c r="M12553" s="4">
        <v>27</v>
      </c>
    </row>
    <row r="12554" spans="1:13" x14ac:dyDescent="0.2">
      <c r="A12554" s="3">
        <v>44378</v>
      </c>
      <c r="B12554" t="s">
        <v>4921</v>
      </c>
      <c r="C12554" t="s">
        <v>3942</v>
      </c>
      <c r="D12554" t="s">
        <v>943</v>
      </c>
      <c r="E12554" t="s">
        <v>3949</v>
      </c>
      <c r="F12554" s="4">
        <v>20.1551851851852</v>
      </c>
      <c r="G12554" s="4">
        <v>20.18</v>
      </c>
      <c r="H12554" s="4">
        <v>0.26549475397352901</v>
      </c>
      <c r="I12554" s="4">
        <v>20.67</v>
      </c>
      <c r="J12554" s="4">
        <v>19.45</v>
      </c>
      <c r="K12554" s="4">
        <v>20.055</v>
      </c>
      <c r="L12554" s="4">
        <v>20.245000000000001</v>
      </c>
      <c r="M12554" s="4">
        <v>27</v>
      </c>
    </row>
    <row r="12555" spans="1:13" x14ac:dyDescent="0.2">
      <c r="A12555" s="3">
        <v>44378</v>
      </c>
      <c r="B12555" t="s">
        <v>4986</v>
      </c>
      <c r="C12555" t="s">
        <v>3952</v>
      </c>
      <c r="D12555" t="s">
        <v>1008</v>
      </c>
      <c r="E12555" t="s">
        <v>3951</v>
      </c>
      <c r="F12555" s="4">
        <v>20.280740740740701</v>
      </c>
      <c r="G12555" s="4">
        <v>20.3</v>
      </c>
      <c r="H12555" s="4">
        <v>0.31050735066148599</v>
      </c>
      <c r="I12555" s="4">
        <v>20.86</v>
      </c>
      <c r="J12555" s="4">
        <v>19.399999999999999</v>
      </c>
      <c r="K12555" s="4">
        <v>20.149999999999999</v>
      </c>
      <c r="L12555" s="4">
        <v>20.425000000000001</v>
      </c>
      <c r="M12555" s="4">
        <v>27</v>
      </c>
    </row>
    <row r="12556" spans="1:13" x14ac:dyDescent="0.2">
      <c r="A12556" s="3">
        <v>44378</v>
      </c>
      <c r="B12556" t="s">
        <v>3937</v>
      </c>
      <c r="C12556" t="s">
        <v>3936</v>
      </c>
      <c r="D12556" t="s">
        <v>290</v>
      </c>
      <c r="E12556" t="s">
        <v>3935</v>
      </c>
      <c r="F12556" s="4">
        <v>20.286249999999999</v>
      </c>
      <c r="G12556" s="4">
        <v>20.375</v>
      </c>
      <c r="H12556" s="4">
        <v>0.47782943373335202</v>
      </c>
      <c r="I12556" s="4">
        <v>21</v>
      </c>
      <c r="J12556" s="4">
        <v>19</v>
      </c>
      <c r="K12556" s="4">
        <v>20.112500000000001</v>
      </c>
      <c r="L12556" s="4">
        <v>20.522500000000001</v>
      </c>
      <c r="M12556" s="4">
        <v>32</v>
      </c>
    </row>
    <row r="12557" spans="1:13" x14ac:dyDescent="0.2">
      <c r="A12557" s="3">
        <v>44378</v>
      </c>
      <c r="B12557" t="s">
        <v>3940</v>
      </c>
      <c r="C12557" t="s">
        <v>3939</v>
      </c>
      <c r="D12557" t="s">
        <v>291</v>
      </c>
      <c r="E12557" t="s">
        <v>3938</v>
      </c>
      <c r="F12557" s="4">
        <v>20.800645161290301</v>
      </c>
      <c r="G12557" s="4">
        <v>21</v>
      </c>
      <c r="H12557" s="4">
        <v>0.74030595244520803</v>
      </c>
      <c r="I12557" s="4">
        <v>22</v>
      </c>
      <c r="J12557" s="4">
        <v>19.399999999999999</v>
      </c>
      <c r="K12557" s="4">
        <v>20.45</v>
      </c>
      <c r="L12557" s="4">
        <v>21.25</v>
      </c>
      <c r="M12557" s="4">
        <v>31</v>
      </c>
    </row>
    <row r="12558" spans="1:13" x14ac:dyDescent="0.2">
      <c r="A12558" s="3">
        <v>44378</v>
      </c>
      <c r="B12558" t="s">
        <v>5349</v>
      </c>
      <c r="C12558" t="s">
        <v>3942</v>
      </c>
      <c r="D12558" t="s">
        <v>1219</v>
      </c>
      <c r="E12558" t="s">
        <v>3941</v>
      </c>
      <c r="F12558" s="4">
        <v>21.482380952381</v>
      </c>
      <c r="G12558" s="4">
        <v>21.3</v>
      </c>
      <c r="H12558" s="4">
        <v>0.948034307195181</v>
      </c>
      <c r="I12558" s="4">
        <v>23.37</v>
      </c>
      <c r="J12558" s="4">
        <v>19.5</v>
      </c>
      <c r="K12558" s="4">
        <v>21</v>
      </c>
      <c r="L12558" s="4">
        <v>21.5</v>
      </c>
      <c r="M12558" s="4">
        <v>21</v>
      </c>
    </row>
    <row r="12559" spans="1:13" x14ac:dyDescent="0.2">
      <c r="A12559" s="3">
        <v>44378</v>
      </c>
      <c r="B12559" t="s">
        <v>3580</v>
      </c>
      <c r="C12559" t="s">
        <v>3579</v>
      </c>
      <c r="D12559" t="s">
        <v>171</v>
      </c>
      <c r="E12559" t="s">
        <v>3578</v>
      </c>
      <c r="F12559" s="4">
        <v>6.0617142857142898</v>
      </c>
      <c r="G12559" s="4">
        <v>6.1</v>
      </c>
      <c r="H12559" s="4">
        <v>0.51430413132289599</v>
      </c>
      <c r="I12559" s="4">
        <v>7.71</v>
      </c>
      <c r="J12559" s="4">
        <v>5</v>
      </c>
      <c r="K12559" s="4">
        <v>5.75</v>
      </c>
      <c r="L12559" s="4">
        <v>6.3</v>
      </c>
      <c r="M12559" s="4">
        <v>35</v>
      </c>
    </row>
    <row r="12560" spans="1:13" x14ac:dyDescent="0.2">
      <c r="A12560" s="3">
        <v>44378</v>
      </c>
      <c r="B12560" t="s">
        <v>3583</v>
      </c>
      <c r="C12560" t="s">
        <v>3582</v>
      </c>
      <c r="D12560" t="s">
        <v>172</v>
      </c>
      <c r="E12560" t="s">
        <v>3581</v>
      </c>
      <c r="F12560" s="4">
        <v>2.8265714285714298</v>
      </c>
      <c r="G12560" s="4">
        <v>2.9</v>
      </c>
      <c r="H12560" s="4">
        <v>0.53136307990777398</v>
      </c>
      <c r="I12560" s="4">
        <v>4.05</v>
      </c>
      <c r="J12560" s="4">
        <v>2</v>
      </c>
      <c r="K12560" s="4">
        <v>2.4500000000000002</v>
      </c>
      <c r="L12560" s="4">
        <v>3</v>
      </c>
      <c r="M12560" s="4">
        <v>35</v>
      </c>
    </row>
    <row r="12561" spans="1:13" x14ac:dyDescent="0.2">
      <c r="A12561" s="3">
        <v>44378</v>
      </c>
      <c r="B12561" t="s">
        <v>5214</v>
      </c>
      <c r="C12561" t="s">
        <v>3585</v>
      </c>
      <c r="D12561" t="s">
        <v>1170</v>
      </c>
      <c r="E12561" t="s">
        <v>3584</v>
      </c>
      <c r="F12561" s="4">
        <v>2.2134615384615399</v>
      </c>
      <c r="G12561" s="4">
        <v>2.2000000000000002</v>
      </c>
      <c r="H12561" s="4">
        <v>0.37935674300259697</v>
      </c>
      <c r="I12561" s="4">
        <v>3</v>
      </c>
      <c r="J12561" s="4">
        <v>1.5</v>
      </c>
      <c r="K12561" s="4">
        <v>2</v>
      </c>
      <c r="L12561" s="4">
        <v>2.5</v>
      </c>
      <c r="M12561" s="4">
        <v>26</v>
      </c>
    </row>
    <row r="12562" spans="1:13" x14ac:dyDescent="0.2">
      <c r="A12562" s="3">
        <v>44378</v>
      </c>
      <c r="B12562" t="s">
        <v>5217</v>
      </c>
      <c r="C12562" t="s">
        <v>3600</v>
      </c>
      <c r="D12562" t="s">
        <v>1171</v>
      </c>
      <c r="E12562" t="s">
        <v>3599</v>
      </c>
      <c r="F12562" s="4">
        <v>3.72</v>
      </c>
      <c r="G12562" s="4">
        <v>3.6</v>
      </c>
      <c r="H12562" s="4">
        <v>0.73371202343517095</v>
      </c>
      <c r="I12562" s="4">
        <v>5</v>
      </c>
      <c r="J12562" s="4">
        <v>2.4</v>
      </c>
      <c r="K12562" s="4">
        <v>3</v>
      </c>
      <c r="L12562" s="4">
        <v>4.3</v>
      </c>
      <c r="M12562" s="4">
        <v>25</v>
      </c>
    </row>
    <row r="12563" spans="1:13" x14ac:dyDescent="0.2">
      <c r="A12563" s="3">
        <v>44378</v>
      </c>
      <c r="B12563" t="s">
        <v>3607</v>
      </c>
      <c r="C12563" t="s">
        <v>3591</v>
      </c>
      <c r="D12563" t="s">
        <v>180</v>
      </c>
      <c r="E12563" t="s">
        <v>3590</v>
      </c>
      <c r="F12563" s="4">
        <v>19.344074074074101</v>
      </c>
      <c r="G12563" s="4">
        <v>19.5</v>
      </c>
      <c r="H12563" s="4">
        <v>0.92732144978161202</v>
      </c>
      <c r="I12563" s="4">
        <v>21</v>
      </c>
      <c r="J12563" s="4">
        <v>16.100000000000001</v>
      </c>
      <c r="K12563" s="4">
        <v>19.100000000000001</v>
      </c>
      <c r="L12563" s="4">
        <v>19.850000000000001</v>
      </c>
      <c r="M12563" s="4">
        <v>27</v>
      </c>
    </row>
    <row r="12564" spans="1:13" x14ac:dyDescent="0.2">
      <c r="A12564" s="3">
        <v>44378</v>
      </c>
      <c r="B12564" t="s">
        <v>5218</v>
      </c>
      <c r="C12564" t="s">
        <v>3603</v>
      </c>
      <c r="D12564" t="s">
        <v>1172</v>
      </c>
      <c r="E12564" t="s">
        <v>3602</v>
      </c>
      <c r="F12564" s="4">
        <v>2.6080000000000001</v>
      </c>
      <c r="G12564" s="4">
        <v>2.5</v>
      </c>
      <c r="H12564" s="4">
        <v>0.87030645943445295</v>
      </c>
      <c r="I12564" s="4">
        <v>4.0999999999999996</v>
      </c>
      <c r="J12564" s="4">
        <v>0.8</v>
      </c>
      <c r="K12564" s="4">
        <v>1.9</v>
      </c>
      <c r="L12564" s="4">
        <v>3.3</v>
      </c>
      <c r="M12564" s="4">
        <v>25</v>
      </c>
    </row>
    <row r="12565" spans="1:13" x14ac:dyDescent="0.2">
      <c r="A12565" s="3">
        <v>44378</v>
      </c>
      <c r="B12565" t="s">
        <v>3610</v>
      </c>
      <c r="C12565" t="s">
        <v>3594</v>
      </c>
      <c r="D12565" t="s">
        <v>181</v>
      </c>
      <c r="E12565" t="s">
        <v>3593</v>
      </c>
      <c r="F12565" s="4">
        <v>6.3662962962962997</v>
      </c>
      <c r="G12565" s="4">
        <v>6.34</v>
      </c>
      <c r="H12565" s="4">
        <v>0.58492042948755796</v>
      </c>
      <c r="I12565" s="4">
        <v>7.6</v>
      </c>
      <c r="J12565" s="4">
        <v>5.2</v>
      </c>
      <c r="K12565" s="4">
        <v>6</v>
      </c>
      <c r="L12565" s="4">
        <v>6.6</v>
      </c>
      <c r="M12565" s="4">
        <v>27</v>
      </c>
    </row>
    <row r="12566" spans="1:13" x14ac:dyDescent="0.2">
      <c r="A12566" s="3">
        <v>44378</v>
      </c>
      <c r="B12566" t="s">
        <v>5219</v>
      </c>
      <c r="C12566" t="s">
        <v>3606</v>
      </c>
      <c r="D12566" t="s">
        <v>1173</v>
      </c>
      <c r="E12566" t="s">
        <v>3605</v>
      </c>
      <c r="F12566" s="4">
        <v>2.5680000000000001</v>
      </c>
      <c r="G12566" s="4">
        <v>2.5</v>
      </c>
      <c r="H12566" s="4">
        <v>0.59070579253409505</v>
      </c>
      <c r="I12566" s="4">
        <v>3.9</v>
      </c>
      <c r="J12566" s="4">
        <v>1.4</v>
      </c>
      <c r="K12566" s="4">
        <v>2.1</v>
      </c>
      <c r="L12566" s="4">
        <v>3</v>
      </c>
      <c r="M12566" s="4">
        <v>25</v>
      </c>
    </row>
    <row r="12567" spans="1:13" x14ac:dyDescent="0.2">
      <c r="A12567" s="3">
        <v>44378</v>
      </c>
      <c r="B12567" t="s">
        <v>3613</v>
      </c>
      <c r="C12567" t="s">
        <v>3597</v>
      </c>
      <c r="D12567" t="s">
        <v>182</v>
      </c>
      <c r="E12567" t="s">
        <v>3596</v>
      </c>
      <c r="F12567" s="4">
        <v>3.7423076923076901</v>
      </c>
      <c r="G12567" s="4">
        <v>3.9</v>
      </c>
      <c r="H12567" s="4">
        <v>0.96298414397042997</v>
      </c>
      <c r="I12567" s="4">
        <v>5.2</v>
      </c>
      <c r="J12567" s="4">
        <v>1.4</v>
      </c>
      <c r="K12567" s="4">
        <v>3.25</v>
      </c>
      <c r="L12567" s="4">
        <v>4.4749999999999996</v>
      </c>
      <c r="M12567" s="4">
        <v>26</v>
      </c>
    </row>
    <row r="12568" spans="1:13" x14ac:dyDescent="0.2">
      <c r="A12568" s="3">
        <v>44378</v>
      </c>
      <c r="B12568" t="s">
        <v>5220</v>
      </c>
      <c r="C12568" t="s">
        <v>3609</v>
      </c>
      <c r="D12568" t="s">
        <v>1174</v>
      </c>
      <c r="E12568" t="s">
        <v>3608</v>
      </c>
      <c r="F12568" s="4">
        <v>2.2839999999999998</v>
      </c>
      <c r="G12568" s="4">
        <v>2.2999999999999998</v>
      </c>
      <c r="H12568" s="4">
        <v>0.65363088462322005</v>
      </c>
      <c r="I12568" s="4">
        <v>3.5</v>
      </c>
      <c r="J12568" s="4">
        <v>0.7</v>
      </c>
      <c r="K12568" s="4">
        <v>1.9</v>
      </c>
      <c r="L12568" s="4">
        <v>2.7</v>
      </c>
      <c r="M12568" s="4">
        <v>25</v>
      </c>
    </row>
    <row r="12569" spans="1:13" x14ac:dyDescent="0.2">
      <c r="A12569" s="3">
        <v>44378</v>
      </c>
      <c r="B12569" t="s">
        <v>5337</v>
      </c>
      <c r="C12569" t="s">
        <v>3876</v>
      </c>
      <c r="D12569" t="s">
        <v>1213</v>
      </c>
      <c r="E12569" t="s">
        <v>3875</v>
      </c>
      <c r="F12569" s="4">
        <v>0.77500000000000002</v>
      </c>
      <c r="G12569" s="4">
        <v>0.7</v>
      </c>
      <c r="H12569" s="4">
        <v>0.44593919395572601</v>
      </c>
      <c r="I12569" s="4">
        <v>2.2200000000000002</v>
      </c>
      <c r="J12569" s="4">
        <v>0.24</v>
      </c>
      <c r="K12569" s="4">
        <v>0.57750000000000001</v>
      </c>
      <c r="L12569" s="4">
        <v>0.82250000000000001</v>
      </c>
      <c r="M12569" s="4">
        <v>18</v>
      </c>
    </row>
    <row r="12570" spans="1:13" x14ac:dyDescent="0.2">
      <c r="A12570" s="3">
        <v>44378</v>
      </c>
      <c r="B12570" t="s">
        <v>3883</v>
      </c>
      <c r="C12570" t="s">
        <v>3867</v>
      </c>
      <c r="D12570" t="s">
        <v>272</v>
      </c>
      <c r="E12570" t="s">
        <v>3866</v>
      </c>
      <c r="F12570" s="4">
        <v>1.7333333333333301</v>
      </c>
      <c r="G12570" s="4">
        <v>1.81</v>
      </c>
      <c r="H12570" s="4">
        <v>0.58475736546929302</v>
      </c>
      <c r="I12570" s="4">
        <v>2.4</v>
      </c>
      <c r="J12570" s="4">
        <v>-0.1</v>
      </c>
      <c r="K12570" s="4">
        <v>1.625</v>
      </c>
      <c r="L12570" s="4">
        <v>2.0750000000000002</v>
      </c>
      <c r="M12570" s="4">
        <v>18</v>
      </c>
    </row>
    <row r="12571" spans="1:13" x14ac:dyDescent="0.2">
      <c r="A12571" s="3">
        <v>44378</v>
      </c>
      <c r="B12571" t="s">
        <v>5338</v>
      </c>
      <c r="C12571" t="s">
        <v>3879</v>
      </c>
      <c r="D12571" t="s">
        <v>1214</v>
      </c>
      <c r="E12571" t="s">
        <v>3878</v>
      </c>
      <c r="F12571" s="4">
        <v>0.655555555555556</v>
      </c>
      <c r="G12571" s="4">
        <v>0.68500000000000005</v>
      </c>
      <c r="H12571" s="4">
        <v>0.44682174656412399</v>
      </c>
      <c r="I12571" s="4">
        <v>1.8</v>
      </c>
      <c r="J12571" s="4">
        <v>-0.4</v>
      </c>
      <c r="K12571" s="4">
        <v>0.52500000000000002</v>
      </c>
      <c r="L12571" s="4">
        <v>0.79749999999999999</v>
      </c>
      <c r="M12571" s="4">
        <v>18</v>
      </c>
    </row>
    <row r="12572" spans="1:13" x14ac:dyDescent="0.2">
      <c r="A12572" s="3">
        <v>44378</v>
      </c>
      <c r="B12572" t="s">
        <v>3886</v>
      </c>
      <c r="C12572" t="s">
        <v>3870</v>
      </c>
      <c r="D12572" t="s">
        <v>273</v>
      </c>
      <c r="E12572" t="s">
        <v>3869</v>
      </c>
      <c r="F12572" s="4">
        <v>0.56000000000000005</v>
      </c>
      <c r="G12572" s="4">
        <v>0.7</v>
      </c>
      <c r="H12572" s="4">
        <v>0.49690151047376702</v>
      </c>
      <c r="I12572" s="4">
        <v>1.6</v>
      </c>
      <c r="J12572" s="4">
        <v>-0.82</v>
      </c>
      <c r="K12572" s="4">
        <v>0.3</v>
      </c>
      <c r="L12572" s="4">
        <v>0.79500000000000004</v>
      </c>
      <c r="M12572" s="4">
        <v>19</v>
      </c>
    </row>
    <row r="12573" spans="1:13" x14ac:dyDescent="0.2">
      <c r="A12573" s="3">
        <v>44378</v>
      </c>
      <c r="B12573" t="s">
        <v>5339</v>
      </c>
      <c r="C12573" t="s">
        <v>3882</v>
      </c>
      <c r="D12573" t="s">
        <v>1215</v>
      </c>
      <c r="E12573" t="s">
        <v>3881</v>
      </c>
      <c r="F12573" s="4">
        <v>0.44333333333333302</v>
      </c>
      <c r="G12573" s="4">
        <v>0.58499999999999996</v>
      </c>
      <c r="H12573" s="4">
        <v>0.72843910480682195</v>
      </c>
      <c r="I12573" s="4">
        <v>1.1000000000000001</v>
      </c>
      <c r="J12573" s="4">
        <v>-2.38</v>
      </c>
      <c r="K12573" s="4">
        <v>0.42499999999999999</v>
      </c>
      <c r="L12573" s="4">
        <v>0.67500000000000004</v>
      </c>
      <c r="M12573" s="4">
        <v>18</v>
      </c>
    </row>
    <row r="12574" spans="1:13" x14ac:dyDescent="0.2">
      <c r="A12574" s="3">
        <v>44378</v>
      </c>
      <c r="B12574" t="s">
        <v>3889</v>
      </c>
      <c r="C12574" t="s">
        <v>3873</v>
      </c>
      <c r="D12574" t="s">
        <v>274</v>
      </c>
      <c r="E12574" t="s">
        <v>3872</v>
      </c>
      <c r="F12574" s="4">
        <v>0.73421052631578998</v>
      </c>
      <c r="G12574" s="4">
        <v>0.8</v>
      </c>
      <c r="H12574" s="4">
        <v>0.35506362167729399</v>
      </c>
      <c r="I12574" s="4">
        <v>1.7</v>
      </c>
      <c r="J12574" s="4">
        <v>0.1</v>
      </c>
      <c r="K12574" s="4">
        <v>0.5</v>
      </c>
      <c r="L12574" s="4">
        <v>0.9</v>
      </c>
      <c r="M12574" s="4">
        <v>19</v>
      </c>
    </row>
    <row r="12575" spans="1:13" x14ac:dyDescent="0.2">
      <c r="A12575" s="3">
        <v>44378</v>
      </c>
      <c r="B12575" t="s">
        <v>5340</v>
      </c>
      <c r="C12575" t="s">
        <v>3885</v>
      </c>
      <c r="D12575" t="s">
        <v>1216</v>
      </c>
      <c r="E12575" t="s">
        <v>3884</v>
      </c>
      <c r="F12575" s="4">
        <v>0.51555555555555599</v>
      </c>
      <c r="G12575" s="4">
        <v>0.56999999999999995</v>
      </c>
      <c r="H12575" s="4">
        <v>0.71748926798468704</v>
      </c>
      <c r="I12575" s="4">
        <v>2.14</v>
      </c>
      <c r="J12575" s="4">
        <v>-1.9</v>
      </c>
      <c r="K12575" s="4">
        <v>0.5</v>
      </c>
      <c r="L12575" s="4">
        <v>0.6</v>
      </c>
      <c r="M12575" s="4">
        <v>18</v>
      </c>
    </row>
    <row r="12576" spans="1:13" x14ac:dyDescent="0.2">
      <c r="A12576" s="3">
        <v>44409</v>
      </c>
      <c r="B12576" t="s">
        <v>3928</v>
      </c>
      <c r="C12576" t="s">
        <v>3927</v>
      </c>
      <c r="D12576" t="s">
        <v>287</v>
      </c>
      <c r="E12576" t="s">
        <v>3926</v>
      </c>
      <c r="F12576" s="4">
        <v>7.1069565217391304</v>
      </c>
      <c r="G12576" s="4">
        <v>7.1</v>
      </c>
      <c r="H12576" s="4">
        <v>0.43759087142099801</v>
      </c>
      <c r="I12576" s="4">
        <v>8</v>
      </c>
      <c r="J12576" s="4">
        <v>5.8</v>
      </c>
      <c r="K12576" s="4">
        <v>6.915</v>
      </c>
      <c r="L12576" s="4">
        <v>7.25</v>
      </c>
      <c r="M12576" s="4">
        <v>23</v>
      </c>
    </row>
    <row r="12577" spans="1:13" x14ac:dyDescent="0.2">
      <c r="A12577" s="3">
        <v>44409</v>
      </c>
      <c r="B12577" t="s">
        <v>3931</v>
      </c>
      <c r="C12577" t="s">
        <v>3930</v>
      </c>
      <c r="D12577" t="s">
        <v>288</v>
      </c>
      <c r="E12577" t="s">
        <v>3929</v>
      </c>
      <c r="F12577" s="4">
        <v>7.3556521739130396</v>
      </c>
      <c r="G12577" s="4">
        <v>7.4</v>
      </c>
      <c r="H12577" s="4">
        <v>0.50103371404397101</v>
      </c>
      <c r="I12577" s="4">
        <v>8.6</v>
      </c>
      <c r="J12577" s="4">
        <v>6.2</v>
      </c>
      <c r="K12577" s="4">
        <v>7.1</v>
      </c>
      <c r="L12577" s="4">
        <v>7.55</v>
      </c>
      <c r="M12577" s="4">
        <v>23</v>
      </c>
    </row>
    <row r="12578" spans="1:13" x14ac:dyDescent="0.2">
      <c r="A12578" s="3">
        <v>44409</v>
      </c>
      <c r="B12578" t="s">
        <v>5346</v>
      </c>
      <c r="C12578" t="s">
        <v>3933</v>
      </c>
      <c r="D12578" t="s">
        <v>1218</v>
      </c>
      <c r="E12578" t="s">
        <v>3932</v>
      </c>
      <c r="F12578" s="4">
        <v>7.4418181818181797</v>
      </c>
      <c r="G12578" s="4">
        <v>7.5</v>
      </c>
      <c r="H12578" s="4">
        <v>0.44690082380808599</v>
      </c>
      <c r="I12578" s="4">
        <v>8.6</v>
      </c>
      <c r="J12578" s="4">
        <v>6.66</v>
      </c>
      <c r="K12578" s="4">
        <v>7.1550000000000002</v>
      </c>
      <c r="L12578" s="4">
        <v>7.6749999999999998</v>
      </c>
      <c r="M12578" s="4">
        <v>22</v>
      </c>
    </row>
    <row r="12579" spans="1:13" x14ac:dyDescent="0.2">
      <c r="A12579" s="3">
        <v>44409</v>
      </c>
      <c r="B12579" t="s">
        <v>3919</v>
      </c>
      <c r="C12579" t="s">
        <v>3918</v>
      </c>
      <c r="D12579" t="s">
        <v>284</v>
      </c>
      <c r="E12579" t="s">
        <v>3917</v>
      </c>
      <c r="F12579" s="4">
        <v>5.0407999999999999</v>
      </c>
      <c r="G12579" s="4">
        <v>5.09</v>
      </c>
      <c r="H12579" s="4">
        <v>0.263358437621935</v>
      </c>
      <c r="I12579" s="4">
        <v>5.5</v>
      </c>
      <c r="J12579" s="4">
        <v>4.33</v>
      </c>
      <c r="K12579" s="4">
        <v>4.8899999999999997</v>
      </c>
      <c r="L12579" s="4">
        <v>5.25</v>
      </c>
      <c r="M12579" s="4">
        <v>25</v>
      </c>
    </row>
    <row r="12580" spans="1:13" x14ac:dyDescent="0.2">
      <c r="A12580" s="3">
        <v>44409</v>
      </c>
      <c r="B12580" t="s">
        <v>3922</v>
      </c>
      <c r="C12580" t="s">
        <v>3921</v>
      </c>
      <c r="D12580" t="s">
        <v>285</v>
      </c>
      <c r="E12580" t="s">
        <v>3920</v>
      </c>
      <c r="F12580" s="4">
        <v>5.4095833333333303</v>
      </c>
      <c r="G12580" s="4">
        <v>5.5</v>
      </c>
      <c r="H12580" s="4">
        <v>0.42350996258151602</v>
      </c>
      <c r="I12580" s="4">
        <v>6.07</v>
      </c>
      <c r="J12580" s="4">
        <v>4.4000000000000004</v>
      </c>
      <c r="K12580" s="4">
        <v>5.09</v>
      </c>
      <c r="L12580" s="4">
        <v>5.66</v>
      </c>
      <c r="M12580" s="4">
        <v>24</v>
      </c>
    </row>
    <row r="12581" spans="1:13" x14ac:dyDescent="0.2">
      <c r="A12581" s="3">
        <v>44409</v>
      </c>
      <c r="B12581" t="s">
        <v>5343</v>
      </c>
      <c r="C12581" t="s">
        <v>3924</v>
      </c>
      <c r="D12581" t="s">
        <v>1217</v>
      </c>
      <c r="E12581" t="s">
        <v>3923</v>
      </c>
      <c r="F12581" s="4">
        <v>5.4936363636363597</v>
      </c>
      <c r="G12581" s="4">
        <v>5.5</v>
      </c>
      <c r="H12581" s="4">
        <v>0.57643853556245295</v>
      </c>
      <c r="I12581" s="4">
        <v>7</v>
      </c>
      <c r="J12581" s="4">
        <v>4.4000000000000004</v>
      </c>
      <c r="K12581" s="4">
        <v>5.2125000000000004</v>
      </c>
      <c r="L12581" s="4">
        <v>5.7874999999999996</v>
      </c>
      <c r="M12581" s="4">
        <v>22</v>
      </c>
    </row>
    <row r="12582" spans="1:13" x14ac:dyDescent="0.2">
      <c r="A12582" s="3">
        <v>44409</v>
      </c>
      <c r="B12582" t="s">
        <v>3989</v>
      </c>
      <c r="C12582" t="s">
        <v>3988</v>
      </c>
      <c r="D12582" t="s">
        <v>308</v>
      </c>
      <c r="E12582" t="s">
        <v>3987</v>
      </c>
      <c r="F12582" s="4">
        <v>3.9908333333333301</v>
      </c>
      <c r="G12582" s="4">
        <v>4</v>
      </c>
      <c r="H12582" s="4">
        <v>0.34990578442062698</v>
      </c>
      <c r="I12582" s="4">
        <v>5.3</v>
      </c>
      <c r="J12582" s="4">
        <v>3.6</v>
      </c>
      <c r="K12582" s="4">
        <v>3.8</v>
      </c>
      <c r="L12582" s="4">
        <v>4.0250000000000004</v>
      </c>
      <c r="M12582" s="4">
        <v>24</v>
      </c>
    </row>
    <row r="12583" spans="1:13" x14ac:dyDescent="0.2">
      <c r="A12583" s="3">
        <v>44409</v>
      </c>
      <c r="B12583" t="s">
        <v>5355</v>
      </c>
      <c r="C12583" t="s">
        <v>3991</v>
      </c>
      <c r="D12583" t="s">
        <v>1222</v>
      </c>
      <c r="E12583" t="s">
        <v>3990</v>
      </c>
      <c r="F12583" s="4">
        <v>3.8041666666666698</v>
      </c>
      <c r="G12583" s="4">
        <v>3.7250000000000001</v>
      </c>
      <c r="H12583" s="4">
        <v>0.34235649696550602</v>
      </c>
      <c r="I12583" s="4">
        <v>4.8</v>
      </c>
      <c r="J12583" s="4">
        <v>3.3</v>
      </c>
      <c r="K12583" s="4">
        <v>3.6</v>
      </c>
      <c r="L12583" s="4">
        <v>4</v>
      </c>
      <c r="M12583" s="4">
        <v>24</v>
      </c>
    </row>
    <row r="12584" spans="1:13" x14ac:dyDescent="0.2">
      <c r="A12584" s="3">
        <v>44409</v>
      </c>
      <c r="B12584" t="s">
        <v>3995</v>
      </c>
      <c r="C12584" t="s">
        <v>3994</v>
      </c>
      <c r="D12584" t="s">
        <v>310</v>
      </c>
      <c r="E12584" t="s">
        <v>3993</v>
      </c>
      <c r="F12584" s="4">
        <v>4.1937037037036999</v>
      </c>
      <c r="G12584" s="4">
        <v>4.0999999999999996</v>
      </c>
      <c r="H12584" s="4">
        <v>0.364313349363177</v>
      </c>
      <c r="I12584" s="4">
        <v>5.3</v>
      </c>
      <c r="J12584" s="4">
        <v>3.6</v>
      </c>
      <c r="K12584" s="4">
        <v>4</v>
      </c>
      <c r="L12584" s="4">
        <v>4.3150000000000004</v>
      </c>
      <c r="M12584" s="4">
        <v>27</v>
      </c>
    </row>
    <row r="12585" spans="1:13" x14ac:dyDescent="0.2">
      <c r="A12585" s="3">
        <v>44409</v>
      </c>
      <c r="B12585" t="s">
        <v>5358</v>
      </c>
      <c r="C12585" t="s">
        <v>3997</v>
      </c>
      <c r="D12585" t="s">
        <v>1223</v>
      </c>
      <c r="E12585" t="s">
        <v>3996</v>
      </c>
      <c r="F12585" s="4">
        <v>4.0096296296296297</v>
      </c>
      <c r="G12585" s="4">
        <v>4</v>
      </c>
      <c r="H12585" s="4">
        <v>0.36755409315638299</v>
      </c>
      <c r="I12585" s="4">
        <v>5.2</v>
      </c>
      <c r="J12585" s="4">
        <v>3.5</v>
      </c>
      <c r="K12585" s="4">
        <v>3.7749999999999999</v>
      </c>
      <c r="L12585" s="4">
        <v>4.1100000000000003</v>
      </c>
      <c r="M12585" s="4">
        <v>27</v>
      </c>
    </row>
    <row r="12586" spans="1:13" x14ac:dyDescent="0.2">
      <c r="A12586" s="3">
        <v>44409</v>
      </c>
      <c r="B12586" t="s">
        <v>4434</v>
      </c>
      <c r="C12586" t="s">
        <v>3900</v>
      </c>
      <c r="D12586" t="s">
        <v>522</v>
      </c>
      <c r="E12586" t="s">
        <v>3899</v>
      </c>
      <c r="F12586" s="4">
        <v>5.17741935483871</v>
      </c>
      <c r="G12586" s="4">
        <v>5</v>
      </c>
      <c r="H12586" s="4">
        <v>0.29006858662432999</v>
      </c>
      <c r="I12586" s="4">
        <v>5.75</v>
      </c>
      <c r="J12586" s="4">
        <v>4.75</v>
      </c>
      <c r="K12586" s="4">
        <v>5</v>
      </c>
      <c r="L12586" s="4">
        <v>5.375</v>
      </c>
      <c r="M12586" s="4">
        <v>31</v>
      </c>
    </row>
    <row r="12587" spans="1:13" x14ac:dyDescent="0.2">
      <c r="A12587" s="3">
        <v>44409</v>
      </c>
      <c r="B12587" t="s">
        <v>5611</v>
      </c>
      <c r="C12587" t="s">
        <v>3912</v>
      </c>
      <c r="D12587" t="s">
        <v>1441</v>
      </c>
      <c r="E12587" t="s">
        <v>3911</v>
      </c>
      <c r="F12587" s="4">
        <v>5.47</v>
      </c>
      <c r="G12587" s="4">
        <v>5.5</v>
      </c>
      <c r="H12587" s="4">
        <v>0.416583324998333</v>
      </c>
      <c r="I12587" s="4">
        <v>6.25</v>
      </c>
      <c r="J12587" s="4">
        <v>4.5</v>
      </c>
      <c r="K12587" s="4">
        <v>5.25</v>
      </c>
      <c r="L12587" s="4">
        <v>5.75</v>
      </c>
      <c r="M12587" s="4">
        <v>25</v>
      </c>
    </row>
    <row r="12588" spans="1:13" x14ac:dyDescent="0.2">
      <c r="A12588" s="3">
        <v>44409</v>
      </c>
      <c r="B12588" t="s">
        <v>4586</v>
      </c>
      <c r="C12588" t="s">
        <v>3903</v>
      </c>
      <c r="D12588" t="s">
        <v>616</v>
      </c>
      <c r="E12588" t="s">
        <v>3902</v>
      </c>
      <c r="F12588" s="4">
        <v>5.2580645161290303</v>
      </c>
      <c r="G12588" s="4">
        <v>5.25</v>
      </c>
      <c r="H12588" s="4">
        <v>0.312808987028173</v>
      </c>
      <c r="I12588" s="4">
        <v>6</v>
      </c>
      <c r="J12588" s="4">
        <v>4.75</v>
      </c>
      <c r="K12588" s="4">
        <v>5</v>
      </c>
      <c r="L12588" s="4">
        <v>5.5</v>
      </c>
      <c r="M12588" s="4">
        <v>31</v>
      </c>
    </row>
    <row r="12589" spans="1:13" x14ac:dyDescent="0.2">
      <c r="A12589" s="3">
        <v>44409</v>
      </c>
      <c r="B12589" t="s">
        <v>5677</v>
      </c>
      <c r="C12589" t="s">
        <v>3915</v>
      </c>
      <c r="D12589" t="s">
        <v>1507</v>
      </c>
      <c r="E12589" t="s">
        <v>3914</v>
      </c>
      <c r="F12589" s="4">
        <v>5.53</v>
      </c>
      <c r="G12589" s="4">
        <v>5.5</v>
      </c>
      <c r="H12589" s="4">
        <v>0.45825756949558399</v>
      </c>
      <c r="I12589" s="4">
        <v>6.75</v>
      </c>
      <c r="J12589" s="4">
        <v>4.5</v>
      </c>
      <c r="K12589" s="4">
        <v>5.25</v>
      </c>
      <c r="L12589" s="4">
        <v>5.75</v>
      </c>
      <c r="M12589" s="4">
        <v>25</v>
      </c>
    </row>
    <row r="12590" spans="1:13" x14ac:dyDescent="0.2">
      <c r="A12590" s="3">
        <v>44409</v>
      </c>
      <c r="B12590" t="s">
        <v>3910</v>
      </c>
      <c r="C12590" t="s">
        <v>3894</v>
      </c>
      <c r="D12590" t="s">
        <v>281</v>
      </c>
      <c r="E12590" t="s">
        <v>3893</v>
      </c>
      <c r="F12590" s="4">
        <v>4.7096774193548399</v>
      </c>
      <c r="G12590" s="4">
        <v>4.75</v>
      </c>
      <c r="H12590" s="4">
        <v>9.3469562638245796E-2</v>
      </c>
      <c r="I12590" s="4">
        <v>4.75</v>
      </c>
      <c r="J12590" s="4">
        <v>4.5</v>
      </c>
      <c r="K12590" s="4">
        <v>4.75</v>
      </c>
      <c r="L12590" s="4">
        <v>4.75</v>
      </c>
      <c r="M12590" s="4">
        <v>31</v>
      </c>
    </row>
    <row r="12591" spans="1:13" x14ac:dyDescent="0.2">
      <c r="A12591" s="3">
        <v>44409</v>
      </c>
      <c r="B12591" t="s">
        <v>4790</v>
      </c>
      <c r="C12591" t="s">
        <v>3906</v>
      </c>
      <c r="D12591" t="s">
        <v>812</v>
      </c>
      <c r="E12591" t="s">
        <v>3905</v>
      </c>
      <c r="F12591" s="4">
        <v>5.3306451612903203</v>
      </c>
      <c r="G12591" s="4">
        <v>5.25</v>
      </c>
      <c r="H12591" s="4">
        <v>0.34992318665549998</v>
      </c>
      <c r="I12591" s="4">
        <v>6</v>
      </c>
      <c r="J12591" s="4">
        <v>4.5</v>
      </c>
      <c r="K12591" s="4">
        <v>5</v>
      </c>
      <c r="L12591" s="4">
        <v>5.5</v>
      </c>
      <c r="M12591" s="4">
        <v>31</v>
      </c>
    </row>
    <row r="12592" spans="1:13" x14ac:dyDescent="0.2">
      <c r="A12592" s="3">
        <v>44409</v>
      </c>
      <c r="B12592" t="s">
        <v>5878</v>
      </c>
      <c r="C12592" t="s">
        <v>4436</v>
      </c>
      <c r="D12592" t="s">
        <v>1704</v>
      </c>
      <c r="E12592" t="s">
        <v>4435</v>
      </c>
      <c r="F12592" s="4">
        <v>5.6</v>
      </c>
      <c r="G12592" s="4">
        <v>5.5</v>
      </c>
      <c r="H12592" s="4">
        <v>0.51538820320220802</v>
      </c>
      <c r="I12592" s="4">
        <v>7</v>
      </c>
      <c r="J12592" s="4">
        <v>4.5</v>
      </c>
      <c r="K12592" s="4">
        <v>5.5</v>
      </c>
      <c r="L12592" s="4">
        <v>6</v>
      </c>
      <c r="M12592" s="4">
        <v>25</v>
      </c>
    </row>
    <row r="12593" spans="1:13" x14ac:dyDescent="0.2">
      <c r="A12593" s="3">
        <v>44409</v>
      </c>
      <c r="B12593" t="s">
        <v>3913</v>
      </c>
      <c r="C12593" t="s">
        <v>3897</v>
      </c>
      <c r="D12593" t="s">
        <v>282</v>
      </c>
      <c r="E12593" t="s">
        <v>3896</v>
      </c>
      <c r="F12593" s="4">
        <v>5.0390625</v>
      </c>
      <c r="G12593" s="4">
        <v>5</v>
      </c>
      <c r="H12593" s="4">
        <v>0.16931283081154599</v>
      </c>
      <c r="I12593" s="4">
        <v>5.25</v>
      </c>
      <c r="J12593" s="4">
        <v>4.75</v>
      </c>
      <c r="K12593" s="4">
        <v>5</v>
      </c>
      <c r="L12593" s="4">
        <v>5.25</v>
      </c>
      <c r="M12593" s="4">
        <v>32</v>
      </c>
    </row>
    <row r="12594" spans="1:13" x14ac:dyDescent="0.2">
      <c r="A12594" s="3">
        <v>44409</v>
      </c>
      <c r="B12594" t="s">
        <v>4985</v>
      </c>
      <c r="C12594" t="s">
        <v>3909</v>
      </c>
      <c r="D12594" t="s">
        <v>1007</v>
      </c>
      <c r="E12594" t="s">
        <v>3908</v>
      </c>
      <c r="F12594" s="4">
        <v>5.4375</v>
      </c>
      <c r="G12594" s="4">
        <v>5.5</v>
      </c>
      <c r="H12594" s="4">
        <v>0.37026581558867699</v>
      </c>
      <c r="I12594" s="4">
        <v>6</v>
      </c>
      <c r="J12594" s="4">
        <v>4.5</v>
      </c>
      <c r="K12594" s="4">
        <v>5.25</v>
      </c>
      <c r="L12594" s="4">
        <v>5.5625</v>
      </c>
      <c r="M12594" s="4">
        <v>32</v>
      </c>
    </row>
    <row r="12595" spans="1:13" x14ac:dyDescent="0.2">
      <c r="A12595" s="3">
        <v>44409</v>
      </c>
      <c r="B12595" t="s">
        <v>5846</v>
      </c>
      <c r="C12595" t="s">
        <v>3081</v>
      </c>
      <c r="D12595" t="s">
        <v>1672</v>
      </c>
      <c r="E12595" t="s">
        <v>3080</v>
      </c>
      <c r="F12595" s="4">
        <v>3.6941176470588202</v>
      </c>
      <c r="G12595" s="4">
        <v>3.6</v>
      </c>
      <c r="H12595" s="4">
        <v>0.45210697076298001</v>
      </c>
      <c r="I12595" s="4">
        <v>4.97</v>
      </c>
      <c r="J12595" s="4">
        <v>2.87</v>
      </c>
      <c r="K12595" s="4">
        <v>3.3849999999999998</v>
      </c>
      <c r="L12595" s="4">
        <v>3.9075000000000002</v>
      </c>
      <c r="M12595" s="4">
        <v>34</v>
      </c>
    </row>
    <row r="12596" spans="1:13" x14ac:dyDescent="0.2">
      <c r="A12596" s="3">
        <v>44409</v>
      </c>
      <c r="B12596" t="s">
        <v>5913</v>
      </c>
      <c r="C12596" t="s">
        <v>3084</v>
      </c>
      <c r="D12596" t="s">
        <v>1737</v>
      </c>
      <c r="E12596" t="s">
        <v>3083</v>
      </c>
      <c r="F12596" s="4">
        <v>3.72411764705882</v>
      </c>
      <c r="G12596" s="4">
        <v>3.6349999999999998</v>
      </c>
      <c r="H12596" s="4">
        <v>0.42826724626639301</v>
      </c>
      <c r="I12596" s="4">
        <v>4.96</v>
      </c>
      <c r="J12596" s="4">
        <v>3.1</v>
      </c>
      <c r="K12596" s="4">
        <v>3.4325000000000001</v>
      </c>
      <c r="L12596" s="4">
        <v>3.9075000000000002</v>
      </c>
      <c r="M12596" s="4">
        <v>34</v>
      </c>
    </row>
    <row r="12597" spans="1:13" x14ac:dyDescent="0.2">
      <c r="A12597" s="3">
        <v>44409</v>
      </c>
      <c r="B12597" t="s">
        <v>3073</v>
      </c>
      <c r="C12597" t="s">
        <v>3072</v>
      </c>
      <c r="D12597" t="s">
        <v>2</v>
      </c>
      <c r="E12597" t="s">
        <v>3071</v>
      </c>
      <c r="F12597" s="4">
        <v>6.0637142857142896</v>
      </c>
      <c r="G12597" s="4">
        <v>6.05</v>
      </c>
      <c r="H12597" s="4">
        <v>0.27574589447411102</v>
      </c>
      <c r="I12597" s="4">
        <v>7.08</v>
      </c>
      <c r="J12597" s="4">
        <v>5.4</v>
      </c>
      <c r="K12597" s="4">
        <v>5.9850000000000003</v>
      </c>
      <c r="L12597" s="4">
        <v>6.19</v>
      </c>
      <c r="M12597" s="4">
        <v>35</v>
      </c>
    </row>
    <row r="12598" spans="1:13" x14ac:dyDescent="0.2">
      <c r="A12598" s="3">
        <v>44409</v>
      </c>
      <c r="B12598" t="s">
        <v>3076</v>
      </c>
      <c r="C12598" t="s">
        <v>3075</v>
      </c>
      <c r="D12598" t="s">
        <v>3</v>
      </c>
      <c r="E12598" t="s">
        <v>3074</v>
      </c>
      <c r="F12598" s="4">
        <v>3.79285714285714</v>
      </c>
      <c r="G12598" s="4">
        <v>3.75</v>
      </c>
      <c r="H12598" s="4">
        <v>0.33314518499554302</v>
      </c>
      <c r="I12598" s="4">
        <v>5</v>
      </c>
      <c r="J12598" s="4">
        <v>3.3</v>
      </c>
      <c r="K12598" s="4">
        <v>3.6</v>
      </c>
      <c r="L12598" s="4">
        <v>3.93</v>
      </c>
      <c r="M12598" s="4">
        <v>35</v>
      </c>
    </row>
    <row r="12599" spans="1:13" x14ac:dyDescent="0.2">
      <c r="A12599" s="3">
        <v>44409</v>
      </c>
      <c r="B12599" t="s">
        <v>5410</v>
      </c>
      <c r="C12599" t="s">
        <v>3102</v>
      </c>
      <c r="D12599" t="s">
        <v>1261</v>
      </c>
      <c r="E12599" t="s">
        <v>3101</v>
      </c>
      <c r="F12599" s="4">
        <v>3.6009090909090902</v>
      </c>
      <c r="G12599" s="4">
        <v>3.51</v>
      </c>
      <c r="H12599" s="4">
        <v>0.23096757938566301</v>
      </c>
      <c r="I12599" s="4">
        <v>4.5</v>
      </c>
      <c r="J12599" s="4">
        <v>3.2</v>
      </c>
      <c r="K12599" s="4">
        <v>3.5</v>
      </c>
      <c r="L12599" s="4">
        <v>3.7</v>
      </c>
      <c r="M12599" s="4">
        <v>33</v>
      </c>
    </row>
    <row r="12600" spans="1:13" x14ac:dyDescent="0.2">
      <c r="A12600" s="3">
        <v>44409</v>
      </c>
      <c r="B12600" t="s">
        <v>5092</v>
      </c>
      <c r="C12600" t="s">
        <v>3078</v>
      </c>
      <c r="D12600" t="s">
        <v>1108</v>
      </c>
      <c r="E12600" t="s">
        <v>3077</v>
      </c>
      <c r="F12600" s="4">
        <v>3.5789655172413801</v>
      </c>
      <c r="G12600" s="4">
        <v>3.53</v>
      </c>
      <c r="H12600" s="4">
        <v>0.30581676151842302</v>
      </c>
      <c r="I12600" s="4">
        <v>4.8</v>
      </c>
      <c r="J12600" s="4">
        <v>3.1</v>
      </c>
      <c r="K12600" s="4">
        <v>3.5</v>
      </c>
      <c r="L12600" s="4">
        <v>3.6</v>
      </c>
      <c r="M12600" s="4">
        <v>29</v>
      </c>
    </row>
    <row r="12601" spans="1:13" x14ac:dyDescent="0.2">
      <c r="A12601" s="3">
        <v>44409</v>
      </c>
      <c r="B12601" t="s">
        <v>5411</v>
      </c>
      <c r="C12601" t="s">
        <v>3105</v>
      </c>
      <c r="D12601" t="s">
        <v>1262</v>
      </c>
      <c r="E12601" t="s">
        <v>3104</v>
      </c>
      <c r="F12601" s="4">
        <v>3.51064516129032</v>
      </c>
      <c r="G12601" s="4">
        <v>3.5</v>
      </c>
      <c r="H12601" s="4">
        <v>0.18467873878478799</v>
      </c>
      <c r="I12601" s="4">
        <v>4</v>
      </c>
      <c r="J12601" s="4">
        <v>3.2</v>
      </c>
      <c r="K12601" s="4">
        <v>3.5</v>
      </c>
      <c r="L12601" s="4">
        <v>3.57</v>
      </c>
      <c r="M12601" s="4">
        <v>31</v>
      </c>
    </row>
    <row r="12602" spans="1:13" x14ac:dyDescent="0.2">
      <c r="A12602" s="3">
        <v>44409</v>
      </c>
      <c r="B12602" t="s">
        <v>5414</v>
      </c>
      <c r="C12602" t="s">
        <v>3129</v>
      </c>
      <c r="D12602" t="s">
        <v>1265</v>
      </c>
      <c r="E12602" t="s">
        <v>3128</v>
      </c>
      <c r="F12602" s="4">
        <v>0.47558823529411798</v>
      </c>
      <c r="G12602" s="4">
        <v>0.49</v>
      </c>
      <c r="H12602" s="4">
        <v>0.103811927161737</v>
      </c>
      <c r="I12602" s="4">
        <v>0.75</v>
      </c>
      <c r="J12602" s="4">
        <v>0.23</v>
      </c>
      <c r="K12602" s="4">
        <v>0.42249999999999999</v>
      </c>
      <c r="L12602" s="4">
        <v>0.52249999999999996</v>
      </c>
      <c r="M12602" s="4">
        <v>34</v>
      </c>
    </row>
    <row r="12603" spans="1:13" x14ac:dyDescent="0.2">
      <c r="A12603" s="3">
        <v>44409</v>
      </c>
      <c r="B12603" t="s">
        <v>5479</v>
      </c>
      <c r="C12603" t="s">
        <v>3132</v>
      </c>
      <c r="D12603" t="s">
        <v>1331</v>
      </c>
      <c r="E12603" t="s">
        <v>3131</v>
      </c>
      <c r="F12603" s="4">
        <v>0.34705882352941197</v>
      </c>
      <c r="G12603" s="4">
        <v>0.33500000000000002</v>
      </c>
      <c r="H12603" s="4">
        <v>6.9654098261585307E-2</v>
      </c>
      <c r="I12603" s="4">
        <v>0.47</v>
      </c>
      <c r="J12603" s="4">
        <v>0.22</v>
      </c>
      <c r="K12603" s="4">
        <v>0.30249999999999999</v>
      </c>
      <c r="L12603" s="4">
        <v>0.39500000000000002</v>
      </c>
      <c r="M12603" s="4">
        <v>34</v>
      </c>
    </row>
    <row r="12604" spans="1:13" x14ac:dyDescent="0.2">
      <c r="A12604" s="3">
        <v>44409</v>
      </c>
      <c r="B12604" t="s">
        <v>5551</v>
      </c>
      <c r="C12604" t="s">
        <v>3135</v>
      </c>
      <c r="D12604" t="s">
        <v>1401</v>
      </c>
      <c r="E12604" t="s">
        <v>3134</v>
      </c>
      <c r="F12604" s="4">
        <v>0.370588235294118</v>
      </c>
      <c r="G12604" s="4">
        <v>0.36499999999999999</v>
      </c>
      <c r="H12604" s="4">
        <v>9.76369644504297E-2</v>
      </c>
      <c r="I12604" s="4">
        <v>0.7</v>
      </c>
      <c r="J12604" s="4">
        <v>0.17</v>
      </c>
      <c r="K12604" s="4">
        <v>0.31</v>
      </c>
      <c r="L12604" s="4">
        <v>0.41499999999999998</v>
      </c>
      <c r="M12604" s="4">
        <v>34</v>
      </c>
    </row>
    <row r="12605" spans="1:13" x14ac:dyDescent="0.2">
      <c r="A12605" s="3">
        <v>44409</v>
      </c>
      <c r="B12605" t="s">
        <v>5647</v>
      </c>
      <c r="C12605" t="s">
        <v>3138</v>
      </c>
      <c r="D12605" t="s">
        <v>1477</v>
      </c>
      <c r="E12605" t="s">
        <v>3137</v>
      </c>
      <c r="F12605" s="4">
        <v>-5.73529411764706E-2</v>
      </c>
      <c r="G12605" s="4">
        <v>-0.11</v>
      </c>
      <c r="H12605" s="4">
        <v>0.176417356796224</v>
      </c>
      <c r="I12605" s="4">
        <v>0.52</v>
      </c>
      <c r="J12605" s="4">
        <v>-0.23</v>
      </c>
      <c r="K12605" s="4">
        <v>-0.18</v>
      </c>
      <c r="L12605" s="4">
        <v>-0.02</v>
      </c>
      <c r="M12605" s="4">
        <v>34</v>
      </c>
    </row>
    <row r="12606" spans="1:13" x14ac:dyDescent="0.2">
      <c r="A12606" s="3">
        <v>44409</v>
      </c>
      <c r="B12606" t="s">
        <v>5714</v>
      </c>
      <c r="C12606" t="s">
        <v>3141</v>
      </c>
      <c r="D12606" t="s">
        <v>1542</v>
      </c>
      <c r="E12606" t="s">
        <v>3140</v>
      </c>
      <c r="F12606" s="4">
        <v>-0.153823529411765</v>
      </c>
      <c r="G12606" s="4">
        <v>-0.185</v>
      </c>
      <c r="H12606" s="4">
        <v>0.170062639188541</v>
      </c>
      <c r="I12606" s="4">
        <v>0.36</v>
      </c>
      <c r="J12606" s="4">
        <v>-0.4</v>
      </c>
      <c r="K12606" s="4">
        <v>-0.27750000000000002</v>
      </c>
      <c r="L12606" s="4">
        <v>-0.1</v>
      </c>
      <c r="M12606" s="4">
        <v>34</v>
      </c>
    </row>
    <row r="12607" spans="1:13" x14ac:dyDescent="0.2">
      <c r="A12607" s="3">
        <v>44409</v>
      </c>
      <c r="B12607" t="s">
        <v>5779</v>
      </c>
      <c r="C12607" t="s">
        <v>3144</v>
      </c>
      <c r="D12607" t="s">
        <v>1607</v>
      </c>
      <c r="E12607" t="s">
        <v>3143</v>
      </c>
      <c r="F12607" s="4">
        <v>0.249705882352941</v>
      </c>
      <c r="G12607" s="4">
        <v>0.22</v>
      </c>
      <c r="H12607" s="4">
        <v>8.4296924496098297E-2</v>
      </c>
      <c r="I12607" s="4">
        <v>0.45</v>
      </c>
      <c r="J12607" s="4">
        <v>0.1</v>
      </c>
      <c r="K12607" s="4">
        <v>0.1925</v>
      </c>
      <c r="L12607" s="4">
        <v>0.29749999999999999</v>
      </c>
      <c r="M12607" s="4">
        <v>34</v>
      </c>
    </row>
    <row r="12608" spans="1:13" x14ac:dyDescent="0.2">
      <c r="A12608" s="3">
        <v>44409</v>
      </c>
      <c r="B12608" t="s">
        <v>5848</v>
      </c>
      <c r="C12608" t="s">
        <v>3147</v>
      </c>
      <c r="D12608" t="s">
        <v>1674</v>
      </c>
      <c r="E12608" t="s">
        <v>3146</v>
      </c>
      <c r="F12608" s="4">
        <v>0.35411764705882398</v>
      </c>
      <c r="G12608" s="4">
        <v>0.36</v>
      </c>
      <c r="H12608" s="4">
        <v>8.8868907439258099E-2</v>
      </c>
      <c r="I12608" s="4">
        <v>0.56000000000000005</v>
      </c>
      <c r="J12608" s="4">
        <v>0.21</v>
      </c>
      <c r="K12608" s="4">
        <v>0.28999999999999998</v>
      </c>
      <c r="L12608" s="4">
        <v>0.41</v>
      </c>
      <c r="M12608" s="4">
        <v>34</v>
      </c>
    </row>
    <row r="12609" spans="1:13" x14ac:dyDescent="0.2">
      <c r="A12609" s="3">
        <v>44409</v>
      </c>
      <c r="B12609" t="s">
        <v>4826</v>
      </c>
      <c r="C12609" t="s">
        <v>3114</v>
      </c>
      <c r="D12609" t="s">
        <v>848</v>
      </c>
      <c r="E12609" t="s">
        <v>3113</v>
      </c>
      <c r="F12609" s="4">
        <v>0.183428571428571</v>
      </c>
      <c r="G12609" s="4">
        <v>0.16</v>
      </c>
      <c r="H12609" s="4">
        <v>8.7881700468931095E-2</v>
      </c>
      <c r="I12609" s="4">
        <v>0.46</v>
      </c>
      <c r="J12609" s="4">
        <v>-0.01</v>
      </c>
      <c r="K12609" s="4">
        <v>0.14000000000000001</v>
      </c>
      <c r="L12609" s="4">
        <v>0.2</v>
      </c>
      <c r="M12609" s="4">
        <v>35</v>
      </c>
    </row>
    <row r="12610" spans="1:13" x14ac:dyDescent="0.2">
      <c r="A12610" s="3">
        <v>44409</v>
      </c>
      <c r="B12610" t="s">
        <v>5915</v>
      </c>
      <c r="C12610" t="s">
        <v>3150</v>
      </c>
      <c r="D12610" t="s">
        <v>1739</v>
      </c>
      <c r="E12610" t="s">
        <v>3149</v>
      </c>
      <c r="F12610" s="4">
        <v>0.29235294117647098</v>
      </c>
      <c r="G12610" s="4">
        <v>0.28999999999999998</v>
      </c>
      <c r="H12610" s="4">
        <v>6.7467560040022301E-2</v>
      </c>
      <c r="I12610" s="4">
        <v>0.45</v>
      </c>
      <c r="J12610" s="4">
        <v>0.16</v>
      </c>
      <c r="K12610" s="4">
        <v>0.25</v>
      </c>
      <c r="L12610" s="4">
        <v>0.33</v>
      </c>
      <c r="M12610" s="4">
        <v>34</v>
      </c>
    </row>
    <row r="12611" spans="1:13" x14ac:dyDescent="0.2">
      <c r="A12611" s="3">
        <v>44409</v>
      </c>
      <c r="B12611" t="s">
        <v>4891</v>
      </c>
      <c r="C12611" t="s">
        <v>3117</v>
      </c>
      <c r="D12611" t="s">
        <v>913</v>
      </c>
      <c r="E12611" t="s">
        <v>3116</v>
      </c>
      <c r="F12611" s="4">
        <v>0.29911764705882399</v>
      </c>
      <c r="G12611" s="4">
        <v>0.30499999999999999</v>
      </c>
      <c r="H12611" s="4">
        <v>8.2070466657173394E-2</v>
      </c>
      <c r="I12611" s="4">
        <v>0.48</v>
      </c>
      <c r="J12611" s="4">
        <v>0.1</v>
      </c>
      <c r="K12611" s="4">
        <v>0.24249999999999999</v>
      </c>
      <c r="L12611" s="4">
        <v>0.36</v>
      </c>
      <c r="M12611" s="4">
        <v>34</v>
      </c>
    </row>
    <row r="12612" spans="1:13" x14ac:dyDescent="0.2">
      <c r="A12612" s="3">
        <v>44409</v>
      </c>
      <c r="B12612" t="s">
        <v>4955</v>
      </c>
      <c r="C12612" t="s">
        <v>3120</v>
      </c>
      <c r="D12612" t="s">
        <v>977</v>
      </c>
      <c r="E12612" t="s">
        <v>3119</v>
      </c>
      <c r="F12612" s="4">
        <v>0.47029411764705897</v>
      </c>
      <c r="G12612" s="4">
        <v>0.47499999999999998</v>
      </c>
      <c r="H12612" s="4">
        <v>7.5135646792283795E-2</v>
      </c>
      <c r="I12612" s="4">
        <v>0.68</v>
      </c>
      <c r="J12612" s="4">
        <v>0.3</v>
      </c>
      <c r="K12612" s="4">
        <v>0.435</v>
      </c>
      <c r="L12612" s="4">
        <v>0.51</v>
      </c>
      <c r="M12612" s="4">
        <v>34</v>
      </c>
    </row>
    <row r="12613" spans="1:13" x14ac:dyDescent="0.2">
      <c r="A12613" s="3">
        <v>44409</v>
      </c>
      <c r="B12613" t="s">
        <v>5025</v>
      </c>
      <c r="C12613" t="s">
        <v>3123</v>
      </c>
      <c r="D12613" t="s">
        <v>1045</v>
      </c>
      <c r="E12613" t="s">
        <v>3122</v>
      </c>
      <c r="F12613" s="4">
        <v>0.56588235294117695</v>
      </c>
      <c r="G12613" s="4">
        <v>0.56999999999999995</v>
      </c>
      <c r="H12613" s="4">
        <v>0.132644835581402</v>
      </c>
      <c r="I12613" s="4">
        <v>0.93</v>
      </c>
      <c r="J12613" s="4">
        <v>0.23</v>
      </c>
      <c r="K12613" s="4">
        <v>0.50249999999999995</v>
      </c>
      <c r="L12613" s="4">
        <v>0.62749999999999995</v>
      </c>
      <c r="M12613" s="4">
        <v>34</v>
      </c>
    </row>
    <row r="12614" spans="1:13" x14ac:dyDescent="0.2">
      <c r="A12614" s="3">
        <v>44409</v>
      </c>
      <c r="B12614" t="s">
        <v>5100</v>
      </c>
      <c r="C12614" t="s">
        <v>3126</v>
      </c>
      <c r="D12614" t="s">
        <v>1112</v>
      </c>
      <c r="E12614" t="s">
        <v>3125</v>
      </c>
      <c r="F12614" s="4">
        <v>0.42088235294117599</v>
      </c>
      <c r="G12614" s="4">
        <v>0.43</v>
      </c>
      <c r="H12614" s="4">
        <v>8.13659018396201E-2</v>
      </c>
      <c r="I12614" s="4">
        <v>0.66</v>
      </c>
      <c r="J12614" s="4">
        <v>0.28000000000000003</v>
      </c>
      <c r="K12614" s="4">
        <v>0.36249999999999999</v>
      </c>
      <c r="L12614" s="4">
        <v>0.45</v>
      </c>
      <c r="M12614" s="4">
        <v>34</v>
      </c>
    </row>
    <row r="12615" spans="1:13" x14ac:dyDescent="0.2">
      <c r="A12615" s="3">
        <v>44409</v>
      </c>
      <c r="B12615" t="s">
        <v>5847</v>
      </c>
      <c r="C12615" t="s">
        <v>3096</v>
      </c>
      <c r="D12615" t="s">
        <v>1673</v>
      </c>
      <c r="E12615" t="s">
        <v>3095</v>
      </c>
      <c r="F12615" s="4">
        <v>3.7277419354838699</v>
      </c>
      <c r="G12615" s="4">
        <v>3.73</v>
      </c>
      <c r="H12615" s="4">
        <v>0.33211152421457601</v>
      </c>
      <c r="I12615" s="4">
        <v>4.42</v>
      </c>
      <c r="J12615" s="4">
        <v>3.05</v>
      </c>
      <c r="K12615" s="4">
        <v>3.5550000000000002</v>
      </c>
      <c r="L12615" s="4">
        <v>3.92</v>
      </c>
      <c r="M12615" s="4">
        <v>31</v>
      </c>
    </row>
    <row r="12616" spans="1:13" x14ac:dyDescent="0.2">
      <c r="A12616" s="3">
        <v>44409</v>
      </c>
      <c r="B12616" t="s">
        <v>5914</v>
      </c>
      <c r="C12616" t="s">
        <v>3099</v>
      </c>
      <c r="D12616" t="s">
        <v>1738</v>
      </c>
      <c r="E12616" t="s">
        <v>3098</v>
      </c>
      <c r="F12616" s="4">
        <v>3.6948387096774198</v>
      </c>
      <c r="G12616" s="4">
        <v>3.7</v>
      </c>
      <c r="H12616" s="4">
        <v>0.30547090388166198</v>
      </c>
      <c r="I12616" s="4">
        <v>4.4400000000000004</v>
      </c>
      <c r="J12616" s="4">
        <v>3.03</v>
      </c>
      <c r="K12616" s="4">
        <v>3.4750000000000001</v>
      </c>
      <c r="L12616" s="4">
        <v>3.9</v>
      </c>
      <c r="M12616" s="4">
        <v>31</v>
      </c>
    </row>
    <row r="12617" spans="1:13" x14ac:dyDescent="0.2">
      <c r="A12617" s="3">
        <v>44409</v>
      </c>
      <c r="B12617" t="s">
        <v>3088</v>
      </c>
      <c r="C12617" t="s">
        <v>3087</v>
      </c>
      <c r="D12617" t="s">
        <v>7</v>
      </c>
      <c r="E12617" t="s">
        <v>3086</v>
      </c>
      <c r="F12617" s="4">
        <v>4.8984375</v>
      </c>
      <c r="G12617" s="4">
        <v>4.9000000000000004</v>
      </c>
      <c r="H12617" s="4">
        <v>0.22913736371795199</v>
      </c>
      <c r="I12617" s="4">
        <v>5.33</v>
      </c>
      <c r="J12617" s="4">
        <v>4.2699999999999996</v>
      </c>
      <c r="K12617" s="4">
        <v>4.8</v>
      </c>
      <c r="L12617" s="4">
        <v>5.0324999999999998</v>
      </c>
      <c r="M12617" s="4">
        <v>32</v>
      </c>
    </row>
    <row r="12618" spans="1:13" x14ac:dyDescent="0.2">
      <c r="A12618" s="3">
        <v>44409</v>
      </c>
      <c r="B12618" t="s">
        <v>3091</v>
      </c>
      <c r="C12618" t="s">
        <v>3090</v>
      </c>
      <c r="D12618" t="s">
        <v>8</v>
      </c>
      <c r="E12618" t="s">
        <v>3089</v>
      </c>
      <c r="F12618" s="4">
        <v>3.691875</v>
      </c>
      <c r="G12618" s="4">
        <v>3.7</v>
      </c>
      <c r="H12618" s="4">
        <v>0.263493129003885</v>
      </c>
      <c r="I12618" s="4">
        <v>4.5</v>
      </c>
      <c r="J12618" s="4">
        <v>3.05</v>
      </c>
      <c r="K12618" s="4">
        <v>3.5</v>
      </c>
      <c r="L12618" s="4">
        <v>3.8</v>
      </c>
      <c r="M12618" s="4">
        <v>32</v>
      </c>
    </row>
    <row r="12619" spans="1:13" x14ac:dyDescent="0.2">
      <c r="A12619" s="3">
        <v>44409</v>
      </c>
      <c r="B12619" t="s">
        <v>5412</v>
      </c>
      <c r="C12619" t="s">
        <v>3108</v>
      </c>
      <c r="D12619" t="s">
        <v>1263</v>
      </c>
      <c r="E12619" t="s">
        <v>3107</v>
      </c>
      <c r="F12619" s="4">
        <v>3.5563333333333298</v>
      </c>
      <c r="G12619" s="4">
        <v>3.5</v>
      </c>
      <c r="H12619" s="4">
        <v>0.20508170505222201</v>
      </c>
      <c r="I12619" s="4">
        <v>4.3</v>
      </c>
      <c r="J12619" s="4">
        <v>3</v>
      </c>
      <c r="K12619" s="4">
        <v>3.5</v>
      </c>
      <c r="L12619" s="4">
        <v>3.6375000000000002</v>
      </c>
      <c r="M12619" s="4">
        <v>30</v>
      </c>
    </row>
    <row r="12620" spans="1:13" x14ac:dyDescent="0.2">
      <c r="A12620" s="3">
        <v>44409</v>
      </c>
      <c r="B12620" t="s">
        <v>5096</v>
      </c>
      <c r="C12620" t="s">
        <v>3093</v>
      </c>
      <c r="D12620" t="s">
        <v>1110</v>
      </c>
      <c r="E12620" t="s">
        <v>3092</v>
      </c>
      <c r="F12620" s="4">
        <v>3.5473076923076898</v>
      </c>
      <c r="G12620" s="4">
        <v>3.5</v>
      </c>
      <c r="H12620" s="4">
        <v>0.26238228129670199</v>
      </c>
      <c r="I12620" s="4">
        <v>4.5</v>
      </c>
      <c r="J12620" s="4">
        <v>3</v>
      </c>
      <c r="K12620" s="4">
        <v>3.4350000000000001</v>
      </c>
      <c r="L12620" s="4">
        <v>3.6</v>
      </c>
      <c r="M12620" s="4">
        <v>26</v>
      </c>
    </row>
    <row r="12621" spans="1:13" x14ac:dyDescent="0.2">
      <c r="A12621" s="3">
        <v>44409</v>
      </c>
      <c r="B12621" t="s">
        <v>5413</v>
      </c>
      <c r="C12621" t="s">
        <v>3111</v>
      </c>
      <c r="D12621" t="s">
        <v>1264</v>
      </c>
      <c r="E12621" t="s">
        <v>3110</v>
      </c>
      <c r="F12621" s="4">
        <v>3.4807142857142899</v>
      </c>
      <c r="G12621" s="4">
        <v>3.5</v>
      </c>
      <c r="H12621" s="4">
        <v>0.17044448583431099</v>
      </c>
      <c r="I12621" s="4">
        <v>4</v>
      </c>
      <c r="J12621" s="4">
        <v>3</v>
      </c>
      <c r="K12621" s="4">
        <v>3.4224999999999999</v>
      </c>
      <c r="L12621" s="4">
        <v>3.5125000000000002</v>
      </c>
      <c r="M12621" s="4">
        <v>28</v>
      </c>
    </row>
    <row r="12622" spans="1:13" x14ac:dyDescent="0.2">
      <c r="A12622" s="3">
        <v>44409</v>
      </c>
      <c r="B12622" t="s">
        <v>5916</v>
      </c>
      <c r="C12622" t="s">
        <v>3153</v>
      </c>
      <c r="D12622" t="s">
        <v>1740</v>
      </c>
      <c r="E12622" t="s">
        <v>3152</v>
      </c>
      <c r="F12622" s="4">
        <v>0.3959375</v>
      </c>
      <c r="G12622" s="4">
        <v>0.4</v>
      </c>
      <c r="H12622" s="4">
        <v>4.8980534316557703E-2</v>
      </c>
      <c r="I12622" s="4">
        <v>0.52</v>
      </c>
      <c r="J12622" s="4">
        <v>0.27</v>
      </c>
      <c r="K12622" s="4">
        <v>0.3775</v>
      </c>
      <c r="L12622" s="4">
        <v>0.42</v>
      </c>
      <c r="M12622" s="4">
        <v>32</v>
      </c>
    </row>
    <row r="12623" spans="1:13" x14ac:dyDescent="0.2">
      <c r="A12623" s="3">
        <v>44409</v>
      </c>
      <c r="B12623" t="s">
        <v>4325</v>
      </c>
      <c r="C12623" t="s">
        <v>4324</v>
      </c>
      <c r="D12623" t="s">
        <v>421</v>
      </c>
      <c r="E12623" t="s">
        <v>4323</v>
      </c>
      <c r="F12623" s="4">
        <v>6.5066666666666704</v>
      </c>
      <c r="G12623" s="4">
        <v>6.5</v>
      </c>
      <c r="H12623" s="4">
        <v>0.47046076705006301</v>
      </c>
      <c r="I12623" s="4">
        <v>8</v>
      </c>
      <c r="J12623" s="4">
        <v>5.9</v>
      </c>
      <c r="K12623" s="4">
        <v>6.1</v>
      </c>
      <c r="L12623" s="4">
        <v>6.7750000000000004</v>
      </c>
      <c r="M12623" s="4">
        <v>30</v>
      </c>
    </row>
    <row r="12624" spans="1:13" x14ac:dyDescent="0.2">
      <c r="A12624" s="3">
        <v>44409</v>
      </c>
      <c r="B12624" t="s">
        <v>5405</v>
      </c>
      <c r="C12624" t="s">
        <v>4327</v>
      </c>
      <c r="D12624" t="s">
        <v>1258</v>
      </c>
      <c r="E12624" t="s">
        <v>4326</v>
      </c>
      <c r="F12624" s="4">
        <v>3.97241379310345</v>
      </c>
      <c r="G12624" s="4">
        <v>3.7</v>
      </c>
      <c r="H12624" s="4">
        <v>0.83704264771197301</v>
      </c>
      <c r="I12624" s="4">
        <v>6.9</v>
      </c>
      <c r="J12624" s="4">
        <v>2.5</v>
      </c>
      <c r="K12624" s="4">
        <v>3.5</v>
      </c>
      <c r="L12624" s="4">
        <v>4.2</v>
      </c>
      <c r="M12624" s="4">
        <v>29</v>
      </c>
    </row>
    <row r="12625" spans="1:13" x14ac:dyDescent="0.2">
      <c r="A12625" s="3">
        <v>44409</v>
      </c>
      <c r="B12625" t="s">
        <v>4921</v>
      </c>
      <c r="C12625" t="s">
        <v>3939</v>
      </c>
      <c r="D12625" t="s">
        <v>943</v>
      </c>
      <c r="E12625" t="s">
        <v>3947</v>
      </c>
      <c r="F12625" s="4">
        <v>20.137777777777799</v>
      </c>
      <c r="G12625" s="4">
        <v>20.18</v>
      </c>
      <c r="H12625" s="4">
        <v>0.21403330677783899</v>
      </c>
      <c r="I12625" s="4">
        <v>20.5</v>
      </c>
      <c r="J12625" s="4">
        <v>19.45</v>
      </c>
      <c r="K12625" s="4">
        <v>20.05</v>
      </c>
      <c r="L12625" s="4">
        <v>20.274999999999999</v>
      </c>
      <c r="M12625" s="4">
        <v>27</v>
      </c>
    </row>
    <row r="12626" spans="1:13" x14ac:dyDescent="0.2">
      <c r="A12626" s="3">
        <v>44409</v>
      </c>
      <c r="B12626" t="s">
        <v>4986</v>
      </c>
      <c r="C12626" t="s">
        <v>3942</v>
      </c>
      <c r="D12626" t="s">
        <v>1008</v>
      </c>
      <c r="E12626" t="s">
        <v>3949</v>
      </c>
      <c r="F12626" s="4">
        <v>20.234814814814801</v>
      </c>
      <c r="G12626" s="4">
        <v>20.21</v>
      </c>
      <c r="H12626" s="4">
        <v>0.27472182252613198</v>
      </c>
      <c r="I12626" s="4">
        <v>20.79</v>
      </c>
      <c r="J12626" s="4">
        <v>19.399999999999999</v>
      </c>
      <c r="K12626" s="4">
        <v>20.125</v>
      </c>
      <c r="L12626" s="4">
        <v>20.425000000000001</v>
      </c>
      <c r="M12626" s="4">
        <v>27</v>
      </c>
    </row>
    <row r="12627" spans="1:13" x14ac:dyDescent="0.2">
      <c r="A12627" s="3">
        <v>44409</v>
      </c>
      <c r="B12627" t="s">
        <v>5056</v>
      </c>
      <c r="C12627" t="s">
        <v>3952</v>
      </c>
      <c r="D12627" t="s">
        <v>1076</v>
      </c>
      <c r="E12627" t="s">
        <v>3951</v>
      </c>
      <c r="F12627" s="4">
        <v>20.272962962963</v>
      </c>
      <c r="G12627" s="4">
        <v>20.3</v>
      </c>
      <c r="H12627" s="4">
        <v>0.27472804475607998</v>
      </c>
      <c r="I12627" s="4">
        <v>20.83</v>
      </c>
      <c r="J12627" s="4">
        <v>19.559999999999999</v>
      </c>
      <c r="K12627" s="4">
        <v>20.155000000000001</v>
      </c>
      <c r="L12627" s="4">
        <v>20.440000000000001</v>
      </c>
      <c r="M12627" s="4">
        <v>27</v>
      </c>
    </row>
    <row r="12628" spans="1:13" x14ac:dyDescent="0.2">
      <c r="A12628" s="3">
        <v>44409</v>
      </c>
      <c r="B12628" t="s">
        <v>3937</v>
      </c>
      <c r="C12628" t="s">
        <v>3936</v>
      </c>
      <c r="D12628" t="s">
        <v>290</v>
      </c>
      <c r="E12628" t="s">
        <v>3935</v>
      </c>
      <c r="F12628" s="4">
        <v>20.281290322580599</v>
      </c>
      <c r="G12628" s="4">
        <v>20.36</v>
      </c>
      <c r="H12628" s="4">
        <v>0.43483132312414302</v>
      </c>
      <c r="I12628" s="4">
        <v>21</v>
      </c>
      <c r="J12628" s="4">
        <v>19</v>
      </c>
      <c r="K12628" s="4">
        <v>20.14</v>
      </c>
      <c r="L12628" s="4">
        <v>20.5</v>
      </c>
      <c r="M12628" s="4">
        <v>31</v>
      </c>
    </row>
    <row r="12629" spans="1:13" x14ac:dyDescent="0.2">
      <c r="A12629" s="3">
        <v>44409</v>
      </c>
      <c r="B12629" t="s">
        <v>3940</v>
      </c>
      <c r="C12629" t="s">
        <v>3939</v>
      </c>
      <c r="D12629" t="s">
        <v>291</v>
      </c>
      <c r="E12629" t="s">
        <v>3938</v>
      </c>
      <c r="F12629" s="4">
        <v>20.830645161290299</v>
      </c>
      <c r="G12629" s="4">
        <v>21</v>
      </c>
      <c r="H12629" s="4">
        <v>0.692126845233208</v>
      </c>
      <c r="I12629" s="4">
        <v>22</v>
      </c>
      <c r="J12629" s="4">
        <v>19.5</v>
      </c>
      <c r="K12629" s="4">
        <v>20.414999999999999</v>
      </c>
      <c r="L12629" s="4">
        <v>21.25</v>
      </c>
      <c r="M12629" s="4">
        <v>31</v>
      </c>
    </row>
    <row r="12630" spans="1:13" x14ac:dyDescent="0.2">
      <c r="A12630" s="3">
        <v>44409</v>
      </c>
      <c r="B12630" t="s">
        <v>5349</v>
      </c>
      <c r="C12630" t="s">
        <v>3942</v>
      </c>
      <c r="D12630" t="s">
        <v>1219</v>
      </c>
      <c r="E12630" t="s">
        <v>3941</v>
      </c>
      <c r="F12630" s="4">
        <v>21.420909090909099</v>
      </c>
      <c r="G12630" s="4">
        <v>21.25</v>
      </c>
      <c r="H12630" s="4">
        <v>0.95189990015411796</v>
      </c>
      <c r="I12630" s="4">
        <v>23.4</v>
      </c>
      <c r="J12630" s="4">
        <v>19.5</v>
      </c>
      <c r="K12630" s="4">
        <v>20.962499999999999</v>
      </c>
      <c r="L12630" s="4">
        <v>21.5</v>
      </c>
      <c r="M12630" s="4">
        <v>22</v>
      </c>
    </row>
    <row r="12631" spans="1:13" x14ac:dyDescent="0.2">
      <c r="A12631" s="3">
        <v>44409</v>
      </c>
      <c r="B12631" t="s">
        <v>3580</v>
      </c>
      <c r="C12631" t="s">
        <v>3579</v>
      </c>
      <c r="D12631" t="s">
        <v>171</v>
      </c>
      <c r="E12631" t="s">
        <v>3578</v>
      </c>
      <c r="F12631" s="4">
        <v>5.9915151515151504</v>
      </c>
      <c r="G12631" s="4">
        <v>6.18</v>
      </c>
      <c r="H12631" s="4">
        <v>0.60848747528257097</v>
      </c>
      <c r="I12631" s="4">
        <v>6.6</v>
      </c>
      <c r="J12631" s="4">
        <v>3.2</v>
      </c>
      <c r="K12631" s="4">
        <v>5.9</v>
      </c>
      <c r="L12631" s="4">
        <v>6.3</v>
      </c>
      <c r="M12631" s="4">
        <v>33</v>
      </c>
    </row>
    <row r="12632" spans="1:13" x14ac:dyDescent="0.2">
      <c r="A12632" s="3">
        <v>44409</v>
      </c>
      <c r="B12632" t="s">
        <v>3583</v>
      </c>
      <c r="C12632" t="s">
        <v>3582</v>
      </c>
      <c r="D12632" t="s">
        <v>172</v>
      </c>
      <c r="E12632" t="s">
        <v>3581</v>
      </c>
      <c r="F12632" s="4">
        <v>2.81424242424242</v>
      </c>
      <c r="G12632" s="4">
        <v>2.9</v>
      </c>
      <c r="H12632" s="4">
        <v>0.39801876764034599</v>
      </c>
      <c r="I12632" s="4">
        <v>3.7</v>
      </c>
      <c r="J12632" s="4">
        <v>2.1</v>
      </c>
      <c r="K12632" s="4">
        <v>2.6</v>
      </c>
      <c r="L12632" s="4">
        <v>3</v>
      </c>
      <c r="M12632" s="4">
        <v>33</v>
      </c>
    </row>
    <row r="12633" spans="1:13" x14ac:dyDescent="0.2">
      <c r="A12633" s="3">
        <v>44409</v>
      </c>
      <c r="B12633" t="s">
        <v>5214</v>
      </c>
      <c r="C12633" t="s">
        <v>3585</v>
      </c>
      <c r="D12633" t="s">
        <v>1170</v>
      </c>
      <c r="E12633" t="s">
        <v>3584</v>
      </c>
      <c r="F12633" s="4">
        <v>2.2080000000000002</v>
      </c>
      <c r="G12633" s="4">
        <v>2.2000000000000002</v>
      </c>
      <c r="H12633" s="4">
        <v>0.37850583438920299</v>
      </c>
      <c r="I12633" s="4">
        <v>3.1</v>
      </c>
      <c r="J12633" s="4">
        <v>1.5</v>
      </c>
      <c r="K12633" s="4">
        <v>2</v>
      </c>
      <c r="L12633" s="4">
        <v>2.5</v>
      </c>
      <c r="M12633" s="4">
        <v>25</v>
      </c>
    </row>
    <row r="12634" spans="1:13" x14ac:dyDescent="0.2">
      <c r="A12634" s="3">
        <v>44409</v>
      </c>
      <c r="B12634" t="s">
        <v>5217</v>
      </c>
      <c r="C12634" t="s">
        <v>3600</v>
      </c>
      <c r="D12634" t="s">
        <v>1171</v>
      </c>
      <c r="E12634" t="s">
        <v>3599</v>
      </c>
      <c r="F12634" s="4">
        <v>3.8096296296296299</v>
      </c>
      <c r="G12634" s="4">
        <v>3.7</v>
      </c>
      <c r="H12634" s="4">
        <v>0.79080038073159897</v>
      </c>
      <c r="I12634" s="4">
        <v>5.4</v>
      </c>
      <c r="J12634" s="4">
        <v>2.5</v>
      </c>
      <c r="K12634" s="4">
        <v>3.05</v>
      </c>
      <c r="L12634" s="4">
        <v>4.4000000000000004</v>
      </c>
      <c r="M12634" s="4">
        <v>27</v>
      </c>
    </row>
    <row r="12635" spans="1:13" x14ac:dyDescent="0.2">
      <c r="A12635" s="3">
        <v>44409</v>
      </c>
      <c r="B12635" t="s">
        <v>5218</v>
      </c>
      <c r="C12635" t="s">
        <v>3603</v>
      </c>
      <c r="D12635" t="s">
        <v>1172</v>
      </c>
      <c r="E12635" t="s">
        <v>3602</v>
      </c>
      <c r="F12635" s="4">
        <v>2.5525925925925899</v>
      </c>
      <c r="G12635" s="4">
        <v>2.7</v>
      </c>
      <c r="H12635" s="4">
        <v>0.90930062978513104</v>
      </c>
      <c r="I12635" s="4">
        <v>4.0999999999999996</v>
      </c>
      <c r="J12635" s="4">
        <v>0.4</v>
      </c>
      <c r="K12635" s="4">
        <v>1.9</v>
      </c>
      <c r="L12635" s="4">
        <v>3.1</v>
      </c>
      <c r="M12635" s="4">
        <v>27</v>
      </c>
    </row>
    <row r="12636" spans="1:13" x14ac:dyDescent="0.2">
      <c r="A12636" s="3">
        <v>44409</v>
      </c>
      <c r="B12636" t="s">
        <v>3610</v>
      </c>
      <c r="C12636" t="s">
        <v>3594</v>
      </c>
      <c r="D12636" t="s">
        <v>181</v>
      </c>
      <c r="E12636" t="s">
        <v>3593</v>
      </c>
      <c r="F12636" s="4">
        <v>6.4675000000000002</v>
      </c>
      <c r="G12636" s="4">
        <v>6.5</v>
      </c>
      <c r="H12636" s="4">
        <v>0.74026334153111695</v>
      </c>
      <c r="I12636" s="4">
        <v>8.1999999999999993</v>
      </c>
      <c r="J12636" s="4">
        <v>5</v>
      </c>
      <c r="K12636" s="4">
        <v>6.1</v>
      </c>
      <c r="L12636" s="4">
        <v>6.8</v>
      </c>
      <c r="M12636" s="4">
        <v>28</v>
      </c>
    </row>
    <row r="12637" spans="1:13" x14ac:dyDescent="0.2">
      <c r="A12637" s="3">
        <v>44409</v>
      </c>
      <c r="B12637" t="s">
        <v>5219</v>
      </c>
      <c r="C12637" t="s">
        <v>3606</v>
      </c>
      <c r="D12637" t="s">
        <v>1173</v>
      </c>
      <c r="E12637" t="s">
        <v>3605</v>
      </c>
      <c r="F12637" s="4">
        <v>2.6603703703703698</v>
      </c>
      <c r="G12637" s="4">
        <v>2.5</v>
      </c>
      <c r="H12637" s="4">
        <v>0.57599733894605298</v>
      </c>
      <c r="I12637" s="4">
        <v>3.9</v>
      </c>
      <c r="J12637" s="4">
        <v>1.76</v>
      </c>
      <c r="K12637" s="4">
        <v>2.25</v>
      </c>
      <c r="L12637" s="4">
        <v>3</v>
      </c>
      <c r="M12637" s="4">
        <v>27</v>
      </c>
    </row>
    <row r="12638" spans="1:13" x14ac:dyDescent="0.2">
      <c r="A12638" s="3">
        <v>44409</v>
      </c>
      <c r="B12638" t="s">
        <v>3613</v>
      </c>
      <c r="C12638" t="s">
        <v>3597</v>
      </c>
      <c r="D12638" t="s">
        <v>182</v>
      </c>
      <c r="E12638" t="s">
        <v>3596</v>
      </c>
      <c r="F12638" s="4">
        <v>3.7778571428571399</v>
      </c>
      <c r="G12638" s="4">
        <v>3.85</v>
      </c>
      <c r="H12638" s="4">
        <v>1.0235318560345199</v>
      </c>
      <c r="I12638" s="4">
        <v>6</v>
      </c>
      <c r="J12638" s="4">
        <v>1.4</v>
      </c>
      <c r="K12638" s="4">
        <v>3.1625000000000001</v>
      </c>
      <c r="L12638" s="4">
        <v>4.5250000000000004</v>
      </c>
      <c r="M12638" s="4">
        <v>28</v>
      </c>
    </row>
    <row r="12639" spans="1:13" x14ac:dyDescent="0.2">
      <c r="A12639" s="3">
        <v>44409</v>
      </c>
      <c r="B12639" t="s">
        <v>5220</v>
      </c>
      <c r="C12639" t="s">
        <v>3609</v>
      </c>
      <c r="D12639" t="s">
        <v>1174</v>
      </c>
      <c r="E12639" t="s">
        <v>3608</v>
      </c>
      <c r="F12639" s="4">
        <v>2.3707407407407399</v>
      </c>
      <c r="G12639" s="4">
        <v>2.2999999999999998</v>
      </c>
      <c r="H12639" s="4">
        <v>0.73866264771037904</v>
      </c>
      <c r="I12639" s="4">
        <v>4.4000000000000004</v>
      </c>
      <c r="J12639" s="4">
        <v>0.7</v>
      </c>
      <c r="K12639" s="4">
        <v>2.1</v>
      </c>
      <c r="L12639" s="4">
        <v>2.8149999999999999</v>
      </c>
      <c r="M12639" s="4">
        <v>27</v>
      </c>
    </row>
    <row r="12640" spans="1:13" x14ac:dyDescent="0.2">
      <c r="A12640" s="3">
        <v>44409</v>
      </c>
      <c r="B12640" t="s">
        <v>5337</v>
      </c>
      <c r="C12640" t="s">
        <v>3876</v>
      </c>
      <c r="D12640" t="s">
        <v>1213</v>
      </c>
      <c r="E12640" t="s">
        <v>3875</v>
      </c>
      <c r="F12640" s="4">
        <v>0.65500000000000003</v>
      </c>
      <c r="G12640" s="4">
        <v>0.67</v>
      </c>
      <c r="H12640" s="4">
        <v>0.23338094752285701</v>
      </c>
      <c r="I12640" s="4">
        <v>1.1000000000000001</v>
      </c>
      <c r="J12640" s="4">
        <v>0.3</v>
      </c>
      <c r="K12640" s="4">
        <v>0.4425</v>
      </c>
      <c r="L12640" s="4">
        <v>0.8</v>
      </c>
      <c r="M12640" s="4">
        <v>16</v>
      </c>
    </row>
    <row r="12641" spans="1:13" x14ac:dyDescent="0.2">
      <c r="A12641" s="3">
        <v>44409</v>
      </c>
      <c r="B12641" t="s">
        <v>5338</v>
      </c>
      <c r="C12641" t="s">
        <v>3879</v>
      </c>
      <c r="D12641" t="s">
        <v>1214</v>
      </c>
      <c r="E12641" t="s">
        <v>3878</v>
      </c>
      <c r="F12641" s="4">
        <v>0.64875000000000005</v>
      </c>
      <c r="G12641" s="4">
        <v>0.64</v>
      </c>
      <c r="H12641" s="4">
        <v>0.37758663465046899</v>
      </c>
      <c r="I12641" s="4">
        <v>1.8</v>
      </c>
      <c r="J12641" s="4">
        <v>0.1</v>
      </c>
      <c r="K12641" s="4">
        <v>0.47499999999999998</v>
      </c>
      <c r="L12641" s="4">
        <v>0.79249999999999998</v>
      </c>
      <c r="M12641" s="4">
        <v>16</v>
      </c>
    </row>
    <row r="12642" spans="1:13" x14ac:dyDescent="0.2">
      <c r="A12642" s="3">
        <v>44409</v>
      </c>
      <c r="B12642" t="s">
        <v>3886</v>
      </c>
      <c r="C12642" t="s">
        <v>3870</v>
      </c>
      <c r="D12642" t="s">
        <v>273</v>
      </c>
      <c r="E12642" t="s">
        <v>3869</v>
      </c>
      <c r="F12642" s="4">
        <v>0.441176470588235</v>
      </c>
      <c r="G12642" s="4">
        <v>0.5</v>
      </c>
      <c r="H12642" s="4">
        <v>0.414651696501732</v>
      </c>
      <c r="I12642" s="4">
        <v>1.2</v>
      </c>
      <c r="J12642" s="4">
        <v>-0.5</v>
      </c>
      <c r="K12642" s="4">
        <v>0.3</v>
      </c>
      <c r="L12642" s="4">
        <v>0.7</v>
      </c>
      <c r="M12642" s="4">
        <v>17</v>
      </c>
    </row>
    <row r="12643" spans="1:13" x14ac:dyDescent="0.2">
      <c r="A12643" s="3">
        <v>44409</v>
      </c>
      <c r="B12643" t="s">
        <v>5339</v>
      </c>
      <c r="C12643" t="s">
        <v>3882</v>
      </c>
      <c r="D12643" t="s">
        <v>1215</v>
      </c>
      <c r="E12643" t="s">
        <v>3881</v>
      </c>
      <c r="F12643" s="4">
        <v>0.546875</v>
      </c>
      <c r="G12643" s="4">
        <v>0.58499999999999996</v>
      </c>
      <c r="H12643" s="4">
        <v>0.15116078636119001</v>
      </c>
      <c r="I12643" s="4">
        <v>0.9</v>
      </c>
      <c r="J12643" s="4">
        <v>0.3</v>
      </c>
      <c r="K12643" s="4">
        <v>0.4</v>
      </c>
      <c r="L12643" s="4">
        <v>0.6</v>
      </c>
      <c r="M12643" s="4">
        <v>16</v>
      </c>
    </row>
    <row r="12644" spans="1:13" x14ac:dyDescent="0.2">
      <c r="A12644" s="3">
        <v>44409</v>
      </c>
      <c r="B12644" t="s">
        <v>3889</v>
      </c>
      <c r="C12644" t="s">
        <v>3873</v>
      </c>
      <c r="D12644" t="s">
        <v>274</v>
      </c>
      <c r="E12644" t="s">
        <v>3872</v>
      </c>
      <c r="F12644" s="4">
        <v>0.69235294117647095</v>
      </c>
      <c r="G12644" s="4">
        <v>0.7</v>
      </c>
      <c r="H12644" s="4">
        <v>0.392786987624411</v>
      </c>
      <c r="I12644" s="4">
        <v>1.54</v>
      </c>
      <c r="J12644" s="4">
        <v>0.17</v>
      </c>
      <c r="K12644" s="4">
        <v>0.4</v>
      </c>
      <c r="L12644" s="4">
        <v>0.8</v>
      </c>
      <c r="M12644" s="4">
        <v>17</v>
      </c>
    </row>
    <row r="12645" spans="1:13" x14ac:dyDescent="0.2">
      <c r="A12645" s="3">
        <v>44409</v>
      </c>
      <c r="B12645" t="s">
        <v>5340</v>
      </c>
      <c r="C12645" t="s">
        <v>3885</v>
      </c>
      <c r="D12645" t="s">
        <v>1216</v>
      </c>
      <c r="E12645" t="s">
        <v>3884</v>
      </c>
      <c r="F12645" s="4">
        <v>0.40500000000000003</v>
      </c>
      <c r="G12645" s="4">
        <v>0.52</v>
      </c>
      <c r="H12645" s="4">
        <v>0.63545259461268999</v>
      </c>
      <c r="I12645" s="4">
        <v>0.9</v>
      </c>
      <c r="J12645" s="4">
        <v>-1.9</v>
      </c>
      <c r="K12645" s="4">
        <v>0.4</v>
      </c>
      <c r="L12645" s="4">
        <v>0.61750000000000005</v>
      </c>
      <c r="M12645" s="4">
        <v>16</v>
      </c>
    </row>
    <row r="12646" spans="1:13" x14ac:dyDescent="0.2">
      <c r="A12646" s="3">
        <v>44440</v>
      </c>
      <c r="B12646" t="s">
        <v>3928</v>
      </c>
      <c r="C12646" t="s">
        <v>3927</v>
      </c>
      <c r="D12646" t="s">
        <v>287</v>
      </c>
      <c r="E12646" t="s">
        <v>3926</v>
      </c>
      <c r="F12646" s="4">
        <v>7.1559090909090903</v>
      </c>
      <c r="G12646" s="4">
        <v>7.2249999999999996</v>
      </c>
      <c r="H12646" s="4">
        <v>0.40489456700431298</v>
      </c>
      <c r="I12646" s="4">
        <v>8</v>
      </c>
      <c r="J12646" s="4">
        <v>5.8</v>
      </c>
      <c r="K12646" s="4">
        <v>7</v>
      </c>
      <c r="L12646" s="4">
        <v>7.3449999999999998</v>
      </c>
      <c r="M12646" s="4">
        <v>22</v>
      </c>
    </row>
    <row r="12647" spans="1:13" x14ac:dyDescent="0.2">
      <c r="A12647" s="3">
        <v>44440</v>
      </c>
      <c r="B12647" t="s">
        <v>3931</v>
      </c>
      <c r="C12647" t="s">
        <v>3930</v>
      </c>
      <c r="D12647" t="s">
        <v>288</v>
      </c>
      <c r="E12647" t="s">
        <v>3929</v>
      </c>
      <c r="F12647" s="4">
        <v>7.3927272727272699</v>
      </c>
      <c r="G12647" s="4">
        <v>7.4749999999999996</v>
      </c>
      <c r="H12647" s="4">
        <v>0.46624315971677699</v>
      </c>
      <c r="I12647" s="4">
        <v>8.5500000000000007</v>
      </c>
      <c r="J12647" s="4">
        <v>6.2</v>
      </c>
      <c r="K12647" s="4">
        <v>7.17</v>
      </c>
      <c r="L12647" s="4">
        <v>7.5750000000000002</v>
      </c>
      <c r="M12647" s="4">
        <v>22</v>
      </c>
    </row>
    <row r="12648" spans="1:13" x14ac:dyDescent="0.2">
      <c r="A12648" s="3">
        <v>44440</v>
      </c>
      <c r="B12648" t="s">
        <v>5346</v>
      </c>
      <c r="C12648" t="s">
        <v>3933</v>
      </c>
      <c r="D12648" t="s">
        <v>1218</v>
      </c>
      <c r="E12648" t="s">
        <v>3932</v>
      </c>
      <c r="F12648" s="4">
        <v>7.4438095238095201</v>
      </c>
      <c r="G12648" s="4">
        <v>7.5</v>
      </c>
      <c r="H12648" s="4">
        <v>0.44468501425701501</v>
      </c>
      <c r="I12648" s="4">
        <v>8.5399999999999991</v>
      </c>
      <c r="J12648" s="4">
        <v>6.66</v>
      </c>
      <c r="K12648" s="4">
        <v>7.15</v>
      </c>
      <c r="L12648" s="4">
        <v>7.6</v>
      </c>
      <c r="M12648" s="4">
        <v>21</v>
      </c>
    </row>
    <row r="12649" spans="1:13" x14ac:dyDescent="0.2">
      <c r="A12649" s="3">
        <v>44440</v>
      </c>
      <c r="B12649" t="s">
        <v>3919</v>
      </c>
      <c r="C12649" t="s">
        <v>3918</v>
      </c>
      <c r="D12649" t="s">
        <v>284</v>
      </c>
      <c r="E12649" t="s">
        <v>3917</v>
      </c>
      <c r="F12649" s="4">
        <v>5.1208695652173901</v>
      </c>
      <c r="G12649" s="4">
        <v>5.17</v>
      </c>
      <c r="H12649" s="4">
        <v>0.242297957885032</v>
      </c>
      <c r="I12649" s="4">
        <v>5.56</v>
      </c>
      <c r="J12649" s="4">
        <v>4.49</v>
      </c>
      <c r="K12649" s="4">
        <v>5</v>
      </c>
      <c r="L12649" s="4">
        <v>5.25</v>
      </c>
      <c r="M12649" s="4">
        <v>23</v>
      </c>
    </row>
    <row r="12650" spans="1:13" x14ac:dyDescent="0.2">
      <c r="A12650" s="3">
        <v>44440</v>
      </c>
      <c r="B12650" t="s">
        <v>3922</v>
      </c>
      <c r="C12650" t="s">
        <v>3921</v>
      </c>
      <c r="D12650" t="s">
        <v>285</v>
      </c>
      <c r="E12650" t="s">
        <v>3920</v>
      </c>
      <c r="F12650" s="4">
        <v>5.4781818181818203</v>
      </c>
      <c r="G12650" s="4">
        <v>5.5</v>
      </c>
      <c r="H12650" s="4">
        <v>0.38323977777982199</v>
      </c>
      <c r="I12650" s="4">
        <v>6.19</v>
      </c>
      <c r="J12650" s="4">
        <v>4.9000000000000004</v>
      </c>
      <c r="K12650" s="4">
        <v>5.19</v>
      </c>
      <c r="L12650" s="4">
        <v>5.75</v>
      </c>
      <c r="M12650" s="4">
        <v>22</v>
      </c>
    </row>
    <row r="12651" spans="1:13" x14ac:dyDescent="0.2">
      <c r="A12651" s="3">
        <v>44440</v>
      </c>
      <c r="B12651" t="s">
        <v>5343</v>
      </c>
      <c r="C12651" t="s">
        <v>3924</v>
      </c>
      <c r="D12651" t="s">
        <v>1217</v>
      </c>
      <c r="E12651" t="s">
        <v>3923</v>
      </c>
      <c r="F12651" s="4">
        <v>5.5519999999999996</v>
      </c>
      <c r="G12651" s="4">
        <v>5.5</v>
      </c>
      <c r="H12651" s="4">
        <v>0.53997660768046696</v>
      </c>
      <c r="I12651" s="4">
        <v>7</v>
      </c>
      <c r="J12651" s="4">
        <v>4.5</v>
      </c>
      <c r="K12651" s="4">
        <v>5.3724999999999996</v>
      </c>
      <c r="L12651" s="4">
        <v>5.7824999999999998</v>
      </c>
      <c r="M12651" s="4">
        <v>20</v>
      </c>
    </row>
    <row r="12652" spans="1:13" x14ac:dyDescent="0.2">
      <c r="A12652" s="3">
        <v>44440</v>
      </c>
      <c r="B12652" t="s">
        <v>3989</v>
      </c>
      <c r="C12652" t="s">
        <v>3988</v>
      </c>
      <c r="D12652" t="s">
        <v>308</v>
      </c>
      <c r="E12652" t="s">
        <v>3987</v>
      </c>
      <c r="F12652" s="4">
        <v>4.0208695652173896</v>
      </c>
      <c r="G12652" s="4">
        <v>4</v>
      </c>
      <c r="H12652" s="4">
        <v>0.35509170446108002</v>
      </c>
      <c r="I12652" s="4">
        <v>5.3</v>
      </c>
      <c r="J12652" s="4">
        <v>3.6</v>
      </c>
      <c r="K12652" s="4">
        <v>3.8</v>
      </c>
      <c r="L12652" s="4">
        <v>4.0999999999999996</v>
      </c>
      <c r="M12652" s="4">
        <v>23</v>
      </c>
    </row>
    <row r="12653" spans="1:13" x14ac:dyDescent="0.2">
      <c r="A12653" s="3">
        <v>44440</v>
      </c>
      <c r="B12653" t="s">
        <v>5355</v>
      </c>
      <c r="C12653" t="s">
        <v>3991</v>
      </c>
      <c r="D12653" t="s">
        <v>1222</v>
      </c>
      <c r="E12653" t="s">
        <v>3990</v>
      </c>
      <c r="F12653" s="4">
        <v>3.87391304347826</v>
      </c>
      <c r="G12653" s="4">
        <v>3.8</v>
      </c>
      <c r="H12653" s="4">
        <v>0.34169017239751498</v>
      </c>
      <c r="I12653" s="4">
        <v>4.8</v>
      </c>
      <c r="J12653" s="4">
        <v>3.3</v>
      </c>
      <c r="K12653" s="4">
        <v>3.7</v>
      </c>
      <c r="L12653" s="4">
        <v>4.0449999999999999</v>
      </c>
      <c r="M12653" s="4">
        <v>23</v>
      </c>
    </row>
    <row r="12654" spans="1:13" x14ac:dyDescent="0.2">
      <c r="A12654" s="3">
        <v>44440</v>
      </c>
      <c r="B12654" t="s">
        <v>3995</v>
      </c>
      <c r="C12654" t="s">
        <v>3994</v>
      </c>
      <c r="D12654" t="s">
        <v>310</v>
      </c>
      <c r="E12654" t="s">
        <v>3993</v>
      </c>
      <c r="F12654" s="4">
        <v>4.2176</v>
      </c>
      <c r="G12654" s="4">
        <v>4.2</v>
      </c>
      <c r="H12654" s="4">
        <v>0.36572166101194098</v>
      </c>
      <c r="I12654" s="4">
        <v>5.3</v>
      </c>
      <c r="J12654" s="4">
        <v>3.6</v>
      </c>
      <c r="K12654" s="4">
        <v>4</v>
      </c>
      <c r="L12654" s="4">
        <v>4.3</v>
      </c>
      <c r="M12654" s="4">
        <v>25</v>
      </c>
    </row>
    <row r="12655" spans="1:13" x14ac:dyDescent="0.2">
      <c r="A12655" s="3">
        <v>44440</v>
      </c>
      <c r="B12655" t="s">
        <v>5358</v>
      </c>
      <c r="C12655" t="s">
        <v>3997</v>
      </c>
      <c r="D12655" t="s">
        <v>1223</v>
      </c>
      <c r="E12655" t="s">
        <v>3996</v>
      </c>
      <c r="F12655" s="4">
        <v>4.0339999999999998</v>
      </c>
      <c r="G12655" s="4">
        <v>4</v>
      </c>
      <c r="H12655" s="4">
        <v>0.38533535178248701</v>
      </c>
      <c r="I12655" s="4">
        <v>5.2</v>
      </c>
      <c r="J12655" s="4">
        <v>3.5</v>
      </c>
      <c r="K12655" s="4">
        <v>3.75</v>
      </c>
      <c r="L12655" s="4">
        <v>4.0999999999999996</v>
      </c>
      <c r="M12655" s="4">
        <v>25</v>
      </c>
    </row>
    <row r="12656" spans="1:13" x14ac:dyDescent="0.2">
      <c r="A12656" s="3">
        <v>44440</v>
      </c>
      <c r="B12656" t="s">
        <v>4434</v>
      </c>
      <c r="C12656" t="s">
        <v>3900</v>
      </c>
      <c r="D12656" t="s">
        <v>522</v>
      </c>
      <c r="E12656" t="s">
        <v>3899</v>
      </c>
      <c r="F12656" s="4">
        <v>5.2096774193548399</v>
      </c>
      <c r="G12656" s="4">
        <v>5.25</v>
      </c>
      <c r="H12656" s="4">
        <v>0.26690177807535298</v>
      </c>
      <c r="I12656" s="4">
        <v>5.75</v>
      </c>
      <c r="J12656" s="4">
        <v>4.75</v>
      </c>
      <c r="K12656" s="4">
        <v>5</v>
      </c>
      <c r="L12656" s="4">
        <v>5.375</v>
      </c>
      <c r="M12656" s="4">
        <v>31</v>
      </c>
    </row>
    <row r="12657" spans="1:13" x14ac:dyDescent="0.2">
      <c r="A12657" s="3">
        <v>44440</v>
      </c>
      <c r="B12657" t="s">
        <v>5611</v>
      </c>
      <c r="C12657" t="s">
        <v>3912</v>
      </c>
      <c r="D12657" t="s">
        <v>1441</v>
      </c>
      <c r="E12657" t="s">
        <v>3911</v>
      </c>
      <c r="F12657" s="4">
        <v>5.56</v>
      </c>
      <c r="G12657" s="4">
        <v>5.5</v>
      </c>
      <c r="H12657" s="4">
        <v>0.46926360751003598</v>
      </c>
      <c r="I12657" s="4">
        <v>6.25</v>
      </c>
      <c r="J12657" s="4">
        <v>4.5</v>
      </c>
      <c r="K12657" s="4">
        <v>5.25</v>
      </c>
      <c r="L12657" s="4">
        <v>5.75</v>
      </c>
      <c r="M12657" s="4">
        <v>25</v>
      </c>
    </row>
    <row r="12658" spans="1:13" x14ac:dyDescent="0.2">
      <c r="A12658" s="3">
        <v>44440</v>
      </c>
      <c r="B12658" t="s">
        <v>4586</v>
      </c>
      <c r="C12658" t="s">
        <v>3903</v>
      </c>
      <c r="D12658" t="s">
        <v>616</v>
      </c>
      <c r="E12658" t="s">
        <v>3902</v>
      </c>
      <c r="F12658" s="4">
        <v>5.2983870967741904</v>
      </c>
      <c r="G12658" s="4">
        <v>5.25</v>
      </c>
      <c r="H12658" s="4">
        <v>0.28445382489012799</v>
      </c>
      <c r="I12658" s="4">
        <v>6</v>
      </c>
      <c r="J12658" s="4">
        <v>4.75</v>
      </c>
      <c r="K12658" s="4">
        <v>5</v>
      </c>
      <c r="L12658" s="4">
        <v>5.5</v>
      </c>
      <c r="M12658" s="4">
        <v>31</v>
      </c>
    </row>
    <row r="12659" spans="1:13" x14ac:dyDescent="0.2">
      <c r="A12659" s="3">
        <v>44440</v>
      </c>
      <c r="B12659" t="s">
        <v>5677</v>
      </c>
      <c r="C12659" t="s">
        <v>3915</v>
      </c>
      <c r="D12659" t="s">
        <v>1507</v>
      </c>
      <c r="E12659" t="s">
        <v>3914</v>
      </c>
      <c r="F12659" s="4">
        <v>5.68</v>
      </c>
      <c r="G12659" s="4">
        <v>5.75</v>
      </c>
      <c r="H12659" s="4">
        <v>0.53287740929160599</v>
      </c>
      <c r="I12659" s="4">
        <v>6.75</v>
      </c>
      <c r="J12659" s="4">
        <v>4.5</v>
      </c>
      <c r="K12659" s="4">
        <v>5.5</v>
      </c>
      <c r="L12659" s="4">
        <v>6</v>
      </c>
      <c r="M12659" s="4">
        <v>25</v>
      </c>
    </row>
    <row r="12660" spans="1:13" x14ac:dyDescent="0.2">
      <c r="A12660" s="3">
        <v>44440</v>
      </c>
      <c r="B12660" t="s">
        <v>3910</v>
      </c>
      <c r="C12660" t="s">
        <v>3894</v>
      </c>
      <c r="D12660" t="s">
        <v>281</v>
      </c>
      <c r="E12660" t="s">
        <v>3893</v>
      </c>
      <c r="F12660" s="4">
        <v>4.7177419354838701</v>
      </c>
      <c r="G12660" s="4">
        <v>4.75</v>
      </c>
      <c r="H12660" s="4">
        <v>8.5194275137059697E-2</v>
      </c>
      <c r="I12660" s="4">
        <v>4.75</v>
      </c>
      <c r="J12660" s="4">
        <v>4.5</v>
      </c>
      <c r="K12660" s="4">
        <v>4.75</v>
      </c>
      <c r="L12660" s="4">
        <v>4.75</v>
      </c>
      <c r="M12660" s="4">
        <v>31</v>
      </c>
    </row>
    <row r="12661" spans="1:13" x14ac:dyDescent="0.2">
      <c r="A12661" s="3">
        <v>44440</v>
      </c>
      <c r="B12661" t="s">
        <v>4790</v>
      </c>
      <c r="C12661" t="s">
        <v>3906</v>
      </c>
      <c r="D12661" t="s">
        <v>812</v>
      </c>
      <c r="E12661" t="s">
        <v>3905</v>
      </c>
      <c r="F12661" s="4">
        <v>5.3709677419354804</v>
      </c>
      <c r="G12661" s="4">
        <v>5.25</v>
      </c>
      <c r="H12661" s="4">
        <v>0.32832255317710202</v>
      </c>
      <c r="I12661" s="4">
        <v>6</v>
      </c>
      <c r="J12661" s="4">
        <v>4.75</v>
      </c>
      <c r="K12661" s="4">
        <v>5.125</v>
      </c>
      <c r="L12661" s="4">
        <v>5.625</v>
      </c>
      <c r="M12661" s="4">
        <v>31</v>
      </c>
    </row>
    <row r="12662" spans="1:13" x14ac:dyDescent="0.2">
      <c r="A12662" s="3">
        <v>44440</v>
      </c>
      <c r="B12662" t="s">
        <v>5878</v>
      </c>
      <c r="C12662" t="s">
        <v>4436</v>
      </c>
      <c r="D12662" t="s">
        <v>1704</v>
      </c>
      <c r="E12662" t="s">
        <v>4435</v>
      </c>
      <c r="F12662" s="4">
        <v>5.73</v>
      </c>
      <c r="G12662" s="4">
        <v>5.75</v>
      </c>
      <c r="H12662" s="4">
        <v>0.60776228905716101</v>
      </c>
      <c r="I12662" s="4">
        <v>7</v>
      </c>
      <c r="J12662" s="4">
        <v>4</v>
      </c>
      <c r="K12662" s="4">
        <v>5.5</v>
      </c>
      <c r="L12662" s="4">
        <v>6</v>
      </c>
      <c r="M12662" s="4">
        <v>25</v>
      </c>
    </row>
    <row r="12663" spans="1:13" x14ac:dyDescent="0.2">
      <c r="A12663" s="3">
        <v>44440</v>
      </c>
      <c r="B12663" t="s">
        <v>3913</v>
      </c>
      <c r="C12663" t="s">
        <v>3897</v>
      </c>
      <c r="D12663" t="s">
        <v>282</v>
      </c>
      <c r="E12663" t="s">
        <v>3896</v>
      </c>
      <c r="F12663" s="4">
        <v>5.0703125</v>
      </c>
      <c r="G12663" s="4">
        <v>5</v>
      </c>
      <c r="H12663" s="4">
        <v>0.192964719740465</v>
      </c>
      <c r="I12663" s="4">
        <v>5.25</v>
      </c>
      <c r="J12663" s="4">
        <v>4.75</v>
      </c>
      <c r="K12663" s="4">
        <v>5</v>
      </c>
      <c r="L12663" s="4">
        <v>5.25</v>
      </c>
      <c r="M12663" s="4">
        <v>32</v>
      </c>
    </row>
    <row r="12664" spans="1:13" x14ac:dyDescent="0.2">
      <c r="A12664" s="3">
        <v>44440</v>
      </c>
      <c r="B12664" t="s">
        <v>4985</v>
      </c>
      <c r="C12664" t="s">
        <v>3909</v>
      </c>
      <c r="D12664" t="s">
        <v>1007</v>
      </c>
      <c r="E12664" t="s">
        <v>3908</v>
      </c>
      <c r="F12664" s="4">
        <v>5.46875</v>
      </c>
      <c r="G12664" s="4">
        <v>5.5</v>
      </c>
      <c r="H12664" s="4">
        <v>0.384948676931052</v>
      </c>
      <c r="I12664" s="4">
        <v>6</v>
      </c>
      <c r="J12664" s="4">
        <v>4.5</v>
      </c>
      <c r="K12664" s="4">
        <v>5.25</v>
      </c>
      <c r="L12664" s="4">
        <v>5.75</v>
      </c>
      <c r="M12664" s="4">
        <v>32</v>
      </c>
    </row>
    <row r="12665" spans="1:13" x14ac:dyDescent="0.2">
      <c r="A12665" s="3">
        <v>44440</v>
      </c>
      <c r="B12665" t="s">
        <v>5913</v>
      </c>
      <c r="C12665" t="s">
        <v>3081</v>
      </c>
      <c r="D12665" t="s">
        <v>1737</v>
      </c>
      <c r="E12665" t="s">
        <v>3080</v>
      </c>
      <c r="F12665" s="4">
        <v>3.7203030303030298</v>
      </c>
      <c r="G12665" s="4">
        <v>3.63</v>
      </c>
      <c r="H12665" s="4">
        <v>0.422244633243609</v>
      </c>
      <c r="I12665" s="4">
        <v>4.92</v>
      </c>
      <c r="J12665" s="4">
        <v>3.12</v>
      </c>
      <c r="K12665" s="4">
        <v>3.41</v>
      </c>
      <c r="L12665" s="4">
        <v>3.85</v>
      </c>
      <c r="M12665" s="4">
        <v>33</v>
      </c>
    </row>
    <row r="12666" spans="1:13" x14ac:dyDescent="0.2">
      <c r="A12666" s="3">
        <v>44440</v>
      </c>
      <c r="B12666" t="s">
        <v>5978</v>
      </c>
      <c r="C12666" t="s">
        <v>3084</v>
      </c>
      <c r="D12666" t="s">
        <v>1802</v>
      </c>
      <c r="E12666" t="s">
        <v>3083</v>
      </c>
      <c r="F12666" s="4">
        <v>3.7172727272727299</v>
      </c>
      <c r="G12666" s="4">
        <v>3.64</v>
      </c>
      <c r="H12666" s="4">
        <v>0.40630401738778599</v>
      </c>
      <c r="I12666" s="4">
        <v>5.01</v>
      </c>
      <c r="J12666" s="4">
        <v>3.14</v>
      </c>
      <c r="K12666" s="4">
        <v>3.5</v>
      </c>
      <c r="L12666" s="4">
        <v>3.82</v>
      </c>
      <c r="M12666" s="4">
        <v>33</v>
      </c>
    </row>
    <row r="12667" spans="1:13" x14ac:dyDescent="0.2">
      <c r="A12667" s="3">
        <v>44440</v>
      </c>
      <c r="B12667" t="s">
        <v>3073</v>
      </c>
      <c r="C12667" t="s">
        <v>3072</v>
      </c>
      <c r="D12667" t="s">
        <v>2</v>
      </c>
      <c r="E12667" t="s">
        <v>3071</v>
      </c>
      <c r="F12667" s="4">
        <v>6.2597058823529403</v>
      </c>
      <c r="G12667" s="4">
        <v>6.28</v>
      </c>
      <c r="H12667" s="4">
        <v>0.262614884460319</v>
      </c>
      <c r="I12667" s="4">
        <v>7.02</v>
      </c>
      <c r="J12667" s="4">
        <v>5.63</v>
      </c>
      <c r="K12667" s="4">
        <v>6.11</v>
      </c>
      <c r="L12667" s="4">
        <v>6.3925000000000001</v>
      </c>
      <c r="M12667" s="4">
        <v>34</v>
      </c>
    </row>
    <row r="12668" spans="1:13" x14ac:dyDescent="0.2">
      <c r="A12668" s="3">
        <v>44440</v>
      </c>
      <c r="B12668" t="s">
        <v>3076</v>
      </c>
      <c r="C12668" t="s">
        <v>3075</v>
      </c>
      <c r="D12668" t="s">
        <v>3</v>
      </c>
      <c r="E12668" t="s">
        <v>3074</v>
      </c>
      <c r="F12668" s="4">
        <v>3.8385294117647102</v>
      </c>
      <c r="G12668" s="4">
        <v>3.8</v>
      </c>
      <c r="H12668" s="4">
        <v>0.325698618384889</v>
      </c>
      <c r="I12668" s="4">
        <v>5.0599999999999996</v>
      </c>
      <c r="J12668" s="4">
        <v>3.19</v>
      </c>
      <c r="K12668" s="4">
        <v>3.6924999999999999</v>
      </c>
      <c r="L12668" s="4">
        <v>4</v>
      </c>
      <c r="M12668" s="4">
        <v>34</v>
      </c>
    </row>
    <row r="12669" spans="1:13" x14ac:dyDescent="0.2">
      <c r="A12669" s="3">
        <v>44440</v>
      </c>
      <c r="B12669" t="s">
        <v>5410</v>
      </c>
      <c r="C12669" t="s">
        <v>3102</v>
      </c>
      <c r="D12669" t="s">
        <v>1261</v>
      </c>
      <c r="E12669" t="s">
        <v>3101</v>
      </c>
      <c r="F12669" s="4">
        <v>3.60709677419355</v>
      </c>
      <c r="G12669" s="4">
        <v>3.6</v>
      </c>
      <c r="H12669" s="4">
        <v>0.17199212285038101</v>
      </c>
      <c r="I12669" s="4">
        <v>4</v>
      </c>
      <c r="J12669" s="4">
        <v>3.3</v>
      </c>
      <c r="K12669" s="4">
        <v>3.5</v>
      </c>
      <c r="L12669" s="4">
        <v>3.7250000000000001</v>
      </c>
      <c r="M12669" s="4">
        <v>31</v>
      </c>
    </row>
    <row r="12670" spans="1:13" x14ac:dyDescent="0.2">
      <c r="A12670" s="3">
        <v>44440</v>
      </c>
      <c r="B12670" t="s">
        <v>5092</v>
      </c>
      <c r="C12670" t="s">
        <v>3078</v>
      </c>
      <c r="D12670" t="s">
        <v>1108</v>
      </c>
      <c r="E12670" t="s">
        <v>3077</v>
      </c>
      <c r="F12670" s="4">
        <v>3.6103333333333301</v>
      </c>
      <c r="G12670" s="4">
        <v>3.53</v>
      </c>
      <c r="H12670" s="4">
        <v>0.26847568866156002</v>
      </c>
      <c r="I12670" s="4">
        <v>4.5</v>
      </c>
      <c r="J12670" s="4">
        <v>3.24</v>
      </c>
      <c r="K12670" s="4">
        <v>3.5</v>
      </c>
      <c r="L12670" s="4">
        <v>3.6</v>
      </c>
      <c r="M12670" s="4">
        <v>30</v>
      </c>
    </row>
    <row r="12671" spans="1:13" x14ac:dyDescent="0.2">
      <c r="A12671" s="3">
        <v>44440</v>
      </c>
      <c r="B12671" t="s">
        <v>5411</v>
      </c>
      <c r="C12671" t="s">
        <v>3105</v>
      </c>
      <c r="D12671" t="s">
        <v>1262</v>
      </c>
      <c r="E12671" t="s">
        <v>3104</v>
      </c>
      <c r="F12671" s="4">
        <v>3.5117241379310302</v>
      </c>
      <c r="G12671" s="4">
        <v>3.5</v>
      </c>
      <c r="H12671" s="4">
        <v>0.153368579514404</v>
      </c>
      <c r="I12671" s="4">
        <v>3.9</v>
      </c>
      <c r="J12671" s="4">
        <v>3.24</v>
      </c>
      <c r="K12671" s="4">
        <v>3.5</v>
      </c>
      <c r="L12671" s="4">
        <v>3.6</v>
      </c>
      <c r="M12671" s="4">
        <v>29</v>
      </c>
    </row>
    <row r="12672" spans="1:13" x14ac:dyDescent="0.2">
      <c r="A12672" s="3">
        <v>44440</v>
      </c>
      <c r="B12672" t="s">
        <v>5414</v>
      </c>
      <c r="C12672" t="s">
        <v>3126</v>
      </c>
      <c r="D12672" t="s">
        <v>1265</v>
      </c>
      <c r="E12672" t="s">
        <v>3125</v>
      </c>
      <c r="F12672" s="4">
        <v>0.472727272727273</v>
      </c>
      <c r="G12672" s="4">
        <v>0.48</v>
      </c>
      <c r="H12672" s="4">
        <v>0.10396131273437501</v>
      </c>
      <c r="I12672" s="4">
        <v>0.75</v>
      </c>
      <c r="J12672" s="4">
        <v>0.23</v>
      </c>
      <c r="K12672" s="4">
        <v>0.42</v>
      </c>
      <c r="L12672" s="4">
        <v>0.54</v>
      </c>
      <c r="M12672" s="4">
        <v>33</v>
      </c>
    </row>
    <row r="12673" spans="1:13" x14ac:dyDescent="0.2">
      <c r="A12673" s="3">
        <v>44440</v>
      </c>
      <c r="B12673" t="s">
        <v>5479</v>
      </c>
      <c r="C12673" t="s">
        <v>3129</v>
      </c>
      <c r="D12673" t="s">
        <v>1331</v>
      </c>
      <c r="E12673" t="s">
        <v>3128</v>
      </c>
      <c r="F12673" s="4">
        <v>0.34333333333333299</v>
      </c>
      <c r="G12673" s="4">
        <v>0.33</v>
      </c>
      <c r="H12673" s="4">
        <v>7.8089158445117504E-2</v>
      </c>
      <c r="I12673" s="4">
        <v>0.51</v>
      </c>
      <c r="J12673" s="4">
        <v>0.2</v>
      </c>
      <c r="K12673" s="4">
        <v>0.3</v>
      </c>
      <c r="L12673" s="4">
        <v>0.4</v>
      </c>
      <c r="M12673" s="4">
        <v>33</v>
      </c>
    </row>
    <row r="12674" spans="1:13" x14ac:dyDescent="0.2">
      <c r="A12674" s="3">
        <v>44440</v>
      </c>
      <c r="B12674" t="s">
        <v>5551</v>
      </c>
      <c r="C12674" t="s">
        <v>3132</v>
      </c>
      <c r="D12674" t="s">
        <v>1401</v>
      </c>
      <c r="E12674" t="s">
        <v>3131</v>
      </c>
      <c r="F12674" s="4">
        <v>0.37484848484848499</v>
      </c>
      <c r="G12674" s="4">
        <v>0.37</v>
      </c>
      <c r="H12674" s="4">
        <v>9.6569962078058097E-2</v>
      </c>
      <c r="I12674" s="4">
        <v>0.7</v>
      </c>
      <c r="J12674" s="4">
        <v>0.17</v>
      </c>
      <c r="K12674" s="4">
        <v>0.32</v>
      </c>
      <c r="L12674" s="4">
        <v>0.4</v>
      </c>
      <c r="M12674" s="4">
        <v>33</v>
      </c>
    </row>
    <row r="12675" spans="1:13" x14ac:dyDescent="0.2">
      <c r="A12675" s="3">
        <v>44440</v>
      </c>
      <c r="B12675" t="s">
        <v>5647</v>
      </c>
      <c r="C12675" t="s">
        <v>3135</v>
      </c>
      <c r="D12675" t="s">
        <v>1477</v>
      </c>
      <c r="E12675" t="s">
        <v>3134</v>
      </c>
      <c r="F12675" s="4">
        <v>-4.8484848484848499E-2</v>
      </c>
      <c r="G12675" s="4">
        <v>-0.1</v>
      </c>
      <c r="H12675" s="4">
        <v>0.175269813646725</v>
      </c>
      <c r="I12675" s="4">
        <v>0.52</v>
      </c>
      <c r="J12675" s="4">
        <v>-0.23</v>
      </c>
      <c r="K12675" s="4">
        <v>-0.18</v>
      </c>
      <c r="L12675" s="4">
        <v>0.02</v>
      </c>
      <c r="M12675" s="4">
        <v>33</v>
      </c>
    </row>
    <row r="12676" spans="1:13" x14ac:dyDescent="0.2">
      <c r="A12676" s="3">
        <v>44440</v>
      </c>
      <c r="B12676" t="s">
        <v>5714</v>
      </c>
      <c r="C12676" t="s">
        <v>3138</v>
      </c>
      <c r="D12676" t="s">
        <v>1542</v>
      </c>
      <c r="E12676" t="s">
        <v>3137</v>
      </c>
      <c r="F12676" s="4">
        <v>-0.14272727272727301</v>
      </c>
      <c r="G12676" s="4">
        <v>-0.19</v>
      </c>
      <c r="H12676" s="4">
        <v>0.18059403241927599</v>
      </c>
      <c r="I12676" s="4">
        <v>0.37</v>
      </c>
      <c r="J12676" s="4">
        <v>-0.39</v>
      </c>
      <c r="K12676" s="4">
        <v>-0.27</v>
      </c>
      <c r="L12676" s="4">
        <v>-0.08</v>
      </c>
      <c r="M12676" s="4">
        <v>33</v>
      </c>
    </row>
    <row r="12677" spans="1:13" x14ac:dyDescent="0.2">
      <c r="A12677" s="3">
        <v>44440</v>
      </c>
      <c r="B12677" t="s">
        <v>5779</v>
      </c>
      <c r="C12677" t="s">
        <v>3141</v>
      </c>
      <c r="D12677" t="s">
        <v>1607</v>
      </c>
      <c r="E12677" t="s">
        <v>3140</v>
      </c>
      <c r="F12677" s="4">
        <v>0.25757575757575801</v>
      </c>
      <c r="G12677" s="4">
        <v>0.23</v>
      </c>
      <c r="H12677" s="4">
        <v>8.12800061142923E-2</v>
      </c>
      <c r="I12677" s="4">
        <v>0.45</v>
      </c>
      <c r="J12677" s="4">
        <v>0.11</v>
      </c>
      <c r="K12677" s="4">
        <v>0.2</v>
      </c>
      <c r="L12677" s="4">
        <v>0.31</v>
      </c>
      <c r="M12677" s="4">
        <v>33</v>
      </c>
    </row>
    <row r="12678" spans="1:13" x14ac:dyDescent="0.2">
      <c r="A12678" s="3">
        <v>44440</v>
      </c>
      <c r="B12678" t="s">
        <v>5848</v>
      </c>
      <c r="C12678" t="s">
        <v>3144</v>
      </c>
      <c r="D12678" t="s">
        <v>1674</v>
      </c>
      <c r="E12678" t="s">
        <v>3143</v>
      </c>
      <c r="F12678" s="4">
        <v>0.353333333333333</v>
      </c>
      <c r="G12678" s="4">
        <v>0.36</v>
      </c>
      <c r="H12678" s="4">
        <v>9.3396555967908496E-2</v>
      </c>
      <c r="I12678" s="4">
        <v>0.51</v>
      </c>
      <c r="J12678" s="4">
        <v>0.09</v>
      </c>
      <c r="K12678" s="4">
        <v>0.28999999999999998</v>
      </c>
      <c r="L12678" s="4">
        <v>0.41</v>
      </c>
      <c r="M12678" s="4">
        <v>33</v>
      </c>
    </row>
    <row r="12679" spans="1:13" x14ac:dyDescent="0.2">
      <c r="A12679" s="3">
        <v>44440</v>
      </c>
      <c r="B12679" t="s">
        <v>5915</v>
      </c>
      <c r="C12679" t="s">
        <v>3147</v>
      </c>
      <c r="D12679" t="s">
        <v>1739</v>
      </c>
      <c r="E12679" t="s">
        <v>3146</v>
      </c>
      <c r="F12679" s="4">
        <v>0.295757575757576</v>
      </c>
      <c r="G12679" s="4">
        <v>0.28999999999999998</v>
      </c>
      <c r="H12679" s="4">
        <v>8.4410836946090001E-2</v>
      </c>
      <c r="I12679" s="4">
        <v>0.5</v>
      </c>
      <c r="J12679" s="4">
        <v>0.12</v>
      </c>
      <c r="K12679" s="4">
        <v>0.25</v>
      </c>
      <c r="L12679" s="4">
        <v>0.34</v>
      </c>
      <c r="M12679" s="4">
        <v>33</v>
      </c>
    </row>
    <row r="12680" spans="1:13" x14ac:dyDescent="0.2">
      <c r="A12680" s="3">
        <v>44440</v>
      </c>
      <c r="B12680" t="s">
        <v>4891</v>
      </c>
      <c r="C12680" t="s">
        <v>3114</v>
      </c>
      <c r="D12680" t="s">
        <v>913</v>
      </c>
      <c r="E12680" t="s">
        <v>3113</v>
      </c>
      <c r="F12680" s="4">
        <v>0.505</v>
      </c>
      <c r="G12680" s="4">
        <v>0.53</v>
      </c>
      <c r="H12680" s="4">
        <v>0.10532057843757001</v>
      </c>
      <c r="I12680" s="4">
        <v>0.64</v>
      </c>
      <c r="J12680" s="4">
        <v>0.13</v>
      </c>
      <c r="K12680" s="4">
        <v>0.5</v>
      </c>
      <c r="L12680" s="4">
        <v>0.56000000000000005</v>
      </c>
      <c r="M12680" s="4">
        <v>34</v>
      </c>
    </row>
    <row r="12681" spans="1:13" x14ac:dyDescent="0.2">
      <c r="A12681" s="3">
        <v>44440</v>
      </c>
      <c r="B12681" t="s">
        <v>5980</v>
      </c>
      <c r="C12681" t="s">
        <v>3150</v>
      </c>
      <c r="D12681" t="s">
        <v>1804</v>
      </c>
      <c r="E12681" t="s">
        <v>3149</v>
      </c>
      <c r="F12681" s="4">
        <v>0.32151515151515198</v>
      </c>
      <c r="G12681" s="4">
        <v>0.34</v>
      </c>
      <c r="H12681" s="4">
        <v>7.5379092431240996E-2</v>
      </c>
      <c r="I12681" s="4">
        <v>0.44</v>
      </c>
      <c r="J12681" s="4">
        <v>0.1</v>
      </c>
      <c r="K12681" s="4">
        <v>0.28000000000000003</v>
      </c>
      <c r="L12681" s="4">
        <v>0.38</v>
      </c>
      <c r="M12681" s="4">
        <v>33</v>
      </c>
    </row>
    <row r="12682" spans="1:13" x14ac:dyDescent="0.2">
      <c r="A12682" s="3">
        <v>44440</v>
      </c>
      <c r="B12682" t="s">
        <v>4955</v>
      </c>
      <c r="C12682" t="s">
        <v>3117</v>
      </c>
      <c r="D12682" t="s">
        <v>977</v>
      </c>
      <c r="E12682" t="s">
        <v>3116</v>
      </c>
      <c r="F12682" s="4">
        <v>0.48</v>
      </c>
      <c r="G12682" s="4">
        <v>0.47</v>
      </c>
      <c r="H12682" s="4">
        <v>0.09</v>
      </c>
      <c r="I12682" s="4">
        <v>0.68</v>
      </c>
      <c r="J12682" s="4">
        <v>0.28000000000000003</v>
      </c>
      <c r="K12682" s="4">
        <v>0.43</v>
      </c>
      <c r="L12682" s="4">
        <v>0.53</v>
      </c>
      <c r="M12682" s="4">
        <v>33</v>
      </c>
    </row>
    <row r="12683" spans="1:13" x14ac:dyDescent="0.2">
      <c r="A12683" s="3">
        <v>44440</v>
      </c>
      <c r="B12683" t="s">
        <v>5025</v>
      </c>
      <c r="C12683" t="s">
        <v>3120</v>
      </c>
      <c r="D12683" t="s">
        <v>1045</v>
      </c>
      <c r="E12683" t="s">
        <v>3119</v>
      </c>
      <c r="F12683" s="4">
        <v>0.53545454545454496</v>
      </c>
      <c r="G12683" s="4">
        <v>0.51</v>
      </c>
      <c r="H12683" s="4">
        <v>0.13921859854853499</v>
      </c>
      <c r="I12683" s="4">
        <v>0.93</v>
      </c>
      <c r="J12683" s="4">
        <v>0.18</v>
      </c>
      <c r="K12683" s="4">
        <v>0.44</v>
      </c>
      <c r="L12683" s="4">
        <v>0.61</v>
      </c>
      <c r="M12683" s="4">
        <v>33</v>
      </c>
    </row>
    <row r="12684" spans="1:13" x14ac:dyDescent="0.2">
      <c r="A12684" s="3">
        <v>44440</v>
      </c>
      <c r="B12684" t="s">
        <v>5100</v>
      </c>
      <c r="C12684" t="s">
        <v>3123</v>
      </c>
      <c r="D12684" t="s">
        <v>1112</v>
      </c>
      <c r="E12684" t="s">
        <v>3122</v>
      </c>
      <c r="F12684" s="4">
        <v>0.41030303030303</v>
      </c>
      <c r="G12684" s="4">
        <v>0.42</v>
      </c>
      <c r="H12684" s="4">
        <v>7.1479229871552905E-2</v>
      </c>
      <c r="I12684" s="4">
        <v>0.65</v>
      </c>
      <c r="J12684" s="4">
        <v>0.28000000000000003</v>
      </c>
      <c r="K12684" s="4">
        <v>0.36</v>
      </c>
      <c r="L12684" s="4">
        <v>0.45</v>
      </c>
      <c r="M12684" s="4">
        <v>33</v>
      </c>
    </row>
    <row r="12685" spans="1:13" x14ac:dyDescent="0.2">
      <c r="A12685" s="3">
        <v>44440</v>
      </c>
      <c r="B12685" t="s">
        <v>5914</v>
      </c>
      <c r="C12685" t="s">
        <v>3096</v>
      </c>
      <c r="D12685" t="s">
        <v>1738</v>
      </c>
      <c r="E12685" t="s">
        <v>3095</v>
      </c>
      <c r="F12685" s="4">
        <v>3.7370967741935499</v>
      </c>
      <c r="G12685" s="4">
        <v>3.69</v>
      </c>
      <c r="H12685" s="4">
        <v>0.291983944174871</v>
      </c>
      <c r="I12685" s="4">
        <v>4.4400000000000004</v>
      </c>
      <c r="J12685" s="4">
        <v>3.24</v>
      </c>
      <c r="K12685" s="4">
        <v>3.57</v>
      </c>
      <c r="L12685" s="4">
        <v>3.9750000000000001</v>
      </c>
      <c r="M12685" s="4">
        <v>31</v>
      </c>
    </row>
    <row r="12686" spans="1:13" x14ac:dyDescent="0.2">
      <c r="A12686" s="3">
        <v>44440</v>
      </c>
      <c r="B12686" t="s">
        <v>5979</v>
      </c>
      <c r="C12686" t="s">
        <v>3099</v>
      </c>
      <c r="D12686" t="s">
        <v>1803</v>
      </c>
      <c r="E12686" t="s">
        <v>3098</v>
      </c>
      <c r="F12686" s="4">
        <v>3.7058064516128999</v>
      </c>
      <c r="G12686" s="4">
        <v>3.68</v>
      </c>
      <c r="H12686" s="4">
        <v>0.28686552242643099</v>
      </c>
      <c r="I12686" s="4">
        <v>4.49</v>
      </c>
      <c r="J12686" s="4">
        <v>3.25</v>
      </c>
      <c r="K12686" s="4">
        <v>3.5049999999999999</v>
      </c>
      <c r="L12686" s="4">
        <v>3.9449999999999998</v>
      </c>
      <c r="M12686" s="4">
        <v>31</v>
      </c>
    </row>
    <row r="12687" spans="1:13" x14ac:dyDescent="0.2">
      <c r="A12687" s="3">
        <v>44440</v>
      </c>
      <c r="B12687" t="s">
        <v>3088</v>
      </c>
      <c r="C12687" t="s">
        <v>3087</v>
      </c>
      <c r="D12687" t="s">
        <v>7</v>
      </c>
      <c r="E12687" t="s">
        <v>3086</v>
      </c>
      <c r="F12687" s="4">
        <v>5.0512499999999996</v>
      </c>
      <c r="G12687" s="4">
        <v>5.08</v>
      </c>
      <c r="H12687" s="4">
        <v>0.17247253170736601</v>
      </c>
      <c r="I12687" s="4">
        <v>5.4</v>
      </c>
      <c r="J12687" s="4">
        <v>4.5999999999999996</v>
      </c>
      <c r="K12687" s="4">
        <v>4.9375</v>
      </c>
      <c r="L12687" s="4">
        <v>5.1775000000000002</v>
      </c>
      <c r="M12687" s="4">
        <v>32</v>
      </c>
    </row>
    <row r="12688" spans="1:13" x14ac:dyDescent="0.2">
      <c r="A12688" s="3">
        <v>44440</v>
      </c>
      <c r="B12688" t="s">
        <v>3091</v>
      </c>
      <c r="C12688" t="s">
        <v>3090</v>
      </c>
      <c r="D12688" t="s">
        <v>8</v>
      </c>
      <c r="E12688" t="s">
        <v>3089</v>
      </c>
      <c r="F12688" s="4">
        <v>3.7446874999999999</v>
      </c>
      <c r="G12688" s="4">
        <v>3.7149999999999999</v>
      </c>
      <c r="H12688" s="4">
        <v>0.279607840295723</v>
      </c>
      <c r="I12688" s="4">
        <v>4.59</v>
      </c>
      <c r="J12688" s="4">
        <v>3.27</v>
      </c>
      <c r="K12688" s="4">
        <v>3.6</v>
      </c>
      <c r="L12688" s="4">
        <v>3.9</v>
      </c>
      <c r="M12688" s="4">
        <v>32</v>
      </c>
    </row>
    <row r="12689" spans="1:13" x14ac:dyDescent="0.2">
      <c r="A12689" s="3">
        <v>44440</v>
      </c>
      <c r="B12689" t="s">
        <v>5412</v>
      </c>
      <c r="C12689" t="s">
        <v>3108</v>
      </c>
      <c r="D12689" t="s">
        <v>1263</v>
      </c>
      <c r="E12689" t="s">
        <v>3107</v>
      </c>
      <c r="F12689" s="4">
        <v>3.5596551724137901</v>
      </c>
      <c r="G12689" s="4">
        <v>3.55</v>
      </c>
      <c r="H12689" s="4">
        <v>0.13278561557801899</v>
      </c>
      <c r="I12689" s="4">
        <v>3.8</v>
      </c>
      <c r="J12689" s="4">
        <v>3.26</v>
      </c>
      <c r="K12689" s="4">
        <v>3.5</v>
      </c>
      <c r="L12689" s="4">
        <v>3.63</v>
      </c>
      <c r="M12689" s="4">
        <v>29</v>
      </c>
    </row>
    <row r="12690" spans="1:13" x14ac:dyDescent="0.2">
      <c r="A12690" s="3">
        <v>44440</v>
      </c>
      <c r="B12690" t="s">
        <v>5096</v>
      </c>
      <c r="C12690" t="s">
        <v>3093</v>
      </c>
      <c r="D12690" t="s">
        <v>1110</v>
      </c>
      <c r="E12690" t="s">
        <v>3092</v>
      </c>
      <c r="F12690" s="4">
        <v>3.58928571428571</v>
      </c>
      <c r="G12690" s="4">
        <v>3.5</v>
      </c>
      <c r="H12690" s="4">
        <v>0.27986674833819902</v>
      </c>
      <c r="I12690" s="4">
        <v>4.5</v>
      </c>
      <c r="J12690" s="4">
        <v>3.29</v>
      </c>
      <c r="K12690" s="4">
        <v>3.4649999999999999</v>
      </c>
      <c r="L12690" s="4">
        <v>3.625</v>
      </c>
      <c r="M12690" s="4">
        <v>28</v>
      </c>
    </row>
    <row r="12691" spans="1:13" x14ac:dyDescent="0.2">
      <c r="A12691" s="3">
        <v>44440</v>
      </c>
      <c r="B12691" t="s">
        <v>5413</v>
      </c>
      <c r="C12691" t="s">
        <v>3111</v>
      </c>
      <c r="D12691" t="s">
        <v>1264</v>
      </c>
      <c r="E12691" t="s">
        <v>3110</v>
      </c>
      <c r="F12691" s="4">
        <v>3.4833333333333298</v>
      </c>
      <c r="G12691" s="4">
        <v>3.5</v>
      </c>
      <c r="H12691" s="4">
        <v>0.111768992535084</v>
      </c>
      <c r="I12691" s="4">
        <v>3.7</v>
      </c>
      <c r="J12691" s="4">
        <v>3.3</v>
      </c>
      <c r="K12691" s="4">
        <v>3.44</v>
      </c>
      <c r="L12691" s="4">
        <v>3.55</v>
      </c>
      <c r="M12691" s="4">
        <v>27</v>
      </c>
    </row>
    <row r="12692" spans="1:13" x14ac:dyDescent="0.2">
      <c r="A12692" s="3">
        <v>44440</v>
      </c>
      <c r="B12692" t="s">
        <v>5981</v>
      </c>
      <c r="C12692" t="s">
        <v>3153</v>
      </c>
      <c r="D12692" t="s">
        <v>1805</v>
      </c>
      <c r="E12692" t="s">
        <v>3152</v>
      </c>
      <c r="F12692" s="4">
        <v>0.41749999999999998</v>
      </c>
      <c r="G12692" s="4">
        <v>0.44</v>
      </c>
      <c r="H12692" s="4">
        <v>6.9421573294687594E-2</v>
      </c>
      <c r="I12692" s="4">
        <v>0.5</v>
      </c>
      <c r="J12692" s="4">
        <v>0.14000000000000001</v>
      </c>
      <c r="K12692" s="4">
        <v>0.39750000000000002</v>
      </c>
      <c r="L12692" s="4">
        <v>0.45250000000000001</v>
      </c>
      <c r="M12692" s="4">
        <v>32</v>
      </c>
    </row>
    <row r="12693" spans="1:13" x14ac:dyDescent="0.2">
      <c r="A12693" s="3">
        <v>44440</v>
      </c>
      <c r="B12693" t="s">
        <v>4325</v>
      </c>
      <c r="C12693" t="s">
        <v>4324</v>
      </c>
      <c r="D12693" t="s">
        <v>421</v>
      </c>
      <c r="E12693" t="s">
        <v>4323</v>
      </c>
      <c r="F12693" s="4">
        <v>6.1566666666666698</v>
      </c>
      <c r="G12693" s="4">
        <v>6</v>
      </c>
      <c r="H12693" s="4">
        <v>0.37663055467214002</v>
      </c>
      <c r="I12693" s="4">
        <v>7.1</v>
      </c>
      <c r="J12693" s="4">
        <v>5.6</v>
      </c>
      <c r="K12693" s="4">
        <v>5.9</v>
      </c>
      <c r="L12693" s="4">
        <v>6.5</v>
      </c>
      <c r="M12693" s="4">
        <v>30</v>
      </c>
    </row>
    <row r="12694" spans="1:13" x14ac:dyDescent="0.2">
      <c r="A12694" s="3">
        <v>44440</v>
      </c>
      <c r="B12694" t="s">
        <v>5405</v>
      </c>
      <c r="C12694" t="s">
        <v>4327</v>
      </c>
      <c r="D12694" t="s">
        <v>1258</v>
      </c>
      <c r="E12694" t="s">
        <v>4326</v>
      </c>
      <c r="F12694" s="4">
        <v>3.95333333333333</v>
      </c>
      <c r="G12694" s="4">
        <v>3.8</v>
      </c>
      <c r="H12694" s="4">
        <v>0.52109522151431897</v>
      </c>
      <c r="I12694" s="4">
        <v>5.3</v>
      </c>
      <c r="J12694" s="4">
        <v>2.8</v>
      </c>
      <c r="K12694" s="4">
        <v>3.625</v>
      </c>
      <c r="L12694" s="4">
        <v>4.1749999999999998</v>
      </c>
      <c r="M12694" s="4">
        <v>30</v>
      </c>
    </row>
    <row r="12695" spans="1:13" x14ac:dyDescent="0.2">
      <c r="A12695" s="3">
        <v>44440</v>
      </c>
      <c r="B12695" t="s">
        <v>4986</v>
      </c>
      <c r="C12695" t="s">
        <v>3939</v>
      </c>
      <c r="D12695" t="s">
        <v>1008</v>
      </c>
      <c r="E12695" t="s">
        <v>3947</v>
      </c>
      <c r="F12695" s="4">
        <v>20.173846153846199</v>
      </c>
      <c r="G12695" s="4">
        <v>20.164999999999999</v>
      </c>
      <c r="H12695" s="4">
        <v>0.19555207844616601</v>
      </c>
      <c r="I12695" s="4">
        <v>20.69</v>
      </c>
      <c r="J12695" s="4">
        <v>19.8</v>
      </c>
      <c r="K12695" s="4">
        <v>20.100000000000001</v>
      </c>
      <c r="L12695" s="4">
        <v>20.2</v>
      </c>
      <c r="M12695" s="4">
        <v>26</v>
      </c>
    </row>
    <row r="12696" spans="1:13" x14ac:dyDescent="0.2">
      <c r="A12696" s="3">
        <v>44440</v>
      </c>
      <c r="B12696" t="s">
        <v>5056</v>
      </c>
      <c r="C12696" t="s">
        <v>3942</v>
      </c>
      <c r="D12696" t="s">
        <v>1076</v>
      </c>
      <c r="E12696" t="s">
        <v>3949</v>
      </c>
      <c r="F12696" s="4">
        <v>20.2234615384615</v>
      </c>
      <c r="G12696" s="4">
        <v>20.245000000000001</v>
      </c>
      <c r="H12696" s="4">
        <v>0.22584848563038501</v>
      </c>
      <c r="I12696" s="4">
        <v>20.83</v>
      </c>
      <c r="J12696" s="4">
        <v>19.75</v>
      </c>
      <c r="K12696" s="4">
        <v>20.1525</v>
      </c>
      <c r="L12696" s="4">
        <v>20.3</v>
      </c>
      <c r="M12696" s="4">
        <v>26</v>
      </c>
    </row>
    <row r="12697" spans="1:13" x14ac:dyDescent="0.2">
      <c r="A12697" s="3">
        <v>44440</v>
      </c>
      <c r="B12697" t="s">
        <v>5351</v>
      </c>
      <c r="C12697" t="s">
        <v>3952</v>
      </c>
      <c r="D12697" t="s">
        <v>1220</v>
      </c>
      <c r="E12697" t="s">
        <v>3951</v>
      </c>
      <c r="F12697" s="4">
        <v>20.221935483871</v>
      </c>
      <c r="G12697" s="4">
        <v>20.3</v>
      </c>
      <c r="H12697" s="4">
        <v>0.32295943351901801</v>
      </c>
      <c r="I12697" s="4">
        <v>20.79</v>
      </c>
      <c r="J12697" s="4">
        <v>19.399999999999999</v>
      </c>
      <c r="K12697" s="4">
        <v>20.074999999999999</v>
      </c>
      <c r="L12697" s="4">
        <v>20.5</v>
      </c>
      <c r="M12697" s="4">
        <v>31</v>
      </c>
    </row>
    <row r="12698" spans="1:13" x14ac:dyDescent="0.2">
      <c r="A12698" s="3">
        <v>44440</v>
      </c>
      <c r="B12698" t="s">
        <v>3937</v>
      </c>
      <c r="C12698" t="s">
        <v>3936</v>
      </c>
      <c r="D12698" t="s">
        <v>290</v>
      </c>
      <c r="E12698" t="s">
        <v>3935</v>
      </c>
      <c r="F12698" s="4">
        <v>20.221935483871</v>
      </c>
      <c r="G12698" s="4">
        <v>20.3</v>
      </c>
      <c r="H12698" s="4">
        <v>0.32295943351901801</v>
      </c>
      <c r="I12698" s="4">
        <v>20.79</v>
      </c>
      <c r="J12698" s="4">
        <v>19.399999999999999</v>
      </c>
      <c r="K12698" s="4">
        <v>20.074999999999999</v>
      </c>
      <c r="L12698" s="4">
        <v>20.5</v>
      </c>
      <c r="M12698" s="4">
        <v>31</v>
      </c>
    </row>
    <row r="12699" spans="1:13" x14ac:dyDescent="0.2">
      <c r="A12699" s="3">
        <v>44440</v>
      </c>
      <c r="B12699" t="s">
        <v>3940</v>
      </c>
      <c r="C12699" t="s">
        <v>3939</v>
      </c>
      <c r="D12699" t="s">
        <v>291</v>
      </c>
      <c r="E12699" t="s">
        <v>3938</v>
      </c>
      <c r="F12699" s="4">
        <v>20.825806451612898</v>
      </c>
      <c r="G12699" s="4">
        <v>20.99</v>
      </c>
      <c r="H12699" s="4">
        <v>0.74032773910635197</v>
      </c>
      <c r="I12699" s="4">
        <v>22</v>
      </c>
      <c r="J12699" s="4">
        <v>19</v>
      </c>
      <c r="K12699" s="4">
        <v>20.59</v>
      </c>
      <c r="L12699" s="4">
        <v>21.3</v>
      </c>
      <c r="M12699" s="4">
        <v>31</v>
      </c>
    </row>
    <row r="12700" spans="1:13" x14ac:dyDescent="0.2">
      <c r="A12700" s="3">
        <v>44440</v>
      </c>
      <c r="B12700" t="s">
        <v>5349</v>
      </c>
      <c r="C12700" t="s">
        <v>3942</v>
      </c>
      <c r="D12700" t="s">
        <v>1219</v>
      </c>
      <c r="E12700" t="s">
        <v>3941</v>
      </c>
      <c r="F12700" s="4">
        <v>21.401363636363602</v>
      </c>
      <c r="G12700" s="4">
        <v>21.2</v>
      </c>
      <c r="H12700" s="4">
        <v>0.91796511737100095</v>
      </c>
      <c r="I12700" s="4">
        <v>23.4</v>
      </c>
      <c r="J12700" s="4">
        <v>19.600000000000001</v>
      </c>
      <c r="K12700" s="4">
        <v>20.91</v>
      </c>
      <c r="L12700" s="4">
        <v>21.574999999999999</v>
      </c>
      <c r="M12700" s="4">
        <v>22</v>
      </c>
    </row>
    <row r="12701" spans="1:13" x14ac:dyDescent="0.2">
      <c r="A12701" s="3">
        <v>44440</v>
      </c>
      <c r="B12701" t="s">
        <v>3580</v>
      </c>
      <c r="C12701" t="s">
        <v>3579</v>
      </c>
      <c r="D12701" t="s">
        <v>171</v>
      </c>
      <c r="E12701" t="s">
        <v>3578</v>
      </c>
      <c r="F12701" s="4">
        <v>6.1509090909090904</v>
      </c>
      <c r="G12701" s="4">
        <v>6.2</v>
      </c>
      <c r="H12701" s="4">
        <v>0.24773175558913099</v>
      </c>
      <c r="I12701" s="4">
        <v>6.7</v>
      </c>
      <c r="J12701" s="4">
        <v>5.6</v>
      </c>
      <c r="K12701" s="4">
        <v>6</v>
      </c>
      <c r="L12701" s="4">
        <v>6.3</v>
      </c>
      <c r="M12701" s="4">
        <v>33</v>
      </c>
    </row>
    <row r="12702" spans="1:13" x14ac:dyDescent="0.2">
      <c r="A12702" s="3">
        <v>44440</v>
      </c>
      <c r="B12702" t="s">
        <v>3583</v>
      </c>
      <c r="C12702" t="s">
        <v>3582</v>
      </c>
      <c r="D12702" t="s">
        <v>172</v>
      </c>
      <c r="E12702" t="s">
        <v>3581</v>
      </c>
      <c r="F12702" s="4">
        <v>2.8806060606060599</v>
      </c>
      <c r="G12702" s="4">
        <v>3</v>
      </c>
      <c r="H12702" s="4">
        <v>0.46229684317775899</v>
      </c>
      <c r="I12702" s="4">
        <v>4.03</v>
      </c>
      <c r="J12702" s="4">
        <v>2.0099999999999998</v>
      </c>
      <c r="K12702" s="4">
        <v>2.6</v>
      </c>
      <c r="L12702" s="4">
        <v>3.1</v>
      </c>
      <c r="M12702" s="4">
        <v>33</v>
      </c>
    </row>
    <row r="12703" spans="1:13" x14ac:dyDescent="0.2">
      <c r="A12703" s="3">
        <v>44440</v>
      </c>
      <c r="B12703" t="s">
        <v>5214</v>
      </c>
      <c r="C12703" t="s">
        <v>3585</v>
      </c>
      <c r="D12703" t="s">
        <v>1170</v>
      </c>
      <c r="E12703" t="s">
        <v>3584</v>
      </c>
      <c r="F12703" s="4">
        <v>2.1779999999999999</v>
      </c>
      <c r="G12703" s="4">
        <v>2</v>
      </c>
      <c r="H12703" s="4">
        <v>0.39583245613937901</v>
      </c>
      <c r="I12703" s="4">
        <v>3</v>
      </c>
      <c r="J12703" s="4">
        <v>1.5</v>
      </c>
      <c r="K12703" s="4">
        <v>2</v>
      </c>
      <c r="L12703" s="4">
        <v>2.5</v>
      </c>
      <c r="M12703" s="4">
        <v>25</v>
      </c>
    </row>
    <row r="12704" spans="1:13" x14ac:dyDescent="0.2">
      <c r="A12704" s="3">
        <v>44440</v>
      </c>
      <c r="B12704" t="s">
        <v>5217</v>
      </c>
      <c r="C12704" t="s">
        <v>3600</v>
      </c>
      <c r="D12704" t="s">
        <v>1171</v>
      </c>
      <c r="E12704" t="s">
        <v>3599</v>
      </c>
      <c r="F12704" s="4">
        <v>3.8585185185185198</v>
      </c>
      <c r="G12704" s="4">
        <v>3.7</v>
      </c>
      <c r="H12704" s="4">
        <v>0.85187442061023799</v>
      </c>
      <c r="I12704" s="4">
        <v>6.1</v>
      </c>
      <c r="J12704" s="4">
        <v>2.6</v>
      </c>
      <c r="K12704" s="4">
        <v>3.3</v>
      </c>
      <c r="L12704" s="4">
        <v>4.4000000000000004</v>
      </c>
      <c r="M12704" s="4">
        <v>27</v>
      </c>
    </row>
    <row r="12705" spans="1:13" x14ac:dyDescent="0.2">
      <c r="A12705" s="3">
        <v>44440</v>
      </c>
      <c r="B12705" t="s">
        <v>5218</v>
      </c>
      <c r="C12705" t="s">
        <v>3603</v>
      </c>
      <c r="D12705" t="s">
        <v>1172</v>
      </c>
      <c r="E12705" t="s">
        <v>3602</v>
      </c>
      <c r="F12705" s="4">
        <v>2.6407407407407399</v>
      </c>
      <c r="G12705" s="4">
        <v>2.9</v>
      </c>
      <c r="H12705" s="4">
        <v>0.93227977777359505</v>
      </c>
      <c r="I12705" s="4">
        <v>4</v>
      </c>
      <c r="J12705" s="4">
        <v>0.4</v>
      </c>
      <c r="K12705" s="4">
        <v>1.95</v>
      </c>
      <c r="L12705" s="4">
        <v>3.4</v>
      </c>
      <c r="M12705" s="4">
        <v>27</v>
      </c>
    </row>
    <row r="12706" spans="1:13" x14ac:dyDescent="0.2">
      <c r="A12706" s="3">
        <v>44440</v>
      </c>
      <c r="B12706" t="s">
        <v>3610</v>
      </c>
      <c r="C12706" t="s">
        <v>3594</v>
      </c>
      <c r="D12706" t="s">
        <v>181</v>
      </c>
      <c r="E12706" t="s">
        <v>3593</v>
      </c>
      <c r="F12706" s="4">
        <v>6.5944444444444397</v>
      </c>
      <c r="G12706" s="4">
        <v>6.6</v>
      </c>
      <c r="H12706" s="4">
        <v>0.65007297420741295</v>
      </c>
      <c r="I12706" s="4">
        <v>8.1999999999999993</v>
      </c>
      <c r="J12706" s="4">
        <v>5.2</v>
      </c>
      <c r="K12706" s="4">
        <v>6.15</v>
      </c>
      <c r="L12706" s="4">
        <v>6.9</v>
      </c>
      <c r="M12706" s="4">
        <v>27</v>
      </c>
    </row>
    <row r="12707" spans="1:13" x14ac:dyDescent="0.2">
      <c r="A12707" s="3">
        <v>44440</v>
      </c>
      <c r="B12707" t="s">
        <v>5219</v>
      </c>
      <c r="C12707" t="s">
        <v>3606</v>
      </c>
      <c r="D12707" t="s">
        <v>1173</v>
      </c>
      <c r="E12707" t="s">
        <v>3605</v>
      </c>
      <c r="F12707" s="4">
        <v>2.6537037037036999</v>
      </c>
      <c r="G12707" s="4">
        <v>2.6</v>
      </c>
      <c r="H12707" s="4">
        <v>0.57495918348876096</v>
      </c>
      <c r="I12707" s="4">
        <v>3.82</v>
      </c>
      <c r="J12707" s="4">
        <v>1.76</v>
      </c>
      <c r="K12707" s="4">
        <v>2.15</v>
      </c>
      <c r="L12707" s="4">
        <v>3</v>
      </c>
      <c r="M12707" s="4">
        <v>27</v>
      </c>
    </row>
    <row r="12708" spans="1:13" x14ac:dyDescent="0.2">
      <c r="A12708" s="3">
        <v>44440</v>
      </c>
      <c r="B12708" t="s">
        <v>3613</v>
      </c>
      <c r="C12708" t="s">
        <v>3597</v>
      </c>
      <c r="D12708" t="s">
        <v>182</v>
      </c>
      <c r="E12708" t="s">
        <v>3596</v>
      </c>
      <c r="F12708" s="4">
        <v>3.77555555555556</v>
      </c>
      <c r="G12708" s="4">
        <v>3.6</v>
      </c>
      <c r="H12708" s="4">
        <v>0.75343486949045702</v>
      </c>
      <c r="I12708" s="4">
        <v>5.3</v>
      </c>
      <c r="J12708" s="4">
        <v>2.2000000000000002</v>
      </c>
      <c r="K12708" s="4">
        <v>3.25</v>
      </c>
      <c r="L12708" s="4">
        <v>4.3499999999999996</v>
      </c>
      <c r="M12708" s="4">
        <v>27</v>
      </c>
    </row>
    <row r="12709" spans="1:13" x14ac:dyDescent="0.2">
      <c r="A12709" s="3">
        <v>44440</v>
      </c>
      <c r="B12709" t="s">
        <v>5220</v>
      </c>
      <c r="C12709" t="s">
        <v>3609</v>
      </c>
      <c r="D12709" t="s">
        <v>1174</v>
      </c>
      <c r="E12709" t="s">
        <v>3608</v>
      </c>
      <c r="F12709" s="4">
        <v>2.4774074074074099</v>
      </c>
      <c r="G12709" s="4">
        <v>2.4</v>
      </c>
      <c r="H12709" s="4">
        <v>0.73206553191633295</v>
      </c>
      <c r="I12709" s="4">
        <v>4.4000000000000004</v>
      </c>
      <c r="J12709" s="4">
        <v>1.28</v>
      </c>
      <c r="K12709" s="4">
        <v>2</v>
      </c>
      <c r="L12709" s="4">
        <v>3</v>
      </c>
      <c r="M12709" s="4">
        <v>27</v>
      </c>
    </row>
    <row r="12710" spans="1:13" x14ac:dyDescent="0.2">
      <c r="A12710" s="3">
        <v>44440</v>
      </c>
      <c r="B12710" t="s">
        <v>5337</v>
      </c>
      <c r="C12710" t="s">
        <v>3876</v>
      </c>
      <c r="D12710" t="s">
        <v>1213</v>
      </c>
      <c r="E12710" t="s">
        <v>3875</v>
      </c>
      <c r="F12710" s="4">
        <v>0.71294117647058797</v>
      </c>
      <c r="G12710" s="4">
        <v>0.7</v>
      </c>
      <c r="H12710" s="4">
        <v>0.29365721313042797</v>
      </c>
      <c r="I12710" s="4">
        <v>1.3</v>
      </c>
      <c r="J12710" s="4">
        <v>0.2</v>
      </c>
      <c r="K12710" s="4">
        <v>0.5</v>
      </c>
      <c r="L12710" s="4">
        <v>0.9</v>
      </c>
      <c r="M12710" s="4">
        <v>17</v>
      </c>
    </row>
    <row r="12711" spans="1:13" x14ac:dyDescent="0.2">
      <c r="A12711" s="3">
        <v>44440</v>
      </c>
      <c r="B12711" t="s">
        <v>5338</v>
      </c>
      <c r="C12711" t="s">
        <v>3879</v>
      </c>
      <c r="D12711" t="s">
        <v>1214</v>
      </c>
      <c r="E12711" t="s">
        <v>3878</v>
      </c>
      <c r="F12711" s="4">
        <v>0.61411764705882399</v>
      </c>
      <c r="G12711" s="4">
        <v>0.6</v>
      </c>
      <c r="H12711" s="4">
        <v>0.21441953104630601</v>
      </c>
      <c r="I12711" s="4">
        <v>0.94</v>
      </c>
      <c r="J12711" s="4">
        <v>0.1</v>
      </c>
      <c r="K12711" s="4">
        <v>0.5</v>
      </c>
      <c r="L12711" s="4">
        <v>0.79</v>
      </c>
      <c r="M12711" s="4">
        <v>17</v>
      </c>
    </row>
    <row r="12712" spans="1:13" x14ac:dyDescent="0.2">
      <c r="A12712" s="3">
        <v>44440</v>
      </c>
      <c r="B12712" t="s">
        <v>3886</v>
      </c>
      <c r="C12712" t="s">
        <v>3870</v>
      </c>
      <c r="D12712" t="s">
        <v>273</v>
      </c>
      <c r="E12712" t="s">
        <v>3869</v>
      </c>
      <c r="F12712" s="4">
        <v>0.483333333333333</v>
      </c>
      <c r="G12712" s="4">
        <v>0.5</v>
      </c>
      <c r="H12712" s="4">
        <v>0.40070526061227701</v>
      </c>
      <c r="I12712" s="4">
        <v>1.3</v>
      </c>
      <c r="J12712" s="4">
        <v>-0.23</v>
      </c>
      <c r="K12712" s="4">
        <v>0.3</v>
      </c>
      <c r="L12712" s="4">
        <v>0.77500000000000002</v>
      </c>
      <c r="M12712" s="4">
        <v>18</v>
      </c>
    </row>
    <row r="12713" spans="1:13" x14ac:dyDescent="0.2">
      <c r="A12713" s="3">
        <v>44440</v>
      </c>
      <c r="B12713" t="s">
        <v>5339</v>
      </c>
      <c r="C12713" t="s">
        <v>3882</v>
      </c>
      <c r="D12713" t="s">
        <v>1215</v>
      </c>
      <c r="E12713" t="s">
        <v>3881</v>
      </c>
      <c r="F12713" s="4">
        <v>0.54470588235294104</v>
      </c>
      <c r="G12713" s="4">
        <v>0.56999999999999995</v>
      </c>
      <c r="H12713" s="4">
        <v>0.28096079902405502</v>
      </c>
      <c r="I12713" s="4">
        <v>1.2</v>
      </c>
      <c r="J12713" s="4">
        <v>-0.1</v>
      </c>
      <c r="K12713" s="4">
        <v>0.4</v>
      </c>
      <c r="L12713" s="4">
        <v>0.6</v>
      </c>
      <c r="M12713" s="4">
        <v>17</v>
      </c>
    </row>
    <row r="12714" spans="1:13" x14ac:dyDescent="0.2">
      <c r="A12714" s="3">
        <v>44440</v>
      </c>
      <c r="B12714" t="s">
        <v>3889</v>
      </c>
      <c r="C12714" t="s">
        <v>3873</v>
      </c>
      <c r="D12714" t="s">
        <v>274</v>
      </c>
      <c r="E12714" t="s">
        <v>3872</v>
      </c>
      <c r="F12714" s="4">
        <v>0.77833333333333299</v>
      </c>
      <c r="G12714" s="4">
        <v>0.7</v>
      </c>
      <c r="H12714" s="4">
        <v>0.42514011531147999</v>
      </c>
      <c r="I12714" s="4">
        <v>1.8</v>
      </c>
      <c r="J12714" s="4">
        <v>0.28999999999999998</v>
      </c>
      <c r="K12714" s="4">
        <v>0.5</v>
      </c>
      <c r="L12714" s="4">
        <v>0.96499999999999997</v>
      </c>
      <c r="M12714" s="4">
        <v>18</v>
      </c>
    </row>
    <row r="12715" spans="1:13" x14ac:dyDescent="0.2">
      <c r="A12715" s="3">
        <v>44440</v>
      </c>
      <c r="B12715" t="s">
        <v>5340</v>
      </c>
      <c r="C12715" t="s">
        <v>3885</v>
      </c>
      <c r="D12715" t="s">
        <v>1216</v>
      </c>
      <c r="E12715" t="s">
        <v>3884</v>
      </c>
      <c r="F12715" s="4">
        <v>0.626470588235294</v>
      </c>
      <c r="G12715" s="4">
        <v>0.6</v>
      </c>
      <c r="H12715" s="4">
        <v>0.288789308503418</v>
      </c>
      <c r="I12715" s="4">
        <v>1.3</v>
      </c>
      <c r="J12715" s="4">
        <v>0.2</v>
      </c>
      <c r="K12715" s="4">
        <v>0.4</v>
      </c>
      <c r="L12715" s="4">
        <v>0.8</v>
      </c>
      <c r="M12715" s="4">
        <v>17</v>
      </c>
    </row>
    <row r="12716" spans="1:13" x14ac:dyDescent="0.2">
      <c r="A12716" s="3">
        <v>44470</v>
      </c>
      <c r="B12716" t="s">
        <v>3928</v>
      </c>
      <c r="C12716" t="s">
        <v>3927</v>
      </c>
      <c r="D12716" t="s">
        <v>287</v>
      </c>
      <c r="E12716" t="s">
        <v>3926</v>
      </c>
      <c r="F12716" s="4">
        <v>7.3545833333333297</v>
      </c>
      <c r="G12716" s="4">
        <v>7.48</v>
      </c>
      <c r="H12716" s="4">
        <v>0.47980049446905898</v>
      </c>
      <c r="I12716" s="4">
        <v>8.0500000000000007</v>
      </c>
      <c r="J12716" s="4">
        <v>5.8</v>
      </c>
      <c r="K12716" s="4">
        <v>7.3</v>
      </c>
      <c r="L12716" s="4">
        <v>7.53</v>
      </c>
      <c r="M12716" s="4">
        <v>24</v>
      </c>
    </row>
    <row r="12717" spans="1:13" x14ac:dyDescent="0.2">
      <c r="A12717" s="3">
        <v>44470</v>
      </c>
      <c r="B12717" t="s">
        <v>3931</v>
      </c>
      <c r="C12717" t="s">
        <v>3930</v>
      </c>
      <c r="D12717" t="s">
        <v>288</v>
      </c>
      <c r="E12717" t="s">
        <v>3929</v>
      </c>
      <c r="F12717" s="4">
        <v>7.5133333333333301</v>
      </c>
      <c r="G12717" s="4">
        <v>7.59</v>
      </c>
      <c r="H12717" s="4">
        <v>0.597928792231742</v>
      </c>
      <c r="I12717" s="4">
        <v>8.4</v>
      </c>
      <c r="J12717" s="4">
        <v>6.2</v>
      </c>
      <c r="K12717" s="4">
        <v>7.375</v>
      </c>
      <c r="L12717" s="4">
        <v>7.83</v>
      </c>
      <c r="M12717" s="4">
        <v>24</v>
      </c>
    </row>
    <row r="12718" spans="1:13" x14ac:dyDescent="0.2">
      <c r="A12718" s="3">
        <v>44470</v>
      </c>
      <c r="B12718" t="s">
        <v>5346</v>
      </c>
      <c r="C12718" t="s">
        <v>3933</v>
      </c>
      <c r="D12718" t="s">
        <v>1218</v>
      </c>
      <c r="E12718" t="s">
        <v>3932</v>
      </c>
      <c r="F12718" s="4">
        <v>7.5295454545454499</v>
      </c>
      <c r="G12718" s="4">
        <v>7.6</v>
      </c>
      <c r="H12718" s="4">
        <v>0.57328192410206402</v>
      </c>
      <c r="I12718" s="4">
        <v>8.5</v>
      </c>
      <c r="J12718" s="4">
        <v>6</v>
      </c>
      <c r="K12718" s="4">
        <v>7.2549999999999999</v>
      </c>
      <c r="L12718" s="4">
        <v>7.9</v>
      </c>
      <c r="M12718" s="4">
        <v>22</v>
      </c>
    </row>
    <row r="12719" spans="1:13" x14ac:dyDescent="0.2">
      <c r="A12719" s="3">
        <v>44470</v>
      </c>
      <c r="B12719" t="s">
        <v>3919</v>
      </c>
      <c r="C12719" t="s">
        <v>3918</v>
      </c>
      <c r="D12719" t="s">
        <v>284</v>
      </c>
      <c r="E12719" t="s">
        <v>3917</v>
      </c>
      <c r="F12719" s="4">
        <v>5.3048275862069003</v>
      </c>
      <c r="G12719" s="4">
        <v>5.25</v>
      </c>
      <c r="H12719" s="4">
        <v>0.28537720263407701</v>
      </c>
      <c r="I12719" s="4">
        <v>6.5</v>
      </c>
      <c r="J12719" s="4">
        <v>4.82</v>
      </c>
      <c r="K12719" s="4">
        <v>5.2</v>
      </c>
      <c r="L12719" s="4">
        <v>5.3</v>
      </c>
      <c r="M12719" s="4">
        <v>29</v>
      </c>
    </row>
    <row r="12720" spans="1:13" x14ac:dyDescent="0.2">
      <c r="A12720" s="3">
        <v>44470</v>
      </c>
      <c r="B12720" t="s">
        <v>3922</v>
      </c>
      <c r="C12720" t="s">
        <v>3921</v>
      </c>
      <c r="D12720" t="s">
        <v>285</v>
      </c>
      <c r="E12720" t="s">
        <v>3920</v>
      </c>
      <c r="F12720" s="4">
        <v>5.7613793103448296</v>
      </c>
      <c r="G12720" s="4">
        <v>5.81</v>
      </c>
      <c r="H12720" s="4">
        <v>0.401672611338522</v>
      </c>
      <c r="I12720" s="4">
        <v>6.25</v>
      </c>
      <c r="J12720" s="4">
        <v>4.75</v>
      </c>
      <c r="K12720" s="4">
        <v>5.55</v>
      </c>
      <c r="L12720" s="4">
        <v>6</v>
      </c>
      <c r="M12720" s="4">
        <v>29</v>
      </c>
    </row>
    <row r="12721" spans="1:13" x14ac:dyDescent="0.2">
      <c r="A12721" s="3">
        <v>44470</v>
      </c>
      <c r="B12721" t="s">
        <v>5343</v>
      </c>
      <c r="C12721" t="s">
        <v>3924</v>
      </c>
      <c r="D12721" t="s">
        <v>1217</v>
      </c>
      <c r="E12721" t="s">
        <v>3923</v>
      </c>
      <c r="F12721" s="4">
        <v>5.8575999999999997</v>
      </c>
      <c r="G12721" s="4">
        <v>6</v>
      </c>
      <c r="H12721" s="4">
        <v>0.59015732365757101</v>
      </c>
      <c r="I12721" s="4">
        <v>7.25</v>
      </c>
      <c r="J12721" s="4">
        <v>4.5</v>
      </c>
      <c r="K12721" s="4">
        <v>5.5</v>
      </c>
      <c r="L12721" s="4">
        <v>6.13</v>
      </c>
      <c r="M12721" s="4">
        <v>25</v>
      </c>
    </row>
    <row r="12722" spans="1:13" x14ac:dyDescent="0.2">
      <c r="A12722" s="3">
        <v>44470</v>
      </c>
      <c r="B12722" t="s">
        <v>3989</v>
      </c>
      <c r="C12722" t="s">
        <v>3988</v>
      </c>
      <c r="D12722" t="s">
        <v>308</v>
      </c>
      <c r="E12722" t="s">
        <v>3987</v>
      </c>
      <c r="F12722" s="4">
        <v>4.0031034482758603</v>
      </c>
      <c r="G12722" s="4">
        <v>4</v>
      </c>
      <c r="H12722" s="4">
        <v>0.37172477768481799</v>
      </c>
      <c r="I12722" s="4">
        <v>5.3</v>
      </c>
      <c r="J12722" s="4">
        <v>3.19</v>
      </c>
      <c r="K12722" s="4">
        <v>3.8</v>
      </c>
      <c r="L12722" s="4">
        <v>4.2</v>
      </c>
      <c r="M12722" s="4">
        <v>29</v>
      </c>
    </row>
    <row r="12723" spans="1:13" x14ac:dyDescent="0.2">
      <c r="A12723" s="3">
        <v>44470</v>
      </c>
      <c r="B12723" t="s">
        <v>5355</v>
      </c>
      <c r="C12723" t="s">
        <v>3991</v>
      </c>
      <c r="D12723" t="s">
        <v>1222</v>
      </c>
      <c r="E12723" t="s">
        <v>3990</v>
      </c>
      <c r="F12723" s="4">
        <v>3.8079310344827602</v>
      </c>
      <c r="G12723" s="4">
        <v>3.75</v>
      </c>
      <c r="H12723" s="4">
        <v>0.33583987798550702</v>
      </c>
      <c r="I12723" s="4">
        <v>4.8</v>
      </c>
      <c r="J12723" s="4">
        <v>3.3</v>
      </c>
      <c r="K12723" s="4">
        <v>3.6</v>
      </c>
      <c r="L12723" s="4">
        <v>4</v>
      </c>
      <c r="M12723" s="4">
        <v>29</v>
      </c>
    </row>
    <row r="12724" spans="1:13" x14ac:dyDescent="0.2">
      <c r="A12724" s="3">
        <v>44470</v>
      </c>
      <c r="B12724" t="s">
        <v>3995</v>
      </c>
      <c r="C12724" t="s">
        <v>3994</v>
      </c>
      <c r="D12724" t="s">
        <v>310</v>
      </c>
      <c r="E12724" t="s">
        <v>3993</v>
      </c>
      <c r="F12724" s="4">
        <v>4.1810344827586201</v>
      </c>
      <c r="G12724" s="4">
        <v>4.2</v>
      </c>
      <c r="H12724" s="4">
        <v>0.23753713736091001</v>
      </c>
      <c r="I12724" s="4">
        <v>5.0999999999999996</v>
      </c>
      <c r="J12724" s="4">
        <v>3.7</v>
      </c>
      <c r="K12724" s="4">
        <v>4.0999999999999996</v>
      </c>
      <c r="L12724" s="4">
        <v>4.25</v>
      </c>
      <c r="M12724" s="4">
        <v>29</v>
      </c>
    </row>
    <row r="12725" spans="1:13" x14ac:dyDescent="0.2">
      <c r="A12725" s="3">
        <v>44470</v>
      </c>
      <c r="B12725" t="s">
        <v>5358</v>
      </c>
      <c r="C12725" t="s">
        <v>3997</v>
      </c>
      <c r="D12725" t="s">
        <v>1223</v>
      </c>
      <c r="E12725" t="s">
        <v>3996</v>
      </c>
      <c r="F12725" s="4">
        <v>3.9565517241379302</v>
      </c>
      <c r="G12725" s="4">
        <v>4</v>
      </c>
      <c r="H12725" s="4">
        <v>0.26023719760014802</v>
      </c>
      <c r="I12725" s="4">
        <v>4.9000000000000004</v>
      </c>
      <c r="J12725" s="4">
        <v>3.5</v>
      </c>
      <c r="K12725" s="4">
        <v>3.8</v>
      </c>
      <c r="L12725" s="4">
        <v>4.0999999999999996</v>
      </c>
      <c r="M12725" s="4">
        <v>29</v>
      </c>
    </row>
    <row r="12726" spans="1:13" x14ac:dyDescent="0.2">
      <c r="A12726" s="3">
        <v>44470</v>
      </c>
      <c r="B12726" t="s">
        <v>4434</v>
      </c>
      <c r="C12726" t="s">
        <v>3897</v>
      </c>
      <c r="D12726" t="s">
        <v>522</v>
      </c>
      <c r="E12726" t="s">
        <v>3896</v>
      </c>
      <c r="F12726" s="4">
        <v>5.5214285714285696</v>
      </c>
      <c r="G12726" s="4">
        <v>5.5</v>
      </c>
      <c r="H12726" s="4">
        <v>0.22171978681557999</v>
      </c>
      <c r="I12726" s="4">
        <v>6</v>
      </c>
      <c r="J12726" s="4">
        <v>5</v>
      </c>
      <c r="K12726" s="4">
        <v>5.5</v>
      </c>
      <c r="L12726" s="4">
        <v>5.75</v>
      </c>
      <c r="M12726" s="4">
        <v>35</v>
      </c>
    </row>
    <row r="12727" spans="1:13" x14ac:dyDescent="0.2">
      <c r="A12727" s="3">
        <v>44470</v>
      </c>
      <c r="B12727" t="s">
        <v>5611</v>
      </c>
      <c r="C12727" t="s">
        <v>3909</v>
      </c>
      <c r="D12727" t="s">
        <v>1441</v>
      </c>
      <c r="E12727" t="s">
        <v>3908</v>
      </c>
      <c r="F12727" s="4">
        <v>5.8965517241379297</v>
      </c>
      <c r="G12727" s="4">
        <v>6</v>
      </c>
      <c r="H12727" s="4">
        <v>0.33751482361169799</v>
      </c>
      <c r="I12727" s="4">
        <v>6.5</v>
      </c>
      <c r="J12727" s="4">
        <v>5</v>
      </c>
      <c r="K12727" s="4">
        <v>5.75</v>
      </c>
      <c r="L12727" s="4">
        <v>6</v>
      </c>
      <c r="M12727" s="4">
        <v>29</v>
      </c>
    </row>
    <row r="12728" spans="1:13" x14ac:dyDescent="0.2">
      <c r="A12728" s="3">
        <v>44470</v>
      </c>
      <c r="B12728" t="s">
        <v>4586</v>
      </c>
      <c r="C12728" t="s">
        <v>3900</v>
      </c>
      <c r="D12728" t="s">
        <v>616</v>
      </c>
      <c r="E12728" t="s">
        <v>3899</v>
      </c>
      <c r="F12728" s="4">
        <v>5.6102941176470598</v>
      </c>
      <c r="G12728" s="4">
        <v>5.5</v>
      </c>
      <c r="H12728" s="4">
        <v>0.24764937695004099</v>
      </c>
      <c r="I12728" s="4">
        <v>6</v>
      </c>
      <c r="J12728" s="4">
        <v>5</v>
      </c>
      <c r="K12728" s="4">
        <v>5.5</v>
      </c>
      <c r="L12728" s="4">
        <v>5.75</v>
      </c>
      <c r="M12728" s="4">
        <v>34</v>
      </c>
    </row>
    <row r="12729" spans="1:13" x14ac:dyDescent="0.2">
      <c r="A12729" s="3">
        <v>44470</v>
      </c>
      <c r="B12729" t="s">
        <v>5677</v>
      </c>
      <c r="C12729" t="s">
        <v>3912</v>
      </c>
      <c r="D12729" t="s">
        <v>1507</v>
      </c>
      <c r="E12729" t="s">
        <v>3911</v>
      </c>
      <c r="F12729" s="4">
        <v>5.9655172413793096</v>
      </c>
      <c r="G12729" s="4">
        <v>6</v>
      </c>
      <c r="H12729" s="4">
        <v>0.37633178946714901</v>
      </c>
      <c r="I12729" s="4">
        <v>6.5</v>
      </c>
      <c r="J12729" s="4">
        <v>5</v>
      </c>
      <c r="K12729" s="4">
        <v>5.75</v>
      </c>
      <c r="L12729" s="4">
        <v>6.25</v>
      </c>
      <c r="M12729" s="4">
        <v>29</v>
      </c>
    </row>
    <row r="12730" spans="1:13" x14ac:dyDescent="0.2">
      <c r="A12730" s="3">
        <v>44470</v>
      </c>
      <c r="B12730" t="s">
        <v>4790</v>
      </c>
      <c r="C12730" t="s">
        <v>3903</v>
      </c>
      <c r="D12730" t="s">
        <v>812</v>
      </c>
      <c r="E12730" t="s">
        <v>3902</v>
      </c>
      <c r="F12730" s="4">
        <v>5.7058823529411802</v>
      </c>
      <c r="G12730" s="4">
        <v>5.75</v>
      </c>
      <c r="H12730" s="4">
        <v>0.27157361463145302</v>
      </c>
      <c r="I12730" s="4">
        <v>6.25</v>
      </c>
      <c r="J12730" s="4">
        <v>5.25</v>
      </c>
      <c r="K12730" s="4">
        <v>5.5</v>
      </c>
      <c r="L12730" s="4">
        <v>6</v>
      </c>
      <c r="M12730" s="4">
        <v>34</v>
      </c>
    </row>
    <row r="12731" spans="1:13" x14ac:dyDescent="0.2">
      <c r="A12731" s="3">
        <v>44470</v>
      </c>
      <c r="B12731" t="s">
        <v>5878</v>
      </c>
      <c r="C12731" t="s">
        <v>3915</v>
      </c>
      <c r="D12731" t="s">
        <v>1704</v>
      </c>
      <c r="E12731" t="s">
        <v>3914</v>
      </c>
      <c r="F12731" s="4">
        <v>5.9741379310344804</v>
      </c>
      <c r="G12731" s="4">
        <v>6</v>
      </c>
      <c r="H12731" s="4">
        <v>0.46456982591717</v>
      </c>
      <c r="I12731" s="4">
        <v>7</v>
      </c>
      <c r="J12731" s="4">
        <v>4.75</v>
      </c>
      <c r="K12731" s="4">
        <v>5.75</v>
      </c>
      <c r="L12731" s="4">
        <v>6.25</v>
      </c>
      <c r="M12731" s="4">
        <v>29</v>
      </c>
    </row>
    <row r="12732" spans="1:13" x14ac:dyDescent="0.2">
      <c r="A12732" s="3">
        <v>44470</v>
      </c>
      <c r="B12732" t="s">
        <v>3913</v>
      </c>
      <c r="C12732" t="s">
        <v>3894</v>
      </c>
      <c r="D12732" t="s">
        <v>282</v>
      </c>
      <c r="E12732" t="s">
        <v>3893</v>
      </c>
      <c r="F12732" s="4">
        <v>5.2426470588235299</v>
      </c>
      <c r="G12732" s="4">
        <v>5.25</v>
      </c>
      <c r="H12732" s="4">
        <v>0.17927985273629601</v>
      </c>
      <c r="I12732" s="4">
        <v>5.75</v>
      </c>
      <c r="J12732" s="4">
        <v>4.75</v>
      </c>
      <c r="K12732" s="4">
        <v>5.25</v>
      </c>
      <c r="L12732" s="4">
        <v>5.25</v>
      </c>
      <c r="M12732" s="4">
        <v>34</v>
      </c>
    </row>
    <row r="12733" spans="1:13" x14ac:dyDescent="0.2">
      <c r="A12733" s="3">
        <v>44470</v>
      </c>
      <c r="B12733" t="s">
        <v>4985</v>
      </c>
      <c r="C12733" t="s">
        <v>3906</v>
      </c>
      <c r="D12733" t="s">
        <v>1007</v>
      </c>
      <c r="E12733" t="s">
        <v>3905</v>
      </c>
      <c r="F12733" s="4">
        <v>5.8357142857142899</v>
      </c>
      <c r="G12733" s="4">
        <v>6</v>
      </c>
      <c r="H12733" s="4">
        <v>0.27077541936278599</v>
      </c>
      <c r="I12733" s="4">
        <v>6.25</v>
      </c>
      <c r="J12733" s="4">
        <v>5</v>
      </c>
      <c r="K12733" s="4">
        <v>5.75</v>
      </c>
      <c r="L12733" s="4">
        <v>6</v>
      </c>
      <c r="M12733" s="4">
        <v>35</v>
      </c>
    </row>
    <row r="12734" spans="1:13" x14ac:dyDescent="0.2">
      <c r="A12734" s="3">
        <v>44470</v>
      </c>
      <c r="B12734" t="s">
        <v>6073</v>
      </c>
      <c r="C12734" t="s">
        <v>4436</v>
      </c>
      <c r="D12734" t="s">
        <v>1897</v>
      </c>
      <c r="E12734" t="s">
        <v>4435</v>
      </c>
      <c r="F12734" s="4">
        <v>6.0333333333333297</v>
      </c>
      <c r="G12734" s="4">
        <v>6</v>
      </c>
      <c r="H12734" s="4">
        <v>0.54824694494696302</v>
      </c>
      <c r="I12734" s="4">
        <v>7.25</v>
      </c>
      <c r="J12734" s="4">
        <v>4.75</v>
      </c>
      <c r="K12734" s="4">
        <v>5.75</v>
      </c>
      <c r="L12734" s="4">
        <v>6.5</v>
      </c>
      <c r="M12734" s="4">
        <v>30</v>
      </c>
    </row>
    <row r="12735" spans="1:13" x14ac:dyDescent="0.2">
      <c r="A12735" s="3">
        <v>44470</v>
      </c>
      <c r="B12735" t="s">
        <v>5978</v>
      </c>
      <c r="C12735" t="s">
        <v>3081</v>
      </c>
      <c r="D12735" t="s">
        <v>1802</v>
      </c>
      <c r="E12735" t="s">
        <v>3080</v>
      </c>
      <c r="F12735" s="4">
        <v>3.8446153846153801</v>
      </c>
      <c r="G12735" s="4">
        <v>3.74</v>
      </c>
      <c r="H12735" s="4">
        <v>0.41555825580490102</v>
      </c>
      <c r="I12735" s="4">
        <v>5.27</v>
      </c>
      <c r="J12735" s="4">
        <v>3.03</v>
      </c>
      <c r="K12735" s="4">
        <v>3.645</v>
      </c>
      <c r="L12735" s="4">
        <v>4.03</v>
      </c>
      <c r="M12735" s="4">
        <v>39</v>
      </c>
    </row>
    <row r="12736" spans="1:13" x14ac:dyDescent="0.2">
      <c r="A12736" s="3">
        <v>44470</v>
      </c>
      <c r="B12736" t="s">
        <v>6041</v>
      </c>
      <c r="C12736" t="s">
        <v>3084</v>
      </c>
      <c r="D12736" t="s">
        <v>1865</v>
      </c>
      <c r="E12736" t="s">
        <v>3083</v>
      </c>
      <c r="F12736" s="4">
        <v>3.8905128205128201</v>
      </c>
      <c r="G12736" s="4">
        <v>3.86</v>
      </c>
      <c r="H12736" s="4">
        <v>0.372763144199389</v>
      </c>
      <c r="I12736" s="4">
        <v>5.27</v>
      </c>
      <c r="J12736" s="4">
        <v>3.31</v>
      </c>
      <c r="K12736" s="4">
        <v>3.67</v>
      </c>
      <c r="L12736" s="4">
        <v>4.0199999999999996</v>
      </c>
      <c r="M12736" s="4">
        <v>39</v>
      </c>
    </row>
    <row r="12737" spans="1:13" x14ac:dyDescent="0.2">
      <c r="A12737" s="3">
        <v>44470</v>
      </c>
      <c r="B12737" t="s">
        <v>3073</v>
      </c>
      <c r="C12737" t="s">
        <v>3072</v>
      </c>
      <c r="D12737" t="s">
        <v>2</v>
      </c>
      <c r="E12737" t="s">
        <v>3071</v>
      </c>
      <c r="F12737" s="4">
        <v>6.60282051282051</v>
      </c>
      <c r="G12737" s="4">
        <v>6.63</v>
      </c>
      <c r="H12737" s="4">
        <v>0.230525129557766</v>
      </c>
      <c r="I12737" s="4">
        <v>7.13</v>
      </c>
      <c r="J12737" s="4">
        <v>6</v>
      </c>
      <c r="K12737" s="4">
        <v>6.4649999999999999</v>
      </c>
      <c r="L12737" s="4">
        <v>6.7249999999999996</v>
      </c>
      <c r="M12737" s="4">
        <v>39</v>
      </c>
    </row>
    <row r="12738" spans="1:13" x14ac:dyDescent="0.2">
      <c r="A12738" s="3">
        <v>44470</v>
      </c>
      <c r="B12738" t="s">
        <v>3076</v>
      </c>
      <c r="C12738" t="s">
        <v>3075</v>
      </c>
      <c r="D12738" t="s">
        <v>3</v>
      </c>
      <c r="E12738" t="s">
        <v>3074</v>
      </c>
      <c r="F12738" s="4">
        <v>3.9297435897435902</v>
      </c>
      <c r="G12738" s="4">
        <v>3.84</v>
      </c>
      <c r="H12738" s="4">
        <v>0.34918316095143798</v>
      </c>
      <c r="I12738" s="4">
        <v>5.33</v>
      </c>
      <c r="J12738" s="4">
        <v>3.4</v>
      </c>
      <c r="K12738" s="4">
        <v>3.7250000000000001</v>
      </c>
      <c r="L12738" s="4">
        <v>4.0350000000000001</v>
      </c>
      <c r="M12738" s="4">
        <v>39</v>
      </c>
    </row>
    <row r="12739" spans="1:13" x14ac:dyDescent="0.2">
      <c r="A12739" s="3">
        <v>44470</v>
      </c>
      <c r="B12739" t="s">
        <v>5410</v>
      </c>
      <c r="C12739" t="s">
        <v>3102</v>
      </c>
      <c r="D12739" t="s">
        <v>1261</v>
      </c>
      <c r="E12739" t="s">
        <v>3101</v>
      </c>
      <c r="F12739" s="4">
        <v>3.6320000000000001</v>
      </c>
      <c r="G12739" s="4">
        <v>3.6</v>
      </c>
      <c r="H12739" s="4">
        <v>0.181315454712628</v>
      </c>
      <c r="I12739" s="4">
        <v>4</v>
      </c>
      <c r="J12739" s="4">
        <v>3.2</v>
      </c>
      <c r="K12739" s="4">
        <v>3.5</v>
      </c>
      <c r="L12739" s="4">
        <v>3.78</v>
      </c>
      <c r="M12739" s="4">
        <v>35</v>
      </c>
    </row>
    <row r="12740" spans="1:13" x14ac:dyDescent="0.2">
      <c r="A12740" s="3">
        <v>44470</v>
      </c>
      <c r="B12740" t="s">
        <v>5092</v>
      </c>
      <c r="C12740" t="s">
        <v>3078</v>
      </c>
      <c r="D12740" t="s">
        <v>1108</v>
      </c>
      <c r="E12740" t="s">
        <v>3077</v>
      </c>
      <c r="F12740" s="4">
        <v>3.6229411764705901</v>
      </c>
      <c r="G12740" s="4">
        <v>3.54</v>
      </c>
      <c r="H12740" s="4">
        <v>0.27719951694134198</v>
      </c>
      <c r="I12740" s="4">
        <v>4.5</v>
      </c>
      <c r="J12740" s="4">
        <v>3.1</v>
      </c>
      <c r="K12740" s="4">
        <v>3.5</v>
      </c>
      <c r="L12740" s="4">
        <v>3.7749999999999999</v>
      </c>
      <c r="M12740" s="4">
        <v>34</v>
      </c>
    </row>
    <row r="12741" spans="1:13" x14ac:dyDescent="0.2">
      <c r="A12741" s="3">
        <v>44470</v>
      </c>
      <c r="B12741" t="s">
        <v>5411</v>
      </c>
      <c r="C12741" t="s">
        <v>3105</v>
      </c>
      <c r="D12741" t="s">
        <v>1262</v>
      </c>
      <c r="E12741" t="s">
        <v>3104</v>
      </c>
      <c r="F12741" s="4">
        <v>3.5063636363636399</v>
      </c>
      <c r="G12741" s="4">
        <v>3.5</v>
      </c>
      <c r="H12741" s="4">
        <v>0.15028760306946001</v>
      </c>
      <c r="I12741" s="4">
        <v>3.9</v>
      </c>
      <c r="J12741" s="4">
        <v>3.2</v>
      </c>
      <c r="K12741" s="4">
        <v>3.5</v>
      </c>
      <c r="L12741" s="4">
        <v>3.54</v>
      </c>
      <c r="M12741" s="4">
        <v>33</v>
      </c>
    </row>
    <row r="12742" spans="1:13" x14ac:dyDescent="0.2">
      <c r="A12742" s="3">
        <v>44470</v>
      </c>
      <c r="B12742" t="s">
        <v>5414</v>
      </c>
      <c r="C12742" t="s">
        <v>3123</v>
      </c>
      <c r="D12742" t="s">
        <v>1265</v>
      </c>
      <c r="E12742" t="s">
        <v>3122</v>
      </c>
      <c r="F12742" s="4">
        <v>0.48351351351351401</v>
      </c>
      <c r="G12742" s="4">
        <v>0.48</v>
      </c>
      <c r="H12742" s="4">
        <v>0.115186231242575</v>
      </c>
      <c r="I12742" s="4">
        <v>0.75</v>
      </c>
      <c r="J12742" s="4">
        <v>0.24</v>
      </c>
      <c r="K12742" s="4">
        <v>0.44</v>
      </c>
      <c r="L12742" s="4">
        <v>0.55000000000000004</v>
      </c>
      <c r="M12742" s="4">
        <v>37</v>
      </c>
    </row>
    <row r="12743" spans="1:13" x14ac:dyDescent="0.2">
      <c r="A12743" s="3">
        <v>44470</v>
      </c>
      <c r="B12743" t="s">
        <v>5479</v>
      </c>
      <c r="C12743" t="s">
        <v>3126</v>
      </c>
      <c r="D12743" t="s">
        <v>1331</v>
      </c>
      <c r="E12743" t="s">
        <v>3125</v>
      </c>
      <c r="F12743" s="4">
        <v>0.37513513513513502</v>
      </c>
      <c r="G12743" s="4">
        <v>0.38</v>
      </c>
      <c r="H12743" s="4">
        <v>7.4409588003071098E-2</v>
      </c>
      <c r="I12743" s="4">
        <v>0.52</v>
      </c>
      <c r="J12743" s="4">
        <v>0.16</v>
      </c>
      <c r="K12743" s="4">
        <v>0.33</v>
      </c>
      <c r="L12743" s="4">
        <v>0.43</v>
      </c>
      <c r="M12743" s="4">
        <v>37</v>
      </c>
    </row>
    <row r="12744" spans="1:13" x14ac:dyDescent="0.2">
      <c r="A12744" s="3">
        <v>44470</v>
      </c>
      <c r="B12744" t="s">
        <v>5551</v>
      </c>
      <c r="C12744" t="s">
        <v>3129</v>
      </c>
      <c r="D12744" t="s">
        <v>1401</v>
      </c>
      <c r="E12744" t="s">
        <v>3128</v>
      </c>
      <c r="F12744" s="4">
        <v>0.38810810810810797</v>
      </c>
      <c r="G12744" s="4">
        <v>0.38</v>
      </c>
      <c r="H12744" s="4">
        <v>9.0180000179820502E-2</v>
      </c>
      <c r="I12744" s="4">
        <v>0.7</v>
      </c>
      <c r="J12744" s="4">
        <v>0.17</v>
      </c>
      <c r="K12744" s="4">
        <v>0.35</v>
      </c>
      <c r="L12744" s="4">
        <v>0.42</v>
      </c>
      <c r="M12744" s="4">
        <v>37</v>
      </c>
    </row>
    <row r="12745" spans="1:13" x14ac:dyDescent="0.2">
      <c r="A12745" s="3">
        <v>44470</v>
      </c>
      <c r="B12745" t="s">
        <v>5647</v>
      </c>
      <c r="C12745" t="s">
        <v>3132</v>
      </c>
      <c r="D12745" t="s">
        <v>1477</v>
      </c>
      <c r="E12745" t="s">
        <v>3131</v>
      </c>
      <c r="F12745" s="4">
        <v>-5.5405405405405402E-2</v>
      </c>
      <c r="G12745" s="4">
        <v>-0.08</v>
      </c>
      <c r="H12745" s="4">
        <v>0.154965849187537</v>
      </c>
      <c r="I12745" s="4">
        <v>0.53</v>
      </c>
      <c r="J12745" s="4">
        <v>-0.25</v>
      </c>
      <c r="K12745" s="4">
        <v>-0.17</v>
      </c>
      <c r="L12745" s="4">
        <v>-0.02</v>
      </c>
      <c r="M12745" s="4">
        <v>37</v>
      </c>
    </row>
    <row r="12746" spans="1:13" x14ac:dyDescent="0.2">
      <c r="A12746" s="3">
        <v>44470</v>
      </c>
      <c r="B12746" t="s">
        <v>5714</v>
      </c>
      <c r="C12746" t="s">
        <v>3135</v>
      </c>
      <c r="D12746" t="s">
        <v>1542</v>
      </c>
      <c r="E12746" t="s">
        <v>3134</v>
      </c>
      <c r="F12746" s="4">
        <v>-0.12027027027027</v>
      </c>
      <c r="G12746" s="4">
        <v>-0.16</v>
      </c>
      <c r="H12746" s="4">
        <v>0.17105045529976901</v>
      </c>
      <c r="I12746" s="4">
        <v>0.37</v>
      </c>
      <c r="J12746" s="4">
        <v>-0.39</v>
      </c>
      <c r="K12746" s="4">
        <v>-0.24</v>
      </c>
      <c r="L12746" s="4">
        <v>-0.04</v>
      </c>
      <c r="M12746" s="4">
        <v>37</v>
      </c>
    </row>
    <row r="12747" spans="1:13" x14ac:dyDescent="0.2">
      <c r="A12747" s="3">
        <v>44470</v>
      </c>
      <c r="B12747" t="s">
        <v>5779</v>
      </c>
      <c r="C12747" t="s">
        <v>3138</v>
      </c>
      <c r="D12747" t="s">
        <v>1607</v>
      </c>
      <c r="E12747" t="s">
        <v>3137</v>
      </c>
      <c r="F12747" s="4">
        <v>0.26972972972972997</v>
      </c>
      <c r="G12747" s="4">
        <v>0.25</v>
      </c>
      <c r="H12747" s="4">
        <v>9.6938883566642903E-2</v>
      </c>
      <c r="I12747" s="4">
        <v>0.53</v>
      </c>
      <c r="J12747" s="4">
        <v>0.05</v>
      </c>
      <c r="K12747" s="4">
        <v>0.22</v>
      </c>
      <c r="L12747" s="4">
        <v>0.33</v>
      </c>
      <c r="M12747" s="4">
        <v>37</v>
      </c>
    </row>
    <row r="12748" spans="1:13" x14ac:dyDescent="0.2">
      <c r="A12748" s="3">
        <v>44470</v>
      </c>
      <c r="B12748" t="s">
        <v>5848</v>
      </c>
      <c r="C12748" t="s">
        <v>3141</v>
      </c>
      <c r="D12748" t="s">
        <v>1674</v>
      </c>
      <c r="E12748" t="s">
        <v>3140</v>
      </c>
      <c r="F12748" s="4">
        <v>0.36729729729729699</v>
      </c>
      <c r="G12748" s="4">
        <v>0.38</v>
      </c>
      <c r="H12748" s="4">
        <v>7.3016309009572497E-2</v>
      </c>
      <c r="I12748" s="4">
        <v>0.51</v>
      </c>
      <c r="J12748" s="4">
        <v>0.22</v>
      </c>
      <c r="K12748" s="4">
        <v>0.3</v>
      </c>
      <c r="L12748" s="4">
        <v>0.42</v>
      </c>
      <c r="M12748" s="4">
        <v>37</v>
      </c>
    </row>
    <row r="12749" spans="1:13" x14ac:dyDescent="0.2">
      <c r="A12749" s="3">
        <v>44470</v>
      </c>
      <c r="B12749" t="s">
        <v>5915</v>
      </c>
      <c r="C12749" t="s">
        <v>3144</v>
      </c>
      <c r="D12749" t="s">
        <v>1739</v>
      </c>
      <c r="E12749" t="s">
        <v>3143</v>
      </c>
      <c r="F12749" s="4">
        <v>0.27594594594594601</v>
      </c>
      <c r="G12749" s="4">
        <v>0.28000000000000003</v>
      </c>
      <c r="H12749" s="4">
        <v>0.11991801503665001</v>
      </c>
      <c r="I12749" s="4">
        <v>0.48</v>
      </c>
      <c r="J12749" s="4">
        <v>-0.28999999999999998</v>
      </c>
      <c r="K12749" s="4">
        <v>0.25</v>
      </c>
      <c r="L12749" s="4">
        <v>0.31</v>
      </c>
      <c r="M12749" s="4">
        <v>37</v>
      </c>
    </row>
    <row r="12750" spans="1:13" x14ac:dyDescent="0.2">
      <c r="A12750" s="3">
        <v>44470</v>
      </c>
      <c r="B12750" t="s">
        <v>5980</v>
      </c>
      <c r="C12750" t="s">
        <v>3147</v>
      </c>
      <c r="D12750" t="s">
        <v>1804</v>
      </c>
      <c r="E12750" t="s">
        <v>3146</v>
      </c>
      <c r="F12750" s="4">
        <v>0.37108108108108101</v>
      </c>
      <c r="G12750" s="4">
        <v>0.37</v>
      </c>
      <c r="H12750" s="4">
        <v>0.102923482467527</v>
      </c>
      <c r="I12750" s="4">
        <v>0.71</v>
      </c>
      <c r="J12750" s="4">
        <v>0.16</v>
      </c>
      <c r="K12750" s="4">
        <v>0.32</v>
      </c>
      <c r="L12750" s="4">
        <v>0.41</v>
      </c>
      <c r="M12750" s="4">
        <v>37</v>
      </c>
    </row>
    <row r="12751" spans="1:13" x14ac:dyDescent="0.2">
      <c r="A12751" s="3">
        <v>44470</v>
      </c>
      <c r="B12751" t="s">
        <v>4955</v>
      </c>
      <c r="C12751" t="s">
        <v>3114</v>
      </c>
      <c r="D12751" t="s">
        <v>977</v>
      </c>
      <c r="E12751" t="s">
        <v>3113</v>
      </c>
      <c r="F12751" s="4">
        <v>0.678684210526316</v>
      </c>
      <c r="G12751" s="4">
        <v>0.71</v>
      </c>
      <c r="H12751" s="4">
        <v>8.8536785838752796E-2</v>
      </c>
      <c r="I12751" s="4">
        <v>0.79</v>
      </c>
      <c r="J12751" s="4">
        <v>0.34</v>
      </c>
      <c r="K12751" s="4">
        <v>0.65</v>
      </c>
      <c r="L12751" s="4">
        <v>0.72750000000000004</v>
      </c>
      <c r="M12751" s="4">
        <v>38</v>
      </c>
    </row>
    <row r="12752" spans="1:13" x14ac:dyDescent="0.2">
      <c r="A12752" s="3">
        <v>44470</v>
      </c>
      <c r="B12752" t="s">
        <v>6043</v>
      </c>
      <c r="C12752" t="s">
        <v>3150</v>
      </c>
      <c r="D12752" t="s">
        <v>1867</v>
      </c>
      <c r="E12752" t="s">
        <v>3149</v>
      </c>
      <c r="F12752" s="4">
        <v>0.491351351351351</v>
      </c>
      <c r="G12752" s="4">
        <v>0.51</v>
      </c>
      <c r="H12752" s="4">
        <v>0.103552513842606</v>
      </c>
      <c r="I12752" s="4">
        <v>0.66</v>
      </c>
      <c r="J12752" s="4">
        <v>0.15</v>
      </c>
      <c r="K12752" s="4">
        <v>0.43</v>
      </c>
      <c r="L12752" s="4">
        <v>0.56000000000000005</v>
      </c>
      <c r="M12752" s="4">
        <v>37</v>
      </c>
    </row>
    <row r="12753" spans="1:13" x14ac:dyDescent="0.2">
      <c r="A12753" s="3">
        <v>44470</v>
      </c>
      <c r="B12753" t="s">
        <v>5025</v>
      </c>
      <c r="C12753" t="s">
        <v>3117</v>
      </c>
      <c r="D12753" t="s">
        <v>1045</v>
      </c>
      <c r="E12753" t="s">
        <v>3116</v>
      </c>
      <c r="F12753" s="4">
        <v>0.54405405405405405</v>
      </c>
      <c r="G12753" s="4">
        <v>0.55000000000000004</v>
      </c>
      <c r="H12753" s="4">
        <v>0.13573788997466699</v>
      </c>
      <c r="I12753" s="4">
        <v>0.82</v>
      </c>
      <c r="J12753" s="4">
        <v>0.19</v>
      </c>
      <c r="K12753" s="4">
        <v>0.47</v>
      </c>
      <c r="L12753" s="4">
        <v>0.64</v>
      </c>
      <c r="M12753" s="4">
        <v>37</v>
      </c>
    </row>
    <row r="12754" spans="1:13" x14ac:dyDescent="0.2">
      <c r="A12754" s="3">
        <v>44470</v>
      </c>
      <c r="B12754" t="s">
        <v>5100</v>
      </c>
      <c r="C12754" t="s">
        <v>3120</v>
      </c>
      <c r="D12754" t="s">
        <v>1112</v>
      </c>
      <c r="E12754" t="s">
        <v>3119</v>
      </c>
      <c r="F12754" s="4">
        <v>0.42351351351351402</v>
      </c>
      <c r="G12754" s="4">
        <v>0.43</v>
      </c>
      <c r="H12754" s="4">
        <v>8.1657013586512395E-2</v>
      </c>
      <c r="I12754" s="4">
        <v>0.6</v>
      </c>
      <c r="J12754" s="4">
        <v>0.22</v>
      </c>
      <c r="K12754" s="4">
        <v>0.39</v>
      </c>
      <c r="L12754" s="4">
        <v>0.48</v>
      </c>
      <c r="M12754" s="4">
        <v>37</v>
      </c>
    </row>
    <row r="12755" spans="1:13" x14ac:dyDescent="0.2">
      <c r="A12755" s="3">
        <v>44470</v>
      </c>
      <c r="B12755" t="s">
        <v>5979</v>
      </c>
      <c r="C12755" t="s">
        <v>3096</v>
      </c>
      <c r="D12755" t="s">
        <v>1803</v>
      </c>
      <c r="E12755" t="s">
        <v>3095</v>
      </c>
      <c r="F12755" s="4">
        <v>3.8086111111111101</v>
      </c>
      <c r="G12755" s="4">
        <v>3.7749999999999999</v>
      </c>
      <c r="H12755" s="4">
        <v>0.48511060758068503</v>
      </c>
      <c r="I12755" s="4">
        <v>5.3</v>
      </c>
      <c r="J12755" s="4">
        <v>2.41</v>
      </c>
      <c r="K12755" s="4">
        <v>3.5474999999999999</v>
      </c>
      <c r="L12755" s="4">
        <v>4.0125000000000002</v>
      </c>
      <c r="M12755" s="4">
        <v>36</v>
      </c>
    </row>
    <row r="12756" spans="1:13" x14ac:dyDescent="0.2">
      <c r="A12756" s="3">
        <v>44470</v>
      </c>
      <c r="B12756" t="s">
        <v>6042</v>
      </c>
      <c r="C12756" t="s">
        <v>3099</v>
      </c>
      <c r="D12756" t="s">
        <v>1866</v>
      </c>
      <c r="E12756" t="s">
        <v>3098</v>
      </c>
      <c r="F12756" s="4">
        <v>3.8016666666666699</v>
      </c>
      <c r="G12756" s="4">
        <v>3.78</v>
      </c>
      <c r="H12756" s="4">
        <v>0.46086564512571698</v>
      </c>
      <c r="I12756" s="4">
        <v>5.4</v>
      </c>
      <c r="J12756" s="4">
        <v>2.73</v>
      </c>
      <c r="K12756" s="4">
        <v>3.5175000000000001</v>
      </c>
      <c r="L12756" s="4">
        <v>4.01</v>
      </c>
      <c r="M12756" s="4">
        <v>36</v>
      </c>
    </row>
    <row r="12757" spans="1:13" x14ac:dyDescent="0.2">
      <c r="A12757" s="3">
        <v>44470</v>
      </c>
      <c r="B12757" t="s">
        <v>3088</v>
      </c>
      <c r="C12757" t="s">
        <v>3087</v>
      </c>
      <c r="D12757" t="s">
        <v>7</v>
      </c>
      <c r="E12757" t="s">
        <v>3086</v>
      </c>
      <c r="F12757" s="4">
        <v>5.2991666666666699</v>
      </c>
      <c r="G12757" s="4">
        <v>5.3</v>
      </c>
      <c r="H12757" s="4">
        <v>0.16982974667926401</v>
      </c>
      <c r="I12757" s="4">
        <v>5.6</v>
      </c>
      <c r="J12757" s="4">
        <v>4.8499999999999996</v>
      </c>
      <c r="K12757" s="4">
        <v>5.1924999999999999</v>
      </c>
      <c r="L12757" s="4">
        <v>5.4074999999999998</v>
      </c>
      <c r="M12757" s="4">
        <v>36</v>
      </c>
    </row>
    <row r="12758" spans="1:13" x14ac:dyDescent="0.2">
      <c r="A12758" s="3">
        <v>44470</v>
      </c>
      <c r="B12758" t="s">
        <v>3091</v>
      </c>
      <c r="C12758" t="s">
        <v>3090</v>
      </c>
      <c r="D12758" t="s">
        <v>8</v>
      </c>
      <c r="E12758" t="s">
        <v>3089</v>
      </c>
      <c r="F12758" s="4">
        <v>3.7972222222222198</v>
      </c>
      <c r="G12758" s="4">
        <v>3.8250000000000002</v>
      </c>
      <c r="H12758" s="4">
        <v>0.31021293250292398</v>
      </c>
      <c r="I12758" s="4">
        <v>4.96</v>
      </c>
      <c r="J12758" s="4">
        <v>3.32</v>
      </c>
      <c r="K12758" s="4">
        <v>3.585</v>
      </c>
      <c r="L12758" s="4">
        <v>3.99</v>
      </c>
      <c r="M12758" s="4">
        <v>36</v>
      </c>
    </row>
    <row r="12759" spans="1:13" x14ac:dyDescent="0.2">
      <c r="A12759" s="3">
        <v>44470</v>
      </c>
      <c r="B12759" t="s">
        <v>5412</v>
      </c>
      <c r="C12759" t="s">
        <v>3108</v>
      </c>
      <c r="D12759" t="s">
        <v>1263</v>
      </c>
      <c r="E12759" t="s">
        <v>3107</v>
      </c>
      <c r="F12759" s="4">
        <v>3.5887500000000001</v>
      </c>
      <c r="G12759" s="4">
        <v>3.5550000000000002</v>
      </c>
      <c r="H12759" s="4">
        <v>0.17157242428255601</v>
      </c>
      <c r="I12759" s="4">
        <v>4</v>
      </c>
      <c r="J12759" s="4">
        <v>3.26</v>
      </c>
      <c r="K12759" s="4">
        <v>3.5</v>
      </c>
      <c r="L12759" s="4">
        <v>3.7</v>
      </c>
      <c r="M12759" s="4">
        <v>32</v>
      </c>
    </row>
    <row r="12760" spans="1:13" x14ac:dyDescent="0.2">
      <c r="A12760" s="3">
        <v>44470</v>
      </c>
      <c r="B12760" t="s">
        <v>5096</v>
      </c>
      <c r="C12760" t="s">
        <v>3093</v>
      </c>
      <c r="D12760" t="s">
        <v>1110</v>
      </c>
      <c r="E12760" t="s">
        <v>3092</v>
      </c>
      <c r="F12760" s="4">
        <v>3.59032258064516</v>
      </c>
      <c r="G12760" s="4">
        <v>3.5</v>
      </c>
      <c r="H12760" s="4">
        <v>0.27212109891207997</v>
      </c>
      <c r="I12760" s="4">
        <v>4.3</v>
      </c>
      <c r="J12760" s="4">
        <v>3</v>
      </c>
      <c r="K12760" s="4">
        <v>3.45</v>
      </c>
      <c r="L12760" s="4">
        <v>3.7050000000000001</v>
      </c>
      <c r="M12760" s="4">
        <v>31</v>
      </c>
    </row>
    <row r="12761" spans="1:13" x14ac:dyDescent="0.2">
      <c r="A12761" s="3">
        <v>44470</v>
      </c>
      <c r="B12761" t="s">
        <v>5413</v>
      </c>
      <c r="C12761" t="s">
        <v>3111</v>
      </c>
      <c r="D12761" t="s">
        <v>1264</v>
      </c>
      <c r="E12761" t="s">
        <v>3110</v>
      </c>
      <c r="F12761" s="4">
        <v>3.4620000000000002</v>
      </c>
      <c r="G12761" s="4">
        <v>3.5</v>
      </c>
      <c r="H12761" s="4">
        <v>0.14615532597324299</v>
      </c>
      <c r="I12761" s="4">
        <v>3.7</v>
      </c>
      <c r="J12761" s="4">
        <v>3</v>
      </c>
      <c r="K12761" s="4">
        <v>3.4075000000000002</v>
      </c>
      <c r="L12761" s="4">
        <v>3.5375000000000001</v>
      </c>
      <c r="M12761" s="4">
        <v>30</v>
      </c>
    </row>
    <row r="12762" spans="1:13" x14ac:dyDescent="0.2">
      <c r="A12762" s="3">
        <v>44470</v>
      </c>
      <c r="B12762" t="s">
        <v>6044</v>
      </c>
      <c r="C12762" t="s">
        <v>3153</v>
      </c>
      <c r="D12762" t="s">
        <v>1868</v>
      </c>
      <c r="E12762" t="s">
        <v>3152</v>
      </c>
      <c r="F12762" s="4">
        <v>0.44314285714285701</v>
      </c>
      <c r="G12762" s="4">
        <v>0.46</v>
      </c>
      <c r="H12762" s="4">
        <v>5.4490767084699701E-2</v>
      </c>
      <c r="I12762" s="4">
        <v>0.52</v>
      </c>
      <c r="J12762" s="4">
        <v>0.3</v>
      </c>
      <c r="K12762" s="4">
        <v>0.435</v>
      </c>
      <c r="L12762" s="4">
        <v>0.47499999999999998</v>
      </c>
      <c r="M12762" s="4">
        <v>35</v>
      </c>
    </row>
    <row r="12763" spans="1:13" x14ac:dyDescent="0.2">
      <c r="A12763" s="3">
        <v>44470</v>
      </c>
      <c r="B12763" t="s">
        <v>4325</v>
      </c>
      <c r="C12763" t="s">
        <v>4324</v>
      </c>
      <c r="D12763" t="s">
        <v>421</v>
      </c>
      <c r="E12763" t="s">
        <v>4323</v>
      </c>
      <c r="F12763" s="4">
        <v>5.9151515151515204</v>
      </c>
      <c r="G12763" s="4">
        <v>5.9</v>
      </c>
      <c r="H12763" s="4">
        <v>0.268236383765808</v>
      </c>
      <c r="I12763" s="4">
        <v>6.5</v>
      </c>
      <c r="J12763" s="4">
        <v>5.3</v>
      </c>
      <c r="K12763" s="4">
        <v>5.8</v>
      </c>
      <c r="L12763" s="4">
        <v>6.1</v>
      </c>
      <c r="M12763" s="4">
        <v>33</v>
      </c>
    </row>
    <row r="12764" spans="1:13" x14ac:dyDescent="0.2">
      <c r="A12764" s="3">
        <v>44470</v>
      </c>
      <c r="B12764" t="s">
        <v>5405</v>
      </c>
      <c r="C12764" t="s">
        <v>4327</v>
      </c>
      <c r="D12764" t="s">
        <v>1258</v>
      </c>
      <c r="E12764" t="s">
        <v>4326</v>
      </c>
      <c r="F12764" s="4">
        <v>3.9</v>
      </c>
      <c r="G12764" s="4">
        <v>3.9</v>
      </c>
      <c r="H12764" s="4">
        <v>0.60466933112239096</v>
      </c>
      <c r="I12764" s="4">
        <v>5.3</v>
      </c>
      <c r="J12764" s="4">
        <v>2.7</v>
      </c>
      <c r="K12764" s="4">
        <v>3.5</v>
      </c>
      <c r="L12764" s="4">
        <v>4</v>
      </c>
      <c r="M12764" s="4">
        <v>33</v>
      </c>
    </row>
    <row r="12765" spans="1:13" x14ac:dyDescent="0.2">
      <c r="A12765" s="3">
        <v>44470</v>
      </c>
      <c r="B12765" t="s">
        <v>5444</v>
      </c>
      <c r="C12765" t="s">
        <v>3952</v>
      </c>
      <c r="D12765" t="s">
        <v>1296</v>
      </c>
      <c r="E12765" t="s">
        <v>3951</v>
      </c>
      <c r="F12765" s="4">
        <v>20.477333333333299</v>
      </c>
      <c r="G12765" s="4">
        <v>20.45</v>
      </c>
      <c r="H12765" s="4">
        <v>0.37299286609923199</v>
      </c>
      <c r="I12765" s="4">
        <v>21.78</v>
      </c>
      <c r="J12765" s="4">
        <v>19.75</v>
      </c>
      <c r="K12765" s="4">
        <v>20.3</v>
      </c>
      <c r="L12765" s="4">
        <v>20.592500000000001</v>
      </c>
      <c r="M12765" s="4">
        <v>30</v>
      </c>
    </row>
    <row r="12766" spans="1:13" x14ac:dyDescent="0.2">
      <c r="A12766" s="3">
        <v>44470</v>
      </c>
      <c r="B12766" t="s">
        <v>5056</v>
      </c>
      <c r="C12766" t="s">
        <v>3939</v>
      </c>
      <c r="D12766" t="s">
        <v>1076</v>
      </c>
      <c r="E12766" t="s">
        <v>3947</v>
      </c>
      <c r="F12766" s="4">
        <v>20.365666666666701</v>
      </c>
      <c r="G12766" s="4">
        <v>20.309999999999999</v>
      </c>
      <c r="H12766" s="4">
        <v>0.21880054424274101</v>
      </c>
      <c r="I12766" s="4">
        <v>20.8</v>
      </c>
      <c r="J12766" s="4">
        <v>19.8</v>
      </c>
      <c r="K12766" s="4">
        <v>20.260000000000002</v>
      </c>
      <c r="L12766" s="4">
        <v>20.51</v>
      </c>
      <c r="M12766" s="4">
        <v>30</v>
      </c>
    </row>
    <row r="12767" spans="1:13" x14ac:dyDescent="0.2">
      <c r="A12767" s="3">
        <v>44470</v>
      </c>
      <c r="B12767" t="s">
        <v>5351</v>
      </c>
      <c r="C12767" t="s">
        <v>3942</v>
      </c>
      <c r="D12767" t="s">
        <v>1220</v>
      </c>
      <c r="E12767" t="s">
        <v>3949</v>
      </c>
      <c r="F12767" s="4">
        <v>20.378529411764699</v>
      </c>
      <c r="G12767" s="4">
        <v>20.43</v>
      </c>
      <c r="H12767" s="4">
        <v>0.28391347756860402</v>
      </c>
      <c r="I12767" s="4">
        <v>21</v>
      </c>
      <c r="J12767" s="4">
        <v>19.7</v>
      </c>
      <c r="K12767" s="4">
        <v>20.27</v>
      </c>
      <c r="L12767" s="4">
        <v>20.5</v>
      </c>
      <c r="M12767" s="4">
        <v>34</v>
      </c>
    </row>
    <row r="12768" spans="1:13" x14ac:dyDescent="0.2">
      <c r="A12768" s="3">
        <v>44470</v>
      </c>
      <c r="B12768" t="s">
        <v>3937</v>
      </c>
      <c r="C12768" t="s">
        <v>3936</v>
      </c>
      <c r="D12768" t="s">
        <v>290</v>
      </c>
      <c r="E12768" t="s">
        <v>3935</v>
      </c>
      <c r="F12768" s="4">
        <v>20.378529411764699</v>
      </c>
      <c r="G12768" s="4">
        <v>20.43</v>
      </c>
      <c r="H12768" s="4">
        <v>0.28391347756860402</v>
      </c>
      <c r="I12768" s="4">
        <v>21</v>
      </c>
      <c r="J12768" s="4">
        <v>19.7</v>
      </c>
      <c r="K12768" s="4">
        <v>20.27</v>
      </c>
      <c r="L12768" s="4">
        <v>20.5</v>
      </c>
      <c r="M12768" s="4">
        <v>34</v>
      </c>
    </row>
    <row r="12769" spans="1:13" x14ac:dyDescent="0.2">
      <c r="A12769" s="3">
        <v>44470</v>
      </c>
      <c r="B12769" t="s">
        <v>3940</v>
      </c>
      <c r="C12769" t="s">
        <v>3939</v>
      </c>
      <c r="D12769" t="s">
        <v>291</v>
      </c>
      <c r="E12769" t="s">
        <v>3938</v>
      </c>
      <c r="F12769" s="4">
        <v>21.039117647058799</v>
      </c>
      <c r="G12769" s="4">
        <v>21.015000000000001</v>
      </c>
      <c r="H12769" s="4">
        <v>0.56696089142587003</v>
      </c>
      <c r="I12769" s="4">
        <v>22</v>
      </c>
      <c r="J12769" s="4">
        <v>19</v>
      </c>
      <c r="K12769" s="4">
        <v>20.87</v>
      </c>
      <c r="L12769" s="4">
        <v>21.352499999999999</v>
      </c>
      <c r="M12769" s="4">
        <v>34</v>
      </c>
    </row>
    <row r="12770" spans="1:13" x14ac:dyDescent="0.2">
      <c r="A12770" s="3">
        <v>44470</v>
      </c>
      <c r="B12770" t="s">
        <v>5349</v>
      </c>
      <c r="C12770" t="s">
        <v>3942</v>
      </c>
      <c r="D12770" t="s">
        <v>1219</v>
      </c>
      <c r="E12770" t="s">
        <v>3941</v>
      </c>
      <c r="F12770" s="4">
        <v>21.524615384615402</v>
      </c>
      <c r="G12770" s="4">
        <v>21.46</v>
      </c>
      <c r="H12770" s="4">
        <v>0.81270526401263499</v>
      </c>
      <c r="I12770" s="4">
        <v>23.4</v>
      </c>
      <c r="J12770" s="4">
        <v>20.2</v>
      </c>
      <c r="K12770" s="4">
        <v>21.102499999999999</v>
      </c>
      <c r="L12770" s="4">
        <v>21.975000000000001</v>
      </c>
      <c r="M12770" s="4">
        <v>26</v>
      </c>
    </row>
    <row r="12771" spans="1:13" x14ac:dyDescent="0.2">
      <c r="A12771" s="3">
        <v>44470</v>
      </c>
      <c r="B12771" t="s">
        <v>3580</v>
      </c>
      <c r="C12771" t="s">
        <v>3579</v>
      </c>
      <c r="D12771" t="s">
        <v>171</v>
      </c>
      <c r="E12771" t="s">
        <v>3578</v>
      </c>
      <c r="F12771" s="4">
        <v>5.99918918918919</v>
      </c>
      <c r="G12771" s="4">
        <v>6</v>
      </c>
      <c r="H12771" s="4">
        <v>0.27042536841036202</v>
      </c>
      <c r="I12771" s="4">
        <v>6.55</v>
      </c>
      <c r="J12771" s="4">
        <v>5.16</v>
      </c>
      <c r="K12771" s="4">
        <v>5.85</v>
      </c>
      <c r="L12771" s="4">
        <v>6.1</v>
      </c>
      <c r="M12771" s="4">
        <v>37</v>
      </c>
    </row>
    <row r="12772" spans="1:13" x14ac:dyDescent="0.2">
      <c r="A12772" s="3">
        <v>44470</v>
      </c>
      <c r="B12772" t="s">
        <v>3583</v>
      </c>
      <c r="C12772" t="s">
        <v>3582</v>
      </c>
      <c r="D12772" t="s">
        <v>172</v>
      </c>
      <c r="E12772" t="s">
        <v>3581</v>
      </c>
      <c r="F12772" s="4">
        <v>2.9008108108108099</v>
      </c>
      <c r="G12772" s="4">
        <v>2.9</v>
      </c>
      <c r="H12772" s="4">
        <v>0.474320440082314</v>
      </c>
      <c r="I12772" s="4">
        <v>4.05</v>
      </c>
      <c r="J12772" s="4">
        <v>1.63</v>
      </c>
      <c r="K12772" s="4">
        <v>2.7</v>
      </c>
      <c r="L12772" s="4">
        <v>3.1</v>
      </c>
      <c r="M12772" s="4">
        <v>37</v>
      </c>
    </row>
    <row r="12773" spans="1:13" x14ac:dyDescent="0.2">
      <c r="A12773" s="3">
        <v>44470</v>
      </c>
      <c r="B12773" t="s">
        <v>5214</v>
      </c>
      <c r="C12773" t="s">
        <v>3585</v>
      </c>
      <c r="D12773" t="s">
        <v>1170</v>
      </c>
      <c r="E12773" t="s">
        <v>3584</v>
      </c>
      <c r="F12773" s="4">
        <v>2.1609375000000002</v>
      </c>
      <c r="G12773" s="4">
        <v>2</v>
      </c>
      <c r="H12773" s="4">
        <v>0.42096938341664902</v>
      </c>
      <c r="I12773" s="4">
        <v>3.1</v>
      </c>
      <c r="J12773" s="4">
        <v>1.5</v>
      </c>
      <c r="K12773" s="4">
        <v>2</v>
      </c>
      <c r="L12773" s="4">
        <v>2.5</v>
      </c>
      <c r="M12773" s="4">
        <v>32</v>
      </c>
    </row>
    <row r="12774" spans="1:13" x14ac:dyDescent="0.2">
      <c r="A12774" s="3">
        <v>44470</v>
      </c>
      <c r="B12774" t="s">
        <v>5217</v>
      </c>
      <c r="C12774" t="s">
        <v>3597</v>
      </c>
      <c r="D12774" t="s">
        <v>1171</v>
      </c>
      <c r="E12774" t="s">
        <v>3596</v>
      </c>
      <c r="F12774" s="4">
        <v>3.68733333333333</v>
      </c>
      <c r="G12774" s="4">
        <v>3.67</v>
      </c>
      <c r="H12774" s="4">
        <v>0.89823940182364803</v>
      </c>
      <c r="I12774" s="4">
        <v>6.1</v>
      </c>
      <c r="J12774" s="4">
        <v>1.5</v>
      </c>
      <c r="K12774" s="4">
        <v>3.04</v>
      </c>
      <c r="L12774" s="4">
        <v>4.0374999999999996</v>
      </c>
      <c r="M12774" s="4">
        <v>30</v>
      </c>
    </row>
    <row r="12775" spans="1:13" x14ac:dyDescent="0.2">
      <c r="A12775" s="3">
        <v>44470</v>
      </c>
      <c r="B12775" t="s">
        <v>5218</v>
      </c>
      <c r="C12775" t="s">
        <v>3600</v>
      </c>
      <c r="D12775" t="s">
        <v>1172</v>
      </c>
      <c r="E12775" t="s">
        <v>3599</v>
      </c>
      <c r="F12775" s="4">
        <v>2.59</v>
      </c>
      <c r="G12775" s="4">
        <v>2.6</v>
      </c>
      <c r="H12775" s="4">
        <v>0.76025404102612404</v>
      </c>
      <c r="I12775" s="4">
        <v>3.69</v>
      </c>
      <c r="J12775" s="4">
        <v>1</v>
      </c>
      <c r="K12775" s="4">
        <v>2.2250000000000001</v>
      </c>
      <c r="L12775" s="4">
        <v>3.15</v>
      </c>
      <c r="M12775" s="4">
        <v>30</v>
      </c>
    </row>
    <row r="12776" spans="1:13" x14ac:dyDescent="0.2">
      <c r="A12776" s="3">
        <v>44470</v>
      </c>
      <c r="B12776" t="s">
        <v>3610</v>
      </c>
      <c r="C12776" t="s">
        <v>3591</v>
      </c>
      <c r="D12776" t="s">
        <v>181</v>
      </c>
      <c r="E12776" t="s">
        <v>3590</v>
      </c>
      <c r="F12776" s="4">
        <v>5.9338709677419397</v>
      </c>
      <c r="G12776" s="4">
        <v>6.1</v>
      </c>
      <c r="H12776" s="4">
        <v>0.63310703370680699</v>
      </c>
      <c r="I12776" s="4">
        <v>7.21</v>
      </c>
      <c r="J12776" s="4">
        <v>4.4000000000000004</v>
      </c>
      <c r="K12776" s="4">
        <v>5.5</v>
      </c>
      <c r="L12776" s="4">
        <v>6.4</v>
      </c>
      <c r="M12776" s="4">
        <v>31</v>
      </c>
    </row>
    <row r="12777" spans="1:13" x14ac:dyDescent="0.2">
      <c r="A12777" s="3">
        <v>44470</v>
      </c>
      <c r="B12777" t="s">
        <v>5219</v>
      </c>
      <c r="C12777" t="s">
        <v>3603</v>
      </c>
      <c r="D12777" t="s">
        <v>1173</v>
      </c>
      <c r="E12777" t="s">
        <v>3602</v>
      </c>
      <c r="F12777" s="4">
        <v>2.7770000000000001</v>
      </c>
      <c r="G12777" s="4">
        <v>2.92</v>
      </c>
      <c r="H12777" s="4">
        <v>0.73682052275884702</v>
      </c>
      <c r="I12777" s="4">
        <v>5.0999999999999996</v>
      </c>
      <c r="J12777" s="4">
        <v>1.5</v>
      </c>
      <c r="K12777" s="4">
        <v>2.2250000000000001</v>
      </c>
      <c r="L12777" s="4">
        <v>3.1</v>
      </c>
      <c r="M12777" s="4">
        <v>30</v>
      </c>
    </row>
    <row r="12778" spans="1:13" x14ac:dyDescent="0.2">
      <c r="A12778" s="3">
        <v>44470</v>
      </c>
      <c r="B12778" t="s">
        <v>3613</v>
      </c>
      <c r="C12778" t="s">
        <v>3594</v>
      </c>
      <c r="D12778" t="s">
        <v>182</v>
      </c>
      <c r="E12778" t="s">
        <v>3593</v>
      </c>
      <c r="F12778" s="4">
        <v>3.8513333333333302</v>
      </c>
      <c r="G12778" s="4">
        <v>4</v>
      </c>
      <c r="H12778" s="4">
        <v>0.85057276172500695</v>
      </c>
      <c r="I12778" s="4">
        <v>5.4</v>
      </c>
      <c r="J12778" s="4">
        <v>1.7</v>
      </c>
      <c r="K12778" s="4">
        <v>3.42</v>
      </c>
      <c r="L12778" s="4">
        <v>4.5</v>
      </c>
      <c r="M12778" s="4">
        <v>30</v>
      </c>
    </row>
    <row r="12779" spans="1:13" x14ac:dyDescent="0.2">
      <c r="A12779" s="3">
        <v>44470</v>
      </c>
      <c r="B12779" t="s">
        <v>5220</v>
      </c>
      <c r="C12779" t="s">
        <v>3606</v>
      </c>
      <c r="D12779" t="s">
        <v>1174</v>
      </c>
      <c r="E12779" t="s">
        <v>3605</v>
      </c>
      <c r="F12779" s="4">
        <v>2.5256666666666701</v>
      </c>
      <c r="G12779" s="4">
        <v>2.44</v>
      </c>
      <c r="H12779" s="4">
        <v>0.68338752238179401</v>
      </c>
      <c r="I12779" s="4">
        <v>3.54</v>
      </c>
      <c r="J12779" s="4">
        <v>1.23</v>
      </c>
      <c r="K12779" s="4">
        <v>2.0249999999999999</v>
      </c>
      <c r="L12779" s="4">
        <v>3</v>
      </c>
      <c r="M12779" s="4">
        <v>30</v>
      </c>
    </row>
    <row r="12780" spans="1:13" x14ac:dyDescent="0.2">
      <c r="A12780" s="3">
        <v>44470</v>
      </c>
      <c r="B12780" t="s">
        <v>5337</v>
      </c>
      <c r="C12780" t="s">
        <v>3873</v>
      </c>
      <c r="D12780" t="s">
        <v>1213</v>
      </c>
      <c r="E12780" t="s">
        <v>3872</v>
      </c>
      <c r="F12780" s="4">
        <v>0.85899999999999999</v>
      </c>
      <c r="G12780" s="4">
        <v>0.7</v>
      </c>
      <c r="H12780" s="4">
        <v>0.60401202497615003</v>
      </c>
      <c r="I12780" s="4">
        <v>3.18</v>
      </c>
      <c r="J12780" s="4">
        <v>0.3</v>
      </c>
      <c r="K12780" s="4">
        <v>0.57499999999999996</v>
      </c>
      <c r="L12780" s="4">
        <v>0.92</v>
      </c>
      <c r="M12780" s="4">
        <v>20</v>
      </c>
    </row>
    <row r="12781" spans="1:13" x14ac:dyDescent="0.2">
      <c r="A12781" s="3">
        <v>44470</v>
      </c>
      <c r="B12781" t="s">
        <v>5338</v>
      </c>
      <c r="C12781" t="s">
        <v>3876</v>
      </c>
      <c r="D12781" t="s">
        <v>1214</v>
      </c>
      <c r="E12781" t="s">
        <v>3875</v>
      </c>
      <c r="F12781" s="4">
        <v>0.55149999999999999</v>
      </c>
      <c r="G12781" s="4">
        <v>0.61</v>
      </c>
      <c r="H12781" s="4">
        <v>0.42905373237294903</v>
      </c>
      <c r="I12781" s="4">
        <v>1.23</v>
      </c>
      <c r="J12781" s="4">
        <v>-0.67</v>
      </c>
      <c r="K12781" s="4">
        <v>0.45</v>
      </c>
      <c r="L12781" s="4">
        <v>0.8</v>
      </c>
      <c r="M12781" s="4">
        <v>20</v>
      </c>
    </row>
    <row r="12782" spans="1:13" x14ac:dyDescent="0.2">
      <c r="A12782" s="3">
        <v>44470</v>
      </c>
      <c r="B12782" t="s">
        <v>3886</v>
      </c>
      <c r="C12782" t="s">
        <v>3867</v>
      </c>
      <c r="D12782" t="s">
        <v>273</v>
      </c>
      <c r="E12782" t="s">
        <v>3866</v>
      </c>
      <c r="F12782" s="4">
        <v>-0.14333333333333301</v>
      </c>
      <c r="G12782" s="4">
        <v>7.0000000000000007E-2</v>
      </c>
      <c r="H12782" s="4">
        <v>0.68372752857650299</v>
      </c>
      <c r="I12782" s="4">
        <v>0.7</v>
      </c>
      <c r="J12782" s="4">
        <v>-1.5</v>
      </c>
      <c r="K12782" s="4">
        <v>-0.7</v>
      </c>
      <c r="L12782" s="4">
        <v>0.3</v>
      </c>
      <c r="M12782" s="4">
        <v>21</v>
      </c>
    </row>
    <row r="12783" spans="1:13" x14ac:dyDescent="0.2">
      <c r="A12783" s="3">
        <v>44470</v>
      </c>
      <c r="B12783" t="s">
        <v>5339</v>
      </c>
      <c r="C12783" t="s">
        <v>3879</v>
      </c>
      <c r="D12783" t="s">
        <v>1215</v>
      </c>
      <c r="E12783" t="s">
        <v>3878</v>
      </c>
      <c r="F12783" s="4">
        <v>0.41</v>
      </c>
      <c r="G12783" s="4">
        <v>0.48499999999999999</v>
      </c>
      <c r="H12783" s="4">
        <v>0.56196085272908503</v>
      </c>
      <c r="I12783" s="4">
        <v>1.3</v>
      </c>
      <c r="J12783" s="4">
        <v>-1.52</v>
      </c>
      <c r="K12783" s="4">
        <v>0.36</v>
      </c>
      <c r="L12783" s="4">
        <v>0.7</v>
      </c>
      <c r="M12783" s="4">
        <v>20</v>
      </c>
    </row>
    <row r="12784" spans="1:13" x14ac:dyDescent="0.2">
      <c r="A12784" s="3">
        <v>44470</v>
      </c>
      <c r="B12784" t="s">
        <v>3889</v>
      </c>
      <c r="C12784" t="s">
        <v>3870</v>
      </c>
      <c r="D12784" t="s">
        <v>274</v>
      </c>
      <c r="E12784" t="s">
        <v>3869</v>
      </c>
      <c r="F12784" s="4">
        <v>1.1399999999999999</v>
      </c>
      <c r="G12784" s="4">
        <v>1.1100000000000001</v>
      </c>
      <c r="H12784" s="4">
        <v>0.52373155035963304</v>
      </c>
      <c r="I12784" s="4">
        <v>2.6</v>
      </c>
      <c r="J12784" s="4">
        <v>0.12</v>
      </c>
      <c r="K12784" s="4">
        <v>0.79249999999999998</v>
      </c>
      <c r="L12784" s="4">
        <v>1.4850000000000001</v>
      </c>
      <c r="M12784" s="4">
        <v>20</v>
      </c>
    </row>
    <row r="12785" spans="1:13" x14ac:dyDescent="0.2">
      <c r="A12785" s="3">
        <v>44470</v>
      </c>
      <c r="B12785" t="s">
        <v>5340</v>
      </c>
      <c r="C12785" t="s">
        <v>3882</v>
      </c>
      <c r="D12785" t="s">
        <v>1216</v>
      </c>
      <c r="E12785" t="s">
        <v>3881</v>
      </c>
      <c r="F12785" s="4">
        <v>0.72899999999999998</v>
      </c>
      <c r="G12785" s="4">
        <v>0.71</v>
      </c>
      <c r="H12785" s="4">
        <v>0.47092182835482599</v>
      </c>
      <c r="I12785" s="4">
        <v>2.0699999999999998</v>
      </c>
      <c r="J12785" s="4">
        <v>0.1</v>
      </c>
      <c r="K12785" s="4">
        <v>0.4</v>
      </c>
      <c r="L12785" s="4">
        <v>0.82499999999999996</v>
      </c>
      <c r="M12785" s="4">
        <v>20</v>
      </c>
    </row>
    <row r="12786" spans="1:13" x14ac:dyDescent="0.2">
      <c r="A12786" s="3">
        <v>44501</v>
      </c>
      <c r="B12786" t="s">
        <v>3928</v>
      </c>
      <c r="C12786" t="s">
        <v>3927</v>
      </c>
      <c r="D12786" t="s">
        <v>287</v>
      </c>
      <c r="E12786" t="s">
        <v>3926</v>
      </c>
      <c r="F12786" s="4">
        <v>7.6265000000000001</v>
      </c>
      <c r="G12786" s="4">
        <v>7.65</v>
      </c>
      <c r="H12786" s="4">
        <v>0.24396451424444199</v>
      </c>
      <c r="I12786" s="4">
        <v>8.0500000000000007</v>
      </c>
      <c r="J12786" s="4">
        <v>7.25</v>
      </c>
      <c r="K12786" s="4">
        <v>7.415</v>
      </c>
      <c r="L12786" s="4">
        <v>7.7750000000000004</v>
      </c>
      <c r="M12786" s="4">
        <v>20</v>
      </c>
    </row>
    <row r="12787" spans="1:13" x14ac:dyDescent="0.2">
      <c r="A12787" s="3">
        <v>44501</v>
      </c>
      <c r="B12787" t="s">
        <v>3931</v>
      </c>
      <c r="C12787" t="s">
        <v>3930</v>
      </c>
      <c r="D12787" t="s">
        <v>288</v>
      </c>
      <c r="E12787" t="s">
        <v>3929</v>
      </c>
      <c r="F12787" s="4">
        <v>7.9215</v>
      </c>
      <c r="G12787" s="4">
        <v>7.9249999999999998</v>
      </c>
      <c r="H12787" s="4">
        <v>0.399608690174723</v>
      </c>
      <c r="I12787" s="4">
        <v>8.75</v>
      </c>
      <c r="J12787" s="4">
        <v>7.5</v>
      </c>
      <c r="K12787" s="4">
        <v>7.54</v>
      </c>
      <c r="L12787" s="4">
        <v>8.07</v>
      </c>
      <c r="M12787" s="4">
        <v>20</v>
      </c>
    </row>
    <row r="12788" spans="1:13" x14ac:dyDescent="0.2">
      <c r="A12788" s="3">
        <v>44501</v>
      </c>
      <c r="B12788" t="s">
        <v>5346</v>
      </c>
      <c r="C12788" t="s">
        <v>3933</v>
      </c>
      <c r="D12788" t="s">
        <v>1218</v>
      </c>
      <c r="E12788" t="s">
        <v>3932</v>
      </c>
      <c r="F12788" s="4">
        <v>7.8126315789473697</v>
      </c>
      <c r="G12788" s="4">
        <v>7.7</v>
      </c>
      <c r="H12788" s="4">
        <v>0.41014688568396701</v>
      </c>
      <c r="I12788" s="4">
        <v>8.5</v>
      </c>
      <c r="J12788" s="4">
        <v>7</v>
      </c>
      <c r="K12788" s="4">
        <v>7.5650000000000004</v>
      </c>
      <c r="L12788" s="4">
        <v>8.125</v>
      </c>
      <c r="M12788" s="4">
        <v>19</v>
      </c>
    </row>
    <row r="12789" spans="1:13" x14ac:dyDescent="0.2">
      <c r="A12789" s="3">
        <v>44501</v>
      </c>
      <c r="B12789" t="s">
        <v>3919</v>
      </c>
      <c r="C12789" t="s">
        <v>3918</v>
      </c>
      <c r="D12789" t="s">
        <v>284</v>
      </c>
      <c r="E12789" t="s">
        <v>3917</v>
      </c>
      <c r="F12789" s="4">
        <v>5.3179999999999996</v>
      </c>
      <c r="G12789" s="4">
        <v>5.3</v>
      </c>
      <c r="H12789" s="4">
        <v>0.10420332688227101</v>
      </c>
      <c r="I12789" s="4">
        <v>5.52</v>
      </c>
      <c r="J12789" s="4">
        <v>5.09</v>
      </c>
      <c r="K12789" s="4">
        <v>5.25</v>
      </c>
      <c r="L12789" s="4">
        <v>5.4</v>
      </c>
      <c r="M12789" s="4">
        <v>25</v>
      </c>
    </row>
    <row r="12790" spans="1:13" x14ac:dyDescent="0.2">
      <c r="A12790" s="3">
        <v>44501</v>
      </c>
      <c r="B12790" t="s">
        <v>3922</v>
      </c>
      <c r="C12790" t="s">
        <v>3921</v>
      </c>
      <c r="D12790" t="s">
        <v>285</v>
      </c>
      <c r="E12790" t="s">
        <v>3920</v>
      </c>
      <c r="F12790" s="4">
        <v>6.0468000000000002</v>
      </c>
      <c r="G12790" s="4">
        <v>6.12</v>
      </c>
      <c r="H12790" s="4">
        <v>0.47870241277854397</v>
      </c>
      <c r="I12790" s="4">
        <v>6.6</v>
      </c>
      <c r="J12790" s="4">
        <v>4.75</v>
      </c>
      <c r="K12790" s="4">
        <v>5.86</v>
      </c>
      <c r="L12790" s="4">
        <v>6.4</v>
      </c>
      <c r="M12790" s="4">
        <v>25</v>
      </c>
    </row>
    <row r="12791" spans="1:13" x14ac:dyDescent="0.2">
      <c r="A12791" s="3">
        <v>44501</v>
      </c>
      <c r="B12791" t="s">
        <v>5343</v>
      </c>
      <c r="C12791" t="s">
        <v>3924</v>
      </c>
      <c r="D12791" t="s">
        <v>1217</v>
      </c>
      <c r="E12791" t="s">
        <v>3923</v>
      </c>
      <c r="F12791" s="4">
        <v>6.3204347826087002</v>
      </c>
      <c r="G12791" s="4">
        <v>6.48</v>
      </c>
      <c r="H12791" s="4">
        <v>0.69446826133949802</v>
      </c>
      <c r="I12791" s="4">
        <v>7.56</v>
      </c>
      <c r="J12791" s="4">
        <v>4.5</v>
      </c>
      <c r="K12791" s="4">
        <v>5.9749999999999996</v>
      </c>
      <c r="L12791" s="4">
        <v>6.5750000000000002</v>
      </c>
      <c r="M12791" s="4">
        <v>23</v>
      </c>
    </row>
    <row r="12792" spans="1:13" x14ac:dyDescent="0.2">
      <c r="A12792" s="3">
        <v>44501</v>
      </c>
      <c r="B12792" t="s">
        <v>3989</v>
      </c>
      <c r="C12792" t="s">
        <v>3988</v>
      </c>
      <c r="D12792" t="s">
        <v>308</v>
      </c>
      <c r="E12792" t="s">
        <v>3987</v>
      </c>
      <c r="F12792" s="4">
        <v>3.9361538461538501</v>
      </c>
      <c r="G12792" s="4">
        <v>3.95</v>
      </c>
      <c r="H12792" s="4">
        <v>0.31455463020692498</v>
      </c>
      <c r="I12792" s="4">
        <v>4.9000000000000004</v>
      </c>
      <c r="J12792" s="4">
        <v>3.4</v>
      </c>
      <c r="K12792" s="4">
        <v>3.7250000000000001</v>
      </c>
      <c r="L12792" s="4">
        <v>4</v>
      </c>
      <c r="M12792" s="4">
        <v>26</v>
      </c>
    </row>
    <row r="12793" spans="1:13" x14ac:dyDescent="0.2">
      <c r="A12793" s="3">
        <v>44501</v>
      </c>
      <c r="B12793" t="s">
        <v>5355</v>
      </c>
      <c r="C12793" t="s">
        <v>3991</v>
      </c>
      <c r="D12793" t="s">
        <v>1222</v>
      </c>
      <c r="E12793" t="s">
        <v>3990</v>
      </c>
      <c r="F12793" s="4">
        <v>3.7650000000000001</v>
      </c>
      <c r="G12793" s="4">
        <v>3.7</v>
      </c>
      <c r="H12793" s="4">
        <v>0.35722541902837801</v>
      </c>
      <c r="I12793" s="4">
        <v>4.5</v>
      </c>
      <c r="J12793" s="4">
        <v>3</v>
      </c>
      <c r="K12793" s="4">
        <v>3.6</v>
      </c>
      <c r="L12793" s="4">
        <v>3.9750000000000001</v>
      </c>
      <c r="M12793" s="4">
        <v>26</v>
      </c>
    </row>
    <row r="12794" spans="1:13" x14ac:dyDescent="0.2">
      <c r="A12794" s="3">
        <v>44501</v>
      </c>
      <c r="B12794" t="s">
        <v>3995</v>
      </c>
      <c r="C12794" t="s">
        <v>3994</v>
      </c>
      <c r="D12794" t="s">
        <v>310</v>
      </c>
      <c r="E12794" t="s">
        <v>3993</v>
      </c>
      <c r="F12794" s="4">
        <v>4.1877777777777796</v>
      </c>
      <c r="G12794" s="4">
        <v>4.2</v>
      </c>
      <c r="H12794" s="4">
        <v>0.226585581273447</v>
      </c>
      <c r="I12794" s="4">
        <v>5</v>
      </c>
      <c r="J12794" s="4">
        <v>3.7</v>
      </c>
      <c r="K12794" s="4">
        <v>4.0999999999999996</v>
      </c>
      <c r="L12794" s="4">
        <v>4.2750000000000004</v>
      </c>
      <c r="M12794" s="4">
        <v>27</v>
      </c>
    </row>
    <row r="12795" spans="1:13" x14ac:dyDescent="0.2">
      <c r="A12795" s="3">
        <v>44501</v>
      </c>
      <c r="B12795" t="s">
        <v>5358</v>
      </c>
      <c r="C12795" t="s">
        <v>3997</v>
      </c>
      <c r="D12795" t="s">
        <v>1223</v>
      </c>
      <c r="E12795" t="s">
        <v>3996</v>
      </c>
      <c r="F12795" s="4">
        <v>3.94814814814815</v>
      </c>
      <c r="G12795" s="4">
        <v>3.9</v>
      </c>
      <c r="H12795" s="4">
        <v>0.25663558475360199</v>
      </c>
      <c r="I12795" s="4">
        <v>4.7</v>
      </c>
      <c r="J12795" s="4">
        <v>3.5</v>
      </c>
      <c r="K12795" s="4">
        <v>3.7749999999999999</v>
      </c>
      <c r="L12795" s="4">
        <v>4.0750000000000002</v>
      </c>
      <c r="M12795" s="4">
        <v>27</v>
      </c>
    </row>
    <row r="12796" spans="1:13" x14ac:dyDescent="0.2">
      <c r="A12796" s="3">
        <v>44501</v>
      </c>
      <c r="B12796" t="s">
        <v>4434</v>
      </c>
      <c r="C12796" t="s">
        <v>3897</v>
      </c>
      <c r="D12796" t="s">
        <v>522</v>
      </c>
      <c r="E12796" t="s">
        <v>3896</v>
      </c>
      <c r="F12796" s="4">
        <v>5.59375</v>
      </c>
      <c r="G12796" s="4">
        <v>5.5</v>
      </c>
      <c r="H12796" s="4">
        <v>0.15226780313305799</v>
      </c>
      <c r="I12796" s="4">
        <v>5.75</v>
      </c>
      <c r="J12796" s="4">
        <v>5.25</v>
      </c>
      <c r="K12796" s="4">
        <v>5.5</v>
      </c>
      <c r="L12796" s="4">
        <v>5.75</v>
      </c>
      <c r="M12796" s="4">
        <v>32</v>
      </c>
    </row>
    <row r="12797" spans="1:13" x14ac:dyDescent="0.2">
      <c r="A12797" s="3">
        <v>44501</v>
      </c>
      <c r="B12797" t="s">
        <v>5611</v>
      </c>
      <c r="C12797" t="s">
        <v>3909</v>
      </c>
      <c r="D12797" t="s">
        <v>1441</v>
      </c>
      <c r="E12797" t="s">
        <v>3908</v>
      </c>
      <c r="F12797" s="4">
        <v>6.19166666666667</v>
      </c>
      <c r="G12797" s="4">
        <v>6.25</v>
      </c>
      <c r="H12797" s="4">
        <v>0.30571660680794099</v>
      </c>
      <c r="I12797" s="4">
        <v>6.75</v>
      </c>
      <c r="J12797" s="4">
        <v>5.5</v>
      </c>
      <c r="K12797" s="4">
        <v>6</v>
      </c>
      <c r="L12797" s="4">
        <v>6.4375</v>
      </c>
      <c r="M12797" s="4">
        <v>30</v>
      </c>
    </row>
    <row r="12798" spans="1:13" x14ac:dyDescent="0.2">
      <c r="A12798" s="3">
        <v>44501</v>
      </c>
      <c r="B12798" t="s">
        <v>4586</v>
      </c>
      <c r="C12798" t="s">
        <v>3900</v>
      </c>
      <c r="D12798" t="s">
        <v>616</v>
      </c>
      <c r="E12798" t="s">
        <v>3899</v>
      </c>
      <c r="F12798" s="4">
        <v>5.7578125</v>
      </c>
      <c r="G12798" s="4">
        <v>5.75</v>
      </c>
      <c r="H12798" s="4">
        <v>0.24987396016340299</v>
      </c>
      <c r="I12798" s="4">
        <v>6.25</v>
      </c>
      <c r="J12798" s="4">
        <v>5.25</v>
      </c>
      <c r="K12798" s="4">
        <v>5.5</v>
      </c>
      <c r="L12798" s="4">
        <v>6</v>
      </c>
      <c r="M12798" s="4">
        <v>32</v>
      </c>
    </row>
    <row r="12799" spans="1:13" x14ac:dyDescent="0.2">
      <c r="A12799" s="3">
        <v>44501</v>
      </c>
      <c r="B12799" t="s">
        <v>5677</v>
      </c>
      <c r="C12799" t="s">
        <v>3912</v>
      </c>
      <c r="D12799" t="s">
        <v>1507</v>
      </c>
      <c r="E12799" t="s">
        <v>3911</v>
      </c>
      <c r="F12799" s="4">
        <v>6.30833333333333</v>
      </c>
      <c r="G12799" s="4">
        <v>6.25</v>
      </c>
      <c r="H12799" s="4">
        <v>0.36366983257679902</v>
      </c>
      <c r="I12799" s="4">
        <v>7</v>
      </c>
      <c r="J12799" s="4">
        <v>5.5</v>
      </c>
      <c r="K12799" s="4">
        <v>6.0625</v>
      </c>
      <c r="L12799" s="4">
        <v>6.5</v>
      </c>
      <c r="M12799" s="4">
        <v>30</v>
      </c>
    </row>
    <row r="12800" spans="1:13" x14ac:dyDescent="0.2">
      <c r="A12800" s="3">
        <v>44501</v>
      </c>
      <c r="B12800" t="s">
        <v>4790</v>
      </c>
      <c r="C12800" t="s">
        <v>3903</v>
      </c>
      <c r="D12800" t="s">
        <v>812</v>
      </c>
      <c r="E12800" t="s">
        <v>3902</v>
      </c>
      <c r="F12800" s="4">
        <v>5.9354838709677402</v>
      </c>
      <c r="G12800" s="4">
        <v>6</v>
      </c>
      <c r="H12800" s="4">
        <v>0.24973103811470701</v>
      </c>
      <c r="I12800" s="4">
        <v>6.5</v>
      </c>
      <c r="J12800" s="4">
        <v>5.5</v>
      </c>
      <c r="K12800" s="4">
        <v>5.75</v>
      </c>
      <c r="L12800" s="4">
        <v>6</v>
      </c>
      <c r="M12800" s="4">
        <v>31</v>
      </c>
    </row>
    <row r="12801" spans="1:13" x14ac:dyDescent="0.2">
      <c r="A12801" s="3">
        <v>44501</v>
      </c>
      <c r="B12801" t="s">
        <v>5878</v>
      </c>
      <c r="C12801" t="s">
        <v>3915</v>
      </c>
      <c r="D12801" t="s">
        <v>1704</v>
      </c>
      <c r="E12801" t="s">
        <v>3914</v>
      </c>
      <c r="F12801" s="4">
        <v>6.3833333333333302</v>
      </c>
      <c r="G12801" s="4">
        <v>6.375</v>
      </c>
      <c r="H12801" s="4">
        <v>0.47221658775092401</v>
      </c>
      <c r="I12801" s="4">
        <v>7.25</v>
      </c>
      <c r="J12801" s="4">
        <v>5.5</v>
      </c>
      <c r="K12801" s="4">
        <v>6.0625</v>
      </c>
      <c r="L12801" s="4">
        <v>6.5</v>
      </c>
      <c r="M12801" s="4">
        <v>30</v>
      </c>
    </row>
    <row r="12802" spans="1:13" x14ac:dyDescent="0.2">
      <c r="A12802" s="3">
        <v>44501</v>
      </c>
      <c r="B12802" t="s">
        <v>3913</v>
      </c>
      <c r="C12802" t="s">
        <v>3894</v>
      </c>
      <c r="D12802" t="s">
        <v>282</v>
      </c>
      <c r="E12802" t="s">
        <v>3893</v>
      </c>
      <c r="F12802" s="4">
        <v>5.2727272727272698</v>
      </c>
      <c r="G12802" s="4">
        <v>5.25</v>
      </c>
      <c r="H12802" s="4">
        <v>9.6088264348225899E-2</v>
      </c>
      <c r="I12802" s="4">
        <v>5.5</v>
      </c>
      <c r="J12802" s="4">
        <v>5</v>
      </c>
      <c r="K12802" s="4">
        <v>5.25</v>
      </c>
      <c r="L12802" s="4">
        <v>5.25</v>
      </c>
      <c r="M12802" s="4">
        <v>33</v>
      </c>
    </row>
    <row r="12803" spans="1:13" x14ac:dyDescent="0.2">
      <c r="A12803" s="3">
        <v>44501</v>
      </c>
      <c r="B12803" t="s">
        <v>4985</v>
      </c>
      <c r="C12803" t="s">
        <v>3906</v>
      </c>
      <c r="D12803" t="s">
        <v>1007</v>
      </c>
      <c r="E12803" t="s">
        <v>3905</v>
      </c>
      <c r="F12803" s="4">
        <v>6.078125</v>
      </c>
      <c r="G12803" s="4">
        <v>6</v>
      </c>
      <c r="H12803" s="4">
        <v>0.26516504294495502</v>
      </c>
      <c r="I12803" s="4">
        <v>6.5</v>
      </c>
      <c r="J12803" s="4">
        <v>5.5</v>
      </c>
      <c r="K12803" s="4">
        <v>6</v>
      </c>
      <c r="L12803" s="4">
        <v>6.25</v>
      </c>
      <c r="M12803" s="4">
        <v>32</v>
      </c>
    </row>
    <row r="12804" spans="1:13" x14ac:dyDescent="0.2">
      <c r="A12804" s="3">
        <v>44501</v>
      </c>
      <c r="B12804" t="s">
        <v>6073</v>
      </c>
      <c r="C12804" t="s">
        <v>4436</v>
      </c>
      <c r="D12804" t="s">
        <v>1897</v>
      </c>
      <c r="E12804" t="s">
        <v>4435</v>
      </c>
      <c r="F12804" s="4">
        <v>6.4354838709677402</v>
      </c>
      <c r="G12804" s="4">
        <v>6.5</v>
      </c>
      <c r="H12804" s="4">
        <v>0.504016128774185</v>
      </c>
      <c r="I12804" s="4">
        <v>7.5</v>
      </c>
      <c r="J12804" s="4">
        <v>5.5</v>
      </c>
      <c r="K12804" s="4">
        <v>6.25</v>
      </c>
      <c r="L12804" s="4">
        <v>6.625</v>
      </c>
      <c r="M12804" s="4">
        <v>31</v>
      </c>
    </row>
    <row r="12805" spans="1:13" x14ac:dyDescent="0.2">
      <c r="A12805" s="3">
        <v>44501</v>
      </c>
      <c r="B12805" t="s">
        <v>6041</v>
      </c>
      <c r="C12805" t="s">
        <v>3081</v>
      </c>
      <c r="D12805" t="s">
        <v>1865</v>
      </c>
      <c r="E12805" t="s">
        <v>3080</v>
      </c>
      <c r="F12805" s="4">
        <v>4.1091428571428601</v>
      </c>
      <c r="G12805" s="4">
        <v>4</v>
      </c>
      <c r="H12805" s="4">
        <v>0.53465971271768897</v>
      </c>
      <c r="I12805" s="4">
        <v>6.48</v>
      </c>
      <c r="J12805" s="4">
        <v>3.47</v>
      </c>
      <c r="K12805" s="4">
        <v>3.73</v>
      </c>
      <c r="L12805" s="4">
        <v>4.3550000000000004</v>
      </c>
      <c r="M12805" s="4">
        <v>35</v>
      </c>
    </row>
    <row r="12806" spans="1:13" x14ac:dyDescent="0.2">
      <c r="A12806" s="3">
        <v>44501</v>
      </c>
      <c r="B12806" t="s">
        <v>6105</v>
      </c>
      <c r="C12806" t="s">
        <v>3084</v>
      </c>
      <c r="D12806" t="s">
        <v>1929</v>
      </c>
      <c r="E12806" t="s">
        <v>3083</v>
      </c>
      <c r="F12806" s="4">
        <v>4.1231428571428603</v>
      </c>
      <c r="G12806" s="4">
        <v>4.03</v>
      </c>
      <c r="H12806" s="4">
        <v>0.49189173503078598</v>
      </c>
      <c r="I12806" s="4">
        <v>6.38</v>
      </c>
      <c r="J12806" s="4">
        <v>3.45</v>
      </c>
      <c r="K12806" s="4">
        <v>3.88</v>
      </c>
      <c r="L12806" s="4">
        <v>4.3499999999999996</v>
      </c>
      <c r="M12806" s="4">
        <v>35</v>
      </c>
    </row>
    <row r="12807" spans="1:13" x14ac:dyDescent="0.2">
      <c r="A12807" s="3">
        <v>44501</v>
      </c>
      <c r="B12807" t="s">
        <v>3073</v>
      </c>
      <c r="C12807" t="s">
        <v>3072</v>
      </c>
      <c r="D12807" t="s">
        <v>2</v>
      </c>
      <c r="E12807" t="s">
        <v>3071</v>
      </c>
      <c r="F12807" s="4">
        <v>7.19771428571429</v>
      </c>
      <c r="G12807" s="4">
        <v>7.22</v>
      </c>
      <c r="H12807" s="4">
        <v>0.16431830148124299</v>
      </c>
      <c r="I12807" s="4">
        <v>7.5</v>
      </c>
      <c r="J12807" s="4">
        <v>6.76</v>
      </c>
      <c r="K12807" s="4">
        <v>7.12</v>
      </c>
      <c r="L12807" s="4">
        <v>7.3</v>
      </c>
      <c r="M12807" s="4">
        <v>35</v>
      </c>
    </row>
    <row r="12808" spans="1:13" x14ac:dyDescent="0.2">
      <c r="A12808" s="3">
        <v>44501</v>
      </c>
      <c r="B12808" t="s">
        <v>3076</v>
      </c>
      <c r="C12808" t="s">
        <v>3075</v>
      </c>
      <c r="D12808" t="s">
        <v>3</v>
      </c>
      <c r="E12808" t="s">
        <v>3074</v>
      </c>
      <c r="F12808" s="4">
        <v>4.1245714285714303</v>
      </c>
      <c r="G12808" s="4">
        <v>4.03</v>
      </c>
      <c r="H12808" s="4">
        <v>0.49176957096222401</v>
      </c>
      <c r="I12808" s="4">
        <v>6.38</v>
      </c>
      <c r="J12808" s="4">
        <v>3.45</v>
      </c>
      <c r="K12808" s="4">
        <v>3.88</v>
      </c>
      <c r="L12808" s="4">
        <v>4.3499999999999996</v>
      </c>
      <c r="M12808" s="4">
        <v>35</v>
      </c>
    </row>
    <row r="12809" spans="1:13" x14ac:dyDescent="0.2">
      <c r="A12809" s="3">
        <v>44501</v>
      </c>
      <c r="B12809" t="s">
        <v>5410</v>
      </c>
      <c r="C12809" t="s">
        <v>3102</v>
      </c>
      <c r="D12809" t="s">
        <v>1261</v>
      </c>
      <c r="E12809" t="s">
        <v>3101</v>
      </c>
      <c r="F12809" s="4">
        <v>3.69764705882353</v>
      </c>
      <c r="G12809" s="4">
        <v>3.68</v>
      </c>
      <c r="H12809" s="4">
        <v>0.218424923979224</v>
      </c>
      <c r="I12809" s="4">
        <v>4.5</v>
      </c>
      <c r="J12809" s="4">
        <v>3.3</v>
      </c>
      <c r="K12809" s="4">
        <v>3.54</v>
      </c>
      <c r="L12809" s="4">
        <v>3.8</v>
      </c>
      <c r="M12809" s="4">
        <v>34</v>
      </c>
    </row>
    <row r="12810" spans="1:13" x14ac:dyDescent="0.2">
      <c r="A12810" s="3">
        <v>44501</v>
      </c>
      <c r="B12810" t="s">
        <v>5092</v>
      </c>
      <c r="C12810" t="s">
        <v>3078</v>
      </c>
      <c r="D12810" t="s">
        <v>1108</v>
      </c>
      <c r="E12810" t="s">
        <v>3077</v>
      </c>
      <c r="F12810" s="4">
        <v>3.6960606060606098</v>
      </c>
      <c r="G12810" s="4">
        <v>3.6</v>
      </c>
      <c r="H12810" s="4">
        <v>0.32153867763011201</v>
      </c>
      <c r="I12810" s="4">
        <v>5</v>
      </c>
      <c r="J12810" s="4">
        <v>3.24</v>
      </c>
      <c r="K12810" s="4">
        <v>3.5</v>
      </c>
      <c r="L12810" s="4">
        <v>3.9</v>
      </c>
      <c r="M12810" s="4">
        <v>33</v>
      </c>
    </row>
    <row r="12811" spans="1:13" x14ac:dyDescent="0.2">
      <c r="A12811" s="3">
        <v>44501</v>
      </c>
      <c r="B12811" t="s">
        <v>5411</v>
      </c>
      <c r="C12811" t="s">
        <v>3105</v>
      </c>
      <c r="D12811" t="s">
        <v>1262</v>
      </c>
      <c r="E12811" t="s">
        <v>3104</v>
      </c>
      <c r="F12811" s="4">
        <v>3.57129032258065</v>
      </c>
      <c r="G12811" s="4">
        <v>3.5</v>
      </c>
      <c r="H12811" s="4">
        <v>0.187754128857998</v>
      </c>
      <c r="I12811" s="4">
        <v>4</v>
      </c>
      <c r="J12811" s="4">
        <v>3.24</v>
      </c>
      <c r="K12811" s="4">
        <v>3.5</v>
      </c>
      <c r="L12811" s="4">
        <v>3.65</v>
      </c>
      <c r="M12811" s="4">
        <v>31</v>
      </c>
    </row>
    <row r="12812" spans="1:13" x14ac:dyDescent="0.2">
      <c r="A12812" s="3">
        <v>44501</v>
      </c>
      <c r="B12812" t="s">
        <v>5414</v>
      </c>
      <c r="C12812" t="s">
        <v>3120</v>
      </c>
      <c r="D12812" t="s">
        <v>1265</v>
      </c>
      <c r="E12812" t="s">
        <v>3119</v>
      </c>
      <c r="F12812" s="4">
        <v>0.51852941176470602</v>
      </c>
      <c r="G12812" s="4">
        <v>0.505</v>
      </c>
      <c r="H12812" s="4">
        <v>0.12594208271917501</v>
      </c>
      <c r="I12812" s="4">
        <v>0.8</v>
      </c>
      <c r="J12812" s="4">
        <v>0.22</v>
      </c>
      <c r="K12812" s="4">
        <v>0.46</v>
      </c>
      <c r="L12812" s="4">
        <v>0.60750000000000004</v>
      </c>
      <c r="M12812" s="4">
        <v>34</v>
      </c>
    </row>
    <row r="12813" spans="1:13" x14ac:dyDescent="0.2">
      <c r="A12813" s="3">
        <v>44501</v>
      </c>
      <c r="B12813" t="s">
        <v>5479</v>
      </c>
      <c r="C12813" t="s">
        <v>3123</v>
      </c>
      <c r="D12813" t="s">
        <v>1331</v>
      </c>
      <c r="E12813" t="s">
        <v>3122</v>
      </c>
      <c r="F12813" s="4">
        <v>0.371470588235294</v>
      </c>
      <c r="G12813" s="4">
        <v>0.36499999999999999</v>
      </c>
      <c r="H12813" s="4">
        <v>7.78161139712263E-2</v>
      </c>
      <c r="I12813" s="4">
        <v>0.6</v>
      </c>
      <c r="J12813" s="4">
        <v>0.21</v>
      </c>
      <c r="K12813" s="4">
        <v>0.33</v>
      </c>
      <c r="L12813" s="4">
        <v>0.40749999999999997</v>
      </c>
      <c r="M12813" s="4">
        <v>34</v>
      </c>
    </row>
    <row r="12814" spans="1:13" x14ac:dyDescent="0.2">
      <c r="A12814" s="3">
        <v>44501</v>
      </c>
      <c r="B12814" t="s">
        <v>5551</v>
      </c>
      <c r="C12814" t="s">
        <v>3126</v>
      </c>
      <c r="D12814" t="s">
        <v>1401</v>
      </c>
      <c r="E12814" t="s">
        <v>3125</v>
      </c>
      <c r="F12814" s="4">
        <v>0.40382352941176503</v>
      </c>
      <c r="G12814" s="4">
        <v>0.4</v>
      </c>
      <c r="H12814" s="4">
        <v>0.12675470718370299</v>
      </c>
      <c r="I12814" s="4">
        <v>0.72</v>
      </c>
      <c r="J12814" s="4">
        <v>0.15</v>
      </c>
      <c r="K12814" s="4">
        <v>0.35249999999999998</v>
      </c>
      <c r="L12814" s="4">
        <v>0.44750000000000001</v>
      </c>
      <c r="M12814" s="4">
        <v>34</v>
      </c>
    </row>
    <row r="12815" spans="1:13" x14ac:dyDescent="0.2">
      <c r="A12815" s="3">
        <v>44501</v>
      </c>
      <c r="B12815" t="s">
        <v>5647</v>
      </c>
      <c r="C12815" t="s">
        <v>3129</v>
      </c>
      <c r="D12815" t="s">
        <v>1477</v>
      </c>
      <c r="E12815" t="s">
        <v>3128</v>
      </c>
      <c r="F12815" s="4">
        <v>-5.8823529411764698E-2</v>
      </c>
      <c r="G12815" s="4">
        <v>-0.1</v>
      </c>
      <c r="H12815" s="4">
        <v>0.16217769352804001</v>
      </c>
      <c r="I12815" s="4">
        <v>0.64</v>
      </c>
      <c r="J12815" s="4">
        <v>-0.24</v>
      </c>
      <c r="K12815" s="4">
        <v>-0.16</v>
      </c>
      <c r="L12815" s="4">
        <v>-2.2499999999999999E-2</v>
      </c>
      <c r="M12815" s="4">
        <v>34</v>
      </c>
    </row>
    <row r="12816" spans="1:13" x14ac:dyDescent="0.2">
      <c r="A12816" s="3">
        <v>44501</v>
      </c>
      <c r="B12816" t="s">
        <v>5714</v>
      </c>
      <c r="C12816" t="s">
        <v>3132</v>
      </c>
      <c r="D12816" t="s">
        <v>1542</v>
      </c>
      <c r="E12816" t="s">
        <v>3131</v>
      </c>
      <c r="F12816" s="4">
        <v>-0.14617647058823499</v>
      </c>
      <c r="G12816" s="4">
        <v>-0.2</v>
      </c>
      <c r="H12816" s="4">
        <v>0.16680626951887101</v>
      </c>
      <c r="I12816" s="4">
        <v>0.41</v>
      </c>
      <c r="J12816" s="4">
        <v>-0.37</v>
      </c>
      <c r="K12816" s="4">
        <v>-0.26</v>
      </c>
      <c r="L12816" s="4">
        <v>-7.4999999999999997E-2</v>
      </c>
      <c r="M12816" s="4">
        <v>34</v>
      </c>
    </row>
    <row r="12817" spans="1:13" x14ac:dyDescent="0.2">
      <c r="A12817" s="3">
        <v>44501</v>
      </c>
      <c r="B12817" t="s">
        <v>5779</v>
      </c>
      <c r="C12817" t="s">
        <v>3135</v>
      </c>
      <c r="D12817" t="s">
        <v>1607</v>
      </c>
      <c r="E12817" t="s">
        <v>3134</v>
      </c>
      <c r="F12817" s="4">
        <v>0.26176470588235301</v>
      </c>
      <c r="G12817" s="4">
        <v>0.245</v>
      </c>
      <c r="H12817" s="4">
        <v>7.9027060506734706E-2</v>
      </c>
      <c r="I12817" s="4">
        <v>0.5</v>
      </c>
      <c r="J12817" s="4">
        <v>0.11</v>
      </c>
      <c r="K12817" s="4">
        <v>0.22</v>
      </c>
      <c r="L12817" s="4">
        <v>0.3</v>
      </c>
      <c r="M12817" s="4">
        <v>34</v>
      </c>
    </row>
    <row r="12818" spans="1:13" x14ac:dyDescent="0.2">
      <c r="A12818" s="3">
        <v>44501</v>
      </c>
      <c r="B12818" t="s">
        <v>5848</v>
      </c>
      <c r="C12818" t="s">
        <v>3138</v>
      </c>
      <c r="D12818" t="s">
        <v>1674</v>
      </c>
      <c r="E12818" t="s">
        <v>3137</v>
      </c>
      <c r="F12818" s="4">
        <v>0.371764705882353</v>
      </c>
      <c r="G12818" s="4">
        <v>0.375</v>
      </c>
      <c r="H12818" s="4">
        <v>8.2736184903191595E-2</v>
      </c>
      <c r="I12818" s="4">
        <v>0.52</v>
      </c>
      <c r="J12818" s="4">
        <v>0.22</v>
      </c>
      <c r="K12818" s="4">
        <v>0.30249999999999999</v>
      </c>
      <c r="L12818" s="4">
        <v>0.42749999999999999</v>
      </c>
      <c r="M12818" s="4">
        <v>34</v>
      </c>
    </row>
    <row r="12819" spans="1:13" x14ac:dyDescent="0.2">
      <c r="A12819" s="3">
        <v>44501</v>
      </c>
      <c r="B12819" t="s">
        <v>5915</v>
      </c>
      <c r="C12819" t="s">
        <v>3141</v>
      </c>
      <c r="D12819" t="s">
        <v>1739</v>
      </c>
      <c r="E12819" t="s">
        <v>3140</v>
      </c>
      <c r="F12819" s="4">
        <v>0.30147058823529399</v>
      </c>
      <c r="G12819" s="4">
        <v>0.3</v>
      </c>
      <c r="H12819" s="4">
        <v>6.3729178557733607E-2</v>
      </c>
      <c r="I12819" s="4">
        <v>0.5</v>
      </c>
      <c r="J12819" s="4">
        <v>0.19</v>
      </c>
      <c r="K12819" s="4">
        <v>0.255</v>
      </c>
      <c r="L12819" s="4">
        <v>0.33500000000000002</v>
      </c>
      <c r="M12819" s="4">
        <v>34</v>
      </c>
    </row>
    <row r="12820" spans="1:13" x14ac:dyDescent="0.2">
      <c r="A12820" s="3">
        <v>44501</v>
      </c>
      <c r="B12820" t="s">
        <v>5980</v>
      </c>
      <c r="C12820" t="s">
        <v>3144</v>
      </c>
      <c r="D12820" t="s">
        <v>1804</v>
      </c>
      <c r="E12820" t="s">
        <v>3143</v>
      </c>
      <c r="F12820" s="4">
        <v>0.36676470588235299</v>
      </c>
      <c r="G12820" s="4">
        <v>0.38</v>
      </c>
      <c r="H12820" s="4">
        <v>6.5167410903382295E-2</v>
      </c>
      <c r="I12820" s="4">
        <v>0.51</v>
      </c>
      <c r="J12820" s="4">
        <v>0.19</v>
      </c>
      <c r="K12820" s="4">
        <v>0.32250000000000001</v>
      </c>
      <c r="L12820" s="4">
        <v>0.40749999999999997</v>
      </c>
      <c r="M12820" s="4">
        <v>34</v>
      </c>
    </row>
    <row r="12821" spans="1:13" x14ac:dyDescent="0.2">
      <c r="A12821" s="3">
        <v>44501</v>
      </c>
      <c r="B12821" t="s">
        <v>6043</v>
      </c>
      <c r="C12821" t="s">
        <v>3147</v>
      </c>
      <c r="D12821" t="s">
        <v>1867</v>
      </c>
      <c r="E12821" t="s">
        <v>3146</v>
      </c>
      <c r="F12821" s="4">
        <v>0.52911764705882403</v>
      </c>
      <c r="G12821" s="4">
        <v>0.54</v>
      </c>
      <c r="H12821" s="4">
        <v>9.3981547094607307E-2</v>
      </c>
      <c r="I12821" s="4">
        <v>0.67</v>
      </c>
      <c r="J12821" s="4">
        <v>0.17</v>
      </c>
      <c r="K12821" s="4">
        <v>0.50249999999999995</v>
      </c>
      <c r="L12821" s="4">
        <v>0.58750000000000002</v>
      </c>
      <c r="M12821" s="4">
        <v>34</v>
      </c>
    </row>
    <row r="12822" spans="1:13" x14ac:dyDescent="0.2">
      <c r="A12822" s="3">
        <v>44501</v>
      </c>
      <c r="B12822" t="s">
        <v>5025</v>
      </c>
      <c r="C12822" t="s">
        <v>3114</v>
      </c>
      <c r="D12822" t="s">
        <v>1045</v>
      </c>
      <c r="E12822" t="s">
        <v>3113</v>
      </c>
      <c r="F12822" s="4">
        <v>0.869428571428571</v>
      </c>
      <c r="G12822" s="4">
        <v>0.89</v>
      </c>
      <c r="H12822" s="4">
        <v>0.108110587639065</v>
      </c>
      <c r="I12822" s="4">
        <v>1.07</v>
      </c>
      <c r="J12822" s="4">
        <v>0.53</v>
      </c>
      <c r="K12822" s="4">
        <v>0.82</v>
      </c>
      <c r="L12822" s="4">
        <v>0.94</v>
      </c>
      <c r="M12822" s="4">
        <v>35</v>
      </c>
    </row>
    <row r="12823" spans="1:13" x14ac:dyDescent="0.2">
      <c r="A12823" s="3">
        <v>44501</v>
      </c>
      <c r="B12823" t="s">
        <v>6107</v>
      </c>
      <c r="C12823" t="s">
        <v>3150</v>
      </c>
      <c r="D12823" t="s">
        <v>1931</v>
      </c>
      <c r="E12823" t="s">
        <v>3149</v>
      </c>
      <c r="F12823" s="4">
        <v>0.64352941176470602</v>
      </c>
      <c r="G12823" s="4">
        <v>0.65</v>
      </c>
      <c r="H12823" s="4">
        <v>0.127204973052709</v>
      </c>
      <c r="I12823" s="4">
        <v>0.89</v>
      </c>
      <c r="J12823" s="4">
        <v>0.2</v>
      </c>
      <c r="K12823" s="4">
        <v>0.61250000000000004</v>
      </c>
      <c r="L12823" s="4">
        <v>0.72750000000000004</v>
      </c>
      <c r="M12823" s="4">
        <v>34</v>
      </c>
    </row>
    <row r="12824" spans="1:13" x14ac:dyDescent="0.2">
      <c r="A12824" s="3">
        <v>44501</v>
      </c>
      <c r="B12824" t="s">
        <v>5100</v>
      </c>
      <c r="C12824" t="s">
        <v>3117</v>
      </c>
      <c r="D12824" t="s">
        <v>1112</v>
      </c>
      <c r="E12824" t="s">
        <v>3116</v>
      </c>
      <c r="F12824" s="4">
        <v>0.49199999999999999</v>
      </c>
      <c r="G12824" s="4">
        <v>0.48</v>
      </c>
      <c r="H12824" s="4">
        <v>0.107533852398976</v>
      </c>
      <c r="I12824" s="4">
        <v>0.81</v>
      </c>
      <c r="J12824" s="4">
        <v>0.22</v>
      </c>
      <c r="K12824" s="4">
        <v>0.41499999999999998</v>
      </c>
      <c r="L12824" s="4">
        <v>0.55500000000000005</v>
      </c>
      <c r="M12824" s="4">
        <v>35</v>
      </c>
    </row>
    <row r="12825" spans="1:13" x14ac:dyDescent="0.2">
      <c r="A12825" s="3">
        <v>44501</v>
      </c>
      <c r="B12825" t="s">
        <v>6042</v>
      </c>
      <c r="C12825" t="s">
        <v>3096</v>
      </c>
      <c r="D12825" t="s">
        <v>1866</v>
      </c>
      <c r="E12825" t="s">
        <v>3095</v>
      </c>
      <c r="F12825" s="4">
        <v>3.9174193548387102</v>
      </c>
      <c r="G12825" s="4">
        <v>3.93</v>
      </c>
      <c r="H12825" s="4">
        <v>0.43349715679140999</v>
      </c>
      <c r="I12825" s="4">
        <v>5.22</v>
      </c>
      <c r="J12825" s="4">
        <v>2.73</v>
      </c>
      <c r="K12825" s="4">
        <v>3.6349999999999998</v>
      </c>
      <c r="L12825" s="4">
        <v>4.18</v>
      </c>
      <c r="M12825" s="4">
        <v>31</v>
      </c>
    </row>
    <row r="12826" spans="1:13" x14ac:dyDescent="0.2">
      <c r="A12826" s="3">
        <v>44501</v>
      </c>
      <c r="B12826" t="s">
        <v>6106</v>
      </c>
      <c r="C12826" t="s">
        <v>3099</v>
      </c>
      <c r="D12826" t="s">
        <v>1930</v>
      </c>
      <c r="E12826" t="s">
        <v>3098</v>
      </c>
      <c r="F12826" s="4">
        <v>3.89612903225806</v>
      </c>
      <c r="G12826" s="4">
        <v>3.86</v>
      </c>
      <c r="H12826" s="4">
        <v>0.36387431364281903</v>
      </c>
      <c r="I12826" s="4">
        <v>5.17</v>
      </c>
      <c r="J12826" s="4">
        <v>3.32</v>
      </c>
      <c r="K12826" s="4">
        <v>3.6749999999999998</v>
      </c>
      <c r="L12826" s="4">
        <v>4.12</v>
      </c>
      <c r="M12826" s="4">
        <v>31</v>
      </c>
    </row>
    <row r="12827" spans="1:13" x14ac:dyDescent="0.2">
      <c r="A12827" s="3">
        <v>44501</v>
      </c>
      <c r="B12827" t="s">
        <v>3088</v>
      </c>
      <c r="C12827" t="s">
        <v>3087</v>
      </c>
      <c r="D12827" t="s">
        <v>7</v>
      </c>
      <c r="E12827" t="s">
        <v>3086</v>
      </c>
      <c r="F12827" s="4">
        <v>5.4946875000000004</v>
      </c>
      <c r="G12827" s="4">
        <v>5.5</v>
      </c>
      <c r="H12827" s="4">
        <v>0.14694709109283199</v>
      </c>
      <c r="I12827" s="4">
        <v>5.75</v>
      </c>
      <c r="J12827" s="4">
        <v>5.12</v>
      </c>
      <c r="K12827" s="4">
        <v>5.4</v>
      </c>
      <c r="L12827" s="4">
        <v>5.6</v>
      </c>
      <c r="M12827" s="4">
        <v>32</v>
      </c>
    </row>
    <row r="12828" spans="1:13" x14ac:dyDescent="0.2">
      <c r="A12828" s="3">
        <v>44501</v>
      </c>
      <c r="B12828" t="s">
        <v>3091</v>
      </c>
      <c r="C12828" t="s">
        <v>3090</v>
      </c>
      <c r="D12828" t="s">
        <v>8</v>
      </c>
      <c r="E12828" t="s">
        <v>3089</v>
      </c>
      <c r="F12828" s="4">
        <v>3.8890625000000001</v>
      </c>
      <c r="G12828" s="4">
        <v>3.83</v>
      </c>
      <c r="H12828" s="4">
        <v>0.368863637492931</v>
      </c>
      <c r="I12828" s="4">
        <v>5.17</v>
      </c>
      <c r="J12828" s="4">
        <v>3.32</v>
      </c>
      <c r="K12828" s="4">
        <v>3.6575000000000002</v>
      </c>
      <c r="L12828" s="4">
        <v>4.1100000000000003</v>
      </c>
      <c r="M12828" s="4">
        <v>32</v>
      </c>
    </row>
    <row r="12829" spans="1:13" x14ac:dyDescent="0.2">
      <c r="A12829" s="3">
        <v>44501</v>
      </c>
      <c r="B12829" t="s">
        <v>5412</v>
      </c>
      <c r="C12829" t="s">
        <v>3108</v>
      </c>
      <c r="D12829" t="s">
        <v>1263</v>
      </c>
      <c r="E12829" t="s">
        <v>3107</v>
      </c>
      <c r="F12829" s="4">
        <v>3.65133333333333</v>
      </c>
      <c r="G12829" s="4">
        <v>3.6</v>
      </c>
      <c r="H12829" s="4">
        <v>0.194594774947278</v>
      </c>
      <c r="I12829" s="4">
        <v>4.3</v>
      </c>
      <c r="J12829" s="4">
        <v>3.36</v>
      </c>
      <c r="K12829" s="4">
        <v>3.5</v>
      </c>
      <c r="L12829" s="4">
        <v>3.7374999999999998</v>
      </c>
      <c r="M12829" s="4">
        <v>30</v>
      </c>
    </row>
    <row r="12830" spans="1:13" x14ac:dyDescent="0.2">
      <c r="A12830" s="3">
        <v>44501</v>
      </c>
      <c r="B12830" t="s">
        <v>5096</v>
      </c>
      <c r="C12830" t="s">
        <v>3093</v>
      </c>
      <c r="D12830" t="s">
        <v>1110</v>
      </c>
      <c r="E12830" t="s">
        <v>3092</v>
      </c>
      <c r="F12830" s="4">
        <v>3.6283333333333299</v>
      </c>
      <c r="G12830" s="4">
        <v>3.55</v>
      </c>
      <c r="H12830" s="4">
        <v>0.27329513329925498</v>
      </c>
      <c r="I12830" s="4">
        <v>4.7</v>
      </c>
      <c r="J12830" s="4">
        <v>3.29</v>
      </c>
      <c r="K12830" s="4">
        <v>3.47</v>
      </c>
      <c r="L12830" s="4">
        <v>3.74</v>
      </c>
      <c r="M12830" s="4">
        <v>30</v>
      </c>
    </row>
    <row r="12831" spans="1:13" x14ac:dyDescent="0.2">
      <c r="A12831" s="3">
        <v>44501</v>
      </c>
      <c r="B12831" t="s">
        <v>5413</v>
      </c>
      <c r="C12831" t="s">
        <v>3111</v>
      </c>
      <c r="D12831" t="s">
        <v>1264</v>
      </c>
      <c r="E12831" t="s">
        <v>3110</v>
      </c>
      <c r="F12831" s="4">
        <v>3.52392857142857</v>
      </c>
      <c r="G12831" s="4">
        <v>3.5</v>
      </c>
      <c r="H12831" s="4">
        <v>0.17468149397868199</v>
      </c>
      <c r="I12831" s="4">
        <v>4</v>
      </c>
      <c r="J12831" s="4">
        <v>3.2</v>
      </c>
      <c r="K12831" s="4">
        <v>3.4224999999999999</v>
      </c>
      <c r="L12831" s="4">
        <v>3.6</v>
      </c>
      <c r="M12831" s="4">
        <v>28</v>
      </c>
    </row>
    <row r="12832" spans="1:13" x14ac:dyDescent="0.2">
      <c r="A12832" s="3">
        <v>44501</v>
      </c>
      <c r="B12832" t="s">
        <v>6108</v>
      </c>
      <c r="C12832" t="s">
        <v>3153</v>
      </c>
      <c r="D12832" t="s">
        <v>1932</v>
      </c>
      <c r="E12832" t="s">
        <v>3152</v>
      </c>
      <c r="F12832" s="4">
        <v>0.28781250000000003</v>
      </c>
      <c r="G12832" s="4">
        <v>0.3</v>
      </c>
      <c r="H12832" s="4">
        <v>5.95539535807387E-2</v>
      </c>
      <c r="I12832" s="4">
        <v>0.37</v>
      </c>
      <c r="J12832" s="4">
        <v>0.1</v>
      </c>
      <c r="K12832" s="4">
        <v>0.25</v>
      </c>
      <c r="L12832" s="4">
        <v>0.32250000000000001</v>
      </c>
      <c r="M12832" s="4">
        <v>32</v>
      </c>
    </row>
    <row r="12833" spans="1:13" x14ac:dyDescent="0.2">
      <c r="A12833" s="3">
        <v>44501</v>
      </c>
      <c r="B12833" t="s">
        <v>4325</v>
      </c>
      <c r="C12833" t="s">
        <v>4324</v>
      </c>
      <c r="D12833" t="s">
        <v>421</v>
      </c>
      <c r="E12833" t="s">
        <v>4323</v>
      </c>
      <c r="F12833" s="4">
        <v>5.7766666666666699</v>
      </c>
      <c r="G12833" s="4">
        <v>5.75</v>
      </c>
      <c r="H12833" s="4">
        <v>0.34509702117374003</v>
      </c>
      <c r="I12833" s="4">
        <v>6.5</v>
      </c>
      <c r="J12833" s="4">
        <v>4.9000000000000004</v>
      </c>
      <c r="K12833" s="4">
        <v>5.5250000000000004</v>
      </c>
      <c r="L12833" s="4">
        <v>6</v>
      </c>
      <c r="M12833" s="4">
        <v>30</v>
      </c>
    </row>
    <row r="12834" spans="1:13" x14ac:dyDescent="0.2">
      <c r="A12834" s="3">
        <v>44501</v>
      </c>
      <c r="B12834" t="s">
        <v>5405</v>
      </c>
      <c r="C12834" t="s">
        <v>4327</v>
      </c>
      <c r="D12834" t="s">
        <v>1258</v>
      </c>
      <c r="E12834" t="s">
        <v>4326</v>
      </c>
      <c r="F12834" s="4">
        <v>3.86</v>
      </c>
      <c r="G12834" s="4">
        <v>3.8</v>
      </c>
      <c r="H12834" s="4">
        <v>0.63387151966962196</v>
      </c>
      <c r="I12834" s="4">
        <v>5.3</v>
      </c>
      <c r="J12834" s="4">
        <v>2.5</v>
      </c>
      <c r="K12834" s="4">
        <v>3.5</v>
      </c>
      <c r="L12834" s="4">
        <v>4</v>
      </c>
      <c r="M12834" s="4">
        <v>30</v>
      </c>
    </row>
    <row r="12835" spans="1:13" x14ac:dyDescent="0.2">
      <c r="A12835" s="3">
        <v>44501</v>
      </c>
      <c r="B12835" t="s">
        <v>5444</v>
      </c>
      <c r="C12835" t="s">
        <v>3942</v>
      </c>
      <c r="D12835" t="s">
        <v>1296</v>
      </c>
      <c r="E12835" t="s">
        <v>3949</v>
      </c>
      <c r="F12835" s="4">
        <v>20.9257407407407</v>
      </c>
      <c r="G12835" s="4">
        <v>21</v>
      </c>
      <c r="H12835" s="4">
        <v>0.60575239880744103</v>
      </c>
      <c r="I12835" s="4">
        <v>22.57</v>
      </c>
      <c r="J12835" s="4">
        <v>19.75</v>
      </c>
      <c r="K12835" s="4">
        <v>20.5</v>
      </c>
      <c r="L12835" s="4">
        <v>21.414999999999999</v>
      </c>
      <c r="M12835" s="4">
        <v>27</v>
      </c>
    </row>
    <row r="12836" spans="1:13" x14ac:dyDescent="0.2">
      <c r="A12836" s="3">
        <v>44501</v>
      </c>
      <c r="B12836" t="s">
        <v>5511</v>
      </c>
      <c r="C12836" t="s">
        <v>3952</v>
      </c>
      <c r="D12836" t="s">
        <v>1363</v>
      </c>
      <c r="E12836" t="s">
        <v>3951</v>
      </c>
      <c r="F12836" s="4">
        <v>20.988148148148099</v>
      </c>
      <c r="G12836" s="4">
        <v>21.01</v>
      </c>
      <c r="H12836" s="4">
        <v>0.57617463322955098</v>
      </c>
      <c r="I12836" s="4">
        <v>22.48</v>
      </c>
      <c r="J12836" s="4">
        <v>19.8</v>
      </c>
      <c r="K12836" s="4">
        <v>20.61</v>
      </c>
      <c r="L12836" s="4">
        <v>21.41</v>
      </c>
      <c r="M12836" s="4">
        <v>27</v>
      </c>
    </row>
    <row r="12837" spans="1:13" x14ac:dyDescent="0.2">
      <c r="A12837" s="3">
        <v>44501</v>
      </c>
      <c r="B12837" t="s">
        <v>5351</v>
      </c>
      <c r="C12837" t="s">
        <v>3939</v>
      </c>
      <c r="D12837" t="s">
        <v>1220</v>
      </c>
      <c r="E12837" t="s">
        <v>3947</v>
      </c>
      <c r="F12837" s="4">
        <v>20.8865625</v>
      </c>
      <c r="G12837" s="4">
        <v>20.85</v>
      </c>
      <c r="H12837" s="4">
        <v>0.64106569224549304</v>
      </c>
      <c r="I12837" s="4">
        <v>22.5</v>
      </c>
      <c r="J12837" s="4">
        <v>19.850000000000001</v>
      </c>
      <c r="K12837" s="4">
        <v>20.475000000000001</v>
      </c>
      <c r="L12837" s="4">
        <v>21.31</v>
      </c>
      <c r="M12837" s="4">
        <v>32</v>
      </c>
    </row>
    <row r="12838" spans="1:13" x14ac:dyDescent="0.2">
      <c r="A12838" s="3">
        <v>44501</v>
      </c>
      <c r="B12838" t="s">
        <v>3937</v>
      </c>
      <c r="C12838" t="s">
        <v>3936</v>
      </c>
      <c r="D12838" t="s">
        <v>290</v>
      </c>
      <c r="E12838" t="s">
        <v>3935</v>
      </c>
      <c r="F12838" s="4">
        <v>20.8865625</v>
      </c>
      <c r="G12838" s="4">
        <v>20.85</v>
      </c>
      <c r="H12838" s="4">
        <v>0.64106569224549304</v>
      </c>
      <c r="I12838" s="4">
        <v>22.5</v>
      </c>
      <c r="J12838" s="4">
        <v>19.850000000000001</v>
      </c>
      <c r="K12838" s="4">
        <v>20.475000000000001</v>
      </c>
      <c r="L12838" s="4">
        <v>21.31</v>
      </c>
      <c r="M12838" s="4">
        <v>32</v>
      </c>
    </row>
    <row r="12839" spans="1:13" x14ac:dyDescent="0.2">
      <c r="A12839" s="3">
        <v>44501</v>
      </c>
      <c r="B12839" t="s">
        <v>3940</v>
      </c>
      <c r="C12839" t="s">
        <v>3939</v>
      </c>
      <c r="D12839" t="s">
        <v>291</v>
      </c>
      <c r="E12839" t="s">
        <v>3938</v>
      </c>
      <c r="F12839" s="4">
        <v>21.322500000000002</v>
      </c>
      <c r="G12839" s="4">
        <v>21.3</v>
      </c>
      <c r="H12839" s="4">
        <v>0.772974981859468</v>
      </c>
      <c r="I12839" s="4">
        <v>23</v>
      </c>
      <c r="J12839" s="4">
        <v>19</v>
      </c>
      <c r="K12839" s="4">
        <v>21</v>
      </c>
      <c r="L12839" s="4">
        <v>21.712499999999999</v>
      </c>
      <c r="M12839" s="4">
        <v>32</v>
      </c>
    </row>
    <row r="12840" spans="1:13" x14ac:dyDescent="0.2">
      <c r="A12840" s="3">
        <v>44501</v>
      </c>
      <c r="B12840" t="s">
        <v>5349</v>
      </c>
      <c r="C12840" t="s">
        <v>3942</v>
      </c>
      <c r="D12840" t="s">
        <v>1219</v>
      </c>
      <c r="E12840" t="s">
        <v>3941</v>
      </c>
      <c r="F12840" s="4">
        <v>21.878461538461501</v>
      </c>
      <c r="G12840" s="4">
        <v>21.8</v>
      </c>
      <c r="H12840" s="4">
        <v>1.1272681750415601</v>
      </c>
      <c r="I12840" s="4">
        <v>25</v>
      </c>
      <c r="J12840" s="4">
        <v>19.600000000000001</v>
      </c>
      <c r="K12840" s="4">
        <v>21.212499999999999</v>
      </c>
      <c r="L12840" s="4">
        <v>22.5</v>
      </c>
      <c r="M12840" s="4">
        <v>26</v>
      </c>
    </row>
    <row r="12841" spans="1:13" x14ac:dyDescent="0.2">
      <c r="A12841" s="3">
        <v>44501</v>
      </c>
      <c r="B12841" t="s">
        <v>3580</v>
      </c>
      <c r="C12841" t="s">
        <v>3579</v>
      </c>
      <c r="D12841" t="s">
        <v>171</v>
      </c>
      <c r="E12841" t="s">
        <v>3578</v>
      </c>
      <c r="F12841" s="4">
        <v>5.6514705882352896</v>
      </c>
      <c r="G12841" s="4">
        <v>5.7</v>
      </c>
      <c r="H12841" s="4">
        <v>0.27687796625886202</v>
      </c>
      <c r="I12841" s="4">
        <v>6.3</v>
      </c>
      <c r="J12841" s="4">
        <v>5</v>
      </c>
      <c r="K12841" s="4">
        <v>5.4924999999999997</v>
      </c>
      <c r="L12841" s="4">
        <v>5.8</v>
      </c>
      <c r="M12841" s="4">
        <v>34</v>
      </c>
    </row>
    <row r="12842" spans="1:13" x14ac:dyDescent="0.2">
      <c r="A12842" s="3">
        <v>44501</v>
      </c>
      <c r="B12842" t="s">
        <v>3583</v>
      </c>
      <c r="C12842" t="s">
        <v>3582</v>
      </c>
      <c r="D12842" t="s">
        <v>172</v>
      </c>
      <c r="E12842" t="s">
        <v>3581</v>
      </c>
      <c r="F12842" s="4">
        <v>2.78823529411765</v>
      </c>
      <c r="G12842" s="4">
        <v>2.8</v>
      </c>
      <c r="H12842" s="4">
        <v>0.46020726943170898</v>
      </c>
      <c r="I12842" s="4">
        <v>4</v>
      </c>
      <c r="J12842" s="4">
        <v>1.9</v>
      </c>
      <c r="K12842" s="4">
        <v>2.5249999999999999</v>
      </c>
      <c r="L12842" s="4">
        <v>3</v>
      </c>
      <c r="M12842" s="4">
        <v>34</v>
      </c>
    </row>
    <row r="12843" spans="1:13" x14ac:dyDescent="0.2">
      <c r="A12843" s="3">
        <v>44501</v>
      </c>
      <c r="B12843" t="s">
        <v>5214</v>
      </c>
      <c r="C12843" t="s">
        <v>3585</v>
      </c>
      <c r="D12843" t="s">
        <v>1170</v>
      </c>
      <c r="E12843" t="s">
        <v>3584</v>
      </c>
      <c r="F12843" s="4">
        <v>2.2171875000000001</v>
      </c>
      <c r="G12843" s="4">
        <v>2.1</v>
      </c>
      <c r="H12843" s="4">
        <v>0.41709621675610797</v>
      </c>
      <c r="I12843" s="4">
        <v>3.1</v>
      </c>
      <c r="J12843" s="4">
        <v>1.5</v>
      </c>
      <c r="K12843" s="4">
        <v>2</v>
      </c>
      <c r="L12843" s="4">
        <v>2.5</v>
      </c>
      <c r="M12843" s="4">
        <v>32</v>
      </c>
    </row>
    <row r="12844" spans="1:13" x14ac:dyDescent="0.2">
      <c r="A12844" s="3">
        <v>44501</v>
      </c>
      <c r="B12844" t="s">
        <v>5217</v>
      </c>
      <c r="C12844" t="s">
        <v>3597</v>
      </c>
      <c r="D12844" t="s">
        <v>1171</v>
      </c>
      <c r="E12844" t="s">
        <v>3596</v>
      </c>
      <c r="F12844" s="4">
        <v>3.3665384615384601</v>
      </c>
      <c r="G12844" s="4">
        <v>3.1</v>
      </c>
      <c r="H12844" s="4">
        <v>0.97253870795024799</v>
      </c>
      <c r="I12844" s="4">
        <v>6.1</v>
      </c>
      <c r="J12844" s="4">
        <v>1.8</v>
      </c>
      <c r="K12844" s="4">
        <v>2.8</v>
      </c>
      <c r="L12844" s="4">
        <v>3.8</v>
      </c>
      <c r="M12844" s="4">
        <v>26</v>
      </c>
    </row>
    <row r="12845" spans="1:13" x14ac:dyDescent="0.2">
      <c r="A12845" s="3">
        <v>44501</v>
      </c>
      <c r="B12845" t="s">
        <v>5218</v>
      </c>
      <c r="C12845" t="s">
        <v>3600</v>
      </c>
      <c r="D12845" t="s">
        <v>1172</v>
      </c>
      <c r="E12845" t="s">
        <v>3599</v>
      </c>
      <c r="F12845" s="4">
        <v>2.3269230769230802</v>
      </c>
      <c r="G12845" s="4">
        <v>2.2999999999999998</v>
      </c>
      <c r="H12845" s="4">
        <v>0.724181022843152</v>
      </c>
      <c r="I12845" s="4">
        <v>3.5</v>
      </c>
      <c r="J12845" s="4">
        <v>1</v>
      </c>
      <c r="K12845" s="4">
        <v>1.85</v>
      </c>
      <c r="L12845" s="4">
        <v>2.8574999999999999</v>
      </c>
      <c r="M12845" s="4">
        <v>26</v>
      </c>
    </row>
    <row r="12846" spans="1:13" x14ac:dyDescent="0.2">
      <c r="A12846" s="3">
        <v>44501</v>
      </c>
      <c r="B12846" t="s">
        <v>5219</v>
      </c>
      <c r="C12846" t="s">
        <v>3603</v>
      </c>
      <c r="D12846" t="s">
        <v>1173</v>
      </c>
      <c r="E12846" t="s">
        <v>3602</v>
      </c>
      <c r="F12846" s="4">
        <v>3.01807692307692</v>
      </c>
      <c r="G12846" s="4">
        <v>2.95</v>
      </c>
      <c r="H12846" s="4">
        <v>0.743392328347659</v>
      </c>
      <c r="I12846" s="4">
        <v>4.8</v>
      </c>
      <c r="J12846" s="4">
        <v>1.5</v>
      </c>
      <c r="K12846" s="4">
        <v>2.625</v>
      </c>
      <c r="L12846" s="4">
        <v>3.2949999999999999</v>
      </c>
      <c r="M12846" s="4">
        <v>26</v>
      </c>
    </row>
    <row r="12847" spans="1:13" x14ac:dyDescent="0.2">
      <c r="A12847" s="3">
        <v>44501</v>
      </c>
      <c r="B12847" t="s">
        <v>3613</v>
      </c>
      <c r="C12847" t="s">
        <v>3594</v>
      </c>
      <c r="D12847" t="s">
        <v>182</v>
      </c>
      <c r="E12847" t="s">
        <v>3593</v>
      </c>
      <c r="F12847" s="4">
        <v>3.9676923076923098</v>
      </c>
      <c r="G12847" s="4">
        <v>4</v>
      </c>
      <c r="H12847" s="4">
        <v>0.923226116148401</v>
      </c>
      <c r="I12847" s="4">
        <v>6.7</v>
      </c>
      <c r="J12847" s="4">
        <v>2</v>
      </c>
      <c r="K12847" s="4">
        <v>3.5</v>
      </c>
      <c r="L12847" s="4">
        <v>4.5</v>
      </c>
      <c r="M12847" s="4">
        <v>26</v>
      </c>
    </row>
    <row r="12848" spans="1:13" x14ac:dyDescent="0.2">
      <c r="A12848" s="3">
        <v>44501</v>
      </c>
      <c r="B12848" t="s">
        <v>5220</v>
      </c>
      <c r="C12848" t="s">
        <v>3606</v>
      </c>
      <c r="D12848" t="s">
        <v>1174</v>
      </c>
      <c r="E12848" t="s">
        <v>3605</v>
      </c>
      <c r="F12848" s="4">
        <v>2.44115384615385</v>
      </c>
      <c r="G12848" s="4">
        <v>2.5499999999999998</v>
      </c>
      <c r="H12848" s="4">
        <v>0.72973599019413504</v>
      </c>
      <c r="I12848" s="4">
        <v>3.5</v>
      </c>
      <c r="J12848" s="4">
        <v>0.48</v>
      </c>
      <c r="K12848" s="4">
        <v>2.125</v>
      </c>
      <c r="L12848" s="4">
        <v>2.8</v>
      </c>
      <c r="M12848" s="4">
        <v>26</v>
      </c>
    </row>
    <row r="12849" spans="1:13" x14ac:dyDescent="0.2">
      <c r="A12849" s="3">
        <v>44501</v>
      </c>
      <c r="B12849" t="s">
        <v>5337</v>
      </c>
      <c r="C12849" t="s">
        <v>3873</v>
      </c>
      <c r="D12849" t="s">
        <v>1213</v>
      </c>
      <c r="E12849" t="s">
        <v>3872</v>
      </c>
      <c r="F12849" s="4">
        <v>0.63588235294117601</v>
      </c>
      <c r="G12849" s="4">
        <v>0.67</v>
      </c>
      <c r="H12849" s="4">
        <v>0.30994069641484301</v>
      </c>
      <c r="I12849" s="4">
        <v>1.2</v>
      </c>
      <c r="J12849" s="4">
        <v>0.1</v>
      </c>
      <c r="K12849" s="4">
        <v>0.4</v>
      </c>
      <c r="L12849" s="4">
        <v>0.8</v>
      </c>
      <c r="M12849" s="4">
        <v>17</v>
      </c>
    </row>
    <row r="12850" spans="1:13" x14ac:dyDescent="0.2">
      <c r="A12850" s="3">
        <v>44501</v>
      </c>
      <c r="B12850" t="s">
        <v>5338</v>
      </c>
      <c r="C12850" t="s">
        <v>3876</v>
      </c>
      <c r="D12850" t="s">
        <v>1214</v>
      </c>
      <c r="E12850" t="s">
        <v>3875</v>
      </c>
      <c r="F12850" s="4">
        <v>0.61470588235294099</v>
      </c>
      <c r="G12850" s="4">
        <v>0.6</v>
      </c>
      <c r="H12850" s="4">
        <v>0.32511762577294301</v>
      </c>
      <c r="I12850" s="4">
        <v>1.3</v>
      </c>
      <c r="J12850" s="4">
        <v>0</v>
      </c>
      <c r="K12850" s="4">
        <v>0.4</v>
      </c>
      <c r="L12850" s="4">
        <v>0.8</v>
      </c>
      <c r="M12850" s="4">
        <v>17</v>
      </c>
    </row>
    <row r="12851" spans="1:13" x14ac:dyDescent="0.2">
      <c r="A12851" s="3">
        <v>44501</v>
      </c>
      <c r="B12851" t="s">
        <v>5339</v>
      </c>
      <c r="C12851" t="s">
        <v>3879</v>
      </c>
      <c r="D12851" t="s">
        <v>1215</v>
      </c>
      <c r="E12851" t="s">
        <v>3878</v>
      </c>
      <c r="F12851" s="4">
        <v>0.56352941176470595</v>
      </c>
      <c r="G12851" s="4">
        <v>0.6</v>
      </c>
      <c r="H12851" s="4">
        <v>0.32659112772070598</v>
      </c>
      <c r="I12851" s="4">
        <v>1.3</v>
      </c>
      <c r="J12851" s="4">
        <v>0.1</v>
      </c>
      <c r="K12851" s="4">
        <v>0.37</v>
      </c>
      <c r="L12851" s="4">
        <v>0.7</v>
      </c>
      <c r="M12851" s="4">
        <v>17</v>
      </c>
    </row>
    <row r="12852" spans="1:13" x14ac:dyDescent="0.2">
      <c r="A12852" s="3">
        <v>44501</v>
      </c>
      <c r="B12852" t="s">
        <v>3889</v>
      </c>
      <c r="C12852" t="s">
        <v>3870</v>
      </c>
      <c r="D12852" t="s">
        <v>274</v>
      </c>
      <c r="E12852" t="s">
        <v>3869</v>
      </c>
      <c r="F12852" s="4">
        <v>1.27352941176471</v>
      </c>
      <c r="G12852" s="4">
        <v>1</v>
      </c>
      <c r="H12852" s="4">
        <v>0.79474792526050797</v>
      </c>
      <c r="I12852" s="4">
        <v>2.98</v>
      </c>
      <c r="J12852" s="4">
        <v>0.13</v>
      </c>
      <c r="K12852" s="4">
        <v>0.7</v>
      </c>
      <c r="L12852" s="4">
        <v>1.8</v>
      </c>
      <c r="M12852" s="4">
        <v>17</v>
      </c>
    </row>
    <row r="12853" spans="1:13" x14ac:dyDescent="0.2">
      <c r="A12853" s="3">
        <v>44501</v>
      </c>
      <c r="B12853" t="s">
        <v>5340</v>
      </c>
      <c r="C12853" t="s">
        <v>3882</v>
      </c>
      <c r="D12853" t="s">
        <v>1216</v>
      </c>
      <c r="E12853" t="s">
        <v>3881</v>
      </c>
      <c r="F12853" s="4">
        <v>0.63764705882352901</v>
      </c>
      <c r="G12853" s="4">
        <v>0.67</v>
      </c>
      <c r="H12853" s="4">
        <v>0.57180120465688</v>
      </c>
      <c r="I12853" s="4">
        <v>2</v>
      </c>
      <c r="J12853" s="4">
        <v>-0.8</v>
      </c>
      <c r="K12853" s="4">
        <v>0.4</v>
      </c>
      <c r="L12853" s="4">
        <v>0.8</v>
      </c>
      <c r="M12853" s="4">
        <v>17</v>
      </c>
    </row>
    <row r="12854" spans="1:13" x14ac:dyDescent="0.2">
      <c r="A12854" s="3">
        <v>44531</v>
      </c>
      <c r="B12854" t="s">
        <v>3928</v>
      </c>
      <c r="C12854" t="s">
        <v>3927</v>
      </c>
      <c r="D12854" t="s">
        <v>287</v>
      </c>
      <c r="E12854" t="s">
        <v>3926</v>
      </c>
      <c r="F12854" s="4">
        <v>7.4266666666666703</v>
      </c>
      <c r="G12854" s="4">
        <v>7.5</v>
      </c>
      <c r="H12854" s="4">
        <v>0.39877729791618399</v>
      </c>
      <c r="I12854" s="4">
        <v>7.75</v>
      </c>
      <c r="J12854" s="4">
        <v>5.8</v>
      </c>
      <c r="K12854" s="4">
        <v>7.4</v>
      </c>
      <c r="L12854" s="4">
        <v>7.55</v>
      </c>
      <c r="M12854" s="4">
        <v>21</v>
      </c>
    </row>
    <row r="12855" spans="1:13" x14ac:dyDescent="0.2">
      <c r="A12855" s="3">
        <v>44531</v>
      </c>
      <c r="B12855" t="s">
        <v>3931</v>
      </c>
      <c r="C12855" t="s">
        <v>3930</v>
      </c>
      <c r="D12855" t="s">
        <v>288</v>
      </c>
      <c r="E12855" t="s">
        <v>3929</v>
      </c>
      <c r="F12855" s="4">
        <v>7.79142857142857</v>
      </c>
      <c r="G12855" s="4">
        <v>7.81</v>
      </c>
      <c r="H12855" s="4">
        <v>0.42824392248210302</v>
      </c>
      <c r="I12855" s="4">
        <v>8.5</v>
      </c>
      <c r="J12855" s="4">
        <v>6.7</v>
      </c>
      <c r="K12855" s="4">
        <v>7.5</v>
      </c>
      <c r="L12855" s="4">
        <v>8</v>
      </c>
      <c r="M12855" s="4">
        <v>21</v>
      </c>
    </row>
    <row r="12856" spans="1:13" x14ac:dyDescent="0.2">
      <c r="A12856" s="3">
        <v>44531</v>
      </c>
      <c r="B12856" t="s">
        <v>5346</v>
      </c>
      <c r="C12856" t="s">
        <v>3933</v>
      </c>
      <c r="D12856" t="s">
        <v>1218</v>
      </c>
      <c r="E12856" t="s">
        <v>3932</v>
      </c>
      <c r="F12856" s="4">
        <v>7.7409999999999997</v>
      </c>
      <c r="G12856" s="4">
        <v>7.665</v>
      </c>
      <c r="H12856" s="4">
        <v>0.68878917406982298</v>
      </c>
      <c r="I12856" s="4">
        <v>8.75</v>
      </c>
      <c r="J12856" s="4">
        <v>5.7</v>
      </c>
      <c r="K12856" s="4">
        <v>7.45</v>
      </c>
      <c r="L12856" s="4">
        <v>8.2125000000000004</v>
      </c>
      <c r="M12856" s="4">
        <v>20</v>
      </c>
    </row>
    <row r="12857" spans="1:13" x14ac:dyDescent="0.2">
      <c r="A12857" s="3">
        <v>44531</v>
      </c>
      <c r="B12857" t="s">
        <v>6285</v>
      </c>
      <c r="C12857" t="s">
        <v>5348</v>
      </c>
      <c r="D12857" t="s">
        <v>2097</v>
      </c>
      <c r="E12857" t="s">
        <v>5347</v>
      </c>
      <c r="F12857" s="4">
        <v>7.6041176470588203</v>
      </c>
      <c r="G12857" s="4">
        <v>7.7</v>
      </c>
      <c r="H12857" s="4">
        <v>0.962367255934094</v>
      </c>
      <c r="I12857" s="4">
        <v>8.75</v>
      </c>
      <c r="J12857" s="4">
        <v>5</v>
      </c>
      <c r="K12857" s="4">
        <v>7.12</v>
      </c>
      <c r="L12857" s="4">
        <v>8.4</v>
      </c>
      <c r="M12857" s="4">
        <v>17</v>
      </c>
    </row>
    <row r="12858" spans="1:13" x14ac:dyDescent="0.2">
      <c r="A12858" s="3">
        <v>44531</v>
      </c>
      <c r="B12858" t="s">
        <v>3919</v>
      </c>
      <c r="C12858" t="s">
        <v>3918</v>
      </c>
      <c r="D12858" t="s">
        <v>284</v>
      </c>
      <c r="E12858" t="s">
        <v>3917</v>
      </c>
      <c r="F12858" s="4">
        <v>5.3407999999999998</v>
      </c>
      <c r="G12858" s="4">
        <v>5.28</v>
      </c>
      <c r="H12858" s="4">
        <v>0.16304191690073699</v>
      </c>
      <c r="I12858" s="4">
        <v>5.75</v>
      </c>
      <c r="J12858" s="4">
        <v>5.09</v>
      </c>
      <c r="K12858" s="4">
        <v>5.25</v>
      </c>
      <c r="L12858" s="4">
        <v>5.45</v>
      </c>
      <c r="M12858" s="4">
        <v>25</v>
      </c>
    </row>
    <row r="12859" spans="1:13" x14ac:dyDescent="0.2">
      <c r="A12859" s="3">
        <v>44531</v>
      </c>
      <c r="B12859" t="s">
        <v>3922</v>
      </c>
      <c r="C12859" t="s">
        <v>3921</v>
      </c>
      <c r="D12859" t="s">
        <v>285</v>
      </c>
      <c r="E12859" t="s">
        <v>3920</v>
      </c>
      <c r="F12859" s="4">
        <v>6.1483999999999996</v>
      </c>
      <c r="G12859" s="4">
        <v>6.24</v>
      </c>
      <c r="H12859" s="4">
        <v>0.55566536692509405</v>
      </c>
      <c r="I12859" s="4">
        <v>7.25</v>
      </c>
      <c r="J12859" s="4">
        <v>4.75</v>
      </c>
      <c r="K12859" s="4">
        <v>5.98</v>
      </c>
      <c r="L12859" s="4">
        <v>6.5</v>
      </c>
      <c r="M12859" s="4">
        <v>25</v>
      </c>
    </row>
    <row r="12860" spans="1:13" x14ac:dyDescent="0.2">
      <c r="A12860" s="3">
        <v>44531</v>
      </c>
      <c r="B12860" t="s">
        <v>5343</v>
      </c>
      <c r="C12860" t="s">
        <v>3924</v>
      </c>
      <c r="D12860" t="s">
        <v>1217</v>
      </c>
      <c r="E12860" t="s">
        <v>3923</v>
      </c>
      <c r="F12860" s="4">
        <v>6.3236363636363597</v>
      </c>
      <c r="G12860" s="4">
        <v>6.44</v>
      </c>
      <c r="H12860" s="4">
        <v>0.76792574947709402</v>
      </c>
      <c r="I12860" s="4">
        <v>7.81</v>
      </c>
      <c r="J12860" s="4">
        <v>4.5</v>
      </c>
      <c r="K12860" s="4">
        <v>6.0125000000000002</v>
      </c>
      <c r="L12860" s="4">
        <v>6.6624999999999996</v>
      </c>
      <c r="M12860" s="4">
        <v>22</v>
      </c>
    </row>
    <row r="12861" spans="1:13" x14ac:dyDescent="0.2">
      <c r="A12861" s="3">
        <v>44531</v>
      </c>
      <c r="B12861" t="s">
        <v>6284</v>
      </c>
      <c r="C12861" t="s">
        <v>5345</v>
      </c>
      <c r="D12861" t="s">
        <v>2096</v>
      </c>
      <c r="E12861" t="s">
        <v>5344</v>
      </c>
      <c r="F12861" s="4">
        <v>6.2489473684210504</v>
      </c>
      <c r="G12861" s="4">
        <v>6.4</v>
      </c>
      <c r="H12861" s="4">
        <v>1.0053351831152399</v>
      </c>
      <c r="I12861" s="4">
        <v>8</v>
      </c>
      <c r="J12861" s="4">
        <v>4.5</v>
      </c>
      <c r="K12861" s="4">
        <v>5.9249999999999998</v>
      </c>
      <c r="L12861" s="4">
        <v>6.7949999999999999</v>
      </c>
      <c r="M12861" s="4">
        <v>19</v>
      </c>
    </row>
    <row r="12862" spans="1:13" x14ac:dyDescent="0.2">
      <c r="A12862" s="3">
        <v>44531</v>
      </c>
      <c r="B12862" t="s">
        <v>3989</v>
      </c>
      <c r="C12862" t="s">
        <v>3988</v>
      </c>
      <c r="D12862" t="s">
        <v>308</v>
      </c>
      <c r="E12862" t="s">
        <v>3987</v>
      </c>
      <c r="F12862" s="4">
        <v>3.9175</v>
      </c>
      <c r="G12862" s="4">
        <v>3.95</v>
      </c>
      <c r="H12862" s="4">
        <v>0.34766549483130499</v>
      </c>
      <c r="I12862" s="4">
        <v>4.9000000000000004</v>
      </c>
      <c r="J12862" s="4">
        <v>3.15</v>
      </c>
      <c r="K12862" s="4">
        <v>3.7749999999999999</v>
      </c>
      <c r="L12862" s="4">
        <v>4.0999999999999996</v>
      </c>
      <c r="M12862" s="4">
        <v>28</v>
      </c>
    </row>
    <row r="12863" spans="1:13" x14ac:dyDescent="0.2">
      <c r="A12863" s="3">
        <v>44531</v>
      </c>
      <c r="B12863" t="s">
        <v>5355</v>
      </c>
      <c r="C12863" t="s">
        <v>3991</v>
      </c>
      <c r="D12863" t="s">
        <v>1222</v>
      </c>
      <c r="E12863" t="s">
        <v>3990</v>
      </c>
      <c r="F12863" s="4">
        <v>3.7521428571428599</v>
      </c>
      <c r="G12863" s="4">
        <v>3.7</v>
      </c>
      <c r="H12863" s="4">
        <v>0.349755016302227</v>
      </c>
      <c r="I12863" s="4">
        <v>4.5</v>
      </c>
      <c r="J12863" s="4">
        <v>3</v>
      </c>
      <c r="K12863" s="4">
        <v>3.5750000000000002</v>
      </c>
      <c r="L12863" s="4">
        <v>4</v>
      </c>
      <c r="M12863" s="4">
        <v>28</v>
      </c>
    </row>
    <row r="12864" spans="1:13" x14ac:dyDescent="0.2">
      <c r="A12864" s="3">
        <v>44531</v>
      </c>
      <c r="B12864" t="s">
        <v>6289</v>
      </c>
      <c r="C12864" t="s">
        <v>5357</v>
      </c>
      <c r="D12864" t="s">
        <v>2101</v>
      </c>
      <c r="E12864" t="s">
        <v>5356</v>
      </c>
      <c r="F12864" s="4">
        <v>3.6937500000000001</v>
      </c>
      <c r="G12864" s="4">
        <v>3.6</v>
      </c>
      <c r="H12864" s="4">
        <v>0.37599505662800398</v>
      </c>
      <c r="I12864" s="4">
        <v>4.5</v>
      </c>
      <c r="J12864" s="4">
        <v>2.7</v>
      </c>
      <c r="K12864" s="4">
        <v>3.5</v>
      </c>
      <c r="L12864" s="4">
        <v>3.9</v>
      </c>
      <c r="M12864" s="4">
        <v>24</v>
      </c>
    </row>
    <row r="12865" spans="1:13" x14ac:dyDescent="0.2">
      <c r="A12865" s="3">
        <v>44531</v>
      </c>
      <c r="B12865" t="s">
        <v>3995</v>
      </c>
      <c r="C12865" t="s">
        <v>3994</v>
      </c>
      <c r="D12865" t="s">
        <v>310</v>
      </c>
      <c r="E12865" t="s">
        <v>3993</v>
      </c>
      <c r="F12865" s="4">
        <v>4.2168965517241404</v>
      </c>
      <c r="G12865" s="4">
        <v>4.2</v>
      </c>
      <c r="H12865" s="4">
        <v>0.26233979394610502</v>
      </c>
      <c r="I12865" s="4">
        <v>5.3</v>
      </c>
      <c r="J12865" s="4">
        <v>3.7</v>
      </c>
      <c r="K12865" s="4">
        <v>4.0999999999999996</v>
      </c>
      <c r="L12865" s="4">
        <v>4.3</v>
      </c>
      <c r="M12865" s="4">
        <v>29</v>
      </c>
    </row>
    <row r="12866" spans="1:13" x14ac:dyDescent="0.2">
      <c r="A12866" s="3">
        <v>44531</v>
      </c>
      <c r="B12866" t="s">
        <v>5358</v>
      </c>
      <c r="C12866" t="s">
        <v>3997</v>
      </c>
      <c r="D12866" t="s">
        <v>1223</v>
      </c>
      <c r="E12866" t="s">
        <v>3996</v>
      </c>
      <c r="F12866" s="4">
        <v>3.9486206896551699</v>
      </c>
      <c r="G12866" s="4">
        <v>3.9</v>
      </c>
      <c r="H12866" s="4">
        <v>0.25068084629565801</v>
      </c>
      <c r="I12866" s="4">
        <v>4.7</v>
      </c>
      <c r="J12866" s="4">
        <v>3.5</v>
      </c>
      <c r="K12866" s="4">
        <v>3.8</v>
      </c>
      <c r="L12866" s="4">
        <v>4.0999999999999996</v>
      </c>
      <c r="M12866" s="4">
        <v>29</v>
      </c>
    </row>
    <row r="12867" spans="1:13" x14ac:dyDescent="0.2">
      <c r="A12867" s="3">
        <v>44531</v>
      </c>
      <c r="B12867" t="s">
        <v>6290</v>
      </c>
      <c r="C12867" t="s">
        <v>5360</v>
      </c>
      <c r="D12867" t="s">
        <v>2102</v>
      </c>
      <c r="E12867" t="s">
        <v>5359</v>
      </c>
      <c r="F12867" s="4">
        <v>3.87</v>
      </c>
      <c r="G12867" s="4">
        <v>3.9</v>
      </c>
      <c r="H12867" s="4">
        <v>0.30686587732536602</v>
      </c>
      <c r="I12867" s="4">
        <v>4.5</v>
      </c>
      <c r="J12867" s="4">
        <v>3.3</v>
      </c>
      <c r="K12867" s="4">
        <v>3.7</v>
      </c>
      <c r="L12867" s="4">
        <v>4.0999999999999996</v>
      </c>
      <c r="M12867" s="4">
        <v>25</v>
      </c>
    </row>
    <row r="12868" spans="1:13" x14ac:dyDescent="0.2">
      <c r="A12868" s="3">
        <v>44531</v>
      </c>
      <c r="B12868" t="s">
        <v>4434</v>
      </c>
      <c r="C12868" t="s">
        <v>3897</v>
      </c>
      <c r="D12868" t="s">
        <v>522</v>
      </c>
      <c r="E12868" t="s">
        <v>3896</v>
      </c>
      <c r="F12868" s="4">
        <v>5.6969696969696999</v>
      </c>
      <c r="G12868" s="4">
        <v>5.75</v>
      </c>
      <c r="H12868" s="4">
        <v>0.23182003861407299</v>
      </c>
      <c r="I12868" s="4">
        <v>6.5</v>
      </c>
      <c r="J12868" s="4">
        <v>5.25</v>
      </c>
      <c r="K12868" s="4">
        <v>5.5</v>
      </c>
      <c r="L12868" s="4">
        <v>5.75</v>
      </c>
      <c r="M12868" s="4">
        <v>33</v>
      </c>
    </row>
    <row r="12869" spans="1:13" x14ac:dyDescent="0.2">
      <c r="A12869" s="3">
        <v>44531</v>
      </c>
      <c r="B12869" t="s">
        <v>5611</v>
      </c>
      <c r="C12869" t="s">
        <v>3909</v>
      </c>
      <c r="D12869" t="s">
        <v>1441</v>
      </c>
      <c r="E12869" t="s">
        <v>3908</v>
      </c>
      <c r="F12869" s="4">
        <v>6.3064516129032304</v>
      </c>
      <c r="G12869" s="4">
        <v>6.5</v>
      </c>
      <c r="H12869" s="4">
        <v>0.38573348646526001</v>
      </c>
      <c r="I12869" s="4">
        <v>7</v>
      </c>
      <c r="J12869" s="4">
        <v>5.25</v>
      </c>
      <c r="K12869" s="4">
        <v>6.125</v>
      </c>
      <c r="L12869" s="4">
        <v>6.5</v>
      </c>
      <c r="M12869" s="4">
        <v>31</v>
      </c>
    </row>
    <row r="12870" spans="1:13" x14ac:dyDescent="0.2">
      <c r="A12870" s="3">
        <v>44531</v>
      </c>
      <c r="B12870" t="s">
        <v>4586</v>
      </c>
      <c r="C12870" t="s">
        <v>3900</v>
      </c>
      <c r="D12870" t="s">
        <v>616</v>
      </c>
      <c r="E12870" t="s">
        <v>3899</v>
      </c>
      <c r="F12870" s="4">
        <v>5.89393939393939</v>
      </c>
      <c r="G12870" s="4">
        <v>5.75</v>
      </c>
      <c r="H12870" s="4">
        <v>0.26538815198143501</v>
      </c>
      <c r="I12870" s="4">
        <v>6.5</v>
      </c>
      <c r="J12870" s="4">
        <v>5.5</v>
      </c>
      <c r="K12870" s="4">
        <v>5.75</v>
      </c>
      <c r="L12870" s="4">
        <v>6</v>
      </c>
      <c r="M12870" s="4">
        <v>33</v>
      </c>
    </row>
    <row r="12871" spans="1:13" x14ac:dyDescent="0.2">
      <c r="A12871" s="3">
        <v>44531</v>
      </c>
      <c r="B12871" t="s">
        <v>5677</v>
      </c>
      <c r="C12871" t="s">
        <v>3912</v>
      </c>
      <c r="D12871" t="s">
        <v>1507</v>
      </c>
      <c r="E12871" t="s">
        <v>3911</v>
      </c>
      <c r="F12871" s="4">
        <v>6.3790322580645196</v>
      </c>
      <c r="G12871" s="4">
        <v>6.5</v>
      </c>
      <c r="H12871" s="4">
        <v>0.44661209745303299</v>
      </c>
      <c r="I12871" s="4">
        <v>7.25</v>
      </c>
      <c r="J12871" s="4">
        <v>5.25</v>
      </c>
      <c r="K12871" s="4">
        <v>6</v>
      </c>
      <c r="L12871" s="4">
        <v>6.75</v>
      </c>
      <c r="M12871" s="4">
        <v>31</v>
      </c>
    </row>
    <row r="12872" spans="1:13" x14ac:dyDescent="0.2">
      <c r="A12872" s="3">
        <v>44531</v>
      </c>
      <c r="B12872" t="s">
        <v>4790</v>
      </c>
      <c r="C12872" t="s">
        <v>3903</v>
      </c>
      <c r="D12872" t="s">
        <v>812</v>
      </c>
      <c r="E12872" t="s">
        <v>3902</v>
      </c>
      <c r="F12872" s="4">
        <v>6.0909090909090899</v>
      </c>
      <c r="G12872" s="4">
        <v>6</v>
      </c>
      <c r="H12872" s="4">
        <v>0.291937104060571</v>
      </c>
      <c r="I12872" s="4">
        <v>6.5</v>
      </c>
      <c r="J12872" s="4">
        <v>5.5</v>
      </c>
      <c r="K12872" s="4">
        <v>5.75</v>
      </c>
      <c r="L12872" s="4">
        <v>6.25</v>
      </c>
      <c r="M12872" s="4">
        <v>33</v>
      </c>
    </row>
    <row r="12873" spans="1:13" x14ac:dyDescent="0.2">
      <c r="A12873" s="3">
        <v>44531</v>
      </c>
      <c r="B12873" t="s">
        <v>5878</v>
      </c>
      <c r="C12873" t="s">
        <v>3915</v>
      </c>
      <c r="D12873" t="s">
        <v>1704</v>
      </c>
      <c r="E12873" t="s">
        <v>3914</v>
      </c>
      <c r="F12873" s="4">
        <v>6.4193548387096797</v>
      </c>
      <c r="G12873" s="4">
        <v>6.5</v>
      </c>
      <c r="H12873" s="4">
        <v>0.56045776221389498</v>
      </c>
      <c r="I12873" s="4">
        <v>7.5</v>
      </c>
      <c r="J12873" s="4">
        <v>5</v>
      </c>
      <c r="K12873" s="4">
        <v>6</v>
      </c>
      <c r="L12873" s="4">
        <v>6.75</v>
      </c>
      <c r="M12873" s="4">
        <v>31</v>
      </c>
    </row>
    <row r="12874" spans="1:13" x14ac:dyDescent="0.2">
      <c r="A12874" s="3">
        <v>44531</v>
      </c>
      <c r="B12874" t="s">
        <v>3913</v>
      </c>
      <c r="C12874" t="s">
        <v>3894</v>
      </c>
      <c r="D12874" t="s">
        <v>282</v>
      </c>
      <c r="E12874" t="s">
        <v>3893</v>
      </c>
      <c r="F12874" s="4">
        <v>5.3106060606060597</v>
      </c>
      <c r="G12874" s="4">
        <v>5.25</v>
      </c>
      <c r="H12874" s="4">
        <v>0.14017710659063101</v>
      </c>
      <c r="I12874" s="4">
        <v>5.75</v>
      </c>
      <c r="J12874" s="4">
        <v>5</v>
      </c>
      <c r="K12874" s="4">
        <v>5.25</v>
      </c>
      <c r="L12874" s="4">
        <v>5.25</v>
      </c>
      <c r="M12874" s="4">
        <v>33</v>
      </c>
    </row>
    <row r="12875" spans="1:13" x14ac:dyDescent="0.2">
      <c r="A12875" s="3">
        <v>44531</v>
      </c>
      <c r="B12875" t="s">
        <v>4985</v>
      </c>
      <c r="C12875" t="s">
        <v>3906</v>
      </c>
      <c r="D12875" t="s">
        <v>1007</v>
      </c>
      <c r="E12875" t="s">
        <v>3905</v>
      </c>
      <c r="F12875" s="4">
        <v>6.2272727272727302</v>
      </c>
      <c r="G12875" s="4">
        <v>6.25</v>
      </c>
      <c r="H12875" s="4">
        <v>0.35555654198095499</v>
      </c>
      <c r="I12875" s="4">
        <v>7</v>
      </c>
      <c r="J12875" s="4">
        <v>5.25</v>
      </c>
      <c r="K12875" s="4">
        <v>6</v>
      </c>
      <c r="L12875" s="4">
        <v>6.5</v>
      </c>
      <c r="M12875" s="4">
        <v>33</v>
      </c>
    </row>
    <row r="12876" spans="1:13" x14ac:dyDescent="0.2">
      <c r="A12876" s="3">
        <v>44531</v>
      </c>
      <c r="B12876" t="s">
        <v>6073</v>
      </c>
      <c r="C12876" t="s">
        <v>4436</v>
      </c>
      <c r="D12876" t="s">
        <v>1897</v>
      </c>
      <c r="E12876" t="s">
        <v>4435</v>
      </c>
      <c r="F12876" s="4">
        <v>6.4516129032258096</v>
      </c>
      <c r="G12876" s="4">
        <v>6.5</v>
      </c>
      <c r="H12876" s="4">
        <v>0.63053996317544403</v>
      </c>
      <c r="I12876" s="4">
        <v>7.75</v>
      </c>
      <c r="J12876" s="4">
        <v>5</v>
      </c>
      <c r="K12876" s="4">
        <v>6</v>
      </c>
      <c r="L12876" s="4">
        <v>6.75</v>
      </c>
      <c r="M12876" s="4">
        <v>31</v>
      </c>
    </row>
    <row r="12877" spans="1:13" x14ac:dyDescent="0.2">
      <c r="A12877" s="3">
        <v>44531</v>
      </c>
      <c r="B12877" t="s">
        <v>6172</v>
      </c>
      <c r="C12877" t="s">
        <v>3084</v>
      </c>
      <c r="D12877" t="s">
        <v>1996</v>
      </c>
      <c r="E12877" t="s">
        <v>3083</v>
      </c>
      <c r="F12877" s="4">
        <v>4.3635294117647101</v>
      </c>
      <c r="G12877" s="4">
        <v>4.0750000000000002</v>
      </c>
      <c r="H12877" s="4">
        <v>0.93847678763351206</v>
      </c>
      <c r="I12877" s="4">
        <v>7.26</v>
      </c>
      <c r="J12877" s="4">
        <v>3.41</v>
      </c>
      <c r="K12877" s="4">
        <v>3.97</v>
      </c>
      <c r="L12877" s="4">
        <v>4.3775000000000004</v>
      </c>
      <c r="M12877" s="4">
        <v>34</v>
      </c>
    </row>
    <row r="12878" spans="1:13" x14ac:dyDescent="0.2">
      <c r="A12878" s="3">
        <v>44531</v>
      </c>
      <c r="B12878" t="s">
        <v>3073</v>
      </c>
      <c r="C12878" t="s">
        <v>3072</v>
      </c>
      <c r="D12878" t="s">
        <v>2</v>
      </c>
      <c r="E12878" t="s">
        <v>3071</v>
      </c>
      <c r="F12878" s="4">
        <v>7.6289189189189202</v>
      </c>
      <c r="G12878" s="4">
        <v>7.6</v>
      </c>
      <c r="H12878" s="4">
        <v>0.15945713084267099</v>
      </c>
      <c r="I12878" s="4">
        <v>7.9</v>
      </c>
      <c r="J12878" s="4">
        <v>7.29</v>
      </c>
      <c r="K12878" s="4">
        <v>7.5</v>
      </c>
      <c r="L12878" s="4">
        <v>7.75</v>
      </c>
      <c r="M12878" s="4">
        <v>37</v>
      </c>
    </row>
    <row r="12879" spans="1:13" x14ac:dyDescent="0.2">
      <c r="A12879" s="3">
        <v>44531</v>
      </c>
      <c r="B12879" t="s">
        <v>3076</v>
      </c>
      <c r="C12879" t="s">
        <v>3075</v>
      </c>
      <c r="D12879" t="s">
        <v>3</v>
      </c>
      <c r="E12879" t="s">
        <v>3074</v>
      </c>
      <c r="F12879" s="4">
        <v>4.2167567567567596</v>
      </c>
      <c r="G12879" s="4">
        <v>4.16</v>
      </c>
      <c r="H12879" s="4">
        <v>0.54551735920059297</v>
      </c>
      <c r="I12879" s="4">
        <v>7.01</v>
      </c>
      <c r="J12879" s="4">
        <v>3.5</v>
      </c>
      <c r="K12879" s="4">
        <v>4</v>
      </c>
      <c r="L12879" s="4">
        <v>4.3899999999999997</v>
      </c>
      <c r="M12879" s="4">
        <v>37</v>
      </c>
    </row>
    <row r="12880" spans="1:13" x14ac:dyDescent="0.2">
      <c r="A12880" s="3">
        <v>44531</v>
      </c>
      <c r="B12880" t="s">
        <v>5410</v>
      </c>
      <c r="C12880" t="s">
        <v>3102</v>
      </c>
      <c r="D12880" t="s">
        <v>1261</v>
      </c>
      <c r="E12880" t="s">
        <v>3101</v>
      </c>
      <c r="F12880" s="4">
        <v>3.7428571428571402</v>
      </c>
      <c r="G12880" s="4">
        <v>3.68</v>
      </c>
      <c r="H12880" s="4">
        <v>0.44906812943466601</v>
      </c>
      <c r="I12880" s="4">
        <v>6</v>
      </c>
      <c r="J12880" s="4">
        <v>3.2</v>
      </c>
      <c r="K12880" s="4">
        <v>3.51</v>
      </c>
      <c r="L12880" s="4">
        <v>3.835</v>
      </c>
      <c r="M12880" s="4">
        <v>35</v>
      </c>
    </row>
    <row r="12881" spans="1:13" x14ac:dyDescent="0.2">
      <c r="A12881" s="3">
        <v>44531</v>
      </c>
      <c r="B12881" t="s">
        <v>5092</v>
      </c>
      <c r="C12881" t="s">
        <v>3078</v>
      </c>
      <c r="D12881" t="s">
        <v>1108</v>
      </c>
      <c r="E12881" t="s">
        <v>3077</v>
      </c>
      <c r="F12881" s="4">
        <v>3.7167647058823499</v>
      </c>
      <c r="G12881" s="4">
        <v>3.6</v>
      </c>
      <c r="H12881" s="4">
        <v>0.47944867699065802</v>
      </c>
      <c r="I12881" s="4">
        <v>6</v>
      </c>
      <c r="J12881" s="4">
        <v>3.1</v>
      </c>
      <c r="K12881" s="4">
        <v>3.5</v>
      </c>
      <c r="L12881" s="4">
        <v>3.875</v>
      </c>
      <c r="M12881" s="4">
        <v>34</v>
      </c>
    </row>
    <row r="12882" spans="1:13" x14ac:dyDescent="0.2">
      <c r="A12882" s="3">
        <v>44531</v>
      </c>
      <c r="B12882" t="s">
        <v>6171</v>
      </c>
      <c r="C12882" t="s">
        <v>5094</v>
      </c>
      <c r="D12882" t="s">
        <v>1995</v>
      </c>
      <c r="E12882" t="s">
        <v>5093</v>
      </c>
      <c r="F12882" s="4">
        <v>3.6278125000000001</v>
      </c>
      <c r="G12882" s="4">
        <v>3.54</v>
      </c>
      <c r="H12882" s="4">
        <v>0.34195580147336302</v>
      </c>
      <c r="I12882" s="4">
        <v>5</v>
      </c>
      <c r="J12882" s="4">
        <v>3</v>
      </c>
      <c r="K12882" s="4">
        <v>3.5</v>
      </c>
      <c r="L12882" s="4">
        <v>3.7</v>
      </c>
      <c r="M12882" s="4">
        <v>32</v>
      </c>
    </row>
    <row r="12883" spans="1:13" x14ac:dyDescent="0.2">
      <c r="A12883" s="3">
        <v>44531</v>
      </c>
      <c r="B12883" t="s">
        <v>5411</v>
      </c>
      <c r="C12883" t="s">
        <v>3105</v>
      </c>
      <c r="D12883" t="s">
        <v>1262</v>
      </c>
      <c r="E12883" t="s">
        <v>3104</v>
      </c>
      <c r="F12883" s="4">
        <v>3.54666666666667</v>
      </c>
      <c r="G12883" s="4">
        <v>3.5</v>
      </c>
      <c r="H12883" s="4">
        <v>0.203357239031874</v>
      </c>
      <c r="I12883" s="4">
        <v>4</v>
      </c>
      <c r="J12883" s="4">
        <v>3</v>
      </c>
      <c r="K12883" s="4">
        <v>3.5</v>
      </c>
      <c r="L12883" s="4">
        <v>3.6</v>
      </c>
      <c r="M12883" s="4">
        <v>33</v>
      </c>
    </row>
    <row r="12884" spans="1:13" x14ac:dyDescent="0.2">
      <c r="A12884" s="3">
        <v>44531</v>
      </c>
      <c r="B12884" t="s">
        <v>5414</v>
      </c>
      <c r="C12884" t="s">
        <v>3117</v>
      </c>
      <c r="D12884" t="s">
        <v>1265</v>
      </c>
      <c r="E12884" t="s">
        <v>3116</v>
      </c>
      <c r="F12884" s="4">
        <v>0.52628571428571402</v>
      </c>
      <c r="G12884" s="4">
        <v>0.51</v>
      </c>
      <c r="H12884" s="4">
        <v>0.13991774294175799</v>
      </c>
      <c r="I12884" s="4">
        <v>0.95</v>
      </c>
      <c r="J12884" s="4">
        <v>0.25</v>
      </c>
      <c r="K12884" s="4">
        <v>0.44500000000000001</v>
      </c>
      <c r="L12884" s="4">
        <v>0.61</v>
      </c>
      <c r="M12884" s="4">
        <v>35</v>
      </c>
    </row>
    <row r="12885" spans="1:13" x14ac:dyDescent="0.2">
      <c r="A12885" s="3">
        <v>44531</v>
      </c>
      <c r="B12885" t="s">
        <v>5479</v>
      </c>
      <c r="C12885" t="s">
        <v>3120</v>
      </c>
      <c r="D12885" t="s">
        <v>1331</v>
      </c>
      <c r="E12885" t="s">
        <v>3119</v>
      </c>
      <c r="F12885" s="4">
        <v>0.380571428571429</v>
      </c>
      <c r="G12885" s="4">
        <v>0.37</v>
      </c>
      <c r="H12885" s="4">
        <v>9.1231536637891394E-2</v>
      </c>
      <c r="I12885" s="4">
        <v>0.7</v>
      </c>
      <c r="J12885" s="4">
        <v>0.21</v>
      </c>
      <c r="K12885" s="4">
        <v>0.34</v>
      </c>
      <c r="L12885" s="4">
        <v>0.42499999999999999</v>
      </c>
      <c r="M12885" s="4">
        <v>35</v>
      </c>
    </row>
    <row r="12886" spans="1:13" x14ac:dyDescent="0.2">
      <c r="A12886" s="3">
        <v>44531</v>
      </c>
      <c r="B12886" t="s">
        <v>5551</v>
      </c>
      <c r="C12886" t="s">
        <v>3123</v>
      </c>
      <c r="D12886" t="s">
        <v>1401</v>
      </c>
      <c r="E12886" t="s">
        <v>3122</v>
      </c>
      <c r="F12886" s="4">
        <v>0.41657142857142898</v>
      </c>
      <c r="G12886" s="4">
        <v>0.4</v>
      </c>
      <c r="H12886" s="4">
        <v>9.9674259381212701E-2</v>
      </c>
      <c r="I12886" s="4">
        <v>0.75</v>
      </c>
      <c r="J12886" s="4">
        <v>0.23</v>
      </c>
      <c r="K12886" s="4">
        <v>0.36</v>
      </c>
      <c r="L12886" s="4">
        <v>0.47</v>
      </c>
      <c r="M12886" s="4">
        <v>35</v>
      </c>
    </row>
    <row r="12887" spans="1:13" x14ac:dyDescent="0.2">
      <c r="A12887" s="3">
        <v>44531</v>
      </c>
      <c r="B12887" t="s">
        <v>5647</v>
      </c>
      <c r="C12887" t="s">
        <v>3126</v>
      </c>
      <c r="D12887" t="s">
        <v>1477</v>
      </c>
      <c r="E12887" t="s">
        <v>3125</v>
      </c>
      <c r="F12887" s="4">
        <v>-5.1142857142857101E-2</v>
      </c>
      <c r="G12887" s="4">
        <v>-7.0000000000000007E-2</v>
      </c>
      <c r="H12887" s="4">
        <v>0.16445581256287101</v>
      </c>
      <c r="I12887" s="4">
        <v>0.67</v>
      </c>
      <c r="J12887" s="4">
        <v>-0.24</v>
      </c>
      <c r="K12887" s="4">
        <v>-0.16</v>
      </c>
      <c r="L12887" s="4">
        <v>5.0000000000000001E-3</v>
      </c>
      <c r="M12887" s="4">
        <v>35</v>
      </c>
    </row>
    <row r="12888" spans="1:13" x14ac:dyDescent="0.2">
      <c r="A12888" s="3">
        <v>44531</v>
      </c>
      <c r="B12888" t="s">
        <v>5714</v>
      </c>
      <c r="C12888" t="s">
        <v>3129</v>
      </c>
      <c r="D12888" t="s">
        <v>1542</v>
      </c>
      <c r="E12888" t="s">
        <v>3128</v>
      </c>
      <c r="F12888" s="4">
        <v>-0.14057142857142901</v>
      </c>
      <c r="G12888" s="4">
        <v>-0.17</v>
      </c>
      <c r="H12888" s="4">
        <v>0.162967749554806</v>
      </c>
      <c r="I12888" s="4">
        <v>0.41</v>
      </c>
      <c r="J12888" s="4">
        <v>-0.37</v>
      </c>
      <c r="K12888" s="4">
        <v>-0.255</v>
      </c>
      <c r="L12888" s="4">
        <v>-7.4999999999999997E-2</v>
      </c>
      <c r="M12888" s="4">
        <v>35</v>
      </c>
    </row>
    <row r="12889" spans="1:13" x14ac:dyDescent="0.2">
      <c r="A12889" s="3">
        <v>44531</v>
      </c>
      <c r="B12889" t="s">
        <v>5779</v>
      </c>
      <c r="C12889" t="s">
        <v>3132</v>
      </c>
      <c r="D12889" t="s">
        <v>1607</v>
      </c>
      <c r="E12889" t="s">
        <v>3131</v>
      </c>
      <c r="F12889" s="4">
        <v>0.26942857142857102</v>
      </c>
      <c r="G12889" s="4">
        <v>0.25</v>
      </c>
      <c r="H12889" s="4">
        <v>8.8315705656164104E-2</v>
      </c>
      <c r="I12889" s="4">
        <v>0.6</v>
      </c>
      <c r="J12889" s="4">
        <v>0.13</v>
      </c>
      <c r="K12889" s="4">
        <v>0.22</v>
      </c>
      <c r="L12889" s="4">
        <v>0.30499999999999999</v>
      </c>
      <c r="M12889" s="4">
        <v>35</v>
      </c>
    </row>
    <row r="12890" spans="1:13" x14ac:dyDescent="0.2">
      <c r="A12890" s="3">
        <v>44531</v>
      </c>
      <c r="B12890" t="s">
        <v>5848</v>
      </c>
      <c r="C12890" t="s">
        <v>3135</v>
      </c>
      <c r="D12890" t="s">
        <v>1674</v>
      </c>
      <c r="E12890" t="s">
        <v>3134</v>
      </c>
      <c r="F12890" s="4">
        <v>0.373142857142857</v>
      </c>
      <c r="G12890" s="4">
        <v>0.37</v>
      </c>
      <c r="H12890" s="4">
        <v>7.5489439408336301E-2</v>
      </c>
      <c r="I12890" s="4">
        <v>0.6</v>
      </c>
      <c r="J12890" s="4">
        <v>0.26</v>
      </c>
      <c r="K12890" s="4">
        <v>0.32500000000000001</v>
      </c>
      <c r="L12890" s="4">
        <v>0.41</v>
      </c>
      <c r="M12890" s="4">
        <v>35</v>
      </c>
    </row>
    <row r="12891" spans="1:13" x14ac:dyDescent="0.2">
      <c r="A12891" s="3">
        <v>44531</v>
      </c>
      <c r="B12891" t="s">
        <v>5915</v>
      </c>
      <c r="C12891" t="s">
        <v>3138</v>
      </c>
      <c r="D12891" t="s">
        <v>1739</v>
      </c>
      <c r="E12891" t="s">
        <v>3137</v>
      </c>
      <c r="F12891" s="4">
        <v>0.30628571428571399</v>
      </c>
      <c r="G12891" s="4">
        <v>0.31</v>
      </c>
      <c r="H12891" s="4">
        <v>5.9856972382982598E-2</v>
      </c>
      <c r="I12891" s="4">
        <v>0.5</v>
      </c>
      <c r="J12891" s="4">
        <v>0.16</v>
      </c>
      <c r="K12891" s="4">
        <v>0.28000000000000003</v>
      </c>
      <c r="L12891" s="4">
        <v>0.32500000000000001</v>
      </c>
      <c r="M12891" s="4">
        <v>35</v>
      </c>
    </row>
    <row r="12892" spans="1:13" x14ac:dyDescent="0.2">
      <c r="A12892" s="3">
        <v>44531</v>
      </c>
      <c r="B12892" t="s">
        <v>5980</v>
      </c>
      <c r="C12892" t="s">
        <v>3141</v>
      </c>
      <c r="D12892" t="s">
        <v>1804</v>
      </c>
      <c r="E12892" t="s">
        <v>3140</v>
      </c>
      <c r="F12892" s="4">
        <v>0.380285714285714</v>
      </c>
      <c r="G12892" s="4">
        <v>0.39</v>
      </c>
      <c r="H12892" s="4">
        <v>6.2519912794231594E-2</v>
      </c>
      <c r="I12892" s="4">
        <v>0.51</v>
      </c>
      <c r="J12892" s="4">
        <v>0.2</v>
      </c>
      <c r="K12892" s="4">
        <v>0.33500000000000002</v>
      </c>
      <c r="L12892" s="4">
        <v>0.42</v>
      </c>
      <c r="M12892" s="4">
        <v>35</v>
      </c>
    </row>
    <row r="12893" spans="1:13" x14ac:dyDescent="0.2">
      <c r="A12893" s="3">
        <v>44531</v>
      </c>
      <c r="B12893" t="s">
        <v>6043</v>
      </c>
      <c r="C12893" t="s">
        <v>3144</v>
      </c>
      <c r="D12893" t="s">
        <v>1867</v>
      </c>
      <c r="E12893" t="s">
        <v>3143</v>
      </c>
      <c r="F12893" s="4">
        <v>0.52714285714285702</v>
      </c>
      <c r="G12893" s="4">
        <v>0.55000000000000004</v>
      </c>
      <c r="H12893" s="4">
        <v>8.87684174285715E-2</v>
      </c>
      <c r="I12893" s="4">
        <v>0.69</v>
      </c>
      <c r="J12893" s="4">
        <v>0.17</v>
      </c>
      <c r="K12893" s="4">
        <v>0.5</v>
      </c>
      <c r="L12893" s="4">
        <v>0.56499999999999995</v>
      </c>
      <c r="M12893" s="4">
        <v>35</v>
      </c>
    </row>
    <row r="12894" spans="1:13" x14ac:dyDescent="0.2">
      <c r="A12894" s="3">
        <v>44531</v>
      </c>
      <c r="B12894" t="s">
        <v>6107</v>
      </c>
      <c r="C12894" t="s">
        <v>3147</v>
      </c>
      <c r="D12894" t="s">
        <v>1931</v>
      </c>
      <c r="E12894" t="s">
        <v>3146</v>
      </c>
      <c r="F12894" s="4">
        <v>0.65314285714285703</v>
      </c>
      <c r="G12894" s="4">
        <v>0.67</v>
      </c>
      <c r="H12894" s="4">
        <v>0.129291540794471</v>
      </c>
      <c r="I12894" s="4">
        <v>0.9</v>
      </c>
      <c r="J12894" s="4">
        <v>0.2</v>
      </c>
      <c r="K12894" s="4">
        <v>0.61499999999999999</v>
      </c>
      <c r="L12894" s="4">
        <v>0.73</v>
      </c>
      <c r="M12894" s="4">
        <v>35</v>
      </c>
    </row>
    <row r="12895" spans="1:13" x14ac:dyDescent="0.2">
      <c r="A12895" s="3">
        <v>44531</v>
      </c>
      <c r="B12895" t="s">
        <v>5100</v>
      </c>
      <c r="C12895" t="s">
        <v>3114</v>
      </c>
      <c r="D12895" t="s">
        <v>1112</v>
      </c>
      <c r="E12895" t="s">
        <v>3113</v>
      </c>
      <c r="F12895" s="4">
        <v>0.625</v>
      </c>
      <c r="G12895" s="4">
        <v>0.61</v>
      </c>
      <c r="H12895" s="4">
        <v>0.143477225669143</v>
      </c>
      <c r="I12895" s="4">
        <v>0.87</v>
      </c>
      <c r="J12895" s="4">
        <v>0.31</v>
      </c>
      <c r="K12895" s="4">
        <v>0.52</v>
      </c>
      <c r="L12895" s="4">
        <v>0.73499999999999999</v>
      </c>
      <c r="M12895" s="4">
        <v>36</v>
      </c>
    </row>
    <row r="12896" spans="1:13" x14ac:dyDescent="0.2">
      <c r="A12896" s="3">
        <v>44531</v>
      </c>
      <c r="B12896" t="s">
        <v>6175</v>
      </c>
      <c r="C12896" t="s">
        <v>3150</v>
      </c>
      <c r="D12896" t="s">
        <v>1999</v>
      </c>
      <c r="E12896" t="s">
        <v>3149</v>
      </c>
      <c r="F12896" s="4">
        <v>0.501142857142857</v>
      </c>
      <c r="G12896" s="4">
        <v>0.5</v>
      </c>
      <c r="H12896" s="4">
        <v>0.12371151043911</v>
      </c>
      <c r="I12896" s="4">
        <v>0.82</v>
      </c>
      <c r="J12896" s="4">
        <v>0.19</v>
      </c>
      <c r="K12896" s="4">
        <v>0.41499999999999998</v>
      </c>
      <c r="L12896" s="4">
        <v>0.56000000000000005</v>
      </c>
      <c r="M12896" s="4">
        <v>35</v>
      </c>
    </row>
    <row r="12897" spans="1:13" x14ac:dyDescent="0.2">
      <c r="A12897" s="3">
        <v>44531</v>
      </c>
      <c r="B12897" t="s">
        <v>6174</v>
      </c>
      <c r="C12897" t="s">
        <v>3099</v>
      </c>
      <c r="D12897" t="s">
        <v>1998</v>
      </c>
      <c r="E12897" t="s">
        <v>3098</v>
      </c>
      <c r="F12897" s="4">
        <v>3.9954838709677398</v>
      </c>
      <c r="G12897" s="4">
        <v>3.93</v>
      </c>
      <c r="H12897" s="4">
        <v>0.52409184124971497</v>
      </c>
      <c r="I12897" s="4">
        <v>5.86</v>
      </c>
      <c r="J12897" s="4">
        <v>3.08</v>
      </c>
      <c r="K12897" s="4">
        <v>3.7749999999999999</v>
      </c>
      <c r="L12897" s="4">
        <v>4.0999999999999996</v>
      </c>
      <c r="M12897" s="4">
        <v>31</v>
      </c>
    </row>
    <row r="12898" spans="1:13" x14ac:dyDescent="0.2">
      <c r="A12898" s="3">
        <v>44531</v>
      </c>
      <c r="B12898" t="s">
        <v>3088</v>
      </c>
      <c r="C12898" t="s">
        <v>3087</v>
      </c>
      <c r="D12898" t="s">
        <v>7</v>
      </c>
      <c r="E12898" t="s">
        <v>3086</v>
      </c>
      <c r="F12898" s="4">
        <v>5.6358823529411799</v>
      </c>
      <c r="G12898" s="4">
        <v>5.6349999999999998</v>
      </c>
      <c r="H12898" s="4">
        <v>0.12529039352419399</v>
      </c>
      <c r="I12898" s="4">
        <v>5.9</v>
      </c>
      <c r="J12898" s="4">
        <v>5.28</v>
      </c>
      <c r="K12898" s="4">
        <v>5.5549999999999997</v>
      </c>
      <c r="L12898" s="4">
        <v>5.7175000000000002</v>
      </c>
      <c r="M12898" s="4">
        <v>34</v>
      </c>
    </row>
    <row r="12899" spans="1:13" x14ac:dyDescent="0.2">
      <c r="A12899" s="3">
        <v>44531</v>
      </c>
      <c r="B12899" t="s">
        <v>3091</v>
      </c>
      <c r="C12899" t="s">
        <v>3090</v>
      </c>
      <c r="D12899" t="s">
        <v>8</v>
      </c>
      <c r="E12899" t="s">
        <v>3089</v>
      </c>
      <c r="F12899" s="4">
        <v>3.9947058823529402</v>
      </c>
      <c r="G12899" s="4">
        <v>4</v>
      </c>
      <c r="H12899" s="4">
        <v>0.36286098259749799</v>
      </c>
      <c r="I12899" s="4">
        <v>5.43</v>
      </c>
      <c r="J12899" s="4">
        <v>3.32</v>
      </c>
      <c r="K12899" s="4">
        <v>3.8</v>
      </c>
      <c r="L12899" s="4">
        <v>4.1449999999999996</v>
      </c>
      <c r="M12899" s="4">
        <v>34</v>
      </c>
    </row>
    <row r="12900" spans="1:13" x14ac:dyDescent="0.2">
      <c r="A12900" s="3">
        <v>44531</v>
      </c>
      <c r="B12900" t="s">
        <v>5412</v>
      </c>
      <c r="C12900" t="s">
        <v>3108</v>
      </c>
      <c r="D12900" t="s">
        <v>1263</v>
      </c>
      <c r="E12900" t="s">
        <v>3107</v>
      </c>
      <c r="F12900" s="4">
        <v>3.6802812500000002</v>
      </c>
      <c r="G12900" s="4">
        <v>3.6</v>
      </c>
      <c r="H12900" s="4">
        <v>0.25843190085404</v>
      </c>
      <c r="I12900" s="4">
        <v>4.5</v>
      </c>
      <c r="J12900" s="4">
        <v>3.3290000000000002</v>
      </c>
      <c r="K12900" s="4">
        <v>3.5</v>
      </c>
      <c r="L12900" s="4">
        <v>3.86</v>
      </c>
      <c r="M12900" s="4">
        <v>32</v>
      </c>
    </row>
    <row r="12901" spans="1:13" x14ac:dyDescent="0.2">
      <c r="A12901" s="3">
        <v>44531</v>
      </c>
      <c r="B12901" t="s">
        <v>5096</v>
      </c>
      <c r="C12901" t="s">
        <v>3093</v>
      </c>
      <c r="D12901" t="s">
        <v>1110</v>
      </c>
      <c r="E12901" t="s">
        <v>3092</v>
      </c>
      <c r="F12901" s="4">
        <v>3.6441935483871002</v>
      </c>
      <c r="G12901" s="4">
        <v>3.63</v>
      </c>
      <c r="H12901" s="4">
        <v>0.28753868369952601</v>
      </c>
      <c r="I12901" s="4">
        <v>4.8</v>
      </c>
      <c r="J12901" s="4">
        <v>3.23</v>
      </c>
      <c r="K12901" s="4">
        <v>3.5</v>
      </c>
      <c r="L12901" s="4">
        <v>3.7749999999999999</v>
      </c>
      <c r="M12901" s="4">
        <v>31</v>
      </c>
    </row>
    <row r="12902" spans="1:13" x14ac:dyDescent="0.2">
      <c r="A12902" s="3">
        <v>44531</v>
      </c>
      <c r="B12902" t="s">
        <v>6173</v>
      </c>
      <c r="C12902" t="s">
        <v>5098</v>
      </c>
      <c r="D12902" t="s">
        <v>1997</v>
      </c>
      <c r="E12902" t="s">
        <v>5097</v>
      </c>
      <c r="F12902" s="4">
        <v>3.5403448275862099</v>
      </c>
      <c r="G12902" s="4">
        <v>3.5</v>
      </c>
      <c r="H12902" s="4">
        <v>0.19938266794248199</v>
      </c>
      <c r="I12902" s="4">
        <v>4</v>
      </c>
      <c r="J12902" s="4">
        <v>3.22</v>
      </c>
      <c r="K12902" s="4">
        <v>3.5</v>
      </c>
      <c r="L12902" s="4">
        <v>3.7</v>
      </c>
      <c r="M12902" s="4">
        <v>29</v>
      </c>
    </row>
    <row r="12903" spans="1:13" x14ac:dyDescent="0.2">
      <c r="A12903" s="3">
        <v>44531</v>
      </c>
      <c r="B12903" t="s">
        <v>5413</v>
      </c>
      <c r="C12903" t="s">
        <v>3111</v>
      </c>
      <c r="D12903" t="s">
        <v>1264</v>
      </c>
      <c r="E12903" t="s">
        <v>3110</v>
      </c>
      <c r="F12903" s="4">
        <v>3.5153666666666701</v>
      </c>
      <c r="G12903" s="4">
        <v>3.5</v>
      </c>
      <c r="H12903" s="4">
        <v>0.16929641080850999</v>
      </c>
      <c r="I12903" s="4">
        <v>4</v>
      </c>
      <c r="J12903" s="4">
        <v>3.2</v>
      </c>
      <c r="K12903" s="4">
        <v>3.4075000000000002</v>
      </c>
      <c r="L12903" s="4">
        <v>3.6</v>
      </c>
      <c r="M12903" s="4">
        <v>30</v>
      </c>
    </row>
    <row r="12904" spans="1:13" x14ac:dyDescent="0.2">
      <c r="A12904" s="3">
        <v>44531</v>
      </c>
      <c r="B12904" t="s">
        <v>6176</v>
      </c>
      <c r="C12904" t="s">
        <v>3153</v>
      </c>
      <c r="D12904" t="s">
        <v>2000</v>
      </c>
      <c r="E12904" t="s">
        <v>3152</v>
      </c>
      <c r="F12904" s="4">
        <v>0.52147058823529402</v>
      </c>
      <c r="G12904" s="4">
        <v>0.51</v>
      </c>
      <c r="H12904" s="4">
        <v>0.10497134826808301</v>
      </c>
      <c r="I12904" s="4">
        <v>0.76</v>
      </c>
      <c r="J12904" s="4">
        <v>0.34</v>
      </c>
      <c r="K12904" s="4">
        <v>0.4425</v>
      </c>
      <c r="L12904" s="4">
        <v>0.59</v>
      </c>
      <c r="M12904" s="4">
        <v>34</v>
      </c>
    </row>
    <row r="12905" spans="1:13" x14ac:dyDescent="0.2">
      <c r="A12905" s="3">
        <v>44531</v>
      </c>
      <c r="B12905" t="s">
        <v>4325</v>
      </c>
      <c r="C12905" t="s">
        <v>4324</v>
      </c>
      <c r="D12905" t="s">
        <v>421</v>
      </c>
      <c r="E12905" t="s">
        <v>4323</v>
      </c>
      <c r="F12905" s="4">
        <v>5.6866666666666701</v>
      </c>
      <c r="G12905" s="4">
        <v>5.6</v>
      </c>
      <c r="H12905" s="4">
        <v>0.28615565252370001</v>
      </c>
      <c r="I12905" s="4">
        <v>6.5</v>
      </c>
      <c r="J12905" s="4">
        <v>5.3</v>
      </c>
      <c r="K12905" s="4">
        <v>5.5</v>
      </c>
      <c r="L12905" s="4">
        <v>5.8</v>
      </c>
      <c r="M12905" s="4">
        <v>30</v>
      </c>
    </row>
    <row r="12906" spans="1:13" x14ac:dyDescent="0.2">
      <c r="A12906" s="3">
        <v>44531</v>
      </c>
      <c r="B12906" t="s">
        <v>5405</v>
      </c>
      <c r="C12906" t="s">
        <v>4327</v>
      </c>
      <c r="D12906" t="s">
        <v>1258</v>
      </c>
      <c r="E12906" t="s">
        <v>4326</v>
      </c>
      <c r="F12906" s="4">
        <v>3.9366666666666701</v>
      </c>
      <c r="G12906" s="4">
        <v>3.85</v>
      </c>
      <c r="H12906" s="4">
        <v>0.55366075342673304</v>
      </c>
      <c r="I12906" s="4">
        <v>5.5</v>
      </c>
      <c r="J12906" s="4">
        <v>2.8</v>
      </c>
      <c r="K12906" s="4">
        <v>3.7</v>
      </c>
      <c r="L12906" s="4">
        <v>4</v>
      </c>
      <c r="M12906" s="4">
        <v>30</v>
      </c>
    </row>
    <row r="12907" spans="1:13" x14ac:dyDescent="0.2">
      <c r="A12907" s="3">
        <v>44531</v>
      </c>
      <c r="B12907" t="s">
        <v>6326</v>
      </c>
      <c r="C12907" t="s">
        <v>5407</v>
      </c>
      <c r="D12907" t="s">
        <v>2138</v>
      </c>
      <c r="E12907" t="s">
        <v>5406</v>
      </c>
      <c r="F12907" s="4">
        <v>2.81481481481481</v>
      </c>
      <c r="G12907" s="4">
        <v>2.5</v>
      </c>
      <c r="H12907" s="4">
        <v>0.70803286739426297</v>
      </c>
      <c r="I12907" s="4">
        <v>4.5</v>
      </c>
      <c r="J12907" s="4">
        <v>1.8</v>
      </c>
      <c r="K12907" s="4">
        <v>2.2999999999999998</v>
      </c>
      <c r="L12907" s="4">
        <v>3.25</v>
      </c>
      <c r="M12907" s="4">
        <v>27</v>
      </c>
    </row>
    <row r="12908" spans="1:13" x14ac:dyDescent="0.2">
      <c r="A12908" s="3">
        <v>44531</v>
      </c>
      <c r="B12908" t="s">
        <v>5444</v>
      </c>
      <c r="C12908" t="s">
        <v>3939</v>
      </c>
      <c r="D12908" t="s">
        <v>1296</v>
      </c>
      <c r="E12908" t="s">
        <v>3947</v>
      </c>
      <c r="F12908" s="4">
        <v>20.9414814814815</v>
      </c>
      <c r="G12908" s="4">
        <v>20.99</v>
      </c>
      <c r="H12908" s="4">
        <v>0.39194489117833597</v>
      </c>
      <c r="I12908" s="4">
        <v>21.64</v>
      </c>
      <c r="J12908" s="4">
        <v>20.12</v>
      </c>
      <c r="K12908" s="4">
        <v>20.614999999999998</v>
      </c>
      <c r="L12908" s="4">
        <v>21.145</v>
      </c>
      <c r="M12908" s="4">
        <v>27</v>
      </c>
    </row>
    <row r="12909" spans="1:13" x14ac:dyDescent="0.2">
      <c r="A12909" s="3">
        <v>44531</v>
      </c>
      <c r="B12909" t="s">
        <v>5511</v>
      </c>
      <c r="C12909" t="s">
        <v>3942</v>
      </c>
      <c r="D12909" t="s">
        <v>1363</v>
      </c>
      <c r="E12909" t="s">
        <v>3949</v>
      </c>
      <c r="F12909" s="4">
        <v>20.944074074074098</v>
      </c>
      <c r="G12909" s="4">
        <v>20.95</v>
      </c>
      <c r="H12909" s="4">
        <v>0.38790620653867502</v>
      </c>
      <c r="I12909" s="4">
        <v>21.72</v>
      </c>
      <c r="J12909" s="4">
        <v>20.12</v>
      </c>
      <c r="K12909" s="4">
        <v>20.675000000000001</v>
      </c>
      <c r="L12909" s="4">
        <v>21.155000000000001</v>
      </c>
      <c r="M12909" s="4">
        <v>27</v>
      </c>
    </row>
    <row r="12910" spans="1:13" x14ac:dyDescent="0.2">
      <c r="A12910" s="3">
        <v>44531</v>
      </c>
      <c r="B12910" t="s">
        <v>5612</v>
      </c>
      <c r="C12910" t="s">
        <v>3952</v>
      </c>
      <c r="D12910" t="s">
        <v>1442</v>
      </c>
      <c r="E12910" t="s">
        <v>3951</v>
      </c>
      <c r="F12910" s="4">
        <v>20.949629629629602</v>
      </c>
      <c r="G12910" s="4">
        <v>21</v>
      </c>
      <c r="H12910" s="4">
        <v>0.43012951074228301</v>
      </c>
      <c r="I12910" s="4">
        <v>21.95</v>
      </c>
      <c r="J12910" s="4">
        <v>20.149999999999999</v>
      </c>
      <c r="K12910" s="4">
        <v>20.695</v>
      </c>
      <c r="L12910" s="4">
        <v>21.25</v>
      </c>
      <c r="M12910" s="4">
        <v>27</v>
      </c>
    </row>
    <row r="12911" spans="1:13" x14ac:dyDescent="0.2">
      <c r="A12911" s="3">
        <v>44531</v>
      </c>
      <c r="B12911" t="s">
        <v>3937</v>
      </c>
      <c r="C12911" t="s">
        <v>3936</v>
      </c>
      <c r="D12911" t="s">
        <v>290</v>
      </c>
      <c r="E12911" t="s">
        <v>3935</v>
      </c>
      <c r="F12911" s="4">
        <v>20.9684375</v>
      </c>
      <c r="G12911" s="4">
        <v>21</v>
      </c>
      <c r="H12911" s="4">
        <v>0.41659998122280201</v>
      </c>
      <c r="I12911" s="4">
        <v>22</v>
      </c>
      <c r="J12911" s="4">
        <v>20</v>
      </c>
      <c r="K12911" s="4">
        <v>20.774999999999999</v>
      </c>
      <c r="L12911" s="4">
        <v>21.2</v>
      </c>
      <c r="M12911" s="4">
        <v>32</v>
      </c>
    </row>
    <row r="12912" spans="1:13" x14ac:dyDescent="0.2">
      <c r="A12912" s="3">
        <v>44531</v>
      </c>
      <c r="B12912" t="s">
        <v>3940</v>
      </c>
      <c r="C12912" t="s">
        <v>3939</v>
      </c>
      <c r="D12912" t="s">
        <v>291</v>
      </c>
      <c r="E12912" t="s">
        <v>3938</v>
      </c>
      <c r="F12912" s="4">
        <v>21.5115625</v>
      </c>
      <c r="G12912" s="4">
        <v>21.65</v>
      </c>
      <c r="H12912" s="4">
        <v>0.71129645094646099</v>
      </c>
      <c r="I12912" s="4">
        <v>22.9</v>
      </c>
      <c r="J12912" s="4">
        <v>19.5</v>
      </c>
      <c r="K12912" s="4">
        <v>21.21</v>
      </c>
      <c r="L12912" s="4">
        <v>22</v>
      </c>
      <c r="M12912" s="4">
        <v>32</v>
      </c>
    </row>
    <row r="12913" spans="1:13" x14ac:dyDescent="0.2">
      <c r="A12913" s="3">
        <v>44531</v>
      </c>
      <c r="B12913" t="s">
        <v>5349</v>
      </c>
      <c r="C12913" t="s">
        <v>3942</v>
      </c>
      <c r="D12913" t="s">
        <v>1219</v>
      </c>
      <c r="E12913" t="s">
        <v>3941</v>
      </c>
      <c r="F12913" s="4">
        <v>22.138148148148101</v>
      </c>
      <c r="G12913" s="4">
        <v>21.9</v>
      </c>
      <c r="H12913" s="4">
        <v>1.07914152859875</v>
      </c>
      <c r="I12913" s="4">
        <v>25</v>
      </c>
      <c r="J12913" s="4">
        <v>20</v>
      </c>
      <c r="K12913" s="4">
        <v>21.49</v>
      </c>
      <c r="L12913" s="4">
        <v>22.65</v>
      </c>
      <c r="M12913" s="4">
        <v>27</v>
      </c>
    </row>
    <row r="12914" spans="1:13" x14ac:dyDescent="0.2">
      <c r="A12914" s="3">
        <v>44531</v>
      </c>
      <c r="B12914" t="s">
        <v>6286</v>
      </c>
      <c r="C12914" t="s">
        <v>3952</v>
      </c>
      <c r="D12914" t="s">
        <v>2098</v>
      </c>
      <c r="E12914" t="s">
        <v>5350</v>
      </c>
      <c r="F12914" s="4">
        <v>22.3645</v>
      </c>
      <c r="G12914" s="4">
        <v>22.07</v>
      </c>
      <c r="H12914" s="4">
        <v>1.2690753990291701</v>
      </c>
      <c r="I12914" s="4">
        <v>25.21</v>
      </c>
      <c r="J12914" s="4">
        <v>20</v>
      </c>
      <c r="K12914" s="4">
        <v>21.8</v>
      </c>
      <c r="L12914" s="4">
        <v>22.625</v>
      </c>
      <c r="M12914" s="4">
        <v>20</v>
      </c>
    </row>
    <row r="12915" spans="1:13" x14ac:dyDescent="0.2">
      <c r="A12915" s="3">
        <v>44531</v>
      </c>
      <c r="B12915" t="s">
        <v>3580</v>
      </c>
      <c r="C12915" t="s">
        <v>3579</v>
      </c>
      <c r="D12915" t="s">
        <v>171</v>
      </c>
      <c r="E12915" t="s">
        <v>3578</v>
      </c>
      <c r="F12915" s="4">
        <v>5.5870588235294099</v>
      </c>
      <c r="G12915" s="4">
        <v>5.6</v>
      </c>
      <c r="H12915" s="4">
        <v>0.220200038694361</v>
      </c>
      <c r="I12915" s="4">
        <v>6</v>
      </c>
      <c r="J12915" s="4">
        <v>5</v>
      </c>
      <c r="K12915" s="4">
        <v>5.5</v>
      </c>
      <c r="L12915" s="4">
        <v>5.7225000000000001</v>
      </c>
      <c r="M12915" s="4">
        <v>34</v>
      </c>
    </row>
    <row r="12916" spans="1:13" x14ac:dyDescent="0.2">
      <c r="A12916" s="3">
        <v>44531</v>
      </c>
      <c r="B12916" t="s">
        <v>3583</v>
      </c>
      <c r="C12916" t="s">
        <v>3582</v>
      </c>
      <c r="D12916" t="s">
        <v>172</v>
      </c>
      <c r="E12916" t="s">
        <v>3581</v>
      </c>
      <c r="F12916" s="4">
        <v>2.7891176470588199</v>
      </c>
      <c r="G12916" s="4">
        <v>2.7650000000000001</v>
      </c>
      <c r="H12916" s="4">
        <v>0.46885009329440802</v>
      </c>
      <c r="I12916" s="4">
        <v>4</v>
      </c>
      <c r="J12916" s="4">
        <v>1.9</v>
      </c>
      <c r="K12916" s="4">
        <v>2.5249999999999999</v>
      </c>
      <c r="L12916" s="4">
        <v>3</v>
      </c>
      <c r="M12916" s="4">
        <v>34</v>
      </c>
    </row>
    <row r="12917" spans="1:13" x14ac:dyDescent="0.2">
      <c r="A12917" s="3">
        <v>44531</v>
      </c>
      <c r="B12917" t="s">
        <v>5214</v>
      </c>
      <c r="C12917" t="s">
        <v>3585</v>
      </c>
      <c r="D12917" t="s">
        <v>1170</v>
      </c>
      <c r="E12917" t="s">
        <v>3584</v>
      </c>
      <c r="F12917" s="4">
        <v>2.2065625</v>
      </c>
      <c r="G12917" s="4">
        <v>2.15</v>
      </c>
      <c r="H12917" s="4">
        <v>0.41129699947142001</v>
      </c>
      <c r="I12917" s="4">
        <v>3.29</v>
      </c>
      <c r="J12917" s="4">
        <v>1.5</v>
      </c>
      <c r="K12917" s="4">
        <v>2</v>
      </c>
      <c r="L12917" s="4">
        <v>2.5</v>
      </c>
      <c r="M12917" s="4">
        <v>32</v>
      </c>
    </row>
    <row r="12918" spans="1:13" x14ac:dyDescent="0.2">
      <c r="A12918" s="3">
        <v>44531</v>
      </c>
      <c r="B12918" t="s">
        <v>6233</v>
      </c>
      <c r="C12918" t="s">
        <v>5216</v>
      </c>
      <c r="D12918" t="s">
        <v>2057</v>
      </c>
      <c r="E12918" t="s">
        <v>5215</v>
      </c>
      <c r="F12918" s="4">
        <v>2.1554545454545502</v>
      </c>
      <c r="G12918" s="4">
        <v>2</v>
      </c>
      <c r="H12918" s="4">
        <v>0.497074558676178</v>
      </c>
      <c r="I12918" s="4">
        <v>3.4</v>
      </c>
      <c r="J12918" s="4">
        <v>1.3</v>
      </c>
      <c r="K12918" s="4">
        <v>2</v>
      </c>
      <c r="L12918" s="4">
        <v>2.2999999999999998</v>
      </c>
      <c r="M12918" s="4">
        <v>22</v>
      </c>
    </row>
    <row r="12919" spans="1:13" x14ac:dyDescent="0.2">
      <c r="A12919" s="3">
        <v>44531</v>
      </c>
      <c r="B12919" t="s">
        <v>5217</v>
      </c>
      <c r="C12919" t="s">
        <v>3597</v>
      </c>
      <c r="D12919" t="s">
        <v>1171</v>
      </c>
      <c r="E12919" t="s">
        <v>3596</v>
      </c>
      <c r="F12919" s="4">
        <v>3.3170370370370401</v>
      </c>
      <c r="G12919" s="4">
        <v>3</v>
      </c>
      <c r="H12919" s="4">
        <v>0.93245257588137198</v>
      </c>
      <c r="I12919" s="4">
        <v>6.1</v>
      </c>
      <c r="J12919" s="4">
        <v>1.8</v>
      </c>
      <c r="K12919" s="4">
        <v>2.86</v>
      </c>
      <c r="L12919" s="4">
        <v>3.8</v>
      </c>
      <c r="M12919" s="4">
        <v>27</v>
      </c>
    </row>
    <row r="12920" spans="1:13" x14ac:dyDescent="0.2">
      <c r="A12920" s="3">
        <v>44531</v>
      </c>
      <c r="B12920" t="s">
        <v>6234</v>
      </c>
      <c r="C12920" t="s">
        <v>3609</v>
      </c>
      <c r="D12920" t="s">
        <v>2058</v>
      </c>
      <c r="E12920" t="s">
        <v>3608</v>
      </c>
      <c r="F12920" s="4">
        <v>2.3199999999999998</v>
      </c>
      <c r="G12920" s="4">
        <v>2.42</v>
      </c>
      <c r="H12920" s="4">
        <v>0.61955437134090097</v>
      </c>
      <c r="I12920" s="4">
        <v>3.3</v>
      </c>
      <c r="J12920" s="4">
        <v>0.9</v>
      </c>
      <c r="K12920" s="4">
        <v>2.2000000000000002</v>
      </c>
      <c r="L12920" s="4">
        <v>2.7</v>
      </c>
      <c r="M12920" s="4">
        <v>22</v>
      </c>
    </row>
    <row r="12921" spans="1:13" x14ac:dyDescent="0.2">
      <c r="A12921" s="3">
        <v>44531</v>
      </c>
      <c r="B12921" t="s">
        <v>5218</v>
      </c>
      <c r="C12921" t="s">
        <v>3600</v>
      </c>
      <c r="D12921" t="s">
        <v>1172</v>
      </c>
      <c r="E12921" t="s">
        <v>3599</v>
      </c>
      <c r="F12921" s="4">
        <v>2.2888888888888901</v>
      </c>
      <c r="G12921" s="4">
        <v>2.2999999999999998</v>
      </c>
      <c r="H12921" s="4">
        <v>0.69244457336272602</v>
      </c>
      <c r="I12921" s="4">
        <v>3.5</v>
      </c>
      <c r="J12921" s="4">
        <v>1</v>
      </c>
      <c r="K12921" s="4">
        <v>1.8</v>
      </c>
      <c r="L12921" s="4">
        <v>2.665</v>
      </c>
      <c r="M12921" s="4">
        <v>27</v>
      </c>
    </row>
    <row r="12922" spans="1:13" x14ac:dyDescent="0.2">
      <c r="A12922" s="3">
        <v>44531</v>
      </c>
      <c r="B12922" t="s">
        <v>6235</v>
      </c>
      <c r="C12922" t="s">
        <v>3612</v>
      </c>
      <c r="D12922" t="s">
        <v>2059</v>
      </c>
      <c r="E12922" t="s">
        <v>3611</v>
      </c>
      <c r="F12922" s="4">
        <v>2.2072727272727302</v>
      </c>
      <c r="G12922" s="4">
        <v>2.2000000000000002</v>
      </c>
      <c r="H12922" s="4">
        <v>0.61857887681348001</v>
      </c>
      <c r="I12922" s="4">
        <v>4.3</v>
      </c>
      <c r="J12922" s="4">
        <v>1.4</v>
      </c>
      <c r="K12922" s="4">
        <v>1.825</v>
      </c>
      <c r="L12922" s="4">
        <v>2.4750000000000001</v>
      </c>
      <c r="M12922" s="4">
        <v>22</v>
      </c>
    </row>
    <row r="12923" spans="1:13" x14ac:dyDescent="0.2">
      <c r="A12923" s="3">
        <v>44531</v>
      </c>
      <c r="B12923" t="s">
        <v>5219</v>
      </c>
      <c r="C12923" t="s">
        <v>3603</v>
      </c>
      <c r="D12923" t="s">
        <v>1173</v>
      </c>
      <c r="E12923" t="s">
        <v>3602</v>
      </c>
      <c r="F12923" s="4">
        <v>3.06222222222222</v>
      </c>
      <c r="G12923" s="4">
        <v>3.1</v>
      </c>
      <c r="H12923" s="4">
        <v>0.853447007652962</v>
      </c>
      <c r="I12923" s="4">
        <v>5.0999999999999996</v>
      </c>
      <c r="J12923" s="4">
        <v>1.5</v>
      </c>
      <c r="K12923" s="4">
        <v>2.5</v>
      </c>
      <c r="L12923" s="4">
        <v>3.4649999999999999</v>
      </c>
      <c r="M12923" s="4">
        <v>27</v>
      </c>
    </row>
    <row r="12924" spans="1:13" x14ac:dyDescent="0.2">
      <c r="A12924" s="3">
        <v>44531</v>
      </c>
      <c r="B12924" t="s">
        <v>6236</v>
      </c>
      <c r="C12924" t="s">
        <v>3615</v>
      </c>
      <c r="D12924" t="s">
        <v>2060</v>
      </c>
      <c r="E12924" t="s">
        <v>3614</v>
      </c>
      <c r="F12924" s="4">
        <v>2.085</v>
      </c>
      <c r="G12924" s="4">
        <v>2.0499999999999998</v>
      </c>
      <c r="H12924" s="4">
        <v>0.886264230190007</v>
      </c>
      <c r="I12924" s="4">
        <v>3.66</v>
      </c>
      <c r="J12924" s="4">
        <v>-0.7</v>
      </c>
      <c r="K12924" s="4">
        <v>1.65</v>
      </c>
      <c r="L12924" s="4">
        <v>2.4750000000000001</v>
      </c>
      <c r="M12924" s="4">
        <v>22</v>
      </c>
    </row>
    <row r="12925" spans="1:13" x14ac:dyDescent="0.2">
      <c r="A12925" s="3">
        <v>44531</v>
      </c>
      <c r="B12925" t="s">
        <v>3613</v>
      </c>
      <c r="C12925" t="s">
        <v>3594</v>
      </c>
      <c r="D12925" t="s">
        <v>182</v>
      </c>
      <c r="E12925" t="s">
        <v>3593</v>
      </c>
      <c r="F12925" s="4">
        <v>3.78807692307692</v>
      </c>
      <c r="G12925" s="4">
        <v>3.7650000000000001</v>
      </c>
      <c r="H12925" s="4">
        <v>0.75286131116305499</v>
      </c>
      <c r="I12925" s="4">
        <v>5.5</v>
      </c>
      <c r="J12925" s="4">
        <v>2</v>
      </c>
      <c r="K12925" s="4">
        <v>3.42</v>
      </c>
      <c r="L12925" s="4">
        <v>4.3</v>
      </c>
      <c r="M12925" s="4">
        <v>26</v>
      </c>
    </row>
    <row r="12926" spans="1:13" x14ac:dyDescent="0.2">
      <c r="A12926" s="3">
        <v>44531</v>
      </c>
      <c r="B12926" t="s">
        <v>5220</v>
      </c>
      <c r="C12926" t="s">
        <v>3606</v>
      </c>
      <c r="D12926" t="s">
        <v>1174</v>
      </c>
      <c r="E12926" t="s">
        <v>3605</v>
      </c>
      <c r="F12926" s="4">
        <v>2.3781481481481501</v>
      </c>
      <c r="G12926" s="4">
        <v>2.5</v>
      </c>
      <c r="H12926" s="4">
        <v>0.71727066577213905</v>
      </c>
      <c r="I12926" s="4">
        <v>3.5</v>
      </c>
      <c r="J12926" s="4">
        <v>0.48</v>
      </c>
      <c r="K12926" s="4">
        <v>2</v>
      </c>
      <c r="L12926" s="4">
        <v>2.7749999999999999</v>
      </c>
      <c r="M12926" s="4">
        <v>27</v>
      </c>
    </row>
    <row r="12927" spans="1:13" x14ac:dyDescent="0.2">
      <c r="A12927" s="3">
        <v>44531</v>
      </c>
      <c r="B12927" t="s">
        <v>6237</v>
      </c>
      <c r="C12927" t="s">
        <v>5222</v>
      </c>
      <c r="D12927" t="s">
        <v>2061</v>
      </c>
      <c r="E12927" t="s">
        <v>5221</v>
      </c>
      <c r="F12927" s="4">
        <v>2.26181818181818</v>
      </c>
      <c r="G12927" s="4">
        <v>2.2999999999999998</v>
      </c>
      <c r="H12927" s="4">
        <v>0.741424859652563</v>
      </c>
      <c r="I12927" s="4">
        <v>4.34</v>
      </c>
      <c r="J12927" s="4">
        <v>1.4</v>
      </c>
      <c r="K12927" s="4">
        <v>1.625</v>
      </c>
      <c r="L12927" s="4">
        <v>2.5750000000000002</v>
      </c>
      <c r="M12927" s="4">
        <v>22</v>
      </c>
    </row>
    <row r="12928" spans="1:13" x14ac:dyDescent="0.2">
      <c r="A12928" s="3">
        <v>44531</v>
      </c>
      <c r="B12928" t="s">
        <v>5337</v>
      </c>
      <c r="C12928" t="s">
        <v>3873</v>
      </c>
      <c r="D12928" t="s">
        <v>1213</v>
      </c>
      <c r="E12928" t="s">
        <v>3872</v>
      </c>
      <c r="F12928" s="4">
        <v>0.86263157894736797</v>
      </c>
      <c r="G12928" s="4">
        <v>0.7</v>
      </c>
      <c r="H12928" s="4">
        <v>0.79388525692923095</v>
      </c>
      <c r="I12928" s="4">
        <v>3.9</v>
      </c>
      <c r="J12928" s="4">
        <v>0</v>
      </c>
      <c r="K12928" s="4">
        <v>0.59499999999999997</v>
      </c>
      <c r="L12928" s="4">
        <v>0.9</v>
      </c>
      <c r="M12928" s="4">
        <v>19</v>
      </c>
    </row>
    <row r="12929" spans="1:13" x14ac:dyDescent="0.2">
      <c r="A12929" s="3">
        <v>44531</v>
      </c>
      <c r="B12929" t="s">
        <v>6280</v>
      </c>
      <c r="C12929" t="s">
        <v>3885</v>
      </c>
      <c r="D12929" t="s">
        <v>2092</v>
      </c>
      <c r="E12929" t="s">
        <v>3884</v>
      </c>
      <c r="F12929" s="4">
        <v>0.52375000000000005</v>
      </c>
      <c r="G12929" s="4">
        <v>0.53500000000000003</v>
      </c>
      <c r="H12929" s="4">
        <v>0.22600516218293201</v>
      </c>
      <c r="I12929" s="4">
        <v>1.1000000000000001</v>
      </c>
      <c r="J12929" s="4">
        <v>0.1</v>
      </c>
      <c r="K12929" s="4">
        <v>0.42249999999999999</v>
      </c>
      <c r="L12929" s="4">
        <v>0.6</v>
      </c>
      <c r="M12929" s="4">
        <v>16</v>
      </c>
    </row>
    <row r="12930" spans="1:13" x14ac:dyDescent="0.2">
      <c r="A12930" s="3">
        <v>44531</v>
      </c>
      <c r="B12930" t="s">
        <v>5338</v>
      </c>
      <c r="C12930" t="s">
        <v>3876</v>
      </c>
      <c r="D12930" t="s">
        <v>1214</v>
      </c>
      <c r="E12930" t="s">
        <v>3875</v>
      </c>
      <c r="F12930" s="4">
        <v>0.66210526315789497</v>
      </c>
      <c r="G12930" s="4">
        <v>0.7</v>
      </c>
      <c r="H12930" s="4">
        <v>0.40093749786342298</v>
      </c>
      <c r="I12930" s="4">
        <v>1.3</v>
      </c>
      <c r="J12930" s="4">
        <v>-0.43</v>
      </c>
      <c r="K12930" s="4">
        <v>0.55500000000000005</v>
      </c>
      <c r="L12930" s="4">
        <v>0.9</v>
      </c>
      <c r="M12930" s="4">
        <v>19</v>
      </c>
    </row>
    <row r="12931" spans="1:13" x14ac:dyDescent="0.2">
      <c r="A12931" s="3">
        <v>44531</v>
      </c>
      <c r="B12931" t="s">
        <v>6281</v>
      </c>
      <c r="C12931" t="s">
        <v>3888</v>
      </c>
      <c r="D12931" t="s">
        <v>2093</v>
      </c>
      <c r="E12931" t="s">
        <v>3887</v>
      </c>
      <c r="F12931" s="4">
        <v>0.55312499999999998</v>
      </c>
      <c r="G12931" s="4">
        <v>0.5</v>
      </c>
      <c r="H12931" s="4">
        <v>0.31165619411995199</v>
      </c>
      <c r="I12931" s="4">
        <v>1.4</v>
      </c>
      <c r="J12931" s="4">
        <v>0</v>
      </c>
      <c r="K12931" s="4">
        <v>0.39250000000000002</v>
      </c>
      <c r="L12931" s="4">
        <v>0.61</v>
      </c>
      <c r="M12931" s="4">
        <v>16</v>
      </c>
    </row>
    <row r="12932" spans="1:13" x14ac:dyDescent="0.2">
      <c r="A12932" s="3">
        <v>44531</v>
      </c>
      <c r="B12932" t="s">
        <v>5339</v>
      </c>
      <c r="C12932" t="s">
        <v>3879</v>
      </c>
      <c r="D12932" t="s">
        <v>1215</v>
      </c>
      <c r="E12932" t="s">
        <v>3878</v>
      </c>
      <c r="F12932" s="4">
        <v>0.495789473684211</v>
      </c>
      <c r="G12932" s="4">
        <v>0.5</v>
      </c>
      <c r="H12932" s="4">
        <v>0.47677522993863802</v>
      </c>
      <c r="I12932" s="4">
        <v>1.3</v>
      </c>
      <c r="J12932" s="4">
        <v>-1.08</v>
      </c>
      <c r="K12932" s="4">
        <v>0.4</v>
      </c>
      <c r="L12932" s="4">
        <v>0.75</v>
      </c>
      <c r="M12932" s="4">
        <v>19</v>
      </c>
    </row>
    <row r="12933" spans="1:13" x14ac:dyDescent="0.2">
      <c r="A12933" s="3">
        <v>44531</v>
      </c>
      <c r="B12933" t="s">
        <v>6282</v>
      </c>
      <c r="C12933" t="s">
        <v>3891</v>
      </c>
      <c r="D12933" t="s">
        <v>2094</v>
      </c>
      <c r="E12933" t="s">
        <v>3890</v>
      </c>
      <c r="F12933" s="4">
        <v>0.47749999999999998</v>
      </c>
      <c r="G12933" s="4">
        <v>0.51</v>
      </c>
      <c r="H12933" s="4">
        <v>0.17718163937985601</v>
      </c>
      <c r="I12933" s="4">
        <v>0.72</v>
      </c>
      <c r="J12933" s="4">
        <v>0.06</v>
      </c>
      <c r="K12933" s="4">
        <v>0.375</v>
      </c>
      <c r="L12933" s="4">
        <v>0.6</v>
      </c>
      <c r="M12933" s="4">
        <v>16</v>
      </c>
    </row>
    <row r="12934" spans="1:13" x14ac:dyDescent="0.2">
      <c r="A12934" s="3">
        <v>44531</v>
      </c>
      <c r="B12934" t="s">
        <v>3889</v>
      </c>
      <c r="C12934" t="s">
        <v>3870</v>
      </c>
      <c r="D12934" t="s">
        <v>274</v>
      </c>
      <c r="E12934" t="s">
        <v>3869</v>
      </c>
      <c r="F12934" s="4">
        <v>1.04157894736842</v>
      </c>
      <c r="G12934" s="4">
        <v>0.85</v>
      </c>
      <c r="H12934" s="4">
        <v>0.61862987640155898</v>
      </c>
      <c r="I12934" s="4">
        <v>2.5</v>
      </c>
      <c r="J12934" s="4">
        <v>0.13</v>
      </c>
      <c r="K12934" s="4">
        <v>0.64500000000000002</v>
      </c>
      <c r="L12934" s="4">
        <v>1.35</v>
      </c>
      <c r="M12934" s="4">
        <v>19</v>
      </c>
    </row>
    <row r="12935" spans="1:13" x14ac:dyDescent="0.2">
      <c r="A12935" s="3">
        <v>44531</v>
      </c>
      <c r="B12935" t="s">
        <v>5340</v>
      </c>
      <c r="C12935" t="s">
        <v>3882</v>
      </c>
      <c r="D12935" t="s">
        <v>1216</v>
      </c>
      <c r="E12935" t="s">
        <v>3881</v>
      </c>
      <c r="F12935" s="4">
        <v>0.65263157894736801</v>
      </c>
      <c r="G12935" s="4">
        <v>0.7</v>
      </c>
      <c r="H12935" s="4">
        <v>0.30439086906408802</v>
      </c>
      <c r="I12935" s="4">
        <v>1.1499999999999999</v>
      </c>
      <c r="J12935" s="4">
        <v>0.1</v>
      </c>
      <c r="K12935" s="4">
        <v>0.45</v>
      </c>
      <c r="L12935" s="4">
        <v>0.85</v>
      </c>
      <c r="M12935" s="4">
        <v>19</v>
      </c>
    </row>
    <row r="12936" spans="1:13" x14ac:dyDescent="0.2">
      <c r="A12936" s="3">
        <v>44531</v>
      </c>
      <c r="B12936" t="s">
        <v>6283</v>
      </c>
      <c r="C12936" t="s">
        <v>5342</v>
      </c>
      <c r="D12936" t="s">
        <v>2095</v>
      </c>
      <c r="E12936" t="s">
        <v>5341</v>
      </c>
      <c r="F12936" s="4">
        <v>0.479375</v>
      </c>
      <c r="G12936" s="4">
        <v>0.54500000000000004</v>
      </c>
      <c r="H12936" s="4">
        <v>0.25870108233248701</v>
      </c>
      <c r="I12936" s="4">
        <v>0.83</v>
      </c>
      <c r="J12936" s="4">
        <v>-0.1</v>
      </c>
      <c r="K12936" s="4">
        <v>0.3775</v>
      </c>
      <c r="L12936" s="4">
        <v>0.625</v>
      </c>
      <c r="M12936" s="4">
        <v>16</v>
      </c>
    </row>
    <row r="12937" spans="1:13" x14ac:dyDescent="0.2">
      <c r="A12937" s="3">
        <v>44562</v>
      </c>
      <c r="B12937" t="s">
        <v>3931</v>
      </c>
      <c r="C12937" t="s">
        <v>3927</v>
      </c>
      <c r="D12937" t="s">
        <v>288</v>
      </c>
      <c r="E12937" t="s">
        <v>3926</v>
      </c>
      <c r="F12937" s="4">
        <v>8.1216666666666697</v>
      </c>
      <c r="G12937" s="4">
        <v>8.0399999999999991</v>
      </c>
      <c r="H12937" s="4">
        <v>0.541998449112707</v>
      </c>
      <c r="I12937" s="4">
        <v>9.09</v>
      </c>
      <c r="J12937" s="4">
        <v>7.35</v>
      </c>
      <c r="K12937" s="4">
        <v>7.7874999999999996</v>
      </c>
      <c r="L12937" s="4">
        <v>8.3125</v>
      </c>
      <c r="M12937" s="4">
        <v>24</v>
      </c>
    </row>
    <row r="12938" spans="1:13" x14ac:dyDescent="0.2">
      <c r="A12938" s="3">
        <v>44562</v>
      </c>
      <c r="B12938" t="s">
        <v>5346</v>
      </c>
      <c r="C12938" t="s">
        <v>3930</v>
      </c>
      <c r="D12938" t="s">
        <v>1218</v>
      </c>
      <c r="E12938" t="s">
        <v>3929</v>
      </c>
      <c r="F12938" s="4">
        <v>8.2021739130434792</v>
      </c>
      <c r="G12938" s="4">
        <v>8.16</v>
      </c>
      <c r="H12938" s="4">
        <v>0.600075423454412</v>
      </c>
      <c r="I12938" s="4">
        <v>9.32</v>
      </c>
      <c r="J12938" s="4">
        <v>7.25</v>
      </c>
      <c r="K12938" s="4">
        <v>7.7</v>
      </c>
      <c r="L12938" s="4">
        <v>8.6150000000000002</v>
      </c>
      <c r="M12938" s="4">
        <v>23</v>
      </c>
    </row>
    <row r="12939" spans="1:13" x14ac:dyDescent="0.2">
      <c r="A12939" s="3">
        <v>44562</v>
      </c>
      <c r="B12939" t="s">
        <v>6285</v>
      </c>
      <c r="C12939" t="s">
        <v>3933</v>
      </c>
      <c r="D12939" t="s">
        <v>2097</v>
      </c>
      <c r="E12939" t="s">
        <v>3932</v>
      </c>
      <c r="F12939" s="4">
        <v>8.0150000000000006</v>
      </c>
      <c r="G12939" s="4">
        <v>7.9</v>
      </c>
      <c r="H12939" s="4">
        <v>0.71261933442018899</v>
      </c>
      <c r="I12939" s="4">
        <v>9.32</v>
      </c>
      <c r="J12939" s="4">
        <v>7</v>
      </c>
      <c r="K12939" s="4">
        <v>7.5</v>
      </c>
      <c r="L12939" s="4">
        <v>8.52</v>
      </c>
      <c r="M12939" s="4">
        <v>20</v>
      </c>
    </row>
    <row r="12940" spans="1:13" x14ac:dyDescent="0.2">
      <c r="A12940" s="3">
        <v>44562</v>
      </c>
      <c r="B12940" t="s">
        <v>3922</v>
      </c>
      <c r="C12940" t="s">
        <v>3918</v>
      </c>
      <c r="D12940" t="s">
        <v>285</v>
      </c>
      <c r="E12940" t="s">
        <v>3917</v>
      </c>
      <c r="F12940" s="4">
        <v>6.7307407407407398</v>
      </c>
      <c r="G12940" s="4">
        <v>6.75</v>
      </c>
      <c r="H12940" s="4">
        <v>0.27754314877186098</v>
      </c>
      <c r="I12940" s="4">
        <v>7.25</v>
      </c>
      <c r="J12940" s="4">
        <v>6.1</v>
      </c>
      <c r="K12940" s="4">
        <v>6.5350000000000001</v>
      </c>
      <c r="L12940" s="4">
        <v>6.9249999999999998</v>
      </c>
      <c r="M12940" s="4">
        <v>27</v>
      </c>
    </row>
    <row r="12941" spans="1:13" x14ac:dyDescent="0.2">
      <c r="A12941" s="3">
        <v>44562</v>
      </c>
      <c r="B12941" t="s">
        <v>5343</v>
      </c>
      <c r="C12941" t="s">
        <v>3921</v>
      </c>
      <c r="D12941" t="s">
        <v>1217</v>
      </c>
      <c r="E12941" t="s">
        <v>3920</v>
      </c>
      <c r="F12941" s="4">
        <v>7.00814814814815</v>
      </c>
      <c r="G12941" s="4">
        <v>7</v>
      </c>
      <c r="H12941" s="4">
        <v>0.52138895150016196</v>
      </c>
      <c r="I12941" s="4">
        <v>8.1999999999999993</v>
      </c>
      <c r="J12941" s="4">
        <v>5.76</v>
      </c>
      <c r="K12941" s="4">
        <v>6.7450000000000001</v>
      </c>
      <c r="L12941" s="4">
        <v>7.2750000000000004</v>
      </c>
      <c r="M12941" s="4">
        <v>27</v>
      </c>
    </row>
    <row r="12942" spans="1:13" x14ac:dyDescent="0.2">
      <c r="A12942" s="3">
        <v>44562</v>
      </c>
      <c r="B12942" t="s">
        <v>6284</v>
      </c>
      <c r="C12942" t="s">
        <v>3924</v>
      </c>
      <c r="D12942" t="s">
        <v>2096</v>
      </c>
      <c r="E12942" t="s">
        <v>3923</v>
      </c>
      <c r="F12942" s="4">
        <v>6.8095652173912997</v>
      </c>
      <c r="G12942" s="4">
        <v>6.75</v>
      </c>
      <c r="H12942" s="4">
        <v>0.79420330727127597</v>
      </c>
      <c r="I12942" s="4">
        <v>9.06</v>
      </c>
      <c r="J12942" s="4">
        <v>5.5</v>
      </c>
      <c r="K12942" s="4">
        <v>6.34</v>
      </c>
      <c r="L12942" s="4">
        <v>7.26</v>
      </c>
      <c r="M12942" s="4">
        <v>23</v>
      </c>
    </row>
    <row r="12943" spans="1:13" x14ac:dyDescent="0.2">
      <c r="A12943" s="3">
        <v>44562</v>
      </c>
      <c r="B12943" t="s">
        <v>5355</v>
      </c>
      <c r="C12943" t="s">
        <v>3988</v>
      </c>
      <c r="D12943" t="s">
        <v>1222</v>
      </c>
      <c r="E12943" t="s">
        <v>3987</v>
      </c>
      <c r="F12943" s="4">
        <v>3.7466666666666701</v>
      </c>
      <c r="G12943" s="4">
        <v>3.7</v>
      </c>
      <c r="H12943" s="4">
        <v>0.33524961997339803</v>
      </c>
      <c r="I12943" s="4">
        <v>4.4000000000000004</v>
      </c>
      <c r="J12943" s="4">
        <v>3</v>
      </c>
      <c r="K12943" s="4">
        <v>3.6</v>
      </c>
      <c r="L12943" s="4">
        <v>3.9750000000000001</v>
      </c>
      <c r="M12943" s="4">
        <v>27</v>
      </c>
    </row>
    <row r="12944" spans="1:13" x14ac:dyDescent="0.2">
      <c r="A12944" s="3">
        <v>44562</v>
      </c>
      <c r="B12944" t="s">
        <v>6289</v>
      </c>
      <c r="C12944" t="s">
        <v>3991</v>
      </c>
      <c r="D12944" t="s">
        <v>2101</v>
      </c>
      <c r="E12944" t="s">
        <v>3990</v>
      </c>
      <c r="F12944" s="4">
        <v>3.6911111111111099</v>
      </c>
      <c r="G12944" s="4">
        <v>3.6</v>
      </c>
      <c r="H12944" s="4">
        <v>0.38114537236046098</v>
      </c>
      <c r="I12944" s="4">
        <v>4.5</v>
      </c>
      <c r="J12944" s="4">
        <v>2.7</v>
      </c>
      <c r="K12944" s="4">
        <v>3.5</v>
      </c>
      <c r="L12944" s="4">
        <v>3.91</v>
      </c>
      <c r="M12944" s="4">
        <v>27</v>
      </c>
    </row>
    <row r="12945" spans="1:13" x14ac:dyDescent="0.2">
      <c r="A12945" s="3">
        <v>44562</v>
      </c>
      <c r="B12945" t="s">
        <v>5358</v>
      </c>
      <c r="C12945" t="s">
        <v>3994</v>
      </c>
      <c r="D12945" t="s">
        <v>1223</v>
      </c>
      <c r="E12945" t="s">
        <v>3993</v>
      </c>
      <c r="F12945" s="4">
        <v>3.8717241379310301</v>
      </c>
      <c r="G12945" s="4">
        <v>3.9</v>
      </c>
      <c r="H12945" s="4">
        <v>0.203664096097984</v>
      </c>
      <c r="I12945" s="4">
        <v>4.2</v>
      </c>
      <c r="J12945" s="4">
        <v>3.5</v>
      </c>
      <c r="K12945" s="4">
        <v>3.7</v>
      </c>
      <c r="L12945" s="4">
        <v>4</v>
      </c>
      <c r="M12945" s="4">
        <v>29</v>
      </c>
    </row>
    <row r="12946" spans="1:13" x14ac:dyDescent="0.2">
      <c r="A12946" s="3">
        <v>44562</v>
      </c>
      <c r="B12946" t="s">
        <v>6290</v>
      </c>
      <c r="C12946" t="s">
        <v>3997</v>
      </c>
      <c r="D12946" t="s">
        <v>2102</v>
      </c>
      <c r="E12946" t="s">
        <v>3996</v>
      </c>
      <c r="F12946" s="4">
        <v>3.8144827586206902</v>
      </c>
      <c r="G12946" s="4">
        <v>3.88</v>
      </c>
      <c r="H12946" s="4">
        <v>0.27811336597685399</v>
      </c>
      <c r="I12946" s="4">
        <v>4.3</v>
      </c>
      <c r="J12946" s="4">
        <v>3.3</v>
      </c>
      <c r="K12946" s="4">
        <v>3.6</v>
      </c>
      <c r="L12946" s="4">
        <v>4.08</v>
      </c>
      <c r="M12946" s="4">
        <v>29</v>
      </c>
    </row>
    <row r="12947" spans="1:13" x14ac:dyDescent="0.2">
      <c r="A12947" s="3">
        <v>44562</v>
      </c>
      <c r="B12947" t="s">
        <v>4434</v>
      </c>
      <c r="C12947" t="s">
        <v>3894</v>
      </c>
      <c r="D12947" t="s">
        <v>522</v>
      </c>
      <c r="E12947" t="s">
        <v>3893</v>
      </c>
      <c r="F12947" s="4">
        <v>6.0955882352941204</v>
      </c>
      <c r="G12947" s="4">
        <v>6</v>
      </c>
      <c r="H12947" s="4">
        <v>0.23040400849404699</v>
      </c>
      <c r="I12947" s="4">
        <v>6.5</v>
      </c>
      <c r="J12947" s="4">
        <v>5.75</v>
      </c>
      <c r="K12947" s="4">
        <v>6</v>
      </c>
      <c r="L12947" s="4">
        <v>6.25</v>
      </c>
      <c r="M12947" s="4">
        <v>34</v>
      </c>
    </row>
    <row r="12948" spans="1:13" x14ac:dyDescent="0.2">
      <c r="A12948" s="3">
        <v>44562</v>
      </c>
      <c r="B12948" t="s">
        <v>5611</v>
      </c>
      <c r="C12948" t="s">
        <v>3906</v>
      </c>
      <c r="D12948" t="s">
        <v>1441</v>
      </c>
      <c r="E12948" t="s">
        <v>3905</v>
      </c>
      <c r="F12948" s="4">
        <v>6.9696969696969697</v>
      </c>
      <c r="G12948" s="4">
        <v>7</v>
      </c>
      <c r="H12948" s="4">
        <v>0.38404495870019001</v>
      </c>
      <c r="I12948" s="4">
        <v>8</v>
      </c>
      <c r="J12948" s="4">
        <v>6</v>
      </c>
      <c r="K12948" s="4">
        <v>6.75</v>
      </c>
      <c r="L12948" s="4">
        <v>7</v>
      </c>
      <c r="M12948" s="4">
        <v>33</v>
      </c>
    </row>
    <row r="12949" spans="1:13" x14ac:dyDescent="0.2">
      <c r="A12949" s="3">
        <v>44562</v>
      </c>
      <c r="B12949" t="s">
        <v>4586</v>
      </c>
      <c r="C12949" t="s">
        <v>3897</v>
      </c>
      <c r="D12949" t="s">
        <v>616</v>
      </c>
      <c r="E12949" t="s">
        <v>3896</v>
      </c>
      <c r="F12949" s="4">
        <v>6.4117647058823497</v>
      </c>
      <c r="G12949" s="4">
        <v>6.5</v>
      </c>
      <c r="H12949" s="4">
        <v>0.35292260794886199</v>
      </c>
      <c r="I12949" s="4">
        <v>7.25</v>
      </c>
      <c r="J12949" s="4">
        <v>5.75</v>
      </c>
      <c r="K12949" s="4">
        <v>6.25</v>
      </c>
      <c r="L12949" s="4">
        <v>6.5</v>
      </c>
      <c r="M12949" s="4">
        <v>34</v>
      </c>
    </row>
    <row r="12950" spans="1:13" x14ac:dyDescent="0.2">
      <c r="A12950" s="3">
        <v>44562</v>
      </c>
      <c r="B12950" t="s">
        <v>5677</v>
      </c>
      <c r="C12950" t="s">
        <v>3909</v>
      </c>
      <c r="D12950" t="s">
        <v>1507</v>
      </c>
      <c r="E12950" t="s">
        <v>3908</v>
      </c>
      <c r="F12950" s="4">
        <v>7.0681818181818201</v>
      </c>
      <c r="G12950" s="4">
        <v>7</v>
      </c>
      <c r="H12950" s="4">
        <v>0.42515037446660098</v>
      </c>
      <c r="I12950" s="4">
        <v>8.25</v>
      </c>
      <c r="J12950" s="4">
        <v>6</v>
      </c>
      <c r="K12950" s="4">
        <v>6.75</v>
      </c>
      <c r="L12950" s="4">
        <v>7.25</v>
      </c>
      <c r="M12950" s="4">
        <v>33</v>
      </c>
    </row>
    <row r="12951" spans="1:13" x14ac:dyDescent="0.2">
      <c r="A12951" s="3">
        <v>44562</v>
      </c>
      <c r="B12951" t="s">
        <v>4790</v>
      </c>
      <c r="C12951" t="s">
        <v>3900</v>
      </c>
      <c r="D12951" t="s">
        <v>812</v>
      </c>
      <c r="E12951" t="s">
        <v>3899</v>
      </c>
      <c r="F12951" s="4">
        <v>6.6764705882352899</v>
      </c>
      <c r="G12951" s="4">
        <v>6.75</v>
      </c>
      <c r="H12951" s="4">
        <v>0.37197981659925999</v>
      </c>
      <c r="I12951" s="4">
        <v>7.5</v>
      </c>
      <c r="J12951" s="4">
        <v>5.75</v>
      </c>
      <c r="K12951" s="4">
        <v>6.5</v>
      </c>
      <c r="L12951" s="4">
        <v>6.75</v>
      </c>
      <c r="M12951" s="4">
        <v>34</v>
      </c>
    </row>
    <row r="12952" spans="1:13" x14ac:dyDescent="0.2">
      <c r="A12952" s="3">
        <v>44562</v>
      </c>
      <c r="B12952" t="s">
        <v>5878</v>
      </c>
      <c r="C12952" t="s">
        <v>3912</v>
      </c>
      <c r="D12952" t="s">
        <v>1704</v>
      </c>
      <c r="E12952" t="s">
        <v>3911</v>
      </c>
      <c r="F12952" s="4">
        <v>7.10606060606061</v>
      </c>
      <c r="G12952" s="4">
        <v>7</v>
      </c>
      <c r="H12952" s="4">
        <v>0.50011835720369402</v>
      </c>
      <c r="I12952" s="4">
        <v>8.5</v>
      </c>
      <c r="J12952" s="4">
        <v>6</v>
      </c>
      <c r="K12952" s="4">
        <v>6.75</v>
      </c>
      <c r="L12952" s="4">
        <v>7.25</v>
      </c>
      <c r="M12952" s="4">
        <v>33</v>
      </c>
    </row>
    <row r="12953" spans="1:13" x14ac:dyDescent="0.2">
      <c r="A12953" s="3">
        <v>44562</v>
      </c>
      <c r="B12953" t="s">
        <v>4985</v>
      </c>
      <c r="C12953" t="s">
        <v>3903</v>
      </c>
      <c r="D12953" t="s">
        <v>1007</v>
      </c>
      <c r="E12953" t="s">
        <v>3902</v>
      </c>
      <c r="F12953" s="4">
        <v>6.8357142857142899</v>
      </c>
      <c r="G12953" s="4">
        <v>6.75</v>
      </c>
      <c r="H12953" s="4">
        <v>0.34269078597172098</v>
      </c>
      <c r="I12953" s="4">
        <v>7.75</v>
      </c>
      <c r="J12953" s="4">
        <v>6</v>
      </c>
      <c r="K12953" s="4">
        <v>6.75</v>
      </c>
      <c r="L12953" s="4">
        <v>7</v>
      </c>
      <c r="M12953" s="4">
        <v>35</v>
      </c>
    </row>
    <row r="12954" spans="1:13" x14ac:dyDescent="0.2">
      <c r="A12954" s="3">
        <v>44562</v>
      </c>
      <c r="B12954" t="s">
        <v>6073</v>
      </c>
      <c r="C12954" t="s">
        <v>3915</v>
      </c>
      <c r="D12954" t="s">
        <v>1897</v>
      </c>
      <c r="E12954" t="s">
        <v>3914</v>
      </c>
      <c r="F12954" s="4">
        <v>7.1428571428571397</v>
      </c>
      <c r="G12954" s="4">
        <v>7</v>
      </c>
      <c r="H12954" s="4">
        <v>0.53304657907371</v>
      </c>
      <c r="I12954" s="4">
        <v>8.75</v>
      </c>
      <c r="J12954" s="4">
        <v>6</v>
      </c>
      <c r="K12954" s="4">
        <v>6.875</v>
      </c>
      <c r="L12954" s="4">
        <v>7.5</v>
      </c>
      <c r="M12954" s="4">
        <v>35</v>
      </c>
    </row>
    <row r="12955" spans="1:13" x14ac:dyDescent="0.2">
      <c r="A12955" s="3">
        <v>44562</v>
      </c>
      <c r="B12955" t="s">
        <v>6172</v>
      </c>
      <c r="C12955" t="s">
        <v>3081</v>
      </c>
      <c r="D12955" t="s">
        <v>1996</v>
      </c>
      <c r="E12955" t="s">
        <v>3080</v>
      </c>
      <c r="F12955" s="4">
        <v>4.3259459459459499</v>
      </c>
      <c r="G12955" s="4">
        <v>4.26</v>
      </c>
      <c r="H12955" s="4">
        <v>0.56815715480186701</v>
      </c>
      <c r="I12955" s="4">
        <v>7.02</v>
      </c>
      <c r="J12955" s="4">
        <v>3.5</v>
      </c>
      <c r="K12955" s="4">
        <v>4</v>
      </c>
      <c r="L12955" s="4">
        <v>4.5</v>
      </c>
      <c r="M12955" s="4">
        <v>37</v>
      </c>
    </row>
    <row r="12956" spans="1:13" x14ac:dyDescent="0.2">
      <c r="A12956" s="3">
        <v>44562</v>
      </c>
      <c r="B12956" t="s">
        <v>6327</v>
      </c>
      <c r="C12956" t="s">
        <v>3084</v>
      </c>
      <c r="D12956" t="s">
        <v>2139</v>
      </c>
      <c r="E12956" t="s">
        <v>3083</v>
      </c>
      <c r="F12956" s="4">
        <v>4.2037837837837797</v>
      </c>
      <c r="G12956" s="4">
        <v>4.17</v>
      </c>
      <c r="H12956" s="4">
        <v>0.53769751591263504</v>
      </c>
      <c r="I12956" s="4">
        <v>6.8</v>
      </c>
      <c r="J12956" s="4">
        <v>3.5</v>
      </c>
      <c r="K12956" s="4">
        <v>3.9</v>
      </c>
      <c r="L12956" s="4">
        <v>4.32</v>
      </c>
      <c r="M12956" s="4">
        <v>37</v>
      </c>
    </row>
    <row r="12957" spans="1:13" x14ac:dyDescent="0.2">
      <c r="A12957" s="3">
        <v>44562</v>
      </c>
      <c r="B12957" t="s">
        <v>3076</v>
      </c>
      <c r="C12957" t="s">
        <v>3072</v>
      </c>
      <c r="D12957" t="s">
        <v>3</v>
      </c>
      <c r="E12957" t="s">
        <v>3071</v>
      </c>
      <c r="F12957" s="4">
        <v>4.42243243243243</v>
      </c>
      <c r="G12957" s="4">
        <v>4.2699999999999996</v>
      </c>
      <c r="H12957" s="4">
        <v>0.57135514060582004</v>
      </c>
      <c r="I12957" s="4">
        <v>7.23</v>
      </c>
      <c r="J12957" s="4">
        <v>3.76</v>
      </c>
      <c r="K12957" s="4">
        <v>4.16</v>
      </c>
      <c r="L12957" s="4">
        <v>4.55</v>
      </c>
      <c r="M12957" s="4">
        <v>37</v>
      </c>
    </row>
    <row r="12958" spans="1:13" x14ac:dyDescent="0.2">
      <c r="A12958" s="3">
        <v>44562</v>
      </c>
      <c r="B12958" t="s">
        <v>5092</v>
      </c>
      <c r="C12958" t="s">
        <v>3075</v>
      </c>
      <c r="D12958" t="s">
        <v>1108</v>
      </c>
      <c r="E12958" t="s">
        <v>3074</v>
      </c>
      <c r="F12958" s="4">
        <v>3.7264864864864902</v>
      </c>
      <c r="G12958" s="4">
        <v>3.76</v>
      </c>
      <c r="H12958" s="4">
        <v>0.30704882181662702</v>
      </c>
      <c r="I12958" s="4">
        <v>5</v>
      </c>
      <c r="J12958" s="4">
        <v>3.1</v>
      </c>
      <c r="K12958" s="4">
        <v>3.55</v>
      </c>
      <c r="L12958" s="4">
        <v>3.8</v>
      </c>
      <c r="M12958" s="4">
        <v>37</v>
      </c>
    </row>
    <row r="12959" spans="1:13" x14ac:dyDescent="0.2">
      <c r="A12959" s="3">
        <v>44562</v>
      </c>
      <c r="B12959" t="s">
        <v>6329</v>
      </c>
      <c r="C12959" t="s">
        <v>3102</v>
      </c>
      <c r="D12959" t="s">
        <v>2141</v>
      </c>
      <c r="E12959" t="s">
        <v>3101</v>
      </c>
      <c r="F12959" s="4">
        <v>3.6361764705882398</v>
      </c>
      <c r="G12959" s="4">
        <v>3.6349999999999998</v>
      </c>
      <c r="H12959" s="4">
        <v>0.19884537476630801</v>
      </c>
      <c r="I12959" s="4">
        <v>4</v>
      </c>
      <c r="J12959" s="4">
        <v>3.15</v>
      </c>
      <c r="K12959" s="4">
        <v>3.52</v>
      </c>
      <c r="L12959" s="4">
        <v>3.7</v>
      </c>
      <c r="M12959" s="4">
        <v>34</v>
      </c>
    </row>
    <row r="12960" spans="1:13" x14ac:dyDescent="0.2">
      <c r="A12960" s="3">
        <v>44562</v>
      </c>
      <c r="B12960" t="s">
        <v>6171</v>
      </c>
      <c r="C12960" t="s">
        <v>3078</v>
      </c>
      <c r="D12960" t="s">
        <v>1995</v>
      </c>
      <c r="E12960" t="s">
        <v>3077</v>
      </c>
      <c r="F12960" s="4">
        <v>3.6413333333333302</v>
      </c>
      <c r="G12960" s="4">
        <v>3.6</v>
      </c>
      <c r="H12960" s="4">
        <v>0.28010753271744998</v>
      </c>
      <c r="I12960" s="4">
        <v>4.5</v>
      </c>
      <c r="J12960" s="4">
        <v>3.1</v>
      </c>
      <c r="K12960" s="4">
        <v>3.5</v>
      </c>
      <c r="L12960" s="4">
        <v>3.7</v>
      </c>
      <c r="M12960" s="4">
        <v>30</v>
      </c>
    </row>
    <row r="12961" spans="1:13" x14ac:dyDescent="0.2">
      <c r="A12961" s="3">
        <v>44562</v>
      </c>
      <c r="B12961" t="s">
        <v>6330</v>
      </c>
      <c r="C12961" t="s">
        <v>3105</v>
      </c>
      <c r="D12961" t="s">
        <v>2142</v>
      </c>
      <c r="E12961" t="s">
        <v>3104</v>
      </c>
      <c r="F12961" s="4">
        <v>3.5393750000000002</v>
      </c>
      <c r="G12961" s="4">
        <v>3.5</v>
      </c>
      <c r="H12961" s="4">
        <v>0.200675271311961</v>
      </c>
      <c r="I12961" s="4">
        <v>4</v>
      </c>
      <c r="J12961" s="4">
        <v>3</v>
      </c>
      <c r="K12961" s="4">
        <v>3.5</v>
      </c>
      <c r="L12961" s="4">
        <v>3.6</v>
      </c>
      <c r="M12961" s="4">
        <v>32</v>
      </c>
    </row>
    <row r="12962" spans="1:13" x14ac:dyDescent="0.2">
      <c r="A12962" s="3">
        <v>44562</v>
      </c>
      <c r="B12962" t="s">
        <v>5414</v>
      </c>
      <c r="C12962" t="s">
        <v>3114</v>
      </c>
      <c r="D12962" t="s">
        <v>1265</v>
      </c>
      <c r="E12962" t="s">
        <v>3113</v>
      </c>
      <c r="F12962" s="4">
        <v>0.53594594594594602</v>
      </c>
      <c r="G12962" s="4">
        <v>0.53</v>
      </c>
      <c r="H12962" s="4">
        <v>8.5129295762369606E-2</v>
      </c>
      <c r="I12962" s="4">
        <v>0.8</v>
      </c>
      <c r="J12962" s="4">
        <v>0.37</v>
      </c>
      <c r="K12962" s="4">
        <v>0.5</v>
      </c>
      <c r="L12962" s="4">
        <v>0.57999999999999996</v>
      </c>
      <c r="M12962" s="4">
        <v>37</v>
      </c>
    </row>
    <row r="12963" spans="1:13" x14ac:dyDescent="0.2">
      <c r="A12963" s="3">
        <v>44562</v>
      </c>
      <c r="B12963" t="s">
        <v>6333</v>
      </c>
      <c r="C12963" t="s">
        <v>3150</v>
      </c>
      <c r="D12963" t="s">
        <v>2145</v>
      </c>
      <c r="E12963" t="s">
        <v>3149</v>
      </c>
      <c r="F12963" s="4">
        <v>0.46742857142857103</v>
      </c>
      <c r="G12963" s="4">
        <v>0.47</v>
      </c>
      <c r="H12963" s="4">
        <v>0.126149837544901</v>
      </c>
      <c r="I12963" s="4">
        <v>0.73</v>
      </c>
      <c r="J12963" s="4">
        <v>0.19</v>
      </c>
      <c r="K12963" s="4">
        <v>0.39500000000000002</v>
      </c>
      <c r="L12963" s="4">
        <v>0.56499999999999995</v>
      </c>
      <c r="M12963" s="4">
        <v>35</v>
      </c>
    </row>
    <row r="12964" spans="1:13" x14ac:dyDescent="0.2">
      <c r="A12964" s="3">
        <v>44562</v>
      </c>
      <c r="B12964" t="s">
        <v>5479</v>
      </c>
      <c r="C12964" t="s">
        <v>3117</v>
      </c>
      <c r="D12964" t="s">
        <v>1331</v>
      </c>
      <c r="E12964" t="s">
        <v>3116</v>
      </c>
      <c r="F12964" s="4">
        <v>0.41621621621621602</v>
      </c>
      <c r="G12964" s="4">
        <v>0.42</v>
      </c>
      <c r="H12964" s="4">
        <v>0.11583876129611601</v>
      </c>
      <c r="I12964" s="4">
        <v>0.7</v>
      </c>
      <c r="J12964" s="4">
        <v>-0.06</v>
      </c>
      <c r="K12964" s="4">
        <v>0.38</v>
      </c>
      <c r="L12964" s="4">
        <v>0.45</v>
      </c>
      <c r="M12964" s="4">
        <v>37</v>
      </c>
    </row>
    <row r="12965" spans="1:13" x14ac:dyDescent="0.2">
      <c r="A12965" s="3">
        <v>44562</v>
      </c>
      <c r="B12965" t="s">
        <v>5551</v>
      </c>
      <c r="C12965" t="s">
        <v>3120</v>
      </c>
      <c r="D12965" t="s">
        <v>1401</v>
      </c>
      <c r="E12965" t="s">
        <v>3119</v>
      </c>
      <c r="F12965" s="4">
        <v>0.44055555555555598</v>
      </c>
      <c r="G12965" s="4">
        <v>0.43</v>
      </c>
      <c r="H12965" s="4">
        <v>8.76337979302651E-2</v>
      </c>
      <c r="I12965" s="4">
        <v>0.7</v>
      </c>
      <c r="J12965" s="4">
        <v>0.25</v>
      </c>
      <c r="K12965" s="4">
        <v>0.39</v>
      </c>
      <c r="L12965" s="4">
        <v>0.47</v>
      </c>
      <c r="M12965" s="4">
        <v>36</v>
      </c>
    </row>
    <row r="12966" spans="1:13" x14ac:dyDescent="0.2">
      <c r="A12966" s="3">
        <v>44562</v>
      </c>
      <c r="B12966" t="s">
        <v>5647</v>
      </c>
      <c r="C12966" t="s">
        <v>3123</v>
      </c>
      <c r="D12966" t="s">
        <v>1477</v>
      </c>
      <c r="E12966" t="s">
        <v>3122</v>
      </c>
      <c r="F12966" s="4">
        <v>-3.0833333333333299E-2</v>
      </c>
      <c r="G12966" s="4">
        <v>-0.06</v>
      </c>
      <c r="H12966" s="4">
        <v>0.17699677156054899</v>
      </c>
      <c r="I12966" s="4">
        <v>0.59</v>
      </c>
      <c r="J12966" s="4">
        <v>-0.26</v>
      </c>
      <c r="K12966" s="4">
        <v>-0.1525</v>
      </c>
      <c r="L12966" s="4">
        <v>3.2500000000000001E-2</v>
      </c>
      <c r="M12966" s="4">
        <v>36</v>
      </c>
    </row>
    <row r="12967" spans="1:13" x14ac:dyDescent="0.2">
      <c r="A12967" s="3">
        <v>44562</v>
      </c>
      <c r="B12967" t="s">
        <v>5714</v>
      </c>
      <c r="C12967" t="s">
        <v>3126</v>
      </c>
      <c r="D12967" t="s">
        <v>1542</v>
      </c>
      <c r="E12967" t="s">
        <v>3125</v>
      </c>
      <c r="F12967" s="4">
        <v>-0.12638888888888899</v>
      </c>
      <c r="G12967" s="4">
        <v>-0.17499999999999999</v>
      </c>
      <c r="H12967" s="4">
        <v>0.16896580850706</v>
      </c>
      <c r="I12967" s="4">
        <v>0.35</v>
      </c>
      <c r="J12967" s="4">
        <v>-0.34</v>
      </c>
      <c r="K12967" s="4">
        <v>-0.2525</v>
      </c>
      <c r="L12967" s="4">
        <v>-5.7500000000000002E-2</v>
      </c>
      <c r="M12967" s="4">
        <v>36</v>
      </c>
    </row>
    <row r="12968" spans="1:13" x14ac:dyDescent="0.2">
      <c r="A12968" s="3">
        <v>44562</v>
      </c>
      <c r="B12968" t="s">
        <v>5779</v>
      </c>
      <c r="C12968" t="s">
        <v>3129</v>
      </c>
      <c r="D12968" t="s">
        <v>1607</v>
      </c>
      <c r="E12968" t="s">
        <v>3128</v>
      </c>
      <c r="F12968" s="4">
        <v>0.28333333333333299</v>
      </c>
      <c r="G12968" s="4">
        <v>0.27</v>
      </c>
      <c r="H12968" s="4">
        <v>9.8850536525749697E-2</v>
      </c>
      <c r="I12968" s="4">
        <v>0.6</v>
      </c>
      <c r="J12968" s="4">
        <v>0.11</v>
      </c>
      <c r="K12968" s="4">
        <v>0.23</v>
      </c>
      <c r="L12968" s="4">
        <v>0.33250000000000002</v>
      </c>
      <c r="M12968" s="4">
        <v>36</v>
      </c>
    </row>
    <row r="12969" spans="1:13" x14ac:dyDescent="0.2">
      <c r="A12969" s="3">
        <v>44562</v>
      </c>
      <c r="B12969" t="s">
        <v>5848</v>
      </c>
      <c r="C12969" t="s">
        <v>3132</v>
      </c>
      <c r="D12969" t="s">
        <v>1674</v>
      </c>
      <c r="E12969" t="s">
        <v>3131</v>
      </c>
      <c r="F12969" s="4">
        <v>0.37666666666666698</v>
      </c>
      <c r="G12969" s="4">
        <v>0.37</v>
      </c>
      <c r="H12969" s="4">
        <v>8.3529293407420005E-2</v>
      </c>
      <c r="I12969" s="4">
        <v>0.6</v>
      </c>
      <c r="J12969" s="4">
        <v>0.21</v>
      </c>
      <c r="K12969" s="4">
        <v>0.32750000000000001</v>
      </c>
      <c r="L12969" s="4">
        <v>0.42249999999999999</v>
      </c>
      <c r="M12969" s="4">
        <v>36</v>
      </c>
    </row>
    <row r="12970" spans="1:13" x14ac:dyDescent="0.2">
      <c r="A12970" s="3">
        <v>44562</v>
      </c>
      <c r="B12970" t="s">
        <v>5915</v>
      </c>
      <c r="C12970" t="s">
        <v>3135</v>
      </c>
      <c r="D12970" t="s">
        <v>1739</v>
      </c>
      <c r="E12970" t="s">
        <v>3134</v>
      </c>
      <c r="F12970" s="4">
        <v>0.30777777777777798</v>
      </c>
      <c r="G12970" s="4">
        <v>0.3</v>
      </c>
      <c r="H12970" s="4">
        <v>6.7022857981911599E-2</v>
      </c>
      <c r="I12970" s="4">
        <v>0.5</v>
      </c>
      <c r="J12970" s="4">
        <v>0.12</v>
      </c>
      <c r="K12970" s="4">
        <v>0.28000000000000003</v>
      </c>
      <c r="L12970" s="4">
        <v>0.33250000000000002</v>
      </c>
      <c r="M12970" s="4">
        <v>36</v>
      </c>
    </row>
    <row r="12971" spans="1:13" x14ac:dyDescent="0.2">
      <c r="A12971" s="3">
        <v>44562</v>
      </c>
      <c r="B12971" t="s">
        <v>5980</v>
      </c>
      <c r="C12971" t="s">
        <v>3138</v>
      </c>
      <c r="D12971" t="s">
        <v>1804</v>
      </c>
      <c r="E12971" t="s">
        <v>3137</v>
      </c>
      <c r="F12971" s="4">
        <v>0.37555555555555598</v>
      </c>
      <c r="G12971" s="4">
        <v>0.39500000000000002</v>
      </c>
      <c r="H12971" s="4">
        <v>7.3190336772181896E-2</v>
      </c>
      <c r="I12971" s="4">
        <v>0.47</v>
      </c>
      <c r="J12971" s="4">
        <v>0.16</v>
      </c>
      <c r="K12971" s="4">
        <v>0.34</v>
      </c>
      <c r="L12971" s="4">
        <v>0.43</v>
      </c>
      <c r="M12971" s="4">
        <v>36</v>
      </c>
    </row>
    <row r="12972" spans="1:13" x14ac:dyDescent="0.2">
      <c r="A12972" s="3">
        <v>44562</v>
      </c>
      <c r="B12972" t="s">
        <v>6043</v>
      </c>
      <c r="C12972" t="s">
        <v>3141</v>
      </c>
      <c r="D12972" t="s">
        <v>1867</v>
      </c>
      <c r="E12972" t="s">
        <v>3140</v>
      </c>
      <c r="F12972" s="4">
        <v>0.53249999999999997</v>
      </c>
      <c r="G12972" s="4">
        <v>0.54500000000000004</v>
      </c>
      <c r="H12972" s="4">
        <v>9.7581467795595594E-2</v>
      </c>
      <c r="I12972" s="4">
        <v>0.7</v>
      </c>
      <c r="J12972" s="4">
        <v>0.14000000000000001</v>
      </c>
      <c r="K12972" s="4">
        <v>0.51500000000000001</v>
      </c>
      <c r="L12972" s="4">
        <v>0.57999999999999996</v>
      </c>
      <c r="M12972" s="4">
        <v>36</v>
      </c>
    </row>
    <row r="12973" spans="1:13" x14ac:dyDescent="0.2">
      <c r="A12973" s="3">
        <v>44562</v>
      </c>
      <c r="B12973" t="s">
        <v>6107</v>
      </c>
      <c r="C12973" t="s">
        <v>3144</v>
      </c>
      <c r="D12973" t="s">
        <v>1931</v>
      </c>
      <c r="E12973" t="s">
        <v>3143</v>
      </c>
      <c r="F12973" s="4">
        <v>0.70694444444444404</v>
      </c>
      <c r="G12973" s="4">
        <v>0.73</v>
      </c>
      <c r="H12973" s="4">
        <v>0.114737450467067</v>
      </c>
      <c r="I12973" s="4">
        <v>0.96</v>
      </c>
      <c r="J12973" s="4">
        <v>0.3</v>
      </c>
      <c r="K12973" s="4">
        <v>0.64749999999999996</v>
      </c>
      <c r="L12973" s="4">
        <v>0.76</v>
      </c>
      <c r="M12973" s="4">
        <v>36</v>
      </c>
    </row>
    <row r="12974" spans="1:13" x14ac:dyDescent="0.2">
      <c r="A12974" s="3">
        <v>44562</v>
      </c>
      <c r="B12974" t="s">
        <v>6175</v>
      </c>
      <c r="C12974" t="s">
        <v>3147</v>
      </c>
      <c r="D12974" t="s">
        <v>1999</v>
      </c>
      <c r="E12974" t="s">
        <v>3146</v>
      </c>
      <c r="F12974" s="4">
        <v>0.49472222222222201</v>
      </c>
      <c r="G12974" s="4">
        <v>0.49</v>
      </c>
      <c r="H12974" s="4">
        <v>0.11159841553179101</v>
      </c>
      <c r="I12974" s="4">
        <v>0.84</v>
      </c>
      <c r="J12974" s="4">
        <v>0.19</v>
      </c>
      <c r="K12974" s="4">
        <v>0.45</v>
      </c>
      <c r="L12974" s="4">
        <v>0.55000000000000004</v>
      </c>
      <c r="M12974" s="4">
        <v>36</v>
      </c>
    </row>
    <row r="12975" spans="1:13" x14ac:dyDescent="0.2">
      <c r="A12975" s="3">
        <v>44562</v>
      </c>
      <c r="B12975" t="s">
        <v>6174</v>
      </c>
      <c r="C12975" t="s">
        <v>3096</v>
      </c>
      <c r="D12975" t="s">
        <v>1998</v>
      </c>
      <c r="E12975" t="s">
        <v>3095</v>
      </c>
      <c r="F12975" s="4">
        <v>4.09735294117647</v>
      </c>
      <c r="G12975" s="4">
        <v>4.04</v>
      </c>
      <c r="H12975" s="4">
        <v>0.39861357321177998</v>
      </c>
      <c r="I12975" s="4">
        <v>5.5</v>
      </c>
      <c r="J12975" s="4">
        <v>3.24</v>
      </c>
      <c r="K12975" s="4">
        <v>3.81</v>
      </c>
      <c r="L12975" s="4">
        <v>4.3150000000000004</v>
      </c>
      <c r="M12975" s="4">
        <v>34</v>
      </c>
    </row>
    <row r="12976" spans="1:13" x14ac:dyDescent="0.2">
      <c r="A12976" s="3">
        <v>44562</v>
      </c>
      <c r="B12976" t="s">
        <v>6328</v>
      </c>
      <c r="C12976" t="s">
        <v>3099</v>
      </c>
      <c r="D12976" t="s">
        <v>2140</v>
      </c>
      <c r="E12976" t="s">
        <v>3098</v>
      </c>
      <c r="F12976" s="4">
        <v>3.97235294117647</v>
      </c>
      <c r="G12976" s="4">
        <v>3.9550000000000001</v>
      </c>
      <c r="H12976" s="4">
        <v>0.398277037915169</v>
      </c>
      <c r="I12976" s="4">
        <v>5.33</v>
      </c>
      <c r="J12976" s="4">
        <v>3</v>
      </c>
      <c r="K12976" s="4">
        <v>3.7850000000000001</v>
      </c>
      <c r="L12976" s="4">
        <v>4.1725000000000003</v>
      </c>
      <c r="M12976" s="4">
        <v>34</v>
      </c>
    </row>
    <row r="12977" spans="1:13" x14ac:dyDescent="0.2">
      <c r="A12977" s="3">
        <v>44562</v>
      </c>
      <c r="B12977" t="s">
        <v>3091</v>
      </c>
      <c r="C12977" t="s">
        <v>3087</v>
      </c>
      <c r="D12977" t="s">
        <v>8</v>
      </c>
      <c r="E12977" t="s">
        <v>3086</v>
      </c>
      <c r="F12977" s="4">
        <v>4.3125714285714301</v>
      </c>
      <c r="G12977" s="4">
        <v>4.29</v>
      </c>
      <c r="H12977" s="4">
        <v>0.39434489873670697</v>
      </c>
      <c r="I12977" s="4">
        <v>5.8</v>
      </c>
      <c r="J12977" s="4">
        <v>3.74</v>
      </c>
      <c r="K12977" s="4">
        <v>4.0999999999999996</v>
      </c>
      <c r="L12977" s="4">
        <v>4.4850000000000003</v>
      </c>
      <c r="M12977" s="4">
        <v>35</v>
      </c>
    </row>
    <row r="12978" spans="1:13" x14ac:dyDescent="0.2">
      <c r="A12978" s="3">
        <v>44562</v>
      </c>
      <c r="B12978" t="s">
        <v>5096</v>
      </c>
      <c r="C12978" t="s">
        <v>3090</v>
      </c>
      <c r="D12978" t="s">
        <v>1110</v>
      </c>
      <c r="E12978" t="s">
        <v>3089</v>
      </c>
      <c r="F12978" s="4">
        <v>3.6511428571428599</v>
      </c>
      <c r="G12978" s="4">
        <v>3.6</v>
      </c>
      <c r="H12978" s="4">
        <v>0.31736758636311602</v>
      </c>
      <c r="I12978" s="4">
        <v>5</v>
      </c>
      <c r="J12978" s="4">
        <v>3.12</v>
      </c>
      <c r="K12978" s="4">
        <v>3.49</v>
      </c>
      <c r="L12978" s="4">
        <v>3.8</v>
      </c>
      <c r="M12978" s="4">
        <v>35</v>
      </c>
    </row>
    <row r="12979" spans="1:13" x14ac:dyDescent="0.2">
      <c r="A12979" s="3">
        <v>44562</v>
      </c>
      <c r="B12979" t="s">
        <v>6331</v>
      </c>
      <c r="C12979" t="s">
        <v>3108</v>
      </c>
      <c r="D12979" t="s">
        <v>2143</v>
      </c>
      <c r="E12979" t="s">
        <v>3107</v>
      </c>
      <c r="F12979" s="4">
        <v>3.6121875000000001</v>
      </c>
      <c r="G12979" s="4">
        <v>3.6</v>
      </c>
      <c r="H12979" s="4">
        <v>0.20174615757623299</v>
      </c>
      <c r="I12979" s="4">
        <v>4.3</v>
      </c>
      <c r="J12979" s="4">
        <v>3.3</v>
      </c>
      <c r="K12979" s="4">
        <v>3.5</v>
      </c>
      <c r="L12979" s="4">
        <v>3.7</v>
      </c>
      <c r="M12979" s="4">
        <v>32</v>
      </c>
    </row>
    <row r="12980" spans="1:13" x14ac:dyDescent="0.2">
      <c r="A12980" s="3">
        <v>44562</v>
      </c>
      <c r="B12980" t="s">
        <v>6173</v>
      </c>
      <c r="C12980" t="s">
        <v>3093</v>
      </c>
      <c r="D12980" t="s">
        <v>1997</v>
      </c>
      <c r="E12980" t="s">
        <v>3092</v>
      </c>
      <c r="F12980" s="4">
        <v>3.6085714285714299</v>
      </c>
      <c r="G12980" s="4">
        <v>3.5</v>
      </c>
      <c r="H12980" s="4">
        <v>0.30653033546591502</v>
      </c>
      <c r="I12980" s="4">
        <v>4.8</v>
      </c>
      <c r="J12980" s="4">
        <v>3.2</v>
      </c>
      <c r="K12980" s="4">
        <v>3.4874999999999998</v>
      </c>
      <c r="L12980" s="4">
        <v>3.7</v>
      </c>
      <c r="M12980" s="4">
        <v>28</v>
      </c>
    </row>
    <row r="12981" spans="1:13" x14ac:dyDescent="0.2">
      <c r="A12981" s="3">
        <v>44562</v>
      </c>
      <c r="B12981" t="s">
        <v>6332</v>
      </c>
      <c r="C12981" t="s">
        <v>3111</v>
      </c>
      <c r="D12981" t="s">
        <v>2144</v>
      </c>
      <c r="E12981" t="s">
        <v>3110</v>
      </c>
      <c r="F12981" s="4">
        <v>3.50233333333333</v>
      </c>
      <c r="G12981" s="4">
        <v>3.5</v>
      </c>
      <c r="H12981" s="4">
        <v>0.16658193248334299</v>
      </c>
      <c r="I12981" s="4">
        <v>4</v>
      </c>
      <c r="J12981" s="4">
        <v>3.2</v>
      </c>
      <c r="K12981" s="4">
        <v>3.4075000000000002</v>
      </c>
      <c r="L12981" s="4">
        <v>3.5575000000000001</v>
      </c>
      <c r="M12981" s="4">
        <v>30</v>
      </c>
    </row>
    <row r="12982" spans="1:13" x14ac:dyDescent="0.2">
      <c r="A12982" s="3">
        <v>44562</v>
      </c>
      <c r="B12982" t="s">
        <v>6334</v>
      </c>
      <c r="C12982" t="s">
        <v>3153</v>
      </c>
      <c r="D12982" t="s">
        <v>2146</v>
      </c>
      <c r="E12982" t="s">
        <v>3152</v>
      </c>
      <c r="F12982" s="4">
        <v>0.53500000000000003</v>
      </c>
      <c r="G12982" s="4">
        <v>0.55000000000000004</v>
      </c>
      <c r="H12982" s="4">
        <v>8.5075723845752793E-2</v>
      </c>
      <c r="I12982" s="4">
        <v>0.7</v>
      </c>
      <c r="J12982" s="4">
        <v>0.22</v>
      </c>
      <c r="K12982" s="4">
        <v>0.52249999999999996</v>
      </c>
      <c r="L12982" s="4">
        <v>0.56999999999999995</v>
      </c>
      <c r="M12982" s="4">
        <v>34</v>
      </c>
    </row>
    <row r="12983" spans="1:13" x14ac:dyDescent="0.2">
      <c r="A12983" s="3">
        <v>44562</v>
      </c>
      <c r="B12983" t="s">
        <v>4325</v>
      </c>
      <c r="C12983" t="s">
        <v>4321</v>
      </c>
      <c r="D12983" t="s">
        <v>421</v>
      </c>
      <c r="E12983" t="s">
        <v>4320</v>
      </c>
      <c r="F12983" s="4">
        <v>5.6193548387096799</v>
      </c>
      <c r="G12983" s="4">
        <v>5.6</v>
      </c>
      <c r="H12983" s="4">
        <v>0.20883702551465</v>
      </c>
      <c r="I12983" s="4">
        <v>6</v>
      </c>
      <c r="J12983" s="4">
        <v>5</v>
      </c>
      <c r="K12983" s="4">
        <v>5.6</v>
      </c>
      <c r="L12983" s="4">
        <v>5.65</v>
      </c>
      <c r="M12983" s="4">
        <v>31</v>
      </c>
    </row>
    <row r="12984" spans="1:13" x14ac:dyDescent="0.2">
      <c r="A12984" s="3">
        <v>44562</v>
      </c>
      <c r="B12984" t="s">
        <v>5405</v>
      </c>
      <c r="C12984" t="s">
        <v>4324</v>
      </c>
      <c r="D12984" t="s">
        <v>1258</v>
      </c>
      <c r="E12984" t="s">
        <v>4323</v>
      </c>
      <c r="F12984" s="4">
        <v>3.8250000000000002</v>
      </c>
      <c r="G12984" s="4">
        <v>3.8</v>
      </c>
      <c r="H12984" s="4">
        <v>0.4</v>
      </c>
      <c r="I12984" s="4">
        <v>4.7</v>
      </c>
      <c r="J12984" s="4">
        <v>2.5</v>
      </c>
      <c r="K12984" s="4">
        <v>3.5750000000000002</v>
      </c>
      <c r="L12984" s="4">
        <v>4.0250000000000004</v>
      </c>
      <c r="M12984" s="4">
        <v>32</v>
      </c>
    </row>
    <row r="12985" spans="1:13" x14ac:dyDescent="0.2">
      <c r="A12985" s="3">
        <v>44562</v>
      </c>
      <c r="B12985" t="s">
        <v>6326</v>
      </c>
      <c r="C12985" t="s">
        <v>4327</v>
      </c>
      <c r="D12985" t="s">
        <v>2138</v>
      </c>
      <c r="E12985" t="s">
        <v>4326</v>
      </c>
      <c r="F12985" s="4">
        <v>2.6466666666666701</v>
      </c>
      <c r="G12985" s="4">
        <v>2.5</v>
      </c>
      <c r="H12985" s="4">
        <v>0.49111648546841802</v>
      </c>
      <c r="I12985" s="4">
        <v>3.8</v>
      </c>
      <c r="J12985" s="4">
        <v>1.8</v>
      </c>
      <c r="K12985" s="4">
        <v>2.4</v>
      </c>
      <c r="L12985" s="4">
        <v>3.0249999999999999</v>
      </c>
      <c r="M12985" s="4">
        <v>30</v>
      </c>
    </row>
    <row r="12986" spans="1:13" x14ac:dyDescent="0.2">
      <c r="A12986" s="3">
        <v>44562</v>
      </c>
      <c r="B12986" t="s">
        <v>5511</v>
      </c>
      <c r="C12986" t="s">
        <v>3939</v>
      </c>
      <c r="D12986" t="s">
        <v>1363</v>
      </c>
      <c r="E12986" t="s">
        <v>3947</v>
      </c>
      <c r="F12986" s="4">
        <v>20.6821428571429</v>
      </c>
      <c r="G12986" s="4">
        <v>20.64</v>
      </c>
      <c r="H12986" s="4">
        <v>0.217346917483737</v>
      </c>
      <c r="I12986" s="4">
        <v>21.25</v>
      </c>
      <c r="J12986" s="4">
        <v>20.18</v>
      </c>
      <c r="K12986" s="4">
        <v>20.572500000000002</v>
      </c>
      <c r="L12986" s="4">
        <v>20.805</v>
      </c>
      <c r="M12986" s="4">
        <v>28</v>
      </c>
    </row>
    <row r="12987" spans="1:13" x14ac:dyDescent="0.2">
      <c r="A12987" s="3">
        <v>44562</v>
      </c>
      <c r="B12987" t="s">
        <v>5612</v>
      </c>
      <c r="C12987" t="s">
        <v>3942</v>
      </c>
      <c r="D12987" t="s">
        <v>1442</v>
      </c>
      <c r="E12987" t="s">
        <v>3949</v>
      </c>
      <c r="F12987" s="4">
        <v>20.7667857142857</v>
      </c>
      <c r="G12987" s="4">
        <v>20.754999999999999</v>
      </c>
      <c r="H12987" s="4">
        <v>0.22484650849179899</v>
      </c>
      <c r="I12987" s="4">
        <v>21.3</v>
      </c>
      <c r="J12987" s="4">
        <v>20.399999999999999</v>
      </c>
      <c r="K12987" s="4">
        <v>20.607500000000002</v>
      </c>
      <c r="L12987" s="4">
        <v>20.87</v>
      </c>
      <c r="M12987" s="4">
        <v>28</v>
      </c>
    </row>
    <row r="12988" spans="1:13" x14ac:dyDescent="0.2">
      <c r="A12988" s="3">
        <v>44562</v>
      </c>
      <c r="B12988" t="s">
        <v>5678</v>
      </c>
      <c r="C12988" t="s">
        <v>3952</v>
      </c>
      <c r="D12988" t="s">
        <v>1508</v>
      </c>
      <c r="E12988" t="s">
        <v>3951</v>
      </c>
      <c r="F12988" s="4">
        <v>20.826785714285698</v>
      </c>
      <c r="G12988" s="4">
        <v>20.8</v>
      </c>
      <c r="H12988" s="4">
        <v>0.31660295933935001</v>
      </c>
      <c r="I12988" s="4">
        <v>22</v>
      </c>
      <c r="J12988" s="4">
        <v>20.350000000000001</v>
      </c>
      <c r="K12988" s="4">
        <v>20.6875</v>
      </c>
      <c r="L12988" s="4">
        <v>20.9</v>
      </c>
      <c r="M12988" s="4">
        <v>28</v>
      </c>
    </row>
    <row r="12989" spans="1:13" x14ac:dyDescent="0.2">
      <c r="A12989" s="3">
        <v>44562</v>
      </c>
      <c r="B12989" t="s">
        <v>3940</v>
      </c>
      <c r="C12989" t="s">
        <v>3936</v>
      </c>
      <c r="D12989" t="s">
        <v>291</v>
      </c>
      <c r="E12989" t="s">
        <v>3935</v>
      </c>
      <c r="F12989" s="4">
        <v>21.297941176470601</v>
      </c>
      <c r="G12989" s="4">
        <v>21.32</v>
      </c>
      <c r="H12989" s="4">
        <v>0.58173606121658505</v>
      </c>
      <c r="I12989" s="4">
        <v>22.02</v>
      </c>
      <c r="J12989" s="4">
        <v>19.5</v>
      </c>
      <c r="K12989" s="4">
        <v>21</v>
      </c>
      <c r="L12989" s="4">
        <v>21.737500000000001</v>
      </c>
      <c r="M12989" s="4">
        <v>34</v>
      </c>
    </row>
    <row r="12990" spans="1:13" x14ac:dyDescent="0.2">
      <c r="A12990" s="3">
        <v>44562</v>
      </c>
      <c r="B12990" t="s">
        <v>5349</v>
      </c>
      <c r="C12990" t="s">
        <v>3939</v>
      </c>
      <c r="D12990" t="s">
        <v>1219</v>
      </c>
      <c r="E12990" t="s">
        <v>3938</v>
      </c>
      <c r="F12990" s="4">
        <v>21.747499999999999</v>
      </c>
      <c r="G12990" s="4">
        <v>21.61</v>
      </c>
      <c r="H12990" s="4">
        <v>0.72903382814561102</v>
      </c>
      <c r="I12990" s="4">
        <v>23.11</v>
      </c>
      <c r="J12990" s="4">
        <v>19.600000000000001</v>
      </c>
      <c r="K12990" s="4">
        <v>21.357500000000002</v>
      </c>
      <c r="L12990" s="4">
        <v>22.262499999999999</v>
      </c>
      <c r="M12990" s="4">
        <v>32</v>
      </c>
    </row>
    <row r="12991" spans="1:13" x14ac:dyDescent="0.2">
      <c r="A12991" s="3">
        <v>44562</v>
      </c>
      <c r="B12991" t="s">
        <v>6286</v>
      </c>
      <c r="C12991" t="s">
        <v>3942</v>
      </c>
      <c r="D12991" t="s">
        <v>2098</v>
      </c>
      <c r="E12991" t="s">
        <v>3941</v>
      </c>
      <c r="F12991" s="4">
        <v>22.110476190476199</v>
      </c>
      <c r="G12991" s="4">
        <v>22.07</v>
      </c>
      <c r="H12991" s="4">
        <v>0.81532494252583898</v>
      </c>
      <c r="I12991" s="4">
        <v>23.5</v>
      </c>
      <c r="J12991" s="4">
        <v>20</v>
      </c>
      <c r="K12991" s="4">
        <v>21.52</v>
      </c>
      <c r="L12991" s="4">
        <v>22.5</v>
      </c>
      <c r="M12991" s="4">
        <v>21</v>
      </c>
    </row>
    <row r="12992" spans="1:13" x14ac:dyDescent="0.2">
      <c r="A12992" s="3">
        <v>44562</v>
      </c>
      <c r="B12992" t="s">
        <v>3580</v>
      </c>
      <c r="C12992" t="s">
        <v>3576</v>
      </c>
      <c r="D12992" t="s">
        <v>171</v>
      </c>
      <c r="E12992" t="s">
        <v>3575</v>
      </c>
      <c r="F12992" s="4">
        <v>5.1602702702702699</v>
      </c>
      <c r="G12992" s="4">
        <v>5.2</v>
      </c>
      <c r="H12992" s="4">
        <v>0.23982037822881899</v>
      </c>
      <c r="I12992" s="4">
        <v>5.7</v>
      </c>
      <c r="J12992" s="4">
        <v>4.5999999999999996</v>
      </c>
      <c r="K12992" s="4">
        <v>5</v>
      </c>
      <c r="L12992" s="4">
        <v>5.3</v>
      </c>
      <c r="M12992" s="4">
        <v>37</v>
      </c>
    </row>
    <row r="12993" spans="1:13" x14ac:dyDescent="0.2">
      <c r="A12993" s="3">
        <v>44562</v>
      </c>
      <c r="B12993" t="s">
        <v>3583</v>
      </c>
      <c r="C12993" t="s">
        <v>3579</v>
      </c>
      <c r="D12993" t="s">
        <v>172</v>
      </c>
      <c r="E12993" t="s">
        <v>3578</v>
      </c>
      <c r="F12993" s="4">
        <v>2.2689189189189198</v>
      </c>
      <c r="G12993" s="4">
        <v>2.2000000000000002</v>
      </c>
      <c r="H12993" s="4">
        <v>0.47860203709335603</v>
      </c>
      <c r="I12993" s="4">
        <v>3.39</v>
      </c>
      <c r="J12993" s="4">
        <v>1.2</v>
      </c>
      <c r="K12993" s="4">
        <v>1.9</v>
      </c>
      <c r="L12993" s="4">
        <v>2.5</v>
      </c>
      <c r="M12993" s="4">
        <v>37</v>
      </c>
    </row>
    <row r="12994" spans="1:13" x14ac:dyDescent="0.2">
      <c r="A12994" s="3">
        <v>44562</v>
      </c>
      <c r="B12994" t="s">
        <v>5214</v>
      </c>
      <c r="C12994" t="s">
        <v>3582</v>
      </c>
      <c r="D12994" t="s">
        <v>1170</v>
      </c>
      <c r="E12994" t="s">
        <v>3581</v>
      </c>
      <c r="F12994" s="4">
        <v>2.1435135135135099</v>
      </c>
      <c r="G12994" s="4">
        <v>2.1</v>
      </c>
      <c r="H12994" s="4">
        <v>0.33589198177899898</v>
      </c>
      <c r="I12994" s="4">
        <v>2.8</v>
      </c>
      <c r="J12994" s="4">
        <v>1.5</v>
      </c>
      <c r="K12994" s="4">
        <v>1.9</v>
      </c>
      <c r="L12994" s="4">
        <v>2.2999999999999998</v>
      </c>
      <c r="M12994" s="4">
        <v>37</v>
      </c>
    </row>
    <row r="12995" spans="1:13" x14ac:dyDescent="0.2">
      <c r="A12995" s="3">
        <v>44562</v>
      </c>
      <c r="B12995" t="s">
        <v>6233</v>
      </c>
      <c r="C12995" t="s">
        <v>3585</v>
      </c>
      <c r="D12995" t="s">
        <v>2057</v>
      </c>
      <c r="E12995" t="s">
        <v>3584</v>
      </c>
      <c r="F12995" s="4">
        <v>2.2223999999999999</v>
      </c>
      <c r="G12995" s="4">
        <v>2.1</v>
      </c>
      <c r="H12995" s="4">
        <v>0.456529298074067</v>
      </c>
      <c r="I12995" s="4">
        <v>3.35</v>
      </c>
      <c r="J12995" s="4">
        <v>1.5</v>
      </c>
      <c r="K12995" s="4">
        <v>2</v>
      </c>
      <c r="L12995" s="4">
        <v>2.5</v>
      </c>
      <c r="M12995" s="4">
        <v>25</v>
      </c>
    </row>
    <row r="12996" spans="1:13" x14ac:dyDescent="0.2">
      <c r="A12996" s="3">
        <v>44562</v>
      </c>
      <c r="B12996" t="s">
        <v>5217</v>
      </c>
      <c r="C12996" t="s">
        <v>3594</v>
      </c>
      <c r="D12996" t="s">
        <v>1171</v>
      </c>
      <c r="E12996" t="s">
        <v>3593</v>
      </c>
      <c r="F12996" s="4">
        <v>2.1783333333333301</v>
      </c>
      <c r="G12996" s="4">
        <v>2.0499999999999998</v>
      </c>
      <c r="H12996" s="4">
        <v>1.1485045248836201</v>
      </c>
      <c r="I12996" s="4">
        <v>4.8</v>
      </c>
      <c r="J12996" s="4">
        <v>-0.5</v>
      </c>
      <c r="K12996" s="4">
        <v>1.575</v>
      </c>
      <c r="L12996" s="4">
        <v>2.8</v>
      </c>
      <c r="M12996" s="4">
        <v>30</v>
      </c>
    </row>
    <row r="12997" spans="1:13" x14ac:dyDescent="0.2">
      <c r="A12997" s="3">
        <v>44562</v>
      </c>
      <c r="B12997" t="s">
        <v>6234</v>
      </c>
      <c r="C12997" t="s">
        <v>3606</v>
      </c>
      <c r="D12997" t="s">
        <v>2058</v>
      </c>
      <c r="E12997" t="s">
        <v>3605</v>
      </c>
      <c r="F12997" s="4">
        <v>2.5644444444444399</v>
      </c>
      <c r="G12997" s="4">
        <v>2.5</v>
      </c>
      <c r="H12997" s="4">
        <v>0.88909778528285199</v>
      </c>
      <c r="I12997" s="4">
        <v>5</v>
      </c>
      <c r="J12997" s="4">
        <v>1</v>
      </c>
      <c r="K12997" s="4">
        <v>1.9750000000000001</v>
      </c>
      <c r="L12997" s="4">
        <v>3.05</v>
      </c>
      <c r="M12997" s="4">
        <v>27</v>
      </c>
    </row>
    <row r="12998" spans="1:13" x14ac:dyDescent="0.2">
      <c r="A12998" s="3">
        <v>44562</v>
      </c>
      <c r="B12998" t="s">
        <v>5218</v>
      </c>
      <c r="C12998" t="s">
        <v>3597</v>
      </c>
      <c r="D12998" t="s">
        <v>1172</v>
      </c>
      <c r="E12998" t="s">
        <v>3596</v>
      </c>
      <c r="F12998" s="4">
        <v>1.66533333333333</v>
      </c>
      <c r="G12998" s="4">
        <v>1.76</v>
      </c>
      <c r="H12998" s="4">
        <v>0.75965842293772401</v>
      </c>
      <c r="I12998" s="4">
        <v>3.4</v>
      </c>
      <c r="J12998" s="4">
        <v>0.3</v>
      </c>
      <c r="K12998" s="4">
        <v>1</v>
      </c>
      <c r="L12998" s="4">
        <v>2.0074999999999998</v>
      </c>
      <c r="M12998" s="4">
        <v>30</v>
      </c>
    </row>
    <row r="12999" spans="1:13" x14ac:dyDescent="0.2">
      <c r="A12999" s="3">
        <v>44562</v>
      </c>
      <c r="B12999" t="s">
        <v>6235</v>
      </c>
      <c r="C12999" t="s">
        <v>3609</v>
      </c>
      <c r="D12999" t="s">
        <v>2059</v>
      </c>
      <c r="E12999" t="s">
        <v>3608</v>
      </c>
      <c r="F12999" s="4">
        <v>2.1866666666666701</v>
      </c>
      <c r="G12999" s="4">
        <v>2.2000000000000002</v>
      </c>
      <c r="H12999" s="4">
        <v>0.45707262509954</v>
      </c>
      <c r="I12999" s="4">
        <v>3.2</v>
      </c>
      <c r="J12999" s="4">
        <v>1.4</v>
      </c>
      <c r="K12999" s="4">
        <v>1.8049999999999999</v>
      </c>
      <c r="L12999" s="4">
        <v>2.5</v>
      </c>
      <c r="M12999" s="4">
        <v>27</v>
      </c>
    </row>
    <row r="13000" spans="1:13" x14ac:dyDescent="0.2">
      <c r="A13000" s="3">
        <v>44562</v>
      </c>
      <c r="B13000" t="s">
        <v>5219</v>
      </c>
      <c r="C13000" t="s">
        <v>3600</v>
      </c>
      <c r="D13000" t="s">
        <v>1173</v>
      </c>
      <c r="E13000" t="s">
        <v>3599</v>
      </c>
      <c r="F13000" s="4">
        <v>2.597</v>
      </c>
      <c r="G13000" s="4">
        <v>2.7</v>
      </c>
      <c r="H13000" s="4">
        <v>0.63307214820080804</v>
      </c>
      <c r="I13000" s="4">
        <v>4</v>
      </c>
      <c r="J13000" s="4">
        <v>1.3</v>
      </c>
      <c r="K13000" s="4">
        <v>2.0499999999999998</v>
      </c>
      <c r="L13000" s="4">
        <v>3.0750000000000002</v>
      </c>
      <c r="M13000" s="4">
        <v>30</v>
      </c>
    </row>
    <row r="13001" spans="1:13" x14ac:dyDescent="0.2">
      <c r="A13001" s="3">
        <v>44562</v>
      </c>
      <c r="B13001" t="s">
        <v>6236</v>
      </c>
      <c r="C13001" t="s">
        <v>3612</v>
      </c>
      <c r="D13001" t="s">
        <v>2060</v>
      </c>
      <c r="E13001" t="s">
        <v>3611</v>
      </c>
      <c r="F13001" s="4">
        <v>1.9940740740740699</v>
      </c>
      <c r="G13001" s="4">
        <v>2</v>
      </c>
      <c r="H13001" s="4">
        <v>0.57432407937343899</v>
      </c>
      <c r="I13001" s="4">
        <v>3</v>
      </c>
      <c r="J13001" s="4">
        <v>0.4</v>
      </c>
      <c r="K13001" s="4">
        <v>1.7</v>
      </c>
      <c r="L13001" s="4">
        <v>2.3250000000000002</v>
      </c>
      <c r="M13001" s="4">
        <v>27</v>
      </c>
    </row>
    <row r="13002" spans="1:13" x14ac:dyDescent="0.2">
      <c r="A13002" s="3">
        <v>44562</v>
      </c>
      <c r="B13002" t="s">
        <v>3613</v>
      </c>
      <c r="C13002" t="s">
        <v>3591</v>
      </c>
      <c r="D13002" t="s">
        <v>182</v>
      </c>
      <c r="E13002" t="s">
        <v>3590</v>
      </c>
      <c r="F13002" s="4">
        <v>2.1510344827586199</v>
      </c>
      <c r="G13002" s="4">
        <v>2</v>
      </c>
      <c r="H13002" s="4">
        <v>0.98745468188088104</v>
      </c>
      <c r="I13002" s="4">
        <v>4.3</v>
      </c>
      <c r="J13002" s="4">
        <v>0.3</v>
      </c>
      <c r="K13002" s="4">
        <v>1.6</v>
      </c>
      <c r="L13002" s="4">
        <v>2.7</v>
      </c>
      <c r="M13002" s="4">
        <v>29</v>
      </c>
    </row>
    <row r="13003" spans="1:13" x14ac:dyDescent="0.2">
      <c r="A13003" s="3">
        <v>44562</v>
      </c>
      <c r="B13003" t="s">
        <v>5220</v>
      </c>
      <c r="C13003" t="s">
        <v>3603</v>
      </c>
      <c r="D13003" t="s">
        <v>1174</v>
      </c>
      <c r="E13003" t="s">
        <v>3602</v>
      </c>
      <c r="F13003" s="4">
        <v>2.5286666666666702</v>
      </c>
      <c r="G13003" s="4">
        <v>2.6</v>
      </c>
      <c r="H13003" s="4">
        <v>0.918318303066604</v>
      </c>
      <c r="I13003" s="4">
        <v>4.8</v>
      </c>
      <c r="J13003" s="4">
        <v>0.8</v>
      </c>
      <c r="K13003" s="4">
        <v>1.85</v>
      </c>
      <c r="L13003" s="4">
        <v>3.0750000000000002</v>
      </c>
      <c r="M13003" s="4">
        <v>30</v>
      </c>
    </row>
    <row r="13004" spans="1:13" x14ac:dyDescent="0.2">
      <c r="A13004" s="3">
        <v>44562</v>
      </c>
      <c r="B13004" t="s">
        <v>6237</v>
      </c>
      <c r="C13004" t="s">
        <v>3615</v>
      </c>
      <c r="D13004" t="s">
        <v>2061</v>
      </c>
      <c r="E13004" t="s">
        <v>3614</v>
      </c>
      <c r="F13004" s="4">
        <v>1.9048148148148101</v>
      </c>
      <c r="G13004" s="4">
        <v>1.85</v>
      </c>
      <c r="H13004" s="4">
        <v>0.64059089531205105</v>
      </c>
      <c r="I13004" s="4">
        <v>3.47</v>
      </c>
      <c r="J13004" s="4">
        <v>0.4</v>
      </c>
      <c r="K13004" s="4">
        <v>1.5</v>
      </c>
      <c r="L13004" s="4">
        <v>2.2999999999999998</v>
      </c>
      <c r="M13004" s="4">
        <v>27</v>
      </c>
    </row>
    <row r="13005" spans="1:13" x14ac:dyDescent="0.2">
      <c r="A13005" s="3">
        <v>44562</v>
      </c>
      <c r="B13005" t="s">
        <v>5337</v>
      </c>
      <c r="C13005" t="s">
        <v>3870</v>
      </c>
      <c r="D13005" t="s">
        <v>1213</v>
      </c>
      <c r="E13005" t="s">
        <v>3869</v>
      </c>
      <c r="F13005" s="4">
        <v>0.71285714285714297</v>
      </c>
      <c r="G13005" s="4">
        <v>0.79</v>
      </c>
      <c r="H13005" s="4">
        <v>0.40458797383440398</v>
      </c>
      <c r="I13005" s="4">
        <v>1.48</v>
      </c>
      <c r="J13005" s="4">
        <v>-0.1</v>
      </c>
      <c r="K13005" s="4">
        <v>0.35</v>
      </c>
      <c r="L13005" s="4">
        <v>1</v>
      </c>
      <c r="M13005" s="4">
        <v>21</v>
      </c>
    </row>
    <row r="13006" spans="1:13" x14ac:dyDescent="0.2">
      <c r="A13006" s="3">
        <v>44562</v>
      </c>
      <c r="B13006" t="s">
        <v>6280</v>
      </c>
      <c r="C13006" t="s">
        <v>3882</v>
      </c>
      <c r="D13006" t="s">
        <v>2092</v>
      </c>
      <c r="E13006" t="s">
        <v>3881</v>
      </c>
      <c r="F13006" s="4">
        <v>0.41599999999999998</v>
      </c>
      <c r="G13006" s="4">
        <v>0.49</v>
      </c>
      <c r="H13006" s="4">
        <v>0.16781568837018199</v>
      </c>
      <c r="I13006" s="4">
        <v>0.64</v>
      </c>
      <c r="J13006" s="4">
        <v>0</v>
      </c>
      <c r="K13006" s="4">
        <v>0.3</v>
      </c>
      <c r="L13006" s="4">
        <v>0.5</v>
      </c>
      <c r="M13006" s="4">
        <v>20</v>
      </c>
    </row>
    <row r="13007" spans="1:13" x14ac:dyDescent="0.2">
      <c r="A13007" s="3">
        <v>44562</v>
      </c>
      <c r="B13007" t="s">
        <v>5338</v>
      </c>
      <c r="C13007" t="s">
        <v>3873</v>
      </c>
      <c r="D13007" t="s">
        <v>1214</v>
      </c>
      <c r="E13007" t="s">
        <v>3872</v>
      </c>
      <c r="F13007" s="4">
        <v>0.97666666666666702</v>
      </c>
      <c r="G13007" s="4">
        <v>0.99</v>
      </c>
      <c r="H13007" s="4">
        <v>0.39949134325205798</v>
      </c>
      <c r="I13007" s="4">
        <v>2.2999999999999998</v>
      </c>
      <c r="J13007" s="4">
        <v>0.13</v>
      </c>
      <c r="K13007" s="4">
        <v>0.9</v>
      </c>
      <c r="L13007" s="4">
        <v>1.06</v>
      </c>
      <c r="M13007" s="4">
        <v>21</v>
      </c>
    </row>
    <row r="13008" spans="1:13" x14ac:dyDescent="0.2">
      <c r="A13008" s="3">
        <v>44562</v>
      </c>
      <c r="B13008" t="s">
        <v>6281</v>
      </c>
      <c r="C13008" t="s">
        <v>3885</v>
      </c>
      <c r="D13008" t="s">
        <v>2093</v>
      </c>
      <c r="E13008" t="s">
        <v>3884</v>
      </c>
      <c r="F13008" s="4">
        <v>0.45050000000000001</v>
      </c>
      <c r="G13008" s="4">
        <v>0.47499999999999998</v>
      </c>
      <c r="H13008" s="4">
        <v>0.16919235393946999</v>
      </c>
      <c r="I13008" s="4">
        <v>0.86</v>
      </c>
      <c r="J13008" s="4">
        <v>0.1</v>
      </c>
      <c r="K13008" s="4">
        <v>0.4</v>
      </c>
      <c r="L13008" s="4">
        <v>0.5</v>
      </c>
      <c r="M13008" s="4">
        <v>20</v>
      </c>
    </row>
    <row r="13009" spans="1:13" x14ac:dyDescent="0.2">
      <c r="A13009" s="3">
        <v>44562</v>
      </c>
      <c r="B13009" t="s">
        <v>5339</v>
      </c>
      <c r="C13009" t="s">
        <v>3876</v>
      </c>
      <c r="D13009" t="s">
        <v>1215</v>
      </c>
      <c r="E13009" t="s">
        <v>3875</v>
      </c>
      <c r="F13009" s="4">
        <v>0.82095238095238099</v>
      </c>
      <c r="G13009" s="4">
        <v>0.75</v>
      </c>
      <c r="H13009" s="4">
        <v>0.528496970302619</v>
      </c>
      <c r="I13009" s="4">
        <v>2.8</v>
      </c>
      <c r="J13009" s="4">
        <v>0.1</v>
      </c>
      <c r="K13009" s="4">
        <v>0.6</v>
      </c>
      <c r="L13009" s="4">
        <v>0.87</v>
      </c>
      <c r="M13009" s="4">
        <v>21</v>
      </c>
    </row>
    <row r="13010" spans="1:13" x14ac:dyDescent="0.2">
      <c r="A13010" s="3">
        <v>44562</v>
      </c>
      <c r="B13010" t="s">
        <v>6282</v>
      </c>
      <c r="C13010" t="s">
        <v>3888</v>
      </c>
      <c r="D13010" t="s">
        <v>2094</v>
      </c>
      <c r="E13010" t="s">
        <v>3887</v>
      </c>
      <c r="F13010" s="4">
        <v>0.39400000000000002</v>
      </c>
      <c r="G13010" s="4">
        <v>0.45</v>
      </c>
      <c r="H13010" s="4">
        <v>0.204897920669627</v>
      </c>
      <c r="I13010" s="4">
        <v>0.7</v>
      </c>
      <c r="J13010" s="4">
        <v>0</v>
      </c>
      <c r="K13010" s="4">
        <v>0.2</v>
      </c>
      <c r="L13010" s="4">
        <v>0.52500000000000002</v>
      </c>
      <c r="M13010" s="4">
        <v>20</v>
      </c>
    </row>
    <row r="13011" spans="1:13" x14ac:dyDescent="0.2">
      <c r="A13011" s="3">
        <v>44562</v>
      </c>
      <c r="B13011" t="s">
        <v>3889</v>
      </c>
      <c r="C13011" t="s">
        <v>3867</v>
      </c>
      <c r="D13011" t="s">
        <v>274</v>
      </c>
      <c r="E13011" t="s">
        <v>3866</v>
      </c>
      <c r="F13011" s="4">
        <v>-9.5238095238095205E-2</v>
      </c>
      <c r="G13011" s="4">
        <v>-0.1</v>
      </c>
      <c r="H13011" s="4">
        <v>0.77884285351808302</v>
      </c>
      <c r="I13011" s="4">
        <v>1.6</v>
      </c>
      <c r="J13011" s="4">
        <v>-1.7</v>
      </c>
      <c r="K13011" s="4">
        <v>-0.5</v>
      </c>
      <c r="L13011" s="4">
        <v>0.2</v>
      </c>
      <c r="M13011" s="4">
        <v>21</v>
      </c>
    </row>
    <row r="13012" spans="1:13" x14ac:dyDescent="0.2">
      <c r="A13012" s="3">
        <v>44562</v>
      </c>
      <c r="B13012" t="s">
        <v>5340</v>
      </c>
      <c r="C13012" t="s">
        <v>3879</v>
      </c>
      <c r="D13012" t="s">
        <v>1216</v>
      </c>
      <c r="E13012" t="s">
        <v>3878</v>
      </c>
      <c r="F13012" s="4">
        <v>0.61285714285714299</v>
      </c>
      <c r="G13012" s="4">
        <v>0.6</v>
      </c>
      <c r="H13012" s="4">
        <v>0.25967562182736498</v>
      </c>
      <c r="I13012" s="4">
        <v>1.22</v>
      </c>
      <c r="J13012" s="4">
        <v>0.1</v>
      </c>
      <c r="K13012" s="4">
        <v>0.4</v>
      </c>
      <c r="L13012" s="4">
        <v>0.8</v>
      </c>
      <c r="M13012" s="4">
        <v>21</v>
      </c>
    </row>
    <row r="13013" spans="1:13" x14ac:dyDescent="0.2">
      <c r="A13013" s="3">
        <v>44562</v>
      </c>
      <c r="B13013" t="s">
        <v>6283</v>
      </c>
      <c r="C13013" t="s">
        <v>3891</v>
      </c>
      <c r="D13013" t="s">
        <v>2095</v>
      </c>
      <c r="E13013" t="s">
        <v>3890</v>
      </c>
      <c r="F13013" s="4">
        <v>0.47749999999999998</v>
      </c>
      <c r="G13013" s="4">
        <v>0.5</v>
      </c>
      <c r="H13013" s="4">
        <v>0.234001237063757</v>
      </c>
      <c r="I13013" s="4">
        <v>0.95</v>
      </c>
      <c r="J13013" s="4">
        <v>-0.1</v>
      </c>
      <c r="K13013" s="4">
        <v>0.4</v>
      </c>
      <c r="L13013" s="4">
        <v>0.59250000000000003</v>
      </c>
      <c r="M13013" s="4">
        <v>20</v>
      </c>
    </row>
    <row r="13014" spans="1:13" x14ac:dyDescent="0.2">
      <c r="A13014" s="3">
        <v>44593</v>
      </c>
      <c r="B13014" t="s">
        <v>3931</v>
      </c>
      <c r="C13014" t="s">
        <v>3927</v>
      </c>
      <c r="D13014" t="s">
        <v>288</v>
      </c>
      <c r="E13014" t="s">
        <v>3926</v>
      </c>
      <c r="F13014" s="4">
        <v>8.2786363636363607</v>
      </c>
      <c r="G13014" s="4">
        <v>8.15</v>
      </c>
      <c r="H13014" s="4">
        <v>0.47809438652241298</v>
      </c>
      <c r="I13014" s="4">
        <v>9.6999999999999993</v>
      </c>
      <c r="J13014" s="4">
        <v>7.6</v>
      </c>
      <c r="K13014" s="4">
        <v>8</v>
      </c>
      <c r="L13014" s="4">
        <v>8.3375000000000004</v>
      </c>
      <c r="M13014" s="4">
        <v>22</v>
      </c>
    </row>
    <row r="13015" spans="1:13" x14ac:dyDescent="0.2">
      <c r="A13015" s="3">
        <v>44593</v>
      </c>
      <c r="B13015" t="s">
        <v>5346</v>
      </c>
      <c r="C13015" t="s">
        <v>3930</v>
      </c>
      <c r="D13015" t="s">
        <v>1218</v>
      </c>
      <c r="E13015" t="s">
        <v>3929</v>
      </c>
      <c r="F13015" s="4">
        <v>8.3476190476190499</v>
      </c>
      <c r="G13015" s="4">
        <v>8.2799999999999994</v>
      </c>
      <c r="H13015" s="4">
        <v>0.68910017241258004</v>
      </c>
      <c r="I13015" s="4">
        <v>10.4</v>
      </c>
      <c r="J13015" s="4">
        <v>7.38</v>
      </c>
      <c r="K13015" s="4">
        <v>8</v>
      </c>
      <c r="L13015" s="4">
        <v>8.6</v>
      </c>
      <c r="M13015" s="4">
        <v>21</v>
      </c>
    </row>
    <row r="13016" spans="1:13" x14ac:dyDescent="0.2">
      <c r="A13016" s="3">
        <v>44593</v>
      </c>
      <c r="B13016" t="s">
        <v>6285</v>
      </c>
      <c r="C13016" t="s">
        <v>3933</v>
      </c>
      <c r="D13016" t="s">
        <v>2097</v>
      </c>
      <c r="E13016" t="s">
        <v>3932</v>
      </c>
      <c r="F13016" s="4">
        <v>8.0488888888888894</v>
      </c>
      <c r="G13016" s="4">
        <v>8</v>
      </c>
      <c r="H13016" s="4">
        <v>0.66335944376633904</v>
      </c>
      <c r="I13016" s="4">
        <v>9.15</v>
      </c>
      <c r="J13016" s="4">
        <v>6.87</v>
      </c>
      <c r="K13016" s="4">
        <v>7.5425000000000004</v>
      </c>
      <c r="L13016" s="4">
        <v>8.5649999999999995</v>
      </c>
      <c r="M13016" s="4">
        <v>18</v>
      </c>
    </row>
    <row r="13017" spans="1:13" x14ac:dyDescent="0.2">
      <c r="A13017" s="3">
        <v>44593</v>
      </c>
      <c r="B13017" t="s">
        <v>3922</v>
      </c>
      <c r="C13017" t="s">
        <v>3918</v>
      </c>
      <c r="D13017" t="s">
        <v>285</v>
      </c>
      <c r="E13017" t="s">
        <v>3917</v>
      </c>
      <c r="F13017" s="4">
        <v>7.2269230769230797</v>
      </c>
      <c r="G13017" s="4">
        <v>7.2</v>
      </c>
      <c r="H13017" s="4">
        <v>0.43823070847004097</v>
      </c>
      <c r="I13017" s="4">
        <v>8.0399999999999991</v>
      </c>
      <c r="J13017" s="4">
        <v>6.18</v>
      </c>
      <c r="K13017" s="4">
        <v>7</v>
      </c>
      <c r="L13017" s="4">
        <v>7.5</v>
      </c>
      <c r="M13017" s="4">
        <v>26</v>
      </c>
    </row>
    <row r="13018" spans="1:13" x14ac:dyDescent="0.2">
      <c r="A13018" s="3">
        <v>44593</v>
      </c>
      <c r="B13018" t="s">
        <v>5343</v>
      </c>
      <c r="C13018" t="s">
        <v>3921</v>
      </c>
      <c r="D13018" t="s">
        <v>1217</v>
      </c>
      <c r="E13018" t="s">
        <v>3920</v>
      </c>
      <c r="F13018" s="4">
        <v>7.3676923076923098</v>
      </c>
      <c r="G13018" s="4">
        <v>7.38</v>
      </c>
      <c r="H13018" s="4">
        <v>0.75455580412482504</v>
      </c>
      <c r="I13018" s="4">
        <v>8.58</v>
      </c>
      <c r="J13018" s="4">
        <v>5.5</v>
      </c>
      <c r="K13018" s="4">
        <v>7.0324999999999998</v>
      </c>
      <c r="L13018" s="4">
        <v>7.75</v>
      </c>
      <c r="M13018" s="4">
        <v>26</v>
      </c>
    </row>
    <row r="13019" spans="1:13" x14ac:dyDescent="0.2">
      <c r="A13019" s="3">
        <v>44593</v>
      </c>
      <c r="B13019" t="s">
        <v>6284</v>
      </c>
      <c r="C13019" t="s">
        <v>3924</v>
      </c>
      <c r="D13019" t="s">
        <v>2096</v>
      </c>
      <c r="E13019" t="s">
        <v>3923</v>
      </c>
      <c r="F13019" s="4">
        <v>7.1133333333333297</v>
      </c>
      <c r="G13019" s="4">
        <v>7</v>
      </c>
      <c r="H13019" s="4">
        <v>1.02875815104102</v>
      </c>
      <c r="I13019" s="4">
        <v>9.56</v>
      </c>
      <c r="J13019" s="4">
        <v>5</v>
      </c>
      <c r="K13019" s="4">
        <v>6.5</v>
      </c>
      <c r="L13019" s="4">
        <v>7.75</v>
      </c>
      <c r="M13019" s="4">
        <v>21</v>
      </c>
    </row>
    <row r="13020" spans="1:13" x14ac:dyDescent="0.2">
      <c r="A13020" s="3">
        <v>44593</v>
      </c>
      <c r="B13020" t="s">
        <v>5355</v>
      </c>
      <c r="C13020" t="s">
        <v>3988</v>
      </c>
      <c r="D13020" t="s">
        <v>1222</v>
      </c>
      <c r="E13020" t="s">
        <v>3987</v>
      </c>
      <c r="F13020" s="4">
        <v>3.74444444444444</v>
      </c>
      <c r="G13020" s="4">
        <v>3.7</v>
      </c>
      <c r="H13020" s="4">
        <v>0.29789431958502599</v>
      </c>
      <c r="I13020" s="4">
        <v>4.34</v>
      </c>
      <c r="J13020" s="4">
        <v>3.2</v>
      </c>
      <c r="K13020" s="4">
        <v>3.5</v>
      </c>
      <c r="L13020" s="4">
        <v>3.9750000000000001</v>
      </c>
      <c r="M13020" s="4">
        <v>27</v>
      </c>
    </row>
    <row r="13021" spans="1:13" x14ac:dyDescent="0.2">
      <c r="A13021" s="3">
        <v>44593</v>
      </c>
      <c r="B13021" t="s">
        <v>6289</v>
      </c>
      <c r="C13021" t="s">
        <v>3991</v>
      </c>
      <c r="D13021" t="s">
        <v>2101</v>
      </c>
      <c r="E13021" t="s">
        <v>3990</v>
      </c>
      <c r="F13021" s="4">
        <v>3.69115384615385</v>
      </c>
      <c r="G13021" s="4">
        <v>3.6</v>
      </c>
      <c r="H13021" s="4">
        <v>0.32626770508987801</v>
      </c>
      <c r="I13021" s="4">
        <v>4.4000000000000004</v>
      </c>
      <c r="J13021" s="4">
        <v>3.1</v>
      </c>
      <c r="K13021" s="4">
        <v>3.5</v>
      </c>
      <c r="L13021" s="4">
        <v>3.9</v>
      </c>
      <c r="M13021" s="4">
        <v>26</v>
      </c>
    </row>
    <row r="13022" spans="1:13" x14ac:dyDescent="0.2">
      <c r="A13022" s="3">
        <v>44593</v>
      </c>
      <c r="B13022" t="s">
        <v>5358</v>
      </c>
      <c r="C13022" t="s">
        <v>3994</v>
      </c>
      <c r="D13022" t="s">
        <v>1223</v>
      </c>
      <c r="E13022" t="s">
        <v>3993</v>
      </c>
      <c r="F13022" s="4">
        <v>3.87689655172414</v>
      </c>
      <c r="G13022" s="4">
        <v>3.9</v>
      </c>
      <c r="H13022" s="4">
        <v>0.200857153368042</v>
      </c>
      <c r="I13022" s="4">
        <v>4.2</v>
      </c>
      <c r="J13022" s="4">
        <v>3.5</v>
      </c>
      <c r="K13022" s="4">
        <v>3.8</v>
      </c>
      <c r="L13022" s="4">
        <v>4</v>
      </c>
      <c r="M13022" s="4">
        <v>29</v>
      </c>
    </row>
    <row r="13023" spans="1:13" x14ac:dyDescent="0.2">
      <c r="A13023" s="3">
        <v>44593</v>
      </c>
      <c r="B13023" t="s">
        <v>6290</v>
      </c>
      <c r="C13023" t="s">
        <v>3997</v>
      </c>
      <c r="D13023" t="s">
        <v>2102</v>
      </c>
      <c r="E13023" t="s">
        <v>3996</v>
      </c>
      <c r="F13023" s="4">
        <v>3.8242857142857098</v>
      </c>
      <c r="G13023" s="4">
        <v>3.84</v>
      </c>
      <c r="H13023" s="4">
        <v>0.30802150684205298</v>
      </c>
      <c r="I13023" s="4">
        <v>4.5999999999999996</v>
      </c>
      <c r="J13023" s="4">
        <v>3.3</v>
      </c>
      <c r="K13023" s="4">
        <v>3.6</v>
      </c>
      <c r="L13023" s="4">
        <v>4.0199999999999996</v>
      </c>
      <c r="M13023" s="4">
        <v>28</v>
      </c>
    </row>
    <row r="13024" spans="1:13" x14ac:dyDescent="0.2">
      <c r="A13024" s="3">
        <v>44593</v>
      </c>
      <c r="B13024" t="s">
        <v>4434</v>
      </c>
      <c r="C13024" t="s">
        <v>3894</v>
      </c>
      <c r="D13024" t="s">
        <v>522</v>
      </c>
      <c r="E13024" t="s">
        <v>3893</v>
      </c>
      <c r="F13024" s="4">
        <v>6.3308823529411802</v>
      </c>
      <c r="G13024" s="4">
        <v>6.25</v>
      </c>
      <c r="H13024" s="4">
        <v>0.118714519983454</v>
      </c>
      <c r="I13024" s="4">
        <v>6.5</v>
      </c>
      <c r="J13024" s="4">
        <v>6.25</v>
      </c>
      <c r="K13024" s="4">
        <v>6.25</v>
      </c>
      <c r="L13024" s="4">
        <v>6.5</v>
      </c>
      <c r="M13024" s="4">
        <v>34</v>
      </c>
    </row>
    <row r="13025" spans="1:13" x14ac:dyDescent="0.2">
      <c r="A13025" s="3">
        <v>44593</v>
      </c>
      <c r="B13025" t="s">
        <v>5611</v>
      </c>
      <c r="C13025" t="s">
        <v>3906</v>
      </c>
      <c r="D13025" t="s">
        <v>1441</v>
      </c>
      <c r="E13025" t="s">
        <v>3905</v>
      </c>
      <c r="F13025" s="4">
        <v>7.4926470588235299</v>
      </c>
      <c r="G13025" s="4">
        <v>7.5</v>
      </c>
      <c r="H13025" s="4">
        <v>0.43294837556015597</v>
      </c>
      <c r="I13025" s="4">
        <v>8.5</v>
      </c>
      <c r="J13025" s="4">
        <v>7</v>
      </c>
      <c r="K13025" s="4">
        <v>7.0625</v>
      </c>
      <c r="L13025" s="4">
        <v>7.75</v>
      </c>
      <c r="M13025" s="4">
        <v>34</v>
      </c>
    </row>
    <row r="13026" spans="1:13" x14ac:dyDescent="0.2">
      <c r="A13026" s="3">
        <v>44593</v>
      </c>
      <c r="B13026" t="s">
        <v>4586</v>
      </c>
      <c r="C13026" t="s">
        <v>3897</v>
      </c>
      <c r="D13026" t="s">
        <v>616</v>
      </c>
      <c r="E13026" t="s">
        <v>3896</v>
      </c>
      <c r="F13026" s="4">
        <v>6.8088235294117601</v>
      </c>
      <c r="G13026" s="4">
        <v>6.75</v>
      </c>
      <c r="H13026" s="4">
        <v>0.29554023164452398</v>
      </c>
      <c r="I13026" s="4">
        <v>8</v>
      </c>
      <c r="J13026" s="4">
        <v>6.5</v>
      </c>
      <c r="K13026" s="4">
        <v>6.75</v>
      </c>
      <c r="L13026" s="4">
        <v>7</v>
      </c>
      <c r="M13026" s="4">
        <v>34</v>
      </c>
    </row>
    <row r="13027" spans="1:13" x14ac:dyDescent="0.2">
      <c r="A13027" s="3">
        <v>44593</v>
      </c>
      <c r="B13027" t="s">
        <v>5677</v>
      </c>
      <c r="C13027" t="s">
        <v>3909</v>
      </c>
      <c r="D13027" t="s">
        <v>1507</v>
      </c>
      <c r="E13027" t="s">
        <v>3908</v>
      </c>
      <c r="F13027" s="4">
        <v>7.5441176470588198</v>
      </c>
      <c r="G13027" s="4">
        <v>7.5</v>
      </c>
      <c r="H13027" s="4">
        <v>0.45423340447368099</v>
      </c>
      <c r="I13027" s="4">
        <v>8.5</v>
      </c>
      <c r="J13027" s="4">
        <v>6.5</v>
      </c>
      <c r="K13027" s="4">
        <v>7.25</v>
      </c>
      <c r="L13027" s="4">
        <v>7.75</v>
      </c>
      <c r="M13027" s="4">
        <v>34</v>
      </c>
    </row>
    <row r="13028" spans="1:13" x14ac:dyDescent="0.2">
      <c r="A13028" s="3">
        <v>44593</v>
      </c>
      <c r="B13028" t="s">
        <v>4790</v>
      </c>
      <c r="C13028" t="s">
        <v>3900</v>
      </c>
      <c r="D13028" t="s">
        <v>812</v>
      </c>
      <c r="E13028" t="s">
        <v>3899</v>
      </c>
      <c r="F13028" s="4">
        <v>7.1544117647058796</v>
      </c>
      <c r="G13028" s="4">
        <v>7</v>
      </c>
      <c r="H13028" s="4">
        <v>0.369349888944694</v>
      </c>
      <c r="I13028" s="4">
        <v>8.5</v>
      </c>
      <c r="J13028" s="4">
        <v>6.5</v>
      </c>
      <c r="K13028" s="4">
        <v>7</v>
      </c>
      <c r="L13028" s="4">
        <v>7.4375</v>
      </c>
      <c r="M13028" s="4">
        <v>34</v>
      </c>
    </row>
    <row r="13029" spans="1:13" x14ac:dyDescent="0.2">
      <c r="A13029" s="3">
        <v>44593</v>
      </c>
      <c r="B13029" t="s">
        <v>5878</v>
      </c>
      <c r="C13029" t="s">
        <v>3912</v>
      </c>
      <c r="D13029" t="s">
        <v>1704</v>
      </c>
      <c r="E13029" t="s">
        <v>3911</v>
      </c>
      <c r="F13029" s="4">
        <v>7.5808823529411802</v>
      </c>
      <c r="G13029" s="4">
        <v>7.5</v>
      </c>
      <c r="H13029" s="4">
        <v>0.50272209111124799</v>
      </c>
      <c r="I13029" s="4">
        <v>8.5</v>
      </c>
      <c r="J13029" s="4">
        <v>6.5</v>
      </c>
      <c r="K13029" s="4">
        <v>7.25</v>
      </c>
      <c r="L13029" s="4">
        <v>7.9375</v>
      </c>
      <c r="M13029" s="4">
        <v>34</v>
      </c>
    </row>
    <row r="13030" spans="1:13" x14ac:dyDescent="0.2">
      <c r="A13030" s="3">
        <v>44593</v>
      </c>
      <c r="B13030" t="s">
        <v>4985</v>
      </c>
      <c r="C13030" t="s">
        <v>3903</v>
      </c>
      <c r="D13030" t="s">
        <v>1007</v>
      </c>
      <c r="E13030" t="s">
        <v>3902</v>
      </c>
      <c r="F13030" s="4">
        <v>7.3857142857142897</v>
      </c>
      <c r="G13030" s="4">
        <v>7.25</v>
      </c>
      <c r="H13030" s="4">
        <v>0.38512248406330701</v>
      </c>
      <c r="I13030" s="4">
        <v>8.5</v>
      </c>
      <c r="J13030" s="4">
        <v>6.75</v>
      </c>
      <c r="K13030" s="4">
        <v>7</v>
      </c>
      <c r="L13030" s="4">
        <v>7.5</v>
      </c>
      <c r="M13030" s="4">
        <v>35</v>
      </c>
    </row>
    <row r="13031" spans="1:13" x14ac:dyDescent="0.2">
      <c r="A13031" s="3">
        <v>44593</v>
      </c>
      <c r="B13031" t="s">
        <v>6073</v>
      </c>
      <c r="C13031" t="s">
        <v>3915</v>
      </c>
      <c r="D13031" t="s">
        <v>1897</v>
      </c>
      <c r="E13031" t="s">
        <v>3914</v>
      </c>
      <c r="F13031" s="4">
        <v>7.5857142857142899</v>
      </c>
      <c r="G13031" s="4">
        <v>7.5</v>
      </c>
      <c r="H13031" s="4">
        <v>0.57822896805313895</v>
      </c>
      <c r="I13031" s="4">
        <v>8.75</v>
      </c>
      <c r="J13031" s="4">
        <v>6</v>
      </c>
      <c r="K13031" s="4">
        <v>7.25</v>
      </c>
      <c r="L13031" s="4">
        <v>7.875</v>
      </c>
      <c r="M13031" s="4">
        <v>35</v>
      </c>
    </row>
    <row r="13032" spans="1:13" x14ac:dyDescent="0.2">
      <c r="A13032" s="3">
        <v>44593</v>
      </c>
      <c r="B13032" t="s">
        <v>6327</v>
      </c>
      <c r="C13032" t="s">
        <v>3081</v>
      </c>
      <c r="D13032" t="s">
        <v>2139</v>
      </c>
      <c r="E13032" t="s">
        <v>3080</v>
      </c>
      <c r="F13032" s="4">
        <v>4.2924324324324301</v>
      </c>
      <c r="G13032" s="4">
        <v>4.21</v>
      </c>
      <c r="H13032" s="4">
        <v>0.52186314407240997</v>
      </c>
      <c r="I13032" s="4">
        <v>6.54</v>
      </c>
      <c r="J13032" s="4">
        <v>3.7</v>
      </c>
      <c r="K13032" s="4">
        <v>3.98</v>
      </c>
      <c r="L13032" s="4">
        <v>4.5</v>
      </c>
      <c r="M13032" s="4">
        <v>37</v>
      </c>
    </row>
    <row r="13033" spans="1:13" x14ac:dyDescent="0.2">
      <c r="A13033" s="3">
        <v>44593</v>
      </c>
      <c r="B13033" t="s">
        <v>6395</v>
      </c>
      <c r="C13033" t="s">
        <v>3084</v>
      </c>
      <c r="D13033" t="s">
        <v>2209</v>
      </c>
      <c r="E13033" t="s">
        <v>3083</v>
      </c>
      <c r="F13033" s="4">
        <v>4.1605555555555602</v>
      </c>
      <c r="G13033" s="4">
        <v>4.05</v>
      </c>
      <c r="H13033" s="4">
        <v>0.53780476778657205</v>
      </c>
      <c r="I13033" s="4">
        <v>6.38</v>
      </c>
      <c r="J13033" s="4">
        <v>3.52</v>
      </c>
      <c r="K13033" s="4">
        <v>3.8075000000000001</v>
      </c>
      <c r="L13033" s="4">
        <v>4.3174999999999999</v>
      </c>
      <c r="M13033" s="4">
        <v>36</v>
      </c>
    </row>
    <row r="13034" spans="1:13" x14ac:dyDescent="0.2">
      <c r="A13034" s="3">
        <v>44593</v>
      </c>
      <c r="B13034" t="s">
        <v>3076</v>
      </c>
      <c r="C13034" t="s">
        <v>3072</v>
      </c>
      <c r="D13034" t="s">
        <v>3</v>
      </c>
      <c r="E13034" t="s">
        <v>3071</v>
      </c>
      <c r="F13034" s="4">
        <v>4.7789189189189196</v>
      </c>
      <c r="G13034" s="4">
        <v>4.68</v>
      </c>
      <c r="H13034" s="4">
        <v>0.51777184906837803</v>
      </c>
      <c r="I13034" s="4">
        <v>6.88</v>
      </c>
      <c r="J13034" s="4">
        <v>4.0999999999999996</v>
      </c>
      <c r="K13034" s="4">
        <v>4.5</v>
      </c>
      <c r="L13034" s="4">
        <v>4.96</v>
      </c>
      <c r="M13034" s="4">
        <v>37</v>
      </c>
    </row>
    <row r="13035" spans="1:13" x14ac:dyDescent="0.2">
      <c r="A13035" s="3">
        <v>44593</v>
      </c>
      <c r="B13035" t="s">
        <v>5092</v>
      </c>
      <c r="C13035" t="s">
        <v>3075</v>
      </c>
      <c r="D13035" t="s">
        <v>1108</v>
      </c>
      <c r="E13035" t="s">
        <v>3074</v>
      </c>
      <c r="F13035" s="4">
        <v>3.8281081081081099</v>
      </c>
      <c r="G13035" s="4">
        <v>3.8</v>
      </c>
      <c r="H13035" s="4">
        <v>0.39375569017290901</v>
      </c>
      <c r="I13035" s="4">
        <v>5.5</v>
      </c>
      <c r="J13035" s="4">
        <v>3.1</v>
      </c>
      <c r="K13035" s="4">
        <v>3.6</v>
      </c>
      <c r="L13035" s="4">
        <v>3.94</v>
      </c>
      <c r="M13035" s="4">
        <v>37</v>
      </c>
    </row>
    <row r="13036" spans="1:13" x14ac:dyDescent="0.2">
      <c r="A13036" s="3">
        <v>44593</v>
      </c>
      <c r="B13036" t="s">
        <v>6329</v>
      </c>
      <c r="C13036" t="s">
        <v>3102</v>
      </c>
      <c r="D13036" t="s">
        <v>2141</v>
      </c>
      <c r="E13036" t="s">
        <v>3101</v>
      </c>
      <c r="F13036" s="4">
        <v>3.6545714285714301</v>
      </c>
      <c r="G13036" s="4">
        <v>3.7</v>
      </c>
      <c r="H13036" s="4">
        <v>0.19888428289634499</v>
      </c>
      <c r="I13036" s="4">
        <v>4</v>
      </c>
      <c r="J13036" s="4">
        <v>3.2</v>
      </c>
      <c r="K13036" s="4">
        <v>3.5049999999999999</v>
      </c>
      <c r="L13036" s="4">
        <v>3.8</v>
      </c>
      <c r="M13036" s="4">
        <v>35</v>
      </c>
    </row>
    <row r="13037" spans="1:13" x14ac:dyDescent="0.2">
      <c r="A13037" s="3">
        <v>44593</v>
      </c>
      <c r="B13037" t="s">
        <v>6171</v>
      </c>
      <c r="C13037" t="s">
        <v>3078</v>
      </c>
      <c r="D13037" t="s">
        <v>1995</v>
      </c>
      <c r="E13037" t="s">
        <v>3077</v>
      </c>
      <c r="F13037" s="4">
        <v>3.6577419354838701</v>
      </c>
      <c r="G13037" s="4">
        <v>3.6</v>
      </c>
      <c r="H13037" s="4">
        <v>0.28908718036167302</v>
      </c>
      <c r="I13037" s="4">
        <v>4.5</v>
      </c>
      <c r="J13037" s="4">
        <v>3.1</v>
      </c>
      <c r="K13037" s="4">
        <v>3.5</v>
      </c>
      <c r="L13037" s="4">
        <v>3.8</v>
      </c>
      <c r="M13037" s="4">
        <v>31</v>
      </c>
    </row>
    <row r="13038" spans="1:13" x14ac:dyDescent="0.2">
      <c r="A13038" s="3">
        <v>44593</v>
      </c>
      <c r="B13038" t="s">
        <v>6330</v>
      </c>
      <c r="C13038" t="s">
        <v>3105</v>
      </c>
      <c r="D13038" t="s">
        <v>2142</v>
      </c>
      <c r="E13038" t="s">
        <v>3104</v>
      </c>
      <c r="F13038" s="4">
        <v>3.5637500000000002</v>
      </c>
      <c r="G13038" s="4">
        <v>3.5</v>
      </c>
      <c r="H13038" s="4">
        <v>0.20104164229204799</v>
      </c>
      <c r="I13038" s="4">
        <v>4</v>
      </c>
      <c r="J13038" s="4">
        <v>3.2</v>
      </c>
      <c r="K13038" s="4">
        <v>3.49</v>
      </c>
      <c r="L13038" s="4">
        <v>3.7</v>
      </c>
      <c r="M13038" s="4">
        <v>32</v>
      </c>
    </row>
    <row r="13039" spans="1:13" x14ac:dyDescent="0.2">
      <c r="A13039" s="3">
        <v>44593</v>
      </c>
      <c r="B13039" t="s">
        <v>6333</v>
      </c>
      <c r="C13039" t="s">
        <v>3147</v>
      </c>
      <c r="D13039" t="s">
        <v>2145</v>
      </c>
      <c r="E13039" t="s">
        <v>3146</v>
      </c>
      <c r="F13039" s="4">
        <v>0.46171428571428602</v>
      </c>
      <c r="G13039" s="4">
        <v>0.47</v>
      </c>
      <c r="H13039" s="4">
        <v>9.9926023057227795E-2</v>
      </c>
      <c r="I13039" s="4">
        <v>0.66</v>
      </c>
      <c r="J13039" s="4">
        <v>0.15</v>
      </c>
      <c r="K13039" s="4">
        <v>0.42</v>
      </c>
      <c r="L13039" s="4">
        <v>0.51</v>
      </c>
      <c r="M13039" s="4">
        <v>35</v>
      </c>
    </row>
    <row r="13040" spans="1:13" x14ac:dyDescent="0.2">
      <c r="A13040" s="3">
        <v>44593</v>
      </c>
      <c r="B13040" t="s">
        <v>5479</v>
      </c>
      <c r="C13040" t="s">
        <v>3114</v>
      </c>
      <c r="D13040" t="s">
        <v>1331</v>
      </c>
      <c r="E13040" t="s">
        <v>3113</v>
      </c>
      <c r="F13040" s="4">
        <v>0.68648648648648602</v>
      </c>
      <c r="G13040" s="4">
        <v>0.7</v>
      </c>
      <c r="H13040" s="4">
        <v>9.1688367619653696E-2</v>
      </c>
      <c r="I13040" s="4">
        <v>0.83</v>
      </c>
      <c r="J13040" s="4">
        <v>0.44</v>
      </c>
      <c r="K13040" s="4">
        <v>0.65</v>
      </c>
      <c r="L13040" s="4">
        <v>0.74</v>
      </c>
      <c r="M13040" s="4">
        <v>37</v>
      </c>
    </row>
    <row r="13041" spans="1:13" x14ac:dyDescent="0.2">
      <c r="A13041" s="3">
        <v>44593</v>
      </c>
      <c r="B13041" t="s">
        <v>6397</v>
      </c>
      <c r="C13041" t="s">
        <v>3150</v>
      </c>
      <c r="D13041" t="s">
        <v>2211</v>
      </c>
      <c r="E13041" t="s">
        <v>3149</v>
      </c>
      <c r="F13041" s="4">
        <v>0.36857142857142899</v>
      </c>
      <c r="G13041" s="4">
        <v>0.35</v>
      </c>
      <c r="H13041" s="4">
        <v>8.3389336923884005E-2</v>
      </c>
      <c r="I13041" s="4">
        <v>0.6</v>
      </c>
      <c r="J13041" s="4">
        <v>0.22</v>
      </c>
      <c r="K13041" s="4">
        <v>0.32</v>
      </c>
      <c r="L13041" s="4">
        <v>0.41499999999999998</v>
      </c>
      <c r="M13041" s="4">
        <v>35</v>
      </c>
    </row>
    <row r="13042" spans="1:13" x14ac:dyDescent="0.2">
      <c r="A13042" s="3">
        <v>44593</v>
      </c>
      <c r="B13042" t="s">
        <v>5551</v>
      </c>
      <c r="C13042" t="s">
        <v>3117</v>
      </c>
      <c r="D13042" t="s">
        <v>1401</v>
      </c>
      <c r="E13042" t="s">
        <v>3116</v>
      </c>
      <c r="F13042" s="4">
        <v>0.49199999999999999</v>
      </c>
      <c r="G13042" s="4">
        <v>0.47</v>
      </c>
      <c r="H13042" s="4">
        <v>0.137258879494188</v>
      </c>
      <c r="I13042" s="4">
        <v>1.01</v>
      </c>
      <c r="J13042" s="4">
        <v>0.25</v>
      </c>
      <c r="K13042" s="4">
        <v>0.42499999999999999</v>
      </c>
      <c r="L13042" s="4">
        <v>0.51</v>
      </c>
      <c r="M13042" s="4">
        <v>35</v>
      </c>
    </row>
    <row r="13043" spans="1:13" x14ac:dyDescent="0.2">
      <c r="A13043" s="3">
        <v>44593</v>
      </c>
      <c r="B13043" t="s">
        <v>5647</v>
      </c>
      <c r="C13043" t="s">
        <v>3120</v>
      </c>
      <c r="D13043" t="s">
        <v>1477</v>
      </c>
      <c r="E13043" t="s">
        <v>3119</v>
      </c>
      <c r="F13043" s="4">
        <v>-2.25714285714286E-2</v>
      </c>
      <c r="G13043" s="4">
        <v>-0.06</v>
      </c>
      <c r="H13043" s="4">
        <v>0.176240858872551</v>
      </c>
      <c r="I13043" s="4">
        <v>0.52</v>
      </c>
      <c r="J13043" s="4">
        <v>-0.26</v>
      </c>
      <c r="K13043" s="4">
        <v>-0.15</v>
      </c>
      <c r="L13043" s="4">
        <v>0.08</v>
      </c>
      <c r="M13043" s="4">
        <v>35</v>
      </c>
    </row>
    <row r="13044" spans="1:13" x14ac:dyDescent="0.2">
      <c r="A13044" s="3">
        <v>44593</v>
      </c>
      <c r="B13044" t="s">
        <v>5714</v>
      </c>
      <c r="C13044" t="s">
        <v>3123</v>
      </c>
      <c r="D13044" t="s">
        <v>1542</v>
      </c>
      <c r="E13044" t="s">
        <v>3122</v>
      </c>
      <c r="F13044" s="4">
        <v>-0.11799999999999999</v>
      </c>
      <c r="G13044" s="4">
        <v>-0.15</v>
      </c>
      <c r="H13044" s="4">
        <v>0.155673111509531</v>
      </c>
      <c r="I13044" s="4">
        <v>0.34</v>
      </c>
      <c r="J13044" s="4">
        <v>-0.31</v>
      </c>
      <c r="K13044" s="4">
        <v>-0.22</v>
      </c>
      <c r="L13044" s="4">
        <v>-4.4999999999999998E-2</v>
      </c>
      <c r="M13044" s="4">
        <v>35</v>
      </c>
    </row>
    <row r="13045" spans="1:13" x14ac:dyDescent="0.2">
      <c r="A13045" s="3">
        <v>44593</v>
      </c>
      <c r="B13045" t="s">
        <v>5779</v>
      </c>
      <c r="C13045" t="s">
        <v>3126</v>
      </c>
      <c r="D13045" t="s">
        <v>1607</v>
      </c>
      <c r="E13045" t="s">
        <v>3125</v>
      </c>
      <c r="F13045" s="4">
        <v>0.28799999999999998</v>
      </c>
      <c r="G13045" s="4">
        <v>0.28999999999999998</v>
      </c>
      <c r="H13045" s="4">
        <v>0.105406775091994</v>
      </c>
      <c r="I13045" s="4">
        <v>0.6</v>
      </c>
      <c r="J13045" s="4">
        <v>0.02</v>
      </c>
      <c r="K13045" s="4">
        <v>0.23499999999999999</v>
      </c>
      <c r="L13045" s="4">
        <v>0.34</v>
      </c>
      <c r="M13045" s="4">
        <v>35</v>
      </c>
    </row>
    <row r="13046" spans="1:13" x14ac:dyDescent="0.2">
      <c r="A13046" s="3">
        <v>44593</v>
      </c>
      <c r="B13046" t="s">
        <v>5848</v>
      </c>
      <c r="C13046" t="s">
        <v>3129</v>
      </c>
      <c r="D13046" t="s">
        <v>1674</v>
      </c>
      <c r="E13046" t="s">
        <v>3128</v>
      </c>
      <c r="F13046" s="4">
        <v>0.38600000000000001</v>
      </c>
      <c r="G13046" s="4">
        <v>0.37</v>
      </c>
      <c r="H13046" s="4">
        <v>8.39887947708432E-2</v>
      </c>
      <c r="I13046" s="4">
        <v>0.6</v>
      </c>
      <c r="J13046" s="4">
        <v>0.19</v>
      </c>
      <c r="K13046" s="4">
        <v>0.35</v>
      </c>
      <c r="L13046" s="4">
        <v>0.44</v>
      </c>
      <c r="M13046" s="4">
        <v>35</v>
      </c>
    </row>
    <row r="13047" spans="1:13" x14ac:dyDescent="0.2">
      <c r="A13047" s="3">
        <v>44593</v>
      </c>
      <c r="B13047" t="s">
        <v>5915</v>
      </c>
      <c r="C13047" t="s">
        <v>3132</v>
      </c>
      <c r="D13047" t="s">
        <v>1739</v>
      </c>
      <c r="E13047" t="s">
        <v>3131</v>
      </c>
      <c r="F13047" s="4">
        <v>0.30114285714285699</v>
      </c>
      <c r="G13047" s="4">
        <v>0.3</v>
      </c>
      <c r="H13047" s="4">
        <v>7.2711008494605003E-2</v>
      </c>
      <c r="I13047" s="4">
        <v>0.5</v>
      </c>
      <c r="J13047" s="4">
        <v>0.15</v>
      </c>
      <c r="K13047" s="4">
        <v>0.26</v>
      </c>
      <c r="L13047" s="4">
        <v>0.32</v>
      </c>
      <c r="M13047" s="4">
        <v>35</v>
      </c>
    </row>
    <row r="13048" spans="1:13" x14ac:dyDescent="0.2">
      <c r="A13048" s="3">
        <v>44593</v>
      </c>
      <c r="B13048" t="s">
        <v>5980</v>
      </c>
      <c r="C13048" t="s">
        <v>3135</v>
      </c>
      <c r="D13048" t="s">
        <v>1804</v>
      </c>
      <c r="E13048" t="s">
        <v>3134</v>
      </c>
      <c r="F13048" s="4">
        <v>0.371428571428571</v>
      </c>
      <c r="G13048" s="4">
        <v>0.39</v>
      </c>
      <c r="H13048" s="4">
        <v>8.4649549428732304E-2</v>
      </c>
      <c r="I13048" s="4">
        <v>0.5</v>
      </c>
      <c r="J13048" s="4">
        <v>0.11</v>
      </c>
      <c r="K13048" s="4">
        <v>0.35</v>
      </c>
      <c r="L13048" s="4">
        <v>0.42</v>
      </c>
      <c r="M13048" s="4">
        <v>35</v>
      </c>
    </row>
    <row r="13049" spans="1:13" x14ac:dyDescent="0.2">
      <c r="A13049" s="3">
        <v>44593</v>
      </c>
      <c r="B13049" t="s">
        <v>6043</v>
      </c>
      <c r="C13049" t="s">
        <v>3138</v>
      </c>
      <c r="D13049" t="s">
        <v>1867</v>
      </c>
      <c r="E13049" t="s">
        <v>3137</v>
      </c>
      <c r="F13049" s="4">
        <v>0.52571428571428602</v>
      </c>
      <c r="G13049" s="4">
        <v>0.54</v>
      </c>
      <c r="H13049" s="4">
        <v>0.115460350064318</v>
      </c>
      <c r="I13049" s="4">
        <v>0.72</v>
      </c>
      <c r="J13049" s="4">
        <v>0.12</v>
      </c>
      <c r="K13049" s="4">
        <v>0.49</v>
      </c>
      <c r="L13049" s="4">
        <v>0.6</v>
      </c>
      <c r="M13049" s="4">
        <v>35</v>
      </c>
    </row>
    <row r="13050" spans="1:13" x14ac:dyDescent="0.2">
      <c r="A13050" s="3">
        <v>44593</v>
      </c>
      <c r="B13050" t="s">
        <v>6107</v>
      </c>
      <c r="C13050" t="s">
        <v>3141</v>
      </c>
      <c r="D13050" t="s">
        <v>1931</v>
      </c>
      <c r="E13050" t="s">
        <v>3140</v>
      </c>
      <c r="F13050" s="4">
        <v>0.70199999999999996</v>
      </c>
      <c r="G13050" s="4">
        <v>0.7</v>
      </c>
      <c r="H13050" s="4">
        <v>0.107287409491021</v>
      </c>
      <c r="I13050" s="4">
        <v>0.96</v>
      </c>
      <c r="J13050" s="4">
        <v>0.3</v>
      </c>
      <c r="K13050" s="4">
        <v>0.65</v>
      </c>
      <c r="L13050" s="4">
        <v>0.76</v>
      </c>
      <c r="M13050" s="4">
        <v>35</v>
      </c>
    </row>
    <row r="13051" spans="1:13" x14ac:dyDescent="0.2">
      <c r="A13051" s="3">
        <v>44593</v>
      </c>
      <c r="B13051" t="s">
        <v>6175</v>
      </c>
      <c r="C13051" t="s">
        <v>3144</v>
      </c>
      <c r="D13051" t="s">
        <v>1999</v>
      </c>
      <c r="E13051" t="s">
        <v>3143</v>
      </c>
      <c r="F13051" s="4">
        <v>0.47342857142857098</v>
      </c>
      <c r="G13051" s="4">
        <v>0.49</v>
      </c>
      <c r="H13051" s="4">
        <v>0.10624452531619601</v>
      </c>
      <c r="I13051" s="4">
        <v>0.69</v>
      </c>
      <c r="J13051" s="4">
        <v>0.17</v>
      </c>
      <c r="K13051" s="4">
        <v>0.44</v>
      </c>
      <c r="L13051" s="4">
        <v>0.53</v>
      </c>
      <c r="M13051" s="4">
        <v>35</v>
      </c>
    </row>
    <row r="13052" spans="1:13" x14ac:dyDescent="0.2">
      <c r="A13052" s="3">
        <v>44593</v>
      </c>
      <c r="B13052" t="s">
        <v>6328</v>
      </c>
      <c r="C13052" t="s">
        <v>3096</v>
      </c>
      <c r="D13052" t="s">
        <v>2140</v>
      </c>
      <c r="E13052" t="s">
        <v>3095</v>
      </c>
      <c r="F13052" s="4">
        <v>4.1766666666666703</v>
      </c>
      <c r="G13052" s="4">
        <v>4.09</v>
      </c>
      <c r="H13052" s="4">
        <v>0.46862609473509498</v>
      </c>
      <c r="I13052" s="4">
        <v>5.48</v>
      </c>
      <c r="J13052" s="4">
        <v>3.25</v>
      </c>
      <c r="K13052" s="4">
        <v>3.95</v>
      </c>
      <c r="L13052" s="4">
        <v>4.3899999999999997</v>
      </c>
      <c r="M13052" s="4">
        <v>33</v>
      </c>
    </row>
    <row r="13053" spans="1:13" x14ac:dyDescent="0.2">
      <c r="A13053" s="3">
        <v>44593</v>
      </c>
      <c r="B13053" t="s">
        <v>6396</v>
      </c>
      <c r="C13053" t="s">
        <v>3099</v>
      </c>
      <c r="D13053" t="s">
        <v>2210</v>
      </c>
      <c r="E13053" t="s">
        <v>3098</v>
      </c>
      <c r="F13053" s="4">
        <v>4.0421212121212102</v>
      </c>
      <c r="G13053" s="4">
        <v>3.95</v>
      </c>
      <c r="H13053" s="4">
        <v>0.478054374363926</v>
      </c>
      <c r="I13053" s="4">
        <v>5.22</v>
      </c>
      <c r="J13053" s="4">
        <v>2.87</v>
      </c>
      <c r="K13053" s="4">
        <v>3.85</v>
      </c>
      <c r="L13053" s="4">
        <v>4.2300000000000004</v>
      </c>
      <c r="M13053" s="4">
        <v>33</v>
      </c>
    </row>
    <row r="13054" spans="1:13" x14ac:dyDescent="0.2">
      <c r="A13054" s="3">
        <v>44593</v>
      </c>
      <c r="B13054" t="s">
        <v>3091</v>
      </c>
      <c r="C13054" t="s">
        <v>3087</v>
      </c>
      <c r="D13054" t="s">
        <v>8</v>
      </c>
      <c r="E13054" t="s">
        <v>3086</v>
      </c>
      <c r="F13054" s="4">
        <v>4.6502941176470598</v>
      </c>
      <c r="G13054" s="4">
        <v>4.6150000000000002</v>
      </c>
      <c r="H13054" s="4">
        <v>0.43996201829261</v>
      </c>
      <c r="I13054" s="4">
        <v>5.97</v>
      </c>
      <c r="J13054" s="4">
        <v>3.83</v>
      </c>
      <c r="K13054" s="4">
        <v>4.3849999999999998</v>
      </c>
      <c r="L13054" s="4">
        <v>4.8075000000000001</v>
      </c>
      <c r="M13054" s="4">
        <v>34</v>
      </c>
    </row>
    <row r="13055" spans="1:13" x14ac:dyDescent="0.2">
      <c r="A13055" s="3">
        <v>44593</v>
      </c>
      <c r="B13055" t="s">
        <v>5096</v>
      </c>
      <c r="C13055" t="s">
        <v>3090</v>
      </c>
      <c r="D13055" t="s">
        <v>1110</v>
      </c>
      <c r="E13055" t="s">
        <v>3089</v>
      </c>
      <c r="F13055" s="4">
        <v>3.71588235294118</v>
      </c>
      <c r="G13055" s="4">
        <v>3.6949999999999998</v>
      </c>
      <c r="H13055" s="4">
        <v>0.32766499565274598</v>
      </c>
      <c r="I13055" s="4">
        <v>5</v>
      </c>
      <c r="J13055" s="4">
        <v>3.23</v>
      </c>
      <c r="K13055" s="4">
        <v>3.5325000000000002</v>
      </c>
      <c r="L13055" s="4">
        <v>3.8</v>
      </c>
      <c r="M13055" s="4">
        <v>34</v>
      </c>
    </row>
    <row r="13056" spans="1:13" x14ac:dyDescent="0.2">
      <c r="A13056" s="3">
        <v>44593</v>
      </c>
      <c r="B13056" t="s">
        <v>6331</v>
      </c>
      <c r="C13056" t="s">
        <v>3108</v>
      </c>
      <c r="D13056" t="s">
        <v>2143</v>
      </c>
      <c r="E13056" t="s">
        <v>3107</v>
      </c>
      <c r="F13056" s="4">
        <v>3.649</v>
      </c>
      <c r="G13056" s="4">
        <v>3.6</v>
      </c>
      <c r="H13056" s="4">
        <v>0.18510667940034101</v>
      </c>
      <c r="I13056" s="4">
        <v>4</v>
      </c>
      <c r="J13056" s="4">
        <v>3.3</v>
      </c>
      <c r="K13056" s="4">
        <v>3.5</v>
      </c>
      <c r="L13056" s="4">
        <v>3.7</v>
      </c>
      <c r="M13056" s="4">
        <v>30</v>
      </c>
    </row>
    <row r="13057" spans="1:13" x14ac:dyDescent="0.2">
      <c r="A13057" s="3">
        <v>44593</v>
      </c>
      <c r="B13057" t="s">
        <v>6173</v>
      </c>
      <c r="C13057" t="s">
        <v>3093</v>
      </c>
      <c r="D13057" t="s">
        <v>1997</v>
      </c>
      <c r="E13057" t="s">
        <v>3092</v>
      </c>
      <c r="F13057" s="4">
        <v>3.6388888888888902</v>
      </c>
      <c r="G13057" s="4">
        <v>3.6</v>
      </c>
      <c r="H13057" s="4">
        <v>0.26617422480157199</v>
      </c>
      <c r="I13057" s="4">
        <v>4.5</v>
      </c>
      <c r="J13057" s="4">
        <v>3.25</v>
      </c>
      <c r="K13057" s="4">
        <v>3.5</v>
      </c>
      <c r="L13057" s="4">
        <v>3.7</v>
      </c>
      <c r="M13057" s="4">
        <v>27</v>
      </c>
    </row>
    <row r="13058" spans="1:13" x14ac:dyDescent="0.2">
      <c r="A13058" s="3">
        <v>44593</v>
      </c>
      <c r="B13058" t="s">
        <v>6332</v>
      </c>
      <c r="C13058" t="s">
        <v>3111</v>
      </c>
      <c r="D13058" t="s">
        <v>2144</v>
      </c>
      <c r="E13058" t="s">
        <v>3110</v>
      </c>
      <c r="F13058" s="4">
        <v>3.5492857142857099</v>
      </c>
      <c r="G13058" s="4">
        <v>3.5</v>
      </c>
      <c r="H13058" s="4">
        <v>0.197951145701802</v>
      </c>
      <c r="I13058" s="4">
        <v>4</v>
      </c>
      <c r="J13058" s="4">
        <v>3.2</v>
      </c>
      <c r="K13058" s="4">
        <v>3.4375</v>
      </c>
      <c r="L13058" s="4">
        <v>3.625</v>
      </c>
      <c r="M13058" s="4">
        <v>28</v>
      </c>
    </row>
    <row r="13059" spans="1:13" x14ac:dyDescent="0.2">
      <c r="A13059" s="3">
        <v>44593</v>
      </c>
      <c r="B13059" t="s">
        <v>6398</v>
      </c>
      <c r="C13059" t="s">
        <v>3153</v>
      </c>
      <c r="D13059" t="s">
        <v>2212</v>
      </c>
      <c r="E13059" t="s">
        <v>3152</v>
      </c>
      <c r="F13059" s="4">
        <v>0.63852941176470601</v>
      </c>
      <c r="G13059" s="4">
        <v>0.67500000000000004</v>
      </c>
      <c r="H13059" s="4">
        <v>0.105690581930153</v>
      </c>
      <c r="I13059" s="4">
        <v>0.77</v>
      </c>
      <c r="J13059" s="4">
        <v>0.28999999999999998</v>
      </c>
      <c r="K13059" s="4">
        <v>0.62</v>
      </c>
      <c r="L13059" s="4">
        <v>0.7</v>
      </c>
      <c r="M13059" s="4">
        <v>34</v>
      </c>
    </row>
    <row r="13060" spans="1:13" x14ac:dyDescent="0.2">
      <c r="A13060" s="3">
        <v>44593</v>
      </c>
      <c r="B13060" t="s">
        <v>5405</v>
      </c>
      <c r="C13060" t="s">
        <v>4324</v>
      </c>
      <c r="D13060" t="s">
        <v>1258</v>
      </c>
      <c r="E13060" t="s">
        <v>4323</v>
      </c>
      <c r="F13060" s="4">
        <v>3.7580645161290298</v>
      </c>
      <c r="G13060" s="4">
        <v>3.8</v>
      </c>
      <c r="H13060" s="4">
        <v>0.37839502599654301</v>
      </c>
      <c r="I13060" s="4">
        <v>4.5999999999999996</v>
      </c>
      <c r="J13060" s="4">
        <v>2.8</v>
      </c>
      <c r="K13060" s="4">
        <v>3.5</v>
      </c>
      <c r="L13060" s="4">
        <v>3.9</v>
      </c>
      <c r="M13060" s="4">
        <v>31</v>
      </c>
    </row>
    <row r="13061" spans="1:13" x14ac:dyDescent="0.2">
      <c r="A13061" s="3">
        <v>44593</v>
      </c>
      <c r="B13061" t="s">
        <v>6326</v>
      </c>
      <c r="C13061" t="s">
        <v>4327</v>
      </c>
      <c r="D13061" t="s">
        <v>2138</v>
      </c>
      <c r="E13061" t="s">
        <v>4326</v>
      </c>
      <c r="F13061" s="4">
        <v>2.71724137931034</v>
      </c>
      <c r="G13061" s="4">
        <v>2.6</v>
      </c>
      <c r="H13061" s="4">
        <v>0.54054797957868705</v>
      </c>
      <c r="I13061" s="4">
        <v>4.3</v>
      </c>
      <c r="J13061" s="4">
        <v>2</v>
      </c>
      <c r="K13061" s="4">
        <v>2.4</v>
      </c>
      <c r="L13061" s="4">
        <v>3</v>
      </c>
      <c r="M13061" s="4">
        <v>29</v>
      </c>
    </row>
    <row r="13062" spans="1:13" x14ac:dyDescent="0.2">
      <c r="A13062" s="3">
        <v>44593</v>
      </c>
      <c r="B13062" t="s">
        <v>5612</v>
      </c>
      <c r="C13062" t="s">
        <v>3939</v>
      </c>
      <c r="D13062" t="s">
        <v>1442</v>
      </c>
      <c r="E13062" t="s">
        <v>3947</v>
      </c>
      <c r="F13062" s="4">
        <v>20.6621428571429</v>
      </c>
      <c r="G13062" s="4">
        <v>20.684999999999999</v>
      </c>
      <c r="H13062" s="4">
        <v>0.19421937087006599</v>
      </c>
      <c r="I13062" s="4">
        <v>21.05</v>
      </c>
      <c r="J13062" s="4">
        <v>20.25</v>
      </c>
      <c r="K13062" s="4">
        <v>20.5625</v>
      </c>
      <c r="L13062" s="4">
        <v>20.772500000000001</v>
      </c>
      <c r="M13062" s="4">
        <v>28</v>
      </c>
    </row>
    <row r="13063" spans="1:13" x14ac:dyDescent="0.2">
      <c r="A13063" s="3">
        <v>44593</v>
      </c>
      <c r="B13063" t="s">
        <v>5678</v>
      </c>
      <c r="C13063" t="s">
        <v>3942</v>
      </c>
      <c r="D13063" t="s">
        <v>1508</v>
      </c>
      <c r="E13063" t="s">
        <v>3949</v>
      </c>
      <c r="F13063" s="4">
        <v>20.7075</v>
      </c>
      <c r="G13063" s="4">
        <v>20.75</v>
      </c>
      <c r="H13063" s="4">
        <v>0.232611980201651</v>
      </c>
      <c r="I13063" s="4">
        <v>21.22</v>
      </c>
      <c r="J13063" s="4">
        <v>20.3</v>
      </c>
      <c r="K13063" s="4">
        <v>20.5075</v>
      </c>
      <c r="L13063" s="4">
        <v>20.8</v>
      </c>
      <c r="M13063" s="4">
        <v>28</v>
      </c>
    </row>
    <row r="13064" spans="1:13" x14ac:dyDescent="0.2">
      <c r="A13064" s="3">
        <v>44593</v>
      </c>
      <c r="B13064" t="s">
        <v>5745</v>
      </c>
      <c r="C13064" t="s">
        <v>3952</v>
      </c>
      <c r="D13064" t="s">
        <v>1573</v>
      </c>
      <c r="E13064" t="s">
        <v>3951</v>
      </c>
      <c r="F13064" s="4">
        <v>20.7882142857143</v>
      </c>
      <c r="G13064" s="4">
        <v>20.824999999999999</v>
      </c>
      <c r="H13064" s="4">
        <v>0.275560755839307</v>
      </c>
      <c r="I13064" s="4">
        <v>21.4</v>
      </c>
      <c r="J13064" s="4">
        <v>20.170000000000002</v>
      </c>
      <c r="K13064" s="4">
        <v>20.682500000000001</v>
      </c>
      <c r="L13064" s="4">
        <v>20.927499999999998</v>
      </c>
      <c r="M13064" s="4">
        <v>28</v>
      </c>
    </row>
    <row r="13065" spans="1:13" x14ac:dyDescent="0.2">
      <c r="A13065" s="3">
        <v>44593</v>
      </c>
      <c r="B13065" t="s">
        <v>3940</v>
      </c>
      <c r="C13065" t="s">
        <v>3936</v>
      </c>
      <c r="D13065" t="s">
        <v>291</v>
      </c>
      <c r="E13065" t="s">
        <v>3935</v>
      </c>
      <c r="F13065" s="4">
        <v>21.249117647058799</v>
      </c>
      <c r="G13065" s="4">
        <v>21.344999999999999</v>
      </c>
      <c r="H13065" s="4">
        <v>0.52976477139620903</v>
      </c>
      <c r="I13065" s="4">
        <v>22.02</v>
      </c>
      <c r="J13065" s="4">
        <v>19.5</v>
      </c>
      <c r="K13065" s="4">
        <v>21.01</v>
      </c>
      <c r="L13065" s="4">
        <v>21.5</v>
      </c>
      <c r="M13065" s="4">
        <v>34</v>
      </c>
    </row>
    <row r="13066" spans="1:13" x14ac:dyDescent="0.2">
      <c r="A13066" s="3">
        <v>44593</v>
      </c>
      <c r="B13066" t="s">
        <v>5349</v>
      </c>
      <c r="C13066" t="s">
        <v>3939</v>
      </c>
      <c r="D13066" t="s">
        <v>1219</v>
      </c>
      <c r="E13066" t="s">
        <v>3938</v>
      </c>
      <c r="F13066" s="4">
        <v>21.709393939393902</v>
      </c>
      <c r="G13066" s="4">
        <v>21.75</v>
      </c>
      <c r="H13066" s="4">
        <v>0.65195829714186604</v>
      </c>
      <c r="I13066" s="4">
        <v>23</v>
      </c>
      <c r="J13066" s="4">
        <v>19.600000000000001</v>
      </c>
      <c r="K13066" s="4">
        <v>21.42</v>
      </c>
      <c r="L13066" s="4">
        <v>22.1</v>
      </c>
      <c r="M13066" s="4">
        <v>33</v>
      </c>
    </row>
    <row r="13067" spans="1:13" x14ac:dyDescent="0.2">
      <c r="A13067" s="3">
        <v>44593</v>
      </c>
      <c r="B13067" t="s">
        <v>6286</v>
      </c>
      <c r="C13067" t="s">
        <v>3942</v>
      </c>
      <c r="D13067" t="s">
        <v>2098</v>
      </c>
      <c r="E13067" t="s">
        <v>3941</v>
      </c>
      <c r="F13067" s="4">
        <v>22.115789473684199</v>
      </c>
      <c r="G13067" s="4">
        <v>22</v>
      </c>
      <c r="H13067" s="4">
        <v>0.84271595181211301</v>
      </c>
      <c r="I13067" s="4">
        <v>24</v>
      </c>
      <c r="J13067" s="4">
        <v>20</v>
      </c>
      <c r="K13067" s="4">
        <v>21.774999999999999</v>
      </c>
      <c r="L13067" s="4">
        <v>22.43</v>
      </c>
      <c r="M13067" s="4">
        <v>19</v>
      </c>
    </row>
    <row r="13068" spans="1:13" x14ac:dyDescent="0.2">
      <c r="A13068" s="3">
        <v>44593</v>
      </c>
      <c r="B13068" t="s">
        <v>3583</v>
      </c>
      <c r="C13068" t="s">
        <v>3579</v>
      </c>
      <c r="D13068" t="s">
        <v>172</v>
      </c>
      <c r="E13068" t="s">
        <v>3578</v>
      </c>
      <c r="F13068" s="4">
        <v>2.0448571428571398</v>
      </c>
      <c r="G13068" s="4">
        <v>2</v>
      </c>
      <c r="H13068" s="4">
        <v>0.35236487963950303</v>
      </c>
      <c r="I13068" s="4">
        <v>2.6</v>
      </c>
      <c r="J13068" s="4">
        <v>1.1000000000000001</v>
      </c>
      <c r="K13068" s="4">
        <v>1.7749999999999999</v>
      </c>
      <c r="L13068" s="4">
        <v>2.2999999999999998</v>
      </c>
      <c r="M13068" s="4">
        <v>35</v>
      </c>
    </row>
    <row r="13069" spans="1:13" x14ac:dyDescent="0.2">
      <c r="A13069" s="3">
        <v>44593</v>
      </c>
      <c r="B13069" t="s">
        <v>5214</v>
      </c>
      <c r="C13069" t="s">
        <v>3582</v>
      </c>
      <c r="D13069" t="s">
        <v>1170</v>
      </c>
      <c r="E13069" t="s">
        <v>3581</v>
      </c>
      <c r="F13069" s="4">
        <v>2.1294285714285701</v>
      </c>
      <c r="G13069" s="4">
        <v>2.1</v>
      </c>
      <c r="H13069" s="4">
        <v>0.38278348093577802</v>
      </c>
      <c r="I13069" s="4">
        <v>2.9</v>
      </c>
      <c r="J13069" s="4">
        <v>1.5</v>
      </c>
      <c r="K13069" s="4">
        <v>1.85</v>
      </c>
      <c r="L13069" s="4">
        <v>2.4</v>
      </c>
      <c r="M13069" s="4">
        <v>35</v>
      </c>
    </row>
    <row r="13070" spans="1:13" x14ac:dyDescent="0.2">
      <c r="A13070" s="3">
        <v>44593</v>
      </c>
      <c r="B13070" t="s">
        <v>6233</v>
      </c>
      <c r="C13070" t="s">
        <v>3585</v>
      </c>
      <c r="D13070" t="s">
        <v>2057</v>
      </c>
      <c r="E13070" t="s">
        <v>3584</v>
      </c>
      <c r="F13070" s="4">
        <v>2.1392307692307702</v>
      </c>
      <c r="G13070" s="4">
        <v>2.0499999999999998</v>
      </c>
      <c r="H13070" s="4">
        <v>0.487950186612716</v>
      </c>
      <c r="I13070" s="4">
        <v>3.42</v>
      </c>
      <c r="J13070" s="4">
        <v>1.3</v>
      </c>
      <c r="K13070" s="4">
        <v>1.85</v>
      </c>
      <c r="L13070" s="4">
        <v>2.4750000000000001</v>
      </c>
      <c r="M13070" s="4">
        <v>26</v>
      </c>
    </row>
    <row r="13071" spans="1:13" x14ac:dyDescent="0.2">
      <c r="A13071" s="3">
        <v>44593</v>
      </c>
      <c r="B13071" t="s">
        <v>5217</v>
      </c>
      <c r="C13071" t="s">
        <v>3594</v>
      </c>
      <c r="D13071" t="s">
        <v>1171</v>
      </c>
      <c r="E13071" t="s">
        <v>3593</v>
      </c>
      <c r="F13071" s="4">
        <v>1.52931034482759</v>
      </c>
      <c r="G13071" s="4">
        <v>1.54</v>
      </c>
      <c r="H13071" s="4">
        <v>0.84220769000493501</v>
      </c>
      <c r="I13071" s="4">
        <v>3.3</v>
      </c>
      <c r="J13071" s="4">
        <v>-0.5</v>
      </c>
      <c r="K13071" s="4">
        <v>1</v>
      </c>
      <c r="L13071" s="4">
        <v>2.1</v>
      </c>
      <c r="M13071" s="4">
        <v>29</v>
      </c>
    </row>
    <row r="13072" spans="1:13" x14ac:dyDescent="0.2">
      <c r="A13072" s="3">
        <v>44593</v>
      </c>
      <c r="B13072" t="s">
        <v>6234</v>
      </c>
      <c r="C13072" t="s">
        <v>3606</v>
      </c>
      <c r="D13072" t="s">
        <v>2058</v>
      </c>
      <c r="E13072" t="s">
        <v>3605</v>
      </c>
      <c r="F13072" s="4">
        <v>2.7349999999999999</v>
      </c>
      <c r="G13072" s="4">
        <v>2.5</v>
      </c>
      <c r="H13072" s="4">
        <v>0.79695043760575202</v>
      </c>
      <c r="I13072" s="4">
        <v>5</v>
      </c>
      <c r="J13072" s="4">
        <v>1.46</v>
      </c>
      <c r="K13072" s="4">
        <v>2.4</v>
      </c>
      <c r="L13072" s="4">
        <v>3.2749999999999999</v>
      </c>
      <c r="M13072" s="4">
        <v>26</v>
      </c>
    </row>
    <row r="13073" spans="1:13" x14ac:dyDescent="0.2">
      <c r="A13073" s="3">
        <v>44593</v>
      </c>
      <c r="B13073" t="s">
        <v>5218</v>
      </c>
      <c r="C13073" t="s">
        <v>3597</v>
      </c>
      <c r="D13073" t="s">
        <v>1172</v>
      </c>
      <c r="E13073" t="s">
        <v>3596</v>
      </c>
      <c r="F13073" s="4">
        <v>1.26689655172414</v>
      </c>
      <c r="G13073" s="4">
        <v>1.1000000000000001</v>
      </c>
      <c r="H13073" s="4">
        <v>0.54202071289017195</v>
      </c>
      <c r="I13073" s="4">
        <v>2.2000000000000002</v>
      </c>
      <c r="J13073" s="4">
        <v>0.5</v>
      </c>
      <c r="K13073" s="4">
        <v>0.8</v>
      </c>
      <c r="L13073" s="4">
        <v>1.8</v>
      </c>
      <c r="M13073" s="4">
        <v>29</v>
      </c>
    </row>
    <row r="13074" spans="1:13" x14ac:dyDescent="0.2">
      <c r="A13074" s="3">
        <v>44593</v>
      </c>
      <c r="B13074" t="s">
        <v>6235</v>
      </c>
      <c r="C13074" t="s">
        <v>3609</v>
      </c>
      <c r="D13074" t="s">
        <v>2059</v>
      </c>
      <c r="E13074" t="s">
        <v>3608</v>
      </c>
      <c r="F13074" s="4">
        <v>2.1549999999999998</v>
      </c>
      <c r="G13074" s="4">
        <v>2.16</v>
      </c>
      <c r="H13074" s="4">
        <v>0.44496516717603901</v>
      </c>
      <c r="I13074" s="4">
        <v>3</v>
      </c>
      <c r="J13074" s="4">
        <v>1.3</v>
      </c>
      <c r="K13074" s="4">
        <v>1.825</v>
      </c>
      <c r="L13074" s="4">
        <v>2.4750000000000001</v>
      </c>
      <c r="M13074" s="4">
        <v>26</v>
      </c>
    </row>
    <row r="13075" spans="1:13" x14ac:dyDescent="0.2">
      <c r="A13075" s="3">
        <v>44593</v>
      </c>
      <c r="B13075" t="s">
        <v>5219</v>
      </c>
      <c r="C13075" t="s">
        <v>3600</v>
      </c>
      <c r="D13075" t="s">
        <v>1173</v>
      </c>
      <c r="E13075" t="s">
        <v>3599</v>
      </c>
      <c r="F13075" s="4">
        <v>2.55344827586207</v>
      </c>
      <c r="G13075" s="4">
        <v>2.5</v>
      </c>
      <c r="H13075" s="4">
        <v>0.52923311000830597</v>
      </c>
      <c r="I13075" s="4">
        <v>3.5</v>
      </c>
      <c r="J13075" s="4">
        <v>1.7</v>
      </c>
      <c r="K13075" s="4">
        <v>2.2000000000000002</v>
      </c>
      <c r="L13075" s="4">
        <v>3</v>
      </c>
      <c r="M13075" s="4">
        <v>29</v>
      </c>
    </row>
    <row r="13076" spans="1:13" x14ac:dyDescent="0.2">
      <c r="A13076" s="3">
        <v>44593</v>
      </c>
      <c r="B13076" t="s">
        <v>6236</v>
      </c>
      <c r="C13076" t="s">
        <v>3612</v>
      </c>
      <c r="D13076" t="s">
        <v>2060</v>
      </c>
      <c r="E13076" t="s">
        <v>3611</v>
      </c>
      <c r="F13076" s="4">
        <v>1.8611538461538499</v>
      </c>
      <c r="G13076" s="4">
        <v>1.7</v>
      </c>
      <c r="H13076" s="4">
        <v>0.681975524036322</v>
      </c>
      <c r="I13076" s="4">
        <v>3</v>
      </c>
      <c r="J13076" s="4">
        <v>0.4</v>
      </c>
      <c r="K13076" s="4">
        <v>1.5</v>
      </c>
      <c r="L13076" s="4">
        <v>2.2999999999999998</v>
      </c>
      <c r="M13076" s="4">
        <v>26</v>
      </c>
    </row>
    <row r="13077" spans="1:13" x14ac:dyDescent="0.2">
      <c r="A13077" s="3">
        <v>44593</v>
      </c>
      <c r="B13077" t="s">
        <v>5220</v>
      </c>
      <c r="C13077" t="s">
        <v>3603</v>
      </c>
      <c r="D13077" t="s">
        <v>1174</v>
      </c>
      <c r="E13077" t="s">
        <v>3602</v>
      </c>
      <c r="F13077" s="4">
        <v>2.6662068965517198</v>
      </c>
      <c r="G13077" s="4">
        <v>2.6</v>
      </c>
      <c r="H13077" s="4">
        <v>0.87103966529783705</v>
      </c>
      <c r="I13077" s="4">
        <v>4.8</v>
      </c>
      <c r="J13077" s="4">
        <v>1</v>
      </c>
      <c r="K13077" s="4">
        <v>2</v>
      </c>
      <c r="L13077" s="4">
        <v>3.2</v>
      </c>
      <c r="M13077" s="4">
        <v>29</v>
      </c>
    </row>
    <row r="13078" spans="1:13" x14ac:dyDescent="0.2">
      <c r="A13078" s="3">
        <v>44593</v>
      </c>
      <c r="B13078" t="s">
        <v>6237</v>
      </c>
      <c r="C13078" t="s">
        <v>3615</v>
      </c>
      <c r="D13078" t="s">
        <v>2061</v>
      </c>
      <c r="E13078" t="s">
        <v>3614</v>
      </c>
      <c r="F13078" s="4">
        <v>1.9126923076923099</v>
      </c>
      <c r="G13078" s="4">
        <v>1.8</v>
      </c>
      <c r="H13078" s="4">
        <v>0.61894463527722898</v>
      </c>
      <c r="I13078" s="4">
        <v>3.47</v>
      </c>
      <c r="J13078" s="4">
        <v>1</v>
      </c>
      <c r="K13078" s="4">
        <v>1.425</v>
      </c>
      <c r="L13078" s="4">
        <v>2.4</v>
      </c>
      <c r="M13078" s="4">
        <v>26</v>
      </c>
    </row>
    <row r="13079" spans="1:13" x14ac:dyDescent="0.2">
      <c r="A13079" s="3">
        <v>44593</v>
      </c>
      <c r="B13079" t="s">
        <v>5337</v>
      </c>
      <c r="C13079" t="s">
        <v>3870</v>
      </c>
      <c r="D13079" t="s">
        <v>1213</v>
      </c>
      <c r="E13079" t="s">
        <v>3869</v>
      </c>
      <c r="F13079" s="4">
        <v>0.612222222222222</v>
      </c>
      <c r="G13079" s="4">
        <v>0.5</v>
      </c>
      <c r="H13079" s="4">
        <v>0.39421635677342498</v>
      </c>
      <c r="I13079" s="4">
        <v>1.5</v>
      </c>
      <c r="J13079" s="4">
        <v>-0.1</v>
      </c>
      <c r="K13079" s="4">
        <v>0.38750000000000001</v>
      </c>
      <c r="L13079" s="4">
        <v>0.8</v>
      </c>
      <c r="M13079" s="4">
        <v>18</v>
      </c>
    </row>
    <row r="13080" spans="1:13" x14ac:dyDescent="0.2">
      <c r="A13080" s="3">
        <v>44593</v>
      </c>
      <c r="B13080" t="s">
        <v>6280</v>
      </c>
      <c r="C13080" t="s">
        <v>3882</v>
      </c>
      <c r="D13080" t="s">
        <v>2092</v>
      </c>
      <c r="E13080" t="s">
        <v>3881</v>
      </c>
      <c r="F13080" s="4">
        <v>0.36</v>
      </c>
      <c r="G13080" s="4">
        <v>0.37</v>
      </c>
      <c r="H13080" s="4">
        <v>0.16209565077447299</v>
      </c>
      <c r="I13080" s="4">
        <v>0.6</v>
      </c>
      <c r="J13080" s="4">
        <v>0</v>
      </c>
      <c r="K13080" s="4">
        <v>0.3</v>
      </c>
      <c r="L13080" s="4">
        <v>0.5</v>
      </c>
      <c r="M13080" s="4">
        <v>17</v>
      </c>
    </row>
    <row r="13081" spans="1:13" x14ac:dyDescent="0.2">
      <c r="A13081" s="3">
        <v>44593</v>
      </c>
      <c r="B13081" t="s">
        <v>5338</v>
      </c>
      <c r="C13081" t="s">
        <v>3873</v>
      </c>
      <c r="D13081" t="s">
        <v>1214</v>
      </c>
      <c r="E13081" t="s">
        <v>3872</v>
      </c>
      <c r="F13081" s="4">
        <v>1.0533333333333299</v>
      </c>
      <c r="G13081" s="4">
        <v>1</v>
      </c>
      <c r="H13081" s="4">
        <v>0.436078784031456</v>
      </c>
      <c r="I13081" s="4">
        <v>2.2999999999999998</v>
      </c>
      <c r="J13081" s="4">
        <v>0.35</v>
      </c>
      <c r="K13081" s="4">
        <v>0.9</v>
      </c>
      <c r="L13081" s="4">
        <v>1.0825</v>
      </c>
      <c r="M13081" s="4">
        <v>18</v>
      </c>
    </row>
    <row r="13082" spans="1:13" x14ac:dyDescent="0.2">
      <c r="A13082" s="3">
        <v>44593</v>
      </c>
      <c r="B13082" t="s">
        <v>6281</v>
      </c>
      <c r="C13082" t="s">
        <v>3885</v>
      </c>
      <c r="D13082" t="s">
        <v>2093</v>
      </c>
      <c r="E13082" t="s">
        <v>3884</v>
      </c>
      <c r="F13082" s="4">
        <v>0.48058823529411798</v>
      </c>
      <c r="G13082" s="4">
        <v>0.5</v>
      </c>
      <c r="H13082" s="4">
        <v>0.25742646008703401</v>
      </c>
      <c r="I13082" s="4">
        <v>1.32</v>
      </c>
      <c r="J13082" s="4">
        <v>0.1</v>
      </c>
      <c r="K13082" s="4">
        <v>0.4</v>
      </c>
      <c r="L13082" s="4">
        <v>0.5</v>
      </c>
      <c r="M13082" s="4">
        <v>17</v>
      </c>
    </row>
    <row r="13083" spans="1:13" x14ac:dyDescent="0.2">
      <c r="A13083" s="3">
        <v>44593</v>
      </c>
      <c r="B13083" t="s">
        <v>5339</v>
      </c>
      <c r="C13083" t="s">
        <v>3876</v>
      </c>
      <c r="D13083" t="s">
        <v>1215</v>
      </c>
      <c r="E13083" t="s">
        <v>3875</v>
      </c>
      <c r="F13083" s="4">
        <v>0.95166666666666699</v>
      </c>
      <c r="G13083" s="4">
        <v>0.89</v>
      </c>
      <c r="H13083" s="4">
        <v>0.52026294257016303</v>
      </c>
      <c r="I13083" s="4">
        <v>2.8</v>
      </c>
      <c r="J13083" s="4">
        <v>0.35</v>
      </c>
      <c r="K13083" s="4">
        <v>0.72499999999999998</v>
      </c>
      <c r="L13083" s="4">
        <v>0.99750000000000005</v>
      </c>
      <c r="M13083" s="4">
        <v>18</v>
      </c>
    </row>
    <row r="13084" spans="1:13" x14ac:dyDescent="0.2">
      <c r="A13084" s="3">
        <v>44593</v>
      </c>
      <c r="B13084" t="s">
        <v>6282</v>
      </c>
      <c r="C13084" t="s">
        <v>3888</v>
      </c>
      <c r="D13084" t="s">
        <v>2094</v>
      </c>
      <c r="E13084" t="s">
        <v>3887</v>
      </c>
      <c r="F13084" s="4">
        <v>0.38235294117647101</v>
      </c>
      <c r="G13084" s="4">
        <v>0.4</v>
      </c>
      <c r="H13084" s="4">
        <v>0.23570451342106</v>
      </c>
      <c r="I13084" s="4">
        <v>0.8</v>
      </c>
      <c r="J13084" s="4">
        <v>0</v>
      </c>
      <c r="K13084" s="4">
        <v>0.2</v>
      </c>
      <c r="L13084" s="4">
        <v>0.51</v>
      </c>
      <c r="M13084" s="4">
        <v>17</v>
      </c>
    </row>
    <row r="13085" spans="1:13" x14ac:dyDescent="0.2">
      <c r="A13085" s="3">
        <v>44593</v>
      </c>
      <c r="B13085" t="s">
        <v>5340</v>
      </c>
      <c r="C13085" t="s">
        <v>3879</v>
      </c>
      <c r="D13085" t="s">
        <v>1216</v>
      </c>
      <c r="E13085" t="s">
        <v>3878</v>
      </c>
      <c r="F13085" s="4">
        <v>0.56722222222222196</v>
      </c>
      <c r="G13085" s="4">
        <v>0.6</v>
      </c>
      <c r="H13085" s="4">
        <v>0.42106036392108798</v>
      </c>
      <c r="I13085" s="4">
        <v>1.3</v>
      </c>
      <c r="J13085" s="4">
        <v>-0.68</v>
      </c>
      <c r="K13085" s="4">
        <v>0.42499999999999999</v>
      </c>
      <c r="L13085" s="4">
        <v>0.77500000000000002</v>
      </c>
      <c r="M13085" s="4">
        <v>18</v>
      </c>
    </row>
    <row r="13086" spans="1:13" x14ac:dyDescent="0.2">
      <c r="A13086" s="3">
        <v>44593</v>
      </c>
      <c r="B13086" t="s">
        <v>6283</v>
      </c>
      <c r="C13086" t="s">
        <v>3891</v>
      </c>
      <c r="D13086" t="s">
        <v>2095</v>
      </c>
      <c r="E13086" t="s">
        <v>3890</v>
      </c>
      <c r="F13086" s="4">
        <v>0.38176470588235301</v>
      </c>
      <c r="G13086" s="4">
        <v>0.4</v>
      </c>
      <c r="H13086" s="4">
        <v>0.33021272110030903</v>
      </c>
      <c r="I13086" s="4">
        <v>0.82</v>
      </c>
      <c r="J13086" s="4">
        <v>-0.75</v>
      </c>
      <c r="K13086" s="4">
        <v>0.4</v>
      </c>
      <c r="L13086" s="4">
        <v>0.5</v>
      </c>
      <c r="M13086" s="4">
        <v>17</v>
      </c>
    </row>
    <row r="13087" spans="1:13" x14ac:dyDescent="0.2">
      <c r="A13087" s="3">
        <v>44621</v>
      </c>
      <c r="B13087" t="s">
        <v>3931</v>
      </c>
      <c r="C13087" t="s">
        <v>3927</v>
      </c>
      <c r="D13087" t="s">
        <v>288</v>
      </c>
      <c r="E13087" t="s">
        <v>3926</v>
      </c>
      <c r="F13087" s="4">
        <v>8.6865000000000006</v>
      </c>
      <c r="G13087" s="4">
        <v>8.5</v>
      </c>
      <c r="H13087" s="4">
        <v>0.57311039627264604</v>
      </c>
      <c r="I13087" s="4">
        <v>10.4</v>
      </c>
      <c r="J13087" s="4">
        <v>7.92</v>
      </c>
      <c r="K13087" s="4">
        <v>8.3000000000000007</v>
      </c>
      <c r="L13087" s="4">
        <v>8.9625000000000004</v>
      </c>
      <c r="M13087" s="4">
        <v>20</v>
      </c>
    </row>
    <row r="13088" spans="1:13" x14ac:dyDescent="0.2">
      <c r="A13088" s="3">
        <v>44621</v>
      </c>
      <c r="B13088" t="s">
        <v>5346</v>
      </c>
      <c r="C13088" t="s">
        <v>3930</v>
      </c>
      <c r="D13088" t="s">
        <v>1218</v>
      </c>
      <c r="E13088" t="s">
        <v>3929</v>
      </c>
      <c r="F13088" s="4">
        <v>8.7368421052631593</v>
      </c>
      <c r="G13088" s="4">
        <v>8.75</v>
      </c>
      <c r="H13088" s="4">
        <v>0.67519587801186298</v>
      </c>
      <c r="I13088" s="4">
        <v>10.9</v>
      </c>
      <c r="J13088" s="4">
        <v>7.77</v>
      </c>
      <c r="K13088" s="4">
        <v>8.2949999999999999</v>
      </c>
      <c r="L13088" s="4">
        <v>9.0350000000000001</v>
      </c>
      <c r="M13088" s="4">
        <v>19</v>
      </c>
    </row>
    <row r="13089" spans="1:13" x14ac:dyDescent="0.2">
      <c r="A13089" s="3">
        <v>44621</v>
      </c>
      <c r="B13089" t="s">
        <v>6285</v>
      </c>
      <c r="C13089" t="s">
        <v>3933</v>
      </c>
      <c r="D13089" t="s">
        <v>2097</v>
      </c>
      <c r="E13089" t="s">
        <v>3932</v>
      </c>
      <c r="F13089" s="4">
        <v>8.2258823529411806</v>
      </c>
      <c r="G13089" s="4">
        <v>8.07</v>
      </c>
      <c r="H13089" s="4">
        <v>0.65856908164149197</v>
      </c>
      <c r="I13089" s="4">
        <v>9.25</v>
      </c>
      <c r="J13089" s="4">
        <v>7</v>
      </c>
      <c r="K13089" s="4">
        <v>7.84</v>
      </c>
      <c r="L13089" s="4">
        <v>8.8000000000000007</v>
      </c>
      <c r="M13089" s="4">
        <v>17</v>
      </c>
    </row>
    <row r="13090" spans="1:13" x14ac:dyDescent="0.2">
      <c r="A13090" s="3">
        <v>44621</v>
      </c>
      <c r="B13090" t="s">
        <v>3922</v>
      </c>
      <c r="C13090" t="s">
        <v>3918</v>
      </c>
      <c r="D13090" t="s">
        <v>285</v>
      </c>
      <c r="E13090" t="s">
        <v>3917</v>
      </c>
      <c r="F13090" s="4">
        <v>8.0280769230769202</v>
      </c>
      <c r="G13090" s="4">
        <v>8</v>
      </c>
      <c r="H13090" s="4">
        <v>0.483446123002506</v>
      </c>
      <c r="I13090" s="4">
        <v>9.3000000000000007</v>
      </c>
      <c r="J13090" s="4">
        <v>7.22</v>
      </c>
      <c r="K13090" s="4">
        <v>7.7525000000000004</v>
      </c>
      <c r="L13090" s="4">
        <v>8.3000000000000007</v>
      </c>
      <c r="M13090" s="4">
        <v>26</v>
      </c>
    </row>
    <row r="13091" spans="1:13" x14ac:dyDescent="0.2">
      <c r="A13091" s="3">
        <v>44621</v>
      </c>
      <c r="B13091" t="s">
        <v>5343</v>
      </c>
      <c r="C13091" t="s">
        <v>3921</v>
      </c>
      <c r="D13091" t="s">
        <v>1217</v>
      </c>
      <c r="E13091" t="s">
        <v>3920</v>
      </c>
      <c r="F13091" s="4">
        <v>8.0780769230769192</v>
      </c>
      <c r="G13091" s="4">
        <v>8.2249999999999996</v>
      </c>
      <c r="H13091" s="4">
        <v>0.83635886666320103</v>
      </c>
      <c r="I13091" s="4">
        <v>9.4499999999999993</v>
      </c>
      <c r="J13091" s="4">
        <v>6</v>
      </c>
      <c r="K13091" s="4">
        <v>7.6550000000000002</v>
      </c>
      <c r="L13091" s="4">
        <v>8.5749999999999993</v>
      </c>
      <c r="M13091" s="4">
        <v>26</v>
      </c>
    </row>
    <row r="13092" spans="1:13" x14ac:dyDescent="0.2">
      <c r="A13092" s="3">
        <v>44621</v>
      </c>
      <c r="B13092" t="s">
        <v>6284</v>
      </c>
      <c r="C13092" t="s">
        <v>3924</v>
      </c>
      <c r="D13092" t="s">
        <v>2096</v>
      </c>
      <c r="E13092" t="s">
        <v>3923</v>
      </c>
      <c r="F13092" s="4">
        <v>7.32</v>
      </c>
      <c r="G13092" s="4">
        <v>7</v>
      </c>
      <c r="H13092" s="4">
        <v>1.0461105909133399</v>
      </c>
      <c r="I13092" s="4">
        <v>9.56</v>
      </c>
      <c r="J13092" s="4">
        <v>5</v>
      </c>
      <c r="K13092" s="4">
        <v>6.7824999999999998</v>
      </c>
      <c r="L13092" s="4">
        <v>8.07</v>
      </c>
      <c r="M13092" s="4">
        <v>20</v>
      </c>
    </row>
    <row r="13093" spans="1:13" x14ac:dyDescent="0.2">
      <c r="A13093" s="3">
        <v>44621</v>
      </c>
      <c r="B13093" t="s">
        <v>5355</v>
      </c>
      <c r="C13093" t="s">
        <v>3988</v>
      </c>
      <c r="D13093" t="s">
        <v>1222</v>
      </c>
      <c r="E13093" t="s">
        <v>3987</v>
      </c>
      <c r="F13093" s="4">
        <v>3.76</v>
      </c>
      <c r="G13093" s="4">
        <v>3.7</v>
      </c>
      <c r="H13093" s="4">
        <v>0.252173881809094</v>
      </c>
      <c r="I13093" s="4">
        <v>4.2</v>
      </c>
      <c r="J13093" s="4">
        <v>3.26</v>
      </c>
      <c r="K13093" s="4">
        <v>3.6</v>
      </c>
      <c r="L13093" s="4">
        <v>4</v>
      </c>
      <c r="M13093" s="4">
        <v>25</v>
      </c>
    </row>
    <row r="13094" spans="1:13" x14ac:dyDescent="0.2">
      <c r="A13094" s="3">
        <v>44621</v>
      </c>
      <c r="B13094" t="s">
        <v>6289</v>
      </c>
      <c r="C13094" t="s">
        <v>3991</v>
      </c>
      <c r="D13094" t="s">
        <v>2101</v>
      </c>
      <c r="E13094" t="s">
        <v>3990</v>
      </c>
      <c r="F13094" s="4">
        <v>3.6733333333333298</v>
      </c>
      <c r="G13094" s="4">
        <v>3.6</v>
      </c>
      <c r="H13094" s="4">
        <v>0.28134253711162399</v>
      </c>
      <c r="I13094" s="4">
        <v>4.2</v>
      </c>
      <c r="J13094" s="4">
        <v>3.18</v>
      </c>
      <c r="K13094" s="4">
        <v>3.5</v>
      </c>
      <c r="L13094" s="4">
        <v>3.81</v>
      </c>
      <c r="M13094" s="4">
        <v>24</v>
      </c>
    </row>
    <row r="13095" spans="1:13" x14ac:dyDescent="0.2">
      <c r="A13095" s="3">
        <v>44621</v>
      </c>
      <c r="B13095" t="s">
        <v>5358</v>
      </c>
      <c r="C13095" t="s">
        <v>3994</v>
      </c>
      <c r="D13095" t="s">
        <v>1223</v>
      </c>
      <c r="E13095" t="s">
        <v>3993</v>
      </c>
      <c r="F13095" s="4">
        <v>3.8634615384615398</v>
      </c>
      <c r="G13095" s="4">
        <v>3.9</v>
      </c>
      <c r="H13095" s="4">
        <v>0.19307909897639999</v>
      </c>
      <c r="I13095" s="4">
        <v>4.2</v>
      </c>
      <c r="J13095" s="4">
        <v>3.5</v>
      </c>
      <c r="K13095" s="4">
        <v>3.7324999999999999</v>
      </c>
      <c r="L13095" s="4">
        <v>4</v>
      </c>
      <c r="M13095" s="4">
        <v>26</v>
      </c>
    </row>
    <row r="13096" spans="1:13" x14ac:dyDescent="0.2">
      <c r="A13096" s="3">
        <v>44621</v>
      </c>
      <c r="B13096" t="s">
        <v>6290</v>
      </c>
      <c r="C13096" t="s">
        <v>3997</v>
      </c>
      <c r="D13096" t="s">
        <v>2102</v>
      </c>
      <c r="E13096" t="s">
        <v>3996</v>
      </c>
      <c r="F13096" s="4">
        <v>3.7515999999999998</v>
      </c>
      <c r="G13096" s="4">
        <v>3.8</v>
      </c>
      <c r="H13096" s="4">
        <v>0.27652124692327001</v>
      </c>
      <c r="I13096" s="4">
        <v>4.2</v>
      </c>
      <c r="J13096" s="4">
        <v>3.3</v>
      </c>
      <c r="K13096" s="4">
        <v>3.5</v>
      </c>
      <c r="L13096" s="4">
        <v>3.9</v>
      </c>
      <c r="M13096" s="4">
        <v>25</v>
      </c>
    </row>
    <row r="13097" spans="1:13" x14ac:dyDescent="0.2">
      <c r="A13097" s="3">
        <v>44621</v>
      </c>
      <c r="B13097" t="s">
        <v>4434</v>
      </c>
      <c r="C13097" t="s">
        <v>3894</v>
      </c>
      <c r="D13097" t="s">
        <v>522</v>
      </c>
      <c r="E13097" t="s">
        <v>3893</v>
      </c>
      <c r="F13097" s="4">
        <v>6.5</v>
      </c>
      <c r="G13097" s="4">
        <v>6.5</v>
      </c>
      <c r="H13097" s="4">
        <v>0</v>
      </c>
      <c r="I13097" s="4">
        <v>6.5</v>
      </c>
      <c r="J13097" s="4">
        <v>6.5</v>
      </c>
      <c r="K13097" s="4">
        <v>6.5</v>
      </c>
      <c r="L13097" s="4">
        <v>6.5</v>
      </c>
      <c r="M13097" s="4">
        <v>32</v>
      </c>
    </row>
    <row r="13098" spans="1:13" x14ac:dyDescent="0.2">
      <c r="A13098" s="3">
        <v>44621</v>
      </c>
      <c r="B13098" t="s">
        <v>5611</v>
      </c>
      <c r="C13098" t="s">
        <v>3906</v>
      </c>
      <c r="D13098" t="s">
        <v>1441</v>
      </c>
      <c r="E13098" t="s">
        <v>3905</v>
      </c>
      <c r="F13098" s="4">
        <v>8.234375</v>
      </c>
      <c r="G13098" s="4">
        <v>8.25</v>
      </c>
      <c r="H13098" s="4">
        <v>0.57829525609830701</v>
      </c>
      <c r="I13098" s="4">
        <v>9.5</v>
      </c>
      <c r="J13098" s="4">
        <v>7</v>
      </c>
      <c r="K13098" s="4">
        <v>7.9375</v>
      </c>
      <c r="L13098" s="4">
        <v>8.5</v>
      </c>
      <c r="M13098" s="4">
        <v>32</v>
      </c>
    </row>
    <row r="13099" spans="1:13" x14ac:dyDescent="0.2">
      <c r="A13099" s="3">
        <v>44621</v>
      </c>
      <c r="B13099" t="s">
        <v>4586</v>
      </c>
      <c r="C13099" t="s">
        <v>3897</v>
      </c>
      <c r="D13099" t="s">
        <v>616</v>
      </c>
      <c r="E13099" t="s">
        <v>3896</v>
      </c>
      <c r="F13099" s="4">
        <v>7.171875</v>
      </c>
      <c r="G13099" s="4">
        <v>7.25</v>
      </c>
      <c r="H13099" s="4">
        <v>0.23277342576405799</v>
      </c>
      <c r="I13099" s="4">
        <v>7.75</v>
      </c>
      <c r="J13099" s="4">
        <v>6.75</v>
      </c>
      <c r="K13099" s="4">
        <v>7</v>
      </c>
      <c r="L13099" s="4">
        <v>7.25</v>
      </c>
      <c r="M13099" s="4">
        <v>32</v>
      </c>
    </row>
    <row r="13100" spans="1:13" x14ac:dyDescent="0.2">
      <c r="A13100" s="3">
        <v>44621</v>
      </c>
      <c r="B13100" t="s">
        <v>5677</v>
      </c>
      <c r="C13100" t="s">
        <v>3909</v>
      </c>
      <c r="D13100" t="s">
        <v>1507</v>
      </c>
      <c r="E13100" t="s">
        <v>3908</v>
      </c>
      <c r="F13100" s="4">
        <v>8.234375</v>
      </c>
      <c r="G13100" s="4">
        <v>8.25</v>
      </c>
      <c r="H13100" s="4">
        <v>0.68077724792352101</v>
      </c>
      <c r="I13100" s="4">
        <v>9.5</v>
      </c>
      <c r="J13100" s="4">
        <v>6.5</v>
      </c>
      <c r="K13100" s="4">
        <v>8</v>
      </c>
      <c r="L13100" s="4">
        <v>8.5625</v>
      </c>
      <c r="M13100" s="4">
        <v>32</v>
      </c>
    </row>
    <row r="13101" spans="1:13" x14ac:dyDescent="0.2">
      <c r="A13101" s="3">
        <v>44621</v>
      </c>
      <c r="B13101" t="s">
        <v>4790</v>
      </c>
      <c r="C13101" t="s">
        <v>3900</v>
      </c>
      <c r="D13101" t="s">
        <v>812</v>
      </c>
      <c r="E13101" t="s">
        <v>3899</v>
      </c>
      <c r="F13101" s="4">
        <v>7.6953125</v>
      </c>
      <c r="G13101" s="4">
        <v>7.5</v>
      </c>
      <c r="H13101" s="4">
        <v>0.36330902490943601</v>
      </c>
      <c r="I13101" s="4">
        <v>8.5</v>
      </c>
      <c r="J13101" s="4">
        <v>7</v>
      </c>
      <c r="K13101" s="4">
        <v>7.5</v>
      </c>
      <c r="L13101" s="4">
        <v>7.75</v>
      </c>
      <c r="M13101" s="4">
        <v>32</v>
      </c>
    </row>
    <row r="13102" spans="1:13" x14ac:dyDescent="0.2">
      <c r="A13102" s="3">
        <v>44621</v>
      </c>
      <c r="B13102" t="s">
        <v>5878</v>
      </c>
      <c r="C13102" t="s">
        <v>3912</v>
      </c>
      <c r="D13102" t="s">
        <v>1704</v>
      </c>
      <c r="E13102" t="s">
        <v>3911</v>
      </c>
      <c r="F13102" s="4">
        <v>8.1796875</v>
      </c>
      <c r="G13102" s="4">
        <v>8.25</v>
      </c>
      <c r="H13102" s="4">
        <v>0.73020759034674498</v>
      </c>
      <c r="I13102" s="4">
        <v>9.5</v>
      </c>
      <c r="J13102" s="4">
        <v>6</v>
      </c>
      <c r="K13102" s="4">
        <v>7.9375</v>
      </c>
      <c r="L13102" s="4">
        <v>8.5</v>
      </c>
      <c r="M13102" s="4">
        <v>32</v>
      </c>
    </row>
    <row r="13103" spans="1:13" x14ac:dyDescent="0.2">
      <c r="A13103" s="3">
        <v>44621</v>
      </c>
      <c r="B13103" t="s">
        <v>4985</v>
      </c>
      <c r="C13103" t="s">
        <v>3903</v>
      </c>
      <c r="D13103" t="s">
        <v>1007</v>
      </c>
      <c r="E13103" t="s">
        <v>3902</v>
      </c>
      <c r="F13103" s="4">
        <v>8.0859375</v>
      </c>
      <c r="G13103" s="4">
        <v>8</v>
      </c>
      <c r="H13103" s="4">
        <v>0.46058069500675303</v>
      </c>
      <c r="I13103" s="4">
        <v>9</v>
      </c>
      <c r="J13103" s="4">
        <v>7.25</v>
      </c>
      <c r="K13103" s="4">
        <v>7.75</v>
      </c>
      <c r="L13103" s="4">
        <v>8.25</v>
      </c>
      <c r="M13103" s="4">
        <v>32</v>
      </c>
    </row>
    <row r="13104" spans="1:13" x14ac:dyDescent="0.2">
      <c r="A13104" s="3">
        <v>44621</v>
      </c>
      <c r="B13104" t="s">
        <v>6073</v>
      </c>
      <c r="C13104" t="s">
        <v>3915</v>
      </c>
      <c r="D13104" t="s">
        <v>1897</v>
      </c>
      <c r="E13104" t="s">
        <v>3914</v>
      </c>
      <c r="F13104" s="4">
        <v>8.1171875</v>
      </c>
      <c r="G13104" s="4">
        <v>8.25</v>
      </c>
      <c r="H13104" s="4">
        <v>0.810675681443493</v>
      </c>
      <c r="I13104" s="4">
        <v>9.5</v>
      </c>
      <c r="J13104" s="4">
        <v>5.5</v>
      </c>
      <c r="K13104" s="4">
        <v>7.75</v>
      </c>
      <c r="L13104" s="4">
        <v>8.5</v>
      </c>
      <c r="M13104" s="4">
        <v>32</v>
      </c>
    </row>
    <row r="13105" spans="1:13" x14ac:dyDescent="0.2">
      <c r="A13105" s="3">
        <v>44621</v>
      </c>
      <c r="B13105" t="s">
        <v>6395</v>
      </c>
      <c r="C13105" t="s">
        <v>3081</v>
      </c>
      <c r="D13105" t="s">
        <v>2209</v>
      </c>
      <c r="E13105" t="s">
        <v>3080</v>
      </c>
      <c r="F13105" s="4">
        <v>4.8183333333333298</v>
      </c>
      <c r="G13105" s="4">
        <v>4.8099999999999996</v>
      </c>
      <c r="H13105" s="4">
        <v>0.67764929825727105</v>
      </c>
      <c r="I13105" s="4">
        <v>6.3</v>
      </c>
      <c r="J13105" s="4">
        <v>3.6</v>
      </c>
      <c r="K13105" s="4">
        <v>4.28</v>
      </c>
      <c r="L13105" s="4">
        <v>5.34</v>
      </c>
      <c r="M13105" s="4">
        <v>36</v>
      </c>
    </row>
    <row r="13106" spans="1:13" x14ac:dyDescent="0.2">
      <c r="A13106" s="3">
        <v>44621</v>
      </c>
      <c r="B13106" t="s">
        <v>6459</v>
      </c>
      <c r="C13106" t="s">
        <v>3084</v>
      </c>
      <c r="D13106" t="s">
        <v>2273</v>
      </c>
      <c r="E13106" t="s">
        <v>3083</v>
      </c>
      <c r="F13106" s="4">
        <v>4.5885714285714299</v>
      </c>
      <c r="G13106" s="4">
        <v>4.5199999999999996</v>
      </c>
      <c r="H13106" s="4">
        <v>0.59499947037614997</v>
      </c>
      <c r="I13106" s="4">
        <v>5.95</v>
      </c>
      <c r="J13106" s="4">
        <v>3.6</v>
      </c>
      <c r="K13106" s="4">
        <v>4.18</v>
      </c>
      <c r="L13106" s="4">
        <v>4.9550000000000001</v>
      </c>
      <c r="M13106" s="4">
        <v>35</v>
      </c>
    </row>
    <row r="13107" spans="1:13" x14ac:dyDescent="0.2">
      <c r="A13107" s="3">
        <v>44621</v>
      </c>
      <c r="B13107" t="s">
        <v>3076</v>
      </c>
      <c r="C13107" t="s">
        <v>3072</v>
      </c>
      <c r="D13107" t="s">
        <v>3</v>
      </c>
      <c r="E13107" t="s">
        <v>3071</v>
      </c>
      <c r="F13107" s="4">
        <v>5.8635135135135101</v>
      </c>
      <c r="G13107" s="4">
        <v>5.8</v>
      </c>
      <c r="H13107" s="4">
        <v>0.61289031199272104</v>
      </c>
      <c r="I13107" s="4">
        <v>7.16</v>
      </c>
      <c r="J13107" s="4">
        <v>4.7</v>
      </c>
      <c r="K13107" s="4">
        <v>5.39</v>
      </c>
      <c r="L13107" s="4">
        <v>6.25</v>
      </c>
      <c r="M13107" s="4">
        <v>37</v>
      </c>
    </row>
    <row r="13108" spans="1:13" x14ac:dyDescent="0.2">
      <c r="A13108" s="3">
        <v>44621</v>
      </c>
      <c r="B13108" t="s">
        <v>5092</v>
      </c>
      <c r="C13108" t="s">
        <v>3075</v>
      </c>
      <c r="D13108" t="s">
        <v>1108</v>
      </c>
      <c r="E13108" t="s">
        <v>3074</v>
      </c>
      <c r="F13108" s="4">
        <v>3.98459459459459</v>
      </c>
      <c r="G13108" s="4">
        <v>4</v>
      </c>
      <c r="H13108" s="4">
        <v>0.42135755860336999</v>
      </c>
      <c r="I13108" s="4">
        <v>4.8</v>
      </c>
      <c r="J13108" s="4">
        <v>3.1</v>
      </c>
      <c r="K13108" s="4">
        <v>3.68</v>
      </c>
      <c r="L13108" s="4">
        <v>4.21</v>
      </c>
      <c r="M13108" s="4">
        <v>37</v>
      </c>
    </row>
    <row r="13109" spans="1:13" x14ac:dyDescent="0.2">
      <c r="A13109" s="3">
        <v>44621</v>
      </c>
      <c r="B13109" t="s">
        <v>6329</v>
      </c>
      <c r="C13109" t="s">
        <v>3102</v>
      </c>
      <c r="D13109" t="s">
        <v>2141</v>
      </c>
      <c r="E13109" t="s">
        <v>3101</v>
      </c>
      <c r="F13109" s="4">
        <v>3.7191176470588201</v>
      </c>
      <c r="G13109" s="4">
        <v>3.7250000000000001</v>
      </c>
      <c r="H13109" s="4">
        <v>0.26187398828396502</v>
      </c>
      <c r="I13109" s="4">
        <v>4.2</v>
      </c>
      <c r="J13109" s="4">
        <v>3.2</v>
      </c>
      <c r="K13109" s="4">
        <v>3.5074999999999998</v>
      </c>
      <c r="L13109" s="4">
        <v>3.9</v>
      </c>
      <c r="M13109" s="4">
        <v>34</v>
      </c>
    </row>
    <row r="13110" spans="1:13" x14ac:dyDescent="0.2">
      <c r="A13110" s="3">
        <v>44621</v>
      </c>
      <c r="B13110" t="s">
        <v>6171</v>
      </c>
      <c r="C13110" t="s">
        <v>3078</v>
      </c>
      <c r="D13110" t="s">
        <v>1995</v>
      </c>
      <c r="E13110" t="s">
        <v>3077</v>
      </c>
      <c r="F13110" s="4">
        <v>3.6874193548387102</v>
      </c>
      <c r="G13110" s="4">
        <v>3.6</v>
      </c>
      <c r="H13110" s="4">
        <v>0.29903141130362298</v>
      </c>
      <c r="I13110" s="4">
        <v>4.5</v>
      </c>
      <c r="J13110" s="4">
        <v>3.1</v>
      </c>
      <c r="K13110" s="4">
        <v>3.5</v>
      </c>
      <c r="L13110" s="4">
        <v>3.86</v>
      </c>
      <c r="M13110" s="4">
        <v>31</v>
      </c>
    </row>
    <row r="13111" spans="1:13" x14ac:dyDescent="0.2">
      <c r="A13111" s="3">
        <v>44621</v>
      </c>
      <c r="B13111" t="s">
        <v>6330</v>
      </c>
      <c r="C13111" t="s">
        <v>3105</v>
      </c>
      <c r="D13111" t="s">
        <v>2142</v>
      </c>
      <c r="E13111" t="s">
        <v>3104</v>
      </c>
      <c r="F13111" s="4">
        <v>3.5659375</v>
      </c>
      <c r="G13111" s="4">
        <v>3.5</v>
      </c>
      <c r="H13111" s="4">
        <v>0.21610719226436501</v>
      </c>
      <c r="I13111" s="4">
        <v>4</v>
      </c>
      <c r="J13111" s="4">
        <v>3.2</v>
      </c>
      <c r="K13111" s="4">
        <v>3.5</v>
      </c>
      <c r="L13111" s="4">
        <v>3.6</v>
      </c>
      <c r="M13111" s="4">
        <v>32</v>
      </c>
    </row>
    <row r="13112" spans="1:13" x14ac:dyDescent="0.2">
      <c r="A13112" s="3">
        <v>44621</v>
      </c>
      <c r="B13112" t="s">
        <v>6333</v>
      </c>
      <c r="C13112" t="s">
        <v>3144</v>
      </c>
      <c r="D13112" t="s">
        <v>2145</v>
      </c>
      <c r="E13112" t="s">
        <v>3143</v>
      </c>
      <c r="F13112" s="4">
        <v>0.48857142857142899</v>
      </c>
      <c r="G13112" s="4">
        <v>0.49</v>
      </c>
      <c r="H13112" s="4">
        <v>9.4219482721832795E-2</v>
      </c>
      <c r="I13112" s="4">
        <v>0.67</v>
      </c>
      <c r="J13112" s="4">
        <v>0.28999999999999998</v>
      </c>
      <c r="K13112" s="4">
        <v>0.42499999999999999</v>
      </c>
      <c r="L13112" s="4">
        <v>0.54500000000000004</v>
      </c>
      <c r="M13112" s="4">
        <v>35</v>
      </c>
    </row>
    <row r="13113" spans="1:13" x14ac:dyDescent="0.2">
      <c r="A13113" s="3">
        <v>44621</v>
      </c>
      <c r="B13113" t="s">
        <v>6397</v>
      </c>
      <c r="C13113" t="s">
        <v>3147</v>
      </c>
      <c r="D13113" t="s">
        <v>2211</v>
      </c>
      <c r="E13113" t="s">
        <v>3146</v>
      </c>
      <c r="F13113" s="4">
        <v>0.38257142857142901</v>
      </c>
      <c r="G13113" s="4">
        <v>0.38</v>
      </c>
      <c r="H13113" s="4">
        <v>8.8028834084361796E-2</v>
      </c>
      <c r="I13113" s="4">
        <v>0.6</v>
      </c>
      <c r="J13113" s="4">
        <v>0.22</v>
      </c>
      <c r="K13113" s="4">
        <v>0.315</v>
      </c>
      <c r="L13113" s="4">
        <v>0.42</v>
      </c>
      <c r="M13113" s="4">
        <v>35</v>
      </c>
    </row>
    <row r="13114" spans="1:13" x14ac:dyDescent="0.2">
      <c r="A13114" s="3">
        <v>44621</v>
      </c>
      <c r="B13114" t="s">
        <v>5551</v>
      </c>
      <c r="C13114" t="s">
        <v>3114</v>
      </c>
      <c r="D13114" t="s">
        <v>1401</v>
      </c>
      <c r="E13114" t="s">
        <v>3113</v>
      </c>
      <c r="F13114" s="4">
        <v>0.82540540540540497</v>
      </c>
      <c r="G13114" s="4">
        <v>0.82</v>
      </c>
      <c r="H13114" s="4">
        <v>9.2574132293907901E-2</v>
      </c>
      <c r="I13114" s="4">
        <v>1.02</v>
      </c>
      <c r="J13114" s="4">
        <v>0.64</v>
      </c>
      <c r="K13114" s="4">
        <v>0.76</v>
      </c>
      <c r="L13114" s="4">
        <v>0.87</v>
      </c>
      <c r="M13114" s="4">
        <v>37</v>
      </c>
    </row>
    <row r="13115" spans="1:13" x14ac:dyDescent="0.2">
      <c r="A13115" s="3">
        <v>44621</v>
      </c>
      <c r="B13115" t="s">
        <v>6461</v>
      </c>
      <c r="C13115" t="s">
        <v>3150</v>
      </c>
      <c r="D13115" t="s">
        <v>2275</v>
      </c>
      <c r="E13115" t="s">
        <v>3149</v>
      </c>
      <c r="F13115" s="4">
        <v>0.38685714285714301</v>
      </c>
      <c r="G13115" s="4">
        <v>0.38</v>
      </c>
      <c r="H13115" s="4">
        <v>0.111190653134775</v>
      </c>
      <c r="I13115" s="4">
        <v>0.7</v>
      </c>
      <c r="J13115" s="4">
        <v>0.08</v>
      </c>
      <c r="K13115" s="4">
        <v>0.33</v>
      </c>
      <c r="L13115" s="4">
        <v>0.46</v>
      </c>
      <c r="M13115" s="4">
        <v>35</v>
      </c>
    </row>
    <row r="13116" spans="1:13" x14ac:dyDescent="0.2">
      <c r="A13116" s="3">
        <v>44621</v>
      </c>
      <c r="B13116" t="s">
        <v>5647</v>
      </c>
      <c r="C13116" t="s">
        <v>3117</v>
      </c>
      <c r="D13116" t="s">
        <v>1477</v>
      </c>
      <c r="E13116" t="s">
        <v>3116</v>
      </c>
      <c r="F13116" s="4">
        <v>0.124</v>
      </c>
      <c r="G13116" s="4">
        <v>0.14000000000000001</v>
      </c>
      <c r="H13116" s="4">
        <v>0.21546393174346601</v>
      </c>
      <c r="I13116" s="4">
        <v>0.69</v>
      </c>
      <c r="J13116" s="4">
        <v>-0.28999999999999998</v>
      </c>
      <c r="K13116" s="4">
        <v>-0.04</v>
      </c>
      <c r="L13116" s="4">
        <v>0.28000000000000003</v>
      </c>
      <c r="M13116" s="4">
        <v>35</v>
      </c>
    </row>
    <row r="13117" spans="1:13" x14ac:dyDescent="0.2">
      <c r="A13117" s="3">
        <v>44621</v>
      </c>
      <c r="B13117" t="s">
        <v>5714</v>
      </c>
      <c r="C13117" t="s">
        <v>3120</v>
      </c>
      <c r="D13117" t="s">
        <v>1542</v>
      </c>
      <c r="E13117" t="s">
        <v>3119</v>
      </c>
      <c r="F13117" s="4">
        <v>-1.91428571428571E-2</v>
      </c>
      <c r="G13117" s="4">
        <v>-0.05</v>
      </c>
      <c r="H13117" s="4">
        <v>0.19539359114921101</v>
      </c>
      <c r="I13117" s="4">
        <v>0.51</v>
      </c>
      <c r="J13117" s="4">
        <v>-0.37</v>
      </c>
      <c r="K13117" s="4">
        <v>-0.18</v>
      </c>
      <c r="L13117" s="4">
        <v>0.13500000000000001</v>
      </c>
      <c r="M13117" s="4">
        <v>35</v>
      </c>
    </row>
    <row r="13118" spans="1:13" x14ac:dyDescent="0.2">
      <c r="A13118" s="3">
        <v>44621</v>
      </c>
      <c r="B13118" t="s">
        <v>5779</v>
      </c>
      <c r="C13118" t="s">
        <v>3123</v>
      </c>
      <c r="D13118" t="s">
        <v>1607</v>
      </c>
      <c r="E13118" t="s">
        <v>3122</v>
      </c>
      <c r="F13118" s="4">
        <v>0.36771428571428599</v>
      </c>
      <c r="G13118" s="4">
        <v>0.35</v>
      </c>
      <c r="H13118" s="4">
        <v>0.14352875740311</v>
      </c>
      <c r="I13118" s="4">
        <v>0.68</v>
      </c>
      <c r="J13118" s="4">
        <v>0.04</v>
      </c>
      <c r="K13118" s="4">
        <v>0.27</v>
      </c>
      <c r="L13118" s="4">
        <v>0.41499999999999998</v>
      </c>
      <c r="M13118" s="4">
        <v>35</v>
      </c>
    </row>
    <row r="13119" spans="1:13" x14ac:dyDescent="0.2">
      <c r="A13119" s="3">
        <v>44621</v>
      </c>
      <c r="B13119" t="s">
        <v>5848</v>
      </c>
      <c r="C13119" t="s">
        <v>3126</v>
      </c>
      <c r="D13119" t="s">
        <v>1674</v>
      </c>
      <c r="E13119" t="s">
        <v>3125</v>
      </c>
      <c r="F13119" s="4">
        <v>0.433428571428571</v>
      </c>
      <c r="G13119" s="4">
        <v>0.43</v>
      </c>
      <c r="H13119" s="4">
        <v>0.10654860412983699</v>
      </c>
      <c r="I13119" s="4">
        <v>0.62</v>
      </c>
      <c r="J13119" s="4">
        <v>0.21</v>
      </c>
      <c r="K13119" s="4">
        <v>0.375</v>
      </c>
      <c r="L13119" s="4">
        <v>0.505</v>
      </c>
      <c r="M13119" s="4">
        <v>35</v>
      </c>
    </row>
    <row r="13120" spans="1:13" x14ac:dyDescent="0.2">
      <c r="A13120" s="3">
        <v>44621</v>
      </c>
      <c r="B13120" t="s">
        <v>5915</v>
      </c>
      <c r="C13120" t="s">
        <v>3129</v>
      </c>
      <c r="D13120" t="s">
        <v>1739</v>
      </c>
      <c r="E13120" t="s">
        <v>3128</v>
      </c>
      <c r="F13120" s="4">
        <v>0.32485714285714301</v>
      </c>
      <c r="G13120" s="4">
        <v>0.35</v>
      </c>
      <c r="H13120" s="4">
        <v>0.101064086498775</v>
      </c>
      <c r="I13120" s="4">
        <v>0.56000000000000005</v>
      </c>
      <c r="J13120" s="4">
        <v>7.0000000000000007E-2</v>
      </c>
      <c r="K13120" s="4">
        <v>0.28999999999999998</v>
      </c>
      <c r="L13120" s="4">
        <v>0.38</v>
      </c>
      <c r="M13120" s="4">
        <v>35</v>
      </c>
    </row>
    <row r="13121" spans="1:13" x14ac:dyDescent="0.2">
      <c r="A13121" s="3">
        <v>44621</v>
      </c>
      <c r="B13121" t="s">
        <v>5980</v>
      </c>
      <c r="C13121" t="s">
        <v>3132</v>
      </c>
      <c r="D13121" t="s">
        <v>1804</v>
      </c>
      <c r="E13121" t="s">
        <v>3131</v>
      </c>
      <c r="F13121" s="4">
        <v>0.41285714285714298</v>
      </c>
      <c r="G13121" s="4">
        <v>0.43</v>
      </c>
      <c r="H13121" s="4">
        <v>7.7595157087033101E-2</v>
      </c>
      <c r="I13121" s="4">
        <v>0.53</v>
      </c>
      <c r="J13121" s="4">
        <v>0.23</v>
      </c>
      <c r="K13121" s="4">
        <v>0.35499999999999998</v>
      </c>
      <c r="L13121" s="4">
        <v>0.47</v>
      </c>
      <c r="M13121" s="4">
        <v>35</v>
      </c>
    </row>
    <row r="13122" spans="1:13" x14ac:dyDescent="0.2">
      <c r="A13122" s="3">
        <v>44621</v>
      </c>
      <c r="B13122" t="s">
        <v>6043</v>
      </c>
      <c r="C13122" t="s">
        <v>3135</v>
      </c>
      <c r="D13122" t="s">
        <v>1867</v>
      </c>
      <c r="E13122" t="s">
        <v>3134</v>
      </c>
      <c r="F13122" s="4">
        <v>0.56828571428571395</v>
      </c>
      <c r="G13122" s="4">
        <v>0.57999999999999996</v>
      </c>
      <c r="H13122" s="4">
        <v>0.11475000228849699</v>
      </c>
      <c r="I13122" s="4">
        <v>0.82</v>
      </c>
      <c r="J13122" s="4">
        <v>0.26</v>
      </c>
      <c r="K13122" s="4">
        <v>0.5</v>
      </c>
      <c r="L13122" s="4">
        <v>0.64</v>
      </c>
      <c r="M13122" s="4">
        <v>35</v>
      </c>
    </row>
    <row r="13123" spans="1:13" x14ac:dyDescent="0.2">
      <c r="A13123" s="3">
        <v>44621</v>
      </c>
      <c r="B13123" t="s">
        <v>6107</v>
      </c>
      <c r="C13123" t="s">
        <v>3138</v>
      </c>
      <c r="D13123" t="s">
        <v>1931</v>
      </c>
      <c r="E13123" t="s">
        <v>3137</v>
      </c>
      <c r="F13123" s="4">
        <v>0.73914285714285699</v>
      </c>
      <c r="G13123" s="4">
        <v>0.74</v>
      </c>
      <c r="H13123" s="4">
        <v>0.10998319199317901</v>
      </c>
      <c r="I13123" s="4">
        <v>0.97</v>
      </c>
      <c r="J13123" s="4">
        <v>0.5</v>
      </c>
      <c r="K13123" s="4">
        <v>0.66500000000000004</v>
      </c>
      <c r="L13123" s="4">
        <v>0.80500000000000005</v>
      </c>
      <c r="M13123" s="4">
        <v>35</v>
      </c>
    </row>
    <row r="13124" spans="1:13" x14ac:dyDescent="0.2">
      <c r="A13124" s="3">
        <v>44621</v>
      </c>
      <c r="B13124" t="s">
        <v>6175</v>
      </c>
      <c r="C13124" t="s">
        <v>3141</v>
      </c>
      <c r="D13124" t="s">
        <v>1999</v>
      </c>
      <c r="E13124" t="s">
        <v>3140</v>
      </c>
      <c r="F13124" s="4">
        <v>0.505714285714286</v>
      </c>
      <c r="G13124" s="4">
        <v>0.52</v>
      </c>
      <c r="H13124" s="4">
        <v>0.11894847412135399</v>
      </c>
      <c r="I13124" s="4">
        <v>0.72</v>
      </c>
      <c r="J13124" s="4">
        <v>0.3</v>
      </c>
      <c r="K13124" s="4">
        <v>0.41499999999999998</v>
      </c>
      <c r="L13124" s="4">
        <v>0.6</v>
      </c>
      <c r="M13124" s="4">
        <v>35</v>
      </c>
    </row>
    <row r="13125" spans="1:13" x14ac:dyDescent="0.2">
      <c r="A13125" s="3">
        <v>44621</v>
      </c>
      <c r="B13125" t="s">
        <v>6396</v>
      </c>
      <c r="C13125" t="s">
        <v>3096</v>
      </c>
      <c r="D13125" t="s">
        <v>2210</v>
      </c>
      <c r="E13125" t="s">
        <v>3095</v>
      </c>
      <c r="F13125" s="4">
        <v>4.7293939393939404</v>
      </c>
      <c r="G13125" s="4">
        <v>4.76</v>
      </c>
      <c r="H13125" s="4">
        <v>0.61513687193349198</v>
      </c>
      <c r="I13125" s="4">
        <v>6.14</v>
      </c>
      <c r="J13125" s="4">
        <v>3.24</v>
      </c>
      <c r="K13125" s="4">
        <v>4.3899999999999997</v>
      </c>
      <c r="L13125" s="4">
        <v>5.14</v>
      </c>
      <c r="M13125" s="4">
        <v>33</v>
      </c>
    </row>
    <row r="13126" spans="1:13" x14ac:dyDescent="0.2">
      <c r="A13126" s="3">
        <v>44621</v>
      </c>
      <c r="B13126" t="s">
        <v>6460</v>
      </c>
      <c r="C13126" t="s">
        <v>3099</v>
      </c>
      <c r="D13126" t="s">
        <v>2274</v>
      </c>
      <c r="E13126" t="s">
        <v>3098</v>
      </c>
      <c r="F13126" s="4">
        <v>4.5628124999999997</v>
      </c>
      <c r="G13126" s="4">
        <v>4.6950000000000003</v>
      </c>
      <c r="H13126" s="4">
        <v>0.55167916327658095</v>
      </c>
      <c r="I13126" s="4">
        <v>5.52</v>
      </c>
      <c r="J13126" s="4">
        <v>3.5</v>
      </c>
      <c r="K13126" s="4">
        <v>4.1875</v>
      </c>
      <c r="L13126" s="4">
        <v>4.9775</v>
      </c>
      <c r="M13126" s="4">
        <v>32</v>
      </c>
    </row>
    <row r="13127" spans="1:13" x14ac:dyDescent="0.2">
      <c r="A13127" s="3">
        <v>44621</v>
      </c>
      <c r="B13127" t="s">
        <v>3091</v>
      </c>
      <c r="C13127" t="s">
        <v>3087</v>
      </c>
      <c r="D13127" t="s">
        <v>8</v>
      </c>
      <c r="E13127" t="s">
        <v>3086</v>
      </c>
      <c r="F13127" s="4">
        <v>5.5626470588235302</v>
      </c>
      <c r="G13127" s="4">
        <v>5.4649999999999999</v>
      </c>
      <c r="H13127" s="4">
        <v>0.56035869910063296</v>
      </c>
      <c r="I13127" s="4">
        <v>7.07</v>
      </c>
      <c r="J13127" s="4">
        <v>4.24</v>
      </c>
      <c r="K13127" s="4">
        <v>5.25</v>
      </c>
      <c r="L13127" s="4">
        <v>5.9</v>
      </c>
      <c r="M13127" s="4">
        <v>34</v>
      </c>
    </row>
    <row r="13128" spans="1:13" x14ac:dyDescent="0.2">
      <c r="A13128" s="3">
        <v>44621</v>
      </c>
      <c r="B13128" t="s">
        <v>5096</v>
      </c>
      <c r="C13128" t="s">
        <v>3090</v>
      </c>
      <c r="D13128" t="s">
        <v>1110</v>
      </c>
      <c r="E13128" t="s">
        <v>3089</v>
      </c>
      <c r="F13128" s="4">
        <v>3.95823529411765</v>
      </c>
      <c r="G13128" s="4">
        <v>3.9449999999999998</v>
      </c>
      <c r="H13128" s="4">
        <v>0.39198384775191403</v>
      </c>
      <c r="I13128" s="4">
        <v>4.92</v>
      </c>
      <c r="J13128" s="4">
        <v>3.4</v>
      </c>
      <c r="K13128" s="4">
        <v>3.6</v>
      </c>
      <c r="L13128" s="4">
        <v>4.1749999999999998</v>
      </c>
      <c r="M13128" s="4">
        <v>34</v>
      </c>
    </row>
    <row r="13129" spans="1:13" x14ac:dyDescent="0.2">
      <c r="A13129" s="3">
        <v>44621</v>
      </c>
      <c r="B13129" t="s">
        <v>6331</v>
      </c>
      <c r="C13129" t="s">
        <v>3108</v>
      </c>
      <c r="D13129" t="s">
        <v>2143</v>
      </c>
      <c r="E13129" t="s">
        <v>3107</v>
      </c>
      <c r="F13129" s="4">
        <v>3.7103225806451601</v>
      </c>
      <c r="G13129" s="4">
        <v>3.7</v>
      </c>
      <c r="H13129" s="4">
        <v>0.23910226363026801</v>
      </c>
      <c r="I13129" s="4">
        <v>4.2</v>
      </c>
      <c r="J13129" s="4">
        <v>3.33</v>
      </c>
      <c r="K13129" s="4">
        <v>3.5</v>
      </c>
      <c r="L13129" s="4">
        <v>3.875</v>
      </c>
      <c r="M13129" s="4">
        <v>31</v>
      </c>
    </row>
    <row r="13130" spans="1:13" x14ac:dyDescent="0.2">
      <c r="A13130" s="3">
        <v>44621</v>
      </c>
      <c r="B13130" t="s">
        <v>6173</v>
      </c>
      <c r="C13130" t="s">
        <v>3093</v>
      </c>
      <c r="D13130" t="s">
        <v>1997</v>
      </c>
      <c r="E13130" t="s">
        <v>3092</v>
      </c>
      <c r="F13130" s="4">
        <v>3.6724999999999999</v>
      </c>
      <c r="G13130" s="4">
        <v>3.6</v>
      </c>
      <c r="H13130" s="4">
        <v>0.28236599574941001</v>
      </c>
      <c r="I13130" s="4">
        <v>4.5</v>
      </c>
      <c r="J13130" s="4">
        <v>3.25</v>
      </c>
      <c r="K13130" s="4">
        <v>3.5</v>
      </c>
      <c r="L13130" s="4">
        <v>3.8624999999999998</v>
      </c>
      <c r="M13130" s="4">
        <v>28</v>
      </c>
    </row>
    <row r="13131" spans="1:13" x14ac:dyDescent="0.2">
      <c r="A13131" s="3">
        <v>44621</v>
      </c>
      <c r="B13131" t="s">
        <v>6332</v>
      </c>
      <c r="C13131" t="s">
        <v>3111</v>
      </c>
      <c r="D13131" t="s">
        <v>2144</v>
      </c>
      <c r="E13131" t="s">
        <v>3110</v>
      </c>
      <c r="F13131" s="4">
        <v>3.5403448275862099</v>
      </c>
      <c r="G13131" s="4">
        <v>3.5</v>
      </c>
      <c r="H13131" s="4">
        <v>0.20447638282453301</v>
      </c>
      <c r="I13131" s="4">
        <v>4</v>
      </c>
      <c r="J13131" s="4">
        <v>3.3</v>
      </c>
      <c r="K13131" s="4">
        <v>3.4</v>
      </c>
      <c r="L13131" s="4">
        <v>3.6</v>
      </c>
      <c r="M13131" s="4">
        <v>29</v>
      </c>
    </row>
    <row r="13132" spans="1:13" x14ac:dyDescent="0.2">
      <c r="A13132" s="3">
        <v>44621</v>
      </c>
      <c r="B13132" t="s">
        <v>6490</v>
      </c>
      <c r="C13132" t="s">
        <v>6492</v>
      </c>
      <c r="D13132" t="s">
        <v>2286</v>
      </c>
      <c r="E13132" t="s">
        <v>6491</v>
      </c>
      <c r="F13132" s="4">
        <v>0.39156249999999998</v>
      </c>
      <c r="G13132" s="4">
        <v>0.4</v>
      </c>
      <c r="H13132" s="4">
        <v>7.5224797515781497E-2</v>
      </c>
      <c r="I13132" s="4">
        <v>0.55000000000000004</v>
      </c>
      <c r="J13132" s="4">
        <v>0.22</v>
      </c>
      <c r="K13132" s="4">
        <v>0.35249999999999998</v>
      </c>
      <c r="L13132" s="4">
        <v>0.4325</v>
      </c>
      <c r="M13132" s="4">
        <v>32</v>
      </c>
    </row>
    <row r="13133" spans="1:13" x14ac:dyDescent="0.2">
      <c r="A13133" s="3">
        <v>44621</v>
      </c>
      <c r="B13133" t="s">
        <v>6493</v>
      </c>
      <c r="C13133" t="s">
        <v>6495</v>
      </c>
      <c r="D13133" t="s">
        <v>2287</v>
      </c>
      <c r="E13133" t="s">
        <v>6494</v>
      </c>
      <c r="F13133" s="4">
        <v>0.43781249999999999</v>
      </c>
      <c r="G13133" s="4">
        <v>0.45</v>
      </c>
      <c r="H13133" s="4">
        <v>6.7476847881328905E-2</v>
      </c>
      <c r="I13133" s="4">
        <v>0.61</v>
      </c>
      <c r="J13133" s="4">
        <v>0.25</v>
      </c>
      <c r="K13133" s="4">
        <v>0.41</v>
      </c>
      <c r="L13133" s="4">
        <v>0.47249999999999998</v>
      </c>
      <c r="M13133" s="4">
        <v>32</v>
      </c>
    </row>
    <row r="13134" spans="1:13" x14ac:dyDescent="0.2">
      <c r="A13134" s="3">
        <v>44621</v>
      </c>
      <c r="B13134" t="s">
        <v>6462</v>
      </c>
      <c r="C13134" t="s">
        <v>3153</v>
      </c>
      <c r="D13134" t="s">
        <v>2276</v>
      </c>
      <c r="E13134" t="s">
        <v>3152</v>
      </c>
      <c r="F13134" s="4">
        <v>0.627941176470588</v>
      </c>
      <c r="G13134" s="4">
        <v>0.63</v>
      </c>
      <c r="H13134" s="4">
        <v>8.5414476516419494E-2</v>
      </c>
      <c r="I13134" s="4">
        <v>0.8</v>
      </c>
      <c r="J13134" s="4">
        <v>0.26</v>
      </c>
      <c r="K13134" s="4">
        <v>0.6</v>
      </c>
      <c r="L13134" s="4">
        <v>0.67</v>
      </c>
      <c r="M13134" s="4">
        <v>34</v>
      </c>
    </row>
    <row r="13135" spans="1:13" x14ac:dyDescent="0.2">
      <c r="A13135" s="3">
        <v>44621</v>
      </c>
      <c r="B13135" t="s">
        <v>6496</v>
      </c>
      <c r="C13135" t="s">
        <v>6498</v>
      </c>
      <c r="D13135" t="s">
        <v>2288</v>
      </c>
      <c r="E13135" t="s">
        <v>6497</v>
      </c>
      <c r="F13135" s="4">
        <v>0.37531249999999999</v>
      </c>
      <c r="G13135" s="4">
        <v>0.38</v>
      </c>
      <c r="H13135" s="4">
        <v>4.6070379189992301E-2</v>
      </c>
      <c r="I13135" s="4">
        <v>0.46</v>
      </c>
      <c r="J13135" s="4">
        <v>0.28000000000000003</v>
      </c>
      <c r="K13135" s="4">
        <v>0.35</v>
      </c>
      <c r="L13135" s="4">
        <v>0.4</v>
      </c>
      <c r="M13135" s="4">
        <v>32</v>
      </c>
    </row>
    <row r="13136" spans="1:13" x14ac:dyDescent="0.2">
      <c r="A13136" s="3">
        <v>44621</v>
      </c>
      <c r="B13136" t="s">
        <v>6463</v>
      </c>
      <c r="C13136" t="s">
        <v>6465</v>
      </c>
      <c r="D13136" t="s">
        <v>2277</v>
      </c>
      <c r="E13136" t="s">
        <v>6464</v>
      </c>
      <c r="F13136" s="4">
        <v>0.45656249999999998</v>
      </c>
      <c r="G13136" s="4">
        <v>0.45</v>
      </c>
      <c r="H13136" s="4">
        <v>0.116525211864214</v>
      </c>
      <c r="I13136" s="4">
        <v>0.77</v>
      </c>
      <c r="J13136" s="4">
        <v>0.22</v>
      </c>
      <c r="K13136" s="4">
        <v>0.3775</v>
      </c>
      <c r="L13136" s="4">
        <v>0.51249999999999996</v>
      </c>
      <c r="M13136" s="4">
        <v>32</v>
      </c>
    </row>
    <row r="13137" spans="1:13" x14ac:dyDescent="0.2">
      <c r="A13137" s="3">
        <v>44621</v>
      </c>
      <c r="B13137" t="s">
        <v>6466</v>
      </c>
      <c r="C13137" t="s">
        <v>6468</v>
      </c>
      <c r="D13137" t="s">
        <v>2278</v>
      </c>
      <c r="E13137" t="s">
        <v>6467</v>
      </c>
      <c r="F13137" s="4">
        <v>0.40781250000000002</v>
      </c>
      <c r="G13137" s="4">
        <v>0.39</v>
      </c>
      <c r="H13137" s="4">
        <v>0.107575461136403</v>
      </c>
      <c r="I13137" s="4">
        <v>0.78</v>
      </c>
      <c r="J13137" s="4">
        <v>0.23</v>
      </c>
      <c r="K13137" s="4">
        <v>0.34</v>
      </c>
      <c r="L13137" s="4">
        <v>0.45500000000000002</v>
      </c>
      <c r="M13137" s="4">
        <v>32</v>
      </c>
    </row>
    <row r="13138" spans="1:13" x14ac:dyDescent="0.2">
      <c r="A13138" s="3">
        <v>44621</v>
      </c>
      <c r="B13138" t="s">
        <v>6469</v>
      </c>
      <c r="C13138" t="s">
        <v>6471</v>
      </c>
      <c r="D13138" t="s">
        <v>2279</v>
      </c>
      <c r="E13138" t="s">
        <v>6470</v>
      </c>
      <c r="F13138" s="4">
        <v>0.42031249999999998</v>
      </c>
      <c r="G13138" s="4">
        <v>0.42</v>
      </c>
      <c r="H13138" s="4">
        <v>9.8880324374402695E-2</v>
      </c>
      <c r="I13138" s="4">
        <v>0.67</v>
      </c>
      <c r="J13138" s="4">
        <v>0.26</v>
      </c>
      <c r="K13138" s="4">
        <v>0.33750000000000002</v>
      </c>
      <c r="L13138" s="4">
        <v>0.46250000000000002</v>
      </c>
      <c r="M13138" s="4">
        <v>32</v>
      </c>
    </row>
    <row r="13139" spans="1:13" x14ac:dyDescent="0.2">
      <c r="A13139" s="3">
        <v>44621</v>
      </c>
      <c r="B13139" t="s">
        <v>6472</v>
      </c>
      <c r="C13139" t="s">
        <v>6474</v>
      </c>
      <c r="D13139" t="s">
        <v>2280</v>
      </c>
      <c r="E13139" t="s">
        <v>6473</v>
      </c>
      <c r="F13139" s="4">
        <v>0.35875000000000001</v>
      </c>
      <c r="G13139" s="4">
        <v>0.36</v>
      </c>
      <c r="H13139" s="4">
        <v>8.5713325647465005E-2</v>
      </c>
      <c r="I13139" s="4">
        <v>0.56999999999999995</v>
      </c>
      <c r="J13139" s="4">
        <v>0.12</v>
      </c>
      <c r="K13139" s="4">
        <v>0.32</v>
      </c>
      <c r="L13139" s="4">
        <v>0.40250000000000002</v>
      </c>
      <c r="M13139" s="4">
        <v>32</v>
      </c>
    </row>
    <row r="13140" spans="1:13" x14ac:dyDescent="0.2">
      <c r="A13140" s="3">
        <v>44621</v>
      </c>
      <c r="B13140" t="s">
        <v>6475</v>
      </c>
      <c r="C13140" t="s">
        <v>6477</v>
      </c>
      <c r="D13140" t="s">
        <v>2281</v>
      </c>
      <c r="E13140" t="s">
        <v>6476</v>
      </c>
      <c r="F13140" s="4">
        <v>0.3228125</v>
      </c>
      <c r="G13140" s="4">
        <v>0.33</v>
      </c>
      <c r="H13140" s="4">
        <v>6.9013059773892396E-2</v>
      </c>
      <c r="I13140" s="4">
        <v>0.47</v>
      </c>
      <c r="J13140" s="4">
        <v>0.13</v>
      </c>
      <c r="K13140" s="4">
        <v>0.28999999999999998</v>
      </c>
      <c r="L13140" s="4">
        <v>0.36</v>
      </c>
      <c r="M13140" s="4">
        <v>32</v>
      </c>
    </row>
    <row r="13141" spans="1:13" x14ac:dyDescent="0.2">
      <c r="A13141" s="3">
        <v>44621</v>
      </c>
      <c r="B13141" t="s">
        <v>6478</v>
      </c>
      <c r="C13141" t="s">
        <v>6480</v>
      </c>
      <c r="D13141" t="s">
        <v>2282</v>
      </c>
      <c r="E13141" t="s">
        <v>6479</v>
      </c>
      <c r="F13141" s="4">
        <v>0.390625</v>
      </c>
      <c r="G13141" s="4">
        <v>0.4</v>
      </c>
      <c r="H13141" s="4">
        <v>7.0158231301500507E-2</v>
      </c>
      <c r="I13141" s="4">
        <v>0.49</v>
      </c>
      <c r="J13141" s="4">
        <v>0.14000000000000001</v>
      </c>
      <c r="K13141" s="4">
        <v>0.35</v>
      </c>
      <c r="L13141" s="4">
        <v>0.43</v>
      </c>
      <c r="M13141" s="4">
        <v>32</v>
      </c>
    </row>
    <row r="13142" spans="1:13" x14ac:dyDescent="0.2">
      <c r="A13142" s="3">
        <v>44621</v>
      </c>
      <c r="B13142" t="s">
        <v>6481</v>
      </c>
      <c r="C13142" t="s">
        <v>6483</v>
      </c>
      <c r="D13142" t="s">
        <v>2283</v>
      </c>
      <c r="E13142" t="s">
        <v>6482</v>
      </c>
      <c r="F13142" s="4">
        <v>0.32874999999999999</v>
      </c>
      <c r="G13142" s="4">
        <v>0.32500000000000001</v>
      </c>
      <c r="H13142" s="4">
        <v>5.4992668133007502E-2</v>
      </c>
      <c r="I13142" s="4">
        <v>0.42</v>
      </c>
      <c r="J13142" s="4">
        <v>0.24</v>
      </c>
      <c r="K13142" s="4">
        <v>0.28749999999999998</v>
      </c>
      <c r="L13142" s="4">
        <v>0.3725</v>
      </c>
      <c r="M13142" s="4">
        <v>32</v>
      </c>
    </row>
    <row r="13143" spans="1:13" x14ac:dyDescent="0.2">
      <c r="A13143" s="3">
        <v>44621</v>
      </c>
      <c r="B13143" t="s">
        <v>6484</v>
      </c>
      <c r="C13143" t="s">
        <v>6486</v>
      </c>
      <c r="D13143" t="s">
        <v>2284</v>
      </c>
      <c r="E13143" t="s">
        <v>6485</v>
      </c>
      <c r="F13143" s="4">
        <v>0.25218750000000001</v>
      </c>
      <c r="G13143" s="4">
        <v>0.25</v>
      </c>
      <c r="H13143" s="4">
        <v>5.9985717386079301E-2</v>
      </c>
      <c r="I13143" s="4">
        <v>0.37</v>
      </c>
      <c r="J13143" s="4">
        <v>0.09</v>
      </c>
      <c r="K13143" s="4">
        <v>0.22750000000000001</v>
      </c>
      <c r="L13143" s="4">
        <v>0.28249999999999997</v>
      </c>
      <c r="M13143" s="4">
        <v>32</v>
      </c>
    </row>
    <row r="13144" spans="1:13" x14ac:dyDescent="0.2">
      <c r="A13144" s="3">
        <v>44621</v>
      </c>
      <c r="B13144" t="s">
        <v>6487</v>
      </c>
      <c r="C13144" t="s">
        <v>6489</v>
      </c>
      <c r="D13144" t="s">
        <v>2285</v>
      </c>
      <c r="E13144" t="s">
        <v>6488</v>
      </c>
      <c r="F13144" s="4">
        <v>0.48812499999999998</v>
      </c>
      <c r="G13144" s="4">
        <v>0.48</v>
      </c>
      <c r="H13144" s="4">
        <v>0.103688040185064</v>
      </c>
      <c r="I13144" s="4">
        <v>0.73</v>
      </c>
      <c r="J13144" s="4">
        <v>0.32</v>
      </c>
      <c r="K13144" s="4">
        <v>0.41</v>
      </c>
      <c r="L13144" s="4">
        <v>0.56000000000000005</v>
      </c>
      <c r="M13144" s="4">
        <v>32</v>
      </c>
    </row>
    <row r="13145" spans="1:13" x14ac:dyDescent="0.2">
      <c r="A13145" s="3">
        <v>44621</v>
      </c>
      <c r="B13145" t="s">
        <v>5405</v>
      </c>
      <c r="C13145" t="s">
        <v>4324</v>
      </c>
      <c r="D13145" t="s">
        <v>1258</v>
      </c>
      <c r="E13145" t="s">
        <v>4323</v>
      </c>
      <c r="F13145" s="4">
        <v>3.28064516129032</v>
      </c>
      <c r="G13145" s="4">
        <v>3.3</v>
      </c>
      <c r="H13145" s="4">
        <v>0.430053760080225</v>
      </c>
      <c r="I13145" s="4">
        <v>4</v>
      </c>
      <c r="J13145" s="4">
        <v>2.4</v>
      </c>
      <c r="K13145" s="4">
        <v>3</v>
      </c>
      <c r="L13145" s="4">
        <v>3.5</v>
      </c>
      <c r="M13145" s="4">
        <v>31</v>
      </c>
    </row>
    <row r="13146" spans="1:13" x14ac:dyDescent="0.2">
      <c r="A13146" s="3">
        <v>44621</v>
      </c>
      <c r="B13146" t="s">
        <v>6326</v>
      </c>
      <c r="C13146" t="s">
        <v>4327</v>
      </c>
      <c r="D13146" t="s">
        <v>2138</v>
      </c>
      <c r="E13146" t="s">
        <v>4326</v>
      </c>
      <c r="F13146" s="4">
        <v>2.4172413793103402</v>
      </c>
      <c r="G13146" s="4">
        <v>2.4</v>
      </c>
      <c r="H13146" s="4">
        <v>0.54054797957868705</v>
      </c>
      <c r="I13146" s="4">
        <v>3.8</v>
      </c>
      <c r="J13146" s="4">
        <v>1</v>
      </c>
      <c r="K13146" s="4">
        <v>2.2000000000000002</v>
      </c>
      <c r="L13146" s="4">
        <v>2.5</v>
      </c>
      <c r="M13146" s="4">
        <v>29</v>
      </c>
    </row>
    <row r="13147" spans="1:13" x14ac:dyDescent="0.2">
      <c r="A13147" s="3">
        <v>44621</v>
      </c>
      <c r="B13147" t="s">
        <v>5678</v>
      </c>
      <c r="C13147" t="s">
        <v>3939</v>
      </c>
      <c r="D13147" t="s">
        <v>1508</v>
      </c>
      <c r="E13147" t="s">
        <v>3947</v>
      </c>
      <c r="F13147" s="4">
        <v>20.679285714285701</v>
      </c>
      <c r="G13147" s="4">
        <v>20.6</v>
      </c>
      <c r="H13147" s="4">
        <v>0.316811996726515</v>
      </c>
      <c r="I13147" s="4">
        <v>21.53</v>
      </c>
      <c r="J13147" s="4">
        <v>20.25</v>
      </c>
      <c r="K13147" s="4">
        <v>20.467500000000001</v>
      </c>
      <c r="L13147" s="4">
        <v>20.827500000000001</v>
      </c>
      <c r="M13147" s="4">
        <v>28</v>
      </c>
    </row>
    <row r="13148" spans="1:13" x14ac:dyDescent="0.2">
      <c r="A13148" s="3">
        <v>44621</v>
      </c>
      <c r="B13148" t="s">
        <v>5745</v>
      </c>
      <c r="C13148" t="s">
        <v>3942</v>
      </c>
      <c r="D13148" t="s">
        <v>1573</v>
      </c>
      <c r="E13148" t="s">
        <v>3949</v>
      </c>
      <c r="F13148" s="4">
        <v>20.753571428571401</v>
      </c>
      <c r="G13148" s="4">
        <v>20.8</v>
      </c>
      <c r="H13148" s="4">
        <v>0.30809106741368802</v>
      </c>
      <c r="I13148" s="4">
        <v>21.57</v>
      </c>
      <c r="J13148" s="4">
        <v>20.170000000000002</v>
      </c>
      <c r="K13148" s="4">
        <v>20.5</v>
      </c>
      <c r="L13148" s="4">
        <v>20.8675</v>
      </c>
      <c r="M13148" s="4">
        <v>28</v>
      </c>
    </row>
    <row r="13149" spans="1:13" x14ac:dyDescent="0.2">
      <c r="A13149" s="3">
        <v>44621</v>
      </c>
      <c r="B13149" t="s">
        <v>5809</v>
      </c>
      <c r="C13149" t="s">
        <v>3952</v>
      </c>
      <c r="D13149" t="s">
        <v>1637</v>
      </c>
      <c r="E13149" t="s">
        <v>3951</v>
      </c>
      <c r="F13149" s="4">
        <v>20.861785714285698</v>
      </c>
      <c r="G13149" s="4">
        <v>20.875</v>
      </c>
      <c r="H13149" s="4">
        <v>0.28598178615181402</v>
      </c>
      <c r="I13149" s="4">
        <v>21.6</v>
      </c>
      <c r="J13149" s="4">
        <v>20.350000000000001</v>
      </c>
      <c r="K13149" s="4">
        <v>20.6</v>
      </c>
      <c r="L13149" s="4">
        <v>21.052499999999998</v>
      </c>
      <c r="M13149" s="4">
        <v>28</v>
      </c>
    </row>
    <row r="13150" spans="1:13" x14ac:dyDescent="0.2">
      <c r="A13150" s="3">
        <v>44621</v>
      </c>
      <c r="B13150" t="s">
        <v>3940</v>
      </c>
      <c r="C13150" t="s">
        <v>3936</v>
      </c>
      <c r="D13150" t="s">
        <v>291</v>
      </c>
      <c r="E13150" t="s">
        <v>3935</v>
      </c>
      <c r="F13150" s="4">
        <v>21.200624999999999</v>
      </c>
      <c r="G13150" s="4">
        <v>21.305</v>
      </c>
      <c r="H13150" s="4">
        <v>0.49073964912752499</v>
      </c>
      <c r="I13150" s="4">
        <v>22</v>
      </c>
      <c r="J13150" s="4">
        <v>19.5</v>
      </c>
      <c r="K13150" s="4">
        <v>21</v>
      </c>
      <c r="L13150" s="4">
        <v>21.425000000000001</v>
      </c>
      <c r="M13150" s="4">
        <v>32</v>
      </c>
    </row>
    <row r="13151" spans="1:13" x14ac:dyDescent="0.2">
      <c r="A13151" s="3">
        <v>44621</v>
      </c>
      <c r="B13151" t="s">
        <v>5349</v>
      </c>
      <c r="C13151" t="s">
        <v>3939</v>
      </c>
      <c r="D13151" t="s">
        <v>1219</v>
      </c>
      <c r="E13151" t="s">
        <v>3938</v>
      </c>
      <c r="F13151" s="4">
        <v>21.63</v>
      </c>
      <c r="G13151" s="4">
        <v>21.67</v>
      </c>
      <c r="H13151" s="4">
        <v>0.64849702165605505</v>
      </c>
      <c r="I13151" s="4">
        <v>23</v>
      </c>
      <c r="J13151" s="4">
        <v>19.899999999999999</v>
      </c>
      <c r="K13151" s="4">
        <v>21.362500000000001</v>
      </c>
      <c r="L13151" s="4">
        <v>22</v>
      </c>
      <c r="M13151" s="4">
        <v>32</v>
      </c>
    </row>
    <row r="13152" spans="1:13" x14ac:dyDescent="0.2">
      <c r="A13152" s="3">
        <v>44621</v>
      </c>
      <c r="B13152" t="s">
        <v>6286</v>
      </c>
      <c r="C13152" t="s">
        <v>3942</v>
      </c>
      <c r="D13152" t="s">
        <v>2098</v>
      </c>
      <c r="E13152" t="s">
        <v>3941</v>
      </c>
      <c r="F13152" s="4">
        <v>22.009473684210501</v>
      </c>
      <c r="G13152" s="4">
        <v>21.98</v>
      </c>
      <c r="H13152" s="4">
        <v>0.89443013318978404</v>
      </c>
      <c r="I13152" s="4">
        <v>24</v>
      </c>
      <c r="J13152" s="4">
        <v>20</v>
      </c>
      <c r="K13152" s="4">
        <v>21.635000000000002</v>
      </c>
      <c r="L13152" s="4">
        <v>22.35</v>
      </c>
      <c r="M13152" s="4">
        <v>19</v>
      </c>
    </row>
    <row r="13153" spans="1:13" x14ac:dyDescent="0.2">
      <c r="A13153" s="3">
        <v>44621</v>
      </c>
      <c r="B13153" t="s">
        <v>3583</v>
      </c>
      <c r="C13153" t="s">
        <v>3579</v>
      </c>
      <c r="D13153" t="s">
        <v>172</v>
      </c>
      <c r="E13153" t="s">
        <v>3578</v>
      </c>
      <c r="F13153" s="4">
        <v>1.76257142857143</v>
      </c>
      <c r="G13153" s="4">
        <v>1.8</v>
      </c>
      <c r="H13153" s="4">
        <v>0.36959710064707302</v>
      </c>
      <c r="I13153" s="4">
        <v>2.5</v>
      </c>
      <c r="J13153" s="4">
        <v>1</v>
      </c>
      <c r="K13153" s="4">
        <v>1.5</v>
      </c>
      <c r="L13153" s="4">
        <v>2</v>
      </c>
      <c r="M13153" s="4">
        <v>35</v>
      </c>
    </row>
    <row r="13154" spans="1:13" x14ac:dyDescent="0.2">
      <c r="A13154" s="3">
        <v>44621</v>
      </c>
      <c r="B13154" t="s">
        <v>5214</v>
      </c>
      <c r="C13154" t="s">
        <v>3582</v>
      </c>
      <c r="D13154" t="s">
        <v>1170</v>
      </c>
      <c r="E13154" t="s">
        <v>3581</v>
      </c>
      <c r="F13154" s="4">
        <v>2.0797058823529402</v>
      </c>
      <c r="G13154" s="4">
        <v>2</v>
      </c>
      <c r="H13154" s="4">
        <v>0.36959015215561403</v>
      </c>
      <c r="I13154" s="4">
        <v>2.8</v>
      </c>
      <c r="J13154" s="4">
        <v>1.4</v>
      </c>
      <c r="K13154" s="4">
        <v>1.9</v>
      </c>
      <c r="L13154" s="4">
        <v>2.2749999999999999</v>
      </c>
      <c r="M13154" s="4">
        <v>34</v>
      </c>
    </row>
    <row r="13155" spans="1:13" x14ac:dyDescent="0.2">
      <c r="A13155" s="3">
        <v>44621</v>
      </c>
      <c r="B13155" t="s">
        <v>6233</v>
      </c>
      <c r="C13155" t="s">
        <v>3585</v>
      </c>
      <c r="D13155" t="s">
        <v>2057</v>
      </c>
      <c r="E13155" t="s">
        <v>3584</v>
      </c>
      <c r="F13155" s="4">
        <v>2.1120000000000001</v>
      </c>
      <c r="G13155" s="4">
        <v>2</v>
      </c>
      <c r="H13155" s="4">
        <v>0.504413851250472</v>
      </c>
      <c r="I13155" s="4">
        <v>3.3</v>
      </c>
      <c r="J13155" s="4">
        <v>1.4</v>
      </c>
      <c r="K13155" s="4">
        <v>1.6</v>
      </c>
      <c r="L13155" s="4">
        <v>2.5</v>
      </c>
      <c r="M13155" s="4">
        <v>25</v>
      </c>
    </row>
    <row r="13156" spans="1:13" x14ac:dyDescent="0.2">
      <c r="A13156" s="3">
        <v>44621</v>
      </c>
      <c r="B13156" t="s">
        <v>5217</v>
      </c>
      <c r="C13156" t="s">
        <v>3594</v>
      </c>
      <c r="D13156" t="s">
        <v>1171</v>
      </c>
      <c r="E13156" t="s">
        <v>3593</v>
      </c>
      <c r="F13156" s="4">
        <v>1.40068965517241</v>
      </c>
      <c r="G13156" s="4">
        <v>1.4</v>
      </c>
      <c r="H13156" s="4">
        <v>0.58295387611274796</v>
      </c>
      <c r="I13156" s="4">
        <v>2.9</v>
      </c>
      <c r="J13156" s="4">
        <v>0.5</v>
      </c>
      <c r="K13156" s="4">
        <v>1</v>
      </c>
      <c r="L13156" s="4">
        <v>1.9</v>
      </c>
      <c r="M13156" s="4">
        <v>29</v>
      </c>
    </row>
    <row r="13157" spans="1:13" x14ac:dyDescent="0.2">
      <c r="A13157" s="3">
        <v>44621</v>
      </c>
      <c r="B13157" t="s">
        <v>6234</v>
      </c>
      <c r="C13157" t="s">
        <v>3606</v>
      </c>
      <c r="D13157" t="s">
        <v>2058</v>
      </c>
      <c r="E13157" t="s">
        <v>3605</v>
      </c>
      <c r="F13157" s="4">
        <v>2.62</v>
      </c>
      <c r="G13157" s="4">
        <v>2.5</v>
      </c>
      <c r="H13157" s="4">
        <v>0.79627779909610297</v>
      </c>
      <c r="I13157" s="4">
        <v>4.2699999999999996</v>
      </c>
      <c r="J13157" s="4">
        <v>1.2</v>
      </c>
      <c r="K13157" s="4">
        <v>2</v>
      </c>
      <c r="L13157" s="4">
        <v>3.1</v>
      </c>
      <c r="M13157" s="4">
        <v>25</v>
      </c>
    </row>
    <row r="13158" spans="1:13" x14ac:dyDescent="0.2">
      <c r="A13158" s="3">
        <v>44621</v>
      </c>
      <c r="B13158" t="s">
        <v>5218</v>
      </c>
      <c r="C13158" t="s">
        <v>3597</v>
      </c>
      <c r="D13158" t="s">
        <v>1172</v>
      </c>
      <c r="E13158" t="s">
        <v>3596</v>
      </c>
      <c r="F13158" s="4">
        <v>1.1193103448275901</v>
      </c>
      <c r="G13158" s="4">
        <v>1.1000000000000001</v>
      </c>
      <c r="H13158" s="4">
        <v>0.553785228060242</v>
      </c>
      <c r="I13158" s="4">
        <v>2.2000000000000002</v>
      </c>
      <c r="J13158" s="4">
        <v>0.1</v>
      </c>
      <c r="K13158" s="4">
        <v>0.7</v>
      </c>
      <c r="L13158" s="4">
        <v>1.6</v>
      </c>
      <c r="M13158" s="4">
        <v>29</v>
      </c>
    </row>
    <row r="13159" spans="1:13" x14ac:dyDescent="0.2">
      <c r="A13159" s="3">
        <v>44621</v>
      </c>
      <c r="B13159" t="s">
        <v>6235</v>
      </c>
      <c r="C13159" t="s">
        <v>3609</v>
      </c>
      <c r="D13159" t="s">
        <v>2059</v>
      </c>
      <c r="E13159" t="s">
        <v>3608</v>
      </c>
      <c r="F13159" s="4">
        <v>2.0339999999999998</v>
      </c>
      <c r="G13159" s="4">
        <v>2</v>
      </c>
      <c r="H13159" s="4">
        <v>0.55769615383289095</v>
      </c>
      <c r="I13159" s="4">
        <v>3.19</v>
      </c>
      <c r="J13159" s="4">
        <v>0.72</v>
      </c>
      <c r="K13159" s="4">
        <v>1.6</v>
      </c>
      <c r="L13159" s="4">
        <v>2.4</v>
      </c>
      <c r="M13159" s="4">
        <v>25</v>
      </c>
    </row>
    <row r="13160" spans="1:13" x14ac:dyDescent="0.2">
      <c r="A13160" s="3">
        <v>44621</v>
      </c>
      <c r="B13160" t="s">
        <v>5219</v>
      </c>
      <c r="C13160" t="s">
        <v>3600</v>
      </c>
      <c r="D13160" t="s">
        <v>1173</v>
      </c>
      <c r="E13160" t="s">
        <v>3599</v>
      </c>
      <c r="F13160" s="4">
        <v>2.3041379310344801</v>
      </c>
      <c r="G13160" s="4">
        <v>2.2000000000000002</v>
      </c>
      <c r="H13160" s="4">
        <v>0.62239466831963597</v>
      </c>
      <c r="I13160" s="4">
        <v>3.71</v>
      </c>
      <c r="J13160" s="4">
        <v>0.9</v>
      </c>
      <c r="K13160" s="4">
        <v>1.8</v>
      </c>
      <c r="L13160" s="4">
        <v>2.7</v>
      </c>
      <c r="M13160" s="4">
        <v>29</v>
      </c>
    </row>
    <row r="13161" spans="1:13" x14ac:dyDescent="0.2">
      <c r="A13161" s="3">
        <v>44621</v>
      </c>
      <c r="B13161" t="s">
        <v>6236</v>
      </c>
      <c r="C13161" t="s">
        <v>3612</v>
      </c>
      <c r="D13161" t="s">
        <v>2060</v>
      </c>
      <c r="E13161" t="s">
        <v>3611</v>
      </c>
      <c r="F13161" s="4">
        <v>1.9368000000000001</v>
      </c>
      <c r="G13161" s="4">
        <v>1.7</v>
      </c>
      <c r="H13161" s="4">
        <v>0.56881983087793297</v>
      </c>
      <c r="I13161" s="4">
        <v>3</v>
      </c>
      <c r="J13161" s="4">
        <v>1.1000000000000001</v>
      </c>
      <c r="K13161" s="4">
        <v>1.56</v>
      </c>
      <c r="L13161" s="4">
        <v>2.2999999999999998</v>
      </c>
      <c r="M13161" s="4">
        <v>25</v>
      </c>
    </row>
    <row r="13162" spans="1:13" x14ac:dyDescent="0.2">
      <c r="A13162" s="3">
        <v>44621</v>
      </c>
      <c r="B13162" t="s">
        <v>5220</v>
      </c>
      <c r="C13162" t="s">
        <v>3603</v>
      </c>
      <c r="D13162" t="s">
        <v>1174</v>
      </c>
      <c r="E13162" t="s">
        <v>3602</v>
      </c>
      <c r="F13162" s="4">
        <v>2.3420689655172402</v>
      </c>
      <c r="G13162" s="4">
        <v>2.2999999999999998</v>
      </c>
      <c r="H13162" s="4">
        <v>0.88322614524555398</v>
      </c>
      <c r="I13162" s="4">
        <v>4.1399999999999997</v>
      </c>
      <c r="J13162" s="4">
        <v>0.49</v>
      </c>
      <c r="K13162" s="4">
        <v>1.8</v>
      </c>
      <c r="L13162" s="4">
        <v>2.9</v>
      </c>
      <c r="M13162" s="4">
        <v>29</v>
      </c>
    </row>
    <row r="13163" spans="1:13" x14ac:dyDescent="0.2">
      <c r="A13163" s="3">
        <v>44621</v>
      </c>
      <c r="B13163" t="s">
        <v>6237</v>
      </c>
      <c r="C13163" t="s">
        <v>3615</v>
      </c>
      <c r="D13163" t="s">
        <v>2061</v>
      </c>
      <c r="E13163" t="s">
        <v>3614</v>
      </c>
      <c r="F13163" s="4">
        <v>1.8724000000000001</v>
      </c>
      <c r="G13163" s="4">
        <v>1.85</v>
      </c>
      <c r="H13163" s="4">
        <v>0.53406678733406898</v>
      </c>
      <c r="I13163" s="4">
        <v>3.47</v>
      </c>
      <c r="J13163" s="4">
        <v>1</v>
      </c>
      <c r="K13163" s="4">
        <v>1.5</v>
      </c>
      <c r="L13163" s="4">
        <v>2.2000000000000002</v>
      </c>
      <c r="M13163" s="4">
        <v>25</v>
      </c>
    </row>
    <row r="13164" spans="1:13" x14ac:dyDescent="0.2">
      <c r="A13164" s="3">
        <v>44621</v>
      </c>
      <c r="B13164" t="s">
        <v>5337</v>
      </c>
      <c r="C13164" t="s">
        <v>3870</v>
      </c>
      <c r="D13164" t="s">
        <v>1213</v>
      </c>
      <c r="E13164" t="s">
        <v>3869</v>
      </c>
      <c r="F13164" s="4">
        <v>0.61111111111111105</v>
      </c>
      <c r="G13164" s="4">
        <v>0.55000000000000004</v>
      </c>
      <c r="H13164" s="4">
        <v>0.43252866465892598</v>
      </c>
      <c r="I13164" s="4">
        <v>1.64</v>
      </c>
      <c r="J13164" s="4">
        <v>0</v>
      </c>
      <c r="K13164" s="4">
        <v>0.35499999999999998</v>
      </c>
      <c r="L13164" s="4">
        <v>0.8</v>
      </c>
      <c r="M13164" s="4">
        <v>18</v>
      </c>
    </row>
    <row r="13165" spans="1:13" x14ac:dyDescent="0.2">
      <c r="A13165" s="3">
        <v>44621</v>
      </c>
      <c r="B13165" t="s">
        <v>6280</v>
      </c>
      <c r="C13165" t="s">
        <v>3882</v>
      </c>
      <c r="D13165" t="s">
        <v>2092</v>
      </c>
      <c r="E13165" t="s">
        <v>3881</v>
      </c>
      <c r="F13165" s="4">
        <v>0.46235294117647102</v>
      </c>
      <c r="G13165" s="4">
        <v>0.4</v>
      </c>
      <c r="H13165" s="4">
        <v>0.438912425942874</v>
      </c>
      <c r="I13165" s="4">
        <v>1.74</v>
      </c>
      <c r="J13165" s="4">
        <v>-0.4</v>
      </c>
      <c r="K13165" s="4">
        <v>0.3</v>
      </c>
      <c r="L13165" s="4">
        <v>0.5</v>
      </c>
      <c r="M13165" s="4">
        <v>17</v>
      </c>
    </row>
    <row r="13166" spans="1:13" x14ac:dyDescent="0.2">
      <c r="A13166" s="3">
        <v>44621</v>
      </c>
      <c r="B13166" t="s">
        <v>5338</v>
      </c>
      <c r="C13166" t="s">
        <v>3873</v>
      </c>
      <c r="D13166" t="s">
        <v>1214</v>
      </c>
      <c r="E13166" t="s">
        <v>3872</v>
      </c>
      <c r="F13166" s="4">
        <v>0.83499999999999996</v>
      </c>
      <c r="G13166" s="4">
        <v>0.9</v>
      </c>
      <c r="H13166" s="4">
        <v>0.38931689798777502</v>
      </c>
      <c r="I13166" s="4">
        <v>1.4</v>
      </c>
      <c r="J13166" s="4">
        <v>0</v>
      </c>
      <c r="K13166" s="4">
        <v>0.625</v>
      </c>
      <c r="L13166" s="4">
        <v>1</v>
      </c>
      <c r="M13166" s="4">
        <v>18</v>
      </c>
    </row>
    <row r="13167" spans="1:13" x14ac:dyDescent="0.2">
      <c r="A13167" s="3">
        <v>44621</v>
      </c>
      <c r="B13167" t="s">
        <v>6281</v>
      </c>
      <c r="C13167" t="s">
        <v>3885</v>
      </c>
      <c r="D13167" t="s">
        <v>2093</v>
      </c>
      <c r="E13167" t="s">
        <v>3884</v>
      </c>
      <c r="F13167" s="4">
        <v>0.48352941176470599</v>
      </c>
      <c r="G13167" s="4">
        <v>0.5</v>
      </c>
      <c r="H13167" s="4">
        <v>0.274634784224217</v>
      </c>
      <c r="I13167" s="4">
        <v>1.34</v>
      </c>
      <c r="J13167" s="4">
        <v>0.02</v>
      </c>
      <c r="K13167" s="4">
        <v>0.4</v>
      </c>
      <c r="L13167" s="4">
        <v>0.52</v>
      </c>
      <c r="M13167" s="4">
        <v>17</v>
      </c>
    </row>
    <row r="13168" spans="1:13" x14ac:dyDescent="0.2">
      <c r="A13168" s="3">
        <v>44621</v>
      </c>
      <c r="B13168" t="s">
        <v>5339</v>
      </c>
      <c r="C13168" t="s">
        <v>3876</v>
      </c>
      <c r="D13168" t="s">
        <v>1215</v>
      </c>
      <c r="E13168" t="s">
        <v>3875</v>
      </c>
      <c r="F13168" s="4">
        <v>0.73277777777777797</v>
      </c>
      <c r="G13168" s="4">
        <v>0.79500000000000004</v>
      </c>
      <c r="H13168" s="4">
        <v>0.50262611008178604</v>
      </c>
      <c r="I13168" s="4">
        <v>1.4</v>
      </c>
      <c r="J13168" s="4">
        <v>-0.89</v>
      </c>
      <c r="K13168" s="4">
        <v>0.57750000000000001</v>
      </c>
      <c r="L13168" s="4">
        <v>0.97499999999999998</v>
      </c>
      <c r="M13168" s="4">
        <v>18</v>
      </c>
    </row>
    <row r="13169" spans="1:13" x14ac:dyDescent="0.2">
      <c r="A13169" s="3">
        <v>44621</v>
      </c>
      <c r="B13169" t="s">
        <v>6282</v>
      </c>
      <c r="C13169" t="s">
        <v>3888</v>
      </c>
      <c r="D13169" t="s">
        <v>2094</v>
      </c>
      <c r="E13169" t="s">
        <v>3887</v>
      </c>
      <c r="F13169" s="4">
        <v>0.36117647058823499</v>
      </c>
      <c r="G13169" s="4">
        <v>0.5</v>
      </c>
      <c r="H13169" s="4">
        <v>0.44756120186156101</v>
      </c>
      <c r="I13169" s="4">
        <v>0.8</v>
      </c>
      <c r="J13169" s="4">
        <v>-1.18</v>
      </c>
      <c r="K13169" s="4">
        <v>0.3</v>
      </c>
      <c r="L13169" s="4">
        <v>0.6</v>
      </c>
      <c r="M13169" s="4">
        <v>17</v>
      </c>
    </row>
    <row r="13170" spans="1:13" x14ac:dyDescent="0.2">
      <c r="A13170" s="3">
        <v>44621</v>
      </c>
      <c r="B13170" t="s">
        <v>5340</v>
      </c>
      <c r="C13170" t="s">
        <v>3879</v>
      </c>
      <c r="D13170" t="s">
        <v>1216</v>
      </c>
      <c r="E13170" t="s">
        <v>3878</v>
      </c>
      <c r="F13170" s="4">
        <v>0.66777777777777803</v>
      </c>
      <c r="G13170" s="4">
        <v>0.6</v>
      </c>
      <c r="H13170" s="4">
        <v>0.43618069050709002</v>
      </c>
      <c r="I13170" s="4">
        <v>2</v>
      </c>
      <c r="J13170" s="4">
        <v>-0.18</v>
      </c>
      <c r="K13170" s="4">
        <v>0.5</v>
      </c>
      <c r="L13170" s="4">
        <v>0.77500000000000002</v>
      </c>
      <c r="M13170" s="4">
        <v>18</v>
      </c>
    </row>
    <row r="13171" spans="1:13" x14ac:dyDescent="0.2">
      <c r="A13171" s="3">
        <v>44621</v>
      </c>
      <c r="B13171" t="s">
        <v>6283</v>
      </c>
      <c r="C13171" t="s">
        <v>3891</v>
      </c>
      <c r="D13171" t="s">
        <v>2095</v>
      </c>
      <c r="E13171" t="s">
        <v>3890</v>
      </c>
      <c r="F13171" s="4">
        <v>0.378823529411765</v>
      </c>
      <c r="G13171" s="4">
        <v>0.4</v>
      </c>
      <c r="H13171" s="4">
        <v>0.214560083453947</v>
      </c>
      <c r="I13171" s="4">
        <v>0.79</v>
      </c>
      <c r="J13171" s="4">
        <v>-0.06</v>
      </c>
      <c r="K13171" s="4">
        <v>0.25</v>
      </c>
      <c r="L13171" s="4">
        <v>0.5</v>
      </c>
      <c r="M13171" s="4">
        <v>17</v>
      </c>
    </row>
    <row r="13172" spans="1:13" x14ac:dyDescent="0.2">
      <c r="A13172" s="3">
        <v>44652</v>
      </c>
      <c r="B13172" t="s">
        <v>3931</v>
      </c>
      <c r="C13172" t="s">
        <v>3927</v>
      </c>
      <c r="D13172" t="s">
        <v>288</v>
      </c>
      <c r="E13172" t="s">
        <v>3926</v>
      </c>
      <c r="F13172" s="4">
        <v>8.9309999999999992</v>
      </c>
      <c r="G13172" s="4">
        <v>8.9250000000000007</v>
      </c>
      <c r="H13172" s="4">
        <v>0.37384066406059002</v>
      </c>
      <c r="I13172" s="4">
        <v>10</v>
      </c>
      <c r="J13172" s="4">
        <v>8.35</v>
      </c>
      <c r="K13172" s="4">
        <v>8.6374999999999993</v>
      </c>
      <c r="L13172" s="4">
        <v>9.02</v>
      </c>
      <c r="M13172" s="4">
        <v>20</v>
      </c>
    </row>
    <row r="13173" spans="1:13" x14ac:dyDescent="0.2">
      <c r="A13173" s="3">
        <v>44652</v>
      </c>
      <c r="B13173" t="s">
        <v>5346</v>
      </c>
      <c r="C13173" t="s">
        <v>3930</v>
      </c>
      <c r="D13173" t="s">
        <v>1218</v>
      </c>
      <c r="E13173" t="s">
        <v>3929</v>
      </c>
      <c r="F13173" s="4">
        <v>8.8580000000000005</v>
      </c>
      <c r="G13173" s="4">
        <v>8.8000000000000007</v>
      </c>
      <c r="H13173" s="4">
        <v>0.389434137394786</v>
      </c>
      <c r="I13173" s="4">
        <v>9.65</v>
      </c>
      <c r="J13173" s="4">
        <v>8</v>
      </c>
      <c r="K13173" s="4">
        <v>8.7249999999999996</v>
      </c>
      <c r="L13173" s="4">
        <v>9.08</v>
      </c>
      <c r="M13173" s="4">
        <v>20</v>
      </c>
    </row>
    <row r="13174" spans="1:13" x14ac:dyDescent="0.2">
      <c r="A13174" s="3">
        <v>44652</v>
      </c>
      <c r="B13174" t="s">
        <v>6285</v>
      </c>
      <c r="C13174" t="s">
        <v>3933</v>
      </c>
      <c r="D13174" t="s">
        <v>2097</v>
      </c>
      <c r="E13174" t="s">
        <v>3932</v>
      </c>
      <c r="F13174" s="4">
        <v>8.2258823529411806</v>
      </c>
      <c r="G13174" s="4">
        <v>8.4</v>
      </c>
      <c r="H13174" s="4">
        <v>0.62938520422243605</v>
      </c>
      <c r="I13174" s="4">
        <v>9.25</v>
      </c>
      <c r="J13174" s="4">
        <v>7</v>
      </c>
      <c r="K13174" s="4">
        <v>7.89</v>
      </c>
      <c r="L13174" s="4">
        <v>8.6999999999999993</v>
      </c>
      <c r="M13174" s="4">
        <v>17</v>
      </c>
    </row>
    <row r="13175" spans="1:13" x14ac:dyDescent="0.2">
      <c r="A13175" s="3">
        <v>44652</v>
      </c>
      <c r="B13175" t="s">
        <v>3922</v>
      </c>
      <c r="C13175" t="s">
        <v>3918</v>
      </c>
      <c r="D13175" t="s">
        <v>285</v>
      </c>
      <c r="E13175" t="s">
        <v>3917</v>
      </c>
      <c r="F13175" s="4">
        <v>8.2750000000000004</v>
      </c>
      <c r="G13175" s="4">
        <v>8.2550000000000008</v>
      </c>
      <c r="H13175" s="4">
        <v>0.42439839773495902</v>
      </c>
      <c r="I13175" s="4">
        <v>9</v>
      </c>
      <c r="J13175" s="4">
        <v>7.26</v>
      </c>
      <c r="K13175" s="4">
        <v>8.1</v>
      </c>
      <c r="L13175" s="4">
        <v>8.5500000000000007</v>
      </c>
      <c r="M13175" s="4">
        <v>26</v>
      </c>
    </row>
    <row r="13176" spans="1:13" x14ac:dyDescent="0.2">
      <c r="A13176" s="3">
        <v>44652</v>
      </c>
      <c r="B13176" t="s">
        <v>5343</v>
      </c>
      <c r="C13176" t="s">
        <v>3921</v>
      </c>
      <c r="D13176" t="s">
        <v>1217</v>
      </c>
      <c r="E13176" t="s">
        <v>3920</v>
      </c>
      <c r="F13176" s="4">
        <v>8.2011538461538507</v>
      </c>
      <c r="G13176" s="4">
        <v>8.3000000000000007</v>
      </c>
      <c r="H13176" s="4">
        <v>0.88408292336444105</v>
      </c>
      <c r="I13176" s="4">
        <v>9.43</v>
      </c>
      <c r="J13176" s="4">
        <v>5</v>
      </c>
      <c r="K13176" s="4">
        <v>8.0374999999999996</v>
      </c>
      <c r="L13176" s="4">
        <v>8.5749999999999993</v>
      </c>
      <c r="M13176" s="4">
        <v>26</v>
      </c>
    </row>
    <row r="13177" spans="1:13" x14ac:dyDescent="0.2">
      <c r="A13177" s="3">
        <v>44652</v>
      </c>
      <c r="B13177" t="s">
        <v>6284</v>
      </c>
      <c r="C13177" t="s">
        <v>3924</v>
      </c>
      <c r="D13177" t="s">
        <v>2096</v>
      </c>
      <c r="E13177" t="s">
        <v>3923</v>
      </c>
      <c r="F13177" s="4">
        <v>7.2395238095238099</v>
      </c>
      <c r="G13177" s="4">
        <v>7.3</v>
      </c>
      <c r="H13177" s="4">
        <v>1.1549479477036</v>
      </c>
      <c r="I13177" s="4">
        <v>9.56</v>
      </c>
      <c r="J13177" s="4">
        <v>4.5</v>
      </c>
      <c r="K13177" s="4">
        <v>6.73</v>
      </c>
      <c r="L13177" s="4">
        <v>8</v>
      </c>
      <c r="M13177" s="4">
        <v>21</v>
      </c>
    </row>
    <row r="13178" spans="1:13" x14ac:dyDescent="0.2">
      <c r="A13178" s="3">
        <v>44652</v>
      </c>
      <c r="B13178" t="s">
        <v>5355</v>
      </c>
      <c r="C13178" t="s">
        <v>3988</v>
      </c>
      <c r="D13178" t="s">
        <v>1222</v>
      </c>
      <c r="E13178" t="s">
        <v>3987</v>
      </c>
      <c r="F13178" s="4">
        <v>3.6659259259259298</v>
      </c>
      <c r="G13178" s="4">
        <v>3.7</v>
      </c>
      <c r="H13178" s="4">
        <v>0.23123845932548701</v>
      </c>
      <c r="I13178" s="4">
        <v>4</v>
      </c>
      <c r="J13178" s="4">
        <v>3.2</v>
      </c>
      <c r="K13178" s="4">
        <v>3.5</v>
      </c>
      <c r="L13178" s="4">
        <v>3.88</v>
      </c>
      <c r="M13178" s="4">
        <v>27</v>
      </c>
    </row>
    <row r="13179" spans="1:13" x14ac:dyDescent="0.2">
      <c r="A13179" s="3">
        <v>44652</v>
      </c>
      <c r="B13179" t="s">
        <v>6289</v>
      </c>
      <c r="C13179" t="s">
        <v>3991</v>
      </c>
      <c r="D13179" t="s">
        <v>2101</v>
      </c>
      <c r="E13179" t="s">
        <v>3990</v>
      </c>
      <c r="F13179" s="4">
        <v>3.6280769230769199</v>
      </c>
      <c r="G13179" s="4">
        <v>3.5750000000000002</v>
      </c>
      <c r="H13179" s="4">
        <v>0.28108389111821003</v>
      </c>
      <c r="I13179" s="4">
        <v>4.2</v>
      </c>
      <c r="J13179" s="4">
        <v>3.1</v>
      </c>
      <c r="K13179" s="4">
        <v>3.4550000000000001</v>
      </c>
      <c r="L13179" s="4">
        <v>3.875</v>
      </c>
      <c r="M13179" s="4">
        <v>26</v>
      </c>
    </row>
    <row r="13180" spans="1:13" x14ac:dyDescent="0.2">
      <c r="A13180" s="3">
        <v>44652</v>
      </c>
      <c r="B13180" t="s">
        <v>5358</v>
      </c>
      <c r="C13180" t="s">
        <v>3994</v>
      </c>
      <c r="D13180" t="s">
        <v>1223</v>
      </c>
      <c r="E13180" t="s">
        <v>3993</v>
      </c>
      <c r="F13180" s="4">
        <v>3.8359259259259302</v>
      </c>
      <c r="G13180" s="4">
        <v>3.8</v>
      </c>
      <c r="H13180" s="4">
        <v>0.174846289841178</v>
      </c>
      <c r="I13180" s="4">
        <v>4.2</v>
      </c>
      <c r="J13180" s="4">
        <v>3.5</v>
      </c>
      <c r="K13180" s="4">
        <v>3.7</v>
      </c>
      <c r="L13180" s="4">
        <v>4</v>
      </c>
      <c r="M13180" s="4">
        <v>27</v>
      </c>
    </row>
    <row r="13181" spans="1:13" x14ac:dyDescent="0.2">
      <c r="A13181" s="3">
        <v>44652</v>
      </c>
      <c r="B13181" t="s">
        <v>6290</v>
      </c>
      <c r="C13181" t="s">
        <v>3997</v>
      </c>
      <c r="D13181" t="s">
        <v>2102</v>
      </c>
      <c r="E13181" t="s">
        <v>3996</v>
      </c>
      <c r="F13181" s="4">
        <v>3.7203846153846198</v>
      </c>
      <c r="G13181" s="4">
        <v>3.7</v>
      </c>
      <c r="H13181" s="4">
        <v>0.26166361259037602</v>
      </c>
      <c r="I13181" s="4">
        <v>4.2</v>
      </c>
      <c r="J13181" s="4">
        <v>3.3</v>
      </c>
      <c r="K13181" s="4">
        <v>3.5</v>
      </c>
      <c r="L13181" s="4">
        <v>3.9750000000000001</v>
      </c>
      <c r="M13181" s="4">
        <v>26</v>
      </c>
    </row>
    <row r="13182" spans="1:13" x14ac:dyDescent="0.2">
      <c r="A13182" s="3">
        <v>44652</v>
      </c>
      <c r="B13182" t="s">
        <v>5611</v>
      </c>
      <c r="C13182" t="s">
        <v>3903</v>
      </c>
      <c r="D13182" t="s">
        <v>1441</v>
      </c>
      <c r="E13182" t="s">
        <v>3902</v>
      </c>
      <c r="F13182" s="4">
        <v>8.5234375</v>
      </c>
      <c r="G13182" s="4">
        <v>8.5</v>
      </c>
      <c r="H13182" s="4">
        <v>0.41813417645072898</v>
      </c>
      <c r="I13182" s="4">
        <v>9.5</v>
      </c>
      <c r="J13182" s="4">
        <v>7.5</v>
      </c>
      <c r="K13182" s="4">
        <v>8.25</v>
      </c>
      <c r="L13182" s="4">
        <v>8.75</v>
      </c>
      <c r="M13182" s="4">
        <v>32</v>
      </c>
    </row>
    <row r="13183" spans="1:13" x14ac:dyDescent="0.2">
      <c r="A13183" s="3">
        <v>44652</v>
      </c>
      <c r="B13183" t="s">
        <v>6587</v>
      </c>
      <c r="C13183" t="s">
        <v>3915</v>
      </c>
      <c r="D13183" t="s">
        <v>2377</v>
      </c>
      <c r="E13183" t="s">
        <v>3914</v>
      </c>
      <c r="F13183" s="4">
        <v>8.0681818181818201</v>
      </c>
      <c r="G13183" s="4">
        <v>8.125</v>
      </c>
      <c r="H13183" s="4">
        <v>0.63705898929703197</v>
      </c>
      <c r="I13183" s="4">
        <v>9</v>
      </c>
      <c r="J13183" s="4">
        <v>6.5</v>
      </c>
      <c r="K13183" s="4">
        <v>7.5625</v>
      </c>
      <c r="L13183" s="4">
        <v>8.5</v>
      </c>
      <c r="M13183" s="4">
        <v>22</v>
      </c>
    </row>
    <row r="13184" spans="1:13" x14ac:dyDescent="0.2">
      <c r="A13184" s="3">
        <v>44652</v>
      </c>
      <c r="B13184" t="s">
        <v>4586</v>
      </c>
      <c r="C13184" t="s">
        <v>3894</v>
      </c>
      <c r="D13184" t="s">
        <v>616</v>
      </c>
      <c r="E13184" t="s">
        <v>3893</v>
      </c>
      <c r="F13184" s="4">
        <v>7.3984375</v>
      </c>
      <c r="G13184" s="4">
        <v>7.5</v>
      </c>
      <c r="H13184" s="4">
        <v>0.189006048290319</v>
      </c>
      <c r="I13184" s="4">
        <v>7.75</v>
      </c>
      <c r="J13184" s="4">
        <v>7</v>
      </c>
      <c r="K13184" s="4">
        <v>7.25</v>
      </c>
      <c r="L13184" s="4">
        <v>7.5</v>
      </c>
      <c r="M13184" s="4">
        <v>32</v>
      </c>
    </row>
    <row r="13185" spans="1:13" x14ac:dyDescent="0.2">
      <c r="A13185" s="3">
        <v>44652</v>
      </c>
      <c r="B13185" t="s">
        <v>5677</v>
      </c>
      <c r="C13185" t="s">
        <v>3906</v>
      </c>
      <c r="D13185" t="s">
        <v>1507</v>
      </c>
      <c r="E13185" t="s">
        <v>3905</v>
      </c>
      <c r="F13185" s="4">
        <v>8.5234375</v>
      </c>
      <c r="G13185" s="4">
        <v>8.5</v>
      </c>
      <c r="H13185" s="4">
        <v>0.47671327268583402</v>
      </c>
      <c r="I13185" s="4">
        <v>9.5</v>
      </c>
      <c r="J13185" s="4">
        <v>7.25</v>
      </c>
      <c r="K13185" s="4">
        <v>8.25</v>
      </c>
      <c r="L13185" s="4">
        <v>8.75</v>
      </c>
      <c r="M13185" s="4">
        <v>32</v>
      </c>
    </row>
    <row r="13186" spans="1:13" x14ac:dyDescent="0.2">
      <c r="A13186" s="3">
        <v>44652</v>
      </c>
      <c r="B13186" t="s">
        <v>6588</v>
      </c>
      <c r="C13186" t="s">
        <v>4436</v>
      </c>
      <c r="D13186" t="s">
        <v>2378</v>
      </c>
      <c r="E13186" t="s">
        <v>4435</v>
      </c>
      <c r="F13186" s="4">
        <v>7.7613636363636402</v>
      </c>
      <c r="G13186" s="4">
        <v>8</v>
      </c>
      <c r="H13186" s="4">
        <v>0.71745778342399402</v>
      </c>
      <c r="I13186" s="4">
        <v>9</v>
      </c>
      <c r="J13186" s="4">
        <v>6</v>
      </c>
      <c r="K13186" s="4">
        <v>7.25</v>
      </c>
      <c r="L13186" s="4">
        <v>8.25</v>
      </c>
      <c r="M13186" s="4">
        <v>22</v>
      </c>
    </row>
    <row r="13187" spans="1:13" x14ac:dyDescent="0.2">
      <c r="A13187" s="3">
        <v>44652</v>
      </c>
      <c r="B13187" t="s">
        <v>4790</v>
      </c>
      <c r="C13187" t="s">
        <v>3897</v>
      </c>
      <c r="D13187" t="s">
        <v>812</v>
      </c>
      <c r="E13187" t="s">
        <v>3896</v>
      </c>
      <c r="F13187" s="4">
        <v>7.96875</v>
      </c>
      <c r="G13187" s="4">
        <v>8</v>
      </c>
      <c r="H13187" s="4">
        <v>0.34635195599181301</v>
      </c>
      <c r="I13187" s="4">
        <v>8.5</v>
      </c>
      <c r="J13187" s="4">
        <v>7.25</v>
      </c>
      <c r="K13187" s="4">
        <v>7.75</v>
      </c>
      <c r="L13187" s="4">
        <v>8.25</v>
      </c>
      <c r="M13187" s="4">
        <v>32</v>
      </c>
    </row>
    <row r="13188" spans="1:13" x14ac:dyDescent="0.2">
      <c r="A13188" s="3">
        <v>44652</v>
      </c>
      <c r="B13188" t="s">
        <v>5878</v>
      </c>
      <c r="C13188" t="s">
        <v>3909</v>
      </c>
      <c r="D13188" t="s">
        <v>1704</v>
      </c>
      <c r="E13188" t="s">
        <v>3908</v>
      </c>
      <c r="F13188" s="4">
        <v>8.4453125</v>
      </c>
      <c r="G13188" s="4">
        <v>8.5</v>
      </c>
      <c r="H13188" s="4">
        <v>0.49892778179974401</v>
      </c>
      <c r="I13188" s="4">
        <v>9.5</v>
      </c>
      <c r="J13188" s="4">
        <v>7</v>
      </c>
      <c r="K13188" s="4">
        <v>8.25</v>
      </c>
      <c r="L13188" s="4">
        <v>8.75</v>
      </c>
      <c r="M13188" s="4">
        <v>32</v>
      </c>
    </row>
    <row r="13189" spans="1:13" x14ac:dyDescent="0.2">
      <c r="A13189" s="3">
        <v>44652</v>
      </c>
      <c r="B13189" t="s">
        <v>4985</v>
      </c>
      <c r="C13189" t="s">
        <v>3900</v>
      </c>
      <c r="D13189" t="s">
        <v>1007</v>
      </c>
      <c r="E13189" t="s">
        <v>3899</v>
      </c>
      <c r="F13189" s="4">
        <v>8.3560606060606109</v>
      </c>
      <c r="G13189" s="4">
        <v>8.25</v>
      </c>
      <c r="H13189" s="4">
        <v>0.409984293860291</v>
      </c>
      <c r="I13189" s="4">
        <v>9</v>
      </c>
      <c r="J13189" s="4">
        <v>7.5</v>
      </c>
      <c r="K13189" s="4">
        <v>8</v>
      </c>
      <c r="L13189" s="4">
        <v>8.5</v>
      </c>
      <c r="M13189" s="4">
        <v>33</v>
      </c>
    </row>
    <row r="13190" spans="1:13" x14ac:dyDescent="0.2">
      <c r="A13190" s="3">
        <v>44652</v>
      </c>
      <c r="B13190" t="s">
        <v>6073</v>
      </c>
      <c r="C13190" t="s">
        <v>3912</v>
      </c>
      <c r="D13190" t="s">
        <v>1897</v>
      </c>
      <c r="E13190" t="s">
        <v>3911</v>
      </c>
      <c r="F13190" s="4">
        <v>8.3484848484848495</v>
      </c>
      <c r="G13190" s="4">
        <v>8.25</v>
      </c>
      <c r="H13190" s="4">
        <v>0.57939689123756699</v>
      </c>
      <c r="I13190" s="4">
        <v>9.5</v>
      </c>
      <c r="J13190" s="4">
        <v>6.75</v>
      </c>
      <c r="K13190" s="4">
        <v>8</v>
      </c>
      <c r="L13190" s="4">
        <v>8.75</v>
      </c>
      <c r="M13190" s="4">
        <v>33</v>
      </c>
    </row>
    <row r="13191" spans="1:13" x14ac:dyDescent="0.2">
      <c r="A13191" s="3">
        <v>44652</v>
      </c>
      <c r="B13191" t="s">
        <v>6459</v>
      </c>
      <c r="C13191" t="s">
        <v>3081</v>
      </c>
      <c r="D13191" t="s">
        <v>2273</v>
      </c>
      <c r="E13191" t="s">
        <v>3080</v>
      </c>
      <c r="F13191" s="4">
        <v>5.0165789473684201</v>
      </c>
      <c r="G13191" s="4">
        <v>4.9249999999999998</v>
      </c>
      <c r="H13191" s="4">
        <v>0.51538113063545299</v>
      </c>
      <c r="I13191" s="4">
        <v>6.75</v>
      </c>
      <c r="J13191" s="4">
        <v>4.09</v>
      </c>
      <c r="K13191" s="4">
        <v>4.6425000000000001</v>
      </c>
      <c r="L13191" s="4">
        <v>5.26</v>
      </c>
      <c r="M13191" s="4">
        <v>38</v>
      </c>
    </row>
    <row r="13192" spans="1:13" x14ac:dyDescent="0.2">
      <c r="A13192" s="3">
        <v>44652</v>
      </c>
      <c r="B13192" t="s">
        <v>6555</v>
      </c>
      <c r="C13192" t="s">
        <v>3084</v>
      </c>
      <c r="D13192" t="s">
        <v>2345</v>
      </c>
      <c r="E13192" t="s">
        <v>3083</v>
      </c>
      <c r="F13192" s="4">
        <v>4.7986842105263197</v>
      </c>
      <c r="G13192" s="4">
        <v>4.71</v>
      </c>
      <c r="H13192" s="4">
        <v>0.50259419476235401</v>
      </c>
      <c r="I13192" s="4">
        <v>6.22</v>
      </c>
      <c r="J13192" s="4">
        <v>3.94</v>
      </c>
      <c r="K13192" s="4">
        <v>4.4749999999999996</v>
      </c>
      <c r="L13192" s="4">
        <v>5.0875000000000004</v>
      </c>
      <c r="M13192" s="4">
        <v>38</v>
      </c>
    </row>
    <row r="13193" spans="1:13" x14ac:dyDescent="0.2">
      <c r="A13193" s="3">
        <v>44652</v>
      </c>
      <c r="B13193" t="s">
        <v>3076</v>
      </c>
      <c r="C13193" t="s">
        <v>3072</v>
      </c>
      <c r="D13193" t="s">
        <v>3</v>
      </c>
      <c r="E13193" t="s">
        <v>3071</v>
      </c>
      <c r="F13193" s="4">
        <v>6.6692105263157897</v>
      </c>
      <c r="G13193" s="4">
        <v>6.7450000000000001</v>
      </c>
      <c r="H13193" s="4">
        <v>0.54455229108327097</v>
      </c>
      <c r="I13193" s="4">
        <v>7.93</v>
      </c>
      <c r="J13193" s="4">
        <v>5.44</v>
      </c>
      <c r="K13193" s="4">
        <v>6.2850000000000001</v>
      </c>
      <c r="L13193" s="4">
        <v>7</v>
      </c>
      <c r="M13193" s="4">
        <v>38</v>
      </c>
    </row>
    <row r="13194" spans="1:13" x14ac:dyDescent="0.2">
      <c r="A13194" s="3">
        <v>44652</v>
      </c>
      <c r="B13194" t="s">
        <v>5092</v>
      </c>
      <c r="C13194" t="s">
        <v>3075</v>
      </c>
      <c r="D13194" t="s">
        <v>1108</v>
      </c>
      <c r="E13194" t="s">
        <v>3074</v>
      </c>
      <c r="F13194" s="4">
        <v>4.1752631578947401</v>
      </c>
      <c r="G13194" s="4">
        <v>4.125</v>
      </c>
      <c r="H13194" s="4">
        <v>0.42053207508291401</v>
      </c>
      <c r="I13194" s="4">
        <v>5.07</v>
      </c>
      <c r="J13194" s="4">
        <v>3.29</v>
      </c>
      <c r="K13194" s="4">
        <v>3.91</v>
      </c>
      <c r="L13194" s="4">
        <v>4.5</v>
      </c>
      <c r="M13194" s="4">
        <v>38</v>
      </c>
    </row>
    <row r="13195" spans="1:13" x14ac:dyDescent="0.2">
      <c r="A13195" s="3">
        <v>44652</v>
      </c>
      <c r="B13195" t="s">
        <v>6329</v>
      </c>
      <c r="C13195" t="s">
        <v>3102</v>
      </c>
      <c r="D13195" t="s">
        <v>2141</v>
      </c>
      <c r="E13195" t="s">
        <v>3101</v>
      </c>
      <c r="F13195" s="4">
        <v>3.7664705882352898</v>
      </c>
      <c r="G13195" s="4">
        <v>3.76</v>
      </c>
      <c r="H13195" s="4">
        <v>0.28242330525499898</v>
      </c>
      <c r="I13195" s="4">
        <v>4.26</v>
      </c>
      <c r="J13195" s="4">
        <v>3.1</v>
      </c>
      <c r="K13195" s="4">
        <v>3.6</v>
      </c>
      <c r="L13195" s="4">
        <v>4</v>
      </c>
      <c r="M13195" s="4">
        <v>34</v>
      </c>
    </row>
    <row r="13196" spans="1:13" x14ac:dyDescent="0.2">
      <c r="A13196" s="3">
        <v>44652</v>
      </c>
      <c r="B13196" t="s">
        <v>6171</v>
      </c>
      <c r="C13196" t="s">
        <v>3078</v>
      </c>
      <c r="D13196" t="s">
        <v>1995</v>
      </c>
      <c r="E13196" t="s">
        <v>3077</v>
      </c>
      <c r="F13196" s="4">
        <v>3.7065625</v>
      </c>
      <c r="G13196" s="4">
        <v>3.6749999999999998</v>
      </c>
      <c r="H13196" s="4">
        <v>0.36428108054792202</v>
      </c>
      <c r="I13196" s="4">
        <v>4.53</v>
      </c>
      <c r="J13196" s="4">
        <v>3</v>
      </c>
      <c r="K13196" s="4">
        <v>3.5</v>
      </c>
      <c r="L13196" s="4">
        <v>4</v>
      </c>
      <c r="M13196" s="4">
        <v>32</v>
      </c>
    </row>
    <row r="13197" spans="1:13" x14ac:dyDescent="0.2">
      <c r="A13197" s="3">
        <v>44652</v>
      </c>
      <c r="B13197" t="s">
        <v>6330</v>
      </c>
      <c r="C13197" t="s">
        <v>3105</v>
      </c>
      <c r="D13197" t="s">
        <v>2142</v>
      </c>
      <c r="E13197" t="s">
        <v>3104</v>
      </c>
      <c r="F13197" s="4">
        <v>3.61645161290323</v>
      </c>
      <c r="G13197" s="4">
        <v>3.55</v>
      </c>
      <c r="H13197" s="4">
        <v>0.257469071114659</v>
      </c>
      <c r="I13197" s="4">
        <v>4</v>
      </c>
      <c r="J13197" s="4">
        <v>3</v>
      </c>
      <c r="K13197" s="4">
        <v>3.5</v>
      </c>
      <c r="L13197" s="4">
        <v>3.85</v>
      </c>
      <c r="M13197" s="4">
        <v>31</v>
      </c>
    </row>
    <row r="13198" spans="1:13" x14ac:dyDescent="0.2">
      <c r="A13198" s="3">
        <v>44652</v>
      </c>
      <c r="B13198" t="s">
        <v>6333</v>
      </c>
      <c r="C13198" t="s">
        <v>3141</v>
      </c>
      <c r="D13198" t="s">
        <v>2145</v>
      </c>
      <c r="E13198" t="s">
        <v>3140</v>
      </c>
      <c r="F13198" s="4">
        <v>0.50527777777777805</v>
      </c>
      <c r="G13198" s="4">
        <v>0.5</v>
      </c>
      <c r="H13198" s="4">
        <v>0.100782257823803</v>
      </c>
      <c r="I13198" s="4">
        <v>0.69</v>
      </c>
      <c r="J13198" s="4">
        <v>0.26</v>
      </c>
      <c r="K13198" s="4">
        <v>0.46500000000000002</v>
      </c>
      <c r="L13198" s="4">
        <v>0.57250000000000001</v>
      </c>
      <c r="M13198" s="4">
        <v>36</v>
      </c>
    </row>
    <row r="13199" spans="1:13" x14ac:dyDescent="0.2">
      <c r="A13199" s="3">
        <v>44652</v>
      </c>
      <c r="B13199" t="s">
        <v>6397</v>
      </c>
      <c r="C13199" t="s">
        <v>3144</v>
      </c>
      <c r="D13199" t="s">
        <v>2211</v>
      </c>
      <c r="E13199" t="s">
        <v>3143</v>
      </c>
      <c r="F13199" s="4">
        <v>0.399166666666667</v>
      </c>
      <c r="G13199" s="4">
        <v>0.4</v>
      </c>
      <c r="H13199" s="4">
        <v>7.0523552296884701E-2</v>
      </c>
      <c r="I13199" s="4">
        <v>0.6</v>
      </c>
      <c r="J13199" s="4">
        <v>0.23</v>
      </c>
      <c r="K13199" s="4">
        <v>0.35749999999999998</v>
      </c>
      <c r="L13199" s="4">
        <v>0.4325</v>
      </c>
      <c r="M13199" s="4">
        <v>36</v>
      </c>
    </row>
    <row r="13200" spans="1:13" x14ac:dyDescent="0.2">
      <c r="A13200" s="3">
        <v>44652</v>
      </c>
      <c r="B13200" t="s">
        <v>6461</v>
      </c>
      <c r="C13200" t="s">
        <v>3147</v>
      </c>
      <c r="D13200" t="s">
        <v>2275</v>
      </c>
      <c r="E13200" t="s">
        <v>3146</v>
      </c>
      <c r="F13200" s="4">
        <v>0.428611111111111</v>
      </c>
      <c r="G13200" s="4">
        <v>0.43</v>
      </c>
      <c r="H13200" s="4">
        <v>9.4238383983772794E-2</v>
      </c>
      <c r="I13200" s="4">
        <v>0.7</v>
      </c>
      <c r="J13200" s="4">
        <v>0.22</v>
      </c>
      <c r="K13200" s="4">
        <v>0.375</v>
      </c>
      <c r="L13200" s="4">
        <v>0.49</v>
      </c>
      <c r="M13200" s="4">
        <v>36</v>
      </c>
    </row>
    <row r="13201" spans="1:13" x14ac:dyDescent="0.2">
      <c r="A13201" s="3">
        <v>44652</v>
      </c>
      <c r="B13201" t="s">
        <v>5647</v>
      </c>
      <c r="C13201" t="s">
        <v>3114</v>
      </c>
      <c r="D13201" t="s">
        <v>1477</v>
      </c>
      <c r="E13201" t="s">
        <v>3113</v>
      </c>
      <c r="F13201" s="4">
        <v>0.47263157894736801</v>
      </c>
      <c r="G13201" s="4">
        <v>0.54</v>
      </c>
      <c r="H13201" s="4">
        <v>0.18204074700575301</v>
      </c>
      <c r="I13201" s="4">
        <v>0.75</v>
      </c>
      <c r="J13201" s="4">
        <v>-0.06</v>
      </c>
      <c r="K13201" s="4">
        <v>0.4</v>
      </c>
      <c r="L13201" s="4">
        <v>0.5675</v>
      </c>
      <c r="M13201" s="4">
        <v>38</v>
      </c>
    </row>
    <row r="13202" spans="1:13" x14ac:dyDescent="0.2">
      <c r="A13202" s="3">
        <v>44652</v>
      </c>
      <c r="B13202" t="s">
        <v>6557</v>
      </c>
      <c r="C13202" t="s">
        <v>3150</v>
      </c>
      <c r="D13202" t="s">
        <v>2347</v>
      </c>
      <c r="E13202" t="s">
        <v>3149</v>
      </c>
      <c r="F13202" s="4">
        <v>-4.1111111111111098E-2</v>
      </c>
      <c r="G13202" s="4">
        <v>-0.09</v>
      </c>
      <c r="H13202" s="4">
        <v>0.161648256192756</v>
      </c>
      <c r="I13202" s="4">
        <v>0.45</v>
      </c>
      <c r="J13202" s="4">
        <v>-0.22</v>
      </c>
      <c r="K13202" s="4">
        <v>-0.13500000000000001</v>
      </c>
      <c r="L13202" s="4">
        <v>0.04</v>
      </c>
      <c r="M13202" s="4">
        <v>36</v>
      </c>
    </row>
    <row r="13203" spans="1:13" x14ac:dyDescent="0.2">
      <c r="A13203" s="3">
        <v>44652</v>
      </c>
      <c r="B13203" t="s">
        <v>5714</v>
      </c>
      <c r="C13203" t="s">
        <v>3117</v>
      </c>
      <c r="D13203" t="s">
        <v>1542</v>
      </c>
      <c r="E13203" t="s">
        <v>3116</v>
      </c>
      <c r="F13203" s="4">
        <v>7.5675675675675694E-2</v>
      </c>
      <c r="G13203" s="4">
        <v>0.02</v>
      </c>
      <c r="H13203" s="4">
        <v>0.16474796475796599</v>
      </c>
      <c r="I13203" s="4">
        <v>0.5</v>
      </c>
      <c r="J13203" s="4">
        <v>-0.22</v>
      </c>
      <c r="K13203" s="4">
        <v>-0.05</v>
      </c>
      <c r="L13203" s="4">
        <v>0.23</v>
      </c>
      <c r="M13203" s="4">
        <v>37</v>
      </c>
    </row>
    <row r="13204" spans="1:13" x14ac:dyDescent="0.2">
      <c r="A13204" s="3">
        <v>44652</v>
      </c>
      <c r="B13204" t="s">
        <v>5779</v>
      </c>
      <c r="C13204" t="s">
        <v>3120</v>
      </c>
      <c r="D13204" t="s">
        <v>1607</v>
      </c>
      <c r="E13204" t="s">
        <v>3119</v>
      </c>
      <c r="F13204" s="4">
        <v>0.39702702702702702</v>
      </c>
      <c r="G13204" s="4">
        <v>0.39</v>
      </c>
      <c r="H13204" s="4">
        <v>0.10319519973937399</v>
      </c>
      <c r="I13204" s="4">
        <v>0.7</v>
      </c>
      <c r="J13204" s="4">
        <v>0.24</v>
      </c>
      <c r="K13204" s="4">
        <v>0.33</v>
      </c>
      <c r="L13204" s="4">
        <v>0.46</v>
      </c>
      <c r="M13204" s="4">
        <v>37</v>
      </c>
    </row>
    <row r="13205" spans="1:13" x14ac:dyDescent="0.2">
      <c r="A13205" s="3">
        <v>44652</v>
      </c>
      <c r="B13205" t="s">
        <v>5848</v>
      </c>
      <c r="C13205" t="s">
        <v>3123</v>
      </c>
      <c r="D13205" t="s">
        <v>1674</v>
      </c>
      <c r="E13205" t="s">
        <v>3122</v>
      </c>
      <c r="F13205" s="4">
        <v>0.46567567567567603</v>
      </c>
      <c r="G13205" s="4">
        <v>0.46</v>
      </c>
      <c r="H13205" s="4">
        <v>9.4942688576393902E-2</v>
      </c>
      <c r="I13205" s="4">
        <v>0.7</v>
      </c>
      <c r="J13205" s="4">
        <v>0.23</v>
      </c>
      <c r="K13205" s="4">
        <v>0.4</v>
      </c>
      <c r="L13205" s="4">
        <v>0.55000000000000004</v>
      </c>
      <c r="M13205" s="4">
        <v>37</v>
      </c>
    </row>
    <row r="13206" spans="1:13" x14ac:dyDescent="0.2">
      <c r="A13206" s="3">
        <v>44652</v>
      </c>
      <c r="B13206" t="s">
        <v>5915</v>
      </c>
      <c r="C13206" t="s">
        <v>3126</v>
      </c>
      <c r="D13206" t="s">
        <v>1739</v>
      </c>
      <c r="E13206" t="s">
        <v>3125</v>
      </c>
      <c r="F13206" s="4">
        <v>0.34891891891891902</v>
      </c>
      <c r="G13206" s="4">
        <v>0.35</v>
      </c>
      <c r="H13206" s="4">
        <v>0.10145562203862001</v>
      </c>
      <c r="I13206" s="4">
        <v>0.6</v>
      </c>
      <c r="J13206" s="4">
        <v>0.03</v>
      </c>
      <c r="K13206" s="4">
        <v>0.3</v>
      </c>
      <c r="L13206" s="4">
        <v>0.39</v>
      </c>
      <c r="M13206" s="4">
        <v>37</v>
      </c>
    </row>
    <row r="13207" spans="1:13" x14ac:dyDescent="0.2">
      <c r="A13207" s="3">
        <v>44652</v>
      </c>
      <c r="B13207" t="s">
        <v>5980</v>
      </c>
      <c r="C13207" t="s">
        <v>3129</v>
      </c>
      <c r="D13207" t="s">
        <v>1804</v>
      </c>
      <c r="E13207" t="s">
        <v>3128</v>
      </c>
      <c r="F13207" s="4">
        <v>0.442972972972973</v>
      </c>
      <c r="G13207" s="4">
        <v>0.43</v>
      </c>
      <c r="H13207" s="4">
        <v>8.0410919133634504E-2</v>
      </c>
      <c r="I13207" s="4">
        <v>0.62</v>
      </c>
      <c r="J13207" s="4">
        <v>0.23</v>
      </c>
      <c r="K13207" s="4">
        <v>0.4</v>
      </c>
      <c r="L13207" s="4">
        <v>0.5</v>
      </c>
      <c r="M13207" s="4">
        <v>37</v>
      </c>
    </row>
    <row r="13208" spans="1:13" x14ac:dyDescent="0.2">
      <c r="A13208" s="3">
        <v>44652</v>
      </c>
      <c r="B13208" t="s">
        <v>6043</v>
      </c>
      <c r="C13208" t="s">
        <v>3132</v>
      </c>
      <c r="D13208" t="s">
        <v>1867</v>
      </c>
      <c r="E13208" t="s">
        <v>3131</v>
      </c>
      <c r="F13208" s="4">
        <v>0.58783783783783805</v>
      </c>
      <c r="G13208" s="4">
        <v>0.6</v>
      </c>
      <c r="H13208" s="4">
        <v>0.116216635239136</v>
      </c>
      <c r="I13208" s="4">
        <v>0.77</v>
      </c>
      <c r="J13208" s="4">
        <v>0.24</v>
      </c>
      <c r="K13208" s="4">
        <v>0.54</v>
      </c>
      <c r="L13208" s="4">
        <v>0.65</v>
      </c>
      <c r="M13208" s="4">
        <v>37</v>
      </c>
    </row>
    <row r="13209" spans="1:13" x14ac:dyDescent="0.2">
      <c r="A13209" s="3">
        <v>44652</v>
      </c>
      <c r="B13209" t="s">
        <v>6107</v>
      </c>
      <c r="C13209" t="s">
        <v>3135</v>
      </c>
      <c r="D13209" t="s">
        <v>1931</v>
      </c>
      <c r="E13209" t="s">
        <v>3134</v>
      </c>
      <c r="F13209" s="4">
        <v>0.76297297297297295</v>
      </c>
      <c r="G13209" s="4">
        <v>0.76</v>
      </c>
      <c r="H13209" s="4">
        <v>0.120366682010173</v>
      </c>
      <c r="I13209" s="4">
        <v>1.02</v>
      </c>
      <c r="J13209" s="4">
        <v>0.5</v>
      </c>
      <c r="K13209" s="4">
        <v>0.68</v>
      </c>
      <c r="L13209" s="4">
        <v>0.83</v>
      </c>
      <c r="M13209" s="4">
        <v>37</v>
      </c>
    </row>
    <row r="13210" spans="1:13" x14ac:dyDescent="0.2">
      <c r="A13210" s="3">
        <v>44652</v>
      </c>
      <c r="B13210" t="s">
        <v>6175</v>
      </c>
      <c r="C13210" t="s">
        <v>3138</v>
      </c>
      <c r="D13210" t="s">
        <v>1999</v>
      </c>
      <c r="E13210" t="s">
        <v>3137</v>
      </c>
      <c r="F13210" s="4">
        <v>0.53</v>
      </c>
      <c r="G13210" s="4">
        <v>0.51</v>
      </c>
      <c r="H13210" s="4">
        <v>0.123827837473378</v>
      </c>
      <c r="I13210" s="4">
        <v>0.78</v>
      </c>
      <c r="J13210" s="4">
        <v>0.3</v>
      </c>
      <c r="K13210" s="4">
        <v>0.44</v>
      </c>
      <c r="L13210" s="4">
        <v>0.62</v>
      </c>
      <c r="M13210" s="4">
        <v>37</v>
      </c>
    </row>
    <row r="13211" spans="1:13" x14ac:dyDescent="0.2">
      <c r="A13211" s="3">
        <v>44652</v>
      </c>
      <c r="B13211" t="s">
        <v>6460</v>
      </c>
      <c r="C13211" t="s">
        <v>3096</v>
      </c>
      <c r="D13211" t="s">
        <v>2274</v>
      </c>
      <c r="E13211" t="s">
        <v>3095</v>
      </c>
      <c r="F13211" s="4">
        <v>4.8576470588235301</v>
      </c>
      <c r="G13211" s="4">
        <v>4.875</v>
      </c>
      <c r="H13211" s="4">
        <v>0.63896724828822504</v>
      </c>
      <c r="I13211" s="4">
        <v>6.22</v>
      </c>
      <c r="J13211" s="4">
        <v>3.72</v>
      </c>
      <c r="K13211" s="4">
        <v>4.4074999999999998</v>
      </c>
      <c r="L13211" s="4">
        <v>5.2374999999999998</v>
      </c>
      <c r="M13211" s="4">
        <v>34</v>
      </c>
    </row>
    <row r="13212" spans="1:13" x14ac:dyDescent="0.2">
      <c r="A13212" s="3">
        <v>44652</v>
      </c>
      <c r="B13212" t="s">
        <v>6556</v>
      </c>
      <c r="C13212" t="s">
        <v>3099</v>
      </c>
      <c r="D13212" t="s">
        <v>2346</v>
      </c>
      <c r="E13212" t="s">
        <v>3098</v>
      </c>
      <c r="F13212" s="4">
        <v>4.6500000000000004</v>
      </c>
      <c r="G13212" s="4">
        <v>4.67</v>
      </c>
      <c r="H13212" s="4">
        <v>0.58753207520435802</v>
      </c>
      <c r="I13212" s="4">
        <v>5.96</v>
      </c>
      <c r="J13212" s="4">
        <v>3.55</v>
      </c>
      <c r="K13212" s="4">
        <v>4.2675000000000001</v>
      </c>
      <c r="L13212" s="4">
        <v>5.0625</v>
      </c>
      <c r="M13212" s="4">
        <v>34</v>
      </c>
    </row>
    <row r="13213" spans="1:13" x14ac:dyDescent="0.2">
      <c r="A13213" s="3">
        <v>44652</v>
      </c>
      <c r="B13213" t="s">
        <v>3091</v>
      </c>
      <c r="C13213" t="s">
        <v>3087</v>
      </c>
      <c r="D13213" t="s">
        <v>8</v>
      </c>
      <c r="E13213" t="s">
        <v>3086</v>
      </c>
      <c r="F13213" s="4">
        <v>6.0917142857142901</v>
      </c>
      <c r="G13213" s="4">
        <v>6</v>
      </c>
      <c r="H13213" s="4">
        <v>0.60938969331563797</v>
      </c>
      <c r="I13213" s="4">
        <v>7.43</v>
      </c>
      <c r="J13213" s="4">
        <v>5</v>
      </c>
      <c r="K13213" s="4">
        <v>5.6749999999999998</v>
      </c>
      <c r="L13213" s="4">
        <v>6.4649999999999999</v>
      </c>
      <c r="M13213" s="4">
        <v>35</v>
      </c>
    </row>
    <row r="13214" spans="1:13" x14ac:dyDescent="0.2">
      <c r="A13214" s="3">
        <v>44652</v>
      </c>
      <c r="B13214" t="s">
        <v>5096</v>
      </c>
      <c r="C13214" t="s">
        <v>3090</v>
      </c>
      <c r="D13214" t="s">
        <v>1110</v>
      </c>
      <c r="E13214" t="s">
        <v>3089</v>
      </c>
      <c r="F13214" s="4">
        <v>3.99457142857143</v>
      </c>
      <c r="G13214" s="4">
        <v>4</v>
      </c>
      <c r="H13214" s="4">
        <v>0.33887654230467101</v>
      </c>
      <c r="I13214" s="4">
        <v>4.5</v>
      </c>
      <c r="J13214" s="4">
        <v>3.4</v>
      </c>
      <c r="K13214" s="4">
        <v>3.7349999999999999</v>
      </c>
      <c r="L13214" s="4">
        <v>4.2</v>
      </c>
      <c r="M13214" s="4">
        <v>35</v>
      </c>
    </row>
    <row r="13215" spans="1:13" x14ac:dyDescent="0.2">
      <c r="A13215" s="3">
        <v>44652</v>
      </c>
      <c r="B13215" t="s">
        <v>6331</v>
      </c>
      <c r="C13215" t="s">
        <v>3108</v>
      </c>
      <c r="D13215" t="s">
        <v>2143</v>
      </c>
      <c r="E13215" t="s">
        <v>3107</v>
      </c>
      <c r="F13215" s="4">
        <v>3.7122580645161301</v>
      </c>
      <c r="G13215" s="4">
        <v>3.7</v>
      </c>
      <c r="H13215" s="4">
        <v>0.22502903038525701</v>
      </c>
      <c r="I13215" s="4">
        <v>4.0999999999999996</v>
      </c>
      <c r="J13215" s="4">
        <v>3.1</v>
      </c>
      <c r="K13215" s="4">
        <v>3.5249999999999999</v>
      </c>
      <c r="L13215" s="4">
        <v>3.9</v>
      </c>
      <c r="M13215" s="4">
        <v>31</v>
      </c>
    </row>
    <row r="13216" spans="1:13" x14ac:dyDescent="0.2">
      <c r="A13216" s="3">
        <v>44652</v>
      </c>
      <c r="B13216" t="s">
        <v>6173</v>
      </c>
      <c r="C13216" t="s">
        <v>3093</v>
      </c>
      <c r="D13216" t="s">
        <v>1997</v>
      </c>
      <c r="E13216" t="s">
        <v>3092</v>
      </c>
      <c r="F13216" s="4">
        <v>3.6510344827586199</v>
      </c>
      <c r="G13216" s="4">
        <v>3.7</v>
      </c>
      <c r="H13216" s="4">
        <v>0.33664675029288299</v>
      </c>
      <c r="I13216" s="4">
        <v>4.3600000000000003</v>
      </c>
      <c r="J13216" s="4">
        <v>3</v>
      </c>
      <c r="K13216" s="4">
        <v>3.5</v>
      </c>
      <c r="L13216" s="4">
        <v>3.9</v>
      </c>
      <c r="M13216" s="4">
        <v>29</v>
      </c>
    </row>
    <row r="13217" spans="1:13" x14ac:dyDescent="0.2">
      <c r="A13217" s="3">
        <v>44652</v>
      </c>
      <c r="B13217" t="s">
        <v>6332</v>
      </c>
      <c r="C13217" t="s">
        <v>3111</v>
      </c>
      <c r="D13217" t="s">
        <v>2144</v>
      </c>
      <c r="E13217" t="s">
        <v>3110</v>
      </c>
      <c r="F13217" s="4">
        <v>3.5696428571428598</v>
      </c>
      <c r="G13217" s="4">
        <v>3.5</v>
      </c>
      <c r="H13217" s="4">
        <v>0.24126951493294599</v>
      </c>
      <c r="I13217" s="4">
        <v>4</v>
      </c>
      <c r="J13217" s="4">
        <v>3</v>
      </c>
      <c r="K13217" s="4">
        <v>3.45</v>
      </c>
      <c r="L13217" s="4">
        <v>3.625</v>
      </c>
      <c r="M13217" s="4">
        <v>28</v>
      </c>
    </row>
    <row r="13218" spans="1:13" x14ac:dyDescent="0.2">
      <c r="A13218" s="3">
        <v>44652</v>
      </c>
      <c r="B13218" t="s">
        <v>6490</v>
      </c>
      <c r="C13218" t="s">
        <v>6489</v>
      </c>
      <c r="D13218" t="s">
        <v>2286</v>
      </c>
      <c r="E13218" t="s">
        <v>6488</v>
      </c>
      <c r="F13218" s="4">
        <v>0.39696969696969697</v>
      </c>
      <c r="G13218" s="4">
        <v>0.4</v>
      </c>
      <c r="H13218" s="4">
        <v>7.3078932005266106E-2</v>
      </c>
      <c r="I13218" s="4">
        <v>0.55000000000000004</v>
      </c>
      <c r="J13218" s="4">
        <v>0.21</v>
      </c>
      <c r="K13218" s="4">
        <v>0.35</v>
      </c>
      <c r="L13218" s="4">
        <v>0.43</v>
      </c>
      <c r="M13218" s="4">
        <v>33</v>
      </c>
    </row>
    <row r="13219" spans="1:13" x14ac:dyDescent="0.2">
      <c r="A13219" s="3">
        <v>44652</v>
      </c>
      <c r="B13219" t="s">
        <v>6493</v>
      </c>
      <c r="C13219" t="s">
        <v>6492</v>
      </c>
      <c r="D13219" t="s">
        <v>2287</v>
      </c>
      <c r="E13219" t="s">
        <v>6491</v>
      </c>
      <c r="F13219" s="4">
        <v>0.44727272727272699</v>
      </c>
      <c r="G13219" s="4">
        <v>0.45</v>
      </c>
      <c r="H13219" s="4">
        <v>7.0101387614330005E-2</v>
      </c>
      <c r="I13219" s="4">
        <v>0.61</v>
      </c>
      <c r="J13219" s="4">
        <v>0.3</v>
      </c>
      <c r="K13219" s="4">
        <v>0.41</v>
      </c>
      <c r="L13219" s="4">
        <v>0.49</v>
      </c>
      <c r="M13219" s="4">
        <v>33</v>
      </c>
    </row>
    <row r="13220" spans="1:13" x14ac:dyDescent="0.2">
      <c r="A13220" s="3">
        <v>44652</v>
      </c>
      <c r="B13220" t="s">
        <v>6496</v>
      </c>
      <c r="C13220" t="s">
        <v>6495</v>
      </c>
      <c r="D13220" t="s">
        <v>2288</v>
      </c>
      <c r="E13220" t="s">
        <v>6494</v>
      </c>
      <c r="F13220" s="4">
        <v>0.38696969696969702</v>
      </c>
      <c r="G13220" s="4">
        <v>0.4</v>
      </c>
      <c r="H13220" s="4">
        <v>6.0129279914450197E-2</v>
      </c>
      <c r="I13220" s="4">
        <v>0.54</v>
      </c>
      <c r="J13220" s="4">
        <v>0.25</v>
      </c>
      <c r="K13220" s="4">
        <v>0.35</v>
      </c>
      <c r="L13220" s="4">
        <v>0.43</v>
      </c>
      <c r="M13220" s="4">
        <v>33</v>
      </c>
    </row>
    <row r="13221" spans="1:13" x14ac:dyDescent="0.2">
      <c r="A13221" s="3">
        <v>44652</v>
      </c>
      <c r="B13221" t="s">
        <v>6463</v>
      </c>
      <c r="C13221" t="s">
        <v>3153</v>
      </c>
      <c r="D13221" t="s">
        <v>2277</v>
      </c>
      <c r="E13221" t="s">
        <v>3152</v>
      </c>
      <c r="F13221" s="4">
        <v>0.64794117647058802</v>
      </c>
      <c r="G13221" s="4">
        <v>0.71499999999999997</v>
      </c>
      <c r="H13221" s="4">
        <v>0.15952162220241201</v>
      </c>
      <c r="I13221" s="4">
        <v>0.84</v>
      </c>
      <c r="J13221" s="4">
        <v>0.11</v>
      </c>
      <c r="K13221" s="4">
        <v>0.55249999999999999</v>
      </c>
      <c r="L13221" s="4">
        <v>0.75</v>
      </c>
      <c r="M13221" s="4">
        <v>34</v>
      </c>
    </row>
    <row r="13222" spans="1:13" x14ac:dyDescent="0.2">
      <c r="A13222" s="3">
        <v>44652</v>
      </c>
      <c r="B13222" t="s">
        <v>6558</v>
      </c>
      <c r="C13222" t="s">
        <v>6498</v>
      </c>
      <c r="D13222" t="s">
        <v>2348</v>
      </c>
      <c r="E13222" t="s">
        <v>6497</v>
      </c>
      <c r="F13222" s="4">
        <v>0.32454545454545503</v>
      </c>
      <c r="G13222" s="4">
        <v>0.32</v>
      </c>
      <c r="H13222" s="4">
        <v>7.2201580189204903E-2</v>
      </c>
      <c r="I13222" s="4">
        <v>0.55000000000000004</v>
      </c>
      <c r="J13222" s="4">
        <v>0.2</v>
      </c>
      <c r="K13222" s="4">
        <v>0.28000000000000003</v>
      </c>
      <c r="L13222" s="4">
        <v>0.37</v>
      </c>
      <c r="M13222" s="4">
        <v>33</v>
      </c>
    </row>
    <row r="13223" spans="1:13" x14ac:dyDescent="0.2">
      <c r="A13223" s="3">
        <v>44652</v>
      </c>
      <c r="B13223" t="s">
        <v>6466</v>
      </c>
      <c r="C13223" t="s">
        <v>6465</v>
      </c>
      <c r="D13223" t="s">
        <v>2278</v>
      </c>
      <c r="E13223" t="s">
        <v>6464</v>
      </c>
      <c r="F13223" s="4">
        <v>0.45333333333333298</v>
      </c>
      <c r="G13223" s="4">
        <v>0.45</v>
      </c>
      <c r="H13223" s="4">
        <v>0.102550800419434</v>
      </c>
      <c r="I13223" s="4">
        <v>0.7</v>
      </c>
      <c r="J13223" s="4">
        <v>0.2</v>
      </c>
      <c r="K13223" s="4">
        <v>0.4</v>
      </c>
      <c r="L13223" s="4">
        <v>0.5</v>
      </c>
      <c r="M13223" s="4">
        <v>33</v>
      </c>
    </row>
    <row r="13224" spans="1:13" x14ac:dyDescent="0.2">
      <c r="A13224" s="3">
        <v>44652</v>
      </c>
      <c r="B13224" t="s">
        <v>6469</v>
      </c>
      <c r="C13224" t="s">
        <v>6468</v>
      </c>
      <c r="D13224" t="s">
        <v>2279</v>
      </c>
      <c r="E13224" t="s">
        <v>6467</v>
      </c>
      <c r="F13224" s="4">
        <v>0.44757575757575802</v>
      </c>
      <c r="G13224" s="4">
        <v>0.44</v>
      </c>
      <c r="H13224" s="4">
        <v>0.114701523067217</v>
      </c>
      <c r="I13224" s="4">
        <v>0.7</v>
      </c>
      <c r="J13224" s="4">
        <v>0.16</v>
      </c>
      <c r="K13224" s="4">
        <v>0.37</v>
      </c>
      <c r="L13224" s="4">
        <v>0.51</v>
      </c>
      <c r="M13224" s="4">
        <v>33</v>
      </c>
    </row>
    <row r="13225" spans="1:13" x14ac:dyDescent="0.2">
      <c r="A13225" s="3">
        <v>44652</v>
      </c>
      <c r="B13225" t="s">
        <v>6472</v>
      </c>
      <c r="C13225" t="s">
        <v>6471</v>
      </c>
      <c r="D13225" t="s">
        <v>2280</v>
      </c>
      <c r="E13225" t="s">
        <v>6470</v>
      </c>
      <c r="F13225" s="4">
        <v>0.40121212121212102</v>
      </c>
      <c r="G13225" s="4">
        <v>0.4</v>
      </c>
      <c r="H13225" s="4">
        <v>0.102523094220204</v>
      </c>
      <c r="I13225" s="4">
        <v>0.7</v>
      </c>
      <c r="J13225" s="4">
        <v>0.22</v>
      </c>
      <c r="K13225" s="4">
        <v>0.34</v>
      </c>
      <c r="L13225" s="4">
        <v>0.45</v>
      </c>
      <c r="M13225" s="4">
        <v>33</v>
      </c>
    </row>
    <row r="13226" spans="1:13" x14ac:dyDescent="0.2">
      <c r="A13226" s="3">
        <v>44652</v>
      </c>
      <c r="B13226" t="s">
        <v>6475</v>
      </c>
      <c r="C13226" t="s">
        <v>6474</v>
      </c>
      <c r="D13226" t="s">
        <v>2281</v>
      </c>
      <c r="E13226" t="s">
        <v>6473</v>
      </c>
      <c r="F13226" s="4">
        <v>0.35787878787878802</v>
      </c>
      <c r="G13226" s="4">
        <v>0.35</v>
      </c>
      <c r="H13226" s="4">
        <v>7.8012722350170899E-2</v>
      </c>
      <c r="I13226" s="4">
        <v>0.6</v>
      </c>
      <c r="J13226" s="4">
        <v>0.2</v>
      </c>
      <c r="K13226" s="4">
        <v>0.3</v>
      </c>
      <c r="L13226" s="4">
        <v>0.39</v>
      </c>
      <c r="M13226" s="4">
        <v>33</v>
      </c>
    </row>
    <row r="13227" spans="1:13" x14ac:dyDescent="0.2">
      <c r="A13227" s="3">
        <v>44652</v>
      </c>
      <c r="B13227" t="s">
        <v>6478</v>
      </c>
      <c r="C13227" t="s">
        <v>6477</v>
      </c>
      <c r="D13227" t="s">
        <v>2282</v>
      </c>
      <c r="E13227" t="s">
        <v>6476</v>
      </c>
      <c r="F13227" s="4">
        <v>0.40969696969697</v>
      </c>
      <c r="G13227" s="4">
        <v>0.41</v>
      </c>
      <c r="H13227" s="4">
        <v>8.1527788532685594E-2</v>
      </c>
      <c r="I13227" s="4">
        <v>0.53</v>
      </c>
      <c r="J13227" s="4">
        <v>0.13</v>
      </c>
      <c r="K13227" s="4">
        <v>0.37</v>
      </c>
      <c r="L13227" s="4">
        <v>0.47</v>
      </c>
      <c r="M13227" s="4">
        <v>33</v>
      </c>
    </row>
    <row r="13228" spans="1:13" x14ac:dyDescent="0.2">
      <c r="A13228" s="3">
        <v>44652</v>
      </c>
      <c r="B13228" t="s">
        <v>6481</v>
      </c>
      <c r="C13228" t="s">
        <v>6480</v>
      </c>
      <c r="D13228" t="s">
        <v>2283</v>
      </c>
      <c r="E13228" t="s">
        <v>6479</v>
      </c>
      <c r="F13228" s="4">
        <v>0.35666666666666702</v>
      </c>
      <c r="G13228" s="4">
        <v>0.36</v>
      </c>
      <c r="H13228" s="4">
        <v>7.6430796585320704E-2</v>
      </c>
      <c r="I13228" s="4">
        <v>0.54</v>
      </c>
      <c r="J13228" s="4">
        <v>0.19</v>
      </c>
      <c r="K13228" s="4">
        <v>0.3</v>
      </c>
      <c r="L13228" s="4">
        <v>0.4</v>
      </c>
      <c r="M13228" s="4">
        <v>33</v>
      </c>
    </row>
    <row r="13229" spans="1:13" x14ac:dyDescent="0.2">
      <c r="A13229" s="3">
        <v>44652</v>
      </c>
      <c r="B13229" t="s">
        <v>6484</v>
      </c>
      <c r="C13229" t="s">
        <v>6483</v>
      </c>
      <c r="D13229" t="s">
        <v>2284</v>
      </c>
      <c r="E13229" t="s">
        <v>6482</v>
      </c>
      <c r="F13229" s="4">
        <v>0.29030303030303001</v>
      </c>
      <c r="G13229" s="4">
        <v>0.28000000000000003</v>
      </c>
      <c r="H13229" s="4">
        <v>8.5384602259601206E-2</v>
      </c>
      <c r="I13229" s="4">
        <v>0.5</v>
      </c>
      <c r="J13229" s="4">
        <v>0.11</v>
      </c>
      <c r="K13229" s="4">
        <v>0.25</v>
      </c>
      <c r="L13229" s="4">
        <v>0.34</v>
      </c>
      <c r="M13229" s="4">
        <v>33</v>
      </c>
    </row>
    <row r="13230" spans="1:13" x14ac:dyDescent="0.2">
      <c r="A13230" s="3">
        <v>44652</v>
      </c>
      <c r="B13230" t="s">
        <v>6487</v>
      </c>
      <c r="C13230" t="s">
        <v>6486</v>
      </c>
      <c r="D13230" t="s">
        <v>2285</v>
      </c>
      <c r="E13230" t="s">
        <v>6485</v>
      </c>
      <c r="F13230" s="4">
        <v>0.50454545454545496</v>
      </c>
      <c r="G13230" s="4">
        <v>0.5</v>
      </c>
      <c r="H13230" s="4">
        <v>0.113992623365805</v>
      </c>
      <c r="I13230" s="4">
        <v>0.8</v>
      </c>
      <c r="J13230" s="4">
        <v>0.3</v>
      </c>
      <c r="K13230" s="4">
        <v>0.44</v>
      </c>
      <c r="L13230" s="4">
        <v>0.55000000000000004</v>
      </c>
      <c r="M13230" s="4">
        <v>33</v>
      </c>
    </row>
    <row r="13231" spans="1:13" x14ac:dyDescent="0.2">
      <c r="A13231" s="3">
        <v>44652</v>
      </c>
      <c r="B13231" t="s">
        <v>5405</v>
      </c>
      <c r="C13231" t="s">
        <v>4324</v>
      </c>
      <c r="D13231" t="s">
        <v>1258</v>
      </c>
      <c r="E13231" t="s">
        <v>4323</v>
      </c>
      <c r="F13231" s="4">
        <v>3.1666666666666701</v>
      </c>
      <c r="G13231" s="4">
        <v>3.3</v>
      </c>
      <c r="H13231" s="4">
        <v>0.68267244463700605</v>
      </c>
      <c r="I13231" s="4">
        <v>4</v>
      </c>
      <c r="J13231" s="4">
        <v>0</v>
      </c>
      <c r="K13231" s="4">
        <v>3</v>
      </c>
      <c r="L13231" s="4">
        <v>3.5</v>
      </c>
      <c r="M13231" s="4">
        <v>33</v>
      </c>
    </row>
    <row r="13232" spans="1:13" x14ac:dyDescent="0.2">
      <c r="A13232" s="3">
        <v>44652</v>
      </c>
      <c r="B13232" t="s">
        <v>6326</v>
      </c>
      <c r="C13232" t="s">
        <v>4327</v>
      </c>
      <c r="D13232" t="s">
        <v>2138</v>
      </c>
      <c r="E13232" t="s">
        <v>4326</v>
      </c>
      <c r="F13232" s="4">
        <v>2.30645161290323</v>
      </c>
      <c r="G13232" s="4">
        <v>2.2999999999999998</v>
      </c>
      <c r="H13232" s="4">
        <v>0.59100788707143803</v>
      </c>
      <c r="I13232" s="4">
        <v>3.8</v>
      </c>
      <c r="J13232" s="4">
        <v>1</v>
      </c>
      <c r="K13232" s="4">
        <v>2.1</v>
      </c>
      <c r="L13232" s="4">
        <v>2.5</v>
      </c>
      <c r="M13232" s="4">
        <v>31</v>
      </c>
    </row>
    <row r="13233" spans="1:13" x14ac:dyDescent="0.2">
      <c r="A13233" s="3">
        <v>44652</v>
      </c>
      <c r="B13233" t="s">
        <v>5745</v>
      </c>
      <c r="C13233" t="s">
        <v>3939</v>
      </c>
      <c r="D13233" t="s">
        <v>1573</v>
      </c>
      <c r="E13233" t="s">
        <v>3947</v>
      </c>
      <c r="F13233" s="4">
        <v>20.514444444444401</v>
      </c>
      <c r="G13233" s="4">
        <v>20.399999999999999</v>
      </c>
      <c r="H13233" s="4">
        <v>0.343234987159316</v>
      </c>
      <c r="I13233" s="4">
        <v>21.3</v>
      </c>
      <c r="J13233" s="4">
        <v>20.07</v>
      </c>
      <c r="K13233" s="4">
        <v>20.215</v>
      </c>
      <c r="L13233" s="4">
        <v>20.75</v>
      </c>
      <c r="M13233" s="4">
        <v>27</v>
      </c>
    </row>
    <row r="13234" spans="1:13" x14ac:dyDescent="0.2">
      <c r="A13234" s="3">
        <v>44652</v>
      </c>
      <c r="B13234" t="s">
        <v>5809</v>
      </c>
      <c r="C13234" t="s">
        <v>3942</v>
      </c>
      <c r="D13234" t="s">
        <v>1637</v>
      </c>
      <c r="E13234" t="s">
        <v>3949</v>
      </c>
      <c r="F13234" s="4">
        <v>20.634814814814799</v>
      </c>
      <c r="G13234" s="4">
        <v>20.65</v>
      </c>
      <c r="H13234" s="4">
        <v>0.34105459037848102</v>
      </c>
      <c r="I13234" s="4">
        <v>21.3</v>
      </c>
      <c r="J13234" s="4">
        <v>20.04</v>
      </c>
      <c r="K13234" s="4">
        <v>20.324999999999999</v>
      </c>
      <c r="L13234" s="4">
        <v>20.885000000000002</v>
      </c>
      <c r="M13234" s="4">
        <v>27</v>
      </c>
    </row>
    <row r="13235" spans="1:13" x14ac:dyDescent="0.2">
      <c r="A13235" s="3">
        <v>44652</v>
      </c>
      <c r="B13235" t="s">
        <v>5879</v>
      </c>
      <c r="C13235" t="s">
        <v>3952</v>
      </c>
      <c r="D13235" t="s">
        <v>1705</v>
      </c>
      <c r="E13235" t="s">
        <v>3951</v>
      </c>
      <c r="F13235" s="4">
        <v>20.654444444444401</v>
      </c>
      <c r="G13235" s="4">
        <v>20.74</v>
      </c>
      <c r="H13235" s="4">
        <v>0.312217051391315</v>
      </c>
      <c r="I13235" s="4">
        <v>21.13</v>
      </c>
      <c r="J13235" s="4">
        <v>20.149999999999999</v>
      </c>
      <c r="K13235" s="4">
        <v>20.364999999999998</v>
      </c>
      <c r="L13235" s="4">
        <v>20.905000000000001</v>
      </c>
      <c r="M13235" s="4">
        <v>27</v>
      </c>
    </row>
    <row r="13236" spans="1:13" x14ac:dyDescent="0.2">
      <c r="A13236" s="3">
        <v>44652</v>
      </c>
      <c r="B13236" t="s">
        <v>3940</v>
      </c>
      <c r="C13236" t="s">
        <v>3936</v>
      </c>
      <c r="D13236" t="s">
        <v>291</v>
      </c>
      <c r="E13236" t="s">
        <v>3935</v>
      </c>
      <c r="F13236" s="4">
        <v>21.019375</v>
      </c>
      <c r="G13236" s="4">
        <v>21.08</v>
      </c>
      <c r="H13236" s="4">
        <v>0.46840799351323698</v>
      </c>
      <c r="I13236" s="4">
        <v>21.52</v>
      </c>
      <c r="J13236" s="4">
        <v>19.2</v>
      </c>
      <c r="K13236" s="4">
        <v>20.932500000000001</v>
      </c>
      <c r="L13236" s="4">
        <v>21.3</v>
      </c>
      <c r="M13236" s="4">
        <v>32</v>
      </c>
    </row>
    <row r="13237" spans="1:13" x14ac:dyDescent="0.2">
      <c r="A13237" s="3">
        <v>44652</v>
      </c>
      <c r="B13237" t="s">
        <v>5349</v>
      </c>
      <c r="C13237" t="s">
        <v>3939</v>
      </c>
      <c r="D13237" t="s">
        <v>1219</v>
      </c>
      <c r="E13237" t="s">
        <v>3938</v>
      </c>
      <c r="F13237" s="4">
        <v>21.4096875</v>
      </c>
      <c r="G13237" s="4">
        <v>21.5</v>
      </c>
      <c r="H13237" s="4">
        <v>0.56109618734367905</v>
      </c>
      <c r="I13237" s="4">
        <v>22.3</v>
      </c>
      <c r="J13237" s="4">
        <v>19.899999999999999</v>
      </c>
      <c r="K13237" s="4">
        <v>21.12</v>
      </c>
      <c r="L13237" s="4">
        <v>21.75</v>
      </c>
      <c r="M13237" s="4">
        <v>32</v>
      </c>
    </row>
    <row r="13238" spans="1:13" x14ac:dyDescent="0.2">
      <c r="A13238" s="3">
        <v>44652</v>
      </c>
      <c r="B13238" t="s">
        <v>6286</v>
      </c>
      <c r="C13238" t="s">
        <v>3942</v>
      </c>
      <c r="D13238" t="s">
        <v>2098</v>
      </c>
      <c r="E13238" t="s">
        <v>3941</v>
      </c>
      <c r="F13238" s="4">
        <v>21.723500000000001</v>
      </c>
      <c r="G13238" s="4">
        <v>21.824999999999999</v>
      </c>
      <c r="H13238" s="4">
        <v>0.77312949143485399</v>
      </c>
      <c r="I13238" s="4">
        <v>23.1</v>
      </c>
      <c r="J13238" s="4">
        <v>20</v>
      </c>
      <c r="K13238" s="4">
        <v>21.465</v>
      </c>
      <c r="L13238" s="4">
        <v>22.162500000000001</v>
      </c>
      <c r="M13238" s="4">
        <v>20</v>
      </c>
    </row>
    <row r="13239" spans="1:13" x14ac:dyDescent="0.2">
      <c r="A13239" s="3">
        <v>44652</v>
      </c>
      <c r="B13239" t="s">
        <v>3583</v>
      </c>
      <c r="C13239" t="s">
        <v>3579</v>
      </c>
      <c r="D13239" t="s">
        <v>172</v>
      </c>
      <c r="E13239" t="s">
        <v>3578</v>
      </c>
      <c r="F13239" s="4">
        <v>1.73277777777778</v>
      </c>
      <c r="G13239" s="4">
        <v>1.7150000000000001</v>
      </c>
      <c r="H13239" s="4">
        <v>0.32461503451768903</v>
      </c>
      <c r="I13239" s="4">
        <v>2.5</v>
      </c>
      <c r="J13239" s="4">
        <v>1.07</v>
      </c>
      <c r="K13239" s="4">
        <v>1.5</v>
      </c>
      <c r="L13239" s="4">
        <v>2</v>
      </c>
      <c r="M13239" s="4">
        <v>36</v>
      </c>
    </row>
    <row r="13240" spans="1:13" x14ac:dyDescent="0.2">
      <c r="A13240" s="3">
        <v>44652</v>
      </c>
      <c r="B13240" t="s">
        <v>5214</v>
      </c>
      <c r="C13240" t="s">
        <v>3582</v>
      </c>
      <c r="D13240" t="s">
        <v>1170</v>
      </c>
      <c r="E13240" t="s">
        <v>3581</v>
      </c>
      <c r="F13240" s="4">
        <v>2.0152777777777802</v>
      </c>
      <c r="G13240" s="4">
        <v>2</v>
      </c>
      <c r="H13240" s="4">
        <v>0.34007970587673497</v>
      </c>
      <c r="I13240" s="4">
        <v>2.73</v>
      </c>
      <c r="J13240" s="4">
        <v>1.4</v>
      </c>
      <c r="K13240" s="4">
        <v>1.9</v>
      </c>
      <c r="L13240" s="4">
        <v>2.1</v>
      </c>
      <c r="M13240" s="4">
        <v>36</v>
      </c>
    </row>
    <row r="13241" spans="1:13" x14ac:dyDescent="0.2">
      <c r="A13241" s="3">
        <v>44652</v>
      </c>
      <c r="B13241" t="s">
        <v>6233</v>
      </c>
      <c r="C13241" t="s">
        <v>3585</v>
      </c>
      <c r="D13241" t="s">
        <v>2057</v>
      </c>
      <c r="E13241" t="s">
        <v>3584</v>
      </c>
      <c r="F13241" s="4">
        <v>2.044</v>
      </c>
      <c r="G13241" s="4">
        <v>2</v>
      </c>
      <c r="H13241" s="4">
        <v>0.43212652468152601</v>
      </c>
      <c r="I13241" s="4">
        <v>3.3</v>
      </c>
      <c r="J13241" s="4">
        <v>1.4</v>
      </c>
      <c r="K13241" s="4">
        <v>1.8</v>
      </c>
      <c r="L13241" s="4">
        <v>2.2999999999999998</v>
      </c>
      <c r="M13241" s="4">
        <v>25</v>
      </c>
    </row>
    <row r="13242" spans="1:13" x14ac:dyDescent="0.2">
      <c r="A13242" s="3">
        <v>44652</v>
      </c>
      <c r="B13242" t="s">
        <v>5217</v>
      </c>
      <c r="C13242" t="s">
        <v>3591</v>
      </c>
      <c r="D13242" t="s">
        <v>1171</v>
      </c>
      <c r="E13242" t="s">
        <v>3590</v>
      </c>
      <c r="F13242" s="4">
        <v>1.51586206896552</v>
      </c>
      <c r="G13242" s="4">
        <v>1.5</v>
      </c>
      <c r="H13242" s="4">
        <v>0.470770775593292</v>
      </c>
      <c r="I13242" s="4">
        <v>2.9</v>
      </c>
      <c r="J13242" s="4">
        <v>0.7</v>
      </c>
      <c r="K13242" s="4">
        <v>1.26</v>
      </c>
      <c r="L13242" s="4">
        <v>1.7</v>
      </c>
      <c r="M13242" s="4">
        <v>29</v>
      </c>
    </row>
    <row r="13243" spans="1:13" x14ac:dyDescent="0.2">
      <c r="A13243" s="3">
        <v>44652</v>
      </c>
      <c r="B13243" t="s">
        <v>6234</v>
      </c>
      <c r="C13243" t="s">
        <v>3603</v>
      </c>
      <c r="D13243" t="s">
        <v>2058</v>
      </c>
      <c r="E13243" t="s">
        <v>3602</v>
      </c>
      <c r="F13243" s="4">
        <v>2.1903703703703701</v>
      </c>
      <c r="G13243" s="4">
        <v>2</v>
      </c>
      <c r="H13243" s="4">
        <v>0.59615099714418895</v>
      </c>
      <c r="I13243" s="4">
        <v>3.8</v>
      </c>
      <c r="J13243" s="4">
        <v>1.2</v>
      </c>
      <c r="K13243" s="4">
        <v>1.7549999999999999</v>
      </c>
      <c r="L13243" s="4">
        <v>2.5249999999999999</v>
      </c>
      <c r="M13243" s="4">
        <v>27</v>
      </c>
    </row>
    <row r="13244" spans="1:13" x14ac:dyDescent="0.2">
      <c r="A13244" s="3">
        <v>44652</v>
      </c>
      <c r="B13244" t="s">
        <v>5218</v>
      </c>
      <c r="C13244" t="s">
        <v>3594</v>
      </c>
      <c r="D13244" t="s">
        <v>1172</v>
      </c>
      <c r="E13244" t="s">
        <v>3593</v>
      </c>
      <c r="F13244" s="4">
        <v>1.1017241379310301</v>
      </c>
      <c r="G13244" s="4">
        <v>1</v>
      </c>
      <c r="H13244" s="4">
        <v>0.65612536348691597</v>
      </c>
      <c r="I13244" s="4">
        <v>2.2000000000000002</v>
      </c>
      <c r="J13244" s="4">
        <v>-0.91</v>
      </c>
      <c r="K13244" s="4">
        <v>0.7</v>
      </c>
      <c r="L13244" s="4">
        <v>1.5</v>
      </c>
      <c r="M13244" s="4">
        <v>29</v>
      </c>
    </row>
    <row r="13245" spans="1:13" x14ac:dyDescent="0.2">
      <c r="A13245" s="3">
        <v>44652</v>
      </c>
      <c r="B13245" t="s">
        <v>6235</v>
      </c>
      <c r="C13245" t="s">
        <v>3606</v>
      </c>
      <c r="D13245" t="s">
        <v>2059</v>
      </c>
      <c r="E13245" t="s">
        <v>3605</v>
      </c>
      <c r="F13245" s="4">
        <v>2.0722222222222202</v>
      </c>
      <c r="G13245" s="4">
        <v>2</v>
      </c>
      <c r="H13245" s="4">
        <v>0.55312631283344105</v>
      </c>
      <c r="I13245" s="4">
        <v>3.2</v>
      </c>
      <c r="J13245" s="4">
        <v>0.9</v>
      </c>
      <c r="K13245" s="4">
        <v>1.75</v>
      </c>
      <c r="L13245" s="4">
        <v>2.25</v>
      </c>
      <c r="M13245" s="4">
        <v>27</v>
      </c>
    </row>
    <row r="13246" spans="1:13" x14ac:dyDescent="0.2">
      <c r="A13246" s="3">
        <v>44652</v>
      </c>
      <c r="B13246" t="s">
        <v>5219</v>
      </c>
      <c r="C13246" t="s">
        <v>3597</v>
      </c>
      <c r="D13246" t="s">
        <v>1173</v>
      </c>
      <c r="E13246" t="s">
        <v>3596</v>
      </c>
      <c r="F13246" s="4">
        <v>2.1651724137930999</v>
      </c>
      <c r="G13246" s="4">
        <v>2.1</v>
      </c>
      <c r="H13246" s="4">
        <v>0.49037609975591501</v>
      </c>
      <c r="I13246" s="4">
        <v>3.2</v>
      </c>
      <c r="J13246" s="4">
        <v>0.9</v>
      </c>
      <c r="K13246" s="4">
        <v>1.98</v>
      </c>
      <c r="L13246" s="4">
        <v>2.5</v>
      </c>
      <c r="M13246" s="4">
        <v>29</v>
      </c>
    </row>
    <row r="13247" spans="1:13" x14ac:dyDescent="0.2">
      <c r="A13247" s="3">
        <v>44652</v>
      </c>
      <c r="B13247" t="s">
        <v>6236</v>
      </c>
      <c r="C13247" t="s">
        <v>3609</v>
      </c>
      <c r="D13247" t="s">
        <v>2060</v>
      </c>
      <c r="E13247" t="s">
        <v>3608</v>
      </c>
      <c r="F13247" s="4">
        <v>1.89148148148148</v>
      </c>
      <c r="G13247" s="4">
        <v>1.9</v>
      </c>
      <c r="H13247" s="4">
        <v>0.46836625792957298</v>
      </c>
      <c r="I13247" s="4">
        <v>2.96</v>
      </c>
      <c r="J13247" s="4">
        <v>1.1000000000000001</v>
      </c>
      <c r="K13247" s="4">
        <v>1.5</v>
      </c>
      <c r="L13247" s="4">
        <v>2.0499999999999998</v>
      </c>
      <c r="M13247" s="4">
        <v>27</v>
      </c>
    </row>
    <row r="13248" spans="1:13" x14ac:dyDescent="0.2">
      <c r="A13248" s="3">
        <v>44652</v>
      </c>
      <c r="B13248" t="s">
        <v>5220</v>
      </c>
      <c r="C13248" t="s">
        <v>3600</v>
      </c>
      <c r="D13248" t="s">
        <v>1174</v>
      </c>
      <c r="E13248" t="s">
        <v>3599</v>
      </c>
      <c r="F13248" s="4">
        <v>2.2179310344827599</v>
      </c>
      <c r="G13248" s="4">
        <v>2.09</v>
      </c>
      <c r="H13248" s="4">
        <v>0.59687507253758598</v>
      </c>
      <c r="I13248" s="4">
        <v>4</v>
      </c>
      <c r="J13248" s="4">
        <v>1.3</v>
      </c>
      <c r="K13248" s="4">
        <v>1.8</v>
      </c>
      <c r="L13248" s="4">
        <v>2.4</v>
      </c>
      <c r="M13248" s="4">
        <v>29</v>
      </c>
    </row>
    <row r="13249" spans="1:13" x14ac:dyDescent="0.2">
      <c r="A13249" s="3">
        <v>44652</v>
      </c>
      <c r="B13249" t="s">
        <v>6237</v>
      </c>
      <c r="C13249" t="s">
        <v>3612</v>
      </c>
      <c r="D13249" t="s">
        <v>2061</v>
      </c>
      <c r="E13249" t="s">
        <v>3611</v>
      </c>
      <c r="F13249" s="4">
        <v>1.8774074074074101</v>
      </c>
      <c r="G13249" s="4">
        <v>1.99</v>
      </c>
      <c r="H13249" s="4">
        <v>0.60557406072250397</v>
      </c>
      <c r="I13249" s="4">
        <v>3.47</v>
      </c>
      <c r="J13249" s="4">
        <v>0.4</v>
      </c>
      <c r="K13249" s="4">
        <v>1.5</v>
      </c>
      <c r="L13249" s="4">
        <v>2.2000000000000002</v>
      </c>
      <c r="M13249" s="4">
        <v>27</v>
      </c>
    </row>
    <row r="13250" spans="1:13" x14ac:dyDescent="0.2">
      <c r="A13250" s="3">
        <v>44652</v>
      </c>
      <c r="B13250" t="s">
        <v>5337</v>
      </c>
      <c r="C13250" t="s">
        <v>3867</v>
      </c>
      <c r="D13250" t="s">
        <v>1213</v>
      </c>
      <c r="E13250" t="s">
        <v>3866</v>
      </c>
      <c r="F13250" s="4">
        <v>0.97190476190476205</v>
      </c>
      <c r="G13250" s="4">
        <v>1</v>
      </c>
      <c r="H13250" s="4">
        <v>0.41949516144550503</v>
      </c>
      <c r="I13250" s="4">
        <v>1.69</v>
      </c>
      <c r="J13250" s="4">
        <v>0.15</v>
      </c>
      <c r="K13250" s="4">
        <v>0.7</v>
      </c>
      <c r="L13250" s="4">
        <v>1.2</v>
      </c>
      <c r="M13250" s="4">
        <v>21</v>
      </c>
    </row>
    <row r="13251" spans="1:13" x14ac:dyDescent="0.2">
      <c r="A13251" s="3">
        <v>44652</v>
      </c>
      <c r="B13251" t="s">
        <v>6280</v>
      </c>
      <c r="C13251" t="s">
        <v>3879</v>
      </c>
      <c r="D13251" t="s">
        <v>2092</v>
      </c>
      <c r="E13251" t="s">
        <v>3878</v>
      </c>
      <c r="F13251" s="4">
        <v>0.54300000000000004</v>
      </c>
      <c r="G13251" s="4">
        <v>0.45</v>
      </c>
      <c r="H13251" s="4">
        <v>0.410174545644579</v>
      </c>
      <c r="I13251" s="4">
        <v>1.74</v>
      </c>
      <c r="J13251" s="4">
        <v>0.1</v>
      </c>
      <c r="K13251" s="4">
        <v>0.34499999999999997</v>
      </c>
      <c r="L13251" s="4">
        <v>0.6</v>
      </c>
      <c r="M13251" s="4">
        <v>20</v>
      </c>
    </row>
    <row r="13252" spans="1:13" x14ac:dyDescent="0.2">
      <c r="A13252" s="3">
        <v>44652</v>
      </c>
      <c r="B13252" t="s">
        <v>5338</v>
      </c>
      <c r="C13252" t="s">
        <v>3870</v>
      </c>
      <c r="D13252" t="s">
        <v>1214</v>
      </c>
      <c r="E13252" t="s">
        <v>3869</v>
      </c>
      <c r="F13252" s="4">
        <v>0.49238095238095198</v>
      </c>
      <c r="G13252" s="4">
        <v>0.5</v>
      </c>
      <c r="H13252" s="4">
        <v>0.41972496663773501</v>
      </c>
      <c r="I13252" s="4">
        <v>1.24</v>
      </c>
      <c r="J13252" s="4">
        <v>-0.3</v>
      </c>
      <c r="K13252" s="4">
        <v>0.2</v>
      </c>
      <c r="L13252" s="4">
        <v>0.7</v>
      </c>
      <c r="M13252" s="4">
        <v>21</v>
      </c>
    </row>
    <row r="13253" spans="1:13" x14ac:dyDescent="0.2">
      <c r="A13253" s="3">
        <v>44652</v>
      </c>
      <c r="B13253" t="s">
        <v>6281</v>
      </c>
      <c r="C13253" t="s">
        <v>3882</v>
      </c>
      <c r="D13253" t="s">
        <v>2093</v>
      </c>
      <c r="E13253" t="s">
        <v>3881</v>
      </c>
      <c r="F13253" s="4">
        <v>0.48849999999999999</v>
      </c>
      <c r="G13253" s="4">
        <v>0.5</v>
      </c>
      <c r="H13253" s="4">
        <v>0.26306443077094699</v>
      </c>
      <c r="I13253" s="4">
        <v>1.34</v>
      </c>
      <c r="J13253" s="4">
        <v>0.02</v>
      </c>
      <c r="K13253" s="4">
        <v>0.4</v>
      </c>
      <c r="L13253" s="4">
        <v>0.6</v>
      </c>
      <c r="M13253" s="4">
        <v>20</v>
      </c>
    </row>
    <row r="13254" spans="1:13" x14ac:dyDescent="0.2">
      <c r="A13254" s="3">
        <v>44652</v>
      </c>
      <c r="B13254" t="s">
        <v>5339</v>
      </c>
      <c r="C13254" t="s">
        <v>3873</v>
      </c>
      <c r="D13254" t="s">
        <v>1215</v>
      </c>
      <c r="E13254" t="s">
        <v>3872</v>
      </c>
      <c r="F13254" s="4">
        <v>0.53380952380952396</v>
      </c>
      <c r="G13254" s="4">
        <v>0.54</v>
      </c>
      <c r="H13254" s="4">
        <v>0.37006048411680198</v>
      </c>
      <c r="I13254" s="4">
        <v>1</v>
      </c>
      <c r="J13254" s="4">
        <v>-0.89</v>
      </c>
      <c r="K13254" s="4">
        <v>0.5</v>
      </c>
      <c r="L13254" s="4">
        <v>0.7</v>
      </c>
      <c r="M13254" s="4">
        <v>21</v>
      </c>
    </row>
    <row r="13255" spans="1:13" x14ac:dyDescent="0.2">
      <c r="A13255" s="3">
        <v>44652</v>
      </c>
      <c r="B13255" t="s">
        <v>6282</v>
      </c>
      <c r="C13255" t="s">
        <v>3885</v>
      </c>
      <c r="D13255" t="s">
        <v>2094</v>
      </c>
      <c r="E13255" t="s">
        <v>3884</v>
      </c>
      <c r="F13255" s="4">
        <v>0.314</v>
      </c>
      <c r="G13255" s="4">
        <v>0.42499999999999999</v>
      </c>
      <c r="H13255" s="4">
        <v>0.38819962309154898</v>
      </c>
      <c r="I13255" s="4">
        <v>0.61</v>
      </c>
      <c r="J13255" s="4">
        <v>-1.18</v>
      </c>
      <c r="K13255" s="4">
        <v>0.27500000000000002</v>
      </c>
      <c r="L13255" s="4">
        <v>0.5</v>
      </c>
      <c r="M13255" s="4">
        <v>20</v>
      </c>
    </row>
    <row r="13256" spans="1:13" x14ac:dyDescent="0.2">
      <c r="A13256" s="3">
        <v>44652</v>
      </c>
      <c r="B13256" t="s">
        <v>5340</v>
      </c>
      <c r="C13256" t="s">
        <v>3876</v>
      </c>
      <c r="D13256" t="s">
        <v>1216</v>
      </c>
      <c r="E13256" t="s">
        <v>3875</v>
      </c>
      <c r="F13256" s="4">
        <v>0.55571428571428605</v>
      </c>
      <c r="G13256" s="4">
        <v>0.56999999999999995</v>
      </c>
      <c r="H13256" s="4">
        <v>0.260548871204068</v>
      </c>
      <c r="I13256" s="4">
        <v>1</v>
      </c>
      <c r="J13256" s="4">
        <v>-0.18</v>
      </c>
      <c r="K13256" s="4">
        <v>0.45</v>
      </c>
      <c r="L13256" s="4">
        <v>0.6</v>
      </c>
      <c r="M13256" s="4">
        <v>21</v>
      </c>
    </row>
    <row r="13257" spans="1:13" x14ac:dyDescent="0.2">
      <c r="A13257" s="3">
        <v>44652</v>
      </c>
      <c r="B13257" t="s">
        <v>6283</v>
      </c>
      <c r="C13257" t="s">
        <v>3888</v>
      </c>
      <c r="D13257" t="s">
        <v>2095</v>
      </c>
      <c r="E13257" t="s">
        <v>3887</v>
      </c>
      <c r="F13257" s="4">
        <v>0.38700000000000001</v>
      </c>
      <c r="G13257" s="4">
        <v>0.4</v>
      </c>
      <c r="H13257" s="4">
        <v>0.21540903563123601</v>
      </c>
      <c r="I13257" s="4">
        <v>0.92</v>
      </c>
      <c r="J13257" s="4">
        <v>0</v>
      </c>
      <c r="K13257" s="4">
        <v>0.28749999999999998</v>
      </c>
      <c r="L13257" s="4">
        <v>0.5</v>
      </c>
      <c r="M13257" s="4">
        <v>20</v>
      </c>
    </row>
    <row r="13258" spans="1:13" x14ac:dyDescent="0.2">
      <c r="A13258" s="3">
        <v>44682</v>
      </c>
      <c r="B13258" t="s">
        <v>3931</v>
      </c>
      <c r="C13258" t="s">
        <v>3927</v>
      </c>
      <c r="D13258" t="s">
        <v>288</v>
      </c>
      <c r="E13258" t="s">
        <v>3926</v>
      </c>
      <c r="F13258" s="4">
        <v>9.1660000000000004</v>
      </c>
      <c r="G13258" s="4">
        <v>9</v>
      </c>
      <c r="H13258" s="4">
        <v>0.66651805361105798</v>
      </c>
      <c r="I13258" s="4">
        <v>11</v>
      </c>
      <c r="J13258" s="4">
        <v>8.1999999999999993</v>
      </c>
      <c r="K13258" s="4">
        <v>8.9474999999999998</v>
      </c>
      <c r="L13258" s="4">
        <v>9.1349999999999998</v>
      </c>
      <c r="M13258" s="4">
        <v>20</v>
      </c>
    </row>
    <row r="13259" spans="1:13" x14ac:dyDescent="0.2">
      <c r="A13259" s="3">
        <v>44682</v>
      </c>
      <c r="B13259" t="s">
        <v>5346</v>
      </c>
      <c r="C13259" t="s">
        <v>3930</v>
      </c>
      <c r="D13259" t="s">
        <v>1218</v>
      </c>
      <c r="E13259" t="s">
        <v>3929</v>
      </c>
      <c r="F13259" s="4">
        <v>9.0950000000000006</v>
      </c>
      <c r="G13259" s="4">
        <v>8.9499999999999993</v>
      </c>
      <c r="H13259" s="4">
        <v>0.73291415451929798</v>
      </c>
      <c r="I13259" s="4">
        <v>11.1</v>
      </c>
      <c r="J13259" s="4">
        <v>8</v>
      </c>
      <c r="K13259" s="4">
        <v>8.7825000000000006</v>
      </c>
      <c r="L13259" s="4">
        <v>9.2324999999999999</v>
      </c>
      <c r="M13259" s="4">
        <v>20</v>
      </c>
    </row>
    <row r="13260" spans="1:13" x14ac:dyDescent="0.2">
      <c r="A13260" s="3">
        <v>44682</v>
      </c>
      <c r="B13260" t="s">
        <v>6285</v>
      </c>
      <c r="C13260" t="s">
        <v>3933</v>
      </c>
      <c r="D13260" t="s">
        <v>2097</v>
      </c>
      <c r="E13260" t="s">
        <v>3932</v>
      </c>
      <c r="F13260" s="4">
        <v>8.4266666666666694</v>
      </c>
      <c r="G13260" s="4">
        <v>8.5</v>
      </c>
      <c r="H13260" s="4">
        <v>0.41851277301472001</v>
      </c>
      <c r="I13260" s="4">
        <v>9.1</v>
      </c>
      <c r="J13260" s="4">
        <v>7.75</v>
      </c>
      <c r="K13260" s="4">
        <v>8.0175000000000001</v>
      </c>
      <c r="L13260" s="4">
        <v>8.6750000000000007</v>
      </c>
      <c r="M13260" s="4">
        <v>18</v>
      </c>
    </row>
    <row r="13261" spans="1:13" x14ac:dyDescent="0.2">
      <c r="A13261" s="3">
        <v>44682</v>
      </c>
      <c r="B13261" t="s">
        <v>3922</v>
      </c>
      <c r="C13261" t="s">
        <v>3918</v>
      </c>
      <c r="D13261" t="s">
        <v>285</v>
      </c>
      <c r="E13261" t="s">
        <v>3917</v>
      </c>
      <c r="F13261" s="4">
        <v>8.6904000000000003</v>
      </c>
      <c r="G13261" s="4">
        <v>8.6999999999999993</v>
      </c>
      <c r="H13261" s="4">
        <v>0.35355904740226901</v>
      </c>
      <c r="I13261" s="4">
        <v>9.6</v>
      </c>
      <c r="J13261" s="4">
        <v>8</v>
      </c>
      <c r="K13261" s="4">
        <v>8.5</v>
      </c>
      <c r="L13261" s="4">
        <v>8.9</v>
      </c>
      <c r="M13261" s="4">
        <v>25</v>
      </c>
    </row>
    <row r="13262" spans="1:13" x14ac:dyDescent="0.2">
      <c r="A13262" s="3">
        <v>44682</v>
      </c>
      <c r="B13262" t="s">
        <v>5343</v>
      </c>
      <c r="C13262" t="s">
        <v>3921</v>
      </c>
      <c r="D13262" t="s">
        <v>1217</v>
      </c>
      <c r="E13262" t="s">
        <v>3920</v>
      </c>
      <c r="F13262" s="4">
        <v>8.5332000000000008</v>
      </c>
      <c r="G13262" s="4">
        <v>8.5</v>
      </c>
      <c r="H13262" s="4">
        <v>0.71144055736699896</v>
      </c>
      <c r="I13262" s="4">
        <v>9.6</v>
      </c>
      <c r="J13262" s="4">
        <v>6.5</v>
      </c>
      <c r="K13262" s="4">
        <v>8.4</v>
      </c>
      <c r="L13262" s="4">
        <v>9</v>
      </c>
      <c r="M13262" s="4">
        <v>25</v>
      </c>
    </row>
    <row r="13263" spans="1:13" x14ac:dyDescent="0.2">
      <c r="A13263" s="3">
        <v>44682</v>
      </c>
      <c r="B13263" t="s">
        <v>6284</v>
      </c>
      <c r="C13263" t="s">
        <v>3924</v>
      </c>
      <c r="D13263" t="s">
        <v>2096</v>
      </c>
      <c r="E13263" t="s">
        <v>3923</v>
      </c>
      <c r="F13263" s="4">
        <v>7.3685714285714301</v>
      </c>
      <c r="G13263" s="4">
        <v>7.51</v>
      </c>
      <c r="H13263" s="4">
        <v>1.1196038840334801</v>
      </c>
      <c r="I13263" s="4">
        <v>8.98</v>
      </c>
      <c r="J13263" s="4">
        <v>5</v>
      </c>
      <c r="K13263" s="4">
        <v>6.9</v>
      </c>
      <c r="L13263" s="4">
        <v>8.25</v>
      </c>
      <c r="M13263" s="4">
        <v>21</v>
      </c>
    </row>
    <row r="13264" spans="1:13" x14ac:dyDescent="0.2">
      <c r="A13264" s="3">
        <v>44682</v>
      </c>
      <c r="B13264" t="s">
        <v>5355</v>
      </c>
      <c r="C13264" t="s">
        <v>3988</v>
      </c>
      <c r="D13264" t="s">
        <v>1222</v>
      </c>
      <c r="E13264" t="s">
        <v>3987</v>
      </c>
      <c r="F13264" s="4">
        <v>3.6412</v>
      </c>
      <c r="G13264" s="4">
        <v>3.6</v>
      </c>
      <c r="H13264" s="4">
        <v>0.28781243892507502</v>
      </c>
      <c r="I13264" s="4">
        <v>4.1500000000000004</v>
      </c>
      <c r="J13264" s="4">
        <v>3.2</v>
      </c>
      <c r="K13264" s="4">
        <v>3.4</v>
      </c>
      <c r="L13264" s="4">
        <v>3.9</v>
      </c>
      <c r="M13264" s="4">
        <v>25</v>
      </c>
    </row>
    <row r="13265" spans="1:13" x14ac:dyDescent="0.2">
      <c r="A13265" s="3">
        <v>44682</v>
      </c>
      <c r="B13265" t="s">
        <v>6289</v>
      </c>
      <c r="C13265" t="s">
        <v>3991</v>
      </c>
      <c r="D13265" t="s">
        <v>2101</v>
      </c>
      <c r="E13265" t="s">
        <v>3990</v>
      </c>
      <c r="F13265" s="4">
        <v>3.6520000000000001</v>
      </c>
      <c r="G13265" s="4">
        <v>3.6</v>
      </c>
      <c r="H13265" s="4">
        <v>0.34255169926109902</v>
      </c>
      <c r="I13265" s="4">
        <v>4.5</v>
      </c>
      <c r="J13265" s="4">
        <v>3.1</v>
      </c>
      <c r="K13265" s="4">
        <v>3.5</v>
      </c>
      <c r="L13265" s="4">
        <v>3.87</v>
      </c>
      <c r="M13265" s="4">
        <v>25</v>
      </c>
    </row>
    <row r="13266" spans="1:13" x14ac:dyDescent="0.2">
      <c r="A13266" s="3">
        <v>44682</v>
      </c>
      <c r="B13266" t="s">
        <v>5358</v>
      </c>
      <c r="C13266" t="s">
        <v>3994</v>
      </c>
      <c r="D13266" t="s">
        <v>1223</v>
      </c>
      <c r="E13266" t="s">
        <v>3993</v>
      </c>
      <c r="F13266" s="4">
        <v>3.7611538461538498</v>
      </c>
      <c r="G13266" s="4">
        <v>3.75</v>
      </c>
      <c r="H13266" s="4">
        <v>0.24977312782726499</v>
      </c>
      <c r="I13266" s="4">
        <v>4.0999999999999996</v>
      </c>
      <c r="J13266" s="4">
        <v>3.1</v>
      </c>
      <c r="K13266" s="4">
        <v>3.6</v>
      </c>
      <c r="L13266" s="4">
        <v>4</v>
      </c>
      <c r="M13266" s="4">
        <v>26</v>
      </c>
    </row>
    <row r="13267" spans="1:13" x14ac:dyDescent="0.2">
      <c r="A13267" s="3">
        <v>44682</v>
      </c>
      <c r="B13267" t="s">
        <v>6290</v>
      </c>
      <c r="C13267" t="s">
        <v>3997</v>
      </c>
      <c r="D13267" t="s">
        <v>2102</v>
      </c>
      <c r="E13267" t="s">
        <v>3996</v>
      </c>
      <c r="F13267" s="4">
        <v>3.6907692307692299</v>
      </c>
      <c r="G13267" s="4">
        <v>3.6</v>
      </c>
      <c r="H13267" s="4">
        <v>0.26707187162893897</v>
      </c>
      <c r="I13267" s="4">
        <v>4.2</v>
      </c>
      <c r="J13267" s="4">
        <v>3.27</v>
      </c>
      <c r="K13267" s="4">
        <v>3.5</v>
      </c>
      <c r="L13267" s="4">
        <v>3.96</v>
      </c>
      <c r="M13267" s="4">
        <v>26</v>
      </c>
    </row>
    <row r="13268" spans="1:13" x14ac:dyDescent="0.2">
      <c r="A13268" s="3">
        <v>44682</v>
      </c>
      <c r="B13268" t="s">
        <v>5611</v>
      </c>
      <c r="C13268" t="s">
        <v>3903</v>
      </c>
      <c r="D13268" t="s">
        <v>1441</v>
      </c>
      <c r="E13268" t="s">
        <v>3902</v>
      </c>
      <c r="F13268" s="4">
        <v>8.80833333333333</v>
      </c>
      <c r="G13268" s="4">
        <v>8.75</v>
      </c>
      <c r="H13268" s="4">
        <v>0.41358052489776698</v>
      </c>
      <c r="I13268" s="4">
        <v>9.5</v>
      </c>
      <c r="J13268" s="4">
        <v>8</v>
      </c>
      <c r="K13268" s="4">
        <v>8.5</v>
      </c>
      <c r="L13268" s="4">
        <v>9</v>
      </c>
      <c r="M13268" s="4">
        <v>30</v>
      </c>
    </row>
    <row r="13269" spans="1:13" x14ac:dyDescent="0.2">
      <c r="A13269" s="3">
        <v>44682</v>
      </c>
      <c r="B13269" t="s">
        <v>6587</v>
      </c>
      <c r="C13269" t="s">
        <v>3915</v>
      </c>
      <c r="D13269" t="s">
        <v>2377</v>
      </c>
      <c r="E13269" t="s">
        <v>3914</v>
      </c>
      <c r="F13269" s="4">
        <v>8.21875</v>
      </c>
      <c r="G13269" s="4">
        <v>8.25</v>
      </c>
      <c r="H13269" s="4">
        <v>0.55810480938697304</v>
      </c>
      <c r="I13269" s="4">
        <v>9</v>
      </c>
      <c r="J13269" s="4">
        <v>6.5</v>
      </c>
      <c r="K13269" s="4">
        <v>8</v>
      </c>
      <c r="L13269" s="4">
        <v>8.5</v>
      </c>
      <c r="M13269" s="4">
        <v>24</v>
      </c>
    </row>
    <row r="13270" spans="1:13" x14ac:dyDescent="0.2">
      <c r="A13270" s="3">
        <v>44682</v>
      </c>
      <c r="B13270" t="s">
        <v>4586</v>
      </c>
      <c r="C13270" t="s">
        <v>3894</v>
      </c>
      <c r="D13270" t="s">
        <v>616</v>
      </c>
      <c r="E13270" t="s">
        <v>3893</v>
      </c>
      <c r="F13270" s="4">
        <v>7.5250000000000004</v>
      </c>
      <c r="G13270" s="4">
        <v>7.5</v>
      </c>
      <c r="H13270" s="4">
        <v>0.15185632956049699</v>
      </c>
      <c r="I13270" s="4">
        <v>7.75</v>
      </c>
      <c r="J13270" s="4">
        <v>7</v>
      </c>
      <c r="K13270" s="4">
        <v>7.5</v>
      </c>
      <c r="L13270" s="4">
        <v>7.5</v>
      </c>
      <c r="M13270" s="4">
        <v>30</v>
      </c>
    </row>
    <row r="13271" spans="1:13" x14ac:dyDescent="0.2">
      <c r="A13271" s="3">
        <v>44682</v>
      </c>
      <c r="B13271" t="s">
        <v>5677</v>
      </c>
      <c r="C13271" t="s">
        <v>3906</v>
      </c>
      <c r="D13271" t="s">
        <v>1507</v>
      </c>
      <c r="E13271" t="s">
        <v>3905</v>
      </c>
      <c r="F13271" s="4">
        <v>8.7916666666666696</v>
      </c>
      <c r="G13271" s="4">
        <v>8.75</v>
      </c>
      <c r="H13271" s="4">
        <v>0.47833823939171699</v>
      </c>
      <c r="I13271" s="4">
        <v>9.75</v>
      </c>
      <c r="J13271" s="4">
        <v>7.75</v>
      </c>
      <c r="K13271" s="4">
        <v>8.5</v>
      </c>
      <c r="L13271" s="4">
        <v>9</v>
      </c>
      <c r="M13271" s="4">
        <v>30</v>
      </c>
    </row>
    <row r="13272" spans="1:13" x14ac:dyDescent="0.2">
      <c r="A13272" s="3">
        <v>44682</v>
      </c>
      <c r="B13272" t="s">
        <v>6588</v>
      </c>
      <c r="C13272" t="s">
        <v>4436</v>
      </c>
      <c r="D13272" t="s">
        <v>2378</v>
      </c>
      <c r="E13272" t="s">
        <v>4435</v>
      </c>
      <c r="F13272" s="4">
        <v>7.96875</v>
      </c>
      <c r="G13272" s="4">
        <v>8</v>
      </c>
      <c r="H13272" s="4">
        <v>0.68490121471132104</v>
      </c>
      <c r="I13272" s="4">
        <v>9</v>
      </c>
      <c r="J13272" s="4">
        <v>6</v>
      </c>
      <c r="K13272" s="4">
        <v>7.6875</v>
      </c>
      <c r="L13272" s="4">
        <v>8.5</v>
      </c>
      <c r="M13272" s="4">
        <v>24</v>
      </c>
    </row>
    <row r="13273" spans="1:13" x14ac:dyDescent="0.2">
      <c r="A13273" s="3">
        <v>44682</v>
      </c>
      <c r="B13273" t="s">
        <v>4790</v>
      </c>
      <c r="C13273" t="s">
        <v>3897</v>
      </c>
      <c r="D13273" t="s">
        <v>812</v>
      </c>
      <c r="E13273" t="s">
        <v>3896</v>
      </c>
      <c r="F13273" s="4">
        <v>8.2750000000000004</v>
      </c>
      <c r="G13273" s="4">
        <v>8.25</v>
      </c>
      <c r="H13273" s="4">
        <v>0.36759938839017098</v>
      </c>
      <c r="I13273" s="4">
        <v>9</v>
      </c>
      <c r="J13273" s="4">
        <v>7.5</v>
      </c>
      <c r="K13273" s="4">
        <v>8</v>
      </c>
      <c r="L13273" s="4">
        <v>8.5</v>
      </c>
      <c r="M13273" s="4">
        <v>30</v>
      </c>
    </row>
    <row r="13274" spans="1:13" x14ac:dyDescent="0.2">
      <c r="A13274" s="3">
        <v>44682</v>
      </c>
      <c r="B13274" t="s">
        <v>5878</v>
      </c>
      <c r="C13274" t="s">
        <v>3909</v>
      </c>
      <c r="D13274" t="s">
        <v>1704</v>
      </c>
      <c r="E13274" t="s">
        <v>3908</v>
      </c>
      <c r="F13274" s="4">
        <v>8.69166666666667</v>
      </c>
      <c r="G13274" s="4">
        <v>8.75</v>
      </c>
      <c r="H13274" s="4">
        <v>0.51143532528954505</v>
      </c>
      <c r="I13274" s="4">
        <v>9.5</v>
      </c>
      <c r="J13274" s="4">
        <v>7.25</v>
      </c>
      <c r="K13274" s="4">
        <v>8.5</v>
      </c>
      <c r="L13274" s="4">
        <v>9</v>
      </c>
      <c r="M13274" s="4">
        <v>30</v>
      </c>
    </row>
    <row r="13275" spans="1:13" x14ac:dyDescent="0.2">
      <c r="A13275" s="3">
        <v>44682</v>
      </c>
      <c r="B13275" t="s">
        <v>4985</v>
      </c>
      <c r="C13275" t="s">
        <v>3900</v>
      </c>
      <c r="D13275" t="s">
        <v>1007</v>
      </c>
      <c r="E13275" t="s">
        <v>3899</v>
      </c>
      <c r="F13275" s="4">
        <v>8.6935483870967705</v>
      </c>
      <c r="G13275" s="4">
        <v>8.75</v>
      </c>
      <c r="H13275" s="4">
        <v>0.40160966445124902</v>
      </c>
      <c r="I13275" s="4">
        <v>9.5</v>
      </c>
      <c r="J13275" s="4">
        <v>8</v>
      </c>
      <c r="K13275" s="4">
        <v>8.5</v>
      </c>
      <c r="L13275" s="4">
        <v>9</v>
      </c>
      <c r="M13275" s="4">
        <v>31</v>
      </c>
    </row>
    <row r="13276" spans="1:13" x14ac:dyDescent="0.2">
      <c r="A13276" s="3">
        <v>44682</v>
      </c>
      <c r="B13276" t="s">
        <v>6073</v>
      </c>
      <c r="C13276" t="s">
        <v>3912</v>
      </c>
      <c r="D13276" t="s">
        <v>1897</v>
      </c>
      <c r="E13276" t="s">
        <v>3911</v>
      </c>
      <c r="F13276" s="4">
        <v>8.5322580645161299</v>
      </c>
      <c r="G13276" s="4">
        <v>8.5</v>
      </c>
      <c r="H13276" s="4">
        <v>0.614891370771669</v>
      </c>
      <c r="I13276" s="4">
        <v>9.5</v>
      </c>
      <c r="J13276" s="4">
        <v>7</v>
      </c>
      <c r="K13276" s="4">
        <v>8.125</v>
      </c>
      <c r="L13276" s="4">
        <v>9</v>
      </c>
      <c r="M13276" s="4">
        <v>31</v>
      </c>
    </row>
    <row r="13277" spans="1:13" x14ac:dyDescent="0.2">
      <c r="A13277" s="3">
        <v>44682</v>
      </c>
      <c r="B13277" t="s">
        <v>6555</v>
      </c>
      <c r="C13277" t="s">
        <v>3081</v>
      </c>
      <c r="D13277" t="s">
        <v>2345</v>
      </c>
      <c r="E13277" t="s">
        <v>3080</v>
      </c>
      <c r="F13277" s="4">
        <v>4.9189189189189202</v>
      </c>
      <c r="G13277" s="4">
        <v>4.82</v>
      </c>
      <c r="H13277" s="4">
        <v>0.546355520109712</v>
      </c>
      <c r="I13277" s="4">
        <v>6.6</v>
      </c>
      <c r="J13277" s="4">
        <v>3.8</v>
      </c>
      <c r="K13277" s="4">
        <v>4.54</v>
      </c>
      <c r="L13277" s="4">
        <v>5.2</v>
      </c>
      <c r="M13277" s="4">
        <v>37</v>
      </c>
    </row>
    <row r="13278" spans="1:13" x14ac:dyDescent="0.2">
      <c r="A13278" s="3">
        <v>44682</v>
      </c>
      <c r="B13278" t="s">
        <v>6617</v>
      </c>
      <c r="C13278" t="s">
        <v>3084</v>
      </c>
      <c r="D13278" t="s">
        <v>2407</v>
      </c>
      <c r="E13278" t="s">
        <v>3083</v>
      </c>
      <c r="F13278" s="4">
        <v>4.7735135135135103</v>
      </c>
      <c r="G13278" s="4">
        <v>4.71</v>
      </c>
      <c r="H13278" s="4">
        <v>0.57579518067633195</v>
      </c>
      <c r="I13278" s="4">
        <v>6.4</v>
      </c>
      <c r="J13278" s="4">
        <v>3.6</v>
      </c>
      <c r="K13278" s="4">
        <v>4.49</v>
      </c>
      <c r="L13278" s="4">
        <v>5.01</v>
      </c>
      <c r="M13278" s="4">
        <v>37</v>
      </c>
    </row>
    <row r="13279" spans="1:13" x14ac:dyDescent="0.2">
      <c r="A13279" s="3">
        <v>44682</v>
      </c>
      <c r="B13279" t="s">
        <v>3076</v>
      </c>
      <c r="C13279" t="s">
        <v>3072</v>
      </c>
      <c r="D13279" t="s">
        <v>3</v>
      </c>
      <c r="E13279" t="s">
        <v>3071</v>
      </c>
      <c r="F13279" s="4">
        <v>6.8827027027026997</v>
      </c>
      <c r="G13279" s="4">
        <v>6.81</v>
      </c>
      <c r="H13279" s="4">
        <v>0.345797376834796</v>
      </c>
      <c r="I13279" s="4">
        <v>7.9</v>
      </c>
      <c r="J13279" s="4">
        <v>6.2</v>
      </c>
      <c r="K13279" s="4">
        <v>6.7</v>
      </c>
      <c r="L13279" s="4">
        <v>7</v>
      </c>
      <c r="M13279" s="4">
        <v>37</v>
      </c>
    </row>
    <row r="13280" spans="1:13" x14ac:dyDescent="0.2">
      <c r="A13280" s="3">
        <v>44682</v>
      </c>
      <c r="B13280" t="s">
        <v>5092</v>
      </c>
      <c r="C13280" t="s">
        <v>3075</v>
      </c>
      <c r="D13280" t="s">
        <v>1108</v>
      </c>
      <c r="E13280" t="s">
        <v>3074</v>
      </c>
      <c r="F13280" s="4">
        <v>4.4021621621621598</v>
      </c>
      <c r="G13280" s="4">
        <v>4.34</v>
      </c>
      <c r="H13280" s="4">
        <v>0.60962709519442704</v>
      </c>
      <c r="I13280" s="4">
        <v>6</v>
      </c>
      <c r="J13280" s="4">
        <v>3.5</v>
      </c>
      <c r="K13280" s="4">
        <v>4</v>
      </c>
      <c r="L13280" s="4">
        <v>4.75</v>
      </c>
      <c r="M13280" s="4">
        <v>37</v>
      </c>
    </row>
    <row r="13281" spans="1:13" x14ac:dyDescent="0.2">
      <c r="A13281" s="3">
        <v>44682</v>
      </c>
      <c r="B13281" t="s">
        <v>6329</v>
      </c>
      <c r="C13281" t="s">
        <v>3102</v>
      </c>
      <c r="D13281" t="s">
        <v>2141</v>
      </c>
      <c r="E13281" t="s">
        <v>3101</v>
      </c>
      <c r="F13281" s="4">
        <v>3.7863888888888901</v>
      </c>
      <c r="G13281" s="4">
        <v>3.8</v>
      </c>
      <c r="H13281" s="4">
        <v>0.33416123377604701</v>
      </c>
      <c r="I13281" s="4">
        <v>4.5999999999999996</v>
      </c>
      <c r="J13281" s="4">
        <v>3.1</v>
      </c>
      <c r="K13281" s="4">
        <v>3.5074999999999998</v>
      </c>
      <c r="L13281" s="4">
        <v>3.9624999999999999</v>
      </c>
      <c r="M13281" s="4">
        <v>36</v>
      </c>
    </row>
    <row r="13282" spans="1:13" x14ac:dyDescent="0.2">
      <c r="A13282" s="3">
        <v>44682</v>
      </c>
      <c r="B13282" t="s">
        <v>6171</v>
      </c>
      <c r="C13282" t="s">
        <v>3078</v>
      </c>
      <c r="D13282" t="s">
        <v>1995</v>
      </c>
      <c r="E13282" t="s">
        <v>3077</v>
      </c>
      <c r="F13282" s="4">
        <v>3.7731249999999998</v>
      </c>
      <c r="G13282" s="4">
        <v>3.77</v>
      </c>
      <c r="H13282" s="4">
        <v>0.45170956626804398</v>
      </c>
      <c r="I13282" s="4">
        <v>4.96</v>
      </c>
      <c r="J13282" s="4">
        <v>2.8</v>
      </c>
      <c r="K13282" s="4">
        <v>3.5</v>
      </c>
      <c r="L13282" s="4">
        <v>4</v>
      </c>
      <c r="M13282" s="4">
        <v>32</v>
      </c>
    </row>
    <row r="13283" spans="1:13" x14ac:dyDescent="0.2">
      <c r="A13283" s="3">
        <v>44682</v>
      </c>
      <c r="B13283" t="s">
        <v>6330</v>
      </c>
      <c r="C13283" t="s">
        <v>3105</v>
      </c>
      <c r="D13283" t="s">
        <v>2142</v>
      </c>
      <c r="E13283" t="s">
        <v>3104</v>
      </c>
      <c r="F13283" s="4">
        <v>3.61878787878788</v>
      </c>
      <c r="G13283" s="4">
        <v>3.6</v>
      </c>
      <c r="H13283" s="4">
        <v>0.25484992613003599</v>
      </c>
      <c r="I13283" s="4">
        <v>4</v>
      </c>
      <c r="J13283" s="4">
        <v>3</v>
      </c>
      <c r="K13283" s="4">
        <v>3.5</v>
      </c>
      <c r="L13283" s="4">
        <v>3.8</v>
      </c>
      <c r="M13283" s="4">
        <v>33</v>
      </c>
    </row>
    <row r="13284" spans="1:13" x14ac:dyDescent="0.2">
      <c r="A13284" s="3">
        <v>44682</v>
      </c>
      <c r="B13284" t="s">
        <v>6333</v>
      </c>
      <c r="C13284" t="s">
        <v>3138</v>
      </c>
      <c r="D13284" t="s">
        <v>2145</v>
      </c>
      <c r="E13284" t="s">
        <v>3137</v>
      </c>
      <c r="F13284" s="4">
        <v>0.51057142857142901</v>
      </c>
      <c r="G13284" s="4">
        <v>0.5</v>
      </c>
      <c r="H13284" s="4">
        <v>9.1777956380118403E-2</v>
      </c>
      <c r="I13284" s="4">
        <v>0.66</v>
      </c>
      <c r="J13284" s="4">
        <v>0.26</v>
      </c>
      <c r="K13284" s="4">
        <v>0.46500000000000002</v>
      </c>
      <c r="L13284" s="4">
        <v>0.56999999999999995</v>
      </c>
      <c r="M13284" s="4">
        <v>35</v>
      </c>
    </row>
    <row r="13285" spans="1:13" x14ac:dyDescent="0.2">
      <c r="A13285" s="3">
        <v>44682</v>
      </c>
      <c r="B13285" t="s">
        <v>6397</v>
      </c>
      <c r="C13285" t="s">
        <v>3141</v>
      </c>
      <c r="D13285" t="s">
        <v>2211</v>
      </c>
      <c r="E13285" t="s">
        <v>3140</v>
      </c>
      <c r="F13285" s="4">
        <v>0.40371428571428603</v>
      </c>
      <c r="G13285" s="4">
        <v>0.4</v>
      </c>
      <c r="H13285" s="4">
        <v>6.48566616055887E-2</v>
      </c>
      <c r="I13285" s="4">
        <v>0.6</v>
      </c>
      <c r="J13285" s="4">
        <v>0.23</v>
      </c>
      <c r="K13285" s="4">
        <v>0.36</v>
      </c>
      <c r="L13285" s="4">
        <v>0.44</v>
      </c>
      <c r="M13285" s="4">
        <v>35</v>
      </c>
    </row>
    <row r="13286" spans="1:13" x14ac:dyDescent="0.2">
      <c r="A13286" s="3">
        <v>44682</v>
      </c>
      <c r="B13286" t="s">
        <v>6461</v>
      </c>
      <c r="C13286" t="s">
        <v>3144</v>
      </c>
      <c r="D13286" t="s">
        <v>2275</v>
      </c>
      <c r="E13286" t="s">
        <v>3143</v>
      </c>
      <c r="F13286" s="4">
        <v>0.42371428571428599</v>
      </c>
      <c r="G13286" s="4">
        <v>0.42</v>
      </c>
      <c r="H13286" s="4">
        <v>0.13195555656190799</v>
      </c>
      <c r="I13286" s="4">
        <v>0.7</v>
      </c>
      <c r="J13286" s="4">
        <v>-0.1</v>
      </c>
      <c r="K13286" s="4">
        <v>0.38</v>
      </c>
      <c r="L13286" s="4">
        <v>0.49</v>
      </c>
      <c r="M13286" s="4">
        <v>35</v>
      </c>
    </row>
    <row r="13287" spans="1:13" x14ac:dyDescent="0.2">
      <c r="A13287" s="3">
        <v>44682</v>
      </c>
      <c r="B13287" t="s">
        <v>6557</v>
      </c>
      <c r="C13287" t="s">
        <v>3147</v>
      </c>
      <c r="D13287" t="s">
        <v>2347</v>
      </c>
      <c r="E13287" t="s">
        <v>3146</v>
      </c>
      <c r="F13287" s="4">
        <v>-5.5142857142857098E-2</v>
      </c>
      <c r="G13287" s="4">
        <v>-0.08</v>
      </c>
      <c r="H13287" s="4">
        <v>0.130550225371455</v>
      </c>
      <c r="I13287" s="4">
        <v>0.35</v>
      </c>
      <c r="J13287" s="4">
        <v>-0.24</v>
      </c>
      <c r="K13287" s="4">
        <v>-0.13500000000000001</v>
      </c>
      <c r="L13287" s="4">
        <v>-5.0000000000000001E-3</v>
      </c>
      <c r="M13287" s="4">
        <v>35</v>
      </c>
    </row>
    <row r="13288" spans="1:13" x14ac:dyDescent="0.2">
      <c r="A13288" s="3">
        <v>44682</v>
      </c>
      <c r="B13288" t="s">
        <v>5714</v>
      </c>
      <c r="C13288" t="s">
        <v>3114</v>
      </c>
      <c r="D13288" t="s">
        <v>1542</v>
      </c>
      <c r="E13288" t="s">
        <v>3113</v>
      </c>
      <c r="F13288" s="4">
        <v>0.11270270270270299</v>
      </c>
      <c r="G13288" s="4">
        <v>0.11</v>
      </c>
      <c r="H13288" s="4">
        <v>7.3016309009572497E-2</v>
      </c>
      <c r="I13288" s="4">
        <v>0.39</v>
      </c>
      <c r="J13288" s="4">
        <v>-0.02</v>
      </c>
      <c r="K13288" s="4">
        <v>7.0000000000000007E-2</v>
      </c>
      <c r="L13288" s="4">
        <v>0.14000000000000001</v>
      </c>
      <c r="M13288" s="4">
        <v>37</v>
      </c>
    </row>
    <row r="13289" spans="1:13" x14ac:dyDescent="0.2">
      <c r="A13289" s="3">
        <v>44682</v>
      </c>
      <c r="B13289" t="s">
        <v>6619</v>
      </c>
      <c r="C13289" t="s">
        <v>3150</v>
      </c>
      <c r="D13289" t="s">
        <v>2409</v>
      </c>
      <c r="E13289" t="s">
        <v>3149</v>
      </c>
      <c r="F13289" s="4">
        <v>-0.11714285714285699</v>
      </c>
      <c r="G13289" s="4">
        <v>-0.14000000000000001</v>
      </c>
      <c r="H13289" s="4">
        <v>0.17861512070521299</v>
      </c>
      <c r="I13289" s="4">
        <v>0.46</v>
      </c>
      <c r="J13289" s="4">
        <v>-0.48</v>
      </c>
      <c r="K13289" s="4">
        <v>-0.23</v>
      </c>
      <c r="L13289" s="4">
        <v>-3.5000000000000003E-2</v>
      </c>
      <c r="M13289" s="4">
        <v>35</v>
      </c>
    </row>
    <row r="13290" spans="1:13" x14ac:dyDescent="0.2">
      <c r="A13290" s="3">
        <v>44682</v>
      </c>
      <c r="B13290" t="s">
        <v>5779</v>
      </c>
      <c r="C13290" t="s">
        <v>3117</v>
      </c>
      <c r="D13290" t="s">
        <v>1607</v>
      </c>
      <c r="E13290" t="s">
        <v>3116</v>
      </c>
      <c r="F13290" s="4">
        <v>0.42457142857142899</v>
      </c>
      <c r="G13290" s="4">
        <v>0.4</v>
      </c>
      <c r="H13290" s="4">
        <v>9.9538430566610103E-2</v>
      </c>
      <c r="I13290" s="4">
        <v>0.7</v>
      </c>
      <c r="J13290" s="4">
        <v>0.24</v>
      </c>
      <c r="K13290" s="4">
        <v>0.36499999999999999</v>
      </c>
      <c r="L13290" s="4">
        <v>0.48499999999999999</v>
      </c>
      <c r="M13290" s="4">
        <v>35</v>
      </c>
    </row>
    <row r="13291" spans="1:13" x14ac:dyDescent="0.2">
      <c r="A13291" s="3">
        <v>44682</v>
      </c>
      <c r="B13291" t="s">
        <v>5848</v>
      </c>
      <c r="C13291" t="s">
        <v>3120</v>
      </c>
      <c r="D13291" t="s">
        <v>1674</v>
      </c>
      <c r="E13291" t="s">
        <v>3119</v>
      </c>
      <c r="F13291" s="4">
        <v>0.48599999999999999</v>
      </c>
      <c r="G13291" s="4">
        <v>0.49</v>
      </c>
      <c r="H13291" s="4">
        <v>7.3292323649085903E-2</v>
      </c>
      <c r="I13291" s="4">
        <v>0.7</v>
      </c>
      <c r="J13291" s="4">
        <v>0.36</v>
      </c>
      <c r="K13291" s="4">
        <v>0.42499999999999999</v>
      </c>
      <c r="L13291" s="4">
        <v>0.54500000000000004</v>
      </c>
      <c r="M13291" s="4">
        <v>35</v>
      </c>
    </row>
    <row r="13292" spans="1:13" x14ac:dyDescent="0.2">
      <c r="A13292" s="3">
        <v>44682</v>
      </c>
      <c r="B13292" t="s">
        <v>5915</v>
      </c>
      <c r="C13292" t="s">
        <v>3123</v>
      </c>
      <c r="D13292" t="s">
        <v>1739</v>
      </c>
      <c r="E13292" t="s">
        <v>3122</v>
      </c>
      <c r="F13292" s="4">
        <v>0.36428571428571399</v>
      </c>
      <c r="G13292" s="4">
        <v>0.35</v>
      </c>
      <c r="H13292" s="4">
        <v>8.1899713218118703E-2</v>
      </c>
      <c r="I13292" s="4">
        <v>0.6</v>
      </c>
      <c r="J13292" s="4">
        <v>0.16</v>
      </c>
      <c r="K13292" s="4">
        <v>0.31</v>
      </c>
      <c r="L13292" s="4">
        <v>0.4</v>
      </c>
      <c r="M13292" s="4">
        <v>35</v>
      </c>
    </row>
    <row r="13293" spans="1:13" x14ac:dyDescent="0.2">
      <c r="A13293" s="3">
        <v>44682</v>
      </c>
      <c r="B13293" t="s">
        <v>5980</v>
      </c>
      <c r="C13293" t="s">
        <v>3126</v>
      </c>
      <c r="D13293" t="s">
        <v>1804</v>
      </c>
      <c r="E13293" t="s">
        <v>3125</v>
      </c>
      <c r="F13293" s="4">
        <v>0.45257142857142901</v>
      </c>
      <c r="G13293" s="4">
        <v>0.45</v>
      </c>
      <c r="H13293" s="4">
        <v>6.7490428826562393E-2</v>
      </c>
      <c r="I13293" s="4">
        <v>0.62</v>
      </c>
      <c r="J13293" s="4">
        <v>0.27</v>
      </c>
      <c r="K13293" s="4">
        <v>0.41</v>
      </c>
      <c r="L13293" s="4">
        <v>0.495</v>
      </c>
      <c r="M13293" s="4">
        <v>35</v>
      </c>
    </row>
    <row r="13294" spans="1:13" x14ac:dyDescent="0.2">
      <c r="A13294" s="3">
        <v>44682</v>
      </c>
      <c r="B13294" t="s">
        <v>6043</v>
      </c>
      <c r="C13294" t="s">
        <v>3129</v>
      </c>
      <c r="D13294" t="s">
        <v>1867</v>
      </c>
      <c r="E13294" t="s">
        <v>3128</v>
      </c>
      <c r="F13294" s="4">
        <v>0.60057142857142898</v>
      </c>
      <c r="G13294" s="4">
        <v>0.6</v>
      </c>
      <c r="H13294" s="4">
        <v>8.3347001680178195E-2</v>
      </c>
      <c r="I13294" s="4">
        <v>0.76</v>
      </c>
      <c r="J13294" s="4">
        <v>0.41</v>
      </c>
      <c r="K13294" s="4">
        <v>0.53500000000000003</v>
      </c>
      <c r="L13294" s="4">
        <v>0.67</v>
      </c>
      <c r="M13294" s="4">
        <v>35</v>
      </c>
    </row>
    <row r="13295" spans="1:13" x14ac:dyDescent="0.2">
      <c r="A13295" s="3">
        <v>44682</v>
      </c>
      <c r="B13295" t="s">
        <v>6107</v>
      </c>
      <c r="C13295" t="s">
        <v>3132</v>
      </c>
      <c r="D13295" t="s">
        <v>1931</v>
      </c>
      <c r="E13295" t="s">
        <v>3131</v>
      </c>
      <c r="F13295" s="4">
        <v>0.77600000000000002</v>
      </c>
      <c r="G13295" s="4">
        <v>0.79</v>
      </c>
      <c r="H13295" s="4">
        <v>0.115177612203679</v>
      </c>
      <c r="I13295" s="4">
        <v>1</v>
      </c>
      <c r="J13295" s="4">
        <v>0.53</v>
      </c>
      <c r="K13295" s="4">
        <v>0.7</v>
      </c>
      <c r="L13295" s="4">
        <v>0.84499999999999997</v>
      </c>
      <c r="M13295" s="4">
        <v>35</v>
      </c>
    </row>
    <row r="13296" spans="1:13" x14ac:dyDescent="0.2">
      <c r="A13296" s="3">
        <v>44682</v>
      </c>
      <c r="B13296" t="s">
        <v>6175</v>
      </c>
      <c r="C13296" t="s">
        <v>3135</v>
      </c>
      <c r="D13296" t="s">
        <v>1999</v>
      </c>
      <c r="E13296" t="s">
        <v>3134</v>
      </c>
      <c r="F13296" s="4">
        <v>0.51428571428571401</v>
      </c>
      <c r="G13296" s="4">
        <v>0.51</v>
      </c>
      <c r="H13296" s="4">
        <v>9.6262072253935294E-2</v>
      </c>
      <c r="I13296" s="4">
        <v>0.78</v>
      </c>
      <c r="J13296" s="4">
        <v>0.31</v>
      </c>
      <c r="K13296" s="4">
        <v>0.45</v>
      </c>
      <c r="L13296" s="4">
        <v>0.56999999999999995</v>
      </c>
      <c r="M13296" s="4">
        <v>35</v>
      </c>
    </row>
    <row r="13297" spans="1:13" x14ac:dyDescent="0.2">
      <c r="A13297" s="3">
        <v>44682</v>
      </c>
      <c r="B13297" t="s">
        <v>6556</v>
      </c>
      <c r="C13297" t="s">
        <v>3096</v>
      </c>
      <c r="D13297" t="s">
        <v>2346</v>
      </c>
      <c r="E13297" t="s">
        <v>3095</v>
      </c>
      <c r="F13297" s="4">
        <v>4.8123529411764698</v>
      </c>
      <c r="G13297" s="4">
        <v>4.95</v>
      </c>
      <c r="H13297" s="4">
        <v>0.50955154866673003</v>
      </c>
      <c r="I13297" s="4">
        <v>5.96</v>
      </c>
      <c r="J13297" s="4">
        <v>3.8</v>
      </c>
      <c r="K13297" s="4">
        <v>4.4024999999999999</v>
      </c>
      <c r="L13297" s="4">
        <v>5.1749999999999998</v>
      </c>
      <c r="M13297" s="4">
        <v>34</v>
      </c>
    </row>
    <row r="13298" spans="1:13" x14ac:dyDescent="0.2">
      <c r="A13298" s="3">
        <v>44682</v>
      </c>
      <c r="B13298" t="s">
        <v>6618</v>
      </c>
      <c r="C13298" t="s">
        <v>3099</v>
      </c>
      <c r="D13298" t="s">
        <v>2408</v>
      </c>
      <c r="E13298" t="s">
        <v>3098</v>
      </c>
      <c r="F13298" s="4">
        <v>4.64970588235294</v>
      </c>
      <c r="G13298" s="4">
        <v>4.71</v>
      </c>
      <c r="H13298" s="4">
        <v>0.51280266920142603</v>
      </c>
      <c r="I13298" s="4">
        <v>5.64</v>
      </c>
      <c r="J13298" s="4">
        <v>3.7</v>
      </c>
      <c r="K13298" s="4">
        <v>4.21</v>
      </c>
      <c r="L13298" s="4">
        <v>5</v>
      </c>
      <c r="M13298" s="4">
        <v>34</v>
      </c>
    </row>
    <row r="13299" spans="1:13" x14ac:dyDescent="0.2">
      <c r="A13299" s="3">
        <v>44682</v>
      </c>
      <c r="B13299" t="s">
        <v>3091</v>
      </c>
      <c r="C13299" t="s">
        <v>3087</v>
      </c>
      <c r="D13299" t="s">
        <v>8</v>
      </c>
      <c r="E13299" t="s">
        <v>3086</v>
      </c>
      <c r="F13299" s="4">
        <v>6.3917647058823501</v>
      </c>
      <c r="G13299" s="4">
        <v>6.375</v>
      </c>
      <c r="H13299" s="4">
        <v>0.42186074528634099</v>
      </c>
      <c r="I13299" s="4">
        <v>7.36</v>
      </c>
      <c r="J13299" s="4">
        <v>5.6</v>
      </c>
      <c r="K13299" s="4">
        <v>6.2024999999999997</v>
      </c>
      <c r="L13299" s="4">
        <v>6.5225</v>
      </c>
      <c r="M13299" s="4">
        <v>34</v>
      </c>
    </row>
    <row r="13300" spans="1:13" x14ac:dyDescent="0.2">
      <c r="A13300" s="3">
        <v>44682</v>
      </c>
      <c r="B13300" t="s">
        <v>5096</v>
      </c>
      <c r="C13300" t="s">
        <v>3090</v>
      </c>
      <c r="D13300" t="s">
        <v>1110</v>
      </c>
      <c r="E13300" t="s">
        <v>3089</v>
      </c>
      <c r="F13300" s="4">
        <v>4.1688235294117604</v>
      </c>
      <c r="G13300" s="4">
        <v>4.1349999999999998</v>
      </c>
      <c r="H13300" s="4">
        <v>0.502549649022483</v>
      </c>
      <c r="I13300" s="4">
        <v>5.8</v>
      </c>
      <c r="J13300" s="4">
        <v>3.4</v>
      </c>
      <c r="K13300" s="4">
        <v>3.9</v>
      </c>
      <c r="L13300" s="4">
        <v>4.4524999999999997</v>
      </c>
      <c r="M13300" s="4">
        <v>34</v>
      </c>
    </row>
    <row r="13301" spans="1:13" x14ac:dyDescent="0.2">
      <c r="A13301" s="3">
        <v>44682</v>
      </c>
      <c r="B13301" t="s">
        <v>6331</v>
      </c>
      <c r="C13301" t="s">
        <v>3108</v>
      </c>
      <c r="D13301" t="s">
        <v>2143</v>
      </c>
      <c r="E13301" t="s">
        <v>3107</v>
      </c>
      <c r="F13301" s="4">
        <v>3.7362500000000001</v>
      </c>
      <c r="G13301" s="4">
        <v>3.7</v>
      </c>
      <c r="H13301" s="4">
        <v>0.29939455034150803</v>
      </c>
      <c r="I13301" s="4">
        <v>4.5</v>
      </c>
      <c r="J13301" s="4">
        <v>3.1</v>
      </c>
      <c r="K13301" s="4">
        <v>3.5</v>
      </c>
      <c r="L13301" s="4">
        <v>3.9</v>
      </c>
      <c r="M13301" s="4">
        <v>32</v>
      </c>
    </row>
    <row r="13302" spans="1:13" x14ac:dyDescent="0.2">
      <c r="A13302" s="3">
        <v>44682</v>
      </c>
      <c r="B13302" t="s">
        <v>6173</v>
      </c>
      <c r="C13302" t="s">
        <v>3093</v>
      </c>
      <c r="D13302" t="s">
        <v>1997</v>
      </c>
      <c r="E13302" t="s">
        <v>3092</v>
      </c>
      <c r="F13302" s="4">
        <v>3.7155172413793101</v>
      </c>
      <c r="G13302" s="4">
        <v>3.72</v>
      </c>
      <c r="H13302" s="4">
        <v>0.369957393366323</v>
      </c>
      <c r="I13302" s="4">
        <v>4.72</v>
      </c>
      <c r="J13302" s="4">
        <v>2.9</v>
      </c>
      <c r="K13302" s="4">
        <v>3.5</v>
      </c>
      <c r="L13302" s="4">
        <v>4</v>
      </c>
      <c r="M13302" s="4">
        <v>29</v>
      </c>
    </row>
    <row r="13303" spans="1:13" x14ac:dyDescent="0.2">
      <c r="A13303" s="3">
        <v>44682</v>
      </c>
      <c r="B13303" t="s">
        <v>6332</v>
      </c>
      <c r="C13303" t="s">
        <v>3111</v>
      </c>
      <c r="D13303" t="s">
        <v>2144</v>
      </c>
      <c r="E13303" t="s">
        <v>3110</v>
      </c>
      <c r="F13303" s="4">
        <v>3.5870000000000002</v>
      </c>
      <c r="G13303" s="4">
        <v>3.5</v>
      </c>
      <c r="H13303" s="4">
        <v>0.28552613262850901</v>
      </c>
      <c r="I13303" s="4">
        <v>4.5</v>
      </c>
      <c r="J13303" s="4">
        <v>3</v>
      </c>
      <c r="K13303" s="4">
        <v>3.4849999999999999</v>
      </c>
      <c r="L13303" s="4">
        <v>3.6749999999999998</v>
      </c>
      <c r="M13303" s="4">
        <v>30</v>
      </c>
    </row>
    <row r="13304" spans="1:13" x14ac:dyDescent="0.2">
      <c r="A13304" s="3">
        <v>44682</v>
      </c>
      <c r="B13304" t="s">
        <v>6490</v>
      </c>
      <c r="C13304" t="s">
        <v>6486</v>
      </c>
      <c r="D13304" t="s">
        <v>2286</v>
      </c>
      <c r="E13304" t="s">
        <v>6485</v>
      </c>
      <c r="F13304" s="4">
        <v>0.41093750000000001</v>
      </c>
      <c r="G13304" s="4">
        <v>0.41499999999999998</v>
      </c>
      <c r="H13304" s="4">
        <v>7.9529234835677795E-2</v>
      </c>
      <c r="I13304" s="4">
        <v>0.56000000000000005</v>
      </c>
      <c r="J13304" s="4">
        <v>0.21</v>
      </c>
      <c r="K13304" s="4">
        <v>0.36749999999999999</v>
      </c>
      <c r="L13304" s="4">
        <v>0.45500000000000002</v>
      </c>
      <c r="M13304" s="4">
        <v>32</v>
      </c>
    </row>
    <row r="13305" spans="1:13" x14ac:dyDescent="0.2">
      <c r="A13305" s="3">
        <v>44682</v>
      </c>
      <c r="B13305" t="s">
        <v>6493</v>
      </c>
      <c r="C13305" t="s">
        <v>6489</v>
      </c>
      <c r="D13305" t="s">
        <v>2287</v>
      </c>
      <c r="E13305" t="s">
        <v>6488</v>
      </c>
      <c r="F13305" s="4">
        <v>0.46312500000000001</v>
      </c>
      <c r="G13305" s="4">
        <v>0.47499999999999998</v>
      </c>
      <c r="H13305" s="4">
        <v>8.0419765665397297E-2</v>
      </c>
      <c r="I13305" s="4">
        <v>0.61</v>
      </c>
      <c r="J13305" s="4">
        <v>0.3</v>
      </c>
      <c r="K13305" s="4">
        <v>0.41749999999999998</v>
      </c>
      <c r="L13305" s="4">
        <v>0.51</v>
      </c>
      <c r="M13305" s="4">
        <v>32</v>
      </c>
    </row>
    <row r="13306" spans="1:13" x14ac:dyDescent="0.2">
      <c r="A13306" s="3">
        <v>44682</v>
      </c>
      <c r="B13306" t="s">
        <v>6496</v>
      </c>
      <c r="C13306" t="s">
        <v>6492</v>
      </c>
      <c r="D13306" t="s">
        <v>2288</v>
      </c>
      <c r="E13306" t="s">
        <v>6491</v>
      </c>
      <c r="F13306" s="4">
        <v>0.38906249999999998</v>
      </c>
      <c r="G13306" s="4">
        <v>0.4</v>
      </c>
      <c r="H13306" s="4">
        <v>7.0039591338318899E-2</v>
      </c>
      <c r="I13306" s="4">
        <v>0.54</v>
      </c>
      <c r="J13306" s="4">
        <v>0.23</v>
      </c>
      <c r="K13306" s="4">
        <v>0.34749999999999998</v>
      </c>
      <c r="L13306" s="4">
        <v>0.44</v>
      </c>
      <c r="M13306" s="4">
        <v>32</v>
      </c>
    </row>
    <row r="13307" spans="1:13" x14ac:dyDescent="0.2">
      <c r="A13307" s="3">
        <v>44682</v>
      </c>
      <c r="B13307" t="s">
        <v>6558</v>
      </c>
      <c r="C13307" t="s">
        <v>6495</v>
      </c>
      <c r="D13307" t="s">
        <v>2348</v>
      </c>
      <c r="E13307" t="s">
        <v>6494</v>
      </c>
      <c r="F13307" s="4">
        <v>0.32750000000000001</v>
      </c>
      <c r="G13307" s="4">
        <v>0.315</v>
      </c>
      <c r="H13307" s="4">
        <v>7.2734603736083994E-2</v>
      </c>
      <c r="I13307" s="4">
        <v>0.49</v>
      </c>
      <c r="J13307" s="4">
        <v>0.2</v>
      </c>
      <c r="K13307" s="4">
        <v>0.27</v>
      </c>
      <c r="L13307" s="4">
        <v>0.38500000000000001</v>
      </c>
      <c r="M13307" s="4">
        <v>32</v>
      </c>
    </row>
    <row r="13308" spans="1:13" x14ac:dyDescent="0.2">
      <c r="A13308" s="3">
        <v>44682</v>
      </c>
      <c r="B13308" t="s">
        <v>6466</v>
      </c>
      <c r="C13308" t="s">
        <v>3153</v>
      </c>
      <c r="D13308" t="s">
        <v>2278</v>
      </c>
      <c r="E13308" t="s">
        <v>3152</v>
      </c>
      <c r="F13308" s="4">
        <v>0.52794117647058803</v>
      </c>
      <c r="G13308" s="4">
        <v>0.54</v>
      </c>
      <c r="H13308" s="4">
        <v>5.7301933531537702E-2</v>
      </c>
      <c r="I13308" s="4">
        <v>0.63</v>
      </c>
      <c r="J13308" s="4">
        <v>0.38</v>
      </c>
      <c r="K13308" s="4">
        <v>0.5</v>
      </c>
      <c r="L13308" s="4">
        <v>0.5575</v>
      </c>
      <c r="M13308" s="4">
        <v>34</v>
      </c>
    </row>
    <row r="13309" spans="1:13" x14ac:dyDescent="0.2">
      <c r="A13309" s="3">
        <v>44682</v>
      </c>
      <c r="B13309" t="s">
        <v>6620</v>
      </c>
      <c r="C13309" t="s">
        <v>6498</v>
      </c>
      <c r="D13309" t="s">
        <v>2410</v>
      </c>
      <c r="E13309" t="s">
        <v>6497</v>
      </c>
      <c r="F13309" s="4">
        <v>0.28187499999999999</v>
      </c>
      <c r="G13309" s="4">
        <v>0.28000000000000003</v>
      </c>
      <c r="H13309" s="4">
        <v>7.3635435894376502E-2</v>
      </c>
      <c r="I13309" s="4">
        <v>0.45</v>
      </c>
      <c r="J13309" s="4">
        <v>0.03</v>
      </c>
      <c r="K13309" s="4">
        <v>0.25750000000000001</v>
      </c>
      <c r="L13309" s="4">
        <v>0.32250000000000001</v>
      </c>
      <c r="M13309" s="4">
        <v>32</v>
      </c>
    </row>
    <row r="13310" spans="1:13" x14ac:dyDescent="0.2">
      <c r="A13310" s="3">
        <v>44682</v>
      </c>
      <c r="B13310" t="s">
        <v>6469</v>
      </c>
      <c r="C13310" t="s">
        <v>6465</v>
      </c>
      <c r="D13310" t="s">
        <v>2279</v>
      </c>
      <c r="E13310" t="s">
        <v>6464</v>
      </c>
      <c r="F13310" s="4">
        <v>0.47375</v>
      </c>
      <c r="G13310" s="4">
        <v>0.47</v>
      </c>
      <c r="H13310" s="4">
        <v>0.113840578966179</v>
      </c>
      <c r="I13310" s="4">
        <v>0.7</v>
      </c>
      <c r="J13310" s="4">
        <v>0.2</v>
      </c>
      <c r="K13310" s="4">
        <v>0.4</v>
      </c>
      <c r="L13310" s="4">
        <v>0.54500000000000004</v>
      </c>
      <c r="M13310" s="4">
        <v>32</v>
      </c>
    </row>
    <row r="13311" spans="1:13" x14ac:dyDescent="0.2">
      <c r="A13311" s="3">
        <v>44682</v>
      </c>
      <c r="B13311" t="s">
        <v>6472</v>
      </c>
      <c r="C13311" t="s">
        <v>6468</v>
      </c>
      <c r="D13311" t="s">
        <v>2280</v>
      </c>
      <c r="E13311" t="s">
        <v>6467</v>
      </c>
      <c r="F13311" s="4">
        <v>0.41749999999999998</v>
      </c>
      <c r="G13311" s="4">
        <v>0.41499999999999998</v>
      </c>
      <c r="H13311" s="4">
        <v>9.0944860997944701E-2</v>
      </c>
      <c r="I13311" s="4">
        <v>0.7</v>
      </c>
      <c r="J13311" s="4">
        <v>0.25</v>
      </c>
      <c r="K13311" s="4">
        <v>0.36499999999999999</v>
      </c>
      <c r="L13311" s="4">
        <v>0.45</v>
      </c>
      <c r="M13311" s="4">
        <v>32</v>
      </c>
    </row>
    <row r="13312" spans="1:13" x14ac:dyDescent="0.2">
      <c r="A13312" s="3">
        <v>44682</v>
      </c>
      <c r="B13312" t="s">
        <v>6475</v>
      </c>
      <c r="C13312" t="s">
        <v>6471</v>
      </c>
      <c r="D13312" t="s">
        <v>2281</v>
      </c>
      <c r="E13312" t="s">
        <v>6470</v>
      </c>
      <c r="F13312" s="4">
        <v>0.36781249999999999</v>
      </c>
      <c r="G13312" s="4">
        <v>0.36</v>
      </c>
      <c r="H13312" s="4">
        <v>7.9666011492334501E-2</v>
      </c>
      <c r="I13312" s="4">
        <v>0.6</v>
      </c>
      <c r="J13312" s="4">
        <v>0.16</v>
      </c>
      <c r="K13312" s="4">
        <v>0.32</v>
      </c>
      <c r="L13312" s="4">
        <v>0.41</v>
      </c>
      <c r="M13312" s="4">
        <v>32</v>
      </c>
    </row>
    <row r="13313" spans="1:13" x14ac:dyDescent="0.2">
      <c r="A13313" s="3">
        <v>44682</v>
      </c>
      <c r="B13313" t="s">
        <v>6478</v>
      </c>
      <c r="C13313" t="s">
        <v>6474</v>
      </c>
      <c r="D13313" t="s">
        <v>2282</v>
      </c>
      <c r="E13313" t="s">
        <v>6473</v>
      </c>
      <c r="F13313" s="4">
        <v>0.42625000000000002</v>
      </c>
      <c r="G13313" s="4">
        <v>0.42499999999999999</v>
      </c>
      <c r="H13313" s="4">
        <v>5.81849110248331E-2</v>
      </c>
      <c r="I13313" s="4">
        <v>0.53</v>
      </c>
      <c r="J13313" s="4">
        <v>0.33</v>
      </c>
      <c r="K13313" s="4">
        <v>0.38750000000000001</v>
      </c>
      <c r="L13313" s="4">
        <v>0.47249999999999998</v>
      </c>
      <c r="M13313" s="4">
        <v>32</v>
      </c>
    </row>
    <row r="13314" spans="1:13" x14ac:dyDescent="0.2">
      <c r="A13314" s="3">
        <v>44682</v>
      </c>
      <c r="B13314" t="s">
        <v>6481</v>
      </c>
      <c r="C13314" t="s">
        <v>6477</v>
      </c>
      <c r="D13314" t="s">
        <v>2283</v>
      </c>
      <c r="E13314" t="s">
        <v>6476</v>
      </c>
      <c r="F13314" s="4">
        <v>0.36031249999999998</v>
      </c>
      <c r="G13314" s="4">
        <v>0.36</v>
      </c>
      <c r="H13314" s="4">
        <v>7.0550113737591499E-2</v>
      </c>
      <c r="I13314" s="4">
        <v>0.54</v>
      </c>
      <c r="J13314" s="4">
        <v>0.23</v>
      </c>
      <c r="K13314" s="4">
        <v>0.3175</v>
      </c>
      <c r="L13314" s="4">
        <v>0.4</v>
      </c>
      <c r="M13314" s="4">
        <v>32</v>
      </c>
    </row>
    <row r="13315" spans="1:13" x14ac:dyDescent="0.2">
      <c r="A13315" s="3">
        <v>44682</v>
      </c>
      <c r="B13315" t="s">
        <v>6484</v>
      </c>
      <c r="C13315" t="s">
        <v>6480</v>
      </c>
      <c r="D13315" t="s">
        <v>2284</v>
      </c>
      <c r="E13315" t="s">
        <v>6479</v>
      </c>
      <c r="F13315" s="4">
        <v>0.29875000000000002</v>
      </c>
      <c r="G13315" s="4">
        <v>0.28999999999999998</v>
      </c>
      <c r="H13315" s="4">
        <v>8.2334878745671997E-2</v>
      </c>
      <c r="I13315" s="4">
        <v>0.5</v>
      </c>
      <c r="J13315" s="4">
        <v>0.16</v>
      </c>
      <c r="K13315" s="4">
        <v>0.2475</v>
      </c>
      <c r="L13315" s="4">
        <v>0.35</v>
      </c>
      <c r="M13315" s="4">
        <v>32</v>
      </c>
    </row>
    <row r="13316" spans="1:13" x14ac:dyDescent="0.2">
      <c r="A13316" s="3">
        <v>44682</v>
      </c>
      <c r="B13316" t="s">
        <v>6487</v>
      </c>
      <c r="C13316" t="s">
        <v>6483</v>
      </c>
      <c r="D13316" t="s">
        <v>2285</v>
      </c>
      <c r="E13316" t="s">
        <v>6482</v>
      </c>
      <c r="F13316" s="4">
        <v>0.49156250000000001</v>
      </c>
      <c r="G13316" s="4">
        <v>0.495</v>
      </c>
      <c r="H13316" s="4">
        <v>9.3777684084530799E-2</v>
      </c>
      <c r="I13316" s="4">
        <v>0.76</v>
      </c>
      <c r="J13316" s="4">
        <v>0.32</v>
      </c>
      <c r="K13316" s="4">
        <v>0.42</v>
      </c>
      <c r="L13316" s="4">
        <v>0.53249999999999997</v>
      </c>
      <c r="M13316" s="4">
        <v>32</v>
      </c>
    </row>
    <row r="13317" spans="1:13" x14ac:dyDescent="0.2">
      <c r="A13317" s="3">
        <v>44682</v>
      </c>
      <c r="B13317" t="s">
        <v>5405</v>
      </c>
      <c r="C13317" t="s">
        <v>4324</v>
      </c>
      <c r="D13317" t="s">
        <v>1258</v>
      </c>
      <c r="E13317" t="s">
        <v>4323</v>
      </c>
      <c r="F13317" s="4">
        <v>2.8068965517241402</v>
      </c>
      <c r="G13317" s="4">
        <v>2.8</v>
      </c>
      <c r="H13317" s="4">
        <v>0.77225598757460401</v>
      </c>
      <c r="I13317" s="4">
        <v>3.8</v>
      </c>
      <c r="J13317" s="4">
        <v>0</v>
      </c>
      <c r="K13317" s="4">
        <v>2.6</v>
      </c>
      <c r="L13317" s="4">
        <v>3.4</v>
      </c>
      <c r="M13317" s="4">
        <v>29</v>
      </c>
    </row>
    <row r="13318" spans="1:13" x14ac:dyDescent="0.2">
      <c r="A13318" s="3">
        <v>44682</v>
      </c>
      <c r="B13318" t="s">
        <v>6326</v>
      </c>
      <c r="C13318" t="s">
        <v>4327</v>
      </c>
      <c r="D13318" t="s">
        <v>2138</v>
      </c>
      <c r="E13318" t="s">
        <v>4326</v>
      </c>
      <c r="F13318" s="4">
        <v>2.2392857142857099</v>
      </c>
      <c r="G13318" s="4">
        <v>2.25</v>
      </c>
      <c r="H13318" s="4">
        <v>0.60756910030070799</v>
      </c>
      <c r="I13318" s="4">
        <v>3.8</v>
      </c>
      <c r="J13318" s="4">
        <v>1</v>
      </c>
      <c r="K13318" s="4">
        <v>2</v>
      </c>
      <c r="L13318" s="4">
        <v>2.5249999999999999</v>
      </c>
      <c r="M13318" s="4">
        <v>28</v>
      </c>
    </row>
    <row r="13319" spans="1:13" x14ac:dyDescent="0.2">
      <c r="A13319" s="3">
        <v>44682</v>
      </c>
      <c r="B13319" t="s">
        <v>5809</v>
      </c>
      <c r="C13319" t="s">
        <v>3939</v>
      </c>
      <c r="D13319" t="s">
        <v>1637</v>
      </c>
      <c r="E13319" t="s">
        <v>3947</v>
      </c>
      <c r="F13319" s="4">
        <v>20.34375</v>
      </c>
      <c r="G13319" s="4">
        <v>20.22</v>
      </c>
      <c r="H13319" s="4">
        <v>0.399432341770385</v>
      </c>
      <c r="I13319" s="4">
        <v>21.1</v>
      </c>
      <c r="J13319" s="4">
        <v>19.899999999999999</v>
      </c>
      <c r="K13319" s="4">
        <v>20</v>
      </c>
      <c r="L13319" s="4">
        <v>20.6175</v>
      </c>
      <c r="M13319" s="4">
        <v>24</v>
      </c>
    </row>
    <row r="13320" spans="1:13" x14ac:dyDescent="0.2">
      <c r="A13320" s="3">
        <v>44682</v>
      </c>
      <c r="B13320" t="s">
        <v>5879</v>
      </c>
      <c r="C13320" t="s">
        <v>3942</v>
      </c>
      <c r="D13320" t="s">
        <v>1705</v>
      </c>
      <c r="E13320" t="s">
        <v>3949</v>
      </c>
      <c r="F13320" s="4">
        <v>20.38625</v>
      </c>
      <c r="G13320" s="4">
        <v>20.309999999999999</v>
      </c>
      <c r="H13320" s="4">
        <v>0.380957746144931</v>
      </c>
      <c r="I13320" s="4">
        <v>21.2</v>
      </c>
      <c r="J13320" s="4">
        <v>19.8</v>
      </c>
      <c r="K13320" s="4">
        <v>20.137499999999999</v>
      </c>
      <c r="L13320" s="4">
        <v>20.672499999999999</v>
      </c>
      <c r="M13320" s="4">
        <v>24</v>
      </c>
    </row>
    <row r="13321" spans="1:13" x14ac:dyDescent="0.2">
      <c r="A13321" s="3">
        <v>44682</v>
      </c>
      <c r="B13321" t="s">
        <v>5946</v>
      </c>
      <c r="C13321" t="s">
        <v>3952</v>
      </c>
      <c r="D13321" t="s">
        <v>1770</v>
      </c>
      <c r="E13321" t="s">
        <v>3951</v>
      </c>
      <c r="F13321" s="4">
        <v>20.499166666666699</v>
      </c>
      <c r="G13321" s="4">
        <v>20.475000000000001</v>
      </c>
      <c r="H13321" s="4">
        <v>0.38012488413182299</v>
      </c>
      <c r="I13321" s="4">
        <v>21.27</v>
      </c>
      <c r="J13321" s="4">
        <v>19.829999999999998</v>
      </c>
      <c r="K13321" s="4">
        <v>20.212499999999999</v>
      </c>
      <c r="L13321" s="4">
        <v>20.7775</v>
      </c>
      <c r="M13321" s="4">
        <v>24</v>
      </c>
    </row>
    <row r="13322" spans="1:13" x14ac:dyDescent="0.2">
      <c r="A13322" s="3">
        <v>44682</v>
      </c>
      <c r="B13322" t="s">
        <v>3940</v>
      </c>
      <c r="C13322" t="s">
        <v>3936</v>
      </c>
      <c r="D13322" t="s">
        <v>291</v>
      </c>
      <c r="E13322" t="s">
        <v>3935</v>
      </c>
      <c r="F13322" s="4">
        <v>20.923999999999999</v>
      </c>
      <c r="G13322" s="4">
        <v>21</v>
      </c>
      <c r="H13322" s="4">
        <v>0.50127148676967004</v>
      </c>
      <c r="I13322" s="4">
        <v>21.53</v>
      </c>
      <c r="J13322" s="4">
        <v>19.29</v>
      </c>
      <c r="K13322" s="4">
        <v>20.8</v>
      </c>
      <c r="L13322" s="4">
        <v>21.3</v>
      </c>
      <c r="M13322" s="4">
        <v>30</v>
      </c>
    </row>
    <row r="13323" spans="1:13" x14ac:dyDescent="0.2">
      <c r="A13323" s="3">
        <v>44682</v>
      </c>
      <c r="B13323" t="s">
        <v>5349</v>
      </c>
      <c r="C13323" t="s">
        <v>3939</v>
      </c>
      <c r="D13323" t="s">
        <v>1219</v>
      </c>
      <c r="E13323" t="s">
        <v>3938</v>
      </c>
      <c r="F13323" s="4">
        <v>21.3537931034483</v>
      </c>
      <c r="G13323" s="4">
        <v>21.5</v>
      </c>
      <c r="H13323" s="4">
        <v>0.55897491505882901</v>
      </c>
      <c r="I13323" s="4">
        <v>22.21</v>
      </c>
      <c r="J13323" s="4">
        <v>20.25</v>
      </c>
      <c r="K13323" s="4">
        <v>20.81</v>
      </c>
      <c r="L13323" s="4">
        <v>21.78</v>
      </c>
      <c r="M13323" s="4">
        <v>29</v>
      </c>
    </row>
    <row r="13324" spans="1:13" x14ac:dyDescent="0.2">
      <c r="A13324" s="3">
        <v>44682</v>
      </c>
      <c r="B13324" t="s">
        <v>6286</v>
      </c>
      <c r="C13324" t="s">
        <v>3942</v>
      </c>
      <c r="D13324" t="s">
        <v>2098</v>
      </c>
      <c r="E13324" t="s">
        <v>3941</v>
      </c>
      <c r="F13324" s="4">
        <v>21.781428571428599</v>
      </c>
      <c r="G13324" s="4">
        <v>21.7</v>
      </c>
      <c r="H13324" s="4">
        <v>0.76743264013388002</v>
      </c>
      <c r="I13324" s="4">
        <v>23.1</v>
      </c>
      <c r="J13324" s="4">
        <v>20.399999999999999</v>
      </c>
      <c r="K13324" s="4">
        <v>21.04</v>
      </c>
      <c r="L13324" s="4">
        <v>22.25</v>
      </c>
      <c r="M13324" s="4">
        <v>21</v>
      </c>
    </row>
    <row r="13325" spans="1:13" x14ac:dyDescent="0.2">
      <c r="A13325" s="3">
        <v>44682</v>
      </c>
      <c r="B13325" t="s">
        <v>3583</v>
      </c>
      <c r="C13325" t="s">
        <v>3579</v>
      </c>
      <c r="D13325" t="s">
        <v>172</v>
      </c>
      <c r="E13325" t="s">
        <v>3578</v>
      </c>
      <c r="F13325" s="4">
        <v>1.76294117647059</v>
      </c>
      <c r="G13325" s="4">
        <v>1.8</v>
      </c>
      <c r="H13325" s="4">
        <v>0.27813806699861399</v>
      </c>
      <c r="I13325" s="4">
        <v>2.2999999999999998</v>
      </c>
      <c r="J13325" s="4">
        <v>1.2</v>
      </c>
      <c r="K13325" s="4">
        <v>1.6</v>
      </c>
      <c r="L13325" s="4">
        <v>1.9950000000000001</v>
      </c>
      <c r="M13325" s="4">
        <v>34</v>
      </c>
    </row>
    <row r="13326" spans="1:13" x14ac:dyDescent="0.2">
      <c r="A13326" s="3">
        <v>44682</v>
      </c>
      <c r="B13326" t="s">
        <v>5214</v>
      </c>
      <c r="C13326" t="s">
        <v>3582</v>
      </c>
      <c r="D13326" t="s">
        <v>1170</v>
      </c>
      <c r="E13326" t="s">
        <v>3581</v>
      </c>
      <c r="F13326" s="4">
        <v>1.9414705882352901</v>
      </c>
      <c r="G13326" s="4">
        <v>2</v>
      </c>
      <c r="H13326" s="4">
        <v>0.30833995753350701</v>
      </c>
      <c r="I13326" s="4">
        <v>2.7</v>
      </c>
      <c r="J13326" s="4">
        <v>1.3</v>
      </c>
      <c r="K13326" s="4">
        <v>1.825</v>
      </c>
      <c r="L13326" s="4">
        <v>2.0750000000000002</v>
      </c>
      <c r="M13326" s="4">
        <v>34</v>
      </c>
    </row>
    <row r="13327" spans="1:13" x14ac:dyDescent="0.2">
      <c r="A13327" s="3">
        <v>44682</v>
      </c>
      <c r="B13327" t="s">
        <v>6233</v>
      </c>
      <c r="C13327" t="s">
        <v>3585</v>
      </c>
      <c r="D13327" t="s">
        <v>2057</v>
      </c>
      <c r="E13327" t="s">
        <v>3584</v>
      </c>
      <c r="F13327" s="4">
        <v>2.1321739130434798</v>
      </c>
      <c r="G13327" s="4">
        <v>2.1</v>
      </c>
      <c r="H13327" s="4">
        <v>0.53698617319036102</v>
      </c>
      <c r="I13327" s="4">
        <v>3.34</v>
      </c>
      <c r="J13327" s="4">
        <v>0.6</v>
      </c>
      <c r="K13327" s="4">
        <v>2</v>
      </c>
      <c r="L13327" s="4">
        <v>2.4</v>
      </c>
      <c r="M13327" s="4">
        <v>23</v>
      </c>
    </row>
    <row r="13328" spans="1:13" x14ac:dyDescent="0.2">
      <c r="A13328" s="3">
        <v>44682</v>
      </c>
      <c r="B13328" t="s">
        <v>6234</v>
      </c>
      <c r="C13328" t="s">
        <v>3603</v>
      </c>
      <c r="D13328" t="s">
        <v>2058</v>
      </c>
      <c r="E13328" t="s">
        <v>3602</v>
      </c>
      <c r="F13328" s="4">
        <v>2.01444444444444</v>
      </c>
      <c r="G13328" s="4">
        <v>2</v>
      </c>
      <c r="H13328" s="4">
        <v>0.60328162407678099</v>
      </c>
      <c r="I13328" s="4">
        <v>3.3</v>
      </c>
      <c r="J13328" s="4">
        <v>0.7</v>
      </c>
      <c r="K13328" s="4">
        <v>1.7</v>
      </c>
      <c r="L13328" s="4">
        <v>2.35</v>
      </c>
      <c r="M13328" s="4">
        <v>27</v>
      </c>
    </row>
    <row r="13329" spans="1:13" x14ac:dyDescent="0.2">
      <c r="A13329" s="3">
        <v>44682</v>
      </c>
      <c r="B13329" t="s">
        <v>5218</v>
      </c>
      <c r="C13329" t="s">
        <v>3594</v>
      </c>
      <c r="D13329" t="s">
        <v>1172</v>
      </c>
      <c r="E13329" t="s">
        <v>3593</v>
      </c>
      <c r="F13329" s="4">
        <v>1.1260714285714299</v>
      </c>
      <c r="G13329" s="4">
        <v>1.19</v>
      </c>
      <c r="H13329" s="4">
        <v>0.46772371779767202</v>
      </c>
      <c r="I13329" s="4">
        <v>2</v>
      </c>
      <c r="J13329" s="4">
        <v>0.2</v>
      </c>
      <c r="K13329" s="4">
        <v>0.8</v>
      </c>
      <c r="L13329" s="4">
        <v>1.5</v>
      </c>
      <c r="M13329" s="4">
        <v>28</v>
      </c>
    </row>
    <row r="13330" spans="1:13" x14ac:dyDescent="0.2">
      <c r="A13330" s="3">
        <v>44682</v>
      </c>
      <c r="B13330" t="s">
        <v>6235</v>
      </c>
      <c r="C13330" t="s">
        <v>3606</v>
      </c>
      <c r="D13330" t="s">
        <v>2059</v>
      </c>
      <c r="E13330" t="s">
        <v>3605</v>
      </c>
      <c r="F13330" s="4">
        <v>2.0733333333333301</v>
      </c>
      <c r="G13330" s="4">
        <v>2</v>
      </c>
      <c r="H13330" s="4">
        <v>0.47538648244592302</v>
      </c>
      <c r="I13330" s="4">
        <v>3.2</v>
      </c>
      <c r="J13330" s="4">
        <v>1.3</v>
      </c>
      <c r="K13330" s="4">
        <v>1.85</v>
      </c>
      <c r="L13330" s="4">
        <v>2.2400000000000002</v>
      </c>
      <c r="M13330" s="4">
        <v>27</v>
      </c>
    </row>
    <row r="13331" spans="1:13" x14ac:dyDescent="0.2">
      <c r="A13331" s="3">
        <v>44682</v>
      </c>
      <c r="B13331" t="s">
        <v>5219</v>
      </c>
      <c r="C13331" t="s">
        <v>3597</v>
      </c>
      <c r="D13331" t="s">
        <v>1173</v>
      </c>
      <c r="E13331" t="s">
        <v>3596</v>
      </c>
      <c r="F13331" s="4">
        <v>2.0499999999999998</v>
      </c>
      <c r="G13331" s="4">
        <v>2.0499999999999998</v>
      </c>
      <c r="H13331" s="4">
        <v>0.41689327171351698</v>
      </c>
      <c r="I13331" s="4">
        <v>2.7</v>
      </c>
      <c r="J13331" s="4">
        <v>0.9</v>
      </c>
      <c r="K13331" s="4">
        <v>1.9</v>
      </c>
      <c r="L13331" s="4">
        <v>2.3849999999999998</v>
      </c>
      <c r="M13331" s="4">
        <v>28</v>
      </c>
    </row>
    <row r="13332" spans="1:13" x14ac:dyDescent="0.2">
      <c r="A13332" s="3">
        <v>44682</v>
      </c>
      <c r="B13332" t="s">
        <v>6236</v>
      </c>
      <c r="C13332" t="s">
        <v>3609</v>
      </c>
      <c r="D13332" t="s">
        <v>2060</v>
      </c>
      <c r="E13332" t="s">
        <v>3608</v>
      </c>
      <c r="F13332" s="4">
        <v>1.87222222222222</v>
      </c>
      <c r="G13332" s="4">
        <v>1.9</v>
      </c>
      <c r="H13332" s="4">
        <v>0.36203838867141502</v>
      </c>
      <c r="I13332" s="4">
        <v>2.96</v>
      </c>
      <c r="J13332" s="4">
        <v>1.4</v>
      </c>
      <c r="K13332" s="4">
        <v>1.55</v>
      </c>
      <c r="L13332" s="4">
        <v>2.085</v>
      </c>
      <c r="M13332" s="4">
        <v>27</v>
      </c>
    </row>
    <row r="13333" spans="1:13" x14ac:dyDescent="0.2">
      <c r="A13333" s="3">
        <v>44682</v>
      </c>
      <c r="B13333" t="s">
        <v>5220</v>
      </c>
      <c r="C13333" t="s">
        <v>3600</v>
      </c>
      <c r="D13333" t="s">
        <v>1174</v>
      </c>
      <c r="E13333" t="s">
        <v>3599</v>
      </c>
      <c r="F13333" s="4">
        <v>2.17035714285714</v>
      </c>
      <c r="G13333" s="4">
        <v>2.0499999999999998</v>
      </c>
      <c r="H13333" s="4">
        <v>0.63697480700723497</v>
      </c>
      <c r="I13333" s="4">
        <v>3.4</v>
      </c>
      <c r="J13333" s="4">
        <v>0.8</v>
      </c>
      <c r="K13333" s="4">
        <v>1.85</v>
      </c>
      <c r="L13333" s="4">
        <v>2.625</v>
      </c>
      <c r="M13333" s="4">
        <v>28</v>
      </c>
    </row>
    <row r="13334" spans="1:13" x14ac:dyDescent="0.2">
      <c r="A13334" s="3">
        <v>44682</v>
      </c>
      <c r="B13334" t="s">
        <v>6237</v>
      </c>
      <c r="C13334" t="s">
        <v>3612</v>
      </c>
      <c r="D13334" t="s">
        <v>2061</v>
      </c>
      <c r="E13334" t="s">
        <v>3611</v>
      </c>
      <c r="F13334" s="4">
        <v>1.7437037037037</v>
      </c>
      <c r="G13334" s="4">
        <v>1.8</v>
      </c>
      <c r="H13334" s="4">
        <v>0.72476069338648796</v>
      </c>
      <c r="I13334" s="4">
        <v>3.47</v>
      </c>
      <c r="J13334" s="4">
        <v>0.18</v>
      </c>
      <c r="K13334" s="4">
        <v>1.355</v>
      </c>
      <c r="L13334" s="4">
        <v>2.1</v>
      </c>
      <c r="M13334" s="4">
        <v>27</v>
      </c>
    </row>
    <row r="13335" spans="1:13" x14ac:dyDescent="0.2">
      <c r="A13335" s="3">
        <v>44682</v>
      </c>
      <c r="B13335" t="s">
        <v>6280</v>
      </c>
      <c r="C13335" t="s">
        <v>3879</v>
      </c>
      <c r="D13335" t="s">
        <v>2092</v>
      </c>
      <c r="E13335" t="s">
        <v>3878</v>
      </c>
      <c r="F13335" s="4">
        <v>0.42055555555555602</v>
      </c>
      <c r="G13335" s="4">
        <v>0.42499999999999999</v>
      </c>
      <c r="H13335" s="4">
        <v>0.155732509063089</v>
      </c>
      <c r="I13335" s="4">
        <v>0.6</v>
      </c>
      <c r="J13335" s="4">
        <v>0.1</v>
      </c>
      <c r="K13335" s="4">
        <v>0.3</v>
      </c>
      <c r="L13335" s="4">
        <v>0.57499999999999996</v>
      </c>
      <c r="M13335" s="4">
        <v>18</v>
      </c>
    </row>
    <row r="13336" spans="1:13" x14ac:dyDescent="0.2">
      <c r="A13336" s="3">
        <v>44682</v>
      </c>
      <c r="B13336" t="s">
        <v>5338</v>
      </c>
      <c r="C13336" t="s">
        <v>3870</v>
      </c>
      <c r="D13336" t="s">
        <v>1214</v>
      </c>
      <c r="E13336" t="s">
        <v>3869</v>
      </c>
      <c r="F13336" s="4">
        <v>0.49555555555555603</v>
      </c>
      <c r="G13336" s="4">
        <v>0.41499999999999998</v>
      </c>
      <c r="H13336" s="4">
        <v>0.22824708547130201</v>
      </c>
      <c r="I13336" s="4">
        <v>1.05</v>
      </c>
      <c r="J13336" s="4">
        <v>0.2</v>
      </c>
      <c r="K13336" s="4">
        <v>0.36249999999999999</v>
      </c>
      <c r="L13336" s="4">
        <v>0.57499999999999996</v>
      </c>
      <c r="M13336" s="4">
        <v>18</v>
      </c>
    </row>
    <row r="13337" spans="1:13" x14ac:dyDescent="0.2">
      <c r="A13337" s="3">
        <v>44682</v>
      </c>
      <c r="B13337" t="s">
        <v>6281</v>
      </c>
      <c r="C13337" t="s">
        <v>3882</v>
      </c>
      <c r="D13337" t="s">
        <v>2093</v>
      </c>
      <c r="E13337" t="s">
        <v>3881</v>
      </c>
      <c r="F13337" s="4">
        <v>0.50611111111111096</v>
      </c>
      <c r="G13337" s="4">
        <v>0.5</v>
      </c>
      <c r="H13337" s="4">
        <v>0.17925134797717401</v>
      </c>
      <c r="I13337" s="4">
        <v>0.87</v>
      </c>
      <c r="J13337" s="4">
        <v>0.1</v>
      </c>
      <c r="K13337" s="4">
        <v>0.41249999999999998</v>
      </c>
      <c r="L13337" s="4">
        <v>0.6</v>
      </c>
      <c r="M13337" s="4">
        <v>18</v>
      </c>
    </row>
    <row r="13338" spans="1:13" x14ac:dyDescent="0.2">
      <c r="A13338" s="3">
        <v>44682</v>
      </c>
      <c r="B13338" t="s">
        <v>5339</v>
      </c>
      <c r="C13338" t="s">
        <v>3873</v>
      </c>
      <c r="D13338" t="s">
        <v>1215</v>
      </c>
      <c r="E13338" t="s">
        <v>3872</v>
      </c>
      <c r="F13338" s="4">
        <v>0.46333333333333299</v>
      </c>
      <c r="G13338" s="4">
        <v>0.47499999999999998</v>
      </c>
      <c r="H13338" s="4">
        <v>0.195267538942616</v>
      </c>
      <c r="I13338" s="4">
        <v>0.9</v>
      </c>
      <c r="J13338" s="4">
        <v>0.19</v>
      </c>
      <c r="K13338" s="4">
        <v>0.3125</v>
      </c>
      <c r="L13338" s="4">
        <v>0.57499999999999996</v>
      </c>
      <c r="M13338" s="4">
        <v>18</v>
      </c>
    </row>
    <row r="13339" spans="1:13" x14ac:dyDescent="0.2">
      <c r="A13339" s="3">
        <v>44682</v>
      </c>
      <c r="B13339" t="s">
        <v>6282</v>
      </c>
      <c r="C13339" t="s">
        <v>3885</v>
      </c>
      <c r="D13339" t="s">
        <v>2094</v>
      </c>
      <c r="E13339" t="s">
        <v>3884</v>
      </c>
      <c r="F13339" s="4">
        <v>0.40333333333333299</v>
      </c>
      <c r="G13339" s="4">
        <v>0.5</v>
      </c>
      <c r="H13339" s="4">
        <v>0.222684160402391</v>
      </c>
      <c r="I13339" s="4">
        <v>0.6</v>
      </c>
      <c r="J13339" s="4">
        <v>-0.3</v>
      </c>
      <c r="K13339" s="4">
        <v>0.36249999999999999</v>
      </c>
      <c r="L13339" s="4">
        <v>0.5</v>
      </c>
      <c r="M13339" s="4">
        <v>18</v>
      </c>
    </row>
    <row r="13340" spans="1:13" x14ac:dyDescent="0.2">
      <c r="A13340" s="3">
        <v>44682</v>
      </c>
      <c r="B13340" t="s">
        <v>5340</v>
      </c>
      <c r="C13340" t="s">
        <v>3876</v>
      </c>
      <c r="D13340" t="s">
        <v>1216</v>
      </c>
      <c r="E13340" t="s">
        <v>3875</v>
      </c>
      <c r="F13340" s="4">
        <v>0.50277777777777799</v>
      </c>
      <c r="G13340" s="4">
        <v>0.44</v>
      </c>
      <c r="H13340" s="4">
        <v>0.216409349465192</v>
      </c>
      <c r="I13340" s="4">
        <v>1.1000000000000001</v>
      </c>
      <c r="J13340" s="4">
        <v>0.22</v>
      </c>
      <c r="K13340" s="4">
        <v>0.4</v>
      </c>
      <c r="L13340" s="4">
        <v>0.5</v>
      </c>
      <c r="M13340" s="4">
        <v>18</v>
      </c>
    </row>
    <row r="13341" spans="1:13" x14ac:dyDescent="0.2">
      <c r="A13341" s="3">
        <v>44682</v>
      </c>
      <c r="B13341" t="s">
        <v>6283</v>
      </c>
      <c r="C13341" t="s">
        <v>3888</v>
      </c>
      <c r="D13341" t="s">
        <v>2095</v>
      </c>
      <c r="E13341" t="s">
        <v>3887</v>
      </c>
      <c r="F13341" s="4">
        <v>0.41166666666666701</v>
      </c>
      <c r="G13341" s="4">
        <v>0.45</v>
      </c>
      <c r="H13341" s="4">
        <v>0.19294162482013899</v>
      </c>
      <c r="I13341" s="4">
        <v>0.8</v>
      </c>
      <c r="J13341" s="4">
        <v>0.1</v>
      </c>
      <c r="K13341" s="4">
        <v>0.3</v>
      </c>
      <c r="L13341" s="4">
        <v>0.5</v>
      </c>
      <c r="M13341" s="4">
        <v>18</v>
      </c>
    </row>
    <row r="13342" spans="1:13" x14ac:dyDescent="0.2">
      <c r="A13342" s="3">
        <v>44713</v>
      </c>
      <c r="B13342" t="s">
        <v>3931</v>
      </c>
      <c r="C13342" t="s">
        <v>3927</v>
      </c>
      <c r="D13342" t="s">
        <v>288</v>
      </c>
      <c r="E13342" t="s">
        <v>3926</v>
      </c>
      <c r="F13342" s="4">
        <v>9.6345454545454494</v>
      </c>
      <c r="G13342" s="4">
        <v>9.4</v>
      </c>
      <c r="H13342" s="4">
        <v>0.78765309787837601</v>
      </c>
      <c r="I13342" s="4">
        <v>12</v>
      </c>
      <c r="J13342" s="4">
        <v>8.94</v>
      </c>
      <c r="K13342" s="4">
        <v>9.1</v>
      </c>
      <c r="L13342" s="4">
        <v>9.7874999999999996</v>
      </c>
      <c r="M13342" s="4">
        <v>22</v>
      </c>
    </row>
    <row r="13343" spans="1:13" x14ac:dyDescent="0.2">
      <c r="A13343" s="3">
        <v>44713</v>
      </c>
      <c r="B13343" t="s">
        <v>5346</v>
      </c>
      <c r="C13343" t="s">
        <v>3930</v>
      </c>
      <c r="D13343" t="s">
        <v>1218</v>
      </c>
      <c r="E13343" t="s">
        <v>3929</v>
      </c>
      <c r="F13343" s="4">
        <v>9.3209090909090904</v>
      </c>
      <c r="G13343" s="4">
        <v>9.2449999999999992</v>
      </c>
      <c r="H13343" s="4">
        <v>0.69643246752156895</v>
      </c>
      <c r="I13343" s="4">
        <v>11</v>
      </c>
      <c r="J13343" s="4">
        <v>8.4</v>
      </c>
      <c r="K13343" s="4">
        <v>8.8000000000000007</v>
      </c>
      <c r="L13343" s="4">
        <v>9.6225000000000005</v>
      </c>
      <c r="M13343" s="4">
        <v>22</v>
      </c>
    </row>
    <row r="13344" spans="1:13" x14ac:dyDescent="0.2">
      <c r="A13344" s="3">
        <v>44713</v>
      </c>
      <c r="B13344" t="s">
        <v>6285</v>
      </c>
      <c r="C13344" t="s">
        <v>3933</v>
      </c>
      <c r="D13344" t="s">
        <v>2097</v>
      </c>
      <c r="E13344" t="s">
        <v>3932</v>
      </c>
      <c r="F13344" s="4">
        <v>8.6431578947368397</v>
      </c>
      <c r="G13344" s="4">
        <v>8.5299999999999994</v>
      </c>
      <c r="H13344" s="4">
        <v>0.515299833231736</v>
      </c>
      <c r="I13344" s="4">
        <v>10</v>
      </c>
      <c r="J13344" s="4">
        <v>7.75</v>
      </c>
      <c r="K13344" s="4">
        <v>8.4499999999999993</v>
      </c>
      <c r="L13344" s="4">
        <v>9</v>
      </c>
      <c r="M13344" s="4">
        <v>19</v>
      </c>
    </row>
    <row r="13345" spans="1:13" x14ac:dyDescent="0.2">
      <c r="A13345" s="3">
        <v>44713</v>
      </c>
      <c r="B13345" t="s">
        <v>3922</v>
      </c>
      <c r="C13345" t="s">
        <v>3918</v>
      </c>
      <c r="D13345" t="s">
        <v>285</v>
      </c>
      <c r="E13345" t="s">
        <v>3917</v>
      </c>
      <c r="F13345" s="4">
        <v>9.4280769230769206</v>
      </c>
      <c r="G13345" s="4">
        <v>9.5</v>
      </c>
      <c r="H13345" s="4">
        <v>0.46020881548070502</v>
      </c>
      <c r="I13345" s="4">
        <v>10.25</v>
      </c>
      <c r="J13345" s="4">
        <v>8.5</v>
      </c>
      <c r="K13345" s="4">
        <v>9.11</v>
      </c>
      <c r="L13345" s="4">
        <v>9.7174999999999994</v>
      </c>
      <c r="M13345" s="4">
        <v>26</v>
      </c>
    </row>
    <row r="13346" spans="1:13" x14ac:dyDescent="0.2">
      <c r="A13346" s="3">
        <v>44713</v>
      </c>
      <c r="B13346" t="s">
        <v>5343</v>
      </c>
      <c r="C13346" t="s">
        <v>3921</v>
      </c>
      <c r="D13346" t="s">
        <v>1217</v>
      </c>
      <c r="E13346" t="s">
        <v>3920</v>
      </c>
      <c r="F13346" s="4">
        <v>8.9857692307692307</v>
      </c>
      <c r="G13346" s="4">
        <v>9.0299999999999994</v>
      </c>
      <c r="H13346" s="4">
        <v>0.78486265334476502</v>
      </c>
      <c r="I13346" s="4">
        <v>10.06</v>
      </c>
      <c r="J13346" s="4">
        <v>6.9</v>
      </c>
      <c r="K13346" s="4">
        <v>8.7050000000000001</v>
      </c>
      <c r="L13346" s="4">
        <v>9.5</v>
      </c>
      <c r="M13346" s="4">
        <v>26</v>
      </c>
    </row>
    <row r="13347" spans="1:13" x14ac:dyDescent="0.2">
      <c r="A13347" s="3">
        <v>44713</v>
      </c>
      <c r="B13347" t="s">
        <v>6284</v>
      </c>
      <c r="C13347" t="s">
        <v>3924</v>
      </c>
      <c r="D13347" t="s">
        <v>2096</v>
      </c>
      <c r="E13347" t="s">
        <v>3923</v>
      </c>
      <c r="F13347" s="4">
        <v>8.1736363636363603</v>
      </c>
      <c r="G13347" s="4">
        <v>8.4949999999999992</v>
      </c>
      <c r="H13347" s="4">
        <v>0.99510490212528202</v>
      </c>
      <c r="I13347" s="4">
        <v>11.06</v>
      </c>
      <c r="J13347" s="4">
        <v>6.35</v>
      </c>
      <c r="K13347" s="4">
        <v>7.5975000000000001</v>
      </c>
      <c r="L13347" s="4">
        <v>8.6150000000000002</v>
      </c>
      <c r="M13347" s="4">
        <v>22</v>
      </c>
    </row>
    <row r="13348" spans="1:13" x14ac:dyDescent="0.2">
      <c r="A13348" s="3">
        <v>44713</v>
      </c>
      <c r="B13348" t="s">
        <v>5355</v>
      </c>
      <c r="C13348" t="s">
        <v>3988</v>
      </c>
      <c r="D13348" t="s">
        <v>1222</v>
      </c>
      <c r="E13348" t="s">
        <v>3987</v>
      </c>
      <c r="F13348" s="4">
        <v>3.5838461538461499</v>
      </c>
      <c r="G13348" s="4">
        <v>3.55</v>
      </c>
      <c r="H13348" s="4">
        <v>0.30739000534274902</v>
      </c>
      <c r="I13348" s="4">
        <v>4.1500000000000004</v>
      </c>
      <c r="J13348" s="4">
        <v>3</v>
      </c>
      <c r="K13348" s="4">
        <v>3.3624999999999998</v>
      </c>
      <c r="L13348" s="4">
        <v>3.78</v>
      </c>
      <c r="M13348" s="4">
        <v>26</v>
      </c>
    </row>
    <row r="13349" spans="1:13" x14ac:dyDescent="0.2">
      <c r="A13349" s="3">
        <v>44713</v>
      </c>
      <c r="B13349" t="s">
        <v>6289</v>
      </c>
      <c r="C13349" t="s">
        <v>3991</v>
      </c>
      <c r="D13349" t="s">
        <v>2101</v>
      </c>
      <c r="E13349" t="s">
        <v>3990</v>
      </c>
      <c r="F13349" s="4">
        <v>3.6496153846153798</v>
      </c>
      <c r="G13349" s="4">
        <v>3.51</v>
      </c>
      <c r="H13349" s="4">
        <v>0.36360946928517401</v>
      </c>
      <c r="I13349" s="4">
        <v>4.5</v>
      </c>
      <c r="J13349" s="4">
        <v>3.1</v>
      </c>
      <c r="K13349" s="4">
        <v>3.4</v>
      </c>
      <c r="L13349" s="4">
        <v>3.8</v>
      </c>
      <c r="M13349" s="4">
        <v>26</v>
      </c>
    </row>
    <row r="13350" spans="1:13" x14ac:dyDescent="0.2">
      <c r="A13350" s="3">
        <v>44713</v>
      </c>
      <c r="B13350" t="s">
        <v>5358</v>
      </c>
      <c r="C13350" t="s">
        <v>3994</v>
      </c>
      <c r="D13350" t="s">
        <v>1223</v>
      </c>
      <c r="E13350" t="s">
        <v>3993</v>
      </c>
      <c r="F13350" s="4">
        <v>3.6592592592592599</v>
      </c>
      <c r="G13350" s="4">
        <v>3.6</v>
      </c>
      <c r="H13350" s="4">
        <v>0.24999886039626301</v>
      </c>
      <c r="I13350" s="4">
        <v>4.09</v>
      </c>
      <c r="J13350" s="4">
        <v>3.2</v>
      </c>
      <c r="K13350" s="4">
        <v>3.5</v>
      </c>
      <c r="L13350" s="4">
        <v>3.85</v>
      </c>
      <c r="M13350" s="4">
        <v>27</v>
      </c>
    </row>
    <row r="13351" spans="1:13" x14ac:dyDescent="0.2">
      <c r="A13351" s="3">
        <v>44713</v>
      </c>
      <c r="B13351" t="s">
        <v>6290</v>
      </c>
      <c r="C13351" t="s">
        <v>3997</v>
      </c>
      <c r="D13351" t="s">
        <v>2102</v>
      </c>
      <c r="E13351" t="s">
        <v>3996</v>
      </c>
      <c r="F13351" s="4">
        <v>3.64518518518519</v>
      </c>
      <c r="G13351" s="4">
        <v>3.54</v>
      </c>
      <c r="H13351" s="4">
        <v>0.29708028402553899</v>
      </c>
      <c r="I13351" s="4">
        <v>4.2</v>
      </c>
      <c r="J13351" s="4">
        <v>3.27</v>
      </c>
      <c r="K13351" s="4">
        <v>3.4</v>
      </c>
      <c r="L13351" s="4">
        <v>3.8650000000000002</v>
      </c>
      <c r="M13351" s="4">
        <v>27</v>
      </c>
    </row>
    <row r="13352" spans="1:13" x14ac:dyDescent="0.2">
      <c r="A13352" s="3">
        <v>44713</v>
      </c>
      <c r="B13352" t="s">
        <v>5611</v>
      </c>
      <c r="C13352" t="s">
        <v>3903</v>
      </c>
      <c r="D13352" t="s">
        <v>1441</v>
      </c>
      <c r="E13352" t="s">
        <v>3902</v>
      </c>
      <c r="F13352" s="4">
        <v>9.5703125</v>
      </c>
      <c r="G13352" s="4">
        <v>9.5</v>
      </c>
      <c r="H13352" s="4">
        <v>0.51679211753076804</v>
      </c>
      <c r="I13352" s="4">
        <v>10.75</v>
      </c>
      <c r="J13352" s="4">
        <v>8.25</v>
      </c>
      <c r="K13352" s="4">
        <v>9.25</v>
      </c>
      <c r="L13352" s="4">
        <v>10</v>
      </c>
      <c r="M13352" s="4">
        <v>32</v>
      </c>
    </row>
    <row r="13353" spans="1:13" x14ac:dyDescent="0.2">
      <c r="A13353" s="3">
        <v>44713</v>
      </c>
      <c r="B13353" t="s">
        <v>6587</v>
      </c>
      <c r="C13353" t="s">
        <v>3915</v>
      </c>
      <c r="D13353" t="s">
        <v>2377</v>
      </c>
      <c r="E13353" t="s">
        <v>3914</v>
      </c>
      <c r="F13353" s="4">
        <v>8.6346153846153904</v>
      </c>
      <c r="G13353" s="4">
        <v>8.625</v>
      </c>
      <c r="H13353" s="4">
        <v>0.690039017848879</v>
      </c>
      <c r="I13353" s="4">
        <v>10.25</v>
      </c>
      <c r="J13353" s="4">
        <v>7.5</v>
      </c>
      <c r="K13353" s="4">
        <v>8.25</v>
      </c>
      <c r="L13353" s="4">
        <v>9</v>
      </c>
      <c r="M13353" s="4">
        <v>26</v>
      </c>
    </row>
    <row r="13354" spans="1:13" x14ac:dyDescent="0.2">
      <c r="A13354" s="3">
        <v>44713</v>
      </c>
      <c r="B13354" t="s">
        <v>4586</v>
      </c>
      <c r="C13354" t="s">
        <v>3894</v>
      </c>
      <c r="D13354" t="s">
        <v>616</v>
      </c>
      <c r="E13354" t="s">
        <v>3893</v>
      </c>
      <c r="F13354" s="4">
        <v>7.78125</v>
      </c>
      <c r="G13354" s="4">
        <v>7.75</v>
      </c>
      <c r="H13354" s="4">
        <v>0.176776695296637</v>
      </c>
      <c r="I13354" s="4">
        <v>8.75</v>
      </c>
      <c r="J13354" s="4">
        <v>7.75</v>
      </c>
      <c r="K13354" s="4">
        <v>7.75</v>
      </c>
      <c r="L13354" s="4">
        <v>7.75</v>
      </c>
      <c r="M13354" s="4">
        <v>32</v>
      </c>
    </row>
    <row r="13355" spans="1:13" x14ac:dyDescent="0.2">
      <c r="A13355" s="3">
        <v>44713</v>
      </c>
      <c r="B13355" t="s">
        <v>5677</v>
      </c>
      <c r="C13355" t="s">
        <v>3906</v>
      </c>
      <c r="D13355" t="s">
        <v>1507</v>
      </c>
      <c r="E13355" t="s">
        <v>3905</v>
      </c>
      <c r="F13355" s="4">
        <v>9.453125</v>
      </c>
      <c r="G13355" s="4">
        <v>9.5</v>
      </c>
      <c r="H13355" s="4">
        <v>0.56596157113358903</v>
      </c>
      <c r="I13355" s="4">
        <v>10.75</v>
      </c>
      <c r="J13355" s="4">
        <v>8.25</v>
      </c>
      <c r="K13355" s="4">
        <v>9.1875</v>
      </c>
      <c r="L13355" s="4">
        <v>9.8125</v>
      </c>
      <c r="M13355" s="4">
        <v>32</v>
      </c>
    </row>
    <row r="13356" spans="1:13" x14ac:dyDescent="0.2">
      <c r="A13356" s="3">
        <v>44713</v>
      </c>
      <c r="B13356" t="s">
        <v>6588</v>
      </c>
      <c r="C13356" t="s">
        <v>4436</v>
      </c>
      <c r="D13356" t="s">
        <v>2378</v>
      </c>
      <c r="E13356" t="s">
        <v>4435</v>
      </c>
      <c r="F13356" s="4">
        <v>8.3365384615384599</v>
      </c>
      <c r="G13356" s="4">
        <v>8.5</v>
      </c>
      <c r="H13356" s="4">
        <v>0.78403541913713204</v>
      </c>
      <c r="I13356" s="4">
        <v>10.5</v>
      </c>
      <c r="J13356" s="4">
        <v>7</v>
      </c>
      <c r="K13356" s="4">
        <v>8</v>
      </c>
      <c r="L13356" s="4">
        <v>8.6875</v>
      </c>
      <c r="M13356" s="4">
        <v>26</v>
      </c>
    </row>
    <row r="13357" spans="1:13" x14ac:dyDescent="0.2">
      <c r="A13357" s="3">
        <v>44713</v>
      </c>
      <c r="B13357" t="s">
        <v>4790</v>
      </c>
      <c r="C13357" t="s">
        <v>3897</v>
      </c>
      <c r="D13357" t="s">
        <v>812</v>
      </c>
      <c r="E13357" t="s">
        <v>3896</v>
      </c>
      <c r="F13357" s="4">
        <v>8.8671875</v>
      </c>
      <c r="G13357" s="4">
        <v>9</v>
      </c>
      <c r="H13357" s="4">
        <v>0.37018072635037402</v>
      </c>
      <c r="I13357" s="4">
        <v>9.5</v>
      </c>
      <c r="J13357" s="4">
        <v>7.75</v>
      </c>
      <c r="K13357" s="4">
        <v>8.75</v>
      </c>
      <c r="L13357" s="4">
        <v>9</v>
      </c>
      <c r="M13357" s="4">
        <v>32</v>
      </c>
    </row>
    <row r="13358" spans="1:13" x14ac:dyDescent="0.2">
      <c r="A13358" s="3">
        <v>44713</v>
      </c>
      <c r="B13358" t="s">
        <v>5878</v>
      </c>
      <c r="C13358" t="s">
        <v>3909</v>
      </c>
      <c r="D13358" t="s">
        <v>1704</v>
      </c>
      <c r="E13358" t="s">
        <v>3908</v>
      </c>
      <c r="F13358" s="4">
        <v>9.2177419354838701</v>
      </c>
      <c r="G13358" s="4">
        <v>9.25</v>
      </c>
      <c r="H13358" s="4">
        <v>0.56177522003864</v>
      </c>
      <c r="I13358" s="4">
        <v>10</v>
      </c>
      <c r="J13358" s="4">
        <v>7.5</v>
      </c>
      <c r="K13358" s="4">
        <v>9</v>
      </c>
      <c r="L13358" s="4">
        <v>9.625</v>
      </c>
      <c r="M13358" s="4">
        <v>31</v>
      </c>
    </row>
    <row r="13359" spans="1:13" x14ac:dyDescent="0.2">
      <c r="A13359" s="3">
        <v>44713</v>
      </c>
      <c r="B13359" t="s">
        <v>4985</v>
      </c>
      <c r="C13359" t="s">
        <v>3900</v>
      </c>
      <c r="D13359" t="s">
        <v>1007</v>
      </c>
      <c r="E13359" t="s">
        <v>3899</v>
      </c>
      <c r="F13359" s="4">
        <v>9.4696969696969706</v>
      </c>
      <c r="G13359" s="4">
        <v>9.5</v>
      </c>
      <c r="H13359" s="4">
        <v>0.51825117491717299</v>
      </c>
      <c r="I13359" s="4">
        <v>10.5</v>
      </c>
      <c r="J13359" s="4">
        <v>8</v>
      </c>
      <c r="K13359" s="4">
        <v>9.25</v>
      </c>
      <c r="L13359" s="4">
        <v>9.75</v>
      </c>
      <c r="M13359" s="4">
        <v>33</v>
      </c>
    </row>
    <row r="13360" spans="1:13" x14ac:dyDescent="0.2">
      <c r="A13360" s="3">
        <v>44713</v>
      </c>
      <c r="B13360" t="s">
        <v>6073</v>
      </c>
      <c r="C13360" t="s">
        <v>3912</v>
      </c>
      <c r="D13360" t="s">
        <v>1897</v>
      </c>
      <c r="E13360" t="s">
        <v>3911</v>
      </c>
      <c r="F13360" s="4">
        <v>9.0241935483870996</v>
      </c>
      <c r="G13360" s="4">
        <v>9</v>
      </c>
      <c r="H13360" s="4">
        <v>0.65623559892032901</v>
      </c>
      <c r="I13360" s="4">
        <v>10</v>
      </c>
      <c r="J13360" s="4">
        <v>7.5</v>
      </c>
      <c r="K13360" s="4">
        <v>8.5</v>
      </c>
      <c r="L13360" s="4">
        <v>9.5</v>
      </c>
      <c r="M13360" s="4">
        <v>31</v>
      </c>
    </row>
    <row r="13361" spans="1:13" x14ac:dyDescent="0.2">
      <c r="A13361" s="3">
        <v>44713</v>
      </c>
      <c r="B13361" t="s">
        <v>6617</v>
      </c>
      <c r="C13361" t="s">
        <v>3081</v>
      </c>
      <c r="D13361" t="s">
        <v>2407</v>
      </c>
      <c r="E13361" t="s">
        <v>3080</v>
      </c>
      <c r="F13361" s="4">
        <v>5.0502702702702704</v>
      </c>
      <c r="G13361" s="4">
        <v>4.9400000000000004</v>
      </c>
      <c r="H13361" s="4">
        <v>0.58860704910683703</v>
      </c>
      <c r="I13361" s="4">
        <v>6.32</v>
      </c>
      <c r="J13361" s="4">
        <v>4.17</v>
      </c>
      <c r="K13361" s="4">
        <v>4.5999999999999996</v>
      </c>
      <c r="L13361" s="4">
        <v>5.51</v>
      </c>
      <c r="M13361" s="4">
        <v>37</v>
      </c>
    </row>
    <row r="13362" spans="1:13" x14ac:dyDescent="0.2">
      <c r="A13362" s="3">
        <v>44713</v>
      </c>
      <c r="B13362" t="s">
        <v>6681</v>
      </c>
      <c r="C13362" t="s">
        <v>3084</v>
      </c>
      <c r="D13362" t="s">
        <v>2471</v>
      </c>
      <c r="E13362" t="s">
        <v>3083</v>
      </c>
      <c r="F13362" s="4">
        <v>4.8833333333333302</v>
      </c>
      <c r="G13362" s="4">
        <v>4.79</v>
      </c>
      <c r="H13362" s="4">
        <v>0.56837110613200104</v>
      </c>
      <c r="I13362" s="4">
        <v>6.22</v>
      </c>
      <c r="J13362" s="4">
        <v>4.05</v>
      </c>
      <c r="K13362" s="4">
        <v>4.4000000000000004</v>
      </c>
      <c r="L13362" s="4">
        <v>5.2024999999999997</v>
      </c>
      <c r="M13362" s="4">
        <v>36</v>
      </c>
    </row>
    <row r="13363" spans="1:13" x14ac:dyDescent="0.2">
      <c r="A13363" s="3">
        <v>44713</v>
      </c>
      <c r="B13363" t="s">
        <v>3076</v>
      </c>
      <c r="C13363" t="s">
        <v>3072</v>
      </c>
      <c r="D13363" t="s">
        <v>3</v>
      </c>
      <c r="E13363" t="s">
        <v>3071</v>
      </c>
      <c r="F13363" s="4">
        <v>7.4475675675675701</v>
      </c>
      <c r="G13363" s="4">
        <v>7.5</v>
      </c>
      <c r="H13363" s="4">
        <v>0.39728526978178502</v>
      </c>
      <c r="I13363" s="4">
        <v>8.36</v>
      </c>
      <c r="J13363" s="4">
        <v>6.7</v>
      </c>
      <c r="K13363" s="4">
        <v>7.2</v>
      </c>
      <c r="L13363" s="4">
        <v>7.7</v>
      </c>
      <c r="M13363" s="4">
        <v>37</v>
      </c>
    </row>
    <row r="13364" spans="1:13" x14ac:dyDescent="0.2">
      <c r="A13364" s="3">
        <v>44713</v>
      </c>
      <c r="B13364" t="s">
        <v>5092</v>
      </c>
      <c r="C13364" t="s">
        <v>3075</v>
      </c>
      <c r="D13364" t="s">
        <v>1108</v>
      </c>
      <c r="E13364" t="s">
        <v>3074</v>
      </c>
      <c r="F13364" s="4">
        <v>4.4951351351351398</v>
      </c>
      <c r="G13364" s="4">
        <v>4.5</v>
      </c>
      <c r="H13364" s="4">
        <v>0.52803946412713898</v>
      </c>
      <c r="I13364" s="4">
        <v>5.66</v>
      </c>
      <c r="J13364" s="4">
        <v>3.55</v>
      </c>
      <c r="K13364" s="4">
        <v>4.08</v>
      </c>
      <c r="L13364" s="4">
        <v>4.83</v>
      </c>
      <c r="M13364" s="4">
        <v>37</v>
      </c>
    </row>
    <row r="13365" spans="1:13" x14ac:dyDescent="0.2">
      <c r="A13365" s="3">
        <v>44713</v>
      </c>
      <c r="B13365" t="s">
        <v>6329</v>
      </c>
      <c r="C13365" t="s">
        <v>3102</v>
      </c>
      <c r="D13365" t="s">
        <v>2141</v>
      </c>
      <c r="E13365" t="s">
        <v>3101</v>
      </c>
      <c r="F13365" s="4">
        <v>3.8785294117647098</v>
      </c>
      <c r="G13365" s="4">
        <v>3.8</v>
      </c>
      <c r="H13365" s="4">
        <v>0.36481736695221401</v>
      </c>
      <c r="I13365" s="4">
        <v>5</v>
      </c>
      <c r="J13365" s="4">
        <v>3.1</v>
      </c>
      <c r="K13365" s="4">
        <v>3.7</v>
      </c>
      <c r="L13365" s="4">
        <v>4</v>
      </c>
      <c r="M13365" s="4">
        <v>34</v>
      </c>
    </row>
    <row r="13366" spans="1:13" x14ac:dyDescent="0.2">
      <c r="A13366" s="3">
        <v>44713</v>
      </c>
      <c r="B13366" t="s">
        <v>6171</v>
      </c>
      <c r="C13366" t="s">
        <v>3078</v>
      </c>
      <c r="D13366" t="s">
        <v>1995</v>
      </c>
      <c r="E13366" t="s">
        <v>3077</v>
      </c>
      <c r="F13366" s="4">
        <v>3.8546666666666698</v>
      </c>
      <c r="G13366" s="4">
        <v>3.85</v>
      </c>
      <c r="H13366" s="4">
        <v>0.47213187325907802</v>
      </c>
      <c r="I13366" s="4">
        <v>5.19</v>
      </c>
      <c r="J13366" s="4">
        <v>2.8</v>
      </c>
      <c r="K13366" s="4">
        <v>3.585</v>
      </c>
      <c r="L13366" s="4">
        <v>4</v>
      </c>
      <c r="M13366" s="4">
        <v>30</v>
      </c>
    </row>
    <row r="13367" spans="1:13" x14ac:dyDescent="0.2">
      <c r="A13367" s="3">
        <v>44713</v>
      </c>
      <c r="B13367" t="s">
        <v>6330</v>
      </c>
      <c r="C13367" t="s">
        <v>3105</v>
      </c>
      <c r="D13367" t="s">
        <v>2142</v>
      </c>
      <c r="E13367" t="s">
        <v>3104</v>
      </c>
      <c r="F13367" s="4">
        <v>3.6865625</v>
      </c>
      <c r="G13367" s="4">
        <v>3.6</v>
      </c>
      <c r="H13367" s="4">
        <v>0.33220290510663902</v>
      </c>
      <c r="I13367" s="4">
        <v>5</v>
      </c>
      <c r="J13367" s="4">
        <v>3</v>
      </c>
      <c r="K13367" s="4">
        <v>3.5</v>
      </c>
      <c r="L13367" s="4">
        <v>3.8250000000000002</v>
      </c>
      <c r="M13367" s="4">
        <v>32</v>
      </c>
    </row>
    <row r="13368" spans="1:13" x14ac:dyDescent="0.2">
      <c r="A13368" s="3">
        <v>44713</v>
      </c>
      <c r="B13368" t="s">
        <v>6333</v>
      </c>
      <c r="C13368" t="s">
        <v>3135</v>
      </c>
      <c r="D13368" t="s">
        <v>2145</v>
      </c>
      <c r="E13368" t="s">
        <v>3134</v>
      </c>
      <c r="F13368" s="4">
        <v>0.49083333333333301</v>
      </c>
      <c r="G13368" s="4">
        <v>0.5</v>
      </c>
      <c r="H13368" s="4">
        <v>0.114302230949356</v>
      </c>
      <c r="I13368" s="4">
        <v>0.78</v>
      </c>
      <c r="J13368" s="4">
        <v>0.17</v>
      </c>
      <c r="K13368" s="4">
        <v>0.43</v>
      </c>
      <c r="L13368" s="4">
        <v>0.52500000000000002</v>
      </c>
      <c r="M13368" s="4">
        <v>36</v>
      </c>
    </row>
    <row r="13369" spans="1:13" x14ac:dyDescent="0.2">
      <c r="A13369" s="3">
        <v>44713</v>
      </c>
      <c r="B13369" t="s">
        <v>6397</v>
      </c>
      <c r="C13369" t="s">
        <v>3138</v>
      </c>
      <c r="D13369" t="s">
        <v>2211</v>
      </c>
      <c r="E13369" t="s">
        <v>3137</v>
      </c>
      <c r="F13369" s="4">
        <v>0.41861111111111099</v>
      </c>
      <c r="G13369" s="4">
        <v>0.43</v>
      </c>
      <c r="H13369" s="4">
        <v>7.4225631990872606E-2</v>
      </c>
      <c r="I13369" s="4">
        <v>0.6</v>
      </c>
      <c r="J13369" s="4">
        <v>0.25</v>
      </c>
      <c r="K13369" s="4">
        <v>0.37</v>
      </c>
      <c r="L13369" s="4">
        <v>0.46</v>
      </c>
      <c r="M13369" s="4">
        <v>36</v>
      </c>
    </row>
    <row r="13370" spans="1:13" x14ac:dyDescent="0.2">
      <c r="A13370" s="3">
        <v>44713</v>
      </c>
      <c r="B13370" t="s">
        <v>6461</v>
      </c>
      <c r="C13370" t="s">
        <v>3141</v>
      </c>
      <c r="D13370" t="s">
        <v>2275</v>
      </c>
      <c r="E13370" t="s">
        <v>3140</v>
      </c>
      <c r="F13370" s="4">
        <v>0.44444444444444398</v>
      </c>
      <c r="G13370" s="4">
        <v>0.42499999999999999</v>
      </c>
      <c r="H13370" s="4">
        <v>0.113978555487912</v>
      </c>
      <c r="I13370" s="4">
        <v>0.7</v>
      </c>
      <c r="J13370" s="4">
        <v>0.2</v>
      </c>
      <c r="K13370" s="4">
        <v>0.3775</v>
      </c>
      <c r="L13370" s="4">
        <v>0.51500000000000001</v>
      </c>
      <c r="M13370" s="4">
        <v>36</v>
      </c>
    </row>
    <row r="13371" spans="1:13" x14ac:dyDescent="0.2">
      <c r="A13371" s="3">
        <v>44713</v>
      </c>
      <c r="B13371" t="s">
        <v>6557</v>
      </c>
      <c r="C13371" t="s">
        <v>3144</v>
      </c>
      <c r="D13371" t="s">
        <v>2347</v>
      </c>
      <c r="E13371" t="s">
        <v>3143</v>
      </c>
      <c r="F13371" s="4">
        <v>-3.7777777777777799E-2</v>
      </c>
      <c r="G13371" s="4">
        <v>-6.5000000000000002E-2</v>
      </c>
      <c r="H13371" s="4">
        <v>0.11737877907772699</v>
      </c>
      <c r="I13371" s="4">
        <v>0.35</v>
      </c>
      <c r="J13371" s="4">
        <v>-0.22</v>
      </c>
      <c r="K13371" s="4">
        <v>-0.1125</v>
      </c>
      <c r="L13371" s="4">
        <v>2.5000000000000001E-3</v>
      </c>
      <c r="M13371" s="4">
        <v>36</v>
      </c>
    </row>
    <row r="13372" spans="1:13" x14ac:dyDescent="0.2">
      <c r="A13372" s="3">
        <v>44713</v>
      </c>
      <c r="B13372" t="s">
        <v>6619</v>
      </c>
      <c r="C13372" t="s">
        <v>3147</v>
      </c>
      <c r="D13372" t="s">
        <v>2409</v>
      </c>
      <c r="E13372" t="s">
        <v>3146</v>
      </c>
      <c r="F13372" s="4">
        <v>-8.2500000000000004E-2</v>
      </c>
      <c r="G13372" s="4">
        <v>-0.105</v>
      </c>
      <c r="H13372" s="4">
        <v>0.15894967757123599</v>
      </c>
      <c r="I13372" s="4">
        <v>0.43</v>
      </c>
      <c r="J13372" s="4">
        <v>-0.32</v>
      </c>
      <c r="K13372" s="4">
        <v>-0.20250000000000001</v>
      </c>
      <c r="L13372" s="4">
        <v>-3.5000000000000003E-2</v>
      </c>
      <c r="M13372" s="4">
        <v>36</v>
      </c>
    </row>
    <row r="13373" spans="1:13" x14ac:dyDescent="0.2">
      <c r="A13373" s="3">
        <v>44713</v>
      </c>
      <c r="B13373" t="s">
        <v>5779</v>
      </c>
      <c r="C13373" t="s">
        <v>3114</v>
      </c>
      <c r="D13373" t="s">
        <v>1607</v>
      </c>
      <c r="E13373" t="s">
        <v>3113</v>
      </c>
      <c r="F13373" s="4">
        <v>0.70921052631578996</v>
      </c>
      <c r="G13373" s="4">
        <v>0.76500000000000001</v>
      </c>
      <c r="H13373" s="4">
        <v>0.12643514690420701</v>
      </c>
      <c r="I13373" s="4">
        <v>0.86</v>
      </c>
      <c r="J13373" s="4">
        <v>0.37</v>
      </c>
      <c r="K13373" s="4">
        <v>0.63500000000000001</v>
      </c>
      <c r="L13373" s="4">
        <v>0.8</v>
      </c>
      <c r="M13373" s="4">
        <v>38</v>
      </c>
    </row>
    <row r="13374" spans="1:13" x14ac:dyDescent="0.2">
      <c r="A13374" s="3">
        <v>44713</v>
      </c>
      <c r="B13374" t="s">
        <v>6683</v>
      </c>
      <c r="C13374" t="s">
        <v>3150</v>
      </c>
      <c r="D13374" t="s">
        <v>2473</v>
      </c>
      <c r="E13374" t="s">
        <v>3149</v>
      </c>
      <c r="F13374" s="4">
        <v>0.33083333333333298</v>
      </c>
      <c r="G13374" s="4">
        <v>0.315</v>
      </c>
      <c r="H13374" s="4">
        <v>0.12276283755972001</v>
      </c>
      <c r="I13374" s="4">
        <v>0.6</v>
      </c>
      <c r="J13374" s="4">
        <v>0.14000000000000001</v>
      </c>
      <c r="K13374" s="4">
        <v>0.23749999999999999</v>
      </c>
      <c r="L13374" s="4">
        <v>0.44</v>
      </c>
      <c r="M13374" s="4">
        <v>36</v>
      </c>
    </row>
    <row r="13375" spans="1:13" x14ac:dyDescent="0.2">
      <c r="A13375" s="3">
        <v>44713</v>
      </c>
      <c r="B13375" t="s">
        <v>5848</v>
      </c>
      <c r="C13375" t="s">
        <v>3117</v>
      </c>
      <c r="D13375" t="s">
        <v>1674</v>
      </c>
      <c r="E13375" t="s">
        <v>3116</v>
      </c>
      <c r="F13375" s="4">
        <v>0.55527777777777798</v>
      </c>
      <c r="G13375" s="4">
        <v>0.56000000000000005</v>
      </c>
      <c r="H13375" s="4">
        <v>9.2781959795490795E-2</v>
      </c>
      <c r="I13375" s="4">
        <v>0.79</v>
      </c>
      <c r="J13375" s="4">
        <v>0.38</v>
      </c>
      <c r="K13375" s="4">
        <v>0.48</v>
      </c>
      <c r="L13375" s="4">
        <v>0.62</v>
      </c>
      <c r="M13375" s="4">
        <v>36</v>
      </c>
    </row>
    <row r="13376" spans="1:13" x14ac:dyDescent="0.2">
      <c r="A13376" s="3">
        <v>44713</v>
      </c>
      <c r="B13376" t="s">
        <v>5915</v>
      </c>
      <c r="C13376" t="s">
        <v>3120</v>
      </c>
      <c r="D13376" t="s">
        <v>1739</v>
      </c>
      <c r="E13376" t="s">
        <v>3119</v>
      </c>
      <c r="F13376" s="4">
        <v>0.414444444444444</v>
      </c>
      <c r="G13376" s="4">
        <v>0.4</v>
      </c>
      <c r="H13376" s="4">
        <v>0.103218061665429</v>
      </c>
      <c r="I13376" s="4">
        <v>0.7</v>
      </c>
      <c r="J13376" s="4">
        <v>0.26</v>
      </c>
      <c r="K13376" s="4">
        <v>0.33</v>
      </c>
      <c r="L13376" s="4">
        <v>0.47</v>
      </c>
      <c r="M13376" s="4">
        <v>36</v>
      </c>
    </row>
    <row r="13377" spans="1:13" x14ac:dyDescent="0.2">
      <c r="A13377" s="3">
        <v>44713</v>
      </c>
      <c r="B13377" t="s">
        <v>5980</v>
      </c>
      <c r="C13377" t="s">
        <v>3123</v>
      </c>
      <c r="D13377" t="s">
        <v>1804</v>
      </c>
      <c r="E13377" t="s">
        <v>3122</v>
      </c>
      <c r="F13377" s="4">
        <v>0.46972222222222199</v>
      </c>
      <c r="G13377" s="4">
        <v>0.47</v>
      </c>
      <c r="H13377" s="4">
        <v>8.0195693190776796E-2</v>
      </c>
      <c r="I13377" s="4">
        <v>0.61</v>
      </c>
      <c r="J13377" s="4">
        <v>0.3</v>
      </c>
      <c r="K13377" s="4">
        <v>0.41</v>
      </c>
      <c r="L13377" s="4">
        <v>0.54249999999999998</v>
      </c>
      <c r="M13377" s="4">
        <v>36</v>
      </c>
    </row>
    <row r="13378" spans="1:13" x14ac:dyDescent="0.2">
      <c r="A13378" s="3">
        <v>44713</v>
      </c>
      <c r="B13378" t="s">
        <v>6043</v>
      </c>
      <c r="C13378" t="s">
        <v>3126</v>
      </c>
      <c r="D13378" t="s">
        <v>1867</v>
      </c>
      <c r="E13378" t="s">
        <v>3125</v>
      </c>
      <c r="F13378" s="4">
        <v>0.61305555555555602</v>
      </c>
      <c r="G13378" s="4">
        <v>0.61499999999999999</v>
      </c>
      <c r="H13378" s="4">
        <v>7.18657257646685E-2</v>
      </c>
      <c r="I13378" s="4">
        <v>0.77</v>
      </c>
      <c r="J13378" s="4">
        <v>0.49</v>
      </c>
      <c r="K13378" s="4">
        <v>0.5575</v>
      </c>
      <c r="L13378" s="4">
        <v>0.65249999999999997</v>
      </c>
      <c r="M13378" s="4">
        <v>36</v>
      </c>
    </row>
    <row r="13379" spans="1:13" x14ac:dyDescent="0.2">
      <c r="A13379" s="3">
        <v>44713</v>
      </c>
      <c r="B13379" t="s">
        <v>6107</v>
      </c>
      <c r="C13379" t="s">
        <v>3129</v>
      </c>
      <c r="D13379" t="s">
        <v>1931</v>
      </c>
      <c r="E13379" t="s">
        <v>3128</v>
      </c>
      <c r="F13379" s="4">
        <v>0.77027777777777795</v>
      </c>
      <c r="G13379" s="4">
        <v>0.77500000000000002</v>
      </c>
      <c r="H13379" s="4">
        <v>0.112719274840796</v>
      </c>
      <c r="I13379" s="4">
        <v>1.02</v>
      </c>
      <c r="J13379" s="4">
        <v>0.51</v>
      </c>
      <c r="K13379" s="4">
        <v>0.71499999999999997</v>
      </c>
      <c r="L13379" s="4">
        <v>0.84499999999999997</v>
      </c>
      <c r="M13379" s="4">
        <v>36</v>
      </c>
    </row>
    <row r="13380" spans="1:13" x14ac:dyDescent="0.2">
      <c r="A13380" s="3">
        <v>44713</v>
      </c>
      <c r="B13380" t="s">
        <v>6175</v>
      </c>
      <c r="C13380" t="s">
        <v>3132</v>
      </c>
      <c r="D13380" t="s">
        <v>1999</v>
      </c>
      <c r="E13380" t="s">
        <v>3131</v>
      </c>
      <c r="F13380" s="4">
        <v>0.53527777777777796</v>
      </c>
      <c r="G13380" s="4">
        <v>0.54500000000000004</v>
      </c>
      <c r="H13380" s="4">
        <v>0.11845399616032</v>
      </c>
      <c r="I13380" s="4">
        <v>0.8</v>
      </c>
      <c r="J13380" s="4">
        <v>0.35</v>
      </c>
      <c r="K13380" s="4">
        <v>0.40749999999999997</v>
      </c>
      <c r="L13380" s="4">
        <v>0.60250000000000004</v>
      </c>
      <c r="M13380" s="4">
        <v>36</v>
      </c>
    </row>
    <row r="13381" spans="1:13" x14ac:dyDescent="0.2">
      <c r="A13381" s="3">
        <v>44713</v>
      </c>
      <c r="B13381" t="s">
        <v>6618</v>
      </c>
      <c r="C13381" t="s">
        <v>3096</v>
      </c>
      <c r="D13381" t="s">
        <v>2408</v>
      </c>
      <c r="E13381" t="s">
        <v>3095</v>
      </c>
      <c r="F13381" s="4">
        <v>4.9008571428571397</v>
      </c>
      <c r="G13381" s="4">
        <v>4.92</v>
      </c>
      <c r="H13381" s="4">
        <v>0.78092844979388398</v>
      </c>
      <c r="I13381" s="4">
        <v>6.4</v>
      </c>
      <c r="J13381" s="4">
        <v>1.88</v>
      </c>
      <c r="K13381" s="4">
        <v>4.55</v>
      </c>
      <c r="L13381" s="4">
        <v>5.35</v>
      </c>
      <c r="M13381" s="4">
        <v>35</v>
      </c>
    </row>
    <row r="13382" spans="1:13" x14ac:dyDescent="0.2">
      <c r="A13382" s="3">
        <v>44713</v>
      </c>
      <c r="B13382" t="s">
        <v>6682</v>
      </c>
      <c r="C13382" t="s">
        <v>3099</v>
      </c>
      <c r="D13382" t="s">
        <v>2472</v>
      </c>
      <c r="E13382" t="s">
        <v>3098</v>
      </c>
      <c r="F13382" s="4">
        <v>4.66205882352941</v>
      </c>
      <c r="G13382" s="4">
        <v>4.7149999999999999</v>
      </c>
      <c r="H13382" s="4">
        <v>0.70634689482497004</v>
      </c>
      <c r="I13382" s="4">
        <v>6.1</v>
      </c>
      <c r="J13382" s="4">
        <v>2.19</v>
      </c>
      <c r="K13382" s="4">
        <v>4.3150000000000004</v>
      </c>
      <c r="L13382" s="4">
        <v>5.085</v>
      </c>
      <c r="M13382" s="4">
        <v>34</v>
      </c>
    </row>
    <row r="13383" spans="1:13" x14ac:dyDescent="0.2">
      <c r="A13383" s="3">
        <v>44713</v>
      </c>
      <c r="B13383" t="s">
        <v>3091</v>
      </c>
      <c r="C13383" t="s">
        <v>3087</v>
      </c>
      <c r="D13383" t="s">
        <v>8</v>
      </c>
      <c r="E13383" t="s">
        <v>3086</v>
      </c>
      <c r="F13383" s="4">
        <v>6.9262857142857097</v>
      </c>
      <c r="G13383" s="4">
        <v>6.88</v>
      </c>
      <c r="H13383" s="4">
        <v>0.42569034392098098</v>
      </c>
      <c r="I13383" s="4">
        <v>7.9</v>
      </c>
      <c r="J13383" s="4">
        <v>6.3</v>
      </c>
      <c r="K13383" s="4">
        <v>6.57</v>
      </c>
      <c r="L13383" s="4">
        <v>7.1</v>
      </c>
      <c r="M13383" s="4">
        <v>35</v>
      </c>
    </row>
    <row r="13384" spans="1:13" x14ac:dyDescent="0.2">
      <c r="A13384" s="3">
        <v>44713</v>
      </c>
      <c r="B13384" t="s">
        <v>5096</v>
      </c>
      <c r="C13384" t="s">
        <v>3090</v>
      </c>
      <c r="D13384" t="s">
        <v>1110</v>
      </c>
      <c r="E13384" t="s">
        <v>3089</v>
      </c>
      <c r="F13384" s="4">
        <v>4.2439999999999998</v>
      </c>
      <c r="G13384" s="4">
        <v>4.25</v>
      </c>
      <c r="H13384" s="4">
        <v>0.48026463293382199</v>
      </c>
      <c r="I13384" s="4">
        <v>5.2</v>
      </c>
      <c r="J13384" s="4">
        <v>3.24</v>
      </c>
      <c r="K13384" s="4">
        <v>3.9550000000000001</v>
      </c>
      <c r="L13384" s="4">
        <v>4.45</v>
      </c>
      <c r="M13384" s="4">
        <v>35</v>
      </c>
    </row>
    <row r="13385" spans="1:13" x14ac:dyDescent="0.2">
      <c r="A13385" s="3">
        <v>44713</v>
      </c>
      <c r="B13385" t="s">
        <v>6331</v>
      </c>
      <c r="C13385" t="s">
        <v>3108</v>
      </c>
      <c r="D13385" t="s">
        <v>2143</v>
      </c>
      <c r="E13385" t="s">
        <v>3107</v>
      </c>
      <c r="F13385" s="4">
        <v>3.7809677419354801</v>
      </c>
      <c r="G13385" s="4">
        <v>3.7</v>
      </c>
      <c r="H13385" s="4">
        <v>0.29763909732772798</v>
      </c>
      <c r="I13385" s="4">
        <v>4.5</v>
      </c>
      <c r="J13385" s="4">
        <v>3.1</v>
      </c>
      <c r="K13385" s="4">
        <v>3.6</v>
      </c>
      <c r="L13385" s="4">
        <v>4</v>
      </c>
      <c r="M13385" s="4">
        <v>31</v>
      </c>
    </row>
    <row r="13386" spans="1:13" x14ac:dyDescent="0.2">
      <c r="A13386" s="3">
        <v>44713</v>
      </c>
      <c r="B13386" t="s">
        <v>6173</v>
      </c>
      <c r="C13386" t="s">
        <v>3093</v>
      </c>
      <c r="D13386" t="s">
        <v>1997</v>
      </c>
      <c r="E13386" t="s">
        <v>3092</v>
      </c>
      <c r="F13386" s="4">
        <v>3.7896296296296299</v>
      </c>
      <c r="G13386" s="4">
        <v>3.8</v>
      </c>
      <c r="H13386" s="4">
        <v>0.42867848344096099</v>
      </c>
      <c r="I13386" s="4">
        <v>4.9000000000000004</v>
      </c>
      <c r="J13386" s="4">
        <v>3</v>
      </c>
      <c r="K13386" s="4">
        <v>3.5</v>
      </c>
      <c r="L13386" s="4">
        <v>4</v>
      </c>
      <c r="M13386" s="4">
        <v>27</v>
      </c>
    </row>
    <row r="13387" spans="1:13" x14ac:dyDescent="0.2">
      <c r="A13387" s="3">
        <v>44713</v>
      </c>
      <c r="B13387" t="s">
        <v>6332</v>
      </c>
      <c r="C13387" t="s">
        <v>3111</v>
      </c>
      <c r="D13387" t="s">
        <v>2144</v>
      </c>
      <c r="E13387" t="s">
        <v>3110</v>
      </c>
      <c r="F13387" s="4">
        <v>3.57275862068966</v>
      </c>
      <c r="G13387" s="4">
        <v>3.5</v>
      </c>
      <c r="H13387" s="4">
        <v>0.30849747106771003</v>
      </c>
      <c r="I13387" s="4">
        <v>4.5</v>
      </c>
      <c r="J13387" s="4">
        <v>3</v>
      </c>
      <c r="K13387" s="4">
        <v>3.38</v>
      </c>
      <c r="L13387" s="4">
        <v>3.7</v>
      </c>
      <c r="M13387" s="4">
        <v>29</v>
      </c>
    </row>
    <row r="13388" spans="1:13" x14ac:dyDescent="0.2">
      <c r="A13388" s="3">
        <v>44713</v>
      </c>
      <c r="B13388" t="s">
        <v>6490</v>
      </c>
      <c r="C13388" t="s">
        <v>6483</v>
      </c>
      <c r="D13388" t="s">
        <v>2286</v>
      </c>
      <c r="E13388" t="s">
        <v>6482</v>
      </c>
      <c r="F13388" s="4">
        <v>0.40411764705882403</v>
      </c>
      <c r="G13388" s="4">
        <v>0.42</v>
      </c>
      <c r="H13388" s="4">
        <v>9.2805356658971605E-2</v>
      </c>
      <c r="I13388" s="4">
        <v>0.6</v>
      </c>
      <c r="J13388" s="4">
        <v>0.18</v>
      </c>
      <c r="K13388" s="4">
        <v>0.36</v>
      </c>
      <c r="L13388" s="4">
        <v>0.47749999999999998</v>
      </c>
      <c r="M13388" s="4">
        <v>34</v>
      </c>
    </row>
    <row r="13389" spans="1:13" x14ac:dyDescent="0.2">
      <c r="A13389" s="3">
        <v>44713</v>
      </c>
      <c r="B13389" t="s">
        <v>6493</v>
      </c>
      <c r="C13389" t="s">
        <v>6486</v>
      </c>
      <c r="D13389" t="s">
        <v>2287</v>
      </c>
      <c r="E13389" t="s">
        <v>6485</v>
      </c>
      <c r="F13389" s="4">
        <v>0.46058823529411802</v>
      </c>
      <c r="G13389" s="4">
        <v>0.48</v>
      </c>
      <c r="H13389" s="4">
        <v>9.09525742708166E-2</v>
      </c>
      <c r="I13389" s="4">
        <v>0.69</v>
      </c>
      <c r="J13389" s="4">
        <v>0.3</v>
      </c>
      <c r="K13389" s="4">
        <v>0.40250000000000002</v>
      </c>
      <c r="L13389" s="4">
        <v>0.51</v>
      </c>
      <c r="M13389" s="4">
        <v>34</v>
      </c>
    </row>
    <row r="13390" spans="1:13" x14ac:dyDescent="0.2">
      <c r="A13390" s="3">
        <v>44713</v>
      </c>
      <c r="B13390" t="s">
        <v>6496</v>
      </c>
      <c r="C13390" t="s">
        <v>6489</v>
      </c>
      <c r="D13390" t="s">
        <v>2288</v>
      </c>
      <c r="E13390" t="s">
        <v>6488</v>
      </c>
      <c r="F13390" s="4">
        <v>0.39970588235294102</v>
      </c>
      <c r="G13390" s="4">
        <v>0.40500000000000003</v>
      </c>
      <c r="H13390" s="4">
        <v>7.6017752875418301E-2</v>
      </c>
      <c r="I13390" s="4">
        <v>0.56000000000000005</v>
      </c>
      <c r="J13390" s="4">
        <v>0.23</v>
      </c>
      <c r="K13390" s="4">
        <v>0.35</v>
      </c>
      <c r="L13390" s="4">
        <v>0.45</v>
      </c>
      <c r="M13390" s="4">
        <v>34</v>
      </c>
    </row>
    <row r="13391" spans="1:13" x14ac:dyDescent="0.2">
      <c r="A13391" s="3">
        <v>44713</v>
      </c>
      <c r="B13391" t="s">
        <v>6558</v>
      </c>
      <c r="C13391" t="s">
        <v>6492</v>
      </c>
      <c r="D13391" t="s">
        <v>2348</v>
      </c>
      <c r="E13391" t="s">
        <v>6491</v>
      </c>
      <c r="F13391" s="4">
        <v>0.34117647058823503</v>
      </c>
      <c r="G13391" s="4">
        <v>0.35499999999999998</v>
      </c>
      <c r="H13391" s="4">
        <v>8.6261220820649201E-2</v>
      </c>
      <c r="I13391" s="4">
        <v>0.49</v>
      </c>
      <c r="J13391" s="4">
        <v>0.04</v>
      </c>
      <c r="K13391" s="4">
        <v>0.3</v>
      </c>
      <c r="L13391" s="4">
        <v>0.4</v>
      </c>
      <c r="M13391" s="4">
        <v>34</v>
      </c>
    </row>
    <row r="13392" spans="1:13" x14ac:dyDescent="0.2">
      <c r="A13392" s="3">
        <v>44713</v>
      </c>
      <c r="B13392" t="s">
        <v>6620</v>
      </c>
      <c r="C13392" t="s">
        <v>6495</v>
      </c>
      <c r="D13392" t="s">
        <v>2410</v>
      </c>
      <c r="E13392" t="s">
        <v>6494</v>
      </c>
      <c r="F13392" s="4">
        <v>0.30323529411764699</v>
      </c>
      <c r="G13392" s="4">
        <v>0.3</v>
      </c>
      <c r="H13392" s="4">
        <v>5.8966893034594403E-2</v>
      </c>
      <c r="I13392" s="4">
        <v>0.45</v>
      </c>
      <c r="J13392" s="4">
        <v>0.2</v>
      </c>
      <c r="K13392" s="4">
        <v>0.26250000000000001</v>
      </c>
      <c r="L13392" s="4">
        <v>0.33</v>
      </c>
      <c r="M13392" s="4">
        <v>34</v>
      </c>
    </row>
    <row r="13393" spans="1:13" x14ac:dyDescent="0.2">
      <c r="A13393" s="3">
        <v>44713</v>
      </c>
      <c r="B13393" t="s">
        <v>6469</v>
      </c>
      <c r="C13393" t="s">
        <v>3153</v>
      </c>
      <c r="D13393" t="s">
        <v>2279</v>
      </c>
      <c r="E13393" t="s">
        <v>3152</v>
      </c>
      <c r="F13393" s="4">
        <v>0.72694444444444495</v>
      </c>
      <c r="G13393" s="4">
        <v>0.76500000000000001</v>
      </c>
      <c r="H13393" s="4">
        <v>0.105310953017228</v>
      </c>
      <c r="I13393" s="4">
        <v>0.88</v>
      </c>
      <c r="J13393" s="4">
        <v>0.45</v>
      </c>
      <c r="K13393" s="4">
        <v>0.69</v>
      </c>
      <c r="L13393" s="4">
        <v>0.8</v>
      </c>
      <c r="M13393" s="4">
        <v>36</v>
      </c>
    </row>
    <row r="13394" spans="1:13" x14ac:dyDescent="0.2">
      <c r="A13394" s="3">
        <v>44713</v>
      </c>
      <c r="B13394" t="s">
        <v>6684</v>
      </c>
      <c r="C13394" t="s">
        <v>6498</v>
      </c>
      <c r="D13394" t="s">
        <v>2474</v>
      </c>
      <c r="E13394" t="s">
        <v>6497</v>
      </c>
      <c r="F13394" s="4">
        <v>0.33441176470588202</v>
      </c>
      <c r="G13394" s="4">
        <v>0.32</v>
      </c>
      <c r="H13394" s="4">
        <v>8.2469137532026393E-2</v>
      </c>
      <c r="I13394" s="4">
        <v>0.51</v>
      </c>
      <c r="J13394" s="4">
        <v>0.15</v>
      </c>
      <c r="K13394" s="4">
        <v>0.28249999999999997</v>
      </c>
      <c r="L13394" s="4">
        <v>0.4</v>
      </c>
      <c r="M13394" s="4">
        <v>34</v>
      </c>
    </row>
    <row r="13395" spans="1:13" x14ac:dyDescent="0.2">
      <c r="A13395" s="3">
        <v>44713</v>
      </c>
      <c r="B13395" t="s">
        <v>6472</v>
      </c>
      <c r="C13395" t="s">
        <v>6465</v>
      </c>
      <c r="D13395" t="s">
        <v>2280</v>
      </c>
      <c r="E13395" t="s">
        <v>6464</v>
      </c>
      <c r="F13395" s="4">
        <v>0.497058823529412</v>
      </c>
      <c r="G13395" s="4">
        <v>0.48499999999999999</v>
      </c>
      <c r="H13395" s="4">
        <v>9.4083438524718996E-2</v>
      </c>
      <c r="I13395" s="4">
        <v>0.7</v>
      </c>
      <c r="J13395" s="4">
        <v>0.28999999999999998</v>
      </c>
      <c r="K13395" s="4">
        <v>0.4425</v>
      </c>
      <c r="L13395" s="4">
        <v>0.56999999999999995</v>
      </c>
      <c r="M13395" s="4">
        <v>34</v>
      </c>
    </row>
    <row r="13396" spans="1:13" x14ac:dyDescent="0.2">
      <c r="A13396" s="3">
        <v>44713</v>
      </c>
      <c r="B13396" t="s">
        <v>6475</v>
      </c>
      <c r="C13396" t="s">
        <v>6468</v>
      </c>
      <c r="D13396" t="s">
        <v>2281</v>
      </c>
      <c r="E13396" t="s">
        <v>6467</v>
      </c>
      <c r="F13396" s="4">
        <v>0.42058823529411798</v>
      </c>
      <c r="G13396" s="4">
        <v>0.39500000000000002</v>
      </c>
      <c r="H13396" s="4">
        <v>0.101681057395933</v>
      </c>
      <c r="I13396" s="4">
        <v>0.78</v>
      </c>
      <c r="J13396" s="4">
        <v>0.3</v>
      </c>
      <c r="K13396" s="4">
        <v>0.35</v>
      </c>
      <c r="L13396" s="4">
        <v>0.46750000000000003</v>
      </c>
      <c r="M13396" s="4">
        <v>34</v>
      </c>
    </row>
    <row r="13397" spans="1:13" x14ac:dyDescent="0.2">
      <c r="A13397" s="3">
        <v>44713</v>
      </c>
      <c r="B13397" t="s">
        <v>6478</v>
      </c>
      <c r="C13397" t="s">
        <v>6471</v>
      </c>
      <c r="D13397" t="s">
        <v>2282</v>
      </c>
      <c r="E13397" t="s">
        <v>6470</v>
      </c>
      <c r="F13397" s="4">
        <v>0.45029411764705901</v>
      </c>
      <c r="G13397" s="4">
        <v>0.435</v>
      </c>
      <c r="H13397" s="4">
        <v>6.9521537718707102E-2</v>
      </c>
      <c r="I13397" s="4">
        <v>0.62</v>
      </c>
      <c r="J13397" s="4">
        <v>0.35</v>
      </c>
      <c r="K13397" s="4">
        <v>0.41</v>
      </c>
      <c r="L13397" s="4">
        <v>0.4975</v>
      </c>
      <c r="M13397" s="4">
        <v>34</v>
      </c>
    </row>
    <row r="13398" spans="1:13" x14ac:dyDescent="0.2">
      <c r="A13398" s="3">
        <v>44713</v>
      </c>
      <c r="B13398" t="s">
        <v>6481</v>
      </c>
      <c r="C13398" t="s">
        <v>6474</v>
      </c>
      <c r="D13398" t="s">
        <v>2283</v>
      </c>
      <c r="E13398" t="s">
        <v>6473</v>
      </c>
      <c r="F13398" s="4">
        <v>0.39264705882352902</v>
      </c>
      <c r="G13398" s="4">
        <v>0.4</v>
      </c>
      <c r="H13398" s="4">
        <v>6.9032659092565604E-2</v>
      </c>
      <c r="I13398" s="4">
        <v>0.55000000000000004</v>
      </c>
      <c r="J13398" s="4">
        <v>0.27</v>
      </c>
      <c r="K13398" s="4">
        <v>0.35</v>
      </c>
      <c r="L13398" s="4">
        <v>0.4375</v>
      </c>
      <c r="M13398" s="4">
        <v>34</v>
      </c>
    </row>
    <row r="13399" spans="1:13" x14ac:dyDescent="0.2">
      <c r="A13399" s="3">
        <v>44713</v>
      </c>
      <c r="B13399" t="s">
        <v>6484</v>
      </c>
      <c r="C13399" t="s">
        <v>6477</v>
      </c>
      <c r="D13399" t="s">
        <v>2284</v>
      </c>
      <c r="E13399" t="s">
        <v>6476</v>
      </c>
      <c r="F13399" s="4">
        <v>0.317058823529412</v>
      </c>
      <c r="G13399" s="4">
        <v>0.315</v>
      </c>
      <c r="H13399" s="4">
        <v>9.4885238873861397E-2</v>
      </c>
      <c r="I13399" s="4">
        <v>0.55000000000000004</v>
      </c>
      <c r="J13399" s="4">
        <v>0.13</v>
      </c>
      <c r="K13399" s="4">
        <v>0.25</v>
      </c>
      <c r="L13399" s="4">
        <v>0.3775</v>
      </c>
      <c r="M13399" s="4">
        <v>34</v>
      </c>
    </row>
    <row r="13400" spans="1:13" x14ac:dyDescent="0.2">
      <c r="A13400" s="3">
        <v>44713</v>
      </c>
      <c r="B13400" t="s">
        <v>6487</v>
      </c>
      <c r="C13400" t="s">
        <v>6480</v>
      </c>
      <c r="D13400" t="s">
        <v>2285</v>
      </c>
      <c r="E13400" t="s">
        <v>6479</v>
      </c>
      <c r="F13400" s="4">
        <v>0.51735294117647102</v>
      </c>
      <c r="G13400" s="4">
        <v>0.52</v>
      </c>
      <c r="H13400" s="4">
        <v>0.11198779217909401</v>
      </c>
      <c r="I13400" s="4">
        <v>0.77</v>
      </c>
      <c r="J13400" s="4">
        <v>0.23</v>
      </c>
      <c r="K13400" s="4">
        <v>0.435</v>
      </c>
      <c r="L13400" s="4">
        <v>0.58250000000000002</v>
      </c>
      <c r="M13400" s="4">
        <v>34</v>
      </c>
    </row>
    <row r="13401" spans="1:13" x14ac:dyDescent="0.2">
      <c r="A13401" s="3">
        <v>44713</v>
      </c>
      <c r="B13401" t="s">
        <v>5405</v>
      </c>
      <c r="C13401" t="s">
        <v>4324</v>
      </c>
      <c r="D13401" t="s">
        <v>1258</v>
      </c>
      <c r="E13401" t="s">
        <v>4323</v>
      </c>
      <c r="F13401" s="4">
        <v>2.1181818181818199</v>
      </c>
      <c r="G13401" s="4">
        <v>2.2999999999999998</v>
      </c>
      <c r="H13401" s="4">
        <v>0.61311425599890501</v>
      </c>
      <c r="I13401" s="4">
        <v>3.4</v>
      </c>
      <c r="J13401" s="4">
        <v>0</v>
      </c>
      <c r="K13401" s="4">
        <v>1.8</v>
      </c>
      <c r="L13401" s="4">
        <v>2.5</v>
      </c>
      <c r="M13401" s="4">
        <v>33</v>
      </c>
    </row>
    <row r="13402" spans="1:13" x14ac:dyDescent="0.2">
      <c r="A13402" s="3">
        <v>44713</v>
      </c>
      <c r="B13402" t="s">
        <v>6326</v>
      </c>
      <c r="C13402" t="s">
        <v>4327</v>
      </c>
      <c r="D13402" t="s">
        <v>2138</v>
      </c>
      <c r="E13402" t="s">
        <v>4326</v>
      </c>
      <c r="F13402" s="4">
        <v>1.6625000000000001</v>
      </c>
      <c r="G13402" s="4">
        <v>1.7</v>
      </c>
      <c r="H13402" s="4">
        <v>0.63334748144921604</v>
      </c>
      <c r="I13402" s="4">
        <v>3</v>
      </c>
      <c r="J13402" s="4">
        <v>0.2</v>
      </c>
      <c r="K13402" s="4">
        <v>1.2</v>
      </c>
      <c r="L13402" s="4">
        <v>2</v>
      </c>
      <c r="M13402" s="4">
        <v>32</v>
      </c>
    </row>
    <row r="13403" spans="1:13" x14ac:dyDescent="0.2">
      <c r="A13403" s="3">
        <v>44713</v>
      </c>
      <c r="B13403" t="s">
        <v>5879</v>
      </c>
      <c r="C13403" t="s">
        <v>3939</v>
      </c>
      <c r="D13403" t="s">
        <v>1705</v>
      </c>
      <c r="E13403" t="s">
        <v>3947</v>
      </c>
      <c r="F13403" s="4">
        <v>20.215769230769201</v>
      </c>
      <c r="G13403" s="4">
        <v>20.2</v>
      </c>
      <c r="H13403" s="4">
        <v>0.34740377749153001</v>
      </c>
      <c r="I13403" s="4">
        <v>21.31</v>
      </c>
      <c r="J13403" s="4">
        <v>19.73</v>
      </c>
      <c r="K13403" s="4">
        <v>19.947500000000002</v>
      </c>
      <c r="L13403" s="4">
        <v>20.350000000000001</v>
      </c>
      <c r="M13403" s="4">
        <v>26</v>
      </c>
    </row>
    <row r="13404" spans="1:13" x14ac:dyDescent="0.2">
      <c r="A13404" s="3">
        <v>44713</v>
      </c>
      <c r="B13404" t="s">
        <v>5946</v>
      </c>
      <c r="C13404" t="s">
        <v>3942</v>
      </c>
      <c r="D13404" t="s">
        <v>1770</v>
      </c>
      <c r="E13404" t="s">
        <v>3949</v>
      </c>
      <c r="F13404" s="4">
        <v>20.330384615384599</v>
      </c>
      <c r="G13404" s="4">
        <v>20.3</v>
      </c>
      <c r="H13404" s="4">
        <v>0.365846752280031</v>
      </c>
      <c r="I13404" s="4">
        <v>21.37</v>
      </c>
      <c r="J13404" s="4">
        <v>19.600000000000001</v>
      </c>
      <c r="K13404" s="4">
        <v>20.12</v>
      </c>
      <c r="L13404" s="4">
        <v>20.5075</v>
      </c>
      <c r="M13404" s="4">
        <v>26</v>
      </c>
    </row>
    <row r="13405" spans="1:13" x14ac:dyDescent="0.2">
      <c r="A13405" s="3">
        <v>44713</v>
      </c>
      <c r="B13405" t="s">
        <v>6010</v>
      </c>
      <c r="C13405" t="s">
        <v>3952</v>
      </c>
      <c r="D13405" t="s">
        <v>1834</v>
      </c>
      <c r="E13405" t="s">
        <v>3951</v>
      </c>
      <c r="F13405" s="4">
        <v>20.448888888888899</v>
      </c>
      <c r="G13405" s="4">
        <v>20.36</v>
      </c>
      <c r="H13405" s="4">
        <v>0.387768104108761</v>
      </c>
      <c r="I13405" s="4">
        <v>21.43</v>
      </c>
      <c r="J13405" s="4">
        <v>19.8</v>
      </c>
      <c r="K13405" s="4">
        <v>20.14</v>
      </c>
      <c r="L13405" s="4">
        <v>20.74</v>
      </c>
      <c r="M13405" s="4">
        <v>27</v>
      </c>
    </row>
    <row r="13406" spans="1:13" x14ac:dyDescent="0.2">
      <c r="A13406" s="3">
        <v>44713</v>
      </c>
      <c r="B13406" t="s">
        <v>3940</v>
      </c>
      <c r="C13406" t="s">
        <v>3936</v>
      </c>
      <c r="D13406" t="s">
        <v>291</v>
      </c>
      <c r="E13406" t="s">
        <v>3935</v>
      </c>
      <c r="F13406" s="4">
        <v>20.7340625</v>
      </c>
      <c r="G13406" s="4">
        <v>20.79</v>
      </c>
      <c r="H13406" s="4">
        <v>0.42561423829415002</v>
      </c>
      <c r="I13406" s="4">
        <v>21.61</v>
      </c>
      <c r="J13406" s="4">
        <v>19.8</v>
      </c>
      <c r="K13406" s="4">
        <v>20.4375</v>
      </c>
      <c r="L13406" s="4">
        <v>21</v>
      </c>
      <c r="M13406" s="4">
        <v>32</v>
      </c>
    </row>
    <row r="13407" spans="1:13" x14ac:dyDescent="0.2">
      <c r="A13407" s="3">
        <v>44713</v>
      </c>
      <c r="B13407" t="s">
        <v>5349</v>
      </c>
      <c r="C13407" t="s">
        <v>3939</v>
      </c>
      <c r="D13407" t="s">
        <v>1219</v>
      </c>
      <c r="E13407" t="s">
        <v>3938</v>
      </c>
      <c r="F13407" s="4">
        <v>21.299375000000001</v>
      </c>
      <c r="G13407" s="4">
        <v>21.324999999999999</v>
      </c>
      <c r="H13407" s="4">
        <v>0.65969170463277005</v>
      </c>
      <c r="I13407" s="4">
        <v>23</v>
      </c>
      <c r="J13407" s="4">
        <v>20</v>
      </c>
      <c r="K13407" s="4">
        <v>20.782499999999999</v>
      </c>
      <c r="L13407" s="4">
        <v>21.7425</v>
      </c>
      <c r="M13407" s="4">
        <v>32</v>
      </c>
    </row>
    <row r="13408" spans="1:13" x14ac:dyDescent="0.2">
      <c r="A13408" s="3">
        <v>44713</v>
      </c>
      <c r="B13408" t="s">
        <v>6286</v>
      </c>
      <c r="C13408" t="s">
        <v>3942</v>
      </c>
      <c r="D13408" t="s">
        <v>2098</v>
      </c>
      <c r="E13408" t="s">
        <v>3941</v>
      </c>
      <c r="F13408" s="4">
        <v>21.678181818181798</v>
      </c>
      <c r="G13408" s="4">
        <v>21.5</v>
      </c>
      <c r="H13408" s="4">
        <v>0.96122757011981397</v>
      </c>
      <c r="I13408" s="4">
        <v>25</v>
      </c>
      <c r="J13408" s="4">
        <v>20.5</v>
      </c>
      <c r="K13408" s="4">
        <v>21.01</v>
      </c>
      <c r="L13408" s="4">
        <v>21.995000000000001</v>
      </c>
      <c r="M13408" s="4">
        <v>22</v>
      </c>
    </row>
    <row r="13409" spans="1:13" x14ac:dyDescent="0.2">
      <c r="A13409" s="3">
        <v>44713</v>
      </c>
      <c r="B13409" t="s">
        <v>3583</v>
      </c>
      <c r="C13409" t="s">
        <v>3579</v>
      </c>
      <c r="D13409" t="s">
        <v>172</v>
      </c>
      <c r="E13409" t="s">
        <v>3578</v>
      </c>
      <c r="F13409" s="4">
        <v>1.77189189189189</v>
      </c>
      <c r="G13409" s="4">
        <v>1.8</v>
      </c>
      <c r="H13409" s="4">
        <v>0.29650592871942</v>
      </c>
      <c r="I13409" s="4">
        <v>2.4</v>
      </c>
      <c r="J13409" s="4">
        <v>1.2</v>
      </c>
      <c r="K13409" s="4">
        <v>1.58</v>
      </c>
      <c r="L13409" s="4">
        <v>2</v>
      </c>
      <c r="M13409" s="4">
        <v>37</v>
      </c>
    </row>
    <row r="13410" spans="1:13" x14ac:dyDescent="0.2">
      <c r="A13410" s="3">
        <v>44713</v>
      </c>
      <c r="B13410" t="s">
        <v>5214</v>
      </c>
      <c r="C13410" t="s">
        <v>3582</v>
      </c>
      <c r="D13410" t="s">
        <v>1170</v>
      </c>
      <c r="E13410" t="s">
        <v>3581</v>
      </c>
      <c r="F13410" s="4">
        <v>1.74</v>
      </c>
      <c r="G13410" s="4">
        <v>1.9</v>
      </c>
      <c r="H13410" s="4">
        <v>0.40600355772934899</v>
      </c>
      <c r="I13410" s="4">
        <v>2.5499999999999998</v>
      </c>
      <c r="J13410" s="4">
        <v>0.7</v>
      </c>
      <c r="K13410" s="4">
        <v>1.6</v>
      </c>
      <c r="L13410" s="4">
        <v>2</v>
      </c>
      <c r="M13410" s="4">
        <v>37</v>
      </c>
    </row>
    <row r="13411" spans="1:13" x14ac:dyDescent="0.2">
      <c r="A13411" s="3">
        <v>44713</v>
      </c>
      <c r="B13411" t="s">
        <v>6233</v>
      </c>
      <c r="C13411" t="s">
        <v>3585</v>
      </c>
      <c r="D13411" t="s">
        <v>2057</v>
      </c>
      <c r="E13411" t="s">
        <v>3584</v>
      </c>
      <c r="F13411" s="4">
        <v>1.9403703703703701</v>
      </c>
      <c r="G13411" s="4">
        <v>2</v>
      </c>
      <c r="H13411" s="4">
        <v>0.51411224067453998</v>
      </c>
      <c r="I13411" s="4">
        <v>3.34</v>
      </c>
      <c r="J13411" s="4">
        <v>0.8</v>
      </c>
      <c r="K13411" s="4">
        <v>1.8</v>
      </c>
      <c r="L13411" s="4">
        <v>2.25</v>
      </c>
      <c r="M13411" s="4">
        <v>27</v>
      </c>
    </row>
    <row r="13412" spans="1:13" x14ac:dyDescent="0.2">
      <c r="A13412" s="3">
        <v>44713</v>
      </c>
      <c r="B13412" t="s">
        <v>6234</v>
      </c>
      <c r="C13412" t="s">
        <v>3603</v>
      </c>
      <c r="D13412" t="s">
        <v>2058</v>
      </c>
      <c r="E13412" t="s">
        <v>3602</v>
      </c>
      <c r="F13412" s="4">
        <v>1.74413793103448</v>
      </c>
      <c r="G13412" s="4">
        <v>1.8</v>
      </c>
      <c r="H13412" s="4">
        <v>0.60452175454993995</v>
      </c>
      <c r="I13412" s="4">
        <v>3.3</v>
      </c>
      <c r="J13412" s="4">
        <v>0.5</v>
      </c>
      <c r="K13412" s="4">
        <v>1.4</v>
      </c>
      <c r="L13412" s="4">
        <v>2</v>
      </c>
      <c r="M13412" s="4">
        <v>29</v>
      </c>
    </row>
    <row r="13413" spans="1:13" x14ac:dyDescent="0.2">
      <c r="A13413" s="3">
        <v>44713</v>
      </c>
      <c r="B13413" t="s">
        <v>5218</v>
      </c>
      <c r="C13413" t="s">
        <v>3594</v>
      </c>
      <c r="D13413" t="s">
        <v>1172</v>
      </c>
      <c r="E13413" t="s">
        <v>3593</v>
      </c>
      <c r="F13413" s="4">
        <v>1.2513333333333301</v>
      </c>
      <c r="G13413" s="4">
        <v>1.1000000000000001</v>
      </c>
      <c r="H13413" s="4">
        <v>0.466732836031369</v>
      </c>
      <c r="I13413" s="4">
        <v>2.5</v>
      </c>
      <c r="J13413" s="4">
        <v>0.2</v>
      </c>
      <c r="K13413" s="4">
        <v>0.92500000000000004</v>
      </c>
      <c r="L13413" s="4">
        <v>1.5</v>
      </c>
      <c r="M13413" s="4">
        <v>30</v>
      </c>
    </row>
    <row r="13414" spans="1:13" x14ac:dyDescent="0.2">
      <c r="A13414" s="3">
        <v>44713</v>
      </c>
      <c r="B13414" t="s">
        <v>6235</v>
      </c>
      <c r="C13414" t="s">
        <v>3606</v>
      </c>
      <c r="D13414" t="s">
        <v>2059</v>
      </c>
      <c r="E13414" t="s">
        <v>3605</v>
      </c>
      <c r="F13414" s="4">
        <v>1.8037931034482799</v>
      </c>
      <c r="G13414" s="4">
        <v>1.8</v>
      </c>
      <c r="H13414" s="4">
        <v>0.55145530704221601</v>
      </c>
      <c r="I13414" s="4">
        <v>3.2</v>
      </c>
      <c r="J13414" s="4">
        <v>0.5</v>
      </c>
      <c r="K13414" s="4">
        <v>1.5</v>
      </c>
      <c r="L13414" s="4">
        <v>2</v>
      </c>
      <c r="M13414" s="4">
        <v>29</v>
      </c>
    </row>
    <row r="13415" spans="1:13" x14ac:dyDescent="0.2">
      <c r="A13415" s="3">
        <v>44713</v>
      </c>
      <c r="B13415" t="s">
        <v>5219</v>
      </c>
      <c r="C13415" t="s">
        <v>3597</v>
      </c>
      <c r="D13415" t="s">
        <v>1173</v>
      </c>
      <c r="E13415" t="s">
        <v>3596</v>
      </c>
      <c r="F13415" s="4">
        <v>2.0323333333333302</v>
      </c>
      <c r="G13415" s="4">
        <v>2</v>
      </c>
      <c r="H13415" s="4">
        <v>0.47071247050089698</v>
      </c>
      <c r="I13415" s="4">
        <v>2.7</v>
      </c>
      <c r="J13415" s="4">
        <v>0.9</v>
      </c>
      <c r="K13415" s="4">
        <v>1.7250000000000001</v>
      </c>
      <c r="L13415" s="4">
        <v>2.395</v>
      </c>
      <c r="M13415" s="4">
        <v>30</v>
      </c>
    </row>
    <row r="13416" spans="1:13" x14ac:dyDescent="0.2">
      <c r="A13416" s="3">
        <v>44713</v>
      </c>
      <c r="B13416" t="s">
        <v>6236</v>
      </c>
      <c r="C13416" t="s">
        <v>3609</v>
      </c>
      <c r="D13416" t="s">
        <v>2060</v>
      </c>
      <c r="E13416" t="s">
        <v>3608</v>
      </c>
      <c r="F13416" s="4">
        <v>1.65</v>
      </c>
      <c r="G13416" s="4">
        <v>1.7</v>
      </c>
      <c r="H13416" s="4">
        <v>0.45573331800830302</v>
      </c>
      <c r="I13416" s="4">
        <v>2.76</v>
      </c>
      <c r="J13416" s="4">
        <v>0.65</v>
      </c>
      <c r="K13416" s="4">
        <v>1.4</v>
      </c>
      <c r="L13416" s="4">
        <v>2</v>
      </c>
      <c r="M13416" s="4">
        <v>29</v>
      </c>
    </row>
    <row r="13417" spans="1:13" x14ac:dyDescent="0.2">
      <c r="A13417" s="3">
        <v>44713</v>
      </c>
      <c r="B13417" t="s">
        <v>5220</v>
      </c>
      <c r="C13417" t="s">
        <v>3600</v>
      </c>
      <c r="D13417" t="s">
        <v>1174</v>
      </c>
      <c r="E13417" t="s">
        <v>3599</v>
      </c>
      <c r="F13417" s="4">
        <v>1.9893333333333301</v>
      </c>
      <c r="G13417" s="4">
        <v>1.97</v>
      </c>
      <c r="H13417" s="4">
        <v>0.61956009607113804</v>
      </c>
      <c r="I13417" s="4">
        <v>3.4</v>
      </c>
      <c r="J13417" s="4">
        <v>0.7</v>
      </c>
      <c r="K13417" s="4">
        <v>1.625</v>
      </c>
      <c r="L13417" s="4">
        <v>2.35</v>
      </c>
      <c r="M13417" s="4">
        <v>30</v>
      </c>
    </row>
    <row r="13418" spans="1:13" x14ac:dyDescent="0.2">
      <c r="A13418" s="3">
        <v>44713</v>
      </c>
      <c r="B13418" t="s">
        <v>6237</v>
      </c>
      <c r="C13418" t="s">
        <v>3612</v>
      </c>
      <c r="D13418" t="s">
        <v>2061</v>
      </c>
      <c r="E13418" t="s">
        <v>3611</v>
      </c>
      <c r="F13418" s="4">
        <v>1.6317241379310301</v>
      </c>
      <c r="G13418" s="4">
        <v>1.6</v>
      </c>
      <c r="H13418" s="4">
        <v>0.77378969533771702</v>
      </c>
      <c r="I13418" s="4">
        <v>3.27</v>
      </c>
      <c r="J13418" s="4">
        <v>-0.4</v>
      </c>
      <c r="K13418" s="4">
        <v>1.2</v>
      </c>
      <c r="L13418" s="4">
        <v>2.1</v>
      </c>
      <c r="M13418" s="4">
        <v>29</v>
      </c>
    </row>
    <row r="13419" spans="1:13" x14ac:dyDescent="0.2">
      <c r="A13419" s="3">
        <v>44713</v>
      </c>
      <c r="B13419" t="s">
        <v>6280</v>
      </c>
      <c r="C13419" t="s">
        <v>3879</v>
      </c>
      <c r="D13419" t="s">
        <v>2092</v>
      </c>
      <c r="E13419" t="s">
        <v>3878</v>
      </c>
      <c r="F13419" s="4">
        <v>0.38454545454545502</v>
      </c>
      <c r="G13419" s="4">
        <v>0.45</v>
      </c>
      <c r="H13419" s="4">
        <v>0.27950172114177102</v>
      </c>
      <c r="I13419" s="4">
        <v>1</v>
      </c>
      <c r="J13419" s="4">
        <v>-0.2</v>
      </c>
      <c r="K13419" s="4">
        <v>0.2175</v>
      </c>
      <c r="L13419" s="4">
        <v>0.57499999999999996</v>
      </c>
      <c r="M13419" s="4">
        <v>22</v>
      </c>
    </row>
    <row r="13420" spans="1:13" x14ac:dyDescent="0.2">
      <c r="A13420" s="3">
        <v>44713</v>
      </c>
      <c r="B13420" t="s">
        <v>5338</v>
      </c>
      <c r="C13420" t="s">
        <v>3870</v>
      </c>
      <c r="D13420" t="s">
        <v>1214</v>
      </c>
      <c r="E13420" t="s">
        <v>3869</v>
      </c>
      <c r="F13420" s="4">
        <v>0.57136363636363596</v>
      </c>
      <c r="G13420" s="4">
        <v>0.4</v>
      </c>
      <c r="H13420" s="4">
        <v>0.33418408748623002</v>
      </c>
      <c r="I13420" s="4">
        <v>1.3</v>
      </c>
      <c r="J13420" s="4">
        <v>0.23</v>
      </c>
      <c r="K13420" s="4">
        <v>0.3775</v>
      </c>
      <c r="L13420" s="4">
        <v>0.82499999999999996</v>
      </c>
      <c r="M13420" s="4">
        <v>22</v>
      </c>
    </row>
    <row r="13421" spans="1:13" x14ac:dyDescent="0.2">
      <c r="A13421" s="3">
        <v>44713</v>
      </c>
      <c r="B13421" t="s">
        <v>6281</v>
      </c>
      <c r="C13421" t="s">
        <v>3882</v>
      </c>
      <c r="D13421" t="s">
        <v>2093</v>
      </c>
      <c r="E13421" t="s">
        <v>3881</v>
      </c>
      <c r="F13421" s="4">
        <v>0.45681818181818201</v>
      </c>
      <c r="G13421" s="4">
        <v>0.44500000000000001</v>
      </c>
      <c r="H13421" s="4">
        <v>0.20997474595625501</v>
      </c>
      <c r="I13421" s="4">
        <v>1</v>
      </c>
      <c r="J13421" s="4">
        <v>0.1</v>
      </c>
      <c r="K13421" s="4">
        <v>0.4</v>
      </c>
      <c r="L13421" s="4">
        <v>0.6</v>
      </c>
      <c r="M13421" s="4">
        <v>22</v>
      </c>
    </row>
    <row r="13422" spans="1:13" x14ac:dyDescent="0.2">
      <c r="A13422" s="3">
        <v>44713</v>
      </c>
      <c r="B13422" t="s">
        <v>5339</v>
      </c>
      <c r="C13422" t="s">
        <v>3873</v>
      </c>
      <c r="D13422" t="s">
        <v>1215</v>
      </c>
      <c r="E13422" t="s">
        <v>3872</v>
      </c>
      <c r="F13422" s="4">
        <v>0.36727272727272697</v>
      </c>
      <c r="G13422" s="4">
        <v>0.36</v>
      </c>
      <c r="H13422" s="4">
        <v>0.24769762323064901</v>
      </c>
      <c r="I13422" s="4">
        <v>0.9</v>
      </c>
      <c r="J13422" s="4">
        <v>0</v>
      </c>
      <c r="K13422" s="4">
        <v>0.125</v>
      </c>
      <c r="L13422" s="4">
        <v>0.495</v>
      </c>
      <c r="M13422" s="4">
        <v>22</v>
      </c>
    </row>
    <row r="13423" spans="1:13" x14ac:dyDescent="0.2">
      <c r="A13423" s="3">
        <v>44713</v>
      </c>
      <c r="B13423" t="s">
        <v>6282</v>
      </c>
      <c r="C13423" t="s">
        <v>3885</v>
      </c>
      <c r="D13423" t="s">
        <v>2094</v>
      </c>
      <c r="E13423" t="s">
        <v>3884</v>
      </c>
      <c r="F13423" s="4">
        <v>0.39363636363636401</v>
      </c>
      <c r="G13423" s="4">
        <v>0.47499999999999998</v>
      </c>
      <c r="H13423" s="4">
        <v>0.220465858593105</v>
      </c>
      <c r="I13423" s="4">
        <v>0.7</v>
      </c>
      <c r="J13423" s="4">
        <v>-0.3</v>
      </c>
      <c r="K13423" s="4">
        <v>0.35499999999999998</v>
      </c>
      <c r="L13423" s="4">
        <v>0.5</v>
      </c>
      <c r="M13423" s="4">
        <v>22</v>
      </c>
    </row>
    <row r="13424" spans="1:13" x14ac:dyDescent="0.2">
      <c r="A13424" s="3">
        <v>44713</v>
      </c>
      <c r="B13424" t="s">
        <v>5340</v>
      </c>
      <c r="C13424" t="s">
        <v>3876</v>
      </c>
      <c r="D13424" t="s">
        <v>1216</v>
      </c>
      <c r="E13424" t="s">
        <v>3875</v>
      </c>
      <c r="F13424" s="4">
        <v>0.33818181818181797</v>
      </c>
      <c r="G13424" s="4">
        <v>0.38500000000000001</v>
      </c>
      <c r="H13424" s="4">
        <v>0.35291488740051402</v>
      </c>
      <c r="I13424" s="4">
        <v>1.1100000000000001</v>
      </c>
      <c r="J13424" s="4">
        <v>-0.5</v>
      </c>
      <c r="K13424" s="4">
        <v>0.21249999999999999</v>
      </c>
      <c r="L13424" s="4">
        <v>0.47499999999999998</v>
      </c>
      <c r="M13424" s="4">
        <v>22</v>
      </c>
    </row>
    <row r="13425" spans="1:13" x14ac:dyDescent="0.2">
      <c r="A13425" s="3">
        <v>44713</v>
      </c>
      <c r="B13425" t="s">
        <v>6283</v>
      </c>
      <c r="C13425" t="s">
        <v>3888</v>
      </c>
      <c r="D13425" t="s">
        <v>2095</v>
      </c>
      <c r="E13425" t="s">
        <v>3887</v>
      </c>
      <c r="F13425" s="4">
        <v>0.37909090909090898</v>
      </c>
      <c r="G13425" s="4">
        <v>0.4</v>
      </c>
      <c r="H13425" s="4">
        <v>0.25743994382248597</v>
      </c>
      <c r="I13425" s="4">
        <v>0.87</v>
      </c>
      <c r="J13425" s="4">
        <v>-0.13</v>
      </c>
      <c r="K13425" s="4">
        <v>0.2475</v>
      </c>
      <c r="L13425" s="4">
        <v>0.5</v>
      </c>
      <c r="M13425" s="4">
        <v>22</v>
      </c>
    </row>
    <row r="13426" spans="1:13" x14ac:dyDescent="0.2">
      <c r="A13426" s="3">
        <v>44743</v>
      </c>
      <c r="B13426" t="s">
        <v>3931</v>
      </c>
      <c r="C13426" t="s">
        <v>3927</v>
      </c>
      <c r="D13426" t="s">
        <v>288</v>
      </c>
      <c r="E13426" t="s">
        <v>3926</v>
      </c>
      <c r="F13426" s="4">
        <v>9.5244</v>
      </c>
      <c r="G13426" s="4">
        <v>9.31</v>
      </c>
      <c r="H13426" s="4">
        <v>0.67500666663374498</v>
      </c>
      <c r="I13426" s="4">
        <v>11.25</v>
      </c>
      <c r="J13426" s="4">
        <v>8.75</v>
      </c>
      <c r="K13426" s="4">
        <v>9</v>
      </c>
      <c r="L13426" s="4">
        <v>9.76</v>
      </c>
      <c r="M13426" s="4">
        <v>25</v>
      </c>
    </row>
    <row r="13427" spans="1:13" x14ac:dyDescent="0.2">
      <c r="A13427" s="3">
        <v>44743</v>
      </c>
      <c r="B13427" t="s">
        <v>5346</v>
      </c>
      <c r="C13427" t="s">
        <v>3930</v>
      </c>
      <c r="D13427" t="s">
        <v>1218</v>
      </c>
      <c r="E13427" t="s">
        <v>3929</v>
      </c>
      <c r="F13427" s="4">
        <v>9.1728000000000005</v>
      </c>
      <c r="G13427" s="4">
        <v>9.15</v>
      </c>
      <c r="H13427" s="4">
        <v>0.65864456778042801</v>
      </c>
      <c r="I13427" s="4">
        <v>10.4</v>
      </c>
      <c r="J13427" s="4">
        <v>8</v>
      </c>
      <c r="K13427" s="4">
        <v>8.8000000000000007</v>
      </c>
      <c r="L13427" s="4">
        <v>9.75</v>
      </c>
      <c r="M13427" s="4">
        <v>25</v>
      </c>
    </row>
    <row r="13428" spans="1:13" x14ac:dyDescent="0.2">
      <c r="A13428" s="3">
        <v>44743</v>
      </c>
      <c r="B13428" t="s">
        <v>6285</v>
      </c>
      <c r="C13428" t="s">
        <v>3933</v>
      </c>
      <c r="D13428" t="s">
        <v>2097</v>
      </c>
      <c r="E13428" t="s">
        <v>3932</v>
      </c>
      <c r="F13428" s="4">
        <v>8.5500000000000007</v>
      </c>
      <c r="G13428" s="4">
        <v>8.5299999999999994</v>
      </c>
      <c r="H13428" s="4">
        <v>0.75498344352707503</v>
      </c>
      <c r="I13428" s="4">
        <v>9.89</v>
      </c>
      <c r="J13428" s="4">
        <v>6.89</v>
      </c>
      <c r="K13428" s="4">
        <v>8.1750000000000007</v>
      </c>
      <c r="L13428" s="4">
        <v>9.1349999999999998</v>
      </c>
      <c r="M13428" s="4">
        <v>19</v>
      </c>
    </row>
    <row r="13429" spans="1:13" x14ac:dyDescent="0.2">
      <c r="A13429" s="3">
        <v>44743</v>
      </c>
      <c r="B13429" t="s">
        <v>3922</v>
      </c>
      <c r="C13429" t="s">
        <v>3918</v>
      </c>
      <c r="D13429" t="s">
        <v>285</v>
      </c>
      <c r="E13429" t="s">
        <v>3917</v>
      </c>
      <c r="F13429" s="4">
        <v>9.5896296296296306</v>
      </c>
      <c r="G13429" s="4">
        <v>9.5299999999999994</v>
      </c>
      <c r="H13429" s="4">
        <v>0.26969329419633897</v>
      </c>
      <c r="I13429" s="4">
        <v>10.25</v>
      </c>
      <c r="J13429" s="4">
        <v>9.0299999999999994</v>
      </c>
      <c r="K13429" s="4">
        <v>9.48</v>
      </c>
      <c r="L13429" s="4">
        <v>9.7650000000000006</v>
      </c>
      <c r="M13429" s="4">
        <v>27</v>
      </c>
    </row>
    <row r="13430" spans="1:13" x14ac:dyDescent="0.2">
      <c r="A13430" s="3">
        <v>44743</v>
      </c>
      <c r="B13430" t="s">
        <v>5343</v>
      </c>
      <c r="C13430" t="s">
        <v>3921</v>
      </c>
      <c r="D13430" t="s">
        <v>1217</v>
      </c>
      <c r="E13430" t="s">
        <v>3920</v>
      </c>
      <c r="F13430" s="4">
        <v>9.0096296296296305</v>
      </c>
      <c r="G13430" s="4">
        <v>9</v>
      </c>
      <c r="H13430" s="4">
        <v>0.72504897172260796</v>
      </c>
      <c r="I13430" s="4">
        <v>10.56</v>
      </c>
      <c r="J13430" s="4">
        <v>6.9</v>
      </c>
      <c r="K13430" s="4">
        <v>8.69</v>
      </c>
      <c r="L13430" s="4">
        <v>9.49</v>
      </c>
      <c r="M13430" s="4">
        <v>27</v>
      </c>
    </row>
    <row r="13431" spans="1:13" x14ac:dyDescent="0.2">
      <c r="A13431" s="3">
        <v>44743</v>
      </c>
      <c r="B13431" t="s">
        <v>6284</v>
      </c>
      <c r="C13431" t="s">
        <v>3924</v>
      </c>
      <c r="D13431" t="s">
        <v>2096</v>
      </c>
      <c r="E13431" t="s">
        <v>3923</v>
      </c>
      <c r="F13431" s="4">
        <v>7.9604761904761903</v>
      </c>
      <c r="G13431" s="4">
        <v>8.3000000000000007</v>
      </c>
      <c r="H13431" s="4">
        <v>1.0473799510706501</v>
      </c>
      <c r="I13431" s="4">
        <v>9.56</v>
      </c>
      <c r="J13431" s="4">
        <v>5.8</v>
      </c>
      <c r="K13431" s="4">
        <v>7.5</v>
      </c>
      <c r="L13431" s="4">
        <v>8.75</v>
      </c>
      <c r="M13431" s="4">
        <v>21</v>
      </c>
    </row>
    <row r="13432" spans="1:13" x14ac:dyDescent="0.2">
      <c r="A13432" s="3">
        <v>44743</v>
      </c>
      <c r="B13432" t="s">
        <v>5355</v>
      </c>
      <c r="C13432" t="s">
        <v>3988</v>
      </c>
      <c r="D13432" t="s">
        <v>1222</v>
      </c>
      <c r="E13432" t="s">
        <v>3987</v>
      </c>
      <c r="F13432" s="4">
        <v>3.6576923076923098</v>
      </c>
      <c r="G13432" s="4">
        <v>3.65</v>
      </c>
      <c r="H13432" s="4">
        <v>0.28342628942718301</v>
      </c>
      <c r="I13432" s="4">
        <v>4.5</v>
      </c>
      <c r="J13432" s="4">
        <v>3.07</v>
      </c>
      <c r="K13432" s="4">
        <v>3.5</v>
      </c>
      <c r="L13432" s="4">
        <v>3.7749999999999999</v>
      </c>
      <c r="M13432" s="4">
        <v>26</v>
      </c>
    </row>
    <row r="13433" spans="1:13" x14ac:dyDescent="0.2">
      <c r="A13433" s="3">
        <v>44743</v>
      </c>
      <c r="B13433" t="s">
        <v>6289</v>
      </c>
      <c r="C13433" t="s">
        <v>3991</v>
      </c>
      <c r="D13433" t="s">
        <v>2101</v>
      </c>
      <c r="E13433" t="s">
        <v>3990</v>
      </c>
      <c r="F13433" s="4">
        <v>3.7203846153846198</v>
      </c>
      <c r="G13433" s="4">
        <v>3.65</v>
      </c>
      <c r="H13433" s="4">
        <v>0.41889837210694197</v>
      </c>
      <c r="I13433" s="4">
        <v>4.7</v>
      </c>
      <c r="J13433" s="4">
        <v>3.08</v>
      </c>
      <c r="K13433" s="4">
        <v>3.4474999999999998</v>
      </c>
      <c r="L13433" s="4">
        <v>3.9</v>
      </c>
      <c r="M13433" s="4">
        <v>26</v>
      </c>
    </row>
    <row r="13434" spans="1:13" x14ac:dyDescent="0.2">
      <c r="A13434" s="3">
        <v>44743</v>
      </c>
      <c r="B13434" t="s">
        <v>5358</v>
      </c>
      <c r="C13434" t="s">
        <v>3994</v>
      </c>
      <c r="D13434" t="s">
        <v>1223</v>
      </c>
      <c r="E13434" t="s">
        <v>3993</v>
      </c>
      <c r="F13434" s="4">
        <v>3.7062962962963</v>
      </c>
      <c r="G13434" s="4">
        <v>3.64</v>
      </c>
      <c r="H13434" s="4">
        <v>0.240834257532311</v>
      </c>
      <c r="I13434" s="4">
        <v>4.2</v>
      </c>
      <c r="J13434" s="4">
        <v>3.3</v>
      </c>
      <c r="K13434" s="4">
        <v>3.54</v>
      </c>
      <c r="L13434" s="4">
        <v>3.9</v>
      </c>
      <c r="M13434" s="4">
        <v>27</v>
      </c>
    </row>
    <row r="13435" spans="1:13" x14ac:dyDescent="0.2">
      <c r="A13435" s="3">
        <v>44743</v>
      </c>
      <c r="B13435" t="s">
        <v>6290</v>
      </c>
      <c r="C13435" t="s">
        <v>3997</v>
      </c>
      <c r="D13435" t="s">
        <v>2102</v>
      </c>
      <c r="E13435" t="s">
        <v>3996</v>
      </c>
      <c r="F13435" s="4">
        <v>3.7192592592592599</v>
      </c>
      <c r="G13435" s="4">
        <v>3.6</v>
      </c>
      <c r="H13435" s="4">
        <v>0.33005740673084699</v>
      </c>
      <c r="I13435" s="4">
        <v>4.5999999999999996</v>
      </c>
      <c r="J13435" s="4">
        <v>3.3</v>
      </c>
      <c r="K13435" s="4">
        <v>3.43</v>
      </c>
      <c r="L13435" s="4">
        <v>3.94</v>
      </c>
      <c r="M13435" s="4">
        <v>27</v>
      </c>
    </row>
    <row r="13436" spans="1:13" x14ac:dyDescent="0.2">
      <c r="A13436" s="3">
        <v>44743</v>
      </c>
      <c r="B13436" t="s">
        <v>5611</v>
      </c>
      <c r="C13436" t="s">
        <v>3900</v>
      </c>
      <c r="D13436" t="s">
        <v>1441</v>
      </c>
      <c r="E13436" t="s">
        <v>3899</v>
      </c>
      <c r="F13436" s="4">
        <v>9.7109375</v>
      </c>
      <c r="G13436" s="4">
        <v>9.625</v>
      </c>
      <c r="H13436" s="4">
        <v>0.305258847062092</v>
      </c>
      <c r="I13436" s="4">
        <v>10.25</v>
      </c>
      <c r="J13436" s="4">
        <v>9.25</v>
      </c>
      <c r="K13436" s="4">
        <v>9.5</v>
      </c>
      <c r="L13436" s="4">
        <v>10</v>
      </c>
      <c r="M13436" s="4">
        <v>32</v>
      </c>
    </row>
    <row r="13437" spans="1:13" x14ac:dyDescent="0.2">
      <c r="A13437" s="3">
        <v>44743</v>
      </c>
      <c r="B13437" t="s">
        <v>6587</v>
      </c>
      <c r="C13437" t="s">
        <v>3912</v>
      </c>
      <c r="D13437" t="s">
        <v>2377</v>
      </c>
      <c r="E13437" t="s">
        <v>3911</v>
      </c>
      <c r="F13437" s="4">
        <v>8.7200000000000006</v>
      </c>
      <c r="G13437" s="4">
        <v>8.75</v>
      </c>
      <c r="H13437" s="4">
        <v>0.75456941363932895</v>
      </c>
      <c r="I13437" s="4">
        <v>10.75</v>
      </c>
      <c r="J13437" s="4">
        <v>7</v>
      </c>
      <c r="K13437" s="4">
        <v>8.5</v>
      </c>
      <c r="L13437" s="4">
        <v>9</v>
      </c>
      <c r="M13437" s="4">
        <v>25</v>
      </c>
    </row>
    <row r="13438" spans="1:13" x14ac:dyDescent="0.2">
      <c r="A13438" s="3">
        <v>44743</v>
      </c>
      <c r="B13438" t="s">
        <v>5677</v>
      </c>
      <c r="C13438" t="s">
        <v>3903</v>
      </c>
      <c r="D13438" t="s">
        <v>1507</v>
      </c>
      <c r="E13438" t="s">
        <v>3902</v>
      </c>
      <c r="F13438" s="4">
        <v>9.625</v>
      </c>
      <c r="G13438" s="4">
        <v>9.5</v>
      </c>
      <c r="H13438" s="4">
        <v>0.32378806290136702</v>
      </c>
      <c r="I13438" s="4">
        <v>10.25</v>
      </c>
      <c r="J13438" s="4">
        <v>9</v>
      </c>
      <c r="K13438" s="4">
        <v>9.5</v>
      </c>
      <c r="L13438" s="4">
        <v>9.8125</v>
      </c>
      <c r="M13438" s="4">
        <v>32</v>
      </c>
    </row>
    <row r="13439" spans="1:13" x14ac:dyDescent="0.2">
      <c r="A13439" s="3">
        <v>44743</v>
      </c>
      <c r="B13439" t="s">
        <v>6588</v>
      </c>
      <c r="C13439" t="s">
        <v>3915</v>
      </c>
      <c r="D13439" t="s">
        <v>2378</v>
      </c>
      <c r="E13439" t="s">
        <v>3914</v>
      </c>
      <c r="F13439" s="4">
        <v>8.41</v>
      </c>
      <c r="G13439" s="4">
        <v>8.5</v>
      </c>
      <c r="H13439" s="4">
        <v>0.99446384214476802</v>
      </c>
      <c r="I13439" s="4">
        <v>11</v>
      </c>
      <c r="J13439" s="4">
        <v>5.5</v>
      </c>
      <c r="K13439" s="4">
        <v>8</v>
      </c>
      <c r="L13439" s="4">
        <v>9</v>
      </c>
      <c r="M13439" s="4">
        <v>25</v>
      </c>
    </row>
    <row r="13440" spans="1:13" x14ac:dyDescent="0.2">
      <c r="A13440" s="3">
        <v>44743</v>
      </c>
      <c r="B13440" t="s">
        <v>4790</v>
      </c>
      <c r="C13440" t="s">
        <v>3894</v>
      </c>
      <c r="D13440" t="s">
        <v>812</v>
      </c>
      <c r="E13440" t="s">
        <v>3893</v>
      </c>
      <c r="F13440" s="4">
        <v>8.953125</v>
      </c>
      <c r="G13440" s="4">
        <v>9</v>
      </c>
      <c r="H13440" s="4">
        <v>0.223944657621965</v>
      </c>
      <c r="I13440" s="4">
        <v>9.25</v>
      </c>
      <c r="J13440" s="4">
        <v>8.5</v>
      </c>
      <c r="K13440" s="4">
        <v>9</v>
      </c>
      <c r="L13440" s="4">
        <v>9</v>
      </c>
      <c r="M13440" s="4">
        <v>32</v>
      </c>
    </row>
    <row r="13441" spans="1:13" x14ac:dyDescent="0.2">
      <c r="A13441" s="3">
        <v>44743</v>
      </c>
      <c r="B13441" t="s">
        <v>5878</v>
      </c>
      <c r="C13441" t="s">
        <v>3906</v>
      </c>
      <c r="D13441" t="s">
        <v>1704</v>
      </c>
      <c r="E13441" t="s">
        <v>3905</v>
      </c>
      <c r="F13441" s="4">
        <v>9.3984375</v>
      </c>
      <c r="G13441" s="4">
        <v>9.5</v>
      </c>
      <c r="H13441" s="4">
        <v>0.41571632212828902</v>
      </c>
      <c r="I13441" s="4">
        <v>10.25</v>
      </c>
      <c r="J13441" s="4">
        <v>8.5</v>
      </c>
      <c r="K13441" s="4">
        <v>9.25</v>
      </c>
      <c r="L13441" s="4">
        <v>9.5625</v>
      </c>
      <c r="M13441" s="4">
        <v>32</v>
      </c>
    </row>
    <row r="13442" spans="1:13" x14ac:dyDescent="0.2">
      <c r="A13442" s="3">
        <v>44743</v>
      </c>
      <c r="B13442" t="s">
        <v>6775</v>
      </c>
      <c r="C13442" t="s">
        <v>4436</v>
      </c>
      <c r="D13442" t="s">
        <v>2565</v>
      </c>
      <c r="E13442" t="s">
        <v>4435</v>
      </c>
      <c r="F13442" s="4">
        <v>8.1999999999999993</v>
      </c>
      <c r="G13442" s="4">
        <v>8.25</v>
      </c>
      <c r="H13442" s="4">
        <v>1.03832798286476</v>
      </c>
      <c r="I13442" s="4">
        <v>11</v>
      </c>
      <c r="J13442" s="4">
        <v>5.5</v>
      </c>
      <c r="K13442" s="4">
        <v>7.75</v>
      </c>
      <c r="L13442" s="4">
        <v>8.75</v>
      </c>
      <c r="M13442" s="4">
        <v>25</v>
      </c>
    </row>
    <row r="13443" spans="1:13" x14ac:dyDescent="0.2">
      <c r="A13443" s="3">
        <v>44743</v>
      </c>
      <c r="B13443" t="s">
        <v>4985</v>
      </c>
      <c r="C13443" t="s">
        <v>3897</v>
      </c>
      <c r="D13443" t="s">
        <v>1007</v>
      </c>
      <c r="E13443" t="s">
        <v>3896</v>
      </c>
      <c r="F13443" s="4">
        <v>9.6060606060606109</v>
      </c>
      <c r="G13443" s="4">
        <v>9.5</v>
      </c>
      <c r="H13443" s="4">
        <v>0.26538815198143501</v>
      </c>
      <c r="I13443" s="4">
        <v>10.25</v>
      </c>
      <c r="J13443" s="4">
        <v>9.25</v>
      </c>
      <c r="K13443" s="4">
        <v>9.5</v>
      </c>
      <c r="L13443" s="4">
        <v>9.75</v>
      </c>
      <c r="M13443" s="4">
        <v>33</v>
      </c>
    </row>
    <row r="13444" spans="1:13" x14ac:dyDescent="0.2">
      <c r="A13444" s="3">
        <v>44743</v>
      </c>
      <c r="B13444" t="s">
        <v>6073</v>
      </c>
      <c r="C13444" t="s">
        <v>3909</v>
      </c>
      <c r="D13444" t="s">
        <v>1897</v>
      </c>
      <c r="E13444" t="s">
        <v>3908</v>
      </c>
      <c r="F13444" s="4">
        <v>9.1287878787878807</v>
      </c>
      <c r="G13444" s="4">
        <v>9</v>
      </c>
      <c r="H13444" s="4">
        <v>0.59332620441750705</v>
      </c>
      <c r="I13444" s="4">
        <v>10.5</v>
      </c>
      <c r="J13444" s="4">
        <v>7.5</v>
      </c>
      <c r="K13444" s="4">
        <v>9</v>
      </c>
      <c r="L13444" s="4">
        <v>9.5</v>
      </c>
      <c r="M13444" s="4">
        <v>33</v>
      </c>
    </row>
    <row r="13445" spans="1:13" x14ac:dyDescent="0.2">
      <c r="A13445" s="3">
        <v>44743</v>
      </c>
      <c r="B13445" t="s">
        <v>6681</v>
      </c>
      <c r="C13445" t="s">
        <v>3081</v>
      </c>
      <c r="D13445" t="s">
        <v>2471</v>
      </c>
      <c r="E13445" t="s">
        <v>3080</v>
      </c>
      <c r="F13445" s="4">
        <v>5.0431578947368401</v>
      </c>
      <c r="G13445" s="4">
        <v>4.9249999999999998</v>
      </c>
      <c r="H13445" s="4">
        <v>0.61652515901035698</v>
      </c>
      <c r="I13445" s="4">
        <v>6.48</v>
      </c>
      <c r="J13445" s="4">
        <v>4</v>
      </c>
      <c r="K13445" s="4">
        <v>4.5875000000000004</v>
      </c>
      <c r="L13445" s="4">
        <v>5.5274999999999999</v>
      </c>
      <c r="M13445" s="4">
        <v>38</v>
      </c>
    </row>
    <row r="13446" spans="1:13" x14ac:dyDescent="0.2">
      <c r="A13446" s="3">
        <v>44743</v>
      </c>
      <c r="B13446" t="s">
        <v>6743</v>
      </c>
      <c r="C13446" t="s">
        <v>3084</v>
      </c>
      <c r="D13446" t="s">
        <v>2533</v>
      </c>
      <c r="E13446" t="s">
        <v>3083</v>
      </c>
      <c r="F13446" s="4">
        <v>4.8783783783783798</v>
      </c>
      <c r="G13446" s="4">
        <v>4.7300000000000004</v>
      </c>
      <c r="H13446" s="4">
        <v>0.58233015412943201</v>
      </c>
      <c r="I13446" s="4">
        <v>6.28</v>
      </c>
      <c r="J13446" s="4">
        <v>4</v>
      </c>
      <c r="K13446" s="4">
        <v>4.4000000000000004</v>
      </c>
      <c r="L13446" s="4">
        <v>5.45</v>
      </c>
      <c r="M13446" s="4">
        <v>37</v>
      </c>
    </row>
    <row r="13447" spans="1:13" x14ac:dyDescent="0.2">
      <c r="A13447" s="3">
        <v>44743</v>
      </c>
      <c r="B13447" t="s">
        <v>3076</v>
      </c>
      <c r="C13447" t="s">
        <v>3072</v>
      </c>
      <c r="D13447" t="s">
        <v>3</v>
      </c>
      <c r="E13447" t="s">
        <v>3071</v>
      </c>
      <c r="F13447" s="4">
        <v>7.8297368421052598</v>
      </c>
      <c r="G13447" s="4">
        <v>7.7949999999999999</v>
      </c>
      <c r="H13447" s="4">
        <v>0.273816735339388</v>
      </c>
      <c r="I13447" s="4">
        <v>8.48</v>
      </c>
      <c r="J13447" s="4">
        <v>7.38</v>
      </c>
      <c r="K13447" s="4">
        <v>7.6275000000000004</v>
      </c>
      <c r="L13447" s="4">
        <v>8</v>
      </c>
      <c r="M13447" s="4">
        <v>38</v>
      </c>
    </row>
    <row r="13448" spans="1:13" x14ac:dyDescent="0.2">
      <c r="A13448" s="3">
        <v>44743</v>
      </c>
      <c r="B13448" t="s">
        <v>5092</v>
      </c>
      <c r="C13448" t="s">
        <v>3075</v>
      </c>
      <c r="D13448" t="s">
        <v>1108</v>
      </c>
      <c r="E13448" t="s">
        <v>3074</v>
      </c>
      <c r="F13448" s="4">
        <v>4.5755263157894701</v>
      </c>
      <c r="G13448" s="4">
        <v>4.5</v>
      </c>
      <c r="H13448" s="4">
        <v>0.599349635667904</v>
      </c>
      <c r="I13448" s="4">
        <v>6.5</v>
      </c>
      <c r="J13448" s="4">
        <v>3.55</v>
      </c>
      <c r="K13448" s="4">
        <v>4.2249999999999996</v>
      </c>
      <c r="L13448" s="4">
        <v>4.92</v>
      </c>
      <c r="M13448" s="4">
        <v>38</v>
      </c>
    </row>
    <row r="13449" spans="1:13" x14ac:dyDescent="0.2">
      <c r="A13449" s="3">
        <v>44743</v>
      </c>
      <c r="B13449" t="s">
        <v>6329</v>
      </c>
      <c r="C13449" t="s">
        <v>3102</v>
      </c>
      <c r="D13449" t="s">
        <v>2141</v>
      </c>
      <c r="E13449" t="s">
        <v>3101</v>
      </c>
      <c r="F13449" s="4">
        <v>3.9269696969696999</v>
      </c>
      <c r="G13449" s="4">
        <v>3.82</v>
      </c>
      <c r="H13449" s="4">
        <v>0.38067772498930202</v>
      </c>
      <c r="I13449" s="4">
        <v>5</v>
      </c>
      <c r="J13449" s="4">
        <v>3.1</v>
      </c>
      <c r="K13449" s="4">
        <v>3.7</v>
      </c>
      <c r="L13449" s="4">
        <v>4.0999999999999996</v>
      </c>
      <c r="M13449" s="4">
        <v>33</v>
      </c>
    </row>
    <row r="13450" spans="1:13" x14ac:dyDescent="0.2">
      <c r="A13450" s="3">
        <v>44743</v>
      </c>
      <c r="B13450" t="s">
        <v>6171</v>
      </c>
      <c r="C13450" t="s">
        <v>3078</v>
      </c>
      <c r="D13450" t="s">
        <v>1995</v>
      </c>
      <c r="E13450" t="s">
        <v>3077</v>
      </c>
      <c r="F13450" s="4">
        <v>3.9393548387096802</v>
      </c>
      <c r="G13450" s="4">
        <v>3.87</v>
      </c>
      <c r="H13450" s="4">
        <v>0.51128553981684899</v>
      </c>
      <c r="I13450" s="4">
        <v>5.5</v>
      </c>
      <c r="J13450" s="4">
        <v>3</v>
      </c>
      <c r="K13450" s="4">
        <v>3.6</v>
      </c>
      <c r="L13450" s="4">
        <v>4</v>
      </c>
      <c r="M13450" s="4">
        <v>31</v>
      </c>
    </row>
    <row r="13451" spans="1:13" x14ac:dyDescent="0.2">
      <c r="A13451" s="3">
        <v>44743</v>
      </c>
      <c r="B13451" t="s">
        <v>6330</v>
      </c>
      <c r="C13451" t="s">
        <v>3105</v>
      </c>
      <c r="D13451" t="s">
        <v>2142</v>
      </c>
      <c r="E13451" t="s">
        <v>3104</v>
      </c>
      <c r="F13451" s="4">
        <v>3.64612903225806</v>
      </c>
      <c r="G13451" s="4">
        <v>3.6</v>
      </c>
      <c r="H13451" s="4">
        <v>0.26898175178940797</v>
      </c>
      <c r="I13451" s="4">
        <v>4.0999999999999996</v>
      </c>
      <c r="J13451" s="4">
        <v>3</v>
      </c>
      <c r="K13451" s="4">
        <v>3.5</v>
      </c>
      <c r="L13451" s="4">
        <v>3.875</v>
      </c>
      <c r="M13451" s="4">
        <v>31</v>
      </c>
    </row>
    <row r="13452" spans="1:13" x14ac:dyDescent="0.2">
      <c r="A13452" s="3">
        <v>44743</v>
      </c>
      <c r="B13452" t="s">
        <v>6333</v>
      </c>
      <c r="C13452" t="s">
        <v>3132</v>
      </c>
      <c r="D13452" t="s">
        <v>2145</v>
      </c>
      <c r="E13452" t="s">
        <v>3131</v>
      </c>
      <c r="F13452" s="4">
        <v>0.51472222222222197</v>
      </c>
      <c r="G13452" s="4">
        <v>0.5</v>
      </c>
      <c r="H13452" s="4">
        <v>9.2751160519843501E-2</v>
      </c>
      <c r="I13452" s="4">
        <v>0.71</v>
      </c>
      <c r="J13452" s="4">
        <v>0.27</v>
      </c>
      <c r="K13452" s="4">
        <v>0.48</v>
      </c>
      <c r="L13452" s="4">
        <v>0.54749999999999999</v>
      </c>
      <c r="M13452" s="4">
        <v>36</v>
      </c>
    </row>
    <row r="13453" spans="1:13" x14ac:dyDescent="0.2">
      <c r="A13453" s="3">
        <v>44743</v>
      </c>
      <c r="B13453" t="s">
        <v>6397</v>
      </c>
      <c r="C13453" t="s">
        <v>3135</v>
      </c>
      <c r="D13453" t="s">
        <v>2211</v>
      </c>
      <c r="E13453" t="s">
        <v>3134</v>
      </c>
      <c r="F13453" s="4">
        <v>0.43277777777777798</v>
      </c>
      <c r="G13453" s="4">
        <v>0.42499999999999999</v>
      </c>
      <c r="H13453" s="4">
        <v>7.1178291679058994E-2</v>
      </c>
      <c r="I13453" s="4">
        <v>0.6</v>
      </c>
      <c r="J13453" s="4">
        <v>0.3</v>
      </c>
      <c r="K13453" s="4">
        <v>0.38750000000000001</v>
      </c>
      <c r="L13453" s="4">
        <v>0.46</v>
      </c>
      <c r="M13453" s="4">
        <v>36</v>
      </c>
    </row>
    <row r="13454" spans="1:13" x14ac:dyDescent="0.2">
      <c r="A13454" s="3">
        <v>44743</v>
      </c>
      <c r="B13454" t="s">
        <v>6461</v>
      </c>
      <c r="C13454" t="s">
        <v>3138</v>
      </c>
      <c r="D13454" t="s">
        <v>2275</v>
      </c>
      <c r="E13454" t="s">
        <v>3137</v>
      </c>
      <c r="F13454" s="4">
        <v>0.44805555555555598</v>
      </c>
      <c r="G13454" s="4">
        <v>0.435</v>
      </c>
      <c r="H13454" s="4">
        <v>0.11018995143308399</v>
      </c>
      <c r="I13454" s="4">
        <v>0.7</v>
      </c>
      <c r="J13454" s="4">
        <v>0.2</v>
      </c>
      <c r="K13454" s="4">
        <v>0.38</v>
      </c>
      <c r="L13454" s="4">
        <v>0.495</v>
      </c>
      <c r="M13454" s="4">
        <v>36</v>
      </c>
    </row>
    <row r="13455" spans="1:13" x14ac:dyDescent="0.2">
      <c r="A13455" s="3">
        <v>44743</v>
      </c>
      <c r="B13455" t="s">
        <v>6557</v>
      </c>
      <c r="C13455" t="s">
        <v>3141</v>
      </c>
      <c r="D13455" t="s">
        <v>2347</v>
      </c>
      <c r="E13455" t="s">
        <v>3140</v>
      </c>
      <c r="F13455" s="4">
        <v>-1.61111111111111E-2</v>
      </c>
      <c r="G13455" s="4">
        <v>-3.5000000000000003E-2</v>
      </c>
      <c r="H13455" s="4">
        <v>0.13342258917285099</v>
      </c>
      <c r="I13455" s="4">
        <v>0.34</v>
      </c>
      <c r="J13455" s="4">
        <v>-0.22</v>
      </c>
      <c r="K13455" s="4">
        <v>-0.105</v>
      </c>
      <c r="L13455" s="4">
        <v>2.75E-2</v>
      </c>
      <c r="M13455" s="4">
        <v>36</v>
      </c>
    </row>
    <row r="13456" spans="1:13" x14ac:dyDescent="0.2">
      <c r="A13456" s="3">
        <v>44743</v>
      </c>
      <c r="B13456" t="s">
        <v>6619</v>
      </c>
      <c r="C13456" t="s">
        <v>3144</v>
      </c>
      <c r="D13456" t="s">
        <v>2409</v>
      </c>
      <c r="E13456" t="s">
        <v>3143</v>
      </c>
      <c r="F13456" s="4">
        <v>-7.5833333333333294E-2</v>
      </c>
      <c r="G13456" s="4">
        <v>-0.105</v>
      </c>
      <c r="H13456" s="4">
        <v>0.14906134882754099</v>
      </c>
      <c r="I13456" s="4">
        <v>0.42</v>
      </c>
      <c r="J13456" s="4">
        <v>-0.24</v>
      </c>
      <c r="K13456" s="4">
        <v>-0.1925</v>
      </c>
      <c r="L13456" s="4">
        <v>-4.2500000000000003E-2</v>
      </c>
      <c r="M13456" s="4">
        <v>36</v>
      </c>
    </row>
    <row r="13457" spans="1:13" x14ac:dyDescent="0.2">
      <c r="A13457" s="3">
        <v>44743</v>
      </c>
      <c r="B13457" t="s">
        <v>6683</v>
      </c>
      <c r="C13457" t="s">
        <v>3147</v>
      </c>
      <c r="D13457" t="s">
        <v>2473</v>
      </c>
      <c r="E13457" t="s">
        <v>3146</v>
      </c>
      <c r="F13457" s="4">
        <v>0.32861111111111102</v>
      </c>
      <c r="G13457" s="4">
        <v>0.3</v>
      </c>
      <c r="H13457" s="4">
        <v>0.13290496664432899</v>
      </c>
      <c r="I13457" s="4">
        <v>0.6</v>
      </c>
      <c r="J13457" s="4">
        <v>-0.02</v>
      </c>
      <c r="K13457" s="4">
        <v>0.2475</v>
      </c>
      <c r="L13457" s="4">
        <v>0.435</v>
      </c>
      <c r="M13457" s="4">
        <v>36</v>
      </c>
    </row>
    <row r="13458" spans="1:13" x14ac:dyDescent="0.2">
      <c r="A13458" s="3">
        <v>44743</v>
      </c>
      <c r="B13458" t="s">
        <v>5848</v>
      </c>
      <c r="C13458" t="s">
        <v>3114</v>
      </c>
      <c r="D13458" t="s">
        <v>1674</v>
      </c>
      <c r="E13458" t="s">
        <v>3113</v>
      </c>
      <c r="F13458" s="4">
        <v>0.701315789473684</v>
      </c>
      <c r="G13458" s="4">
        <v>0.72</v>
      </c>
      <c r="H13458" s="4">
        <v>6.4312205248727702E-2</v>
      </c>
      <c r="I13458" s="4">
        <v>0.8</v>
      </c>
      <c r="J13458" s="4">
        <v>0.5</v>
      </c>
      <c r="K13458" s="4">
        <v>0.6925</v>
      </c>
      <c r="L13458" s="4">
        <v>0.74</v>
      </c>
      <c r="M13458" s="4">
        <v>38</v>
      </c>
    </row>
    <row r="13459" spans="1:13" x14ac:dyDescent="0.2">
      <c r="A13459" s="3">
        <v>44743</v>
      </c>
      <c r="B13459" t="s">
        <v>6745</v>
      </c>
      <c r="C13459" t="s">
        <v>3150</v>
      </c>
      <c r="D13459" t="s">
        <v>2535</v>
      </c>
      <c r="E13459" t="s">
        <v>3149</v>
      </c>
      <c r="F13459" s="4">
        <v>0.39638888888888901</v>
      </c>
      <c r="G13459" s="4">
        <v>0.39</v>
      </c>
      <c r="H13459" s="4">
        <v>0.11561395807421899</v>
      </c>
      <c r="I13459" s="4">
        <v>0.6</v>
      </c>
      <c r="J13459" s="4">
        <v>0.16</v>
      </c>
      <c r="K13459" s="4">
        <v>0.31</v>
      </c>
      <c r="L13459" s="4">
        <v>0.48749999999999999</v>
      </c>
      <c r="M13459" s="4">
        <v>36</v>
      </c>
    </row>
    <row r="13460" spans="1:13" x14ac:dyDescent="0.2">
      <c r="A13460" s="3">
        <v>44743</v>
      </c>
      <c r="B13460" t="s">
        <v>5915</v>
      </c>
      <c r="C13460" t="s">
        <v>3117</v>
      </c>
      <c r="D13460" t="s">
        <v>1739</v>
      </c>
      <c r="E13460" t="s">
        <v>3116</v>
      </c>
      <c r="F13460" s="4">
        <v>0.43729729729729699</v>
      </c>
      <c r="G13460" s="4">
        <v>0.42</v>
      </c>
      <c r="H13460" s="4">
        <v>9.08799161485042E-2</v>
      </c>
      <c r="I13460" s="4">
        <v>0.7</v>
      </c>
      <c r="J13460" s="4">
        <v>0.3</v>
      </c>
      <c r="K13460" s="4">
        <v>0.37</v>
      </c>
      <c r="L13460" s="4">
        <v>0.49</v>
      </c>
      <c r="M13460" s="4">
        <v>37</v>
      </c>
    </row>
    <row r="13461" spans="1:13" x14ac:dyDescent="0.2">
      <c r="A13461" s="3">
        <v>44743</v>
      </c>
      <c r="B13461" t="s">
        <v>5980</v>
      </c>
      <c r="C13461" t="s">
        <v>3120</v>
      </c>
      <c r="D13461" t="s">
        <v>1804</v>
      </c>
      <c r="E13461" t="s">
        <v>3119</v>
      </c>
      <c r="F13461" s="4">
        <v>0.49027777777777798</v>
      </c>
      <c r="G13461" s="4">
        <v>0.49</v>
      </c>
      <c r="H13461" s="4">
        <v>6.96721346680748E-2</v>
      </c>
      <c r="I13461" s="4">
        <v>0.64</v>
      </c>
      <c r="J13461" s="4">
        <v>0.32</v>
      </c>
      <c r="K13461" s="4">
        <v>0.45</v>
      </c>
      <c r="L13461" s="4">
        <v>0.53249999999999997</v>
      </c>
      <c r="M13461" s="4">
        <v>36</v>
      </c>
    </row>
    <row r="13462" spans="1:13" x14ac:dyDescent="0.2">
      <c r="A13462" s="3">
        <v>44743</v>
      </c>
      <c r="B13462" t="s">
        <v>6043</v>
      </c>
      <c r="C13462" t="s">
        <v>3123</v>
      </c>
      <c r="D13462" t="s">
        <v>1867</v>
      </c>
      <c r="E13462" t="s">
        <v>3122</v>
      </c>
      <c r="F13462" s="4">
        <v>0.63972222222222197</v>
      </c>
      <c r="G13462" s="4">
        <v>0.63500000000000001</v>
      </c>
      <c r="H13462" s="4">
        <v>7.7808780669062994E-2</v>
      </c>
      <c r="I13462" s="4">
        <v>0.8</v>
      </c>
      <c r="J13462" s="4">
        <v>0.5</v>
      </c>
      <c r="K13462" s="4">
        <v>0.59250000000000003</v>
      </c>
      <c r="L13462" s="4">
        <v>0.7</v>
      </c>
      <c r="M13462" s="4">
        <v>36</v>
      </c>
    </row>
    <row r="13463" spans="1:13" x14ac:dyDescent="0.2">
      <c r="A13463" s="3">
        <v>44743</v>
      </c>
      <c r="B13463" t="s">
        <v>6107</v>
      </c>
      <c r="C13463" t="s">
        <v>3126</v>
      </c>
      <c r="D13463" t="s">
        <v>1931</v>
      </c>
      <c r="E13463" t="s">
        <v>3125</v>
      </c>
      <c r="F13463" s="4">
        <v>0.79</v>
      </c>
      <c r="G13463" s="4">
        <v>0.79500000000000004</v>
      </c>
      <c r="H13463" s="4">
        <v>0.115362781817064</v>
      </c>
      <c r="I13463" s="4">
        <v>0.99</v>
      </c>
      <c r="J13463" s="4">
        <v>0.5</v>
      </c>
      <c r="K13463" s="4">
        <v>0.74250000000000005</v>
      </c>
      <c r="L13463" s="4">
        <v>0.89</v>
      </c>
      <c r="M13463" s="4">
        <v>36</v>
      </c>
    </row>
    <row r="13464" spans="1:13" x14ac:dyDescent="0.2">
      <c r="A13464" s="3">
        <v>44743</v>
      </c>
      <c r="B13464" t="s">
        <v>6175</v>
      </c>
      <c r="C13464" t="s">
        <v>3129</v>
      </c>
      <c r="D13464" t="s">
        <v>1999</v>
      </c>
      <c r="E13464" t="s">
        <v>3128</v>
      </c>
      <c r="F13464" s="4">
        <v>0.54555555555555602</v>
      </c>
      <c r="G13464" s="4">
        <v>0.53500000000000003</v>
      </c>
      <c r="H13464" s="4">
        <v>0.104647556641859</v>
      </c>
      <c r="I13464" s="4">
        <v>0.76</v>
      </c>
      <c r="J13464" s="4">
        <v>0.36</v>
      </c>
      <c r="K13464" s="4">
        <v>0.47</v>
      </c>
      <c r="L13464" s="4">
        <v>0.61</v>
      </c>
      <c r="M13464" s="4">
        <v>36</v>
      </c>
    </row>
    <row r="13465" spans="1:13" x14ac:dyDescent="0.2">
      <c r="A13465" s="3">
        <v>44743</v>
      </c>
      <c r="B13465" t="s">
        <v>6682</v>
      </c>
      <c r="C13465" t="s">
        <v>3096</v>
      </c>
      <c r="D13465" t="s">
        <v>2472</v>
      </c>
      <c r="E13465" t="s">
        <v>3095</v>
      </c>
      <c r="F13465" s="4">
        <v>4.9441666666666704</v>
      </c>
      <c r="G13465" s="4">
        <v>4.96</v>
      </c>
      <c r="H13465" s="4">
        <v>0.65660762364487602</v>
      </c>
      <c r="I13465" s="4">
        <v>6.8</v>
      </c>
      <c r="J13465" s="4">
        <v>3.7</v>
      </c>
      <c r="K13465" s="4">
        <v>4.5</v>
      </c>
      <c r="L13465" s="4">
        <v>5.2</v>
      </c>
      <c r="M13465" s="4">
        <v>36</v>
      </c>
    </row>
    <row r="13466" spans="1:13" x14ac:dyDescent="0.2">
      <c r="A13466" s="3">
        <v>44743</v>
      </c>
      <c r="B13466" t="s">
        <v>6744</v>
      </c>
      <c r="C13466" t="s">
        <v>3099</v>
      </c>
      <c r="D13466" t="s">
        <v>2534</v>
      </c>
      <c r="E13466" t="s">
        <v>3098</v>
      </c>
      <c r="F13466" s="4">
        <v>4.7614285714285698</v>
      </c>
      <c r="G13466" s="4">
        <v>4.75</v>
      </c>
      <c r="H13466" s="4">
        <v>0.57427264920963506</v>
      </c>
      <c r="I13466" s="4">
        <v>6.04</v>
      </c>
      <c r="J13466" s="4">
        <v>3.7</v>
      </c>
      <c r="K13466" s="4">
        <v>4.37</v>
      </c>
      <c r="L13466" s="4">
        <v>5.09</v>
      </c>
      <c r="M13466" s="4">
        <v>35</v>
      </c>
    </row>
    <row r="13467" spans="1:13" x14ac:dyDescent="0.2">
      <c r="A13467" s="3">
        <v>44743</v>
      </c>
      <c r="B13467" t="s">
        <v>3091</v>
      </c>
      <c r="C13467" t="s">
        <v>3087</v>
      </c>
      <c r="D13467" t="s">
        <v>8</v>
      </c>
      <c r="E13467" t="s">
        <v>3086</v>
      </c>
      <c r="F13467" s="4">
        <v>7.0694444444444402</v>
      </c>
      <c r="G13467" s="4">
        <v>7.08</v>
      </c>
      <c r="H13467" s="4">
        <v>0.66996777937213203</v>
      </c>
      <c r="I13467" s="4">
        <v>8.33</v>
      </c>
      <c r="J13467" s="4">
        <v>4</v>
      </c>
      <c r="K13467" s="4">
        <v>6.8949999999999996</v>
      </c>
      <c r="L13467" s="4">
        <v>7.4550000000000001</v>
      </c>
      <c r="M13467" s="4">
        <v>36</v>
      </c>
    </row>
    <row r="13468" spans="1:13" x14ac:dyDescent="0.2">
      <c r="A13468" s="3">
        <v>44743</v>
      </c>
      <c r="B13468" t="s">
        <v>5096</v>
      </c>
      <c r="C13468" t="s">
        <v>3090</v>
      </c>
      <c r="D13468" t="s">
        <v>1110</v>
      </c>
      <c r="E13468" t="s">
        <v>3089</v>
      </c>
      <c r="F13468" s="4">
        <v>4.3516666666666701</v>
      </c>
      <c r="G13468" s="4">
        <v>4.3049999999999997</v>
      </c>
      <c r="H13468" s="4">
        <v>0.60250666860565605</v>
      </c>
      <c r="I13468" s="4">
        <v>6.5</v>
      </c>
      <c r="J13468" s="4">
        <v>3.16</v>
      </c>
      <c r="K13468" s="4">
        <v>4.13</v>
      </c>
      <c r="L13468" s="4">
        <v>4.5</v>
      </c>
      <c r="M13468" s="4">
        <v>36</v>
      </c>
    </row>
    <row r="13469" spans="1:13" x14ac:dyDescent="0.2">
      <c r="A13469" s="3">
        <v>44743</v>
      </c>
      <c r="B13469" t="s">
        <v>6331</v>
      </c>
      <c r="C13469" t="s">
        <v>3108</v>
      </c>
      <c r="D13469" t="s">
        <v>2143</v>
      </c>
      <c r="E13469" t="s">
        <v>3107</v>
      </c>
      <c r="F13469" s="4">
        <v>3.8796666666666701</v>
      </c>
      <c r="G13469" s="4">
        <v>3.83</v>
      </c>
      <c r="H13469" s="4">
        <v>0.37169215416963602</v>
      </c>
      <c r="I13469" s="4">
        <v>5</v>
      </c>
      <c r="J13469" s="4">
        <v>3.1</v>
      </c>
      <c r="K13469" s="4">
        <v>3.6475</v>
      </c>
      <c r="L13469" s="4">
        <v>4.03</v>
      </c>
      <c r="M13469" s="4">
        <v>30</v>
      </c>
    </row>
    <row r="13470" spans="1:13" x14ac:dyDescent="0.2">
      <c r="A13470" s="3">
        <v>44743</v>
      </c>
      <c r="B13470" t="s">
        <v>6173</v>
      </c>
      <c r="C13470" t="s">
        <v>3093</v>
      </c>
      <c r="D13470" t="s">
        <v>1997</v>
      </c>
      <c r="E13470" t="s">
        <v>3092</v>
      </c>
      <c r="F13470" s="4">
        <v>3.8603448275862098</v>
      </c>
      <c r="G13470" s="4">
        <v>3.8</v>
      </c>
      <c r="H13470" s="4">
        <v>0.41624583016890998</v>
      </c>
      <c r="I13470" s="4">
        <v>5</v>
      </c>
      <c r="J13470" s="4">
        <v>3</v>
      </c>
      <c r="K13470" s="4">
        <v>3.6</v>
      </c>
      <c r="L13470" s="4">
        <v>4</v>
      </c>
      <c r="M13470" s="4">
        <v>29</v>
      </c>
    </row>
    <row r="13471" spans="1:13" x14ac:dyDescent="0.2">
      <c r="A13471" s="3">
        <v>44743</v>
      </c>
      <c r="B13471" t="s">
        <v>6332</v>
      </c>
      <c r="C13471" t="s">
        <v>3111</v>
      </c>
      <c r="D13471" t="s">
        <v>2144</v>
      </c>
      <c r="E13471" t="s">
        <v>3110</v>
      </c>
      <c r="F13471" s="4">
        <v>3.58357142857143</v>
      </c>
      <c r="G13471" s="4">
        <v>3.5649999999999999</v>
      </c>
      <c r="H13471" s="4">
        <v>0.276113426581585</v>
      </c>
      <c r="I13471" s="4">
        <v>4</v>
      </c>
      <c r="J13471" s="4">
        <v>3</v>
      </c>
      <c r="K13471" s="4">
        <v>3.4874999999999998</v>
      </c>
      <c r="L13471" s="4">
        <v>3.8</v>
      </c>
      <c r="M13471" s="4">
        <v>28</v>
      </c>
    </row>
    <row r="13472" spans="1:13" x14ac:dyDescent="0.2">
      <c r="A13472" s="3">
        <v>44743</v>
      </c>
      <c r="B13472" t="s">
        <v>6490</v>
      </c>
      <c r="C13472" t="s">
        <v>6480</v>
      </c>
      <c r="D13472" t="s">
        <v>2286</v>
      </c>
      <c r="E13472" t="s">
        <v>6479</v>
      </c>
      <c r="F13472" s="4">
        <v>0.42352941176470599</v>
      </c>
      <c r="G13472" s="4">
        <v>0.41499999999999998</v>
      </c>
      <c r="H13472" s="4">
        <v>8.4741401742834399E-2</v>
      </c>
      <c r="I13472" s="4">
        <v>0.6</v>
      </c>
      <c r="J13472" s="4">
        <v>0.23</v>
      </c>
      <c r="K13472" s="4">
        <v>0.37</v>
      </c>
      <c r="L13472" s="4">
        <v>0.49</v>
      </c>
      <c r="M13472" s="4">
        <v>34</v>
      </c>
    </row>
    <row r="13473" spans="1:13" x14ac:dyDescent="0.2">
      <c r="A13473" s="3">
        <v>44743</v>
      </c>
      <c r="B13473" t="s">
        <v>6493</v>
      </c>
      <c r="C13473" t="s">
        <v>6483</v>
      </c>
      <c r="D13473" t="s">
        <v>2287</v>
      </c>
      <c r="E13473" t="s">
        <v>6482</v>
      </c>
      <c r="F13473" s="4">
        <v>0.46705882352941203</v>
      </c>
      <c r="G13473" s="4">
        <v>0.47</v>
      </c>
      <c r="H13473" s="4">
        <v>9.5108531681305897E-2</v>
      </c>
      <c r="I13473" s="4">
        <v>0.69</v>
      </c>
      <c r="J13473" s="4">
        <v>0.22</v>
      </c>
      <c r="K13473" s="4">
        <v>0.41249999999999998</v>
      </c>
      <c r="L13473" s="4">
        <v>0.52500000000000002</v>
      </c>
      <c r="M13473" s="4">
        <v>34</v>
      </c>
    </row>
    <row r="13474" spans="1:13" x14ac:dyDescent="0.2">
      <c r="A13474" s="3">
        <v>44743</v>
      </c>
      <c r="B13474" t="s">
        <v>6496</v>
      </c>
      <c r="C13474" t="s">
        <v>6486</v>
      </c>
      <c r="D13474" t="s">
        <v>2288</v>
      </c>
      <c r="E13474" t="s">
        <v>6485</v>
      </c>
      <c r="F13474" s="4">
        <v>0.41117647058823498</v>
      </c>
      <c r="G13474" s="4">
        <v>0.41499999999999998</v>
      </c>
      <c r="H13474" s="4">
        <v>7.6426423555396097E-2</v>
      </c>
      <c r="I13474" s="4">
        <v>0.56000000000000005</v>
      </c>
      <c r="J13474" s="4">
        <v>0.23</v>
      </c>
      <c r="K13474" s="4">
        <v>0.38</v>
      </c>
      <c r="L13474" s="4">
        <v>0.45750000000000002</v>
      </c>
      <c r="M13474" s="4">
        <v>34</v>
      </c>
    </row>
    <row r="13475" spans="1:13" x14ac:dyDescent="0.2">
      <c r="A13475" s="3">
        <v>44743</v>
      </c>
      <c r="B13475" t="s">
        <v>6558</v>
      </c>
      <c r="C13475" t="s">
        <v>6489</v>
      </c>
      <c r="D13475" t="s">
        <v>2348</v>
      </c>
      <c r="E13475" t="s">
        <v>6488</v>
      </c>
      <c r="F13475" s="4">
        <v>0.35558823529411798</v>
      </c>
      <c r="G13475" s="4">
        <v>0.36499999999999999</v>
      </c>
      <c r="H13475" s="4">
        <v>0.102696704867931</v>
      </c>
      <c r="I13475" s="4">
        <v>0.68</v>
      </c>
      <c r="J13475" s="4">
        <v>0.04</v>
      </c>
      <c r="K13475" s="4">
        <v>0.30249999999999999</v>
      </c>
      <c r="L13475" s="4">
        <v>0.4</v>
      </c>
      <c r="M13475" s="4">
        <v>34</v>
      </c>
    </row>
    <row r="13476" spans="1:13" x14ac:dyDescent="0.2">
      <c r="A13476" s="3">
        <v>44743</v>
      </c>
      <c r="B13476" t="s">
        <v>6620</v>
      </c>
      <c r="C13476" t="s">
        <v>6492</v>
      </c>
      <c r="D13476" t="s">
        <v>2410</v>
      </c>
      <c r="E13476" t="s">
        <v>6491</v>
      </c>
      <c r="F13476" s="4">
        <v>0.307647058823529</v>
      </c>
      <c r="G13476" s="4">
        <v>0.30499999999999999</v>
      </c>
      <c r="H13476" s="4">
        <v>6.0655950944872201E-2</v>
      </c>
      <c r="I13476" s="4">
        <v>0.45</v>
      </c>
      <c r="J13476" s="4">
        <v>0.2</v>
      </c>
      <c r="K13476" s="4">
        <v>0.28000000000000003</v>
      </c>
      <c r="L13476" s="4">
        <v>0.34749999999999998</v>
      </c>
      <c r="M13476" s="4">
        <v>34</v>
      </c>
    </row>
    <row r="13477" spans="1:13" x14ac:dyDescent="0.2">
      <c r="A13477" s="3">
        <v>44743</v>
      </c>
      <c r="B13477" t="s">
        <v>6684</v>
      </c>
      <c r="C13477" t="s">
        <v>6495</v>
      </c>
      <c r="D13477" t="s">
        <v>2474</v>
      </c>
      <c r="E13477" t="s">
        <v>6494</v>
      </c>
      <c r="F13477" s="4">
        <v>0.33852941176470602</v>
      </c>
      <c r="G13477" s="4">
        <v>0.32500000000000001</v>
      </c>
      <c r="H13477" s="4">
        <v>7.6717994133618503E-2</v>
      </c>
      <c r="I13477" s="4">
        <v>0.5</v>
      </c>
      <c r="J13477" s="4">
        <v>0.2</v>
      </c>
      <c r="K13477" s="4">
        <v>0.28249999999999997</v>
      </c>
      <c r="L13477" s="4">
        <v>0.39500000000000002</v>
      </c>
      <c r="M13477" s="4">
        <v>34</v>
      </c>
    </row>
    <row r="13478" spans="1:13" x14ac:dyDescent="0.2">
      <c r="A13478" s="3">
        <v>44743</v>
      </c>
      <c r="B13478" t="s">
        <v>6472</v>
      </c>
      <c r="C13478" t="s">
        <v>3153</v>
      </c>
      <c r="D13478" t="s">
        <v>2280</v>
      </c>
      <c r="E13478" t="s">
        <v>3152</v>
      </c>
      <c r="F13478" s="4">
        <v>0.54944444444444396</v>
      </c>
      <c r="G13478" s="4">
        <v>0.56000000000000005</v>
      </c>
      <c r="H13478" s="4">
        <v>7.8374356026315706E-2</v>
      </c>
      <c r="I13478" s="4">
        <v>0.68</v>
      </c>
      <c r="J13478" s="4">
        <v>0.23</v>
      </c>
      <c r="K13478" s="4">
        <v>0.52</v>
      </c>
      <c r="L13478" s="4">
        <v>0.59</v>
      </c>
      <c r="M13478" s="4">
        <v>36</v>
      </c>
    </row>
    <row r="13479" spans="1:13" x14ac:dyDescent="0.2">
      <c r="A13479" s="3">
        <v>44743</v>
      </c>
      <c r="B13479" t="s">
        <v>6746</v>
      </c>
      <c r="C13479" t="s">
        <v>6498</v>
      </c>
      <c r="D13479" t="s">
        <v>2536</v>
      </c>
      <c r="E13479" t="s">
        <v>6497</v>
      </c>
      <c r="F13479" s="4">
        <v>0.32235294117647101</v>
      </c>
      <c r="G13479" s="4">
        <v>0.31</v>
      </c>
      <c r="H13479" s="4">
        <v>8.6446999826287396E-2</v>
      </c>
      <c r="I13479" s="4">
        <v>0.6</v>
      </c>
      <c r="J13479" s="4">
        <v>0.15</v>
      </c>
      <c r="K13479" s="4">
        <v>0.28000000000000003</v>
      </c>
      <c r="L13479" s="4">
        <v>0.35</v>
      </c>
      <c r="M13479" s="4">
        <v>34</v>
      </c>
    </row>
    <row r="13480" spans="1:13" x14ac:dyDescent="0.2">
      <c r="A13480" s="3">
        <v>44743</v>
      </c>
      <c r="B13480" t="s">
        <v>6475</v>
      </c>
      <c r="C13480" t="s">
        <v>6465</v>
      </c>
      <c r="D13480" t="s">
        <v>2281</v>
      </c>
      <c r="E13480" t="s">
        <v>6464</v>
      </c>
      <c r="F13480" s="4">
        <v>0.441428571428571</v>
      </c>
      <c r="G13480" s="4">
        <v>0.43</v>
      </c>
      <c r="H13480" s="4">
        <v>8.1390231280536102E-2</v>
      </c>
      <c r="I13480" s="4">
        <v>0.6</v>
      </c>
      <c r="J13480" s="4">
        <v>0.21</v>
      </c>
      <c r="K13480" s="4">
        <v>0.39</v>
      </c>
      <c r="L13480" s="4">
        <v>0.5</v>
      </c>
      <c r="M13480" s="4">
        <v>35</v>
      </c>
    </row>
    <row r="13481" spans="1:13" x14ac:dyDescent="0.2">
      <c r="A13481" s="3">
        <v>44743</v>
      </c>
      <c r="B13481" t="s">
        <v>6478</v>
      </c>
      <c r="C13481" t="s">
        <v>6468</v>
      </c>
      <c r="D13481" t="s">
        <v>2282</v>
      </c>
      <c r="E13481" t="s">
        <v>6467</v>
      </c>
      <c r="F13481" s="4">
        <v>0.46411764705882402</v>
      </c>
      <c r="G13481" s="4">
        <v>0.45</v>
      </c>
      <c r="H13481" s="4">
        <v>7.93197459866508E-2</v>
      </c>
      <c r="I13481" s="4">
        <v>0.65</v>
      </c>
      <c r="J13481" s="4">
        <v>0.27</v>
      </c>
      <c r="K13481" s="4">
        <v>0.41</v>
      </c>
      <c r="L13481" s="4">
        <v>0.50749999999999995</v>
      </c>
      <c r="M13481" s="4">
        <v>34</v>
      </c>
    </row>
    <row r="13482" spans="1:13" x14ac:dyDescent="0.2">
      <c r="A13482" s="3">
        <v>44743</v>
      </c>
      <c r="B13482" t="s">
        <v>6481</v>
      </c>
      <c r="C13482" t="s">
        <v>6471</v>
      </c>
      <c r="D13482" t="s">
        <v>2283</v>
      </c>
      <c r="E13482" t="s">
        <v>6470</v>
      </c>
      <c r="F13482" s="4">
        <v>0.39529411764705902</v>
      </c>
      <c r="G13482" s="4">
        <v>0.39500000000000002</v>
      </c>
      <c r="H13482" s="4">
        <v>8.7947480681874995E-2</v>
      </c>
      <c r="I13482" s="4">
        <v>0.56000000000000005</v>
      </c>
      <c r="J13482" s="4">
        <v>0.23</v>
      </c>
      <c r="K13482" s="4">
        <v>0.34250000000000003</v>
      </c>
      <c r="L13482" s="4">
        <v>0.44750000000000001</v>
      </c>
      <c r="M13482" s="4">
        <v>34</v>
      </c>
    </row>
    <row r="13483" spans="1:13" x14ac:dyDescent="0.2">
      <c r="A13483" s="3">
        <v>44743</v>
      </c>
      <c r="B13483" t="s">
        <v>6484</v>
      </c>
      <c r="C13483" t="s">
        <v>6474</v>
      </c>
      <c r="D13483" t="s">
        <v>2284</v>
      </c>
      <c r="E13483" t="s">
        <v>6473</v>
      </c>
      <c r="F13483" s="4">
        <v>0.32441176470588201</v>
      </c>
      <c r="G13483" s="4">
        <v>0.32500000000000001</v>
      </c>
      <c r="H13483" s="4">
        <v>9.6834478472462807E-2</v>
      </c>
      <c r="I13483" s="4">
        <v>0.55000000000000004</v>
      </c>
      <c r="J13483" s="4">
        <v>0.16</v>
      </c>
      <c r="K13483" s="4">
        <v>0.2525</v>
      </c>
      <c r="L13483" s="4">
        <v>0.39750000000000002</v>
      </c>
      <c r="M13483" s="4">
        <v>34</v>
      </c>
    </row>
    <row r="13484" spans="1:13" x14ac:dyDescent="0.2">
      <c r="A13484" s="3">
        <v>44743</v>
      </c>
      <c r="B13484" t="s">
        <v>6487</v>
      </c>
      <c r="C13484" t="s">
        <v>6477</v>
      </c>
      <c r="D13484" t="s">
        <v>2285</v>
      </c>
      <c r="E13484" t="s">
        <v>6476</v>
      </c>
      <c r="F13484" s="4">
        <v>0.52911764705882403</v>
      </c>
      <c r="G13484" s="4">
        <v>0.52500000000000002</v>
      </c>
      <c r="H13484" s="4">
        <v>0.104166755793188</v>
      </c>
      <c r="I13484" s="4">
        <v>0.77</v>
      </c>
      <c r="J13484" s="4">
        <v>0.39</v>
      </c>
      <c r="K13484" s="4">
        <v>0.4425</v>
      </c>
      <c r="L13484" s="4">
        <v>0.58750000000000002</v>
      </c>
      <c r="M13484" s="4">
        <v>34</v>
      </c>
    </row>
    <row r="13485" spans="1:13" x14ac:dyDescent="0.2">
      <c r="A13485" s="3">
        <v>44743</v>
      </c>
      <c r="B13485" t="s">
        <v>5405</v>
      </c>
      <c r="C13485" t="s">
        <v>4324</v>
      </c>
      <c r="D13485" t="s">
        <v>1258</v>
      </c>
      <c r="E13485" t="s">
        <v>4323</v>
      </c>
      <c r="F13485" s="4">
        <v>1.8235294117647101</v>
      </c>
      <c r="G13485" s="4">
        <v>1.95</v>
      </c>
      <c r="H13485" s="4">
        <v>0.63344121419118804</v>
      </c>
      <c r="I13485" s="4">
        <v>2.9</v>
      </c>
      <c r="J13485" s="4">
        <v>0</v>
      </c>
      <c r="K13485" s="4">
        <v>1.5249999999999999</v>
      </c>
      <c r="L13485" s="4">
        <v>2.2000000000000002</v>
      </c>
      <c r="M13485" s="4">
        <v>34</v>
      </c>
    </row>
    <row r="13486" spans="1:13" x14ac:dyDescent="0.2">
      <c r="A13486" s="3">
        <v>44743</v>
      </c>
      <c r="B13486" t="s">
        <v>6326</v>
      </c>
      <c r="C13486" t="s">
        <v>4327</v>
      </c>
      <c r="D13486" t="s">
        <v>2138</v>
      </c>
      <c r="E13486" t="s">
        <v>4326</v>
      </c>
      <c r="F13486" s="4">
        <v>1.4393939393939399</v>
      </c>
      <c r="G13486" s="4">
        <v>1.3</v>
      </c>
      <c r="H13486" s="4">
        <v>0.64756244580126898</v>
      </c>
      <c r="I13486" s="4">
        <v>3</v>
      </c>
      <c r="J13486" s="4">
        <v>-0.2</v>
      </c>
      <c r="K13486" s="4">
        <v>1</v>
      </c>
      <c r="L13486" s="4">
        <v>1.9</v>
      </c>
      <c r="M13486" s="4">
        <v>33</v>
      </c>
    </row>
    <row r="13487" spans="1:13" x14ac:dyDescent="0.2">
      <c r="A13487" s="3">
        <v>44743</v>
      </c>
      <c r="B13487" t="s">
        <v>5946</v>
      </c>
      <c r="C13487" t="s">
        <v>3939</v>
      </c>
      <c r="D13487" t="s">
        <v>1770</v>
      </c>
      <c r="E13487" t="s">
        <v>3947</v>
      </c>
      <c r="F13487" s="4">
        <v>20.467857142857099</v>
      </c>
      <c r="G13487" s="4">
        <v>20.41</v>
      </c>
      <c r="H13487" s="4">
        <v>0.29169183564873202</v>
      </c>
      <c r="I13487" s="4">
        <v>21.37</v>
      </c>
      <c r="J13487" s="4">
        <v>19.82</v>
      </c>
      <c r="K13487" s="4">
        <v>20.3475</v>
      </c>
      <c r="L13487" s="4">
        <v>20.602499999999999</v>
      </c>
      <c r="M13487" s="4">
        <v>28</v>
      </c>
    </row>
    <row r="13488" spans="1:13" x14ac:dyDescent="0.2">
      <c r="A13488" s="3">
        <v>44743</v>
      </c>
      <c r="B13488" t="s">
        <v>6010</v>
      </c>
      <c r="C13488" t="s">
        <v>3942</v>
      </c>
      <c r="D13488" t="s">
        <v>1834</v>
      </c>
      <c r="E13488" t="s">
        <v>3949</v>
      </c>
      <c r="F13488" s="4">
        <v>20.586428571428598</v>
      </c>
      <c r="G13488" s="4">
        <v>20.565000000000001</v>
      </c>
      <c r="H13488" s="4">
        <v>0.33712525736503202</v>
      </c>
      <c r="I13488" s="4">
        <v>21.5</v>
      </c>
      <c r="J13488" s="4">
        <v>20</v>
      </c>
      <c r="K13488" s="4">
        <v>20.375</v>
      </c>
      <c r="L13488" s="4">
        <v>20.7075</v>
      </c>
      <c r="M13488" s="4">
        <v>28</v>
      </c>
    </row>
    <row r="13489" spans="1:13" x14ac:dyDescent="0.2">
      <c r="A13489" s="3">
        <v>44743</v>
      </c>
      <c r="B13489" t="s">
        <v>6074</v>
      </c>
      <c r="C13489" t="s">
        <v>3952</v>
      </c>
      <c r="D13489" t="s">
        <v>1898</v>
      </c>
      <c r="E13489" t="s">
        <v>3951</v>
      </c>
      <c r="F13489" s="4">
        <v>20.666785714285702</v>
      </c>
      <c r="G13489" s="4">
        <v>20.675000000000001</v>
      </c>
      <c r="H13489" s="4">
        <v>0.358887721753471</v>
      </c>
      <c r="I13489" s="4">
        <v>21.49</v>
      </c>
      <c r="J13489" s="4">
        <v>20.079999999999998</v>
      </c>
      <c r="K13489" s="4">
        <v>20.4575</v>
      </c>
      <c r="L13489" s="4">
        <v>20.872499999999999</v>
      </c>
      <c r="M13489" s="4">
        <v>28</v>
      </c>
    </row>
    <row r="13490" spans="1:13" x14ac:dyDescent="0.2">
      <c r="A13490" s="3">
        <v>44743</v>
      </c>
      <c r="B13490" t="s">
        <v>3940</v>
      </c>
      <c r="C13490" t="s">
        <v>3936</v>
      </c>
      <c r="D13490" t="s">
        <v>291</v>
      </c>
      <c r="E13490" t="s">
        <v>3935</v>
      </c>
      <c r="F13490" s="4">
        <v>20.803437500000001</v>
      </c>
      <c r="G13490" s="4">
        <v>20.815000000000001</v>
      </c>
      <c r="H13490" s="4">
        <v>0.40668295787481201</v>
      </c>
      <c r="I13490" s="4">
        <v>21.61</v>
      </c>
      <c r="J13490" s="4">
        <v>19.8</v>
      </c>
      <c r="K13490" s="4">
        <v>20.5</v>
      </c>
      <c r="L13490" s="4">
        <v>21.03</v>
      </c>
      <c r="M13490" s="4">
        <v>32</v>
      </c>
    </row>
    <row r="13491" spans="1:13" x14ac:dyDescent="0.2">
      <c r="A13491" s="3">
        <v>44743</v>
      </c>
      <c r="B13491" t="s">
        <v>5349</v>
      </c>
      <c r="C13491" t="s">
        <v>3939</v>
      </c>
      <c r="D13491" t="s">
        <v>1219</v>
      </c>
      <c r="E13491" t="s">
        <v>3938</v>
      </c>
      <c r="F13491" s="4">
        <v>21.2696875</v>
      </c>
      <c r="G13491" s="4">
        <v>21.48</v>
      </c>
      <c r="H13491" s="4">
        <v>0.56877051540454204</v>
      </c>
      <c r="I13491" s="4">
        <v>22</v>
      </c>
      <c r="J13491" s="4">
        <v>20</v>
      </c>
      <c r="K13491" s="4">
        <v>20.747499999999999</v>
      </c>
      <c r="L13491" s="4">
        <v>21.727499999999999</v>
      </c>
      <c r="M13491" s="4">
        <v>32</v>
      </c>
    </row>
    <row r="13492" spans="1:13" x14ac:dyDescent="0.2">
      <c r="A13492" s="3">
        <v>44743</v>
      </c>
      <c r="B13492" t="s">
        <v>6286</v>
      </c>
      <c r="C13492" t="s">
        <v>3942</v>
      </c>
      <c r="D13492" t="s">
        <v>2098</v>
      </c>
      <c r="E13492" t="s">
        <v>3941</v>
      </c>
      <c r="F13492" s="4">
        <v>21.675833333333301</v>
      </c>
      <c r="G13492" s="4">
        <v>21.684999999999999</v>
      </c>
      <c r="H13492" s="4">
        <v>0.95257964024772901</v>
      </c>
      <c r="I13492" s="4">
        <v>24</v>
      </c>
      <c r="J13492" s="4">
        <v>20</v>
      </c>
      <c r="K13492" s="4">
        <v>21.03</v>
      </c>
      <c r="L13492" s="4">
        <v>22.05</v>
      </c>
      <c r="M13492" s="4">
        <v>24</v>
      </c>
    </row>
    <row r="13493" spans="1:13" x14ac:dyDescent="0.2">
      <c r="A13493" s="3">
        <v>44743</v>
      </c>
      <c r="B13493" t="s">
        <v>3583</v>
      </c>
      <c r="C13493" t="s">
        <v>3579</v>
      </c>
      <c r="D13493" t="s">
        <v>172</v>
      </c>
      <c r="E13493" t="s">
        <v>3578</v>
      </c>
      <c r="F13493" s="4">
        <v>1.7751351351351401</v>
      </c>
      <c r="G13493" s="4">
        <v>1.8</v>
      </c>
      <c r="H13493" s="4">
        <v>0.283476646320308</v>
      </c>
      <c r="I13493" s="4">
        <v>2.4</v>
      </c>
      <c r="J13493" s="4">
        <v>1</v>
      </c>
      <c r="K13493" s="4">
        <v>1.6</v>
      </c>
      <c r="L13493" s="4">
        <v>2</v>
      </c>
      <c r="M13493" s="4">
        <v>37</v>
      </c>
    </row>
    <row r="13494" spans="1:13" x14ac:dyDescent="0.2">
      <c r="A13494" s="3">
        <v>44743</v>
      </c>
      <c r="B13494" t="s">
        <v>5214</v>
      </c>
      <c r="C13494" t="s">
        <v>3582</v>
      </c>
      <c r="D13494" t="s">
        <v>1170</v>
      </c>
      <c r="E13494" t="s">
        <v>3581</v>
      </c>
      <c r="F13494" s="4">
        <v>1.51459459459459</v>
      </c>
      <c r="G13494" s="4">
        <v>1.6</v>
      </c>
      <c r="H13494" s="4">
        <v>0.46468982841959899</v>
      </c>
      <c r="I13494" s="4">
        <v>2.5499999999999998</v>
      </c>
      <c r="J13494" s="4">
        <v>0.6</v>
      </c>
      <c r="K13494" s="4">
        <v>1.2</v>
      </c>
      <c r="L13494" s="4">
        <v>1.9</v>
      </c>
      <c r="M13494" s="4">
        <v>37</v>
      </c>
    </row>
    <row r="13495" spans="1:13" x14ac:dyDescent="0.2">
      <c r="A13495" s="3">
        <v>44743</v>
      </c>
      <c r="B13495" t="s">
        <v>6233</v>
      </c>
      <c r="C13495" t="s">
        <v>3585</v>
      </c>
      <c r="D13495" t="s">
        <v>2057</v>
      </c>
      <c r="E13495" t="s">
        <v>3584</v>
      </c>
      <c r="F13495" s="4">
        <v>1.91178571428571</v>
      </c>
      <c r="G13495" s="4">
        <v>2</v>
      </c>
      <c r="H13495" s="4">
        <v>0.51437883122323602</v>
      </c>
      <c r="I13495" s="4">
        <v>3.34</v>
      </c>
      <c r="J13495" s="4">
        <v>0.8</v>
      </c>
      <c r="K13495" s="4">
        <v>1.6975</v>
      </c>
      <c r="L13495" s="4">
        <v>2.125</v>
      </c>
      <c r="M13495" s="4">
        <v>28</v>
      </c>
    </row>
    <row r="13496" spans="1:13" x14ac:dyDescent="0.2">
      <c r="A13496" s="3">
        <v>44743</v>
      </c>
      <c r="B13496" t="s">
        <v>6234</v>
      </c>
      <c r="C13496" t="s">
        <v>3600</v>
      </c>
      <c r="D13496" t="s">
        <v>2058</v>
      </c>
      <c r="E13496" t="s">
        <v>3599</v>
      </c>
      <c r="F13496" s="4">
        <v>1.5537931034482799</v>
      </c>
      <c r="G13496" s="4">
        <v>1.7</v>
      </c>
      <c r="H13496" s="4">
        <v>0.52658206383311101</v>
      </c>
      <c r="I13496" s="4">
        <v>2.2999999999999998</v>
      </c>
      <c r="J13496" s="4">
        <v>0.4</v>
      </c>
      <c r="K13496" s="4">
        <v>1.2</v>
      </c>
      <c r="L13496" s="4">
        <v>1.9</v>
      </c>
      <c r="M13496" s="4">
        <v>29</v>
      </c>
    </row>
    <row r="13497" spans="1:13" x14ac:dyDescent="0.2">
      <c r="A13497" s="3">
        <v>44743</v>
      </c>
      <c r="B13497" t="s">
        <v>5218</v>
      </c>
      <c r="C13497" t="s">
        <v>3591</v>
      </c>
      <c r="D13497" t="s">
        <v>1172</v>
      </c>
      <c r="E13497" t="s">
        <v>3590</v>
      </c>
      <c r="F13497" s="4">
        <v>1.3489655172413799</v>
      </c>
      <c r="G13497" s="4">
        <v>1.3</v>
      </c>
      <c r="H13497" s="4">
        <v>0.38875575170376397</v>
      </c>
      <c r="I13497" s="4">
        <v>2</v>
      </c>
      <c r="J13497" s="4">
        <v>0.2</v>
      </c>
      <c r="K13497" s="4">
        <v>1.2</v>
      </c>
      <c r="L13497" s="4">
        <v>1.6</v>
      </c>
      <c r="M13497" s="4">
        <v>29</v>
      </c>
    </row>
    <row r="13498" spans="1:13" x14ac:dyDescent="0.2">
      <c r="A13498" s="3">
        <v>44743</v>
      </c>
      <c r="B13498" t="s">
        <v>6235</v>
      </c>
      <c r="C13498" t="s">
        <v>3603</v>
      </c>
      <c r="D13498" t="s">
        <v>2059</v>
      </c>
      <c r="E13498" t="s">
        <v>3602</v>
      </c>
      <c r="F13498" s="4">
        <v>1.4879310344827601</v>
      </c>
      <c r="G13498" s="4">
        <v>1.5</v>
      </c>
      <c r="H13498" s="4">
        <v>0.63224870394910304</v>
      </c>
      <c r="I13498" s="4">
        <v>3.2</v>
      </c>
      <c r="J13498" s="4">
        <v>0.1</v>
      </c>
      <c r="K13498" s="4">
        <v>1.1000000000000001</v>
      </c>
      <c r="L13498" s="4">
        <v>1.8</v>
      </c>
      <c r="M13498" s="4">
        <v>29</v>
      </c>
    </row>
    <row r="13499" spans="1:13" x14ac:dyDescent="0.2">
      <c r="A13499" s="3">
        <v>44743</v>
      </c>
      <c r="B13499" t="s">
        <v>5219</v>
      </c>
      <c r="C13499" t="s">
        <v>3594</v>
      </c>
      <c r="D13499" t="s">
        <v>1173</v>
      </c>
      <c r="E13499" t="s">
        <v>3593</v>
      </c>
      <c r="F13499" s="4">
        <v>1.9703333333333299</v>
      </c>
      <c r="G13499" s="4">
        <v>2</v>
      </c>
      <c r="H13499" s="4">
        <v>0.512831782148503</v>
      </c>
      <c r="I13499" s="4">
        <v>2.7</v>
      </c>
      <c r="J13499" s="4">
        <v>0.6</v>
      </c>
      <c r="K13499" s="4">
        <v>1.625</v>
      </c>
      <c r="L13499" s="4">
        <v>2.395</v>
      </c>
      <c r="M13499" s="4">
        <v>30</v>
      </c>
    </row>
    <row r="13500" spans="1:13" x14ac:dyDescent="0.2">
      <c r="A13500" s="3">
        <v>44743</v>
      </c>
      <c r="B13500" t="s">
        <v>6236</v>
      </c>
      <c r="C13500" t="s">
        <v>3606</v>
      </c>
      <c r="D13500" t="s">
        <v>2060</v>
      </c>
      <c r="E13500" t="s">
        <v>3605</v>
      </c>
      <c r="F13500" s="4">
        <v>1.4348275862069</v>
      </c>
      <c r="G13500" s="4">
        <v>1.5</v>
      </c>
      <c r="H13500" s="4">
        <v>0.60452827353031002</v>
      </c>
      <c r="I13500" s="4">
        <v>2.76</v>
      </c>
      <c r="J13500" s="4">
        <v>0.03</v>
      </c>
      <c r="K13500" s="4">
        <v>1</v>
      </c>
      <c r="L13500" s="4">
        <v>1.8</v>
      </c>
      <c r="M13500" s="4">
        <v>29</v>
      </c>
    </row>
    <row r="13501" spans="1:13" x14ac:dyDescent="0.2">
      <c r="A13501" s="3">
        <v>44743</v>
      </c>
      <c r="B13501" t="s">
        <v>5220</v>
      </c>
      <c r="C13501" t="s">
        <v>3597</v>
      </c>
      <c r="D13501" t="s">
        <v>1174</v>
      </c>
      <c r="E13501" t="s">
        <v>3596</v>
      </c>
      <c r="F13501" s="4">
        <v>1.9036666666666699</v>
      </c>
      <c r="G13501" s="4">
        <v>1.97</v>
      </c>
      <c r="H13501" s="4">
        <v>0.59483108777913196</v>
      </c>
      <c r="I13501" s="4">
        <v>2.9</v>
      </c>
      <c r="J13501" s="4">
        <v>0.2</v>
      </c>
      <c r="K13501" s="4">
        <v>1.5249999999999999</v>
      </c>
      <c r="L13501" s="4">
        <v>2.2749999999999999</v>
      </c>
      <c r="M13501" s="4">
        <v>30</v>
      </c>
    </row>
    <row r="13502" spans="1:13" x14ac:dyDescent="0.2">
      <c r="A13502" s="3">
        <v>44743</v>
      </c>
      <c r="B13502" t="s">
        <v>6237</v>
      </c>
      <c r="C13502" t="s">
        <v>3609</v>
      </c>
      <c r="D13502" t="s">
        <v>2061</v>
      </c>
      <c r="E13502" t="s">
        <v>3608</v>
      </c>
      <c r="F13502" s="4">
        <v>1.4734482758620699</v>
      </c>
      <c r="G13502" s="4">
        <v>1.5</v>
      </c>
      <c r="H13502" s="4">
        <v>0.74054649637986403</v>
      </c>
      <c r="I13502" s="4">
        <v>3.27</v>
      </c>
      <c r="J13502" s="4">
        <v>-0.4</v>
      </c>
      <c r="K13502" s="4">
        <v>1.2</v>
      </c>
      <c r="L13502" s="4">
        <v>1.87</v>
      </c>
      <c r="M13502" s="4">
        <v>29</v>
      </c>
    </row>
    <row r="13503" spans="1:13" x14ac:dyDescent="0.2">
      <c r="A13503" s="3">
        <v>44743</v>
      </c>
      <c r="B13503" t="s">
        <v>6280</v>
      </c>
      <c r="C13503" t="s">
        <v>3876</v>
      </c>
      <c r="D13503" t="s">
        <v>2092</v>
      </c>
      <c r="E13503" t="s">
        <v>3875</v>
      </c>
      <c r="F13503" s="4">
        <v>0.40100000000000002</v>
      </c>
      <c r="G13503" s="4">
        <v>0.34</v>
      </c>
      <c r="H13503" s="4">
        <v>0.31942217567944398</v>
      </c>
      <c r="I13503" s="4">
        <v>1.06</v>
      </c>
      <c r="J13503" s="4">
        <v>-0.2</v>
      </c>
      <c r="K13503" s="4">
        <v>0.20749999999999999</v>
      </c>
      <c r="L13503" s="4">
        <v>0.52500000000000002</v>
      </c>
      <c r="M13503" s="4">
        <v>20</v>
      </c>
    </row>
    <row r="13504" spans="1:13" x14ac:dyDescent="0.2">
      <c r="A13504" s="3">
        <v>44743</v>
      </c>
      <c r="B13504" t="s">
        <v>5338</v>
      </c>
      <c r="C13504" t="s">
        <v>3867</v>
      </c>
      <c r="D13504" t="s">
        <v>1214</v>
      </c>
      <c r="E13504" t="s">
        <v>3866</v>
      </c>
      <c r="F13504" s="4">
        <v>0.70550000000000002</v>
      </c>
      <c r="G13504" s="4">
        <v>0.75</v>
      </c>
      <c r="H13504" s="4">
        <v>0.331892103583458</v>
      </c>
      <c r="I13504" s="4">
        <v>1.3</v>
      </c>
      <c r="J13504" s="4">
        <v>0.2</v>
      </c>
      <c r="K13504" s="4">
        <v>0.4</v>
      </c>
      <c r="L13504" s="4">
        <v>0.9375</v>
      </c>
      <c r="M13504" s="4">
        <v>20</v>
      </c>
    </row>
    <row r="13505" spans="1:13" x14ac:dyDescent="0.2">
      <c r="A13505" s="3">
        <v>44743</v>
      </c>
      <c r="B13505" t="s">
        <v>6281</v>
      </c>
      <c r="C13505" t="s">
        <v>3879</v>
      </c>
      <c r="D13505" t="s">
        <v>2093</v>
      </c>
      <c r="E13505" t="s">
        <v>3878</v>
      </c>
      <c r="F13505" s="4">
        <v>0.46750000000000003</v>
      </c>
      <c r="G13505" s="4">
        <v>0.45</v>
      </c>
      <c r="H13505" s="4">
        <v>0.25074363086836798</v>
      </c>
      <c r="I13505" s="4">
        <v>1</v>
      </c>
      <c r="J13505" s="4">
        <v>0.1</v>
      </c>
      <c r="K13505" s="4">
        <v>0.27500000000000002</v>
      </c>
      <c r="L13505" s="4">
        <v>0.58750000000000002</v>
      </c>
      <c r="M13505" s="4">
        <v>20</v>
      </c>
    </row>
    <row r="13506" spans="1:13" x14ac:dyDescent="0.2">
      <c r="A13506" s="3">
        <v>44743</v>
      </c>
      <c r="B13506" t="s">
        <v>5339</v>
      </c>
      <c r="C13506" t="s">
        <v>3870</v>
      </c>
      <c r="D13506" t="s">
        <v>1215</v>
      </c>
      <c r="E13506" t="s">
        <v>3869</v>
      </c>
      <c r="F13506" s="4">
        <v>0.203809523809524</v>
      </c>
      <c r="G13506" s="4">
        <v>0.2</v>
      </c>
      <c r="H13506" s="4">
        <v>0.36779717495484099</v>
      </c>
      <c r="I13506" s="4">
        <v>0.9</v>
      </c>
      <c r="J13506" s="4">
        <v>-0.4</v>
      </c>
      <c r="K13506" s="4">
        <v>-0.2</v>
      </c>
      <c r="L13506" s="4">
        <v>0.5</v>
      </c>
      <c r="M13506" s="4">
        <v>21</v>
      </c>
    </row>
    <row r="13507" spans="1:13" x14ac:dyDescent="0.2">
      <c r="A13507" s="3">
        <v>44743</v>
      </c>
      <c r="B13507" t="s">
        <v>6282</v>
      </c>
      <c r="C13507" t="s">
        <v>3882</v>
      </c>
      <c r="D13507" t="s">
        <v>2094</v>
      </c>
      <c r="E13507" t="s">
        <v>3881</v>
      </c>
      <c r="F13507" s="4">
        <v>0.32950000000000002</v>
      </c>
      <c r="G13507" s="4">
        <v>0.4</v>
      </c>
      <c r="H13507" s="4">
        <v>0.249767786890986</v>
      </c>
      <c r="I13507" s="4">
        <v>0.7</v>
      </c>
      <c r="J13507" s="4">
        <v>-0.2</v>
      </c>
      <c r="K13507" s="4">
        <v>0.19500000000000001</v>
      </c>
      <c r="L13507" s="4">
        <v>0.5</v>
      </c>
      <c r="M13507" s="4">
        <v>20</v>
      </c>
    </row>
    <row r="13508" spans="1:13" x14ac:dyDescent="0.2">
      <c r="A13508" s="3">
        <v>44743</v>
      </c>
      <c r="B13508" t="s">
        <v>5340</v>
      </c>
      <c r="C13508" t="s">
        <v>3873</v>
      </c>
      <c r="D13508" t="s">
        <v>1216</v>
      </c>
      <c r="E13508" t="s">
        <v>3872</v>
      </c>
      <c r="F13508" s="4">
        <v>0.184285714285714</v>
      </c>
      <c r="G13508" s="4">
        <v>0.2</v>
      </c>
      <c r="H13508" s="4">
        <v>0.33458289598500701</v>
      </c>
      <c r="I13508" s="4">
        <v>0.93</v>
      </c>
      <c r="J13508" s="4">
        <v>-0.5</v>
      </c>
      <c r="K13508" s="4">
        <v>0</v>
      </c>
      <c r="L13508" s="4">
        <v>0.4</v>
      </c>
      <c r="M13508" s="4">
        <v>21</v>
      </c>
    </row>
    <row r="13509" spans="1:13" x14ac:dyDescent="0.2">
      <c r="A13509" s="3">
        <v>44743</v>
      </c>
      <c r="B13509" t="s">
        <v>6283</v>
      </c>
      <c r="C13509" t="s">
        <v>3885</v>
      </c>
      <c r="D13509" t="s">
        <v>2095</v>
      </c>
      <c r="E13509" t="s">
        <v>3884</v>
      </c>
      <c r="F13509" s="4">
        <v>0.36249999999999999</v>
      </c>
      <c r="G13509" s="4">
        <v>0.4</v>
      </c>
      <c r="H13509" s="4">
        <v>0.31677445072413701</v>
      </c>
      <c r="I13509" s="4">
        <v>1.2</v>
      </c>
      <c r="J13509" s="4">
        <v>-0.13</v>
      </c>
      <c r="K13509" s="4">
        <v>0.09</v>
      </c>
      <c r="L13509" s="4">
        <v>0.5</v>
      </c>
      <c r="M13509" s="4">
        <v>20</v>
      </c>
    </row>
    <row r="13510" spans="1:13" x14ac:dyDescent="0.2">
      <c r="A13510" s="3">
        <v>44774</v>
      </c>
      <c r="B13510" t="s">
        <v>3931</v>
      </c>
      <c r="C13510" t="s">
        <v>3927</v>
      </c>
      <c r="D13510" t="s">
        <v>288</v>
      </c>
      <c r="E13510" t="s">
        <v>3926</v>
      </c>
      <c r="F13510" s="4">
        <v>9.4404347826086994</v>
      </c>
      <c r="G13510" s="4">
        <v>9.36</v>
      </c>
      <c r="H13510" s="4">
        <v>0.63301212296928999</v>
      </c>
      <c r="I13510" s="4">
        <v>11</v>
      </c>
      <c r="J13510" s="4">
        <v>8.35</v>
      </c>
      <c r="K13510" s="4">
        <v>9</v>
      </c>
      <c r="L13510" s="4">
        <v>9.7750000000000004</v>
      </c>
      <c r="M13510" s="4">
        <v>23</v>
      </c>
    </row>
    <row r="13511" spans="1:13" x14ac:dyDescent="0.2">
      <c r="A13511" s="3">
        <v>44774</v>
      </c>
      <c r="B13511" t="s">
        <v>5346</v>
      </c>
      <c r="C13511" t="s">
        <v>3930</v>
      </c>
      <c r="D13511" t="s">
        <v>1218</v>
      </c>
      <c r="E13511" t="s">
        <v>3929</v>
      </c>
      <c r="F13511" s="4">
        <v>9.0508695652173898</v>
      </c>
      <c r="G13511" s="4">
        <v>9.15</v>
      </c>
      <c r="H13511" s="4">
        <v>0.66109353652234504</v>
      </c>
      <c r="I13511" s="4">
        <v>9.9</v>
      </c>
      <c r="J13511" s="4">
        <v>8</v>
      </c>
      <c r="K13511" s="4">
        <v>8.65</v>
      </c>
      <c r="L13511" s="4">
        <v>9.6449999999999996</v>
      </c>
      <c r="M13511" s="4">
        <v>23</v>
      </c>
    </row>
    <row r="13512" spans="1:13" x14ac:dyDescent="0.2">
      <c r="A13512" s="3">
        <v>44774</v>
      </c>
      <c r="B13512" t="s">
        <v>6285</v>
      </c>
      <c r="C13512" t="s">
        <v>3933</v>
      </c>
      <c r="D13512" t="s">
        <v>2097</v>
      </c>
      <c r="E13512" t="s">
        <v>3932</v>
      </c>
      <c r="F13512" s="4">
        <v>8.3759999999999994</v>
      </c>
      <c r="G13512" s="4">
        <v>8.4499999999999993</v>
      </c>
      <c r="H13512" s="4">
        <v>0.846549653469585</v>
      </c>
      <c r="I13512" s="4">
        <v>9.68</v>
      </c>
      <c r="J13512" s="4">
        <v>6.89</v>
      </c>
      <c r="K13512" s="4">
        <v>7.9375</v>
      </c>
      <c r="L13512" s="4">
        <v>9.0775000000000006</v>
      </c>
      <c r="M13512" s="4">
        <v>20</v>
      </c>
    </row>
    <row r="13513" spans="1:13" x14ac:dyDescent="0.2">
      <c r="A13513" s="3">
        <v>44774</v>
      </c>
      <c r="B13513" t="s">
        <v>3922</v>
      </c>
      <c r="C13513" t="s">
        <v>3918</v>
      </c>
      <c r="D13513" t="s">
        <v>285</v>
      </c>
      <c r="E13513" t="s">
        <v>3917</v>
      </c>
      <c r="F13513" s="4">
        <v>9.7218518518518504</v>
      </c>
      <c r="G13513" s="4">
        <v>9.66</v>
      </c>
      <c r="H13513" s="4">
        <v>0.276906496812928</v>
      </c>
      <c r="I13513" s="4">
        <v>10.32</v>
      </c>
      <c r="J13513" s="4">
        <v>9.2200000000000006</v>
      </c>
      <c r="K13513" s="4">
        <v>9.5250000000000004</v>
      </c>
      <c r="L13513" s="4">
        <v>9.9250000000000007</v>
      </c>
      <c r="M13513" s="4">
        <v>27</v>
      </c>
    </row>
    <row r="13514" spans="1:13" x14ac:dyDescent="0.2">
      <c r="A13514" s="3">
        <v>44774</v>
      </c>
      <c r="B13514" t="s">
        <v>5343</v>
      </c>
      <c r="C13514" t="s">
        <v>3921</v>
      </c>
      <c r="D13514" t="s">
        <v>1217</v>
      </c>
      <c r="E13514" t="s">
        <v>3920</v>
      </c>
      <c r="F13514" s="4">
        <v>9.1137037037037008</v>
      </c>
      <c r="G13514" s="4">
        <v>9.1</v>
      </c>
      <c r="H13514" s="4">
        <v>0.77086938007654804</v>
      </c>
      <c r="I13514" s="4">
        <v>11.31</v>
      </c>
      <c r="J13514" s="4">
        <v>7.5</v>
      </c>
      <c r="K13514" s="4">
        <v>8.65</v>
      </c>
      <c r="L13514" s="4">
        <v>9.5</v>
      </c>
      <c r="M13514" s="4">
        <v>27</v>
      </c>
    </row>
    <row r="13515" spans="1:13" x14ac:dyDescent="0.2">
      <c r="A13515" s="3">
        <v>44774</v>
      </c>
      <c r="B13515" t="s">
        <v>6284</v>
      </c>
      <c r="C13515" t="s">
        <v>3924</v>
      </c>
      <c r="D13515" t="s">
        <v>2096</v>
      </c>
      <c r="E13515" t="s">
        <v>3923</v>
      </c>
      <c r="F13515" s="4">
        <v>8.0339130434782593</v>
      </c>
      <c r="G13515" s="4">
        <v>8.27</v>
      </c>
      <c r="H13515" s="4">
        <v>1.3487055717863701</v>
      </c>
      <c r="I13515" s="4">
        <v>12.31</v>
      </c>
      <c r="J13515" s="4">
        <v>5.75</v>
      </c>
      <c r="K13515" s="4">
        <v>7.5</v>
      </c>
      <c r="L13515" s="4">
        <v>8.5</v>
      </c>
      <c r="M13515" s="4">
        <v>23</v>
      </c>
    </row>
    <row r="13516" spans="1:13" x14ac:dyDescent="0.2">
      <c r="A13516" s="3">
        <v>44774</v>
      </c>
      <c r="B13516" t="s">
        <v>5355</v>
      </c>
      <c r="C13516" t="s">
        <v>3988</v>
      </c>
      <c r="D13516" t="s">
        <v>1222</v>
      </c>
      <c r="E13516" t="s">
        <v>3987</v>
      </c>
      <c r="F13516" s="4">
        <v>3.5644444444444399</v>
      </c>
      <c r="G13516" s="4">
        <v>3.6</v>
      </c>
      <c r="H13516" s="4">
        <v>0.25271347918958098</v>
      </c>
      <c r="I13516" s="4">
        <v>4.1500000000000004</v>
      </c>
      <c r="J13516" s="4">
        <v>3.02</v>
      </c>
      <c r="K13516" s="4">
        <v>3.4350000000000001</v>
      </c>
      <c r="L13516" s="4">
        <v>3.7</v>
      </c>
      <c r="M13516" s="4">
        <v>27</v>
      </c>
    </row>
    <row r="13517" spans="1:13" x14ac:dyDescent="0.2">
      <c r="A13517" s="3">
        <v>44774</v>
      </c>
      <c r="B13517" t="s">
        <v>6289</v>
      </c>
      <c r="C13517" t="s">
        <v>3991</v>
      </c>
      <c r="D13517" t="s">
        <v>2101</v>
      </c>
      <c r="E13517" t="s">
        <v>3990</v>
      </c>
      <c r="F13517" s="4">
        <v>3.6755555555555599</v>
      </c>
      <c r="G13517" s="4">
        <v>3.6</v>
      </c>
      <c r="H13517" s="4">
        <v>0.33229196306553799</v>
      </c>
      <c r="I13517" s="4">
        <v>4.5</v>
      </c>
      <c r="J13517" s="4">
        <v>3</v>
      </c>
      <c r="K13517" s="4">
        <v>3.5</v>
      </c>
      <c r="L13517" s="4">
        <v>3.7650000000000001</v>
      </c>
      <c r="M13517" s="4">
        <v>27</v>
      </c>
    </row>
    <row r="13518" spans="1:13" x14ac:dyDescent="0.2">
      <c r="A13518" s="3">
        <v>44774</v>
      </c>
      <c r="B13518" t="s">
        <v>5358</v>
      </c>
      <c r="C13518" t="s">
        <v>3994</v>
      </c>
      <c r="D13518" t="s">
        <v>1223</v>
      </c>
      <c r="E13518" t="s">
        <v>3993</v>
      </c>
      <c r="F13518" s="4">
        <v>3.6239285714285701</v>
      </c>
      <c r="G13518" s="4">
        <v>3.6</v>
      </c>
      <c r="H13518" s="4">
        <v>0.23020665893954001</v>
      </c>
      <c r="I13518" s="4">
        <v>4.09</v>
      </c>
      <c r="J13518" s="4">
        <v>3.2</v>
      </c>
      <c r="K13518" s="4">
        <v>3.4750000000000001</v>
      </c>
      <c r="L13518" s="4">
        <v>3.7</v>
      </c>
      <c r="M13518" s="4">
        <v>28</v>
      </c>
    </row>
    <row r="13519" spans="1:13" x14ac:dyDescent="0.2">
      <c r="A13519" s="3">
        <v>44774</v>
      </c>
      <c r="B13519" t="s">
        <v>6290</v>
      </c>
      <c r="C13519" t="s">
        <v>3997</v>
      </c>
      <c r="D13519" t="s">
        <v>2102</v>
      </c>
      <c r="E13519" t="s">
        <v>3996</v>
      </c>
      <c r="F13519" s="4">
        <v>3.7082142857142899</v>
      </c>
      <c r="G13519" s="4">
        <v>3.65</v>
      </c>
      <c r="H13519" s="4">
        <v>0.27192119734610198</v>
      </c>
      <c r="I13519" s="4">
        <v>4.2</v>
      </c>
      <c r="J13519" s="4">
        <v>3.2</v>
      </c>
      <c r="K13519" s="4">
        <v>3.5</v>
      </c>
      <c r="L13519" s="4">
        <v>3.92</v>
      </c>
      <c r="M13519" s="4">
        <v>28</v>
      </c>
    </row>
    <row r="13520" spans="1:13" x14ac:dyDescent="0.2">
      <c r="A13520" s="3">
        <v>44774</v>
      </c>
      <c r="B13520" t="s">
        <v>5611</v>
      </c>
      <c r="C13520" t="s">
        <v>3900</v>
      </c>
      <c r="D13520" t="s">
        <v>1441</v>
      </c>
      <c r="E13520" t="s">
        <v>3899</v>
      </c>
      <c r="F13520" s="4">
        <v>9.7954545454545396</v>
      </c>
      <c r="G13520" s="4">
        <v>9.75</v>
      </c>
      <c r="H13520" s="4">
        <v>0.35605556895211998</v>
      </c>
      <c r="I13520" s="4">
        <v>10.75</v>
      </c>
      <c r="J13520" s="4">
        <v>9.25</v>
      </c>
      <c r="K13520" s="4">
        <v>9.5</v>
      </c>
      <c r="L13520" s="4">
        <v>10</v>
      </c>
      <c r="M13520" s="4">
        <v>33</v>
      </c>
    </row>
    <row r="13521" spans="1:13" x14ac:dyDescent="0.2">
      <c r="A13521" s="3">
        <v>44774</v>
      </c>
      <c r="B13521" t="s">
        <v>6587</v>
      </c>
      <c r="C13521" t="s">
        <v>3912</v>
      </c>
      <c r="D13521" t="s">
        <v>2377</v>
      </c>
      <c r="E13521" t="s">
        <v>3911</v>
      </c>
      <c r="F13521" s="4">
        <v>8.77</v>
      </c>
      <c r="G13521" s="4">
        <v>8.75</v>
      </c>
      <c r="H13521" s="4">
        <v>0.901156664145216</v>
      </c>
      <c r="I13521" s="4">
        <v>11.5</v>
      </c>
      <c r="J13521" s="4">
        <v>7.5</v>
      </c>
      <c r="K13521" s="4">
        <v>8.25</v>
      </c>
      <c r="L13521" s="4">
        <v>9.25</v>
      </c>
      <c r="M13521" s="4">
        <v>25</v>
      </c>
    </row>
    <row r="13522" spans="1:13" x14ac:dyDescent="0.2">
      <c r="A13522" s="3">
        <v>44774</v>
      </c>
      <c r="B13522" t="s">
        <v>5677</v>
      </c>
      <c r="C13522" t="s">
        <v>3903</v>
      </c>
      <c r="D13522" t="s">
        <v>1507</v>
      </c>
      <c r="E13522" t="s">
        <v>3902</v>
      </c>
      <c r="F13522" s="4">
        <v>9.7424242424242404</v>
      </c>
      <c r="G13522" s="4">
        <v>9.75</v>
      </c>
      <c r="H13522" s="4">
        <v>0.42612373718667601</v>
      </c>
      <c r="I13522" s="4">
        <v>11</v>
      </c>
      <c r="J13522" s="4">
        <v>9</v>
      </c>
      <c r="K13522" s="4">
        <v>9.5</v>
      </c>
      <c r="L13522" s="4">
        <v>10</v>
      </c>
      <c r="M13522" s="4">
        <v>33</v>
      </c>
    </row>
    <row r="13523" spans="1:13" x14ac:dyDescent="0.2">
      <c r="A13523" s="3">
        <v>44774</v>
      </c>
      <c r="B13523" t="s">
        <v>6588</v>
      </c>
      <c r="C13523" t="s">
        <v>3915</v>
      </c>
      <c r="D13523" t="s">
        <v>2378</v>
      </c>
      <c r="E13523" t="s">
        <v>3914</v>
      </c>
      <c r="F13523" s="4">
        <v>8.44</v>
      </c>
      <c r="G13523" s="4">
        <v>8.5</v>
      </c>
      <c r="H13523" s="4">
        <v>1.0564287324124899</v>
      </c>
      <c r="I13523" s="4">
        <v>11.75</v>
      </c>
      <c r="J13523" s="4">
        <v>6.5</v>
      </c>
      <c r="K13523" s="4">
        <v>7.75</v>
      </c>
      <c r="L13523" s="4">
        <v>9</v>
      </c>
      <c r="M13523" s="4">
        <v>25</v>
      </c>
    </row>
    <row r="13524" spans="1:13" x14ac:dyDescent="0.2">
      <c r="A13524" s="3">
        <v>44774</v>
      </c>
      <c r="B13524" t="s">
        <v>4790</v>
      </c>
      <c r="C13524" t="s">
        <v>3894</v>
      </c>
      <c r="D13524" t="s">
        <v>812</v>
      </c>
      <c r="E13524" t="s">
        <v>3893</v>
      </c>
      <c r="F13524" s="4">
        <v>9.0681818181818201</v>
      </c>
      <c r="G13524" s="4">
        <v>9</v>
      </c>
      <c r="H13524" s="4">
        <v>0.15653383311313501</v>
      </c>
      <c r="I13524" s="4">
        <v>9.25</v>
      </c>
      <c r="J13524" s="4">
        <v>8.5</v>
      </c>
      <c r="K13524" s="4">
        <v>9</v>
      </c>
      <c r="L13524" s="4">
        <v>9.25</v>
      </c>
      <c r="M13524" s="4">
        <v>33</v>
      </c>
    </row>
    <row r="13525" spans="1:13" x14ac:dyDescent="0.2">
      <c r="A13525" s="3">
        <v>44774</v>
      </c>
      <c r="B13525" t="s">
        <v>5878</v>
      </c>
      <c r="C13525" t="s">
        <v>3906</v>
      </c>
      <c r="D13525" t="s">
        <v>1704</v>
      </c>
      <c r="E13525" t="s">
        <v>3905</v>
      </c>
      <c r="F13525" s="4">
        <v>9.4924242424242404</v>
      </c>
      <c r="G13525" s="4">
        <v>9.5</v>
      </c>
      <c r="H13525" s="4">
        <v>0.52842945545639197</v>
      </c>
      <c r="I13525" s="4">
        <v>11</v>
      </c>
      <c r="J13525" s="4">
        <v>8.5</v>
      </c>
      <c r="K13525" s="4">
        <v>9.25</v>
      </c>
      <c r="L13525" s="4">
        <v>9.75</v>
      </c>
      <c r="M13525" s="4">
        <v>33</v>
      </c>
    </row>
    <row r="13526" spans="1:13" x14ac:dyDescent="0.2">
      <c r="A13526" s="3">
        <v>44774</v>
      </c>
      <c r="B13526" t="s">
        <v>6775</v>
      </c>
      <c r="C13526" t="s">
        <v>4436</v>
      </c>
      <c r="D13526" t="s">
        <v>2565</v>
      </c>
      <c r="E13526" t="s">
        <v>4435</v>
      </c>
      <c r="F13526" s="4">
        <v>8.14</v>
      </c>
      <c r="G13526" s="4">
        <v>8.25</v>
      </c>
      <c r="H13526" s="4">
        <v>1.22278711693137</v>
      </c>
      <c r="I13526" s="4">
        <v>11.75</v>
      </c>
      <c r="J13526" s="4">
        <v>5.5</v>
      </c>
      <c r="K13526" s="4">
        <v>7.5</v>
      </c>
      <c r="L13526" s="4">
        <v>8.75</v>
      </c>
      <c r="M13526" s="4">
        <v>25</v>
      </c>
    </row>
    <row r="13527" spans="1:13" x14ac:dyDescent="0.2">
      <c r="A13527" s="3">
        <v>44774</v>
      </c>
      <c r="B13527" t="s">
        <v>4985</v>
      </c>
      <c r="C13527" t="s">
        <v>3897</v>
      </c>
      <c r="D13527" t="s">
        <v>1007</v>
      </c>
      <c r="E13527" t="s">
        <v>3896</v>
      </c>
      <c r="F13527" s="4">
        <v>9.6985294117647101</v>
      </c>
      <c r="G13527" s="4">
        <v>9.5</v>
      </c>
      <c r="H13527" s="4">
        <v>0.26670983385014302</v>
      </c>
      <c r="I13527" s="4">
        <v>10.25</v>
      </c>
      <c r="J13527" s="4">
        <v>9.25</v>
      </c>
      <c r="K13527" s="4">
        <v>9.5</v>
      </c>
      <c r="L13527" s="4">
        <v>9.9375</v>
      </c>
      <c r="M13527" s="4">
        <v>34</v>
      </c>
    </row>
    <row r="13528" spans="1:13" x14ac:dyDescent="0.2">
      <c r="A13528" s="3">
        <v>44774</v>
      </c>
      <c r="B13528" t="s">
        <v>6073</v>
      </c>
      <c r="C13528" t="s">
        <v>3909</v>
      </c>
      <c r="D13528" t="s">
        <v>1897</v>
      </c>
      <c r="E13528" t="s">
        <v>3908</v>
      </c>
      <c r="F13528" s="4">
        <v>9.1742424242424203</v>
      </c>
      <c r="G13528" s="4">
        <v>9</v>
      </c>
      <c r="H13528" s="4">
        <v>0.72748724345787597</v>
      </c>
      <c r="I13528" s="4">
        <v>11.25</v>
      </c>
      <c r="J13528" s="4">
        <v>7.5</v>
      </c>
      <c r="K13528" s="4">
        <v>8.75</v>
      </c>
      <c r="L13528" s="4">
        <v>9.5</v>
      </c>
      <c r="M13528" s="4">
        <v>33</v>
      </c>
    </row>
    <row r="13529" spans="1:13" x14ac:dyDescent="0.2">
      <c r="A13529" s="3">
        <v>44774</v>
      </c>
      <c r="B13529" t="s">
        <v>6743</v>
      </c>
      <c r="C13529" t="s">
        <v>3081</v>
      </c>
      <c r="D13529" t="s">
        <v>2533</v>
      </c>
      <c r="E13529" t="s">
        <v>3080</v>
      </c>
      <c r="F13529" s="4">
        <v>5.0483783783783798</v>
      </c>
      <c r="G13529" s="4">
        <v>4.9800000000000004</v>
      </c>
      <c r="H13529" s="4">
        <v>0.52868554775821897</v>
      </c>
      <c r="I13529" s="4">
        <v>6.64</v>
      </c>
      <c r="J13529" s="4">
        <v>4.16</v>
      </c>
      <c r="K13529" s="4">
        <v>4.5999999999999996</v>
      </c>
      <c r="L13529" s="4">
        <v>5.47</v>
      </c>
      <c r="M13529" s="4">
        <v>37</v>
      </c>
    </row>
    <row r="13530" spans="1:13" x14ac:dyDescent="0.2">
      <c r="A13530" s="3">
        <v>44774</v>
      </c>
      <c r="B13530" t="s">
        <v>6806</v>
      </c>
      <c r="C13530" t="s">
        <v>3084</v>
      </c>
      <c r="D13530" t="s">
        <v>2596</v>
      </c>
      <c r="E13530" t="s">
        <v>3083</v>
      </c>
      <c r="F13530" s="4">
        <v>4.8929729729729701</v>
      </c>
      <c r="G13530" s="4">
        <v>4.78</v>
      </c>
      <c r="H13530" s="4">
        <v>0.56026712312007798</v>
      </c>
      <c r="I13530" s="4">
        <v>6.6</v>
      </c>
      <c r="J13530" s="4">
        <v>3.9</v>
      </c>
      <c r="K13530" s="4">
        <v>4.5</v>
      </c>
      <c r="L13530" s="4">
        <v>5.27</v>
      </c>
      <c r="M13530" s="4">
        <v>37</v>
      </c>
    </row>
    <row r="13531" spans="1:13" x14ac:dyDescent="0.2">
      <c r="A13531" s="3">
        <v>44774</v>
      </c>
      <c r="B13531" t="s">
        <v>3076</v>
      </c>
      <c r="C13531" t="s">
        <v>3072</v>
      </c>
      <c r="D13531" t="s">
        <v>3</v>
      </c>
      <c r="E13531" t="s">
        <v>3071</v>
      </c>
      <c r="F13531" s="4">
        <v>8.1463157894736806</v>
      </c>
      <c r="G13531" s="4">
        <v>8.125</v>
      </c>
      <c r="H13531" s="4">
        <v>0.28057297603135201</v>
      </c>
      <c r="I13531" s="4">
        <v>8.9</v>
      </c>
      <c r="J13531" s="4">
        <v>7.58</v>
      </c>
      <c r="K13531" s="4">
        <v>8.0024999999999995</v>
      </c>
      <c r="L13531" s="4">
        <v>8.3000000000000007</v>
      </c>
      <c r="M13531" s="4">
        <v>38</v>
      </c>
    </row>
    <row r="13532" spans="1:13" x14ac:dyDescent="0.2">
      <c r="A13532" s="3">
        <v>44774</v>
      </c>
      <c r="B13532" t="s">
        <v>5092</v>
      </c>
      <c r="C13532" t="s">
        <v>3075</v>
      </c>
      <c r="D13532" t="s">
        <v>1108</v>
      </c>
      <c r="E13532" t="s">
        <v>3074</v>
      </c>
      <c r="F13532" s="4">
        <v>4.6186842105263199</v>
      </c>
      <c r="G13532" s="4">
        <v>4.6550000000000002</v>
      </c>
      <c r="H13532" s="4">
        <v>0.47064171862630499</v>
      </c>
      <c r="I13532" s="4">
        <v>5.4</v>
      </c>
      <c r="J13532" s="4">
        <v>3.55</v>
      </c>
      <c r="K13532" s="4">
        <v>4.2850000000000001</v>
      </c>
      <c r="L13532" s="4">
        <v>4.9775</v>
      </c>
      <c r="M13532" s="4">
        <v>38</v>
      </c>
    </row>
    <row r="13533" spans="1:13" x14ac:dyDescent="0.2">
      <c r="A13533" s="3">
        <v>44774</v>
      </c>
      <c r="B13533" t="s">
        <v>6329</v>
      </c>
      <c r="C13533" t="s">
        <v>3102</v>
      </c>
      <c r="D13533" t="s">
        <v>2141</v>
      </c>
      <c r="E13533" t="s">
        <v>3101</v>
      </c>
      <c r="F13533" s="4">
        <v>3.8825714285714299</v>
      </c>
      <c r="G13533" s="4">
        <v>3.85</v>
      </c>
      <c r="H13533" s="4">
        <v>0.311026222245601</v>
      </c>
      <c r="I13533" s="4">
        <v>4.5999999999999996</v>
      </c>
      <c r="J13533" s="4">
        <v>3.1</v>
      </c>
      <c r="K13533" s="4">
        <v>3.7</v>
      </c>
      <c r="L13533" s="4">
        <v>4</v>
      </c>
      <c r="M13533" s="4">
        <v>35</v>
      </c>
    </row>
    <row r="13534" spans="1:13" x14ac:dyDescent="0.2">
      <c r="A13534" s="3">
        <v>44774</v>
      </c>
      <c r="B13534" t="s">
        <v>6171</v>
      </c>
      <c r="C13534" t="s">
        <v>3078</v>
      </c>
      <c r="D13534" t="s">
        <v>1995</v>
      </c>
      <c r="E13534" t="s">
        <v>3077</v>
      </c>
      <c r="F13534" s="4">
        <v>3.9219354838709699</v>
      </c>
      <c r="G13534" s="4">
        <v>3.9</v>
      </c>
      <c r="H13534" s="4">
        <v>0.40636944894056398</v>
      </c>
      <c r="I13534" s="4">
        <v>5.29</v>
      </c>
      <c r="J13534" s="4">
        <v>3</v>
      </c>
      <c r="K13534" s="4">
        <v>3.6850000000000001</v>
      </c>
      <c r="L13534" s="4">
        <v>4</v>
      </c>
      <c r="M13534" s="4">
        <v>31</v>
      </c>
    </row>
    <row r="13535" spans="1:13" x14ac:dyDescent="0.2">
      <c r="A13535" s="3">
        <v>44774</v>
      </c>
      <c r="B13535" t="s">
        <v>6330</v>
      </c>
      <c r="C13535" t="s">
        <v>3105</v>
      </c>
      <c r="D13535" t="s">
        <v>2142</v>
      </c>
      <c r="E13535" t="s">
        <v>3104</v>
      </c>
      <c r="F13535" s="4">
        <v>3.6431249999999999</v>
      </c>
      <c r="G13535" s="4">
        <v>3.6</v>
      </c>
      <c r="H13535" s="4">
        <v>0.26151466374725302</v>
      </c>
      <c r="I13535" s="4">
        <v>4.1500000000000004</v>
      </c>
      <c r="J13535" s="4">
        <v>3.1</v>
      </c>
      <c r="K13535" s="4">
        <v>3.5</v>
      </c>
      <c r="L13535" s="4">
        <v>3.8125</v>
      </c>
      <c r="M13535" s="4">
        <v>32</v>
      </c>
    </row>
    <row r="13536" spans="1:13" x14ac:dyDescent="0.2">
      <c r="A13536" s="3">
        <v>44774</v>
      </c>
      <c r="B13536" t="s">
        <v>6333</v>
      </c>
      <c r="C13536" t="s">
        <v>3129</v>
      </c>
      <c r="D13536" t="s">
        <v>2145</v>
      </c>
      <c r="E13536" t="s">
        <v>3128</v>
      </c>
      <c r="F13536" s="4">
        <v>0.519166666666667</v>
      </c>
      <c r="G13536" s="4">
        <v>0.51500000000000001</v>
      </c>
      <c r="H13536" s="4">
        <v>8.5435857309947502E-2</v>
      </c>
      <c r="I13536" s="4">
        <v>0.7</v>
      </c>
      <c r="J13536" s="4">
        <v>0.27</v>
      </c>
      <c r="K13536" s="4">
        <v>0.48</v>
      </c>
      <c r="L13536" s="4">
        <v>0.55249999999999999</v>
      </c>
      <c r="M13536" s="4">
        <v>36</v>
      </c>
    </row>
    <row r="13537" spans="1:13" x14ac:dyDescent="0.2">
      <c r="A13537" s="3">
        <v>44774</v>
      </c>
      <c r="B13537" t="s">
        <v>6397</v>
      </c>
      <c r="C13537" t="s">
        <v>3132</v>
      </c>
      <c r="D13537" t="s">
        <v>2211</v>
      </c>
      <c r="E13537" t="s">
        <v>3131</v>
      </c>
      <c r="F13537" s="4">
        <v>0.43166666666666698</v>
      </c>
      <c r="G13537" s="4">
        <v>0.43</v>
      </c>
      <c r="H13537" s="4">
        <v>8.14686618101884E-2</v>
      </c>
      <c r="I13537" s="4">
        <v>0.6</v>
      </c>
      <c r="J13537" s="4">
        <v>0.2</v>
      </c>
      <c r="K13537" s="4">
        <v>0.39500000000000002</v>
      </c>
      <c r="L13537" s="4">
        <v>0.46250000000000002</v>
      </c>
      <c r="M13537" s="4">
        <v>36</v>
      </c>
    </row>
    <row r="13538" spans="1:13" x14ac:dyDescent="0.2">
      <c r="A13538" s="3">
        <v>44774</v>
      </c>
      <c r="B13538" t="s">
        <v>6461</v>
      </c>
      <c r="C13538" t="s">
        <v>3135</v>
      </c>
      <c r="D13538" t="s">
        <v>2275</v>
      </c>
      <c r="E13538" t="s">
        <v>3134</v>
      </c>
      <c r="F13538" s="4">
        <v>0.46444444444444399</v>
      </c>
      <c r="G13538" s="4">
        <v>0.44500000000000001</v>
      </c>
      <c r="H13538" s="4">
        <v>9.8050845248617097E-2</v>
      </c>
      <c r="I13538" s="4">
        <v>0.76</v>
      </c>
      <c r="J13538" s="4">
        <v>0.3</v>
      </c>
      <c r="K13538" s="4">
        <v>0.40749999999999997</v>
      </c>
      <c r="L13538" s="4">
        <v>0.495</v>
      </c>
      <c r="M13538" s="4">
        <v>36</v>
      </c>
    </row>
    <row r="13539" spans="1:13" x14ac:dyDescent="0.2">
      <c r="A13539" s="3">
        <v>44774</v>
      </c>
      <c r="B13539" t="s">
        <v>6557</v>
      </c>
      <c r="C13539" t="s">
        <v>3138</v>
      </c>
      <c r="D13539" t="s">
        <v>2347</v>
      </c>
      <c r="E13539" t="s">
        <v>3137</v>
      </c>
      <c r="F13539" s="4">
        <v>-1.55555555555556E-2</v>
      </c>
      <c r="G13539" s="4">
        <v>-4.4999999999999998E-2</v>
      </c>
      <c r="H13539" s="4">
        <v>0.12909452670580901</v>
      </c>
      <c r="I13539" s="4">
        <v>0.34</v>
      </c>
      <c r="J13539" s="4">
        <v>-0.2</v>
      </c>
      <c r="K13539" s="4">
        <v>-0.1</v>
      </c>
      <c r="L13539" s="4">
        <v>9.2499999999999999E-2</v>
      </c>
      <c r="M13539" s="4">
        <v>36</v>
      </c>
    </row>
    <row r="13540" spans="1:13" x14ac:dyDescent="0.2">
      <c r="A13540" s="3">
        <v>44774</v>
      </c>
      <c r="B13540" t="s">
        <v>6619</v>
      </c>
      <c r="C13540" t="s">
        <v>3141</v>
      </c>
      <c r="D13540" t="s">
        <v>2409</v>
      </c>
      <c r="E13540" t="s">
        <v>3140</v>
      </c>
      <c r="F13540" s="4">
        <v>-6.8333333333333302E-2</v>
      </c>
      <c r="G13540" s="4">
        <v>-0.11</v>
      </c>
      <c r="H13540" s="4">
        <v>0.155094441274617</v>
      </c>
      <c r="I13540" s="4">
        <v>0.42</v>
      </c>
      <c r="J13540" s="4">
        <v>-0.24</v>
      </c>
      <c r="K13540" s="4">
        <v>-0.1925</v>
      </c>
      <c r="L13540" s="4">
        <v>0.02</v>
      </c>
      <c r="M13540" s="4">
        <v>36</v>
      </c>
    </row>
    <row r="13541" spans="1:13" x14ac:dyDescent="0.2">
      <c r="A13541" s="3">
        <v>44774</v>
      </c>
      <c r="B13541" t="s">
        <v>6683</v>
      </c>
      <c r="C13541" t="s">
        <v>3144</v>
      </c>
      <c r="D13541" t="s">
        <v>2473</v>
      </c>
      <c r="E13541" t="s">
        <v>3143</v>
      </c>
      <c r="F13541" s="4">
        <v>0.32750000000000001</v>
      </c>
      <c r="G13541" s="4">
        <v>0.31</v>
      </c>
      <c r="H13541" s="4">
        <v>0.112817805079062</v>
      </c>
      <c r="I13541" s="4">
        <v>0.6</v>
      </c>
      <c r="J13541" s="4">
        <v>0.13</v>
      </c>
      <c r="K13541" s="4">
        <v>0.2475</v>
      </c>
      <c r="L13541" s="4">
        <v>0.42</v>
      </c>
      <c r="M13541" s="4">
        <v>36</v>
      </c>
    </row>
    <row r="13542" spans="1:13" x14ac:dyDescent="0.2">
      <c r="A13542" s="3">
        <v>44774</v>
      </c>
      <c r="B13542" t="s">
        <v>6745</v>
      </c>
      <c r="C13542" t="s">
        <v>3147</v>
      </c>
      <c r="D13542" t="s">
        <v>2535</v>
      </c>
      <c r="E13542" t="s">
        <v>3146</v>
      </c>
      <c r="F13542" s="4">
        <v>0.40833333333333299</v>
      </c>
      <c r="G13542" s="4">
        <v>0.4</v>
      </c>
      <c r="H13542" s="4">
        <v>0.1004703225549</v>
      </c>
      <c r="I13542" s="4">
        <v>0.6</v>
      </c>
      <c r="J13542" s="4">
        <v>0.24</v>
      </c>
      <c r="K13542" s="4">
        <v>0.33750000000000002</v>
      </c>
      <c r="L13542" s="4">
        <v>0.46</v>
      </c>
      <c r="M13542" s="4">
        <v>36</v>
      </c>
    </row>
    <row r="13543" spans="1:13" x14ac:dyDescent="0.2">
      <c r="A13543" s="3">
        <v>44774</v>
      </c>
      <c r="B13543" t="s">
        <v>5915</v>
      </c>
      <c r="C13543" t="s">
        <v>3114</v>
      </c>
      <c r="D13543" t="s">
        <v>1739</v>
      </c>
      <c r="E13543" t="s">
        <v>3113</v>
      </c>
      <c r="F13543" s="4">
        <v>0.63026315789473697</v>
      </c>
      <c r="G13543" s="4">
        <v>0.64</v>
      </c>
      <c r="H13543" s="4">
        <v>8.3130858813412201E-2</v>
      </c>
      <c r="I13543" s="4">
        <v>0.79</v>
      </c>
      <c r="J13543" s="4">
        <v>0.4</v>
      </c>
      <c r="K13543" s="4">
        <v>0.61</v>
      </c>
      <c r="L13543" s="4">
        <v>0.68</v>
      </c>
      <c r="M13543" s="4">
        <v>38</v>
      </c>
    </row>
    <row r="13544" spans="1:13" x14ac:dyDescent="0.2">
      <c r="A13544" s="3">
        <v>44774</v>
      </c>
      <c r="B13544" t="s">
        <v>6808</v>
      </c>
      <c r="C13544" t="s">
        <v>3150</v>
      </c>
      <c r="D13544" t="s">
        <v>2598</v>
      </c>
      <c r="E13544" t="s">
        <v>3149</v>
      </c>
      <c r="F13544" s="4">
        <v>0.33388888888888901</v>
      </c>
      <c r="G13544" s="4">
        <v>0.31</v>
      </c>
      <c r="H13544" s="4">
        <v>9.0814655135069394E-2</v>
      </c>
      <c r="I13544" s="4">
        <v>0.65</v>
      </c>
      <c r="J13544" s="4">
        <v>0.11</v>
      </c>
      <c r="K13544" s="4">
        <v>0.28749999999999998</v>
      </c>
      <c r="L13544" s="4">
        <v>0.38250000000000001</v>
      </c>
      <c r="M13544" s="4">
        <v>36</v>
      </c>
    </row>
    <row r="13545" spans="1:13" x14ac:dyDescent="0.2">
      <c r="A13545" s="3">
        <v>44774</v>
      </c>
      <c r="B13545" t="s">
        <v>5980</v>
      </c>
      <c r="C13545" t="s">
        <v>3117</v>
      </c>
      <c r="D13545" t="s">
        <v>1804</v>
      </c>
      <c r="E13545" t="s">
        <v>3116</v>
      </c>
      <c r="F13545" s="4">
        <v>0.53638888888888903</v>
      </c>
      <c r="G13545" s="4">
        <v>0.54</v>
      </c>
      <c r="H13545" s="4">
        <v>8.9830086521412403E-2</v>
      </c>
      <c r="I13545" s="4">
        <v>0.7</v>
      </c>
      <c r="J13545" s="4">
        <v>0.32</v>
      </c>
      <c r="K13545" s="4">
        <v>0.49</v>
      </c>
      <c r="L13545" s="4">
        <v>0.58250000000000002</v>
      </c>
      <c r="M13545" s="4">
        <v>36</v>
      </c>
    </row>
    <row r="13546" spans="1:13" x14ac:dyDescent="0.2">
      <c r="A13546" s="3">
        <v>44774</v>
      </c>
      <c r="B13546" t="s">
        <v>6043</v>
      </c>
      <c r="C13546" t="s">
        <v>3120</v>
      </c>
      <c r="D13546" t="s">
        <v>1867</v>
      </c>
      <c r="E13546" t="s">
        <v>3119</v>
      </c>
      <c r="F13546" s="4">
        <v>0.64777777777777801</v>
      </c>
      <c r="G13546" s="4">
        <v>0.64500000000000002</v>
      </c>
      <c r="H13546" s="4">
        <v>7.7647964230920796E-2</v>
      </c>
      <c r="I13546" s="4">
        <v>0.8</v>
      </c>
      <c r="J13546" s="4">
        <v>0.49</v>
      </c>
      <c r="K13546" s="4">
        <v>0.6</v>
      </c>
      <c r="L13546" s="4">
        <v>0.7</v>
      </c>
      <c r="M13546" s="4">
        <v>36</v>
      </c>
    </row>
    <row r="13547" spans="1:13" x14ac:dyDescent="0.2">
      <c r="A13547" s="3">
        <v>44774</v>
      </c>
      <c r="B13547" t="s">
        <v>6107</v>
      </c>
      <c r="C13547" t="s">
        <v>3123</v>
      </c>
      <c r="D13547" t="s">
        <v>1931</v>
      </c>
      <c r="E13547" t="s">
        <v>3122</v>
      </c>
      <c r="F13547" s="4">
        <v>0.79083333333333306</v>
      </c>
      <c r="G13547" s="4">
        <v>0.8</v>
      </c>
      <c r="H13547" s="4">
        <v>0.102074902470126</v>
      </c>
      <c r="I13547" s="4">
        <v>0.98</v>
      </c>
      <c r="J13547" s="4">
        <v>0.5</v>
      </c>
      <c r="K13547" s="4">
        <v>0.75</v>
      </c>
      <c r="L13547" s="4">
        <v>0.85250000000000004</v>
      </c>
      <c r="M13547" s="4">
        <v>36</v>
      </c>
    </row>
    <row r="13548" spans="1:13" x14ac:dyDescent="0.2">
      <c r="A13548" s="3">
        <v>44774</v>
      </c>
      <c r="B13548" t="s">
        <v>6175</v>
      </c>
      <c r="C13548" t="s">
        <v>3126</v>
      </c>
      <c r="D13548" t="s">
        <v>1999</v>
      </c>
      <c r="E13548" t="s">
        <v>3125</v>
      </c>
      <c r="F13548" s="4">
        <v>0.55138888888888904</v>
      </c>
      <c r="G13548" s="4">
        <v>0.54</v>
      </c>
      <c r="H13548" s="4">
        <v>9.8565504767939599E-2</v>
      </c>
      <c r="I13548" s="4">
        <v>0.77</v>
      </c>
      <c r="J13548" s="4">
        <v>0.34</v>
      </c>
      <c r="K13548" s="4">
        <v>0.495</v>
      </c>
      <c r="L13548" s="4">
        <v>0.60750000000000004</v>
      </c>
      <c r="M13548" s="4">
        <v>36</v>
      </c>
    </row>
    <row r="13549" spans="1:13" x14ac:dyDescent="0.2">
      <c r="A13549" s="3">
        <v>44774</v>
      </c>
      <c r="B13549" t="s">
        <v>6744</v>
      </c>
      <c r="C13549" t="s">
        <v>3096</v>
      </c>
      <c r="D13549" t="s">
        <v>2534</v>
      </c>
      <c r="E13549" t="s">
        <v>3095</v>
      </c>
      <c r="F13549" s="4">
        <v>4.9330555555555602</v>
      </c>
      <c r="G13549" s="4">
        <v>4.9800000000000004</v>
      </c>
      <c r="H13549" s="4">
        <v>0.57609433475749705</v>
      </c>
      <c r="I13549" s="4">
        <v>6.33</v>
      </c>
      <c r="J13549" s="4">
        <v>4</v>
      </c>
      <c r="K13549" s="4">
        <v>4.4450000000000003</v>
      </c>
      <c r="L13549" s="4">
        <v>5.1749999999999998</v>
      </c>
      <c r="M13549" s="4">
        <v>36</v>
      </c>
    </row>
    <row r="13550" spans="1:13" x14ac:dyDescent="0.2">
      <c r="A13550" s="3">
        <v>44774</v>
      </c>
      <c r="B13550" t="s">
        <v>6807</v>
      </c>
      <c r="C13550" t="s">
        <v>3099</v>
      </c>
      <c r="D13550" t="s">
        <v>2597</v>
      </c>
      <c r="E13550" t="s">
        <v>3098</v>
      </c>
      <c r="F13550" s="4">
        <v>4.74857142857143</v>
      </c>
      <c r="G13550" s="4">
        <v>4.8499999999999996</v>
      </c>
      <c r="H13550" s="4">
        <v>0.57330898586827606</v>
      </c>
      <c r="I13550" s="4">
        <v>6.27</v>
      </c>
      <c r="J13550" s="4">
        <v>3.7</v>
      </c>
      <c r="K13550" s="4">
        <v>4.3</v>
      </c>
      <c r="L13550" s="4">
        <v>4.9950000000000001</v>
      </c>
      <c r="M13550" s="4">
        <v>35</v>
      </c>
    </row>
    <row r="13551" spans="1:13" x14ac:dyDescent="0.2">
      <c r="A13551" s="3">
        <v>44774</v>
      </c>
      <c r="B13551" t="s">
        <v>3091</v>
      </c>
      <c r="C13551" t="s">
        <v>3087</v>
      </c>
      <c r="D13551" t="s">
        <v>8</v>
      </c>
      <c r="E13551" t="s">
        <v>3086</v>
      </c>
      <c r="F13551" s="4">
        <v>7.6147222222222197</v>
      </c>
      <c r="G13551" s="4">
        <v>7.67</v>
      </c>
      <c r="H13551" s="4">
        <v>0.41615578203436598</v>
      </c>
      <c r="I13551" s="4">
        <v>8.61</v>
      </c>
      <c r="J13551" s="4">
        <v>6.8</v>
      </c>
      <c r="K13551" s="4">
        <v>7.3449999999999998</v>
      </c>
      <c r="L13551" s="4">
        <v>7.8375000000000004</v>
      </c>
      <c r="M13551" s="4">
        <v>36</v>
      </c>
    </row>
    <row r="13552" spans="1:13" x14ac:dyDescent="0.2">
      <c r="A13552" s="3">
        <v>44774</v>
      </c>
      <c r="B13552" t="s">
        <v>5096</v>
      </c>
      <c r="C13552" t="s">
        <v>3090</v>
      </c>
      <c r="D13552" t="s">
        <v>1110</v>
      </c>
      <c r="E13552" t="s">
        <v>3089</v>
      </c>
      <c r="F13552" s="4">
        <v>4.4077777777777802</v>
      </c>
      <c r="G13552" s="4">
        <v>4.4400000000000004</v>
      </c>
      <c r="H13552" s="4">
        <v>0.49281761976334199</v>
      </c>
      <c r="I13552" s="4">
        <v>5.3</v>
      </c>
      <c r="J13552" s="4">
        <v>3.24</v>
      </c>
      <c r="K13552" s="4">
        <v>4.1749999999999998</v>
      </c>
      <c r="L13552" s="4">
        <v>4.7</v>
      </c>
      <c r="M13552" s="4">
        <v>36</v>
      </c>
    </row>
    <row r="13553" spans="1:13" x14ac:dyDescent="0.2">
      <c r="A13553" s="3">
        <v>44774</v>
      </c>
      <c r="B13553" t="s">
        <v>6331</v>
      </c>
      <c r="C13553" t="s">
        <v>3108</v>
      </c>
      <c r="D13553" t="s">
        <v>2143</v>
      </c>
      <c r="E13553" t="s">
        <v>3107</v>
      </c>
      <c r="F13553" s="4">
        <v>3.8503225806451602</v>
      </c>
      <c r="G13553" s="4">
        <v>3.8</v>
      </c>
      <c r="H13553" s="4">
        <v>0.31259647973031501</v>
      </c>
      <c r="I13553" s="4">
        <v>4.7</v>
      </c>
      <c r="J13553" s="4">
        <v>3.1</v>
      </c>
      <c r="K13553" s="4">
        <v>3.65</v>
      </c>
      <c r="L13553" s="4">
        <v>4</v>
      </c>
      <c r="M13553" s="4">
        <v>31</v>
      </c>
    </row>
    <row r="13554" spans="1:13" x14ac:dyDescent="0.2">
      <c r="A13554" s="3">
        <v>44774</v>
      </c>
      <c r="B13554" t="s">
        <v>6173</v>
      </c>
      <c r="C13554" t="s">
        <v>3093</v>
      </c>
      <c r="D13554" t="s">
        <v>1997</v>
      </c>
      <c r="E13554" t="s">
        <v>3092</v>
      </c>
      <c r="F13554" s="4">
        <v>3.86</v>
      </c>
      <c r="G13554" s="4">
        <v>3.85</v>
      </c>
      <c r="H13554" s="4">
        <v>0.39104256253544301</v>
      </c>
      <c r="I13554" s="4">
        <v>5</v>
      </c>
      <c r="J13554" s="4">
        <v>3</v>
      </c>
      <c r="K13554" s="4">
        <v>3.6</v>
      </c>
      <c r="L13554" s="4">
        <v>4</v>
      </c>
      <c r="M13554" s="4">
        <v>29</v>
      </c>
    </row>
    <row r="13555" spans="1:13" x14ac:dyDescent="0.2">
      <c r="A13555" s="3">
        <v>44774</v>
      </c>
      <c r="B13555" t="s">
        <v>6332</v>
      </c>
      <c r="C13555" t="s">
        <v>3111</v>
      </c>
      <c r="D13555" t="s">
        <v>2144</v>
      </c>
      <c r="E13555" t="s">
        <v>3110</v>
      </c>
      <c r="F13555" s="4">
        <v>3.5748275862068999</v>
      </c>
      <c r="G13555" s="4">
        <v>3.5</v>
      </c>
      <c r="H13555" s="4">
        <v>0.29127332144096402</v>
      </c>
      <c r="I13555" s="4">
        <v>4</v>
      </c>
      <c r="J13555" s="4">
        <v>3</v>
      </c>
      <c r="K13555" s="4">
        <v>3.4</v>
      </c>
      <c r="L13555" s="4">
        <v>3.8</v>
      </c>
      <c r="M13555" s="4">
        <v>29</v>
      </c>
    </row>
    <row r="13556" spans="1:13" x14ac:dyDescent="0.2">
      <c r="A13556" s="3">
        <v>44774</v>
      </c>
      <c r="B13556" t="s">
        <v>6490</v>
      </c>
      <c r="C13556" t="s">
        <v>6477</v>
      </c>
      <c r="D13556" t="s">
        <v>2286</v>
      </c>
      <c r="E13556" t="s">
        <v>6476</v>
      </c>
      <c r="F13556" s="4">
        <v>0.42058823529411798</v>
      </c>
      <c r="G13556" s="4">
        <v>0.4</v>
      </c>
      <c r="H13556" s="4">
        <v>8.6021180495045202E-2</v>
      </c>
      <c r="I13556" s="4">
        <v>0.6</v>
      </c>
      <c r="J13556" s="4">
        <v>0.23</v>
      </c>
      <c r="K13556" s="4">
        <v>0.37</v>
      </c>
      <c r="L13556" s="4">
        <v>0.47749999999999998</v>
      </c>
      <c r="M13556" s="4">
        <v>34</v>
      </c>
    </row>
    <row r="13557" spans="1:13" x14ac:dyDescent="0.2">
      <c r="A13557" s="3">
        <v>44774</v>
      </c>
      <c r="B13557" t="s">
        <v>6493</v>
      </c>
      <c r="C13557" t="s">
        <v>6480</v>
      </c>
      <c r="D13557" t="s">
        <v>2287</v>
      </c>
      <c r="E13557" t="s">
        <v>6479</v>
      </c>
      <c r="F13557" s="4">
        <v>0.47823529411764698</v>
      </c>
      <c r="G13557" s="4">
        <v>0.48</v>
      </c>
      <c r="H13557" s="4">
        <v>9.7404828087520198E-2</v>
      </c>
      <c r="I13557" s="4">
        <v>0.69</v>
      </c>
      <c r="J13557" s="4">
        <v>0.24</v>
      </c>
      <c r="K13557" s="4">
        <v>0.40250000000000002</v>
      </c>
      <c r="L13557" s="4">
        <v>0.53500000000000003</v>
      </c>
      <c r="M13557" s="4">
        <v>34</v>
      </c>
    </row>
    <row r="13558" spans="1:13" x14ac:dyDescent="0.2">
      <c r="A13558" s="3">
        <v>44774</v>
      </c>
      <c r="B13558" t="s">
        <v>6496</v>
      </c>
      <c r="C13558" t="s">
        <v>6483</v>
      </c>
      <c r="D13558" t="s">
        <v>2288</v>
      </c>
      <c r="E13558" t="s">
        <v>6482</v>
      </c>
      <c r="F13558" s="4">
        <v>0.42588235294117599</v>
      </c>
      <c r="G13558" s="4">
        <v>0.42499999999999999</v>
      </c>
      <c r="H13558" s="4">
        <v>7.4228053467463598E-2</v>
      </c>
      <c r="I13558" s="4">
        <v>0.59</v>
      </c>
      <c r="J13558" s="4">
        <v>0.23</v>
      </c>
      <c r="K13558" s="4">
        <v>0.38250000000000001</v>
      </c>
      <c r="L13558" s="4">
        <v>0.46</v>
      </c>
      <c r="M13558" s="4">
        <v>34</v>
      </c>
    </row>
    <row r="13559" spans="1:13" x14ac:dyDescent="0.2">
      <c r="A13559" s="3">
        <v>44774</v>
      </c>
      <c r="B13559" t="s">
        <v>6558</v>
      </c>
      <c r="C13559" t="s">
        <v>6486</v>
      </c>
      <c r="D13559" t="s">
        <v>2348</v>
      </c>
      <c r="E13559" t="s">
        <v>6485</v>
      </c>
      <c r="F13559" s="4">
        <v>0.36470588235294099</v>
      </c>
      <c r="G13559" s="4">
        <v>0.36</v>
      </c>
      <c r="H13559" s="4">
        <v>0.102402512224085</v>
      </c>
      <c r="I13559" s="4">
        <v>0.68</v>
      </c>
      <c r="J13559" s="4">
        <v>0.04</v>
      </c>
      <c r="K13559" s="4">
        <v>0.3175</v>
      </c>
      <c r="L13559" s="4">
        <v>0.4</v>
      </c>
      <c r="M13559" s="4">
        <v>34</v>
      </c>
    </row>
    <row r="13560" spans="1:13" x14ac:dyDescent="0.2">
      <c r="A13560" s="3">
        <v>44774</v>
      </c>
      <c r="B13560" t="s">
        <v>6620</v>
      </c>
      <c r="C13560" t="s">
        <v>6489</v>
      </c>
      <c r="D13560" t="s">
        <v>2410</v>
      </c>
      <c r="E13560" t="s">
        <v>6488</v>
      </c>
      <c r="F13560" s="4">
        <v>0.32205882352941201</v>
      </c>
      <c r="G13560" s="4">
        <v>0.33</v>
      </c>
      <c r="H13560" s="4">
        <v>5.4815360143529897E-2</v>
      </c>
      <c r="I13560" s="4">
        <v>0.45</v>
      </c>
      <c r="J13560" s="4">
        <v>0.2</v>
      </c>
      <c r="K13560" s="4">
        <v>0.3</v>
      </c>
      <c r="L13560" s="4">
        <v>0.35</v>
      </c>
      <c r="M13560" s="4">
        <v>34</v>
      </c>
    </row>
    <row r="13561" spans="1:13" x14ac:dyDescent="0.2">
      <c r="A13561" s="3">
        <v>44774</v>
      </c>
      <c r="B13561" t="s">
        <v>6684</v>
      </c>
      <c r="C13561" t="s">
        <v>6492</v>
      </c>
      <c r="D13561" t="s">
        <v>2474</v>
      </c>
      <c r="E13561" t="s">
        <v>6491</v>
      </c>
      <c r="F13561" s="4">
        <v>0.34764705882352898</v>
      </c>
      <c r="G13561" s="4">
        <v>0.36</v>
      </c>
      <c r="H13561" s="4">
        <v>6.9980898845388897E-2</v>
      </c>
      <c r="I13561" s="4">
        <v>0.5</v>
      </c>
      <c r="J13561" s="4">
        <v>0.22</v>
      </c>
      <c r="K13561" s="4">
        <v>0.29249999999999998</v>
      </c>
      <c r="L13561" s="4">
        <v>0.38</v>
      </c>
      <c r="M13561" s="4">
        <v>34</v>
      </c>
    </row>
    <row r="13562" spans="1:13" x14ac:dyDescent="0.2">
      <c r="A13562" s="3">
        <v>44774</v>
      </c>
      <c r="B13562" t="s">
        <v>6746</v>
      </c>
      <c r="C13562" t="s">
        <v>6495</v>
      </c>
      <c r="D13562" t="s">
        <v>2536</v>
      </c>
      <c r="E13562" t="s">
        <v>6494</v>
      </c>
      <c r="F13562" s="4">
        <v>0.32264705882352901</v>
      </c>
      <c r="G13562" s="4">
        <v>0.315</v>
      </c>
      <c r="H13562" s="4">
        <v>8.5362287590027106E-2</v>
      </c>
      <c r="I13562" s="4">
        <v>0.6</v>
      </c>
      <c r="J13562" s="4">
        <v>0.15</v>
      </c>
      <c r="K13562" s="4">
        <v>0.28249999999999997</v>
      </c>
      <c r="L13562" s="4">
        <v>0.35749999999999998</v>
      </c>
      <c r="M13562" s="4">
        <v>34</v>
      </c>
    </row>
    <row r="13563" spans="1:13" x14ac:dyDescent="0.2">
      <c r="A13563" s="3">
        <v>44774</v>
      </c>
      <c r="B13563" t="s">
        <v>6475</v>
      </c>
      <c r="C13563" t="s">
        <v>3153</v>
      </c>
      <c r="D13563" t="s">
        <v>2281</v>
      </c>
      <c r="E13563" t="s">
        <v>3152</v>
      </c>
      <c r="F13563" s="4">
        <v>0.66222222222222205</v>
      </c>
      <c r="G13563" s="4">
        <v>0.72</v>
      </c>
      <c r="H13563" s="4">
        <v>0.125904978027334</v>
      </c>
      <c r="I13563" s="4">
        <v>0.84</v>
      </c>
      <c r="J13563" s="4">
        <v>0.41</v>
      </c>
      <c r="K13563" s="4">
        <v>0.56000000000000005</v>
      </c>
      <c r="L13563" s="4">
        <v>0.77</v>
      </c>
      <c r="M13563" s="4">
        <v>36</v>
      </c>
    </row>
    <row r="13564" spans="1:13" x14ac:dyDescent="0.2">
      <c r="A13564" s="3">
        <v>44774</v>
      </c>
      <c r="B13564" t="s">
        <v>6809</v>
      </c>
      <c r="C13564" t="s">
        <v>6498</v>
      </c>
      <c r="D13564" t="s">
        <v>2599</v>
      </c>
      <c r="E13564" t="s">
        <v>6497</v>
      </c>
      <c r="F13564" s="4">
        <v>0.315</v>
      </c>
      <c r="G13564" s="4">
        <v>0.3</v>
      </c>
      <c r="H13564" s="4">
        <v>7.6485292703891802E-2</v>
      </c>
      <c r="I13564" s="4">
        <v>0.65</v>
      </c>
      <c r="J13564" s="4">
        <v>0.22</v>
      </c>
      <c r="K13564" s="4">
        <v>0.28249999999999997</v>
      </c>
      <c r="L13564" s="4">
        <v>0.34</v>
      </c>
      <c r="M13564" s="4">
        <v>34</v>
      </c>
    </row>
    <row r="13565" spans="1:13" x14ac:dyDescent="0.2">
      <c r="A13565" s="3">
        <v>44774</v>
      </c>
      <c r="B13565" t="s">
        <v>6478</v>
      </c>
      <c r="C13565" t="s">
        <v>6465</v>
      </c>
      <c r="D13565" t="s">
        <v>2282</v>
      </c>
      <c r="E13565" t="s">
        <v>6464</v>
      </c>
      <c r="F13565" s="4">
        <v>0.53852941176470603</v>
      </c>
      <c r="G13565" s="4">
        <v>0.54500000000000004</v>
      </c>
      <c r="H13565" s="4">
        <v>7.6440999348920596E-2</v>
      </c>
      <c r="I13565" s="4">
        <v>0.75</v>
      </c>
      <c r="J13565" s="4">
        <v>0.4</v>
      </c>
      <c r="K13565" s="4">
        <v>0.49</v>
      </c>
      <c r="L13565" s="4">
        <v>0.56000000000000005</v>
      </c>
      <c r="M13565" s="4">
        <v>34</v>
      </c>
    </row>
    <row r="13566" spans="1:13" x14ac:dyDescent="0.2">
      <c r="A13566" s="3">
        <v>44774</v>
      </c>
      <c r="B13566" t="s">
        <v>6481</v>
      </c>
      <c r="C13566" t="s">
        <v>6468</v>
      </c>
      <c r="D13566" t="s">
        <v>2283</v>
      </c>
      <c r="E13566" t="s">
        <v>6467</v>
      </c>
      <c r="F13566" s="4">
        <v>0.43205882352941199</v>
      </c>
      <c r="G13566" s="4">
        <v>0.42</v>
      </c>
      <c r="H13566" s="4">
        <v>0.10155695257714201</v>
      </c>
      <c r="I13566" s="4">
        <v>0.7</v>
      </c>
      <c r="J13566" s="4">
        <v>0.26</v>
      </c>
      <c r="K13566" s="4">
        <v>0.35</v>
      </c>
      <c r="L13566" s="4">
        <v>0.50749999999999995</v>
      </c>
      <c r="M13566" s="4">
        <v>34</v>
      </c>
    </row>
    <row r="13567" spans="1:13" x14ac:dyDescent="0.2">
      <c r="A13567" s="3">
        <v>44774</v>
      </c>
      <c r="B13567" t="s">
        <v>6484</v>
      </c>
      <c r="C13567" t="s">
        <v>6471</v>
      </c>
      <c r="D13567" t="s">
        <v>2284</v>
      </c>
      <c r="E13567" t="s">
        <v>6470</v>
      </c>
      <c r="F13567" s="4">
        <v>0.34852941176470598</v>
      </c>
      <c r="G13567" s="4">
        <v>0.34</v>
      </c>
      <c r="H13567" s="4">
        <v>0.100487670069552</v>
      </c>
      <c r="I13567" s="4">
        <v>0.55000000000000004</v>
      </c>
      <c r="J13567" s="4">
        <v>0.17</v>
      </c>
      <c r="K13567" s="4">
        <v>0.27</v>
      </c>
      <c r="L13567" s="4">
        <v>0.41</v>
      </c>
      <c r="M13567" s="4">
        <v>34</v>
      </c>
    </row>
    <row r="13568" spans="1:13" x14ac:dyDescent="0.2">
      <c r="A13568" s="3">
        <v>44774</v>
      </c>
      <c r="B13568" t="s">
        <v>6487</v>
      </c>
      <c r="C13568" t="s">
        <v>6474</v>
      </c>
      <c r="D13568" t="s">
        <v>2285</v>
      </c>
      <c r="E13568" t="s">
        <v>6473</v>
      </c>
      <c r="F13568" s="4">
        <v>0.52676470588235302</v>
      </c>
      <c r="G13568" s="4">
        <v>0.52</v>
      </c>
      <c r="H13568" s="4">
        <v>0.108088644547954</v>
      </c>
      <c r="I13568" s="4">
        <v>0.83</v>
      </c>
      <c r="J13568" s="4">
        <v>0.35</v>
      </c>
      <c r="K13568" s="4">
        <v>0.45250000000000001</v>
      </c>
      <c r="L13568" s="4">
        <v>0.56000000000000005</v>
      </c>
      <c r="M13568" s="4">
        <v>34</v>
      </c>
    </row>
    <row r="13569" spans="1:13" x14ac:dyDescent="0.2">
      <c r="A13569" s="3">
        <v>44774</v>
      </c>
      <c r="B13569" t="s">
        <v>5405</v>
      </c>
      <c r="C13569" t="s">
        <v>4324</v>
      </c>
      <c r="D13569" t="s">
        <v>1258</v>
      </c>
      <c r="E13569" t="s">
        <v>4323</v>
      </c>
      <c r="F13569" s="4">
        <v>1.63333333333333</v>
      </c>
      <c r="G13569" s="4">
        <v>1.7</v>
      </c>
      <c r="H13569" s="4">
        <v>0.53424401416082001</v>
      </c>
      <c r="I13569" s="4">
        <v>2.7</v>
      </c>
      <c r="J13569" s="4">
        <v>0</v>
      </c>
      <c r="K13569" s="4">
        <v>1.5</v>
      </c>
      <c r="L13569" s="4">
        <v>1.9</v>
      </c>
      <c r="M13569" s="4">
        <v>33</v>
      </c>
    </row>
    <row r="13570" spans="1:13" x14ac:dyDescent="0.2">
      <c r="A13570" s="3">
        <v>44774</v>
      </c>
      <c r="B13570" t="s">
        <v>6326</v>
      </c>
      <c r="C13570" t="s">
        <v>4327</v>
      </c>
      <c r="D13570" t="s">
        <v>2138</v>
      </c>
      <c r="E13570" t="s">
        <v>4326</v>
      </c>
      <c r="F13570" s="4">
        <v>1.2242424242424199</v>
      </c>
      <c r="G13570" s="4">
        <v>1.3</v>
      </c>
      <c r="H13570" s="4">
        <v>0.60880533784941404</v>
      </c>
      <c r="I13570" s="4">
        <v>3</v>
      </c>
      <c r="J13570" s="4">
        <v>-0.1</v>
      </c>
      <c r="K13570" s="4">
        <v>0.9</v>
      </c>
      <c r="L13570" s="4">
        <v>1.5</v>
      </c>
      <c r="M13570" s="4">
        <v>33</v>
      </c>
    </row>
    <row r="13571" spans="1:13" x14ac:dyDescent="0.2">
      <c r="A13571" s="3">
        <v>44774</v>
      </c>
      <c r="B13571" t="s">
        <v>6010</v>
      </c>
      <c r="C13571" t="s">
        <v>3939</v>
      </c>
      <c r="D13571" t="s">
        <v>1834</v>
      </c>
      <c r="E13571" t="s">
        <v>3947</v>
      </c>
      <c r="F13571" s="4">
        <v>20.398275862068999</v>
      </c>
      <c r="G13571" s="4">
        <v>20.3</v>
      </c>
      <c r="H13571" s="4">
        <v>0.40859575696626799</v>
      </c>
      <c r="I13571" s="4">
        <v>21.5</v>
      </c>
      <c r="J13571" s="4">
        <v>19.649999999999999</v>
      </c>
      <c r="K13571" s="4">
        <v>20.16</v>
      </c>
      <c r="L13571" s="4">
        <v>20.5</v>
      </c>
      <c r="M13571" s="4">
        <v>29</v>
      </c>
    </row>
    <row r="13572" spans="1:13" x14ac:dyDescent="0.2">
      <c r="A13572" s="3">
        <v>44774</v>
      </c>
      <c r="B13572" t="s">
        <v>6074</v>
      </c>
      <c r="C13572" t="s">
        <v>3942</v>
      </c>
      <c r="D13572" t="s">
        <v>1898</v>
      </c>
      <c r="E13572" t="s">
        <v>3949</v>
      </c>
      <c r="F13572" s="4">
        <v>20.509655172413801</v>
      </c>
      <c r="G13572" s="4">
        <v>20.5</v>
      </c>
      <c r="H13572" s="4">
        <v>0.37750574980125101</v>
      </c>
      <c r="I13572" s="4">
        <v>21.49</v>
      </c>
      <c r="J13572" s="4">
        <v>19.7</v>
      </c>
      <c r="K13572" s="4">
        <v>20.3</v>
      </c>
      <c r="L13572" s="4">
        <v>20.7</v>
      </c>
      <c r="M13572" s="4">
        <v>29</v>
      </c>
    </row>
    <row r="13573" spans="1:13" x14ac:dyDescent="0.2">
      <c r="A13573" s="3">
        <v>44774</v>
      </c>
      <c r="B13573" t="s">
        <v>6138</v>
      </c>
      <c r="C13573" t="s">
        <v>3952</v>
      </c>
      <c r="D13573" t="s">
        <v>1962</v>
      </c>
      <c r="E13573" t="s">
        <v>3951</v>
      </c>
      <c r="F13573" s="4">
        <v>20.688275862068998</v>
      </c>
      <c r="G13573" s="4">
        <v>20.65</v>
      </c>
      <c r="H13573" s="4">
        <v>0.42681602732590301</v>
      </c>
      <c r="I13573" s="4">
        <v>21.55</v>
      </c>
      <c r="J13573" s="4">
        <v>20</v>
      </c>
      <c r="K13573" s="4">
        <v>20.420000000000002</v>
      </c>
      <c r="L13573" s="4">
        <v>20.93</v>
      </c>
      <c r="M13573" s="4">
        <v>29</v>
      </c>
    </row>
    <row r="13574" spans="1:13" x14ac:dyDescent="0.2">
      <c r="A13574" s="3">
        <v>44774</v>
      </c>
      <c r="B13574" t="s">
        <v>3940</v>
      </c>
      <c r="C13574" t="s">
        <v>3936</v>
      </c>
      <c r="D13574" t="s">
        <v>291</v>
      </c>
      <c r="E13574" t="s">
        <v>3935</v>
      </c>
      <c r="F13574" s="4">
        <v>20.755428571428599</v>
      </c>
      <c r="G13574" s="4">
        <v>20.7</v>
      </c>
      <c r="H13574" s="4">
        <v>0.437313609755414</v>
      </c>
      <c r="I13574" s="4">
        <v>21.61</v>
      </c>
      <c r="J13574" s="4">
        <v>19.8</v>
      </c>
      <c r="K13574" s="4">
        <v>20.49</v>
      </c>
      <c r="L13574" s="4">
        <v>21</v>
      </c>
      <c r="M13574" s="4">
        <v>35</v>
      </c>
    </row>
    <row r="13575" spans="1:13" x14ac:dyDescent="0.2">
      <c r="A13575" s="3">
        <v>44774</v>
      </c>
      <c r="B13575" t="s">
        <v>5349</v>
      </c>
      <c r="C13575" t="s">
        <v>3939</v>
      </c>
      <c r="D13575" t="s">
        <v>1219</v>
      </c>
      <c r="E13575" t="s">
        <v>3938</v>
      </c>
      <c r="F13575" s="4">
        <v>21.1935294117647</v>
      </c>
      <c r="G13575" s="4">
        <v>21.414999999999999</v>
      </c>
      <c r="H13575" s="4">
        <v>0.70029812851792195</v>
      </c>
      <c r="I13575" s="4">
        <v>22.5</v>
      </c>
      <c r="J13575" s="4">
        <v>19.25</v>
      </c>
      <c r="K13575" s="4">
        <v>20.734999999999999</v>
      </c>
      <c r="L13575" s="4">
        <v>21.7</v>
      </c>
      <c r="M13575" s="4">
        <v>34</v>
      </c>
    </row>
    <row r="13576" spans="1:13" x14ac:dyDescent="0.2">
      <c r="A13576" s="3">
        <v>44774</v>
      </c>
      <c r="B13576" t="s">
        <v>6286</v>
      </c>
      <c r="C13576" t="s">
        <v>3942</v>
      </c>
      <c r="D13576" t="s">
        <v>2098</v>
      </c>
      <c r="E13576" t="s">
        <v>3941</v>
      </c>
      <c r="F13576" s="4">
        <v>21.5908333333333</v>
      </c>
      <c r="G13576" s="4">
        <v>21.695</v>
      </c>
      <c r="H13576" s="4">
        <v>0.75674886229165195</v>
      </c>
      <c r="I13576" s="4">
        <v>23.5</v>
      </c>
      <c r="J13576" s="4">
        <v>20</v>
      </c>
      <c r="K13576" s="4">
        <v>21.1</v>
      </c>
      <c r="L13576" s="4">
        <v>22</v>
      </c>
      <c r="M13576" s="4">
        <v>24</v>
      </c>
    </row>
    <row r="13577" spans="1:13" x14ac:dyDescent="0.2">
      <c r="A13577" s="3">
        <v>44774</v>
      </c>
      <c r="B13577" t="s">
        <v>3583</v>
      </c>
      <c r="C13577" t="s">
        <v>3579</v>
      </c>
      <c r="D13577" t="s">
        <v>172</v>
      </c>
      <c r="E13577" t="s">
        <v>3578</v>
      </c>
      <c r="F13577" s="4">
        <v>1.9344736842105299</v>
      </c>
      <c r="G13577" s="4">
        <v>1.9</v>
      </c>
      <c r="H13577" s="4">
        <v>0.20411572457430199</v>
      </c>
      <c r="I13577" s="4">
        <v>2.4</v>
      </c>
      <c r="J13577" s="4">
        <v>1.4</v>
      </c>
      <c r="K13577" s="4">
        <v>1.8</v>
      </c>
      <c r="L13577" s="4">
        <v>2</v>
      </c>
      <c r="M13577" s="4">
        <v>38</v>
      </c>
    </row>
    <row r="13578" spans="1:13" x14ac:dyDescent="0.2">
      <c r="A13578" s="3">
        <v>44774</v>
      </c>
      <c r="B13578" t="s">
        <v>5214</v>
      </c>
      <c r="C13578" t="s">
        <v>3582</v>
      </c>
      <c r="D13578" t="s">
        <v>1170</v>
      </c>
      <c r="E13578" t="s">
        <v>3581</v>
      </c>
      <c r="F13578" s="4">
        <v>1.30605263157895</v>
      </c>
      <c r="G13578" s="4">
        <v>1.355</v>
      </c>
      <c r="H13578" s="4">
        <v>0.51063574299094505</v>
      </c>
      <c r="I13578" s="4">
        <v>2.5499999999999998</v>
      </c>
      <c r="J13578" s="4">
        <v>0</v>
      </c>
      <c r="K13578" s="4">
        <v>1</v>
      </c>
      <c r="L13578" s="4">
        <v>1.6</v>
      </c>
      <c r="M13578" s="4">
        <v>38</v>
      </c>
    </row>
    <row r="13579" spans="1:13" x14ac:dyDescent="0.2">
      <c r="A13579" s="3">
        <v>44774</v>
      </c>
      <c r="B13579" t="s">
        <v>6233</v>
      </c>
      <c r="C13579" t="s">
        <v>3585</v>
      </c>
      <c r="D13579" t="s">
        <v>2057</v>
      </c>
      <c r="E13579" t="s">
        <v>3584</v>
      </c>
      <c r="F13579" s="4">
        <v>1.8824137931034499</v>
      </c>
      <c r="G13579" s="4">
        <v>2</v>
      </c>
      <c r="H13579" s="4">
        <v>0.4450975428601</v>
      </c>
      <c r="I13579" s="4">
        <v>3.34</v>
      </c>
      <c r="J13579" s="4">
        <v>0.8</v>
      </c>
      <c r="K13579" s="4">
        <v>1.6</v>
      </c>
      <c r="L13579" s="4">
        <v>2</v>
      </c>
      <c r="M13579" s="4">
        <v>29</v>
      </c>
    </row>
    <row r="13580" spans="1:13" x14ac:dyDescent="0.2">
      <c r="A13580" s="3">
        <v>44774</v>
      </c>
      <c r="B13580" t="s">
        <v>6234</v>
      </c>
      <c r="C13580" t="s">
        <v>3600</v>
      </c>
      <c r="D13580" t="s">
        <v>2058</v>
      </c>
      <c r="E13580" t="s">
        <v>3599</v>
      </c>
      <c r="F13580" s="4">
        <v>1.4606666666666701</v>
      </c>
      <c r="G13580" s="4">
        <v>1.65</v>
      </c>
      <c r="H13580" s="4">
        <v>0.69250635915583103</v>
      </c>
      <c r="I13580" s="4">
        <v>2.62</v>
      </c>
      <c r="J13580" s="4">
        <v>-0.1</v>
      </c>
      <c r="K13580" s="4">
        <v>0.92500000000000004</v>
      </c>
      <c r="L13580" s="4">
        <v>2</v>
      </c>
      <c r="M13580" s="4">
        <v>30</v>
      </c>
    </row>
    <row r="13581" spans="1:13" x14ac:dyDescent="0.2">
      <c r="A13581" s="3">
        <v>44774</v>
      </c>
      <c r="B13581" t="s">
        <v>6235</v>
      </c>
      <c r="C13581" t="s">
        <v>3603</v>
      </c>
      <c r="D13581" t="s">
        <v>2059</v>
      </c>
      <c r="E13581" t="s">
        <v>3602</v>
      </c>
      <c r="F13581" s="4">
        <v>1.0640000000000001</v>
      </c>
      <c r="G13581" s="4">
        <v>1.2</v>
      </c>
      <c r="H13581" s="4">
        <v>0.72681449513945995</v>
      </c>
      <c r="I13581" s="4">
        <v>3.2</v>
      </c>
      <c r="J13581" s="4">
        <v>-0.6</v>
      </c>
      <c r="K13581" s="4">
        <v>0.6</v>
      </c>
      <c r="L13581" s="4">
        <v>1.5</v>
      </c>
      <c r="M13581" s="4">
        <v>30</v>
      </c>
    </row>
    <row r="13582" spans="1:13" x14ac:dyDescent="0.2">
      <c r="A13582" s="3">
        <v>44774</v>
      </c>
      <c r="B13582" t="s">
        <v>5219</v>
      </c>
      <c r="C13582" t="s">
        <v>3594</v>
      </c>
      <c r="D13582" t="s">
        <v>1173</v>
      </c>
      <c r="E13582" t="s">
        <v>3593</v>
      </c>
      <c r="F13582" s="4">
        <v>2.1739999999999999</v>
      </c>
      <c r="G13582" s="4">
        <v>2.2200000000000002</v>
      </c>
      <c r="H13582" s="4">
        <v>0.41407645470954701</v>
      </c>
      <c r="I13582" s="4">
        <v>2.9</v>
      </c>
      <c r="J13582" s="4">
        <v>1</v>
      </c>
      <c r="K13582" s="4">
        <v>1.925</v>
      </c>
      <c r="L13582" s="4">
        <v>2.5</v>
      </c>
      <c r="M13582" s="4">
        <v>30</v>
      </c>
    </row>
    <row r="13583" spans="1:13" x14ac:dyDescent="0.2">
      <c r="A13583" s="3">
        <v>44774</v>
      </c>
      <c r="B13583" t="s">
        <v>6236</v>
      </c>
      <c r="C13583" t="s">
        <v>3606</v>
      </c>
      <c r="D13583" t="s">
        <v>2060</v>
      </c>
      <c r="E13583" t="s">
        <v>3605</v>
      </c>
      <c r="F13583" s="4">
        <v>1.3089999999999999</v>
      </c>
      <c r="G13583" s="4">
        <v>1.35</v>
      </c>
      <c r="H13583" s="4">
        <v>0.60865793575589</v>
      </c>
      <c r="I13583" s="4">
        <v>2.76</v>
      </c>
      <c r="J13583" s="4">
        <v>-0.4</v>
      </c>
      <c r="K13583" s="4">
        <v>1.0125</v>
      </c>
      <c r="L13583" s="4">
        <v>1.5</v>
      </c>
      <c r="M13583" s="4">
        <v>30</v>
      </c>
    </row>
    <row r="13584" spans="1:13" x14ac:dyDescent="0.2">
      <c r="A13584" s="3">
        <v>44774</v>
      </c>
      <c r="B13584" t="s">
        <v>5220</v>
      </c>
      <c r="C13584" t="s">
        <v>3597</v>
      </c>
      <c r="D13584" t="s">
        <v>1174</v>
      </c>
      <c r="E13584" t="s">
        <v>3596</v>
      </c>
      <c r="F13584" s="4">
        <v>1.8576666666666699</v>
      </c>
      <c r="G13584" s="4">
        <v>1.8</v>
      </c>
      <c r="H13584" s="4">
        <v>0.49116106869569698</v>
      </c>
      <c r="I13584" s="4">
        <v>2.9</v>
      </c>
      <c r="J13584" s="4">
        <v>0.7</v>
      </c>
      <c r="K13584" s="4">
        <v>1.52</v>
      </c>
      <c r="L13584" s="4">
        <v>2.1124999999999998</v>
      </c>
      <c r="M13584" s="4">
        <v>30</v>
      </c>
    </row>
    <row r="13585" spans="1:13" x14ac:dyDescent="0.2">
      <c r="A13585" s="3">
        <v>44774</v>
      </c>
      <c r="B13585" t="s">
        <v>6237</v>
      </c>
      <c r="C13585" t="s">
        <v>3609</v>
      </c>
      <c r="D13585" t="s">
        <v>2061</v>
      </c>
      <c r="E13585" t="s">
        <v>3608</v>
      </c>
      <c r="F13585" s="4">
        <v>1.3136666666666701</v>
      </c>
      <c r="G13585" s="4">
        <v>1.23</v>
      </c>
      <c r="H13585" s="4">
        <v>0.63107725814445803</v>
      </c>
      <c r="I13585" s="4">
        <v>3.27</v>
      </c>
      <c r="J13585" s="4">
        <v>0.3</v>
      </c>
      <c r="K13585" s="4">
        <v>1</v>
      </c>
      <c r="L13585" s="4">
        <v>1.5</v>
      </c>
      <c r="M13585" s="4">
        <v>30</v>
      </c>
    </row>
    <row r="13586" spans="1:13" x14ac:dyDescent="0.2">
      <c r="A13586" s="3">
        <v>44774</v>
      </c>
      <c r="B13586" t="s">
        <v>6280</v>
      </c>
      <c r="C13586" t="s">
        <v>3876</v>
      </c>
      <c r="D13586" t="s">
        <v>2092</v>
      </c>
      <c r="E13586" t="s">
        <v>3875</v>
      </c>
      <c r="F13586" s="4">
        <v>0.31476190476190502</v>
      </c>
      <c r="G13586" s="4">
        <v>0.35</v>
      </c>
      <c r="H13586" s="4">
        <v>0.44790198757785199</v>
      </c>
      <c r="I13586" s="4">
        <v>1.19</v>
      </c>
      <c r="J13586" s="4">
        <v>-0.6</v>
      </c>
      <c r="K13586" s="4">
        <v>0.1</v>
      </c>
      <c r="L13586" s="4">
        <v>0.5</v>
      </c>
      <c r="M13586" s="4">
        <v>21</v>
      </c>
    </row>
    <row r="13587" spans="1:13" x14ac:dyDescent="0.2">
      <c r="A13587" s="3">
        <v>44774</v>
      </c>
      <c r="B13587" t="s">
        <v>6281</v>
      </c>
      <c r="C13587" t="s">
        <v>3879</v>
      </c>
      <c r="D13587" t="s">
        <v>2093</v>
      </c>
      <c r="E13587" t="s">
        <v>3878</v>
      </c>
      <c r="F13587" s="4">
        <v>0.36190476190476201</v>
      </c>
      <c r="G13587" s="4">
        <v>0.4</v>
      </c>
      <c r="H13587" s="4">
        <v>0.235894447743457</v>
      </c>
      <c r="I13587" s="4">
        <v>0.7</v>
      </c>
      <c r="J13587" s="4">
        <v>-0.24</v>
      </c>
      <c r="K13587" s="4">
        <v>0.3</v>
      </c>
      <c r="L13587" s="4">
        <v>0.5</v>
      </c>
      <c r="M13587" s="4">
        <v>21</v>
      </c>
    </row>
    <row r="13588" spans="1:13" x14ac:dyDescent="0.2">
      <c r="A13588" s="3">
        <v>44774</v>
      </c>
      <c r="B13588" t="s">
        <v>5339</v>
      </c>
      <c r="C13588" t="s">
        <v>3870</v>
      </c>
      <c r="D13588" t="s">
        <v>1215</v>
      </c>
      <c r="E13588" t="s">
        <v>3869</v>
      </c>
      <c r="F13588" s="4">
        <v>0.1</v>
      </c>
      <c r="G13588" s="4">
        <v>0.1</v>
      </c>
      <c r="H13588" s="4">
        <v>0.33180602480250099</v>
      </c>
      <c r="I13588" s="4">
        <v>0.8</v>
      </c>
      <c r="J13588" s="4">
        <v>-0.5</v>
      </c>
      <c r="K13588" s="4">
        <v>-0.17499999999999999</v>
      </c>
      <c r="L13588" s="4">
        <v>0.3</v>
      </c>
      <c r="M13588" s="4">
        <v>22</v>
      </c>
    </row>
    <row r="13589" spans="1:13" x14ac:dyDescent="0.2">
      <c r="A13589" s="3">
        <v>44774</v>
      </c>
      <c r="B13589" t="s">
        <v>6282</v>
      </c>
      <c r="C13589" t="s">
        <v>3882</v>
      </c>
      <c r="D13589" t="s">
        <v>2094</v>
      </c>
      <c r="E13589" t="s">
        <v>3881</v>
      </c>
      <c r="F13589" s="4">
        <v>0.35142857142857098</v>
      </c>
      <c r="G13589" s="4">
        <v>0.4</v>
      </c>
      <c r="H13589" s="4">
        <v>0.237282230988452</v>
      </c>
      <c r="I13589" s="4">
        <v>0.8</v>
      </c>
      <c r="J13589" s="4">
        <v>-0.3</v>
      </c>
      <c r="K13589" s="4">
        <v>0.3</v>
      </c>
      <c r="L13589" s="4">
        <v>0.45</v>
      </c>
      <c r="M13589" s="4">
        <v>21</v>
      </c>
    </row>
    <row r="13590" spans="1:13" x14ac:dyDescent="0.2">
      <c r="A13590" s="3">
        <v>44774</v>
      </c>
      <c r="B13590" t="s">
        <v>5340</v>
      </c>
      <c r="C13590" t="s">
        <v>3873</v>
      </c>
      <c r="D13590" t="s">
        <v>1216</v>
      </c>
      <c r="E13590" t="s">
        <v>3872</v>
      </c>
      <c r="F13590" s="4">
        <v>5.1818181818181798E-2</v>
      </c>
      <c r="G13590" s="4">
        <v>3.5000000000000003E-2</v>
      </c>
      <c r="H13590" s="4">
        <v>0.25299419085437602</v>
      </c>
      <c r="I13590" s="4">
        <v>0.5</v>
      </c>
      <c r="J13590" s="4">
        <v>-0.4</v>
      </c>
      <c r="K13590" s="4">
        <v>-0.1</v>
      </c>
      <c r="L13590" s="4">
        <v>0.17499999999999999</v>
      </c>
      <c r="M13590" s="4">
        <v>22</v>
      </c>
    </row>
    <row r="13591" spans="1:13" x14ac:dyDescent="0.2">
      <c r="A13591" s="3">
        <v>44774</v>
      </c>
      <c r="B13591" t="s">
        <v>6283</v>
      </c>
      <c r="C13591" t="s">
        <v>3885</v>
      </c>
      <c r="D13591" t="s">
        <v>2095</v>
      </c>
      <c r="E13591" t="s">
        <v>3884</v>
      </c>
      <c r="F13591" s="4">
        <v>0.32380952380952399</v>
      </c>
      <c r="G13591" s="4">
        <v>0.35</v>
      </c>
      <c r="H13591" s="4">
        <v>0.28702745845086303</v>
      </c>
      <c r="I13591" s="4">
        <v>0.8</v>
      </c>
      <c r="J13591" s="4">
        <v>-0.43</v>
      </c>
      <c r="K13591" s="4">
        <v>0.25</v>
      </c>
      <c r="L13591" s="4">
        <v>0.5</v>
      </c>
      <c r="M13591" s="4">
        <v>21</v>
      </c>
    </row>
    <row r="13592" spans="1:13" x14ac:dyDescent="0.2">
      <c r="A13592" s="3">
        <v>44805</v>
      </c>
      <c r="B13592" t="s">
        <v>3931</v>
      </c>
      <c r="C13592" t="s">
        <v>3927</v>
      </c>
      <c r="D13592" t="s">
        <v>288</v>
      </c>
      <c r="E13592" t="s">
        <v>3926</v>
      </c>
      <c r="F13592" s="4">
        <v>9.7609090909090899</v>
      </c>
      <c r="G13592" s="4">
        <v>9.65</v>
      </c>
      <c r="H13592" s="4">
        <v>0.75735070250187697</v>
      </c>
      <c r="I13592" s="4">
        <v>11.5</v>
      </c>
      <c r="J13592" s="4">
        <v>8.35</v>
      </c>
      <c r="K13592" s="4">
        <v>9.34</v>
      </c>
      <c r="L13592" s="4">
        <v>10.015000000000001</v>
      </c>
      <c r="M13592" s="4">
        <v>22</v>
      </c>
    </row>
    <row r="13593" spans="1:13" x14ac:dyDescent="0.2">
      <c r="A13593" s="3">
        <v>44805</v>
      </c>
      <c r="B13593" t="s">
        <v>5346</v>
      </c>
      <c r="C13593" t="s">
        <v>3930</v>
      </c>
      <c r="D13593" t="s">
        <v>1218</v>
      </c>
      <c r="E13593" t="s">
        <v>3929</v>
      </c>
      <c r="F13593" s="4">
        <v>9.5472727272727305</v>
      </c>
      <c r="G13593" s="4">
        <v>9.2750000000000004</v>
      </c>
      <c r="H13593" s="4">
        <v>0.80529309552297101</v>
      </c>
      <c r="I13593" s="4">
        <v>11.25</v>
      </c>
      <c r="J13593" s="4">
        <v>8</v>
      </c>
      <c r="K13593" s="4">
        <v>9</v>
      </c>
      <c r="L13593" s="4">
        <v>10.185</v>
      </c>
      <c r="M13593" s="4">
        <v>22</v>
      </c>
    </row>
    <row r="13594" spans="1:13" x14ac:dyDescent="0.2">
      <c r="A13594" s="3">
        <v>44805</v>
      </c>
      <c r="B13594" t="s">
        <v>6285</v>
      </c>
      <c r="C13594" t="s">
        <v>3933</v>
      </c>
      <c r="D13594" t="s">
        <v>2097</v>
      </c>
      <c r="E13594" t="s">
        <v>3932</v>
      </c>
      <c r="F13594" s="4">
        <v>8.7449999999999992</v>
      </c>
      <c r="G13594" s="4">
        <v>8.61</v>
      </c>
      <c r="H13594" s="4">
        <v>0.56528055447110304</v>
      </c>
      <c r="I13594" s="4">
        <v>10</v>
      </c>
      <c r="J13594" s="4">
        <v>7.8</v>
      </c>
      <c r="K13594" s="4">
        <v>8.5</v>
      </c>
      <c r="L13594" s="4">
        <v>9.0124999999999993</v>
      </c>
      <c r="M13594" s="4">
        <v>20</v>
      </c>
    </row>
    <row r="13595" spans="1:13" x14ac:dyDescent="0.2">
      <c r="A13595" s="3">
        <v>44805</v>
      </c>
      <c r="B13595" t="s">
        <v>3922</v>
      </c>
      <c r="C13595" t="s">
        <v>3918</v>
      </c>
      <c r="D13595" t="s">
        <v>285</v>
      </c>
      <c r="E13595" t="s">
        <v>3917</v>
      </c>
      <c r="F13595" s="4">
        <v>10.1685185185185</v>
      </c>
      <c r="G13595" s="4">
        <v>10.06</v>
      </c>
      <c r="H13595" s="4">
        <v>0.36504692747543999</v>
      </c>
      <c r="I13595" s="4">
        <v>10.85</v>
      </c>
      <c r="J13595" s="4">
        <v>9.6199999999999992</v>
      </c>
      <c r="K13595" s="4">
        <v>9.8450000000000006</v>
      </c>
      <c r="L13595" s="4">
        <v>10.5</v>
      </c>
      <c r="M13595" s="4">
        <v>27</v>
      </c>
    </row>
    <row r="13596" spans="1:13" x14ac:dyDescent="0.2">
      <c r="A13596" s="3">
        <v>44805</v>
      </c>
      <c r="B13596" t="s">
        <v>5343</v>
      </c>
      <c r="C13596" t="s">
        <v>3921</v>
      </c>
      <c r="D13596" t="s">
        <v>1217</v>
      </c>
      <c r="E13596" t="s">
        <v>3920</v>
      </c>
      <c r="F13596" s="4">
        <v>9.6107407407407397</v>
      </c>
      <c r="G13596" s="4">
        <v>9.5</v>
      </c>
      <c r="H13596" s="4">
        <v>0.81361929259104504</v>
      </c>
      <c r="I13596" s="4">
        <v>11.31</v>
      </c>
      <c r="J13596" s="4">
        <v>8</v>
      </c>
      <c r="K13596" s="4">
        <v>9.0050000000000008</v>
      </c>
      <c r="L13596" s="4">
        <v>10.26</v>
      </c>
      <c r="M13596" s="4">
        <v>27</v>
      </c>
    </row>
    <row r="13597" spans="1:13" x14ac:dyDescent="0.2">
      <c r="A13597" s="3">
        <v>44805</v>
      </c>
      <c r="B13597" t="s">
        <v>6284</v>
      </c>
      <c r="C13597" t="s">
        <v>3924</v>
      </c>
      <c r="D13597" t="s">
        <v>2096</v>
      </c>
      <c r="E13597" t="s">
        <v>3923</v>
      </c>
      <c r="F13597" s="4">
        <v>8.3604347826086993</v>
      </c>
      <c r="G13597" s="4">
        <v>8.48</v>
      </c>
      <c r="H13597" s="4">
        <v>1.2340527403672401</v>
      </c>
      <c r="I13597" s="4">
        <v>12.31</v>
      </c>
      <c r="J13597" s="4">
        <v>5.85</v>
      </c>
      <c r="K13597" s="4">
        <v>7.83</v>
      </c>
      <c r="L13597" s="4">
        <v>8.7550000000000008</v>
      </c>
      <c r="M13597" s="4">
        <v>23</v>
      </c>
    </row>
    <row r="13598" spans="1:13" x14ac:dyDescent="0.2">
      <c r="A13598" s="3">
        <v>44805</v>
      </c>
      <c r="B13598" t="s">
        <v>5355</v>
      </c>
      <c r="C13598" t="s">
        <v>3988</v>
      </c>
      <c r="D13598" t="s">
        <v>1222</v>
      </c>
      <c r="E13598" t="s">
        <v>3987</v>
      </c>
      <c r="F13598" s="4">
        <v>3.49740740740741</v>
      </c>
      <c r="G13598" s="4">
        <v>3.5</v>
      </c>
      <c r="H13598" s="4">
        <v>0.26398707125382798</v>
      </c>
      <c r="I13598" s="4">
        <v>4</v>
      </c>
      <c r="J13598" s="4">
        <v>2.94</v>
      </c>
      <c r="K13598" s="4">
        <v>3.3</v>
      </c>
      <c r="L13598" s="4">
        <v>3.65</v>
      </c>
      <c r="M13598" s="4">
        <v>27</v>
      </c>
    </row>
    <row r="13599" spans="1:13" x14ac:dyDescent="0.2">
      <c r="A13599" s="3">
        <v>44805</v>
      </c>
      <c r="B13599" t="s">
        <v>6289</v>
      </c>
      <c r="C13599" t="s">
        <v>3991</v>
      </c>
      <c r="D13599" t="s">
        <v>2101</v>
      </c>
      <c r="E13599" t="s">
        <v>3990</v>
      </c>
      <c r="F13599" s="4">
        <v>3.7248148148148101</v>
      </c>
      <c r="G13599" s="4">
        <v>3.8</v>
      </c>
      <c r="H13599" s="4">
        <v>0.30495107262503102</v>
      </c>
      <c r="I13599" s="4">
        <v>4.5</v>
      </c>
      <c r="J13599" s="4">
        <v>3.1</v>
      </c>
      <c r="K13599" s="4">
        <v>3.5</v>
      </c>
      <c r="L13599" s="4">
        <v>3.9</v>
      </c>
      <c r="M13599" s="4">
        <v>27</v>
      </c>
    </row>
    <row r="13600" spans="1:13" x14ac:dyDescent="0.2">
      <c r="A13600" s="3">
        <v>44805</v>
      </c>
      <c r="B13600" t="s">
        <v>5358</v>
      </c>
      <c r="C13600" t="s">
        <v>3994</v>
      </c>
      <c r="D13600" t="s">
        <v>1223</v>
      </c>
      <c r="E13600" t="s">
        <v>3993</v>
      </c>
      <c r="F13600" s="4">
        <v>3.5307142857142901</v>
      </c>
      <c r="G13600" s="4">
        <v>3.55</v>
      </c>
      <c r="H13600" s="4">
        <v>0.19365736392705199</v>
      </c>
      <c r="I13600" s="4">
        <v>4</v>
      </c>
      <c r="J13600" s="4">
        <v>3.2</v>
      </c>
      <c r="K13600" s="4">
        <v>3.3650000000000002</v>
      </c>
      <c r="L13600" s="4">
        <v>3.6549999999999998</v>
      </c>
      <c r="M13600" s="4">
        <v>28</v>
      </c>
    </row>
    <row r="13601" spans="1:13" x14ac:dyDescent="0.2">
      <c r="A13601" s="3">
        <v>44805</v>
      </c>
      <c r="B13601" t="s">
        <v>6290</v>
      </c>
      <c r="C13601" t="s">
        <v>3997</v>
      </c>
      <c r="D13601" t="s">
        <v>2102</v>
      </c>
      <c r="E13601" t="s">
        <v>3996</v>
      </c>
      <c r="F13601" s="4">
        <v>3.6967857142857099</v>
      </c>
      <c r="G13601" s="4">
        <v>3.7</v>
      </c>
      <c r="H13601" s="4">
        <v>0.229622130360562</v>
      </c>
      <c r="I13601" s="4">
        <v>4.2</v>
      </c>
      <c r="J13601" s="4">
        <v>3.2</v>
      </c>
      <c r="K13601" s="4">
        <v>3.5449999999999999</v>
      </c>
      <c r="L13601" s="4">
        <v>3.8</v>
      </c>
      <c r="M13601" s="4">
        <v>28</v>
      </c>
    </row>
    <row r="13602" spans="1:13" x14ac:dyDescent="0.2">
      <c r="A13602" s="3">
        <v>44805</v>
      </c>
      <c r="B13602" t="s">
        <v>5611</v>
      </c>
      <c r="C13602" t="s">
        <v>3900</v>
      </c>
      <c r="D13602" t="s">
        <v>1441</v>
      </c>
      <c r="E13602" t="s">
        <v>3899</v>
      </c>
      <c r="F13602" s="4">
        <v>10.3787878787879</v>
      </c>
      <c r="G13602" s="4">
        <v>10.5</v>
      </c>
      <c r="H13602" s="4">
        <v>0.48056449603407497</v>
      </c>
      <c r="I13602" s="4">
        <v>11</v>
      </c>
      <c r="J13602" s="4">
        <v>9.5</v>
      </c>
      <c r="K13602" s="4">
        <v>10</v>
      </c>
      <c r="L13602" s="4">
        <v>10.75</v>
      </c>
      <c r="M13602" s="4">
        <v>33</v>
      </c>
    </row>
    <row r="13603" spans="1:13" x14ac:dyDescent="0.2">
      <c r="A13603" s="3">
        <v>44805</v>
      </c>
      <c r="B13603" t="s">
        <v>6587</v>
      </c>
      <c r="C13603" t="s">
        <v>3912</v>
      </c>
      <c r="D13603" t="s">
        <v>2377</v>
      </c>
      <c r="E13603" t="s">
        <v>3911</v>
      </c>
      <c r="F13603" s="4">
        <v>9.0500000000000007</v>
      </c>
      <c r="G13603" s="4">
        <v>9</v>
      </c>
      <c r="H13603" s="4">
        <v>1.03077640640442</v>
      </c>
      <c r="I13603" s="4">
        <v>11.5</v>
      </c>
      <c r="J13603" s="4">
        <v>7</v>
      </c>
      <c r="K13603" s="4">
        <v>8.75</v>
      </c>
      <c r="L13603" s="4">
        <v>9.5</v>
      </c>
      <c r="M13603" s="4">
        <v>25</v>
      </c>
    </row>
    <row r="13604" spans="1:13" x14ac:dyDescent="0.2">
      <c r="A13604" s="3">
        <v>44805</v>
      </c>
      <c r="B13604" t="s">
        <v>5677</v>
      </c>
      <c r="C13604" t="s">
        <v>3903</v>
      </c>
      <c r="D13604" t="s">
        <v>1507</v>
      </c>
      <c r="E13604" t="s">
        <v>3902</v>
      </c>
      <c r="F13604" s="4">
        <v>10.3712121212121</v>
      </c>
      <c r="G13604" s="4">
        <v>10.5</v>
      </c>
      <c r="H13604" s="4">
        <v>0.50436071897847601</v>
      </c>
      <c r="I13604" s="4">
        <v>11</v>
      </c>
      <c r="J13604" s="4">
        <v>9.5</v>
      </c>
      <c r="K13604" s="4">
        <v>10</v>
      </c>
      <c r="L13604" s="4">
        <v>10.75</v>
      </c>
      <c r="M13604" s="4">
        <v>33</v>
      </c>
    </row>
    <row r="13605" spans="1:13" x14ac:dyDescent="0.2">
      <c r="A13605" s="3">
        <v>44805</v>
      </c>
      <c r="B13605" t="s">
        <v>6588</v>
      </c>
      <c r="C13605" t="s">
        <v>3915</v>
      </c>
      <c r="D13605" t="s">
        <v>2378</v>
      </c>
      <c r="E13605" t="s">
        <v>3914</v>
      </c>
      <c r="F13605" s="4">
        <v>8.7604166666666696</v>
      </c>
      <c r="G13605" s="4">
        <v>8.75</v>
      </c>
      <c r="H13605" s="4">
        <v>1.06444302302912</v>
      </c>
      <c r="I13605" s="4">
        <v>11.75</v>
      </c>
      <c r="J13605" s="4">
        <v>6.5</v>
      </c>
      <c r="K13605" s="4">
        <v>8.5</v>
      </c>
      <c r="L13605" s="4">
        <v>9</v>
      </c>
      <c r="M13605" s="4">
        <v>24</v>
      </c>
    </row>
    <row r="13606" spans="1:13" x14ac:dyDescent="0.2">
      <c r="A13606" s="3">
        <v>44805</v>
      </c>
      <c r="B13606" t="s">
        <v>4790</v>
      </c>
      <c r="C13606" t="s">
        <v>3894</v>
      </c>
      <c r="D13606" t="s">
        <v>812</v>
      </c>
      <c r="E13606" t="s">
        <v>3893</v>
      </c>
      <c r="F13606" s="4">
        <v>9.2272727272727302</v>
      </c>
      <c r="G13606" s="4">
        <v>9.25</v>
      </c>
      <c r="H13606" s="4">
        <v>7.2984276015142804E-2</v>
      </c>
      <c r="I13606" s="4">
        <v>9.25</v>
      </c>
      <c r="J13606" s="4">
        <v>9</v>
      </c>
      <c r="K13606" s="4">
        <v>9.25</v>
      </c>
      <c r="L13606" s="4">
        <v>9.25</v>
      </c>
      <c r="M13606" s="4">
        <v>33</v>
      </c>
    </row>
    <row r="13607" spans="1:13" x14ac:dyDescent="0.2">
      <c r="A13607" s="3">
        <v>44805</v>
      </c>
      <c r="B13607" t="s">
        <v>5878</v>
      </c>
      <c r="C13607" t="s">
        <v>3906</v>
      </c>
      <c r="D13607" t="s">
        <v>1704</v>
      </c>
      <c r="E13607" t="s">
        <v>3905</v>
      </c>
      <c r="F13607" s="4">
        <v>10.1515151515152</v>
      </c>
      <c r="G13607" s="4">
        <v>10.25</v>
      </c>
      <c r="H13607" s="4">
        <v>0.64933678286060303</v>
      </c>
      <c r="I13607" s="4">
        <v>11</v>
      </c>
      <c r="J13607" s="4">
        <v>9</v>
      </c>
      <c r="K13607" s="4">
        <v>9.5</v>
      </c>
      <c r="L13607" s="4">
        <v>10.75</v>
      </c>
      <c r="M13607" s="4">
        <v>33</v>
      </c>
    </row>
    <row r="13608" spans="1:13" x14ac:dyDescent="0.2">
      <c r="A13608" s="3">
        <v>44805</v>
      </c>
      <c r="B13608" t="s">
        <v>6775</v>
      </c>
      <c r="C13608" t="s">
        <v>4436</v>
      </c>
      <c r="D13608" t="s">
        <v>2565</v>
      </c>
      <c r="E13608" t="s">
        <v>4435</v>
      </c>
      <c r="F13608" s="4">
        <v>8.4270833333333304</v>
      </c>
      <c r="G13608" s="4">
        <v>8.5</v>
      </c>
      <c r="H13608" s="4">
        <v>1.16674753860489</v>
      </c>
      <c r="I13608" s="4">
        <v>11.75</v>
      </c>
      <c r="J13608" s="4">
        <v>5.5</v>
      </c>
      <c r="K13608" s="4">
        <v>8</v>
      </c>
      <c r="L13608" s="4">
        <v>8.75</v>
      </c>
      <c r="M13608" s="4">
        <v>24</v>
      </c>
    </row>
    <row r="13609" spans="1:13" x14ac:dyDescent="0.2">
      <c r="A13609" s="3">
        <v>44805</v>
      </c>
      <c r="B13609" t="s">
        <v>4985</v>
      </c>
      <c r="C13609" t="s">
        <v>3897</v>
      </c>
      <c r="D13609" t="s">
        <v>1007</v>
      </c>
      <c r="E13609" t="s">
        <v>3896</v>
      </c>
      <c r="F13609" s="4">
        <v>10.198529411764699</v>
      </c>
      <c r="G13609" s="4">
        <v>10.25</v>
      </c>
      <c r="H13609" s="4">
        <v>0.31849201838570601</v>
      </c>
      <c r="I13609" s="4">
        <v>10.5</v>
      </c>
      <c r="J13609" s="4">
        <v>9.5</v>
      </c>
      <c r="K13609" s="4">
        <v>10</v>
      </c>
      <c r="L13609" s="4">
        <v>10.5</v>
      </c>
      <c r="M13609" s="4">
        <v>34</v>
      </c>
    </row>
    <row r="13610" spans="1:13" x14ac:dyDescent="0.2">
      <c r="A13610" s="3">
        <v>44805</v>
      </c>
      <c r="B13610" t="s">
        <v>6073</v>
      </c>
      <c r="C13610" t="s">
        <v>3909</v>
      </c>
      <c r="D13610" t="s">
        <v>1897</v>
      </c>
      <c r="E13610" t="s">
        <v>3908</v>
      </c>
      <c r="F13610" s="4">
        <v>9.6985294117647101</v>
      </c>
      <c r="G13610" s="4">
        <v>9.75</v>
      </c>
      <c r="H13610" s="4">
        <v>0.86115543366277203</v>
      </c>
      <c r="I13610" s="4">
        <v>11.25</v>
      </c>
      <c r="J13610" s="4">
        <v>8.25</v>
      </c>
      <c r="K13610" s="4">
        <v>9.0625</v>
      </c>
      <c r="L13610" s="4">
        <v>10.4375</v>
      </c>
      <c r="M13610" s="4">
        <v>34</v>
      </c>
    </row>
    <row r="13611" spans="1:13" x14ac:dyDescent="0.2">
      <c r="A13611" s="3">
        <v>44805</v>
      </c>
      <c r="B13611" t="s">
        <v>6806</v>
      </c>
      <c r="C13611" t="s">
        <v>3081</v>
      </c>
      <c r="D13611" t="s">
        <v>2596</v>
      </c>
      <c r="E13611" t="s">
        <v>3080</v>
      </c>
      <c r="F13611" s="4">
        <v>5.24918918918919</v>
      </c>
      <c r="G13611" s="4">
        <v>5.17</v>
      </c>
      <c r="H13611" s="4">
        <v>0.80950045768423795</v>
      </c>
      <c r="I13611" s="4">
        <v>7.87</v>
      </c>
      <c r="J13611" s="4">
        <v>3.9</v>
      </c>
      <c r="K13611" s="4">
        <v>4.6900000000000004</v>
      </c>
      <c r="L13611" s="4">
        <v>5.59</v>
      </c>
      <c r="M13611" s="4">
        <v>37</v>
      </c>
    </row>
    <row r="13612" spans="1:13" x14ac:dyDescent="0.2">
      <c r="A13612" s="3">
        <v>44805</v>
      </c>
      <c r="B13612" t="s">
        <v>6871</v>
      </c>
      <c r="C13612" t="s">
        <v>3084</v>
      </c>
      <c r="D13612" t="s">
        <v>2661</v>
      </c>
      <c r="E13612" t="s">
        <v>3083</v>
      </c>
      <c r="F13612" s="4">
        <v>5.14</v>
      </c>
      <c r="G13612" s="4">
        <v>5.17</v>
      </c>
      <c r="H13612" s="4">
        <v>0.78556835925260105</v>
      </c>
      <c r="I13612" s="4">
        <v>7.6</v>
      </c>
      <c r="J13612" s="4">
        <v>3.9</v>
      </c>
      <c r="K13612" s="4">
        <v>4.5999999999999996</v>
      </c>
      <c r="L13612" s="4">
        <v>5.39</v>
      </c>
      <c r="M13612" s="4">
        <v>35</v>
      </c>
    </row>
    <row r="13613" spans="1:13" x14ac:dyDescent="0.2">
      <c r="A13613" s="3">
        <v>44805</v>
      </c>
      <c r="B13613" t="s">
        <v>3076</v>
      </c>
      <c r="C13613" t="s">
        <v>3072</v>
      </c>
      <c r="D13613" t="s">
        <v>3</v>
      </c>
      <c r="E13613" t="s">
        <v>3071</v>
      </c>
      <c r="F13613" s="4">
        <v>8.4762162162162191</v>
      </c>
      <c r="G13613" s="4">
        <v>8.44</v>
      </c>
      <c r="H13613" s="4">
        <v>0.283277949011914</v>
      </c>
      <c r="I13613" s="4">
        <v>9.19</v>
      </c>
      <c r="J13613" s="4">
        <v>8</v>
      </c>
      <c r="K13613" s="4">
        <v>8.25</v>
      </c>
      <c r="L13613" s="4">
        <v>8.6199999999999992</v>
      </c>
      <c r="M13613" s="4">
        <v>37</v>
      </c>
    </row>
    <row r="13614" spans="1:13" x14ac:dyDescent="0.2">
      <c r="A13614" s="3">
        <v>44805</v>
      </c>
      <c r="B13614" t="s">
        <v>5092</v>
      </c>
      <c r="C13614" t="s">
        <v>3075</v>
      </c>
      <c r="D13614" t="s">
        <v>1108</v>
      </c>
      <c r="E13614" t="s">
        <v>3074</v>
      </c>
      <c r="F13614" s="4">
        <v>4.81378378378378</v>
      </c>
      <c r="G13614" s="4">
        <v>4.76</v>
      </c>
      <c r="H13614" s="4">
        <v>0.62646429068822995</v>
      </c>
      <c r="I13614" s="4">
        <v>6.96</v>
      </c>
      <c r="J13614" s="4">
        <v>3.55</v>
      </c>
      <c r="K13614" s="4">
        <v>4.4400000000000004</v>
      </c>
      <c r="L13614" s="4">
        <v>5.17</v>
      </c>
      <c r="M13614" s="4">
        <v>37</v>
      </c>
    </row>
    <row r="13615" spans="1:13" x14ac:dyDescent="0.2">
      <c r="A13615" s="3">
        <v>44805</v>
      </c>
      <c r="B13615" t="s">
        <v>6329</v>
      </c>
      <c r="C13615" t="s">
        <v>3102</v>
      </c>
      <c r="D13615" t="s">
        <v>2141</v>
      </c>
      <c r="E13615" t="s">
        <v>3101</v>
      </c>
      <c r="F13615" s="4">
        <v>3.9693749999999999</v>
      </c>
      <c r="G13615" s="4">
        <v>3.9750000000000001</v>
      </c>
      <c r="H13615" s="4">
        <v>0.36416885041544</v>
      </c>
      <c r="I13615" s="4">
        <v>4.66</v>
      </c>
      <c r="J13615" s="4">
        <v>3</v>
      </c>
      <c r="K13615" s="4">
        <v>3.8</v>
      </c>
      <c r="L13615" s="4">
        <v>4.1849999999999996</v>
      </c>
      <c r="M13615" s="4">
        <v>32</v>
      </c>
    </row>
    <row r="13616" spans="1:13" x14ac:dyDescent="0.2">
      <c r="A13616" s="3">
        <v>44805</v>
      </c>
      <c r="B13616" t="s">
        <v>6171</v>
      </c>
      <c r="C13616" t="s">
        <v>3078</v>
      </c>
      <c r="D13616" t="s">
        <v>1995</v>
      </c>
      <c r="E13616" t="s">
        <v>3077</v>
      </c>
      <c r="F13616" s="4">
        <v>3.9</v>
      </c>
      <c r="G13616" s="4">
        <v>3.85</v>
      </c>
      <c r="H13616" s="4">
        <v>0.350957872929827</v>
      </c>
      <c r="I13616" s="4">
        <v>5</v>
      </c>
      <c r="J13616" s="4">
        <v>3.5</v>
      </c>
      <c r="K13616" s="4">
        <v>3.68</v>
      </c>
      <c r="L13616" s="4">
        <v>4</v>
      </c>
      <c r="M13616" s="4">
        <v>29</v>
      </c>
    </row>
    <row r="13617" spans="1:13" x14ac:dyDescent="0.2">
      <c r="A13617" s="3">
        <v>44805</v>
      </c>
      <c r="B13617" t="s">
        <v>6330</v>
      </c>
      <c r="C13617" t="s">
        <v>3105</v>
      </c>
      <c r="D13617" t="s">
        <v>2142</v>
      </c>
      <c r="E13617" t="s">
        <v>3104</v>
      </c>
      <c r="F13617" s="4">
        <v>3.6365517241379299</v>
      </c>
      <c r="G13617" s="4">
        <v>3.59</v>
      </c>
      <c r="H13617" s="4">
        <v>0.25869557208189398</v>
      </c>
      <c r="I13617" s="4">
        <v>4.1500000000000004</v>
      </c>
      <c r="J13617" s="4">
        <v>3</v>
      </c>
      <c r="K13617" s="4">
        <v>3.5</v>
      </c>
      <c r="L13617" s="4">
        <v>3.8</v>
      </c>
      <c r="M13617" s="4">
        <v>29</v>
      </c>
    </row>
    <row r="13618" spans="1:13" x14ac:dyDescent="0.2">
      <c r="A13618" s="3">
        <v>44805</v>
      </c>
      <c r="B13618" t="s">
        <v>6333</v>
      </c>
      <c r="C13618" t="s">
        <v>3126</v>
      </c>
      <c r="D13618" t="s">
        <v>2145</v>
      </c>
      <c r="E13618" t="s">
        <v>3125</v>
      </c>
      <c r="F13618" s="4">
        <v>0.54742857142857104</v>
      </c>
      <c r="G13618" s="4">
        <v>0.54</v>
      </c>
      <c r="H13618" s="4">
        <v>0.10219194330920101</v>
      </c>
      <c r="I13618" s="4">
        <v>0.8</v>
      </c>
      <c r="J13618" s="4">
        <v>0.33</v>
      </c>
      <c r="K13618" s="4">
        <v>0.48</v>
      </c>
      <c r="L13618" s="4">
        <v>0.62</v>
      </c>
      <c r="M13618" s="4">
        <v>35</v>
      </c>
    </row>
    <row r="13619" spans="1:13" x14ac:dyDescent="0.2">
      <c r="A13619" s="3">
        <v>44805</v>
      </c>
      <c r="B13619" t="s">
        <v>6397</v>
      </c>
      <c r="C13619" t="s">
        <v>3129</v>
      </c>
      <c r="D13619" t="s">
        <v>2211</v>
      </c>
      <c r="E13619" t="s">
        <v>3128</v>
      </c>
      <c r="F13619" s="4">
        <v>0.44800000000000001</v>
      </c>
      <c r="G13619" s="4">
        <v>0.45</v>
      </c>
      <c r="H13619" s="4">
        <v>9.4146319162061301E-2</v>
      </c>
      <c r="I13619" s="4">
        <v>0.7</v>
      </c>
      <c r="J13619" s="4">
        <v>0.2</v>
      </c>
      <c r="K13619" s="4">
        <v>0.41</v>
      </c>
      <c r="L13619" s="4">
        <v>0.47499999999999998</v>
      </c>
      <c r="M13619" s="4">
        <v>35</v>
      </c>
    </row>
    <row r="13620" spans="1:13" x14ac:dyDescent="0.2">
      <c r="A13620" s="3">
        <v>44805</v>
      </c>
      <c r="B13620" t="s">
        <v>6461</v>
      </c>
      <c r="C13620" t="s">
        <v>3132</v>
      </c>
      <c r="D13620" t="s">
        <v>2275</v>
      </c>
      <c r="E13620" t="s">
        <v>3131</v>
      </c>
      <c r="F13620" s="4">
        <v>0.48799999999999999</v>
      </c>
      <c r="G13620" s="4">
        <v>0.46</v>
      </c>
      <c r="H13620" s="4">
        <v>0.107259991993068</v>
      </c>
      <c r="I13620" s="4">
        <v>0.76</v>
      </c>
      <c r="J13620" s="4">
        <v>0.3</v>
      </c>
      <c r="K13620" s="4">
        <v>0.43</v>
      </c>
      <c r="L13620" s="4">
        <v>0.54</v>
      </c>
      <c r="M13620" s="4">
        <v>35</v>
      </c>
    </row>
    <row r="13621" spans="1:13" x14ac:dyDescent="0.2">
      <c r="A13621" s="3">
        <v>44805</v>
      </c>
      <c r="B13621" t="s">
        <v>6557</v>
      </c>
      <c r="C13621" t="s">
        <v>3135</v>
      </c>
      <c r="D13621" t="s">
        <v>2347</v>
      </c>
      <c r="E13621" t="s">
        <v>3134</v>
      </c>
      <c r="F13621" s="4">
        <v>6.2857142857142903E-3</v>
      </c>
      <c r="G13621" s="4">
        <v>-0.02</v>
      </c>
      <c r="H13621" s="4">
        <v>0.14206638287384199</v>
      </c>
      <c r="I13621" s="4">
        <v>0.38</v>
      </c>
      <c r="J13621" s="4">
        <v>-0.21</v>
      </c>
      <c r="K13621" s="4">
        <v>-9.5000000000000001E-2</v>
      </c>
      <c r="L13621" s="4">
        <v>0.1</v>
      </c>
      <c r="M13621" s="4">
        <v>35</v>
      </c>
    </row>
    <row r="13622" spans="1:13" x14ac:dyDescent="0.2">
      <c r="A13622" s="3">
        <v>44805</v>
      </c>
      <c r="B13622" t="s">
        <v>6619</v>
      </c>
      <c r="C13622" t="s">
        <v>3138</v>
      </c>
      <c r="D13622" t="s">
        <v>2409</v>
      </c>
      <c r="E13622" t="s">
        <v>3137</v>
      </c>
      <c r="F13622" s="4">
        <v>-7.9142857142857098E-2</v>
      </c>
      <c r="G13622" s="4">
        <v>-0.11</v>
      </c>
      <c r="H13622" s="4">
        <v>0.144575879295094</v>
      </c>
      <c r="I13622" s="4">
        <v>0.25</v>
      </c>
      <c r="J13622" s="4">
        <v>-0.36</v>
      </c>
      <c r="K13622" s="4">
        <v>-0.2</v>
      </c>
      <c r="L13622" s="4">
        <v>0.02</v>
      </c>
      <c r="M13622" s="4">
        <v>35</v>
      </c>
    </row>
    <row r="13623" spans="1:13" x14ac:dyDescent="0.2">
      <c r="A13623" s="3">
        <v>44805</v>
      </c>
      <c r="B13623" t="s">
        <v>6683</v>
      </c>
      <c r="C13623" t="s">
        <v>3141</v>
      </c>
      <c r="D13623" t="s">
        <v>2473</v>
      </c>
      <c r="E13623" t="s">
        <v>3140</v>
      </c>
      <c r="F13623" s="4">
        <v>0.34714285714285698</v>
      </c>
      <c r="G13623" s="4">
        <v>0.33</v>
      </c>
      <c r="H13623" s="4">
        <v>0.109613530416734</v>
      </c>
      <c r="I13623" s="4">
        <v>0.6</v>
      </c>
      <c r="J13623" s="4">
        <v>0.14000000000000001</v>
      </c>
      <c r="K13623" s="4">
        <v>0.28000000000000003</v>
      </c>
      <c r="L13623" s="4">
        <v>0.44</v>
      </c>
      <c r="M13623" s="4">
        <v>35</v>
      </c>
    </row>
    <row r="13624" spans="1:13" x14ac:dyDescent="0.2">
      <c r="A13624" s="3">
        <v>44805</v>
      </c>
      <c r="B13624" t="s">
        <v>6745</v>
      </c>
      <c r="C13624" t="s">
        <v>3144</v>
      </c>
      <c r="D13624" t="s">
        <v>2535</v>
      </c>
      <c r="E13624" t="s">
        <v>3143</v>
      </c>
      <c r="F13624" s="4">
        <v>0.42857142857142899</v>
      </c>
      <c r="G13624" s="4">
        <v>0.41</v>
      </c>
      <c r="H13624" s="4">
        <v>9.1431197441279394E-2</v>
      </c>
      <c r="I13624" s="4">
        <v>0.6</v>
      </c>
      <c r="J13624" s="4">
        <v>0.27</v>
      </c>
      <c r="K13624" s="4">
        <v>0.375</v>
      </c>
      <c r="L13624" s="4">
        <v>0.46500000000000002</v>
      </c>
      <c r="M13624" s="4">
        <v>35</v>
      </c>
    </row>
    <row r="13625" spans="1:13" x14ac:dyDescent="0.2">
      <c r="A13625" s="3">
        <v>44805</v>
      </c>
      <c r="B13625" t="s">
        <v>6808</v>
      </c>
      <c r="C13625" t="s">
        <v>3147</v>
      </c>
      <c r="D13625" t="s">
        <v>2598</v>
      </c>
      <c r="E13625" t="s">
        <v>3146</v>
      </c>
      <c r="F13625" s="4">
        <v>0.35714285714285698</v>
      </c>
      <c r="G13625" s="4">
        <v>0.35</v>
      </c>
      <c r="H13625" s="4">
        <v>7.7746625747527207E-2</v>
      </c>
      <c r="I13625" s="4">
        <v>0.65</v>
      </c>
      <c r="J13625" s="4">
        <v>0.23</v>
      </c>
      <c r="K13625" s="4">
        <v>0.3</v>
      </c>
      <c r="L13625" s="4">
        <v>0.39</v>
      </c>
      <c r="M13625" s="4">
        <v>35</v>
      </c>
    </row>
    <row r="13626" spans="1:13" x14ac:dyDescent="0.2">
      <c r="A13626" s="3">
        <v>44805</v>
      </c>
      <c r="B13626" t="s">
        <v>5980</v>
      </c>
      <c r="C13626" t="s">
        <v>3114</v>
      </c>
      <c r="D13626" t="s">
        <v>1804</v>
      </c>
      <c r="E13626" t="s">
        <v>3113</v>
      </c>
      <c r="F13626" s="4">
        <v>0.64888888888888896</v>
      </c>
      <c r="G13626" s="4">
        <v>0.65</v>
      </c>
      <c r="H13626" s="4">
        <v>4.5718253796035703E-2</v>
      </c>
      <c r="I13626" s="4">
        <v>0.75</v>
      </c>
      <c r="J13626" s="4">
        <v>0.5</v>
      </c>
      <c r="K13626" s="4">
        <v>0.62</v>
      </c>
      <c r="L13626" s="4">
        <v>0.68</v>
      </c>
      <c r="M13626" s="4">
        <v>36</v>
      </c>
    </row>
    <row r="13627" spans="1:13" x14ac:dyDescent="0.2">
      <c r="A13627" s="3">
        <v>44805</v>
      </c>
      <c r="B13627" t="s">
        <v>6873</v>
      </c>
      <c r="C13627" t="s">
        <v>3150</v>
      </c>
      <c r="D13627" t="s">
        <v>2663</v>
      </c>
      <c r="E13627" t="s">
        <v>3149</v>
      </c>
      <c r="F13627" s="4">
        <v>0.442285714285714</v>
      </c>
      <c r="G13627" s="4">
        <v>0.44</v>
      </c>
      <c r="H13627" s="4">
        <v>7.7500880992552895E-2</v>
      </c>
      <c r="I13627" s="4">
        <v>0.65</v>
      </c>
      <c r="J13627" s="4">
        <v>0.3</v>
      </c>
      <c r="K13627" s="4">
        <v>0.39</v>
      </c>
      <c r="L13627" s="4">
        <v>0.49</v>
      </c>
      <c r="M13627" s="4">
        <v>35</v>
      </c>
    </row>
    <row r="13628" spans="1:13" x14ac:dyDescent="0.2">
      <c r="A13628" s="3">
        <v>44805</v>
      </c>
      <c r="B13628" t="s">
        <v>6043</v>
      </c>
      <c r="C13628" t="s">
        <v>3117</v>
      </c>
      <c r="D13628" t="s">
        <v>1867</v>
      </c>
      <c r="E13628" t="s">
        <v>3116</v>
      </c>
      <c r="F13628" s="4">
        <v>0.70199999999999996</v>
      </c>
      <c r="G13628" s="4">
        <v>0.71</v>
      </c>
      <c r="H13628" s="4">
        <v>8.4602878549275895E-2</v>
      </c>
      <c r="I13628" s="4">
        <v>0.9</v>
      </c>
      <c r="J13628" s="4">
        <v>0.5</v>
      </c>
      <c r="K13628" s="4">
        <v>0.65</v>
      </c>
      <c r="L13628" s="4">
        <v>0.755</v>
      </c>
      <c r="M13628" s="4">
        <v>35</v>
      </c>
    </row>
    <row r="13629" spans="1:13" x14ac:dyDescent="0.2">
      <c r="A13629" s="3">
        <v>44805</v>
      </c>
      <c r="B13629" t="s">
        <v>6107</v>
      </c>
      <c r="C13629" t="s">
        <v>3120</v>
      </c>
      <c r="D13629" t="s">
        <v>1931</v>
      </c>
      <c r="E13629" t="s">
        <v>3119</v>
      </c>
      <c r="F13629" s="4">
        <v>0.82342857142857095</v>
      </c>
      <c r="G13629" s="4">
        <v>0.8</v>
      </c>
      <c r="H13629" s="4">
        <v>0.117421885352194</v>
      </c>
      <c r="I13629" s="4">
        <v>1.07</v>
      </c>
      <c r="J13629" s="4">
        <v>0.49</v>
      </c>
      <c r="K13629" s="4">
        <v>0.76</v>
      </c>
      <c r="L13629" s="4">
        <v>0.9</v>
      </c>
      <c r="M13629" s="4">
        <v>35</v>
      </c>
    </row>
    <row r="13630" spans="1:13" x14ac:dyDescent="0.2">
      <c r="A13630" s="3">
        <v>44805</v>
      </c>
      <c r="B13630" t="s">
        <v>6175</v>
      </c>
      <c r="C13630" t="s">
        <v>3123</v>
      </c>
      <c r="D13630" t="s">
        <v>1999</v>
      </c>
      <c r="E13630" t="s">
        <v>3122</v>
      </c>
      <c r="F13630" s="4">
        <v>0.59628571428571397</v>
      </c>
      <c r="G13630" s="4">
        <v>0.55000000000000004</v>
      </c>
      <c r="H13630" s="4">
        <v>0.1284771830117</v>
      </c>
      <c r="I13630" s="4">
        <v>1</v>
      </c>
      <c r="J13630" s="4">
        <v>0.38</v>
      </c>
      <c r="K13630" s="4">
        <v>0.505</v>
      </c>
      <c r="L13630" s="4">
        <v>0.66</v>
      </c>
      <c r="M13630" s="4">
        <v>35</v>
      </c>
    </row>
    <row r="13631" spans="1:13" x14ac:dyDescent="0.2">
      <c r="A13631" s="3">
        <v>44805</v>
      </c>
      <c r="B13631" t="s">
        <v>6807</v>
      </c>
      <c r="C13631" t="s">
        <v>3096</v>
      </c>
      <c r="D13631" t="s">
        <v>2597</v>
      </c>
      <c r="E13631" t="s">
        <v>3095</v>
      </c>
      <c r="F13631" s="4">
        <v>5.22545454545455</v>
      </c>
      <c r="G13631" s="4">
        <v>5.28</v>
      </c>
      <c r="H13631" s="4">
        <v>0.75859282107189596</v>
      </c>
      <c r="I13631" s="4">
        <v>7.02</v>
      </c>
      <c r="J13631" s="4">
        <v>3.84</v>
      </c>
      <c r="K13631" s="4">
        <v>4.68</v>
      </c>
      <c r="L13631" s="4">
        <v>5.55</v>
      </c>
      <c r="M13631" s="4">
        <v>33</v>
      </c>
    </row>
    <row r="13632" spans="1:13" x14ac:dyDescent="0.2">
      <c r="A13632" s="3">
        <v>44805</v>
      </c>
      <c r="B13632" t="s">
        <v>6872</v>
      </c>
      <c r="C13632" t="s">
        <v>3099</v>
      </c>
      <c r="D13632" t="s">
        <v>2662</v>
      </c>
      <c r="E13632" t="s">
        <v>3098</v>
      </c>
      <c r="F13632" s="4">
        <v>5.0909374999999999</v>
      </c>
      <c r="G13632" s="4">
        <v>5</v>
      </c>
      <c r="H13632" s="4">
        <v>0.73960041249399699</v>
      </c>
      <c r="I13632" s="4">
        <v>7.03</v>
      </c>
      <c r="J13632" s="4">
        <v>3.82</v>
      </c>
      <c r="K13632" s="4">
        <v>4.59</v>
      </c>
      <c r="L13632" s="4">
        <v>5.3174999999999999</v>
      </c>
      <c r="M13632" s="4">
        <v>32</v>
      </c>
    </row>
    <row r="13633" spans="1:13" x14ac:dyDescent="0.2">
      <c r="A13633" s="3">
        <v>44805</v>
      </c>
      <c r="B13633" t="s">
        <v>3091</v>
      </c>
      <c r="C13633" t="s">
        <v>3087</v>
      </c>
      <c r="D13633" t="s">
        <v>8</v>
      </c>
      <c r="E13633" t="s">
        <v>3086</v>
      </c>
      <c r="F13633" s="4">
        <v>8.11264705882353</v>
      </c>
      <c r="G13633" s="4">
        <v>8.08</v>
      </c>
      <c r="H13633" s="4">
        <v>0.404462297928537</v>
      </c>
      <c r="I13633" s="4">
        <v>9.14</v>
      </c>
      <c r="J13633" s="4">
        <v>7.4</v>
      </c>
      <c r="K13633" s="4">
        <v>7.8250000000000002</v>
      </c>
      <c r="L13633" s="4">
        <v>8.3375000000000004</v>
      </c>
      <c r="M13633" s="4">
        <v>34</v>
      </c>
    </row>
    <row r="13634" spans="1:13" x14ac:dyDescent="0.2">
      <c r="A13634" s="3">
        <v>44805</v>
      </c>
      <c r="B13634" t="s">
        <v>5096</v>
      </c>
      <c r="C13634" t="s">
        <v>3090</v>
      </c>
      <c r="D13634" t="s">
        <v>1110</v>
      </c>
      <c r="E13634" t="s">
        <v>3089</v>
      </c>
      <c r="F13634" s="4">
        <v>4.72823529411765</v>
      </c>
      <c r="G13634" s="4">
        <v>4.6900000000000004</v>
      </c>
      <c r="H13634" s="4">
        <v>0.63849952226191897</v>
      </c>
      <c r="I13634" s="4">
        <v>6.75</v>
      </c>
      <c r="J13634" s="4">
        <v>3.36</v>
      </c>
      <c r="K13634" s="4">
        <v>4.3499999999999996</v>
      </c>
      <c r="L13634" s="4">
        <v>5.0949999999999998</v>
      </c>
      <c r="M13634" s="4">
        <v>34</v>
      </c>
    </row>
    <row r="13635" spans="1:13" x14ac:dyDescent="0.2">
      <c r="A13635" s="3">
        <v>44805</v>
      </c>
      <c r="B13635" t="s">
        <v>6331</v>
      </c>
      <c r="C13635" t="s">
        <v>3108</v>
      </c>
      <c r="D13635" t="s">
        <v>2143</v>
      </c>
      <c r="E13635" t="s">
        <v>3107</v>
      </c>
      <c r="F13635" s="4">
        <v>3.97413793103448</v>
      </c>
      <c r="G13635" s="4">
        <v>3.97</v>
      </c>
      <c r="H13635" s="4">
        <v>0.34830730726696901</v>
      </c>
      <c r="I13635" s="4">
        <v>4.9800000000000004</v>
      </c>
      <c r="J13635" s="4">
        <v>3.5</v>
      </c>
      <c r="K13635" s="4">
        <v>3.7</v>
      </c>
      <c r="L13635" s="4">
        <v>4.0999999999999996</v>
      </c>
      <c r="M13635" s="4">
        <v>29</v>
      </c>
    </row>
    <row r="13636" spans="1:13" x14ac:dyDescent="0.2">
      <c r="A13636" s="3">
        <v>44805</v>
      </c>
      <c r="B13636" t="s">
        <v>6173</v>
      </c>
      <c r="C13636" t="s">
        <v>3093</v>
      </c>
      <c r="D13636" t="s">
        <v>1997</v>
      </c>
      <c r="E13636" t="s">
        <v>3092</v>
      </c>
      <c r="F13636" s="4">
        <v>3.92703703703704</v>
      </c>
      <c r="G13636" s="4">
        <v>3.8</v>
      </c>
      <c r="H13636" s="4">
        <v>0.41984259701441201</v>
      </c>
      <c r="I13636" s="4">
        <v>5</v>
      </c>
      <c r="J13636" s="4">
        <v>3.3</v>
      </c>
      <c r="K13636" s="4">
        <v>3.69</v>
      </c>
      <c r="L13636" s="4">
        <v>4</v>
      </c>
      <c r="M13636" s="4">
        <v>27</v>
      </c>
    </row>
    <row r="13637" spans="1:13" x14ac:dyDescent="0.2">
      <c r="A13637" s="3">
        <v>44805</v>
      </c>
      <c r="B13637" t="s">
        <v>6332</v>
      </c>
      <c r="C13637" t="s">
        <v>3111</v>
      </c>
      <c r="D13637" t="s">
        <v>2144</v>
      </c>
      <c r="E13637" t="s">
        <v>3110</v>
      </c>
      <c r="F13637" s="4">
        <v>3.6296296296296302</v>
      </c>
      <c r="G13637" s="4">
        <v>3.56</v>
      </c>
      <c r="H13637" s="4">
        <v>0.28130850135478103</v>
      </c>
      <c r="I13637" s="4">
        <v>4.49</v>
      </c>
      <c r="J13637" s="4">
        <v>3.3</v>
      </c>
      <c r="K13637" s="4">
        <v>3.4750000000000001</v>
      </c>
      <c r="L13637" s="4">
        <v>3.8</v>
      </c>
      <c r="M13637" s="4">
        <v>27</v>
      </c>
    </row>
    <row r="13638" spans="1:13" x14ac:dyDescent="0.2">
      <c r="A13638" s="3">
        <v>44805</v>
      </c>
      <c r="B13638" t="s">
        <v>6490</v>
      </c>
      <c r="C13638" t="s">
        <v>6474</v>
      </c>
      <c r="D13638" t="s">
        <v>2286</v>
      </c>
      <c r="E13638" t="s">
        <v>6473</v>
      </c>
      <c r="F13638" s="4">
        <v>0.4659375</v>
      </c>
      <c r="G13638" s="4">
        <v>0.45500000000000002</v>
      </c>
      <c r="H13638" s="4">
        <v>9.2382772273315206E-2</v>
      </c>
      <c r="I13638" s="4">
        <v>0.66</v>
      </c>
      <c r="J13638" s="4">
        <v>0.28000000000000003</v>
      </c>
      <c r="K13638" s="4">
        <v>0.41749999999999998</v>
      </c>
      <c r="L13638" s="4">
        <v>0.51249999999999996</v>
      </c>
      <c r="M13638" s="4">
        <v>32</v>
      </c>
    </row>
    <row r="13639" spans="1:13" x14ac:dyDescent="0.2">
      <c r="A13639" s="3">
        <v>44805</v>
      </c>
      <c r="B13639" t="s">
        <v>6493</v>
      </c>
      <c r="C13639" t="s">
        <v>6477</v>
      </c>
      <c r="D13639" t="s">
        <v>2287</v>
      </c>
      <c r="E13639" t="s">
        <v>6476</v>
      </c>
      <c r="F13639" s="4">
        <v>0.52</v>
      </c>
      <c r="G13639" s="4">
        <v>0.52</v>
      </c>
      <c r="H13639" s="4">
        <v>9.3532812941631294E-2</v>
      </c>
      <c r="I13639" s="4">
        <v>0.7</v>
      </c>
      <c r="J13639" s="4">
        <v>0.34</v>
      </c>
      <c r="K13639" s="4">
        <v>0.47499999999999998</v>
      </c>
      <c r="L13639" s="4">
        <v>0.5625</v>
      </c>
      <c r="M13639" s="4">
        <v>32</v>
      </c>
    </row>
    <row r="13640" spans="1:13" x14ac:dyDescent="0.2">
      <c r="A13640" s="3">
        <v>44805</v>
      </c>
      <c r="B13640" t="s">
        <v>6496</v>
      </c>
      <c r="C13640" t="s">
        <v>6480</v>
      </c>
      <c r="D13640" t="s">
        <v>2288</v>
      </c>
      <c r="E13640" t="s">
        <v>6479</v>
      </c>
      <c r="F13640" s="4">
        <v>0.45374999999999999</v>
      </c>
      <c r="G13640" s="4">
        <v>0.44500000000000001</v>
      </c>
      <c r="H13640" s="4">
        <v>7.9138506593228394E-2</v>
      </c>
      <c r="I13640" s="4">
        <v>0.6</v>
      </c>
      <c r="J13640" s="4">
        <v>0.28999999999999998</v>
      </c>
      <c r="K13640" s="4">
        <v>0.41749999999999998</v>
      </c>
      <c r="L13640" s="4">
        <v>0.49</v>
      </c>
      <c r="M13640" s="4">
        <v>32</v>
      </c>
    </row>
    <row r="13641" spans="1:13" x14ac:dyDescent="0.2">
      <c r="A13641" s="3">
        <v>44805</v>
      </c>
      <c r="B13641" t="s">
        <v>6558</v>
      </c>
      <c r="C13641" t="s">
        <v>6483</v>
      </c>
      <c r="D13641" t="s">
        <v>2348</v>
      </c>
      <c r="E13641" t="s">
        <v>6482</v>
      </c>
      <c r="F13641" s="4">
        <v>0.39781250000000001</v>
      </c>
      <c r="G13641" s="4">
        <v>0.4</v>
      </c>
      <c r="H13641" s="4">
        <v>0.106762757037848</v>
      </c>
      <c r="I13641" s="4">
        <v>0.73</v>
      </c>
      <c r="J13641" s="4">
        <v>0.08</v>
      </c>
      <c r="K13641" s="4">
        <v>0.35</v>
      </c>
      <c r="L13641" s="4">
        <v>0.45</v>
      </c>
      <c r="M13641" s="4">
        <v>32</v>
      </c>
    </row>
    <row r="13642" spans="1:13" x14ac:dyDescent="0.2">
      <c r="A13642" s="3">
        <v>44805</v>
      </c>
      <c r="B13642" t="s">
        <v>6620</v>
      </c>
      <c r="C13642" t="s">
        <v>6486</v>
      </c>
      <c r="D13642" t="s">
        <v>2410</v>
      </c>
      <c r="E13642" t="s">
        <v>6485</v>
      </c>
      <c r="F13642" s="4">
        <v>0.3465625</v>
      </c>
      <c r="G13642" s="4">
        <v>0.34</v>
      </c>
      <c r="H13642" s="4">
        <v>5.4453849948314502E-2</v>
      </c>
      <c r="I13642" s="4">
        <v>0.47</v>
      </c>
      <c r="J13642" s="4">
        <v>0.22</v>
      </c>
      <c r="K13642" s="4">
        <v>0.31</v>
      </c>
      <c r="L13642" s="4">
        <v>0.375</v>
      </c>
      <c r="M13642" s="4">
        <v>32</v>
      </c>
    </row>
    <row r="13643" spans="1:13" x14ac:dyDescent="0.2">
      <c r="A13643" s="3">
        <v>44805</v>
      </c>
      <c r="B13643" t="s">
        <v>6684</v>
      </c>
      <c r="C13643" t="s">
        <v>6489</v>
      </c>
      <c r="D13643" t="s">
        <v>2474</v>
      </c>
      <c r="E13643" t="s">
        <v>6488</v>
      </c>
      <c r="F13643" s="4">
        <v>0.3775</v>
      </c>
      <c r="G13643" s="4">
        <v>0.38</v>
      </c>
      <c r="H13643" s="4">
        <v>6.9653520393629806E-2</v>
      </c>
      <c r="I13643" s="4">
        <v>0.54</v>
      </c>
      <c r="J13643" s="4">
        <v>0.24</v>
      </c>
      <c r="K13643" s="4">
        <v>0.33750000000000002</v>
      </c>
      <c r="L13643" s="4">
        <v>0.41249999999999998</v>
      </c>
      <c r="M13643" s="4">
        <v>32</v>
      </c>
    </row>
    <row r="13644" spans="1:13" x14ac:dyDescent="0.2">
      <c r="A13644" s="3">
        <v>44805</v>
      </c>
      <c r="B13644" t="s">
        <v>6746</v>
      </c>
      <c r="C13644" t="s">
        <v>6492</v>
      </c>
      <c r="D13644" t="s">
        <v>2536</v>
      </c>
      <c r="E13644" t="s">
        <v>6491</v>
      </c>
      <c r="F13644" s="4">
        <v>0.35531249999999998</v>
      </c>
      <c r="G13644" s="4">
        <v>0.35</v>
      </c>
      <c r="H13644" s="4">
        <v>7.6241736728348705E-2</v>
      </c>
      <c r="I13644" s="4">
        <v>0.6</v>
      </c>
      <c r="J13644" s="4">
        <v>0.16</v>
      </c>
      <c r="K13644" s="4">
        <v>0.3175</v>
      </c>
      <c r="L13644" s="4">
        <v>0.38</v>
      </c>
      <c r="M13644" s="4">
        <v>32</v>
      </c>
    </row>
    <row r="13645" spans="1:13" x14ac:dyDescent="0.2">
      <c r="A13645" s="3">
        <v>44805</v>
      </c>
      <c r="B13645" t="s">
        <v>6809</v>
      </c>
      <c r="C13645" t="s">
        <v>6495</v>
      </c>
      <c r="D13645" t="s">
        <v>2599</v>
      </c>
      <c r="E13645" t="s">
        <v>6494</v>
      </c>
      <c r="F13645" s="4">
        <v>0.33906249999999999</v>
      </c>
      <c r="G13645" s="4">
        <v>0.32500000000000001</v>
      </c>
      <c r="H13645" s="4">
        <v>7.6595265372080001E-2</v>
      </c>
      <c r="I13645" s="4">
        <v>0.65</v>
      </c>
      <c r="J13645" s="4">
        <v>0.22</v>
      </c>
      <c r="K13645" s="4">
        <v>0.3</v>
      </c>
      <c r="L13645" s="4">
        <v>0.35499999999999998</v>
      </c>
      <c r="M13645" s="4">
        <v>32</v>
      </c>
    </row>
    <row r="13646" spans="1:13" x14ac:dyDescent="0.2">
      <c r="A13646" s="3">
        <v>44805</v>
      </c>
      <c r="B13646" t="s">
        <v>6478</v>
      </c>
      <c r="C13646" t="s">
        <v>3153</v>
      </c>
      <c r="D13646" t="s">
        <v>2282</v>
      </c>
      <c r="E13646" t="s">
        <v>3152</v>
      </c>
      <c r="F13646" s="4">
        <v>0.69090909090909103</v>
      </c>
      <c r="G13646" s="4">
        <v>0.7</v>
      </c>
      <c r="H13646" s="4">
        <v>5.5303912404754199E-2</v>
      </c>
      <c r="I13646" s="4">
        <v>0.77</v>
      </c>
      <c r="J13646" s="4">
        <v>0.5</v>
      </c>
      <c r="K13646" s="4">
        <v>0.67</v>
      </c>
      <c r="L13646" s="4">
        <v>0.73</v>
      </c>
      <c r="M13646" s="4">
        <v>33</v>
      </c>
    </row>
    <row r="13647" spans="1:13" x14ac:dyDescent="0.2">
      <c r="A13647" s="3">
        <v>44805</v>
      </c>
      <c r="B13647" t="s">
        <v>6874</v>
      </c>
      <c r="C13647" t="s">
        <v>6498</v>
      </c>
      <c r="D13647" t="s">
        <v>2664</v>
      </c>
      <c r="E13647" t="s">
        <v>6497</v>
      </c>
      <c r="F13647" s="4">
        <v>0.388125</v>
      </c>
      <c r="G13647" s="4">
        <v>0.39</v>
      </c>
      <c r="H13647" s="4">
        <v>7.7352878045587201E-2</v>
      </c>
      <c r="I13647" s="4">
        <v>0.61</v>
      </c>
      <c r="J13647" s="4">
        <v>0.25</v>
      </c>
      <c r="K13647" s="4">
        <v>0.35</v>
      </c>
      <c r="L13647" s="4">
        <v>0.42</v>
      </c>
      <c r="M13647" s="4">
        <v>32</v>
      </c>
    </row>
    <row r="13648" spans="1:13" x14ac:dyDescent="0.2">
      <c r="A13648" s="3">
        <v>44805</v>
      </c>
      <c r="B13648" t="s">
        <v>6481</v>
      </c>
      <c r="C13648" t="s">
        <v>6465</v>
      </c>
      <c r="D13648" t="s">
        <v>2283</v>
      </c>
      <c r="E13648" t="s">
        <v>6464</v>
      </c>
      <c r="F13648" s="4">
        <v>0.5128125</v>
      </c>
      <c r="G13648" s="4">
        <v>0.505</v>
      </c>
      <c r="H13648" s="4">
        <v>0.111564660117336</v>
      </c>
      <c r="I13648" s="4">
        <v>0.75</v>
      </c>
      <c r="J13648" s="4">
        <v>0.33</v>
      </c>
      <c r="K13648" s="4">
        <v>0.41749999999999998</v>
      </c>
      <c r="L13648" s="4">
        <v>0.6</v>
      </c>
      <c r="M13648" s="4">
        <v>32</v>
      </c>
    </row>
    <row r="13649" spans="1:13" x14ac:dyDescent="0.2">
      <c r="A13649" s="3">
        <v>44805</v>
      </c>
      <c r="B13649" t="s">
        <v>6484</v>
      </c>
      <c r="C13649" t="s">
        <v>6468</v>
      </c>
      <c r="D13649" t="s">
        <v>2284</v>
      </c>
      <c r="E13649" t="s">
        <v>6467</v>
      </c>
      <c r="F13649" s="4">
        <v>0.39500000000000002</v>
      </c>
      <c r="G13649" s="4">
        <v>0.38500000000000001</v>
      </c>
      <c r="H13649" s="4">
        <v>0.133706467139173</v>
      </c>
      <c r="I13649" s="4">
        <v>0.7</v>
      </c>
      <c r="J13649" s="4">
        <v>0.17</v>
      </c>
      <c r="K13649" s="4">
        <v>0.27750000000000002</v>
      </c>
      <c r="L13649" s="4">
        <v>0.49249999999999999</v>
      </c>
      <c r="M13649" s="4">
        <v>32</v>
      </c>
    </row>
    <row r="13650" spans="1:13" x14ac:dyDescent="0.2">
      <c r="A13650" s="3">
        <v>44805</v>
      </c>
      <c r="B13650" t="s">
        <v>6487</v>
      </c>
      <c r="C13650" t="s">
        <v>6471</v>
      </c>
      <c r="D13650" t="s">
        <v>2285</v>
      </c>
      <c r="E13650" t="s">
        <v>6470</v>
      </c>
      <c r="F13650" s="4">
        <v>0.59031250000000002</v>
      </c>
      <c r="G13650" s="4">
        <v>0.56499999999999995</v>
      </c>
      <c r="H13650" s="4">
        <v>0.12129634132716</v>
      </c>
      <c r="I13650" s="4">
        <v>0.92</v>
      </c>
      <c r="J13650" s="4">
        <v>0.4</v>
      </c>
      <c r="K13650" s="4">
        <v>0.50749999999999995</v>
      </c>
      <c r="L13650" s="4">
        <v>0.65</v>
      </c>
      <c r="M13650" s="4">
        <v>32</v>
      </c>
    </row>
    <row r="13651" spans="1:13" x14ac:dyDescent="0.2">
      <c r="A13651" s="3">
        <v>44805</v>
      </c>
      <c r="B13651" t="s">
        <v>5405</v>
      </c>
      <c r="C13651" t="s">
        <v>4324</v>
      </c>
      <c r="D13651" t="s">
        <v>1258</v>
      </c>
      <c r="E13651" t="s">
        <v>4323</v>
      </c>
      <c r="F13651" s="4">
        <v>1.33636363636364</v>
      </c>
      <c r="G13651" s="4">
        <v>1.6</v>
      </c>
      <c r="H13651" s="4">
        <v>0.60042598514418399</v>
      </c>
      <c r="I13651" s="4">
        <v>2.2999999999999998</v>
      </c>
      <c r="J13651" s="4">
        <v>0</v>
      </c>
      <c r="K13651" s="4">
        <v>1.2</v>
      </c>
      <c r="L13651" s="4">
        <v>1.7</v>
      </c>
      <c r="M13651" s="4">
        <v>33</v>
      </c>
    </row>
    <row r="13652" spans="1:13" x14ac:dyDescent="0.2">
      <c r="A13652" s="3">
        <v>44805</v>
      </c>
      <c r="B13652" t="s">
        <v>6326</v>
      </c>
      <c r="C13652" t="s">
        <v>4327</v>
      </c>
      <c r="D13652" t="s">
        <v>2138</v>
      </c>
      <c r="E13652" t="s">
        <v>4326</v>
      </c>
      <c r="F13652" s="4">
        <v>0.83333333333333304</v>
      </c>
      <c r="G13652" s="4">
        <v>1</v>
      </c>
      <c r="H13652" s="4">
        <v>0.60501377394788802</v>
      </c>
      <c r="I13652" s="4">
        <v>1.5</v>
      </c>
      <c r="J13652" s="4">
        <v>-1</v>
      </c>
      <c r="K13652" s="4">
        <v>0.5</v>
      </c>
      <c r="L13652" s="4">
        <v>1.3</v>
      </c>
      <c r="M13652" s="4">
        <v>33</v>
      </c>
    </row>
    <row r="13653" spans="1:13" x14ac:dyDescent="0.2">
      <c r="A13653" s="3">
        <v>44805</v>
      </c>
      <c r="B13653" t="s">
        <v>6074</v>
      </c>
      <c r="C13653" t="s">
        <v>3939</v>
      </c>
      <c r="D13653" t="s">
        <v>1898</v>
      </c>
      <c r="E13653" t="s">
        <v>3947</v>
      </c>
      <c r="F13653" s="4">
        <v>20.349285714285699</v>
      </c>
      <c r="G13653" s="4">
        <v>20.3</v>
      </c>
      <c r="H13653" s="4">
        <v>0.307232914076704</v>
      </c>
      <c r="I13653" s="4">
        <v>21.43</v>
      </c>
      <c r="J13653" s="4">
        <v>19.7</v>
      </c>
      <c r="K13653" s="4">
        <v>20.195</v>
      </c>
      <c r="L13653" s="4">
        <v>20.47</v>
      </c>
      <c r="M13653" s="4">
        <v>28</v>
      </c>
    </row>
    <row r="13654" spans="1:13" x14ac:dyDescent="0.2">
      <c r="A13654" s="3">
        <v>44805</v>
      </c>
      <c r="B13654" t="s">
        <v>6138</v>
      </c>
      <c r="C13654" t="s">
        <v>3942</v>
      </c>
      <c r="D13654" t="s">
        <v>1962</v>
      </c>
      <c r="E13654" t="s">
        <v>3949</v>
      </c>
      <c r="F13654" s="4">
        <v>20.5878571428571</v>
      </c>
      <c r="G13654" s="4">
        <v>20.515000000000001</v>
      </c>
      <c r="H13654" s="4">
        <v>0.37908620286993999</v>
      </c>
      <c r="I13654" s="4">
        <v>21.49</v>
      </c>
      <c r="J13654" s="4">
        <v>19.829999999999998</v>
      </c>
      <c r="K13654" s="4">
        <v>20.364999999999998</v>
      </c>
      <c r="L13654" s="4">
        <v>20.77</v>
      </c>
      <c r="M13654" s="4">
        <v>28</v>
      </c>
    </row>
    <row r="13655" spans="1:13" x14ac:dyDescent="0.2">
      <c r="A13655" s="3">
        <v>44805</v>
      </c>
      <c r="B13655" t="s">
        <v>6287</v>
      </c>
      <c r="C13655" t="s">
        <v>3952</v>
      </c>
      <c r="D13655" t="s">
        <v>2099</v>
      </c>
      <c r="E13655" t="s">
        <v>3951</v>
      </c>
      <c r="F13655" s="4">
        <v>20.680294117647101</v>
      </c>
      <c r="G13655" s="4">
        <v>20.614999999999998</v>
      </c>
      <c r="H13655" s="4">
        <v>0.411674226117203</v>
      </c>
      <c r="I13655" s="4">
        <v>21.55</v>
      </c>
      <c r="J13655" s="4">
        <v>19.75</v>
      </c>
      <c r="K13655" s="4">
        <v>20.412500000000001</v>
      </c>
      <c r="L13655" s="4">
        <v>20.952500000000001</v>
      </c>
      <c r="M13655" s="4">
        <v>34</v>
      </c>
    </row>
    <row r="13656" spans="1:13" x14ac:dyDescent="0.2">
      <c r="A13656" s="3">
        <v>44805</v>
      </c>
      <c r="B13656" t="s">
        <v>3940</v>
      </c>
      <c r="C13656" t="s">
        <v>3936</v>
      </c>
      <c r="D13656" t="s">
        <v>291</v>
      </c>
      <c r="E13656" t="s">
        <v>3935</v>
      </c>
      <c r="F13656" s="4">
        <v>20.680294117647101</v>
      </c>
      <c r="G13656" s="4">
        <v>20.614999999999998</v>
      </c>
      <c r="H13656" s="4">
        <v>0.411674226117203</v>
      </c>
      <c r="I13656" s="4">
        <v>21.55</v>
      </c>
      <c r="J13656" s="4">
        <v>19.75</v>
      </c>
      <c r="K13656" s="4">
        <v>20.412500000000001</v>
      </c>
      <c r="L13656" s="4">
        <v>20.952500000000001</v>
      </c>
      <c r="M13656" s="4">
        <v>34</v>
      </c>
    </row>
    <row r="13657" spans="1:13" x14ac:dyDescent="0.2">
      <c r="A13657" s="3">
        <v>44805</v>
      </c>
      <c r="B13657" t="s">
        <v>5349</v>
      </c>
      <c r="C13657" t="s">
        <v>3939</v>
      </c>
      <c r="D13657" t="s">
        <v>1219</v>
      </c>
      <c r="E13657" t="s">
        <v>3938</v>
      </c>
      <c r="F13657" s="4">
        <v>21.2276470588235</v>
      </c>
      <c r="G13657" s="4">
        <v>21.375</v>
      </c>
      <c r="H13657" s="4">
        <v>0.698309902652542</v>
      </c>
      <c r="I13657" s="4">
        <v>22.18</v>
      </c>
      <c r="J13657" s="4">
        <v>19</v>
      </c>
      <c r="K13657" s="4">
        <v>21</v>
      </c>
      <c r="L13657" s="4">
        <v>21.725000000000001</v>
      </c>
      <c r="M13657" s="4">
        <v>34</v>
      </c>
    </row>
    <row r="13658" spans="1:13" x14ac:dyDescent="0.2">
      <c r="A13658" s="3">
        <v>44805</v>
      </c>
      <c r="B13658" t="s">
        <v>6286</v>
      </c>
      <c r="C13658" t="s">
        <v>3942</v>
      </c>
      <c r="D13658" t="s">
        <v>2098</v>
      </c>
      <c r="E13658" t="s">
        <v>3941</v>
      </c>
      <c r="F13658" s="4">
        <v>21.5895652173913</v>
      </c>
      <c r="G13658" s="4">
        <v>21.68</v>
      </c>
      <c r="H13658" s="4">
        <v>0.77985708632980599</v>
      </c>
      <c r="I13658" s="4">
        <v>23</v>
      </c>
      <c r="J13658" s="4">
        <v>20</v>
      </c>
      <c r="K13658" s="4">
        <v>21.195</v>
      </c>
      <c r="L13658" s="4">
        <v>22</v>
      </c>
      <c r="M13658" s="4">
        <v>23</v>
      </c>
    </row>
    <row r="13659" spans="1:13" x14ac:dyDescent="0.2">
      <c r="A13659" s="3">
        <v>44805</v>
      </c>
      <c r="B13659" t="s">
        <v>3583</v>
      </c>
      <c r="C13659" t="s">
        <v>3579</v>
      </c>
      <c r="D13659" t="s">
        <v>172</v>
      </c>
      <c r="E13659" t="s">
        <v>3578</v>
      </c>
      <c r="F13659" s="4">
        <v>2.0072972972973</v>
      </c>
      <c r="G13659" s="4">
        <v>2</v>
      </c>
      <c r="H13659" s="4">
        <v>0.20497491240323701</v>
      </c>
      <c r="I13659" s="4">
        <v>2.56</v>
      </c>
      <c r="J13659" s="4">
        <v>1.7</v>
      </c>
      <c r="K13659" s="4">
        <v>1.9</v>
      </c>
      <c r="L13659" s="4">
        <v>2.1</v>
      </c>
      <c r="M13659" s="4">
        <v>37</v>
      </c>
    </row>
    <row r="13660" spans="1:13" x14ac:dyDescent="0.2">
      <c r="A13660" s="3">
        <v>44805</v>
      </c>
      <c r="B13660" t="s">
        <v>5214</v>
      </c>
      <c r="C13660" t="s">
        <v>3582</v>
      </c>
      <c r="D13660" t="s">
        <v>1170</v>
      </c>
      <c r="E13660" t="s">
        <v>3581</v>
      </c>
      <c r="F13660" s="4">
        <v>1.15054054054054</v>
      </c>
      <c r="G13660" s="4">
        <v>1.2</v>
      </c>
      <c r="H13660" s="4">
        <v>0.435691952504837</v>
      </c>
      <c r="I13660" s="4">
        <v>1.9</v>
      </c>
      <c r="J13660" s="4">
        <v>0</v>
      </c>
      <c r="K13660" s="4">
        <v>0.9</v>
      </c>
      <c r="L13660" s="4">
        <v>1.5</v>
      </c>
      <c r="M13660" s="4">
        <v>37</v>
      </c>
    </row>
    <row r="13661" spans="1:13" x14ac:dyDescent="0.2">
      <c r="A13661" s="3">
        <v>44805</v>
      </c>
      <c r="B13661" t="s">
        <v>6233</v>
      </c>
      <c r="C13661" t="s">
        <v>3585</v>
      </c>
      <c r="D13661" t="s">
        <v>2057</v>
      </c>
      <c r="E13661" t="s">
        <v>3584</v>
      </c>
      <c r="F13661" s="4">
        <v>1.88357142857143</v>
      </c>
      <c r="G13661" s="4">
        <v>1.95</v>
      </c>
      <c r="H13661" s="4">
        <v>0.44037201685338001</v>
      </c>
      <c r="I13661" s="4">
        <v>3.34</v>
      </c>
      <c r="J13661" s="4">
        <v>0.8</v>
      </c>
      <c r="K13661" s="4">
        <v>1.7</v>
      </c>
      <c r="L13661" s="4">
        <v>2</v>
      </c>
      <c r="M13661" s="4">
        <v>28</v>
      </c>
    </row>
    <row r="13662" spans="1:13" x14ac:dyDescent="0.2">
      <c r="A13662" s="3">
        <v>44805</v>
      </c>
      <c r="B13662" t="s">
        <v>6234</v>
      </c>
      <c r="C13662" t="s">
        <v>3600</v>
      </c>
      <c r="D13662" t="s">
        <v>2058</v>
      </c>
      <c r="E13662" t="s">
        <v>3599</v>
      </c>
      <c r="F13662" s="4">
        <v>1.31037037037037</v>
      </c>
      <c r="G13662" s="4">
        <v>1.4</v>
      </c>
      <c r="H13662" s="4">
        <v>0.62339937490085795</v>
      </c>
      <c r="I13662" s="4">
        <v>2.2999999999999998</v>
      </c>
      <c r="J13662" s="4">
        <v>0.24</v>
      </c>
      <c r="K13662" s="4">
        <v>0.8</v>
      </c>
      <c r="L13662" s="4">
        <v>1.8</v>
      </c>
      <c r="M13662" s="4">
        <v>27</v>
      </c>
    </row>
    <row r="13663" spans="1:13" x14ac:dyDescent="0.2">
      <c r="A13663" s="3">
        <v>44805</v>
      </c>
      <c r="B13663" t="s">
        <v>6235</v>
      </c>
      <c r="C13663" t="s">
        <v>3603</v>
      </c>
      <c r="D13663" t="s">
        <v>2059</v>
      </c>
      <c r="E13663" t="s">
        <v>3602</v>
      </c>
      <c r="F13663" s="4">
        <v>0.982222222222222</v>
      </c>
      <c r="G13663" s="4">
        <v>1.1000000000000001</v>
      </c>
      <c r="H13663" s="4">
        <v>0.52216511780892705</v>
      </c>
      <c r="I13663" s="4">
        <v>1.71</v>
      </c>
      <c r="J13663" s="4">
        <v>-0.11</v>
      </c>
      <c r="K13663" s="4">
        <v>0.6</v>
      </c>
      <c r="L13663" s="4">
        <v>1.4</v>
      </c>
      <c r="M13663" s="4">
        <v>27</v>
      </c>
    </row>
    <row r="13664" spans="1:13" x14ac:dyDescent="0.2">
      <c r="A13664" s="3">
        <v>44805</v>
      </c>
      <c r="B13664" t="s">
        <v>5219</v>
      </c>
      <c r="C13664" t="s">
        <v>3594</v>
      </c>
      <c r="D13664" t="s">
        <v>1173</v>
      </c>
      <c r="E13664" t="s">
        <v>3593</v>
      </c>
      <c r="F13664" s="4">
        <v>2.31785714285714</v>
      </c>
      <c r="G13664" s="4">
        <v>2.2999999999999998</v>
      </c>
      <c r="H13664" s="4">
        <v>0.406031901162833</v>
      </c>
      <c r="I13664" s="4">
        <v>3.41</v>
      </c>
      <c r="J13664" s="4">
        <v>1.6</v>
      </c>
      <c r="K13664" s="4">
        <v>2</v>
      </c>
      <c r="L13664" s="4">
        <v>2.5249999999999999</v>
      </c>
      <c r="M13664" s="4">
        <v>28</v>
      </c>
    </row>
    <row r="13665" spans="1:13" x14ac:dyDescent="0.2">
      <c r="A13665" s="3">
        <v>44805</v>
      </c>
      <c r="B13665" t="s">
        <v>6236</v>
      </c>
      <c r="C13665" t="s">
        <v>3606</v>
      </c>
      <c r="D13665" t="s">
        <v>2060</v>
      </c>
      <c r="E13665" t="s">
        <v>3605</v>
      </c>
      <c r="F13665" s="4">
        <v>1.2062962962963</v>
      </c>
      <c r="G13665" s="4">
        <v>1.3</v>
      </c>
      <c r="H13665" s="4">
        <v>0.43859169857930302</v>
      </c>
      <c r="I13665" s="4">
        <v>2.06</v>
      </c>
      <c r="J13665" s="4">
        <v>0</v>
      </c>
      <c r="K13665" s="4">
        <v>0.95</v>
      </c>
      <c r="L13665" s="4">
        <v>1.5</v>
      </c>
      <c r="M13665" s="4">
        <v>27</v>
      </c>
    </row>
    <row r="13666" spans="1:13" x14ac:dyDescent="0.2">
      <c r="A13666" s="3">
        <v>44805</v>
      </c>
      <c r="B13666" t="s">
        <v>5220</v>
      </c>
      <c r="C13666" t="s">
        <v>3597</v>
      </c>
      <c r="D13666" t="s">
        <v>1174</v>
      </c>
      <c r="E13666" t="s">
        <v>3596</v>
      </c>
      <c r="F13666" s="4">
        <v>1.9750000000000001</v>
      </c>
      <c r="G13666" s="4">
        <v>1.9</v>
      </c>
      <c r="H13666" s="4">
        <v>0.53891867042563402</v>
      </c>
      <c r="I13666" s="4">
        <v>3</v>
      </c>
      <c r="J13666" s="4">
        <v>0.9</v>
      </c>
      <c r="K13666" s="4">
        <v>1.5774999999999999</v>
      </c>
      <c r="L13666" s="4">
        <v>2.3250000000000002</v>
      </c>
      <c r="M13666" s="4">
        <v>28</v>
      </c>
    </row>
    <row r="13667" spans="1:13" x14ac:dyDescent="0.2">
      <c r="A13667" s="3">
        <v>44805</v>
      </c>
      <c r="B13667" t="s">
        <v>6237</v>
      </c>
      <c r="C13667" t="s">
        <v>3609</v>
      </c>
      <c r="D13667" t="s">
        <v>2061</v>
      </c>
      <c r="E13667" t="s">
        <v>3608</v>
      </c>
      <c r="F13667" s="4">
        <v>1.2362962962963</v>
      </c>
      <c r="G13667" s="4">
        <v>1.2</v>
      </c>
      <c r="H13667" s="4">
        <v>0.46518109085972897</v>
      </c>
      <c r="I13667" s="4">
        <v>2.4</v>
      </c>
      <c r="J13667" s="4">
        <v>0.3</v>
      </c>
      <c r="K13667" s="4">
        <v>0.95</v>
      </c>
      <c r="L13667" s="4">
        <v>1.45</v>
      </c>
      <c r="M13667" s="4">
        <v>27</v>
      </c>
    </row>
    <row r="13668" spans="1:13" x14ac:dyDescent="0.2">
      <c r="A13668" s="3">
        <v>44805</v>
      </c>
      <c r="B13668" t="s">
        <v>6280</v>
      </c>
      <c r="C13668" t="s">
        <v>3876</v>
      </c>
      <c r="D13668" t="s">
        <v>2092</v>
      </c>
      <c r="E13668" t="s">
        <v>3875</v>
      </c>
      <c r="F13668" s="4">
        <v>0.1825</v>
      </c>
      <c r="G13668" s="4">
        <v>0.18</v>
      </c>
      <c r="H13668" s="4">
        <v>0.26604065775544</v>
      </c>
      <c r="I13668" s="4">
        <v>0.8</v>
      </c>
      <c r="J13668" s="4">
        <v>-0.2</v>
      </c>
      <c r="K13668" s="4">
        <v>-8.5000000000000006E-2</v>
      </c>
      <c r="L13668" s="4">
        <v>0.32500000000000001</v>
      </c>
      <c r="M13668" s="4">
        <v>20</v>
      </c>
    </row>
    <row r="13669" spans="1:13" x14ac:dyDescent="0.2">
      <c r="A13669" s="3">
        <v>44805</v>
      </c>
      <c r="B13669" t="s">
        <v>6281</v>
      </c>
      <c r="C13669" t="s">
        <v>3879</v>
      </c>
      <c r="D13669" t="s">
        <v>2093</v>
      </c>
      <c r="E13669" t="s">
        <v>3878</v>
      </c>
      <c r="F13669" s="4">
        <v>0.34399999999999997</v>
      </c>
      <c r="G13669" s="4">
        <v>0.35</v>
      </c>
      <c r="H13669" s="4">
        <v>0.34547297860667497</v>
      </c>
      <c r="I13669" s="4">
        <v>1.2</v>
      </c>
      <c r="J13669" s="4">
        <v>-0.24</v>
      </c>
      <c r="K13669" s="4">
        <v>0.2</v>
      </c>
      <c r="L13669" s="4">
        <v>0.5</v>
      </c>
      <c r="M13669" s="4">
        <v>20</v>
      </c>
    </row>
    <row r="13670" spans="1:13" x14ac:dyDescent="0.2">
      <c r="A13670" s="3">
        <v>44805</v>
      </c>
      <c r="B13670" t="s">
        <v>5339</v>
      </c>
      <c r="C13670" t="s">
        <v>3870</v>
      </c>
      <c r="D13670" t="s">
        <v>1215</v>
      </c>
      <c r="E13670" t="s">
        <v>3869</v>
      </c>
      <c r="F13670" s="4">
        <v>0.13095238095238099</v>
      </c>
      <c r="G13670" s="4">
        <v>0.1</v>
      </c>
      <c r="H13670" s="4">
        <v>0.30393921698103998</v>
      </c>
      <c r="I13670" s="4">
        <v>0.9</v>
      </c>
      <c r="J13670" s="4">
        <v>-0.5</v>
      </c>
      <c r="K13670" s="4">
        <v>0</v>
      </c>
      <c r="L13670" s="4">
        <v>0.3</v>
      </c>
      <c r="M13670" s="4">
        <v>21</v>
      </c>
    </row>
    <row r="13671" spans="1:13" x14ac:dyDescent="0.2">
      <c r="A13671" s="3">
        <v>44805</v>
      </c>
      <c r="B13671" t="s">
        <v>6282</v>
      </c>
      <c r="C13671" t="s">
        <v>3882</v>
      </c>
      <c r="D13671" t="s">
        <v>2094</v>
      </c>
      <c r="E13671" t="s">
        <v>3881</v>
      </c>
      <c r="F13671" s="4">
        <v>0.3175</v>
      </c>
      <c r="G13671" s="4">
        <v>0.4</v>
      </c>
      <c r="H13671" s="4">
        <v>0.28897049567113398</v>
      </c>
      <c r="I13671" s="4">
        <v>0.8</v>
      </c>
      <c r="J13671" s="4">
        <v>-0.3</v>
      </c>
      <c r="K13671" s="4">
        <v>0.17499999999999999</v>
      </c>
      <c r="L13671" s="4">
        <v>0.41249999999999998</v>
      </c>
      <c r="M13671" s="4">
        <v>20</v>
      </c>
    </row>
    <row r="13672" spans="1:13" x14ac:dyDescent="0.2">
      <c r="A13672" s="3">
        <v>44805</v>
      </c>
      <c r="B13672" t="s">
        <v>5340</v>
      </c>
      <c r="C13672" t="s">
        <v>3873</v>
      </c>
      <c r="D13672" t="s">
        <v>1216</v>
      </c>
      <c r="E13672" t="s">
        <v>3872</v>
      </c>
      <c r="F13672" s="4">
        <v>1.3333333333333299E-2</v>
      </c>
      <c r="G13672" s="4">
        <v>0.1</v>
      </c>
      <c r="H13672" s="4">
        <v>0.23367356147697399</v>
      </c>
      <c r="I13672" s="4">
        <v>0.5</v>
      </c>
      <c r="J13672" s="4">
        <v>-0.42</v>
      </c>
      <c r="K13672" s="4">
        <v>-0.1</v>
      </c>
      <c r="L13672" s="4">
        <v>0.1</v>
      </c>
      <c r="M13672" s="4">
        <v>21</v>
      </c>
    </row>
    <row r="13673" spans="1:13" x14ac:dyDescent="0.2">
      <c r="A13673" s="3">
        <v>44805</v>
      </c>
      <c r="B13673" t="s">
        <v>6283</v>
      </c>
      <c r="C13673" t="s">
        <v>3885</v>
      </c>
      <c r="D13673" t="s">
        <v>2095</v>
      </c>
      <c r="E13673" t="s">
        <v>3884</v>
      </c>
      <c r="F13673" s="4">
        <v>0.38650000000000001</v>
      </c>
      <c r="G13673" s="4">
        <v>0.4</v>
      </c>
      <c r="H13673" s="4">
        <v>0.237515096473112</v>
      </c>
      <c r="I13673" s="4">
        <v>0.8</v>
      </c>
      <c r="J13673" s="4">
        <v>-0.1</v>
      </c>
      <c r="K13673" s="4">
        <v>0.3</v>
      </c>
      <c r="L13673" s="4">
        <v>0.50249999999999995</v>
      </c>
      <c r="M13673" s="4">
        <v>20</v>
      </c>
    </row>
    <row r="13674" spans="1:13" x14ac:dyDescent="0.2">
      <c r="A13674" s="3">
        <v>44835</v>
      </c>
      <c r="B13674" t="s">
        <v>3931</v>
      </c>
      <c r="C13674" t="s">
        <v>3927</v>
      </c>
      <c r="D13674" t="s">
        <v>288</v>
      </c>
      <c r="E13674" t="s">
        <v>3926</v>
      </c>
      <c r="F13674" s="4">
        <v>10.048695652173899</v>
      </c>
      <c r="G13674" s="4">
        <v>9.93</v>
      </c>
      <c r="H13674" s="4">
        <v>0.64743763720619996</v>
      </c>
      <c r="I13674" s="4">
        <v>11.9</v>
      </c>
      <c r="J13674" s="4">
        <v>9.1199999999999992</v>
      </c>
      <c r="K13674" s="4">
        <v>9.6150000000000002</v>
      </c>
      <c r="L13674" s="4">
        <v>10.275</v>
      </c>
      <c r="M13674" s="4">
        <v>23</v>
      </c>
    </row>
    <row r="13675" spans="1:13" x14ac:dyDescent="0.2">
      <c r="A13675" s="3">
        <v>44835</v>
      </c>
      <c r="B13675" t="s">
        <v>5346</v>
      </c>
      <c r="C13675" t="s">
        <v>3930</v>
      </c>
      <c r="D13675" t="s">
        <v>1218</v>
      </c>
      <c r="E13675" t="s">
        <v>3929</v>
      </c>
      <c r="F13675" s="4">
        <v>9.6839130434782597</v>
      </c>
      <c r="G13675" s="4">
        <v>9.6999999999999993</v>
      </c>
      <c r="H13675" s="4">
        <v>0.84137192689534701</v>
      </c>
      <c r="I13675" s="4">
        <v>11.47</v>
      </c>
      <c r="J13675" s="4">
        <v>7.5</v>
      </c>
      <c r="K13675" s="4">
        <v>9.27</v>
      </c>
      <c r="L13675" s="4">
        <v>10.305</v>
      </c>
      <c r="M13675" s="4">
        <v>23</v>
      </c>
    </row>
    <row r="13676" spans="1:13" x14ac:dyDescent="0.2">
      <c r="A13676" s="3">
        <v>44835</v>
      </c>
      <c r="B13676" t="s">
        <v>6285</v>
      </c>
      <c r="C13676" t="s">
        <v>3933</v>
      </c>
      <c r="D13676" t="s">
        <v>2097</v>
      </c>
      <c r="E13676" t="s">
        <v>3932</v>
      </c>
      <c r="F13676" s="4">
        <v>8.7304761904761907</v>
      </c>
      <c r="G13676" s="4">
        <v>8.75</v>
      </c>
      <c r="H13676" s="4">
        <v>0.91223065170205797</v>
      </c>
      <c r="I13676" s="4">
        <v>10.9</v>
      </c>
      <c r="J13676" s="4">
        <v>6.9</v>
      </c>
      <c r="K13676" s="4">
        <v>8.25</v>
      </c>
      <c r="L13676" s="4">
        <v>9.18</v>
      </c>
      <c r="M13676" s="4">
        <v>21</v>
      </c>
    </row>
    <row r="13677" spans="1:13" x14ac:dyDescent="0.2">
      <c r="A13677" s="3">
        <v>44835</v>
      </c>
      <c r="B13677" t="s">
        <v>3922</v>
      </c>
      <c r="C13677" t="s">
        <v>3918</v>
      </c>
      <c r="D13677" t="s">
        <v>285</v>
      </c>
      <c r="E13677" t="s">
        <v>3917</v>
      </c>
      <c r="F13677" s="4">
        <v>10.4834615384615</v>
      </c>
      <c r="G13677" s="4">
        <v>10.54</v>
      </c>
      <c r="H13677" s="4">
        <v>0.27058369954884298</v>
      </c>
      <c r="I13677" s="4">
        <v>10.8</v>
      </c>
      <c r="J13677" s="4">
        <v>9.48</v>
      </c>
      <c r="K13677" s="4">
        <v>10.4125</v>
      </c>
      <c r="L13677" s="4">
        <v>10.6</v>
      </c>
      <c r="M13677" s="4">
        <v>26</v>
      </c>
    </row>
    <row r="13678" spans="1:13" x14ac:dyDescent="0.2">
      <c r="A13678" s="3">
        <v>44835</v>
      </c>
      <c r="B13678" t="s">
        <v>5343</v>
      </c>
      <c r="C13678" t="s">
        <v>3921</v>
      </c>
      <c r="D13678" t="s">
        <v>1217</v>
      </c>
      <c r="E13678" t="s">
        <v>3920</v>
      </c>
      <c r="F13678" s="4">
        <v>9.91</v>
      </c>
      <c r="G13678" s="4">
        <v>9.99</v>
      </c>
      <c r="H13678" s="4">
        <v>0.69499308242268498</v>
      </c>
      <c r="I13678" s="4">
        <v>11.1</v>
      </c>
      <c r="J13678" s="4">
        <v>8.75</v>
      </c>
      <c r="K13678" s="4">
        <v>9.4</v>
      </c>
      <c r="L13678" s="4">
        <v>10.43</v>
      </c>
      <c r="M13678" s="4">
        <v>27</v>
      </c>
    </row>
    <row r="13679" spans="1:13" x14ac:dyDescent="0.2">
      <c r="A13679" s="3">
        <v>44835</v>
      </c>
      <c r="B13679" t="s">
        <v>6284</v>
      </c>
      <c r="C13679" t="s">
        <v>3924</v>
      </c>
      <c r="D13679" t="s">
        <v>2096</v>
      </c>
      <c r="E13679" t="s">
        <v>3923</v>
      </c>
      <c r="F13679" s="4">
        <v>8.4611999999999998</v>
      </c>
      <c r="G13679" s="4">
        <v>8.52</v>
      </c>
      <c r="H13679" s="4">
        <v>1.25121714076068</v>
      </c>
      <c r="I13679" s="4">
        <v>11.1</v>
      </c>
      <c r="J13679" s="4">
        <v>5.5</v>
      </c>
      <c r="K13679" s="4">
        <v>7.7</v>
      </c>
      <c r="L13679" s="4">
        <v>9.3800000000000008</v>
      </c>
      <c r="M13679" s="4">
        <v>25</v>
      </c>
    </row>
    <row r="13680" spans="1:13" x14ac:dyDescent="0.2">
      <c r="A13680" s="3">
        <v>44835</v>
      </c>
      <c r="B13680" t="s">
        <v>5355</v>
      </c>
      <c r="C13680" t="s">
        <v>3988</v>
      </c>
      <c r="D13680" t="s">
        <v>1222</v>
      </c>
      <c r="E13680" t="s">
        <v>3987</v>
      </c>
      <c r="F13680" s="4">
        <v>3.5156521739130402</v>
      </c>
      <c r="G13680" s="4">
        <v>3.5</v>
      </c>
      <c r="H13680" s="4">
        <v>0.24171407013164301</v>
      </c>
      <c r="I13680" s="4">
        <v>4</v>
      </c>
      <c r="J13680" s="4">
        <v>3.06</v>
      </c>
      <c r="K13680" s="4">
        <v>3.35</v>
      </c>
      <c r="L13680" s="4">
        <v>3.6850000000000001</v>
      </c>
      <c r="M13680" s="4">
        <v>23</v>
      </c>
    </row>
    <row r="13681" spans="1:13" x14ac:dyDescent="0.2">
      <c r="A13681" s="3">
        <v>44835</v>
      </c>
      <c r="B13681" t="s">
        <v>6289</v>
      </c>
      <c r="C13681" t="s">
        <v>3991</v>
      </c>
      <c r="D13681" t="s">
        <v>2101</v>
      </c>
      <c r="E13681" t="s">
        <v>3990</v>
      </c>
      <c r="F13681" s="4">
        <v>3.73086956521739</v>
      </c>
      <c r="G13681" s="4">
        <v>3.7</v>
      </c>
      <c r="H13681" s="4">
        <v>0.277634701843959</v>
      </c>
      <c r="I13681" s="4">
        <v>4.5</v>
      </c>
      <c r="J13681" s="4">
        <v>3.14</v>
      </c>
      <c r="K13681" s="4">
        <v>3.55</v>
      </c>
      <c r="L13681" s="4">
        <v>3.85</v>
      </c>
      <c r="M13681" s="4">
        <v>23</v>
      </c>
    </row>
    <row r="13682" spans="1:13" x14ac:dyDescent="0.2">
      <c r="A13682" s="3">
        <v>44835</v>
      </c>
      <c r="B13682" t="s">
        <v>5358</v>
      </c>
      <c r="C13682" t="s">
        <v>3994</v>
      </c>
      <c r="D13682" t="s">
        <v>1223</v>
      </c>
      <c r="E13682" t="s">
        <v>3993</v>
      </c>
      <c r="F13682" s="4">
        <v>3.5562962962963001</v>
      </c>
      <c r="G13682" s="4">
        <v>3.5</v>
      </c>
      <c r="H13682" s="4">
        <v>0.20007975617715301</v>
      </c>
      <c r="I13682" s="4">
        <v>4</v>
      </c>
      <c r="J13682" s="4">
        <v>3.3</v>
      </c>
      <c r="K13682" s="4">
        <v>3.4</v>
      </c>
      <c r="L13682" s="4">
        <v>3.6</v>
      </c>
      <c r="M13682" s="4">
        <v>27</v>
      </c>
    </row>
    <row r="13683" spans="1:13" x14ac:dyDescent="0.2">
      <c r="A13683" s="3">
        <v>44835</v>
      </c>
      <c r="B13683" t="s">
        <v>6290</v>
      </c>
      <c r="C13683" t="s">
        <v>3997</v>
      </c>
      <c r="D13683" t="s">
        <v>2102</v>
      </c>
      <c r="E13683" t="s">
        <v>3996</v>
      </c>
      <c r="F13683" s="4">
        <v>3.7729629629629602</v>
      </c>
      <c r="G13683" s="4">
        <v>3.8</v>
      </c>
      <c r="H13683" s="4">
        <v>0.244647545772325</v>
      </c>
      <c r="I13683" s="4">
        <v>4.3</v>
      </c>
      <c r="J13683" s="4">
        <v>3.4</v>
      </c>
      <c r="K13683" s="4">
        <v>3.5750000000000002</v>
      </c>
      <c r="L13683" s="4">
        <v>3.93</v>
      </c>
      <c r="M13683" s="4">
        <v>27</v>
      </c>
    </row>
    <row r="13684" spans="1:13" x14ac:dyDescent="0.2">
      <c r="A13684" s="3">
        <v>44835</v>
      </c>
      <c r="B13684" t="s">
        <v>5611</v>
      </c>
      <c r="C13684" t="s">
        <v>3897</v>
      </c>
      <c r="D13684" t="s">
        <v>1441</v>
      </c>
      <c r="E13684" t="s">
        <v>3896</v>
      </c>
      <c r="F13684" s="4">
        <v>10.8203125</v>
      </c>
      <c r="G13684" s="4">
        <v>10.75</v>
      </c>
      <c r="H13684" s="4">
        <v>0.312600790197751</v>
      </c>
      <c r="I13684" s="4">
        <v>11.75</v>
      </c>
      <c r="J13684" s="4">
        <v>10.25</v>
      </c>
      <c r="K13684" s="4">
        <v>10.5</v>
      </c>
      <c r="L13684" s="4">
        <v>11</v>
      </c>
      <c r="M13684" s="4">
        <v>32</v>
      </c>
    </row>
    <row r="13685" spans="1:13" x14ac:dyDescent="0.2">
      <c r="A13685" s="3">
        <v>44835</v>
      </c>
      <c r="B13685" t="s">
        <v>6587</v>
      </c>
      <c r="C13685" t="s">
        <v>3909</v>
      </c>
      <c r="D13685" t="s">
        <v>2377</v>
      </c>
      <c r="E13685" t="s">
        <v>3908</v>
      </c>
      <c r="F13685" s="4">
        <v>9.49</v>
      </c>
      <c r="G13685" s="4">
        <v>9.5</v>
      </c>
      <c r="H13685" s="4">
        <v>0.72341781380702397</v>
      </c>
      <c r="I13685" s="4">
        <v>10.5</v>
      </c>
      <c r="J13685" s="4">
        <v>7.5</v>
      </c>
      <c r="K13685" s="4">
        <v>9</v>
      </c>
      <c r="L13685" s="4">
        <v>10</v>
      </c>
      <c r="M13685" s="4">
        <v>25</v>
      </c>
    </row>
    <row r="13686" spans="1:13" x14ac:dyDescent="0.2">
      <c r="A13686" s="3">
        <v>44835</v>
      </c>
      <c r="B13686" t="s">
        <v>5677</v>
      </c>
      <c r="C13686" t="s">
        <v>3900</v>
      </c>
      <c r="D13686" t="s">
        <v>1507</v>
      </c>
      <c r="E13686" t="s">
        <v>3899</v>
      </c>
      <c r="F13686" s="4">
        <v>10.796875</v>
      </c>
      <c r="G13686" s="4">
        <v>10.75</v>
      </c>
      <c r="H13686" s="4">
        <v>0.35033106462132302</v>
      </c>
      <c r="I13686" s="4">
        <v>11.75</v>
      </c>
      <c r="J13686" s="4">
        <v>10</v>
      </c>
      <c r="K13686" s="4">
        <v>10.5</v>
      </c>
      <c r="L13686" s="4">
        <v>11</v>
      </c>
      <c r="M13686" s="4">
        <v>32</v>
      </c>
    </row>
    <row r="13687" spans="1:13" x14ac:dyDescent="0.2">
      <c r="A13687" s="3">
        <v>44835</v>
      </c>
      <c r="B13687" t="s">
        <v>6588</v>
      </c>
      <c r="C13687" t="s">
        <v>3912</v>
      </c>
      <c r="D13687" t="s">
        <v>2378</v>
      </c>
      <c r="E13687" t="s">
        <v>3911</v>
      </c>
      <c r="F13687" s="4">
        <v>9.0416666666666696</v>
      </c>
      <c r="G13687" s="4">
        <v>9</v>
      </c>
      <c r="H13687" s="4">
        <v>0.94312923484705302</v>
      </c>
      <c r="I13687" s="4">
        <v>10.5</v>
      </c>
      <c r="J13687" s="4">
        <v>6.5</v>
      </c>
      <c r="K13687" s="4">
        <v>8.6875</v>
      </c>
      <c r="L13687" s="4">
        <v>9.5625</v>
      </c>
      <c r="M13687" s="4">
        <v>24</v>
      </c>
    </row>
    <row r="13688" spans="1:13" x14ac:dyDescent="0.2">
      <c r="A13688" s="3">
        <v>44835</v>
      </c>
      <c r="B13688" t="s">
        <v>5878</v>
      </c>
      <c r="C13688" t="s">
        <v>3903</v>
      </c>
      <c r="D13688" t="s">
        <v>1704</v>
      </c>
      <c r="E13688" t="s">
        <v>3902</v>
      </c>
      <c r="F13688" s="4">
        <v>10.546875</v>
      </c>
      <c r="G13688" s="4">
        <v>10.625</v>
      </c>
      <c r="H13688" s="4">
        <v>0.54045045429566196</v>
      </c>
      <c r="I13688" s="4">
        <v>11.75</v>
      </c>
      <c r="J13688" s="4">
        <v>9.5</v>
      </c>
      <c r="K13688" s="4">
        <v>10.25</v>
      </c>
      <c r="L13688" s="4">
        <v>11</v>
      </c>
      <c r="M13688" s="4">
        <v>32</v>
      </c>
    </row>
    <row r="13689" spans="1:13" x14ac:dyDescent="0.2">
      <c r="A13689" s="3">
        <v>44835</v>
      </c>
      <c r="B13689" t="s">
        <v>6775</v>
      </c>
      <c r="C13689" t="s">
        <v>3915</v>
      </c>
      <c r="D13689" t="s">
        <v>2565</v>
      </c>
      <c r="E13689" t="s">
        <v>3914</v>
      </c>
      <c r="F13689" s="4">
        <v>8.65625</v>
      </c>
      <c r="G13689" s="4">
        <v>8.875</v>
      </c>
      <c r="H13689" s="4">
        <v>1.04468764834696</v>
      </c>
      <c r="I13689" s="4">
        <v>10.25</v>
      </c>
      <c r="J13689" s="4">
        <v>6</v>
      </c>
      <c r="K13689" s="4">
        <v>8.1875</v>
      </c>
      <c r="L13689" s="4">
        <v>9.3125</v>
      </c>
      <c r="M13689" s="4">
        <v>24</v>
      </c>
    </row>
    <row r="13690" spans="1:13" x14ac:dyDescent="0.2">
      <c r="A13690" s="3">
        <v>44835</v>
      </c>
      <c r="B13690" t="s">
        <v>4985</v>
      </c>
      <c r="C13690" t="s">
        <v>3894</v>
      </c>
      <c r="D13690" t="s">
        <v>1007</v>
      </c>
      <c r="E13690" t="s">
        <v>3893</v>
      </c>
      <c r="F13690" s="4">
        <v>10.5390625</v>
      </c>
      <c r="G13690" s="4">
        <v>10.5</v>
      </c>
      <c r="H13690" s="4">
        <v>0.111972328810983</v>
      </c>
      <c r="I13690" s="4">
        <v>10.75</v>
      </c>
      <c r="J13690" s="4">
        <v>10.25</v>
      </c>
      <c r="K13690" s="4">
        <v>10.5</v>
      </c>
      <c r="L13690" s="4">
        <v>10.5</v>
      </c>
      <c r="M13690" s="4">
        <v>32</v>
      </c>
    </row>
    <row r="13691" spans="1:13" x14ac:dyDescent="0.2">
      <c r="A13691" s="3">
        <v>44835</v>
      </c>
      <c r="B13691" t="s">
        <v>6073</v>
      </c>
      <c r="C13691" t="s">
        <v>3906</v>
      </c>
      <c r="D13691" t="s">
        <v>1897</v>
      </c>
      <c r="E13691" t="s">
        <v>3905</v>
      </c>
      <c r="F13691" s="4">
        <v>10.0703125</v>
      </c>
      <c r="G13691" s="4">
        <v>10.25</v>
      </c>
      <c r="H13691" s="4">
        <v>0.74116945245879096</v>
      </c>
      <c r="I13691" s="4">
        <v>11</v>
      </c>
      <c r="J13691" s="4">
        <v>8.5</v>
      </c>
      <c r="K13691" s="4">
        <v>9.5</v>
      </c>
      <c r="L13691" s="4">
        <v>10.5625</v>
      </c>
      <c r="M13691" s="4">
        <v>32</v>
      </c>
    </row>
    <row r="13692" spans="1:13" x14ac:dyDescent="0.2">
      <c r="A13692" s="3">
        <v>44835</v>
      </c>
      <c r="B13692" t="s">
        <v>6964</v>
      </c>
      <c r="C13692" t="s">
        <v>4436</v>
      </c>
      <c r="D13692" t="s">
        <v>2754</v>
      </c>
      <c r="E13692" t="s">
        <v>4435</v>
      </c>
      <c r="F13692" s="4">
        <v>8.32</v>
      </c>
      <c r="G13692" s="4">
        <v>8.5</v>
      </c>
      <c r="H13692" s="4">
        <v>1.10754984838908</v>
      </c>
      <c r="I13692" s="4">
        <v>9.75</v>
      </c>
      <c r="J13692" s="4">
        <v>5.75</v>
      </c>
      <c r="K13692" s="4">
        <v>7.5</v>
      </c>
      <c r="L13692" s="4">
        <v>9</v>
      </c>
      <c r="M13692" s="4">
        <v>25</v>
      </c>
    </row>
    <row r="13693" spans="1:13" x14ac:dyDescent="0.2">
      <c r="A13693" s="3">
        <v>44835</v>
      </c>
      <c r="B13693" t="s">
        <v>6871</v>
      </c>
      <c r="C13693" t="s">
        <v>3081</v>
      </c>
      <c r="D13693" t="s">
        <v>2661</v>
      </c>
      <c r="E13693" t="s">
        <v>3080</v>
      </c>
      <c r="F13693" s="4">
        <v>5.5002631578947403</v>
      </c>
      <c r="G13693" s="4">
        <v>5.4550000000000001</v>
      </c>
      <c r="H13693" s="4">
        <v>0.83398582800229704</v>
      </c>
      <c r="I13693" s="4">
        <v>8.6</v>
      </c>
      <c r="J13693" s="4">
        <v>4.3</v>
      </c>
      <c r="K13693" s="4">
        <v>4.9050000000000002</v>
      </c>
      <c r="L13693" s="4">
        <v>5.8375000000000004</v>
      </c>
      <c r="M13693" s="4">
        <v>38</v>
      </c>
    </row>
    <row r="13694" spans="1:13" x14ac:dyDescent="0.2">
      <c r="A13694" s="3">
        <v>44835</v>
      </c>
      <c r="B13694" t="s">
        <v>6932</v>
      </c>
      <c r="C13694" t="s">
        <v>3084</v>
      </c>
      <c r="D13694" t="s">
        <v>2722</v>
      </c>
      <c r="E13694" t="s">
        <v>3083</v>
      </c>
      <c r="F13694" s="4">
        <v>5.3265789473684197</v>
      </c>
      <c r="G13694" s="4">
        <v>5.2450000000000001</v>
      </c>
      <c r="H13694" s="4">
        <v>0.80921141565136301</v>
      </c>
      <c r="I13694" s="4">
        <v>8.4</v>
      </c>
      <c r="J13694" s="4">
        <v>4.1900000000000004</v>
      </c>
      <c r="K13694" s="4">
        <v>4.7774999999999999</v>
      </c>
      <c r="L13694" s="4">
        <v>5.5449999999999999</v>
      </c>
      <c r="M13694" s="4">
        <v>38</v>
      </c>
    </row>
    <row r="13695" spans="1:13" x14ac:dyDescent="0.2">
      <c r="A13695" s="3">
        <v>44835</v>
      </c>
      <c r="B13695" t="s">
        <v>3076</v>
      </c>
      <c r="C13695" t="s">
        <v>3072</v>
      </c>
      <c r="D13695" t="s">
        <v>3</v>
      </c>
      <c r="E13695" t="s">
        <v>3071</v>
      </c>
      <c r="F13695" s="4">
        <v>8.5350000000000001</v>
      </c>
      <c r="G13695" s="4">
        <v>8.5</v>
      </c>
      <c r="H13695" s="4">
        <v>0.19872226986561101</v>
      </c>
      <c r="I13695" s="4">
        <v>9.0500000000000007</v>
      </c>
      <c r="J13695" s="4">
        <v>8.1999999999999993</v>
      </c>
      <c r="K13695" s="4">
        <v>8.4</v>
      </c>
      <c r="L13695" s="4">
        <v>8.6074999999999999</v>
      </c>
      <c r="M13695" s="4">
        <v>38</v>
      </c>
    </row>
    <row r="13696" spans="1:13" x14ac:dyDescent="0.2">
      <c r="A13696" s="3">
        <v>44835</v>
      </c>
      <c r="B13696" t="s">
        <v>5092</v>
      </c>
      <c r="C13696" t="s">
        <v>3075</v>
      </c>
      <c r="D13696" t="s">
        <v>1108</v>
      </c>
      <c r="E13696" t="s">
        <v>3074</v>
      </c>
      <c r="F13696" s="4">
        <v>5.0915789473684203</v>
      </c>
      <c r="G13696" s="4">
        <v>5.09</v>
      </c>
      <c r="H13696" s="4">
        <v>0.61107139546506295</v>
      </c>
      <c r="I13696" s="4">
        <v>6.8</v>
      </c>
      <c r="J13696" s="4">
        <v>3.8</v>
      </c>
      <c r="K13696" s="4">
        <v>4.6574999999999998</v>
      </c>
      <c r="L13696" s="4">
        <v>5.375</v>
      </c>
      <c r="M13696" s="4">
        <v>38</v>
      </c>
    </row>
    <row r="13697" spans="1:13" x14ac:dyDescent="0.2">
      <c r="A13697" s="3">
        <v>44835</v>
      </c>
      <c r="B13697" t="s">
        <v>6329</v>
      </c>
      <c r="C13697" t="s">
        <v>3102</v>
      </c>
      <c r="D13697" t="s">
        <v>2141</v>
      </c>
      <c r="E13697" t="s">
        <v>3101</v>
      </c>
      <c r="F13697" s="4">
        <v>4.0794117647058803</v>
      </c>
      <c r="G13697" s="4">
        <v>4</v>
      </c>
      <c r="H13697" s="4">
        <v>0.37700527426959801</v>
      </c>
      <c r="I13697" s="4">
        <v>5</v>
      </c>
      <c r="J13697" s="4">
        <v>3.5</v>
      </c>
      <c r="K13697" s="4">
        <v>3.8</v>
      </c>
      <c r="L13697" s="4">
        <v>4.2750000000000004</v>
      </c>
      <c r="M13697" s="4">
        <v>34</v>
      </c>
    </row>
    <row r="13698" spans="1:13" x14ac:dyDescent="0.2">
      <c r="A13698" s="3">
        <v>44835</v>
      </c>
      <c r="B13698" t="s">
        <v>6171</v>
      </c>
      <c r="C13698" t="s">
        <v>3078</v>
      </c>
      <c r="D13698" t="s">
        <v>1995</v>
      </c>
      <c r="E13698" t="s">
        <v>3077</v>
      </c>
      <c r="F13698" s="4">
        <v>3.98028571428571</v>
      </c>
      <c r="G13698" s="4">
        <v>3.9</v>
      </c>
      <c r="H13698" s="4">
        <v>0.47657161497688999</v>
      </c>
      <c r="I13698" s="4">
        <v>5.28</v>
      </c>
      <c r="J13698" s="4">
        <v>3.11</v>
      </c>
      <c r="K13698" s="4">
        <v>3.64</v>
      </c>
      <c r="L13698" s="4">
        <v>4.0999999999999996</v>
      </c>
      <c r="M13698" s="4">
        <v>35</v>
      </c>
    </row>
    <row r="13699" spans="1:13" x14ac:dyDescent="0.2">
      <c r="A13699" s="3">
        <v>44835</v>
      </c>
      <c r="B13699" t="s">
        <v>6330</v>
      </c>
      <c r="C13699" t="s">
        <v>3105</v>
      </c>
      <c r="D13699" t="s">
        <v>2142</v>
      </c>
      <c r="E13699" t="s">
        <v>3104</v>
      </c>
      <c r="F13699" s="4">
        <v>3.6569696969696999</v>
      </c>
      <c r="G13699" s="4">
        <v>3.6</v>
      </c>
      <c r="H13699" s="4">
        <v>0.25137726687795398</v>
      </c>
      <c r="I13699" s="4">
        <v>4.1500000000000004</v>
      </c>
      <c r="J13699" s="4">
        <v>3.1</v>
      </c>
      <c r="K13699" s="4">
        <v>3.5</v>
      </c>
      <c r="L13699" s="4">
        <v>3.8</v>
      </c>
      <c r="M13699" s="4">
        <v>33</v>
      </c>
    </row>
    <row r="13700" spans="1:13" x14ac:dyDescent="0.2">
      <c r="A13700" s="3">
        <v>44835</v>
      </c>
      <c r="B13700" t="s">
        <v>6333</v>
      </c>
      <c r="C13700" t="s">
        <v>3123</v>
      </c>
      <c r="D13700" t="s">
        <v>2145</v>
      </c>
      <c r="E13700" t="s">
        <v>3122</v>
      </c>
      <c r="F13700" s="4">
        <v>0.57157894736842096</v>
      </c>
      <c r="G13700" s="4">
        <v>0.55500000000000005</v>
      </c>
      <c r="H13700" s="4">
        <v>0.113982604547372</v>
      </c>
      <c r="I13700" s="4">
        <v>0.8</v>
      </c>
      <c r="J13700" s="4">
        <v>0.25</v>
      </c>
      <c r="K13700" s="4">
        <v>0.5</v>
      </c>
      <c r="L13700" s="4">
        <v>0.67</v>
      </c>
      <c r="M13700" s="4">
        <v>38</v>
      </c>
    </row>
    <row r="13701" spans="1:13" x14ac:dyDescent="0.2">
      <c r="A13701" s="3">
        <v>44835</v>
      </c>
      <c r="B13701" t="s">
        <v>6397</v>
      </c>
      <c r="C13701" t="s">
        <v>3126</v>
      </c>
      <c r="D13701" t="s">
        <v>2211</v>
      </c>
      <c r="E13701" t="s">
        <v>3125</v>
      </c>
      <c r="F13701" s="4">
        <v>0.46315789473684199</v>
      </c>
      <c r="G13701" s="4">
        <v>0.45500000000000002</v>
      </c>
      <c r="H13701" s="4">
        <v>0.104055735147418</v>
      </c>
      <c r="I13701" s="4">
        <v>0.7</v>
      </c>
      <c r="J13701" s="4">
        <v>0.2</v>
      </c>
      <c r="K13701" s="4">
        <v>0.40500000000000003</v>
      </c>
      <c r="L13701" s="4">
        <v>0.50749999999999995</v>
      </c>
      <c r="M13701" s="4">
        <v>38</v>
      </c>
    </row>
    <row r="13702" spans="1:13" x14ac:dyDescent="0.2">
      <c r="A13702" s="3">
        <v>44835</v>
      </c>
      <c r="B13702" t="s">
        <v>6461</v>
      </c>
      <c r="C13702" t="s">
        <v>3129</v>
      </c>
      <c r="D13702" t="s">
        <v>2275</v>
      </c>
      <c r="E13702" t="s">
        <v>3128</v>
      </c>
      <c r="F13702" s="4">
        <v>0.51052631578947405</v>
      </c>
      <c r="G13702" s="4">
        <v>0.49</v>
      </c>
      <c r="H13702" s="4">
        <v>9.7784853976169706E-2</v>
      </c>
      <c r="I13702" s="4">
        <v>0.71</v>
      </c>
      <c r="J13702" s="4">
        <v>0.3</v>
      </c>
      <c r="K13702" s="4">
        <v>0.4425</v>
      </c>
      <c r="L13702" s="4">
        <v>0.57999999999999996</v>
      </c>
      <c r="M13702" s="4">
        <v>38</v>
      </c>
    </row>
    <row r="13703" spans="1:13" x14ac:dyDescent="0.2">
      <c r="A13703" s="3">
        <v>44835</v>
      </c>
      <c r="B13703" t="s">
        <v>6557</v>
      </c>
      <c r="C13703" t="s">
        <v>3132</v>
      </c>
      <c r="D13703" t="s">
        <v>2347</v>
      </c>
      <c r="E13703" t="s">
        <v>3131</v>
      </c>
      <c r="F13703" s="4">
        <v>1.8157894736842099E-2</v>
      </c>
      <c r="G13703" s="4">
        <v>-0.02</v>
      </c>
      <c r="H13703" s="4">
        <v>0.16307609338369</v>
      </c>
      <c r="I13703" s="4">
        <v>0.56999999999999995</v>
      </c>
      <c r="J13703" s="4">
        <v>-0.21</v>
      </c>
      <c r="K13703" s="4">
        <v>-8.7499999999999994E-2</v>
      </c>
      <c r="L13703" s="4">
        <v>0.1</v>
      </c>
      <c r="M13703" s="4">
        <v>38</v>
      </c>
    </row>
    <row r="13704" spans="1:13" x14ac:dyDescent="0.2">
      <c r="A13704" s="3">
        <v>44835</v>
      </c>
      <c r="B13704" t="s">
        <v>6619</v>
      </c>
      <c r="C13704" t="s">
        <v>3135</v>
      </c>
      <c r="D13704" t="s">
        <v>2409</v>
      </c>
      <c r="E13704" t="s">
        <v>3134</v>
      </c>
      <c r="F13704" s="4">
        <v>-5.2631578947368397E-2</v>
      </c>
      <c r="G13704" s="4">
        <v>-4.4999999999999998E-2</v>
      </c>
      <c r="H13704" s="4">
        <v>0.164853484671239</v>
      </c>
      <c r="I13704" s="4">
        <v>0.41</v>
      </c>
      <c r="J13704" s="4">
        <v>-0.36</v>
      </c>
      <c r="K13704" s="4">
        <v>-0.185</v>
      </c>
      <c r="L13704" s="4">
        <v>3.7499999999999999E-2</v>
      </c>
      <c r="M13704" s="4">
        <v>38</v>
      </c>
    </row>
    <row r="13705" spans="1:13" x14ac:dyDescent="0.2">
      <c r="A13705" s="3">
        <v>44835</v>
      </c>
      <c r="B13705" t="s">
        <v>6683</v>
      </c>
      <c r="C13705" t="s">
        <v>3138</v>
      </c>
      <c r="D13705" t="s">
        <v>2473</v>
      </c>
      <c r="E13705" t="s">
        <v>3137</v>
      </c>
      <c r="F13705" s="4">
        <v>0.38026315789473702</v>
      </c>
      <c r="G13705" s="4">
        <v>0.36</v>
      </c>
      <c r="H13705" s="4">
        <v>0.111657943935092</v>
      </c>
      <c r="I13705" s="4">
        <v>0.63</v>
      </c>
      <c r="J13705" s="4">
        <v>0.16</v>
      </c>
      <c r="K13705" s="4">
        <v>0.3</v>
      </c>
      <c r="L13705" s="4">
        <v>0.46</v>
      </c>
      <c r="M13705" s="4">
        <v>38</v>
      </c>
    </row>
    <row r="13706" spans="1:13" x14ac:dyDescent="0.2">
      <c r="A13706" s="3">
        <v>44835</v>
      </c>
      <c r="B13706" t="s">
        <v>6745</v>
      </c>
      <c r="C13706" t="s">
        <v>3141</v>
      </c>
      <c r="D13706" t="s">
        <v>2535</v>
      </c>
      <c r="E13706" t="s">
        <v>3140</v>
      </c>
      <c r="F13706" s="4">
        <v>0.45447368421052597</v>
      </c>
      <c r="G13706" s="4">
        <v>0.45</v>
      </c>
      <c r="H13706" s="4">
        <v>8.7848068120740294E-2</v>
      </c>
      <c r="I13706" s="4">
        <v>0.6</v>
      </c>
      <c r="J13706" s="4">
        <v>0.27</v>
      </c>
      <c r="K13706" s="4">
        <v>0.40250000000000002</v>
      </c>
      <c r="L13706" s="4">
        <v>0.53500000000000003</v>
      </c>
      <c r="M13706" s="4">
        <v>38</v>
      </c>
    </row>
    <row r="13707" spans="1:13" x14ac:dyDescent="0.2">
      <c r="A13707" s="3">
        <v>44835</v>
      </c>
      <c r="B13707" t="s">
        <v>6808</v>
      </c>
      <c r="C13707" t="s">
        <v>3144</v>
      </c>
      <c r="D13707" t="s">
        <v>2598</v>
      </c>
      <c r="E13707" t="s">
        <v>3143</v>
      </c>
      <c r="F13707" s="4">
        <v>0.36631578947368398</v>
      </c>
      <c r="G13707" s="4">
        <v>0.36</v>
      </c>
      <c r="H13707" s="4">
        <v>7.2612300820459899E-2</v>
      </c>
      <c r="I13707" s="4">
        <v>0.65</v>
      </c>
      <c r="J13707" s="4">
        <v>0.26</v>
      </c>
      <c r="K13707" s="4">
        <v>0.3125</v>
      </c>
      <c r="L13707" s="4">
        <v>0.39</v>
      </c>
      <c r="M13707" s="4">
        <v>38</v>
      </c>
    </row>
    <row r="13708" spans="1:13" x14ac:dyDescent="0.2">
      <c r="A13708" s="3">
        <v>44835</v>
      </c>
      <c r="B13708" t="s">
        <v>6873</v>
      </c>
      <c r="C13708" t="s">
        <v>3147</v>
      </c>
      <c r="D13708" t="s">
        <v>2663</v>
      </c>
      <c r="E13708" t="s">
        <v>3146</v>
      </c>
      <c r="F13708" s="4">
        <v>0.44710526315789501</v>
      </c>
      <c r="G13708" s="4">
        <v>0.43</v>
      </c>
      <c r="H13708" s="4">
        <v>9.3776845374043405E-2</v>
      </c>
      <c r="I13708" s="4">
        <v>0.65</v>
      </c>
      <c r="J13708" s="4">
        <v>0.19</v>
      </c>
      <c r="K13708" s="4">
        <v>0.39250000000000002</v>
      </c>
      <c r="L13708" s="4">
        <v>0.505</v>
      </c>
      <c r="M13708" s="4">
        <v>38</v>
      </c>
    </row>
    <row r="13709" spans="1:13" x14ac:dyDescent="0.2">
      <c r="A13709" s="3">
        <v>44835</v>
      </c>
      <c r="B13709" t="s">
        <v>6043</v>
      </c>
      <c r="C13709" t="s">
        <v>3114</v>
      </c>
      <c r="D13709" t="s">
        <v>1867</v>
      </c>
      <c r="E13709" t="s">
        <v>3113</v>
      </c>
      <c r="F13709" s="4">
        <v>0.65342105263157901</v>
      </c>
      <c r="G13709" s="4">
        <v>0.64</v>
      </c>
      <c r="H13709" s="4">
        <v>6.7913948564877494E-2</v>
      </c>
      <c r="I13709" s="4">
        <v>0.88</v>
      </c>
      <c r="J13709" s="4">
        <v>0.54</v>
      </c>
      <c r="K13709" s="4">
        <v>0.61</v>
      </c>
      <c r="L13709" s="4">
        <v>0.67749999999999999</v>
      </c>
      <c r="M13709" s="4">
        <v>38</v>
      </c>
    </row>
    <row r="13710" spans="1:13" x14ac:dyDescent="0.2">
      <c r="A13710" s="3">
        <v>44835</v>
      </c>
      <c r="B13710" t="s">
        <v>6934</v>
      </c>
      <c r="C13710" t="s">
        <v>3150</v>
      </c>
      <c r="D13710" t="s">
        <v>2724</v>
      </c>
      <c r="E13710" t="s">
        <v>3149</v>
      </c>
      <c r="F13710" s="4">
        <v>0.56368421052631601</v>
      </c>
      <c r="G13710" s="4">
        <v>0.58499999999999996</v>
      </c>
      <c r="H13710" s="4">
        <v>9.8046350115552502E-2</v>
      </c>
      <c r="I13710" s="4">
        <v>0.76</v>
      </c>
      <c r="J13710" s="4">
        <v>0.32</v>
      </c>
      <c r="K13710" s="4">
        <v>0.51249999999999996</v>
      </c>
      <c r="L13710" s="4">
        <v>0.62</v>
      </c>
      <c r="M13710" s="4">
        <v>38</v>
      </c>
    </row>
    <row r="13711" spans="1:13" x14ac:dyDescent="0.2">
      <c r="A13711" s="3">
        <v>44835</v>
      </c>
      <c r="B13711" t="s">
        <v>6107</v>
      </c>
      <c r="C13711" t="s">
        <v>3117</v>
      </c>
      <c r="D13711" t="s">
        <v>1931</v>
      </c>
      <c r="E13711" t="s">
        <v>3116</v>
      </c>
      <c r="F13711" s="4">
        <v>0.90578947368421003</v>
      </c>
      <c r="G13711" s="4">
        <v>0.90500000000000003</v>
      </c>
      <c r="H13711" s="4">
        <v>0.109954083265436</v>
      </c>
      <c r="I13711" s="4">
        <v>1.1499999999999999</v>
      </c>
      <c r="J13711" s="4">
        <v>0.67</v>
      </c>
      <c r="K13711" s="4">
        <v>0.85</v>
      </c>
      <c r="L13711" s="4">
        <v>0.97</v>
      </c>
      <c r="M13711" s="4">
        <v>38</v>
      </c>
    </row>
    <row r="13712" spans="1:13" x14ac:dyDescent="0.2">
      <c r="A13712" s="3">
        <v>44835</v>
      </c>
      <c r="B13712" t="s">
        <v>6175</v>
      </c>
      <c r="C13712" t="s">
        <v>3120</v>
      </c>
      <c r="D13712" t="s">
        <v>1999</v>
      </c>
      <c r="E13712" t="s">
        <v>3119</v>
      </c>
      <c r="F13712" s="4">
        <v>0.63105263157894698</v>
      </c>
      <c r="G13712" s="4">
        <v>0.62</v>
      </c>
      <c r="H13712" s="4">
        <v>0.12763523773553501</v>
      </c>
      <c r="I13712" s="4">
        <v>0.9</v>
      </c>
      <c r="J13712" s="4">
        <v>0.3</v>
      </c>
      <c r="K13712" s="4">
        <v>0.55500000000000005</v>
      </c>
      <c r="L13712" s="4">
        <v>0.71</v>
      </c>
      <c r="M13712" s="4">
        <v>38</v>
      </c>
    </row>
    <row r="13713" spans="1:13" x14ac:dyDescent="0.2">
      <c r="A13713" s="3">
        <v>44835</v>
      </c>
      <c r="B13713" t="s">
        <v>6872</v>
      </c>
      <c r="C13713" t="s">
        <v>3096</v>
      </c>
      <c r="D13713" t="s">
        <v>2662</v>
      </c>
      <c r="E13713" t="s">
        <v>3095</v>
      </c>
      <c r="F13713" s="4">
        <v>5.4470588235294102</v>
      </c>
      <c r="G13713" s="4">
        <v>5.38</v>
      </c>
      <c r="H13713" s="4">
        <v>0.74600564386428203</v>
      </c>
      <c r="I13713" s="4">
        <v>8.1999999999999993</v>
      </c>
      <c r="J13713" s="4">
        <v>4.3099999999999996</v>
      </c>
      <c r="K13713" s="4">
        <v>5.0625</v>
      </c>
      <c r="L13713" s="4">
        <v>5.6150000000000002</v>
      </c>
      <c r="M13713" s="4">
        <v>34</v>
      </c>
    </row>
    <row r="13714" spans="1:13" x14ac:dyDescent="0.2">
      <c r="A13714" s="3">
        <v>44835</v>
      </c>
      <c r="B13714" t="s">
        <v>6933</v>
      </c>
      <c r="C13714" t="s">
        <v>3099</v>
      </c>
      <c r="D13714" t="s">
        <v>2723</v>
      </c>
      <c r="E13714" t="s">
        <v>3098</v>
      </c>
      <c r="F13714" s="4">
        <v>5.2647058823529402</v>
      </c>
      <c r="G13714" s="4">
        <v>5.1950000000000003</v>
      </c>
      <c r="H13714" s="4">
        <v>0.750810613630433</v>
      </c>
      <c r="I13714" s="4">
        <v>8.1</v>
      </c>
      <c r="J13714" s="4">
        <v>4.2</v>
      </c>
      <c r="K13714" s="4">
        <v>4.87</v>
      </c>
      <c r="L13714" s="4">
        <v>5.4675000000000002</v>
      </c>
      <c r="M13714" s="4">
        <v>34</v>
      </c>
    </row>
    <row r="13715" spans="1:13" x14ac:dyDescent="0.2">
      <c r="A13715" s="3">
        <v>44835</v>
      </c>
      <c r="B13715" t="s">
        <v>3091</v>
      </c>
      <c r="C13715" t="s">
        <v>3087</v>
      </c>
      <c r="D13715" t="s">
        <v>8</v>
      </c>
      <c r="E13715" t="s">
        <v>3086</v>
      </c>
      <c r="F13715" s="4">
        <v>8.2874285714285705</v>
      </c>
      <c r="G13715" s="4">
        <v>8.2899999999999991</v>
      </c>
      <c r="H13715" s="4">
        <v>0.312422629077447</v>
      </c>
      <c r="I13715" s="4">
        <v>9.1300000000000008</v>
      </c>
      <c r="J13715" s="4">
        <v>7.6</v>
      </c>
      <c r="K13715" s="4">
        <v>8.125</v>
      </c>
      <c r="L13715" s="4">
        <v>8.4149999999999991</v>
      </c>
      <c r="M13715" s="4">
        <v>35</v>
      </c>
    </row>
    <row r="13716" spans="1:13" x14ac:dyDescent="0.2">
      <c r="A13716" s="3">
        <v>44835</v>
      </c>
      <c r="B13716" t="s">
        <v>5096</v>
      </c>
      <c r="C13716" t="s">
        <v>3090</v>
      </c>
      <c r="D13716" t="s">
        <v>1110</v>
      </c>
      <c r="E13716" t="s">
        <v>3089</v>
      </c>
      <c r="F13716" s="4">
        <v>4.9871428571428602</v>
      </c>
      <c r="G13716" s="4">
        <v>5.01</v>
      </c>
      <c r="H13716" s="4">
        <v>0.555801336855553</v>
      </c>
      <c r="I13716" s="4">
        <v>6.59</v>
      </c>
      <c r="J13716" s="4">
        <v>4</v>
      </c>
      <c r="K13716" s="4">
        <v>4.6500000000000004</v>
      </c>
      <c r="L13716" s="4">
        <v>5.3</v>
      </c>
      <c r="M13716" s="4">
        <v>35</v>
      </c>
    </row>
    <row r="13717" spans="1:13" x14ac:dyDescent="0.2">
      <c r="A13717" s="3">
        <v>44835</v>
      </c>
      <c r="B13717" t="s">
        <v>6331</v>
      </c>
      <c r="C13717" t="s">
        <v>3108</v>
      </c>
      <c r="D13717" t="s">
        <v>2143</v>
      </c>
      <c r="E13717" t="s">
        <v>3107</v>
      </c>
      <c r="F13717" s="4">
        <v>4.0522580645161304</v>
      </c>
      <c r="G13717" s="4">
        <v>4</v>
      </c>
      <c r="H13717" s="4">
        <v>0.311048867301365</v>
      </c>
      <c r="I13717" s="4">
        <v>4.8</v>
      </c>
      <c r="J13717" s="4">
        <v>3.5</v>
      </c>
      <c r="K13717" s="4">
        <v>3.9550000000000001</v>
      </c>
      <c r="L13717" s="4">
        <v>4.1050000000000004</v>
      </c>
      <c r="M13717" s="4">
        <v>31</v>
      </c>
    </row>
    <row r="13718" spans="1:13" x14ac:dyDescent="0.2">
      <c r="A13718" s="3">
        <v>44835</v>
      </c>
      <c r="B13718" t="s">
        <v>6173</v>
      </c>
      <c r="C13718" t="s">
        <v>3093</v>
      </c>
      <c r="D13718" t="s">
        <v>1997</v>
      </c>
      <c r="E13718" t="s">
        <v>3092</v>
      </c>
      <c r="F13718" s="4">
        <v>3.9590624999999999</v>
      </c>
      <c r="G13718" s="4">
        <v>3.9</v>
      </c>
      <c r="H13718" s="4">
        <v>0.40880912317797902</v>
      </c>
      <c r="I13718" s="4">
        <v>5</v>
      </c>
      <c r="J13718" s="4">
        <v>3.3</v>
      </c>
      <c r="K13718" s="4">
        <v>3.7</v>
      </c>
      <c r="L13718" s="4">
        <v>4.0225</v>
      </c>
      <c r="M13718" s="4">
        <v>32</v>
      </c>
    </row>
    <row r="13719" spans="1:13" x14ac:dyDescent="0.2">
      <c r="A13719" s="3">
        <v>44835</v>
      </c>
      <c r="B13719" t="s">
        <v>6332</v>
      </c>
      <c r="C13719" t="s">
        <v>3111</v>
      </c>
      <c r="D13719" t="s">
        <v>2144</v>
      </c>
      <c r="E13719" t="s">
        <v>3110</v>
      </c>
      <c r="F13719" s="4">
        <v>3.6206666666666698</v>
      </c>
      <c r="G13719" s="4">
        <v>3.55</v>
      </c>
      <c r="H13719" s="4">
        <v>0.248969369855886</v>
      </c>
      <c r="I13719" s="4">
        <v>4</v>
      </c>
      <c r="J13719" s="4">
        <v>3.3</v>
      </c>
      <c r="K13719" s="4">
        <v>3.45</v>
      </c>
      <c r="L13719" s="4">
        <v>3.85</v>
      </c>
      <c r="M13719" s="4">
        <v>30</v>
      </c>
    </row>
    <row r="13720" spans="1:13" x14ac:dyDescent="0.2">
      <c r="A13720" s="3">
        <v>44835</v>
      </c>
      <c r="B13720" t="s">
        <v>6490</v>
      </c>
      <c r="C13720" t="s">
        <v>6471</v>
      </c>
      <c r="D13720" t="s">
        <v>2286</v>
      </c>
      <c r="E13720" t="s">
        <v>6470</v>
      </c>
      <c r="F13720" s="4">
        <v>0.49457142857142899</v>
      </c>
      <c r="G13720" s="4">
        <v>0.5</v>
      </c>
      <c r="H13720" s="4">
        <v>8.2794673640236502E-2</v>
      </c>
      <c r="I13720" s="4">
        <v>0.66</v>
      </c>
      <c r="J13720" s="4">
        <v>0.33</v>
      </c>
      <c r="K13720" s="4">
        <v>0.44</v>
      </c>
      <c r="L13720" s="4">
        <v>0.55500000000000005</v>
      </c>
      <c r="M13720" s="4">
        <v>35</v>
      </c>
    </row>
    <row r="13721" spans="1:13" x14ac:dyDescent="0.2">
      <c r="A13721" s="3">
        <v>44835</v>
      </c>
      <c r="B13721" t="s">
        <v>6493</v>
      </c>
      <c r="C13721" t="s">
        <v>6474</v>
      </c>
      <c r="D13721" t="s">
        <v>2287</v>
      </c>
      <c r="E13721" t="s">
        <v>6473</v>
      </c>
      <c r="F13721" s="4">
        <v>0.53685714285714303</v>
      </c>
      <c r="G13721" s="4">
        <v>0.53</v>
      </c>
      <c r="H13721" s="4">
        <v>9.09353819889651E-2</v>
      </c>
      <c r="I13721" s="4">
        <v>0.77</v>
      </c>
      <c r="J13721" s="4">
        <v>0.4</v>
      </c>
      <c r="K13721" s="4">
        <v>0.49</v>
      </c>
      <c r="L13721" s="4">
        <v>0.57999999999999996</v>
      </c>
      <c r="M13721" s="4">
        <v>35</v>
      </c>
    </row>
    <row r="13722" spans="1:13" x14ac:dyDescent="0.2">
      <c r="A13722" s="3">
        <v>44835</v>
      </c>
      <c r="B13722" t="s">
        <v>6496</v>
      </c>
      <c r="C13722" t="s">
        <v>6477</v>
      </c>
      <c r="D13722" t="s">
        <v>2288</v>
      </c>
      <c r="E13722" t="s">
        <v>6476</v>
      </c>
      <c r="F13722" s="4">
        <v>0.47285714285714298</v>
      </c>
      <c r="G13722" s="4">
        <v>0.47</v>
      </c>
      <c r="H13722" s="4">
        <v>7.8312024040013806E-2</v>
      </c>
      <c r="I13722" s="4">
        <v>0.66</v>
      </c>
      <c r="J13722" s="4">
        <v>0.3</v>
      </c>
      <c r="K13722" s="4">
        <v>0.42499999999999999</v>
      </c>
      <c r="L13722" s="4">
        <v>0.52500000000000002</v>
      </c>
      <c r="M13722" s="4">
        <v>35</v>
      </c>
    </row>
    <row r="13723" spans="1:13" x14ac:dyDescent="0.2">
      <c r="A13723" s="3">
        <v>44835</v>
      </c>
      <c r="B13723" t="s">
        <v>6558</v>
      </c>
      <c r="C13723" t="s">
        <v>6480</v>
      </c>
      <c r="D13723" t="s">
        <v>2348</v>
      </c>
      <c r="E13723" t="s">
        <v>6479</v>
      </c>
      <c r="F13723" s="4">
        <v>0.41914285714285698</v>
      </c>
      <c r="G13723" s="4">
        <v>0.42</v>
      </c>
      <c r="H13723" s="4">
        <v>0.106394698800143</v>
      </c>
      <c r="I13723" s="4">
        <v>0.72</v>
      </c>
      <c r="J13723" s="4">
        <v>0.11</v>
      </c>
      <c r="K13723" s="4">
        <v>0.36</v>
      </c>
      <c r="L13723" s="4">
        <v>0.47499999999999998</v>
      </c>
      <c r="M13723" s="4">
        <v>35</v>
      </c>
    </row>
    <row r="13724" spans="1:13" x14ac:dyDescent="0.2">
      <c r="A13724" s="3">
        <v>44835</v>
      </c>
      <c r="B13724" t="s">
        <v>6620</v>
      </c>
      <c r="C13724" t="s">
        <v>6483</v>
      </c>
      <c r="D13724" t="s">
        <v>2410</v>
      </c>
      <c r="E13724" t="s">
        <v>6482</v>
      </c>
      <c r="F13724" s="4">
        <v>0.35885714285714299</v>
      </c>
      <c r="G13724" s="4">
        <v>0.35</v>
      </c>
      <c r="H13724" s="4">
        <v>5.33452367668781E-2</v>
      </c>
      <c r="I13724" s="4">
        <v>0.47</v>
      </c>
      <c r="J13724" s="4">
        <v>0.25</v>
      </c>
      <c r="K13724" s="4">
        <v>0.33500000000000002</v>
      </c>
      <c r="L13724" s="4">
        <v>0.39500000000000002</v>
      </c>
      <c r="M13724" s="4">
        <v>35</v>
      </c>
    </row>
    <row r="13725" spans="1:13" x14ac:dyDescent="0.2">
      <c r="A13725" s="3">
        <v>44835</v>
      </c>
      <c r="B13725" t="s">
        <v>6684</v>
      </c>
      <c r="C13725" t="s">
        <v>6486</v>
      </c>
      <c r="D13725" t="s">
        <v>2474</v>
      </c>
      <c r="E13725" t="s">
        <v>6485</v>
      </c>
      <c r="F13725" s="4">
        <v>0.39028571428571401</v>
      </c>
      <c r="G13725" s="4">
        <v>0.4</v>
      </c>
      <c r="H13725" s="4">
        <v>6.6132029895892799E-2</v>
      </c>
      <c r="I13725" s="4">
        <v>0.54</v>
      </c>
      <c r="J13725" s="4">
        <v>0.23</v>
      </c>
      <c r="K13725" s="4">
        <v>0.36499999999999999</v>
      </c>
      <c r="L13725" s="4">
        <v>0.42</v>
      </c>
      <c r="M13725" s="4">
        <v>35</v>
      </c>
    </row>
    <row r="13726" spans="1:13" x14ac:dyDescent="0.2">
      <c r="A13726" s="3">
        <v>44835</v>
      </c>
      <c r="B13726" t="s">
        <v>6746</v>
      </c>
      <c r="C13726" t="s">
        <v>6489</v>
      </c>
      <c r="D13726" t="s">
        <v>2536</v>
      </c>
      <c r="E13726" t="s">
        <v>6488</v>
      </c>
      <c r="F13726" s="4">
        <v>0.373428571428571</v>
      </c>
      <c r="G13726" s="4">
        <v>0.36</v>
      </c>
      <c r="H13726" s="4">
        <v>0.109058615031574</v>
      </c>
      <c r="I13726" s="4">
        <v>0.86</v>
      </c>
      <c r="J13726" s="4">
        <v>0.15</v>
      </c>
      <c r="K13726" s="4">
        <v>0.34</v>
      </c>
      <c r="L13726" s="4">
        <v>0.38500000000000001</v>
      </c>
      <c r="M13726" s="4">
        <v>35</v>
      </c>
    </row>
    <row r="13727" spans="1:13" x14ac:dyDescent="0.2">
      <c r="A13727" s="3">
        <v>44835</v>
      </c>
      <c r="B13727" t="s">
        <v>6809</v>
      </c>
      <c r="C13727" t="s">
        <v>6492</v>
      </c>
      <c r="D13727" t="s">
        <v>2599</v>
      </c>
      <c r="E13727" t="s">
        <v>6491</v>
      </c>
      <c r="F13727" s="4">
        <v>0.35114285714285698</v>
      </c>
      <c r="G13727" s="4">
        <v>0.34</v>
      </c>
      <c r="H13727" s="4">
        <v>7.0283937942983196E-2</v>
      </c>
      <c r="I13727" s="4">
        <v>0.6</v>
      </c>
      <c r="J13727" s="4">
        <v>0.22</v>
      </c>
      <c r="K13727" s="4">
        <v>0.3</v>
      </c>
      <c r="L13727" s="4">
        <v>0.38500000000000001</v>
      </c>
      <c r="M13727" s="4">
        <v>35</v>
      </c>
    </row>
    <row r="13728" spans="1:13" x14ac:dyDescent="0.2">
      <c r="A13728" s="3">
        <v>44835</v>
      </c>
      <c r="B13728" t="s">
        <v>6874</v>
      </c>
      <c r="C13728" t="s">
        <v>6495</v>
      </c>
      <c r="D13728" t="s">
        <v>2664</v>
      </c>
      <c r="E13728" t="s">
        <v>6494</v>
      </c>
      <c r="F13728" s="4">
        <v>0.40085714285714302</v>
      </c>
      <c r="G13728" s="4">
        <v>0.4</v>
      </c>
      <c r="H13728" s="4">
        <v>7.1264685940407205E-2</v>
      </c>
      <c r="I13728" s="4">
        <v>0.61</v>
      </c>
      <c r="J13728" s="4">
        <v>0.26</v>
      </c>
      <c r="K13728" s="4">
        <v>0.36499999999999999</v>
      </c>
      <c r="L13728" s="4">
        <v>0.42499999999999999</v>
      </c>
      <c r="M13728" s="4">
        <v>35</v>
      </c>
    </row>
    <row r="13729" spans="1:13" x14ac:dyDescent="0.2">
      <c r="A13729" s="3">
        <v>44835</v>
      </c>
      <c r="B13729" t="s">
        <v>6481</v>
      </c>
      <c r="C13729" t="s">
        <v>3153</v>
      </c>
      <c r="D13729" t="s">
        <v>2283</v>
      </c>
      <c r="E13729" t="s">
        <v>3152</v>
      </c>
      <c r="F13729" s="4">
        <v>0.58742857142857097</v>
      </c>
      <c r="G13729" s="4">
        <v>0.62</v>
      </c>
      <c r="H13729" s="4">
        <v>9.1405459263619898E-2</v>
      </c>
      <c r="I13729" s="4">
        <v>0.7</v>
      </c>
      <c r="J13729" s="4">
        <v>0.33</v>
      </c>
      <c r="K13729" s="4">
        <v>0.57999999999999996</v>
      </c>
      <c r="L13729" s="4">
        <v>0.64</v>
      </c>
      <c r="M13729" s="4">
        <v>35</v>
      </c>
    </row>
    <row r="13730" spans="1:13" x14ac:dyDescent="0.2">
      <c r="A13730" s="3">
        <v>44835</v>
      </c>
      <c r="B13730" t="s">
        <v>6935</v>
      </c>
      <c r="C13730" t="s">
        <v>6498</v>
      </c>
      <c r="D13730" t="s">
        <v>2725</v>
      </c>
      <c r="E13730" t="s">
        <v>6497</v>
      </c>
      <c r="F13730" s="4">
        <v>0.33382352941176502</v>
      </c>
      <c r="G13730" s="4">
        <v>0.32</v>
      </c>
      <c r="H13730" s="4">
        <v>6.5828735821774995E-2</v>
      </c>
      <c r="I13730" s="4">
        <v>0.55000000000000004</v>
      </c>
      <c r="J13730" s="4">
        <v>0.23</v>
      </c>
      <c r="K13730" s="4">
        <v>0.29249999999999998</v>
      </c>
      <c r="L13730" s="4">
        <v>0.3775</v>
      </c>
      <c r="M13730" s="4">
        <v>34</v>
      </c>
    </row>
    <row r="13731" spans="1:13" x14ac:dyDescent="0.2">
      <c r="A13731" s="3">
        <v>44835</v>
      </c>
      <c r="B13731" t="s">
        <v>6484</v>
      </c>
      <c r="C13731" t="s">
        <v>6465</v>
      </c>
      <c r="D13731" t="s">
        <v>2284</v>
      </c>
      <c r="E13731" t="s">
        <v>6464</v>
      </c>
      <c r="F13731" s="4">
        <v>0.45200000000000001</v>
      </c>
      <c r="G13731" s="4">
        <v>0.46</v>
      </c>
      <c r="H13731" s="4">
        <v>0.13601038022670101</v>
      </c>
      <c r="I13731" s="4">
        <v>0.8</v>
      </c>
      <c r="J13731" s="4">
        <v>0.17</v>
      </c>
      <c r="K13731" s="4">
        <v>0.36499999999999999</v>
      </c>
      <c r="L13731" s="4">
        <v>0.5</v>
      </c>
      <c r="M13731" s="4">
        <v>35</v>
      </c>
    </row>
    <row r="13732" spans="1:13" x14ac:dyDescent="0.2">
      <c r="A13732" s="3">
        <v>44835</v>
      </c>
      <c r="B13732" t="s">
        <v>6487</v>
      </c>
      <c r="C13732" t="s">
        <v>6468</v>
      </c>
      <c r="D13732" t="s">
        <v>2285</v>
      </c>
      <c r="E13732" t="s">
        <v>6467</v>
      </c>
      <c r="F13732" s="4">
        <v>0.622857142857143</v>
      </c>
      <c r="G13732" s="4">
        <v>0.6</v>
      </c>
      <c r="H13732" s="4">
        <v>0.104531769124523</v>
      </c>
      <c r="I13732" s="4">
        <v>0.88</v>
      </c>
      <c r="J13732" s="4">
        <v>0.45</v>
      </c>
      <c r="K13732" s="4">
        <v>0.54</v>
      </c>
      <c r="L13732" s="4">
        <v>0.68</v>
      </c>
      <c r="M13732" s="4">
        <v>35</v>
      </c>
    </row>
    <row r="13733" spans="1:13" x14ac:dyDescent="0.2">
      <c r="A13733" s="3">
        <v>44835</v>
      </c>
      <c r="B13733" t="s">
        <v>5405</v>
      </c>
      <c r="C13733" t="s">
        <v>4324</v>
      </c>
      <c r="D13733" t="s">
        <v>1258</v>
      </c>
      <c r="E13733" t="s">
        <v>4323</v>
      </c>
      <c r="F13733" s="4">
        <v>1.3969696969697001</v>
      </c>
      <c r="G13733" s="4">
        <v>1.6</v>
      </c>
      <c r="H13733" s="4">
        <v>0.52588309566198299</v>
      </c>
      <c r="I13733" s="4">
        <v>2</v>
      </c>
      <c r="J13733" s="4">
        <v>0.2</v>
      </c>
      <c r="K13733" s="4">
        <v>1.2</v>
      </c>
      <c r="L13733" s="4">
        <v>1.7</v>
      </c>
      <c r="M13733" s="4">
        <v>33</v>
      </c>
    </row>
    <row r="13734" spans="1:13" x14ac:dyDescent="0.2">
      <c r="A13734" s="3">
        <v>44835</v>
      </c>
      <c r="B13734" t="s">
        <v>6326</v>
      </c>
      <c r="C13734" t="s">
        <v>4327</v>
      </c>
      <c r="D13734" t="s">
        <v>2138</v>
      </c>
      <c r="E13734" t="s">
        <v>4326</v>
      </c>
      <c r="F13734" s="4">
        <v>0.59696969696969704</v>
      </c>
      <c r="G13734" s="4">
        <v>0.5</v>
      </c>
      <c r="H13734" s="4">
        <v>0.54341791496327196</v>
      </c>
      <c r="I13734" s="4">
        <v>2</v>
      </c>
      <c r="J13734" s="4">
        <v>-0.6</v>
      </c>
      <c r="K13734" s="4">
        <v>0.3</v>
      </c>
      <c r="L13734" s="4">
        <v>1</v>
      </c>
      <c r="M13734" s="4">
        <v>33</v>
      </c>
    </row>
    <row r="13735" spans="1:13" x14ac:dyDescent="0.2">
      <c r="A13735" s="3">
        <v>44835</v>
      </c>
      <c r="B13735" t="s">
        <v>6363</v>
      </c>
      <c r="C13735" t="s">
        <v>3952</v>
      </c>
      <c r="D13735" t="s">
        <v>2177</v>
      </c>
      <c r="E13735" t="s">
        <v>3951</v>
      </c>
      <c r="F13735" s="4">
        <v>20.492758620689699</v>
      </c>
      <c r="G13735" s="4">
        <v>20.48</v>
      </c>
      <c r="H13735" s="4">
        <v>0.36674140901150498</v>
      </c>
      <c r="I13735" s="4">
        <v>21.3</v>
      </c>
      <c r="J13735" s="4">
        <v>19.670000000000002</v>
      </c>
      <c r="K13735" s="4">
        <v>20.27</v>
      </c>
      <c r="L13735" s="4">
        <v>20.67</v>
      </c>
      <c r="M13735" s="4">
        <v>29</v>
      </c>
    </row>
    <row r="13736" spans="1:13" x14ac:dyDescent="0.2">
      <c r="A13736" s="3">
        <v>44835</v>
      </c>
      <c r="B13736" t="s">
        <v>6138</v>
      </c>
      <c r="C13736" t="s">
        <v>3939</v>
      </c>
      <c r="D13736" t="s">
        <v>1962</v>
      </c>
      <c r="E13736" t="s">
        <v>3947</v>
      </c>
      <c r="F13736" s="4">
        <v>20.305862068965499</v>
      </c>
      <c r="G13736" s="4">
        <v>20.25</v>
      </c>
      <c r="H13736" s="4">
        <v>0.29450342274726099</v>
      </c>
      <c r="I13736" s="4">
        <v>21.24</v>
      </c>
      <c r="J13736" s="4">
        <v>19.829999999999998</v>
      </c>
      <c r="K13736" s="4">
        <v>20.16</v>
      </c>
      <c r="L13736" s="4">
        <v>20.399999999999999</v>
      </c>
      <c r="M13736" s="4">
        <v>29</v>
      </c>
    </row>
    <row r="13737" spans="1:13" x14ac:dyDescent="0.2">
      <c r="A13737" s="3">
        <v>44835</v>
      </c>
      <c r="B13737" t="s">
        <v>6287</v>
      </c>
      <c r="C13737" t="s">
        <v>3942</v>
      </c>
      <c r="D13737" t="s">
        <v>2099</v>
      </c>
      <c r="E13737" t="s">
        <v>3949</v>
      </c>
      <c r="F13737" s="4">
        <v>20.462941176470601</v>
      </c>
      <c r="G13737" s="4">
        <v>20.399999999999999</v>
      </c>
      <c r="H13737" s="4">
        <v>0.37540708741767598</v>
      </c>
      <c r="I13737" s="4">
        <v>21.5</v>
      </c>
      <c r="J13737" s="4">
        <v>19.75</v>
      </c>
      <c r="K13737" s="4">
        <v>20.239999999999998</v>
      </c>
      <c r="L13737" s="4">
        <v>20.675000000000001</v>
      </c>
      <c r="M13737" s="4">
        <v>34</v>
      </c>
    </row>
    <row r="13738" spans="1:13" x14ac:dyDescent="0.2">
      <c r="A13738" s="3">
        <v>44835</v>
      </c>
      <c r="B13738" t="s">
        <v>3940</v>
      </c>
      <c r="C13738" t="s">
        <v>3936</v>
      </c>
      <c r="D13738" t="s">
        <v>291</v>
      </c>
      <c r="E13738" t="s">
        <v>3935</v>
      </c>
      <c r="F13738" s="4">
        <v>20.462941176470601</v>
      </c>
      <c r="G13738" s="4">
        <v>20.399999999999999</v>
      </c>
      <c r="H13738" s="4">
        <v>0.37540708741767598</v>
      </c>
      <c r="I13738" s="4">
        <v>21.5</v>
      </c>
      <c r="J13738" s="4">
        <v>19.75</v>
      </c>
      <c r="K13738" s="4">
        <v>20.239999999999998</v>
      </c>
      <c r="L13738" s="4">
        <v>20.675000000000001</v>
      </c>
      <c r="M13738" s="4">
        <v>34</v>
      </c>
    </row>
    <row r="13739" spans="1:13" x14ac:dyDescent="0.2">
      <c r="A13739" s="3">
        <v>44835</v>
      </c>
      <c r="B13739" t="s">
        <v>5349</v>
      </c>
      <c r="C13739" t="s">
        <v>3939</v>
      </c>
      <c r="D13739" t="s">
        <v>1219</v>
      </c>
      <c r="E13739" t="s">
        <v>3938</v>
      </c>
      <c r="F13739" s="4">
        <v>21.021176470588198</v>
      </c>
      <c r="G13739" s="4">
        <v>21.03</v>
      </c>
      <c r="H13739" s="4">
        <v>0.62912524506257494</v>
      </c>
      <c r="I13739" s="4">
        <v>22.1</v>
      </c>
      <c r="J13739" s="4">
        <v>19</v>
      </c>
      <c r="K13739" s="4">
        <v>20.762499999999999</v>
      </c>
      <c r="L13739" s="4">
        <v>21.4</v>
      </c>
      <c r="M13739" s="4">
        <v>34</v>
      </c>
    </row>
    <row r="13740" spans="1:13" x14ac:dyDescent="0.2">
      <c r="A13740" s="3">
        <v>44835</v>
      </c>
      <c r="B13740" t="s">
        <v>6286</v>
      </c>
      <c r="C13740" t="s">
        <v>3942</v>
      </c>
      <c r="D13740" t="s">
        <v>2098</v>
      </c>
      <c r="E13740" t="s">
        <v>3941</v>
      </c>
      <c r="F13740" s="4">
        <v>21.422307692307701</v>
      </c>
      <c r="G13740" s="4">
        <v>21.4</v>
      </c>
      <c r="H13740" s="4">
        <v>0.85007438588541295</v>
      </c>
      <c r="I13740" s="4">
        <v>22.9</v>
      </c>
      <c r="J13740" s="4">
        <v>19</v>
      </c>
      <c r="K13740" s="4">
        <v>21.04</v>
      </c>
      <c r="L13740" s="4">
        <v>21.815000000000001</v>
      </c>
      <c r="M13740" s="4">
        <v>26</v>
      </c>
    </row>
    <row r="13741" spans="1:13" x14ac:dyDescent="0.2">
      <c r="A13741" s="3">
        <v>44835</v>
      </c>
      <c r="B13741" t="s">
        <v>3583</v>
      </c>
      <c r="C13741" t="s">
        <v>3579</v>
      </c>
      <c r="D13741" t="s">
        <v>172</v>
      </c>
      <c r="E13741" t="s">
        <v>3578</v>
      </c>
      <c r="F13741" s="4">
        <v>2.1216666666666701</v>
      </c>
      <c r="G13741" s="4">
        <v>2.1</v>
      </c>
      <c r="H13741" s="4">
        <v>0.24933626176024101</v>
      </c>
      <c r="I13741" s="4">
        <v>2.6</v>
      </c>
      <c r="J13741" s="4">
        <v>1.6</v>
      </c>
      <c r="K13741" s="4">
        <v>1.9524999999999999</v>
      </c>
      <c r="L13741" s="4">
        <v>2.355</v>
      </c>
      <c r="M13741" s="4">
        <v>36</v>
      </c>
    </row>
    <row r="13742" spans="1:13" x14ac:dyDescent="0.2">
      <c r="A13742" s="3">
        <v>44835</v>
      </c>
      <c r="B13742" t="s">
        <v>5214</v>
      </c>
      <c r="C13742" t="s">
        <v>3582</v>
      </c>
      <c r="D13742" t="s">
        <v>1170</v>
      </c>
      <c r="E13742" t="s">
        <v>3581</v>
      </c>
      <c r="F13742" s="4">
        <v>0.97222222222222199</v>
      </c>
      <c r="G13742" s="4">
        <v>1</v>
      </c>
      <c r="H13742" s="4">
        <v>0.444625756667406</v>
      </c>
      <c r="I13742" s="4">
        <v>1.8</v>
      </c>
      <c r="J13742" s="4">
        <v>0</v>
      </c>
      <c r="K13742" s="4">
        <v>0.66749999999999998</v>
      </c>
      <c r="L13742" s="4">
        <v>1.3</v>
      </c>
      <c r="M13742" s="4">
        <v>36</v>
      </c>
    </row>
    <row r="13743" spans="1:13" x14ac:dyDescent="0.2">
      <c r="A13743" s="3">
        <v>44835</v>
      </c>
      <c r="B13743" t="s">
        <v>6233</v>
      </c>
      <c r="C13743" t="s">
        <v>3585</v>
      </c>
      <c r="D13743" t="s">
        <v>2057</v>
      </c>
      <c r="E13743" t="s">
        <v>3584</v>
      </c>
      <c r="F13743" s="4">
        <v>1.84535714285714</v>
      </c>
      <c r="G13743" s="4">
        <v>1.95</v>
      </c>
      <c r="H13743" s="4">
        <v>0.36397478690514501</v>
      </c>
      <c r="I13743" s="4">
        <v>2.5</v>
      </c>
      <c r="J13743" s="4">
        <v>0.8</v>
      </c>
      <c r="K13743" s="4">
        <v>1.6</v>
      </c>
      <c r="L13743" s="4">
        <v>2</v>
      </c>
      <c r="M13743" s="4">
        <v>28</v>
      </c>
    </row>
    <row r="13744" spans="1:13" x14ac:dyDescent="0.2">
      <c r="A13744" s="3">
        <v>44835</v>
      </c>
      <c r="B13744" t="s">
        <v>6234</v>
      </c>
      <c r="C13744" t="s">
        <v>3597</v>
      </c>
      <c r="D13744" t="s">
        <v>2058</v>
      </c>
      <c r="E13744" t="s">
        <v>3596</v>
      </c>
      <c r="F13744" s="4">
        <v>1.3603333333333301</v>
      </c>
      <c r="G13744" s="4">
        <v>1.5</v>
      </c>
      <c r="H13744" s="4">
        <v>0.72479002111828505</v>
      </c>
      <c r="I13744" s="4">
        <v>2.6</v>
      </c>
      <c r="J13744" s="4">
        <v>-0.28999999999999998</v>
      </c>
      <c r="K13744" s="4">
        <v>0.85</v>
      </c>
      <c r="L13744" s="4">
        <v>1.85</v>
      </c>
      <c r="M13744" s="4">
        <v>30</v>
      </c>
    </row>
    <row r="13745" spans="1:13" x14ac:dyDescent="0.2">
      <c r="A13745" s="3">
        <v>44835</v>
      </c>
      <c r="B13745" t="s">
        <v>6235</v>
      </c>
      <c r="C13745" t="s">
        <v>3600</v>
      </c>
      <c r="D13745" t="s">
        <v>2059</v>
      </c>
      <c r="E13745" t="s">
        <v>3599</v>
      </c>
      <c r="F13745" s="4">
        <v>0.72199999999999998</v>
      </c>
      <c r="G13745" s="4">
        <v>0.75</v>
      </c>
      <c r="H13745" s="4">
        <v>0.61467344848778205</v>
      </c>
      <c r="I13745" s="4">
        <v>1.58</v>
      </c>
      <c r="J13745" s="4">
        <v>-0.77</v>
      </c>
      <c r="K13745" s="4">
        <v>0.35</v>
      </c>
      <c r="L13745" s="4">
        <v>1.1825000000000001</v>
      </c>
      <c r="M13745" s="4">
        <v>30</v>
      </c>
    </row>
    <row r="13746" spans="1:13" x14ac:dyDescent="0.2">
      <c r="A13746" s="3">
        <v>44835</v>
      </c>
      <c r="B13746" t="s">
        <v>5219</v>
      </c>
      <c r="C13746" t="s">
        <v>3591</v>
      </c>
      <c r="D13746" t="s">
        <v>1173</v>
      </c>
      <c r="E13746" t="s">
        <v>3590</v>
      </c>
      <c r="F13746" s="4">
        <v>2.51433333333333</v>
      </c>
      <c r="G13746" s="4">
        <v>2.5</v>
      </c>
      <c r="H13746" s="4">
        <v>0.55061522539499497</v>
      </c>
      <c r="I13746" s="4">
        <v>3.45</v>
      </c>
      <c r="J13746" s="4">
        <v>1.3</v>
      </c>
      <c r="K13746" s="4">
        <v>2.0750000000000002</v>
      </c>
      <c r="L13746" s="4">
        <v>2.9375</v>
      </c>
      <c r="M13746" s="4">
        <v>30</v>
      </c>
    </row>
    <row r="13747" spans="1:13" x14ac:dyDescent="0.2">
      <c r="A13747" s="3">
        <v>44835</v>
      </c>
      <c r="B13747" t="s">
        <v>6236</v>
      </c>
      <c r="C13747" t="s">
        <v>3603</v>
      </c>
      <c r="D13747" t="s">
        <v>2060</v>
      </c>
      <c r="E13747" t="s">
        <v>3602</v>
      </c>
      <c r="F13747" s="4">
        <v>0.92100000000000004</v>
      </c>
      <c r="G13747" s="4">
        <v>0.95</v>
      </c>
      <c r="H13747" s="4">
        <v>0.57445236289998802</v>
      </c>
      <c r="I13747" s="4">
        <v>2.2000000000000002</v>
      </c>
      <c r="J13747" s="4">
        <v>-0.37</v>
      </c>
      <c r="K13747" s="4">
        <v>0.52500000000000002</v>
      </c>
      <c r="L13747" s="4">
        <v>1.385</v>
      </c>
      <c r="M13747" s="4">
        <v>30</v>
      </c>
    </row>
    <row r="13748" spans="1:13" x14ac:dyDescent="0.2">
      <c r="A13748" s="3">
        <v>44835</v>
      </c>
      <c r="B13748" t="s">
        <v>5220</v>
      </c>
      <c r="C13748" t="s">
        <v>3594</v>
      </c>
      <c r="D13748" t="s">
        <v>1174</v>
      </c>
      <c r="E13748" t="s">
        <v>3593</v>
      </c>
      <c r="F13748" s="4">
        <v>2.1179999999999999</v>
      </c>
      <c r="G13748" s="4">
        <v>2.1</v>
      </c>
      <c r="H13748" s="4">
        <v>0.568224093725051</v>
      </c>
      <c r="I13748" s="4">
        <v>3.17</v>
      </c>
      <c r="J13748" s="4">
        <v>1.1000000000000001</v>
      </c>
      <c r="K13748" s="4">
        <v>1.72</v>
      </c>
      <c r="L13748" s="4">
        <v>2.5874999999999999</v>
      </c>
      <c r="M13748" s="4">
        <v>30</v>
      </c>
    </row>
    <row r="13749" spans="1:13" x14ac:dyDescent="0.2">
      <c r="A13749" s="3">
        <v>44835</v>
      </c>
      <c r="B13749" t="s">
        <v>6237</v>
      </c>
      <c r="C13749" t="s">
        <v>3606</v>
      </c>
      <c r="D13749" t="s">
        <v>2061</v>
      </c>
      <c r="E13749" t="s">
        <v>3605</v>
      </c>
      <c r="F13749" s="4">
        <v>1.0206666666666699</v>
      </c>
      <c r="G13749" s="4">
        <v>0.95</v>
      </c>
      <c r="H13749" s="4">
        <v>0.47831553092748003</v>
      </c>
      <c r="I13749" s="4">
        <v>2.5</v>
      </c>
      <c r="J13749" s="4">
        <v>0.25</v>
      </c>
      <c r="K13749" s="4">
        <v>0.7</v>
      </c>
      <c r="L13749" s="4">
        <v>1.375</v>
      </c>
      <c r="M13749" s="4">
        <v>30</v>
      </c>
    </row>
    <row r="13750" spans="1:13" x14ac:dyDescent="0.2">
      <c r="A13750" s="3">
        <v>44835</v>
      </c>
      <c r="B13750" t="s">
        <v>6280</v>
      </c>
      <c r="C13750" t="s">
        <v>3873</v>
      </c>
      <c r="D13750" t="s">
        <v>2092</v>
      </c>
      <c r="E13750" t="s">
        <v>3872</v>
      </c>
      <c r="F13750" s="4">
        <v>6.3809523809523802E-2</v>
      </c>
      <c r="G13750" s="4">
        <v>0.1</v>
      </c>
      <c r="H13750" s="4">
        <v>0.43006367191935901</v>
      </c>
      <c r="I13750" s="4">
        <v>0.64</v>
      </c>
      <c r="J13750" s="4">
        <v>-1.6</v>
      </c>
      <c r="K13750" s="4">
        <v>0</v>
      </c>
      <c r="L13750" s="4">
        <v>0.3</v>
      </c>
      <c r="M13750" s="4">
        <v>21</v>
      </c>
    </row>
    <row r="13751" spans="1:13" x14ac:dyDescent="0.2">
      <c r="A13751" s="3">
        <v>44835</v>
      </c>
      <c r="B13751" t="s">
        <v>6281</v>
      </c>
      <c r="C13751" t="s">
        <v>3876</v>
      </c>
      <c r="D13751" t="s">
        <v>2093</v>
      </c>
      <c r="E13751" t="s">
        <v>3875</v>
      </c>
      <c r="F13751" s="4">
        <v>0.14857142857142899</v>
      </c>
      <c r="G13751" s="4">
        <v>0.1</v>
      </c>
      <c r="H13751" s="4">
        <v>0.24054699570532401</v>
      </c>
      <c r="I13751" s="4">
        <v>0.6</v>
      </c>
      <c r="J13751" s="4">
        <v>-0.24</v>
      </c>
      <c r="K13751" s="4">
        <v>0</v>
      </c>
      <c r="L13751" s="4">
        <v>0.36</v>
      </c>
      <c r="M13751" s="4">
        <v>21</v>
      </c>
    </row>
    <row r="13752" spans="1:13" x14ac:dyDescent="0.2">
      <c r="A13752" s="3">
        <v>44835</v>
      </c>
      <c r="B13752" t="s">
        <v>5339</v>
      </c>
      <c r="C13752" t="s">
        <v>3867</v>
      </c>
      <c r="D13752" t="s">
        <v>1215</v>
      </c>
      <c r="E13752" t="s">
        <v>3866</v>
      </c>
      <c r="F13752" s="4">
        <v>0.43523809523809498</v>
      </c>
      <c r="G13752" s="4">
        <v>0.46</v>
      </c>
      <c r="H13752" s="4">
        <v>0.389635971743101</v>
      </c>
      <c r="I13752" s="4">
        <v>1</v>
      </c>
      <c r="J13752" s="4">
        <v>-0.1</v>
      </c>
      <c r="K13752" s="4">
        <v>0.1</v>
      </c>
      <c r="L13752" s="4">
        <v>0.8</v>
      </c>
      <c r="M13752" s="4">
        <v>21</v>
      </c>
    </row>
    <row r="13753" spans="1:13" x14ac:dyDescent="0.2">
      <c r="A13753" s="3">
        <v>44835</v>
      </c>
      <c r="B13753" t="s">
        <v>6282</v>
      </c>
      <c r="C13753" t="s">
        <v>3879</v>
      </c>
      <c r="D13753" t="s">
        <v>2094</v>
      </c>
      <c r="E13753" t="s">
        <v>3878</v>
      </c>
      <c r="F13753" s="4">
        <v>0.39952380952381</v>
      </c>
      <c r="G13753" s="4">
        <v>0.32</v>
      </c>
      <c r="H13753" s="4">
        <v>0.61337978602555998</v>
      </c>
      <c r="I13753" s="4">
        <v>2.2000000000000002</v>
      </c>
      <c r="J13753" s="4">
        <v>-0.28000000000000003</v>
      </c>
      <c r="K13753" s="4">
        <v>0.1</v>
      </c>
      <c r="L13753" s="4">
        <v>0.4</v>
      </c>
      <c r="M13753" s="4">
        <v>21</v>
      </c>
    </row>
    <row r="13754" spans="1:13" x14ac:dyDescent="0.2">
      <c r="A13754" s="3">
        <v>44835</v>
      </c>
      <c r="B13754" t="s">
        <v>5340</v>
      </c>
      <c r="C13754" t="s">
        <v>3870</v>
      </c>
      <c r="D13754" t="s">
        <v>1216</v>
      </c>
      <c r="E13754" t="s">
        <v>3869</v>
      </c>
      <c r="F13754" s="4">
        <v>-5.5238095238095197E-2</v>
      </c>
      <c r="G13754" s="4">
        <v>0</v>
      </c>
      <c r="H13754" s="4">
        <v>0.32820144801050199</v>
      </c>
      <c r="I13754" s="4">
        <v>0.5</v>
      </c>
      <c r="J13754" s="4">
        <v>-0.9</v>
      </c>
      <c r="K13754" s="4">
        <v>-0.3</v>
      </c>
      <c r="L13754" s="4">
        <v>0.1</v>
      </c>
      <c r="M13754" s="4">
        <v>21</v>
      </c>
    </row>
    <row r="13755" spans="1:13" x14ac:dyDescent="0.2">
      <c r="A13755" s="3">
        <v>44835</v>
      </c>
      <c r="B13755" t="s">
        <v>6283</v>
      </c>
      <c r="C13755" t="s">
        <v>3882</v>
      </c>
      <c r="D13755" t="s">
        <v>2095</v>
      </c>
      <c r="E13755" t="s">
        <v>3881</v>
      </c>
      <c r="F13755" s="4">
        <v>0.31</v>
      </c>
      <c r="G13755" s="4">
        <v>0.35</v>
      </c>
      <c r="H13755" s="4">
        <v>0.30595751339034</v>
      </c>
      <c r="I13755" s="4">
        <v>0.8</v>
      </c>
      <c r="J13755" s="4">
        <v>-0.6</v>
      </c>
      <c r="K13755" s="4">
        <v>0.1</v>
      </c>
      <c r="L13755" s="4">
        <v>0.5</v>
      </c>
      <c r="M13755" s="4">
        <v>21</v>
      </c>
    </row>
    <row r="13756" spans="1:13" x14ac:dyDescent="0.2">
      <c r="A13756" s="3">
        <v>44866</v>
      </c>
      <c r="B13756" t="s">
        <v>3931</v>
      </c>
      <c r="C13756" t="s">
        <v>3927</v>
      </c>
      <c r="D13756" t="s">
        <v>288</v>
      </c>
      <c r="E13756" t="s">
        <v>3926</v>
      </c>
      <c r="F13756" s="4">
        <v>9.77</v>
      </c>
      <c r="G13756" s="4">
        <v>9.6999999999999993</v>
      </c>
      <c r="H13756" s="4">
        <v>0.52253958610579798</v>
      </c>
      <c r="I13756" s="4">
        <v>10.95</v>
      </c>
      <c r="J13756" s="4">
        <v>9.1</v>
      </c>
      <c r="K13756" s="4">
        <v>9.3000000000000007</v>
      </c>
      <c r="L13756" s="4">
        <v>10</v>
      </c>
      <c r="M13756" s="4">
        <v>22</v>
      </c>
    </row>
    <row r="13757" spans="1:13" x14ac:dyDescent="0.2">
      <c r="A13757" s="3">
        <v>44866</v>
      </c>
      <c r="B13757" t="s">
        <v>5346</v>
      </c>
      <c r="C13757" t="s">
        <v>3930</v>
      </c>
      <c r="D13757" t="s">
        <v>1218</v>
      </c>
      <c r="E13757" t="s">
        <v>3929</v>
      </c>
      <c r="F13757" s="4">
        <v>9.4659090909090899</v>
      </c>
      <c r="G13757" s="4">
        <v>9.5</v>
      </c>
      <c r="H13757" s="4">
        <v>0.80981278901160403</v>
      </c>
      <c r="I13757" s="4">
        <v>10.75</v>
      </c>
      <c r="J13757" s="4">
        <v>7.5</v>
      </c>
      <c r="K13757" s="4">
        <v>9.1649999999999991</v>
      </c>
      <c r="L13757" s="4">
        <v>9.9875000000000007</v>
      </c>
      <c r="M13757" s="4">
        <v>22</v>
      </c>
    </row>
    <row r="13758" spans="1:13" x14ac:dyDescent="0.2">
      <c r="A13758" s="3">
        <v>44866</v>
      </c>
      <c r="B13758" t="s">
        <v>6285</v>
      </c>
      <c r="C13758" t="s">
        <v>3933</v>
      </c>
      <c r="D13758" t="s">
        <v>2097</v>
      </c>
      <c r="E13758" t="s">
        <v>3932</v>
      </c>
      <c r="F13758" s="4">
        <v>8.3665000000000003</v>
      </c>
      <c r="G13758" s="4">
        <v>8.66</v>
      </c>
      <c r="H13758" s="4">
        <v>0.92112788414387303</v>
      </c>
      <c r="I13758" s="4">
        <v>10.199999999999999</v>
      </c>
      <c r="J13758" s="4">
        <v>6.5</v>
      </c>
      <c r="K13758" s="4">
        <v>7.875</v>
      </c>
      <c r="L13758" s="4">
        <v>8.8025000000000002</v>
      </c>
      <c r="M13758" s="4">
        <v>20</v>
      </c>
    </row>
    <row r="13759" spans="1:13" x14ac:dyDescent="0.2">
      <c r="A13759" s="3">
        <v>44866</v>
      </c>
      <c r="B13759" t="s">
        <v>3922</v>
      </c>
      <c r="C13759" t="s">
        <v>3918</v>
      </c>
      <c r="D13759" t="s">
        <v>285</v>
      </c>
      <c r="E13759" t="s">
        <v>3917</v>
      </c>
      <c r="F13759" s="4">
        <v>10.497037037037</v>
      </c>
      <c r="G13759" s="4">
        <v>10.5</v>
      </c>
      <c r="H13759" s="4">
        <v>0.212273677030653</v>
      </c>
      <c r="I13759" s="4">
        <v>11</v>
      </c>
      <c r="J13759" s="4">
        <v>9.99</v>
      </c>
      <c r="K13759" s="4">
        <v>10.4</v>
      </c>
      <c r="L13759" s="4">
        <v>10.59</v>
      </c>
      <c r="M13759" s="4">
        <v>27</v>
      </c>
    </row>
    <row r="13760" spans="1:13" x14ac:dyDescent="0.2">
      <c r="A13760" s="3">
        <v>44866</v>
      </c>
      <c r="B13760" t="s">
        <v>5343</v>
      </c>
      <c r="C13760" t="s">
        <v>3921</v>
      </c>
      <c r="D13760" t="s">
        <v>1217</v>
      </c>
      <c r="E13760" t="s">
        <v>3920</v>
      </c>
      <c r="F13760" s="4">
        <v>9.93333333333333</v>
      </c>
      <c r="G13760" s="4">
        <v>9.89</v>
      </c>
      <c r="H13760" s="4">
        <v>0.80632595050732303</v>
      </c>
      <c r="I13760" s="4">
        <v>11.81</v>
      </c>
      <c r="J13760" s="4">
        <v>8.73</v>
      </c>
      <c r="K13760" s="4">
        <v>9.2850000000000001</v>
      </c>
      <c r="L13760" s="4">
        <v>10.44</v>
      </c>
      <c r="M13760" s="4">
        <v>27</v>
      </c>
    </row>
    <row r="13761" spans="1:13" x14ac:dyDescent="0.2">
      <c r="A13761" s="3">
        <v>44866</v>
      </c>
      <c r="B13761" t="s">
        <v>6284</v>
      </c>
      <c r="C13761" t="s">
        <v>3924</v>
      </c>
      <c r="D13761" t="s">
        <v>2096</v>
      </c>
      <c r="E13761" t="s">
        <v>3923</v>
      </c>
      <c r="F13761" s="4">
        <v>8.1308333333333298</v>
      </c>
      <c r="G13761" s="4">
        <v>8.1050000000000004</v>
      </c>
      <c r="H13761" s="4">
        <v>1.06839138190437</v>
      </c>
      <c r="I13761" s="4">
        <v>11.56</v>
      </c>
      <c r="J13761" s="4">
        <v>6.25</v>
      </c>
      <c r="K13761" s="4">
        <v>7.5</v>
      </c>
      <c r="L13761" s="4">
        <v>8.6074999999999999</v>
      </c>
      <c r="M13761" s="4">
        <v>24</v>
      </c>
    </row>
    <row r="13762" spans="1:13" x14ac:dyDescent="0.2">
      <c r="A13762" s="3">
        <v>44866</v>
      </c>
      <c r="B13762" t="s">
        <v>5355</v>
      </c>
      <c r="C13762" t="s">
        <v>3988</v>
      </c>
      <c r="D13762" t="s">
        <v>1222</v>
      </c>
      <c r="E13762" t="s">
        <v>3987</v>
      </c>
      <c r="F13762" s="4">
        <v>3.4058333333333302</v>
      </c>
      <c r="G13762" s="4">
        <v>3.4</v>
      </c>
      <c r="H13762" s="4">
        <v>0.23051769085495699</v>
      </c>
      <c r="I13762" s="4">
        <v>4</v>
      </c>
      <c r="J13762" s="4">
        <v>3.01</v>
      </c>
      <c r="K13762" s="4">
        <v>3.2749999999999999</v>
      </c>
      <c r="L13762" s="4">
        <v>3.5</v>
      </c>
      <c r="M13762" s="4">
        <v>24</v>
      </c>
    </row>
    <row r="13763" spans="1:13" x14ac:dyDescent="0.2">
      <c r="A13763" s="3">
        <v>44866</v>
      </c>
      <c r="B13763" t="s">
        <v>6289</v>
      </c>
      <c r="C13763" t="s">
        <v>3991</v>
      </c>
      <c r="D13763" t="s">
        <v>2101</v>
      </c>
      <c r="E13763" t="s">
        <v>3990</v>
      </c>
      <c r="F13763" s="4">
        <v>3.665</v>
      </c>
      <c r="G13763" s="4">
        <v>3.7</v>
      </c>
      <c r="H13763" s="4">
        <v>0.27555477637415199</v>
      </c>
      <c r="I13763" s="4">
        <v>4.5</v>
      </c>
      <c r="J13763" s="4">
        <v>3.08</v>
      </c>
      <c r="K13763" s="4">
        <v>3.5</v>
      </c>
      <c r="L13763" s="4">
        <v>3.8</v>
      </c>
      <c r="M13763" s="4">
        <v>24</v>
      </c>
    </row>
    <row r="13764" spans="1:13" x14ac:dyDescent="0.2">
      <c r="A13764" s="3">
        <v>44866</v>
      </c>
      <c r="B13764" t="s">
        <v>5358</v>
      </c>
      <c r="C13764" t="s">
        <v>3994</v>
      </c>
      <c r="D13764" t="s">
        <v>1223</v>
      </c>
      <c r="E13764" t="s">
        <v>3993</v>
      </c>
      <c r="F13764" s="4">
        <v>3.4967857142857102</v>
      </c>
      <c r="G13764" s="4">
        <v>3.4550000000000001</v>
      </c>
      <c r="H13764" s="4">
        <v>0.183949541620614</v>
      </c>
      <c r="I13764" s="4">
        <v>4</v>
      </c>
      <c r="J13764" s="4">
        <v>3.2</v>
      </c>
      <c r="K13764" s="4">
        <v>3.4</v>
      </c>
      <c r="L13764" s="4">
        <v>3.6</v>
      </c>
      <c r="M13764" s="4">
        <v>28</v>
      </c>
    </row>
    <row r="13765" spans="1:13" x14ac:dyDescent="0.2">
      <c r="A13765" s="3">
        <v>44866</v>
      </c>
      <c r="B13765" t="s">
        <v>6290</v>
      </c>
      <c r="C13765" t="s">
        <v>3997</v>
      </c>
      <c r="D13765" t="s">
        <v>2102</v>
      </c>
      <c r="E13765" t="s">
        <v>3996</v>
      </c>
      <c r="F13765" s="4">
        <v>3.7460714285714301</v>
      </c>
      <c r="G13765" s="4">
        <v>3.7</v>
      </c>
      <c r="H13765" s="4">
        <v>0.29404382749306701</v>
      </c>
      <c r="I13765" s="4">
        <v>4.3</v>
      </c>
      <c r="J13765" s="4">
        <v>3.2</v>
      </c>
      <c r="K13765" s="4">
        <v>3.5</v>
      </c>
      <c r="L13765" s="4">
        <v>3.9474999999999998</v>
      </c>
      <c r="M13765" s="4">
        <v>28</v>
      </c>
    </row>
    <row r="13766" spans="1:13" x14ac:dyDescent="0.2">
      <c r="A13766" s="3">
        <v>44866</v>
      </c>
      <c r="B13766" t="s">
        <v>5611</v>
      </c>
      <c r="C13766" t="s">
        <v>3897</v>
      </c>
      <c r="D13766" t="s">
        <v>1441</v>
      </c>
      <c r="E13766" t="s">
        <v>3896</v>
      </c>
      <c r="F13766" s="4">
        <v>10.8951612903226</v>
      </c>
      <c r="G13766" s="4">
        <v>11</v>
      </c>
      <c r="H13766" s="4">
        <v>0.21187843948424701</v>
      </c>
      <c r="I13766" s="4">
        <v>11.25</v>
      </c>
      <c r="J13766" s="4">
        <v>10.5</v>
      </c>
      <c r="K13766" s="4">
        <v>10.75</v>
      </c>
      <c r="L13766" s="4">
        <v>11</v>
      </c>
      <c r="M13766" s="4">
        <v>31</v>
      </c>
    </row>
    <row r="13767" spans="1:13" x14ac:dyDescent="0.2">
      <c r="A13767" s="3">
        <v>44866</v>
      </c>
      <c r="B13767" t="s">
        <v>6587</v>
      </c>
      <c r="C13767" t="s">
        <v>3909</v>
      </c>
      <c r="D13767" t="s">
        <v>2377</v>
      </c>
      <c r="E13767" t="s">
        <v>3908</v>
      </c>
      <c r="F13767" s="4">
        <v>9.6160714285714306</v>
      </c>
      <c r="G13767" s="4">
        <v>9.625</v>
      </c>
      <c r="H13767" s="4">
        <v>0.92165848614297796</v>
      </c>
      <c r="I13767" s="4">
        <v>11.5</v>
      </c>
      <c r="J13767" s="4">
        <v>7.5</v>
      </c>
      <c r="K13767" s="4">
        <v>9</v>
      </c>
      <c r="L13767" s="4">
        <v>10</v>
      </c>
      <c r="M13767" s="4">
        <v>28</v>
      </c>
    </row>
    <row r="13768" spans="1:13" x14ac:dyDescent="0.2">
      <c r="A13768" s="3">
        <v>44866</v>
      </c>
      <c r="B13768" t="s">
        <v>5677</v>
      </c>
      <c r="C13768" t="s">
        <v>3900</v>
      </c>
      <c r="D13768" t="s">
        <v>1507</v>
      </c>
      <c r="E13768" t="s">
        <v>3899</v>
      </c>
      <c r="F13768" s="4">
        <v>10.866666666666699</v>
      </c>
      <c r="G13768" s="4">
        <v>10.75</v>
      </c>
      <c r="H13768" s="4">
        <v>0.276472026811385</v>
      </c>
      <c r="I13768" s="4">
        <v>11.5</v>
      </c>
      <c r="J13768" s="4">
        <v>10.25</v>
      </c>
      <c r="K13768" s="4">
        <v>10.75</v>
      </c>
      <c r="L13768" s="4">
        <v>11</v>
      </c>
      <c r="M13768" s="4">
        <v>30</v>
      </c>
    </row>
    <row r="13769" spans="1:13" x14ac:dyDescent="0.2">
      <c r="A13769" s="3">
        <v>44866</v>
      </c>
      <c r="B13769" t="s">
        <v>6588</v>
      </c>
      <c r="C13769" t="s">
        <v>3912</v>
      </c>
      <c r="D13769" t="s">
        <v>2378</v>
      </c>
      <c r="E13769" t="s">
        <v>3911</v>
      </c>
      <c r="F13769" s="4">
        <v>9.09821428571429</v>
      </c>
      <c r="G13769" s="4">
        <v>9</v>
      </c>
      <c r="H13769" s="4">
        <v>1.07870654222212</v>
      </c>
      <c r="I13769" s="4">
        <v>11.5</v>
      </c>
      <c r="J13769" s="4">
        <v>6.5</v>
      </c>
      <c r="K13769" s="4">
        <v>8.5</v>
      </c>
      <c r="L13769" s="4">
        <v>9.5</v>
      </c>
      <c r="M13769" s="4">
        <v>28</v>
      </c>
    </row>
    <row r="13770" spans="1:13" x14ac:dyDescent="0.2">
      <c r="A13770" s="3">
        <v>44866</v>
      </c>
      <c r="B13770" t="s">
        <v>5878</v>
      </c>
      <c r="C13770" t="s">
        <v>3903</v>
      </c>
      <c r="D13770" t="s">
        <v>1704</v>
      </c>
      <c r="E13770" t="s">
        <v>3902</v>
      </c>
      <c r="F13770" s="4">
        <v>10.65</v>
      </c>
      <c r="G13770" s="4">
        <v>10.625</v>
      </c>
      <c r="H13770" s="4">
        <v>0.51528365137981103</v>
      </c>
      <c r="I13770" s="4">
        <v>11.5</v>
      </c>
      <c r="J13770" s="4">
        <v>9.5</v>
      </c>
      <c r="K13770" s="4">
        <v>10.25</v>
      </c>
      <c r="L13770" s="4">
        <v>11</v>
      </c>
      <c r="M13770" s="4">
        <v>30</v>
      </c>
    </row>
    <row r="13771" spans="1:13" x14ac:dyDescent="0.2">
      <c r="A13771" s="3">
        <v>44866</v>
      </c>
      <c r="B13771" t="s">
        <v>6775</v>
      </c>
      <c r="C13771" t="s">
        <v>3915</v>
      </c>
      <c r="D13771" t="s">
        <v>2565</v>
      </c>
      <c r="E13771" t="s">
        <v>3914</v>
      </c>
      <c r="F13771" s="4">
        <v>8.72321428571429</v>
      </c>
      <c r="G13771" s="4">
        <v>8.5</v>
      </c>
      <c r="H13771" s="4">
        <v>1.1811389781538399</v>
      </c>
      <c r="I13771" s="4">
        <v>11.5</v>
      </c>
      <c r="J13771" s="4">
        <v>6</v>
      </c>
      <c r="K13771" s="4">
        <v>8</v>
      </c>
      <c r="L13771" s="4">
        <v>9.25</v>
      </c>
      <c r="M13771" s="4">
        <v>28</v>
      </c>
    </row>
    <row r="13772" spans="1:13" x14ac:dyDescent="0.2">
      <c r="A13772" s="3">
        <v>44866</v>
      </c>
      <c r="B13772" t="s">
        <v>4985</v>
      </c>
      <c r="C13772" t="s">
        <v>3894</v>
      </c>
      <c r="D13772" t="s">
        <v>1007</v>
      </c>
      <c r="E13772" t="s">
        <v>3893</v>
      </c>
      <c r="F13772" s="4">
        <v>10.5078125</v>
      </c>
      <c r="G13772" s="4">
        <v>10.5</v>
      </c>
      <c r="H13772" s="4">
        <v>4.4194173824159202E-2</v>
      </c>
      <c r="I13772" s="4">
        <v>10.75</v>
      </c>
      <c r="J13772" s="4">
        <v>10.5</v>
      </c>
      <c r="K13772" s="4">
        <v>10.5</v>
      </c>
      <c r="L13772" s="4">
        <v>10.5</v>
      </c>
      <c r="M13772" s="4">
        <v>32</v>
      </c>
    </row>
    <row r="13773" spans="1:13" x14ac:dyDescent="0.2">
      <c r="A13773" s="3">
        <v>44866</v>
      </c>
      <c r="B13773" t="s">
        <v>6073</v>
      </c>
      <c r="C13773" t="s">
        <v>3906</v>
      </c>
      <c r="D13773" t="s">
        <v>1897</v>
      </c>
      <c r="E13773" t="s">
        <v>3905</v>
      </c>
      <c r="F13773" s="4">
        <v>10.169354838709699</v>
      </c>
      <c r="G13773" s="4">
        <v>10.25</v>
      </c>
      <c r="H13773" s="4">
        <v>0.84505201214233305</v>
      </c>
      <c r="I13773" s="4">
        <v>11.75</v>
      </c>
      <c r="J13773" s="4">
        <v>8.5</v>
      </c>
      <c r="K13773" s="4">
        <v>9.625</v>
      </c>
      <c r="L13773" s="4">
        <v>10.75</v>
      </c>
      <c r="M13773" s="4">
        <v>31</v>
      </c>
    </row>
    <row r="13774" spans="1:13" x14ac:dyDescent="0.2">
      <c r="A13774" s="3">
        <v>44866</v>
      </c>
      <c r="B13774" t="s">
        <v>6964</v>
      </c>
      <c r="C13774" t="s">
        <v>4436</v>
      </c>
      <c r="D13774" t="s">
        <v>2754</v>
      </c>
      <c r="E13774" t="s">
        <v>4435</v>
      </c>
      <c r="F13774" s="4">
        <v>8.2413793103448292</v>
      </c>
      <c r="G13774" s="4">
        <v>8.25</v>
      </c>
      <c r="H13774" s="4">
        <v>1.3749720104629899</v>
      </c>
      <c r="I13774" s="4">
        <v>11.5</v>
      </c>
      <c r="J13774" s="4">
        <v>5</v>
      </c>
      <c r="K13774" s="4">
        <v>7.5</v>
      </c>
      <c r="L13774" s="4">
        <v>8.75</v>
      </c>
      <c r="M13774" s="4">
        <v>29</v>
      </c>
    </row>
    <row r="13775" spans="1:13" x14ac:dyDescent="0.2">
      <c r="A13775" s="3">
        <v>44866</v>
      </c>
      <c r="B13775" t="s">
        <v>6932</v>
      </c>
      <c r="C13775" t="s">
        <v>3081</v>
      </c>
      <c r="D13775" t="s">
        <v>2722</v>
      </c>
      <c r="E13775" t="s">
        <v>3080</v>
      </c>
      <c r="F13775" s="4">
        <v>5.1713888888888899</v>
      </c>
      <c r="G13775" s="4">
        <v>5.2050000000000001</v>
      </c>
      <c r="H13775" s="4">
        <v>0.52337996455881597</v>
      </c>
      <c r="I13775" s="4">
        <v>6.27</v>
      </c>
      <c r="J13775" s="4">
        <v>4.0999999999999996</v>
      </c>
      <c r="K13775" s="4">
        <v>4.8650000000000002</v>
      </c>
      <c r="L13775" s="4">
        <v>5.3425000000000002</v>
      </c>
      <c r="M13775" s="4">
        <v>36</v>
      </c>
    </row>
    <row r="13776" spans="1:13" x14ac:dyDescent="0.2">
      <c r="A13776" s="3">
        <v>44866</v>
      </c>
      <c r="B13776" t="s">
        <v>6996</v>
      </c>
      <c r="C13776" t="s">
        <v>3084</v>
      </c>
      <c r="D13776" t="s">
        <v>2786</v>
      </c>
      <c r="E13776" t="s">
        <v>3083</v>
      </c>
      <c r="F13776" s="4">
        <v>5.00555555555556</v>
      </c>
      <c r="G13776" s="4">
        <v>5.0650000000000004</v>
      </c>
      <c r="H13776" s="4">
        <v>0.52150575640950902</v>
      </c>
      <c r="I13776" s="4">
        <v>6.01</v>
      </c>
      <c r="J13776" s="4">
        <v>3.9</v>
      </c>
      <c r="K13776" s="4">
        <v>4.76</v>
      </c>
      <c r="L13776" s="4">
        <v>5.32</v>
      </c>
      <c r="M13776" s="4">
        <v>36</v>
      </c>
    </row>
    <row r="13777" spans="1:13" x14ac:dyDescent="0.2">
      <c r="A13777" s="3">
        <v>44866</v>
      </c>
      <c r="B13777" t="s">
        <v>3076</v>
      </c>
      <c r="C13777" t="s">
        <v>3072</v>
      </c>
      <c r="D13777" t="s">
        <v>3</v>
      </c>
      <c r="E13777" t="s">
        <v>3071</v>
      </c>
      <c r="F13777" s="4">
        <v>8.3619444444444504</v>
      </c>
      <c r="G13777" s="4">
        <v>8.3550000000000004</v>
      </c>
      <c r="H13777" s="4">
        <v>0.19507975576955999</v>
      </c>
      <c r="I13777" s="4">
        <v>8.6999999999999993</v>
      </c>
      <c r="J13777" s="4">
        <v>7.96</v>
      </c>
      <c r="K13777" s="4">
        <v>8.2149999999999999</v>
      </c>
      <c r="L13777" s="4">
        <v>8.5</v>
      </c>
      <c r="M13777" s="4">
        <v>36</v>
      </c>
    </row>
    <row r="13778" spans="1:13" x14ac:dyDescent="0.2">
      <c r="A13778" s="3">
        <v>44866</v>
      </c>
      <c r="B13778" t="s">
        <v>5092</v>
      </c>
      <c r="C13778" t="s">
        <v>3075</v>
      </c>
      <c r="D13778" t="s">
        <v>1108</v>
      </c>
      <c r="E13778" t="s">
        <v>3074</v>
      </c>
      <c r="F13778" s="4">
        <v>5.0061111111111103</v>
      </c>
      <c r="G13778" s="4">
        <v>5.0650000000000004</v>
      </c>
      <c r="H13778" s="4">
        <v>0.52370262978568705</v>
      </c>
      <c r="I13778" s="4">
        <v>6.01</v>
      </c>
      <c r="J13778" s="4">
        <v>3.9</v>
      </c>
      <c r="K13778" s="4">
        <v>4.76</v>
      </c>
      <c r="L13778" s="4">
        <v>5.32</v>
      </c>
      <c r="M13778" s="4">
        <v>36</v>
      </c>
    </row>
    <row r="13779" spans="1:13" x14ac:dyDescent="0.2">
      <c r="A13779" s="3">
        <v>44866</v>
      </c>
      <c r="B13779" t="s">
        <v>6329</v>
      </c>
      <c r="C13779" t="s">
        <v>3102</v>
      </c>
      <c r="D13779" t="s">
        <v>2141</v>
      </c>
      <c r="E13779" t="s">
        <v>3101</v>
      </c>
      <c r="F13779" s="4">
        <v>4.0340625000000001</v>
      </c>
      <c r="G13779" s="4">
        <v>4</v>
      </c>
      <c r="H13779" s="4">
        <v>0.34446648205313801</v>
      </c>
      <c r="I13779" s="4">
        <v>4.8</v>
      </c>
      <c r="J13779" s="4">
        <v>3.5</v>
      </c>
      <c r="K13779" s="4">
        <v>3.8</v>
      </c>
      <c r="L13779" s="4">
        <v>4.2</v>
      </c>
      <c r="M13779" s="4">
        <v>32</v>
      </c>
    </row>
    <row r="13780" spans="1:13" x14ac:dyDescent="0.2">
      <c r="A13780" s="3">
        <v>44866</v>
      </c>
      <c r="B13780" t="s">
        <v>6171</v>
      </c>
      <c r="C13780" t="s">
        <v>3078</v>
      </c>
      <c r="D13780" t="s">
        <v>1995</v>
      </c>
      <c r="E13780" t="s">
        <v>3077</v>
      </c>
      <c r="F13780" s="4">
        <v>3.8676470588235299</v>
      </c>
      <c r="G13780" s="4">
        <v>3.8</v>
      </c>
      <c r="H13780" s="4">
        <v>0.36088325001668098</v>
      </c>
      <c r="I13780" s="4">
        <v>4.9000000000000004</v>
      </c>
      <c r="J13780" s="4">
        <v>3.16</v>
      </c>
      <c r="K13780" s="4">
        <v>3.6549999999999998</v>
      </c>
      <c r="L13780" s="4">
        <v>4</v>
      </c>
      <c r="M13780" s="4">
        <v>34</v>
      </c>
    </row>
    <row r="13781" spans="1:13" x14ac:dyDescent="0.2">
      <c r="A13781" s="3">
        <v>44866</v>
      </c>
      <c r="B13781" t="s">
        <v>6330</v>
      </c>
      <c r="C13781" t="s">
        <v>3105</v>
      </c>
      <c r="D13781" t="s">
        <v>2142</v>
      </c>
      <c r="E13781" t="s">
        <v>3104</v>
      </c>
      <c r="F13781" s="4">
        <v>3.6349999999999998</v>
      </c>
      <c r="G13781" s="4">
        <v>3.5950000000000002</v>
      </c>
      <c r="H13781" s="4">
        <v>0.241300356545459</v>
      </c>
      <c r="I13781" s="4">
        <v>4.0999999999999996</v>
      </c>
      <c r="J13781" s="4">
        <v>3.13</v>
      </c>
      <c r="K13781" s="4">
        <v>3.5</v>
      </c>
      <c r="L13781" s="4">
        <v>3.8</v>
      </c>
      <c r="M13781" s="4">
        <v>30</v>
      </c>
    </row>
    <row r="13782" spans="1:13" x14ac:dyDescent="0.2">
      <c r="A13782" s="3">
        <v>44866</v>
      </c>
      <c r="B13782" t="s">
        <v>6333</v>
      </c>
      <c r="C13782" t="s">
        <v>3120</v>
      </c>
      <c r="D13782" t="s">
        <v>2145</v>
      </c>
      <c r="E13782" t="s">
        <v>3119</v>
      </c>
      <c r="F13782" s="4">
        <v>0.57342857142857095</v>
      </c>
      <c r="G13782" s="4">
        <v>0.57999999999999996</v>
      </c>
      <c r="H13782" s="4">
        <v>0.148144263098763</v>
      </c>
      <c r="I13782" s="4">
        <v>0.79</v>
      </c>
      <c r="J13782" s="4">
        <v>-0.04</v>
      </c>
      <c r="K13782" s="4">
        <v>0.5</v>
      </c>
      <c r="L13782" s="4">
        <v>0.68</v>
      </c>
      <c r="M13782" s="4">
        <v>35</v>
      </c>
    </row>
    <row r="13783" spans="1:13" x14ac:dyDescent="0.2">
      <c r="A13783" s="3">
        <v>44866</v>
      </c>
      <c r="B13783" t="s">
        <v>6397</v>
      </c>
      <c r="C13783" t="s">
        <v>3123</v>
      </c>
      <c r="D13783" t="s">
        <v>2211</v>
      </c>
      <c r="E13783" t="s">
        <v>3122</v>
      </c>
      <c r="F13783" s="4">
        <v>0.47314285714285698</v>
      </c>
      <c r="G13783" s="4">
        <v>0.45</v>
      </c>
      <c r="H13783" s="4">
        <v>9.9698705772808899E-2</v>
      </c>
      <c r="I13783" s="4">
        <v>0.7</v>
      </c>
      <c r="J13783" s="4">
        <v>0.2</v>
      </c>
      <c r="K13783" s="4">
        <v>0.435</v>
      </c>
      <c r="L13783" s="4">
        <v>0.51500000000000001</v>
      </c>
      <c r="M13783" s="4">
        <v>35</v>
      </c>
    </row>
    <row r="13784" spans="1:13" x14ac:dyDescent="0.2">
      <c r="A13784" s="3">
        <v>44866</v>
      </c>
      <c r="B13784" t="s">
        <v>6461</v>
      </c>
      <c r="C13784" t="s">
        <v>3126</v>
      </c>
      <c r="D13784" t="s">
        <v>2275</v>
      </c>
      <c r="E13784" t="s">
        <v>3125</v>
      </c>
      <c r="F13784" s="4">
        <v>0.51400000000000001</v>
      </c>
      <c r="G13784" s="4">
        <v>0.49</v>
      </c>
      <c r="H13784" s="4">
        <v>9.1013896805733505E-2</v>
      </c>
      <c r="I13784" s="4">
        <v>0.71</v>
      </c>
      <c r="J13784" s="4">
        <v>0.35</v>
      </c>
      <c r="K13784" s="4">
        <v>0.45</v>
      </c>
      <c r="L13784" s="4">
        <v>0.56999999999999995</v>
      </c>
      <c r="M13784" s="4">
        <v>35</v>
      </c>
    </row>
    <row r="13785" spans="1:13" x14ac:dyDescent="0.2">
      <c r="A13785" s="3">
        <v>44866</v>
      </c>
      <c r="B13785" t="s">
        <v>6557</v>
      </c>
      <c r="C13785" t="s">
        <v>3129</v>
      </c>
      <c r="D13785" t="s">
        <v>2347</v>
      </c>
      <c r="E13785" t="s">
        <v>3128</v>
      </c>
      <c r="F13785" s="4">
        <v>2.3714285714285702E-2</v>
      </c>
      <c r="G13785" s="4">
        <v>-0.02</v>
      </c>
      <c r="H13785" s="4">
        <v>0.16315070107267099</v>
      </c>
      <c r="I13785" s="4">
        <v>0.44</v>
      </c>
      <c r="J13785" s="4">
        <v>-0.21</v>
      </c>
      <c r="K13785" s="4">
        <v>-0.08</v>
      </c>
      <c r="L13785" s="4">
        <v>0.1</v>
      </c>
      <c r="M13785" s="4">
        <v>35</v>
      </c>
    </row>
    <row r="13786" spans="1:13" x14ac:dyDescent="0.2">
      <c r="A13786" s="3">
        <v>44866</v>
      </c>
      <c r="B13786" t="s">
        <v>6619</v>
      </c>
      <c r="C13786" t="s">
        <v>3132</v>
      </c>
      <c r="D13786" t="s">
        <v>2409</v>
      </c>
      <c r="E13786" t="s">
        <v>3131</v>
      </c>
      <c r="F13786" s="4">
        <v>-4.5999999999999999E-2</v>
      </c>
      <c r="G13786" s="4">
        <v>-0.04</v>
      </c>
      <c r="H13786" s="4">
        <v>0.168177077545558</v>
      </c>
      <c r="I13786" s="4">
        <v>0.36</v>
      </c>
      <c r="J13786" s="4">
        <v>-0.36</v>
      </c>
      <c r="K13786" s="4">
        <v>-0.185</v>
      </c>
      <c r="L13786" s="4">
        <v>5.5E-2</v>
      </c>
      <c r="M13786" s="4">
        <v>35</v>
      </c>
    </row>
    <row r="13787" spans="1:13" x14ac:dyDescent="0.2">
      <c r="A13787" s="3">
        <v>44866</v>
      </c>
      <c r="B13787" t="s">
        <v>6683</v>
      </c>
      <c r="C13787" t="s">
        <v>3135</v>
      </c>
      <c r="D13787" t="s">
        <v>2473</v>
      </c>
      <c r="E13787" t="s">
        <v>3134</v>
      </c>
      <c r="F13787" s="4">
        <v>0.370571428571429</v>
      </c>
      <c r="G13787" s="4">
        <v>0.36</v>
      </c>
      <c r="H13787" s="4">
        <v>0.108246528463363</v>
      </c>
      <c r="I13787" s="4">
        <v>0.63</v>
      </c>
      <c r="J13787" s="4">
        <v>0.14000000000000001</v>
      </c>
      <c r="K13787" s="4">
        <v>0.3</v>
      </c>
      <c r="L13787" s="4">
        <v>0.45</v>
      </c>
      <c r="M13787" s="4">
        <v>35</v>
      </c>
    </row>
    <row r="13788" spans="1:13" x14ac:dyDescent="0.2">
      <c r="A13788" s="3">
        <v>44866</v>
      </c>
      <c r="B13788" t="s">
        <v>6745</v>
      </c>
      <c r="C13788" t="s">
        <v>3138</v>
      </c>
      <c r="D13788" t="s">
        <v>2535</v>
      </c>
      <c r="E13788" t="s">
        <v>3137</v>
      </c>
      <c r="F13788" s="4">
        <v>0.45257142857142901</v>
      </c>
      <c r="G13788" s="4">
        <v>0.44</v>
      </c>
      <c r="H13788" s="4">
        <v>0.101208662066598</v>
      </c>
      <c r="I13788" s="4">
        <v>0.63</v>
      </c>
      <c r="J13788" s="4">
        <v>0.22</v>
      </c>
      <c r="K13788" s="4">
        <v>0.4</v>
      </c>
      <c r="L13788" s="4">
        <v>0.54500000000000004</v>
      </c>
      <c r="M13788" s="4">
        <v>35</v>
      </c>
    </row>
    <row r="13789" spans="1:13" x14ac:dyDescent="0.2">
      <c r="A13789" s="3">
        <v>44866</v>
      </c>
      <c r="B13789" t="s">
        <v>6808</v>
      </c>
      <c r="C13789" t="s">
        <v>3141</v>
      </c>
      <c r="D13789" t="s">
        <v>2598</v>
      </c>
      <c r="E13789" t="s">
        <v>3140</v>
      </c>
      <c r="F13789" s="4">
        <v>0.35742857142857098</v>
      </c>
      <c r="G13789" s="4">
        <v>0.35</v>
      </c>
      <c r="H13789" s="4">
        <v>6.9423798985263102E-2</v>
      </c>
      <c r="I13789" s="4">
        <v>0.56999999999999995</v>
      </c>
      <c r="J13789" s="4">
        <v>0.25</v>
      </c>
      <c r="K13789" s="4">
        <v>0.3</v>
      </c>
      <c r="L13789" s="4">
        <v>0.39500000000000002</v>
      </c>
      <c r="M13789" s="4">
        <v>35</v>
      </c>
    </row>
    <row r="13790" spans="1:13" x14ac:dyDescent="0.2">
      <c r="A13790" s="3">
        <v>44866</v>
      </c>
      <c r="B13790" t="s">
        <v>6873</v>
      </c>
      <c r="C13790" t="s">
        <v>3144</v>
      </c>
      <c r="D13790" t="s">
        <v>2663</v>
      </c>
      <c r="E13790" t="s">
        <v>3143</v>
      </c>
      <c r="F13790" s="4">
        <v>0.44771428571428601</v>
      </c>
      <c r="G13790" s="4">
        <v>0.44</v>
      </c>
      <c r="H13790" s="4">
        <v>8.7383055104108903E-2</v>
      </c>
      <c r="I13790" s="4">
        <v>0.69</v>
      </c>
      <c r="J13790" s="4">
        <v>0.24</v>
      </c>
      <c r="K13790" s="4">
        <v>0.4</v>
      </c>
      <c r="L13790" s="4">
        <v>0.5</v>
      </c>
      <c r="M13790" s="4">
        <v>35</v>
      </c>
    </row>
    <row r="13791" spans="1:13" x14ac:dyDescent="0.2">
      <c r="A13791" s="3">
        <v>44866</v>
      </c>
      <c r="B13791" t="s">
        <v>6934</v>
      </c>
      <c r="C13791" t="s">
        <v>3147</v>
      </c>
      <c r="D13791" t="s">
        <v>2724</v>
      </c>
      <c r="E13791" t="s">
        <v>3146</v>
      </c>
      <c r="F13791" s="4">
        <v>0.52742857142857102</v>
      </c>
      <c r="G13791" s="4">
        <v>0.56000000000000005</v>
      </c>
      <c r="H13791" s="4">
        <v>0.12521376679486201</v>
      </c>
      <c r="I13791" s="4">
        <v>0.76</v>
      </c>
      <c r="J13791" s="4">
        <v>0.22</v>
      </c>
      <c r="K13791" s="4">
        <v>0.48</v>
      </c>
      <c r="L13791" s="4">
        <v>0.60499999999999998</v>
      </c>
      <c r="M13791" s="4">
        <v>35</v>
      </c>
    </row>
    <row r="13792" spans="1:13" x14ac:dyDescent="0.2">
      <c r="A13792" s="3">
        <v>44866</v>
      </c>
      <c r="B13792" t="s">
        <v>6107</v>
      </c>
      <c r="C13792" t="s">
        <v>3114</v>
      </c>
      <c r="D13792" t="s">
        <v>1931</v>
      </c>
      <c r="E13792" t="s">
        <v>3113</v>
      </c>
      <c r="F13792" s="4">
        <v>0.788333333333333</v>
      </c>
      <c r="G13792" s="4">
        <v>0.76500000000000001</v>
      </c>
      <c r="H13792" s="4">
        <v>0.12545915670049801</v>
      </c>
      <c r="I13792" s="4">
        <v>1.17</v>
      </c>
      <c r="J13792" s="4">
        <v>0.52</v>
      </c>
      <c r="K13792" s="4">
        <v>0.70750000000000002</v>
      </c>
      <c r="L13792" s="4">
        <v>0.84250000000000003</v>
      </c>
      <c r="M13792" s="4">
        <v>36</v>
      </c>
    </row>
    <row r="13793" spans="1:13" x14ac:dyDescent="0.2">
      <c r="A13793" s="3">
        <v>44866</v>
      </c>
      <c r="B13793" t="s">
        <v>6998</v>
      </c>
      <c r="C13793" t="s">
        <v>3150</v>
      </c>
      <c r="D13793" t="s">
        <v>2788</v>
      </c>
      <c r="E13793" t="s">
        <v>3149</v>
      </c>
      <c r="F13793" s="4">
        <v>0.70542857142857096</v>
      </c>
      <c r="G13793" s="4">
        <v>0.73</v>
      </c>
      <c r="H13793" s="4">
        <v>0.137184780006917</v>
      </c>
      <c r="I13793" s="4">
        <v>0.89</v>
      </c>
      <c r="J13793" s="4">
        <v>0.23</v>
      </c>
      <c r="K13793" s="4">
        <v>0.65500000000000003</v>
      </c>
      <c r="L13793" s="4">
        <v>0.79500000000000004</v>
      </c>
      <c r="M13793" s="4">
        <v>35</v>
      </c>
    </row>
    <row r="13794" spans="1:13" x14ac:dyDescent="0.2">
      <c r="A13794" s="3">
        <v>44866</v>
      </c>
      <c r="B13794" t="s">
        <v>6175</v>
      </c>
      <c r="C13794" t="s">
        <v>3117</v>
      </c>
      <c r="D13794" t="s">
        <v>1999</v>
      </c>
      <c r="E13794" t="s">
        <v>3116</v>
      </c>
      <c r="F13794" s="4">
        <v>0.67142857142857104</v>
      </c>
      <c r="G13794" s="4">
        <v>0.66</v>
      </c>
      <c r="H13794" s="4">
        <v>0.13835467757442399</v>
      </c>
      <c r="I13794" s="4">
        <v>1.01</v>
      </c>
      <c r="J13794" s="4">
        <v>0.4</v>
      </c>
      <c r="K13794" s="4">
        <v>0.57999999999999996</v>
      </c>
      <c r="L13794" s="4">
        <v>0.74</v>
      </c>
      <c r="M13794" s="4">
        <v>35</v>
      </c>
    </row>
    <row r="13795" spans="1:13" x14ac:dyDescent="0.2">
      <c r="A13795" s="3">
        <v>44866</v>
      </c>
      <c r="B13795" t="s">
        <v>6933</v>
      </c>
      <c r="C13795" t="s">
        <v>3096</v>
      </c>
      <c r="D13795" t="s">
        <v>2723</v>
      </c>
      <c r="E13795" t="s">
        <v>3095</v>
      </c>
      <c r="F13795" s="4">
        <v>5.1538709677419403</v>
      </c>
      <c r="G13795" s="4">
        <v>5.25</v>
      </c>
      <c r="H13795" s="4">
        <v>0.61228358037407704</v>
      </c>
      <c r="I13795" s="4">
        <v>6.44</v>
      </c>
      <c r="J13795" s="4">
        <v>4.12</v>
      </c>
      <c r="K13795" s="4">
        <v>4.76</v>
      </c>
      <c r="L13795" s="4">
        <v>5.4450000000000003</v>
      </c>
      <c r="M13795" s="4">
        <v>31</v>
      </c>
    </row>
    <row r="13796" spans="1:13" x14ac:dyDescent="0.2">
      <c r="A13796" s="3">
        <v>44866</v>
      </c>
      <c r="B13796" t="s">
        <v>6997</v>
      </c>
      <c r="C13796" t="s">
        <v>3099</v>
      </c>
      <c r="D13796" t="s">
        <v>2787</v>
      </c>
      <c r="E13796" t="s">
        <v>3098</v>
      </c>
      <c r="F13796" s="4">
        <v>4.9858064516129001</v>
      </c>
      <c r="G13796" s="4">
        <v>5.0599999999999996</v>
      </c>
      <c r="H13796" s="4">
        <v>0.57989524452581598</v>
      </c>
      <c r="I13796" s="4">
        <v>5.98</v>
      </c>
      <c r="J13796" s="4">
        <v>3.74</v>
      </c>
      <c r="K13796" s="4">
        <v>4.625</v>
      </c>
      <c r="L13796" s="4">
        <v>5.3849999999999998</v>
      </c>
      <c r="M13796" s="4">
        <v>31</v>
      </c>
    </row>
    <row r="13797" spans="1:13" x14ac:dyDescent="0.2">
      <c r="A13797" s="3">
        <v>44866</v>
      </c>
      <c r="B13797" t="s">
        <v>3091</v>
      </c>
      <c r="C13797" t="s">
        <v>3087</v>
      </c>
      <c r="D13797" t="s">
        <v>8</v>
      </c>
      <c r="E13797" t="s">
        <v>3086</v>
      </c>
      <c r="F13797" s="4">
        <v>8.3209374999999994</v>
      </c>
      <c r="G13797" s="4">
        <v>8.3650000000000002</v>
      </c>
      <c r="H13797" s="4">
        <v>0.68860475753277695</v>
      </c>
      <c r="I13797" s="4">
        <v>9.34</v>
      </c>
      <c r="J13797" s="4">
        <v>4.79</v>
      </c>
      <c r="K13797" s="4">
        <v>8.2974999999999994</v>
      </c>
      <c r="L13797" s="4">
        <v>8.5850000000000009</v>
      </c>
      <c r="M13797" s="4">
        <v>32</v>
      </c>
    </row>
    <row r="13798" spans="1:13" x14ac:dyDescent="0.2">
      <c r="A13798" s="3">
        <v>44866</v>
      </c>
      <c r="B13798" t="s">
        <v>5096</v>
      </c>
      <c r="C13798" t="s">
        <v>3090</v>
      </c>
      <c r="D13798" t="s">
        <v>1110</v>
      </c>
      <c r="E13798" t="s">
        <v>3089</v>
      </c>
      <c r="F13798" s="4">
        <v>4.9596875000000002</v>
      </c>
      <c r="G13798" s="4">
        <v>5.0549999999999997</v>
      </c>
      <c r="H13798" s="4">
        <v>0.596627534834406</v>
      </c>
      <c r="I13798" s="4">
        <v>6</v>
      </c>
      <c r="J13798" s="4">
        <v>3.74</v>
      </c>
      <c r="K13798" s="4">
        <v>4.55</v>
      </c>
      <c r="L13798" s="4">
        <v>5.3775000000000004</v>
      </c>
      <c r="M13798" s="4">
        <v>32</v>
      </c>
    </row>
    <row r="13799" spans="1:13" x14ac:dyDescent="0.2">
      <c r="A13799" s="3">
        <v>44866</v>
      </c>
      <c r="B13799" t="s">
        <v>6331</v>
      </c>
      <c r="C13799" t="s">
        <v>3108</v>
      </c>
      <c r="D13799" t="s">
        <v>2143</v>
      </c>
      <c r="E13799" t="s">
        <v>3107</v>
      </c>
      <c r="F13799" s="4">
        <v>4.1029629629629598</v>
      </c>
      <c r="G13799" s="4">
        <v>4</v>
      </c>
      <c r="H13799" s="4">
        <v>0.41064503495031401</v>
      </c>
      <c r="I13799" s="4">
        <v>5.12</v>
      </c>
      <c r="J13799" s="4">
        <v>3.5</v>
      </c>
      <c r="K13799" s="4">
        <v>3.875</v>
      </c>
      <c r="L13799" s="4">
        <v>4.34</v>
      </c>
      <c r="M13799" s="4">
        <v>27</v>
      </c>
    </row>
    <row r="13800" spans="1:13" x14ac:dyDescent="0.2">
      <c r="A13800" s="3">
        <v>44866</v>
      </c>
      <c r="B13800" t="s">
        <v>6173</v>
      </c>
      <c r="C13800" t="s">
        <v>3093</v>
      </c>
      <c r="D13800" t="s">
        <v>1997</v>
      </c>
      <c r="E13800" t="s">
        <v>3092</v>
      </c>
      <c r="F13800" s="4">
        <v>3.90068965517241</v>
      </c>
      <c r="G13800" s="4">
        <v>3.89</v>
      </c>
      <c r="H13800" s="4">
        <v>0.36068319136330701</v>
      </c>
      <c r="I13800" s="4">
        <v>4.6100000000000003</v>
      </c>
      <c r="J13800" s="4">
        <v>3.3</v>
      </c>
      <c r="K13800" s="4">
        <v>3.6</v>
      </c>
      <c r="L13800" s="4">
        <v>4.0999999999999996</v>
      </c>
      <c r="M13800" s="4">
        <v>29</v>
      </c>
    </row>
    <row r="13801" spans="1:13" x14ac:dyDescent="0.2">
      <c r="A13801" s="3">
        <v>44866</v>
      </c>
      <c r="B13801" t="s">
        <v>6332</v>
      </c>
      <c r="C13801" t="s">
        <v>3111</v>
      </c>
      <c r="D13801" t="s">
        <v>2144</v>
      </c>
      <c r="E13801" t="s">
        <v>3110</v>
      </c>
      <c r="F13801" s="4">
        <v>3.6011538461538501</v>
      </c>
      <c r="G13801" s="4">
        <v>3.55</v>
      </c>
      <c r="H13801" s="4">
        <v>0.23202287685617401</v>
      </c>
      <c r="I13801" s="4">
        <v>4</v>
      </c>
      <c r="J13801" s="4">
        <v>3.3</v>
      </c>
      <c r="K13801" s="4">
        <v>3.4125000000000001</v>
      </c>
      <c r="L13801" s="4">
        <v>3.7749999999999999</v>
      </c>
      <c r="M13801" s="4">
        <v>26</v>
      </c>
    </row>
    <row r="13802" spans="1:13" x14ac:dyDescent="0.2">
      <c r="A13802" s="3">
        <v>44866</v>
      </c>
      <c r="B13802" t="s">
        <v>6490</v>
      </c>
      <c r="C13802" t="s">
        <v>6468</v>
      </c>
      <c r="D13802" t="s">
        <v>2286</v>
      </c>
      <c r="E13802" t="s">
        <v>6467</v>
      </c>
      <c r="F13802" s="4">
        <v>0.52387096774193598</v>
      </c>
      <c r="G13802" s="4">
        <v>0.51</v>
      </c>
      <c r="H13802" s="4">
        <v>0.10688552815527599</v>
      </c>
      <c r="I13802" s="4">
        <v>0.79</v>
      </c>
      <c r="J13802" s="4">
        <v>0.34</v>
      </c>
      <c r="K13802" s="4">
        <v>0.45</v>
      </c>
      <c r="L13802" s="4">
        <v>0.57499999999999996</v>
      </c>
      <c r="M13802" s="4">
        <v>31</v>
      </c>
    </row>
    <row r="13803" spans="1:13" x14ac:dyDescent="0.2">
      <c r="A13803" s="3">
        <v>44866</v>
      </c>
      <c r="B13803" t="s">
        <v>6493</v>
      </c>
      <c r="C13803" t="s">
        <v>6471</v>
      </c>
      <c r="D13803" t="s">
        <v>2287</v>
      </c>
      <c r="E13803" t="s">
        <v>6470</v>
      </c>
      <c r="F13803" s="4">
        <v>0.53870967741935505</v>
      </c>
      <c r="G13803" s="4">
        <v>0.53</v>
      </c>
      <c r="H13803" s="4">
        <v>0.103368013604592</v>
      </c>
      <c r="I13803" s="4">
        <v>0.77</v>
      </c>
      <c r="J13803" s="4">
        <v>0.31</v>
      </c>
      <c r="K13803" s="4">
        <v>0.48</v>
      </c>
      <c r="L13803" s="4">
        <v>0.60499999999999998</v>
      </c>
      <c r="M13803" s="4">
        <v>31</v>
      </c>
    </row>
    <row r="13804" spans="1:13" x14ac:dyDescent="0.2">
      <c r="A13804" s="3">
        <v>44866</v>
      </c>
      <c r="B13804" t="s">
        <v>6496</v>
      </c>
      <c r="C13804" t="s">
        <v>6474</v>
      </c>
      <c r="D13804" t="s">
        <v>2288</v>
      </c>
      <c r="E13804" t="s">
        <v>6473</v>
      </c>
      <c r="F13804" s="4">
        <v>0.48483870967741899</v>
      </c>
      <c r="G13804" s="4">
        <v>0.47</v>
      </c>
      <c r="H13804" s="4">
        <v>9.1099614625673606E-2</v>
      </c>
      <c r="I13804" s="4">
        <v>0.73</v>
      </c>
      <c r="J13804" s="4">
        <v>0.3</v>
      </c>
      <c r="K13804" s="4">
        <v>0.435</v>
      </c>
      <c r="L13804" s="4">
        <v>0.53</v>
      </c>
      <c r="M13804" s="4">
        <v>31</v>
      </c>
    </row>
    <row r="13805" spans="1:13" x14ac:dyDescent="0.2">
      <c r="A13805" s="3">
        <v>44866</v>
      </c>
      <c r="B13805" t="s">
        <v>6558</v>
      </c>
      <c r="C13805" t="s">
        <v>6477</v>
      </c>
      <c r="D13805" t="s">
        <v>2348</v>
      </c>
      <c r="E13805" t="s">
        <v>6476</v>
      </c>
      <c r="F13805" s="4">
        <v>0.42193548387096802</v>
      </c>
      <c r="G13805" s="4">
        <v>0.42</v>
      </c>
      <c r="H13805" s="4">
        <v>0.100346710786111</v>
      </c>
      <c r="I13805" s="4">
        <v>0.72</v>
      </c>
      <c r="J13805" s="4">
        <v>0.14000000000000001</v>
      </c>
      <c r="K13805" s="4">
        <v>0.36499999999999999</v>
      </c>
      <c r="L13805" s="4">
        <v>0.47</v>
      </c>
      <c r="M13805" s="4">
        <v>31</v>
      </c>
    </row>
    <row r="13806" spans="1:13" x14ac:dyDescent="0.2">
      <c r="A13806" s="3">
        <v>44866</v>
      </c>
      <c r="B13806" t="s">
        <v>6620</v>
      </c>
      <c r="C13806" t="s">
        <v>6480</v>
      </c>
      <c r="D13806" t="s">
        <v>2410</v>
      </c>
      <c r="E13806" t="s">
        <v>6479</v>
      </c>
      <c r="F13806" s="4">
        <v>0.35129032258064502</v>
      </c>
      <c r="G13806" s="4">
        <v>0.35</v>
      </c>
      <c r="H13806" s="4">
        <v>5.7950664965058601E-2</v>
      </c>
      <c r="I13806" s="4">
        <v>0.47</v>
      </c>
      <c r="J13806" s="4">
        <v>0.17</v>
      </c>
      <c r="K13806" s="4">
        <v>0.33</v>
      </c>
      <c r="L13806" s="4">
        <v>0.38</v>
      </c>
      <c r="M13806" s="4">
        <v>31</v>
      </c>
    </row>
    <row r="13807" spans="1:13" x14ac:dyDescent="0.2">
      <c r="A13807" s="3">
        <v>44866</v>
      </c>
      <c r="B13807" t="s">
        <v>6684</v>
      </c>
      <c r="C13807" t="s">
        <v>6483</v>
      </c>
      <c r="D13807" t="s">
        <v>2474</v>
      </c>
      <c r="E13807" t="s">
        <v>6482</v>
      </c>
      <c r="F13807" s="4">
        <v>0.39064516129032301</v>
      </c>
      <c r="G13807" s="4">
        <v>0.4</v>
      </c>
      <c r="H13807" s="4">
        <v>8.1196694672914196E-2</v>
      </c>
      <c r="I13807" s="4">
        <v>0.54</v>
      </c>
      <c r="J13807" s="4">
        <v>0.22</v>
      </c>
      <c r="K13807" s="4">
        <v>0.32</v>
      </c>
      <c r="L13807" s="4">
        <v>0.44500000000000001</v>
      </c>
      <c r="M13807" s="4">
        <v>31</v>
      </c>
    </row>
    <row r="13808" spans="1:13" x14ac:dyDescent="0.2">
      <c r="A13808" s="3">
        <v>44866</v>
      </c>
      <c r="B13808" t="s">
        <v>6746</v>
      </c>
      <c r="C13808" t="s">
        <v>6486</v>
      </c>
      <c r="D13808" t="s">
        <v>2536</v>
      </c>
      <c r="E13808" t="s">
        <v>6485</v>
      </c>
      <c r="F13808" s="4">
        <v>0.37129032258064498</v>
      </c>
      <c r="G13808" s="4">
        <v>0.36</v>
      </c>
      <c r="H13808" s="4">
        <v>0.110957707723375</v>
      </c>
      <c r="I13808" s="4">
        <v>0.86</v>
      </c>
      <c r="J13808" s="4">
        <v>0.13</v>
      </c>
      <c r="K13808" s="4">
        <v>0.34</v>
      </c>
      <c r="L13808" s="4">
        <v>0.4</v>
      </c>
      <c r="M13808" s="4">
        <v>31</v>
      </c>
    </row>
    <row r="13809" spans="1:13" x14ac:dyDescent="0.2">
      <c r="A13809" s="3">
        <v>44866</v>
      </c>
      <c r="B13809" t="s">
        <v>6809</v>
      </c>
      <c r="C13809" t="s">
        <v>6489</v>
      </c>
      <c r="D13809" t="s">
        <v>2599</v>
      </c>
      <c r="E13809" t="s">
        <v>6488</v>
      </c>
      <c r="F13809" s="4">
        <v>0.33903225806451598</v>
      </c>
      <c r="G13809" s="4">
        <v>0.34</v>
      </c>
      <c r="H13809" s="4">
        <v>6.5235718166746504E-2</v>
      </c>
      <c r="I13809" s="4">
        <v>0.47</v>
      </c>
      <c r="J13809" s="4">
        <v>0.17</v>
      </c>
      <c r="K13809" s="4">
        <v>0.3</v>
      </c>
      <c r="L13809" s="4">
        <v>0.39500000000000002</v>
      </c>
      <c r="M13809" s="4">
        <v>31</v>
      </c>
    </row>
    <row r="13810" spans="1:13" x14ac:dyDescent="0.2">
      <c r="A13810" s="3">
        <v>44866</v>
      </c>
      <c r="B13810" t="s">
        <v>6874</v>
      </c>
      <c r="C13810" t="s">
        <v>6492</v>
      </c>
      <c r="D13810" t="s">
        <v>2664</v>
      </c>
      <c r="E13810" t="s">
        <v>6491</v>
      </c>
      <c r="F13810" s="4">
        <v>0.39580645161290301</v>
      </c>
      <c r="G13810" s="4">
        <v>0.4</v>
      </c>
      <c r="H13810" s="4">
        <v>6.9798481050730901E-2</v>
      </c>
      <c r="I13810" s="4">
        <v>0.61</v>
      </c>
      <c r="J13810" s="4">
        <v>0.26</v>
      </c>
      <c r="K13810" s="4">
        <v>0.36</v>
      </c>
      <c r="L13810" s="4">
        <v>0.435</v>
      </c>
      <c r="M13810" s="4">
        <v>31</v>
      </c>
    </row>
    <row r="13811" spans="1:13" x14ac:dyDescent="0.2">
      <c r="A13811" s="3">
        <v>44866</v>
      </c>
      <c r="B13811" t="s">
        <v>6935</v>
      </c>
      <c r="C13811" t="s">
        <v>6495</v>
      </c>
      <c r="D13811" t="s">
        <v>2725</v>
      </c>
      <c r="E13811" t="s">
        <v>6494</v>
      </c>
      <c r="F13811" s="4">
        <v>0.331935483870968</v>
      </c>
      <c r="G13811" s="4">
        <v>0.33</v>
      </c>
      <c r="H13811" s="4">
        <v>5.7062501104123198E-2</v>
      </c>
      <c r="I13811" s="4">
        <v>0.48</v>
      </c>
      <c r="J13811" s="4">
        <v>0.23</v>
      </c>
      <c r="K13811" s="4">
        <v>0.29499999999999998</v>
      </c>
      <c r="L13811" s="4">
        <v>0.375</v>
      </c>
      <c r="M13811" s="4">
        <v>31</v>
      </c>
    </row>
    <row r="13812" spans="1:13" x14ac:dyDescent="0.2">
      <c r="A13812" s="3">
        <v>44866</v>
      </c>
      <c r="B13812" t="s">
        <v>6484</v>
      </c>
      <c r="C13812" t="s">
        <v>3153</v>
      </c>
      <c r="D13812" t="s">
        <v>2284</v>
      </c>
      <c r="E13812" t="s">
        <v>3152</v>
      </c>
      <c r="F13812" s="4">
        <v>0.50875000000000004</v>
      </c>
      <c r="G13812" s="4">
        <v>0.51500000000000001</v>
      </c>
      <c r="H13812" s="4">
        <v>7.1920655205311407E-2</v>
      </c>
      <c r="I13812" s="4">
        <v>0.62</v>
      </c>
      <c r="J13812" s="4">
        <v>0.3</v>
      </c>
      <c r="K13812" s="4">
        <v>0.47</v>
      </c>
      <c r="L13812" s="4">
        <v>0.55249999999999999</v>
      </c>
      <c r="M13812" s="4">
        <v>32</v>
      </c>
    </row>
    <row r="13813" spans="1:13" x14ac:dyDescent="0.2">
      <c r="A13813" s="3">
        <v>44866</v>
      </c>
      <c r="B13813" t="s">
        <v>6999</v>
      </c>
      <c r="C13813" t="s">
        <v>6498</v>
      </c>
      <c r="D13813" t="s">
        <v>2789</v>
      </c>
      <c r="E13813" t="s">
        <v>6497</v>
      </c>
      <c r="F13813" s="4">
        <v>0.27483870967741902</v>
      </c>
      <c r="G13813" s="4">
        <v>0.27</v>
      </c>
      <c r="H13813" s="4">
        <v>5.8072998185728003E-2</v>
      </c>
      <c r="I13813" s="4">
        <v>0.42</v>
      </c>
      <c r="J13813" s="4">
        <v>0.17</v>
      </c>
      <c r="K13813" s="4">
        <v>0.245</v>
      </c>
      <c r="L13813" s="4">
        <v>0.3</v>
      </c>
      <c r="M13813" s="4">
        <v>31</v>
      </c>
    </row>
    <row r="13814" spans="1:13" x14ac:dyDescent="0.2">
      <c r="A13814" s="3">
        <v>44866</v>
      </c>
      <c r="B13814" t="s">
        <v>6487</v>
      </c>
      <c r="C13814" t="s">
        <v>6465</v>
      </c>
      <c r="D13814" t="s">
        <v>2285</v>
      </c>
      <c r="E13814" t="s">
        <v>6464</v>
      </c>
      <c r="F13814" s="4">
        <v>0.65064516129032302</v>
      </c>
      <c r="G13814" s="4">
        <v>0.6</v>
      </c>
      <c r="H13814" s="4">
        <v>0.122418285231986</v>
      </c>
      <c r="I13814" s="4">
        <v>0.93</v>
      </c>
      <c r="J13814" s="4">
        <v>0.49</v>
      </c>
      <c r="K13814" s="4">
        <v>0.55500000000000005</v>
      </c>
      <c r="L13814" s="4">
        <v>0.74</v>
      </c>
      <c r="M13814" s="4">
        <v>31</v>
      </c>
    </row>
    <row r="13815" spans="1:13" x14ac:dyDescent="0.2">
      <c r="A13815" s="3">
        <v>44866</v>
      </c>
      <c r="B13815" t="s">
        <v>5405</v>
      </c>
      <c r="C13815" t="s">
        <v>4324</v>
      </c>
      <c r="D13815" t="s">
        <v>1258</v>
      </c>
      <c r="E13815" t="s">
        <v>4323</v>
      </c>
      <c r="F13815" s="4">
        <v>1.4390909090909101</v>
      </c>
      <c r="G13815" s="4">
        <v>1.7</v>
      </c>
      <c r="H13815" s="4">
        <v>0.58072349076584895</v>
      </c>
      <c r="I13815" s="4">
        <v>2</v>
      </c>
      <c r="J13815" s="4">
        <v>-0.1</v>
      </c>
      <c r="K13815" s="4">
        <v>1.4</v>
      </c>
      <c r="L13815" s="4">
        <v>1.8</v>
      </c>
      <c r="M13815" s="4">
        <v>33</v>
      </c>
    </row>
    <row r="13816" spans="1:13" x14ac:dyDescent="0.2">
      <c r="A13816" s="3">
        <v>44866</v>
      </c>
      <c r="B13816" t="s">
        <v>6326</v>
      </c>
      <c r="C13816" t="s">
        <v>4327</v>
      </c>
      <c r="D13816" t="s">
        <v>2138</v>
      </c>
      <c r="E13816" t="s">
        <v>4326</v>
      </c>
      <c r="F13816" s="4">
        <v>0.50787878787878804</v>
      </c>
      <c r="G13816" s="4">
        <v>0.5</v>
      </c>
      <c r="H13816" s="4">
        <v>0.49588782486413702</v>
      </c>
      <c r="I13816" s="4">
        <v>1.3</v>
      </c>
      <c r="J13816" s="4">
        <v>-1</v>
      </c>
      <c r="K13816" s="4">
        <v>0.3</v>
      </c>
      <c r="L13816" s="4">
        <v>0.9</v>
      </c>
      <c r="M13816" s="4">
        <v>33</v>
      </c>
    </row>
    <row r="13817" spans="1:13" x14ac:dyDescent="0.2">
      <c r="A13817" s="3">
        <v>44866</v>
      </c>
      <c r="B13817" t="s">
        <v>6363</v>
      </c>
      <c r="C13817" t="s">
        <v>3942</v>
      </c>
      <c r="D13817" t="s">
        <v>2177</v>
      </c>
      <c r="E13817" t="s">
        <v>3949</v>
      </c>
      <c r="F13817" s="4">
        <v>20.085555555555601</v>
      </c>
      <c r="G13817" s="4">
        <v>20.02</v>
      </c>
      <c r="H13817" s="4">
        <v>0.42303239858952901</v>
      </c>
      <c r="I13817" s="4">
        <v>21.07</v>
      </c>
      <c r="J13817" s="4">
        <v>19.5</v>
      </c>
      <c r="K13817" s="4">
        <v>19.8</v>
      </c>
      <c r="L13817" s="4">
        <v>20.3</v>
      </c>
      <c r="M13817" s="4">
        <v>27</v>
      </c>
    </row>
    <row r="13818" spans="1:13" x14ac:dyDescent="0.2">
      <c r="A13818" s="3">
        <v>44866</v>
      </c>
      <c r="B13818" t="s">
        <v>6428</v>
      </c>
      <c r="C13818" t="s">
        <v>3952</v>
      </c>
      <c r="D13818" t="s">
        <v>2242</v>
      </c>
      <c r="E13818" t="s">
        <v>3951</v>
      </c>
      <c r="F13818" s="4">
        <v>20.134444444444402</v>
      </c>
      <c r="G13818" s="4">
        <v>20.100000000000001</v>
      </c>
      <c r="H13818" s="4">
        <v>0.471334711491112</v>
      </c>
      <c r="I13818" s="4">
        <v>21.31</v>
      </c>
      <c r="J13818" s="4">
        <v>19.3</v>
      </c>
      <c r="K13818" s="4">
        <v>19.824999999999999</v>
      </c>
      <c r="L13818" s="4">
        <v>20.234999999999999</v>
      </c>
      <c r="M13818" s="4">
        <v>27</v>
      </c>
    </row>
    <row r="13819" spans="1:13" x14ac:dyDescent="0.2">
      <c r="A13819" s="3">
        <v>44866</v>
      </c>
      <c r="B13819" t="s">
        <v>6287</v>
      </c>
      <c r="C13819" t="s">
        <v>3939</v>
      </c>
      <c r="D13819" t="s">
        <v>2099</v>
      </c>
      <c r="E13819" t="s">
        <v>3947</v>
      </c>
      <c r="F13819" s="4">
        <v>20.004117647058798</v>
      </c>
      <c r="G13819" s="4">
        <v>19.989999999999998</v>
      </c>
      <c r="H13819" s="4">
        <v>0.39476205066956599</v>
      </c>
      <c r="I13819" s="4">
        <v>21</v>
      </c>
      <c r="J13819" s="4">
        <v>19.5</v>
      </c>
      <c r="K13819" s="4">
        <v>19.732500000000002</v>
      </c>
      <c r="L13819" s="4">
        <v>20.190000000000001</v>
      </c>
      <c r="M13819" s="4">
        <v>34</v>
      </c>
    </row>
    <row r="13820" spans="1:13" x14ac:dyDescent="0.2">
      <c r="A13820" s="3">
        <v>44866</v>
      </c>
      <c r="B13820" t="s">
        <v>3940</v>
      </c>
      <c r="C13820" t="s">
        <v>3936</v>
      </c>
      <c r="D13820" t="s">
        <v>291</v>
      </c>
      <c r="E13820" t="s">
        <v>3935</v>
      </c>
      <c r="F13820" s="4">
        <v>20.004117647058798</v>
      </c>
      <c r="G13820" s="4">
        <v>19.989999999999998</v>
      </c>
      <c r="H13820" s="4">
        <v>0.39476205066956599</v>
      </c>
      <c r="I13820" s="4">
        <v>21</v>
      </c>
      <c r="J13820" s="4">
        <v>19.5</v>
      </c>
      <c r="K13820" s="4">
        <v>19.732500000000002</v>
      </c>
      <c r="L13820" s="4">
        <v>20.190000000000001</v>
      </c>
      <c r="M13820" s="4">
        <v>34</v>
      </c>
    </row>
    <row r="13821" spans="1:13" x14ac:dyDescent="0.2">
      <c r="A13821" s="3">
        <v>44866</v>
      </c>
      <c r="B13821" t="s">
        <v>5349</v>
      </c>
      <c r="C13821" t="s">
        <v>3939</v>
      </c>
      <c r="D13821" t="s">
        <v>1219</v>
      </c>
      <c r="E13821" t="s">
        <v>3938</v>
      </c>
      <c r="F13821" s="4">
        <v>20.7111764705882</v>
      </c>
      <c r="G13821" s="4">
        <v>20.844999999999999</v>
      </c>
      <c r="H13821" s="4">
        <v>0.63981419985702204</v>
      </c>
      <c r="I13821" s="4">
        <v>22</v>
      </c>
      <c r="J13821" s="4">
        <v>19.3</v>
      </c>
      <c r="K13821" s="4">
        <v>20.355</v>
      </c>
      <c r="L13821" s="4">
        <v>21.13</v>
      </c>
      <c r="M13821" s="4">
        <v>34</v>
      </c>
    </row>
    <row r="13822" spans="1:13" x14ac:dyDescent="0.2">
      <c r="A13822" s="3">
        <v>44866</v>
      </c>
      <c r="B13822" t="s">
        <v>6286</v>
      </c>
      <c r="C13822" t="s">
        <v>3942</v>
      </c>
      <c r="D13822" t="s">
        <v>2098</v>
      </c>
      <c r="E13822" t="s">
        <v>3941</v>
      </c>
      <c r="F13822" s="4">
        <v>21.1034482758621</v>
      </c>
      <c r="G13822" s="4">
        <v>21.25</v>
      </c>
      <c r="H13822" s="4">
        <v>0.83973327339301596</v>
      </c>
      <c r="I13822" s="4">
        <v>22.58</v>
      </c>
      <c r="J13822" s="4">
        <v>19</v>
      </c>
      <c r="K13822" s="4">
        <v>20.65</v>
      </c>
      <c r="L13822" s="4">
        <v>21.55</v>
      </c>
      <c r="M13822" s="4">
        <v>29</v>
      </c>
    </row>
    <row r="13823" spans="1:13" x14ac:dyDescent="0.2">
      <c r="A13823" s="3">
        <v>44866</v>
      </c>
      <c r="B13823" t="s">
        <v>3583</v>
      </c>
      <c r="C13823" t="s">
        <v>3579</v>
      </c>
      <c r="D13823" t="s">
        <v>172</v>
      </c>
      <c r="E13823" t="s">
        <v>3578</v>
      </c>
      <c r="F13823" s="4">
        <v>2.79</v>
      </c>
      <c r="G13823" s="4">
        <v>2.8</v>
      </c>
      <c r="H13823" s="4">
        <v>0.240611964887573</v>
      </c>
      <c r="I13823" s="4">
        <v>3.1</v>
      </c>
      <c r="J13823" s="4">
        <v>2.2999999999999998</v>
      </c>
      <c r="K13823" s="4">
        <v>2.5499999999999998</v>
      </c>
      <c r="L13823" s="4">
        <v>3</v>
      </c>
      <c r="M13823" s="4">
        <v>35</v>
      </c>
    </row>
    <row r="13824" spans="1:13" x14ac:dyDescent="0.2">
      <c r="A13824" s="3">
        <v>44866</v>
      </c>
      <c r="B13824" t="s">
        <v>5214</v>
      </c>
      <c r="C13824" t="s">
        <v>3582</v>
      </c>
      <c r="D13824" t="s">
        <v>1170</v>
      </c>
      <c r="E13824" t="s">
        <v>3581</v>
      </c>
      <c r="F13824" s="4">
        <v>0.948888888888889</v>
      </c>
      <c r="G13824" s="4">
        <v>0.94499999999999995</v>
      </c>
      <c r="H13824" s="4">
        <v>0.484707733899086</v>
      </c>
      <c r="I13824" s="4">
        <v>2.2000000000000002</v>
      </c>
      <c r="J13824" s="4">
        <v>0</v>
      </c>
      <c r="K13824" s="4">
        <v>0.6</v>
      </c>
      <c r="L13824" s="4">
        <v>1.2075</v>
      </c>
      <c r="M13824" s="4">
        <v>36</v>
      </c>
    </row>
    <row r="13825" spans="1:13" x14ac:dyDescent="0.2">
      <c r="A13825" s="3">
        <v>44866</v>
      </c>
      <c r="B13825" t="s">
        <v>6233</v>
      </c>
      <c r="C13825" t="s">
        <v>3585</v>
      </c>
      <c r="D13825" t="s">
        <v>2057</v>
      </c>
      <c r="E13825" t="s">
        <v>3584</v>
      </c>
      <c r="F13825" s="4">
        <v>1.73483870967742</v>
      </c>
      <c r="G13825" s="4">
        <v>1.9</v>
      </c>
      <c r="H13825" s="4">
        <v>0.62899322183810502</v>
      </c>
      <c r="I13825" s="4">
        <v>2.5</v>
      </c>
      <c r="J13825" s="4">
        <v>-0.2</v>
      </c>
      <c r="K13825" s="4">
        <v>1.7</v>
      </c>
      <c r="L13825" s="4">
        <v>2</v>
      </c>
      <c r="M13825" s="4">
        <v>31</v>
      </c>
    </row>
    <row r="13826" spans="1:13" x14ac:dyDescent="0.2">
      <c r="A13826" s="3">
        <v>44866</v>
      </c>
      <c r="B13826" t="s">
        <v>6234</v>
      </c>
      <c r="C13826" t="s">
        <v>3597</v>
      </c>
      <c r="D13826" t="s">
        <v>2058</v>
      </c>
      <c r="E13826" t="s">
        <v>3596</v>
      </c>
      <c r="F13826" s="4">
        <v>1.7364285714285701</v>
      </c>
      <c r="G13826" s="4">
        <v>1.8</v>
      </c>
      <c r="H13826" s="4">
        <v>0.72287601665135903</v>
      </c>
      <c r="I13826" s="4">
        <v>3.2</v>
      </c>
      <c r="J13826" s="4">
        <v>0.17</v>
      </c>
      <c r="K13826" s="4">
        <v>1.3149999999999999</v>
      </c>
      <c r="L13826" s="4">
        <v>2.2475000000000001</v>
      </c>
      <c r="M13826" s="4">
        <v>28</v>
      </c>
    </row>
    <row r="13827" spans="1:13" x14ac:dyDescent="0.2">
      <c r="A13827" s="3">
        <v>44866</v>
      </c>
      <c r="B13827" t="s">
        <v>6235</v>
      </c>
      <c r="C13827" t="s">
        <v>3600</v>
      </c>
      <c r="D13827" t="s">
        <v>2059</v>
      </c>
      <c r="E13827" t="s">
        <v>3599</v>
      </c>
      <c r="F13827" s="4">
        <v>0.91642857142857104</v>
      </c>
      <c r="G13827" s="4">
        <v>0.89500000000000002</v>
      </c>
      <c r="H13827" s="4">
        <v>0.65422962491498504</v>
      </c>
      <c r="I13827" s="4">
        <v>2.5</v>
      </c>
      <c r="J13827" s="4">
        <v>-0.47</v>
      </c>
      <c r="K13827" s="4">
        <v>0.6</v>
      </c>
      <c r="L13827" s="4">
        <v>1.2324999999999999</v>
      </c>
      <c r="M13827" s="4">
        <v>28</v>
      </c>
    </row>
    <row r="13828" spans="1:13" x14ac:dyDescent="0.2">
      <c r="A13828" s="3">
        <v>44866</v>
      </c>
      <c r="B13828" t="s">
        <v>6236</v>
      </c>
      <c r="C13828" t="s">
        <v>3603</v>
      </c>
      <c r="D13828" t="s">
        <v>2060</v>
      </c>
      <c r="E13828" t="s">
        <v>3602</v>
      </c>
      <c r="F13828" s="4">
        <v>0.51249999999999996</v>
      </c>
      <c r="G13828" s="4">
        <v>0.5</v>
      </c>
      <c r="H13828" s="4">
        <v>0.67582391416918897</v>
      </c>
      <c r="I13828" s="4">
        <v>2</v>
      </c>
      <c r="J13828" s="4">
        <v>-0.91</v>
      </c>
      <c r="K13828" s="4">
        <v>8.2500000000000004E-2</v>
      </c>
      <c r="L13828" s="4">
        <v>1.0249999999999999</v>
      </c>
      <c r="M13828" s="4">
        <v>28</v>
      </c>
    </row>
    <row r="13829" spans="1:13" x14ac:dyDescent="0.2">
      <c r="A13829" s="3">
        <v>44866</v>
      </c>
      <c r="B13829" t="s">
        <v>5220</v>
      </c>
      <c r="C13829" t="s">
        <v>3594</v>
      </c>
      <c r="D13829" t="s">
        <v>1174</v>
      </c>
      <c r="E13829" t="s">
        <v>3593</v>
      </c>
      <c r="F13829" s="4">
        <v>2.82964285714286</v>
      </c>
      <c r="G13829" s="4">
        <v>3.0249999999999999</v>
      </c>
      <c r="H13829" s="4">
        <v>0.88897144953886897</v>
      </c>
      <c r="I13829" s="4">
        <v>3.84</v>
      </c>
      <c r="J13829" s="4">
        <v>0.2</v>
      </c>
      <c r="K13829" s="4">
        <v>2.4824999999999999</v>
      </c>
      <c r="L13829" s="4">
        <v>3.5024999999999999</v>
      </c>
      <c r="M13829" s="4">
        <v>28</v>
      </c>
    </row>
    <row r="13830" spans="1:13" x14ac:dyDescent="0.2">
      <c r="A13830" s="3">
        <v>44866</v>
      </c>
      <c r="B13830" t="s">
        <v>6237</v>
      </c>
      <c r="C13830" t="s">
        <v>3606</v>
      </c>
      <c r="D13830" t="s">
        <v>2061</v>
      </c>
      <c r="E13830" t="s">
        <v>3605</v>
      </c>
      <c r="F13830" s="4">
        <v>0.76571428571428601</v>
      </c>
      <c r="G13830" s="4">
        <v>0.7</v>
      </c>
      <c r="H13830" s="4">
        <v>0.62668101976132995</v>
      </c>
      <c r="I13830" s="4">
        <v>1.9</v>
      </c>
      <c r="J13830" s="4">
        <v>-0.6</v>
      </c>
      <c r="K13830" s="4">
        <v>0.38</v>
      </c>
      <c r="L13830" s="4">
        <v>1.2849999999999999</v>
      </c>
      <c r="M13830" s="4">
        <v>28</v>
      </c>
    </row>
    <row r="13831" spans="1:13" x14ac:dyDescent="0.2">
      <c r="A13831" s="3">
        <v>44866</v>
      </c>
      <c r="B13831" t="s">
        <v>6280</v>
      </c>
      <c r="C13831" t="s">
        <v>3873</v>
      </c>
      <c r="D13831" t="s">
        <v>2092</v>
      </c>
      <c r="E13831" t="s">
        <v>3872</v>
      </c>
      <c r="F13831" s="4">
        <v>-8.8947368421052594E-2</v>
      </c>
      <c r="G13831" s="4">
        <v>0.1</v>
      </c>
      <c r="H13831" s="4">
        <v>0.68268989817927095</v>
      </c>
      <c r="I13831" s="4">
        <v>0.5</v>
      </c>
      <c r="J13831" s="4">
        <v>-2.4700000000000002</v>
      </c>
      <c r="K13831" s="4">
        <v>-0.2</v>
      </c>
      <c r="L13831" s="4">
        <v>0.27500000000000002</v>
      </c>
      <c r="M13831" s="4">
        <v>19</v>
      </c>
    </row>
    <row r="13832" spans="1:13" x14ac:dyDescent="0.2">
      <c r="A13832" s="3">
        <v>44866</v>
      </c>
      <c r="B13832" t="s">
        <v>6281</v>
      </c>
      <c r="C13832" t="s">
        <v>3876</v>
      </c>
      <c r="D13832" t="s">
        <v>2093</v>
      </c>
      <c r="E13832" t="s">
        <v>3875</v>
      </c>
      <c r="F13832" s="4">
        <v>0.16789473684210501</v>
      </c>
      <c r="G13832" s="4">
        <v>0.03</v>
      </c>
      <c r="H13832" s="4">
        <v>0.73487397972840995</v>
      </c>
      <c r="I13832" s="4">
        <v>2.91</v>
      </c>
      <c r="J13832" s="4">
        <v>-0.9</v>
      </c>
      <c r="K13832" s="4">
        <v>-0.08</v>
      </c>
      <c r="L13832" s="4">
        <v>0.22500000000000001</v>
      </c>
      <c r="M13832" s="4">
        <v>19</v>
      </c>
    </row>
    <row r="13833" spans="1:13" x14ac:dyDescent="0.2">
      <c r="A13833" s="3">
        <v>44866</v>
      </c>
      <c r="B13833" t="s">
        <v>6282</v>
      </c>
      <c r="C13833" t="s">
        <v>3879</v>
      </c>
      <c r="D13833" t="s">
        <v>2094</v>
      </c>
      <c r="E13833" t="s">
        <v>3878</v>
      </c>
      <c r="F13833" s="4">
        <v>0.34631578947368402</v>
      </c>
      <c r="G13833" s="4">
        <v>0.3</v>
      </c>
      <c r="H13833" s="4">
        <v>0.50013565411258198</v>
      </c>
      <c r="I13833" s="4">
        <v>1.4</v>
      </c>
      <c r="J13833" s="4">
        <v>-0.4</v>
      </c>
      <c r="K13833" s="4">
        <v>5.5E-2</v>
      </c>
      <c r="L13833" s="4">
        <v>0.57999999999999996</v>
      </c>
      <c r="M13833" s="4">
        <v>19</v>
      </c>
    </row>
    <row r="13834" spans="1:13" x14ac:dyDescent="0.2">
      <c r="A13834" s="3">
        <v>44866</v>
      </c>
      <c r="B13834" t="s">
        <v>5340</v>
      </c>
      <c r="C13834" t="s">
        <v>3870</v>
      </c>
      <c r="D13834" t="s">
        <v>1216</v>
      </c>
      <c r="E13834" t="s">
        <v>3869</v>
      </c>
      <c r="F13834" s="4">
        <v>8.0526315789473696E-2</v>
      </c>
      <c r="G13834" s="4">
        <v>0.01</v>
      </c>
      <c r="H13834" s="4">
        <v>0.323289922931424</v>
      </c>
      <c r="I13834" s="4">
        <v>0.62</v>
      </c>
      <c r="J13834" s="4">
        <v>-0.5</v>
      </c>
      <c r="K13834" s="4">
        <v>-0.19</v>
      </c>
      <c r="L13834" s="4">
        <v>0.35</v>
      </c>
      <c r="M13834" s="4">
        <v>19</v>
      </c>
    </row>
    <row r="13835" spans="1:13" x14ac:dyDescent="0.2">
      <c r="A13835" s="3">
        <v>44866</v>
      </c>
      <c r="B13835" t="s">
        <v>6283</v>
      </c>
      <c r="C13835" t="s">
        <v>3882</v>
      </c>
      <c r="D13835" t="s">
        <v>2095</v>
      </c>
      <c r="E13835" t="s">
        <v>3881</v>
      </c>
      <c r="F13835" s="4">
        <v>0.223157894736842</v>
      </c>
      <c r="G13835" s="4">
        <v>0.2</v>
      </c>
      <c r="H13835" s="4">
        <v>0.491653136893831</v>
      </c>
      <c r="I13835" s="4">
        <v>1.6</v>
      </c>
      <c r="J13835" s="4">
        <v>-0.51</v>
      </c>
      <c r="K13835" s="4">
        <v>0</v>
      </c>
      <c r="L13835" s="4">
        <v>0.49</v>
      </c>
      <c r="M13835" s="4">
        <v>19</v>
      </c>
    </row>
    <row r="13836" spans="1:13" x14ac:dyDescent="0.2">
      <c r="A13836" s="3">
        <v>44896</v>
      </c>
      <c r="B13836" t="s">
        <v>3931</v>
      </c>
      <c r="C13836" t="s">
        <v>3927</v>
      </c>
      <c r="D13836" t="s">
        <v>288</v>
      </c>
      <c r="E13836" t="s">
        <v>3926</v>
      </c>
      <c r="F13836" s="4">
        <v>9.5665217391304296</v>
      </c>
      <c r="G13836" s="4">
        <v>9.5</v>
      </c>
      <c r="H13836" s="4">
        <v>0.46092405897532901</v>
      </c>
      <c r="I13836" s="4">
        <v>10.65</v>
      </c>
      <c r="J13836" s="4">
        <v>8.9</v>
      </c>
      <c r="K13836" s="4">
        <v>9.2750000000000004</v>
      </c>
      <c r="L13836" s="4">
        <v>9.8650000000000002</v>
      </c>
      <c r="M13836" s="4">
        <v>23</v>
      </c>
    </row>
    <row r="13837" spans="1:13" x14ac:dyDescent="0.2">
      <c r="A13837" s="3">
        <v>44896</v>
      </c>
      <c r="B13837" t="s">
        <v>5346</v>
      </c>
      <c r="C13837" t="s">
        <v>3930</v>
      </c>
      <c r="D13837" t="s">
        <v>1218</v>
      </c>
      <c r="E13837" t="s">
        <v>3929</v>
      </c>
      <c r="F13837" s="4">
        <v>9.2973913043478298</v>
      </c>
      <c r="G13837" s="4">
        <v>9.32</v>
      </c>
      <c r="H13837" s="4">
        <v>0.67650987623849301</v>
      </c>
      <c r="I13837" s="4">
        <v>10.75</v>
      </c>
      <c r="J13837" s="4">
        <v>8</v>
      </c>
      <c r="K13837" s="4">
        <v>9</v>
      </c>
      <c r="L13837" s="4">
        <v>9.75</v>
      </c>
      <c r="M13837" s="4">
        <v>23</v>
      </c>
    </row>
    <row r="13838" spans="1:13" x14ac:dyDescent="0.2">
      <c r="A13838" s="3">
        <v>44896</v>
      </c>
      <c r="B13838" t="s">
        <v>6285</v>
      </c>
      <c r="C13838" t="s">
        <v>3933</v>
      </c>
      <c r="D13838" t="s">
        <v>2097</v>
      </c>
      <c r="E13838" t="s">
        <v>3932</v>
      </c>
      <c r="F13838" s="4">
        <v>8.46619047619048</v>
      </c>
      <c r="G13838" s="4">
        <v>8.6</v>
      </c>
      <c r="H13838" s="4">
        <v>0.77170250868113799</v>
      </c>
      <c r="I13838" s="4">
        <v>10.07</v>
      </c>
      <c r="J13838" s="4">
        <v>6.89</v>
      </c>
      <c r="K13838" s="4">
        <v>8</v>
      </c>
      <c r="L13838" s="4">
        <v>8.85</v>
      </c>
      <c r="M13838" s="4">
        <v>21</v>
      </c>
    </row>
    <row r="13839" spans="1:13" x14ac:dyDescent="0.2">
      <c r="A13839" s="3">
        <v>44896</v>
      </c>
      <c r="B13839" t="s">
        <v>7163</v>
      </c>
      <c r="C13839" t="s">
        <v>5348</v>
      </c>
      <c r="D13839" t="s">
        <v>2953</v>
      </c>
      <c r="E13839" t="s">
        <v>5347</v>
      </c>
      <c r="F13839" s="4">
        <v>7.92055555555556</v>
      </c>
      <c r="G13839" s="4">
        <v>8.2650000000000006</v>
      </c>
      <c r="H13839" s="4">
        <v>1.0455590805160999</v>
      </c>
      <c r="I13839" s="4">
        <v>9.1999999999999993</v>
      </c>
      <c r="J13839" s="4">
        <v>5.8</v>
      </c>
      <c r="K13839" s="4">
        <v>7.1050000000000004</v>
      </c>
      <c r="L13839" s="4">
        <v>8.58</v>
      </c>
      <c r="M13839" s="4">
        <v>18</v>
      </c>
    </row>
    <row r="13840" spans="1:13" x14ac:dyDescent="0.2">
      <c r="A13840" s="3">
        <v>44896</v>
      </c>
      <c r="B13840" t="s">
        <v>3922</v>
      </c>
      <c r="C13840" t="s">
        <v>3918</v>
      </c>
      <c r="D13840" t="s">
        <v>285</v>
      </c>
      <c r="E13840" t="s">
        <v>3917</v>
      </c>
      <c r="F13840" s="4">
        <v>10.4628571428571</v>
      </c>
      <c r="G13840" s="4">
        <v>10.5</v>
      </c>
      <c r="H13840" s="4">
        <v>0.21949195788620501</v>
      </c>
      <c r="I13840" s="4">
        <v>11</v>
      </c>
      <c r="J13840" s="4">
        <v>9.99</v>
      </c>
      <c r="K13840" s="4">
        <v>10.397500000000001</v>
      </c>
      <c r="L13840" s="4">
        <v>10.5525</v>
      </c>
      <c r="M13840" s="4">
        <v>28</v>
      </c>
    </row>
    <row r="13841" spans="1:13" x14ac:dyDescent="0.2">
      <c r="A13841" s="3">
        <v>44896</v>
      </c>
      <c r="B13841" t="s">
        <v>5343</v>
      </c>
      <c r="C13841" t="s">
        <v>3921</v>
      </c>
      <c r="D13841" t="s">
        <v>1217</v>
      </c>
      <c r="E13841" t="s">
        <v>3920</v>
      </c>
      <c r="F13841" s="4">
        <v>9.9853571428571399</v>
      </c>
      <c r="G13841" s="4">
        <v>9.9749999999999996</v>
      </c>
      <c r="H13841" s="4">
        <v>0.83996685182768505</v>
      </c>
      <c r="I13841" s="4">
        <v>11.81</v>
      </c>
      <c r="J13841" s="4">
        <v>8</v>
      </c>
      <c r="K13841" s="4">
        <v>9.49</v>
      </c>
      <c r="L13841" s="4">
        <v>10.47</v>
      </c>
      <c r="M13841" s="4">
        <v>28</v>
      </c>
    </row>
    <row r="13842" spans="1:13" x14ac:dyDescent="0.2">
      <c r="A13842" s="3">
        <v>44896</v>
      </c>
      <c r="B13842" t="s">
        <v>6284</v>
      </c>
      <c r="C13842" t="s">
        <v>3924</v>
      </c>
      <c r="D13842" t="s">
        <v>2096</v>
      </c>
      <c r="E13842" t="s">
        <v>3923</v>
      </c>
      <c r="F13842" s="4">
        <v>8.0975999999999999</v>
      </c>
      <c r="G13842" s="4">
        <v>7.81</v>
      </c>
      <c r="H13842" s="4">
        <v>1.17382309854026</v>
      </c>
      <c r="I13842" s="4">
        <v>11.56</v>
      </c>
      <c r="J13842" s="4">
        <v>5.85</v>
      </c>
      <c r="K13842" s="4">
        <v>7.5</v>
      </c>
      <c r="L13842" s="4">
        <v>8.52</v>
      </c>
      <c r="M13842" s="4">
        <v>25</v>
      </c>
    </row>
    <row r="13843" spans="1:13" x14ac:dyDescent="0.2">
      <c r="A13843" s="3">
        <v>44896</v>
      </c>
      <c r="B13843" t="s">
        <v>7162</v>
      </c>
      <c r="C13843" t="s">
        <v>5345</v>
      </c>
      <c r="D13843" t="s">
        <v>2952</v>
      </c>
      <c r="E13843" t="s">
        <v>5344</v>
      </c>
      <c r="F13843" s="4">
        <v>7.1786363636363602</v>
      </c>
      <c r="G13843" s="4">
        <v>7.09</v>
      </c>
      <c r="H13843" s="4">
        <v>1.50042310050182</v>
      </c>
      <c r="I13843" s="4">
        <v>11</v>
      </c>
      <c r="J13843" s="4">
        <v>5</v>
      </c>
      <c r="K13843" s="4">
        <v>5.8125</v>
      </c>
      <c r="L13843" s="4">
        <v>8.0824999999999996</v>
      </c>
      <c r="M13843" s="4">
        <v>22</v>
      </c>
    </row>
    <row r="13844" spans="1:13" x14ac:dyDescent="0.2">
      <c r="A13844" s="3">
        <v>44896</v>
      </c>
      <c r="B13844" t="s">
        <v>5355</v>
      </c>
      <c r="C13844" t="s">
        <v>3988</v>
      </c>
      <c r="D13844" t="s">
        <v>1222</v>
      </c>
      <c r="E13844" t="s">
        <v>3987</v>
      </c>
      <c r="F13844" s="4">
        <v>3.3870833333333299</v>
      </c>
      <c r="G13844" s="4">
        <v>3.3</v>
      </c>
      <c r="H13844" s="4">
        <v>0.220207000770652</v>
      </c>
      <c r="I13844" s="4">
        <v>4</v>
      </c>
      <c r="J13844" s="4">
        <v>3.01</v>
      </c>
      <c r="K13844" s="4">
        <v>3.2949999999999999</v>
      </c>
      <c r="L13844" s="4">
        <v>3.5</v>
      </c>
      <c r="M13844" s="4">
        <v>24</v>
      </c>
    </row>
    <row r="13845" spans="1:13" x14ac:dyDescent="0.2">
      <c r="A13845" s="3">
        <v>44896</v>
      </c>
      <c r="B13845" t="s">
        <v>6289</v>
      </c>
      <c r="C13845" t="s">
        <v>3991</v>
      </c>
      <c r="D13845" t="s">
        <v>2101</v>
      </c>
      <c r="E13845" t="s">
        <v>3990</v>
      </c>
      <c r="F13845" s="4">
        <v>3.6708333333333298</v>
      </c>
      <c r="G13845" s="4">
        <v>3.68</v>
      </c>
      <c r="H13845" s="4">
        <v>0.263602412515625</v>
      </c>
      <c r="I13845" s="4">
        <v>4.5</v>
      </c>
      <c r="J13845" s="4">
        <v>3.2</v>
      </c>
      <c r="K13845" s="4">
        <v>3.5</v>
      </c>
      <c r="L13845" s="4">
        <v>3.8</v>
      </c>
      <c r="M13845" s="4">
        <v>24</v>
      </c>
    </row>
    <row r="13846" spans="1:13" x14ac:dyDescent="0.2">
      <c r="A13846" s="3">
        <v>44896</v>
      </c>
      <c r="B13846" t="s">
        <v>7167</v>
      </c>
      <c r="C13846" t="s">
        <v>5357</v>
      </c>
      <c r="D13846" t="s">
        <v>2957</v>
      </c>
      <c r="E13846" t="s">
        <v>5356</v>
      </c>
      <c r="F13846" s="4">
        <v>3.5129999999999999</v>
      </c>
      <c r="G13846" s="4">
        <v>3.5</v>
      </c>
      <c r="H13846" s="4">
        <v>0.29657873721563599</v>
      </c>
      <c r="I13846" s="4">
        <v>4.3</v>
      </c>
      <c r="J13846" s="4">
        <v>3.05</v>
      </c>
      <c r="K13846" s="4">
        <v>3.3</v>
      </c>
      <c r="L13846" s="4">
        <v>3.7</v>
      </c>
      <c r="M13846" s="4">
        <v>20</v>
      </c>
    </row>
    <row r="13847" spans="1:13" x14ac:dyDescent="0.2">
      <c r="A13847" s="3">
        <v>44896</v>
      </c>
      <c r="B13847" t="s">
        <v>5358</v>
      </c>
      <c r="C13847" t="s">
        <v>3994</v>
      </c>
      <c r="D13847" t="s">
        <v>1223</v>
      </c>
      <c r="E13847" t="s">
        <v>3993</v>
      </c>
      <c r="F13847" s="4">
        <v>3.47444444444444</v>
      </c>
      <c r="G13847" s="4">
        <v>3.4</v>
      </c>
      <c r="H13847" s="4">
        <v>0.187725932255045</v>
      </c>
      <c r="I13847" s="4">
        <v>4</v>
      </c>
      <c r="J13847" s="4">
        <v>3.2</v>
      </c>
      <c r="K13847" s="4">
        <v>3.335</v>
      </c>
      <c r="L13847" s="4">
        <v>3.5649999999999999</v>
      </c>
      <c r="M13847" s="4">
        <v>27</v>
      </c>
    </row>
    <row r="13848" spans="1:13" x14ac:dyDescent="0.2">
      <c r="A13848" s="3">
        <v>44896</v>
      </c>
      <c r="B13848" t="s">
        <v>6290</v>
      </c>
      <c r="C13848" t="s">
        <v>3997</v>
      </c>
      <c r="D13848" t="s">
        <v>2102</v>
      </c>
      <c r="E13848" t="s">
        <v>3996</v>
      </c>
      <c r="F13848" s="4">
        <v>3.6733333333333298</v>
      </c>
      <c r="G13848" s="4">
        <v>3.7</v>
      </c>
      <c r="H13848" s="4">
        <v>0.23199801060155001</v>
      </c>
      <c r="I13848" s="4">
        <v>4.2</v>
      </c>
      <c r="J13848" s="4">
        <v>3.2</v>
      </c>
      <c r="K13848" s="4">
        <v>3.5</v>
      </c>
      <c r="L13848" s="4">
        <v>3.8</v>
      </c>
      <c r="M13848" s="4">
        <v>27</v>
      </c>
    </row>
    <row r="13849" spans="1:13" x14ac:dyDescent="0.2">
      <c r="A13849" s="3">
        <v>44896</v>
      </c>
      <c r="B13849" t="s">
        <v>7168</v>
      </c>
      <c r="C13849" t="s">
        <v>5360</v>
      </c>
      <c r="D13849" t="s">
        <v>2958</v>
      </c>
      <c r="E13849" t="s">
        <v>5359</v>
      </c>
      <c r="F13849" s="4">
        <v>3.6979166666666701</v>
      </c>
      <c r="G13849" s="4">
        <v>3.65</v>
      </c>
      <c r="H13849" s="4">
        <v>0.30594087474637899</v>
      </c>
      <c r="I13849" s="4">
        <v>4.3600000000000003</v>
      </c>
      <c r="J13849" s="4">
        <v>3.2</v>
      </c>
      <c r="K13849" s="4">
        <v>3.5</v>
      </c>
      <c r="L13849" s="4">
        <v>3.9</v>
      </c>
      <c r="M13849" s="4">
        <v>24</v>
      </c>
    </row>
    <row r="13850" spans="1:13" x14ac:dyDescent="0.2">
      <c r="A13850" s="3">
        <v>44896</v>
      </c>
      <c r="B13850" t="s">
        <v>5611</v>
      </c>
      <c r="C13850" t="s">
        <v>3897</v>
      </c>
      <c r="D13850" t="s">
        <v>1441</v>
      </c>
      <c r="E13850" t="s">
        <v>3896</v>
      </c>
      <c r="F13850" s="4">
        <v>10.890625</v>
      </c>
      <c r="G13850" s="4">
        <v>11</v>
      </c>
      <c r="H13850" s="4">
        <v>0.24542178965754</v>
      </c>
      <c r="I13850" s="4">
        <v>11.25</v>
      </c>
      <c r="J13850" s="4">
        <v>10</v>
      </c>
      <c r="K13850" s="4">
        <v>10.75</v>
      </c>
      <c r="L13850" s="4">
        <v>11</v>
      </c>
      <c r="M13850" s="4">
        <v>32</v>
      </c>
    </row>
    <row r="13851" spans="1:13" x14ac:dyDescent="0.2">
      <c r="A13851" s="3">
        <v>44896</v>
      </c>
      <c r="B13851" t="s">
        <v>6587</v>
      </c>
      <c r="C13851" t="s">
        <v>3909</v>
      </c>
      <c r="D13851" t="s">
        <v>2377</v>
      </c>
      <c r="E13851" t="s">
        <v>3908</v>
      </c>
      <c r="F13851" s="4">
        <v>9.6551724137930997</v>
      </c>
      <c r="G13851" s="4">
        <v>9.75</v>
      </c>
      <c r="H13851" s="4">
        <v>0.90980225751712196</v>
      </c>
      <c r="I13851" s="4">
        <v>11.75</v>
      </c>
      <c r="J13851" s="4">
        <v>7.5</v>
      </c>
      <c r="K13851" s="4">
        <v>9.25</v>
      </c>
      <c r="L13851" s="4">
        <v>10.25</v>
      </c>
      <c r="M13851" s="4">
        <v>29</v>
      </c>
    </row>
    <row r="13852" spans="1:13" x14ac:dyDescent="0.2">
      <c r="A13852" s="3">
        <v>44896</v>
      </c>
      <c r="B13852" t="s">
        <v>5677</v>
      </c>
      <c r="C13852" t="s">
        <v>3900</v>
      </c>
      <c r="D13852" t="s">
        <v>1507</v>
      </c>
      <c r="E13852" t="s">
        <v>3899</v>
      </c>
      <c r="F13852" s="4">
        <v>10.875</v>
      </c>
      <c r="G13852" s="4">
        <v>11</v>
      </c>
      <c r="H13852" s="4">
        <v>0.41639776269114798</v>
      </c>
      <c r="I13852" s="4">
        <v>11.5</v>
      </c>
      <c r="J13852" s="4">
        <v>9</v>
      </c>
      <c r="K13852" s="4">
        <v>10.75</v>
      </c>
      <c r="L13852" s="4">
        <v>11</v>
      </c>
      <c r="M13852" s="4">
        <v>32</v>
      </c>
    </row>
    <row r="13853" spans="1:13" x14ac:dyDescent="0.2">
      <c r="A13853" s="3">
        <v>44896</v>
      </c>
      <c r="B13853" t="s">
        <v>6588</v>
      </c>
      <c r="C13853" t="s">
        <v>3912</v>
      </c>
      <c r="D13853" t="s">
        <v>2378</v>
      </c>
      <c r="E13853" t="s">
        <v>3911</v>
      </c>
      <c r="F13853" s="4">
        <v>9.1637931034482794</v>
      </c>
      <c r="G13853" s="4">
        <v>9</v>
      </c>
      <c r="H13853" s="4">
        <v>1.0737864039832601</v>
      </c>
      <c r="I13853" s="4">
        <v>11.75</v>
      </c>
      <c r="J13853" s="4">
        <v>6.5</v>
      </c>
      <c r="K13853" s="4">
        <v>8.75</v>
      </c>
      <c r="L13853" s="4">
        <v>9.75</v>
      </c>
      <c r="M13853" s="4">
        <v>29</v>
      </c>
    </row>
    <row r="13854" spans="1:13" x14ac:dyDescent="0.2">
      <c r="A13854" s="3">
        <v>44896</v>
      </c>
      <c r="B13854" t="s">
        <v>5878</v>
      </c>
      <c r="C13854" t="s">
        <v>3903</v>
      </c>
      <c r="D13854" t="s">
        <v>1704</v>
      </c>
      <c r="E13854" t="s">
        <v>3902</v>
      </c>
      <c r="F13854" s="4">
        <v>10.6796875</v>
      </c>
      <c r="G13854" s="4">
        <v>10.75</v>
      </c>
      <c r="H13854" s="4">
        <v>0.59647612706737096</v>
      </c>
      <c r="I13854" s="4">
        <v>11.5</v>
      </c>
      <c r="J13854" s="4">
        <v>8.5</v>
      </c>
      <c r="K13854" s="4">
        <v>10.5</v>
      </c>
      <c r="L13854" s="4">
        <v>11</v>
      </c>
      <c r="M13854" s="4">
        <v>32</v>
      </c>
    </row>
    <row r="13855" spans="1:13" x14ac:dyDescent="0.2">
      <c r="A13855" s="3">
        <v>44896</v>
      </c>
      <c r="B13855" t="s">
        <v>6775</v>
      </c>
      <c r="C13855" t="s">
        <v>3915</v>
      </c>
      <c r="D13855" t="s">
        <v>2565</v>
      </c>
      <c r="E13855" t="s">
        <v>3914</v>
      </c>
      <c r="F13855" s="4">
        <v>8.7079310344827601</v>
      </c>
      <c r="G13855" s="4">
        <v>8.5</v>
      </c>
      <c r="H13855" s="4">
        <v>1.18836736536893</v>
      </c>
      <c r="I13855" s="4">
        <v>11.5</v>
      </c>
      <c r="J13855" s="4">
        <v>5.5</v>
      </c>
      <c r="K13855" s="4">
        <v>8.25</v>
      </c>
      <c r="L13855" s="4">
        <v>9.2799999999999994</v>
      </c>
      <c r="M13855" s="4">
        <v>29</v>
      </c>
    </row>
    <row r="13856" spans="1:13" x14ac:dyDescent="0.2">
      <c r="A13856" s="3">
        <v>44896</v>
      </c>
      <c r="B13856" t="s">
        <v>4985</v>
      </c>
      <c r="C13856" t="s">
        <v>3894</v>
      </c>
      <c r="D13856" t="s">
        <v>1007</v>
      </c>
      <c r="E13856" t="s">
        <v>3893</v>
      </c>
      <c r="F13856" s="4">
        <v>10.5</v>
      </c>
      <c r="G13856" s="4">
        <v>10.5</v>
      </c>
      <c r="H13856" s="4">
        <v>0</v>
      </c>
      <c r="I13856" s="4">
        <v>10.5</v>
      </c>
      <c r="J13856" s="4">
        <v>10.5</v>
      </c>
      <c r="K13856" s="4">
        <v>10.5</v>
      </c>
      <c r="L13856" s="4">
        <v>10.5</v>
      </c>
      <c r="M13856" s="4">
        <v>33</v>
      </c>
    </row>
    <row r="13857" spans="1:13" x14ac:dyDescent="0.2">
      <c r="A13857" s="3">
        <v>44896</v>
      </c>
      <c r="B13857" t="s">
        <v>6073</v>
      </c>
      <c r="C13857" t="s">
        <v>3906</v>
      </c>
      <c r="D13857" t="s">
        <v>1897</v>
      </c>
      <c r="E13857" t="s">
        <v>3905</v>
      </c>
      <c r="F13857" s="4">
        <v>10.196969696969701</v>
      </c>
      <c r="G13857" s="4">
        <v>10.25</v>
      </c>
      <c r="H13857" s="4">
        <v>0.87445870703140105</v>
      </c>
      <c r="I13857" s="4">
        <v>11.75</v>
      </c>
      <c r="J13857" s="4">
        <v>8</v>
      </c>
      <c r="K13857" s="4">
        <v>9.75</v>
      </c>
      <c r="L13857" s="4">
        <v>10.75</v>
      </c>
      <c r="M13857" s="4">
        <v>33</v>
      </c>
    </row>
    <row r="13858" spans="1:13" x14ac:dyDescent="0.2">
      <c r="A13858" s="3">
        <v>44896</v>
      </c>
      <c r="B13858" t="s">
        <v>6964</v>
      </c>
      <c r="C13858" t="s">
        <v>4436</v>
      </c>
      <c r="D13858" t="s">
        <v>2754</v>
      </c>
      <c r="E13858" t="s">
        <v>4435</v>
      </c>
      <c r="F13858" s="4">
        <v>8.2258064516129004</v>
      </c>
      <c r="G13858" s="4">
        <v>8.25</v>
      </c>
      <c r="H13858" s="4">
        <v>1.3759161170981</v>
      </c>
      <c r="I13858" s="4">
        <v>11.5</v>
      </c>
      <c r="J13858" s="4">
        <v>5</v>
      </c>
      <c r="K13858" s="4">
        <v>7.625</v>
      </c>
      <c r="L13858" s="4">
        <v>9</v>
      </c>
      <c r="M13858" s="4">
        <v>31</v>
      </c>
    </row>
    <row r="13859" spans="1:13" x14ac:dyDescent="0.2">
      <c r="A13859" s="3">
        <v>44896</v>
      </c>
      <c r="B13859" t="s">
        <v>7062</v>
      </c>
      <c r="C13859" t="s">
        <v>3084</v>
      </c>
      <c r="D13859" t="s">
        <v>2852</v>
      </c>
      <c r="E13859" t="s">
        <v>3083</v>
      </c>
      <c r="F13859" s="4">
        <v>4.8655555555555603</v>
      </c>
      <c r="G13859" s="4">
        <v>4.9850000000000003</v>
      </c>
      <c r="H13859" s="4">
        <v>0.51489496540248403</v>
      </c>
      <c r="I13859" s="4">
        <v>5.94</v>
      </c>
      <c r="J13859" s="4">
        <v>3.75</v>
      </c>
      <c r="K13859" s="4">
        <v>4.5525000000000002</v>
      </c>
      <c r="L13859" s="4">
        <v>5.2050000000000001</v>
      </c>
      <c r="M13859" s="4">
        <v>36</v>
      </c>
    </row>
    <row r="13860" spans="1:13" x14ac:dyDescent="0.2">
      <c r="A13860" s="3">
        <v>44896</v>
      </c>
      <c r="B13860" t="s">
        <v>3076</v>
      </c>
      <c r="C13860" t="s">
        <v>3072</v>
      </c>
      <c r="D13860" t="s">
        <v>3</v>
      </c>
      <c r="E13860" t="s">
        <v>3071</v>
      </c>
      <c r="F13860" s="4">
        <v>8.0945945945945894</v>
      </c>
      <c r="G13860" s="4">
        <v>8.06</v>
      </c>
      <c r="H13860" s="4">
        <v>0.202080767607006</v>
      </c>
      <c r="I13860" s="4">
        <v>8.6999999999999993</v>
      </c>
      <c r="J13860" s="4">
        <v>7.78</v>
      </c>
      <c r="K13860" s="4">
        <v>7.96</v>
      </c>
      <c r="L13860" s="4">
        <v>8.16</v>
      </c>
      <c r="M13860" s="4">
        <v>37</v>
      </c>
    </row>
    <row r="13861" spans="1:13" x14ac:dyDescent="0.2">
      <c r="A13861" s="3">
        <v>44896</v>
      </c>
      <c r="B13861" t="s">
        <v>5092</v>
      </c>
      <c r="C13861" t="s">
        <v>3075</v>
      </c>
      <c r="D13861" t="s">
        <v>1108</v>
      </c>
      <c r="E13861" t="s">
        <v>3074</v>
      </c>
      <c r="F13861" s="4">
        <v>4.9870270270270298</v>
      </c>
      <c r="G13861" s="4">
        <v>5.0999999999999996</v>
      </c>
      <c r="H13861" s="4">
        <v>0.48854582899358301</v>
      </c>
      <c r="I13861" s="4">
        <v>5.9</v>
      </c>
      <c r="J13861" s="4">
        <v>3.9</v>
      </c>
      <c r="K13861" s="4">
        <v>4.7</v>
      </c>
      <c r="L13861" s="4">
        <v>5.3</v>
      </c>
      <c r="M13861" s="4">
        <v>37</v>
      </c>
    </row>
    <row r="13862" spans="1:13" x14ac:dyDescent="0.2">
      <c r="A13862" s="3">
        <v>44896</v>
      </c>
      <c r="B13862" t="s">
        <v>6329</v>
      </c>
      <c r="C13862" t="s">
        <v>3102</v>
      </c>
      <c r="D13862" t="s">
        <v>2141</v>
      </c>
      <c r="E13862" t="s">
        <v>3101</v>
      </c>
      <c r="F13862" s="4">
        <v>4.0451612903225804</v>
      </c>
      <c r="G13862" s="4">
        <v>4</v>
      </c>
      <c r="H13862" s="4">
        <v>0.30995559862386701</v>
      </c>
      <c r="I13862" s="4">
        <v>4.7</v>
      </c>
      <c r="J13862" s="4">
        <v>3.5</v>
      </c>
      <c r="K13862" s="4">
        <v>3.8250000000000002</v>
      </c>
      <c r="L13862" s="4">
        <v>4.2</v>
      </c>
      <c r="M13862" s="4">
        <v>31</v>
      </c>
    </row>
    <row r="13863" spans="1:13" x14ac:dyDescent="0.2">
      <c r="A13863" s="3">
        <v>44896</v>
      </c>
      <c r="B13863" t="s">
        <v>6171</v>
      </c>
      <c r="C13863" t="s">
        <v>3078</v>
      </c>
      <c r="D13863" t="s">
        <v>1995</v>
      </c>
      <c r="E13863" t="s">
        <v>3077</v>
      </c>
      <c r="F13863" s="4">
        <v>3.9690909090909101</v>
      </c>
      <c r="G13863" s="4">
        <v>3.98</v>
      </c>
      <c r="H13863" s="4">
        <v>0.356750645027129</v>
      </c>
      <c r="I13863" s="4">
        <v>4.9000000000000004</v>
      </c>
      <c r="J13863" s="4">
        <v>3.2</v>
      </c>
      <c r="K13863" s="4">
        <v>3.75</v>
      </c>
      <c r="L13863" s="4">
        <v>4.0999999999999996</v>
      </c>
      <c r="M13863" s="4">
        <v>33</v>
      </c>
    </row>
    <row r="13864" spans="1:13" x14ac:dyDescent="0.2">
      <c r="A13864" s="3">
        <v>44896</v>
      </c>
      <c r="B13864" t="s">
        <v>7061</v>
      </c>
      <c r="C13864" t="s">
        <v>5094</v>
      </c>
      <c r="D13864" t="s">
        <v>2851</v>
      </c>
      <c r="E13864" t="s">
        <v>5093</v>
      </c>
      <c r="F13864" s="4">
        <v>3.7151724137931001</v>
      </c>
      <c r="G13864" s="4">
        <v>3.65</v>
      </c>
      <c r="H13864" s="4">
        <v>0.25154693810294199</v>
      </c>
      <c r="I13864" s="4">
        <v>4.2</v>
      </c>
      <c r="J13864" s="4">
        <v>3.09</v>
      </c>
      <c r="K13864" s="4">
        <v>3.52</v>
      </c>
      <c r="L13864" s="4">
        <v>3.9</v>
      </c>
      <c r="M13864" s="4">
        <v>29</v>
      </c>
    </row>
    <row r="13865" spans="1:13" x14ac:dyDescent="0.2">
      <c r="A13865" s="3">
        <v>44896</v>
      </c>
      <c r="B13865" t="s">
        <v>6330</v>
      </c>
      <c r="C13865" t="s">
        <v>3105</v>
      </c>
      <c r="D13865" t="s">
        <v>2142</v>
      </c>
      <c r="E13865" t="s">
        <v>3104</v>
      </c>
      <c r="F13865" s="4">
        <v>3.64896551724138</v>
      </c>
      <c r="G13865" s="4">
        <v>3.6</v>
      </c>
      <c r="H13865" s="4">
        <v>0.22910298413574101</v>
      </c>
      <c r="I13865" s="4">
        <v>4</v>
      </c>
      <c r="J13865" s="4">
        <v>3.13</v>
      </c>
      <c r="K13865" s="4">
        <v>3.5</v>
      </c>
      <c r="L13865" s="4">
        <v>3.8</v>
      </c>
      <c r="M13865" s="4">
        <v>29</v>
      </c>
    </row>
    <row r="13866" spans="1:13" x14ac:dyDescent="0.2">
      <c r="A13866" s="3">
        <v>44896</v>
      </c>
      <c r="B13866" t="s">
        <v>6333</v>
      </c>
      <c r="C13866" t="s">
        <v>3117</v>
      </c>
      <c r="D13866" t="s">
        <v>2145</v>
      </c>
      <c r="E13866" t="s">
        <v>3116</v>
      </c>
      <c r="F13866" s="4">
        <v>0.58111111111111102</v>
      </c>
      <c r="G13866" s="4">
        <v>0.59</v>
      </c>
      <c r="H13866" s="4">
        <v>0.12605617291572299</v>
      </c>
      <c r="I13866" s="4">
        <v>0.85</v>
      </c>
      <c r="J13866" s="4">
        <v>0.17</v>
      </c>
      <c r="K13866" s="4">
        <v>0.5</v>
      </c>
      <c r="L13866" s="4">
        <v>0.67</v>
      </c>
      <c r="M13866" s="4">
        <v>36</v>
      </c>
    </row>
    <row r="13867" spans="1:13" x14ac:dyDescent="0.2">
      <c r="A13867" s="3">
        <v>44896</v>
      </c>
      <c r="B13867" t="s">
        <v>6397</v>
      </c>
      <c r="C13867" t="s">
        <v>3120</v>
      </c>
      <c r="D13867" t="s">
        <v>2211</v>
      </c>
      <c r="E13867" t="s">
        <v>3119</v>
      </c>
      <c r="F13867" s="4">
        <v>0.46888888888888902</v>
      </c>
      <c r="G13867" s="4">
        <v>0.45</v>
      </c>
      <c r="H13867" s="4">
        <v>9.7827188092874898E-2</v>
      </c>
      <c r="I13867" s="4">
        <v>0.7</v>
      </c>
      <c r="J13867" s="4">
        <v>0.2</v>
      </c>
      <c r="K13867" s="4">
        <v>0.43</v>
      </c>
      <c r="L13867" s="4">
        <v>0.51249999999999996</v>
      </c>
      <c r="M13867" s="4">
        <v>36</v>
      </c>
    </row>
    <row r="13868" spans="1:13" x14ac:dyDescent="0.2">
      <c r="A13868" s="3">
        <v>44896</v>
      </c>
      <c r="B13868" t="s">
        <v>6461</v>
      </c>
      <c r="C13868" t="s">
        <v>3123</v>
      </c>
      <c r="D13868" t="s">
        <v>2275</v>
      </c>
      <c r="E13868" t="s">
        <v>3122</v>
      </c>
      <c r="F13868" s="4">
        <v>0.52388888888888896</v>
      </c>
      <c r="G13868" s="4">
        <v>0.51</v>
      </c>
      <c r="H13868" s="4">
        <v>0.102072181120667</v>
      </c>
      <c r="I13868" s="4">
        <v>0.74</v>
      </c>
      <c r="J13868" s="4">
        <v>0.35</v>
      </c>
      <c r="K13868" s="4">
        <v>0.45</v>
      </c>
      <c r="L13868" s="4">
        <v>0.56000000000000005</v>
      </c>
      <c r="M13868" s="4">
        <v>36</v>
      </c>
    </row>
    <row r="13869" spans="1:13" x14ac:dyDescent="0.2">
      <c r="A13869" s="3">
        <v>44896</v>
      </c>
      <c r="B13869" t="s">
        <v>6557</v>
      </c>
      <c r="C13869" t="s">
        <v>3126</v>
      </c>
      <c r="D13869" t="s">
        <v>2347</v>
      </c>
      <c r="E13869" t="s">
        <v>3125</v>
      </c>
      <c r="F13869" s="4">
        <v>5.11111111111111E-2</v>
      </c>
      <c r="G13869" s="4">
        <v>2.5000000000000001E-2</v>
      </c>
      <c r="H13869" s="4">
        <v>0.15845283710713901</v>
      </c>
      <c r="I13869" s="4">
        <v>0.44</v>
      </c>
      <c r="J13869" s="4">
        <v>-0.21</v>
      </c>
      <c r="K13869" s="4">
        <v>-5.7500000000000002E-2</v>
      </c>
      <c r="L13869" s="4">
        <v>0.13250000000000001</v>
      </c>
      <c r="M13869" s="4">
        <v>36</v>
      </c>
    </row>
    <row r="13870" spans="1:13" x14ac:dyDescent="0.2">
      <c r="A13870" s="3">
        <v>44896</v>
      </c>
      <c r="B13870" t="s">
        <v>6619</v>
      </c>
      <c r="C13870" t="s">
        <v>3129</v>
      </c>
      <c r="D13870" t="s">
        <v>2409</v>
      </c>
      <c r="E13870" t="s">
        <v>3128</v>
      </c>
      <c r="F13870" s="4">
        <v>-3.3055555555555602E-2</v>
      </c>
      <c r="G13870" s="4">
        <v>-2.5000000000000001E-2</v>
      </c>
      <c r="H13870" s="4">
        <v>0.16338944614359599</v>
      </c>
      <c r="I13870" s="4">
        <v>0.36</v>
      </c>
      <c r="J13870" s="4">
        <v>-0.36</v>
      </c>
      <c r="K13870" s="4">
        <v>-0.13250000000000001</v>
      </c>
      <c r="L13870" s="4">
        <v>5.2499999999999998E-2</v>
      </c>
      <c r="M13870" s="4">
        <v>36</v>
      </c>
    </row>
    <row r="13871" spans="1:13" x14ac:dyDescent="0.2">
      <c r="A13871" s="3">
        <v>44896</v>
      </c>
      <c r="B13871" t="s">
        <v>6683</v>
      </c>
      <c r="C13871" t="s">
        <v>3132</v>
      </c>
      <c r="D13871" t="s">
        <v>2473</v>
      </c>
      <c r="E13871" t="s">
        <v>3131</v>
      </c>
      <c r="F13871" s="4">
        <v>0.36249999999999999</v>
      </c>
      <c r="G13871" s="4">
        <v>0.38</v>
      </c>
      <c r="H13871" s="4">
        <v>9.3208675255349205E-2</v>
      </c>
      <c r="I13871" s="4">
        <v>0.53</v>
      </c>
      <c r="J13871" s="4">
        <v>0.15</v>
      </c>
      <c r="K13871" s="4">
        <v>0.3</v>
      </c>
      <c r="L13871" s="4">
        <v>0.44</v>
      </c>
      <c r="M13871" s="4">
        <v>36</v>
      </c>
    </row>
    <row r="13872" spans="1:13" x14ac:dyDescent="0.2">
      <c r="A13872" s="3">
        <v>44896</v>
      </c>
      <c r="B13872" t="s">
        <v>6745</v>
      </c>
      <c r="C13872" t="s">
        <v>3135</v>
      </c>
      <c r="D13872" t="s">
        <v>2535</v>
      </c>
      <c r="E13872" t="s">
        <v>3134</v>
      </c>
      <c r="F13872" s="4">
        <v>0.43833333333333302</v>
      </c>
      <c r="G13872" s="4">
        <v>0.435</v>
      </c>
      <c r="H13872" s="4">
        <v>9.2936230056651498E-2</v>
      </c>
      <c r="I13872" s="4">
        <v>0.59</v>
      </c>
      <c r="J13872" s="4">
        <v>0.22</v>
      </c>
      <c r="K13872" s="4">
        <v>0.4</v>
      </c>
      <c r="L13872" s="4">
        <v>0.51749999999999996</v>
      </c>
      <c r="M13872" s="4">
        <v>36</v>
      </c>
    </row>
    <row r="13873" spans="1:13" x14ac:dyDescent="0.2">
      <c r="A13873" s="3">
        <v>44896</v>
      </c>
      <c r="B13873" t="s">
        <v>6808</v>
      </c>
      <c r="C13873" t="s">
        <v>3138</v>
      </c>
      <c r="D13873" t="s">
        <v>2598</v>
      </c>
      <c r="E13873" t="s">
        <v>3137</v>
      </c>
      <c r="F13873" s="4">
        <v>0.36027777777777797</v>
      </c>
      <c r="G13873" s="4">
        <v>0.35</v>
      </c>
      <c r="H13873" s="4">
        <v>7.40071854083338E-2</v>
      </c>
      <c r="I13873" s="4">
        <v>0.56999999999999995</v>
      </c>
      <c r="J13873" s="4">
        <v>0.19</v>
      </c>
      <c r="K13873" s="4">
        <v>0.3</v>
      </c>
      <c r="L13873" s="4">
        <v>0.39</v>
      </c>
      <c r="M13873" s="4">
        <v>36</v>
      </c>
    </row>
    <row r="13874" spans="1:13" x14ac:dyDescent="0.2">
      <c r="A13874" s="3">
        <v>44896</v>
      </c>
      <c r="B13874" t="s">
        <v>6873</v>
      </c>
      <c r="C13874" t="s">
        <v>3141</v>
      </c>
      <c r="D13874" t="s">
        <v>2663</v>
      </c>
      <c r="E13874" t="s">
        <v>3140</v>
      </c>
      <c r="F13874" s="4">
        <v>0.44222222222222202</v>
      </c>
      <c r="G13874" s="4">
        <v>0.435</v>
      </c>
      <c r="H13874" s="4">
        <v>8.1244291618764994E-2</v>
      </c>
      <c r="I13874" s="4">
        <v>0.69</v>
      </c>
      <c r="J13874" s="4">
        <v>0.24</v>
      </c>
      <c r="K13874" s="4">
        <v>0.4</v>
      </c>
      <c r="L13874" s="4">
        <v>0.47249999999999998</v>
      </c>
      <c r="M13874" s="4">
        <v>36</v>
      </c>
    </row>
    <row r="13875" spans="1:13" x14ac:dyDescent="0.2">
      <c r="A13875" s="3">
        <v>44896</v>
      </c>
      <c r="B13875" t="s">
        <v>6934</v>
      </c>
      <c r="C13875" t="s">
        <v>3144</v>
      </c>
      <c r="D13875" t="s">
        <v>2724</v>
      </c>
      <c r="E13875" t="s">
        <v>3143</v>
      </c>
      <c r="F13875" s="4">
        <v>0.52527777777777795</v>
      </c>
      <c r="G13875" s="4">
        <v>0.52500000000000002</v>
      </c>
      <c r="H13875" s="4">
        <v>0.114204981405269</v>
      </c>
      <c r="I13875" s="4">
        <v>0.72</v>
      </c>
      <c r="J13875" s="4">
        <v>0.22</v>
      </c>
      <c r="K13875" s="4">
        <v>0.4975</v>
      </c>
      <c r="L13875" s="4">
        <v>0.59499999999999997</v>
      </c>
      <c r="M13875" s="4">
        <v>36</v>
      </c>
    </row>
    <row r="13876" spans="1:13" x14ac:dyDescent="0.2">
      <c r="A13876" s="3">
        <v>44896</v>
      </c>
      <c r="B13876" t="s">
        <v>6998</v>
      </c>
      <c r="C13876" t="s">
        <v>3147</v>
      </c>
      <c r="D13876" t="s">
        <v>2788</v>
      </c>
      <c r="E13876" t="s">
        <v>3146</v>
      </c>
      <c r="F13876" s="4">
        <v>0.67527777777777798</v>
      </c>
      <c r="G13876" s="4">
        <v>0.7</v>
      </c>
      <c r="H13876" s="4">
        <v>0.12532212462544201</v>
      </c>
      <c r="I13876" s="4">
        <v>0.89</v>
      </c>
      <c r="J13876" s="4">
        <v>0.23</v>
      </c>
      <c r="K13876" s="4">
        <v>0.63</v>
      </c>
      <c r="L13876" s="4">
        <v>0.75</v>
      </c>
      <c r="M13876" s="4">
        <v>36</v>
      </c>
    </row>
    <row r="13877" spans="1:13" x14ac:dyDescent="0.2">
      <c r="A13877" s="3">
        <v>44896</v>
      </c>
      <c r="B13877" t="s">
        <v>6175</v>
      </c>
      <c r="C13877" t="s">
        <v>3114</v>
      </c>
      <c r="D13877" t="s">
        <v>1999</v>
      </c>
      <c r="E13877" t="s">
        <v>3113</v>
      </c>
      <c r="F13877" s="4">
        <v>0.62916666666666698</v>
      </c>
      <c r="G13877" s="4">
        <v>0.59499999999999997</v>
      </c>
      <c r="H13877" s="4">
        <v>0.18357365201543999</v>
      </c>
      <c r="I13877" s="4">
        <v>1.23</v>
      </c>
      <c r="J13877" s="4">
        <v>0.34</v>
      </c>
      <c r="K13877" s="4">
        <v>0.50749999999999995</v>
      </c>
      <c r="L13877" s="4">
        <v>0.6925</v>
      </c>
      <c r="M13877" s="4">
        <v>36</v>
      </c>
    </row>
    <row r="13878" spans="1:13" x14ac:dyDescent="0.2">
      <c r="A13878" s="3">
        <v>44896</v>
      </c>
      <c r="B13878" t="s">
        <v>7065</v>
      </c>
      <c r="C13878" t="s">
        <v>3150</v>
      </c>
      <c r="D13878" t="s">
        <v>2855</v>
      </c>
      <c r="E13878" t="s">
        <v>3149</v>
      </c>
      <c r="F13878" s="4">
        <v>0.50249999999999995</v>
      </c>
      <c r="G13878" s="4">
        <v>0.505</v>
      </c>
      <c r="H13878" s="4">
        <v>8.7452027665784499E-2</v>
      </c>
      <c r="I13878" s="4">
        <v>0.68</v>
      </c>
      <c r="J13878" s="4">
        <v>0.23</v>
      </c>
      <c r="K13878" s="4">
        <v>0.47749999999999998</v>
      </c>
      <c r="L13878" s="4">
        <v>0.55249999999999999</v>
      </c>
      <c r="M13878" s="4">
        <v>36</v>
      </c>
    </row>
    <row r="13879" spans="1:13" x14ac:dyDescent="0.2">
      <c r="A13879" s="3">
        <v>44896</v>
      </c>
      <c r="B13879" t="s">
        <v>7064</v>
      </c>
      <c r="C13879" t="s">
        <v>3099</v>
      </c>
      <c r="D13879" t="s">
        <v>2854</v>
      </c>
      <c r="E13879" t="s">
        <v>3098</v>
      </c>
      <c r="F13879" s="4">
        <v>4.8059374999999998</v>
      </c>
      <c r="G13879" s="4">
        <v>4.95</v>
      </c>
      <c r="H13879" s="4">
        <v>0.52726842876066604</v>
      </c>
      <c r="I13879" s="4">
        <v>5.61</v>
      </c>
      <c r="J13879" s="4">
        <v>3.94</v>
      </c>
      <c r="K13879" s="4">
        <v>4.2525000000000004</v>
      </c>
      <c r="L13879" s="4">
        <v>5.2050000000000001</v>
      </c>
      <c r="M13879" s="4">
        <v>32</v>
      </c>
    </row>
    <row r="13880" spans="1:13" x14ac:dyDescent="0.2">
      <c r="A13880" s="3">
        <v>44896</v>
      </c>
      <c r="B13880" t="s">
        <v>3091</v>
      </c>
      <c r="C13880" t="s">
        <v>3087</v>
      </c>
      <c r="D13880" t="s">
        <v>8</v>
      </c>
      <c r="E13880" t="s">
        <v>3086</v>
      </c>
      <c r="F13880" s="4">
        <v>8.3606060606060595</v>
      </c>
      <c r="G13880" s="4">
        <v>8.3000000000000007</v>
      </c>
      <c r="H13880" s="4">
        <v>0.21183630758706401</v>
      </c>
      <c r="I13880" s="4">
        <v>9.15</v>
      </c>
      <c r="J13880" s="4">
        <v>8.16</v>
      </c>
      <c r="K13880" s="4">
        <v>8.2100000000000009</v>
      </c>
      <c r="L13880" s="4">
        <v>8.4</v>
      </c>
      <c r="M13880" s="4">
        <v>33</v>
      </c>
    </row>
    <row r="13881" spans="1:13" x14ac:dyDescent="0.2">
      <c r="A13881" s="3">
        <v>44896</v>
      </c>
      <c r="B13881" t="s">
        <v>5096</v>
      </c>
      <c r="C13881" t="s">
        <v>3090</v>
      </c>
      <c r="D13881" t="s">
        <v>1110</v>
      </c>
      <c r="E13881" t="s">
        <v>3089</v>
      </c>
      <c r="F13881" s="4">
        <v>4.9651515151515104</v>
      </c>
      <c r="G13881" s="4">
        <v>5.07</v>
      </c>
      <c r="H13881" s="4">
        <v>0.57603234073770304</v>
      </c>
      <c r="I13881" s="4">
        <v>6</v>
      </c>
      <c r="J13881" s="4">
        <v>3.74</v>
      </c>
      <c r="K13881" s="4">
        <v>4.53</v>
      </c>
      <c r="L13881" s="4">
        <v>5.4</v>
      </c>
      <c r="M13881" s="4">
        <v>33</v>
      </c>
    </row>
    <row r="13882" spans="1:13" x14ac:dyDescent="0.2">
      <c r="A13882" s="3">
        <v>44896</v>
      </c>
      <c r="B13882" t="s">
        <v>6331</v>
      </c>
      <c r="C13882" t="s">
        <v>3108</v>
      </c>
      <c r="D13882" t="s">
        <v>2143</v>
      </c>
      <c r="E13882" t="s">
        <v>3107</v>
      </c>
      <c r="F13882" s="4">
        <v>4.0593103448275896</v>
      </c>
      <c r="G13882" s="4">
        <v>4</v>
      </c>
      <c r="H13882" s="4">
        <v>0.37337199981560698</v>
      </c>
      <c r="I13882" s="4">
        <v>5.0999999999999996</v>
      </c>
      <c r="J13882" s="4">
        <v>3.42</v>
      </c>
      <c r="K13882" s="4">
        <v>3.8</v>
      </c>
      <c r="L13882" s="4">
        <v>4.25</v>
      </c>
      <c r="M13882" s="4">
        <v>29</v>
      </c>
    </row>
    <row r="13883" spans="1:13" x14ac:dyDescent="0.2">
      <c r="A13883" s="3">
        <v>44896</v>
      </c>
      <c r="B13883" t="s">
        <v>6173</v>
      </c>
      <c r="C13883" t="s">
        <v>3093</v>
      </c>
      <c r="D13883" t="s">
        <v>1997</v>
      </c>
      <c r="E13883" t="s">
        <v>3092</v>
      </c>
      <c r="F13883" s="4">
        <v>3.9116666666666702</v>
      </c>
      <c r="G13883" s="4">
        <v>3.9750000000000001</v>
      </c>
      <c r="H13883" s="4">
        <v>0.34302994071929799</v>
      </c>
      <c r="I13883" s="4">
        <v>4.5</v>
      </c>
      <c r="J13883" s="4">
        <v>3.3</v>
      </c>
      <c r="K13883" s="4">
        <v>3.6924999999999999</v>
      </c>
      <c r="L13883" s="4">
        <v>4.1574999999999998</v>
      </c>
      <c r="M13883" s="4">
        <v>30</v>
      </c>
    </row>
    <row r="13884" spans="1:13" x14ac:dyDescent="0.2">
      <c r="A13884" s="3">
        <v>44896</v>
      </c>
      <c r="B13884" t="s">
        <v>7063</v>
      </c>
      <c r="C13884" t="s">
        <v>5098</v>
      </c>
      <c r="D13884" t="s">
        <v>2853</v>
      </c>
      <c r="E13884" t="s">
        <v>5097</v>
      </c>
      <c r="F13884" s="4">
        <v>3.6746153846153802</v>
      </c>
      <c r="G13884" s="4">
        <v>3.6</v>
      </c>
      <c r="H13884" s="4">
        <v>0.24282060487908799</v>
      </c>
      <c r="I13884" s="4">
        <v>4.2</v>
      </c>
      <c r="J13884" s="4">
        <v>3.3</v>
      </c>
      <c r="K13884" s="4">
        <v>3.5</v>
      </c>
      <c r="L13884" s="4">
        <v>3.8149999999999999</v>
      </c>
      <c r="M13884" s="4">
        <v>26</v>
      </c>
    </row>
    <row r="13885" spans="1:13" x14ac:dyDescent="0.2">
      <c r="A13885" s="3">
        <v>44896</v>
      </c>
      <c r="B13885" t="s">
        <v>6332</v>
      </c>
      <c r="C13885" t="s">
        <v>3111</v>
      </c>
      <c r="D13885" t="s">
        <v>2144</v>
      </c>
      <c r="E13885" t="s">
        <v>3110</v>
      </c>
      <c r="F13885" s="4">
        <v>3.5833333333333299</v>
      </c>
      <c r="G13885" s="4">
        <v>3.6</v>
      </c>
      <c r="H13885" s="4">
        <v>0.22702083943651899</v>
      </c>
      <c r="I13885" s="4">
        <v>4</v>
      </c>
      <c r="J13885" s="4">
        <v>3.2</v>
      </c>
      <c r="K13885" s="4">
        <v>3.4</v>
      </c>
      <c r="L13885" s="4">
        <v>3.7</v>
      </c>
      <c r="M13885" s="4">
        <v>27</v>
      </c>
    </row>
    <row r="13886" spans="1:13" x14ac:dyDescent="0.2">
      <c r="A13886" s="3">
        <v>44896</v>
      </c>
      <c r="B13886" t="s">
        <v>6490</v>
      </c>
      <c r="C13886" t="s">
        <v>6465</v>
      </c>
      <c r="D13886" t="s">
        <v>2286</v>
      </c>
      <c r="E13886" t="s">
        <v>6464</v>
      </c>
      <c r="F13886" s="4">
        <v>0.51815151515151503</v>
      </c>
      <c r="G13886" s="4">
        <v>0.53</v>
      </c>
      <c r="H13886" s="4">
        <v>0.10946863740705599</v>
      </c>
      <c r="I13886" s="4">
        <v>0.76</v>
      </c>
      <c r="J13886" s="4">
        <v>0.22900000000000001</v>
      </c>
      <c r="K13886" s="4">
        <v>0.45</v>
      </c>
      <c r="L13886" s="4">
        <v>0.59</v>
      </c>
      <c r="M13886" s="4">
        <v>33</v>
      </c>
    </row>
    <row r="13887" spans="1:13" x14ac:dyDescent="0.2">
      <c r="A13887" s="3">
        <v>44896</v>
      </c>
      <c r="B13887" t="s">
        <v>6493</v>
      </c>
      <c r="C13887" t="s">
        <v>6468</v>
      </c>
      <c r="D13887" t="s">
        <v>2287</v>
      </c>
      <c r="E13887" t="s">
        <v>6467</v>
      </c>
      <c r="F13887" s="4">
        <v>0.53242424242424202</v>
      </c>
      <c r="G13887" s="4">
        <v>0.53</v>
      </c>
      <c r="H13887" s="4">
        <v>9.9436861343967398E-2</v>
      </c>
      <c r="I13887" s="4">
        <v>0.73</v>
      </c>
      <c r="J13887" s="4">
        <v>0.31</v>
      </c>
      <c r="K13887" s="4">
        <v>0.49</v>
      </c>
      <c r="L13887" s="4">
        <v>0.6</v>
      </c>
      <c r="M13887" s="4">
        <v>33</v>
      </c>
    </row>
    <row r="13888" spans="1:13" x14ac:dyDescent="0.2">
      <c r="A13888" s="3">
        <v>44896</v>
      </c>
      <c r="B13888" t="s">
        <v>6496</v>
      </c>
      <c r="C13888" t="s">
        <v>6471</v>
      </c>
      <c r="D13888" t="s">
        <v>2288</v>
      </c>
      <c r="E13888" t="s">
        <v>6470</v>
      </c>
      <c r="F13888" s="4">
        <v>0.48030303030303001</v>
      </c>
      <c r="G13888" s="4">
        <v>0.47</v>
      </c>
      <c r="H13888" s="4">
        <v>9.2685113707813405E-2</v>
      </c>
      <c r="I13888" s="4">
        <v>0.73</v>
      </c>
      <c r="J13888" s="4">
        <v>0.3</v>
      </c>
      <c r="K13888" s="4">
        <v>0.41</v>
      </c>
      <c r="L13888" s="4">
        <v>0.54</v>
      </c>
      <c r="M13888" s="4">
        <v>33</v>
      </c>
    </row>
    <row r="13889" spans="1:13" x14ac:dyDescent="0.2">
      <c r="A13889" s="3">
        <v>44896</v>
      </c>
      <c r="B13889" t="s">
        <v>6558</v>
      </c>
      <c r="C13889" t="s">
        <v>6474</v>
      </c>
      <c r="D13889" t="s">
        <v>2348</v>
      </c>
      <c r="E13889" t="s">
        <v>6473</v>
      </c>
      <c r="F13889" s="4">
        <v>0.42303030303030298</v>
      </c>
      <c r="G13889" s="4">
        <v>0.42</v>
      </c>
      <c r="H13889" s="4">
        <v>0.10378718756682</v>
      </c>
      <c r="I13889" s="4">
        <v>0.74</v>
      </c>
      <c r="J13889" s="4">
        <v>0.14000000000000001</v>
      </c>
      <c r="K13889" s="4">
        <v>0.37</v>
      </c>
      <c r="L13889" s="4">
        <v>0.47</v>
      </c>
      <c r="M13889" s="4">
        <v>33</v>
      </c>
    </row>
    <row r="13890" spans="1:13" x14ac:dyDescent="0.2">
      <c r="A13890" s="3">
        <v>44896</v>
      </c>
      <c r="B13890" t="s">
        <v>6620</v>
      </c>
      <c r="C13890" t="s">
        <v>6477</v>
      </c>
      <c r="D13890" t="s">
        <v>2410</v>
      </c>
      <c r="E13890" t="s">
        <v>6476</v>
      </c>
      <c r="F13890" s="4">
        <v>0.35242424242424197</v>
      </c>
      <c r="G13890" s="4">
        <v>0.35</v>
      </c>
      <c r="H13890" s="4">
        <v>6.0674866245747902E-2</v>
      </c>
      <c r="I13890" s="4">
        <v>0.47</v>
      </c>
      <c r="J13890" s="4">
        <v>0.17</v>
      </c>
      <c r="K13890" s="4">
        <v>0.33</v>
      </c>
      <c r="L13890" s="4">
        <v>0.38</v>
      </c>
      <c r="M13890" s="4">
        <v>33</v>
      </c>
    </row>
    <row r="13891" spans="1:13" x14ac:dyDescent="0.2">
      <c r="A13891" s="3">
        <v>44896</v>
      </c>
      <c r="B13891" t="s">
        <v>6684</v>
      </c>
      <c r="C13891" t="s">
        <v>6480</v>
      </c>
      <c r="D13891" t="s">
        <v>2474</v>
      </c>
      <c r="E13891" t="s">
        <v>6479</v>
      </c>
      <c r="F13891" s="4">
        <v>0.38696969696969702</v>
      </c>
      <c r="G13891" s="4">
        <v>0.4</v>
      </c>
      <c r="H13891" s="4">
        <v>7.92340223832559E-2</v>
      </c>
      <c r="I13891" s="4">
        <v>0.54</v>
      </c>
      <c r="J13891" s="4">
        <v>0.22</v>
      </c>
      <c r="K13891" s="4">
        <v>0.33</v>
      </c>
      <c r="L13891" s="4">
        <v>0.43</v>
      </c>
      <c r="M13891" s="4">
        <v>33</v>
      </c>
    </row>
    <row r="13892" spans="1:13" x14ac:dyDescent="0.2">
      <c r="A13892" s="3">
        <v>44896</v>
      </c>
      <c r="B13892" t="s">
        <v>6746</v>
      </c>
      <c r="C13892" t="s">
        <v>6483</v>
      </c>
      <c r="D13892" t="s">
        <v>2536</v>
      </c>
      <c r="E13892" t="s">
        <v>6482</v>
      </c>
      <c r="F13892" s="4">
        <v>0.35499999999999998</v>
      </c>
      <c r="G13892" s="4">
        <v>0.36</v>
      </c>
      <c r="H13892" s="4">
        <v>7.3703853796908997E-2</v>
      </c>
      <c r="I13892" s="4">
        <v>0.5</v>
      </c>
      <c r="J13892" s="4">
        <v>0.13</v>
      </c>
      <c r="K13892" s="4">
        <v>0.31</v>
      </c>
      <c r="L13892" s="4">
        <v>0.39250000000000002</v>
      </c>
      <c r="M13892" s="4">
        <v>32</v>
      </c>
    </row>
    <row r="13893" spans="1:13" x14ac:dyDescent="0.2">
      <c r="A13893" s="3">
        <v>44896</v>
      </c>
      <c r="B13893" t="s">
        <v>6809</v>
      </c>
      <c r="C13893" t="s">
        <v>6486</v>
      </c>
      <c r="D13893" t="s">
        <v>2599</v>
      </c>
      <c r="E13893" t="s">
        <v>6485</v>
      </c>
      <c r="F13893" s="4">
        <v>0.35363636363636403</v>
      </c>
      <c r="G13893" s="4">
        <v>0.34</v>
      </c>
      <c r="H13893" s="4">
        <v>7.4950741399692905E-2</v>
      </c>
      <c r="I13893" s="4">
        <v>0.55000000000000004</v>
      </c>
      <c r="J13893" s="4">
        <v>0.21</v>
      </c>
      <c r="K13893" s="4">
        <v>0.3</v>
      </c>
      <c r="L13893" s="4">
        <v>0.4</v>
      </c>
      <c r="M13893" s="4">
        <v>33</v>
      </c>
    </row>
    <row r="13894" spans="1:13" x14ac:dyDescent="0.2">
      <c r="A13894" s="3">
        <v>44896</v>
      </c>
      <c r="B13894" t="s">
        <v>6874</v>
      </c>
      <c r="C13894" t="s">
        <v>6489</v>
      </c>
      <c r="D13894" t="s">
        <v>2664</v>
      </c>
      <c r="E13894" t="s">
        <v>6488</v>
      </c>
      <c r="F13894" s="4">
        <v>0.39030303030302999</v>
      </c>
      <c r="G13894" s="4">
        <v>0.39</v>
      </c>
      <c r="H13894" s="4">
        <v>6.8213124126008898E-2</v>
      </c>
      <c r="I13894" s="4">
        <v>0.61</v>
      </c>
      <c r="J13894" s="4">
        <v>0.26</v>
      </c>
      <c r="K13894" s="4">
        <v>0.36</v>
      </c>
      <c r="L13894" s="4">
        <v>0.42</v>
      </c>
      <c r="M13894" s="4">
        <v>33</v>
      </c>
    </row>
    <row r="13895" spans="1:13" x14ac:dyDescent="0.2">
      <c r="A13895" s="3">
        <v>44896</v>
      </c>
      <c r="B13895" t="s">
        <v>6935</v>
      </c>
      <c r="C13895" t="s">
        <v>6492</v>
      </c>
      <c r="D13895" t="s">
        <v>2725</v>
      </c>
      <c r="E13895" t="s">
        <v>6491</v>
      </c>
      <c r="F13895" s="4">
        <v>0.33030303030302999</v>
      </c>
      <c r="G13895" s="4">
        <v>0.33</v>
      </c>
      <c r="H13895" s="4">
        <v>6.1668714134724002E-2</v>
      </c>
      <c r="I13895" s="4">
        <v>0.46</v>
      </c>
      <c r="J13895" s="4">
        <v>0.19</v>
      </c>
      <c r="K13895" s="4">
        <v>0.28999999999999998</v>
      </c>
      <c r="L13895" s="4">
        <v>0.38</v>
      </c>
      <c r="M13895" s="4">
        <v>33</v>
      </c>
    </row>
    <row r="13896" spans="1:13" x14ac:dyDescent="0.2">
      <c r="A13896" s="3">
        <v>44896</v>
      </c>
      <c r="B13896" t="s">
        <v>6999</v>
      </c>
      <c r="C13896" t="s">
        <v>6495</v>
      </c>
      <c r="D13896" t="s">
        <v>2789</v>
      </c>
      <c r="E13896" t="s">
        <v>6494</v>
      </c>
      <c r="F13896" s="4">
        <v>0.27606060606060601</v>
      </c>
      <c r="G13896" s="4">
        <v>0.27</v>
      </c>
      <c r="H13896" s="4">
        <v>7.6808991740037899E-2</v>
      </c>
      <c r="I13896" s="4">
        <v>0.5</v>
      </c>
      <c r="J13896" s="4">
        <v>0.13</v>
      </c>
      <c r="K13896" s="4">
        <v>0.24</v>
      </c>
      <c r="L13896" s="4">
        <v>0.3</v>
      </c>
      <c r="M13896" s="4">
        <v>33</v>
      </c>
    </row>
    <row r="13897" spans="1:13" x14ac:dyDescent="0.2">
      <c r="A13897" s="3">
        <v>44896</v>
      </c>
      <c r="B13897" t="s">
        <v>6487</v>
      </c>
      <c r="C13897" t="s">
        <v>3153</v>
      </c>
      <c r="D13897" t="s">
        <v>2285</v>
      </c>
      <c r="E13897" t="s">
        <v>3152</v>
      </c>
      <c r="F13897" s="4">
        <v>0.62636363636363601</v>
      </c>
      <c r="G13897" s="4">
        <v>0.57999999999999996</v>
      </c>
      <c r="H13897" s="4">
        <v>0.12774041504693701</v>
      </c>
      <c r="I13897" s="4">
        <v>0.9</v>
      </c>
      <c r="J13897" s="4">
        <v>0.47</v>
      </c>
      <c r="K13897" s="4">
        <v>0.52</v>
      </c>
      <c r="L13897" s="4">
        <v>0.7</v>
      </c>
      <c r="M13897" s="4">
        <v>33</v>
      </c>
    </row>
    <row r="13898" spans="1:13" x14ac:dyDescent="0.2">
      <c r="A13898" s="3">
        <v>44896</v>
      </c>
      <c r="B13898" t="s">
        <v>7066</v>
      </c>
      <c r="C13898" t="s">
        <v>6498</v>
      </c>
      <c r="D13898" t="s">
        <v>2856</v>
      </c>
      <c r="E13898" t="s">
        <v>6497</v>
      </c>
      <c r="F13898" s="4">
        <v>0.44212121212121203</v>
      </c>
      <c r="G13898" s="4">
        <v>0.44</v>
      </c>
      <c r="H13898" s="4">
        <v>0.117785758258309</v>
      </c>
      <c r="I13898" s="4">
        <v>0.7</v>
      </c>
      <c r="J13898" s="4">
        <v>0.2</v>
      </c>
      <c r="K13898" s="4">
        <v>0.38</v>
      </c>
      <c r="L13898" s="4">
        <v>0.52</v>
      </c>
      <c r="M13898" s="4">
        <v>33</v>
      </c>
    </row>
    <row r="13899" spans="1:13" x14ac:dyDescent="0.2">
      <c r="A13899" s="3">
        <v>44896</v>
      </c>
      <c r="B13899" t="s">
        <v>5405</v>
      </c>
      <c r="C13899" t="s">
        <v>4324</v>
      </c>
      <c r="D13899" t="s">
        <v>1258</v>
      </c>
      <c r="E13899" t="s">
        <v>4323</v>
      </c>
      <c r="F13899" s="4">
        <v>1.5632352941176499</v>
      </c>
      <c r="G13899" s="4">
        <v>1.8</v>
      </c>
      <c r="H13899" s="4">
        <v>0.549284496513889</v>
      </c>
      <c r="I13899" s="4">
        <v>2.1</v>
      </c>
      <c r="J13899" s="4">
        <v>0</v>
      </c>
      <c r="K13899" s="4">
        <v>1.5</v>
      </c>
      <c r="L13899" s="4">
        <v>1.9</v>
      </c>
      <c r="M13899" s="4">
        <v>34</v>
      </c>
    </row>
    <row r="13900" spans="1:13" x14ac:dyDescent="0.2">
      <c r="A13900" s="3">
        <v>44896</v>
      </c>
      <c r="B13900" t="s">
        <v>6326</v>
      </c>
      <c r="C13900" t="s">
        <v>4327</v>
      </c>
      <c r="D13900" t="s">
        <v>2138</v>
      </c>
      <c r="E13900" t="s">
        <v>4326</v>
      </c>
      <c r="F13900" s="4">
        <v>0.44470588235294101</v>
      </c>
      <c r="G13900" s="4">
        <v>0.5</v>
      </c>
      <c r="H13900" s="4">
        <v>0.53631873886833303</v>
      </c>
      <c r="I13900" s="4">
        <v>1.3</v>
      </c>
      <c r="J13900" s="4">
        <v>-1</v>
      </c>
      <c r="K13900" s="4">
        <v>0.3</v>
      </c>
      <c r="L13900" s="4">
        <v>0.8</v>
      </c>
      <c r="M13900" s="4">
        <v>34</v>
      </c>
    </row>
    <row r="13901" spans="1:13" x14ac:dyDescent="0.2">
      <c r="A13901" s="3">
        <v>44896</v>
      </c>
      <c r="B13901" t="s">
        <v>7204</v>
      </c>
      <c r="C13901" t="s">
        <v>5407</v>
      </c>
      <c r="D13901" t="s">
        <v>2994</v>
      </c>
      <c r="E13901" t="s">
        <v>5406</v>
      </c>
      <c r="F13901" s="4">
        <v>1.4970000000000001</v>
      </c>
      <c r="G13901" s="4">
        <v>1.6</v>
      </c>
      <c r="H13901" s="4">
        <v>0.52047160312083496</v>
      </c>
      <c r="I13901" s="4">
        <v>2.2000000000000002</v>
      </c>
      <c r="J13901" s="4">
        <v>-0.2</v>
      </c>
      <c r="K13901" s="4">
        <v>1.325</v>
      </c>
      <c r="L13901" s="4">
        <v>1.8</v>
      </c>
      <c r="M13901" s="4">
        <v>30</v>
      </c>
    </row>
    <row r="13902" spans="1:13" x14ac:dyDescent="0.2">
      <c r="A13902" s="3">
        <v>44896</v>
      </c>
      <c r="B13902" t="s">
        <v>6363</v>
      </c>
      <c r="C13902" t="s">
        <v>3939</v>
      </c>
      <c r="D13902" t="s">
        <v>2177</v>
      </c>
      <c r="E13902" t="s">
        <v>3947</v>
      </c>
      <c r="F13902" s="4">
        <v>20.028275862068998</v>
      </c>
      <c r="G13902" s="4">
        <v>20</v>
      </c>
      <c r="H13902" s="4">
        <v>0.30418590374869298</v>
      </c>
      <c r="I13902" s="4">
        <v>20.6</v>
      </c>
      <c r="J13902" s="4">
        <v>19.5</v>
      </c>
      <c r="K13902" s="4">
        <v>19.84</v>
      </c>
      <c r="L13902" s="4">
        <v>20.2</v>
      </c>
      <c r="M13902" s="4">
        <v>29</v>
      </c>
    </row>
    <row r="13903" spans="1:13" x14ac:dyDescent="0.2">
      <c r="A13903" s="3">
        <v>44896</v>
      </c>
      <c r="B13903" t="s">
        <v>6428</v>
      </c>
      <c r="C13903" t="s">
        <v>3942</v>
      </c>
      <c r="D13903" t="s">
        <v>2242</v>
      </c>
      <c r="E13903" t="s">
        <v>3949</v>
      </c>
      <c r="F13903" s="4">
        <v>20.041206896551699</v>
      </c>
      <c r="G13903" s="4">
        <v>20.05</v>
      </c>
      <c r="H13903" s="4">
        <v>0.35065157506219202</v>
      </c>
      <c r="I13903" s="4">
        <v>20.97</v>
      </c>
      <c r="J13903" s="4">
        <v>19.3</v>
      </c>
      <c r="K13903" s="4">
        <v>19.86</v>
      </c>
      <c r="L13903" s="4">
        <v>20.23</v>
      </c>
      <c r="M13903" s="4">
        <v>29</v>
      </c>
    </row>
    <row r="13904" spans="1:13" x14ac:dyDescent="0.2">
      <c r="A13904" s="3">
        <v>44896</v>
      </c>
      <c r="B13904" t="s">
        <v>6527</v>
      </c>
      <c r="C13904" t="s">
        <v>3952</v>
      </c>
      <c r="D13904" t="s">
        <v>2317</v>
      </c>
      <c r="E13904" t="s">
        <v>3951</v>
      </c>
      <c r="F13904" s="4">
        <v>20.1716310344828</v>
      </c>
      <c r="G13904" s="4">
        <v>20.170000000000002</v>
      </c>
      <c r="H13904" s="4">
        <v>0.47798237198774901</v>
      </c>
      <c r="I13904" s="4">
        <v>21.7</v>
      </c>
      <c r="J13904" s="4">
        <v>19.45</v>
      </c>
      <c r="K13904" s="4">
        <v>19.940000000000001</v>
      </c>
      <c r="L13904" s="4">
        <v>20.39</v>
      </c>
      <c r="M13904" s="4">
        <v>29</v>
      </c>
    </row>
    <row r="13905" spans="1:13" x14ac:dyDescent="0.2">
      <c r="A13905" s="3">
        <v>44896</v>
      </c>
      <c r="B13905" t="s">
        <v>3940</v>
      </c>
      <c r="C13905" t="s">
        <v>3936</v>
      </c>
      <c r="D13905" t="s">
        <v>291</v>
      </c>
      <c r="E13905" t="s">
        <v>3935</v>
      </c>
      <c r="F13905" s="4">
        <v>19.882647058823501</v>
      </c>
      <c r="G13905" s="4">
        <v>19.84</v>
      </c>
      <c r="H13905" s="4">
        <v>0.276934614572941</v>
      </c>
      <c r="I13905" s="4">
        <v>20.7</v>
      </c>
      <c r="J13905" s="4">
        <v>19.45</v>
      </c>
      <c r="K13905" s="4">
        <v>19.7</v>
      </c>
      <c r="L13905" s="4">
        <v>20</v>
      </c>
      <c r="M13905" s="4">
        <v>34</v>
      </c>
    </row>
    <row r="13906" spans="1:13" x14ac:dyDescent="0.2">
      <c r="A13906" s="3">
        <v>44896</v>
      </c>
      <c r="B13906" t="s">
        <v>5349</v>
      </c>
      <c r="C13906" t="s">
        <v>3939</v>
      </c>
      <c r="D13906" t="s">
        <v>1219</v>
      </c>
      <c r="E13906" t="s">
        <v>3938</v>
      </c>
      <c r="F13906" s="4">
        <v>20.634857142857101</v>
      </c>
      <c r="G13906" s="4">
        <v>20.8</v>
      </c>
      <c r="H13906" s="4">
        <v>0.60656395535242102</v>
      </c>
      <c r="I13906" s="4">
        <v>22</v>
      </c>
      <c r="J13906" s="4">
        <v>19.25</v>
      </c>
      <c r="K13906" s="4">
        <v>20.25</v>
      </c>
      <c r="L13906" s="4">
        <v>21</v>
      </c>
      <c r="M13906" s="4">
        <v>35</v>
      </c>
    </row>
    <row r="13907" spans="1:13" x14ac:dyDescent="0.2">
      <c r="A13907" s="3">
        <v>44896</v>
      </c>
      <c r="B13907" t="s">
        <v>6286</v>
      </c>
      <c r="C13907" t="s">
        <v>3942</v>
      </c>
      <c r="D13907" t="s">
        <v>2098</v>
      </c>
      <c r="E13907" t="s">
        <v>3941</v>
      </c>
      <c r="F13907" s="4">
        <v>20.925000000000001</v>
      </c>
      <c r="G13907" s="4">
        <v>21</v>
      </c>
      <c r="H13907" s="4">
        <v>0.685311325532583</v>
      </c>
      <c r="I13907" s="4">
        <v>22.5</v>
      </c>
      <c r="J13907" s="4">
        <v>19.5</v>
      </c>
      <c r="K13907" s="4">
        <v>20.467500000000001</v>
      </c>
      <c r="L13907" s="4">
        <v>21.407499999999999</v>
      </c>
      <c r="M13907" s="4">
        <v>32</v>
      </c>
    </row>
    <row r="13908" spans="1:13" x14ac:dyDescent="0.2">
      <c r="A13908" s="3">
        <v>44896</v>
      </c>
      <c r="B13908" t="s">
        <v>7164</v>
      </c>
      <c r="C13908" t="s">
        <v>3952</v>
      </c>
      <c r="D13908" t="s">
        <v>2954</v>
      </c>
      <c r="E13908" t="s">
        <v>5350</v>
      </c>
      <c r="F13908" s="4">
        <v>21.250416666666698</v>
      </c>
      <c r="G13908" s="4">
        <v>21.475000000000001</v>
      </c>
      <c r="H13908" s="4">
        <v>0.82463946887302697</v>
      </c>
      <c r="I13908" s="4">
        <v>23</v>
      </c>
      <c r="J13908" s="4">
        <v>19</v>
      </c>
      <c r="K13908" s="4">
        <v>20.805</v>
      </c>
      <c r="L13908" s="4">
        <v>21.77</v>
      </c>
      <c r="M13908" s="4">
        <v>24</v>
      </c>
    </row>
    <row r="13909" spans="1:13" x14ac:dyDescent="0.2">
      <c r="A13909" s="3">
        <v>44896</v>
      </c>
      <c r="B13909" t="s">
        <v>3583</v>
      </c>
      <c r="C13909" t="s">
        <v>3579</v>
      </c>
      <c r="D13909" t="s">
        <v>172</v>
      </c>
      <c r="E13909" t="s">
        <v>3578</v>
      </c>
      <c r="F13909" s="4">
        <v>2.9011764705882399</v>
      </c>
      <c r="G13909" s="4">
        <v>3</v>
      </c>
      <c r="H13909" s="4">
        <v>0.18981274194676101</v>
      </c>
      <c r="I13909" s="4">
        <v>3.2</v>
      </c>
      <c r="J13909" s="4">
        <v>2.4</v>
      </c>
      <c r="K13909" s="4">
        <v>2.8</v>
      </c>
      <c r="L13909" s="4">
        <v>3</v>
      </c>
      <c r="M13909" s="4">
        <v>34</v>
      </c>
    </row>
    <row r="13910" spans="1:13" x14ac:dyDescent="0.2">
      <c r="A13910" s="3">
        <v>44896</v>
      </c>
      <c r="B13910" t="s">
        <v>5214</v>
      </c>
      <c r="C13910" t="s">
        <v>3582</v>
      </c>
      <c r="D13910" t="s">
        <v>1170</v>
      </c>
      <c r="E13910" t="s">
        <v>3581</v>
      </c>
      <c r="F13910" s="4">
        <v>0.92114285714285704</v>
      </c>
      <c r="G13910" s="4">
        <v>0.9</v>
      </c>
      <c r="H13910" s="4">
        <v>0.49086221517419198</v>
      </c>
      <c r="I13910" s="4">
        <v>2.2000000000000002</v>
      </c>
      <c r="J13910" s="4">
        <v>-0.5</v>
      </c>
      <c r="K13910" s="4">
        <v>0.7</v>
      </c>
      <c r="L13910" s="4">
        <v>1.2</v>
      </c>
      <c r="M13910" s="4">
        <v>35</v>
      </c>
    </row>
    <row r="13911" spans="1:13" x14ac:dyDescent="0.2">
      <c r="A13911" s="3">
        <v>44896</v>
      </c>
      <c r="B13911" t="s">
        <v>6233</v>
      </c>
      <c r="C13911" t="s">
        <v>3585</v>
      </c>
      <c r="D13911" t="s">
        <v>2057</v>
      </c>
      <c r="E13911" t="s">
        <v>3584</v>
      </c>
      <c r="F13911" s="4">
        <v>1.73545454545455</v>
      </c>
      <c r="G13911" s="4">
        <v>1.9</v>
      </c>
      <c r="H13911" s="4">
        <v>0.58783549414935699</v>
      </c>
      <c r="I13911" s="4">
        <v>2.5</v>
      </c>
      <c r="J13911" s="4">
        <v>-0.2</v>
      </c>
      <c r="K13911" s="4">
        <v>1.6</v>
      </c>
      <c r="L13911" s="4">
        <v>2</v>
      </c>
      <c r="M13911" s="4">
        <v>33</v>
      </c>
    </row>
    <row r="13912" spans="1:13" x14ac:dyDescent="0.2">
      <c r="A13912" s="3">
        <v>44896</v>
      </c>
      <c r="B13912" t="s">
        <v>7123</v>
      </c>
      <c r="C13912" t="s">
        <v>5216</v>
      </c>
      <c r="D13912" t="s">
        <v>2913</v>
      </c>
      <c r="E13912" t="s">
        <v>5215</v>
      </c>
      <c r="F13912" s="4">
        <v>2.01833333333333</v>
      </c>
      <c r="G13912" s="4">
        <v>2</v>
      </c>
      <c r="H13912" s="4">
        <v>0.323078489139911</v>
      </c>
      <c r="I13912" s="4">
        <v>2.7</v>
      </c>
      <c r="J13912" s="4">
        <v>1.3</v>
      </c>
      <c r="K13912" s="4">
        <v>1.8</v>
      </c>
      <c r="L13912" s="4">
        <v>2.2000000000000002</v>
      </c>
      <c r="M13912" s="4">
        <v>24</v>
      </c>
    </row>
    <row r="13913" spans="1:13" x14ac:dyDescent="0.2">
      <c r="A13913" s="3">
        <v>44896</v>
      </c>
      <c r="B13913" t="s">
        <v>6234</v>
      </c>
      <c r="C13913" t="s">
        <v>3597</v>
      </c>
      <c r="D13913" t="s">
        <v>2058</v>
      </c>
      <c r="E13913" t="s">
        <v>3596</v>
      </c>
      <c r="F13913" s="4">
        <v>1.9244827586206901</v>
      </c>
      <c r="G13913" s="4">
        <v>2</v>
      </c>
      <c r="H13913" s="4">
        <v>0.58896753613479402</v>
      </c>
      <c r="I13913" s="4">
        <v>3.2</v>
      </c>
      <c r="J13913" s="4">
        <v>0.5</v>
      </c>
      <c r="K13913" s="4">
        <v>1.5</v>
      </c>
      <c r="L13913" s="4">
        <v>2.31</v>
      </c>
      <c r="M13913" s="4">
        <v>29</v>
      </c>
    </row>
    <row r="13914" spans="1:13" x14ac:dyDescent="0.2">
      <c r="A13914" s="3">
        <v>44896</v>
      </c>
      <c r="B13914" t="s">
        <v>7124</v>
      </c>
      <c r="C13914" t="s">
        <v>3609</v>
      </c>
      <c r="D13914" t="s">
        <v>2914</v>
      </c>
      <c r="E13914" t="s">
        <v>3608</v>
      </c>
      <c r="F13914" s="4">
        <v>1.25166666666667</v>
      </c>
      <c r="G13914" s="4">
        <v>1.5</v>
      </c>
      <c r="H13914" s="4">
        <v>0.87389018644851202</v>
      </c>
      <c r="I13914" s="4">
        <v>2.5</v>
      </c>
      <c r="J13914" s="4">
        <v>-0.8</v>
      </c>
      <c r="K13914" s="4">
        <v>0.66</v>
      </c>
      <c r="L13914" s="4">
        <v>1.7350000000000001</v>
      </c>
      <c r="M13914" s="4">
        <v>24</v>
      </c>
    </row>
    <row r="13915" spans="1:13" x14ac:dyDescent="0.2">
      <c r="A13915" s="3">
        <v>44896</v>
      </c>
      <c r="B13915" t="s">
        <v>6235</v>
      </c>
      <c r="C13915" t="s">
        <v>3600</v>
      </c>
      <c r="D13915" t="s">
        <v>2059</v>
      </c>
      <c r="E13915" t="s">
        <v>3599</v>
      </c>
      <c r="F13915" s="4">
        <v>0.97310344827586204</v>
      </c>
      <c r="G13915" s="4">
        <v>0.9</v>
      </c>
      <c r="H13915" s="4">
        <v>0.54683572519069001</v>
      </c>
      <c r="I13915" s="4">
        <v>2.2999999999999998</v>
      </c>
      <c r="J13915" s="4">
        <v>-0.27</v>
      </c>
      <c r="K13915" s="4">
        <v>0.7</v>
      </c>
      <c r="L13915" s="4">
        <v>1.3</v>
      </c>
      <c r="M13915" s="4">
        <v>29</v>
      </c>
    </row>
    <row r="13916" spans="1:13" x14ac:dyDescent="0.2">
      <c r="A13916" s="3">
        <v>44896</v>
      </c>
      <c r="B13916" t="s">
        <v>7125</v>
      </c>
      <c r="C13916" t="s">
        <v>3612</v>
      </c>
      <c r="D13916" t="s">
        <v>2915</v>
      </c>
      <c r="E13916" t="s">
        <v>3611</v>
      </c>
      <c r="F13916" s="4">
        <v>1.7716666666666701</v>
      </c>
      <c r="G13916" s="4">
        <v>1.85</v>
      </c>
      <c r="H13916" s="4">
        <v>0.73371399869707998</v>
      </c>
      <c r="I13916" s="4">
        <v>2.8</v>
      </c>
      <c r="J13916" s="4">
        <v>-0.5</v>
      </c>
      <c r="K13916" s="4">
        <v>1.3</v>
      </c>
      <c r="L13916" s="4">
        <v>2.25</v>
      </c>
      <c r="M13916" s="4">
        <v>24</v>
      </c>
    </row>
    <row r="13917" spans="1:13" x14ac:dyDescent="0.2">
      <c r="A13917" s="3">
        <v>44896</v>
      </c>
      <c r="B13917" t="s">
        <v>6236</v>
      </c>
      <c r="C13917" t="s">
        <v>3603</v>
      </c>
      <c r="D13917" t="s">
        <v>2060</v>
      </c>
      <c r="E13917" t="s">
        <v>3602</v>
      </c>
      <c r="F13917" s="4">
        <v>0.40758620689655201</v>
      </c>
      <c r="G13917" s="4">
        <v>0.4</v>
      </c>
      <c r="H13917" s="4">
        <v>0.81282863759138702</v>
      </c>
      <c r="I13917" s="4">
        <v>2</v>
      </c>
      <c r="J13917" s="4">
        <v>-1.97</v>
      </c>
      <c r="K13917" s="4">
        <v>0.03</v>
      </c>
      <c r="L13917" s="4">
        <v>1</v>
      </c>
      <c r="M13917" s="4">
        <v>29</v>
      </c>
    </row>
    <row r="13918" spans="1:13" x14ac:dyDescent="0.2">
      <c r="A13918" s="3">
        <v>44896</v>
      </c>
      <c r="B13918" t="s">
        <v>7126</v>
      </c>
      <c r="C13918" t="s">
        <v>3615</v>
      </c>
      <c r="D13918" t="s">
        <v>2916</v>
      </c>
      <c r="E13918" t="s">
        <v>3614</v>
      </c>
      <c r="F13918" s="4">
        <v>1.96291666666667</v>
      </c>
      <c r="G13918" s="4">
        <v>2</v>
      </c>
      <c r="H13918" s="4">
        <v>0.60377421036464396</v>
      </c>
      <c r="I13918" s="4">
        <v>3</v>
      </c>
      <c r="J13918" s="4">
        <v>0</v>
      </c>
      <c r="K13918" s="4">
        <v>1.675</v>
      </c>
      <c r="L13918" s="4">
        <v>2.2000000000000002</v>
      </c>
      <c r="M13918" s="4">
        <v>24</v>
      </c>
    </row>
    <row r="13919" spans="1:13" x14ac:dyDescent="0.2">
      <c r="A13919" s="3">
        <v>44896</v>
      </c>
      <c r="B13919" t="s">
        <v>5220</v>
      </c>
      <c r="C13919" t="s">
        <v>3594</v>
      </c>
      <c r="D13919" t="s">
        <v>1174</v>
      </c>
      <c r="E13919" t="s">
        <v>3593</v>
      </c>
      <c r="F13919" s="4">
        <v>3.1363333333333299</v>
      </c>
      <c r="G13919" s="4">
        <v>3.3</v>
      </c>
      <c r="H13919" s="4">
        <v>0.64271773894457196</v>
      </c>
      <c r="I13919" s="4">
        <v>4.17</v>
      </c>
      <c r="J13919" s="4">
        <v>1.43</v>
      </c>
      <c r="K13919" s="4">
        <v>2.6875</v>
      </c>
      <c r="L13919" s="4">
        <v>3.5750000000000002</v>
      </c>
      <c r="M13919" s="4">
        <v>30</v>
      </c>
    </row>
    <row r="13920" spans="1:13" x14ac:dyDescent="0.2">
      <c r="A13920" s="3">
        <v>44896</v>
      </c>
      <c r="B13920" t="s">
        <v>6237</v>
      </c>
      <c r="C13920" t="s">
        <v>3606</v>
      </c>
      <c r="D13920" t="s">
        <v>2061</v>
      </c>
      <c r="E13920" t="s">
        <v>3605</v>
      </c>
      <c r="F13920" s="4">
        <v>0.63068965517241404</v>
      </c>
      <c r="G13920" s="4">
        <v>0.7</v>
      </c>
      <c r="H13920" s="4">
        <v>0.71920060302335898</v>
      </c>
      <c r="I13920" s="4">
        <v>1.76</v>
      </c>
      <c r="J13920" s="4">
        <v>-1.66</v>
      </c>
      <c r="K13920" s="4">
        <v>0.35</v>
      </c>
      <c r="L13920" s="4">
        <v>1.1000000000000001</v>
      </c>
      <c r="M13920" s="4">
        <v>29</v>
      </c>
    </row>
    <row r="13921" spans="1:13" x14ac:dyDescent="0.2">
      <c r="A13921" s="3">
        <v>44896</v>
      </c>
      <c r="B13921" t="s">
        <v>7127</v>
      </c>
      <c r="C13921" t="s">
        <v>5222</v>
      </c>
      <c r="D13921" t="s">
        <v>2917</v>
      </c>
      <c r="E13921" t="s">
        <v>5221</v>
      </c>
      <c r="F13921" s="4">
        <v>2.0483333333333298</v>
      </c>
      <c r="G13921" s="4">
        <v>2</v>
      </c>
      <c r="H13921" s="4">
        <v>0.80279222861138899</v>
      </c>
      <c r="I13921" s="4">
        <v>3.5</v>
      </c>
      <c r="J13921" s="4">
        <v>0.2</v>
      </c>
      <c r="K13921" s="4">
        <v>1.7</v>
      </c>
      <c r="L13921" s="4">
        <v>2.5924999999999998</v>
      </c>
      <c r="M13921" s="4">
        <v>24</v>
      </c>
    </row>
    <row r="13922" spans="1:13" x14ac:dyDescent="0.2">
      <c r="A13922" s="3">
        <v>44896</v>
      </c>
      <c r="B13922" t="s">
        <v>6280</v>
      </c>
      <c r="C13922" t="s">
        <v>3873</v>
      </c>
      <c r="D13922" t="s">
        <v>2092</v>
      </c>
      <c r="E13922" t="s">
        <v>3872</v>
      </c>
      <c r="F13922" s="4">
        <v>-2.2105263157894701E-2</v>
      </c>
      <c r="G13922" s="4">
        <v>0.17</v>
      </c>
      <c r="H13922" s="4">
        <v>0.58815699857330594</v>
      </c>
      <c r="I13922" s="4">
        <v>0.5</v>
      </c>
      <c r="J13922" s="4">
        <v>-2.2000000000000002</v>
      </c>
      <c r="K13922" s="4">
        <v>-0.13500000000000001</v>
      </c>
      <c r="L13922" s="4">
        <v>0.23499999999999999</v>
      </c>
      <c r="M13922" s="4">
        <v>19</v>
      </c>
    </row>
    <row r="13923" spans="1:13" x14ac:dyDescent="0.2">
      <c r="A13923" s="3">
        <v>44896</v>
      </c>
      <c r="B13923" t="s">
        <v>7158</v>
      </c>
      <c r="C13923" t="s">
        <v>3885</v>
      </c>
      <c r="D13923" t="s">
        <v>2948</v>
      </c>
      <c r="E13923" t="s">
        <v>3884</v>
      </c>
      <c r="F13923" s="4">
        <v>0.34235294117647103</v>
      </c>
      <c r="G13923" s="4">
        <v>0.5</v>
      </c>
      <c r="H13923" s="4">
        <v>0.92964058519788095</v>
      </c>
      <c r="I13923" s="4">
        <v>0.84</v>
      </c>
      <c r="J13923" s="4">
        <v>-3.19</v>
      </c>
      <c r="K13923" s="4">
        <v>0.33</v>
      </c>
      <c r="L13923" s="4">
        <v>0.7</v>
      </c>
      <c r="M13923" s="4">
        <v>17</v>
      </c>
    </row>
    <row r="13924" spans="1:13" x14ac:dyDescent="0.2">
      <c r="A13924" s="3">
        <v>44896</v>
      </c>
      <c r="B13924" t="s">
        <v>6281</v>
      </c>
      <c r="C13924" t="s">
        <v>3876</v>
      </c>
      <c r="D13924" t="s">
        <v>2093</v>
      </c>
      <c r="E13924" t="s">
        <v>3875</v>
      </c>
      <c r="F13924" s="4">
        <v>0.104210526315789</v>
      </c>
      <c r="G13924" s="4">
        <v>0</v>
      </c>
      <c r="H13924" s="4">
        <v>0.80176413675977798</v>
      </c>
      <c r="I13924" s="4">
        <v>3.13</v>
      </c>
      <c r="J13924" s="4">
        <v>-0.94</v>
      </c>
      <c r="K13924" s="4">
        <v>-0.2</v>
      </c>
      <c r="L13924" s="4">
        <v>0.2</v>
      </c>
      <c r="M13924" s="4">
        <v>19</v>
      </c>
    </row>
    <row r="13925" spans="1:13" x14ac:dyDescent="0.2">
      <c r="A13925" s="3">
        <v>44896</v>
      </c>
      <c r="B13925" t="s">
        <v>7159</v>
      </c>
      <c r="C13925" t="s">
        <v>3888</v>
      </c>
      <c r="D13925" t="s">
        <v>2949</v>
      </c>
      <c r="E13925" t="s">
        <v>3887</v>
      </c>
      <c r="F13925" s="4">
        <v>0.71117647058823497</v>
      </c>
      <c r="G13925" s="4">
        <v>0.7</v>
      </c>
      <c r="H13925" s="4">
        <v>0.49758017385318398</v>
      </c>
      <c r="I13925" s="4">
        <v>2.38</v>
      </c>
      <c r="J13925" s="4">
        <v>0.2</v>
      </c>
      <c r="K13925" s="4">
        <v>0.45</v>
      </c>
      <c r="L13925" s="4">
        <v>0.8</v>
      </c>
      <c r="M13925" s="4">
        <v>17</v>
      </c>
    </row>
    <row r="13926" spans="1:13" x14ac:dyDescent="0.2">
      <c r="A13926" s="3">
        <v>44896</v>
      </c>
      <c r="B13926" t="s">
        <v>6282</v>
      </c>
      <c r="C13926" t="s">
        <v>3879</v>
      </c>
      <c r="D13926" t="s">
        <v>2094</v>
      </c>
      <c r="E13926" t="s">
        <v>3878</v>
      </c>
      <c r="F13926" s="4">
        <v>8.84210526315789E-2</v>
      </c>
      <c r="G13926" s="4">
        <v>0.12</v>
      </c>
      <c r="H13926" s="4">
        <v>0.54711631058664401</v>
      </c>
      <c r="I13926" s="4">
        <v>1.4</v>
      </c>
      <c r="J13926" s="4">
        <v>-1.1000000000000001</v>
      </c>
      <c r="K13926" s="4">
        <v>-0.185</v>
      </c>
      <c r="L13926" s="4">
        <v>0.3</v>
      </c>
      <c r="M13926" s="4">
        <v>19</v>
      </c>
    </row>
    <row r="13927" spans="1:13" x14ac:dyDescent="0.2">
      <c r="A13927" s="3">
        <v>44896</v>
      </c>
      <c r="B13927" t="s">
        <v>7160</v>
      </c>
      <c r="C13927" t="s">
        <v>3891</v>
      </c>
      <c r="D13927" t="s">
        <v>2950</v>
      </c>
      <c r="E13927" t="s">
        <v>3890</v>
      </c>
      <c r="F13927" s="4">
        <v>0.57117647058823495</v>
      </c>
      <c r="G13927" s="4">
        <v>0.6</v>
      </c>
      <c r="H13927" s="4">
        <v>0.35636853033308802</v>
      </c>
      <c r="I13927" s="4">
        <v>1.3</v>
      </c>
      <c r="J13927" s="4">
        <v>-0.47</v>
      </c>
      <c r="K13927" s="4">
        <v>0.5</v>
      </c>
      <c r="L13927" s="4">
        <v>0.7</v>
      </c>
      <c r="M13927" s="4">
        <v>17</v>
      </c>
    </row>
    <row r="13928" spans="1:13" x14ac:dyDescent="0.2">
      <c r="A13928" s="3">
        <v>44896</v>
      </c>
      <c r="B13928" t="s">
        <v>5340</v>
      </c>
      <c r="C13928" t="s">
        <v>3870</v>
      </c>
      <c r="D13928" t="s">
        <v>1216</v>
      </c>
      <c r="E13928" t="s">
        <v>3869</v>
      </c>
      <c r="F13928" s="4">
        <v>0.20736842105263201</v>
      </c>
      <c r="G13928" s="4">
        <v>0.2</v>
      </c>
      <c r="H13928" s="4">
        <v>0.289421685919873</v>
      </c>
      <c r="I13928" s="4">
        <v>0.8</v>
      </c>
      <c r="J13928" s="4">
        <v>-0.23</v>
      </c>
      <c r="K13928" s="4">
        <v>5.0000000000000001E-3</v>
      </c>
      <c r="L13928" s="4">
        <v>0.41499999999999998</v>
      </c>
      <c r="M13928" s="4">
        <v>19</v>
      </c>
    </row>
    <row r="13929" spans="1:13" x14ac:dyDescent="0.2">
      <c r="A13929" s="3">
        <v>44896</v>
      </c>
      <c r="B13929" t="s">
        <v>6283</v>
      </c>
      <c r="C13929" t="s">
        <v>3882</v>
      </c>
      <c r="D13929" t="s">
        <v>2095</v>
      </c>
      <c r="E13929" t="s">
        <v>3881</v>
      </c>
      <c r="F13929" s="4">
        <v>0.20842105263157901</v>
      </c>
      <c r="G13929" s="4">
        <v>0.22</v>
      </c>
      <c r="H13929" s="4">
        <v>0.29159071692842098</v>
      </c>
      <c r="I13929" s="4">
        <v>0.72</v>
      </c>
      <c r="J13929" s="4">
        <v>-0.5</v>
      </c>
      <c r="K13929" s="4">
        <v>0</v>
      </c>
      <c r="L13929" s="4">
        <v>0.42499999999999999</v>
      </c>
      <c r="M13929" s="4">
        <v>19</v>
      </c>
    </row>
    <row r="13930" spans="1:13" x14ac:dyDescent="0.2">
      <c r="A13930" s="3">
        <v>44896</v>
      </c>
      <c r="B13930" t="s">
        <v>7161</v>
      </c>
      <c r="C13930" t="s">
        <v>5342</v>
      </c>
      <c r="D13930" t="s">
        <v>2951</v>
      </c>
      <c r="E13930" t="s">
        <v>5341</v>
      </c>
      <c r="F13930" s="4">
        <v>0.72647058823529398</v>
      </c>
      <c r="G13930" s="4">
        <v>0.5</v>
      </c>
      <c r="H13930" s="4">
        <v>0.74729463045433597</v>
      </c>
      <c r="I13930" s="4">
        <v>3.4</v>
      </c>
      <c r="J13930" s="4">
        <v>0</v>
      </c>
      <c r="K13930" s="4">
        <v>0.4</v>
      </c>
      <c r="L13930" s="4">
        <v>0.7</v>
      </c>
      <c r="M13930" s="4">
        <v>17</v>
      </c>
    </row>
    <row r="13931" spans="1:13" x14ac:dyDescent="0.2">
      <c r="A13931" s="3">
        <v>44927</v>
      </c>
      <c r="B13931" t="s">
        <v>5346</v>
      </c>
      <c r="C13931" t="s">
        <v>3927</v>
      </c>
      <c r="D13931" t="s">
        <v>1218</v>
      </c>
      <c r="E13931" t="s">
        <v>3926</v>
      </c>
      <c r="F13931" s="4">
        <v>8.9622727272727296</v>
      </c>
      <c r="G13931" s="4">
        <v>9.0500000000000007</v>
      </c>
      <c r="H13931" s="4">
        <v>0.57947374991437395</v>
      </c>
      <c r="I13931" s="4">
        <v>9.9</v>
      </c>
      <c r="J13931" s="4">
        <v>8</v>
      </c>
      <c r="K13931" s="4">
        <v>8.5250000000000004</v>
      </c>
      <c r="L13931" s="4">
        <v>9.3000000000000007</v>
      </c>
      <c r="M13931" s="4">
        <v>22</v>
      </c>
    </row>
    <row r="13932" spans="1:13" x14ac:dyDescent="0.2">
      <c r="A13932" s="3">
        <v>44927</v>
      </c>
      <c r="B13932" t="s">
        <v>6285</v>
      </c>
      <c r="C13932" t="s">
        <v>3930</v>
      </c>
      <c r="D13932" t="s">
        <v>2097</v>
      </c>
      <c r="E13932" t="s">
        <v>3929</v>
      </c>
      <c r="F13932" s="4">
        <v>8.4861904761904796</v>
      </c>
      <c r="G13932" s="4">
        <v>8.5</v>
      </c>
      <c r="H13932" s="4">
        <v>0.45777151714011399</v>
      </c>
      <c r="I13932" s="4">
        <v>9.4499999999999993</v>
      </c>
      <c r="J13932" s="4">
        <v>7.5</v>
      </c>
      <c r="K13932" s="4">
        <v>8.1999999999999993</v>
      </c>
      <c r="L13932" s="4">
        <v>8.75</v>
      </c>
      <c r="M13932" s="4">
        <v>21</v>
      </c>
    </row>
    <row r="13933" spans="1:13" x14ac:dyDescent="0.2">
      <c r="A13933" s="3">
        <v>44927</v>
      </c>
      <c r="B13933" t="s">
        <v>7163</v>
      </c>
      <c r="C13933" t="s">
        <v>3933</v>
      </c>
      <c r="D13933" t="s">
        <v>2953</v>
      </c>
      <c r="E13933" t="s">
        <v>3932</v>
      </c>
      <c r="F13933" s="4">
        <v>8.0129411764705907</v>
      </c>
      <c r="G13933" s="4">
        <v>8</v>
      </c>
      <c r="H13933" s="4">
        <v>0.65983676680185799</v>
      </c>
      <c r="I13933" s="4">
        <v>9.1999999999999993</v>
      </c>
      <c r="J13933" s="4">
        <v>6.8</v>
      </c>
      <c r="K13933" s="4">
        <v>7.5</v>
      </c>
      <c r="L13933" s="4">
        <v>8.4</v>
      </c>
      <c r="M13933" s="4">
        <v>17</v>
      </c>
    </row>
    <row r="13934" spans="1:13" x14ac:dyDescent="0.2">
      <c r="A13934" s="3">
        <v>44927</v>
      </c>
      <c r="B13934" t="s">
        <v>5343</v>
      </c>
      <c r="C13934" t="s">
        <v>3918</v>
      </c>
      <c r="D13934" t="s">
        <v>1217</v>
      </c>
      <c r="E13934" t="s">
        <v>3917</v>
      </c>
      <c r="F13934" s="4">
        <v>10.231724137931</v>
      </c>
      <c r="G13934" s="4">
        <v>10.26</v>
      </c>
      <c r="H13934" s="4">
        <v>0.67133698673147302</v>
      </c>
      <c r="I13934" s="4">
        <v>11.31</v>
      </c>
      <c r="J13934" s="4">
        <v>8.93</v>
      </c>
      <c r="K13934" s="4">
        <v>9.74</v>
      </c>
      <c r="L13934" s="4">
        <v>10.72</v>
      </c>
      <c r="M13934" s="4">
        <v>29</v>
      </c>
    </row>
    <row r="13935" spans="1:13" x14ac:dyDescent="0.2">
      <c r="A13935" s="3">
        <v>44927</v>
      </c>
      <c r="B13935" t="s">
        <v>6284</v>
      </c>
      <c r="C13935" t="s">
        <v>3921</v>
      </c>
      <c r="D13935" t="s">
        <v>2096</v>
      </c>
      <c r="E13935" t="s">
        <v>3920</v>
      </c>
      <c r="F13935" s="4">
        <v>8.31</v>
      </c>
      <c r="G13935" s="4">
        <v>8.27</v>
      </c>
      <c r="H13935" s="4">
        <v>0.91057885224391499</v>
      </c>
      <c r="I13935" s="4">
        <v>10.81</v>
      </c>
      <c r="J13935" s="4">
        <v>6.95</v>
      </c>
      <c r="K13935" s="4">
        <v>7.6349999999999998</v>
      </c>
      <c r="L13935" s="4">
        <v>8.69</v>
      </c>
      <c r="M13935" s="4">
        <v>27</v>
      </c>
    </row>
    <row r="13936" spans="1:13" x14ac:dyDescent="0.2">
      <c r="A13936" s="3">
        <v>44927</v>
      </c>
      <c r="B13936" t="s">
        <v>7162</v>
      </c>
      <c r="C13936" t="s">
        <v>3924</v>
      </c>
      <c r="D13936" t="s">
        <v>2952</v>
      </c>
      <c r="E13936" t="s">
        <v>3923</v>
      </c>
      <c r="F13936" s="4">
        <v>7.1934782608695702</v>
      </c>
      <c r="G13936" s="4">
        <v>7.13</v>
      </c>
      <c r="H13936" s="4">
        <v>1.1095437583884</v>
      </c>
      <c r="I13936" s="4">
        <v>9.81</v>
      </c>
      <c r="J13936" s="4">
        <v>5.45</v>
      </c>
      <c r="K13936" s="4">
        <v>6.35</v>
      </c>
      <c r="L13936" s="4">
        <v>7.99</v>
      </c>
      <c r="M13936" s="4">
        <v>23</v>
      </c>
    </row>
    <row r="13937" spans="1:13" x14ac:dyDescent="0.2">
      <c r="A13937" s="3">
        <v>44927</v>
      </c>
      <c r="B13937" t="s">
        <v>6289</v>
      </c>
      <c r="C13937" t="s">
        <v>3988</v>
      </c>
      <c r="D13937" t="s">
        <v>2101</v>
      </c>
      <c r="E13937" t="s">
        <v>3987</v>
      </c>
      <c r="F13937" s="4">
        <v>3.5751851851851901</v>
      </c>
      <c r="G13937" s="4">
        <v>3.66</v>
      </c>
      <c r="H13937" s="4">
        <v>0.40629063461034898</v>
      </c>
      <c r="I13937" s="4">
        <v>4.5</v>
      </c>
      <c r="J13937" s="4">
        <v>2.4</v>
      </c>
      <c r="K13937" s="4">
        <v>3.5</v>
      </c>
      <c r="L13937" s="4">
        <v>3.7</v>
      </c>
      <c r="M13937" s="4">
        <v>27</v>
      </c>
    </row>
    <row r="13938" spans="1:13" x14ac:dyDescent="0.2">
      <c r="A13938" s="3">
        <v>44927</v>
      </c>
      <c r="B13938" t="s">
        <v>7167</v>
      </c>
      <c r="C13938" t="s">
        <v>3991</v>
      </c>
      <c r="D13938" t="s">
        <v>2957</v>
      </c>
      <c r="E13938" t="s">
        <v>3990</v>
      </c>
      <c r="F13938" s="4">
        <v>3.4069230769230798</v>
      </c>
      <c r="G13938" s="4">
        <v>3.4449999999999998</v>
      </c>
      <c r="H13938" s="4">
        <v>0.46419624497205297</v>
      </c>
      <c r="I13938" s="4">
        <v>4.3</v>
      </c>
      <c r="J13938" s="4">
        <v>2.2999999999999998</v>
      </c>
      <c r="K13938" s="4">
        <v>3</v>
      </c>
      <c r="L13938" s="4">
        <v>3.6074999999999999</v>
      </c>
      <c r="M13938" s="4">
        <v>26</v>
      </c>
    </row>
    <row r="13939" spans="1:13" x14ac:dyDescent="0.2">
      <c r="A13939" s="3">
        <v>44927</v>
      </c>
      <c r="B13939" t="s">
        <v>6290</v>
      </c>
      <c r="C13939" t="s">
        <v>3994</v>
      </c>
      <c r="D13939" t="s">
        <v>2102</v>
      </c>
      <c r="E13939" t="s">
        <v>3993</v>
      </c>
      <c r="F13939" s="4">
        <v>3.5824137931034499</v>
      </c>
      <c r="G13939" s="4">
        <v>3.6</v>
      </c>
      <c r="H13939" s="4">
        <v>0.28614001533232702</v>
      </c>
      <c r="I13939" s="4">
        <v>4.2</v>
      </c>
      <c r="J13939" s="4">
        <v>2.8</v>
      </c>
      <c r="K13939" s="4">
        <v>3.5</v>
      </c>
      <c r="L13939" s="4">
        <v>3.7</v>
      </c>
      <c r="M13939" s="4">
        <v>29</v>
      </c>
    </row>
    <row r="13940" spans="1:13" x14ac:dyDescent="0.2">
      <c r="A13940" s="3">
        <v>44927</v>
      </c>
      <c r="B13940" t="s">
        <v>7168</v>
      </c>
      <c r="C13940" t="s">
        <v>3997</v>
      </c>
      <c r="D13940" t="s">
        <v>2958</v>
      </c>
      <c r="E13940" t="s">
        <v>3996</v>
      </c>
      <c r="F13940" s="4">
        <v>3.5664285714285699</v>
      </c>
      <c r="G13940" s="4">
        <v>3.55</v>
      </c>
      <c r="H13940" s="4">
        <v>0.37107665461179801</v>
      </c>
      <c r="I13940" s="4">
        <v>4.2699999999999996</v>
      </c>
      <c r="J13940" s="4">
        <v>2.8</v>
      </c>
      <c r="K13940" s="4">
        <v>3.33</v>
      </c>
      <c r="L13940" s="4">
        <v>3.8250000000000002</v>
      </c>
      <c r="M13940" s="4">
        <v>28</v>
      </c>
    </row>
    <row r="13941" spans="1:13" x14ac:dyDescent="0.2">
      <c r="A13941" s="3">
        <v>44927</v>
      </c>
      <c r="B13941" t="s">
        <v>5611</v>
      </c>
      <c r="C13941" t="s">
        <v>3894</v>
      </c>
      <c r="D13941" t="s">
        <v>1441</v>
      </c>
      <c r="E13941" t="s">
        <v>3893</v>
      </c>
      <c r="F13941" s="4">
        <v>10.924242424242401</v>
      </c>
      <c r="G13941" s="4">
        <v>11</v>
      </c>
      <c r="H13941" s="4">
        <v>0.13235913037618299</v>
      </c>
      <c r="I13941" s="4">
        <v>11.25</v>
      </c>
      <c r="J13941" s="4">
        <v>10.75</v>
      </c>
      <c r="K13941" s="4">
        <v>10.75</v>
      </c>
      <c r="L13941" s="4">
        <v>11</v>
      </c>
      <c r="M13941" s="4">
        <v>33</v>
      </c>
    </row>
    <row r="13942" spans="1:13" x14ac:dyDescent="0.2">
      <c r="A13942" s="3">
        <v>44927</v>
      </c>
      <c r="B13942" t="s">
        <v>6587</v>
      </c>
      <c r="C13942" t="s">
        <v>3906</v>
      </c>
      <c r="D13942" t="s">
        <v>2377</v>
      </c>
      <c r="E13942" t="s">
        <v>3905</v>
      </c>
      <c r="F13942" s="4">
        <v>9.78125</v>
      </c>
      <c r="G13942" s="4">
        <v>9.75</v>
      </c>
      <c r="H13942" s="4">
        <v>0.59143755976161505</v>
      </c>
      <c r="I13942" s="4">
        <v>11.25</v>
      </c>
      <c r="J13942" s="4">
        <v>8.5</v>
      </c>
      <c r="K13942" s="4">
        <v>9.4375</v>
      </c>
      <c r="L13942" s="4">
        <v>10.0625</v>
      </c>
      <c r="M13942" s="4">
        <v>32</v>
      </c>
    </row>
    <row r="13943" spans="1:13" x14ac:dyDescent="0.2">
      <c r="A13943" s="3">
        <v>44927</v>
      </c>
      <c r="B13943" t="s">
        <v>5677</v>
      </c>
      <c r="C13943" t="s">
        <v>3897</v>
      </c>
      <c r="D13943" t="s">
        <v>1507</v>
      </c>
      <c r="E13943" t="s">
        <v>3896</v>
      </c>
      <c r="F13943" s="4">
        <v>10.969696969697001</v>
      </c>
      <c r="G13943" s="4">
        <v>11</v>
      </c>
      <c r="H13943" s="4">
        <v>0.1624708598581</v>
      </c>
      <c r="I13943" s="4">
        <v>11.5</v>
      </c>
      <c r="J13943" s="4">
        <v>10.75</v>
      </c>
      <c r="K13943" s="4">
        <v>11</v>
      </c>
      <c r="L13943" s="4">
        <v>11</v>
      </c>
      <c r="M13943" s="4">
        <v>33</v>
      </c>
    </row>
    <row r="13944" spans="1:13" x14ac:dyDescent="0.2">
      <c r="A13944" s="3">
        <v>44927</v>
      </c>
      <c r="B13944" t="s">
        <v>6588</v>
      </c>
      <c r="C13944" t="s">
        <v>3909</v>
      </c>
      <c r="D13944" t="s">
        <v>2378</v>
      </c>
      <c r="E13944" t="s">
        <v>3908</v>
      </c>
      <c r="F13944" s="4">
        <v>9.1796875</v>
      </c>
      <c r="G13944" s="4">
        <v>9</v>
      </c>
      <c r="H13944" s="4">
        <v>0.71907864155594003</v>
      </c>
      <c r="I13944" s="4">
        <v>11.25</v>
      </c>
      <c r="J13944" s="4">
        <v>7.5</v>
      </c>
      <c r="K13944" s="4">
        <v>8.75</v>
      </c>
      <c r="L13944" s="4">
        <v>9.5</v>
      </c>
      <c r="M13944" s="4">
        <v>32</v>
      </c>
    </row>
    <row r="13945" spans="1:13" x14ac:dyDescent="0.2">
      <c r="A13945" s="3">
        <v>44927</v>
      </c>
      <c r="B13945" t="s">
        <v>5878</v>
      </c>
      <c r="C13945" t="s">
        <v>3900</v>
      </c>
      <c r="D13945" t="s">
        <v>1704</v>
      </c>
      <c r="E13945" t="s">
        <v>3899</v>
      </c>
      <c r="F13945" s="4">
        <v>10.803030303030299</v>
      </c>
      <c r="G13945" s="4">
        <v>11</v>
      </c>
      <c r="H13945" s="4">
        <v>0.335163065242921</v>
      </c>
      <c r="I13945" s="4">
        <v>11.5</v>
      </c>
      <c r="J13945" s="4">
        <v>10</v>
      </c>
      <c r="K13945" s="4">
        <v>10.5</v>
      </c>
      <c r="L13945" s="4">
        <v>11</v>
      </c>
      <c r="M13945" s="4">
        <v>33</v>
      </c>
    </row>
    <row r="13946" spans="1:13" x14ac:dyDescent="0.2">
      <c r="A13946" s="3">
        <v>44927</v>
      </c>
      <c r="B13946" t="s">
        <v>6775</v>
      </c>
      <c r="C13946" t="s">
        <v>3912</v>
      </c>
      <c r="D13946" t="s">
        <v>2565</v>
      </c>
      <c r="E13946" t="s">
        <v>3911</v>
      </c>
      <c r="F13946" s="4">
        <v>8.671875</v>
      </c>
      <c r="G13946" s="4">
        <v>8.5</v>
      </c>
      <c r="H13946" s="4">
        <v>0.804316730663864</v>
      </c>
      <c r="I13946" s="4">
        <v>11</v>
      </c>
      <c r="J13946" s="4">
        <v>7</v>
      </c>
      <c r="K13946" s="4">
        <v>8.1875</v>
      </c>
      <c r="L13946" s="4">
        <v>9.0625</v>
      </c>
      <c r="M13946" s="4">
        <v>32</v>
      </c>
    </row>
    <row r="13947" spans="1:13" x14ac:dyDescent="0.2">
      <c r="A13947" s="3">
        <v>44927</v>
      </c>
      <c r="B13947" t="s">
        <v>6073</v>
      </c>
      <c r="C13947" t="s">
        <v>3903</v>
      </c>
      <c r="D13947" t="s">
        <v>1897</v>
      </c>
      <c r="E13947" t="s">
        <v>3902</v>
      </c>
      <c r="F13947" s="4">
        <v>10.352941176470599</v>
      </c>
      <c r="G13947" s="4">
        <v>10.5</v>
      </c>
      <c r="H13947" s="4">
        <v>0.63698403677141302</v>
      </c>
      <c r="I13947" s="4">
        <v>11.5</v>
      </c>
      <c r="J13947" s="4">
        <v>8.5</v>
      </c>
      <c r="K13947" s="4">
        <v>10</v>
      </c>
      <c r="L13947" s="4">
        <v>10.75</v>
      </c>
      <c r="M13947" s="4">
        <v>34</v>
      </c>
    </row>
    <row r="13948" spans="1:13" x14ac:dyDescent="0.2">
      <c r="A13948" s="3">
        <v>44927</v>
      </c>
      <c r="B13948" t="s">
        <v>6964</v>
      </c>
      <c r="C13948" t="s">
        <v>3915</v>
      </c>
      <c r="D13948" t="s">
        <v>2754</v>
      </c>
      <c r="E13948" t="s">
        <v>3914</v>
      </c>
      <c r="F13948" s="4">
        <v>8.1515151515151505</v>
      </c>
      <c r="G13948" s="4">
        <v>8.25</v>
      </c>
      <c r="H13948" s="4">
        <v>1.0115338637810201</v>
      </c>
      <c r="I13948" s="4">
        <v>10.75</v>
      </c>
      <c r="J13948" s="4">
        <v>5</v>
      </c>
      <c r="K13948" s="4">
        <v>7.5</v>
      </c>
      <c r="L13948" s="4">
        <v>8.5</v>
      </c>
      <c r="M13948" s="4">
        <v>33</v>
      </c>
    </row>
    <row r="13949" spans="1:13" x14ac:dyDescent="0.2">
      <c r="A13949" s="3">
        <v>44927</v>
      </c>
      <c r="B13949" t="s">
        <v>7062</v>
      </c>
      <c r="C13949" t="s">
        <v>3081</v>
      </c>
      <c r="D13949" t="s">
        <v>2852</v>
      </c>
      <c r="E13949" t="s">
        <v>3080</v>
      </c>
      <c r="F13949" s="4">
        <v>4.9763157894736798</v>
      </c>
      <c r="G13949" s="4">
        <v>4.9800000000000004</v>
      </c>
      <c r="H13949" s="4">
        <v>0.57371440796455198</v>
      </c>
      <c r="I13949" s="4">
        <v>7.01</v>
      </c>
      <c r="J13949" s="4">
        <v>3.89</v>
      </c>
      <c r="K13949" s="4">
        <v>4.6849999999999996</v>
      </c>
      <c r="L13949" s="4">
        <v>5.2474999999999996</v>
      </c>
      <c r="M13949" s="4">
        <v>38</v>
      </c>
    </row>
    <row r="13950" spans="1:13" x14ac:dyDescent="0.2">
      <c r="A13950" s="3">
        <v>44927</v>
      </c>
      <c r="B13950" t="s">
        <v>7205</v>
      </c>
      <c r="C13950" t="s">
        <v>3084</v>
      </c>
      <c r="D13950" t="s">
        <v>2995</v>
      </c>
      <c r="E13950" t="s">
        <v>3083</v>
      </c>
      <c r="F13950" s="4">
        <v>4.8208108108108103</v>
      </c>
      <c r="G13950" s="4">
        <v>4.88</v>
      </c>
      <c r="H13950" s="4">
        <v>0.53455785664612798</v>
      </c>
      <c r="I13950" s="4">
        <v>6.32</v>
      </c>
      <c r="J13950" s="4">
        <v>3.64</v>
      </c>
      <c r="K13950" s="4">
        <v>4.5199999999999996</v>
      </c>
      <c r="L13950" s="4">
        <v>5.01</v>
      </c>
      <c r="M13950" s="4">
        <v>37</v>
      </c>
    </row>
    <row r="13951" spans="1:13" x14ac:dyDescent="0.2">
      <c r="A13951" s="3">
        <v>44927</v>
      </c>
      <c r="B13951" t="s">
        <v>5092</v>
      </c>
      <c r="C13951" t="s">
        <v>3072</v>
      </c>
      <c r="D13951" t="s">
        <v>1108</v>
      </c>
      <c r="E13951" t="s">
        <v>3071</v>
      </c>
      <c r="F13951" s="4">
        <v>5.19105263157895</v>
      </c>
      <c r="G13951" s="4">
        <v>5.1749999999999998</v>
      </c>
      <c r="H13951" s="4">
        <v>0.54758827240360897</v>
      </c>
      <c r="I13951" s="4">
        <v>7.41</v>
      </c>
      <c r="J13951" s="4">
        <v>4.2</v>
      </c>
      <c r="K13951" s="4">
        <v>4.87</v>
      </c>
      <c r="L13951" s="4">
        <v>5.3875000000000002</v>
      </c>
      <c r="M13951" s="4">
        <v>38</v>
      </c>
    </row>
    <row r="13952" spans="1:13" x14ac:dyDescent="0.2">
      <c r="A13952" s="3">
        <v>44927</v>
      </c>
      <c r="B13952" t="s">
        <v>6171</v>
      </c>
      <c r="C13952" t="s">
        <v>3075</v>
      </c>
      <c r="D13952" t="s">
        <v>1995</v>
      </c>
      <c r="E13952" t="s">
        <v>3074</v>
      </c>
      <c r="F13952" s="4">
        <v>3.9811111111111099</v>
      </c>
      <c r="G13952" s="4">
        <v>4</v>
      </c>
      <c r="H13952" s="4">
        <v>0.411226581810201</v>
      </c>
      <c r="I13952" s="4">
        <v>4.9000000000000004</v>
      </c>
      <c r="J13952" s="4">
        <v>3.06</v>
      </c>
      <c r="K13952" s="4">
        <v>3.7</v>
      </c>
      <c r="L13952" s="4">
        <v>4.2249999999999996</v>
      </c>
      <c r="M13952" s="4">
        <v>36</v>
      </c>
    </row>
    <row r="13953" spans="1:13" x14ac:dyDescent="0.2">
      <c r="A13953" s="3">
        <v>44927</v>
      </c>
      <c r="B13953" t="s">
        <v>7207</v>
      </c>
      <c r="C13953" t="s">
        <v>3102</v>
      </c>
      <c r="D13953" t="s">
        <v>2997</v>
      </c>
      <c r="E13953" t="s">
        <v>3101</v>
      </c>
      <c r="F13953" s="4">
        <v>3.8436363636363602</v>
      </c>
      <c r="G13953" s="4">
        <v>3.8</v>
      </c>
      <c r="H13953" s="4">
        <v>0.29518869157940902</v>
      </c>
      <c r="I13953" s="4">
        <v>4.7</v>
      </c>
      <c r="J13953" s="4">
        <v>3.22</v>
      </c>
      <c r="K13953" s="4">
        <v>3.68</v>
      </c>
      <c r="L13953" s="4">
        <v>4</v>
      </c>
      <c r="M13953" s="4">
        <v>33</v>
      </c>
    </row>
    <row r="13954" spans="1:13" x14ac:dyDescent="0.2">
      <c r="A13954" s="3">
        <v>44927</v>
      </c>
      <c r="B13954" t="s">
        <v>7061</v>
      </c>
      <c r="C13954" t="s">
        <v>3078</v>
      </c>
      <c r="D13954" t="s">
        <v>2851</v>
      </c>
      <c r="E13954" t="s">
        <v>3077</v>
      </c>
      <c r="F13954" s="4">
        <v>3.7216129032258101</v>
      </c>
      <c r="G13954" s="4">
        <v>3.67</v>
      </c>
      <c r="H13954" s="4">
        <v>0.32240861004005</v>
      </c>
      <c r="I13954" s="4">
        <v>4.3600000000000003</v>
      </c>
      <c r="J13954" s="4">
        <v>3</v>
      </c>
      <c r="K13954" s="4">
        <v>3.5</v>
      </c>
      <c r="L13954" s="4">
        <v>4</v>
      </c>
      <c r="M13954" s="4">
        <v>31</v>
      </c>
    </row>
    <row r="13955" spans="1:13" x14ac:dyDescent="0.2">
      <c r="A13955" s="3">
        <v>44927</v>
      </c>
      <c r="B13955" t="s">
        <v>7208</v>
      </c>
      <c r="C13955" t="s">
        <v>3105</v>
      </c>
      <c r="D13955" t="s">
        <v>2998</v>
      </c>
      <c r="E13955" t="s">
        <v>3104</v>
      </c>
      <c r="F13955" s="4">
        <v>3.64</v>
      </c>
      <c r="G13955" s="4">
        <v>3.58</v>
      </c>
      <c r="H13955" s="4">
        <v>0.25982624467007698</v>
      </c>
      <c r="I13955" s="4">
        <v>4</v>
      </c>
      <c r="J13955" s="4">
        <v>3.09</v>
      </c>
      <c r="K13955" s="4">
        <v>3.5</v>
      </c>
      <c r="L13955" s="4">
        <v>3.8824999999999998</v>
      </c>
      <c r="M13955" s="4">
        <v>32</v>
      </c>
    </row>
    <row r="13956" spans="1:13" x14ac:dyDescent="0.2">
      <c r="A13956" s="3">
        <v>44927</v>
      </c>
      <c r="B13956" t="s">
        <v>6333</v>
      </c>
      <c r="C13956" t="s">
        <v>3114</v>
      </c>
      <c r="D13956" t="s">
        <v>2145</v>
      </c>
      <c r="E13956" t="s">
        <v>3113</v>
      </c>
      <c r="F13956" s="4">
        <v>0.67049473684210503</v>
      </c>
      <c r="G13956" s="4">
        <v>0.65</v>
      </c>
      <c r="H13956" s="4">
        <v>0.18487981040631499</v>
      </c>
      <c r="I13956" s="4">
        <v>1.5488</v>
      </c>
      <c r="J13956" s="4">
        <v>0.4</v>
      </c>
      <c r="K13956" s="4">
        <v>0.60250000000000004</v>
      </c>
      <c r="L13956" s="4">
        <v>0.67749999999999999</v>
      </c>
      <c r="M13956" s="4">
        <v>38</v>
      </c>
    </row>
    <row r="13957" spans="1:13" x14ac:dyDescent="0.2">
      <c r="A13957" s="3">
        <v>44927</v>
      </c>
      <c r="B13957" t="s">
        <v>7211</v>
      </c>
      <c r="C13957" t="s">
        <v>3150</v>
      </c>
      <c r="D13957" t="s">
        <v>3001</v>
      </c>
      <c r="E13957" t="s">
        <v>3149</v>
      </c>
      <c r="F13957" s="4">
        <v>0.46510000000000001</v>
      </c>
      <c r="G13957" s="4">
        <v>0.46</v>
      </c>
      <c r="H13957" s="4">
        <v>0.14326843935174899</v>
      </c>
      <c r="I13957" s="4">
        <v>0.74</v>
      </c>
      <c r="J13957" s="4">
        <v>0.03</v>
      </c>
      <c r="K13957" s="4">
        <v>0.4</v>
      </c>
      <c r="L13957" s="4">
        <v>0.5625</v>
      </c>
      <c r="M13957" s="4">
        <v>36</v>
      </c>
    </row>
    <row r="13958" spans="1:13" x14ac:dyDescent="0.2">
      <c r="A13958" s="3">
        <v>44927</v>
      </c>
      <c r="B13958" t="s">
        <v>6397</v>
      </c>
      <c r="C13958" t="s">
        <v>3117</v>
      </c>
      <c r="D13958" t="s">
        <v>2211</v>
      </c>
      <c r="E13958" t="s">
        <v>3116</v>
      </c>
      <c r="F13958" s="4">
        <v>0.49514864864864899</v>
      </c>
      <c r="G13958" s="4">
        <v>0.48</v>
      </c>
      <c r="H13958" s="4">
        <v>9.6798678886822795E-2</v>
      </c>
      <c r="I13958" s="4">
        <v>0.66</v>
      </c>
      <c r="J13958" s="4">
        <v>0.2</v>
      </c>
      <c r="K13958" s="4">
        <v>0.45</v>
      </c>
      <c r="L13958" s="4">
        <v>0.56999999999999995</v>
      </c>
      <c r="M13958" s="4">
        <v>37</v>
      </c>
    </row>
    <row r="13959" spans="1:13" x14ac:dyDescent="0.2">
      <c r="A13959" s="3">
        <v>44927</v>
      </c>
      <c r="B13959" t="s">
        <v>6461</v>
      </c>
      <c r="C13959" t="s">
        <v>3120</v>
      </c>
      <c r="D13959" t="s">
        <v>2275</v>
      </c>
      <c r="E13959" t="s">
        <v>3119</v>
      </c>
      <c r="F13959" s="4">
        <v>0.54311081081081103</v>
      </c>
      <c r="G13959" s="4">
        <v>0.54</v>
      </c>
      <c r="H13959" s="4">
        <v>9.8100565701686904E-2</v>
      </c>
      <c r="I13959" s="4">
        <v>0.73</v>
      </c>
      <c r="J13959" s="4">
        <v>0.3</v>
      </c>
      <c r="K13959" s="4">
        <v>0.48</v>
      </c>
      <c r="L13959" s="4">
        <v>0.61</v>
      </c>
      <c r="M13959" s="4">
        <v>37</v>
      </c>
    </row>
    <row r="13960" spans="1:13" x14ac:dyDescent="0.2">
      <c r="A13960" s="3">
        <v>44927</v>
      </c>
      <c r="B13960" t="s">
        <v>6557</v>
      </c>
      <c r="C13960" t="s">
        <v>3123</v>
      </c>
      <c r="D13960" t="s">
        <v>2347</v>
      </c>
      <c r="E13960" t="s">
        <v>3122</v>
      </c>
      <c r="F13960" s="4">
        <v>8.2037837837837801E-2</v>
      </c>
      <c r="G13960" s="4">
        <v>0.08</v>
      </c>
      <c r="H13960" s="4">
        <v>0.16146271559876799</v>
      </c>
      <c r="I13960" s="4">
        <v>0.52539999999999998</v>
      </c>
      <c r="J13960" s="4">
        <v>-0.2</v>
      </c>
      <c r="K13960" s="4">
        <v>-0.02</v>
      </c>
      <c r="L13960" s="4">
        <v>0.17</v>
      </c>
      <c r="M13960" s="4">
        <v>37</v>
      </c>
    </row>
    <row r="13961" spans="1:13" x14ac:dyDescent="0.2">
      <c r="A13961" s="3">
        <v>44927</v>
      </c>
      <c r="B13961" t="s">
        <v>6619</v>
      </c>
      <c r="C13961" t="s">
        <v>3126</v>
      </c>
      <c r="D13961" t="s">
        <v>2409</v>
      </c>
      <c r="E13961" t="s">
        <v>3125</v>
      </c>
      <c r="F13961" s="4">
        <v>-3.0927027027027001E-2</v>
      </c>
      <c r="G13961" s="4">
        <v>-0.03</v>
      </c>
      <c r="H13961" s="4">
        <v>0.154972102594572</v>
      </c>
      <c r="I13961" s="4">
        <v>0.3957</v>
      </c>
      <c r="J13961" s="4">
        <v>-0.32</v>
      </c>
      <c r="K13961" s="4">
        <v>-0.12</v>
      </c>
      <c r="L13961" s="4">
        <v>0.04</v>
      </c>
      <c r="M13961" s="4">
        <v>37</v>
      </c>
    </row>
    <row r="13962" spans="1:13" x14ac:dyDescent="0.2">
      <c r="A13962" s="3">
        <v>44927</v>
      </c>
      <c r="B13962" t="s">
        <v>6683</v>
      </c>
      <c r="C13962" t="s">
        <v>3129</v>
      </c>
      <c r="D13962" t="s">
        <v>2473</v>
      </c>
      <c r="E13962" t="s">
        <v>3128</v>
      </c>
      <c r="F13962" s="4">
        <v>0.393583783783784</v>
      </c>
      <c r="G13962" s="4">
        <v>0.42</v>
      </c>
      <c r="H13962" s="4">
        <v>0.10605548210858901</v>
      </c>
      <c r="I13962" s="4">
        <v>0.63</v>
      </c>
      <c r="J13962" s="4">
        <v>0.15</v>
      </c>
      <c r="K13962" s="4">
        <v>0.33</v>
      </c>
      <c r="L13962" s="4">
        <v>0.46</v>
      </c>
      <c r="M13962" s="4">
        <v>37</v>
      </c>
    </row>
    <row r="13963" spans="1:13" x14ac:dyDescent="0.2">
      <c r="A13963" s="3">
        <v>44927</v>
      </c>
      <c r="B13963" t="s">
        <v>6745</v>
      </c>
      <c r="C13963" t="s">
        <v>3132</v>
      </c>
      <c r="D13963" t="s">
        <v>2535</v>
      </c>
      <c r="E13963" t="s">
        <v>3131</v>
      </c>
      <c r="F13963" s="4">
        <v>0.45144324324324298</v>
      </c>
      <c r="G13963" s="4">
        <v>0.46</v>
      </c>
      <c r="H13963" s="4">
        <v>8.9835419086919902E-2</v>
      </c>
      <c r="I13963" s="4">
        <v>0.59</v>
      </c>
      <c r="J13963" s="4">
        <v>0.2034</v>
      </c>
      <c r="K13963" s="4">
        <v>0.4</v>
      </c>
      <c r="L13963" s="4">
        <v>0.54</v>
      </c>
      <c r="M13963" s="4">
        <v>37</v>
      </c>
    </row>
    <row r="13964" spans="1:13" x14ac:dyDescent="0.2">
      <c r="A13964" s="3">
        <v>44927</v>
      </c>
      <c r="B13964" t="s">
        <v>6808</v>
      </c>
      <c r="C13964" t="s">
        <v>3135</v>
      </c>
      <c r="D13964" t="s">
        <v>2598</v>
      </c>
      <c r="E13964" t="s">
        <v>3134</v>
      </c>
      <c r="F13964" s="4">
        <v>0.37238648648648598</v>
      </c>
      <c r="G13964" s="4">
        <v>0.38</v>
      </c>
      <c r="H13964" s="4">
        <v>8.3610566059301103E-2</v>
      </c>
      <c r="I13964" s="4">
        <v>0.56999999999999995</v>
      </c>
      <c r="J13964" s="4">
        <v>0.13</v>
      </c>
      <c r="K13964" s="4">
        <v>0.34</v>
      </c>
      <c r="L13964" s="4">
        <v>0.4</v>
      </c>
      <c r="M13964" s="4">
        <v>37</v>
      </c>
    </row>
    <row r="13965" spans="1:13" x14ac:dyDescent="0.2">
      <c r="A13965" s="3">
        <v>44927</v>
      </c>
      <c r="B13965" t="s">
        <v>6873</v>
      </c>
      <c r="C13965" t="s">
        <v>3138</v>
      </c>
      <c r="D13965" t="s">
        <v>2663</v>
      </c>
      <c r="E13965" t="s">
        <v>3137</v>
      </c>
      <c r="F13965" s="4">
        <v>0.450440540540541</v>
      </c>
      <c r="G13965" s="4">
        <v>0.46</v>
      </c>
      <c r="H13965" s="4">
        <v>8.4834235291405102E-2</v>
      </c>
      <c r="I13965" s="4">
        <v>0.63</v>
      </c>
      <c r="J13965" s="4">
        <v>0.24629999999999999</v>
      </c>
      <c r="K13965" s="4">
        <v>0.4</v>
      </c>
      <c r="L13965" s="4">
        <v>0.5</v>
      </c>
      <c r="M13965" s="4">
        <v>37</v>
      </c>
    </row>
    <row r="13966" spans="1:13" x14ac:dyDescent="0.2">
      <c r="A13966" s="3">
        <v>44927</v>
      </c>
      <c r="B13966" t="s">
        <v>6934</v>
      </c>
      <c r="C13966" t="s">
        <v>3141</v>
      </c>
      <c r="D13966" t="s">
        <v>2724</v>
      </c>
      <c r="E13966" t="s">
        <v>3140</v>
      </c>
      <c r="F13966" s="4">
        <v>0.53754054054054101</v>
      </c>
      <c r="G13966" s="4">
        <v>0.55000000000000004</v>
      </c>
      <c r="H13966" s="4">
        <v>0.113616947727048</v>
      </c>
      <c r="I13966" s="4">
        <v>0.73</v>
      </c>
      <c r="J13966" s="4">
        <v>0.219</v>
      </c>
      <c r="K13966" s="4">
        <v>0.5</v>
      </c>
      <c r="L13966" s="4">
        <v>0.6</v>
      </c>
      <c r="M13966" s="4">
        <v>37</v>
      </c>
    </row>
    <row r="13967" spans="1:13" x14ac:dyDescent="0.2">
      <c r="A13967" s="3">
        <v>44927</v>
      </c>
      <c r="B13967" t="s">
        <v>6998</v>
      </c>
      <c r="C13967" t="s">
        <v>3144</v>
      </c>
      <c r="D13967" t="s">
        <v>2788</v>
      </c>
      <c r="E13967" t="s">
        <v>3143</v>
      </c>
      <c r="F13967" s="4">
        <v>0.67741351351351398</v>
      </c>
      <c r="G13967" s="4">
        <v>0.7</v>
      </c>
      <c r="H13967" s="4">
        <v>0.14941561751288501</v>
      </c>
      <c r="I13967" s="4">
        <v>0.91</v>
      </c>
      <c r="J13967" s="4">
        <v>0.23430000000000001</v>
      </c>
      <c r="K13967" s="4">
        <v>0.63</v>
      </c>
      <c r="L13967" s="4">
        <v>0.78</v>
      </c>
      <c r="M13967" s="4">
        <v>37</v>
      </c>
    </row>
    <row r="13968" spans="1:13" x14ac:dyDescent="0.2">
      <c r="A13968" s="3">
        <v>44927</v>
      </c>
      <c r="B13968" t="s">
        <v>7065</v>
      </c>
      <c r="C13968" t="s">
        <v>3147</v>
      </c>
      <c r="D13968" t="s">
        <v>2855</v>
      </c>
      <c r="E13968" t="s">
        <v>3146</v>
      </c>
      <c r="F13968" s="4">
        <v>0.45470270270270302</v>
      </c>
      <c r="G13968" s="4">
        <v>0.48</v>
      </c>
      <c r="H13968" s="4">
        <v>0.109916348209007</v>
      </c>
      <c r="I13968" s="4">
        <v>0.63</v>
      </c>
      <c r="J13968" s="4">
        <v>0.2</v>
      </c>
      <c r="K13968" s="4">
        <v>0.4</v>
      </c>
      <c r="L13968" s="4">
        <v>0.52</v>
      </c>
      <c r="M13968" s="4">
        <v>37</v>
      </c>
    </row>
    <row r="13969" spans="1:13" x14ac:dyDescent="0.2">
      <c r="A13969" s="3">
        <v>44927</v>
      </c>
      <c r="B13969" t="s">
        <v>7064</v>
      </c>
      <c r="C13969" t="s">
        <v>3096</v>
      </c>
      <c r="D13969" t="s">
        <v>2854</v>
      </c>
      <c r="E13969" t="s">
        <v>3095</v>
      </c>
      <c r="F13969" s="4">
        <v>5.0308823529411804</v>
      </c>
      <c r="G13969" s="4">
        <v>4.9349999999999996</v>
      </c>
      <c r="H13969" s="4">
        <v>0.83648748889214297</v>
      </c>
      <c r="I13969" s="4">
        <v>8.67</v>
      </c>
      <c r="J13969" s="4">
        <v>3.9</v>
      </c>
      <c r="K13969" s="4">
        <v>4.5625</v>
      </c>
      <c r="L13969" s="4">
        <v>5.31</v>
      </c>
      <c r="M13969" s="4">
        <v>34</v>
      </c>
    </row>
    <row r="13970" spans="1:13" x14ac:dyDescent="0.2">
      <c r="A13970" s="3">
        <v>44927</v>
      </c>
      <c r="B13970" t="s">
        <v>7206</v>
      </c>
      <c r="C13970" t="s">
        <v>3099</v>
      </c>
      <c r="D13970" t="s">
        <v>2996</v>
      </c>
      <c r="E13970" t="s">
        <v>3098</v>
      </c>
      <c r="F13970" s="4">
        <v>4.8832352941176502</v>
      </c>
      <c r="G13970" s="4">
        <v>4.78</v>
      </c>
      <c r="H13970" s="4">
        <v>0.735480550340183</v>
      </c>
      <c r="I13970" s="4">
        <v>7.8</v>
      </c>
      <c r="J13970" s="4">
        <v>3.98</v>
      </c>
      <c r="K13970" s="4">
        <v>4.4775</v>
      </c>
      <c r="L13970" s="4">
        <v>5.18</v>
      </c>
      <c r="M13970" s="4">
        <v>34</v>
      </c>
    </row>
    <row r="13971" spans="1:13" x14ac:dyDescent="0.2">
      <c r="A13971" s="3">
        <v>44927</v>
      </c>
      <c r="B13971" t="s">
        <v>5096</v>
      </c>
      <c r="C13971" t="s">
        <v>3087</v>
      </c>
      <c r="D13971" t="s">
        <v>1110</v>
      </c>
      <c r="E13971" t="s">
        <v>3086</v>
      </c>
      <c r="F13971" s="4">
        <v>5.2791176470588201</v>
      </c>
      <c r="G13971" s="4">
        <v>5.2</v>
      </c>
      <c r="H13971" s="4">
        <v>0.83172463263247698</v>
      </c>
      <c r="I13971" s="4">
        <v>8.84</v>
      </c>
      <c r="J13971" s="4">
        <v>4</v>
      </c>
      <c r="K13971" s="4">
        <v>4.8075000000000001</v>
      </c>
      <c r="L13971" s="4">
        <v>5.6349999999999998</v>
      </c>
      <c r="M13971" s="4">
        <v>34</v>
      </c>
    </row>
    <row r="13972" spans="1:13" x14ac:dyDescent="0.2">
      <c r="A13972" s="3">
        <v>44927</v>
      </c>
      <c r="B13972" t="s">
        <v>6173</v>
      </c>
      <c r="C13972" t="s">
        <v>3090</v>
      </c>
      <c r="D13972" t="s">
        <v>1997</v>
      </c>
      <c r="E13972" t="s">
        <v>3089</v>
      </c>
      <c r="F13972" s="4">
        <v>3.9449999999999998</v>
      </c>
      <c r="G13972" s="4">
        <v>4</v>
      </c>
      <c r="H13972" s="4">
        <v>0.401489163474055</v>
      </c>
      <c r="I13972" s="4">
        <v>5</v>
      </c>
      <c r="J13972" s="4">
        <v>3.3</v>
      </c>
      <c r="K13972" s="4">
        <v>3.6074999999999999</v>
      </c>
      <c r="L13972" s="4">
        <v>4.0999999999999996</v>
      </c>
      <c r="M13972" s="4">
        <v>32</v>
      </c>
    </row>
    <row r="13973" spans="1:13" x14ac:dyDescent="0.2">
      <c r="A13973" s="3">
        <v>44927</v>
      </c>
      <c r="B13973" t="s">
        <v>7209</v>
      </c>
      <c r="C13973" t="s">
        <v>3108</v>
      </c>
      <c r="D13973" t="s">
        <v>2999</v>
      </c>
      <c r="E13973" t="s">
        <v>3107</v>
      </c>
      <c r="F13973" s="4">
        <v>3.839</v>
      </c>
      <c r="G13973" s="4">
        <v>3.8250000000000002</v>
      </c>
      <c r="H13973" s="4">
        <v>0.30978691230341299</v>
      </c>
      <c r="I13973" s="4">
        <v>4.7</v>
      </c>
      <c r="J13973" s="4">
        <v>3.3</v>
      </c>
      <c r="K13973" s="4">
        <v>3.605</v>
      </c>
      <c r="L13973" s="4">
        <v>4</v>
      </c>
      <c r="M13973" s="4">
        <v>30</v>
      </c>
    </row>
    <row r="13974" spans="1:13" x14ac:dyDescent="0.2">
      <c r="A13974" s="3">
        <v>44927</v>
      </c>
      <c r="B13974" t="s">
        <v>7063</v>
      </c>
      <c r="C13974" t="s">
        <v>3093</v>
      </c>
      <c r="D13974" t="s">
        <v>2853</v>
      </c>
      <c r="E13974" t="s">
        <v>3092</v>
      </c>
      <c r="F13974" s="4">
        <v>3.7132142857142898</v>
      </c>
      <c r="G13974" s="4">
        <v>3.67</v>
      </c>
      <c r="H13974" s="4">
        <v>0.32280086249171802</v>
      </c>
      <c r="I13974" s="4">
        <v>4.5</v>
      </c>
      <c r="J13974" s="4">
        <v>3.22</v>
      </c>
      <c r="K13974" s="4">
        <v>3.5</v>
      </c>
      <c r="L13974" s="4">
        <v>3.9350000000000001</v>
      </c>
      <c r="M13974" s="4">
        <v>28</v>
      </c>
    </row>
    <row r="13975" spans="1:13" x14ac:dyDescent="0.2">
      <c r="A13975" s="3">
        <v>44927</v>
      </c>
      <c r="B13975" t="s">
        <v>7210</v>
      </c>
      <c r="C13975" t="s">
        <v>3111</v>
      </c>
      <c r="D13975" t="s">
        <v>3000</v>
      </c>
      <c r="E13975" t="s">
        <v>3110</v>
      </c>
      <c r="F13975" s="4">
        <v>3.5965517241379299</v>
      </c>
      <c r="G13975" s="4">
        <v>3.5</v>
      </c>
      <c r="H13975" s="4">
        <v>0.25615670234767501</v>
      </c>
      <c r="I13975" s="4">
        <v>4</v>
      </c>
      <c r="J13975" s="4">
        <v>3.1</v>
      </c>
      <c r="K13975" s="4">
        <v>3.4</v>
      </c>
      <c r="L13975" s="4">
        <v>3.75</v>
      </c>
      <c r="M13975" s="4">
        <v>29</v>
      </c>
    </row>
    <row r="13976" spans="1:13" x14ac:dyDescent="0.2">
      <c r="A13976" s="3">
        <v>44927</v>
      </c>
      <c r="B13976" t="s">
        <v>6490</v>
      </c>
      <c r="C13976" t="s">
        <v>3153</v>
      </c>
      <c r="D13976" t="s">
        <v>2286</v>
      </c>
      <c r="E13976" t="s">
        <v>3152</v>
      </c>
      <c r="F13976" s="4">
        <v>0.64771428571428602</v>
      </c>
      <c r="G13976" s="4">
        <v>0.66</v>
      </c>
      <c r="H13976" s="4">
        <v>8.3352042717680805E-2</v>
      </c>
      <c r="I13976" s="4">
        <v>0.9</v>
      </c>
      <c r="J13976" s="4">
        <v>0.47</v>
      </c>
      <c r="K13976" s="4">
        <v>0.59</v>
      </c>
      <c r="L13976" s="4">
        <v>0.7</v>
      </c>
      <c r="M13976" s="4">
        <v>35</v>
      </c>
    </row>
    <row r="13977" spans="1:13" x14ac:dyDescent="0.2">
      <c r="A13977" s="3">
        <v>44927</v>
      </c>
      <c r="B13977" t="s">
        <v>7212</v>
      </c>
      <c r="C13977" t="s">
        <v>6498</v>
      </c>
      <c r="D13977" t="s">
        <v>3002</v>
      </c>
      <c r="E13977" t="s">
        <v>6497</v>
      </c>
      <c r="F13977" s="4">
        <v>0.39424242424242401</v>
      </c>
      <c r="G13977" s="4">
        <v>0.4</v>
      </c>
      <c r="H13977" s="4">
        <v>0.11877053251517999</v>
      </c>
      <c r="I13977" s="4">
        <v>0.74</v>
      </c>
      <c r="J13977" s="4">
        <v>-0.01</v>
      </c>
      <c r="K13977" s="4">
        <v>0.36</v>
      </c>
      <c r="L13977" s="4">
        <v>0.44</v>
      </c>
      <c r="M13977" s="4">
        <v>33</v>
      </c>
    </row>
    <row r="13978" spans="1:13" x14ac:dyDescent="0.2">
      <c r="A13978" s="3">
        <v>44927</v>
      </c>
      <c r="B13978" t="s">
        <v>6493</v>
      </c>
      <c r="C13978" t="s">
        <v>6465</v>
      </c>
      <c r="D13978" t="s">
        <v>2287</v>
      </c>
      <c r="E13978" t="s">
        <v>6464</v>
      </c>
      <c r="F13978" s="4">
        <v>0.53470588235294103</v>
      </c>
      <c r="G13978" s="4">
        <v>0.52500000000000002</v>
      </c>
      <c r="H13978" s="4">
        <v>0.122480308723302</v>
      </c>
      <c r="I13978" s="4">
        <v>0.8</v>
      </c>
      <c r="J13978" s="4">
        <v>0.13</v>
      </c>
      <c r="K13978" s="4">
        <v>0.47</v>
      </c>
      <c r="L13978" s="4">
        <v>0.61</v>
      </c>
      <c r="M13978" s="4">
        <v>34</v>
      </c>
    </row>
    <row r="13979" spans="1:13" x14ac:dyDescent="0.2">
      <c r="A13979" s="3">
        <v>44927</v>
      </c>
      <c r="B13979" t="s">
        <v>6496</v>
      </c>
      <c r="C13979" t="s">
        <v>6468</v>
      </c>
      <c r="D13979" t="s">
        <v>2288</v>
      </c>
      <c r="E13979" t="s">
        <v>6467</v>
      </c>
      <c r="F13979" s="4">
        <v>0.48911764705882399</v>
      </c>
      <c r="G13979" s="4">
        <v>0.47499999999999998</v>
      </c>
      <c r="H13979" s="4">
        <v>9.0197347507153497E-2</v>
      </c>
      <c r="I13979" s="4">
        <v>0.75</v>
      </c>
      <c r="J13979" s="4">
        <v>0.3</v>
      </c>
      <c r="K13979" s="4">
        <v>0.42249999999999999</v>
      </c>
      <c r="L13979" s="4">
        <v>0.53</v>
      </c>
      <c r="M13979" s="4">
        <v>34</v>
      </c>
    </row>
    <row r="13980" spans="1:13" x14ac:dyDescent="0.2">
      <c r="A13980" s="3">
        <v>44927</v>
      </c>
      <c r="B13980" t="s">
        <v>6558</v>
      </c>
      <c r="C13980" t="s">
        <v>6471</v>
      </c>
      <c r="D13980" t="s">
        <v>2348</v>
      </c>
      <c r="E13980" t="s">
        <v>6470</v>
      </c>
      <c r="F13980" s="4">
        <v>0.42764705882352899</v>
      </c>
      <c r="G13980" s="4">
        <v>0.42</v>
      </c>
      <c r="H13980" s="4">
        <v>8.4711947693323894E-2</v>
      </c>
      <c r="I13980" s="4">
        <v>0.68</v>
      </c>
      <c r="J13980" s="4">
        <v>0.2</v>
      </c>
      <c r="K13980" s="4">
        <v>0.39</v>
      </c>
      <c r="L13980" s="4">
        <v>0.46750000000000003</v>
      </c>
      <c r="M13980" s="4">
        <v>34</v>
      </c>
    </row>
    <row r="13981" spans="1:13" x14ac:dyDescent="0.2">
      <c r="A13981" s="3">
        <v>44927</v>
      </c>
      <c r="B13981" t="s">
        <v>6620</v>
      </c>
      <c r="C13981" t="s">
        <v>6474</v>
      </c>
      <c r="D13981" t="s">
        <v>2410</v>
      </c>
      <c r="E13981" t="s">
        <v>6473</v>
      </c>
      <c r="F13981" s="4">
        <v>0.36588235294117599</v>
      </c>
      <c r="G13981" s="4">
        <v>0.35</v>
      </c>
      <c r="H13981" s="4">
        <v>7.4878392200542904E-2</v>
      </c>
      <c r="I13981" s="4">
        <v>0.65</v>
      </c>
      <c r="J13981" s="4">
        <v>0.2</v>
      </c>
      <c r="K13981" s="4">
        <v>0.33</v>
      </c>
      <c r="L13981" s="4">
        <v>0.38750000000000001</v>
      </c>
      <c r="M13981" s="4">
        <v>34</v>
      </c>
    </row>
    <row r="13982" spans="1:13" x14ac:dyDescent="0.2">
      <c r="A13982" s="3">
        <v>44927</v>
      </c>
      <c r="B13982" t="s">
        <v>6684</v>
      </c>
      <c r="C13982" t="s">
        <v>6477</v>
      </c>
      <c r="D13982" t="s">
        <v>2474</v>
      </c>
      <c r="E13982" t="s">
        <v>6476</v>
      </c>
      <c r="F13982" s="4">
        <v>0.41264705882352898</v>
      </c>
      <c r="G13982" s="4">
        <v>0.4</v>
      </c>
      <c r="H13982" s="4">
        <v>8.8568029786025196E-2</v>
      </c>
      <c r="I13982" s="4">
        <v>0.66</v>
      </c>
      <c r="J13982" s="4">
        <v>0.24</v>
      </c>
      <c r="K13982" s="4">
        <v>0.38</v>
      </c>
      <c r="L13982" s="4">
        <v>0.46</v>
      </c>
      <c r="M13982" s="4">
        <v>34</v>
      </c>
    </row>
    <row r="13983" spans="1:13" x14ac:dyDescent="0.2">
      <c r="A13983" s="3">
        <v>44927</v>
      </c>
      <c r="B13983" t="s">
        <v>6746</v>
      </c>
      <c r="C13983" t="s">
        <v>6480</v>
      </c>
      <c r="D13983" t="s">
        <v>2536</v>
      </c>
      <c r="E13983" t="s">
        <v>6479</v>
      </c>
      <c r="F13983" s="4">
        <v>0.36911764705882399</v>
      </c>
      <c r="G13983" s="4">
        <v>0.35499999999999998</v>
      </c>
      <c r="H13983" s="4">
        <v>8.3679317420691707E-2</v>
      </c>
      <c r="I13983" s="4">
        <v>0.64</v>
      </c>
      <c r="J13983" s="4">
        <v>0.13</v>
      </c>
      <c r="K13983" s="4">
        <v>0.33</v>
      </c>
      <c r="L13983" s="4">
        <v>0.40749999999999997</v>
      </c>
      <c r="M13983" s="4">
        <v>34</v>
      </c>
    </row>
    <row r="13984" spans="1:13" x14ac:dyDescent="0.2">
      <c r="A13984" s="3">
        <v>44927</v>
      </c>
      <c r="B13984" t="s">
        <v>6809</v>
      </c>
      <c r="C13984" t="s">
        <v>6483</v>
      </c>
      <c r="D13984" t="s">
        <v>2599</v>
      </c>
      <c r="E13984" t="s">
        <v>6482</v>
      </c>
      <c r="F13984" s="4">
        <v>0.377058823529412</v>
      </c>
      <c r="G13984" s="4">
        <v>0.35499999999999998</v>
      </c>
      <c r="H13984" s="4">
        <v>8.4621417582816993E-2</v>
      </c>
      <c r="I13984" s="4">
        <v>0.65</v>
      </c>
      <c r="J13984" s="4">
        <v>0.26</v>
      </c>
      <c r="K13984" s="4">
        <v>0.3125</v>
      </c>
      <c r="L13984" s="4">
        <v>0.40749999999999997</v>
      </c>
      <c r="M13984" s="4">
        <v>34</v>
      </c>
    </row>
    <row r="13985" spans="1:13" x14ac:dyDescent="0.2">
      <c r="A13985" s="3">
        <v>44927</v>
      </c>
      <c r="B13985" t="s">
        <v>6874</v>
      </c>
      <c r="C13985" t="s">
        <v>6486</v>
      </c>
      <c r="D13985" t="s">
        <v>2664</v>
      </c>
      <c r="E13985" t="s">
        <v>6485</v>
      </c>
      <c r="F13985" s="4">
        <v>0.41911764705882398</v>
      </c>
      <c r="G13985" s="4">
        <v>0.4</v>
      </c>
      <c r="H13985" s="4">
        <v>9.4399783225830397E-2</v>
      </c>
      <c r="I13985" s="4">
        <v>0.76</v>
      </c>
      <c r="J13985" s="4">
        <v>0.26</v>
      </c>
      <c r="K13985" s="4">
        <v>0.36249999999999999</v>
      </c>
      <c r="L13985" s="4">
        <v>0.45500000000000002</v>
      </c>
      <c r="M13985" s="4">
        <v>34</v>
      </c>
    </row>
    <row r="13986" spans="1:13" x14ac:dyDescent="0.2">
      <c r="A13986" s="3">
        <v>44927</v>
      </c>
      <c r="B13986" t="s">
        <v>6935</v>
      </c>
      <c r="C13986" t="s">
        <v>6489</v>
      </c>
      <c r="D13986" t="s">
        <v>2725</v>
      </c>
      <c r="E13986" t="s">
        <v>6488</v>
      </c>
      <c r="F13986" s="4">
        <v>0.34764705882352898</v>
      </c>
      <c r="G13986" s="4">
        <v>0.35</v>
      </c>
      <c r="H13986" s="4">
        <v>7.2699415342128704E-2</v>
      </c>
      <c r="I13986" s="4">
        <v>0.65</v>
      </c>
      <c r="J13986" s="4">
        <v>0.22</v>
      </c>
      <c r="K13986" s="4">
        <v>0.3</v>
      </c>
      <c r="L13986" s="4">
        <v>0.38</v>
      </c>
      <c r="M13986" s="4">
        <v>34</v>
      </c>
    </row>
    <row r="13987" spans="1:13" x14ac:dyDescent="0.2">
      <c r="A13987" s="3">
        <v>44927</v>
      </c>
      <c r="B13987" t="s">
        <v>6999</v>
      </c>
      <c r="C13987" t="s">
        <v>6492</v>
      </c>
      <c r="D13987" t="s">
        <v>2789</v>
      </c>
      <c r="E13987" t="s">
        <v>6491</v>
      </c>
      <c r="F13987" s="4">
        <v>0.29470588235294098</v>
      </c>
      <c r="G13987" s="4">
        <v>0.27</v>
      </c>
      <c r="H13987" s="4">
        <v>9.3557154597981404E-2</v>
      </c>
      <c r="I13987" s="4">
        <v>0.64</v>
      </c>
      <c r="J13987" s="4">
        <v>0.18</v>
      </c>
      <c r="K13987" s="4">
        <v>0.25</v>
      </c>
      <c r="L13987" s="4">
        <v>0.32</v>
      </c>
      <c r="M13987" s="4">
        <v>34</v>
      </c>
    </row>
    <row r="13988" spans="1:13" x14ac:dyDescent="0.2">
      <c r="A13988" s="3">
        <v>44927</v>
      </c>
      <c r="B13988" t="s">
        <v>7066</v>
      </c>
      <c r="C13988" t="s">
        <v>6495</v>
      </c>
      <c r="D13988" t="s">
        <v>2856</v>
      </c>
      <c r="E13988" t="s">
        <v>6494</v>
      </c>
      <c r="F13988" s="4">
        <v>0.47352941176470598</v>
      </c>
      <c r="G13988" s="4">
        <v>0.47</v>
      </c>
      <c r="H13988" s="4">
        <v>8.6755747445313405E-2</v>
      </c>
      <c r="I13988" s="4">
        <v>0.72</v>
      </c>
      <c r="J13988" s="4">
        <v>0.3</v>
      </c>
      <c r="K13988" s="4">
        <v>0.42</v>
      </c>
      <c r="L13988" s="4">
        <v>0.52</v>
      </c>
      <c r="M13988" s="4">
        <v>34</v>
      </c>
    </row>
    <row r="13989" spans="1:13" x14ac:dyDescent="0.2">
      <c r="A13989" s="3">
        <v>44927</v>
      </c>
      <c r="B13989" t="s">
        <v>5405</v>
      </c>
      <c r="C13989" t="s">
        <v>4321</v>
      </c>
      <c r="D13989" t="s">
        <v>1258</v>
      </c>
      <c r="E13989" t="s">
        <v>4320</v>
      </c>
      <c r="F13989" s="4">
        <v>1.7085294117647101</v>
      </c>
      <c r="G13989" s="4">
        <v>1.9</v>
      </c>
      <c r="H13989" s="4">
        <v>0.51890404527199796</v>
      </c>
      <c r="I13989" s="4">
        <v>2.1</v>
      </c>
      <c r="J13989" s="4">
        <v>0.3</v>
      </c>
      <c r="K13989" s="4">
        <v>1.7124999999999999</v>
      </c>
      <c r="L13989" s="4">
        <v>2</v>
      </c>
      <c r="M13989" s="4">
        <v>34</v>
      </c>
    </row>
    <row r="13990" spans="1:13" x14ac:dyDescent="0.2">
      <c r="A13990" s="3">
        <v>44927</v>
      </c>
      <c r="B13990" t="s">
        <v>6326</v>
      </c>
      <c r="C13990" t="s">
        <v>4324</v>
      </c>
      <c r="D13990" t="s">
        <v>2138</v>
      </c>
      <c r="E13990" t="s">
        <v>4323</v>
      </c>
      <c r="F13990" s="4">
        <v>0.67617647058823505</v>
      </c>
      <c r="G13990" s="4">
        <v>0.6</v>
      </c>
      <c r="H13990" s="4">
        <v>0.64959668002716697</v>
      </c>
      <c r="I13990" s="4">
        <v>2.2000000000000002</v>
      </c>
      <c r="J13990" s="4">
        <v>-1</v>
      </c>
      <c r="K13990" s="4">
        <v>0.42</v>
      </c>
      <c r="L13990" s="4">
        <v>1</v>
      </c>
      <c r="M13990" s="4">
        <v>34</v>
      </c>
    </row>
    <row r="13991" spans="1:13" x14ac:dyDescent="0.2">
      <c r="A13991" s="3">
        <v>44927</v>
      </c>
      <c r="B13991" t="s">
        <v>7204</v>
      </c>
      <c r="C13991" t="s">
        <v>4327</v>
      </c>
      <c r="D13991" t="s">
        <v>2994</v>
      </c>
      <c r="E13991" t="s">
        <v>4326</v>
      </c>
      <c r="F13991" s="4">
        <v>1.4175</v>
      </c>
      <c r="G13991" s="4">
        <v>1.5</v>
      </c>
      <c r="H13991" s="4">
        <v>0.54774611495802805</v>
      </c>
      <c r="I13991" s="4">
        <v>2.2000000000000002</v>
      </c>
      <c r="J13991" s="4">
        <v>-0.2</v>
      </c>
      <c r="K13991" s="4">
        <v>1.2</v>
      </c>
      <c r="L13991" s="4">
        <v>1.8</v>
      </c>
      <c r="M13991" s="4">
        <v>32</v>
      </c>
    </row>
    <row r="13992" spans="1:13" x14ac:dyDescent="0.2">
      <c r="A13992" s="3">
        <v>44927</v>
      </c>
      <c r="B13992" t="s">
        <v>6428</v>
      </c>
      <c r="C13992" t="s">
        <v>3939</v>
      </c>
      <c r="D13992" t="s">
        <v>2242</v>
      </c>
      <c r="E13992" t="s">
        <v>3947</v>
      </c>
      <c r="F13992" s="4">
        <v>19.250666666666699</v>
      </c>
      <c r="G13992" s="4">
        <v>19.13</v>
      </c>
      <c r="H13992" s="4">
        <v>0.44333324691037101</v>
      </c>
      <c r="I13992" s="4">
        <v>20.98</v>
      </c>
      <c r="J13992" s="4">
        <v>18.8</v>
      </c>
      <c r="K13992" s="4">
        <v>19.002500000000001</v>
      </c>
      <c r="L13992" s="4">
        <v>19.375</v>
      </c>
      <c r="M13992" s="4">
        <v>30</v>
      </c>
    </row>
    <row r="13993" spans="1:13" x14ac:dyDescent="0.2">
      <c r="A13993" s="3">
        <v>44927</v>
      </c>
      <c r="B13993" t="s">
        <v>6527</v>
      </c>
      <c r="C13993" t="s">
        <v>3942</v>
      </c>
      <c r="D13993" t="s">
        <v>2317</v>
      </c>
      <c r="E13993" t="s">
        <v>3949</v>
      </c>
      <c r="F13993" s="4">
        <v>19.3489655172414</v>
      </c>
      <c r="G13993" s="4">
        <v>19.239999999999998</v>
      </c>
      <c r="H13993" s="4">
        <v>0.440278684695324</v>
      </c>
      <c r="I13993" s="4">
        <v>21</v>
      </c>
      <c r="J13993" s="4">
        <v>18.8</v>
      </c>
      <c r="K13993" s="4">
        <v>19.100000000000001</v>
      </c>
      <c r="L13993" s="4">
        <v>19.45</v>
      </c>
      <c r="M13993" s="4">
        <v>29</v>
      </c>
    </row>
    <row r="13994" spans="1:13" x14ac:dyDescent="0.2">
      <c r="A13994" s="3">
        <v>44927</v>
      </c>
      <c r="B13994" t="s">
        <v>6589</v>
      </c>
      <c r="C13994" t="s">
        <v>3952</v>
      </c>
      <c r="D13994" t="s">
        <v>2379</v>
      </c>
      <c r="E13994" t="s">
        <v>3951</v>
      </c>
      <c r="F13994" s="4">
        <v>19.444333333333301</v>
      </c>
      <c r="G13994" s="4">
        <v>19.34</v>
      </c>
      <c r="H13994" s="4">
        <v>0.37732893665445499</v>
      </c>
      <c r="I13994" s="4">
        <v>20.47</v>
      </c>
      <c r="J13994" s="4">
        <v>19</v>
      </c>
      <c r="K13994" s="4">
        <v>19.2</v>
      </c>
      <c r="L13994" s="4">
        <v>19.587499999999999</v>
      </c>
      <c r="M13994" s="4">
        <v>30</v>
      </c>
    </row>
    <row r="13995" spans="1:13" x14ac:dyDescent="0.2">
      <c r="A13995" s="3">
        <v>44927</v>
      </c>
      <c r="B13995" t="s">
        <v>5349</v>
      </c>
      <c r="C13995" t="s">
        <v>3936</v>
      </c>
      <c r="D13995" t="s">
        <v>1219</v>
      </c>
      <c r="E13995" t="s">
        <v>3935</v>
      </c>
      <c r="F13995" s="4">
        <v>20.113714285714298</v>
      </c>
      <c r="G13995" s="4">
        <v>20.2</v>
      </c>
      <c r="H13995" s="4">
        <v>0.58836306175436903</v>
      </c>
      <c r="I13995" s="4">
        <v>21.3</v>
      </c>
      <c r="J13995" s="4">
        <v>18.7</v>
      </c>
      <c r="K13995" s="4">
        <v>19.8</v>
      </c>
      <c r="L13995" s="4">
        <v>20.5</v>
      </c>
      <c r="M13995" s="4">
        <v>35</v>
      </c>
    </row>
    <row r="13996" spans="1:13" x14ac:dyDescent="0.2">
      <c r="A13996" s="3">
        <v>44927</v>
      </c>
      <c r="B13996" t="s">
        <v>6286</v>
      </c>
      <c r="C13996" t="s">
        <v>3939</v>
      </c>
      <c r="D13996" t="s">
        <v>2098</v>
      </c>
      <c r="E13996" t="s">
        <v>3938</v>
      </c>
      <c r="F13996" s="4">
        <v>20.618484848484801</v>
      </c>
      <c r="G13996" s="4">
        <v>20.7</v>
      </c>
      <c r="H13996" s="4">
        <v>0.699857669512707</v>
      </c>
      <c r="I13996" s="4">
        <v>22</v>
      </c>
      <c r="J13996" s="4">
        <v>19</v>
      </c>
      <c r="K13996" s="4">
        <v>20.2</v>
      </c>
      <c r="L13996" s="4">
        <v>21.1</v>
      </c>
      <c r="M13996" s="4">
        <v>33</v>
      </c>
    </row>
    <row r="13997" spans="1:13" x14ac:dyDescent="0.2">
      <c r="A13997" s="3">
        <v>44927</v>
      </c>
      <c r="B13997" t="s">
        <v>7164</v>
      </c>
      <c r="C13997" t="s">
        <v>3942</v>
      </c>
      <c r="D13997" t="s">
        <v>2954</v>
      </c>
      <c r="E13997" t="s">
        <v>3941</v>
      </c>
      <c r="F13997" s="4">
        <v>21.1271428571429</v>
      </c>
      <c r="G13997" s="4">
        <v>21.2</v>
      </c>
      <c r="H13997" s="4">
        <v>0.73115075639120297</v>
      </c>
      <c r="I13997" s="4">
        <v>23</v>
      </c>
      <c r="J13997" s="4">
        <v>19.8</v>
      </c>
      <c r="K13997" s="4">
        <v>20.57</v>
      </c>
      <c r="L13997" s="4">
        <v>21.5</v>
      </c>
      <c r="M13997" s="4">
        <v>21</v>
      </c>
    </row>
    <row r="13998" spans="1:13" x14ac:dyDescent="0.2">
      <c r="A13998" s="3">
        <v>44927</v>
      </c>
      <c r="B13998" t="s">
        <v>3583</v>
      </c>
      <c r="C13998" t="s">
        <v>3576</v>
      </c>
      <c r="D13998" t="s">
        <v>172</v>
      </c>
      <c r="E13998" t="s">
        <v>3575</v>
      </c>
      <c r="F13998" s="4">
        <v>2.9883333333333302</v>
      </c>
      <c r="G13998" s="4">
        <v>3</v>
      </c>
      <c r="H13998" s="4">
        <v>0.105302285960806</v>
      </c>
      <c r="I13998" s="4">
        <v>3.17</v>
      </c>
      <c r="J13998" s="4">
        <v>2.74</v>
      </c>
      <c r="K13998" s="4">
        <v>2.9</v>
      </c>
      <c r="L13998" s="4">
        <v>3.0825</v>
      </c>
      <c r="M13998" s="4">
        <v>36</v>
      </c>
    </row>
    <row r="13999" spans="1:13" x14ac:dyDescent="0.2">
      <c r="A13999" s="3">
        <v>44927</v>
      </c>
      <c r="B13999" t="s">
        <v>5214</v>
      </c>
      <c r="C13999" t="s">
        <v>3579</v>
      </c>
      <c r="D13999" t="s">
        <v>1170</v>
      </c>
      <c r="E13999" t="s">
        <v>3578</v>
      </c>
      <c r="F13999" s="4">
        <v>1.00444444444444</v>
      </c>
      <c r="G13999" s="4">
        <v>0.98</v>
      </c>
      <c r="H13999" s="4">
        <v>0.42044496459580599</v>
      </c>
      <c r="I13999" s="4">
        <v>2.2000000000000002</v>
      </c>
      <c r="J13999" s="4">
        <v>0.12</v>
      </c>
      <c r="K13999" s="4">
        <v>0.8</v>
      </c>
      <c r="L13999" s="4">
        <v>1.3049999999999999</v>
      </c>
      <c r="M13999" s="4">
        <v>36</v>
      </c>
    </row>
    <row r="14000" spans="1:13" x14ac:dyDescent="0.2">
      <c r="A14000" s="3">
        <v>44927</v>
      </c>
      <c r="B14000" t="s">
        <v>6233</v>
      </c>
      <c r="C14000" t="s">
        <v>3582</v>
      </c>
      <c r="D14000" t="s">
        <v>2057</v>
      </c>
      <c r="E14000" t="s">
        <v>3581</v>
      </c>
      <c r="F14000" s="4">
        <v>1.67794117647059</v>
      </c>
      <c r="G14000" s="4">
        <v>1.85</v>
      </c>
      <c r="H14000" s="4">
        <v>0.60864369539993501</v>
      </c>
      <c r="I14000" s="4">
        <v>2.5</v>
      </c>
      <c r="J14000" s="4">
        <v>-0.2</v>
      </c>
      <c r="K14000" s="4">
        <v>1.5</v>
      </c>
      <c r="L14000" s="4">
        <v>2</v>
      </c>
      <c r="M14000" s="4">
        <v>34</v>
      </c>
    </row>
    <row r="14001" spans="1:13" x14ac:dyDescent="0.2">
      <c r="A14001" s="3">
        <v>44927</v>
      </c>
      <c r="B14001" t="s">
        <v>7123</v>
      </c>
      <c r="C14001" t="s">
        <v>3585</v>
      </c>
      <c r="D14001" t="s">
        <v>2913</v>
      </c>
      <c r="E14001" t="s">
        <v>3584</v>
      </c>
      <c r="F14001" s="4">
        <v>1.9592000000000001</v>
      </c>
      <c r="G14001" s="4">
        <v>2</v>
      </c>
      <c r="H14001" s="4">
        <v>0.45729202923296203</v>
      </c>
      <c r="I14001" s="4">
        <v>2.7</v>
      </c>
      <c r="J14001" s="4">
        <v>0.32</v>
      </c>
      <c r="K14001" s="4">
        <v>1.8</v>
      </c>
      <c r="L14001" s="4">
        <v>2.1</v>
      </c>
      <c r="M14001" s="4">
        <v>25</v>
      </c>
    </row>
    <row r="14002" spans="1:13" x14ac:dyDescent="0.2">
      <c r="A14002" s="3">
        <v>44927</v>
      </c>
      <c r="B14002" t="s">
        <v>6234</v>
      </c>
      <c r="C14002" t="s">
        <v>3594</v>
      </c>
      <c r="D14002" t="s">
        <v>2058</v>
      </c>
      <c r="E14002" t="s">
        <v>3593</v>
      </c>
      <c r="F14002" s="4">
        <v>2.1073333333333299</v>
      </c>
      <c r="G14002" s="4">
        <v>2.02</v>
      </c>
      <c r="H14002" s="4">
        <v>0.81738832763926805</v>
      </c>
      <c r="I14002" s="4">
        <v>3.99</v>
      </c>
      <c r="J14002" s="4">
        <v>0.5</v>
      </c>
      <c r="K14002" s="4">
        <v>1.55</v>
      </c>
      <c r="L14002" s="4">
        <v>2.65</v>
      </c>
      <c r="M14002" s="4">
        <v>30</v>
      </c>
    </row>
    <row r="14003" spans="1:13" x14ac:dyDescent="0.2">
      <c r="A14003" s="3">
        <v>44927</v>
      </c>
      <c r="B14003" t="s">
        <v>7124</v>
      </c>
      <c r="C14003" t="s">
        <v>3606</v>
      </c>
      <c r="D14003" t="s">
        <v>2914</v>
      </c>
      <c r="E14003" t="s">
        <v>3605</v>
      </c>
      <c r="F14003" s="4">
        <v>1.2537037037037</v>
      </c>
      <c r="G14003" s="4">
        <v>1.4</v>
      </c>
      <c r="H14003" s="4">
        <v>1.04504011019139</v>
      </c>
      <c r="I14003" s="4">
        <v>3.2</v>
      </c>
      <c r="J14003" s="4">
        <v>-1.9</v>
      </c>
      <c r="K14003" s="4">
        <v>0.75</v>
      </c>
      <c r="L14003" s="4">
        <v>1.9450000000000001</v>
      </c>
      <c r="M14003" s="4">
        <v>27</v>
      </c>
    </row>
    <row r="14004" spans="1:13" x14ac:dyDescent="0.2">
      <c r="A14004" s="3">
        <v>44927</v>
      </c>
      <c r="B14004" t="s">
        <v>6235</v>
      </c>
      <c r="C14004" t="s">
        <v>3597</v>
      </c>
      <c r="D14004" t="s">
        <v>2059</v>
      </c>
      <c r="E14004" t="s">
        <v>3596</v>
      </c>
      <c r="F14004" s="4">
        <v>1.0536666666666701</v>
      </c>
      <c r="G14004" s="4">
        <v>1.05</v>
      </c>
      <c r="H14004" s="4">
        <v>0.56292636459311696</v>
      </c>
      <c r="I14004" s="4">
        <v>2.2999999999999998</v>
      </c>
      <c r="J14004" s="4">
        <v>-0.44</v>
      </c>
      <c r="K14004" s="4">
        <v>0.72499999999999998</v>
      </c>
      <c r="L14004" s="4">
        <v>1.3</v>
      </c>
      <c r="M14004" s="4">
        <v>30</v>
      </c>
    </row>
    <row r="14005" spans="1:13" x14ac:dyDescent="0.2">
      <c r="A14005" s="3">
        <v>44927</v>
      </c>
      <c r="B14005" t="s">
        <v>7125</v>
      </c>
      <c r="C14005" t="s">
        <v>3609</v>
      </c>
      <c r="D14005" t="s">
        <v>2915</v>
      </c>
      <c r="E14005" t="s">
        <v>3608</v>
      </c>
      <c r="F14005" s="4">
        <v>1.7359259259259301</v>
      </c>
      <c r="G14005" s="4">
        <v>1.8</v>
      </c>
      <c r="H14005" s="4">
        <v>0.67402498960326895</v>
      </c>
      <c r="I14005" s="4">
        <v>2.8</v>
      </c>
      <c r="J14005" s="4">
        <v>-0.5</v>
      </c>
      <c r="K14005" s="4">
        <v>1.4</v>
      </c>
      <c r="L14005" s="4">
        <v>2</v>
      </c>
      <c r="M14005" s="4">
        <v>27</v>
      </c>
    </row>
    <row r="14006" spans="1:13" x14ac:dyDescent="0.2">
      <c r="A14006" s="3">
        <v>44927</v>
      </c>
      <c r="B14006" t="s">
        <v>6236</v>
      </c>
      <c r="C14006" t="s">
        <v>3600</v>
      </c>
      <c r="D14006" t="s">
        <v>2060</v>
      </c>
      <c r="E14006" t="s">
        <v>3599</v>
      </c>
      <c r="F14006" s="4">
        <v>0.42099999999999999</v>
      </c>
      <c r="G14006" s="4">
        <v>0.55000000000000004</v>
      </c>
      <c r="H14006" s="4">
        <v>0.75507638343917605</v>
      </c>
      <c r="I14006" s="4">
        <v>2</v>
      </c>
      <c r="J14006" s="4">
        <v>-1.17</v>
      </c>
      <c r="K14006" s="4">
        <v>-0.1</v>
      </c>
      <c r="L14006" s="4">
        <v>0.89249999999999996</v>
      </c>
      <c r="M14006" s="4">
        <v>30</v>
      </c>
    </row>
    <row r="14007" spans="1:13" x14ac:dyDescent="0.2">
      <c r="A14007" s="3">
        <v>44927</v>
      </c>
      <c r="B14007" t="s">
        <v>7126</v>
      </c>
      <c r="C14007" t="s">
        <v>3612</v>
      </c>
      <c r="D14007" t="s">
        <v>2916</v>
      </c>
      <c r="E14007" t="s">
        <v>3611</v>
      </c>
      <c r="F14007" s="4">
        <v>2.0137037037037002</v>
      </c>
      <c r="G14007" s="4">
        <v>2</v>
      </c>
      <c r="H14007" s="4">
        <v>0.57227715278625202</v>
      </c>
      <c r="I14007" s="4">
        <v>3</v>
      </c>
      <c r="J14007" s="4">
        <v>0</v>
      </c>
      <c r="K14007" s="4">
        <v>1.8</v>
      </c>
      <c r="L14007" s="4">
        <v>2.25</v>
      </c>
      <c r="M14007" s="4">
        <v>27</v>
      </c>
    </row>
    <row r="14008" spans="1:13" x14ac:dyDescent="0.2">
      <c r="A14008" s="3">
        <v>44927</v>
      </c>
      <c r="B14008" t="s">
        <v>5220</v>
      </c>
      <c r="C14008" t="s">
        <v>3591</v>
      </c>
      <c r="D14008" t="s">
        <v>1174</v>
      </c>
      <c r="E14008" t="s">
        <v>3590</v>
      </c>
      <c r="F14008" s="4">
        <v>3.3279999999999998</v>
      </c>
      <c r="G14008" s="4">
        <v>3.375</v>
      </c>
      <c r="H14008" s="4">
        <v>0.424511077797051</v>
      </c>
      <c r="I14008" s="4">
        <v>4.0999999999999996</v>
      </c>
      <c r="J14008" s="4">
        <v>2.41</v>
      </c>
      <c r="K14008" s="4">
        <v>3.05</v>
      </c>
      <c r="L14008" s="4">
        <v>3.6</v>
      </c>
      <c r="M14008" s="4">
        <v>30</v>
      </c>
    </row>
    <row r="14009" spans="1:13" x14ac:dyDescent="0.2">
      <c r="A14009" s="3">
        <v>44927</v>
      </c>
      <c r="B14009" t="s">
        <v>6237</v>
      </c>
      <c r="C14009" t="s">
        <v>3603</v>
      </c>
      <c r="D14009" t="s">
        <v>2061</v>
      </c>
      <c r="E14009" t="s">
        <v>3602</v>
      </c>
      <c r="F14009" s="4">
        <v>0.57533333333333303</v>
      </c>
      <c r="G14009" s="4">
        <v>0.72499999999999998</v>
      </c>
      <c r="H14009" s="4">
        <v>0.90897340097395596</v>
      </c>
      <c r="I14009" s="4">
        <v>1.76</v>
      </c>
      <c r="J14009" s="4">
        <v>-2.38</v>
      </c>
      <c r="K14009" s="4">
        <v>0.40749999999999997</v>
      </c>
      <c r="L14009" s="4">
        <v>1.2250000000000001</v>
      </c>
      <c r="M14009" s="4">
        <v>30</v>
      </c>
    </row>
    <row r="14010" spans="1:13" x14ac:dyDescent="0.2">
      <c r="A14010" s="3">
        <v>44927</v>
      </c>
      <c r="B14010" t="s">
        <v>7127</v>
      </c>
      <c r="C14010" t="s">
        <v>3615</v>
      </c>
      <c r="D14010" t="s">
        <v>2917</v>
      </c>
      <c r="E14010" t="s">
        <v>3614</v>
      </c>
      <c r="F14010" s="4">
        <v>2.0559259259259299</v>
      </c>
      <c r="G14010" s="4">
        <v>2</v>
      </c>
      <c r="H14010" s="4">
        <v>0.64127432782917804</v>
      </c>
      <c r="I14010" s="4">
        <v>3.7</v>
      </c>
      <c r="J14010" s="4">
        <v>0.6</v>
      </c>
      <c r="K14010" s="4">
        <v>1.85</v>
      </c>
      <c r="L14010" s="4">
        <v>2.2999999999999998</v>
      </c>
      <c r="M14010" s="4">
        <v>27</v>
      </c>
    </row>
    <row r="14011" spans="1:13" x14ac:dyDescent="0.2">
      <c r="A14011" s="3">
        <v>44927</v>
      </c>
      <c r="B14011" t="s">
        <v>6280</v>
      </c>
      <c r="C14011" t="s">
        <v>3870</v>
      </c>
      <c r="D14011" t="s">
        <v>2092</v>
      </c>
      <c r="E14011" t="s">
        <v>3869</v>
      </c>
      <c r="F14011" s="4">
        <v>-4.9500000000000002E-2</v>
      </c>
      <c r="G14011" s="4">
        <v>0.05</v>
      </c>
      <c r="H14011" s="4">
        <v>0.57071953661468799</v>
      </c>
      <c r="I14011" s="4">
        <v>0.5</v>
      </c>
      <c r="J14011" s="4">
        <v>-2.2000000000000002</v>
      </c>
      <c r="K14011" s="4">
        <v>-0.16250000000000001</v>
      </c>
      <c r="L14011" s="4">
        <v>0.26250000000000001</v>
      </c>
      <c r="M14011" s="4">
        <v>20</v>
      </c>
    </row>
    <row r="14012" spans="1:13" x14ac:dyDescent="0.2">
      <c r="A14012" s="3">
        <v>44927</v>
      </c>
      <c r="B14012" t="s">
        <v>7158</v>
      </c>
      <c r="C14012" t="s">
        <v>3882</v>
      </c>
      <c r="D14012" t="s">
        <v>2948</v>
      </c>
      <c r="E14012" t="s">
        <v>3881</v>
      </c>
      <c r="F14012" s="4">
        <v>0.222105263157895</v>
      </c>
      <c r="G14012" s="4">
        <v>0.47</v>
      </c>
      <c r="H14012" s="4">
        <v>0.94889162797309301</v>
      </c>
      <c r="I14012" s="4">
        <v>0.9</v>
      </c>
      <c r="J14012" s="4">
        <v>-3.19</v>
      </c>
      <c r="K14012" s="4">
        <v>0.3</v>
      </c>
      <c r="L14012" s="4">
        <v>0.7</v>
      </c>
      <c r="M14012" s="4">
        <v>19</v>
      </c>
    </row>
    <row r="14013" spans="1:13" x14ac:dyDescent="0.2">
      <c r="A14013" s="3">
        <v>44927</v>
      </c>
      <c r="B14013" t="s">
        <v>6281</v>
      </c>
      <c r="C14013" t="s">
        <v>3873</v>
      </c>
      <c r="D14013" t="s">
        <v>2093</v>
      </c>
      <c r="E14013" t="s">
        <v>3872</v>
      </c>
      <c r="F14013" s="4">
        <v>0.122</v>
      </c>
      <c r="G14013" s="4">
        <v>2.5000000000000001E-2</v>
      </c>
      <c r="H14013" s="4">
        <v>0.75334063030156395</v>
      </c>
      <c r="I14013" s="4">
        <v>3.13</v>
      </c>
      <c r="J14013" s="4">
        <v>-0.65</v>
      </c>
      <c r="K14013" s="4">
        <v>-0.1925</v>
      </c>
      <c r="L14013" s="4">
        <v>0.14000000000000001</v>
      </c>
      <c r="M14013" s="4">
        <v>20</v>
      </c>
    </row>
    <row r="14014" spans="1:13" x14ac:dyDescent="0.2">
      <c r="A14014" s="3">
        <v>44927</v>
      </c>
      <c r="B14014" t="s">
        <v>7159</v>
      </c>
      <c r="C14014" t="s">
        <v>3885</v>
      </c>
      <c r="D14014" t="s">
        <v>2949</v>
      </c>
      <c r="E14014" t="s">
        <v>3884</v>
      </c>
      <c r="F14014" s="4">
        <v>0.63</v>
      </c>
      <c r="G14014" s="4">
        <v>0.6</v>
      </c>
      <c r="H14014" s="4">
        <v>0.52932871534509496</v>
      </c>
      <c r="I14014" s="4">
        <v>2.38</v>
      </c>
      <c r="J14014" s="4">
        <v>-0.1</v>
      </c>
      <c r="K14014" s="4">
        <v>0.32500000000000001</v>
      </c>
      <c r="L14014" s="4">
        <v>0.77</v>
      </c>
      <c r="M14014" s="4">
        <v>19</v>
      </c>
    </row>
    <row r="14015" spans="1:13" x14ac:dyDescent="0.2">
      <c r="A14015" s="3">
        <v>44927</v>
      </c>
      <c r="B14015" t="s">
        <v>6282</v>
      </c>
      <c r="C14015" t="s">
        <v>3876</v>
      </c>
      <c r="D14015" t="s">
        <v>2094</v>
      </c>
      <c r="E14015" t="s">
        <v>3875</v>
      </c>
      <c r="F14015" s="4">
        <v>0.187</v>
      </c>
      <c r="G14015" s="4">
        <v>0.2</v>
      </c>
      <c r="H14015" s="4">
        <v>0.48718417570014699</v>
      </c>
      <c r="I14015" s="4">
        <v>1.4</v>
      </c>
      <c r="J14015" s="4">
        <v>-0.8</v>
      </c>
      <c r="K14015" s="4">
        <v>0</v>
      </c>
      <c r="L14015" s="4">
        <v>0.35</v>
      </c>
      <c r="M14015" s="4">
        <v>20</v>
      </c>
    </row>
    <row r="14016" spans="1:13" x14ac:dyDescent="0.2">
      <c r="A14016" s="3">
        <v>44927</v>
      </c>
      <c r="B14016" t="s">
        <v>7160</v>
      </c>
      <c r="C14016" t="s">
        <v>3888</v>
      </c>
      <c r="D14016" t="s">
        <v>2950</v>
      </c>
      <c r="E14016" t="s">
        <v>3887</v>
      </c>
      <c r="F14016" s="4">
        <v>0.588947368421053</v>
      </c>
      <c r="G14016" s="4">
        <v>0.6</v>
      </c>
      <c r="H14016" s="4">
        <v>0.42292493078089299</v>
      </c>
      <c r="I14016" s="4">
        <v>1.77</v>
      </c>
      <c r="J14016" s="4">
        <v>-0.47</v>
      </c>
      <c r="K14016" s="4">
        <v>0.5</v>
      </c>
      <c r="L14016" s="4">
        <v>0.7</v>
      </c>
      <c r="M14016" s="4">
        <v>19</v>
      </c>
    </row>
    <row r="14017" spans="1:13" x14ac:dyDescent="0.2">
      <c r="A14017" s="3">
        <v>44927</v>
      </c>
      <c r="B14017" t="s">
        <v>5340</v>
      </c>
      <c r="C14017" t="s">
        <v>3867</v>
      </c>
      <c r="D14017" t="s">
        <v>1216</v>
      </c>
      <c r="E14017" t="s">
        <v>3866</v>
      </c>
      <c r="F14017" s="4">
        <v>0.31666666666666698</v>
      </c>
      <c r="G14017" s="4">
        <v>0.3</v>
      </c>
      <c r="H14017" s="4">
        <v>0.239673388871884</v>
      </c>
      <c r="I14017" s="4">
        <v>0.8</v>
      </c>
      <c r="J14017" s="4">
        <v>-0.1</v>
      </c>
      <c r="K14017" s="4">
        <v>0.2</v>
      </c>
      <c r="L14017" s="4">
        <v>0.48</v>
      </c>
      <c r="M14017" s="4">
        <v>21</v>
      </c>
    </row>
    <row r="14018" spans="1:13" x14ac:dyDescent="0.2">
      <c r="A14018" s="3">
        <v>44927</v>
      </c>
      <c r="B14018" t="s">
        <v>6283</v>
      </c>
      <c r="C14018" t="s">
        <v>3879</v>
      </c>
      <c r="D14018" t="s">
        <v>2095</v>
      </c>
      <c r="E14018" t="s">
        <v>3878</v>
      </c>
      <c r="F14018" s="4">
        <v>0.37</v>
      </c>
      <c r="G14018" s="4">
        <v>0.3</v>
      </c>
      <c r="H14018" s="4">
        <v>0.49031676120217399</v>
      </c>
      <c r="I14018" s="4">
        <v>1.3</v>
      </c>
      <c r="J14018" s="4">
        <v>-0.5</v>
      </c>
      <c r="K14018" s="4">
        <v>0</v>
      </c>
      <c r="L14018" s="4">
        <v>0.64749999999999996</v>
      </c>
      <c r="M14018" s="4">
        <v>20</v>
      </c>
    </row>
    <row r="14019" spans="1:13" x14ac:dyDescent="0.2">
      <c r="A14019" s="3">
        <v>44927</v>
      </c>
      <c r="B14019" t="s">
        <v>7161</v>
      </c>
      <c r="C14019" t="s">
        <v>3891</v>
      </c>
      <c r="D14019" t="s">
        <v>2951</v>
      </c>
      <c r="E14019" t="s">
        <v>3890</v>
      </c>
      <c r="F14019" s="4">
        <v>0.754210526315789</v>
      </c>
      <c r="G14019" s="4">
        <v>0.6</v>
      </c>
      <c r="H14019" s="4">
        <v>0.75921974413409499</v>
      </c>
      <c r="I14019" s="4">
        <v>3.4</v>
      </c>
      <c r="J14019" s="4">
        <v>0</v>
      </c>
      <c r="K14019" s="4">
        <v>0.38</v>
      </c>
      <c r="L14019" s="4">
        <v>0.75</v>
      </c>
      <c r="M14019" s="4">
        <v>19</v>
      </c>
    </row>
    <row r="14020" spans="1:13" x14ac:dyDescent="0.2">
      <c r="A14020" s="3">
        <v>44958</v>
      </c>
      <c r="B14020" t="s">
        <v>5346</v>
      </c>
      <c r="C14020" t="s">
        <v>3927</v>
      </c>
      <c r="D14020" t="s">
        <v>1218</v>
      </c>
      <c r="E14020" t="s">
        <v>3926</v>
      </c>
      <c r="F14020" s="4">
        <v>9.3480000000000008</v>
      </c>
      <c r="G14020" s="4">
        <v>9.25</v>
      </c>
      <c r="H14020" s="4">
        <v>0.56533734689075099</v>
      </c>
      <c r="I14020" s="4">
        <v>10.5</v>
      </c>
      <c r="J14020" s="4">
        <v>8.35</v>
      </c>
      <c r="K14020" s="4">
        <v>9.0374999999999996</v>
      </c>
      <c r="L14020" s="4">
        <v>9.8125</v>
      </c>
      <c r="M14020" s="4">
        <v>20</v>
      </c>
    </row>
    <row r="14021" spans="1:13" x14ac:dyDescent="0.2">
      <c r="A14021" s="3">
        <v>44958</v>
      </c>
      <c r="B14021" t="s">
        <v>6285</v>
      </c>
      <c r="C14021" t="s">
        <v>3930</v>
      </c>
      <c r="D14021" t="s">
        <v>2097</v>
      </c>
      <c r="E14021" t="s">
        <v>3929</v>
      </c>
      <c r="F14021" s="4">
        <v>8.5178947368421092</v>
      </c>
      <c r="G14021" s="4">
        <v>8.6999999999999993</v>
      </c>
      <c r="H14021" s="4">
        <v>0.60460803599768898</v>
      </c>
      <c r="I14021" s="4">
        <v>9.6</v>
      </c>
      <c r="J14021" s="4">
        <v>7.35</v>
      </c>
      <c r="K14021" s="4">
        <v>8.3000000000000007</v>
      </c>
      <c r="L14021" s="4">
        <v>8.7750000000000004</v>
      </c>
      <c r="M14021" s="4">
        <v>19</v>
      </c>
    </row>
    <row r="14022" spans="1:13" x14ac:dyDescent="0.2">
      <c r="A14022" s="3">
        <v>44958</v>
      </c>
      <c r="B14022" t="s">
        <v>7163</v>
      </c>
      <c r="C14022" t="s">
        <v>3933</v>
      </c>
      <c r="D14022" t="s">
        <v>2953</v>
      </c>
      <c r="E14022" t="s">
        <v>3932</v>
      </c>
      <c r="F14022" s="4">
        <v>7.79277777777778</v>
      </c>
      <c r="G14022" s="4">
        <v>8.0749999999999993</v>
      </c>
      <c r="H14022" s="4">
        <v>0.95127039241065603</v>
      </c>
      <c r="I14022" s="4">
        <v>9</v>
      </c>
      <c r="J14022" s="4">
        <v>5.35</v>
      </c>
      <c r="K14022" s="4">
        <v>7.4249999999999998</v>
      </c>
      <c r="L14022" s="4">
        <v>8.4499999999999993</v>
      </c>
      <c r="M14022" s="4">
        <v>18</v>
      </c>
    </row>
    <row r="14023" spans="1:13" x14ac:dyDescent="0.2">
      <c r="A14023" s="3">
        <v>44958</v>
      </c>
      <c r="B14023" t="s">
        <v>5343</v>
      </c>
      <c r="C14023" t="s">
        <v>3918</v>
      </c>
      <c r="D14023" t="s">
        <v>1217</v>
      </c>
      <c r="E14023" t="s">
        <v>3917</v>
      </c>
      <c r="F14023" s="4">
        <v>11.1196</v>
      </c>
      <c r="G14023" s="4">
        <v>11.36</v>
      </c>
      <c r="H14023" s="4">
        <v>0.59358711800936703</v>
      </c>
      <c r="I14023" s="4">
        <v>12</v>
      </c>
      <c r="J14023" s="4">
        <v>9.7200000000000006</v>
      </c>
      <c r="K14023" s="4">
        <v>10.73</v>
      </c>
      <c r="L14023" s="4">
        <v>11.51</v>
      </c>
      <c r="M14023" s="4">
        <v>25</v>
      </c>
    </row>
    <row r="14024" spans="1:13" x14ac:dyDescent="0.2">
      <c r="A14024" s="3">
        <v>44958</v>
      </c>
      <c r="B14024" t="s">
        <v>6284</v>
      </c>
      <c r="C14024" t="s">
        <v>3921</v>
      </c>
      <c r="D14024" t="s">
        <v>2096</v>
      </c>
      <c r="E14024" t="s">
        <v>3920</v>
      </c>
      <c r="F14024" s="4">
        <v>8.7965217391304407</v>
      </c>
      <c r="G14024" s="4">
        <v>8.6</v>
      </c>
      <c r="H14024" s="4">
        <v>0.78535231639663805</v>
      </c>
      <c r="I14024" s="4">
        <v>10.5</v>
      </c>
      <c r="J14024" s="4">
        <v>7.09</v>
      </c>
      <c r="K14024" s="4">
        <v>8.375</v>
      </c>
      <c r="L14024" s="4">
        <v>9.3249999999999993</v>
      </c>
      <c r="M14024" s="4">
        <v>23</v>
      </c>
    </row>
    <row r="14025" spans="1:13" x14ac:dyDescent="0.2">
      <c r="A14025" s="3">
        <v>44958</v>
      </c>
      <c r="B14025" t="s">
        <v>7162</v>
      </c>
      <c r="C14025" t="s">
        <v>3924</v>
      </c>
      <c r="D14025" t="s">
        <v>2952</v>
      </c>
      <c r="E14025" t="s">
        <v>3923</v>
      </c>
      <c r="F14025" s="4">
        <v>7.45714285714286</v>
      </c>
      <c r="G14025" s="4">
        <v>7.43</v>
      </c>
      <c r="H14025" s="4">
        <v>0.91982141123776195</v>
      </c>
      <c r="I14025" s="4">
        <v>9.6</v>
      </c>
      <c r="J14025" s="4">
        <v>5.75</v>
      </c>
      <c r="K14025" s="4">
        <v>7.01</v>
      </c>
      <c r="L14025" s="4">
        <v>7.76</v>
      </c>
      <c r="M14025" s="4">
        <v>21</v>
      </c>
    </row>
    <row r="14026" spans="1:13" x14ac:dyDescent="0.2">
      <c r="A14026" s="3">
        <v>44958</v>
      </c>
      <c r="B14026" t="s">
        <v>6289</v>
      </c>
      <c r="C14026" t="s">
        <v>3988</v>
      </c>
      <c r="D14026" t="s">
        <v>2101</v>
      </c>
      <c r="E14026" t="s">
        <v>3987</v>
      </c>
      <c r="F14026" s="4">
        <v>3.5124</v>
      </c>
      <c r="G14026" s="4">
        <v>3.5</v>
      </c>
      <c r="H14026" s="4">
        <v>0.25377614807805199</v>
      </c>
      <c r="I14026" s="4">
        <v>3.9</v>
      </c>
      <c r="J14026" s="4">
        <v>2.8</v>
      </c>
      <c r="K14026" s="4">
        <v>3.4</v>
      </c>
      <c r="L14026" s="4">
        <v>3.7</v>
      </c>
      <c r="M14026" s="4">
        <v>25</v>
      </c>
    </row>
    <row r="14027" spans="1:13" x14ac:dyDescent="0.2">
      <c r="A14027" s="3">
        <v>44958</v>
      </c>
      <c r="B14027" t="s">
        <v>7167</v>
      </c>
      <c r="C14027" t="s">
        <v>3991</v>
      </c>
      <c r="D14027" t="s">
        <v>2957</v>
      </c>
      <c r="E14027" t="s">
        <v>3990</v>
      </c>
      <c r="F14027" s="4">
        <v>3.39695652173913</v>
      </c>
      <c r="G14027" s="4">
        <v>3.4</v>
      </c>
      <c r="H14027" s="4">
        <v>0.36080005521326802</v>
      </c>
      <c r="I14027" s="4">
        <v>4</v>
      </c>
      <c r="J14027" s="4">
        <v>2.6</v>
      </c>
      <c r="K14027" s="4">
        <v>3.2</v>
      </c>
      <c r="L14027" s="4">
        <v>3.605</v>
      </c>
      <c r="M14027" s="4">
        <v>23</v>
      </c>
    </row>
    <row r="14028" spans="1:13" x14ac:dyDescent="0.2">
      <c r="A14028" s="3">
        <v>44958</v>
      </c>
      <c r="B14028" t="s">
        <v>6290</v>
      </c>
      <c r="C14028" t="s">
        <v>3994</v>
      </c>
      <c r="D14028" t="s">
        <v>2102</v>
      </c>
      <c r="E14028" t="s">
        <v>3993</v>
      </c>
      <c r="F14028" s="4">
        <v>3.5314814814814799</v>
      </c>
      <c r="G14028" s="4">
        <v>3.5</v>
      </c>
      <c r="H14028" s="4">
        <v>0.21212666215664799</v>
      </c>
      <c r="I14028" s="4">
        <v>4.0999999999999996</v>
      </c>
      <c r="J14028" s="4">
        <v>3.2</v>
      </c>
      <c r="K14028" s="4">
        <v>3.35</v>
      </c>
      <c r="L14028" s="4">
        <v>3.7</v>
      </c>
      <c r="M14028" s="4">
        <v>27</v>
      </c>
    </row>
    <row r="14029" spans="1:13" x14ac:dyDescent="0.2">
      <c r="A14029" s="3">
        <v>44958</v>
      </c>
      <c r="B14029" t="s">
        <v>7168</v>
      </c>
      <c r="C14029" t="s">
        <v>3997</v>
      </c>
      <c r="D14029" t="s">
        <v>2958</v>
      </c>
      <c r="E14029" t="s">
        <v>3996</v>
      </c>
      <c r="F14029" s="4">
        <v>3.5895999999999999</v>
      </c>
      <c r="G14029" s="4">
        <v>3.6</v>
      </c>
      <c r="H14029" s="4">
        <v>0.29840520549525701</v>
      </c>
      <c r="I14029" s="4">
        <v>4.3</v>
      </c>
      <c r="J14029" s="4">
        <v>3.1</v>
      </c>
      <c r="K14029" s="4">
        <v>3.4</v>
      </c>
      <c r="L14029" s="4">
        <v>3.8</v>
      </c>
      <c r="M14029" s="4">
        <v>25</v>
      </c>
    </row>
    <row r="14030" spans="1:13" x14ac:dyDescent="0.2">
      <c r="A14030" s="3">
        <v>44958</v>
      </c>
      <c r="B14030" t="s">
        <v>5611</v>
      </c>
      <c r="C14030" t="s">
        <v>3894</v>
      </c>
      <c r="D14030" t="s">
        <v>1441</v>
      </c>
      <c r="E14030" t="s">
        <v>3893</v>
      </c>
      <c r="F14030" s="4">
        <v>11.258064516129</v>
      </c>
      <c r="G14030" s="4">
        <v>11.25</v>
      </c>
      <c r="H14030" s="4">
        <v>0.228070447520625</v>
      </c>
      <c r="I14030" s="4">
        <v>12</v>
      </c>
      <c r="J14030" s="4">
        <v>10.75</v>
      </c>
      <c r="K14030" s="4">
        <v>11.25</v>
      </c>
      <c r="L14030" s="4">
        <v>11.25</v>
      </c>
      <c r="M14030" s="4">
        <v>31</v>
      </c>
    </row>
    <row r="14031" spans="1:13" x14ac:dyDescent="0.2">
      <c r="A14031" s="3">
        <v>44958</v>
      </c>
      <c r="B14031" t="s">
        <v>6587</v>
      </c>
      <c r="C14031" t="s">
        <v>3906</v>
      </c>
      <c r="D14031" t="s">
        <v>2377</v>
      </c>
      <c r="E14031" t="s">
        <v>3905</v>
      </c>
      <c r="F14031" s="4">
        <v>10.5</v>
      </c>
      <c r="G14031" s="4">
        <v>10.5</v>
      </c>
      <c r="H14031" s="4">
        <v>0.65980665924663595</v>
      </c>
      <c r="I14031" s="4">
        <v>11.75</v>
      </c>
      <c r="J14031" s="4">
        <v>9</v>
      </c>
      <c r="K14031" s="4">
        <v>10.0625</v>
      </c>
      <c r="L14031" s="4">
        <v>11</v>
      </c>
      <c r="M14031" s="4">
        <v>30</v>
      </c>
    </row>
    <row r="14032" spans="1:13" x14ac:dyDescent="0.2">
      <c r="A14032" s="3">
        <v>44958</v>
      </c>
      <c r="B14032" t="s">
        <v>5677</v>
      </c>
      <c r="C14032" t="s">
        <v>3897</v>
      </c>
      <c r="D14032" t="s">
        <v>1507</v>
      </c>
      <c r="E14032" t="s">
        <v>3896</v>
      </c>
      <c r="F14032" s="4">
        <v>11.443548387096801</v>
      </c>
      <c r="G14032" s="4">
        <v>11.5</v>
      </c>
      <c r="H14032" s="4">
        <v>0.27920778865803803</v>
      </c>
      <c r="I14032" s="4">
        <v>12</v>
      </c>
      <c r="J14032" s="4">
        <v>10.75</v>
      </c>
      <c r="K14032" s="4">
        <v>11.25</v>
      </c>
      <c r="L14032" s="4">
        <v>11.5</v>
      </c>
      <c r="M14032" s="4">
        <v>31</v>
      </c>
    </row>
    <row r="14033" spans="1:13" x14ac:dyDescent="0.2">
      <c r="A14033" s="3">
        <v>44958</v>
      </c>
      <c r="B14033" t="s">
        <v>6588</v>
      </c>
      <c r="C14033" t="s">
        <v>3909</v>
      </c>
      <c r="D14033" t="s">
        <v>2378</v>
      </c>
      <c r="E14033" t="s">
        <v>3908</v>
      </c>
      <c r="F14033" s="4">
        <v>9.875</v>
      </c>
      <c r="G14033" s="4">
        <v>9.75</v>
      </c>
      <c r="H14033" s="4">
        <v>0.70328661935623205</v>
      </c>
      <c r="I14033" s="4">
        <v>11.25</v>
      </c>
      <c r="J14033" s="4">
        <v>8.25</v>
      </c>
      <c r="K14033" s="4">
        <v>9.5</v>
      </c>
      <c r="L14033" s="4">
        <v>10.5</v>
      </c>
      <c r="M14033" s="4">
        <v>30</v>
      </c>
    </row>
    <row r="14034" spans="1:13" x14ac:dyDescent="0.2">
      <c r="A14034" s="3">
        <v>44958</v>
      </c>
      <c r="B14034" t="s">
        <v>5878</v>
      </c>
      <c r="C14034" t="s">
        <v>3900</v>
      </c>
      <c r="D14034" t="s">
        <v>1704</v>
      </c>
      <c r="E14034" t="s">
        <v>3899</v>
      </c>
      <c r="F14034" s="4">
        <v>11.3870967741935</v>
      </c>
      <c r="G14034" s="4">
        <v>11.5</v>
      </c>
      <c r="H14034" s="4">
        <v>0.38100038100057099</v>
      </c>
      <c r="I14034" s="4">
        <v>12</v>
      </c>
      <c r="J14034" s="4">
        <v>10.25</v>
      </c>
      <c r="K14034" s="4">
        <v>11.25</v>
      </c>
      <c r="L14034" s="4">
        <v>11.5</v>
      </c>
      <c r="M14034" s="4">
        <v>31</v>
      </c>
    </row>
    <row r="14035" spans="1:13" x14ac:dyDescent="0.2">
      <c r="A14035" s="3">
        <v>44958</v>
      </c>
      <c r="B14035" t="s">
        <v>6775</v>
      </c>
      <c r="C14035" t="s">
        <v>3912</v>
      </c>
      <c r="D14035" t="s">
        <v>2565</v>
      </c>
      <c r="E14035" t="s">
        <v>3911</v>
      </c>
      <c r="F14035" s="4">
        <v>9.2833333333333297</v>
      </c>
      <c r="G14035" s="4">
        <v>9.25</v>
      </c>
      <c r="H14035" s="4">
        <v>0.80871687784152702</v>
      </c>
      <c r="I14035" s="4">
        <v>10.75</v>
      </c>
      <c r="J14035" s="4">
        <v>7.25</v>
      </c>
      <c r="K14035" s="4">
        <v>8.8125</v>
      </c>
      <c r="L14035" s="4">
        <v>10</v>
      </c>
      <c r="M14035" s="4">
        <v>30</v>
      </c>
    </row>
    <row r="14036" spans="1:13" x14ac:dyDescent="0.2">
      <c r="A14036" s="3">
        <v>44958</v>
      </c>
      <c r="B14036" t="s">
        <v>6073</v>
      </c>
      <c r="C14036" t="s">
        <v>3903</v>
      </c>
      <c r="D14036" t="s">
        <v>1897</v>
      </c>
      <c r="E14036" t="s">
        <v>3902</v>
      </c>
      <c r="F14036" s="4">
        <v>11.1612903225806</v>
      </c>
      <c r="G14036" s="4">
        <v>11.5</v>
      </c>
      <c r="H14036" s="4">
        <v>0.54600208751422596</v>
      </c>
      <c r="I14036" s="4">
        <v>12</v>
      </c>
      <c r="J14036" s="4">
        <v>9.75</v>
      </c>
      <c r="K14036" s="4">
        <v>10.75</v>
      </c>
      <c r="L14036" s="4">
        <v>11.5</v>
      </c>
      <c r="M14036" s="4">
        <v>31</v>
      </c>
    </row>
    <row r="14037" spans="1:13" x14ac:dyDescent="0.2">
      <c r="A14037" s="3">
        <v>44958</v>
      </c>
      <c r="B14037" t="s">
        <v>6964</v>
      </c>
      <c r="C14037" t="s">
        <v>3915</v>
      </c>
      <c r="D14037" t="s">
        <v>2754</v>
      </c>
      <c r="E14037" t="s">
        <v>3914</v>
      </c>
      <c r="F14037" s="4">
        <v>8.7750000000000004</v>
      </c>
      <c r="G14037" s="4">
        <v>8.625</v>
      </c>
      <c r="H14037" s="4">
        <v>0.77222807958306705</v>
      </c>
      <c r="I14037" s="4">
        <v>10.25</v>
      </c>
      <c r="J14037" s="4">
        <v>6.5</v>
      </c>
      <c r="K14037" s="4">
        <v>8.5</v>
      </c>
      <c r="L14037" s="4">
        <v>9.4375</v>
      </c>
      <c r="M14037" s="4">
        <v>30</v>
      </c>
    </row>
    <row r="14038" spans="1:13" x14ac:dyDescent="0.2">
      <c r="A14038" s="3">
        <v>44958</v>
      </c>
      <c r="B14038" t="s">
        <v>7205</v>
      </c>
      <c r="C14038" t="s">
        <v>3081</v>
      </c>
      <c r="D14038" t="s">
        <v>2995</v>
      </c>
      <c r="E14038" t="s">
        <v>3080</v>
      </c>
      <c r="F14038" s="4">
        <v>4.9369444444444399</v>
      </c>
      <c r="G14038" s="4">
        <v>4.9000000000000004</v>
      </c>
      <c r="H14038" s="4">
        <v>0.49466190153012302</v>
      </c>
      <c r="I14038" s="4">
        <v>6.53</v>
      </c>
      <c r="J14038" s="4">
        <v>4.1399999999999997</v>
      </c>
      <c r="K14038" s="4">
        <v>4.6825000000000001</v>
      </c>
      <c r="L14038" s="4">
        <v>5.3049999999999997</v>
      </c>
      <c r="M14038" s="4">
        <v>36</v>
      </c>
    </row>
    <row r="14039" spans="1:13" x14ac:dyDescent="0.2">
      <c r="A14039" s="3">
        <v>44958</v>
      </c>
      <c r="B14039" t="s">
        <v>10313</v>
      </c>
      <c r="C14039" t="s">
        <v>3084</v>
      </c>
      <c r="D14039" t="s">
        <v>10314</v>
      </c>
      <c r="E14039" t="s">
        <v>3083</v>
      </c>
      <c r="F14039" s="4">
        <v>4.7648571428571396</v>
      </c>
      <c r="G14039" s="4">
        <v>4.75</v>
      </c>
      <c r="H14039" s="4">
        <v>0.40715925073880499</v>
      </c>
      <c r="I14039" s="4">
        <v>5.65</v>
      </c>
      <c r="J14039" s="4">
        <v>4.04</v>
      </c>
      <c r="K14039" s="4">
        <v>4.4400000000000004</v>
      </c>
      <c r="L14039" s="4">
        <v>5.09</v>
      </c>
      <c r="M14039" s="4">
        <v>35</v>
      </c>
    </row>
    <row r="14040" spans="1:13" x14ac:dyDescent="0.2">
      <c r="A14040" s="3">
        <v>44958</v>
      </c>
      <c r="B14040" t="s">
        <v>5092</v>
      </c>
      <c r="C14040" t="s">
        <v>3072</v>
      </c>
      <c r="D14040" t="s">
        <v>1108</v>
      </c>
      <c r="E14040" t="s">
        <v>3071</v>
      </c>
      <c r="F14040" s="4">
        <v>5.33777777777778</v>
      </c>
      <c r="G14040" s="4">
        <v>5.28</v>
      </c>
      <c r="H14040" s="4">
        <v>0.42450045338095299</v>
      </c>
      <c r="I14040" s="4">
        <v>6.59</v>
      </c>
      <c r="J14040" s="4">
        <v>4.45</v>
      </c>
      <c r="K14040" s="4">
        <v>5.0625</v>
      </c>
      <c r="L14040" s="4">
        <v>5.4850000000000003</v>
      </c>
      <c r="M14040" s="4">
        <v>36</v>
      </c>
    </row>
    <row r="14041" spans="1:13" x14ac:dyDescent="0.2">
      <c r="A14041" s="3">
        <v>44958</v>
      </c>
      <c r="B14041" t="s">
        <v>6171</v>
      </c>
      <c r="C14041" t="s">
        <v>3075</v>
      </c>
      <c r="D14041" t="s">
        <v>1995</v>
      </c>
      <c r="E14041" t="s">
        <v>3074</v>
      </c>
      <c r="F14041" s="4">
        <v>4.0861764705882404</v>
      </c>
      <c r="G14041" s="4">
        <v>4.0650000000000004</v>
      </c>
      <c r="H14041" s="4">
        <v>0.34975328712369902</v>
      </c>
      <c r="I14041" s="4">
        <v>4.8</v>
      </c>
      <c r="J14041" s="4">
        <v>3.48</v>
      </c>
      <c r="K14041" s="4">
        <v>3.8849999999999998</v>
      </c>
      <c r="L14041" s="4">
        <v>4.3224999999999998</v>
      </c>
      <c r="M14041" s="4">
        <v>34</v>
      </c>
    </row>
    <row r="14042" spans="1:13" x14ac:dyDescent="0.2">
      <c r="A14042" s="3">
        <v>44958</v>
      </c>
      <c r="B14042" t="s">
        <v>7207</v>
      </c>
      <c r="C14042" t="s">
        <v>3102</v>
      </c>
      <c r="D14042" t="s">
        <v>2997</v>
      </c>
      <c r="E14042" t="s">
        <v>3101</v>
      </c>
      <c r="F14042" s="4">
        <v>3.8693749999999998</v>
      </c>
      <c r="G14042" s="4">
        <v>3.8</v>
      </c>
      <c r="H14042" s="4">
        <v>0.27219463505888303</v>
      </c>
      <c r="I14042" s="4">
        <v>4.7</v>
      </c>
      <c r="J14042" s="4">
        <v>3.4</v>
      </c>
      <c r="K14042" s="4">
        <v>3.73</v>
      </c>
      <c r="L14042" s="4">
        <v>4</v>
      </c>
      <c r="M14042" s="4">
        <v>32</v>
      </c>
    </row>
    <row r="14043" spans="1:13" x14ac:dyDescent="0.2">
      <c r="A14043" s="3">
        <v>44958</v>
      </c>
      <c r="B14043" t="s">
        <v>7061</v>
      </c>
      <c r="C14043" t="s">
        <v>3078</v>
      </c>
      <c r="D14043" t="s">
        <v>2851</v>
      </c>
      <c r="E14043" t="s">
        <v>3077</v>
      </c>
      <c r="F14043" s="4">
        <v>3.7203333333333299</v>
      </c>
      <c r="G14043" s="4">
        <v>3.7</v>
      </c>
      <c r="H14043" s="4">
        <v>0.30844977608650698</v>
      </c>
      <c r="I14043" s="4">
        <v>4.3600000000000003</v>
      </c>
      <c r="J14043" s="4">
        <v>3</v>
      </c>
      <c r="K14043" s="4">
        <v>3.5249999999999999</v>
      </c>
      <c r="L14043" s="4">
        <v>4</v>
      </c>
      <c r="M14043" s="4">
        <v>30</v>
      </c>
    </row>
    <row r="14044" spans="1:13" x14ac:dyDescent="0.2">
      <c r="A14044" s="3">
        <v>44958</v>
      </c>
      <c r="B14044" t="s">
        <v>7208</v>
      </c>
      <c r="C14044" t="s">
        <v>3105</v>
      </c>
      <c r="D14044" t="s">
        <v>2998</v>
      </c>
      <c r="E14044" t="s">
        <v>3104</v>
      </c>
      <c r="F14044" s="4">
        <v>3.6451612903225801</v>
      </c>
      <c r="G14044" s="4">
        <v>3.6</v>
      </c>
      <c r="H14044" s="4">
        <v>0.239845380300753</v>
      </c>
      <c r="I14044" s="4">
        <v>4</v>
      </c>
      <c r="J14044" s="4">
        <v>3.08</v>
      </c>
      <c r="K14044" s="4">
        <v>3.5</v>
      </c>
      <c r="L14044" s="4">
        <v>3.83</v>
      </c>
      <c r="M14044" s="4">
        <v>31</v>
      </c>
    </row>
    <row r="14045" spans="1:13" x14ac:dyDescent="0.2">
      <c r="A14045" s="3">
        <v>44958</v>
      </c>
      <c r="B14045" t="s">
        <v>7211</v>
      </c>
      <c r="C14045" t="s">
        <v>3147</v>
      </c>
      <c r="D14045" t="s">
        <v>3001</v>
      </c>
      <c r="E14045" t="s">
        <v>3146</v>
      </c>
      <c r="F14045" s="4">
        <v>0.50280000000000002</v>
      </c>
      <c r="G14045" s="4">
        <v>0.49</v>
      </c>
      <c r="H14045" s="4">
        <v>0.120826759794149</v>
      </c>
      <c r="I14045" s="4">
        <v>0.83799999999999997</v>
      </c>
      <c r="J14045" s="4">
        <v>0.3</v>
      </c>
      <c r="K14045" s="4">
        <v>0.43</v>
      </c>
      <c r="L14045" s="4">
        <v>0.57499999999999996</v>
      </c>
      <c r="M14045" s="4">
        <v>35</v>
      </c>
    </row>
    <row r="14046" spans="1:13" x14ac:dyDescent="0.2">
      <c r="A14046" s="3">
        <v>44958</v>
      </c>
      <c r="B14046" t="s">
        <v>6397</v>
      </c>
      <c r="C14046" t="s">
        <v>3114</v>
      </c>
      <c r="D14046" t="s">
        <v>2211</v>
      </c>
      <c r="E14046" t="s">
        <v>3113</v>
      </c>
      <c r="F14046" s="4">
        <v>0.58541666666666703</v>
      </c>
      <c r="G14046" s="4">
        <v>0.59499999999999997</v>
      </c>
      <c r="H14046" s="4">
        <v>7.2480292888086897E-2</v>
      </c>
      <c r="I14046" s="4">
        <v>0.73</v>
      </c>
      <c r="J14046" s="4">
        <v>0.3</v>
      </c>
      <c r="K14046" s="4">
        <v>0.56999999999999995</v>
      </c>
      <c r="L14046" s="4">
        <v>0.62</v>
      </c>
      <c r="M14046" s="4">
        <v>36</v>
      </c>
    </row>
    <row r="14047" spans="1:13" x14ac:dyDescent="0.2">
      <c r="A14047" s="3">
        <v>44958</v>
      </c>
      <c r="B14047" t="s">
        <v>10315</v>
      </c>
      <c r="C14047" t="s">
        <v>3150</v>
      </c>
      <c r="D14047" t="s">
        <v>10316</v>
      </c>
      <c r="E14047" t="s">
        <v>3149</v>
      </c>
      <c r="F14047" s="4">
        <v>0.38562857142857099</v>
      </c>
      <c r="G14047" s="4">
        <v>0.37</v>
      </c>
      <c r="H14047" s="4">
        <v>0.11872362511170199</v>
      </c>
      <c r="I14047" s="4">
        <v>0.64</v>
      </c>
      <c r="J14047" s="4">
        <v>0.12</v>
      </c>
      <c r="K14047" s="4">
        <v>0.31</v>
      </c>
      <c r="L14047" s="4">
        <v>0.44</v>
      </c>
      <c r="M14047" s="4">
        <v>35</v>
      </c>
    </row>
    <row r="14048" spans="1:13" x14ac:dyDescent="0.2">
      <c r="A14048" s="3">
        <v>44958</v>
      </c>
      <c r="B14048" t="s">
        <v>6461</v>
      </c>
      <c r="C14048" t="s">
        <v>3117</v>
      </c>
      <c r="D14048" t="s">
        <v>2275</v>
      </c>
      <c r="E14048" t="s">
        <v>3116</v>
      </c>
      <c r="F14048" s="4">
        <v>0.55577142857142903</v>
      </c>
      <c r="G14048" s="4">
        <v>0.56999999999999995</v>
      </c>
      <c r="H14048" s="4">
        <v>0.105356282292455</v>
      </c>
      <c r="I14048" s="4">
        <v>0.74</v>
      </c>
      <c r="J14048" s="4">
        <v>0.2</v>
      </c>
      <c r="K14048" s="4">
        <v>0.5</v>
      </c>
      <c r="L14048" s="4">
        <v>0.62</v>
      </c>
      <c r="M14048" s="4">
        <v>35</v>
      </c>
    </row>
    <row r="14049" spans="1:13" x14ac:dyDescent="0.2">
      <c r="A14049" s="3">
        <v>44958</v>
      </c>
      <c r="B14049" t="s">
        <v>6557</v>
      </c>
      <c r="C14049" t="s">
        <v>3120</v>
      </c>
      <c r="D14049" t="s">
        <v>2347</v>
      </c>
      <c r="E14049" t="s">
        <v>3119</v>
      </c>
      <c r="F14049" s="4">
        <v>9.96285714285714E-2</v>
      </c>
      <c r="G14049" s="4">
        <v>0.1</v>
      </c>
      <c r="H14049" s="4">
        <v>0.15304210987489</v>
      </c>
      <c r="I14049" s="4">
        <v>0.45</v>
      </c>
      <c r="J14049" s="4">
        <v>-0.23</v>
      </c>
      <c r="K14049" s="4">
        <v>5.0000000000000001E-3</v>
      </c>
      <c r="L14049" s="4">
        <v>0.18</v>
      </c>
      <c r="M14049" s="4">
        <v>35</v>
      </c>
    </row>
    <row r="14050" spans="1:13" x14ac:dyDescent="0.2">
      <c r="A14050" s="3">
        <v>44958</v>
      </c>
      <c r="B14050" t="s">
        <v>6619</v>
      </c>
      <c r="C14050" t="s">
        <v>3123</v>
      </c>
      <c r="D14050" t="s">
        <v>2409</v>
      </c>
      <c r="E14050" t="s">
        <v>3122</v>
      </c>
      <c r="F14050" s="4">
        <v>-3.0114285714285701E-2</v>
      </c>
      <c r="G14050" s="4">
        <v>-0.03</v>
      </c>
      <c r="H14050" s="4">
        <v>0.201302782107038</v>
      </c>
      <c r="I14050" s="4">
        <v>0.56999999999999995</v>
      </c>
      <c r="J14050" s="4">
        <v>-0.5</v>
      </c>
      <c r="K14050" s="4">
        <v>-0.14000000000000001</v>
      </c>
      <c r="L14050" s="4">
        <v>4.4999999999999998E-2</v>
      </c>
      <c r="M14050" s="4">
        <v>35</v>
      </c>
    </row>
    <row r="14051" spans="1:13" x14ac:dyDescent="0.2">
      <c r="A14051" s="3">
        <v>44958</v>
      </c>
      <c r="B14051" t="s">
        <v>6683</v>
      </c>
      <c r="C14051" t="s">
        <v>3126</v>
      </c>
      <c r="D14051" t="s">
        <v>2473</v>
      </c>
      <c r="E14051" t="s">
        <v>3125</v>
      </c>
      <c r="F14051" s="4">
        <v>0.391885714285714</v>
      </c>
      <c r="G14051" s="4">
        <v>0.42</v>
      </c>
      <c r="H14051" s="4">
        <v>0.12059064723966199</v>
      </c>
      <c r="I14051" s="4">
        <v>0.71</v>
      </c>
      <c r="J14051" s="4">
        <v>0.18</v>
      </c>
      <c r="K14051" s="4">
        <v>0.31</v>
      </c>
      <c r="L14051" s="4">
        <v>0.46</v>
      </c>
      <c r="M14051" s="4">
        <v>35</v>
      </c>
    </row>
    <row r="14052" spans="1:13" x14ac:dyDescent="0.2">
      <c r="A14052" s="3">
        <v>44958</v>
      </c>
      <c r="B14052" t="s">
        <v>6745</v>
      </c>
      <c r="C14052" t="s">
        <v>3129</v>
      </c>
      <c r="D14052" t="s">
        <v>2535</v>
      </c>
      <c r="E14052" t="s">
        <v>3128</v>
      </c>
      <c r="F14052" s="4">
        <v>0.44891428571428599</v>
      </c>
      <c r="G14052" s="4">
        <v>0.45</v>
      </c>
      <c r="H14052" s="4">
        <v>8.1580480446709597E-2</v>
      </c>
      <c r="I14052" s="4">
        <v>0.57999999999999996</v>
      </c>
      <c r="J14052" s="4">
        <v>0.3</v>
      </c>
      <c r="K14052" s="4">
        <v>0.39500000000000002</v>
      </c>
      <c r="L14052" s="4">
        <v>0.51</v>
      </c>
      <c r="M14052" s="4">
        <v>35</v>
      </c>
    </row>
    <row r="14053" spans="1:13" x14ac:dyDescent="0.2">
      <c r="A14053" s="3">
        <v>44958</v>
      </c>
      <c r="B14053" t="s">
        <v>6808</v>
      </c>
      <c r="C14053" t="s">
        <v>3132</v>
      </c>
      <c r="D14053" t="s">
        <v>2598</v>
      </c>
      <c r="E14053" t="s">
        <v>3131</v>
      </c>
      <c r="F14053" s="4">
        <v>0.38217142857142899</v>
      </c>
      <c r="G14053" s="4">
        <v>0.36</v>
      </c>
      <c r="H14053" s="4">
        <v>8.3435598875203507E-2</v>
      </c>
      <c r="I14053" s="4">
        <v>0.62</v>
      </c>
      <c r="J14053" s="4">
        <v>0.22</v>
      </c>
      <c r="K14053" s="4">
        <v>0.33500000000000002</v>
      </c>
      <c r="L14053" s="4">
        <v>0.43</v>
      </c>
      <c r="M14053" s="4">
        <v>35</v>
      </c>
    </row>
    <row r="14054" spans="1:13" x14ac:dyDescent="0.2">
      <c r="A14054" s="3">
        <v>44958</v>
      </c>
      <c r="B14054" t="s">
        <v>6873</v>
      </c>
      <c r="C14054" t="s">
        <v>3135</v>
      </c>
      <c r="D14054" t="s">
        <v>2663</v>
      </c>
      <c r="E14054" t="s">
        <v>3134</v>
      </c>
      <c r="F14054" s="4">
        <v>0.45140000000000002</v>
      </c>
      <c r="G14054" s="4">
        <v>0.46</v>
      </c>
      <c r="H14054" s="4">
        <v>8.5867956085800404E-2</v>
      </c>
      <c r="I14054" s="4">
        <v>0.63</v>
      </c>
      <c r="J14054" s="4">
        <v>0.21</v>
      </c>
      <c r="K14054" s="4">
        <v>0.41449999999999998</v>
      </c>
      <c r="L14054" s="4">
        <v>0.5</v>
      </c>
      <c r="M14054" s="4">
        <v>35</v>
      </c>
    </row>
    <row r="14055" spans="1:13" x14ac:dyDescent="0.2">
      <c r="A14055" s="3">
        <v>44958</v>
      </c>
      <c r="B14055" t="s">
        <v>6934</v>
      </c>
      <c r="C14055" t="s">
        <v>3138</v>
      </c>
      <c r="D14055" t="s">
        <v>2724</v>
      </c>
      <c r="E14055" t="s">
        <v>3137</v>
      </c>
      <c r="F14055" s="4">
        <v>0.54182857142857099</v>
      </c>
      <c r="G14055" s="4">
        <v>0.55000000000000004</v>
      </c>
      <c r="H14055" s="4">
        <v>8.2934944637449506E-2</v>
      </c>
      <c r="I14055" s="4">
        <v>0.72</v>
      </c>
      <c r="J14055" s="4">
        <v>0.39</v>
      </c>
      <c r="K14055" s="4">
        <v>0.495</v>
      </c>
      <c r="L14055" s="4">
        <v>0.57999999999999996</v>
      </c>
      <c r="M14055" s="4">
        <v>35</v>
      </c>
    </row>
    <row r="14056" spans="1:13" x14ac:dyDescent="0.2">
      <c r="A14056" s="3">
        <v>44958</v>
      </c>
      <c r="B14056" t="s">
        <v>6998</v>
      </c>
      <c r="C14056" t="s">
        <v>3141</v>
      </c>
      <c r="D14056" t="s">
        <v>2788</v>
      </c>
      <c r="E14056" t="s">
        <v>3140</v>
      </c>
      <c r="F14056" s="4">
        <v>0.68611428571428601</v>
      </c>
      <c r="G14056" s="4">
        <v>0.70399999999999996</v>
      </c>
      <c r="H14056" s="4">
        <v>0.12160296325447401</v>
      </c>
      <c r="I14056" s="4">
        <v>0.91</v>
      </c>
      <c r="J14056" s="4">
        <v>0.41</v>
      </c>
      <c r="K14056" s="4">
        <v>0.61</v>
      </c>
      <c r="L14056" s="4">
        <v>0.77500000000000002</v>
      </c>
      <c r="M14056" s="4">
        <v>35</v>
      </c>
    </row>
    <row r="14057" spans="1:13" x14ac:dyDescent="0.2">
      <c r="A14057" s="3">
        <v>44958</v>
      </c>
      <c r="B14057" t="s">
        <v>7065</v>
      </c>
      <c r="C14057" t="s">
        <v>3144</v>
      </c>
      <c r="D14057" t="s">
        <v>2855</v>
      </c>
      <c r="E14057" t="s">
        <v>3143</v>
      </c>
      <c r="F14057" s="4">
        <v>0.44034285714285698</v>
      </c>
      <c r="G14057" s="4">
        <v>0.47</v>
      </c>
      <c r="H14057" s="4">
        <v>0.14956602768896199</v>
      </c>
      <c r="I14057" s="4">
        <v>0.68</v>
      </c>
      <c r="J14057" s="4">
        <v>-0.21</v>
      </c>
      <c r="K14057" s="4">
        <v>0.40500000000000003</v>
      </c>
      <c r="L14057" s="4">
        <v>0.51500000000000001</v>
      </c>
      <c r="M14057" s="4">
        <v>35</v>
      </c>
    </row>
    <row r="14058" spans="1:13" x14ac:dyDescent="0.2">
      <c r="A14058" s="3">
        <v>44958</v>
      </c>
      <c r="B14058" t="s">
        <v>7206</v>
      </c>
      <c r="C14058" t="s">
        <v>3096</v>
      </c>
      <c r="D14058" t="s">
        <v>2996</v>
      </c>
      <c r="E14058" t="s">
        <v>3095</v>
      </c>
      <c r="F14058" s="4">
        <v>4.9653124999999996</v>
      </c>
      <c r="G14058" s="4">
        <v>4.8949999999999996</v>
      </c>
      <c r="H14058" s="4">
        <v>0.64149515058635198</v>
      </c>
      <c r="I14058" s="4">
        <v>7.14</v>
      </c>
      <c r="J14058" s="4">
        <v>4</v>
      </c>
      <c r="K14058" s="4">
        <v>4.5599999999999996</v>
      </c>
      <c r="L14058" s="4">
        <v>5.2625000000000002</v>
      </c>
      <c r="M14058" s="4">
        <v>32</v>
      </c>
    </row>
    <row r="14059" spans="1:13" x14ac:dyDescent="0.2">
      <c r="A14059" s="3">
        <v>44958</v>
      </c>
      <c r="B14059" t="s">
        <v>10317</v>
      </c>
      <c r="C14059" t="s">
        <v>3099</v>
      </c>
      <c r="D14059" t="s">
        <v>10318</v>
      </c>
      <c r="E14059" t="s">
        <v>3098</v>
      </c>
      <c r="F14059" s="4">
        <v>4.74677419354839</v>
      </c>
      <c r="G14059" s="4">
        <v>4.71</v>
      </c>
      <c r="H14059" s="4">
        <v>0.499629109752252</v>
      </c>
      <c r="I14059" s="4">
        <v>6.4</v>
      </c>
      <c r="J14059" s="4">
        <v>3.99</v>
      </c>
      <c r="K14059" s="4">
        <v>4.4050000000000002</v>
      </c>
      <c r="L14059" s="4">
        <v>5.0250000000000004</v>
      </c>
      <c r="M14059" s="4">
        <v>31</v>
      </c>
    </row>
    <row r="14060" spans="1:13" x14ac:dyDescent="0.2">
      <c r="A14060" s="3">
        <v>44958</v>
      </c>
      <c r="B14060" t="s">
        <v>5096</v>
      </c>
      <c r="C14060" t="s">
        <v>3087</v>
      </c>
      <c r="D14060" t="s">
        <v>1110</v>
      </c>
      <c r="E14060" t="s">
        <v>3086</v>
      </c>
      <c r="F14060" s="4">
        <v>5.4637500000000001</v>
      </c>
      <c r="G14060" s="4">
        <v>5.3949999999999996</v>
      </c>
      <c r="H14060" s="4">
        <v>0.56782976776608896</v>
      </c>
      <c r="I14060" s="4">
        <v>7.1</v>
      </c>
      <c r="J14060" s="4">
        <v>4.5</v>
      </c>
      <c r="K14060" s="4">
        <v>5.0449999999999999</v>
      </c>
      <c r="L14060" s="4">
        <v>5.7374999999999998</v>
      </c>
      <c r="M14060" s="4">
        <v>32</v>
      </c>
    </row>
    <row r="14061" spans="1:13" x14ac:dyDescent="0.2">
      <c r="A14061" s="3">
        <v>44958</v>
      </c>
      <c r="B14061" t="s">
        <v>6173</v>
      </c>
      <c r="C14061" t="s">
        <v>3090</v>
      </c>
      <c r="D14061" t="s">
        <v>1997</v>
      </c>
      <c r="E14061" t="s">
        <v>3089</v>
      </c>
      <c r="F14061" s="4">
        <v>4.024</v>
      </c>
      <c r="G14061" s="4">
        <v>4.0350000000000001</v>
      </c>
      <c r="H14061" s="4">
        <v>0.41261654570933498</v>
      </c>
      <c r="I14061" s="4">
        <v>5.4</v>
      </c>
      <c r="J14061" s="4">
        <v>3.41</v>
      </c>
      <c r="K14061" s="4">
        <v>3.8050000000000002</v>
      </c>
      <c r="L14061" s="4">
        <v>4.1574999999999998</v>
      </c>
      <c r="M14061" s="4">
        <v>30</v>
      </c>
    </row>
    <row r="14062" spans="1:13" x14ac:dyDescent="0.2">
      <c r="A14062" s="3">
        <v>44958</v>
      </c>
      <c r="B14062" t="s">
        <v>7209</v>
      </c>
      <c r="C14062" t="s">
        <v>3108</v>
      </c>
      <c r="D14062" t="s">
        <v>2999</v>
      </c>
      <c r="E14062" t="s">
        <v>3107</v>
      </c>
      <c r="F14062" s="4">
        <v>3.8848275862068999</v>
      </c>
      <c r="G14062" s="4">
        <v>3.85</v>
      </c>
      <c r="H14062" s="4">
        <v>0.31362649179347002</v>
      </c>
      <c r="I14062" s="4">
        <v>5</v>
      </c>
      <c r="J14062" s="4">
        <v>3.4</v>
      </c>
      <c r="K14062" s="4">
        <v>3.7</v>
      </c>
      <c r="L14062" s="4">
        <v>4</v>
      </c>
      <c r="M14062" s="4">
        <v>29</v>
      </c>
    </row>
    <row r="14063" spans="1:13" x14ac:dyDescent="0.2">
      <c r="A14063" s="3">
        <v>44958</v>
      </c>
      <c r="B14063" t="s">
        <v>7063</v>
      </c>
      <c r="C14063" t="s">
        <v>3093</v>
      </c>
      <c r="D14063" t="s">
        <v>2853</v>
      </c>
      <c r="E14063" t="s">
        <v>3092</v>
      </c>
      <c r="F14063" s="4">
        <v>3.7061538461538501</v>
      </c>
      <c r="G14063" s="4">
        <v>3.67</v>
      </c>
      <c r="H14063" s="4">
        <v>0.31936282718033299</v>
      </c>
      <c r="I14063" s="4">
        <v>4.7</v>
      </c>
      <c r="J14063" s="4">
        <v>3.22</v>
      </c>
      <c r="K14063" s="4">
        <v>3.5</v>
      </c>
      <c r="L14063" s="4">
        <v>3.9624999999999999</v>
      </c>
      <c r="M14063" s="4">
        <v>26</v>
      </c>
    </row>
    <row r="14064" spans="1:13" x14ac:dyDescent="0.2">
      <c r="A14064" s="3">
        <v>44958</v>
      </c>
      <c r="B14064" t="s">
        <v>7210</v>
      </c>
      <c r="C14064" t="s">
        <v>3111</v>
      </c>
      <c r="D14064" t="s">
        <v>3000</v>
      </c>
      <c r="E14064" t="s">
        <v>3110</v>
      </c>
      <c r="F14064" s="4">
        <v>3.58535714285714</v>
      </c>
      <c r="G14064" s="4">
        <v>3.5</v>
      </c>
      <c r="H14064" s="4">
        <v>0.22796169500934699</v>
      </c>
      <c r="I14064" s="4">
        <v>4</v>
      </c>
      <c r="J14064" s="4">
        <v>3.3</v>
      </c>
      <c r="K14064" s="4">
        <v>3.4</v>
      </c>
      <c r="L14064" s="4">
        <v>3.7124999999999999</v>
      </c>
      <c r="M14064" s="4">
        <v>28</v>
      </c>
    </row>
    <row r="14065" spans="1:13" x14ac:dyDescent="0.2">
      <c r="A14065" s="3">
        <v>44958</v>
      </c>
      <c r="B14065" t="s">
        <v>7212</v>
      </c>
      <c r="C14065" t="s">
        <v>6495</v>
      </c>
      <c r="D14065" t="s">
        <v>3002</v>
      </c>
      <c r="E14065" t="s">
        <v>6494</v>
      </c>
      <c r="F14065" s="4">
        <v>0.41766666666666702</v>
      </c>
      <c r="G14065" s="4">
        <v>0.39500000000000002</v>
      </c>
      <c r="H14065" s="4">
        <v>9.3280568007576406E-2</v>
      </c>
      <c r="I14065" s="4">
        <v>0.7</v>
      </c>
      <c r="J14065" s="4">
        <v>0.28000000000000003</v>
      </c>
      <c r="K14065" s="4">
        <v>0.36</v>
      </c>
      <c r="L14065" s="4">
        <v>0.45750000000000002</v>
      </c>
      <c r="M14065" s="4">
        <v>30</v>
      </c>
    </row>
    <row r="14066" spans="1:13" x14ac:dyDescent="0.2">
      <c r="A14066" s="3">
        <v>44958</v>
      </c>
      <c r="B14066" t="s">
        <v>6493</v>
      </c>
      <c r="C14066" t="s">
        <v>3153</v>
      </c>
      <c r="D14066" t="s">
        <v>2287</v>
      </c>
      <c r="E14066" t="s">
        <v>3152</v>
      </c>
      <c r="F14066" s="4">
        <v>0.62060606060606105</v>
      </c>
      <c r="G14066" s="4">
        <v>0.65</v>
      </c>
      <c r="H14066" s="4">
        <v>8.8421554001958197E-2</v>
      </c>
      <c r="I14066" s="4">
        <v>0.7</v>
      </c>
      <c r="J14066" s="4">
        <v>0.33</v>
      </c>
      <c r="K14066" s="4">
        <v>0.62</v>
      </c>
      <c r="L14066" s="4">
        <v>0.67</v>
      </c>
      <c r="M14066" s="4">
        <v>33</v>
      </c>
    </row>
    <row r="14067" spans="1:13" x14ac:dyDescent="0.2">
      <c r="A14067" s="3">
        <v>44958</v>
      </c>
      <c r="B14067" t="s">
        <v>10319</v>
      </c>
      <c r="C14067" t="s">
        <v>6498</v>
      </c>
      <c r="D14067" t="s">
        <v>10320</v>
      </c>
      <c r="E14067" t="s">
        <v>6497</v>
      </c>
      <c r="F14067" s="4">
        <v>0.43266666666666698</v>
      </c>
      <c r="G14067" s="4">
        <v>0.43</v>
      </c>
      <c r="H14067" s="4">
        <v>7.0950849103486799E-2</v>
      </c>
      <c r="I14067" s="4">
        <v>0.63</v>
      </c>
      <c r="J14067" s="4">
        <v>0.28999999999999998</v>
      </c>
      <c r="K14067" s="4">
        <v>0.4</v>
      </c>
      <c r="L14067" s="4">
        <v>0.47</v>
      </c>
      <c r="M14067" s="4">
        <v>30</v>
      </c>
    </row>
    <row r="14068" spans="1:13" x14ac:dyDescent="0.2">
      <c r="A14068" s="3">
        <v>44958</v>
      </c>
      <c r="B14068" t="s">
        <v>6496</v>
      </c>
      <c r="C14068" t="s">
        <v>6465</v>
      </c>
      <c r="D14068" t="s">
        <v>2288</v>
      </c>
      <c r="E14068" t="s">
        <v>6464</v>
      </c>
      <c r="F14068" s="4">
        <v>0.495</v>
      </c>
      <c r="G14068" s="4">
        <v>0.5</v>
      </c>
      <c r="H14068" s="4">
        <v>0.101504806814513</v>
      </c>
      <c r="I14068" s="4">
        <v>0.68</v>
      </c>
      <c r="J14068" s="4">
        <v>0.28000000000000003</v>
      </c>
      <c r="K14068" s="4">
        <v>0.4425</v>
      </c>
      <c r="L14068" s="4">
        <v>0.5625</v>
      </c>
      <c r="M14068" s="4">
        <v>32</v>
      </c>
    </row>
    <row r="14069" spans="1:13" x14ac:dyDescent="0.2">
      <c r="A14069" s="3">
        <v>44958</v>
      </c>
      <c r="B14069" t="s">
        <v>6558</v>
      </c>
      <c r="C14069" t="s">
        <v>6468</v>
      </c>
      <c r="D14069" t="s">
        <v>2348</v>
      </c>
      <c r="E14069" t="s">
        <v>6467</v>
      </c>
      <c r="F14069" s="4">
        <v>0.4503125</v>
      </c>
      <c r="G14069" s="4">
        <v>0.45</v>
      </c>
      <c r="H14069" s="4">
        <v>9.0499844056183595E-2</v>
      </c>
      <c r="I14069" s="4">
        <v>0.67</v>
      </c>
      <c r="J14069" s="4">
        <v>0.2</v>
      </c>
      <c r="K14069" s="4">
        <v>0.4</v>
      </c>
      <c r="L14069" s="4">
        <v>0.52</v>
      </c>
      <c r="M14069" s="4">
        <v>32</v>
      </c>
    </row>
    <row r="14070" spans="1:13" x14ac:dyDescent="0.2">
      <c r="A14070" s="3">
        <v>44958</v>
      </c>
      <c r="B14070" t="s">
        <v>6620</v>
      </c>
      <c r="C14070" t="s">
        <v>6471</v>
      </c>
      <c r="D14070" t="s">
        <v>2410</v>
      </c>
      <c r="E14070" t="s">
        <v>6470</v>
      </c>
      <c r="F14070" s="4">
        <v>0.37531249999999999</v>
      </c>
      <c r="G14070" s="4">
        <v>0.37</v>
      </c>
      <c r="H14070" s="4">
        <v>8.6806584223295694E-2</v>
      </c>
      <c r="I14070" s="4">
        <v>0.61</v>
      </c>
      <c r="J14070" s="4">
        <v>0.15</v>
      </c>
      <c r="K14070" s="4">
        <v>0.33750000000000002</v>
      </c>
      <c r="L14070" s="4">
        <v>0.41</v>
      </c>
      <c r="M14070" s="4">
        <v>32</v>
      </c>
    </row>
    <row r="14071" spans="1:13" x14ac:dyDescent="0.2">
      <c r="A14071" s="3">
        <v>44958</v>
      </c>
      <c r="B14071" t="s">
        <v>6684</v>
      </c>
      <c r="C14071" t="s">
        <v>6474</v>
      </c>
      <c r="D14071" t="s">
        <v>2474</v>
      </c>
      <c r="E14071" t="s">
        <v>6473</v>
      </c>
      <c r="F14071" s="4">
        <v>0.41437499999999999</v>
      </c>
      <c r="G14071" s="4">
        <v>0.40500000000000003</v>
      </c>
      <c r="H14071" s="4">
        <v>9.4593783468934906E-2</v>
      </c>
      <c r="I14071" s="4">
        <v>0.69</v>
      </c>
      <c r="J14071" s="4">
        <v>0.27</v>
      </c>
      <c r="K14071" s="4">
        <v>0.35249999999999998</v>
      </c>
      <c r="L14071" s="4">
        <v>0.45500000000000002</v>
      </c>
      <c r="M14071" s="4">
        <v>32</v>
      </c>
    </row>
    <row r="14072" spans="1:13" x14ac:dyDescent="0.2">
      <c r="A14072" s="3">
        <v>44958</v>
      </c>
      <c r="B14072" t="s">
        <v>6746</v>
      </c>
      <c r="C14072" t="s">
        <v>6477</v>
      </c>
      <c r="D14072" t="s">
        <v>2536</v>
      </c>
      <c r="E14072" t="s">
        <v>6476</v>
      </c>
      <c r="F14072" s="4">
        <v>0.36</v>
      </c>
      <c r="G14072" s="4">
        <v>0.36499999999999999</v>
      </c>
      <c r="H14072" s="4">
        <v>6.8814852110338401E-2</v>
      </c>
      <c r="I14072" s="4">
        <v>0.49</v>
      </c>
      <c r="J14072" s="4">
        <v>0.17</v>
      </c>
      <c r="K14072" s="4">
        <v>0.32500000000000001</v>
      </c>
      <c r="L14072" s="4">
        <v>0.40250000000000002</v>
      </c>
      <c r="M14072" s="4">
        <v>32</v>
      </c>
    </row>
    <row r="14073" spans="1:13" x14ac:dyDescent="0.2">
      <c r="A14073" s="3">
        <v>44958</v>
      </c>
      <c r="B14073" t="s">
        <v>6809</v>
      </c>
      <c r="C14073" t="s">
        <v>6480</v>
      </c>
      <c r="D14073" t="s">
        <v>2599</v>
      </c>
      <c r="E14073" t="s">
        <v>6479</v>
      </c>
      <c r="F14073" s="4">
        <v>0.36843749999999997</v>
      </c>
      <c r="G14073" s="4">
        <v>0.35499999999999998</v>
      </c>
      <c r="H14073" s="4">
        <v>8.3167509746410906E-2</v>
      </c>
      <c r="I14073" s="4">
        <v>0.63</v>
      </c>
      <c r="J14073" s="4">
        <v>0.25</v>
      </c>
      <c r="K14073" s="4">
        <v>0.3075</v>
      </c>
      <c r="L14073" s="4">
        <v>0.4</v>
      </c>
      <c r="M14073" s="4">
        <v>32</v>
      </c>
    </row>
    <row r="14074" spans="1:13" x14ac:dyDescent="0.2">
      <c r="A14074" s="3">
        <v>44958</v>
      </c>
      <c r="B14074" t="s">
        <v>6874</v>
      </c>
      <c r="C14074" t="s">
        <v>6483</v>
      </c>
      <c r="D14074" t="s">
        <v>2664</v>
      </c>
      <c r="E14074" t="s">
        <v>6482</v>
      </c>
      <c r="F14074" s="4">
        <v>0.41468749999999999</v>
      </c>
      <c r="G14074" s="4">
        <v>0.40500000000000003</v>
      </c>
      <c r="H14074" s="4">
        <v>9.2909403496441195E-2</v>
      </c>
      <c r="I14074" s="4">
        <v>0.7</v>
      </c>
      <c r="J14074" s="4">
        <v>0.26</v>
      </c>
      <c r="K14074" s="4">
        <v>0.35</v>
      </c>
      <c r="L14074" s="4">
        <v>0.46</v>
      </c>
      <c r="M14074" s="4">
        <v>32</v>
      </c>
    </row>
    <row r="14075" spans="1:13" x14ac:dyDescent="0.2">
      <c r="A14075" s="3">
        <v>44958</v>
      </c>
      <c r="B14075" t="s">
        <v>6935</v>
      </c>
      <c r="C14075" t="s">
        <v>6486</v>
      </c>
      <c r="D14075" t="s">
        <v>2725</v>
      </c>
      <c r="E14075" t="s">
        <v>6485</v>
      </c>
      <c r="F14075" s="4">
        <v>0.35187499999999999</v>
      </c>
      <c r="G14075" s="4">
        <v>0.34</v>
      </c>
      <c r="H14075" s="4">
        <v>0.117320556183585</v>
      </c>
      <c r="I14075" s="4">
        <v>0.93</v>
      </c>
      <c r="J14075" s="4">
        <v>0.22</v>
      </c>
      <c r="K14075" s="4">
        <v>0.3</v>
      </c>
      <c r="L14075" s="4">
        <v>0.38</v>
      </c>
      <c r="M14075" s="4">
        <v>32</v>
      </c>
    </row>
    <row r="14076" spans="1:13" x14ac:dyDescent="0.2">
      <c r="A14076" s="3">
        <v>44958</v>
      </c>
      <c r="B14076" t="s">
        <v>6999</v>
      </c>
      <c r="C14076" t="s">
        <v>6489</v>
      </c>
      <c r="D14076" t="s">
        <v>2789</v>
      </c>
      <c r="E14076" t="s">
        <v>6488</v>
      </c>
      <c r="F14076" s="4">
        <v>0.29499999999999998</v>
      </c>
      <c r="G14076" s="4">
        <v>0.27</v>
      </c>
      <c r="H14076" s="4">
        <v>0.12916605965865</v>
      </c>
      <c r="I14076" s="4">
        <v>0.94</v>
      </c>
      <c r="J14076" s="4">
        <v>0.18</v>
      </c>
      <c r="K14076" s="4">
        <v>0.24</v>
      </c>
      <c r="L14076" s="4">
        <v>0.30249999999999999</v>
      </c>
      <c r="M14076" s="4">
        <v>32</v>
      </c>
    </row>
    <row r="14077" spans="1:13" x14ac:dyDescent="0.2">
      <c r="A14077" s="3">
        <v>44958</v>
      </c>
      <c r="B14077" t="s">
        <v>7066</v>
      </c>
      <c r="C14077" t="s">
        <v>6492</v>
      </c>
      <c r="D14077" t="s">
        <v>2856</v>
      </c>
      <c r="E14077" t="s">
        <v>6491</v>
      </c>
      <c r="F14077" s="4">
        <v>0.47343750000000001</v>
      </c>
      <c r="G14077" s="4">
        <v>0.46500000000000002</v>
      </c>
      <c r="H14077" s="4">
        <v>0.119288465088733</v>
      </c>
      <c r="I14077" s="4">
        <v>0.93</v>
      </c>
      <c r="J14077" s="4">
        <v>0.25</v>
      </c>
      <c r="K14077" s="4">
        <v>0.42</v>
      </c>
      <c r="L14077" s="4">
        <v>0.52749999999999997</v>
      </c>
      <c r="M14077" s="4">
        <v>32</v>
      </c>
    </row>
    <row r="14078" spans="1:13" x14ac:dyDescent="0.2">
      <c r="A14078" s="3">
        <v>44958</v>
      </c>
      <c r="B14078" t="s">
        <v>6326</v>
      </c>
      <c r="C14078" t="s">
        <v>4324</v>
      </c>
      <c r="D14078" t="s">
        <v>2138</v>
      </c>
      <c r="E14078" t="s">
        <v>4323</v>
      </c>
      <c r="F14078" s="4">
        <v>0.84937499999999999</v>
      </c>
      <c r="G14078" s="4">
        <v>0.8</v>
      </c>
      <c r="H14078" s="4">
        <v>0.44211323538571601</v>
      </c>
      <c r="I14078" s="4">
        <v>2.1</v>
      </c>
      <c r="J14078" s="4">
        <v>-0.5</v>
      </c>
      <c r="K14078" s="4">
        <v>0.58750000000000002</v>
      </c>
      <c r="L14078" s="4">
        <v>1</v>
      </c>
      <c r="M14078" s="4">
        <v>32</v>
      </c>
    </row>
    <row r="14079" spans="1:13" x14ac:dyDescent="0.2">
      <c r="A14079" s="3">
        <v>44958</v>
      </c>
      <c r="B14079" t="s">
        <v>7204</v>
      </c>
      <c r="C14079" t="s">
        <v>4327</v>
      </c>
      <c r="D14079" t="s">
        <v>2994</v>
      </c>
      <c r="E14079" t="s">
        <v>4326</v>
      </c>
      <c r="F14079" s="4">
        <v>1.35793103448276</v>
      </c>
      <c r="G14079" s="4">
        <v>1.4</v>
      </c>
      <c r="H14079" s="4">
        <v>0.50334863883470304</v>
      </c>
      <c r="I14079" s="4">
        <v>2.2000000000000002</v>
      </c>
      <c r="J14079" s="4">
        <v>-0.1</v>
      </c>
      <c r="K14079" s="4">
        <v>1.1000000000000001</v>
      </c>
      <c r="L14079" s="4">
        <v>1.7</v>
      </c>
      <c r="M14079" s="4">
        <v>29</v>
      </c>
    </row>
    <row r="14080" spans="1:13" x14ac:dyDescent="0.2">
      <c r="A14080" s="3">
        <v>44958</v>
      </c>
      <c r="B14080" t="s">
        <v>6527</v>
      </c>
      <c r="C14080" t="s">
        <v>3939</v>
      </c>
      <c r="D14080" t="s">
        <v>2317</v>
      </c>
      <c r="E14080" t="s">
        <v>3947</v>
      </c>
      <c r="F14080" s="4">
        <v>18.837499999999999</v>
      </c>
      <c r="G14080" s="4">
        <v>18.8</v>
      </c>
      <c r="H14080" s="4">
        <v>0.43586121644394998</v>
      </c>
      <c r="I14080" s="4">
        <v>20.100000000000001</v>
      </c>
      <c r="J14080" s="4">
        <v>17.8</v>
      </c>
      <c r="K14080" s="4">
        <v>18.55</v>
      </c>
      <c r="L14080" s="4">
        <v>19.03</v>
      </c>
      <c r="M14080" s="4">
        <v>28</v>
      </c>
    </row>
    <row r="14081" spans="1:13" x14ac:dyDescent="0.2">
      <c r="A14081" s="3">
        <v>44958</v>
      </c>
      <c r="B14081" t="s">
        <v>6589</v>
      </c>
      <c r="C14081" t="s">
        <v>3942</v>
      </c>
      <c r="D14081" t="s">
        <v>2379</v>
      </c>
      <c r="E14081" t="s">
        <v>3949</v>
      </c>
      <c r="F14081" s="4">
        <v>18.926428571428598</v>
      </c>
      <c r="G14081" s="4">
        <v>18.905000000000001</v>
      </c>
      <c r="H14081" s="4">
        <v>0.515537937575272</v>
      </c>
      <c r="I14081" s="4">
        <v>20.28</v>
      </c>
      <c r="J14081" s="4">
        <v>17.5</v>
      </c>
      <c r="K14081" s="4">
        <v>18.7425</v>
      </c>
      <c r="L14081" s="4">
        <v>19.157499999999999</v>
      </c>
      <c r="M14081" s="4">
        <v>28</v>
      </c>
    </row>
    <row r="14082" spans="1:13" x14ac:dyDescent="0.2">
      <c r="A14082" s="3">
        <v>44958</v>
      </c>
      <c r="B14082" t="s">
        <v>6650</v>
      </c>
      <c r="C14082" t="s">
        <v>3952</v>
      </c>
      <c r="D14082" t="s">
        <v>2440</v>
      </c>
      <c r="E14082" t="s">
        <v>3951</v>
      </c>
      <c r="F14082" s="4">
        <v>19.107500000000002</v>
      </c>
      <c r="G14082" s="4">
        <v>19.02</v>
      </c>
      <c r="H14082" s="4">
        <v>0.56181995929894402</v>
      </c>
      <c r="I14082" s="4">
        <v>20.5</v>
      </c>
      <c r="J14082" s="4">
        <v>17.5</v>
      </c>
      <c r="K14082" s="4">
        <v>18.86</v>
      </c>
      <c r="L14082" s="4">
        <v>19.3125</v>
      </c>
      <c r="M14082" s="4">
        <v>28</v>
      </c>
    </row>
    <row r="14083" spans="1:13" x14ac:dyDescent="0.2">
      <c r="A14083" s="3">
        <v>44958</v>
      </c>
      <c r="B14083" t="s">
        <v>5349</v>
      </c>
      <c r="C14083" t="s">
        <v>3936</v>
      </c>
      <c r="D14083" t="s">
        <v>1219</v>
      </c>
      <c r="E14083" t="s">
        <v>3935</v>
      </c>
      <c r="F14083" s="4">
        <v>19.725000000000001</v>
      </c>
      <c r="G14083" s="4">
        <v>19.8</v>
      </c>
      <c r="H14083" s="4">
        <v>0.62708748167813</v>
      </c>
      <c r="I14083" s="4">
        <v>21.3</v>
      </c>
      <c r="J14083" s="4">
        <v>18</v>
      </c>
      <c r="K14083" s="4">
        <v>19.405000000000001</v>
      </c>
      <c r="L14083" s="4">
        <v>20.100000000000001</v>
      </c>
      <c r="M14083" s="4">
        <v>32</v>
      </c>
    </row>
    <row r="14084" spans="1:13" x14ac:dyDescent="0.2">
      <c r="A14084" s="3">
        <v>44958</v>
      </c>
      <c r="B14084" t="s">
        <v>6286</v>
      </c>
      <c r="C14084" t="s">
        <v>3939</v>
      </c>
      <c r="D14084" t="s">
        <v>2098</v>
      </c>
      <c r="E14084" t="s">
        <v>3938</v>
      </c>
      <c r="F14084" s="4">
        <v>20.222758620689699</v>
      </c>
      <c r="G14084" s="4">
        <v>20.5</v>
      </c>
      <c r="H14084" s="4">
        <v>0.90013053240597196</v>
      </c>
      <c r="I14084" s="4">
        <v>21.5</v>
      </c>
      <c r="J14084" s="4">
        <v>17.5</v>
      </c>
      <c r="K14084" s="4">
        <v>19.7</v>
      </c>
      <c r="L14084" s="4">
        <v>20.9</v>
      </c>
      <c r="M14084" s="4">
        <v>29</v>
      </c>
    </row>
    <row r="14085" spans="1:13" x14ac:dyDescent="0.2">
      <c r="A14085" s="3">
        <v>44958</v>
      </c>
      <c r="B14085" t="s">
        <v>7164</v>
      </c>
      <c r="C14085" t="s">
        <v>3942</v>
      </c>
      <c r="D14085" t="s">
        <v>2954</v>
      </c>
      <c r="E14085" t="s">
        <v>3941</v>
      </c>
      <c r="F14085" s="4">
        <v>20.742105263157899</v>
      </c>
      <c r="G14085" s="4">
        <v>20.8</v>
      </c>
      <c r="H14085" s="4">
        <v>0.68937636025749505</v>
      </c>
      <c r="I14085" s="4">
        <v>21.56</v>
      </c>
      <c r="J14085" s="4">
        <v>19.25</v>
      </c>
      <c r="K14085" s="4">
        <v>20.715</v>
      </c>
      <c r="L14085" s="4">
        <v>21.2</v>
      </c>
      <c r="M14085" s="4">
        <v>19</v>
      </c>
    </row>
    <row r="14086" spans="1:13" x14ac:dyDescent="0.2">
      <c r="A14086" s="3">
        <v>44958</v>
      </c>
      <c r="B14086" t="s">
        <v>5214</v>
      </c>
      <c r="C14086" t="s">
        <v>3579</v>
      </c>
      <c r="D14086" t="s">
        <v>1170</v>
      </c>
      <c r="E14086" t="s">
        <v>3578</v>
      </c>
      <c r="F14086" s="4">
        <v>1.16029411764706</v>
      </c>
      <c r="G14086" s="4">
        <v>1.2</v>
      </c>
      <c r="H14086" s="4">
        <v>0.413927861480481</v>
      </c>
      <c r="I14086" s="4">
        <v>2.2000000000000002</v>
      </c>
      <c r="J14086" s="4">
        <v>0.12</v>
      </c>
      <c r="K14086" s="4">
        <v>1</v>
      </c>
      <c r="L14086" s="4">
        <v>1.4</v>
      </c>
      <c r="M14086" s="4">
        <v>34</v>
      </c>
    </row>
    <row r="14087" spans="1:13" x14ac:dyDescent="0.2">
      <c r="A14087" s="3">
        <v>44958</v>
      </c>
      <c r="B14087" t="s">
        <v>6233</v>
      </c>
      <c r="C14087" t="s">
        <v>3582</v>
      </c>
      <c r="D14087" t="s">
        <v>2057</v>
      </c>
      <c r="E14087" t="s">
        <v>3581</v>
      </c>
      <c r="F14087" s="4">
        <v>1.7418750000000001</v>
      </c>
      <c r="G14087" s="4">
        <v>1.85</v>
      </c>
      <c r="H14087" s="4">
        <v>0.52865890887743805</v>
      </c>
      <c r="I14087" s="4">
        <v>2.5</v>
      </c>
      <c r="J14087" s="4">
        <v>0</v>
      </c>
      <c r="K14087" s="4">
        <v>1.5</v>
      </c>
      <c r="L14087" s="4">
        <v>2.0225</v>
      </c>
      <c r="M14087" s="4">
        <v>32</v>
      </c>
    </row>
    <row r="14088" spans="1:13" x14ac:dyDescent="0.2">
      <c r="A14088" s="3">
        <v>44958</v>
      </c>
      <c r="B14088" t="s">
        <v>7123</v>
      </c>
      <c r="C14088" t="s">
        <v>3585</v>
      </c>
      <c r="D14088" t="s">
        <v>2913</v>
      </c>
      <c r="E14088" t="s">
        <v>3584</v>
      </c>
      <c r="F14088" s="4">
        <v>1.9604347826087001</v>
      </c>
      <c r="G14088" s="4">
        <v>2</v>
      </c>
      <c r="H14088" s="4">
        <v>0.377196334948809</v>
      </c>
      <c r="I14088" s="4">
        <v>2.7</v>
      </c>
      <c r="J14088" s="4">
        <v>1.2</v>
      </c>
      <c r="K14088" s="4">
        <v>1.75</v>
      </c>
      <c r="L14088" s="4">
        <v>2.1</v>
      </c>
      <c r="M14088" s="4">
        <v>23</v>
      </c>
    </row>
    <row r="14089" spans="1:13" x14ac:dyDescent="0.2">
      <c r="A14089" s="3">
        <v>44958</v>
      </c>
      <c r="B14089" t="s">
        <v>6234</v>
      </c>
      <c r="C14089" t="s">
        <v>3594</v>
      </c>
      <c r="D14089" t="s">
        <v>2058</v>
      </c>
      <c r="E14089" t="s">
        <v>3593</v>
      </c>
      <c r="F14089" s="4">
        <v>2.37518518518519</v>
      </c>
      <c r="G14089" s="4">
        <v>2.4</v>
      </c>
      <c r="H14089" s="4">
        <v>0.58437586936419295</v>
      </c>
      <c r="I14089" s="4">
        <v>3.97</v>
      </c>
      <c r="J14089" s="4">
        <v>1.3</v>
      </c>
      <c r="K14089" s="4">
        <v>2.02</v>
      </c>
      <c r="L14089" s="4">
        <v>2.7149999999999999</v>
      </c>
      <c r="M14089" s="4">
        <v>27</v>
      </c>
    </row>
    <row r="14090" spans="1:13" x14ac:dyDescent="0.2">
      <c r="A14090" s="3">
        <v>44958</v>
      </c>
      <c r="B14090" t="s">
        <v>7124</v>
      </c>
      <c r="C14090" t="s">
        <v>3606</v>
      </c>
      <c r="D14090" t="s">
        <v>2914</v>
      </c>
      <c r="E14090" t="s">
        <v>3605</v>
      </c>
      <c r="F14090" s="4">
        <v>1.1395833333333301</v>
      </c>
      <c r="G14090" s="4">
        <v>1.3</v>
      </c>
      <c r="H14090" s="4">
        <v>0.93269818580133501</v>
      </c>
      <c r="I14090" s="4">
        <v>2.2999999999999998</v>
      </c>
      <c r="J14090" s="4">
        <v>-1.7</v>
      </c>
      <c r="K14090" s="4">
        <v>0.95</v>
      </c>
      <c r="L14090" s="4">
        <v>1.7024999999999999</v>
      </c>
      <c r="M14090" s="4">
        <v>24</v>
      </c>
    </row>
    <row r="14091" spans="1:13" x14ac:dyDescent="0.2">
      <c r="A14091" s="3">
        <v>44958</v>
      </c>
      <c r="B14091" t="s">
        <v>6235</v>
      </c>
      <c r="C14091" t="s">
        <v>3597</v>
      </c>
      <c r="D14091" t="s">
        <v>2059</v>
      </c>
      <c r="E14091" t="s">
        <v>3596</v>
      </c>
      <c r="F14091" s="4">
        <v>1.20259259259259</v>
      </c>
      <c r="G14091" s="4">
        <v>1.2</v>
      </c>
      <c r="H14091" s="4">
        <v>0.59370798696764504</v>
      </c>
      <c r="I14091" s="4">
        <v>2.2999999999999998</v>
      </c>
      <c r="J14091" s="4">
        <v>-0.44</v>
      </c>
      <c r="K14091" s="4">
        <v>0.94499999999999995</v>
      </c>
      <c r="L14091" s="4">
        <v>1.6</v>
      </c>
      <c r="M14091" s="4">
        <v>27</v>
      </c>
    </row>
    <row r="14092" spans="1:13" x14ac:dyDescent="0.2">
      <c r="A14092" s="3">
        <v>44958</v>
      </c>
      <c r="B14092" t="s">
        <v>7125</v>
      </c>
      <c r="C14092" t="s">
        <v>3609</v>
      </c>
      <c r="D14092" t="s">
        <v>2915</v>
      </c>
      <c r="E14092" t="s">
        <v>3608</v>
      </c>
      <c r="F14092" s="4">
        <v>1.7054166666666699</v>
      </c>
      <c r="G14092" s="4">
        <v>1.75</v>
      </c>
      <c r="H14092" s="4">
        <v>0.77272515596858005</v>
      </c>
      <c r="I14092" s="4">
        <v>2.8</v>
      </c>
      <c r="J14092" s="4">
        <v>-0.5</v>
      </c>
      <c r="K14092" s="4">
        <v>1.4850000000000001</v>
      </c>
      <c r="L14092" s="4">
        <v>2.0499999999999998</v>
      </c>
      <c r="M14092" s="4">
        <v>24</v>
      </c>
    </row>
    <row r="14093" spans="1:13" x14ac:dyDescent="0.2">
      <c r="A14093" s="3">
        <v>44958</v>
      </c>
      <c r="B14093" t="s">
        <v>6236</v>
      </c>
      <c r="C14093" t="s">
        <v>3600</v>
      </c>
      <c r="D14093" t="s">
        <v>2060</v>
      </c>
      <c r="E14093" t="s">
        <v>3599</v>
      </c>
      <c r="F14093" s="4">
        <v>0.45962962962963</v>
      </c>
      <c r="G14093" s="4">
        <v>0.7</v>
      </c>
      <c r="H14093" s="4">
        <v>0.93112620594418405</v>
      </c>
      <c r="I14093" s="4">
        <v>2</v>
      </c>
      <c r="J14093" s="4">
        <v>-2.7</v>
      </c>
      <c r="K14093" s="4">
        <v>0.15</v>
      </c>
      <c r="L14093" s="4">
        <v>1</v>
      </c>
      <c r="M14093" s="4">
        <v>27</v>
      </c>
    </row>
    <row r="14094" spans="1:13" x14ac:dyDescent="0.2">
      <c r="A14094" s="3">
        <v>44958</v>
      </c>
      <c r="B14094" t="s">
        <v>7126</v>
      </c>
      <c r="C14094" t="s">
        <v>3612</v>
      </c>
      <c r="D14094" t="s">
        <v>2916</v>
      </c>
      <c r="E14094" t="s">
        <v>3611</v>
      </c>
      <c r="F14094" s="4">
        <v>1.97708333333333</v>
      </c>
      <c r="G14094" s="4">
        <v>2.0499999999999998</v>
      </c>
      <c r="H14094" s="4">
        <v>0.56954962502166495</v>
      </c>
      <c r="I14094" s="4">
        <v>3</v>
      </c>
      <c r="J14094" s="4">
        <v>0.48</v>
      </c>
      <c r="K14094" s="4">
        <v>1.7749999999999999</v>
      </c>
      <c r="L14094" s="4">
        <v>2.2999999999999998</v>
      </c>
      <c r="M14094" s="4">
        <v>24</v>
      </c>
    </row>
    <row r="14095" spans="1:13" x14ac:dyDescent="0.2">
      <c r="A14095" s="3">
        <v>44958</v>
      </c>
      <c r="B14095" t="s">
        <v>6237</v>
      </c>
      <c r="C14095" t="s">
        <v>3603</v>
      </c>
      <c r="D14095" t="s">
        <v>2061</v>
      </c>
      <c r="E14095" t="s">
        <v>3602</v>
      </c>
      <c r="F14095" s="4">
        <v>0.72925925925925905</v>
      </c>
      <c r="G14095" s="4">
        <v>0.7</v>
      </c>
      <c r="H14095" s="4">
        <v>1.1821718146827001</v>
      </c>
      <c r="I14095" s="4">
        <v>5.2</v>
      </c>
      <c r="J14095" s="4">
        <v>-2</v>
      </c>
      <c r="K14095" s="4">
        <v>0.35</v>
      </c>
      <c r="L14095" s="4">
        <v>1.1499999999999999</v>
      </c>
      <c r="M14095" s="4">
        <v>27</v>
      </c>
    </row>
    <row r="14096" spans="1:13" x14ac:dyDescent="0.2">
      <c r="A14096" s="3">
        <v>44958</v>
      </c>
      <c r="B14096" t="s">
        <v>7127</v>
      </c>
      <c r="C14096" t="s">
        <v>3615</v>
      </c>
      <c r="D14096" t="s">
        <v>2917</v>
      </c>
      <c r="E14096" t="s">
        <v>3614</v>
      </c>
      <c r="F14096" s="4">
        <v>2.0854166666666698</v>
      </c>
      <c r="G14096" s="4">
        <v>2</v>
      </c>
      <c r="H14096" s="4">
        <v>0.70899180817409402</v>
      </c>
      <c r="I14096" s="4">
        <v>3.8</v>
      </c>
      <c r="J14096" s="4">
        <v>0.5</v>
      </c>
      <c r="K14096" s="4">
        <v>1.7775000000000001</v>
      </c>
      <c r="L14096" s="4">
        <v>2.2650000000000001</v>
      </c>
      <c r="M14096" s="4">
        <v>24</v>
      </c>
    </row>
    <row r="14097" spans="1:13" x14ac:dyDescent="0.2">
      <c r="A14097" s="3">
        <v>44958</v>
      </c>
      <c r="B14097" t="s">
        <v>6280</v>
      </c>
      <c r="C14097" t="s">
        <v>3870</v>
      </c>
      <c r="D14097" t="s">
        <v>2092</v>
      </c>
      <c r="E14097" t="s">
        <v>3869</v>
      </c>
      <c r="F14097" s="4">
        <v>0.114444444444444</v>
      </c>
      <c r="G14097" s="4">
        <v>0.17</v>
      </c>
      <c r="H14097" s="4">
        <v>0.27412367801719201</v>
      </c>
      <c r="I14097" s="4">
        <v>0.5</v>
      </c>
      <c r="J14097" s="4">
        <v>-0.5</v>
      </c>
      <c r="K14097" s="4">
        <v>0</v>
      </c>
      <c r="L14097" s="4">
        <v>0.3</v>
      </c>
      <c r="M14097" s="4">
        <v>18</v>
      </c>
    </row>
    <row r="14098" spans="1:13" x14ac:dyDescent="0.2">
      <c r="A14098" s="3">
        <v>44958</v>
      </c>
      <c r="B14098" t="s">
        <v>7158</v>
      </c>
      <c r="C14098" t="s">
        <v>3882</v>
      </c>
      <c r="D14098" t="s">
        <v>2948</v>
      </c>
      <c r="E14098" t="s">
        <v>3881</v>
      </c>
      <c r="F14098" s="4">
        <v>0.439411764705882</v>
      </c>
      <c r="G14098" s="4">
        <v>0.5</v>
      </c>
      <c r="H14098" s="4">
        <v>0.43079099613727001</v>
      </c>
      <c r="I14098" s="4">
        <v>1.06</v>
      </c>
      <c r="J14098" s="4">
        <v>-0.86</v>
      </c>
      <c r="K14098" s="4">
        <v>0.3</v>
      </c>
      <c r="L14098" s="4">
        <v>0.7</v>
      </c>
      <c r="M14098" s="4">
        <v>17</v>
      </c>
    </row>
    <row r="14099" spans="1:13" x14ac:dyDescent="0.2">
      <c r="A14099" s="3">
        <v>44958</v>
      </c>
      <c r="B14099" t="s">
        <v>6281</v>
      </c>
      <c r="C14099" t="s">
        <v>3873</v>
      </c>
      <c r="D14099" t="s">
        <v>2093</v>
      </c>
      <c r="E14099" t="s">
        <v>3872</v>
      </c>
      <c r="F14099" s="4">
        <v>2.1666666666666699E-2</v>
      </c>
      <c r="G14099" s="4">
        <v>0.06</v>
      </c>
      <c r="H14099" s="4">
        <v>0.244426098539127</v>
      </c>
      <c r="I14099" s="4">
        <v>0.5</v>
      </c>
      <c r="J14099" s="4">
        <v>-0.7</v>
      </c>
      <c r="K14099" s="4">
        <v>-3.7499999999999999E-2</v>
      </c>
      <c r="L14099" s="4">
        <v>0.14499999999999999</v>
      </c>
      <c r="M14099" s="4">
        <v>18</v>
      </c>
    </row>
    <row r="14100" spans="1:13" x14ac:dyDescent="0.2">
      <c r="A14100" s="3">
        <v>44958</v>
      </c>
      <c r="B14100" t="s">
        <v>7159</v>
      </c>
      <c r="C14100" t="s">
        <v>3885</v>
      </c>
      <c r="D14100" t="s">
        <v>2949</v>
      </c>
      <c r="E14100" t="s">
        <v>3884</v>
      </c>
      <c r="F14100" s="4">
        <v>0.63823529411764701</v>
      </c>
      <c r="G14100" s="4">
        <v>0.51</v>
      </c>
      <c r="H14100" s="4">
        <v>0.538925264926845</v>
      </c>
      <c r="I14100" s="4">
        <v>2.36</v>
      </c>
      <c r="J14100" s="4">
        <v>-0.2</v>
      </c>
      <c r="K14100" s="4">
        <v>0.32</v>
      </c>
      <c r="L14100" s="4">
        <v>0.8</v>
      </c>
      <c r="M14100" s="4">
        <v>17</v>
      </c>
    </row>
    <row r="14101" spans="1:13" x14ac:dyDescent="0.2">
      <c r="A14101" s="3">
        <v>44958</v>
      </c>
      <c r="B14101" t="s">
        <v>6282</v>
      </c>
      <c r="C14101" t="s">
        <v>3876</v>
      </c>
      <c r="D14101" t="s">
        <v>2094</v>
      </c>
      <c r="E14101" t="s">
        <v>3875</v>
      </c>
      <c r="F14101" s="4">
        <v>0.133888888888889</v>
      </c>
      <c r="G14101" s="4">
        <v>0.13500000000000001</v>
      </c>
      <c r="H14101" s="4">
        <v>0.51808628498813802</v>
      </c>
      <c r="I14101" s="4">
        <v>1.4</v>
      </c>
      <c r="J14101" s="4">
        <v>-0.82</v>
      </c>
      <c r="K14101" s="4">
        <v>-0.1</v>
      </c>
      <c r="L14101" s="4">
        <v>0.28999999999999998</v>
      </c>
      <c r="M14101" s="4">
        <v>18</v>
      </c>
    </row>
    <row r="14102" spans="1:13" x14ac:dyDescent="0.2">
      <c r="A14102" s="3">
        <v>44958</v>
      </c>
      <c r="B14102" t="s">
        <v>7160</v>
      </c>
      <c r="C14102" t="s">
        <v>3888</v>
      </c>
      <c r="D14102" t="s">
        <v>2950</v>
      </c>
      <c r="E14102" t="s">
        <v>3887</v>
      </c>
      <c r="F14102" s="4">
        <v>0.54529411764705904</v>
      </c>
      <c r="G14102" s="4">
        <v>0.5</v>
      </c>
      <c r="H14102" s="4">
        <v>0.504171568603621</v>
      </c>
      <c r="I14102" s="4">
        <v>1.71</v>
      </c>
      <c r="J14102" s="4">
        <v>-0.88</v>
      </c>
      <c r="K14102" s="4">
        <v>0.4</v>
      </c>
      <c r="L14102" s="4">
        <v>0.8</v>
      </c>
      <c r="M14102" s="4">
        <v>17</v>
      </c>
    </row>
    <row r="14103" spans="1:13" x14ac:dyDescent="0.2">
      <c r="A14103" s="3">
        <v>44958</v>
      </c>
      <c r="B14103" t="s">
        <v>6283</v>
      </c>
      <c r="C14103" t="s">
        <v>3879</v>
      </c>
      <c r="D14103" t="s">
        <v>2095</v>
      </c>
      <c r="E14103" t="s">
        <v>3878</v>
      </c>
      <c r="F14103" s="4">
        <v>0.26444444444444398</v>
      </c>
      <c r="G14103" s="4">
        <v>0.23</v>
      </c>
      <c r="H14103" s="4">
        <v>0.41459011966068499</v>
      </c>
      <c r="I14103" s="4">
        <v>1.2</v>
      </c>
      <c r="J14103" s="4">
        <v>-0.42</v>
      </c>
      <c r="K14103" s="4">
        <v>-7.4999999999999997E-2</v>
      </c>
      <c r="L14103" s="4">
        <v>0.47499999999999998</v>
      </c>
      <c r="M14103" s="4">
        <v>18</v>
      </c>
    </row>
    <row r="14104" spans="1:13" x14ac:dyDescent="0.2">
      <c r="A14104" s="3">
        <v>44958</v>
      </c>
      <c r="B14104" t="s">
        <v>7161</v>
      </c>
      <c r="C14104" t="s">
        <v>3891</v>
      </c>
      <c r="D14104" t="s">
        <v>2951</v>
      </c>
      <c r="E14104" t="s">
        <v>3890</v>
      </c>
      <c r="F14104" s="4">
        <v>0.60235294117647098</v>
      </c>
      <c r="G14104" s="4">
        <v>0.52</v>
      </c>
      <c r="H14104" s="4">
        <v>0.40222085680265102</v>
      </c>
      <c r="I14104" s="4">
        <v>1.62</v>
      </c>
      <c r="J14104" s="4">
        <v>0</v>
      </c>
      <c r="K14104" s="4">
        <v>0.4</v>
      </c>
      <c r="L14104" s="4">
        <v>0.74</v>
      </c>
      <c r="M14104" s="4">
        <v>17</v>
      </c>
    </row>
    <row r="14105" spans="1:13" x14ac:dyDescent="0.2">
      <c r="A14105" s="3"/>
      <c r="F14105" s="4"/>
      <c r="G14105" s="4"/>
      <c r="H14105" s="4"/>
      <c r="I14105" s="4"/>
      <c r="J14105" s="4"/>
      <c r="K14105" s="4"/>
      <c r="L14105" s="4"/>
      <c r="M14105" s="4"/>
    </row>
    <row r="14106" spans="1:13" x14ac:dyDescent="0.2">
      <c r="A14106" s="3"/>
      <c r="F14106" s="4"/>
      <c r="G14106" s="4"/>
      <c r="H14106" s="4"/>
      <c r="I14106" s="4"/>
      <c r="J14106" s="4"/>
      <c r="K14106" s="4"/>
      <c r="L14106" s="4"/>
      <c r="M14106" s="4"/>
    </row>
    <row r="14107" spans="1:13" x14ac:dyDescent="0.2">
      <c r="A14107" s="3"/>
      <c r="F14107" s="4"/>
      <c r="G14107" s="4"/>
      <c r="H14107" s="4"/>
      <c r="I14107" s="4"/>
      <c r="J14107" s="4"/>
      <c r="K14107" s="4"/>
      <c r="L14107" s="4"/>
      <c r="M14107" s="4"/>
    </row>
    <row r="14108" spans="1:13" x14ac:dyDescent="0.2">
      <c r="A14108" s="3"/>
      <c r="F14108" s="4"/>
      <c r="G14108" s="4"/>
      <c r="H14108" s="4"/>
      <c r="I14108" s="4"/>
      <c r="J14108" s="4"/>
      <c r="K14108" s="4"/>
      <c r="L14108" s="4"/>
      <c r="M14108" s="4"/>
    </row>
    <row r="14109" spans="1:13" x14ac:dyDescent="0.2">
      <c r="A14109" s="3"/>
      <c r="F14109" s="4"/>
      <c r="G14109" s="4"/>
      <c r="H14109" s="4"/>
      <c r="I14109" s="4"/>
      <c r="J14109" s="4"/>
      <c r="K14109" s="4"/>
      <c r="L14109" s="4"/>
      <c r="M14109" s="4"/>
    </row>
    <row r="14110" spans="1:13" x14ac:dyDescent="0.2">
      <c r="A14110" s="3"/>
      <c r="F14110" s="4"/>
      <c r="G14110" s="4"/>
      <c r="H14110" s="4"/>
      <c r="I14110" s="4"/>
      <c r="J14110" s="4"/>
      <c r="K14110" s="4"/>
      <c r="L14110" s="4"/>
      <c r="M14110" s="4"/>
    </row>
    <row r="14111" spans="1:13" x14ac:dyDescent="0.2">
      <c r="A14111" s="3"/>
      <c r="F14111" s="4"/>
      <c r="G14111" s="4"/>
      <c r="H14111" s="4"/>
      <c r="I14111" s="4"/>
      <c r="J14111" s="4"/>
      <c r="K14111" s="4"/>
      <c r="L14111" s="4"/>
      <c r="M14111" s="4"/>
    </row>
    <row r="14112" spans="1:13" x14ac:dyDescent="0.2">
      <c r="A14112" s="3"/>
      <c r="F14112" s="4"/>
      <c r="G14112" s="4"/>
      <c r="H14112" s="4"/>
      <c r="I14112" s="4"/>
      <c r="J14112" s="4"/>
      <c r="K14112" s="4"/>
      <c r="L14112" s="4"/>
      <c r="M14112" s="4"/>
    </row>
    <row r="14113" spans="1:13" x14ac:dyDescent="0.2">
      <c r="A14113" s="3"/>
      <c r="F14113" s="4"/>
      <c r="G14113" s="4"/>
      <c r="H14113" s="4"/>
      <c r="I14113" s="4"/>
      <c r="J14113" s="4"/>
      <c r="K14113" s="4"/>
      <c r="L14113" s="4"/>
      <c r="M14113" s="4"/>
    </row>
    <row r="14114" spans="1:13" x14ac:dyDescent="0.2">
      <c r="A14114" s="3"/>
      <c r="F14114" s="4"/>
      <c r="G14114" s="4"/>
      <c r="H14114" s="4"/>
      <c r="I14114" s="4"/>
      <c r="J14114" s="4"/>
      <c r="K14114" s="4"/>
      <c r="L14114" s="4"/>
      <c r="M14114" s="4"/>
    </row>
    <row r="14115" spans="1:13" x14ac:dyDescent="0.2">
      <c r="A14115" s="3"/>
      <c r="F14115" s="4"/>
      <c r="G14115" s="4"/>
      <c r="H14115" s="4"/>
      <c r="I14115" s="4"/>
      <c r="J14115" s="4"/>
      <c r="K14115" s="4"/>
      <c r="L14115" s="4"/>
      <c r="M14115" s="4"/>
    </row>
    <row r="14116" spans="1:13" x14ac:dyDescent="0.2">
      <c r="A14116" s="3"/>
      <c r="F14116" s="4"/>
      <c r="G14116" s="4"/>
      <c r="H14116" s="4"/>
      <c r="I14116" s="4"/>
      <c r="J14116" s="4"/>
      <c r="K14116" s="4"/>
      <c r="L14116" s="4"/>
      <c r="M14116" s="4"/>
    </row>
    <row r="14117" spans="1:13" x14ac:dyDescent="0.2">
      <c r="A14117" s="3"/>
      <c r="F14117" s="4"/>
      <c r="G14117" s="4"/>
      <c r="H14117" s="4"/>
      <c r="I14117" s="4"/>
      <c r="J14117" s="4"/>
      <c r="K14117" s="4"/>
      <c r="L14117" s="4"/>
      <c r="M14117" s="4"/>
    </row>
    <row r="14118" spans="1:13" x14ac:dyDescent="0.2">
      <c r="A14118" s="3"/>
      <c r="F14118" s="4"/>
      <c r="G14118" s="4"/>
      <c r="H14118" s="4"/>
      <c r="I14118" s="4"/>
      <c r="J14118" s="4"/>
      <c r="K14118" s="4"/>
      <c r="L14118" s="4"/>
      <c r="M14118" s="4"/>
    </row>
    <row r="14119" spans="1:13" x14ac:dyDescent="0.2">
      <c r="A14119" s="3"/>
      <c r="F14119" s="4"/>
      <c r="G14119" s="4"/>
      <c r="H14119" s="4"/>
      <c r="I14119" s="4"/>
      <c r="J14119" s="4"/>
      <c r="K14119" s="4"/>
      <c r="L14119" s="4"/>
      <c r="M14119" s="4"/>
    </row>
    <row r="14120" spans="1:13" x14ac:dyDescent="0.2">
      <c r="A14120" s="3"/>
      <c r="F14120" s="4"/>
      <c r="G14120" s="4"/>
      <c r="H14120" s="4"/>
      <c r="I14120" s="4"/>
      <c r="J14120" s="4"/>
      <c r="K14120" s="4"/>
      <c r="L14120" s="4"/>
      <c r="M14120" s="4"/>
    </row>
    <row r="14121" spans="1:13" x14ac:dyDescent="0.2">
      <c r="A14121" s="3"/>
      <c r="F14121" s="4"/>
      <c r="G14121" s="4"/>
      <c r="H14121" s="4"/>
      <c r="I14121" s="4"/>
      <c r="J14121" s="4"/>
      <c r="K14121" s="4"/>
      <c r="L14121" s="4"/>
      <c r="M14121" s="4"/>
    </row>
    <row r="14122" spans="1:13" x14ac:dyDescent="0.2">
      <c r="A14122" s="3"/>
      <c r="F14122" s="4"/>
      <c r="G14122" s="4"/>
      <c r="H14122" s="4"/>
      <c r="I14122" s="4"/>
      <c r="J14122" s="4"/>
      <c r="K14122" s="4"/>
      <c r="L14122" s="4"/>
      <c r="M14122" s="4"/>
    </row>
    <row r="14123" spans="1:13" x14ac:dyDescent="0.2">
      <c r="A14123" s="3"/>
      <c r="F14123" s="4"/>
      <c r="G14123" s="4"/>
      <c r="H14123" s="4"/>
      <c r="I14123" s="4"/>
      <c r="J14123" s="4"/>
      <c r="K14123" s="4"/>
      <c r="L14123" s="4"/>
      <c r="M14123" s="4"/>
    </row>
    <row r="14124" spans="1:13" x14ac:dyDescent="0.2">
      <c r="A14124" s="3"/>
      <c r="F14124" s="4"/>
      <c r="G14124" s="4"/>
      <c r="H14124" s="4"/>
      <c r="I14124" s="4"/>
      <c r="J14124" s="4"/>
      <c r="K14124" s="4"/>
      <c r="L14124" s="4"/>
      <c r="M14124" s="4"/>
    </row>
    <row r="14125" spans="1:13" x14ac:dyDescent="0.2">
      <c r="A14125" s="3"/>
      <c r="F14125" s="4"/>
      <c r="G14125" s="4"/>
      <c r="H14125" s="4"/>
      <c r="I14125" s="4"/>
      <c r="J14125" s="4"/>
      <c r="K14125" s="4"/>
      <c r="L14125" s="4"/>
      <c r="M14125" s="4"/>
    </row>
    <row r="14126" spans="1:13" x14ac:dyDescent="0.2">
      <c r="A14126" s="3"/>
      <c r="F14126" s="4"/>
      <c r="G14126" s="4"/>
      <c r="H14126" s="4"/>
      <c r="I14126" s="4"/>
      <c r="J14126" s="4"/>
      <c r="K14126" s="4"/>
      <c r="L14126" s="4"/>
      <c r="M14126" s="4"/>
    </row>
    <row r="14127" spans="1:13" x14ac:dyDescent="0.2">
      <c r="A14127" s="3"/>
      <c r="F14127" s="4"/>
      <c r="G14127" s="4"/>
      <c r="H14127" s="4"/>
      <c r="I14127" s="4"/>
      <c r="J14127" s="4"/>
      <c r="K14127" s="4"/>
      <c r="L14127" s="4"/>
      <c r="M14127" s="4"/>
    </row>
    <row r="14128" spans="1:13" x14ac:dyDescent="0.2">
      <c r="A14128" s="3"/>
      <c r="F14128" s="4"/>
      <c r="G14128" s="4"/>
      <c r="H14128" s="4"/>
      <c r="I14128" s="4"/>
      <c r="J14128" s="4"/>
      <c r="K14128" s="4"/>
      <c r="L14128" s="4"/>
      <c r="M14128" s="4"/>
    </row>
    <row r="14129" spans="1:13" x14ac:dyDescent="0.2">
      <c r="A14129" s="3"/>
      <c r="F14129" s="4"/>
      <c r="G14129" s="4"/>
      <c r="H14129" s="4"/>
      <c r="I14129" s="4"/>
      <c r="J14129" s="4"/>
      <c r="K14129" s="4"/>
      <c r="L14129" s="4"/>
      <c r="M14129" s="4"/>
    </row>
    <row r="14130" spans="1:13" x14ac:dyDescent="0.2">
      <c r="A14130" s="3"/>
      <c r="F14130" s="4"/>
      <c r="G14130" s="4"/>
      <c r="H14130" s="4"/>
      <c r="I14130" s="4"/>
      <c r="J14130" s="4"/>
      <c r="K14130" s="4"/>
      <c r="L14130" s="4"/>
      <c r="M14130" s="4"/>
    </row>
    <row r="14131" spans="1:13" x14ac:dyDescent="0.2">
      <c r="A14131" s="3"/>
      <c r="F14131" s="4"/>
      <c r="G14131" s="4"/>
      <c r="H14131" s="4"/>
      <c r="I14131" s="4"/>
      <c r="J14131" s="4"/>
      <c r="K14131" s="4"/>
      <c r="L14131" s="4"/>
      <c r="M14131" s="4"/>
    </row>
    <row r="14132" spans="1:13" x14ac:dyDescent="0.2">
      <c r="A14132" s="3"/>
      <c r="F14132" s="4"/>
      <c r="G14132" s="4"/>
      <c r="H14132" s="4"/>
      <c r="I14132" s="4"/>
      <c r="J14132" s="4"/>
      <c r="K14132" s="4"/>
      <c r="L14132" s="4"/>
      <c r="M14132" s="4"/>
    </row>
    <row r="14133" spans="1:13" x14ac:dyDescent="0.2">
      <c r="A14133" s="3"/>
      <c r="F14133" s="4"/>
      <c r="G14133" s="4"/>
      <c r="H14133" s="4"/>
      <c r="I14133" s="4"/>
      <c r="J14133" s="4"/>
      <c r="K14133" s="4"/>
      <c r="L14133" s="4"/>
      <c r="M14133" s="4"/>
    </row>
    <row r="14134" spans="1:13" x14ac:dyDescent="0.2">
      <c r="A14134" s="3"/>
      <c r="F14134" s="4"/>
      <c r="G14134" s="4"/>
      <c r="H14134" s="4"/>
      <c r="I14134" s="4"/>
      <c r="J14134" s="4"/>
      <c r="K14134" s="4"/>
      <c r="L14134" s="4"/>
      <c r="M14134" s="4"/>
    </row>
    <row r="14135" spans="1:13" x14ac:dyDescent="0.2">
      <c r="A14135" s="3"/>
      <c r="F14135" s="4"/>
      <c r="G14135" s="4"/>
      <c r="H14135" s="4"/>
      <c r="I14135" s="4"/>
      <c r="J14135" s="4"/>
      <c r="K14135" s="4"/>
      <c r="L14135" s="4"/>
      <c r="M14135" s="4"/>
    </row>
    <row r="14136" spans="1:13" x14ac:dyDescent="0.2">
      <c r="A14136" s="3"/>
      <c r="F14136" s="4"/>
      <c r="G14136" s="4"/>
      <c r="H14136" s="4"/>
      <c r="I14136" s="4"/>
      <c r="J14136" s="4"/>
      <c r="K14136" s="4"/>
      <c r="L14136" s="4"/>
      <c r="M14136" s="4"/>
    </row>
    <row r="14137" spans="1:13" x14ac:dyDescent="0.2">
      <c r="A14137" s="3"/>
      <c r="F14137" s="4"/>
      <c r="G14137" s="4"/>
      <c r="H14137" s="4"/>
      <c r="I14137" s="4"/>
      <c r="J14137" s="4"/>
      <c r="K14137" s="4"/>
      <c r="L14137" s="4"/>
      <c r="M14137" s="4"/>
    </row>
    <row r="14138" spans="1:13" x14ac:dyDescent="0.2">
      <c r="A14138" s="3"/>
      <c r="F14138" s="4"/>
      <c r="G14138" s="4"/>
      <c r="H14138" s="4"/>
      <c r="I14138" s="4"/>
      <c r="J14138" s="4"/>
      <c r="K14138" s="4"/>
      <c r="L14138" s="4"/>
      <c r="M14138" s="4"/>
    </row>
    <row r="14139" spans="1:13" x14ac:dyDescent="0.2">
      <c r="A14139" s="3"/>
      <c r="F14139" s="4"/>
      <c r="G14139" s="4"/>
      <c r="H14139" s="4"/>
      <c r="I14139" s="4"/>
      <c r="J14139" s="4"/>
      <c r="K14139" s="4"/>
      <c r="L14139" s="4"/>
      <c r="M14139" s="4"/>
    </row>
    <row r="14140" spans="1:13" x14ac:dyDescent="0.2">
      <c r="A14140" s="3"/>
      <c r="F14140" s="4"/>
      <c r="G14140" s="4"/>
      <c r="H14140" s="4"/>
      <c r="I14140" s="4"/>
      <c r="J14140" s="4"/>
      <c r="K14140" s="4"/>
      <c r="L14140" s="4"/>
      <c r="M14140" s="4"/>
    </row>
    <row r="14141" spans="1:13" x14ac:dyDescent="0.2">
      <c r="A14141" s="3"/>
      <c r="F14141" s="4"/>
      <c r="G14141" s="4"/>
      <c r="H14141" s="4"/>
      <c r="I14141" s="4"/>
      <c r="J14141" s="4"/>
      <c r="K14141" s="4"/>
      <c r="L14141" s="4"/>
      <c r="M14141" s="4"/>
    </row>
    <row r="14142" spans="1:13" x14ac:dyDescent="0.2">
      <c r="A14142" s="3"/>
      <c r="F14142" s="4"/>
      <c r="G14142" s="4"/>
      <c r="H14142" s="4"/>
      <c r="I14142" s="4"/>
      <c r="J14142" s="4"/>
      <c r="K14142" s="4"/>
      <c r="L14142" s="4"/>
      <c r="M14142" s="4"/>
    </row>
    <row r="14143" spans="1:13" x14ac:dyDescent="0.2">
      <c r="A14143" s="3"/>
      <c r="F14143" s="4"/>
      <c r="G14143" s="4"/>
      <c r="H14143" s="4"/>
      <c r="I14143" s="4"/>
      <c r="J14143" s="4"/>
      <c r="K14143" s="4"/>
      <c r="L14143" s="4"/>
      <c r="M14143" s="4"/>
    </row>
    <row r="14144" spans="1:13" x14ac:dyDescent="0.2">
      <c r="A14144" s="3"/>
      <c r="F14144" s="4"/>
      <c r="G14144" s="4"/>
      <c r="H14144" s="4"/>
      <c r="I14144" s="4"/>
      <c r="J14144" s="4"/>
      <c r="K14144" s="4"/>
      <c r="L14144" s="4"/>
      <c r="M14144" s="4"/>
    </row>
    <row r="14145" spans="1:13" x14ac:dyDescent="0.2">
      <c r="A14145" s="3"/>
      <c r="F14145" s="4"/>
      <c r="G14145" s="4"/>
      <c r="H14145" s="4"/>
      <c r="I14145" s="4"/>
      <c r="J14145" s="4"/>
      <c r="K14145" s="4"/>
      <c r="L14145" s="4"/>
      <c r="M14145" s="4"/>
    </row>
    <row r="14146" spans="1:13" x14ac:dyDescent="0.2">
      <c r="A14146" s="3"/>
      <c r="F14146" s="4"/>
      <c r="G14146" s="4"/>
      <c r="H14146" s="4"/>
      <c r="I14146" s="4"/>
      <c r="J14146" s="4"/>
      <c r="K14146" s="4"/>
      <c r="L14146" s="4"/>
      <c r="M14146" s="4"/>
    </row>
    <row r="14147" spans="1:13" x14ac:dyDescent="0.2">
      <c r="A14147" s="3"/>
      <c r="F14147" s="4"/>
      <c r="G14147" s="4"/>
      <c r="H14147" s="4"/>
      <c r="I14147" s="4"/>
      <c r="J14147" s="4"/>
      <c r="K14147" s="4"/>
      <c r="L14147" s="4"/>
      <c r="M14147" s="4"/>
    </row>
    <row r="14148" spans="1:13" x14ac:dyDescent="0.2">
      <c r="A14148" s="3"/>
      <c r="F14148" s="4"/>
      <c r="G14148" s="4"/>
      <c r="H14148" s="4"/>
      <c r="I14148" s="4"/>
      <c r="J14148" s="4"/>
      <c r="K14148" s="4"/>
      <c r="L14148" s="4"/>
      <c r="M14148" s="4"/>
    </row>
    <row r="14149" spans="1:13" x14ac:dyDescent="0.2">
      <c r="A14149" s="3"/>
      <c r="F14149" s="4"/>
      <c r="G14149" s="4"/>
      <c r="H14149" s="4"/>
      <c r="I14149" s="4"/>
      <c r="J14149" s="4"/>
      <c r="K14149" s="4"/>
      <c r="L14149" s="4"/>
      <c r="M14149" s="4"/>
    </row>
    <row r="14150" spans="1:13" x14ac:dyDescent="0.2">
      <c r="A14150" s="3"/>
      <c r="F14150" s="4"/>
      <c r="G14150" s="4"/>
      <c r="H14150" s="4"/>
      <c r="I14150" s="4"/>
      <c r="J14150" s="4"/>
      <c r="K14150" s="4"/>
      <c r="L14150" s="4"/>
      <c r="M14150" s="4"/>
    </row>
    <row r="14151" spans="1:13" x14ac:dyDescent="0.2">
      <c r="A14151" s="3"/>
      <c r="F14151" s="4"/>
      <c r="G14151" s="4"/>
      <c r="H14151" s="4"/>
      <c r="I14151" s="4"/>
      <c r="J14151" s="4"/>
      <c r="K14151" s="4"/>
      <c r="L14151" s="4"/>
      <c r="M14151" s="4"/>
    </row>
    <row r="14152" spans="1:13" x14ac:dyDescent="0.2">
      <c r="A14152" s="3"/>
      <c r="F14152" s="4"/>
      <c r="G14152" s="4"/>
      <c r="H14152" s="4"/>
      <c r="I14152" s="4"/>
      <c r="J14152" s="4"/>
      <c r="K14152" s="4"/>
      <c r="L14152" s="4"/>
      <c r="M14152" s="4"/>
    </row>
    <row r="14153" spans="1:13" x14ac:dyDescent="0.2">
      <c r="A14153" s="3"/>
      <c r="F14153" s="4"/>
      <c r="G14153" s="4"/>
      <c r="H14153" s="4"/>
      <c r="I14153" s="4"/>
      <c r="J14153" s="4"/>
      <c r="K14153" s="4"/>
      <c r="L14153" s="4"/>
      <c r="M14153" s="4"/>
    </row>
    <row r="14154" spans="1:13" x14ac:dyDescent="0.2">
      <c r="A14154" s="3"/>
      <c r="F14154" s="4"/>
      <c r="G14154" s="4"/>
      <c r="H14154" s="4"/>
      <c r="I14154" s="4"/>
      <c r="J14154" s="4"/>
      <c r="K14154" s="4"/>
      <c r="L14154" s="4"/>
      <c r="M14154" s="4"/>
    </row>
    <row r="14155" spans="1:13" x14ac:dyDescent="0.2">
      <c r="A14155" s="3"/>
      <c r="F14155" s="4"/>
      <c r="G14155" s="4"/>
      <c r="H14155" s="4"/>
      <c r="I14155" s="4"/>
      <c r="J14155" s="4"/>
      <c r="K14155" s="4"/>
      <c r="L14155" s="4"/>
      <c r="M14155" s="4"/>
    </row>
    <row r="14156" spans="1:13" x14ac:dyDescent="0.2">
      <c r="A14156" s="3"/>
      <c r="F14156" s="4"/>
      <c r="G14156" s="4"/>
      <c r="H14156" s="4"/>
      <c r="I14156" s="4"/>
      <c r="J14156" s="4"/>
      <c r="K14156" s="4"/>
      <c r="L14156" s="4"/>
      <c r="M14156" s="4"/>
    </row>
    <row r="14157" spans="1:13" x14ac:dyDescent="0.2">
      <c r="A14157" s="3"/>
      <c r="F14157" s="4"/>
      <c r="G14157" s="4"/>
      <c r="H14157" s="4"/>
      <c r="I14157" s="4"/>
      <c r="J14157" s="4"/>
      <c r="K14157" s="4"/>
      <c r="L14157" s="4"/>
      <c r="M14157" s="4"/>
    </row>
    <row r="14158" spans="1:13" x14ac:dyDescent="0.2">
      <c r="A14158" s="3"/>
      <c r="F14158" s="4"/>
      <c r="G14158" s="4"/>
      <c r="H14158" s="4"/>
      <c r="I14158" s="4"/>
      <c r="J14158" s="4"/>
      <c r="K14158" s="4"/>
      <c r="L14158" s="4"/>
      <c r="M14158" s="4"/>
    </row>
    <row r="14159" spans="1:13" x14ac:dyDescent="0.2">
      <c r="A14159" s="3"/>
      <c r="F14159" s="4"/>
      <c r="G14159" s="4"/>
      <c r="H14159" s="4"/>
      <c r="I14159" s="4"/>
      <c r="J14159" s="4"/>
      <c r="K14159" s="4"/>
      <c r="L14159" s="4"/>
      <c r="M14159" s="4"/>
    </row>
    <row r="14160" spans="1:13" x14ac:dyDescent="0.2">
      <c r="A14160" s="3"/>
      <c r="F14160" s="4"/>
      <c r="G14160" s="4"/>
      <c r="H14160" s="4"/>
      <c r="I14160" s="4"/>
      <c r="J14160" s="4"/>
      <c r="K14160" s="4"/>
      <c r="L14160" s="4"/>
      <c r="M14160" s="4"/>
    </row>
    <row r="14161" spans="1:13" x14ac:dyDescent="0.2">
      <c r="A14161" s="3"/>
      <c r="F14161" s="4"/>
      <c r="G14161" s="4"/>
      <c r="H14161" s="4"/>
      <c r="I14161" s="4"/>
      <c r="J14161" s="4"/>
      <c r="K14161" s="4"/>
      <c r="L14161" s="4"/>
      <c r="M14161" s="4"/>
    </row>
    <row r="14162" spans="1:13" x14ac:dyDescent="0.2">
      <c r="A14162" s="3"/>
      <c r="F14162" s="4"/>
      <c r="G14162" s="4"/>
      <c r="H14162" s="4"/>
      <c r="I14162" s="4"/>
      <c r="J14162" s="4"/>
      <c r="K14162" s="4"/>
      <c r="L14162" s="4"/>
      <c r="M14162" s="4"/>
    </row>
    <row r="14163" spans="1:13" x14ac:dyDescent="0.2">
      <c r="A14163" s="3"/>
      <c r="F14163" s="4"/>
      <c r="G14163" s="4"/>
      <c r="H14163" s="4"/>
      <c r="I14163" s="4"/>
      <c r="J14163" s="4"/>
      <c r="K14163" s="4"/>
      <c r="L14163" s="4"/>
      <c r="M14163" s="4"/>
    </row>
    <row r="14164" spans="1:13" x14ac:dyDescent="0.2">
      <c r="A14164" s="3"/>
      <c r="F14164" s="4"/>
      <c r="G14164" s="4"/>
      <c r="H14164" s="4"/>
      <c r="I14164" s="4"/>
      <c r="J14164" s="4"/>
      <c r="K14164" s="4"/>
      <c r="L14164" s="4"/>
      <c r="M14164" s="4"/>
    </row>
    <row r="14165" spans="1:13" x14ac:dyDescent="0.2">
      <c r="A14165" s="3"/>
      <c r="F14165" s="4"/>
      <c r="G14165" s="4"/>
      <c r="H14165" s="4"/>
      <c r="I14165" s="4"/>
      <c r="J14165" s="4"/>
      <c r="K14165" s="4"/>
      <c r="L14165" s="4"/>
      <c r="M14165" s="4"/>
    </row>
    <row r="14166" spans="1:13" x14ac:dyDescent="0.2">
      <c r="A14166" s="3"/>
      <c r="F14166" s="4"/>
      <c r="G14166" s="4"/>
      <c r="H14166" s="4"/>
      <c r="I14166" s="4"/>
      <c r="J14166" s="4"/>
      <c r="K14166" s="4"/>
      <c r="L14166" s="4"/>
      <c r="M14166" s="4"/>
    </row>
    <row r="14167" spans="1:13" x14ac:dyDescent="0.2">
      <c r="A14167" s="3"/>
      <c r="F14167" s="4"/>
      <c r="G14167" s="4"/>
      <c r="H14167" s="4"/>
      <c r="I14167" s="4"/>
      <c r="J14167" s="4"/>
      <c r="K14167" s="4"/>
      <c r="L14167" s="4"/>
      <c r="M14167" s="4"/>
    </row>
    <row r="14168" spans="1:13" x14ac:dyDescent="0.2">
      <c r="A14168" s="3"/>
      <c r="F14168" s="4"/>
      <c r="G14168" s="4"/>
      <c r="H14168" s="4"/>
      <c r="I14168" s="4"/>
      <c r="J14168" s="4"/>
      <c r="K14168" s="4"/>
      <c r="L14168" s="4"/>
      <c r="M14168" s="4"/>
    </row>
    <row r="14169" spans="1:13" x14ac:dyDescent="0.2">
      <c r="A14169" s="3"/>
      <c r="F14169" s="4"/>
      <c r="G14169" s="4"/>
      <c r="H14169" s="4"/>
      <c r="I14169" s="4"/>
      <c r="J14169" s="4"/>
      <c r="K14169" s="4"/>
      <c r="L14169" s="4"/>
      <c r="M14169" s="4"/>
    </row>
    <row r="14170" spans="1:13" x14ac:dyDescent="0.2">
      <c r="A14170" s="3"/>
      <c r="F14170" s="4"/>
      <c r="G14170" s="4"/>
      <c r="H14170" s="4"/>
      <c r="I14170" s="4"/>
      <c r="J14170" s="4"/>
      <c r="K14170" s="4"/>
      <c r="L14170" s="4"/>
      <c r="M14170" s="4"/>
    </row>
    <row r="14171" spans="1:13" x14ac:dyDescent="0.2">
      <c r="A14171" s="3"/>
      <c r="F14171" s="4"/>
      <c r="G14171" s="4"/>
      <c r="H14171" s="4"/>
      <c r="I14171" s="4"/>
      <c r="J14171" s="4"/>
      <c r="K14171" s="4"/>
      <c r="L14171" s="4"/>
      <c r="M14171" s="4"/>
    </row>
    <row r="14172" spans="1:13" x14ac:dyDescent="0.2">
      <c r="A14172" s="3"/>
      <c r="F14172" s="4"/>
      <c r="G14172" s="4"/>
      <c r="H14172" s="4"/>
      <c r="I14172" s="4"/>
      <c r="J14172" s="4"/>
      <c r="K14172" s="4"/>
      <c r="L14172" s="4"/>
      <c r="M14172" s="4"/>
    </row>
    <row r="14173" spans="1:13" x14ac:dyDescent="0.2">
      <c r="A14173" s="3"/>
      <c r="F14173" s="4"/>
      <c r="G14173" s="4"/>
      <c r="H14173" s="4"/>
      <c r="I14173" s="4"/>
      <c r="J14173" s="4"/>
      <c r="K14173" s="4"/>
      <c r="L14173" s="4"/>
      <c r="M14173" s="4"/>
    </row>
    <row r="14174" spans="1:13" x14ac:dyDescent="0.2">
      <c r="A14174" s="3"/>
      <c r="F14174" s="4"/>
      <c r="G14174" s="4"/>
      <c r="H14174" s="4"/>
      <c r="I14174" s="4"/>
      <c r="J14174" s="4"/>
      <c r="K14174" s="4"/>
      <c r="L14174" s="4"/>
      <c r="M14174" s="4"/>
    </row>
    <row r="14175" spans="1:13" x14ac:dyDescent="0.2">
      <c r="A14175" s="3"/>
      <c r="F14175" s="4"/>
      <c r="G14175" s="4"/>
      <c r="H14175" s="4"/>
      <c r="I14175" s="4"/>
      <c r="J14175" s="4"/>
      <c r="K14175" s="4"/>
      <c r="L14175" s="4"/>
      <c r="M14175" s="4"/>
    </row>
    <row r="14176" spans="1:13" x14ac:dyDescent="0.2">
      <c r="A14176" s="3"/>
      <c r="F14176" s="4"/>
      <c r="G14176" s="4"/>
      <c r="H14176" s="4"/>
      <c r="I14176" s="4"/>
      <c r="J14176" s="4"/>
      <c r="K14176" s="4"/>
      <c r="L14176" s="4"/>
      <c r="M14176" s="4"/>
    </row>
    <row r="14177" spans="1:13" x14ac:dyDescent="0.2">
      <c r="A14177" s="3"/>
      <c r="F14177" s="4"/>
      <c r="G14177" s="4"/>
      <c r="H14177" s="4"/>
      <c r="I14177" s="4"/>
      <c r="J14177" s="4"/>
      <c r="K14177" s="4"/>
      <c r="L14177" s="4"/>
      <c r="M14177" s="4"/>
    </row>
    <row r="14178" spans="1:13" x14ac:dyDescent="0.2">
      <c r="A14178" s="3"/>
      <c r="F14178" s="4"/>
      <c r="G14178" s="4"/>
      <c r="H14178" s="4"/>
      <c r="I14178" s="4"/>
      <c r="J14178" s="4"/>
      <c r="K14178" s="4"/>
      <c r="L14178" s="4"/>
      <c r="M14178" s="4"/>
    </row>
    <row r="14179" spans="1:13" x14ac:dyDescent="0.2">
      <c r="A14179" s="3"/>
      <c r="F14179" s="4"/>
      <c r="G14179" s="4"/>
      <c r="H14179" s="4"/>
      <c r="I14179" s="4"/>
      <c r="J14179" s="4"/>
      <c r="K14179" s="4"/>
      <c r="L14179" s="4"/>
      <c r="M14179" s="4"/>
    </row>
    <row r="14180" spans="1:13" x14ac:dyDescent="0.2">
      <c r="A14180" s="3"/>
      <c r="F14180" s="4"/>
      <c r="G14180" s="4"/>
      <c r="H14180" s="4"/>
      <c r="I14180" s="4"/>
      <c r="J14180" s="4"/>
      <c r="K14180" s="4"/>
      <c r="L14180" s="4"/>
      <c r="M14180" s="4"/>
    </row>
    <row r="14181" spans="1:13" x14ac:dyDescent="0.2">
      <c r="A14181" s="3"/>
      <c r="F14181" s="4"/>
      <c r="G14181" s="4"/>
      <c r="H14181" s="4"/>
      <c r="I14181" s="4"/>
      <c r="J14181" s="4"/>
      <c r="K14181" s="4"/>
      <c r="L14181" s="4"/>
      <c r="M14181" s="4"/>
    </row>
    <row r="14182" spans="1:13" x14ac:dyDescent="0.2">
      <c r="A14182" s="3"/>
      <c r="F14182" s="4"/>
      <c r="G14182" s="4"/>
      <c r="H14182" s="4"/>
      <c r="I14182" s="4"/>
      <c r="J14182" s="4"/>
      <c r="K14182" s="4"/>
      <c r="L14182" s="4"/>
      <c r="M14182" s="4"/>
    </row>
    <row r="14183" spans="1:13" x14ac:dyDescent="0.2">
      <c r="A14183" s="3"/>
      <c r="F14183" s="4"/>
      <c r="G14183" s="4"/>
      <c r="H14183" s="4"/>
      <c r="I14183" s="4"/>
      <c r="J14183" s="4"/>
      <c r="K14183" s="4"/>
      <c r="L14183" s="4"/>
      <c r="M14183" s="4"/>
    </row>
    <row r="14184" spans="1:13" x14ac:dyDescent="0.2">
      <c r="A14184" s="3"/>
      <c r="F14184" s="4"/>
      <c r="G14184" s="4"/>
      <c r="H14184" s="4"/>
      <c r="I14184" s="4"/>
      <c r="J14184" s="4"/>
      <c r="K14184" s="4"/>
      <c r="L14184" s="4"/>
      <c r="M14184" s="4"/>
    </row>
    <row r="14185" spans="1:13" x14ac:dyDescent="0.2">
      <c r="A14185" s="3"/>
      <c r="F14185" s="4"/>
      <c r="G14185" s="4"/>
      <c r="H14185" s="4"/>
      <c r="I14185" s="4"/>
      <c r="J14185" s="4"/>
      <c r="K14185" s="4"/>
      <c r="L14185" s="4"/>
      <c r="M14185" s="4"/>
    </row>
    <row r="14186" spans="1:13" x14ac:dyDescent="0.2">
      <c r="A14186" s="3"/>
      <c r="F14186" s="4"/>
      <c r="G14186" s="4"/>
      <c r="H14186" s="4"/>
      <c r="I14186" s="4"/>
      <c r="J14186" s="4"/>
      <c r="K14186" s="4"/>
      <c r="L14186" s="4"/>
      <c r="M14186" s="4"/>
    </row>
    <row r="14187" spans="1:13" x14ac:dyDescent="0.2">
      <c r="A14187" s="3"/>
      <c r="F14187" s="4"/>
      <c r="G14187" s="4"/>
      <c r="H14187" s="4"/>
      <c r="I14187" s="4"/>
      <c r="J14187" s="4"/>
      <c r="K14187" s="4"/>
      <c r="L14187" s="4"/>
      <c r="M14187" s="4"/>
    </row>
    <row r="14188" spans="1:13" x14ac:dyDescent="0.2">
      <c r="A14188" s="3"/>
      <c r="F14188" s="4"/>
      <c r="G14188" s="4"/>
      <c r="H14188" s="4"/>
      <c r="I14188" s="4"/>
      <c r="J14188" s="4"/>
      <c r="K14188" s="4"/>
      <c r="L14188" s="4"/>
      <c r="M14188" s="4"/>
    </row>
    <row r="14189" spans="1:13" x14ac:dyDescent="0.2">
      <c r="A14189" s="3"/>
      <c r="F14189" s="4"/>
      <c r="G14189" s="4"/>
      <c r="H14189" s="4"/>
      <c r="I14189" s="4"/>
      <c r="J14189" s="4"/>
      <c r="K14189" s="4"/>
      <c r="L14189" s="4"/>
      <c r="M14189" s="4"/>
    </row>
    <row r="14190" spans="1:13" x14ac:dyDescent="0.2">
      <c r="A14190" s="3"/>
      <c r="F14190" s="4"/>
      <c r="G14190" s="4"/>
      <c r="H14190" s="4"/>
      <c r="I14190" s="4"/>
      <c r="J14190" s="4"/>
      <c r="K14190" s="4"/>
      <c r="L14190" s="4"/>
      <c r="M14190" s="4"/>
    </row>
    <row r="14191" spans="1:13" x14ac:dyDescent="0.2">
      <c r="A14191" s="3"/>
      <c r="F14191" s="4"/>
      <c r="G14191" s="4"/>
      <c r="H14191" s="4"/>
      <c r="I14191" s="4"/>
      <c r="J14191" s="4"/>
      <c r="K14191" s="4"/>
      <c r="L14191" s="4"/>
      <c r="M14191" s="4"/>
    </row>
    <row r="14192" spans="1:13" x14ac:dyDescent="0.2">
      <c r="A14192" s="3"/>
      <c r="F14192" s="4"/>
      <c r="G14192" s="4"/>
      <c r="H14192" s="4"/>
      <c r="I14192" s="4"/>
      <c r="J14192" s="4"/>
      <c r="K14192" s="4"/>
      <c r="L14192" s="4"/>
      <c r="M14192" s="4"/>
    </row>
    <row r="14193" spans="1:13" x14ac:dyDescent="0.2">
      <c r="A14193" s="3"/>
      <c r="F14193" s="4"/>
      <c r="G14193" s="4"/>
      <c r="H14193" s="4"/>
      <c r="I14193" s="4"/>
      <c r="J14193" s="4"/>
      <c r="K14193" s="4"/>
      <c r="L14193" s="4"/>
      <c r="M14193" s="4"/>
    </row>
    <row r="14194" spans="1:13" x14ac:dyDescent="0.2">
      <c r="A14194" s="3"/>
      <c r="F14194" s="4"/>
      <c r="G14194" s="4"/>
      <c r="H14194" s="4"/>
      <c r="I14194" s="4"/>
      <c r="J14194" s="4"/>
      <c r="K14194" s="4"/>
      <c r="L14194" s="4"/>
      <c r="M14194" s="4"/>
    </row>
    <row r="14195" spans="1:13" x14ac:dyDescent="0.2">
      <c r="A14195" s="3"/>
      <c r="F14195" s="4"/>
      <c r="G14195" s="4"/>
      <c r="H14195" s="4"/>
      <c r="I14195" s="4"/>
      <c r="J14195" s="4"/>
      <c r="K14195" s="4"/>
      <c r="L14195" s="4"/>
      <c r="M14195" s="4"/>
    </row>
    <row r="14196" spans="1:13" x14ac:dyDescent="0.2">
      <c r="A14196" s="3"/>
      <c r="F14196" s="4"/>
      <c r="G14196" s="4"/>
      <c r="H14196" s="4"/>
      <c r="I14196" s="4"/>
      <c r="J14196" s="4"/>
      <c r="K14196" s="4"/>
      <c r="L14196" s="4"/>
      <c r="M14196" s="4"/>
    </row>
    <row r="14197" spans="1:13" x14ac:dyDescent="0.2">
      <c r="A14197" s="3"/>
      <c r="F14197" s="4"/>
      <c r="G14197" s="4"/>
      <c r="H14197" s="4"/>
      <c r="I14197" s="4"/>
      <c r="J14197" s="4"/>
      <c r="K14197" s="4"/>
      <c r="L14197" s="4"/>
      <c r="M14197" s="4"/>
    </row>
    <row r="14198" spans="1:13" x14ac:dyDescent="0.2">
      <c r="A14198" s="3"/>
      <c r="F14198" s="4"/>
      <c r="G14198" s="4"/>
      <c r="H14198" s="4"/>
      <c r="I14198" s="4"/>
      <c r="J14198" s="4"/>
      <c r="K14198" s="4"/>
      <c r="L14198" s="4"/>
      <c r="M14198" s="4"/>
    </row>
    <row r="14199" spans="1:13" x14ac:dyDescent="0.2">
      <c r="A14199" s="3"/>
      <c r="F14199" s="4"/>
      <c r="G14199" s="4"/>
      <c r="H14199" s="4"/>
      <c r="I14199" s="4"/>
      <c r="J14199" s="4"/>
      <c r="K14199" s="4"/>
      <c r="L14199" s="4"/>
      <c r="M14199" s="4"/>
    </row>
    <row r="14200" spans="1:13" x14ac:dyDescent="0.2">
      <c r="A14200" s="3"/>
      <c r="F14200" s="4"/>
      <c r="G14200" s="4"/>
      <c r="H14200" s="4"/>
      <c r="I14200" s="4"/>
      <c r="J14200" s="4"/>
      <c r="K14200" s="4"/>
      <c r="L14200" s="4"/>
      <c r="M14200" s="4"/>
    </row>
    <row r="14201" spans="1:13" x14ac:dyDescent="0.2">
      <c r="A14201" s="3"/>
      <c r="F14201" s="4"/>
      <c r="G14201" s="4"/>
      <c r="H14201" s="4"/>
      <c r="I14201" s="4"/>
      <c r="J14201" s="4"/>
      <c r="K14201" s="4"/>
      <c r="L14201" s="4"/>
      <c r="M14201" s="4"/>
    </row>
    <row r="14202" spans="1:13" x14ac:dyDescent="0.2">
      <c r="A14202" s="3"/>
      <c r="F14202" s="4"/>
      <c r="G14202" s="4"/>
      <c r="H14202" s="4"/>
      <c r="I14202" s="4"/>
      <c r="J14202" s="4"/>
      <c r="K14202" s="4"/>
      <c r="L14202" s="4"/>
      <c r="M14202" s="4"/>
    </row>
    <row r="14203" spans="1:13" x14ac:dyDescent="0.2">
      <c r="A14203" s="3"/>
      <c r="F14203" s="4"/>
      <c r="G14203" s="4"/>
      <c r="H14203" s="4"/>
      <c r="I14203" s="4"/>
      <c r="J14203" s="4"/>
      <c r="K14203" s="4"/>
      <c r="L14203" s="4"/>
      <c r="M14203" s="4"/>
    </row>
    <row r="14204" spans="1:13" x14ac:dyDescent="0.2">
      <c r="A14204" s="3"/>
      <c r="F14204" s="4"/>
      <c r="G14204" s="4"/>
      <c r="H14204" s="4"/>
      <c r="I14204" s="4"/>
      <c r="J14204" s="4"/>
      <c r="K14204" s="4"/>
      <c r="L14204" s="4"/>
      <c r="M14204" s="4"/>
    </row>
    <row r="14205" spans="1:13" x14ac:dyDescent="0.2">
      <c r="A14205" s="3"/>
      <c r="F14205" s="4"/>
      <c r="G14205" s="4"/>
      <c r="H14205" s="4"/>
      <c r="I14205" s="4"/>
      <c r="J14205" s="4"/>
      <c r="K14205" s="4"/>
      <c r="L14205" s="4"/>
      <c r="M14205" s="4"/>
    </row>
    <row r="14206" spans="1:13" x14ac:dyDescent="0.2">
      <c r="A14206" s="3"/>
      <c r="F14206" s="4"/>
      <c r="G14206" s="4"/>
      <c r="H14206" s="4"/>
      <c r="I14206" s="4"/>
      <c r="J14206" s="4"/>
      <c r="K14206" s="4"/>
      <c r="L14206" s="4"/>
      <c r="M14206" s="4"/>
    </row>
    <row r="14207" spans="1:13" x14ac:dyDescent="0.2">
      <c r="A14207" s="3"/>
      <c r="F14207" s="4"/>
      <c r="G14207" s="4"/>
      <c r="H14207" s="4"/>
      <c r="I14207" s="4"/>
      <c r="J14207" s="4"/>
      <c r="K14207" s="4"/>
      <c r="L14207" s="4"/>
      <c r="M14207" s="4"/>
    </row>
    <row r="14208" spans="1:13" x14ac:dyDescent="0.2">
      <c r="A14208" s="3"/>
      <c r="F14208" s="4"/>
      <c r="G14208" s="4"/>
      <c r="H14208" s="4"/>
      <c r="I14208" s="4"/>
      <c r="J14208" s="4"/>
      <c r="K14208" s="4"/>
      <c r="L14208" s="4"/>
      <c r="M14208" s="4"/>
    </row>
    <row r="14209" spans="1:13" x14ac:dyDescent="0.2">
      <c r="A14209" s="3"/>
      <c r="F14209" s="4"/>
      <c r="G14209" s="4"/>
      <c r="H14209" s="4"/>
      <c r="I14209" s="4"/>
      <c r="J14209" s="4"/>
      <c r="K14209" s="4"/>
      <c r="L14209" s="4"/>
      <c r="M14209" s="4"/>
    </row>
    <row r="14210" spans="1:13" x14ac:dyDescent="0.2">
      <c r="A14210" s="3"/>
      <c r="F14210" s="4"/>
      <c r="G14210" s="4"/>
      <c r="H14210" s="4"/>
      <c r="I14210" s="4"/>
      <c r="J14210" s="4"/>
      <c r="K14210" s="4"/>
      <c r="L14210" s="4"/>
      <c r="M14210" s="4"/>
    </row>
    <row r="14211" spans="1:13" x14ac:dyDescent="0.2">
      <c r="A14211" s="3"/>
      <c r="F14211" s="4"/>
      <c r="G14211" s="4"/>
      <c r="H14211" s="4"/>
      <c r="I14211" s="4"/>
      <c r="J14211" s="4"/>
      <c r="K14211" s="4"/>
      <c r="L14211" s="4"/>
      <c r="M14211" s="4"/>
    </row>
    <row r="14212" spans="1:13" x14ac:dyDescent="0.2">
      <c r="A14212" s="3"/>
      <c r="F14212" s="4"/>
      <c r="G14212" s="4"/>
      <c r="H14212" s="4"/>
      <c r="I14212" s="4"/>
      <c r="J14212" s="4"/>
      <c r="K14212" s="4"/>
      <c r="L14212" s="4"/>
      <c r="M14212" s="4"/>
    </row>
    <row r="14213" spans="1:13" x14ac:dyDescent="0.2">
      <c r="A14213" s="3"/>
      <c r="F14213" s="4"/>
      <c r="G14213" s="4"/>
      <c r="H14213" s="4"/>
      <c r="I14213" s="4"/>
      <c r="J14213" s="4"/>
      <c r="K14213" s="4"/>
      <c r="L14213" s="4"/>
      <c r="M14213" s="4"/>
    </row>
    <row r="14214" spans="1:13" x14ac:dyDescent="0.2">
      <c r="A14214" s="3"/>
      <c r="F14214" s="4"/>
      <c r="G14214" s="4"/>
      <c r="H14214" s="4"/>
      <c r="I14214" s="4"/>
      <c r="J14214" s="4"/>
      <c r="K14214" s="4"/>
      <c r="L14214" s="4"/>
      <c r="M14214" s="4"/>
    </row>
    <row r="14215" spans="1:13" x14ac:dyDescent="0.2">
      <c r="A14215" s="3"/>
      <c r="F14215" s="4"/>
      <c r="G14215" s="4"/>
      <c r="H14215" s="4"/>
      <c r="I14215" s="4"/>
      <c r="J14215" s="4"/>
      <c r="K14215" s="4"/>
      <c r="L14215" s="4"/>
      <c r="M14215" s="4"/>
    </row>
    <row r="14216" spans="1:13" x14ac:dyDescent="0.2">
      <c r="A14216" s="3"/>
      <c r="F14216" s="4"/>
      <c r="G14216" s="4"/>
      <c r="H14216" s="4"/>
      <c r="I14216" s="4"/>
      <c r="J14216" s="4"/>
      <c r="K14216" s="4"/>
      <c r="L14216" s="4"/>
      <c r="M14216" s="4"/>
    </row>
    <row r="14217" spans="1:13" x14ac:dyDescent="0.2">
      <c r="A14217" s="3"/>
      <c r="F14217" s="4"/>
      <c r="G14217" s="4"/>
      <c r="H14217" s="4"/>
      <c r="I14217" s="4"/>
      <c r="J14217" s="4"/>
      <c r="K14217" s="4"/>
      <c r="L14217" s="4"/>
      <c r="M14217" s="4"/>
    </row>
    <row r="14218" spans="1:13" x14ac:dyDescent="0.2">
      <c r="A14218" s="3"/>
      <c r="F14218" s="4"/>
      <c r="G14218" s="4"/>
      <c r="H14218" s="4"/>
      <c r="I14218" s="4"/>
      <c r="J14218" s="4"/>
      <c r="K14218" s="4"/>
      <c r="L14218" s="4"/>
      <c r="M14218" s="4"/>
    </row>
    <row r="14219" spans="1:13" x14ac:dyDescent="0.2">
      <c r="A14219" s="3"/>
      <c r="F14219" s="4"/>
      <c r="G14219" s="4"/>
      <c r="H14219" s="4"/>
      <c r="I14219" s="4"/>
      <c r="J14219" s="4"/>
      <c r="K14219" s="4"/>
      <c r="L14219" s="4"/>
      <c r="M14219" s="4"/>
    </row>
    <row r="14220" spans="1:13" x14ac:dyDescent="0.2">
      <c r="A14220" s="3"/>
      <c r="F14220" s="4"/>
      <c r="G14220" s="4"/>
      <c r="H14220" s="4"/>
      <c r="I14220" s="4"/>
      <c r="J14220" s="4"/>
      <c r="K14220" s="4"/>
      <c r="L14220" s="4"/>
      <c r="M14220" s="4"/>
    </row>
    <row r="14221" spans="1:13" x14ac:dyDescent="0.2">
      <c r="A14221" s="3"/>
      <c r="F14221" s="4"/>
      <c r="G14221" s="4"/>
      <c r="H14221" s="4"/>
      <c r="I14221" s="4"/>
      <c r="J14221" s="4"/>
      <c r="K14221" s="4"/>
      <c r="L14221" s="4"/>
      <c r="M14221" s="4"/>
    </row>
    <row r="14222" spans="1:13" x14ac:dyDescent="0.2">
      <c r="A14222" s="3"/>
      <c r="F14222" s="4"/>
      <c r="G14222" s="4"/>
      <c r="H14222" s="4"/>
      <c r="I14222" s="4"/>
      <c r="J14222" s="4"/>
      <c r="K14222" s="4"/>
      <c r="L14222" s="4"/>
      <c r="M14222" s="4"/>
    </row>
    <row r="14223" spans="1:13" x14ac:dyDescent="0.2">
      <c r="A14223" s="3"/>
      <c r="F14223" s="4"/>
      <c r="G14223" s="4"/>
      <c r="H14223" s="4"/>
      <c r="I14223" s="4"/>
      <c r="J14223" s="4"/>
      <c r="K14223" s="4"/>
      <c r="L14223" s="4"/>
      <c r="M14223" s="4"/>
    </row>
    <row r="14224" spans="1:13" x14ac:dyDescent="0.2">
      <c r="A14224" s="3"/>
      <c r="F14224" s="4"/>
      <c r="G14224" s="4"/>
      <c r="H14224" s="4"/>
      <c r="I14224" s="4"/>
      <c r="J14224" s="4"/>
      <c r="K14224" s="4"/>
      <c r="L14224" s="4"/>
      <c r="M14224" s="4"/>
    </row>
    <row r="14225" spans="1:13" x14ac:dyDescent="0.2">
      <c r="A14225" s="3"/>
      <c r="F14225" s="4"/>
      <c r="G14225" s="4"/>
      <c r="H14225" s="4"/>
      <c r="I14225" s="4"/>
      <c r="J14225" s="4"/>
      <c r="K14225" s="4"/>
      <c r="L14225" s="4"/>
      <c r="M14225" s="4"/>
    </row>
    <row r="14226" spans="1:13" x14ac:dyDescent="0.2">
      <c r="A14226" s="3"/>
      <c r="F14226" s="4"/>
      <c r="G14226" s="4"/>
      <c r="H14226" s="4"/>
      <c r="I14226" s="4"/>
      <c r="J14226" s="4"/>
      <c r="K14226" s="4"/>
      <c r="L14226" s="4"/>
      <c r="M14226" s="4"/>
    </row>
    <row r="14227" spans="1:13" x14ac:dyDescent="0.2">
      <c r="A14227" s="3"/>
      <c r="F14227" s="4"/>
      <c r="G14227" s="4"/>
      <c r="H14227" s="4"/>
      <c r="I14227" s="4"/>
      <c r="J14227" s="4"/>
      <c r="K14227" s="4"/>
      <c r="L14227" s="4"/>
      <c r="M14227" s="4"/>
    </row>
    <row r="14228" spans="1:13" x14ac:dyDescent="0.2">
      <c r="A14228" s="3"/>
      <c r="F14228" s="4"/>
      <c r="G14228" s="4"/>
      <c r="H14228" s="4"/>
      <c r="I14228" s="4"/>
      <c r="J14228" s="4"/>
      <c r="K14228" s="4"/>
      <c r="L14228" s="4"/>
      <c r="M14228" s="4"/>
    </row>
    <row r="14229" spans="1:13" x14ac:dyDescent="0.2">
      <c r="A14229" s="3"/>
      <c r="F14229" s="4"/>
      <c r="G14229" s="4"/>
      <c r="H14229" s="4"/>
      <c r="I14229" s="4"/>
      <c r="J14229" s="4"/>
      <c r="K14229" s="4"/>
      <c r="L14229" s="4"/>
      <c r="M14229" s="4"/>
    </row>
    <row r="14230" spans="1:13" x14ac:dyDescent="0.2">
      <c r="A14230" s="3"/>
      <c r="F14230" s="4"/>
      <c r="G14230" s="4"/>
      <c r="H14230" s="4"/>
      <c r="I14230" s="4"/>
      <c r="J14230" s="4"/>
      <c r="K14230" s="4"/>
      <c r="L14230" s="4"/>
      <c r="M14230" s="4"/>
    </row>
    <row r="14231" spans="1:13" x14ac:dyDescent="0.2">
      <c r="A14231" s="3"/>
      <c r="F14231" s="4"/>
      <c r="G14231" s="4"/>
      <c r="H14231" s="4"/>
      <c r="I14231" s="4"/>
      <c r="J14231" s="4"/>
      <c r="K14231" s="4"/>
      <c r="L14231" s="4"/>
      <c r="M14231" s="4"/>
    </row>
    <row r="14232" spans="1:13" x14ac:dyDescent="0.2">
      <c r="A14232" s="3"/>
      <c r="F14232" s="4"/>
      <c r="G14232" s="4"/>
      <c r="H14232" s="4"/>
      <c r="I14232" s="4"/>
      <c r="J14232" s="4"/>
      <c r="K14232" s="4"/>
      <c r="L14232" s="4"/>
      <c r="M14232" s="4"/>
    </row>
    <row r="14233" spans="1:13" x14ac:dyDescent="0.2">
      <c r="A14233" s="3"/>
      <c r="F14233" s="4"/>
      <c r="G14233" s="4"/>
      <c r="H14233" s="4"/>
      <c r="I14233" s="4"/>
      <c r="J14233" s="4"/>
      <c r="K14233" s="4"/>
      <c r="L14233" s="4"/>
      <c r="M14233" s="4"/>
    </row>
    <row r="14234" spans="1:13" x14ac:dyDescent="0.2">
      <c r="A14234" s="3"/>
      <c r="F14234" s="4"/>
      <c r="G14234" s="4"/>
      <c r="H14234" s="4"/>
      <c r="I14234" s="4"/>
      <c r="J14234" s="4"/>
      <c r="K14234" s="4"/>
      <c r="L14234" s="4"/>
      <c r="M14234" s="4"/>
    </row>
    <row r="14235" spans="1:13" x14ac:dyDescent="0.2">
      <c r="A14235" s="3"/>
      <c r="F14235" s="4"/>
      <c r="G14235" s="4"/>
      <c r="H14235" s="4"/>
      <c r="I14235" s="4"/>
      <c r="J14235" s="4"/>
      <c r="K14235" s="4"/>
      <c r="L14235" s="4"/>
      <c r="M14235" s="4"/>
    </row>
    <row r="14236" spans="1:13" x14ac:dyDescent="0.2">
      <c r="A14236" s="3"/>
      <c r="F14236" s="4"/>
      <c r="G14236" s="4"/>
      <c r="H14236" s="4"/>
      <c r="I14236" s="4"/>
      <c r="J14236" s="4"/>
      <c r="K14236" s="4"/>
      <c r="L14236" s="4"/>
      <c r="M14236" s="4"/>
    </row>
    <row r="14237" spans="1:13" x14ac:dyDescent="0.2">
      <c r="A14237" s="3"/>
      <c r="F14237" s="4"/>
      <c r="G14237" s="4"/>
      <c r="H14237" s="4"/>
      <c r="I14237" s="4"/>
      <c r="J14237" s="4"/>
      <c r="K14237" s="4"/>
      <c r="L14237" s="4"/>
      <c r="M14237" s="4"/>
    </row>
    <row r="14238" spans="1:13" x14ac:dyDescent="0.2">
      <c r="A14238" s="3"/>
      <c r="F14238" s="4"/>
      <c r="G14238" s="4"/>
      <c r="H14238" s="4"/>
      <c r="I14238" s="4"/>
      <c r="J14238" s="4"/>
      <c r="K14238" s="4"/>
      <c r="L14238" s="4"/>
      <c r="M14238" s="4"/>
    </row>
    <row r="14239" spans="1:13" x14ac:dyDescent="0.2">
      <c r="A14239" s="3"/>
      <c r="F14239" s="4"/>
      <c r="G14239" s="4"/>
      <c r="H14239" s="4"/>
      <c r="I14239" s="4"/>
      <c r="J14239" s="4"/>
      <c r="K14239" s="4"/>
      <c r="L14239" s="4"/>
      <c r="M14239" s="4"/>
    </row>
    <row r="14240" spans="1:13" x14ac:dyDescent="0.2">
      <c r="A14240" s="3"/>
      <c r="F14240" s="4"/>
      <c r="G14240" s="4"/>
      <c r="H14240" s="4"/>
      <c r="I14240" s="4"/>
      <c r="J14240" s="4"/>
      <c r="K14240" s="4"/>
      <c r="L14240" s="4"/>
      <c r="M14240" s="4"/>
    </row>
    <row r="14241" spans="1:13" x14ac:dyDescent="0.2">
      <c r="A14241" s="3"/>
      <c r="F14241" s="4"/>
      <c r="G14241" s="4"/>
      <c r="H14241" s="4"/>
      <c r="I14241" s="4"/>
      <c r="J14241" s="4"/>
      <c r="K14241" s="4"/>
      <c r="L14241" s="4"/>
      <c r="M14241" s="4"/>
    </row>
    <row r="14242" spans="1:13" x14ac:dyDescent="0.2">
      <c r="A14242" s="3"/>
      <c r="F14242" s="4"/>
      <c r="G14242" s="4"/>
      <c r="H14242" s="4"/>
      <c r="I14242" s="4"/>
      <c r="J14242" s="4"/>
      <c r="K14242" s="4"/>
      <c r="L14242" s="4"/>
      <c r="M14242" s="4"/>
    </row>
    <row r="14243" spans="1:13" x14ac:dyDescent="0.2">
      <c r="A14243" s="3"/>
      <c r="F14243" s="4"/>
      <c r="G14243" s="4"/>
      <c r="H14243" s="4"/>
      <c r="I14243" s="4"/>
      <c r="J14243" s="4"/>
      <c r="K14243" s="4"/>
      <c r="L14243" s="4"/>
      <c r="M14243" s="4"/>
    </row>
    <row r="14244" spans="1:13" x14ac:dyDescent="0.2">
      <c r="A14244" s="3"/>
      <c r="F14244" s="4"/>
      <c r="G14244" s="4"/>
      <c r="H14244" s="4"/>
      <c r="I14244" s="4"/>
      <c r="J14244" s="4"/>
      <c r="K14244" s="4"/>
      <c r="L14244" s="4"/>
      <c r="M14244" s="4"/>
    </row>
    <row r="14245" spans="1:13" x14ac:dyDescent="0.2">
      <c r="A14245" s="3"/>
      <c r="F14245" s="4"/>
      <c r="G14245" s="4"/>
      <c r="H14245" s="4"/>
      <c r="I14245" s="4"/>
      <c r="J14245" s="4"/>
      <c r="K14245" s="4"/>
      <c r="L14245" s="4"/>
      <c r="M14245" s="4"/>
    </row>
    <row r="14246" spans="1:13" x14ac:dyDescent="0.2">
      <c r="A14246" s="3"/>
      <c r="F14246" s="4"/>
      <c r="G14246" s="4"/>
      <c r="H14246" s="4"/>
      <c r="I14246" s="4"/>
      <c r="J14246" s="4"/>
      <c r="K14246" s="4"/>
      <c r="L14246" s="4"/>
      <c r="M14246" s="4"/>
    </row>
    <row r="14247" spans="1:13" x14ac:dyDescent="0.2">
      <c r="A14247" s="3"/>
      <c r="F14247" s="4"/>
      <c r="G14247" s="4"/>
      <c r="H14247" s="4"/>
      <c r="I14247" s="4"/>
      <c r="J14247" s="4"/>
      <c r="K14247" s="4"/>
      <c r="L14247" s="4"/>
      <c r="M14247" s="4"/>
    </row>
    <row r="14248" spans="1:13" x14ac:dyDescent="0.2">
      <c r="A14248" s="3"/>
      <c r="F14248" s="4"/>
      <c r="G14248" s="4"/>
      <c r="H14248" s="4"/>
      <c r="I14248" s="4"/>
      <c r="J14248" s="4"/>
      <c r="K14248" s="4"/>
      <c r="L14248" s="4"/>
      <c r="M14248" s="4"/>
    </row>
    <row r="14249" spans="1:13" x14ac:dyDescent="0.2">
      <c r="A14249" s="3"/>
      <c r="F14249" s="4"/>
      <c r="G14249" s="4"/>
      <c r="H14249" s="4"/>
      <c r="I14249" s="4"/>
      <c r="J14249" s="4"/>
      <c r="K14249" s="4"/>
      <c r="L14249" s="4"/>
      <c r="M14249" s="4"/>
    </row>
    <row r="14250" spans="1:13" x14ac:dyDescent="0.2">
      <c r="A14250" s="3"/>
      <c r="F14250" s="4"/>
      <c r="G14250" s="4"/>
      <c r="H14250" s="4"/>
      <c r="I14250" s="4"/>
      <c r="J14250" s="4"/>
      <c r="K14250" s="4"/>
      <c r="L14250" s="4"/>
      <c r="M14250" s="4"/>
    </row>
    <row r="14251" spans="1:13" x14ac:dyDescent="0.2">
      <c r="A14251" s="3"/>
      <c r="F14251" s="4"/>
      <c r="G14251" s="4"/>
      <c r="H14251" s="4"/>
      <c r="I14251" s="4"/>
      <c r="J14251" s="4"/>
      <c r="K14251" s="4"/>
      <c r="L14251" s="4"/>
      <c r="M14251" s="4"/>
    </row>
    <row r="14252" spans="1:13" x14ac:dyDescent="0.2">
      <c r="A14252" s="3"/>
      <c r="F14252" s="4"/>
      <c r="G14252" s="4"/>
      <c r="H14252" s="4"/>
      <c r="I14252" s="4"/>
      <c r="J14252" s="4"/>
      <c r="K14252" s="4"/>
      <c r="L14252" s="4"/>
      <c r="M14252" s="4"/>
    </row>
    <row r="14253" spans="1:13" x14ac:dyDescent="0.2">
      <c r="A14253" s="3"/>
      <c r="F14253" s="4"/>
      <c r="G14253" s="4"/>
      <c r="H14253" s="4"/>
      <c r="I14253" s="4"/>
      <c r="J14253" s="4"/>
      <c r="K14253" s="4"/>
      <c r="L14253" s="4"/>
      <c r="M14253" s="4"/>
    </row>
    <row r="14254" spans="1:13" x14ac:dyDescent="0.2">
      <c r="A14254" s="3"/>
      <c r="F14254" s="4"/>
      <c r="G14254" s="4"/>
      <c r="H14254" s="4"/>
      <c r="I14254" s="4"/>
      <c r="J14254" s="4"/>
      <c r="K14254" s="4"/>
      <c r="L14254" s="4"/>
      <c r="M14254" s="4"/>
    </row>
    <row r="14255" spans="1:13" x14ac:dyDescent="0.2">
      <c r="A14255" s="3"/>
      <c r="F14255" s="4"/>
      <c r="G14255" s="4"/>
      <c r="H14255" s="4"/>
      <c r="I14255" s="4"/>
      <c r="J14255" s="4"/>
      <c r="K14255" s="4"/>
      <c r="L14255" s="4"/>
      <c r="M14255" s="4"/>
    </row>
    <row r="14256" spans="1:13" x14ac:dyDescent="0.2">
      <c r="A14256" s="3"/>
      <c r="F14256" s="4"/>
      <c r="G14256" s="4"/>
      <c r="H14256" s="4"/>
      <c r="I14256" s="4"/>
      <c r="J14256" s="4"/>
      <c r="K14256" s="4"/>
      <c r="L14256" s="4"/>
      <c r="M14256" s="4"/>
    </row>
    <row r="14257" spans="1:13" x14ac:dyDescent="0.2">
      <c r="A14257" s="3"/>
      <c r="F14257" s="4"/>
      <c r="G14257" s="4"/>
      <c r="H14257" s="4"/>
      <c r="I14257" s="4"/>
      <c r="J14257" s="4"/>
      <c r="K14257" s="4"/>
      <c r="L14257" s="4"/>
      <c r="M14257" s="4"/>
    </row>
    <row r="14258" spans="1:13" x14ac:dyDescent="0.2">
      <c r="A14258" s="3"/>
      <c r="F14258" s="4"/>
      <c r="G14258" s="4"/>
      <c r="H14258" s="4"/>
      <c r="I14258" s="4"/>
      <c r="J14258" s="4"/>
      <c r="K14258" s="4"/>
      <c r="L14258" s="4"/>
      <c r="M14258" s="4"/>
    </row>
    <row r="14259" spans="1:13" x14ac:dyDescent="0.2">
      <c r="A14259" s="3"/>
      <c r="F14259" s="4"/>
      <c r="G14259" s="4"/>
      <c r="H14259" s="4"/>
      <c r="I14259" s="4"/>
      <c r="J14259" s="4"/>
      <c r="K14259" s="4"/>
      <c r="L14259" s="4"/>
      <c r="M14259" s="4"/>
    </row>
    <row r="14260" spans="1:13" x14ac:dyDescent="0.2">
      <c r="A14260" s="3"/>
      <c r="F14260" s="4"/>
      <c r="G14260" s="4"/>
      <c r="H14260" s="4"/>
      <c r="I14260" s="4"/>
      <c r="J14260" s="4"/>
      <c r="K14260" s="4"/>
      <c r="L14260" s="4"/>
      <c r="M14260" s="4"/>
    </row>
    <row r="14261" spans="1:13" x14ac:dyDescent="0.2">
      <c r="A14261" s="3"/>
      <c r="F14261" s="4"/>
      <c r="G14261" s="4"/>
      <c r="H14261" s="4"/>
      <c r="I14261" s="4"/>
      <c r="J14261" s="4"/>
      <c r="K14261" s="4"/>
      <c r="L14261" s="4"/>
      <c r="M14261" s="4"/>
    </row>
    <row r="14262" spans="1:13" x14ac:dyDescent="0.2">
      <c r="A14262" s="3"/>
      <c r="F14262" s="4"/>
      <c r="G14262" s="4"/>
      <c r="H14262" s="4"/>
      <c r="I14262" s="4"/>
      <c r="J14262" s="4"/>
      <c r="K14262" s="4"/>
      <c r="L14262" s="4"/>
      <c r="M14262" s="4"/>
    </row>
    <row r="14263" spans="1:13" x14ac:dyDescent="0.2">
      <c r="A14263" s="3"/>
      <c r="F14263" s="4"/>
      <c r="G14263" s="4"/>
      <c r="H14263" s="4"/>
      <c r="I14263" s="4"/>
      <c r="J14263" s="4"/>
      <c r="K14263" s="4"/>
      <c r="L14263" s="4"/>
      <c r="M14263" s="4"/>
    </row>
    <row r="14264" spans="1:13" x14ac:dyDescent="0.2">
      <c r="A14264" s="3"/>
      <c r="F14264" s="4"/>
      <c r="G14264" s="4"/>
      <c r="H14264" s="4"/>
      <c r="I14264" s="4"/>
      <c r="J14264" s="4"/>
      <c r="K14264" s="4"/>
      <c r="L14264" s="4"/>
      <c r="M14264" s="4"/>
    </row>
    <row r="14265" spans="1:13" x14ac:dyDescent="0.2">
      <c r="A14265" s="3"/>
      <c r="F14265" s="4"/>
      <c r="G14265" s="4"/>
      <c r="H14265" s="4"/>
      <c r="I14265" s="4"/>
      <c r="J14265" s="4"/>
      <c r="K14265" s="4"/>
      <c r="L14265" s="4"/>
      <c r="M14265" s="4"/>
    </row>
    <row r="14266" spans="1:13" x14ac:dyDescent="0.2">
      <c r="A14266" s="3"/>
      <c r="F14266" s="4"/>
      <c r="G14266" s="4"/>
      <c r="H14266" s="4"/>
      <c r="I14266" s="4"/>
      <c r="J14266" s="4"/>
      <c r="K14266" s="4"/>
      <c r="L14266" s="4"/>
      <c r="M14266" s="4"/>
    </row>
    <row r="14267" spans="1:13" x14ac:dyDescent="0.2">
      <c r="A14267" s="3"/>
      <c r="F14267" s="4"/>
      <c r="G14267" s="4"/>
      <c r="H14267" s="4"/>
      <c r="I14267" s="4"/>
      <c r="J14267" s="4"/>
      <c r="K14267" s="4"/>
      <c r="L14267" s="4"/>
      <c r="M14267" s="4"/>
    </row>
    <row r="14268" spans="1:13" x14ac:dyDescent="0.2">
      <c r="A14268" s="3"/>
      <c r="F14268" s="4"/>
      <c r="G14268" s="4"/>
      <c r="H14268" s="4"/>
      <c r="I14268" s="4"/>
      <c r="J14268" s="4"/>
      <c r="K14268" s="4"/>
      <c r="L14268" s="4"/>
      <c r="M14268" s="4"/>
    </row>
    <row r="14269" spans="1:13" x14ac:dyDescent="0.2">
      <c r="A14269" s="3"/>
      <c r="F14269" s="4"/>
      <c r="G14269" s="4"/>
      <c r="H14269" s="4"/>
      <c r="I14269" s="4"/>
      <c r="J14269" s="4"/>
      <c r="K14269" s="4"/>
      <c r="L14269" s="4"/>
      <c r="M14269" s="4"/>
    </row>
    <row r="14270" spans="1:13" x14ac:dyDescent="0.2">
      <c r="A14270" s="3"/>
      <c r="F14270" s="4"/>
      <c r="G14270" s="4"/>
      <c r="H14270" s="4"/>
      <c r="I14270" s="4"/>
      <c r="J14270" s="4"/>
      <c r="K14270" s="4"/>
      <c r="L14270" s="4"/>
      <c r="M14270" s="4"/>
    </row>
    <row r="14271" spans="1:13" x14ac:dyDescent="0.2">
      <c r="A14271" s="3"/>
      <c r="F14271" s="4"/>
      <c r="G14271" s="4"/>
      <c r="H14271" s="4"/>
      <c r="I14271" s="4"/>
      <c r="J14271" s="4"/>
      <c r="K14271" s="4"/>
      <c r="L14271" s="4"/>
      <c r="M14271" s="4"/>
    </row>
    <row r="14272" spans="1:13" x14ac:dyDescent="0.2">
      <c r="A14272" s="3"/>
      <c r="F14272" s="4"/>
      <c r="G14272" s="4"/>
      <c r="H14272" s="4"/>
      <c r="I14272" s="4"/>
      <c r="J14272" s="4"/>
      <c r="K14272" s="4"/>
      <c r="L14272" s="4"/>
      <c r="M14272" s="4"/>
    </row>
    <row r="14273" spans="1:13" x14ac:dyDescent="0.2">
      <c r="A14273" s="3"/>
      <c r="F14273" s="4"/>
      <c r="G14273" s="4"/>
      <c r="H14273" s="4"/>
      <c r="I14273" s="4"/>
      <c r="J14273" s="4"/>
      <c r="K14273" s="4"/>
      <c r="L14273" s="4"/>
      <c r="M14273" s="4"/>
    </row>
    <row r="14274" spans="1:13" x14ac:dyDescent="0.2">
      <c r="A14274" s="3"/>
      <c r="F14274" s="4"/>
      <c r="G14274" s="4"/>
      <c r="H14274" s="4"/>
      <c r="I14274" s="4"/>
      <c r="J14274" s="4"/>
      <c r="K14274" s="4"/>
      <c r="L14274" s="4"/>
      <c r="M14274" s="4"/>
    </row>
    <row r="14275" spans="1:13" x14ac:dyDescent="0.2">
      <c r="A14275" s="3"/>
      <c r="F14275" s="4"/>
      <c r="G14275" s="4"/>
      <c r="H14275" s="4"/>
      <c r="I14275" s="4"/>
      <c r="J14275" s="4"/>
      <c r="K14275" s="4"/>
      <c r="L14275" s="4"/>
      <c r="M14275" s="4"/>
    </row>
    <row r="14276" spans="1:13" x14ac:dyDescent="0.2">
      <c r="A14276" s="3"/>
      <c r="F14276" s="4"/>
      <c r="G14276" s="4"/>
      <c r="H14276" s="4"/>
      <c r="I14276" s="4"/>
      <c r="J14276" s="4"/>
      <c r="K14276" s="4"/>
      <c r="L14276" s="4"/>
      <c r="M14276" s="4"/>
    </row>
    <row r="14277" spans="1:13" x14ac:dyDescent="0.2">
      <c r="A14277" s="3"/>
      <c r="F14277" s="4"/>
      <c r="G14277" s="4"/>
      <c r="H14277" s="4"/>
      <c r="I14277" s="4"/>
      <c r="J14277" s="4"/>
      <c r="K14277" s="4"/>
      <c r="L14277" s="4"/>
      <c r="M14277" s="4"/>
    </row>
    <row r="14278" spans="1:13" x14ac:dyDescent="0.2">
      <c r="A14278" s="3"/>
      <c r="F14278" s="4"/>
      <c r="G14278" s="4"/>
      <c r="H14278" s="4"/>
      <c r="I14278" s="4"/>
      <c r="J14278" s="4"/>
      <c r="K14278" s="4"/>
      <c r="L14278" s="4"/>
      <c r="M14278" s="4"/>
    </row>
    <row r="14279" spans="1:13" x14ac:dyDescent="0.2">
      <c r="A14279" s="3"/>
      <c r="F14279" s="4"/>
      <c r="G14279" s="4"/>
      <c r="H14279" s="4"/>
      <c r="I14279" s="4"/>
      <c r="J14279" s="4"/>
      <c r="K14279" s="4"/>
      <c r="L14279" s="4"/>
      <c r="M14279" s="4"/>
    </row>
    <row r="14280" spans="1:13" x14ac:dyDescent="0.2">
      <c r="A14280" s="3"/>
      <c r="F14280" s="4"/>
      <c r="G14280" s="4"/>
      <c r="H14280" s="4"/>
      <c r="I14280" s="4"/>
      <c r="J14280" s="4"/>
      <c r="K14280" s="4"/>
      <c r="L14280" s="4"/>
      <c r="M14280" s="4"/>
    </row>
    <row r="14281" spans="1:13" x14ac:dyDescent="0.2">
      <c r="A14281" s="3"/>
      <c r="F14281" s="4"/>
      <c r="G14281" s="4"/>
      <c r="H14281" s="4"/>
      <c r="I14281" s="4"/>
      <c r="J14281" s="4"/>
      <c r="K14281" s="4"/>
      <c r="L14281" s="4"/>
      <c r="M14281" s="4"/>
    </row>
    <row r="14282" spans="1:13" x14ac:dyDescent="0.2">
      <c r="A14282" s="3"/>
      <c r="F14282" s="4"/>
      <c r="G14282" s="4"/>
      <c r="H14282" s="4"/>
      <c r="I14282" s="4"/>
      <c r="J14282" s="4"/>
      <c r="K14282" s="4"/>
      <c r="L14282" s="4"/>
      <c r="M14282" s="4"/>
    </row>
    <row r="14283" spans="1:13" x14ac:dyDescent="0.2">
      <c r="A14283" s="3"/>
      <c r="F14283" s="4"/>
      <c r="G14283" s="4"/>
      <c r="H14283" s="4"/>
      <c r="I14283" s="4"/>
      <c r="J14283" s="4"/>
      <c r="K14283" s="4"/>
      <c r="L14283" s="4"/>
      <c r="M14283" s="4"/>
    </row>
    <row r="14284" spans="1:13" x14ac:dyDescent="0.2">
      <c r="A14284" s="3"/>
      <c r="F14284" s="4"/>
      <c r="G14284" s="4"/>
      <c r="H14284" s="4"/>
      <c r="I14284" s="4"/>
      <c r="J14284" s="4"/>
      <c r="K14284" s="4"/>
      <c r="L14284" s="4"/>
      <c r="M14284" s="4"/>
    </row>
    <row r="14285" spans="1:13" x14ac:dyDescent="0.2">
      <c r="A14285" s="3"/>
      <c r="F14285" s="4"/>
      <c r="G14285" s="4"/>
      <c r="H14285" s="4"/>
      <c r="I14285" s="4"/>
      <c r="J14285" s="4"/>
      <c r="K14285" s="4"/>
      <c r="L14285" s="4"/>
      <c r="M14285" s="4"/>
    </row>
    <row r="14286" spans="1:13" x14ac:dyDescent="0.2">
      <c r="A14286" s="3"/>
      <c r="F14286" s="4"/>
      <c r="G14286" s="4"/>
      <c r="H14286" s="4"/>
      <c r="I14286" s="4"/>
      <c r="J14286" s="4"/>
      <c r="K14286" s="4"/>
      <c r="L14286" s="4"/>
      <c r="M14286" s="4"/>
    </row>
    <row r="14287" spans="1:13" x14ac:dyDescent="0.2">
      <c r="A14287" s="3"/>
      <c r="F14287" s="4"/>
      <c r="G14287" s="4"/>
      <c r="H14287" s="4"/>
      <c r="I14287" s="4"/>
      <c r="J14287" s="4"/>
      <c r="K14287" s="4"/>
      <c r="L14287" s="4"/>
      <c r="M14287" s="4"/>
    </row>
    <row r="14288" spans="1:13" x14ac:dyDescent="0.2">
      <c r="A14288" s="3"/>
      <c r="F14288" s="4"/>
      <c r="G14288" s="4"/>
      <c r="H14288" s="4"/>
      <c r="I14288" s="4"/>
      <c r="J14288" s="4"/>
      <c r="K14288" s="4"/>
      <c r="L14288" s="4"/>
      <c r="M14288" s="4"/>
    </row>
    <row r="14289" spans="1:13" x14ac:dyDescent="0.2">
      <c r="A14289" s="3"/>
      <c r="F14289" s="4"/>
      <c r="G14289" s="4"/>
      <c r="H14289" s="4"/>
      <c r="I14289" s="4"/>
      <c r="J14289" s="4"/>
      <c r="K14289" s="4"/>
      <c r="L14289" s="4"/>
      <c r="M14289" s="4"/>
    </row>
    <row r="14290" spans="1:13" x14ac:dyDescent="0.2">
      <c r="A14290" s="3"/>
      <c r="F14290" s="4"/>
      <c r="G14290" s="4"/>
      <c r="H14290" s="4"/>
      <c r="I14290" s="4"/>
      <c r="J14290" s="4"/>
      <c r="K14290" s="4"/>
      <c r="L14290" s="4"/>
      <c r="M14290" s="4"/>
    </row>
    <row r="14291" spans="1:13" x14ac:dyDescent="0.2">
      <c r="A14291" s="3"/>
      <c r="F14291" s="4"/>
      <c r="G14291" s="4"/>
      <c r="H14291" s="4"/>
      <c r="I14291" s="4"/>
      <c r="J14291" s="4"/>
      <c r="K14291" s="4"/>
      <c r="L14291" s="4"/>
      <c r="M14291" s="4"/>
    </row>
    <row r="14292" spans="1:13" x14ac:dyDescent="0.2">
      <c r="A14292" s="3"/>
      <c r="F14292" s="4"/>
      <c r="G14292" s="4"/>
      <c r="H14292" s="4"/>
      <c r="I14292" s="4"/>
      <c r="J14292" s="4"/>
      <c r="K14292" s="4"/>
      <c r="L14292" s="4"/>
      <c r="M14292" s="4"/>
    </row>
    <row r="14293" spans="1:13" x14ac:dyDescent="0.2">
      <c r="A14293" s="3"/>
      <c r="F14293" s="4"/>
      <c r="G14293" s="4"/>
      <c r="H14293" s="4"/>
      <c r="I14293" s="4"/>
      <c r="J14293" s="4"/>
      <c r="K14293" s="4"/>
      <c r="L14293" s="4"/>
      <c r="M14293" s="4"/>
    </row>
    <row r="14294" spans="1:13" x14ac:dyDescent="0.2">
      <c r="A14294" s="3"/>
      <c r="F14294" s="4"/>
      <c r="G14294" s="4"/>
      <c r="H14294" s="4"/>
      <c r="I14294" s="4"/>
      <c r="J14294" s="4"/>
      <c r="K14294" s="4"/>
      <c r="L14294" s="4"/>
      <c r="M14294" s="4"/>
    </row>
    <row r="14295" spans="1:13" x14ac:dyDescent="0.2">
      <c r="A14295" s="3"/>
      <c r="F14295" s="4"/>
      <c r="G14295" s="4"/>
      <c r="H14295" s="4"/>
      <c r="I14295" s="4"/>
      <c r="J14295" s="4"/>
      <c r="K14295" s="4"/>
      <c r="L14295" s="4"/>
      <c r="M14295" s="4"/>
    </row>
    <row r="14296" spans="1:13" x14ac:dyDescent="0.2">
      <c r="A14296" s="3"/>
      <c r="F14296" s="4"/>
      <c r="G14296" s="4"/>
      <c r="H14296" s="4"/>
      <c r="I14296" s="4"/>
      <c r="J14296" s="4"/>
      <c r="K14296" s="4"/>
      <c r="L14296" s="4"/>
      <c r="M14296" s="4"/>
    </row>
    <row r="14297" spans="1:13" x14ac:dyDescent="0.2">
      <c r="A14297" s="3"/>
      <c r="F14297" s="4"/>
      <c r="G14297" s="4"/>
      <c r="H14297" s="4"/>
      <c r="I14297" s="4"/>
      <c r="J14297" s="4"/>
      <c r="K14297" s="4"/>
      <c r="L14297" s="4"/>
      <c r="M14297" s="4"/>
    </row>
    <row r="14298" spans="1:13" x14ac:dyDescent="0.2">
      <c r="A14298" s="3"/>
      <c r="F14298" s="4"/>
      <c r="G14298" s="4"/>
      <c r="H14298" s="4"/>
      <c r="I14298" s="4"/>
      <c r="J14298" s="4"/>
      <c r="K14298" s="4"/>
      <c r="L14298" s="4"/>
      <c r="M14298" s="4"/>
    </row>
    <row r="14299" spans="1:13" x14ac:dyDescent="0.2">
      <c r="A14299" s="3"/>
      <c r="F14299" s="4"/>
      <c r="G14299" s="4"/>
      <c r="H14299" s="4"/>
      <c r="I14299" s="4"/>
      <c r="J14299" s="4"/>
      <c r="K14299" s="4"/>
      <c r="L14299" s="4"/>
      <c r="M14299" s="4"/>
    </row>
    <row r="14300" spans="1:13" x14ac:dyDescent="0.2">
      <c r="A14300" s="3"/>
      <c r="F14300" s="4"/>
      <c r="G14300" s="4"/>
      <c r="H14300" s="4"/>
      <c r="I14300" s="4"/>
      <c r="J14300" s="4"/>
      <c r="K14300" s="4"/>
      <c r="L14300" s="4"/>
      <c r="M14300" s="4"/>
    </row>
    <row r="14301" spans="1:13" x14ac:dyDescent="0.2">
      <c r="A14301" s="3"/>
      <c r="F14301" s="4"/>
      <c r="G14301" s="4"/>
      <c r="H14301" s="4"/>
      <c r="I14301" s="4"/>
      <c r="J14301" s="4"/>
      <c r="K14301" s="4"/>
      <c r="L14301" s="4"/>
      <c r="M14301" s="4"/>
    </row>
    <row r="14302" spans="1:13" x14ac:dyDescent="0.2">
      <c r="A14302" s="3"/>
      <c r="F14302" s="4"/>
      <c r="G14302" s="4"/>
      <c r="H14302" s="4"/>
      <c r="I14302" s="4"/>
      <c r="J14302" s="4"/>
      <c r="K14302" s="4"/>
      <c r="L14302" s="4"/>
      <c r="M14302" s="4"/>
    </row>
    <row r="14303" spans="1:13" x14ac:dyDescent="0.2">
      <c r="A14303" s="3"/>
      <c r="F14303" s="4"/>
      <c r="G14303" s="4"/>
      <c r="H14303" s="4"/>
      <c r="I14303" s="4"/>
      <c r="J14303" s="4"/>
      <c r="K14303" s="4"/>
      <c r="L14303" s="4"/>
      <c r="M14303" s="4"/>
    </row>
    <row r="14304" spans="1:13" x14ac:dyDescent="0.2">
      <c r="A14304" s="3"/>
      <c r="F14304" s="4"/>
      <c r="G14304" s="4"/>
      <c r="H14304" s="4"/>
      <c r="I14304" s="4"/>
      <c r="J14304" s="4"/>
      <c r="K14304" s="4"/>
      <c r="L14304" s="4"/>
      <c r="M14304" s="4"/>
    </row>
    <row r="14305" spans="1:13" x14ac:dyDescent="0.2">
      <c r="A14305" s="3"/>
      <c r="F14305" s="4"/>
      <c r="G14305" s="4"/>
      <c r="H14305" s="4"/>
      <c r="I14305" s="4"/>
      <c r="J14305" s="4"/>
      <c r="K14305" s="4"/>
      <c r="L14305" s="4"/>
      <c r="M14305" s="4"/>
    </row>
    <row r="14306" spans="1:13" x14ac:dyDescent="0.2">
      <c r="A14306" s="3"/>
      <c r="F14306" s="4"/>
      <c r="G14306" s="4"/>
      <c r="H14306" s="4"/>
      <c r="I14306" s="4"/>
      <c r="J14306" s="4"/>
      <c r="K14306" s="4"/>
      <c r="L14306" s="4"/>
      <c r="M14306" s="4"/>
    </row>
    <row r="14307" spans="1:13" x14ac:dyDescent="0.2">
      <c r="A14307" s="3"/>
      <c r="F14307" s="4"/>
      <c r="G14307" s="4"/>
      <c r="H14307" s="4"/>
      <c r="I14307" s="4"/>
      <c r="J14307" s="4"/>
      <c r="K14307" s="4"/>
      <c r="L14307" s="4"/>
      <c r="M14307" s="4"/>
    </row>
    <row r="14308" spans="1:13" x14ac:dyDescent="0.2">
      <c r="A14308" s="3"/>
      <c r="F14308" s="4"/>
      <c r="G14308" s="4"/>
      <c r="H14308" s="4"/>
      <c r="I14308" s="4"/>
      <c r="J14308" s="4"/>
      <c r="K14308" s="4"/>
      <c r="L14308" s="4"/>
      <c r="M14308" s="4"/>
    </row>
    <row r="14309" spans="1:13" x14ac:dyDescent="0.2">
      <c r="A14309" s="3"/>
      <c r="F14309" s="4"/>
      <c r="G14309" s="4"/>
      <c r="H14309" s="4"/>
      <c r="I14309" s="4"/>
      <c r="J14309" s="4"/>
      <c r="K14309" s="4"/>
      <c r="L14309" s="4"/>
      <c r="M14309" s="4"/>
    </row>
    <row r="14310" spans="1:13" x14ac:dyDescent="0.2">
      <c r="A14310" s="3"/>
      <c r="F14310" s="4"/>
      <c r="G14310" s="4"/>
      <c r="H14310" s="4"/>
      <c r="I14310" s="4"/>
      <c r="J14310" s="4"/>
      <c r="K14310" s="4"/>
      <c r="L14310" s="4"/>
      <c r="M14310" s="4"/>
    </row>
    <row r="14311" spans="1:13" x14ac:dyDescent="0.2">
      <c r="A14311" s="3"/>
      <c r="F14311" s="4"/>
      <c r="G14311" s="4"/>
      <c r="H14311" s="4"/>
      <c r="I14311" s="4"/>
      <c r="J14311" s="4"/>
      <c r="K14311" s="4"/>
      <c r="L14311" s="4"/>
      <c r="M14311" s="4"/>
    </row>
    <row r="14312" spans="1:13" x14ac:dyDescent="0.2">
      <c r="A14312" s="3"/>
      <c r="F14312" s="4"/>
      <c r="G14312" s="4"/>
      <c r="H14312" s="4"/>
      <c r="I14312" s="4"/>
      <c r="J14312" s="4"/>
      <c r="K14312" s="4"/>
      <c r="L14312" s="4"/>
      <c r="M14312" s="4"/>
    </row>
    <row r="14313" spans="1:13" x14ac:dyDescent="0.2">
      <c r="A14313" s="3"/>
      <c r="F14313" s="4"/>
      <c r="G14313" s="4"/>
      <c r="H14313" s="4"/>
      <c r="I14313" s="4"/>
      <c r="J14313" s="4"/>
      <c r="K14313" s="4"/>
      <c r="L14313" s="4"/>
      <c r="M14313" s="4"/>
    </row>
    <row r="14314" spans="1:13" x14ac:dyDescent="0.2">
      <c r="A14314" s="3"/>
      <c r="F14314" s="4"/>
      <c r="G14314" s="4"/>
      <c r="H14314" s="4"/>
      <c r="I14314" s="4"/>
      <c r="J14314" s="4"/>
      <c r="K14314" s="4"/>
      <c r="L14314" s="4"/>
      <c r="M14314" s="4"/>
    </row>
    <row r="14315" spans="1:13" x14ac:dyDescent="0.2">
      <c r="A14315" s="3"/>
      <c r="F14315" s="4"/>
      <c r="G14315" s="4"/>
      <c r="H14315" s="4"/>
      <c r="I14315" s="4"/>
      <c r="J14315" s="4"/>
      <c r="K14315" s="4"/>
      <c r="L14315" s="4"/>
      <c r="M14315" s="4"/>
    </row>
    <row r="14316" spans="1:13" x14ac:dyDescent="0.2">
      <c r="A14316" s="3"/>
      <c r="F14316" s="4"/>
      <c r="G14316" s="4"/>
      <c r="H14316" s="4"/>
      <c r="I14316" s="4"/>
      <c r="J14316" s="4"/>
      <c r="K14316" s="4"/>
      <c r="L14316" s="4"/>
      <c r="M14316" s="4"/>
    </row>
    <row r="14317" spans="1:13" x14ac:dyDescent="0.2">
      <c r="A14317" s="3"/>
      <c r="F14317" s="4"/>
      <c r="G14317" s="4"/>
      <c r="H14317" s="4"/>
      <c r="I14317" s="4"/>
      <c r="J14317" s="4"/>
      <c r="K14317" s="4"/>
      <c r="L14317" s="4"/>
      <c r="M14317" s="4"/>
    </row>
    <row r="14318" spans="1:13" x14ac:dyDescent="0.2">
      <c r="A14318" s="3"/>
      <c r="F14318" s="4"/>
      <c r="G14318" s="4"/>
      <c r="H14318" s="4"/>
      <c r="I14318" s="4"/>
      <c r="J14318" s="4"/>
      <c r="K14318" s="4"/>
      <c r="L14318" s="4"/>
      <c r="M14318" s="4"/>
    </row>
    <row r="14319" spans="1:13" x14ac:dyDescent="0.2">
      <c r="A14319" s="3"/>
      <c r="F14319" s="4"/>
      <c r="G14319" s="4"/>
      <c r="H14319" s="4"/>
      <c r="I14319" s="4"/>
      <c r="J14319" s="4"/>
      <c r="K14319" s="4"/>
      <c r="L14319" s="4"/>
      <c r="M14319" s="4"/>
    </row>
    <row r="14320" spans="1:13" x14ac:dyDescent="0.2">
      <c r="A14320" s="3"/>
      <c r="F14320" s="4"/>
      <c r="G14320" s="4"/>
      <c r="H14320" s="4"/>
      <c r="I14320" s="4"/>
      <c r="J14320" s="4"/>
      <c r="K14320" s="4"/>
      <c r="L14320" s="4"/>
      <c r="M14320" s="4"/>
    </row>
    <row r="14321" spans="1:13" x14ac:dyDescent="0.2">
      <c r="A14321" s="3"/>
      <c r="F14321" s="4"/>
      <c r="G14321" s="4"/>
      <c r="H14321" s="4"/>
      <c r="I14321" s="4"/>
      <c r="J14321" s="4"/>
      <c r="K14321" s="4"/>
      <c r="L14321" s="4"/>
      <c r="M14321" s="4"/>
    </row>
    <row r="14322" spans="1:13" x14ac:dyDescent="0.2">
      <c r="A14322" s="3"/>
      <c r="F14322" s="4"/>
      <c r="G14322" s="4"/>
      <c r="H14322" s="4"/>
      <c r="I14322" s="4"/>
      <c r="J14322" s="4"/>
      <c r="K14322" s="4"/>
      <c r="L14322" s="4"/>
      <c r="M14322" s="4"/>
    </row>
    <row r="14323" spans="1:13" x14ac:dyDescent="0.2">
      <c r="A14323" s="3"/>
      <c r="F14323" s="4"/>
      <c r="G14323" s="4"/>
      <c r="H14323" s="4"/>
      <c r="I14323" s="4"/>
      <c r="J14323" s="4"/>
      <c r="K14323" s="4"/>
      <c r="L14323" s="4"/>
      <c r="M14323" s="4"/>
    </row>
    <row r="14324" spans="1:13" x14ac:dyDescent="0.2">
      <c r="A14324" s="3"/>
      <c r="F14324" s="4"/>
      <c r="G14324" s="4"/>
      <c r="H14324" s="4"/>
      <c r="I14324" s="4"/>
      <c r="J14324" s="4"/>
      <c r="K14324" s="4"/>
      <c r="L14324" s="4"/>
      <c r="M14324" s="4"/>
    </row>
    <row r="14325" spans="1:13" x14ac:dyDescent="0.2">
      <c r="A14325" s="3"/>
      <c r="F14325" s="4"/>
      <c r="G14325" s="4"/>
      <c r="H14325" s="4"/>
      <c r="I14325" s="4"/>
      <c r="J14325" s="4"/>
      <c r="K14325" s="4"/>
      <c r="L14325" s="4"/>
      <c r="M14325" s="4"/>
    </row>
    <row r="14326" spans="1:13" x14ac:dyDescent="0.2">
      <c r="A14326" s="3"/>
      <c r="F14326" s="4"/>
      <c r="G14326" s="4"/>
      <c r="H14326" s="4"/>
      <c r="I14326" s="4"/>
      <c r="J14326" s="4"/>
      <c r="K14326" s="4"/>
      <c r="L14326" s="4"/>
      <c r="M14326" s="4"/>
    </row>
    <row r="14327" spans="1:13" x14ac:dyDescent="0.2">
      <c r="A14327" s="3"/>
      <c r="F14327" s="4"/>
      <c r="G14327" s="4"/>
      <c r="H14327" s="4"/>
      <c r="I14327" s="4"/>
      <c r="J14327" s="4"/>
      <c r="K14327" s="4"/>
      <c r="L14327" s="4"/>
      <c r="M14327" s="4"/>
    </row>
    <row r="14328" spans="1:13" x14ac:dyDescent="0.2">
      <c r="A14328" s="3"/>
      <c r="F14328" s="4"/>
      <c r="G14328" s="4"/>
      <c r="H14328" s="4"/>
      <c r="I14328" s="4"/>
      <c r="J14328" s="4"/>
      <c r="K14328" s="4"/>
      <c r="L14328" s="4"/>
      <c r="M14328" s="4"/>
    </row>
    <row r="14329" spans="1:13" x14ac:dyDescent="0.2">
      <c r="A14329" s="3"/>
      <c r="F14329" s="4"/>
      <c r="G14329" s="4"/>
      <c r="H14329" s="4"/>
      <c r="I14329" s="4"/>
      <c r="J14329" s="4"/>
      <c r="K14329" s="4"/>
      <c r="L14329" s="4"/>
      <c r="M14329" s="4"/>
    </row>
    <row r="14330" spans="1:13" x14ac:dyDescent="0.2">
      <c r="A14330" s="3"/>
      <c r="F14330" s="4"/>
      <c r="G14330" s="4"/>
      <c r="H14330" s="4"/>
      <c r="I14330" s="4"/>
      <c r="J14330" s="4"/>
      <c r="K14330" s="4"/>
      <c r="L14330" s="4"/>
      <c r="M14330" s="4"/>
    </row>
    <row r="14331" spans="1:13" x14ac:dyDescent="0.2">
      <c r="A14331" s="3"/>
      <c r="F14331" s="4"/>
      <c r="G14331" s="4"/>
      <c r="H14331" s="4"/>
      <c r="I14331" s="4"/>
      <c r="J14331" s="4"/>
      <c r="K14331" s="4"/>
      <c r="L14331" s="4"/>
      <c r="M14331" s="4"/>
    </row>
    <row r="14332" spans="1:13" x14ac:dyDescent="0.2">
      <c r="A14332" s="3"/>
      <c r="F14332" s="4"/>
      <c r="G14332" s="4"/>
      <c r="H14332" s="4"/>
      <c r="I14332" s="4"/>
      <c r="J14332" s="4"/>
      <c r="K14332" s="4"/>
      <c r="L14332" s="4"/>
      <c r="M14332" s="4"/>
    </row>
    <row r="14333" spans="1:13" x14ac:dyDescent="0.2">
      <c r="A14333" s="3"/>
      <c r="F14333" s="4"/>
      <c r="G14333" s="4"/>
      <c r="H14333" s="4"/>
      <c r="I14333" s="4"/>
      <c r="J14333" s="4"/>
      <c r="K14333" s="4"/>
      <c r="L14333" s="4"/>
      <c r="M14333" s="4"/>
    </row>
    <row r="14334" spans="1:13" x14ac:dyDescent="0.2">
      <c r="A14334" s="3"/>
      <c r="F14334" s="4"/>
      <c r="G14334" s="4"/>
      <c r="H14334" s="4"/>
      <c r="I14334" s="4"/>
      <c r="J14334" s="4"/>
      <c r="K14334" s="4"/>
      <c r="L14334" s="4"/>
      <c r="M14334" s="4"/>
    </row>
    <row r="14335" spans="1:13" x14ac:dyDescent="0.2">
      <c r="A14335" s="3"/>
      <c r="F14335" s="4"/>
      <c r="G14335" s="4"/>
      <c r="H14335" s="4"/>
      <c r="I14335" s="4"/>
      <c r="J14335" s="4"/>
      <c r="K14335" s="4"/>
      <c r="L14335" s="4"/>
      <c r="M14335" s="4"/>
    </row>
    <row r="14336" spans="1:13" x14ac:dyDescent="0.2">
      <c r="A14336" s="3"/>
      <c r="F14336" s="4"/>
      <c r="G14336" s="4"/>
      <c r="H14336" s="4"/>
      <c r="I14336" s="4"/>
      <c r="J14336" s="4"/>
      <c r="K14336" s="4"/>
      <c r="L14336" s="4"/>
      <c r="M14336" s="4"/>
    </row>
    <row r="14337" spans="1:13" x14ac:dyDescent="0.2">
      <c r="A14337" s="3"/>
      <c r="F14337" s="4"/>
      <c r="G14337" s="4"/>
      <c r="H14337" s="4"/>
      <c r="I14337" s="4"/>
      <c r="J14337" s="4"/>
      <c r="K14337" s="4"/>
      <c r="L14337" s="4"/>
      <c r="M14337" s="4"/>
    </row>
    <row r="14338" spans="1:13" x14ac:dyDescent="0.2">
      <c r="A14338" s="3"/>
      <c r="F14338" s="4"/>
      <c r="G14338" s="4"/>
      <c r="H14338" s="4"/>
      <c r="I14338" s="4"/>
      <c r="J14338" s="4"/>
      <c r="K14338" s="4"/>
      <c r="L14338" s="4"/>
      <c r="M14338" s="4"/>
    </row>
    <row r="14339" spans="1:13" x14ac:dyDescent="0.2">
      <c r="A14339" s="3"/>
      <c r="F14339" s="4"/>
      <c r="G14339" s="4"/>
      <c r="H14339" s="4"/>
      <c r="I14339" s="4"/>
      <c r="J14339" s="4"/>
      <c r="K14339" s="4"/>
      <c r="L14339" s="4"/>
      <c r="M14339" s="4"/>
    </row>
    <row r="14340" spans="1:13" x14ac:dyDescent="0.2">
      <c r="A14340" s="3"/>
      <c r="F14340" s="4"/>
      <c r="G14340" s="4"/>
      <c r="H14340" s="4"/>
      <c r="I14340" s="4"/>
      <c r="J14340" s="4"/>
      <c r="K14340" s="4"/>
      <c r="L14340" s="4"/>
      <c r="M14340" s="4"/>
    </row>
    <row r="14341" spans="1:13" x14ac:dyDescent="0.2">
      <c r="A14341" s="3"/>
      <c r="F14341" s="4"/>
      <c r="G14341" s="4"/>
      <c r="H14341" s="4"/>
      <c r="I14341" s="4"/>
      <c r="J14341" s="4"/>
      <c r="K14341" s="4"/>
      <c r="L14341" s="4"/>
      <c r="M14341" s="4"/>
    </row>
    <row r="14342" spans="1:13" x14ac:dyDescent="0.2">
      <c r="A14342" s="3"/>
      <c r="F14342" s="4"/>
      <c r="G14342" s="4"/>
      <c r="H14342" s="4"/>
      <c r="I14342" s="4"/>
      <c r="J14342" s="4"/>
      <c r="K14342" s="4"/>
      <c r="L14342" s="4"/>
      <c r="M14342" s="4"/>
    </row>
    <row r="14343" spans="1:13" x14ac:dyDescent="0.2">
      <c r="A14343" s="3"/>
      <c r="F14343" s="4"/>
      <c r="G14343" s="4"/>
      <c r="H14343" s="4"/>
      <c r="I14343" s="4"/>
      <c r="J14343" s="4"/>
      <c r="K14343" s="4"/>
      <c r="L14343" s="4"/>
      <c r="M14343" s="4"/>
    </row>
    <row r="14344" spans="1:13" x14ac:dyDescent="0.2">
      <c r="A14344" s="3"/>
      <c r="F14344" s="4"/>
      <c r="G14344" s="4"/>
      <c r="H14344" s="4"/>
      <c r="I14344" s="4"/>
      <c r="J14344" s="4"/>
      <c r="K14344" s="4"/>
      <c r="L14344" s="4"/>
      <c r="M14344" s="4"/>
    </row>
    <row r="14345" spans="1:13" x14ac:dyDescent="0.2">
      <c r="A14345" s="3"/>
      <c r="F14345" s="4"/>
      <c r="G14345" s="4"/>
      <c r="H14345" s="4"/>
      <c r="I14345" s="4"/>
      <c r="J14345" s="4"/>
      <c r="K14345" s="4"/>
      <c r="L14345" s="4"/>
      <c r="M14345" s="4"/>
    </row>
    <row r="14346" spans="1:13" x14ac:dyDescent="0.2">
      <c r="A14346" s="3"/>
      <c r="F14346" s="4"/>
      <c r="G14346" s="4"/>
      <c r="H14346" s="4"/>
      <c r="I14346" s="4"/>
      <c r="J14346" s="4"/>
      <c r="K14346" s="4"/>
      <c r="L14346" s="4"/>
      <c r="M14346" s="4"/>
    </row>
    <row r="14347" spans="1:13" x14ac:dyDescent="0.2">
      <c r="A14347" s="3"/>
      <c r="F14347" s="4"/>
      <c r="G14347" s="4"/>
      <c r="H14347" s="4"/>
      <c r="I14347" s="4"/>
      <c r="J14347" s="4"/>
      <c r="K14347" s="4"/>
      <c r="L14347" s="4"/>
      <c r="M14347" s="4"/>
    </row>
    <row r="14348" spans="1:13" x14ac:dyDescent="0.2">
      <c r="A14348" s="3"/>
      <c r="F14348" s="4"/>
      <c r="G14348" s="4"/>
      <c r="H14348" s="4"/>
      <c r="I14348" s="4"/>
      <c r="J14348" s="4"/>
      <c r="K14348" s="4"/>
      <c r="L14348" s="4"/>
      <c r="M14348" s="4"/>
    </row>
    <row r="14349" spans="1:13" x14ac:dyDescent="0.2">
      <c r="A14349" s="3"/>
      <c r="F14349" s="4"/>
      <c r="G14349" s="4"/>
      <c r="H14349" s="4"/>
      <c r="I14349" s="4"/>
      <c r="J14349" s="4"/>
      <c r="K14349" s="4"/>
      <c r="L14349" s="4"/>
      <c r="M14349" s="4"/>
    </row>
    <row r="14350" spans="1:13" x14ac:dyDescent="0.2">
      <c r="A14350" s="3"/>
      <c r="F14350" s="4"/>
      <c r="G14350" s="4"/>
      <c r="H14350" s="4"/>
      <c r="I14350" s="4"/>
      <c r="J14350" s="4"/>
      <c r="K14350" s="4"/>
      <c r="L14350" s="4"/>
      <c r="M14350" s="4"/>
    </row>
    <row r="14351" spans="1:13" x14ac:dyDescent="0.2">
      <c r="A14351" s="3"/>
      <c r="F14351" s="4"/>
      <c r="G14351" s="4"/>
      <c r="H14351" s="4"/>
      <c r="I14351" s="4"/>
      <c r="J14351" s="4"/>
      <c r="K14351" s="4"/>
      <c r="L14351" s="4"/>
      <c r="M14351" s="4"/>
    </row>
    <row r="14352" spans="1:13" x14ac:dyDescent="0.2">
      <c r="A14352" s="3"/>
      <c r="F14352" s="4"/>
      <c r="G14352" s="4"/>
      <c r="H14352" s="4"/>
      <c r="I14352" s="4"/>
      <c r="J14352" s="4"/>
      <c r="K14352" s="4"/>
      <c r="L14352" s="4"/>
      <c r="M14352" s="4"/>
    </row>
    <row r="14353" spans="1:13" x14ac:dyDescent="0.2">
      <c r="A14353" s="3"/>
      <c r="F14353" s="4"/>
      <c r="G14353" s="4"/>
      <c r="H14353" s="4"/>
      <c r="I14353" s="4"/>
      <c r="J14353" s="4"/>
      <c r="K14353" s="4"/>
      <c r="L14353" s="4"/>
      <c r="M14353" s="4"/>
    </row>
    <row r="14354" spans="1:13" x14ac:dyDescent="0.2">
      <c r="A14354" s="3"/>
      <c r="F14354" s="4"/>
      <c r="G14354" s="4"/>
      <c r="H14354" s="4"/>
      <c r="I14354" s="4"/>
      <c r="J14354" s="4"/>
      <c r="K14354" s="4"/>
      <c r="L14354" s="4"/>
      <c r="M14354" s="4"/>
    </row>
    <row r="14355" spans="1:13" x14ac:dyDescent="0.2">
      <c r="A14355" s="3"/>
      <c r="F14355" s="4"/>
      <c r="G14355" s="4"/>
      <c r="H14355" s="4"/>
      <c r="I14355" s="4"/>
      <c r="J14355" s="4"/>
      <c r="K14355" s="4"/>
      <c r="L14355" s="4"/>
      <c r="M14355" s="4"/>
    </row>
    <row r="14356" spans="1:13" x14ac:dyDescent="0.2">
      <c r="A14356" s="3"/>
      <c r="F14356" s="4"/>
      <c r="G14356" s="4"/>
      <c r="H14356" s="4"/>
      <c r="I14356" s="4"/>
      <c r="J14356" s="4"/>
      <c r="K14356" s="4"/>
      <c r="L14356" s="4"/>
      <c r="M14356" s="4"/>
    </row>
    <row r="14357" spans="1:13" x14ac:dyDescent="0.2">
      <c r="A14357" s="3"/>
      <c r="F14357" s="4"/>
      <c r="G14357" s="4"/>
      <c r="H14357" s="4"/>
      <c r="I14357" s="4"/>
      <c r="J14357" s="4"/>
      <c r="K14357" s="4"/>
      <c r="L14357" s="4"/>
      <c r="M14357" s="4"/>
    </row>
    <row r="14358" spans="1:13" x14ac:dyDescent="0.2">
      <c r="A14358" s="3"/>
      <c r="F14358" s="4"/>
      <c r="G14358" s="4"/>
      <c r="H14358" s="4"/>
      <c r="I14358" s="4"/>
      <c r="J14358" s="4"/>
      <c r="K14358" s="4"/>
      <c r="L14358" s="4"/>
      <c r="M14358" s="4"/>
    </row>
    <row r="14359" spans="1:13" x14ac:dyDescent="0.2">
      <c r="A14359" s="3"/>
      <c r="F14359" s="4"/>
      <c r="G14359" s="4"/>
      <c r="H14359" s="4"/>
      <c r="I14359" s="4"/>
      <c r="J14359" s="4"/>
      <c r="K14359" s="4"/>
      <c r="L14359" s="4"/>
      <c r="M14359" s="4"/>
    </row>
    <row r="14360" spans="1:13" x14ac:dyDescent="0.2">
      <c r="A14360" s="3"/>
      <c r="F14360" s="4"/>
      <c r="G14360" s="4"/>
      <c r="H14360" s="4"/>
      <c r="I14360" s="4"/>
      <c r="J14360" s="4"/>
      <c r="K14360" s="4"/>
      <c r="L14360" s="4"/>
      <c r="M14360" s="4"/>
    </row>
    <row r="14361" spans="1:13" x14ac:dyDescent="0.2">
      <c r="A14361" s="3"/>
      <c r="F14361" s="4"/>
      <c r="G14361" s="4"/>
      <c r="H14361" s="4"/>
      <c r="I14361" s="4"/>
      <c r="J14361" s="4"/>
      <c r="K14361" s="4"/>
      <c r="L14361" s="4"/>
      <c r="M14361" s="4"/>
    </row>
    <row r="14362" spans="1:13" x14ac:dyDescent="0.2">
      <c r="A14362" s="3"/>
      <c r="F14362" s="4"/>
      <c r="G14362" s="4"/>
      <c r="H14362" s="4"/>
      <c r="I14362" s="4"/>
      <c r="J14362" s="4"/>
      <c r="K14362" s="4"/>
      <c r="L14362" s="4"/>
      <c r="M14362" s="4"/>
    </row>
    <row r="14363" spans="1:13" x14ac:dyDescent="0.2">
      <c r="A14363" s="3"/>
      <c r="F14363" s="4"/>
      <c r="G14363" s="4"/>
      <c r="H14363" s="4"/>
      <c r="I14363" s="4"/>
      <c r="J14363" s="4"/>
      <c r="K14363" s="4"/>
      <c r="L14363" s="4"/>
      <c r="M14363" s="4"/>
    </row>
    <row r="14364" spans="1:13" x14ac:dyDescent="0.2">
      <c r="A14364" s="3"/>
      <c r="F14364" s="4"/>
      <c r="G14364" s="4"/>
      <c r="H14364" s="4"/>
      <c r="I14364" s="4"/>
      <c r="J14364" s="4"/>
      <c r="K14364" s="4"/>
      <c r="L14364" s="4"/>
      <c r="M14364" s="4"/>
    </row>
    <row r="14365" spans="1:13" x14ac:dyDescent="0.2">
      <c r="A14365" s="3"/>
      <c r="F14365" s="4"/>
      <c r="G14365" s="4"/>
      <c r="H14365" s="4"/>
      <c r="I14365" s="4"/>
      <c r="J14365" s="4"/>
      <c r="K14365" s="4"/>
      <c r="L14365" s="4"/>
      <c r="M14365" s="4"/>
    </row>
    <row r="14366" spans="1:13" x14ac:dyDescent="0.2">
      <c r="A14366" s="3"/>
      <c r="F14366" s="4"/>
      <c r="G14366" s="4"/>
      <c r="H14366" s="4"/>
      <c r="I14366" s="4"/>
      <c r="J14366" s="4"/>
      <c r="K14366" s="4"/>
      <c r="L14366" s="4"/>
      <c r="M14366" s="4"/>
    </row>
    <row r="14367" spans="1:13" x14ac:dyDescent="0.2">
      <c r="A14367" s="3"/>
      <c r="F14367" s="4"/>
      <c r="G14367" s="4"/>
      <c r="H14367" s="4"/>
      <c r="I14367" s="4"/>
      <c r="J14367" s="4"/>
      <c r="K14367" s="4"/>
      <c r="L14367" s="4"/>
      <c r="M14367" s="4"/>
    </row>
    <row r="14368" spans="1:13" x14ac:dyDescent="0.2">
      <c r="A14368" s="3"/>
      <c r="F14368" s="4"/>
      <c r="G14368" s="4"/>
      <c r="H14368" s="4"/>
      <c r="I14368" s="4"/>
      <c r="J14368" s="4"/>
      <c r="K14368" s="4"/>
      <c r="L14368" s="4"/>
      <c r="M14368" s="4"/>
    </row>
    <row r="14369" spans="1:13" x14ac:dyDescent="0.2">
      <c r="A14369" s="3"/>
      <c r="F14369" s="4"/>
      <c r="G14369" s="4"/>
      <c r="H14369" s="4"/>
      <c r="I14369" s="4"/>
      <c r="J14369" s="4"/>
      <c r="K14369" s="4"/>
      <c r="L14369" s="4"/>
      <c r="M14369" s="4"/>
    </row>
    <row r="14370" spans="1:13" x14ac:dyDescent="0.2">
      <c r="A14370" s="3"/>
      <c r="F14370" s="4"/>
      <c r="G14370" s="4"/>
      <c r="H14370" s="4"/>
      <c r="I14370" s="4"/>
      <c r="J14370" s="4"/>
      <c r="K14370" s="4"/>
      <c r="L14370" s="4"/>
      <c r="M14370" s="4"/>
    </row>
    <row r="14371" spans="1:13" x14ac:dyDescent="0.2">
      <c r="A14371" s="3"/>
      <c r="F14371" s="4"/>
      <c r="G14371" s="4"/>
      <c r="H14371" s="4"/>
      <c r="I14371" s="4"/>
      <c r="J14371" s="4"/>
      <c r="K14371" s="4"/>
      <c r="L14371" s="4"/>
      <c r="M14371" s="4"/>
    </row>
    <row r="14372" spans="1:13" x14ac:dyDescent="0.2">
      <c r="A14372" s="3"/>
      <c r="F14372" s="4"/>
      <c r="G14372" s="4"/>
      <c r="H14372" s="4"/>
      <c r="I14372" s="4"/>
      <c r="J14372" s="4"/>
      <c r="K14372" s="4"/>
      <c r="L14372" s="4"/>
      <c r="M14372" s="4"/>
    </row>
    <row r="14373" spans="1:13" x14ac:dyDescent="0.2">
      <c r="A14373" s="3"/>
      <c r="F14373" s="4"/>
      <c r="G14373" s="4"/>
      <c r="H14373" s="4"/>
      <c r="I14373" s="4"/>
      <c r="J14373" s="4"/>
      <c r="K14373" s="4"/>
      <c r="L14373" s="4"/>
      <c r="M14373" s="4"/>
    </row>
    <row r="14374" spans="1:13" x14ac:dyDescent="0.2">
      <c r="A14374" s="3"/>
      <c r="F14374" s="4"/>
      <c r="G14374" s="4"/>
      <c r="H14374" s="4"/>
      <c r="I14374" s="4"/>
      <c r="J14374" s="4"/>
      <c r="K14374" s="4"/>
      <c r="L14374" s="4"/>
      <c r="M14374" s="4"/>
    </row>
    <row r="14375" spans="1:13" x14ac:dyDescent="0.2">
      <c r="A14375" s="3"/>
      <c r="F14375" s="4"/>
      <c r="G14375" s="4"/>
      <c r="H14375" s="4"/>
      <c r="I14375" s="4"/>
      <c r="J14375" s="4"/>
      <c r="K14375" s="4"/>
      <c r="L14375" s="4"/>
      <c r="M14375" s="4"/>
    </row>
    <row r="14376" spans="1:13" x14ac:dyDescent="0.2">
      <c r="A14376" s="3"/>
      <c r="F14376" s="4"/>
      <c r="G14376" s="4"/>
      <c r="H14376" s="4"/>
      <c r="I14376" s="4"/>
      <c r="J14376" s="4"/>
      <c r="K14376" s="4"/>
      <c r="L14376" s="4"/>
      <c r="M14376" s="4"/>
    </row>
    <row r="14377" spans="1:13" x14ac:dyDescent="0.2">
      <c r="A14377" s="3"/>
      <c r="F14377" s="4"/>
      <c r="G14377" s="4"/>
      <c r="H14377" s="4"/>
      <c r="I14377" s="4"/>
      <c r="J14377" s="4"/>
      <c r="K14377" s="4"/>
      <c r="L14377" s="4"/>
      <c r="M14377" s="4"/>
    </row>
    <row r="14378" spans="1:13" x14ac:dyDescent="0.2">
      <c r="A14378" s="3"/>
      <c r="F14378" s="4"/>
      <c r="G14378" s="4"/>
      <c r="H14378" s="4"/>
      <c r="I14378" s="4"/>
      <c r="J14378" s="4"/>
      <c r="K14378" s="4"/>
      <c r="L14378" s="4"/>
      <c r="M14378" s="4"/>
    </row>
    <row r="14379" spans="1:13" x14ac:dyDescent="0.2">
      <c r="A14379" s="3"/>
      <c r="F14379" s="4"/>
      <c r="G14379" s="4"/>
      <c r="H14379" s="4"/>
      <c r="I14379" s="4"/>
      <c r="J14379" s="4"/>
      <c r="K14379" s="4"/>
      <c r="L14379" s="4"/>
      <c r="M14379" s="4"/>
    </row>
    <row r="14380" spans="1:13" x14ac:dyDescent="0.2">
      <c r="A14380" s="3"/>
      <c r="F14380" s="4"/>
      <c r="G14380" s="4"/>
      <c r="H14380" s="4"/>
      <c r="I14380" s="4"/>
      <c r="J14380" s="4"/>
      <c r="K14380" s="4"/>
      <c r="L14380" s="4"/>
      <c r="M14380" s="4"/>
    </row>
    <row r="14381" spans="1:13" x14ac:dyDescent="0.2">
      <c r="A14381" s="3"/>
      <c r="F14381" s="4"/>
      <c r="G14381" s="4"/>
      <c r="H14381" s="4"/>
      <c r="I14381" s="4"/>
      <c r="J14381" s="4"/>
      <c r="K14381" s="4"/>
      <c r="L14381" s="4"/>
      <c r="M14381" s="4"/>
    </row>
    <row r="14382" spans="1:13" x14ac:dyDescent="0.2">
      <c r="A14382" s="3"/>
      <c r="F14382" s="4"/>
      <c r="G14382" s="4"/>
      <c r="H14382" s="4"/>
      <c r="I14382" s="4"/>
      <c r="J14382" s="4"/>
      <c r="K14382" s="4"/>
      <c r="L14382" s="4"/>
      <c r="M14382" s="4"/>
    </row>
    <row r="14383" spans="1:13" x14ac:dyDescent="0.2">
      <c r="A14383" s="3"/>
      <c r="F14383" s="4"/>
      <c r="G14383" s="4"/>
      <c r="H14383" s="4"/>
      <c r="I14383" s="4"/>
      <c r="J14383" s="4"/>
      <c r="K14383" s="4"/>
      <c r="L14383" s="4"/>
      <c r="M14383" s="4"/>
    </row>
    <row r="14384" spans="1:13" x14ac:dyDescent="0.2">
      <c r="A14384" s="3"/>
      <c r="F14384" s="4"/>
      <c r="G14384" s="4"/>
      <c r="H14384" s="4"/>
      <c r="I14384" s="4"/>
      <c r="J14384" s="4"/>
      <c r="K14384" s="4"/>
      <c r="L14384" s="4"/>
      <c r="M14384" s="4"/>
    </row>
    <row r="14385" spans="1:13" x14ac:dyDescent="0.2">
      <c r="A14385" s="3"/>
      <c r="F14385" s="4"/>
      <c r="G14385" s="4"/>
      <c r="H14385" s="4"/>
      <c r="I14385" s="4"/>
      <c r="J14385" s="4"/>
      <c r="K14385" s="4"/>
      <c r="L14385" s="4"/>
      <c r="M14385" s="4"/>
    </row>
    <row r="14386" spans="1:13" x14ac:dyDescent="0.2">
      <c r="A14386" s="3"/>
      <c r="F14386" s="4"/>
      <c r="G14386" s="4"/>
      <c r="H14386" s="4"/>
      <c r="I14386" s="4"/>
      <c r="J14386" s="4"/>
      <c r="K14386" s="4"/>
      <c r="L14386" s="4"/>
      <c r="M14386" s="4"/>
    </row>
    <row r="14387" spans="1:13" x14ac:dyDescent="0.2">
      <c r="A14387" s="3"/>
      <c r="F14387" s="4"/>
      <c r="G14387" s="4"/>
      <c r="H14387" s="4"/>
      <c r="I14387" s="4"/>
      <c r="J14387" s="4"/>
      <c r="K14387" s="4"/>
      <c r="L14387" s="4"/>
      <c r="M14387" s="4"/>
    </row>
    <row r="14388" spans="1:13" x14ac:dyDescent="0.2">
      <c r="A14388" s="3"/>
      <c r="F14388" s="4"/>
      <c r="G14388" s="4"/>
      <c r="H14388" s="4"/>
      <c r="I14388" s="4"/>
      <c r="J14388" s="4"/>
      <c r="K14388" s="4"/>
      <c r="L14388" s="4"/>
      <c r="M14388" s="4"/>
    </row>
    <row r="14389" spans="1:13" x14ac:dyDescent="0.2">
      <c r="A14389" s="3"/>
      <c r="F14389" s="4"/>
      <c r="G14389" s="4"/>
      <c r="H14389" s="4"/>
      <c r="I14389" s="4"/>
      <c r="J14389" s="4"/>
      <c r="K14389" s="4"/>
      <c r="L14389" s="4"/>
      <c r="M14389" s="4"/>
    </row>
    <row r="14390" spans="1:13" x14ac:dyDescent="0.2">
      <c r="A14390" s="3"/>
      <c r="F14390" s="4"/>
      <c r="G14390" s="4"/>
      <c r="H14390" s="4"/>
      <c r="I14390" s="4"/>
      <c r="J14390" s="4"/>
      <c r="K14390" s="4"/>
      <c r="L14390" s="4"/>
      <c r="M14390" s="4"/>
    </row>
    <row r="14391" spans="1:13" x14ac:dyDescent="0.2">
      <c r="A14391" s="3"/>
      <c r="F14391" s="4"/>
      <c r="G14391" s="4"/>
      <c r="H14391" s="4"/>
      <c r="I14391" s="4"/>
      <c r="J14391" s="4"/>
      <c r="K14391" s="4"/>
      <c r="L14391" s="4"/>
      <c r="M14391" s="4"/>
    </row>
    <row r="14392" spans="1:13" x14ac:dyDescent="0.2">
      <c r="A14392" s="3"/>
      <c r="F14392" s="4"/>
      <c r="G14392" s="4"/>
      <c r="H14392" s="4"/>
      <c r="I14392" s="4"/>
      <c r="J14392" s="4"/>
      <c r="K14392" s="4"/>
      <c r="L14392" s="4"/>
      <c r="M14392" s="4"/>
    </row>
    <row r="14393" spans="1:13" x14ac:dyDescent="0.2">
      <c r="A14393" s="3"/>
      <c r="F14393" s="4"/>
      <c r="G14393" s="4"/>
      <c r="H14393" s="4"/>
      <c r="I14393" s="4"/>
      <c r="J14393" s="4"/>
      <c r="K14393" s="4"/>
      <c r="L14393" s="4"/>
      <c r="M14393" s="4"/>
    </row>
    <row r="14394" spans="1:13" x14ac:dyDescent="0.2">
      <c r="A14394" s="3"/>
      <c r="F14394" s="4"/>
      <c r="G14394" s="4"/>
      <c r="H14394" s="4"/>
      <c r="I14394" s="4"/>
      <c r="J14394" s="4"/>
      <c r="K14394" s="4"/>
      <c r="L14394" s="4"/>
      <c r="M14394" s="4"/>
    </row>
    <row r="14395" spans="1:13" x14ac:dyDescent="0.2">
      <c r="A14395" s="3"/>
      <c r="F14395" s="4"/>
      <c r="G14395" s="4"/>
      <c r="H14395" s="4"/>
      <c r="I14395" s="4"/>
      <c r="J14395" s="4"/>
      <c r="K14395" s="4"/>
      <c r="L14395" s="4"/>
      <c r="M14395" s="4"/>
    </row>
    <row r="14396" spans="1:13" x14ac:dyDescent="0.2">
      <c r="A14396" s="3"/>
      <c r="F14396" s="4"/>
      <c r="G14396" s="4"/>
      <c r="H14396" s="4"/>
      <c r="I14396" s="4"/>
      <c r="J14396" s="4"/>
      <c r="K14396" s="4"/>
      <c r="L14396" s="4"/>
      <c r="M14396" s="4"/>
    </row>
    <row r="14397" spans="1:13" x14ac:dyDescent="0.2">
      <c r="A14397" s="3"/>
      <c r="F14397" s="4"/>
      <c r="G14397" s="4"/>
      <c r="H14397" s="4"/>
      <c r="I14397" s="4"/>
      <c r="J14397" s="4"/>
      <c r="K14397" s="4"/>
      <c r="L14397" s="4"/>
      <c r="M14397" s="4"/>
    </row>
    <row r="14398" spans="1:13" x14ac:dyDescent="0.2">
      <c r="A14398" s="3"/>
      <c r="F14398" s="4"/>
      <c r="G14398" s="4"/>
      <c r="H14398" s="4"/>
      <c r="I14398" s="4"/>
      <c r="J14398" s="4"/>
      <c r="K14398" s="4"/>
      <c r="L14398" s="4"/>
      <c r="M14398" s="4"/>
    </row>
    <row r="14399" spans="1:13" x14ac:dyDescent="0.2">
      <c r="A14399" s="3"/>
      <c r="F14399" s="4"/>
      <c r="G14399" s="4"/>
      <c r="H14399" s="4"/>
      <c r="I14399" s="4"/>
      <c r="J14399" s="4"/>
      <c r="K14399" s="4"/>
      <c r="L14399" s="4"/>
      <c r="M14399" s="4"/>
    </row>
    <row r="14400" spans="1:13" x14ac:dyDescent="0.2">
      <c r="A14400" s="3"/>
      <c r="F14400" s="4"/>
      <c r="G14400" s="4"/>
      <c r="H14400" s="4"/>
      <c r="I14400" s="4"/>
      <c r="J14400" s="4"/>
      <c r="K14400" s="4"/>
      <c r="L14400" s="4"/>
      <c r="M14400" s="4"/>
    </row>
    <row r="14401" spans="1:13" x14ac:dyDescent="0.2">
      <c r="A14401" s="3"/>
      <c r="F14401" s="4"/>
      <c r="G14401" s="4"/>
      <c r="H14401" s="4"/>
      <c r="I14401" s="4"/>
      <c r="J14401" s="4"/>
      <c r="K14401" s="4"/>
      <c r="L14401" s="4"/>
      <c r="M14401" s="4"/>
    </row>
    <row r="14402" spans="1:13" x14ac:dyDescent="0.2">
      <c r="A14402" s="3"/>
      <c r="F14402" s="4"/>
      <c r="G14402" s="4"/>
      <c r="H14402" s="4"/>
      <c r="I14402" s="4"/>
      <c r="J14402" s="4"/>
      <c r="K14402" s="4"/>
      <c r="L14402" s="4"/>
      <c r="M14402" s="4"/>
    </row>
    <row r="14403" spans="1:13" x14ac:dyDescent="0.2">
      <c r="A14403" s="3"/>
      <c r="F14403" s="4"/>
      <c r="G14403" s="4"/>
      <c r="H14403" s="4"/>
      <c r="I14403" s="4"/>
      <c r="J14403" s="4"/>
      <c r="K14403" s="4"/>
      <c r="L14403" s="4"/>
      <c r="M14403" s="4"/>
    </row>
    <row r="14404" spans="1:13" x14ac:dyDescent="0.2">
      <c r="A14404" s="3"/>
      <c r="F14404" s="4"/>
      <c r="G14404" s="4"/>
      <c r="H14404" s="4"/>
      <c r="I14404" s="4"/>
      <c r="J14404" s="4"/>
      <c r="K14404" s="4"/>
      <c r="L14404" s="4"/>
      <c r="M14404" s="4"/>
    </row>
    <row r="14405" spans="1:13" x14ac:dyDescent="0.2">
      <c r="A14405" s="3"/>
      <c r="F14405" s="4"/>
      <c r="G14405" s="4"/>
      <c r="H14405" s="4"/>
      <c r="I14405" s="4"/>
      <c r="J14405" s="4"/>
      <c r="K14405" s="4"/>
      <c r="L14405" s="4"/>
      <c r="M14405" s="4"/>
    </row>
    <row r="14406" spans="1:13" x14ac:dyDescent="0.2">
      <c r="A14406" s="3"/>
      <c r="F14406" s="4"/>
      <c r="G14406" s="4"/>
      <c r="H14406" s="4"/>
      <c r="I14406" s="4"/>
      <c r="J14406" s="4"/>
      <c r="K14406" s="4"/>
      <c r="L14406" s="4"/>
      <c r="M14406" s="4"/>
    </row>
    <row r="14407" spans="1:13" x14ac:dyDescent="0.2">
      <c r="A14407" s="3"/>
      <c r="F14407" s="4"/>
      <c r="G14407" s="4"/>
      <c r="H14407" s="4"/>
      <c r="I14407" s="4"/>
      <c r="J14407" s="4"/>
      <c r="K14407" s="4"/>
      <c r="L14407" s="4"/>
      <c r="M14407" s="4"/>
    </row>
    <row r="14408" spans="1:13" x14ac:dyDescent="0.2">
      <c r="A14408" s="3"/>
      <c r="F14408" s="4"/>
      <c r="G14408" s="4"/>
      <c r="H14408" s="4"/>
      <c r="I14408" s="4"/>
      <c r="J14408" s="4"/>
      <c r="K14408" s="4"/>
      <c r="L14408" s="4"/>
      <c r="M14408" s="4"/>
    </row>
    <row r="14409" spans="1:13" x14ac:dyDescent="0.2">
      <c r="A14409" s="3"/>
      <c r="F14409" s="4"/>
      <c r="G14409" s="4"/>
      <c r="H14409" s="4"/>
      <c r="I14409" s="4"/>
      <c r="J14409" s="4"/>
      <c r="K14409" s="4"/>
      <c r="L14409" s="4"/>
      <c r="M14409" s="4"/>
    </row>
    <row r="14410" spans="1:13" x14ac:dyDescent="0.2">
      <c r="A14410" s="3"/>
      <c r="F14410" s="4"/>
      <c r="G14410" s="4"/>
      <c r="H14410" s="4"/>
      <c r="I14410" s="4"/>
      <c r="J14410" s="4"/>
      <c r="K14410" s="4"/>
      <c r="L14410" s="4"/>
      <c r="M14410" s="4"/>
    </row>
    <row r="14411" spans="1:13" x14ac:dyDescent="0.2">
      <c r="A14411" s="3"/>
      <c r="F14411" s="4"/>
      <c r="G14411" s="4"/>
      <c r="H14411" s="4"/>
      <c r="I14411" s="4"/>
      <c r="J14411" s="4"/>
      <c r="K14411" s="4"/>
      <c r="L14411" s="4"/>
      <c r="M14411" s="4"/>
    </row>
    <row r="14412" spans="1:13" x14ac:dyDescent="0.2">
      <c r="A14412" s="3"/>
      <c r="F14412" s="4"/>
      <c r="G14412" s="4"/>
      <c r="H14412" s="4"/>
      <c r="I14412" s="4"/>
      <c r="J14412" s="4"/>
      <c r="K14412" s="4"/>
      <c r="L14412" s="4"/>
      <c r="M14412" s="4"/>
    </row>
    <row r="14413" spans="1:13" x14ac:dyDescent="0.2">
      <c r="A14413" s="3"/>
      <c r="F14413" s="4"/>
      <c r="G14413" s="4"/>
      <c r="H14413" s="4"/>
      <c r="I14413" s="4"/>
      <c r="J14413" s="4"/>
      <c r="K14413" s="4"/>
      <c r="L14413" s="4"/>
      <c r="M14413" s="4"/>
    </row>
    <row r="14414" spans="1:13" x14ac:dyDescent="0.2">
      <c r="A14414" s="3"/>
      <c r="F14414" s="4"/>
      <c r="G14414" s="4"/>
      <c r="H14414" s="4"/>
      <c r="I14414" s="4"/>
      <c r="J14414" s="4"/>
      <c r="K14414" s="4"/>
      <c r="L14414" s="4"/>
      <c r="M14414" s="4"/>
    </row>
    <row r="14415" spans="1:13" x14ac:dyDescent="0.2">
      <c r="A14415" s="3"/>
      <c r="F14415" s="4"/>
      <c r="G14415" s="4"/>
      <c r="H14415" s="4"/>
      <c r="I14415" s="4"/>
      <c r="J14415" s="4"/>
      <c r="K14415" s="4"/>
      <c r="L14415" s="4"/>
      <c r="M14415" s="4"/>
    </row>
    <row r="14416" spans="1:13" x14ac:dyDescent="0.2">
      <c r="A14416" s="3"/>
      <c r="F14416" s="4"/>
      <c r="G14416" s="4"/>
      <c r="H14416" s="4"/>
      <c r="I14416" s="4"/>
      <c r="J14416" s="4"/>
      <c r="K14416" s="4"/>
      <c r="L14416" s="4"/>
      <c r="M14416" s="4"/>
    </row>
    <row r="14417" spans="1:13" x14ac:dyDescent="0.2">
      <c r="A14417" s="3"/>
      <c r="F14417" s="4"/>
      <c r="G14417" s="4"/>
      <c r="H14417" s="4"/>
      <c r="I14417" s="4"/>
      <c r="J14417" s="4"/>
      <c r="K14417" s="4"/>
      <c r="L14417" s="4"/>
      <c r="M14417" s="4"/>
    </row>
    <row r="14418" spans="1:13" x14ac:dyDescent="0.2">
      <c r="A14418" s="3"/>
      <c r="F14418" s="4"/>
      <c r="G14418" s="4"/>
      <c r="H14418" s="4"/>
      <c r="I14418" s="4"/>
      <c r="J14418" s="4"/>
      <c r="K14418" s="4"/>
      <c r="L14418" s="4"/>
      <c r="M14418" s="4"/>
    </row>
    <row r="14419" spans="1:13" x14ac:dyDescent="0.2">
      <c r="A14419" s="3"/>
      <c r="F14419" s="4"/>
      <c r="G14419" s="4"/>
      <c r="H14419" s="4"/>
      <c r="I14419" s="4"/>
      <c r="J14419" s="4"/>
      <c r="K14419" s="4"/>
      <c r="L14419" s="4"/>
      <c r="M14419" s="4"/>
    </row>
    <row r="14420" spans="1:13" x14ac:dyDescent="0.2">
      <c r="A14420" s="3"/>
      <c r="F14420" s="4"/>
      <c r="G14420" s="4"/>
      <c r="H14420" s="4"/>
      <c r="I14420" s="4"/>
      <c r="J14420" s="4"/>
      <c r="K14420" s="4"/>
      <c r="L14420" s="4"/>
      <c r="M14420" s="4"/>
    </row>
    <row r="14421" spans="1:13" x14ac:dyDescent="0.2">
      <c r="A14421" s="3"/>
      <c r="F14421" s="4"/>
      <c r="G14421" s="4"/>
      <c r="H14421" s="4"/>
      <c r="I14421" s="4"/>
      <c r="J14421" s="4"/>
      <c r="K14421" s="4"/>
      <c r="L14421" s="4"/>
      <c r="M14421" s="4"/>
    </row>
    <row r="14422" spans="1:13" x14ac:dyDescent="0.2">
      <c r="A14422" s="3"/>
      <c r="F14422" s="4"/>
      <c r="G14422" s="4"/>
      <c r="H14422" s="4"/>
      <c r="I14422" s="4"/>
      <c r="J14422" s="4"/>
      <c r="K14422" s="4"/>
      <c r="L14422" s="4"/>
      <c r="M14422" s="4"/>
    </row>
    <row r="14423" spans="1:13" x14ac:dyDescent="0.2">
      <c r="A14423" s="3"/>
      <c r="F14423" s="4"/>
      <c r="G14423" s="4"/>
      <c r="H14423" s="4"/>
      <c r="I14423" s="4"/>
      <c r="J14423" s="4"/>
      <c r="K14423" s="4"/>
      <c r="L14423" s="4"/>
      <c r="M14423" s="4"/>
    </row>
    <row r="14424" spans="1:13" x14ac:dyDescent="0.2">
      <c r="A14424" s="3"/>
      <c r="F14424" s="4"/>
      <c r="G14424" s="4"/>
      <c r="H14424" s="4"/>
      <c r="I14424" s="4"/>
      <c r="J14424" s="4"/>
      <c r="K14424" s="4"/>
      <c r="L14424" s="4"/>
      <c r="M14424" s="4"/>
    </row>
    <row r="14425" spans="1:13" x14ac:dyDescent="0.2">
      <c r="A14425" s="3"/>
      <c r="F14425" s="4"/>
      <c r="G14425" s="4"/>
      <c r="H14425" s="4"/>
      <c r="I14425" s="4"/>
      <c r="J14425" s="4"/>
      <c r="K14425" s="4"/>
      <c r="L14425" s="4"/>
      <c r="M14425" s="4"/>
    </row>
    <row r="14426" spans="1:13" x14ac:dyDescent="0.2">
      <c r="A14426" s="3"/>
      <c r="F14426" s="4"/>
      <c r="G14426" s="4"/>
      <c r="H14426" s="4"/>
      <c r="I14426" s="4"/>
      <c r="J14426" s="4"/>
      <c r="K14426" s="4"/>
      <c r="L14426" s="4"/>
      <c r="M14426" s="4"/>
    </row>
    <row r="14427" spans="1:13" x14ac:dyDescent="0.2">
      <c r="A14427" s="3"/>
      <c r="F14427" s="4"/>
      <c r="G14427" s="4"/>
      <c r="H14427" s="4"/>
      <c r="I14427" s="4"/>
      <c r="J14427" s="4"/>
      <c r="K14427" s="4"/>
      <c r="L14427" s="4"/>
      <c r="M14427" s="4"/>
    </row>
    <row r="14428" spans="1:13" x14ac:dyDescent="0.2">
      <c r="A14428" s="3"/>
      <c r="F14428" s="4"/>
      <c r="G14428" s="4"/>
      <c r="H14428" s="4"/>
      <c r="I14428" s="4"/>
      <c r="J14428" s="4"/>
      <c r="K14428" s="4"/>
      <c r="L14428" s="4"/>
      <c r="M14428" s="4"/>
    </row>
    <row r="14429" spans="1:13" x14ac:dyDescent="0.2">
      <c r="A14429" s="3"/>
      <c r="F14429" s="4"/>
      <c r="G14429" s="4"/>
      <c r="H14429" s="4"/>
      <c r="I14429" s="4"/>
      <c r="J14429" s="4"/>
      <c r="K14429" s="4"/>
      <c r="L14429" s="4"/>
      <c r="M14429" s="4"/>
    </row>
    <row r="14430" spans="1:13" x14ac:dyDescent="0.2">
      <c r="A14430" s="3"/>
      <c r="F14430" s="4"/>
      <c r="G14430" s="4"/>
      <c r="H14430" s="4"/>
      <c r="I14430" s="4"/>
      <c r="J14430" s="4"/>
      <c r="K14430" s="4"/>
      <c r="L14430" s="4"/>
      <c r="M14430" s="4"/>
    </row>
    <row r="14431" spans="1:13" x14ac:dyDescent="0.2">
      <c r="A14431" s="3"/>
      <c r="F14431" s="4"/>
      <c r="G14431" s="4"/>
      <c r="H14431" s="4"/>
      <c r="I14431" s="4"/>
      <c r="J14431" s="4"/>
      <c r="K14431" s="4"/>
      <c r="L14431" s="4"/>
      <c r="M14431" s="4"/>
    </row>
    <row r="14432" spans="1:13" x14ac:dyDescent="0.2">
      <c r="A14432" s="3"/>
      <c r="F14432" s="4"/>
      <c r="G14432" s="4"/>
      <c r="H14432" s="4"/>
      <c r="I14432" s="4"/>
      <c r="J14432" s="4"/>
      <c r="K14432" s="4"/>
      <c r="L14432" s="4"/>
      <c r="M14432" s="4"/>
    </row>
    <row r="14433" spans="1:13" x14ac:dyDescent="0.2">
      <c r="A14433" s="3"/>
      <c r="F14433" s="4"/>
      <c r="G14433" s="4"/>
      <c r="H14433" s="4"/>
      <c r="I14433" s="4"/>
      <c r="J14433" s="4"/>
      <c r="K14433" s="4"/>
      <c r="L14433" s="4"/>
      <c r="M14433" s="4"/>
    </row>
    <row r="14434" spans="1:13" x14ac:dyDescent="0.2">
      <c r="A14434" s="3"/>
      <c r="F14434" s="4"/>
      <c r="G14434" s="4"/>
      <c r="H14434" s="4"/>
      <c r="I14434" s="4"/>
      <c r="J14434" s="4"/>
      <c r="K14434" s="4"/>
      <c r="L14434" s="4"/>
      <c r="M14434" s="4"/>
    </row>
    <row r="14435" spans="1:13" x14ac:dyDescent="0.2">
      <c r="A14435" s="3"/>
      <c r="F14435" s="4"/>
      <c r="G14435" s="4"/>
      <c r="H14435" s="4"/>
      <c r="I14435" s="4"/>
      <c r="J14435" s="4"/>
      <c r="K14435" s="4"/>
      <c r="L14435" s="4"/>
      <c r="M14435" s="4"/>
    </row>
    <row r="14436" spans="1:13" x14ac:dyDescent="0.2">
      <c r="A14436" s="3"/>
      <c r="F14436" s="4"/>
      <c r="G14436" s="4"/>
      <c r="H14436" s="4"/>
      <c r="I14436" s="4"/>
      <c r="J14436" s="4"/>
      <c r="K14436" s="4"/>
      <c r="L14436" s="4"/>
      <c r="M14436" s="4"/>
    </row>
    <row r="14437" spans="1:13" x14ac:dyDescent="0.2">
      <c r="A14437" s="3"/>
      <c r="F14437" s="4"/>
      <c r="G14437" s="4"/>
      <c r="H14437" s="4"/>
      <c r="I14437" s="4"/>
      <c r="J14437" s="4"/>
      <c r="K14437" s="4"/>
      <c r="L14437" s="4"/>
      <c r="M14437" s="4"/>
    </row>
    <row r="14438" spans="1:13" x14ac:dyDescent="0.2">
      <c r="A14438" s="3"/>
      <c r="F14438" s="4"/>
      <c r="G14438" s="4"/>
      <c r="H14438" s="4"/>
      <c r="I14438" s="4"/>
      <c r="J14438" s="4"/>
      <c r="K14438" s="4"/>
      <c r="L14438" s="4"/>
      <c r="M14438" s="4"/>
    </row>
    <row r="14439" spans="1:13" x14ac:dyDescent="0.2">
      <c r="A14439" s="3"/>
      <c r="F14439" s="4"/>
      <c r="G14439" s="4"/>
      <c r="H14439" s="4"/>
      <c r="I14439" s="4"/>
      <c r="J14439" s="4"/>
      <c r="K14439" s="4"/>
      <c r="L14439" s="4"/>
      <c r="M14439" s="4"/>
    </row>
    <row r="14440" spans="1:13" x14ac:dyDescent="0.2">
      <c r="A14440" s="3"/>
      <c r="F14440" s="4"/>
      <c r="G14440" s="4"/>
      <c r="H14440" s="4"/>
      <c r="I14440" s="4"/>
      <c r="J14440" s="4"/>
      <c r="K14440" s="4"/>
      <c r="L14440" s="4"/>
      <c r="M14440" s="4"/>
    </row>
    <row r="14441" spans="1:13" x14ac:dyDescent="0.2">
      <c r="A14441" s="3"/>
      <c r="F14441" s="4"/>
      <c r="G14441" s="4"/>
      <c r="H14441" s="4"/>
      <c r="I14441" s="4"/>
      <c r="J14441" s="4"/>
      <c r="K14441" s="4"/>
      <c r="L14441" s="4"/>
      <c r="M14441" s="4"/>
    </row>
    <row r="14442" spans="1:13" x14ac:dyDescent="0.2">
      <c r="A14442" s="3"/>
      <c r="F14442" s="4"/>
      <c r="G14442" s="4"/>
      <c r="H14442" s="4"/>
      <c r="I14442" s="4"/>
      <c r="J14442" s="4"/>
      <c r="K14442" s="4"/>
      <c r="L14442" s="4"/>
      <c r="M14442" s="4"/>
    </row>
    <row r="14443" spans="1:13" x14ac:dyDescent="0.2">
      <c r="A14443" s="3"/>
      <c r="F14443" s="4"/>
      <c r="G14443" s="4"/>
      <c r="H14443" s="4"/>
      <c r="I14443" s="4"/>
      <c r="J14443" s="4"/>
      <c r="K14443" s="4"/>
      <c r="L14443" s="4"/>
      <c r="M14443" s="4"/>
    </row>
    <row r="14444" spans="1:13" x14ac:dyDescent="0.2">
      <c r="A14444" s="3"/>
      <c r="F14444" s="4"/>
      <c r="G14444" s="4"/>
      <c r="H14444" s="4"/>
      <c r="I14444" s="4"/>
      <c r="J14444" s="4"/>
      <c r="K14444" s="4"/>
      <c r="L14444" s="4"/>
      <c r="M14444" s="4"/>
    </row>
    <row r="14445" spans="1:13" x14ac:dyDescent="0.2">
      <c r="A14445" s="3"/>
      <c r="F14445" s="4"/>
      <c r="G14445" s="4"/>
      <c r="H14445" s="4"/>
      <c r="I14445" s="4"/>
      <c r="J14445" s="4"/>
      <c r="K14445" s="4"/>
      <c r="L14445" s="4"/>
      <c r="M14445" s="4"/>
    </row>
    <row r="14446" spans="1:13" x14ac:dyDescent="0.2">
      <c r="A14446" s="3"/>
      <c r="F14446" s="4"/>
      <c r="G14446" s="4"/>
      <c r="H14446" s="4"/>
      <c r="I14446" s="4"/>
      <c r="J14446" s="4"/>
      <c r="K14446" s="4"/>
      <c r="L14446" s="4"/>
      <c r="M14446" s="4"/>
    </row>
    <row r="14447" spans="1:13" x14ac:dyDescent="0.2">
      <c r="A14447" s="3"/>
      <c r="F14447" s="4"/>
      <c r="G14447" s="4"/>
      <c r="H14447" s="4"/>
      <c r="I14447" s="4"/>
      <c r="J14447" s="4"/>
      <c r="K14447" s="4"/>
      <c r="L14447" s="4"/>
      <c r="M14447" s="4"/>
    </row>
    <row r="14448" spans="1:13" x14ac:dyDescent="0.2">
      <c r="A14448" s="3"/>
      <c r="F14448" s="4"/>
      <c r="G14448" s="4"/>
      <c r="H14448" s="4"/>
      <c r="I14448" s="4"/>
      <c r="J14448" s="4"/>
      <c r="K14448" s="4"/>
      <c r="L14448" s="4"/>
      <c r="M14448" s="4"/>
    </row>
    <row r="14449" spans="1:13" x14ac:dyDescent="0.2">
      <c r="A14449" s="3"/>
      <c r="F14449" s="4"/>
      <c r="G14449" s="4"/>
      <c r="H14449" s="4"/>
      <c r="I14449" s="4"/>
      <c r="J14449" s="4"/>
      <c r="K14449" s="4"/>
      <c r="L14449" s="4"/>
      <c r="M14449" s="4"/>
    </row>
    <row r="14450" spans="1:13" x14ac:dyDescent="0.2">
      <c r="A14450" s="3"/>
      <c r="F14450" s="4"/>
      <c r="G14450" s="4"/>
      <c r="H14450" s="4"/>
      <c r="I14450" s="4"/>
      <c r="J14450" s="4"/>
      <c r="K14450" s="4"/>
      <c r="L14450" s="4"/>
      <c r="M14450" s="4"/>
    </row>
    <row r="14451" spans="1:13" x14ac:dyDescent="0.2">
      <c r="A14451" s="3"/>
      <c r="F14451" s="4"/>
      <c r="G14451" s="4"/>
      <c r="H14451" s="4"/>
      <c r="I14451" s="4"/>
      <c r="J14451" s="4"/>
      <c r="K14451" s="4"/>
      <c r="L14451" s="4"/>
      <c r="M14451" s="4"/>
    </row>
    <row r="14452" spans="1:13" x14ac:dyDescent="0.2">
      <c r="A14452" s="3"/>
      <c r="F14452" s="4"/>
      <c r="G14452" s="4"/>
      <c r="H14452" s="4"/>
      <c r="I14452" s="4"/>
      <c r="J14452" s="4"/>
      <c r="K14452" s="4"/>
      <c r="L14452" s="4"/>
      <c r="M14452" s="4"/>
    </row>
    <row r="14453" spans="1:13" x14ac:dyDescent="0.2">
      <c r="A14453" s="3"/>
      <c r="F14453" s="4"/>
      <c r="G14453" s="4"/>
      <c r="H14453" s="4"/>
      <c r="I14453" s="4"/>
      <c r="J14453" s="4"/>
      <c r="K14453" s="4"/>
      <c r="L14453" s="4"/>
      <c r="M14453" s="4"/>
    </row>
    <row r="14454" spans="1:13" x14ac:dyDescent="0.2">
      <c r="A14454" s="3"/>
      <c r="F14454" s="4"/>
      <c r="G14454" s="4"/>
      <c r="H14454" s="4"/>
      <c r="I14454" s="4"/>
      <c r="J14454" s="4"/>
      <c r="K14454" s="4"/>
      <c r="L14454" s="4"/>
      <c r="M14454" s="4"/>
    </row>
    <row r="14455" spans="1:13" x14ac:dyDescent="0.2">
      <c r="A14455" s="3"/>
      <c r="F14455" s="4"/>
      <c r="G14455" s="4"/>
      <c r="H14455" s="4"/>
      <c r="I14455" s="4"/>
      <c r="J14455" s="4"/>
      <c r="K14455" s="4"/>
      <c r="L14455" s="4"/>
      <c r="M14455" s="4"/>
    </row>
    <row r="14456" spans="1:13" x14ac:dyDescent="0.2">
      <c r="A14456" s="3"/>
      <c r="F14456" s="4"/>
      <c r="G14456" s="4"/>
      <c r="H14456" s="4"/>
      <c r="I14456" s="4"/>
      <c r="J14456" s="4"/>
      <c r="K14456" s="4"/>
      <c r="L14456" s="4"/>
      <c r="M14456" s="4"/>
    </row>
    <row r="14457" spans="1:13" x14ac:dyDescent="0.2">
      <c r="A14457" s="3"/>
      <c r="F14457" s="4"/>
      <c r="G14457" s="4"/>
      <c r="H14457" s="4"/>
      <c r="I14457" s="4"/>
      <c r="J14457" s="4"/>
      <c r="K14457" s="4"/>
      <c r="L14457" s="4"/>
      <c r="M14457" s="4"/>
    </row>
    <row r="14458" spans="1:13" x14ac:dyDescent="0.2">
      <c r="A14458" s="3"/>
      <c r="F14458" s="4"/>
      <c r="G14458" s="4"/>
      <c r="H14458" s="4"/>
      <c r="I14458" s="4"/>
      <c r="J14458" s="4"/>
      <c r="K14458" s="4"/>
      <c r="L14458" s="4"/>
      <c r="M14458" s="4"/>
    </row>
    <row r="14459" spans="1:13" x14ac:dyDescent="0.2">
      <c r="A14459" s="3"/>
      <c r="F14459" s="4"/>
      <c r="G14459" s="4"/>
      <c r="H14459" s="4"/>
      <c r="I14459" s="4"/>
      <c r="J14459" s="4"/>
      <c r="K14459" s="4"/>
      <c r="L14459" s="4"/>
      <c r="M14459" s="4"/>
    </row>
    <row r="14460" spans="1:13" x14ac:dyDescent="0.2">
      <c r="A14460" s="3"/>
      <c r="F14460" s="4"/>
      <c r="G14460" s="4"/>
      <c r="H14460" s="4"/>
      <c r="I14460" s="4"/>
      <c r="J14460" s="4"/>
      <c r="K14460" s="4"/>
      <c r="L14460" s="4"/>
      <c r="M14460" s="4"/>
    </row>
    <row r="14461" spans="1:13" x14ac:dyDescent="0.2">
      <c r="A14461" s="3"/>
      <c r="F14461" s="4"/>
      <c r="G14461" s="4"/>
      <c r="H14461" s="4"/>
      <c r="I14461" s="4"/>
      <c r="J14461" s="4"/>
      <c r="K14461" s="4"/>
      <c r="L14461" s="4"/>
      <c r="M14461" s="4"/>
    </row>
    <row r="14462" spans="1:13" x14ac:dyDescent="0.2">
      <c r="A14462" s="3"/>
      <c r="F14462" s="4"/>
      <c r="G14462" s="4"/>
      <c r="H14462" s="4"/>
      <c r="I14462" s="4"/>
      <c r="J14462" s="4"/>
      <c r="K14462" s="4"/>
      <c r="L14462" s="4"/>
      <c r="M14462" s="4"/>
    </row>
    <row r="14463" spans="1:13" x14ac:dyDescent="0.2">
      <c r="A14463" s="3"/>
      <c r="F14463" s="4"/>
      <c r="G14463" s="4"/>
      <c r="H14463" s="4"/>
      <c r="I14463" s="4"/>
      <c r="J14463" s="4"/>
      <c r="K14463" s="4"/>
      <c r="L14463" s="4"/>
      <c r="M14463" s="4"/>
    </row>
    <row r="14464" spans="1:13" x14ac:dyDescent="0.2">
      <c r="A14464" s="3"/>
      <c r="F14464" s="4"/>
      <c r="G14464" s="4"/>
      <c r="H14464" s="4"/>
      <c r="I14464" s="4"/>
      <c r="J14464" s="4"/>
      <c r="K14464" s="4"/>
      <c r="L14464" s="4"/>
      <c r="M14464" s="4"/>
    </row>
    <row r="14465" spans="1:13" x14ac:dyDescent="0.2">
      <c r="A14465" s="3"/>
      <c r="F14465" s="4"/>
      <c r="G14465" s="4"/>
      <c r="H14465" s="4"/>
      <c r="I14465" s="4"/>
      <c r="J14465" s="4"/>
      <c r="K14465" s="4"/>
      <c r="L14465" s="4"/>
      <c r="M14465" s="4"/>
    </row>
    <row r="14466" spans="1:13" x14ac:dyDescent="0.2">
      <c r="A14466" s="3"/>
      <c r="F14466" s="4"/>
      <c r="G14466" s="4"/>
      <c r="H14466" s="4"/>
      <c r="I14466" s="4"/>
      <c r="J14466" s="4"/>
      <c r="K14466" s="4"/>
      <c r="L14466" s="4"/>
      <c r="M14466" s="4"/>
    </row>
    <row r="14467" spans="1:13" x14ac:dyDescent="0.2">
      <c r="A14467" s="3"/>
      <c r="F14467" s="4"/>
      <c r="G14467" s="4"/>
      <c r="H14467" s="4"/>
      <c r="I14467" s="4"/>
      <c r="J14467" s="4"/>
      <c r="K14467" s="4"/>
      <c r="L14467" s="4"/>
      <c r="M14467" s="4"/>
    </row>
    <row r="14468" spans="1:13" x14ac:dyDescent="0.2">
      <c r="A14468" s="3"/>
      <c r="F14468" s="4"/>
      <c r="G14468" s="4"/>
      <c r="H14468" s="4"/>
      <c r="I14468" s="4"/>
      <c r="J14468" s="4"/>
      <c r="K14468" s="4"/>
      <c r="L14468" s="4"/>
      <c r="M14468" s="4"/>
    </row>
    <row r="14469" spans="1:13" x14ac:dyDescent="0.2">
      <c r="A14469" s="3"/>
      <c r="F14469" s="4"/>
      <c r="G14469" s="4"/>
      <c r="H14469" s="4"/>
      <c r="I14469" s="4"/>
      <c r="J14469" s="4"/>
      <c r="K14469" s="4"/>
      <c r="L14469" s="4"/>
      <c r="M14469" s="4"/>
    </row>
    <row r="14470" spans="1:13" x14ac:dyDescent="0.2">
      <c r="A14470" s="3"/>
      <c r="F14470" s="4"/>
      <c r="G14470" s="4"/>
      <c r="H14470" s="4"/>
      <c r="I14470" s="4"/>
      <c r="J14470" s="4"/>
      <c r="K14470" s="4"/>
      <c r="L14470" s="4"/>
      <c r="M14470" s="4"/>
    </row>
    <row r="14471" spans="1:13" x14ac:dyDescent="0.2">
      <c r="A14471" s="3"/>
      <c r="F14471" s="4"/>
      <c r="G14471" s="4"/>
      <c r="H14471" s="4"/>
      <c r="I14471" s="4"/>
      <c r="J14471" s="4"/>
      <c r="K14471" s="4"/>
      <c r="L14471" s="4"/>
      <c r="M14471" s="4"/>
    </row>
    <row r="14472" spans="1:13" x14ac:dyDescent="0.2">
      <c r="A14472" s="3"/>
      <c r="F14472" s="4"/>
      <c r="G14472" s="4"/>
      <c r="H14472" s="4"/>
      <c r="I14472" s="4"/>
      <c r="J14472" s="4"/>
      <c r="K14472" s="4"/>
      <c r="L14472" s="4"/>
      <c r="M14472" s="4"/>
    </row>
    <row r="14473" spans="1:13" x14ac:dyDescent="0.2">
      <c r="A14473" s="3"/>
      <c r="F14473" s="4"/>
      <c r="G14473" s="4"/>
      <c r="H14473" s="4"/>
      <c r="I14473" s="4"/>
      <c r="J14473" s="4"/>
      <c r="K14473" s="4"/>
      <c r="L14473" s="4"/>
      <c r="M14473" s="4"/>
    </row>
    <row r="14474" spans="1:13" x14ac:dyDescent="0.2">
      <c r="A14474" s="3"/>
      <c r="F14474" s="4"/>
      <c r="G14474" s="4"/>
      <c r="H14474" s="4"/>
      <c r="I14474" s="4"/>
      <c r="J14474" s="4"/>
      <c r="K14474" s="4"/>
      <c r="L14474" s="4"/>
      <c r="M14474" s="4"/>
    </row>
    <row r="14475" spans="1:13" x14ac:dyDescent="0.2">
      <c r="A14475" s="3"/>
      <c r="F14475" s="4"/>
      <c r="G14475" s="4"/>
      <c r="H14475" s="4"/>
      <c r="I14475" s="4"/>
      <c r="J14475" s="4"/>
      <c r="K14475" s="4"/>
      <c r="L14475" s="4"/>
      <c r="M14475" s="4"/>
    </row>
    <row r="14476" spans="1:13" x14ac:dyDescent="0.2">
      <c r="A14476" s="3"/>
      <c r="F14476" s="4"/>
      <c r="G14476" s="4"/>
      <c r="H14476" s="4"/>
      <c r="I14476" s="4"/>
      <c r="J14476" s="4"/>
      <c r="K14476" s="4"/>
      <c r="L14476" s="4"/>
      <c r="M14476" s="4"/>
    </row>
    <row r="14477" spans="1:13" x14ac:dyDescent="0.2">
      <c r="A14477" s="3"/>
      <c r="F14477" s="4"/>
      <c r="G14477" s="4"/>
      <c r="H14477" s="4"/>
      <c r="I14477" s="4"/>
      <c r="J14477" s="4"/>
      <c r="K14477" s="4"/>
      <c r="L14477" s="4"/>
      <c r="M14477" s="4"/>
    </row>
    <row r="14478" spans="1:13" x14ac:dyDescent="0.2">
      <c r="A14478" s="3"/>
      <c r="F14478" s="4"/>
      <c r="G14478" s="4"/>
      <c r="H14478" s="4"/>
      <c r="I14478" s="4"/>
      <c r="J14478" s="4"/>
      <c r="K14478" s="4"/>
      <c r="L14478" s="4"/>
      <c r="M14478" s="4"/>
    </row>
    <row r="14479" spans="1:13" x14ac:dyDescent="0.2">
      <c r="A14479" s="3"/>
      <c r="F14479" s="4"/>
      <c r="G14479" s="4"/>
      <c r="H14479" s="4"/>
      <c r="I14479" s="4"/>
      <c r="J14479" s="4"/>
      <c r="K14479" s="4"/>
      <c r="L14479" s="4"/>
      <c r="M14479" s="4"/>
    </row>
    <row r="14480" spans="1:13" x14ac:dyDescent="0.2">
      <c r="A14480" s="3"/>
      <c r="F14480" s="4"/>
      <c r="G14480" s="4"/>
      <c r="H14480" s="4"/>
      <c r="I14480" s="4"/>
      <c r="J14480" s="4"/>
      <c r="K14480" s="4"/>
      <c r="L14480" s="4"/>
      <c r="M14480" s="4"/>
    </row>
    <row r="14481" spans="1:13" x14ac:dyDescent="0.2">
      <c r="A14481" s="3"/>
      <c r="F14481" s="4"/>
      <c r="G14481" s="4"/>
      <c r="H14481" s="4"/>
      <c r="I14481" s="4"/>
      <c r="J14481" s="4"/>
      <c r="K14481" s="4"/>
      <c r="L14481" s="4"/>
      <c r="M14481" s="4"/>
    </row>
    <row r="14482" spans="1:13" x14ac:dyDescent="0.2">
      <c r="A14482" s="3"/>
      <c r="F14482" s="4"/>
      <c r="G14482" s="4"/>
      <c r="H14482" s="4"/>
      <c r="I14482" s="4"/>
      <c r="J14482" s="4"/>
      <c r="K14482" s="4"/>
      <c r="L14482" s="4"/>
      <c r="M14482" s="4"/>
    </row>
    <row r="14483" spans="1:13" x14ac:dyDescent="0.2">
      <c r="A14483" s="3"/>
      <c r="F14483" s="4"/>
      <c r="G14483" s="4"/>
      <c r="H14483" s="4"/>
      <c r="I14483" s="4"/>
      <c r="J14483" s="4"/>
      <c r="K14483" s="4"/>
      <c r="L14483" s="4"/>
      <c r="M14483" s="4"/>
    </row>
    <row r="14484" spans="1:13" x14ac:dyDescent="0.2">
      <c r="A14484" s="3"/>
      <c r="F14484" s="4"/>
      <c r="G14484" s="4"/>
      <c r="H14484" s="4"/>
      <c r="I14484" s="4"/>
      <c r="J14484" s="4"/>
      <c r="K14484" s="4"/>
      <c r="L14484" s="4"/>
      <c r="M14484" s="4"/>
    </row>
    <row r="14485" spans="1:13" x14ac:dyDescent="0.2">
      <c r="A14485" s="3"/>
      <c r="F14485" s="4"/>
      <c r="G14485" s="4"/>
      <c r="H14485" s="4"/>
      <c r="I14485" s="4"/>
      <c r="J14485" s="4"/>
      <c r="K14485" s="4"/>
      <c r="L14485" s="4"/>
      <c r="M14485" s="4"/>
    </row>
    <row r="14486" spans="1:13" x14ac:dyDescent="0.2">
      <c r="A14486" s="3"/>
      <c r="F14486" s="4"/>
      <c r="G14486" s="4"/>
      <c r="H14486" s="4"/>
      <c r="I14486" s="4"/>
      <c r="J14486" s="4"/>
      <c r="K14486" s="4"/>
      <c r="L14486" s="4"/>
      <c r="M14486" s="4"/>
    </row>
    <row r="14487" spans="1:13" x14ac:dyDescent="0.2">
      <c r="A14487" s="3"/>
      <c r="F14487" s="4"/>
      <c r="G14487" s="4"/>
      <c r="H14487" s="4"/>
      <c r="I14487" s="4"/>
      <c r="J14487" s="4"/>
      <c r="K14487" s="4"/>
      <c r="L14487" s="4"/>
      <c r="M14487" s="4"/>
    </row>
    <row r="14488" spans="1:13" x14ac:dyDescent="0.2">
      <c r="A14488" s="3"/>
      <c r="F14488" s="4"/>
      <c r="G14488" s="4"/>
      <c r="H14488" s="4"/>
      <c r="I14488" s="4"/>
      <c r="J14488" s="4"/>
      <c r="K14488" s="4"/>
      <c r="L14488" s="4"/>
      <c r="M14488" s="4"/>
    </row>
    <row r="14489" spans="1:13" x14ac:dyDescent="0.2">
      <c r="A14489" s="3"/>
      <c r="F14489" s="4"/>
      <c r="G14489" s="4"/>
      <c r="H14489" s="4"/>
      <c r="I14489" s="4"/>
      <c r="J14489" s="4"/>
      <c r="K14489" s="4"/>
      <c r="L14489" s="4"/>
      <c r="M14489" s="4"/>
    </row>
    <row r="14490" spans="1:13" x14ac:dyDescent="0.2">
      <c r="A14490" s="3"/>
      <c r="F14490" s="4"/>
      <c r="G14490" s="4"/>
      <c r="H14490" s="4"/>
      <c r="I14490" s="4"/>
      <c r="J14490" s="4"/>
      <c r="K14490" s="4"/>
      <c r="L14490" s="4"/>
      <c r="M14490" s="4"/>
    </row>
    <row r="14491" spans="1:13" x14ac:dyDescent="0.2">
      <c r="A14491" s="3"/>
      <c r="F14491" s="4"/>
      <c r="G14491" s="4"/>
      <c r="H14491" s="4"/>
      <c r="I14491" s="4"/>
      <c r="J14491" s="4"/>
      <c r="K14491" s="4"/>
      <c r="L14491" s="4"/>
      <c r="M14491" s="4"/>
    </row>
    <row r="14492" spans="1:13" x14ac:dyDescent="0.2">
      <c r="A14492" s="3"/>
      <c r="F14492" s="4"/>
      <c r="G14492" s="4"/>
      <c r="H14492" s="4"/>
      <c r="I14492" s="4"/>
      <c r="J14492" s="4"/>
      <c r="K14492" s="4"/>
      <c r="L14492" s="4"/>
      <c r="M14492" s="4"/>
    </row>
    <row r="14493" spans="1:13" x14ac:dyDescent="0.2">
      <c r="A14493" s="3"/>
      <c r="F14493" s="4"/>
      <c r="G14493" s="4"/>
      <c r="H14493" s="4"/>
      <c r="I14493" s="4"/>
      <c r="J14493" s="4"/>
      <c r="K14493" s="4"/>
      <c r="L14493" s="4"/>
      <c r="M14493" s="4"/>
    </row>
    <row r="14494" spans="1:13" x14ac:dyDescent="0.2">
      <c r="A14494" s="3"/>
      <c r="F14494" s="4"/>
      <c r="G14494" s="4"/>
      <c r="H14494" s="4"/>
      <c r="I14494" s="4"/>
      <c r="J14494" s="4"/>
      <c r="K14494" s="4"/>
      <c r="L14494" s="4"/>
      <c r="M14494" s="4"/>
    </row>
    <row r="14495" spans="1:13" x14ac:dyDescent="0.2">
      <c r="A14495" s="3"/>
      <c r="F14495" s="4"/>
      <c r="G14495" s="4"/>
      <c r="H14495" s="4"/>
      <c r="I14495" s="4"/>
      <c r="J14495" s="4"/>
      <c r="K14495" s="4"/>
      <c r="L14495" s="4"/>
      <c r="M14495" s="4"/>
    </row>
    <row r="14496" spans="1:13" x14ac:dyDescent="0.2">
      <c r="A14496" s="3"/>
      <c r="F14496" s="4"/>
      <c r="G14496" s="4"/>
      <c r="H14496" s="4"/>
      <c r="I14496" s="4"/>
      <c r="J14496" s="4"/>
      <c r="K14496" s="4"/>
      <c r="L14496" s="4"/>
      <c r="M14496" s="4"/>
    </row>
    <row r="14497" spans="1:13" x14ac:dyDescent="0.2">
      <c r="A14497" s="3"/>
      <c r="F14497" s="4"/>
      <c r="G14497" s="4"/>
      <c r="H14497" s="4"/>
      <c r="I14497" s="4"/>
      <c r="J14497" s="4"/>
      <c r="K14497" s="4"/>
      <c r="L14497" s="4"/>
      <c r="M14497" s="4"/>
    </row>
    <row r="14498" spans="1:13" x14ac:dyDescent="0.2">
      <c r="A14498" s="3"/>
      <c r="F14498" s="4"/>
      <c r="G14498" s="4"/>
      <c r="H14498" s="4"/>
      <c r="I14498" s="4"/>
      <c r="J14498" s="4"/>
      <c r="K14498" s="4"/>
      <c r="L14498" s="4"/>
      <c r="M14498" s="4"/>
    </row>
    <row r="14499" spans="1:13" x14ac:dyDescent="0.2">
      <c r="A14499" s="3"/>
      <c r="F14499" s="4"/>
      <c r="G14499" s="4"/>
      <c r="H14499" s="4"/>
      <c r="I14499" s="4"/>
      <c r="J14499" s="4"/>
      <c r="K14499" s="4"/>
      <c r="L14499" s="4"/>
      <c r="M14499" s="4"/>
    </row>
    <row r="14500" spans="1:13" x14ac:dyDescent="0.2">
      <c r="A14500" s="3"/>
      <c r="F14500" s="4"/>
      <c r="G14500" s="4"/>
      <c r="H14500" s="4"/>
      <c r="I14500" s="4"/>
      <c r="J14500" s="4"/>
      <c r="K14500" s="4"/>
      <c r="L14500" s="4"/>
      <c r="M14500" s="4"/>
    </row>
    <row r="14501" spans="1:13" x14ac:dyDescent="0.2">
      <c r="A14501" s="3"/>
      <c r="F14501" s="4"/>
      <c r="G14501" s="4"/>
      <c r="H14501" s="4"/>
      <c r="I14501" s="4"/>
      <c r="J14501" s="4"/>
      <c r="K14501" s="4"/>
      <c r="L14501" s="4"/>
      <c r="M14501" s="4"/>
    </row>
    <row r="14502" spans="1:13" x14ac:dyDescent="0.2">
      <c r="A14502" s="3"/>
      <c r="F14502" s="4"/>
      <c r="G14502" s="4"/>
      <c r="H14502" s="4"/>
      <c r="I14502" s="4"/>
      <c r="J14502" s="4"/>
      <c r="K14502" s="4"/>
      <c r="L14502" s="4"/>
      <c r="M14502" s="4"/>
    </row>
    <row r="14503" spans="1:13" x14ac:dyDescent="0.2">
      <c r="A14503" s="3"/>
      <c r="F14503" s="4"/>
      <c r="G14503" s="4"/>
      <c r="H14503" s="4"/>
      <c r="I14503" s="4"/>
      <c r="J14503" s="4"/>
      <c r="K14503" s="4"/>
      <c r="L14503" s="4"/>
      <c r="M14503" s="4"/>
    </row>
    <row r="14504" spans="1:13" x14ac:dyDescent="0.2">
      <c r="A14504" s="3"/>
      <c r="F14504" s="4"/>
      <c r="G14504" s="4"/>
      <c r="H14504" s="4"/>
      <c r="I14504" s="4"/>
      <c r="J14504" s="4"/>
      <c r="K14504" s="4"/>
      <c r="L14504" s="4"/>
      <c r="M14504" s="4"/>
    </row>
    <row r="14505" spans="1:13" x14ac:dyDescent="0.2">
      <c r="A14505" s="3"/>
      <c r="F14505" s="4"/>
      <c r="G14505" s="4"/>
      <c r="H14505" s="4"/>
      <c r="I14505" s="4"/>
      <c r="J14505" s="4"/>
      <c r="K14505" s="4"/>
      <c r="L14505" s="4"/>
      <c r="M14505" s="4"/>
    </row>
    <row r="14506" spans="1:13" x14ac:dyDescent="0.2">
      <c r="A14506" s="3"/>
      <c r="F14506" s="4"/>
      <c r="G14506" s="4"/>
      <c r="H14506" s="4"/>
      <c r="I14506" s="4"/>
      <c r="J14506" s="4"/>
      <c r="K14506" s="4"/>
      <c r="L14506" s="4"/>
      <c r="M14506" s="4"/>
    </row>
    <row r="14507" spans="1:13" x14ac:dyDescent="0.2">
      <c r="A14507" s="3"/>
      <c r="F14507" s="4"/>
      <c r="G14507" s="4"/>
      <c r="H14507" s="4"/>
      <c r="I14507" s="4"/>
      <c r="J14507" s="4"/>
      <c r="K14507" s="4"/>
      <c r="L14507" s="4"/>
      <c r="M14507" s="4"/>
    </row>
    <row r="14508" spans="1:13" x14ac:dyDescent="0.2">
      <c r="A14508" s="3"/>
      <c r="F14508" s="4"/>
      <c r="G14508" s="4"/>
      <c r="H14508" s="4"/>
      <c r="I14508" s="4"/>
      <c r="J14508" s="4"/>
      <c r="K14508" s="4"/>
      <c r="L14508" s="4"/>
      <c r="M14508" s="4"/>
    </row>
    <row r="14509" spans="1:13" x14ac:dyDescent="0.2">
      <c r="A14509" s="3"/>
      <c r="F14509" s="4"/>
      <c r="G14509" s="4"/>
      <c r="H14509" s="4"/>
      <c r="I14509" s="4"/>
      <c r="J14509" s="4"/>
      <c r="K14509" s="4"/>
      <c r="L14509" s="4"/>
      <c r="M14509" s="4"/>
    </row>
    <row r="14510" spans="1:13" x14ac:dyDescent="0.2">
      <c r="A14510" s="3"/>
      <c r="F14510" s="4"/>
      <c r="G14510" s="4"/>
      <c r="H14510" s="4"/>
      <c r="I14510" s="4"/>
      <c r="J14510" s="4"/>
      <c r="K14510" s="4"/>
      <c r="L14510" s="4"/>
      <c r="M14510" s="4"/>
    </row>
    <row r="14511" spans="1:13" x14ac:dyDescent="0.2">
      <c r="A14511" s="3"/>
      <c r="F14511" s="4"/>
      <c r="G14511" s="4"/>
      <c r="H14511" s="4"/>
      <c r="I14511" s="4"/>
      <c r="J14511" s="4"/>
      <c r="K14511" s="4"/>
      <c r="L14511" s="4"/>
      <c r="M14511" s="4"/>
    </row>
    <row r="14512" spans="1:13" x14ac:dyDescent="0.2">
      <c r="A14512" s="3"/>
      <c r="F14512" s="4"/>
      <c r="G14512" s="4"/>
      <c r="H14512" s="4"/>
      <c r="I14512" s="4"/>
      <c r="J14512" s="4"/>
      <c r="K14512" s="4"/>
      <c r="L14512" s="4"/>
      <c r="M14512" s="4"/>
    </row>
    <row r="14513" spans="1:13" x14ac:dyDescent="0.2">
      <c r="A14513" s="3"/>
      <c r="F14513" s="4"/>
      <c r="G14513" s="4"/>
      <c r="H14513" s="4"/>
      <c r="I14513" s="4"/>
      <c r="J14513" s="4"/>
      <c r="K14513" s="4"/>
      <c r="L14513" s="4"/>
      <c r="M14513" s="4"/>
    </row>
    <row r="14514" spans="1:13" x14ac:dyDescent="0.2">
      <c r="A14514" s="3"/>
      <c r="F14514" s="4"/>
      <c r="G14514" s="4"/>
      <c r="H14514" s="4"/>
      <c r="I14514" s="4"/>
      <c r="J14514" s="4"/>
      <c r="K14514" s="4"/>
      <c r="L14514" s="4"/>
      <c r="M14514" s="4"/>
    </row>
    <row r="14515" spans="1:13" x14ac:dyDescent="0.2">
      <c r="A14515" s="3"/>
      <c r="F14515" s="4"/>
      <c r="G14515" s="4"/>
      <c r="H14515" s="4"/>
      <c r="I14515" s="4"/>
      <c r="J14515" s="4"/>
      <c r="K14515" s="4"/>
      <c r="L14515" s="4"/>
      <c r="M14515" s="4"/>
    </row>
    <row r="14516" spans="1:13" x14ac:dyDescent="0.2">
      <c r="A14516" s="3"/>
      <c r="F14516" s="4"/>
      <c r="G14516" s="4"/>
      <c r="H14516" s="4"/>
      <c r="I14516" s="4"/>
      <c r="J14516" s="4"/>
      <c r="K14516" s="4"/>
      <c r="L14516" s="4"/>
      <c r="M14516" s="4"/>
    </row>
    <row r="14517" spans="1:13" x14ac:dyDescent="0.2">
      <c r="A14517" s="3"/>
      <c r="F14517" s="4"/>
      <c r="G14517" s="4"/>
      <c r="H14517" s="4"/>
      <c r="I14517" s="4"/>
      <c r="J14517" s="4"/>
      <c r="K14517" s="4"/>
      <c r="L14517" s="4"/>
      <c r="M14517" s="4"/>
    </row>
    <row r="14518" spans="1:13" x14ac:dyDescent="0.2">
      <c r="A14518" s="3"/>
      <c r="F14518" s="4"/>
      <c r="G14518" s="4"/>
      <c r="H14518" s="4"/>
      <c r="I14518" s="4"/>
      <c r="J14518" s="4"/>
      <c r="K14518" s="4"/>
      <c r="L14518" s="4"/>
      <c r="M14518" s="4"/>
    </row>
    <row r="14519" spans="1:13" x14ac:dyDescent="0.2">
      <c r="A14519" s="3"/>
      <c r="F14519" s="4"/>
      <c r="G14519" s="4"/>
      <c r="H14519" s="4"/>
      <c r="I14519" s="4"/>
      <c r="J14519" s="4"/>
      <c r="K14519" s="4"/>
      <c r="L14519" s="4"/>
      <c r="M14519" s="4"/>
    </row>
    <row r="14520" spans="1:13" x14ac:dyDescent="0.2">
      <c r="A14520" s="3"/>
      <c r="F14520" s="4"/>
      <c r="G14520" s="4"/>
      <c r="H14520" s="4"/>
      <c r="I14520" s="4"/>
      <c r="J14520" s="4"/>
      <c r="K14520" s="4"/>
      <c r="L14520" s="4"/>
      <c r="M14520" s="4"/>
    </row>
    <row r="14521" spans="1:13" x14ac:dyDescent="0.2">
      <c r="A14521" s="3"/>
      <c r="F14521" s="4"/>
      <c r="G14521" s="4"/>
      <c r="H14521" s="4"/>
      <c r="I14521" s="4"/>
      <c r="J14521" s="4"/>
      <c r="K14521" s="4"/>
      <c r="L14521" s="4"/>
      <c r="M14521" s="4"/>
    </row>
    <row r="14522" spans="1:13" x14ac:dyDescent="0.2">
      <c r="A14522" s="3"/>
      <c r="F14522" s="4"/>
      <c r="G14522" s="4"/>
      <c r="H14522" s="4"/>
      <c r="I14522" s="4"/>
      <c r="J14522" s="4"/>
      <c r="K14522" s="4"/>
      <c r="L14522" s="4"/>
      <c r="M14522" s="4"/>
    </row>
    <row r="14523" spans="1:13" x14ac:dyDescent="0.2">
      <c r="A14523" s="3"/>
      <c r="F14523" s="4"/>
      <c r="G14523" s="4"/>
      <c r="H14523" s="4"/>
      <c r="I14523" s="4"/>
      <c r="J14523" s="4"/>
      <c r="K14523" s="4"/>
      <c r="L14523" s="4"/>
      <c r="M14523" s="4"/>
    </row>
    <row r="14524" spans="1:13" x14ac:dyDescent="0.2">
      <c r="A14524" s="3"/>
      <c r="F14524" s="4"/>
      <c r="G14524" s="4"/>
      <c r="H14524" s="4"/>
      <c r="I14524" s="4"/>
      <c r="J14524" s="4"/>
      <c r="K14524" s="4"/>
      <c r="L14524" s="4"/>
      <c r="M14524" s="4"/>
    </row>
    <row r="14525" spans="1:13" x14ac:dyDescent="0.2">
      <c r="A14525" s="3"/>
      <c r="F14525" s="4"/>
      <c r="G14525" s="4"/>
      <c r="H14525" s="4"/>
      <c r="I14525" s="4"/>
      <c r="J14525" s="4"/>
      <c r="K14525" s="4"/>
      <c r="L14525" s="4"/>
      <c r="M14525" s="4"/>
    </row>
    <row r="14526" spans="1:13" x14ac:dyDescent="0.2">
      <c r="A14526" s="3"/>
      <c r="F14526" s="4"/>
      <c r="G14526" s="4"/>
      <c r="H14526" s="4"/>
      <c r="I14526" s="4"/>
      <c r="J14526" s="4"/>
      <c r="K14526" s="4"/>
      <c r="L14526" s="4"/>
      <c r="M14526" s="4"/>
    </row>
    <row r="14527" spans="1:13" x14ac:dyDescent="0.2">
      <c r="A14527" s="3"/>
      <c r="F14527" s="4"/>
      <c r="G14527" s="4"/>
      <c r="H14527" s="4"/>
      <c r="I14527" s="4"/>
      <c r="J14527" s="4"/>
      <c r="K14527" s="4"/>
      <c r="L14527" s="4"/>
      <c r="M14527" s="4"/>
    </row>
    <row r="14528" spans="1:13" x14ac:dyDescent="0.2">
      <c r="A14528" s="3"/>
      <c r="F14528" s="4"/>
      <c r="G14528" s="4"/>
      <c r="H14528" s="4"/>
      <c r="I14528" s="4"/>
      <c r="J14528" s="4"/>
      <c r="K14528" s="4"/>
      <c r="L14528" s="4"/>
      <c r="M14528" s="4"/>
    </row>
    <row r="14529" spans="1:13" x14ac:dyDescent="0.2">
      <c r="A14529" s="3"/>
      <c r="F14529" s="4"/>
      <c r="G14529" s="4"/>
      <c r="H14529" s="4"/>
      <c r="I14529" s="4"/>
      <c r="J14529" s="4"/>
      <c r="K14529" s="4"/>
      <c r="L14529" s="4"/>
      <c r="M14529" s="4"/>
    </row>
    <row r="14530" spans="1:13" x14ac:dyDescent="0.2">
      <c r="A14530" s="3"/>
      <c r="F14530" s="4"/>
      <c r="G14530" s="4"/>
      <c r="H14530" s="4"/>
      <c r="I14530" s="4"/>
      <c r="J14530" s="4"/>
      <c r="K14530" s="4"/>
      <c r="L14530" s="4"/>
      <c r="M14530" s="4"/>
    </row>
    <row r="14531" spans="1:13" x14ac:dyDescent="0.2">
      <c r="A14531" s="3"/>
      <c r="F14531" s="4"/>
      <c r="G14531" s="4"/>
      <c r="H14531" s="4"/>
      <c r="I14531" s="4"/>
      <c r="J14531" s="4"/>
      <c r="K14531" s="4"/>
      <c r="L14531" s="4"/>
      <c r="M14531" s="4"/>
    </row>
    <row r="14532" spans="1:13" x14ac:dyDescent="0.2">
      <c r="A14532" s="3"/>
      <c r="F14532" s="4"/>
      <c r="G14532" s="4"/>
      <c r="H14532" s="4"/>
      <c r="I14532" s="4"/>
      <c r="J14532" s="4"/>
      <c r="K14532" s="4"/>
      <c r="L14532" s="4"/>
      <c r="M14532" s="4"/>
    </row>
    <row r="14533" spans="1:13" x14ac:dyDescent="0.2">
      <c r="A14533" s="3"/>
      <c r="F14533" s="4"/>
      <c r="G14533" s="4"/>
      <c r="H14533" s="4"/>
      <c r="I14533" s="4"/>
      <c r="J14533" s="4"/>
      <c r="K14533" s="4"/>
      <c r="L14533" s="4"/>
      <c r="M14533" s="4"/>
    </row>
    <row r="14534" spans="1:13" x14ac:dyDescent="0.2">
      <c r="A14534" s="3"/>
      <c r="F14534" s="4"/>
      <c r="G14534" s="4"/>
      <c r="H14534" s="4"/>
      <c r="I14534" s="4"/>
      <c r="J14534" s="4"/>
      <c r="K14534" s="4"/>
      <c r="L14534" s="4"/>
      <c r="M14534" s="4"/>
    </row>
    <row r="14535" spans="1:13" x14ac:dyDescent="0.2">
      <c r="A14535" s="3"/>
      <c r="F14535" s="4"/>
      <c r="G14535" s="4"/>
      <c r="H14535" s="4"/>
      <c r="I14535" s="4"/>
      <c r="J14535" s="4"/>
      <c r="K14535" s="4"/>
      <c r="L14535" s="4"/>
      <c r="M14535" s="4"/>
    </row>
    <row r="14536" spans="1:13" x14ac:dyDescent="0.2">
      <c r="A14536" s="3"/>
      <c r="F14536" s="4"/>
      <c r="G14536" s="4"/>
      <c r="H14536" s="4"/>
      <c r="I14536" s="4"/>
      <c r="J14536" s="4"/>
      <c r="K14536" s="4"/>
      <c r="L14536" s="4"/>
      <c r="M14536" s="4"/>
    </row>
    <row r="14537" spans="1:13" x14ac:dyDescent="0.2">
      <c r="A14537" s="3"/>
      <c r="F14537" s="4"/>
      <c r="G14537" s="4"/>
      <c r="H14537" s="4"/>
      <c r="I14537" s="4"/>
      <c r="J14537" s="4"/>
      <c r="K14537" s="4"/>
      <c r="L14537" s="4"/>
      <c r="M14537" s="4"/>
    </row>
    <row r="14538" spans="1:13" x14ac:dyDescent="0.2">
      <c r="A14538" s="3"/>
      <c r="F14538" s="4"/>
      <c r="G14538" s="4"/>
      <c r="H14538" s="4"/>
      <c r="I14538" s="4"/>
      <c r="J14538" s="4"/>
      <c r="K14538" s="4"/>
      <c r="L14538" s="4"/>
      <c r="M14538" s="4"/>
    </row>
    <row r="14539" spans="1:13" x14ac:dyDescent="0.2">
      <c r="A14539" s="3"/>
      <c r="F14539" s="4"/>
      <c r="G14539" s="4"/>
      <c r="H14539" s="4"/>
      <c r="I14539" s="4"/>
      <c r="J14539" s="4"/>
      <c r="K14539" s="4"/>
      <c r="L14539" s="4"/>
      <c r="M14539" s="4"/>
    </row>
    <row r="14540" spans="1:13" x14ac:dyDescent="0.2">
      <c r="A14540" s="3"/>
      <c r="F14540" s="4"/>
      <c r="G14540" s="4"/>
      <c r="H14540" s="4"/>
      <c r="I14540" s="4"/>
      <c r="J14540" s="4"/>
      <c r="K14540" s="4"/>
      <c r="L14540" s="4"/>
      <c r="M14540" s="4"/>
    </row>
    <row r="14541" spans="1:13" x14ac:dyDescent="0.2">
      <c r="A14541" s="3"/>
      <c r="F14541" s="4"/>
      <c r="G14541" s="4"/>
      <c r="H14541" s="4"/>
      <c r="I14541" s="4"/>
      <c r="J14541" s="4"/>
      <c r="K14541" s="4"/>
      <c r="L14541" s="4"/>
      <c r="M14541" s="4"/>
    </row>
    <row r="14542" spans="1:13" x14ac:dyDescent="0.2">
      <c r="A14542" s="3"/>
      <c r="F14542" s="4"/>
      <c r="G14542" s="4"/>
      <c r="H14542" s="4"/>
      <c r="I14542" s="4"/>
      <c r="J14542" s="4"/>
      <c r="K14542" s="4"/>
      <c r="L14542" s="4"/>
      <c r="M14542" s="4"/>
    </row>
    <row r="14543" spans="1:13" x14ac:dyDescent="0.2">
      <c r="A14543" s="3"/>
      <c r="F14543" s="4"/>
      <c r="G14543" s="4"/>
      <c r="H14543" s="4"/>
      <c r="I14543" s="4"/>
      <c r="J14543" s="4"/>
      <c r="K14543" s="4"/>
      <c r="L14543" s="4"/>
      <c r="M14543" s="4"/>
    </row>
    <row r="14544" spans="1:13" x14ac:dyDescent="0.2">
      <c r="A14544" s="3"/>
      <c r="F14544" s="4"/>
      <c r="G14544" s="4"/>
      <c r="H14544" s="4"/>
      <c r="I14544" s="4"/>
      <c r="J14544" s="4"/>
      <c r="K14544" s="4"/>
      <c r="L14544" s="4"/>
      <c r="M14544" s="4"/>
    </row>
    <row r="14545" spans="1:13" x14ac:dyDescent="0.2">
      <c r="A14545" s="3"/>
      <c r="F14545" s="4"/>
      <c r="G14545" s="4"/>
      <c r="H14545" s="4"/>
      <c r="I14545" s="4"/>
      <c r="J14545" s="4"/>
      <c r="K14545" s="4"/>
      <c r="L14545" s="4"/>
      <c r="M14545" s="4"/>
    </row>
    <row r="14546" spans="1:13" x14ac:dyDescent="0.2">
      <c r="A14546" s="3"/>
      <c r="F14546" s="4"/>
      <c r="G14546" s="4"/>
      <c r="H14546" s="4"/>
      <c r="I14546" s="4"/>
      <c r="J14546" s="4"/>
      <c r="K14546" s="4"/>
      <c r="L14546" s="4"/>
      <c r="M14546" s="4"/>
    </row>
    <row r="14547" spans="1:13" x14ac:dyDescent="0.2">
      <c r="A14547" s="3"/>
      <c r="F14547" s="4"/>
      <c r="G14547" s="4"/>
      <c r="H14547" s="4"/>
      <c r="I14547" s="4"/>
      <c r="J14547" s="4"/>
      <c r="K14547" s="4"/>
      <c r="L14547" s="4"/>
      <c r="M14547" s="4"/>
    </row>
    <row r="14548" spans="1:13" x14ac:dyDescent="0.2">
      <c r="A14548" s="3"/>
      <c r="F14548" s="4"/>
      <c r="G14548" s="4"/>
      <c r="H14548" s="4"/>
      <c r="I14548" s="4"/>
      <c r="J14548" s="4"/>
      <c r="K14548" s="4"/>
      <c r="L14548" s="4"/>
      <c r="M14548" s="4"/>
    </row>
    <row r="14549" spans="1:13" x14ac:dyDescent="0.2">
      <c r="A14549" s="3"/>
      <c r="F14549" s="4"/>
      <c r="G14549" s="4"/>
      <c r="H14549" s="4"/>
      <c r="I14549" s="4"/>
      <c r="J14549" s="4"/>
      <c r="K14549" s="4"/>
      <c r="L14549" s="4"/>
      <c r="M14549" s="4"/>
    </row>
    <row r="14550" spans="1:13" x14ac:dyDescent="0.2">
      <c r="A14550" s="3"/>
      <c r="F14550" s="4"/>
      <c r="G14550" s="4"/>
      <c r="H14550" s="4"/>
      <c r="I14550" s="4"/>
      <c r="J14550" s="4"/>
      <c r="K14550" s="4"/>
      <c r="L14550" s="4"/>
      <c r="M14550" s="4"/>
    </row>
    <row r="14551" spans="1:13" x14ac:dyDescent="0.2">
      <c r="A14551" s="3"/>
      <c r="F14551" s="4"/>
      <c r="G14551" s="4"/>
      <c r="H14551" s="4"/>
      <c r="I14551" s="4"/>
      <c r="J14551" s="4"/>
      <c r="K14551" s="4"/>
      <c r="L14551" s="4"/>
      <c r="M14551" s="4"/>
    </row>
    <row r="14552" spans="1:13" x14ac:dyDescent="0.2">
      <c r="A14552" s="3"/>
      <c r="F14552" s="4"/>
      <c r="G14552" s="4"/>
      <c r="H14552" s="4"/>
      <c r="I14552" s="4"/>
      <c r="J14552" s="4"/>
      <c r="K14552" s="4"/>
      <c r="L14552" s="4"/>
      <c r="M14552" s="4"/>
    </row>
    <row r="14553" spans="1:13" x14ac:dyDescent="0.2">
      <c r="A14553" s="3"/>
      <c r="F14553" s="4"/>
      <c r="G14553" s="4"/>
      <c r="H14553" s="4"/>
      <c r="I14553" s="4"/>
      <c r="J14553" s="4"/>
      <c r="K14553" s="4"/>
      <c r="L14553" s="4"/>
      <c r="M14553" s="4"/>
    </row>
    <row r="14554" spans="1:13" x14ac:dyDescent="0.2">
      <c r="A14554" s="3"/>
      <c r="F14554" s="4"/>
      <c r="G14554" s="4"/>
      <c r="H14554" s="4"/>
      <c r="I14554" s="4"/>
      <c r="J14554" s="4"/>
      <c r="K14554" s="4"/>
      <c r="L14554" s="4"/>
      <c r="M14554" s="4"/>
    </row>
    <row r="14555" spans="1:13" x14ac:dyDescent="0.2">
      <c r="A14555" s="3"/>
      <c r="F14555" s="4"/>
      <c r="G14555" s="4"/>
      <c r="H14555" s="4"/>
      <c r="I14555" s="4"/>
      <c r="J14555" s="4"/>
      <c r="K14555" s="4"/>
      <c r="L14555" s="4"/>
      <c r="M14555" s="4"/>
    </row>
    <row r="14556" spans="1:13" x14ac:dyDescent="0.2">
      <c r="A14556" s="3"/>
      <c r="F14556" s="4"/>
      <c r="G14556" s="4"/>
      <c r="H14556" s="4"/>
      <c r="I14556" s="4"/>
      <c r="J14556" s="4"/>
      <c r="K14556" s="4"/>
      <c r="L14556" s="4"/>
      <c r="M14556" s="4"/>
    </row>
    <row r="14557" spans="1:13" x14ac:dyDescent="0.2">
      <c r="A14557" s="3"/>
      <c r="F14557" s="4"/>
      <c r="G14557" s="4"/>
      <c r="H14557" s="4"/>
      <c r="I14557" s="4"/>
      <c r="J14557" s="4"/>
      <c r="K14557" s="4"/>
      <c r="L14557" s="4"/>
      <c r="M14557" s="4"/>
    </row>
    <row r="14558" spans="1:13" x14ac:dyDescent="0.2">
      <c r="A14558" s="3"/>
      <c r="F14558" s="4"/>
      <c r="G14558" s="4"/>
      <c r="H14558" s="4"/>
      <c r="I14558" s="4"/>
      <c r="J14558" s="4"/>
      <c r="K14558" s="4"/>
      <c r="L14558" s="4"/>
      <c r="M14558" s="4"/>
    </row>
    <row r="14559" spans="1:13" x14ac:dyDescent="0.2">
      <c r="A14559" s="3"/>
      <c r="F14559" s="4"/>
      <c r="G14559" s="4"/>
      <c r="H14559" s="4"/>
      <c r="I14559" s="4"/>
      <c r="J14559" s="4"/>
      <c r="K14559" s="4"/>
      <c r="L14559" s="4"/>
      <c r="M14559" s="4"/>
    </row>
    <row r="14560" spans="1:13" x14ac:dyDescent="0.2">
      <c r="A14560" s="3"/>
      <c r="F14560" s="4"/>
      <c r="G14560" s="4"/>
      <c r="H14560" s="4"/>
      <c r="I14560" s="4"/>
      <c r="J14560" s="4"/>
      <c r="K14560" s="4"/>
      <c r="L14560" s="4"/>
      <c r="M14560" s="4"/>
    </row>
    <row r="14561" spans="1:13" x14ac:dyDescent="0.2">
      <c r="A14561" s="3"/>
      <c r="F14561" s="4"/>
      <c r="G14561" s="4"/>
      <c r="H14561" s="4"/>
      <c r="I14561" s="4"/>
      <c r="J14561" s="4"/>
      <c r="K14561" s="4"/>
      <c r="L14561" s="4"/>
      <c r="M14561" s="4"/>
    </row>
    <row r="14562" spans="1:13" x14ac:dyDescent="0.2">
      <c r="A14562" s="3"/>
      <c r="F14562" s="4"/>
      <c r="G14562" s="4"/>
      <c r="H14562" s="4"/>
      <c r="I14562" s="4"/>
      <c r="J14562" s="4"/>
      <c r="K14562" s="4"/>
      <c r="L14562" s="4"/>
      <c r="M14562" s="4"/>
    </row>
    <row r="14563" spans="1:13" x14ac:dyDescent="0.2">
      <c r="A14563" s="3"/>
      <c r="F14563" s="4"/>
      <c r="G14563" s="4"/>
      <c r="H14563" s="4"/>
      <c r="I14563" s="4"/>
      <c r="J14563" s="4"/>
      <c r="K14563" s="4"/>
      <c r="L14563" s="4"/>
      <c r="M14563" s="4"/>
    </row>
    <row r="14564" spans="1:13" x14ac:dyDescent="0.2">
      <c r="A14564" s="3"/>
      <c r="F14564" s="4"/>
      <c r="G14564" s="4"/>
      <c r="H14564" s="4"/>
      <c r="I14564" s="4"/>
      <c r="J14564" s="4"/>
      <c r="K14564" s="4"/>
      <c r="L14564" s="4"/>
      <c r="M14564" s="4"/>
    </row>
    <row r="14565" spans="1:13" x14ac:dyDescent="0.2">
      <c r="A14565" s="3"/>
      <c r="F14565" s="4"/>
      <c r="G14565" s="4"/>
      <c r="H14565" s="4"/>
      <c r="I14565" s="4"/>
      <c r="J14565" s="4"/>
      <c r="K14565" s="4"/>
      <c r="L14565" s="4"/>
      <c r="M14565" s="4"/>
    </row>
    <row r="14566" spans="1:13" x14ac:dyDescent="0.2">
      <c r="A14566" s="3"/>
      <c r="F14566" s="4"/>
      <c r="G14566" s="4"/>
      <c r="H14566" s="4"/>
      <c r="I14566" s="4"/>
      <c r="J14566" s="4"/>
      <c r="K14566" s="4"/>
      <c r="L14566" s="4"/>
      <c r="M14566" s="4"/>
    </row>
    <row r="14567" spans="1:13" x14ac:dyDescent="0.2">
      <c r="A14567" s="3"/>
      <c r="F14567" s="4"/>
      <c r="G14567" s="4"/>
      <c r="H14567" s="4"/>
      <c r="I14567" s="4"/>
      <c r="J14567" s="4"/>
      <c r="K14567" s="4"/>
      <c r="L14567" s="4"/>
      <c r="M14567" s="4"/>
    </row>
    <row r="14568" spans="1:13" x14ac:dyDescent="0.2">
      <c r="A14568" s="3"/>
      <c r="F14568" s="4"/>
      <c r="G14568" s="4"/>
      <c r="H14568" s="4"/>
      <c r="I14568" s="4"/>
      <c r="J14568" s="4"/>
      <c r="K14568" s="4"/>
      <c r="L14568" s="4"/>
      <c r="M14568" s="4"/>
    </row>
    <row r="14569" spans="1:13" x14ac:dyDescent="0.2">
      <c r="A14569" s="3"/>
      <c r="F14569" s="4"/>
      <c r="G14569" s="4"/>
      <c r="H14569" s="4"/>
      <c r="I14569" s="4"/>
      <c r="J14569" s="4"/>
      <c r="K14569" s="4"/>
      <c r="L14569" s="4"/>
      <c r="M14569" s="4"/>
    </row>
    <row r="14570" spans="1:13" x14ac:dyDescent="0.2">
      <c r="A14570" s="3"/>
      <c r="F14570" s="4"/>
      <c r="G14570" s="4"/>
      <c r="H14570" s="4"/>
      <c r="I14570" s="4"/>
      <c r="J14570" s="4"/>
      <c r="K14570" s="4"/>
      <c r="L14570" s="4"/>
      <c r="M14570" s="4"/>
    </row>
    <row r="14571" spans="1:13" x14ac:dyDescent="0.2">
      <c r="A14571" s="3"/>
      <c r="F14571" s="4"/>
      <c r="G14571" s="4"/>
      <c r="H14571" s="4"/>
      <c r="I14571" s="4"/>
      <c r="J14571" s="4"/>
      <c r="K14571" s="4"/>
      <c r="L14571" s="4"/>
      <c r="M14571" s="4"/>
    </row>
    <row r="14572" spans="1:13" x14ac:dyDescent="0.2">
      <c r="A14572" s="3"/>
      <c r="F14572" s="4"/>
      <c r="G14572" s="4"/>
      <c r="H14572" s="4"/>
      <c r="I14572" s="4"/>
      <c r="J14572" s="4"/>
      <c r="K14572" s="4"/>
      <c r="L14572" s="4"/>
      <c r="M14572" s="4"/>
    </row>
    <row r="14573" spans="1:13" x14ac:dyDescent="0.2">
      <c r="A14573" s="3"/>
      <c r="F14573" s="4"/>
      <c r="G14573" s="4"/>
      <c r="H14573" s="4"/>
      <c r="I14573" s="4"/>
      <c r="J14573" s="4"/>
      <c r="K14573" s="4"/>
      <c r="L14573" s="4"/>
      <c r="M14573" s="4"/>
    </row>
    <row r="14574" spans="1:13" x14ac:dyDescent="0.2">
      <c r="A14574" s="3"/>
      <c r="F14574" s="4"/>
      <c r="G14574" s="4"/>
      <c r="H14574" s="4"/>
      <c r="I14574" s="4"/>
      <c r="J14574" s="4"/>
      <c r="K14574" s="4"/>
      <c r="L14574" s="4"/>
      <c r="M14574" s="4"/>
    </row>
    <row r="14575" spans="1:13" x14ac:dyDescent="0.2">
      <c r="A14575" s="3"/>
      <c r="F14575" s="4"/>
      <c r="G14575" s="4"/>
      <c r="H14575" s="4"/>
      <c r="I14575" s="4"/>
      <c r="J14575" s="4"/>
      <c r="K14575" s="4"/>
      <c r="L14575" s="4"/>
      <c r="M14575" s="4"/>
    </row>
    <row r="14576" spans="1:13" x14ac:dyDescent="0.2">
      <c r="A14576" s="3"/>
      <c r="F14576" s="4"/>
      <c r="G14576" s="4"/>
      <c r="H14576" s="4"/>
      <c r="I14576" s="4"/>
      <c r="J14576" s="4"/>
      <c r="K14576" s="4"/>
      <c r="L14576" s="4"/>
      <c r="M14576" s="4"/>
    </row>
    <row r="14577" spans="1:13" x14ac:dyDescent="0.2">
      <c r="A14577" s="3"/>
      <c r="F14577" s="4"/>
      <c r="G14577" s="4"/>
      <c r="H14577" s="4"/>
      <c r="I14577" s="4"/>
      <c r="J14577" s="4"/>
      <c r="K14577" s="4"/>
      <c r="L14577" s="4"/>
      <c r="M14577" s="4"/>
    </row>
    <row r="14578" spans="1:13" x14ac:dyDescent="0.2">
      <c r="A14578" s="3"/>
      <c r="F14578" s="4"/>
      <c r="G14578" s="4"/>
      <c r="H14578" s="4"/>
      <c r="I14578" s="4"/>
      <c r="J14578" s="4"/>
      <c r="K14578" s="4"/>
      <c r="L14578" s="4"/>
      <c r="M14578" s="4"/>
    </row>
    <row r="14579" spans="1:13" x14ac:dyDescent="0.2">
      <c r="A14579" s="3"/>
      <c r="F14579" s="4"/>
      <c r="G14579" s="4"/>
      <c r="H14579" s="4"/>
      <c r="I14579" s="4"/>
      <c r="J14579" s="4"/>
      <c r="K14579" s="4"/>
      <c r="L14579" s="4"/>
      <c r="M14579" s="4"/>
    </row>
    <row r="14580" spans="1:13" x14ac:dyDescent="0.2">
      <c r="A14580" s="3"/>
      <c r="F14580" s="4"/>
      <c r="G14580" s="4"/>
      <c r="H14580" s="4"/>
      <c r="I14580" s="4"/>
      <c r="J14580" s="4"/>
      <c r="K14580" s="4"/>
      <c r="L14580" s="4"/>
      <c r="M14580" s="4"/>
    </row>
    <row r="14581" spans="1:13" x14ac:dyDescent="0.2">
      <c r="A14581" s="3"/>
      <c r="F14581" s="4"/>
      <c r="G14581" s="4"/>
      <c r="H14581" s="4"/>
      <c r="I14581" s="4"/>
      <c r="J14581" s="4"/>
      <c r="K14581" s="4"/>
      <c r="L14581" s="4"/>
      <c r="M14581" s="4"/>
    </row>
    <row r="14582" spans="1:13" x14ac:dyDescent="0.2">
      <c r="A14582" s="3"/>
      <c r="F14582" s="4"/>
      <c r="G14582" s="4"/>
      <c r="H14582" s="4"/>
      <c r="I14582" s="4"/>
      <c r="J14582" s="4"/>
      <c r="K14582" s="4"/>
      <c r="L14582" s="4"/>
      <c r="M14582" s="4"/>
    </row>
    <row r="14583" spans="1:13" x14ac:dyDescent="0.2">
      <c r="A14583" s="3"/>
      <c r="F14583" s="4"/>
      <c r="G14583" s="4"/>
      <c r="H14583" s="4"/>
      <c r="I14583" s="4"/>
      <c r="J14583" s="4"/>
      <c r="K14583" s="4"/>
      <c r="L14583" s="4"/>
      <c r="M14583" s="4"/>
    </row>
    <row r="14584" spans="1:13" x14ac:dyDescent="0.2">
      <c r="A14584" s="3"/>
      <c r="F14584" s="4"/>
      <c r="G14584" s="4"/>
      <c r="H14584" s="4"/>
      <c r="I14584" s="4"/>
      <c r="J14584" s="4"/>
      <c r="K14584" s="4"/>
      <c r="L14584" s="4"/>
      <c r="M14584" s="4"/>
    </row>
    <row r="14585" spans="1:13" x14ac:dyDescent="0.2">
      <c r="A14585" s="3"/>
      <c r="F14585" s="4"/>
      <c r="G14585" s="4"/>
      <c r="H14585" s="4"/>
      <c r="I14585" s="4"/>
      <c r="J14585" s="4"/>
      <c r="K14585" s="4"/>
      <c r="L14585" s="4"/>
      <c r="M14585" s="4"/>
    </row>
    <row r="14586" spans="1:13" x14ac:dyDescent="0.2">
      <c r="A14586" s="3"/>
      <c r="F14586" s="4"/>
      <c r="G14586" s="4"/>
      <c r="H14586" s="4"/>
      <c r="I14586" s="4"/>
      <c r="J14586" s="4"/>
      <c r="K14586" s="4"/>
      <c r="L14586" s="4"/>
      <c r="M14586" s="4"/>
    </row>
    <row r="14587" spans="1:13" x14ac:dyDescent="0.2">
      <c r="A14587" s="3"/>
      <c r="F14587" s="4"/>
      <c r="G14587" s="4"/>
      <c r="H14587" s="4"/>
      <c r="I14587" s="4"/>
      <c r="J14587" s="4"/>
      <c r="K14587" s="4"/>
      <c r="L14587" s="4"/>
      <c r="M14587" s="4"/>
    </row>
    <row r="14588" spans="1:13" x14ac:dyDescent="0.2">
      <c r="A14588" s="3"/>
      <c r="F14588" s="4"/>
      <c r="G14588" s="4"/>
      <c r="H14588" s="4"/>
      <c r="I14588" s="4"/>
      <c r="J14588" s="4"/>
      <c r="K14588" s="4"/>
      <c r="L14588" s="4"/>
      <c r="M14588" s="4"/>
    </row>
    <row r="14589" spans="1:13" x14ac:dyDescent="0.2">
      <c r="A14589" s="3"/>
      <c r="F14589" s="4"/>
      <c r="G14589" s="4"/>
      <c r="H14589" s="4"/>
      <c r="I14589" s="4"/>
      <c r="J14589" s="4"/>
      <c r="K14589" s="4"/>
      <c r="L14589" s="4"/>
      <c r="M14589" s="4"/>
    </row>
    <row r="14590" spans="1:13" x14ac:dyDescent="0.2">
      <c r="A14590" s="3"/>
      <c r="F14590" s="4"/>
      <c r="G14590" s="4"/>
      <c r="H14590" s="4"/>
      <c r="I14590" s="4"/>
      <c r="J14590" s="4"/>
      <c r="K14590" s="4"/>
      <c r="L14590" s="4"/>
      <c r="M14590" s="4"/>
    </row>
    <row r="14591" spans="1:13" x14ac:dyDescent="0.2">
      <c r="A14591" s="3"/>
      <c r="F14591" s="4"/>
      <c r="G14591" s="4"/>
      <c r="H14591" s="4"/>
      <c r="I14591" s="4"/>
      <c r="J14591" s="4"/>
      <c r="K14591" s="4"/>
      <c r="L14591" s="4"/>
      <c r="M14591" s="4"/>
    </row>
    <row r="14592" spans="1:13" x14ac:dyDescent="0.2">
      <c r="A14592" s="3"/>
      <c r="F14592" s="4"/>
      <c r="G14592" s="4"/>
      <c r="H14592" s="4"/>
      <c r="I14592" s="4"/>
      <c r="J14592" s="4"/>
      <c r="K14592" s="4"/>
      <c r="L14592" s="4"/>
      <c r="M14592" s="4"/>
    </row>
    <row r="14593" spans="1:13" x14ac:dyDescent="0.2">
      <c r="A14593" s="3"/>
      <c r="F14593" s="4"/>
      <c r="G14593" s="4"/>
      <c r="H14593" s="4"/>
      <c r="I14593" s="4"/>
      <c r="J14593" s="4"/>
      <c r="K14593" s="4"/>
      <c r="L14593" s="4"/>
      <c r="M14593" s="4"/>
    </row>
    <row r="14594" spans="1:13" x14ac:dyDescent="0.2">
      <c r="A14594" s="3"/>
      <c r="F14594" s="4"/>
      <c r="G14594" s="4"/>
      <c r="H14594" s="4"/>
      <c r="I14594" s="4"/>
      <c r="J14594" s="4"/>
      <c r="K14594" s="4"/>
      <c r="L14594" s="4"/>
      <c r="M14594" s="4"/>
    </row>
    <row r="14595" spans="1:13" x14ac:dyDescent="0.2">
      <c r="A14595" s="3"/>
      <c r="F14595" s="4"/>
      <c r="G14595" s="4"/>
      <c r="H14595" s="4"/>
      <c r="I14595" s="4"/>
      <c r="J14595" s="4"/>
      <c r="K14595" s="4"/>
      <c r="L14595" s="4"/>
      <c r="M14595" s="4"/>
    </row>
    <row r="14596" spans="1:13" x14ac:dyDescent="0.2">
      <c r="A14596" s="3"/>
      <c r="F14596" s="4"/>
      <c r="G14596" s="4"/>
      <c r="H14596" s="4"/>
      <c r="I14596" s="4"/>
      <c r="J14596" s="4"/>
      <c r="K14596" s="4"/>
      <c r="L14596" s="4"/>
      <c r="M14596" s="4"/>
    </row>
    <row r="14597" spans="1:13" x14ac:dyDescent="0.2">
      <c r="A14597" s="3"/>
      <c r="F14597" s="4"/>
      <c r="G14597" s="4"/>
      <c r="H14597" s="4"/>
      <c r="I14597" s="4"/>
      <c r="J14597" s="4"/>
      <c r="K14597" s="4"/>
      <c r="L14597" s="4"/>
      <c r="M14597" s="4"/>
    </row>
    <row r="14598" spans="1:13" x14ac:dyDescent="0.2">
      <c r="A14598" s="3"/>
      <c r="F14598" s="4"/>
      <c r="G14598" s="4"/>
      <c r="H14598" s="4"/>
      <c r="I14598" s="4"/>
      <c r="J14598" s="4"/>
      <c r="K14598" s="4"/>
      <c r="L14598" s="4"/>
      <c r="M14598" s="4"/>
    </row>
    <row r="14599" spans="1:13" x14ac:dyDescent="0.2">
      <c r="A14599" s="3"/>
      <c r="F14599" s="4"/>
      <c r="G14599" s="4"/>
      <c r="H14599" s="4"/>
      <c r="I14599" s="4"/>
      <c r="J14599" s="4"/>
      <c r="K14599" s="4"/>
      <c r="L14599" s="4"/>
      <c r="M14599" s="4"/>
    </row>
    <row r="14600" spans="1:13" x14ac:dyDescent="0.2">
      <c r="A14600" s="3"/>
      <c r="F14600" s="4"/>
      <c r="G14600" s="4"/>
      <c r="H14600" s="4"/>
      <c r="I14600" s="4"/>
      <c r="J14600" s="4"/>
      <c r="K14600" s="4"/>
      <c r="L14600" s="4"/>
      <c r="M14600" s="4"/>
    </row>
    <row r="14601" spans="1:13" x14ac:dyDescent="0.2">
      <c r="A14601" s="3"/>
      <c r="F14601" s="4"/>
      <c r="G14601" s="4"/>
      <c r="H14601" s="4"/>
      <c r="I14601" s="4"/>
      <c r="J14601" s="4"/>
      <c r="K14601" s="4"/>
      <c r="L14601" s="4"/>
      <c r="M14601" s="4"/>
    </row>
    <row r="14602" spans="1:13" x14ac:dyDescent="0.2">
      <c r="A14602" s="3"/>
      <c r="F14602" s="4"/>
      <c r="G14602" s="4"/>
      <c r="H14602" s="4"/>
      <c r="I14602" s="4"/>
      <c r="J14602" s="4"/>
      <c r="K14602" s="4"/>
      <c r="L14602" s="4"/>
      <c r="M14602" s="4"/>
    </row>
    <row r="14603" spans="1:13" x14ac:dyDescent="0.2">
      <c r="A14603" s="3"/>
      <c r="F14603" s="4"/>
      <c r="G14603" s="4"/>
      <c r="H14603" s="4"/>
      <c r="I14603" s="4"/>
      <c r="J14603" s="4"/>
      <c r="K14603" s="4"/>
      <c r="L14603" s="4"/>
      <c r="M14603" s="4"/>
    </row>
    <row r="14604" spans="1:13" x14ac:dyDescent="0.2">
      <c r="A14604" s="3"/>
      <c r="F14604" s="4"/>
      <c r="G14604" s="4"/>
      <c r="H14604" s="4"/>
      <c r="I14604" s="4"/>
      <c r="J14604" s="4"/>
      <c r="K14604" s="4"/>
      <c r="L14604" s="4"/>
      <c r="M14604" s="4"/>
    </row>
    <row r="14605" spans="1:13" x14ac:dyDescent="0.2">
      <c r="A14605" s="3"/>
      <c r="F14605" s="4"/>
      <c r="G14605" s="4"/>
      <c r="H14605" s="4"/>
      <c r="I14605" s="4"/>
      <c r="J14605" s="4"/>
      <c r="K14605" s="4"/>
      <c r="L14605" s="4"/>
      <c r="M14605" s="4"/>
    </row>
    <row r="14606" spans="1:13" x14ac:dyDescent="0.2">
      <c r="A14606" s="3"/>
      <c r="F14606" s="4"/>
      <c r="G14606" s="4"/>
      <c r="H14606" s="4"/>
      <c r="I14606" s="4"/>
      <c r="J14606" s="4"/>
      <c r="K14606" s="4"/>
      <c r="L14606" s="4"/>
      <c r="M14606" s="4"/>
    </row>
    <row r="14607" spans="1:13" x14ac:dyDescent="0.2">
      <c r="A14607" s="3"/>
      <c r="F14607" s="4"/>
      <c r="G14607" s="4"/>
      <c r="H14607" s="4"/>
      <c r="I14607" s="4"/>
      <c r="J14607" s="4"/>
      <c r="K14607" s="4"/>
      <c r="L14607" s="4"/>
      <c r="M14607" s="4"/>
    </row>
    <row r="14608" spans="1:13" x14ac:dyDescent="0.2">
      <c r="A14608" s="3"/>
      <c r="F14608" s="4"/>
      <c r="G14608" s="4"/>
      <c r="H14608" s="4"/>
      <c r="I14608" s="4"/>
      <c r="J14608" s="4"/>
      <c r="K14608" s="4"/>
      <c r="L14608" s="4"/>
      <c r="M14608" s="4"/>
    </row>
    <row r="14609" spans="1:13" x14ac:dyDescent="0.2">
      <c r="A14609" s="3"/>
      <c r="F14609" s="4"/>
      <c r="G14609" s="4"/>
      <c r="H14609" s="4"/>
      <c r="I14609" s="4"/>
      <c r="J14609" s="4"/>
      <c r="K14609" s="4"/>
      <c r="L14609" s="4"/>
      <c r="M14609" s="4"/>
    </row>
    <row r="14610" spans="1:13" x14ac:dyDescent="0.2">
      <c r="A14610" s="3"/>
      <c r="F14610" s="4"/>
      <c r="G14610" s="4"/>
      <c r="H14610" s="4"/>
      <c r="I14610" s="4"/>
      <c r="J14610" s="4"/>
      <c r="K14610" s="4"/>
      <c r="L14610" s="4"/>
      <c r="M14610" s="4"/>
    </row>
    <row r="14611" spans="1:13" x14ac:dyDescent="0.2">
      <c r="A14611" s="3"/>
      <c r="F14611" s="4"/>
      <c r="G14611" s="4"/>
      <c r="H14611" s="4"/>
      <c r="I14611" s="4"/>
      <c r="J14611" s="4"/>
      <c r="K14611" s="4"/>
      <c r="L14611" s="4"/>
      <c r="M14611" s="4"/>
    </row>
    <row r="14612" spans="1:13" x14ac:dyDescent="0.2">
      <c r="A14612" s="3"/>
      <c r="F14612" s="4"/>
      <c r="G14612" s="4"/>
      <c r="H14612" s="4"/>
      <c r="I14612" s="4"/>
      <c r="J14612" s="4"/>
      <c r="K14612" s="4"/>
      <c r="L14612" s="4"/>
      <c r="M14612" s="4"/>
    </row>
    <row r="14613" spans="1:13" x14ac:dyDescent="0.2">
      <c r="A14613" s="3"/>
      <c r="F14613" s="4"/>
      <c r="G14613" s="4"/>
      <c r="H14613" s="4"/>
      <c r="I14613" s="4"/>
      <c r="J14613" s="4"/>
      <c r="K14613" s="4"/>
      <c r="L14613" s="4"/>
      <c r="M14613" s="4"/>
    </row>
    <row r="14614" spans="1:13" x14ac:dyDescent="0.2">
      <c r="A14614" s="3"/>
      <c r="F14614" s="4"/>
      <c r="G14614" s="4"/>
      <c r="H14614" s="4"/>
      <c r="I14614" s="4"/>
      <c r="J14614" s="4"/>
      <c r="K14614" s="4"/>
      <c r="L14614" s="4"/>
      <c r="M14614" s="4"/>
    </row>
    <row r="14615" spans="1:13" x14ac:dyDescent="0.2">
      <c r="A14615" s="3"/>
      <c r="F14615" s="4"/>
      <c r="G14615" s="4"/>
      <c r="H14615" s="4"/>
      <c r="I14615" s="4"/>
      <c r="J14615" s="4"/>
      <c r="K14615" s="4"/>
      <c r="L14615" s="4"/>
      <c r="M14615" s="4"/>
    </row>
    <row r="14616" spans="1:13" x14ac:dyDescent="0.2">
      <c r="A14616" s="3"/>
      <c r="F14616" s="4"/>
      <c r="G14616" s="4"/>
      <c r="H14616" s="4"/>
      <c r="I14616" s="4"/>
      <c r="J14616" s="4"/>
      <c r="K14616" s="4"/>
      <c r="L14616" s="4"/>
      <c r="M14616" s="4"/>
    </row>
    <row r="14617" spans="1:13" x14ac:dyDescent="0.2">
      <c r="A14617" s="3"/>
      <c r="F14617" s="4"/>
      <c r="G14617" s="4"/>
      <c r="H14617" s="4"/>
      <c r="I14617" s="4"/>
      <c r="J14617" s="4"/>
      <c r="K14617" s="4"/>
      <c r="L14617" s="4"/>
      <c r="M14617" s="4"/>
    </row>
    <row r="14618" spans="1:13" x14ac:dyDescent="0.2">
      <c r="A14618" s="3"/>
      <c r="F14618" s="4"/>
      <c r="G14618" s="4"/>
      <c r="H14618" s="4"/>
      <c r="I14618" s="4"/>
      <c r="J14618" s="4"/>
      <c r="K14618" s="4"/>
      <c r="L14618" s="4"/>
      <c r="M14618" s="4"/>
    </row>
    <row r="14619" spans="1:13" x14ac:dyDescent="0.2">
      <c r="A14619" s="3"/>
      <c r="F14619" s="4"/>
      <c r="G14619" s="4"/>
      <c r="H14619" s="4"/>
      <c r="I14619" s="4"/>
      <c r="J14619" s="4"/>
      <c r="K14619" s="4"/>
      <c r="L14619" s="4"/>
      <c r="M14619" s="4"/>
    </row>
    <row r="14620" spans="1:13" x14ac:dyDescent="0.2">
      <c r="A14620" s="3"/>
      <c r="F14620" s="4"/>
      <c r="G14620" s="4"/>
      <c r="H14620" s="4"/>
      <c r="I14620" s="4"/>
      <c r="J14620" s="4"/>
      <c r="K14620" s="4"/>
      <c r="L14620" s="4"/>
      <c r="M14620" s="4"/>
    </row>
    <row r="14621" spans="1:13" x14ac:dyDescent="0.2">
      <c r="A14621" s="3"/>
      <c r="F14621" s="4"/>
      <c r="G14621" s="4"/>
      <c r="H14621" s="4"/>
      <c r="I14621" s="4"/>
      <c r="J14621" s="4"/>
      <c r="K14621" s="4"/>
      <c r="L14621" s="4"/>
      <c r="M14621" s="4"/>
    </row>
    <row r="14622" spans="1:13" x14ac:dyDescent="0.2">
      <c r="A14622" s="3"/>
      <c r="F14622" s="4"/>
      <c r="G14622" s="4"/>
      <c r="H14622" s="4"/>
      <c r="I14622" s="4"/>
      <c r="J14622" s="4"/>
      <c r="K14622" s="4"/>
      <c r="L14622" s="4"/>
      <c r="M14622" s="4"/>
    </row>
    <row r="14623" spans="1:13" x14ac:dyDescent="0.2">
      <c r="A14623" s="3"/>
      <c r="F14623" s="4"/>
      <c r="G14623" s="4"/>
      <c r="H14623" s="4"/>
      <c r="I14623" s="4"/>
      <c r="J14623" s="4"/>
      <c r="K14623" s="4"/>
      <c r="L14623" s="4"/>
      <c r="M14623" s="4"/>
    </row>
    <row r="14624" spans="1:13" x14ac:dyDescent="0.2">
      <c r="A14624" s="3"/>
      <c r="F14624" s="4"/>
      <c r="G14624" s="4"/>
      <c r="H14624" s="4"/>
      <c r="I14624" s="4"/>
      <c r="J14624" s="4"/>
      <c r="K14624" s="4"/>
      <c r="L14624" s="4"/>
      <c r="M14624" s="4"/>
    </row>
    <row r="14625" spans="1:13" x14ac:dyDescent="0.2">
      <c r="A14625" s="3"/>
      <c r="F14625" s="4"/>
      <c r="G14625" s="4"/>
      <c r="H14625" s="4"/>
      <c r="I14625" s="4"/>
      <c r="J14625" s="4"/>
      <c r="K14625" s="4"/>
      <c r="L14625" s="4"/>
      <c r="M14625" s="4"/>
    </row>
    <row r="14626" spans="1:13" x14ac:dyDescent="0.2">
      <c r="A14626" s="3"/>
      <c r="F14626" s="4"/>
      <c r="G14626" s="4"/>
      <c r="H14626" s="4"/>
      <c r="I14626" s="4"/>
      <c r="J14626" s="4"/>
      <c r="K14626" s="4"/>
      <c r="L14626" s="4"/>
      <c r="M14626" s="4"/>
    </row>
    <row r="14627" spans="1:13" x14ac:dyDescent="0.2">
      <c r="A14627" s="3"/>
      <c r="F14627" s="4"/>
      <c r="G14627" s="4"/>
      <c r="H14627" s="4"/>
      <c r="I14627" s="4"/>
      <c r="J14627" s="4"/>
      <c r="K14627" s="4"/>
      <c r="L14627" s="4"/>
      <c r="M14627" s="4"/>
    </row>
    <row r="14628" spans="1:13" x14ac:dyDescent="0.2">
      <c r="A14628" s="3"/>
      <c r="F14628" s="4"/>
      <c r="G14628" s="4"/>
      <c r="H14628" s="4"/>
      <c r="I14628" s="4"/>
      <c r="J14628" s="4"/>
      <c r="K14628" s="4"/>
      <c r="L14628" s="4"/>
      <c r="M14628" s="4"/>
    </row>
    <row r="14629" spans="1:13" x14ac:dyDescent="0.2">
      <c r="A14629" s="3"/>
      <c r="F14629" s="4"/>
      <c r="G14629" s="4"/>
      <c r="H14629" s="4"/>
      <c r="I14629" s="4"/>
      <c r="J14629" s="4"/>
      <c r="K14629" s="4"/>
      <c r="L14629" s="4"/>
      <c r="M14629" s="4"/>
    </row>
    <row r="14630" spans="1:13" x14ac:dyDescent="0.2">
      <c r="A14630" s="3"/>
      <c r="F14630" s="4"/>
      <c r="G14630" s="4"/>
      <c r="H14630" s="4"/>
      <c r="I14630" s="4"/>
      <c r="J14630" s="4"/>
      <c r="K14630" s="4"/>
      <c r="L14630" s="4"/>
      <c r="M14630" s="4"/>
    </row>
    <row r="14631" spans="1:13" x14ac:dyDescent="0.2">
      <c r="A14631" s="3"/>
      <c r="F14631" s="4"/>
      <c r="G14631" s="4"/>
      <c r="H14631" s="4"/>
      <c r="I14631" s="4"/>
      <c r="J14631" s="4"/>
      <c r="K14631" s="4"/>
      <c r="L14631" s="4"/>
      <c r="M14631" s="4"/>
    </row>
    <row r="14632" spans="1:13" x14ac:dyDescent="0.2">
      <c r="A14632" s="3"/>
      <c r="F14632" s="4"/>
      <c r="G14632" s="4"/>
      <c r="H14632" s="4"/>
      <c r="I14632" s="4"/>
      <c r="J14632" s="4"/>
      <c r="K14632" s="4"/>
      <c r="L14632" s="4"/>
      <c r="M14632" s="4"/>
    </row>
    <row r="14633" spans="1:13" x14ac:dyDescent="0.2">
      <c r="A14633" s="3"/>
      <c r="F14633" s="4"/>
      <c r="G14633" s="4"/>
      <c r="H14633" s="4"/>
      <c r="I14633" s="4"/>
      <c r="J14633" s="4"/>
      <c r="K14633" s="4"/>
      <c r="L14633" s="4"/>
      <c r="M14633" s="4"/>
    </row>
    <row r="14634" spans="1:13" x14ac:dyDescent="0.2">
      <c r="A14634" s="3"/>
      <c r="F14634" s="4"/>
      <c r="G14634" s="4"/>
      <c r="H14634" s="4"/>
      <c r="I14634" s="4"/>
      <c r="J14634" s="4"/>
      <c r="K14634" s="4"/>
      <c r="L14634" s="4"/>
      <c r="M14634" s="4"/>
    </row>
    <row r="14635" spans="1:13" x14ac:dyDescent="0.2">
      <c r="A14635" s="3"/>
      <c r="F14635" s="4"/>
      <c r="G14635" s="4"/>
      <c r="H14635" s="4"/>
      <c r="I14635" s="4"/>
      <c r="J14635" s="4"/>
      <c r="K14635" s="4"/>
      <c r="L14635" s="4"/>
      <c r="M14635" s="4"/>
    </row>
    <row r="14636" spans="1:13" x14ac:dyDescent="0.2">
      <c r="A14636" s="3"/>
      <c r="F14636" s="4"/>
      <c r="G14636" s="4"/>
      <c r="H14636" s="4"/>
      <c r="I14636" s="4"/>
      <c r="J14636" s="4"/>
      <c r="K14636" s="4"/>
      <c r="L14636" s="4"/>
      <c r="M14636" s="4"/>
    </row>
    <row r="14637" spans="1:13" x14ac:dyDescent="0.2">
      <c r="A14637" s="3"/>
      <c r="F14637" s="4"/>
      <c r="G14637" s="4"/>
      <c r="H14637" s="4"/>
      <c r="I14637" s="4"/>
      <c r="J14637" s="4"/>
      <c r="K14637" s="4"/>
      <c r="L14637" s="4"/>
      <c r="M14637" s="4"/>
    </row>
    <row r="14638" spans="1:13" x14ac:dyDescent="0.2">
      <c r="A14638" s="3"/>
      <c r="F14638" s="4"/>
      <c r="G14638" s="4"/>
      <c r="H14638" s="4"/>
      <c r="I14638" s="4"/>
      <c r="J14638" s="4"/>
      <c r="K14638" s="4"/>
      <c r="L14638" s="4"/>
      <c r="M14638" s="4"/>
    </row>
    <row r="14639" spans="1:13" x14ac:dyDescent="0.2">
      <c r="A14639" s="3"/>
      <c r="F14639" s="4"/>
      <c r="G14639" s="4"/>
      <c r="H14639" s="4"/>
      <c r="I14639" s="4"/>
      <c r="J14639" s="4"/>
      <c r="K14639" s="4"/>
      <c r="L14639" s="4"/>
      <c r="M14639" s="4"/>
    </row>
    <row r="14640" spans="1:13" x14ac:dyDescent="0.2">
      <c r="A14640" s="3"/>
      <c r="F14640" s="4"/>
      <c r="G14640" s="4"/>
      <c r="H14640" s="4"/>
      <c r="I14640" s="4"/>
      <c r="J14640" s="4"/>
      <c r="K14640" s="4"/>
      <c r="L14640" s="4"/>
      <c r="M14640" s="4"/>
    </row>
    <row r="14641" spans="1:13" x14ac:dyDescent="0.2">
      <c r="A14641" s="3"/>
      <c r="F14641" s="4"/>
      <c r="G14641" s="4"/>
      <c r="H14641" s="4"/>
      <c r="I14641" s="4"/>
      <c r="J14641" s="4"/>
      <c r="K14641" s="4"/>
      <c r="L14641" s="4"/>
      <c r="M14641" s="4"/>
    </row>
    <row r="14642" spans="1:13" x14ac:dyDescent="0.2">
      <c r="A14642" s="3"/>
      <c r="F14642" s="4"/>
      <c r="G14642" s="4"/>
      <c r="H14642" s="4"/>
      <c r="I14642" s="4"/>
      <c r="J14642" s="4"/>
      <c r="K14642" s="4"/>
      <c r="L14642" s="4"/>
      <c r="M14642" s="4"/>
    </row>
    <row r="14643" spans="1:13" x14ac:dyDescent="0.2">
      <c r="A14643" s="3"/>
      <c r="F14643" s="4"/>
      <c r="G14643" s="4"/>
      <c r="H14643" s="4"/>
      <c r="I14643" s="4"/>
      <c r="J14643" s="4"/>
      <c r="K14643" s="4"/>
      <c r="L14643" s="4"/>
      <c r="M14643" s="4"/>
    </row>
    <row r="14644" spans="1:13" x14ac:dyDescent="0.2">
      <c r="A14644" s="3"/>
      <c r="F14644" s="4"/>
      <c r="G14644" s="4"/>
      <c r="H14644" s="4"/>
      <c r="I14644" s="4"/>
      <c r="J14644" s="4"/>
      <c r="K14644" s="4"/>
      <c r="L14644" s="4"/>
      <c r="M14644" s="4"/>
    </row>
    <row r="14645" spans="1:13" x14ac:dyDescent="0.2">
      <c r="A14645" s="3"/>
      <c r="F14645" s="4"/>
      <c r="G14645" s="4"/>
      <c r="H14645" s="4"/>
      <c r="I14645" s="4"/>
      <c r="J14645" s="4"/>
      <c r="K14645" s="4"/>
      <c r="L14645" s="4"/>
      <c r="M14645" s="4"/>
    </row>
    <row r="14646" spans="1:13" x14ac:dyDescent="0.2">
      <c r="A14646" s="3"/>
      <c r="F14646" s="4"/>
      <c r="G14646" s="4"/>
      <c r="H14646" s="4"/>
      <c r="I14646" s="4"/>
      <c r="J14646" s="4"/>
      <c r="K14646" s="4"/>
      <c r="L14646" s="4"/>
      <c r="M14646" s="4"/>
    </row>
    <row r="14647" spans="1:13" x14ac:dyDescent="0.2">
      <c r="A14647" s="3"/>
      <c r="F14647" s="4"/>
      <c r="G14647" s="4"/>
      <c r="H14647" s="4"/>
      <c r="I14647" s="4"/>
      <c r="J14647" s="4"/>
      <c r="K14647" s="4"/>
      <c r="L14647" s="4"/>
      <c r="M14647" s="4"/>
    </row>
    <row r="14648" spans="1:13" x14ac:dyDescent="0.2">
      <c r="A14648" s="3"/>
      <c r="F14648" s="4"/>
      <c r="G14648" s="4"/>
      <c r="H14648" s="4"/>
      <c r="I14648" s="4"/>
      <c r="J14648" s="4"/>
      <c r="K14648" s="4"/>
      <c r="L14648" s="4"/>
      <c r="M14648" s="4"/>
    </row>
    <row r="14649" spans="1:13" x14ac:dyDescent="0.2">
      <c r="A14649" s="3"/>
      <c r="F14649" s="4"/>
      <c r="G14649" s="4"/>
      <c r="H14649" s="4"/>
      <c r="I14649" s="4"/>
      <c r="J14649" s="4"/>
      <c r="K14649" s="4"/>
      <c r="L14649" s="4"/>
      <c r="M14649" s="4"/>
    </row>
    <row r="14650" spans="1:13" x14ac:dyDescent="0.2">
      <c r="A14650" s="3"/>
      <c r="F14650" s="4"/>
      <c r="G14650" s="4"/>
      <c r="H14650" s="4"/>
      <c r="I14650" s="4"/>
      <c r="J14650" s="4"/>
      <c r="K14650" s="4"/>
      <c r="L14650" s="4"/>
      <c r="M14650" s="4"/>
    </row>
    <row r="14651" spans="1:13" x14ac:dyDescent="0.2">
      <c r="A14651" s="3"/>
      <c r="F14651" s="4"/>
      <c r="G14651" s="4"/>
      <c r="H14651" s="4"/>
      <c r="I14651" s="4"/>
      <c r="J14651" s="4"/>
      <c r="K14651" s="4"/>
      <c r="L14651" s="4"/>
      <c r="M14651" s="4"/>
    </row>
    <row r="14652" spans="1:13" x14ac:dyDescent="0.2">
      <c r="A14652" s="3"/>
      <c r="F14652" s="4"/>
      <c r="G14652" s="4"/>
      <c r="H14652" s="4"/>
      <c r="I14652" s="4"/>
      <c r="J14652" s="4"/>
      <c r="K14652" s="4"/>
      <c r="L14652" s="4"/>
      <c r="M14652" s="4"/>
    </row>
    <row r="14653" spans="1:13" x14ac:dyDescent="0.2">
      <c r="A14653" s="3"/>
      <c r="F14653" s="4"/>
      <c r="G14653" s="4"/>
      <c r="H14653" s="4"/>
      <c r="I14653" s="4"/>
      <c r="J14653" s="4"/>
      <c r="K14653" s="4"/>
      <c r="L14653" s="4"/>
      <c r="M14653" s="4"/>
    </row>
    <row r="14654" spans="1:13" x14ac:dyDescent="0.2">
      <c r="A14654" s="3"/>
      <c r="F14654" s="4"/>
      <c r="G14654" s="4"/>
      <c r="H14654" s="4"/>
      <c r="I14654" s="4"/>
      <c r="J14654" s="4"/>
      <c r="K14654" s="4"/>
      <c r="L14654" s="4"/>
      <c r="M14654" s="4"/>
    </row>
    <row r="14655" spans="1:13" x14ac:dyDescent="0.2">
      <c r="A14655" s="3"/>
      <c r="F14655" s="4"/>
      <c r="G14655" s="4"/>
      <c r="H14655" s="4"/>
      <c r="I14655" s="4"/>
      <c r="J14655" s="4"/>
      <c r="K14655" s="4"/>
      <c r="L14655" s="4"/>
      <c r="M14655" s="4"/>
    </row>
    <row r="14656" spans="1:13" x14ac:dyDescent="0.2">
      <c r="A14656" s="3"/>
      <c r="F14656" s="4"/>
      <c r="G14656" s="4"/>
      <c r="H14656" s="4"/>
      <c r="I14656" s="4"/>
      <c r="J14656" s="4"/>
      <c r="K14656" s="4"/>
      <c r="L14656" s="4"/>
      <c r="M14656" s="4"/>
    </row>
    <row r="14657" spans="1:13" x14ac:dyDescent="0.2">
      <c r="A14657" s="3"/>
      <c r="F14657" s="4"/>
      <c r="G14657" s="4"/>
      <c r="H14657" s="4"/>
      <c r="I14657" s="4"/>
      <c r="J14657" s="4"/>
      <c r="K14657" s="4"/>
      <c r="L14657" s="4"/>
      <c r="M14657" s="4"/>
    </row>
    <row r="14658" spans="1:13" x14ac:dyDescent="0.2">
      <c r="A14658" s="3"/>
      <c r="F14658" s="4"/>
      <c r="G14658" s="4"/>
      <c r="H14658" s="4"/>
      <c r="I14658" s="4"/>
      <c r="J14658" s="4"/>
      <c r="K14658" s="4"/>
      <c r="L14658" s="4"/>
      <c r="M14658" s="4"/>
    </row>
    <row r="14659" spans="1:13" x14ac:dyDescent="0.2">
      <c r="A14659" s="3"/>
      <c r="F14659" s="4"/>
      <c r="G14659" s="4"/>
      <c r="H14659" s="4"/>
      <c r="I14659" s="4"/>
      <c r="J14659" s="4"/>
      <c r="K14659" s="4"/>
      <c r="L14659" s="4"/>
      <c r="M14659" s="4"/>
    </row>
    <row r="14660" spans="1:13" x14ac:dyDescent="0.2">
      <c r="A14660" s="3"/>
      <c r="F14660" s="4"/>
      <c r="G14660" s="4"/>
      <c r="H14660" s="4"/>
      <c r="I14660" s="4"/>
      <c r="J14660" s="4"/>
      <c r="K14660" s="4"/>
      <c r="L14660" s="4"/>
      <c r="M14660" s="4"/>
    </row>
    <row r="14661" spans="1:13" x14ac:dyDescent="0.2">
      <c r="A14661" s="3"/>
      <c r="F14661" s="4"/>
      <c r="G14661" s="4"/>
      <c r="H14661" s="4"/>
      <c r="I14661" s="4"/>
      <c r="J14661" s="4"/>
      <c r="K14661" s="4"/>
      <c r="L14661" s="4"/>
      <c r="M14661" s="4"/>
    </row>
    <row r="14662" spans="1:13" x14ac:dyDescent="0.2">
      <c r="A14662" s="3"/>
      <c r="F14662" s="4"/>
      <c r="G14662" s="4"/>
      <c r="H14662" s="4"/>
      <c r="I14662" s="4"/>
      <c r="J14662" s="4"/>
      <c r="K14662" s="4"/>
      <c r="L14662" s="4"/>
      <c r="M14662" s="4"/>
    </row>
    <row r="14663" spans="1:13" x14ac:dyDescent="0.2">
      <c r="A14663" s="3"/>
      <c r="F14663" s="4"/>
      <c r="G14663" s="4"/>
      <c r="H14663" s="4"/>
      <c r="I14663" s="4"/>
      <c r="J14663" s="4"/>
      <c r="K14663" s="4"/>
      <c r="L14663" s="4"/>
      <c r="M14663" s="4"/>
    </row>
    <row r="14664" spans="1:13" x14ac:dyDescent="0.2">
      <c r="A14664" s="3"/>
      <c r="F14664" s="4"/>
      <c r="G14664" s="4"/>
      <c r="H14664" s="4"/>
      <c r="I14664" s="4"/>
      <c r="J14664" s="4"/>
      <c r="K14664" s="4"/>
      <c r="L14664" s="4"/>
      <c r="M14664" s="4"/>
    </row>
    <row r="14665" spans="1:13" x14ac:dyDescent="0.2">
      <c r="A14665" s="3"/>
      <c r="F14665" s="4"/>
      <c r="G14665" s="4"/>
      <c r="H14665" s="4"/>
      <c r="I14665" s="4"/>
      <c r="J14665" s="4"/>
      <c r="K14665" s="4"/>
      <c r="L14665" s="4"/>
      <c r="M14665" s="4"/>
    </row>
    <row r="14666" spans="1:13" x14ac:dyDescent="0.2">
      <c r="A14666" s="3"/>
      <c r="F14666" s="4"/>
      <c r="G14666" s="4"/>
      <c r="H14666" s="4"/>
      <c r="I14666" s="4"/>
      <c r="J14666" s="4"/>
      <c r="K14666" s="4"/>
      <c r="L14666" s="4"/>
      <c r="M14666" s="4"/>
    </row>
    <row r="14667" spans="1:13" x14ac:dyDescent="0.2">
      <c r="A14667" s="3"/>
      <c r="F14667" s="4"/>
      <c r="G14667" s="4"/>
      <c r="H14667" s="4"/>
      <c r="I14667" s="4"/>
      <c r="J14667" s="4"/>
      <c r="K14667" s="4"/>
      <c r="L14667" s="4"/>
      <c r="M14667" s="4"/>
    </row>
    <row r="14668" spans="1:13" x14ac:dyDescent="0.2">
      <c r="A14668" s="3"/>
      <c r="F14668" s="4"/>
      <c r="G14668" s="4"/>
      <c r="H14668" s="4"/>
      <c r="I14668" s="4"/>
      <c r="J14668" s="4"/>
      <c r="K14668" s="4"/>
      <c r="L14668" s="4"/>
      <c r="M14668" s="4"/>
    </row>
    <row r="14669" spans="1:13" x14ac:dyDescent="0.2">
      <c r="A14669" s="3"/>
      <c r="F14669" s="4"/>
      <c r="G14669" s="4"/>
      <c r="H14669" s="4"/>
      <c r="I14669" s="4"/>
      <c r="J14669" s="4"/>
      <c r="K14669" s="4"/>
      <c r="L14669" s="4"/>
      <c r="M14669" s="4"/>
    </row>
    <row r="14670" spans="1:13" x14ac:dyDescent="0.2">
      <c r="A14670" s="3"/>
      <c r="F14670" s="4"/>
      <c r="G14670" s="4"/>
      <c r="H14670" s="4"/>
      <c r="I14670" s="4"/>
      <c r="J14670" s="4"/>
      <c r="K14670" s="4"/>
      <c r="L14670" s="4"/>
      <c r="M14670" s="4"/>
    </row>
    <row r="14671" spans="1:13" x14ac:dyDescent="0.2">
      <c r="A14671" s="3"/>
      <c r="F14671" s="4"/>
      <c r="G14671" s="4"/>
      <c r="H14671" s="4"/>
      <c r="I14671" s="4"/>
      <c r="J14671" s="4"/>
      <c r="K14671" s="4"/>
      <c r="L14671" s="4"/>
      <c r="M14671" s="4"/>
    </row>
    <row r="14672" spans="1:13" x14ac:dyDescent="0.2">
      <c r="A14672" s="3"/>
      <c r="F14672" s="4"/>
      <c r="G14672" s="4"/>
      <c r="H14672" s="4"/>
      <c r="I14672" s="4"/>
      <c r="J14672" s="4"/>
      <c r="K14672" s="4"/>
      <c r="L14672" s="4"/>
      <c r="M14672" s="4"/>
    </row>
    <row r="14673" spans="1:13" x14ac:dyDescent="0.2">
      <c r="A14673" s="3"/>
      <c r="F14673" s="4"/>
      <c r="G14673" s="4"/>
      <c r="H14673" s="4"/>
      <c r="I14673" s="4"/>
      <c r="J14673" s="4"/>
      <c r="K14673" s="4"/>
      <c r="L14673" s="4"/>
      <c r="M14673" s="4"/>
    </row>
    <row r="14674" spans="1:13" x14ac:dyDescent="0.2">
      <c r="A14674" s="3"/>
      <c r="F14674" s="4"/>
      <c r="G14674" s="4"/>
      <c r="H14674" s="4"/>
      <c r="I14674" s="4"/>
      <c r="J14674" s="4"/>
      <c r="K14674" s="4"/>
      <c r="L14674" s="4"/>
      <c r="M14674" s="4"/>
    </row>
    <row r="14675" spans="1:13" x14ac:dyDescent="0.2">
      <c r="A14675" s="3"/>
      <c r="F14675" s="4"/>
      <c r="G14675" s="4"/>
      <c r="H14675" s="4"/>
      <c r="I14675" s="4"/>
      <c r="J14675" s="4"/>
      <c r="K14675" s="4"/>
      <c r="L14675" s="4"/>
      <c r="M14675" s="4"/>
    </row>
    <row r="14676" spans="1:13" x14ac:dyDescent="0.2">
      <c r="A14676" s="3"/>
      <c r="F14676" s="4"/>
      <c r="G14676" s="4"/>
      <c r="H14676" s="4"/>
      <c r="I14676" s="4"/>
      <c r="J14676" s="4"/>
      <c r="K14676" s="4"/>
      <c r="L14676" s="4"/>
      <c r="M14676" s="4"/>
    </row>
    <row r="14677" spans="1:13" x14ac:dyDescent="0.2">
      <c r="A14677" s="3"/>
      <c r="F14677" s="4"/>
      <c r="G14677" s="4"/>
      <c r="H14677" s="4"/>
      <c r="I14677" s="4"/>
      <c r="J14677" s="4"/>
      <c r="K14677" s="4"/>
      <c r="L14677" s="4"/>
      <c r="M14677" s="4"/>
    </row>
    <row r="14678" spans="1:13" x14ac:dyDescent="0.2">
      <c r="A14678" s="3"/>
      <c r="F14678" s="4"/>
      <c r="G14678" s="4"/>
      <c r="H14678" s="4"/>
      <c r="I14678" s="4"/>
      <c r="J14678" s="4"/>
      <c r="K14678" s="4"/>
      <c r="L14678" s="4"/>
      <c r="M14678" s="4"/>
    </row>
    <row r="14679" spans="1:13" x14ac:dyDescent="0.2">
      <c r="A14679" s="3"/>
      <c r="F14679" s="4"/>
      <c r="G14679" s="4"/>
      <c r="H14679" s="4"/>
      <c r="I14679" s="4"/>
      <c r="J14679" s="4"/>
      <c r="K14679" s="4"/>
      <c r="L14679" s="4"/>
      <c r="M14679" s="4"/>
    </row>
    <row r="14680" spans="1:13" x14ac:dyDescent="0.2">
      <c r="A14680" s="3"/>
      <c r="F14680" s="4"/>
      <c r="G14680" s="4"/>
      <c r="H14680" s="4"/>
      <c r="I14680" s="4"/>
      <c r="J14680" s="4"/>
      <c r="K14680" s="4"/>
      <c r="L14680" s="4"/>
      <c r="M14680" s="4"/>
    </row>
    <row r="14681" spans="1:13" x14ac:dyDescent="0.2">
      <c r="A14681" s="3"/>
      <c r="F14681" s="4"/>
      <c r="G14681" s="4"/>
      <c r="H14681" s="4"/>
      <c r="I14681" s="4"/>
      <c r="J14681" s="4"/>
      <c r="K14681" s="4"/>
      <c r="L14681" s="4"/>
      <c r="M14681" s="4"/>
    </row>
    <row r="14682" spans="1:13" x14ac:dyDescent="0.2">
      <c r="A14682" s="3"/>
      <c r="F14682" s="4"/>
      <c r="G14682" s="4"/>
      <c r="H14682" s="4"/>
      <c r="I14682" s="4"/>
      <c r="J14682" s="4"/>
      <c r="K14682" s="4"/>
      <c r="L14682" s="4"/>
      <c r="M14682" s="4"/>
    </row>
    <row r="14683" spans="1:13" x14ac:dyDescent="0.2">
      <c r="A14683" s="3"/>
      <c r="F14683" s="4"/>
      <c r="G14683" s="4"/>
      <c r="H14683" s="4"/>
      <c r="I14683" s="4"/>
      <c r="J14683" s="4"/>
      <c r="K14683" s="4"/>
      <c r="L14683" s="4"/>
      <c r="M14683" s="4"/>
    </row>
    <row r="14684" spans="1:13" x14ac:dyDescent="0.2">
      <c r="A14684" s="3"/>
      <c r="F14684" s="4"/>
      <c r="G14684" s="4"/>
      <c r="H14684" s="4"/>
      <c r="I14684" s="4"/>
      <c r="J14684" s="4"/>
      <c r="K14684" s="4"/>
      <c r="L14684" s="4"/>
      <c r="M14684" s="4"/>
    </row>
    <row r="14685" spans="1:13" x14ac:dyDescent="0.2">
      <c r="A14685" s="3"/>
      <c r="F14685" s="4"/>
      <c r="G14685" s="4"/>
      <c r="H14685" s="4"/>
      <c r="I14685" s="4"/>
      <c r="J14685" s="4"/>
      <c r="K14685" s="4"/>
      <c r="L14685" s="4"/>
      <c r="M14685" s="4"/>
    </row>
    <row r="14686" spans="1:13" x14ac:dyDescent="0.2">
      <c r="A14686" s="3"/>
      <c r="F14686" s="4"/>
      <c r="G14686" s="4"/>
      <c r="H14686" s="4"/>
      <c r="I14686" s="4"/>
      <c r="J14686" s="4"/>
      <c r="K14686" s="4"/>
      <c r="L14686" s="4"/>
      <c r="M14686" s="4"/>
    </row>
    <row r="14687" spans="1:13" x14ac:dyDescent="0.2">
      <c r="A14687" s="3"/>
      <c r="F14687" s="4"/>
      <c r="G14687" s="4"/>
      <c r="H14687" s="4"/>
      <c r="I14687" s="4"/>
      <c r="J14687" s="4"/>
      <c r="K14687" s="4"/>
      <c r="L14687" s="4"/>
      <c r="M14687" s="4"/>
    </row>
    <row r="14688" spans="1:13" x14ac:dyDescent="0.2">
      <c r="A14688" s="3"/>
      <c r="F14688" s="4"/>
      <c r="G14688" s="4"/>
      <c r="H14688" s="4"/>
      <c r="I14688" s="4"/>
      <c r="J14688" s="4"/>
      <c r="K14688" s="4"/>
      <c r="L14688" s="4"/>
      <c r="M14688" s="4"/>
    </row>
    <row r="14689" spans="1:13" x14ac:dyDescent="0.2">
      <c r="A14689" s="3"/>
      <c r="F14689" s="4"/>
      <c r="G14689" s="4"/>
      <c r="H14689" s="4"/>
      <c r="I14689" s="4"/>
      <c r="J14689" s="4"/>
      <c r="K14689" s="4"/>
      <c r="L14689" s="4"/>
      <c r="M14689" s="4"/>
    </row>
    <row r="14690" spans="1:13" x14ac:dyDescent="0.2">
      <c r="A14690" s="3"/>
      <c r="F14690" s="4"/>
      <c r="G14690" s="4"/>
      <c r="H14690" s="4"/>
      <c r="I14690" s="4"/>
      <c r="J14690" s="4"/>
      <c r="K14690" s="4"/>
      <c r="L14690" s="4"/>
      <c r="M14690" s="4"/>
    </row>
    <row r="14691" spans="1:13" x14ac:dyDescent="0.2">
      <c r="A14691" s="3"/>
      <c r="F14691" s="4"/>
      <c r="G14691" s="4"/>
      <c r="H14691" s="4"/>
      <c r="I14691" s="4"/>
      <c r="J14691" s="4"/>
      <c r="K14691" s="4"/>
      <c r="L14691" s="4"/>
      <c r="M14691" s="4"/>
    </row>
    <row r="14692" spans="1:13" x14ac:dyDescent="0.2">
      <c r="A14692" s="3"/>
      <c r="F14692" s="4"/>
      <c r="G14692" s="4"/>
      <c r="H14692" s="4"/>
      <c r="I14692" s="4"/>
      <c r="J14692" s="4"/>
      <c r="K14692" s="4"/>
      <c r="L14692" s="4"/>
      <c r="M14692" s="4"/>
    </row>
    <row r="14693" spans="1:13" x14ac:dyDescent="0.2">
      <c r="A14693" s="3"/>
      <c r="F14693" s="4"/>
      <c r="G14693" s="4"/>
      <c r="H14693" s="4"/>
      <c r="I14693" s="4"/>
      <c r="J14693" s="4"/>
      <c r="K14693" s="4"/>
      <c r="L14693" s="4"/>
      <c r="M14693" s="4"/>
    </row>
    <row r="14694" spans="1:13" x14ac:dyDescent="0.2">
      <c r="A14694" s="3"/>
      <c r="F14694" s="4"/>
      <c r="G14694" s="4"/>
      <c r="H14694" s="4"/>
      <c r="I14694" s="4"/>
      <c r="J14694" s="4"/>
      <c r="K14694" s="4"/>
      <c r="L14694" s="4"/>
      <c r="M14694" s="4"/>
    </row>
    <row r="14695" spans="1:13" x14ac:dyDescent="0.2">
      <c r="A14695" s="3"/>
      <c r="F14695" s="4"/>
      <c r="G14695" s="4"/>
      <c r="H14695" s="4"/>
      <c r="I14695" s="4"/>
      <c r="J14695" s="4"/>
      <c r="K14695" s="4"/>
      <c r="L14695" s="4"/>
      <c r="M14695" s="4"/>
    </row>
    <row r="14696" spans="1:13" x14ac:dyDescent="0.2">
      <c r="A14696" s="3"/>
      <c r="F14696" s="4"/>
      <c r="G14696" s="4"/>
      <c r="H14696" s="4"/>
      <c r="I14696" s="4"/>
      <c r="J14696" s="4"/>
      <c r="K14696" s="4"/>
      <c r="L14696" s="4"/>
      <c r="M14696" s="4"/>
    </row>
    <row r="14697" spans="1:13" x14ac:dyDescent="0.2">
      <c r="A14697" s="3"/>
      <c r="F14697" s="4"/>
      <c r="G14697" s="4"/>
      <c r="H14697" s="4"/>
      <c r="I14697" s="4"/>
      <c r="J14697" s="4"/>
      <c r="K14697" s="4"/>
      <c r="L14697" s="4"/>
      <c r="M14697" s="4"/>
    </row>
    <row r="14698" spans="1:13" x14ac:dyDescent="0.2">
      <c r="A14698" s="3"/>
      <c r="F14698" s="4"/>
      <c r="G14698" s="4"/>
      <c r="H14698" s="4"/>
      <c r="I14698" s="4"/>
      <c r="J14698" s="4"/>
      <c r="K14698" s="4"/>
      <c r="L14698" s="4"/>
      <c r="M14698" s="4"/>
    </row>
    <row r="14699" spans="1:13" x14ac:dyDescent="0.2">
      <c r="A14699" s="3"/>
      <c r="F14699" s="4"/>
      <c r="G14699" s="4"/>
      <c r="H14699" s="4"/>
      <c r="I14699" s="4"/>
      <c r="J14699" s="4"/>
      <c r="K14699" s="4"/>
      <c r="L14699" s="4"/>
      <c r="M14699" s="4"/>
    </row>
    <row r="14700" spans="1:13" x14ac:dyDescent="0.2">
      <c r="A14700" s="3"/>
      <c r="F14700" s="4"/>
      <c r="G14700" s="4"/>
      <c r="H14700" s="4"/>
      <c r="I14700" s="4"/>
      <c r="J14700" s="4"/>
      <c r="K14700" s="4"/>
      <c r="L14700" s="4"/>
      <c r="M14700" s="4"/>
    </row>
    <row r="14701" spans="1:13" x14ac:dyDescent="0.2">
      <c r="A14701" s="3"/>
      <c r="F14701" s="4"/>
      <c r="G14701" s="4"/>
      <c r="H14701" s="4"/>
      <c r="I14701" s="4"/>
      <c r="J14701" s="4"/>
      <c r="K14701" s="4"/>
      <c r="L14701" s="4"/>
      <c r="M14701" s="4"/>
    </row>
    <row r="14702" spans="1:13" x14ac:dyDescent="0.2">
      <c r="A14702" s="3"/>
      <c r="F14702" s="4"/>
      <c r="G14702" s="4"/>
      <c r="H14702" s="4"/>
      <c r="I14702" s="4"/>
      <c r="J14702" s="4"/>
      <c r="K14702" s="4"/>
      <c r="L14702" s="4"/>
      <c r="M14702" s="4"/>
    </row>
    <row r="14703" spans="1:13" x14ac:dyDescent="0.2">
      <c r="A14703" s="3"/>
      <c r="F14703" s="4"/>
      <c r="G14703" s="4"/>
      <c r="H14703" s="4"/>
      <c r="I14703" s="4"/>
      <c r="J14703" s="4"/>
      <c r="K14703" s="4"/>
      <c r="L14703" s="4"/>
      <c r="M14703" s="4"/>
    </row>
    <row r="14704" spans="1:13" x14ac:dyDescent="0.2">
      <c r="A14704" s="3"/>
      <c r="F14704" s="4"/>
      <c r="G14704" s="4"/>
      <c r="H14704" s="4"/>
      <c r="I14704" s="4"/>
      <c r="J14704" s="4"/>
      <c r="K14704" s="4"/>
      <c r="L14704" s="4"/>
      <c r="M14704" s="4"/>
    </row>
    <row r="14705" spans="1:13" x14ac:dyDescent="0.2">
      <c r="A14705" s="3"/>
      <c r="F14705" s="4"/>
      <c r="G14705" s="4"/>
      <c r="H14705" s="4"/>
      <c r="I14705" s="4"/>
      <c r="J14705" s="4"/>
      <c r="K14705" s="4"/>
      <c r="L14705" s="4"/>
      <c r="M14705" s="4"/>
    </row>
    <row r="14706" spans="1:13" x14ac:dyDescent="0.2">
      <c r="A14706" s="3"/>
      <c r="F14706" s="4"/>
      <c r="G14706" s="4"/>
      <c r="H14706" s="4"/>
      <c r="I14706" s="4"/>
      <c r="J14706" s="4"/>
      <c r="K14706" s="4"/>
      <c r="L14706" s="4"/>
      <c r="M14706" s="4"/>
    </row>
    <row r="14707" spans="1:13" x14ac:dyDescent="0.2">
      <c r="A14707" s="3"/>
      <c r="F14707" s="4"/>
      <c r="G14707" s="4"/>
      <c r="H14707" s="4"/>
      <c r="I14707" s="4"/>
      <c r="J14707" s="4"/>
      <c r="K14707" s="4"/>
      <c r="L14707" s="4"/>
      <c r="M14707" s="4"/>
    </row>
    <row r="14708" spans="1:13" x14ac:dyDescent="0.2">
      <c r="A14708" s="3"/>
      <c r="F14708" s="4"/>
      <c r="G14708" s="4"/>
      <c r="H14708" s="4"/>
      <c r="I14708" s="4"/>
      <c r="J14708" s="4"/>
      <c r="K14708" s="4"/>
      <c r="L14708" s="4"/>
      <c r="M14708" s="4"/>
    </row>
    <row r="14709" spans="1:13" x14ac:dyDescent="0.2">
      <c r="A14709" s="3"/>
      <c r="F14709" s="4"/>
      <c r="G14709" s="4"/>
      <c r="H14709" s="4"/>
      <c r="I14709" s="4"/>
      <c r="J14709" s="4"/>
      <c r="K14709" s="4"/>
      <c r="L14709" s="4"/>
      <c r="M14709" s="4"/>
    </row>
    <row r="14710" spans="1:13" x14ac:dyDescent="0.2">
      <c r="A14710" s="3"/>
      <c r="F14710" s="4"/>
      <c r="G14710" s="4"/>
      <c r="H14710" s="4"/>
      <c r="I14710" s="4"/>
      <c r="J14710" s="4"/>
      <c r="K14710" s="4"/>
      <c r="L14710" s="4"/>
      <c r="M14710" s="4"/>
    </row>
    <row r="14711" spans="1:13" x14ac:dyDescent="0.2">
      <c r="A14711" s="3"/>
      <c r="F14711" s="4"/>
      <c r="G14711" s="4"/>
      <c r="H14711" s="4"/>
      <c r="I14711" s="4"/>
      <c r="J14711" s="4"/>
      <c r="K14711" s="4"/>
      <c r="L14711" s="4"/>
      <c r="M14711" s="4"/>
    </row>
    <row r="14712" spans="1:13" x14ac:dyDescent="0.2">
      <c r="A14712" s="3"/>
      <c r="F14712" s="4"/>
      <c r="G14712" s="4"/>
      <c r="H14712" s="4"/>
      <c r="I14712" s="4"/>
      <c r="J14712" s="4"/>
      <c r="K14712" s="4"/>
      <c r="L14712" s="4"/>
      <c r="M14712" s="4"/>
    </row>
    <row r="14713" spans="1:13" x14ac:dyDescent="0.2">
      <c r="A14713" s="3"/>
      <c r="F14713" s="4"/>
      <c r="G14713" s="4"/>
      <c r="H14713" s="4"/>
      <c r="I14713" s="4"/>
      <c r="J14713" s="4"/>
      <c r="K14713" s="4"/>
      <c r="L14713" s="4"/>
      <c r="M14713" s="4"/>
    </row>
    <row r="14714" spans="1:13" x14ac:dyDescent="0.2">
      <c r="A14714" s="3"/>
      <c r="F14714" s="4"/>
      <c r="G14714" s="4"/>
      <c r="H14714" s="4"/>
      <c r="I14714" s="4"/>
      <c r="J14714" s="4"/>
      <c r="K14714" s="4"/>
      <c r="L14714" s="4"/>
      <c r="M14714" s="4"/>
    </row>
    <row r="14715" spans="1:13" x14ac:dyDescent="0.2">
      <c r="A14715" s="3"/>
      <c r="F14715" s="4"/>
      <c r="G14715" s="4"/>
      <c r="H14715" s="4"/>
      <c r="I14715" s="4"/>
      <c r="J14715" s="4"/>
      <c r="K14715" s="4"/>
      <c r="L14715" s="4"/>
      <c r="M14715" s="4"/>
    </row>
    <row r="14716" spans="1:13" x14ac:dyDescent="0.2">
      <c r="A14716" s="3"/>
      <c r="F14716" s="4"/>
      <c r="G14716" s="4"/>
      <c r="H14716" s="4"/>
      <c r="I14716" s="4"/>
      <c r="J14716" s="4"/>
      <c r="K14716" s="4"/>
      <c r="L14716" s="4"/>
      <c r="M14716" s="4"/>
    </row>
    <row r="14717" spans="1:13" x14ac:dyDescent="0.2">
      <c r="A14717" s="3"/>
      <c r="F14717" s="4"/>
      <c r="G14717" s="4"/>
      <c r="H14717" s="4"/>
      <c r="I14717" s="4"/>
      <c r="J14717" s="4"/>
      <c r="K14717" s="4"/>
      <c r="L14717" s="4"/>
      <c r="M14717" s="4"/>
    </row>
    <row r="14718" spans="1:13" x14ac:dyDescent="0.2">
      <c r="A14718" s="3"/>
      <c r="F14718" s="4"/>
      <c r="G14718" s="4"/>
      <c r="H14718" s="4"/>
      <c r="I14718" s="4"/>
      <c r="J14718" s="4"/>
      <c r="K14718" s="4"/>
      <c r="L14718" s="4"/>
      <c r="M14718" s="4"/>
    </row>
    <row r="14719" spans="1:13" x14ac:dyDescent="0.2">
      <c r="A14719" s="3"/>
      <c r="F14719" s="4"/>
      <c r="G14719" s="4"/>
      <c r="H14719" s="4"/>
      <c r="I14719" s="4"/>
      <c r="J14719" s="4"/>
      <c r="K14719" s="4"/>
      <c r="L14719" s="4"/>
      <c r="M14719" s="4"/>
    </row>
    <row r="14720" spans="1:13" x14ac:dyDescent="0.2">
      <c r="A14720" s="3"/>
      <c r="F14720" s="4"/>
      <c r="G14720" s="4"/>
      <c r="H14720" s="4"/>
      <c r="I14720" s="4"/>
      <c r="J14720" s="4"/>
      <c r="K14720" s="4"/>
      <c r="L14720" s="4"/>
      <c r="M14720" s="4"/>
    </row>
    <row r="14721" spans="1:13" x14ac:dyDescent="0.2">
      <c r="A14721" s="3"/>
      <c r="F14721" s="4"/>
      <c r="G14721" s="4"/>
      <c r="H14721" s="4"/>
      <c r="I14721" s="4"/>
      <c r="J14721" s="4"/>
      <c r="K14721" s="4"/>
      <c r="L14721" s="4"/>
      <c r="M14721" s="4"/>
    </row>
    <row r="14722" spans="1:13" x14ac:dyDescent="0.2">
      <c r="A14722" s="3"/>
      <c r="F14722" s="4"/>
      <c r="G14722" s="4"/>
      <c r="H14722" s="4"/>
      <c r="I14722" s="4"/>
      <c r="J14722" s="4"/>
      <c r="K14722" s="4"/>
      <c r="L14722" s="4"/>
      <c r="M14722" s="4"/>
    </row>
    <row r="14723" spans="1:13" x14ac:dyDescent="0.2">
      <c r="A14723" s="3"/>
      <c r="F14723" s="4"/>
      <c r="G14723" s="4"/>
      <c r="H14723" s="4"/>
      <c r="I14723" s="4"/>
      <c r="J14723" s="4"/>
      <c r="K14723" s="4"/>
      <c r="L14723" s="4"/>
      <c r="M14723" s="4"/>
    </row>
    <row r="14724" spans="1:13" x14ac:dyDescent="0.2">
      <c r="A14724" s="3"/>
      <c r="F14724" s="4"/>
      <c r="G14724" s="4"/>
      <c r="H14724" s="4"/>
      <c r="I14724" s="4"/>
      <c r="J14724" s="4"/>
      <c r="K14724" s="4"/>
      <c r="L14724" s="4"/>
      <c r="M14724" s="4"/>
    </row>
    <row r="14725" spans="1:13" x14ac:dyDescent="0.2">
      <c r="A14725" s="3"/>
      <c r="F14725" s="4"/>
      <c r="G14725" s="4"/>
      <c r="H14725" s="4"/>
      <c r="I14725" s="4"/>
      <c r="J14725" s="4"/>
      <c r="K14725" s="4"/>
      <c r="L14725" s="4"/>
      <c r="M14725" s="4"/>
    </row>
    <row r="14726" spans="1:13" x14ac:dyDescent="0.2">
      <c r="A14726" s="3"/>
      <c r="F14726" s="4"/>
      <c r="G14726" s="4"/>
      <c r="H14726" s="4"/>
      <c r="I14726" s="4"/>
      <c r="J14726" s="4"/>
      <c r="K14726" s="4"/>
      <c r="L14726" s="4"/>
      <c r="M14726" s="4"/>
    </row>
    <row r="14727" spans="1:13" x14ac:dyDescent="0.2">
      <c r="A14727" s="3"/>
      <c r="F14727" s="4"/>
      <c r="G14727" s="4"/>
      <c r="H14727" s="4"/>
      <c r="I14727" s="4"/>
      <c r="J14727" s="4"/>
      <c r="K14727" s="4"/>
      <c r="L14727" s="4"/>
      <c r="M14727" s="4"/>
    </row>
    <row r="14728" spans="1:13" x14ac:dyDescent="0.2">
      <c r="A14728" s="3"/>
      <c r="F14728" s="4"/>
      <c r="G14728" s="4"/>
      <c r="H14728" s="4"/>
      <c r="I14728" s="4"/>
      <c r="J14728" s="4"/>
      <c r="K14728" s="4"/>
      <c r="L14728" s="4"/>
      <c r="M14728" s="4"/>
    </row>
    <row r="14729" spans="1:13" x14ac:dyDescent="0.2">
      <c r="A14729" s="3"/>
      <c r="F14729" s="4"/>
      <c r="G14729" s="4"/>
      <c r="H14729" s="4"/>
      <c r="I14729" s="4"/>
      <c r="J14729" s="4"/>
      <c r="K14729" s="4"/>
      <c r="L14729" s="4"/>
      <c r="M14729" s="4"/>
    </row>
    <row r="14730" spans="1:13" x14ac:dyDescent="0.2">
      <c r="A14730" s="3"/>
      <c r="F14730" s="4"/>
      <c r="G14730" s="4"/>
      <c r="H14730" s="4"/>
      <c r="I14730" s="4"/>
      <c r="J14730" s="4"/>
      <c r="K14730" s="4"/>
      <c r="L14730" s="4"/>
      <c r="M14730" s="4"/>
    </row>
    <row r="14731" spans="1:13" x14ac:dyDescent="0.2">
      <c r="A14731" s="3"/>
      <c r="F14731" s="4"/>
      <c r="G14731" s="4"/>
      <c r="H14731" s="4"/>
      <c r="I14731" s="4"/>
      <c r="J14731" s="4"/>
      <c r="K14731" s="4"/>
      <c r="L14731" s="4"/>
      <c r="M14731" s="4"/>
    </row>
    <row r="14732" spans="1:13" x14ac:dyDescent="0.2">
      <c r="A14732" s="3"/>
      <c r="F14732" s="4"/>
      <c r="G14732" s="4"/>
      <c r="H14732" s="4"/>
      <c r="I14732" s="4"/>
      <c r="J14732" s="4"/>
      <c r="K14732" s="4"/>
      <c r="L14732" s="4"/>
      <c r="M14732" s="4"/>
    </row>
    <row r="14733" spans="1:13" x14ac:dyDescent="0.2">
      <c r="A14733" s="3"/>
      <c r="F14733" s="4"/>
      <c r="G14733" s="4"/>
      <c r="H14733" s="4"/>
      <c r="I14733" s="4"/>
      <c r="J14733" s="4"/>
      <c r="K14733" s="4"/>
      <c r="L14733" s="4"/>
      <c r="M14733" s="4"/>
    </row>
    <row r="14734" spans="1:13" x14ac:dyDescent="0.2">
      <c r="A14734" s="3"/>
      <c r="F14734" s="4"/>
      <c r="G14734" s="4"/>
      <c r="H14734" s="4"/>
      <c r="I14734" s="4"/>
      <c r="J14734" s="4"/>
      <c r="K14734" s="4"/>
      <c r="L14734" s="4"/>
      <c r="M14734" s="4"/>
    </row>
    <row r="14735" spans="1:13" x14ac:dyDescent="0.2">
      <c r="A14735" s="3"/>
      <c r="F14735" s="4"/>
      <c r="G14735" s="4"/>
      <c r="H14735" s="4"/>
      <c r="I14735" s="4"/>
      <c r="J14735" s="4"/>
      <c r="K14735" s="4"/>
      <c r="L14735" s="4"/>
      <c r="M14735" s="4"/>
    </row>
    <row r="14736" spans="1:13" x14ac:dyDescent="0.2">
      <c r="A14736" s="3"/>
      <c r="F14736" s="4"/>
      <c r="G14736" s="4"/>
      <c r="H14736" s="4"/>
      <c r="I14736" s="4"/>
      <c r="J14736" s="4"/>
      <c r="K14736" s="4"/>
      <c r="L14736" s="4"/>
      <c r="M14736" s="4"/>
    </row>
    <row r="14737" spans="1:13" x14ac:dyDescent="0.2">
      <c r="A14737" s="3"/>
      <c r="F14737" s="4"/>
      <c r="G14737" s="4"/>
      <c r="H14737" s="4"/>
      <c r="I14737" s="4"/>
      <c r="J14737" s="4"/>
      <c r="K14737" s="4"/>
      <c r="L14737" s="4"/>
      <c r="M14737" s="4"/>
    </row>
    <row r="14738" spans="1:13" x14ac:dyDescent="0.2">
      <c r="A14738" s="3"/>
      <c r="F14738" s="4"/>
      <c r="G14738" s="4"/>
      <c r="H14738" s="4"/>
      <c r="I14738" s="4"/>
      <c r="J14738" s="4"/>
      <c r="K14738" s="4"/>
      <c r="L14738" s="4"/>
      <c r="M14738" s="4"/>
    </row>
    <row r="14739" spans="1:13" x14ac:dyDescent="0.2">
      <c r="A14739" s="3"/>
      <c r="F14739" s="4"/>
      <c r="G14739" s="4"/>
      <c r="H14739" s="4"/>
      <c r="I14739" s="4"/>
      <c r="J14739" s="4"/>
      <c r="K14739" s="4"/>
      <c r="L14739" s="4"/>
      <c r="M14739" s="4"/>
    </row>
    <row r="14740" spans="1:13" x14ac:dyDescent="0.2">
      <c r="A14740" s="3"/>
      <c r="F14740" s="4"/>
      <c r="G14740" s="4"/>
      <c r="H14740" s="4"/>
      <c r="I14740" s="4"/>
      <c r="J14740" s="4"/>
      <c r="K14740" s="4"/>
      <c r="L14740" s="4"/>
      <c r="M14740" s="4"/>
    </row>
    <row r="14741" spans="1:13" x14ac:dyDescent="0.2">
      <c r="A14741" s="3"/>
      <c r="F14741" s="4"/>
      <c r="G14741" s="4"/>
      <c r="H14741" s="4"/>
      <c r="I14741" s="4"/>
      <c r="J14741" s="4"/>
      <c r="K14741" s="4"/>
      <c r="L14741" s="4"/>
      <c r="M14741" s="4"/>
    </row>
    <row r="14742" spans="1:13" x14ac:dyDescent="0.2">
      <c r="A14742" s="3"/>
      <c r="F14742" s="4"/>
      <c r="G14742" s="4"/>
      <c r="H14742" s="4"/>
      <c r="I14742" s="4"/>
      <c r="J14742" s="4"/>
      <c r="K14742" s="4"/>
      <c r="L14742" s="4"/>
      <c r="M14742" s="4"/>
    </row>
    <row r="14743" spans="1:13" x14ac:dyDescent="0.2">
      <c r="A14743" s="3"/>
      <c r="F14743" s="4"/>
      <c r="G14743" s="4"/>
      <c r="H14743" s="4"/>
      <c r="I14743" s="4"/>
      <c r="J14743" s="4"/>
      <c r="K14743" s="4"/>
      <c r="L14743" s="4"/>
      <c r="M14743" s="4"/>
    </row>
    <row r="14744" spans="1:13" x14ac:dyDescent="0.2">
      <c r="A14744" s="3"/>
      <c r="F14744" s="4"/>
      <c r="G14744" s="4"/>
      <c r="H14744" s="4"/>
      <c r="I14744" s="4"/>
      <c r="J14744" s="4"/>
      <c r="K14744" s="4"/>
      <c r="L14744" s="4"/>
      <c r="M14744" s="4"/>
    </row>
    <row r="14745" spans="1:13" x14ac:dyDescent="0.2">
      <c r="A14745" s="3"/>
      <c r="F14745" s="4"/>
      <c r="G14745" s="4"/>
      <c r="H14745" s="4"/>
      <c r="I14745" s="4"/>
      <c r="J14745" s="4"/>
      <c r="K14745" s="4"/>
      <c r="L14745" s="4"/>
      <c r="M14745" s="4"/>
    </row>
    <row r="14746" spans="1:13" x14ac:dyDescent="0.2">
      <c r="A14746" s="3"/>
      <c r="F14746" s="4"/>
      <c r="G14746" s="4"/>
      <c r="H14746" s="4"/>
      <c r="I14746" s="4"/>
      <c r="J14746" s="4"/>
      <c r="K14746" s="4"/>
      <c r="L14746" s="4"/>
      <c r="M14746" s="4"/>
    </row>
    <row r="14747" spans="1:13" x14ac:dyDescent="0.2">
      <c r="A14747" s="3"/>
      <c r="F14747" s="4"/>
      <c r="G14747" s="4"/>
      <c r="H14747" s="4"/>
      <c r="I14747" s="4"/>
      <c r="J14747" s="4"/>
      <c r="K14747" s="4"/>
      <c r="L14747" s="4"/>
      <c r="M14747" s="4"/>
    </row>
    <row r="14748" spans="1:13" x14ac:dyDescent="0.2">
      <c r="A14748" s="3"/>
      <c r="F14748" s="4"/>
      <c r="G14748" s="4"/>
      <c r="H14748" s="4"/>
      <c r="I14748" s="4"/>
      <c r="J14748" s="4"/>
      <c r="K14748" s="4"/>
      <c r="L14748" s="4"/>
      <c r="M14748" s="4"/>
    </row>
    <row r="14749" spans="1:13" x14ac:dyDescent="0.2">
      <c r="A14749" s="3"/>
      <c r="F14749" s="4"/>
      <c r="G14749" s="4"/>
      <c r="H14749" s="4"/>
      <c r="I14749" s="4"/>
      <c r="J14749" s="4"/>
      <c r="K14749" s="4"/>
      <c r="L14749" s="4"/>
      <c r="M14749" s="4"/>
    </row>
    <row r="14750" spans="1:13" x14ac:dyDescent="0.2">
      <c r="A14750" s="3"/>
      <c r="F14750" s="4"/>
      <c r="G14750" s="4"/>
      <c r="H14750" s="4"/>
      <c r="I14750" s="4"/>
      <c r="J14750" s="4"/>
      <c r="K14750" s="4"/>
      <c r="L14750" s="4"/>
      <c r="M14750" s="4"/>
    </row>
    <row r="14751" spans="1:13" x14ac:dyDescent="0.2">
      <c r="A14751" s="3"/>
      <c r="F14751" s="4"/>
      <c r="G14751" s="4"/>
      <c r="H14751" s="4"/>
      <c r="I14751" s="4"/>
      <c r="J14751" s="4"/>
      <c r="K14751" s="4"/>
      <c r="L14751" s="4"/>
      <c r="M14751" s="4"/>
    </row>
    <row r="14752" spans="1:13" x14ac:dyDescent="0.2">
      <c r="A14752" s="3"/>
      <c r="F14752" s="4"/>
      <c r="G14752" s="4"/>
      <c r="H14752" s="4"/>
      <c r="I14752" s="4"/>
      <c r="J14752" s="4"/>
      <c r="K14752" s="4"/>
      <c r="L14752" s="4"/>
      <c r="M14752" s="4"/>
    </row>
    <row r="14753" spans="1:13" x14ac:dyDescent="0.2">
      <c r="A14753" s="3"/>
      <c r="F14753" s="4"/>
      <c r="G14753" s="4"/>
      <c r="H14753" s="4"/>
      <c r="I14753" s="4"/>
      <c r="J14753" s="4"/>
      <c r="K14753" s="4"/>
      <c r="L14753" s="4"/>
      <c r="M14753" s="4"/>
    </row>
    <row r="14754" spans="1:13" x14ac:dyDescent="0.2">
      <c r="A14754" s="3"/>
      <c r="F14754" s="4"/>
      <c r="G14754" s="4"/>
      <c r="H14754" s="4"/>
      <c r="I14754" s="4"/>
      <c r="J14754" s="4"/>
      <c r="K14754" s="4"/>
      <c r="L14754" s="4"/>
      <c r="M14754" s="4"/>
    </row>
    <row r="14755" spans="1:13" x14ac:dyDescent="0.2">
      <c r="A14755" s="3"/>
      <c r="F14755" s="4"/>
      <c r="G14755" s="4"/>
      <c r="H14755" s="4"/>
      <c r="I14755" s="4"/>
      <c r="J14755" s="4"/>
      <c r="K14755" s="4"/>
      <c r="L14755" s="4"/>
      <c r="M14755" s="4"/>
    </row>
    <row r="14756" spans="1:13" x14ac:dyDescent="0.2">
      <c r="A14756" s="3"/>
      <c r="F14756" s="4"/>
      <c r="G14756" s="4"/>
      <c r="H14756" s="4"/>
      <c r="I14756" s="4"/>
      <c r="J14756" s="4"/>
      <c r="K14756" s="4"/>
      <c r="L14756" s="4"/>
      <c r="M14756" s="4"/>
    </row>
    <row r="14757" spans="1:13" x14ac:dyDescent="0.2">
      <c r="A14757" s="3"/>
      <c r="F14757" s="4"/>
      <c r="G14757" s="4"/>
      <c r="H14757" s="4"/>
      <c r="I14757" s="4"/>
      <c r="J14757" s="4"/>
      <c r="K14757" s="4"/>
      <c r="L14757" s="4"/>
      <c r="M14757" s="4"/>
    </row>
    <row r="14758" spans="1:13" x14ac:dyDescent="0.2">
      <c r="A14758" s="3"/>
      <c r="F14758" s="4"/>
      <c r="G14758" s="4"/>
      <c r="H14758" s="4"/>
      <c r="I14758" s="4"/>
      <c r="J14758" s="4"/>
      <c r="K14758" s="4"/>
      <c r="L14758" s="4"/>
      <c r="M14758" s="4"/>
    </row>
    <row r="14759" spans="1:13" x14ac:dyDescent="0.2">
      <c r="A14759" s="3"/>
      <c r="F14759" s="4"/>
      <c r="G14759" s="4"/>
      <c r="H14759" s="4"/>
      <c r="I14759" s="4"/>
      <c r="J14759" s="4"/>
      <c r="K14759" s="4"/>
      <c r="L14759" s="4"/>
      <c r="M14759" s="4"/>
    </row>
    <row r="14760" spans="1:13" x14ac:dyDescent="0.2">
      <c r="A14760" s="3"/>
      <c r="F14760" s="4"/>
      <c r="G14760" s="4"/>
      <c r="H14760" s="4"/>
      <c r="I14760" s="4"/>
      <c r="J14760" s="4"/>
      <c r="K14760" s="4"/>
      <c r="L14760" s="4"/>
      <c r="M14760" s="4"/>
    </row>
    <row r="14761" spans="1:13" x14ac:dyDescent="0.2">
      <c r="A14761" s="3"/>
      <c r="F14761" s="4"/>
      <c r="G14761" s="4"/>
      <c r="H14761" s="4"/>
      <c r="I14761" s="4"/>
      <c r="J14761" s="4"/>
      <c r="K14761" s="4"/>
      <c r="L14761" s="4"/>
      <c r="M14761" s="4"/>
    </row>
    <row r="14762" spans="1:13" x14ac:dyDescent="0.2">
      <c r="A14762" s="3"/>
      <c r="F14762" s="4"/>
      <c r="G14762" s="4"/>
      <c r="H14762" s="4"/>
      <c r="I14762" s="4"/>
      <c r="J14762" s="4"/>
      <c r="K14762" s="4"/>
      <c r="L14762" s="4"/>
      <c r="M14762" s="4"/>
    </row>
    <row r="14763" spans="1:13" x14ac:dyDescent="0.2">
      <c r="A14763" s="3"/>
      <c r="F14763" s="4"/>
      <c r="G14763" s="4"/>
      <c r="H14763" s="4"/>
      <c r="I14763" s="4"/>
      <c r="J14763" s="4"/>
      <c r="K14763" s="4"/>
      <c r="L14763" s="4"/>
      <c r="M14763" s="4"/>
    </row>
    <row r="14764" spans="1:13" x14ac:dyDescent="0.2">
      <c r="A14764" s="3"/>
      <c r="F14764" s="4"/>
      <c r="G14764" s="4"/>
      <c r="H14764" s="4"/>
      <c r="I14764" s="4"/>
      <c r="J14764" s="4"/>
      <c r="K14764" s="4"/>
      <c r="L14764" s="4"/>
      <c r="M14764" s="4"/>
    </row>
    <row r="14765" spans="1:13" x14ac:dyDescent="0.2">
      <c r="A14765" s="3"/>
      <c r="F14765" s="4"/>
      <c r="G14765" s="4"/>
      <c r="H14765" s="4"/>
      <c r="I14765" s="4"/>
      <c r="J14765" s="4"/>
      <c r="K14765" s="4"/>
      <c r="L14765" s="4"/>
      <c r="M14765" s="4"/>
    </row>
    <row r="14766" spans="1:13" x14ac:dyDescent="0.2">
      <c r="A14766" s="3"/>
      <c r="F14766" s="4"/>
      <c r="G14766" s="4"/>
      <c r="H14766" s="4"/>
      <c r="I14766" s="4"/>
      <c r="J14766" s="4"/>
      <c r="K14766" s="4"/>
      <c r="L14766" s="4"/>
      <c r="M14766" s="4"/>
    </row>
    <row r="14767" spans="1:13" x14ac:dyDescent="0.2">
      <c r="A14767" s="3"/>
      <c r="F14767" s="4"/>
      <c r="G14767" s="4"/>
      <c r="H14767" s="4"/>
      <c r="I14767" s="4"/>
      <c r="J14767" s="4"/>
      <c r="K14767" s="4"/>
      <c r="L14767" s="4"/>
      <c r="M14767" s="4"/>
    </row>
    <row r="14768" spans="1:13" x14ac:dyDescent="0.2">
      <c r="A14768" s="3"/>
      <c r="F14768" s="4"/>
      <c r="G14768" s="4"/>
      <c r="H14768" s="4"/>
      <c r="I14768" s="4"/>
      <c r="J14768" s="4"/>
      <c r="K14768" s="4"/>
      <c r="L14768" s="4"/>
      <c r="M14768" s="4"/>
    </row>
    <row r="14769" spans="1:13" x14ac:dyDescent="0.2">
      <c r="A14769" s="3"/>
      <c r="F14769" s="4"/>
      <c r="G14769" s="4"/>
      <c r="H14769" s="4"/>
      <c r="I14769" s="4"/>
      <c r="J14769" s="4"/>
      <c r="K14769" s="4"/>
      <c r="L14769" s="4"/>
      <c r="M14769" s="4"/>
    </row>
    <row r="14770" spans="1:13" x14ac:dyDescent="0.2">
      <c r="A14770" s="3"/>
      <c r="F14770" s="4"/>
      <c r="G14770" s="4"/>
      <c r="H14770" s="4"/>
      <c r="I14770" s="4"/>
      <c r="J14770" s="4"/>
      <c r="K14770" s="4"/>
      <c r="L14770" s="4"/>
      <c r="M14770" s="4"/>
    </row>
    <row r="14771" spans="1:13" x14ac:dyDescent="0.2">
      <c r="A14771" s="3"/>
      <c r="F14771" s="4"/>
      <c r="G14771" s="4"/>
      <c r="H14771" s="4"/>
      <c r="I14771" s="4"/>
      <c r="J14771" s="4"/>
      <c r="K14771" s="4"/>
      <c r="L14771" s="4"/>
      <c r="M14771" s="4"/>
    </row>
    <row r="14772" spans="1:13" x14ac:dyDescent="0.2">
      <c r="A14772" s="3"/>
      <c r="F14772" s="4"/>
      <c r="G14772" s="4"/>
      <c r="H14772" s="4"/>
      <c r="I14772" s="4"/>
      <c r="J14772" s="4"/>
      <c r="K14772" s="4"/>
      <c r="L14772" s="4"/>
      <c r="M14772" s="4"/>
    </row>
    <row r="14773" spans="1:13" x14ac:dyDescent="0.2">
      <c r="A14773" s="3"/>
      <c r="F14773" s="4"/>
      <c r="G14773" s="4"/>
      <c r="H14773" s="4"/>
      <c r="I14773" s="4"/>
      <c r="J14773" s="4"/>
      <c r="K14773" s="4"/>
      <c r="L14773" s="4"/>
      <c r="M14773" s="4"/>
    </row>
    <row r="14774" spans="1:13" x14ac:dyDescent="0.2">
      <c r="A14774" s="3"/>
      <c r="F14774" s="4"/>
      <c r="G14774" s="4"/>
      <c r="H14774" s="4"/>
      <c r="I14774" s="4"/>
      <c r="J14774" s="4"/>
      <c r="K14774" s="4"/>
      <c r="L14774" s="4"/>
      <c r="M14774" s="4"/>
    </row>
    <row r="14775" spans="1:13" x14ac:dyDescent="0.2">
      <c r="A14775" s="3"/>
      <c r="F14775" s="4"/>
      <c r="G14775" s="4"/>
      <c r="H14775" s="4"/>
      <c r="I14775" s="4"/>
      <c r="J14775" s="4"/>
      <c r="K14775" s="4"/>
      <c r="L14775" s="4"/>
      <c r="M14775" s="4"/>
    </row>
    <row r="14776" spans="1:13" x14ac:dyDescent="0.2">
      <c r="A14776" s="3"/>
      <c r="F14776" s="4"/>
      <c r="G14776" s="4"/>
      <c r="H14776" s="4"/>
      <c r="I14776" s="4"/>
      <c r="J14776" s="4"/>
      <c r="K14776" s="4"/>
      <c r="L14776" s="4"/>
      <c r="M14776" s="4"/>
    </row>
    <row r="14777" spans="1:13" x14ac:dyDescent="0.2">
      <c r="A14777" s="3"/>
      <c r="F14777" s="4"/>
      <c r="G14777" s="4"/>
      <c r="H14777" s="4"/>
      <c r="I14777" s="4"/>
      <c r="J14777" s="4"/>
      <c r="K14777" s="4"/>
      <c r="L14777" s="4"/>
      <c r="M14777" s="4"/>
    </row>
    <row r="14778" spans="1:13" x14ac:dyDescent="0.2">
      <c r="A14778" s="3"/>
      <c r="F14778" s="4"/>
      <c r="G14778" s="4"/>
      <c r="H14778" s="4"/>
      <c r="I14778" s="4"/>
      <c r="J14778" s="4"/>
      <c r="K14778" s="4"/>
      <c r="L14778" s="4"/>
      <c r="M14778" s="4"/>
    </row>
    <row r="14779" spans="1:13" x14ac:dyDescent="0.2">
      <c r="A14779" s="3"/>
      <c r="F14779" s="4"/>
      <c r="G14779" s="4"/>
      <c r="H14779" s="4"/>
      <c r="I14779" s="4"/>
      <c r="J14779" s="4"/>
      <c r="K14779" s="4"/>
      <c r="L14779" s="4"/>
      <c r="M14779" s="4"/>
    </row>
    <row r="14780" spans="1:13" x14ac:dyDescent="0.2">
      <c r="A14780" s="3"/>
      <c r="F14780" s="4"/>
      <c r="G14780" s="4"/>
      <c r="H14780" s="4"/>
      <c r="I14780" s="4"/>
      <c r="J14780" s="4"/>
      <c r="K14780" s="4"/>
      <c r="L14780" s="4"/>
      <c r="M14780" s="4"/>
    </row>
    <row r="14781" spans="1:13" x14ac:dyDescent="0.2">
      <c r="A14781" s="3"/>
      <c r="F14781" s="4"/>
      <c r="G14781" s="4"/>
      <c r="H14781" s="4"/>
      <c r="I14781" s="4"/>
      <c r="J14781" s="4"/>
      <c r="K14781" s="4"/>
      <c r="L14781" s="4"/>
      <c r="M14781" s="4"/>
    </row>
    <row r="14782" spans="1:13" x14ac:dyDescent="0.2">
      <c r="A14782" s="3"/>
      <c r="F14782" s="4"/>
      <c r="G14782" s="4"/>
      <c r="H14782" s="4"/>
      <c r="I14782" s="4"/>
      <c r="J14782" s="4"/>
      <c r="K14782" s="4"/>
      <c r="L14782" s="4"/>
      <c r="M14782" s="4"/>
    </row>
    <row r="14783" spans="1:13" x14ac:dyDescent="0.2">
      <c r="A14783" s="3"/>
      <c r="F14783" s="4"/>
      <c r="G14783" s="4"/>
      <c r="H14783" s="4"/>
      <c r="I14783" s="4"/>
      <c r="J14783" s="4"/>
      <c r="K14783" s="4"/>
      <c r="L14783" s="4"/>
      <c r="M14783" s="4"/>
    </row>
    <row r="14784" spans="1:13" x14ac:dyDescent="0.2">
      <c r="A14784" s="3"/>
      <c r="F14784" s="4"/>
      <c r="G14784" s="4"/>
      <c r="H14784" s="4"/>
      <c r="I14784" s="4"/>
      <c r="J14784" s="4"/>
      <c r="K14784" s="4"/>
      <c r="L14784" s="4"/>
      <c r="M14784" s="4"/>
    </row>
    <row r="14785" spans="1:13" x14ac:dyDescent="0.2">
      <c r="A14785" s="3"/>
      <c r="F14785" s="4"/>
      <c r="G14785" s="4"/>
      <c r="H14785" s="4"/>
      <c r="I14785" s="4"/>
      <c r="J14785" s="4"/>
      <c r="K14785" s="4"/>
      <c r="L14785" s="4"/>
      <c r="M14785" s="4"/>
    </row>
    <row r="14786" spans="1:13" x14ac:dyDescent="0.2">
      <c r="A14786" s="3"/>
      <c r="F14786" s="4"/>
      <c r="G14786" s="4"/>
      <c r="H14786" s="4"/>
      <c r="I14786" s="4"/>
      <c r="J14786" s="4"/>
      <c r="K14786" s="4"/>
      <c r="L14786" s="4"/>
      <c r="M14786" s="4"/>
    </row>
    <row r="14787" spans="1:13" x14ac:dyDescent="0.2">
      <c r="A14787" s="3"/>
      <c r="F14787" s="4"/>
      <c r="G14787" s="4"/>
      <c r="H14787" s="4"/>
      <c r="I14787" s="4"/>
      <c r="J14787" s="4"/>
      <c r="K14787" s="4"/>
      <c r="L14787" s="4"/>
      <c r="M14787" s="4"/>
    </row>
    <row r="14788" spans="1:13" x14ac:dyDescent="0.2">
      <c r="A14788" s="3"/>
      <c r="F14788" s="4"/>
      <c r="G14788" s="4"/>
      <c r="H14788" s="4"/>
      <c r="I14788" s="4"/>
      <c r="J14788" s="4"/>
      <c r="K14788" s="4"/>
      <c r="L14788" s="4"/>
      <c r="M14788" s="4"/>
    </row>
    <row r="14789" spans="1:13" x14ac:dyDescent="0.2">
      <c r="A14789" s="3"/>
      <c r="F14789" s="4"/>
      <c r="G14789" s="4"/>
      <c r="H14789" s="4"/>
      <c r="I14789" s="4"/>
      <c r="J14789" s="4"/>
      <c r="K14789" s="4"/>
      <c r="L14789" s="4"/>
      <c r="M14789" s="4"/>
    </row>
    <row r="14790" spans="1:13" x14ac:dyDescent="0.2">
      <c r="A14790" s="3"/>
      <c r="F14790" s="4"/>
      <c r="G14790" s="4"/>
      <c r="H14790" s="4"/>
      <c r="I14790" s="4"/>
      <c r="J14790" s="4"/>
      <c r="K14790" s="4"/>
      <c r="L14790" s="4"/>
      <c r="M14790" s="4"/>
    </row>
    <row r="14791" spans="1:13" x14ac:dyDescent="0.2">
      <c r="A14791" s="3"/>
      <c r="F14791" s="4"/>
      <c r="G14791" s="4"/>
      <c r="H14791" s="4"/>
      <c r="I14791" s="4"/>
      <c r="J14791" s="4"/>
      <c r="K14791" s="4"/>
      <c r="L14791" s="4"/>
      <c r="M14791" s="4"/>
    </row>
    <row r="14792" spans="1:13" x14ac:dyDescent="0.2">
      <c r="A14792" s="3"/>
      <c r="F14792" s="4"/>
      <c r="G14792" s="4"/>
      <c r="H14792" s="4"/>
      <c r="I14792" s="4"/>
      <c r="J14792" s="4"/>
      <c r="K14792" s="4"/>
      <c r="L14792" s="4"/>
      <c r="M14792" s="4"/>
    </row>
    <row r="14793" spans="1:13" x14ac:dyDescent="0.2">
      <c r="A14793" s="3"/>
      <c r="F14793" s="4"/>
      <c r="G14793" s="4"/>
      <c r="H14793" s="4"/>
      <c r="I14793" s="4"/>
      <c r="J14793" s="4"/>
      <c r="K14793" s="4"/>
      <c r="L14793" s="4"/>
      <c r="M14793" s="4"/>
    </row>
    <row r="14794" spans="1:13" x14ac:dyDescent="0.2">
      <c r="A14794" s="3"/>
      <c r="F14794" s="4"/>
      <c r="G14794" s="4"/>
      <c r="H14794" s="4"/>
      <c r="I14794" s="4"/>
      <c r="J14794" s="4"/>
      <c r="K14794" s="4"/>
      <c r="L14794" s="4"/>
      <c r="M14794" s="4"/>
    </row>
    <row r="14795" spans="1:13" x14ac:dyDescent="0.2">
      <c r="A14795" s="3"/>
      <c r="F14795" s="4"/>
      <c r="G14795" s="4"/>
      <c r="H14795" s="4"/>
      <c r="I14795" s="4"/>
      <c r="J14795" s="4"/>
      <c r="K14795" s="4"/>
      <c r="L14795" s="4"/>
      <c r="M14795" s="4"/>
    </row>
    <row r="14796" spans="1:13" x14ac:dyDescent="0.2">
      <c r="A14796" s="3"/>
      <c r="F14796" s="4"/>
      <c r="G14796" s="4"/>
      <c r="H14796" s="4"/>
      <c r="I14796" s="4"/>
      <c r="J14796" s="4"/>
      <c r="K14796" s="4"/>
      <c r="L14796" s="4"/>
      <c r="M14796" s="4"/>
    </row>
    <row r="14797" spans="1:13" x14ac:dyDescent="0.2">
      <c r="A14797" s="3"/>
      <c r="F14797" s="4"/>
      <c r="G14797" s="4"/>
      <c r="H14797" s="4"/>
      <c r="I14797" s="4"/>
      <c r="J14797" s="4"/>
      <c r="K14797" s="4"/>
      <c r="L14797" s="4"/>
      <c r="M14797" s="4"/>
    </row>
    <row r="14798" spans="1:13" x14ac:dyDescent="0.2">
      <c r="A14798" s="3"/>
      <c r="F14798" s="4"/>
      <c r="G14798" s="4"/>
      <c r="H14798" s="4"/>
      <c r="I14798" s="4"/>
      <c r="J14798" s="4"/>
      <c r="K14798" s="4"/>
      <c r="L14798" s="4"/>
      <c r="M14798" s="4"/>
    </row>
    <row r="14799" spans="1:13" x14ac:dyDescent="0.2">
      <c r="A14799" s="3"/>
      <c r="F14799" s="4"/>
      <c r="G14799" s="4"/>
      <c r="H14799" s="4"/>
      <c r="I14799" s="4"/>
      <c r="J14799" s="4"/>
      <c r="K14799" s="4"/>
      <c r="L14799" s="4"/>
      <c r="M14799" s="4"/>
    </row>
    <row r="14800" spans="1:13" x14ac:dyDescent="0.2">
      <c r="A14800" s="3"/>
      <c r="F14800" s="4"/>
      <c r="G14800" s="4"/>
      <c r="H14800" s="4"/>
      <c r="I14800" s="4"/>
      <c r="J14800" s="4"/>
      <c r="K14800" s="4"/>
      <c r="L14800" s="4"/>
      <c r="M14800" s="4"/>
    </row>
    <row r="14801" spans="1:13" x14ac:dyDescent="0.2">
      <c r="A14801" s="3"/>
      <c r="F14801" s="4"/>
      <c r="G14801" s="4"/>
      <c r="H14801" s="4"/>
      <c r="I14801" s="4"/>
      <c r="J14801" s="4"/>
      <c r="K14801" s="4"/>
      <c r="L14801" s="4"/>
      <c r="M14801" s="4"/>
    </row>
    <row r="14802" spans="1:13" x14ac:dyDescent="0.2">
      <c r="A14802" s="3"/>
      <c r="F14802" s="4"/>
      <c r="G14802" s="4"/>
      <c r="H14802" s="4"/>
      <c r="I14802" s="4"/>
      <c r="J14802" s="4"/>
      <c r="K14802" s="4"/>
      <c r="L14802" s="4"/>
      <c r="M14802" s="4"/>
    </row>
    <row r="14803" spans="1:13" x14ac:dyDescent="0.2">
      <c r="A14803" s="3"/>
      <c r="F14803" s="4"/>
      <c r="G14803" s="4"/>
      <c r="H14803" s="4"/>
      <c r="I14803" s="4"/>
      <c r="J14803" s="4"/>
      <c r="K14803" s="4"/>
      <c r="L14803" s="4"/>
      <c r="M14803" s="4"/>
    </row>
    <row r="14804" spans="1:13" x14ac:dyDescent="0.2">
      <c r="A14804" s="3"/>
      <c r="F14804" s="4"/>
      <c r="G14804" s="4"/>
      <c r="H14804" s="4"/>
      <c r="I14804" s="4"/>
      <c r="J14804" s="4"/>
      <c r="K14804" s="4"/>
      <c r="L14804" s="4"/>
      <c r="M14804" s="4"/>
    </row>
    <row r="14805" spans="1:13" x14ac:dyDescent="0.2">
      <c r="A14805" s="3"/>
      <c r="F14805" s="4"/>
      <c r="G14805" s="4"/>
      <c r="H14805" s="4"/>
      <c r="I14805" s="4"/>
      <c r="J14805" s="4"/>
      <c r="K14805" s="4"/>
      <c r="L14805" s="4"/>
      <c r="M14805" s="4"/>
    </row>
    <row r="14806" spans="1:13" x14ac:dyDescent="0.2">
      <c r="A14806" s="3"/>
      <c r="F14806" s="4"/>
      <c r="G14806" s="4"/>
      <c r="H14806" s="4"/>
      <c r="I14806" s="4"/>
      <c r="J14806" s="4"/>
      <c r="K14806" s="4"/>
      <c r="L14806" s="4"/>
      <c r="M14806" s="4"/>
    </row>
    <row r="14807" spans="1:13" x14ac:dyDescent="0.2">
      <c r="A14807" s="3"/>
      <c r="F14807" s="4"/>
      <c r="G14807" s="4"/>
      <c r="H14807" s="4"/>
      <c r="I14807" s="4"/>
      <c r="J14807" s="4"/>
      <c r="K14807" s="4"/>
      <c r="L14807" s="4"/>
      <c r="M14807" s="4"/>
    </row>
    <row r="14808" spans="1:13" x14ac:dyDescent="0.2">
      <c r="A14808" s="3"/>
      <c r="F14808" s="4"/>
      <c r="G14808" s="4"/>
      <c r="H14808" s="4"/>
      <c r="I14808" s="4"/>
      <c r="J14808" s="4"/>
      <c r="K14808" s="4"/>
      <c r="L14808" s="4"/>
      <c r="M14808" s="4"/>
    </row>
    <row r="14809" spans="1:13" x14ac:dyDescent="0.2">
      <c r="A14809" s="3"/>
      <c r="F14809" s="4"/>
      <c r="G14809" s="4"/>
      <c r="H14809" s="4"/>
      <c r="I14809" s="4"/>
      <c r="J14809" s="4"/>
      <c r="K14809" s="4"/>
      <c r="L14809" s="4"/>
      <c r="M14809" s="4"/>
    </row>
    <row r="14810" spans="1:13" x14ac:dyDescent="0.2">
      <c r="A14810" s="3"/>
      <c r="F14810" s="4"/>
      <c r="G14810" s="4"/>
      <c r="H14810" s="4"/>
      <c r="I14810" s="4"/>
      <c r="J14810" s="4"/>
      <c r="K14810" s="4"/>
      <c r="L14810" s="4"/>
      <c r="M14810" s="4"/>
    </row>
    <row r="14811" spans="1:13" x14ac:dyDescent="0.2">
      <c r="A14811" s="3"/>
      <c r="F14811" s="4"/>
      <c r="G14811" s="4"/>
      <c r="H14811" s="4"/>
      <c r="I14811" s="4"/>
      <c r="J14811" s="4"/>
      <c r="K14811" s="4"/>
      <c r="L14811" s="4"/>
      <c r="M14811" s="4"/>
    </row>
    <row r="14812" spans="1:13" x14ac:dyDescent="0.2">
      <c r="A14812" s="3"/>
      <c r="F14812" s="4"/>
      <c r="G14812" s="4"/>
      <c r="H14812" s="4"/>
      <c r="I14812" s="4"/>
      <c r="J14812" s="4"/>
      <c r="K14812" s="4"/>
      <c r="L14812" s="4"/>
      <c r="M14812" s="4"/>
    </row>
    <row r="14813" spans="1:13" x14ac:dyDescent="0.2">
      <c r="A14813" s="3"/>
      <c r="F14813" s="4"/>
      <c r="G14813" s="4"/>
      <c r="H14813" s="4"/>
      <c r="I14813" s="4"/>
      <c r="J14813" s="4"/>
      <c r="K14813" s="4"/>
      <c r="L14813" s="4"/>
      <c r="M14813" s="4"/>
    </row>
    <row r="14814" spans="1:13" x14ac:dyDescent="0.2">
      <c r="A14814" s="3"/>
      <c r="F14814" s="4"/>
      <c r="G14814" s="4"/>
      <c r="H14814" s="4"/>
      <c r="I14814" s="4"/>
      <c r="J14814" s="4"/>
      <c r="K14814" s="4"/>
      <c r="L14814" s="4"/>
      <c r="M14814" s="4"/>
    </row>
    <row r="14815" spans="1:13" x14ac:dyDescent="0.2">
      <c r="A14815" s="3"/>
      <c r="F14815" s="4"/>
      <c r="G14815" s="4"/>
      <c r="H14815" s="4"/>
      <c r="I14815" s="4"/>
      <c r="J14815" s="4"/>
      <c r="K14815" s="4"/>
      <c r="L14815" s="4"/>
      <c r="M14815" s="4"/>
    </row>
    <row r="14816" spans="1:13" x14ac:dyDescent="0.2">
      <c r="A14816" s="3"/>
      <c r="F14816" s="4"/>
      <c r="G14816" s="4"/>
      <c r="H14816" s="4"/>
      <c r="I14816" s="4"/>
      <c r="J14816" s="4"/>
      <c r="K14816" s="4"/>
      <c r="L14816" s="4"/>
      <c r="M14816" s="4"/>
    </row>
    <row r="14817" spans="1:13" x14ac:dyDescent="0.2">
      <c r="A14817" s="3"/>
      <c r="F14817" s="4"/>
      <c r="G14817" s="4"/>
      <c r="H14817" s="4"/>
      <c r="I14817" s="4"/>
      <c r="J14817" s="4"/>
      <c r="K14817" s="4"/>
      <c r="L14817" s="4"/>
      <c r="M14817" s="4"/>
    </row>
    <row r="14818" spans="1:13" x14ac:dyDescent="0.2">
      <c r="A14818" s="3"/>
      <c r="F14818" s="4"/>
      <c r="G14818" s="4"/>
      <c r="H14818" s="4"/>
      <c r="I14818" s="4"/>
      <c r="J14818" s="4"/>
      <c r="K14818" s="4"/>
      <c r="L14818" s="4"/>
      <c r="M14818" s="4"/>
    </row>
    <row r="14819" spans="1:13" x14ac:dyDescent="0.2">
      <c r="A14819" s="3"/>
      <c r="F14819" s="4"/>
      <c r="G14819" s="4"/>
      <c r="H14819" s="4"/>
      <c r="I14819" s="4"/>
      <c r="J14819" s="4"/>
      <c r="K14819" s="4"/>
      <c r="L14819" s="4"/>
      <c r="M14819" s="4"/>
    </row>
    <row r="14820" spans="1:13" x14ac:dyDescent="0.2">
      <c r="A14820" s="3"/>
      <c r="F14820" s="4"/>
      <c r="G14820" s="4"/>
      <c r="H14820" s="4"/>
      <c r="I14820" s="4"/>
      <c r="J14820" s="4"/>
      <c r="K14820" s="4"/>
      <c r="L14820" s="4"/>
      <c r="M14820" s="4"/>
    </row>
    <row r="14821" spans="1:13" x14ac:dyDescent="0.2">
      <c r="A14821" s="3"/>
      <c r="F14821" s="4"/>
      <c r="G14821" s="4"/>
      <c r="H14821" s="4"/>
      <c r="I14821" s="4"/>
      <c r="J14821" s="4"/>
      <c r="K14821" s="4"/>
      <c r="L14821" s="4"/>
      <c r="M14821" s="4"/>
    </row>
    <row r="14822" spans="1:13" x14ac:dyDescent="0.2">
      <c r="A14822" s="3"/>
      <c r="F14822" s="4"/>
      <c r="G14822" s="4"/>
      <c r="H14822" s="4"/>
      <c r="I14822" s="4"/>
      <c r="J14822" s="4"/>
      <c r="K14822" s="4"/>
      <c r="L14822" s="4"/>
      <c r="M14822" s="4"/>
    </row>
    <row r="14823" spans="1:13" x14ac:dyDescent="0.2">
      <c r="A14823" s="3"/>
      <c r="F14823" s="4"/>
      <c r="G14823" s="4"/>
      <c r="H14823" s="4"/>
      <c r="I14823" s="4"/>
      <c r="J14823" s="4"/>
      <c r="K14823" s="4"/>
      <c r="L14823" s="4"/>
      <c r="M14823" s="4"/>
    </row>
    <row r="14824" spans="1:13" x14ac:dyDescent="0.2">
      <c r="A14824" s="3"/>
      <c r="F14824" s="4"/>
      <c r="G14824" s="4"/>
      <c r="H14824" s="4"/>
      <c r="I14824" s="4"/>
      <c r="J14824" s="4"/>
      <c r="K14824" s="4"/>
      <c r="L14824" s="4"/>
      <c r="M14824" s="4"/>
    </row>
    <row r="14825" spans="1:13" x14ac:dyDescent="0.2">
      <c r="A14825" s="3"/>
      <c r="F14825" s="4"/>
      <c r="G14825" s="4"/>
      <c r="H14825" s="4"/>
      <c r="I14825" s="4"/>
      <c r="J14825" s="4"/>
      <c r="K14825" s="4"/>
      <c r="L14825" s="4"/>
      <c r="M14825" s="4"/>
    </row>
    <row r="14826" spans="1:13" x14ac:dyDescent="0.2">
      <c r="A14826" s="3"/>
      <c r="F14826" s="4"/>
      <c r="G14826" s="4"/>
      <c r="H14826" s="4"/>
      <c r="I14826" s="4"/>
      <c r="J14826" s="4"/>
      <c r="K14826" s="4"/>
      <c r="L14826" s="4"/>
      <c r="M14826" s="4"/>
    </row>
    <row r="14827" spans="1:13" x14ac:dyDescent="0.2">
      <c r="A14827" s="3"/>
      <c r="F14827" s="4"/>
      <c r="G14827" s="4"/>
      <c r="H14827" s="4"/>
      <c r="I14827" s="4"/>
      <c r="J14827" s="4"/>
      <c r="K14827" s="4"/>
      <c r="L14827" s="4"/>
      <c r="M14827" s="4"/>
    </row>
    <row r="14828" spans="1:13" x14ac:dyDescent="0.2">
      <c r="A14828" s="3"/>
      <c r="F14828" s="4"/>
      <c r="G14828" s="4"/>
      <c r="H14828" s="4"/>
      <c r="I14828" s="4"/>
      <c r="J14828" s="4"/>
      <c r="K14828" s="4"/>
      <c r="L14828" s="4"/>
      <c r="M14828" s="4"/>
    </row>
    <row r="14829" spans="1:13" x14ac:dyDescent="0.2">
      <c r="A14829" s="3"/>
      <c r="F14829" s="4"/>
      <c r="G14829" s="4"/>
      <c r="H14829" s="4"/>
      <c r="I14829" s="4"/>
      <c r="J14829" s="4"/>
      <c r="K14829" s="4"/>
      <c r="L14829" s="4"/>
      <c r="M14829" s="4"/>
    </row>
    <row r="14830" spans="1:13" x14ac:dyDescent="0.2">
      <c r="A14830" s="3"/>
      <c r="F14830" s="4"/>
      <c r="G14830" s="4"/>
      <c r="H14830" s="4"/>
      <c r="I14830" s="4"/>
      <c r="J14830" s="4"/>
      <c r="K14830" s="4"/>
      <c r="L14830" s="4"/>
      <c r="M14830" s="4"/>
    </row>
    <row r="14831" spans="1:13" x14ac:dyDescent="0.2">
      <c r="A14831" s="3"/>
      <c r="F14831" s="4"/>
      <c r="G14831" s="4"/>
      <c r="H14831" s="4"/>
      <c r="I14831" s="4"/>
      <c r="J14831" s="4"/>
      <c r="K14831" s="4"/>
      <c r="L14831" s="4"/>
      <c r="M14831" s="4"/>
    </row>
    <row r="14832" spans="1:13" x14ac:dyDescent="0.2">
      <c r="A14832" s="3"/>
      <c r="F14832" s="4"/>
      <c r="G14832" s="4"/>
      <c r="H14832" s="4"/>
      <c r="I14832" s="4"/>
      <c r="J14832" s="4"/>
      <c r="K14832" s="4"/>
      <c r="L14832" s="4"/>
      <c r="M14832" s="4"/>
    </row>
    <row r="14833" spans="1:13" x14ac:dyDescent="0.2">
      <c r="A14833" s="3"/>
      <c r="F14833" s="4"/>
      <c r="G14833" s="4"/>
      <c r="H14833" s="4"/>
      <c r="I14833" s="4"/>
      <c r="J14833" s="4"/>
      <c r="K14833" s="4"/>
      <c r="L14833" s="4"/>
      <c r="M14833" s="4"/>
    </row>
    <row r="14834" spans="1:13" x14ac:dyDescent="0.2">
      <c r="A14834" s="3"/>
      <c r="F14834" s="4"/>
      <c r="G14834" s="4"/>
      <c r="H14834" s="4"/>
      <c r="I14834" s="4"/>
      <c r="J14834" s="4"/>
      <c r="K14834" s="4"/>
      <c r="L14834" s="4"/>
      <c r="M14834" s="4"/>
    </row>
    <row r="14835" spans="1:13" x14ac:dyDescent="0.2">
      <c r="A14835" s="3"/>
      <c r="F14835" s="4"/>
      <c r="G14835" s="4"/>
      <c r="H14835" s="4"/>
      <c r="I14835" s="4"/>
      <c r="J14835" s="4"/>
      <c r="K14835" s="4"/>
      <c r="L14835" s="4"/>
      <c r="M14835" s="4"/>
    </row>
    <row r="14836" spans="1:13" x14ac:dyDescent="0.2">
      <c r="A14836" s="3"/>
      <c r="F14836" s="4"/>
      <c r="G14836" s="4"/>
      <c r="H14836" s="4"/>
      <c r="I14836" s="4"/>
      <c r="J14836" s="4"/>
      <c r="K14836" s="4"/>
      <c r="L14836" s="4"/>
      <c r="M14836" s="4"/>
    </row>
    <row r="14837" spans="1:13" x14ac:dyDescent="0.2">
      <c r="A14837" s="3"/>
      <c r="F14837" s="4"/>
      <c r="G14837" s="4"/>
      <c r="H14837" s="4"/>
      <c r="I14837" s="4"/>
      <c r="J14837" s="4"/>
      <c r="K14837" s="4"/>
      <c r="L14837" s="4"/>
      <c r="M14837" s="4"/>
    </row>
    <row r="14838" spans="1:13" x14ac:dyDescent="0.2">
      <c r="A14838" s="3"/>
      <c r="F14838" s="4"/>
      <c r="G14838" s="4"/>
      <c r="H14838" s="4"/>
      <c r="I14838" s="4"/>
      <c r="J14838" s="4"/>
      <c r="K14838" s="4"/>
      <c r="L14838" s="4"/>
      <c r="M14838" s="4"/>
    </row>
    <row r="14839" spans="1:13" x14ac:dyDescent="0.2">
      <c r="A14839" s="3"/>
      <c r="F14839" s="4"/>
      <c r="G14839" s="4"/>
      <c r="H14839" s="4"/>
      <c r="I14839" s="4"/>
      <c r="J14839" s="4"/>
      <c r="K14839" s="4"/>
      <c r="L14839" s="4"/>
      <c r="M14839" s="4"/>
    </row>
    <row r="14840" spans="1:13" x14ac:dyDescent="0.2">
      <c r="A14840" s="3"/>
      <c r="F14840" s="4"/>
      <c r="G14840" s="4"/>
      <c r="H14840" s="4"/>
      <c r="I14840" s="4"/>
      <c r="J14840" s="4"/>
      <c r="K14840" s="4"/>
      <c r="L14840" s="4"/>
      <c r="M14840" s="4"/>
    </row>
    <row r="14841" spans="1:13" x14ac:dyDescent="0.2">
      <c r="A14841" s="3"/>
      <c r="F14841" s="4"/>
      <c r="G14841" s="4"/>
      <c r="H14841" s="4"/>
      <c r="I14841" s="4"/>
      <c r="J14841" s="4"/>
      <c r="K14841" s="4"/>
      <c r="L14841" s="4"/>
      <c r="M14841" s="4"/>
    </row>
    <row r="14842" spans="1:13" x14ac:dyDescent="0.2">
      <c r="A14842" s="3"/>
      <c r="F14842" s="4"/>
      <c r="G14842" s="4"/>
      <c r="H14842" s="4"/>
      <c r="I14842" s="4"/>
      <c r="J14842" s="4"/>
      <c r="K14842" s="4"/>
      <c r="L14842" s="4"/>
      <c r="M14842" s="4"/>
    </row>
    <row r="14843" spans="1:13" x14ac:dyDescent="0.2">
      <c r="A14843" s="3"/>
      <c r="F14843" s="4"/>
      <c r="G14843" s="4"/>
      <c r="H14843" s="4"/>
      <c r="I14843" s="4"/>
      <c r="J14843" s="4"/>
      <c r="K14843" s="4"/>
      <c r="L14843" s="4"/>
      <c r="M14843" s="4"/>
    </row>
    <row r="14844" spans="1:13" x14ac:dyDescent="0.2">
      <c r="A14844" s="3"/>
      <c r="F14844" s="4"/>
      <c r="G14844" s="4"/>
      <c r="H14844" s="4"/>
      <c r="I14844" s="4"/>
      <c r="J14844" s="4"/>
      <c r="K14844" s="4"/>
      <c r="L14844" s="4"/>
      <c r="M14844" s="4"/>
    </row>
    <row r="14845" spans="1:13" x14ac:dyDescent="0.2">
      <c r="A14845" s="3"/>
      <c r="F14845" s="4"/>
      <c r="G14845" s="4"/>
      <c r="H14845" s="4"/>
      <c r="I14845" s="4"/>
      <c r="J14845" s="4"/>
      <c r="K14845" s="4"/>
      <c r="L14845" s="4"/>
      <c r="M14845" s="4"/>
    </row>
    <row r="14846" spans="1:13" x14ac:dyDescent="0.2">
      <c r="A14846" s="3"/>
      <c r="F14846" s="4"/>
      <c r="G14846" s="4"/>
      <c r="H14846" s="4"/>
      <c r="I14846" s="4"/>
      <c r="J14846" s="4"/>
      <c r="K14846" s="4"/>
      <c r="L14846" s="4"/>
      <c r="M14846" s="4"/>
    </row>
    <row r="14847" spans="1:13" x14ac:dyDescent="0.2">
      <c r="A14847" s="3"/>
      <c r="F14847" s="4"/>
      <c r="G14847" s="4"/>
      <c r="H14847" s="4"/>
      <c r="I14847" s="4"/>
      <c r="J14847" s="4"/>
      <c r="K14847" s="4"/>
      <c r="L14847" s="4"/>
      <c r="M14847" s="4"/>
    </row>
    <row r="14848" spans="1:13" x14ac:dyDescent="0.2">
      <c r="A14848" s="3"/>
      <c r="F14848" s="4"/>
      <c r="G14848" s="4"/>
      <c r="H14848" s="4"/>
      <c r="I14848" s="4"/>
      <c r="J14848" s="4"/>
      <c r="K14848" s="4"/>
      <c r="L14848" s="4"/>
      <c r="M14848" s="4"/>
    </row>
    <row r="14849" spans="1:13" x14ac:dyDescent="0.2">
      <c r="A14849" s="3"/>
      <c r="F14849" s="4"/>
      <c r="G14849" s="4"/>
      <c r="H14849" s="4"/>
      <c r="I14849" s="4"/>
      <c r="J14849" s="4"/>
      <c r="K14849" s="4"/>
      <c r="L14849" s="4"/>
      <c r="M14849" s="4"/>
    </row>
    <row r="14850" spans="1:13" x14ac:dyDescent="0.2">
      <c r="A14850" s="3"/>
      <c r="F14850" s="4"/>
      <c r="G14850" s="4"/>
      <c r="H14850" s="4"/>
      <c r="I14850" s="4"/>
      <c r="J14850" s="4"/>
      <c r="K14850" s="4"/>
      <c r="L14850" s="4"/>
      <c r="M14850" s="4"/>
    </row>
    <row r="14851" spans="1:13" x14ac:dyDescent="0.2">
      <c r="A14851" s="3"/>
      <c r="F14851" s="4"/>
      <c r="G14851" s="4"/>
      <c r="H14851" s="4"/>
      <c r="I14851" s="4"/>
      <c r="J14851" s="4"/>
      <c r="K14851" s="4"/>
      <c r="L14851" s="4"/>
      <c r="M14851" s="4"/>
    </row>
    <row r="14852" spans="1:13" x14ac:dyDescent="0.2">
      <c r="A14852" s="3"/>
      <c r="F14852" s="4"/>
      <c r="G14852" s="4"/>
      <c r="H14852" s="4"/>
      <c r="I14852" s="4"/>
      <c r="J14852" s="4"/>
      <c r="K14852" s="4"/>
      <c r="L14852" s="4"/>
      <c r="M14852" s="4"/>
    </row>
    <row r="14853" spans="1:13" x14ac:dyDescent="0.2">
      <c r="A14853" s="3"/>
      <c r="F14853" s="4"/>
      <c r="G14853" s="4"/>
      <c r="H14853" s="4"/>
      <c r="I14853" s="4"/>
      <c r="J14853" s="4"/>
      <c r="K14853" s="4"/>
      <c r="L14853" s="4"/>
      <c r="M14853" s="4"/>
    </row>
    <row r="14854" spans="1:13" x14ac:dyDescent="0.2">
      <c r="A14854" s="3"/>
      <c r="F14854" s="4"/>
      <c r="G14854" s="4"/>
      <c r="H14854" s="4"/>
      <c r="I14854" s="4"/>
      <c r="J14854" s="4"/>
      <c r="K14854" s="4"/>
      <c r="L14854" s="4"/>
      <c r="M14854" s="4"/>
    </row>
    <row r="14855" spans="1:13" x14ac:dyDescent="0.2">
      <c r="A14855" s="3"/>
      <c r="F14855" s="4"/>
      <c r="G14855" s="4"/>
      <c r="H14855" s="4"/>
      <c r="I14855" s="4"/>
      <c r="J14855" s="4"/>
      <c r="K14855" s="4"/>
      <c r="L14855" s="4"/>
      <c r="M14855" s="4"/>
    </row>
    <row r="14856" spans="1:13" x14ac:dyDescent="0.2">
      <c r="A14856" s="3"/>
      <c r="F14856" s="4"/>
      <c r="G14856" s="4"/>
      <c r="H14856" s="4"/>
      <c r="I14856" s="4"/>
      <c r="J14856" s="4"/>
      <c r="K14856" s="4"/>
      <c r="L14856" s="4"/>
      <c r="M14856" s="4"/>
    </row>
    <row r="14857" spans="1:13" x14ac:dyDescent="0.2">
      <c r="A14857" s="3"/>
      <c r="F14857" s="4"/>
      <c r="G14857" s="4"/>
      <c r="H14857" s="4"/>
      <c r="I14857" s="4"/>
      <c r="J14857" s="4"/>
      <c r="K14857" s="4"/>
      <c r="L14857" s="4"/>
      <c r="M14857" s="4"/>
    </row>
    <row r="14858" spans="1:13" x14ac:dyDescent="0.2">
      <c r="A14858" s="3"/>
      <c r="F14858" s="4"/>
      <c r="G14858" s="4"/>
      <c r="H14858" s="4"/>
      <c r="I14858" s="4"/>
      <c r="J14858" s="4"/>
      <c r="K14858" s="4"/>
      <c r="L14858" s="4"/>
      <c r="M14858" s="4"/>
    </row>
    <row r="14859" spans="1:13" x14ac:dyDescent="0.2">
      <c r="A14859" s="3"/>
      <c r="F14859" s="4"/>
      <c r="G14859" s="4"/>
      <c r="H14859" s="4"/>
      <c r="I14859" s="4"/>
      <c r="J14859" s="4"/>
      <c r="K14859" s="4"/>
      <c r="L14859" s="4"/>
      <c r="M14859" s="4"/>
    </row>
    <row r="14860" spans="1:13" x14ac:dyDescent="0.2">
      <c r="A14860" s="3"/>
      <c r="F14860" s="4"/>
      <c r="G14860" s="4"/>
      <c r="H14860" s="4"/>
      <c r="I14860" s="4"/>
      <c r="J14860" s="4"/>
      <c r="K14860" s="4"/>
      <c r="L14860" s="4"/>
      <c r="M14860" s="4"/>
    </row>
    <row r="14861" spans="1:13" x14ac:dyDescent="0.2">
      <c r="A14861" s="3"/>
      <c r="F14861" s="4"/>
      <c r="G14861" s="4"/>
      <c r="H14861" s="4"/>
      <c r="I14861" s="4"/>
      <c r="J14861" s="4"/>
      <c r="K14861" s="4"/>
      <c r="L14861" s="4"/>
      <c r="M14861" s="4"/>
    </row>
    <row r="14862" spans="1:13" x14ac:dyDescent="0.2">
      <c r="A14862" s="3"/>
      <c r="F14862" s="4"/>
      <c r="G14862" s="4"/>
      <c r="H14862" s="4"/>
      <c r="I14862" s="4"/>
      <c r="J14862" s="4"/>
      <c r="K14862" s="4"/>
      <c r="L14862" s="4"/>
      <c r="M14862" s="4"/>
    </row>
    <row r="14863" spans="1:13" x14ac:dyDescent="0.2">
      <c r="A14863" s="3"/>
      <c r="F14863" s="4"/>
      <c r="G14863" s="4"/>
      <c r="H14863" s="4"/>
      <c r="I14863" s="4"/>
      <c r="J14863" s="4"/>
      <c r="K14863" s="4"/>
      <c r="L14863" s="4"/>
      <c r="M14863" s="4"/>
    </row>
    <row r="14864" spans="1:13" x14ac:dyDescent="0.2">
      <c r="A14864" s="3"/>
      <c r="F14864" s="4"/>
      <c r="G14864" s="4"/>
      <c r="H14864" s="4"/>
      <c r="I14864" s="4"/>
      <c r="J14864" s="4"/>
      <c r="K14864" s="4"/>
      <c r="L14864" s="4"/>
      <c r="M14864" s="4"/>
    </row>
    <row r="14865" spans="1:13" x14ac:dyDescent="0.2">
      <c r="A14865" s="3"/>
      <c r="F14865" s="4"/>
      <c r="G14865" s="4"/>
      <c r="H14865" s="4"/>
      <c r="I14865" s="4"/>
      <c r="J14865" s="4"/>
      <c r="K14865" s="4"/>
      <c r="L14865" s="4"/>
      <c r="M14865" s="4"/>
    </row>
    <row r="14866" spans="1:13" x14ac:dyDescent="0.2">
      <c r="A14866" s="3"/>
      <c r="F14866" s="4"/>
      <c r="G14866" s="4"/>
      <c r="H14866" s="4"/>
      <c r="I14866" s="4"/>
      <c r="J14866" s="4"/>
      <c r="K14866" s="4"/>
      <c r="L14866" s="4"/>
      <c r="M14866" s="4"/>
    </row>
    <row r="14867" spans="1:13" x14ac:dyDescent="0.2">
      <c r="A14867" s="3"/>
      <c r="F14867" s="4"/>
      <c r="G14867" s="4"/>
      <c r="H14867" s="4"/>
      <c r="I14867" s="4"/>
      <c r="J14867" s="4"/>
      <c r="K14867" s="4"/>
      <c r="L14867" s="4"/>
      <c r="M14867" s="4"/>
    </row>
    <row r="14868" spans="1:13" x14ac:dyDescent="0.2">
      <c r="A14868" s="3"/>
      <c r="F14868" s="4"/>
      <c r="G14868" s="4"/>
      <c r="H14868" s="4"/>
      <c r="I14868" s="4"/>
      <c r="J14868" s="4"/>
      <c r="K14868" s="4"/>
      <c r="L14868" s="4"/>
      <c r="M14868" s="4"/>
    </row>
    <row r="14869" spans="1:13" x14ac:dyDescent="0.2">
      <c r="A14869" s="3"/>
      <c r="F14869" s="4"/>
      <c r="G14869" s="4"/>
      <c r="H14869" s="4"/>
      <c r="I14869" s="4"/>
      <c r="J14869" s="4"/>
      <c r="K14869" s="4"/>
      <c r="L14869" s="4"/>
      <c r="M14869" s="4"/>
    </row>
    <row r="14870" spans="1:13" x14ac:dyDescent="0.2">
      <c r="A14870" s="3"/>
      <c r="F14870" s="4"/>
      <c r="G14870" s="4"/>
      <c r="H14870" s="4"/>
      <c r="I14870" s="4"/>
      <c r="J14870" s="4"/>
      <c r="K14870" s="4"/>
      <c r="L14870" s="4"/>
      <c r="M14870" s="4"/>
    </row>
    <row r="14871" spans="1:13" x14ac:dyDescent="0.2">
      <c r="A14871" s="3"/>
      <c r="F14871" s="4"/>
      <c r="G14871" s="4"/>
      <c r="H14871" s="4"/>
      <c r="I14871" s="4"/>
      <c r="J14871" s="4"/>
      <c r="K14871" s="4"/>
      <c r="L14871" s="4"/>
      <c r="M14871" s="4"/>
    </row>
    <row r="14872" spans="1:13" x14ac:dyDescent="0.2">
      <c r="A14872" s="3"/>
      <c r="F14872" s="4"/>
      <c r="G14872" s="4"/>
      <c r="H14872" s="4"/>
      <c r="I14872" s="4"/>
      <c r="J14872" s="4"/>
      <c r="K14872" s="4"/>
      <c r="L14872" s="4"/>
      <c r="M14872" s="4"/>
    </row>
    <row r="14873" spans="1:13" x14ac:dyDescent="0.2">
      <c r="A14873" s="3"/>
      <c r="F14873" s="4"/>
      <c r="G14873" s="4"/>
      <c r="H14873" s="4"/>
      <c r="I14873" s="4"/>
      <c r="J14873" s="4"/>
      <c r="K14873" s="4"/>
      <c r="L14873" s="4"/>
      <c r="M14873" s="4"/>
    </row>
    <row r="14874" spans="1:13" x14ac:dyDescent="0.2">
      <c r="A14874" s="3"/>
      <c r="F14874" s="4"/>
      <c r="G14874" s="4"/>
      <c r="H14874" s="4"/>
      <c r="I14874" s="4"/>
      <c r="J14874" s="4"/>
      <c r="K14874" s="4"/>
      <c r="L14874" s="4"/>
      <c r="M14874" s="4"/>
    </row>
    <row r="14875" spans="1:13" x14ac:dyDescent="0.2">
      <c r="A14875" s="3"/>
      <c r="F14875" s="4"/>
      <c r="G14875" s="4"/>
      <c r="H14875" s="4"/>
      <c r="I14875" s="4"/>
      <c r="J14875" s="4"/>
      <c r="K14875" s="4"/>
      <c r="L14875" s="4"/>
      <c r="M14875" s="4"/>
    </row>
    <row r="14876" spans="1:13" x14ac:dyDescent="0.2">
      <c r="A14876" s="3"/>
      <c r="F14876" s="4"/>
      <c r="G14876" s="4"/>
      <c r="H14876" s="4"/>
      <c r="I14876" s="4"/>
      <c r="J14876" s="4"/>
      <c r="K14876" s="4"/>
      <c r="L14876" s="4"/>
      <c r="M14876" s="4"/>
    </row>
    <row r="14877" spans="1:13" x14ac:dyDescent="0.2">
      <c r="A14877" s="3"/>
      <c r="F14877" s="4"/>
      <c r="G14877" s="4"/>
      <c r="H14877" s="4"/>
      <c r="I14877" s="4"/>
      <c r="J14877" s="4"/>
      <c r="K14877" s="4"/>
      <c r="L14877" s="4"/>
      <c r="M14877" s="4"/>
    </row>
    <row r="14878" spans="1:13" x14ac:dyDescent="0.2">
      <c r="A14878" s="3"/>
      <c r="F14878" s="4"/>
      <c r="G14878" s="4"/>
      <c r="H14878" s="4"/>
      <c r="I14878" s="4"/>
      <c r="J14878" s="4"/>
      <c r="K14878" s="4"/>
      <c r="L14878" s="4"/>
      <c r="M14878" s="4"/>
    </row>
    <row r="14879" spans="1:13" x14ac:dyDescent="0.2">
      <c r="A14879" s="3"/>
      <c r="F14879" s="4"/>
      <c r="G14879" s="4"/>
      <c r="H14879" s="4"/>
      <c r="I14879" s="4"/>
      <c r="J14879" s="4"/>
      <c r="K14879" s="4"/>
      <c r="L14879" s="4"/>
      <c r="M14879" s="4"/>
    </row>
    <row r="14880" spans="1:13" x14ac:dyDescent="0.2">
      <c r="A14880" s="3"/>
      <c r="F14880" s="4"/>
      <c r="G14880" s="4"/>
      <c r="H14880" s="4"/>
      <c r="I14880" s="4"/>
      <c r="J14880" s="4"/>
      <c r="K14880" s="4"/>
      <c r="L14880" s="4"/>
      <c r="M14880" s="4"/>
    </row>
    <row r="14881" spans="1:13" x14ac:dyDescent="0.2">
      <c r="A14881" s="3"/>
      <c r="F14881" s="4"/>
      <c r="G14881" s="4"/>
      <c r="H14881" s="4"/>
      <c r="I14881" s="4"/>
      <c r="J14881" s="4"/>
      <c r="K14881" s="4"/>
      <c r="L14881" s="4"/>
      <c r="M14881" s="4"/>
    </row>
    <row r="14882" spans="1:13" x14ac:dyDescent="0.2">
      <c r="A14882" s="3"/>
      <c r="F14882" s="4"/>
      <c r="G14882" s="4"/>
      <c r="H14882" s="4"/>
      <c r="I14882" s="4"/>
      <c r="J14882" s="4"/>
      <c r="K14882" s="4"/>
      <c r="L14882" s="4"/>
      <c r="M14882" s="4"/>
    </row>
    <row r="14883" spans="1:13" x14ac:dyDescent="0.2">
      <c r="A14883" s="3"/>
      <c r="F14883" s="4"/>
      <c r="G14883" s="4"/>
      <c r="H14883" s="4"/>
      <c r="I14883" s="4"/>
      <c r="J14883" s="4"/>
      <c r="K14883" s="4"/>
      <c r="L14883" s="4"/>
      <c r="M14883" s="4"/>
    </row>
    <row r="14884" spans="1:13" x14ac:dyDescent="0.2">
      <c r="A14884" s="3"/>
      <c r="F14884" s="4"/>
      <c r="G14884" s="4"/>
      <c r="H14884" s="4"/>
      <c r="I14884" s="4"/>
      <c r="J14884" s="4"/>
      <c r="K14884" s="4"/>
      <c r="L14884" s="4"/>
      <c r="M14884" s="4"/>
    </row>
    <row r="14885" spans="1:13" x14ac:dyDescent="0.2">
      <c r="A14885" s="3"/>
      <c r="F14885" s="4"/>
      <c r="G14885" s="4"/>
      <c r="H14885" s="4"/>
      <c r="I14885" s="4"/>
      <c r="J14885" s="4"/>
      <c r="K14885" s="4"/>
      <c r="L14885" s="4"/>
      <c r="M14885" s="4"/>
    </row>
    <row r="14886" spans="1:13" x14ac:dyDescent="0.2">
      <c r="A14886" s="3"/>
      <c r="F14886" s="4"/>
      <c r="G14886" s="4"/>
      <c r="H14886" s="4"/>
      <c r="I14886" s="4"/>
      <c r="J14886" s="4"/>
      <c r="K14886" s="4"/>
      <c r="L14886" s="4"/>
      <c r="M14886" s="4"/>
    </row>
    <row r="14887" spans="1:13" x14ac:dyDescent="0.2">
      <c r="A14887" s="3"/>
      <c r="F14887" s="4"/>
      <c r="G14887" s="4"/>
      <c r="H14887" s="4"/>
      <c r="I14887" s="4"/>
      <c r="J14887" s="4"/>
      <c r="K14887" s="4"/>
      <c r="L14887" s="4"/>
      <c r="M14887" s="4"/>
    </row>
    <row r="14888" spans="1:13" x14ac:dyDescent="0.2">
      <c r="A14888" s="3"/>
      <c r="F14888" s="4"/>
      <c r="G14888" s="4"/>
      <c r="H14888" s="4"/>
      <c r="I14888" s="4"/>
      <c r="J14888" s="4"/>
      <c r="K14888" s="4"/>
      <c r="L14888" s="4"/>
      <c r="M14888" s="4"/>
    </row>
    <row r="14889" spans="1:13" x14ac:dyDescent="0.2">
      <c r="A14889" s="3"/>
      <c r="F14889" s="4"/>
      <c r="G14889" s="4"/>
      <c r="H14889" s="4"/>
      <c r="I14889" s="4"/>
      <c r="J14889" s="4"/>
      <c r="K14889" s="4"/>
      <c r="L14889" s="4"/>
      <c r="M14889" s="4"/>
    </row>
    <row r="14890" spans="1:13" x14ac:dyDescent="0.2">
      <c r="A14890" s="3"/>
      <c r="F14890" s="4"/>
      <c r="G14890" s="4"/>
      <c r="H14890" s="4"/>
      <c r="I14890" s="4"/>
      <c r="J14890" s="4"/>
      <c r="K14890" s="4"/>
      <c r="L14890" s="4"/>
      <c r="M14890" s="4"/>
    </row>
    <row r="14891" spans="1:13" x14ac:dyDescent="0.2">
      <c r="A14891" s="3"/>
      <c r="F14891" s="4"/>
      <c r="G14891" s="4"/>
      <c r="H14891" s="4"/>
      <c r="I14891" s="4"/>
      <c r="J14891" s="4"/>
      <c r="K14891" s="4"/>
      <c r="L14891" s="4"/>
      <c r="M14891" s="4"/>
    </row>
    <row r="14892" spans="1:13" x14ac:dyDescent="0.2">
      <c r="A14892" s="3"/>
      <c r="F14892" s="4"/>
      <c r="G14892" s="4"/>
      <c r="H14892" s="4"/>
      <c r="I14892" s="4"/>
      <c r="J14892" s="4"/>
      <c r="K14892" s="4"/>
      <c r="L14892" s="4"/>
      <c r="M14892" s="4"/>
    </row>
    <row r="14893" spans="1:13" x14ac:dyDescent="0.2">
      <c r="A14893" s="3"/>
      <c r="F14893" s="4"/>
      <c r="G14893" s="4"/>
      <c r="H14893" s="4"/>
      <c r="I14893" s="4"/>
      <c r="J14893" s="4"/>
      <c r="K14893" s="4"/>
      <c r="L14893" s="4"/>
      <c r="M14893" s="4"/>
    </row>
    <row r="14894" spans="1:13" x14ac:dyDescent="0.2">
      <c r="A14894" s="3"/>
      <c r="F14894" s="4"/>
      <c r="G14894" s="4"/>
      <c r="H14894" s="4"/>
      <c r="I14894" s="4"/>
      <c r="J14894" s="4"/>
      <c r="K14894" s="4"/>
      <c r="L14894" s="4"/>
      <c r="M14894" s="4"/>
    </row>
    <row r="14895" spans="1:13" x14ac:dyDescent="0.2">
      <c r="A14895" s="3"/>
      <c r="F14895" s="4"/>
      <c r="G14895" s="4"/>
      <c r="H14895" s="4"/>
      <c r="I14895" s="4"/>
      <c r="J14895" s="4"/>
      <c r="K14895" s="4"/>
      <c r="L14895" s="4"/>
      <c r="M14895" s="4"/>
    </row>
    <row r="14896" spans="1:13" x14ac:dyDescent="0.2">
      <c r="A14896" s="3"/>
      <c r="F14896" s="4"/>
      <c r="G14896" s="4"/>
      <c r="H14896" s="4"/>
      <c r="I14896" s="4"/>
      <c r="J14896" s="4"/>
      <c r="K14896" s="4"/>
      <c r="L14896" s="4"/>
      <c r="M14896" s="4"/>
    </row>
    <row r="14897" spans="1:13" x14ac:dyDescent="0.2">
      <c r="A14897" s="3"/>
      <c r="F14897" s="4"/>
      <c r="G14897" s="4"/>
      <c r="H14897" s="4"/>
      <c r="I14897" s="4"/>
      <c r="J14897" s="4"/>
      <c r="K14897" s="4"/>
      <c r="L14897" s="4"/>
      <c r="M14897" s="4"/>
    </row>
    <row r="14898" spans="1:13" x14ac:dyDescent="0.2">
      <c r="A14898" s="3"/>
      <c r="F14898" s="4"/>
      <c r="G14898" s="4"/>
      <c r="H14898" s="4"/>
      <c r="I14898" s="4"/>
      <c r="J14898" s="4"/>
      <c r="K14898" s="4"/>
      <c r="L14898" s="4"/>
      <c r="M14898" s="4"/>
    </row>
    <row r="14899" spans="1:13" x14ac:dyDescent="0.2">
      <c r="A14899" s="3"/>
      <c r="F14899" s="4"/>
      <c r="G14899" s="4"/>
      <c r="H14899" s="4"/>
      <c r="I14899" s="4"/>
      <c r="J14899" s="4"/>
      <c r="K14899" s="4"/>
      <c r="L14899" s="4"/>
      <c r="M14899" s="4"/>
    </row>
    <row r="14900" spans="1:13" x14ac:dyDescent="0.2">
      <c r="A14900" s="3"/>
      <c r="F14900" s="4"/>
      <c r="G14900" s="4"/>
      <c r="H14900" s="4"/>
      <c r="I14900" s="4"/>
      <c r="J14900" s="4"/>
      <c r="K14900" s="4"/>
      <c r="L14900" s="4"/>
      <c r="M14900" s="4"/>
    </row>
    <row r="14901" spans="1:13" x14ac:dyDescent="0.2">
      <c r="A14901" s="3"/>
      <c r="F14901" s="4"/>
      <c r="G14901" s="4"/>
      <c r="H14901" s="4"/>
      <c r="I14901" s="4"/>
      <c r="J14901" s="4"/>
      <c r="K14901" s="4"/>
      <c r="L14901" s="4"/>
      <c r="M14901" s="4"/>
    </row>
    <row r="14902" spans="1:13" x14ac:dyDescent="0.2">
      <c r="A14902" s="3"/>
      <c r="F14902" s="4"/>
      <c r="G14902" s="4"/>
      <c r="H14902" s="4"/>
      <c r="I14902" s="4"/>
      <c r="J14902" s="4"/>
      <c r="K14902" s="4"/>
      <c r="L14902" s="4"/>
      <c r="M14902" s="4"/>
    </row>
    <row r="14903" spans="1:13" x14ac:dyDescent="0.2">
      <c r="A14903" s="3"/>
      <c r="F14903" s="4"/>
      <c r="G14903" s="4"/>
      <c r="H14903" s="4"/>
      <c r="I14903" s="4"/>
      <c r="J14903" s="4"/>
      <c r="K14903" s="4"/>
      <c r="L14903" s="4"/>
      <c r="M14903" s="4"/>
    </row>
    <row r="14904" spans="1:13" x14ac:dyDescent="0.2">
      <c r="A14904" s="3"/>
      <c r="F14904" s="4"/>
      <c r="G14904" s="4"/>
      <c r="H14904" s="4"/>
      <c r="I14904" s="4"/>
      <c r="J14904" s="4"/>
      <c r="K14904" s="4"/>
      <c r="L14904" s="4"/>
      <c r="M14904" s="4"/>
    </row>
    <row r="14905" spans="1:13" x14ac:dyDescent="0.2">
      <c r="A14905" s="3"/>
      <c r="F14905" s="4"/>
      <c r="G14905" s="4"/>
      <c r="H14905" s="4"/>
      <c r="I14905" s="4"/>
      <c r="J14905" s="4"/>
      <c r="K14905" s="4"/>
      <c r="L14905" s="4"/>
      <c r="M14905" s="4"/>
    </row>
    <row r="14906" spans="1:13" x14ac:dyDescent="0.2">
      <c r="A14906" s="3"/>
      <c r="F14906" s="4"/>
      <c r="G14906" s="4"/>
      <c r="H14906" s="4"/>
      <c r="I14906" s="4"/>
      <c r="J14906" s="4"/>
      <c r="K14906" s="4"/>
      <c r="L14906" s="4"/>
      <c r="M14906" s="4"/>
    </row>
    <row r="14907" spans="1:13" x14ac:dyDescent="0.2">
      <c r="A14907" s="3"/>
      <c r="F14907" s="4"/>
      <c r="G14907" s="4"/>
      <c r="H14907" s="4"/>
      <c r="I14907" s="4"/>
      <c r="J14907" s="4"/>
      <c r="K14907" s="4"/>
      <c r="L14907" s="4"/>
      <c r="M14907" s="4"/>
    </row>
    <row r="14908" spans="1:13" x14ac:dyDescent="0.2">
      <c r="A14908" s="3"/>
      <c r="F14908" s="4"/>
      <c r="G14908" s="4"/>
      <c r="H14908" s="4"/>
      <c r="I14908" s="4"/>
      <c r="J14908" s="4"/>
      <c r="K14908" s="4"/>
      <c r="L14908" s="4"/>
      <c r="M14908" s="4"/>
    </row>
    <row r="14909" spans="1:13" x14ac:dyDescent="0.2">
      <c r="A14909" s="3"/>
      <c r="F14909" s="4"/>
      <c r="G14909" s="4"/>
      <c r="H14909" s="4"/>
      <c r="I14909" s="4"/>
      <c r="J14909" s="4"/>
      <c r="K14909" s="4"/>
      <c r="L14909" s="4"/>
      <c r="M14909" s="4"/>
    </row>
    <row r="14910" spans="1:13" x14ac:dyDescent="0.2">
      <c r="A14910" s="3"/>
      <c r="F14910" s="4"/>
      <c r="G14910" s="4"/>
      <c r="H14910" s="4"/>
      <c r="I14910" s="4"/>
      <c r="J14910" s="4"/>
      <c r="K14910" s="4"/>
      <c r="L14910" s="4"/>
      <c r="M14910" s="4"/>
    </row>
    <row r="14911" spans="1:13" x14ac:dyDescent="0.2">
      <c r="A14911" s="3"/>
      <c r="F14911" s="4"/>
      <c r="G14911" s="4"/>
      <c r="H14911" s="4"/>
      <c r="I14911" s="4"/>
      <c r="J14911" s="4"/>
      <c r="K14911" s="4"/>
      <c r="L14911" s="4"/>
      <c r="M14911" s="4"/>
    </row>
    <row r="14912" spans="1:13" x14ac:dyDescent="0.2">
      <c r="A14912" s="3"/>
      <c r="F14912" s="4"/>
      <c r="G14912" s="4"/>
      <c r="H14912" s="4"/>
      <c r="I14912" s="4"/>
      <c r="J14912" s="4"/>
      <c r="K14912" s="4"/>
      <c r="L14912" s="4"/>
      <c r="M14912" s="4"/>
    </row>
    <row r="14913" spans="1:13" x14ac:dyDescent="0.2">
      <c r="A14913" s="3"/>
      <c r="F14913" s="4"/>
      <c r="G14913" s="4"/>
      <c r="H14913" s="4"/>
      <c r="I14913" s="4"/>
      <c r="J14913" s="4"/>
      <c r="K14913" s="4"/>
      <c r="L14913" s="4"/>
      <c r="M14913" s="4"/>
    </row>
    <row r="14914" spans="1:13" x14ac:dyDescent="0.2">
      <c r="A14914" s="3"/>
      <c r="F14914" s="4"/>
      <c r="G14914" s="4"/>
      <c r="H14914" s="4"/>
      <c r="I14914" s="4"/>
      <c r="J14914" s="4"/>
      <c r="K14914" s="4"/>
      <c r="L14914" s="4"/>
      <c r="M14914" s="4"/>
    </row>
    <row r="14915" spans="1:13" x14ac:dyDescent="0.2">
      <c r="A14915" s="3"/>
      <c r="F14915" s="4"/>
      <c r="G14915" s="4"/>
      <c r="H14915" s="4"/>
      <c r="I14915" s="4"/>
      <c r="J14915" s="4"/>
      <c r="K14915" s="4"/>
      <c r="L14915" s="4"/>
      <c r="M14915" s="4"/>
    </row>
    <row r="14916" spans="1:13" x14ac:dyDescent="0.2">
      <c r="A14916" s="3"/>
      <c r="F14916" s="4"/>
      <c r="G14916" s="4"/>
      <c r="H14916" s="4"/>
      <c r="I14916" s="4"/>
      <c r="J14916" s="4"/>
      <c r="K14916" s="4"/>
      <c r="L14916" s="4"/>
      <c r="M14916" s="4"/>
    </row>
    <row r="14917" spans="1:13" x14ac:dyDescent="0.2">
      <c r="A14917" s="3"/>
      <c r="F14917" s="4"/>
      <c r="G14917" s="4"/>
      <c r="H14917" s="4"/>
      <c r="I14917" s="4"/>
      <c r="J14917" s="4"/>
      <c r="K14917" s="4"/>
      <c r="L14917" s="4"/>
      <c r="M14917" s="4"/>
    </row>
    <row r="14918" spans="1:13" x14ac:dyDescent="0.2">
      <c r="A14918" s="3"/>
      <c r="F14918" s="4"/>
      <c r="G14918" s="4"/>
      <c r="H14918" s="4"/>
      <c r="I14918" s="4"/>
      <c r="J14918" s="4"/>
      <c r="K14918" s="4"/>
      <c r="L14918" s="4"/>
      <c r="M14918" s="4"/>
    </row>
    <row r="14919" spans="1:13" x14ac:dyDescent="0.2">
      <c r="A14919" s="3"/>
      <c r="F14919" s="4"/>
      <c r="G14919" s="4"/>
      <c r="H14919" s="4"/>
      <c r="I14919" s="4"/>
      <c r="J14919" s="4"/>
      <c r="K14919" s="4"/>
      <c r="L14919" s="4"/>
      <c r="M14919" s="4"/>
    </row>
    <row r="14920" spans="1:13" x14ac:dyDescent="0.2">
      <c r="A14920" s="3"/>
      <c r="F14920" s="4"/>
      <c r="G14920" s="4"/>
      <c r="H14920" s="4"/>
      <c r="I14920" s="4"/>
      <c r="J14920" s="4"/>
      <c r="K14920" s="4"/>
      <c r="L14920" s="4"/>
      <c r="M14920" s="4"/>
    </row>
    <row r="14921" spans="1:13" x14ac:dyDescent="0.2">
      <c r="A14921" s="3"/>
      <c r="F14921" s="4"/>
      <c r="G14921" s="4"/>
      <c r="H14921" s="4"/>
      <c r="I14921" s="4"/>
      <c r="J14921" s="4"/>
      <c r="K14921" s="4"/>
      <c r="L14921" s="4"/>
      <c r="M14921" s="4"/>
    </row>
    <row r="14922" spans="1:13" x14ac:dyDescent="0.2">
      <c r="A14922" s="3"/>
      <c r="F14922" s="4"/>
      <c r="G14922" s="4"/>
      <c r="H14922" s="4"/>
      <c r="I14922" s="4"/>
      <c r="J14922" s="4"/>
      <c r="K14922" s="4"/>
      <c r="L14922" s="4"/>
      <c r="M14922" s="4"/>
    </row>
    <row r="14923" spans="1:13" x14ac:dyDescent="0.2">
      <c r="A14923" s="3"/>
      <c r="F14923" s="4"/>
      <c r="G14923" s="4"/>
      <c r="H14923" s="4"/>
      <c r="I14923" s="4"/>
      <c r="J14923" s="4"/>
      <c r="K14923" s="4"/>
      <c r="L14923" s="4"/>
      <c r="M14923" s="4"/>
    </row>
    <row r="14924" spans="1:13" x14ac:dyDescent="0.2">
      <c r="A14924" s="3"/>
      <c r="F14924" s="4"/>
      <c r="G14924" s="4"/>
      <c r="H14924" s="4"/>
      <c r="I14924" s="4"/>
      <c r="J14924" s="4"/>
      <c r="K14924" s="4"/>
      <c r="L14924" s="4"/>
      <c r="M14924" s="4"/>
    </row>
    <row r="14925" spans="1:13" x14ac:dyDescent="0.2">
      <c r="A14925" s="3"/>
      <c r="F14925" s="4"/>
      <c r="G14925" s="4"/>
      <c r="H14925" s="4"/>
      <c r="I14925" s="4"/>
      <c r="J14925" s="4"/>
      <c r="K14925" s="4"/>
      <c r="L14925" s="4"/>
      <c r="M14925" s="4"/>
    </row>
    <row r="14926" spans="1:13" x14ac:dyDescent="0.2">
      <c r="A14926" s="3"/>
      <c r="F14926" s="4"/>
      <c r="G14926" s="4"/>
      <c r="H14926" s="4"/>
      <c r="I14926" s="4"/>
      <c r="J14926" s="4"/>
      <c r="K14926" s="4"/>
      <c r="L14926" s="4"/>
      <c r="M14926" s="4"/>
    </row>
    <row r="14927" spans="1:13" x14ac:dyDescent="0.2">
      <c r="A14927" s="3"/>
      <c r="F14927" s="4"/>
      <c r="G14927" s="4"/>
      <c r="H14927" s="4"/>
      <c r="I14927" s="4"/>
      <c r="J14927" s="4"/>
      <c r="K14927" s="4"/>
      <c r="L14927" s="4"/>
      <c r="M14927" s="4"/>
    </row>
    <row r="14928" spans="1:13" x14ac:dyDescent="0.2">
      <c r="A14928" s="3"/>
      <c r="F14928" s="4"/>
      <c r="G14928" s="4"/>
      <c r="H14928" s="4"/>
      <c r="I14928" s="4"/>
      <c r="J14928" s="4"/>
      <c r="K14928" s="4"/>
      <c r="L14928" s="4"/>
      <c r="M14928" s="4"/>
    </row>
    <row r="14929" spans="1:13" x14ac:dyDescent="0.2">
      <c r="A14929" s="3"/>
      <c r="F14929" s="4"/>
      <c r="G14929" s="4"/>
      <c r="H14929" s="4"/>
      <c r="I14929" s="4"/>
      <c r="J14929" s="4"/>
      <c r="K14929" s="4"/>
      <c r="L14929" s="4"/>
      <c r="M14929" s="4"/>
    </row>
    <row r="14930" spans="1:13" x14ac:dyDescent="0.2">
      <c r="A14930" s="3"/>
      <c r="F14930" s="4"/>
      <c r="G14930" s="4"/>
      <c r="H14930" s="4"/>
      <c r="I14930" s="4"/>
      <c r="J14930" s="4"/>
      <c r="K14930" s="4"/>
      <c r="L14930" s="4"/>
      <c r="M14930" s="4"/>
    </row>
    <row r="14931" spans="1:13" x14ac:dyDescent="0.2">
      <c r="A14931" s="3"/>
      <c r="F14931" s="4"/>
      <c r="G14931" s="4"/>
      <c r="H14931" s="4"/>
      <c r="I14931" s="4"/>
      <c r="J14931" s="4"/>
      <c r="K14931" s="4"/>
      <c r="L14931" s="4"/>
      <c r="M14931" s="4"/>
    </row>
    <row r="14932" spans="1:13" x14ac:dyDescent="0.2">
      <c r="A14932" s="3"/>
      <c r="F14932" s="4"/>
      <c r="G14932" s="4"/>
      <c r="H14932" s="4"/>
      <c r="I14932" s="4"/>
      <c r="J14932" s="4"/>
      <c r="K14932" s="4"/>
      <c r="L14932" s="4"/>
      <c r="M14932" s="4"/>
    </row>
    <row r="14933" spans="1:13" x14ac:dyDescent="0.2">
      <c r="A14933" s="3"/>
      <c r="F14933" s="4"/>
      <c r="G14933" s="4"/>
      <c r="H14933" s="4"/>
      <c r="I14933" s="4"/>
      <c r="J14933" s="4"/>
      <c r="K14933" s="4"/>
      <c r="L14933" s="4"/>
      <c r="M14933" s="4"/>
    </row>
    <row r="14934" spans="1:13" x14ac:dyDescent="0.2">
      <c r="A14934" s="3"/>
      <c r="F14934" s="4"/>
      <c r="G14934" s="4"/>
      <c r="H14934" s="4"/>
      <c r="I14934" s="4"/>
      <c r="J14934" s="4"/>
      <c r="K14934" s="4"/>
      <c r="L14934" s="4"/>
      <c r="M14934" s="4"/>
    </row>
    <row r="14935" spans="1:13" x14ac:dyDescent="0.2">
      <c r="A14935" s="3"/>
      <c r="F14935" s="4"/>
      <c r="G14935" s="4"/>
      <c r="H14935" s="4"/>
      <c r="I14935" s="4"/>
      <c r="J14935" s="4"/>
      <c r="K14935" s="4"/>
      <c r="L14935" s="4"/>
      <c r="M14935" s="4"/>
    </row>
    <row r="14936" spans="1:13" x14ac:dyDescent="0.2">
      <c r="A14936" s="3"/>
      <c r="F14936" s="4"/>
      <c r="G14936" s="4"/>
      <c r="H14936" s="4"/>
      <c r="I14936" s="4"/>
      <c r="J14936" s="4"/>
      <c r="K14936" s="4"/>
      <c r="L14936" s="4"/>
      <c r="M14936" s="4"/>
    </row>
    <row r="14937" spans="1:13" x14ac:dyDescent="0.2">
      <c r="A14937" s="3"/>
      <c r="F14937" s="4"/>
      <c r="G14937" s="4"/>
      <c r="H14937" s="4"/>
      <c r="I14937" s="4"/>
      <c r="J14937" s="4"/>
      <c r="K14937" s="4"/>
      <c r="L14937" s="4"/>
      <c r="M14937" s="4"/>
    </row>
    <row r="14938" spans="1:13" x14ac:dyDescent="0.2">
      <c r="A14938" s="3"/>
      <c r="F14938" s="4"/>
      <c r="G14938" s="4"/>
      <c r="H14938" s="4"/>
      <c r="I14938" s="4"/>
      <c r="J14938" s="4"/>
      <c r="K14938" s="4"/>
      <c r="L14938" s="4"/>
      <c r="M14938" s="4"/>
    </row>
    <row r="14939" spans="1:13" x14ac:dyDescent="0.2">
      <c r="A14939" s="3"/>
      <c r="F14939" s="4"/>
      <c r="G14939" s="4"/>
      <c r="H14939" s="4"/>
      <c r="I14939" s="4"/>
      <c r="J14939" s="4"/>
      <c r="K14939" s="4"/>
      <c r="L14939" s="4"/>
      <c r="M14939" s="4"/>
    </row>
    <row r="14940" spans="1:13" x14ac:dyDescent="0.2">
      <c r="A14940" s="3"/>
      <c r="F14940" s="4"/>
      <c r="G14940" s="4"/>
      <c r="H14940" s="4"/>
      <c r="I14940" s="4"/>
      <c r="J14940" s="4"/>
      <c r="K14940" s="4"/>
      <c r="L14940" s="4"/>
      <c r="M14940" s="4"/>
    </row>
    <row r="14941" spans="1:13" x14ac:dyDescent="0.2">
      <c r="A14941" s="3"/>
      <c r="F14941" s="4"/>
      <c r="G14941" s="4"/>
      <c r="H14941" s="4"/>
      <c r="I14941" s="4"/>
      <c r="J14941" s="4"/>
      <c r="K14941" s="4"/>
      <c r="L14941" s="4"/>
      <c r="M14941" s="4"/>
    </row>
    <row r="14942" spans="1:13" x14ac:dyDescent="0.2">
      <c r="A14942" s="3"/>
      <c r="F14942" s="4"/>
      <c r="G14942" s="4"/>
      <c r="H14942" s="4"/>
      <c r="I14942" s="4"/>
      <c r="J14942" s="4"/>
      <c r="K14942" s="4"/>
      <c r="L14942" s="4"/>
      <c r="M14942" s="4"/>
    </row>
    <row r="14943" spans="1:13" x14ac:dyDescent="0.2">
      <c r="A14943" s="3"/>
      <c r="F14943" s="4"/>
      <c r="G14943" s="4"/>
      <c r="H14943" s="4"/>
      <c r="I14943" s="4"/>
      <c r="J14943" s="4"/>
      <c r="K14943" s="4"/>
      <c r="L14943" s="4"/>
      <c r="M14943" s="4"/>
    </row>
    <row r="14944" spans="1:13" x14ac:dyDescent="0.2">
      <c r="A14944" s="3"/>
      <c r="F14944" s="4"/>
      <c r="G14944" s="4"/>
      <c r="H14944" s="4"/>
      <c r="I14944" s="4"/>
      <c r="J14944" s="4"/>
      <c r="K14944" s="4"/>
      <c r="L14944" s="4"/>
      <c r="M14944" s="4"/>
    </row>
    <row r="14945" spans="1:13" x14ac:dyDescent="0.2">
      <c r="A14945" s="3"/>
      <c r="F14945" s="4"/>
      <c r="G14945" s="4"/>
      <c r="H14945" s="4"/>
      <c r="I14945" s="4"/>
      <c r="J14945" s="4"/>
      <c r="K14945" s="4"/>
      <c r="L14945" s="4"/>
      <c r="M14945" s="4"/>
    </row>
    <row r="14946" spans="1:13" x14ac:dyDescent="0.2">
      <c r="A14946" s="3"/>
      <c r="F14946" s="4"/>
      <c r="G14946" s="4"/>
      <c r="H14946" s="4"/>
      <c r="I14946" s="4"/>
      <c r="J14946" s="4"/>
      <c r="K14946" s="4"/>
      <c r="L14946" s="4"/>
      <c r="M14946" s="4"/>
    </row>
    <row r="14947" spans="1:13" x14ac:dyDescent="0.2">
      <c r="A14947" s="3"/>
      <c r="F14947" s="4"/>
      <c r="G14947" s="4"/>
      <c r="H14947" s="4"/>
      <c r="I14947" s="4"/>
      <c r="J14947" s="4"/>
      <c r="K14947" s="4"/>
      <c r="L14947" s="4"/>
      <c r="M14947" s="4"/>
    </row>
    <row r="14948" spans="1:13" x14ac:dyDescent="0.2">
      <c r="A14948" s="3"/>
      <c r="F14948" s="4"/>
      <c r="G14948" s="4"/>
      <c r="H14948" s="4"/>
      <c r="I14948" s="4"/>
      <c r="J14948" s="4"/>
      <c r="K14948" s="4"/>
      <c r="L14948" s="4"/>
      <c r="M14948" s="4"/>
    </row>
    <row r="14949" spans="1:13" x14ac:dyDescent="0.2">
      <c r="A14949" s="3"/>
      <c r="F14949" s="4"/>
      <c r="G14949" s="4"/>
      <c r="H14949" s="4"/>
      <c r="I14949" s="4"/>
      <c r="J14949" s="4"/>
      <c r="K14949" s="4"/>
      <c r="L14949" s="4"/>
      <c r="M14949" s="4"/>
    </row>
    <row r="14950" spans="1:13" x14ac:dyDescent="0.2">
      <c r="A14950" s="3"/>
      <c r="F14950" s="4"/>
      <c r="G14950" s="4"/>
      <c r="H14950" s="4"/>
      <c r="I14950" s="4"/>
      <c r="J14950" s="4"/>
      <c r="K14950" s="4"/>
      <c r="L14950" s="4"/>
      <c r="M14950" s="4"/>
    </row>
    <row r="14951" spans="1:13" x14ac:dyDescent="0.2">
      <c r="A14951" s="3"/>
      <c r="F14951" s="4"/>
      <c r="G14951" s="4"/>
      <c r="H14951" s="4"/>
      <c r="I14951" s="4"/>
      <c r="J14951" s="4"/>
      <c r="K14951" s="4"/>
      <c r="L14951" s="4"/>
      <c r="M14951" s="4"/>
    </row>
    <row r="14952" spans="1:13" x14ac:dyDescent="0.2">
      <c r="A14952" s="3"/>
      <c r="F14952" s="4"/>
      <c r="G14952" s="4"/>
      <c r="H14952" s="4"/>
      <c r="I14952" s="4"/>
      <c r="J14952" s="4"/>
      <c r="K14952" s="4"/>
      <c r="L14952" s="4"/>
      <c r="M14952" s="4"/>
    </row>
    <row r="14953" spans="1:13" x14ac:dyDescent="0.2">
      <c r="A14953" s="3"/>
      <c r="F14953" s="4"/>
      <c r="G14953" s="4"/>
      <c r="H14953" s="4"/>
      <c r="I14953" s="4"/>
      <c r="J14953" s="4"/>
      <c r="K14953" s="4"/>
      <c r="L14953" s="4"/>
      <c r="M14953" s="4"/>
    </row>
    <row r="14954" spans="1:13" x14ac:dyDescent="0.2">
      <c r="A14954" s="3"/>
      <c r="F14954" s="4"/>
      <c r="G14954" s="4"/>
      <c r="H14954" s="4"/>
      <c r="I14954" s="4"/>
      <c r="J14954" s="4"/>
      <c r="K14954" s="4"/>
      <c r="L14954" s="4"/>
      <c r="M14954" s="4"/>
    </row>
    <row r="14955" spans="1:13" x14ac:dyDescent="0.2">
      <c r="A14955" s="3"/>
      <c r="F14955" s="4"/>
      <c r="G14955" s="4"/>
      <c r="H14955" s="4"/>
      <c r="I14955" s="4"/>
      <c r="J14955" s="4"/>
      <c r="K14955" s="4"/>
      <c r="L14955" s="4"/>
      <c r="M14955" s="4"/>
    </row>
    <row r="14956" spans="1:13" x14ac:dyDescent="0.2">
      <c r="A14956" s="3"/>
      <c r="F14956" s="4"/>
      <c r="G14956" s="4"/>
      <c r="H14956" s="4"/>
      <c r="I14956" s="4"/>
      <c r="J14956" s="4"/>
      <c r="K14956" s="4"/>
      <c r="L14956" s="4"/>
      <c r="M14956" s="4"/>
    </row>
    <row r="14957" spans="1:13" x14ac:dyDescent="0.2">
      <c r="A14957" s="3"/>
      <c r="F14957" s="4"/>
      <c r="G14957" s="4"/>
      <c r="H14957" s="4"/>
      <c r="I14957" s="4"/>
      <c r="J14957" s="4"/>
      <c r="K14957" s="4"/>
      <c r="L14957" s="4"/>
      <c r="M14957" s="4"/>
    </row>
    <row r="14958" spans="1:13" x14ac:dyDescent="0.2">
      <c r="A14958" s="3"/>
      <c r="F14958" s="4"/>
      <c r="G14958" s="4"/>
      <c r="H14958" s="4"/>
      <c r="I14958" s="4"/>
      <c r="J14958" s="4"/>
      <c r="K14958" s="4"/>
      <c r="L14958" s="4"/>
      <c r="M14958" s="4"/>
    </row>
    <row r="14959" spans="1:13" x14ac:dyDescent="0.2">
      <c r="A14959" s="3"/>
      <c r="F14959" s="4"/>
      <c r="G14959" s="4"/>
      <c r="H14959" s="4"/>
      <c r="I14959" s="4"/>
      <c r="J14959" s="4"/>
      <c r="K14959" s="4"/>
      <c r="L14959" s="4"/>
      <c r="M14959" s="4"/>
    </row>
    <row r="14960" spans="1:13" x14ac:dyDescent="0.2">
      <c r="A14960" s="3"/>
      <c r="F14960" s="4"/>
      <c r="G14960" s="4"/>
      <c r="H14960" s="4"/>
      <c r="I14960" s="4"/>
      <c r="J14960" s="4"/>
      <c r="K14960" s="4"/>
      <c r="L14960" s="4"/>
      <c r="M14960" s="4"/>
    </row>
    <row r="14961" spans="1:13" x14ac:dyDescent="0.2">
      <c r="A14961" s="3"/>
      <c r="F14961" s="4"/>
      <c r="G14961" s="4"/>
      <c r="H14961" s="4"/>
      <c r="I14961" s="4"/>
      <c r="J14961" s="4"/>
      <c r="K14961" s="4"/>
      <c r="L14961" s="4"/>
      <c r="M14961" s="4"/>
    </row>
    <row r="14962" spans="1:13" x14ac:dyDescent="0.2">
      <c r="A14962" s="3"/>
      <c r="F14962" s="4"/>
      <c r="G14962" s="4"/>
      <c r="H14962" s="4"/>
      <c r="I14962" s="4"/>
      <c r="J14962" s="4"/>
      <c r="K14962" s="4"/>
      <c r="L14962" s="4"/>
      <c r="M14962" s="4"/>
    </row>
    <row r="14963" spans="1:13" x14ac:dyDescent="0.2">
      <c r="A14963" s="3"/>
      <c r="F14963" s="4"/>
      <c r="G14963" s="4"/>
      <c r="H14963" s="4"/>
      <c r="I14963" s="4"/>
      <c r="J14963" s="4"/>
      <c r="K14963" s="4"/>
      <c r="L14963" s="4"/>
      <c r="M14963" s="4"/>
    </row>
    <row r="14964" spans="1:13" x14ac:dyDescent="0.2">
      <c r="A14964" s="3"/>
      <c r="F14964" s="4"/>
      <c r="G14964" s="4"/>
      <c r="H14964" s="4"/>
      <c r="I14964" s="4"/>
      <c r="J14964" s="4"/>
      <c r="K14964" s="4"/>
      <c r="L14964" s="4"/>
      <c r="M14964" s="4"/>
    </row>
    <row r="14965" spans="1:13" x14ac:dyDescent="0.2">
      <c r="A14965" s="3"/>
      <c r="F14965" s="4"/>
      <c r="G14965" s="4"/>
      <c r="H14965" s="4"/>
      <c r="I14965" s="4"/>
      <c r="J14965" s="4"/>
      <c r="K14965" s="4"/>
      <c r="L14965" s="4"/>
      <c r="M14965" s="4"/>
    </row>
    <row r="14966" spans="1:13" x14ac:dyDescent="0.2">
      <c r="A14966" s="3"/>
      <c r="F14966" s="4"/>
      <c r="G14966" s="4"/>
      <c r="H14966" s="4"/>
      <c r="I14966" s="4"/>
      <c r="J14966" s="4"/>
      <c r="K14966" s="4"/>
      <c r="L14966" s="4"/>
      <c r="M14966" s="4"/>
    </row>
    <row r="14967" spans="1:13" x14ac:dyDescent="0.2">
      <c r="A14967" s="3"/>
      <c r="F14967" s="4"/>
      <c r="G14967" s="4"/>
      <c r="H14967" s="4"/>
      <c r="I14967" s="4"/>
      <c r="J14967" s="4"/>
      <c r="K14967" s="4"/>
      <c r="L14967" s="4"/>
      <c r="M14967" s="4"/>
    </row>
    <row r="14968" spans="1:13" x14ac:dyDescent="0.2">
      <c r="A14968" s="3"/>
      <c r="F14968" s="4"/>
      <c r="G14968" s="4"/>
      <c r="H14968" s="4"/>
      <c r="I14968" s="4"/>
      <c r="J14968" s="4"/>
      <c r="K14968" s="4"/>
      <c r="L14968" s="4"/>
      <c r="M14968" s="4"/>
    </row>
    <row r="14969" spans="1:13" x14ac:dyDescent="0.2">
      <c r="A14969" s="3"/>
      <c r="F14969" s="4"/>
      <c r="G14969" s="4"/>
      <c r="H14969" s="4"/>
      <c r="I14969" s="4"/>
      <c r="J14969" s="4"/>
      <c r="K14969" s="4"/>
      <c r="L14969" s="4"/>
      <c r="M14969" s="4"/>
    </row>
    <row r="14970" spans="1:13" x14ac:dyDescent="0.2">
      <c r="A14970" s="3"/>
      <c r="F14970" s="4"/>
      <c r="G14970" s="4"/>
      <c r="H14970" s="4"/>
      <c r="I14970" s="4"/>
      <c r="J14970" s="4"/>
      <c r="K14970" s="4"/>
      <c r="L14970" s="4"/>
      <c r="M14970" s="4"/>
    </row>
    <row r="14971" spans="1:13" x14ac:dyDescent="0.2">
      <c r="A14971" s="3"/>
      <c r="F14971" s="4"/>
      <c r="G14971" s="4"/>
      <c r="H14971" s="4"/>
      <c r="I14971" s="4"/>
      <c r="J14971" s="4"/>
      <c r="K14971" s="4"/>
      <c r="L14971" s="4"/>
      <c r="M14971" s="4"/>
    </row>
    <row r="14972" spans="1:13" x14ac:dyDescent="0.2">
      <c r="A14972" s="3"/>
      <c r="F14972" s="4"/>
      <c r="G14972" s="4"/>
      <c r="H14972" s="4"/>
      <c r="I14972" s="4"/>
      <c r="J14972" s="4"/>
      <c r="K14972" s="4"/>
      <c r="L14972" s="4"/>
      <c r="M14972" s="4"/>
    </row>
    <row r="14973" spans="1:13" x14ac:dyDescent="0.2">
      <c r="A14973" s="3"/>
      <c r="F14973" s="4"/>
      <c r="G14973" s="4"/>
      <c r="H14973" s="4"/>
      <c r="I14973" s="4"/>
      <c r="J14973" s="4"/>
      <c r="K14973" s="4"/>
      <c r="L14973" s="4"/>
      <c r="M14973" s="4"/>
    </row>
    <row r="14974" spans="1:13" x14ac:dyDescent="0.2">
      <c r="A14974" s="3"/>
      <c r="F14974" s="4"/>
      <c r="G14974" s="4"/>
      <c r="H14974" s="4"/>
      <c r="I14974" s="4"/>
      <c r="J14974" s="4"/>
      <c r="K14974" s="4"/>
      <c r="L14974" s="4"/>
      <c r="M14974" s="4"/>
    </row>
    <row r="14975" spans="1:13" x14ac:dyDescent="0.2">
      <c r="A14975" s="3"/>
      <c r="F14975" s="4"/>
      <c r="G14975" s="4"/>
      <c r="H14975" s="4"/>
      <c r="I14975" s="4"/>
      <c r="J14975" s="4"/>
      <c r="K14975" s="4"/>
      <c r="L14975" s="4"/>
      <c r="M14975" s="4"/>
    </row>
    <row r="14976" spans="1:13" x14ac:dyDescent="0.2">
      <c r="A14976" s="3"/>
      <c r="F14976" s="4"/>
      <c r="G14976" s="4"/>
      <c r="H14976" s="4"/>
      <c r="I14976" s="4"/>
      <c r="J14976" s="4"/>
      <c r="K14976" s="4"/>
      <c r="L14976" s="4"/>
      <c r="M14976" s="4"/>
    </row>
    <row r="14977" spans="1:13" x14ac:dyDescent="0.2">
      <c r="A14977" s="3"/>
      <c r="F14977" s="4"/>
      <c r="G14977" s="4"/>
      <c r="H14977" s="4"/>
      <c r="I14977" s="4"/>
      <c r="J14977" s="4"/>
      <c r="K14977" s="4"/>
      <c r="L14977" s="4"/>
      <c r="M14977" s="4"/>
    </row>
    <row r="14978" spans="1:13" x14ac:dyDescent="0.2">
      <c r="A14978" s="3"/>
      <c r="F14978" s="4"/>
      <c r="G14978" s="4"/>
      <c r="H14978" s="4"/>
      <c r="I14978" s="4"/>
      <c r="J14978" s="4"/>
      <c r="K14978" s="4"/>
      <c r="L14978" s="4"/>
      <c r="M14978" s="4"/>
    </row>
    <row r="14979" spans="1:13" x14ac:dyDescent="0.2">
      <c r="A14979" s="3"/>
      <c r="F14979" s="4"/>
      <c r="G14979" s="4"/>
      <c r="H14979" s="4"/>
      <c r="I14979" s="4"/>
      <c r="J14979" s="4"/>
      <c r="K14979" s="4"/>
      <c r="L14979" s="4"/>
      <c r="M14979" s="4"/>
    </row>
    <row r="14980" spans="1:13" x14ac:dyDescent="0.2">
      <c r="A14980" s="3"/>
      <c r="F14980" s="4"/>
      <c r="G14980" s="4"/>
      <c r="H14980" s="4"/>
      <c r="I14980" s="4"/>
      <c r="J14980" s="4"/>
      <c r="K14980" s="4"/>
      <c r="L14980" s="4"/>
      <c r="M14980" s="4"/>
    </row>
    <row r="14981" spans="1:13" x14ac:dyDescent="0.2">
      <c r="A14981" s="3"/>
      <c r="F14981" s="4"/>
      <c r="G14981" s="4"/>
      <c r="H14981" s="4"/>
      <c r="I14981" s="4"/>
      <c r="J14981" s="4"/>
      <c r="K14981" s="4"/>
      <c r="L14981" s="4"/>
      <c r="M14981" s="4"/>
    </row>
    <row r="14982" spans="1:13" x14ac:dyDescent="0.2">
      <c r="A14982" s="3"/>
      <c r="F14982" s="4"/>
      <c r="G14982" s="4"/>
      <c r="H14982" s="4"/>
      <c r="I14982" s="4"/>
      <c r="J14982" s="4"/>
      <c r="K14982" s="4"/>
      <c r="L14982" s="4"/>
      <c r="M14982" s="4"/>
    </row>
    <row r="14983" spans="1:13" x14ac:dyDescent="0.2">
      <c r="A14983" s="3"/>
      <c r="F14983" s="4"/>
      <c r="G14983" s="4"/>
      <c r="H14983" s="4"/>
      <c r="I14983" s="4"/>
      <c r="J14983" s="4"/>
      <c r="K14983" s="4"/>
      <c r="L14983" s="4"/>
      <c r="M14983" s="4"/>
    </row>
    <row r="14984" spans="1:13" x14ac:dyDescent="0.2">
      <c r="A14984" s="3"/>
      <c r="F14984" s="4"/>
      <c r="G14984" s="4"/>
      <c r="H14984" s="4"/>
      <c r="I14984" s="4"/>
      <c r="J14984" s="4"/>
      <c r="K14984" s="4"/>
      <c r="L14984" s="4"/>
      <c r="M14984" s="4"/>
    </row>
    <row r="14985" spans="1:13" x14ac:dyDescent="0.2">
      <c r="A14985" s="3"/>
      <c r="F14985" s="4"/>
      <c r="G14985" s="4"/>
      <c r="H14985" s="4"/>
      <c r="I14985" s="4"/>
      <c r="J14985" s="4"/>
      <c r="K14985" s="4"/>
      <c r="L14985" s="4"/>
      <c r="M14985" s="4"/>
    </row>
    <row r="14986" spans="1:13" x14ac:dyDescent="0.2">
      <c r="A14986" s="3"/>
      <c r="F14986" s="4"/>
      <c r="G14986" s="4"/>
      <c r="H14986" s="4"/>
      <c r="I14986" s="4"/>
      <c r="J14986" s="4"/>
      <c r="K14986" s="4"/>
      <c r="L14986" s="4"/>
      <c r="M14986" s="4"/>
    </row>
    <row r="14987" spans="1:13" x14ac:dyDescent="0.2">
      <c r="A14987" s="3"/>
      <c r="F14987" s="4"/>
      <c r="G14987" s="4"/>
      <c r="H14987" s="4"/>
      <c r="I14987" s="4"/>
      <c r="J14987" s="4"/>
      <c r="K14987" s="4"/>
      <c r="L14987" s="4"/>
      <c r="M14987" s="4"/>
    </row>
    <row r="14988" spans="1:13" x14ac:dyDescent="0.2">
      <c r="A14988" s="3"/>
      <c r="F14988" s="4"/>
      <c r="G14988" s="4"/>
      <c r="H14988" s="4"/>
      <c r="I14988" s="4"/>
      <c r="J14988" s="4"/>
      <c r="K14988" s="4"/>
      <c r="L14988" s="4"/>
      <c r="M14988" s="4"/>
    </row>
    <row r="14989" spans="1:13" x14ac:dyDescent="0.2">
      <c r="A14989" s="3"/>
      <c r="F14989" s="4"/>
      <c r="G14989" s="4"/>
      <c r="H14989" s="4"/>
      <c r="I14989" s="4"/>
      <c r="J14989" s="4"/>
      <c r="K14989" s="4"/>
      <c r="L14989" s="4"/>
      <c r="M14989" s="4"/>
    </row>
    <row r="14990" spans="1:13" x14ac:dyDescent="0.2">
      <c r="A14990" s="3"/>
      <c r="F14990" s="4"/>
      <c r="G14990" s="4"/>
      <c r="H14990" s="4"/>
      <c r="I14990" s="4"/>
      <c r="J14990" s="4"/>
      <c r="K14990" s="4"/>
      <c r="L14990" s="4"/>
      <c r="M14990" s="4"/>
    </row>
    <row r="14991" spans="1:13" x14ac:dyDescent="0.2">
      <c r="A14991" s="3"/>
      <c r="F14991" s="4"/>
      <c r="G14991" s="4"/>
      <c r="H14991" s="4"/>
      <c r="I14991" s="4"/>
      <c r="J14991" s="4"/>
      <c r="K14991" s="4"/>
      <c r="L14991" s="4"/>
      <c r="M14991" s="4"/>
    </row>
    <row r="14992" spans="1:13" x14ac:dyDescent="0.2">
      <c r="A14992" s="3"/>
      <c r="F14992" s="4"/>
      <c r="G14992" s="4"/>
      <c r="H14992" s="4"/>
      <c r="I14992" s="4"/>
      <c r="J14992" s="4"/>
      <c r="K14992" s="4"/>
      <c r="L14992" s="4"/>
      <c r="M14992" s="4"/>
    </row>
    <row r="14993" spans="1:13" x14ac:dyDescent="0.2">
      <c r="A14993" s="3"/>
      <c r="F14993" s="4"/>
      <c r="G14993" s="4"/>
      <c r="H14993" s="4"/>
      <c r="I14993" s="4"/>
      <c r="J14993" s="4"/>
      <c r="K14993" s="4"/>
      <c r="L14993" s="4"/>
      <c r="M14993" s="4"/>
    </row>
    <row r="14994" spans="1:13" x14ac:dyDescent="0.2">
      <c r="A14994" s="3"/>
      <c r="F14994" s="4"/>
      <c r="G14994" s="4"/>
      <c r="H14994" s="4"/>
      <c r="I14994" s="4"/>
      <c r="J14994" s="4"/>
      <c r="K14994" s="4"/>
      <c r="L14994" s="4"/>
      <c r="M14994" s="4"/>
    </row>
    <row r="14995" spans="1:13" x14ac:dyDescent="0.2">
      <c r="A14995" s="3"/>
      <c r="F14995" s="4"/>
      <c r="G14995" s="4"/>
      <c r="H14995" s="4"/>
      <c r="I14995" s="4"/>
      <c r="J14995" s="4"/>
      <c r="K14995" s="4"/>
      <c r="L14995" s="4"/>
      <c r="M14995" s="4"/>
    </row>
    <row r="14996" spans="1:13" x14ac:dyDescent="0.2">
      <c r="A14996" s="3"/>
      <c r="F14996" s="4"/>
      <c r="G14996" s="4"/>
      <c r="H14996" s="4"/>
      <c r="I14996" s="4"/>
      <c r="J14996" s="4"/>
      <c r="K14996" s="4"/>
      <c r="L14996" s="4"/>
      <c r="M14996" s="4"/>
    </row>
    <row r="14997" spans="1:13" x14ac:dyDescent="0.2">
      <c r="A14997" s="3"/>
      <c r="F14997" s="4"/>
      <c r="G14997" s="4"/>
      <c r="H14997" s="4"/>
      <c r="I14997" s="4"/>
      <c r="J14997" s="4"/>
      <c r="K14997" s="4"/>
      <c r="L14997" s="4"/>
      <c r="M14997" s="4"/>
    </row>
    <row r="14998" spans="1:13" x14ac:dyDescent="0.2">
      <c r="A14998" s="3"/>
      <c r="F14998" s="4"/>
      <c r="G14998" s="4"/>
      <c r="H14998" s="4"/>
      <c r="I14998" s="4"/>
      <c r="J14998" s="4"/>
      <c r="K14998" s="4"/>
      <c r="L14998" s="4"/>
      <c r="M14998" s="4"/>
    </row>
    <row r="14999" spans="1:13" x14ac:dyDescent="0.2">
      <c r="A14999" s="3"/>
      <c r="F14999" s="4"/>
      <c r="G14999" s="4"/>
      <c r="H14999" s="4"/>
      <c r="I14999" s="4"/>
      <c r="J14999" s="4"/>
      <c r="K14999" s="4"/>
      <c r="L14999" s="4"/>
      <c r="M14999" s="4"/>
    </row>
    <row r="15000" spans="1:13" x14ac:dyDescent="0.2">
      <c r="A15000" s="3"/>
      <c r="F15000" s="4"/>
      <c r="G15000" s="4"/>
      <c r="H15000" s="4"/>
      <c r="I15000" s="4"/>
      <c r="J15000" s="4"/>
      <c r="K15000" s="4"/>
      <c r="L15000" s="4"/>
      <c r="M15000" s="4"/>
    </row>
    <row r="15001" spans="1:13" x14ac:dyDescent="0.2">
      <c r="A15001" s="3"/>
      <c r="F15001" s="4"/>
      <c r="G15001" s="4"/>
      <c r="H15001" s="4"/>
      <c r="I15001" s="4"/>
      <c r="J15001" s="4"/>
      <c r="K15001" s="4"/>
      <c r="L15001" s="4"/>
      <c r="M15001" s="4"/>
    </row>
    <row r="15002" spans="1:13" x14ac:dyDescent="0.2">
      <c r="A15002" s="3"/>
      <c r="F15002" s="4"/>
      <c r="G15002" s="4"/>
      <c r="H15002" s="4"/>
      <c r="I15002" s="4"/>
      <c r="J15002" s="4"/>
      <c r="K15002" s="4"/>
      <c r="L15002" s="4"/>
      <c r="M15002" s="4"/>
    </row>
    <row r="15003" spans="1:13" x14ac:dyDescent="0.2">
      <c r="A15003" s="3"/>
      <c r="F15003" s="4"/>
      <c r="G15003" s="4"/>
      <c r="H15003" s="4"/>
      <c r="I15003" s="4"/>
      <c r="J15003" s="4"/>
      <c r="K15003" s="4"/>
      <c r="L15003" s="4"/>
      <c r="M15003" s="4"/>
    </row>
    <row r="15004" spans="1:13" x14ac:dyDescent="0.2">
      <c r="A15004" s="3"/>
      <c r="F15004" s="4"/>
      <c r="G15004" s="4"/>
      <c r="H15004" s="4"/>
      <c r="I15004" s="4"/>
      <c r="J15004" s="4"/>
      <c r="K15004" s="4"/>
      <c r="L15004" s="4"/>
      <c r="M15004" s="4"/>
    </row>
    <row r="15005" spans="1:13" x14ac:dyDescent="0.2">
      <c r="A15005" s="3"/>
      <c r="F15005" s="4"/>
      <c r="G15005" s="4"/>
      <c r="H15005" s="4"/>
      <c r="I15005" s="4"/>
      <c r="J15005" s="4"/>
      <c r="K15005" s="4"/>
      <c r="L15005" s="4"/>
      <c r="M15005" s="4"/>
    </row>
    <row r="15006" spans="1:13" x14ac:dyDescent="0.2">
      <c r="A15006" s="3"/>
      <c r="F15006" s="4"/>
      <c r="G15006" s="4"/>
      <c r="H15006" s="4"/>
      <c r="I15006" s="4"/>
      <c r="J15006" s="4"/>
      <c r="K15006" s="4"/>
      <c r="L15006" s="4"/>
      <c r="M15006" s="4"/>
    </row>
    <row r="15007" spans="1:13" x14ac:dyDescent="0.2">
      <c r="A15007" s="3"/>
      <c r="F15007" s="4"/>
      <c r="G15007" s="4"/>
      <c r="H15007" s="4"/>
      <c r="I15007" s="4"/>
      <c r="J15007" s="4"/>
      <c r="K15007" s="4"/>
      <c r="L15007" s="4"/>
      <c r="M15007" s="4"/>
    </row>
    <row r="15008" spans="1:13" x14ac:dyDescent="0.2">
      <c r="A15008" s="3"/>
      <c r="F15008" s="4"/>
      <c r="G15008" s="4"/>
      <c r="H15008" s="4"/>
      <c r="I15008" s="4"/>
      <c r="J15008" s="4"/>
      <c r="K15008" s="4"/>
      <c r="L15008" s="4"/>
      <c r="M15008" s="4"/>
    </row>
    <row r="15009" spans="1:13" x14ac:dyDescent="0.2">
      <c r="A15009" s="3"/>
      <c r="F15009" s="4"/>
      <c r="G15009" s="4"/>
      <c r="H15009" s="4"/>
      <c r="I15009" s="4"/>
      <c r="J15009" s="4"/>
      <c r="K15009" s="4"/>
      <c r="L15009" s="4"/>
      <c r="M15009" s="4"/>
    </row>
    <row r="15010" spans="1:13" x14ac:dyDescent="0.2">
      <c r="A15010" s="3"/>
      <c r="F15010" s="4"/>
      <c r="G15010" s="4"/>
      <c r="H15010" s="4"/>
      <c r="I15010" s="4"/>
      <c r="J15010" s="4"/>
      <c r="K15010" s="4"/>
      <c r="L15010" s="4"/>
      <c r="M15010" s="4"/>
    </row>
    <row r="15011" spans="1:13" x14ac:dyDescent="0.2">
      <c r="A15011" s="3"/>
      <c r="F15011" s="4"/>
      <c r="G15011" s="4"/>
      <c r="H15011" s="4"/>
      <c r="I15011" s="4"/>
      <c r="J15011" s="4"/>
      <c r="K15011" s="4"/>
      <c r="L15011" s="4"/>
      <c r="M15011" s="4"/>
    </row>
    <row r="15012" spans="1:13" x14ac:dyDescent="0.2">
      <c r="A15012" s="3"/>
      <c r="F15012" s="4"/>
      <c r="G15012" s="4"/>
      <c r="H15012" s="4"/>
      <c r="I15012" s="4"/>
      <c r="J15012" s="4"/>
      <c r="K15012" s="4"/>
      <c r="L15012" s="4"/>
      <c r="M15012" s="4"/>
    </row>
    <row r="15013" spans="1:13" x14ac:dyDescent="0.2">
      <c r="A15013" s="3"/>
      <c r="F15013" s="4"/>
      <c r="G15013" s="4"/>
      <c r="H15013" s="4"/>
      <c r="I15013" s="4"/>
      <c r="J15013" s="4"/>
      <c r="K15013" s="4"/>
      <c r="L15013" s="4"/>
      <c r="M15013" s="4"/>
    </row>
    <row r="15014" spans="1:13" x14ac:dyDescent="0.2">
      <c r="A15014" s="3"/>
      <c r="F15014" s="4"/>
      <c r="G15014" s="4"/>
      <c r="H15014" s="4"/>
      <c r="I15014" s="4"/>
      <c r="J15014" s="4"/>
      <c r="K15014" s="4"/>
      <c r="L15014" s="4"/>
      <c r="M15014" s="4"/>
    </row>
    <row r="15015" spans="1:13" x14ac:dyDescent="0.2">
      <c r="A15015" s="3"/>
      <c r="F15015" s="4"/>
      <c r="G15015" s="4"/>
      <c r="H15015" s="4"/>
      <c r="I15015" s="4"/>
      <c r="J15015" s="4"/>
      <c r="K15015" s="4"/>
      <c r="L15015" s="4"/>
      <c r="M15015" s="4"/>
    </row>
    <row r="15016" spans="1:13" x14ac:dyDescent="0.2">
      <c r="A15016" s="3"/>
      <c r="F15016" s="4"/>
      <c r="G15016" s="4"/>
      <c r="H15016" s="4"/>
      <c r="I15016" s="4"/>
      <c r="J15016" s="4"/>
      <c r="K15016" s="4"/>
      <c r="L15016" s="4"/>
      <c r="M15016" s="4"/>
    </row>
    <row r="15017" spans="1:13" x14ac:dyDescent="0.2">
      <c r="A15017" s="3"/>
      <c r="F15017" s="4"/>
      <c r="G15017" s="4"/>
      <c r="H15017" s="4"/>
      <c r="I15017" s="4"/>
      <c r="J15017" s="4"/>
      <c r="K15017" s="4"/>
      <c r="L15017" s="4"/>
      <c r="M15017" s="4"/>
    </row>
    <row r="15018" spans="1:13" x14ac:dyDescent="0.2">
      <c r="A15018" s="3"/>
      <c r="F15018" s="4"/>
      <c r="G15018" s="4"/>
      <c r="H15018" s="4"/>
      <c r="I15018" s="4"/>
      <c r="J15018" s="4"/>
      <c r="K15018" s="4"/>
      <c r="L15018" s="4"/>
      <c r="M15018" s="4"/>
    </row>
    <row r="15019" spans="1:13" x14ac:dyDescent="0.2">
      <c r="A15019" s="3"/>
      <c r="F15019" s="4"/>
      <c r="G15019" s="4"/>
      <c r="H15019" s="4"/>
      <c r="I15019" s="4"/>
      <c r="J15019" s="4"/>
      <c r="K15019" s="4"/>
      <c r="L15019" s="4"/>
      <c r="M15019" s="4"/>
    </row>
    <row r="15020" spans="1:13" x14ac:dyDescent="0.2">
      <c r="A15020" s="3"/>
      <c r="F15020" s="4"/>
      <c r="G15020" s="4"/>
      <c r="H15020" s="4"/>
      <c r="I15020" s="4"/>
      <c r="J15020" s="4"/>
      <c r="K15020" s="4"/>
      <c r="L15020" s="4"/>
      <c r="M15020" s="4"/>
    </row>
    <row r="15021" spans="1:13" x14ac:dyDescent="0.2">
      <c r="A15021" s="3"/>
      <c r="F15021" s="4"/>
      <c r="G15021" s="4"/>
      <c r="H15021" s="4"/>
      <c r="I15021" s="4"/>
      <c r="J15021" s="4"/>
      <c r="K15021" s="4"/>
      <c r="L15021" s="4"/>
      <c r="M15021" s="4"/>
    </row>
    <row r="15022" spans="1:13" x14ac:dyDescent="0.2">
      <c r="A15022" s="3"/>
      <c r="F15022" s="4"/>
      <c r="G15022" s="4"/>
      <c r="H15022" s="4"/>
      <c r="I15022" s="4"/>
      <c r="J15022" s="4"/>
      <c r="K15022" s="4"/>
      <c r="L15022" s="4"/>
      <c r="M15022" s="4"/>
    </row>
    <row r="15023" spans="1:13" x14ac:dyDescent="0.2">
      <c r="A15023" s="3"/>
      <c r="F15023" s="4"/>
      <c r="G15023" s="4"/>
      <c r="H15023" s="4"/>
      <c r="I15023" s="4"/>
      <c r="J15023" s="4"/>
      <c r="K15023" s="4"/>
      <c r="L15023" s="4"/>
      <c r="M15023" s="4"/>
    </row>
    <row r="15024" spans="1:13" x14ac:dyDescent="0.2">
      <c r="A15024" s="3"/>
      <c r="F15024" s="4"/>
      <c r="G15024" s="4"/>
      <c r="H15024" s="4"/>
      <c r="I15024" s="4"/>
      <c r="J15024" s="4"/>
      <c r="K15024" s="4"/>
      <c r="L15024" s="4"/>
      <c r="M15024" s="4"/>
    </row>
    <row r="15025" spans="1:13" x14ac:dyDescent="0.2">
      <c r="A15025" s="3"/>
      <c r="F15025" s="4"/>
      <c r="G15025" s="4"/>
      <c r="H15025" s="4"/>
      <c r="I15025" s="4"/>
      <c r="J15025" s="4"/>
      <c r="K15025" s="4"/>
      <c r="L15025" s="4"/>
      <c r="M15025" s="4"/>
    </row>
    <row r="15026" spans="1:13" x14ac:dyDescent="0.2">
      <c r="A15026" s="3"/>
      <c r="F15026" s="4"/>
      <c r="G15026" s="4"/>
      <c r="H15026" s="4"/>
      <c r="I15026" s="4"/>
      <c r="J15026" s="4"/>
      <c r="K15026" s="4"/>
      <c r="L15026" s="4"/>
      <c r="M15026" s="4"/>
    </row>
    <row r="15027" spans="1:13" x14ac:dyDescent="0.2">
      <c r="A15027" s="3"/>
      <c r="F15027" s="4"/>
      <c r="G15027" s="4"/>
      <c r="H15027" s="4"/>
      <c r="I15027" s="4"/>
      <c r="J15027" s="4"/>
      <c r="K15027" s="4"/>
      <c r="L15027" s="4"/>
      <c r="M15027" s="4"/>
    </row>
    <row r="15028" spans="1:13" x14ac:dyDescent="0.2">
      <c r="A15028" s="3"/>
      <c r="F15028" s="4"/>
      <c r="G15028" s="4"/>
      <c r="H15028" s="4"/>
      <c r="I15028" s="4"/>
      <c r="J15028" s="4"/>
      <c r="K15028" s="4"/>
      <c r="L15028" s="4"/>
      <c r="M15028" s="4"/>
    </row>
    <row r="15029" spans="1:13" x14ac:dyDescent="0.2">
      <c r="A15029" s="3"/>
      <c r="F15029" s="4"/>
      <c r="G15029" s="4"/>
      <c r="H15029" s="4"/>
      <c r="I15029" s="4"/>
      <c r="J15029" s="4"/>
      <c r="K15029" s="4"/>
      <c r="L15029" s="4"/>
      <c r="M15029" s="4"/>
    </row>
    <row r="15030" spans="1:13" x14ac:dyDescent="0.2">
      <c r="A15030" s="3"/>
      <c r="F15030" s="4"/>
      <c r="G15030" s="4"/>
      <c r="H15030" s="4"/>
      <c r="I15030" s="4"/>
      <c r="J15030" s="4"/>
      <c r="K15030" s="4"/>
      <c r="L15030" s="4"/>
      <c r="M15030" s="4"/>
    </row>
    <row r="15031" spans="1:13" x14ac:dyDescent="0.2">
      <c r="A15031" s="3"/>
      <c r="F15031" s="4"/>
      <c r="G15031" s="4"/>
      <c r="H15031" s="4"/>
      <c r="I15031" s="4"/>
      <c r="J15031" s="4"/>
      <c r="K15031" s="4"/>
      <c r="L15031" s="4"/>
      <c r="M15031" s="4"/>
    </row>
    <row r="15032" spans="1:13" x14ac:dyDescent="0.2">
      <c r="A15032" s="3"/>
      <c r="F15032" s="4"/>
      <c r="G15032" s="4"/>
      <c r="H15032" s="4"/>
      <c r="I15032" s="4"/>
      <c r="J15032" s="4"/>
      <c r="K15032" s="4"/>
      <c r="L15032" s="4"/>
      <c r="M15032" s="4"/>
    </row>
    <row r="15033" spans="1:13" x14ac:dyDescent="0.2">
      <c r="A15033" s="3"/>
      <c r="F15033" s="4"/>
      <c r="G15033" s="4"/>
      <c r="H15033" s="4"/>
      <c r="I15033" s="4"/>
      <c r="J15033" s="4"/>
      <c r="K15033" s="4"/>
      <c r="L15033" s="4"/>
      <c r="M15033" s="4"/>
    </row>
    <row r="15034" spans="1:13" x14ac:dyDescent="0.2">
      <c r="A15034" s="3"/>
      <c r="F15034" s="4"/>
      <c r="G15034" s="4"/>
      <c r="H15034" s="4"/>
      <c r="I15034" s="4"/>
      <c r="J15034" s="4"/>
      <c r="K15034" s="4"/>
      <c r="L15034" s="4"/>
      <c r="M15034" s="4"/>
    </row>
    <row r="15035" spans="1:13" x14ac:dyDescent="0.2">
      <c r="A15035" s="3"/>
      <c r="F15035" s="4"/>
      <c r="G15035" s="4"/>
      <c r="H15035" s="4"/>
      <c r="I15035" s="4"/>
      <c r="J15035" s="4"/>
      <c r="K15035" s="4"/>
      <c r="L15035" s="4"/>
      <c r="M15035" s="4"/>
    </row>
    <row r="15036" spans="1:13" x14ac:dyDescent="0.2">
      <c r="A15036" s="3"/>
      <c r="F15036" s="4"/>
      <c r="G15036" s="4"/>
      <c r="H15036" s="4"/>
      <c r="I15036" s="4"/>
      <c r="J15036" s="4"/>
      <c r="K15036" s="4"/>
      <c r="L15036" s="4"/>
      <c r="M15036" s="4"/>
    </row>
    <row r="15037" spans="1:13" x14ac:dyDescent="0.2">
      <c r="A15037" s="3"/>
      <c r="F15037" s="4"/>
      <c r="G15037" s="4"/>
      <c r="H15037" s="4"/>
      <c r="I15037" s="4"/>
      <c r="J15037" s="4"/>
      <c r="K15037" s="4"/>
      <c r="L15037" s="4"/>
      <c r="M15037" s="4"/>
    </row>
    <row r="15038" spans="1:13" x14ac:dyDescent="0.2">
      <c r="A15038" s="3"/>
      <c r="F15038" s="4"/>
      <c r="G15038" s="4"/>
      <c r="H15038" s="4"/>
      <c r="I15038" s="4"/>
      <c r="J15038" s="4"/>
      <c r="K15038" s="4"/>
      <c r="L15038" s="4"/>
      <c r="M15038" s="4"/>
    </row>
    <row r="15039" spans="1:13" x14ac:dyDescent="0.2">
      <c r="A15039" s="3"/>
      <c r="F15039" s="4"/>
      <c r="G15039" s="4"/>
      <c r="H15039" s="4"/>
      <c r="I15039" s="4"/>
      <c r="J15039" s="4"/>
      <c r="K15039" s="4"/>
      <c r="L15039" s="4"/>
      <c r="M15039" s="4"/>
    </row>
    <row r="15040" spans="1:13" x14ac:dyDescent="0.2">
      <c r="A15040" s="3"/>
      <c r="F15040" s="4"/>
      <c r="G15040" s="4"/>
      <c r="H15040" s="4"/>
      <c r="I15040" s="4"/>
      <c r="J15040" s="4"/>
      <c r="K15040" s="4"/>
      <c r="L15040" s="4"/>
      <c r="M15040" s="4"/>
    </row>
    <row r="15041" spans="1:13" x14ac:dyDescent="0.2">
      <c r="A15041" s="3"/>
      <c r="F15041" s="4"/>
      <c r="G15041" s="4"/>
      <c r="H15041" s="4"/>
      <c r="I15041" s="4"/>
      <c r="J15041" s="4"/>
      <c r="K15041" s="4"/>
      <c r="L15041" s="4"/>
      <c r="M15041" s="4"/>
    </row>
    <row r="15042" spans="1:13" x14ac:dyDescent="0.2">
      <c r="A15042" s="3"/>
      <c r="F15042" s="4"/>
      <c r="G15042" s="4"/>
      <c r="H15042" s="4"/>
      <c r="I15042" s="4"/>
      <c r="J15042" s="4"/>
      <c r="K15042" s="4"/>
      <c r="L15042" s="4"/>
      <c r="M15042" s="4"/>
    </row>
    <row r="15043" spans="1:13" x14ac:dyDescent="0.2">
      <c r="A15043" s="3"/>
      <c r="F15043" s="4"/>
      <c r="G15043" s="4"/>
      <c r="H15043" s="4"/>
      <c r="I15043" s="4"/>
      <c r="J15043" s="4"/>
      <c r="K15043" s="4"/>
      <c r="L15043" s="4"/>
      <c r="M15043" s="4"/>
    </row>
    <row r="15044" spans="1:13" x14ac:dyDescent="0.2">
      <c r="A15044" s="3"/>
      <c r="F15044" s="4"/>
      <c r="G15044" s="4"/>
      <c r="H15044" s="4"/>
      <c r="I15044" s="4"/>
      <c r="J15044" s="4"/>
      <c r="K15044" s="4"/>
      <c r="L15044" s="4"/>
      <c r="M15044" s="4"/>
    </row>
    <row r="15045" spans="1:13" x14ac:dyDescent="0.2">
      <c r="A15045" s="3"/>
      <c r="F15045" s="4"/>
      <c r="G15045" s="4"/>
      <c r="H15045" s="4"/>
      <c r="I15045" s="4"/>
      <c r="J15045" s="4"/>
      <c r="K15045" s="4"/>
      <c r="L15045" s="4"/>
      <c r="M15045" s="4"/>
    </row>
    <row r="15046" spans="1:13" x14ac:dyDescent="0.2">
      <c r="A15046" s="3"/>
      <c r="F15046" s="4"/>
      <c r="G15046" s="4"/>
      <c r="H15046" s="4"/>
      <c r="I15046" s="4"/>
      <c r="J15046" s="4"/>
      <c r="K15046" s="4"/>
      <c r="L15046" s="4"/>
      <c r="M15046" s="4"/>
    </row>
    <row r="15047" spans="1:13" x14ac:dyDescent="0.2">
      <c r="A15047" s="3"/>
      <c r="F15047" s="4"/>
      <c r="G15047" s="4"/>
      <c r="H15047" s="4"/>
      <c r="I15047" s="4"/>
      <c r="J15047" s="4"/>
      <c r="K15047" s="4"/>
      <c r="L15047" s="4"/>
      <c r="M15047" s="4"/>
    </row>
    <row r="15048" spans="1:13" x14ac:dyDescent="0.2">
      <c r="A15048" s="3"/>
      <c r="F15048" s="4"/>
      <c r="G15048" s="4"/>
      <c r="H15048" s="4"/>
      <c r="I15048" s="4"/>
      <c r="J15048" s="4"/>
      <c r="K15048" s="4"/>
      <c r="L15048" s="4"/>
      <c r="M15048" s="4"/>
    </row>
    <row r="15049" spans="1:13" x14ac:dyDescent="0.2">
      <c r="A15049" s="3"/>
      <c r="F15049" s="4"/>
      <c r="G15049" s="4"/>
      <c r="H15049" s="4"/>
      <c r="I15049" s="4"/>
      <c r="J15049" s="4"/>
      <c r="K15049" s="4"/>
      <c r="L15049" s="4"/>
      <c r="M15049" s="4"/>
    </row>
    <row r="15050" spans="1:13" x14ac:dyDescent="0.2">
      <c r="A15050" s="3"/>
      <c r="F15050" s="4"/>
      <c r="G15050" s="4"/>
      <c r="H15050" s="4"/>
      <c r="I15050" s="4"/>
      <c r="J15050" s="4"/>
      <c r="K15050" s="4"/>
      <c r="L15050" s="4"/>
      <c r="M15050" s="4"/>
    </row>
    <row r="15051" spans="1:13" x14ac:dyDescent="0.2">
      <c r="A15051" s="3"/>
      <c r="F15051" s="4"/>
      <c r="G15051" s="4"/>
      <c r="H15051" s="4"/>
      <c r="I15051" s="4"/>
      <c r="J15051" s="4"/>
      <c r="K15051" s="4"/>
      <c r="L15051" s="4"/>
      <c r="M15051" s="4"/>
    </row>
    <row r="15052" spans="1:13" x14ac:dyDescent="0.2">
      <c r="A15052" s="3"/>
      <c r="F15052" s="4"/>
      <c r="G15052" s="4"/>
      <c r="H15052" s="4"/>
      <c r="I15052" s="4"/>
      <c r="J15052" s="4"/>
      <c r="K15052" s="4"/>
      <c r="L15052" s="4"/>
      <c r="M15052" s="4"/>
    </row>
    <row r="15053" spans="1:13" x14ac:dyDescent="0.2">
      <c r="A15053" s="3"/>
      <c r="F15053" s="4"/>
      <c r="G15053" s="4"/>
      <c r="H15053" s="4"/>
      <c r="I15053" s="4"/>
      <c r="J15053" s="4"/>
      <c r="K15053" s="4"/>
      <c r="L15053" s="4"/>
      <c r="M15053" s="4"/>
    </row>
    <row r="15054" spans="1:13" x14ac:dyDescent="0.2">
      <c r="A15054" s="3"/>
      <c r="F15054" s="4"/>
      <c r="G15054" s="4"/>
      <c r="H15054" s="4"/>
      <c r="I15054" s="4"/>
      <c r="J15054" s="4"/>
      <c r="K15054" s="4"/>
      <c r="L15054" s="4"/>
      <c r="M15054" s="4"/>
    </row>
    <row r="15055" spans="1:13" x14ac:dyDescent="0.2">
      <c r="A15055" s="3"/>
      <c r="F15055" s="4"/>
      <c r="G15055" s="4"/>
      <c r="H15055" s="4"/>
      <c r="I15055" s="4"/>
      <c r="J15055" s="4"/>
      <c r="K15055" s="4"/>
      <c r="L15055" s="4"/>
      <c r="M15055" s="4"/>
    </row>
    <row r="15056" spans="1:13" x14ac:dyDescent="0.2">
      <c r="A15056" s="3"/>
      <c r="F15056" s="4"/>
      <c r="G15056" s="4"/>
      <c r="H15056" s="4"/>
      <c r="I15056" s="4"/>
      <c r="J15056" s="4"/>
      <c r="K15056" s="4"/>
      <c r="L15056" s="4"/>
      <c r="M15056" s="4"/>
    </row>
    <row r="15057" spans="1:13" x14ac:dyDescent="0.2">
      <c r="A15057" s="3"/>
      <c r="F15057" s="4"/>
      <c r="G15057" s="4"/>
      <c r="H15057" s="4"/>
      <c r="I15057" s="4"/>
      <c r="J15057" s="4"/>
      <c r="K15057" s="4"/>
      <c r="L15057" s="4"/>
      <c r="M15057" s="4"/>
    </row>
    <row r="15058" spans="1:13" x14ac:dyDescent="0.2">
      <c r="A15058" s="3"/>
      <c r="F15058" s="4"/>
      <c r="G15058" s="4"/>
      <c r="H15058" s="4"/>
      <c r="I15058" s="4"/>
      <c r="J15058" s="4"/>
      <c r="K15058" s="4"/>
      <c r="L15058" s="4"/>
      <c r="M15058" s="4"/>
    </row>
    <row r="15059" spans="1:13" x14ac:dyDescent="0.2">
      <c r="A15059" s="3"/>
      <c r="F15059" s="4"/>
      <c r="G15059" s="4"/>
      <c r="H15059" s="4"/>
      <c r="I15059" s="4"/>
      <c r="J15059" s="4"/>
      <c r="K15059" s="4"/>
      <c r="L15059" s="4"/>
      <c r="M15059" s="4"/>
    </row>
    <row r="15060" spans="1:13" x14ac:dyDescent="0.2">
      <c r="A15060" s="3"/>
      <c r="F15060" s="4"/>
      <c r="G15060" s="4"/>
      <c r="H15060" s="4"/>
      <c r="I15060" s="4"/>
      <c r="J15060" s="4"/>
      <c r="K15060" s="4"/>
      <c r="L15060" s="4"/>
      <c r="M15060" s="4"/>
    </row>
    <row r="15061" spans="1:13" x14ac:dyDescent="0.2">
      <c r="A15061" s="3"/>
      <c r="F15061" s="4"/>
      <c r="G15061" s="4"/>
      <c r="H15061" s="4"/>
      <c r="I15061" s="4"/>
      <c r="J15061" s="4"/>
      <c r="K15061" s="4"/>
      <c r="L15061" s="4"/>
      <c r="M15061" s="4"/>
    </row>
    <row r="15062" spans="1:13" x14ac:dyDescent="0.2">
      <c r="A15062" s="3"/>
      <c r="F15062" s="4"/>
      <c r="G15062" s="4"/>
      <c r="H15062" s="4"/>
      <c r="I15062" s="4"/>
      <c r="J15062" s="4"/>
      <c r="K15062" s="4"/>
      <c r="L15062" s="4"/>
      <c r="M15062" s="4"/>
    </row>
    <row r="15063" spans="1:13" x14ac:dyDescent="0.2">
      <c r="A15063" s="3"/>
      <c r="F15063" s="4"/>
      <c r="G15063" s="4"/>
      <c r="H15063" s="4"/>
      <c r="I15063" s="4"/>
      <c r="J15063" s="4"/>
      <c r="K15063" s="4"/>
      <c r="L15063" s="4"/>
      <c r="M15063" s="4"/>
    </row>
    <row r="15064" spans="1:13" x14ac:dyDescent="0.2">
      <c r="A15064" s="3"/>
      <c r="F15064" s="4"/>
      <c r="G15064" s="4"/>
      <c r="H15064" s="4"/>
      <c r="I15064" s="4"/>
      <c r="J15064" s="4"/>
      <c r="K15064" s="4"/>
      <c r="L15064" s="4"/>
      <c r="M15064" s="4"/>
    </row>
    <row r="15065" spans="1:13" x14ac:dyDescent="0.2">
      <c r="A15065" s="3"/>
      <c r="F15065" s="4"/>
      <c r="G15065" s="4"/>
      <c r="H15065" s="4"/>
      <c r="I15065" s="4"/>
      <c r="J15065" s="4"/>
      <c r="K15065" s="4"/>
      <c r="L15065" s="4"/>
      <c r="M15065" s="4"/>
    </row>
    <row r="15066" spans="1:13" x14ac:dyDescent="0.2">
      <c r="A15066" s="3"/>
      <c r="F15066" s="4"/>
      <c r="G15066" s="4"/>
      <c r="H15066" s="4"/>
      <c r="I15066" s="4"/>
      <c r="J15066" s="4"/>
      <c r="K15066" s="4"/>
      <c r="L15066" s="4"/>
      <c r="M15066" s="4"/>
    </row>
    <row r="15067" spans="1:13" x14ac:dyDescent="0.2">
      <c r="A15067" s="3"/>
      <c r="F15067" s="4"/>
      <c r="G15067" s="4"/>
      <c r="H15067" s="4"/>
      <c r="I15067" s="4"/>
      <c r="J15067" s="4"/>
      <c r="K15067" s="4"/>
      <c r="L15067" s="4"/>
      <c r="M15067" s="4"/>
    </row>
    <row r="15068" spans="1:13" x14ac:dyDescent="0.2">
      <c r="A15068" s="3"/>
      <c r="F15068" s="4"/>
      <c r="G15068" s="4"/>
      <c r="H15068" s="4"/>
      <c r="I15068" s="4"/>
      <c r="J15068" s="4"/>
      <c r="K15068" s="4"/>
      <c r="L15068" s="4"/>
      <c r="M15068" s="4"/>
    </row>
    <row r="15069" spans="1:13" x14ac:dyDescent="0.2">
      <c r="A15069" s="3"/>
      <c r="F15069" s="4"/>
      <c r="G15069" s="4"/>
      <c r="H15069" s="4"/>
      <c r="I15069" s="4"/>
      <c r="J15069" s="4"/>
      <c r="K15069" s="4"/>
      <c r="L15069" s="4"/>
      <c r="M15069" s="4"/>
    </row>
    <row r="15070" spans="1:13" x14ac:dyDescent="0.2">
      <c r="A15070" s="3"/>
      <c r="F15070" s="4"/>
      <c r="G15070" s="4"/>
      <c r="H15070" s="4"/>
      <c r="I15070" s="4"/>
      <c r="J15070" s="4"/>
      <c r="K15070" s="4"/>
      <c r="L15070" s="4"/>
      <c r="M15070" s="4"/>
    </row>
    <row r="15071" spans="1:13" x14ac:dyDescent="0.2">
      <c r="A15071" s="3"/>
      <c r="F15071" s="4"/>
      <c r="G15071" s="4"/>
      <c r="H15071" s="4"/>
      <c r="I15071" s="4"/>
      <c r="J15071" s="4"/>
      <c r="K15071" s="4"/>
      <c r="L15071" s="4"/>
      <c r="M15071" s="4"/>
    </row>
    <row r="15072" spans="1:13" x14ac:dyDescent="0.2">
      <c r="A15072" s="3"/>
      <c r="F15072" s="4"/>
      <c r="G15072" s="4"/>
      <c r="H15072" s="4"/>
      <c r="I15072" s="4"/>
      <c r="J15072" s="4"/>
      <c r="K15072" s="4"/>
      <c r="L15072" s="4"/>
      <c r="M15072" s="4"/>
    </row>
    <row r="15073" spans="1:13" x14ac:dyDescent="0.2">
      <c r="A15073" s="3"/>
      <c r="F15073" s="4"/>
      <c r="G15073" s="4"/>
      <c r="H15073" s="4"/>
      <c r="I15073" s="4"/>
      <c r="J15073" s="4"/>
      <c r="K15073" s="4"/>
      <c r="L15073" s="4"/>
      <c r="M15073" s="4"/>
    </row>
    <row r="15074" spans="1:13" x14ac:dyDescent="0.2">
      <c r="A15074" s="3"/>
      <c r="F15074" s="4"/>
      <c r="G15074" s="4"/>
      <c r="H15074" s="4"/>
      <c r="I15074" s="4"/>
      <c r="J15074" s="4"/>
      <c r="K15074" s="4"/>
      <c r="L15074" s="4"/>
      <c r="M15074" s="4"/>
    </row>
    <row r="15075" spans="1:13" x14ac:dyDescent="0.2">
      <c r="A15075" s="3"/>
      <c r="F15075" s="4"/>
      <c r="G15075" s="4"/>
      <c r="H15075" s="4"/>
      <c r="I15075" s="4"/>
      <c r="J15075" s="4"/>
      <c r="K15075" s="4"/>
      <c r="L15075" s="4"/>
      <c r="M15075" s="4"/>
    </row>
    <row r="15076" spans="1:13" x14ac:dyDescent="0.2">
      <c r="A15076" s="3"/>
      <c r="F15076" s="4"/>
      <c r="G15076" s="4"/>
      <c r="H15076" s="4"/>
      <c r="I15076" s="4"/>
      <c r="J15076" s="4"/>
      <c r="K15076" s="4"/>
      <c r="L15076" s="4"/>
      <c r="M15076" s="4"/>
    </row>
    <row r="15077" spans="1:13" x14ac:dyDescent="0.2">
      <c r="A15077" s="3"/>
      <c r="F15077" s="4"/>
      <c r="G15077" s="4"/>
      <c r="H15077" s="4"/>
      <c r="I15077" s="4"/>
      <c r="J15077" s="4"/>
      <c r="K15077" s="4"/>
      <c r="L15077" s="4"/>
      <c r="M15077" s="4"/>
    </row>
    <row r="15078" spans="1:13" x14ac:dyDescent="0.2">
      <c r="A15078" s="3"/>
      <c r="F15078" s="4"/>
      <c r="G15078" s="4"/>
      <c r="H15078" s="4"/>
      <c r="I15078" s="4"/>
      <c r="J15078" s="4"/>
      <c r="K15078" s="4"/>
      <c r="L15078" s="4"/>
      <c r="M15078" s="4"/>
    </row>
    <row r="15079" spans="1:13" x14ac:dyDescent="0.2">
      <c r="A15079" s="3"/>
      <c r="F15079" s="4"/>
      <c r="G15079" s="4"/>
      <c r="H15079" s="4"/>
      <c r="I15079" s="4"/>
      <c r="J15079" s="4"/>
      <c r="K15079" s="4"/>
      <c r="L15079" s="4"/>
      <c r="M15079" s="4"/>
    </row>
    <row r="15080" spans="1:13" x14ac:dyDescent="0.2">
      <c r="A15080" s="3"/>
      <c r="F15080" s="4"/>
      <c r="G15080" s="4"/>
      <c r="H15080" s="4"/>
      <c r="I15080" s="4"/>
      <c r="J15080" s="4"/>
      <c r="K15080" s="4"/>
      <c r="L15080" s="4"/>
      <c r="M15080" s="4"/>
    </row>
    <row r="15081" spans="1:13" x14ac:dyDescent="0.2">
      <c r="A15081" s="3"/>
      <c r="F15081" s="4"/>
      <c r="G15081" s="4"/>
      <c r="H15081" s="4"/>
      <c r="I15081" s="4"/>
      <c r="J15081" s="4"/>
      <c r="K15081" s="4"/>
      <c r="L15081" s="4"/>
      <c r="M15081" s="4"/>
    </row>
    <row r="15082" spans="1:13" x14ac:dyDescent="0.2">
      <c r="A15082" s="3"/>
      <c r="F15082" s="4"/>
      <c r="G15082" s="4"/>
      <c r="H15082" s="4"/>
      <c r="I15082" s="4"/>
      <c r="J15082" s="4"/>
      <c r="K15082" s="4"/>
      <c r="L15082" s="4"/>
      <c r="M15082" s="4"/>
    </row>
    <row r="15083" spans="1:13" x14ac:dyDescent="0.2">
      <c r="A15083" s="3"/>
      <c r="F15083" s="4"/>
      <c r="G15083" s="4"/>
      <c r="H15083" s="4"/>
      <c r="I15083" s="4"/>
      <c r="J15083" s="4"/>
      <c r="K15083" s="4"/>
      <c r="L15083" s="4"/>
      <c r="M15083" s="4"/>
    </row>
    <row r="15084" spans="1:13" x14ac:dyDescent="0.2">
      <c r="A15084" s="3"/>
      <c r="F15084" s="4"/>
      <c r="G15084" s="4"/>
      <c r="H15084" s="4"/>
      <c r="I15084" s="4"/>
      <c r="J15084" s="4"/>
      <c r="K15084" s="4"/>
      <c r="L15084" s="4"/>
      <c r="M15084" s="4"/>
    </row>
    <row r="15085" spans="1:13" x14ac:dyDescent="0.2">
      <c r="A15085" s="3"/>
      <c r="F15085" s="4"/>
      <c r="G15085" s="4"/>
      <c r="H15085" s="4"/>
      <c r="I15085" s="4"/>
      <c r="J15085" s="4"/>
      <c r="K15085" s="4"/>
      <c r="L15085" s="4"/>
      <c r="M15085" s="4"/>
    </row>
    <row r="15086" spans="1:13" x14ac:dyDescent="0.2">
      <c r="A15086" s="3"/>
      <c r="F15086" s="4"/>
      <c r="G15086" s="4"/>
      <c r="H15086" s="4"/>
      <c r="I15086" s="4"/>
      <c r="J15086" s="4"/>
      <c r="K15086" s="4"/>
      <c r="L15086" s="4"/>
      <c r="M15086" s="4"/>
    </row>
    <row r="15087" spans="1:13" x14ac:dyDescent="0.2">
      <c r="A15087" s="3"/>
      <c r="F15087" s="4"/>
      <c r="G15087" s="4"/>
      <c r="H15087" s="4"/>
      <c r="I15087" s="4"/>
      <c r="J15087" s="4"/>
      <c r="K15087" s="4"/>
      <c r="L15087" s="4"/>
      <c r="M15087" s="4"/>
    </row>
    <row r="15088" spans="1:13" x14ac:dyDescent="0.2">
      <c r="A15088" s="3"/>
      <c r="F15088" s="4"/>
      <c r="G15088" s="4"/>
      <c r="H15088" s="4"/>
      <c r="I15088" s="4"/>
      <c r="J15088" s="4"/>
      <c r="K15088" s="4"/>
      <c r="L15088" s="4"/>
      <c r="M15088" s="4"/>
    </row>
    <row r="15089" spans="1:13" x14ac:dyDescent="0.2">
      <c r="A15089" s="3"/>
      <c r="F15089" s="4"/>
      <c r="G15089" s="4"/>
      <c r="H15089" s="4"/>
      <c r="I15089" s="4"/>
      <c r="J15089" s="4"/>
      <c r="K15089" s="4"/>
      <c r="L15089" s="4"/>
      <c r="M15089" s="4"/>
    </row>
    <row r="15090" spans="1:13" x14ac:dyDescent="0.2">
      <c r="A15090" s="3"/>
      <c r="F15090" s="4"/>
      <c r="G15090" s="4"/>
      <c r="H15090" s="4"/>
      <c r="I15090" s="4"/>
      <c r="J15090" s="4"/>
      <c r="K15090" s="4"/>
      <c r="L15090" s="4"/>
      <c r="M15090" s="4"/>
    </row>
    <row r="15091" spans="1:13" x14ac:dyDescent="0.2">
      <c r="A15091" s="3"/>
      <c r="F15091" s="4"/>
      <c r="G15091" s="4"/>
      <c r="H15091" s="4"/>
      <c r="I15091" s="4"/>
      <c r="J15091" s="4"/>
      <c r="K15091" s="4"/>
      <c r="L15091" s="4"/>
      <c r="M15091" s="4"/>
    </row>
    <row r="15092" spans="1:13" x14ac:dyDescent="0.2">
      <c r="A15092" s="3"/>
      <c r="F15092" s="4"/>
      <c r="G15092" s="4"/>
      <c r="H15092" s="4"/>
      <c r="I15092" s="4"/>
      <c r="J15092" s="4"/>
      <c r="K15092" s="4"/>
      <c r="L15092" s="4"/>
      <c r="M15092" s="4"/>
    </row>
    <row r="15093" spans="1:13" x14ac:dyDescent="0.2">
      <c r="A15093" s="3"/>
      <c r="F15093" s="4"/>
      <c r="G15093" s="4"/>
      <c r="H15093" s="4"/>
      <c r="I15093" s="4"/>
      <c r="J15093" s="4"/>
      <c r="K15093" s="4"/>
      <c r="L15093" s="4"/>
      <c r="M15093" s="4"/>
    </row>
    <row r="15094" spans="1:13" x14ac:dyDescent="0.2">
      <c r="A15094" s="3"/>
      <c r="F15094" s="4"/>
      <c r="G15094" s="4"/>
      <c r="H15094" s="4"/>
      <c r="I15094" s="4"/>
      <c r="J15094" s="4"/>
      <c r="K15094" s="4"/>
      <c r="L15094" s="4"/>
      <c r="M15094" s="4"/>
    </row>
    <row r="15095" spans="1:13" x14ac:dyDescent="0.2">
      <c r="A15095" s="3"/>
      <c r="F15095" s="4"/>
      <c r="G15095" s="4"/>
      <c r="H15095" s="4"/>
      <c r="I15095" s="4"/>
      <c r="J15095" s="4"/>
      <c r="K15095" s="4"/>
      <c r="L15095" s="4"/>
      <c r="M15095" s="4"/>
    </row>
    <row r="15096" spans="1:13" x14ac:dyDescent="0.2">
      <c r="A15096" s="3"/>
      <c r="F15096" s="4"/>
      <c r="G15096" s="4"/>
      <c r="H15096" s="4"/>
      <c r="I15096" s="4"/>
      <c r="J15096" s="4"/>
      <c r="K15096" s="4"/>
      <c r="L15096" s="4"/>
      <c r="M15096" s="4"/>
    </row>
    <row r="15097" spans="1:13" x14ac:dyDescent="0.2">
      <c r="A15097" s="3"/>
      <c r="F15097" s="4"/>
      <c r="G15097" s="4"/>
      <c r="H15097" s="4"/>
      <c r="I15097" s="4"/>
      <c r="J15097" s="4"/>
      <c r="K15097" s="4"/>
      <c r="L15097" s="4"/>
      <c r="M15097" s="4"/>
    </row>
    <row r="15098" spans="1:13" x14ac:dyDescent="0.2">
      <c r="A15098" s="3"/>
      <c r="F15098" s="4"/>
      <c r="G15098" s="4"/>
      <c r="H15098" s="4"/>
      <c r="I15098" s="4"/>
      <c r="J15098" s="4"/>
      <c r="K15098" s="4"/>
      <c r="L15098" s="4"/>
      <c r="M15098" s="4"/>
    </row>
    <row r="15099" spans="1:13" x14ac:dyDescent="0.2">
      <c r="A15099" s="3"/>
      <c r="F15099" s="4"/>
      <c r="G15099" s="4"/>
      <c r="H15099" s="4"/>
      <c r="I15099" s="4"/>
      <c r="J15099" s="4"/>
      <c r="K15099" s="4"/>
      <c r="L15099" s="4"/>
      <c r="M15099" s="4"/>
    </row>
    <row r="15100" spans="1:13" x14ac:dyDescent="0.2">
      <c r="A15100" s="3"/>
      <c r="F15100" s="4"/>
      <c r="G15100" s="4"/>
      <c r="H15100" s="4"/>
      <c r="I15100" s="4"/>
      <c r="J15100" s="4"/>
      <c r="K15100" s="4"/>
      <c r="L15100" s="4"/>
      <c r="M15100" s="4"/>
    </row>
    <row r="15101" spans="1:13" x14ac:dyDescent="0.2">
      <c r="A15101" s="3"/>
      <c r="F15101" s="4"/>
      <c r="G15101" s="4"/>
      <c r="H15101" s="4"/>
      <c r="I15101" s="4"/>
      <c r="J15101" s="4"/>
      <c r="K15101" s="4"/>
      <c r="L15101" s="4"/>
      <c r="M15101" s="4"/>
    </row>
    <row r="15102" spans="1:13" x14ac:dyDescent="0.2">
      <c r="A15102" s="3"/>
      <c r="F15102" s="4"/>
      <c r="G15102" s="4"/>
      <c r="H15102" s="4"/>
      <c r="I15102" s="4"/>
      <c r="J15102" s="4"/>
      <c r="K15102" s="4"/>
      <c r="L15102" s="4"/>
      <c r="M15102" s="4"/>
    </row>
    <row r="15103" spans="1:13" x14ac:dyDescent="0.2">
      <c r="A15103" s="3"/>
      <c r="F15103" s="4"/>
      <c r="G15103" s="4"/>
      <c r="H15103" s="4"/>
      <c r="I15103" s="4"/>
      <c r="J15103" s="4"/>
      <c r="K15103" s="4"/>
      <c r="L15103" s="4"/>
      <c r="M15103" s="4"/>
    </row>
    <row r="15104" spans="1:13" x14ac:dyDescent="0.2">
      <c r="A15104" s="3"/>
      <c r="F15104" s="4"/>
      <c r="G15104" s="4"/>
      <c r="H15104" s="4"/>
      <c r="I15104" s="4"/>
      <c r="J15104" s="4"/>
      <c r="K15104" s="4"/>
      <c r="L15104" s="4"/>
      <c r="M15104" s="4"/>
    </row>
    <row r="15105" spans="1:13" x14ac:dyDescent="0.2">
      <c r="A15105" s="3"/>
      <c r="F15105" s="4"/>
      <c r="G15105" s="4"/>
      <c r="H15105" s="4"/>
      <c r="I15105" s="4"/>
      <c r="J15105" s="4"/>
      <c r="K15105" s="4"/>
      <c r="L15105" s="4"/>
      <c r="M15105" s="4"/>
    </row>
    <row r="15106" spans="1:13" x14ac:dyDescent="0.2">
      <c r="A15106" s="3"/>
      <c r="F15106" s="4"/>
      <c r="G15106" s="4"/>
      <c r="H15106" s="4"/>
      <c r="I15106" s="4"/>
      <c r="J15106" s="4"/>
      <c r="K15106" s="4"/>
      <c r="L15106" s="4"/>
      <c r="M15106" s="4"/>
    </row>
    <row r="15107" spans="1:13" x14ac:dyDescent="0.2">
      <c r="A15107" s="3"/>
      <c r="F15107" s="4"/>
      <c r="G15107" s="4"/>
      <c r="H15107" s="4"/>
      <c r="I15107" s="4"/>
      <c r="J15107" s="4"/>
      <c r="K15107" s="4"/>
      <c r="L15107" s="4"/>
      <c r="M15107" s="4"/>
    </row>
    <row r="15108" spans="1:13" x14ac:dyDescent="0.2">
      <c r="A15108" s="3"/>
      <c r="F15108" s="4"/>
      <c r="G15108" s="4"/>
      <c r="H15108" s="4"/>
      <c r="I15108" s="4"/>
      <c r="J15108" s="4"/>
      <c r="K15108" s="4"/>
      <c r="L15108" s="4"/>
      <c r="M15108" s="4"/>
    </row>
    <row r="15109" spans="1:13" x14ac:dyDescent="0.2">
      <c r="A15109" s="3"/>
      <c r="F15109" s="4"/>
      <c r="G15109" s="4"/>
      <c r="H15109" s="4"/>
      <c r="I15109" s="4"/>
      <c r="J15109" s="4"/>
      <c r="K15109" s="4"/>
      <c r="L15109" s="4"/>
      <c r="M15109" s="4"/>
    </row>
    <row r="15110" spans="1:13" x14ac:dyDescent="0.2">
      <c r="A15110" s="3"/>
      <c r="F15110" s="4"/>
      <c r="G15110" s="4"/>
      <c r="H15110" s="4"/>
      <c r="I15110" s="4"/>
      <c r="J15110" s="4"/>
      <c r="K15110" s="4"/>
      <c r="L15110" s="4"/>
      <c r="M15110" s="4"/>
    </row>
    <row r="15111" spans="1:13" x14ac:dyDescent="0.2">
      <c r="A15111" s="3"/>
      <c r="F15111" s="4"/>
      <c r="G15111" s="4"/>
      <c r="H15111" s="4"/>
      <c r="I15111" s="4"/>
      <c r="J15111" s="4"/>
      <c r="K15111" s="4"/>
      <c r="L15111" s="4"/>
      <c r="M15111" s="4"/>
    </row>
    <row r="15112" spans="1:13" x14ac:dyDescent="0.2">
      <c r="F15112" s="4"/>
      <c r="G15112" s="4"/>
      <c r="H15112" s="4"/>
      <c r="I15112" s="4"/>
      <c r="J15112" s="4"/>
      <c r="K15112" s="4"/>
      <c r="L15112" s="4"/>
      <c r="M15112" s="4"/>
    </row>
    <row r="15113" spans="1:13" x14ac:dyDescent="0.2">
      <c r="F15113" s="4"/>
      <c r="G15113" s="4"/>
      <c r="H15113" s="4"/>
      <c r="I15113" s="4"/>
      <c r="J15113" s="4"/>
      <c r="K15113" s="4"/>
      <c r="L15113" s="4"/>
      <c r="M15113" s="4"/>
    </row>
    <row r="15114" spans="1:13" x14ac:dyDescent="0.2">
      <c r="F15114" s="4"/>
      <c r="G15114" s="4"/>
      <c r="H15114" s="4"/>
      <c r="I15114" s="4"/>
      <c r="J15114" s="4"/>
      <c r="K15114" s="4"/>
      <c r="L15114" s="4"/>
      <c r="M15114" s="4"/>
    </row>
    <row r="15115" spans="1:13" x14ac:dyDescent="0.2">
      <c r="F15115" s="4"/>
      <c r="G15115" s="4"/>
      <c r="H15115" s="4"/>
      <c r="I15115" s="4"/>
      <c r="J15115" s="4"/>
      <c r="K15115" s="4"/>
      <c r="L15115" s="4"/>
      <c r="M15115" s="4"/>
    </row>
    <row r="15116" spans="1:13" x14ac:dyDescent="0.2">
      <c r="F15116" s="4"/>
      <c r="G15116" s="4"/>
      <c r="H15116" s="4"/>
      <c r="I15116" s="4"/>
      <c r="J15116" s="4"/>
      <c r="K15116" s="4"/>
      <c r="L15116" s="4"/>
      <c r="M15116" s="4"/>
    </row>
    <row r="15117" spans="1:13" x14ac:dyDescent="0.2">
      <c r="F15117" s="4"/>
      <c r="G15117" s="4"/>
      <c r="H15117" s="4"/>
      <c r="I15117" s="4"/>
      <c r="J15117" s="4"/>
      <c r="K15117" s="4"/>
      <c r="L15117" s="4"/>
      <c r="M15117" s="4"/>
    </row>
    <row r="15118" spans="1:13" x14ac:dyDescent="0.2">
      <c r="F15118" s="4"/>
      <c r="G15118" s="4"/>
      <c r="H15118" s="4"/>
      <c r="I15118" s="4"/>
      <c r="J15118" s="4"/>
      <c r="K15118" s="4"/>
      <c r="L15118" s="4"/>
      <c r="M15118" s="4"/>
    </row>
    <row r="15119" spans="1:13" x14ac:dyDescent="0.2">
      <c r="F15119" s="4"/>
      <c r="G15119" s="4"/>
      <c r="H15119" s="4"/>
      <c r="I15119" s="4"/>
      <c r="J15119" s="4"/>
      <c r="K15119" s="4"/>
      <c r="L15119" s="4"/>
      <c r="M15119" s="4"/>
    </row>
    <row r="15120" spans="1:13" x14ac:dyDescent="0.2">
      <c r="F15120" s="4"/>
      <c r="G15120" s="4"/>
      <c r="H15120" s="4"/>
      <c r="I15120" s="4"/>
      <c r="J15120" s="4"/>
      <c r="K15120" s="4"/>
      <c r="L15120" s="4"/>
      <c r="M15120" s="4"/>
    </row>
    <row r="15121" spans="6:13" x14ac:dyDescent="0.2">
      <c r="F15121" s="4"/>
      <c r="G15121" s="4"/>
      <c r="H15121" s="4"/>
      <c r="I15121" s="4"/>
      <c r="J15121" s="4"/>
      <c r="K15121" s="4"/>
      <c r="L15121" s="4"/>
      <c r="M15121" s="4"/>
    </row>
    <row r="15122" spans="6:13" x14ac:dyDescent="0.2">
      <c r="F15122" s="4"/>
      <c r="G15122" s="4"/>
      <c r="H15122" s="4"/>
      <c r="I15122" s="4"/>
      <c r="J15122" s="4"/>
      <c r="K15122" s="4"/>
      <c r="L15122" s="4"/>
      <c r="M15122" s="4"/>
    </row>
    <row r="15123" spans="6:13" x14ac:dyDescent="0.2">
      <c r="F15123" s="4"/>
      <c r="G15123" s="4"/>
      <c r="H15123" s="4"/>
      <c r="I15123" s="4"/>
      <c r="J15123" s="4"/>
      <c r="K15123" s="4"/>
      <c r="L15123" s="4"/>
      <c r="M15123" s="4"/>
    </row>
    <row r="15124" spans="6:13" x14ac:dyDescent="0.2">
      <c r="F15124" s="4"/>
      <c r="G15124" s="4"/>
      <c r="H15124" s="4"/>
      <c r="I15124" s="4"/>
      <c r="J15124" s="4"/>
      <c r="K15124" s="4"/>
      <c r="L15124" s="4"/>
      <c r="M15124" s="4"/>
    </row>
    <row r="15125" spans="6:13" x14ac:dyDescent="0.2">
      <c r="F15125" s="4"/>
      <c r="G15125" s="4"/>
      <c r="H15125" s="4"/>
      <c r="I15125" s="4"/>
      <c r="J15125" s="4"/>
      <c r="K15125" s="4"/>
      <c r="L15125" s="4"/>
      <c r="M15125" s="4"/>
    </row>
    <row r="15126" spans="6:13" x14ac:dyDescent="0.2">
      <c r="F15126" s="4"/>
      <c r="G15126" s="4"/>
      <c r="H15126" s="4"/>
      <c r="I15126" s="4"/>
      <c r="J15126" s="4"/>
      <c r="K15126" s="4"/>
      <c r="L15126" s="4"/>
      <c r="M15126" s="4"/>
    </row>
    <row r="15127" spans="6:13" x14ac:dyDescent="0.2">
      <c r="F15127" s="4"/>
      <c r="G15127" s="4"/>
      <c r="H15127" s="4"/>
      <c r="I15127" s="4"/>
      <c r="J15127" s="4"/>
      <c r="K15127" s="4"/>
      <c r="L15127" s="4"/>
      <c r="M15127" s="4"/>
    </row>
    <row r="15128" spans="6:13" x14ac:dyDescent="0.2">
      <c r="F15128" s="4"/>
      <c r="G15128" s="4"/>
      <c r="H15128" s="4"/>
      <c r="I15128" s="4"/>
      <c r="J15128" s="4"/>
      <c r="K15128" s="4"/>
      <c r="L15128" s="4"/>
      <c r="M15128" s="4"/>
    </row>
    <row r="15129" spans="6:13" x14ac:dyDescent="0.2">
      <c r="F15129" s="4"/>
      <c r="G15129" s="4"/>
      <c r="H15129" s="4"/>
      <c r="I15129" s="4"/>
      <c r="J15129" s="4"/>
      <c r="K15129" s="4"/>
      <c r="L15129" s="4"/>
      <c r="M15129" s="4"/>
    </row>
    <row r="15130" spans="6:13" x14ac:dyDescent="0.2">
      <c r="F15130" s="4"/>
      <c r="G15130" s="4"/>
      <c r="H15130" s="4"/>
      <c r="I15130" s="4"/>
      <c r="J15130" s="4"/>
      <c r="K15130" s="4"/>
      <c r="L15130" s="4"/>
      <c r="M15130" s="4"/>
    </row>
    <row r="15131" spans="6:13" x14ac:dyDescent="0.2">
      <c r="F15131" s="4"/>
      <c r="G15131" s="4"/>
      <c r="H15131" s="4"/>
      <c r="I15131" s="4"/>
      <c r="J15131" s="4"/>
      <c r="K15131" s="4"/>
      <c r="L15131" s="4"/>
      <c r="M15131" s="4"/>
    </row>
    <row r="15132" spans="6:13" x14ac:dyDescent="0.2">
      <c r="F15132" s="4"/>
      <c r="G15132" s="4"/>
      <c r="H15132" s="4"/>
      <c r="I15132" s="4"/>
      <c r="J15132" s="4"/>
      <c r="K15132" s="4"/>
      <c r="L15132" s="4"/>
      <c r="M15132" s="4"/>
    </row>
    <row r="15133" spans="6:13" x14ac:dyDescent="0.2">
      <c r="F15133" s="4"/>
      <c r="G15133" s="4"/>
      <c r="H15133" s="4"/>
      <c r="I15133" s="4"/>
      <c r="J15133" s="4"/>
      <c r="K15133" s="4"/>
      <c r="L15133" s="4"/>
      <c r="M15133" s="4"/>
    </row>
    <row r="15134" spans="6:13" x14ac:dyDescent="0.2">
      <c r="F15134" s="4"/>
      <c r="G15134" s="4"/>
      <c r="H15134" s="4"/>
      <c r="I15134" s="4"/>
      <c r="J15134" s="4"/>
      <c r="K15134" s="4"/>
      <c r="L15134" s="4"/>
      <c r="M15134" s="4"/>
    </row>
    <row r="15135" spans="6:13" x14ac:dyDescent="0.2">
      <c r="F15135" s="4"/>
      <c r="G15135" s="4"/>
      <c r="H15135" s="4"/>
      <c r="I15135" s="4"/>
      <c r="J15135" s="4"/>
      <c r="K15135" s="4"/>
      <c r="L15135" s="4"/>
      <c r="M15135" s="4"/>
    </row>
    <row r="15136" spans="6:13" x14ac:dyDescent="0.2">
      <c r="F15136" s="4"/>
      <c r="G15136" s="4"/>
      <c r="H15136" s="4"/>
      <c r="I15136" s="4"/>
      <c r="J15136" s="4"/>
      <c r="K15136" s="4"/>
      <c r="L15136" s="4"/>
      <c r="M15136" s="4"/>
    </row>
    <row r="15137" spans="6:13" x14ac:dyDescent="0.2">
      <c r="F15137" s="4"/>
      <c r="G15137" s="4"/>
      <c r="H15137" s="4"/>
      <c r="I15137" s="4"/>
      <c r="J15137" s="4"/>
      <c r="K15137" s="4"/>
      <c r="L15137" s="4"/>
      <c r="M15137" s="4"/>
    </row>
    <row r="15138" spans="6:13" x14ac:dyDescent="0.2">
      <c r="F15138" s="4"/>
      <c r="G15138" s="4"/>
      <c r="H15138" s="4"/>
      <c r="I15138" s="4"/>
      <c r="J15138" s="4"/>
      <c r="K15138" s="4"/>
      <c r="L15138" s="4"/>
      <c r="M15138" s="4"/>
    </row>
    <row r="15139" spans="6:13" x14ac:dyDescent="0.2">
      <c r="F15139" s="4"/>
      <c r="G15139" s="4"/>
      <c r="H15139" s="4"/>
      <c r="I15139" s="4"/>
      <c r="J15139" s="4"/>
      <c r="K15139" s="4"/>
      <c r="L15139" s="4"/>
      <c r="M15139" s="4"/>
    </row>
    <row r="15140" spans="6:13" x14ac:dyDescent="0.2">
      <c r="F15140" s="4"/>
      <c r="G15140" s="4"/>
      <c r="H15140" s="4"/>
      <c r="I15140" s="4"/>
      <c r="J15140" s="4"/>
      <c r="K15140" s="4"/>
      <c r="L15140" s="4"/>
      <c r="M15140" s="4"/>
    </row>
    <row r="15141" spans="6:13" x14ac:dyDescent="0.2">
      <c r="F15141" s="4"/>
      <c r="G15141" s="4"/>
      <c r="H15141" s="4"/>
      <c r="I15141" s="4"/>
      <c r="J15141" s="4"/>
      <c r="K15141" s="4"/>
      <c r="L15141" s="4"/>
      <c r="M15141" s="4"/>
    </row>
    <row r="15142" spans="6:13" x14ac:dyDescent="0.2">
      <c r="F15142" s="4"/>
      <c r="G15142" s="4"/>
      <c r="H15142" s="4"/>
      <c r="I15142" s="4"/>
      <c r="J15142" s="4"/>
      <c r="K15142" s="4"/>
      <c r="L15142" s="4"/>
      <c r="M15142" s="4"/>
    </row>
    <row r="15143" spans="6:13" x14ac:dyDescent="0.2">
      <c r="F15143" s="4"/>
      <c r="G15143" s="4"/>
      <c r="H15143" s="4"/>
      <c r="I15143" s="4"/>
      <c r="J15143" s="4"/>
      <c r="K15143" s="4"/>
      <c r="L15143" s="4"/>
      <c r="M15143" s="4"/>
    </row>
    <row r="15144" spans="6:13" x14ac:dyDescent="0.2">
      <c r="F15144" s="4"/>
      <c r="G15144" s="4"/>
      <c r="H15144" s="4"/>
      <c r="I15144" s="4"/>
      <c r="J15144" s="4"/>
      <c r="K15144" s="4"/>
      <c r="L15144" s="4"/>
      <c r="M15144" s="4"/>
    </row>
    <row r="15145" spans="6:13" x14ac:dyDescent="0.2">
      <c r="F15145" s="4"/>
      <c r="G15145" s="4"/>
      <c r="H15145" s="4"/>
      <c r="I15145" s="4"/>
      <c r="J15145" s="4"/>
      <c r="K15145" s="4"/>
      <c r="L15145" s="4"/>
      <c r="M15145" s="4"/>
    </row>
    <row r="15146" spans="6:13" x14ac:dyDescent="0.2">
      <c r="F15146" s="4"/>
      <c r="G15146" s="4"/>
      <c r="H15146" s="4"/>
      <c r="I15146" s="4"/>
      <c r="J15146" s="4"/>
      <c r="K15146" s="4"/>
      <c r="L15146" s="4"/>
      <c r="M15146" s="4"/>
    </row>
    <row r="15147" spans="6:13" x14ac:dyDescent="0.2">
      <c r="F15147" s="4"/>
      <c r="G15147" s="4"/>
      <c r="H15147" s="4"/>
      <c r="I15147" s="4"/>
      <c r="J15147" s="4"/>
      <c r="K15147" s="4"/>
      <c r="L15147" s="4"/>
      <c r="M15147" s="4"/>
    </row>
    <row r="15148" spans="6:13" x14ac:dyDescent="0.2">
      <c r="F15148" s="4"/>
      <c r="G15148" s="4"/>
      <c r="H15148" s="4"/>
      <c r="I15148" s="4"/>
      <c r="J15148" s="4"/>
      <c r="K15148" s="4"/>
      <c r="L15148" s="4"/>
      <c r="M15148" s="4"/>
    </row>
    <row r="15149" spans="6:13" x14ac:dyDescent="0.2">
      <c r="F15149" s="4"/>
      <c r="G15149" s="4"/>
      <c r="H15149" s="4"/>
      <c r="I15149" s="4"/>
      <c r="J15149" s="4"/>
      <c r="K15149" s="4"/>
      <c r="L15149" s="4"/>
      <c r="M15149" s="4"/>
    </row>
    <row r="15150" spans="6:13" x14ac:dyDescent="0.2">
      <c r="F15150" s="4"/>
      <c r="G15150" s="4"/>
      <c r="H15150" s="4"/>
      <c r="I15150" s="4"/>
      <c r="J15150" s="4"/>
      <c r="K15150" s="4"/>
      <c r="L15150" s="4"/>
      <c r="M15150" s="4"/>
    </row>
    <row r="15151" spans="6:13" x14ac:dyDescent="0.2">
      <c r="F15151" s="4"/>
      <c r="G15151" s="4"/>
      <c r="H15151" s="4"/>
      <c r="I15151" s="4"/>
      <c r="J15151" s="4"/>
      <c r="K15151" s="4"/>
      <c r="L15151" s="4"/>
      <c r="M15151" s="4"/>
    </row>
    <row r="15152" spans="6:13" x14ac:dyDescent="0.2">
      <c r="F15152" s="4"/>
      <c r="G15152" s="4"/>
      <c r="H15152" s="4"/>
      <c r="I15152" s="4"/>
      <c r="J15152" s="4"/>
      <c r="K15152" s="4"/>
      <c r="L15152" s="4"/>
      <c r="M15152" s="4"/>
    </row>
    <row r="15153" spans="6:13" x14ac:dyDescent="0.2">
      <c r="F15153" s="4"/>
      <c r="G15153" s="4"/>
      <c r="H15153" s="4"/>
      <c r="I15153" s="4"/>
      <c r="J15153" s="4"/>
      <c r="K15153" s="4"/>
      <c r="L15153" s="4"/>
      <c r="M15153" s="4"/>
    </row>
    <row r="15154" spans="6:13" x14ac:dyDescent="0.2">
      <c r="F15154" s="4"/>
      <c r="G15154" s="4"/>
      <c r="H15154" s="4"/>
      <c r="I15154" s="4"/>
      <c r="J15154" s="4"/>
      <c r="K15154" s="4"/>
      <c r="L15154" s="4"/>
      <c r="M15154" s="4"/>
    </row>
    <row r="15155" spans="6:13" x14ac:dyDescent="0.2">
      <c r="F15155" s="4"/>
      <c r="G15155" s="4"/>
      <c r="H15155" s="4"/>
      <c r="I15155" s="4"/>
      <c r="J15155" s="4"/>
      <c r="K15155" s="4"/>
      <c r="L15155" s="4"/>
      <c r="M15155" s="4"/>
    </row>
    <row r="15156" spans="6:13" x14ac:dyDescent="0.2">
      <c r="F15156" s="4"/>
      <c r="G15156" s="4"/>
      <c r="H15156" s="4"/>
      <c r="I15156" s="4"/>
      <c r="J15156" s="4"/>
      <c r="K15156" s="4"/>
      <c r="L15156" s="4"/>
      <c r="M15156" s="4"/>
    </row>
    <row r="15157" spans="6:13" x14ac:dyDescent="0.2">
      <c r="F15157" s="4"/>
      <c r="G15157" s="4"/>
      <c r="H15157" s="4"/>
      <c r="I15157" s="4"/>
      <c r="J15157" s="4"/>
      <c r="K15157" s="4"/>
      <c r="L15157" s="4"/>
      <c r="M15157" s="4"/>
    </row>
    <row r="15158" spans="6:13" x14ac:dyDescent="0.2">
      <c r="F15158" s="4"/>
      <c r="G15158" s="4"/>
      <c r="H15158" s="4"/>
      <c r="I15158" s="4"/>
      <c r="J15158" s="4"/>
      <c r="K15158" s="4"/>
      <c r="L15158" s="4"/>
      <c r="M15158" s="4"/>
    </row>
    <row r="15159" spans="6:13" x14ac:dyDescent="0.2">
      <c r="F15159" s="4"/>
      <c r="G15159" s="4"/>
      <c r="H15159" s="4"/>
      <c r="I15159" s="4"/>
      <c r="J15159" s="4"/>
      <c r="K15159" s="4"/>
      <c r="L15159" s="4"/>
      <c r="M15159" s="4"/>
    </row>
    <row r="15160" spans="6:13" x14ac:dyDescent="0.2">
      <c r="F15160" s="4"/>
      <c r="G15160" s="4"/>
      <c r="H15160" s="4"/>
      <c r="I15160" s="4"/>
      <c r="J15160" s="4"/>
      <c r="K15160" s="4"/>
      <c r="L15160" s="4"/>
      <c r="M15160" s="4"/>
    </row>
    <row r="15161" spans="6:13" x14ac:dyDescent="0.2">
      <c r="F15161" s="4"/>
      <c r="G15161" s="4"/>
      <c r="H15161" s="4"/>
      <c r="I15161" s="4"/>
      <c r="J15161" s="4"/>
      <c r="K15161" s="4"/>
      <c r="L15161" s="4"/>
      <c r="M15161" s="4"/>
    </row>
    <row r="15162" spans="6:13" x14ac:dyDescent="0.2">
      <c r="F15162" s="4"/>
      <c r="G15162" s="4"/>
      <c r="H15162" s="4"/>
      <c r="I15162" s="4"/>
      <c r="J15162" s="4"/>
      <c r="K15162" s="4"/>
      <c r="L15162" s="4"/>
      <c r="M15162" s="4"/>
    </row>
    <row r="15163" spans="6:13" x14ac:dyDescent="0.2">
      <c r="F15163" s="4"/>
      <c r="G15163" s="4"/>
      <c r="H15163" s="4"/>
      <c r="I15163" s="4"/>
      <c r="J15163" s="4"/>
      <c r="K15163" s="4"/>
      <c r="L15163" s="4"/>
      <c r="M15163" s="4"/>
    </row>
    <row r="15164" spans="6:13" x14ac:dyDescent="0.2">
      <c r="F15164" s="4"/>
      <c r="G15164" s="4"/>
      <c r="H15164" s="4"/>
      <c r="I15164" s="4"/>
      <c r="J15164" s="4"/>
      <c r="K15164" s="4"/>
      <c r="L15164" s="4"/>
      <c r="M15164" s="4"/>
    </row>
    <row r="15165" spans="6:13" x14ac:dyDescent="0.2">
      <c r="F15165" s="4"/>
      <c r="G15165" s="4"/>
      <c r="H15165" s="4"/>
      <c r="I15165" s="4"/>
      <c r="J15165" s="4"/>
      <c r="K15165" s="4"/>
      <c r="L15165" s="4"/>
      <c r="M15165" s="4"/>
    </row>
    <row r="15166" spans="6:13" x14ac:dyDescent="0.2">
      <c r="F15166" s="4"/>
      <c r="G15166" s="4"/>
      <c r="H15166" s="4"/>
      <c r="I15166" s="4"/>
      <c r="J15166" s="4"/>
      <c r="K15166" s="4"/>
      <c r="L15166" s="4"/>
      <c r="M15166" s="4"/>
    </row>
    <row r="15167" spans="6:13" x14ac:dyDescent="0.2">
      <c r="F15167" s="4"/>
      <c r="G15167" s="4"/>
      <c r="H15167" s="4"/>
      <c r="I15167" s="4"/>
      <c r="J15167" s="4"/>
      <c r="K15167" s="4"/>
      <c r="L15167" s="4"/>
      <c r="M15167" s="4"/>
    </row>
    <row r="15168" spans="6:13" x14ac:dyDescent="0.2">
      <c r="F15168" s="4"/>
      <c r="G15168" s="4"/>
      <c r="H15168" s="4"/>
      <c r="I15168" s="4"/>
      <c r="J15168" s="4"/>
      <c r="K15168" s="4"/>
      <c r="L15168" s="4"/>
      <c r="M15168" s="4"/>
    </row>
    <row r="15169" spans="6:13" x14ac:dyDescent="0.2">
      <c r="F15169" s="4"/>
      <c r="G15169" s="4"/>
      <c r="H15169" s="4"/>
      <c r="I15169" s="4"/>
      <c r="J15169" s="4"/>
      <c r="K15169" s="4"/>
      <c r="L15169" s="4"/>
      <c r="M15169" s="4"/>
    </row>
    <row r="15170" spans="6:13" x14ac:dyDescent="0.2">
      <c r="F15170" s="4"/>
      <c r="G15170" s="4"/>
      <c r="H15170" s="4"/>
      <c r="I15170" s="4"/>
      <c r="J15170" s="4"/>
      <c r="K15170" s="4"/>
      <c r="L15170" s="4"/>
      <c r="M15170" s="4"/>
    </row>
    <row r="15171" spans="6:13" x14ac:dyDescent="0.2">
      <c r="F15171" s="4"/>
      <c r="G15171" s="4"/>
      <c r="H15171" s="4"/>
      <c r="I15171" s="4"/>
      <c r="J15171" s="4"/>
      <c r="K15171" s="4"/>
      <c r="L15171" s="4"/>
      <c r="M15171" s="4"/>
    </row>
    <row r="15172" spans="6:13" x14ac:dyDescent="0.2">
      <c r="F15172" s="4"/>
      <c r="G15172" s="4"/>
      <c r="H15172" s="4"/>
      <c r="I15172" s="4"/>
      <c r="J15172" s="4"/>
      <c r="K15172" s="4"/>
      <c r="L15172" s="4"/>
      <c r="M15172" s="4"/>
    </row>
    <row r="15173" spans="6:13" x14ac:dyDescent="0.2">
      <c r="F15173" s="4"/>
      <c r="G15173" s="4"/>
      <c r="H15173" s="4"/>
      <c r="I15173" s="4"/>
      <c r="J15173" s="4"/>
      <c r="K15173" s="4"/>
      <c r="L15173" s="4"/>
      <c r="M15173" s="4"/>
    </row>
    <row r="15174" spans="6:13" x14ac:dyDescent="0.2">
      <c r="F15174" s="4"/>
      <c r="G15174" s="4"/>
      <c r="H15174" s="4"/>
      <c r="I15174" s="4"/>
      <c r="J15174" s="4"/>
      <c r="K15174" s="4"/>
      <c r="L15174" s="4"/>
      <c r="M15174" s="4"/>
    </row>
    <row r="15175" spans="6:13" x14ac:dyDescent="0.2">
      <c r="F15175" s="4"/>
      <c r="G15175" s="4"/>
      <c r="H15175" s="4"/>
      <c r="I15175" s="4"/>
      <c r="J15175" s="4"/>
      <c r="K15175" s="4"/>
      <c r="L15175" s="4"/>
      <c r="M15175" s="4"/>
    </row>
    <row r="15176" spans="6:13" x14ac:dyDescent="0.2">
      <c r="F15176" s="4"/>
      <c r="G15176" s="4"/>
      <c r="H15176" s="4"/>
      <c r="I15176" s="4"/>
      <c r="J15176" s="4"/>
      <c r="K15176" s="4"/>
      <c r="L15176" s="4"/>
      <c r="M15176" s="4"/>
    </row>
    <row r="15177" spans="6:13" x14ac:dyDescent="0.2">
      <c r="F15177" s="4"/>
      <c r="G15177" s="4"/>
      <c r="H15177" s="4"/>
      <c r="I15177" s="4"/>
      <c r="J15177" s="4"/>
      <c r="K15177" s="4"/>
      <c r="L15177" s="4"/>
      <c r="M15177" s="4"/>
    </row>
    <row r="15178" spans="6:13" x14ac:dyDescent="0.2">
      <c r="F15178" s="4"/>
      <c r="G15178" s="4"/>
      <c r="H15178" s="4"/>
      <c r="I15178" s="4"/>
      <c r="J15178" s="4"/>
      <c r="K15178" s="4"/>
      <c r="L15178" s="4"/>
      <c r="M15178" s="4"/>
    </row>
    <row r="15179" spans="6:13" x14ac:dyDescent="0.2">
      <c r="F15179" s="4"/>
      <c r="G15179" s="4"/>
      <c r="H15179" s="4"/>
      <c r="I15179" s="4"/>
      <c r="J15179" s="4"/>
      <c r="K15179" s="4"/>
      <c r="L15179" s="4"/>
      <c r="M15179" s="4"/>
    </row>
    <row r="15180" spans="6:13" x14ac:dyDescent="0.2">
      <c r="F15180" s="4"/>
      <c r="G15180" s="4"/>
      <c r="H15180" s="4"/>
      <c r="I15180" s="4"/>
      <c r="J15180" s="4"/>
      <c r="K15180" s="4"/>
      <c r="L15180" s="4"/>
      <c r="M15180" s="4"/>
    </row>
    <row r="15181" spans="6:13" x14ac:dyDescent="0.2">
      <c r="F15181" s="4"/>
      <c r="G15181" s="4"/>
      <c r="H15181" s="4"/>
      <c r="I15181" s="4"/>
      <c r="J15181" s="4"/>
      <c r="K15181" s="4"/>
      <c r="L15181" s="4"/>
      <c r="M15181" s="4"/>
    </row>
    <row r="15182" spans="6:13" x14ac:dyDescent="0.2">
      <c r="F15182" s="4"/>
      <c r="G15182" s="4"/>
      <c r="H15182" s="4"/>
      <c r="I15182" s="4"/>
      <c r="J15182" s="4"/>
      <c r="K15182" s="4"/>
      <c r="L15182" s="4"/>
      <c r="M15182" s="4"/>
    </row>
    <row r="15183" spans="6:13" x14ac:dyDescent="0.2">
      <c r="F15183" s="4"/>
      <c r="G15183" s="4"/>
      <c r="H15183" s="4"/>
      <c r="I15183" s="4"/>
      <c r="J15183" s="4"/>
      <c r="K15183" s="4"/>
      <c r="L15183" s="4"/>
      <c r="M15183" s="4"/>
    </row>
    <row r="15184" spans="6:13" x14ac:dyDescent="0.2">
      <c r="F15184" s="4"/>
      <c r="G15184" s="4"/>
      <c r="H15184" s="4"/>
      <c r="I15184" s="4"/>
      <c r="J15184" s="4"/>
      <c r="K15184" s="4"/>
      <c r="L15184" s="4"/>
      <c r="M15184" s="4"/>
    </row>
    <row r="15185" spans="6:13" x14ac:dyDescent="0.2">
      <c r="F15185" s="4"/>
      <c r="G15185" s="4"/>
      <c r="H15185" s="4"/>
      <c r="I15185" s="4"/>
      <c r="J15185" s="4"/>
      <c r="K15185" s="4"/>
      <c r="L15185" s="4"/>
      <c r="M15185" s="4"/>
    </row>
    <row r="15186" spans="6:13" x14ac:dyDescent="0.2">
      <c r="F15186" s="4"/>
      <c r="G15186" s="4"/>
      <c r="H15186" s="4"/>
      <c r="I15186" s="4"/>
      <c r="J15186" s="4"/>
      <c r="K15186" s="4"/>
      <c r="L15186" s="4"/>
      <c r="M15186" s="4"/>
    </row>
    <row r="15187" spans="6:13" x14ac:dyDescent="0.2">
      <c r="F15187" s="4"/>
      <c r="G15187" s="4"/>
      <c r="H15187" s="4"/>
      <c r="I15187" s="4"/>
      <c r="J15187" s="4"/>
      <c r="K15187" s="4"/>
      <c r="L15187" s="4"/>
      <c r="M15187" s="4"/>
    </row>
    <row r="15188" spans="6:13" x14ac:dyDescent="0.2">
      <c r="F15188" s="4"/>
      <c r="G15188" s="4"/>
      <c r="H15188" s="4"/>
      <c r="I15188" s="4"/>
      <c r="J15188" s="4"/>
      <c r="K15188" s="4"/>
      <c r="L15188" s="4"/>
      <c r="M15188" s="4"/>
    </row>
    <row r="15189" spans="6:13" x14ac:dyDescent="0.2">
      <c r="F15189" s="4"/>
      <c r="G15189" s="4"/>
      <c r="H15189" s="4"/>
      <c r="I15189" s="4"/>
      <c r="J15189" s="4"/>
      <c r="K15189" s="4"/>
      <c r="L15189" s="4"/>
      <c r="M15189" s="4"/>
    </row>
    <row r="15190" spans="6:13" x14ac:dyDescent="0.2">
      <c r="F15190" s="4"/>
      <c r="G15190" s="4"/>
      <c r="H15190" s="4"/>
      <c r="I15190" s="4"/>
      <c r="J15190" s="4"/>
      <c r="K15190" s="4"/>
      <c r="L15190" s="4"/>
      <c r="M15190" s="4"/>
    </row>
    <row r="15191" spans="6:13" x14ac:dyDescent="0.2">
      <c r="F15191" s="4"/>
      <c r="G15191" s="4"/>
      <c r="H15191" s="4"/>
      <c r="I15191" s="4"/>
      <c r="J15191" s="4"/>
      <c r="K15191" s="4"/>
      <c r="L15191" s="4"/>
      <c r="M15191" s="4"/>
    </row>
    <row r="15192" spans="6:13" x14ac:dyDescent="0.2">
      <c r="F15192" s="4"/>
      <c r="G15192" s="4"/>
      <c r="H15192" s="4"/>
      <c r="I15192" s="4"/>
      <c r="J15192" s="4"/>
      <c r="K15192" s="4"/>
      <c r="L15192" s="4"/>
      <c r="M15192" s="4"/>
    </row>
    <row r="15193" spans="6:13" x14ac:dyDescent="0.2">
      <c r="F15193" s="4"/>
      <c r="G15193" s="4"/>
      <c r="H15193" s="4"/>
      <c r="I15193" s="4"/>
      <c r="J15193" s="4"/>
      <c r="K15193" s="4"/>
      <c r="L15193" s="4"/>
      <c r="M15193" s="4"/>
    </row>
    <row r="15194" spans="6:13" x14ac:dyDescent="0.2">
      <c r="F15194" s="4"/>
      <c r="G15194" s="4"/>
      <c r="H15194" s="4"/>
      <c r="I15194" s="4"/>
      <c r="J15194" s="4"/>
      <c r="K15194" s="4"/>
      <c r="L15194" s="4"/>
      <c r="M15194" s="4"/>
    </row>
    <row r="15195" spans="6:13" x14ac:dyDescent="0.2">
      <c r="F15195" s="4"/>
      <c r="G15195" s="4"/>
      <c r="H15195" s="4"/>
      <c r="I15195" s="4"/>
      <c r="J15195" s="4"/>
      <c r="K15195" s="4"/>
      <c r="L15195" s="4"/>
      <c r="M15195" s="4"/>
    </row>
    <row r="15196" spans="6:13" x14ac:dyDescent="0.2">
      <c r="F15196" s="4"/>
      <c r="G15196" s="4"/>
      <c r="H15196" s="4"/>
      <c r="I15196" s="4"/>
      <c r="J15196" s="4"/>
      <c r="K15196" s="4"/>
      <c r="L15196" s="4"/>
      <c r="M15196" s="4"/>
    </row>
    <row r="15197" spans="6:13" x14ac:dyDescent="0.2">
      <c r="F15197" s="4"/>
      <c r="G15197" s="4"/>
      <c r="H15197" s="4"/>
      <c r="I15197" s="4"/>
      <c r="J15197" s="4"/>
      <c r="K15197" s="4"/>
      <c r="L15197" s="4"/>
      <c r="M15197" s="4"/>
    </row>
    <row r="15198" spans="6:13" x14ac:dyDescent="0.2">
      <c r="F15198" s="4"/>
      <c r="G15198" s="4"/>
      <c r="H15198" s="4"/>
      <c r="I15198" s="4"/>
      <c r="J15198" s="4"/>
      <c r="K15198" s="4"/>
      <c r="L15198" s="4"/>
      <c r="M15198" s="4"/>
    </row>
    <row r="15199" spans="6:13" x14ac:dyDescent="0.2">
      <c r="F15199" s="4"/>
      <c r="G15199" s="4"/>
      <c r="H15199" s="4"/>
      <c r="I15199" s="4"/>
      <c r="J15199" s="4"/>
      <c r="K15199" s="4"/>
      <c r="L15199" s="4"/>
      <c r="M15199" s="4"/>
    </row>
    <row r="15200" spans="6:13" x14ac:dyDescent="0.2">
      <c r="F15200" s="4"/>
      <c r="G15200" s="4"/>
      <c r="H15200" s="4"/>
      <c r="I15200" s="4"/>
      <c r="J15200" s="4"/>
      <c r="K15200" s="4"/>
      <c r="L15200" s="4"/>
      <c r="M15200" s="4"/>
    </row>
    <row r="15201" spans="6:13" x14ac:dyDescent="0.2">
      <c r="F15201" s="4"/>
      <c r="G15201" s="4"/>
      <c r="H15201" s="4"/>
      <c r="I15201" s="4"/>
      <c r="J15201" s="4"/>
      <c r="K15201" s="4"/>
      <c r="L15201" s="4"/>
      <c r="M15201" s="4"/>
    </row>
    <row r="15202" spans="6:13" x14ac:dyDescent="0.2">
      <c r="F15202" s="4"/>
      <c r="G15202" s="4"/>
      <c r="H15202" s="4"/>
      <c r="I15202" s="4"/>
      <c r="J15202" s="4"/>
      <c r="K15202" s="4"/>
      <c r="L15202" s="4"/>
      <c r="M15202" s="4"/>
    </row>
    <row r="15203" spans="6:13" x14ac:dyDescent="0.2">
      <c r="F15203" s="4"/>
      <c r="G15203" s="4"/>
      <c r="H15203" s="4"/>
      <c r="I15203" s="4"/>
      <c r="J15203" s="4"/>
      <c r="K15203" s="4"/>
      <c r="L15203" s="4"/>
      <c r="M15203" s="4"/>
    </row>
    <row r="15204" spans="6:13" x14ac:dyDescent="0.2">
      <c r="F15204" s="4"/>
      <c r="G15204" s="4"/>
      <c r="H15204" s="4"/>
      <c r="I15204" s="4"/>
      <c r="J15204" s="4"/>
      <c r="K15204" s="4"/>
      <c r="L15204" s="4"/>
      <c r="M15204" s="4"/>
    </row>
    <row r="15205" spans="6:13" x14ac:dyDescent="0.2">
      <c r="F15205" s="4"/>
      <c r="G15205" s="4"/>
      <c r="H15205" s="4"/>
      <c r="I15205" s="4"/>
      <c r="J15205" s="4"/>
      <c r="K15205" s="4"/>
      <c r="L15205" s="4"/>
      <c r="M15205" s="4"/>
    </row>
    <row r="15206" spans="6:13" x14ac:dyDescent="0.2">
      <c r="F15206" s="4"/>
      <c r="G15206" s="4"/>
      <c r="H15206" s="4"/>
      <c r="I15206" s="4"/>
      <c r="J15206" s="4"/>
      <c r="K15206" s="4"/>
      <c r="L15206" s="4"/>
      <c r="M15206" s="4"/>
    </row>
    <row r="15207" spans="6:13" x14ac:dyDescent="0.2">
      <c r="F15207" s="4"/>
      <c r="G15207" s="4"/>
      <c r="H15207" s="4"/>
      <c r="I15207" s="4"/>
      <c r="J15207" s="4"/>
      <c r="K15207" s="4"/>
      <c r="L15207" s="4"/>
      <c r="M15207" s="4"/>
    </row>
    <row r="15208" spans="6:13" x14ac:dyDescent="0.2">
      <c r="F15208" s="4"/>
      <c r="G15208" s="4"/>
      <c r="H15208" s="4"/>
      <c r="I15208" s="4"/>
      <c r="J15208" s="4"/>
      <c r="K15208" s="4"/>
      <c r="L15208" s="4"/>
      <c r="M15208" s="4"/>
    </row>
    <row r="15209" spans="6:13" x14ac:dyDescent="0.2">
      <c r="F15209" s="4"/>
      <c r="G15209" s="4"/>
      <c r="H15209" s="4"/>
      <c r="I15209" s="4"/>
      <c r="J15209" s="4"/>
      <c r="K15209" s="4"/>
      <c r="L15209" s="4"/>
      <c r="M15209" s="4"/>
    </row>
    <row r="15210" spans="6:13" x14ac:dyDescent="0.2">
      <c r="F15210" s="4"/>
      <c r="G15210" s="4"/>
      <c r="H15210" s="4"/>
      <c r="I15210" s="4"/>
      <c r="J15210" s="4"/>
      <c r="K15210" s="4"/>
      <c r="L15210" s="4"/>
      <c r="M15210" s="4"/>
    </row>
    <row r="15211" spans="6:13" x14ac:dyDescent="0.2">
      <c r="F15211" s="4"/>
      <c r="G15211" s="4"/>
      <c r="H15211" s="4"/>
      <c r="I15211" s="4"/>
      <c r="J15211" s="4"/>
      <c r="K15211" s="4"/>
      <c r="L15211" s="4"/>
      <c r="M15211" s="4"/>
    </row>
    <row r="15212" spans="6:13" x14ac:dyDescent="0.2">
      <c r="F15212" s="4"/>
      <c r="G15212" s="4"/>
      <c r="H15212" s="4"/>
      <c r="I15212" s="4"/>
      <c r="J15212" s="4"/>
      <c r="K15212" s="4"/>
      <c r="L15212" s="4"/>
      <c r="M15212" s="4"/>
    </row>
    <row r="15213" spans="6:13" x14ac:dyDescent="0.2">
      <c r="F15213" s="4"/>
      <c r="G15213" s="4"/>
      <c r="H15213" s="4"/>
      <c r="I15213" s="4"/>
      <c r="J15213" s="4"/>
      <c r="K15213" s="4"/>
      <c r="L15213" s="4"/>
      <c r="M15213" s="4"/>
    </row>
    <row r="15214" spans="6:13" x14ac:dyDescent="0.2">
      <c r="F15214" s="4"/>
      <c r="G15214" s="4"/>
      <c r="H15214" s="4"/>
      <c r="I15214" s="4"/>
      <c r="J15214" s="4"/>
      <c r="K15214" s="4"/>
      <c r="L15214" s="4"/>
      <c r="M15214" s="4"/>
    </row>
    <row r="15215" spans="6:13" x14ac:dyDescent="0.2">
      <c r="F15215" s="4"/>
      <c r="G15215" s="4"/>
      <c r="H15215" s="4"/>
      <c r="I15215" s="4"/>
      <c r="J15215" s="4"/>
      <c r="K15215" s="4"/>
      <c r="L15215" s="4"/>
      <c r="M15215" s="4"/>
    </row>
    <row r="15216" spans="6:13" x14ac:dyDescent="0.2">
      <c r="F15216" s="4"/>
      <c r="G15216" s="4"/>
      <c r="H15216" s="4"/>
      <c r="I15216" s="4"/>
      <c r="J15216" s="4"/>
      <c r="K15216" s="4"/>
      <c r="L15216" s="4"/>
      <c r="M15216" s="4"/>
    </row>
    <row r="15217" spans="6:13" x14ac:dyDescent="0.2">
      <c r="F15217" s="4"/>
      <c r="G15217" s="4"/>
      <c r="H15217" s="4"/>
      <c r="I15217" s="4"/>
      <c r="J15217" s="4"/>
      <c r="K15217" s="4"/>
      <c r="L15217" s="4"/>
      <c r="M15217" s="4"/>
    </row>
    <row r="15218" spans="6:13" x14ac:dyDescent="0.2">
      <c r="F15218" s="4"/>
      <c r="G15218" s="4"/>
      <c r="H15218" s="4"/>
      <c r="I15218" s="4"/>
      <c r="J15218" s="4"/>
      <c r="K15218" s="4"/>
      <c r="L15218" s="4"/>
      <c r="M15218" s="4"/>
    </row>
    <row r="15219" spans="6:13" x14ac:dyDescent="0.2">
      <c r="F15219" s="4"/>
      <c r="G15219" s="4"/>
      <c r="H15219" s="4"/>
      <c r="I15219" s="4"/>
      <c r="J15219" s="4"/>
      <c r="K15219" s="4"/>
      <c r="L15219" s="4"/>
      <c r="M15219" s="4"/>
    </row>
    <row r="15220" spans="6:13" x14ac:dyDescent="0.2">
      <c r="F15220" s="4"/>
      <c r="G15220" s="4"/>
      <c r="H15220" s="4"/>
      <c r="I15220" s="4"/>
      <c r="J15220" s="4"/>
      <c r="K15220" s="4"/>
      <c r="L15220" s="4"/>
      <c r="M15220" s="4"/>
    </row>
    <row r="15221" spans="6:13" x14ac:dyDescent="0.2">
      <c r="F15221" s="4"/>
      <c r="G15221" s="4"/>
      <c r="H15221" s="4"/>
      <c r="I15221" s="4"/>
      <c r="J15221" s="4"/>
      <c r="K15221" s="4"/>
      <c r="L15221" s="4"/>
      <c r="M15221" s="4"/>
    </row>
    <row r="15222" spans="6:13" x14ac:dyDescent="0.2">
      <c r="F15222" s="4"/>
      <c r="G15222" s="4"/>
      <c r="H15222" s="4"/>
      <c r="I15222" s="4"/>
      <c r="J15222" s="4"/>
      <c r="K15222" s="4"/>
      <c r="L15222" s="4"/>
      <c r="M15222" s="4"/>
    </row>
    <row r="15223" spans="6:13" x14ac:dyDescent="0.2">
      <c r="F15223" s="4"/>
      <c r="G15223" s="4"/>
      <c r="H15223" s="4"/>
      <c r="I15223" s="4"/>
      <c r="J15223" s="4"/>
      <c r="K15223" s="4"/>
      <c r="L15223" s="4"/>
      <c r="M15223" s="4"/>
    </row>
    <row r="15224" spans="6:13" x14ac:dyDescent="0.2">
      <c r="F15224" s="4"/>
      <c r="G15224" s="4"/>
      <c r="H15224" s="4"/>
      <c r="I15224" s="4"/>
      <c r="J15224" s="4"/>
      <c r="K15224" s="4"/>
      <c r="L15224" s="4"/>
      <c r="M15224" s="4"/>
    </row>
    <row r="15225" spans="6:13" x14ac:dyDescent="0.2">
      <c r="F15225" s="4"/>
      <c r="G15225" s="4"/>
      <c r="H15225" s="4"/>
      <c r="I15225" s="4"/>
      <c r="J15225" s="4"/>
      <c r="K15225" s="4"/>
      <c r="L15225" s="4"/>
      <c r="M15225" s="4"/>
    </row>
    <row r="15226" spans="6:13" x14ac:dyDescent="0.2">
      <c r="F15226" s="4"/>
      <c r="G15226" s="4"/>
      <c r="H15226" s="4"/>
      <c r="I15226" s="4"/>
      <c r="J15226" s="4"/>
      <c r="K15226" s="4"/>
      <c r="L15226" s="4"/>
      <c r="M15226" s="4"/>
    </row>
    <row r="15227" spans="6:13" x14ac:dyDescent="0.2">
      <c r="F15227" s="4"/>
      <c r="G15227" s="4"/>
      <c r="H15227" s="4"/>
      <c r="I15227" s="4"/>
      <c r="J15227" s="4"/>
      <c r="K15227" s="4"/>
      <c r="L15227" s="4"/>
      <c r="M15227" s="4"/>
    </row>
    <row r="15228" spans="6:13" x14ac:dyDescent="0.2">
      <c r="F15228" s="4"/>
      <c r="G15228" s="4"/>
      <c r="H15228" s="4"/>
      <c r="I15228" s="4"/>
      <c r="J15228" s="4"/>
      <c r="K15228" s="4"/>
      <c r="L15228" s="4"/>
      <c r="M15228" s="4"/>
    </row>
    <row r="15229" spans="6:13" x14ac:dyDescent="0.2">
      <c r="F15229" s="4"/>
      <c r="G15229" s="4"/>
      <c r="H15229" s="4"/>
      <c r="I15229" s="4"/>
      <c r="J15229" s="4"/>
      <c r="K15229" s="4"/>
      <c r="L15229" s="4"/>
      <c r="M15229" s="4"/>
    </row>
    <row r="15230" spans="6:13" x14ac:dyDescent="0.2">
      <c r="F15230" s="4"/>
      <c r="G15230" s="4"/>
      <c r="H15230" s="4"/>
      <c r="I15230" s="4"/>
      <c r="J15230" s="4"/>
      <c r="K15230" s="4"/>
      <c r="L15230" s="4"/>
      <c r="M15230" s="4"/>
    </row>
    <row r="15231" spans="6:13" x14ac:dyDescent="0.2">
      <c r="F15231" s="4"/>
      <c r="G15231" s="4"/>
      <c r="H15231" s="4"/>
      <c r="I15231" s="4"/>
      <c r="J15231" s="4"/>
      <c r="K15231" s="4"/>
      <c r="L15231" s="4"/>
      <c r="M15231" s="4"/>
    </row>
    <row r="15232" spans="6:13" x14ac:dyDescent="0.2">
      <c r="F15232" s="4"/>
      <c r="G15232" s="4"/>
      <c r="H15232" s="4"/>
      <c r="I15232" s="4"/>
      <c r="J15232" s="4"/>
      <c r="K15232" s="4"/>
      <c r="L15232" s="4"/>
      <c r="M15232" s="4"/>
    </row>
    <row r="15233" spans="6:13" x14ac:dyDescent="0.2">
      <c r="F15233" s="4"/>
      <c r="G15233" s="4"/>
      <c r="H15233" s="4"/>
      <c r="I15233" s="4"/>
      <c r="J15233" s="4"/>
      <c r="K15233" s="4"/>
      <c r="L15233" s="4"/>
      <c r="M15233" s="4"/>
    </row>
    <row r="15234" spans="6:13" x14ac:dyDescent="0.2">
      <c r="F15234" s="4"/>
      <c r="G15234" s="4"/>
      <c r="H15234" s="4"/>
      <c r="I15234" s="4"/>
      <c r="J15234" s="4"/>
      <c r="K15234" s="4"/>
      <c r="L15234" s="4"/>
      <c r="M15234" s="4"/>
    </row>
    <row r="15235" spans="6:13" x14ac:dyDescent="0.2">
      <c r="F15235" s="4"/>
      <c r="G15235" s="4"/>
      <c r="H15235" s="4"/>
      <c r="I15235" s="4"/>
      <c r="J15235" s="4"/>
      <c r="K15235" s="4"/>
      <c r="L15235" s="4"/>
      <c r="M15235" s="4"/>
    </row>
    <row r="15236" spans="6:13" x14ac:dyDescent="0.2">
      <c r="F15236" s="4"/>
      <c r="G15236" s="4"/>
      <c r="H15236" s="4"/>
      <c r="I15236" s="4"/>
      <c r="J15236" s="4"/>
      <c r="K15236" s="4"/>
      <c r="L15236" s="4"/>
      <c r="M15236" s="4"/>
    </row>
    <row r="15237" spans="6:13" x14ac:dyDescent="0.2">
      <c r="F15237" s="4"/>
      <c r="G15237" s="4"/>
      <c r="H15237" s="4"/>
      <c r="I15237" s="4"/>
      <c r="J15237" s="4"/>
      <c r="K15237" s="4"/>
      <c r="L15237" s="4"/>
      <c r="M15237" s="4"/>
    </row>
    <row r="15238" spans="6:13" x14ac:dyDescent="0.2">
      <c r="F15238" s="4"/>
      <c r="G15238" s="4"/>
      <c r="H15238" s="4"/>
      <c r="I15238" s="4"/>
      <c r="J15238" s="4"/>
      <c r="K15238" s="4"/>
      <c r="L15238" s="4"/>
      <c r="M15238" s="4"/>
    </row>
    <row r="15239" spans="6:13" x14ac:dyDescent="0.2">
      <c r="F15239" s="4"/>
      <c r="G15239" s="4"/>
      <c r="H15239" s="4"/>
      <c r="I15239" s="4"/>
      <c r="J15239" s="4"/>
      <c r="K15239" s="4"/>
      <c r="L15239" s="4"/>
      <c r="M15239" s="4"/>
    </row>
    <row r="15240" spans="6:13" x14ac:dyDescent="0.2">
      <c r="F15240" s="4"/>
      <c r="G15240" s="4"/>
      <c r="H15240" s="4"/>
      <c r="I15240" s="4"/>
      <c r="J15240" s="4"/>
      <c r="K15240" s="4"/>
      <c r="L15240" s="4"/>
      <c r="M15240" s="4"/>
    </row>
    <row r="15241" spans="6:13" x14ac:dyDescent="0.2">
      <c r="F15241" s="4"/>
      <c r="G15241" s="4"/>
      <c r="H15241" s="4"/>
      <c r="I15241" s="4"/>
      <c r="J15241" s="4"/>
      <c r="K15241" s="4"/>
      <c r="L15241" s="4"/>
      <c r="M15241" s="4"/>
    </row>
    <row r="15242" spans="6:13" x14ac:dyDescent="0.2">
      <c r="F15242" s="4"/>
      <c r="G15242" s="4"/>
      <c r="H15242" s="4"/>
      <c r="I15242" s="4"/>
      <c r="J15242" s="4"/>
      <c r="K15242" s="4"/>
      <c r="L15242" s="4"/>
      <c r="M15242" s="4"/>
    </row>
    <row r="15243" spans="6:13" x14ac:dyDescent="0.2">
      <c r="F15243" s="4"/>
      <c r="G15243" s="4"/>
      <c r="H15243" s="4"/>
      <c r="I15243" s="4"/>
      <c r="J15243" s="4"/>
      <c r="K15243" s="4"/>
      <c r="L15243" s="4"/>
      <c r="M15243" s="4"/>
    </row>
    <row r="15244" spans="6:13" x14ac:dyDescent="0.2">
      <c r="F15244" s="4"/>
      <c r="G15244" s="4"/>
      <c r="H15244" s="4"/>
      <c r="I15244" s="4"/>
      <c r="J15244" s="4"/>
      <c r="K15244" s="4"/>
      <c r="L15244" s="4"/>
      <c r="M15244" s="4"/>
    </row>
    <row r="15245" spans="6:13" x14ac:dyDescent="0.2">
      <c r="F15245" s="4"/>
      <c r="G15245" s="4"/>
      <c r="H15245" s="4"/>
      <c r="I15245" s="4"/>
      <c r="J15245" s="4"/>
      <c r="K15245" s="4"/>
      <c r="L15245" s="4"/>
      <c r="M15245" s="4"/>
    </row>
    <row r="15246" spans="6:13" x14ac:dyDescent="0.2">
      <c r="F15246" s="4"/>
      <c r="G15246" s="4"/>
      <c r="H15246" s="4"/>
      <c r="I15246" s="4"/>
      <c r="J15246" s="4"/>
      <c r="K15246" s="4"/>
      <c r="L15246" s="4"/>
      <c r="M15246" s="4"/>
    </row>
    <row r="15247" spans="6:13" x14ac:dyDescent="0.2">
      <c r="F15247" s="4"/>
      <c r="G15247" s="4"/>
      <c r="H15247" s="4"/>
      <c r="I15247" s="4"/>
      <c r="J15247" s="4"/>
      <c r="K15247" s="4"/>
      <c r="L15247" s="4"/>
      <c r="M15247" s="4"/>
    </row>
    <row r="15248" spans="6:13" x14ac:dyDescent="0.2">
      <c r="F15248" s="4"/>
      <c r="G15248" s="4"/>
      <c r="H15248" s="4"/>
      <c r="I15248" s="4"/>
      <c r="J15248" s="4"/>
      <c r="K15248" s="4"/>
      <c r="L15248" s="4"/>
      <c r="M15248" s="4"/>
    </row>
    <row r="15249" spans="6:13" x14ac:dyDescent="0.2">
      <c r="F15249" s="4"/>
      <c r="G15249" s="4"/>
      <c r="H15249" s="4"/>
      <c r="I15249" s="4"/>
      <c r="J15249" s="4"/>
      <c r="K15249" s="4"/>
      <c r="L15249" s="4"/>
      <c r="M15249" s="4"/>
    </row>
    <row r="15250" spans="6:13" x14ac:dyDescent="0.2">
      <c r="F15250" s="4"/>
      <c r="G15250" s="4"/>
      <c r="H15250" s="4"/>
      <c r="I15250" s="4"/>
      <c r="J15250" s="4"/>
      <c r="K15250" s="4"/>
      <c r="L15250" s="4"/>
      <c r="M15250" s="4"/>
    </row>
    <row r="15251" spans="6:13" x14ac:dyDescent="0.2">
      <c r="F15251" s="4"/>
      <c r="G15251" s="4"/>
      <c r="H15251" s="4"/>
      <c r="I15251" s="4"/>
      <c r="J15251" s="4"/>
      <c r="K15251" s="4"/>
      <c r="L15251" s="4"/>
      <c r="M15251" s="4"/>
    </row>
    <row r="15252" spans="6:13" x14ac:dyDescent="0.2">
      <c r="F15252" s="4"/>
      <c r="G15252" s="4"/>
      <c r="H15252" s="4"/>
      <c r="I15252" s="4"/>
      <c r="J15252" s="4"/>
      <c r="K15252" s="4"/>
      <c r="L15252" s="4"/>
      <c r="M15252" s="4"/>
    </row>
    <row r="15253" spans="6:13" x14ac:dyDescent="0.2">
      <c r="F15253" s="4"/>
      <c r="G15253" s="4"/>
      <c r="H15253" s="4"/>
      <c r="I15253" s="4"/>
      <c r="J15253" s="4"/>
      <c r="K15253" s="4"/>
      <c r="L15253" s="4"/>
      <c r="M15253" s="4"/>
    </row>
    <row r="15254" spans="6:13" x14ac:dyDescent="0.2">
      <c r="F15254" s="4"/>
      <c r="G15254" s="4"/>
      <c r="H15254" s="4"/>
      <c r="I15254" s="4"/>
      <c r="J15254" s="4"/>
      <c r="K15254" s="4"/>
      <c r="L15254" s="4"/>
      <c r="M15254" s="4"/>
    </row>
    <row r="15255" spans="6:13" x14ac:dyDescent="0.2">
      <c r="F15255" s="4"/>
      <c r="G15255" s="4"/>
      <c r="H15255" s="4"/>
      <c r="I15255" s="4"/>
      <c r="J15255" s="4"/>
      <c r="K15255" s="4"/>
      <c r="L15255" s="4"/>
      <c r="M15255" s="4"/>
    </row>
    <row r="15256" spans="6:13" x14ac:dyDescent="0.2">
      <c r="F15256" s="4"/>
      <c r="G15256" s="4"/>
      <c r="H15256" s="4"/>
      <c r="I15256" s="4"/>
      <c r="J15256" s="4"/>
      <c r="K15256" s="4"/>
      <c r="L15256" s="4"/>
      <c r="M15256" s="4"/>
    </row>
    <row r="15257" spans="6:13" x14ac:dyDescent="0.2">
      <c r="F15257" s="4"/>
      <c r="G15257" s="4"/>
      <c r="H15257" s="4"/>
      <c r="I15257" s="4"/>
      <c r="J15257" s="4"/>
      <c r="K15257" s="4"/>
      <c r="L15257" s="4"/>
      <c r="M15257" s="4"/>
    </row>
    <row r="15258" spans="6:13" x14ac:dyDescent="0.2">
      <c r="F15258" s="4"/>
      <c r="G15258" s="4"/>
      <c r="H15258" s="4"/>
      <c r="I15258" s="4"/>
      <c r="J15258" s="4"/>
      <c r="K15258" s="4"/>
      <c r="L15258" s="4"/>
      <c r="M15258" s="4"/>
    </row>
    <row r="15259" spans="6:13" x14ac:dyDescent="0.2">
      <c r="F15259" s="4"/>
      <c r="G15259" s="4"/>
      <c r="H15259" s="4"/>
      <c r="I15259" s="4"/>
      <c r="J15259" s="4"/>
      <c r="K15259" s="4"/>
      <c r="L15259" s="4"/>
      <c r="M15259" s="4"/>
    </row>
    <row r="15260" spans="6:13" x14ac:dyDescent="0.2">
      <c r="F15260" s="4"/>
      <c r="G15260" s="4"/>
      <c r="H15260" s="4"/>
      <c r="I15260" s="4"/>
      <c r="J15260" s="4"/>
      <c r="K15260" s="4"/>
      <c r="L15260" s="4"/>
      <c r="M15260" s="4"/>
    </row>
    <row r="15261" spans="6:13" x14ac:dyDescent="0.2">
      <c r="F15261" s="4"/>
      <c r="G15261" s="4"/>
      <c r="H15261" s="4"/>
      <c r="I15261" s="4"/>
      <c r="J15261" s="4"/>
      <c r="K15261" s="4"/>
      <c r="L15261" s="4"/>
      <c r="M15261" s="4"/>
    </row>
    <row r="15262" spans="6:13" x14ac:dyDescent="0.2">
      <c r="F15262" s="4"/>
      <c r="G15262" s="4"/>
      <c r="H15262" s="4"/>
      <c r="I15262" s="4"/>
      <c r="J15262" s="4"/>
      <c r="K15262" s="4"/>
      <c r="L15262" s="4"/>
      <c r="M15262" s="4"/>
    </row>
    <row r="15263" spans="6:13" x14ac:dyDescent="0.2">
      <c r="F15263" s="4"/>
      <c r="G15263" s="4"/>
      <c r="H15263" s="4"/>
      <c r="I15263" s="4"/>
      <c r="J15263" s="4"/>
      <c r="K15263" s="4"/>
      <c r="L15263" s="4"/>
      <c r="M15263" s="4"/>
    </row>
    <row r="15264" spans="6:13" x14ac:dyDescent="0.2">
      <c r="F15264" s="4"/>
      <c r="G15264" s="4"/>
      <c r="H15264" s="4"/>
      <c r="I15264" s="4"/>
      <c r="J15264" s="4"/>
      <c r="K15264" s="4"/>
      <c r="L15264" s="4"/>
      <c r="M15264" s="4"/>
    </row>
    <row r="15265" spans="6:13" x14ac:dyDescent="0.2">
      <c r="F15265" s="4"/>
      <c r="G15265" s="4"/>
      <c r="H15265" s="4"/>
      <c r="I15265" s="4"/>
      <c r="J15265" s="4"/>
      <c r="K15265" s="4"/>
      <c r="L15265" s="4"/>
      <c r="M15265" s="4"/>
    </row>
    <row r="15266" spans="6:13" x14ac:dyDescent="0.2">
      <c r="F15266" s="4"/>
      <c r="G15266" s="4"/>
      <c r="H15266" s="4"/>
      <c r="I15266" s="4"/>
      <c r="J15266" s="4"/>
      <c r="K15266" s="4"/>
      <c r="L15266" s="4"/>
      <c r="M15266" s="4"/>
    </row>
    <row r="15267" spans="6:13" x14ac:dyDescent="0.2">
      <c r="F15267" s="4"/>
      <c r="G15267" s="4"/>
      <c r="H15267" s="4"/>
      <c r="I15267" s="4"/>
      <c r="J15267" s="4"/>
      <c r="K15267" s="4"/>
      <c r="L15267" s="4"/>
      <c r="M15267" s="4"/>
    </row>
    <row r="15268" spans="6:13" x14ac:dyDescent="0.2">
      <c r="F15268" s="4"/>
      <c r="G15268" s="4"/>
      <c r="H15268" s="4"/>
      <c r="I15268" s="4"/>
      <c r="J15268" s="4"/>
      <c r="K15268" s="4"/>
      <c r="L15268" s="4"/>
      <c r="M15268" s="4"/>
    </row>
    <row r="15269" spans="6:13" x14ac:dyDescent="0.2">
      <c r="F15269" s="4"/>
      <c r="G15269" s="4"/>
      <c r="H15269" s="4"/>
      <c r="I15269" s="4"/>
      <c r="J15269" s="4"/>
      <c r="K15269" s="4"/>
      <c r="L15269" s="4"/>
      <c r="M15269" s="4"/>
    </row>
    <row r="15270" spans="6:13" x14ac:dyDescent="0.2">
      <c r="F15270" s="4"/>
      <c r="G15270" s="4"/>
      <c r="H15270" s="4"/>
      <c r="I15270" s="4"/>
      <c r="J15270" s="4"/>
      <c r="K15270" s="4"/>
      <c r="L15270" s="4"/>
      <c r="M15270" s="4"/>
    </row>
    <row r="15271" spans="6:13" x14ac:dyDescent="0.2">
      <c r="F15271" s="4"/>
      <c r="G15271" s="4"/>
      <c r="H15271" s="4"/>
      <c r="I15271" s="4"/>
      <c r="J15271" s="4"/>
      <c r="K15271" s="4"/>
      <c r="L15271" s="4"/>
      <c r="M15271" s="4"/>
    </row>
    <row r="15272" spans="6:13" x14ac:dyDescent="0.2">
      <c r="F15272" s="4"/>
      <c r="G15272" s="4"/>
      <c r="H15272" s="4"/>
      <c r="I15272" s="4"/>
      <c r="J15272" s="4"/>
      <c r="K15272" s="4"/>
      <c r="L15272" s="4"/>
      <c r="M15272" s="4"/>
    </row>
    <row r="15273" spans="6:13" x14ac:dyDescent="0.2">
      <c r="F15273" s="4"/>
      <c r="G15273" s="4"/>
      <c r="H15273" s="4"/>
      <c r="I15273" s="4"/>
      <c r="J15273" s="4"/>
      <c r="K15273" s="4"/>
      <c r="L15273" s="4"/>
      <c r="M15273" s="4"/>
    </row>
    <row r="15274" spans="6:13" x14ac:dyDescent="0.2">
      <c r="F15274" s="4"/>
      <c r="G15274" s="4"/>
      <c r="H15274" s="4"/>
      <c r="I15274" s="4"/>
      <c r="J15274" s="4"/>
      <c r="K15274" s="4"/>
      <c r="L15274" s="4"/>
      <c r="M15274" s="4"/>
    </row>
    <row r="15275" spans="6:13" x14ac:dyDescent="0.2">
      <c r="F15275" s="4"/>
      <c r="G15275" s="4"/>
      <c r="H15275" s="4"/>
      <c r="I15275" s="4"/>
      <c r="J15275" s="4"/>
      <c r="K15275" s="4"/>
      <c r="L15275" s="4"/>
      <c r="M15275" s="4"/>
    </row>
    <row r="15276" spans="6:13" x14ac:dyDescent="0.2">
      <c r="F15276" s="4"/>
      <c r="G15276" s="4"/>
      <c r="H15276" s="4"/>
      <c r="I15276" s="4"/>
      <c r="J15276" s="4"/>
      <c r="K15276" s="4"/>
      <c r="L15276" s="4"/>
      <c r="M15276" s="4"/>
    </row>
    <row r="15277" spans="6:13" x14ac:dyDescent="0.2">
      <c r="F15277" s="4"/>
      <c r="G15277" s="4"/>
      <c r="H15277" s="4"/>
      <c r="I15277" s="4"/>
      <c r="J15277" s="4"/>
      <c r="K15277" s="4"/>
      <c r="L15277" s="4"/>
      <c r="M15277" s="4"/>
    </row>
    <row r="15278" spans="6:13" x14ac:dyDescent="0.2">
      <c r="F15278" s="4"/>
      <c r="G15278" s="4"/>
      <c r="H15278" s="4"/>
      <c r="I15278" s="4"/>
      <c r="J15278" s="4"/>
      <c r="K15278" s="4"/>
      <c r="L15278" s="4"/>
      <c r="M15278" s="4"/>
    </row>
    <row r="15279" spans="6:13" x14ac:dyDescent="0.2">
      <c r="F15279" s="4"/>
      <c r="G15279" s="4"/>
      <c r="H15279" s="4"/>
      <c r="I15279" s="4"/>
      <c r="J15279" s="4"/>
      <c r="K15279" s="4"/>
      <c r="L15279" s="4"/>
      <c r="M15279" s="4"/>
    </row>
    <row r="15280" spans="6:13" x14ac:dyDescent="0.2">
      <c r="F15280" s="4"/>
      <c r="G15280" s="4"/>
      <c r="H15280" s="4"/>
      <c r="I15280" s="4"/>
      <c r="J15280" s="4"/>
      <c r="K15280" s="4"/>
      <c r="L15280" s="4"/>
      <c r="M15280" s="4"/>
    </row>
    <row r="15281" spans="6:13" x14ac:dyDescent="0.2">
      <c r="F15281" s="4"/>
      <c r="G15281" s="4"/>
      <c r="H15281" s="4"/>
      <c r="I15281" s="4"/>
      <c r="J15281" s="4"/>
      <c r="K15281" s="4"/>
      <c r="L15281" s="4"/>
      <c r="M15281" s="4"/>
    </row>
    <row r="15282" spans="6:13" x14ac:dyDescent="0.2">
      <c r="F15282" s="4"/>
      <c r="G15282" s="4"/>
      <c r="H15282" s="4"/>
      <c r="I15282" s="4"/>
      <c r="J15282" s="4"/>
      <c r="K15282" s="4"/>
      <c r="L15282" s="4"/>
      <c r="M15282" s="4"/>
    </row>
    <row r="15283" spans="6:13" x14ac:dyDescent="0.2">
      <c r="F15283" s="4"/>
      <c r="G15283" s="4"/>
      <c r="H15283" s="4"/>
      <c r="I15283" s="4"/>
      <c r="J15283" s="4"/>
      <c r="K15283" s="4"/>
      <c r="L15283" s="4"/>
      <c r="M15283" s="4"/>
    </row>
    <row r="15284" spans="6:13" x14ac:dyDescent="0.2">
      <c r="F15284" s="4"/>
      <c r="G15284" s="4"/>
      <c r="H15284" s="4"/>
      <c r="I15284" s="4"/>
      <c r="J15284" s="4"/>
      <c r="K15284" s="4"/>
      <c r="L15284" s="4"/>
      <c r="M15284" s="4"/>
    </row>
    <row r="15285" spans="6:13" x14ac:dyDescent="0.2">
      <c r="F15285" s="4"/>
      <c r="G15285" s="4"/>
      <c r="H15285" s="4"/>
      <c r="I15285" s="4"/>
      <c r="J15285" s="4"/>
      <c r="K15285" s="4"/>
      <c r="L15285" s="4"/>
      <c r="M15285" s="4"/>
    </row>
    <row r="15286" spans="6:13" x14ac:dyDescent="0.2">
      <c r="F15286" s="4"/>
      <c r="G15286" s="4"/>
      <c r="H15286" s="4"/>
      <c r="I15286" s="4"/>
      <c r="J15286" s="4"/>
      <c r="K15286" s="4"/>
      <c r="L15286" s="4"/>
      <c r="M15286" s="4"/>
    </row>
    <row r="15287" spans="6:13" x14ac:dyDescent="0.2">
      <c r="F15287" s="4"/>
      <c r="G15287" s="4"/>
      <c r="H15287" s="4"/>
      <c r="I15287" s="4"/>
      <c r="J15287" s="4"/>
      <c r="K15287" s="4"/>
      <c r="L15287" s="4"/>
      <c r="M15287" s="4"/>
    </row>
    <row r="15288" spans="6:13" x14ac:dyDescent="0.2">
      <c r="F15288" s="4"/>
      <c r="G15288" s="4"/>
      <c r="H15288" s="4"/>
      <c r="I15288" s="4"/>
      <c r="J15288" s="4"/>
      <c r="K15288" s="4"/>
      <c r="L15288" s="4"/>
      <c r="M15288" s="4"/>
    </row>
    <row r="15289" spans="6:13" x14ac:dyDescent="0.2">
      <c r="F15289" s="4"/>
      <c r="G15289" s="4"/>
      <c r="H15289" s="4"/>
      <c r="I15289" s="4"/>
      <c r="J15289" s="4"/>
      <c r="K15289" s="4"/>
      <c r="L15289" s="4"/>
      <c r="M15289" s="4"/>
    </row>
    <row r="15290" spans="6:13" x14ac:dyDescent="0.2">
      <c r="F15290" s="4"/>
      <c r="G15290" s="4"/>
      <c r="H15290" s="4"/>
      <c r="I15290" s="4"/>
      <c r="J15290" s="4"/>
      <c r="K15290" s="4"/>
      <c r="L15290" s="4"/>
      <c r="M15290" s="4"/>
    </row>
    <row r="15291" spans="6:13" x14ac:dyDescent="0.2">
      <c r="F15291" s="4"/>
      <c r="G15291" s="4"/>
      <c r="H15291" s="4"/>
      <c r="I15291" s="4"/>
      <c r="J15291" s="4"/>
      <c r="K15291" s="4"/>
      <c r="L15291" s="4"/>
      <c r="M15291" s="4"/>
    </row>
    <row r="15292" spans="6:13" x14ac:dyDescent="0.2">
      <c r="F15292" s="4"/>
      <c r="G15292" s="4"/>
      <c r="H15292" s="4"/>
      <c r="I15292" s="4"/>
      <c r="J15292" s="4"/>
      <c r="K15292" s="4"/>
      <c r="L15292" s="4"/>
      <c r="M15292" s="4"/>
    </row>
    <row r="15293" spans="6:13" x14ac:dyDescent="0.2">
      <c r="F15293" s="4"/>
      <c r="G15293" s="4"/>
      <c r="H15293" s="4"/>
      <c r="I15293" s="4"/>
      <c r="J15293" s="4"/>
      <c r="K15293" s="4"/>
      <c r="L15293" s="4"/>
      <c r="M15293" s="4"/>
    </row>
    <row r="15294" spans="6:13" x14ac:dyDescent="0.2">
      <c r="F15294" s="4"/>
      <c r="G15294" s="4"/>
      <c r="H15294" s="4"/>
      <c r="I15294" s="4"/>
      <c r="J15294" s="4"/>
      <c r="K15294" s="4"/>
      <c r="L15294" s="4"/>
      <c r="M15294" s="4"/>
    </row>
    <row r="15295" spans="6:13" x14ac:dyDescent="0.2">
      <c r="F15295" s="4"/>
      <c r="G15295" s="4"/>
      <c r="H15295" s="4"/>
      <c r="I15295" s="4"/>
      <c r="J15295" s="4"/>
      <c r="K15295" s="4"/>
      <c r="L15295" s="4"/>
      <c r="M15295" s="4"/>
    </row>
    <row r="15296" spans="6:13" x14ac:dyDescent="0.2">
      <c r="F15296" s="4"/>
      <c r="G15296" s="4"/>
      <c r="H15296" s="4"/>
      <c r="I15296" s="4"/>
      <c r="J15296" s="4"/>
      <c r="K15296" s="4"/>
      <c r="L15296" s="4"/>
      <c r="M15296" s="4"/>
    </row>
    <row r="15297" spans="6:13" x14ac:dyDescent="0.2">
      <c r="F15297" s="4"/>
      <c r="G15297" s="4"/>
      <c r="H15297" s="4"/>
      <c r="I15297" s="4"/>
      <c r="J15297" s="4"/>
      <c r="K15297" s="4"/>
      <c r="L15297" s="4"/>
      <c r="M15297" s="4"/>
    </row>
    <row r="15298" spans="6:13" x14ac:dyDescent="0.2">
      <c r="F15298" s="4"/>
      <c r="G15298" s="4"/>
      <c r="H15298" s="4"/>
      <c r="I15298" s="4"/>
      <c r="J15298" s="4"/>
      <c r="K15298" s="4"/>
      <c r="L15298" s="4"/>
      <c r="M15298" s="4"/>
    </row>
    <row r="15299" spans="6:13" x14ac:dyDescent="0.2">
      <c r="F15299" s="4"/>
      <c r="G15299" s="4"/>
      <c r="H15299" s="4"/>
      <c r="I15299" s="4"/>
      <c r="J15299" s="4"/>
      <c r="K15299" s="4"/>
      <c r="L15299" s="4"/>
      <c r="M15299" s="4"/>
    </row>
    <row r="15300" spans="6:13" x14ac:dyDescent="0.2">
      <c r="F15300" s="4"/>
      <c r="G15300" s="4"/>
      <c r="H15300" s="4"/>
      <c r="I15300" s="4"/>
      <c r="J15300" s="4"/>
      <c r="K15300" s="4"/>
      <c r="L15300" s="4"/>
      <c r="M15300" s="4"/>
    </row>
    <row r="15301" spans="6:13" x14ac:dyDescent="0.2">
      <c r="F15301" s="4"/>
      <c r="G15301" s="4"/>
      <c r="H15301" s="4"/>
      <c r="I15301" s="4"/>
      <c r="J15301" s="4"/>
      <c r="K15301" s="4"/>
      <c r="L15301" s="4"/>
      <c r="M15301" s="4"/>
    </row>
    <row r="15302" spans="6:13" x14ac:dyDescent="0.2">
      <c r="F15302" s="4"/>
      <c r="G15302" s="4"/>
      <c r="H15302" s="4"/>
      <c r="I15302" s="4"/>
      <c r="J15302" s="4"/>
      <c r="K15302" s="4"/>
      <c r="L15302" s="4"/>
      <c r="M15302" s="4"/>
    </row>
    <row r="15303" spans="6:13" x14ac:dyDescent="0.2">
      <c r="F15303" s="4"/>
      <c r="G15303" s="4"/>
      <c r="H15303" s="4"/>
      <c r="I15303" s="4"/>
      <c r="J15303" s="4"/>
      <c r="K15303" s="4"/>
      <c r="L15303" s="4"/>
      <c r="M15303" s="4"/>
    </row>
    <row r="15304" spans="6:13" x14ac:dyDescent="0.2">
      <c r="F15304" s="4"/>
      <c r="G15304" s="4"/>
      <c r="H15304" s="4"/>
      <c r="I15304" s="4"/>
      <c r="J15304" s="4"/>
      <c r="K15304" s="4"/>
      <c r="L15304" s="4"/>
      <c r="M15304" s="4"/>
    </row>
    <row r="15305" spans="6:13" x14ac:dyDescent="0.2">
      <c r="F15305" s="4"/>
      <c r="G15305" s="4"/>
      <c r="H15305" s="4"/>
      <c r="I15305" s="4"/>
      <c r="J15305" s="4"/>
      <c r="K15305" s="4"/>
      <c r="L15305" s="4"/>
      <c r="M15305" s="4"/>
    </row>
    <row r="15306" spans="6:13" x14ac:dyDescent="0.2">
      <c r="F15306" s="4"/>
      <c r="G15306" s="4"/>
      <c r="H15306" s="4"/>
      <c r="I15306" s="4"/>
      <c r="J15306" s="4"/>
      <c r="K15306" s="4"/>
      <c r="L15306" s="4"/>
      <c r="M15306" s="4"/>
    </row>
    <row r="15307" spans="6:13" x14ac:dyDescent="0.2">
      <c r="F15307" s="4"/>
      <c r="G15307" s="4"/>
      <c r="H15307" s="4"/>
      <c r="I15307" s="4"/>
      <c r="J15307" s="4"/>
      <c r="K15307" s="4"/>
      <c r="L15307" s="4"/>
      <c r="M15307" s="4"/>
    </row>
    <row r="15308" spans="6:13" x14ac:dyDescent="0.2">
      <c r="F15308" s="4"/>
      <c r="G15308" s="4"/>
      <c r="H15308" s="4"/>
      <c r="I15308" s="4"/>
      <c r="J15308" s="4"/>
      <c r="K15308" s="4"/>
      <c r="L15308" s="4"/>
      <c r="M15308" s="4"/>
    </row>
    <row r="15309" spans="6:13" x14ac:dyDescent="0.2">
      <c r="F15309" s="4"/>
      <c r="G15309" s="4"/>
      <c r="H15309" s="4"/>
      <c r="I15309" s="4"/>
      <c r="J15309" s="4"/>
      <c r="K15309" s="4"/>
      <c r="L15309" s="4"/>
      <c r="M15309" s="4"/>
    </row>
    <row r="15310" spans="6:13" x14ac:dyDescent="0.2">
      <c r="F15310" s="4"/>
      <c r="G15310" s="4"/>
      <c r="H15310" s="4"/>
      <c r="I15310" s="4"/>
      <c r="J15310" s="4"/>
      <c r="K15310" s="4"/>
      <c r="L15310" s="4"/>
      <c r="M15310" s="4"/>
    </row>
    <row r="15311" spans="6:13" x14ac:dyDescent="0.2">
      <c r="F15311" s="4"/>
      <c r="G15311" s="4"/>
      <c r="H15311" s="4"/>
      <c r="I15311" s="4"/>
      <c r="J15311" s="4"/>
      <c r="K15311" s="4"/>
      <c r="L15311" s="4"/>
      <c r="M15311" s="4"/>
    </row>
    <row r="15312" spans="6:13" x14ac:dyDescent="0.2">
      <c r="F15312" s="4"/>
      <c r="G15312" s="4"/>
      <c r="H15312" s="4"/>
      <c r="I15312" s="4"/>
      <c r="J15312" s="4"/>
      <c r="K15312" s="4"/>
      <c r="L15312" s="4"/>
      <c r="M15312" s="4"/>
    </row>
    <row r="15313" spans="6:13" x14ac:dyDescent="0.2">
      <c r="F15313" s="4"/>
      <c r="G15313" s="4"/>
      <c r="H15313" s="4"/>
      <c r="I15313" s="4"/>
      <c r="J15313" s="4"/>
      <c r="K15313" s="4"/>
      <c r="L15313" s="4"/>
      <c r="M15313" s="4"/>
    </row>
    <row r="15314" spans="6:13" x14ac:dyDescent="0.2">
      <c r="F15314" s="4"/>
      <c r="G15314" s="4"/>
      <c r="H15314" s="4"/>
      <c r="I15314" s="4"/>
      <c r="J15314" s="4"/>
      <c r="K15314" s="4"/>
      <c r="L15314" s="4"/>
      <c r="M15314" s="4"/>
    </row>
    <row r="15315" spans="6:13" x14ac:dyDescent="0.2">
      <c r="F15315" s="4"/>
      <c r="G15315" s="4"/>
      <c r="H15315" s="4"/>
      <c r="I15315" s="4"/>
      <c r="J15315" s="4"/>
      <c r="K15315" s="4"/>
      <c r="L15315" s="4"/>
      <c r="M15315" s="4"/>
    </row>
    <row r="15316" spans="6:13" x14ac:dyDescent="0.2">
      <c r="F15316" s="4"/>
      <c r="G15316" s="4"/>
      <c r="H15316" s="4"/>
      <c r="I15316" s="4"/>
      <c r="J15316" s="4"/>
      <c r="K15316" s="4"/>
      <c r="L15316" s="4"/>
      <c r="M15316" s="4"/>
    </row>
    <row r="15317" spans="6:13" x14ac:dyDescent="0.2">
      <c r="F15317" s="4"/>
      <c r="G15317" s="4"/>
      <c r="H15317" s="4"/>
      <c r="I15317" s="4"/>
      <c r="J15317" s="4"/>
      <c r="K15317" s="4"/>
      <c r="L15317" s="4"/>
      <c r="M15317" s="4"/>
    </row>
    <row r="15318" spans="6:13" x14ac:dyDescent="0.2">
      <c r="F15318" s="4"/>
      <c r="G15318" s="4"/>
      <c r="H15318" s="4"/>
      <c r="I15318" s="4"/>
      <c r="J15318" s="4"/>
      <c r="K15318" s="4"/>
      <c r="L15318" s="4"/>
      <c r="M15318" s="4"/>
    </row>
    <row r="15319" spans="6:13" x14ac:dyDescent="0.2">
      <c r="F15319" s="4"/>
      <c r="G15319" s="4"/>
      <c r="H15319" s="4"/>
      <c r="I15319" s="4"/>
      <c r="J15319" s="4"/>
      <c r="K15319" s="4"/>
      <c r="L15319" s="4"/>
      <c r="M15319" s="4"/>
    </row>
    <row r="15320" spans="6:13" x14ac:dyDescent="0.2">
      <c r="F15320" s="4"/>
      <c r="G15320" s="4"/>
      <c r="H15320" s="4"/>
      <c r="I15320" s="4"/>
      <c r="J15320" s="4"/>
      <c r="K15320" s="4"/>
      <c r="L15320" s="4"/>
      <c r="M15320" s="4"/>
    </row>
    <row r="15321" spans="6:13" x14ac:dyDescent="0.2">
      <c r="F15321" s="4"/>
      <c r="G15321" s="4"/>
      <c r="H15321" s="4"/>
      <c r="I15321" s="4"/>
      <c r="J15321" s="4"/>
      <c r="K15321" s="4"/>
      <c r="L15321" s="4"/>
      <c r="M15321" s="4"/>
    </row>
    <row r="15322" spans="6:13" x14ac:dyDescent="0.2">
      <c r="F15322" s="4"/>
      <c r="G15322" s="4"/>
      <c r="H15322" s="4"/>
      <c r="I15322" s="4"/>
      <c r="J15322" s="4"/>
      <c r="K15322" s="4"/>
      <c r="L15322" s="4"/>
      <c r="M15322" s="4"/>
    </row>
    <row r="15323" spans="6:13" x14ac:dyDescent="0.2">
      <c r="F15323" s="4"/>
      <c r="G15323" s="4"/>
      <c r="H15323" s="4"/>
      <c r="I15323" s="4"/>
      <c r="J15323" s="4"/>
      <c r="K15323" s="4"/>
      <c r="L15323" s="4"/>
      <c r="M15323" s="4"/>
    </row>
    <row r="15324" spans="6:13" x14ac:dyDescent="0.2">
      <c r="F15324" s="4"/>
      <c r="G15324" s="4"/>
      <c r="H15324" s="4"/>
      <c r="I15324" s="4"/>
      <c r="J15324" s="4"/>
      <c r="K15324" s="4"/>
      <c r="L15324" s="4"/>
      <c r="M15324" s="4"/>
    </row>
    <row r="15325" spans="6:13" x14ac:dyDescent="0.2">
      <c r="F15325" s="4"/>
      <c r="G15325" s="4"/>
      <c r="H15325" s="4"/>
      <c r="I15325" s="4"/>
      <c r="J15325" s="4"/>
      <c r="K15325" s="4"/>
      <c r="L15325" s="4"/>
      <c r="M15325" s="4"/>
    </row>
    <row r="15326" spans="6:13" x14ac:dyDescent="0.2">
      <c r="F15326" s="4"/>
      <c r="G15326" s="4"/>
      <c r="H15326" s="4"/>
      <c r="I15326" s="4"/>
      <c r="J15326" s="4"/>
      <c r="K15326" s="4"/>
      <c r="L15326" s="4"/>
      <c r="M15326" s="4"/>
    </row>
    <row r="15327" spans="6:13" x14ac:dyDescent="0.2">
      <c r="F15327" s="4"/>
      <c r="G15327" s="4"/>
      <c r="H15327" s="4"/>
      <c r="I15327" s="4"/>
      <c r="J15327" s="4"/>
      <c r="K15327" s="4"/>
      <c r="L15327" s="4"/>
      <c r="M15327" s="4"/>
    </row>
    <row r="15328" spans="6:13" x14ac:dyDescent="0.2">
      <c r="F15328" s="4"/>
      <c r="G15328" s="4"/>
      <c r="H15328" s="4"/>
      <c r="I15328" s="4"/>
      <c r="J15328" s="4"/>
      <c r="K15328" s="4"/>
      <c r="L15328" s="4"/>
      <c r="M15328" s="4"/>
    </row>
    <row r="15329" spans="6:13" x14ac:dyDescent="0.2">
      <c r="F15329" s="4"/>
      <c r="G15329" s="4"/>
      <c r="H15329" s="4"/>
      <c r="I15329" s="4"/>
      <c r="J15329" s="4"/>
      <c r="K15329" s="4"/>
      <c r="L15329" s="4"/>
      <c r="M15329" s="4"/>
    </row>
    <row r="15330" spans="6:13" x14ac:dyDescent="0.2">
      <c r="F15330" s="4"/>
      <c r="G15330" s="4"/>
      <c r="H15330" s="4"/>
      <c r="I15330" s="4"/>
      <c r="J15330" s="4"/>
      <c r="K15330" s="4"/>
      <c r="L15330" s="4"/>
      <c r="M15330" s="4"/>
    </row>
    <row r="15331" spans="6:13" x14ac:dyDescent="0.2">
      <c r="F15331" s="4"/>
      <c r="G15331" s="4"/>
      <c r="H15331" s="4"/>
      <c r="I15331" s="4"/>
      <c r="J15331" s="4"/>
      <c r="K15331" s="4"/>
      <c r="L15331" s="4"/>
      <c r="M15331" s="4"/>
    </row>
    <row r="15332" spans="6:13" x14ac:dyDescent="0.2">
      <c r="F15332" s="4"/>
      <c r="G15332" s="4"/>
      <c r="H15332" s="4"/>
      <c r="I15332" s="4"/>
      <c r="J15332" s="4"/>
      <c r="K15332" s="4"/>
      <c r="L15332" s="4"/>
      <c r="M15332" s="4"/>
    </row>
    <row r="15333" spans="6:13" x14ac:dyDescent="0.2">
      <c r="F15333" s="4"/>
      <c r="G15333" s="4"/>
      <c r="H15333" s="4"/>
      <c r="I15333" s="4"/>
      <c r="J15333" s="4"/>
      <c r="K15333" s="4"/>
      <c r="L15333" s="4"/>
      <c r="M15333" s="4"/>
    </row>
    <row r="15334" spans="6:13" x14ac:dyDescent="0.2">
      <c r="F15334" s="4"/>
      <c r="G15334" s="4"/>
      <c r="H15334" s="4"/>
      <c r="I15334" s="4"/>
      <c r="J15334" s="4"/>
      <c r="K15334" s="4"/>
      <c r="L15334" s="4"/>
      <c r="M15334" s="4"/>
    </row>
    <row r="15335" spans="6:13" x14ac:dyDescent="0.2">
      <c r="F15335" s="4"/>
      <c r="G15335" s="4"/>
      <c r="H15335" s="4"/>
      <c r="I15335" s="4"/>
      <c r="J15335" s="4"/>
      <c r="K15335" s="4"/>
      <c r="L15335" s="4"/>
      <c r="M15335" s="4"/>
    </row>
    <row r="15336" spans="6:13" x14ac:dyDescent="0.2">
      <c r="F15336" s="4"/>
      <c r="G15336" s="4"/>
      <c r="H15336" s="4"/>
      <c r="I15336" s="4"/>
      <c r="J15336" s="4"/>
      <c r="K15336" s="4"/>
      <c r="L15336" s="4"/>
      <c r="M15336" s="4"/>
    </row>
    <row r="15337" spans="6:13" x14ac:dyDescent="0.2">
      <c r="F15337" s="4"/>
      <c r="G15337" s="4"/>
      <c r="H15337" s="4"/>
      <c r="I15337" s="4"/>
      <c r="J15337" s="4"/>
      <c r="K15337" s="4"/>
      <c r="L15337" s="4"/>
      <c r="M15337" s="4"/>
    </row>
    <row r="15338" spans="6:13" x14ac:dyDescent="0.2">
      <c r="F15338" s="4"/>
      <c r="G15338" s="4"/>
      <c r="H15338" s="4"/>
      <c r="I15338" s="4"/>
      <c r="J15338" s="4"/>
      <c r="K15338" s="4"/>
      <c r="L15338" s="4"/>
      <c r="M15338" s="4"/>
    </row>
    <row r="15339" spans="6:13" x14ac:dyDescent="0.2">
      <c r="F15339" s="4"/>
      <c r="G15339" s="4"/>
      <c r="H15339" s="4"/>
      <c r="I15339" s="4"/>
      <c r="J15339" s="4"/>
      <c r="K15339" s="4"/>
      <c r="L15339" s="4"/>
      <c r="M15339" s="4"/>
    </row>
    <row r="15340" spans="6:13" x14ac:dyDescent="0.2">
      <c r="F15340" s="4"/>
      <c r="G15340" s="4"/>
      <c r="H15340" s="4"/>
      <c r="I15340" s="4"/>
      <c r="J15340" s="4"/>
      <c r="K15340" s="4"/>
      <c r="L15340" s="4"/>
      <c r="M15340" s="4"/>
    </row>
    <row r="15341" spans="6:13" x14ac:dyDescent="0.2">
      <c r="F15341" s="4"/>
      <c r="G15341" s="4"/>
      <c r="H15341" s="4"/>
      <c r="I15341" s="4"/>
      <c r="J15341" s="4"/>
      <c r="K15341" s="4"/>
      <c r="L15341" s="4"/>
      <c r="M15341" s="4"/>
    </row>
    <row r="15342" spans="6:13" x14ac:dyDescent="0.2">
      <c r="F15342" s="4"/>
      <c r="G15342" s="4"/>
      <c r="H15342" s="4"/>
      <c r="I15342" s="4"/>
      <c r="J15342" s="4"/>
      <c r="K15342" s="4"/>
      <c r="L15342" s="4"/>
      <c r="M15342" s="4"/>
    </row>
    <row r="15343" spans="6:13" x14ac:dyDescent="0.2">
      <c r="F15343" s="4"/>
      <c r="G15343" s="4"/>
      <c r="H15343" s="4"/>
      <c r="I15343" s="4"/>
      <c r="J15343" s="4"/>
      <c r="K15343" s="4"/>
      <c r="L15343" s="4"/>
      <c r="M15343" s="4"/>
    </row>
    <row r="15344" spans="6:13" x14ac:dyDescent="0.2">
      <c r="F15344" s="4"/>
      <c r="G15344" s="4"/>
      <c r="H15344" s="4"/>
      <c r="I15344" s="4"/>
      <c r="J15344" s="4"/>
      <c r="K15344" s="4"/>
      <c r="L15344" s="4"/>
      <c r="M15344" s="4"/>
    </row>
    <row r="15345" spans="6:13" x14ac:dyDescent="0.2">
      <c r="F15345" s="4"/>
      <c r="G15345" s="4"/>
      <c r="H15345" s="4"/>
      <c r="I15345" s="4"/>
      <c r="J15345" s="4"/>
      <c r="K15345" s="4"/>
      <c r="L15345" s="4"/>
      <c r="M15345" s="4"/>
    </row>
    <row r="15346" spans="6:13" x14ac:dyDescent="0.2">
      <c r="F15346" s="4"/>
      <c r="G15346" s="4"/>
      <c r="H15346" s="4"/>
      <c r="I15346" s="4"/>
      <c r="J15346" s="4"/>
      <c r="K15346" s="4"/>
      <c r="L15346" s="4"/>
      <c r="M15346" s="4"/>
    </row>
    <row r="15347" spans="6:13" x14ac:dyDescent="0.2">
      <c r="F15347" s="4"/>
      <c r="G15347" s="4"/>
      <c r="H15347" s="4"/>
      <c r="I15347" s="4"/>
      <c r="J15347" s="4"/>
      <c r="K15347" s="4"/>
      <c r="L15347" s="4"/>
      <c r="M15347" s="4"/>
    </row>
    <row r="15348" spans="6:13" x14ac:dyDescent="0.2">
      <c r="F15348" s="4"/>
      <c r="G15348" s="4"/>
      <c r="H15348" s="4"/>
      <c r="I15348" s="4"/>
      <c r="J15348" s="4"/>
      <c r="K15348" s="4"/>
      <c r="L15348" s="4"/>
      <c r="M15348" s="4"/>
    </row>
    <row r="15349" spans="6:13" x14ac:dyDescent="0.2">
      <c r="F15349" s="4"/>
      <c r="G15349" s="4"/>
      <c r="H15349" s="4"/>
      <c r="I15349" s="4"/>
      <c r="J15349" s="4"/>
      <c r="K15349" s="4"/>
      <c r="L15349" s="4"/>
      <c r="M15349" s="4"/>
    </row>
    <row r="15350" spans="6:13" x14ac:dyDescent="0.2">
      <c r="F15350" s="4"/>
      <c r="G15350" s="4"/>
      <c r="H15350" s="4"/>
      <c r="I15350" s="4"/>
      <c r="J15350" s="4"/>
      <c r="K15350" s="4"/>
      <c r="L15350" s="4"/>
      <c r="M15350" s="4"/>
    </row>
    <row r="15351" spans="6:13" x14ac:dyDescent="0.2">
      <c r="F15351" s="4"/>
      <c r="G15351" s="4"/>
      <c r="H15351" s="4"/>
      <c r="I15351" s="4"/>
      <c r="J15351" s="4"/>
      <c r="K15351" s="4"/>
      <c r="L15351" s="4"/>
      <c r="M15351" s="4"/>
    </row>
    <row r="15352" spans="6:13" x14ac:dyDescent="0.2">
      <c r="F15352" s="4"/>
      <c r="G15352" s="4"/>
      <c r="H15352" s="4"/>
      <c r="I15352" s="4"/>
      <c r="J15352" s="4"/>
      <c r="K15352" s="4"/>
      <c r="L15352" s="4"/>
      <c r="M15352" s="4"/>
    </row>
    <row r="15353" spans="6:13" x14ac:dyDescent="0.2">
      <c r="F15353" s="4"/>
      <c r="G15353" s="4"/>
      <c r="H15353" s="4"/>
      <c r="I15353" s="4"/>
      <c r="J15353" s="4"/>
      <c r="K15353" s="4"/>
      <c r="L15353" s="4"/>
      <c r="M15353" s="4"/>
    </row>
    <row r="15354" spans="6:13" x14ac:dyDescent="0.2">
      <c r="F15354" s="4"/>
      <c r="G15354" s="4"/>
      <c r="H15354" s="4"/>
      <c r="I15354" s="4"/>
      <c r="J15354" s="4"/>
      <c r="K15354" s="4"/>
      <c r="L15354" s="4"/>
      <c r="M15354" s="4"/>
    </row>
    <row r="15355" spans="6:13" x14ac:dyDescent="0.2">
      <c r="F15355" s="4"/>
      <c r="G15355" s="4"/>
      <c r="H15355" s="4"/>
      <c r="I15355" s="4"/>
      <c r="J15355" s="4"/>
      <c r="K15355" s="4"/>
      <c r="L15355" s="4"/>
      <c r="M15355" s="4"/>
    </row>
    <row r="15356" spans="6:13" x14ac:dyDescent="0.2">
      <c r="F15356" s="4"/>
      <c r="G15356" s="4"/>
      <c r="H15356" s="4"/>
      <c r="I15356" s="4"/>
      <c r="J15356" s="4"/>
      <c r="K15356" s="4"/>
      <c r="L15356" s="4"/>
      <c r="M15356" s="4"/>
    </row>
    <row r="15357" spans="6:13" x14ac:dyDescent="0.2">
      <c r="F15357" s="4"/>
      <c r="G15357" s="4"/>
      <c r="H15357" s="4"/>
      <c r="I15357" s="4"/>
      <c r="J15357" s="4"/>
      <c r="K15357" s="4"/>
      <c r="L15357" s="4"/>
      <c r="M15357" s="4"/>
    </row>
    <row r="15358" spans="6:13" x14ac:dyDescent="0.2">
      <c r="F15358" s="4"/>
      <c r="G15358" s="4"/>
      <c r="H15358" s="4"/>
      <c r="I15358" s="4"/>
      <c r="J15358" s="4"/>
      <c r="K15358" s="4"/>
      <c r="L15358" s="4"/>
      <c r="M15358" s="4"/>
    </row>
    <row r="15359" spans="6:13" x14ac:dyDescent="0.2">
      <c r="F15359" s="4"/>
      <c r="G15359" s="4"/>
      <c r="H15359" s="4"/>
      <c r="I15359" s="4"/>
      <c r="J15359" s="4"/>
      <c r="K15359" s="4"/>
      <c r="L15359" s="4"/>
      <c r="M15359" s="4"/>
    </row>
    <row r="15360" spans="6:13" x14ac:dyDescent="0.2">
      <c r="F15360" s="4"/>
      <c r="G15360" s="4"/>
      <c r="H15360" s="4"/>
      <c r="I15360" s="4"/>
      <c r="J15360" s="4"/>
      <c r="K15360" s="4"/>
      <c r="L15360" s="4"/>
      <c r="M15360" s="4"/>
    </row>
    <row r="15361" spans="6:13" x14ac:dyDescent="0.2">
      <c r="F15361" s="4"/>
      <c r="G15361" s="4"/>
      <c r="H15361" s="4"/>
      <c r="I15361" s="4"/>
      <c r="J15361" s="4"/>
      <c r="K15361" s="4"/>
      <c r="L15361" s="4"/>
      <c r="M15361" s="4"/>
    </row>
    <row r="15362" spans="6:13" x14ac:dyDescent="0.2">
      <c r="F15362" s="4"/>
      <c r="G15362" s="4"/>
      <c r="H15362" s="4"/>
      <c r="I15362" s="4"/>
      <c r="J15362" s="4"/>
      <c r="K15362" s="4"/>
      <c r="L15362" s="4"/>
      <c r="M15362" s="4"/>
    </row>
    <row r="15363" spans="6:13" x14ac:dyDescent="0.2">
      <c r="F15363" s="4"/>
      <c r="G15363" s="4"/>
      <c r="H15363" s="4"/>
      <c r="I15363" s="4"/>
      <c r="J15363" s="4"/>
      <c r="K15363" s="4"/>
      <c r="L15363" s="4"/>
      <c r="M15363" s="4"/>
    </row>
    <row r="15364" spans="6:13" x14ac:dyDescent="0.2">
      <c r="F15364" s="4"/>
      <c r="G15364" s="4"/>
      <c r="H15364" s="4"/>
      <c r="I15364" s="4"/>
      <c r="J15364" s="4"/>
      <c r="K15364" s="4"/>
      <c r="L15364" s="4"/>
      <c r="M15364" s="4"/>
    </row>
    <row r="15365" spans="6:13" x14ac:dyDescent="0.2">
      <c r="F15365" s="4"/>
      <c r="G15365" s="4"/>
      <c r="H15365" s="4"/>
      <c r="I15365" s="4"/>
      <c r="J15365" s="4"/>
      <c r="K15365" s="4"/>
      <c r="L15365" s="4"/>
      <c r="M15365" s="4"/>
    </row>
    <row r="15366" spans="6:13" x14ac:dyDescent="0.2">
      <c r="F15366" s="4"/>
      <c r="G15366" s="4"/>
      <c r="H15366" s="4"/>
      <c r="I15366" s="4"/>
      <c r="J15366" s="4"/>
      <c r="K15366" s="4"/>
      <c r="L15366" s="4"/>
      <c r="M15366" s="4"/>
    </row>
    <row r="15367" spans="6:13" x14ac:dyDescent="0.2">
      <c r="F15367" s="4"/>
      <c r="G15367" s="4"/>
      <c r="H15367" s="4"/>
      <c r="I15367" s="4"/>
      <c r="J15367" s="4"/>
      <c r="K15367" s="4"/>
      <c r="L15367" s="4"/>
      <c r="M15367" s="4"/>
    </row>
    <row r="15368" spans="6:13" x14ac:dyDescent="0.2">
      <c r="F15368" s="4"/>
      <c r="G15368" s="4"/>
      <c r="H15368" s="4"/>
      <c r="I15368" s="4"/>
      <c r="J15368" s="4"/>
      <c r="K15368" s="4"/>
      <c r="L15368" s="4"/>
      <c r="M15368" s="4"/>
    </row>
    <row r="15369" spans="6:13" x14ac:dyDescent="0.2">
      <c r="F15369" s="4"/>
      <c r="G15369" s="4"/>
      <c r="H15369" s="4"/>
      <c r="I15369" s="4"/>
      <c r="J15369" s="4"/>
      <c r="K15369" s="4"/>
      <c r="L15369" s="4"/>
      <c r="M15369" s="4"/>
    </row>
    <row r="15370" spans="6:13" x14ac:dyDescent="0.2">
      <c r="F15370" s="4"/>
      <c r="G15370" s="4"/>
      <c r="H15370" s="4"/>
      <c r="I15370" s="4"/>
      <c r="J15370" s="4"/>
      <c r="K15370" s="4"/>
      <c r="L15370" s="4"/>
      <c r="M15370" s="4"/>
    </row>
    <row r="15371" spans="6:13" x14ac:dyDescent="0.2">
      <c r="F15371" s="4"/>
      <c r="G15371" s="4"/>
      <c r="H15371" s="4"/>
      <c r="I15371" s="4"/>
      <c r="J15371" s="4"/>
      <c r="K15371" s="4"/>
      <c r="L15371" s="4"/>
      <c r="M15371" s="4"/>
    </row>
    <row r="15372" spans="6:13" x14ac:dyDescent="0.2">
      <c r="F15372" s="4"/>
      <c r="G15372" s="4"/>
      <c r="H15372" s="4"/>
      <c r="I15372" s="4"/>
      <c r="J15372" s="4"/>
      <c r="K15372" s="4"/>
      <c r="L15372" s="4"/>
      <c r="M15372" s="4"/>
    </row>
    <row r="15373" spans="6:13" x14ac:dyDescent="0.2">
      <c r="F15373" s="4"/>
      <c r="G15373" s="4"/>
      <c r="H15373" s="4"/>
      <c r="I15373" s="4"/>
      <c r="J15373" s="4"/>
      <c r="K15373" s="4"/>
      <c r="L15373" s="4"/>
      <c r="M15373" s="4"/>
    </row>
    <row r="15374" spans="6:13" x14ac:dyDescent="0.2">
      <c r="F15374" s="4"/>
      <c r="G15374" s="4"/>
      <c r="H15374" s="4"/>
      <c r="I15374" s="4"/>
      <c r="J15374" s="4"/>
      <c r="K15374" s="4"/>
      <c r="L15374" s="4"/>
      <c r="M15374" s="4"/>
    </row>
    <row r="15375" spans="6:13" x14ac:dyDescent="0.2">
      <c r="F15375" s="4"/>
      <c r="G15375" s="4"/>
      <c r="H15375" s="4"/>
      <c r="I15375" s="4"/>
      <c r="J15375" s="4"/>
      <c r="K15375" s="4"/>
      <c r="L15375" s="4"/>
      <c r="M15375" s="4"/>
    </row>
    <row r="15376" spans="6:13" x14ac:dyDescent="0.2">
      <c r="F15376" s="4"/>
      <c r="G15376" s="4"/>
      <c r="H15376" s="4"/>
      <c r="I15376" s="4"/>
      <c r="J15376" s="4"/>
      <c r="K15376" s="4"/>
      <c r="L15376" s="4"/>
      <c r="M15376" s="4"/>
    </row>
    <row r="15377" spans="6:13" x14ac:dyDescent="0.2">
      <c r="F15377" s="4"/>
      <c r="G15377" s="4"/>
      <c r="H15377" s="4"/>
      <c r="I15377" s="4"/>
      <c r="J15377" s="4"/>
      <c r="K15377" s="4"/>
      <c r="L15377" s="4"/>
      <c r="M15377" s="4"/>
    </row>
    <row r="15378" spans="6:13" x14ac:dyDescent="0.2">
      <c r="F15378" s="4"/>
      <c r="G15378" s="4"/>
      <c r="H15378" s="4"/>
      <c r="I15378" s="4"/>
      <c r="J15378" s="4"/>
      <c r="K15378" s="4"/>
      <c r="L15378" s="4"/>
      <c r="M15378" s="4"/>
    </row>
    <row r="15379" spans="6:13" x14ac:dyDescent="0.2">
      <c r="F15379" s="4"/>
      <c r="G15379" s="4"/>
      <c r="H15379" s="4"/>
      <c r="I15379" s="4"/>
      <c r="J15379" s="4"/>
      <c r="K15379" s="4"/>
      <c r="L15379" s="4"/>
      <c r="M15379" s="4"/>
    </row>
    <row r="15380" spans="6:13" x14ac:dyDescent="0.2">
      <c r="F15380" s="4"/>
      <c r="G15380" s="4"/>
      <c r="H15380" s="4"/>
      <c r="I15380" s="4"/>
      <c r="J15380" s="4"/>
      <c r="K15380" s="4"/>
      <c r="L15380" s="4"/>
      <c r="M15380" s="4"/>
    </row>
    <row r="15381" spans="6:13" x14ac:dyDescent="0.2">
      <c r="F15381" s="4"/>
      <c r="G15381" s="4"/>
      <c r="H15381" s="4"/>
      <c r="I15381" s="4"/>
      <c r="J15381" s="4"/>
      <c r="K15381" s="4"/>
      <c r="L15381" s="4"/>
      <c r="M15381" s="4"/>
    </row>
    <row r="15382" spans="6:13" x14ac:dyDescent="0.2">
      <c r="F15382" s="4"/>
      <c r="G15382" s="4"/>
      <c r="H15382" s="4"/>
      <c r="I15382" s="4"/>
      <c r="J15382" s="4"/>
      <c r="K15382" s="4"/>
      <c r="L15382" s="4"/>
      <c r="M15382" s="4"/>
    </row>
    <row r="15383" spans="6:13" x14ac:dyDescent="0.2">
      <c r="F15383" s="4"/>
      <c r="G15383" s="4"/>
      <c r="H15383" s="4"/>
      <c r="I15383" s="4"/>
      <c r="J15383" s="4"/>
      <c r="K15383" s="4"/>
      <c r="L15383" s="4"/>
      <c r="M15383" s="4"/>
    </row>
    <row r="15384" spans="6:13" x14ac:dyDescent="0.2">
      <c r="F15384" s="4"/>
      <c r="G15384" s="4"/>
      <c r="H15384" s="4"/>
      <c r="I15384" s="4"/>
      <c r="J15384" s="4"/>
      <c r="K15384" s="4"/>
      <c r="L15384" s="4"/>
      <c r="M15384" s="4"/>
    </row>
    <row r="15385" spans="6:13" x14ac:dyDescent="0.2">
      <c r="F15385" s="4"/>
      <c r="G15385" s="4"/>
      <c r="H15385" s="4"/>
      <c r="I15385" s="4"/>
      <c r="J15385" s="4"/>
      <c r="K15385" s="4"/>
      <c r="L15385" s="4"/>
      <c r="M15385" s="4"/>
    </row>
    <row r="15386" spans="6:13" x14ac:dyDescent="0.2">
      <c r="F15386" s="4"/>
      <c r="G15386" s="4"/>
      <c r="H15386" s="4"/>
      <c r="I15386" s="4"/>
      <c r="J15386" s="4"/>
      <c r="K15386" s="4"/>
      <c r="L15386" s="4"/>
      <c r="M15386" s="4"/>
    </row>
    <row r="15387" spans="6:13" x14ac:dyDescent="0.2">
      <c r="F15387" s="4"/>
      <c r="G15387" s="4"/>
      <c r="H15387" s="4"/>
      <c r="I15387" s="4"/>
      <c r="J15387" s="4"/>
      <c r="K15387" s="4"/>
      <c r="L15387" s="4"/>
      <c r="M15387" s="4"/>
    </row>
    <row r="15388" spans="6:13" x14ac:dyDescent="0.2">
      <c r="F15388" s="4"/>
      <c r="G15388" s="4"/>
      <c r="H15388" s="4"/>
      <c r="I15388" s="4"/>
      <c r="J15388" s="4"/>
      <c r="K15388" s="4"/>
      <c r="L15388" s="4"/>
      <c r="M15388" s="4"/>
    </row>
    <row r="15389" spans="6:13" x14ac:dyDescent="0.2">
      <c r="F15389" s="4"/>
      <c r="G15389" s="4"/>
      <c r="H15389" s="4"/>
      <c r="I15389" s="4"/>
      <c r="J15389" s="4"/>
      <c r="K15389" s="4"/>
      <c r="L15389" s="4"/>
      <c r="M15389" s="4"/>
    </row>
    <row r="15390" spans="6:13" x14ac:dyDescent="0.2">
      <c r="F15390" s="4"/>
      <c r="G15390" s="4"/>
      <c r="H15390" s="4"/>
      <c r="I15390" s="4"/>
      <c r="J15390" s="4"/>
      <c r="K15390" s="4"/>
      <c r="L15390" s="4"/>
      <c r="M15390" s="4"/>
    </row>
    <row r="15391" spans="6:13" x14ac:dyDescent="0.2">
      <c r="F15391" s="4"/>
      <c r="G15391" s="4"/>
      <c r="H15391" s="4"/>
      <c r="I15391" s="4"/>
      <c r="J15391" s="4"/>
      <c r="K15391" s="4"/>
      <c r="L15391" s="4"/>
      <c r="M15391" s="4"/>
    </row>
    <row r="15392" spans="6:13" x14ac:dyDescent="0.2">
      <c r="F15392" s="4"/>
      <c r="G15392" s="4"/>
      <c r="H15392" s="4"/>
      <c r="I15392" s="4"/>
      <c r="J15392" s="4"/>
      <c r="K15392" s="4"/>
      <c r="L15392" s="4"/>
      <c r="M15392" s="4"/>
    </row>
    <row r="15393" spans="6:13" x14ac:dyDescent="0.2">
      <c r="F15393" s="4"/>
      <c r="G15393" s="4"/>
      <c r="H15393" s="4"/>
      <c r="I15393" s="4"/>
      <c r="J15393" s="4"/>
      <c r="K15393" s="4"/>
      <c r="L15393" s="4"/>
      <c r="M15393" s="4"/>
    </row>
    <row r="15394" spans="6:13" x14ac:dyDescent="0.2">
      <c r="F15394" s="4"/>
      <c r="G15394" s="4"/>
      <c r="H15394" s="4"/>
      <c r="I15394" s="4"/>
      <c r="J15394" s="4"/>
      <c r="K15394" s="4"/>
      <c r="L15394" s="4"/>
      <c r="M15394" s="4"/>
    </row>
    <row r="15395" spans="6:13" x14ac:dyDescent="0.2">
      <c r="F15395" s="4"/>
      <c r="G15395" s="4"/>
      <c r="H15395" s="4"/>
      <c r="I15395" s="4"/>
      <c r="J15395" s="4"/>
      <c r="K15395" s="4"/>
      <c r="L15395" s="4"/>
      <c r="M15395" s="4"/>
    </row>
    <row r="15396" spans="6:13" x14ac:dyDescent="0.2">
      <c r="F15396" s="4"/>
      <c r="G15396" s="4"/>
      <c r="H15396" s="4"/>
      <c r="I15396" s="4"/>
      <c r="J15396" s="4"/>
      <c r="K15396" s="4"/>
      <c r="L15396" s="4"/>
      <c r="M15396" s="4"/>
    </row>
    <row r="15397" spans="6:13" x14ac:dyDescent="0.2">
      <c r="F15397" s="4"/>
      <c r="G15397" s="4"/>
      <c r="H15397" s="4"/>
      <c r="I15397" s="4"/>
      <c r="J15397" s="4"/>
      <c r="K15397" s="4"/>
      <c r="L15397" s="4"/>
      <c r="M15397" s="4"/>
    </row>
    <row r="15398" spans="6:13" x14ac:dyDescent="0.2">
      <c r="F15398" s="4"/>
      <c r="G15398" s="4"/>
      <c r="H15398" s="4"/>
      <c r="I15398" s="4"/>
      <c r="J15398" s="4"/>
      <c r="K15398" s="4"/>
      <c r="L15398" s="4"/>
      <c r="M15398" s="4"/>
    </row>
    <row r="15399" spans="6:13" x14ac:dyDescent="0.2">
      <c r="F15399" s="4"/>
      <c r="G15399" s="4"/>
      <c r="H15399" s="4"/>
      <c r="I15399" s="4"/>
      <c r="J15399" s="4"/>
      <c r="K15399" s="4"/>
      <c r="L15399" s="4"/>
      <c r="M15399" s="4"/>
    </row>
    <row r="15400" spans="6:13" x14ac:dyDescent="0.2">
      <c r="F15400" s="4"/>
      <c r="G15400" s="4"/>
      <c r="H15400" s="4"/>
      <c r="I15400" s="4"/>
      <c r="J15400" s="4"/>
      <c r="K15400" s="4"/>
      <c r="L15400" s="4"/>
      <c r="M15400" s="4"/>
    </row>
    <row r="15401" spans="6:13" x14ac:dyDescent="0.2">
      <c r="F15401" s="4"/>
      <c r="G15401" s="4"/>
      <c r="H15401" s="4"/>
      <c r="I15401" s="4"/>
      <c r="J15401" s="4"/>
      <c r="K15401" s="4"/>
      <c r="L15401" s="4"/>
      <c r="M15401" s="4"/>
    </row>
    <row r="15402" spans="6:13" x14ac:dyDescent="0.2">
      <c r="F15402" s="4"/>
      <c r="G15402" s="4"/>
      <c r="H15402" s="4"/>
      <c r="I15402" s="4"/>
      <c r="J15402" s="4"/>
      <c r="K15402" s="4"/>
      <c r="L15402" s="4"/>
      <c r="M15402" s="4"/>
    </row>
    <row r="15403" spans="6:13" x14ac:dyDescent="0.2">
      <c r="F15403" s="4"/>
      <c r="G15403" s="4"/>
      <c r="H15403" s="4"/>
      <c r="I15403" s="4"/>
      <c r="J15403" s="4"/>
      <c r="K15403" s="4"/>
      <c r="L15403" s="4"/>
      <c r="M15403" s="4"/>
    </row>
    <row r="15404" spans="6:13" x14ac:dyDescent="0.2">
      <c r="F15404" s="4"/>
      <c r="G15404" s="4"/>
      <c r="H15404" s="4"/>
      <c r="I15404" s="4"/>
      <c r="J15404" s="4"/>
      <c r="K15404" s="4"/>
      <c r="L15404" s="4"/>
      <c r="M15404" s="4"/>
    </row>
    <row r="15405" spans="6:13" x14ac:dyDescent="0.2">
      <c r="F15405" s="4"/>
      <c r="G15405" s="4"/>
      <c r="H15405" s="4"/>
      <c r="I15405" s="4"/>
      <c r="J15405" s="4"/>
      <c r="K15405" s="4"/>
      <c r="L15405" s="4"/>
      <c r="M15405" s="4"/>
    </row>
    <row r="15406" spans="6:13" x14ac:dyDescent="0.2">
      <c r="F15406" s="4"/>
      <c r="G15406" s="4"/>
      <c r="H15406" s="4"/>
      <c r="I15406" s="4"/>
      <c r="J15406" s="4"/>
      <c r="K15406" s="4"/>
      <c r="L15406" s="4"/>
      <c r="M15406" s="4"/>
    </row>
    <row r="15407" spans="6:13" x14ac:dyDescent="0.2">
      <c r="F15407" s="4"/>
      <c r="G15407" s="4"/>
      <c r="H15407" s="4"/>
      <c r="I15407" s="4"/>
      <c r="J15407" s="4"/>
      <c r="K15407" s="4"/>
      <c r="L15407" s="4"/>
      <c r="M15407" s="4"/>
    </row>
    <row r="15408" spans="6:13" x14ac:dyDescent="0.2">
      <c r="F15408" s="4"/>
      <c r="G15408" s="4"/>
      <c r="H15408" s="4"/>
      <c r="I15408" s="4"/>
      <c r="J15408" s="4"/>
      <c r="K15408" s="4"/>
      <c r="L15408" s="4"/>
      <c r="M15408" s="4"/>
    </row>
    <row r="15409" spans="6:13" x14ac:dyDescent="0.2">
      <c r="F15409" s="4"/>
      <c r="G15409" s="4"/>
      <c r="H15409" s="4"/>
      <c r="I15409" s="4"/>
      <c r="J15409" s="4"/>
      <c r="K15409" s="4"/>
      <c r="L15409" s="4"/>
      <c r="M15409" s="4"/>
    </row>
    <row r="15410" spans="6:13" x14ac:dyDescent="0.2">
      <c r="F15410" s="4"/>
      <c r="G15410" s="4"/>
      <c r="H15410" s="4"/>
      <c r="I15410" s="4"/>
      <c r="J15410" s="4"/>
      <c r="K15410" s="4"/>
      <c r="L15410" s="4"/>
      <c r="M15410" s="4"/>
    </row>
    <row r="15411" spans="6:13" x14ac:dyDescent="0.2">
      <c r="F15411" s="4"/>
      <c r="G15411" s="4"/>
      <c r="H15411" s="4"/>
      <c r="I15411" s="4"/>
      <c r="J15411" s="4"/>
      <c r="K15411" s="4"/>
      <c r="L15411" s="4"/>
      <c r="M15411" s="4"/>
    </row>
    <row r="15412" spans="6:13" x14ac:dyDescent="0.2">
      <c r="F15412" s="4"/>
      <c r="G15412" s="4"/>
      <c r="H15412" s="4"/>
      <c r="I15412" s="4"/>
      <c r="J15412" s="4"/>
      <c r="K15412" s="4"/>
      <c r="L15412" s="4"/>
      <c r="M15412" s="4"/>
    </row>
    <row r="15413" spans="6:13" x14ac:dyDescent="0.2">
      <c r="F15413" s="4"/>
      <c r="G15413" s="4"/>
      <c r="H15413" s="4"/>
      <c r="I15413" s="4"/>
      <c r="J15413" s="4"/>
      <c r="K15413" s="4"/>
      <c r="L15413" s="4"/>
      <c r="M15413" s="4"/>
    </row>
    <row r="15414" spans="6:13" x14ac:dyDescent="0.2">
      <c r="F15414" s="4"/>
      <c r="G15414" s="4"/>
      <c r="H15414" s="4"/>
      <c r="I15414" s="4"/>
      <c r="J15414" s="4"/>
      <c r="K15414" s="4"/>
      <c r="L15414" s="4"/>
      <c r="M15414" s="4"/>
    </row>
    <row r="15415" spans="6:13" x14ac:dyDescent="0.2">
      <c r="F15415" s="4"/>
      <c r="G15415" s="4"/>
      <c r="H15415" s="4"/>
      <c r="I15415" s="4"/>
      <c r="J15415" s="4"/>
      <c r="K15415" s="4"/>
      <c r="L15415" s="4"/>
      <c r="M15415" s="4"/>
    </row>
    <row r="15416" spans="6:13" x14ac:dyDescent="0.2">
      <c r="F15416" s="4"/>
      <c r="G15416" s="4"/>
      <c r="H15416" s="4"/>
      <c r="I15416" s="4"/>
      <c r="J15416" s="4"/>
      <c r="K15416" s="4"/>
      <c r="L15416" s="4"/>
      <c r="M15416" s="4"/>
    </row>
    <row r="15417" spans="6:13" x14ac:dyDescent="0.2">
      <c r="F15417" s="4"/>
      <c r="G15417" s="4"/>
      <c r="H15417" s="4"/>
      <c r="I15417" s="4"/>
      <c r="J15417" s="4"/>
      <c r="K15417" s="4"/>
      <c r="L15417" s="4"/>
      <c r="M15417" s="4"/>
    </row>
    <row r="15418" spans="6:13" x14ac:dyDescent="0.2">
      <c r="F15418" s="4"/>
      <c r="G15418" s="4"/>
      <c r="H15418" s="4"/>
      <c r="I15418" s="4"/>
      <c r="J15418" s="4"/>
      <c r="K15418" s="4"/>
      <c r="L15418" s="4"/>
      <c r="M15418" s="4"/>
    </row>
    <row r="15419" spans="6:13" x14ac:dyDescent="0.2">
      <c r="F15419" s="4"/>
      <c r="G15419" s="4"/>
      <c r="H15419" s="4"/>
      <c r="I15419" s="4"/>
      <c r="J15419" s="4"/>
      <c r="K15419" s="4"/>
      <c r="L15419" s="4"/>
      <c r="M15419" s="4"/>
    </row>
    <row r="15420" spans="6:13" x14ac:dyDescent="0.2">
      <c r="F15420" s="4"/>
      <c r="G15420" s="4"/>
      <c r="H15420" s="4"/>
      <c r="I15420" s="4"/>
      <c r="J15420" s="4"/>
      <c r="K15420" s="4"/>
      <c r="L15420" s="4"/>
      <c r="M15420" s="4"/>
    </row>
    <row r="15421" spans="6:13" x14ac:dyDescent="0.2">
      <c r="F15421" s="4"/>
      <c r="G15421" s="4"/>
      <c r="H15421" s="4"/>
      <c r="I15421" s="4"/>
      <c r="J15421" s="4"/>
      <c r="K15421" s="4"/>
      <c r="L15421" s="4"/>
      <c r="M15421" s="4"/>
    </row>
    <row r="15422" spans="6:13" x14ac:dyDescent="0.2">
      <c r="F15422" s="4"/>
      <c r="G15422" s="4"/>
      <c r="H15422" s="4"/>
      <c r="I15422" s="4"/>
      <c r="J15422" s="4"/>
      <c r="K15422" s="4"/>
      <c r="L15422" s="4"/>
      <c r="M15422" s="4"/>
    </row>
    <row r="15423" spans="6:13" x14ac:dyDescent="0.2">
      <c r="F15423" s="4"/>
      <c r="G15423" s="4"/>
      <c r="H15423" s="4"/>
      <c r="I15423" s="4"/>
      <c r="J15423" s="4"/>
      <c r="K15423" s="4"/>
      <c r="L15423" s="4"/>
      <c r="M15423" s="4"/>
    </row>
    <row r="15424" spans="6:13" x14ac:dyDescent="0.2">
      <c r="F15424" s="4"/>
      <c r="G15424" s="4"/>
      <c r="H15424" s="4"/>
      <c r="I15424" s="4"/>
      <c r="J15424" s="4"/>
      <c r="K15424" s="4"/>
      <c r="L15424" s="4"/>
      <c r="M15424" s="4"/>
    </row>
    <row r="15425" spans="6:13" x14ac:dyDescent="0.2">
      <c r="F15425" s="4"/>
      <c r="G15425" s="4"/>
      <c r="H15425" s="4"/>
      <c r="I15425" s="4"/>
      <c r="J15425" s="4"/>
      <c r="K15425" s="4"/>
      <c r="L15425" s="4"/>
      <c r="M15425" s="4"/>
    </row>
    <row r="15426" spans="6:13" x14ac:dyDescent="0.2">
      <c r="F15426" s="4"/>
      <c r="G15426" s="4"/>
      <c r="H15426" s="4"/>
      <c r="I15426" s="4"/>
      <c r="J15426" s="4"/>
      <c r="K15426" s="4"/>
      <c r="L15426" s="4"/>
      <c r="M15426" s="4"/>
    </row>
    <row r="15427" spans="6:13" x14ac:dyDescent="0.2">
      <c r="F15427" s="4"/>
      <c r="G15427" s="4"/>
      <c r="H15427" s="4"/>
      <c r="I15427" s="4"/>
      <c r="J15427" s="4"/>
      <c r="K15427" s="4"/>
      <c r="L15427" s="4"/>
      <c r="M15427" s="4"/>
    </row>
    <row r="15428" spans="6:13" x14ac:dyDescent="0.2">
      <c r="F15428" s="4"/>
      <c r="G15428" s="4"/>
      <c r="H15428" s="4"/>
      <c r="I15428" s="4"/>
      <c r="J15428" s="4"/>
      <c r="K15428" s="4"/>
      <c r="L15428" s="4"/>
      <c r="M15428" s="4"/>
    </row>
    <row r="15429" spans="6:13" x14ac:dyDescent="0.2">
      <c r="F15429" s="4"/>
      <c r="G15429" s="4"/>
      <c r="H15429" s="4"/>
      <c r="I15429" s="4"/>
      <c r="J15429" s="4"/>
      <c r="K15429" s="4"/>
      <c r="L15429" s="4"/>
      <c r="M15429" s="4"/>
    </row>
    <row r="15430" spans="6:13" x14ac:dyDescent="0.2">
      <c r="F15430" s="4"/>
      <c r="G15430" s="4"/>
      <c r="H15430" s="4"/>
      <c r="I15430" s="4"/>
      <c r="J15430" s="4"/>
      <c r="K15430" s="4"/>
      <c r="L15430" s="4"/>
      <c r="M15430" s="4"/>
    </row>
    <row r="15431" spans="6:13" x14ac:dyDescent="0.2">
      <c r="F15431" s="4"/>
      <c r="G15431" s="4"/>
      <c r="H15431" s="4"/>
      <c r="I15431" s="4"/>
      <c r="J15431" s="4"/>
      <c r="K15431" s="4"/>
      <c r="L15431" s="4"/>
      <c r="M15431" s="4"/>
    </row>
    <row r="15432" spans="6:13" x14ac:dyDescent="0.2">
      <c r="F15432" s="4"/>
      <c r="G15432" s="4"/>
      <c r="H15432" s="4"/>
      <c r="I15432" s="4"/>
      <c r="J15432" s="4"/>
      <c r="K15432" s="4"/>
      <c r="L15432" s="4"/>
      <c r="M15432" s="4"/>
    </row>
    <row r="15433" spans="6:13" x14ac:dyDescent="0.2">
      <c r="F15433" s="4"/>
      <c r="G15433" s="4"/>
      <c r="H15433" s="4"/>
      <c r="I15433" s="4"/>
      <c r="J15433" s="4"/>
      <c r="K15433" s="4"/>
      <c r="L15433" s="4"/>
      <c r="M15433" s="4"/>
    </row>
    <row r="15434" spans="6:13" x14ac:dyDescent="0.2">
      <c r="F15434" s="4"/>
      <c r="G15434" s="4"/>
      <c r="H15434" s="4"/>
      <c r="I15434" s="4"/>
      <c r="J15434" s="4"/>
      <c r="K15434" s="4"/>
      <c r="L15434" s="4"/>
      <c r="M15434" s="4"/>
    </row>
    <row r="15435" spans="6:13" x14ac:dyDescent="0.2">
      <c r="F15435" s="4"/>
      <c r="G15435" s="4"/>
      <c r="H15435" s="4"/>
      <c r="I15435" s="4"/>
      <c r="J15435" s="4"/>
      <c r="K15435" s="4"/>
      <c r="L15435" s="4"/>
      <c r="M15435" s="4"/>
    </row>
    <row r="15436" spans="6:13" x14ac:dyDescent="0.2">
      <c r="F15436" s="4"/>
      <c r="G15436" s="4"/>
      <c r="H15436" s="4"/>
      <c r="I15436" s="4"/>
      <c r="J15436" s="4"/>
      <c r="K15436" s="4"/>
      <c r="L15436" s="4"/>
      <c r="M15436" s="4"/>
    </row>
    <row r="15437" spans="6:13" x14ac:dyDescent="0.2">
      <c r="F15437" s="4"/>
      <c r="G15437" s="4"/>
      <c r="H15437" s="4"/>
      <c r="I15437" s="4"/>
      <c r="J15437" s="4"/>
      <c r="K15437" s="4"/>
      <c r="L15437" s="4"/>
      <c r="M15437" s="4"/>
    </row>
    <row r="15438" spans="6:13" x14ac:dyDescent="0.2">
      <c r="F15438" s="4"/>
      <c r="G15438" s="4"/>
      <c r="H15438" s="4"/>
      <c r="I15438" s="4"/>
      <c r="J15438" s="4"/>
      <c r="K15438" s="4"/>
      <c r="L15438" s="4"/>
      <c r="M15438" s="4"/>
    </row>
    <row r="15439" spans="6:13" x14ac:dyDescent="0.2">
      <c r="F15439" s="4"/>
      <c r="G15439" s="4"/>
      <c r="H15439" s="4"/>
      <c r="I15439" s="4"/>
      <c r="J15439" s="4"/>
      <c r="K15439" s="4"/>
      <c r="L15439" s="4"/>
      <c r="M15439" s="4"/>
    </row>
    <row r="15440" spans="6:13" x14ac:dyDescent="0.2">
      <c r="F15440" s="4"/>
      <c r="G15440" s="4"/>
      <c r="H15440" s="4"/>
      <c r="I15440" s="4"/>
      <c r="J15440" s="4"/>
      <c r="K15440" s="4"/>
      <c r="L15440" s="4"/>
      <c r="M15440" s="4"/>
    </row>
    <row r="15441" spans="6:13" x14ac:dyDescent="0.2">
      <c r="F15441" s="4"/>
      <c r="G15441" s="4"/>
      <c r="H15441" s="4"/>
      <c r="I15441" s="4"/>
      <c r="J15441" s="4"/>
      <c r="K15441" s="4"/>
      <c r="L15441" s="4"/>
      <c r="M15441" s="4"/>
    </row>
    <row r="15442" spans="6:13" x14ac:dyDescent="0.2">
      <c r="F15442" s="4"/>
      <c r="G15442" s="4"/>
      <c r="H15442" s="4"/>
      <c r="I15442" s="4"/>
      <c r="J15442" s="4"/>
      <c r="K15442" s="4"/>
      <c r="L15442" s="4"/>
      <c r="M15442" s="4"/>
    </row>
    <row r="15443" spans="6:13" x14ac:dyDescent="0.2">
      <c r="F15443" s="4"/>
      <c r="G15443" s="4"/>
      <c r="H15443" s="4"/>
      <c r="I15443" s="4"/>
      <c r="J15443" s="4"/>
      <c r="K15443" s="4"/>
      <c r="L15443" s="4"/>
      <c r="M15443" s="4"/>
    </row>
    <row r="15444" spans="6:13" x14ac:dyDescent="0.2">
      <c r="F15444" s="4"/>
      <c r="G15444" s="4"/>
      <c r="H15444" s="4"/>
      <c r="I15444" s="4"/>
      <c r="J15444" s="4"/>
      <c r="K15444" s="4"/>
      <c r="L15444" s="4"/>
      <c r="M15444" s="4"/>
    </row>
    <row r="15445" spans="6:13" x14ac:dyDescent="0.2">
      <c r="F15445" s="4"/>
      <c r="G15445" s="4"/>
      <c r="H15445" s="4"/>
      <c r="I15445" s="4"/>
      <c r="J15445" s="4"/>
      <c r="K15445" s="4"/>
      <c r="L15445" s="4"/>
      <c r="M15445" s="4"/>
    </row>
    <row r="15446" spans="6:13" x14ac:dyDescent="0.2">
      <c r="F15446" s="4"/>
      <c r="G15446" s="4"/>
      <c r="H15446" s="4"/>
      <c r="I15446" s="4"/>
      <c r="J15446" s="4"/>
      <c r="K15446" s="4"/>
      <c r="L15446" s="4"/>
      <c r="M15446" s="4"/>
    </row>
    <row r="15447" spans="6:13" x14ac:dyDescent="0.2">
      <c r="F15447" s="4"/>
      <c r="G15447" s="4"/>
      <c r="H15447" s="4"/>
      <c r="I15447" s="4"/>
      <c r="J15447" s="4"/>
      <c r="K15447" s="4"/>
      <c r="L15447" s="4"/>
      <c r="M15447" s="4"/>
    </row>
    <row r="15448" spans="6:13" x14ac:dyDescent="0.2">
      <c r="F15448" s="4"/>
      <c r="G15448" s="4"/>
      <c r="H15448" s="4"/>
      <c r="I15448" s="4"/>
      <c r="J15448" s="4"/>
      <c r="K15448" s="4"/>
      <c r="L15448" s="4"/>
      <c r="M15448" s="4"/>
    </row>
    <row r="15449" spans="6:13" x14ac:dyDescent="0.2">
      <c r="F15449" s="4"/>
      <c r="G15449" s="4"/>
      <c r="H15449" s="4"/>
      <c r="I15449" s="4"/>
      <c r="J15449" s="4"/>
      <c r="K15449" s="4"/>
      <c r="L15449" s="4"/>
      <c r="M15449" s="4"/>
    </row>
    <row r="15450" spans="6:13" x14ac:dyDescent="0.2">
      <c r="F15450" s="4"/>
      <c r="G15450" s="4"/>
      <c r="H15450" s="4"/>
      <c r="I15450" s="4"/>
      <c r="J15450" s="4"/>
      <c r="K15450" s="4"/>
      <c r="L15450" s="4"/>
      <c r="M15450" s="4"/>
    </row>
    <row r="15451" spans="6:13" x14ac:dyDescent="0.2">
      <c r="F15451" s="4"/>
      <c r="G15451" s="4"/>
      <c r="H15451" s="4"/>
      <c r="I15451" s="4"/>
      <c r="J15451" s="4"/>
      <c r="K15451" s="4"/>
      <c r="L15451" s="4"/>
      <c r="M15451" s="4"/>
    </row>
    <row r="15452" spans="6:13" x14ac:dyDescent="0.2">
      <c r="F15452" s="4"/>
      <c r="G15452" s="4"/>
      <c r="H15452" s="4"/>
      <c r="I15452" s="4"/>
      <c r="J15452" s="4"/>
      <c r="K15452" s="4"/>
      <c r="L15452" s="4"/>
      <c r="M15452" s="4"/>
    </row>
    <row r="15453" spans="6:13" x14ac:dyDescent="0.2">
      <c r="F15453" s="4"/>
      <c r="G15453" s="4"/>
      <c r="H15453" s="4"/>
      <c r="I15453" s="4"/>
      <c r="J15453" s="4"/>
      <c r="K15453" s="4"/>
      <c r="L15453" s="4"/>
      <c r="M15453" s="4"/>
    </row>
    <row r="15454" spans="6:13" x14ac:dyDescent="0.2">
      <c r="F15454" s="4"/>
      <c r="G15454" s="4"/>
      <c r="H15454" s="4"/>
      <c r="I15454" s="4"/>
      <c r="J15454" s="4"/>
      <c r="K15454" s="4"/>
      <c r="L15454" s="4"/>
      <c r="M15454" s="4"/>
    </row>
    <row r="15455" spans="6:13" x14ac:dyDescent="0.2">
      <c r="F15455" s="4"/>
      <c r="G15455" s="4"/>
      <c r="H15455" s="4"/>
      <c r="I15455" s="4"/>
      <c r="J15455" s="4"/>
      <c r="K15455" s="4"/>
      <c r="L15455" s="4"/>
      <c r="M15455" s="4"/>
    </row>
    <row r="15456" spans="6:13" x14ac:dyDescent="0.2">
      <c r="F15456" s="4"/>
      <c r="G15456" s="4"/>
      <c r="H15456" s="4"/>
      <c r="I15456" s="4"/>
      <c r="J15456" s="4"/>
      <c r="K15456" s="4"/>
      <c r="L15456" s="4"/>
      <c r="M15456" s="4"/>
    </row>
    <row r="15457" spans="6:13" x14ac:dyDescent="0.2">
      <c r="F15457" s="4"/>
      <c r="G15457" s="4"/>
      <c r="H15457" s="4"/>
      <c r="I15457" s="4"/>
      <c r="J15457" s="4"/>
      <c r="K15457" s="4"/>
      <c r="L15457" s="4"/>
      <c r="M15457" s="4"/>
    </row>
    <row r="15458" spans="6:13" x14ac:dyDescent="0.2">
      <c r="F15458" s="4"/>
      <c r="G15458" s="4"/>
      <c r="H15458" s="4"/>
      <c r="I15458" s="4"/>
      <c r="J15458" s="4"/>
      <c r="K15458" s="4"/>
      <c r="L15458" s="4"/>
      <c r="M15458" s="4"/>
    </row>
    <row r="15459" spans="6:13" x14ac:dyDescent="0.2">
      <c r="F15459" s="4"/>
      <c r="G15459" s="4"/>
      <c r="H15459" s="4"/>
      <c r="I15459" s="4"/>
      <c r="J15459" s="4"/>
      <c r="K15459" s="4"/>
      <c r="L15459" s="4"/>
      <c r="M15459" s="4"/>
    </row>
    <row r="15460" spans="6:13" x14ac:dyDescent="0.2">
      <c r="F15460" s="4"/>
      <c r="G15460" s="4"/>
      <c r="H15460" s="4"/>
      <c r="I15460" s="4"/>
      <c r="J15460" s="4"/>
      <c r="K15460" s="4"/>
      <c r="L15460" s="4"/>
      <c r="M15460" s="4"/>
    </row>
    <row r="15461" spans="6:13" x14ac:dyDescent="0.2">
      <c r="F15461" s="4"/>
      <c r="G15461" s="4"/>
      <c r="H15461" s="4"/>
      <c r="I15461" s="4"/>
      <c r="J15461" s="4"/>
      <c r="K15461" s="4"/>
      <c r="L15461" s="4"/>
      <c r="M15461" s="4"/>
    </row>
    <row r="15462" spans="6:13" x14ac:dyDescent="0.2">
      <c r="F15462" s="4"/>
      <c r="G15462" s="4"/>
      <c r="H15462" s="4"/>
      <c r="I15462" s="4"/>
      <c r="J15462" s="4"/>
      <c r="K15462" s="4"/>
      <c r="L15462" s="4"/>
      <c r="M15462" s="4"/>
    </row>
    <row r="15463" spans="6:13" x14ac:dyDescent="0.2">
      <c r="F15463" s="4"/>
      <c r="G15463" s="4"/>
      <c r="H15463" s="4"/>
      <c r="I15463" s="4"/>
      <c r="J15463" s="4"/>
      <c r="K15463" s="4"/>
      <c r="L15463" s="4"/>
      <c r="M15463" s="4"/>
    </row>
    <row r="15464" spans="6:13" x14ac:dyDescent="0.2">
      <c r="F15464" s="4"/>
      <c r="G15464" s="4"/>
      <c r="H15464" s="4"/>
      <c r="I15464" s="4"/>
      <c r="J15464" s="4"/>
      <c r="K15464" s="4"/>
      <c r="L15464" s="4"/>
      <c r="M15464" s="4"/>
    </row>
    <row r="15465" spans="6:13" x14ac:dyDescent="0.2">
      <c r="F15465" s="4"/>
      <c r="G15465" s="4"/>
      <c r="H15465" s="4"/>
      <c r="I15465" s="4"/>
      <c r="J15465" s="4"/>
      <c r="K15465" s="4"/>
      <c r="L15465" s="4"/>
      <c r="M15465" s="4"/>
    </row>
    <row r="15466" spans="6:13" x14ac:dyDescent="0.2">
      <c r="F15466" s="4"/>
      <c r="G15466" s="4"/>
      <c r="H15466" s="4"/>
      <c r="I15466" s="4"/>
      <c r="J15466" s="4"/>
      <c r="K15466" s="4"/>
      <c r="L15466" s="4"/>
      <c r="M15466" s="4"/>
    </row>
    <row r="15467" spans="6:13" x14ac:dyDescent="0.2">
      <c r="F15467" s="4"/>
      <c r="G15467" s="4"/>
      <c r="H15467" s="4"/>
      <c r="I15467" s="4"/>
      <c r="J15467" s="4"/>
      <c r="K15467" s="4"/>
      <c r="L15467" s="4"/>
      <c r="M15467" s="4"/>
    </row>
    <row r="15468" spans="6:13" x14ac:dyDescent="0.2">
      <c r="F15468" s="4"/>
      <c r="G15468" s="4"/>
      <c r="H15468" s="4"/>
      <c r="I15468" s="4"/>
      <c r="J15468" s="4"/>
      <c r="K15468" s="4"/>
      <c r="L15468" s="4"/>
      <c r="M15468" s="4"/>
    </row>
    <row r="15469" spans="6:13" x14ac:dyDescent="0.2">
      <c r="F15469" s="4"/>
      <c r="G15469" s="4"/>
      <c r="H15469" s="4"/>
      <c r="I15469" s="4"/>
      <c r="J15469" s="4"/>
      <c r="K15469" s="4"/>
      <c r="L15469" s="4"/>
      <c r="M15469" s="4"/>
    </row>
    <row r="15470" spans="6:13" x14ac:dyDescent="0.2">
      <c r="F15470" s="4"/>
      <c r="G15470" s="4"/>
      <c r="H15470" s="4"/>
      <c r="I15470" s="4"/>
      <c r="J15470" s="4"/>
      <c r="K15470" s="4"/>
      <c r="L15470" s="4"/>
      <c r="M15470" s="4"/>
    </row>
    <row r="15471" spans="6:13" x14ac:dyDescent="0.2">
      <c r="F15471" s="4"/>
      <c r="G15471" s="4"/>
      <c r="H15471" s="4"/>
      <c r="I15471" s="4"/>
      <c r="J15471" s="4"/>
      <c r="K15471" s="4"/>
      <c r="L15471" s="4"/>
      <c r="M15471" s="4"/>
    </row>
    <row r="15472" spans="6:13" x14ac:dyDescent="0.2">
      <c r="F15472" s="4"/>
      <c r="G15472" s="4"/>
      <c r="H15472" s="4"/>
      <c r="I15472" s="4"/>
      <c r="J15472" s="4"/>
      <c r="K15472" s="4"/>
      <c r="L15472" s="4"/>
      <c r="M15472" s="4"/>
    </row>
    <row r="15473" spans="6:13" x14ac:dyDescent="0.2">
      <c r="F15473" s="4"/>
      <c r="G15473" s="4"/>
      <c r="H15473" s="4"/>
      <c r="I15473" s="4"/>
      <c r="J15473" s="4"/>
      <c r="K15473" s="4"/>
      <c r="L15473" s="4"/>
      <c r="M15473" s="4"/>
    </row>
    <row r="15474" spans="6:13" x14ac:dyDescent="0.2">
      <c r="F15474" s="4"/>
      <c r="G15474" s="4"/>
      <c r="H15474" s="4"/>
      <c r="I15474" s="4"/>
      <c r="J15474" s="4"/>
      <c r="K15474" s="4"/>
      <c r="L15474" s="4"/>
      <c r="M15474" s="4"/>
    </row>
    <row r="15475" spans="6:13" x14ac:dyDescent="0.2">
      <c r="F15475" s="4"/>
      <c r="G15475" s="4"/>
      <c r="H15475" s="4"/>
      <c r="I15475" s="4"/>
      <c r="J15475" s="4"/>
      <c r="K15475" s="4"/>
      <c r="L15475" s="4"/>
      <c r="M15475" s="4"/>
    </row>
    <row r="15476" spans="6:13" x14ac:dyDescent="0.2">
      <c r="F15476" s="4"/>
      <c r="G15476" s="4"/>
      <c r="H15476" s="4"/>
      <c r="I15476" s="4"/>
      <c r="J15476" s="4"/>
      <c r="K15476" s="4"/>
      <c r="L15476" s="4"/>
      <c r="M15476" s="4"/>
    </row>
    <row r="15477" spans="6:13" x14ac:dyDescent="0.2">
      <c r="F15477" s="4"/>
      <c r="G15477" s="4"/>
      <c r="H15477" s="4"/>
      <c r="I15477" s="4"/>
      <c r="J15477" s="4"/>
      <c r="K15477" s="4"/>
      <c r="L15477" s="4"/>
      <c r="M15477" s="4"/>
    </row>
    <row r="15478" spans="6:13" x14ac:dyDescent="0.2">
      <c r="F15478" s="4"/>
      <c r="G15478" s="4"/>
      <c r="H15478" s="4"/>
      <c r="I15478" s="4"/>
      <c r="J15478" s="4"/>
      <c r="K15478" s="4"/>
      <c r="L15478" s="4"/>
      <c r="M15478" s="4"/>
    </row>
    <row r="15479" spans="6:13" x14ac:dyDescent="0.2">
      <c r="F15479" s="4"/>
      <c r="G15479" s="4"/>
      <c r="H15479" s="4"/>
      <c r="I15479" s="4"/>
      <c r="J15479" s="4"/>
      <c r="K15479" s="4"/>
      <c r="L15479" s="4"/>
      <c r="M15479" s="4"/>
    </row>
    <row r="15480" spans="6:13" x14ac:dyDescent="0.2">
      <c r="F15480" s="4"/>
      <c r="G15480" s="4"/>
      <c r="H15480" s="4"/>
      <c r="I15480" s="4"/>
      <c r="J15480" s="4"/>
      <c r="K15480" s="4"/>
      <c r="L15480" s="4"/>
      <c r="M15480" s="4"/>
    </row>
    <row r="15481" spans="6:13" x14ac:dyDescent="0.2">
      <c r="F15481" s="4"/>
      <c r="G15481" s="4"/>
      <c r="H15481" s="4"/>
      <c r="I15481" s="4"/>
      <c r="J15481" s="4"/>
      <c r="K15481" s="4"/>
      <c r="L15481" s="4"/>
      <c r="M15481" s="4"/>
    </row>
    <row r="15482" spans="6:13" x14ac:dyDescent="0.2">
      <c r="F15482" s="4"/>
      <c r="G15482" s="4"/>
      <c r="H15482" s="4"/>
      <c r="I15482" s="4"/>
      <c r="J15482" s="4"/>
      <c r="K15482" s="4"/>
      <c r="L15482" s="4"/>
      <c r="M15482" s="4"/>
    </row>
    <row r="15483" spans="6:13" x14ac:dyDescent="0.2">
      <c r="F15483" s="4"/>
      <c r="G15483" s="4"/>
      <c r="H15483" s="4"/>
      <c r="I15483" s="4"/>
      <c r="J15483" s="4"/>
      <c r="K15483" s="4"/>
      <c r="L15483" s="4"/>
      <c r="M15483" s="4"/>
    </row>
    <row r="15484" spans="6:13" x14ac:dyDescent="0.2">
      <c r="F15484" s="4"/>
      <c r="G15484" s="4"/>
      <c r="H15484" s="4"/>
      <c r="I15484" s="4"/>
      <c r="J15484" s="4"/>
      <c r="K15484" s="4"/>
      <c r="L15484" s="4"/>
      <c r="M15484" s="4"/>
    </row>
    <row r="15485" spans="6:13" x14ac:dyDescent="0.2">
      <c r="F15485" s="4"/>
      <c r="G15485" s="4"/>
      <c r="H15485" s="4"/>
      <c r="I15485" s="4"/>
      <c r="J15485" s="4"/>
      <c r="K15485" s="4"/>
      <c r="L15485" s="4"/>
      <c r="M15485" s="4"/>
    </row>
    <row r="15486" spans="6:13" x14ac:dyDescent="0.2">
      <c r="F15486" s="4"/>
      <c r="G15486" s="4"/>
      <c r="H15486" s="4"/>
      <c r="I15486" s="4"/>
      <c r="J15486" s="4"/>
      <c r="K15486" s="4"/>
      <c r="L15486" s="4"/>
      <c r="M15486" s="4"/>
    </row>
    <row r="15487" spans="6:13" x14ac:dyDescent="0.2">
      <c r="F15487" s="4"/>
      <c r="G15487" s="4"/>
      <c r="H15487" s="4"/>
      <c r="I15487" s="4"/>
      <c r="J15487" s="4"/>
      <c r="K15487" s="4"/>
      <c r="L15487" s="4"/>
      <c r="M15487" s="4"/>
    </row>
    <row r="15488" spans="6:13" x14ac:dyDescent="0.2">
      <c r="F15488" s="4"/>
      <c r="G15488" s="4"/>
      <c r="H15488" s="4"/>
      <c r="I15488" s="4"/>
      <c r="J15488" s="4"/>
      <c r="K15488" s="4"/>
      <c r="L15488" s="4"/>
      <c r="M15488" s="4"/>
    </row>
    <row r="15489" spans="6:13" x14ac:dyDescent="0.2">
      <c r="F15489" s="4"/>
      <c r="G15489" s="4"/>
      <c r="H15489" s="4"/>
      <c r="I15489" s="4"/>
      <c r="J15489" s="4"/>
      <c r="K15489" s="4"/>
      <c r="L15489" s="4"/>
      <c r="M15489" s="4"/>
    </row>
    <row r="15490" spans="6:13" x14ac:dyDescent="0.2">
      <c r="F15490" s="4"/>
      <c r="G15490" s="4"/>
      <c r="H15490" s="4"/>
      <c r="I15490" s="4"/>
      <c r="J15490" s="4"/>
      <c r="K15490" s="4"/>
      <c r="L15490" s="4"/>
      <c r="M15490" s="4"/>
    </row>
    <row r="15491" spans="6:13" x14ac:dyDescent="0.2">
      <c r="F15491" s="4"/>
      <c r="G15491" s="4"/>
      <c r="H15491" s="4"/>
      <c r="I15491" s="4"/>
      <c r="J15491" s="4"/>
      <c r="K15491" s="4"/>
      <c r="L15491" s="4"/>
      <c r="M15491" s="4"/>
    </row>
    <row r="15492" spans="6:13" x14ac:dyDescent="0.2">
      <c r="F15492" s="4"/>
      <c r="G15492" s="4"/>
      <c r="H15492" s="4"/>
      <c r="I15492" s="4"/>
      <c r="J15492" s="4"/>
      <c r="K15492" s="4"/>
      <c r="L15492" s="4"/>
      <c r="M15492" s="4"/>
    </row>
    <row r="15493" spans="6:13" x14ac:dyDescent="0.2">
      <c r="F15493" s="4"/>
      <c r="G15493" s="4"/>
      <c r="H15493" s="4"/>
      <c r="I15493" s="4"/>
      <c r="J15493" s="4"/>
      <c r="K15493" s="4"/>
      <c r="L15493" s="4"/>
      <c r="M15493" s="4"/>
    </row>
    <row r="15494" spans="6:13" x14ac:dyDescent="0.2">
      <c r="F15494" s="4"/>
      <c r="G15494" s="4"/>
      <c r="H15494" s="4"/>
      <c r="I15494" s="4"/>
      <c r="J15494" s="4"/>
      <c r="K15494" s="4"/>
      <c r="L15494" s="4"/>
      <c r="M15494" s="4"/>
    </row>
    <row r="15495" spans="6:13" x14ac:dyDescent="0.2">
      <c r="F15495" s="4"/>
      <c r="G15495" s="4"/>
      <c r="H15495" s="4"/>
      <c r="I15495" s="4"/>
      <c r="J15495" s="4"/>
      <c r="K15495" s="4"/>
      <c r="L15495" s="4"/>
      <c r="M15495" s="4"/>
    </row>
    <row r="15496" spans="6:13" x14ac:dyDescent="0.2">
      <c r="F15496" s="4"/>
      <c r="G15496" s="4"/>
      <c r="H15496" s="4"/>
      <c r="I15496" s="4"/>
      <c r="J15496" s="4"/>
      <c r="K15496" s="4"/>
      <c r="L15496" s="4"/>
      <c r="M15496" s="4"/>
    </row>
    <row r="15497" spans="6:13" x14ac:dyDescent="0.2">
      <c r="F15497" s="4"/>
      <c r="G15497" s="4"/>
      <c r="H15497" s="4"/>
      <c r="I15497" s="4"/>
      <c r="J15497" s="4"/>
      <c r="K15497" s="4"/>
      <c r="L15497" s="4"/>
      <c r="M15497" s="4"/>
    </row>
    <row r="15498" spans="6:13" x14ac:dyDescent="0.2">
      <c r="F15498" s="4"/>
      <c r="G15498" s="4"/>
      <c r="H15498" s="4"/>
      <c r="I15498" s="4"/>
      <c r="J15498" s="4"/>
      <c r="K15498" s="4"/>
      <c r="L15498" s="4"/>
      <c r="M15498" s="4"/>
    </row>
    <row r="15499" spans="6:13" x14ac:dyDescent="0.2">
      <c r="F15499" s="4"/>
      <c r="G15499" s="4"/>
      <c r="H15499" s="4"/>
      <c r="I15499" s="4"/>
      <c r="J15499" s="4"/>
      <c r="K15499" s="4"/>
      <c r="L15499" s="4"/>
      <c r="M15499" s="4"/>
    </row>
    <row r="15500" spans="6:13" x14ac:dyDescent="0.2">
      <c r="F15500" s="4"/>
      <c r="G15500" s="4"/>
      <c r="H15500" s="4"/>
      <c r="I15500" s="4"/>
      <c r="J15500" s="4"/>
      <c r="K15500" s="4"/>
      <c r="L15500" s="4"/>
      <c r="M15500" s="4"/>
    </row>
    <row r="15501" spans="6:13" x14ac:dyDescent="0.2">
      <c r="F15501" s="4"/>
      <c r="G15501" s="4"/>
      <c r="H15501" s="4"/>
      <c r="I15501" s="4"/>
      <c r="J15501" s="4"/>
      <c r="K15501" s="4"/>
      <c r="L15501" s="4"/>
      <c r="M15501" s="4"/>
    </row>
    <row r="15502" spans="6:13" x14ac:dyDescent="0.2">
      <c r="F15502" s="4"/>
      <c r="G15502" s="4"/>
      <c r="H15502" s="4"/>
      <c r="I15502" s="4"/>
      <c r="J15502" s="4"/>
      <c r="K15502" s="4"/>
      <c r="L15502" s="4"/>
      <c r="M15502" s="4"/>
    </row>
    <row r="15503" spans="6:13" x14ac:dyDescent="0.2">
      <c r="F15503" s="4"/>
      <c r="G15503" s="4"/>
      <c r="H15503" s="4"/>
      <c r="I15503" s="4"/>
      <c r="J15503" s="4"/>
      <c r="K15503" s="4"/>
      <c r="L15503" s="4"/>
      <c r="M15503" s="4"/>
    </row>
    <row r="15504" spans="6:13" x14ac:dyDescent="0.2">
      <c r="F15504" s="4"/>
      <c r="G15504" s="4"/>
      <c r="H15504" s="4"/>
      <c r="I15504" s="4"/>
      <c r="J15504" s="4"/>
      <c r="K15504" s="4"/>
      <c r="L15504" s="4"/>
      <c r="M15504" s="4"/>
    </row>
    <row r="15505" spans="6:13" x14ac:dyDescent="0.2">
      <c r="F15505" s="4"/>
      <c r="G15505" s="4"/>
      <c r="H15505" s="4"/>
      <c r="I15505" s="4"/>
      <c r="J15505" s="4"/>
      <c r="K15505" s="4"/>
      <c r="L15505" s="4"/>
      <c r="M15505" s="4"/>
    </row>
    <row r="15506" spans="6:13" x14ac:dyDescent="0.2">
      <c r="F15506" s="4"/>
      <c r="G15506" s="4"/>
      <c r="H15506" s="4"/>
      <c r="I15506" s="4"/>
      <c r="J15506" s="4"/>
      <c r="K15506" s="4"/>
      <c r="L15506" s="4"/>
      <c r="M15506" s="4"/>
    </row>
    <row r="15507" spans="6:13" x14ac:dyDescent="0.2">
      <c r="F15507" s="4"/>
      <c r="G15507" s="4"/>
      <c r="H15507" s="4"/>
      <c r="I15507" s="4"/>
      <c r="J15507" s="4"/>
      <c r="K15507" s="4"/>
      <c r="L15507" s="4"/>
      <c r="M15507" s="4"/>
    </row>
    <row r="15508" spans="6:13" x14ac:dyDescent="0.2">
      <c r="F15508" s="4"/>
      <c r="G15508" s="4"/>
      <c r="H15508" s="4"/>
      <c r="I15508" s="4"/>
      <c r="J15508" s="4"/>
      <c r="K15508" s="4"/>
      <c r="L15508" s="4"/>
      <c r="M15508" s="4"/>
    </row>
    <row r="15509" spans="6:13" x14ac:dyDescent="0.2">
      <c r="F15509" s="4"/>
      <c r="G15509" s="4"/>
      <c r="H15509" s="4"/>
      <c r="I15509" s="4"/>
      <c r="J15509" s="4"/>
      <c r="K15509" s="4"/>
      <c r="L15509" s="4"/>
      <c r="M15509" s="4"/>
    </row>
    <row r="15510" spans="6:13" x14ac:dyDescent="0.2">
      <c r="F15510" s="4"/>
      <c r="G15510" s="4"/>
      <c r="H15510" s="4"/>
      <c r="I15510" s="4"/>
      <c r="J15510" s="4"/>
      <c r="K15510" s="4"/>
      <c r="L15510" s="4"/>
      <c r="M15510" s="4"/>
    </row>
    <row r="15511" spans="6:13" x14ac:dyDescent="0.2">
      <c r="F15511" s="4"/>
      <c r="G15511" s="4"/>
      <c r="H15511" s="4"/>
      <c r="I15511" s="4"/>
      <c r="J15511" s="4"/>
      <c r="K15511" s="4"/>
      <c r="L15511" s="4"/>
      <c r="M15511" s="4"/>
    </row>
    <row r="15512" spans="6:13" x14ac:dyDescent="0.2">
      <c r="F15512" s="4"/>
      <c r="G15512" s="4"/>
      <c r="H15512" s="4"/>
      <c r="I15512" s="4"/>
      <c r="J15512" s="4"/>
      <c r="K15512" s="4"/>
      <c r="L15512" s="4"/>
      <c r="M15512" s="4"/>
    </row>
    <row r="15513" spans="6:13" x14ac:dyDescent="0.2">
      <c r="F15513" s="4"/>
      <c r="G15513" s="4"/>
      <c r="H15513" s="4"/>
      <c r="I15513" s="4"/>
      <c r="J15513" s="4"/>
      <c r="K15513" s="4"/>
      <c r="L15513" s="4"/>
      <c r="M15513" s="4"/>
    </row>
    <row r="15514" spans="6:13" x14ac:dyDescent="0.2">
      <c r="F15514" s="4"/>
      <c r="G15514" s="4"/>
      <c r="H15514" s="4"/>
      <c r="I15514" s="4"/>
      <c r="J15514" s="4"/>
      <c r="K15514" s="4"/>
      <c r="L15514" s="4"/>
      <c r="M15514" s="4"/>
    </row>
    <row r="15515" spans="6:13" x14ac:dyDescent="0.2">
      <c r="F15515" s="4"/>
      <c r="G15515" s="4"/>
      <c r="H15515" s="4"/>
      <c r="I15515" s="4"/>
      <c r="J15515" s="4"/>
      <c r="K15515" s="4"/>
      <c r="L15515" s="4"/>
      <c r="M15515" s="4"/>
    </row>
    <row r="15516" spans="6:13" x14ac:dyDescent="0.2">
      <c r="F15516" s="4"/>
      <c r="G15516" s="4"/>
      <c r="H15516" s="4"/>
      <c r="I15516" s="4"/>
      <c r="J15516" s="4"/>
      <c r="K15516" s="4"/>
      <c r="L15516" s="4"/>
      <c r="M15516" s="4"/>
    </row>
    <row r="15517" spans="6:13" x14ac:dyDescent="0.2">
      <c r="F15517" s="4"/>
      <c r="G15517" s="4"/>
      <c r="H15517" s="4"/>
      <c r="I15517" s="4"/>
      <c r="J15517" s="4"/>
      <c r="K15517" s="4"/>
      <c r="L15517" s="4"/>
      <c r="M15517" s="4"/>
    </row>
    <row r="15518" spans="6:13" x14ac:dyDescent="0.2">
      <c r="F15518" s="4"/>
      <c r="G15518" s="4"/>
      <c r="H15518" s="4"/>
      <c r="I15518" s="4"/>
      <c r="J15518" s="4"/>
      <c r="K15518" s="4"/>
      <c r="L15518" s="4"/>
      <c r="M15518" s="4"/>
    </row>
    <row r="15519" spans="6:13" x14ac:dyDescent="0.2">
      <c r="F15519" s="4"/>
      <c r="G15519" s="4"/>
      <c r="H15519" s="4"/>
      <c r="I15519" s="4"/>
      <c r="J15519" s="4"/>
      <c r="K15519" s="4"/>
      <c r="L15519" s="4"/>
      <c r="M15519" s="4"/>
    </row>
    <row r="15520" spans="6:13" x14ac:dyDescent="0.2">
      <c r="F15520" s="4"/>
      <c r="G15520" s="4"/>
      <c r="H15520" s="4"/>
      <c r="I15520" s="4"/>
      <c r="J15520" s="4"/>
      <c r="K15520" s="4"/>
      <c r="L15520" s="4"/>
      <c r="M15520" s="4"/>
    </row>
    <row r="15521" spans="6:13" x14ac:dyDescent="0.2">
      <c r="F15521" s="4"/>
      <c r="G15521" s="4"/>
      <c r="H15521" s="4"/>
      <c r="I15521" s="4"/>
      <c r="J15521" s="4"/>
      <c r="K15521" s="4"/>
      <c r="L15521" s="4"/>
      <c r="M15521" s="4"/>
    </row>
    <row r="15522" spans="6:13" x14ac:dyDescent="0.2">
      <c r="F15522" s="4"/>
      <c r="G15522" s="4"/>
      <c r="H15522" s="4"/>
      <c r="I15522" s="4"/>
      <c r="J15522" s="4"/>
      <c r="K15522" s="4"/>
      <c r="L15522" s="4"/>
      <c r="M15522" s="4"/>
    </row>
    <row r="15523" spans="6:13" x14ac:dyDescent="0.2">
      <c r="F15523" s="4"/>
      <c r="G15523" s="4"/>
      <c r="H15523" s="4"/>
      <c r="I15523" s="4"/>
      <c r="J15523" s="4"/>
      <c r="K15523" s="4"/>
      <c r="L15523" s="4"/>
      <c r="M15523" s="4"/>
    </row>
    <row r="15524" spans="6:13" x14ac:dyDescent="0.2">
      <c r="F15524" s="4"/>
      <c r="G15524" s="4"/>
      <c r="H15524" s="4"/>
      <c r="I15524" s="4"/>
      <c r="J15524" s="4"/>
      <c r="K15524" s="4"/>
      <c r="L15524" s="4"/>
      <c r="M15524" s="4"/>
    </row>
    <row r="15525" spans="6:13" x14ac:dyDescent="0.2">
      <c r="F15525" s="4"/>
      <c r="G15525" s="4"/>
      <c r="H15525" s="4"/>
      <c r="I15525" s="4"/>
      <c r="J15525" s="4"/>
      <c r="K15525" s="4"/>
      <c r="L15525" s="4"/>
      <c r="M15525" s="4"/>
    </row>
    <row r="15526" spans="6:13" x14ac:dyDescent="0.2">
      <c r="F15526" s="4"/>
      <c r="G15526" s="4"/>
      <c r="H15526" s="4"/>
      <c r="I15526" s="4"/>
      <c r="J15526" s="4"/>
      <c r="K15526" s="4"/>
      <c r="L15526" s="4"/>
      <c r="M15526" s="4"/>
    </row>
    <row r="15527" spans="6:13" x14ac:dyDescent="0.2">
      <c r="F15527" s="4"/>
      <c r="G15527" s="4"/>
      <c r="H15527" s="4"/>
      <c r="I15527" s="4"/>
      <c r="J15527" s="4"/>
      <c r="K15527" s="4"/>
      <c r="L15527" s="4"/>
      <c r="M15527" s="4"/>
    </row>
    <row r="15528" spans="6:13" x14ac:dyDescent="0.2">
      <c r="F15528" s="4"/>
      <c r="G15528" s="4"/>
      <c r="H15528" s="4"/>
      <c r="I15528" s="4"/>
      <c r="J15528" s="4"/>
      <c r="K15528" s="4"/>
      <c r="L15528" s="4"/>
      <c r="M15528" s="4"/>
    </row>
    <row r="15529" spans="6:13" x14ac:dyDescent="0.2">
      <c r="F15529" s="4"/>
      <c r="G15529" s="4"/>
      <c r="H15529" s="4"/>
      <c r="I15529" s="4"/>
      <c r="J15529" s="4"/>
      <c r="K15529" s="4"/>
      <c r="L15529" s="4"/>
      <c r="M15529" s="4"/>
    </row>
    <row r="15530" spans="6:13" x14ac:dyDescent="0.2">
      <c r="F15530" s="4"/>
      <c r="G15530" s="4"/>
      <c r="H15530" s="4"/>
      <c r="I15530" s="4"/>
      <c r="J15530" s="4"/>
      <c r="K15530" s="4"/>
      <c r="L15530" s="4"/>
      <c r="M15530" s="4"/>
    </row>
    <row r="15531" spans="6:13" x14ac:dyDescent="0.2">
      <c r="F15531" s="4"/>
      <c r="G15531" s="4"/>
      <c r="H15531" s="4"/>
      <c r="I15531" s="4"/>
      <c r="J15531" s="4"/>
      <c r="K15531" s="4"/>
      <c r="L15531" s="4"/>
      <c r="M15531" s="4"/>
    </row>
    <row r="15532" spans="6:13" x14ac:dyDescent="0.2">
      <c r="F15532" s="4"/>
      <c r="G15532" s="4"/>
      <c r="H15532" s="4"/>
      <c r="I15532" s="4"/>
      <c r="J15532" s="4"/>
      <c r="K15532" s="4"/>
      <c r="L15532" s="4"/>
      <c r="M15532" s="4"/>
    </row>
    <row r="15533" spans="6:13" x14ac:dyDescent="0.2">
      <c r="F15533" s="4"/>
      <c r="G15533" s="4"/>
      <c r="H15533" s="4"/>
      <c r="I15533" s="4"/>
      <c r="J15533" s="4"/>
      <c r="K15533" s="4"/>
      <c r="L15533" s="4"/>
      <c r="M15533" s="4"/>
    </row>
    <row r="15534" spans="6:13" x14ac:dyDescent="0.2">
      <c r="F15534" s="4"/>
      <c r="G15534" s="4"/>
      <c r="H15534" s="4"/>
      <c r="I15534" s="4"/>
      <c r="J15534" s="4"/>
      <c r="K15534" s="4"/>
      <c r="L15534" s="4"/>
      <c r="M15534" s="4"/>
    </row>
    <row r="15535" spans="6:13" x14ac:dyDescent="0.2">
      <c r="F15535" s="4"/>
      <c r="G15535" s="4"/>
      <c r="H15535" s="4"/>
      <c r="I15535" s="4"/>
      <c r="J15535" s="4"/>
      <c r="K15535" s="4"/>
      <c r="L15535" s="4"/>
      <c r="M15535" s="4"/>
    </row>
    <row r="15536" spans="6:13" x14ac:dyDescent="0.2">
      <c r="F15536" s="4"/>
      <c r="G15536" s="4"/>
      <c r="H15536" s="4"/>
      <c r="I15536" s="4"/>
      <c r="J15536" s="4"/>
      <c r="K15536" s="4"/>
      <c r="L15536" s="4"/>
      <c r="M15536" s="4"/>
    </row>
    <row r="15537" spans="6:13" x14ac:dyDescent="0.2">
      <c r="F15537" s="4"/>
      <c r="G15537" s="4"/>
      <c r="H15537" s="4"/>
      <c r="I15537" s="4"/>
      <c r="J15537" s="4"/>
      <c r="K15537" s="4"/>
      <c r="L15537" s="4"/>
      <c r="M15537" s="4"/>
    </row>
    <row r="15538" spans="6:13" x14ac:dyDescent="0.2">
      <c r="F15538" s="4"/>
      <c r="G15538" s="4"/>
      <c r="H15538" s="4"/>
      <c r="I15538" s="4"/>
      <c r="J15538" s="4"/>
      <c r="K15538" s="4"/>
      <c r="L15538" s="4"/>
      <c r="M15538" s="4"/>
    </row>
    <row r="15539" spans="6:13" x14ac:dyDescent="0.2">
      <c r="F15539" s="4"/>
      <c r="G15539" s="4"/>
      <c r="H15539" s="4"/>
      <c r="I15539" s="4"/>
      <c r="J15539" s="4"/>
      <c r="K15539" s="4"/>
      <c r="L15539" s="4"/>
      <c r="M15539" s="4"/>
    </row>
    <row r="15540" spans="6:13" x14ac:dyDescent="0.2">
      <c r="F15540" s="4"/>
      <c r="G15540" s="4"/>
      <c r="H15540" s="4"/>
      <c r="I15540" s="4"/>
      <c r="J15540" s="4"/>
      <c r="K15540" s="4"/>
      <c r="L15540" s="4"/>
      <c r="M15540" s="4"/>
    </row>
    <row r="15541" spans="6:13" x14ac:dyDescent="0.2">
      <c r="F15541" s="4"/>
      <c r="G15541" s="4"/>
      <c r="H15541" s="4"/>
      <c r="I15541" s="4"/>
      <c r="J15541" s="4"/>
      <c r="K15541" s="4"/>
      <c r="L15541" s="4"/>
      <c r="M15541" s="4"/>
    </row>
    <row r="15542" spans="6:13" x14ac:dyDescent="0.2">
      <c r="F15542" s="4"/>
      <c r="G15542" s="4"/>
      <c r="H15542" s="4"/>
      <c r="I15542" s="4"/>
      <c r="J15542" s="4"/>
      <c r="K15542" s="4"/>
      <c r="L15542" s="4"/>
      <c r="M15542" s="4"/>
    </row>
    <row r="15543" spans="6:13" x14ac:dyDescent="0.2">
      <c r="F15543" s="4"/>
      <c r="G15543" s="4"/>
      <c r="H15543" s="4"/>
      <c r="I15543" s="4"/>
      <c r="J15543" s="4"/>
      <c r="K15543" s="4"/>
      <c r="L15543" s="4"/>
      <c r="M15543" s="4"/>
    </row>
    <row r="15544" spans="6:13" x14ac:dyDescent="0.2">
      <c r="F15544" s="4"/>
      <c r="G15544" s="4"/>
      <c r="H15544" s="4"/>
      <c r="I15544" s="4"/>
      <c r="J15544" s="4"/>
      <c r="K15544" s="4"/>
      <c r="L15544" s="4"/>
      <c r="M15544" s="4"/>
    </row>
    <row r="15545" spans="6:13" x14ac:dyDescent="0.2">
      <c r="F15545" s="4"/>
      <c r="G15545" s="4"/>
      <c r="H15545" s="4"/>
      <c r="I15545" s="4"/>
      <c r="J15545" s="4"/>
      <c r="K15545" s="4"/>
      <c r="L15545" s="4"/>
      <c r="M15545" s="4"/>
    </row>
    <row r="15546" spans="6:13" x14ac:dyDescent="0.2">
      <c r="F15546" s="4"/>
      <c r="G15546" s="4"/>
      <c r="H15546" s="4"/>
      <c r="I15546" s="4"/>
      <c r="J15546" s="4"/>
      <c r="K15546" s="4"/>
      <c r="L15546" s="4"/>
      <c r="M15546" s="4"/>
    </row>
    <row r="15547" spans="6:13" x14ac:dyDescent="0.2">
      <c r="F15547" s="4"/>
      <c r="G15547" s="4"/>
      <c r="H15547" s="4"/>
      <c r="I15547" s="4"/>
      <c r="J15547" s="4"/>
      <c r="K15547" s="4"/>
      <c r="L15547" s="4"/>
      <c r="M15547" s="4"/>
    </row>
    <row r="15548" spans="6:13" x14ac:dyDescent="0.2">
      <c r="F15548" s="4"/>
      <c r="G15548" s="4"/>
      <c r="H15548" s="4"/>
      <c r="I15548" s="4"/>
      <c r="J15548" s="4"/>
      <c r="K15548" s="4"/>
      <c r="L15548" s="4"/>
      <c r="M15548" s="4"/>
    </row>
    <row r="15549" spans="6:13" x14ac:dyDescent="0.2">
      <c r="F15549" s="4"/>
      <c r="G15549" s="4"/>
      <c r="H15549" s="4"/>
      <c r="I15549" s="4"/>
      <c r="J15549" s="4"/>
      <c r="K15549" s="4"/>
      <c r="L15549" s="4"/>
      <c r="M15549" s="4"/>
    </row>
    <row r="15550" spans="6:13" x14ac:dyDescent="0.2">
      <c r="F15550" s="4"/>
      <c r="G15550" s="4"/>
      <c r="H15550" s="4"/>
      <c r="I15550" s="4"/>
      <c r="J15550" s="4"/>
      <c r="K15550" s="4"/>
      <c r="L15550" s="4"/>
      <c r="M15550" s="4"/>
    </row>
    <row r="15551" spans="6:13" x14ac:dyDescent="0.2">
      <c r="F15551" s="4"/>
      <c r="G15551" s="4"/>
      <c r="H15551" s="4"/>
      <c r="I15551" s="4"/>
      <c r="J15551" s="4"/>
      <c r="K15551" s="4"/>
      <c r="L15551" s="4"/>
      <c r="M15551" s="4"/>
    </row>
    <row r="15552" spans="6:13" x14ac:dyDescent="0.2">
      <c r="F15552" s="4"/>
      <c r="G15552" s="4"/>
      <c r="H15552" s="4"/>
      <c r="I15552" s="4"/>
      <c r="J15552" s="4"/>
      <c r="K15552" s="4"/>
      <c r="L15552" s="4"/>
      <c r="M15552" s="4"/>
    </row>
    <row r="15553" spans="6:13" x14ac:dyDescent="0.2">
      <c r="F15553" s="4"/>
      <c r="G15553" s="4"/>
      <c r="H15553" s="4"/>
      <c r="I15553" s="4"/>
      <c r="J15553" s="4"/>
      <c r="K15553" s="4"/>
      <c r="L15553" s="4"/>
      <c r="M15553" s="4"/>
    </row>
    <row r="15554" spans="6:13" x14ac:dyDescent="0.2">
      <c r="F15554" s="4"/>
      <c r="G15554" s="4"/>
      <c r="H15554" s="4"/>
      <c r="I15554" s="4"/>
      <c r="J15554" s="4"/>
      <c r="K15554" s="4"/>
      <c r="L15554" s="4"/>
      <c r="M15554" s="4"/>
    </row>
    <row r="15555" spans="6:13" x14ac:dyDescent="0.2">
      <c r="F15555" s="4"/>
      <c r="G15555" s="4"/>
      <c r="H15555" s="4"/>
      <c r="I15555" s="4"/>
      <c r="J15555" s="4"/>
      <c r="K15555" s="4"/>
      <c r="L15555" s="4"/>
      <c r="M15555" s="4"/>
    </row>
    <row r="15556" spans="6:13" x14ac:dyDescent="0.2">
      <c r="F15556" s="4"/>
      <c r="G15556" s="4"/>
      <c r="H15556" s="4"/>
      <c r="I15556" s="4"/>
      <c r="J15556" s="4"/>
      <c r="K15556" s="4"/>
      <c r="L15556" s="4"/>
      <c r="M15556" s="4"/>
    </row>
    <row r="15557" spans="6:13" x14ac:dyDescent="0.2">
      <c r="F15557" s="4"/>
      <c r="G15557" s="4"/>
      <c r="H15557" s="4"/>
      <c r="I15557" s="4"/>
      <c r="J15557" s="4"/>
      <c r="K15557" s="4"/>
      <c r="L15557" s="4"/>
      <c r="M15557" s="4"/>
    </row>
    <row r="15558" spans="6:13" x14ac:dyDescent="0.2">
      <c r="F15558" s="4"/>
      <c r="G15558" s="4"/>
      <c r="H15558" s="4"/>
      <c r="I15558" s="4"/>
      <c r="J15558" s="4"/>
      <c r="K15558" s="4"/>
      <c r="L15558" s="4"/>
      <c r="M15558" s="4"/>
    </row>
    <row r="15559" spans="6:13" x14ac:dyDescent="0.2">
      <c r="F15559" s="4"/>
      <c r="G15559" s="4"/>
      <c r="H15559" s="4"/>
      <c r="I15559" s="4"/>
      <c r="J15559" s="4"/>
      <c r="K15559" s="4"/>
      <c r="L15559" s="4"/>
      <c r="M15559" s="4"/>
    </row>
    <row r="15560" spans="6:13" x14ac:dyDescent="0.2">
      <c r="F15560" s="4"/>
      <c r="G15560" s="4"/>
      <c r="H15560" s="4"/>
      <c r="I15560" s="4"/>
      <c r="J15560" s="4"/>
      <c r="K15560" s="4"/>
      <c r="L15560" s="4"/>
      <c r="M15560" s="4"/>
    </row>
    <row r="15561" spans="6:13" x14ac:dyDescent="0.2">
      <c r="F15561" s="4"/>
      <c r="G15561" s="4"/>
      <c r="H15561" s="4"/>
      <c r="I15561" s="4"/>
      <c r="J15561" s="4"/>
      <c r="K15561" s="4"/>
      <c r="L15561" s="4"/>
      <c r="M15561" s="4"/>
    </row>
    <row r="15562" spans="6:13" x14ac:dyDescent="0.2">
      <c r="F15562" s="4"/>
      <c r="G15562" s="4"/>
      <c r="H15562" s="4"/>
      <c r="I15562" s="4"/>
      <c r="J15562" s="4"/>
      <c r="K15562" s="4"/>
      <c r="L15562" s="4"/>
      <c r="M15562" s="4"/>
    </row>
    <row r="15563" spans="6:13" x14ac:dyDescent="0.2">
      <c r="F15563" s="4"/>
      <c r="G15563" s="4"/>
      <c r="H15563" s="4"/>
      <c r="I15563" s="4"/>
      <c r="J15563" s="4"/>
      <c r="K15563" s="4"/>
      <c r="L15563" s="4"/>
      <c r="M15563" s="4"/>
    </row>
    <row r="15564" spans="6:13" x14ac:dyDescent="0.2">
      <c r="F15564" s="4"/>
      <c r="G15564" s="4"/>
      <c r="H15564" s="4"/>
      <c r="I15564" s="4"/>
      <c r="J15564" s="4"/>
      <c r="K15564" s="4"/>
      <c r="L15564" s="4"/>
      <c r="M15564" s="4"/>
    </row>
    <row r="15565" spans="6:13" x14ac:dyDescent="0.2">
      <c r="F15565" s="4"/>
      <c r="G15565" s="4"/>
      <c r="H15565" s="4"/>
      <c r="I15565" s="4"/>
      <c r="J15565" s="4"/>
      <c r="K15565" s="4"/>
      <c r="L15565" s="4"/>
      <c r="M15565" s="4"/>
    </row>
    <row r="15566" spans="6:13" x14ac:dyDescent="0.2">
      <c r="F15566" s="4"/>
      <c r="G15566" s="4"/>
      <c r="H15566" s="4"/>
      <c r="I15566" s="4"/>
      <c r="J15566" s="4"/>
      <c r="K15566" s="4"/>
      <c r="L15566" s="4"/>
      <c r="M15566" s="4"/>
    </row>
    <row r="15567" spans="6:13" x14ac:dyDescent="0.2">
      <c r="F15567" s="4"/>
      <c r="G15567" s="4"/>
      <c r="H15567" s="4"/>
      <c r="I15567" s="4"/>
      <c r="J15567" s="4"/>
      <c r="K15567" s="4"/>
      <c r="L15567" s="4"/>
      <c r="M15567" s="4"/>
    </row>
    <row r="15568" spans="6:13" x14ac:dyDescent="0.2">
      <c r="F15568" s="4"/>
      <c r="G15568" s="4"/>
      <c r="H15568" s="4"/>
      <c r="I15568" s="4"/>
      <c r="J15568" s="4"/>
      <c r="K15568" s="4"/>
      <c r="L15568" s="4"/>
      <c r="M15568" s="4"/>
    </row>
    <row r="15569" spans="6:13" x14ac:dyDescent="0.2">
      <c r="F15569" s="4"/>
      <c r="G15569" s="4"/>
      <c r="H15569" s="4"/>
      <c r="I15569" s="4"/>
      <c r="J15569" s="4"/>
      <c r="K15569" s="4"/>
      <c r="L15569" s="4"/>
      <c r="M15569" s="4"/>
    </row>
    <row r="15570" spans="6:13" x14ac:dyDescent="0.2">
      <c r="F15570" s="4"/>
      <c r="G15570" s="4"/>
      <c r="H15570" s="4"/>
      <c r="I15570" s="4"/>
      <c r="J15570" s="4"/>
      <c r="K15570" s="4"/>
      <c r="L15570" s="4"/>
      <c r="M15570" s="4"/>
    </row>
    <row r="15571" spans="6:13" x14ac:dyDescent="0.2">
      <c r="F15571" s="4"/>
      <c r="G15571" s="4"/>
      <c r="H15571" s="4"/>
      <c r="I15571" s="4"/>
      <c r="J15571" s="4"/>
      <c r="K15571" s="4"/>
      <c r="L15571" s="4"/>
      <c r="M15571" s="4"/>
    </row>
    <row r="15572" spans="6:13" x14ac:dyDescent="0.2">
      <c r="F15572" s="4"/>
      <c r="G15572" s="4"/>
      <c r="H15572" s="4"/>
      <c r="I15572" s="4"/>
      <c r="J15572" s="4"/>
      <c r="K15572" s="4"/>
      <c r="L15572" s="4"/>
      <c r="M15572" s="4"/>
    </row>
    <row r="15573" spans="6:13" x14ac:dyDescent="0.2">
      <c r="F15573" s="4"/>
      <c r="G15573" s="4"/>
      <c r="H15573" s="4"/>
      <c r="I15573" s="4"/>
      <c r="J15573" s="4"/>
      <c r="K15573" s="4"/>
      <c r="L15573" s="4"/>
      <c r="M15573" s="4"/>
    </row>
    <row r="15574" spans="6:13" x14ac:dyDescent="0.2">
      <c r="F15574" s="4"/>
      <c r="G15574" s="4"/>
      <c r="H15574" s="4"/>
      <c r="I15574" s="4"/>
      <c r="J15574" s="4"/>
      <c r="K15574" s="4"/>
      <c r="L15574" s="4"/>
      <c r="M15574" s="4"/>
    </row>
    <row r="15575" spans="6:13" x14ac:dyDescent="0.2">
      <c r="F15575" s="4"/>
      <c r="G15575" s="4"/>
      <c r="H15575" s="4"/>
      <c r="I15575" s="4"/>
      <c r="J15575" s="4"/>
      <c r="K15575" s="4"/>
      <c r="L15575" s="4"/>
      <c r="M15575" s="4"/>
    </row>
    <row r="15576" spans="6:13" x14ac:dyDescent="0.2">
      <c r="F15576" s="4"/>
      <c r="G15576" s="4"/>
      <c r="H15576" s="4"/>
      <c r="I15576" s="4"/>
      <c r="J15576" s="4"/>
      <c r="K15576" s="4"/>
      <c r="L15576" s="4"/>
      <c r="M15576" s="4"/>
    </row>
    <row r="15577" spans="6:13" x14ac:dyDescent="0.2">
      <c r="F15577" s="4"/>
      <c r="G15577" s="4"/>
      <c r="H15577" s="4"/>
      <c r="I15577" s="4"/>
      <c r="J15577" s="4"/>
      <c r="K15577" s="4"/>
      <c r="L15577" s="4"/>
      <c r="M15577" s="4"/>
    </row>
    <row r="15578" spans="6:13" x14ac:dyDescent="0.2">
      <c r="F15578" s="4"/>
      <c r="G15578" s="4"/>
      <c r="H15578" s="4"/>
      <c r="I15578" s="4"/>
      <c r="J15578" s="4"/>
      <c r="K15578" s="4"/>
      <c r="L15578" s="4"/>
      <c r="M15578" s="4"/>
    </row>
    <row r="15579" spans="6:13" x14ac:dyDescent="0.2">
      <c r="F15579" s="4"/>
      <c r="G15579" s="4"/>
      <c r="H15579" s="4"/>
      <c r="I15579" s="4"/>
      <c r="J15579" s="4"/>
      <c r="K15579" s="4"/>
      <c r="L15579" s="4"/>
      <c r="M15579" s="4"/>
    </row>
    <row r="15580" spans="6:13" x14ac:dyDescent="0.2">
      <c r="F15580" s="4"/>
      <c r="G15580" s="4"/>
      <c r="H15580" s="4"/>
      <c r="I15580" s="4"/>
      <c r="J15580" s="4"/>
      <c r="K15580" s="4"/>
      <c r="L15580" s="4"/>
      <c r="M15580" s="4"/>
    </row>
    <row r="15581" spans="6:13" x14ac:dyDescent="0.2">
      <c r="F15581" s="4"/>
      <c r="G15581" s="4"/>
      <c r="H15581" s="4"/>
      <c r="I15581" s="4"/>
      <c r="J15581" s="4"/>
      <c r="K15581" s="4"/>
      <c r="L15581" s="4"/>
      <c r="M15581" s="4"/>
    </row>
    <row r="15582" spans="6:13" x14ac:dyDescent="0.2">
      <c r="F15582" s="4"/>
      <c r="G15582" s="4"/>
      <c r="H15582" s="4"/>
      <c r="I15582" s="4"/>
      <c r="J15582" s="4"/>
      <c r="K15582" s="4"/>
      <c r="L15582" s="4"/>
      <c r="M15582" s="4"/>
    </row>
    <row r="15583" spans="6:13" x14ac:dyDescent="0.2">
      <c r="F15583" s="4"/>
      <c r="G15583" s="4"/>
      <c r="H15583" s="4"/>
      <c r="I15583" s="4"/>
      <c r="J15583" s="4"/>
      <c r="K15583" s="4"/>
      <c r="L15583" s="4"/>
      <c r="M15583" s="4"/>
    </row>
    <row r="15584" spans="6:13" x14ac:dyDescent="0.2">
      <c r="F15584" s="4"/>
      <c r="G15584" s="4"/>
      <c r="H15584" s="4"/>
      <c r="I15584" s="4"/>
      <c r="J15584" s="4"/>
      <c r="K15584" s="4"/>
      <c r="L15584" s="4"/>
      <c r="M15584" s="4"/>
    </row>
    <row r="15585" spans="6:13" x14ac:dyDescent="0.2">
      <c r="F15585" s="4"/>
      <c r="G15585" s="4"/>
      <c r="H15585" s="4"/>
      <c r="I15585" s="4"/>
      <c r="J15585" s="4"/>
      <c r="K15585" s="4"/>
      <c r="L15585" s="4"/>
      <c r="M15585" s="4"/>
    </row>
    <row r="15586" spans="6:13" x14ac:dyDescent="0.2">
      <c r="F15586" s="4"/>
      <c r="G15586" s="4"/>
      <c r="H15586" s="4"/>
      <c r="I15586" s="4"/>
      <c r="J15586" s="4"/>
      <c r="K15586" s="4"/>
      <c r="L15586" s="4"/>
      <c r="M15586" s="4"/>
    </row>
    <row r="15587" spans="6:13" x14ac:dyDescent="0.2">
      <c r="F15587" s="4"/>
      <c r="G15587" s="4"/>
      <c r="H15587" s="4"/>
      <c r="I15587" s="4"/>
      <c r="J15587" s="4"/>
      <c r="K15587" s="4"/>
      <c r="L15587" s="4"/>
      <c r="M15587" s="4"/>
    </row>
    <row r="15588" spans="6:13" x14ac:dyDescent="0.2">
      <c r="F15588" s="4"/>
      <c r="G15588" s="4"/>
      <c r="H15588" s="4"/>
      <c r="I15588" s="4"/>
      <c r="J15588" s="4"/>
      <c r="K15588" s="4"/>
      <c r="L15588" s="4"/>
      <c r="M15588" s="4"/>
    </row>
    <row r="15589" spans="6:13" x14ac:dyDescent="0.2">
      <c r="F15589" s="4"/>
      <c r="G15589" s="4"/>
      <c r="H15589" s="4"/>
      <c r="I15589" s="4"/>
      <c r="J15589" s="4"/>
      <c r="K15589" s="4"/>
      <c r="L15589" s="4"/>
      <c r="M15589" s="4"/>
    </row>
    <row r="15590" spans="6:13" x14ac:dyDescent="0.2">
      <c r="F15590" s="4"/>
      <c r="G15590" s="4"/>
      <c r="H15590" s="4"/>
      <c r="I15590" s="4"/>
      <c r="J15590" s="4"/>
      <c r="K15590" s="4"/>
      <c r="L15590" s="4"/>
      <c r="M15590" s="4"/>
    </row>
    <row r="15591" spans="6:13" x14ac:dyDescent="0.2">
      <c r="F15591" s="4"/>
      <c r="G15591" s="4"/>
      <c r="H15591" s="4"/>
      <c r="I15591" s="4"/>
      <c r="J15591" s="4"/>
      <c r="K15591" s="4"/>
      <c r="L15591" s="4"/>
      <c r="M15591" s="4"/>
    </row>
    <row r="15592" spans="6:13" x14ac:dyDescent="0.2">
      <c r="F15592" s="4"/>
      <c r="G15592" s="4"/>
      <c r="H15592" s="4"/>
      <c r="I15592" s="4"/>
      <c r="J15592" s="4"/>
      <c r="K15592" s="4"/>
      <c r="L15592" s="4"/>
      <c r="M15592" s="4"/>
    </row>
    <row r="15593" spans="6:13" x14ac:dyDescent="0.2">
      <c r="F15593" s="4"/>
      <c r="G15593" s="4"/>
      <c r="H15593" s="4"/>
      <c r="I15593" s="4"/>
      <c r="J15593" s="4"/>
      <c r="K15593" s="4"/>
      <c r="L15593" s="4"/>
      <c r="M15593" s="4"/>
    </row>
    <row r="15594" spans="6:13" x14ac:dyDescent="0.2">
      <c r="F15594" s="4"/>
      <c r="G15594" s="4"/>
      <c r="H15594" s="4"/>
      <c r="I15594" s="4"/>
      <c r="J15594" s="4"/>
      <c r="K15594" s="4"/>
      <c r="L15594" s="4"/>
      <c r="M15594" s="4"/>
    </row>
    <row r="15595" spans="6:13" x14ac:dyDescent="0.2">
      <c r="F15595" s="4"/>
      <c r="G15595" s="4"/>
      <c r="H15595" s="4"/>
      <c r="I15595" s="4"/>
      <c r="J15595" s="4"/>
      <c r="K15595" s="4"/>
      <c r="L15595" s="4"/>
      <c r="M15595" s="4"/>
    </row>
    <row r="15596" spans="6:13" x14ac:dyDescent="0.2">
      <c r="F15596" s="4"/>
      <c r="G15596" s="4"/>
      <c r="H15596" s="4"/>
      <c r="I15596" s="4"/>
      <c r="J15596" s="4"/>
      <c r="K15596" s="4"/>
      <c r="L15596" s="4"/>
      <c r="M15596" s="4"/>
    </row>
    <row r="15597" spans="6:13" x14ac:dyDescent="0.2">
      <c r="F15597" s="4"/>
      <c r="G15597" s="4"/>
      <c r="H15597" s="4"/>
      <c r="I15597" s="4"/>
      <c r="J15597" s="4"/>
      <c r="K15597" s="4"/>
      <c r="L15597" s="4"/>
      <c r="M15597" s="4"/>
    </row>
    <row r="15598" spans="6:13" x14ac:dyDescent="0.2">
      <c r="F15598" s="4"/>
      <c r="G15598" s="4"/>
      <c r="H15598" s="4"/>
      <c r="I15598" s="4"/>
      <c r="J15598" s="4"/>
      <c r="K15598" s="4"/>
      <c r="L15598" s="4"/>
      <c r="M15598" s="4"/>
    </row>
    <row r="15599" spans="6:13" x14ac:dyDescent="0.2">
      <c r="F15599" s="4"/>
      <c r="G15599" s="4"/>
      <c r="H15599" s="4"/>
      <c r="I15599" s="4"/>
      <c r="J15599" s="4"/>
      <c r="K15599" s="4"/>
      <c r="L15599" s="4"/>
      <c r="M15599" s="4"/>
    </row>
    <row r="15600" spans="6:13" x14ac:dyDescent="0.2">
      <c r="F15600" s="4"/>
      <c r="G15600" s="4"/>
      <c r="H15600" s="4"/>
      <c r="I15600" s="4"/>
      <c r="J15600" s="4"/>
      <c r="K15600" s="4"/>
      <c r="L15600" s="4"/>
      <c r="M15600" s="4"/>
    </row>
    <row r="15601" spans="6:13" x14ac:dyDescent="0.2">
      <c r="F15601" s="4"/>
      <c r="G15601" s="4"/>
      <c r="H15601" s="4"/>
      <c r="I15601" s="4"/>
      <c r="J15601" s="4"/>
      <c r="K15601" s="4"/>
      <c r="L15601" s="4"/>
      <c r="M15601" s="4"/>
    </row>
    <row r="15602" spans="6:13" x14ac:dyDescent="0.2">
      <c r="F15602" s="4"/>
      <c r="G15602" s="4"/>
      <c r="H15602" s="4"/>
      <c r="I15602" s="4"/>
      <c r="J15602" s="4"/>
      <c r="K15602" s="4"/>
      <c r="L15602" s="4"/>
      <c r="M15602" s="4"/>
    </row>
    <row r="15603" spans="6:13" x14ac:dyDescent="0.2">
      <c r="F15603" s="4"/>
      <c r="G15603" s="4"/>
      <c r="H15603" s="4"/>
      <c r="I15603" s="4"/>
      <c r="J15603" s="4"/>
      <c r="K15603" s="4"/>
      <c r="L15603" s="4"/>
      <c r="M15603" s="4"/>
    </row>
    <row r="15604" spans="6:13" x14ac:dyDescent="0.2">
      <c r="F15604" s="4"/>
      <c r="G15604" s="4"/>
      <c r="H15604" s="4"/>
      <c r="I15604" s="4"/>
      <c r="J15604" s="4"/>
      <c r="K15604" s="4"/>
      <c r="L15604" s="4"/>
      <c r="M15604" s="4"/>
    </row>
    <row r="15605" spans="6:13" x14ac:dyDescent="0.2">
      <c r="F15605" s="4"/>
      <c r="G15605" s="4"/>
      <c r="H15605" s="4"/>
      <c r="I15605" s="4"/>
      <c r="J15605" s="4"/>
      <c r="K15605" s="4"/>
      <c r="L15605" s="4"/>
      <c r="M15605" s="4"/>
    </row>
    <row r="15606" spans="6:13" x14ac:dyDescent="0.2">
      <c r="F15606" s="4"/>
      <c r="G15606" s="4"/>
      <c r="H15606" s="4"/>
      <c r="I15606" s="4"/>
      <c r="J15606" s="4"/>
      <c r="K15606" s="4"/>
      <c r="L15606" s="4"/>
      <c r="M15606" s="4"/>
    </row>
    <row r="15607" spans="6:13" x14ac:dyDescent="0.2">
      <c r="F15607" s="4"/>
      <c r="G15607" s="4"/>
      <c r="H15607" s="4"/>
      <c r="I15607" s="4"/>
      <c r="J15607" s="4"/>
      <c r="K15607" s="4"/>
      <c r="L15607" s="4"/>
      <c r="M15607" s="4"/>
    </row>
    <row r="15608" spans="6:13" x14ac:dyDescent="0.2">
      <c r="F15608" s="4"/>
      <c r="G15608" s="4"/>
      <c r="H15608" s="4"/>
      <c r="I15608" s="4"/>
      <c r="J15608" s="4"/>
      <c r="K15608" s="4"/>
      <c r="L15608" s="4"/>
      <c r="M15608" s="4"/>
    </row>
    <row r="15609" spans="6:13" x14ac:dyDescent="0.2">
      <c r="F15609" s="4"/>
      <c r="G15609" s="4"/>
      <c r="H15609" s="4"/>
      <c r="I15609" s="4"/>
      <c r="J15609" s="4"/>
      <c r="K15609" s="4"/>
      <c r="L15609" s="4"/>
      <c r="M15609" s="4"/>
    </row>
    <row r="15610" spans="6:13" x14ac:dyDescent="0.2">
      <c r="F15610" s="4"/>
      <c r="G15610" s="4"/>
      <c r="H15610" s="4"/>
      <c r="I15610" s="4"/>
      <c r="J15610" s="4"/>
      <c r="K15610" s="4"/>
      <c r="L15610" s="4"/>
      <c r="M15610" s="4"/>
    </row>
    <row r="15611" spans="6:13" x14ac:dyDescent="0.2">
      <c r="F15611" s="4"/>
      <c r="G15611" s="4"/>
      <c r="H15611" s="4"/>
      <c r="I15611" s="4"/>
      <c r="J15611" s="4"/>
      <c r="K15611" s="4"/>
      <c r="L15611" s="4"/>
      <c r="M15611" s="4"/>
    </row>
    <row r="15612" spans="6:13" x14ac:dyDescent="0.2">
      <c r="F15612" s="4"/>
      <c r="G15612" s="4"/>
      <c r="H15612" s="4"/>
      <c r="I15612" s="4"/>
      <c r="J15612" s="4"/>
      <c r="K15612" s="4"/>
      <c r="L15612" s="4"/>
      <c r="M15612" s="4"/>
    </row>
    <row r="15613" spans="6:13" x14ac:dyDescent="0.2">
      <c r="F15613" s="4"/>
      <c r="G15613" s="4"/>
      <c r="H15613" s="4"/>
      <c r="I15613" s="4"/>
      <c r="J15613" s="4"/>
      <c r="K15613" s="4"/>
      <c r="L15613" s="4"/>
      <c r="M15613" s="4"/>
    </row>
    <row r="15614" spans="6:13" x14ac:dyDescent="0.2">
      <c r="F15614" s="4"/>
      <c r="G15614" s="4"/>
      <c r="H15614" s="4"/>
      <c r="I15614" s="4"/>
      <c r="J15614" s="4"/>
      <c r="K15614" s="4"/>
      <c r="L15614" s="4"/>
      <c r="M15614" s="4"/>
    </row>
    <row r="15615" spans="6:13" x14ac:dyDescent="0.2">
      <c r="F15615" s="4"/>
      <c r="G15615" s="4"/>
      <c r="H15615" s="4"/>
      <c r="I15615" s="4"/>
      <c r="J15615" s="4"/>
      <c r="K15615" s="4"/>
      <c r="L15615" s="4"/>
      <c r="M15615" s="4"/>
    </row>
    <row r="15616" spans="6:13" x14ac:dyDescent="0.2">
      <c r="F15616" s="4"/>
      <c r="G15616" s="4"/>
      <c r="H15616" s="4"/>
      <c r="I15616" s="4"/>
      <c r="J15616" s="4"/>
      <c r="K15616" s="4"/>
      <c r="L15616" s="4"/>
      <c r="M15616" s="4"/>
    </row>
    <row r="15617" spans="6:13" x14ac:dyDescent="0.2">
      <c r="F15617" s="4"/>
      <c r="G15617" s="4"/>
      <c r="H15617" s="4"/>
      <c r="I15617" s="4"/>
      <c r="J15617" s="4"/>
      <c r="K15617" s="4"/>
      <c r="L15617" s="4"/>
      <c r="M15617" s="4"/>
    </row>
    <row r="15618" spans="6:13" x14ac:dyDescent="0.2">
      <c r="F15618" s="4"/>
      <c r="G15618" s="4"/>
      <c r="H15618" s="4"/>
      <c r="I15618" s="4"/>
      <c r="J15618" s="4"/>
      <c r="K15618" s="4"/>
      <c r="L15618" s="4"/>
      <c r="M15618" s="4"/>
    </row>
    <row r="15619" spans="6:13" x14ac:dyDescent="0.2">
      <c r="F15619" s="4"/>
      <c r="G15619" s="4"/>
      <c r="H15619" s="4"/>
      <c r="I15619" s="4"/>
      <c r="J15619" s="4"/>
      <c r="K15619" s="4"/>
      <c r="L15619" s="4"/>
      <c r="M15619" s="4"/>
    </row>
    <row r="15620" spans="6:13" x14ac:dyDescent="0.2">
      <c r="F15620" s="4"/>
      <c r="G15620" s="4"/>
      <c r="H15620" s="4"/>
      <c r="I15620" s="4"/>
      <c r="J15620" s="4"/>
      <c r="K15620" s="4"/>
      <c r="L15620" s="4"/>
      <c r="M15620" s="4"/>
    </row>
    <row r="15621" spans="6:13" x14ac:dyDescent="0.2">
      <c r="F15621" s="4"/>
      <c r="G15621" s="4"/>
      <c r="H15621" s="4"/>
      <c r="I15621" s="4"/>
      <c r="J15621" s="4"/>
      <c r="K15621" s="4"/>
      <c r="L15621" s="4"/>
      <c r="M15621" s="4"/>
    </row>
    <row r="15622" spans="6:13" x14ac:dyDescent="0.2">
      <c r="F15622" s="4"/>
      <c r="G15622" s="4"/>
      <c r="H15622" s="4"/>
      <c r="I15622" s="4"/>
      <c r="J15622" s="4"/>
      <c r="K15622" s="4"/>
      <c r="L15622" s="4"/>
      <c r="M15622" s="4"/>
    </row>
    <row r="15623" spans="6:13" x14ac:dyDescent="0.2">
      <c r="F15623" s="4"/>
      <c r="G15623" s="4"/>
      <c r="H15623" s="4"/>
      <c r="I15623" s="4"/>
      <c r="J15623" s="4"/>
      <c r="K15623" s="4"/>
      <c r="L15623" s="4"/>
      <c r="M15623" s="4"/>
    </row>
    <row r="15624" spans="6:13" x14ac:dyDescent="0.2">
      <c r="F15624" s="4"/>
      <c r="G15624" s="4"/>
      <c r="H15624" s="4"/>
      <c r="I15624" s="4"/>
      <c r="J15624" s="4"/>
      <c r="K15624" s="4"/>
      <c r="L15624" s="4"/>
      <c r="M15624" s="4"/>
    </row>
    <row r="15625" spans="6:13" x14ac:dyDescent="0.2">
      <c r="F15625" s="4"/>
      <c r="G15625" s="4"/>
      <c r="H15625" s="4"/>
      <c r="I15625" s="4"/>
      <c r="J15625" s="4"/>
      <c r="K15625" s="4"/>
      <c r="L15625" s="4"/>
      <c r="M15625" s="4"/>
    </row>
    <row r="15626" spans="6:13" x14ac:dyDescent="0.2">
      <c r="F15626" s="4"/>
      <c r="G15626" s="4"/>
      <c r="H15626" s="4"/>
      <c r="I15626" s="4"/>
      <c r="J15626" s="4"/>
      <c r="K15626" s="4"/>
      <c r="L15626" s="4"/>
      <c r="M15626" s="4"/>
    </row>
    <row r="15627" spans="6:13" x14ac:dyDescent="0.2">
      <c r="F15627" s="4"/>
      <c r="G15627" s="4"/>
      <c r="H15627" s="4"/>
      <c r="I15627" s="4"/>
      <c r="J15627" s="4"/>
      <c r="K15627" s="4"/>
      <c r="L15627" s="4"/>
      <c r="M15627" s="4"/>
    </row>
    <row r="15628" spans="6:13" x14ac:dyDescent="0.2">
      <c r="F15628" s="4"/>
      <c r="G15628" s="4"/>
      <c r="H15628" s="4"/>
      <c r="I15628" s="4"/>
      <c r="J15628" s="4"/>
      <c r="K15628" s="4"/>
      <c r="L15628" s="4"/>
      <c r="M15628" s="4"/>
    </row>
    <row r="15629" spans="6:13" x14ac:dyDescent="0.2">
      <c r="F15629" s="4"/>
      <c r="G15629" s="4"/>
      <c r="H15629" s="4"/>
      <c r="I15629" s="4"/>
      <c r="J15629" s="4"/>
      <c r="K15629" s="4"/>
      <c r="L15629" s="4"/>
      <c r="M15629" s="4"/>
    </row>
    <row r="15630" spans="6:13" x14ac:dyDescent="0.2">
      <c r="F15630" s="4"/>
      <c r="G15630" s="4"/>
      <c r="H15630" s="4"/>
      <c r="I15630" s="4"/>
      <c r="J15630" s="4"/>
      <c r="K15630" s="4"/>
      <c r="L15630" s="4"/>
      <c r="M15630" s="4"/>
    </row>
    <row r="15631" spans="6:13" x14ac:dyDescent="0.2">
      <c r="F15631" s="4"/>
      <c r="G15631" s="4"/>
      <c r="H15631" s="4"/>
      <c r="I15631" s="4"/>
      <c r="J15631" s="4"/>
      <c r="K15631" s="4"/>
      <c r="L15631" s="4"/>
      <c r="M15631" s="4"/>
    </row>
    <row r="15632" spans="6:13" x14ac:dyDescent="0.2">
      <c r="F15632" s="4"/>
      <c r="G15632" s="4"/>
      <c r="H15632" s="4"/>
      <c r="I15632" s="4"/>
      <c r="J15632" s="4"/>
      <c r="K15632" s="4"/>
      <c r="L15632" s="4"/>
      <c r="M15632" s="4"/>
    </row>
    <row r="15633" spans="6:13" x14ac:dyDescent="0.2">
      <c r="F15633" s="4"/>
      <c r="G15633" s="4"/>
      <c r="H15633" s="4"/>
      <c r="I15633" s="4"/>
      <c r="J15633" s="4"/>
      <c r="K15633" s="4"/>
      <c r="L15633" s="4"/>
      <c r="M15633" s="4"/>
    </row>
    <row r="15634" spans="6:13" x14ac:dyDescent="0.2">
      <c r="F15634" s="4"/>
      <c r="G15634" s="4"/>
      <c r="H15634" s="4"/>
      <c r="I15634" s="4"/>
      <c r="J15634" s="4"/>
      <c r="K15634" s="4"/>
      <c r="L15634" s="4"/>
      <c r="M15634" s="4"/>
    </row>
    <row r="15635" spans="6:13" x14ac:dyDescent="0.2">
      <c r="F15635" s="4"/>
      <c r="G15635" s="4"/>
      <c r="H15635" s="4"/>
      <c r="I15635" s="4"/>
      <c r="J15635" s="4"/>
      <c r="K15635" s="4"/>
      <c r="L15635" s="4"/>
      <c r="M15635" s="4"/>
    </row>
    <row r="15636" spans="6:13" x14ac:dyDescent="0.2">
      <c r="F15636" s="4"/>
      <c r="G15636" s="4"/>
      <c r="H15636" s="4"/>
      <c r="I15636" s="4"/>
      <c r="J15636" s="4"/>
      <c r="K15636" s="4"/>
      <c r="L15636" s="4"/>
      <c r="M15636" s="4"/>
    </row>
    <row r="15637" spans="6:13" x14ac:dyDescent="0.2">
      <c r="F15637" s="4"/>
      <c r="G15637" s="4"/>
      <c r="H15637" s="4"/>
      <c r="I15637" s="4"/>
      <c r="J15637" s="4"/>
      <c r="K15637" s="4"/>
      <c r="L15637" s="4"/>
      <c r="M15637" s="4"/>
    </row>
    <row r="15638" spans="6:13" x14ac:dyDescent="0.2">
      <c r="F15638" s="4"/>
      <c r="G15638" s="4"/>
      <c r="H15638" s="4"/>
      <c r="I15638" s="4"/>
      <c r="J15638" s="4"/>
      <c r="K15638" s="4"/>
      <c r="L15638" s="4"/>
      <c r="M15638" s="4"/>
    </row>
    <row r="15639" spans="6:13" x14ac:dyDescent="0.2">
      <c r="F15639" s="4"/>
      <c r="G15639" s="4"/>
      <c r="H15639" s="4"/>
      <c r="I15639" s="4"/>
      <c r="J15639" s="4"/>
      <c r="K15639" s="4"/>
      <c r="L15639" s="4"/>
      <c r="M15639" s="4"/>
    </row>
    <row r="15640" spans="6:13" x14ac:dyDescent="0.2">
      <c r="F15640" s="4"/>
      <c r="G15640" s="4"/>
      <c r="H15640" s="4"/>
      <c r="I15640" s="4"/>
      <c r="J15640" s="4"/>
      <c r="K15640" s="4"/>
      <c r="L15640" s="4"/>
      <c r="M15640" s="4"/>
    </row>
    <row r="15641" spans="6:13" x14ac:dyDescent="0.2">
      <c r="F15641" s="4"/>
      <c r="G15641" s="4"/>
      <c r="H15641" s="4"/>
      <c r="I15641" s="4"/>
      <c r="J15641" s="4"/>
      <c r="K15641" s="4"/>
      <c r="L15641" s="4"/>
      <c r="M15641" s="4"/>
    </row>
    <row r="15642" spans="6:13" x14ac:dyDescent="0.2">
      <c r="F15642" s="4"/>
      <c r="G15642" s="4"/>
      <c r="H15642" s="4"/>
      <c r="I15642" s="4"/>
      <c r="J15642" s="4"/>
      <c r="K15642" s="4"/>
      <c r="L15642" s="4"/>
      <c r="M15642" s="4"/>
    </row>
    <row r="15643" spans="6:13" x14ac:dyDescent="0.2">
      <c r="F15643" s="4"/>
      <c r="G15643" s="4"/>
      <c r="H15643" s="4"/>
      <c r="I15643" s="4"/>
      <c r="J15643" s="4"/>
      <c r="K15643" s="4"/>
      <c r="L15643" s="4"/>
      <c r="M15643" s="4"/>
    </row>
    <row r="15644" spans="6:13" x14ac:dyDescent="0.2">
      <c r="F15644" s="4"/>
      <c r="G15644" s="4"/>
      <c r="H15644" s="4"/>
      <c r="I15644" s="4"/>
      <c r="J15644" s="4"/>
      <c r="K15644" s="4"/>
      <c r="L15644" s="4"/>
      <c r="M15644" s="4"/>
    </row>
    <row r="15645" spans="6:13" x14ac:dyDescent="0.2">
      <c r="F15645" s="4"/>
      <c r="G15645" s="4"/>
      <c r="H15645" s="4"/>
      <c r="I15645" s="4"/>
      <c r="J15645" s="4"/>
      <c r="K15645" s="4"/>
      <c r="L15645" s="4"/>
      <c r="M15645" s="4"/>
    </row>
    <row r="15646" spans="6:13" x14ac:dyDescent="0.2">
      <c r="F15646" s="4"/>
      <c r="G15646" s="4"/>
      <c r="H15646" s="4"/>
      <c r="I15646" s="4"/>
      <c r="J15646" s="4"/>
      <c r="K15646" s="4"/>
      <c r="L15646" s="4"/>
      <c r="M15646" s="4"/>
    </row>
    <row r="15647" spans="6:13" x14ac:dyDescent="0.2">
      <c r="F15647" s="4"/>
      <c r="G15647" s="4"/>
      <c r="H15647" s="4"/>
      <c r="I15647" s="4"/>
      <c r="J15647" s="4"/>
      <c r="K15647" s="4"/>
      <c r="L15647" s="4"/>
      <c r="M15647" s="4"/>
    </row>
    <row r="15648" spans="6:13" x14ac:dyDescent="0.2">
      <c r="F15648" s="4"/>
      <c r="G15648" s="4"/>
      <c r="H15648" s="4"/>
      <c r="I15648" s="4"/>
      <c r="J15648" s="4"/>
      <c r="K15648" s="4"/>
      <c r="L15648" s="4"/>
      <c r="M15648" s="4"/>
    </row>
    <row r="15649" spans="6:13" x14ac:dyDescent="0.2">
      <c r="F15649" s="4"/>
      <c r="G15649" s="4"/>
      <c r="H15649" s="4"/>
      <c r="I15649" s="4"/>
      <c r="J15649" s="4"/>
      <c r="K15649" s="4"/>
      <c r="L15649" s="4"/>
      <c r="M15649" s="4"/>
    </row>
    <row r="15650" spans="6:13" x14ac:dyDescent="0.2">
      <c r="F15650" s="4"/>
      <c r="G15650" s="4"/>
      <c r="H15650" s="4"/>
      <c r="I15650" s="4"/>
      <c r="J15650" s="4"/>
      <c r="K15650" s="4"/>
      <c r="L15650" s="4"/>
      <c r="M15650" s="4"/>
    </row>
    <row r="15651" spans="6:13" x14ac:dyDescent="0.2">
      <c r="F15651" s="4"/>
      <c r="G15651" s="4"/>
      <c r="H15651" s="4"/>
      <c r="I15651" s="4"/>
      <c r="J15651" s="4"/>
      <c r="K15651" s="4"/>
      <c r="L15651" s="4"/>
      <c r="M15651" s="4"/>
    </row>
    <row r="15652" spans="6:13" x14ac:dyDescent="0.2">
      <c r="F15652" s="4"/>
      <c r="G15652" s="4"/>
      <c r="H15652" s="4"/>
      <c r="I15652" s="4"/>
      <c r="J15652" s="4"/>
      <c r="K15652" s="4"/>
      <c r="L15652" s="4"/>
      <c r="M15652" s="4"/>
    </row>
    <row r="15653" spans="6:13" x14ac:dyDescent="0.2">
      <c r="F15653" s="4"/>
      <c r="G15653" s="4"/>
      <c r="H15653" s="4"/>
      <c r="I15653" s="4"/>
      <c r="J15653" s="4"/>
      <c r="K15653" s="4"/>
      <c r="L15653" s="4"/>
      <c r="M15653" s="4"/>
    </row>
    <row r="15654" spans="6:13" x14ac:dyDescent="0.2">
      <c r="F15654" s="4"/>
      <c r="G15654" s="4"/>
      <c r="H15654" s="4"/>
      <c r="I15654" s="4"/>
      <c r="J15654" s="4"/>
      <c r="K15654" s="4"/>
      <c r="L15654" s="4"/>
      <c r="M15654" s="4"/>
    </row>
    <row r="15655" spans="6:13" x14ac:dyDescent="0.2">
      <c r="F15655" s="4"/>
      <c r="G15655" s="4"/>
      <c r="H15655" s="4"/>
      <c r="I15655" s="4"/>
      <c r="J15655" s="4"/>
      <c r="K15655" s="4"/>
      <c r="L15655" s="4"/>
      <c r="M15655" s="4"/>
    </row>
    <row r="15656" spans="6:13" x14ac:dyDescent="0.2">
      <c r="F15656" s="4"/>
      <c r="G15656" s="4"/>
      <c r="H15656" s="4"/>
      <c r="I15656" s="4"/>
      <c r="J15656" s="4"/>
      <c r="K15656" s="4"/>
      <c r="L15656" s="4"/>
      <c r="M15656" s="4"/>
    </row>
    <row r="15657" spans="6:13" x14ac:dyDescent="0.2">
      <c r="F15657" s="4"/>
      <c r="G15657" s="4"/>
      <c r="H15657" s="4"/>
      <c r="I15657" s="4"/>
      <c r="J15657" s="4"/>
      <c r="K15657" s="4"/>
      <c r="L15657" s="4"/>
      <c r="M15657" s="4"/>
    </row>
    <row r="15658" spans="6:13" x14ac:dyDescent="0.2">
      <c r="F15658" s="4"/>
      <c r="G15658" s="4"/>
      <c r="H15658" s="4"/>
      <c r="I15658" s="4"/>
      <c r="J15658" s="4"/>
      <c r="K15658" s="4"/>
      <c r="L15658" s="4"/>
      <c r="M15658" s="4"/>
    </row>
    <row r="15659" spans="6:13" x14ac:dyDescent="0.2">
      <c r="F15659" s="4"/>
      <c r="G15659" s="4"/>
      <c r="H15659" s="4"/>
      <c r="I15659" s="4"/>
      <c r="J15659" s="4"/>
      <c r="K15659" s="4"/>
      <c r="L15659" s="4"/>
      <c r="M15659" s="4"/>
    </row>
    <row r="15660" spans="6:13" x14ac:dyDescent="0.2">
      <c r="F15660" s="4"/>
      <c r="G15660" s="4"/>
      <c r="H15660" s="4"/>
      <c r="I15660" s="4"/>
      <c r="J15660" s="4"/>
      <c r="K15660" s="4"/>
      <c r="L15660" s="4"/>
      <c r="M15660" s="4"/>
    </row>
    <row r="15661" spans="6:13" x14ac:dyDescent="0.2">
      <c r="F15661" s="4"/>
      <c r="G15661" s="4"/>
      <c r="H15661" s="4"/>
      <c r="I15661" s="4"/>
      <c r="J15661" s="4"/>
      <c r="K15661" s="4"/>
      <c r="L15661" s="4"/>
      <c r="M15661" s="4"/>
    </row>
    <row r="15662" spans="6:13" x14ac:dyDescent="0.2">
      <c r="F15662" s="4"/>
      <c r="G15662" s="4"/>
      <c r="H15662" s="4"/>
      <c r="I15662" s="4"/>
      <c r="J15662" s="4"/>
      <c r="K15662" s="4"/>
      <c r="L15662" s="4"/>
      <c r="M15662" s="4"/>
    </row>
    <row r="15663" spans="6:13" x14ac:dyDescent="0.2">
      <c r="F15663" s="4"/>
      <c r="G15663" s="4"/>
      <c r="H15663" s="4"/>
      <c r="I15663" s="4"/>
      <c r="J15663" s="4"/>
      <c r="K15663" s="4"/>
      <c r="L15663" s="4"/>
      <c r="M15663" s="4"/>
    </row>
    <row r="15664" spans="6:13" x14ac:dyDescent="0.2">
      <c r="F15664" s="4"/>
      <c r="G15664" s="4"/>
      <c r="H15664" s="4"/>
      <c r="I15664" s="4"/>
      <c r="J15664" s="4"/>
      <c r="K15664" s="4"/>
      <c r="L15664" s="4"/>
      <c r="M15664" s="4"/>
    </row>
    <row r="15665" spans="6:13" x14ac:dyDescent="0.2">
      <c r="F15665" s="4"/>
      <c r="G15665" s="4"/>
      <c r="H15665" s="4"/>
      <c r="I15665" s="4"/>
      <c r="J15665" s="4"/>
      <c r="K15665" s="4"/>
      <c r="L15665" s="4"/>
      <c r="M15665" s="4"/>
    </row>
    <row r="15666" spans="6:13" x14ac:dyDescent="0.2">
      <c r="F15666" s="4"/>
      <c r="G15666" s="4"/>
      <c r="H15666" s="4"/>
      <c r="I15666" s="4"/>
      <c r="J15666" s="4"/>
      <c r="K15666" s="4"/>
      <c r="L15666" s="4"/>
      <c r="M15666" s="4"/>
    </row>
    <row r="15667" spans="6:13" x14ac:dyDescent="0.2">
      <c r="F15667" s="4"/>
      <c r="G15667" s="4"/>
      <c r="H15667" s="4"/>
      <c r="I15667" s="4"/>
      <c r="J15667" s="4"/>
      <c r="K15667" s="4"/>
      <c r="L15667" s="4"/>
      <c r="M15667" s="4"/>
    </row>
    <row r="15668" spans="6:13" x14ac:dyDescent="0.2">
      <c r="F15668" s="4"/>
      <c r="G15668" s="4"/>
      <c r="H15668" s="4"/>
      <c r="I15668" s="4"/>
      <c r="J15668" s="4"/>
      <c r="K15668" s="4"/>
      <c r="L15668" s="4"/>
      <c r="M15668" s="4"/>
    </row>
    <row r="15669" spans="6:13" x14ac:dyDescent="0.2">
      <c r="F15669" s="4"/>
      <c r="G15669" s="4"/>
      <c r="H15669" s="4"/>
      <c r="I15669" s="4"/>
      <c r="J15669" s="4"/>
      <c r="K15669" s="4"/>
      <c r="L15669" s="4"/>
      <c r="M15669" s="4"/>
    </row>
    <row r="15670" spans="6:13" x14ac:dyDescent="0.2">
      <c r="F15670" s="4"/>
      <c r="G15670" s="4"/>
      <c r="H15670" s="4"/>
      <c r="I15670" s="4"/>
      <c r="J15670" s="4"/>
      <c r="K15670" s="4"/>
      <c r="L15670" s="4"/>
      <c r="M15670" s="4"/>
    </row>
    <row r="15671" spans="6:13" x14ac:dyDescent="0.2">
      <c r="F15671" s="4"/>
      <c r="G15671" s="4"/>
      <c r="H15671" s="4"/>
      <c r="I15671" s="4"/>
      <c r="J15671" s="4"/>
      <c r="K15671" s="4"/>
      <c r="L15671" s="4"/>
      <c r="M15671" s="4"/>
    </row>
    <row r="15672" spans="6:13" x14ac:dyDescent="0.2">
      <c r="F15672" s="4"/>
      <c r="G15672" s="4"/>
      <c r="H15672" s="4"/>
      <c r="I15672" s="4"/>
      <c r="J15672" s="4"/>
      <c r="K15672" s="4"/>
      <c r="L15672" s="4"/>
      <c r="M15672" s="4"/>
    </row>
    <row r="15673" spans="6:13" x14ac:dyDescent="0.2">
      <c r="F15673" s="4"/>
      <c r="G15673" s="4"/>
      <c r="H15673" s="4"/>
      <c r="I15673" s="4"/>
      <c r="J15673" s="4"/>
      <c r="K15673" s="4"/>
      <c r="L15673" s="4"/>
      <c r="M15673" s="4"/>
    </row>
    <row r="15674" spans="6:13" x14ac:dyDescent="0.2">
      <c r="F15674" s="4"/>
      <c r="G15674" s="4"/>
      <c r="H15674" s="4"/>
      <c r="I15674" s="4"/>
      <c r="J15674" s="4"/>
      <c r="K15674" s="4"/>
      <c r="L15674" s="4"/>
      <c r="M15674" s="4"/>
    </row>
    <row r="15675" spans="6:13" x14ac:dyDescent="0.2">
      <c r="F15675" s="4"/>
      <c r="G15675" s="4"/>
      <c r="H15675" s="4"/>
      <c r="I15675" s="4"/>
      <c r="J15675" s="4"/>
      <c r="K15675" s="4"/>
      <c r="L15675" s="4"/>
      <c r="M15675" s="4"/>
    </row>
    <row r="15676" spans="6:13" x14ac:dyDescent="0.2">
      <c r="F15676" s="4"/>
      <c r="G15676" s="4"/>
      <c r="H15676" s="4"/>
      <c r="I15676" s="4"/>
      <c r="J15676" s="4"/>
      <c r="K15676" s="4"/>
      <c r="L15676" s="4"/>
      <c r="M15676" s="4"/>
    </row>
    <row r="15677" spans="6:13" x14ac:dyDescent="0.2">
      <c r="F15677" s="4"/>
      <c r="G15677" s="4"/>
      <c r="H15677" s="4"/>
      <c r="I15677" s="4"/>
      <c r="J15677" s="4"/>
      <c r="K15677" s="4"/>
      <c r="L15677" s="4"/>
      <c r="M15677" s="4"/>
    </row>
    <row r="15678" spans="6:13" x14ac:dyDescent="0.2">
      <c r="F15678" s="4"/>
      <c r="G15678" s="4"/>
      <c r="H15678" s="4"/>
      <c r="I15678" s="4"/>
      <c r="J15678" s="4"/>
      <c r="K15678" s="4"/>
      <c r="L15678" s="4"/>
      <c r="M15678" s="4"/>
    </row>
    <row r="15679" spans="6:13" x14ac:dyDescent="0.2">
      <c r="F15679" s="4"/>
      <c r="G15679" s="4"/>
      <c r="H15679" s="4"/>
      <c r="I15679" s="4"/>
      <c r="J15679" s="4"/>
      <c r="K15679" s="4"/>
      <c r="L15679" s="4"/>
      <c r="M15679" s="4"/>
    </row>
    <row r="15680" spans="6:13" x14ac:dyDescent="0.2">
      <c r="F15680" s="4"/>
      <c r="G15680" s="4"/>
      <c r="H15680" s="4"/>
      <c r="I15680" s="4"/>
      <c r="J15680" s="4"/>
      <c r="K15680" s="4"/>
      <c r="L15680" s="4"/>
      <c r="M15680" s="4"/>
    </row>
    <row r="15681" spans="6:13" x14ac:dyDescent="0.2">
      <c r="F15681" s="4"/>
      <c r="G15681" s="4"/>
      <c r="H15681" s="4"/>
      <c r="I15681" s="4"/>
      <c r="J15681" s="4"/>
      <c r="K15681" s="4"/>
      <c r="L15681" s="4"/>
      <c r="M15681" s="4"/>
    </row>
    <row r="15682" spans="6:13" x14ac:dyDescent="0.2">
      <c r="F15682" s="4"/>
      <c r="G15682" s="4"/>
      <c r="H15682" s="4"/>
      <c r="I15682" s="4"/>
      <c r="J15682" s="4"/>
      <c r="K15682" s="4"/>
      <c r="L15682" s="4"/>
      <c r="M15682" s="4"/>
    </row>
    <row r="15683" spans="6:13" x14ac:dyDescent="0.2">
      <c r="F15683" s="4"/>
      <c r="G15683" s="4"/>
      <c r="H15683" s="4"/>
      <c r="I15683" s="4"/>
      <c r="J15683" s="4"/>
      <c r="K15683" s="4"/>
      <c r="L15683" s="4"/>
      <c r="M15683" s="4"/>
    </row>
    <row r="15684" spans="6:13" x14ac:dyDescent="0.2">
      <c r="F15684" s="4"/>
      <c r="G15684" s="4"/>
      <c r="H15684" s="4"/>
      <c r="I15684" s="4"/>
      <c r="J15684" s="4"/>
      <c r="K15684" s="4"/>
      <c r="L15684" s="4"/>
      <c r="M15684" s="4"/>
    </row>
    <row r="15685" spans="6:13" x14ac:dyDescent="0.2">
      <c r="F15685" s="4"/>
      <c r="G15685" s="4"/>
      <c r="H15685" s="4"/>
      <c r="I15685" s="4"/>
      <c r="J15685" s="4"/>
      <c r="K15685" s="4"/>
      <c r="L15685" s="4"/>
      <c r="M15685" s="4"/>
    </row>
    <row r="15686" spans="6:13" x14ac:dyDescent="0.2">
      <c r="F15686" s="4"/>
      <c r="G15686" s="4"/>
      <c r="H15686" s="4"/>
      <c r="I15686" s="4"/>
      <c r="J15686" s="4"/>
      <c r="K15686" s="4"/>
      <c r="L15686" s="4"/>
      <c r="M15686" s="4"/>
    </row>
    <row r="15687" spans="6:13" x14ac:dyDescent="0.2">
      <c r="F15687" s="4"/>
      <c r="G15687" s="4"/>
      <c r="H15687" s="4"/>
      <c r="I15687" s="4"/>
      <c r="J15687" s="4"/>
      <c r="K15687" s="4"/>
      <c r="L15687" s="4"/>
      <c r="M15687" s="4"/>
    </row>
    <row r="15688" spans="6:13" x14ac:dyDescent="0.2">
      <c r="F15688" s="4"/>
      <c r="G15688" s="4"/>
      <c r="H15688" s="4"/>
      <c r="I15688" s="4"/>
      <c r="J15688" s="4"/>
      <c r="K15688" s="4"/>
      <c r="L15688" s="4"/>
      <c r="M15688" s="4"/>
    </row>
    <row r="15689" spans="6:13" x14ac:dyDescent="0.2">
      <c r="F15689" s="4"/>
      <c r="G15689" s="4"/>
      <c r="H15689" s="4"/>
      <c r="I15689" s="4"/>
      <c r="J15689" s="4"/>
      <c r="K15689" s="4"/>
      <c r="L15689" s="4"/>
      <c r="M15689" s="4"/>
    </row>
    <row r="15690" spans="6:13" x14ac:dyDescent="0.2">
      <c r="F15690" s="4"/>
      <c r="G15690" s="4"/>
      <c r="H15690" s="4"/>
      <c r="I15690" s="4"/>
      <c r="J15690" s="4"/>
      <c r="K15690" s="4"/>
      <c r="L15690" s="4"/>
      <c r="M15690" s="4"/>
    </row>
    <row r="15691" spans="6:13" x14ac:dyDescent="0.2">
      <c r="F15691" s="4"/>
      <c r="G15691" s="4"/>
      <c r="H15691" s="4"/>
      <c r="I15691" s="4"/>
      <c r="J15691" s="4"/>
      <c r="K15691" s="4"/>
      <c r="L15691" s="4"/>
      <c r="M15691" s="4"/>
    </row>
    <row r="15692" spans="6:13" x14ac:dyDescent="0.2">
      <c r="F15692" s="4"/>
      <c r="G15692" s="4"/>
      <c r="H15692" s="4"/>
      <c r="I15692" s="4"/>
      <c r="J15692" s="4"/>
      <c r="K15692" s="4"/>
      <c r="L15692" s="4"/>
      <c r="M15692" s="4"/>
    </row>
    <row r="15693" spans="6:13" x14ac:dyDescent="0.2">
      <c r="F15693" s="4"/>
      <c r="G15693" s="4"/>
      <c r="H15693" s="4"/>
      <c r="I15693" s="4"/>
      <c r="J15693" s="4"/>
      <c r="K15693" s="4"/>
      <c r="L15693" s="4"/>
      <c r="M15693" s="4"/>
    </row>
    <row r="15694" spans="6:13" x14ac:dyDescent="0.2">
      <c r="F15694" s="4"/>
      <c r="G15694" s="4"/>
      <c r="H15694" s="4"/>
      <c r="I15694" s="4"/>
      <c r="J15694" s="4"/>
      <c r="K15694" s="4"/>
      <c r="L15694" s="4"/>
      <c r="M15694" s="4"/>
    </row>
    <row r="15695" spans="6:13" x14ac:dyDescent="0.2">
      <c r="F15695" s="4"/>
      <c r="G15695" s="4"/>
      <c r="H15695" s="4"/>
      <c r="I15695" s="4"/>
      <c r="J15695" s="4"/>
      <c r="K15695" s="4"/>
      <c r="L15695" s="4"/>
      <c r="M15695" s="4"/>
    </row>
    <row r="15696" spans="6:13" x14ac:dyDescent="0.2">
      <c r="F15696" s="4"/>
      <c r="G15696" s="4"/>
      <c r="H15696" s="4"/>
      <c r="I15696" s="4"/>
      <c r="J15696" s="4"/>
      <c r="K15696" s="4"/>
      <c r="L15696" s="4"/>
      <c r="M15696" s="4"/>
    </row>
    <row r="15697" spans="6:13" x14ac:dyDescent="0.2">
      <c r="F15697" s="4"/>
      <c r="G15697" s="4"/>
      <c r="H15697" s="4"/>
      <c r="I15697" s="4"/>
      <c r="J15697" s="4"/>
      <c r="K15697" s="4"/>
      <c r="L15697" s="4"/>
      <c r="M15697" s="4"/>
    </row>
    <row r="15698" spans="6:13" x14ac:dyDescent="0.2">
      <c r="F15698" s="4"/>
      <c r="G15698" s="4"/>
      <c r="H15698" s="4"/>
      <c r="I15698" s="4"/>
      <c r="J15698" s="4"/>
      <c r="K15698" s="4"/>
      <c r="L15698" s="4"/>
      <c r="M15698" s="4"/>
    </row>
    <row r="15699" spans="6:13" x14ac:dyDescent="0.2">
      <c r="F15699" s="4"/>
      <c r="G15699" s="4"/>
      <c r="H15699" s="4"/>
      <c r="I15699" s="4"/>
      <c r="J15699" s="4"/>
      <c r="K15699" s="4"/>
      <c r="L15699" s="4"/>
      <c r="M15699" s="4"/>
    </row>
    <row r="15700" spans="6:13" x14ac:dyDescent="0.2">
      <c r="F15700" s="4"/>
      <c r="G15700" s="4"/>
      <c r="H15700" s="4"/>
      <c r="I15700" s="4"/>
      <c r="J15700" s="4"/>
      <c r="K15700" s="4"/>
      <c r="L15700" s="4"/>
      <c r="M15700" s="4"/>
    </row>
    <row r="15701" spans="6:13" x14ac:dyDescent="0.2">
      <c r="F15701" s="4"/>
      <c r="G15701" s="4"/>
      <c r="H15701" s="4"/>
      <c r="I15701" s="4"/>
      <c r="J15701" s="4"/>
      <c r="K15701" s="4"/>
      <c r="L15701" s="4"/>
      <c r="M15701" s="4"/>
    </row>
    <row r="15702" spans="6:13" x14ac:dyDescent="0.2">
      <c r="F15702" s="4"/>
      <c r="G15702" s="4"/>
      <c r="H15702" s="4"/>
      <c r="I15702" s="4"/>
      <c r="J15702" s="4"/>
      <c r="K15702" s="4"/>
      <c r="L15702" s="4"/>
      <c r="M15702" s="4"/>
    </row>
    <row r="15703" spans="6:13" x14ac:dyDescent="0.2">
      <c r="F15703" s="4"/>
      <c r="G15703" s="4"/>
      <c r="H15703" s="4"/>
      <c r="I15703" s="4"/>
      <c r="J15703" s="4"/>
      <c r="K15703" s="4"/>
      <c r="L15703" s="4"/>
      <c r="M15703" s="4"/>
    </row>
    <row r="15704" spans="6:13" x14ac:dyDescent="0.2">
      <c r="F15704" s="4"/>
      <c r="G15704" s="4"/>
      <c r="H15704" s="4"/>
      <c r="I15704" s="4"/>
      <c r="J15704" s="4"/>
      <c r="K15704" s="4"/>
      <c r="L15704" s="4"/>
      <c r="M15704" s="4"/>
    </row>
    <row r="15705" spans="6:13" x14ac:dyDescent="0.2">
      <c r="F15705" s="4"/>
      <c r="G15705" s="4"/>
      <c r="H15705" s="4"/>
      <c r="I15705" s="4"/>
      <c r="J15705" s="4"/>
      <c r="K15705" s="4"/>
      <c r="L15705" s="4"/>
      <c r="M15705" s="4"/>
    </row>
    <row r="15706" spans="6:13" x14ac:dyDescent="0.2">
      <c r="F15706" s="4"/>
      <c r="G15706" s="4"/>
      <c r="H15706" s="4"/>
      <c r="I15706" s="4"/>
      <c r="J15706" s="4"/>
      <c r="K15706" s="4"/>
      <c r="L15706" s="4"/>
      <c r="M15706" s="4"/>
    </row>
    <row r="15707" spans="6:13" x14ac:dyDescent="0.2">
      <c r="F15707" s="4"/>
      <c r="G15707" s="4"/>
      <c r="H15707" s="4"/>
      <c r="I15707" s="4"/>
      <c r="J15707" s="4"/>
      <c r="K15707" s="4"/>
      <c r="L15707" s="4"/>
      <c r="M15707" s="4"/>
    </row>
    <row r="15708" spans="6:13" x14ac:dyDescent="0.2">
      <c r="F15708" s="4"/>
      <c r="G15708" s="4"/>
      <c r="H15708" s="4"/>
      <c r="I15708" s="4"/>
      <c r="J15708" s="4"/>
      <c r="K15708" s="4"/>
      <c r="L15708" s="4"/>
      <c r="M15708" s="4"/>
    </row>
    <row r="15709" spans="6:13" x14ac:dyDescent="0.2">
      <c r="F15709" s="4"/>
      <c r="G15709" s="4"/>
      <c r="H15709" s="4"/>
      <c r="I15709" s="4"/>
      <c r="J15709" s="4"/>
      <c r="K15709" s="4"/>
      <c r="L15709" s="4"/>
      <c r="M15709" s="4"/>
    </row>
    <row r="15710" spans="6:13" x14ac:dyDescent="0.2">
      <c r="F15710" s="4"/>
      <c r="G15710" s="4"/>
      <c r="H15710" s="4"/>
      <c r="I15710" s="4"/>
      <c r="J15710" s="4"/>
      <c r="K15710" s="4"/>
      <c r="L15710" s="4"/>
      <c r="M15710" s="4"/>
    </row>
    <row r="15711" spans="6:13" x14ac:dyDescent="0.2">
      <c r="F15711" s="4"/>
      <c r="G15711" s="4"/>
      <c r="H15711" s="4"/>
      <c r="I15711" s="4"/>
      <c r="J15711" s="4"/>
      <c r="K15711" s="4"/>
      <c r="L15711" s="4"/>
      <c r="M15711" s="4"/>
    </row>
    <row r="15712" spans="6:13" x14ac:dyDescent="0.2">
      <c r="F15712" s="4"/>
      <c r="G15712" s="4"/>
      <c r="H15712" s="4"/>
      <c r="I15712" s="4"/>
      <c r="J15712" s="4"/>
      <c r="K15712" s="4"/>
      <c r="L15712" s="4"/>
      <c r="M15712" s="4"/>
    </row>
    <row r="15713" spans="6:13" x14ac:dyDescent="0.2">
      <c r="F15713" s="4"/>
      <c r="G15713" s="4"/>
      <c r="H15713" s="4"/>
      <c r="I15713" s="4"/>
      <c r="J15713" s="4"/>
      <c r="K15713" s="4"/>
      <c r="L15713" s="4"/>
      <c r="M15713" s="4"/>
    </row>
    <row r="15714" spans="6:13" x14ac:dyDescent="0.2">
      <c r="F15714" s="4"/>
      <c r="G15714" s="4"/>
      <c r="H15714" s="4"/>
      <c r="I15714" s="4"/>
      <c r="J15714" s="4"/>
      <c r="K15714" s="4"/>
      <c r="L15714" s="4"/>
      <c r="M15714" s="4"/>
    </row>
    <row r="15715" spans="6:13" x14ac:dyDescent="0.2">
      <c r="F15715" s="4"/>
      <c r="G15715" s="4"/>
      <c r="H15715" s="4"/>
      <c r="I15715" s="4"/>
      <c r="J15715" s="4"/>
      <c r="K15715" s="4"/>
      <c r="L15715" s="4"/>
      <c r="M15715" s="4"/>
    </row>
    <row r="15716" spans="6:13" x14ac:dyDescent="0.2">
      <c r="F15716" s="4"/>
      <c r="G15716" s="4"/>
      <c r="H15716" s="4"/>
      <c r="I15716" s="4"/>
      <c r="J15716" s="4"/>
      <c r="K15716" s="4"/>
      <c r="L15716" s="4"/>
      <c r="M15716" s="4"/>
    </row>
    <row r="15717" spans="6:13" x14ac:dyDescent="0.2">
      <c r="F15717" s="4"/>
      <c r="G15717" s="4"/>
      <c r="H15717" s="4"/>
      <c r="I15717" s="4"/>
      <c r="J15717" s="4"/>
      <c r="K15717" s="4"/>
      <c r="L15717" s="4"/>
      <c r="M15717" s="4"/>
    </row>
    <row r="15718" spans="6:13" x14ac:dyDescent="0.2">
      <c r="F15718" s="4"/>
      <c r="G15718" s="4"/>
      <c r="H15718" s="4"/>
      <c r="I15718" s="4"/>
      <c r="J15718" s="4"/>
      <c r="K15718" s="4"/>
      <c r="L15718" s="4"/>
      <c r="M15718" s="4"/>
    </row>
    <row r="15719" spans="6:13" x14ac:dyDescent="0.2">
      <c r="F15719" s="4"/>
      <c r="G15719" s="4"/>
      <c r="H15719" s="4"/>
      <c r="I15719" s="4"/>
      <c r="J15719" s="4"/>
      <c r="K15719" s="4"/>
      <c r="L15719" s="4"/>
      <c r="M15719" s="4"/>
    </row>
    <row r="15720" spans="6:13" x14ac:dyDescent="0.2">
      <c r="F15720" s="4"/>
      <c r="G15720" s="4"/>
      <c r="H15720" s="4"/>
      <c r="I15720" s="4"/>
      <c r="J15720" s="4"/>
      <c r="K15720" s="4"/>
      <c r="L15720" s="4"/>
      <c r="M15720" s="4"/>
    </row>
    <row r="15721" spans="6:13" x14ac:dyDescent="0.2">
      <c r="F15721" s="4"/>
      <c r="G15721" s="4"/>
      <c r="H15721" s="4"/>
      <c r="I15721" s="4"/>
      <c r="J15721" s="4"/>
      <c r="K15721" s="4"/>
      <c r="L15721" s="4"/>
      <c r="M15721" s="4"/>
    </row>
    <row r="15722" spans="6:13" x14ac:dyDescent="0.2">
      <c r="F15722" s="4"/>
      <c r="G15722" s="4"/>
      <c r="H15722" s="4"/>
      <c r="I15722" s="4"/>
      <c r="J15722" s="4"/>
      <c r="K15722" s="4"/>
      <c r="L15722" s="4"/>
      <c r="M15722" s="4"/>
    </row>
    <row r="15723" spans="6:13" x14ac:dyDescent="0.2">
      <c r="F15723" s="4"/>
      <c r="G15723" s="4"/>
      <c r="H15723" s="4"/>
      <c r="I15723" s="4"/>
      <c r="J15723" s="4"/>
      <c r="K15723" s="4"/>
      <c r="L15723" s="4"/>
      <c r="M15723" s="4"/>
    </row>
    <row r="15724" spans="6:13" x14ac:dyDescent="0.2">
      <c r="F15724" s="4"/>
      <c r="G15724" s="4"/>
      <c r="H15724" s="4"/>
      <c r="I15724" s="4"/>
      <c r="J15724" s="4"/>
      <c r="K15724" s="4"/>
      <c r="L15724" s="4"/>
      <c r="M15724" s="4"/>
    </row>
    <row r="15725" spans="6:13" x14ac:dyDescent="0.2">
      <c r="F15725" s="4"/>
      <c r="G15725" s="4"/>
      <c r="H15725" s="4"/>
      <c r="I15725" s="4"/>
      <c r="J15725" s="4"/>
      <c r="K15725" s="4"/>
      <c r="L15725" s="4"/>
      <c r="M15725" s="4"/>
    </row>
    <row r="15726" spans="6:13" x14ac:dyDescent="0.2">
      <c r="F15726" s="4"/>
      <c r="G15726" s="4"/>
      <c r="H15726" s="4"/>
      <c r="I15726" s="4"/>
      <c r="J15726" s="4"/>
      <c r="K15726" s="4"/>
      <c r="L15726" s="4"/>
      <c r="M15726" s="4"/>
    </row>
    <row r="15727" spans="6:13" x14ac:dyDescent="0.2">
      <c r="F15727" s="4"/>
      <c r="G15727" s="4"/>
      <c r="H15727" s="4"/>
      <c r="I15727" s="4"/>
      <c r="J15727" s="4"/>
      <c r="K15727" s="4"/>
      <c r="L15727" s="4"/>
      <c r="M15727" s="4"/>
    </row>
    <row r="15728" spans="6:13" x14ac:dyDescent="0.2">
      <c r="F15728" s="4"/>
      <c r="G15728" s="4"/>
      <c r="H15728" s="4"/>
      <c r="I15728" s="4"/>
      <c r="J15728" s="4"/>
      <c r="K15728" s="4"/>
      <c r="L15728" s="4"/>
      <c r="M15728" s="4"/>
    </row>
    <row r="15729" spans="6:13" x14ac:dyDescent="0.2">
      <c r="F15729" s="4"/>
      <c r="G15729" s="4"/>
      <c r="H15729" s="4"/>
      <c r="I15729" s="4"/>
      <c r="J15729" s="4"/>
      <c r="K15729" s="4"/>
      <c r="L15729" s="4"/>
      <c r="M15729" s="4"/>
    </row>
    <row r="15730" spans="6:13" x14ac:dyDescent="0.2">
      <c r="F15730" s="4"/>
      <c r="G15730" s="4"/>
      <c r="H15730" s="4"/>
      <c r="I15730" s="4"/>
      <c r="J15730" s="4"/>
      <c r="K15730" s="4"/>
      <c r="L15730" s="4"/>
      <c r="M15730" s="4"/>
    </row>
    <row r="15731" spans="6:13" x14ac:dyDescent="0.2">
      <c r="F15731" s="4"/>
      <c r="G15731" s="4"/>
      <c r="H15731" s="4"/>
      <c r="I15731" s="4"/>
      <c r="J15731" s="4"/>
      <c r="K15731" s="4"/>
      <c r="L15731" s="4"/>
      <c r="M15731" s="4"/>
    </row>
    <row r="15732" spans="6:13" x14ac:dyDescent="0.2">
      <c r="F15732" s="4"/>
      <c r="G15732" s="4"/>
      <c r="H15732" s="4"/>
      <c r="I15732" s="4"/>
      <c r="J15732" s="4"/>
      <c r="K15732" s="4"/>
      <c r="L15732" s="4"/>
      <c r="M15732" s="4"/>
    </row>
    <row r="15733" spans="6:13" x14ac:dyDescent="0.2">
      <c r="F15733" s="4"/>
      <c r="G15733" s="4"/>
      <c r="H15733" s="4"/>
      <c r="I15733" s="4"/>
      <c r="J15733" s="4"/>
      <c r="K15733" s="4"/>
      <c r="L15733" s="4"/>
      <c r="M15733" s="4"/>
    </row>
    <row r="15734" spans="6:13" x14ac:dyDescent="0.2">
      <c r="F15734" s="4"/>
      <c r="G15734" s="4"/>
      <c r="H15734" s="4"/>
      <c r="I15734" s="4"/>
      <c r="J15734" s="4"/>
      <c r="K15734" s="4"/>
      <c r="L15734" s="4"/>
      <c r="M15734" s="4"/>
    </row>
    <row r="15735" spans="6:13" x14ac:dyDescent="0.2">
      <c r="F15735" s="4"/>
      <c r="G15735" s="4"/>
      <c r="H15735" s="4"/>
      <c r="I15735" s="4"/>
      <c r="J15735" s="4"/>
      <c r="K15735" s="4"/>
      <c r="L15735" s="4"/>
      <c r="M15735" s="4"/>
    </row>
    <row r="15736" spans="6:13" x14ac:dyDescent="0.2">
      <c r="F15736" s="4"/>
      <c r="G15736" s="4"/>
      <c r="H15736" s="4"/>
      <c r="I15736" s="4"/>
      <c r="J15736" s="4"/>
      <c r="K15736" s="4"/>
      <c r="L15736" s="4"/>
      <c r="M15736" s="4"/>
    </row>
    <row r="15737" spans="6:13" x14ac:dyDescent="0.2">
      <c r="F15737" s="4"/>
      <c r="G15737" s="4"/>
      <c r="H15737" s="4"/>
      <c r="I15737" s="4"/>
      <c r="J15737" s="4"/>
      <c r="K15737" s="4"/>
      <c r="L15737" s="4"/>
      <c r="M15737" s="4"/>
    </row>
    <row r="15738" spans="6:13" x14ac:dyDescent="0.2">
      <c r="F15738" s="4"/>
      <c r="G15738" s="4"/>
      <c r="H15738" s="4"/>
      <c r="I15738" s="4"/>
      <c r="J15738" s="4"/>
      <c r="K15738" s="4"/>
      <c r="L15738" s="4"/>
      <c r="M15738" s="4"/>
    </row>
    <row r="15739" spans="6:13" x14ac:dyDescent="0.2">
      <c r="F15739" s="4"/>
      <c r="G15739" s="4"/>
      <c r="H15739" s="4"/>
      <c r="I15739" s="4"/>
      <c r="J15739" s="4"/>
      <c r="K15739" s="4"/>
      <c r="L15739" s="4"/>
      <c r="M15739" s="4"/>
    </row>
    <row r="15740" spans="6:13" x14ac:dyDescent="0.2">
      <c r="F15740" s="4"/>
      <c r="G15740" s="4"/>
      <c r="H15740" s="4"/>
      <c r="I15740" s="4"/>
      <c r="J15740" s="4"/>
      <c r="K15740" s="4"/>
      <c r="L15740" s="4"/>
      <c r="M15740" s="4"/>
    </row>
    <row r="15741" spans="6:13" x14ac:dyDescent="0.2">
      <c r="F15741" s="4"/>
      <c r="G15741" s="4"/>
      <c r="H15741" s="4"/>
      <c r="I15741" s="4"/>
      <c r="J15741" s="4"/>
      <c r="K15741" s="4"/>
      <c r="L15741" s="4"/>
      <c r="M15741" s="4"/>
    </row>
    <row r="15742" spans="6:13" x14ac:dyDescent="0.2">
      <c r="F15742" s="4"/>
      <c r="G15742" s="4"/>
      <c r="H15742" s="4"/>
      <c r="I15742" s="4"/>
      <c r="J15742" s="4"/>
      <c r="K15742" s="4"/>
      <c r="L15742" s="4"/>
      <c r="M15742" s="4"/>
    </row>
    <row r="15743" spans="6:13" x14ac:dyDescent="0.2">
      <c r="F15743" s="4"/>
      <c r="G15743" s="4"/>
      <c r="H15743" s="4"/>
      <c r="I15743" s="4"/>
      <c r="J15743" s="4"/>
      <c r="K15743" s="4"/>
      <c r="L15743" s="4"/>
      <c r="M15743" s="4"/>
    </row>
    <row r="15744" spans="6:13" x14ac:dyDescent="0.2">
      <c r="F15744" s="4"/>
      <c r="G15744" s="4"/>
      <c r="H15744" s="4"/>
      <c r="I15744" s="4"/>
      <c r="J15744" s="4"/>
      <c r="K15744" s="4"/>
      <c r="L15744" s="4"/>
      <c r="M15744" s="4"/>
    </row>
    <row r="15745" spans="6:13" x14ac:dyDescent="0.2">
      <c r="F15745" s="4"/>
      <c r="G15745" s="4"/>
      <c r="H15745" s="4"/>
      <c r="I15745" s="4"/>
      <c r="J15745" s="4"/>
      <c r="K15745" s="4"/>
      <c r="L15745" s="4"/>
      <c r="M15745" s="4"/>
    </row>
    <row r="15746" spans="6:13" x14ac:dyDescent="0.2">
      <c r="F15746" s="4"/>
      <c r="G15746" s="4"/>
      <c r="H15746" s="4"/>
      <c r="I15746" s="4"/>
      <c r="J15746" s="4"/>
      <c r="K15746" s="4"/>
      <c r="L15746" s="4"/>
      <c r="M15746" s="4"/>
    </row>
    <row r="15747" spans="6:13" x14ac:dyDescent="0.2">
      <c r="F15747" s="4"/>
      <c r="G15747" s="4"/>
      <c r="H15747" s="4"/>
      <c r="I15747" s="4"/>
      <c r="J15747" s="4"/>
      <c r="K15747" s="4"/>
      <c r="L15747" s="4"/>
      <c r="M15747" s="4"/>
    </row>
    <row r="15748" spans="6:13" x14ac:dyDescent="0.2">
      <c r="F15748" s="4"/>
      <c r="G15748" s="4"/>
      <c r="H15748" s="4"/>
      <c r="I15748" s="4"/>
      <c r="J15748" s="4"/>
      <c r="K15748" s="4"/>
      <c r="L15748" s="4"/>
      <c r="M15748" s="4"/>
    </row>
    <row r="15749" spans="6:13" x14ac:dyDescent="0.2">
      <c r="F15749" s="4"/>
      <c r="G15749" s="4"/>
      <c r="H15749" s="4"/>
      <c r="I15749" s="4"/>
      <c r="J15749" s="4"/>
      <c r="K15749" s="4"/>
      <c r="L15749" s="4"/>
      <c r="M15749" s="4"/>
    </row>
    <row r="15750" spans="6:13" x14ac:dyDescent="0.2">
      <c r="F15750" s="4"/>
      <c r="G15750" s="4"/>
      <c r="H15750" s="4"/>
      <c r="I15750" s="4"/>
      <c r="J15750" s="4"/>
      <c r="K15750" s="4"/>
      <c r="L15750" s="4"/>
      <c r="M15750" s="4"/>
    </row>
    <row r="15751" spans="6:13" x14ac:dyDescent="0.2">
      <c r="F15751" s="4"/>
      <c r="G15751" s="4"/>
      <c r="H15751" s="4"/>
      <c r="I15751" s="4"/>
      <c r="J15751" s="4"/>
      <c r="K15751" s="4"/>
      <c r="L15751" s="4"/>
      <c r="M15751" s="4"/>
    </row>
    <row r="15752" spans="6:13" x14ac:dyDescent="0.2">
      <c r="F15752" s="4"/>
      <c r="G15752" s="4"/>
      <c r="H15752" s="4"/>
      <c r="I15752" s="4"/>
      <c r="J15752" s="4"/>
      <c r="K15752" s="4"/>
      <c r="L15752" s="4"/>
      <c r="M15752" s="4"/>
    </row>
    <row r="15753" spans="6:13" x14ac:dyDescent="0.2">
      <c r="F15753" s="4"/>
      <c r="G15753" s="4"/>
      <c r="H15753" s="4"/>
      <c r="I15753" s="4"/>
      <c r="J15753" s="4"/>
      <c r="K15753" s="4"/>
      <c r="L15753" s="4"/>
      <c r="M15753" s="4"/>
    </row>
    <row r="15754" spans="6:13" x14ac:dyDescent="0.2">
      <c r="F15754" s="4"/>
      <c r="G15754" s="4"/>
      <c r="H15754" s="4"/>
      <c r="I15754" s="4"/>
      <c r="J15754" s="4"/>
      <c r="K15754" s="4"/>
      <c r="L15754" s="4"/>
      <c r="M15754" s="4"/>
    </row>
    <row r="15755" spans="6:13" x14ac:dyDescent="0.2">
      <c r="F15755" s="4"/>
      <c r="G15755" s="4"/>
      <c r="H15755" s="4"/>
      <c r="I15755" s="4"/>
      <c r="J15755" s="4"/>
      <c r="K15755" s="4"/>
      <c r="L15755" s="4"/>
      <c r="M15755" s="4"/>
    </row>
    <row r="15756" spans="6:13" x14ac:dyDescent="0.2">
      <c r="F15756" s="4"/>
      <c r="G15756" s="4"/>
      <c r="H15756" s="4"/>
      <c r="I15756" s="4"/>
      <c r="J15756" s="4"/>
      <c r="K15756" s="4"/>
      <c r="L15756" s="4"/>
      <c r="M15756" s="4"/>
    </row>
    <row r="15757" spans="6:13" x14ac:dyDescent="0.2">
      <c r="F15757" s="4"/>
      <c r="G15757" s="4"/>
      <c r="H15757" s="4"/>
      <c r="I15757" s="4"/>
      <c r="J15757" s="4"/>
      <c r="K15757" s="4"/>
      <c r="L15757" s="4"/>
      <c r="M15757" s="4"/>
    </row>
    <row r="15758" spans="6:13" x14ac:dyDescent="0.2">
      <c r="F15758" s="4"/>
      <c r="G15758" s="4"/>
      <c r="H15758" s="4"/>
      <c r="I15758" s="4"/>
      <c r="J15758" s="4"/>
      <c r="K15758" s="4"/>
      <c r="L15758" s="4"/>
      <c r="M15758" s="4"/>
    </row>
    <row r="15759" spans="6:13" x14ac:dyDescent="0.2">
      <c r="F15759" s="4"/>
      <c r="G15759" s="4"/>
      <c r="H15759" s="4"/>
      <c r="I15759" s="4"/>
      <c r="J15759" s="4"/>
      <c r="K15759" s="4"/>
      <c r="L15759" s="4"/>
      <c r="M15759" s="4"/>
    </row>
    <row r="15760" spans="6:13" x14ac:dyDescent="0.2">
      <c r="F15760" s="4"/>
      <c r="G15760" s="4"/>
      <c r="H15760" s="4"/>
      <c r="I15760" s="4"/>
      <c r="J15760" s="4"/>
      <c r="K15760" s="4"/>
      <c r="L15760" s="4"/>
      <c r="M15760" s="4"/>
    </row>
    <row r="15761" spans="6:13" x14ac:dyDescent="0.2">
      <c r="F15761" s="4"/>
      <c r="G15761" s="4"/>
      <c r="H15761" s="4"/>
      <c r="I15761" s="4"/>
      <c r="J15761" s="4"/>
      <c r="K15761" s="4"/>
      <c r="L15761" s="4"/>
      <c r="M15761" s="4"/>
    </row>
    <row r="15762" spans="6:13" x14ac:dyDescent="0.2">
      <c r="F15762" s="4"/>
      <c r="G15762" s="4"/>
      <c r="H15762" s="4"/>
      <c r="I15762" s="4"/>
      <c r="J15762" s="4"/>
      <c r="K15762" s="4"/>
      <c r="L15762" s="4"/>
      <c r="M15762" s="4"/>
    </row>
    <row r="15763" spans="6:13" x14ac:dyDescent="0.2">
      <c r="F15763" s="4"/>
      <c r="G15763" s="4"/>
      <c r="H15763" s="4"/>
      <c r="I15763" s="4"/>
      <c r="J15763" s="4"/>
      <c r="K15763" s="4"/>
      <c r="L15763" s="4"/>
      <c r="M15763" s="4"/>
    </row>
    <row r="15764" spans="6:13" x14ac:dyDescent="0.2">
      <c r="F15764" s="4"/>
      <c r="G15764" s="4"/>
      <c r="H15764" s="4"/>
      <c r="I15764" s="4"/>
      <c r="J15764" s="4"/>
      <c r="K15764" s="4"/>
      <c r="L15764" s="4"/>
      <c r="M15764" s="4"/>
    </row>
    <row r="15765" spans="6:13" x14ac:dyDescent="0.2">
      <c r="F15765" s="4"/>
      <c r="G15765" s="4"/>
      <c r="H15765" s="4"/>
      <c r="I15765" s="4"/>
      <c r="J15765" s="4"/>
      <c r="K15765" s="4"/>
      <c r="L15765" s="4"/>
      <c r="M15765" s="4"/>
    </row>
    <row r="15766" spans="6:13" x14ac:dyDescent="0.2">
      <c r="F15766" s="4"/>
      <c r="G15766" s="4"/>
      <c r="H15766" s="4"/>
      <c r="I15766" s="4"/>
      <c r="J15766" s="4"/>
      <c r="K15766" s="4"/>
      <c r="L15766" s="4"/>
      <c r="M15766" s="4"/>
    </row>
    <row r="15767" spans="6:13" x14ac:dyDescent="0.2">
      <c r="F15767" s="4"/>
      <c r="G15767" s="4"/>
      <c r="H15767" s="4"/>
      <c r="I15767" s="4"/>
      <c r="J15767" s="4"/>
      <c r="K15767" s="4"/>
      <c r="L15767" s="4"/>
      <c r="M15767" s="4"/>
    </row>
    <row r="15768" spans="6:13" x14ac:dyDescent="0.2">
      <c r="F15768" s="4"/>
      <c r="G15768" s="4"/>
      <c r="H15768" s="4"/>
      <c r="I15768" s="4"/>
      <c r="J15768" s="4"/>
      <c r="K15768" s="4"/>
      <c r="L15768" s="4"/>
      <c r="M15768" s="4"/>
    </row>
    <row r="15769" spans="6:13" x14ac:dyDescent="0.2">
      <c r="F15769" s="4"/>
      <c r="G15769" s="4"/>
      <c r="H15769" s="4"/>
      <c r="I15769" s="4"/>
      <c r="J15769" s="4"/>
      <c r="K15769" s="4"/>
      <c r="L15769" s="4"/>
      <c r="M15769" s="4"/>
    </row>
    <row r="15770" spans="6:13" x14ac:dyDescent="0.2">
      <c r="F15770" s="4"/>
      <c r="G15770" s="4"/>
      <c r="H15770" s="4"/>
      <c r="I15770" s="4"/>
      <c r="J15770" s="4"/>
      <c r="K15770" s="4"/>
      <c r="L15770" s="4"/>
      <c r="M15770" s="4"/>
    </row>
    <row r="15771" spans="6:13" x14ac:dyDescent="0.2">
      <c r="F15771" s="4"/>
      <c r="G15771" s="4"/>
      <c r="H15771" s="4"/>
      <c r="I15771" s="4"/>
      <c r="J15771" s="4"/>
      <c r="K15771" s="4"/>
      <c r="L15771" s="4"/>
      <c r="M15771" s="4"/>
    </row>
    <row r="15772" spans="6:13" x14ac:dyDescent="0.2">
      <c r="F15772" s="4"/>
      <c r="G15772" s="4"/>
      <c r="H15772" s="4"/>
      <c r="I15772" s="4"/>
      <c r="J15772" s="4"/>
      <c r="K15772" s="4"/>
      <c r="L15772" s="4"/>
      <c r="M15772" s="4"/>
    </row>
    <row r="15773" spans="6:13" x14ac:dyDescent="0.2">
      <c r="F15773" s="4"/>
      <c r="G15773" s="4"/>
      <c r="H15773" s="4"/>
      <c r="I15773" s="4"/>
      <c r="J15773" s="4"/>
      <c r="K15773" s="4"/>
      <c r="L15773" s="4"/>
      <c r="M15773" s="4"/>
    </row>
    <row r="15774" spans="6:13" x14ac:dyDescent="0.2">
      <c r="F15774" s="4"/>
      <c r="G15774" s="4"/>
      <c r="H15774" s="4"/>
      <c r="I15774" s="4"/>
      <c r="J15774" s="4"/>
      <c r="K15774" s="4"/>
      <c r="L15774" s="4"/>
      <c r="M15774" s="4"/>
    </row>
    <row r="15775" spans="6:13" x14ac:dyDescent="0.2">
      <c r="F15775" s="4"/>
      <c r="G15775" s="4"/>
      <c r="H15775" s="4"/>
      <c r="I15775" s="4"/>
      <c r="J15775" s="4"/>
      <c r="K15775" s="4"/>
      <c r="L15775" s="4"/>
      <c r="M15775" s="4"/>
    </row>
    <row r="15776" spans="6:13" x14ac:dyDescent="0.2">
      <c r="F15776" s="4"/>
      <c r="G15776" s="4"/>
      <c r="H15776" s="4"/>
      <c r="I15776" s="4"/>
      <c r="J15776" s="4"/>
      <c r="K15776" s="4"/>
      <c r="L15776" s="4"/>
      <c r="M15776" s="4"/>
    </row>
    <row r="15777" spans="6:13" x14ac:dyDescent="0.2">
      <c r="F15777" s="4"/>
      <c r="G15777" s="4"/>
      <c r="H15777" s="4"/>
      <c r="I15777" s="4"/>
      <c r="J15777" s="4"/>
      <c r="K15777" s="4"/>
      <c r="L15777" s="4"/>
      <c r="M15777" s="4"/>
    </row>
    <row r="15778" spans="6:13" x14ac:dyDescent="0.2">
      <c r="F15778" s="4"/>
      <c r="G15778" s="4"/>
      <c r="H15778" s="4"/>
      <c r="I15778" s="4"/>
      <c r="J15778" s="4"/>
      <c r="K15778" s="4"/>
      <c r="L15778" s="4"/>
      <c r="M15778" s="4"/>
    </row>
    <row r="15779" spans="6:13" x14ac:dyDescent="0.2">
      <c r="F15779" s="4"/>
      <c r="G15779" s="4"/>
      <c r="H15779" s="4"/>
      <c r="I15779" s="4"/>
      <c r="J15779" s="4"/>
      <c r="K15779" s="4"/>
      <c r="L15779" s="4"/>
      <c r="M15779" s="4"/>
    </row>
    <row r="15780" spans="6:13" x14ac:dyDescent="0.2">
      <c r="F15780" s="4"/>
      <c r="G15780" s="4"/>
      <c r="H15780" s="4"/>
      <c r="I15780" s="4"/>
      <c r="J15780" s="4"/>
      <c r="K15780" s="4"/>
      <c r="L15780" s="4"/>
      <c r="M15780" s="4"/>
    </row>
    <row r="15781" spans="6:13" x14ac:dyDescent="0.2">
      <c r="F15781" s="4"/>
      <c r="G15781" s="4"/>
      <c r="H15781" s="4"/>
      <c r="I15781" s="4"/>
      <c r="J15781" s="4"/>
      <c r="K15781" s="4"/>
      <c r="L15781" s="4"/>
      <c r="M15781" s="4"/>
    </row>
    <row r="15782" spans="6:13" x14ac:dyDescent="0.2">
      <c r="F15782" s="4"/>
      <c r="G15782" s="4"/>
      <c r="H15782" s="4"/>
      <c r="I15782" s="4"/>
      <c r="J15782" s="4"/>
      <c r="K15782" s="4"/>
      <c r="L15782" s="4"/>
      <c r="M15782" s="4"/>
    </row>
    <row r="15783" spans="6:13" x14ac:dyDescent="0.2">
      <c r="F15783" s="4"/>
      <c r="G15783" s="4"/>
      <c r="H15783" s="4"/>
      <c r="I15783" s="4"/>
      <c r="J15783" s="4"/>
      <c r="K15783" s="4"/>
      <c r="L15783" s="4"/>
      <c r="M15783" s="4"/>
    </row>
    <row r="15784" spans="6:13" x14ac:dyDescent="0.2">
      <c r="F15784" s="4"/>
      <c r="G15784" s="4"/>
      <c r="H15784" s="4"/>
      <c r="I15784" s="4"/>
      <c r="J15784" s="4"/>
      <c r="K15784" s="4"/>
      <c r="L15784" s="4"/>
      <c r="M15784" s="4"/>
    </row>
    <row r="15785" spans="6:13" x14ac:dyDescent="0.2">
      <c r="F15785" s="4"/>
      <c r="G15785" s="4"/>
      <c r="H15785" s="4"/>
      <c r="I15785" s="4"/>
      <c r="J15785" s="4"/>
      <c r="K15785" s="4"/>
      <c r="L15785" s="4"/>
      <c r="M15785" s="4"/>
    </row>
    <row r="15786" spans="6:13" x14ac:dyDescent="0.2">
      <c r="F15786" s="4"/>
      <c r="G15786" s="4"/>
      <c r="H15786" s="4"/>
      <c r="I15786" s="4"/>
      <c r="J15786" s="4"/>
      <c r="K15786" s="4"/>
      <c r="L15786" s="4"/>
      <c r="M15786" s="4"/>
    </row>
    <row r="15787" spans="6:13" x14ac:dyDescent="0.2">
      <c r="F15787" s="4"/>
      <c r="G15787" s="4"/>
      <c r="H15787" s="4"/>
      <c r="I15787" s="4"/>
      <c r="J15787" s="4"/>
      <c r="K15787" s="4"/>
      <c r="L15787" s="4"/>
      <c r="M15787" s="4"/>
    </row>
    <row r="15788" spans="6:13" x14ac:dyDescent="0.2">
      <c r="F15788" s="4"/>
      <c r="G15788" s="4"/>
      <c r="H15788" s="4"/>
      <c r="I15788" s="4"/>
      <c r="J15788" s="4"/>
      <c r="K15788" s="4"/>
      <c r="L15788" s="4"/>
      <c r="M15788" s="4"/>
    </row>
    <row r="15789" spans="6:13" x14ac:dyDescent="0.2">
      <c r="F15789" s="4"/>
      <c r="G15789" s="4"/>
      <c r="H15789" s="4"/>
      <c r="I15789" s="4"/>
      <c r="J15789" s="4"/>
      <c r="K15789" s="4"/>
      <c r="L15789" s="4"/>
      <c r="M15789" s="4"/>
    </row>
    <row r="15790" spans="6:13" x14ac:dyDescent="0.2">
      <c r="F15790" s="4"/>
      <c r="G15790" s="4"/>
      <c r="H15790" s="4"/>
      <c r="I15790" s="4"/>
      <c r="J15790" s="4"/>
      <c r="K15790" s="4"/>
      <c r="L15790" s="4"/>
      <c r="M15790" s="4"/>
    </row>
    <row r="15791" spans="6:13" x14ac:dyDescent="0.2">
      <c r="F15791" s="4"/>
      <c r="G15791" s="4"/>
      <c r="H15791" s="4"/>
      <c r="I15791" s="4"/>
      <c r="J15791" s="4"/>
      <c r="K15791" s="4"/>
      <c r="L15791" s="4"/>
      <c r="M15791" s="4"/>
    </row>
    <row r="15792" spans="6:13" x14ac:dyDescent="0.2">
      <c r="F15792" s="4"/>
      <c r="G15792" s="4"/>
      <c r="H15792" s="4"/>
      <c r="I15792" s="4"/>
      <c r="J15792" s="4"/>
      <c r="K15792" s="4"/>
      <c r="L15792" s="4"/>
      <c r="M15792" s="4"/>
    </row>
    <row r="15793" spans="6:13" x14ac:dyDescent="0.2">
      <c r="F15793" s="4"/>
      <c r="G15793" s="4"/>
      <c r="H15793" s="4"/>
      <c r="I15793" s="4"/>
      <c r="J15793" s="4"/>
      <c r="K15793" s="4"/>
      <c r="L15793" s="4"/>
      <c r="M15793" s="4"/>
    </row>
    <row r="15794" spans="6:13" x14ac:dyDescent="0.2">
      <c r="F15794" s="4"/>
      <c r="G15794" s="4"/>
      <c r="H15794" s="4"/>
      <c r="I15794" s="4"/>
      <c r="J15794" s="4"/>
      <c r="K15794" s="4"/>
      <c r="L15794" s="4"/>
      <c r="M15794" s="4"/>
    </row>
    <row r="15795" spans="6:13" x14ac:dyDescent="0.2">
      <c r="F15795" s="4"/>
      <c r="G15795" s="4"/>
      <c r="H15795" s="4"/>
      <c r="I15795" s="4"/>
      <c r="J15795" s="4"/>
      <c r="K15795" s="4"/>
      <c r="L15795" s="4"/>
      <c r="M15795" s="4"/>
    </row>
    <row r="15796" spans="6:13" x14ac:dyDescent="0.2">
      <c r="F15796" s="4"/>
      <c r="G15796" s="4"/>
      <c r="H15796" s="4"/>
      <c r="I15796" s="4"/>
      <c r="J15796" s="4"/>
      <c r="K15796" s="4"/>
      <c r="L15796" s="4"/>
      <c r="M15796" s="4"/>
    </row>
    <row r="15797" spans="6:13" x14ac:dyDescent="0.2">
      <c r="F15797" s="4"/>
      <c r="G15797" s="4"/>
      <c r="H15797" s="4"/>
      <c r="I15797" s="4"/>
      <c r="J15797" s="4"/>
      <c r="K15797" s="4"/>
      <c r="L15797" s="4"/>
      <c r="M15797" s="4"/>
    </row>
    <row r="15798" spans="6:13" x14ac:dyDescent="0.2">
      <c r="F15798" s="4"/>
      <c r="G15798" s="4"/>
      <c r="H15798" s="4"/>
      <c r="I15798" s="4"/>
      <c r="J15798" s="4"/>
      <c r="K15798" s="4"/>
      <c r="L15798" s="4"/>
      <c r="M15798" s="4"/>
    </row>
    <row r="15799" spans="6:13" x14ac:dyDescent="0.2">
      <c r="F15799" s="4"/>
      <c r="G15799" s="4"/>
      <c r="H15799" s="4"/>
      <c r="I15799" s="4"/>
      <c r="J15799" s="4"/>
      <c r="K15799" s="4"/>
      <c r="L15799" s="4"/>
      <c r="M15799" s="4"/>
    </row>
    <row r="15800" spans="6:13" x14ac:dyDescent="0.2">
      <c r="F15800" s="4"/>
      <c r="G15800" s="4"/>
      <c r="H15800" s="4"/>
      <c r="I15800" s="4"/>
      <c r="J15800" s="4"/>
      <c r="K15800" s="4"/>
      <c r="L15800" s="4"/>
      <c r="M15800" s="4"/>
    </row>
    <row r="15801" spans="6:13" x14ac:dyDescent="0.2">
      <c r="F15801" s="4"/>
      <c r="G15801" s="4"/>
      <c r="H15801" s="4"/>
      <c r="I15801" s="4"/>
      <c r="J15801" s="4"/>
      <c r="K15801" s="4"/>
      <c r="L15801" s="4"/>
      <c r="M15801" s="4"/>
    </row>
    <row r="15802" spans="6:13" x14ac:dyDescent="0.2">
      <c r="F15802" s="4"/>
      <c r="G15802" s="4"/>
      <c r="H15802" s="4"/>
      <c r="I15802" s="4"/>
      <c r="J15802" s="4"/>
      <c r="K15802" s="4"/>
      <c r="L15802" s="4"/>
      <c r="M15802" s="4"/>
    </row>
    <row r="15803" spans="6:13" x14ac:dyDescent="0.2">
      <c r="F15803" s="4"/>
      <c r="G15803" s="4"/>
      <c r="H15803" s="4"/>
      <c r="I15803" s="4"/>
      <c r="J15803" s="4"/>
      <c r="K15803" s="4"/>
      <c r="L15803" s="4"/>
      <c r="M15803" s="4"/>
    </row>
    <row r="15804" spans="6:13" x14ac:dyDescent="0.2">
      <c r="F15804" s="4"/>
      <c r="G15804" s="4"/>
      <c r="H15804" s="4"/>
      <c r="I15804" s="4"/>
      <c r="J15804" s="4"/>
      <c r="K15804" s="4"/>
      <c r="L15804" s="4"/>
      <c r="M15804" s="4"/>
    </row>
    <row r="15805" spans="6:13" x14ac:dyDescent="0.2">
      <c r="F15805" s="4"/>
      <c r="G15805" s="4"/>
      <c r="H15805" s="4"/>
      <c r="I15805" s="4"/>
      <c r="J15805" s="4"/>
      <c r="K15805" s="4"/>
      <c r="L15805" s="4"/>
      <c r="M15805" s="4"/>
    </row>
    <row r="15806" spans="6:13" x14ac:dyDescent="0.2">
      <c r="F15806" s="4"/>
      <c r="G15806" s="4"/>
      <c r="H15806" s="4"/>
      <c r="I15806" s="4"/>
      <c r="J15806" s="4"/>
      <c r="K15806" s="4"/>
      <c r="L15806" s="4"/>
      <c r="M15806" s="4"/>
    </row>
    <row r="15807" spans="6:13" x14ac:dyDescent="0.2">
      <c r="F15807" s="4"/>
      <c r="G15807" s="4"/>
      <c r="H15807" s="4"/>
      <c r="I15807" s="4"/>
      <c r="J15807" s="4"/>
      <c r="K15807" s="4"/>
      <c r="L15807" s="4"/>
      <c r="M15807" s="4"/>
    </row>
    <row r="15808" spans="6:13" x14ac:dyDescent="0.2">
      <c r="F15808" s="4"/>
      <c r="G15808" s="4"/>
      <c r="H15808" s="4"/>
      <c r="I15808" s="4"/>
      <c r="J15808" s="4"/>
      <c r="K15808" s="4"/>
      <c r="L15808" s="4"/>
      <c r="M15808" s="4"/>
    </row>
    <row r="15809" spans="6:13" x14ac:dyDescent="0.2">
      <c r="F15809" s="4"/>
      <c r="G15809" s="4"/>
      <c r="H15809" s="4"/>
      <c r="I15809" s="4"/>
      <c r="J15809" s="4"/>
      <c r="K15809" s="4"/>
      <c r="L15809" s="4"/>
      <c r="M15809" s="4"/>
    </row>
    <row r="15810" spans="6:13" x14ac:dyDescent="0.2">
      <c r="F15810" s="4"/>
      <c r="G15810" s="4"/>
      <c r="H15810" s="4"/>
      <c r="I15810" s="4"/>
      <c r="J15810" s="4"/>
      <c r="K15810" s="4"/>
      <c r="L15810" s="4"/>
      <c r="M15810" s="4"/>
    </row>
    <row r="15811" spans="6:13" x14ac:dyDescent="0.2">
      <c r="F15811" s="4"/>
      <c r="G15811" s="4"/>
      <c r="H15811" s="4"/>
      <c r="I15811" s="4"/>
      <c r="J15811" s="4"/>
      <c r="K15811" s="4"/>
      <c r="L15811" s="4"/>
      <c r="M15811" s="4"/>
    </row>
    <row r="15812" spans="6:13" x14ac:dyDescent="0.2">
      <c r="F15812" s="4"/>
      <c r="G15812" s="4"/>
      <c r="H15812" s="4"/>
      <c r="I15812" s="4"/>
      <c r="J15812" s="4"/>
      <c r="K15812" s="4"/>
      <c r="L15812" s="4"/>
      <c r="M15812" s="4"/>
    </row>
    <row r="15813" spans="6:13" x14ac:dyDescent="0.2">
      <c r="F15813" s="4"/>
      <c r="G15813" s="4"/>
      <c r="H15813" s="4"/>
      <c r="I15813" s="4"/>
      <c r="J15813" s="4"/>
      <c r="K15813" s="4"/>
      <c r="L15813" s="4"/>
      <c r="M15813" s="4"/>
    </row>
    <row r="15814" spans="6:13" x14ac:dyDescent="0.2">
      <c r="F15814" s="4"/>
      <c r="G15814" s="4"/>
      <c r="H15814" s="4"/>
      <c r="I15814" s="4"/>
      <c r="J15814" s="4"/>
      <c r="K15814" s="4"/>
      <c r="L15814" s="4"/>
      <c r="M15814" s="4"/>
    </row>
    <row r="15815" spans="6:13" x14ac:dyDescent="0.2">
      <c r="F15815" s="4"/>
      <c r="G15815" s="4"/>
      <c r="H15815" s="4"/>
      <c r="I15815" s="4"/>
      <c r="J15815" s="4"/>
      <c r="K15815" s="4"/>
      <c r="L15815" s="4"/>
      <c r="M15815" s="4"/>
    </row>
    <row r="15816" spans="6:13" x14ac:dyDescent="0.2">
      <c r="F15816" s="4"/>
      <c r="G15816" s="4"/>
      <c r="H15816" s="4"/>
      <c r="I15816" s="4"/>
      <c r="J15816" s="4"/>
      <c r="K15816" s="4"/>
      <c r="L15816" s="4"/>
      <c r="M15816" s="4"/>
    </row>
    <row r="15817" spans="6:13" x14ac:dyDescent="0.2">
      <c r="F15817" s="4"/>
      <c r="G15817" s="4"/>
      <c r="H15817" s="4"/>
      <c r="I15817" s="4"/>
      <c r="J15817" s="4"/>
      <c r="K15817" s="4"/>
      <c r="L15817" s="4"/>
      <c r="M15817" s="4"/>
    </row>
    <row r="15818" spans="6:13" x14ac:dyDescent="0.2">
      <c r="F15818" s="4"/>
      <c r="G15818" s="4"/>
      <c r="H15818" s="4"/>
      <c r="I15818" s="4"/>
      <c r="J15818" s="4"/>
      <c r="K15818" s="4"/>
      <c r="L15818" s="4"/>
      <c r="M15818" s="4"/>
    </row>
    <row r="15819" spans="6:13" x14ac:dyDescent="0.2">
      <c r="F15819" s="4"/>
      <c r="G15819" s="4"/>
      <c r="H15819" s="4"/>
      <c r="I15819" s="4"/>
      <c r="J15819" s="4"/>
      <c r="K15819" s="4"/>
      <c r="L15819" s="4"/>
      <c r="M15819" s="4"/>
    </row>
    <row r="15820" spans="6:13" x14ac:dyDescent="0.2">
      <c r="F15820" s="4"/>
      <c r="G15820" s="4"/>
      <c r="H15820" s="4"/>
      <c r="I15820" s="4"/>
      <c r="J15820" s="4"/>
      <c r="K15820" s="4"/>
      <c r="L15820" s="4"/>
      <c r="M15820" s="4"/>
    </row>
    <row r="15821" spans="6:13" x14ac:dyDescent="0.2">
      <c r="F15821" s="4"/>
      <c r="G15821" s="4"/>
      <c r="H15821" s="4"/>
      <c r="I15821" s="4"/>
      <c r="J15821" s="4"/>
      <c r="K15821" s="4"/>
      <c r="L15821" s="4"/>
      <c r="M15821" s="4"/>
    </row>
    <row r="15822" spans="6:13" x14ac:dyDescent="0.2">
      <c r="F15822" s="4"/>
      <c r="G15822" s="4"/>
      <c r="H15822" s="4"/>
      <c r="I15822" s="4"/>
      <c r="J15822" s="4"/>
      <c r="K15822" s="4"/>
      <c r="L15822" s="4"/>
      <c r="M15822" s="4"/>
    </row>
    <row r="15823" spans="6:13" x14ac:dyDescent="0.2">
      <c r="F15823" s="4"/>
      <c r="G15823" s="4"/>
      <c r="H15823" s="4"/>
      <c r="I15823" s="4"/>
      <c r="J15823" s="4"/>
      <c r="K15823" s="4"/>
      <c r="L15823" s="4"/>
      <c r="M15823" s="4"/>
    </row>
    <row r="15824" spans="6:13" x14ac:dyDescent="0.2">
      <c r="F15824" s="4"/>
      <c r="G15824" s="4"/>
      <c r="H15824" s="4"/>
      <c r="I15824" s="4"/>
      <c r="J15824" s="4"/>
      <c r="K15824" s="4"/>
      <c r="L15824" s="4"/>
      <c r="M15824" s="4"/>
    </row>
    <row r="15825" spans="6:13" x14ac:dyDescent="0.2">
      <c r="F15825" s="4"/>
      <c r="G15825" s="4"/>
      <c r="H15825" s="4"/>
      <c r="I15825" s="4"/>
      <c r="J15825" s="4"/>
      <c r="K15825" s="4"/>
      <c r="L15825" s="4"/>
      <c r="M15825" s="4"/>
    </row>
    <row r="15826" spans="6:13" x14ac:dyDescent="0.2">
      <c r="F15826" s="4"/>
      <c r="G15826" s="4"/>
      <c r="H15826" s="4"/>
      <c r="I15826" s="4"/>
      <c r="J15826" s="4"/>
      <c r="K15826" s="4"/>
      <c r="L15826" s="4"/>
      <c r="M15826" s="4"/>
    </row>
    <row r="15827" spans="6:13" x14ac:dyDescent="0.2">
      <c r="F15827" s="4"/>
      <c r="G15827" s="4"/>
      <c r="H15827" s="4"/>
      <c r="I15827" s="4"/>
      <c r="J15827" s="4"/>
      <c r="K15827" s="4"/>
      <c r="L15827" s="4"/>
      <c r="M15827" s="4"/>
    </row>
    <row r="15828" spans="6:13" x14ac:dyDescent="0.2">
      <c r="F15828" s="4"/>
      <c r="G15828" s="4"/>
      <c r="H15828" s="4"/>
      <c r="I15828" s="4"/>
      <c r="J15828" s="4"/>
      <c r="K15828" s="4"/>
      <c r="L15828" s="4"/>
      <c r="M15828" s="4"/>
    </row>
    <row r="15829" spans="6:13" x14ac:dyDescent="0.2">
      <c r="F15829" s="4"/>
      <c r="G15829" s="4"/>
      <c r="H15829" s="4"/>
      <c r="I15829" s="4"/>
      <c r="J15829" s="4"/>
      <c r="K15829" s="4"/>
      <c r="L15829" s="4"/>
      <c r="M15829" s="4"/>
    </row>
    <row r="15830" spans="6:13" x14ac:dyDescent="0.2">
      <c r="F15830" s="4"/>
      <c r="G15830" s="4"/>
      <c r="H15830" s="4"/>
      <c r="I15830" s="4"/>
      <c r="J15830" s="4"/>
      <c r="K15830" s="4"/>
      <c r="L15830" s="4"/>
      <c r="M15830" s="4"/>
    </row>
    <row r="15831" spans="6:13" x14ac:dyDescent="0.2">
      <c r="F15831" s="4"/>
      <c r="G15831" s="4"/>
      <c r="H15831" s="4"/>
      <c r="I15831" s="4"/>
      <c r="J15831" s="4"/>
      <c r="K15831" s="4"/>
      <c r="L15831" s="4"/>
      <c r="M15831" s="4"/>
    </row>
    <row r="15832" spans="6:13" x14ac:dyDescent="0.2">
      <c r="F15832" s="4"/>
      <c r="G15832" s="4"/>
      <c r="H15832" s="4"/>
      <c r="I15832" s="4"/>
      <c r="J15832" s="4"/>
      <c r="K15832" s="4"/>
      <c r="L15832" s="4"/>
      <c r="M15832" s="4"/>
    </row>
    <row r="15833" spans="6:13" x14ac:dyDescent="0.2">
      <c r="F15833" s="4"/>
      <c r="G15833" s="4"/>
      <c r="H15833" s="4"/>
      <c r="I15833" s="4"/>
      <c r="J15833" s="4"/>
      <c r="K15833" s="4"/>
      <c r="L15833" s="4"/>
      <c r="M15833" s="4"/>
    </row>
    <row r="15834" spans="6:13" x14ac:dyDescent="0.2">
      <c r="F15834" s="4"/>
      <c r="G15834" s="4"/>
      <c r="H15834" s="4"/>
      <c r="I15834" s="4"/>
      <c r="J15834" s="4"/>
      <c r="K15834" s="4"/>
      <c r="L15834" s="4"/>
      <c r="M15834" s="4"/>
    </row>
    <row r="15835" spans="6:13" x14ac:dyDescent="0.2">
      <c r="F15835" s="4"/>
      <c r="G15835" s="4"/>
      <c r="H15835" s="4"/>
      <c r="I15835" s="4"/>
      <c r="J15835" s="4"/>
      <c r="K15835" s="4"/>
      <c r="L15835" s="4"/>
      <c r="M15835" s="4"/>
    </row>
    <row r="15836" spans="6:13" x14ac:dyDescent="0.2">
      <c r="F15836" s="4"/>
      <c r="G15836" s="4"/>
      <c r="H15836" s="4"/>
      <c r="I15836" s="4"/>
      <c r="J15836" s="4"/>
      <c r="K15836" s="4"/>
      <c r="L15836" s="4"/>
      <c r="M15836" s="4"/>
    </row>
    <row r="15837" spans="6:13" x14ac:dyDescent="0.2">
      <c r="F15837" s="4"/>
      <c r="G15837" s="4"/>
      <c r="H15837" s="4"/>
      <c r="I15837" s="4"/>
      <c r="J15837" s="4"/>
      <c r="K15837" s="4"/>
      <c r="L15837" s="4"/>
      <c r="M15837" s="4"/>
    </row>
    <row r="15838" spans="6:13" x14ac:dyDescent="0.2">
      <c r="F15838" s="4"/>
      <c r="G15838" s="4"/>
      <c r="H15838" s="4"/>
      <c r="I15838" s="4"/>
      <c r="J15838" s="4"/>
      <c r="K15838" s="4"/>
      <c r="L15838" s="4"/>
      <c r="M15838" s="4"/>
    </row>
    <row r="15839" spans="6:13" x14ac:dyDescent="0.2">
      <c r="F15839" s="4"/>
      <c r="G15839" s="4"/>
      <c r="H15839" s="4"/>
      <c r="I15839" s="4"/>
      <c r="J15839" s="4"/>
      <c r="K15839" s="4"/>
      <c r="L15839" s="4"/>
      <c r="M15839" s="4"/>
    </row>
    <row r="15840" spans="6:13" x14ac:dyDescent="0.2">
      <c r="F15840" s="4"/>
      <c r="G15840" s="4"/>
      <c r="H15840" s="4"/>
      <c r="I15840" s="4"/>
      <c r="J15840" s="4"/>
      <c r="K15840" s="4"/>
      <c r="L15840" s="4"/>
      <c r="M15840" s="4"/>
    </row>
    <row r="15841" spans="6:13" x14ac:dyDescent="0.2">
      <c r="F15841" s="4"/>
      <c r="G15841" s="4"/>
      <c r="H15841" s="4"/>
      <c r="I15841" s="4"/>
      <c r="J15841" s="4"/>
      <c r="K15841" s="4"/>
      <c r="L15841" s="4"/>
      <c r="M15841" s="4"/>
    </row>
    <row r="15842" spans="6:13" x14ac:dyDescent="0.2">
      <c r="F15842" s="4"/>
      <c r="G15842" s="4"/>
      <c r="H15842" s="4"/>
      <c r="I15842" s="4"/>
      <c r="J15842" s="4"/>
      <c r="K15842" s="4"/>
      <c r="L15842" s="4"/>
      <c r="M15842" s="4"/>
    </row>
    <row r="15843" spans="6:13" x14ac:dyDescent="0.2">
      <c r="F15843" s="4"/>
      <c r="G15843" s="4"/>
      <c r="H15843" s="4"/>
      <c r="I15843" s="4"/>
      <c r="J15843" s="4"/>
      <c r="K15843" s="4"/>
      <c r="L15843" s="4"/>
      <c r="M15843" s="4"/>
    </row>
    <row r="15844" spans="6:13" x14ac:dyDescent="0.2">
      <c r="F15844" s="4"/>
      <c r="G15844" s="4"/>
      <c r="H15844" s="4"/>
      <c r="I15844" s="4"/>
      <c r="J15844" s="4"/>
      <c r="K15844" s="4"/>
      <c r="L15844" s="4"/>
      <c r="M15844" s="4"/>
    </row>
    <row r="15845" spans="6:13" x14ac:dyDescent="0.2">
      <c r="F15845" s="4"/>
      <c r="G15845" s="4"/>
      <c r="H15845" s="4"/>
      <c r="I15845" s="4"/>
      <c r="J15845" s="4"/>
      <c r="K15845" s="4"/>
      <c r="L15845" s="4"/>
      <c r="M15845" s="4"/>
    </row>
    <row r="15846" spans="6:13" x14ac:dyDescent="0.2">
      <c r="F15846" s="4"/>
      <c r="G15846" s="4"/>
      <c r="H15846" s="4"/>
      <c r="I15846" s="4"/>
      <c r="J15846" s="4"/>
      <c r="K15846" s="4"/>
      <c r="L15846" s="4"/>
      <c r="M15846" s="4"/>
    </row>
    <row r="15847" spans="6:13" x14ac:dyDescent="0.2">
      <c r="F15847" s="4"/>
      <c r="G15847" s="4"/>
      <c r="H15847" s="4"/>
      <c r="I15847" s="4"/>
      <c r="J15847" s="4"/>
      <c r="K15847" s="4"/>
      <c r="L15847" s="4"/>
      <c r="M15847" s="4"/>
    </row>
    <row r="15848" spans="6:13" x14ac:dyDescent="0.2">
      <c r="F15848" s="4"/>
      <c r="G15848" s="4"/>
      <c r="H15848" s="4"/>
      <c r="I15848" s="4"/>
      <c r="J15848" s="4"/>
      <c r="K15848" s="4"/>
      <c r="L15848" s="4"/>
      <c r="M15848" s="4"/>
    </row>
    <row r="15849" spans="6:13" x14ac:dyDescent="0.2">
      <c r="F15849" s="4"/>
      <c r="G15849" s="4"/>
      <c r="H15849" s="4"/>
      <c r="I15849" s="4"/>
      <c r="J15849" s="4"/>
      <c r="K15849" s="4"/>
      <c r="L15849" s="4"/>
      <c r="M15849" s="4"/>
    </row>
    <row r="15850" spans="6:13" x14ac:dyDescent="0.2">
      <c r="F15850" s="4"/>
      <c r="G15850" s="4"/>
      <c r="H15850" s="4"/>
      <c r="I15850" s="4"/>
      <c r="J15850" s="4"/>
      <c r="K15850" s="4"/>
      <c r="L15850" s="4"/>
      <c r="M15850" s="4"/>
    </row>
    <row r="15851" spans="6:13" x14ac:dyDescent="0.2">
      <c r="F15851" s="4"/>
      <c r="G15851" s="4"/>
      <c r="H15851" s="4"/>
      <c r="I15851" s="4"/>
      <c r="J15851" s="4"/>
      <c r="K15851" s="4"/>
      <c r="L15851" s="4"/>
      <c r="M15851" s="4"/>
    </row>
    <row r="15852" spans="6:13" x14ac:dyDescent="0.2">
      <c r="F15852" s="4"/>
      <c r="G15852" s="4"/>
      <c r="H15852" s="4"/>
      <c r="I15852" s="4"/>
      <c r="J15852" s="4"/>
      <c r="K15852" s="4"/>
      <c r="L15852" s="4"/>
      <c r="M15852" s="4"/>
    </row>
    <row r="15853" spans="6:13" x14ac:dyDescent="0.2">
      <c r="F15853" s="4"/>
      <c r="G15853" s="4"/>
      <c r="H15853" s="4"/>
      <c r="I15853" s="4"/>
      <c r="J15853" s="4"/>
      <c r="K15853" s="4"/>
      <c r="L15853" s="4"/>
      <c r="M15853" s="4"/>
    </row>
    <row r="15854" spans="6:13" x14ac:dyDescent="0.2">
      <c r="F15854" s="4"/>
      <c r="G15854" s="4"/>
      <c r="H15854" s="4"/>
      <c r="I15854" s="4"/>
      <c r="J15854" s="4"/>
      <c r="K15854" s="4"/>
      <c r="L15854" s="4"/>
      <c r="M15854" s="4"/>
    </row>
    <row r="15855" spans="6:13" x14ac:dyDescent="0.2">
      <c r="F15855" s="4"/>
      <c r="G15855" s="4"/>
      <c r="H15855" s="4"/>
      <c r="I15855" s="4"/>
      <c r="J15855" s="4"/>
      <c r="K15855" s="4"/>
      <c r="L15855" s="4"/>
      <c r="M15855" s="4"/>
    </row>
    <row r="15856" spans="6:13" x14ac:dyDescent="0.2">
      <c r="F15856" s="4"/>
      <c r="G15856" s="4"/>
      <c r="H15856" s="4"/>
      <c r="I15856" s="4"/>
      <c r="J15856" s="4"/>
      <c r="K15856" s="4"/>
      <c r="L15856" s="4"/>
      <c r="M15856" s="4"/>
    </row>
    <row r="15857" spans="6:13" x14ac:dyDescent="0.2">
      <c r="F15857" s="4"/>
      <c r="G15857" s="4"/>
      <c r="H15857" s="4"/>
      <c r="I15857" s="4"/>
      <c r="J15857" s="4"/>
      <c r="K15857" s="4"/>
      <c r="L15857" s="4"/>
      <c r="M15857" s="4"/>
    </row>
    <row r="15858" spans="6:13" x14ac:dyDescent="0.2">
      <c r="F15858" s="4"/>
      <c r="G15858" s="4"/>
      <c r="H15858" s="4"/>
      <c r="I15858" s="4"/>
      <c r="J15858" s="4"/>
      <c r="K15858" s="4"/>
      <c r="L15858" s="4"/>
      <c r="M15858" s="4"/>
    </row>
    <row r="15859" spans="6:13" x14ac:dyDescent="0.2">
      <c r="F15859" s="4"/>
      <c r="G15859" s="4"/>
      <c r="H15859" s="4"/>
      <c r="I15859" s="4"/>
      <c r="J15859" s="4"/>
      <c r="K15859" s="4"/>
      <c r="L15859" s="4"/>
      <c r="M15859" s="4"/>
    </row>
    <row r="15860" spans="6:13" x14ac:dyDescent="0.2">
      <c r="F15860" s="4"/>
      <c r="G15860" s="4"/>
      <c r="H15860" s="4"/>
      <c r="I15860" s="4"/>
      <c r="J15860" s="4"/>
      <c r="K15860" s="4"/>
      <c r="L15860" s="4"/>
      <c r="M15860" s="4"/>
    </row>
    <row r="15861" spans="6:13" x14ac:dyDescent="0.2">
      <c r="F15861" s="4"/>
      <c r="G15861" s="4"/>
      <c r="H15861" s="4"/>
      <c r="I15861" s="4"/>
      <c r="J15861" s="4"/>
      <c r="K15861" s="4"/>
      <c r="L15861" s="4"/>
      <c r="M15861" s="4"/>
    </row>
    <row r="15862" spans="6:13" x14ac:dyDescent="0.2">
      <c r="F15862" s="4"/>
      <c r="G15862" s="4"/>
      <c r="H15862" s="4"/>
      <c r="I15862" s="4"/>
      <c r="J15862" s="4"/>
      <c r="K15862" s="4"/>
      <c r="L15862" s="4"/>
      <c r="M15862" s="4"/>
    </row>
    <row r="15863" spans="6:13" x14ac:dyDescent="0.2">
      <c r="F15863" s="4"/>
      <c r="G15863" s="4"/>
      <c r="H15863" s="4"/>
      <c r="I15863" s="4"/>
      <c r="J15863" s="4"/>
      <c r="K15863" s="4"/>
      <c r="L15863" s="4"/>
      <c r="M15863" s="4"/>
    </row>
    <row r="15864" spans="6:13" x14ac:dyDescent="0.2">
      <c r="F15864" s="4"/>
      <c r="G15864" s="4"/>
      <c r="H15864" s="4"/>
      <c r="I15864" s="4"/>
      <c r="J15864" s="4"/>
      <c r="K15864" s="4"/>
      <c r="L15864" s="4"/>
      <c r="M15864" s="4"/>
    </row>
    <row r="15865" spans="6:13" x14ac:dyDescent="0.2">
      <c r="F15865" s="4"/>
      <c r="G15865" s="4"/>
      <c r="H15865" s="4"/>
      <c r="I15865" s="4"/>
      <c r="J15865" s="4"/>
      <c r="K15865" s="4"/>
      <c r="L15865" s="4"/>
      <c r="M15865" s="4"/>
    </row>
    <row r="15866" spans="6:13" x14ac:dyDescent="0.2">
      <c r="F15866" s="4"/>
      <c r="G15866" s="4"/>
      <c r="H15866" s="4"/>
      <c r="I15866" s="4"/>
      <c r="J15866" s="4"/>
      <c r="K15866" s="4"/>
      <c r="L15866" s="4"/>
      <c r="M15866" s="4"/>
    </row>
    <row r="15867" spans="6:13" x14ac:dyDescent="0.2">
      <c r="F15867" s="4"/>
      <c r="G15867" s="4"/>
      <c r="H15867" s="4"/>
      <c r="I15867" s="4"/>
      <c r="J15867" s="4"/>
      <c r="K15867" s="4"/>
      <c r="L15867" s="4"/>
      <c r="M15867" s="4"/>
    </row>
    <row r="15868" spans="6:13" x14ac:dyDescent="0.2">
      <c r="F15868" s="4"/>
      <c r="G15868" s="4"/>
      <c r="H15868" s="4"/>
      <c r="I15868" s="4"/>
      <c r="J15868" s="4"/>
      <c r="K15868" s="4"/>
      <c r="L15868" s="4"/>
      <c r="M15868" s="4"/>
    </row>
    <row r="15869" spans="6:13" x14ac:dyDescent="0.2">
      <c r="F15869" s="4"/>
      <c r="G15869" s="4"/>
      <c r="H15869" s="4"/>
      <c r="I15869" s="4"/>
      <c r="J15869" s="4"/>
      <c r="K15869" s="4"/>
      <c r="L15869" s="4"/>
      <c r="M15869" s="4"/>
    </row>
    <row r="15870" spans="6:13" x14ac:dyDescent="0.2">
      <c r="F15870" s="4"/>
      <c r="G15870" s="4"/>
      <c r="H15870" s="4"/>
      <c r="I15870" s="4"/>
      <c r="J15870" s="4"/>
      <c r="K15870" s="4"/>
      <c r="L15870" s="4"/>
      <c r="M15870" s="4"/>
    </row>
    <row r="15871" spans="6:13" x14ac:dyDescent="0.2">
      <c r="F15871" s="4"/>
      <c r="G15871" s="4"/>
      <c r="H15871" s="4"/>
      <c r="I15871" s="4"/>
      <c r="J15871" s="4"/>
      <c r="K15871" s="4"/>
      <c r="L15871" s="4"/>
      <c r="M15871" s="4"/>
    </row>
    <row r="15872" spans="6:13" x14ac:dyDescent="0.2">
      <c r="F15872" s="4"/>
      <c r="G15872" s="4"/>
      <c r="H15872" s="4"/>
      <c r="I15872" s="4"/>
      <c r="J15872" s="4"/>
      <c r="K15872" s="4"/>
      <c r="L15872" s="4"/>
      <c r="M15872" s="4"/>
    </row>
    <row r="15873" spans="6:13" x14ac:dyDescent="0.2">
      <c r="F15873" s="4"/>
      <c r="G15873" s="4"/>
      <c r="H15873" s="4"/>
      <c r="I15873" s="4"/>
      <c r="J15873" s="4"/>
      <c r="K15873" s="4"/>
      <c r="L15873" s="4"/>
      <c r="M15873" s="4"/>
    </row>
    <row r="15874" spans="6:13" x14ac:dyDescent="0.2">
      <c r="F15874" s="4"/>
      <c r="G15874" s="4"/>
      <c r="H15874" s="4"/>
      <c r="I15874" s="4"/>
      <c r="J15874" s="4"/>
      <c r="K15874" s="4"/>
      <c r="L15874" s="4"/>
      <c r="M15874" s="4"/>
    </row>
    <row r="15875" spans="6:13" x14ac:dyDescent="0.2">
      <c r="F15875" s="4"/>
      <c r="G15875" s="4"/>
      <c r="H15875" s="4"/>
      <c r="I15875" s="4"/>
      <c r="J15875" s="4"/>
      <c r="K15875" s="4"/>
      <c r="L15875" s="4"/>
      <c r="M15875" s="4"/>
    </row>
    <row r="15876" spans="6:13" x14ac:dyDescent="0.2">
      <c r="F15876" s="4"/>
      <c r="G15876" s="4"/>
      <c r="H15876" s="4"/>
      <c r="I15876" s="4"/>
      <c r="J15876" s="4"/>
      <c r="K15876" s="4"/>
      <c r="L15876" s="4"/>
      <c r="M15876" s="4"/>
    </row>
    <row r="15877" spans="6:13" x14ac:dyDescent="0.2">
      <c r="F15877" s="4"/>
      <c r="G15877" s="4"/>
      <c r="H15877" s="4"/>
      <c r="I15877" s="4"/>
      <c r="J15877" s="4"/>
      <c r="K15877" s="4"/>
      <c r="L15877" s="4"/>
      <c r="M15877" s="4"/>
    </row>
    <row r="15878" spans="6:13" x14ac:dyDescent="0.2">
      <c r="F15878" s="4"/>
      <c r="G15878" s="4"/>
      <c r="H15878" s="4"/>
      <c r="I15878" s="4"/>
      <c r="J15878" s="4"/>
      <c r="K15878" s="4"/>
      <c r="L15878" s="4"/>
      <c r="M15878" s="4"/>
    </row>
    <row r="15879" spans="6:13" x14ac:dyDescent="0.2">
      <c r="F15879" s="4"/>
      <c r="G15879" s="4"/>
      <c r="H15879" s="4"/>
      <c r="I15879" s="4"/>
      <c r="J15879" s="4"/>
      <c r="K15879" s="4"/>
      <c r="L15879" s="4"/>
      <c r="M15879" s="4"/>
    </row>
    <row r="15880" spans="6:13" x14ac:dyDescent="0.2">
      <c r="F15880" s="4"/>
      <c r="G15880" s="4"/>
      <c r="H15880" s="4"/>
      <c r="I15880" s="4"/>
      <c r="J15880" s="4"/>
      <c r="K15880" s="4"/>
      <c r="L15880" s="4"/>
      <c r="M15880" s="4"/>
    </row>
    <row r="15881" spans="6:13" x14ac:dyDescent="0.2">
      <c r="F15881" s="4"/>
      <c r="G15881" s="4"/>
      <c r="H15881" s="4"/>
      <c r="I15881" s="4"/>
      <c r="J15881" s="4"/>
      <c r="K15881" s="4"/>
      <c r="L15881" s="4"/>
      <c r="M15881" s="4"/>
    </row>
    <row r="15882" spans="6:13" x14ac:dyDescent="0.2">
      <c r="F15882" s="4"/>
      <c r="G15882" s="4"/>
      <c r="H15882" s="4"/>
      <c r="I15882" s="4"/>
      <c r="J15882" s="4"/>
      <c r="K15882" s="4"/>
      <c r="L15882" s="4"/>
      <c r="M15882" s="4"/>
    </row>
    <row r="15883" spans="6:13" x14ac:dyDescent="0.2">
      <c r="F15883" s="4"/>
      <c r="G15883" s="4"/>
      <c r="H15883" s="4"/>
      <c r="I15883" s="4"/>
      <c r="J15883" s="4"/>
      <c r="K15883" s="4"/>
      <c r="L15883" s="4"/>
      <c r="M15883" s="4"/>
    </row>
    <row r="15884" spans="6:13" x14ac:dyDescent="0.2">
      <c r="F15884" s="4"/>
      <c r="G15884" s="4"/>
      <c r="H15884" s="4"/>
      <c r="I15884" s="4"/>
      <c r="J15884" s="4"/>
      <c r="K15884" s="4"/>
      <c r="L15884" s="4"/>
      <c r="M15884" s="4"/>
    </row>
    <row r="15885" spans="6:13" x14ac:dyDescent="0.2">
      <c r="F15885" s="4"/>
      <c r="G15885" s="4"/>
      <c r="H15885" s="4"/>
      <c r="I15885" s="4"/>
      <c r="J15885" s="4"/>
      <c r="K15885" s="4"/>
      <c r="L15885" s="4"/>
      <c r="M15885" s="4"/>
    </row>
    <row r="15886" spans="6:13" x14ac:dyDescent="0.2">
      <c r="F15886" s="4"/>
      <c r="G15886" s="4"/>
      <c r="H15886" s="4"/>
      <c r="I15886" s="4"/>
      <c r="J15886" s="4"/>
      <c r="K15886" s="4"/>
      <c r="L15886" s="4"/>
      <c r="M15886" s="4"/>
    </row>
    <row r="15887" spans="6:13" x14ac:dyDescent="0.2">
      <c r="F15887" s="4"/>
      <c r="G15887" s="4"/>
      <c r="H15887" s="4"/>
      <c r="I15887" s="4"/>
      <c r="J15887" s="4"/>
      <c r="K15887" s="4"/>
      <c r="L15887" s="4"/>
      <c r="M15887" s="4"/>
    </row>
    <row r="15888" spans="6:13" x14ac:dyDescent="0.2">
      <c r="F15888" s="4"/>
      <c r="G15888" s="4"/>
      <c r="H15888" s="4"/>
      <c r="I15888" s="4"/>
      <c r="J15888" s="4"/>
      <c r="K15888" s="4"/>
      <c r="L15888" s="4"/>
      <c r="M15888" s="4"/>
    </row>
    <row r="15889" spans="6:13" x14ac:dyDescent="0.2">
      <c r="F15889" s="4"/>
      <c r="G15889" s="4"/>
      <c r="H15889" s="4"/>
      <c r="I15889" s="4"/>
      <c r="J15889" s="4"/>
      <c r="K15889" s="4"/>
      <c r="L15889" s="4"/>
      <c r="M15889" s="4"/>
    </row>
    <row r="15890" spans="6:13" x14ac:dyDescent="0.2">
      <c r="F15890" s="4"/>
      <c r="G15890" s="4"/>
      <c r="H15890" s="4"/>
      <c r="I15890" s="4"/>
      <c r="J15890" s="4"/>
      <c r="K15890" s="4"/>
      <c r="L15890" s="4"/>
      <c r="M15890" s="4"/>
    </row>
    <row r="15891" spans="6:13" x14ac:dyDescent="0.2">
      <c r="F15891" s="4"/>
      <c r="G15891" s="4"/>
      <c r="H15891" s="4"/>
      <c r="I15891" s="4"/>
      <c r="J15891" s="4"/>
      <c r="K15891" s="4"/>
      <c r="L15891" s="4"/>
      <c r="M15891" s="4"/>
    </row>
    <row r="15892" spans="6:13" x14ac:dyDescent="0.2">
      <c r="F15892" s="4"/>
      <c r="G15892" s="4"/>
      <c r="H15892" s="4"/>
      <c r="I15892" s="4"/>
      <c r="J15892" s="4"/>
      <c r="K15892" s="4"/>
      <c r="L15892" s="4"/>
      <c r="M15892" s="4"/>
    </row>
    <row r="15893" spans="6:13" x14ac:dyDescent="0.2">
      <c r="F15893" s="4"/>
      <c r="G15893" s="4"/>
      <c r="H15893" s="4"/>
      <c r="I15893" s="4"/>
      <c r="J15893" s="4"/>
      <c r="K15893" s="4"/>
      <c r="L15893" s="4"/>
      <c r="M15893" s="4"/>
    </row>
    <row r="15894" spans="6:13" x14ac:dyDescent="0.2">
      <c r="F15894" s="4"/>
      <c r="G15894" s="4"/>
      <c r="H15894" s="4"/>
      <c r="I15894" s="4"/>
      <c r="J15894" s="4"/>
      <c r="K15894" s="4"/>
      <c r="L15894" s="4"/>
      <c r="M15894" s="4"/>
    </row>
    <row r="15895" spans="6:13" x14ac:dyDescent="0.2">
      <c r="F15895" s="4"/>
      <c r="G15895" s="4"/>
      <c r="H15895" s="4"/>
      <c r="I15895" s="4"/>
      <c r="J15895" s="4"/>
      <c r="K15895" s="4"/>
      <c r="L15895" s="4"/>
      <c r="M15895" s="4"/>
    </row>
    <row r="15896" spans="6:13" x14ac:dyDescent="0.2">
      <c r="F15896" s="4"/>
      <c r="G15896" s="4"/>
      <c r="H15896" s="4"/>
      <c r="I15896" s="4"/>
      <c r="J15896" s="4"/>
      <c r="K15896" s="4"/>
      <c r="L15896" s="4"/>
      <c r="M15896" s="4"/>
    </row>
    <row r="15897" spans="6:13" x14ac:dyDescent="0.2">
      <c r="F15897" s="4"/>
      <c r="G15897" s="4"/>
      <c r="H15897" s="4"/>
      <c r="I15897" s="4"/>
      <c r="J15897" s="4"/>
      <c r="K15897" s="4"/>
      <c r="L15897" s="4"/>
      <c r="M15897" s="4"/>
    </row>
    <row r="15898" spans="6:13" x14ac:dyDescent="0.2">
      <c r="F15898" s="4"/>
      <c r="G15898" s="4"/>
      <c r="H15898" s="4"/>
      <c r="I15898" s="4"/>
      <c r="J15898" s="4"/>
      <c r="K15898" s="4"/>
      <c r="L15898" s="4"/>
      <c r="M15898" s="4"/>
    </row>
    <row r="15899" spans="6:13" x14ac:dyDescent="0.2">
      <c r="F15899" s="4"/>
      <c r="G15899" s="4"/>
      <c r="H15899" s="4"/>
      <c r="I15899" s="4"/>
      <c r="J15899" s="4"/>
      <c r="K15899" s="4"/>
      <c r="L15899" s="4"/>
      <c r="M15899" s="4"/>
    </row>
    <row r="15900" spans="6:13" x14ac:dyDescent="0.2">
      <c r="F15900" s="4"/>
      <c r="G15900" s="4"/>
      <c r="H15900" s="4"/>
      <c r="I15900" s="4"/>
      <c r="J15900" s="4"/>
      <c r="K15900" s="4"/>
      <c r="L15900" s="4"/>
      <c r="M15900" s="4"/>
    </row>
    <row r="15901" spans="6:13" x14ac:dyDescent="0.2">
      <c r="F15901" s="4"/>
      <c r="G15901" s="4"/>
      <c r="H15901" s="4"/>
      <c r="I15901" s="4"/>
      <c r="J15901" s="4"/>
      <c r="K15901" s="4"/>
      <c r="L15901" s="4"/>
      <c r="M15901" s="4"/>
    </row>
    <row r="15902" spans="6:13" x14ac:dyDescent="0.2">
      <c r="F15902" s="4"/>
      <c r="G15902" s="4"/>
      <c r="H15902" s="4"/>
      <c r="I15902" s="4"/>
      <c r="J15902" s="4"/>
      <c r="K15902" s="4"/>
      <c r="L15902" s="4"/>
      <c r="M15902" s="4"/>
    </row>
    <row r="15903" spans="6:13" x14ac:dyDescent="0.2">
      <c r="F15903" s="4"/>
      <c r="G15903" s="4"/>
      <c r="H15903" s="4"/>
      <c r="I15903" s="4"/>
      <c r="J15903" s="4"/>
      <c r="K15903" s="4"/>
      <c r="L15903" s="4"/>
      <c r="M15903" s="4"/>
    </row>
    <row r="15904" spans="6:13" x14ac:dyDescent="0.2">
      <c r="F15904" s="4"/>
      <c r="G15904" s="4"/>
      <c r="H15904" s="4"/>
      <c r="I15904" s="4"/>
      <c r="J15904" s="4"/>
      <c r="K15904" s="4"/>
      <c r="L15904" s="4"/>
      <c r="M15904" s="4"/>
    </row>
    <row r="15905" spans="6:13" x14ac:dyDescent="0.2">
      <c r="F15905" s="4"/>
      <c r="G15905" s="4"/>
      <c r="H15905" s="4"/>
      <c r="I15905" s="4"/>
      <c r="J15905" s="4"/>
      <c r="K15905" s="4"/>
      <c r="L15905" s="4"/>
      <c r="M15905" s="4"/>
    </row>
    <row r="15906" spans="6:13" x14ac:dyDescent="0.2">
      <c r="F15906" s="4"/>
      <c r="G15906" s="4"/>
      <c r="H15906" s="4"/>
      <c r="I15906" s="4"/>
      <c r="J15906" s="4"/>
      <c r="K15906" s="4"/>
      <c r="L15906" s="4"/>
      <c r="M15906" s="4"/>
    </row>
    <row r="15907" spans="6:13" x14ac:dyDescent="0.2">
      <c r="F15907" s="4"/>
      <c r="G15907" s="4"/>
      <c r="H15907" s="4"/>
      <c r="I15907" s="4"/>
      <c r="J15907" s="4"/>
      <c r="K15907" s="4"/>
      <c r="L15907" s="4"/>
      <c r="M15907" s="4"/>
    </row>
    <row r="15908" spans="6:13" x14ac:dyDescent="0.2">
      <c r="F15908" s="4"/>
      <c r="G15908" s="4"/>
      <c r="H15908" s="4"/>
      <c r="I15908" s="4"/>
      <c r="J15908" s="4"/>
      <c r="K15908" s="4"/>
      <c r="L15908" s="4"/>
      <c r="M15908" s="4"/>
    </row>
    <row r="15909" spans="6:13" x14ac:dyDescent="0.2">
      <c r="F15909" s="4"/>
      <c r="G15909" s="4"/>
      <c r="H15909" s="4"/>
      <c r="I15909" s="4"/>
      <c r="J15909" s="4"/>
      <c r="K15909" s="4"/>
      <c r="L15909" s="4"/>
      <c r="M15909" s="4"/>
    </row>
    <row r="15910" spans="6:13" x14ac:dyDescent="0.2">
      <c r="F15910" s="4"/>
      <c r="G15910" s="4"/>
      <c r="H15910" s="4"/>
      <c r="I15910" s="4"/>
      <c r="J15910" s="4"/>
      <c r="K15910" s="4"/>
      <c r="L15910" s="4"/>
      <c r="M15910" s="4"/>
    </row>
    <row r="15911" spans="6:13" x14ac:dyDescent="0.2">
      <c r="F15911" s="4"/>
      <c r="G15911" s="4"/>
      <c r="H15911" s="4"/>
      <c r="I15911" s="4"/>
      <c r="J15911" s="4"/>
      <c r="K15911" s="4"/>
      <c r="L15911" s="4"/>
      <c r="M15911" s="4"/>
    </row>
    <row r="15912" spans="6:13" x14ac:dyDescent="0.2">
      <c r="F15912" s="4"/>
      <c r="G15912" s="4"/>
      <c r="H15912" s="4"/>
      <c r="I15912" s="4"/>
      <c r="J15912" s="4"/>
      <c r="K15912" s="4"/>
      <c r="L15912" s="4"/>
      <c r="M15912" s="4"/>
    </row>
    <row r="15913" spans="6:13" x14ac:dyDescent="0.2">
      <c r="F15913" s="4"/>
      <c r="G15913" s="4"/>
      <c r="H15913" s="4"/>
      <c r="I15913" s="4"/>
      <c r="J15913" s="4"/>
      <c r="K15913" s="4"/>
      <c r="L15913" s="4"/>
      <c r="M15913" s="4"/>
    </row>
    <row r="15914" spans="6:13" x14ac:dyDescent="0.2">
      <c r="F15914" s="4"/>
      <c r="G15914" s="4"/>
      <c r="H15914" s="4"/>
      <c r="I15914" s="4"/>
      <c r="J15914" s="4"/>
      <c r="K15914" s="4"/>
      <c r="L15914" s="4"/>
      <c r="M15914" s="4"/>
    </row>
    <row r="15915" spans="6:13" x14ac:dyDescent="0.2">
      <c r="F15915" s="4"/>
      <c r="G15915" s="4"/>
      <c r="H15915" s="4"/>
      <c r="I15915" s="4"/>
      <c r="J15915" s="4"/>
      <c r="K15915" s="4"/>
      <c r="L15915" s="4"/>
      <c r="M15915" s="4"/>
    </row>
    <row r="15916" spans="6:13" x14ac:dyDescent="0.2">
      <c r="F15916" s="4"/>
      <c r="G15916" s="4"/>
      <c r="H15916" s="4"/>
      <c r="I15916" s="4"/>
      <c r="J15916" s="4"/>
      <c r="K15916" s="4"/>
      <c r="L15916" s="4"/>
      <c r="M15916" s="4"/>
    </row>
    <row r="15917" spans="6:13" x14ac:dyDescent="0.2">
      <c r="F15917" s="4"/>
      <c r="G15917" s="4"/>
      <c r="H15917" s="4"/>
      <c r="I15917" s="4"/>
      <c r="J15917" s="4"/>
      <c r="K15917" s="4"/>
      <c r="L15917" s="4"/>
      <c r="M15917" s="4"/>
    </row>
    <row r="15918" spans="6:13" x14ac:dyDescent="0.2">
      <c r="F15918" s="4"/>
      <c r="G15918" s="4"/>
      <c r="H15918" s="4"/>
      <c r="I15918" s="4"/>
      <c r="J15918" s="4"/>
      <c r="K15918" s="4"/>
      <c r="L15918" s="4"/>
      <c r="M15918" s="4"/>
    </row>
    <row r="15919" spans="6:13" x14ac:dyDescent="0.2">
      <c r="F15919" s="4"/>
      <c r="G15919" s="4"/>
      <c r="H15919" s="4"/>
      <c r="I15919" s="4"/>
      <c r="J15919" s="4"/>
      <c r="K15919" s="4"/>
      <c r="L15919" s="4"/>
      <c r="M15919" s="4"/>
    </row>
    <row r="15920" spans="6:13" x14ac:dyDescent="0.2">
      <c r="F15920" s="4"/>
      <c r="G15920" s="4"/>
      <c r="H15920" s="4"/>
      <c r="I15920" s="4"/>
      <c r="J15920" s="4"/>
      <c r="K15920" s="4"/>
      <c r="L15920" s="4"/>
      <c r="M15920" s="4"/>
    </row>
    <row r="15921" spans="6:13" x14ac:dyDescent="0.2">
      <c r="F15921" s="4"/>
      <c r="G15921" s="4"/>
      <c r="H15921" s="4"/>
      <c r="I15921" s="4"/>
      <c r="J15921" s="4"/>
      <c r="K15921" s="4"/>
      <c r="L15921" s="4"/>
      <c r="M15921" s="4"/>
    </row>
    <row r="15922" spans="6:13" x14ac:dyDescent="0.2">
      <c r="F15922" s="4"/>
      <c r="G15922" s="4"/>
      <c r="H15922" s="4"/>
      <c r="I15922" s="4"/>
      <c r="J15922" s="4"/>
      <c r="K15922" s="4"/>
      <c r="L15922" s="4"/>
      <c r="M15922" s="4"/>
    </row>
    <row r="15923" spans="6:13" x14ac:dyDescent="0.2">
      <c r="F15923" s="4"/>
      <c r="G15923" s="4"/>
      <c r="H15923" s="4"/>
      <c r="I15923" s="4"/>
      <c r="J15923" s="4"/>
      <c r="K15923" s="4"/>
      <c r="L15923" s="4"/>
      <c r="M15923" s="4"/>
    </row>
    <row r="15924" spans="6:13" x14ac:dyDescent="0.2">
      <c r="F15924" s="4"/>
      <c r="G15924" s="4"/>
      <c r="H15924" s="4"/>
      <c r="I15924" s="4"/>
      <c r="J15924" s="4"/>
      <c r="K15924" s="4"/>
      <c r="L15924" s="4"/>
      <c r="M15924" s="4"/>
    </row>
    <row r="15925" spans="6:13" x14ac:dyDescent="0.2">
      <c r="F15925" s="4"/>
      <c r="G15925" s="4"/>
      <c r="H15925" s="4"/>
      <c r="I15925" s="4"/>
      <c r="J15925" s="4"/>
      <c r="K15925" s="4"/>
      <c r="L15925" s="4"/>
      <c r="M15925" s="4"/>
    </row>
    <row r="15926" spans="6:13" x14ac:dyDescent="0.2">
      <c r="F15926" s="4"/>
      <c r="G15926" s="4"/>
      <c r="H15926" s="4"/>
      <c r="I15926" s="4"/>
      <c r="J15926" s="4"/>
      <c r="K15926" s="4"/>
      <c r="L15926" s="4"/>
      <c r="M15926" s="4"/>
    </row>
    <row r="15927" spans="6:13" x14ac:dyDescent="0.2">
      <c r="F15927" s="4"/>
      <c r="G15927" s="4"/>
      <c r="H15927" s="4"/>
      <c r="I15927" s="4"/>
      <c r="J15927" s="4"/>
      <c r="K15927" s="4"/>
      <c r="L15927" s="4"/>
      <c r="M15927" s="4"/>
    </row>
    <row r="15928" spans="6:13" x14ac:dyDescent="0.2">
      <c r="F15928" s="4"/>
      <c r="G15928" s="4"/>
      <c r="H15928" s="4"/>
      <c r="I15928" s="4"/>
      <c r="J15928" s="4"/>
      <c r="K15928" s="4"/>
      <c r="L15928" s="4"/>
      <c r="M15928" s="4"/>
    </row>
    <row r="15929" spans="6:13" x14ac:dyDescent="0.2">
      <c r="F15929" s="4"/>
      <c r="G15929" s="4"/>
      <c r="H15929" s="4"/>
      <c r="I15929" s="4"/>
      <c r="J15929" s="4"/>
      <c r="K15929" s="4"/>
      <c r="L15929" s="4"/>
      <c r="M15929" s="4"/>
    </row>
    <row r="15930" spans="6:13" x14ac:dyDescent="0.2">
      <c r="F15930" s="4"/>
      <c r="G15930" s="4"/>
      <c r="H15930" s="4"/>
      <c r="I15930" s="4"/>
      <c r="J15930" s="4"/>
      <c r="K15930" s="4"/>
      <c r="L15930" s="4"/>
      <c r="M15930" s="4"/>
    </row>
    <row r="15931" spans="6:13" x14ac:dyDescent="0.2">
      <c r="F15931" s="4"/>
      <c r="G15931" s="4"/>
      <c r="H15931" s="4"/>
      <c r="I15931" s="4"/>
      <c r="J15931" s="4"/>
      <c r="K15931" s="4"/>
      <c r="L15931" s="4"/>
      <c r="M15931" s="4"/>
    </row>
    <row r="15932" spans="6:13" x14ac:dyDescent="0.2">
      <c r="F15932" s="4"/>
      <c r="G15932" s="4"/>
      <c r="H15932" s="4"/>
      <c r="I15932" s="4"/>
      <c r="J15932" s="4"/>
      <c r="K15932" s="4"/>
      <c r="L15932" s="4"/>
      <c r="M15932" s="4"/>
    </row>
    <row r="15933" spans="6:13" x14ac:dyDescent="0.2">
      <c r="F15933" s="4"/>
      <c r="G15933" s="4"/>
      <c r="H15933" s="4"/>
      <c r="I15933" s="4"/>
      <c r="J15933" s="4"/>
      <c r="K15933" s="4"/>
      <c r="L15933" s="4"/>
      <c r="M15933" s="4"/>
    </row>
    <row r="15934" spans="6:13" x14ac:dyDescent="0.2">
      <c r="F15934" s="4"/>
      <c r="G15934" s="4"/>
      <c r="H15934" s="4"/>
      <c r="I15934" s="4"/>
      <c r="J15934" s="4"/>
      <c r="K15934" s="4"/>
      <c r="L15934" s="4"/>
      <c r="M15934" s="4"/>
    </row>
    <row r="15935" spans="6:13" x14ac:dyDescent="0.2">
      <c r="F15935" s="4"/>
      <c r="G15935" s="4"/>
      <c r="H15935" s="4"/>
      <c r="I15935" s="4"/>
      <c r="J15935" s="4"/>
      <c r="K15935" s="4"/>
      <c r="L15935" s="4"/>
      <c r="M15935" s="4"/>
    </row>
    <row r="15936" spans="6:13" x14ac:dyDescent="0.2">
      <c r="F15936" s="4"/>
      <c r="G15936" s="4"/>
      <c r="H15936" s="4"/>
      <c r="I15936" s="4"/>
      <c r="J15936" s="4"/>
      <c r="K15936" s="4"/>
      <c r="L15936" s="4"/>
      <c r="M15936" s="4"/>
    </row>
    <row r="15937" spans="6:13" x14ac:dyDescent="0.2">
      <c r="F15937" s="4"/>
      <c r="G15937" s="4"/>
      <c r="H15937" s="4"/>
      <c r="I15937" s="4"/>
      <c r="J15937" s="4"/>
      <c r="K15937" s="4"/>
      <c r="L15937" s="4"/>
      <c r="M15937" s="4"/>
    </row>
    <row r="15938" spans="6:13" x14ac:dyDescent="0.2">
      <c r="F15938" s="4"/>
      <c r="G15938" s="4"/>
      <c r="H15938" s="4"/>
      <c r="I15938" s="4"/>
      <c r="J15938" s="4"/>
      <c r="K15938" s="4"/>
      <c r="L15938" s="4"/>
      <c r="M15938" s="4"/>
    </row>
    <row r="15939" spans="6:13" x14ac:dyDescent="0.2">
      <c r="F15939" s="4"/>
      <c r="G15939" s="4"/>
      <c r="H15939" s="4"/>
      <c r="I15939" s="4"/>
      <c r="J15939" s="4"/>
      <c r="K15939" s="4"/>
      <c r="L15939" s="4"/>
      <c r="M15939" s="4"/>
    </row>
    <row r="15940" spans="6:13" x14ac:dyDescent="0.2">
      <c r="F15940" s="4"/>
      <c r="G15940" s="4"/>
      <c r="H15940" s="4"/>
      <c r="I15940" s="4"/>
      <c r="J15940" s="4"/>
      <c r="K15940" s="4"/>
      <c r="L15940" s="4"/>
      <c r="M15940" s="4"/>
    </row>
    <row r="15941" spans="6:13" x14ac:dyDescent="0.2">
      <c r="F15941" s="4"/>
      <c r="G15941" s="4"/>
      <c r="H15941" s="4"/>
      <c r="I15941" s="4"/>
      <c r="J15941" s="4"/>
      <c r="K15941" s="4"/>
      <c r="L15941" s="4"/>
      <c r="M15941" s="4"/>
    </row>
    <row r="15942" spans="6:13" x14ac:dyDescent="0.2">
      <c r="F15942" s="4"/>
      <c r="G15942" s="4"/>
      <c r="H15942" s="4"/>
      <c r="I15942" s="4"/>
      <c r="J15942" s="4"/>
      <c r="K15942" s="4"/>
      <c r="L15942" s="4"/>
      <c r="M15942" s="4"/>
    </row>
    <row r="15943" spans="6:13" x14ac:dyDescent="0.2">
      <c r="F15943" s="4"/>
      <c r="G15943" s="4"/>
      <c r="H15943" s="4"/>
      <c r="I15943" s="4"/>
      <c r="J15943" s="4"/>
      <c r="K15943" s="4"/>
      <c r="L15943" s="4"/>
      <c r="M15943" s="4"/>
    </row>
    <row r="15944" spans="6:13" x14ac:dyDescent="0.2">
      <c r="F15944" s="4"/>
      <c r="G15944" s="4"/>
      <c r="H15944" s="4"/>
      <c r="I15944" s="4"/>
      <c r="J15944" s="4"/>
      <c r="K15944" s="4"/>
      <c r="L15944" s="4"/>
      <c r="M15944" s="4"/>
    </row>
    <row r="15945" spans="6:13" x14ac:dyDescent="0.2">
      <c r="F15945" s="4"/>
      <c r="G15945" s="4"/>
      <c r="H15945" s="4"/>
      <c r="I15945" s="4"/>
      <c r="J15945" s="4"/>
      <c r="K15945" s="4"/>
      <c r="L15945" s="4"/>
      <c r="M15945" s="4"/>
    </row>
    <row r="15946" spans="6:13" x14ac:dyDescent="0.2">
      <c r="F15946" s="4"/>
      <c r="G15946" s="4"/>
      <c r="H15946" s="4"/>
      <c r="I15946" s="4"/>
      <c r="J15946" s="4"/>
      <c r="K15946" s="4"/>
      <c r="L15946" s="4"/>
      <c r="M15946" s="4"/>
    </row>
    <row r="15947" spans="6:13" x14ac:dyDescent="0.2">
      <c r="F15947" s="4"/>
      <c r="G15947" s="4"/>
      <c r="H15947" s="4"/>
      <c r="I15947" s="4"/>
      <c r="J15947" s="4"/>
      <c r="K15947" s="4"/>
      <c r="L15947" s="4"/>
      <c r="M15947" s="4"/>
    </row>
    <row r="15948" spans="6:13" x14ac:dyDescent="0.2">
      <c r="F15948" s="4"/>
      <c r="G15948" s="4"/>
      <c r="H15948" s="4"/>
      <c r="I15948" s="4"/>
      <c r="J15948" s="4"/>
      <c r="K15948" s="4"/>
      <c r="L15948" s="4"/>
      <c r="M15948" s="4"/>
    </row>
    <row r="15949" spans="6:13" x14ac:dyDescent="0.2">
      <c r="F15949" s="4"/>
      <c r="G15949" s="4"/>
      <c r="H15949" s="4"/>
      <c r="I15949" s="4"/>
      <c r="J15949" s="4"/>
      <c r="K15949" s="4"/>
      <c r="L15949" s="4"/>
      <c r="M15949" s="4"/>
    </row>
    <row r="15950" spans="6:13" x14ac:dyDescent="0.2">
      <c r="F15950" s="4"/>
      <c r="G15950" s="4"/>
      <c r="H15950" s="4"/>
      <c r="I15950" s="4"/>
      <c r="J15950" s="4"/>
      <c r="K15950" s="4"/>
      <c r="L15950" s="4"/>
      <c r="M15950" s="4"/>
    </row>
    <row r="15951" spans="6:13" x14ac:dyDescent="0.2">
      <c r="F15951" s="4"/>
      <c r="G15951" s="4"/>
      <c r="H15951" s="4"/>
      <c r="I15951" s="4"/>
      <c r="J15951" s="4"/>
      <c r="K15951" s="4"/>
      <c r="L15951" s="4"/>
      <c r="M15951" s="4"/>
    </row>
    <row r="15952" spans="6:13" x14ac:dyDescent="0.2">
      <c r="F15952" s="4"/>
      <c r="G15952" s="4"/>
      <c r="H15952" s="4"/>
      <c r="I15952" s="4"/>
      <c r="J15952" s="4"/>
      <c r="K15952" s="4"/>
      <c r="L15952" s="4"/>
      <c r="M15952" s="4"/>
    </row>
    <row r="15953" spans="6:13" x14ac:dyDescent="0.2">
      <c r="F15953" s="4"/>
      <c r="G15953" s="4"/>
      <c r="H15953" s="4"/>
      <c r="I15953" s="4"/>
      <c r="J15953" s="4"/>
      <c r="K15953" s="4"/>
      <c r="L15953" s="4"/>
      <c r="M15953" s="4"/>
    </row>
    <row r="15954" spans="6:13" x14ac:dyDescent="0.2">
      <c r="F15954" s="4"/>
      <c r="G15954" s="4"/>
      <c r="H15954" s="4"/>
      <c r="I15954" s="4"/>
      <c r="J15954" s="4"/>
      <c r="K15954" s="4"/>
      <c r="L15954" s="4"/>
      <c r="M15954" s="4"/>
    </row>
    <row r="15955" spans="6:13" x14ac:dyDescent="0.2">
      <c r="F15955" s="4"/>
      <c r="G15955" s="4"/>
      <c r="H15955" s="4"/>
      <c r="I15955" s="4"/>
      <c r="J15955" s="4"/>
      <c r="K15955" s="4"/>
      <c r="L15955" s="4"/>
      <c r="M15955" s="4"/>
    </row>
    <row r="15956" spans="6:13" x14ac:dyDescent="0.2">
      <c r="F15956" s="4"/>
      <c r="G15956" s="4"/>
      <c r="H15956" s="4"/>
      <c r="I15956" s="4"/>
      <c r="J15956" s="4"/>
      <c r="K15956" s="4"/>
      <c r="L15956" s="4"/>
      <c r="M15956" s="4"/>
    </row>
    <row r="15957" spans="6:13" x14ac:dyDescent="0.2">
      <c r="F15957" s="4"/>
      <c r="G15957" s="4"/>
      <c r="H15957" s="4"/>
      <c r="I15957" s="4"/>
      <c r="J15957" s="4"/>
      <c r="K15957" s="4"/>
      <c r="L15957" s="4"/>
      <c r="M15957" s="4"/>
    </row>
    <row r="15958" spans="6:13" x14ac:dyDescent="0.2">
      <c r="F15958" s="4"/>
      <c r="G15958" s="4"/>
      <c r="H15958" s="4"/>
      <c r="I15958" s="4"/>
      <c r="J15958" s="4"/>
      <c r="K15958" s="4"/>
      <c r="L15958" s="4"/>
      <c r="M15958" s="4"/>
    </row>
    <row r="15959" spans="6:13" x14ac:dyDescent="0.2">
      <c r="F15959" s="4"/>
      <c r="G15959" s="4"/>
      <c r="H15959" s="4"/>
      <c r="I15959" s="4"/>
      <c r="J15959" s="4"/>
      <c r="K15959" s="4"/>
      <c r="L15959" s="4"/>
      <c r="M15959" s="4"/>
    </row>
    <row r="15960" spans="6:13" x14ac:dyDescent="0.2">
      <c r="F15960" s="4"/>
      <c r="G15960" s="4"/>
      <c r="H15960" s="4"/>
      <c r="I15960" s="4"/>
      <c r="J15960" s="4"/>
      <c r="K15960" s="4"/>
      <c r="L15960" s="4"/>
      <c r="M15960" s="4"/>
    </row>
    <row r="15961" spans="6:13" x14ac:dyDescent="0.2">
      <c r="F15961" s="4"/>
      <c r="G15961" s="4"/>
      <c r="H15961" s="4"/>
      <c r="I15961" s="4"/>
      <c r="J15961" s="4"/>
      <c r="K15961" s="4"/>
      <c r="L15961" s="4"/>
      <c r="M15961" s="4"/>
    </row>
    <row r="15962" spans="6:13" x14ac:dyDescent="0.2">
      <c r="F15962" s="4"/>
      <c r="G15962" s="4"/>
      <c r="H15962" s="4"/>
      <c r="I15962" s="4"/>
      <c r="J15962" s="4"/>
      <c r="K15962" s="4"/>
      <c r="L15962" s="4"/>
      <c r="M15962" s="4"/>
    </row>
    <row r="15963" spans="6:13" x14ac:dyDescent="0.2">
      <c r="F15963" s="4"/>
      <c r="G15963" s="4"/>
      <c r="H15963" s="4"/>
      <c r="I15963" s="4"/>
      <c r="J15963" s="4"/>
      <c r="K15963" s="4"/>
      <c r="L15963" s="4"/>
      <c r="M15963" s="4"/>
    </row>
    <row r="15964" spans="6:13" x14ac:dyDescent="0.2">
      <c r="F15964" s="4"/>
      <c r="G15964" s="4"/>
      <c r="H15964" s="4"/>
      <c r="I15964" s="4"/>
      <c r="J15964" s="4"/>
      <c r="K15964" s="4"/>
      <c r="L15964" s="4"/>
      <c r="M15964" s="4"/>
    </row>
    <row r="15965" spans="6:13" x14ac:dyDescent="0.2">
      <c r="F15965" s="4"/>
      <c r="G15965" s="4"/>
      <c r="H15965" s="4"/>
      <c r="I15965" s="4"/>
      <c r="J15965" s="4"/>
      <c r="K15965" s="4"/>
      <c r="L15965" s="4"/>
      <c r="M15965" s="4"/>
    </row>
    <row r="15966" spans="6:13" x14ac:dyDescent="0.2">
      <c r="F15966" s="4"/>
      <c r="G15966" s="4"/>
      <c r="H15966" s="4"/>
      <c r="I15966" s="4"/>
      <c r="J15966" s="4"/>
      <c r="K15966" s="4"/>
      <c r="L15966" s="4"/>
      <c r="M15966" s="4"/>
    </row>
    <row r="15967" spans="6:13" x14ac:dyDescent="0.2">
      <c r="F15967" s="4"/>
      <c r="G15967" s="4"/>
      <c r="H15967" s="4"/>
      <c r="I15967" s="4"/>
      <c r="J15967" s="4"/>
      <c r="K15967" s="4"/>
      <c r="L15967" s="4"/>
      <c r="M15967" s="4"/>
    </row>
    <row r="15968" spans="6:13" x14ac:dyDescent="0.2">
      <c r="F15968" s="4"/>
      <c r="G15968" s="4"/>
      <c r="H15968" s="4"/>
      <c r="I15968" s="4"/>
      <c r="J15968" s="4"/>
      <c r="K15968" s="4"/>
      <c r="L15968" s="4"/>
      <c r="M15968" s="4"/>
    </row>
    <row r="15969" spans="6:13" x14ac:dyDescent="0.2">
      <c r="F15969" s="4"/>
      <c r="G15969" s="4"/>
      <c r="H15969" s="4"/>
      <c r="I15969" s="4"/>
      <c r="J15969" s="4"/>
      <c r="K15969" s="4"/>
      <c r="L15969" s="4"/>
      <c r="M15969" s="4"/>
    </row>
    <row r="15970" spans="6:13" x14ac:dyDescent="0.2">
      <c r="F15970" s="4"/>
      <c r="G15970" s="4"/>
      <c r="H15970" s="4"/>
      <c r="I15970" s="4"/>
      <c r="J15970" s="4"/>
      <c r="K15970" s="4"/>
      <c r="L15970" s="4"/>
      <c r="M15970" s="4"/>
    </row>
    <row r="15971" spans="6:13" x14ac:dyDescent="0.2">
      <c r="F15971" s="4"/>
      <c r="G15971" s="4"/>
      <c r="H15971" s="4"/>
      <c r="I15971" s="4"/>
      <c r="J15971" s="4"/>
      <c r="K15971" s="4"/>
      <c r="L15971" s="4"/>
      <c r="M15971" s="4"/>
    </row>
    <row r="15972" spans="6:13" x14ac:dyDescent="0.2">
      <c r="F15972" s="4"/>
      <c r="G15972" s="4"/>
      <c r="H15972" s="4"/>
      <c r="I15972" s="4"/>
      <c r="J15972" s="4"/>
      <c r="K15972" s="4"/>
      <c r="L15972" s="4"/>
      <c r="M15972" s="4"/>
    </row>
    <row r="15973" spans="6:13" x14ac:dyDescent="0.2">
      <c r="F15973" s="4"/>
      <c r="G15973" s="4"/>
      <c r="H15973" s="4"/>
      <c r="I15973" s="4"/>
      <c r="J15973" s="4"/>
      <c r="K15973" s="4"/>
      <c r="L15973" s="4"/>
      <c r="M15973" s="4"/>
    </row>
    <row r="15974" spans="6:13" x14ac:dyDescent="0.2">
      <c r="F15974" s="4"/>
      <c r="G15974" s="4"/>
      <c r="H15974" s="4"/>
      <c r="I15974" s="4"/>
      <c r="J15974" s="4"/>
      <c r="K15974" s="4"/>
      <c r="L15974" s="4"/>
      <c r="M15974" s="4"/>
    </row>
    <row r="15975" spans="6:13" x14ac:dyDescent="0.2">
      <c r="F15975" s="4"/>
      <c r="G15975" s="4"/>
      <c r="H15975" s="4"/>
      <c r="I15975" s="4"/>
      <c r="J15975" s="4"/>
      <c r="K15975" s="4"/>
      <c r="L15975" s="4"/>
      <c r="M15975" s="4"/>
    </row>
    <row r="15976" spans="6:13" x14ac:dyDescent="0.2">
      <c r="F15976" s="4"/>
      <c r="G15976" s="4"/>
      <c r="H15976" s="4"/>
      <c r="I15976" s="4"/>
      <c r="J15976" s="4"/>
      <c r="K15976" s="4"/>
      <c r="L15976" s="4"/>
      <c r="M15976" s="4"/>
    </row>
    <row r="15977" spans="6:13" x14ac:dyDescent="0.2">
      <c r="F15977" s="4"/>
      <c r="G15977" s="4"/>
      <c r="H15977" s="4"/>
      <c r="I15977" s="4"/>
      <c r="J15977" s="4"/>
      <c r="K15977" s="4"/>
      <c r="L15977" s="4"/>
      <c r="M15977" s="4"/>
    </row>
    <row r="15978" spans="6:13" x14ac:dyDescent="0.2">
      <c r="F15978" s="4"/>
      <c r="G15978" s="4"/>
      <c r="H15978" s="4"/>
      <c r="I15978" s="4"/>
      <c r="J15978" s="4"/>
      <c r="K15978" s="4"/>
      <c r="L15978" s="4"/>
      <c r="M15978" s="4"/>
    </row>
    <row r="15979" spans="6:13" x14ac:dyDescent="0.2">
      <c r="F15979" s="4"/>
      <c r="G15979" s="4"/>
      <c r="H15979" s="4"/>
      <c r="I15979" s="4"/>
      <c r="J15979" s="4"/>
      <c r="K15979" s="4"/>
      <c r="L15979" s="4"/>
      <c r="M15979" s="4"/>
    </row>
    <row r="15980" spans="6:13" x14ac:dyDescent="0.2">
      <c r="F15980" s="4"/>
      <c r="G15980" s="4"/>
      <c r="H15980" s="4"/>
      <c r="I15980" s="4"/>
      <c r="J15980" s="4"/>
      <c r="K15980" s="4"/>
      <c r="L15980" s="4"/>
      <c r="M15980" s="4"/>
    </row>
    <row r="15981" spans="6:13" x14ac:dyDescent="0.2">
      <c r="F15981" s="4"/>
      <c r="G15981" s="4"/>
      <c r="H15981" s="4"/>
      <c r="I15981" s="4"/>
      <c r="J15981" s="4"/>
      <c r="K15981" s="4"/>
      <c r="L15981" s="4"/>
      <c r="M15981" s="4"/>
    </row>
    <row r="15982" spans="6:13" x14ac:dyDescent="0.2">
      <c r="F15982" s="4"/>
      <c r="G15982" s="4"/>
      <c r="H15982" s="4"/>
      <c r="I15982" s="4"/>
      <c r="J15982" s="4"/>
      <c r="K15982" s="4"/>
      <c r="L15982" s="4"/>
      <c r="M15982" s="4"/>
    </row>
    <row r="15983" spans="6:13" x14ac:dyDescent="0.2">
      <c r="F15983" s="4"/>
      <c r="G15983" s="4"/>
      <c r="H15983" s="4"/>
      <c r="I15983" s="4"/>
      <c r="J15983" s="4"/>
      <c r="K15983" s="4"/>
      <c r="L15983" s="4"/>
      <c r="M15983" s="4"/>
    </row>
    <row r="15984" spans="6:13" x14ac:dyDescent="0.2">
      <c r="F15984" s="4"/>
      <c r="G15984" s="4"/>
      <c r="H15984" s="4"/>
      <c r="I15984" s="4"/>
      <c r="J15984" s="4"/>
      <c r="K15984" s="4"/>
      <c r="L15984" s="4"/>
      <c r="M15984" s="4"/>
    </row>
    <row r="15985" spans="6:13" x14ac:dyDescent="0.2">
      <c r="F15985" s="4"/>
      <c r="G15985" s="4"/>
      <c r="H15985" s="4"/>
      <c r="I15985" s="4"/>
      <c r="J15985" s="4"/>
      <c r="K15985" s="4"/>
      <c r="L15985" s="4"/>
      <c r="M15985" s="4"/>
    </row>
    <row r="15986" spans="6:13" x14ac:dyDescent="0.2">
      <c r="F15986" s="4"/>
      <c r="G15986" s="4"/>
      <c r="H15986" s="4"/>
      <c r="I15986" s="4"/>
      <c r="J15986" s="4"/>
      <c r="K15986" s="4"/>
      <c r="L15986" s="4"/>
      <c r="M15986" s="4"/>
    </row>
    <row r="15987" spans="6:13" x14ac:dyDescent="0.2">
      <c r="F15987" s="4"/>
      <c r="G15987" s="4"/>
      <c r="H15987" s="4"/>
      <c r="I15987" s="4"/>
      <c r="J15987" s="4"/>
      <c r="K15987" s="4"/>
      <c r="L15987" s="4"/>
      <c r="M15987" s="4"/>
    </row>
    <row r="15988" spans="6:13" x14ac:dyDescent="0.2">
      <c r="F15988" s="4"/>
      <c r="G15988" s="4"/>
      <c r="H15988" s="4"/>
      <c r="I15988" s="4"/>
      <c r="J15988" s="4"/>
      <c r="K15988" s="4"/>
      <c r="L15988" s="4"/>
      <c r="M15988" s="4"/>
    </row>
    <row r="15989" spans="6:13" x14ac:dyDescent="0.2">
      <c r="F15989" s="4"/>
      <c r="G15989" s="4"/>
      <c r="H15989" s="4"/>
      <c r="I15989" s="4"/>
      <c r="J15989" s="4"/>
      <c r="K15989" s="4"/>
      <c r="L15989" s="4"/>
      <c r="M15989" s="4"/>
    </row>
    <row r="15990" spans="6:13" x14ac:dyDescent="0.2">
      <c r="F15990" s="4"/>
      <c r="G15990" s="4"/>
      <c r="H15990" s="4"/>
      <c r="I15990" s="4"/>
      <c r="J15990" s="4"/>
      <c r="K15990" s="4"/>
      <c r="L15990" s="4"/>
      <c r="M15990" s="4"/>
    </row>
    <row r="15991" spans="6:13" x14ac:dyDescent="0.2">
      <c r="F15991" s="4"/>
      <c r="G15991" s="4"/>
      <c r="H15991" s="4"/>
      <c r="I15991" s="4"/>
      <c r="J15991" s="4"/>
      <c r="K15991" s="4"/>
      <c r="L15991" s="4"/>
      <c r="M15991" s="4"/>
    </row>
    <row r="15992" spans="6:13" x14ac:dyDescent="0.2">
      <c r="F15992" s="4"/>
      <c r="G15992" s="4"/>
      <c r="H15992" s="4"/>
      <c r="I15992" s="4"/>
      <c r="J15992" s="4"/>
      <c r="K15992" s="4"/>
      <c r="L15992" s="4"/>
      <c r="M15992" s="4"/>
    </row>
    <row r="15993" spans="6:13" x14ac:dyDescent="0.2">
      <c r="F15993" s="4"/>
      <c r="G15993" s="4"/>
      <c r="H15993" s="4"/>
      <c r="I15993" s="4"/>
      <c r="J15993" s="4"/>
      <c r="K15993" s="4"/>
      <c r="L15993" s="4"/>
      <c r="M15993" s="4"/>
    </row>
    <row r="15994" spans="6:13" x14ac:dyDescent="0.2">
      <c r="F15994" s="4"/>
      <c r="G15994" s="4"/>
      <c r="H15994" s="4"/>
      <c r="I15994" s="4"/>
      <c r="J15994" s="4"/>
      <c r="K15994" s="4"/>
      <c r="L15994" s="4"/>
      <c r="M15994" s="4"/>
    </row>
    <row r="15995" spans="6:13" x14ac:dyDescent="0.2">
      <c r="F15995" s="4"/>
      <c r="G15995" s="4"/>
      <c r="H15995" s="4"/>
      <c r="I15995" s="4"/>
      <c r="J15995" s="4"/>
      <c r="K15995" s="4"/>
      <c r="L15995" s="4"/>
      <c r="M15995" s="4"/>
    </row>
    <row r="15996" spans="6:13" x14ac:dyDescent="0.2">
      <c r="F15996" s="4"/>
      <c r="G15996" s="4"/>
      <c r="H15996" s="4"/>
      <c r="I15996" s="4"/>
      <c r="J15996" s="4"/>
      <c r="K15996" s="4"/>
      <c r="L15996" s="4"/>
      <c r="M15996" s="4"/>
    </row>
    <row r="15997" spans="6:13" x14ac:dyDescent="0.2">
      <c r="F15997" s="4"/>
      <c r="G15997" s="4"/>
      <c r="H15997" s="4"/>
      <c r="I15997" s="4"/>
      <c r="J15997" s="4"/>
      <c r="K15997" s="4"/>
      <c r="L15997" s="4"/>
      <c r="M15997" s="4"/>
    </row>
    <row r="15998" spans="6:13" x14ac:dyDescent="0.2">
      <c r="F15998" s="4"/>
      <c r="G15998" s="4"/>
      <c r="H15998" s="4"/>
      <c r="I15998" s="4"/>
      <c r="J15998" s="4"/>
      <c r="K15998" s="4"/>
      <c r="L15998" s="4"/>
      <c r="M15998" s="4"/>
    </row>
    <row r="15999" spans="6:13" x14ac:dyDescent="0.2">
      <c r="F15999" s="4"/>
      <c r="G15999" s="4"/>
      <c r="H15999" s="4"/>
      <c r="I15999" s="4"/>
      <c r="J15999" s="4"/>
      <c r="K15999" s="4"/>
      <c r="L15999" s="4"/>
      <c r="M15999" s="4"/>
    </row>
    <row r="16000" spans="6:13" x14ac:dyDescent="0.2">
      <c r="F16000" s="4"/>
      <c r="G16000" s="4"/>
      <c r="H16000" s="4"/>
      <c r="I16000" s="4"/>
      <c r="J16000" s="4"/>
      <c r="K16000" s="4"/>
      <c r="L16000" s="4"/>
      <c r="M16000" s="4"/>
    </row>
    <row r="16001" spans="6:13" x14ac:dyDescent="0.2">
      <c r="F16001" s="4"/>
      <c r="G16001" s="4"/>
      <c r="H16001" s="4"/>
      <c r="I16001" s="4"/>
      <c r="J16001" s="4"/>
      <c r="K16001" s="4"/>
      <c r="L16001" s="4"/>
      <c r="M16001" s="4"/>
    </row>
    <row r="16002" spans="6:13" x14ac:dyDescent="0.2">
      <c r="F16002" s="4"/>
      <c r="G16002" s="4"/>
      <c r="H16002" s="4"/>
      <c r="I16002" s="4"/>
      <c r="J16002" s="4"/>
      <c r="K16002" s="4"/>
      <c r="L16002" s="4"/>
      <c r="M16002" s="4"/>
    </row>
    <row r="16003" spans="6:13" x14ac:dyDescent="0.2">
      <c r="F16003" s="4"/>
      <c r="G16003" s="4"/>
      <c r="H16003" s="4"/>
      <c r="I16003" s="4"/>
      <c r="J16003" s="4"/>
      <c r="K16003" s="4"/>
      <c r="L16003" s="4"/>
      <c r="M16003" s="4"/>
    </row>
    <row r="16004" spans="6:13" x14ac:dyDescent="0.2">
      <c r="F16004" s="4"/>
      <c r="G16004" s="4"/>
      <c r="H16004" s="4"/>
      <c r="I16004" s="4"/>
      <c r="J16004" s="4"/>
      <c r="K16004" s="4"/>
      <c r="L16004" s="4"/>
      <c r="M16004" s="4"/>
    </row>
    <row r="16005" spans="6:13" x14ac:dyDescent="0.2">
      <c r="F16005" s="4"/>
      <c r="G16005" s="4"/>
      <c r="H16005" s="4"/>
      <c r="I16005" s="4"/>
      <c r="J16005" s="4"/>
      <c r="K16005" s="4"/>
      <c r="L16005" s="4"/>
      <c r="M16005" s="4"/>
    </row>
    <row r="16006" spans="6:13" x14ac:dyDescent="0.2">
      <c r="F16006" s="4"/>
      <c r="G16006" s="4"/>
      <c r="H16006" s="4"/>
      <c r="I16006" s="4"/>
      <c r="J16006" s="4"/>
      <c r="K16006" s="4"/>
      <c r="L16006" s="4"/>
      <c r="M16006" s="4"/>
    </row>
    <row r="16007" spans="6:13" x14ac:dyDescent="0.2">
      <c r="F16007" s="4"/>
      <c r="G16007" s="4"/>
      <c r="H16007" s="4"/>
      <c r="I16007" s="4"/>
      <c r="J16007" s="4"/>
      <c r="K16007" s="4"/>
      <c r="L16007" s="4"/>
      <c r="M16007" s="4"/>
    </row>
    <row r="16008" spans="6:13" x14ac:dyDescent="0.2">
      <c r="F16008" s="4"/>
      <c r="G16008" s="4"/>
      <c r="H16008" s="4"/>
      <c r="I16008" s="4"/>
      <c r="J16008" s="4"/>
      <c r="K16008" s="4"/>
      <c r="L16008" s="4"/>
      <c r="M16008" s="4"/>
    </row>
    <row r="16009" spans="6:13" x14ac:dyDescent="0.2">
      <c r="F16009" s="4"/>
      <c r="G16009" s="4"/>
      <c r="H16009" s="4"/>
      <c r="I16009" s="4"/>
      <c r="J16009" s="4"/>
      <c r="K16009" s="4"/>
      <c r="L16009" s="4"/>
      <c r="M16009" s="4"/>
    </row>
    <row r="16010" spans="6:13" x14ac:dyDescent="0.2">
      <c r="F16010" s="4"/>
      <c r="G16010" s="4"/>
      <c r="H16010" s="4"/>
      <c r="I16010" s="4"/>
      <c r="J16010" s="4"/>
      <c r="K16010" s="4"/>
      <c r="L16010" s="4"/>
      <c r="M16010" s="4"/>
    </row>
    <row r="16011" spans="6:13" x14ac:dyDescent="0.2">
      <c r="F16011" s="4"/>
      <c r="G16011" s="4"/>
      <c r="H16011" s="4"/>
      <c r="I16011" s="4"/>
      <c r="J16011" s="4"/>
      <c r="K16011" s="4"/>
      <c r="L16011" s="4"/>
      <c r="M16011" s="4"/>
    </row>
    <row r="16012" spans="6:13" x14ac:dyDescent="0.2">
      <c r="F16012" s="4"/>
      <c r="G16012" s="4"/>
      <c r="H16012" s="4"/>
      <c r="I16012" s="4"/>
      <c r="J16012" s="4"/>
      <c r="K16012" s="4"/>
      <c r="L16012" s="4"/>
      <c r="M16012" s="4"/>
    </row>
    <row r="16013" spans="6:13" x14ac:dyDescent="0.2">
      <c r="F16013" s="4"/>
      <c r="G16013" s="4"/>
      <c r="H16013" s="4"/>
      <c r="I16013" s="4"/>
      <c r="J16013" s="4"/>
      <c r="K16013" s="4"/>
      <c r="L16013" s="4"/>
      <c r="M16013" s="4"/>
    </row>
    <row r="16014" spans="6:13" x14ac:dyDescent="0.2">
      <c r="F16014" s="4"/>
      <c r="G16014" s="4"/>
      <c r="H16014" s="4"/>
      <c r="I16014" s="4"/>
      <c r="J16014" s="4"/>
      <c r="K16014" s="4"/>
      <c r="L16014" s="4"/>
      <c r="M16014" s="4"/>
    </row>
    <row r="16015" spans="6:13" x14ac:dyDescent="0.2">
      <c r="F16015" s="4"/>
      <c r="G16015" s="4"/>
      <c r="H16015" s="4"/>
      <c r="I16015" s="4"/>
      <c r="J16015" s="4"/>
      <c r="K16015" s="4"/>
      <c r="L16015" s="4"/>
      <c r="M16015" s="4"/>
    </row>
    <row r="16016" spans="6:13" x14ac:dyDescent="0.2">
      <c r="F16016" s="4"/>
      <c r="G16016" s="4"/>
      <c r="H16016" s="4"/>
      <c r="I16016" s="4"/>
      <c r="J16016" s="4"/>
      <c r="K16016" s="4"/>
      <c r="L16016" s="4"/>
      <c r="M16016" s="4"/>
    </row>
    <row r="16017" spans="6:13" x14ac:dyDescent="0.2">
      <c r="F16017" s="4"/>
      <c r="G16017" s="4"/>
      <c r="H16017" s="4"/>
      <c r="I16017" s="4"/>
      <c r="J16017" s="4"/>
      <c r="K16017" s="4"/>
      <c r="L16017" s="4"/>
      <c r="M16017" s="4"/>
    </row>
    <row r="16018" spans="6:13" x14ac:dyDescent="0.2">
      <c r="F16018" s="4"/>
      <c r="G16018" s="4"/>
      <c r="H16018" s="4"/>
      <c r="I16018" s="4"/>
      <c r="J16018" s="4"/>
      <c r="K16018" s="4"/>
      <c r="L16018" s="4"/>
      <c r="M16018" s="4"/>
    </row>
    <row r="16019" spans="6:13" x14ac:dyDescent="0.2">
      <c r="F16019" s="4"/>
      <c r="G16019" s="4"/>
      <c r="H16019" s="4"/>
      <c r="I16019" s="4"/>
      <c r="J16019" s="4"/>
      <c r="K16019" s="4"/>
      <c r="L16019" s="4"/>
      <c r="M16019" s="4"/>
    </row>
    <row r="16020" spans="6:13" x14ac:dyDescent="0.2">
      <c r="F16020" s="4"/>
      <c r="G16020" s="4"/>
      <c r="H16020" s="4"/>
      <c r="I16020" s="4"/>
      <c r="J16020" s="4"/>
      <c r="K16020" s="4"/>
      <c r="L16020" s="4"/>
      <c r="M16020" s="4"/>
    </row>
    <row r="16021" spans="6:13" x14ac:dyDescent="0.2">
      <c r="F16021" s="4"/>
      <c r="G16021" s="4"/>
      <c r="H16021" s="4"/>
      <c r="I16021" s="4"/>
      <c r="J16021" s="4"/>
      <c r="K16021" s="4"/>
      <c r="L16021" s="4"/>
      <c r="M16021" s="4"/>
    </row>
    <row r="16022" spans="6:13" x14ac:dyDescent="0.2">
      <c r="F16022" s="4"/>
      <c r="G16022" s="4"/>
      <c r="H16022" s="4"/>
      <c r="I16022" s="4"/>
      <c r="J16022" s="4"/>
      <c r="K16022" s="4"/>
      <c r="L16022" s="4"/>
      <c r="M16022" s="4"/>
    </row>
    <row r="16023" spans="6:13" x14ac:dyDescent="0.2">
      <c r="F16023" s="4"/>
      <c r="G16023" s="4"/>
      <c r="H16023" s="4"/>
      <c r="I16023" s="4"/>
      <c r="J16023" s="4"/>
      <c r="K16023" s="4"/>
      <c r="L16023" s="4"/>
      <c r="M16023" s="4"/>
    </row>
    <row r="16024" spans="6:13" x14ac:dyDescent="0.2">
      <c r="F16024" s="4"/>
      <c r="G16024" s="4"/>
      <c r="H16024" s="4"/>
      <c r="I16024" s="4"/>
      <c r="J16024" s="4"/>
      <c r="K16024" s="4"/>
      <c r="L16024" s="4"/>
      <c r="M16024" s="4"/>
    </row>
    <row r="16025" spans="6:13" x14ac:dyDescent="0.2">
      <c r="F16025" s="4"/>
      <c r="G16025" s="4"/>
      <c r="H16025" s="4"/>
      <c r="I16025" s="4"/>
      <c r="J16025" s="4"/>
      <c r="K16025" s="4"/>
      <c r="L16025" s="4"/>
      <c r="M16025" s="4"/>
    </row>
    <row r="16026" spans="6:13" x14ac:dyDescent="0.2">
      <c r="F16026" s="4"/>
      <c r="G16026" s="4"/>
      <c r="H16026" s="4"/>
      <c r="I16026" s="4"/>
      <c r="J16026" s="4"/>
      <c r="K16026" s="4"/>
      <c r="L16026" s="4"/>
      <c r="M16026" s="4"/>
    </row>
    <row r="16027" spans="6:13" x14ac:dyDescent="0.2">
      <c r="F16027" s="4"/>
      <c r="G16027" s="4"/>
      <c r="H16027" s="4"/>
      <c r="I16027" s="4"/>
      <c r="J16027" s="4"/>
      <c r="K16027" s="4"/>
      <c r="L16027" s="4"/>
      <c r="M16027" s="4"/>
    </row>
    <row r="16028" spans="6:13" x14ac:dyDescent="0.2">
      <c r="F16028" s="4"/>
      <c r="G16028" s="4"/>
      <c r="H16028" s="4"/>
      <c r="I16028" s="4"/>
      <c r="J16028" s="4"/>
      <c r="K16028" s="4"/>
      <c r="L16028" s="4"/>
      <c r="M16028" s="4"/>
    </row>
    <row r="16029" spans="6:13" x14ac:dyDescent="0.2">
      <c r="F16029" s="4"/>
      <c r="G16029" s="4"/>
      <c r="H16029" s="4"/>
      <c r="I16029" s="4"/>
      <c r="J16029" s="4"/>
      <c r="K16029" s="4"/>
      <c r="L16029" s="4"/>
      <c r="M16029" s="4"/>
    </row>
    <row r="16030" spans="6:13" x14ac:dyDescent="0.2">
      <c r="F16030" s="4"/>
      <c r="G16030" s="4"/>
      <c r="H16030" s="4"/>
      <c r="I16030" s="4"/>
      <c r="J16030" s="4"/>
      <c r="K16030" s="4"/>
      <c r="L16030" s="4"/>
      <c r="M16030" s="4"/>
    </row>
    <row r="16031" spans="6:13" x14ac:dyDescent="0.2">
      <c r="F16031" s="4"/>
      <c r="G16031" s="4"/>
      <c r="H16031" s="4"/>
      <c r="I16031" s="4"/>
      <c r="J16031" s="4"/>
      <c r="K16031" s="4"/>
      <c r="L16031" s="4"/>
      <c r="M16031" s="4"/>
    </row>
    <row r="16032" spans="6:13" x14ac:dyDescent="0.2">
      <c r="F16032" s="4"/>
      <c r="G16032" s="4"/>
      <c r="H16032" s="4"/>
      <c r="I16032" s="4"/>
      <c r="J16032" s="4"/>
      <c r="K16032" s="4"/>
      <c r="L16032" s="4"/>
      <c r="M16032" s="4"/>
    </row>
    <row r="16033" spans="6:13" x14ac:dyDescent="0.2">
      <c r="F16033" s="4"/>
      <c r="G16033" s="4"/>
      <c r="H16033" s="4"/>
      <c r="I16033" s="4"/>
      <c r="J16033" s="4"/>
      <c r="K16033" s="4"/>
      <c r="L16033" s="4"/>
      <c r="M16033" s="4"/>
    </row>
    <row r="16034" spans="6:13" x14ac:dyDescent="0.2">
      <c r="F16034" s="4"/>
      <c r="G16034" s="4"/>
      <c r="H16034" s="4"/>
      <c r="I16034" s="4"/>
      <c r="J16034" s="4"/>
      <c r="K16034" s="4"/>
      <c r="L16034" s="4"/>
      <c r="M16034" s="4"/>
    </row>
    <row r="16035" spans="6:13" x14ac:dyDescent="0.2">
      <c r="F16035" s="4"/>
      <c r="G16035" s="4"/>
      <c r="H16035" s="4"/>
      <c r="I16035" s="4"/>
      <c r="J16035" s="4"/>
      <c r="K16035" s="4"/>
      <c r="L16035" s="4"/>
      <c r="M16035" s="4"/>
    </row>
    <row r="16036" spans="6:13" x14ac:dyDescent="0.2">
      <c r="F16036" s="4"/>
      <c r="G16036" s="4"/>
      <c r="H16036" s="4"/>
      <c r="I16036" s="4"/>
      <c r="J16036" s="4"/>
      <c r="K16036" s="4"/>
      <c r="L16036" s="4"/>
      <c r="M16036" s="4"/>
    </row>
    <row r="16037" spans="6:13" x14ac:dyDescent="0.2">
      <c r="F16037" s="4"/>
      <c r="G16037" s="4"/>
      <c r="H16037" s="4"/>
      <c r="I16037" s="4"/>
      <c r="J16037" s="4"/>
      <c r="K16037" s="4"/>
      <c r="L16037" s="4"/>
      <c r="M16037" s="4"/>
    </row>
    <row r="16038" spans="6:13" x14ac:dyDescent="0.2">
      <c r="F16038" s="4"/>
      <c r="G16038" s="4"/>
      <c r="H16038" s="4"/>
      <c r="I16038" s="4"/>
      <c r="J16038" s="4"/>
      <c r="K16038" s="4"/>
      <c r="L16038" s="4"/>
      <c r="M16038" s="4"/>
    </row>
    <row r="16039" spans="6:13" x14ac:dyDescent="0.2">
      <c r="F16039" s="4"/>
      <c r="G16039" s="4"/>
      <c r="H16039" s="4"/>
      <c r="I16039" s="4"/>
      <c r="J16039" s="4"/>
      <c r="K16039" s="4"/>
      <c r="L16039" s="4"/>
      <c r="M16039" s="4"/>
    </row>
    <row r="16040" spans="6:13" x14ac:dyDescent="0.2">
      <c r="F16040" s="4"/>
      <c r="G16040" s="4"/>
      <c r="H16040" s="4"/>
      <c r="I16040" s="4"/>
      <c r="J16040" s="4"/>
      <c r="K16040" s="4"/>
      <c r="L16040" s="4"/>
      <c r="M16040" s="4"/>
    </row>
    <row r="16041" spans="6:13" x14ac:dyDescent="0.2">
      <c r="F16041" s="4"/>
      <c r="G16041" s="4"/>
      <c r="H16041" s="4"/>
      <c r="I16041" s="4"/>
      <c r="J16041" s="4"/>
      <c r="K16041" s="4"/>
      <c r="L16041" s="4"/>
      <c r="M16041" s="4"/>
    </row>
    <row r="16042" spans="6:13" x14ac:dyDescent="0.2">
      <c r="F16042" s="4"/>
      <c r="G16042" s="4"/>
      <c r="H16042" s="4"/>
      <c r="I16042" s="4"/>
      <c r="J16042" s="4"/>
      <c r="K16042" s="4"/>
      <c r="L16042" s="4"/>
      <c r="M16042" s="4"/>
    </row>
    <row r="16043" spans="6:13" x14ac:dyDescent="0.2">
      <c r="F16043" s="4"/>
      <c r="G16043" s="4"/>
      <c r="H16043" s="4"/>
      <c r="I16043" s="4"/>
      <c r="J16043" s="4"/>
      <c r="K16043" s="4"/>
      <c r="L16043" s="4"/>
      <c r="M16043" s="4"/>
    </row>
    <row r="16044" spans="6:13" x14ac:dyDescent="0.2">
      <c r="F16044" s="4"/>
      <c r="G16044" s="4"/>
      <c r="H16044" s="4"/>
      <c r="I16044" s="4"/>
      <c r="J16044" s="4"/>
      <c r="K16044" s="4"/>
      <c r="L16044" s="4"/>
      <c r="M16044" s="4"/>
    </row>
    <row r="16045" spans="6:13" x14ac:dyDescent="0.2">
      <c r="F16045" s="4"/>
      <c r="G16045" s="4"/>
      <c r="H16045" s="4"/>
      <c r="I16045" s="4"/>
      <c r="J16045" s="4"/>
      <c r="K16045" s="4"/>
      <c r="L16045" s="4"/>
      <c r="M16045" s="4"/>
    </row>
    <row r="16046" spans="6:13" x14ac:dyDescent="0.2">
      <c r="F16046" s="4"/>
      <c r="G16046" s="4"/>
      <c r="H16046" s="4"/>
      <c r="I16046" s="4"/>
      <c r="J16046" s="4"/>
      <c r="K16046" s="4"/>
      <c r="L16046" s="4"/>
      <c r="M16046" s="4"/>
    </row>
    <row r="16047" spans="6:13" x14ac:dyDescent="0.2">
      <c r="F16047" s="4"/>
      <c r="G16047" s="4"/>
      <c r="H16047" s="4"/>
      <c r="I16047" s="4"/>
      <c r="J16047" s="4"/>
      <c r="K16047" s="4"/>
      <c r="L16047" s="4"/>
      <c r="M16047" s="4"/>
    </row>
    <row r="16048" spans="6:13" x14ac:dyDescent="0.2">
      <c r="F16048" s="4"/>
      <c r="G16048" s="4"/>
      <c r="H16048" s="4"/>
      <c r="I16048" s="4"/>
      <c r="J16048" s="4"/>
      <c r="K16048" s="4"/>
      <c r="L16048" s="4"/>
      <c r="M16048" s="4"/>
    </row>
    <row r="16049" spans="6:13" x14ac:dyDescent="0.2">
      <c r="F16049" s="4"/>
      <c r="G16049" s="4"/>
      <c r="H16049" s="4"/>
      <c r="I16049" s="4"/>
      <c r="J16049" s="4"/>
      <c r="K16049" s="4"/>
      <c r="L16049" s="4"/>
      <c r="M16049" s="4"/>
    </row>
    <row r="16050" spans="6:13" x14ac:dyDescent="0.2">
      <c r="F16050" s="4"/>
      <c r="G16050" s="4"/>
      <c r="H16050" s="4"/>
      <c r="I16050" s="4"/>
      <c r="J16050" s="4"/>
      <c r="K16050" s="4"/>
      <c r="L16050" s="4"/>
      <c r="M16050" s="4"/>
    </row>
    <row r="16051" spans="6:13" x14ac:dyDescent="0.2">
      <c r="F16051" s="4"/>
      <c r="G16051" s="4"/>
      <c r="H16051" s="4"/>
      <c r="I16051" s="4"/>
      <c r="J16051" s="4"/>
      <c r="K16051" s="4"/>
      <c r="L16051" s="4"/>
      <c r="M16051" s="4"/>
    </row>
    <row r="16052" spans="6:13" x14ac:dyDescent="0.2">
      <c r="F16052" s="4"/>
      <c r="G16052" s="4"/>
      <c r="H16052" s="4"/>
      <c r="I16052" s="4"/>
      <c r="J16052" s="4"/>
      <c r="K16052" s="4"/>
      <c r="L16052" s="4"/>
      <c r="M16052" s="4"/>
    </row>
    <row r="16053" spans="6:13" x14ac:dyDescent="0.2">
      <c r="F16053" s="4"/>
      <c r="G16053" s="4"/>
      <c r="H16053" s="4"/>
      <c r="I16053" s="4"/>
      <c r="J16053" s="4"/>
      <c r="K16053" s="4"/>
      <c r="L16053" s="4"/>
      <c r="M16053" s="4"/>
    </row>
    <row r="16054" spans="6:13" x14ac:dyDescent="0.2">
      <c r="F16054" s="4"/>
      <c r="G16054" s="4"/>
      <c r="H16054" s="4"/>
      <c r="I16054" s="4"/>
      <c r="J16054" s="4"/>
      <c r="K16054" s="4"/>
      <c r="L16054" s="4"/>
      <c r="M16054" s="4"/>
    </row>
    <row r="16055" spans="6:13" x14ac:dyDescent="0.2">
      <c r="F16055" s="4"/>
      <c r="G16055" s="4"/>
      <c r="H16055" s="4"/>
      <c r="I16055" s="4"/>
      <c r="J16055" s="4"/>
      <c r="K16055" s="4"/>
      <c r="L16055" s="4"/>
      <c r="M16055" s="4"/>
    </row>
    <row r="16056" spans="6:13" x14ac:dyDescent="0.2">
      <c r="F16056" s="4"/>
      <c r="G16056" s="4"/>
      <c r="H16056" s="4"/>
      <c r="I16056" s="4"/>
      <c r="J16056" s="4"/>
      <c r="K16056" s="4"/>
      <c r="L16056" s="4"/>
      <c r="M16056" s="4"/>
    </row>
    <row r="16057" spans="6:13" x14ac:dyDescent="0.2">
      <c r="F16057" s="4"/>
      <c r="G16057" s="4"/>
      <c r="H16057" s="4"/>
      <c r="I16057" s="4"/>
      <c r="J16057" s="4"/>
      <c r="K16057" s="4"/>
      <c r="L16057" s="4"/>
      <c r="M16057" s="4"/>
    </row>
    <row r="16058" spans="6:13" x14ac:dyDescent="0.2">
      <c r="F16058" s="4"/>
      <c r="G16058" s="4"/>
      <c r="H16058" s="4"/>
      <c r="I16058" s="4"/>
      <c r="J16058" s="4"/>
      <c r="K16058" s="4"/>
      <c r="L16058" s="4"/>
      <c r="M16058" s="4"/>
    </row>
    <row r="16059" spans="6:13" x14ac:dyDescent="0.2">
      <c r="F16059" s="4"/>
      <c r="G16059" s="4"/>
      <c r="H16059" s="4"/>
      <c r="I16059" s="4"/>
      <c r="J16059" s="4"/>
      <c r="K16059" s="4"/>
      <c r="L16059" s="4"/>
      <c r="M16059" s="4"/>
    </row>
    <row r="16060" spans="6:13" x14ac:dyDescent="0.2">
      <c r="F16060" s="4"/>
      <c r="G16060" s="4"/>
      <c r="H16060" s="4"/>
      <c r="I16060" s="4"/>
      <c r="J16060" s="4"/>
      <c r="K16060" s="4"/>
      <c r="L16060" s="4"/>
      <c r="M16060" s="4"/>
    </row>
    <row r="16061" spans="6:13" x14ac:dyDescent="0.2">
      <c r="F16061" s="4"/>
      <c r="G16061" s="4"/>
      <c r="H16061" s="4"/>
      <c r="I16061" s="4"/>
      <c r="J16061" s="4"/>
      <c r="K16061" s="4"/>
      <c r="L16061" s="4"/>
      <c r="M16061" s="4"/>
    </row>
    <row r="16062" spans="6:13" x14ac:dyDescent="0.2">
      <c r="F16062" s="4"/>
      <c r="G16062" s="4"/>
      <c r="H16062" s="4"/>
      <c r="I16062" s="4"/>
      <c r="J16062" s="4"/>
      <c r="K16062" s="4"/>
      <c r="L16062" s="4"/>
      <c r="M16062" s="4"/>
    </row>
    <row r="16063" spans="6:13" x14ac:dyDescent="0.2">
      <c r="F16063" s="4"/>
      <c r="G16063" s="4"/>
      <c r="H16063" s="4"/>
      <c r="I16063" s="4"/>
      <c r="J16063" s="4"/>
      <c r="K16063" s="4"/>
      <c r="L16063" s="4"/>
      <c r="M16063" s="4"/>
    </row>
    <row r="16064" spans="6:13" x14ac:dyDescent="0.2">
      <c r="F16064" s="4"/>
      <c r="G16064" s="4"/>
      <c r="H16064" s="4"/>
      <c r="I16064" s="4"/>
      <c r="J16064" s="4"/>
      <c r="K16064" s="4"/>
      <c r="L16064" s="4"/>
      <c r="M16064" s="4"/>
    </row>
    <row r="16065" spans="6:13" x14ac:dyDescent="0.2">
      <c r="F16065" s="4"/>
      <c r="G16065" s="4"/>
      <c r="H16065" s="4"/>
      <c r="I16065" s="4"/>
      <c r="J16065" s="4"/>
      <c r="K16065" s="4"/>
      <c r="L16065" s="4"/>
      <c r="M16065" s="4"/>
    </row>
    <row r="16066" spans="6:13" x14ac:dyDescent="0.2">
      <c r="F16066" s="4"/>
      <c r="G16066" s="4"/>
      <c r="H16066" s="4"/>
      <c r="I16066" s="4"/>
      <c r="J16066" s="4"/>
      <c r="K16066" s="4"/>
      <c r="L16066" s="4"/>
      <c r="M16066" s="4"/>
    </row>
    <row r="16067" spans="6:13" x14ac:dyDescent="0.2">
      <c r="F16067" s="4"/>
      <c r="G16067" s="4"/>
      <c r="H16067" s="4"/>
      <c r="I16067" s="4"/>
      <c r="J16067" s="4"/>
      <c r="K16067" s="4"/>
      <c r="L16067" s="4"/>
      <c r="M16067" s="4"/>
    </row>
    <row r="16068" spans="6:13" x14ac:dyDescent="0.2">
      <c r="F16068" s="4"/>
      <c r="G16068" s="4"/>
      <c r="H16068" s="4"/>
      <c r="I16068" s="4"/>
      <c r="J16068" s="4"/>
      <c r="K16068" s="4"/>
      <c r="L16068" s="4"/>
      <c r="M16068" s="4"/>
    </row>
    <row r="16069" spans="6:13" x14ac:dyDescent="0.2">
      <c r="F16069" s="4"/>
      <c r="G16069" s="4"/>
      <c r="H16069" s="4"/>
      <c r="I16069" s="4"/>
      <c r="J16069" s="4"/>
      <c r="K16069" s="4"/>
      <c r="L16069" s="4"/>
      <c r="M16069" s="4"/>
    </row>
    <row r="16070" spans="6:13" x14ac:dyDescent="0.2">
      <c r="F16070" s="4"/>
      <c r="G16070" s="4"/>
      <c r="H16070" s="4"/>
      <c r="I16070" s="4"/>
      <c r="J16070" s="4"/>
      <c r="K16070" s="4"/>
      <c r="L16070" s="4"/>
      <c r="M16070" s="4"/>
    </row>
    <row r="16071" spans="6:13" x14ac:dyDescent="0.2">
      <c r="F16071" s="4"/>
      <c r="G16071" s="4"/>
      <c r="H16071" s="4"/>
      <c r="I16071" s="4"/>
      <c r="J16071" s="4"/>
      <c r="K16071" s="4"/>
      <c r="L16071" s="4"/>
      <c r="M16071" s="4"/>
    </row>
    <row r="16072" spans="6:13" x14ac:dyDescent="0.2">
      <c r="F16072" s="4"/>
      <c r="G16072" s="4"/>
      <c r="H16072" s="4"/>
      <c r="I16072" s="4"/>
      <c r="J16072" s="4"/>
      <c r="K16072" s="4"/>
      <c r="L16072" s="4"/>
      <c r="M16072" s="4"/>
    </row>
    <row r="16073" spans="6:13" x14ac:dyDescent="0.2">
      <c r="F16073" s="4"/>
      <c r="G16073" s="4"/>
      <c r="H16073" s="4"/>
      <c r="I16073" s="4"/>
      <c r="J16073" s="4"/>
      <c r="K16073" s="4"/>
      <c r="L16073" s="4"/>
      <c r="M16073" s="4"/>
    </row>
    <row r="16074" spans="6:13" x14ac:dyDescent="0.2">
      <c r="F16074" s="4"/>
      <c r="G16074" s="4"/>
      <c r="H16074" s="4"/>
      <c r="I16074" s="4"/>
      <c r="J16074" s="4"/>
      <c r="K16074" s="4"/>
      <c r="L16074" s="4"/>
      <c r="M16074" s="4"/>
    </row>
    <row r="16075" spans="6:13" x14ac:dyDescent="0.2">
      <c r="F16075" s="4"/>
      <c r="G16075" s="4"/>
      <c r="H16075" s="4"/>
      <c r="I16075" s="4"/>
      <c r="J16075" s="4"/>
      <c r="K16075" s="4"/>
      <c r="L16075" s="4"/>
      <c r="M16075" s="4"/>
    </row>
    <row r="16076" spans="6:13" x14ac:dyDescent="0.2">
      <c r="F16076" s="4"/>
      <c r="G16076" s="4"/>
      <c r="H16076" s="4"/>
      <c r="I16076" s="4"/>
      <c r="J16076" s="4"/>
      <c r="K16076" s="4"/>
      <c r="L16076" s="4"/>
      <c r="M16076" s="4"/>
    </row>
    <row r="16077" spans="6:13" x14ac:dyDescent="0.2">
      <c r="F16077" s="4"/>
      <c r="G16077" s="4"/>
      <c r="H16077" s="4"/>
      <c r="I16077" s="4"/>
      <c r="J16077" s="4"/>
      <c r="K16077" s="4"/>
      <c r="L16077" s="4"/>
      <c r="M16077" s="4"/>
    </row>
    <row r="16078" spans="6:13" x14ac:dyDescent="0.2">
      <c r="F16078" s="4"/>
      <c r="G16078" s="4"/>
      <c r="H16078" s="4"/>
      <c r="I16078" s="4"/>
      <c r="J16078" s="4"/>
      <c r="K16078" s="4"/>
      <c r="L16078" s="4"/>
      <c r="M16078" s="4"/>
    </row>
    <row r="16079" spans="6:13" x14ac:dyDescent="0.2">
      <c r="F16079" s="4"/>
      <c r="G16079" s="4"/>
      <c r="H16079" s="4"/>
      <c r="I16079" s="4"/>
      <c r="J16079" s="4"/>
      <c r="K16079" s="4"/>
      <c r="L16079" s="4"/>
      <c r="M16079" s="4"/>
    </row>
    <row r="16080" spans="6:13" x14ac:dyDescent="0.2">
      <c r="F16080" s="4"/>
      <c r="G16080" s="4"/>
      <c r="H16080" s="4"/>
      <c r="I16080" s="4"/>
      <c r="J16080" s="4"/>
      <c r="K16080" s="4"/>
      <c r="L16080" s="4"/>
      <c r="M16080" s="4"/>
    </row>
    <row r="16081" spans="6:13" x14ac:dyDescent="0.2">
      <c r="F16081" s="4"/>
      <c r="G16081" s="4"/>
      <c r="H16081" s="4"/>
      <c r="I16081" s="4"/>
      <c r="J16081" s="4"/>
      <c r="K16081" s="4"/>
      <c r="L16081" s="4"/>
      <c r="M16081" s="4"/>
    </row>
    <row r="16082" spans="6:13" x14ac:dyDescent="0.2">
      <c r="F16082" s="4"/>
      <c r="G16082" s="4"/>
      <c r="H16082" s="4"/>
      <c r="I16082" s="4"/>
      <c r="J16082" s="4"/>
      <c r="K16082" s="4"/>
      <c r="L16082" s="4"/>
      <c r="M16082" s="4"/>
    </row>
    <row r="16083" spans="6:13" x14ac:dyDescent="0.2">
      <c r="F16083" s="4"/>
      <c r="G16083" s="4"/>
      <c r="H16083" s="4"/>
      <c r="I16083" s="4"/>
      <c r="J16083" s="4"/>
      <c r="K16083" s="4"/>
      <c r="L16083" s="4"/>
      <c r="M16083" s="4"/>
    </row>
    <row r="16084" spans="6:13" x14ac:dyDescent="0.2">
      <c r="F16084" s="4"/>
      <c r="G16084" s="4"/>
      <c r="H16084" s="4"/>
      <c r="I16084" s="4"/>
      <c r="J16084" s="4"/>
      <c r="K16084" s="4"/>
      <c r="L16084" s="4"/>
      <c r="M16084" s="4"/>
    </row>
    <row r="16085" spans="6:13" x14ac:dyDescent="0.2">
      <c r="F16085" s="4"/>
      <c r="G16085" s="4"/>
      <c r="H16085" s="4"/>
      <c r="I16085" s="4"/>
      <c r="J16085" s="4"/>
      <c r="K16085" s="4"/>
      <c r="L16085" s="4"/>
      <c r="M16085" s="4"/>
    </row>
    <row r="16086" spans="6:13" x14ac:dyDescent="0.2">
      <c r="F16086" s="4"/>
      <c r="G16086" s="4"/>
      <c r="H16086" s="4"/>
      <c r="I16086" s="4"/>
      <c r="J16086" s="4"/>
      <c r="K16086" s="4"/>
      <c r="L16086" s="4"/>
      <c r="M16086" s="4"/>
    </row>
    <row r="16087" spans="6:13" x14ac:dyDescent="0.2">
      <c r="F16087" s="4"/>
      <c r="G16087" s="4"/>
      <c r="H16087" s="4"/>
      <c r="I16087" s="4"/>
      <c r="J16087" s="4"/>
      <c r="K16087" s="4"/>
      <c r="L16087" s="4"/>
      <c r="M16087" s="4"/>
    </row>
    <row r="16088" spans="6:13" x14ac:dyDescent="0.2">
      <c r="F16088" s="4"/>
      <c r="G16088" s="4"/>
      <c r="H16088" s="4"/>
      <c r="I16088" s="4"/>
      <c r="J16088" s="4"/>
      <c r="K16088" s="4"/>
      <c r="L16088" s="4"/>
      <c r="M16088" s="4"/>
    </row>
    <row r="16089" spans="6:13" x14ac:dyDescent="0.2">
      <c r="F16089" s="4"/>
      <c r="G16089" s="4"/>
      <c r="H16089" s="4"/>
      <c r="I16089" s="4"/>
      <c r="J16089" s="4"/>
      <c r="K16089" s="4"/>
      <c r="L16089" s="4"/>
      <c r="M16089" s="4"/>
    </row>
    <row r="16090" spans="6:13" x14ac:dyDescent="0.2">
      <c r="F16090" s="4"/>
      <c r="G16090" s="4"/>
      <c r="H16090" s="4"/>
      <c r="I16090" s="4"/>
      <c r="J16090" s="4"/>
      <c r="K16090" s="4"/>
      <c r="L16090" s="4"/>
      <c r="M16090" s="4"/>
    </row>
    <row r="16091" spans="6:13" x14ac:dyDescent="0.2">
      <c r="F16091" s="4"/>
      <c r="G16091" s="4"/>
      <c r="H16091" s="4"/>
      <c r="I16091" s="4"/>
      <c r="J16091" s="4"/>
      <c r="K16091" s="4"/>
      <c r="L16091" s="4"/>
      <c r="M16091" s="4"/>
    </row>
    <row r="16092" spans="6:13" x14ac:dyDescent="0.2">
      <c r="F16092" s="4"/>
      <c r="G16092" s="4"/>
      <c r="H16092" s="4"/>
      <c r="I16092" s="4"/>
      <c r="J16092" s="4"/>
      <c r="K16092" s="4"/>
      <c r="L16092" s="4"/>
      <c r="M16092" s="4"/>
    </row>
    <row r="16093" spans="6:13" x14ac:dyDescent="0.2">
      <c r="F16093" s="4"/>
      <c r="G16093" s="4"/>
      <c r="H16093" s="4"/>
      <c r="I16093" s="4"/>
      <c r="J16093" s="4"/>
      <c r="K16093" s="4"/>
      <c r="L16093" s="4"/>
      <c r="M16093" s="4"/>
    </row>
    <row r="16094" spans="6:13" x14ac:dyDescent="0.2">
      <c r="F16094" s="4"/>
      <c r="G16094" s="4"/>
      <c r="H16094" s="4"/>
      <c r="I16094" s="4"/>
      <c r="J16094" s="4"/>
      <c r="K16094" s="4"/>
      <c r="L16094" s="4"/>
      <c r="M16094" s="4"/>
    </row>
    <row r="16095" spans="6:13" x14ac:dyDescent="0.2">
      <c r="F16095" s="4"/>
      <c r="G16095" s="4"/>
      <c r="H16095" s="4"/>
      <c r="I16095" s="4"/>
      <c r="J16095" s="4"/>
      <c r="K16095" s="4"/>
      <c r="L16095" s="4"/>
      <c r="M16095" s="4"/>
    </row>
    <row r="16096" spans="6:13" x14ac:dyDescent="0.2">
      <c r="F16096" s="4"/>
      <c r="G16096" s="4"/>
      <c r="H16096" s="4"/>
      <c r="I16096" s="4"/>
      <c r="J16096" s="4"/>
      <c r="K16096" s="4"/>
      <c r="L16096" s="4"/>
      <c r="M16096" s="4"/>
    </row>
    <row r="16097" spans="6:13" x14ac:dyDescent="0.2">
      <c r="F16097" s="4"/>
      <c r="G16097" s="4"/>
      <c r="H16097" s="4"/>
      <c r="I16097" s="4"/>
      <c r="J16097" s="4"/>
      <c r="K16097" s="4"/>
      <c r="L16097" s="4"/>
      <c r="M16097" s="4"/>
    </row>
    <row r="16098" spans="6:13" x14ac:dyDescent="0.2">
      <c r="F16098" s="4"/>
      <c r="G16098" s="4"/>
      <c r="H16098" s="4"/>
      <c r="I16098" s="4"/>
      <c r="J16098" s="4"/>
      <c r="K16098" s="4"/>
      <c r="L16098" s="4"/>
      <c r="M16098" s="4"/>
    </row>
    <row r="16099" spans="6:13" x14ac:dyDescent="0.2">
      <c r="F16099" s="4"/>
      <c r="G16099" s="4"/>
      <c r="H16099" s="4"/>
      <c r="I16099" s="4"/>
      <c r="J16099" s="4"/>
      <c r="K16099" s="4"/>
      <c r="L16099" s="4"/>
      <c r="M16099" s="4"/>
    </row>
    <row r="16100" spans="6:13" x14ac:dyDescent="0.2">
      <c r="F16100" s="4"/>
      <c r="G16100" s="4"/>
      <c r="H16100" s="4"/>
      <c r="I16100" s="4"/>
      <c r="J16100" s="4"/>
      <c r="K16100" s="4"/>
      <c r="L16100" s="4"/>
      <c r="M16100" s="4"/>
    </row>
    <row r="16101" spans="6:13" x14ac:dyDescent="0.2">
      <c r="F16101" s="4"/>
      <c r="G16101" s="4"/>
      <c r="H16101" s="4"/>
      <c r="I16101" s="4"/>
      <c r="J16101" s="4"/>
      <c r="K16101" s="4"/>
      <c r="L16101" s="4"/>
      <c r="M16101" s="4"/>
    </row>
    <row r="16102" spans="6:13" x14ac:dyDescent="0.2">
      <c r="F16102" s="4"/>
      <c r="G16102" s="4"/>
      <c r="H16102" s="4"/>
      <c r="I16102" s="4"/>
      <c r="J16102" s="4"/>
      <c r="K16102" s="4"/>
      <c r="L16102" s="4"/>
      <c r="M16102" s="4"/>
    </row>
    <row r="16103" spans="6:13" x14ac:dyDescent="0.2">
      <c r="F16103" s="4"/>
      <c r="G16103" s="4"/>
      <c r="H16103" s="4"/>
      <c r="I16103" s="4"/>
      <c r="J16103" s="4"/>
      <c r="K16103" s="4"/>
      <c r="L16103" s="4"/>
      <c r="M16103" s="4"/>
    </row>
    <row r="16104" spans="6:13" x14ac:dyDescent="0.2">
      <c r="F16104" s="4"/>
      <c r="G16104" s="4"/>
      <c r="H16104" s="4"/>
      <c r="I16104" s="4"/>
      <c r="J16104" s="4"/>
      <c r="K16104" s="4"/>
      <c r="L16104" s="4"/>
      <c r="M16104" s="4"/>
    </row>
    <row r="16105" spans="6:13" x14ac:dyDescent="0.2">
      <c r="F16105" s="4"/>
      <c r="G16105" s="4"/>
      <c r="H16105" s="4"/>
      <c r="I16105" s="4"/>
      <c r="J16105" s="4"/>
      <c r="K16105" s="4"/>
      <c r="L16105" s="4"/>
      <c r="M16105" s="4"/>
    </row>
    <row r="16106" spans="6:13" x14ac:dyDescent="0.2">
      <c r="F16106" s="4"/>
      <c r="G16106" s="4"/>
      <c r="H16106" s="4"/>
      <c r="I16106" s="4"/>
      <c r="J16106" s="4"/>
      <c r="K16106" s="4"/>
      <c r="L16106" s="4"/>
      <c r="M16106" s="4"/>
    </row>
    <row r="16107" spans="6:13" x14ac:dyDescent="0.2">
      <c r="F16107" s="4"/>
      <c r="G16107" s="4"/>
      <c r="H16107" s="4"/>
      <c r="I16107" s="4"/>
      <c r="J16107" s="4"/>
      <c r="K16107" s="4"/>
      <c r="L16107" s="4"/>
      <c r="M16107" s="4"/>
    </row>
    <row r="16108" spans="6:13" x14ac:dyDescent="0.2">
      <c r="F16108" s="4"/>
      <c r="G16108" s="4"/>
      <c r="H16108" s="4"/>
      <c r="I16108" s="4"/>
      <c r="J16108" s="4"/>
      <c r="K16108" s="4"/>
      <c r="L16108" s="4"/>
      <c r="M16108" s="4"/>
    </row>
    <row r="16109" spans="6:13" x14ac:dyDescent="0.2">
      <c r="F16109" s="4"/>
      <c r="G16109" s="4"/>
      <c r="H16109" s="4"/>
      <c r="I16109" s="4"/>
      <c r="J16109" s="4"/>
      <c r="K16109" s="4"/>
      <c r="L16109" s="4"/>
      <c r="M16109" s="4"/>
    </row>
    <row r="16110" spans="6:13" x14ac:dyDescent="0.2">
      <c r="F16110" s="4"/>
      <c r="G16110" s="4"/>
      <c r="H16110" s="4"/>
      <c r="I16110" s="4"/>
      <c r="J16110" s="4"/>
      <c r="K16110" s="4"/>
      <c r="L16110" s="4"/>
      <c r="M16110" s="4"/>
    </row>
    <row r="16111" spans="6:13" x14ac:dyDescent="0.2">
      <c r="F16111" s="4"/>
      <c r="G16111" s="4"/>
      <c r="H16111" s="4"/>
      <c r="I16111" s="4"/>
      <c r="J16111" s="4"/>
      <c r="K16111" s="4"/>
      <c r="L16111" s="4"/>
      <c r="M16111" s="4"/>
    </row>
    <row r="16112" spans="6:13" x14ac:dyDescent="0.2">
      <c r="F16112" s="4"/>
      <c r="G16112" s="4"/>
      <c r="H16112" s="4"/>
      <c r="I16112" s="4"/>
      <c r="J16112" s="4"/>
      <c r="K16112" s="4"/>
      <c r="L16112" s="4"/>
      <c r="M16112" s="4"/>
    </row>
    <row r="16113" spans="6:13" x14ac:dyDescent="0.2">
      <c r="F16113" s="4"/>
      <c r="G16113" s="4"/>
      <c r="H16113" s="4"/>
      <c r="I16113" s="4"/>
      <c r="J16113" s="4"/>
      <c r="K16113" s="4"/>
      <c r="L16113" s="4"/>
      <c r="M16113" s="4"/>
    </row>
    <row r="16114" spans="6:13" x14ac:dyDescent="0.2">
      <c r="F16114" s="4"/>
      <c r="G16114" s="4"/>
      <c r="H16114" s="4"/>
      <c r="I16114" s="4"/>
      <c r="J16114" s="4"/>
      <c r="K16114" s="4"/>
      <c r="L16114" s="4"/>
      <c r="M16114" s="4"/>
    </row>
    <row r="16115" spans="6:13" x14ac:dyDescent="0.2">
      <c r="F16115" s="4"/>
      <c r="G16115" s="4"/>
      <c r="H16115" s="4"/>
      <c r="I16115" s="4"/>
      <c r="J16115" s="4"/>
      <c r="K16115" s="4"/>
      <c r="L16115" s="4"/>
      <c r="M16115" s="4"/>
    </row>
    <row r="16116" spans="6:13" x14ac:dyDescent="0.2">
      <c r="F16116" s="4"/>
      <c r="G16116" s="4"/>
      <c r="H16116" s="4"/>
      <c r="I16116" s="4"/>
      <c r="J16116" s="4"/>
      <c r="K16116" s="4"/>
      <c r="L16116" s="4"/>
      <c r="M16116" s="4"/>
    </row>
    <row r="16117" spans="6:13" x14ac:dyDescent="0.2">
      <c r="F16117" s="4"/>
      <c r="G16117" s="4"/>
      <c r="H16117" s="4"/>
      <c r="I16117" s="4"/>
      <c r="J16117" s="4"/>
      <c r="K16117" s="4"/>
      <c r="L16117" s="4"/>
      <c r="M16117" s="4"/>
    </row>
    <row r="16118" spans="6:13" x14ac:dyDescent="0.2">
      <c r="F16118" s="4"/>
      <c r="G16118" s="4"/>
      <c r="H16118" s="4"/>
      <c r="I16118" s="4"/>
      <c r="J16118" s="4"/>
      <c r="K16118" s="4"/>
      <c r="L16118" s="4"/>
      <c r="M16118" s="4"/>
    </row>
    <row r="16119" spans="6:13" x14ac:dyDescent="0.2">
      <c r="F16119" s="4"/>
      <c r="G16119" s="4"/>
      <c r="H16119" s="4"/>
      <c r="I16119" s="4"/>
      <c r="J16119" s="4"/>
      <c r="K16119" s="4"/>
      <c r="L16119" s="4"/>
      <c r="M16119" s="4"/>
    </row>
    <row r="16120" spans="6:13" x14ac:dyDescent="0.2">
      <c r="F16120" s="4"/>
      <c r="G16120" s="4"/>
      <c r="H16120" s="4"/>
      <c r="I16120" s="4"/>
      <c r="J16120" s="4"/>
      <c r="K16120" s="4"/>
      <c r="L16120" s="4"/>
      <c r="M16120" s="4"/>
    </row>
    <row r="16121" spans="6:13" x14ac:dyDescent="0.2">
      <c r="F16121" s="4"/>
      <c r="G16121" s="4"/>
      <c r="H16121" s="4"/>
      <c r="I16121" s="4"/>
      <c r="J16121" s="4"/>
      <c r="K16121" s="4"/>
      <c r="L16121" s="4"/>
      <c r="M16121" s="4"/>
    </row>
    <row r="16122" spans="6:13" x14ac:dyDescent="0.2">
      <c r="F16122" s="4"/>
      <c r="G16122" s="4"/>
      <c r="H16122" s="4"/>
      <c r="I16122" s="4"/>
      <c r="J16122" s="4"/>
      <c r="K16122" s="4"/>
      <c r="L16122" s="4"/>
      <c r="M16122" s="4"/>
    </row>
    <row r="16123" spans="6:13" x14ac:dyDescent="0.2">
      <c r="F16123" s="4"/>
      <c r="G16123" s="4"/>
      <c r="H16123" s="4"/>
      <c r="I16123" s="4"/>
      <c r="J16123" s="4"/>
      <c r="K16123" s="4"/>
      <c r="L16123" s="4"/>
      <c r="M16123" s="4"/>
    </row>
    <row r="16124" spans="6:13" x14ac:dyDescent="0.2">
      <c r="F16124" s="4"/>
      <c r="G16124" s="4"/>
      <c r="H16124" s="4"/>
      <c r="I16124" s="4"/>
      <c r="J16124" s="4"/>
      <c r="K16124" s="4"/>
      <c r="L16124" s="4"/>
      <c r="M16124" s="4"/>
    </row>
    <row r="16125" spans="6:13" x14ac:dyDescent="0.2">
      <c r="F16125" s="4"/>
      <c r="G16125" s="4"/>
      <c r="H16125" s="4"/>
      <c r="I16125" s="4"/>
      <c r="J16125" s="4"/>
      <c r="K16125" s="4"/>
      <c r="L16125" s="4"/>
      <c r="M16125" s="4"/>
    </row>
    <row r="16126" spans="6:13" x14ac:dyDescent="0.2">
      <c r="F16126" s="4"/>
      <c r="G16126" s="4"/>
      <c r="H16126" s="4"/>
      <c r="I16126" s="4"/>
      <c r="J16126" s="4"/>
      <c r="K16126" s="4"/>
      <c r="L16126" s="4"/>
      <c r="M16126" s="4"/>
    </row>
    <row r="16127" spans="6:13" x14ac:dyDescent="0.2">
      <c r="F16127" s="4"/>
      <c r="G16127" s="4"/>
      <c r="H16127" s="4"/>
      <c r="I16127" s="4"/>
      <c r="J16127" s="4"/>
      <c r="K16127" s="4"/>
      <c r="L16127" s="4"/>
      <c r="M16127" s="4"/>
    </row>
    <row r="16128" spans="6:13" x14ac:dyDescent="0.2">
      <c r="F16128" s="4"/>
      <c r="G16128" s="4"/>
      <c r="H16128" s="4"/>
      <c r="I16128" s="4"/>
      <c r="J16128" s="4"/>
      <c r="K16128" s="4"/>
      <c r="L16128" s="4"/>
      <c r="M16128" s="4"/>
    </row>
    <row r="16129" spans="6:13" x14ac:dyDescent="0.2">
      <c r="F16129" s="4"/>
      <c r="G16129" s="4"/>
      <c r="H16129" s="4"/>
      <c r="I16129" s="4"/>
      <c r="J16129" s="4"/>
      <c r="K16129" s="4"/>
      <c r="L16129" s="4"/>
      <c r="M16129" s="4"/>
    </row>
    <row r="16130" spans="6:13" x14ac:dyDescent="0.2">
      <c r="F16130" s="4"/>
      <c r="G16130" s="4"/>
      <c r="H16130" s="4"/>
      <c r="I16130" s="4"/>
      <c r="J16130" s="4"/>
      <c r="K16130" s="4"/>
      <c r="L16130" s="4"/>
      <c r="M16130" s="4"/>
    </row>
    <row r="16131" spans="6:13" x14ac:dyDescent="0.2">
      <c r="F16131" s="4"/>
      <c r="G16131" s="4"/>
      <c r="H16131" s="4"/>
      <c r="I16131" s="4"/>
      <c r="J16131" s="4"/>
      <c r="K16131" s="4"/>
      <c r="L16131" s="4"/>
      <c r="M16131" s="4"/>
    </row>
    <row r="16132" spans="6:13" x14ac:dyDescent="0.2">
      <c r="F16132" s="4"/>
      <c r="G16132" s="4"/>
      <c r="H16132" s="4"/>
      <c r="I16132" s="4"/>
      <c r="J16132" s="4"/>
      <c r="K16132" s="4"/>
      <c r="L16132" s="4"/>
      <c r="M16132" s="4"/>
    </row>
    <row r="16133" spans="6:13" x14ac:dyDescent="0.2">
      <c r="F16133" s="4"/>
      <c r="G16133" s="4"/>
      <c r="H16133" s="4"/>
      <c r="I16133" s="4"/>
      <c r="J16133" s="4"/>
      <c r="K16133" s="4"/>
      <c r="L16133" s="4"/>
      <c r="M16133" s="4"/>
    </row>
    <row r="16134" spans="6:13" x14ac:dyDescent="0.2">
      <c r="F16134" s="4"/>
      <c r="G16134" s="4"/>
      <c r="H16134" s="4"/>
      <c r="I16134" s="4"/>
      <c r="J16134" s="4"/>
      <c r="K16134" s="4"/>
      <c r="L16134" s="4"/>
      <c r="M16134" s="4"/>
    </row>
    <row r="16135" spans="6:13" x14ac:dyDescent="0.2">
      <c r="F16135" s="4"/>
      <c r="G16135" s="4"/>
      <c r="H16135" s="4"/>
      <c r="I16135" s="4"/>
      <c r="J16135" s="4"/>
      <c r="K16135" s="4"/>
      <c r="L16135" s="4"/>
      <c r="M16135" s="4"/>
    </row>
    <row r="16136" spans="6:13" x14ac:dyDescent="0.2">
      <c r="F16136" s="4"/>
      <c r="G16136" s="4"/>
      <c r="H16136" s="4"/>
      <c r="I16136" s="4"/>
      <c r="J16136" s="4"/>
      <c r="K16136" s="4"/>
      <c r="L16136" s="4"/>
      <c r="M16136" s="4"/>
    </row>
    <row r="16137" spans="6:13" x14ac:dyDescent="0.2">
      <c r="F16137" s="4"/>
      <c r="G16137" s="4"/>
      <c r="H16137" s="4"/>
      <c r="I16137" s="4"/>
      <c r="J16137" s="4"/>
      <c r="K16137" s="4"/>
      <c r="L16137" s="4"/>
      <c r="M16137" s="4"/>
    </row>
    <row r="16138" spans="6:13" x14ac:dyDescent="0.2">
      <c r="F16138" s="4"/>
      <c r="G16138" s="4"/>
      <c r="H16138" s="4"/>
      <c r="I16138" s="4"/>
      <c r="J16138" s="4"/>
      <c r="K16138" s="4"/>
      <c r="L16138" s="4"/>
      <c r="M16138" s="4"/>
    </row>
    <row r="16139" spans="6:13" x14ac:dyDescent="0.2">
      <c r="F16139" s="4"/>
      <c r="G16139" s="4"/>
      <c r="H16139" s="4"/>
      <c r="I16139" s="4"/>
      <c r="J16139" s="4"/>
      <c r="K16139" s="4"/>
      <c r="L16139" s="4"/>
      <c r="M16139" s="4"/>
    </row>
    <row r="16140" spans="6:13" x14ac:dyDescent="0.2">
      <c r="F16140" s="4"/>
      <c r="G16140" s="4"/>
      <c r="H16140" s="4"/>
      <c r="I16140" s="4"/>
      <c r="J16140" s="4"/>
      <c r="K16140" s="4"/>
      <c r="L16140" s="4"/>
      <c r="M16140" s="4"/>
    </row>
    <row r="16141" spans="6:13" x14ac:dyDescent="0.2">
      <c r="F16141" s="4"/>
      <c r="G16141" s="4"/>
      <c r="H16141" s="4"/>
      <c r="I16141" s="4"/>
      <c r="J16141" s="4"/>
      <c r="K16141" s="4"/>
      <c r="L16141" s="4"/>
      <c r="M16141" s="4"/>
    </row>
    <row r="16142" spans="6:13" x14ac:dyDescent="0.2">
      <c r="F16142" s="4"/>
      <c r="G16142" s="4"/>
      <c r="H16142" s="4"/>
      <c r="I16142" s="4"/>
      <c r="J16142" s="4"/>
      <c r="K16142" s="4"/>
      <c r="L16142" s="4"/>
      <c r="M16142" s="4"/>
    </row>
    <row r="16143" spans="6:13" x14ac:dyDescent="0.2">
      <c r="F16143" s="4"/>
      <c r="G16143" s="4"/>
      <c r="H16143" s="4"/>
      <c r="I16143" s="4"/>
      <c r="J16143" s="4"/>
      <c r="K16143" s="4"/>
      <c r="L16143" s="4"/>
      <c r="M16143" s="4"/>
    </row>
    <row r="16144" spans="6:13" x14ac:dyDescent="0.2">
      <c r="F16144" s="4"/>
      <c r="G16144" s="4"/>
      <c r="H16144" s="4"/>
      <c r="I16144" s="4"/>
      <c r="J16144" s="4"/>
      <c r="K16144" s="4"/>
      <c r="L16144" s="4"/>
      <c r="M16144" s="4"/>
    </row>
    <row r="16145" spans="6:13" x14ac:dyDescent="0.2">
      <c r="F16145" s="4"/>
      <c r="G16145" s="4"/>
      <c r="H16145" s="4"/>
      <c r="I16145" s="4"/>
      <c r="J16145" s="4"/>
      <c r="K16145" s="4"/>
      <c r="L16145" s="4"/>
      <c r="M16145" s="4"/>
    </row>
    <row r="16146" spans="6:13" x14ac:dyDescent="0.2">
      <c r="F16146" s="4"/>
      <c r="G16146" s="4"/>
      <c r="H16146" s="4"/>
      <c r="I16146" s="4"/>
      <c r="J16146" s="4"/>
      <c r="K16146" s="4"/>
      <c r="L16146" s="4"/>
      <c r="M16146" s="4"/>
    </row>
    <row r="16147" spans="6:13" x14ac:dyDescent="0.2">
      <c r="F16147" s="4"/>
      <c r="G16147" s="4"/>
      <c r="H16147" s="4"/>
      <c r="I16147" s="4"/>
      <c r="J16147" s="4"/>
      <c r="K16147" s="4"/>
      <c r="L16147" s="4"/>
      <c r="M16147" s="4"/>
    </row>
    <row r="16148" spans="6:13" x14ac:dyDescent="0.2">
      <c r="F16148" s="4"/>
      <c r="G16148" s="4"/>
      <c r="H16148" s="4"/>
      <c r="I16148" s="4"/>
      <c r="J16148" s="4"/>
      <c r="K16148" s="4"/>
      <c r="L16148" s="4"/>
      <c r="M16148" s="4"/>
    </row>
    <row r="16149" spans="6:13" x14ac:dyDescent="0.2">
      <c r="F16149" s="4"/>
      <c r="G16149" s="4"/>
      <c r="H16149" s="4"/>
      <c r="I16149" s="4"/>
      <c r="J16149" s="4"/>
      <c r="K16149" s="4"/>
      <c r="L16149" s="4"/>
      <c r="M16149" s="4"/>
    </row>
    <row r="16150" spans="6:13" x14ac:dyDescent="0.2">
      <c r="F16150" s="4"/>
      <c r="G16150" s="4"/>
      <c r="H16150" s="4"/>
      <c r="I16150" s="4"/>
      <c r="J16150" s="4"/>
      <c r="K16150" s="4"/>
      <c r="L16150" s="4"/>
      <c r="M16150" s="4"/>
    </row>
    <row r="16151" spans="6:13" x14ac:dyDescent="0.2">
      <c r="F16151" s="4"/>
      <c r="G16151" s="4"/>
      <c r="H16151" s="4"/>
      <c r="I16151" s="4"/>
      <c r="J16151" s="4"/>
      <c r="K16151" s="4"/>
      <c r="L16151" s="4"/>
      <c r="M16151" s="4"/>
    </row>
    <row r="16152" spans="6:13" x14ac:dyDescent="0.2">
      <c r="F16152" s="4"/>
      <c r="G16152" s="4"/>
      <c r="H16152" s="4"/>
      <c r="I16152" s="4"/>
      <c r="J16152" s="4"/>
      <c r="K16152" s="4"/>
      <c r="L16152" s="4"/>
      <c r="M16152" s="4"/>
    </row>
    <row r="16153" spans="6:13" x14ac:dyDescent="0.2">
      <c r="F16153" s="4"/>
      <c r="G16153" s="4"/>
      <c r="H16153" s="4"/>
      <c r="I16153" s="4"/>
      <c r="J16153" s="4"/>
      <c r="K16153" s="4"/>
      <c r="L16153" s="4"/>
      <c r="M16153" s="4"/>
    </row>
    <row r="16154" spans="6:13" x14ac:dyDescent="0.2">
      <c r="F16154" s="4"/>
      <c r="G16154" s="4"/>
      <c r="H16154" s="4"/>
      <c r="I16154" s="4"/>
      <c r="J16154" s="4"/>
      <c r="K16154" s="4"/>
      <c r="L16154" s="4"/>
      <c r="M16154" s="4"/>
    </row>
    <row r="16155" spans="6:13" x14ac:dyDescent="0.2">
      <c r="F16155" s="4"/>
      <c r="G16155" s="4"/>
      <c r="H16155" s="4"/>
      <c r="I16155" s="4"/>
      <c r="J16155" s="4"/>
      <c r="K16155" s="4"/>
      <c r="L16155" s="4"/>
      <c r="M16155" s="4"/>
    </row>
    <row r="16156" spans="6:13" x14ac:dyDescent="0.2">
      <c r="F16156" s="4"/>
      <c r="G16156" s="4"/>
      <c r="H16156" s="4"/>
      <c r="I16156" s="4"/>
      <c r="J16156" s="4"/>
      <c r="K16156" s="4"/>
      <c r="L16156" s="4"/>
      <c r="M16156" s="4"/>
    </row>
    <row r="16157" spans="6:13" x14ac:dyDescent="0.2">
      <c r="F16157" s="4"/>
      <c r="G16157" s="4"/>
      <c r="H16157" s="4"/>
      <c r="I16157" s="4"/>
      <c r="J16157" s="4"/>
      <c r="K16157" s="4"/>
      <c r="L16157" s="4"/>
      <c r="M16157" s="4"/>
    </row>
    <row r="16158" spans="6:13" x14ac:dyDescent="0.2">
      <c r="F16158" s="4"/>
      <c r="G16158" s="4"/>
      <c r="H16158" s="4"/>
      <c r="I16158" s="4"/>
      <c r="J16158" s="4"/>
      <c r="K16158" s="4"/>
      <c r="L16158" s="4"/>
      <c r="M16158" s="4"/>
    </row>
    <row r="16159" spans="6:13" x14ac:dyDescent="0.2">
      <c r="F16159" s="4"/>
      <c r="G16159" s="4"/>
      <c r="H16159" s="4"/>
      <c r="I16159" s="4"/>
      <c r="J16159" s="4"/>
      <c r="K16159" s="4"/>
      <c r="L16159" s="4"/>
      <c r="M16159" s="4"/>
    </row>
    <row r="16160" spans="6:13" x14ac:dyDescent="0.2">
      <c r="F16160" s="4"/>
      <c r="G16160" s="4"/>
      <c r="H16160" s="4"/>
      <c r="I16160" s="4"/>
      <c r="J16160" s="4"/>
      <c r="K16160" s="4"/>
      <c r="L16160" s="4"/>
      <c r="M16160" s="4"/>
    </row>
    <row r="16161" spans="6:13" x14ac:dyDescent="0.2">
      <c r="F16161" s="4"/>
      <c r="G16161" s="4"/>
      <c r="H16161" s="4"/>
      <c r="I16161" s="4"/>
      <c r="J16161" s="4"/>
      <c r="K16161" s="4"/>
      <c r="L16161" s="4"/>
      <c r="M16161" s="4"/>
    </row>
    <row r="16162" spans="6:13" x14ac:dyDescent="0.2">
      <c r="F16162" s="4"/>
      <c r="G16162" s="4"/>
      <c r="H16162" s="4"/>
      <c r="I16162" s="4"/>
      <c r="J16162" s="4"/>
      <c r="K16162" s="4"/>
      <c r="L16162" s="4"/>
      <c r="M16162" s="4"/>
    </row>
    <row r="16163" spans="6:13" x14ac:dyDescent="0.2">
      <c r="F16163" s="4"/>
      <c r="G16163" s="4"/>
      <c r="H16163" s="4"/>
      <c r="I16163" s="4"/>
      <c r="J16163" s="4"/>
      <c r="K16163" s="4"/>
      <c r="L16163" s="4"/>
      <c r="M16163" s="4"/>
    </row>
    <row r="16164" spans="6:13" x14ac:dyDescent="0.2">
      <c r="F16164" s="4"/>
      <c r="G16164" s="4"/>
      <c r="H16164" s="4"/>
      <c r="I16164" s="4"/>
      <c r="J16164" s="4"/>
      <c r="K16164" s="4"/>
      <c r="L16164" s="4"/>
      <c r="M16164" s="4"/>
    </row>
    <row r="16165" spans="6:13" x14ac:dyDescent="0.2">
      <c r="F16165" s="4"/>
      <c r="G16165" s="4"/>
      <c r="H16165" s="4"/>
      <c r="I16165" s="4"/>
      <c r="J16165" s="4"/>
      <c r="K16165" s="4"/>
      <c r="L16165" s="4"/>
      <c r="M16165" s="4"/>
    </row>
    <row r="16166" spans="6:13" x14ac:dyDescent="0.2">
      <c r="F16166" s="4"/>
      <c r="G16166" s="4"/>
      <c r="H16166" s="4"/>
      <c r="I16166" s="4"/>
      <c r="J16166" s="4"/>
      <c r="K16166" s="4"/>
      <c r="L16166" s="4"/>
      <c r="M16166" s="4"/>
    </row>
    <row r="16167" spans="6:13" x14ac:dyDescent="0.2">
      <c r="F16167" s="4"/>
      <c r="G16167" s="4"/>
      <c r="H16167" s="4"/>
      <c r="I16167" s="4"/>
      <c r="J16167" s="4"/>
      <c r="K16167" s="4"/>
      <c r="L16167" s="4"/>
      <c r="M16167" s="4"/>
    </row>
    <row r="16168" spans="6:13" x14ac:dyDescent="0.2">
      <c r="F16168" s="4"/>
      <c r="G16168" s="4"/>
      <c r="H16168" s="4"/>
      <c r="I16168" s="4"/>
      <c r="J16168" s="4"/>
      <c r="K16168" s="4"/>
      <c r="L16168" s="4"/>
      <c r="M16168" s="4"/>
    </row>
    <row r="16169" spans="6:13" x14ac:dyDescent="0.2">
      <c r="F16169" s="4"/>
      <c r="G16169" s="4"/>
      <c r="H16169" s="4"/>
      <c r="I16169" s="4"/>
      <c r="J16169" s="4"/>
      <c r="K16169" s="4"/>
      <c r="L16169" s="4"/>
      <c r="M16169" s="4"/>
    </row>
    <row r="16170" spans="6:13" x14ac:dyDescent="0.2">
      <c r="F16170" s="4"/>
      <c r="G16170" s="4"/>
      <c r="H16170" s="4"/>
      <c r="I16170" s="4"/>
      <c r="J16170" s="4"/>
      <c r="K16170" s="4"/>
      <c r="L16170" s="4"/>
      <c r="M16170" s="4"/>
    </row>
    <row r="16171" spans="6:13" x14ac:dyDescent="0.2">
      <c r="F16171" s="4"/>
      <c r="G16171" s="4"/>
      <c r="H16171" s="4"/>
      <c r="I16171" s="4"/>
      <c r="J16171" s="4"/>
      <c r="K16171" s="4"/>
      <c r="L16171" s="4"/>
      <c r="M16171" s="4"/>
    </row>
    <row r="16172" spans="6:13" x14ac:dyDescent="0.2">
      <c r="F16172" s="4"/>
      <c r="G16172" s="4"/>
      <c r="H16172" s="4"/>
      <c r="I16172" s="4"/>
      <c r="J16172" s="4"/>
      <c r="K16172" s="4"/>
      <c r="L16172" s="4"/>
      <c r="M16172" s="4"/>
    </row>
    <row r="16173" spans="6:13" x14ac:dyDescent="0.2">
      <c r="F16173" s="4"/>
      <c r="G16173" s="4"/>
      <c r="H16173" s="4"/>
      <c r="I16173" s="4"/>
      <c r="J16173" s="4"/>
      <c r="K16173" s="4"/>
      <c r="L16173" s="4"/>
      <c r="M16173" s="4"/>
    </row>
    <row r="16174" spans="6:13" x14ac:dyDescent="0.2">
      <c r="F16174" s="4"/>
      <c r="G16174" s="4"/>
      <c r="H16174" s="4"/>
      <c r="I16174" s="4"/>
      <c r="J16174" s="4"/>
      <c r="K16174" s="4"/>
      <c r="L16174" s="4"/>
      <c r="M16174" s="4"/>
    </row>
    <row r="16175" spans="6:13" x14ac:dyDescent="0.2">
      <c r="F16175" s="4"/>
      <c r="G16175" s="4"/>
      <c r="H16175" s="4"/>
      <c r="I16175" s="4"/>
      <c r="J16175" s="4"/>
      <c r="K16175" s="4"/>
      <c r="L16175" s="4"/>
      <c r="M16175" s="4"/>
    </row>
    <row r="16176" spans="6:13" x14ac:dyDescent="0.2">
      <c r="F16176" s="4"/>
      <c r="G16176" s="4"/>
      <c r="H16176" s="4"/>
      <c r="I16176" s="4"/>
      <c r="J16176" s="4"/>
      <c r="K16176" s="4"/>
      <c r="L16176" s="4"/>
      <c r="M16176" s="4"/>
    </row>
    <row r="16177" spans="6:13" x14ac:dyDescent="0.2">
      <c r="F16177" s="4"/>
      <c r="G16177" s="4"/>
      <c r="H16177" s="4"/>
      <c r="I16177" s="4"/>
      <c r="J16177" s="4"/>
      <c r="K16177" s="4"/>
      <c r="L16177" s="4"/>
      <c r="M16177" s="4"/>
    </row>
    <row r="16178" spans="6:13" x14ac:dyDescent="0.2">
      <c r="F16178" s="4"/>
      <c r="G16178" s="4"/>
      <c r="H16178" s="4"/>
      <c r="I16178" s="4"/>
      <c r="J16178" s="4"/>
      <c r="K16178" s="4"/>
      <c r="L16178" s="4"/>
      <c r="M16178" s="4"/>
    </row>
    <row r="16179" spans="6:13" x14ac:dyDescent="0.2">
      <c r="F16179" s="4"/>
      <c r="G16179" s="4"/>
      <c r="H16179" s="4"/>
      <c r="I16179" s="4"/>
      <c r="J16179" s="4"/>
      <c r="K16179" s="4"/>
      <c r="L16179" s="4"/>
      <c r="M16179" s="4"/>
    </row>
    <row r="16180" spans="6:13" x14ac:dyDescent="0.2">
      <c r="F16180" s="4"/>
      <c r="G16180" s="4"/>
      <c r="H16180" s="4"/>
      <c r="I16180" s="4"/>
      <c r="J16180" s="4"/>
      <c r="K16180" s="4"/>
      <c r="L16180" s="4"/>
      <c r="M16180" s="4"/>
    </row>
    <row r="16181" spans="6:13" x14ac:dyDescent="0.2">
      <c r="F16181" s="4"/>
      <c r="G16181" s="4"/>
      <c r="H16181" s="4"/>
      <c r="I16181" s="4"/>
      <c r="J16181" s="4"/>
      <c r="K16181" s="4"/>
      <c r="L16181" s="4"/>
      <c r="M16181" s="4"/>
    </row>
    <row r="16182" spans="6:13" x14ac:dyDescent="0.2">
      <c r="F16182" s="4"/>
      <c r="G16182" s="4"/>
      <c r="H16182" s="4"/>
      <c r="I16182" s="4"/>
      <c r="J16182" s="4"/>
      <c r="K16182" s="4"/>
      <c r="L16182" s="4"/>
      <c r="M16182" s="4"/>
    </row>
    <row r="16183" spans="6:13" x14ac:dyDescent="0.2">
      <c r="F16183" s="4"/>
      <c r="G16183" s="4"/>
      <c r="H16183" s="4"/>
      <c r="I16183" s="4"/>
      <c r="J16183" s="4"/>
      <c r="K16183" s="4"/>
      <c r="L16183" s="4"/>
      <c r="M16183" s="4"/>
    </row>
    <row r="16184" spans="6:13" x14ac:dyDescent="0.2">
      <c r="F16184" s="4"/>
      <c r="G16184" s="4"/>
      <c r="H16184" s="4"/>
      <c r="I16184" s="4"/>
      <c r="J16184" s="4"/>
      <c r="K16184" s="4"/>
      <c r="L16184" s="4"/>
      <c r="M16184" s="4"/>
    </row>
    <row r="16185" spans="6:13" x14ac:dyDescent="0.2">
      <c r="F16185" s="4"/>
      <c r="G16185" s="4"/>
      <c r="H16185" s="4"/>
      <c r="I16185" s="4"/>
      <c r="J16185" s="4"/>
      <c r="K16185" s="4"/>
      <c r="L16185" s="4"/>
      <c r="M16185" s="4"/>
    </row>
    <row r="16186" spans="6:13" x14ac:dyDescent="0.2">
      <c r="F16186" s="4"/>
      <c r="G16186" s="4"/>
      <c r="H16186" s="4"/>
      <c r="I16186" s="4"/>
      <c r="J16186" s="4"/>
      <c r="K16186" s="4"/>
      <c r="L16186" s="4"/>
      <c r="M16186" s="4"/>
    </row>
    <row r="16187" spans="6:13" x14ac:dyDescent="0.2">
      <c r="F16187" s="4"/>
      <c r="G16187" s="4"/>
      <c r="H16187" s="4"/>
      <c r="I16187" s="4"/>
      <c r="J16187" s="4"/>
      <c r="K16187" s="4"/>
      <c r="L16187" s="4"/>
      <c r="M16187" s="4"/>
    </row>
    <row r="16188" spans="6:13" x14ac:dyDescent="0.2">
      <c r="F16188" s="4"/>
      <c r="G16188" s="4"/>
      <c r="H16188" s="4"/>
      <c r="I16188" s="4"/>
      <c r="J16188" s="4"/>
      <c r="K16188" s="4"/>
      <c r="L16188" s="4"/>
      <c r="M16188" s="4"/>
    </row>
    <row r="16189" spans="6:13" x14ac:dyDescent="0.2">
      <c r="F16189" s="4"/>
      <c r="G16189" s="4"/>
      <c r="H16189" s="4"/>
      <c r="I16189" s="4"/>
      <c r="J16189" s="4"/>
      <c r="K16189" s="4"/>
      <c r="L16189" s="4"/>
      <c r="M16189" s="4"/>
    </row>
    <row r="16190" spans="6:13" x14ac:dyDescent="0.2">
      <c r="F16190" s="4"/>
      <c r="G16190" s="4"/>
      <c r="H16190" s="4"/>
      <c r="I16190" s="4"/>
      <c r="J16190" s="4"/>
      <c r="K16190" s="4"/>
      <c r="L16190" s="4"/>
      <c r="M16190" s="4"/>
    </row>
    <row r="16191" spans="6:13" x14ac:dyDescent="0.2">
      <c r="F16191" s="4"/>
      <c r="G16191" s="4"/>
      <c r="H16191" s="4"/>
      <c r="I16191" s="4"/>
      <c r="J16191" s="4"/>
      <c r="K16191" s="4"/>
      <c r="L16191" s="4"/>
      <c r="M16191" s="4"/>
    </row>
    <row r="16192" spans="6:13" x14ac:dyDescent="0.2">
      <c r="F16192" s="4"/>
      <c r="G16192" s="4"/>
      <c r="H16192" s="4"/>
      <c r="I16192" s="4"/>
      <c r="J16192" s="4"/>
      <c r="K16192" s="4"/>
      <c r="L16192" s="4"/>
      <c r="M16192" s="4"/>
    </row>
    <row r="16193" spans="6:13" x14ac:dyDescent="0.2">
      <c r="F16193" s="4"/>
      <c r="G16193" s="4"/>
      <c r="H16193" s="4"/>
      <c r="I16193" s="4"/>
      <c r="J16193" s="4"/>
      <c r="K16193" s="4"/>
      <c r="L16193" s="4"/>
      <c r="M16193" s="4"/>
    </row>
    <row r="16194" spans="6:13" x14ac:dyDescent="0.2">
      <c r="F16194" s="4"/>
      <c r="G16194" s="4"/>
      <c r="H16194" s="4"/>
      <c r="I16194" s="4"/>
      <c r="J16194" s="4"/>
      <c r="K16194" s="4"/>
      <c r="L16194" s="4"/>
      <c r="M16194" s="4"/>
    </row>
    <row r="16195" spans="6:13" x14ac:dyDescent="0.2">
      <c r="F16195" s="4"/>
      <c r="G16195" s="4"/>
      <c r="H16195" s="4"/>
      <c r="I16195" s="4"/>
      <c r="J16195" s="4"/>
      <c r="K16195" s="4"/>
      <c r="L16195" s="4"/>
      <c r="M16195" s="4"/>
    </row>
    <row r="16196" spans="6:13" x14ac:dyDescent="0.2">
      <c r="F16196" s="4"/>
      <c r="G16196" s="4"/>
      <c r="H16196" s="4"/>
      <c r="I16196" s="4"/>
      <c r="J16196" s="4"/>
      <c r="K16196" s="4"/>
      <c r="L16196" s="4"/>
      <c r="M16196" s="4"/>
    </row>
    <row r="16197" spans="6:13" x14ac:dyDescent="0.2">
      <c r="F16197" s="4"/>
      <c r="G16197" s="4"/>
      <c r="H16197" s="4"/>
      <c r="I16197" s="4"/>
      <c r="J16197" s="4"/>
      <c r="K16197" s="4"/>
      <c r="L16197" s="4"/>
      <c r="M16197" s="4"/>
    </row>
    <row r="16198" spans="6:13" x14ac:dyDescent="0.2">
      <c r="F16198" s="4"/>
      <c r="G16198" s="4"/>
      <c r="H16198" s="4"/>
      <c r="I16198" s="4"/>
      <c r="J16198" s="4"/>
      <c r="K16198" s="4"/>
      <c r="L16198" s="4"/>
      <c r="M16198" s="4"/>
    </row>
    <row r="16199" spans="6:13" x14ac:dyDescent="0.2">
      <c r="F16199" s="4"/>
      <c r="G16199" s="4"/>
      <c r="H16199" s="4"/>
      <c r="I16199" s="4"/>
      <c r="J16199" s="4"/>
      <c r="K16199" s="4"/>
      <c r="L16199" s="4"/>
      <c r="M16199" s="4"/>
    </row>
    <row r="16200" spans="6:13" x14ac:dyDescent="0.2">
      <c r="F16200" s="4"/>
      <c r="G16200" s="4"/>
      <c r="H16200" s="4"/>
      <c r="I16200" s="4"/>
      <c r="J16200" s="4"/>
      <c r="K16200" s="4"/>
      <c r="L16200" s="4"/>
      <c r="M16200" s="4"/>
    </row>
    <row r="16201" spans="6:13" x14ac:dyDescent="0.2">
      <c r="F16201" s="4"/>
      <c r="G16201" s="4"/>
      <c r="H16201" s="4"/>
      <c r="I16201" s="4"/>
      <c r="J16201" s="4"/>
      <c r="K16201" s="4"/>
      <c r="L16201" s="4"/>
      <c r="M16201" s="4"/>
    </row>
    <row r="16202" spans="6:13" x14ac:dyDescent="0.2">
      <c r="F16202" s="4"/>
      <c r="G16202" s="4"/>
      <c r="H16202" s="4"/>
      <c r="I16202" s="4"/>
      <c r="J16202" s="4"/>
      <c r="K16202" s="4"/>
      <c r="L16202" s="4"/>
      <c r="M16202" s="4"/>
    </row>
    <row r="16203" spans="6:13" x14ac:dyDescent="0.2">
      <c r="F16203" s="4"/>
      <c r="G16203" s="4"/>
      <c r="H16203" s="4"/>
      <c r="I16203" s="4"/>
      <c r="J16203" s="4"/>
      <c r="K16203" s="4"/>
      <c r="L16203" s="4"/>
      <c r="M16203" s="4"/>
    </row>
    <row r="16204" spans="6:13" x14ac:dyDescent="0.2">
      <c r="F16204" s="4"/>
      <c r="G16204" s="4"/>
      <c r="H16204" s="4"/>
      <c r="I16204" s="4"/>
      <c r="J16204" s="4"/>
      <c r="K16204" s="4"/>
      <c r="L16204" s="4"/>
      <c r="M16204" s="4"/>
    </row>
    <row r="16205" spans="6:13" x14ac:dyDescent="0.2">
      <c r="F16205" s="4"/>
      <c r="G16205" s="4"/>
      <c r="H16205" s="4"/>
      <c r="I16205" s="4"/>
      <c r="J16205" s="4"/>
      <c r="K16205" s="4"/>
      <c r="L16205" s="4"/>
      <c r="M16205" s="4"/>
    </row>
    <row r="16206" spans="6:13" x14ac:dyDescent="0.2">
      <c r="F16206" s="4"/>
      <c r="G16206" s="4"/>
      <c r="H16206" s="4"/>
      <c r="I16206" s="4"/>
      <c r="J16206" s="4"/>
      <c r="K16206" s="4"/>
      <c r="L16206" s="4"/>
      <c r="M16206" s="4"/>
    </row>
    <row r="16207" spans="6:13" x14ac:dyDescent="0.2">
      <c r="F16207" s="4"/>
      <c r="G16207" s="4"/>
      <c r="H16207" s="4"/>
      <c r="I16207" s="4"/>
      <c r="J16207" s="4"/>
      <c r="K16207" s="4"/>
      <c r="L16207" s="4"/>
      <c r="M16207" s="4"/>
    </row>
    <row r="16208" spans="6:13" x14ac:dyDescent="0.2">
      <c r="F16208" s="4"/>
      <c r="G16208" s="4"/>
      <c r="H16208" s="4"/>
      <c r="I16208" s="4"/>
      <c r="J16208" s="4"/>
      <c r="K16208" s="4"/>
      <c r="L16208" s="4"/>
      <c r="M16208" s="4"/>
    </row>
    <row r="16209" spans="6:13" x14ac:dyDescent="0.2">
      <c r="F16209" s="4"/>
      <c r="G16209" s="4"/>
      <c r="H16209" s="4"/>
      <c r="I16209" s="4"/>
      <c r="J16209" s="4"/>
      <c r="K16209" s="4"/>
      <c r="L16209" s="4"/>
      <c r="M16209" s="4"/>
    </row>
    <row r="16210" spans="6:13" x14ac:dyDescent="0.2">
      <c r="F16210" s="4"/>
      <c r="G16210" s="4"/>
      <c r="H16210" s="4"/>
      <c r="I16210" s="4"/>
      <c r="J16210" s="4"/>
      <c r="K16210" s="4"/>
      <c r="L16210" s="4"/>
      <c r="M16210" s="4"/>
    </row>
    <row r="16211" spans="6:13" x14ac:dyDescent="0.2">
      <c r="F16211" s="4"/>
      <c r="G16211" s="4"/>
      <c r="H16211" s="4"/>
      <c r="I16211" s="4"/>
      <c r="J16211" s="4"/>
      <c r="K16211" s="4"/>
      <c r="L16211" s="4"/>
      <c r="M16211" s="4"/>
    </row>
    <row r="16212" spans="6:13" x14ac:dyDescent="0.2">
      <c r="F16212" s="4"/>
      <c r="G16212" s="4"/>
      <c r="H16212" s="4"/>
      <c r="I16212" s="4"/>
      <c r="J16212" s="4"/>
      <c r="K16212" s="4"/>
      <c r="L16212" s="4"/>
      <c r="M16212" s="4"/>
    </row>
    <row r="16213" spans="6:13" x14ac:dyDescent="0.2">
      <c r="F16213" s="4"/>
      <c r="G16213" s="4"/>
      <c r="H16213" s="4"/>
      <c r="I16213" s="4"/>
      <c r="J16213" s="4"/>
      <c r="K16213" s="4"/>
      <c r="L16213" s="4"/>
      <c r="M16213" s="4"/>
    </row>
    <row r="16214" spans="6:13" x14ac:dyDescent="0.2">
      <c r="F16214" s="4"/>
      <c r="G16214" s="4"/>
      <c r="H16214" s="4"/>
      <c r="I16214" s="4"/>
      <c r="J16214" s="4"/>
      <c r="K16214" s="4"/>
      <c r="L16214" s="4"/>
      <c r="M16214" s="4"/>
    </row>
    <row r="16215" spans="6:13" x14ac:dyDescent="0.2">
      <c r="F16215" s="4"/>
      <c r="G16215" s="4"/>
      <c r="H16215" s="4"/>
      <c r="I16215" s="4"/>
      <c r="J16215" s="4"/>
      <c r="K16215" s="4"/>
      <c r="L16215" s="4"/>
      <c r="M16215" s="4"/>
    </row>
    <row r="16216" spans="6:13" x14ac:dyDescent="0.2">
      <c r="F16216" s="4"/>
      <c r="G16216" s="4"/>
      <c r="H16216" s="4"/>
      <c r="I16216" s="4"/>
      <c r="J16216" s="4"/>
      <c r="K16216" s="4"/>
      <c r="L16216" s="4"/>
      <c r="M16216" s="4"/>
    </row>
    <row r="16217" spans="6:13" x14ac:dyDescent="0.2">
      <c r="F16217" s="4"/>
      <c r="G16217" s="4"/>
      <c r="H16217" s="4"/>
      <c r="I16217" s="4"/>
      <c r="J16217" s="4"/>
      <c r="K16217" s="4"/>
      <c r="L16217" s="4"/>
      <c r="M16217" s="4"/>
    </row>
    <row r="16218" spans="6:13" x14ac:dyDescent="0.2">
      <c r="F16218" s="4"/>
      <c r="G16218" s="4"/>
      <c r="H16218" s="4"/>
      <c r="I16218" s="4"/>
      <c r="J16218" s="4"/>
      <c r="K16218" s="4"/>
      <c r="L16218" s="4"/>
      <c r="M16218" s="4"/>
    </row>
    <row r="16219" spans="6:13" x14ac:dyDescent="0.2">
      <c r="F16219" s="4"/>
      <c r="G16219" s="4"/>
      <c r="H16219" s="4"/>
      <c r="I16219" s="4"/>
      <c r="J16219" s="4"/>
      <c r="K16219" s="4"/>
      <c r="L16219" s="4"/>
      <c r="M16219" s="4"/>
    </row>
    <row r="16220" spans="6:13" x14ac:dyDescent="0.2">
      <c r="F16220" s="4"/>
      <c r="G16220" s="4"/>
      <c r="H16220" s="4"/>
      <c r="I16220" s="4"/>
      <c r="J16220" s="4"/>
      <c r="K16220" s="4"/>
      <c r="L16220" s="4"/>
      <c r="M16220" s="4"/>
    </row>
    <row r="16221" spans="6:13" x14ac:dyDescent="0.2">
      <c r="F16221" s="4"/>
      <c r="G16221" s="4"/>
      <c r="H16221" s="4"/>
      <c r="I16221" s="4"/>
      <c r="J16221" s="4"/>
      <c r="K16221" s="4"/>
      <c r="L16221" s="4"/>
      <c r="M16221" s="4"/>
    </row>
    <row r="16222" spans="6:13" x14ac:dyDescent="0.2">
      <c r="F16222" s="4"/>
      <c r="G16222" s="4"/>
      <c r="H16222" s="4"/>
      <c r="I16222" s="4"/>
      <c r="J16222" s="4"/>
      <c r="K16222" s="4"/>
      <c r="L16222" s="4"/>
      <c r="M16222" s="4"/>
    </row>
    <row r="16223" spans="6:13" x14ac:dyDescent="0.2">
      <c r="F16223" s="4"/>
      <c r="G16223" s="4"/>
      <c r="H16223" s="4"/>
      <c r="I16223" s="4"/>
      <c r="J16223" s="4"/>
      <c r="K16223" s="4"/>
      <c r="L16223" s="4"/>
      <c r="M16223" s="4"/>
    </row>
    <row r="16224" spans="6:13" x14ac:dyDescent="0.2">
      <c r="F16224" s="4"/>
      <c r="G16224" s="4"/>
      <c r="H16224" s="4"/>
      <c r="I16224" s="4"/>
      <c r="J16224" s="4"/>
      <c r="K16224" s="4"/>
      <c r="L16224" s="4"/>
      <c r="M16224" s="4"/>
    </row>
    <row r="16225" spans="6:13" x14ac:dyDescent="0.2">
      <c r="F16225" s="4"/>
      <c r="G16225" s="4"/>
      <c r="H16225" s="4"/>
      <c r="I16225" s="4"/>
      <c r="J16225" s="4"/>
      <c r="K16225" s="4"/>
      <c r="L16225" s="4"/>
      <c r="M16225" s="4"/>
    </row>
    <row r="16226" spans="6:13" x14ac:dyDescent="0.2">
      <c r="F16226" s="4"/>
      <c r="G16226" s="4"/>
      <c r="H16226" s="4"/>
      <c r="I16226" s="4"/>
      <c r="J16226" s="4"/>
      <c r="K16226" s="4"/>
      <c r="L16226" s="4"/>
      <c r="M16226" s="4"/>
    </row>
    <row r="16227" spans="6:13" x14ac:dyDescent="0.2">
      <c r="F16227" s="4"/>
      <c r="G16227" s="4"/>
      <c r="H16227" s="4"/>
      <c r="I16227" s="4"/>
      <c r="J16227" s="4"/>
      <c r="K16227" s="4"/>
      <c r="L16227" s="4"/>
      <c r="M16227" s="4"/>
    </row>
    <row r="16228" spans="6:13" x14ac:dyDescent="0.2">
      <c r="F16228" s="4"/>
      <c r="G16228" s="4"/>
      <c r="H16228" s="4"/>
      <c r="I16228" s="4"/>
      <c r="J16228" s="4"/>
      <c r="K16228" s="4"/>
      <c r="L16228" s="4"/>
      <c r="M16228" s="4"/>
    </row>
    <row r="16229" spans="6:13" x14ac:dyDescent="0.2">
      <c r="F16229" s="4"/>
      <c r="G16229" s="4"/>
      <c r="H16229" s="4"/>
      <c r="I16229" s="4"/>
      <c r="J16229" s="4"/>
      <c r="K16229" s="4"/>
      <c r="L16229" s="4"/>
      <c r="M16229" s="4"/>
    </row>
    <row r="16230" spans="6:13" x14ac:dyDescent="0.2">
      <c r="F16230" s="4"/>
      <c r="G16230" s="4"/>
      <c r="H16230" s="4"/>
      <c r="I16230" s="4"/>
      <c r="J16230" s="4"/>
      <c r="K16230" s="4"/>
      <c r="L16230" s="4"/>
      <c r="M16230" s="4"/>
    </row>
    <row r="16231" spans="6:13" x14ac:dyDescent="0.2">
      <c r="F16231" s="4"/>
      <c r="G16231" s="4"/>
      <c r="H16231" s="4"/>
      <c r="I16231" s="4"/>
      <c r="J16231" s="4"/>
      <c r="K16231" s="4"/>
      <c r="L16231" s="4"/>
      <c r="M16231" s="4"/>
    </row>
    <row r="16232" spans="6:13" x14ac:dyDescent="0.2">
      <c r="F16232" s="4"/>
      <c r="G16232" s="4"/>
      <c r="H16232" s="4"/>
      <c r="I16232" s="4"/>
      <c r="J16232" s="4"/>
      <c r="K16232" s="4"/>
      <c r="L16232" s="4"/>
      <c r="M16232" s="4"/>
    </row>
    <row r="16233" spans="6:13" x14ac:dyDescent="0.2">
      <c r="F16233" s="4"/>
      <c r="G16233" s="4"/>
      <c r="H16233" s="4"/>
      <c r="I16233" s="4"/>
      <c r="J16233" s="4"/>
      <c r="K16233" s="4"/>
      <c r="L16233" s="4"/>
      <c r="M16233" s="4"/>
    </row>
    <row r="16234" spans="6:13" x14ac:dyDescent="0.2">
      <c r="F16234" s="4"/>
      <c r="G16234" s="4"/>
      <c r="H16234" s="4"/>
      <c r="I16234" s="4"/>
      <c r="J16234" s="4"/>
      <c r="K16234" s="4"/>
      <c r="L16234" s="4"/>
      <c r="M16234" s="4"/>
    </row>
    <row r="16235" spans="6:13" x14ac:dyDescent="0.2">
      <c r="F16235" s="4"/>
      <c r="G16235" s="4"/>
      <c r="H16235" s="4"/>
      <c r="I16235" s="4"/>
      <c r="J16235" s="4"/>
      <c r="K16235" s="4"/>
      <c r="L16235" s="4"/>
      <c r="M16235" s="4"/>
    </row>
    <row r="16236" spans="6:13" x14ac:dyDescent="0.2">
      <c r="F16236" s="4"/>
      <c r="G16236" s="4"/>
      <c r="H16236" s="4"/>
      <c r="I16236" s="4"/>
      <c r="J16236" s="4"/>
      <c r="K16236" s="4"/>
      <c r="L16236" s="4"/>
      <c r="M16236" s="4"/>
    </row>
    <row r="16237" spans="6:13" x14ac:dyDescent="0.2">
      <c r="F16237" s="4"/>
      <c r="G16237" s="4"/>
      <c r="H16237" s="4"/>
      <c r="I16237" s="4"/>
      <c r="J16237" s="4"/>
      <c r="K16237" s="4"/>
      <c r="L16237" s="4"/>
      <c r="M16237" s="4"/>
    </row>
    <row r="16238" spans="6:13" x14ac:dyDescent="0.2">
      <c r="F16238" s="4"/>
      <c r="G16238" s="4"/>
      <c r="H16238" s="4"/>
      <c r="I16238" s="4"/>
      <c r="J16238" s="4"/>
      <c r="K16238" s="4"/>
      <c r="L16238" s="4"/>
      <c r="M16238" s="4"/>
    </row>
    <row r="16239" spans="6:13" x14ac:dyDescent="0.2">
      <c r="F16239" s="4"/>
      <c r="G16239" s="4"/>
      <c r="H16239" s="4"/>
      <c r="I16239" s="4"/>
      <c r="J16239" s="4"/>
      <c r="K16239" s="4"/>
      <c r="L16239" s="4"/>
      <c r="M16239" s="4"/>
    </row>
    <row r="16240" spans="6:13" x14ac:dyDescent="0.2">
      <c r="F16240" s="4"/>
      <c r="G16240" s="4"/>
      <c r="H16240" s="4"/>
      <c r="I16240" s="4"/>
      <c r="J16240" s="4"/>
      <c r="K16240" s="4"/>
      <c r="L16240" s="4"/>
      <c r="M16240" s="4"/>
    </row>
    <row r="16241" spans="6:13" x14ac:dyDescent="0.2">
      <c r="F16241" s="4"/>
      <c r="G16241" s="4"/>
      <c r="H16241" s="4"/>
      <c r="I16241" s="4"/>
      <c r="J16241" s="4"/>
      <c r="K16241" s="4"/>
      <c r="L16241" s="4"/>
      <c r="M16241" s="4"/>
    </row>
    <row r="16242" spans="6:13" x14ac:dyDescent="0.2">
      <c r="F16242" s="4"/>
      <c r="G16242" s="4"/>
      <c r="H16242" s="4"/>
      <c r="I16242" s="4"/>
      <c r="J16242" s="4"/>
      <c r="K16242" s="4"/>
      <c r="L16242" s="4"/>
      <c r="M16242" s="4"/>
    </row>
    <row r="16243" spans="6:13" x14ac:dyDescent="0.2">
      <c r="F16243" s="4"/>
      <c r="G16243" s="4"/>
      <c r="H16243" s="4"/>
      <c r="I16243" s="4"/>
      <c r="J16243" s="4"/>
      <c r="K16243" s="4"/>
      <c r="L16243" s="4"/>
      <c r="M16243" s="4"/>
    </row>
    <row r="16244" spans="6:13" x14ac:dyDescent="0.2">
      <c r="F16244" s="4"/>
      <c r="G16244" s="4"/>
      <c r="H16244" s="4"/>
      <c r="I16244" s="4"/>
      <c r="J16244" s="4"/>
      <c r="K16244" s="4"/>
      <c r="L16244" s="4"/>
      <c r="M16244" s="4"/>
    </row>
    <row r="16245" spans="6:13" x14ac:dyDescent="0.2">
      <c r="F16245" s="4"/>
      <c r="G16245" s="4"/>
      <c r="H16245" s="4"/>
      <c r="I16245" s="4"/>
      <c r="J16245" s="4"/>
      <c r="K16245" s="4"/>
      <c r="L16245" s="4"/>
      <c r="M16245" s="4"/>
    </row>
    <row r="16246" spans="6:13" x14ac:dyDescent="0.2">
      <c r="F16246" s="4"/>
      <c r="G16246" s="4"/>
      <c r="H16246" s="4"/>
      <c r="I16246" s="4"/>
      <c r="J16246" s="4"/>
      <c r="K16246" s="4"/>
      <c r="L16246" s="4"/>
      <c r="M16246" s="4"/>
    </row>
    <row r="16247" spans="6:13" x14ac:dyDescent="0.2">
      <c r="F16247" s="4"/>
      <c r="G16247" s="4"/>
      <c r="H16247" s="4"/>
      <c r="I16247" s="4"/>
      <c r="J16247" s="4"/>
      <c r="K16247" s="4"/>
      <c r="L16247" s="4"/>
      <c r="M16247" s="4"/>
    </row>
    <row r="16248" spans="6:13" x14ac:dyDescent="0.2">
      <c r="F16248" s="4"/>
      <c r="G16248" s="4"/>
      <c r="H16248" s="4"/>
      <c r="I16248" s="4"/>
      <c r="J16248" s="4"/>
      <c r="K16248" s="4"/>
      <c r="L16248" s="4"/>
      <c r="M16248" s="4"/>
    </row>
    <row r="16249" spans="6:13" x14ac:dyDescent="0.2">
      <c r="F16249" s="4"/>
      <c r="G16249" s="4"/>
      <c r="H16249" s="4"/>
      <c r="I16249" s="4"/>
      <c r="J16249" s="4"/>
      <c r="K16249" s="4"/>
      <c r="L16249" s="4"/>
      <c r="M16249" s="4"/>
    </row>
    <row r="16250" spans="6:13" x14ac:dyDescent="0.2">
      <c r="F16250" s="4"/>
      <c r="G16250" s="4"/>
      <c r="H16250" s="4"/>
      <c r="I16250" s="4"/>
      <c r="J16250" s="4"/>
      <c r="K16250" s="4"/>
      <c r="L16250" s="4"/>
      <c r="M16250" s="4"/>
    </row>
    <row r="16251" spans="6:13" x14ac:dyDescent="0.2">
      <c r="F16251" s="4"/>
      <c r="G16251" s="4"/>
      <c r="H16251" s="4"/>
      <c r="I16251" s="4"/>
      <c r="J16251" s="4"/>
      <c r="K16251" s="4"/>
      <c r="L16251" s="4"/>
      <c r="M16251" s="4"/>
    </row>
    <row r="16252" spans="6:13" x14ac:dyDescent="0.2">
      <c r="F16252" s="4"/>
      <c r="G16252" s="4"/>
      <c r="H16252" s="4"/>
      <c r="I16252" s="4"/>
      <c r="J16252" s="4"/>
      <c r="K16252" s="4"/>
      <c r="L16252" s="4"/>
      <c r="M16252" s="4"/>
    </row>
    <row r="16253" spans="6:13" x14ac:dyDescent="0.2">
      <c r="F16253" s="4"/>
      <c r="G16253" s="4"/>
      <c r="H16253" s="4"/>
      <c r="I16253" s="4"/>
      <c r="J16253" s="4"/>
      <c r="K16253" s="4"/>
      <c r="L16253" s="4"/>
      <c r="M16253" s="4"/>
    </row>
    <row r="16254" spans="6:13" x14ac:dyDescent="0.2">
      <c r="F16254" s="4"/>
      <c r="G16254" s="4"/>
      <c r="H16254" s="4"/>
      <c r="I16254" s="4"/>
      <c r="J16254" s="4"/>
      <c r="K16254" s="4"/>
      <c r="L16254" s="4"/>
      <c r="M16254" s="4"/>
    </row>
    <row r="16255" spans="6:13" x14ac:dyDescent="0.2">
      <c r="F16255" s="4"/>
      <c r="G16255" s="4"/>
      <c r="H16255" s="4"/>
      <c r="I16255" s="4"/>
      <c r="J16255" s="4"/>
      <c r="K16255" s="4"/>
      <c r="L16255" s="4"/>
      <c r="M16255" s="4"/>
    </row>
    <row r="16256" spans="6:13" x14ac:dyDescent="0.2">
      <c r="F16256" s="4"/>
      <c r="G16256" s="4"/>
      <c r="H16256" s="4"/>
      <c r="I16256" s="4"/>
      <c r="J16256" s="4"/>
      <c r="K16256" s="4"/>
      <c r="L16256" s="4"/>
      <c r="M16256" s="4"/>
    </row>
    <row r="16257" spans="6:13" x14ac:dyDescent="0.2">
      <c r="F16257" s="4"/>
      <c r="G16257" s="4"/>
      <c r="H16257" s="4"/>
      <c r="I16257" s="4"/>
      <c r="J16257" s="4"/>
      <c r="K16257" s="4"/>
      <c r="L16257" s="4"/>
      <c r="M16257" s="4"/>
    </row>
    <row r="16258" spans="6:13" x14ac:dyDescent="0.2">
      <c r="F16258" s="4"/>
      <c r="G16258" s="4"/>
      <c r="H16258" s="4"/>
      <c r="I16258" s="4"/>
      <c r="J16258" s="4"/>
      <c r="K16258" s="4"/>
      <c r="L16258" s="4"/>
      <c r="M16258" s="4"/>
    </row>
    <row r="16259" spans="6:13" x14ac:dyDescent="0.2">
      <c r="F16259" s="4"/>
      <c r="G16259" s="4"/>
      <c r="H16259" s="4"/>
      <c r="I16259" s="4"/>
      <c r="J16259" s="4"/>
      <c r="K16259" s="4"/>
      <c r="L16259" s="4"/>
      <c r="M16259" s="4"/>
    </row>
    <row r="16260" spans="6:13" x14ac:dyDescent="0.2">
      <c r="F16260" s="4"/>
      <c r="G16260" s="4"/>
      <c r="H16260" s="4"/>
      <c r="I16260" s="4"/>
      <c r="J16260" s="4"/>
      <c r="K16260" s="4"/>
      <c r="L16260" s="4"/>
      <c r="M16260" s="4"/>
    </row>
    <row r="16261" spans="6:13" x14ac:dyDescent="0.2">
      <c r="F16261" s="4"/>
      <c r="G16261" s="4"/>
      <c r="H16261" s="4"/>
      <c r="I16261" s="4"/>
      <c r="J16261" s="4"/>
      <c r="K16261" s="4"/>
      <c r="L16261" s="4"/>
      <c r="M16261" s="4"/>
    </row>
    <row r="16262" spans="6:13" x14ac:dyDescent="0.2">
      <c r="F16262" s="4"/>
      <c r="G16262" s="4"/>
      <c r="H16262" s="4"/>
      <c r="I16262" s="4"/>
      <c r="J16262" s="4"/>
      <c r="K16262" s="4"/>
      <c r="L16262" s="4"/>
      <c r="M16262" s="4"/>
    </row>
    <row r="16263" spans="6:13" x14ac:dyDescent="0.2">
      <c r="F16263" s="4"/>
      <c r="G16263" s="4"/>
      <c r="H16263" s="4"/>
      <c r="I16263" s="4"/>
      <c r="J16263" s="4"/>
      <c r="K16263" s="4"/>
      <c r="L16263" s="4"/>
      <c r="M16263" s="4"/>
    </row>
    <row r="16264" spans="6:13" x14ac:dyDescent="0.2">
      <c r="F16264" s="4"/>
      <c r="G16264" s="4"/>
      <c r="H16264" s="4"/>
      <c r="I16264" s="4"/>
      <c r="J16264" s="4"/>
      <c r="K16264" s="4"/>
      <c r="L16264" s="4"/>
      <c r="M16264" s="4"/>
    </row>
    <row r="16265" spans="6:13" x14ac:dyDescent="0.2">
      <c r="F16265" s="4"/>
      <c r="G16265" s="4"/>
      <c r="H16265" s="4"/>
      <c r="I16265" s="4"/>
      <c r="J16265" s="4"/>
      <c r="K16265" s="4"/>
      <c r="L16265" s="4"/>
      <c r="M16265" s="4"/>
    </row>
    <row r="16266" spans="6:13" x14ac:dyDescent="0.2">
      <c r="F16266" s="4"/>
      <c r="G16266" s="4"/>
      <c r="H16266" s="4"/>
      <c r="I16266" s="4"/>
      <c r="J16266" s="4"/>
      <c r="K16266" s="4"/>
      <c r="L16266" s="4"/>
      <c r="M16266" s="4"/>
    </row>
    <row r="16267" spans="6:13" x14ac:dyDescent="0.2">
      <c r="F16267" s="4"/>
      <c r="G16267" s="4"/>
      <c r="H16267" s="4"/>
      <c r="I16267" s="4"/>
      <c r="J16267" s="4"/>
      <c r="K16267" s="4"/>
      <c r="L16267" s="4"/>
      <c r="M16267" s="4"/>
    </row>
    <row r="16268" spans="6:13" x14ac:dyDescent="0.2">
      <c r="F16268" s="4"/>
      <c r="G16268" s="4"/>
      <c r="H16268" s="4"/>
      <c r="I16268" s="4"/>
      <c r="J16268" s="4"/>
      <c r="K16268" s="4"/>
      <c r="L16268" s="4"/>
      <c r="M16268" s="4"/>
    </row>
    <row r="16269" spans="6:13" x14ac:dyDescent="0.2">
      <c r="F16269" s="4"/>
      <c r="G16269" s="4"/>
      <c r="H16269" s="4"/>
      <c r="I16269" s="4"/>
      <c r="J16269" s="4"/>
      <c r="K16269" s="4"/>
      <c r="L16269" s="4"/>
      <c r="M16269" s="4"/>
    </row>
    <row r="16270" spans="6:13" x14ac:dyDescent="0.2">
      <c r="F16270" s="4"/>
      <c r="G16270" s="4"/>
      <c r="H16270" s="4"/>
      <c r="I16270" s="4"/>
      <c r="J16270" s="4"/>
      <c r="K16270" s="4"/>
      <c r="L16270" s="4"/>
      <c r="M16270" s="4"/>
    </row>
    <row r="16271" spans="6:13" x14ac:dyDescent="0.2">
      <c r="F16271" s="4"/>
      <c r="G16271" s="4"/>
      <c r="H16271" s="4"/>
      <c r="I16271" s="4"/>
      <c r="J16271" s="4"/>
      <c r="K16271" s="4"/>
      <c r="L16271" s="4"/>
      <c r="M16271" s="4"/>
    </row>
    <row r="16272" spans="6:13" x14ac:dyDescent="0.2">
      <c r="F16272" s="4"/>
      <c r="G16272" s="4"/>
      <c r="H16272" s="4"/>
      <c r="I16272" s="4"/>
      <c r="J16272" s="4"/>
      <c r="K16272" s="4"/>
      <c r="L16272" s="4"/>
      <c r="M16272" s="4"/>
    </row>
    <row r="16273" spans="6:13" x14ac:dyDescent="0.2">
      <c r="F16273" s="4"/>
      <c r="G16273" s="4"/>
      <c r="H16273" s="4"/>
      <c r="I16273" s="4"/>
      <c r="J16273" s="4"/>
      <c r="K16273" s="4"/>
      <c r="L16273" s="4"/>
      <c r="M16273" s="4"/>
    </row>
    <row r="16274" spans="6:13" x14ac:dyDescent="0.2">
      <c r="F16274" s="4"/>
      <c r="G16274" s="4"/>
      <c r="H16274" s="4"/>
      <c r="I16274" s="4"/>
      <c r="J16274" s="4"/>
      <c r="K16274" s="4"/>
      <c r="L16274" s="4"/>
      <c r="M16274" s="4"/>
    </row>
    <row r="16275" spans="6:13" x14ac:dyDescent="0.2">
      <c r="F16275" s="4"/>
      <c r="G16275" s="4"/>
      <c r="H16275" s="4"/>
      <c r="I16275" s="4"/>
      <c r="J16275" s="4"/>
      <c r="K16275" s="4"/>
      <c r="L16275" s="4"/>
      <c r="M16275" s="4"/>
    </row>
    <row r="16276" spans="6:13" x14ac:dyDescent="0.2">
      <c r="F16276" s="4"/>
      <c r="G16276" s="4"/>
      <c r="H16276" s="4"/>
      <c r="I16276" s="4"/>
      <c r="J16276" s="4"/>
      <c r="K16276" s="4"/>
      <c r="L16276" s="4"/>
      <c r="M16276" s="4"/>
    </row>
    <row r="16277" spans="6:13" x14ac:dyDescent="0.2">
      <c r="F16277" s="4"/>
      <c r="G16277" s="4"/>
      <c r="H16277" s="4"/>
      <c r="I16277" s="4"/>
      <c r="J16277" s="4"/>
      <c r="K16277" s="4"/>
      <c r="L16277" s="4"/>
      <c r="M16277" s="4"/>
    </row>
    <row r="16278" spans="6:13" x14ac:dyDescent="0.2">
      <c r="F16278" s="4"/>
      <c r="G16278" s="4"/>
      <c r="H16278" s="4"/>
      <c r="I16278" s="4"/>
      <c r="J16278" s="4"/>
      <c r="K16278" s="4"/>
      <c r="L16278" s="4"/>
      <c r="M16278" s="4"/>
    </row>
    <row r="16279" spans="6:13" x14ac:dyDescent="0.2">
      <c r="F16279" s="4"/>
      <c r="G16279" s="4"/>
      <c r="H16279" s="4"/>
      <c r="I16279" s="4"/>
      <c r="J16279" s="4"/>
      <c r="K16279" s="4"/>
      <c r="L16279" s="4"/>
      <c r="M16279" s="4"/>
    </row>
    <row r="16280" spans="6:13" x14ac:dyDescent="0.2">
      <c r="F16280" s="4"/>
      <c r="G16280" s="4"/>
      <c r="H16280" s="4"/>
      <c r="I16280" s="4"/>
      <c r="J16280" s="4"/>
      <c r="K16280" s="4"/>
      <c r="L16280" s="4"/>
      <c r="M16280" s="4"/>
    </row>
    <row r="16281" spans="6:13" x14ac:dyDescent="0.2">
      <c r="F16281" s="4"/>
      <c r="G16281" s="4"/>
      <c r="H16281" s="4"/>
      <c r="I16281" s="4"/>
      <c r="J16281" s="4"/>
      <c r="K16281" s="4"/>
      <c r="L16281" s="4"/>
      <c r="M16281" s="4"/>
    </row>
    <row r="16282" spans="6:13" x14ac:dyDescent="0.2">
      <c r="F16282" s="4"/>
      <c r="G16282" s="4"/>
      <c r="H16282" s="4"/>
      <c r="I16282" s="4"/>
      <c r="J16282" s="4"/>
      <c r="K16282" s="4"/>
      <c r="L16282" s="4"/>
      <c r="M16282" s="4"/>
    </row>
    <row r="16283" spans="6:13" x14ac:dyDescent="0.2">
      <c r="F16283" s="4"/>
      <c r="G16283" s="4"/>
      <c r="H16283" s="4"/>
      <c r="I16283" s="4"/>
      <c r="J16283" s="4"/>
      <c r="K16283" s="4"/>
      <c r="L16283" s="4"/>
      <c r="M16283" s="4"/>
    </row>
    <row r="16284" spans="6:13" x14ac:dyDescent="0.2">
      <c r="F16284" s="4"/>
      <c r="G16284" s="4"/>
      <c r="H16284" s="4"/>
      <c r="I16284" s="4"/>
      <c r="J16284" s="4"/>
      <c r="K16284" s="4"/>
      <c r="L16284" s="4"/>
      <c r="M16284" s="4"/>
    </row>
    <row r="16285" spans="6:13" x14ac:dyDescent="0.2">
      <c r="F16285" s="4"/>
      <c r="G16285" s="4"/>
      <c r="H16285" s="4"/>
      <c r="I16285" s="4"/>
      <c r="J16285" s="4"/>
      <c r="K16285" s="4"/>
      <c r="L16285" s="4"/>
      <c r="M16285" s="4"/>
    </row>
    <row r="16286" spans="6:13" x14ac:dyDescent="0.2">
      <c r="F16286" s="4"/>
      <c r="G16286" s="4"/>
      <c r="H16286" s="4"/>
      <c r="I16286" s="4"/>
      <c r="J16286" s="4"/>
      <c r="K16286" s="4"/>
      <c r="L16286" s="4"/>
      <c r="M16286" s="4"/>
    </row>
    <row r="16287" spans="6:13" x14ac:dyDescent="0.2">
      <c r="F16287" s="4"/>
      <c r="G16287" s="4"/>
      <c r="H16287" s="4"/>
      <c r="I16287" s="4"/>
      <c r="J16287" s="4"/>
      <c r="K16287" s="4"/>
      <c r="L16287" s="4"/>
      <c r="M16287" s="4"/>
    </row>
    <row r="16288" spans="6:13" x14ac:dyDescent="0.2">
      <c r="F16288" s="4"/>
      <c r="G16288" s="4"/>
      <c r="H16288" s="4"/>
      <c r="I16288" s="4"/>
      <c r="J16288" s="4"/>
      <c r="K16288" s="4"/>
      <c r="L16288" s="4"/>
      <c r="M16288" s="4"/>
    </row>
    <row r="16289" spans="6:13" x14ac:dyDescent="0.2">
      <c r="F16289" s="4"/>
      <c r="G16289" s="4"/>
      <c r="H16289" s="4"/>
      <c r="I16289" s="4"/>
      <c r="J16289" s="4"/>
      <c r="K16289" s="4"/>
      <c r="L16289" s="4"/>
      <c r="M16289" s="4"/>
    </row>
    <row r="16290" spans="6:13" x14ac:dyDescent="0.2">
      <c r="F16290" s="4"/>
      <c r="G16290" s="4"/>
      <c r="H16290" s="4"/>
      <c r="I16290" s="4"/>
      <c r="J16290" s="4"/>
      <c r="K16290" s="4"/>
      <c r="L16290" s="4"/>
      <c r="M16290" s="4"/>
    </row>
    <row r="16291" spans="6:13" x14ac:dyDescent="0.2">
      <c r="F16291" s="4"/>
      <c r="G16291" s="4"/>
      <c r="H16291" s="4"/>
      <c r="I16291" s="4"/>
      <c r="J16291" s="4"/>
      <c r="K16291" s="4"/>
      <c r="L16291" s="4"/>
      <c r="M16291" s="4"/>
    </row>
    <row r="16292" spans="6:13" x14ac:dyDescent="0.2">
      <c r="F16292" s="4"/>
      <c r="G16292" s="4"/>
      <c r="H16292" s="4"/>
      <c r="I16292" s="4"/>
      <c r="J16292" s="4"/>
      <c r="K16292" s="4"/>
      <c r="L16292" s="4"/>
      <c r="M16292" s="4"/>
    </row>
    <row r="16293" spans="6:13" x14ac:dyDescent="0.2">
      <c r="F16293" s="4"/>
      <c r="G16293" s="4"/>
      <c r="H16293" s="4"/>
      <c r="I16293" s="4"/>
      <c r="J16293" s="4"/>
      <c r="K16293" s="4"/>
      <c r="L16293" s="4"/>
      <c r="M16293" s="4"/>
    </row>
    <row r="16294" spans="6:13" x14ac:dyDescent="0.2">
      <c r="F16294" s="4"/>
      <c r="G16294" s="4"/>
      <c r="H16294" s="4"/>
      <c r="I16294" s="4"/>
      <c r="J16294" s="4"/>
      <c r="K16294" s="4"/>
      <c r="L16294" s="4"/>
      <c r="M16294" s="4"/>
    </row>
    <row r="16295" spans="6:13" x14ac:dyDescent="0.2">
      <c r="F16295" s="4"/>
      <c r="G16295" s="4"/>
      <c r="H16295" s="4"/>
      <c r="I16295" s="4"/>
      <c r="J16295" s="4"/>
      <c r="K16295" s="4"/>
      <c r="L16295" s="4"/>
      <c r="M16295" s="4"/>
    </row>
    <row r="16296" spans="6:13" x14ac:dyDescent="0.2">
      <c r="F16296" s="4"/>
      <c r="G16296" s="4"/>
      <c r="H16296" s="4"/>
      <c r="I16296" s="4"/>
      <c r="J16296" s="4"/>
      <c r="K16296" s="4"/>
      <c r="L16296" s="4"/>
      <c r="M16296" s="4"/>
    </row>
    <row r="16297" spans="6:13" x14ac:dyDescent="0.2">
      <c r="F16297" s="4"/>
      <c r="G16297" s="4"/>
      <c r="H16297" s="4"/>
      <c r="I16297" s="4"/>
      <c r="J16297" s="4"/>
      <c r="K16297" s="4"/>
      <c r="L16297" s="4"/>
      <c r="M16297" s="4"/>
    </row>
    <row r="16298" spans="6:13" x14ac:dyDescent="0.2">
      <c r="F16298" s="4"/>
      <c r="G16298" s="4"/>
      <c r="H16298" s="4"/>
      <c r="I16298" s="4"/>
      <c r="J16298" s="4"/>
      <c r="K16298" s="4"/>
      <c r="L16298" s="4"/>
      <c r="M16298" s="4"/>
    </row>
    <row r="16299" spans="6:13" x14ac:dyDescent="0.2">
      <c r="F16299" s="4"/>
      <c r="G16299" s="4"/>
      <c r="H16299" s="4"/>
      <c r="I16299" s="4"/>
      <c r="J16299" s="4"/>
      <c r="K16299" s="4"/>
      <c r="L16299" s="4"/>
      <c r="M16299" s="4"/>
    </row>
    <row r="16300" spans="6:13" x14ac:dyDescent="0.2">
      <c r="F16300" s="4"/>
      <c r="G16300" s="4"/>
      <c r="H16300" s="4"/>
      <c r="I16300" s="4"/>
      <c r="J16300" s="4"/>
      <c r="K16300" s="4"/>
      <c r="L16300" s="4"/>
      <c r="M16300" s="4"/>
    </row>
    <row r="16301" spans="6:13" x14ac:dyDescent="0.2">
      <c r="F16301" s="4"/>
      <c r="G16301" s="4"/>
      <c r="H16301" s="4"/>
      <c r="I16301" s="4"/>
      <c r="J16301" s="4"/>
      <c r="K16301" s="4"/>
      <c r="L16301" s="4"/>
      <c r="M16301" s="4"/>
    </row>
    <row r="16302" spans="6:13" x14ac:dyDescent="0.2">
      <c r="F16302" s="4"/>
      <c r="G16302" s="4"/>
      <c r="H16302" s="4"/>
      <c r="I16302" s="4"/>
      <c r="J16302" s="4"/>
      <c r="K16302" s="4"/>
      <c r="L16302" s="4"/>
      <c r="M16302" s="4"/>
    </row>
    <row r="16303" spans="6:13" x14ac:dyDescent="0.2">
      <c r="F16303" s="4"/>
      <c r="G16303" s="4"/>
      <c r="H16303" s="4"/>
      <c r="I16303" s="4"/>
      <c r="J16303" s="4"/>
      <c r="K16303" s="4"/>
      <c r="L16303" s="4"/>
      <c r="M16303" s="4"/>
    </row>
    <row r="16304" spans="6:13" x14ac:dyDescent="0.2">
      <c r="F16304" s="4"/>
      <c r="G16304" s="4"/>
      <c r="H16304" s="4"/>
      <c r="I16304" s="4"/>
      <c r="J16304" s="4"/>
      <c r="K16304" s="4"/>
      <c r="L16304" s="4"/>
      <c r="M16304" s="4"/>
    </row>
    <row r="16305" spans="6:13" x14ac:dyDescent="0.2">
      <c r="F16305" s="4"/>
      <c r="G16305" s="4"/>
      <c r="H16305" s="4"/>
      <c r="I16305" s="4"/>
      <c r="J16305" s="4"/>
      <c r="K16305" s="4"/>
      <c r="L16305" s="4"/>
      <c r="M16305" s="4"/>
    </row>
    <row r="16306" spans="6:13" x14ac:dyDescent="0.2">
      <c r="F16306" s="4"/>
      <c r="G16306" s="4"/>
      <c r="H16306" s="4"/>
      <c r="I16306" s="4"/>
      <c r="J16306" s="4"/>
      <c r="K16306" s="4"/>
      <c r="L16306" s="4"/>
      <c r="M16306" s="4"/>
    </row>
    <row r="16307" spans="6:13" x14ac:dyDescent="0.2">
      <c r="F16307" s="4"/>
      <c r="G16307" s="4"/>
      <c r="H16307" s="4"/>
      <c r="I16307" s="4"/>
      <c r="J16307" s="4"/>
      <c r="K16307" s="4"/>
      <c r="L16307" s="4"/>
      <c r="M16307" s="4"/>
    </row>
    <row r="16308" spans="6:13" x14ac:dyDescent="0.2">
      <c r="F16308" s="4"/>
      <c r="G16308" s="4"/>
      <c r="H16308" s="4"/>
      <c r="I16308" s="4"/>
      <c r="J16308" s="4"/>
      <c r="K16308" s="4"/>
      <c r="L16308" s="4"/>
      <c r="M16308" s="4"/>
    </row>
    <row r="16309" spans="6:13" x14ac:dyDescent="0.2">
      <c r="F16309" s="4"/>
      <c r="G16309" s="4"/>
      <c r="H16309" s="4"/>
      <c r="I16309" s="4"/>
      <c r="J16309" s="4"/>
      <c r="K16309" s="4"/>
      <c r="L16309" s="4"/>
      <c r="M16309" s="4"/>
    </row>
    <row r="16310" spans="6:13" x14ac:dyDescent="0.2">
      <c r="F16310" s="4"/>
      <c r="G16310" s="4"/>
      <c r="H16310" s="4"/>
      <c r="I16310" s="4"/>
      <c r="J16310" s="4"/>
      <c r="K16310" s="4"/>
      <c r="L16310" s="4"/>
      <c r="M16310" s="4"/>
    </row>
    <row r="16311" spans="6:13" x14ac:dyDescent="0.2">
      <c r="F16311" s="4"/>
      <c r="G16311" s="4"/>
      <c r="H16311" s="4"/>
      <c r="I16311" s="4"/>
      <c r="J16311" s="4"/>
      <c r="K16311" s="4"/>
      <c r="L16311" s="4"/>
      <c r="M16311" s="4"/>
    </row>
    <row r="16312" spans="6:13" x14ac:dyDescent="0.2">
      <c r="F16312" s="4"/>
      <c r="G16312" s="4"/>
      <c r="H16312" s="4"/>
      <c r="I16312" s="4"/>
      <c r="J16312" s="4"/>
      <c r="K16312" s="4"/>
      <c r="L16312" s="4"/>
      <c r="M16312" s="4"/>
    </row>
    <row r="16313" spans="6:13" x14ac:dyDescent="0.2">
      <c r="F16313" s="4"/>
      <c r="G16313" s="4"/>
      <c r="H16313" s="4"/>
      <c r="I16313" s="4"/>
      <c r="J16313" s="4"/>
      <c r="K16313" s="4"/>
      <c r="L16313" s="4"/>
      <c r="M16313" s="4"/>
    </row>
    <row r="16314" spans="6:13" x14ac:dyDescent="0.2">
      <c r="F16314" s="4"/>
      <c r="G16314" s="4"/>
      <c r="H16314" s="4"/>
      <c r="I16314" s="4"/>
      <c r="J16314" s="4"/>
      <c r="K16314" s="4"/>
      <c r="L16314" s="4"/>
      <c r="M16314" s="4"/>
    </row>
    <row r="16315" spans="6:13" x14ac:dyDescent="0.2">
      <c r="F16315" s="4"/>
      <c r="G16315" s="4"/>
      <c r="H16315" s="4"/>
      <c r="I16315" s="4"/>
      <c r="J16315" s="4"/>
      <c r="K16315" s="4"/>
      <c r="L16315" s="4"/>
      <c r="M16315" s="4"/>
    </row>
    <row r="16316" spans="6:13" x14ac:dyDescent="0.2">
      <c r="F16316" s="4"/>
      <c r="G16316" s="4"/>
      <c r="H16316" s="4"/>
      <c r="I16316" s="4"/>
      <c r="J16316" s="4"/>
      <c r="K16316" s="4"/>
      <c r="L16316" s="4"/>
      <c r="M16316" s="4"/>
    </row>
    <row r="16317" spans="6:13" x14ac:dyDescent="0.2">
      <c r="F16317" s="4"/>
      <c r="G16317" s="4"/>
      <c r="H16317" s="4"/>
      <c r="I16317" s="4"/>
      <c r="J16317" s="4"/>
      <c r="K16317" s="4"/>
      <c r="L16317" s="4"/>
      <c r="M16317" s="4"/>
    </row>
    <row r="16318" spans="6:13" x14ac:dyDescent="0.2">
      <c r="F16318" s="4"/>
      <c r="G16318" s="4"/>
      <c r="H16318" s="4"/>
      <c r="I16318" s="4"/>
      <c r="J16318" s="4"/>
      <c r="K16318" s="4"/>
      <c r="L16318" s="4"/>
      <c r="M16318" s="4"/>
    </row>
    <row r="16319" spans="6:13" x14ac:dyDescent="0.2">
      <c r="F16319" s="4"/>
      <c r="G16319" s="4"/>
      <c r="H16319" s="4"/>
      <c r="I16319" s="4"/>
      <c r="J16319" s="4"/>
      <c r="K16319" s="4"/>
      <c r="L16319" s="4"/>
      <c r="M16319" s="4"/>
    </row>
    <row r="16320" spans="6:13" x14ac:dyDescent="0.2">
      <c r="F16320" s="4"/>
      <c r="G16320" s="4"/>
      <c r="H16320" s="4"/>
      <c r="I16320" s="4"/>
      <c r="J16320" s="4"/>
      <c r="K16320" s="4"/>
      <c r="L16320" s="4"/>
      <c r="M16320" s="4"/>
    </row>
    <row r="16321" spans="6:13" x14ac:dyDescent="0.2">
      <c r="F16321" s="4"/>
      <c r="G16321" s="4"/>
      <c r="H16321" s="4"/>
      <c r="I16321" s="4"/>
      <c r="J16321" s="4"/>
      <c r="K16321" s="4"/>
      <c r="L16321" s="4"/>
      <c r="M16321" s="4"/>
    </row>
    <row r="16322" spans="6:13" x14ac:dyDescent="0.2">
      <c r="F16322" s="4"/>
      <c r="G16322" s="4"/>
      <c r="H16322" s="4"/>
      <c r="I16322" s="4"/>
      <c r="J16322" s="4"/>
      <c r="K16322" s="4"/>
      <c r="L16322" s="4"/>
      <c r="M16322" s="4"/>
    </row>
    <row r="16323" spans="6:13" x14ac:dyDescent="0.2">
      <c r="F16323" s="4"/>
      <c r="G16323" s="4"/>
      <c r="H16323" s="4"/>
      <c r="I16323" s="4"/>
      <c r="J16323" s="4"/>
      <c r="K16323" s="4"/>
      <c r="L16323" s="4"/>
      <c r="M16323" s="4"/>
    </row>
    <row r="16324" spans="6:13" x14ac:dyDescent="0.2">
      <c r="F16324" s="4"/>
      <c r="G16324" s="4"/>
      <c r="H16324" s="4"/>
      <c r="I16324" s="4"/>
      <c r="J16324" s="4"/>
      <c r="K16324" s="4"/>
      <c r="L16324" s="4"/>
      <c r="M16324" s="4"/>
    </row>
    <row r="16325" spans="6:13" x14ac:dyDescent="0.2">
      <c r="F16325" s="4"/>
      <c r="G16325" s="4"/>
      <c r="H16325" s="4"/>
      <c r="I16325" s="4"/>
      <c r="J16325" s="4"/>
      <c r="K16325" s="4"/>
      <c r="L16325" s="4"/>
      <c r="M16325" s="4"/>
    </row>
    <row r="16326" spans="6:13" x14ac:dyDescent="0.2">
      <c r="F16326" s="4"/>
      <c r="G16326" s="4"/>
      <c r="H16326" s="4"/>
      <c r="I16326" s="4"/>
      <c r="J16326" s="4"/>
      <c r="K16326" s="4"/>
      <c r="L16326" s="4"/>
      <c r="M16326" s="4"/>
    </row>
    <row r="16327" spans="6:13" x14ac:dyDescent="0.2">
      <c r="F16327" s="4"/>
      <c r="G16327" s="4"/>
      <c r="H16327" s="4"/>
      <c r="I16327" s="4"/>
      <c r="J16327" s="4"/>
      <c r="K16327" s="4"/>
      <c r="L16327" s="4"/>
      <c r="M16327" s="4"/>
    </row>
    <row r="16328" spans="6:13" x14ac:dyDescent="0.2">
      <c r="F16328" s="4"/>
      <c r="G16328" s="4"/>
      <c r="H16328" s="4"/>
      <c r="I16328" s="4"/>
      <c r="J16328" s="4"/>
      <c r="K16328" s="4"/>
      <c r="L16328" s="4"/>
      <c r="M16328" s="4"/>
    </row>
    <row r="16329" spans="6:13" x14ac:dyDescent="0.2">
      <c r="F16329" s="4"/>
      <c r="G16329" s="4"/>
      <c r="H16329" s="4"/>
      <c r="I16329" s="4"/>
      <c r="J16329" s="4"/>
      <c r="K16329" s="4"/>
      <c r="L16329" s="4"/>
      <c r="M16329" s="4"/>
    </row>
    <row r="16330" spans="6:13" x14ac:dyDescent="0.2">
      <c r="F16330" s="4"/>
      <c r="G16330" s="4"/>
      <c r="H16330" s="4"/>
      <c r="I16330" s="4"/>
      <c r="J16330" s="4"/>
      <c r="K16330" s="4"/>
      <c r="L16330" s="4"/>
      <c r="M16330" s="4"/>
    </row>
    <row r="16331" spans="6:13" x14ac:dyDescent="0.2">
      <c r="F16331" s="4"/>
      <c r="G16331" s="4"/>
      <c r="H16331" s="4"/>
      <c r="I16331" s="4"/>
      <c r="J16331" s="4"/>
      <c r="K16331" s="4"/>
      <c r="L16331" s="4"/>
      <c r="M16331" s="4"/>
    </row>
    <row r="16332" spans="6:13" x14ac:dyDescent="0.2">
      <c r="F16332" s="4"/>
      <c r="G16332" s="4"/>
      <c r="H16332" s="4"/>
      <c r="I16332" s="4"/>
      <c r="J16332" s="4"/>
      <c r="K16332" s="4"/>
      <c r="L16332" s="4"/>
      <c r="M16332" s="4"/>
    </row>
    <row r="16333" spans="6:13" x14ac:dyDescent="0.2">
      <c r="F16333" s="4"/>
      <c r="G16333" s="4"/>
      <c r="H16333" s="4"/>
      <c r="I16333" s="4"/>
      <c r="J16333" s="4"/>
      <c r="K16333" s="4"/>
      <c r="L16333" s="4"/>
      <c r="M16333" s="4"/>
    </row>
    <row r="16334" spans="6:13" x14ac:dyDescent="0.2">
      <c r="F16334" s="4"/>
      <c r="G16334" s="4"/>
      <c r="H16334" s="4"/>
      <c r="I16334" s="4"/>
      <c r="J16334" s="4"/>
      <c r="K16334" s="4"/>
      <c r="L16334" s="4"/>
      <c r="M16334" s="4"/>
    </row>
    <row r="16335" spans="6:13" x14ac:dyDescent="0.2">
      <c r="F16335" s="4"/>
      <c r="G16335" s="4"/>
      <c r="H16335" s="4"/>
      <c r="I16335" s="4"/>
      <c r="J16335" s="4"/>
      <c r="K16335" s="4"/>
      <c r="L16335" s="4"/>
      <c r="M16335" s="4"/>
    </row>
    <row r="16336" spans="6:13" x14ac:dyDescent="0.2">
      <c r="F16336" s="4"/>
      <c r="G16336" s="4"/>
      <c r="H16336" s="4"/>
      <c r="I16336" s="4"/>
      <c r="J16336" s="4"/>
      <c r="K16336" s="4"/>
      <c r="L16336" s="4"/>
      <c r="M16336" s="4"/>
    </row>
    <row r="16337" spans="6:13" x14ac:dyDescent="0.2">
      <c r="F16337" s="4"/>
      <c r="G16337" s="4"/>
      <c r="H16337" s="4"/>
      <c r="I16337" s="4"/>
      <c r="J16337" s="4"/>
      <c r="K16337" s="4"/>
      <c r="L16337" s="4"/>
      <c r="M16337" s="4"/>
    </row>
    <row r="16338" spans="6:13" x14ac:dyDescent="0.2">
      <c r="F16338" s="4"/>
      <c r="G16338" s="4"/>
      <c r="H16338" s="4"/>
      <c r="I16338" s="4"/>
      <c r="J16338" s="4"/>
      <c r="K16338" s="4"/>
      <c r="L16338" s="4"/>
      <c r="M16338" s="4"/>
    </row>
    <row r="16339" spans="6:13" x14ac:dyDescent="0.2">
      <c r="F16339" s="4"/>
      <c r="G16339" s="4"/>
      <c r="H16339" s="4"/>
      <c r="I16339" s="4"/>
      <c r="J16339" s="4"/>
      <c r="K16339" s="4"/>
      <c r="L16339" s="4"/>
      <c r="M16339" s="4"/>
    </row>
    <row r="16340" spans="6:13" x14ac:dyDescent="0.2">
      <c r="F16340" s="4"/>
      <c r="G16340" s="4"/>
      <c r="H16340" s="4"/>
      <c r="I16340" s="4"/>
      <c r="J16340" s="4"/>
      <c r="K16340" s="4"/>
      <c r="L16340" s="4"/>
      <c r="M16340" s="4"/>
    </row>
    <row r="16341" spans="6:13" x14ac:dyDescent="0.2">
      <c r="F16341" s="4"/>
      <c r="G16341" s="4"/>
      <c r="H16341" s="4"/>
      <c r="I16341" s="4"/>
      <c r="J16341" s="4"/>
      <c r="K16341" s="4"/>
      <c r="L16341" s="4"/>
      <c r="M16341" s="4"/>
    </row>
    <row r="16342" spans="6:13" x14ac:dyDescent="0.2">
      <c r="F16342" s="4"/>
      <c r="G16342" s="4"/>
      <c r="H16342" s="4"/>
      <c r="I16342" s="4"/>
      <c r="J16342" s="4"/>
      <c r="K16342" s="4"/>
      <c r="L16342" s="4"/>
      <c r="M16342" s="4"/>
    </row>
    <row r="16343" spans="6:13" x14ac:dyDescent="0.2">
      <c r="F16343" s="4"/>
      <c r="G16343" s="4"/>
      <c r="H16343" s="4"/>
      <c r="I16343" s="4"/>
      <c r="J16343" s="4"/>
      <c r="K16343" s="4"/>
      <c r="L16343" s="4"/>
      <c r="M16343" s="4"/>
    </row>
    <row r="16344" spans="6:13" x14ac:dyDescent="0.2">
      <c r="F16344" s="4"/>
      <c r="G16344" s="4"/>
      <c r="H16344" s="4"/>
      <c r="I16344" s="4"/>
      <c r="J16344" s="4"/>
      <c r="K16344" s="4"/>
      <c r="L16344" s="4"/>
      <c r="M16344" s="4"/>
    </row>
    <row r="16345" spans="6:13" x14ac:dyDescent="0.2">
      <c r="F16345" s="4"/>
      <c r="G16345" s="4"/>
      <c r="H16345" s="4"/>
      <c r="I16345" s="4"/>
      <c r="J16345" s="4"/>
      <c r="K16345" s="4"/>
      <c r="L16345" s="4"/>
      <c r="M16345" s="4"/>
    </row>
    <row r="16346" spans="6:13" x14ac:dyDescent="0.2">
      <c r="F16346" s="4"/>
      <c r="G16346" s="4"/>
      <c r="H16346" s="4"/>
      <c r="I16346" s="4"/>
      <c r="J16346" s="4"/>
      <c r="K16346" s="4"/>
      <c r="L16346" s="4"/>
      <c r="M16346" s="4"/>
    </row>
    <row r="16347" spans="6:13" x14ac:dyDescent="0.2">
      <c r="F16347" s="4"/>
      <c r="G16347" s="4"/>
      <c r="H16347" s="4"/>
      <c r="I16347" s="4"/>
      <c r="J16347" s="4"/>
      <c r="K16347" s="4"/>
      <c r="L16347" s="4"/>
      <c r="M16347" s="4"/>
    </row>
    <row r="16348" spans="6:13" x14ac:dyDescent="0.2">
      <c r="F16348" s="4"/>
      <c r="G16348" s="4"/>
      <c r="H16348" s="4"/>
      <c r="I16348" s="4"/>
      <c r="J16348" s="4"/>
      <c r="K16348" s="4"/>
      <c r="L16348" s="4"/>
      <c r="M16348" s="4"/>
    </row>
    <row r="16349" spans="6:13" x14ac:dyDescent="0.2">
      <c r="F16349" s="4"/>
      <c r="G16349" s="4"/>
      <c r="H16349" s="4"/>
      <c r="I16349" s="4"/>
      <c r="J16349" s="4"/>
      <c r="K16349" s="4"/>
      <c r="L16349" s="4"/>
      <c r="M16349" s="4"/>
    </row>
    <row r="16350" spans="6:13" x14ac:dyDescent="0.2">
      <c r="F16350" s="4"/>
      <c r="G16350" s="4"/>
      <c r="H16350" s="4"/>
      <c r="I16350" s="4"/>
      <c r="J16350" s="4"/>
      <c r="K16350" s="4"/>
      <c r="L16350" s="4"/>
      <c r="M16350" s="4"/>
    </row>
    <row r="16351" spans="6:13" x14ac:dyDescent="0.2">
      <c r="F16351" s="4"/>
      <c r="G16351" s="4"/>
      <c r="H16351" s="4"/>
      <c r="I16351" s="4"/>
      <c r="J16351" s="4"/>
      <c r="K16351" s="4"/>
      <c r="L16351" s="4"/>
      <c r="M16351" s="4"/>
    </row>
    <row r="16352" spans="6:13" x14ac:dyDescent="0.2">
      <c r="F16352" s="4"/>
      <c r="G16352" s="4"/>
      <c r="H16352" s="4"/>
      <c r="I16352" s="4"/>
      <c r="J16352" s="4"/>
      <c r="K16352" s="4"/>
      <c r="L16352" s="4"/>
      <c r="M16352" s="4"/>
    </row>
    <row r="16353" spans="6:13" x14ac:dyDescent="0.2">
      <c r="F16353" s="4"/>
      <c r="G16353" s="4"/>
      <c r="H16353" s="4"/>
      <c r="I16353" s="4"/>
      <c r="J16353" s="4"/>
      <c r="K16353" s="4"/>
      <c r="L16353" s="4"/>
      <c r="M16353" s="4"/>
    </row>
    <row r="16354" spans="6:13" x14ac:dyDescent="0.2">
      <c r="F16354" s="4"/>
      <c r="G16354" s="4"/>
      <c r="H16354" s="4"/>
      <c r="I16354" s="4"/>
      <c r="J16354" s="4"/>
      <c r="K16354" s="4"/>
      <c r="L16354" s="4"/>
      <c r="M16354" s="4"/>
    </row>
    <row r="16355" spans="6:13" x14ac:dyDescent="0.2">
      <c r="F16355" s="4"/>
      <c r="G16355" s="4"/>
      <c r="H16355" s="4"/>
      <c r="I16355" s="4"/>
      <c r="J16355" s="4"/>
      <c r="K16355" s="4"/>
      <c r="L16355" s="4"/>
      <c r="M16355" s="4"/>
    </row>
    <row r="16356" spans="6:13" x14ac:dyDescent="0.2">
      <c r="F16356" s="4"/>
      <c r="G16356" s="4"/>
      <c r="H16356" s="4"/>
      <c r="I16356" s="4"/>
      <c r="J16356" s="4"/>
      <c r="K16356" s="4"/>
      <c r="L16356" s="4"/>
      <c r="M16356" s="4"/>
    </row>
    <row r="16357" spans="6:13" x14ac:dyDescent="0.2">
      <c r="F16357" s="4"/>
      <c r="G16357" s="4"/>
      <c r="H16357" s="4"/>
      <c r="I16357" s="4"/>
      <c r="J16357" s="4"/>
      <c r="K16357" s="4"/>
      <c r="L16357" s="4"/>
      <c r="M16357" s="4"/>
    </row>
    <row r="16358" spans="6:13" x14ac:dyDescent="0.2">
      <c r="F16358" s="4"/>
      <c r="G16358" s="4"/>
      <c r="H16358" s="4"/>
      <c r="I16358" s="4"/>
      <c r="J16358" s="4"/>
      <c r="K16358" s="4"/>
      <c r="L16358" s="4"/>
      <c r="M16358" s="4"/>
    </row>
    <row r="16359" spans="6:13" x14ac:dyDescent="0.2">
      <c r="F16359" s="4"/>
      <c r="G16359" s="4"/>
      <c r="H16359" s="4"/>
      <c r="I16359" s="4"/>
      <c r="J16359" s="4"/>
      <c r="K16359" s="4"/>
      <c r="L16359" s="4"/>
      <c r="M16359" s="4"/>
    </row>
    <row r="16360" spans="6:13" x14ac:dyDescent="0.2">
      <c r="F16360" s="4"/>
      <c r="G16360" s="4"/>
      <c r="H16360" s="4"/>
      <c r="I16360" s="4"/>
      <c r="J16360" s="4"/>
      <c r="K16360" s="4"/>
      <c r="L16360" s="4"/>
      <c r="M16360" s="4"/>
    </row>
    <row r="16361" spans="6:13" x14ac:dyDescent="0.2">
      <c r="F16361" s="4"/>
      <c r="G16361" s="4"/>
      <c r="H16361" s="4"/>
      <c r="I16361" s="4"/>
      <c r="J16361" s="4"/>
      <c r="K16361" s="4"/>
      <c r="L16361" s="4"/>
      <c r="M16361" s="4"/>
    </row>
    <row r="16362" spans="6:13" x14ac:dyDescent="0.2">
      <c r="F16362" s="4"/>
      <c r="G16362" s="4"/>
      <c r="H16362" s="4"/>
      <c r="I16362" s="4"/>
      <c r="J16362" s="4"/>
      <c r="K16362" s="4"/>
      <c r="L16362" s="4"/>
      <c r="M16362" s="4"/>
    </row>
    <row r="16363" spans="6:13" x14ac:dyDescent="0.2">
      <c r="F16363" s="4"/>
      <c r="G16363" s="4"/>
      <c r="H16363" s="4"/>
      <c r="I16363" s="4"/>
      <c r="J16363" s="4"/>
      <c r="K16363" s="4"/>
      <c r="L16363" s="4"/>
      <c r="M16363" s="4"/>
    </row>
    <row r="16364" spans="6:13" x14ac:dyDescent="0.2">
      <c r="F16364" s="4"/>
      <c r="G16364" s="4"/>
      <c r="H16364" s="4"/>
      <c r="I16364" s="4"/>
      <c r="J16364" s="4"/>
      <c r="K16364" s="4"/>
      <c r="L16364" s="4"/>
      <c r="M16364" s="4"/>
    </row>
    <row r="16365" spans="6:13" x14ac:dyDescent="0.2">
      <c r="F16365" s="4"/>
      <c r="G16365" s="4"/>
      <c r="H16365" s="4"/>
      <c r="I16365" s="4"/>
      <c r="J16365" s="4"/>
      <c r="K16365" s="4"/>
      <c r="L16365" s="4"/>
      <c r="M16365" s="4"/>
    </row>
    <row r="16366" spans="6:13" x14ac:dyDescent="0.2">
      <c r="F16366" s="4"/>
      <c r="G16366" s="4"/>
      <c r="H16366" s="4"/>
      <c r="I16366" s="4"/>
      <c r="J16366" s="4"/>
      <c r="K16366" s="4"/>
      <c r="L16366" s="4"/>
      <c r="M16366" s="4"/>
    </row>
    <row r="16367" spans="6:13" x14ac:dyDescent="0.2">
      <c r="F16367" s="4"/>
      <c r="G16367" s="4"/>
      <c r="H16367" s="4"/>
      <c r="I16367" s="4"/>
      <c r="J16367" s="4"/>
      <c r="K16367" s="4"/>
      <c r="L16367" s="4"/>
      <c r="M16367" s="4"/>
    </row>
    <row r="16368" spans="6:13" x14ac:dyDescent="0.2">
      <c r="F16368" s="4"/>
      <c r="G16368" s="4"/>
      <c r="H16368" s="4"/>
      <c r="I16368" s="4"/>
      <c r="J16368" s="4"/>
      <c r="K16368" s="4"/>
      <c r="L16368" s="4"/>
      <c r="M16368" s="4"/>
    </row>
    <row r="16369" spans="6:13" x14ac:dyDescent="0.2">
      <c r="F16369" s="4"/>
      <c r="G16369" s="4"/>
      <c r="H16369" s="4"/>
      <c r="I16369" s="4"/>
      <c r="J16369" s="4"/>
      <c r="K16369" s="4"/>
      <c r="L16369" s="4"/>
      <c r="M16369" s="4"/>
    </row>
    <row r="16370" spans="6:13" x14ac:dyDescent="0.2">
      <c r="F16370" s="4"/>
      <c r="G16370" s="4"/>
      <c r="H16370" s="4"/>
      <c r="I16370" s="4"/>
      <c r="J16370" s="4"/>
      <c r="K16370" s="4"/>
      <c r="L16370" s="4"/>
      <c r="M16370" s="4"/>
    </row>
    <row r="16371" spans="6:13" x14ac:dyDescent="0.2">
      <c r="F16371" s="4"/>
      <c r="G16371" s="4"/>
      <c r="H16371" s="4"/>
      <c r="I16371" s="4"/>
      <c r="J16371" s="4"/>
      <c r="K16371" s="4"/>
      <c r="L16371" s="4"/>
      <c r="M16371" s="4"/>
    </row>
    <row r="16372" spans="6:13" x14ac:dyDescent="0.2">
      <c r="F16372" s="4"/>
      <c r="G16372" s="4"/>
      <c r="H16372" s="4"/>
      <c r="I16372" s="4"/>
      <c r="J16372" s="4"/>
      <c r="K16372" s="4"/>
      <c r="L16372" s="4"/>
      <c r="M16372" s="4"/>
    </row>
    <row r="16373" spans="6:13" x14ac:dyDescent="0.2">
      <c r="F16373" s="4"/>
      <c r="G16373" s="4"/>
      <c r="H16373" s="4"/>
      <c r="I16373" s="4"/>
      <c r="J16373" s="4"/>
      <c r="K16373" s="4"/>
      <c r="L16373" s="4"/>
      <c r="M16373" s="4"/>
    </row>
    <row r="16374" spans="6:13" x14ac:dyDescent="0.2">
      <c r="F16374" s="4"/>
      <c r="G16374" s="4"/>
      <c r="H16374" s="4"/>
      <c r="I16374" s="4"/>
      <c r="J16374" s="4"/>
      <c r="K16374" s="4"/>
      <c r="L16374" s="4"/>
      <c r="M16374" s="4"/>
    </row>
    <row r="16375" spans="6:13" x14ac:dyDescent="0.2">
      <c r="F16375" s="4"/>
      <c r="G16375" s="4"/>
      <c r="H16375" s="4"/>
      <c r="I16375" s="4"/>
      <c r="J16375" s="4"/>
      <c r="K16375" s="4"/>
      <c r="L16375" s="4"/>
      <c r="M16375" s="4"/>
    </row>
    <row r="16376" spans="6:13" x14ac:dyDescent="0.2">
      <c r="F16376" s="4"/>
      <c r="G16376" s="4"/>
      <c r="H16376" s="4"/>
      <c r="I16376" s="4"/>
      <c r="J16376" s="4"/>
      <c r="K16376" s="4"/>
      <c r="L16376" s="4"/>
      <c r="M16376" s="4"/>
    </row>
    <row r="16377" spans="6:13" x14ac:dyDescent="0.2">
      <c r="F16377" s="4"/>
      <c r="G16377" s="4"/>
      <c r="H16377" s="4"/>
      <c r="I16377" s="4"/>
      <c r="J16377" s="4"/>
      <c r="K16377" s="4"/>
      <c r="L16377" s="4"/>
      <c r="M16377" s="4"/>
    </row>
    <row r="16378" spans="6:13" x14ac:dyDescent="0.2">
      <c r="F16378" s="4"/>
      <c r="G16378" s="4"/>
      <c r="H16378" s="4"/>
      <c r="I16378" s="4"/>
      <c r="J16378" s="4"/>
      <c r="K16378" s="4"/>
      <c r="L16378" s="4"/>
      <c r="M16378" s="4"/>
    </row>
    <row r="16379" spans="6:13" x14ac:dyDescent="0.2">
      <c r="F16379" s="4"/>
      <c r="G16379" s="4"/>
      <c r="H16379" s="4"/>
      <c r="I16379" s="4"/>
      <c r="J16379" s="4"/>
      <c r="K16379" s="4"/>
      <c r="L16379" s="4"/>
      <c r="M16379" s="4"/>
    </row>
    <row r="16380" spans="6:13" x14ac:dyDescent="0.2">
      <c r="F16380" s="4"/>
      <c r="G16380" s="4"/>
      <c r="H16380" s="4"/>
      <c r="I16380" s="4"/>
      <c r="J16380" s="4"/>
      <c r="K16380" s="4"/>
      <c r="L16380" s="4"/>
      <c r="M16380" s="4"/>
    </row>
    <row r="16381" spans="6:13" x14ac:dyDescent="0.2">
      <c r="F16381" s="4"/>
      <c r="G16381" s="4"/>
      <c r="H16381" s="4"/>
      <c r="I16381" s="4"/>
      <c r="J16381" s="4"/>
      <c r="K16381" s="4"/>
      <c r="L16381" s="4"/>
      <c r="M16381" s="4"/>
    </row>
    <row r="16382" spans="6:13" x14ac:dyDescent="0.2">
      <c r="F16382" s="4"/>
      <c r="G16382" s="4"/>
      <c r="H16382" s="4"/>
      <c r="I16382" s="4"/>
      <c r="J16382" s="4"/>
      <c r="K16382" s="4"/>
      <c r="L16382" s="4"/>
      <c r="M16382" s="4"/>
    </row>
    <row r="16383" spans="6:13" x14ac:dyDescent="0.2">
      <c r="F16383" s="4"/>
      <c r="G16383" s="4"/>
      <c r="H16383" s="4"/>
      <c r="I16383" s="4"/>
      <c r="J16383" s="4"/>
      <c r="K16383" s="4"/>
      <c r="L16383" s="4"/>
      <c r="M16383" s="4"/>
    </row>
    <row r="16384" spans="6:13" x14ac:dyDescent="0.2">
      <c r="F16384" s="4"/>
      <c r="G16384" s="4"/>
      <c r="H16384" s="4"/>
      <c r="I16384" s="4"/>
      <c r="J16384" s="4"/>
      <c r="K16384" s="4"/>
      <c r="L16384" s="4"/>
      <c r="M16384" s="4"/>
    </row>
    <row r="16385" spans="6:13" x14ac:dyDescent="0.2">
      <c r="F16385" s="4"/>
      <c r="G16385" s="4"/>
      <c r="H16385" s="4"/>
      <c r="I16385" s="4"/>
      <c r="J16385" s="4"/>
      <c r="K16385" s="4"/>
      <c r="L16385" s="4"/>
      <c r="M16385" s="4"/>
    </row>
    <row r="16386" spans="6:13" x14ac:dyDescent="0.2">
      <c r="F16386" s="4"/>
      <c r="G16386" s="4"/>
      <c r="H16386" s="4"/>
      <c r="I16386" s="4"/>
      <c r="J16386" s="4"/>
      <c r="K16386" s="4"/>
      <c r="L16386" s="4"/>
      <c r="M16386" s="4"/>
    </row>
    <row r="16387" spans="6:13" x14ac:dyDescent="0.2">
      <c r="F16387" s="4"/>
      <c r="G16387" s="4"/>
      <c r="H16387" s="4"/>
      <c r="I16387" s="4"/>
      <c r="J16387" s="4"/>
      <c r="K16387" s="4"/>
      <c r="L16387" s="4"/>
      <c r="M16387" s="4"/>
    </row>
    <row r="16388" spans="6:13" x14ac:dyDescent="0.2">
      <c r="F16388" s="4"/>
      <c r="G16388" s="4"/>
      <c r="H16388" s="4"/>
      <c r="I16388" s="4"/>
      <c r="J16388" s="4"/>
      <c r="K16388" s="4"/>
      <c r="L16388" s="4"/>
      <c r="M16388" s="4"/>
    </row>
    <row r="16389" spans="6:13" x14ac:dyDescent="0.2">
      <c r="F16389" s="4"/>
      <c r="G16389" s="4"/>
      <c r="H16389" s="4"/>
      <c r="I16389" s="4"/>
      <c r="J16389" s="4"/>
      <c r="K16389" s="4"/>
      <c r="L16389" s="4"/>
      <c r="M16389" s="4"/>
    </row>
    <row r="16390" spans="6:13" x14ac:dyDescent="0.2">
      <c r="F16390" s="4"/>
      <c r="G16390" s="4"/>
      <c r="H16390" s="4"/>
      <c r="I16390" s="4"/>
      <c r="J16390" s="4"/>
      <c r="K16390" s="4"/>
      <c r="L16390" s="4"/>
      <c r="M16390" s="4"/>
    </row>
    <row r="16391" spans="6:13" x14ac:dyDescent="0.2">
      <c r="F16391" s="4"/>
      <c r="G16391" s="4"/>
      <c r="H16391" s="4"/>
      <c r="I16391" s="4"/>
      <c r="J16391" s="4"/>
      <c r="K16391" s="4"/>
      <c r="L16391" s="4"/>
      <c r="M16391" s="4"/>
    </row>
    <row r="16392" spans="6:13" x14ac:dyDescent="0.2">
      <c r="F16392" s="4"/>
      <c r="G16392" s="4"/>
      <c r="H16392" s="4"/>
      <c r="I16392" s="4"/>
      <c r="J16392" s="4"/>
      <c r="K16392" s="4"/>
      <c r="L16392" s="4"/>
      <c r="M16392" s="4"/>
    </row>
    <row r="16393" spans="6:13" x14ac:dyDescent="0.2">
      <c r="F16393" s="4"/>
      <c r="G16393" s="4"/>
      <c r="H16393" s="4"/>
      <c r="I16393" s="4"/>
      <c r="J16393" s="4"/>
      <c r="K16393" s="4"/>
      <c r="L16393" s="4"/>
      <c r="M16393" s="4"/>
    </row>
    <row r="16394" spans="6:13" x14ac:dyDescent="0.2">
      <c r="F16394" s="4"/>
      <c r="G16394" s="4"/>
      <c r="H16394" s="4"/>
      <c r="I16394" s="4"/>
      <c r="J16394" s="4"/>
      <c r="K16394" s="4"/>
      <c r="L16394" s="4"/>
      <c r="M16394" s="4"/>
    </row>
    <row r="16395" spans="6:13" x14ac:dyDescent="0.2">
      <c r="F16395" s="4"/>
      <c r="G16395" s="4"/>
      <c r="H16395" s="4"/>
      <c r="I16395" s="4"/>
      <c r="J16395" s="4"/>
      <c r="K16395" s="4"/>
      <c r="L16395" s="4"/>
      <c r="M16395" s="4"/>
    </row>
    <row r="16396" spans="6:13" x14ac:dyDescent="0.2">
      <c r="F16396" s="4"/>
      <c r="G16396" s="4"/>
      <c r="H16396" s="4"/>
      <c r="I16396" s="4"/>
      <c r="J16396" s="4"/>
      <c r="K16396" s="4"/>
      <c r="L16396" s="4"/>
      <c r="M16396" s="4"/>
    </row>
    <row r="16397" spans="6:13" x14ac:dyDescent="0.2">
      <c r="F16397" s="4"/>
      <c r="G16397" s="4"/>
      <c r="H16397" s="4"/>
      <c r="I16397" s="4"/>
      <c r="J16397" s="4"/>
      <c r="K16397" s="4"/>
      <c r="L16397" s="4"/>
      <c r="M16397" s="4"/>
    </row>
    <row r="16398" spans="6:13" x14ac:dyDescent="0.2">
      <c r="F16398" s="4"/>
      <c r="G16398" s="4"/>
      <c r="H16398" s="4"/>
      <c r="I16398" s="4"/>
      <c r="J16398" s="4"/>
      <c r="K16398" s="4"/>
      <c r="L16398" s="4"/>
      <c r="M16398" s="4"/>
    </row>
    <row r="16399" spans="6:13" x14ac:dyDescent="0.2">
      <c r="F16399" s="4"/>
      <c r="G16399" s="4"/>
      <c r="H16399" s="4"/>
      <c r="I16399" s="4"/>
      <c r="J16399" s="4"/>
      <c r="K16399" s="4"/>
      <c r="L16399" s="4"/>
      <c r="M16399" s="4"/>
    </row>
    <row r="16400" spans="6:13" x14ac:dyDescent="0.2">
      <c r="F16400" s="4"/>
      <c r="G16400" s="4"/>
      <c r="H16400" s="4"/>
      <c r="I16400" s="4"/>
      <c r="J16400" s="4"/>
      <c r="K16400" s="4"/>
      <c r="L16400" s="4"/>
      <c r="M16400" s="4"/>
    </row>
    <row r="16401" spans="6:13" x14ac:dyDescent="0.2">
      <c r="F16401" s="4"/>
      <c r="G16401" s="4"/>
      <c r="H16401" s="4"/>
      <c r="I16401" s="4"/>
      <c r="J16401" s="4"/>
      <c r="K16401" s="4"/>
      <c r="L16401" s="4"/>
      <c r="M16401" s="4"/>
    </row>
    <row r="16402" spans="6:13" x14ac:dyDescent="0.2">
      <c r="F16402" s="4"/>
      <c r="G16402" s="4"/>
      <c r="H16402" s="4"/>
      <c r="I16402" s="4"/>
      <c r="J16402" s="4"/>
      <c r="K16402" s="4"/>
      <c r="L16402" s="4"/>
      <c r="M16402" s="4"/>
    </row>
    <row r="16403" spans="6:13" x14ac:dyDescent="0.2">
      <c r="F16403" s="4"/>
      <c r="G16403" s="4"/>
      <c r="H16403" s="4"/>
      <c r="I16403" s="4"/>
      <c r="J16403" s="4"/>
      <c r="K16403" s="4"/>
      <c r="L16403" s="4"/>
      <c r="M16403" s="4"/>
    </row>
    <row r="16404" spans="6:13" x14ac:dyDescent="0.2">
      <c r="F16404" s="4"/>
      <c r="G16404" s="4"/>
      <c r="H16404" s="4"/>
      <c r="I16404" s="4"/>
      <c r="J16404" s="4"/>
      <c r="K16404" s="4"/>
      <c r="L16404" s="4"/>
      <c r="M16404" s="4"/>
    </row>
    <row r="16405" spans="6:13" x14ac:dyDescent="0.2">
      <c r="F16405" s="4"/>
      <c r="G16405" s="4"/>
      <c r="H16405" s="4"/>
      <c r="I16405" s="4"/>
      <c r="J16405" s="4"/>
      <c r="K16405" s="4"/>
      <c r="L16405" s="4"/>
      <c r="M16405" s="4"/>
    </row>
    <row r="16406" spans="6:13" x14ac:dyDescent="0.2">
      <c r="F16406" s="4"/>
      <c r="G16406" s="4"/>
      <c r="H16406" s="4"/>
      <c r="I16406" s="4"/>
      <c r="J16406" s="4"/>
      <c r="K16406" s="4"/>
      <c r="L16406" s="4"/>
      <c r="M16406" s="4"/>
    </row>
    <row r="16407" spans="6:13" x14ac:dyDescent="0.2">
      <c r="F16407" s="4"/>
      <c r="G16407" s="4"/>
      <c r="H16407" s="4"/>
      <c r="I16407" s="4"/>
      <c r="J16407" s="4"/>
      <c r="K16407" s="4"/>
      <c r="L16407" s="4"/>
      <c r="M16407" s="4"/>
    </row>
    <row r="16408" spans="6:13" x14ac:dyDescent="0.2">
      <c r="F16408" s="4"/>
      <c r="G16408" s="4"/>
      <c r="H16408" s="4"/>
      <c r="I16408" s="4"/>
      <c r="J16408" s="4"/>
      <c r="K16408" s="4"/>
      <c r="L16408" s="4"/>
      <c r="M16408" s="4"/>
    </row>
    <row r="16409" spans="6:13" x14ac:dyDescent="0.2">
      <c r="F16409" s="4"/>
      <c r="G16409" s="4"/>
      <c r="H16409" s="4"/>
      <c r="I16409" s="4"/>
      <c r="J16409" s="4"/>
      <c r="K16409" s="4"/>
      <c r="L16409" s="4"/>
      <c r="M16409" s="4"/>
    </row>
    <row r="16410" spans="6:13" x14ac:dyDescent="0.2">
      <c r="F16410" s="4"/>
      <c r="G16410" s="4"/>
      <c r="H16410" s="4"/>
      <c r="I16410" s="4"/>
      <c r="J16410" s="4"/>
      <c r="K16410" s="4"/>
      <c r="L16410" s="4"/>
      <c r="M16410" s="4"/>
    </row>
    <row r="16411" spans="6:13" x14ac:dyDescent="0.2">
      <c r="F16411" s="4"/>
      <c r="G16411" s="4"/>
      <c r="H16411" s="4"/>
      <c r="I16411" s="4"/>
      <c r="J16411" s="4"/>
      <c r="K16411" s="4"/>
      <c r="L16411" s="4"/>
      <c r="M16411" s="4"/>
    </row>
    <row r="16412" spans="6:13" x14ac:dyDescent="0.2">
      <c r="F16412" s="4"/>
      <c r="G16412" s="4"/>
      <c r="H16412" s="4"/>
      <c r="I16412" s="4"/>
      <c r="J16412" s="4"/>
      <c r="K16412" s="4"/>
      <c r="L16412" s="4"/>
      <c r="M16412" s="4"/>
    </row>
    <row r="16413" spans="6:13" x14ac:dyDescent="0.2">
      <c r="F16413" s="4"/>
      <c r="G16413" s="4"/>
      <c r="H16413" s="4"/>
      <c r="I16413" s="4"/>
      <c r="J16413" s="4"/>
      <c r="K16413" s="4"/>
      <c r="L16413" s="4"/>
      <c r="M16413" s="4"/>
    </row>
    <row r="16414" spans="6:13" x14ac:dyDescent="0.2">
      <c r="F16414" s="4"/>
      <c r="G16414" s="4"/>
      <c r="H16414" s="4"/>
      <c r="I16414" s="4"/>
      <c r="J16414" s="4"/>
      <c r="K16414" s="4"/>
      <c r="L16414" s="4"/>
      <c r="M16414" s="4"/>
    </row>
    <row r="16415" spans="6:13" x14ac:dyDescent="0.2">
      <c r="F16415" s="4"/>
      <c r="G16415" s="4"/>
      <c r="H16415" s="4"/>
      <c r="I16415" s="4"/>
      <c r="J16415" s="4"/>
      <c r="K16415" s="4"/>
      <c r="L16415" s="4"/>
      <c r="M16415" s="4"/>
    </row>
    <row r="16416" spans="6:13" x14ac:dyDescent="0.2">
      <c r="F16416" s="4"/>
      <c r="G16416" s="4"/>
      <c r="H16416" s="4"/>
      <c r="I16416" s="4"/>
      <c r="J16416" s="4"/>
      <c r="K16416" s="4"/>
      <c r="L16416" s="4"/>
      <c r="M16416" s="4"/>
    </row>
    <row r="16417" spans="6:13" x14ac:dyDescent="0.2">
      <c r="F16417" s="4"/>
      <c r="G16417" s="4"/>
      <c r="H16417" s="4"/>
      <c r="I16417" s="4"/>
      <c r="J16417" s="4"/>
      <c r="K16417" s="4"/>
      <c r="L16417" s="4"/>
      <c r="M16417" s="4"/>
    </row>
    <row r="16418" spans="6:13" x14ac:dyDescent="0.2">
      <c r="F16418" s="4"/>
      <c r="G16418" s="4"/>
      <c r="H16418" s="4"/>
      <c r="I16418" s="4"/>
      <c r="J16418" s="4"/>
      <c r="K16418" s="4"/>
      <c r="L16418" s="4"/>
      <c r="M16418" s="4"/>
    </row>
    <row r="16419" spans="6:13" x14ac:dyDescent="0.2">
      <c r="F16419" s="4"/>
      <c r="G16419" s="4"/>
      <c r="H16419" s="4"/>
      <c r="I16419" s="4"/>
      <c r="J16419" s="4"/>
      <c r="K16419" s="4"/>
      <c r="L16419" s="4"/>
      <c r="M16419" s="4"/>
    </row>
    <row r="16420" spans="6:13" x14ac:dyDescent="0.2">
      <c r="F16420" s="4"/>
      <c r="G16420" s="4"/>
      <c r="H16420" s="4"/>
      <c r="I16420" s="4"/>
      <c r="J16420" s="4"/>
      <c r="K16420" s="4"/>
      <c r="L16420" s="4"/>
      <c r="M16420" s="4"/>
    </row>
    <row r="16421" spans="6:13" x14ac:dyDescent="0.2">
      <c r="F16421" s="4"/>
      <c r="G16421" s="4"/>
      <c r="H16421" s="4"/>
      <c r="I16421" s="4"/>
      <c r="J16421" s="4"/>
      <c r="K16421" s="4"/>
      <c r="L16421" s="4"/>
      <c r="M16421" s="4"/>
    </row>
    <row r="16422" spans="6:13" x14ac:dyDescent="0.2">
      <c r="F16422" s="4"/>
      <c r="G16422" s="4"/>
      <c r="H16422" s="4"/>
      <c r="I16422" s="4"/>
      <c r="J16422" s="4"/>
      <c r="K16422" s="4"/>
      <c r="L16422" s="4"/>
      <c r="M16422" s="4"/>
    </row>
    <row r="16423" spans="6:13" x14ac:dyDescent="0.2">
      <c r="F16423" s="4"/>
      <c r="G16423" s="4"/>
      <c r="H16423" s="4"/>
      <c r="I16423" s="4"/>
      <c r="J16423" s="4"/>
      <c r="K16423" s="4"/>
      <c r="L16423" s="4"/>
      <c r="M16423" s="4"/>
    </row>
    <row r="16424" spans="6:13" x14ac:dyDescent="0.2">
      <c r="F16424" s="4"/>
      <c r="G16424" s="4"/>
      <c r="H16424" s="4"/>
      <c r="I16424" s="4"/>
      <c r="J16424" s="4"/>
      <c r="K16424" s="4"/>
      <c r="L16424" s="4"/>
      <c r="M16424" s="4"/>
    </row>
    <row r="16425" spans="6:13" x14ac:dyDescent="0.2">
      <c r="F16425" s="4"/>
      <c r="G16425" s="4"/>
      <c r="H16425" s="4"/>
      <c r="I16425" s="4"/>
      <c r="J16425" s="4"/>
      <c r="K16425" s="4"/>
      <c r="L16425" s="4"/>
      <c r="M16425" s="4"/>
    </row>
    <row r="16426" spans="6:13" x14ac:dyDescent="0.2">
      <c r="F16426" s="4"/>
      <c r="G16426" s="4"/>
      <c r="H16426" s="4"/>
      <c r="I16426" s="4"/>
      <c r="J16426" s="4"/>
      <c r="K16426" s="4"/>
      <c r="L16426" s="4"/>
      <c r="M16426" s="4"/>
    </row>
    <row r="16427" spans="6:13" x14ac:dyDescent="0.2">
      <c r="F16427" s="4"/>
      <c r="G16427" s="4"/>
      <c r="H16427" s="4"/>
      <c r="I16427" s="4"/>
      <c r="J16427" s="4"/>
      <c r="K16427" s="4"/>
      <c r="L16427" s="4"/>
      <c r="M16427" s="4"/>
    </row>
    <row r="16428" spans="6:13" x14ac:dyDescent="0.2">
      <c r="F16428" s="4"/>
      <c r="G16428" s="4"/>
      <c r="H16428" s="4"/>
      <c r="I16428" s="4"/>
      <c r="J16428" s="4"/>
      <c r="K16428" s="4"/>
      <c r="L16428" s="4"/>
      <c r="M16428" s="4"/>
    </row>
    <row r="16429" spans="6:13" x14ac:dyDescent="0.2">
      <c r="F16429" s="4"/>
      <c r="G16429" s="4"/>
      <c r="H16429" s="4"/>
      <c r="I16429" s="4"/>
      <c r="J16429" s="4"/>
      <c r="K16429" s="4"/>
      <c r="L16429" s="4"/>
      <c r="M16429" s="4"/>
    </row>
    <row r="16430" spans="6:13" x14ac:dyDescent="0.2">
      <c r="F16430" s="4"/>
      <c r="G16430" s="4"/>
      <c r="H16430" s="4"/>
      <c r="I16430" s="4"/>
      <c r="J16430" s="4"/>
      <c r="K16430" s="4"/>
      <c r="L16430" s="4"/>
      <c r="M16430" s="4"/>
    </row>
    <row r="16431" spans="6:13" x14ac:dyDescent="0.2">
      <c r="F16431" s="4"/>
      <c r="G16431" s="4"/>
      <c r="H16431" s="4"/>
      <c r="I16431" s="4"/>
      <c r="J16431" s="4"/>
      <c r="K16431" s="4"/>
      <c r="L16431" s="4"/>
      <c r="M16431" s="4"/>
    </row>
    <row r="16432" spans="6:13" x14ac:dyDescent="0.2">
      <c r="F16432" s="4"/>
      <c r="G16432" s="4"/>
      <c r="H16432" s="4"/>
      <c r="I16432" s="4"/>
      <c r="J16432" s="4"/>
      <c r="K16432" s="4"/>
      <c r="L16432" s="4"/>
      <c r="M16432" s="4"/>
    </row>
    <row r="16433" spans="6:13" x14ac:dyDescent="0.2">
      <c r="F16433" s="4"/>
      <c r="G16433" s="4"/>
      <c r="H16433" s="4"/>
      <c r="I16433" s="4"/>
      <c r="J16433" s="4"/>
      <c r="K16433" s="4"/>
      <c r="L16433" s="4"/>
      <c r="M16433" s="4"/>
    </row>
    <row r="16434" spans="6:13" x14ac:dyDescent="0.2">
      <c r="F16434" s="4"/>
      <c r="G16434" s="4"/>
      <c r="H16434" s="4"/>
      <c r="I16434" s="4"/>
      <c r="J16434" s="4"/>
      <c r="K16434" s="4"/>
      <c r="L16434" s="4"/>
      <c r="M16434" s="4"/>
    </row>
    <row r="16435" spans="6:13" x14ac:dyDescent="0.2">
      <c r="F16435" s="4"/>
      <c r="G16435" s="4"/>
      <c r="H16435" s="4"/>
      <c r="I16435" s="4"/>
      <c r="J16435" s="4"/>
      <c r="K16435" s="4"/>
      <c r="L16435" s="4"/>
      <c r="M16435" s="4"/>
    </row>
    <row r="16436" spans="6:13" x14ac:dyDescent="0.2">
      <c r="F16436" s="4"/>
      <c r="G16436" s="4"/>
      <c r="H16436" s="4"/>
      <c r="I16436" s="4"/>
      <c r="J16436" s="4"/>
      <c r="K16436" s="4"/>
      <c r="L16436" s="4"/>
      <c r="M16436" s="4"/>
    </row>
    <row r="16437" spans="6:13" x14ac:dyDescent="0.2">
      <c r="F16437" s="4"/>
      <c r="G16437" s="4"/>
      <c r="H16437" s="4"/>
      <c r="I16437" s="4"/>
      <c r="J16437" s="4"/>
      <c r="K16437" s="4"/>
      <c r="L16437" s="4"/>
      <c r="M16437" s="4"/>
    </row>
    <row r="16438" spans="6:13" x14ac:dyDescent="0.2">
      <c r="F16438" s="4"/>
      <c r="G16438" s="4"/>
      <c r="H16438" s="4"/>
      <c r="I16438" s="4"/>
      <c r="J16438" s="4"/>
      <c r="K16438" s="4"/>
      <c r="L16438" s="4"/>
      <c r="M16438" s="4"/>
    </row>
    <row r="16439" spans="6:13" x14ac:dyDescent="0.2">
      <c r="F16439" s="4"/>
      <c r="G16439" s="4"/>
      <c r="H16439" s="4"/>
      <c r="I16439" s="4"/>
      <c r="J16439" s="4"/>
      <c r="K16439" s="4"/>
      <c r="L16439" s="4"/>
      <c r="M16439" s="4"/>
    </row>
    <row r="16440" spans="6:13" x14ac:dyDescent="0.2">
      <c r="F16440" s="4"/>
      <c r="G16440" s="4"/>
      <c r="H16440" s="4"/>
      <c r="I16440" s="4"/>
      <c r="J16440" s="4"/>
      <c r="K16440" s="4"/>
      <c r="L16440" s="4"/>
      <c r="M16440" s="4"/>
    </row>
    <row r="16441" spans="6:13" x14ac:dyDescent="0.2">
      <c r="F16441" s="4"/>
      <c r="G16441" s="4"/>
      <c r="H16441" s="4"/>
      <c r="I16441" s="4"/>
      <c r="J16441" s="4"/>
      <c r="K16441" s="4"/>
      <c r="L16441" s="4"/>
      <c r="M16441" s="4"/>
    </row>
    <row r="16442" spans="6:13" x14ac:dyDescent="0.2">
      <c r="F16442" s="4"/>
      <c r="G16442" s="4"/>
      <c r="H16442" s="4"/>
      <c r="I16442" s="4"/>
      <c r="J16442" s="4"/>
      <c r="K16442" s="4"/>
      <c r="L16442" s="4"/>
      <c r="M16442" s="4"/>
    </row>
    <row r="16443" spans="6:13" x14ac:dyDescent="0.2">
      <c r="F16443" s="4"/>
      <c r="G16443" s="4"/>
      <c r="H16443" s="4"/>
      <c r="I16443" s="4"/>
      <c r="J16443" s="4"/>
      <c r="K16443" s="4"/>
      <c r="L16443" s="4"/>
      <c r="M16443" s="4"/>
    </row>
    <row r="16444" spans="6:13" x14ac:dyDescent="0.2">
      <c r="F16444" s="4"/>
      <c r="G16444" s="4"/>
      <c r="H16444" s="4"/>
      <c r="I16444" s="4"/>
      <c r="J16444" s="4"/>
      <c r="K16444" s="4"/>
      <c r="L16444" s="4"/>
      <c r="M16444" s="4"/>
    </row>
    <row r="16445" spans="6:13" x14ac:dyDescent="0.2">
      <c r="F16445" s="4"/>
      <c r="G16445" s="4"/>
      <c r="H16445" s="4"/>
      <c r="I16445" s="4"/>
      <c r="J16445" s="4"/>
      <c r="K16445" s="4"/>
      <c r="L16445" s="4"/>
      <c r="M16445" s="4"/>
    </row>
    <row r="16446" spans="6:13" x14ac:dyDescent="0.2">
      <c r="F16446" s="4"/>
      <c r="G16446" s="4"/>
      <c r="H16446" s="4"/>
      <c r="I16446" s="4"/>
      <c r="J16446" s="4"/>
      <c r="K16446" s="4"/>
      <c r="L16446" s="4"/>
      <c r="M16446" s="4"/>
    </row>
    <row r="16447" spans="6:13" x14ac:dyDescent="0.2">
      <c r="F16447" s="4"/>
      <c r="G16447" s="4"/>
      <c r="H16447" s="4"/>
      <c r="I16447" s="4"/>
      <c r="J16447" s="4"/>
      <c r="K16447" s="4"/>
      <c r="L16447" s="4"/>
      <c r="M16447" s="4"/>
    </row>
    <row r="16448" spans="6:13" x14ac:dyDescent="0.2">
      <c r="F16448" s="4"/>
      <c r="G16448" s="4"/>
      <c r="H16448" s="4"/>
      <c r="I16448" s="4"/>
      <c r="J16448" s="4"/>
      <c r="K16448" s="4"/>
      <c r="L16448" s="4"/>
      <c r="M16448" s="4"/>
    </row>
    <row r="16449" spans="6:13" x14ac:dyDescent="0.2">
      <c r="F16449" s="4"/>
      <c r="G16449" s="4"/>
      <c r="H16449" s="4"/>
      <c r="I16449" s="4"/>
      <c r="J16449" s="4"/>
      <c r="K16449" s="4"/>
      <c r="L16449" s="4"/>
      <c r="M16449" s="4"/>
    </row>
    <row r="16450" spans="6:13" x14ac:dyDescent="0.2">
      <c r="F16450" s="4"/>
      <c r="G16450" s="4"/>
      <c r="H16450" s="4"/>
      <c r="I16450" s="4"/>
      <c r="J16450" s="4"/>
      <c r="K16450" s="4"/>
      <c r="L16450" s="4"/>
      <c r="M16450" s="4"/>
    </row>
    <row r="16451" spans="6:13" x14ac:dyDescent="0.2">
      <c r="F16451" s="4"/>
      <c r="G16451" s="4"/>
      <c r="H16451" s="4"/>
      <c r="I16451" s="4"/>
      <c r="J16451" s="4"/>
      <c r="K16451" s="4"/>
      <c r="L16451" s="4"/>
      <c r="M16451" s="4"/>
    </row>
    <row r="16452" spans="6:13" x14ac:dyDescent="0.2">
      <c r="F16452" s="4"/>
      <c r="G16452" s="4"/>
      <c r="H16452" s="4"/>
      <c r="I16452" s="4"/>
      <c r="J16452" s="4"/>
      <c r="K16452" s="4"/>
      <c r="L16452" s="4"/>
      <c r="M16452" s="4"/>
    </row>
    <row r="16453" spans="6:13" x14ac:dyDescent="0.2">
      <c r="F16453" s="4"/>
      <c r="G16453" s="4"/>
      <c r="H16453" s="4"/>
      <c r="I16453" s="4"/>
      <c r="J16453" s="4"/>
      <c r="K16453" s="4"/>
      <c r="L16453" s="4"/>
      <c r="M16453" s="4"/>
    </row>
    <row r="16454" spans="6:13" x14ac:dyDescent="0.2">
      <c r="F16454" s="4"/>
      <c r="G16454" s="4"/>
      <c r="H16454" s="4"/>
      <c r="I16454" s="4"/>
      <c r="J16454" s="4"/>
      <c r="K16454" s="4"/>
      <c r="L16454" s="4"/>
      <c r="M16454" s="4"/>
    </row>
    <row r="16455" spans="6:13" x14ac:dyDescent="0.2">
      <c r="F16455" s="4"/>
      <c r="G16455" s="4"/>
      <c r="H16455" s="4"/>
      <c r="I16455" s="4"/>
      <c r="J16455" s="4"/>
      <c r="K16455" s="4"/>
      <c r="L16455" s="4"/>
      <c r="M16455" s="4"/>
    </row>
    <row r="16456" spans="6:13" x14ac:dyDescent="0.2">
      <c r="F16456" s="4"/>
      <c r="G16456" s="4"/>
      <c r="H16456" s="4"/>
      <c r="I16456" s="4"/>
      <c r="J16456" s="4"/>
      <c r="K16456" s="4"/>
      <c r="L16456" s="4"/>
      <c r="M16456" s="4"/>
    </row>
    <row r="16457" spans="6:13" x14ac:dyDescent="0.2">
      <c r="F16457" s="4"/>
      <c r="G16457" s="4"/>
      <c r="H16457" s="4"/>
      <c r="I16457" s="4"/>
      <c r="J16457" s="4"/>
      <c r="K16457" s="4"/>
      <c r="L16457" s="4"/>
      <c r="M16457" s="4"/>
    </row>
    <row r="16458" spans="6:13" x14ac:dyDescent="0.2">
      <c r="F16458" s="4"/>
      <c r="G16458" s="4"/>
      <c r="H16458" s="4"/>
      <c r="I16458" s="4"/>
      <c r="J16458" s="4"/>
      <c r="K16458" s="4"/>
      <c r="L16458" s="4"/>
      <c r="M16458" s="4"/>
    </row>
    <row r="16459" spans="6:13" x14ac:dyDescent="0.2">
      <c r="F16459" s="4"/>
      <c r="G16459" s="4"/>
      <c r="H16459" s="4"/>
      <c r="I16459" s="4"/>
      <c r="J16459" s="4"/>
      <c r="K16459" s="4"/>
      <c r="L16459" s="4"/>
      <c r="M16459" s="4"/>
    </row>
    <row r="16460" spans="6:13" x14ac:dyDescent="0.2">
      <c r="F16460" s="4"/>
      <c r="G16460" s="4"/>
      <c r="H16460" s="4"/>
      <c r="I16460" s="4"/>
      <c r="J16460" s="4"/>
      <c r="K16460" s="4"/>
      <c r="L16460" s="4"/>
      <c r="M16460" s="4"/>
    </row>
    <row r="16461" spans="6:13" x14ac:dyDescent="0.2">
      <c r="F16461" s="4"/>
      <c r="G16461" s="4"/>
      <c r="H16461" s="4"/>
      <c r="I16461" s="4"/>
      <c r="J16461" s="4"/>
      <c r="K16461" s="4"/>
      <c r="L16461" s="4"/>
      <c r="M16461" s="4"/>
    </row>
    <row r="16462" spans="6:13" x14ac:dyDescent="0.2">
      <c r="F16462" s="4"/>
      <c r="G16462" s="4"/>
      <c r="H16462" s="4"/>
      <c r="I16462" s="4"/>
      <c r="J16462" s="4"/>
      <c r="K16462" s="4"/>
      <c r="L16462" s="4"/>
      <c r="M16462" s="4"/>
    </row>
    <row r="16463" spans="6:13" x14ac:dyDescent="0.2">
      <c r="F16463" s="4"/>
      <c r="G16463" s="4"/>
      <c r="H16463" s="4"/>
      <c r="I16463" s="4"/>
      <c r="J16463" s="4"/>
      <c r="K16463" s="4"/>
      <c r="L16463" s="4"/>
      <c r="M16463" s="4"/>
    </row>
    <row r="16464" spans="6:13" x14ac:dyDescent="0.2">
      <c r="F16464" s="4"/>
      <c r="G16464" s="4"/>
      <c r="H16464" s="4"/>
      <c r="I16464" s="4"/>
      <c r="J16464" s="4"/>
      <c r="K16464" s="4"/>
      <c r="L16464" s="4"/>
      <c r="M16464" s="4"/>
    </row>
    <row r="16465" spans="6:13" x14ac:dyDescent="0.2">
      <c r="F16465" s="4"/>
      <c r="G16465" s="4"/>
      <c r="H16465" s="4"/>
      <c r="I16465" s="4"/>
      <c r="J16465" s="4"/>
      <c r="K16465" s="4"/>
      <c r="L16465" s="4"/>
      <c r="M16465" s="4"/>
    </row>
    <row r="16466" spans="6:13" x14ac:dyDescent="0.2">
      <c r="F16466" s="4"/>
      <c r="G16466" s="4"/>
      <c r="H16466" s="4"/>
      <c r="I16466" s="4"/>
      <c r="J16466" s="4"/>
      <c r="K16466" s="4"/>
      <c r="L16466" s="4"/>
      <c r="M16466" s="4"/>
    </row>
    <row r="16467" spans="6:13" x14ac:dyDescent="0.2">
      <c r="F16467" s="4"/>
      <c r="G16467" s="4"/>
      <c r="H16467" s="4"/>
      <c r="I16467" s="4"/>
      <c r="J16467" s="4"/>
      <c r="K16467" s="4"/>
      <c r="L16467" s="4"/>
      <c r="M16467" s="4"/>
    </row>
    <row r="16468" spans="6:13" x14ac:dyDescent="0.2">
      <c r="F16468" s="4"/>
      <c r="G16468" s="4"/>
      <c r="H16468" s="4"/>
      <c r="I16468" s="4"/>
      <c r="J16468" s="4"/>
      <c r="K16468" s="4"/>
      <c r="L16468" s="4"/>
      <c r="M16468" s="4"/>
    </row>
    <row r="16469" spans="6:13" x14ac:dyDescent="0.2">
      <c r="F16469" s="4"/>
      <c r="G16469" s="4"/>
      <c r="H16469" s="4"/>
      <c r="I16469" s="4"/>
      <c r="J16469" s="4"/>
      <c r="K16469" s="4"/>
      <c r="L16469" s="4"/>
      <c r="M16469" s="4"/>
    </row>
    <row r="16470" spans="6:13" x14ac:dyDescent="0.2">
      <c r="F16470" s="4"/>
      <c r="G16470" s="4"/>
      <c r="H16470" s="4"/>
      <c r="I16470" s="4"/>
      <c r="J16470" s="4"/>
      <c r="K16470" s="4"/>
      <c r="L16470" s="4"/>
      <c r="M16470" s="4"/>
    </row>
    <row r="16471" spans="6:13" x14ac:dyDescent="0.2">
      <c r="F16471" s="4"/>
      <c r="G16471" s="4"/>
      <c r="H16471" s="4"/>
      <c r="I16471" s="4"/>
      <c r="J16471" s="4"/>
      <c r="K16471" s="4"/>
      <c r="L16471" s="4"/>
      <c r="M16471" s="4"/>
    </row>
    <row r="16472" spans="6:13" x14ac:dyDescent="0.2">
      <c r="F16472" s="4"/>
      <c r="G16472" s="4"/>
      <c r="H16472" s="4"/>
      <c r="I16472" s="4"/>
      <c r="J16472" s="4"/>
      <c r="K16472" s="4"/>
      <c r="L16472" s="4"/>
      <c r="M16472" s="4"/>
    </row>
    <row r="16473" spans="6:13" x14ac:dyDescent="0.2">
      <c r="F16473" s="4"/>
      <c r="G16473" s="4"/>
      <c r="H16473" s="4"/>
      <c r="I16473" s="4"/>
      <c r="J16473" s="4"/>
      <c r="K16473" s="4"/>
      <c r="L16473" s="4"/>
      <c r="M16473" s="4"/>
    </row>
    <row r="16474" spans="6:13" x14ac:dyDescent="0.2">
      <c r="F16474" s="4"/>
      <c r="G16474" s="4"/>
      <c r="H16474" s="4"/>
      <c r="I16474" s="4"/>
      <c r="J16474" s="4"/>
      <c r="K16474" s="4"/>
      <c r="L16474" s="4"/>
      <c r="M16474" s="4"/>
    </row>
    <row r="16475" spans="6:13" x14ac:dyDescent="0.2">
      <c r="F16475" s="4"/>
      <c r="G16475" s="4"/>
      <c r="H16475" s="4"/>
      <c r="I16475" s="4"/>
      <c r="J16475" s="4"/>
      <c r="K16475" s="4"/>
      <c r="L16475" s="4"/>
      <c r="M16475" s="4"/>
    </row>
    <row r="16476" spans="6:13" x14ac:dyDescent="0.2">
      <c r="F16476" s="4"/>
      <c r="G16476" s="4"/>
      <c r="H16476" s="4"/>
      <c r="I16476" s="4"/>
      <c r="J16476" s="4"/>
      <c r="K16476" s="4"/>
      <c r="L16476" s="4"/>
      <c r="M16476" s="4"/>
    </row>
    <row r="16477" spans="6:13" x14ac:dyDescent="0.2">
      <c r="F16477" s="4"/>
      <c r="G16477" s="4"/>
      <c r="H16477" s="4"/>
      <c r="I16477" s="4"/>
      <c r="J16477" s="4"/>
      <c r="K16477" s="4"/>
      <c r="L16477" s="4"/>
      <c r="M16477" s="4"/>
    </row>
    <row r="16478" spans="6:13" x14ac:dyDescent="0.2">
      <c r="F16478" s="4"/>
      <c r="G16478" s="4"/>
      <c r="H16478" s="4"/>
      <c r="I16478" s="4"/>
      <c r="J16478" s="4"/>
      <c r="K16478" s="4"/>
      <c r="L16478" s="4"/>
      <c r="M16478" s="4"/>
    </row>
    <row r="16479" spans="6:13" x14ac:dyDescent="0.2">
      <c r="F16479" s="4"/>
      <c r="G16479" s="4"/>
      <c r="H16479" s="4"/>
      <c r="I16479" s="4"/>
      <c r="J16479" s="4"/>
      <c r="K16479" s="4"/>
      <c r="L16479" s="4"/>
      <c r="M16479" s="4"/>
    </row>
    <row r="16480" spans="6:13" x14ac:dyDescent="0.2">
      <c r="F16480" s="4"/>
      <c r="G16480" s="4"/>
      <c r="H16480" s="4"/>
      <c r="I16480" s="4"/>
      <c r="J16480" s="4"/>
      <c r="K16480" s="4"/>
      <c r="L16480" s="4"/>
      <c r="M16480" s="4"/>
    </row>
    <row r="16481" spans="6:13" x14ac:dyDescent="0.2">
      <c r="F16481" s="4"/>
      <c r="G16481" s="4"/>
      <c r="H16481" s="4"/>
      <c r="I16481" s="4"/>
      <c r="J16481" s="4"/>
      <c r="K16481" s="4"/>
      <c r="L16481" s="4"/>
      <c r="M16481" s="4"/>
    </row>
    <row r="16482" spans="6:13" x14ac:dyDescent="0.2">
      <c r="F16482" s="4"/>
      <c r="G16482" s="4"/>
      <c r="H16482" s="4"/>
      <c r="I16482" s="4"/>
      <c r="J16482" s="4"/>
      <c r="K16482" s="4"/>
      <c r="L16482" s="4"/>
      <c r="M16482" s="4"/>
    </row>
    <row r="16483" spans="6:13" x14ac:dyDescent="0.2">
      <c r="F16483" s="4"/>
      <c r="G16483" s="4"/>
      <c r="H16483" s="4"/>
      <c r="I16483" s="4"/>
      <c r="J16483" s="4"/>
      <c r="K16483" s="4"/>
      <c r="L16483" s="4"/>
      <c r="M16483" s="4"/>
    </row>
    <row r="16484" spans="6:13" x14ac:dyDescent="0.2">
      <c r="F16484" s="4"/>
      <c r="G16484" s="4"/>
      <c r="H16484" s="4"/>
      <c r="I16484" s="4"/>
      <c r="J16484" s="4"/>
      <c r="K16484" s="4"/>
      <c r="L16484" s="4"/>
      <c r="M16484" s="4"/>
    </row>
    <row r="16485" spans="6:13" x14ac:dyDescent="0.2">
      <c r="F16485" s="4"/>
      <c r="G16485" s="4"/>
      <c r="H16485" s="4"/>
      <c r="I16485" s="4"/>
      <c r="J16485" s="4"/>
      <c r="K16485" s="4"/>
      <c r="L16485" s="4"/>
      <c r="M16485" s="4"/>
    </row>
    <row r="16486" spans="6:13" x14ac:dyDescent="0.2">
      <c r="F16486" s="4"/>
      <c r="G16486" s="4"/>
      <c r="H16486" s="4"/>
      <c r="I16486" s="4"/>
      <c r="J16486" s="4"/>
      <c r="K16486" s="4"/>
      <c r="L16486" s="4"/>
      <c r="M16486" s="4"/>
    </row>
    <row r="16487" spans="6:13" x14ac:dyDescent="0.2">
      <c r="F16487" s="4"/>
      <c r="G16487" s="4"/>
      <c r="H16487" s="4"/>
      <c r="I16487" s="4"/>
      <c r="J16487" s="4"/>
      <c r="K16487" s="4"/>
      <c r="L16487" s="4"/>
      <c r="M16487" s="4"/>
    </row>
    <row r="16488" spans="6:13" x14ac:dyDescent="0.2">
      <c r="F16488" s="4"/>
      <c r="G16488" s="4"/>
      <c r="H16488" s="4"/>
      <c r="I16488" s="4"/>
      <c r="J16488" s="4"/>
      <c r="K16488" s="4"/>
      <c r="L16488" s="4"/>
      <c r="M16488" s="4"/>
    </row>
    <row r="16489" spans="6:13" x14ac:dyDescent="0.2">
      <c r="F16489" s="4"/>
      <c r="G16489" s="4"/>
      <c r="H16489" s="4"/>
      <c r="I16489" s="4"/>
      <c r="J16489" s="4"/>
      <c r="K16489" s="4"/>
      <c r="L16489" s="4"/>
      <c r="M16489" s="4"/>
    </row>
    <row r="16490" spans="6:13" x14ac:dyDescent="0.2">
      <c r="F16490" s="4"/>
      <c r="G16490" s="4"/>
      <c r="H16490" s="4"/>
      <c r="I16490" s="4"/>
      <c r="J16490" s="4"/>
      <c r="K16490" s="4"/>
      <c r="L16490" s="4"/>
      <c r="M16490" s="4"/>
    </row>
    <row r="16491" spans="6:13" x14ac:dyDescent="0.2">
      <c r="F16491" s="4"/>
      <c r="G16491" s="4"/>
      <c r="H16491" s="4"/>
      <c r="I16491" s="4"/>
      <c r="J16491" s="4"/>
      <c r="K16491" s="4"/>
      <c r="L16491" s="4"/>
      <c r="M16491" s="4"/>
    </row>
    <row r="16492" spans="6:13" x14ac:dyDescent="0.2">
      <c r="F16492" s="4"/>
      <c r="G16492" s="4"/>
      <c r="H16492" s="4"/>
      <c r="I16492" s="4"/>
      <c r="J16492" s="4"/>
      <c r="K16492" s="4"/>
      <c r="L16492" s="4"/>
      <c r="M16492" s="4"/>
    </row>
    <row r="16493" spans="6:13" x14ac:dyDescent="0.2">
      <c r="F16493" s="4"/>
      <c r="G16493" s="4"/>
      <c r="H16493" s="4"/>
      <c r="I16493" s="4"/>
      <c r="J16493" s="4"/>
      <c r="K16493" s="4"/>
      <c r="L16493" s="4"/>
      <c r="M16493" s="4"/>
    </row>
    <row r="16494" spans="6:13" x14ac:dyDescent="0.2">
      <c r="F16494" s="4"/>
      <c r="G16494" s="4"/>
      <c r="H16494" s="4"/>
      <c r="I16494" s="4"/>
      <c r="J16494" s="4"/>
      <c r="K16494" s="4"/>
      <c r="L16494" s="4"/>
      <c r="M16494" s="4"/>
    </row>
    <row r="16495" spans="6:13" x14ac:dyDescent="0.2">
      <c r="F16495" s="4"/>
      <c r="G16495" s="4"/>
      <c r="H16495" s="4"/>
      <c r="I16495" s="4"/>
      <c r="J16495" s="4"/>
      <c r="K16495" s="4"/>
      <c r="L16495" s="4"/>
      <c r="M16495" s="4"/>
    </row>
    <row r="16496" spans="6:13" x14ac:dyDescent="0.2">
      <c r="F16496" s="4"/>
      <c r="G16496" s="4"/>
      <c r="H16496" s="4"/>
      <c r="I16496" s="4"/>
      <c r="J16496" s="4"/>
      <c r="K16496" s="4"/>
      <c r="L16496" s="4"/>
      <c r="M16496" s="4"/>
    </row>
    <row r="16497" spans="6:13" x14ac:dyDescent="0.2">
      <c r="F16497" s="4"/>
      <c r="G16497" s="4"/>
      <c r="H16497" s="4"/>
      <c r="I16497" s="4"/>
      <c r="J16497" s="4"/>
      <c r="K16497" s="4"/>
      <c r="L16497" s="4"/>
      <c r="M16497" s="4"/>
    </row>
    <row r="16498" spans="6:13" x14ac:dyDescent="0.2">
      <c r="F16498" s="4"/>
      <c r="G16498" s="4"/>
      <c r="H16498" s="4"/>
      <c r="I16498" s="4"/>
      <c r="J16498" s="4"/>
      <c r="K16498" s="4"/>
      <c r="L16498" s="4"/>
      <c r="M16498" s="4"/>
    </row>
    <row r="16499" spans="6:13" x14ac:dyDescent="0.2">
      <c r="F16499" s="4"/>
      <c r="G16499" s="4"/>
      <c r="H16499" s="4"/>
      <c r="I16499" s="4"/>
      <c r="J16499" s="4"/>
      <c r="K16499" s="4"/>
      <c r="L16499" s="4"/>
      <c r="M16499" s="4"/>
    </row>
    <row r="16500" spans="6:13" x14ac:dyDescent="0.2">
      <c r="F16500" s="4"/>
      <c r="G16500" s="4"/>
      <c r="H16500" s="4"/>
      <c r="I16500" s="4"/>
      <c r="J16500" s="4"/>
      <c r="K16500" s="4"/>
      <c r="L16500" s="4"/>
      <c r="M16500" s="4"/>
    </row>
    <row r="16501" spans="6:13" x14ac:dyDescent="0.2">
      <c r="F16501" s="4"/>
      <c r="G16501" s="4"/>
      <c r="H16501" s="4"/>
      <c r="I16501" s="4"/>
      <c r="J16501" s="4"/>
      <c r="K16501" s="4"/>
      <c r="L16501" s="4"/>
      <c r="M16501" s="4"/>
    </row>
    <row r="16502" spans="6:13" x14ac:dyDescent="0.2">
      <c r="F16502" s="4"/>
      <c r="G16502" s="4"/>
      <c r="H16502" s="4"/>
      <c r="I16502" s="4"/>
      <c r="J16502" s="4"/>
      <c r="K16502" s="4"/>
      <c r="L16502" s="4"/>
      <c r="M16502" s="4"/>
    </row>
    <row r="16503" spans="6:13" x14ac:dyDescent="0.2">
      <c r="F16503" s="4"/>
      <c r="G16503" s="4"/>
      <c r="H16503" s="4"/>
      <c r="I16503" s="4"/>
      <c r="J16503" s="4"/>
      <c r="K16503" s="4"/>
      <c r="L16503" s="4"/>
      <c r="M16503" s="4"/>
    </row>
    <row r="16504" spans="6:13" x14ac:dyDescent="0.2">
      <c r="F16504" s="4"/>
      <c r="G16504" s="4"/>
      <c r="H16504" s="4"/>
      <c r="I16504" s="4"/>
      <c r="J16504" s="4"/>
      <c r="K16504" s="4"/>
      <c r="L16504" s="4"/>
      <c r="M16504" s="4"/>
    </row>
    <row r="16505" spans="6:13" x14ac:dyDescent="0.2">
      <c r="F16505" s="4"/>
      <c r="G16505" s="4"/>
      <c r="H16505" s="4"/>
      <c r="I16505" s="4"/>
      <c r="J16505" s="4"/>
      <c r="K16505" s="4"/>
      <c r="L16505" s="4"/>
      <c r="M16505" s="4"/>
    </row>
    <row r="16506" spans="6:13" x14ac:dyDescent="0.2">
      <c r="F16506" s="4"/>
      <c r="G16506" s="4"/>
      <c r="H16506" s="4"/>
      <c r="I16506" s="4"/>
      <c r="J16506" s="4"/>
      <c r="K16506" s="4"/>
      <c r="L16506" s="4"/>
      <c r="M16506" s="4"/>
    </row>
    <row r="16507" spans="6:13" x14ac:dyDescent="0.2">
      <c r="F16507" s="4"/>
      <c r="G16507" s="4"/>
      <c r="H16507" s="4"/>
      <c r="I16507" s="4"/>
      <c r="J16507" s="4"/>
      <c r="K16507" s="4"/>
      <c r="L16507" s="4"/>
      <c r="M16507" s="4"/>
    </row>
    <row r="16508" spans="6:13" x14ac:dyDescent="0.2">
      <c r="F16508" s="4"/>
      <c r="G16508" s="4"/>
      <c r="H16508" s="4"/>
      <c r="I16508" s="4"/>
      <c r="J16508" s="4"/>
      <c r="K16508" s="4"/>
      <c r="L16508" s="4"/>
      <c r="M16508" s="4"/>
    </row>
    <row r="16509" spans="6:13" x14ac:dyDescent="0.2">
      <c r="F16509" s="4"/>
      <c r="G16509" s="4"/>
      <c r="H16509" s="4"/>
      <c r="I16509" s="4"/>
      <c r="J16509" s="4"/>
      <c r="K16509" s="4"/>
      <c r="L16509" s="4"/>
      <c r="M16509" s="4"/>
    </row>
    <row r="16510" spans="6:13" x14ac:dyDescent="0.2">
      <c r="F16510" s="4"/>
      <c r="G16510" s="4"/>
      <c r="H16510" s="4"/>
      <c r="I16510" s="4"/>
      <c r="J16510" s="4"/>
      <c r="K16510" s="4"/>
      <c r="L16510" s="4"/>
      <c r="M16510" s="4"/>
    </row>
    <row r="16511" spans="6:13" x14ac:dyDescent="0.2">
      <c r="F16511" s="4"/>
      <c r="G16511" s="4"/>
      <c r="H16511" s="4"/>
      <c r="I16511" s="4"/>
      <c r="J16511" s="4"/>
      <c r="K16511" s="4"/>
      <c r="L16511" s="4"/>
      <c r="M16511" s="4"/>
    </row>
    <row r="16512" spans="6:13" x14ac:dyDescent="0.2">
      <c r="F16512" s="4"/>
      <c r="G16512" s="4"/>
      <c r="H16512" s="4"/>
      <c r="I16512" s="4"/>
      <c r="J16512" s="4"/>
      <c r="K16512" s="4"/>
      <c r="L16512" s="4"/>
      <c r="M16512" s="4"/>
    </row>
    <row r="16513" spans="6:13" x14ac:dyDescent="0.2">
      <c r="F16513" s="4"/>
      <c r="G16513" s="4"/>
      <c r="H16513" s="4"/>
      <c r="I16513" s="4"/>
      <c r="J16513" s="4"/>
      <c r="K16513" s="4"/>
      <c r="L16513" s="4"/>
      <c r="M16513" s="4"/>
    </row>
    <row r="16514" spans="6:13" x14ac:dyDescent="0.2">
      <c r="F16514" s="4"/>
      <c r="G16514" s="4"/>
      <c r="H16514" s="4"/>
      <c r="I16514" s="4"/>
      <c r="J16514" s="4"/>
      <c r="K16514" s="4"/>
      <c r="L16514" s="4"/>
      <c r="M16514" s="4"/>
    </row>
    <row r="16515" spans="6:13" x14ac:dyDescent="0.2">
      <c r="F16515" s="4"/>
      <c r="G16515" s="4"/>
      <c r="H16515" s="4"/>
      <c r="I16515" s="4"/>
      <c r="J16515" s="4"/>
      <c r="K16515" s="4"/>
      <c r="L16515" s="4"/>
      <c r="M16515" s="4"/>
    </row>
    <row r="16516" spans="6:13" x14ac:dyDescent="0.2">
      <c r="F16516" s="4"/>
      <c r="G16516" s="4"/>
      <c r="H16516" s="4"/>
      <c r="I16516" s="4"/>
      <c r="J16516" s="4"/>
      <c r="K16516" s="4"/>
      <c r="L16516" s="4"/>
      <c r="M16516" s="4"/>
    </row>
    <row r="16517" spans="6:13" x14ac:dyDescent="0.2">
      <c r="F16517" s="4"/>
      <c r="G16517" s="4"/>
      <c r="H16517" s="4"/>
      <c r="I16517" s="4"/>
      <c r="J16517" s="4"/>
      <c r="K16517" s="4"/>
      <c r="L16517" s="4"/>
      <c r="M16517" s="4"/>
    </row>
    <row r="16518" spans="6:13" x14ac:dyDescent="0.2">
      <c r="F16518" s="4"/>
      <c r="G16518" s="4"/>
      <c r="H16518" s="4"/>
      <c r="I16518" s="4"/>
      <c r="J16518" s="4"/>
      <c r="K16518" s="4"/>
      <c r="L16518" s="4"/>
      <c r="M16518" s="4"/>
    </row>
    <row r="16519" spans="6:13" x14ac:dyDescent="0.2">
      <c r="F16519" s="4"/>
      <c r="G16519" s="4"/>
      <c r="H16519" s="4"/>
      <c r="I16519" s="4"/>
      <c r="J16519" s="4"/>
      <c r="K16519" s="4"/>
      <c r="L16519" s="4"/>
      <c r="M16519" s="4"/>
    </row>
    <row r="16520" spans="6:13" x14ac:dyDescent="0.2">
      <c r="F16520" s="4"/>
      <c r="G16520" s="4"/>
      <c r="H16520" s="4"/>
      <c r="I16520" s="4"/>
      <c r="J16520" s="4"/>
      <c r="K16520" s="4"/>
      <c r="L16520" s="4"/>
      <c r="M16520" s="4"/>
    </row>
    <row r="16521" spans="6:13" x14ac:dyDescent="0.2">
      <c r="F16521" s="4"/>
      <c r="G16521" s="4"/>
      <c r="H16521" s="4"/>
      <c r="I16521" s="4"/>
      <c r="J16521" s="4"/>
      <c r="K16521" s="4"/>
      <c r="L16521" s="4"/>
      <c r="M16521" s="4"/>
    </row>
    <row r="16522" spans="6:13" x14ac:dyDescent="0.2">
      <c r="F16522" s="4"/>
      <c r="G16522" s="4"/>
      <c r="H16522" s="4"/>
      <c r="I16522" s="4"/>
      <c r="J16522" s="4"/>
      <c r="K16522" s="4"/>
      <c r="L16522" s="4"/>
      <c r="M16522" s="4"/>
    </row>
    <row r="16523" spans="6:13" x14ac:dyDescent="0.2">
      <c r="F16523" s="4"/>
      <c r="G16523" s="4"/>
      <c r="H16523" s="4"/>
      <c r="I16523" s="4"/>
      <c r="J16523" s="4"/>
      <c r="K16523" s="4"/>
      <c r="L16523" s="4"/>
      <c r="M16523" s="4"/>
    </row>
    <row r="16524" spans="6:13" x14ac:dyDescent="0.2">
      <c r="F16524" s="4"/>
      <c r="G16524" s="4"/>
      <c r="H16524" s="4"/>
      <c r="I16524" s="4"/>
      <c r="J16524" s="4"/>
      <c r="K16524" s="4"/>
      <c r="L16524" s="4"/>
      <c r="M16524" s="4"/>
    </row>
    <row r="16525" spans="6:13" x14ac:dyDescent="0.2">
      <c r="F16525" s="4"/>
      <c r="G16525" s="4"/>
      <c r="H16525" s="4"/>
      <c r="I16525" s="4"/>
      <c r="J16525" s="4"/>
      <c r="K16525" s="4"/>
      <c r="L16525" s="4"/>
      <c r="M16525" s="4"/>
    </row>
    <row r="16526" spans="6:13" x14ac:dyDescent="0.2">
      <c r="F16526" s="4"/>
      <c r="G16526" s="4"/>
      <c r="H16526" s="4"/>
      <c r="I16526" s="4"/>
      <c r="J16526" s="4"/>
      <c r="K16526" s="4"/>
      <c r="L16526" s="4"/>
      <c r="M16526" s="4"/>
    </row>
    <row r="16527" spans="6:13" x14ac:dyDescent="0.2">
      <c r="F16527" s="4"/>
      <c r="G16527" s="4"/>
      <c r="H16527" s="4"/>
      <c r="I16527" s="4"/>
      <c r="J16527" s="4"/>
      <c r="K16527" s="4"/>
      <c r="L16527" s="4"/>
      <c r="M16527" s="4"/>
    </row>
    <row r="16528" spans="6:13" x14ac:dyDescent="0.2">
      <c r="F16528" s="4"/>
      <c r="G16528" s="4"/>
      <c r="H16528" s="4"/>
      <c r="I16528" s="4"/>
      <c r="J16528" s="4"/>
      <c r="K16528" s="4"/>
      <c r="L16528" s="4"/>
      <c r="M16528" s="4"/>
    </row>
    <row r="16529" spans="6:13" x14ac:dyDescent="0.2">
      <c r="F16529" s="4"/>
      <c r="G16529" s="4"/>
      <c r="H16529" s="4"/>
      <c r="I16529" s="4"/>
      <c r="J16529" s="4"/>
      <c r="K16529" s="4"/>
      <c r="L16529" s="4"/>
      <c r="M16529" s="4"/>
    </row>
    <row r="16530" spans="6:13" x14ac:dyDescent="0.2">
      <c r="F16530" s="4"/>
      <c r="G16530" s="4"/>
      <c r="H16530" s="4"/>
      <c r="I16530" s="4"/>
      <c r="J16530" s="4"/>
      <c r="K16530" s="4"/>
      <c r="L16530" s="4"/>
      <c r="M16530" s="4"/>
    </row>
    <row r="16531" spans="6:13" x14ac:dyDescent="0.2">
      <c r="F16531" s="4"/>
      <c r="G16531" s="4"/>
      <c r="H16531" s="4"/>
      <c r="I16531" s="4"/>
      <c r="J16531" s="4"/>
      <c r="K16531" s="4"/>
      <c r="L16531" s="4"/>
      <c r="M16531" s="4"/>
    </row>
    <row r="16532" spans="6:13" x14ac:dyDescent="0.2">
      <c r="F16532" s="4"/>
      <c r="G16532" s="4"/>
      <c r="H16532" s="4"/>
      <c r="I16532" s="4"/>
      <c r="J16532" s="4"/>
      <c r="K16532" s="4"/>
      <c r="L16532" s="4"/>
      <c r="M16532" s="4"/>
    </row>
    <row r="16533" spans="6:13" x14ac:dyDescent="0.2">
      <c r="F16533" s="4"/>
      <c r="G16533" s="4"/>
      <c r="H16533" s="4"/>
      <c r="I16533" s="4"/>
      <c r="J16533" s="4"/>
      <c r="K16533" s="4"/>
      <c r="L16533" s="4"/>
      <c r="M16533" s="4"/>
    </row>
    <row r="16534" spans="6:13" x14ac:dyDescent="0.2">
      <c r="F16534" s="4"/>
      <c r="G16534" s="4"/>
      <c r="H16534" s="4"/>
      <c r="I16534" s="4"/>
      <c r="J16534" s="4"/>
      <c r="K16534" s="4"/>
      <c r="L16534" s="4"/>
      <c r="M16534" s="4"/>
    </row>
    <row r="16535" spans="6:13" x14ac:dyDescent="0.2">
      <c r="F16535" s="4"/>
      <c r="G16535" s="4"/>
      <c r="H16535" s="4"/>
      <c r="I16535" s="4"/>
      <c r="J16535" s="4"/>
      <c r="K16535" s="4"/>
      <c r="L16535" s="4"/>
      <c r="M16535" s="4"/>
    </row>
    <row r="16536" spans="6:13" x14ac:dyDescent="0.2">
      <c r="F16536" s="4"/>
      <c r="G16536" s="4"/>
      <c r="H16536" s="4"/>
      <c r="I16536" s="4"/>
      <c r="J16536" s="4"/>
      <c r="K16536" s="4"/>
      <c r="L16536" s="4"/>
      <c r="M16536" s="4"/>
    </row>
    <row r="16537" spans="6:13" x14ac:dyDescent="0.2">
      <c r="F16537" s="4"/>
      <c r="G16537" s="4"/>
      <c r="H16537" s="4"/>
      <c r="I16537" s="4"/>
      <c r="J16537" s="4"/>
      <c r="K16537" s="4"/>
      <c r="L16537" s="4"/>
      <c r="M16537" s="4"/>
    </row>
    <row r="16538" spans="6:13" x14ac:dyDescent="0.2">
      <c r="F16538" s="4"/>
      <c r="G16538" s="4"/>
      <c r="H16538" s="4"/>
      <c r="I16538" s="4"/>
      <c r="J16538" s="4"/>
      <c r="K16538" s="4"/>
      <c r="L16538" s="4"/>
      <c r="M16538" s="4"/>
    </row>
    <row r="16539" spans="6:13" x14ac:dyDescent="0.2">
      <c r="F16539" s="4"/>
      <c r="G16539" s="4"/>
      <c r="H16539" s="4"/>
      <c r="I16539" s="4"/>
      <c r="J16539" s="4"/>
      <c r="K16539" s="4"/>
      <c r="L16539" s="4"/>
      <c r="M16539" s="4"/>
    </row>
    <row r="16540" spans="6:13" x14ac:dyDescent="0.2">
      <c r="F16540" s="4"/>
      <c r="G16540" s="4"/>
      <c r="H16540" s="4"/>
      <c r="I16540" s="4"/>
      <c r="J16540" s="4"/>
      <c r="K16540" s="4"/>
      <c r="L16540" s="4"/>
      <c r="M16540" s="4"/>
    </row>
    <row r="16541" spans="6:13" x14ac:dyDescent="0.2">
      <c r="F16541" s="4"/>
      <c r="G16541" s="4"/>
      <c r="H16541" s="4"/>
      <c r="I16541" s="4"/>
      <c r="J16541" s="4"/>
      <c r="K16541" s="4"/>
      <c r="L16541" s="4"/>
      <c r="M16541" s="4"/>
    </row>
    <row r="16542" spans="6:13" x14ac:dyDescent="0.2">
      <c r="F16542" s="4"/>
      <c r="G16542" s="4"/>
      <c r="H16542" s="4"/>
      <c r="I16542" s="4"/>
      <c r="J16542" s="4"/>
      <c r="K16542" s="4"/>
      <c r="L16542" s="4"/>
      <c r="M16542" s="4"/>
    </row>
    <row r="16543" spans="6:13" x14ac:dyDescent="0.2">
      <c r="F16543" s="4"/>
      <c r="G16543" s="4"/>
      <c r="H16543" s="4"/>
      <c r="I16543" s="4"/>
      <c r="J16543" s="4"/>
      <c r="K16543" s="4"/>
      <c r="L16543" s="4"/>
      <c r="M16543" s="4"/>
    </row>
    <row r="16544" spans="6:13" x14ac:dyDescent="0.2">
      <c r="F16544" s="4"/>
      <c r="G16544" s="4"/>
      <c r="H16544" s="4"/>
      <c r="I16544" s="4"/>
      <c r="J16544" s="4"/>
      <c r="K16544" s="4"/>
      <c r="L16544" s="4"/>
      <c r="M16544" s="4"/>
    </row>
    <row r="16545" spans="6:13" x14ac:dyDescent="0.2">
      <c r="F16545" s="4"/>
      <c r="G16545" s="4"/>
      <c r="H16545" s="4"/>
      <c r="I16545" s="4"/>
      <c r="J16545" s="4"/>
      <c r="K16545" s="4"/>
      <c r="L16545" s="4"/>
      <c r="M16545" s="4"/>
    </row>
    <row r="16546" spans="6:13" x14ac:dyDescent="0.2">
      <c r="F16546" s="4"/>
      <c r="G16546" s="4"/>
      <c r="H16546" s="4"/>
      <c r="I16546" s="4"/>
      <c r="J16546" s="4"/>
      <c r="K16546" s="4"/>
      <c r="L16546" s="4"/>
      <c r="M16546" s="4"/>
    </row>
    <row r="16547" spans="6:13" x14ac:dyDescent="0.2">
      <c r="F16547" s="4"/>
      <c r="G16547" s="4"/>
      <c r="H16547" s="4"/>
      <c r="I16547" s="4"/>
      <c r="J16547" s="4"/>
      <c r="K16547" s="4"/>
      <c r="L16547" s="4"/>
      <c r="M16547" s="4"/>
    </row>
    <row r="16548" spans="6:13" x14ac:dyDescent="0.2">
      <c r="F16548" s="4"/>
      <c r="G16548" s="4"/>
      <c r="H16548" s="4"/>
      <c r="I16548" s="4"/>
      <c r="J16548" s="4"/>
      <c r="K16548" s="4"/>
      <c r="L16548" s="4"/>
      <c r="M16548" s="4"/>
    </row>
    <row r="16549" spans="6:13" x14ac:dyDescent="0.2">
      <c r="F16549" s="4"/>
      <c r="G16549" s="4"/>
      <c r="H16549" s="4"/>
      <c r="I16549" s="4"/>
      <c r="J16549" s="4"/>
      <c r="K16549" s="4"/>
      <c r="L16549" s="4"/>
      <c r="M16549" s="4"/>
    </row>
    <row r="16550" spans="6:13" x14ac:dyDescent="0.2">
      <c r="F16550" s="4"/>
      <c r="G16550" s="4"/>
      <c r="H16550" s="4"/>
      <c r="I16550" s="4"/>
      <c r="J16550" s="4"/>
      <c r="K16550" s="4"/>
      <c r="L16550" s="4"/>
      <c r="M16550" s="4"/>
    </row>
    <row r="16551" spans="6:13" x14ac:dyDescent="0.2">
      <c r="F16551" s="4"/>
      <c r="G16551" s="4"/>
      <c r="H16551" s="4"/>
      <c r="I16551" s="4"/>
      <c r="J16551" s="4"/>
      <c r="K16551" s="4"/>
      <c r="L16551" s="4"/>
      <c r="M16551" s="4"/>
    </row>
    <row r="16552" spans="6:13" x14ac:dyDescent="0.2">
      <c r="F16552" s="4"/>
      <c r="G16552" s="4"/>
      <c r="H16552" s="4"/>
      <c r="I16552" s="4"/>
      <c r="J16552" s="4"/>
      <c r="K16552" s="4"/>
      <c r="L16552" s="4"/>
      <c r="M16552" s="4"/>
    </row>
    <row r="16553" spans="6:13" x14ac:dyDescent="0.2">
      <c r="F16553" s="4"/>
      <c r="G16553" s="4"/>
      <c r="H16553" s="4"/>
      <c r="I16553" s="4"/>
      <c r="J16553" s="4"/>
      <c r="K16553" s="4"/>
      <c r="L16553" s="4"/>
      <c r="M16553" s="4"/>
    </row>
    <row r="16554" spans="6:13" x14ac:dyDescent="0.2">
      <c r="F16554" s="4"/>
      <c r="G16554" s="4"/>
      <c r="H16554" s="4"/>
      <c r="I16554" s="4"/>
      <c r="J16554" s="4"/>
      <c r="K16554" s="4"/>
      <c r="L16554" s="4"/>
      <c r="M16554" s="4"/>
    </row>
    <row r="16555" spans="6:13" x14ac:dyDescent="0.2">
      <c r="F16555" s="4"/>
      <c r="G16555" s="4"/>
      <c r="H16555" s="4"/>
      <c r="I16555" s="4"/>
      <c r="J16555" s="4"/>
      <c r="K16555" s="4"/>
      <c r="L16555" s="4"/>
      <c r="M16555" s="4"/>
    </row>
    <row r="16556" spans="6:13" x14ac:dyDescent="0.2">
      <c r="F16556" s="4"/>
      <c r="G16556" s="4"/>
      <c r="H16556" s="4"/>
      <c r="I16556" s="4"/>
      <c r="J16556" s="4"/>
      <c r="K16556" s="4"/>
      <c r="L16556" s="4"/>
      <c r="M16556" s="4"/>
    </row>
    <row r="16557" spans="6:13" x14ac:dyDescent="0.2">
      <c r="F16557" s="4"/>
      <c r="G16557" s="4"/>
      <c r="H16557" s="4"/>
      <c r="I16557" s="4"/>
      <c r="J16557" s="4"/>
      <c r="K16557" s="4"/>
      <c r="L16557" s="4"/>
      <c r="M16557" s="4"/>
    </row>
    <row r="16558" spans="6:13" x14ac:dyDescent="0.2">
      <c r="F16558" s="4"/>
      <c r="G16558" s="4"/>
      <c r="H16558" s="4"/>
      <c r="I16558" s="4"/>
      <c r="J16558" s="4"/>
      <c r="K16558" s="4"/>
      <c r="L16558" s="4"/>
      <c r="M16558" s="4"/>
    </row>
    <row r="16559" spans="6:13" x14ac:dyDescent="0.2">
      <c r="F16559" s="4"/>
      <c r="G16559" s="4"/>
      <c r="H16559" s="4"/>
      <c r="I16559" s="4"/>
      <c r="J16559" s="4"/>
      <c r="K16559" s="4"/>
      <c r="L16559" s="4"/>
      <c r="M16559" s="4"/>
    </row>
    <row r="16560" spans="6:13" x14ac:dyDescent="0.2">
      <c r="F16560" s="4"/>
      <c r="G16560" s="4"/>
      <c r="H16560" s="4"/>
      <c r="I16560" s="4"/>
      <c r="J16560" s="4"/>
      <c r="K16560" s="4"/>
      <c r="L16560" s="4"/>
      <c r="M16560" s="4"/>
    </row>
    <row r="16561" spans="6:13" x14ac:dyDescent="0.2">
      <c r="F16561" s="4"/>
      <c r="G16561" s="4"/>
      <c r="H16561" s="4"/>
      <c r="I16561" s="4"/>
      <c r="J16561" s="4"/>
      <c r="K16561" s="4"/>
      <c r="L16561" s="4"/>
      <c r="M16561" s="4"/>
    </row>
    <row r="16562" spans="6:13" x14ac:dyDescent="0.2">
      <c r="F16562" s="4"/>
      <c r="G16562" s="4"/>
      <c r="H16562" s="4"/>
      <c r="I16562" s="4"/>
      <c r="J16562" s="4"/>
      <c r="K16562" s="4"/>
      <c r="L16562" s="4"/>
      <c r="M16562" s="4"/>
    </row>
    <row r="16563" spans="6:13" x14ac:dyDescent="0.2">
      <c r="F16563" s="4"/>
      <c r="G16563" s="4"/>
      <c r="H16563" s="4"/>
      <c r="I16563" s="4"/>
      <c r="J16563" s="4"/>
      <c r="K16563" s="4"/>
      <c r="L16563" s="4"/>
      <c r="M16563" s="4"/>
    </row>
    <row r="16564" spans="6:13" x14ac:dyDescent="0.2">
      <c r="F16564" s="4"/>
      <c r="G16564" s="4"/>
      <c r="H16564" s="4"/>
      <c r="I16564" s="4"/>
      <c r="J16564" s="4"/>
      <c r="K16564" s="4"/>
      <c r="L16564" s="4"/>
      <c r="M16564" s="4"/>
    </row>
    <row r="16565" spans="6:13" x14ac:dyDescent="0.2">
      <c r="F16565" s="4"/>
      <c r="G16565" s="4"/>
      <c r="H16565" s="4"/>
      <c r="I16565" s="4"/>
      <c r="J16565" s="4"/>
      <c r="K16565" s="4"/>
      <c r="L16565" s="4"/>
      <c r="M16565" s="4"/>
    </row>
    <row r="16566" spans="6:13" x14ac:dyDescent="0.2">
      <c r="F16566" s="4"/>
      <c r="G16566" s="4"/>
      <c r="H16566" s="4"/>
      <c r="I16566" s="4"/>
      <c r="J16566" s="4"/>
      <c r="K16566" s="4"/>
      <c r="L16566" s="4"/>
      <c r="M16566" s="4"/>
    </row>
    <row r="16567" spans="6:13" x14ac:dyDescent="0.2">
      <c r="F16567" s="4"/>
      <c r="G16567" s="4"/>
      <c r="H16567" s="4"/>
      <c r="I16567" s="4"/>
      <c r="J16567" s="4"/>
      <c r="K16567" s="4"/>
      <c r="L16567" s="4"/>
      <c r="M16567" s="4"/>
    </row>
    <row r="16568" spans="6:13" x14ac:dyDescent="0.2">
      <c r="F16568" s="4"/>
      <c r="G16568" s="4"/>
      <c r="H16568" s="4"/>
      <c r="I16568" s="4"/>
      <c r="J16568" s="4"/>
      <c r="K16568" s="4"/>
      <c r="L16568" s="4"/>
      <c r="M16568" s="4"/>
    </row>
    <row r="16569" spans="6:13" x14ac:dyDescent="0.2">
      <c r="F16569" s="4"/>
      <c r="G16569" s="4"/>
      <c r="H16569" s="4"/>
      <c r="I16569" s="4"/>
      <c r="J16569" s="4"/>
      <c r="K16569" s="4"/>
      <c r="L16569" s="4"/>
      <c r="M16569" s="4"/>
    </row>
    <row r="16570" spans="6:13" x14ac:dyDescent="0.2">
      <c r="F16570" s="4"/>
      <c r="G16570" s="4"/>
      <c r="H16570" s="4"/>
      <c r="I16570" s="4"/>
      <c r="J16570" s="4"/>
      <c r="K16570" s="4"/>
      <c r="L16570" s="4"/>
      <c r="M16570" s="4"/>
    </row>
    <row r="16571" spans="6:13" x14ac:dyDescent="0.2">
      <c r="F16571" s="4"/>
      <c r="G16571" s="4"/>
      <c r="H16571" s="4"/>
      <c r="I16571" s="4"/>
      <c r="J16571" s="4"/>
      <c r="K16571" s="4"/>
      <c r="L16571" s="4"/>
      <c r="M16571" s="4"/>
    </row>
    <row r="16572" spans="6:13" x14ac:dyDescent="0.2">
      <c r="F16572" s="4"/>
      <c r="G16572" s="4"/>
      <c r="H16572" s="4"/>
      <c r="I16572" s="4"/>
      <c r="J16572" s="4"/>
      <c r="K16572" s="4"/>
      <c r="L16572" s="4"/>
      <c r="M16572" s="4"/>
    </row>
    <row r="16573" spans="6:13" x14ac:dyDescent="0.2">
      <c r="F16573" s="4"/>
      <c r="G16573" s="4"/>
      <c r="H16573" s="4"/>
      <c r="I16573" s="4"/>
      <c r="J16573" s="4"/>
      <c r="K16573" s="4"/>
      <c r="L16573" s="4"/>
      <c r="M16573" s="4"/>
    </row>
    <row r="16574" spans="6:13" x14ac:dyDescent="0.2">
      <c r="F16574" s="4"/>
      <c r="G16574" s="4"/>
      <c r="H16574" s="4"/>
      <c r="I16574" s="4"/>
      <c r="J16574" s="4"/>
      <c r="K16574" s="4"/>
      <c r="L16574" s="4"/>
      <c r="M16574" s="4"/>
    </row>
    <row r="16575" spans="6:13" x14ac:dyDescent="0.2">
      <c r="F16575" s="4"/>
      <c r="G16575" s="4"/>
      <c r="H16575" s="4"/>
      <c r="I16575" s="4"/>
      <c r="J16575" s="4"/>
      <c r="K16575" s="4"/>
      <c r="L16575" s="4"/>
      <c r="M16575" s="4"/>
    </row>
    <row r="16576" spans="6:13" x14ac:dyDescent="0.2">
      <c r="F16576" s="4"/>
      <c r="G16576" s="4"/>
      <c r="H16576" s="4"/>
      <c r="I16576" s="4"/>
      <c r="J16576" s="4"/>
      <c r="K16576" s="4"/>
      <c r="L16576" s="4"/>
      <c r="M16576" s="4"/>
    </row>
    <row r="16577" spans="6:13" x14ac:dyDescent="0.2">
      <c r="F16577" s="4"/>
      <c r="G16577" s="4"/>
      <c r="H16577" s="4"/>
      <c r="I16577" s="4"/>
      <c r="J16577" s="4"/>
      <c r="K16577" s="4"/>
      <c r="L16577" s="4"/>
      <c r="M16577" s="4"/>
    </row>
    <row r="16578" spans="6:13" x14ac:dyDescent="0.2">
      <c r="F16578" s="4"/>
      <c r="G16578" s="4"/>
      <c r="H16578" s="4"/>
      <c r="I16578" s="4"/>
      <c r="J16578" s="4"/>
      <c r="K16578" s="4"/>
      <c r="L16578" s="4"/>
      <c r="M16578" s="4"/>
    </row>
    <row r="16579" spans="6:13" x14ac:dyDescent="0.2">
      <c r="F16579" s="4"/>
      <c r="G16579" s="4"/>
      <c r="H16579" s="4"/>
      <c r="I16579" s="4"/>
      <c r="J16579" s="4"/>
      <c r="K16579" s="4"/>
      <c r="L16579" s="4"/>
      <c r="M16579" s="4"/>
    </row>
    <row r="16580" spans="6:13" x14ac:dyDescent="0.2">
      <c r="F16580" s="4"/>
      <c r="G16580" s="4"/>
      <c r="H16580" s="4"/>
      <c r="I16580" s="4"/>
      <c r="J16580" s="4"/>
      <c r="K16580" s="4"/>
      <c r="L16580" s="4"/>
      <c r="M16580" s="4"/>
    </row>
    <row r="16581" spans="6:13" x14ac:dyDescent="0.2">
      <c r="F16581" s="4"/>
      <c r="G16581" s="4"/>
      <c r="H16581" s="4"/>
      <c r="I16581" s="4"/>
      <c r="J16581" s="4"/>
      <c r="K16581" s="4"/>
      <c r="L16581" s="4"/>
      <c r="M16581" s="4"/>
    </row>
    <row r="16582" spans="6:13" x14ac:dyDescent="0.2">
      <c r="F16582" s="4"/>
      <c r="G16582" s="4"/>
      <c r="H16582" s="4"/>
      <c r="I16582" s="4"/>
      <c r="J16582" s="4"/>
      <c r="K16582" s="4"/>
      <c r="L16582" s="4"/>
      <c r="M16582" s="4"/>
    </row>
    <row r="16583" spans="6:13" x14ac:dyDescent="0.2">
      <c r="F16583" s="4"/>
      <c r="G16583" s="4"/>
      <c r="H16583" s="4"/>
      <c r="I16583" s="4"/>
      <c r="J16583" s="4"/>
      <c r="K16583" s="4"/>
      <c r="L16583" s="4"/>
      <c r="M16583" s="4"/>
    </row>
    <row r="16584" spans="6:13" x14ac:dyDescent="0.2">
      <c r="F16584" s="4"/>
      <c r="G16584" s="4"/>
      <c r="H16584" s="4"/>
      <c r="I16584" s="4"/>
      <c r="J16584" s="4"/>
      <c r="K16584" s="4"/>
      <c r="L16584" s="4"/>
      <c r="M16584" s="4"/>
    </row>
    <row r="16585" spans="6:13" x14ac:dyDescent="0.2">
      <c r="F16585" s="4"/>
      <c r="G16585" s="4"/>
      <c r="H16585" s="4"/>
      <c r="I16585" s="4"/>
      <c r="J16585" s="4"/>
      <c r="K16585" s="4"/>
      <c r="L16585" s="4"/>
      <c r="M16585" s="4"/>
    </row>
    <row r="16586" spans="6:13" x14ac:dyDescent="0.2">
      <c r="F16586" s="4"/>
      <c r="G16586" s="4"/>
      <c r="H16586" s="4"/>
      <c r="I16586" s="4"/>
      <c r="J16586" s="4"/>
      <c r="K16586" s="4"/>
      <c r="L16586" s="4"/>
      <c r="M16586" s="4"/>
    </row>
    <row r="16587" spans="6:13" x14ac:dyDescent="0.2">
      <c r="F16587" s="4"/>
      <c r="G16587" s="4"/>
      <c r="H16587" s="4"/>
      <c r="I16587" s="4"/>
      <c r="J16587" s="4"/>
      <c r="K16587" s="4"/>
      <c r="L16587" s="4"/>
      <c r="M16587" s="4"/>
    </row>
    <row r="16588" spans="6:13" x14ac:dyDescent="0.2">
      <c r="F16588" s="4"/>
      <c r="G16588" s="4"/>
      <c r="H16588" s="4"/>
      <c r="I16588" s="4"/>
      <c r="J16588" s="4"/>
      <c r="K16588" s="4"/>
      <c r="L16588" s="4"/>
      <c r="M16588" s="4"/>
    </row>
    <row r="16589" spans="6:13" x14ac:dyDescent="0.2">
      <c r="F16589" s="4"/>
      <c r="G16589" s="4"/>
      <c r="H16589" s="4"/>
      <c r="I16589" s="4"/>
      <c r="J16589" s="4"/>
      <c r="K16589" s="4"/>
      <c r="L16589" s="4"/>
      <c r="M16589" s="4"/>
    </row>
    <row r="16590" spans="6:13" x14ac:dyDescent="0.2">
      <c r="F16590" s="4"/>
      <c r="G16590" s="4"/>
      <c r="H16590" s="4"/>
      <c r="I16590" s="4"/>
      <c r="J16590" s="4"/>
      <c r="K16590" s="4"/>
      <c r="L16590" s="4"/>
      <c r="M16590" s="4"/>
    </row>
    <row r="16591" spans="6:13" x14ac:dyDescent="0.2">
      <c r="F16591" s="4"/>
      <c r="G16591" s="4"/>
      <c r="H16591" s="4"/>
      <c r="I16591" s="4"/>
      <c r="J16591" s="4"/>
      <c r="K16591" s="4"/>
      <c r="L16591" s="4"/>
      <c r="M16591" s="4"/>
    </row>
    <row r="16592" spans="6:13" x14ac:dyDescent="0.2">
      <c r="F16592" s="4"/>
      <c r="G16592" s="4"/>
      <c r="H16592" s="4"/>
      <c r="I16592" s="4"/>
      <c r="J16592" s="4"/>
      <c r="K16592" s="4"/>
      <c r="L16592" s="4"/>
      <c r="M16592" s="4"/>
    </row>
    <row r="16593" spans="6:13" x14ac:dyDescent="0.2">
      <c r="F16593" s="4"/>
      <c r="G16593" s="4"/>
      <c r="H16593" s="4"/>
      <c r="I16593" s="4"/>
      <c r="J16593" s="4"/>
      <c r="K16593" s="4"/>
      <c r="L16593" s="4"/>
      <c r="M16593" s="4"/>
    </row>
    <row r="16594" spans="6:13" x14ac:dyDescent="0.2">
      <c r="F16594" s="4"/>
      <c r="G16594" s="4"/>
      <c r="H16594" s="4"/>
      <c r="I16594" s="4"/>
      <c r="J16594" s="4"/>
      <c r="K16594" s="4"/>
      <c r="L16594" s="4"/>
      <c r="M16594" s="4"/>
    </row>
    <row r="16595" spans="6:13" x14ac:dyDescent="0.2">
      <c r="F16595" s="4"/>
      <c r="G16595" s="4"/>
      <c r="H16595" s="4"/>
      <c r="I16595" s="4"/>
      <c r="J16595" s="4"/>
      <c r="K16595" s="4"/>
      <c r="L16595" s="4"/>
      <c r="M16595" s="4"/>
    </row>
    <row r="16596" spans="6:13" x14ac:dyDescent="0.2">
      <c r="F16596" s="4"/>
      <c r="G16596" s="4"/>
      <c r="H16596" s="4"/>
      <c r="I16596" s="4"/>
      <c r="J16596" s="4"/>
      <c r="K16596" s="4"/>
      <c r="L16596" s="4"/>
      <c r="M16596" s="4"/>
    </row>
    <row r="16597" spans="6:13" x14ac:dyDescent="0.2">
      <c r="F16597" s="4"/>
      <c r="G16597" s="4"/>
      <c r="H16597" s="4"/>
      <c r="I16597" s="4"/>
      <c r="J16597" s="4"/>
      <c r="K16597" s="4"/>
      <c r="L16597" s="4"/>
      <c r="M16597" s="4"/>
    </row>
    <row r="16598" spans="6:13" x14ac:dyDescent="0.2">
      <c r="F16598" s="4"/>
      <c r="G16598" s="4"/>
      <c r="H16598" s="4"/>
      <c r="I16598" s="4"/>
      <c r="J16598" s="4"/>
      <c r="K16598" s="4"/>
      <c r="L16598" s="4"/>
      <c r="M16598" s="4"/>
    </row>
    <row r="16599" spans="6:13" x14ac:dyDescent="0.2">
      <c r="F16599" s="4"/>
      <c r="G16599" s="4"/>
      <c r="H16599" s="4"/>
      <c r="I16599" s="4"/>
      <c r="J16599" s="4"/>
      <c r="K16599" s="4"/>
      <c r="L16599" s="4"/>
      <c r="M16599" s="4"/>
    </row>
    <row r="16600" spans="6:13" x14ac:dyDescent="0.2">
      <c r="F16600" s="4"/>
      <c r="G16600" s="4"/>
      <c r="H16600" s="4"/>
      <c r="I16600" s="4"/>
      <c r="J16600" s="4"/>
      <c r="K16600" s="4"/>
      <c r="L16600" s="4"/>
      <c r="M16600" s="4"/>
    </row>
    <row r="16601" spans="6:13" x14ac:dyDescent="0.2">
      <c r="F16601" s="4"/>
      <c r="G16601" s="4"/>
      <c r="H16601" s="4"/>
      <c r="I16601" s="4"/>
      <c r="J16601" s="4"/>
      <c r="K16601" s="4"/>
      <c r="L16601" s="4"/>
      <c r="M16601" s="4"/>
    </row>
    <row r="16602" spans="6:13" x14ac:dyDescent="0.2">
      <c r="F16602" s="4"/>
      <c r="G16602" s="4"/>
      <c r="H16602" s="4"/>
      <c r="I16602" s="4"/>
      <c r="J16602" s="4"/>
      <c r="K16602" s="4"/>
      <c r="L16602" s="4"/>
      <c r="M16602" s="4"/>
    </row>
    <row r="16603" spans="6:13" x14ac:dyDescent="0.2">
      <c r="F16603" s="4"/>
      <c r="G16603" s="4"/>
      <c r="H16603" s="4"/>
      <c r="I16603" s="4"/>
      <c r="J16603" s="4"/>
      <c r="K16603" s="4"/>
      <c r="L16603" s="4"/>
      <c r="M16603" s="4"/>
    </row>
    <row r="16604" spans="6:13" x14ac:dyDescent="0.2">
      <c r="F16604" s="4"/>
      <c r="G16604" s="4"/>
      <c r="H16604" s="4"/>
      <c r="I16604" s="4"/>
      <c r="J16604" s="4"/>
      <c r="K16604" s="4"/>
      <c r="L16604" s="4"/>
      <c r="M16604" s="4"/>
    </row>
    <row r="16605" spans="6:13" x14ac:dyDescent="0.2">
      <c r="F16605" s="4"/>
      <c r="G16605" s="4"/>
      <c r="H16605" s="4"/>
      <c r="I16605" s="4"/>
      <c r="J16605" s="4"/>
      <c r="K16605" s="4"/>
      <c r="L16605" s="4"/>
      <c r="M16605" s="4"/>
    </row>
    <row r="16606" spans="6:13" x14ac:dyDescent="0.2">
      <c r="F16606" s="4"/>
      <c r="G16606" s="4"/>
      <c r="H16606" s="4"/>
      <c r="I16606" s="4"/>
      <c r="J16606" s="4"/>
      <c r="K16606" s="4"/>
      <c r="L16606" s="4"/>
      <c r="M16606" s="4"/>
    </row>
    <row r="16607" spans="6:13" x14ac:dyDescent="0.2">
      <c r="F16607" s="4"/>
      <c r="G16607" s="4"/>
      <c r="H16607" s="4"/>
      <c r="I16607" s="4"/>
      <c r="J16607" s="4"/>
      <c r="K16607" s="4"/>
      <c r="L16607" s="4"/>
      <c r="M16607" s="4"/>
    </row>
    <row r="16608" spans="6:13" x14ac:dyDescent="0.2">
      <c r="F16608" s="4"/>
      <c r="G16608" s="4"/>
      <c r="H16608" s="4"/>
      <c r="I16608" s="4"/>
      <c r="J16608" s="4"/>
      <c r="K16608" s="4"/>
      <c r="L16608" s="4"/>
      <c r="M16608" s="4"/>
    </row>
    <row r="16609" spans="6:13" x14ac:dyDescent="0.2">
      <c r="F16609" s="4"/>
      <c r="G16609" s="4"/>
      <c r="H16609" s="4"/>
      <c r="I16609" s="4"/>
      <c r="J16609" s="4"/>
      <c r="K16609" s="4"/>
      <c r="L16609" s="4"/>
      <c r="M16609" s="4"/>
    </row>
    <row r="16610" spans="6:13" x14ac:dyDescent="0.2">
      <c r="F16610" s="4"/>
      <c r="G16610" s="4"/>
      <c r="H16610" s="4"/>
      <c r="I16610" s="4"/>
      <c r="J16610" s="4"/>
      <c r="K16610" s="4"/>
      <c r="L16610" s="4"/>
      <c r="M16610" s="4"/>
    </row>
    <row r="16611" spans="6:13" x14ac:dyDescent="0.2">
      <c r="F16611" s="4"/>
      <c r="G16611" s="4"/>
      <c r="H16611" s="4"/>
      <c r="I16611" s="4"/>
      <c r="J16611" s="4"/>
      <c r="K16611" s="4"/>
      <c r="L16611" s="4"/>
      <c r="M16611" s="4"/>
    </row>
    <row r="16612" spans="6:13" x14ac:dyDescent="0.2">
      <c r="F16612" s="4"/>
      <c r="G16612" s="4"/>
      <c r="H16612" s="4"/>
      <c r="I16612" s="4"/>
      <c r="J16612" s="4"/>
      <c r="K16612" s="4"/>
      <c r="L16612" s="4"/>
      <c r="M16612" s="4"/>
    </row>
    <row r="16613" spans="6:13" x14ac:dyDescent="0.2">
      <c r="F16613" s="4"/>
      <c r="G16613" s="4"/>
      <c r="H16613" s="4"/>
      <c r="I16613" s="4"/>
      <c r="J16613" s="4"/>
      <c r="K16613" s="4"/>
      <c r="L16613" s="4"/>
      <c r="M16613" s="4"/>
    </row>
    <row r="16614" spans="6:13" x14ac:dyDescent="0.2">
      <c r="F16614" s="4"/>
      <c r="G16614" s="4"/>
      <c r="H16614" s="4"/>
      <c r="I16614" s="4"/>
      <c r="J16614" s="4"/>
      <c r="K16614" s="4"/>
      <c r="L16614" s="4"/>
      <c r="M16614" s="4"/>
    </row>
    <row r="16615" spans="6:13" x14ac:dyDescent="0.2">
      <c r="F16615" s="4"/>
      <c r="G16615" s="4"/>
      <c r="H16615" s="4"/>
      <c r="I16615" s="4"/>
      <c r="J16615" s="4"/>
      <c r="K16615" s="4"/>
      <c r="L16615" s="4"/>
      <c r="M16615" s="4"/>
    </row>
    <row r="16616" spans="6:13" x14ac:dyDescent="0.2">
      <c r="F16616" s="4"/>
      <c r="G16616" s="4"/>
      <c r="H16616" s="4"/>
      <c r="I16616" s="4"/>
      <c r="J16616" s="4"/>
      <c r="K16616" s="4"/>
      <c r="L16616" s="4"/>
      <c r="M16616" s="4"/>
    </row>
    <row r="16617" spans="6:13" x14ac:dyDescent="0.2">
      <c r="F16617" s="4"/>
      <c r="G16617" s="4"/>
      <c r="H16617" s="4"/>
      <c r="I16617" s="4"/>
      <c r="J16617" s="4"/>
      <c r="K16617" s="4"/>
      <c r="L16617" s="4"/>
      <c r="M16617" s="4"/>
    </row>
    <row r="16618" spans="6:13" x14ac:dyDescent="0.2">
      <c r="F16618" s="4"/>
      <c r="G16618" s="4"/>
      <c r="H16618" s="4"/>
      <c r="I16618" s="4"/>
      <c r="J16618" s="4"/>
      <c r="K16618" s="4"/>
      <c r="L16618" s="4"/>
      <c r="M16618" s="4"/>
    </row>
    <row r="16619" spans="6:13" x14ac:dyDescent="0.2">
      <c r="F16619" s="4"/>
      <c r="G16619" s="4"/>
      <c r="H16619" s="4"/>
      <c r="I16619" s="4"/>
      <c r="J16619" s="4"/>
      <c r="K16619" s="4"/>
      <c r="L16619" s="4"/>
      <c r="M16619" s="4"/>
    </row>
    <row r="16620" spans="6:13" x14ac:dyDescent="0.2">
      <c r="F16620" s="4"/>
      <c r="G16620" s="4"/>
      <c r="H16620" s="4"/>
      <c r="I16620" s="4"/>
      <c r="J16620" s="4"/>
      <c r="K16620" s="4"/>
      <c r="L16620" s="4"/>
      <c r="M16620" s="4"/>
    </row>
    <row r="16621" spans="6:13" x14ac:dyDescent="0.2">
      <c r="F16621" s="4"/>
      <c r="G16621" s="4"/>
      <c r="H16621" s="4"/>
      <c r="I16621" s="4"/>
      <c r="J16621" s="4"/>
      <c r="K16621" s="4"/>
      <c r="L16621" s="4"/>
      <c r="M16621" s="4"/>
    </row>
    <row r="16622" spans="6:13" x14ac:dyDescent="0.2">
      <c r="F16622" s="4"/>
      <c r="G16622" s="4"/>
      <c r="H16622" s="4"/>
      <c r="I16622" s="4"/>
      <c r="J16622" s="4"/>
      <c r="K16622" s="4"/>
      <c r="L16622" s="4"/>
      <c r="M16622" s="4"/>
    </row>
    <row r="16623" spans="6:13" x14ac:dyDescent="0.2">
      <c r="F16623" s="4"/>
      <c r="G16623" s="4"/>
      <c r="H16623" s="4"/>
      <c r="I16623" s="4"/>
      <c r="J16623" s="4"/>
      <c r="K16623" s="4"/>
      <c r="L16623" s="4"/>
      <c r="M16623" s="4"/>
    </row>
    <row r="16624" spans="6:13" x14ac:dyDescent="0.2">
      <c r="F16624" s="4"/>
      <c r="G16624" s="4"/>
      <c r="H16624" s="4"/>
      <c r="I16624" s="4"/>
      <c r="J16624" s="4"/>
      <c r="K16624" s="4"/>
      <c r="L16624" s="4"/>
      <c r="M16624" s="4"/>
    </row>
    <row r="16625" spans="6:13" x14ac:dyDescent="0.2">
      <c r="F16625" s="4"/>
      <c r="G16625" s="4"/>
      <c r="H16625" s="4"/>
      <c r="I16625" s="4"/>
      <c r="J16625" s="4"/>
      <c r="K16625" s="4"/>
      <c r="L16625" s="4"/>
      <c r="M16625" s="4"/>
    </row>
    <row r="16626" spans="6:13" x14ac:dyDescent="0.2">
      <c r="F16626" s="4"/>
      <c r="G16626" s="4"/>
      <c r="H16626" s="4"/>
      <c r="I16626" s="4"/>
      <c r="J16626" s="4"/>
      <c r="K16626" s="4"/>
      <c r="L16626" s="4"/>
      <c r="M16626" s="4"/>
    </row>
    <row r="16627" spans="6:13" x14ac:dyDescent="0.2">
      <c r="F16627" s="4"/>
      <c r="G16627" s="4"/>
      <c r="H16627" s="4"/>
      <c r="I16627" s="4"/>
      <c r="J16627" s="4"/>
      <c r="K16627" s="4"/>
      <c r="L16627" s="4"/>
      <c r="M16627" s="4"/>
    </row>
    <row r="16628" spans="6:13" x14ac:dyDescent="0.2">
      <c r="F16628" s="4"/>
      <c r="G16628" s="4"/>
      <c r="H16628" s="4"/>
      <c r="I16628" s="4"/>
      <c r="J16628" s="4"/>
      <c r="K16628" s="4"/>
      <c r="L16628" s="4"/>
      <c r="M16628" s="4"/>
    </row>
    <row r="16629" spans="6:13" x14ac:dyDescent="0.2">
      <c r="F16629" s="4"/>
      <c r="G16629" s="4"/>
      <c r="H16629" s="4"/>
      <c r="I16629" s="4"/>
      <c r="J16629" s="4"/>
      <c r="K16629" s="4"/>
      <c r="L16629" s="4"/>
      <c r="M16629" s="4"/>
    </row>
    <row r="16630" spans="6:13" x14ac:dyDescent="0.2">
      <c r="F16630" s="4"/>
      <c r="G16630" s="4"/>
      <c r="H16630" s="4"/>
      <c r="I16630" s="4"/>
      <c r="J16630" s="4"/>
      <c r="K16630" s="4"/>
      <c r="L16630" s="4"/>
      <c r="M16630" s="4"/>
    </row>
    <row r="16631" spans="6:13" x14ac:dyDescent="0.2">
      <c r="F16631" s="4"/>
      <c r="G16631" s="4"/>
      <c r="H16631" s="4"/>
      <c r="I16631" s="4"/>
      <c r="J16631" s="4"/>
      <c r="K16631" s="4"/>
      <c r="L16631" s="4"/>
      <c r="M16631" s="4"/>
    </row>
    <row r="16632" spans="6:13" x14ac:dyDescent="0.2">
      <c r="F16632" s="4"/>
      <c r="G16632" s="4"/>
      <c r="H16632" s="4"/>
      <c r="I16632" s="4"/>
      <c r="J16632" s="4"/>
      <c r="K16632" s="4"/>
      <c r="L16632" s="4"/>
      <c r="M16632" s="4"/>
    </row>
    <row r="16633" spans="6:13" x14ac:dyDescent="0.2">
      <c r="F16633" s="4"/>
      <c r="G16633" s="4"/>
      <c r="H16633" s="4"/>
      <c r="I16633" s="4"/>
      <c r="J16633" s="4"/>
      <c r="K16633" s="4"/>
      <c r="L16633" s="4"/>
      <c r="M16633" s="4"/>
    </row>
    <row r="16634" spans="6:13" x14ac:dyDescent="0.2">
      <c r="F16634" s="4"/>
      <c r="G16634" s="4"/>
      <c r="H16634" s="4"/>
      <c r="I16634" s="4"/>
      <c r="J16634" s="4"/>
      <c r="K16634" s="4"/>
      <c r="L16634" s="4"/>
      <c r="M16634" s="4"/>
    </row>
    <row r="16635" spans="6:13" x14ac:dyDescent="0.2">
      <c r="F16635" s="4"/>
      <c r="G16635" s="4"/>
      <c r="H16635" s="4"/>
      <c r="I16635" s="4"/>
      <c r="J16635" s="4"/>
      <c r="K16635" s="4"/>
      <c r="L16635" s="4"/>
      <c r="M16635" s="4"/>
    </row>
    <row r="16636" spans="6:13" x14ac:dyDescent="0.2">
      <c r="F16636" s="4"/>
      <c r="G16636" s="4"/>
      <c r="H16636" s="4"/>
      <c r="I16636" s="4"/>
      <c r="J16636" s="4"/>
      <c r="K16636" s="4"/>
      <c r="L16636" s="4"/>
      <c r="M16636" s="4"/>
    </row>
    <row r="16637" spans="6:13" x14ac:dyDescent="0.2">
      <c r="F16637" s="4"/>
      <c r="G16637" s="4"/>
      <c r="H16637" s="4"/>
      <c r="I16637" s="4"/>
      <c r="J16637" s="4"/>
      <c r="K16637" s="4"/>
      <c r="L16637" s="4"/>
      <c r="M16637" s="4"/>
    </row>
    <row r="16638" spans="6:13" x14ac:dyDescent="0.2">
      <c r="F16638" s="4"/>
      <c r="G16638" s="4"/>
      <c r="H16638" s="4"/>
      <c r="I16638" s="4"/>
      <c r="J16638" s="4"/>
      <c r="K16638" s="4"/>
      <c r="L16638" s="4"/>
      <c r="M16638" s="4"/>
    </row>
    <row r="16639" spans="6:13" x14ac:dyDescent="0.2">
      <c r="F16639" s="4"/>
      <c r="G16639" s="4"/>
      <c r="H16639" s="4"/>
      <c r="I16639" s="4"/>
      <c r="J16639" s="4"/>
      <c r="K16639" s="4"/>
      <c r="L16639" s="4"/>
      <c r="M16639" s="4"/>
    </row>
    <row r="16640" spans="6:13" x14ac:dyDescent="0.2">
      <c r="F16640" s="4"/>
      <c r="G16640" s="4"/>
      <c r="H16640" s="4"/>
      <c r="I16640" s="4"/>
      <c r="J16640" s="4"/>
      <c r="K16640" s="4"/>
      <c r="L16640" s="4"/>
      <c r="M16640" s="4"/>
    </row>
    <row r="16641" spans="6:13" x14ac:dyDescent="0.2">
      <c r="F16641" s="4"/>
      <c r="G16641" s="4"/>
      <c r="H16641" s="4"/>
      <c r="I16641" s="4"/>
      <c r="J16641" s="4"/>
      <c r="K16641" s="4"/>
      <c r="L16641" s="4"/>
      <c r="M16641" s="4"/>
    </row>
    <row r="16642" spans="6:13" x14ac:dyDescent="0.2">
      <c r="F16642" s="4"/>
      <c r="G16642" s="4"/>
      <c r="H16642" s="4"/>
      <c r="I16642" s="4"/>
      <c r="J16642" s="4"/>
      <c r="K16642" s="4"/>
      <c r="L16642" s="4"/>
      <c r="M16642" s="4"/>
    </row>
    <row r="16643" spans="6:13" x14ac:dyDescent="0.2">
      <c r="F16643" s="4"/>
      <c r="G16643" s="4"/>
      <c r="H16643" s="4"/>
      <c r="I16643" s="4"/>
      <c r="J16643" s="4"/>
      <c r="K16643" s="4"/>
      <c r="L16643" s="4"/>
      <c r="M16643" s="4"/>
    </row>
    <row r="16644" spans="6:13" x14ac:dyDescent="0.2">
      <c r="F16644" s="4"/>
      <c r="G16644" s="4"/>
      <c r="H16644" s="4"/>
      <c r="I16644" s="4"/>
      <c r="J16644" s="4"/>
      <c r="K16644" s="4"/>
      <c r="L16644" s="4"/>
      <c r="M16644" s="4"/>
    </row>
    <row r="16645" spans="6:13" x14ac:dyDescent="0.2">
      <c r="F16645" s="4"/>
      <c r="G16645" s="4"/>
      <c r="H16645" s="4"/>
      <c r="I16645" s="4"/>
      <c r="J16645" s="4"/>
      <c r="K16645" s="4"/>
      <c r="L16645" s="4"/>
      <c r="M16645" s="4"/>
    </row>
    <row r="16646" spans="6:13" x14ac:dyDescent="0.2">
      <c r="F16646" s="4"/>
      <c r="G16646" s="4"/>
      <c r="H16646" s="4"/>
      <c r="I16646" s="4"/>
      <c r="J16646" s="4"/>
      <c r="K16646" s="4"/>
      <c r="L16646" s="4"/>
      <c r="M16646" s="4"/>
    </row>
    <row r="16647" spans="6:13" x14ac:dyDescent="0.2">
      <c r="F16647" s="4"/>
      <c r="G16647" s="4"/>
      <c r="H16647" s="4"/>
      <c r="I16647" s="4"/>
      <c r="J16647" s="4"/>
      <c r="K16647" s="4"/>
      <c r="L16647" s="4"/>
      <c r="M16647" s="4"/>
    </row>
    <row r="16648" spans="6:13" x14ac:dyDescent="0.2">
      <c r="F16648" s="4"/>
      <c r="G16648" s="4"/>
      <c r="H16648" s="4"/>
      <c r="I16648" s="4"/>
      <c r="J16648" s="4"/>
      <c r="K16648" s="4"/>
      <c r="L16648" s="4"/>
      <c r="M16648" s="4"/>
    </row>
    <row r="16649" spans="6:13" x14ac:dyDescent="0.2">
      <c r="F16649" s="4"/>
      <c r="G16649" s="4"/>
      <c r="H16649" s="4"/>
      <c r="I16649" s="4"/>
      <c r="J16649" s="4"/>
      <c r="K16649" s="4"/>
      <c r="L16649" s="4"/>
      <c r="M16649" s="4"/>
    </row>
    <row r="16650" spans="6:13" x14ac:dyDescent="0.2">
      <c r="F16650" s="4"/>
      <c r="G16650" s="4"/>
      <c r="H16650" s="4"/>
      <c r="I16650" s="4"/>
      <c r="J16650" s="4"/>
      <c r="K16650" s="4"/>
      <c r="L16650" s="4"/>
      <c r="M16650" s="4"/>
    </row>
    <row r="16651" spans="6:13" x14ac:dyDescent="0.2">
      <c r="F16651" s="4"/>
      <c r="G16651" s="4"/>
      <c r="H16651" s="4"/>
      <c r="I16651" s="4"/>
      <c r="J16651" s="4"/>
      <c r="K16651" s="4"/>
      <c r="L16651" s="4"/>
      <c r="M16651" s="4"/>
    </row>
    <row r="16652" spans="6:13" x14ac:dyDescent="0.2">
      <c r="F16652" s="4"/>
      <c r="G16652" s="4"/>
      <c r="H16652" s="4"/>
      <c r="I16652" s="4"/>
      <c r="J16652" s="4"/>
      <c r="K16652" s="4"/>
      <c r="L16652" s="4"/>
      <c r="M16652" s="4"/>
    </row>
    <row r="16653" spans="6:13" x14ac:dyDescent="0.2">
      <c r="F16653" s="4"/>
      <c r="G16653" s="4"/>
      <c r="H16653" s="4"/>
      <c r="I16653" s="4"/>
      <c r="J16653" s="4"/>
      <c r="K16653" s="4"/>
      <c r="L16653" s="4"/>
      <c r="M16653" s="4"/>
    </row>
    <row r="16654" spans="6:13" x14ac:dyDescent="0.2">
      <c r="F16654" s="4"/>
      <c r="G16654" s="4"/>
      <c r="H16654" s="4"/>
      <c r="I16654" s="4"/>
      <c r="J16654" s="4"/>
      <c r="K16654" s="4"/>
      <c r="L16654" s="4"/>
      <c r="M16654" s="4"/>
    </row>
    <row r="16655" spans="6:13" x14ac:dyDescent="0.2">
      <c r="F16655" s="4"/>
      <c r="G16655" s="4"/>
      <c r="H16655" s="4"/>
      <c r="I16655" s="4"/>
      <c r="J16655" s="4"/>
      <c r="K16655" s="4"/>
      <c r="L16655" s="4"/>
      <c r="M16655" s="4"/>
    </row>
    <row r="16656" spans="6:13" x14ac:dyDescent="0.2">
      <c r="F16656" s="4"/>
      <c r="G16656" s="4"/>
      <c r="H16656" s="4"/>
      <c r="I16656" s="4"/>
      <c r="J16656" s="4"/>
      <c r="K16656" s="4"/>
      <c r="L16656" s="4"/>
      <c r="M16656" s="4"/>
    </row>
    <row r="16657" spans="6:13" x14ac:dyDescent="0.2">
      <c r="F16657" s="4"/>
      <c r="G16657" s="4"/>
      <c r="H16657" s="4"/>
      <c r="I16657" s="4"/>
      <c r="J16657" s="4"/>
      <c r="K16657" s="4"/>
      <c r="L16657" s="4"/>
      <c r="M16657" s="4"/>
    </row>
    <row r="16658" spans="6:13" x14ac:dyDescent="0.2">
      <c r="F16658" s="4"/>
      <c r="G16658" s="4"/>
      <c r="H16658" s="4"/>
      <c r="I16658" s="4"/>
      <c r="J16658" s="4"/>
      <c r="K16658" s="4"/>
      <c r="L16658" s="4"/>
      <c r="M16658" s="4"/>
    </row>
    <row r="16659" spans="6:13" x14ac:dyDescent="0.2">
      <c r="F16659" s="4"/>
      <c r="G16659" s="4"/>
      <c r="H16659" s="4"/>
      <c r="I16659" s="4"/>
      <c r="J16659" s="4"/>
      <c r="K16659" s="4"/>
      <c r="L16659" s="4"/>
      <c r="M16659" s="4"/>
    </row>
    <row r="16660" spans="6:13" x14ac:dyDescent="0.2">
      <c r="F16660" s="4"/>
      <c r="G16660" s="4"/>
      <c r="H16660" s="4"/>
      <c r="I16660" s="4"/>
      <c r="J16660" s="4"/>
      <c r="K16660" s="4"/>
      <c r="L16660" s="4"/>
      <c r="M16660" s="4"/>
    </row>
    <row r="16661" spans="6:13" x14ac:dyDescent="0.2">
      <c r="F16661" s="4"/>
      <c r="G16661" s="4"/>
      <c r="H16661" s="4"/>
      <c r="I16661" s="4"/>
      <c r="J16661" s="4"/>
      <c r="K16661" s="4"/>
      <c r="L16661" s="4"/>
      <c r="M16661" s="4"/>
    </row>
    <row r="16662" spans="6:13" x14ac:dyDescent="0.2">
      <c r="F16662" s="4"/>
      <c r="G16662" s="4"/>
      <c r="H16662" s="4"/>
      <c r="I16662" s="4"/>
      <c r="J16662" s="4"/>
      <c r="K16662" s="4"/>
      <c r="L16662" s="4"/>
      <c r="M16662" s="4"/>
    </row>
    <row r="16663" spans="6:13" x14ac:dyDescent="0.2">
      <c r="F16663" s="4"/>
      <c r="G16663" s="4"/>
      <c r="H16663" s="4"/>
      <c r="I16663" s="4"/>
      <c r="J16663" s="4"/>
      <c r="K16663" s="4"/>
      <c r="L16663" s="4"/>
      <c r="M16663" s="4"/>
    </row>
    <row r="16664" spans="6:13" x14ac:dyDescent="0.2">
      <c r="F16664" s="4"/>
      <c r="G16664" s="4"/>
      <c r="H16664" s="4"/>
      <c r="I16664" s="4"/>
      <c r="J16664" s="4"/>
      <c r="K16664" s="4"/>
      <c r="L16664" s="4"/>
      <c r="M16664" s="4"/>
    </row>
    <row r="16665" spans="6:13" x14ac:dyDescent="0.2">
      <c r="F16665" s="4"/>
      <c r="G16665" s="4"/>
      <c r="H16665" s="4"/>
      <c r="I16665" s="4"/>
      <c r="J16665" s="4"/>
      <c r="K16665" s="4"/>
      <c r="L16665" s="4"/>
      <c r="M16665" s="4"/>
    </row>
    <row r="16666" spans="6:13" x14ac:dyDescent="0.2">
      <c r="F16666" s="4"/>
      <c r="G16666" s="4"/>
      <c r="H16666" s="4"/>
      <c r="I16666" s="4"/>
      <c r="J16666" s="4"/>
      <c r="K16666" s="4"/>
      <c r="L16666" s="4"/>
      <c r="M16666" s="4"/>
    </row>
    <row r="16667" spans="6:13" x14ac:dyDescent="0.2">
      <c r="F16667" s="4"/>
      <c r="G16667" s="4"/>
      <c r="H16667" s="4"/>
      <c r="I16667" s="4"/>
      <c r="J16667" s="4"/>
      <c r="K16667" s="4"/>
      <c r="L16667" s="4"/>
      <c r="M16667" s="4"/>
    </row>
    <row r="16668" spans="6:13" x14ac:dyDescent="0.2">
      <c r="F16668" s="4"/>
      <c r="G16668" s="4"/>
      <c r="H16668" s="4"/>
      <c r="I16668" s="4"/>
      <c r="J16668" s="4"/>
      <c r="K16668" s="4"/>
      <c r="L16668" s="4"/>
      <c r="M16668" s="4"/>
    </row>
    <row r="16669" spans="6:13" x14ac:dyDescent="0.2">
      <c r="F16669" s="4"/>
      <c r="G16669" s="4"/>
      <c r="H16669" s="4"/>
      <c r="I16669" s="4"/>
      <c r="J16669" s="4"/>
      <c r="K16669" s="4"/>
      <c r="L16669" s="4"/>
      <c r="M16669" s="4"/>
    </row>
    <row r="16670" spans="6:13" x14ac:dyDescent="0.2">
      <c r="F16670" s="4"/>
      <c r="G16670" s="4"/>
      <c r="H16670" s="4"/>
      <c r="I16670" s="4"/>
      <c r="J16670" s="4"/>
      <c r="K16670" s="4"/>
      <c r="L16670" s="4"/>
      <c r="M16670" s="4"/>
    </row>
    <row r="16671" spans="6:13" x14ac:dyDescent="0.2">
      <c r="F16671" s="4"/>
      <c r="G16671" s="4"/>
      <c r="H16671" s="4"/>
      <c r="I16671" s="4"/>
      <c r="J16671" s="4"/>
      <c r="K16671" s="4"/>
      <c r="L16671" s="4"/>
      <c r="M16671" s="4"/>
    </row>
    <row r="16672" spans="6:13" x14ac:dyDescent="0.2">
      <c r="F16672" s="4"/>
      <c r="G16672" s="4"/>
      <c r="H16672" s="4"/>
      <c r="I16672" s="4"/>
      <c r="J16672" s="4"/>
      <c r="K16672" s="4"/>
      <c r="L16672" s="4"/>
      <c r="M16672" s="4"/>
    </row>
    <row r="16673" spans="6:13" x14ac:dyDescent="0.2">
      <c r="F16673" s="4"/>
      <c r="G16673" s="4"/>
      <c r="H16673" s="4"/>
      <c r="I16673" s="4"/>
      <c r="J16673" s="4"/>
      <c r="K16673" s="4"/>
      <c r="L16673" s="4"/>
      <c r="M16673" s="4"/>
    </row>
    <row r="16674" spans="6:13" x14ac:dyDescent="0.2">
      <c r="F16674" s="4"/>
      <c r="G16674" s="4"/>
      <c r="H16674" s="4"/>
      <c r="I16674" s="4"/>
      <c r="J16674" s="4"/>
      <c r="K16674" s="4"/>
      <c r="L16674" s="4"/>
      <c r="M16674" s="4"/>
    </row>
    <row r="16675" spans="6:13" x14ac:dyDescent="0.2">
      <c r="F16675" s="4"/>
      <c r="G16675" s="4"/>
      <c r="H16675" s="4"/>
      <c r="I16675" s="4"/>
      <c r="J16675" s="4"/>
      <c r="K16675" s="4"/>
      <c r="L16675" s="4"/>
      <c r="M16675" s="4"/>
    </row>
    <row r="16676" spans="6:13" x14ac:dyDescent="0.2">
      <c r="F16676" s="4"/>
      <c r="G16676" s="4"/>
      <c r="H16676" s="4"/>
      <c r="I16676" s="4"/>
      <c r="J16676" s="4"/>
      <c r="K16676" s="4"/>
      <c r="L16676" s="4"/>
      <c r="M16676" s="4"/>
    </row>
    <row r="16677" spans="6:13" x14ac:dyDescent="0.2">
      <c r="F16677" s="4"/>
      <c r="G16677" s="4"/>
      <c r="H16677" s="4"/>
      <c r="I16677" s="4"/>
      <c r="J16677" s="4"/>
      <c r="K16677" s="4"/>
      <c r="L16677" s="4"/>
      <c r="M16677" s="4"/>
    </row>
    <row r="16678" spans="6:13" x14ac:dyDescent="0.2">
      <c r="F16678" s="4"/>
      <c r="G16678" s="4"/>
      <c r="H16678" s="4"/>
      <c r="I16678" s="4"/>
      <c r="J16678" s="4"/>
      <c r="K16678" s="4"/>
      <c r="L16678" s="4"/>
      <c r="M16678" s="4"/>
    </row>
    <row r="16679" spans="6:13" x14ac:dyDescent="0.2">
      <c r="F16679" s="4"/>
      <c r="G16679" s="4"/>
      <c r="H16679" s="4"/>
      <c r="I16679" s="4"/>
      <c r="J16679" s="4"/>
      <c r="K16679" s="4"/>
      <c r="L16679" s="4"/>
      <c r="M16679" s="4"/>
    </row>
    <row r="16680" spans="6:13" x14ac:dyDescent="0.2">
      <c r="F16680" s="4"/>
      <c r="G16680" s="4"/>
      <c r="H16680" s="4"/>
      <c r="I16680" s="4"/>
      <c r="J16680" s="4"/>
      <c r="K16680" s="4"/>
      <c r="L16680" s="4"/>
      <c r="M16680" s="4"/>
    </row>
    <row r="16681" spans="6:13" x14ac:dyDescent="0.2">
      <c r="F16681" s="4"/>
      <c r="G16681" s="4"/>
      <c r="H16681" s="4"/>
      <c r="I16681" s="4"/>
      <c r="J16681" s="4"/>
      <c r="K16681" s="4"/>
      <c r="L16681" s="4"/>
      <c r="M16681" s="4"/>
    </row>
    <row r="16682" spans="6:13" x14ac:dyDescent="0.2">
      <c r="F16682" s="4"/>
      <c r="G16682" s="4"/>
      <c r="H16682" s="4"/>
      <c r="I16682" s="4"/>
      <c r="J16682" s="4"/>
      <c r="K16682" s="4"/>
      <c r="L16682" s="4"/>
      <c r="M16682" s="4"/>
    </row>
    <row r="16683" spans="6:13" x14ac:dyDescent="0.2">
      <c r="F16683" s="4"/>
      <c r="G16683" s="4"/>
      <c r="H16683" s="4"/>
      <c r="I16683" s="4"/>
      <c r="J16683" s="4"/>
      <c r="K16683" s="4"/>
      <c r="L16683" s="4"/>
      <c r="M16683" s="4"/>
    </row>
    <row r="16684" spans="6:13" x14ac:dyDescent="0.2">
      <c r="F16684" s="4"/>
      <c r="G16684" s="4"/>
      <c r="H16684" s="4"/>
      <c r="I16684" s="4"/>
      <c r="J16684" s="4"/>
      <c r="K16684" s="4"/>
      <c r="L16684" s="4"/>
      <c r="M16684" s="4"/>
    </row>
    <row r="16685" spans="6:13" x14ac:dyDescent="0.2">
      <c r="F16685" s="4"/>
      <c r="G16685" s="4"/>
      <c r="H16685" s="4"/>
      <c r="I16685" s="4"/>
      <c r="J16685" s="4"/>
      <c r="K16685" s="4"/>
      <c r="L16685" s="4"/>
      <c r="M16685" s="4"/>
    </row>
    <row r="16686" spans="6:13" x14ac:dyDescent="0.2">
      <c r="F16686" s="4"/>
      <c r="G16686" s="4"/>
      <c r="H16686" s="4"/>
      <c r="I16686" s="4"/>
      <c r="J16686" s="4"/>
      <c r="K16686" s="4"/>
      <c r="L16686" s="4"/>
      <c r="M16686" s="4"/>
    </row>
    <row r="16687" spans="6:13" x14ac:dyDescent="0.2">
      <c r="F16687" s="4"/>
      <c r="G16687" s="4"/>
      <c r="H16687" s="4"/>
      <c r="I16687" s="4"/>
      <c r="J16687" s="4"/>
      <c r="K16687" s="4"/>
      <c r="L16687" s="4"/>
      <c r="M16687" s="4"/>
    </row>
    <row r="16688" spans="6:13" x14ac:dyDescent="0.2">
      <c r="F16688" s="4"/>
      <c r="G16688" s="4"/>
      <c r="H16688" s="4"/>
      <c r="I16688" s="4"/>
      <c r="J16688" s="4"/>
      <c r="K16688" s="4"/>
      <c r="L16688" s="4"/>
      <c r="M16688" s="4"/>
    </row>
    <row r="16689" spans="6:13" x14ac:dyDescent="0.2">
      <c r="F16689" s="4"/>
      <c r="G16689" s="4"/>
      <c r="H16689" s="4"/>
      <c r="I16689" s="4"/>
      <c r="J16689" s="4"/>
      <c r="K16689" s="4"/>
      <c r="L16689" s="4"/>
      <c r="M16689" s="4"/>
    </row>
    <row r="16690" spans="6:13" x14ac:dyDescent="0.2">
      <c r="F16690" s="4"/>
      <c r="G16690" s="4"/>
      <c r="H16690" s="4"/>
      <c r="I16690" s="4"/>
      <c r="J16690" s="4"/>
      <c r="K16690" s="4"/>
      <c r="L16690" s="4"/>
      <c r="M16690" s="4"/>
    </row>
    <row r="16691" spans="6:13" x14ac:dyDescent="0.2">
      <c r="F16691" s="4"/>
      <c r="G16691" s="4"/>
      <c r="H16691" s="4"/>
      <c r="I16691" s="4"/>
      <c r="J16691" s="4"/>
      <c r="K16691" s="4"/>
      <c r="L16691" s="4"/>
      <c r="M16691" s="4"/>
    </row>
    <row r="16692" spans="6:13" x14ac:dyDescent="0.2">
      <c r="F16692" s="4"/>
      <c r="G16692" s="4"/>
      <c r="H16692" s="4"/>
      <c r="I16692" s="4"/>
      <c r="J16692" s="4"/>
      <c r="K16692" s="4"/>
      <c r="L16692" s="4"/>
      <c r="M16692" s="4"/>
    </row>
    <row r="16693" spans="6:13" x14ac:dyDescent="0.2">
      <c r="F16693" s="4"/>
      <c r="G16693" s="4"/>
      <c r="H16693" s="4"/>
      <c r="I16693" s="4"/>
      <c r="J16693" s="4"/>
      <c r="K16693" s="4"/>
      <c r="L16693" s="4"/>
      <c r="M16693" s="4"/>
    </row>
    <row r="16694" spans="6:13" x14ac:dyDescent="0.2">
      <c r="F16694" s="4"/>
      <c r="G16694" s="4"/>
      <c r="H16694" s="4"/>
      <c r="I16694" s="4"/>
      <c r="J16694" s="4"/>
      <c r="K16694" s="4"/>
      <c r="L16694" s="4"/>
      <c r="M16694" s="4"/>
    </row>
    <row r="16695" spans="6:13" x14ac:dyDescent="0.2">
      <c r="F16695" s="4"/>
      <c r="G16695" s="4"/>
      <c r="H16695" s="4"/>
      <c r="I16695" s="4"/>
      <c r="J16695" s="4"/>
      <c r="K16695" s="4"/>
      <c r="L16695" s="4"/>
      <c r="M16695" s="4"/>
    </row>
    <row r="16696" spans="6:13" x14ac:dyDescent="0.2">
      <c r="F16696" s="4"/>
      <c r="G16696" s="4"/>
      <c r="H16696" s="4"/>
      <c r="I16696" s="4"/>
      <c r="J16696" s="4"/>
      <c r="K16696" s="4"/>
      <c r="L16696" s="4"/>
      <c r="M16696" s="4"/>
    </row>
    <row r="16697" spans="6:13" x14ac:dyDescent="0.2">
      <c r="F16697" s="4"/>
      <c r="G16697" s="4"/>
      <c r="H16697" s="4"/>
      <c r="I16697" s="4"/>
      <c r="J16697" s="4"/>
      <c r="K16697" s="4"/>
      <c r="L16697" s="4"/>
      <c r="M16697" s="4"/>
    </row>
    <row r="16698" spans="6:13" x14ac:dyDescent="0.2">
      <c r="F16698" s="4"/>
      <c r="G16698" s="4"/>
      <c r="H16698" s="4"/>
      <c r="I16698" s="4"/>
      <c r="J16698" s="4"/>
      <c r="K16698" s="4"/>
      <c r="L16698" s="4"/>
      <c r="M16698" s="4"/>
    </row>
    <row r="16699" spans="6:13" x14ac:dyDescent="0.2">
      <c r="F16699" s="4"/>
      <c r="G16699" s="4"/>
      <c r="H16699" s="4"/>
      <c r="I16699" s="4"/>
      <c r="J16699" s="4"/>
      <c r="K16699" s="4"/>
      <c r="L16699" s="4"/>
      <c r="M16699" s="4"/>
    </row>
    <row r="16700" spans="6:13" x14ac:dyDescent="0.2">
      <c r="F16700" s="4"/>
      <c r="G16700" s="4"/>
      <c r="H16700" s="4"/>
      <c r="I16700" s="4"/>
      <c r="J16700" s="4"/>
      <c r="K16700" s="4"/>
      <c r="L16700" s="4"/>
      <c r="M16700" s="4"/>
    </row>
    <row r="16701" spans="6:13" x14ac:dyDescent="0.2">
      <c r="F16701" s="4"/>
      <c r="G16701" s="4"/>
      <c r="H16701" s="4"/>
      <c r="I16701" s="4"/>
      <c r="J16701" s="4"/>
      <c r="K16701" s="4"/>
      <c r="L16701" s="4"/>
      <c r="M16701" s="4"/>
    </row>
    <row r="16702" spans="6:13" x14ac:dyDescent="0.2">
      <c r="F16702" s="4"/>
      <c r="G16702" s="4"/>
      <c r="H16702" s="4"/>
      <c r="I16702" s="4"/>
      <c r="J16702" s="4"/>
      <c r="K16702" s="4"/>
      <c r="L16702" s="4"/>
      <c r="M16702" s="4"/>
    </row>
    <row r="16703" spans="6:13" x14ac:dyDescent="0.2">
      <c r="F16703" s="4"/>
      <c r="G16703" s="4"/>
      <c r="H16703" s="4"/>
      <c r="I16703" s="4"/>
      <c r="J16703" s="4"/>
      <c r="K16703" s="4"/>
      <c r="L16703" s="4"/>
      <c r="M16703" s="4"/>
    </row>
    <row r="16704" spans="6:13" x14ac:dyDescent="0.2">
      <c r="F16704" s="4"/>
      <c r="G16704" s="4"/>
      <c r="H16704" s="4"/>
      <c r="I16704" s="4"/>
      <c r="J16704" s="4"/>
      <c r="K16704" s="4"/>
      <c r="L16704" s="4"/>
      <c r="M16704" s="4"/>
    </row>
    <row r="16705" spans="6:13" x14ac:dyDescent="0.2">
      <c r="F16705" s="4"/>
      <c r="G16705" s="4"/>
      <c r="H16705" s="4"/>
      <c r="I16705" s="4"/>
      <c r="J16705" s="4"/>
      <c r="K16705" s="4"/>
      <c r="L16705" s="4"/>
      <c r="M16705" s="4"/>
    </row>
    <row r="16706" spans="6:13" x14ac:dyDescent="0.2">
      <c r="F16706" s="4"/>
      <c r="G16706" s="4"/>
      <c r="H16706" s="4"/>
      <c r="I16706" s="4"/>
      <c r="J16706" s="4"/>
      <c r="K16706" s="4"/>
      <c r="L16706" s="4"/>
      <c r="M16706" s="4"/>
    </row>
    <row r="16707" spans="6:13" x14ac:dyDescent="0.2">
      <c r="F16707" s="4"/>
      <c r="G16707" s="4"/>
      <c r="H16707" s="4"/>
      <c r="I16707" s="4"/>
      <c r="J16707" s="4"/>
      <c r="K16707" s="4"/>
      <c r="L16707" s="4"/>
      <c r="M16707" s="4"/>
    </row>
    <row r="16708" spans="6:13" x14ac:dyDescent="0.2">
      <c r="F16708" s="4"/>
      <c r="G16708" s="4"/>
      <c r="H16708" s="4"/>
      <c r="I16708" s="4"/>
      <c r="J16708" s="4"/>
      <c r="K16708" s="4"/>
      <c r="L16708" s="4"/>
      <c r="M16708" s="4"/>
    </row>
    <row r="16709" spans="6:13" x14ac:dyDescent="0.2">
      <c r="F16709" s="4"/>
      <c r="G16709" s="4"/>
      <c r="H16709" s="4"/>
      <c r="I16709" s="4"/>
      <c r="J16709" s="4"/>
      <c r="K16709" s="4"/>
      <c r="L16709" s="4"/>
      <c r="M16709" s="4"/>
    </row>
    <row r="16710" spans="6:13" x14ac:dyDescent="0.2">
      <c r="F16710" s="4"/>
      <c r="G16710" s="4"/>
      <c r="H16710" s="4"/>
      <c r="I16710" s="4"/>
      <c r="J16710" s="4"/>
      <c r="K16710" s="4"/>
      <c r="L16710" s="4"/>
      <c r="M16710" s="4"/>
    </row>
    <row r="16711" spans="6:13" x14ac:dyDescent="0.2">
      <c r="F16711" s="4"/>
      <c r="G16711" s="4"/>
      <c r="H16711" s="4"/>
      <c r="I16711" s="4"/>
      <c r="J16711" s="4"/>
      <c r="K16711" s="4"/>
      <c r="L16711" s="4"/>
      <c r="M16711" s="4"/>
    </row>
    <row r="16712" spans="6:13" x14ac:dyDescent="0.2">
      <c r="F16712" s="4"/>
      <c r="G16712" s="4"/>
      <c r="H16712" s="4"/>
      <c r="I16712" s="4"/>
      <c r="J16712" s="4"/>
      <c r="K16712" s="4"/>
      <c r="L16712" s="4"/>
      <c r="M16712" s="4"/>
    </row>
    <row r="16713" spans="6:13" x14ac:dyDescent="0.2">
      <c r="F16713" s="4"/>
      <c r="G16713" s="4"/>
      <c r="H16713" s="4"/>
      <c r="I16713" s="4"/>
      <c r="J16713" s="4"/>
      <c r="K16713" s="4"/>
      <c r="L16713" s="4"/>
      <c r="M16713" s="4"/>
    </row>
    <row r="16714" spans="6:13" x14ac:dyDescent="0.2">
      <c r="F16714" s="4"/>
      <c r="G16714" s="4"/>
      <c r="H16714" s="4"/>
      <c r="I16714" s="4"/>
      <c r="J16714" s="4"/>
      <c r="K16714" s="4"/>
      <c r="L16714" s="4"/>
      <c r="M16714" s="4"/>
    </row>
    <row r="16715" spans="6:13" x14ac:dyDescent="0.2">
      <c r="F16715" s="4"/>
      <c r="G16715" s="4"/>
      <c r="H16715" s="4"/>
      <c r="I16715" s="4"/>
      <c r="J16715" s="4"/>
      <c r="K16715" s="4"/>
      <c r="L16715" s="4"/>
      <c r="M16715" s="4"/>
    </row>
    <row r="16716" spans="6:13" x14ac:dyDescent="0.2">
      <c r="F16716" s="4"/>
      <c r="G16716" s="4"/>
      <c r="H16716" s="4"/>
      <c r="I16716" s="4"/>
      <c r="J16716" s="4"/>
      <c r="K16716" s="4"/>
      <c r="L16716" s="4"/>
      <c r="M16716" s="4"/>
    </row>
    <row r="16717" spans="6:13" x14ac:dyDescent="0.2">
      <c r="F16717" s="4"/>
      <c r="G16717" s="4"/>
      <c r="H16717" s="4"/>
      <c r="I16717" s="4"/>
      <c r="J16717" s="4"/>
      <c r="K16717" s="4"/>
      <c r="L16717" s="4"/>
      <c r="M16717" s="4"/>
    </row>
    <row r="16718" spans="6:13" x14ac:dyDescent="0.2">
      <c r="F16718" s="4"/>
      <c r="G16718" s="4"/>
      <c r="H16718" s="4"/>
      <c r="I16718" s="4"/>
      <c r="J16718" s="4"/>
      <c r="K16718" s="4"/>
      <c r="L16718" s="4"/>
      <c r="M16718" s="4"/>
    </row>
    <row r="16719" spans="6:13" x14ac:dyDescent="0.2">
      <c r="F16719" s="4"/>
      <c r="G16719" s="4"/>
      <c r="H16719" s="4"/>
      <c r="I16719" s="4"/>
      <c r="J16719" s="4"/>
      <c r="K16719" s="4"/>
      <c r="L16719" s="4"/>
      <c r="M16719" s="4"/>
    </row>
    <row r="16720" spans="6:13" x14ac:dyDescent="0.2">
      <c r="F16720" s="4"/>
      <c r="G16720" s="4"/>
      <c r="H16720" s="4"/>
      <c r="I16720" s="4"/>
      <c r="J16720" s="4"/>
      <c r="K16720" s="4"/>
      <c r="L16720" s="4"/>
      <c r="M16720" s="4"/>
    </row>
    <row r="16721" spans="6:13" x14ac:dyDescent="0.2">
      <c r="F16721" s="4"/>
      <c r="G16721" s="4"/>
      <c r="H16721" s="4"/>
      <c r="I16721" s="4"/>
      <c r="J16721" s="4"/>
      <c r="K16721" s="4"/>
      <c r="L16721" s="4"/>
      <c r="M16721" s="4"/>
    </row>
    <row r="16722" spans="6:13" x14ac:dyDescent="0.2">
      <c r="F16722" s="4"/>
      <c r="G16722" s="4"/>
      <c r="H16722" s="4"/>
      <c r="I16722" s="4"/>
      <c r="J16722" s="4"/>
      <c r="K16722" s="4"/>
      <c r="L16722" s="4"/>
      <c r="M16722" s="4"/>
    </row>
    <row r="16723" spans="6:13" x14ac:dyDescent="0.2">
      <c r="F16723" s="4"/>
      <c r="G16723" s="4"/>
      <c r="H16723" s="4"/>
      <c r="I16723" s="4"/>
      <c r="J16723" s="4"/>
      <c r="K16723" s="4"/>
      <c r="L16723" s="4"/>
      <c r="M16723" s="4"/>
    </row>
    <row r="16724" spans="6:13" x14ac:dyDescent="0.2">
      <c r="F16724" s="4"/>
      <c r="G16724" s="4"/>
      <c r="H16724" s="4"/>
      <c r="I16724" s="4"/>
      <c r="J16724" s="4"/>
      <c r="K16724" s="4"/>
      <c r="L16724" s="4"/>
      <c r="M16724" s="4"/>
    </row>
    <row r="16725" spans="6:13" x14ac:dyDescent="0.2">
      <c r="F16725" s="4"/>
      <c r="G16725" s="4"/>
      <c r="H16725" s="4"/>
      <c r="I16725" s="4"/>
      <c r="J16725" s="4"/>
      <c r="K16725" s="4"/>
      <c r="L16725" s="4"/>
      <c r="M16725" s="4"/>
    </row>
    <row r="16726" spans="6:13" x14ac:dyDescent="0.2">
      <c r="F16726" s="4"/>
      <c r="G16726" s="4"/>
      <c r="H16726" s="4"/>
      <c r="I16726" s="4"/>
      <c r="J16726" s="4"/>
      <c r="K16726" s="4"/>
      <c r="L16726" s="4"/>
      <c r="M16726" s="4"/>
    </row>
    <row r="16727" spans="6:13" x14ac:dyDescent="0.2">
      <c r="F16727" s="4"/>
      <c r="G16727" s="4"/>
      <c r="H16727" s="4"/>
      <c r="I16727" s="4"/>
      <c r="J16727" s="4"/>
      <c r="K16727" s="4"/>
      <c r="L16727" s="4"/>
      <c r="M16727" s="4"/>
    </row>
    <row r="16728" spans="6:13" x14ac:dyDescent="0.2">
      <c r="F16728" s="4"/>
      <c r="G16728" s="4"/>
      <c r="H16728" s="4"/>
      <c r="I16728" s="4"/>
      <c r="J16728" s="4"/>
      <c r="K16728" s="4"/>
      <c r="L16728" s="4"/>
      <c r="M16728" s="4"/>
    </row>
    <row r="16729" spans="6:13" x14ac:dyDescent="0.2">
      <c r="F16729" s="4"/>
      <c r="G16729" s="4"/>
      <c r="H16729" s="4"/>
      <c r="I16729" s="4"/>
      <c r="J16729" s="4"/>
      <c r="K16729" s="4"/>
      <c r="L16729" s="4"/>
      <c r="M16729" s="4"/>
    </row>
    <row r="16730" spans="6:13" x14ac:dyDescent="0.2">
      <c r="F16730" s="4"/>
      <c r="G16730" s="4"/>
      <c r="H16730" s="4"/>
      <c r="I16730" s="4"/>
      <c r="J16730" s="4"/>
      <c r="K16730" s="4"/>
      <c r="L16730" s="4"/>
      <c r="M16730" s="4"/>
    </row>
    <row r="16731" spans="6:13" x14ac:dyDescent="0.2">
      <c r="F16731" s="4"/>
      <c r="G16731" s="4"/>
      <c r="H16731" s="4"/>
      <c r="I16731" s="4"/>
      <c r="J16731" s="4"/>
      <c r="K16731" s="4"/>
      <c r="L16731" s="4"/>
      <c r="M16731" s="4"/>
    </row>
    <row r="16732" spans="6:13" x14ac:dyDescent="0.2">
      <c r="F16732" s="4"/>
      <c r="G16732" s="4"/>
      <c r="H16732" s="4"/>
      <c r="I16732" s="4"/>
      <c r="J16732" s="4"/>
      <c r="K16732" s="4"/>
      <c r="L16732" s="4"/>
      <c r="M16732" s="4"/>
    </row>
    <row r="16733" spans="6:13" x14ac:dyDescent="0.2">
      <c r="F16733" s="4"/>
      <c r="G16733" s="4"/>
      <c r="H16733" s="4"/>
      <c r="I16733" s="4"/>
      <c r="J16733" s="4"/>
      <c r="K16733" s="4"/>
      <c r="L16733" s="4"/>
      <c r="M16733" s="4"/>
    </row>
    <row r="16734" spans="6:13" x14ac:dyDescent="0.2">
      <c r="F16734" s="4"/>
      <c r="G16734" s="4"/>
      <c r="H16734" s="4"/>
      <c r="I16734" s="4"/>
      <c r="J16734" s="4"/>
      <c r="K16734" s="4"/>
      <c r="L16734" s="4"/>
      <c r="M16734" s="4"/>
    </row>
    <row r="16735" spans="6:13" x14ac:dyDescent="0.2">
      <c r="F16735" s="4"/>
      <c r="G16735" s="4"/>
      <c r="H16735" s="4"/>
      <c r="I16735" s="4"/>
      <c r="J16735" s="4"/>
      <c r="K16735" s="4"/>
      <c r="L16735" s="4"/>
      <c r="M16735" s="4"/>
    </row>
    <row r="16736" spans="6:13" x14ac:dyDescent="0.2">
      <c r="F16736" s="4"/>
      <c r="G16736" s="4"/>
      <c r="H16736" s="4"/>
      <c r="I16736" s="4"/>
      <c r="J16736" s="4"/>
      <c r="K16736" s="4"/>
      <c r="L16736" s="4"/>
      <c r="M16736" s="4"/>
    </row>
    <row r="16737" spans="6:13" x14ac:dyDescent="0.2">
      <c r="F16737" s="4"/>
      <c r="G16737" s="4"/>
      <c r="H16737" s="4"/>
      <c r="I16737" s="4"/>
      <c r="J16737" s="4"/>
      <c r="K16737" s="4"/>
      <c r="L16737" s="4"/>
      <c r="M16737" s="4"/>
    </row>
    <row r="16738" spans="6:13" x14ac:dyDescent="0.2">
      <c r="F16738" s="4"/>
      <c r="G16738" s="4"/>
      <c r="H16738" s="4"/>
      <c r="I16738" s="4"/>
      <c r="J16738" s="4"/>
      <c r="K16738" s="4"/>
      <c r="L16738" s="4"/>
      <c r="M16738" s="4"/>
    </row>
    <row r="16739" spans="6:13" x14ac:dyDescent="0.2">
      <c r="F16739" s="4"/>
      <c r="G16739" s="4"/>
      <c r="H16739" s="4"/>
      <c r="I16739" s="4"/>
      <c r="J16739" s="4"/>
      <c r="K16739" s="4"/>
      <c r="L16739" s="4"/>
      <c r="M16739" s="4"/>
    </row>
    <row r="16740" spans="6:13" x14ac:dyDescent="0.2">
      <c r="F16740" s="4"/>
      <c r="G16740" s="4"/>
      <c r="H16740" s="4"/>
      <c r="I16740" s="4"/>
      <c r="J16740" s="4"/>
      <c r="K16740" s="4"/>
      <c r="L16740" s="4"/>
      <c r="M16740" s="4"/>
    </row>
    <row r="16741" spans="6:13" x14ac:dyDescent="0.2">
      <c r="F16741" s="4"/>
      <c r="G16741" s="4"/>
      <c r="H16741" s="4"/>
      <c r="I16741" s="4"/>
      <c r="J16741" s="4"/>
      <c r="K16741" s="4"/>
      <c r="L16741" s="4"/>
      <c r="M16741" s="4"/>
    </row>
    <row r="16742" spans="6:13" x14ac:dyDescent="0.2">
      <c r="F16742" s="4"/>
      <c r="G16742" s="4"/>
      <c r="H16742" s="4"/>
      <c r="I16742" s="4"/>
      <c r="J16742" s="4"/>
      <c r="K16742" s="4"/>
      <c r="L16742" s="4"/>
      <c r="M16742" s="4"/>
    </row>
    <row r="16743" spans="6:13" x14ac:dyDescent="0.2">
      <c r="F16743" s="4"/>
      <c r="G16743" s="4"/>
      <c r="H16743" s="4"/>
      <c r="I16743" s="4"/>
      <c r="J16743" s="4"/>
      <c r="K16743" s="4"/>
      <c r="L16743" s="4"/>
      <c r="M16743" s="4"/>
    </row>
    <row r="16744" spans="6:13" x14ac:dyDescent="0.2">
      <c r="F16744" s="4"/>
      <c r="G16744" s="4"/>
      <c r="H16744" s="4"/>
      <c r="I16744" s="4"/>
      <c r="J16744" s="4"/>
      <c r="K16744" s="4"/>
      <c r="L16744" s="4"/>
      <c r="M16744" s="4"/>
    </row>
    <row r="16745" spans="6:13" x14ac:dyDescent="0.2">
      <c r="F16745" s="4"/>
      <c r="G16745" s="4"/>
      <c r="H16745" s="4"/>
      <c r="I16745" s="4"/>
      <c r="J16745" s="4"/>
      <c r="K16745" s="4"/>
      <c r="L16745" s="4"/>
      <c r="M16745" s="4"/>
    </row>
    <row r="16746" spans="6:13" x14ac:dyDescent="0.2">
      <c r="F16746" s="4"/>
      <c r="G16746" s="4"/>
      <c r="H16746" s="4"/>
      <c r="I16746" s="4"/>
      <c r="J16746" s="4"/>
      <c r="K16746" s="4"/>
      <c r="L16746" s="4"/>
      <c r="M16746" s="4"/>
    </row>
    <row r="16747" spans="6:13" x14ac:dyDescent="0.2">
      <c r="F16747" s="4"/>
      <c r="G16747" s="4"/>
      <c r="H16747" s="4"/>
      <c r="I16747" s="4"/>
      <c r="J16747" s="4"/>
      <c r="K16747" s="4"/>
      <c r="L16747" s="4"/>
      <c r="M16747" s="4"/>
    </row>
    <row r="16748" spans="6:13" x14ac:dyDescent="0.2">
      <c r="F16748" s="4"/>
      <c r="G16748" s="4"/>
      <c r="H16748" s="4"/>
      <c r="I16748" s="4"/>
      <c r="J16748" s="4"/>
      <c r="K16748" s="4"/>
      <c r="L16748" s="4"/>
      <c r="M16748" s="4"/>
    </row>
    <row r="16749" spans="6:13" x14ac:dyDescent="0.2">
      <c r="F16749" s="4"/>
      <c r="G16749" s="4"/>
      <c r="H16749" s="4"/>
      <c r="I16749" s="4"/>
      <c r="J16749" s="4"/>
      <c r="K16749" s="4"/>
      <c r="L16749" s="4"/>
      <c r="M16749" s="4"/>
    </row>
    <row r="16750" spans="6:13" x14ac:dyDescent="0.2">
      <c r="F16750" s="4"/>
      <c r="G16750" s="4"/>
      <c r="H16750" s="4"/>
      <c r="I16750" s="4"/>
      <c r="J16750" s="4"/>
      <c r="K16750" s="4"/>
      <c r="L16750" s="4"/>
      <c r="M16750" s="4"/>
    </row>
    <row r="16751" spans="6:13" x14ac:dyDescent="0.2">
      <c r="F16751" s="4"/>
      <c r="G16751" s="4"/>
      <c r="H16751" s="4"/>
      <c r="I16751" s="4"/>
      <c r="J16751" s="4"/>
      <c r="K16751" s="4"/>
      <c r="L16751" s="4"/>
      <c r="M16751" s="4"/>
    </row>
    <row r="16752" spans="6:13" x14ac:dyDescent="0.2">
      <c r="F16752" s="4"/>
      <c r="G16752" s="4"/>
      <c r="H16752" s="4"/>
      <c r="I16752" s="4"/>
      <c r="J16752" s="4"/>
      <c r="K16752" s="4"/>
      <c r="L16752" s="4"/>
      <c r="M16752" s="4"/>
    </row>
    <row r="16753" spans="6:13" x14ac:dyDescent="0.2">
      <c r="F16753" s="4"/>
      <c r="G16753" s="4"/>
      <c r="H16753" s="4"/>
      <c r="I16753" s="4"/>
      <c r="J16753" s="4"/>
      <c r="K16753" s="4"/>
      <c r="L16753" s="4"/>
      <c r="M16753" s="4"/>
    </row>
    <row r="16754" spans="6:13" x14ac:dyDescent="0.2">
      <c r="F16754" s="4"/>
      <c r="G16754" s="4"/>
      <c r="H16754" s="4"/>
      <c r="I16754" s="4"/>
      <c r="J16754" s="4"/>
      <c r="K16754" s="4"/>
      <c r="L16754" s="4"/>
      <c r="M16754" s="4"/>
    </row>
    <row r="16755" spans="6:13" x14ac:dyDescent="0.2">
      <c r="F16755" s="4"/>
      <c r="G16755" s="4"/>
      <c r="H16755" s="4"/>
      <c r="I16755" s="4"/>
      <c r="J16755" s="4"/>
      <c r="K16755" s="4"/>
      <c r="L16755" s="4"/>
      <c r="M16755" s="4"/>
    </row>
    <row r="16756" spans="6:13" x14ac:dyDescent="0.2">
      <c r="F16756" s="4"/>
      <c r="G16756" s="4"/>
      <c r="H16756" s="4"/>
      <c r="I16756" s="4"/>
      <c r="J16756" s="4"/>
      <c r="K16756" s="4"/>
      <c r="L16756" s="4"/>
      <c r="M16756" s="4"/>
    </row>
    <row r="16757" spans="6:13" x14ac:dyDescent="0.2">
      <c r="F16757" s="4"/>
      <c r="G16757" s="4"/>
      <c r="H16757" s="4"/>
      <c r="I16757" s="4"/>
      <c r="J16757" s="4"/>
      <c r="K16757" s="4"/>
      <c r="L16757" s="4"/>
      <c r="M16757" s="4"/>
    </row>
    <row r="16758" spans="6:13" x14ac:dyDescent="0.2">
      <c r="F16758" s="4"/>
      <c r="G16758" s="4"/>
      <c r="H16758" s="4"/>
      <c r="I16758" s="4"/>
      <c r="J16758" s="4"/>
      <c r="K16758" s="4"/>
      <c r="L16758" s="4"/>
      <c r="M16758" s="4"/>
    </row>
    <row r="16759" spans="6:13" x14ac:dyDescent="0.2">
      <c r="F16759" s="4"/>
      <c r="G16759" s="4"/>
      <c r="H16759" s="4"/>
      <c r="I16759" s="4"/>
      <c r="J16759" s="4"/>
      <c r="K16759" s="4"/>
      <c r="L16759" s="4"/>
      <c r="M16759" s="4"/>
    </row>
    <row r="16760" spans="6:13" x14ac:dyDescent="0.2">
      <c r="F16760" s="4"/>
      <c r="G16760" s="4"/>
      <c r="H16760" s="4"/>
      <c r="I16760" s="4"/>
      <c r="J16760" s="4"/>
      <c r="K16760" s="4"/>
      <c r="L16760" s="4"/>
      <c r="M16760" s="4"/>
    </row>
    <row r="16761" spans="6:13" x14ac:dyDescent="0.2">
      <c r="F16761" s="4"/>
      <c r="G16761" s="4"/>
      <c r="H16761" s="4"/>
      <c r="I16761" s="4"/>
      <c r="J16761" s="4"/>
      <c r="K16761" s="4"/>
      <c r="L16761" s="4"/>
      <c r="M16761" s="4"/>
    </row>
    <row r="16762" spans="6:13" x14ac:dyDescent="0.2">
      <c r="F16762" s="4"/>
      <c r="G16762" s="4"/>
      <c r="H16762" s="4"/>
      <c r="I16762" s="4"/>
      <c r="J16762" s="4"/>
      <c r="K16762" s="4"/>
      <c r="L16762" s="4"/>
      <c r="M16762" s="4"/>
    </row>
    <row r="16763" spans="6:13" x14ac:dyDescent="0.2">
      <c r="F16763" s="4"/>
      <c r="G16763" s="4"/>
      <c r="H16763" s="4"/>
      <c r="I16763" s="4"/>
      <c r="J16763" s="4"/>
      <c r="K16763" s="4"/>
      <c r="L16763" s="4"/>
      <c r="M16763" s="4"/>
    </row>
    <row r="16764" spans="6:13" x14ac:dyDescent="0.2">
      <c r="F16764" s="4"/>
      <c r="G16764" s="4"/>
      <c r="H16764" s="4"/>
      <c r="I16764" s="4"/>
      <c r="J16764" s="4"/>
      <c r="K16764" s="4"/>
      <c r="L16764" s="4"/>
      <c r="M16764" s="4"/>
    </row>
    <row r="16765" spans="6:13" x14ac:dyDescent="0.2">
      <c r="F16765" s="4"/>
      <c r="G16765" s="4"/>
      <c r="H16765" s="4"/>
      <c r="I16765" s="4"/>
      <c r="J16765" s="4"/>
      <c r="K16765" s="4"/>
      <c r="L16765" s="4"/>
      <c r="M16765" s="4"/>
    </row>
    <row r="16766" spans="6:13" x14ac:dyDescent="0.2">
      <c r="F16766" s="4"/>
      <c r="G16766" s="4"/>
      <c r="H16766" s="4"/>
      <c r="I16766" s="4"/>
      <c r="J16766" s="4"/>
      <c r="K16766" s="4"/>
      <c r="L16766" s="4"/>
      <c r="M16766" s="4"/>
    </row>
    <row r="16767" spans="6:13" x14ac:dyDescent="0.2">
      <c r="F16767" s="4"/>
      <c r="G16767" s="4"/>
      <c r="H16767" s="4"/>
      <c r="I16767" s="4"/>
      <c r="J16767" s="4"/>
      <c r="K16767" s="4"/>
      <c r="L16767" s="4"/>
      <c r="M16767" s="4"/>
    </row>
    <row r="16768" spans="6:13" x14ac:dyDescent="0.2">
      <c r="F16768" s="4"/>
      <c r="G16768" s="4"/>
      <c r="H16768" s="4"/>
      <c r="I16768" s="4"/>
      <c r="J16768" s="4"/>
      <c r="K16768" s="4"/>
      <c r="L16768" s="4"/>
      <c r="M16768" s="4"/>
    </row>
    <row r="16769" spans="6:13" x14ac:dyDescent="0.2">
      <c r="F16769" s="4"/>
      <c r="G16769" s="4"/>
      <c r="H16769" s="4"/>
      <c r="I16769" s="4"/>
      <c r="J16769" s="4"/>
      <c r="K16769" s="4"/>
      <c r="L16769" s="4"/>
      <c r="M16769" s="4"/>
    </row>
    <row r="16770" spans="6:13" x14ac:dyDescent="0.2">
      <c r="F16770" s="4"/>
      <c r="G16770" s="4"/>
      <c r="H16770" s="4"/>
      <c r="I16770" s="4"/>
      <c r="J16770" s="4"/>
      <c r="K16770" s="4"/>
      <c r="L16770" s="4"/>
      <c r="M16770" s="4"/>
    </row>
    <row r="16771" spans="6:13" x14ac:dyDescent="0.2">
      <c r="F16771" s="4"/>
      <c r="G16771" s="4"/>
      <c r="H16771" s="4"/>
      <c r="I16771" s="4"/>
      <c r="J16771" s="4"/>
      <c r="K16771" s="4"/>
      <c r="L16771" s="4"/>
      <c r="M16771" s="4"/>
    </row>
    <row r="16772" spans="6:13" x14ac:dyDescent="0.2">
      <c r="F16772" s="4"/>
      <c r="G16772" s="4"/>
      <c r="H16772" s="4"/>
      <c r="I16772" s="4"/>
      <c r="J16772" s="4"/>
      <c r="K16772" s="4"/>
      <c r="L16772" s="4"/>
      <c r="M16772" s="4"/>
    </row>
    <row r="16773" spans="6:13" x14ac:dyDescent="0.2">
      <c r="F16773" s="4"/>
      <c r="G16773" s="4"/>
      <c r="H16773" s="4"/>
      <c r="I16773" s="4"/>
      <c r="J16773" s="4"/>
      <c r="K16773" s="4"/>
      <c r="L16773" s="4"/>
      <c r="M16773" s="4"/>
    </row>
    <row r="16774" spans="6:13" x14ac:dyDescent="0.2">
      <c r="F16774" s="4"/>
      <c r="G16774" s="4"/>
      <c r="H16774" s="4"/>
      <c r="I16774" s="4"/>
      <c r="J16774" s="4"/>
      <c r="K16774" s="4"/>
      <c r="L16774" s="4"/>
      <c r="M16774" s="4"/>
    </row>
    <row r="16775" spans="6:13" x14ac:dyDescent="0.2">
      <c r="F16775" s="4"/>
      <c r="G16775" s="4"/>
      <c r="H16775" s="4"/>
      <c r="I16775" s="4"/>
      <c r="J16775" s="4"/>
      <c r="K16775" s="4"/>
      <c r="L16775" s="4"/>
      <c r="M16775" s="4"/>
    </row>
    <row r="16776" spans="6:13" x14ac:dyDescent="0.2">
      <c r="F16776" s="4"/>
      <c r="G16776" s="4"/>
      <c r="H16776" s="4"/>
      <c r="I16776" s="4"/>
      <c r="J16776" s="4"/>
      <c r="K16776" s="4"/>
      <c r="L16776" s="4"/>
      <c r="M16776" s="4"/>
    </row>
    <row r="16777" spans="6:13" x14ac:dyDescent="0.2">
      <c r="F16777" s="4"/>
      <c r="G16777" s="4"/>
      <c r="H16777" s="4"/>
      <c r="I16777" s="4"/>
      <c r="J16777" s="4"/>
      <c r="K16777" s="4"/>
      <c r="L16777" s="4"/>
      <c r="M16777" s="4"/>
    </row>
    <row r="16778" spans="6:13" x14ac:dyDescent="0.2">
      <c r="F16778" s="4"/>
      <c r="G16778" s="4"/>
      <c r="H16778" s="4"/>
      <c r="I16778" s="4"/>
      <c r="J16778" s="4"/>
      <c r="K16778" s="4"/>
      <c r="L16778" s="4"/>
      <c r="M16778" s="4"/>
    </row>
    <row r="16779" spans="6:13" x14ac:dyDescent="0.2">
      <c r="F16779" s="4"/>
      <c r="G16779" s="4"/>
      <c r="H16779" s="4"/>
      <c r="I16779" s="4"/>
      <c r="J16779" s="4"/>
      <c r="K16779" s="4"/>
      <c r="L16779" s="4"/>
      <c r="M16779" s="4"/>
    </row>
    <row r="16780" spans="6:13" x14ac:dyDescent="0.2">
      <c r="F16780" s="4"/>
      <c r="G16780" s="4"/>
      <c r="H16780" s="4"/>
      <c r="I16780" s="4"/>
      <c r="J16780" s="4"/>
      <c r="K16780" s="4"/>
      <c r="L16780" s="4"/>
      <c r="M16780" s="4"/>
    </row>
    <row r="16781" spans="6:13" x14ac:dyDescent="0.2">
      <c r="F16781" s="4"/>
      <c r="G16781" s="4"/>
      <c r="H16781" s="4"/>
      <c r="I16781" s="4"/>
      <c r="J16781" s="4"/>
      <c r="K16781" s="4"/>
      <c r="L16781" s="4"/>
      <c r="M16781" s="4"/>
    </row>
    <row r="16782" spans="6:13" x14ac:dyDescent="0.2">
      <c r="F16782" s="4"/>
      <c r="G16782" s="4"/>
      <c r="H16782" s="4"/>
      <c r="I16782" s="4"/>
      <c r="J16782" s="4"/>
      <c r="K16782" s="4"/>
      <c r="L16782" s="4"/>
      <c r="M16782" s="4"/>
    </row>
    <row r="16783" spans="6:13" x14ac:dyDescent="0.2">
      <c r="F16783" s="4"/>
      <c r="G16783" s="4"/>
      <c r="H16783" s="4"/>
      <c r="I16783" s="4"/>
      <c r="J16783" s="4"/>
      <c r="K16783" s="4"/>
      <c r="L16783" s="4"/>
      <c r="M16783" s="4"/>
    </row>
    <row r="16784" spans="6:13" x14ac:dyDescent="0.2">
      <c r="F16784" s="4"/>
      <c r="G16784" s="4"/>
      <c r="H16784" s="4"/>
      <c r="I16784" s="4"/>
      <c r="J16784" s="4"/>
      <c r="K16784" s="4"/>
      <c r="L16784" s="4"/>
      <c r="M16784" s="4"/>
    </row>
    <row r="16785" spans="6:13" x14ac:dyDescent="0.2">
      <c r="F16785" s="4"/>
      <c r="G16785" s="4"/>
      <c r="H16785" s="4"/>
      <c r="I16785" s="4"/>
      <c r="J16785" s="4"/>
      <c r="K16785" s="4"/>
      <c r="L16785" s="4"/>
      <c r="M16785" s="4"/>
    </row>
    <row r="16786" spans="6:13" x14ac:dyDescent="0.2">
      <c r="F16786" s="4"/>
      <c r="G16786" s="4"/>
      <c r="H16786" s="4"/>
      <c r="I16786" s="4"/>
      <c r="J16786" s="4"/>
      <c r="K16786" s="4"/>
      <c r="L16786" s="4"/>
      <c r="M16786" s="4"/>
    </row>
    <row r="16787" spans="6:13" x14ac:dyDescent="0.2">
      <c r="F16787" s="4"/>
      <c r="G16787" s="4"/>
      <c r="H16787" s="4"/>
      <c r="I16787" s="4"/>
      <c r="J16787" s="4"/>
      <c r="K16787" s="4"/>
      <c r="L16787" s="4"/>
      <c r="M16787" s="4"/>
    </row>
    <row r="16788" spans="6:13" x14ac:dyDescent="0.2">
      <c r="F16788" s="4"/>
      <c r="G16788" s="4"/>
      <c r="H16788" s="4"/>
      <c r="I16788" s="4"/>
      <c r="J16788" s="4"/>
      <c r="K16788" s="4"/>
      <c r="L16788" s="4"/>
      <c r="M16788" s="4"/>
    </row>
    <row r="16789" spans="6:13" x14ac:dyDescent="0.2">
      <c r="F16789" s="4"/>
      <c r="G16789" s="4"/>
      <c r="H16789" s="4"/>
      <c r="I16789" s="4"/>
      <c r="J16789" s="4"/>
      <c r="K16789" s="4"/>
      <c r="L16789" s="4"/>
      <c r="M16789" s="4"/>
    </row>
    <row r="16790" spans="6:13" x14ac:dyDescent="0.2">
      <c r="F16790" s="4"/>
      <c r="G16790" s="4"/>
      <c r="H16790" s="4"/>
      <c r="I16790" s="4"/>
      <c r="J16790" s="4"/>
      <c r="K16790" s="4"/>
      <c r="L16790" s="4"/>
      <c r="M16790" s="4"/>
    </row>
    <row r="16791" spans="6:13" x14ac:dyDescent="0.2">
      <c r="F16791" s="4"/>
      <c r="G16791" s="4"/>
      <c r="H16791" s="4"/>
      <c r="I16791" s="4"/>
      <c r="J16791" s="4"/>
      <c r="K16791" s="4"/>
      <c r="L16791" s="4"/>
      <c r="M16791" s="4"/>
    </row>
    <row r="16792" spans="6:13" x14ac:dyDescent="0.2">
      <c r="F16792" s="4"/>
      <c r="G16792" s="4"/>
      <c r="H16792" s="4"/>
      <c r="I16792" s="4"/>
      <c r="J16792" s="4"/>
      <c r="K16792" s="4"/>
      <c r="L16792" s="4"/>
      <c r="M16792" s="4"/>
    </row>
    <row r="16793" spans="6:13" x14ac:dyDescent="0.2">
      <c r="F16793" s="4"/>
      <c r="G16793" s="4"/>
      <c r="H16793" s="4"/>
      <c r="I16793" s="4"/>
      <c r="J16793" s="4"/>
      <c r="K16793" s="4"/>
      <c r="L16793" s="4"/>
      <c r="M16793" s="4"/>
    </row>
    <row r="16794" spans="6:13" x14ac:dyDescent="0.2">
      <c r="F16794" s="4"/>
      <c r="G16794" s="4"/>
      <c r="H16794" s="4"/>
      <c r="I16794" s="4"/>
      <c r="J16794" s="4"/>
      <c r="K16794" s="4"/>
      <c r="L16794" s="4"/>
      <c r="M16794" s="4"/>
    </row>
    <row r="16795" spans="6:13" x14ac:dyDescent="0.2">
      <c r="F16795" s="4"/>
      <c r="G16795" s="4"/>
      <c r="H16795" s="4"/>
      <c r="I16795" s="4"/>
      <c r="J16795" s="4"/>
      <c r="K16795" s="4"/>
      <c r="L16795" s="4"/>
      <c r="M16795" s="4"/>
    </row>
    <row r="16796" spans="6:13" x14ac:dyDescent="0.2">
      <c r="F16796" s="4"/>
      <c r="G16796" s="4"/>
      <c r="H16796" s="4"/>
      <c r="I16796" s="4"/>
      <c r="J16796" s="4"/>
      <c r="K16796" s="4"/>
      <c r="L16796" s="4"/>
      <c r="M16796" s="4"/>
    </row>
    <row r="16797" spans="6:13" x14ac:dyDescent="0.2">
      <c r="F16797" s="4"/>
      <c r="G16797" s="4"/>
      <c r="H16797" s="4"/>
      <c r="I16797" s="4"/>
      <c r="J16797" s="4"/>
      <c r="K16797" s="4"/>
      <c r="L16797" s="4"/>
      <c r="M16797" s="4"/>
    </row>
    <row r="16798" spans="6:13" x14ac:dyDescent="0.2">
      <c r="F16798" s="4"/>
      <c r="G16798" s="4"/>
      <c r="H16798" s="4"/>
      <c r="I16798" s="4"/>
      <c r="J16798" s="4"/>
      <c r="K16798" s="4"/>
      <c r="L16798" s="4"/>
      <c r="M16798" s="4"/>
    </row>
    <row r="16799" spans="6:13" x14ac:dyDescent="0.2">
      <c r="F16799" s="4"/>
      <c r="G16799" s="4"/>
      <c r="H16799" s="4"/>
      <c r="I16799" s="4"/>
      <c r="J16799" s="4"/>
      <c r="K16799" s="4"/>
      <c r="L16799" s="4"/>
      <c r="M16799" s="4"/>
    </row>
    <row r="16800" spans="6:13" x14ac:dyDescent="0.2">
      <c r="F16800" s="4"/>
      <c r="G16800" s="4"/>
      <c r="H16800" s="4"/>
      <c r="I16800" s="4"/>
      <c r="J16800" s="4"/>
      <c r="K16800" s="4"/>
      <c r="L16800" s="4"/>
      <c r="M16800" s="4"/>
    </row>
    <row r="16801" spans="6:13" x14ac:dyDescent="0.2">
      <c r="F16801" s="4"/>
      <c r="G16801" s="4"/>
      <c r="H16801" s="4"/>
      <c r="I16801" s="4"/>
      <c r="J16801" s="4"/>
      <c r="K16801" s="4"/>
      <c r="L16801" s="4"/>
      <c r="M16801" s="4"/>
    </row>
    <row r="16802" spans="6:13" x14ac:dyDescent="0.2">
      <c r="F16802" s="4"/>
      <c r="G16802" s="4"/>
      <c r="H16802" s="4"/>
      <c r="I16802" s="4"/>
      <c r="J16802" s="4"/>
      <c r="K16802" s="4"/>
      <c r="L16802" s="4"/>
      <c r="M16802" s="4"/>
    </row>
    <row r="16803" spans="6:13" x14ac:dyDescent="0.2">
      <c r="F16803" s="4"/>
      <c r="G16803" s="4"/>
      <c r="H16803" s="4"/>
      <c r="I16803" s="4"/>
      <c r="J16803" s="4"/>
      <c r="K16803" s="4"/>
      <c r="L16803" s="4"/>
      <c r="M16803" s="4"/>
    </row>
    <row r="16804" spans="6:13" x14ac:dyDescent="0.2">
      <c r="F16804" s="4"/>
      <c r="G16804" s="4"/>
      <c r="H16804" s="4"/>
      <c r="I16804" s="4"/>
      <c r="J16804" s="4"/>
      <c r="K16804" s="4"/>
      <c r="L16804" s="4"/>
      <c r="M16804" s="4"/>
    </row>
    <row r="16805" spans="6:13" x14ac:dyDescent="0.2">
      <c r="F16805" s="4"/>
      <c r="G16805" s="4"/>
      <c r="H16805" s="4"/>
      <c r="I16805" s="4"/>
      <c r="J16805" s="4"/>
      <c r="K16805" s="4"/>
      <c r="L16805" s="4"/>
      <c r="M16805" s="4"/>
    </row>
    <row r="16806" spans="6:13" x14ac:dyDescent="0.2">
      <c r="F16806" s="4"/>
      <c r="G16806" s="4"/>
      <c r="H16806" s="4"/>
      <c r="I16806" s="4"/>
      <c r="J16806" s="4"/>
      <c r="K16806" s="4"/>
      <c r="L16806" s="4"/>
      <c r="M16806" s="4"/>
    </row>
    <row r="16807" spans="6:13" x14ac:dyDescent="0.2">
      <c r="F16807" s="4"/>
      <c r="G16807" s="4"/>
      <c r="H16807" s="4"/>
      <c r="I16807" s="4"/>
      <c r="J16807" s="4"/>
      <c r="K16807" s="4"/>
      <c r="L16807" s="4"/>
      <c r="M16807" s="4"/>
    </row>
    <row r="16808" spans="6:13" x14ac:dyDescent="0.2">
      <c r="F16808" s="4"/>
      <c r="G16808" s="4"/>
      <c r="H16808" s="4"/>
      <c r="I16808" s="4"/>
      <c r="J16808" s="4"/>
      <c r="K16808" s="4"/>
      <c r="L16808" s="4"/>
      <c r="M16808" s="4"/>
    </row>
    <row r="16809" spans="6:13" x14ac:dyDescent="0.2">
      <c r="F16809" s="4"/>
      <c r="G16809" s="4"/>
      <c r="H16809" s="4"/>
      <c r="I16809" s="4"/>
      <c r="J16809" s="4"/>
      <c r="K16809" s="4"/>
      <c r="L16809" s="4"/>
      <c r="M16809" s="4"/>
    </row>
    <row r="16810" spans="6:13" x14ac:dyDescent="0.2">
      <c r="F16810" s="4"/>
      <c r="G16810" s="4"/>
      <c r="H16810" s="4"/>
      <c r="I16810" s="4"/>
      <c r="J16810" s="4"/>
      <c r="K16810" s="4"/>
      <c r="L16810" s="4"/>
      <c r="M16810" s="4"/>
    </row>
    <row r="16811" spans="6:13" x14ac:dyDescent="0.2">
      <c r="F16811" s="4"/>
      <c r="G16811" s="4"/>
      <c r="H16811" s="4"/>
      <c r="I16811" s="4"/>
      <c r="J16811" s="4"/>
      <c r="K16811" s="4"/>
      <c r="L16811" s="4"/>
      <c r="M16811" s="4"/>
    </row>
    <row r="16812" spans="6:13" x14ac:dyDescent="0.2">
      <c r="F16812" s="4"/>
      <c r="G16812" s="4"/>
      <c r="H16812" s="4"/>
      <c r="I16812" s="4"/>
      <c r="J16812" s="4"/>
      <c r="K16812" s="4"/>
      <c r="L16812" s="4"/>
      <c r="M16812" s="4"/>
    </row>
    <row r="16813" spans="6:13" x14ac:dyDescent="0.2">
      <c r="F16813" s="4"/>
      <c r="G16813" s="4"/>
      <c r="H16813" s="4"/>
      <c r="I16813" s="4"/>
      <c r="J16813" s="4"/>
      <c r="K16813" s="4"/>
      <c r="L16813" s="4"/>
      <c r="M16813" s="4"/>
    </row>
    <row r="16814" spans="6:13" x14ac:dyDescent="0.2">
      <c r="F16814" s="4"/>
      <c r="G16814" s="4"/>
      <c r="H16814" s="4"/>
      <c r="I16814" s="4"/>
      <c r="J16814" s="4"/>
      <c r="K16814" s="4"/>
      <c r="L16814" s="4"/>
      <c r="M16814" s="4"/>
    </row>
    <row r="16815" spans="6:13" x14ac:dyDescent="0.2">
      <c r="F16815" s="4"/>
      <c r="G16815" s="4"/>
      <c r="H16815" s="4"/>
      <c r="I16815" s="4"/>
      <c r="J16815" s="4"/>
      <c r="K16815" s="4"/>
      <c r="L16815" s="4"/>
      <c r="M16815" s="4"/>
    </row>
    <row r="16816" spans="6:13" x14ac:dyDescent="0.2">
      <c r="F16816" s="4"/>
      <c r="G16816" s="4"/>
      <c r="H16816" s="4"/>
      <c r="I16816" s="4"/>
      <c r="J16816" s="4"/>
      <c r="K16816" s="4"/>
      <c r="L16816" s="4"/>
      <c r="M16816" s="4"/>
    </row>
    <row r="16817" spans="6:13" x14ac:dyDescent="0.2">
      <c r="F16817" s="4"/>
      <c r="G16817" s="4"/>
      <c r="H16817" s="4"/>
      <c r="I16817" s="4"/>
      <c r="J16817" s="4"/>
      <c r="K16817" s="4"/>
      <c r="L16817" s="4"/>
      <c r="M16817" s="4"/>
    </row>
    <row r="16818" spans="6:13" x14ac:dyDescent="0.2">
      <c r="F16818" s="4"/>
      <c r="G16818" s="4"/>
      <c r="H16818" s="4"/>
      <c r="I16818" s="4"/>
      <c r="J16818" s="4"/>
      <c r="K16818" s="4"/>
      <c r="L16818" s="4"/>
      <c r="M16818" s="4"/>
    </row>
    <row r="16819" spans="6:13" x14ac:dyDescent="0.2">
      <c r="F16819" s="4"/>
      <c r="G16819" s="4"/>
      <c r="H16819" s="4"/>
      <c r="I16819" s="4"/>
      <c r="J16819" s="4"/>
      <c r="K16819" s="4"/>
      <c r="L16819" s="4"/>
      <c r="M16819" s="4"/>
    </row>
    <row r="16820" spans="6:13" x14ac:dyDescent="0.2">
      <c r="F16820" s="4"/>
      <c r="G16820" s="4"/>
      <c r="H16820" s="4"/>
      <c r="I16820" s="4"/>
      <c r="J16820" s="4"/>
      <c r="K16820" s="4"/>
      <c r="L16820" s="4"/>
      <c r="M16820" s="4"/>
    </row>
    <row r="16821" spans="6:13" x14ac:dyDescent="0.2">
      <c r="F16821" s="4"/>
      <c r="G16821" s="4"/>
      <c r="H16821" s="4"/>
      <c r="I16821" s="4"/>
      <c r="J16821" s="4"/>
      <c r="K16821" s="4"/>
      <c r="L16821" s="4"/>
      <c r="M16821" s="4"/>
    </row>
    <row r="16822" spans="6:13" x14ac:dyDescent="0.2">
      <c r="F16822" s="4"/>
      <c r="G16822" s="4"/>
      <c r="H16822" s="4"/>
      <c r="I16822" s="4"/>
      <c r="J16822" s="4"/>
      <c r="K16822" s="4"/>
      <c r="L16822" s="4"/>
      <c r="M16822" s="4"/>
    </row>
    <row r="16823" spans="6:13" x14ac:dyDescent="0.2">
      <c r="F16823" s="4"/>
      <c r="G16823" s="4"/>
      <c r="H16823" s="4"/>
      <c r="I16823" s="4"/>
      <c r="J16823" s="4"/>
      <c r="K16823" s="4"/>
      <c r="L16823" s="4"/>
      <c r="M16823" s="4"/>
    </row>
    <row r="16824" spans="6:13" x14ac:dyDescent="0.2">
      <c r="F16824" s="4"/>
      <c r="G16824" s="4"/>
      <c r="H16824" s="4"/>
      <c r="I16824" s="4"/>
      <c r="J16824" s="4"/>
      <c r="K16824" s="4"/>
      <c r="L16824" s="4"/>
      <c r="M16824" s="4"/>
    </row>
    <row r="16825" spans="6:13" x14ac:dyDescent="0.2">
      <c r="F16825" s="4"/>
      <c r="G16825" s="4"/>
      <c r="H16825" s="4"/>
      <c r="I16825" s="4"/>
      <c r="J16825" s="4"/>
      <c r="K16825" s="4"/>
      <c r="L16825" s="4"/>
      <c r="M16825" s="4"/>
    </row>
    <row r="16826" spans="6:13" x14ac:dyDescent="0.2">
      <c r="F16826" s="4"/>
      <c r="G16826" s="4"/>
      <c r="H16826" s="4"/>
      <c r="I16826" s="4"/>
      <c r="J16826" s="4"/>
      <c r="K16826" s="4"/>
      <c r="L16826" s="4"/>
      <c r="M16826" s="4"/>
    </row>
    <row r="16827" spans="6:13" x14ac:dyDescent="0.2">
      <c r="F16827" s="4"/>
      <c r="G16827" s="4"/>
      <c r="H16827" s="4"/>
      <c r="I16827" s="4"/>
      <c r="J16827" s="4"/>
      <c r="K16827" s="4"/>
      <c r="L16827" s="4"/>
      <c r="M16827" s="4"/>
    </row>
    <row r="16828" spans="6:13" x14ac:dyDescent="0.2">
      <c r="F16828" s="4"/>
      <c r="G16828" s="4"/>
      <c r="H16828" s="4"/>
      <c r="I16828" s="4"/>
      <c r="J16828" s="4"/>
      <c r="K16828" s="4"/>
      <c r="L16828" s="4"/>
      <c r="M16828" s="4"/>
    </row>
    <row r="16829" spans="6:13" x14ac:dyDescent="0.2">
      <c r="F16829" s="4"/>
      <c r="G16829" s="4"/>
      <c r="H16829" s="4"/>
      <c r="I16829" s="4"/>
      <c r="J16829" s="4"/>
      <c r="K16829" s="4"/>
      <c r="L16829" s="4"/>
      <c r="M16829" s="4"/>
    </row>
    <row r="16830" spans="6:13" x14ac:dyDescent="0.2">
      <c r="F16830" s="4"/>
      <c r="G16830" s="4"/>
      <c r="H16830" s="4"/>
      <c r="I16830" s="4"/>
      <c r="J16830" s="4"/>
      <c r="K16830" s="4"/>
      <c r="L16830" s="4"/>
      <c r="M16830" s="4"/>
    </row>
    <row r="16831" spans="6:13" x14ac:dyDescent="0.2">
      <c r="F16831" s="4"/>
      <c r="G16831" s="4"/>
      <c r="H16831" s="4"/>
      <c r="I16831" s="4"/>
      <c r="J16831" s="4"/>
      <c r="K16831" s="4"/>
      <c r="L16831" s="4"/>
      <c r="M16831" s="4"/>
    </row>
    <row r="16832" spans="6:13" x14ac:dyDescent="0.2">
      <c r="F16832" s="4"/>
      <c r="G16832" s="4"/>
      <c r="H16832" s="4"/>
      <c r="I16832" s="4"/>
      <c r="J16832" s="4"/>
      <c r="K16832" s="4"/>
      <c r="L16832" s="4"/>
      <c r="M16832" s="4"/>
    </row>
    <row r="16833" spans="6:13" x14ac:dyDescent="0.2">
      <c r="F16833" s="4"/>
      <c r="G16833" s="4"/>
      <c r="H16833" s="4"/>
      <c r="I16833" s="4"/>
      <c r="J16833" s="4"/>
      <c r="K16833" s="4"/>
      <c r="L16833" s="4"/>
      <c r="M16833" s="4"/>
    </row>
    <row r="16834" spans="6:13" x14ac:dyDescent="0.2">
      <c r="F16834" s="4"/>
      <c r="G16834" s="4"/>
      <c r="H16834" s="4"/>
      <c r="I16834" s="4"/>
      <c r="J16834" s="4"/>
      <c r="K16834" s="4"/>
      <c r="L16834" s="4"/>
      <c r="M16834" s="4"/>
    </row>
    <row r="16835" spans="6:13" x14ac:dyDescent="0.2">
      <c r="F16835" s="4"/>
      <c r="G16835" s="4"/>
      <c r="H16835" s="4"/>
      <c r="I16835" s="4"/>
      <c r="J16835" s="4"/>
      <c r="K16835" s="4"/>
      <c r="L16835" s="4"/>
      <c r="M16835" s="4"/>
    </row>
    <row r="16836" spans="6:13" x14ac:dyDescent="0.2">
      <c r="F16836" s="4"/>
      <c r="G16836" s="4"/>
      <c r="H16836" s="4"/>
      <c r="I16836" s="4"/>
      <c r="J16836" s="4"/>
      <c r="K16836" s="4"/>
      <c r="L16836" s="4"/>
      <c r="M16836" s="4"/>
    </row>
    <row r="16837" spans="6:13" x14ac:dyDescent="0.2">
      <c r="F16837" s="4"/>
      <c r="G16837" s="4"/>
      <c r="H16837" s="4"/>
      <c r="I16837" s="4"/>
      <c r="J16837" s="4"/>
      <c r="K16837" s="4"/>
      <c r="L16837" s="4"/>
      <c r="M16837" s="4"/>
    </row>
    <row r="16838" spans="6:13" x14ac:dyDescent="0.2">
      <c r="F16838" s="4"/>
      <c r="G16838" s="4"/>
      <c r="H16838" s="4"/>
      <c r="I16838" s="4"/>
      <c r="J16838" s="4"/>
      <c r="K16838" s="4"/>
      <c r="L16838" s="4"/>
      <c r="M16838" s="4"/>
    </row>
    <row r="16839" spans="6:13" x14ac:dyDescent="0.2">
      <c r="F16839" s="4"/>
      <c r="G16839" s="4"/>
      <c r="H16839" s="4"/>
      <c r="I16839" s="4"/>
      <c r="J16839" s="4"/>
      <c r="K16839" s="4"/>
      <c r="L16839" s="4"/>
      <c r="M16839" s="4"/>
    </row>
    <row r="16840" spans="6:13" x14ac:dyDescent="0.2">
      <c r="F16840" s="4"/>
      <c r="G16840" s="4"/>
      <c r="H16840" s="4"/>
      <c r="I16840" s="4"/>
      <c r="J16840" s="4"/>
      <c r="K16840" s="4"/>
      <c r="L16840" s="4"/>
      <c r="M16840" s="4"/>
    </row>
    <row r="16841" spans="6:13" x14ac:dyDescent="0.2">
      <c r="F16841" s="4"/>
      <c r="G16841" s="4"/>
      <c r="H16841" s="4"/>
      <c r="I16841" s="4"/>
      <c r="J16841" s="4"/>
      <c r="K16841" s="4"/>
      <c r="L16841" s="4"/>
      <c r="M16841" s="4"/>
    </row>
    <row r="16842" spans="6:13" x14ac:dyDescent="0.2">
      <c r="F16842" s="4"/>
      <c r="G16842" s="4"/>
      <c r="H16842" s="4"/>
      <c r="I16842" s="4"/>
      <c r="J16842" s="4"/>
      <c r="K16842" s="4"/>
      <c r="L16842" s="4"/>
      <c r="M16842" s="4"/>
    </row>
    <row r="16843" spans="6:13" x14ac:dyDescent="0.2">
      <c r="F16843" s="4"/>
      <c r="G16843" s="4"/>
      <c r="H16843" s="4"/>
      <c r="I16843" s="4"/>
      <c r="J16843" s="4"/>
      <c r="K16843" s="4"/>
      <c r="L16843" s="4"/>
      <c r="M16843" s="4"/>
    </row>
    <row r="16844" spans="6:13" x14ac:dyDescent="0.2">
      <c r="F16844" s="4"/>
      <c r="G16844" s="4"/>
      <c r="H16844" s="4"/>
      <c r="I16844" s="4"/>
      <c r="J16844" s="4"/>
      <c r="K16844" s="4"/>
      <c r="L16844" s="4"/>
      <c r="M16844" s="4"/>
    </row>
    <row r="16845" spans="6:13" x14ac:dyDescent="0.2">
      <c r="F16845" s="4"/>
      <c r="G16845" s="4"/>
      <c r="H16845" s="4"/>
      <c r="I16845" s="4"/>
      <c r="J16845" s="4"/>
      <c r="K16845" s="4"/>
      <c r="L16845" s="4"/>
      <c r="M16845" s="4"/>
    </row>
    <row r="16846" spans="6:13" x14ac:dyDescent="0.2">
      <c r="F16846" s="4"/>
      <c r="G16846" s="4"/>
      <c r="H16846" s="4"/>
      <c r="I16846" s="4"/>
      <c r="J16846" s="4"/>
      <c r="K16846" s="4"/>
      <c r="L16846" s="4"/>
      <c r="M16846" s="4"/>
    </row>
    <row r="16847" spans="6:13" x14ac:dyDescent="0.2">
      <c r="F16847" s="4"/>
      <c r="G16847" s="4"/>
      <c r="H16847" s="4"/>
      <c r="I16847" s="4"/>
      <c r="J16847" s="4"/>
      <c r="K16847" s="4"/>
      <c r="L16847" s="4"/>
      <c r="M16847" s="4"/>
    </row>
    <row r="16848" spans="6:13" x14ac:dyDescent="0.2">
      <c r="F16848" s="4"/>
      <c r="G16848" s="4"/>
      <c r="H16848" s="4"/>
      <c r="I16848" s="4"/>
      <c r="J16848" s="4"/>
      <c r="K16848" s="4"/>
      <c r="L16848" s="4"/>
      <c r="M16848" s="4"/>
    </row>
    <row r="16849" spans="6:13" x14ac:dyDescent="0.2">
      <c r="F16849" s="4"/>
      <c r="G16849" s="4"/>
      <c r="H16849" s="4"/>
      <c r="I16849" s="4"/>
      <c r="J16849" s="4"/>
      <c r="K16849" s="4"/>
      <c r="L16849" s="4"/>
      <c r="M16849" s="4"/>
    </row>
    <row r="16850" spans="6:13" x14ac:dyDescent="0.2">
      <c r="F16850" s="4"/>
      <c r="G16850" s="4"/>
      <c r="H16850" s="4"/>
      <c r="I16850" s="4"/>
      <c r="J16850" s="4"/>
      <c r="K16850" s="4"/>
      <c r="L16850" s="4"/>
      <c r="M16850" s="4"/>
    </row>
    <row r="16851" spans="6:13" x14ac:dyDescent="0.2">
      <c r="F16851" s="4"/>
      <c r="G16851" s="4"/>
      <c r="H16851" s="4"/>
      <c r="I16851" s="4"/>
      <c r="J16851" s="4"/>
      <c r="K16851" s="4"/>
      <c r="L16851" s="4"/>
      <c r="M16851" s="4"/>
    </row>
    <row r="16852" spans="6:13" x14ac:dyDescent="0.2">
      <c r="F16852" s="4"/>
      <c r="G16852" s="4"/>
      <c r="H16852" s="4"/>
      <c r="I16852" s="4"/>
      <c r="J16852" s="4"/>
      <c r="K16852" s="4"/>
      <c r="L16852" s="4"/>
      <c r="M16852" s="4"/>
    </row>
    <row r="16853" spans="6:13" x14ac:dyDescent="0.2">
      <c r="F16853" s="4"/>
      <c r="G16853" s="4"/>
      <c r="H16853" s="4"/>
      <c r="I16853" s="4"/>
      <c r="J16853" s="4"/>
      <c r="K16853" s="4"/>
      <c r="L16853" s="4"/>
      <c r="M16853" s="4"/>
    </row>
    <row r="16854" spans="6:13" x14ac:dyDescent="0.2">
      <c r="F16854" s="4"/>
      <c r="G16854" s="4"/>
      <c r="H16854" s="4"/>
      <c r="I16854" s="4"/>
      <c r="J16854" s="4"/>
      <c r="K16854" s="4"/>
      <c r="L16854" s="4"/>
      <c r="M16854" s="4"/>
    </row>
    <row r="16855" spans="6:13" x14ac:dyDescent="0.2">
      <c r="F16855" s="4"/>
      <c r="G16855" s="4"/>
      <c r="H16855" s="4"/>
      <c r="I16855" s="4"/>
      <c r="J16855" s="4"/>
      <c r="K16855" s="4"/>
      <c r="L16855" s="4"/>
      <c r="M16855" s="4"/>
    </row>
    <row r="16856" spans="6:13" x14ac:dyDescent="0.2">
      <c r="F16856" s="4"/>
      <c r="G16856" s="4"/>
      <c r="H16856" s="4"/>
      <c r="I16856" s="4"/>
      <c r="J16856" s="4"/>
      <c r="K16856" s="4"/>
      <c r="L16856" s="4"/>
      <c r="M16856" s="4"/>
    </row>
    <row r="16857" spans="6:13" x14ac:dyDescent="0.2">
      <c r="F16857" s="4"/>
      <c r="G16857" s="4"/>
      <c r="H16857" s="4"/>
      <c r="I16857" s="4"/>
      <c r="J16857" s="4"/>
      <c r="K16857" s="4"/>
      <c r="L16857" s="4"/>
      <c r="M16857" s="4"/>
    </row>
    <row r="16858" spans="6:13" x14ac:dyDescent="0.2">
      <c r="F16858" s="4"/>
      <c r="G16858" s="4"/>
      <c r="H16858" s="4"/>
      <c r="I16858" s="4"/>
      <c r="J16858" s="4"/>
      <c r="K16858" s="4"/>
      <c r="L16858" s="4"/>
      <c r="M16858" s="4"/>
    </row>
    <row r="16859" spans="6:13" x14ac:dyDescent="0.2">
      <c r="F16859" s="4"/>
      <c r="G16859" s="4"/>
      <c r="H16859" s="4"/>
      <c r="I16859" s="4"/>
      <c r="J16859" s="4"/>
      <c r="K16859" s="4"/>
      <c r="L16859" s="4"/>
      <c r="M16859" s="4"/>
    </row>
    <row r="16860" spans="6:13" x14ac:dyDescent="0.2">
      <c r="F16860" s="4"/>
      <c r="G16860" s="4"/>
      <c r="H16860" s="4"/>
      <c r="I16860" s="4"/>
      <c r="J16860" s="4"/>
      <c r="K16860" s="4"/>
      <c r="L16860" s="4"/>
      <c r="M16860" s="4"/>
    </row>
    <row r="16861" spans="6:13" x14ac:dyDescent="0.2">
      <c r="F16861" s="4"/>
      <c r="G16861" s="4"/>
      <c r="H16861" s="4"/>
      <c r="I16861" s="4"/>
      <c r="J16861" s="4"/>
      <c r="K16861" s="4"/>
      <c r="L16861" s="4"/>
      <c r="M16861" s="4"/>
    </row>
    <row r="16862" spans="6:13" x14ac:dyDescent="0.2">
      <c r="F16862" s="4"/>
      <c r="G16862" s="4"/>
      <c r="H16862" s="4"/>
      <c r="I16862" s="4"/>
      <c r="J16862" s="4"/>
      <c r="K16862" s="4"/>
      <c r="L16862" s="4"/>
      <c r="M16862" s="4"/>
    </row>
    <row r="16863" spans="6:13" x14ac:dyDescent="0.2">
      <c r="F16863" s="4"/>
      <c r="G16863" s="4"/>
      <c r="H16863" s="4"/>
      <c r="I16863" s="4"/>
      <c r="J16863" s="4"/>
      <c r="K16863" s="4"/>
      <c r="L16863" s="4"/>
      <c r="M16863" s="4"/>
    </row>
    <row r="16864" spans="6:13" x14ac:dyDescent="0.2">
      <c r="F16864" s="4"/>
      <c r="G16864" s="4"/>
      <c r="H16864" s="4"/>
      <c r="I16864" s="4"/>
      <c r="J16864" s="4"/>
      <c r="K16864" s="4"/>
      <c r="L16864" s="4"/>
      <c r="M16864" s="4"/>
    </row>
    <row r="16865" spans="6:13" x14ac:dyDescent="0.2">
      <c r="F16865" s="4"/>
      <c r="G16865" s="4"/>
      <c r="H16865" s="4"/>
      <c r="I16865" s="4"/>
      <c r="J16865" s="4"/>
      <c r="K16865" s="4"/>
      <c r="L16865" s="4"/>
      <c r="M16865" s="4"/>
    </row>
    <row r="16866" spans="6:13" x14ac:dyDescent="0.2">
      <c r="F16866" s="4"/>
      <c r="G16866" s="4"/>
      <c r="H16866" s="4"/>
      <c r="I16866" s="4"/>
      <c r="J16866" s="4"/>
      <c r="K16866" s="4"/>
      <c r="L16866" s="4"/>
      <c r="M16866" s="4"/>
    </row>
    <row r="16867" spans="6:13" x14ac:dyDescent="0.2">
      <c r="F16867" s="4"/>
      <c r="G16867" s="4"/>
      <c r="H16867" s="4"/>
      <c r="I16867" s="4"/>
      <c r="J16867" s="4"/>
      <c r="K16867" s="4"/>
      <c r="L16867" s="4"/>
      <c r="M16867" s="4"/>
    </row>
    <row r="16868" spans="6:13" x14ac:dyDescent="0.2">
      <c r="F16868" s="4"/>
      <c r="G16868" s="4"/>
      <c r="H16868" s="4"/>
      <c r="I16868" s="4"/>
      <c r="J16868" s="4"/>
      <c r="K16868" s="4"/>
      <c r="L16868" s="4"/>
      <c r="M16868" s="4"/>
    </row>
    <row r="16869" spans="6:13" x14ac:dyDescent="0.2">
      <c r="F16869" s="4"/>
      <c r="G16869" s="4"/>
      <c r="H16869" s="4"/>
      <c r="I16869" s="4"/>
      <c r="J16869" s="4"/>
      <c r="K16869" s="4"/>
      <c r="L16869" s="4"/>
      <c r="M16869" s="4"/>
    </row>
    <row r="16870" spans="6:13" x14ac:dyDescent="0.2">
      <c r="F16870" s="4"/>
      <c r="G16870" s="4"/>
      <c r="H16870" s="4"/>
      <c r="I16870" s="4"/>
      <c r="J16870" s="4"/>
      <c r="K16870" s="4"/>
      <c r="L16870" s="4"/>
      <c r="M16870" s="4"/>
    </row>
    <row r="16871" spans="6:13" x14ac:dyDescent="0.2">
      <c r="F16871" s="4"/>
      <c r="G16871" s="4"/>
      <c r="H16871" s="4"/>
      <c r="I16871" s="4"/>
      <c r="J16871" s="4"/>
      <c r="K16871" s="4"/>
      <c r="L16871" s="4"/>
      <c r="M16871" s="4"/>
    </row>
    <row r="16872" spans="6:13" x14ac:dyDescent="0.2">
      <c r="F16872" s="4"/>
      <c r="G16872" s="4"/>
      <c r="H16872" s="4"/>
      <c r="I16872" s="4"/>
      <c r="J16872" s="4"/>
      <c r="K16872" s="4"/>
      <c r="L16872" s="4"/>
      <c r="M16872" s="4"/>
    </row>
    <row r="16873" spans="6:13" x14ac:dyDescent="0.2">
      <c r="F16873" s="4"/>
      <c r="G16873" s="4"/>
      <c r="H16873" s="4"/>
      <c r="I16873" s="4"/>
      <c r="J16873" s="4"/>
      <c r="K16873" s="4"/>
      <c r="L16873" s="4"/>
      <c r="M16873" s="4"/>
    </row>
    <row r="16874" spans="6:13" x14ac:dyDescent="0.2">
      <c r="F16874" s="4"/>
      <c r="G16874" s="4"/>
      <c r="H16874" s="4"/>
      <c r="I16874" s="4"/>
      <c r="J16874" s="4"/>
      <c r="K16874" s="4"/>
      <c r="L16874" s="4"/>
      <c r="M16874" s="4"/>
    </row>
    <row r="16875" spans="6:13" x14ac:dyDescent="0.2">
      <c r="F16875" s="4"/>
      <c r="G16875" s="4"/>
      <c r="H16875" s="4"/>
      <c r="I16875" s="4"/>
      <c r="J16875" s="4"/>
      <c r="K16875" s="4"/>
      <c r="L16875" s="4"/>
      <c r="M16875" s="4"/>
    </row>
    <row r="16876" spans="6:13" x14ac:dyDescent="0.2">
      <c r="F16876" s="4"/>
      <c r="G16876" s="4"/>
      <c r="H16876" s="4"/>
      <c r="I16876" s="4"/>
      <c r="J16876" s="4"/>
      <c r="K16876" s="4"/>
      <c r="L16876" s="4"/>
      <c r="M16876" s="4"/>
    </row>
    <row r="16877" spans="6:13" x14ac:dyDescent="0.2">
      <c r="F16877" s="4"/>
      <c r="G16877" s="4"/>
      <c r="H16877" s="4"/>
      <c r="I16877" s="4"/>
      <c r="J16877" s="4"/>
      <c r="K16877" s="4"/>
      <c r="L16877" s="4"/>
      <c r="M16877" s="4"/>
    </row>
    <row r="16878" spans="6:13" x14ac:dyDescent="0.2">
      <c r="F16878" s="4"/>
      <c r="G16878" s="4"/>
      <c r="H16878" s="4"/>
      <c r="I16878" s="4"/>
      <c r="J16878" s="4"/>
      <c r="K16878" s="4"/>
      <c r="L16878" s="4"/>
      <c r="M16878" s="4"/>
    </row>
    <row r="16879" spans="6:13" x14ac:dyDescent="0.2">
      <c r="F16879" s="4"/>
      <c r="G16879" s="4"/>
      <c r="H16879" s="4"/>
      <c r="I16879" s="4"/>
      <c r="J16879" s="4"/>
      <c r="K16879" s="4"/>
      <c r="L16879" s="4"/>
      <c r="M16879" s="4"/>
    </row>
    <row r="16880" spans="6:13" x14ac:dyDescent="0.2">
      <c r="F16880" s="4"/>
      <c r="G16880" s="4"/>
      <c r="H16880" s="4"/>
      <c r="I16880" s="4"/>
      <c r="J16880" s="4"/>
      <c r="K16880" s="4"/>
      <c r="L16880" s="4"/>
      <c r="M16880" s="4"/>
    </row>
    <row r="16881" spans="6:13" x14ac:dyDescent="0.2">
      <c r="F16881" s="4"/>
      <c r="G16881" s="4"/>
      <c r="H16881" s="4"/>
      <c r="I16881" s="4"/>
      <c r="J16881" s="4"/>
      <c r="K16881" s="4"/>
      <c r="L16881" s="4"/>
      <c r="M16881" s="4"/>
    </row>
    <row r="16882" spans="6:13" x14ac:dyDescent="0.2">
      <c r="F16882" s="4"/>
      <c r="G16882" s="4"/>
      <c r="H16882" s="4"/>
      <c r="I16882" s="4"/>
      <c r="J16882" s="4"/>
      <c r="K16882" s="4"/>
      <c r="L16882" s="4"/>
      <c r="M16882" s="4"/>
    </row>
    <row r="16883" spans="6:13" x14ac:dyDescent="0.2">
      <c r="F16883" s="4"/>
      <c r="G16883" s="4"/>
      <c r="H16883" s="4"/>
      <c r="I16883" s="4"/>
      <c r="J16883" s="4"/>
      <c r="K16883" s="4"/>
      <c r="L16883" s="4"/>
      <c r="M16883" s="4"/>
    </row>
    <row r="16884" spans="6:13" x14ac:dyDescent="0.2">
      <c r="F16884" s="4"/>
      <c r="G16884" s="4"/>
      <c r="H16884" s="4"/>
      <c r="I16884" s="4"/>
      <c r="J16884" s="4"/>
      <c r="K16884" s="4"/>
      <c r="L16884" s="4"/>
      <c r="M16884" s="4"/>
    </row>
    <row r="16885" spans="6:13" x14ac:dyDescent="0.2">
      <c r="F16885" s="4"/>
      <c r="G16885" s="4"/>
      <c r="H16885" s="4"/>
      <c r="I16885" s="4"/>
      <c r="J16885" s="4"/>
      <c r="K16885" s="4"/>
      <c r="L16885" s="4"/>
      <c r="M16885" s="4"/>
    </row>
    <row r="16886" spans="6:13" x14ac:dyDescent="0.2">
      <c r="F16886" s="4"/>
      <c r="G16886" s="4"/>
      <c r="H16886" s="4"/>
      <c r="I16886" s="4"/>
      <c r="J16886" s="4"/>
      <c r="K16886" s="4"/>
      <c r="L16886" s="4"/>
      <c r="M16886" s="4"/>
    </row>
    <row r="16887" spans="6:13" x14ac:dyDescent="0.2">
      <c r="F16887" s="4"/>
      <c r="G16887" s="4"/>
      <c r="H16887" s="4"/>
      <c r="I16887" s="4"/>
      <c r="J16887" s="4"/>
      <c r="K16887" s="4"/>
      <c r="L16887" s="4"/>
      <c r="M16887" s="4"/>
    </row>
    <row r="16888" spans="6:13" x14ac:dyDescent="0.2">
      <c r="F16888" s="4"/>
      <c r="G16888" s="4"/>
      <c r="H16888" s="4"/>
      <c r="I16888" s="4"/>
      <c r="J16888" s="4"/>
      <c r="K16888" s="4"/>
      <c r="L16888" s="4"/>
      <c r="M16888" s="4"/>
    </row>
    <row r="16889" spans="6:13" x14ac:dyDescent="0.2">
      <c r="F16889" s="4"/>
      <c r="G16889" s="4"/>
      <c r="H16889" s="4"/>
      <c r="I16889" s="4"/>
      <c r="J16889" s="4"/>
      <c r="K16889" s="4"/>
      <c r="L16889" s="4"/>
      <c r="M16889" s="4"/>
    </row>
    <row r="16890" spans="6:13" x14ac:dyDescent="0.2">
      <c r="F16890" s="4"/>
      <c r="G16890" s="4"/>
      <c r="H16890" s="4"/>
      <c r="I16890" s="4"/>
      <c r="J16890" s="4"/>
      <c r="K16890" s="4"/>
      <c r="L16890" s="4"/>
      <c r="M16890" s="4"/>
    </row>
    <row r="16891" spans="6:13" x14ac:dyDescent="0.2">
      <c r="F16891" s="4"/>
      <c r="G16891" s="4"/>
      <c r="H16891" s="4"/>
      <c r="I16891" s="4"/>
      <c r="J16891" s="4"/>
      <c r="K16891" s="4"/>
      <c r="L16891" s="4"/>
      <c r="M16891" s="4"/>
    </row>
    <row r="16892" spans="6:13" x14ac:dyDescent="0.2">
      <c r="F16892" s="4"/>
      <c r="G16892" s="4"/>
      <c r="H16892" s="4"/>
      <c r="I16892" s="4"/>
      <c r="J16892" s="4"/>
      <c r="K16892" s="4"/>
      <c r="L16892" s="4"/>
      <c r="M16892" s="4"/>
    </row>
    <row r="16893" spans="6:13" x14ac:dyDescent="0.2">
      <c r="F16893" s="4"/>
      <c r="G16893" s="4"/>
      <c r="H16893" s="4"/>
      <c r="I16893" s="4"/>
      <c r="J16893" s="4"/>
      <c r="K16893" s="4"/>
      <c r="L16893" s="4"/>
      <c r="M16893" s="4"/>
    </row>
    <row r="16894" spans="6:13" x14ac:dyDescent="0.2">
      <c r="F16894" s="4"/>
      <c r="G16894" s="4"/>
      <c r="H16894" s="4"/>
      <c r="I16894" s="4"/>
      <c r="J16894" s="4"/>
      <c r="K16894" s="4"/>
      <c r="L16894" s="4"/>
      <c r="M16894" s="4"/>
    </row>
    <row r="16895" spans="6:13" x14ac:dyDescent="0.2">
      <c r="F16895" s="4"/>
      <c r="G16895" s="4"/>
      <c r="H16895" s="4"/>
      <c r="I16895" s="4"/>
      <c r="J16895" s="4"/>
      <c r="K16895" s="4"/>
      <c r="L16895" s="4"/>
      <c r="M16895" s="4"/>
    </row>
    <row r="16896" spans="6:13" x14ac:dyDescent="0.2">
      <c r="F16896" s="4"/>
      <c r="G16896" s="4"/>
      <c r="H16896" s="4"/>
      <c r="I16896" s="4"/>
      <c r="J16896" s="4"/>
      <c r="K16896" s="4"/>
      <c r="L16896" s="4"/>
      <c r="M16896" s="4"/>
    </row>
    <row r="16897" spans="6:13" x14ac:dyDescent="0.2">
      <c r="F16897" s="4"/>
      <c r="G16897" s="4"/>
      <c r="H16897" s="4"/>
      <c r="I16897" s="4"/>
      <c r="J16897" s="4"/>
      <c r="K16897" s="4"/>
      <c r="L16897" s="4"/>
      <c r="M16897" s="4"/>
    </row>
    <row r="16898" spans="6:13" x14ac:dyDescent="0.2">
      <c r="F16898" s="4"/>
      <c r="G16898" s="4"/>
      <c r="H16898" s="4"/>
      <c r="I16898" s="4"/>
      <c r="J16898" s="4"/>
      <c r="K16898" s="4"/>
      <c r="L16898" s="4"/>
      <c r="M16898" s="4"/>
    </row>
    <row r="16899" spans="6:13" x14ac:dyDescent="0.2">
      <c r="F16899" s="4"/>
      <c r="G16899" s="4"/>
      <c r="H16899" s="4"/>
      <c r="I16899" s="4"/>
      <c r="J16899" s="4"/>
      <c r="K16899" s="4"/>
      <c r="L16899" s="4"/>
      <c r="M16899" s="4"/>
    </row>
    <row r="16900" spans="6:13" x14ac:dyDescent="0.2">
      <c r="F16900" s="4"/>
      <c r="G16900" s="4"/>
      <c r="H16900" s="4"/>
      <c r="I16900" s="4"/>
      <c r="J16900" s="4"/>
      <c r="K16900" s="4"/>
      <c r="L16900" s="4"/>
      <c r="M16900" s="4"/>
    </row>
    <row r="16901" spans="6:13" x14ac:dyDescent="0.2">
      <c r="F16901" s="4"/>
      <c r="G16901" s="4"/>
      <c r="H16901" s="4"/>
      <c r="I16901" s="4"/>
      <c r="J16901" s="4"/>
      <c r="K16901" s="4"/>
      <c r="L16901" s="4"/>
      <c r="M16901" s="4"/>
    </row>
    <row r="16902" spans="6:13" x14ac:dyDescent="0.2">
      <c r="F16902" s="4"/>
      <c r="G16902" s="4"/>
      <c r="H16902" s="4"/>
      <c r="I16902" s="4"/>
      <c r="J16902" s="4"/>
      <c r="K16902" s="4"/>
      <c r="L16902" s="4"/>
      <c r="M16902" s="4"/>
    </row>
    <row r="16903" spans="6:13" x14ac:dyDescent="0.2">
      <c r="F16903" s="4"/>
      <c r="G16903" s="4"/>
      <c r="H16903" s="4"/>
      <c r="I16903" s="4"/>
      <c r="J16903" s="4"/>
      <c r="K16903" s="4"/>
      <c r="L16903" s="4"/>
      <c r="M16903" s="4"/>
    </row>
    <row r="16904" spans="6:13" x14ac:dyDescent="0.2">
      <c r="F16904" s="4"/>
      <c r="G16904" s="4"/>
      <c r="H16904" s="4"/>
      <c r="I16904" s="4"/>
      <c r="J16904" s="4"/>
      <c r="K16904" s="4"/>
      <c r="L16904" s="4"/>
      <c r="M16904" s="4"/>
    </row>
    <row r="16905" spans="6:13" x14ac:dyDescent="0.2">
      <c r="F16905" s="4"/>
      <c r="G16905" s="4"/>
      <c r="H16905" s="4"/>
      <c r="I16905" s="4"/>
      <c r="J16905" s="4"/>
      <c r="K16905" s="4"/>
      <c r="L16905" s="4"/>
      <c r="M16905" s="4"/>
    </row>
    <row r="16906" spans="6:13" x14ac:dyDescent="0.2">
      <c r="F16906" s="4"/>
      <c r="G16906" s="4"/>
      <c r="H16906" s="4"/>
      <c r="I16906" s="4"/>
      <c r="J16906" s="4"/>
      <c r="K16906" s="4"/>
      <c r="L16906" s="4"/>
      <c r="M16906" s="4"/>
    </row>
    <row r="16907" spans="6:13" x14ac:dyDescent="0.2">
      <c r="F16907" s="4"/>
      <c r="G16907" s="4"/>
      <c r="H16907" s="4"/>
      <c r="I16907" s="4"/>
      <c r="J16907" s="4"/>
      <c r="K16907" s="4"/>
      <c r="L16907" s="4"/>
      <c r="M16907" s="4"/>
    </row>
    <row r="16908" spans="6:13" x14ac:dyDescent="0.2">
      <c r="F16908" s="4"/>
      <c r="G16908" s="4"/>
      <c r="H16908" s="4"/>
      <c r="I16908" s="4"/>
      <c r="J16908" s="4"/>
      <c r="K16908" s="4"/>
      <c r="L16908" s="4"/>
      <c r="M16908" s="4"/>
    </row>
    <row r="16909" spans="6:13" x14ac:dyDescent="0.2">
      <c r="F16909" s="4"/>
      <c r="G16909" s="4"/>
      <c r="H16909" s="4"/>
      <c r="I16909" s="4"/>
      <c r="J16909" s="4"/>
      <c r="K16909" s="4"/>
      <c r="L16909" s="4"/>
      <c r="M16909" s="4"/>
    </row>
    <row r="16910" spans="6:13" x14ac:dyDescent="0.2">
      <c r="F16910" s="4"/>
      <c r="G16910" s="4"/>
      <c r="H16910" s="4"/>
      <c r="I16910" s="4"/>
      <c r="J16910" s="4"/>
      <c r="K16910" s="4"/>
      <c r="L16910" s="4"/>
      <c r="M16910" s="4"/>
    </row>
    <row r="16911" spans="6:13" x14ac:dyDescent="0.2">
      <c r="F16911" s="4"/>
      <c r="G16911" s="4"/>
      <c r="H16911" s="4"/>
      <c r="I16911" s="4"/>
      <c r="J16911" s="4"/>
      <c r="K16911" s="4"/>
      <c r="L16911" s="4"/>
      <c r="M16911" s="4"/>
    </row>
    <row r="16912" spans="6:13" x14ac:dyDescent="0.2">
      <c r="F16912" s="4"/>
      <c r="G16912" s="4"/>
      <c r="H16912" s="4"/>
      <c r="I16912" s="4"/>
      <c r="J16912" s="4"/>
      <c r="K16912" s="4"/>
      <c r="L16912" s="4"/>
      <c r="M16912" s="4"/>
    </row>
    <row r="16913" spans="6:13" x14ac:dyDescent="0.2">
      <c r="F16913" s="4"/>
      <c r="G16913" s="4"/>
      <c r="H16913" s="4"/>
      <c r="I16913" s="4"/>
      <c r="J16913" s="4"/>
      <c r="K16913" s="4"/>
      <c r="L16913" s="4"/>
      <c r="M16913" s="4"/>
    </row>
    <row r="16914" spans="6:13" x14ac:dyDescent="0.2">
      <c r="F16914" s="4"/>
      <c r="G16914" s="4"/>
      <c r="H16914" s="4"/>
      <c r="I16914" s="4"/>
      <c r="J16914" s="4"/>
      <c r="K16914" s="4"/>
      <c r="L16914" s="4"/>
      <c r="M16914" s="4"/>
    </row>
    <row r="16915" spans="6:13" x14ac:dyDescent="0.2">
      <c r="F16915" s="4"/>
      <c r="G16915" s="4"/>
      <c r="H16915" s="4"/>
      <c r="I16915" s="4"/>
      <c r="J16915" s="4"/>
      <c r="K16915" s="4"/>
      <c r="L16915" s="4"/>
      <c r="M16915" s="4"/>
    </row>
    <row r="16916" spans="6:13" x14ac:dyDescent="0.2">
      <c r="F16916" s="4"/>
      <c r="G16916" s="4"/>
      <c r="H16916" s="4"/>
      <c r="I16916" s="4"/>
      <c r="J16916" s="4"/>
      <c r="K16916" s="4"/>
      <c r="L16916" s="4"/>
      <c r="M16916" s="4"/>
    </row>
    <row r="16917" spans="6:13" x14ac:dyDescent="0.2">
      <c r="F16917" s="4"/>
      <c r="G16917" s="4"/>
      <c r="H16917" s="4"/>
      <c r="I16917" s="4"/>
      <c r="J16917" s="4"/>
      <c r="K16917" s="4"/>
      <c r="L16917" s="4"/>
      <c r="M16917" s="4"/>
    </row>
    <row r="16918" spans="6:13" x14ac:dyDescent="0.2">
      <c r="F16918" s="4"/>
      <c r="G16918" s="4"/>
      <c r="H16918" s="4"/>
      <c r="I16918" s="4"/>
      <c r="J16918" s="4"/>
      <c r="K16918" s="4"/>
      <c r="L16918" s="4"/>
      <c r="M16918" s="4"/>
    </row>
    <row r="16919" spans="6:13" x14ac:dyDescent="0.2">
      <c r="F16919" s="4"/>
      <c r="G16919" s="4"/>
      <c r="H16919" s="4"/>
      <c r="I16919" s="4"/>
      <c r="J16919" s="4"/>
      <c r="K16919" s="4"/>
      <c r="L16919" s="4"/>
      <c r="M16919" s="4"/>
    </row>
    <row r="16920" spans="6:13" x14ac:dyDescent="0.2">
      <c r="F16920" s="4"/>
      <c r="G16920" s="4"/>
      <c r="H16920" s="4"/>
      <c r="I16920" s="4"/>
      <c r="J16920" s="4"/>
      <c r="K16920" s="4"/>
      <c r="L16920" s="4"/>
      <c r="M16920" s="4"/>
    </row>
    <row r="16921" spans="6:13" x14ac:dyDescent="0.2">
      <c r="F16921" s="4"/>
      <c r="G16921" s="4"/>
      <c r="H16921" s="4"/>
      <c r="I16921" s="4"/>
      <c r="J16921" s="4"/>
      <c r="K16921" s="4"/>
      <c r="L16921" s="4"/>
      <c r="M16921" s="4"/>
    </row>
    <row r="16922" spans="6:13" x14ac:dyDescent="0.2">
      <c r="F16922" s="4"/>
      <c r="G16922" s="4"/>
      <c r="H16922" s="4"/>
      <c r="I16922" s="4"/>
      <c r="J16922" s="4"/>
      <c r="K16922" s="4"/>
      <c r="L16922" s="4"/>
      <c r="M16922" s="4"/>
    </row>
    <row r="16923" spans="6:13" x14ac:dyDescent="0.2">
      <c r="F16923" s="4"/>
      <c r="G16923" s="4"/>
      <c r="H16923" s="4"/>
      <c r="I16923" s="4"/>
      <c r="J16923" s="4"/>
      <c r="K16923" s="4"/>
      <c r="L16923" s="4"/>
      <c r="M16923" s="4"/>
    </row>
    <row r="16924" spans="6:13" x14ac:dyDescent="0.2">
      <c r="F16924" s="4"/>
      <c r="G16924" s="4"/>
      <c r="H16924" s="4"/>
      <c r="I16924" s="4"/>
      <c r="J16924" s="4"/>
      <c r="K16924" s="4"/>
      <c r="L16924" s="4"/>
      <c r="M16924" s="4"/>
    </row>
    <row r="16925" spans="6:13" x14ac:dyDescent="0.2">
      <c r="F16925" s="4"/>
      <c r="G16925" s="4"/>
      <c r="H16925" s="4"/>
      <c r="I16925" s="4"/>
      <c r="J16925" s="4"/>
      <c r="K16925" s="4"/>
      <c r="L16925" s="4"/>
      <c r="M16925" s="4"/>
    </row>
    <row r="16926" spans="6:13" x14ac:dyDescent="0.2">
      <c r="F16926" s="4"/>
      <c r="G16926" s="4"/>
      <c r="H16926" s="4"/>
      <c r="I16926" s="4"/>
      <c r="J16926" s="4"/>
      <c r="K16926" s="4"/>
      <c r="L16926" s="4"/>
      <c r="M16926" s="4"/>
    </row>
    <row r="16927" spans="6:13" x14ac:dyDescent="0.2">
      <c r="F16927" s="4"/>
      <c r="G16927" s="4"/>
      <c r="H16927" s="4"/>
      <c r="I16927" s="4"/>
      <c r="J16927" s="4"/>
      <c r="K16927" s="4"/>
      <c r="L16927" s="4"/>
      <c r="M16927" s="4"/>
    </row>
    <row r="16928" spans="6:13" x14ac:dyDescent="0.2">
      <c r="F16928" s="4"/>
      <c r="G16928" s="4"/>
      <c r="H16928" s="4"/>
      <c r="I16928" s="4"/>
      <c r="J16928" s="4"/>
      <c r="K16928" s="4"/>
      <c r="L16928" s="4"/>
      <c r="M16928" s="4"/>
    </row>
    <row r="16929" spans="6:13" x14ac:dyDescent="0.2">
      <c r="F16929" s="4"/>
      <c r="G16929" s="4"/>
      <c r="H16929" s="4"/>
      <c r="I16929" s="4"/>
      <c r="J16929" s="4"/>
      <c r="K16929" s="4"/>
      <c r="L16929" s="4"/>
      <c r="M16929" s="4"/>
    </row>
    <row r="16930" spans="6:13" x14ac:dyDescent="0.2">
      <c r="F16930" s="4"/>
      <c r="G16930" s="4"/>
      <c r="H16930" s="4"/>
      <c r="I16930" s="4"/>
      <c r="J16930" s="4"/>
      <c r="K16930" s="4"/>
      <c r="L16930" s="4"/>
      <c r="M16930" s="4"/>
    </row>
    <row r="16931" spans="6:13" x14ac:dyDescent="0.2">
      <c r="F16931" s="4"/>
      <c r="G16931" s="4"/>
      <c r="H16931" s="4"/>
      <c r="I16931" s="4"/>
      <c r="J16931" s="4"/>
      <c r="K16931" s="4"/>
      <c r="L16931" s="4"/>
      <c r="M16931" s="4"/>
    </row>
    <row r="16932" spans="6:13" x14ac:dyDescent="0.2">
      <c r="F16932" s="4"/>
      <c r="G16932" s="4"/>
      <c r="H16932" s="4"/>
      <c r="I16932" s="4"/>
      <c r="J16932" s="4"/>
      <c r="K16932" s="4"/>
      <c r="L16932" s="4"/>
      <c r="M16932" s="4"/>
    </row>
    <row r="16933" spans="6:13" x14ac:dyDescent="0.2">
      <c r="F16933" s="4"/>
      <c r="G16933" s="4"/>
      <c r="H16933" s="4"/>
      <c r="I16933" s="4"/>
      <c r="J16933" s="4"/>
      <c r="K16933" s="4"/>
      <c r="L16933" s="4"/>
      <c r="M16933" s="4"/>
    </row>
    <row r="16934" spans="6:13" x14ac:dyDescent="0.2">
      <c r="F16934" s="4"/>
      <c r="G16934" s="4"/>
      <c r="H16934" s="4"/>
      <c r="I16934" s="4"/>
      <c r="J16934" s="4"/>
      <c r="K16934" s="4"/>
      <c r="L16934" s="4"/>
      <c r="M16934" s="4"/>
    </row>
    <row r="16935" spans="6:13" x14ac:dyDescent="0.2">
      <c r="F16935" s="4"/>
      <c r="G16935" s="4"/>
      <c r="H16935" s="4"/>
      <c r="I16935" s="4"/>
      <c r="J16935" s="4"/>
      <c r="K16935" s="4"/>
      <c r="L16935" s="4"/>
      <c r="M16935" s="4"/>
    </row>
    <row r="16936" spans="6:13" x14ac:dyDescent="0.2">
      <c r="F16936" s="4"/>
      <c r="G16936" s="4"/>
      <c r="H16936" s="4"/>
      <c r="I16936" s="4"/>
      <c r="J16936" s="4"/>
      <c r="K16936" s="4"/>
      <c r="L16936" s="4"/>
      <c r="M16936" s="4"/>
    </row>
    <row r="16937" spans="6:13" x14ac:dyDescent="0.2">
      <c r="F16937" s="4"/>
      <c r="G16937" s="4"/>
      <c r="H16937" s="4"/>
      <c r="I16937" s="4"/>
      <c r="J16937" s="4"/>
      <c r="K16937" s="4"/>
      <c r="L16937" s="4"/>
      <c r="M16937" s="4"/>
    </row>
    <row r="16938" spans="6:13" x14ac:dyDescent="0.2">
      <c r="F16938" s="4"/>
      <c r="G16938" s="4"/>
      <c r="H16938" s="4"/>
      <c r="I16938" s="4"/>
      <c r="J16938" s="4"/>
      <c r="K16938" s="4"/>
      <c r="L16938" s="4"/>
      <c r="M16938" s="4"/>
    </row>
    <row r="16939" spans="6:13" x14ac:dyDescent="0.2">
      <c r="F16939" s="4"/>
      <c r="G16939" s="4"/>
      <c r="H16939" s="4"/>
      <c r="I16939" s="4"/>
      <c r="J16939" s="4"/>
      <c r="K16939" s="4"/>
      <c r="L16939" s="4"/>
      <c r="M16939" s="4"/>
    </row>
    <row r="16940" spans="6:13" x14ac:dyDescent="0.2">
      <c r="F16940" s="4"/>
      <c r="G16940" s="4"/>
      <c r="H16940" s="4"/>
      <c r="I16940" s="4"/>
      <c r="J16940" s="4"/>
      <c r="K16940" s="4"/>
      <c r="L16940" s="4"/>
      <c r="M16940" s="4"/>
    </row>
    <row r="16941" spans="6:13" x14ac:dyDescent="0.2">
      <c r="F16941" s="4"/>
      <c r="G16941" s="4"/>
      <c r="H16941" s="4"/>
      <c r="I16941" s="4"/>
      <c r="J16941" s="4"/>
      <c r="K16941" s="4"/>
      <c r="L16941" s="4"/>
      <c r="M16941" s="4"/>
    </row>
    <row r="16942" spans="6:13" x14ac:dyDescent="0.2">
      <c r="F16942" s="4"/>
      <c r="G16942" s="4"/>
      <c r="H16942" s="4"/>
      <c r="I16942" s="4"/>
      <c r="J16942" s="4"/>
      <c r="K16942" s="4"/>
      <c r="L16942" s="4"/>
      <c r="M16942" s="4"/>
    </row>
    <row r="16943" spans="6:13" x14ac:dyDescent="0.2">
      <c r="F16943" s="4"/>
      <c r="G16943" s="4"/>
      <c r="H16943" s="4"/>
      <c r="I16943" s="4"/>
      <c r="J16943" s="4"/>
      <c r="K16943" s="4"/>
      <c r="L16943" s="4"/>
      <c r="M16943" s="4"/>
    </row>
    <row r="16944" spans="6:13" x14ac:dyDescent="0.2">
      <c r="F16944" s="4"/>
      <c r="G16944" s="4"/>
      <c r="H16944" s="4"/>
      <c r="I16944" s="4"/>
      <c r="J16944" s="4"/>
      <c r="K16944" s="4"/>
      <c r="L16944" s="4"/>
      <c r="M16944" s="4"/>
    </row>
    <row r="16945" spans="6:13" x14ac:dyDescent="0.2">
      <c r="F16945" s="4"/>
      <c r="G16945" s="4"/>
      <c r="H16945" s="4"/>
      <c r="I16945" s="4"/>
      <c r="J16945" s="4"/>
      <c r="K16945" s="4"/>
      <c r="L16945" s="4"/>
      <c r="M16945" s="4"/>
    </row>
    <row r="16946" spans="6:13" x14ac:dyDescent="0.2">
      <c r="F16946" s="4"/>
      <c r="G16946" s="4"/>
      <c r="H16946" s="4"/>
      <c r="I16946" s="4"/>
      <c r="J16946" s="4"/>
      <c r="K16946" s="4"/>
      <c r="L16946" s="4"/>
      <c r="M16946" s="4"/>
    </row>
    <row r="16947" spans="6:13" x14ac:dyDescent="0.2">
      <c r="F16947" s="4"/>
      <c r="G16947" s="4"/>
      <c r="H16947" s="4"/>
      <c r="I16947" s="4"/>
      <c r="J16947" s="4"/>
      <c r="K16947" s="4"/>
      <c r="L16947" s="4"/>
      <c r="M16947" s="4"/>
    </row>
    <row r="16948" spans="6:13" x14ac:dyDescent="0.2">
      <c r="F16948" s="4"/>
      <c r="G16948" s="4"/>
      <c r="H16948" s="4"/>
      <c r="I16948" s="4"/>
      <c r="J16948" s="4"/>
      <c r="K16948" s="4"/>
      <c r="L16948" s="4"/>
      <c r="M16948" s="4"/>
    </row>
    <row r="16949" spans="6:13" x14ac:dyDescent="0.2">
      <c r="F16949" s="4"/>
      <c r="G16949" s="4"/>
      <c r="H16949" s="4"/>
      <c r="I16949" s="4"/>
      <c r="J16949" s="4"/>
      <c r="K16949" s="4"/>
      <c r="L16949" s="4"/>
      <c r="M16949" s="4"/>
    </row>
    <row r="16950" spans="6:13" x14ac:dyDescent="0.2">
      <c r="F16950" s="4"/>
      <c r="G16950" s="4"/>
      <c r="H16950" s="4"/>
      <c r="I16950" s="4"/>
      <c r="J16950" s="4"/>
      <c r="K16950" s="4"/>
      <c r="L16950" s="4"/>
      <c r="M16950" s="4"/>
    </row>
    <row r="16951" spans="6:13" x14ac:dyDescent="0.2">
      <c r="F16951" s="4"/>
      <c r="G16951" s="4"/>
      <c r="H16951" s="4"/>
      <c r="I16951" s="4"/>
      <c r="J16951" s="4"/>
      <c r="K16951" s="4"/>
      <c r="L16951" s="4"/>
      <c r="M16951" s="4"/>
    </row>
    <row r="16952" spans="6:13" x14ac:dyDescent="0.2">
      <c r="F16952" s="4"/>
      <c r="G16952" s="4"/>
      <c r="H16952" s="4"/>
      <c r="I16952" s="4"/>
      <c r="J16952" s="4"/>
      <c r="K16952" s="4"/>
      <c r="L16952" s="4"/>
      <c r="M16952" s="4"/>
    </row>
    <row r="16953" spans="6:13" x14ac:dyDescent="0.2">
      <c r="F16953" s="4"/>
      <c r="G16953" s="4"/>
      <c r="H16953" s="4"/>
      <c r="I16953" s="4"/>
      <c r="J16953" s="4"/>
      <c r="K16953" s="4"/>
      <c r="L16953" s="4"/>
      <c r="M16953" s="4"/>
    </row>
    <row r="16954" spans="6:13" x14ac:dyDescent="0.2">
      <c r="F16954" s="4"/>
      <c r="G16954" s="4"/>
      <c r="H16954" s="4"/>
      <c r="I16954" s="4"/>
      <c r="J16954" s="4"/>
      <c r="K16954" s="4"/>
      <c r="L16954" s="4"/>
      <c r="M16954" s="4"/>
    </row>
    <row r="16955" spans="6:13" x14ac:dyDescent="0.2">
      <c r="F16955" s="4"/>
      <c r="G16955" s="4"/>
      <c r="H16955" s="4"/>
      <c r="I16955" s="4"/>
      <c r="J16955" s="4"/>
      <c r="K16955" s="4"/>
      <c r="L16955" s="4"/>
      <c r="M16955" s="4"/>
    </row>
    <row r="16956" spans="6:13" x14ac:dyDescent="0.2">
      <c r="F16956" s="4"/>
      <c r="G16956" s="4"/>
      <c r="H16956" s="4"/>
      <c r="I16956" s="4"/>
      <c r="J16956" s="4"/>
      <c r="K16956" s="4"/>
      <c r="L16956" s="4"/>
      <c r="M16956" s="4"/>
    </row>
    <row r="16957" spans="6:13" x14ac:dyDescent="0.2">
      <c r="F16957" s="4"/>
      <c r="G16957" s="4"/>
      <c r="H16957" s="4"/>
      <c r="I16957" s="4"/>
      <c r="J16957" s="4"/>
      <c r="K16957" s="4"/>
      <c r="L16957" s="4"/>
      <c r="M16957" s="4"/>
    </row>
    <row r="16958" spans="6:13" x14ac:dyDescent="0.2">
      <c r="F16958" s="4"/>
      <c r="G16958" s="4"/>
      <c r="H16958" s="4"/>
      <c r="I16958" s="4"/>
      <c r="J16958" s="4"/>
      <c r="K16958" s="4"/>
      <c r="L16958" s="4"/>
      <c r="M16958" s="4"/>
    </row>
    <row r="16959" spans="6:13" x14ac:dyDescent="0.2">
      <c r="F16959" s="4"/>
      <c r="G16959" s="4"/>
      <c r="H16959" s="4"/>
      <c r="I16959" s="4"/>
      <c r="J16959" s="4"/>
      <c r="K16959" s="4"/>
      <c r="L16959" s="4"/>
      <c r="M16959" s="4"/>
    </row>
    <row r="16960" spans="6:13" x14ac:dyDescent="0.2">
      <c r="F16960" s="4"/>
      <c r="G16960" s="4"/>
      <c r="H16960" s="4"/>
      <c r="I16960" s="4"/>
      <c r="J16960" s="4"/>
      <c r="K16960" s="4"/>
      <c r="L16960" s="4"/>
      <c r="M16960" s="4"/>
    </row>
    <row r="16961" spans="6:13" x14ac:dyDescent="0.2">
      <c r="F16961" s="4"/>
      <c r="G16961" s="4"/>
      <c r="H16961" s="4"/>
      <c r="I16961" s="4"/>
      <c r="J16961" s="4"/>
      <c r="K16961" s="4"/>
      <c r="L16961" s="4"/>
      <c r="M16961" s="4"/>
    </row>
    <row r="16962" spans="6:13" x14ac:dyDescent="0.2">
      <c r="F16962" s="4"/>
      <c r="G16962" s="4"/>
      <c r="H16962" s="4"/>
      <c r="I16962" s="4"/>
      <c r="J16962" s="4"/>
      <c r="K16962" s="4"/>
      <c r="L16962" s="4"/>
      <c r="M16962" s="4"/>
    </row>
    <row r="16963" spans="6:13" x14ac:dyDescent="0.2">
      <c r="F16963" s="4"/>
      <c r="G16963" s="4"/>
      <c r="H16963" s="4"/>
      <c r="I16963" s="4"/>
      <c r="J16963" s="4"/>
      <c r="K16963" s="4"/>
      <c r="L16963" s="4"/>
      <c r="M16963" s="4"/>
    </row>
    <row r="16964" spans="6:13" x14ac:dyDescent="0.2">
      <c r="F16964" s="4"/>
      <c r="G16964" s="4"/>
      <c r="H16964" s="4"/>
      <c r="I16964" s="4"/>
      <c r="J16964" s="4"/>
      <c r="K16964" s="4"/>
      <c r="L16964" s="4"/>
      <c r="M16964" s="4"/>
    </row>
    <row r="16965" spans="6:13" x14ac:dyDescent="0.2">
      <c r="F16965" s="4"/>
      <c r="G16965" s="4"/>
      <c r="H16965" s="4"/>
      <c r="I16965" s="4"/>
      <c r="J16965" s="4"/>
      <c r="K16965" s="4"/>
      <c r="L16965" s="4"/>
      <c r="M16965" s="4"/>
    </row>
    <row r="16966" spans="6:13" x14ac:dyDescent="0.2">
      <c r="F16966" s="4"/>
      <c r="G16966" s="4"/>
      <c r="H16966" s="4"/>
      <c r="I16966" s="4"/>
      <c r="J16966" s="4"/>
      <c r="K16966" s="4"/>
      <c r="L16966" s="4"/>
      <c r="M16966" s="4"/>
    </row>
    <row r="16967" spans="6:13" x14ac:dyDescent="0.2">
      <c r="F16967" s="4"/>
      <c r="G16967" s="4"/>
      <c r="H16967" s="4"/>
      <c r="I16967" s="4"/>
      <c r="J16967" s="4"/>
      <c r="K16967" s="4"/>
      <c r="L16967" s="4"/>
      <c r="M16967" s="4"/>
    </row>
    <row r="16968" spans="6:13" x14ac:dyDescent="0.2">
      <c r="F16968" s="4"/>
      <c r="G16968" s="4"/>
      <c r="H16968" s="4"/>
      <c r="I16968" s="4"/>
      <c r="J16968" s="4"/>
      <c r="K16968" s="4"/>
      <c r="L16968" s="4"/>
      <c r="M16968" s="4"/>
    </row>
    <row r="16969" spans="6:13" x14ac:dyDescent="0.2">
      <c r="F16969" s="4"/>
      <c r="G16969" s="4"/>
      <c r="H16969" s="4"/>
      <c r="I16969" s="4"/>
      <c r="J16969" s="4"/>
      <c r="K16969" s="4"/>
      <c r="L16969" s="4"/>
      <c r="M16969" s="4"/>
    </row>
    <row r="16970" spans="6:13" x14ac:dyDescent="0.2">
      <c r="F16970" s="4"/>
      <c r="G16970" s="4"/>
      <c r="H16970" s="4"/>
      <c r="I16970" s="4"/>
      <c r="J16970" s="4"/>
      <c r="K16970" s="4"/>
      <c r="L16970" s="4"/>
      <c r="M16970" s="4"/>
    </row>
    <row r="16971" spans="6:13" x14ac:dyDescent="0.2">
      <c r="F16971" s="4"/>
      <c r="G16971" s="4"/>
      <c r="H16971" s="4"/>
      <c r="I16971" s="4"/>
      <c r="J16971" s="4"/>
      <c r="K16971" s="4"/>
      <c r="L16971" s="4"/>
      <c r="M16971" s="4"/>
    </row>
    <row r="16972" spans="6:13" x14ac:dyDescent="0.2">
      <c r="F16972" s="4"/>
      <c r="G16972" s="4"/>
      <c r="H16972" s="4"/>
      <c r="I16972" s="4"/>
      <c r="J16972" s="4"/>
      <c r="K16972" s="4"/>
      <c r="L16972" s="4"/>
      <c r="M16972" s="4"/>
    </row>
    <row r="16973" spans="6:13" x14ac:dyDescent="0.2">
      <c r="F16973" s="4"/>
      <c r="G16973" s="4"/>
      <c r="H16973" s="4"/>
      <c r="I16973" s="4"/>
      <c r="J16973" s="4"/>
      <c r="K16973" s="4"/>
      <c r="L16973" s="4"/>
      <c r="M16973" s="4"/>
    </row>
    <row r="16974" spans="6:13" x14ac:dyDescent="0.2">
      <c r="F16974" s="4"/>
      <c r="G16974" s="4"/>
      <c r="H16974" s="4"/>
      <c r="I16974" s="4"/>
      <c r="J16974" s="4"/>
      <c r="K16974" s="4"/>
      <c r="L16974" s="4"/>
      <c r="M16974" s="4"/>
    </row>
    <row r="16975" spans="6:13" x14ac:dyDescent="0.2">
      <c r="F16975" s="4"/>
      <c r="G16975" s="4"/>
      <c r="H16975" s="4"/>
      <c r="I16975" s="4"/>
      <c r="J16975" s="4"/>
      <c r="K16975" s="4"/>
      <c r="L16975" s="4"/>
      <c r="M16975" s="4"/>
    </row>
    <row r="16976" spans="6:13" x14ac:dyDescent="0.2">
      <c r="F16976" s="4"/>
      <c r="G16976" s="4"/>
      <c r="H16976" s="4"/>
      <c r="I16976" s="4"/>
      <c r="J16976" s="4"/>
      <c r="K16976" s="4"/>
      <c r="L16976" s="4"/>
      <c r="M16976" s="4"/>
    </row>
    <row r="16977" spans="6:13" x14ac:dyDescent="0.2">
      <c r="F16977" s="4"/>
      <c r="G16977" s="4"/>
      <c r="H16977" s="4"/>
      <c r="I16977" s="4"/>
      <c r="J16977" s="4"/>
      <c r="K16977" s="4"/>
      <c r="L16977" s="4"/>
      <c r="M16977" s="4"/>
    </row>
    <row r="16978" spans="6:13" x14ac:dyDescent="0.2">
      <c r="F16978" s="4"/>
      <c r="G16978" s="4"/>
      <c r="H16978" s="4"/>
      <c r="I16978" s="4"/>
      <c r="J16978" s="4"/>
      <c r="K16978" s="4"/>
      <c r="L16978" s="4"/>
      <c r="M16978" s="4"/>
    </row>
    <row r="16979" spans="6:13" x14ac:dyDescent="0.2">
      <c r="F16979" s="4"/>
      <c r="G16979" s="4"/>
      <c r="H16979" s="4"/>
      <c r="I16979" s="4"/>
      <c r="J16979" s="4"/>
      <c r="K16979" s="4"/>
      <c r="L16979" s="4"/>
      <c r="M16979" s="4"/>
    </row>
    <row r="16980" spans="6:13" x14ac:dyDescent="0.2">
      <c r="F16980" s="4"/>
      <c r="G16980" s="4"/>
      <c r="H16980" s="4"/>
      <c r="I16980" s="4"/>
      <c r="J16980" s="4"/>
      <c r="K16980" s="4"/>
      <c r="L16980" s="4"/>
      <c r="M16980" s="4"/>
    </row>
    <row r="16981" spans="6:13" x14ac:dyDescent="0.2">
      <c r="F16981" s="4"/>
      <c r="G16981" s="4"/>
      <c r="H16981" s="4"/>
      <c r="I16981" s="4"/>
      <c r="J16981" s="4"/>
      <c r="K16981" s="4"/>
      <c r="L16981" s="4"/>
      <c r="M16981" s="4"/>
    </row>
    <row r="16982" spans="6:13" x14ac:dyDescent="0.2">
      <c r="F16982" s="4"/>
      <c r="G16982" s="4"/>
      <c r="H16982" s="4"/>
      <c r="I16982" s="4"/>
      <c r="J16982" s="4"/>
      <c r="K16982" s="4"/>
      <c r="L16982" s="4"/>
      <c r="M16982" s="4"/>
    </row>
    <row r="16983" spans="6:13" x14ac:dyDescent="0.2">
      <c r="F16983" s="4"/>
      <c r="G16983" s="4"/>
      <c r="H16983" s="4"/>
      <c r="I16983" s="4"/>
      <c r="J16983" s="4"/>
      <c r="K16983" s="4"/>
      <c r="L16983" s="4"/>
      <c r="M16983" s="4"/>
    </row>
    <row r="16984" spans="6:13" x14ac:dyDescent="0.2">
      <c r="F16984" s="4"/>
      <c r="G16984" s="4"/>
      <c r="H16984" s="4"/>
      <c r="I16984" s="4"/>
      <c r="J16984" s="4"/>
      <c r="K16984" s="4"/>
      <c r="L16984" s="4"/>
      <c r="M16984" s="4"/>
    </row>
    <row r="16985" spans="6:13" x14ac:dyDescent="0.2">
      <c r="F16985" s="4"/>
      <c r="G16985" s="4"/>
      <c r="H16985" s="4"/>
      <c r="I16985" s="4"/>
      <c r="J16985" s="4"/>
      <c r="K16985" s="4"/>
      <c r="L16985" s="4"/>
      <c r="M16985" s="4"/>
    </row>
    <row r="16986" spans="6:13" x14ac:dyDescent="0.2">
      <c r="F16986" s="4"/>
      <c r="G16986" s="4"/>
      <c r="H16986" s="4"/>
      <c r="I16986" s="4"/>
      <c r="J16986" s="4"/>
      <c r="K16986" s="4"/>
      <c r="L16986" s="4"/>
      <c r="M16986" s="4"/>
    </row>
    <row r="16987" spans="6:13" x14ac:dyDescent="0.2">
      <c r="F16987" s="4"/>
      <c r="G16987" s="4"/>
      <c r="H16987" s="4"/>
      <c r="I16987" s="4"/>
      <c r="J16987" s="4"/>
      <c r="K16987" s="4"/>
      <c r="L16987" s="4"/>
      <c r="M16987" s="4"/>
    </row>
    <row r="16988" spans="6:13" x14ac:dyDescent="0.2">
      <c r="F16988" s="4"/>
      <c r="G16988" s="4"/>
      <c r="H16988" s="4"/>
      <c r="I16988" s="4"/>
      <c r="J16988" s="4"/>
      <c r="K16988" s="4"/>
      <c r="L16988" s="4"/>
      <c r="M16988" s="4"/>
    </row>
    <row r="16989" spans="6:13" x14ac:dyDescent="0.2">
      <c r="F16989" s="4"/>
      <c r="G16989" s="4"/>
      <c r="H16989" s="4"/>
      <c r="I16989" s="4"/>
      <c r="J16989" s="4"/>
      <c r="K16989" s="4"/>
      <c r="L16989" s="4"/>
      <c r="M16989" s="4"/>
    </row>
    <row r="16990" spans="6:13" x14ac:dyDescent="0.2">
      <c r="F16990" s="4"/>
      <c r="G16990" s="4"/>
      <c r="H16990" s="4"/>
      <c r="I16990" s="4"/>
      <c r="J16990" s="4"/>
      <c r="K16990" s="4"/>
      <c r="L16990" s="4"/>
      <c r="M16990" s="4"/>
    </row>
    <row r="16991" spans="6:13" x14ac:dyDescent="0.2">
      <c r="F16991" s="4"/>
      <c r="G16991" s="4"/>
      <c r="H16991" s="4"/>
      <c r="I16991" s="4"/>
      <c r="J16991" s="4"/>
      <c r="K16991" s="4"/>
      <c r="L16991" s="4"/>
      <c r="M16991" s="4"/>
    </row>
    <row r="16992" spans="6:13" x14ac:dyDescent="0.2">
      <c r="F16992" s="4"/>
      <c r="G16992" s="4"/>
      <c r="H16992" s="4"/>
      <c r="I16992" s="4"/>
      <c r="J16992" s="4"/>
      <c r="K16992" s="4"/>
      <c r="L16992" s="4"/>
      <c r="M16992" s="4"/>
    </row>
    <row r="16993" spans="6:13" x14ac:dyDescent="0.2">
      <c r="F16993" s="4"/>
      <c r="G16993" s="4"/>
      <c r="H16993" s="4"/>
      <c r="I16993" s="4"/>
      <c r="J16993" s="4"/>
      <c r="K16993" s="4"/>
      <c r="L16993" s="4"/>
      <c r="M16993" s="4"/>
    </row>
    <row r="16994" spans="6:13" x14ac:dyDescent="0.2">
      <c r="F16994" s="4"/>
      <c r="G16994" s="4"/>
      <c r="H16994" s="4"/>
      <c r="I16994" s="4"/>
      <c r="J16994" s="4"/>
      <c r="K16994" s="4"/>
      <c r="L16994" s="4"/>
      <c r="M16994" s="4"/>
    </row>
    <row r="16995" spans="6:13" x14ac:dyDescent="0.2">
      <c r="F16995" s="4"/>
      <c r="G16995" s="4"/>
      <c r="H16995" s="4"/>
      <c r="I16995" s="4"/>
      <c r="J16995" s="4"/>
      <c r="K16995" s="4"/>
      <c r="L16995" s="4"/>
      <c r="M16995" s="4"/>
    </row>
    <row r="16996" spans="6:13" x14ac:dyDescent="0.2">
      <c r="F16996" s="4"/>
      <c r="G16996" s="4"/>
      <c r="H16996" s="4"/>
      <c r="I16996" s="4"/>
      <c r="J16996" s="4"/>
      <c r="K16996" s="4"/>
      <c r="L16996" s="4"/>
      <c r="M16996" s="4"/>
    </row>
    <row r="16997" spans="6:13" x14ac:dyDescent="0.2">
      <c r="F16997" s="4"/>
      <c r="G16997" s="4"/>
      <c r="H16997" s="4"/>
      <c r="I16997" s="4"/>
      <c r="J16997" s="4"/>
      <c r="K16997" s="4"/>
      <c r="L16997" s="4"/>
      <c r="M16997" s="4"/>
    </row>
    <row r="16998" spans="6:13" x14ac:dyDescent="0.2">
      <c r="F16998" s="4"/>
      <c r="G16998" s="4"/>
      <c r="H16998" s="4"/>
      <c r="I16998" s="4"/>
      <c r="J16998" s="4"/>
      <c r="K16998" s="4"/>
      <c r="L16998" s="4"/>
      <c r="M16998" s="4"/>
    </row>
    <row r="16999" spans="6:13" x14ac:dyDescent="0.2">
      <c r="F16999" s="4"/>
      <c r="G16999" s="4"/>
      <c r="H16999" s="4"/>
      <c r="I16999" s="4"/>
      <c r="J16999" s="4"/>
      <c r="K16999" s="4"/>
      <c r="L16999" s="4"/>
      <c r="M16999" s="4"/>
    </row>
    <row r="17000" spans="6:13" x14ac:dyDescent="0.2">
      <c r="F17000" s="4"/>
      <c r="G17000" s="4"/>
      <c r="H17000" s="4"/>
      <c r="I17000" s="4"/>
      <c r="J17000" s="4"/>
      <c r="K17000" s="4"/>
      <c r="L17000" s="4"/>
      <c r="M17000" s="4"/>
    </row>
    <row r="17001" spans="6:13" x14ac:dyDescent="0.2">
      <c r="F17001" s="4"/>
      <c r="G17001" s="4"/>
      <c r="H17001" s="4"/>
      <c r="I17001" s="4"/>
      <c r="J17001" s="4"/>
      <c r="K17001" s="4"/>
      <c r="L17001" s="4"/>
      <c r="M17001" s="4"/>
    </row>
    <row r="17002" spans="6:13" x14ac:dyDescent="0.2">
      <c r="F17002" s="4"/>
      <c r="G17002" s="4"/>
      <c r="H17002" s="4"/>
      <c r="I17002" s="4"/>
      <c r="J17002" s="4"/>
      <c r="K17002" s="4"/>
      <c r="L17002" s="4"/>
      <c r="M17002" s="4"/>
    </row>
    <row r="17003" spans="6:13" x14ac:dyDescent="0.2">
      <c r="F17003" s="4"/>
      <c r="G17003" s="4"/>
      <c r="H17003" s="4"/>
      <c r="I17003" s="4"/>
      <c r="J17003" s="4"/>
      <c r="K17003" s="4"/>
      <c r="L17003" s="4"/>
      <c r="M17003" s="4"/>
    </row>
    <row r="17004" spans="6:13" x14ac:dyDescent="0.2">
      <c r="F17004" s="4"/>
      <c r="G17004" s="4"/>
      <c r="H17004" s="4"/>
      <c r="I17004" s="4"/>
      <c r="J17004" s="4"/>
      <c r="K17004" s="4"/>
      <c r="L17004" s="4"/>
      <c r="M17004" s="4"/>
    </row>
    <row r="17005" spans="6:13" x14ac:dyDescent="0.2">
      <c r="F17005" s="4"/>
      <c r="G17005" s="4"/>
      <c r="H17005" s="4"/>
      <c r="I17005" s="4"/>
      <c r="J17005" s="4"/>
      <c r="K17005" s="4"/>
      <c r="L17005" s="4"/>
      <c r="M17005" s="4"/>
    </row>
    <row r="17006" spans="6:13" x14ac:dyDescent="0.2">
      <c r="F17006" s="4"/>
      <c r="G17006" s="4"/>
      <c r="H17006" s="4"/>
      <c r="I17006" s="4"/>
      <c r="J17006" s="4"/>
      <c r="K17006" s="4"/>
      <c r="L17006" s="4"/>
      <c r="M17006" s="4"/>
    </row>
    <row r="17007" spans="6:13" x14ac:dyDescent="0.2">
      <c r="F17007" s="4"/>
      <c r="G17007" s="4"/>
      <c r="H17007" s="4"/>
      <c r="I17007" s="4"/>
      <c r="J17007" s="4"/>
      <c r="K17007" s="4"/>
      <c r="L17007" s="4"/>
      <c r="M17007" s="4"/>
    </row>
    <row r="17008" spans="6:13" x14ac:dyDescent="0.2">
      <c r="F17008" s="4"/>
      <c r="G17008" s="4"/>
      <c r="H17008" s="4"/>
      <c r="I17008" s="4"/>
      <c r="J17008" s="4"/>
      <c r="K17008" s="4"/>
      <c r="L17008" s="4"/>
      <c r="M17008" s="4"/>
    </row>
    <row r="17009" spans="6:13" x14ac:dyDescent="0.2">
      <c r="F17009" s="4"/>
      <c r="G17009" s="4"/>
      <c r="H17009" s="4"/>
      <c r="I17009" s="4"/>
      <c r="J17009" s="4"/>
      <c r="K17009" s="4"/>
      <c r="L17009" s="4"/>
      <c r="M17009" s="4"/>
    </row>
    <row r="17010" spans="6:13" x14ac:dyDescent="0.2">
      <c r="F17010" s="4"/>
      <c r="G17010" s="4"/>
      <c r="H17010" s="4"/>
      <c r="I17010" s="4"/>
      <c r="J17010" s="4"/>
      <c r="K17010" s="4"/>
      <c r="L17010" s="4"/>
      <c r="M17010" s="4"/>
    </row>
    <row r="17011" spans="6:13" x14ac:dyDescent="0.2">
      <c r="F17011" s="4"/>
      <c r="G17011" s="4"/>
      <c r="H17011" s="4"/>
      <c r="I17011" s="4"/>
      <c r="J17011" s="4"/>
      <c r="K17011" s="4"/>
      <c r="L17011" s="4"/>
      <c r="M17011" s="4"/>
    </row>
    <row r="17012" spans="6:13" x14ac:dyDescent="0.2">
      <c r="F17012" s="4"/>
      <c r="G17012" s="4"/>
      <c r="H17012" s="4"/>
      <c r="I17012" s="4"/>
      <c r="J17012" s="4"/>
      <c r="K17012" s="4"/>
      <c r="L17012" s="4"/>
      <c r="M17012" s="4"/>
    </row>
    <row r="17013" spans="6:13" x14ac:dyDescent="0.2">
      <c r="F17013" s="4"/>
      <c r="G17013" s="4"/>
      <c r="H17013" s="4"/>
      <c r="I17013" s="4"/>
      <c r="J17013" s="4"/>
      <c r="K17013" s="4"/>
      <c r="L17013" s="4"/>
      <c r="M17013" s="4"/>
    </row>
    <row r="17014" spans="6:13" x14ac:dyDescent="0.2">
      <c r="F17014" s="4"/>
      <c r="G17014" s="4"/>
      <c r="H17014" s="4"/>
      <c r="I17014" s="4"/>
      <c r="J17014" s="4"/>
      <c r="K17014" s="4"/>
      <c r="L17014" s="4"/>
      <c r="M17014" s="4"/>
    </row>
    <row r="17015" spans="6:13" x14ac:dyDescent="0.2">
      <c r="F17015" s="4"/>
      <c r="G17015" s="4"/>
      <c r="H17015" s="4"/>
      <c r="I17015" s="4"/>
      <c r="J17015" s="4"/>
      <c r="K17015" s="4"/>
      <c r="L17015" s="4"/>
      <c r="M17015" s="4"/>
    </row>
    <row r="17016" spans="6:13" x14ac:dyDescent="0.2">
      <c r="F17016" s="4"/>
      <c r="G17016" s="4"/>
      <c r="H17016" s="4"/>
      <c r="I17016" s="4"/>
      <c r="J17016" s="4"/>
      <c r="K17016" s="4"/>
      <c r="L17016" s="4"/>
      <c r="M17016" s="4"/>
    </row>
    <row r="17017" spans="6:13" x14ac:dyDescent="0.2">
      <c r="F17017" s="4"/>
      <c r="G17017" s="4"/>
      <c r="H17017" s="4"/>
      <c r="I17017" s="4"/>
      <c r="J17017" s="4"/>
      <c r="K17017" s="4"/>
      <c r="L17017" s="4"/>
      <c r="M17017" s="4"/>
    </row>
    <row r="17018" spans="6:13" x14ac:dyDescent="0.2">
      <c r="F17018" s="4"/>
      <c r="G17018" s="4"/>
      <c r="H17018" s="4"/>
      <c r="I17018" s="4"/>
      <c r="J17018" s="4"/>
      <c r="K17018" s="4"/>
      <c r="L17018" s="4"/>
      <c r="M17018" s="4"/>
    </row>
    <row r="17019" spans="6:13" x14ac:dyDescent="0.2">
      <c r="F17019" s="4"/>
      <c r="G17019" s="4"/>
      <c r="H17019" s="4"/>
      <c r="I17019" s="4"/>
      <c r="J17019" s="4"/>
      <c r="K17019" s="4"/>
      <c r="L17019" s="4"/>
      <c r="M17019" s="4"/>
    </row>
    <row r="17020" spans="6:13" x14ac:dyDescent="0.2">
      <c r="F17020" s="4"/>
      <c r="G17020" s="4"/>
      <c r="H17020" s="4"/>
      <c r="I17020" s="4"/>
      <c r="J17020" s="4"/>
      <c r="K17020" s="4"/>
      <c r="L17020" s="4"/>
      <c r="M17020" s="4"/>
    </row>
    <row r="17021" spans="6:13" x14ac:dyDescent="0.2">
      <c r="F17021" s="4"/>
      <c r="G17021" s="4"/>
      <c r="H17021" s="4"/>
      <c r="I17021" s="4"/>
      <c r="J17021" s="4"/>
      <c r="K17021" s="4"/>
      <c r="L17021" s="4"/>
      <c r="M17021" s="4"/>
    </row>
    <row r="17022" spans="6:13" x14ac:dyDescent="0.2">
      <c r="F17022" s="4"/>
      <c r="G17022" s="4"/>
      <c r="H17022" s="4"/>
      <c r="I17022" s="4"/>
      <c r="J17022" s="4"/>
      <c r="K17022" s="4"/>
      <c r="L17022" s="4"/>
      <c r="M17022" s="4"/>
    </row>
    <row r="17023" spans="6:13" x14ac:dyDescent="0.2">
      <c r="F17023" s="4"/>
      <c r="G17023" s="4"/>
      <c r="H17023" s="4"/>
      <c r="I17023" s="4"/>
      <c r="J17023" s="4"/>
      <c r="K17023" s="4"/>
      <c r="L17023" s="4"/>
      <c r="M17023" s="4"/>
    </row>
    <row r="17024" spans="6:13" x14ac:dyDescent="0.2">
      <c r="F17024" s="4"/>
      <c r="G17024" s="4"/>
      <c r="H17024" s="4"/>
      <c r="I17024" s="4"/>
      <c r="J17024" s="4"/>
      <c r="K17024" s="4"/>
      <c r="L17024" s="4"/>
      <c r="M17024" s="4"/>
    </row>
    <row r="17025" spans="6:13" x14ac:dyDescent="0.2">
      <c r="F17025" s="4"/>
      <c r="G17025" s="4"/>
      <c r="H17025" s="4"/>
      <c r="I17025" s="4"/>
      <c r="J17025" s="4"/>
      <c r="K17025" s="4"/>
      <c r="L17025" s="4"/>
      <c r="M17025" s="4"/>
    </row>
    <row r="17026" spans="6:13" x14ac:dyDescent="0.2">
      <c r="F17026" s="4"/>
      <c r="G17026" s="4"/>
      <c r="H17026" s="4"/>
      <c r="I17026" s="4"/>
      <c r="J17026" s="4"/>
      <c r="K17026" s="4"/>
      <c r="L17026" s="4"/>
      <c r="M17026" s="4"/>
    </row>
    <row r="17027" spans="6:13" x14ac:dyDescent="0.2">
      <c r="F17027" s="4"/>
      <c r="G17027" s="4"/>
      <c r="H17027" s="4"/>
      <c r="I17027" s="4"/>
      <c r="J17027" s="4"/>
      <c r="K17027" s="4"/>
      <c r="L17027" s="4"/>
      <c r="M17027" s="4"/>
    </row>
    <row r="17028" spans="6:13" x14ac:dyDescent="0.2">
      <c r="F17028" s="4"/>
      <c r="G17028" s="4"/>
      <c r="H17028" s="4"/>
      <c r="I17028" s="4"/>
      <c r="J17028" s="4"/>
      <c r="K17028" s="4"/>
      <c r="L17028" s="4"/>
      <c r="M17028" s="4"/>
    </row>
    <row r="17029" spans="6:13" x14ac:dyDescent="0.2">
      <c r="F17029" s="4"/>
      <c r="G17029" s="4"/>
      <c r="H17029" s="4"/>
      <c r="I17029" s="4"/>
      <c r="J17029" s="4"/>
      <c r="K17029" s="4"/>
      <c r="L17029" s="4"/>
      <c r="M17029" s="4"/>
    </row>
    <row r="17030" spans="6:13" x14ac:dyDescent="0.2">
      <c r="F17030" s="4"/>
      <c r="G17030" s="4"/>
      <c r="H17030" s="4"/>
      <c r="I17030" s="4"/>
      <c r="J17030" s="4"/>
      <c r="K17030" s="4"/>
      <c r="L17030" s="4"/>
      <c r="M17030" s="4"/>
    </row>
    <row r="17031" spans="6:13" x14ac:dyDescent="0.2">
      <c r="F17031" s="4"/>
      <c r="G17031" s="4"/>
      <c r="H17031" s="4"/>
      <c r="I17031" s="4"/>
      <c r="J17031" s="4"/>
      <c r="K17031" s="4"/>
      <c r="L17031" s="4"/>
      <c r="M17031" s="4"/>
    </row>
    <row r="17032" spans="6:13" x14ac:dyDescent="0.2">
      <c r="F17032" s="4"/>
      <c r="G17032" s="4"/>
      <c r="H17032" s="4"/>
      <c r="I17032" s="4"/>
      <c r="J17032" s="4"/>
      <c r="K17032" s="4"/>
      <c r="L17032" s="4"/>
      <c r="M17032" s="4"/>
    </row>
    <row r="17033" spans="6:13" x14ac:dyDescent="0.2">
      <c r="F17033" s="4"/>
      <c r="G17033" s="4"/>
      <c r="H17033" s="4"/>
      <c r="I17033" s="4"/>
      <c r="J17033" s="4"/>
      <c r="K17033" s="4"/>
      <c r="L17033" s="4"/>
      <c r="M17033" s="4"/>
    </row>
    <row r="17034" spans="6:13" x14ac:dyDescent="0.2">
      <c r="F17034" s="4"/>
      <c r="G17034" s="4"/>
      <c r="H17034" s="4"/>
      <c r="I17034" s="4"/>
      <c r="J17034" s="4"/>
      <c r="K17034" s="4"/>
      <c r="L17034" s="4"/>
      <c r="M17034" s="4"/>
    </row>
    <row r="17035" spans="6:13" x14ac:dyDescent="0.2">
      <c r="F17035" s="4"/>
      <c r="G17035" s="4"/>
      <c r="H17035" s="4"/>
      <c r="I17035" s="4"/>
      <c r="J17035" s="4"/>
      <c r="K17035" s="4"/>
      <c r="L17035" s="4"/>
      <c r="M17035" s="4"/>
    </row>
    <row r="17036" spans="6:13" x14ac:dyDescent="0.2">
      <c r="F17036" s="4"/>
      <c r="G17036" s="4"/>
      <c r="H17036" s="4"/>
      <c r="I17036" s="4"/>
      <c r="J17036" s="4"/>
      <c r="K17036" s="4"/>
      <c r="L17036" s="4"/>
      <c r="M17036" s="4"/>
    </row>
    <row r="17037" spans="6:13" x14ac:dyDescent="0.2">
      <c r="F17037" s="4"/>
      <c r="G17037" s="4"/>
      <c r="H17037" s="4"/>
      <c r="I17037" s="4"/>
      <c r="J17037" s="4"/>
      <c r="K17037" s="4"/>
      <c r="L17037" s="4"/>
      <c r="M17037" s="4"/>
    </row>
    <row r="17038" spans="6:13" x14ac:dyDescent="0.2">
      <c r="F17038" s="4"/>
      <c r="G17038" s="4"/>
      <c r="H17038" s="4"/>
      <c r="I17038" s="4"/>
      <c r="J17038" s="4"/>
      <c r="K17038" s="4"/>
      <c r="L17038" s="4"/>
      <c r="M17038" s="4"/>
    </row>
    <row r="17039" spans="6:13" x14ac:dyDescent="0.2">
      <c r="F17039" s="4"/>
      <c r="G17039" s="4"/>
      <c r="H17039" s="4"/>
      <c r="I17039" s="4"/>
      <c r="J17039" s="4"/>
      <c r="K17039" s="4"/>
      <c r="L17039" s="4"/>
      <c r="M17039" s="4"/>
    </row>
    <row r="17040" spans="6:13" x14ac:dyDescent="0.2">
      <c r="F17040" s="4"/>
      <c r="G17040" s="4"/>
      <c r="H17040" s="4"/>
      <c r="I17040" s="4"/>
      <c r="J17040" s="4"/>
      <c r="K17040" s="4"/>
      <c r="L17040" s="4"/>
      <c r="M17040" s="4"/>
    </row>
    <row r="17041" spans="6:13" x14ac:dyDescent="0.2">
      <c r="F17041" s="4"/>
      <c r="G17041" s="4"/>
      <c r="H17041" s="4"/>
      <c r="I17041" s="4"/>
      <c r="J17041" s="4"/>
      <c r="K17041" s="4"/>
      <c r="L17041" s="4"/>
      <c r="M17041" s="4"/>
    </row>
    <row r="17042" spans="6:13" x14ac:dyDescent="0.2">
      <c r="F17042" s="4"/>
      <c r="G17042" s="4"/>
      <c r="H17042" s="4"/>
      <c r="I17042" s="4"/>
      <c r="J17042" s="4"/>
      <c r="K17042" s="4"/>
      <c r="L17042" s="4"/>
      <c r="M17042" s="4"/>
    </row>
    <row r="17043" spans="6:13" x14ac:dyDescent="0.2">
      <c r="F17043" s="4"/>
      <c r="G17043" s="4"/>
      <c r="H17043" s="4"/>
      <c r="I17043" s="4"/>
      <c r="J17043" s="4"/>
      <c r="K17043" s="4"/>
      <c r="L17043" s="4"/>
      <c r="M17043" s="4"/>
    </row>
    <row r="17044" spans="6:13" x14ac:dyDescent="0.2">
      <c r="F17044" s="4"/>
      <c r="G17044" s="4"/>
      <c r="H17044" s="4"/>
      <c r="I17044" s="4"/>
      <c r="J17044" s="4"/>
      <c r="K17044" s="4"/>
      <c r="L17044" s="4"/>
      <c r="M17044" s="4"/>
    </row>
    <row r="17045" spans="6:13" x14ac:dyDescent="0.2">
      <c r="F17045" s="4"/>
      <c r="G17045" s="4"/>
      <c r="H17045" s="4"/>
      <c r="I17045" s="4"/>
      <c r="J17045" s="4"/>
      <c r="K17045" s="4"/>
      <c r="L17045" s="4"/>
      <c r="M17045" s="4"/>
    </row>
    <row r="17046" spans="6:13" x14ac:dyDescent="0.2">
      <c r="F17046" s="4"/>
      <c r="G17046" s="4"/>
      <c r="H17046" s="4"/>
      <c r="I17046" s="4"/>
      <c r="J17046" s="4"/>
      <c r="K17046" s="4"/>
      <c r="L17046" s="4"/>
      <c r="M17046" s="4"/>
    </row>
    <row r="17047" spans="6:13" x14ac:dyDescent="0.2">
      <c r="F17047" s="4"/>
      <c r="G17047" s="4"/>
      <c r="H17047" s="4"/>
      <c r="I17047" s="4"/>
      <c r="J17047" s="4"/>
      <c r="K17047" s="4"/>
      <c r="L17047" s="4"/>
      <c r="M17047" s="4"/>
    </row>
    <row r="17048" spans="6:13" x14ac:dyDescent="0.2">
      <c r="F17048" s="4"/>
      <c r="G17048" s="4"/>
      <c r="H17048" s="4"/>
      <c r="I17048" s="4"/>
      <c r="J17048" s="4"/>
      <c r="K17048" s="4"/>
      <c r="L17048" s="4"/>
      <c r="M17048" s="4"/>
    </row>
    <row r="17049" spans="6:13" x14ac:dyDescent="0.2">
      <c r="F17049" s="4"/>
      <c r="G17049" s="4"/>
      <c r="H17049" s="4"/>
      <c r="I17049" s="4"/>
      <c r="J17049" s="4"/>
      <c r="K17049" s="4"/>
      <c r="L17049" s="4"/>
      <c r="M17049" s="4"/>
    </row>
    <row r="17050" spans="6:13" x14ac:dyDescent="0.2">
      <c r="F17050" s="4"/>
      <c r="G17050" s="4"/>
      <c r="H17050" s="4"/>
      <c r="I17050" s="4"/>
      <c r="J17050" s="4"/>
      <c r="K17050" s="4"/>
      <c r="L17050" s="4"/>
      <c r="M17050" s="4"/>
    </row>
    <row r="17051" spans="6:13" x14ac:dyDescent="0.2">
      <c r="F17051" s="4"/>
      <c r="G17051" s="4"/>
      <c r="H17051" s="4"/>
      <c r="I17051" s="4"/>
      <c r="J17051" s="4"/>
      <c r="K17051" s="4"/>
      <c r="L17051" s="4"/>
      <c r="M17051" s="4"/>
    </row>
    <row r="17052" spans="6:13" x14ac:dyDescent="0.2">
      <c r="F17052" s="4"/>
      <c r="G17052" s="4"/>
      <c r="H17052" s="4"/>
      <c r="I17052" s="4"/>
      <c r="J17052" s="4"/>
      <c r="K17052" s="4"/>
      <c r="L17052" s="4"/>
      <c r="M17052" s="4"/>
    </row>
    <row r="17053" spans="6:13" x14ac:dyDescent="0.2">
      <c r="F17053" s="4"/>
      <c r="G17053" s="4"/>
      <c r="H17053" s="4"/>
      <c r="I17053" s="4"/>
      <c r="J17053" s="4"/>
      <c r="K17053" s="4"/>
      <c r="L17053" s="4"/>
      <c r="M17053" s="4"/>
    </row>
    <row r="17054" spans="6:13" x14ac:dyDescent="0.2">
      <c r="F17054" s="4"/>
      <c r="G17054" s="4"/>
      <c r="H17054" s="4"/>
      <c r="I17054" s="4"/>
      <c r="J17054" s="4"/>
      <c r="K17054" s="4"/>
      <c r="L17054" s="4"/>
      <c r="M17054" s="4"/>
    </row>
    <row r="17055" spans="6:13" x14ac:dyDescent="0.2">
      <c r="F17055" s="4"/>
      <c r="G17055" s="4"/>
      <c r="H17055" s="4"/>
      <c r="I17055" s="4"/>
      <c r="J17055" s="4"/>
      <c r="K17055" s="4"/>
      <c r="L17055" s="4"/>
      <c r="M17055" s="4"/>
    </row>
    <row r="17056" spans="6:13" x14ac:dyDescent="0.2">
      <c r="F17056" s="4"/>
      <c r="G17056" s="4"/>
      <c r="H17056" s="4"/>
      <c r="I17056" s="4"/>
      <c r="J17056" s="4"/>
      <c r="K17056" s="4"/>
      <c r="L17056" s="4"/>
      <c r="M17056" s="4"/>
    </row>
    <row r="17057" spans="6:13" x14ac:dyDescent="0.2">
      <c r="F17057" s="4"/>
      <c r="G17057" s="4"/>
      <c r="H17057" s="4"/>
      <c r="I17057" s="4"/>
      <c r="J17057" s="4"/>
      <c r="K17057" s="4"/>
      <c r="L17057" s="4"/>
      <c r="M17057" s="4"/>
    </row>
    <row r="17058" spans="6:13" x14ac:dyDescent="0.2">
      <c r="F17058" s="4"/>
      <c r="G17058" s="4"/>
      <c r="H17058" s="4"/>
      <c r="I17058" s="4"/>
      <c r="J17058" s="4"/>
      <c r="K17058" s="4"/>
      <c r="L17058" s="4"/>
      <c r="M17058" s="4"/>
    </row>
    <row r="17059" spans="6:13" x14ac:dyDescent="0.2">
      <c r="F17059" s="4"/>
      <c r="G17059" s="4"/>
      <c r="H17059" s="4"/>
      <c r="I17059" s="4"/>
      <c r="J17059" s="4"/>
      <c r="K17059" s="4"/>
      <c r="L17059" s="4"/>
      <c r="M17059" s="4"/>
    </row>
    <row r="17060" spans="6:13" x14ac:dyDescent="0.2">
      <c r="F17060" s="4"/>
      <c r="G17060" s="4"/>
      <c r="H17060" s="4"/>
      <c r="I17060" s="4"/>
      <c r="J17060" s="4"/>
      <c r="K17060" s="4"/>
      <c r="L17060" s="4"/>
      <c r="M17060" s="4"/>
    </row>
    <row r="17061" spans="6:13" x14ac:dyDescent="0.2">
      <c r="F17061" s="4"/>
      <c r="G17061" s="4"/>
      <c r="H17061" s="4"/>
      <c r="I17061" s="4"/>
      <c r="J17061" s="4"/>
      <c r="K17061" s="4"/>
      <c r="L17061" s="4"/>
      <c r="M17061" s="4"/>
    </row>
    <row r="17062" spans="6:13" x14ac:dyDescent="0.2">
      <c r="F17062" s="4"/>
      <c r="G17062" s="4"/>
      <c r="H17062" s="4"/>
      <c r="I17062" s="4"/>
      <c r="J17062" s="4"/>
      <c r="K17062" s="4"/>
      <c r="L17062" s="4"/>
      <c r="M17062" s="4"/>
    </row>
    <row r="17063" spans="6:13" x14ac:dyDescent="0.2">
      <c r="F17063" s="4"/>
      <c r="G17063" s="4"/>
      <c r="H17063" s="4"/>
      <c r="I17063" s="4"/>
      <c r="J17063" s="4"/>
      <c r="K17063" s="4"/>
      <c r="L17063" s="4"/>
      <c r="M17063" s="4"/>
    </row>
    <row r="17064" spans="6:13" x14ac:dyDescent="0.2">
      <c r="F17064" s="4"/>
      <c r="G17064" s="4"/>
      <c r="H17064" s="4"/>
      <c r="I17064" s="4"/>
      <c r="J17064" s="4"/>
      <c r="K17064" s="4"/>
      <c r="L17064" s="4"/>
      <c r="M17064" s="4"/>
    </row>
    <row r="17065" spans="6:13" x14ac:dyDescent="0.2">
      <c r="F17065" s="4"/>
      <c r="G17065" s="4"/>
      <c r="H17065" s="4"/>
      <c r="I17065" s="4"/>
      <c r="J17065" s="4"/>
      <c r="K17065" s="4"/>
      <c r="L17065" s="4"/>
      <c r="M17065" s="4"/>
    </row>
    <row r="17066" spans="6:13" x14ac:dyDescent="0.2">
      <c r="F17066" s="4"/>
      <c r="G17066" s="4"/>
      <c r="H17066" s="4"/>
      <c r="I17066" s="4"/>
      <c r="J17066" s="4"/>
      <c r="K17066" s="4"/>
      <c r="L17066" s="4"/>
      <c r="M17066" s="4"/>
    </row>
    <row r="17067" spans="6:13" x14ac:dyDescent="0.2">
      <c r="F17067" s="4"/>
      <c r="G17067" s="4"/>
      <c r="H17067" s="4"/>
      <c r="I17067" s="4"/>
      <c r="J17067" s="4"/>
      <c r="K17067" s="4"/>
      <c r="L17067" s="4"/>
      <c r="M17067" s="4"/>
    </row>
    <row r="17068" spans="6:13" x14ac:dyDescent="0.2">
      <c r="F17068" s="4"/>
      <c r="G17068" s="4"/>
      <c r="H17068" s="4"/>
      <c r="I17068" s="4"/>
      <c r="J17068" s="4"/>
      <c r="K17068" s="4"/>
      <c r="L17068" s="4"/>
      <c r="M17068" s="4"/>
    </row>
    <row r="17069" spans="6:13" x14ac:dyDescent="0.2">
      <c r="F17069" s="4"/>
      <c r="G17069" s="4"/>
      <c r="H17069" s="4"/>
      <c r="I17069" s="4"/>
      <c r="J17069" s="4"/>
      <c r="K17069" s="4"/>
      <c r="L17069" s="4"/>
      <c r="M17069" s="4"/>
    </row>
    <row r="17070" spans="6:13" x14ac:dyDescent="0.2">
      <c r="F17070" s="4"/>
      <c r="G17070" s="4"/>
      <c r="H17070" s="4"/>
      <c r="I17070" s="4"/>
      <c r="J17070" s="4"/>
      <c r="K17070" s="4"/>
      <c r="L17070" s="4"/>
      <c r="M17070" s="4"/>
    </row>
    <row r="17071" spans="6:13" x14ac:dyDescent="0.2">
      <c r="F17071" s="4"/>
      <c r="G17071" s="4"/>
      <c r="H17071" s="4"/>
      <c r="I17071" s="4"/>
      <c r="J17071" s="4"/>
      <c r="K17071" s="4"/>
      <c r="L17071" s="4"/>
      <c r="M17071" s="4"/>
    </row>
    <row r="17072" spans="6:13" x14ac:dyDescent="0.2">
      <c r="F17072" s="4"/>
      <c r="G17072" s="4"/>
      <c r="H17072" s="4"/>
      <c r="I17072" s="4"/>
      <c r="J17072" s="4"/>
      <c r="K17072" s="4"/>
      <c r="L17072" s="4"/>
      <c r="M17072" s="4"/>
    </row>
    <row r="17073" spans="6:13" x14ac:dyDescent="0.2">
      <c r="F17073" s="4"/>
      <c r="G17073" s="4"/>
      <c r="H17073" s="4"/>
      <c r="I17073" s="4"/>
      <c r="J17073" s="4"/>
      <c r="K17073" s="4"/>
      <c r="L17073" s="4"/>
      <c r="M17073" s="4"/>
    </row>
    <row r="17074" spans="6:13" x14ac:dyDescent="0.2">
      <c r="F17074" s="4"/>
      <c r="G17074" s="4"/>
      <c r="H17074" s="4"/>
      <c r="I17074" s="4"/>
      <c r="J17074" s="4"/>
      <c r="K17074" s="4"/>
      <c r="L17074" s="4"/>
      <c r="M17074" s="4"/>
    </row>
    <row r="17075" spans="6:13" x14ac:dyDescent="0.2">
      <c r="F17075" s="4"/>
      <c r="G17075" s="4"/>
      <c r="H17075" s="4"/>
      <c r="I17075" s="4"/>
      <c r="J17075" s="4"/>
      <c r="K17075" s="4"/>
      <c r="L17075" s="4"/>
      <c r="M17075" s="4"/>
    </row>
    <row r="17076" spans="6:13" x14ac:dyDescent="0.2">
      <c r="F17076" s="4"/>
      <c r="G17076" s="4"/>
      <c r="H17076" s="4"/>
      <c r="I17076" s="4"/>
      <c r="J17076" s="4"/>
      <c r="K17076" s="4"/>
      <c r="L17076" s="4"/>
      <c r="M17076" s="4"/>
    </row>
    <row r="17077" spans="6:13" x14ac:dyDescent="0.2">
      <c r="F17077" s="4"/>
      <c r="G17077" s="4"/>
      <c r="H17077" s="4"/>
      <c r="I17077" s="4"/>
      <c r="J17077" s="4"/>
      <c r="K17077" s="4"/>
      <c r="L17077" s="4"/>
      <c r="M17077" s="4"/>
    </row>
    <row r="17078" spans="6:13" x14ac:dyDescent="0.2">
      <c r="F17078" s="4"/>
      <c r="G17078" s="4"/>
      <c r="H17078" s="4"/>
      <c r="I17078" s="4"/>
      <c r="J17078" s="4"/>
      <c r="K17078" s="4"/>
      <c r="L17078" s="4"/>
      <c r="M17078" s="4"/>
    </row>
    <row r="17079" spans="6:13" x14ac:dyDescent="0.2">
      <c r="F17079" s="4"/>
      <c r="G17079" s="4"/>
      <c r="H17079" s="4"/>
      <c r="I17079" s="4"/>
      <c r="J17079" s="4"/>
      <c r="K17079" s="4"/>
      <c r="L17079" s="4"/>
      <c r="M17079" s="4"/>
    </row>
    <row r="17080" spans="6:13" x14ac:dyDescent="0.2">
      <c r="F17080" s="4"/>
      <c r="G17080" s="4"/>
      <c r="H17080" s="4"/>
      <c r="I17080" s="4"/>
      <c r="J17080" s="4"/>
      <c r="K17080" s="4"/>
      <c r="L17080" s="4"/>
      <c r="M17080" s="4"/>
    </row>
    <row r="17081" spans="6:13" x14ac:dyDescent="0.2">
      <c r="F17081" s="4"/>
      <c r="G17081" s="4"/>
      <c r="H17081" s="4"/>
      <c r="I17081" s="4"/>
      <c r="J17081" s="4"/>
      <c r="K17081" s="4"/>
      <c r="L17081" s="4"/>
      <c r="M17081" s="4"/>
    </row>
    <row r="17082" spans="6:13" x14ac:dyDescent="0.2">
      <c r="F17082" s="4"/>
      <c r="G17082" s="4"/>
      <c r="H17082" s="4"/>
      <c r="I17082" s="4"/>
      <c r="J17082" s="4"/>
      <c r="K17082" s="4"/>
      <c r="L17082" s="4"/>
      <c r="M17082" s="4"/>
    </row>
    <row r="17083" spans="6:13" x14ac:dyDescent="0.2">
      <c r="F17083" s="4"/>
      <c r="G17083" s="4"/>
      <c r="H17083" s="4"/>
      <c r="I17083" s="4"/>
      <c r="J17083" s="4"/>
      <c r="K17083" s="4"/>
      <c r="L17083" s="4"/>
      <c r="M17083" s="4"/>
    </row>
    <row r="17084" spans="6:13" x14ac:dyDescent="0.2">
      <c r="F17084" s="4"/>
      <c r="G17084" s="4"/>
      <c r="H17084" s="4"/>
      <c r="I17084" s="4"/>
      <c r="J17084" s="4"/>
      <c r="K17084" s="4"/>
      <c r="L17084" s="4"/>
      <c r="M17084" s="4"/>
    </row>
    <row r="17085" spans="6:13" x14ac:dyDescent="0.2">
      <c r="F17085" s="4"/>
      <c r="G17085" s="4"/>
      <c r="H17085" s="4"/>
      <c r="I17085" s="4"/>
      <c r="J17085" s="4"/>
      <c r="K17085" s="4"/>
      <c r="L17085" s="4"/>
      <c r="M17085" s="4"/>
    </row>
    <row r="17086" spans="6:13" x14ac:dyDescent="0.2">
      <c r="F17086" s="4"/>
      <c r="G17086" s="4"/>
      <c r="H17086" s="4"/>
      <c r="I17086" s="4"/>
      <c r="J17086" s="4"/>
      <c r="K17086" s="4"/>
      <c r="L17086" s="4"/>
      <c r="M17086" s="4"/>
    </row>
    <row r="17087" spans="6:13" x14ac:dyDescent="0.2">
      <c r="F17087" s="4"/>
      <c r="G17087" s="4"/>
      <c r="H17087" s="4"/>
      <c r="I17087" s="4"/>
      <c r="J17087" s="4"/>
      <c r="K17087" s="4"/>
      <c r="L17087" s="4"/>
      <c r="M17087" s="4"/>
    </row>
    <row r="17088" spans="6:13" x14ac:dyDescent="0.2">
      <c r="F17088" s="4"/>
      <c r="G17088" s="4"/>
      <c r="H17088" s="4"/>
      <c r="I17088" s="4"/>
      <c r="J17088" s="4"/>
      <c r="K17088" s="4"/>
      <c r="L17088" s="4"/>
      <c r="M17088" s="4"/>
    </row>
    <row r="17089" spans="6:13" x14ac:dyDescent="0.2">
      <c r="F17089" s="4"/>
      <c r="G17089" s="4"/>
      <c r="H17089" s="4"/>
      <c r="I17089" s="4"/>
      <c r="J17089" s="4"/>
      <c r="K17089" s="4"/>
      <c r="L17089" s="4"/>
      <c r="M17089" s="4"/>
    </row>
    <row r="17090" spans="6:13" x14ac:dyDescent="0.2">
      <c r="F17090" s="4"/>
      <c r="G17090" s="4"/>
      <c r="H17090" s="4"/>
      <c r="I17090" s="4"/>
      <c r="J17090" s="4"/>
      <c r="K17090" s="4"/>
      <c r="L17090" s="4"/>
      <c r="M17090" s="4"/>
    </row>
    <row r="17091" spans="6:13" x14ac:dyDescent="0.2">
      <c r="F17091" s="4"/>
      <c r="G17091" s="4"/>
      <c r="H17091" s="4"/>
      <c r="I17091" s="4"/>
      <c r="J17091" s="4"/>
      <c r="K17091" s="4"/>
      <c r="L17091" s="4"/>
      <c r="M17091" s="4"/>
    </row>
    <row r="17092" spans="6:13" x14ac:dyDescent="0.2">
      <c r="F17092" s="4"/>
      <c r="G17092" s="4"/>
      <c r="H17092" s="4"/>
      <c r="I17092" s="4"/>
      <c r="J17092" s="4"/>
      <c r="K17092" s="4"/>
      <c r="L17092" s="4"/>
      <c r="M17092" s="4"/>
    </row>
    <row r="17093" spans="6:13" x14ac:dyDescent="0.2">
      <c r="F17093" s="4"/>
      <c r="G17093" s="4"/>
      <c r="H17093" s="4"/>
      <c r="I17093" s="4"/>
      <c r="J17093" s="4"/>
      <c r="K17093" s="4"/>
      <c r="L17093" s="4"/>
      <c r="M17093" s="4"/>
    </row>
    <row r="17094" spans="6:13" x14ac:dyDescent="0.2">
      <c r="F17094" s="4"/>
      <c r="G17094" s="4"/>
      <c r="H17094" s="4"/>
      <c r="I17094" s="4"/>
      <c r="J17094" s="4"/>
      <c r="K17094" s="4"/>
      <c r="L17094" s="4"/>
      <c r="M17094" s="4"/>
    </row>
    <row r="17095" spans="6:13" x14ac:dyDescent="0.2">
      <c r="F17095" s="4"/>
      <c r="G17095" s="4"/>
      <c r="H17095" s="4"/>
      <c r="I17095" s="4"/>
      <c r="J17095" s="4"/>
      <c r="K17095" s="4"/>
      <c r="L17095" s="4"/>
      <c r="M17095" s="4"/>
    </row>
    <row r="17096" spans="6:13" x14ac:dyDescent="0.2">
      <c r="F17096" s="4"/>
      <c r="G17096" s="4"/>
      <c r="H17096" s="4"/>
      <c r="I17096" s="4"/>
      <c r="J17096" s="4"/>
      <c r="K17096" s="4"/>
      <c r="L17096" s="4"/>
      <c r="M17096" s="4"/>
    </row>
    <row r="17097" spans="6:13" x14ac:dyDescent="0.2">
      <c r="F17097" s="4"/>
      <c r="G17097" s="4"/>
      <c r="H17097" s="4"/>
      <c r="I17097" s="4"/>
      <c r="J17097" s="4"/>
      <c r="K17097" s="4"/>
      <c r="L17097" s="4"/>
      <c r="M17097" s="4"/>
    </row>
    <row r="17098" spans="6:13" x14ac:dyDescent="0.2">
      <c r="F17098" s="4"/>
      <c r="G17098" s="4"/>
      <c r="H17098" s="4"/>
      <c r="I17098" s="4"/>
      <c r="J17098" s="4"/>
      <c r="K17098" s="4"/>
      <c r="L17098" s="4"/>
      <c r="M17098" s="4"/>
    </row>
    <row r="17099" spans="6:13" x14ac:dyDescent="0.2">
      <c r="F17099" s="4"/>
      <c r="G17099" s="4"/>
      <c r="H17099" s="4"/>
      <c r="I17099" s="4"/>
      <c r="J17099" s="4"/>
      <c r="K17099" s="4"/>
      <c r="L17099" s="4"/>
      <c r="M17099" s="4"/>
    </row>
    <row r="17100" spans="6:13" x14ac:dyDescent="0.2">
      <c r="F17100" s="4"/>
      <c r="G17100" s="4"/>
      <c r="H17100" s="4"/>
      <c r="I17100" s="4"/>
      <c r="J17100" s="4"/>
      <c r="K17100" s="4"/>
      <c r="L17100" s="4"/>
      <c r="M17100" s="4"/>
    </row>
    <row r="17101" spans="6:13" x14ac:dyDescent="0.2">
      <c r="F17101" s="4"/>
      <c r="G17101" s="4"/>
      <c r="H17101" s="4"/>
      <c r="I17101" s="4"/>
      <c r="J17101" s="4"/>
      <c r="K17101" s="4"/>
      <c r="L17101" s="4"/>
      <c r="M17101" s="4"/>
    </row>
    <row r="17102" spans="6:13" x14ac:dyDescent="0.2">
      <c r="F17102" s="4"/>
      <c r="G17102" s="4"/>
      <c r="H17102" s="4"/>
      <c r="I17102" s="4"/>
      <c r="J17102" s="4"/>
      <c r="K17102" s="4"/>
      <c r="L17102" s="4"/>
      <c r="M17102" s="4"/>
    </row>
    <row r="17103" spans="6:13" x14ac:dyDescent="0.2">
      <c r="F17103" s="4"/>
      <c r="G17103" s="4"/>
      <c r="H17103" s="4"/>
      <c r="I17103" s="4"/>
      <c r="J17103" s="4"/>
      <c r="K17103" s="4"/>
      <c r="L17103" s="4"/>
      <c r="M17103" s="4"/>
    </row>
    <row r="17104" spans="6:13" x14ac:dyDescent="0.2">
      <c r="F17104" s="4"/>
      <c r="G17104" s="4"/>
      <c r="H17104" s="4"/>
      <c r="I17104" s="4"/>
      <c r="J17104" s="4"/>
      <c r="K17104" s="4"/>
      <c r="L17104" s="4"/>
      <c r="M17104" s="4"/>
    </row>
    <row r="17105" spans="6:13" x14ac:dyDescent="0.2">
      <c r="F17105" s="4"/>
      <c r="G17105" s="4"/>
      <c r="H17105" s="4"/>
      <c r="I17105" s="4"/>
      <c r="J17105" s="4"/>
      <c r="K17105" s="4"/>
      <c r="L17105" s="4"/>
      <c r="M17105" s="4"/>
    </row>
    <row r="17106" spans="6:13" x14ac:dyDescent="0.2">
      <c r="F17106" s="4"/>
      <c r="G17106" s="4"/>
      <c r="H17106" s="4"/>
      <c r="I17106" s="4"/>
      <c r="J17106" s="4"/>
      <c r="K17106" s="4"/>
      <c r="L17106" s="4"/>
      <c r="M17106" s="4"/>
    </row>
    <row r="17107" spans="6:13" x14ac:dyDescent="0.2">
      <c r="F17107" s="4"/>
      <c r="G17107" s="4"/>
      <c r="H17107" s="4"/>
      <c r="I17107" s="4"/>
      <c r="J17107" s="4"/>
      <c r="K17107" s="4"/>
      <c r="L17107" s="4"/>
      <c r="M17107" s="4"/>
    </row>
    <row r="17108" spans="6:13" x14ac:dyDescent="0.2">
      <c r="F17108" s="4"/>
      <c r="G17108" s="4"/>
      <c r="H17108" s="4"/>
      <c r="I17108" s="4"/>
      <c r="J17108" s="4"/>
      <c r="K17108" s="4"/>
      <c r="L17108" s="4"/>
      <c r="M17108" s="4"/>
    </row>
    <row r="17109" spans="6:13" x14ac:dyDescent="0.2">
      <c r="F17109" s="4"/>
      <c r="G17109" s="4"/>
      <c r="H17109" s="4"/>
      <c r="I17109" s="4"/>
      <c r="J17109" s="4"/>
      <c r="K17109" s="4"/>
      <c r="L17109" s="4"/>
      <c r="M17109" s="4"/>
    </row>
    <row r="17110" spans="6:13" x14ac:dyDescent="0.2">
      <c r="F17110" s="4"/>
      <c r="G17110" s="4"/>
      <c r="H17110" s="4"/>
      <c r="I17110" s="4"/>
      <c r="J17110" s="4"/>
      <c r="K17110" s="4"/>
      <c r="L17110" s="4"/>
      <c r="M17110" s="4"/>
    </row>
    <row r="17111" spans="6:13" x14ac:dyDescent="0.2">
      <c r="F17111" s="4"/>
      <c r="G17111" s="4"/>
      <c r="H17111" s="4"/>
      <c r="I17111" s="4"/>
      <c r="J17111" s="4"/>
      <c r="K17111" s="4"/>
      <c r="L17111" s="4"/>
      <c r="M17111" s="4"/>
    </row>
    <row r="17112" spans="6:13" x14ac:dyDescent="0.2">
      <c r="F17112" s="4"/>
      <c r="G17112" s="4"/>
      <c r="H17112" s="4"/>
      <c r="I17112" s="4"/>
      <c r="J17112" s="4"/>
      <c r="K17112" s="4"/>
      <c r="L17112" s="4"/>
      <c r="M17112" s="4"/>
    </row>
    <row r="17113" spans="6:13" x14ac:dyDescent="0.2">
      <c r="F17113" s="4"/>
      <c r="G17113" s="4"/>
      <c r="H17113" s="4"/>
      <c r="I17113" s="4"/>
      <c r="J17113" s="4"/>
      <c r="K17113" s="4"/>
      <c r="L17113" s="4"/>
      <c r="M17113" s="4"/>
    </row>
    <row r="17114" spans="6:13" x14ac:dyDescent="0.2">
      <c r="F17114" s="4"/>
      <c r="G17114" s="4"/>
      <c r="H17114" s="4"/>
      <c r="I17114" s="4"/>
      <c r="J17114" s="4"/>
      <c r="K17114" s="4"/>
      <c r="L17114" s="4"/>
      <c r="M17114" s="4"/>
    </row>
    <row r="17115" spans="6:13" x14ac:dyDescent="0.2">
      <c r="F17115" s="4"/>
      <c r="G17115" s="4"/>
      <c r="H17115" s="4"/>
      <c r="I17115" s="4"/>
      <c r="J17115" s="4"/>
      <c r="K17115" s="4"/>
      <c r="L17115" s="4"/>
      <c r="M17115" s="4"/>
    </row>
    <row r="17116" spans="6:13" x14ac:dyDescent="0.2">
      <c r="F17116" s="4"/>
      <c r="G17116" s="4"/>
      <c r="H17116" s="4"/>
      <c r="I17116" s="4"/>
      <c r="J17116" s="4"/>
      <c r="K17116" s="4"/>
      <c r="L17116" s="4"/>
      <c r="M17116" s="4"/>
    </row>
    <row r="17117" spans="6:13" x14ac:dyDescent="0.2">
      <c r="F17117" s="4"/>
      <c r="G17117" s="4"/>
      <c r="H17117" s="4"/>
      <c r="I17117" s="4"/>
      <c r="J17117" s="4"/>
      <c r="K17117" s="4"/>
      <c r="L17117" s="4"/>
      <c r="M17117" s="4"/>
    </row>
    <row r="17118" spans="6:13" x14ac:dyDescent="0.2">
      <c r="F17118" s="4"/>
      <c r="G17118" s="4"/>
      <c r="H17118" s="4"/>
      <c r="I17118" s="4"/>
      <c r="J17118" s="4"/>
      <c r="K17118" s="4"/>
      <c r="L17118" s="4"/>
      <c r="M17118" s="4"/>
    </row>
    <row r="17119" spans="6:13" x14ac:dyDescent="0.2">
      <c r="F17119" s="4"/>
      <c r="G17119" s="4"/>
      <c r="H17119" s="4"/>
      <c r="I17119" s="4"/>
      <c r="J17119" s="4"/>
      <c r="K17119" s="4"/>
      <c r="L17119" s="4"/>
      <c r="M17119" s="4"/>
    </row>
    <row r="17120" spans="6:13" x14ac:dyDescent="0.2">
      <c r="F17120" s="4"/>
      <c r="G17120" s="4"/>
      <c r="H17120" s="4"/>
      <c r="I17120" s="4"/>
      <c r="J17120" s="4"/>
      <c r="K17120" s="4"/>
      <c r="L17120" s="4"/>
      <c r="M17120" s="4"/>
    </row>
    <row r="17121" spans="6:13" x14ac:dyDescent="0.2">
      <c r="F17121" s="4"/>
      <c r="G17121" s="4"/>
      <c r="H17121" s="4"/>
      <c r="I17121" s="4"/>
      <c r="J17121" s="4"/>
      <c r="K17121" s="4"/>
      <c r="L17121" s="4"/>
      <c r="M17121" s="4"/>
    </row>
    <row r="17122" spans="6:13" x14ac:dyDescent="0.2">
      <c r="F17122" s="4"/>
      <c r="G17122" s="4"/>
      <c r="H17122" s="4"/>
      <c r="I17122" s="4"/>
      <c r="J17122" s="4"/>
      <c r="K17122" s="4"/>
      <c r="L17122" s="4"/>
      <c r="M17122" s="4"/>
    </row>
    <row r="17123" spans="6:13" x14ac:dyDescent="0.2">
      <c r="F17123" s="4"/>
      <c r="G17123" s="4"/>
      <c r="H17123" s="4"/>
      <c r="I17123" s="4"/>
      <c r="J17123" s="4"/>
      <c r="K17123" s="4"/>
      <c r="L17123" s="4"/>
      <c r="M17123" s="4"/>
    </row>
    <row r="17124" spans="6:13" x14ac:dyDescent="0.2">
      <c r="F17124" s="4"/>
      <c r="G17124" s="4"/>
      <c r="H17124" s="4"/>
      <c r="I17124" s="4"/>
      <c r="J17124" s="4"/>
      <c r="K17124" s="4"/>
      <c r="L17124" s="4"/>
      <c r="M17124" s="4"/>
    </row>
    <row r="17125" spans="6:13" x14ac:dyDescent="0.2">
      <c r="F17125" s="4"/>
      <c r="G17125" s="4"/>
      <c r="H17125" s="4"/>
      <c r="I17125" s="4"/>
      <c r="J17125" s="4"/>
      <c r="K17125" s="4"/>
      <c r="L17125" s="4"/>
      <c r="M17125" s="4"/>
    </row>
    <row r="17126" spans="6:13" x14ac:dyDescent="0.2">
      <c r="F17126" s="4"/>
      <c r="G17126" s="4"/>
      <c r="H17126" s="4"/>
      <c r="I17126" s="4"/>
      <c r="J17126" s="4"/>
      <c r="K17126" s="4"/>
      <c r="L17126" s="4"/>
      <c r="M17126" s="4"/>
    </row>
    <row r="17127" spans="6:13" x14ac:dyDescent="0.2">
      <c r="F17127" s="4"/>
      <c r="G17127" s="4"/>
      <c r="H17127" s="4"/>
      <c r="I17127" s="4"/>
      <c r="J17127" s="4"/>
      <c r="K17127" s="4"/>
      <c r="L17127" s="4"/>
      <c r="M17127" s="4"/>
    </row>
    <row r="17128" spans="6:13" x14ac:dyDescent="0.2">
      <c r="F17128" s="4"/>
      <c r="G17128" s="4"/>
      <c r="H17128" s="4"/>
      <c r="I17128" s="4"/>
      <c r="J17128" s="4"/>
      <c r="K17128" s="4"/>
      <c r="L17128" s="4"/>
      <c r="M17128" s="4"/>
    </row>
    <row r="17129" spans="6:13" x14ac:dyDescent="0.2">
      <c r="F17129" s="4"/>
      <c r="G17129" s="4"/>
      <c r="H17129" s="4"/>
      <c r="I17129" s="4"/>
      <c r="J17129" s="4"/>
      <c r="K17129" s="4"/>
      <c r="L17129" s="4"/>
      <c r="M17129" s="4"/>
    </row>
    <row r="17130" spans="6:13" x14ac:dyDescent="0.2">
      <c r="F17130" s="4"/>
      <c r="G17130" s="4"/>
      <c r="H17130" s="4"/>
      <c r="I17130" s="4"/>
      <c r="J17130" s="4"/>
      <c r="K17130" s="4"/>
      <c r="L17130" s="4"/>
      <c r="M17130" s="4"/>
    </row>
    <row r="17131" spans="6:13" x14ac:dyDescent="0.2">
      <c r="F17131" s="4"/>
      <c r="G17131" s="4"/>
      <c r="H17131" s="4"/>
      <c r="I17131" s="4"/>
      <c r="J17131" s="4"/>
      <c r="K17131" s="4"/>
      <c r="L17131" s="4"/>
      <c r="M17131" s="4"/>
    </row>
    <row r="17132" spans="6:13" x14ac:dyDescent="0.2">
      <c r="F17132" s="4"/>
      <c r="G17132" s="4"/>
      <c r="H17132" s="4"/>
      <c r="I17132" s="4"/>
      <c r="J17132" s="4"/>
      <c r="K17132" s="4"/>
      <c r="L17132" s="4"/>
      <c r="M17132" s="4"/>
    </row>
    <row r="17133" spans="6:13" x14ac:dyDescent="0.2">
      <c r="F17133" s="4"/>
      <c r="G17133" s="4"/>
      <c r="H17133" s="4"/>
      <c r="I17133" s="4"/>
      <c r="J17133" s="4"/>
      <c r="K17133" s="4"/>
      <c r="L17133" s="4"/>
      <c r="M17133" s="4"/>
    </row>
    <row r="17134" spans="6:13" x14ac:dyDescent="0.2">
      <c r="F17134" s="4"/>
      <c r="G17134" s="4"/>
      <c r="H17134" s="4"/>
      <c r="I17134" s="4"/>
      <c r="J17134" s="4"/>
      <c r="K17134" s="4"/>
      <c r="L17134" s="4"/>
      <c r="M17134" s="4"/>
    </row>
    <row r="17135" spans="6:13" x14ac:dyDescent="0.2">
      <c r="F17135" s="4"/>
      <c r="G17135" s="4"/>
      <c r="H17135" s="4"/>
      <c r="I17135" s="4"/>
      <c r="J17135" s="4"/>
      <c r="K17135" s="4"/>
      <c r="L17135" s="4"/>
      <c r="M17135" s="4"/>
    </row>
    <row r="17136" spans="6:13" x14ac:dyDescent="0.2">
      <c r="F17136" s="4"/>
      <c r="G17136" s="4"/>
      <c r="H17136" s="4"/>
      <c r="I17136" s="4"/>
      <c r="J17136" s="4"/>
      <c r="K17136" s="4"/>
      <c r="L17136" s="4"/>
      <c r="M17136" s="4"/>
    </row>
    <row r="17137" spans="6:13" x14ac:dyDescent="0.2">
      <c r="F17137" s="4"/>
      <c r="G17137" s="4"/>
      <c r="H17137" s="4"/>
      <c r="I17137" s="4"/>
      <c r="J17137" s="4"/>
      <c r="K17137" s="4"/>
      <c r="L17137" s="4"/>
      <c r="M17137" s="4"/>
    </row>
    <row r="17138" spans="6:13" x14ac:dyDescent="0.2">
      <c r="F17138" s="4"/>
      <c r="G17138" s="4"/>
      <c r="H17138" s="4"/>
      <c r="I17138" s="4"/>
      <c r="J17138" s="4"/>
      <c r="K17138" s="4"/>
      <c r="L17138" s="4"/>
      <c r="M17138" s="4"/>
    </row>
    <row r="17139" spans="6:13" x14ac:dyDescent="0.2">
      <c r="F17139" s="4"/>
      <c r="G17139" s="4"/>
      <c r="H17139" s="4"/>
      <c r="I17139" s="4"/>
      <c r="J17139" s="4"/>
      <c r="K17139" s="4"/>
      <c r="L17139" s="4"/>
      <c r="M17139" s="4"/>
    </row>
    <row r="17140" spans="6:13" x14ac:dyDescent="0.2">
      <c r="F17140" s="4"/>
      <c r="G17140" s="4"/>
      <c r="H17140" s="4"/>
      <c r="I17140" s="4"/>
      <c r="J17140" s="4"/>
      <c r="K17140" s="4"/>
      <c r="L17140" s="4"/>
      <c r="M17140" s="4"/>
    </row>
    <row r="17141" spans="6:13" x14ac:dyDescent="0.2">
      <c r="F17141" s="4"/>
      <c r="G17141" s="4"/>
      <c r="H17141" s="4"/>
      <c r="I17141" s="4"/>
      <c r="J17141" s="4"/>
      <c r="K17141" s="4"/>
      <c r="L17141" s="4"/>
      <c r="M17141" s="4"/>
    </row>
    <row r="17142" spans="6:13" x14ac:dyDescent="0.2">
      <c r="F17142" s="4"/>
      <c r="G17142" s="4"/>
      <c r="H17142" s="4"/>
      <c r="I17142" s="4"/>
      <c r="J17142" s="4"/>
      <c r="K17142" s="4"/>
      <c r="L17142" s="4"/>
      <c r="M17142" s="4"/>
    </row>
    <row r="17143" spans="6:13" x14ac:dyDescent="0.2">
      <c r="F17143" s="4"/>
      <c r="G17143" s="4"/>
      <c r="H17143" s="4"/>
      <c r="I17143" s="4"/>
      <c r="J17143" s="4"/>
      <c r="K17143" s="4"/>
      <c r="L17143" s="4"/>
      <c r="M17143" s="4"/>
    </row>
    <row r="17144" spans="6:13" x14ac:dyDescent="0.2">
      <c r="F17144" s="4"/>
      <c r="G17144" s="4"/>
      <c r="H17144" s="4"/>
      <c r="I17144" s="4"/>
      <c r="J17144" s="4"/>
      <c r="K17144" s="4"/>
      <c r="L17144" s="4"/>
      <c r="M17144" s="4"/>
    </row>
    <row r="17145" spans="6:13" x14ac:dyDescent="0.2">
      <c r="F17145" s="4"/>
      <c r="G17145" s="4"/>
      <c r="H17145" s="4"/>
      <c r="I17145" s="4"/>
      <c r="J17145" s="4"/>
      <c r="K17145" s="4"/>
      <c r="L17145" s="4"/>
      <c r="M17145" s="4"/>
    </row>
    <row r="17146" spans="6:13" x14ac:dyDescent="0.2">
      <c r="F17146" s="4"/>
      <c r="G17146" s="4"/>
      <c r="H17146" s="4"/>
      <c r="I17146" s="4"/>
      <c r="J17146" s="4"/>
      <c r="K17146" s="4"/>
      <c r="L17146" s="4"/>
      <c r="M17146" s="4"/>
    </row>
    <row r="17147" spans="6:13" x14ac:dyDescent="0.2">
      <c r="F17147" s="4"/>
      <c r="G17147" s="4"/>
      <c r="H17147" s="4"/>
      <c r="I17147" s="4"/>
      <c r="J17147" s="4"/>
      <c r="K17147" s="4"/>
      <c r="L17147" s="4"/>
      <c r="M17147" s="4"/>
    </row>
    <row r="17148" spans="6:13" x14ac:dyDescent="0.2">
      <c r="F17148" s="4"/>
      <c r="G17148" s="4"/>
      <c r="H17148" s="4"/>
      <c r="I17148" s="4"/>
      <c r="J17148" s="4"/>
      <c r="K17148" s="4"/>
      <c r="L17148" s="4"/>
      <c r="M17148" s="4"/>
    </row>
    <row r="17149" spans="6:13" x14ac:dyDescent="0.2">
      <c r="F17149" s="4"/>
      <c r="G17149" s="4"/>
      <c r="H17149" s="4"/>
      <c r="I17149" s="4"/>
      <c r="J17149" s="4"/>
      <c r="K17149" s="4"/>
      <c r="L17149" s="4"/>
      <c r="M17149" s="4"/>
    </row>
    <row r="17150" spans="6:13" x14ac:dyDescent="0.2">
      <c r="F17150" s="4"/>
      <c r="G17150" s="4"/>
      <c r="H17150" s="4"/>
      <c r="I17150" s="4"/>
      <c r="J17150" s="4"/>
      <c r="K17150" s="4"/>
      <c r="L17150" s="4"/>
      <c r="M17150" s="4"/>
    </row>
    <row r="17151" spans="6:13" x14ac:dyDescent="0.2">
      <c r="F17151" s="4"/>
      <c r="G17151" s="4"/>
      <c r="H17151" s="4"/>
      <c r="I17151" s="4"/>
      <c r="J17151" s="4"/>
      <c r="K17151" s="4"/>
      <c r="L17151" s="4"/>
      <c r="M17151" s="4"/>
    </row>
    <row r="17152" spans="6:13" x14ac:dyDescent="0.2">
      <c r="F17152" s="4"/>
      <c r="G17152" s="4"/>
      <c r="H17152" s="4"/>
      <c r="I17152" s="4"/>
      <c r="J17152" s="4"/>
      <c r="K17152" s="4"/>
      <c r="L17152" s="4"/>
      <c r="M17152" s="4"/>
    </row>
    <row r="17153" spans="6:13" x14ac:dyDescent="0.2">
      <c r="F17153" s="4"/>
      <c r="G17153" s="4"/>
      <c r="H17153" s="4"/>
      <c r="I17153" s="4"/>
      <c r="J17153" s="4"/>
      <c r="K17153" s="4"/>
      <c r="L17153" s="4"/>
      <c r="M17153" s="4"/>
    </row>
    <row r="17154" spans="6:13" x14ac:dyDescent="0.2">
      <c r="F17154" s="4"/>
      <c r="G17154" s="4"/>
      <c r="H17154" s="4"/>
      <c r="I17154" s="4"/>
      <c r="J17154" s="4"/>
      <c r="K17154" s="4"/>
      <c r="L17154" s="4"/>
      <c r="M17154" s="4"/>
    </row>
    <row r="17155" spans="6:13" x14ac:dyDescent="0.2">
      <c r="F17155" s="4"/>
      <c r="G17155" s="4"/>
      <c r="H17155" s="4"/>
      <c r="I17155" s="4"/>
      <c r="J17155" s="4"/>
      <c r="K17155" s="4"/>
      <c r="L17155" s="4"/>
      <c r="M17155" s="4"/>
    </row>
    <row r="17156" spans="6:13" x14ac:dyDescent="0.2">
      <c r="F17156" s="4"/>
      <c r="G17156" s="4"/>
      <c r="H17156" s="4"/>
      <c r="I17156" s="4"/>
      <c r="J17156" s="4"/>
      <c r="K17156" s="4"/>
      <c r="L17156" s="4"/>
      <c r="M17156" s="4"/>
    </row>
    <row r="17157" spans="6:13" x14ac:dyDescent="0.2">
      <c r="F17157" s="4"/>
      <c r="G17157" s="4"/>
      <c r="H17157" s="4"/>
      <c r="I17157" s="4"/>
      <c r="J17157" s="4"/>
      <c r="K17157" s="4"/>
      <c r="L17157" s="4"/>
      <c r="M17157" s="4"/>
    </row>
    <row r="17158" spans="6:13" x14ac:dyDescent="0.2">
      <c r="F17158" s="4"/>
      <c r="G17158" s="4"/>
      <c r="H17158" s="4"/>
      <c r="I17158" s="4"/>
      <c r="J17158" s="4"/>
      <c r="K17158" s="4"/>
      <c r="L17158" s="4"/>
      <c r="M17158" s="4"/>
    </row>
    <row r="17159" spans="6:13" x14ac:dyDescent="0.2">
      <c r="F17159" s="4"/>
      <c r="G17159" s="4"/>
      <c r="H17159" s="4"/>
      <c r="I17159" s="4"/>
      <c r="J17159" s="4"/>
      <c r="K17159" s="4"/>
      <c r="L17159" s="4"/>
      <c r="M17159" s="4"/>
    </row>
    <row r="17160" spans="6:13" x14ac:dyDescent="0.2">
      <c r="F17160" s="4"/>
      <c r="G17160" s="4"/>
      <c r="H17160" s="4"/>
      <c r="I17160" s="4"/>
      <c r="J17160" s="4"/>
      <c r="K17160" s="4"/>
      <c r="L17160" s="4"/>
      <c r="M17160" s="4"/>
    </row>
    <row r="17161" spans="6:13" x14ac:dyDescent="0.2">
      <c r="F17161" s="4"/>
      <c r="G17161" s="4"/>
      <c r="H17161" s="4"/>
      <c r="I17161" s="4"/>
      <c r="J17161" s="4"/>
      <c r="K17161" s="4"/>
      <c r="L17161" s="4"/>
      <c r="M17161" s="4"/>
    </row>
    <row r="17162" spans="6:13" x14ac:dyDescent="0.2">
      <c r="F17162" s="4"/>
      <c r="G17162" s="4"/>
      <c r="H17162" s="4"/>
      <c r="I17162" s="4"/>
      <c r="J17162" s="4"/>
      <c r="K17162" s="4"/>
      <c r="L17162" s="4"/>
      <c r="M17162" s="4"/>
    </row>
    <row r="17163" spans="6:13" x14ac:dyDescent="0.2">
      <c r="F17163" s="4"/>
      <c r="G17163" s="4"/>
      <c r="H17163" s="4"/>
      <c r="I17163" s="4"/>
      <c r="J17163" s="4"/>
      <c r="K17163" s="4"/>
      <c r="L17163" s="4"/>
      <c r="M17163" s="4"/>
    </row>
    <row r="17164" spans="6:13" x14ac:dyDescent="0.2">
      <c r="F17164" s="4"/>
      <c r="G17164" s="4"/>
      <c r="H17164" s="4"/>
      <c r="I17164" s="4"/>
      <c r="J17164" s="4"/>
      <c r="K17164" s="4"/>
      <c r="L17164" s="4"/>
      <c r="M17164" s="4"/>
    </row>
    <row r="17165" spans="6:13" x14ac:dyDescent="0.2">
      <c r="F17165" s="4"/>
      <c r="G17165" s="4"/>
      <c r="H17165" s="4"/>
      <c r="I17165" s="4"/>
      <c r="J17165" s="4"/>
      <c r="K17165" s="4"/>
      <c r="L17165" s="4"/>
      <c r="M17165" s="4"/>
    </row>
    <row r="17166" spans="6:13" x14ac:dyDescent="0.2">
      <c r="F17166" s="4"/>
      <c r="G17166" s="4"/>
      <c r="H17166" s="4"/>
      <c r="I17166" s="4"/>
      <c r="J17166" s="4"/>
      <c r="K17166" s="4"/>
      <c r="L17166" s="4"/>
      <c r="M17166" s="4"/>
    </row>
    <row r="17167" spans="6:13" x14ac:dyDescent="0.2">
      <c r="F17167" s="4"/>
      <c r="G17167" s="4"/>
      <c r="H17167" s="4"/>
      <c r="I17167" s="4"/>
      <c r="J17167" s="4"/>
      <c r="K17167" s="4"/>
      <c r="L17167" s="4"/>
      <c r="M17167" s="4"/>
    </row>
    <row r="17168" spans="6:13" x14ac:dyDescent="0.2">
      <c r="F17168" s="4"/>
      <c r="G17168" s="4"/>
      <c r="H17168" s="4"/>
      <c r="I17168" s="4"/>
      <c r="J17168" s="4"/>
      <c r="K17168" s="4"/>
      <c r="L17168" s="4"/>
      <c r="M17168" s="4"/>
    </row>
    <row r="17169" spans="6:13" x14ac:dyDescent="0.2">
      <c r="F17169" s="4"/>
      <c r="G17169" s="4"/>
      <c r="H17169" s="4"/>
      <c r="I17169" s="4"/>
      <c r="J17169" s="4"/>
      <c r="K17169" s="4"/>
      <c r="L17169" s="4"/>
      <c r="M17169" s="4"/>
    </row>
    <row r="17170" spans="6:13" x14ac:dyDescent="0.2">
      <c r="F17170" s="4"/>
      <c r="G17170" s="4"/>
      <c r="H17170" s="4"/>
      <c r="I17170" s="4"/>
      <c r="J17170" s="4"/>
      <c r="K17170" s="4"/>
      <c r="L17170" s="4"/>
      <c r="M17170" s="4"/>
    </row>
    <row r="17171" spans="6:13" x14ac:dyDescent="0.2">
      <c r="F17171" s="4"/>
      <c r="G17171" s="4"/>
      <c r="H17171" s="4"/>
      <c r="I17171" s="4"/>
      <c r="J17171" s="4"/>
      <c r="K17171" s="4"/>
      <c r="L17171" s="4"/>
      <c r="M17171" s="4"/>
    </row>
    <row r="17172" spans="6:13" x14ac:dyDescent="0.2">
      <c r="F17172" s="4"/>
      <c r="G17172" s="4"/>
      <c r="H17172" s="4"/>
      <c r="I17172" s="4"/>
      <c r="J17172" s="4"/>
      <c r="K17172" s="4"/>
      <c r="L17172" s="4"/>
      <c r="M17172" s="4"/>
    </row>
    <row r="17173" spans="6:13" x14ac:dyDescent="0.2">
      <c r="F17173" s="4"/>
      <c r="G17173" s="4"/>
      <c r="H17173" s="4"/>
      <c r="I17173" s="4"/>
      <c r="J17173" s="4"/>
      <c r="K17173" s="4"/>
      <c r="L17173" s="4"/>
      <c r="M17173" s="4"/>
    </row>
    <row r="17174" spans="6:13" x14ac:dyDescent="0.2">
      <c r="F17174" s="4"/>
      <c r="G17174" s="4"/>
      <c r="H17174" s="4"/>
      <c r="I17174" s="4"/>
      <c r="J17174" s="4"/>
      <c r="K17174" s="4"/>
      <c r="L17174" s="4"/>
      <c r="M17174" s="4"/>
    </row>
    <row r="17175" spans="6:13" x14ac:dyDescent="0.2">
      <c r="F17175" s="4"/>
      <c r="G17175" s="4"/>
      <c r="H17175" s="4"/>
      <c r="I17175" s="4"/>
      <c r="J17175" s="4"/>
      <c r="K17175" s="4"/>
      <c r="L17175" s="4"/>
      <c r="M17175" s="4"/>
    </row>
    <row r="17176" spans="6:13" x14ac:dyDescent="0.2">
      <c r="F17176" s="4"/>
      <c r="G17176" s="4"/>
      <c r="H17176" s="4"/>
      <c r="I17176" s="4"/>
      <c r="J17176" s="4"/>
      <c r="K17176" s="4"/>
      <c r="L17176" s="4"/>
      <c r="M17176" s="4"/>
    </row>
    <row r="17177" spans="6:13" x14ac:dyDescent="0.2">
      <c r="F17177" s="4"/>
      <c r="G17177" s="4"/>
      <c r="H17177" s="4"/>
      <c r="I17177" s="4"/>
      <c r="J17177" s="4"/>
      <c r="K17177" s="4"/>
      <c r="L17177" s="4"/>
      <c r="M17177" s="4"/>
    </row>
    <row r="17178" spans="6:13" x14ac:dyDescent="0.2">
      <c r="F17178" s="4"/>
      <c r="G17178" s="4"/>
      <c r="H17178" s="4"/>
      <c r="I17178" s="4"/>
      <c r="J17178" s="4"/>
      <c r="K17178" s="4"/>
      <c r="L17178" s="4"/>
      <c r="M17178" s="4"/>
    </row>
    <row r="17179" spans="6:13" x14ac:dyDescent="0.2">
      <c r="F17179" s="4"/>
      <c r="G17179" s="4"/>
      <c r="H17179" s="4"/>
      <c r="I17179" s="4"/>
      <c r="J17179" s="4"/>
      <c r="K17179" s="4"/>
      <c r="L17179" s="4"/>
      <c r="M17179" s="4"/>
    </row>
    <row r="17180" spans="6:13" x14ac:dyDescent="0.2">
      <c r="F17180" s="4"/>
      <c r="G17180" s="4"/>
      <c r="H17180" s="4"/>
      <c r="I17180" s="4"/>
      <c r="J17180" s="4"/>
      <c r="K17180" s="4"/>
      <c r="L17180" s="4"/>
      <c r="M17180" s="4"/>
    </row>
    <row r="17181" spans="6:13" x14ac:dyDescent="0.2">
      <c r="F17181" s="4"/>
      <c r="G17181" s="4"/>
      <c r="H17181" s="4"/>
      <c r="I17181" s="4"/>
      <c r="J17181" s="4"/>
      <c r="K17181" s="4"/>
      <c r="L17181" s="4"/>
      <c r="M17181" s="4"/>
    </row>
    <row r="17182" spans="6:13" x14ac:dyDescent="0.2">
      <c r="F17182" s="4"/>
      <c r="G17182" s="4"/>
      <c r="H17182" s="4"/>
      <c r="I17182" s="4"/>
      <c r="J17182" s="4"/>
      <c r="K17182" s="4"/>
      <c r="L17182" s="4"/>
      <c r="M17182" s="4"/>
    </row>
    <row r="17183" spans="6:13" x14ac:dyDescent="0.2">
      <c r="F17183" s="4"/>
      <c r="G17183" s="4"/>
      <c r="H17183" s="4"/>
      <c r="I17183" s="4"/>
      <c r="J17183" s="4"/>
      <c r="K17183" s="4"/>
      <c r="L17183" s="4"/>
      <c r="M17183" s="4"/>
    </row>
    <row r="17184" spans="6:13" x14ac:dyDescent="0.2">
      <c r="F17184" s="4"/>
      <c r="G17184" s="4"/>
      <c r="H17184" s="4"/>
      <c r="I17184" s="4"/>
      <c r="J17184" s="4"/>
      <c r="K17184" s="4"/>
      <c r="L17184" s="4"/>
      <c r="M17184" s="4"/>
    </row>
    <row r="17185" spans="6:13" x14ac:dyDescent="0.2">
      <c r="F17185" s="4"/>
      <c r="G17185" s="4"/>
      <c r="H17185" s="4"/>
      <c r="I17185" s="4"/>
      <c r="J17185" s="4"/>
      <c r="K17185" s="4"/>
      <c r="L17185" s="4"/>
      <c r="M17185" s="4"/>
    </row>
    <row r="17186" spans="6:13" x14ac:dyDescent="0.2">
      <c r="F17186" s="4"/>
      <c r="G17186" s="4"/>
      <c r="H17186" s="4"/>
      <c r="I17186" s="4"/>
      <c r="J17186" s="4"/>
      <c r="K17186" s="4"/>
      <c r="L17186" s="4"/>
      <c r="M17186" s="4"/>
    </row>
    <row r="17187" spans="6:13" x14ac:dyDescent="0.2">
      <c r="F17187" s="4"/>
      <c r="G17187" s="4"/>
      <c r="H17187" s="4"/>
      <c r="I17187" s="4"/>
      <c r="J17187" s="4"/>
      <c r="K17187" s="4"/>
      <c r="L17187" s="4"/>
      <c r="M17187" s="4"/>
    </row>
    <row r="17188" spans="6:13" x14ac:dyDescent="0.2">
      <c r="F17188" s="4"/>
      <c r="G17188" s="4"/>
      <c r="H17188" s="4"/>
      <c r="I17188" s="4"/>
      <c r="J17188" s="4"/>
      <c r="K17188" s="4"/>
      <c r="L17188" s="4"/>
      <c r="M17188" s="4"/>
    </row>
    <row r="17189" spans="6:13" x14ac:dyDescent="0.2">
      <c r="F17189" s="4"/>
      <c r="G17189" s="4"/>
      <c r="H17189" s="4"/>
      <c r="I17189" s="4"/>
      <c r="J17189" s="4"/>
      <c r="K17189" s="4"/>
      <c r="L17189" s="4"/>
      <c r="M17189" s="4"/>
    </row>
    <row r="17190" spans="6:13" x14ac:dyDescent="0.2">
      <c r="F17190" s="4"/>
      <c r="G17190" s="4"/>
      <c r="H17190" s="4"/>
      <c r="I17190" s="4"/>
      <c r="J17190" s="4"/>
      <c r="K17190" s="4"/>
      <c r="L17190" s="4"/>
      <c r="M17190" s="4"/>
    </row>
    <row r="17191" spans="6:13" x14ac:dyDescent="0.2">
      <c r="F17191" s="4"/>
      <c r="G17191" s="4"/>
      <c r="H17191" s="4"/>
      <c r="I17191" s="4"/>
      <c r="J17191" s="4"/>
      <c r="K17191" s="4"/>
      <c r="L17191" s="4"/>
      <c r="M17191" s="4"/>
    </row>
    <row r="17192" spans="6:13" x14ac:dyDescent="0.2">
      <c r="F17192" s="4"/>
      <c r="G17192" s="4"/>
      <c r="H17192" s="4"/>
      <c r="I17192" s="4"/>
      <c r="J17192" s="4"/>
      <c r="K17192" s="4"/>
      <c r="L17192" s="4"/>
      <c r="M17192" s="4"/>
    </row>
    <row r="17193" spans="6:13" x14ac:dyDescent="0.2">
      <c r="F17193" s="4"/>
      <c r="G17193" s="4"/>
      <c r="H17193" s="4"/>
      <c r="I17193" s="4"/>
      <c r="J17193" s="4"/>
      <c r="K17193" s="4"/>
      <c r="L17193" s="4"/>
      <c r="M17193" s="4"/>
    </row>
    <row r="17194" spans="6:13" x14ac:dyDescent="0.2">
      <c r="F17194" s="4"/>
      <c r="G17194" s="4"/>
      <c r="H17194" s="4"/>
      <c r="I17194" s="4"/>
      <c r="J17194" s="4"/>
      <c r="K17194" s="4"/>
      <c r="L17194" s="4"/>
      <c r="M17194" s="4"/>
    </row>
    <row r="17195" spans="6:13" x14ac:dyDescent="0.2">
      <c r="F17195" s="4"/>
      <c r="G17195" s="4"/>
      <c r="H17195" s="4"/>
      <c r="I17195" s="4"/>
      <c r="J17195" s="4"/>
      <c r="K17195" s="4"/>
      <c r="L17195" s="4"/>
      <c r="M17195" s="4"/>
    </row>
    <row r="17196" spans="6:13" x14ac:dyDescent="0.2">
      <c r="F17196" s="4"/>
      <c r="G17196" s="4"/>
      <c r="H17196" s="4"/>
      <c r="I17196" s="4"/>
      <c r="J17196" s="4"/>
      <c r="K17196" s="4"/>
      <c r="L17196" s="4"/>
      <c r="M17196" s="4"/>
    </row>
    <row r="17197" spans="6:13" x14ac:dyDescent="0.2">
      <c r="F17197" s="4"/>
      <c r="G17197" s="4"/>
      <c r="H17197" s="4"/>
      <c r="I17197" s="4"/>
      <c r="J17197" s="4"/>
      <c r="K17197" s="4"/>
      <c r="L17197" s="4"/>
      <c r="M17197" s="4"/>
    </row>
    <row r="17198" spans="6:13" x14ac:dyDescent="0.2">
      <c r="F17198" s="4"/>
      <c r="G17198" s="4"/>
      <c r="H17198" s="4"/>
      <c r="I17198" s="4"/>
      <c r="J17198" s="4"/>
      <c r="K17198" s="4"/>
      <c r="L17198" s="4"/>
      <c r="M17198" s="4"/>
    </row>
    <row r="17199" spans="6:13" x14ac:dyDescent="0.2">
      <c r="F17199" s="4"/>
      <c r="G17199" s="4"/>
      <c r="H17199" s="4"/>
      <c r="I17199" s="4"/>
      <c r="J17199" s="4"/>
      <c r="K17199" s="4"/>
      <c r="L17199" s="4"/>
      <c r="M17199" s="4"/>
    </row>
    <row r="17200" spans="6:13" x14ac:dyDescent="0.2">
      <c r="F17200" s="4"/>
      <c r="G17200" s="4"/>
      <c r="H17200" s="4"/>
      <c r="I17200" s="4"/>
      <c r="J17200" s="4"/>
      <c r="K17200" s="4"/>
      <c r="L17200" s="4"/>
      <c r="M17200" s="4"/>
    </row>
    <row r="17201" spans="6:13" x14ac:dyDescent="0.2">
      <c r="F17201" s="4"/>
      <c r="G17201" s="4"/>
      <c r="H17201" s="4"/>
      <c r="I17201" s="4"/>
      <c r="J17201" s="4"/>
      <c r="K17201" s="4"/>
      <c r="L17201" s="4"/>
      <c r="M17201" s="4"/>
    </row>
    <row r="17202" spans="6:13" x14ac:dyDescent="0.2">
      <c r="F17202" s="4"/>
      <c r="G17202" s="4"/>
      <c r="H17202" s="4"/>
      <c r="I17202" s="4"/>
      <c r="J17202" s="4"/>
      <c r="K17202" s="4"/>
      <c r="L17202" s="4"/>
      <c r="M17202" s="4"/>
    </row>
    <row r="17203" spans="6:13" x14ac:dyDescent="0.2">
      <c r="F17203" s="4"/>
      <c r="G17203" s="4"/>
      <c r="H17203" s="4"/>
      <c r="I17203" s="4"/>
      <c r="J17203" s="4"/>
      <c r="K17203" s="4"/>
      <c r="L17203" s="4"/>
      <c r="M17203" s="4"/>
    </row>
    <row r="17204" spans="6:13" x14ac:dyDescent="0.2">
      <c r="F17204" s="4"/>
      <c r="G17204" s="4"/>
      <c r="H17204" s="4"/>
      <c r="I17204" s="4"/>
      <c r="J17204" s="4"/>
      <c r="K17204" s="4"/>
      <c r="L17204" s="4"/>
      <c r="M17204" s="4"/>
    </row>
    <row r="17205" spans="6:13" x14ac:dyDescent="0.2">
      <c r="F17205" s="4"/>
      <c r="G17205" s="4"/>
      <c r="H17205" s="4"/>
      <c r="I17205" s="4"/>
      <c r="J17205" s="4"/>
      <c r="K17205" s="4"/>
      <c r="L17205" s="4"/>
      <c r="M17205" s="4"/>
    </row>
    <row r="17206" spans="6:13" x14ac:dyDescent="0.2">
      <c r="F17206" s="4"/>
      <c r="G17206" s="4"/>
      <c r="H17206" s="4"/>
      <c r="I17206" s="4"/>
      <c r="J17206" s="4"/>
      <c r="K17206" s="4"/>
      <c r="L17206" s="4"/>
      <c r="M17206" s="4"/>
    </row>
    <row r="17207" spans="6:13" x14ac:dyDescent="0.2">
      <c r="F17207" s="4"/>
      <c r="G17207" s="4"/>
      <c r="H17207" s="4"/>
      <c r="I17207" s="4"/>
      <c r="J17207" s="4"/>
      <c r="K17207" s="4"/>
      <c r="L17207" s="4"/>
      <c r="M17207" s="4"/>
    </row>
    <row r="17208" spans="6:13" x14ac:dyDescent="0.2">
      <c r="F17208" s="4"/>
      <c r="G17208" s="4"/>
      <c r="H17208" s="4"/>
      <c r="I17208" s="4"/>
      <c r="J17208" s="4"/>
      <c r="K17208" s="4"/>
      <c r="L17208" s="4"/>
      <c r="M17208" s="4"/>
    </row>
    <row r="17209" spans="6:13" x14ac:dyDescent="0.2">
      <c r="F17209" s="4"/>
      <c r="G17209" s="4"/>
      <c r="H17209" s="4"/>
      <c r="I17209" s="4"/>
      <c r="J17209" s="4"/>
      <c r="K17209" s="4"/>
      <c r="L17209" s="4"/>
      <c r="M17209" s="4"/>
    </row>
    <row r="17210" spans="6:13" x14ac:dyDescent="0.2">
      <c r="F17210" s="4"/>
      <c r="G17210" s="4"/>
      <c r="H17210" s="4"/>
      <c r="I17210" s="4"/>
      <c r="J17210" s="4"/>
      <c r="K17210" s="4"/>
      <c r="L17210" s="4"/>
      <c r="M17210" s="4"/>
    </row>
    <row r="17211" spans="6:13" x14ac:dyDescent="0.2">
      <c r="F17211" s="4"/>
      <c r="G17211" s="4"/>
      <c r="H17211" s="4"/>
      <c r="I17211" s="4"/>
      <c r="J17211" s="4"/>
      <c r="K17211" s="4"/>
      <c r="L17211" s="4"/>
      <c r="M17211" s="4"/>
    </row>
    <row r="17212" spans="6:13" x14ac:dyDescent="0.2">
      <c r="F17212" s="4"/>
      <c r="G17212" s="4"/>
      <c r="H17212" s="4"/>
      <c r="I17212" s="4"/>
      <c r="J17212" s="4"/>
      <c r="K17212" s="4"/>
      <c r="L17212" s="4"/>
      <c r="M17212" s="4"/>
    </row>
    <row r="17213" spans="6:13" x14ac:dyDescent="0.2">
      <c r="F17213" s="4"/>
      <c r="G17213" s="4"/>
      <c r="H17213" s="4"/>
      <c r="I17213" s="4"/>
      <c r="J17213" s="4"/>
      <c r="K17213" s="4"/>
      <c r="L17213" s="4"/>
      <c r="M17213" s="4"/>
    </row>
    <row r="17214" spans="6:13" x14ac:dyDescent="0.2">
      <c r="F17214" s="4"/>
      <c r="G17214" s="4"/>
      <c r="H17214" s="4"/>
      <c r="I17214" s="4"/>
      <c r="J17214" s="4"/>
      <c r="K17214" s="4"/>
      <c r="L17214" s="4"/>
      <c r="M17214" s="4"/>
    </row>
    <row r="17215" spans="6:13" x14ac:dyDescent="0.2">
      <c r="F17215" s="4"/>
      <c r="G17215" s="4"/>
      <c r="H17215" s="4"/>
      <c r="I17215" s="4"/>
      <c r="J17215" s="4"/>
      <c r="K17215" s="4"/>
      <c r="L17215" s="4"/>
      <c r="M17215" s="4"/>
    </row>
    <row r="17216" spans="6:13" x14ac:dyDescent="0.2">
      <c r="F17216" s="4"/>
      <c r="G17216" s="4"/>
      <c r="H17216" s="4"/>
      <c r="I17216" s="4"/>
      <c r="J17216" s="4"/>
      <c r="K17216" s="4"/>
      <c r="L17216" s="4"/>
      <c r="M17216" s="4"/>
    </row>
    <row r="17217" spans="6:13" x14ac:dyDescent="0.2">
      <c r="F17217" s="4"/>
      <c r="G17217" s="4"/>
      <c r="H17217" s="4"/>
      <c r="I17217" s="4"/>
      <c r="J17217" s="4"/>
      <c r="K17217" s="4"/>
      <c r="L17217" s="4"/>
      <c r="M17217" s="4"/>
    </row>
    <row r="17218" spans="6:13" x14ac:dyDescent="0.2">
      <c r="F17218" s="4"/>
      <c r="G17218" s="4"/>
      <c r="H17218" s="4"/>
      <c r="I17218" s="4"/>
      <c r="J17218" s="4"/>
      <c r="K17218" s="4"/>
      <c r="L17218" s="4"/>
      <c r="M17218" s="4"/>
    </row>
    <row r="17219" spans="6:13" x14ac:dyDescent="0.2">
      <c r="F17219" s="4"/>
      <c r="G17219" s="4"/>
      <c r="H17219" s="4"/>
      <c r="I17219" s="4"/>
      <c r="J17219" s="4"/>
      <c r="K17219" s="4"/>
      <c r="L17219" s="4"/>
      <c r="M17219" s="4"/>
    </row>
    <row r="17220" spans="6:13" x14ac:dyDescent="0.2">
      <c r="F17220" s="4"/>
      <c r="G17220" s="4"/>
      <c r="H17220" s="4"/>
      <c r="I17220" s="4"/>
      <c r="J17220" s="4"/>
      <c r="K17220" s="4"/>
      <c r="L17220" s="4"/>
      <c r="M17220" s="4"/>
    </row>
    <row r="17221" spans="6:13" x14ac:dyDescent="0.2">
      <c r="F17221" s="4"/>
      <c r="G17221" s="4"/>
      <c r="H17221" s="4"/>
      <c r="I17221" s="4"/>
      <c r="J17221" s="4"/>
      <c r="K17221" s="4"/>
      <c r="L17221" s="4"/>
      <c r="M17221" s="4"/>
    </row>
    <row r="17222" spans="6:13" x14ac:dyDescent="0.2">
      <c r="F17222" s="4"/>
      <c r="G17222" s="4"/>
      <c r="H17222" s="4"/>
      <c r="I17222" s="4"/>
      <c r="J17222" s="4"/>
      <c r="K17222" s="4"/>
      <c r="L17222" s="4"/>
      <c r="M17222" s="4"/>
    </row>
    <row r="17223" spans="6:13" x14ac:dyDescent="0.2">
      <c r="F17223" s="4"/>
      <c r="G17223" s="4"/>
      <c r="H17223" s="4"/>
      <c r="I17223" s="4"/>
      <c r="J17223" s="4"/>
      <c r="K17223" s="4"/>
      <c r="L17223" s="4"/>
      <c r="M17223" s="4"/>
    </row>
    <row r="17224" spans="6:13" x14ac:dyDescent="0.2">
      <c r="F17224" s="4"/>
      <c r="G17224" s="4"/>
      <c r="H17224" s="4"/>
      <c r="I17224" s="4"/>
      <c r="J17224" s="4"/>
      <c r="K17224" s="4"/>
      <c r="L17224" s="4"/>
      <c r="M17224" s="4"/>
    </row>
    <row r="17225" spans="6:13" x14ac:dyDescent="0.2">
      <c r="F17225" s="4"/>
      <c r="G17225" s="4"/>
      <c r="H17225" s="4"/>
      <c r="I17225" s="4"/>
      <c r="J17225" s="4"/>
      <c r="K17225" s="4"/>
      <c r="L17225" s="4"/>
      <c r="M17225" s="4"/>
    </row>
    <row r="17226" spans="6:13" x14ac:dyDescent="0.2">
      <c r="F17226" s="4"/>
      <c r="G17226" s="4"/>
      <c r="H17226" s="4"/>
      <c r="I17226" s="4"/>
      <c r="J17226" s="4"/>
      <c r="K17226" s="4"/>
      <c r="L17226" s="4"/>
      <c r="M17226" s="4"/>
    </row>
    <row r="17227" spans="6:13" x14ac:dyDescent="0.2">
      <c r="F17227" s="4"/>
      <c r="G17227" s="4"/>
      <c r="H17227" s="4"/>
      <c r="I17227" s="4"/>
      <c r="J17227" s="4"/>
      <c r="K17227" s="4"/>
      <c r="L17227" s="4"/>
      <c r="M17227" s="4"/>
    </row>
    <row r="17228" spans="6:13" x14ac:dyDescent="0.2">
      <c r="F17228" s="4"/>
      <c r="G17228" s="4"/>
      <c r="H17228" s="4"/>
      <c r="I17228" s="4"/>
      <c r="J17228" s="4"/>
      <c r="K17228" s="4"/>
      <c r="L17228" s="4"/>
      <c r="M17228" s="4"/>
    </row>
    <row r="17229" spans="6:13" x14ac:dyDescent="0.2">
      <c r="F17229" s="4"/>
      <c r="G17229" s="4"/>
      <c r="H17229" s="4"/>
      <c r="I17229" s="4"/>
      <c r="J17229" s="4"/>
      <c r="K17229" s="4"/>
      <c r="L17229" s="4"/>
      <c r="M17229" s="4"/>
    </row>
    <row r="17230" spans="6:13" x14ac:dyDescent="0.2">
      <c r="F17230" s="4"/>
      <c r="G17230" s="4"/>
      <c r="H17230" s="4"/>
      <c r="I17230" s="4"/>
      <c r="J17230" s="4"/>
      <c r="K17230" s="4"/>
      <c r="L17230" s="4"/>
      <c r="M17230" s="4"/>
    </row>
    <row r="17231" spans="6:13" x14ac:dyDescent="0.2">
      <c r="F17231" s="4"/>
      <c r="G17231" s="4"/>
      <c r="H17231" s="4"/>
      <c r="I17231" s="4"/>
      <c r="J17231" s="4"/>
      <c r="K17231" s="4"/>
      <c r="L17231" s="4"/>
      <c r="M17231" s="4"/>
    </row>
    <row r="17232" spans="6:13" x14ac:dyDescent="0.2">
      <c r="F17232" s="4"/>
      <c r="G17232" s="4"/>
      <c r="H17232" s="4"/>
      <c r="I17232" s="4"/>
      <c r="J17232" s="4"/>
      <c r="K17232" s="4"/>
      <c r="L17232" s="4"/>
      <c r="M17232" s="4"/>
    </row>
    <row r="17233" spans="6:13" x14ac:dyDescent="0.2">
      <c r="F17233" s="4"/>
      <c r="G17233" s="4"/>
      <c r="H17233" s="4"/>
      <c r="I17233" s="4"/>
      <c r="J17233" s="4"/>
      <c r="K17233" s="4"/>
      <c r="L17233" s="4"/>
      <c r="M17233" s="4"/>
    </row>
    <row r="17234" spans="6:13" x14ac:dyDescent="0.2">
      <c r="F17234" s="4"/>
      <c r="G17234" s="4"/>
      <c r="H17234" s="4"/>
      <c r="I17234" s="4"/>
      <c r="J17234" s="4"/>
      <c r="K17234" s="4"/>
      <c r="L17234" s="4"/>
      <c r="M17234" s="4"/>
    </row>
    <row r="17235" spans="6:13" x14ac:dyDescent="0.2">
      <c r="F17235" s="4"/>
      <c r="G17235" s="4"/>
      <c r="H17235" s="4"/>
      <c r="I17235" s="4"/>
      <c r="J17235" s="4"/>
      <c r="K17235" s="4"/>
      <c r="L17235" s="4"/>
      <c r="M17235" s="4"/>
    </row>
    <row r="17236" spans="6:13" x14ac:dyDescent="0.2">
      <c r="F17236" s="4"/>
      <c r="G17236" s="4"/>
      <c r="H17236" s="4"/>
      <c r="I17236" s="4"/>
      <c r="J17236" s="4"/>
      <c r="K17236" s="4"/>
      <c r="L17236" s="4"/>
      <c r="M17236" s="4"/>
    </row>
    <row r="17237" spans="6:13" x14ac:dyDescent="0.2">
      <c r="F17237" s="4"/>
      <c r="G17237" s="4"/>
      <c r="H17237" s="4"/>
      <c r="I17237" s="4"/>
      <c r="J17237" s="4"/>
      <c r="K17237" s="4"/>
      <c r="L17237" s="4"/>
      <c r="M17237" s="4"/>
    </row>
    <row r="17238" spans="6:13" x14ac:dyDescent="0.2">
      <c r="F17238" s="4"/>
      <c r="G17238" s="4"/>
      <c r="H17238" s="4"/>
      <c r="I17238" s="4"/>
      <c r="J17238" s="4"/>
      <c r="K17238" s="4"/>
      <c r="L17238" s="4"/>
      <c r="M17238" s="4"/>
    </row>
    <row r="17239" spans="6:13" x14ac:dyDescent="0.2">
      <c r="F17239" s="4"/>
      <c r="G17239" s="4"/>
      <c r="H17239" s="4"/>
      <c r="I17239" s="4"/>
      <c r="J17239" s="4"/>
      <c r="K17239" s="4"/>
      <c r="L17239" s="4"/>
      <c r="M17239" s="4"/>
    </row>
    <row r="17240" spans="6:13" x14ac:dyDescent="0.2">
      <c r="F17240" s="4"/>
      <c r="G17240" s="4"/>
      <c r="H17240" s="4"/>
      <c r="I17240" s="4"/>
      <c r="J17240" s="4"/>
      <c r="K17240" s="4"/>
      <c r="L17240" s="4"/>
      <c r="M17240" s="4"/>
    </row>
    <row r="17241" spans="6:13" x14ac:dyDescent="0.2">
      <c r="F17241" s="4"/>
      <c r="G17241" s="4"/>
      <c r="H17241" s="4"/>
      <c r="I17241" s="4"/>
      <c r="J17241" s="4"/>
      <c r="K17241" s="4"/>
      <c r="L17241" s="4"/>
      <c r="M17241" s="4"/>
    </row>
    <row r="17242" spans="6:13" x14ac:dyDescent="0.2">
      <c r="F17242" s="4"/>
      <c r="G17242" s="4"/>
      <c r="H17242" s="4"/>
      <c r="I17242" s="4"/>
      <c r="J17242" s="4"/>
      <c r="K17242" s="4"/>
      <c r="L17242" s="4"/>
      <c r="M17242" s="4"/>
    </row>
    <row r="17243" spans="6:13" x14ac:dyDescent="0.2">
      <c r="F17243" s="4"/>
      <c r="G17243" s="4"/>
      <c r="H17243" s="4"/>
      <c r="I17243" s="4"/>
      <c r="J17243" s="4"/>
      <c r="K17243" s="4"/>
      <c r="L17243" s="4"/>
      <c r="M17243" s="4"/>
    </row>
    <row r="17244" spans="6:13" x14ac:dyDescent="0.2">
      <c r="F17244" s="4"/>
      <c r="G17244" s="4"/>
      <c r="H17244" s="4"/>
      <c r="I17244" s="4"/>
      <c r="J17244" s="4"/>
      <c r="K17244" s="4"/>
      <c r="L17244" s="4"/>
      <c r="M17244" s="4"/>
    </row>
    <row r="17245" spans="6:13" x14ac:dyDescent="0.2">
      <c r="F17245" s="4"/>
      <c r="G17245" s="4"/>
      <c r="H17245" s="4"/>
      <c r="I17245" s="4"/>
      <c r="J17245" s="4"/>
      <c r="K17245" s="4"/>
      <c r="L17245" s="4"/>
      <c r="M17245" s="4"/>
    </row>
    <row r="17246" spans="6:13" x14ac:dyDescent="0.2">
      <c r="F17246" s="4"/>
      <c r="G17246" s="4"/>
      <c r="H17246" s="4"/>
      <c r="I17246" s="4"/>
      <c r="J17246" s="4"/>
      <c r="K17246" s="4"/>
      <c r="L17246" s="4"/>
      <c r="M17246" s="4"/>
    </row>
    <row r="17247" spans="6:13" x14ac:dyDescent="0.2">
      <c r="F17247" s="4"/>
      <c r="G17247" s="4"/>
      <c r="H17247" s="4"/>
      <c r="I17247" s="4"/>
      <c r="J17247" s="4"/>
      <c r="K17247" s="4"/>
      <c r="L17247" s="4"/>
      <c r="M17247" s="4"/>
    </row>
    <row r="17248" spans="6:13" x14ac:dyDescent="0.2">
      <c r="F17248" s="4"/>
      <c r="G17248" s="4"/>
      <c r="H17248" s="4"/>
      <c r="I17248" s="4"/>
      <c r="J17248" s="4"/>
      <c r="K17248" s="4"/>
      <c r="L17248" s="4"/>
      <c r="M17248" s="4"/>
    </row>
    <row r="17249" spans="6:13" x14ac:dyDescent="0.2">
      <c r="F17249" s="4"/>
      <c r="G17249" s="4"/>
      <c r="H17249" s="4"/>
      <c r="I17249" s="4"/>
      <c r="J17249" s="4"/>
      <c r="K17249" s="4"/>
      <c r="L17249" s="4"/>
      <c r="M17249" s="4"/>
    </row>
    <row r="17250" spans="6:13" x14ac:dyDescent="0.2">
      <c r="F17250" s="4"/>
      <c r="G17250" s="4"/>
      <c r="H17250" s="4"/>
      <c r="I17250" s="4"/>
      <c r="J17250" s="4"/>
      <c r="K17250" s="4"/>
      <c r="L17250" s="4"/>
      <c r="M17250" s="4"/>
    </row>
    <row r="17251" spans="6:13" x14ac:dyDescent="0.2">
      <c r="F17251" s="4"/>
      <c r="G17251" s="4"/>
      <c r="H17251" s="4"/>
      <c r="I17251" s="4"/>
      <c r="J17251" s="4"/>
      <c r="K17251" s="4"/>
      <c r="L17251" s="4"/>
      <c r="M17251" s="4"/>
    </row>
    <row r="17252" spans="6:13" x14ac:dyDescent="0.2">
      <c r="F17252" s="4"/>
      <c r="G17252" s="4"/>
      <c r="H17252" s="4"/>
      <c r="I17252" s="4"/>
      <c r="J17252" s="4"/>
      <c r="K17252" s="4"/>
      <c r="L17252" s="4"/>
      <c r="M17252" s="4"/>
    </row>
    <row r="17253" spans="6:13" x14ac:dyDescent="0.2">
      <c r="F17253" s="4"/>
      <c r="G17253" s="4"/>
      <c r="H17253" s="4"/>
      <c r="I17253" s="4"/>
      <c r="J17253" s="4"/>
      <c r="K17253" s="4"/>
      <c r="L17253" s="4"/>
      <c r="M17253" s="4"/>
    </row>
    <row r="17254" spans="6:13" x14ac:dyDescent="0.2">
      <c r="F17254" s="4"/>
      <c r="G17254" s="4"/>
      <c r="H17254" s="4"/>
      <c r="I17254" s="4"/>
      <c r="J17254" s="4"/>
      <c r="K17254" s="4"/>
      <c r="L17254" s="4"/>
      <c r="M17254" s="4"/>
    </row>
    <row r="17255" spans="6:13" x14ac:dyDescent="0.2">
      <c r="F17255" s="4"/>
      <c r="G17255" s="4"/>
      <c r="H17255" s="4"/>
      <c r="I17255" s="4"/>
      <c r="J17255" s="4"/>
      <c r="K17255" s="4"/>
      <c r="L17255" s="4"/>
      <c r="M17255" s="4"/>
    </row>
    <row r="17256" spans="6:13" x14ac:dyDescent="0.2">
      <c r="F17256" s="4"/>
      <c r="G17256" s="4"/>
      <c r="H17256" s="4"/>
      <c r="I17256" s="4"/>
      <c r="J17256" s="4"/>
      <c r="K17256" s="4"/>
      <c r="L17256" s="4"/>
      <c r="M17256" s="4"/>
    </row>
    <row r="17257" spans="6:13" x14ac:dyDescent="0.2">
      <c r="F17257" s="4"/>
      <c r="G17257" s="4"/>
      <c r="H17257" s="4"/>
      <c r="I17257" s="4"/>
      <c r="J17257" s="4"/>
      <c r="K17257" s="4"/>
      <c r="L17257" s="4"/>
      <c r="M17257" s="4"/>
    </row>
    <row r="17258" spans="6:13" x14ac:dyDescent="0.2">
      <c r="F17258" s="4"/>
      <c r="G17258" s="4"/>
      <c r="H17258" s="4"/>
      <c r="I17258" s="4"/>
      <c r="J17258" s="4"/>
      <c r="K17258" s="4"/>
      <c r="L17258" s="4"/>
      <c r="M17258" s="4"/>
    </row>
    <row r="17259" spans="6:13" x14ac:dyDescent="0.2">
      <c r="F17259" s="4"/>
      <c r="G17259" s="4"/>
      <c r="H17259" s="4"/>
      <c r="I17259" s="4"/>
      <c r="J17259" s="4"/>
      <c r="K17259" s="4"/>
      <c r="L17259" s="4"/>
      <c r="M17259" s="4"/>
    </row>
    <row r="17260" spans="6:13" x14ac:dyDescent="0.2">
      <c r="F17260" s="4"/>
      <c r="G17260" s="4"/>
      <c r="H17260" s="4"/>
      <c r="I17260" s="4"/>
      <c r="J17260" s="4"/>
      <c r="K17260" s="4"/>
      <c r="L17260" s="4"/>
      <c r="M17260" s="4"/>
    </row>
    <row r="17261" spans="6:13" x14ac:dyDescent="0.2">
      <c r="F17261" s="4"/>
      <c r="G17261" s="4"/>
      <c r="H17261" s="4"/>
      <c r="I17261" s="4"/>
      <c r="J17261" s="4"/>
      <c r="K17261" s="4"/>
      <c r="L17261" s="4"/>
      <c r="M17261" s="4"/>
    </row>
    <row r="17262" spans="6:13" x14ac:dyDescent="0.2">
      <c r="F17262" s="4"/>
      <c r="G17262" s="4"/>
      <c r="H17262" s="4"/>
      <c r="I17262" s="4"/>
      <c r="J17262" s="4"/>
      <c r="K17262" s="4"/>
      <c r="L17262" s="4"/>
      <c r="M17262" s="4"/>
    </row>
    <row r="17263" spans="6:13" x14ac:dyDescent="0.2">
      <c r="F17263" s="4"/>
      <c r="G17263" s="4"/>
      <c r="H17263" s="4"/>
      <c r="I17263" s="4"/>
      <c r="J17263" s="4"/>
      <c r="K17263" s="4"/>
      <c r="L17263" s="4"/>
      <c r="M17263" s="4"/>
    </row>
    <row r="17264" spans="6:13" x14ac:dyDescent="0.2">
      <c r="F17264" s="4"/>
      <c r="G17264" s="4"/>
      <c r="H17264" s="4"/>
      <c r="I17264" s="4"/>
      <c r="J17264" s="4"/>
      <c r="K17264" s="4"/>
      <c r="L17264" s="4"/>
      <c r="M17264" s="4"/>
    </row>
    <row r="17265" spans="6:13" x14ac:dyDescent="0.2">
      <c r="F17265" s="4"/>
      <c r="G17265" s="4"/>
      <c r="H17265" s="4"/>
      <c r="I17265" s="4"/>
      <c r="J17265" s="4"/>
      <c r="K17265" s="4"/>
      <c r="L17265" s="4"/>
      <c r="M17265" s="4"/>
    </row>
    <row r="17266" spans="6:13" x14ac:dyDescent="0.2">
      <c r="F17266" s="4"/>
      <c r="G17266" s="4"/>
      <c r="H17266" s="4"/>
      <c r="I17266" s="4"/>
      <c r="J17266" s="4"/>
      <c r="K17266" s="4"/>
      <c r="L17266" s="4"/>
      <c r="M17266" s="4"/>
    </row>
    <row r="17267" spans="6:13" x14ac:dyDescent="0.2">
      <c r="F17267" s="4"/>
      <c r="G17267" s="4"/>
      <c r="H17267" s="4"/>
      <c r="I17267" s="4"/>
      <c r="J17267" s="4"/>
      <c r="K17267" s="4"/>
      <c r="L17267" s="4"/>
      <c r="M17267" s="4"/>
    </row>
    <row r="17268" spans="6:13" x14ac:dyDescent="0.2">
      <c r="F17268" s="4"/>
      <c r="G17268" s="4"/>
      <c r="H17268" s="4"/>
      <c r="I17268" s="4"/>
      <c r="J17268" s="4"/>
      <c r="K17268" s="4"/>
      <c r="L17268" s="4"/>
      <c r="M17268" s="4"/>
    </row>
    <row r="17269" spans="6:13" x14ac:dyDescent="0.2">
      <c r="F17269" s="4"/>
      <c r="G17269" s="4"/>
      <c r="H17269" s="4"/>
      <c r="I17269" s="4"/>
      <c r="J17269" s="4"/>
      <c r="K17269" s="4"/>
      <c r="L17269" s="4"/>
      <c r="M17269" s="4"/>
    </row>
    <row r="17270" spans="6:13" x14ac:dyDescent="0.2">
      <c r="F17270" s="4"/>
      <c r="G17270" s="4"/>
      <c r="H17270" s="4"/>
      <c r="I17270" s="4"/>
      <c r="J17270" s="4"/>
      <c r="K17270" s="4"/>
      <c r="L17270" s="4"/>
      <c r="M17270" s="4"/>
    </row>
    <row r="17271" spans="6:13" x14ac:dyDescent="0.2">
      <c r="F17271" s="4"/>
      <c r="G17271" s="4"/>
      <c r="H17271" s="4"/>
      <c r="I17271" s="4"/>
      <c r="J17271" s="4"/>
      <c r="K17271" s="4"/>
      <c r="L17271" s="4"/>
      <c r="M17271" s="4"/>
    </row>
    <row r="17272" spans="6:13" x14ac:dyDescent="0.2">
      <c r="F17272" s="4"/>
      <c r="G17272" s="4"/>
      <c r="H17272" s="4"/>
      <c r="I17272" s="4"/>
      <c r="J17272" s="4"/>
      <c r="K17272" s="4"/>
      <c r="L17272" s="4"/>
      <c r="M17272" s="4"/>
    </row>
    <row r="17273" spans="6:13" x14ac:dyDescent="0.2">
      <c r="F17273" s="4"/>
      <c r="G17273" s="4"/>
      <c r="H17273" s="4"/>
      <c r="I17273" s="4"/>
      <c r="J17273" s="4"/>
      <c r="K17273" s="4"/>
      <c r="L17273" s="4"/>
      <c r="M17273" s="4"/>
    </row>
    <row r="17274" spans="6:13" x14ac:dyDescent="0.2">
      <c r="F17274" s="4"/>
      <c r="G17274" s="4"/>
      <c r="H17274" s="4"/>
      <c r="I17274" s="4"/>
      <c r="J17274" s="4"/>
      <c r="K17274" s="4"/>
      <c r="L17274" s="4"/>
      <c r="M17274" s="4"/>
    </row>
    <row r="17275" spans="6:13" x14ac:dyDescent="0.2">
      <c r="F17275" s="4"/>
      <c r="G17275" s="4"/>
      <c r="H17275" s="4"/>
      <c r="I17275" s="4"/>
      <c r="J17275" s="4"/>
      <c r="K17275" s="4"/>
      <c r="L17275" s="4"/>
      <c r="M17275" s="4"/>
    </row>
    <row r="17276" spans="6:13" x14ac:dyDescent="0.2">
      <c r="F17276" s="4"/>
      <c r="G17276" s="4"/>
      <c r="H17276" s="4"/>
      <c r="I17276" s="4"/>
      <c r="J17276" s="4"/>
      <c r="K17276" s="4"/>
      <c r="L17276" s="4"/>
      <c r="M17276" s="4"/>
    </row>
    <row r="17277" spans="6:13" x14ac:dyDescent="0.2">
      <c r="F17277" s="4"/>
      <c r="G17277" s="4"/>
      <c r="H17277" s="4"/>
      <c r="I17277" s="4"/>
      <c r="J17277" s="4"/>
      <c r="K17277" s="4"/>
      <c r="L17277" s="4"/>
      <c r="M17277" s="4"/>
    </row>
    <row r="17278" spans="6:13" x14ac:dyDescent="0.2">
      <c r="F17278" s="4"/>
      <c r="G17278" s="4"/>
      <c r="H17278" s="4"/>
      <c r="I17278" s="4"/>
      <c r="J17278" s="4"/>
      <c r="K17278" s="4"/>
      <c r="L17278" s="4"/>
      <c r="M17278" s="4"/>
    </row>
    <row r="17279" spans="6:13" x14ac:dyDescent="0.2">
      <c r="F17279" s="4"/>
      <c r="G17279" s="4"/>
      <c r="H17279" s="4"/>
      <c r="I17279" s="4"/>
      <c r="J17279" s="4"/>
      <c r="K17279" s="4"/>
      <c r="L17279" s="4"/>
      <c r="M17279" s="4"/>
    </row>
    <row r="17280" spans="6:13" x14ac:dyDescent="0.2">
      <c r="F17280" s="4"/>
      <c r="G17280" s="4"/>
      <c r="H17280" s="4"/>
      <c r="I17280" s="4"/>
      <c r="J17280" s="4"/>
      <c r="K17280" s="4"/>
      <c r="L17280" s="4"/>
      <c r="M17280" s="4"/>
    </row>
    <row r="17281" spans="6:13" x14ac:dyDescent="0.2">
      <c r="F17281" s="4"/>
      <c r="G17281" s="4"/>
      <c r="H17281" s="4"/>
      <c r="I17281" s="4"/>
      <c r="J17281" s="4"/>
      <c r="K17281" s="4"/>
      <c r="L17281" s="4"/>
      <c r="M17281" s="4"/>
    </row>
    <row r="17282" spans="6:13" x14ac:dyDescent="0.2">
      <c r="F17282" s="4"/>
      <c r="G17282" s="4"/>
      <c r="H17282" s="4"/>
      <c r="I17282" s="4"/>
      <c r="J17282" s="4"/>
      <c r="K17282" s="4"/>
      <c r="L17282" s="4"/>
      <c r="M17282" s="4"/>
    </row>
    <row r="17283" spans="6:13" x14ac:dyDescent="0.2">
      <c r="F17283" s="4"/>
      <c r="G17283" s="4"/>
      <c r="H17283" s="4"/>
      <c r="I17283" s="4"/>
      <c r="J17283" s="4"/>
      <c r="K17283" s="4"/>
      <c r="L17283" s="4"/>
      <c r="M17283" s="4"/>
    </row>
    <row r="17284" spans="6:13" x14ac:dyDescent="0.2">
      <c r="F17284" s="4"/>
      <c r="G17284" s="4"/>
      <c r="H17284" s="4"/>
      <c r="I17284" s="4"/>
      <c r="J17284" s="4"/>
      <c r="K17284" s="4"/>
      <c r="L17284" s="4"/>
      <c r="M17284" s="4"/>
    </row>
    <row r="17285" spans="6:13" x14ac:dyDescent="0.2">
      <c r="F17285" s="4"/>
      <c r="G17285" s="4"/>
      <c r="H17285" s="4"/>
      <c r="I17285" s="4"/>
      <c r="J17285" s="4"/>
      <c r="K17285" s="4"/>
      <c r="L17285" s="4"/>
      <c r="M17285" s="4"/>
    </row>
    <row r="17286" spans="6:13" x14ac:dyDescent="0.2">
      <c r="F17286" s="4"/>
      <c r="G17286" s="4"/>
      <c r="H17286" s="4"/>
      <c r="I17286" s="4"/>
      <c r="J17286" s="4"/>
      <c r="K17286" s="4"/>
      <c r="L17286" s="4"/>
      <c r="M17286" s="4"/>
    </row>
    <row r="17287" spans="6:13" x14ac:dyDescent="0.2">
      <c r="F17287" s="4"/>
      <c r="G17287" s="4"/>
      <c r="H17287" s="4"/>
      <c r="I17287" s="4"/>
      <c r="J17287" s="4"/>
      <c r="K17287" s="4"/>
      <c r="L17287" s="4"/>
      <c r="M17287" s="4"/>
    </row>
    <row r="17288" spans="6:13" x14ac:dyDescent="0.2">
      <c r="F17288" s="4"/>
      <c r="G17288" s="4"/>
      <c r="H17288" s="4"/>
      <c r="I17288" s="4"/>
      <c r="J17288" s="4"/>
      <c r="K17288" s="4"/>
      <c r="L17288" s="4"/>
      <c r="M17288" s="4"/>
    </row>
    <row r="17289" spans="6:13" x14ac:dyDescent="0.2">
      <c r="F17289" s="4"/>
      <c r="G17289" s="4"/>
      <c r="H17289" s="4"/>
      <c r="I17289" s="4"/>
      <c r="J17289" s="4"/>
      <c r="K17289" s="4"/>
      <c r="L17289" s="4"/>
      <c r="M17289" s="4"/>
    </row>
    <row r="17290" spans="6:13" x14ac:dyDescent="0.2">
      <c r="F17290" s="4"/>
      <c r="G17290" s="4"/>
      <c r="H17290" s="4"/>
      <c r="I17290" s="4"/>
      <c r="J17290" s="4"/>
      <c r="K17290" s="4"/>
      <c r="L17290" s="4"/>
      <c r="M17290" s="4"/>
    </row>
    <row r="17291" spans="6:13" x14ac:dyDescent="0.2">
      <c r="F17291" s="4"/>
      <c r="G17291" s="4"/>
      <c r="H17291" s="4"/>
      <c r="I17291" s="4"/>
      <c r="J17291" s="4"/>
      <c r="K17291" s="4"/>
      <c r="L17291" s="4"/>
      <c r="M17291" s="4"/>
    </row>
    <row r="17292" spans="6:13" x14ac:dyDescent="0.2">
      <c r="F17292" s="4"/>
      <c r="G17292" s="4"/>
      <c r="H17292" s="4"/>
      <c r="I17292" s="4"/>
      <c r="J17292" s="4"/>
      <c r="K17292" s="4"/>
      <c r="L17292" s="4"/>
      <c r="M17292" s="4"/>
    </row>
    <row r="17293" spans="6:13" x14ac:dyDescent="0.2">
      <c r="F17293" s="4"/>
      <c r="G17293" s="4"/>
      <c r="H17293" s="4"/>
      <c r="I17293" s="4"/>
      <c r="J17293" s="4"/>
      <c r="K17293" s="4"/>
      <c r="L17293" s="4"/>
      <c r="M17293" s="4"/>
    </row>
    <row r="17294" spans="6:13" x14ac:dyDescent="0.2">
      <c r="F17294" s="4"/>
      <c r="G17294" s="4"/>
      <c r="H17294" s="4"/>
      <c r="I17294" s="4"/>
      <c r="J17294" s="4"/>
      <c r="K17294" s="4"/>
      <c r="L17294" s="4"/>
      <c r="M17294" s="4"/>
    </row>
    <row r="17295" spans="6:13" x14ac:dyDescent="0.2">
      <c r="F17295" s="4"/>
      <c r="G17295" s="4"/>
      <c r="H17295" s="4"/>
      <c r="I17295" s="4"/>
      <c r="J17295" s="4"/>
      <c r="K17295" s="4"/>
      <c r="L17295" s="4"/>
      <c r="M17295" s="4"/>
    </row>
    <row r="17296" spans="6:13" x14ac:dyDescent="0.2">
      <c r="F17296" s="4"/>
      <c r="G17296" s="4"/>
      <c r="H17296" s="4"/>
      <c r="I17296" s="4"/>
      <c r="J17296" s="4"/>
      <c r="K17296" s="4"/>
      <c r="L17296" s="4"/>
      <c r="M17296" s="4"/>
    </row>
    <row r="17297" spans="6:13" x14ac:dyDescent="0.2">
      <c r="F17297" s="4"/>
      <c r="G17297" s="4"/>
      <c r="H17297" s="4"/>
      <c r="I17297" s="4"/>
      <c r="J17297" s="4"/>
      <c r="K17297" s="4"/>
      <c r="L17297" s="4"/>
      <c r="M17297" s="4"/>
    </row>
    <row r="17298" spans="6:13" x14ac:dyDescent="0.2">
      <c r="F17298" s="4"/>
      <c r="G17298" s="4"/>
      <c r="H17298" s="4"/>
      <c r="I17298" s="4"/>
      <c r="J17298" s="4"/>
      <c r="K17298" s="4"/>
      <c r="L17298" s="4"/>
      <c r="M17298" s="4"/>
    </row>
    <row r="17299" spans="6:13" x14ac:dyDescent="0.2">
      <c r="F17299" s="4"/>
      <c r="G17299" s="4"/>
      <c r="H17299" s="4"/>
      <c r="I17299" s="4"/>
      <c r="J17299" s="4"/>
      <c r="K17299" s="4"/>
      <c r="L17299" s="4"/>
      <c r="M17299" s="4"/>
    </row>
    <row r="17300" spans="6:13" x14ac:dyDescent="0.2">
      <c r="F17300" s="4"/>
      <c r="G17300" s="4"/>
      <c r="H17300" s="4"/>
      <c r="I17300" s="4"/>
      <c r="J17300" s="4"/>
      <c r="K17300" s="4"/>
      <c r="L17300" s="4"/>
      <c r="M17300" s="4"/>
    </row>
    <row r="17301" spans="6:13" x14ac:dyDescent="0.2">
      <c r="F17301" s="4"/>
      <c r="G17301" s="4"/>
      <c r="H17301" s="4"/>
      <c r="I17301" s="4"/>
      <c r="J17301" s="4"/>
      <c r="K17301" s="4"/>
      <c r="L17301" s="4"/>
      <c r="M17301" s="4"/>
    </row>
    <row r="17302" spans="6:13" x14ac:dyDescent="0.2">
      <c r="F17302" s="4"/>
      <c r="G17302" s="4"/>
      <c r="H17302" s="4"/>
      <c r="I17302" s="4"/>
      <c r="J17302" s="4"/>
      <c r="K17302" s="4"/>
      <c r="L17302" s="4"/>
      <c r="M17302" s="4"/>
    </row>
    <row r="17303" spans="6:13" x14ac:dyDescent="0.2">
      <c r="F17303" s="4"/>
      <c r="G17303" s="4"/>
      <c r="H17303" s="4"/>
      <c r="I17303" s="4"/>
      <c r="J17303" s="4"/>
      <c r="K17303" s="4"/>
      <c r="L17303" s="4"/>
      <c r="M17303" s="4"/>
    </row>
    <row r="17304" spans="6:13" x14ac:dyDescent="0.2">
      <c r="F17304" s="4"/>
      <c r="G17304" s="4"/>
      <c r="H17304" s="4"/>
      <c r="I17304" s="4"/>
      <c r="J17304" s="4"/>
      <c r="K17304" s="4"/>
      <c r="L17304" s="4"/>
      <c r="M17304" s="4"/>
    </row>
    <row r="17305" spans="6:13" x14ac:dyDescent="0.2">
      <c r="F17305" s="4"/>
      <c r="G17305" s="4"/>
      <c r="H17305" s="4"/>
      <c r="I17305" s="4"/>
      <c r="J17305" s="4"/>
      <c r="K17305" s="4"/>
      <c r="L17305" s="4"/>
      <c r="M17305" s="4"/>
    </row>
    <row r="17306" spans="6:13" x14ac:dyDescent="0.2">
      <c r="F17306" s="4"/>
      <c r="G17306" s="4"/>
      <c r="H17306" s="4"/>
      <c r="I17306" s="4"/>
      <c r="J17306" s="4"/>
      <c r="K17306" s="4"/>
      <c r="L17306" s="4"/>
      <c r="M17306" s="4"/>
    </row>
    <row r="17307" spans="6:13" x14ac:dyDescent="0.2">
      <c r="F17307" s="4"/>
      <c r="G17307" s="4"/>
      <c r="H17307" s="4"/>
      <c r="I17307" s="4"/>
      <c r="J17307" s="4"/>
      <c r="K17307" s="4"/>
      <c r="L17307" s="4"/>
      <c r="M17307" s="4"/>
    </row>
    <row r="17308" spans="6:13" x14ac:dyDescent="0.2">
      <c r="F17308" s="4"/>
      <c r="G17308" s="4"/>
      <c r="H17308" s="4"/>
      <c r="I17308" s="4"/>
      <c r="J17308" s="4"/>
      <c r="K17308" s="4"/>
      <c r="L17308" s="4"/>
      <c r="M17308" s="4"/>
    </row>
    <row r="17309" spans="6:13" x14ac:dyDescent="0.2">
      <c r="F17309" s="4"/>
      <c r="G17309" s="4"/>
      <c r="H17309" s="4"/>
      <c r="I17309" s="4"/>
      <c r="J17309" s="4"/>
      <c r="K17309" s="4"/>
      <c r="L17309" s="4"/>
      <c r="M17309" s="4"/>
    </row>
    <row r="17310" spans="6:13" x14ac:dyDescent="0.2">
      <c r="F17310" s="4"/>
      <c r="G17310" s="4"/>
      <c r="H17310" s="4"/>
      <c r="I17310" s="4"/>
      <c r="J17310" s="4"/>
      <c r="K17310" s="4"/>
      <c r="L17310" s="4"/>
      <c r="M17310" s="4"/>
    </row>
    <row r="17311" spans="6:13" x14ac:dyDescent="0.2">
      <c r="F17311" s="4"/>
      <c r="G17311" s="4"/>
      <c r="H17311" s="4"/>
      <c r="I17311" s="4"/>
      <c r="J17311" s="4"/>
      <c r="K17311" s="4"/>
      <c r="L17311" s="4"/>
      <c r="M17311" s="4"/>
    </row>
    <row r="17312" spans="6:13" x14ac:dyDescent="0.2">
      <c r="F17312" s="4"/>
      <c r="G17312" s="4"/>
      <c r="H17312" s="4"/>
      <c r="I17312" s="4"/>
      <c r="J17312" s="4"/>
      <c r="K17312" s="4"/>
      <c r="L17312" s="4"/>
      <c r="M17312" s="4"/>
    </row>
    <row r="17313" spans="6:13" x14ac:dyDescent="0.2">
      <c r="F17313" s="4"/>
      <c r="G17313" s="4"/>
      <c r="H17313" s="4"/>
      <c r="I17313" s="4"/>
      <c r="J17313" s="4"/>
      <c r="K17313" s="4"/>
      <c r="L17313" s="4"/>
      <c r="M17313" s="4"/>
    </row>
    <row r="17314" spans="6:13" x14ac:dyDescent="0.2">
      <c r="F17314" s="4"/>
      <c r="G17314" s="4"/>
      <c r="H17314" s="4"/>
      <c r="I17314" s="4"/>
      <c r="J17314" s="4"/>
      <c r="K17314" s="4"/>
      <c r="L17314" s="4"/>
      <c r="M17314" s="4"/>
    </row>
    <row r="17315" spans="6:13" x14ac:dyDescent="0.2">
      <c r="F17315" s="4"/>
      <c r="G17315" s="4"/>
      <c r="H17315" s="4"/>
      <c r="I17315" s="4"/>
      <c r="J17315" s="4"/>
      <c r="K17315" s="4"/>
      <c r="L17315" s="4"/>
      <c r="M17315" s="4"/>
    </row>
    <row r="17316" spans="6:13" x14ac:dyDescent="0.2">
      <c r="F17316" s="4"/>
      <c r="G17316" s="4"/>
      <c r="H17316" s="4"/>
      <c r="I17316" s="4"/>
      <c r="J17316" s="4"/>
      <c r="K17316" s="4"/>
      <c r="L17316" s="4"/>
      <c r="M17316" s="4"/>
    </row>
    <row r="17317" spans="6:13" x14ac:dyDescent="0.2">
      <c r="F17317" s="4"/>
      <c r="G17317" s="4"/>
      <c r="H17317" s="4"/>
      <c r="I17317" s="4"/>
      <c r="J17317" s="4"/>
      <c r="K17317" s="4"/>
      <c r="L17317" s="4"/>
      <c r="M17317" s="4"/>
    </row>
    <row r="17318" spans="6:13" x14ac:dyDescent="0.2">
      <c r="F17318" s="4"/>
      <c r="G17318" s="4"/>
      <c r="H17318" s="4"/>
      <c r="I17318" s="4"/>
      <c r="J17318" s="4"/>
      <c r="K17318" s="4"/>
      <c r="L17318" s="4"/>
      <c r="M17318" s="4"/>
    </row>
    <row r="17319" spans="6:13" x14ac:dyDescent="0.2">
      <c r="F17319" s="4"/>
      <c r="G17319" s="4"/>
      <c r="H17319" s="4"/>
      <c r="I17319" s="4"/>
      <c r="J17319" s="4"/>
      <c r="K17319" s="4"/>
      <c r="L17319" s="4"/>
      <c r="M17319" s="4"/>
    </row>
    <row r="17320" spans="6:13" x14ac:dyDescent="0.2">
      <c r="F17320" s="4"/>
      <c r="G17320" s="4"/>
      <c r="H17320" s="4"/>
      <c r="I17320" s="4"/>
      <c r="J17320" s="4"/>
      <c r="K17320" s="4"/>
      <c r="L17320" s="4"/>
      <c r="M17320" s="4"/>
    </row>
    <row r="17321" spans="6:13" x14ac:dyDescent="0.2">
      <c r="F17321" s="4"/>
      <c r="G17321" s="4"/>
      <c r="H17321" s="4"/>
      <c r="I17321" s="4"/>
      <c r="J17321" s="4"/>
      <c r="K17321" s="4"/>
      <c r="L17321" s="4"/>
      <c r="M17321" s="4"/>
    </row>
    <row r="17322" spans="6:13" x14ac:dyDescent="0.2">
      <c r="F17322" s="4"/>
      <c r="G17322" s="4"/>
      <c r="H17322" s="4"/>
      <c r="I17322" s="4"/>
      <c r="J17322" s="4"/>
      <c r="K17322" s="4"/>
      <c r="L17322" s="4"/>
      <c r="M17322" s="4"/>
    </row>
    <row r="17323" spans="6:13" x14ac:dyDescent="0.2">
      <c r="F17323" s="4"/>
      <c r="G17323" s="4"/>
      <c r="H17323" s="4"/>
      <c r="I17323" s="4"/>
      <c r="J17323" s="4"/>
      <c r="K17323" s="4"/>
      <c r="L17323" s="4"/>
      <c r="M17323" s="4"/>
    </row>
    <row r="17324" spans="6:13" x14ac:dyDescent="0.2">
      <c r="F17324" s="4"/>
      <c r="G17324" s="4"/>
      <c r="H17324" s="4"/>
      <c r="I17324" s="4"/>
      <c r="J17324" s="4"/>
      <c r="K17324" s="4"/>
      <c r="L17324" s="4"/>
      <c r="M17324" s="4"/>
    </row>
    <row r="17325" spans="6:13" x14ac:dyDescent="0.2">
      <c r="F17325" s="4"/>
      <c r="G17325" s="4"/>
      <c r="H17325" s="4"/>
      <c r="I17325" s="4"/>
      <c r="J17325" s="4"/>
      <c r="K17325" s="4"/>
      <c r="L17325" s="4"/>
      <c r="M17325" s="4"/>
    </row>
    <row r="17326" spans="6:13" x14ac:dyDescent="0.2">
      <c r="F17326" s="4"/>
      <c r="G17326" s="4"/>
      <c r="H17326" s="4"/>
      <c r="I17326" s="4"/>
      <c r="J17326" s="4"/>
      <c r="K17326" s="4"/>
      <c r="L17326" s="4"/>
      <c r="M17326" s="4"/>
    </row>
    <row r="17327" spans="6:13" x14ac:dyDescent="0.2">
      <c r="F17327" s="4"/>
      <c r="G17327" s="4"/>
      <c r="H17327" s="4"/>
      <c r="I17327" s="4"/>
      <c r="J17327" s="4"/>
      <c r="K17327" s="4"/>
      <c r="L17327" s="4"/>
      <c r="M17327" s="4"/>
    </row>
    <row r="17328" spans="6:13" x14ac:dyDescent="0.2">
      <c r="F17328" s="4"/>
      <c r="G17328" s="4"/>
      <c r="H17328" s="4"/>
      <c r="I17328" s="4"/>
      <c r="J17328" s="4"/>
      <c r="K17328" s="4"/>
      <c r="L17328" s="4"/>
      <c r="M17328" s="4"/>
    </row>
    <row r="17329" spans="6:13" x14ac:dyDescent="0.2">
      <c r="F17329" s="4"/>
      <c r="G17329" s="4"/>
      <c r="H17329" s="4"/>
      <c r="I17329" s="4"/>
      <c r="J17329" s="4"/>
      <c r="K17329" s="4"/>
      <c r="L17329" s="4"/>
      <c r="M17329" s="4"/>
    </row>
    <row r="17330" spans="6:13" x14ac:dyDescent="0.2">
      <c r="F17330" s="4"/>
      <c r="G17330" s="4"/>
      <c r="H17330" s="4"/>
      <c r="I17330" s="4"/>
      <c r="J17330" s="4"/>
      <c r="K17330" s="4"/>
      <c r="L17330" s="4"/>
      <c r="M17330" s="4"/>
    </row>
    <row r="17331" spans="6:13" x14ac:dyDescent="0.2">
      <c r="F17331" s="4"/>
      <c r="G17331" s="4"/>
      <c r="H17331" s="4"/>
      <c r="I17331" s="4"/>
      <c r="J17331" s="4"/>
      <c r="K17331" s="4"/>
      <c r="L17331" s="4"/>
      <c r="M17331" s="4"/>
    </row>
    <row r="17332" spans="6:13" x14ac:dyDescent="0.2">
      <c r="F17332" s="4"/>
      <c r="G17332" s="4"/>
      <c r="H17332" s="4"/>
      <c r="I17332" s="4"/>
      <c r="J17332" s="4"/>
      <c r="K17332" s="4"/>
      <c r="L17332" s="4"/>
      <c r="M17332" s="4"/>
    </row>
    <row r="17333" spans="6:13" x14ac:dyDescent="0.2">
      <c r="F17333" s="4"/>
      <c r="G17333" s="4"/>
      <c r="H17333" s="4"/>
      <c r="I17333" s="4"/>
      <c r="J17333" s="4"/>
      <c r="K17333" s="4"/>
      <c r="L17333" s="4"/>
      <c r="M17333" s="4"/>
    </row>
    <row r="17334" spans="6:13" x14ac:dyDescent="0.2">
      <c r="F17334" s="4"/>
      <c r="G17334" s="4"/>
      <c r="H17334" s="4"/>
      <c r="I17334" s="4"/>
      <c r="J17334" s="4"/>
      <c r="K17334" s="4"/>
      <c r="L17334" s="4"/>
      <c r="M17334" s="4"/>
    </row>
    <row r="17335" spans="6:13" x14ac:dyDescent="0.2">
      <c r="F17335" s="4"/>
      <c r="G17335" s="4"/>
      <c r="H17335" s="4"/>
      <c r="I17335" s="4"/>
      <c r="J17335" s="4"/>
      <c r="K17335" s="4"/>
      <c r="L17335" s="4"/>
      <c r="M17335" s="4"/>
    </row>
    <row r="17336" spans="6:13" x14ac:dyDescent="0.2">
      <c r="F17336" s="4"/>
      <c r="G17336" s="4"/>
      <c r="H17336" s="4"/>
      <c r="I17336" s="4"/>
      <c r="J17336" s="4"/>
      <c r="K17336" s="4"/>
      <c r="L17336" s="4"/>
      <c r="M17336" s="4"/>
    </row>
    <row r="17337" spans="6:13" x14ac:dyDescent="0.2">
      <c r="F17337" s="4"/>
      <c r="G17337" s="4"/>
      <c r="H17337" s="4"/>
      <c r="I17337" s="4"/>
      <c r="J17337" s="4"/>
      <c r="K17337" s="4"/>
      <c r="L17337" s="4"/>
      <c r="M17337" s="4"/>
    </row>
    <row r="17338" spans="6:13" x14ac:dyDescent="0.2">
      <c r="F17338" s="4"/>
      <c r="G17338" s="4"/>
      <c r="H17338" s="4"/>
      <c r="I17338" s="4"/>
      <c r="J17338" s="4"/>
      <c r="K17338" s="4"/>
      <c r="L17338" s="4"/>
      <c r="M17338" s="4"/>
    </row>
    <row r="17339" spans="6:13" x14ac:dyDescent="0.2">
      <c r="F17339" s="4"/>
      <c r="G17339" s="4"/>
      <c r="H17339" s="4"/>
      <c r="I17339" s="4"/>
      <c r="J17339" s="4"/>
      <c r="K17339" s="4"/>
      <c r="L17339" s="4"/>
      <c r="M17339" s="4"/>
    </row>
    <row r="17340" spans="6:13" x14ac:dyDescent="0.2">
      <c r="F17340" s="4"/>
      <c r="G17340" s="4"/>
      <c r="H17340" s="4"/>
      <c r="I17340" s="4"/>
      <c r="J17340" s="4"/>
      <c r="K17340" s="4"/>
      <c r="L17340" s="4"/>
      <c r="M17340" s="4"/>
    </row>
    <row r="17341" spans="6:13" x14ac:dyDescent="0.2">
      <c r="F17341" s="4"/>
      <c r="G17341" s="4"/>
      <c r="H17341" s="4"/>
      <c r="I17341" s="4"/>
      <c r="J17341" s="4"/>
      <c r="K17341" s="4"/>
      <c r="L17341" s="4"/>
      <c r="M17341" s="4"/>
    </row>
    <row r="17342" spans="6:13" x14ac:dyDescent="0.2">
      <c r="F17342" s="4"/>
      <c r="G17342" s="4"/>
      <c r="H17342" s="4"/>
      <c r="I17342" s="4"/>
      <c r="J17342" s="4"/>
      <c r="K17342" s="4"/>
      <c r="L17342" s="4"/>
      <c r="M17342" s="4"/>
    </row>
    <row r="17343" spans="6:13" x14ac:dyDescent="0.2">
      <c r="F17343" s="4"/>
      <c r="G17343" s="4"/>
      <c r="H17343" s="4"/>
      <c r="I17343" s="4"/>
      <c r="J17343" s="4"/>
      <c r="K17343" s="4"/>
      <c r="L17343" s="4"/>
      <c r="M17343" s="4"/>
    </row>
    <row r="17344" spans="6:13" x14ac:dyDescent="0.2">
      <c r="F17344" s="4"/>
      <c r="G17344" s="4"/>
      <c r="H17344" s="4"/>
      <c r="I17344" s="4"/>
      <c r="J17344" s="4"/>
      <c r="K17344" s="4"/>
      <c r="L17344" s="4"/>
      <c r="M17344" s="4"/>
    </row>
    <row r="17345" spans="6:13" x14ac:dyDescent="0.2">
      <c r="F17345" s="4"/>
      <c r="G17345" s="4"/>
      <c r="H17345" s="4"/>
      <c r="I17345" s="4"/>
      <c r="J17345" s="4"/>
      <c r="K17345" s="4"/>
      <c r="L17345" s="4"/>
      <c r="M17345" s="4"/>
    </row>
    <row r="17346" spans="6:13" x14ac:dyDescent="0.2">
      <c r="F17346" s="4"/>
      <c r="G17346" s="4"/>
      <c r="H17346" s="4"/>
      <c r="I17346" s="4"/>
      <c r="J17346" s="4"/>
      <c r="K17346" s="4"/>
      <c r="L17346" s="4"/>
      <c r="M17346" s="4"/>
    </row>
    <row r="17347" spans="6:13" x14ac:dyDescent="0.2">
      <c r="F17347" s="4"/>
      <c r="G17347" s="4"/>
      <c r="H17347" s="4"/>
      <c r="I17347" s="4"/>
      <c r="J17347" s="4"/>
      <c r="K17347" s="4"/>
      <c r="L17347" s="4"/>
      <c r="M17347" s="4"/>
    </row>
    <row r="17348" spans="6:13" x14ac:dyDescent="0.2">
      <c r="F17348" s="4"/>
      <c r="G17348" s="4"/>
      <c r="H17348" s="4"/>
      <c r="I17348" s="4"/>
      <c r="J17348" s="4"/>
      <c r="K17348" s="4"/>
      <c r="L17348" s="4"/>
      <c r="M17348" s="4"/>
    </row>
    <row r="17349" spans="6:13" x14ac:dyDescent="0.2">
      <c r="F17349" s="4"/>
      <c r="G17349" s="4"/>
      <c r="H17349" s="4"/>
      <c r="I17349" s="4"/>
      <c r="J17349" s="4"/>
      <c r="K17349" s="4"/>
      <c r="L17349" s="4"/>
      <c r="M17349" s="4"/>
    </row>
    <row r="17350" spans="6:13" x14ac:dyDescent="0.2">
      <c r="F17350" s="4"/>
      <c r="G17350" s="4"/>
      <c r="H17350" s="4"/>
      <c r="I17350" s="4"/>
      <c r="J17350" s="4"/>
      <c r="K17350" s="4"/>
      <c r="L17350" s="4"/>
      <c r="M17350" s="4"/>
    </row>
    <row r="17351" spans="6:13" x14ac:dyDescent="0.2">
      <c r="F17351" s="4"/>
      <c r="G17351" s="4"/>
      <c r="H17351" s="4"/>
      <c r="I17351" s="4"/>
      <c r="J17351" s="4"/>
      <c r="K17351" s="4"/>
      <c r="L17351" s="4"/>
      <c r="M17351" s="4"/>
    </row>
    <row r="17352" spans="6:13" x14ac:dyDescent="0.2">
      <c r="F17352" s="4"/>
      <c r="G17352" s="4"/>
      <c r="H17352" s="4"/>
      <c r="I17352" s="4"/>
      <c r="J17352" s="4"/>
      <c r="K17352" s="4"/>
      <c r="L17352" s="4"/>
      <c r="M17352" s="4"/>
    </row>
    <row r="17353" spans="6:13" x14ac:dyDescent="0.2">
      <c r="F17353" s="4"/>
      <c r="G17353" s="4"/>
      <c r="H17353" s="4"/>
      <c r="I17353" s="4"/>
      <c r="J17353" s="4"/>
      <c r="K17353" s="4"/>
      <c r="L17353" s="4"/>
      <c r="M17353" s="4"/>
    </row>
    <row r="17354" spans="6:13" x14ac:dyDescent="0.2">
      <c r="F17354" s="4"/>
      <c r="G17354" s="4"/>
      <c r="H17354" s="4"/>
      <c r="I17354" s="4"/>
      <c r="J17354" s="4"/>
      <c r="K17354" s="4"/>
      <c r="L17354" s="4"/>
      <c r="M17354" s="4"/>
    </row>
    <row r="17355" spans="6:13" x14ac:dyDescent="0.2">
      <c r="F17355" s="4"/>
      <c r="G17355" s="4"/>
      <c r="H17355" s="4"/>
      <c r="I17355" s="4"/>
      <c r="J17355" s="4"/>
      <c r="K17355" s="4"/>
      <c r="L17355" s="4"/>
      <c r="M17355" s="4"/>
    </row>
    <row r="17356" spans="6:13" x14ac:dyDescent="0.2">
      <c r="F17356" s="4"/>
      <c r="G17356" s="4"/>
      <c r="H17356" s="4"/>
      <c r="I17356" s="4"/>
      <c r="J17356" s="4"/>
      <c r="K17356" s="4"/>
      <c r="L17356" s="4"/>
      <c r="M17356" s="4"/>
    </row>
    <row r="17357" spans="6:13" x14ac:dyDescent="0.2">
      <c r="F17357" s="4"/>
      <c r="G17357" s="4"/>
      <c r="H17357" s="4"/>
      <c r="I17357" s="4"/>
      <c r="J17357" s="4"/>
      <c r="K17357" s="4"/>
      <c r="L17357" s="4"/>
      <c r="M17357" s="4"/>
    </row>
    <row r="17358" spans="6:13" x14ac:dyDescent="0.2">
      <c r="F17358" s="4"/>
      <c r="G17358" s="4"/>
      <c r="H17358" s="4"/>
      <c r="I17358" s="4"/>
      <c r="J17358" s="4"/>
      <c r="K17358" s="4"/>
      <c r="L17358" s="4"/>
      <c r="M17358" s="4"/>
    </row>
    <row r="17359" spans="6:13" x14ac:dyDescent="0.2">
      <c r="F17359" s="4"/>
      <c r="G17359" s="4"/>
      <c r="H17359" s="4"/>
      <c r="I17359" s="4"/>
      <c r="J17359" s="4"/>
      <c r="K17359" s="4"/>
      <c r="L17359" s="4"/>
      <c r="M17359" s="4"/>
    </row>
    <row r="17360" spans="6:13" x14ac:dyDescent="0.2">
      <c r="F17360" s="4"/>
      <c r="G17360" s="4"/>
      <c r="H17360" s="4"/>
      <c r="I17360" s="4"/>
      <c r="J17360" s="4"/>
      <c r="K17360" s="4"/>
      <c r="L17360" s="4"/>
      <c r="M17360" s="4"/>
    </row>
    <row r="17361" spans="6:13" x14ac:dyDescent="0.2">
      <c r="F17361" s="4"/>
      <c r="G17361" s="4"/>
      <c r="H17361" s="4"/>
      <c r="I17361" s="4"/>
      <c r="J17361" s="4"/>
      <c r="K17361" s="4"/>
      <c r="L17361" s="4"/>
      <c r="M17361" s="4"/>
    </row>
    <row r="17362" spans="6:13" x14ac:dyDescent="0.2">
      <c r="F17362" s="4"/>
      <c r="G17362" s="4"/>
      <c r="H17362" s="4"/>
      <c r="I17362" s="4"/>
      <c r="J17362" s="4"/>
      <c r="K17362" s="4"/>
      <c r="L17362" s="4"/>
      <c r="M17362" s="4"/>
    </row>
    <row r="17363" spans="6:13" x14ac:dyDescent="0.2">
      <c r="F17363" s="4"/>
      <c r="G17363" s="4"/>
      <c r="H17363" s="4"/>
      <c r="I17363" s="4"/>
      <c r="J17363" s="4"/>
      <c r="K17363" s="4"/>
      <c r="L17363" s="4"/>
      <c r="M17363" s="4"/>
    </row>
    <row r="17364" spans="6:13" x14ac:dyDescent="0.2">
      <c r="F17364" s="4"/>
      <c r="G17364" s="4"/>
      <c r="H17364" s="4"/>
      <c r="I17364" s="4"/>
      <c r="J17364" s="4"/>
      <c r="K17364" s="4"/>
      <c r="L17364" s="4"/>
      <c r="M17364" s="4"/>
    </row>
    <row r="17365" spans="6:13" x14ac:dyDescent="0.2">
      <c r="F17365" s="4"/>
      <c r="G17365" s="4"/>
      <c r="H17365" s="4"/>
      <c r="I17365" s="4"/>
      <c r="J17365" s="4"/>
      <c r="K17365" s="4"/>
      <c r="L17365" s="4"/>
      <c r="M17365" s="4"/>
    </row>
    <row r="17366" spans="6:13" x14ac:dyDescent="0.2">
      <c r="F17366" s="4"/>
      <c r="G17366" s="4"/>
      <c r="H17366" s="4"/>
      <c r="I17366" s="4"/>
      <c r="J17366" s="4"/>
      <c r="K17366" s="4"/>
      <c r="L17366" s="4"/>
      <c r="M17366" s="4"/>
    </row>
    <row r="17367" spans="6:13" x14ac:dyDescent="0.2">
      <c r="F17367" s="4"/>
      <c r="G17367" s="4"/>
      <c r="H17367" s="4"/>
      <c r="I17367" s="4"/>
      <c r="J17367" s="4"/>
      <c r="K17367" s="4"/>
      <c r="L17367" s="4"/>
      <c r="M17367" s="4"/>
    </row>
    <row r="17368" spans="6:13" x14ac:dyDescent="0.2">
      <c r="F17368" s="4"/>
      <c r="G17368" s="4"/>
      <c r="H17368" s="4"/>
      <c r="I17368" s="4"/>
      <c r="J17368" s="4"/>
      <c r="K17368" s="4"/>
      <c r="L17368" s="4"/>
      <c r="M17368" s="4"/>
    </row>
    <row r="17369" spans="6:13" x14ac:dyDescent="0.2">
      <c r="F17369" s="4"/>
      <c r="G17369" s="4"/>
      <c r="H17369" s="4"/>
      <c r="I17369" s="4"/>
      <c r="J17369" s="4"/>
      <c r="K17369" s="4"/>
      <c r="L17369" s="4"/>
      <c r="M17369" s="4"/>
    </row>
    <row r="17370" spans="6:13" x14ac:dyDescent="0.2">
      <c r="F17370" s="4"/>
      <c r="G17370" s="4"/>
      <c r="H17370" s="4"/>
      <c r="I17370" s="4"/>
      <c r="J17370" s="4"/>
      <c r="K17370" s="4"/>
      <c r="L17370" s="4"/>
      <c r="M17370" s="4"/>
    </row>
    <row r="17371" spans="6:13" x14ac:dyDescent="0.2">
      <c r="F17371" s="4"/>
      <c r="G17371" s="4"/>
      <c r="H17371" s="4"/>
      <c r="I17371" s="4"/>
      <c r="J17371" s="4"/>
      <c r="K17371" s="4"/>
      <c r="L17371" s="4"/>
      <c r="M17371" s="4"/>
    </row>
    <row r="17372" spans="6:13" x14ac:dyDescent="0.2">
      <c r="F17372" s="4"/>
      <c r="G17372" s="4"/>
      <c r="H17372" s="4"/>
      <c r="I17372" s="4"/>
      <c r="J17372" s="4"/>
      <c r="K17372" s="4"/>
      <c r="L17372" s="4"/>
      <c r="M17372" s="4"/>
    </row>
    <row r="17373" spans="6:13" x14ac:dyDescent="0.2">
      <c r="F17373" s="4"/>
      <c r="G17373" s="4"/>
      <c r="H17373" s="4"/>
      <c r="I17373" s="4"/>
      <c r="J17373" s="4"/>
      <c r="K17373" s="4"/>
      <c r="L17373" s="4"/>
      <c r="M17373" s="4"/>
    </row>
    <row r="17374" spans="6:13" x14ac:dyDescent="0.2">
      <c r="F17374" s="4"/>
      <c r="G17374" s="4"/>
      <c r="H17374" s="4"/>
      <c r="I17374" s="4"/>
      <c r="J17374" s="4"/>
      <c r="K17374" s="4"/>
      <c r="L17374" s="4"/>
      <c r="M17374" s="4"/>
    </row>
    <row r="17375" spans="6:13" x14ac:dyDescent="0.2">
      <c r="F17375" s="4"/>
      <c r="G17375" s="4"/>
      <c r="H17375" s="4"/>
      <c r="I17375" s="4"/>
      <c r="J17375" s="4"/>
      <c r="K17375" s="4"/>
      <c r="L17375" s="4"/>
      <c r="M17375" s="4"/>
    </row>
    <row r="17376" spans="6:13" x14ac:dyDescent="0.2">
      <c r="F17376" s="4"/>
      <c r="G17376" s="4"/>
      <c r="H17376" s="4"/>
      <c r="I17376" s="4"/>
      <c r="J17376" s="4"/>
      <c r="K17376" s="4"/>
      <c r="L17376" s="4"/>
      <c r="M17376" s="4"/>
    </row>
    <row r="17377" spans="6:13" x14ac:dyDescent="0.2">
      <c r="F17377" s="4"/>
      <c r="G17377" s="4"/>
      <c r="H17377" s="4"/>
      <c r="I17377" s="4"/>
      <c r="J17377" s="4"/>
      <c r="K17377" s="4"/>
      <c r="L17377" s="4"/>
      <c r="M17377" s="4"/>
    </row>
    <row r="17378" spans="6:13" x14ac:dyDescent="0.2">
      <c r="F17378" s="4"/>
      <c r="G17378" s="4"/>
      <c r="H17378" s="4"/>
      <c r="I17378" s="4"/>
      <c r="J17378" s="4"/>
      <c r="K17378" s="4"/>
      <c r="L17378" s="4"/>
      <c r="M17378" s="4"/>
    </row>
    <row r="17379" spans="6:13" x14ac:dyDescent="0.2">
      <c r="F17379" s="4"/>
      <c r="G17379" s="4"/>
      <c r="H17379" s="4"/>
      <c r="I17379" s="4"/>
      <c r="J17379" s="4"/>
      <c r="K17379" s="4"/>
      <c r="L17379" s="4"/>
      <c r="M17379" s="4"/>
    </row>
    <row r="17380" spans="6:13" x14ac:dyDescent="0.2">
      <c r="F17380" s="4"/>
      <c r="G17380" s="4"/>
      <c r="H17380" s="4"/>
      <c r="I17380" s="4"/>
      <c r="J17380" s="4"/>
      <c r="K17380" s="4"/>
      <c r="L17380" s="4"/>
      <c r="M17380" s="4"/>
    </row>
    <row r="17381" spans="6:13" x14ac:dyDescent="0.2">
      <c r="F17381" s="4"/>
      <c r="G17381" s="4"/>
      <c r="H17381" s="4"/>
      <c r="I17381" s="4"/>
      <c r="J17381" s="4"/>
      <c r="K17381" s="4"/>
      <c r="L17381" s="4"/>
      <c r="M17381" s="4"/>
    </row>
    <row r="17382" spans="6:13" x14ac:dyDescent="0.2">
      <c r="F17382" s="4"/>
      <c r="G17382" s="4"/>
      <c r="H17382" s="4"/>
      <c r="I17382" s="4"/>
      <c r="J17382" s="4"/>
      <c r="K17382" s="4"/>
      <c r="L17382" s="4"/>
      <c r="M17382" s="4"/>
    </row>
    <row r="17383" spans="6:13" x14ac:dyDescent="0.2">
      <c r="F17383" s="4"/>
      <c r="G17383" s="4"/>
      <c r="H17383" s="4"/>
      <c r="I17383" s="4"/>
      <c r="J17383" s="4"/>
      <c r="K17383" s="4"/>
      <c r="L17383" s="4"/>
      <c r="M17383" s="4"/>
    </row>
    <row r="17384" spans="6:13" x14ac:dyDescent="0.2">
      <c r="F17384" s="4"/>
      <c r="G17384" s="4"/>
      <c r="H17384" s="4"/>
      <c r="I17384" s="4"/>
      <c r="J17384" s="4"/>
      <c r="K17384" s="4"/>
      <c r="L17384" s="4"/>
      <c r="M17384" s="4"/>
    </row>
    <row r="17385" spans="6:13" x14ac:dyDescent="0.2">
      <c r="F17385" s="4"/>
      <c r="G17385" s="4"/>
      <c r="H17385" s="4"/>
      <c r="I17385" s="4"/>
      <c r="J17385" s="4"/>
      <c r="K17385" s="4"/>
      <c r="L17385" s="4"/>
      <c r="M17385" s="4"/>
    </row>
    <row r="17386" spans="6:13" x14ac:dyDescent="0.2">
      <c r="F17386" s="4"/>
      <c r="G17386" s="4"/>
      <c r="H17386" s="4"/>
      <c r="I17386" s="4"/>
      <c r="J17386" s="4"/>
      <c r="K17386" s="4"/>
      <c r="L17386" s="4"/>
      <c r="M17386" s="4"/>
    </row>
    <row r="17387" spans="6:13" x14ac:dyDescent="0.2">
      <c r="F17387" s="4"/>
      <c r="G17387" s="4"/>
      <c r="H17387" s="4"/>
      <c r="I17387" s="4"/>
      <c r="J17387" s="4"/>
      <c r="K17387" s="4"/>
      <c r="L17387" s="4"/>
      <c r="M17387" s="4"/>
    </row>
    <row r="17388" spans="6:13" x14ac:dyDescent="0.2">
      <c r="F17388" s="4"/>
      <c r="G17388" s="4"/>
      <c r="H17388" s="4"/>
      <c r="I17388" s="4"/>
      <c r="J17388" s="4"/>
      <c r="K17388" s="4"/>
      <c r="L17388" s="4"/>
      <c r="M17388" s="4"/>
    </row>
    <row r="17389" spans="6:13" x14ac:dyDescent="0.2">
      <c r="F17389" s="4"/>
      <c r="G17389" s="4"/>
      <c r="H17389" s="4"/>
      <c r="I17389" s="4"/>
      <c r="J17389" s="4"/>
      <c r="K17389" s="4"/>
      <c r="L17389" s="4"/>
      <c r="M17389" s="4"/>
    </row>
    <row r="17390" spans="6:13" x14ac:dyDescent="0.2">
      <c r="F17390" s="4"/>
      <c r="G17390" s="4"/>
      <c r="H17390" s="4"/>
      <c r="I17390" s="4"/>
      <c r="J17390" s="4"/>
      <c r="K17390" s="4"/>
      <c r="L17390" s="4"/>
      <c r="M17390" s="4"/>
    </row>
    <row r="17391" spans="6:13" x14ac:dyDescent="0.2">
      <c r="F17391" s="4"/>
      <c r="G17391" s="4"/>
      <c r="H17391" s="4"/>
      <c r="I17391" s="4"/>
      <c r="J17391" s="4"/>
      <c r="K17391" s="4"/>
      <c r="L17391" s="4"/>
      <c r="M17391" s="4"/>
    </row>
    <row r="17392" spans="6:13" x14ac:dyDescent="0.2">
      <c r="F17392" s="4"/>
      <c r="G17392" s="4"/>
      <c r="H17392" s="4"/>
      <c r="I17392" s="4"/>
      <c r="J17392" s="4"/>
      <c r="K17392" s="4"/>
      <c r="L17392" s="4"/>
      <c r="M17392" s="4"/>
    </row>
    <row r="17393" spans="6:13" x14ac:dyDescent="0.2">
      <c r="F17393" s="4"/>
      <c r="G17393" s="4"/>
      <c r="H17393" s="4"/>
      <c r="I17393" s="4"/>
      <c r="J17393" s="4"/>
      <c r="K17393" s="4"/>
      <c r="L17393" s="4"/>
      <c r="M17393" s="4"/>
    </row>
    <row r="17394" spans="6:13" x14ac:dyDescent="0.2">
      <c r="F17394" s="4"/>
      <c r="G17394" s="4"/>
      <c r="H17394" s="4"/>
      <c r="I17394" s="4"/>
      <c r="J17394" s="4"/>
      <c r="K17394" s="4"/>
      <c r="L17394" s="4"/>
      <c r="M17394" s="4"/>
    </row>
    <row r="17395" spans="6:13" x14ac:dyDescent="0.2">
      <c r="F17395" s="4"/>
      <c r="G17395" s="4"/>
      <c r="H17395" s="4"/>
      <c r="I17395" s="4"/>
      <c r="J17395" s="4"/>
      <c r="K17395" s="4"/>
      <c r="L17395" s="4"/>
      <c r="M17395" s="4"/>
    </row>
    <row r="17396" spans="6:13" x14ac:dyDescent="0.2">
      <c r="F17396" s="4"/>
      <c r="G17396" s="4"/>
      <c r="H17396" s="4"/>
      <c r="I17396" s="4"/>
      <c r="J17396" s="4"/>
      <c r="K17396" s="4"/>
      <c r="L17396" s="4"/>
      <c r="M17396" s="4"/>
    </row>
    <row r="17397" spans="6:13" x14ac:dyDescent="0.2">
      <c r="F17397" s="4"/>
      <c r="G17397" s="4"/>
      <c r="H17397" s="4"/>
      <c r="I17397" s="4"/>
      <c r="J17397" s="4"/>
      <c r="K17397" s="4"/>
      <c r="L17397" s="4"/>
      <c r="M17397" s="4"/>
    </row>
    <row r="17398" spans="6:13" x14ac:dyDescent="0.2">
      <c r="F17398" s="4"/>
      <c r="G17398" s="4"/>
      <c r="H17398" s="4"/>
      <c r="I17398" s="4"/>
      <c r="J17398" s="4"/>
      <c r="K17398" s="4"/>
      <c r="L17398" s="4"/>
      <c r="M17398" s="4"/>
    </row>
    <row r="17399" spans="6:13" x14ac:dyDescent="0.2">
      <c r="F17399" s="4"/>
      <c r="G17399" s="4"/>
      <c r="H17399" s="4"/>
      <c r="I17399" s="4"/>
      <c r="J17399" s="4"/>
      <c r="K17399" s="4"/>
      <c r="L17399" s="4"/>
      <c r="M17399" s="4"/>
    </row>
    <row r="17400" spans="6:13" x14ac:dyDescent="0.2">
      <c r="F17400" s="4"/>
      <c r="G17400" s="4"/>
      <c r="H17400" s="4"/>
      <c r="I17400" s="4"/>
      <c r="J17400" s="4"/>
      <c r="K17400" s="4"/>
      <c r="L17400" s="4"/>
      <c r="M17400" s="4"/>
    </row>
    <row r="17401" spans="6:13" x14ac:dyDescent="0.2">
      <c r="F17401" s="4"/>
      <c r="G17401" s="4"/>
      <c r="H17401" s="4"/>
      <c r="I17401" s="4"/>
      <c r="J17401" s="4"/>
      <c r="K17401" s="4"/>
      <c r="L17401" s="4"/>
      <c r="M17401" s="4"/>
    </row>
    <row r="17402" spans="6:13" x14ac:dyDescent="0.2">
      <c r="F17402" s="4"/>
      <c r="G17402" s="4"/>
      <c r="H17402" s="4"/>
      <c r="I17402" s="4"/>
      <c r="J17402" s="4"/>
      <c r="K17402" s="4"/>
      <c r="L17402" s="4"/>
      <c r="M17402" s="4"/>
    </row>
    <row r="17403" spans="6:13" x14ac:dyDescent="0.2">
      <c r="F17403" s="4"/>
      <c r="G17403" s="4"/>
      <c r="H17403" s="4"/>
      <c r="I17403" s="4"/>
      <c r="J17403" s="4"/>
      <c r="K17403" s="4"/>
      <c r="L17403" s="4"/>
      <c r="M17403" s="4"/>
    </row>
    <row r="17404" spans="6:13" x14ac:dyDescent="0.2">
      <c r="F17404" s="4"/>
      <c r="G17404" s="4"/>
      <c r="H17404" s="4"/>
      <c r="I17404" s="4"/>
      <c r="J17404" s="4"/>
      <c r="K17404" s="4"/>
      <c r="L17404" s="4"/>
      <c r="M17404" s="4"/>
    </row>
    <row r="17405" spans="6:13" x14ac:dyDescent="0.2">
      <c r="F17405" s="4"/>
      <c r="G17405" s="4"/>
      <c r="H17405" s="4"/>
      <c r="I17405" s="4"/>
      <c r="J17405" s="4"/>
      <c r="K17405" s="4"/>
      <c r="L17405" s="4"/>
      <c r="M17405" s="4"/>
    </row>
    <row r="17406" spans="6:13" x14ac:dyDescent="0.2">
      <c r="F17406" s="4"/>
      <c r="G17406" s="4"/>
      <c r="H17406" s="4"/>
      <c r="I17406" s="4"/>
      <c r="J17406" s="4"/>
      <c r="K17406" s="4"/>
      <c r="L17406" s="4"/>
      <c r="M17406" s="4"/>
    </row>
    <row r="17407" spans="6:13" x14ac:dyDescent="0.2">
      <c r="F17407" s="4"/>
      <c r="G17407" s="4"/>
      <c r="H17407" s="4"/>
      <c r="I17407" s="4"/>
      <c r="J17407" s="4"/>
      <c r="K17407" s="4"/>
      <c r="L17407" s="4"/>
      <c r="M17407" s="4"/>
    </row>
    <row r="17408" spans="6:13" x14ac:dyDescent="0.2">
      <c r="F17408" s="4"/>
      <c r="G17408" s="4"/>
      <c r="H17408" s="4"/>
      <c r="I17408" s="4"/>
      <c r="J17408" s="4"/>
      <c r="K17408" s="4"/>
      <c r="L17408" s="4"/>
      <c r="M17408" s="4"/>
    </row>
    <row r="17409" spans="6:13" x14ac:dyDescent="0.2">
      <c r="F17409" s="4"/>
      <c r="G17409" s="4"/>
      <c r="H17409" s="4"/>
      <c r="I17409" s="4"/>
      <c r="J17409" s="4"/>
      <c r="K17409" s="4"/>
      <c r="L17409" s="4"/>
      <c r="M17409" s="4"/>
    </row>
    <row r="17410" spans="6:13" x14ac:dyDescent="0.2">
      <c r="F17410" s="4"/>
      <c r="G17410" s="4"/>
      <c r="H17410" s="4"/>
      <c r="I17410" s="4"/>
      <c r="J17410" s="4"/>
      <c r="K17410" s="4"/>
      <c r="L17410" s="4"/>
      <c r="M17410" s="4"/>
    </row>
    <row r="17411" spans="6:13" x14ac:dyDescent="0.2">
      <c r="F17411" s="4"/>
      <c r="G17411" s="4"/>
      <c r="H17411" s="4"/>
      <c r="I17411" s="4"/>
      <c r="J17411" s="4"/>
      <c r="K17411" s="4"/>
      <c r="L17411" s="4"/>
      <c r="M17411" s="4"/>
    </row>
    <row r="17412" spans="6:13" x14ac:dyDescent="0.2">
      <c r="F17412" s="4"/>
      <c r="G17412" s="4"/>
      <c r="H17412" s="4"/>
      <c r="I17412" s="4"/>
      <c r="J17412" s="4"/>
      <c r="K17412" s="4"/>
      <c r="L17412" s="4"/>
      <c r="M17412" s="4"/>
    </row>
    <row r="17413" spans="6:13" x14ac:dyDescent="0.2">
      <c r="F17413" s="4"/>
      <c r="G17413" s="4"/>
      <c r="H17413" s="4"/>
      <c r="I17413" s="4"/>
      <c r="J17413" s="4"/>
      <c r="K17413" s="4"/>
      <c r="L17413" s="4"/>
      <c r="M17413" s="4"/>
    </row>
    <row r="17414" spans="6:13" x14ac:dyDescent="0.2">
      <c r="F17414" s="4"/>
      <c r="G17414" s="4"/>
      <c r="H17414" s="4"/>
      <c r="I17414" s="4"/>
      <c r="J17414" s="4"/>
      <c r="K17414" s="4"/>
      <c r="L17414" s="4"/>
      <c r="M17414" s="4"/>
    </row>
    <row r="17415" spans="6:13" x14ac:dyDescent="0.2">
      <c r="F17415" s="4"/>
      <c r="G17415" s="4"/>
      <c r="H17415" s="4"/>
      <c r="I17415" s="4"/>
      <c r="J17415" s="4"/>
      <c r="K17415" s="4"/>
      <c r="L17415" s="4"/>
      <c r="M17415" s="4"/>
    </row>
    <row r="17416" spans="6:13" x14ac:dyDescent="0.2">
      <c r="F17416" s="4"/>
      <c r="G17416" s="4"/>
      <c r="H17416" s="4"/>
      <c r="I17416" s="4"/>
      <c r="J17416" s="4"/>
      <c r="K17416" s="4"/>
      <c r="L17416" s="4"/>
      <c r="M17416" s="4"/>
    </row>
    <row r="17417" spans="6:13" x14ac:dyDescent="0.2">
      <c r="F17417" s="4"/>
      <c r="G17417" s="4"/>
      <c r="H17417" s="4"/>
      <c r="I17417" s="4"/>
      <c r="J17417" s="4"/>
      <c r="K17417" s="4"/>
      <c r="L17417" s="4"/>
      <c r="M17417" s="4"/>
    </row>
    <row r="17418" spans="6:13" x14ac:dyDescent="0.2">
      <c r="F17418" s="4"/>
      <c r="G17418" s="4"/>
      <c r="H17418" s="4"/>
      <c r="I17418" s="4"/>
      <c r="J17418" s="4"/>
      <c r="K17418" s="4"/>
      <c r="L17418" s="4"/>
      <c r="M17418" s="4"/>
    </row>
    <row r="17419" spans="6:13" x14ac:dyDescent="0.2">
      <c r="F17419" s="4"/>
      <c r="G17419" s="4"/>
      <c r="H17419" s="4"/>
      <c r="I17419" s="4"/>
      <c r="J17419" s="4"/>
      <c r="K17419" s="4"/>
      <c r="L17419" s="4"/>
      <c r="M17419" s="4"/>
    </row>
    <row r="17420" spans="6:13" x14ac:dyDescent="0.2">
      <c r="F17420" s="4"/>
      <c r="G17420" s="4"/>
      <c r="H17420" s="4"/>
      <c r="I17420" s="4"/>
      <c r="J17420" s="4"/>
      <c r="K17420" s="4"/>
      <c r="L17420" s="4"/>
      <c r="M17420" s="4"/>
    </row>
    <row r="17421" spans="6:13" x14ac:dyDescent="0.2">
      <c r="F17421" s="4"/>
      <c r="G17421" s="4"/>
      <c r="H17421" s="4"/>
      <c r="I17421" s="4"/>
      <c r="J17421" s="4"/>
      <c r="K17421" s="4"/>
      <c r="L17421" s="4"/>
      <c r="M17421" s="4"/>
    </row>
    <row r="17422" spans="6:13" x14ac:dyDescent="0.2">
      <c r="F17422" s="4"/>
      <c r="G17422" s="4"/>
      <c r="H17422" s="4"/>
      <c r="I17422" s="4"/>
      <c r="J17422" s="4"/>
      <c r="K17422" s="4"/>
      <c r="L17422" s="4"/>
      <c r="M17422" s="4"/>
    </row>
    <row r="17423" spans="6:13" x14ac:dyDescent="0.2">
      <c r="F17423" s="4"/>
      <c r="G17423" s="4"/>
      <c r="H17423" s="4"/>
      <c r="I17423" s="4"/>
      <c r="J17423" s="4"/>
      <c r="K17423" s="4"/>
      <c r="L17423" s="4"/>
      <c r="M17423" s="4"/>
    </row>
    <row r="17424" spans="6:13" x14ac:dyDescent="0.2">
      <c r="F17424" s="4"/>
      <c r="G17424" s="4"/>
      <c r="H17424" s="4"/>
      <c r="I17424" s="4"/>
      <c r="J17424" s="4"/>
      <c r="K17424" s="4"/>
      <c r="L17424" s="4"/>
      <c r="M17424" s="4"/>
    </row>
    <row r="17425" spans="6:13" x14ac:dyDescent="0.2">
      <c r="F17425" s="4"/>
      <c r="G17425" s="4"/>
      <c r="H17425" s="4"/>
      <c r="I17425" s="4"/>
      <c r="J17425" s="4"/>
      <c r="K17425" s="4"/>
      <c r="L17425" s="4"/>
      <c r="M17425" s="4"/>
    </row>
    <row r="17426" spans="6:13" x14ac:dyDescent="0.2">
      <c r="F17426" s="4"/>
      <c r="G17426" s="4"/>
      <c r="H17426" s="4"/>
      <c r="I17426" s="4"/>
      <c r="J17426" s="4"/>
      <c r="K17426" s="4"/>
      <c r="L17426" s="4"/>
      <c r="M17426" s="4"/>
    </row>
    <row r="17427" spans="6:13" x14ac:dyDescent="0.2">
      <c r="F17427" s="4"/>
      <c r="G17427" s="4"/>
      <c r="H17427" s="4"/>
      <c r="I17427" s="4"/>
      <c r="J17427" s="4"/>
      <c r="K17427" s="4"/>
      <c r="L17427" s="4"/>
      <c r="M17427" s="4"/>
    </row>
    <row r="17428" spans="6:13" x14ac:dyDescent="0.2">
      <c r="F17428" s="4"/>
      <c r="G17428" s="4"/>
      <c r="H17428" s="4"/>
      <c r="I17428" s="4"/>
      <c r="J17428" s="4"/>
      <c r="K17428" s="4"/>
      <c r="L17428" s="4"/>
      <c r="M17428" s="4"/>
    </row>
    <row r="17429" spans="6:13" x14ac:dyDescent="0.2">
      <c r="F17429" s="4"/>
      <c r="G17429" s="4"/>
      <c r="H17429" s="4"/>
      <c r="I17429" s="4"/>
      <c r="J17429" s="4"/>
      <c r="K17429" s="4"/>
      <c r="L17429" s="4"/>
      <c r="M17429" s="4"/>
    </row>
    <row r="17430" spans="6:13" x14ac:dyDescent="0.2">
      <c r="F17430" s="4"/>
      <c r="G17430" s="4"/>
      <c r="H17430" s="4"/>
      <c r="I17430" s="4"/>
      <c r="J17430" s="4"/>
      <c r="K17430" s="4"/>
      <c r="L17430" s="4"/>
      <c r="M17430" s="4"/>
    </row>
    <row r="17431" spans="6:13" x14ac:dyDescent="0.2">
      <c r="F17431" s="4"/>
      <c r="G17431" s="4"/>
      <c r="H17431" s="4"/>
      <c r="I17431" s="4"/>
      <c r="J17431" s="4"/>
      <c r="K17431" s="4"/>
      <c r="L17431" s="4"/>
      <c r="M17431" s="4"/>
    </row>
    <row r="17432" spans="6:13" x14ac:dyDescent="0.2">
      <c r="F17432" s="4"/>
      <c r="G17432" s="4"/>
      <c r="H17432" s="4"/>
      <c r="I17432" s="4"/>
      <c r="J17432" s="4"/>
      <c r="K17432" s="4"/>
      <c r="L17432" s="4"/>
      <c r="M17432" s="4"/>
    </row>
    <row r="17433" spans="6:13" x14ac:dyDescent="0.2">
      <c r="F17433" s="4"/>
      <c r="G17433" s="4"/>
      <c r="H17433" s="4"/>
      <c r="I17433" s="4"/>
      <c r="J17433" s="4"/>
      <c r="K17433" s="4"/>
      <c r="L17433" s="4"/>
      <c r="M17433" s="4"/>
    </row>
    <row r="17434" spans="6:13" x14ac:dyDescent="0.2">
      <c r="F17434" s="4"/>
      <c r="G17434" s="4"/>
      <c r="H17434" s="4"/>
      <c r="I17434" s="4"/>
      <c r="J17434" s="4"/>
      <c r="K17434" s="4"/>
      <c r="L17434" s="4"/>
      <c r="M17434" s="4"/>
    </row>
    <row r="17435" spans="6:13" x14ac:dyDescent="0.2">
      <c r="F17435" s="4"/>
      <c r="G17435" s="4"/>
      <c r="H17435" s="4"/>
      <c r="I17435" s="4"/>
      <c r="J17435" s="4"/>
      <c r="K17435" s="4"/>
      <c r="L17435" s="4"/>
      <c r="M17435" s="4"/>
    </row>
    <row r="17436" spans="6:13" x14ac:dyDescent="0.2">
      <c r="F17436" s="4"/>
      <c r="G17436" s="4"/>
      <c r="H17436" s="4"/>
      <c r="I17436" s="4"/>
      <c r="J17436" s="4"/>
      <c r="K17436" s="4"/>
      <c r="L17436" s="4"/>
      <c r="M17436" s="4"/>
    </row>
    <row r="17437" spans="6:13" x14ac:dyDescent="0.2">
      <c r="F17437" s="4"/>
      <c r="G17437" s="4"/>
      <c r="H17437" s="4"/>
      <c r="I17437" s="4"/>
      <c r="J17437" s="4"/>
      <c r="K17437" s="4"/>
      <c r="L17437" s="4"/>
      <c r="M17437" s="4"/>
    </row>
    <row r="17438" spans="6:13" x14ac:dyDescent="0.2">
      <c r="F17438" s="4"/>
      <c r="G17438" s="4"/>
      <c r="H17438" s="4"/>
      <c r="I17438" s="4"/>
      <c r="J17438" s="4"/>
      <c r="K17438" s="4"/>
      <c r="L17438" s="4"/>
      <c r="M17438" s="4"/>
    </row>
    <row r="17439" spans="6:13" x14ac:dyDescent="0.2">
      <c r="F17439" s="4"/>
      <c r="G17439" s="4"/>
      <c r="H17439" s="4"/>
      <c r="I17439" s="4"/>
      <c r="J17439" s="4"/>
      <c r="K17439" s="4"/>
      <c r="L17439" s="4"/>
      <c r="M17439" s="4"/>
    </row>
    <row r="17440" spans="6:13" x14ac:dyDescent="0.2">
      <c r="F17440" s="4"/>
      <c r="G17440" s="4"/>
      <c r="H17440" s="4"/>
      <c r="I17440" s="4"/>
      <c r="J17440" s="4"/>
      <c r="K17440" s="4"/>
      <c r="L17440" s="4"/>
      <c r="M17440" s="4"/>
    </row>
    <row r="17441" spans="6:13" x14ac:dyDescent="0.2">
      <c r="F17441" s="4"/>
      <c r="G17441" s="4"/>
      <c r="H17441" s="4"/>
      <c r="I17441" s="4"/>
      <c r="J17441" s="4"/>
      <c r="K17441" s="4"/>
      <c r="L17441" s="4"/>
      <c r="M17441" s="4"/>
    </row>
    <row r="17442" spans="6:13" x14ac:dyDescent="0.2">
      <c r="F17442" s="4"/>
      <c r="G17442" s="4"/>
      <c r="H17442" s="4"/>
      <c r="I17442" s="4"/>
      <c r="J17442" s="4"/>
      <c r="K17442" s="4"/>
      <c r="L17442" s="4"/>
      <c r="M17442" s="4"/>
    </row>
    <row r="17443" spans="6:13" x14ac:dyDescent="0.2">
      <c r="F17443" s="4"/>
      <c r="G17443" s="4"/>
      <c r="H17443" s="4"/>
      <c r="I17443" s="4"/>
      <c r="J17443" s="4"/>
      <c r="K17443" s="4"/>
      <c r="L17443" s="4"/>
      <c r="M17443" s="4"/>
    </row>
    <row r="17444" spans="6:13" x14ac:dyDescent="0.2">
      <c r="F17444" s="4"/>
      <c r="G17444" s="4"/>
      <c r="H17444" s="4"/>
      <c r="I17444" s="4"/>
      <c r="J17444" s="4"/>
      <c r="K17444" s="4"/>
      <c r="L17444" s="4"/>
      <c r="M17444" s="4"/>
    </row>
    <row r="17445" spans="6:13" x14ac:dyDescent="0.2">
      <c r="F17445" s="4"/>
      <c r="G17445" s="4"/>
      <c r="H17445" s="4"/>
      <c r="I17445" s="4"/>
      <c r="J17445" s="4"/>
      <c r="K17445" s="4"/>
      <c r="L17445" s="4"/>
      <c r="M17445" s="4"/>
    </row>
    <row r="17446" spans="6:13" x14ac:dyDescent="0.2">
      <c r="F17446" s="4"/>
      <c r="G17446" s="4"/>
      <c r="H17446" s="4"/>
      <c r="I17446" s="4"/>
      <c r="J17446" s="4"/>
      <c r="K17446" s="4"/>
      <c r="L17446" s="4"/>
      <c r="M17446" s="4"/>
    </row>
    <row r="17447" spans="6:13" x14ac:dyDescent="0.2">
      <c r="F17447" s="4"/>
      <c r="G17447" s="4"/>
      <c r="H17447" s="4"/>
      <c r="I17447" s="4"/>
      <c r="J17447" s="4"/>
      <c r="K17447" s="4"/>
      <c r="L17447" s="4"/>
      <c r="M17447" s="4"/>
    </row>
    <row r="17448" spans="6:13" x14ac:dyDescent="0.2">
      <c r="F17448" s="4"/>
      <c r="G17448" s="4"/>
      <c r="H17448" s="4"/>
      <c r="I17448" s="4"/>
      <c r="J17448" s="4"/>
      <c r="K17448" s="4"/>
      <c r="L17448" s="4"/>
      <c r="M17448" s="4"/>
    </row>
    <row r="17449" spans="6:13" x14ac:dyDescent="0.2">
      <c r="F17449" s="4"/>
      <c r="G17449" s="4"/>
      <c r="H17449" s="4"/>
      <c r="I17449" s="4"/>
      <c r="J17449" s="4"/>
      <c r="K17449" s="4"/>
      <c r="L17449" s="4"/>
      <c r="M17449" s="4"/>
    </row>
    <row r="17450" spans="6:13" x14ac:dyDescent="0.2">
      <c r="F17450" s="4"/>
      <c r="G17450" s="4"/>
      <c r="H17450" s="4"/>
      <c r="I17450" s="4"/>
      <c r="J17450" s="4"/>
      <c r="K17450" s="4"/>
      <c r="L17450" s="4"/>
      <c r="M17450" s="4"/>
    </row>
    <row r="17451" spans="6:13" x14ac:dyDescent="0.2">
      <c r="F17451" s="4"/>
      <c r="G17451" s="4"/>
      <c r="H17451" s="4"/>
      <c r="I17451" s="4"/>
      <c r="J17451" s="4"/>
      <c r="K17451" s="4"/>
      <c r="L17451" s="4"/>
      <c r="M17451" s="4"/>
    </row>
    <row r="17452" spans="6:13" x14ac:dyDescent="0.2">
      <c r="F17452" s="4"/>
      <c r="G17452" s="4"/>
      <c r="H17452" s="4"/>
      <c r="I17452" s="4"/>
      <c r="J17452" s="4"/>
      <c r="K17452" s="4"/>
      <c r="L17452" s="4"/>
      <c r="M17452" s="4"/>
    </row>
    <row r="17453" spans="6:13" x14ac:dyDescent="0.2">
      <c r="F17453" s="4"/>
      <c r="G17453" s="4"/>
      <c r="H17453" s="4"/>
      <c r="I17453" s="4"/>
      <c r="J17453" s="4"/>
      <c r="K17453" s="4"/>
      <c r="L17453" s="4"/>
      <c r="M17453" s="4"/>
    </row>
    <row r="17454" spans="6:13" x14ac:dyDescent="0.2">
      <c r="F17454" s="4"/>
      <c r="G17454" s="4"/>
      <c r="H17454" s="4"/>
      <c r="I17454" s="4"/>
      <c r="J17454" s="4"/>
      <c r="K17454" s="4"/>
      <c r="L17454" s="4"/>
      <c r="M17454" s="4"/>
    </row>
    <row r="17455" spans="6:13" x14ac:dyDescent="0.2">
      <c r="F17455" s="4"/>
      <c r="G17455" s="4"/>
      <c r="H17455" s="4"/>
      <c r="I17455" s="4"/>
      <c r="J17455" s="4"/>
      <c r="K17455" s="4"/>
      <c r="L17455" s="4"/>
      <c r="M17455" s="4"/>
    </row>
    <row r="17456" spans="6:13" x14ac:dyDescent="0.2">
      <c r="F17456" s="4"/>
      <c r="G17456" s="4"/>
      <c r="H17456" s="4"/>
      <c r="I17456" s="4"/>
      <c r="J17456" s="4"/>
      <c r="K17456" s="4"/>
      <c r="L17456" s="4"/>
      <c r="M17456" s="4"/>
    </row>
    <row r="17457" spans="6:13" x14ac:dyDescent="0.2">
      <c r="F17457" s="4"/>
      <c r="G17457" s="4"/>
      <c r="H17457" s="4"/>
      <c r="I17457" s="4"/>
      <c r="J17457" s="4"/>
      <c r="K17457" s="4"/>
      <c r="L17457" s="4"/>
      <c r="M17457" s="4"/>
    </row>
    <row r="17458" spans="6:13" x14ac:dyDescent="0.2">
      <c r="F17458" s="4"/>
      <c r="G17458" s="4"/>
      <c r="H17458" s="4"/>
      <c r="I17458" s="4"/>
      <c r="J17458" s="4"/>
      <c r="K17458" s="4"/>
      <c r="L17458" s="4"/>
      <c r="M17458" s="4"/>
    </row>
    <row r="17459" spans="6:13" x14ac:dyDescent="0.2">
      <c r="F17459" s="4"/>
      <c r="G17459" s="4"/>
      <c r="H17459" s="4"/>
      <c r="I17459" s="4"/>
      <c r="J17459" s="4"/>
      <c r="K17459" s="4"/>
      <c r="L17459" s="4"/>
      <c r="M17459" s="4"/>
    </row>
    <row r="17460" spans="6:13" x14ac:dyDescent="0.2">
      <c r="F17460" s="4"/>
      <c r="G17460" s="4"/>
      <c r="H17460" s="4"/>
      <c r="I17460" s="4"/>
      <c r="J17460" s="4"/>
      <c r="K17460" s="4"/>
      <c r="L17460" s="4"/>
      <c r="M17460" s="4"/>
    </row>
    <row r="17461" spans="6:13" x14ac:dyDescent="0.2">
      <c r="F17461" s="4"/>
      <c r="G17461" s="4"/>
      <c r="H17461" s="4"/>
      <c r="I17461" s="4"/>
      <c r="J17461" s="4"/>
      <c r="K17461" s="4"/>
      <c r="L17461" s="4"/>
      <c r="M17461" s="4"/>
    </row>
    <row r="17462" spans="6:13" x14ac:dyDescent="0.2">
      <c r="F17462" s="4"/>
      <c r="G17462" s="4"/>
      <c r="H17462" s="4"/>
      <c r="I17462" s="4"/>
      <c r="J17462" s="4"/>
      <c r="K17462" s="4"/>
      <c r="L17462" s="4"/>
      <c r="M17462" s="4"/>
    </row>
    <row r="17463" spans="6:13" x14ac:dyDescent="0.2">
      <c r="F17463" s="4"/>
      <c r="G17463" s="4"/>
      <c r="H17463" s="4"/>
      <c r="I17463" s="4"/>
      <c r="J17463" s="4"/>
      <c r="K17463" s="4"/>
      <c r="L17463" s="4"/>
      <c r="M17463" s="4"/>
    </row>
    <row r="17464" spans="6:13" x14ac:dyDescent="0.2">
      <c r="F17464" s="4"/>
      <c r="G17464" s="4"/>
      <c r="H17464" s="4"/>
      <c r="I17464" s="4"/>
      <c r="J17464" s="4"/>
      <c r="K17464" s="4"/>
      <c r="L17464" s="4"/>
      <c r="M17464" s="4"/>
    </row>
    <row r="17465" spans="6:13" x14ac:dyDescent="0.2">
      <c r="F17465" s="4"/>
      <c r="G17465" s="4"/>
      <c r="H17465" s="4"/>
      <c r="I17465" s="4"/>
      <c r="J17465" s="4"/>
      <c r="K17465" s="4"/>
      <c r="L17465" s="4"/>
      <c r="M17465" s="4"/>
    </row>
    <row r="17466" spans="6:13" x14ac:dyDescent="0.2">
      <c r="F17466" s="4"/>
      <c r="G17466" s="4"/>
      <c r="H17466" s="4"/>
      <c r="I17466" s="4"/>
      <c r="J17466" s="4"/>
      <c r="K17466" s="4"/>
      <c r="L17466" s="4"/>
      <c r="M17466" s="4"/>
    </row>
    <row r="17467" spans="6:13" x14ac:dyDescent="0.2">
      <c r="F17467" s="4"/>
      <c r="G17467" s="4"/>
      <c r="H17467" s="4"/>
      <c r="I17467" s="4"/>
      <c r="J17467" s="4"/>
      <c r="K17467" s="4"/>
      <c r="L17467" s="4"/>
      <c r="M17467" s="4"/>
    </row>
    <row r="17468" spans="6:13" x14ac:dyDescent="0.2">
      <c r="F17468" s="4"/>
      <c r="G17468" s="4"/>
      <c r="H17468" s="4"/>
      <c r="I17468" s="4"/>
      <c r="J17468" s="4"/>
      <c r="K17468" s="4"/>
      <c r="L17468" s="4"/>
      <c r="M17468" s="4"/>
    </row>
    <row r="17469" spans="6:13" x14ac:dyDescent="0.2">
      <c r="F17469" s="4"/>
      <c r="G17469" s="4"/>
      <c r="H17469" s="4"/>
      <c r="I17469" s="4"/>
      <c r="J17469" s="4"/>
      <c r="K17469" s="4"/>
      <c r="L17469" s="4"/>
      <c r="M17469" s="4"/>
    </row>
    <row r="17470" spans="6:13" x14ac:dyDescent="0.2">
      <c r="F17470" s="4"/>
      <c r="G17470" s="4"/>
      <c r="H17470" s="4"/>
      <c r="I17470" s="4"/>
      <c r="J17470" s="4"/>
      <c r="K17470" s="4"/>
      <c r="L17470" s="4"/>
      <c r="M17470" s="4"/>
    </row>
    <row r="17471" spans="6:13" x14ac:dyDescent="0.2">
      <c r="F17471" s="4"/>
      <c r="G17471" s="4"/>
      <c r="H17471" s="4"/>
      <c r="I17471" s="4"/>
      <c r="J17471" s="4"/>
      <c r="K17471" s="4"/>
      <c r="L17471" s="4"/>
      <c r="M17471" s="4"/>
    </row>
    <row r="17472" spans="6:13" x14ac:dyDescent="0.2">
      <c r="F17472" s="4"/>
      <c r="G17472" s="4"/>
      <c r="H17472" s="4"/>
      <c r="I17472" s="4"/>
      <c r="J17472" s="4"/>
      <c r="K17472" s="4"/>
      <c r="L17472" s="4"/>
      <c r="M17472" s="4"/>
    </row>
    <row r="17473" spans="6:13" x14ac:dyDescent="0.2">
      <c r="F17473" s="4"/>
      <c r="G17473" s="4"/>
      <c r="H17473" s="4"/>
      <c r="I17473" s="4"/>
      <c r="J17473" s="4"/>
      <c r="K17473" s="4"/>
      <c r="L17473" s="4"/>
      <c r="M17473" s="4"/>
    </row>
    <row r="17474" spans="6:13" x14ac:dyDescent="0.2">
      <c r="F17474" s="4"/>
      <c r="G17474" s="4"/>
      <c r="H17474" s="4"/>
      <c r="I17474" s="4"/>
      <c r="J17474" s="4"/>
      <c r="K17474" s="4"/>
      <c r="L17474" s="4"/>
      <c r="M17474" s="4"/>
    </row>
    <row r="17475" spans="6:13" x14ac:dyDescent="0.2">
      <c r="F17475" s="4"/>
      <c r="G17475" s="4"/>
      <c r="H17475" s="4"/>
      <c r="I17475" s="4"/>
      <c r="J17475" s="4"/>
      <c r="K17475" s="4"/>
      <c r="L17475" s="4"/>
      <c r="M17475" s="4"/>
    </row>
    <row r="17476" spans="6:13" x14ac:dyDescent="0.2">
      <c r="F17476" s="4"/>
      <c r="G17476" s="4"/>
      <c r="H17476" s="4"/>
      <c r="I17476" s="4"/>
      <c r="J17476" s="4"/>
      <c r="K17476" s="4"/>
      <c r="L17476" s="4"/>
      <c r="M17476" s="4"/>
    </row>
    <row r="17477" spans="6:13" x14ac:dyDescent="0.2">
      <c r="F17477" s="4"/>
      <c r="G17477" s="4"/>
      <c r="H17477" s="4"/>
      <c r="I17477" s="4"/>
      <c r="J17477" s="4"/>
      <c r="K17477" s="4"/>
      <c r="L17477" s="4"/>
      <c r="M17477" s="4"/>
    </row>
    <row r="17478" spans="6:13" x14ac:dyDescent="0.2">
      <c r="F17478" s="4"/>
      <c r="G17478" s="4"/>
      <c r="H17478" s="4"/>
      <c r="I17478" s="4"/>
      <c r="J17478" s="4"/>
      <c r="K17478" s="4"/>
      <c r="L17478" s="4"/>
      <c r="M17478" s="4"/>
    </row>
    <row r="17479" spans="6:13" x14ac:dyDescent="0.2">
      <c r="F17479" s="4"/>
      <c r="G17479" s="4"/>
      <c r="H17479" s="4"/>
      <c r="I17479" s="4"/>
      <c r="J17479" s="4"/>
      <c r="K17479" s="4"/>
      <c r="L17479" s="4"/>
      <c r="M17479" s="4"/>
    </row>
    <row r="17480" spans="6:13" x14ac:dyDescent="0.2">
      <c r="F17480" s="4"/>
      <c r="G17480" s="4"/>
      <c r="H17480" s="4"/>
      <c r="I17480" s="4"/>
      <c r="J17480" s="4"/>
      <c r="K17480" s="4"/>
      <c r="L17480" s="4"/>
      <c r="M17480" s="4"/>
    </row>
    <row r="17481" spans="6:13" x14ac:dyDescent="0.2">
      <c r="F17481" s="4"/>
      <c r="G17481" s="4"/>
      <c r="H17481" s="4"/>
      <c r="I17481" s="4"/>
      <c r="J17481" s="4"/>
      <c r="K17481" s="4"/>
      <c r="L17481" s="4"/>
      <c r="M17481" s="4"/>
    </row>
    <row r="17482" spans="6:13" x14ac:dyDescent="0.2">
      <c r="F17482" s="4"/>
      <c r="G17482" s="4"/>
      <c r="H17482" s="4"/>
      <c r="I17482" s="4"/>
      <c r="J17482" s="4"/>
      <c r="K17482" s="4"/>
      <c r="L17482" s="4"/>
      <c r="M17482" s="4"/>
    </row>
    <row r="17483" spans="6:13" x14ac:dyDescent="0.2">
      <c r="F17483" s="4"/>
      <c r="G17483" s="4"/>
      <c r="H17483" s="4"/>
      <c r="I17483" s="4"/>
      <c r="J17483" s="4"/>
      <c r="K17483" s="4"/>
      <c r="L17483" s="4"/>
      <c r="M17483" s="4"/>
    </row>
    <row r="17484" spans="6:13" x14ac:dyDescent="0.2">
      <c r="F17484" s="4"/>
      <c r="G17484" s="4"/>
      <c r="H17484" s="4"/>
      <c r="I17484" s="4"/>
      <c r="J17484" s="4"/>
      <c r="K17484" s="4"/>
      <c r="L17484" s="4"/>
      <c r="M17484" s="4"/>
    </row>
    <row r="17485" spans="6:13" x14ac:dyDescent="0.2">
      <c r="F17485" s="4"/>
      <c r="G17485" s="4"/>
      <c r="H17485" s="4"/>
      <c r="I17485" s="4"/>
      <c r="J17485" s="4"/>
      <c r="K17485" s="4"/>
      <c r="L17485" s="4"/>
      <c r="M17485" s="4"/>
    </row>
    <row r="17486" spans="6:13" x14ac:dyDescent="0.2">
      <c r="F17486" s="4"/>
      <c r="G17486" s="4"/>
      <c r="H17486" s="4"/>
      <c r="I17486" s="4"/>
      <c r="J17486" s="4"/>
      <c r="K17486" s="4"/>
      <c r="L17486" s="4"/>
      <c r="M17486" s="4"/>
    </row>
    <row r="17487" spans="6:13" x14ac:dyDescent="0.2">
      <c r="F17487" s="4"/>
      <c r="G17487" s="4"/>
      <c r="H17487" s="4"/>
      <c r="I17487" s="4"/>
      <c r="J17487" s="4"/>
      <c r="K17487" s="4"/>
      <c r="L17487" s="4"/>
      <c r="M17487" s="4"/>
    </row>
    <row r="17488" spans="6:13" x14ac:dyDescent="0.2">
      <c r="F17488" s="4"/>
      <c r="G17488" s="4"/>
      <c r="H17488" s="4"/>
      <c r="I17488" s="4"/>
      <c r="J17488" s="4"/>
      <c r="K17488" s="4"/>
      <c r="L17488" s="4"/>
      <c r="M17488" s="4"/>
    </row>
    <row r="17489" spans="6:13" x14ac:dyDescent="0.2">
      <c r="F17489" s="4"/>
      <c r="G17489" s="4"/>
      <c r="H17489" s="4"/>
      <c r="I17489" s="4"/>
      <c r="J17489" s="4"/>
      <c r="K17489" s="4"/>
      <c r="L17489" s="4"/>
      <c r="M17489" s="4"/>
    </row>
    <row r="17490" spans="6:13" x14ac:dyDescent="0.2">
      <c r="F17490" s="4"/>
      <c r="G17490" s="4"/>
      <c r="H17490" s="4"/>
      <c r="I17490" s="4"/>
      <c r="J17490" s="4"/>
      <c r="K17490" s="4"/>
      <c r="L17490" s="4"/>
      <c r="M17490" s="4"/>
    </row>
    <row r="17491" spans="6:13" x14ac:dyDescent="0.2">
      <c r="F17491" s="4"/>
      <c r="G17491" s="4"/>
      <c r="H17491" s="4"/>
      <c r="I17491" s="4"/>
      <c r="J17491" s="4"/>
      <c r="K17491" s="4"/>
      <c r="L17491" s="4"/>
      <c r="M17491" s="4"/>
    </row>
    <row r="17492" spans="6:13" x14ac:dyDescent="0.2">
      <c r="F17492" s="4"/>
      <c r="G17492" s="4"/>
      <c r="H17492" s="4"/>
      <c r="I17492" s="4"/>
      <c r="J17492" s="4"/>
      <c r="K17492" s="4"/>
      <c r="L17492" s="4"/>
      <c r="M17492" s="4"/>
    </row>
    <row r="17493" spans="6:13" x14ac:dyDescent="0.2">
      <c r="F17493" s="4"/>
      <c r="G17493" s="4"/>
      <c r="H17493" s="4"/>
      <c r="I17493" s="4"/>
      <c r="J17493" s="4"/>
      <c r="K17493" s="4"/>
      <c r="L17493" s="4"/>
      <c r="M17493" s="4"/>
    </row>
    <row r="17494" spans="6:13" x14ac:dyDescent="0.2">
      <c r="F17494" s="4"/>
      <c r="G17494" s="4"/>
      <c r="H17494" s="4"/>
      <c r="I17494" s="4"/>
      <c r="J17494" s="4"/>
      <c r="K17494" s="4"/>
      <c r="L17494" s="4"/>
      <c r="M17494" s="4"/>
    </row>
    <row r="17495" spans="6:13" x14ac:dyDescent="0.2">
      <c r="F17495" s="4"/>
      <c r="G17495" s="4"/>
      <c r="H17495" s="4"/>
      <c r="I17495" s="4"/>
      <c r="J17495" s="4"/>
      <c r="K17495" s="4"/>
      <c r="L17495" s="4"/>
      <c r="M17495" s="4"/>
    </row>
    <row r="17496" spans="6:13" x14ac:dyDescent="0.2">
      <c r="F17496" s="4"/>
      <c r="G17496" s="4"/>
      <c r="H17496" s="4"/>
      <c r="I17496" s="4"/>
      <c r="J17496" s="4"/>
      <c r="K17496" s="4"/>
      <c r="L17496" s="4"/>
      <c r="M17496" s="4"/>
    </row>
    <row r="17497" spans="6:13" x14ac:dyDescent="0.2">
      <c r="F17497" s="4"/>
      <c r="G17497" s="4"/>
      <c r="H17497" s="4"/>
      <c r="I17497" s="4"/>
      <c r="J17497" s="4"/>
      <c r="K17497" s="4"/>
      <c r="L17497" s="4"/>
      <c r="M17497" s="4"/>
    </row>
    <row r="17498" spans="6:13" x14ac:dyDescent="0.2">
      <c r="F17498" s="4"/>
      <c r="G17498" s="4"/>
      <c r="H17498" s="4"/>
      <c r="I17498" s="4"/>
      <c r="J17498" s="4"/>
      <c r="K17498" s="4"/>
      <c r="L17498" s="4"/>
      <c r="M17498" s="4"/>
    </row>
    <row r="17499" spans="6:13" x14ac:dyDescent="0.2">
      <c r="F17499" s="4"/>
      <c r="G17499" s="4"/>
      <c r="H17499" s="4"/>
      <c r="I17499" s="4"/>
      <c r="J17499" s="4"/>
      <c r="K17499" s="4"/>
      <c r="L17499" s="4"/>
      <c r="M17499" s="4"/>
    </row>
    <row r="17500" spans="6:13" x14ac:dyDescent="0.2">
      <c r="F17500" s="4"/>
      <c r="G17500" s="4"/>
      <c r="H17500" s="4"/>
      <c r="I17500" s="4"/>
      <c r="J17500" s="4"/>
      <c r="K17500" s="4"/>
      <c r="L17500" s="4"/>
      <c r="M17500" s="4"/>
    </row>
    <row r="17501" spans="6:13" x14ac:dyDescent="0.2">
      <c r="F17501" s="4"/>
      <c r="G17501" s="4"/>
      <c r="H17501" s="4"/>
      <c r="I17501" s="4"/>
      <c r="J17501" s="4"/>
      <c r="K17501" s="4"/>
      <c r="L17501" s="4"/>
      <c r="M17501" s="4"/>
    </row>
    <row r="17502" spans="6:13" x14ac:dyDescent="0.2">
      <c r="F17502" s="4"/>
      <c r="G17502" s="4"/>
      <c r="H17502" s="4"/>
      <c r="I17502" s="4"/>
      <c r="J17502" s="4"/>
      <c r="K17502" s="4"/>
      <c r="L17502" s="4"/>
      <c r="M17502" s="4"/>
    </row>
    <row r="17503" spans="6:13" x14ac:dyDescent="0.2">
      <c r="F17503" s="4"/>
      <c r="G17503" s="4"/>
      <c r="H17503" s="4"/>
      <c r="I17503" s="4"/>
      <c r="J17503" s="4"/>
      <c r="K17503" s="4"/>
      <c r="L17503" s="4"/>
      <c r="M17503" s="4"/>
    </row>
    <row r="17504" spans="6:13" x14ac:dyDescent="0.2">
      <c r="F17504" s="4"/>
      <c r="G17504" s="4"/>
      <c r="H17504" s="4"/>
      <c r="I17504" s="4"/>
      <c r="J17504" s="4"/>
      <c r="K17504" s="4"/>
      <c r="L17504" s="4"/>
      <c r="M17504" s="4"/>
    </row>
    <row r="17505" spans="6:13" x14ac:dyDescent="0.2">
      <c r="F17505" s="4"/>
      <c r="G17505" s="4"/>
      <c r="H17505" s="4"/>
      <c r="I17505" s="4"/>
      <c r="J17505" s="4"/>
      <c r="K17505" s="4"/>
      <c r="L17505" s="4"/>
      <c r="M17505" s="4"/>
    </row>
    <row r="17506" spans="6:13" x14ac:dyDescent="0.2">
      <c r="F17506" s="4"/>
      <c r="G17506" s="4"/>
      <c r="H17506" s="4"/>
      <c r="I17506" s="4"/>
      <c r="J17506" s="4"/>
      <c r="K17506" s="4"/>
      <c r="L17506" s="4"/>
      <c r="M17506" s="4"/>
    </row>
    <row r="17507" spans="6:13" x14ac:dyDescent="0.2">
      <c r="F17507" s="4"/>
      <c r="G17507" s="4"/>
      <c r="H17507" s="4"/>
      <c r="I17507" s="4"/>
      <c r="J17507" s="4"/>
      <c r="K17507" s="4"/>
      <c r="L17507" s="4"/>
      <c r="M17507" s="4"/>
    </row>
    <row r="17508" spans="6:13" x14ac:dyDescent="0.2">
      <c r="F17508" s="4"/>
      <c r="G17508" s="4"/>
      <c r="H17508" s="4"/>
      <c r="I17508" s="4"/>
      <c r="J17508" s="4"/>
      <c r="K17508" s="4"/>
      <c r="L17508" s="4"/>
      <c r="M17508" s="4"/>
    </row>
    <row r="17509" spans="6:13" x14ac:dyDescent="0.2">
      <c r="F17509" s="4"/>
      <c r="G17509" s="4"/>
      <c r="H17509" s="4"/>
      <c r="I17509" s="4"/>
      <c r="J17509" s="4"/>
      <c r="K17509" s="4"/>
      <c r="L17509" s="4"/>
      <c r="M17509" s="4"/>
    </row>
    <row r="17510" spans="6:13" x14ac:dyDescent="0.2">
      <c r="F17510" s="4"/>
      <c r="G17510" s="4"/>
      <c r="H17510" s="4"/>
      <c r="I17510" s="4"/>
      <c r="J17510" s="4"/>
      <c r="K17510" s="4"/>
      <c r="L17510" s="4"/>
      <c r="M17510" s="4"/>
    </row>
    <row r="17511" spans="6:13" x14ac:dyDescent="0.2">
      <c r="F17511" s="4"/>
      <c r="G17511" s="4"/>
      <c r="H17511" s="4"/>
      <c r="I17511" s="4"/>
      <c r="J17511" s="4"/>
      <c r="K17511" s="4"/>
      <c r="L17511" s="4"/>
      <c r="M17511" s="4"/>
    </row>
    <row r="17512" spans="6:13" x14ac:dyDescent="0.2">
      <c r="F17512" s="4"/>
      <c r="G17512" s="4"/>
      <c r="H17512" s="4"/>
      <c r="I17512" s="4"/>
      <c r="J17512" s="4"/>
      <c r="K17512" s="4"/>
      <c r="L17512" s="4"/>
      <c r="M17512" s="4"/>
    </row>
    <row r="17513" spans="6:13" x14ac:dyDescent="0.2">
      <c r="F17513" s="4"/>
      <c r="G17513" s="4"/>
      <c r="H17513" s="4"/>
      <c r="I17513" s="4"/>
      <c r="J17513" s="4"/>
      <c r="K17513" s="4"/>
      <c r="L17513" s="4"/>
      <c r="M17513" s="4"/>
    </row>
    <row r="17514" spans="6:13" x14ac:dyDescent="0.2">
      <c r="F17514" s="4"/>
      <c r="G17514" s="4"/>
      <c r="H17514" s="4"/>
      <c r="I17514" s="4"/>
      <c r="J17514" s="4"/>
      <c r="K17514" s="4"/>
      <c r="L17514" s="4"/>
      <c r="M17514" s="4"/>
    </row>
    <row r="17515" spans="6:13" x14ac:dyDescent="0.2">
      <c r="F17515" s="4"/>
      <c r="G17515" s="4"/>
      <c r="H17515" s="4"/>
      <c r="I17515" s="4"/>
      <c r="J17515" s="4"/>
      <c r="K17515" s="4"/>
      <c r="L17515" s="4"/>
      <c r="M17515" s="4"/>
    </row>
    <row r="17516" spans="6:13" x14ac:dyDescent="0.2">
      <c r="F17516" s="4"/>
      <c r="G17516" s="4"/>
      <c r="H17516" s="4"/>
      <c r="I17516" s="4"/>
      <c r="J17516" s="4"/>
      <c r="K17516" s="4"/>
      <c r="L17516" s="4"/>
      <c r="M17516" s="4"/>
    </row>
    <row r="17517" spans="6:13" x14ac:dyDescent="0.2">
      <c r="F17517" s="4"/>
      <c r="G17517" s="4"/>
      <c r="H17517" s="4"/>
      <c r="I17517" s="4"/>
      <c r="J17517" s="4"/>
      <c r="K17517" s="4"/>
      <c r="L17517" s="4"/>
      <c r="M17517" s="4"/>
    </row>
    <row r="17518" spans="6:13" x14ac:dyDescent="0.2">
      <c r="F17518" s="4"/>
      <c r="G17518" s="4"/>
      <c r="H17518" s="4"/>
      <c r="I17518" s="4"/>
      <c r="J17518" s="4"/>
      <c r="K17518" s="4"/>
      <c r="L17518" s="4"/>
      <c r="M17518" s="4"/>
    </row>
    <row r="17519" spans="6:13" x14ac:dyDescent="0.2">
      <c r="F17519" s="4"/>
      <c r="G17519" s="4"/>
      <c r="H17519" s="4"/>
      <c r="I17519" s="4"/>
      <c r="J17519" s="4"/>
      <c r="K17519" s="4"/>
      <c r="L17519" s="4"/>
      <c r="M17519" s="4"/>
    </row>
    <row r="17520" spans="6:13" x14ac:dyDescent="0.2">
      <c r="F17520" s="4"/>
      <c r="G17520" s="4"/>
      <c r="H17520" s="4"/>
      <c r="I17520" s="4"/>
      <c r="J17520" s="4"/>
      <c r="K17520" s="4"/>
      <c r="L17520" s="4"/>
      <c r="M17520" s="4"/>
    </row>
    <row r="17521" spans="6:13" x14ac:dyDescent="0.2">
      <c r="F17521" s="4"/>
      <c r="G17521" s="4"/>
      <c r="H17521" s="4"/>
      <c r="I17521" s="4"/>
      <c r="J17521" s="4"/>
      <c r="K17521" s="4"/>
      <c r="L17521" s="4"/>
      <c r="M17521" s="4"/>
    </row>
    <row r="17522" spans="6:13" x14ac:dyDescent="0.2">
      <c r="F17522" s="4"/>
      <c r="G17522" s="4"/>
      <c r="H17522" s="4"/>
      <c r="I17522" s="4"/>
      <c r="J17522" s="4"/>
      <c r="K17522" s="4"/>
      <c r="L17522" s="4"/>
      <c r="M17522" s="4"/>
    </row>
    <row r="17523" spans="6:13" x14ac:dyDescent="0.2">
      <c r="F17523" s="4"/>
      <c r="G17523" s="4"/>
      <c r="H17523" s="4"/>
      <c r="I17523" s="4"/>
      <c r="J17523" s="4"/>
      <c r="K17523" s="4"/>
      <c r="L17523" s="4"/>
      <c r="M17523" s="4"/>
    </row>
    <row r="17524" spans="6:13" x14ac:dyDescent="0.2">
      <c r="F17524" s="4"/>
      <c r="G17524" s="4"/>
      <c r="H17524" s="4"/>
      <c r="I17524" s="4"/>
      <c r="J17524" s="4"/>
      <c r="K17524" s="4"/>
      <c r="L17524" s="4"/>
      <c r="M17524" s="4"/>
    </row>
    <row r="17525" spans="6:13" x14ac:dyDescent="0.2">
      <c r="F17525" s="4"/>
      <c r="G17525" s="4"/>
      <c r="H17525" s="4"/>
      <c r="I17525" s="4"/>
      <c r="J17525" s="4"/>
      <c r="K17525" s="4"/>
      <c r="L17525" s="4"/>
      <c r="M17525" s="4"/>
    </row>
    <row r="17526" spans="6:13" x14ac:dyDescent="0.2">
      <c r="F17526" s="4"/>
      <c r="G17526" s="4"/>
      <c r="H17526" s="4"/>
      <c r="I17526" s="4"/>
      <c r="J17526" s="4"/>
      <c r="K17526" s="4"/>
      <c r="L17526" s="4"/>
      <c r="M17526" s="4"/>
    </row>
    <row r="17527" spans="6:13" x14ac:dyDescent="0.2">
      <c r="F17527" s="4"/>
      <c r="G17527" s="4"/>
      <c r="H17527" s="4"/>
      <c r="I17527" s="4"/>
      <c r="J17527" s="4"/>
      <c r="K17527" s="4"/>
      <c r="L17527" s="4"/>
      <c r="M17527" s="4"/>
    </row>
    <row r="17528" spans="6:13" x14ac:dyDescent="0.2">
      <c r="F17528" s="4"/>
      <c r="G17528" s="4"/>
      <c r="H17528" s="4"/>
      <c r="I17528" s="4"/>
      <c r="J17528" s="4"/>
      <c r="K17528" s="4"/>
      <c r="L17528" s="4"/>
      <c r="M17528" s="4"/>
    </row>
    <row r="17529" spans="6:13" x14ac:dyDescent="0.2">
      <c r="F17529" s="4"/>
      <c r="G17529" s="4"/>
      <c r="H17529" s="4"/>
      <c r="I17529" s="4"/>
      <c r="J17529" s="4"/>
      <c r="K17529" s="4"/>
      <c r="L17529" s="4"/>
      <c r="M17529" s="4"/>
    </row>
    <row r="17530" spans="6:13" x14ac:dyDescent="0.2">
      <c r="F17530" s="4"/>
      <c r="G17530" s="4"/>
      <c r="H17530" s="4"/>
      <c r="I17530" s="4"/>
      <c r="J17530" s="4"/>
      <c r="K17530" s="4"/>
      <c r="L17530" s="4"/>
      <c r="M17530" s="4"/>
    </row>
    <row r="17531" spans="6:13" x14ac:dyDescent="0.2">
      <c r="F17531" s="4"/>
      <c r="G17531" s="4"/>
      <c r="H17531" s="4"/>
      <c r="I17531" s="4"/>
      <c r="J17531" s="4"/>
      <c r="K17531" s="4"/>
      <c r="L17531" s="4"/>
      <c r="M17531" s="4"/>
    </row>
    <row r="17532" spans="6:13" x14ac:dyDescent="0.2">
      <c r="F17532" s="4"/>
      <c r="G17532" s="4"/>
      <c r="H17532" s="4"/>
      <c r="I17532" s="4"/>
      <c r="J17532" s="4"/>
      <c r="K17532" s="4"/>
      <c r="L17532" s="4"/>
      <c r="M17532" s="4"/>
    </row>
    <row r="17533" spans="6:13" x14ac:dyDescent="0.2">
      <c r="F17533" s="4"/>
      <c r="G17533" s="4"/>
      <c r="H17533" s="4"/>
      <c r="I17533" s="4"/>
      <c r="J17533" s="4"/>
      <c r="K17533" s="4"/>
      <c r="L17533" s="4"/>
      <c r="M17533" s="4"/>
    </row>
    <row r="17534" spans="6:13" x14ac:dyDescent="0.2">
      <c r="F17534" s="4"/>
      <c r="G17534" s="4"/>
      <c r="H17534" s="4"/>
      <c r="I17534" s="4"/>
      <c r="J17534" s="4"/>
      <c r="K17534" s="4"/>
      <c r="L17534" s="4"/>
      <c r="M17534" s="4"/>
    </row>
    <row r="17535" spans="6:13" x14ac:dyDescent="0.2">
      <c r="F17535" s="4"/>
      <c r="G17535" s="4"/>
      <c r="H17535" s="4"/>
      <c r="I17535" s="4"/>
      <c r="J17535" s="4"/>
      <c r="K17535" s="4"/>
      <c r="L17535" s="4"/>
      <c r="M17535" s="4"/>
    </row>
    <row r="17536" spans="6:13" x14ac:dyDescent="0.2">
      <c r="F17536" s="4"/>
      <c r="G17536" s="4"/>
      <c r="H17536" s="4"/>
      <c r="I17536" s="4"/>
      <c r="J17536" s="4"/>
      <c r="K17536" s="4"/>
      <c r="L17536" s="4"/>
      <c r="M17536" s="4"/>
    </row>
    <row r="17537" spans="6:13" x14ac:dyDescent="0.2">
      <c r="F17537" s="4"/>
      <c r="G17537" s="4"/>
      <c r="H17537" s="4"/>
      <c r="I17537" s="4"/>
      <c r="J17537" s="4"/>
      <c r="K17537" s="4"/>
      <c r="L17537" s="4"/>
      <c r="M17537" s="4"/>
    </row>
    <row r="17538" spans="6:13" x14ac:dyDescent="0.2">
      <c r="F17538" s="4"/>
      <c r="G17538" s="4"/>
      <c r="H17538" s="4"/>
      <c r="I17538" s="4"/>
      <c r="J17538" s="4"/>
      <c r="K17538" s="4"/>
      <c r="L17538" s="4"/>
      <c r="M17538" s="4"/>
    </row>
    <row r="17539" spans="6:13" x14ac:dyDescent="0.2">
      <c r="F17539" s="4"/>
      <c r="G17539" s="4"/>
      <c r="H17539" s="4"/>
      <c r="I17539" s="4"/>
      <c r="J17539" s="4"/>
      <c r="K17539" s="4"/>
      <c r="L17539" s="4"/>
      <c r="M17539" s="4"/>
    </row>
    <row r="17540" spans="6:13" x14ac:dyDescent="0.2">
      <c r="F17540" s="4"/>
      <c r="G17540" s="4"/>
      <c r="H17540" s="4"/>
      <c r="I17540" s="4"/>
      <c r="J17540" s="4"/>
      <c r="K17540" s="4"/>
      <c r="L17540" s="4"/>
      <c r="M17540" s="4"/>
    </row>
    <row r="17541" spans="6:13" x14ac:dyDescent="0.2">
      <c r="F17541" s="4"/>
      <c r="G17541" s="4"/>
      <c r="H17541" s="4"/>
      <c r="I17541" s="4"/>
      <c r="J17541" s="4"/>
      <c r="K17541" s="4"/>
      <c r="L17541" s="4"/>
      <c r="M17541" s="4"/>
    </row>
    <row r="17542" spans="6:13" x14ac:dyDescent="0.2">
      <c r="F17542" s="4"/>
      <c r="G17542" s="4"/>
      <c r="H17542" s="4"/>
      <c r="I17542" s="4"/>
      <c r="J17542" s="4"/>
      <c r="K17542" s="4"/>
      <c r="L17542" s="4"/>
      <c r="M17542" s="4"/>
    </row>
    <row r="17543" spans="6:13" x14ac:dyDescent="0.2">
      <c r="F17543" s="4"/>
      <c r="G17543" s="4"/>
      <c r="H17543" s="4"/>
      <c r="I17543" s="4"/>
      <c r="J17543" s="4"/>
      <c r="K17543" s="4"/>
      <c r="L17543" s="4"/>
      <c r="M17543" s="4"/>
    </row>
    <row r="17544" spans="6:13" x14ac:dyDescent="0.2">
      <c r="F17544" s="4"/>
      <c r="G17544" s="4"/>
      <c r="H17544" s="4"/>
      <c r="I17544" s="4"/>
      <c r="J17544" s="4"/>
      <c r="K17544" s="4"/>
      <c r="L17544" s="4"/>
      <c r="M17544" s="4"/>
    </row>
    <row r="17545" spans="6:13" x14ac:dyDescent="0.2">
      <c r="F17545" s="4"/>
      <c r="G17545" s="4"/>
      <c r="H17545" s="4"/>
      <c r="I17545" s="4"/>
      <c r="J17545" s="4"/>
      <c r="K17545" s="4"/>
      <c r="L17545" s="4"/>
      <c r="M17545" s="4"/>
    </row>
    <row r="17546" spans="6:13" x14ac:dyDescent="0.2">
      <c r="F17546" s="4"/>
      <c r="G17546" s="4"/>
      <c r="H17546" s="4"/>
      <c r="I17546" s="4"/>
      <c r="J17546" s="4"/>
      <c r="K17546" s="4"/>
      <c r="L17546" s="4"/>
      <c r="M17546" s="4"/>
    </row>
    <row r="17547" spans="6:13" x14ac:dyDescent="0.2">
      <c r="F17547" s="4"/>
      <c r="G17547" s="4"/>
      <c r="H17547" s="4"/>
      <c r="I17547" s="4"/>
      <c r="J17547" s="4"/>
      <c r="K17547" s="4"/>
      <c r="L17547" s="4"/>
      <c r="M17547" s="4"/>
    </row>
    <row r="17548" spans="6:13" x14ac:dyDescent="0.2">
      <c r="F17548" s="4"/>
      <c r="G17548" s="4"/>
      <c r="H17548" s="4"/>
      <c r="I17548" s="4"/>
      <c r="J17548" s="4"/>
      <c r="K17548" s="4"/>
      <c r="L17548" s="4"/>
      <c r="M17548" s="4"/>
    </row>
    <row r="17549" spans="6:13" x14ac:dyDescent="0.2">
      <c r="F17549" s="4"/>
      <c r="G17549" s="4"/>
      <c r="H17549" s="4"/>
      <c r="I17549" s="4"/>
      <c r="J17549" s="4"/>
      <c r="K17549" s="4"/>
      <c r="L17549" s="4"/>
      <c r="M17549" s="4"/>
    </row>
    <row r="17550" spans="6:13" x14ac:dyDescent="0.2">
      <c r="F17550" s="4"/>
      <c r="G17550" s="4"/>
      <c r="H17550" s="4"/>
      <c r="I17550" s="4"/>
      <c r="J17550" s="4"/>
      <c r="K17550" s="4"/>
      <c r="L17550" s="4"/>
      <c r="M17550" s="4"/>
    </row>
    <row r="17551" spans="6:13" x14ac:dyDescent="0.2">
      <c r="F17551" s="4"/>
      <c r="G17551" s="4"/>
      <c r="H17551" s="4"/>
      <c r="I17551" s="4"/>
      <c r="J17551" s="4"/>
      <c r="K17551" s="4"/>
      <c r="L17551" s="4"/>
      <c r="M17551" s="4"/>
    </row>
    <row r="17552" spans="6:13" x14ac:dyDescent="0.2">
      <c r="F17552" s="4"/>
      <c r="G17552" s="4"/>
      <c r="H17552" s="4"/>
      <c r="I17552" s="4"/>
      <c r="J17552" s="4"/>
      <c r="K17552" s="4"/>
      <c r="L17552" s="4"/>
      <c r="M17552" s="4"/>
    </row>
    <row r="17553" spans="6:13" x14ac:dyDescent="0.2">
      <c r="F17553" s="4"/>
      <c r="G17553" s="4"/>
      <c r="H17553" s="4"/>
      <c r="I17553" s="4"/>
      <c r="J17553" s="4"/>
      <c r="K17553" s="4"/>
      <c r="L17553" s="4"/>
      <c r="M17553" s="4"/>
    </row>
    <row r="17554" spans="6:13" x14ac:dyDescent="0.2">
      <c r="F17554" s="4"/>
      <c r="G17554" s="4"/>
      <c r="H17554" s="4"/>
      <c r="I17554" s="4"/>
      <c r="J17554" s="4"/>
      <c r="K17554" s="4"/>
      <c r="L17554" s="4"/>
      <c r="M17554" s="4"/>
    </row>
    <row r="17555" spans="6:13" x14ac:dyDescent="0.2">
      <c r="F17555" s="4"/>
      <c r="G17555" s="4"/>
      <c r="H17555" s="4"/>
      <c r="I17555" s="4"/>
      <c r="J17555" s="4"/>
      <c r="K17555" s="4"/>
      <c r="L17555" s="4"/>
      <c r="M17555" s="4"/>
    </row>
    <row r="17556" spans="6:13" x14ac:dyDescent="0.2">
      <c r="F17556" s="4"/>
      <c r="G17556" s="4"/>
      <c r="H17556" s="4"/>
      <c r="I17556" s="4"/>
      <c r="J17556" s="4"/>
      <c r="K17556" s="4"/>
      <c r="L17556" s="4"/>
      <c r="M17556" s="4"/>
    </row>
    <row r="17557" spans="6:13" x14ac:dyDescent="0.2">
      <c r="F17557" s="4"/>
      <c r="G17557" s="4"/>
      <c r="H17557" s="4"/>
      <c r="I17557" s="4"/>
      <c r="J17557" s="4"/>
      <c r="K17557" s="4"/>
      <c r="L17557" s="4"/>
      <c r="M17557" s="4"/>
    </row>
    <row r="17558" spans="6:13" x14ac:dyDescent="0.2">
      <c r="F17558" s="4"/>
      <c r="G17558" s="4"/>
      <c r="H17558" s="4"/>
      <c r="I17558" s="4"/>
      <c r="J17558" s="4"/>
      <c r="K17558" s="4"/>
      <c r="L17558" s="4"/>
      <c r="M17558" s="4"/>
    </row>
    <row r="17559" spans="6:13" x14ac:dyDescent="0.2">
      <c r="F17559" s="4"/>
      <c r="G17559" s="4"/>
      <c r="H17559" s="4"/>
      <c r="I17559" s="4"/>
      <c r="J17559" s="4"/>
      <c r="K17559" s="4"/>
      <c r="L17559" s="4"/>
      <c r="M17559" s="4"/>
    </row>
    <row r="17560" spans="6:13" x14ac:dyDescent="0.2">
      <c r="F17560" s="4"/>
      <c r="G17560" s="4"/>
      <c r="H17560" s="4"/>
      <c r="I17560" s="4"/>
      <c r="J17560" s="4"/>
      <c r="K17560" s="4"/>
      <c r="L17560" s="4"/>
      <c r="M17560" s="4"/>
    </row>
    <row r="17561" spans="6:13" x14ac:dyDescent="0.2">
      <c r="F17561" s="4"/>
      <c r="G17561" s="4"/>
      <c r="H17561" s="4"/>
      <c r="I17561" s="4"/>
      <c r="J17561" s="4"/>
      <c r="K17561" s="4"/>
      <c r="L17561" s="4"/>
      <c r="M17561" s="4"/>
    </row>
    <row r="17562" spans="6:13" x14ac:dyDescent="0.2">
      <c r="F17562" s="4"/>
      <c r="G17562" s="4"/>
      <c r="H17562" s="4"/>
      <c r="I17562" s="4"/>
      <c r="J17562" s="4"/>
      <c r="K17562" s="4"/>
      <c r="L17562" s="4"/>
      <c r="M17562" s="4"/>
    </row>
    <row r="17563" spans="6:13" x14ac:dyDescent="0.2">
      <c r="F17563" s="4"/>
      <c r="G17563" s="4"/>
      <c r="H17563" s="4"/>
      <c r="I17563" s="4"/>
      <c r="J17563" s="4"/>
      <c r="K17563" s="4"/>
      <c r="L17563" s="4"/>
      <c r="M17563" s="4"/>
    </row>
    <row r="17564" spans="6:13" x14ac:dyDescent="0.2">
      <c r="F17564" s="4"/>
      <c r="G17564" s="4"/>
      <c r="H17564" s="4"/>
      <c r="I17564" s="4"/>
      <c r="J17564" s="4"/>
      <c r="K17564" s="4"/>
      <c r="L17564" s="4"/>
      <c r="M17564" s="4"/>
    </row>
    <row r="17565" spans="6:13" x14ac:dyDescent="0.2">
      <c r="F17565" s="4"/>
      <c r="G17565" s="4"/>
      <c r="H17565" s="4"/>
      <c r="I17565" s="4"/>
      <c r="J17565" s="4"/>
      <c r="K17565" s="4"/>
      <c r="L17565" s="4"/>
      <c r="M17565" s="4"/>
    </row>
    <row r="17566" spans="6:13" x14ac:dyDescent="0.2">
      <c r="F17566" s="4"/>
      <c r="G17566" s="4"/>
      <c r="H17566" s="4"/>
      <c r="I17566" s="4"/>
      <c r="J17566" s="4"/>
      <c r="K17566" s="4"/>
      <c r="L17566" s="4"/>
      <c r="M17566" s="4"/>
    </row>
    <row r="17567" spans="6:13" x14ac:dyDescent="0.2">
      <c r="F17567" s="4"/>
      <c r="G17567" s="4"/>
      <c r="H17567" s="4"/>
      <c r="I17567" s="4"/>
      <c r="J17567" s="4"/>
      <c r="K17567" s="4"/>
      <c r="L17567" s="4"/>
      <c r="M17567" s="4"/>
    </row>
    <row r="17568" spans="6:13" x14ac:dyDescent="0.2">
      <c r="F17568" s="4"/>
      <c r="G17568" s="4"/>
      <c r="H17568" s="4"/>
      <c r="I17568" s="4"/>
      <c r="J17568" s="4"/>
      <c r="K17568" s="4"/>
      <c r="L17568" s="4"/>
      <c r="M17568" s="4"/>
    </row>
    <row r="17569" spans="6:13" x14ac:dyDescent="0.2">
      <c r="F17569" s="4"/>
      <c r="G17569" s="4"/>
      <c r="H17569" s="4"/>
      <c r="I17569" s="4"/>
      <c r="J17569" s="4"/>
      <c r="K17569" s="4"/>
      <c r="L17569" s="4"/>
      <c r="M17569" s="4"/>
    </row>
    <row r="17570" spans="6:13" x14ac:dyDescent="0.2">
      <c r="F17570" s="4"/>
      <c r="G17570" s="4"/>
      <c r="H17570" s="4"/>
      <c r="I17570" s="4"/>
      <c r="J17570" s="4"/>
      <c r="K17570" s="4"/>
      <c r="L17570" s="4"/>
      <c r="M17570" s="4"/>
    </row>
    <row r="17571" spans="6:13" x14ac:dyDescent="0.2">
      <c r="F17571" s="4"/>
      <c r="G17571" s="4"/>
      <c r="H17571" s="4"/>
      <c r="I17571" s="4"/>
      <c r="J17571" s="4"/>
      <c r="K17571" s="4"/>
      <c r="L17571" s="4"/>
      <c r="M17571" s="4"/>
    </row>
    <row r="17572" spans="6:13" x14ac:dyDescent="0.2">
      <c r="F17572" s="4"/>
      <c r="G17572" s="4"/>
      <c r="H17572" s="4"/>
      <c r="I17572" s="4"/>
      <c r="J17572" s="4"/>
      <c r="K17572" s="4"/>
      <c r="L17572" s="4"/>
      <c r="M17572" s="4"/>
    </row>
    <row r="17573" spans="6:13" x14ac:dyDescent="0.2">
      <c r="F17573" s="4"/>
      <c r="G17573" s="4"/>
      <c r="H17573" s="4"/>
      <c r="I17573" s="4"/>
      <c r="J17573" s="4"/>
      <c r="K17573" s="4"/>
      <c r="L17573" s="4"/>
      <c r="M17573" s="4"/>
    </row>
    <row r="17574" spans="6:13" x14ac:dyDescent="0.2">
      <c r="F17574" s="4"/>
      <c r="G17574" s="4"/>
      <c r="H17574" s="4"/>
      <c r="I17574" s="4"/>
      <c r="J17574" s="4"/>
      <c r="K17574" s="4"/>
      <c r="L17574" s="4"/>
      <c r="M17574" s="4"/>
    </row>
    <row r="17575" spans="6:13" x14ac:dyDescent="0.2">
      <c r="F17575" s="4"/>
      <c r="G17575" s="4"/>
      <c r="H17575" s="4"/>
      <c r="I17575" s="4"/>
      <c r="J17575" s="4"/>
      <c r="K17575" s="4"/>
      <c r="L17575" s="4"/>
      <c r="M17575" s="4"/>
    </row>
    <row r="17576" spans="6:13" x14ac:dyDescent="0.2">
      <c r="F17576" s="4"/>
      <c r="G17576" s="4"/>
      <c r="H17576" s="4"/>
      <c r="I17576" s="4"/>
      <c r="J17576" s="4"/>
      <c r="K17576" s="4"/>
      <c r="L17576" s="4"/>
      <c r="M17576" s="4"/>
    </row>
    <row r="17577" spans="6:13" x14ac:dyDescent="0.2">
      <c r="F17577" s="4"/>
      <c r="G17577" s="4"/>
      <c r="H17577" s="4"/>
      <c r="I17577" s="4"/>
      <c r="J17577" s="4"/>
      <c r="K17577" s="4"/>
      <c r="L17577" s="4"/>
      <c r="M17577" s="4"/>
    </row>
    <row r="17578" spans="6:13" x14ac:dyDescent="0.2">
      <c r="F17578" s="4"/>
      <c r="G17578" s="4"/>
      <c r="H17578" s="4"/>
      <c r="I17578" s="4"/>
      <c r="J17578" s="4"/>
      <c r="K17578" s="4"/>
      <c r="L17578" s="4"/>
      <c r="M17578" s="4"/>
    </row>
    <row r="17579" spans="6:13" x14ac:dyDescent="0.2">
      <c r="F17579" s="4"/>
      <c r="G17579" s="4"/>
      <c r="H17579" s="4"/>
      <c r="I17579" s="4"/>
      <c r="J17579" s="4"/>
      <c r="K17579" s="4"/>
      <c r="L17579" s="4"/>
      <c r="M17579" s="4"/>
    </row>
    <row r="17580" spans="6:13" x14ac:dyDescent="0.2">
      <c r="F17580" s="4"/>
      <c r="G17580" s="4"/>
      <c r="H17580" s="4"/>
      <c r="I17580" s="4"/>
      <c r="J17580" s="4"/>
      <c r="K17580" s="4"/>
      <c r="L17580" s="4"/>
      <c r="M17580" s="4"/>
    </row>
    <row r="17581" spans="6:13" x14ac:dyDescent="0.2">
      <c r="F17581" s="4"/>
      <c r="G17581" s="4"/>
      <c r="H17581" s="4"/>
      <c r="I17581" s="4"/>
      <c r="J17581" s="4"/>
      <c r="K17581" s="4"/>
      <c r="L17581" s="4"/>
      <c r="M17581" s="4"/>
    </row>
    <row r="17582" spans="6:13" x14ac:dyDescent="0.2">
      <c r="F17582" s="4"/>
      <c r="G17582" s="4"/>
      <c r="H17582" s="4"/>
      <c r="I17582" s="4"/>
      <c r="J17582" s="4"/>
      <c r="K17582" s="4"/>
      <c r="L17582" s="4"/>
      <c r="M17582" s="4"/>
    </row>
    <row r="17583" spans="6:13" x14ac:dyDescent="0.2">
      <c r="F17583" s="4"/>
      <c r="G17583" s="4"/>
      <c r="H17583" s="4"/>
      <c r="I17583" s="4"/>
      <c r="J17583" s="4"/>
      <c r="K17583" s="4"/>
      <c r="L17583" s="4"/>
      <c r="M17583" s="4"/>
    </row>
    <row r="17584" spans="6:13" x14ac:dyDescent="0.2">
      <c r="F17584" s="4"/>
      <c r="G17584" s="4"/>
      <c r="H17584" s="4"/>
      <c r="I17584" s="4"/>
      <c r="J17584" s="4"/>
      <c r="K17584" s="4"/>
      <c r="L17584" s="4"/>
      <c r="M17584" s="4"/>
    </row>
    <row r="17585" spans="6:13" x14ac:dyDescent="0.2">
      <c r="F17585" s="4"/>
      <c r="G17585" s="4"/>
      <c r="H17585" s="4"/>
      <c r="I17585" s="4"/>
      <c r="J17585" s="4"/>
      <c r="K17585" s="4"/>
      <c r="L17585" s="4"/>
      <c r="M17585" s="4"/>
    </row>
    <row r="17586" spans="6:13" x14ac:dyDescent="0.2">
      <c r="F17586" s="4"/>
      <c r="G17586" s="4"/>
      <c r="H17586" s="4"/>
      <c r="I17586" s="4"/>
      <c r="J17586" s="4"/>
      <c r="K17586" s="4"/>
      <c r="L17586" s="4"/>
      <c r="M17586" s="4"/>
    </row>
    <row r="17587" spans="6:13" x14ac:dyDescent="0.2">
      <c r="F17587" s="4"/>
      <c r="G17587" s="4"/>
      <c r="H17587" s="4"/>
      <c r="I17587" s="4"/>
      <c r="J17587" s="4"/>
      <c r="K17587" s="4"/>
      <c r="L17587" s="4"/>
      <c r="M17587" s="4"/>
    </row>
    <row r="17588" spans="6:13" x14ac:dyDescent="0.2">
      <c r="F17588" s="4"/>
      <c r="G17588" s="4"/>
      <c r="H17588" s="4"/>
      <c r="I17588" s="4"/>
      <c r="J17588" s="4"/>
      <c r="K17588" s="4"/>
      <c r="L17588" s="4"/>
      <c r="M17588" s="4"/>
    </row>
    <row r="17589" spans="6:13" x14ac:dyDescent="0.2">
      <c r="F17589" s="4"/>
      <c r="G17589" s="4"/>
      <c r="H17589" s="4"/>
      <c r="I17589" s="4"/>
      <c r="J17589" s="4"/>
      <c r="K17589" s="4"/>
      <c r="L17589" s="4"/>
      <c r="M17589" s="4"/>
    </row>
    <row r="17590" spans="6:13" x14ac:dyDescent="0.2">
      <c r="F17590" s="4"/>
      <c r="G17590" s="4"/>
      <c r="H17590" s="4"/>
      <c r="I17590" s="4"/>
      <c r="J17590" s="4"/>
      <c r="K17590" s="4"/>
      <c r="L17590" s="4"/>
      <c r="M17590" s="4"/>
    </row>
    <row r="17591" spans="6:13" x14ac:dyDescent="0.2">
      <c r="F17591" s="4"/>
      <c r="G17591" s="4"/>
      <c r="H17591" s="4"/>
      <c r="I17591" s="4"/>
      <c r="J17591" s="4"/>
      <c r="K17591" s="4"/>
      <c r="L17591" s="4"/>
      <c r="M17591" s="4"/>
    </row>
    <row r="17592" spans="6:13" x14ac:dyDescent="0.2">
      <c r="F17592" s="4"/>
      <c r="G17592" s="4"/>
      <c r="H17592" s="4"/>
      <c r="I17592" s="4"/>
      <c r="J17592" s="4"/>
      <c r="K17592" s="4"/>
      <c r="L17592" s="4"/>
      <c r="M17592" s="4"/>
    </row>
    <row r="17593" spans="6:13" x14ac:dyDescent="0.2">
      <c r="F17593" s="4"/>
      <c r="G17593" s="4"/>
      <c r="H17593" s="4"/>
      <c r="I17593" s="4"/>
      <c r="J17593" s="4"/>
      <c r="K17593" s="4"/>
      <c r="L17593" s="4"/>
      <c r="M17593" s="4"/>
    </row>
    <row r="17594" spans="6:13" x14ac:dyDescent="0.2">
      <c r="F17594" s="4"/>
      <c r="G17594" s="4"/>
      <c r="H17594" s="4"/>
      <c r="I17594" s="4"/>
      <c r="J17594" s="4"/>
      <c r="K17594" s="4"/>
      <c r="L17594" s="4"/>
      <c r="M17594" s="4"/>
    </row>
    <row r="17595" spans="6:13" x14ac:dyDescent="0.2">
      <c r="F17595" s="4"/>
      <c r="G17595" s="4"/>
      <c r="H17595" s="4"/>
      <c r="I17595" s="4"/>
      <c r="J17595" s="4"/>
      <c r="K17595" s="4"/>
      <c r="L17595" s="4"/>
      <c r="M17595" s="4"/>
    </row>
    <row r="17596" spans="6:13" x14ac:dyDescent="0.2">
      <c r="F17596" s="4"/>
      <c r="G17596" s="4"/>
      <c r="H17596" s="4"/>
      <c r="I17596" s="4"/>
      <c r="J17596" s="4"/>
      <c r="K17596" s="4"/>
      <c r="L17596" s="4"/>
      <c r="M17596" s="4"/>
    </row>
    <row r="17597" spans="6:13" x14ac:dyDescent="0.2">
      <c r="F17597" s="4"/>
      <c r="G17597" s="4"/>
      <c r="H17597" s="4"/>
      <c r="I17597" s="4"/>
      <c r="J17597" s="4"/>
      <c r="K17597" s="4"/>
      <c r="L17597" s="4"/>
      <c r="M17597" s="4"/>
    </row>
    <row r="17598" spans="6:13" x14ac:dyDescent="0.2">
      <c r="F17598" s="4"/>
      <c r="G17598" s="4"/>
      <c r="H17598" s="4"/>
      <c r="I17598" s="4"/>
      <c r="J17598" s="4"/>
      <c r="K17598" s="4"/>
      <c r="L17598" s="4"/>
      <c r="M17598" s="4"/>
    </row>
    <row r="17599" spans="6:13" x14ac:dyDescent="0.2">
      <c r="F17599" s="4"/>
      <c r="G17599" s="4"/>
      <c r="H17599" s="4"/>
      <c r="I17599" s="4"/>
      <c r="J17599" s="4"/>
      <c r="K17599" s="4"/>
      <c r="L17599" s="4"/>
      <c r="M17599" s="4"/>
    </row>
    <row r="17600" spans="6:13" x14ac:dyDescent="0.2">
      <c r="F17600" s="4"/>
      <c r="G17600" s="4"/>
      <c r="H17600" s="4"/>
      <c r="I17600" s="4"/>
      <c r="J17600" s="4"/>
      <c r="K17600" s="4"/>
      <c r="L17600" s="4"/>
      <c r="M17600" s="4"/>
    </row>
    <row r="17601" spans="6:13" x14ac:dyDescent="0.2">
      <c r="F17601" s="4"/>
      <c r="G17601" s="4"/>
      <c r="H17601" s="4"/>
      <c r="I17601" s="4"/>
      <c r="J17601" s="4"/>
      <c r="K17601" s="4"/>
      <c r="L17601" s="4"/>
      <c r="M17601" s="4"/>
    </row>
    <row r="17602" spans="6:13" x14ac:dyDescent="0.2">
      <c r="F17602" s="4"/>
      <c r="G17602" s="4"/>
      <c r="H17602" s="4"/>
      <c r="I17602" s="4"/>
      <c r="J17602" s="4"/>
      <c r="K17602" s="4"/>
      <c r="L17602" s="4"/>
      <c r="M17602" s="4"/>
    </row>
    <row r="17603" spans="6:13" x14ac:dyDescent="0.2">
      <c r="F17603" s="4"/>
      <c r="G17603" s="4"/>
      <c r="H17603" s="4"/>
      <c r="I17603" s="4"/>
      <c r="J17603" s="4"/>
      <c r="K17603" s="4"/>
      <c r="L17603" s="4"/>
      <c r="M17603" s="4"/>
    </row>
    <row r="17604" spans="6:13" x14ac:dyDescent="0.2">
      <c r="F17604" s="4"/>
      <c r="G17604" s="4"/>
      <c r="H17604" s="4"/>
      <c r="I17604" s="4"/>
      <c r="J17604" s="4"/>
      <c r="K17604" s="4"/>
      <c r="L17604" s="4"/>
      <c r="M17604" s="4"/>
    </row>
    <row r="17605" spans="6:13" x14ac:dyDescent="0.2">
      <c r="F17605" s="4"/>
      <c r="G17605" s="4"/>
      <c r="H17605" s="4"/>
      <c r="I17605" s="4"/>
      <c r="J17605" s="4"/>
      <c r="K17605" s="4"/>
      <c r="L17605" s="4"/>
      <c r="M17605" s="4"/>
    </row>
    <row r="17606" spans="6:13" x14ac:dyDescent="0.2">
      <c r="F17606" s="4"/>
      <c r="G17606" s="4"/>
      <c r="H17606" s="4"/>
      <c r="I17606" s="4"/>
      <c r="J17606" s="4"/>
      <c r="K17606" s="4"/>
      <c r="L17606" s="4"/>
      <c r="M17606" s="4"/>
    </row>
    <row r="17607" spans="6:13" x14ac:dyDescent="0.2">
      <c r="F17607" s="4"/>
      <c r="G17607" s="4"/>
      <c r="H17607" s="4"/>
      <c r="I17607" s="4"/>
      <c r="J17607" s="4"/>
      <c r="K17607" s="4"/>
      <c r="L17607" s="4"/>
      <c r="M17607" s="4"/>
    </row>
    <row r="17608" spans="6:13" x14ac:dyDescent="0.2">
      <c r="F17608" s="4"/>
      <c r="G17608" s="4"/>
      <c r="H17608" s="4"/>
      <c r="I17608" s="4"/>
      <c r="J17608" s="4"/>
      <c r="K17608" s="4"/>
      <c r="L17608" s="4"/>
      <c r="M17608" s="4"/>
    </row>
    <row r="17609" spans="6:13" x14ac:dyDescent="0.2">
      <c r="F17609" s="4"/>
      <c r="G17609" s="4"/>
      <c r="H17609" s="4"/>
      <c r="I17609" s="4"/>
      <c r="J17609" s="4"/>
      <c r="K17609" s="4"/>
      <c r="L17609" s="4"/>
      <c r="M17609" s="4"/>
    </row>
    <row r="17610" spans="6:13" x14ac:dyDescent="0.2">
      <c r="F17610" s="4"/>
      <c r="G17610" s="4"/>
      <c r="H17610" s="4"/>
      <c r="I17610" s="4"/>
      <c r="J17610" s="4"/>
      <c r="K17610" s="4"/>
      <c r="L17610" s="4"/>
      <c r="M17610" s="4"/>
    </row>
    <row r="17611" spans="6:13" x14ac:dyDescent="0.2">
      <c r="F17611" s="4"/>
      <c r="G17611" s="4"/>
      <c r="H17611" s="4"/>
      <c r="I17611" s="4"/>
      <c r="J17611" s="4"/>
      <c r="K17611" s="4"/>
      <c r="L17611" s="4"/>
      <c r="M17611" s="4"/>
    </row>
    <row r="17612" spans="6:13" x14ac:dyDescent="0.2">
      <c r="F17612" s="4"/>
      <c r="G17612" s="4"/>
      <c r="H17612" s="4"/>
      <c r="I17612" s="4"/>
      <c r="J17612" s="4"/>
      <c r="K17612" s="4"/>
      <c r="L17612" s="4"/>
      <c r="M17612" s="4"/>
    </row>
    <row r="17613" spans="6:13" x14ac:dyDescent="0.2">
      <c r="F17613" s="4"/>
      <c r="G17613" s="4"/>
      <c r="H17613" s="4"/>
      <c r="I17613" s="4"/>
      <c r="J17613" s="4"/>
      <c r="K17613" s="4"/>
      <c r="L17613" s="4"/>
      <c r="M17613" s="4"/>
    </row>
    <row r="17614" spans="6:13" x14ac:dyDescent="0.2">
      <c r="F17614" s="4"/>
      <c r="G17614" s="4"/>
      <c r="H17614" s="4"/>
      <c r="I17614" s="4"/>
      <c r="J17614" s="4"/>
      <c r="K17614" s="4"/>
      <c r="L17614" s="4"/>
      <c r="M17614" s="4"/>
    </row>
    <row r="17615" spans="6:13" x14ac:dyDescent="0.2">
      <c r="F17615" s="4"/>
      <c r="G17615" s="4"/>
      <c r="H17615" s="4"/>
      <c r="I17615" s="4"/>
      <c r="J17615" s="4"/>
      <c r="K17615" s="4"/>
      <c r="L17615" s="4"/>
      <c r="M17615" s="4"/>
    </row>
    <row r="17616" spans="6:13" x14ac:dyDescent="0.2">
      <c r="F17616" s="4"/>
      <c r="G17616" s="4"/>
      <c r="H17616" s="4"/>
      <c r="I17616" s="4"/>
      <c r="J17616" s="4"/>
      <c r="K17616" s="4"/>
      <c r="L17616" s="4"/>
      <c r="M17616" s="4"/>
    </row>
    <row r="17617" spans="6:13" x14ac:dyDescent="0.2">
      <c r="F17617" s="4"/>
      <c r="G17617" s="4"/>
      <c r="H17617" s="4"/>
      <c r="I17617" s="4"/>
      <c r="J17617" s="4"/>
      <c r="K17617" s="4"/>
      <c r="L17617" s="4"/>
      <c r="M17617" s="4"/>
    </row>
    <row r="17618" spans="6:13" x14ac:dyDescent="0.2">
      <c r="F17618" s="4"/>
      <c r="G17618" s="4"/>
      <c r="H17618" s="4"/>
      <c r="I17618" s="4"/>
      <c r="J17618" s="4"/>
      <c r="K17618" s="4"/>
      <c r="L17618" s="4"/>
      <c r="M17618" s="4"/>
    </row>
    <row r="17619" spans="6:13" x14ac:dyDescent="0.2">
      <c r="F17619" s="4"/>
      <c r="G17619" s="4"/>
      <c r="H17619" s="4"/>
      <c r="I17619" s="4"/>
      <c r="J17619" s="4"/>
      <c r="K17619" s="4"/>
      <c r="L17619" s="4"/>
      <c r="M17619" s="4"/>
    </row>
    <row r="17620" spans="6:13" x14ac:dyDescent="0.2">
      <c r="F17620" s="4"/>
      <c r="G17620" s="4"/>
      <c r="H17620" s="4"/>
      <c r="I17620" s="4"/>
      <c r="J17620" s="4"/>
      <c r="K17620" s="4"/>
      <c r="L17620" s="4"/>
      <c r="M17620" s="4"/>
    </row>
    <row r="17621" spans="6:13" x14ac:dyDescent="0.2">
      <c r="F17621" s="4"/>
      <c r="G17621" s="4"/>
      <c r="H17621" s="4"/>
      <c r="I17621" s="4"/>
      <c r="J17621" s="4"/>
      <c r="K17621" s="4"/>
      <c r="L17621" s="4"/>
      <c r="M17621" s="4"/>
    </row>
    <row r="17622" spans="6:13" x14ac:dyDescent="0.2">
      <c r="F17622" s="4"/>
      <c r="G17622" s="4"/>
      <c r="H17622" s="4"/>
      <c r="I17622" s="4"/>
      <c r="J17622" s="4"/>
      <c r="K17622" s="4"/>
      <c r="L17622" s="4"/>
      <c r="M17622" s="4"/>
    </row>
    <row r="17623" spans="6:13" x14ac:dyDescent="0.2">
      <c r="F17623" s="4"/>
      <c r="G17623" s="4"/>
      <c r="H17623" s="4"/>
      <c r="I17623" s="4"/>
      <c r="J17623" s="4"/>
      <c r="K17623" s="4"/>
      <c r="L17623" s="4"/>
      <c r="M17623" s="4"/>
    </row>
    <row r="17624" spans="6:13" x14ac:dyDescent="0.2">
      <c r="F17624" s="4"/>
      <c r="G17624" s="4"/>
      <c r="H17624" s="4"/>
      <c r="I17624" s="4"/>
      <c r="J17624" s="4"/>
      <c r="K17624" s="4"/>
      <c r="L17624" s="4"/>
      <c r="M17624" s="4"/>
    </row>
    <row r="17625" spans="6:13" x14ac:dyDescent="0.2">
      <c r="F17625" s="4"/>
      <c r="G17625" s="4"/>
      <c r="H17625" s="4"/>
      <c r="I17625" s="4"/>
      <c r="J17625" s="4"/>
      <c r="K17625" s="4"/>
      <c r="L17625" s="4"/>
      <c r="M17625" s="4"/>
    </row>
    <row r="17626" spans="6:13" x14ac:dyDescent="0.2">
      <c r="F17626" s="4"/>
      <c r="G17626" s="4"/>
      <c r="H17626" s="4"/>
      <c r="I17626" s="4"/>
      <c r="J17626" s="4"/>
      <c r="K17626" s="4"/>
      <c r="L17626" s="4"/>
      <c r="M17626" s="4"/>
    </row>
    <row r="17627" spans="6:13" x14ac:dyDescent="0.2">
      <c r="F17627" s="4"/>
      <c r="G17627" s="4"/>
      <c r="H17627" s="4"/>
      <c r="I17627" s="4"/>
      <c r="J17627" s="4"/>
      <c r="K17627" s="4"/>
      <c r="L17627" s="4"/>
      <c r="M17627" s="4"/>
    </row>
    <row r="17628" spans="6:13" x14ac:dyDescent="0.2">
      <c r="F17628" s="4"/>
      <c r="G17628" s="4"/>
      <c r="H17628" s="4"/>
      <c r="I17628" s="4"/>
      <c r="J17628" s="4"/>
      <c r="K17628" s="4"/>
      <c r="L17628" s="4"/>
      <c r="M17628" s="4"/>
    </row>
    <row r="17629" spans="6:13" x14ac:dyDescent="0.2">
      <c r="F17629" s="4"/>
      <c r="G17629" s="4"/>
      <c r="H17629" s="4"/>
      <c r="I17629" s="4"/>
      <c r="J17629" s="4"/>
      <c r="K17629" s="4"/>
      <c r="L17629" s="4"/>
      <c r="M17629" s="4"/>
    </row>
    <row r="17630" spans="6:13" x14ac:dyDescent="0.2">
      <c r="F17630" s="4"/>
      <c r="G17630" s="4"/>
      <c r="H17630" s="4"/>
      <c r="I17630" s="4"/>
      <c r="J17630" s="4"/>
      <c r="K17630" s="4"/>
      <c r="L17630" s="4"/>
      <c r="M17630" s="4"/>
    </row>
    <row r="17631" spans="6:13" x14ac:dyDescent="0.2">
      <c r="F17631" s="4"/>
      <c r="G17631" s="4"/>
      <c r="H17631" s="4"/>
      <c r="I17631" s="4"/>
      <c r="J17631" s="4"/>
      <c r="K17631" s="4"/>
      <c r="L17631" s="4"/>
      <c r="M17631" s="4"/>
    </row>
    <row r="17632" spans="6:13" x14ac:dyDescent="0.2">
      <c r="F17632" s="4"/>
      <c r="G17632" s="4"/>
      <c r="H17632" s="4"/>
      <c r="I17632" s="4"/>
      <c r="J17632" s="4"/>
      <c r="K17632" s="4"/>
      <c r="L17632" s="4"/>
      <c r="M17632" s="4"/>
    </row>
    <row r="17633" spans="6:13" x14ac:dyDescent="0.2">
      <c r="F17633" s="4"/>
      <c r="G17633" s="4"/>
      <c r="H17633" s="4"/>
      <c r="I17633" s="4"/>
      <c r="J17633" s="4"/>
      <c r="K17633" s="4"/>
      <c r="L17633" s="4"/>
      <c r="M17633" s="4"/>
    </row>
    <row r="17634" spans="6:13" x14ac:dyDescent="0.2">
      <c r="F17634" s="4"/>
      <c r="G17634" s="4"/>
      <c r="H17634" s="4"/>
      <c r="I17634" s="4"/>
      <c r="J17634" s="4"/>
      <c r="K17634" s="4"/>
      <c r="L17634" s="4"/>
      <c r="M17634" s="4"/>
    </row>
    <row r="17635" spans="6:13" x14ac:dyDescent="0.2">
      <c r="F17635" s="4"/>
      <c r="G17635" s="4"/>
      <c r="H17635" s="4"/>
      <c r="I17635" s="4"/>
      <c r="J17635" s="4"/>
      <c r="K17635" s="4"/>
      <c r="L17635" s="4"/>
      <c r="M17635" s="4"/>
    </row>
    <row r="17636" spans="6:13" x14ac:dyDescent="0.2">
      <c r="F17636" s="4"/>
      <c r="G17636" s="4"/>
      <c r="H17636" s="4"/>
      <c r="I17636" s="4"/>
      <c r="J17636" s="4"/>
      <c r="K17636" s="4"/>
      <c r="L17636" s="4"/>
      <c r="M17636" s="4"/>
    </row>
    <row r="17637" spans="6:13" x14ac:dyDescent="0.2">
      <c r="F17637" s="4"/>
      <c r="G17637" s="4"/>
      <c r="H17637" s="4"/>
      <c r="I17637" s="4"/>
      <c r="J17637" s="4"/>
      <c r="K17637" s="4"/>
      <c r="L17637" s="4"/>
      <c r="M17637" s="4"/>
    </row>
    <row r="17638" spans="6:13" x14ac:dyDescent="0.2">
      <c r="F17638" s="4"/>
      <c r="G17638" s="4"/>
      <c r="H17638" s="4"/>
      <c r="I17638" s="4"/>
      <c r="J17638" s="4"/>
      <c r="K17638" s="4"/>
      <c r="L17638" s="4"/>
      <c r="M17638" s="4"/>
    </row>
    <row r="17639" spans="6:13" x14ac:dyDescent="0.2">
      <c r="F17639" s="4"/>
      <c r="G17639" s="4"/>
      <c r="H17639" s="4"/>
      <c r="I17639" s="4"/>
      <c r="J17639" s="4"/>
      <c r="K17639" s="4"/>
      <c r="L17639" s="4"/>
      <c r="M17639" s="4"/>
    </row>
    <row r="17640" spans="6:13" x14ac:dyDescent="0.2">
      <c r="F17640" s="4"/>
      <c r="G17640" s="4"/>
      <c r="H17640" s="4"/>
      <c r="I17640" s="4"/>
      <c r="J17640" s="4"/>
      <c r="K17640" s="4"/>
      <c r="L17640" s="4"/>
      <c r="M17640" s="4"/>
    </row>
    <row r="17641" spans="6:13" x14ac:dyDescent="0.2">
      <c r="F17641" s="4"/>
      <c r="G17641" s="4"/>
      <c r="H17641" s="4"/>
      <c r="I17641" s="4"/>
      <c r="J17641" s="4"/>
      <c r="K17641" s="4"/>
      <c r="L17641" s="4"/>
      <c r="M17641" s="4"/>
    </row>
    <row r="17642" spans="6:13" x14ac:dyDescent="0.2">
      <c r="F17642" s="4"/>
      <c r="G17642" s="4"/>
      <c r="H17642" s="4"/>
      <c r="I17642" s="4"/>
      <c r="J17642" s="4"/>
      <c r="K17642" s="4"/>
      <c r="L17642" s="4"/>
      <c r="M17642" s="4"/>
    </row>
    <row r="17643" spans="6:13" x14ac:dyDescent="0.2">
      <c r="F17643" s="4"/>
      <c r="G17643" s="4"/>
      <c r="H17643" s="4"/>
      <c r="I17643" s="4"/>
      <c r="J17643" s="4"/>
      <c r="K17643" s="4"/>
      <c r="L17643" s="4"/>
      <c r="M17643" s="4"/>
    </row>
    <row r="17644" spans="6:13" x14ac:dyDescent="0.2">
      <c r="F17644" s="4"/>
      <c r="G17644" s="4"/>
      <c r="H17644" s="4"/>
      <c r="I17644" s="4"/>
      <c r="J17644" s="4"/>
      <c r="K17644" s="4"/>
      <c r="L17644" s="4"/>
      <c r="M17644" s="4"/>
    </row>
    <row r="17645" spans="6:13" x14ac:dyDescent="0.2">
      <c r="F17645" s="4"/>
      <c r="G17645" s="4"/>
      <c r="H17645" s="4"/>
      <c r="I17645" s="4"/>
      <c r="J17645" s="4"/>
      <c r="K17645" s="4"/>
      <c r="L17645" s="4"/>
      <c r="M17645" s="4"/>
    </row>
    <row r="17646" spans="6:13" x14ac:dyDescent="0.2">
      <c r="F17646" s="4"/>
      <c r="G17646" s="4"/>
      <c r="H17646" s="4"/>
      <c r="I17646" s="4"/>
      <c r="J17646" s="4"/>
      <c r="K17646" s="4"/>
      <c r="L17646" s="4"/>
      <c r="M17646" s="4"/>
    </row>
    <row r="17647" spans="6:13" x14ac:dyDescent="0.2">
      <c r="F17647" s="4"/>
      <c r="G17647" s="4"/>
      <c r="H17647" s="4"/>
      <c r="I17647" s="4"/>
      <c r="J17647" s="4"/>
      <c r="K17647" s="4"/>
      <c r="L17647" s="4"/>
      <c r="M17647" s="4"/>
    </row>
    <row r="17648" spans="6:13" x14ac:dyDescent="0.2">
      <c r="F17648" s="4"/>
      <c r="G17648" s="4"/>
      <c r="H17648" s="4"/>
      <c r="I17648" s="4"/>
      <c r="J17648" s="4"/>
      <c r="K17648" s="4"/>
      <c r="L17648" s="4"/>
      <c r="M17648" s="4"/>
    </row>
    <row r="17649" spans="6:13" x14ac:dyDescent="0.2">
      <c r="F17649" s="4"/>
      <c r="G17649" s="4"/>
      <c r="H17649" s="4"/>
      <c r="I17649" s="4"/>
      <c r="J17649" s="4"/>
      <c r="K17649" s="4"/>
      <c r="L17649" s="4"/>
      <c r="M17649" s="4"/>
    </row>
    <row r="17650" spans="6:13" x14ac:dyDescent="0.2">
      <c r="F17650" s="4"/>
      <c r="G17650" s="4"/>
      <c r="H17650" s="4"/>
      <c r="I17650" s="4"/>
      <c r="J17650" s="4"/>
      <c r="K17650" s="4"/>
      <c r="L17650" s="4"/>
      <c r="M17650" s="4"/>
    </row>
    <row r="17651" spans="6:13" x14ac:dyDescent="0.2">
      <c r="F17651" s="4"/>
      <c r="G17651" s="4"/>
      <c r="H17651" s="4"/>
      <c r="I17651" s="4"/>
      <c r="J17651" s="4"/>
      <c r="K17651" s="4"/>
      <c r="L17651" s="4"/>
      <c r="M17651" s="4"/>
    </row>
    <row r="17652" spans="6:13" x14ac:dyDescent="0.2">
      <c r="F17652" s="4"/>
      <c r="G17652" s="4"/>
      <c r="H17652" s="4"/>
      <c r="I17652" s="4"/>
      <c r="J17652" s="4"/>
      <c r="K17652" s="4"/>
      <c r="L17652" s="4"/>
      <c r="M17652" s="4"/>
    </row>
    <row r="17653" spans="6:13" x14ac:dyDescent="0.2">
      <c r="F17653" s="4"/>
      <c r="G17653" s="4"/>
      <c r="H17653" s="4"/>
      <c r="I17653" s="4"/>
      <c r="J17653" s="4"/>
      <c r="K17653" s="4"/>
      <c r="L17653" s="4"/>
      <c r="M17653" s="4"/>
    </row>
    <row r="17654" spans="6:13" x14ac:dyDescent="0.2">
      <c r="F17654" s="4"/>
      <c r="G17654" s="4"/>
      <c r="H17654" s="4"/>
      <c r="I17654" s="4"/>
      <c r="J17654" s="4"/>
      <c r="K17654" s="4"/>
      <c r="L17654" s="4"/>
      <c r="M17654" s="4"/>
    </row>
    <row r="17655" spans="6:13" x14ac:dyDescent="0.2">
      <c r="F17655" s="4"/>
      <c r="G17655" s="4"/>
      <c r="H17655" s="4"/>
      <c r="I17655" s="4"/>
      <c r="J17655" s="4"/>
      <c r="K17655" s="4"/>
      <c r="L17655" s="4"/>
      <c r="M17655" s="4"/>
    </row>
    <row r="17656" spans="6:13" x14ac:dyDescent="0.2">
      <c r="F17656" s="4"/>
      <c r="G17656" s="4"/>
      <c r="H17656" s="4"/>
      <c r="I17656" s="4"/>
      <c r="J17656" s="4"/>
      <c r="K17656" s="4"/>
      <c r="L17656" s="4"/>
      <c r="M17656" s="4"/>
    </row>
    <row r="17657" spans="6:13" x14ac:dyDescent="0.2">
      <c r="F17657" s="4"/>
      <c r="G17657" s="4"/>
      <c r="H17657" s="4"/>
      <c r="I17657" s="4"/>
      <c r="J17657" s="4"/>
      <c r="K17657" s="4"/>
      <c r="L17657" s="4"/>
      <c r="M17657" s="4"/>
    </row>
    <row r="17658" spans="6:13" x14ac:dyDescent="0.2">
      <c r="F17658" s="4"/>
      <c r="G17658" s="4"/>
      <c r="H17658" s="4"/>
      <c r="I17658" s="4"/>
      <c r="J17658" s="4"/>
      <c r="K17658" s="4"/>
      <c r="L17658" s="4"/>
      <c r="M17658" s="4"/>
    </row>
    <row r="17659" spans="6:13" x14ac:dyDescent="0.2">
      <c r="F17659" s="4"/>
      <c r="G17659" s="4"/>
      <c r="H17659" s="4"/>
      <c r="I17659" s="4"/>
      <c r="J17659" s="4"/>
      <c r="K17659" s="4"/>
      <c r="L17659" s="4"/>
      <c r="M17659" s="4"/>
    </row>
    <row r="17660" spans="6:13" x14ac:dyDescent="0.2">
      <c r="F17660" s="4"/>
      <c r="G17660" s="4"/>
      <c r="H17660" s="4"/>
      <c r="I17660" s="4"/>
      <c r="J17660" s="4"/>
      <c r="K17660" s="4"/>
      <c r="L17660" s="4"/>
      <c r="M17660" s="4"/>
    </row>
    <row r="17661" spans="6:13" x14ac:dyDescent="0.2">
      <c r="F17661" s="4"/>
      <c r="G17661" s="4"/>
      <c r="H17661" s="4"/>
      <c r="I17661" s="4"/>
      <c r="J17661" s="4"/>
      <c r="K17661" s="4"/>
      <c r="L17661" s="4"/>
      <c r="M17661" s="4"/>
    </row>
    <row r="17662" spans="6:13" x14ac:dyDescent="0.2">
      <c r="F17662" s="4"/>
      <c r="G17662" s="4"/>
      <c r="H17662" s="4"/>
      <c r="I17662" s="4"/>
      <c r="J17662" s="4"/>
      <c r="K17662" s="4"/>
      <c r="L17662" s="4"/>
      <c r="M17662" s="4"/>
    </row>
    <row r="17663" spans="6:13" x14ac:dyDescent="0.2">
      <c r="F17663" s="4"/>
      <c r="G17663" s="4"/>
      <c r="H17663" s="4"/>
      <c r="I17663" s="4"/>
      <c r="J17663" s="4"/>
      <c r="K17663" s="4"/>
      <c r="L17663" s="4"/>
      <c r="M17663" s="4"/>
    </row>
    <row r="17664" spans="6:13" x14ac:dyDescent="0.2">
      <c r="F17664" s="4"/>
      <c r="G17664" s="4"/>
      <c r="H17664" s="4"/>
      <c r="I17664" s="4"/>
      <c r="J17664" s="4"/>
      <c r="K17664" s="4"/>
      <c r="L17664" s="4"/>
      <c r="M17664" s="4"/>
    </row>
    <row r="17665" spans="6:13" x14ac:dyDescent="0.2">
      <c r="F17665" s="4"/>
      <c r="G17665" s="4"/>
      <c r="H17665" s="4"/>
      <c r="I17665" s="4"/>
      <c r="J17665" s="4"/>
      <c r="K17665" s="4"/>
      <c r="L17665" s="4"/>
      <c r="M17665" s="4"/>
    </row>
    <row r="17666" spans="6:13" x14ac:dyDescent="0.2">
      <c r="F17666" s="4"/>
      <c r="G17666" s="4"/>
      <c r="H17666" s="4"/>
      <c r="I17666" s="4"/>
      <c r="J17666" s="4"/>
      <c r="K17666" s="4"/>
      <c r="L17666" s="4"/>
      <c r="M17666" s="4"/>
    </row>
    <row r="17667" spans="6:13" x14ac:dyDescent="0.2">
      <c r="F17667" s="4"/>
      <c r="G17667" s="4"/>
      <c r="H17667" s="4"/>
      <c r="I17667" s="4"/>
      <c r="J17667" s="4"/>
      <c r="K17667" s="4"/>
      <c r="L17667" s="4"/>
      <c r="M17667" s="4"/>
    </row>
    <row r="17668" spans="6:13" x14ac:dyDescent="0.2">
      <c r="F17668" s="4"/>
      <c r="G17668" s="4"/>
      <c r="H17668" s="4"/>
      <c r="I17668" s="4"/>
      <c r="J17668" s="4"/>
      <c r="K17668" s="4"/>
      <c r="L17668" s="4"/>
      <c r="M17668" s="4"/>
    </row>
    <row r="17669" spans="6:13" x14ac:dyDescent="0.2">
      <c r="F17669" s="4"/>
      <c r="G17669" s="4"/>
      <c r="H17669" s="4"/>
      <c r="I17669" s="4"/>
      <c r="J17669" s="4"/>
      <c r="K17669" s="4"/>
      <c r="L17669" s="4"/>
      <c r="M17669" s="4"/>
    </row>
    <row r="17670" spans="6:13" x14ac:dyDescent="0.2">
      <c r="F17670" s="4"/>
      <c r="G17670" s="4"/>
      <c r="H17670" s="4"/>
      <c r="I17670" s="4"/>
      <c r="J17670" s="4"/>
      <c r="K17670" s="4"/>
      <c r="L17670" s="4"/>
      <c r="M17670" s="4"/>
    </row>
    <row r="17671" spans="6:13" x14ac:dyDescent="0.2">
      <c r="F17671" s="4"/>
      <c r="G17671" s="4"/>
      <c r="H17671" s="4"/>
      <c r="I17671" s="4"/>
      <c r="J17671" s="4"/>
      <c r="K17671" s="4"/>
      <c r="L17671" s="4"/>
      <c r="M17671" s="4"/>
    </row>
    <row r="17672" spans="6:13" x14ac:dyDescent="0.2">
      <c r="F17672" s="4"/>
      <c r="G17672" s="4"/>
      <c r="H17672" s="4"/>
      <c r="I17672" s="4"/>
      <c r="J17672" s="4"/>
      <c r="K17672" s="4"/>
      <c r="L17672" s="4"/>
      <c r="M17672" s="4"/>
    </row>
    <row r="17673" spans="6:13" x14ac:dyDescent="0.2">
      <c r="F17673" s="4"/>
      <c r="G17673" s="4"/>
      <c r="H17673" s="4"/>
      <c r="I17673" s="4"/>
      <c r="J17673" s="4"/>
      <c r="K17673" s="4"/>
      <c r="L17673" s="4"/>
      <c r="M17673" s="4"/>
    </row>
    <row r="17674" spans="6:13" x14ac:dyDescent="0.2">
      <c r="F17674" s="4"/>
      <c r="G17674" s="4"/>
      <c r="H17674" s="4"/>
      <c r="I17674" s="4"/>
      <c r="J17674" s="4"/>
      <c r="K17674" s="4"/>
      <c r="L17674" s="4"/>
      <c r="M17674" s="4"/>
    </row>
    <row r="17675" spans="6:13" x14ac:dyDescent="0.2">
      <c r="F17675" s="4"/>
      <c r="G17675" s="4"/>
      <c r="H17675" s="4"/>
      <c r="I17675" s="4"/>
      <c r="J17675" s="4"/>
      <c r="K17675" s="4"/>
      <c r="L17675" s="4"/>
      <c r="M17675" s="4"/>
    </row>
    <row r="17676" spans="6:13" x14ac:dyDescent="0.2">
      <c r="F17676" s="4"/>
      <c r="G17676" s="4"/>
      <c r="H17676" s="4"/>
      <c r="I17676" s="4"/>
      <c r="J17676" s="4"/>
      <c r="K17676" s="4"/>
      <c r="L17676" s="4"/>
      <c r="M17676" s="4"/>
    </row>
    <row r="17677" spans="6:13" x14ac:dyDescent="0.2">
      <c r="F17677" s="4"/>
      <c r="G17677" s="4"/>
      <c r="H17677" s="4"/>
      <c r="I17677" s="4"/>
      <c r="J17677" s="4"/>
      <c r="K17677" s="4"/>
      <c r="L17677" s="4"/>
      <c r="M17677" s="4"/>
    </row>
    <row r="17678" spans="6:13" x14ac:dyDescent="0.2">
      <c r="F17678" s="4"/>
      <c r="G17678" s="4"/>
      <c r="H17678" s="4"/>
      <c r="I17678" s="4"/>
      <c r="J17678" s="4"/>
      <c r="K17678" s="4"/>
      <c r="L17678" s="4"/>
      <c r="M17678" s="4"/>
    </row>
    <row r="17679" spans="6:13" x14ac:dyDescent="0.2">
      <c r="F17679" s="4"/>
      <c r="G17679" s="4"/>
      <c r="H17679" s="4"/>
      <c r="I17679" s="4"/>
      <c r="J17679" s="4"/>
      <c r="K17679" s="4"/>
      <c r="L17679" s="4"/>
      <c r="M17679" s="4"/>
    </row>
    <row r="17680" spans="6:13" x14ac:dyDescent="0.2">
      <c r="F17680" s="4"/>
      <c r="G17680" s="4"/>
      <c r="H17680" s="4"/>
      <c r="I17680" s="4"/>
      <c r="J17680" s="4"/>
      <c r="K17680" s="4"/>
      <c r="L17680" s="4"/>
      <c r="M17680" s="4"/>
    </row>
    <row r="17681" spans="6:13" x14ac:dyDescent="0.2">
      <c r="F17681" s="4"/>
      <c r="G17681" s="4"/>
      <c r="H17681" s="4"/>
      <c r="I17681" s="4"/>
      <c r="J17681" s="4"/>
      <c r="K17681" s="4"/>
      <c r="L17681" s="4"/>
      <c r="M17681" s="4"/>
    </row>
    <row r="17682" spans="6:13" x14ac:dyDescent="0.2">
      <c r="F17682" s="4"/>
      <c r="G17682" s="4"/>
      <c r="H17682" s="4"/>
      <c r="I17682" s="4"/>
      <c r="J17682" s="4"/>
      <c r="K17682" s="4"/>
      <c r="L17682" s="4"/>
      <c r="M17682" s="4"/>
    </row>
    <row r="17683" spans="6:13" x14ac:dyDescent="0.2">
      <c r="F17683" s="4"/>
      <c r="G17683" s="4"/>
      <c r="H17683" s="4"/>
      <c r="I17683" s="4"/>
      <c r="J17683" s="4"/>
      <c r="K17683" s="4"/>
      <c r="L17683" s="4"/>
      <c r="M17683" s="4"/>
    </row>
    <row r="17684" spans="6:13" x14ac:dyDescent="0.2">
      <c r="F17684" s="4"/>
      <c r="G17684" s="4"/>
      <c r="H17684" s="4"/>
      <c r="I17684" s="4"/>
      <c r="J17684" s="4"/>
      <c r="K17684" s="4"/>
      <c r="L17684" s="4"/>
      <c r="M17684" s="4"/>
    </row>
    <row r="17685" spans="6:13" x14ac:dyDescent="0.2">
      <c r="F17685" s="4"/>
      <c r="G17685" s="4"/>
      <c r="H17685" s="4"/>
      <c r="I17685" s="4"/>
      <c r="J17685" s="4"/>
      <c r="K17685" s="4"/>
      <c r="L17685" s="4"/>
      <c r="M17685" s="4"/>
    </row>
    <row r="17686" spans="6:13" x14ac:dyDescent="0.2">
      <c r="F17686" s="4"/>
      <c r="G17686" s="4"/>
      <c r="H17686" s="4"/>
      <c r="I17686" s="4"/>
      <c r="J17686" s="4"/>
      <c r="K17686" s="4"/>
      <c r="L17686" s="4"/>
      <c r="M17686" s="4"/>
    </row>
    <row r="17687" spans="6:13" x14ac:dyDescent="0.2">
      <c r="F17687" s="4"/>
      <c r="G17687" s="4"/>
      <c r="H17687" s="4"/>
      <c r="I17687" s="4"/>
      <c r="J17687" s="4"/>
      <c r="K17687" s="4"/>
      <c r="L17687" s="4"/>
      <c r="M17687" s="4"/>
    </row>
    <row r="17688" spans="6:13" x14ac:dyDescent="0.2">
      <c r="F17688" s="4"/>
      <c r="G17688" s="4"/>
      <c r="H17688" s="4"/>
      <c r="I17688" s="4"/>
      <c r="J17688" s="4"/>
      <c r="K17688" s="4"/>
      <c r="L17688" s="4"/>
      <c r="M17688" s="4"/>
    </row>
    <row r="17689" spans="6:13" x14ac:dyDescent="0.2">
      <c r="F17689" s="4"/>
      <c r="G17689" s="4"/>
      <c r="H17689" s="4"/>
      <c r="I17689" s="4"/>
      <c r="J17689" s="4"/>
      <c r="K17689" s="4"/>
      <c r="L17689" s="4"/>
      <c r="M17689" s="4"/>
    </row>
    <row r="17690" spans="6:13" x14ac:dyDescent="0.2">
      <c r="F17690" s="4"/>
      <c r="G17690" s="4"/>
      <c r="H17690" s="4"/>
      <c r="I17690" s="4"/>
      <c r="J17690" s="4"/>
      <c r="K17690" s="4"/>
      <c r="L17690" s="4"/>
      <c r="M17690" s="4"/>
    </row>
    <row r="17691" spans="6:13" x14ac:dyDescent="0.2">
      <c r="F17691" s="4"/>
      <c r="G17691" s="4"/>
      <c r="H17691" s="4"/>
      <c r="I17691" s="4"/>
      <c r="J17691" s="4"/>
      <c r="K17691" s="4"/>
      <c r="L17691" s="4"/>
      <c r="M17691" s="4"/>
    </row>
    <row r="17692" spans="6:13" x14ac:dyDescent="0.2">
      <c r="F17692" s="4"/>
      <c r="G17692" s="4"/>
      <c r="H17692" s="4"/>
      <c r="I17692" s="4"/>
      <c r="J17692" s="4"/>
      <c r="K17692" s="4"/>
      <c r="L17692" s="4"/>
      <c r="M17692" s="4"/>
    </row>
    <row r="17693" spans="6:13" x14ac:dyDescent="0.2">
      <c r="F17693" s="4"/>
      <c r="G17693" s="4"/>
      <c r="H17693" s="4"/>
      <c r="I17693" s="4"/>
      <c r="J17693" s="4"/>
      <c r="K17693" s="4"/>
      <c r="L17693" s="4"/>
      <c r="M17693" s="4"/>
    </row>
    <row r="17694" spans="6:13" x14ac:dyDescent="0.2">
      <c r="F17694" s="4"/>
      <c r="G17694" s="4"/>
      <c r="H17694" s="4"/>
      <c r="I17694" s="4"/>
      <c r="J17694" s="4"/>
      <c r="K17694" s="4"/>
      <c r="L17694" s="4"/>
      <c r="M17694" s="4"/>
    </row>
    <row r="17695" spans="6:13" x14ac:dyDescent="0.2">
      <c r="F17695" s="4"/>
      <c r="G17695" s="4"/>
      <c r="H17695" s="4"/>
      <c r="I17695" s="4"/>
      <c r="J17695" s="4"/>
      <c r="K17695" s="4"/>
      <c r="L17695" s="4"/>
      <c r="M17695" s="4"/>
    </row>
    <row r="17696" spans="6:13" x14ac:dyDescent="0.2">
      <c r="F17696" s="4"/>
      <c r="G17696" s="4"/>
      <c r="H17696" s="4"/>
      <c r="I17696" s="4"/>
      <c r="J17696" s="4"/>
      <c r="K17696" s="4"/>
      <c r="L17696" s="4"/>
      <c r="M17696" s="4"/>
    </row>
    <row r="17697" spans="6:13" x14ac:dyDescent="0.2">
      <c r="F17697" s="4"/>
      <c r="G17697" s="4"/>
      <c r="H17697" s="4"/>
      <c r="I17697" s="4"/>
      <c r="J17697" s="4"/>
      <c r="K17697" s="4"/>
      <c r="L17697" s="4"/>
      <c r="M17697" s="4"/>
    </row>
    <row r="17698" spans="6:13" x14ac:dyDescent="0.2">
      <c r="F17698" s="4"/>
      <c r="G17698" s="4"/>
      <c r="H17698" s="4"/>
      <c r="I17698" s="4"/>
      <c r="J17698" s="4"/>
      <c r="K17698" s="4"/>
      <c r="L17698" s="4"/>
      <c r="M17698" s="4"/>
    </row>
    <row r="17699" spans="6:13" x14ac:dyDescent="0.2">
      <c r="F17699" s="4"/>
      <c r="G17699" s="4"/>
      <c r="H17699" s="4"/>
      <c r="I17699" s="4"/>
      <c r="J17699" s="4"/>
      <c r="K17699" s="4"/>
      <c r="L17699" s="4"/>
      <c r="M17699" s="4"/>
    </row>
    <row r="17700" spans="6:13" x14ac:dyDescent="0.2">
      <c r="F17700" s="4"/>
      <c r="G17700" s="4"/>
      <c r="H17700" s="4"/>
      <c r="I17700" s="4"/>
      <c r="J17700" s="4"/>
      <c r="K17700" s="4"/>
      <c r="L17700" s="4"/>
      <c r="M17700" s="4"/>
    </row>
    <row r="17701" spans="6:13" x14ac:dyDescent="0.2">
      <c r="F17701" s="4"/>
      <c r="G17701" s="4"/>
      <c r="H17701" s="4"/>
      <c r="I17701" s="4"/>
      <c r="J17701" s="4"/>
      <c r="K17701" s="4"/>
      <c r="L17701" s="4"/>
      <c r="M17701" s="4"/>
    </row>
    <row r="17702" spans="6:13" x14ac:dyDescent="0.2">
      <c r="F17702" s="4"/>
      <c r="G17702" s="4"/>
      <c r="H17702" s="4"/>
      <c r="I17702" s="4"/>
      <c r="J17702" s="4"/>
      <c r="K17702" s="4"/>
      <c r="L17702" s="4"/>
      <c r="M17702" s="4"/>
    </row>
    <row r="17703" spans="6:13" x14ac:dyDescent="0.2">
      <c r="F17703" s="4"/>
      <c r="G17703" s="4"/>
      <c r="H17703" s="4"/>
      <c r="I17703" s="4"/>
      <c r="J17703" s="4"/>
      <c r="K17703" s="4"/>
      <c r="L17703" s="4"/>
      <c r="M17703" s="4"/>
    </row>
    <row r="17704" spans="6:13" x14ac:dyDescent="0.2">
      <c r="F17704" s="4"/>
      <c r="G17704" s="4"/>
      <c r="H17704" s="4"/>
      <c r="I17704" s="4"/>
      <c r="J17704" s="4"/>
      <c r="K17704" s="4"/>
      <c r="L17704" s="4"/>
      <c r="M17704" s="4"/>
    </row>
    <row r="17705" spans="6:13" x14ac:dyDescent="0.2">
      <c r="F17705" s="4"/>
      <c r="G17705" s="4"/>
      <c r="H17705" s="4"/>
      <c r="I17705" s="4"/>
      <c r="J17705" s="4"/>
      <c r="K17705" s="4"/>
      <c r="L17705" s="4"/>
      <c r="M17705" s="4"/>
    </row>
    <row r="17706" spans="6:13" x14ac:dyDescent="0.2">
      <c r="F17706" s="4"/>
      <c r="G17706" s="4"/>
      <c r="H17706" s="4"/>
      <c r="I17706" s="4"/>
      <c r="J17706" s="4"/>
      <c r="K17706" s="4"/>
      <c r="L17706" s="4"/>
      <c r="M17706" s="4"/>
    </row>
    <row r="17707" spans="6:13" x14ac:dyDescent="0.2">
      <c r="F17707" s="4"/>
      <c r="G17707" s="4"/>
      <c r="H17707" s="4"/>
      <c r="I17707" s="4"/>
      <c r="J17707" s="4"/>
      <c r="K17707" s="4"/>
      <c r="L17707" s="4"/>
      <c r="M17707" s="4"/>
    </row>
    <row r="17708" spans="6:13" x14ac:dyDescent="0.2">
      <c r="F17708" s="4"/>
      <c r="G17708" s="4"/>
      <c r="H17708" s="4"/>
      <c r="I17708" s="4"/>
      <c r="J17708" s="4"/>
      <c r="K17708" s="4"/>
      <c r="L17708" s="4"/>
      <c r="M17708" s="4"/>
    </row>
    <row r="17709" spans="6:13" x14ac:dyDescent="0.2">
      <c r="F17709" s="4"/>
      <c r="G17709" s="4"/>
      <c r="H17709" s="4"/>
      <c r="I17709" s="4"/>
      <c r="J17709" s="4"/>
      <c r="K17709" s="4"/>
      <c r="L17709" s="4"/>
      <c r="M17709" s="4"/>
    </row>
    <row r="17710" spans="6:13" x14ac:dyDescent="0.2">
      <c r="F17710" s="4"/>
      <c r="G17710" s="4"/>
      <c r="H17710" s="4"/>
      <c r="I17710" s="4"/>
      <c r="J17710" s="4"/>
      <c r="K17710" s="4"/>
      <c r="L17710" s="4"/>
      <c r="M17710" s="4"/>
    </row>
    <row r="17711" spans="6:13" x14ac:dyDescent="0.2">
      <c r="F17711" s="4"/>
      <c r="G17711" s="4"/>
      <c r="H17711" s="4"/>
      <c r="I17711" s="4"/>
      <c r="J17711" s="4"/>
      <c r="K17711" s="4"/>
      <c r="L17711" s="4"/>
      <c r="M17711" s="4"/>
    </row>
    <row r="17712" spans="6:13" x14ac:dyDescent="0.2">
      <c r="F17712" s="4"/>
      <c r="G17712" s="4"/>
      <c r="H17712" s="4"/>
      <c r="I17712" s="4"/>
      <c r="J17712" s="4"/>
      <c r="K17712" s="4"/>
      <c r="L17712" s="4"/>
      <c r="M17712" s="4"/>
    </row>
    <row r="17713" spans="6:13" x14ac:dyDescent="0.2">
      <c r="F17713" s="4"/>
      <c r="G17713" s="4"/>
      <c r="H17713" s="4"/>
      <c r="I17713" s="4"/>
      <c r="J17713" s="4"/>
      <c r="K17713" s="4"/>
      <c r="L17713" s="4"/>
      <c r="M17713" s="4"/>
    </row>
    <row r="17714" spans="6:13" x14ac:dyDescent="0.2">
      <c r="F17714" s="4"/>
      <c r="G17714" s="4"/>
      <c r="H17714" s="4"/>
      <c r="I17714" s="4"/>
      <c r="J17714" s="4"/>
      <c r="K17714" s="4"/>
      <c r="L17714" s="4"/>
      <c r="M17714" s="4"/>
    </row>
    <row r="17715" spans="6:13" x14ac:dyDescent="0.2">
      <c r="F17715" s="4"/>
      <c r="G17715" s="4"/>
      <c r="H17715" s="4"/>
      <c r="I17715" s="4"/>
      <c r="J17715" s="4"/>
      <c r="K17715" s="4"/>
      <c r="L17715" s="4"/>
      <c r="M17715" s="4"/>
    </row>
    <row r="17716" spans="6:13" x14ac:dyDescent="0.2">
      <c r="F17716" s="4"/>
      <c r="G17716" s="4"/>
      <c r="H17716" s="4"/>
      <c r="I17716" s="4"/>
      <c r="J17716" s="4"/>
      <c r="K17716" s="4"/>
      <c r="L17716" s="4"/>
      <c r="M17716" s="4"/>
    </row>
    <row r="17717" spans="6:13" x14ac:dyDescent="0.2">
      <c r="F17717" s="4"/>
      <c r="G17717" s="4"/>
      <c r="H17717" s="4"/>
      <c r="I17717" s="4"/>
      <c r="J17717" s="4"/>
      <c r="K17717" s="4"/>
      <c r="L17717" s="4"/>
      <c r="M17717" s="4"/>
    </row>
    <row r="17718" spans="6:13" x14ac:dyDescent="0.2">
      <c r="F17718" s="4"/>
      <c r="G17718" s="4"/>
      <c r="H17718" s="4"/>
      <c r="I17718" s="4"/>
      <c r="J17718" s="4"/>
      <c r="K17718" s="4"/>
      <c r="L17718" s="4"/>
      <c r="M17718" s="4"/>
    </row>
    <row r="17719" spans="6:13" x14ac:dyDescent="0.2">
      <c r="F17719" s="4"/>
      <c r="G17719" s="4"/>
      <c r="H17719" s="4"/>
      <c r="I17719" s="4"/>
      <c r="J17719" s="4"/>
      <c r="K17719" s="4"/>
      <c r="L17719" s="4"/>
      <c r="M17719" s="4"/>
    </row>
    <row r="17720" spans="6:13" x14ac:dyDescent="0.2">
      <c r="F17720" s="4"/>
      <c r="G17720" s="4"/>
      <c r="H17720" s="4"/>
      <c r="I17720" s="4"/>
      <c r="J17720" s="4"/>
      <c r="K17720" s="4"/>
      <c r="L17720" s="4"/>
      <c r="M17720" s="4"/>
    </row>
    <row r="17721" spans="6:13" x14ac:dyDescent="0.2">
      <c r="F17721" s="4"/>
      <c r="G17721" s="4"/>
      <c r="H17721" s="4"/>
      <c r="I17721" s="4"/>
      <c r="J17721" s="4"/>
      <c r="K17721" s="4"/>
      <c r="L17721" s="4"/>
      <c r="M17721" s="4"/>
    </row>
    <row r="17722" spans="6:13" x14ac:dyDescent="0.2">
      <c r="F17722" s="4"/>
      <c r="G17722" s="4"/>
      <c r="H17722" s="4"/>
      <c r="I17722" s="4"/>
      <c r="J17722" s="4"/>
      <c r="K17722" s="4"/>
      <c r="L17722" s="4"/>
      <c r="M17722" s="4"/>
    </row>
    <row r="17723" spans="6:13" x14ac:dyDescent="0.2">
      <c r="F17723" s="4"/>
      <c r="G17723" s="4"/>
      <c r="H17723" s="4"/>
      <c r="I17723" s="4"/>
      <c r="J17723" s="4"/>
      <c r="K17723" s="4"/>
      <c r="L17723" s="4"/>
      <c r="M17723" s="4"/>
    </row>
    <row r="17724" spans="6:13" x14ac:dyDescent="0.2">
      <c r="F17724" s="4"/>
      <c r="G17724" s="4"/>
      <c r="H17724" s="4"/>
      <c r="I17724" s="4"/>
      <c r="J17724" s="4"/>
      <c r="K17724" s="4"/>
      <c r="L17724" s="4"/>
      <c r="M17724" s="4"/>
    </row>
    <row r="17725" spans="6:13" x14ac:dyDescent="0.2">
      <c r="F17725" s="4"/>
      <c r="G17725" s="4"/>
      <c r="H17725" s="4"/>
      <c r="I17725" s="4"/>
      <c r="J17725" s="4"/>
      <c r="K17725" s="4"/>
      <c r="L17725" s="4"/>
      <c r="M17725" s="4"/>
    </row>
    <row r="17726" spans="6:13" x14ac:dyDescent="0.2">
      <c r="F17726" s="4"/>
      <c r="G17726" s="4"/>
      <c r="H17726" s="4"/>
      <c r="I17726" s="4"/>
      <c r="J17726" s="4"/>
      <c r="K17726" s="4"/>
      <c r="L17726" s="4"/>
      <c r="M17726" s="4"/>
    </row>
    <row r="17727" spans="6:13" x14ac:dyDescent="0.2">
      <c r="F17727" s="4"/>
      <c r="G17727" s="4"/>
      <c r="H17727" s="4"/>
      <c r="I17727" s="4"/>
      <c r="J17727" s="4"/>
      <c r="K17727" s="4"/>
      <c r="L17727" s="4"/>
      <c r="M17727" s="4"/>
    </row>
    <row r="17728" spans="6:13" x14ac:dyDescent="0.2">
      <c r="F17728" s="4"/>
      <c r="G17728" s="4"/>
      <c r="H17728" s="4"/>
      <c r="I17728" s="4"/>
      <c r="J17728" s="4"/>
      <c r="K17728" s="4"/>
      <c r="L17728" s="4"/>
      <c r="M17728" s="4"/>
    </row>
    <row r="17729" spans="6:13" x14ac:dyDescent="0.2">
      <c r="F17729" s="4"/>
      <c r="G17729" s="4"/>
      <c r="H17729" s="4"/>
      <c r="I17729" s="4"/>
      <c r="J17729" s="4"/>
      <c r="K17729" s="4"/>
      <c r="L17729" s="4"/>
      <c r="M17729" s="4"/>
    </row>
    <row r="17730" spans="6:13" x14ac:dyDescent="0.2">
      <c r="F17730" s="4"/>
      <c r="G17730" s="4"/>
      <c r="H17730" s="4"/>
      <c r="I17730" s="4"/>
      <c r="J17730" s="4"/>
      <c r="K17730" s="4"/>
      <c r="L17730" s="4"/>
      <c r="M17730" s="4"/>
    </row>
    <row r="17731" spans="6:13" x14ac:dyDescent="0.2">
      <c r="F17731" s="4"/>
      <c r="G17731" s="4"/>
      <c r="H17731" s="4"/>
      <c r="I17731" s="4"/>
      <c r="J17731" s="4"/>
      <c r="K17731" s="4"/>
      <c r="L17731" s="4"/>
      <c r="M17731" s="4"/>
    </row>
    <row r="17732" spans="6:13" x14ac:dyDescent="0.2">
      <c r="F17732" s="4"/>
      <c r="G17732" s="4"/>
      <c r="H17732" s="4"/>
      <c r="I17732" s="4"/>
      <c r="J17732" s="4"/>
      <c r="K17732" s="4"/>
      <c r="L17732" s="4"/>
      <c r="M17732" s="4"/>
    </row>
    <row r="17733" spans="6:13" x14ac:dyDescent="0.2">
      <c r="F17733" s="4"/>
      <c r="G17733" s="4"/>
      <c r="H17733" s="4"/>
      <c r="I17733" s="4"/>
      <c r="J17733" s="4"/>
      <c r="K17733" s="4"/>
      <c r="L17733" s="4"/>
      <c r="M17733" s="4"/>
    </row>
    <row r="17734" spans="6:13" x14ac:dyDescent="0.2">
      <c r="F17734" s="4"/>
      <c r="G17734" s="4"/>
      <c r="H17734" s="4"/>
      <c r="I17734" s="4"/>
      <c r="J17734" s="4"/>
      <c r="K17734" s="4"/>
      <c r="L17734" s="4"/>
      <c r="M17734" s="4"/>
    </row>
    <row r="17735" spans="6:13" x14ac:dyDescent="0.2">
      <c r="F17735" s="4"/>
      <c r="G17735" s="4"/>
      <c r="H17735" s="4"/>
      <c r="I17735" s="4"/>
      <c r="J17735" s="4"/>
      <c r="K17735" s="4"/>
      <c r="L17735" s="4"/>
      <c r="M17735" s="4"/>
    </row>
    <row r="17736" spans="6:13" x14ac:dyDescent="0.2">
      <c r="F17736" s="4"/>
      <c r="G17736" s="4"/>
      <c r="H17736" s="4"/>
      <c r="I17736" s="4"/>
      <c r="J17736" s="4"/>
      <c r="K17736" s="4"/>
      <c r="L17736" s="4"/>
      <c r="M17736" s="4"/>
    </row>
    <row r="17737" spans="6:13" x14ac:dyDescent="0.2">
      <c r="F17737" s="4"/>
      <c r="G17737" s="4"/>
      <c r="H17737" s="4"/>
      <c r="I17737" s="4"/>
      <c r="J17737" s="4"/>
      <c r="K17737" s="4"/>
      <c r="L17737" s="4"/>
      <c r="M17737" s="4"/>
    </row>
    <row r="17738" spans="6:13" x14ac:dyDescent="0.2">
      <c r="F17738" s="4"/>
      <c r="G17738" s="4"/>
      <c r="H17738" s="4"/>
      <c r="I17738" s="4"/>
      <c r="J17738" s="4"/>
      <c r="K17738" s="4"/>
      <c r="L17738" s="4"/>
      <c r="M17738" s="4"/>
    </row>
    <row r="17739" spans="6:13" x14ac:dyDescent="0.2">
      <c r="F17739" s="4"/>
      <c r="G17739" s="4"/>
      <c r="H17739" s="4"/>
      <c r="I17739" s="4"/>
      <c r="J17739" s="4"/>
      <c r="K17739" s="4"/>
      <c r="L17739" s="4"/>
      <c r="M17739" s="4"/>
    </row>
    <row r="17740" spans="6:13" x14ac:dyDescent="0.2">
      <c r="F17740" s="4"/>
      <c r="G17740" s="4"/>
      <c r="H17740" s="4"/>
      <c r="I17740" s="4"/>
      <c r="J17740" s="4"/>
      <c r="K17740" s="4"/>
      <c r="L17740" s="4"/>
      <c r="M17740" s="4"/>
    </row>
    <row r="17741" spans="6:13" x14ac:dyDescent="0.2">
      <c r="F17741" s="4"/>
      <c r="G17741" s="4"/>
      <c r="H17741" s="4"/>
      <c r="I17741" s="4"/>
      <c r="J17741" s="4"/>
      <c r="K17741" s="4"/>
      <c r="L17741" s="4"/>
      <c r="M17741" s="4"/>
    </row>
    <row r="17742" spans="6:13" x14ac:dyDescent="0.2">
      <c r="F17742" s="4"/>
      <c r="G17742" s="4"/>
      <c r="H17742" s="4"/>
      <c r="I17742" s="4"/>
      <c r="J17742" s="4"/>
      <c r="K17742" s="4"/>
      <c r="L17742" s="4"/>
      <c r="M17742" s="4"/>
    </row>
    <row r="17743" spans="6:13" x14ac:dyDescent="0.2">
      <c r="F17743" s="4"/>
      <c r="G17743" s="4"/>
      <c r="H17743" s="4"/>
      <c r="I17743" s="4"/>
      <c r="J17743" s="4"/>
      <c r="K17743" s="4"/>
      <c r="L17743" s="4"/>
      <c r="M17743" s="4"/>
    </row>
    <row r="17744" spans="6:13" x14ac:dyDescent="0.2">
      <c r="F17744" s="4"/>
      <c r="G17744" s="4"/>
      <c r="H17744" s="4"/>
      <c r="I17744" s="4"/>
      <c r="J17744" s="4"/>
      <c r="K17744" s="4"/>
      <c r="L17744" s="4"/>
      <c r="M17744" s="4"/>
    </row>
    <row r="17745" spans="6:13" x14ac:dyDescent="0.2">
      <c r="F17745" s="4"/>
      <c r="G17745" s="4"/>
      <c r="H17745" s="4"/>
      <c r="I17745" s="4"/>
      <c r="J17745" s="4"/>
      <c r="K17745" s="4"/>
      <c r="L17745" s="4"/>
      <c r="M17745" s="4"/>
    </row>
    <row r="17746" spans="6:13" x14ac:dyDescent="0.2">
      <c r="F17746" s="4"/>
      <c r="G17746" s="4"/>
      <c r="H17746" s="4"/>
      <c r="I17746" s="4"/>
      <c r="J17746" s="4"/>
      <c r="K17746" s="4"/>
      <c r="L17746" s="4"/>
      <c r="M17746" s="4"/>
    </row>
    <row r="17747" spans="6:13" x14ac:dyDescent="0.2">
      <c r="F17747" s="4"/>
      <c r="G17747" s="4"/>
      <c r="H17747" s="4"/>
      <c r="I17747" s="4"/>
      <c r="J17747" s="4"/>
      <c r="K17747" s="4"/>
      <c r="L17747" s="4"/>
      <c r="M17747" s="4"/>
    </row>
    <row r="17748" spans="6:13" x14ac:dyDescent="0.2">
      <c r="F17748" s="4"/>
      <c r="G17748" s="4"/>
      <c r="H17748" s="4"/>
      <c r="I17748" s="4"/>
      <c r="J17748" s="4"/>
      <c r="K17748" s="4"/>
      <c r="L17748" s="4"/>
      <c r="M17748" s="4"/>
    </row>
    <row r="17749" spans="6:13" x14ac:dyDescent="0.2">
      <c r="F17749" s="4"/>
      <c r="G17749" s="4"/>
      <c r="H17749" s="4"/>
      <c r="I17749" s="4"/>
      <c r="J17749" s="4"/>
      <c r="K17749" s="4"/>
      <c r="L17749" s="4"/>
      <c r="M17749" s="4"/>
    </row>
    <row r="17750" spans="6:13" x14ac:dyDescent="0.2">
      <c r="F17750" s="4"/>
      <c r="G17750" s="4"/>
      <c r="H17750" s="4"/>
      <c r="I17750" s="4"/>
      <c r="J17750" s="4"/>
      <c r="K17750" s="4"/>
      <c r="L17750" s="4"/>
      <c r="M17750" s="4"/>
    </row>
    <row r="17751" spans="6:13" x14ac:dyDescent="0.2">
      <c r="F17751" s="4"/>
      <c r="G17751" s="4"/>
      <c r="H17751" s="4"/>
      <c r="I17751" s="4"/>
      <c r="J17751" s="4"/>
      <c r="K17751" s="4"/>
      <c r="L17751" s="4"/>
      <c r="M17751" s="4"/>
    </row>
    <row r="17752" spans="6:13" x14ac:dyDescent="0.2">
      <c r="F17752" s="4"/>
      <c r="G17752" s="4"/>
      <c r="H17752" s="4"/>
      <c r="I17752" s="4"/>
      <c r="J17752" s="4"/>
      <c r="K17752" s="4"/>
      <c r="L17752" s="4"/>
      <c r="M17752" s="4"/>
    </row>
    <row r="17753" spans="6:13" x14ac:dyDescent="0.2">
      <c r="F17753" s="4"/>
      <c r="G17753" s="4"/>
      <c r="H17753" s="4"/>
      <c r="I17753" s="4"/>
      <c r="J17753" s="4"/>
      <c r="K17753" s="4"/>
      <c r="L17753" s="4"/>
      <c r="M17753" s="4"/>
    </row>
    <row r="17754" spans="6:13" x14ac:dyDescent="0.2">
      <c r="F17754" s="4"/>
      <c r="G17754" s="4"/>
      <c r="H17754" s="4"/>
      <c r="I17754" s="4"/>
      <c r="J17754" s="4"/>
      <c r="K17754" s="4"/>
      <c r="L17754" s="4"/>
      <c r="M17754" s="4"/>
    </row>
    <row r="17755" spans="6:13" x14ac:dyDescent="0.2">
      <c r="F17755" s="4"/>
      <c r="G17755" s="4"/>
      <c r="H17755" s="4"/>
      <c r="I17755" s="4"/>
      <c r="J17755" s="4"/>
      <c r="K17755" s="4"/>
      <c r="L17755" s="4"/>
      <c r="M17755" s="4"/>
    </row>
    <row r="17756" spans="6:13" x14ac:dyDescent="0.2">
      <c r="F17756" s="4"/>
      <c r="G17756" s="4"/>
      <c r="H17756" s="4"/>
      <c r="I17756" s="4"/>
      <c r="J17756" s="4"/>
      <c r="K17756" s="4"/>
      <c r="L17756" s="4"/>
      <c r="M17756" s="4"/>
    </row>
    <row r="17757" spans="6:13" x14ac:dyDescent="0.2">
      <c r="F17757" s="4"/>
      <c r="G17757" s="4"/>
      <c r="H17757" s="4"/>
      <c r="I17757" s="4"/>
      <c r="J17757" s="4"/>
      <c r="K17757" s="4"/>
      <c r="L17757" s="4"/>
      <c r="M17757" s="4"/>
    </row>
    <row r="17758" spans="6:13" x14ac:dyDescent="0.2">
      <c r="F17758" s="4"/>
      <c r="G17758" s="4"/>
      <c r="H17758" s="4"/>
      <c r="I17758" s="4"/>
      <c r="J17758" s="4"/>
      <c r="K17758" s="4"/>
      <c r="L17758" s="4"/>
      <c r="M17758" s="4"/>
    </row>
    <row r="17759" spans="6:13" x14ac:dyDescent="0.2">
      <c r="F17759" s="4"/>
      <c r="G17759" s="4"/>
      <c r="H17759" s="4"/>
      <c r="I17759" s="4"/>
      <c r="J17759" s="4"/>
      <c r="K17759" s="4"/>
      <c r="L17759" s="4"/>
      <c r="M17759" s="4"/>
    </row>
    <row r="17760" spans="6:13" x14ac:dyDescent="0.2">
      <c r="F17760" s="4"/>
      <c r="G17760" s="4"/>
      <c r="H17760" s="4"/>
      <c r="I17760" s="4"/>
      <c r="J17760" s="4"/>
      <c r="K17760" s="4"/>
      <c r="L17760" s="4"/>
      <c r="M17760" s="4"/>
    </row>
    <row r="17761" spans="6:13" x14ac:dyDescent="0.2">
      <c r="F17761" s="4"/>
      <c r="G17761" s="4"/>
      <c r="H17761" s="4"/>
      <c r="I17761" s="4"/>
      <c r="J17761" s="4"/>
      <c r="K17761" s="4"/>
      <c r="L17761" s="4"/>
      <c r="M17761" s="4"/>
    </row>
    <row r="17762" spans="6:13" x14ac:dyDescent="0.2">
      <c r="F17762" s="4"/>
      <c r="G17762" s="4"/>
      <c r="H17762" s="4"/>
      <c r="I17762" s="4"/>
      <c r="J17762" s="4"/>
      <c r="K17762" s="4"/>
      <c r="L17762" s="4"/>
      <c r="M17762" s="4"/>
    </row>
    <row r="17763" spans="6:13" x14ac:dyDescent="0.2">
      <c r="F17763" s="4"/>
      <c r="G17763" s="4"/>
      <c r="H17763" s="4"/>
      <c r="I17763" s="4"/>
      <c r="J17763" s="4"/>
      <c r="K17763" s="4"/>
      <c r="L17763" s="4"/>
      <c r="M17763" s="4"/>
    </row>
    <row r="17764" spans="6:13" x14ac:dyDescent="0.2">
      <c r="F17764" s="4"/>
      <c r="G17764" s="4"/>
      <c r="H17764" s="4"/>
      <c r="I17764" s="4"/>
      <c r="J17764" s="4"/>
      <c r="K17764" s="4"/>
      <c r="L17764" s="4"/>
      <c r="M17764" s="4"/>
    </row>
    <row r="17765" spans="6:13" x14ac:dyDescent="0.2">
      <c r="F17765" s="4"/>
      <c r="G17765" s="4"/>
      <c r="H17765" s="4"/>
      <c r="I17765" s="4"/>
      <c r="J17765" s="4"/>
      <c r="K17765" s="4"/>
      <c r="L17765" s="4"/>
      <c r="M17765" s="4"/>
    </row>
    <row r="17766" spans="6:13" x14ac:dyDescent="0.2">
      <c r="F17766" s="4"/>
      <c r="G17766" s="4"/>
      <c r="H17766" s="4"/>
      <c r="I17766" s="4"/>
      <c r="J17766" s="4"/>
      <c r="K17766" s="4"/>
      <c r="L17766" s="4"/>
      <c r="M17766" s="4"/>
    </row>
    <row r="17767" spans="6:13" x14ac:dyDescent="0.2">
      <c r="F17767" s="4"/>
      <c r="G17767" s="4"/>
      <c r="H17767" s="4"/>
      <c r="I17767" s="4"/>
      <c r="J17767" s="4"/>
      <c r="K17767" s="4"/>
      <c r="L17767" s="4"/>
      <c r="M17767" s="4"/>
    </row>
    <row r="17768" spans="6:13" x14ac:dyDescent="0.2">
      <c r="F17768" s="4"/>
      <c r="G17768" s="4"/>
      <c r="H17768" s="4"/>
      <c r="I17768" s="4"/>
      <c r="J17768" s="4"/>
      <c r="K17768" s="4"/>
      <c r="L17768" s="4"/>
      <c r="M17768" s="4"/>
    </row>
    <row r="17769" spans="6:13" x14ac:dyDescent="0.2">
      <c r="F17769" s="4"/>
      <c r="G17769" s="4"/>
      <c r="H17769" s="4"/>
      <c r="I17769" s="4"/>
      <c r="J17769" s="4"/>
      <c r="K17769" s="4"/>
      <c r="L17769" s="4"/>
      <c r="M17769" s="4"/>
    </row>
    <row r="17770" spans="6:13" x14ac:dyDescent="0.2">
      <c r="F17770" s="4"/>
      <c r="G17770" s="4"/>
      <c r="H17770" s="4"/>
      <c r="I17770" s="4"/>
      <c r="J17770" s="4"/>
      <c r="K17770" s="4"/>
      <c r="L17770" s="4"/>
      <c r="M17770" s="4"/>
    </row>
    <row r="17771" spans="6:13" x14ac:dyDescent="0.2">
      <c r="F17771" s="4"/>
      <c r="G17771" s="4"/>
      <c r="H17771" s="4"/>
      <c r="I17771" s="4"/>
      <c r="J17771" s="4"/>
      <c r="K17771" s="4"/>
      <c r="L17771" s="4"/>
      <c r="M17771" s="4"/>
    </row>
    <row r="17772" spans="6:13" x14ac:dyDescent="0.2">
      <c r="F17772" s="4"/>
      <c r="G17772" s="4"/>
      <c r="H17772" s="4"/>
      <c r="I17772" s="4"/>
      <c r="J17772" s="4"/>
      <c r="K17772" s="4"/>
      <c r="L17772" s="4"/>
      <c r="M17772" s="4"/>
    </row>
    <row r="17773" spans="6:13" x14ac:dyDescent="0.2">
      <c r="F17773" s="4"/>
      <c r="G17773" s="4"/>
      <c r="H17773" s="4"/>
      <c r="I17773" s="4"/>
      <c r="J17773" s="4"/>
      <c r="K17773" s="4"/>
      <c r="L17773" s="4"/>
      <c r="M17773" s="4"/>
    </row>
    <row r="17774" spans="6:13" x14ac:dyDescent="0.2">
      <c r="F17774" s="4"/>
      <c r="G17774" s="4"/>
      <c r="H17774" s="4"/>
      <c r="I17774" s="4"/>
      <c r="J17774" s="4"/>
      <c r="K17774" s="4"/>
      <c r="L17774" s="4"/>
      <c r="M17774" s="4"/>
    </row>
    <row r="17775" spans="6:13" x14ac:dyDescent="0.2">
      <c r="F17775" s="4"/>
      <c r="G17775" s="4"/>
      <c r="H17775" s="4"/>
      <c r="I17775" s="4"/>
      <c r="J17775" s="4"/>
      <c r="K17775" s="4"/>
      <c r="L17775" s="4"/>
      <c r="M17775" s="4"/>
    </row>
    <row r="17776" spans="6:13" x14ac:dyDescent="0.2">
      <c r="F17776" s="4"/>
      <c r="G17776" s="4"/>
      <c r="H17776" s="4"/>
      <c r="I17776" s="4"/>
      <c r="J17776" s="4"/>
      <c r="K17776" s="4"/>
      <c r="L17776" s="4"/>
      <c r="M17776" s="4"/>
    </row>
    <row r="17777" spans="6:13" x14ac:dyDescent="0.2">
      <c r="F17777" s="4"/>
      <c r="G17777" s="4"/>
      <c r="H17777" s="4"/>
      <c r="I17777" s="4"/>
      <c r="J17777" s="4"/>
      <c r="K17777" s="4"/>
      <c r="L17777" s="4"/>
      <c r="M17777" s="4"/>
    </row>
    <row r="17778" spans="6:13" x14ac:dyDescent="0.2">
      <c r="F17778" s="4"/>
      <c r="G17778" s="4"/>
      <c r="H17778" s="4"/>
      <c r="I17778" s="4"/>
      <c r="J17778" s="4"/>
      <c r="K17778" s="4"/>
      <c r="L17778" s="4"/>
      <c r="M17778" s="4"/>
    </row>
    <row r="17779" spans="6:13" x14ac:dyDescent="0.2">
      <c r="F17779" s="4"/>
      <c r="G17779" s="4"/>
      <c r="H17779" s="4"/>
      <c r="I17779" s="4"/>
      <c r="J17779" s="4"/>
      <c r="K17779" s="4"/>
      <c r="L17779" s="4"/>
      <c r="M17779" s="4"/>
    </row>
    <row r="17780" spans="6:13" x14ac:dyDescent="0.2">
      <c r="F17780" s="4"/>
      <c r="G17780" s="4"/>
      <c r="H17780" s="4"/>
      <c r="I17780" s="4"/>
      <c r="J17780" s="4"/>
      <c r="K17780" s="4"/>
      <c r="L17780" s="4"/>
      <c r="M17780" s="4"/>
    </row>
    <row r="17781" spans="6:13" x14ac:dyDescent="0.2">
      <c r="F17781" s="4"/>
      <c r="G17781" s="4"/>
      <c r="H17781" s="4"/>
      <c r="I17781" s="4"/>
      <c r="J17781" s="4"/>
      <c r="K17781" s="4"/>
      <c r="L17781" s="4"/>
      <c r="M17781" s="4"/>
    </row>
    <row r="17782" spans="6:13" x14ac:dyDescent="0.2">
      <c r="F17782" s="4"/>
      <c r="G17782" s="4"/>
      <c r="H17782" s="4"/>
      <c r="I17782" s="4"/>
      <c r="J17782" s="4"/>
      <c r="K17782" s="4"/>
      <c r="L17782" s="4"/>
      <c r="M17782" s="4"/>
    </row>
    <row r="17783" spans="6:13" x14ac:dyDescent="0.2">
      <c r="F17783" s="4"/>
      <c r="G17783" s="4"/>
      <c r="H17783" s="4"/>
      <c r="I17783" s="4"/>
      <c r="J17783" s="4"/>
      <c r="K17783" s="4"/>
      <c r="L17783" s="4"/>
      <c r="M17783" s="4"/>
    </row>
    <row r="17784" spans="6:13" x14ac:dyDescent="0.2">
      <c r="F17784" s="4"/>
      <c r="G17784" s="4"/>
      <c r="H17784" s="4"/>
      <c r="I17784" s="4"/>
      <c r="J17784" s="4"/>
      <c r="K17784" s="4"/>
      <c r="L17784" s="4"/>
      <c r="M17784" s="4"/>
    </row>
    <row r="17785" spans="6:13" x14ac:dyDescent="0.2">
      <c r="F17785" s="4"/>
      <c r="G17785" s="4"/>
      <c r="H17785" s="4"/>
      <c r="I17785" s="4"/>
      <c r="J17785" s="4"/>
      <c r="K17785" s="4"/>
      <c r="L17785" s="4"/>
      <c r="M17785" s="4"/>
    </row>
    <row r="17786" spans="6:13" x14ac:dyDescent="0.2">
      <c r="F17786" s="4"/>
      <c r="G17786" s="4"/>
      <c r="H17786" s="4"/>
      <c r="I17786" s="4"/>
      <c r="J17786" s="4"/>
      <c r="K17786" s="4"/>
      <c r="L17786" s="4"/>
      <c r="M17786" s="4"/>
    </row>
    <row r="17787" spans="6:13" x14ac:dyDescent="0.2">
      <c r="F17787" s="4"/>
      <c r="G17787" s="4"/>
      <c r="H17787" s="4"/>
      <c r="I17787" s="4"/>
      <c r="J17787" s="4"/>
      <c r="K17787" s="4"/>
      <c r="L17787" s="4"/>
      <c r="M17787" s="4"/>
    </row>
    <row r="17788" spans="6:13" x14ac:dyDescent="0.2">
      <c r="F17788" s="4"/>
      <c r="G17788" s="4"/>
      <c r="H17788" s="4"/>
      <c r="I17788" s="4"/>
      <c r="J17788" s="4"/>
      <c r="K17788" s="4"/>
      <c r="L17788" s="4"/>
      <c r="M17788" s="4"/>
    </row>
    <row r="17789" spans="6:13" x14ac:dyDescent="0.2">
      <c r="F17789" s="4"/>
      <c r="G17789" s="4"/>
      <c r="H17789" s="4"/>
      <c r="I17789" s="4"/>
      <c r="J17789" s="4"/>
      <c r="K17789" s="4"/>
      <c r="L17789" s="4"/>
      <c r="M17789" s="4"/>
    </row>
    <row r="17790" spans="6:13" x14ac:dyDescent="0.2">
      <c r="F17790" s="4"/>
      <c r="G17790" s="4"/>
      <c r="H17790" s="4"/>
      <c r="I17790" s="4"/>
      <c r="J17790" s="4"/>
      <c r="K17790" s="4"/>
      <c r="L17790" s="4"/>
      <c r="M17790" s="4"/>
    </row>
    <row r="17791" spans="6:13" x14ac:dyDescent="0.2">
      <c r="F17791" s="4"/>
      <c r="G17791" s="4"/>
      <c r="H17791" s="4"/>
      <c r="I17791" s="4"/>
      <c r="J17791" s="4"/>
      <c r="K17791" s="4"/>
      <c r="L17791" s="4"/>
      <c r="M17791" s="4"/>
    </row>
    <row r="17792" spans="6:13" x14ac:dyDescent="0.2">
      <c r="F17792" s="4"/>
      <c r="G17792" s="4"/>
      <c r="H17792" s="4"/>
      <c r="I17792" s="4"/>
      <c r="J17792" s="4"/>
      <c r="K17792" s="4"/>
      <c r="L17792" s="4"/>
      <c r="M17792" s="4"/>
    </row>
    <row r="17793" spans="6:13" x14ac:dyDescent="0.2">
      <c r="F17793" s="4"/>
      <c r="G17793" s="4"/>
      <c r="H17793" s="4"/>
      <c r="I17793" s="4"/>
      <c r="J17793" s="4"/>
      <c r="K17793" s="4"/>
      <c r="L17793" s="4"/>
      <c r="M17793" s="4"/>
    </row>
    <row r="17794" spans="6:13" x14ac:dyDescent="0.2">
      <c r="F17794" s="4"/>
      <c r="G17794" s="4"/>
      <c r="H17794" s="4"/>
      <c r="I17794" s="4"/>
      <c r="J17794" s="4"/>
      <c r="K17794" s="4"/>
      <c r="L17794" s="4"/>
      <c r="M17794" s="4"/>
    </row>
    <row r="17795" spans="6:13" x14ac:dyDescent="0.2">
      <c r="F17795" s="4"/>
      <c r="G17795" s="4"/>
      <c r="H17795" s="4"/>
      <c r="I17795" s="4"/>
      <c r="J17795" s="4"/>
      <c r="K17795" s="4"/>
      <c r="L17795" s="4"/>
      <c r="M17795" s="4"/>
    </row>
    <row r="17796" spans="6:13" x14ac:dyDescent="0.2">
      <c r="F17796" s="4"/>
      <c r="G17796" s="4"/>
      <c r="H17796" s="4"/>
      <c r="I17796" s="4"/>
      <c r="J17796" s="4"/>
      <c r="K17796" s="4"/>
      <c r="L17796" s="4"/>
      <c r="M17796" s="4"/>
    </row>
    <row r="17797" spans="6:13" x14ac:dyDescent="0.2">
      <c r="F17797" s="4"/>
      <c r="G17797" s="4"/>
      <c r="H17797" s="4"/>
      <c r="I17797" s="4"/>
      <c r="J17797" s="4"/>
      <c r="K17797" s="4"/>
      <c r="L17797" s="4"/>
      <c r="M17797" s="4"/>
    </row>
    <row r="17798" spans="6:13" x14ac:dyDescent="0.2">
      <c r="F17798" s="4"/>
      <c r="G17798" s="4"/>
      <c r="H17798" s="4"/>
      <c r="I17798" s="4"/>
      <c r="J17798" s="4"/>
      <c r="K17798" s="4"/>
      <c r="L17798" s="4"/>
      <c r="M17798" s="4"/>
    </row>
    <row r="17799" spans="6:13" x14ac:dyDescent="0.2">
      <c r="F17799" s="4"/>
      <c r="G17799" s="4"/>
      <c r="H17799" s="4"/>
      <c r="I17799" s="4"/>
      <c r="J17799" s="4"/>
      <c r="K17799" s="4"/>
      <c r="L17799" s="4"/>
      <c r="M17799" s="4"/>
    </row>
    <row r="17800" spans="6:13" x14ac:dyDescent="0.2">
      <c r="F17800" s="4"/>
      <c r="G17800" s="4"/>
      <c r="H17800" s="4"/>
      <c r="I17800" s="4"/>
      <c r="J17800" s="4"/>
      <c r="K17800" s="4"/>
      <c r="L17800" s="4"/>
      <c r="M17800" s="4"/>
    </row>
    <row r="17801" spans="6:13" x14ac:dyDescent="0.2">
      <c r="F17801" s="4"/>
      <c r="G17801" s="4"/>
      <c r="H17801" s="4"/>
      <c r="I17801" s="4"/>
      <c r="J17801" s="4"/>
      <c r="K17801" s="4"/>
      <c r="L17801" s="4"/>
      <c r="M17801" s="4"/>
    </row>
    <row r="17802" spans="6:13" x14ac:dyDescent="0.2">
      <c r="F17802" s="4"/>
      <c r="G17802" s="4"/>
      <c r="H17802" s="4"/>
      <c r="I17802" s="4"/>
      <c r="J17802" s="4"/>
      <c r="K17802" s="4"/>
      <c r="L17802" s="4"/>
      <c r="M17802" s="4"/>
    </row>
    <row r="17803" spans="6:13" x14ac:dyDescent="0.2">
      <c r="F17803" s="4"/>
      <c r="G17803" s="4"/>
      <c r="H17803" s="4"/>
      <c r="I17803" s="4"/>
      <c r="J17803" s="4"/>
      <c r="K17803" s="4"/>
      <c r="L17803" s="4"/>
      <c r="M17803" s="4"/>
    </row>
    <row r="17804" spans="6:13" x14ac:dyDescent="0.2">
      <c r="F17804" s="4"/>
      <c r="G17804" s="4"/>
      <c r="H17804" s="4"/>
      <c r="I17804" s="4"/>
      <c r="J17804" s="4"/>
      <c r="K17804" s="4"/>
      <c r="L17804" s="4"/>
      <c r="M17804" s="4"/>
    </row>
    <row r="17805" spans="6:13" x14ac:dyDescent="0.2">
      <c r="F17805" s="4"/>
      <c r="G17805" s="4"/>
      <c r="H17805" s="4"/>
      <c r="I17805" s="4"/>
      <c r="J17805" s="4"/>
      <c r="K17805" s="4"/>
      <c r="L17805" s="4"/>
      <c r="M17805" s="4"/>
    </row>
    <row r="17806" spans="6:13" x14ac:dyDescent="0.2">
      <c r="F17806" s="4"/>
      <c r="G17806" s="4"/>
      <c r="H17806" s="4"/>
      <c r="I17806" s="4"/>
      <c r="J17806" s="4"/>
      <c r="K17806" s="4"/>
      <c r="L17806" s="4"/>
      <c r="M17806" s="4"/>
    </row>
    <row r="17807" spans="6:13" x14ac:dyDescent="0.2">
      <c r="F17807" s="4"/>
      <c r="G17807" s="4"/>
      <c r="H17807" s="4"/>
      <c r="I17807" s="4"/>
      <c r="J17807" s="4"/>
      <c r="K17807" s="4"/>
      <c r="L17807" s="4"/>
      <c r="M17807" s="4"/>
    </row>
    <row r="17808" spans="6:13" x14ac:dyDescent="0.2">
      <c r="F17808" s="4"/>
      <c r="G17808" s="4"/>
      <c r="H17808" s="4"/>
      <c r="I17808" s="4"/>
      <c r="J17808" s="4"/>
      <c r="K17808" s="4"/>
      <c r="L17808" s="4"/>
      <c r="M17808" s="4"/>
    </row>
    <row r="17809" spans="6:13" x14ac:dyDescent="0.2">
      <c r="F17809" s="4"/>
      <c r="G17809" s="4"/>
      <c r="H17809" s="4"/>
      <c r="I17809" s="4"/>
      <c r="J17809" s="4"/>
      <c r="K17809" s="4"/>
      <c r="L17809" s="4"/>
      <c r="M17809" s="4"/>
    </row>
    <row r="17810" spans="6:13" x14ac:dyDescent="0.2">
      <c r="F17810" s="4"/>
      <c r="G17810" s="4"/>
      <c r="H17810" s="4"/>
      <c r="I17810" s="4"/>
      <c r="J17810" s="4"/>
      <c r="K17810" s="4"/>
      <c r="L17810" s="4"/>
      <c r="M17810" s="4"/>
    </row>
    <row r="17811" spans="6:13" x14ac:dyDescent="0.2">
      <c r="F17811" s="4"/>
      <c r="G17811" s="4"/>
      <c r="H17811" s="4"/>
      <c r="I17811" s="4"/>
      <c r="J17811" s="4"/>
      <c r="K17811" s="4"/>
      <c r="L17811" s="4"/>
      <c r="M17811" s="4"/>
    </row>
    <row r="17812" spans="6:13" x14ac:dyDescent="0.2">
      <c r="F17812" s="4"/>
      <c r="G17812" s="4"/>
      <c r="H17812" s="4"/>
      <c r="I17812" s="4"/>
      <c r="J17812" s="4"/>
      <c r="K17812" s="4"/>
      <c r="L17812" s="4"/>
      <c r="M17812" s="4"/>
    </row>
    <row r="17813" spans="6:13" x14ac:dyDescent="0.2">
      <c r="F17813" s="4"/>
      <c r="G17813" s="4"/>
      <c r="H17813" s="4"/>
      <c r="I17813" s="4"/>
      <c r="J17813" s="4"/>
      <c r="K17813" s="4"/>
      <c r="L17813" s="4"/>
      <c r="M17813" s="4"/>
    </row>
    <row r="17814" spans="6:13" x14ac:dyDescent="0.2">
      <c r="F17814" s="4"/>
      <c r="G17814" s="4"/>
      <c r="H17814" s="4"/>
      <c r="I17814" s="4"/>
      <c r="J17814" s="4"/>
      <c r="K17814" s="4"/>
      <c r="L17814" s="4"/>
      <c r="M17814" s="4"/>
    </row>
    <row r="17815" spans="6:13" x14ac:dyDescent="0.2">
      <c r="F17815" s="4"/>
      <c r="G17815" s="4"/>
      <c r="H17815" s="4"/>
      <c r="I17815" s="4"/>
      <c r="J17815" s="4"/>
      <c r="K17815" s="4"/>
      <c r="L17815" s="4"/>
      <c r="M17815" s="4"/>
    </row>
    <row r="17816" spans="6:13" x14ac:dyDescent="0.2">
      <c r="F17816" s="4"/>
      <c r="G17816" s="4"/>
      <c r="H17816" s="4"/>
      <c r="I17816" s="4"/>
      <c r="J17816" s="4"/>
      <c r="K17816" s="4"/>
      <c r="L17816" s="4"/>
      <c r="M17816" s="4"/>
    </row>
    <row r="17817" spans="6:13" x14ac:dyDescent="0.2">
      <c r="F17817" s="4"/>
      <c r="G17817" s="4"/>
      <c r="H17817" s="4"/>
      <c r="I17817" s="4"/>
      <c r="J17817" s="4"/>
      <c r="K17817" s="4"/>
      <c r="L17817" s="4"/>
      <c r="M17817" s="4"/>
    </row>
    <row r="17818" spans="6:13" x14ac:dyDescent="0.2">
      <c r="F17818" s="4"/>
      <c r="G17818" s="4"/>
      <c r="H17818" s="4"/>
      <c r="I17818" s="4"/>
      <c r="J17818" s="4"/>
      <c r="K17818" s="4"/>
      <c r="L17818" s="4"/>
      <c r="M17818" s="4"/>
    </row>
    <row r="17819" spans="6:13" x14ac:dyDescent="0.2">
      <c r="F17819" s="4"/>
      <c r="G17819" s="4"/>
      <c r="H17819" s="4"/>
      <c r="I17819" s="4"/>
      <c r="J17819" s="4"/>
      <c r="K17819" s="4"/>
      <c r="L17819" s="4"/>
      <c r="M17819" s="4"/>
    </row>
    <row r="17820" spans="6:13" x14ac:dyDescent="0.2">
      <c r="F17820" s="4"/>
      <c r="G17820" s="4"/>
      <c r="H17820" s="4"/>
      <c r="I17820" s="4"/>
      <c r="J17820" s="4"/>
      <c r="K17820" s="4"/>
      <c r="L17820" s="4"/>
      <c r="M17820" s="4"/>
    </row>
    <row r="17821" spans="6:13" x14ac:dyDescent="0.2">
      <c r="F17821" s="4"/>
      <c r="G17821" s="4"/>
      <c r="H17821" s="4"/>
      <c r="I17821" s="4"/>
      <c r="J17821" s="4"/>
      <c r="K17821" s="4"/>
      <c r="L17821" s="4"/>
      <c r="M17821" s="4"/>
    </row>
    <row r="17822" spans="6:13" x14ac:dyDescent="0.2">
      <c r="F17822" s="4"/>
      <c r="G17822" s="4"/>
      <c r="H17822" s="4"/>
      <c r="I17822" s="4"/>
      <c r="J17822" s="4"/>
      <c r="K17822" s="4"/>
      <c r="L17822" s="4"/>
      <c r="M17822" s="4"/>
    </row>
    <row r="17823" spans="6:13" x14ac:dyDescent="0.2">
      <c r="F17823" s="4"/>
      <c r="G17823" s="4"/>
      <c r="H17823" s="4"/>
      <c r="I17823" s="4"/>
      <c r="J17823" s="4"/>
      <c r="K17823" s="4"/>
      <c r="L17823" s="4"/>
      <c r="M17823" s="4"/>
    </row>
    <row r="17824" spans="6:13" x14ac:dyDescent="0.2">
      <c r="F17824" s="4"/>
      <c r="G17824" s="4"/>
      <c r="H17824" s="4"/>
      <c r="I17824" s="4"/>
      <c r="J17824" s="4"/>
      <c r="K17824" s="4"/>
      <c r="L17824" s="4"/>
      <c r="M17824" s="4"/>
    </row>
    <row r="17825" spans="6:13" x14ac:dyDescent="0.2">
      <c r="F17825" s="4"/>
      <c r="G17825" s="4"/>
      <c r="H17825" s="4"/>
      <c r="I17825" s="4"/>
      <c r="J17825" s="4"/>
      <c r="K17825" s="4"/>
      <c r="L17825" s="4"/>
      <c r="M17825" s="4"/>
    </row>
    <row r="17826" spans="6:13" x14ac:dyDescent="0.2">
      <c r="F17826" s="4"/>
      <c r="G17826" s="4"/>
      <c r="H17826" s="4"/>
      <c r="I17826" s="4"/>
      <c r="J17826" s="4"/>
      <c r="K17826" s="4"/>
      <c r="L17826" s="4"/>
      <c r="M17826" s="4"/>
    </row>
    <row r="17827" spans="6:13" x14ac:dyDescent="0.2">
      <c r="F17827" s="4"/>
      <c r="G17827" s="4"/>
      <c r="H17827" s="4"/>
      <c r="I17827" s="4"/>
      <c r="J17827" s="4"/>
      <c r="K17827" s="4"/>
      <c r="L17827" s="4"/>
      <c r="M17827" s="4"/>
    </row>
    <row r="17828" spans="6:13" x14ac:dyDescent="0.2">
      <c r="F17828" s="4"/>
      <c r="G17828" s="4"/>
      <c r="H17828" s="4"/>
      <c r="I17828" s="4"/>
      <c r="J17828" s="4"/>
      <c r="K17828" s="4"/>
      <c r="L17828" s="4"/>
      <c r="M17828" s="4"/>
    </row>
    <row r="17829" spans="6:13" x14ac:dyDescent="0.2">
      <c r="F17829" s="4"/>
      <c r="G17829" s="4"/>
      <c r="H17829" s="4"/>
      <c r="I17829" s="4"/>
      <c r="J17829" s="4"/>
      <c r="K17829" s="4"/>
      <c r="L17829" s="4"/>
      <c r="M17829" s="4"/>
    </row>
    <row r="17830" spans="6:13" x14ac:dyDescent="0.2">
      <c r="F17830" s="4"/>
      <c r="G17830" s="4"/>
      <c r="H17830" s="4"/>
      <c r="I17830" s="4"/>
      <c r="J17830" s="4"/>
      <c r="K17830" s="4"/>
      <c r="L17830" s="4"/>
      <c r="M17830" s="4"/>
    </row>
    <row r="17831" spans="6:13" x14ac:dyDescent="0.2">
      <c r="F17831" s="4"/>
      <c r="G17831" s="4"/>
      <c r="H17831" s="4"/>
      <c r="I17831" s="4"/>
      <c r="J17831" s="4"/>
      <c r="K17831" s="4"/>
      <c r="L17831" s="4"/>
      <c r="M17831" s="4"/>
    </row>
    <row r="17832" spans="6:13" x14ac:dyDescent="0.2">
      <c r="F17832" s="4"/>
      <c r="G17832" s="4"/>
      <c r="H17832" s="4"/>
      <c r="I17832" s="4"/>
      <c r="J17832" s="4"/>
      <c r="K17832" s="4"/>
      <c r="L17832" s="4"/>
      <c r="M17832" s="4"/>
    </row>
    <row r="17833" spans="6:13" x14ac:dyDescent="0.2">
      <c r="F17833" s="4"/>
      <c r="G17833" s="4"/>
      <c r="H17833" s="4"/>
      <c r="I17833" s="4"/>
      <c r="J17833" s="4"/>
      <c r="K17833" s="4"/>
      <c r="L17833" s="4"/>
      <c r="M17833" s="4"/>
    </row>
    <row r="17834" spans="6:13" x14ac:dyDescent="0.2">
      <c r="F17834" s="4"/>
      <c r="G17834" s="4"/>
      <c r="H17834" s="4"/>
      <c r="I17834" s="4"/>
      <c r="J17834" s="4"/>
      <c r="K17834" s="4"/>
      <c r="L17834" s="4"/>
      <c r="M17834" s="4"/>
    </row>
    <row r="17835" spans="6:13" x14ac:dyDescent="0.2">
      <c r="F17835" s="4"/>
      <c r="G17835" s="4"/>
      <c r="H17835" s="4"/>
      <c r="I17835" s="4"/>
      <c r="J17835" s="4"/>
      <c r="K17835" s="4"/>
      <c r="L17835" s="4"/>
      <c r="M17835" s="4"/>
    </row>
    <row r="17836" spans="6:13" x14ac:dyDescent="0.2">
      <c r="F17836" s="4"/>
      <c r="G17836" s="4"/>
      <c r="H17836" s="4"/>
      <c r="I17836" s="4"/>
      <c r="J17836" s="4"/>
      <c r="K17836" s="4"/>
      <c r="L17836" s="4"/>
      <c r="M17836" s="4"/>
    </row>
    <row r="17837" spans="6:13" x14ac:dyDescent="0.2">
      <c r="F17837" s="4"/>
      <c r="G17837" s="4"/>
      <c r="H17837" s="4"/>
      <c r="I17837" s="4"/>
      <c r="J17837" s="4"/>
      <c r="K17837" s="4"/>
      <c r="L17837" s="4"/>
      <c r="M17837" s="4"/>
    </row>
    <row r="17838" spans="6:13" x14ac:dyDescent="0.2">
      <c r="F17838" s="4"/>
      <c r="G17838" s="4"/>
      <c r="H17838" s="4"/>
      <c r="I17838" s="4"/>
      <c r="J17838" s="4"/>
      <c r="K17838" s="4"/>
      <c r="L17838" s="4"/>
      <c r="M17838" s="4"/>
    </row>
    <row r="17839" spans="6:13" x14ac:dyDescent="0.2">
      <c r="F17839" s="4"/>
      <c r="G17839" s="4"/>
      <c r="H17839" s="4"/>
      <c r="I17839" s="4"/>
      <c r="J17839" s="4"/>
      <c r="K17839" s="4"/>
      <c r="L17839" s="4"/>
      <c r="M17839" s="4"/>
    </row>
    <row r="17840" spans="6:13" x14ac:dyDescent="0.2">
      <c r="F17840" s="4"/>
      <c r="G17840" s="4"/>
      <c r="H17840" s="4"/>
      <c r="I17840" s="4"/>
      <c r="J17840" s="4"/>
      <c r="K17840" s="4"/>
      <c r="L17840" s="4"/>
      <c r="M17840" s="4"/>
    </row>
    <row r="17841" spans="6:13" x14ac:dyDescent="0.2">
      <c r="F17841" s="4"/>
      <c r="G17841" s="4"/>
      <c r="H17841" s="4"/>
      <c r="I17841" s="4"/>
      <c r="J17841" s="4"/>
      <c r="K17841" s="4"/>
      <c r="L17841" s="4"/>
      <c r="M17841" s="4"/>
    </row>
    <row r="17842" spans="6:13" x14ac:dyDescent="0.2">
      <c r="F17842" s="4"/>
      <c r="G17842" s="4"/>
      <c r="H17842" s="4"/>
      <c r="I17842" s="4"/>
      <c r="J17842" s="4"/>
      <c r="K17842" s="4"/>
      <c r="L17842" s="4"/>
      <c r="M17842" s="4"/>
    </row>
    <row r="17843" spans="6:13" x14ac:dyDescent="0.2">
      <c r="F17843" s="4"/>
      <c r="G17843" s="4"/>
      <c r="H17843" s="4"/>
      <c r="I17843" s="4"/>
      <c r="J17843" s="4"/>
      <c r="K17843" s="4"/>
      <c r="L17843" s="4"/>
      <c r="M17843" s="4"/>
    </row>
    <row r="17844" spans="6:13" x14ac:dyDescent="0.2">
      <c r="F17844" s="4"/>
      <c r="G17844" s="4"/>
      <c r="H17844" s="4"/>
      <c r="I17844" s="4"/>
      <c r="J17844" s="4"/>
      <c r="K17844" s="4"/>
      <c r="L17844" s="4"/>
      <c r="M17844" s="4"/>
    </row>
    <row r="17845" spans="6:13" x14ac:dyDescent="0.2">
      <c r="F17845" s="4"/>
      <c r="G17845" s="4"/>
      <c r="H17845" s="4"/>
      <c r="I17845" s="4"/>
      <c r="J17845" s="4"/>
      <c r="K17845" s="4"/>
      <c r="L17845" s="4"/>
      <c r="M17845" s="4"/>
    </row>
    <row r="17846" spans="6:13" x14ac:dyDescent="0.2">
      <c r="F17846" s="4"/>
      <c r="G17846" s="4"/>
      <c r="H17846" s="4"/>
      <c r="I17846" s="4"/>
      <c r="J17846" s="4"/>
      <c r="K17846" s="4"/>
      <c r="L17846" s="4"/>
      <c r="M17846" s="4"/>
    </row>
    <row r="17847" spans="6:13" x14ac:dyDescent="0.2">
      <c r="F17847" s="4"/>
      <c r="G17847" s="4"/>
      <c r="H17847" s="4"/>
      <c r="I17847" s="4"/>
      <c r="J17847" s="4"/>
      <c r="K17847" s="4"/>
      <c r="L17847" s="4"/>
      <c r="M17847" s="4"/>
    </row>
    <row r="17848" spans="6:13" x14ac:dyDescent="0.2">
      <c r="F17848" s="4"/>
      <c r="G17848" s="4"/>
      <c r="H17848" s="4"/>
      <c r="I17848" s="4"/>
      <c r="J17848" s="4"/>
      <c r="K17848" s="4"/>
      <c r="L17848" s="4"/>
      <c r="M17848" s="4"/>
    </row>
    <row r="17849" spans="6:13" x14ac:dyDescent="0.2">
      <c r="F17849" s="4"/>
      <c r="G17849" s="4"/>
      <c r="H17849" s="4"/>
      <c r="I17849" s="4"/>
      <c r="J17849" s="4"/>
      <c r="K17849" s="4"/>
      <c r="L17849" s="4"/>
      <c r="M17849" s="4"/>
    </row>
    <row r="17850" spans="6:13" x14ac:dyDescent="0.2">
      <c r="F17850" s="4"/>
      <c r="G17850" s="4"/>
      <c r="H17850" s="4"/>
      <c r="I17850" s="4"/>
      <c r="J17850" s="4"/>
      <c r="K17850" s="4"/>
      <c r="L17850" s="4"/>
      <c r="M17850" s="4"/>
    </row>
    <row r="17851" spans="6:13" x14ac:dyDescent="0.2">
      <c r="F17851" s="4"/>
      <c r="G17851" s="4"/>
      <c r="H17851" s="4"/>
      <c r="I17851" s="4"/>
      <c r="J17851" s="4"/>
      <c r="K17851" s="4"/>
      <c r="L17851" s="4"/>
      <c r="M17851" s="4"/>
    </row>
    <row r="17852" spans="6:13" x14ac:dyDescent="0.2">
      <c r="F17852" s="4"/>
      <c r="G17852" s="4"/>
      <c r="H17852" s="4"/>
      <c r="I17852" s="4"/>
      <c r="J17852" s="4"/>
      <c r="K17852" s="4"/>
      <c r="L17852" s="4"/>
      <c r="M17852" s="4"/>
    </row>
    <row r="17853" spans="6:13" x14ac:dyDescent="0.2">
      <c r="F17853" s="4"/>
      <c r="G17853" s="4"/>
      <c r="H17853" s="4"/>
      <c r="I17853" s="4"/>
      <c r="J17853" s="4"/>
      <c r="K17853" s="4"/>
      <c r="L17853" s="4"/>
      <c r="M17853" s="4"/>
    </row>
    <row r="17854" spans="6:13" x14ac:dyDescent="0.2">
      <c r="F17854" s="4"/>
      <c r="G17854" s="4"/>
      <c r="H17854" s="4"/>
      <c r="I17854" s="4"/>
      <c r="J17854" s="4"/>
      <c r="K17854" s="4"/>
      <c r="L17854" s="4"/>
      <c r="M17854" s="4"/>
    </row>
    <row r="17855" spans="6:13" x14ac:dyDescent="0.2">
      <c r="F17855" s="4"/>
      <c r="G17855" s="4"/>
      <c r="H17855" s="4"/>
      <c r="I17855" s="4"/>
      <c r="J17855" s="4"/>
      <c r="K17855" s="4"/>
      <c r="L17855" s="4"/>
      <c r="M17855" s="4"/>
    </row>
    <row r="17856" spans="6:13" x14ac:dyDescent="0.2">
      <c r="F17856" s="4"/>
      <c r="G17856" s="4"/>
      <c r="H17856" s="4"/>
      <c r="I17856" s="4"/>
      <c r="J17856" s="4"/>
      <c r="K17856" s="4"/>
      <c r="L17856" s="4"/>
      <c r="M17856" s="4"/>
    </row>
    <row r="17857" spans="6:13" x14ac:dyDescent="0.2">
      <c r="F17857" s="4"/>
      <c r="G17857" s="4"/>
      <c r="H17857" s="4"/>
      <c r="I17857" s="4"/>
      <c r="J17857" s="4"/>
      <c r="K17857" s="4"/>
      <c r="L17857" s="4"/>
      <c r="M17857" s="4"/>
    </row>
    <row r="17858" spans="6:13" x14ac:dyDescent="0.2">
      <c r="F17858" s="4"/>
      <c r="G17858" s="4"/>
      <c r="H17858" s="4"/>
      <c r="I17858" s="4"/>
      <c r="J17858" s="4"/>
      <c r="K17858" s="4"/>
      <c r="L17858" s="4"/>
      <c r="M17858" s="4"/>
    </row>
    <row r="17859" spans="6:13" x14ac:dyDescent="0.2">
      <c r="F17859" s="4"/>
      <c r="G17859" s="4"/>
      <c r="H17859" s="4"/>
      <c r="I17859" s="4"/>
      <c r="J17859" s="4"/>
      <c r="K17859" s="4"/>
      <c r="L17859" s="4"/>
      <c r="M17859" s="4"/>
    </row>
    <row r="17860" spans="6:13" x14ac:dyDescent="0.2">
      <c r="F17860" s="4"/>
      <c r="G17860" s="4"/>
      <c r="H17860" s="4"/>
      <c r="I17860" s="4"/>
      <c r="J17860" s="4"/>
      <c r="K17860" s="4"/>
      <c r="L17860" s="4"/>
      <c r="M17860" s="4"/>
    </row>
    <row r="17861" spans="6:13" x14ac:dyDescent="0.2">
      <c r="F17861" s="4"/>
      <c r="G17861" s="4"/>
      <c r="H17861" s="4"/>
      <c r="I17861" s="4"/>
      <c r="J17861" s="4"/>
      <c r="K17861" s="4"/>
      <c r="L17861" s="4"/>
      <c r="M17861" s="4"/>
    </row>
    <row r="17862" spans="6:13" x14ac:dyDescent="0.2">
      <c r="F17862" s="4"/>
      <c r="G17862" s="4"/>
      <c r="H17862" s="4"/>
      <c r="I17862" s="4"/>
      <c r="J17862" s="4"/>
      <c r="K17862" s="4"/>
      <c r="L17862" s="4"/>
      <c r="M17862" s="4"/>
    </row>
    <row r="17863" spans="6:13" x14ac:dyDescent="0.2">
      <c r="F17863" s="4"/>
      <c r="G17863" s="4"/>
      <c r="H17863" s="4"/>
      <c r="I17863" s="4"/>
      <c r="J17863" s="4"/>
      <c r="K17863" s="4"/>
      <c r="L17863" s="4"/>
      <c r="M17863" s="4"/>
    </row>
    <row r="17864" spans="6:13" x14ac:dyDescent="0.2">
      <c r="F17864" s="4"/>
      <c r="G17864" s="4"/>
      <c r="H17864" s="4"/>
      <c r="I17864" s="4"/>
      <c r="J17864" s="4"/>
      <c r="K17864" s="4"/>
      <c r="L17864" s="4"/>
      <c r="M17864" s="4"/>
    </row>
    <row r="17865" spans="6:13" x14ac:dyDescent="0.2">
      <c r="F17865" s="4"/>
      <c r="G17865" s="4"/>
      <c r="H17865" s="4"/>
      <c r="I17865" s="4"/>
      <c r="J17865" s="4"/>
      <c r="K17865" s="4"/>
      <c r="L17865" s="4"/>
      <c r="M17865" s="4"/>
    </row>
    <row r="17866" spans="6:13" x14ac:dyDescent="0.2">
      <c r="F17866" s="4"/>
      <c r="G17866" s="4"/>
      <c r="H17866" s="4"/>
      <c r="I17866" s="4"/>
      <c r="J17866" s="4"/>
      <c r="K17866" s="4"/>
      <c r="L17866" s="4"/>
      <c r="M17866" s="4"/>
    </row>
    <row r="17867" spans="6:13" x14ac:dyDescent="0.2">
      <c r="F17867" s="4"/>
      <c r="G17867" s="4"/>
      <c r="H17867" s="4"/>
      <c r="I17867" s="4"/>
      <c r="J17867" s="4"/>
      <c r="K17867" s="4"/>
      <c r="L17867" s="4"/>
      <c r="M17867" s="4"/>
    </row>
    <row r="17868" spans="6:13" x14ac:dyDescent="0.2">
      <c r="F17868" s="4"/>
      <c r="G17868" s="4"/>
      <c r="H17868" s="4"/>
      <c r="I17868" s="4"/>
      <c r="J17868" s="4"/>
      <c r="K17868" s="4"/>
      <c r="L17868" s="4"/>
      <c r="M17868" s="4"/>
    </row>
    <row r="17869" spans="6:13" x14ac:dyDescent="0.2">
      <c r="F17869" s="4"/>
      <c r="G17869" s="4"/>
      <c r="H17869" s="4"/>
      <c r="I17869" s="4"/>
      <c r="J17869" s="4"/>
      <c r="K17869" s="4"/>
      <c r="L17869" s="4"/>
      <c r="M17869" s="4"/>
    </row>
    <row r="17870" spans="6:13" x14ac:dyDescent="0.2">
      <c r="F17870" s="4"/>
      <c r="G17870" s="4"/>
      <c r="H17870" s="4"/>
      <c r="I17870" s="4"/>
      <c r="J17870" s="4"/>
      <c r="K17870" s="4"/>
      <c r="L17870" s="4"/>
      <c r="M17870" s="4"/>
    </row>
    <row r="17871" spans="6:13" x14ac:dyDescent="0.2">
      <c r="F17871" s="4"/>
      <c r="G17871" s="4"/>
      <c r="H17871" s="4"/>
      <c r="I17871" s="4"/>
      <c r="J17871" s="4"/>
      <c r="K17871" s="4"/>
      <c r="L17871" s="4"/>
      <c r="M17871" s="4"/>
    </row>
    <row r="17872" spans="6:13" x14ac:dyDescent="0.2">
      <c r="F17872" s="4"/>
      <c r="G17872" s="4"/>
      <c r="H17872" s="4"/>
      <c r="I17872" s="4"/>
      <c r="J17872" s="4"/>
      <c r="K17872" s="4"/>
      <c r="L17872" s="4"/>
      <c r="M17872" s="4"/>
    </row>
    <row r="17873" spans="6:13" x14ac:dyDescent="0.2">
      <c r="F17873" s="4"/>
      <c r="G17873" s="4"/>
      <c r="H17873" s="4"/>
      <c r="I17873" s="4"/>
      <c r="J17873" s="4"/>
      <c r="K17873" s="4"/>
      <c r="L17873" s="4"/>
      <c r="M17873" s="4"/>
    </row>
    <row r="17874" spans="6:13" x14ac:dyDescent="0.2">
      <c r="F17874" s="4"/>
      <c r="G17874" s="4"/>
      <c r="H17874" s="4"/>
      <c r="I17874" s="4"/>
      <c r="J17874" s="4"/>
      <c r="K17874" s="4"/>
      <c r="L17874" s="4"/>
      <c r="M17874" s="4"/>
    </row>
    <row r="17875" spans="6:13" x14ac:dyDescent="0.2">
      <c r="F17875" s="4"/>
      <c r="G17875" s="4"/>
      <c r="H17875" s="4"/>
      <c r="I17875" s="4"/>
      <c r="J17875" s="4"/>
      <c r="K17875" s="4"/>
      <c r="L17875" s="4"/>
      <c r="M17875" s="4"/>
    </row>
    <row r="17876" spans="6:13" x14ac:dyDescent="0.2">
      <c r="F17876" s="4"/>
      <c r="G17876" s="4"/>
      <c r="H17876" s="4"/>
      <c r="I17876" s="4"/>
      <c r="J17876" s="4"/>
      <c r="K17876" s="4"/>
      <c r="L17876" s="4"/>
      <c r="M17876" s="4"/>
    </row>
    <row r="17877" spans="6:13" x14ac:dyDescent="0.2">
      <c r="F17877" s="4"/>
      <c r="G17877" s="4"/>
      <c r="H17877" s="4"/>
      <c r="I17877" s="4"/>
      <c r="J17877" s="4"/>
      <c r="K17877" s="4"/>
      <c r="L17877" s="4"/>
      <c r="M17877" s="4"/>
    </row>
    <row r="17878" spans="6:13" x14ac:dyDescent="0.2">
      <c r="F17878" s="4"/>
      <c r="G17878" s="4"/>
      <c r="H17878" s="4"/>
      <c r="I17878" s="4"/>
      <c r="J17878" s="4"/>
      <c r="K17878" s="4"/>
      <c r="L17878" s="4"/>
      <c r="M17878" s="4"/>
    </row>
    <row r="17879" spans="6:13" x14ac:dyDescent="0.2">
      <c r="F17879" s="4"/>
      <c r="G17879" s="4"/>
      <c r="H17879" s="4"/>
      <c r="I17879" s="4"/>
      <c r="J17879" s="4"/>
      <c r="K17879" s="4"/>
      <c r="L17879" s="4"/>
      <c r="M17879" s="4"/>
    </row>
    <row r="17880" spans="6:13" x14ac:dyDescent="0.2">
      <c r="F17880" s="4"/>
      <c r="G17880" s="4"/>
      <c r="H17880" s="4"/>
      <c r="I17880" s="4"/>
      <c r="J17880" s="4"/>
      <c r="K17880" s="4"/>
      <c r="L17880" s="4"/>
      <c r="M17880" s="4"/>
    </row>
    <row r="17881" spans="6:13" x14ac:dyDescent="0.2">
      <c r="F17881" s="4"/>
      <c r="G17881" s="4"/>
      <c r="H17881" s="4"/>
      <c r="I17881" s="4"/>
      <c r="J17881" s="4"/>
      <c r="K17881" s="4"/>
      <c r="L17881" s="4"/>
      <c r="M17881" s="4"/>
    </row>
    <row r="17882" spans="6:13" x14ac:dyDescent="0.2">
      <c r="F17882" s="4"/>
      <c r="G17882" s="4"/>
      <c r="H17882" s="4"/>
      <c r="I17882" s="4"/>
      <c r="J17882" s="4"/>
      <c r="K17882" s="4"/>
      <c r="L17882" s="4"/>
      <c r="M17882" s="4"/>
    </row>
    <row r="17883" spans="6:13" x14ac:dyDescent="0.2">
      <c r="F17883" s="4"/>
      <c r="G17883" s="4"/>
      <c r="H17883" s="4"/>
      <c r="I17883" s="4"/>
      <c r="J17883" s="4"/>
      <c r="K17883" s="4"/>
      <c r="L17883" s="4"/>
      <c r="M17883" s="4"/>
    </row>
    <row r="17884" spans="6:13" x14ac:dyDescent="0.2">
      <c r="F17884" s="4"/>
      <c r="G17884" s="4"/>
      <c r="H17884" s="4"/>
      <c r="I17884" s="4"/>
      <c r="J17884" s="4"/>
      <c r="K17884" s="4"/>
      <c r="L17884" s="4"/>
      <c r="M17884" s="4"/>
    </row>
    <row r="17885" spans="6:13" x14ac:dyDescent="0.2">
      <c r="F17885" s="4"/>
      <c r="G17885" s="4"/>
      <c r="H17885" s="4"/>
      <c r="I17885" s="4"/>
      <c r="J17885" s="4"/>
      <c r="K17885" s="4"/>
      <c r="L17885" s="4"/>
      <c r="M17885" s="4"/>
    </row>
    <row r="17886" spans="6:13" x14ac:dyDescent="0.2">
      <c r="F17886" s="4"/>
      <c r="G17886" s="4"/>
      <c r="H17886" s="4"/>
      <c r="I17886" s="4"/>
      <c r="J17886" s="4"/>
      <c r="K17886" s="4"/>
      <c r="L17886" s="4"/>
      <c r="M17886" s="4"/>
    </row>
    <row r="17887" spans="6:13" x14ac:dyDescent="0.2">
      <c r="F17887" s="4"/>
      <c r="G17887" s="4"/>
      <c r="H17887" s="4"/>
      <c r="I17887" s="4"/>
      <c r="J17887" s="4"/>
      <c r="K17887" s="4"/>
      <c r="L17887" s="4"/>
      <c r="M17887" s="4"/>
    </row>
    <row r="17888" spans="6:13" x14ac:dyDescent="0.2">
      <c r="F17888" s="4"/>
      <c r="G17888" s="4"/>
      <c r="H17888" s="4"/>
      <c r="I17888" s="4"/>
      <c r="J17888" s="4"/>
      <c r="K17888" s="4"/>
      <c r="L17888" s="4"/>
      <c r="M17888" s="4"/>
    </row>
    <row r="17889" spans="6:13" x14ac:dyDescent="0.2">
      <c r="F17889" s="4"/>
      <c r="G17889" s="4"/>
      <c r="H17889" s="4"/>
      <c r="I17889" s="4"/>
      <c r="J17889" s="4"/>
      <c r="K17889" s="4"/>
      <c r="L17889" s="4"/>
      <c r="M17889" s="4"/>
    </row>
    <row r="17890" spans="6:13" x14ac:dyDescent="0.2">
      <c r="F17890" s="4"/>
      <c r="G17890" s="4"/>
      <c r="H17890" s="4"/>
      <c r="I17890" s="4"/>
      <c r="J17890" s="4"/>
      <c r="K17890" s="4"/>
      <c r="L17890" s="4"/>
      <c r="M17890" s="4"/>
    </row>
    <row r="17891" spans="6:13" x14ac:dyDescent="0.2">
      <c r="F17891" s="4"/>
      <c r="G17891" s="4"/>
      <c r="H17891" s="4"/>
      <c r="I17891" s="4"/>
      <c r="J17891" s="4"/>
      <c r="K17891" s="4"/>
      <c r="L17891" s="4"/>
      <c r="M17891" s="4"/>
    </row>
    <row r="17892" spans="6:13" x14ac:dyDescent="0.2">
      <c r="F17892" s="4"/>
      <c r="G17892" s="4"/>
      <c r="H17892" s="4"/>
      <c r="I17892" s="4"/>
      <c r="J17892" s="4"/>
      <c r="K17892" s="4"/>
      <c r="L17892" s="4"/>
      <c r="M17892" s="4"/>
    </row>
    <row r="17893" spans="6:13" x14ac:dyDescent="0.2">
      <c r="F17893" s="4"/>
      <c r="G17893" s="4"/>
      <c r="H17893" s="4"/>
      <c r="I17893" s="4"/>
      <c r="J17893" s="4"/>
      <c r="K17893" s="4"/>
      <c r="L17893" s="4"/>
      <c r="M17893" s="4"/>
    </row>
    <row r="17894" spans="6:13" x14ac:dyDescent="0.2">
      <c r="F17894" s="4"/>
      <c r="G17894" s="4"/>
      <c r="H17894" s="4"/>
      <c r="I17894" s="4"/>
      <c r="J17894" s="4"/>
      <c r="K17894" s="4"/>
      <c r="L17894" s="4"/>
      <c r="M17894" s="4"/>
    </row>
    <row r="17895" spans="6:13" x14ac:dyDescent="0.2">
      <c r="F17895" s="4"/>
      <c r="G17895" s="4"/>
      <c r="H17895" s="4"/>
      <c r="I17895" s="4"/>
      <c r="J17895" s="4"/>
      <c r="K17895" s="4"/>
      <c r="L17895" s="4"/>
      <c r="M17895" s="4"/>
    </row>
    <row r="17896" spans="6:13" x14ac:dyDescent="0.2">
      <c r="F17896" s="4"/>
      <c r="G17896" s="4"/>
      <c r="H17896" s="4"/>
      <c r="I17896" s="4"/>
      <c r="J17896" s="4"/>
      <c r="K17896" s="4"/>
      <c r="L17896" s="4"/>
      <c r="M17896" s="4"/>
    </row>
    <row r="17897" spans="6:13" x14ac:dyDescent="0.2">
      <c r="F17897" s="4"/>
      <c r="G17897" s="4"/>
      <c r="H17897" s="4"/>
      <c r="I17897" s="4"/>
      <c r="J17897" s="4"/>
      <c r="K17897" s="4"/>
      <c r="L17897" s="4"/>
      <c r="M17897" s="4"/>
    </row>
    <row r="17898" spans="6:13" x14ac:dyDescent="0.2">
      <c r="F17898" s="4"/>
      <c r="G17898" s="4"/>
      <c r="H17898" s="4"/>
      <c r="I17898" s="4"/>
      <c r="J17898" s="4"/>
      <c r="K17898" s="4"/>
      <c r="L17898" s="4"/>
      <c r="M17898" s="4"/>
    </row>
    <row r="17899" spans="6:13" x14ac:dyDescent="0.2">
      <c r="F17899" s="4"/>
      <c r="G17899" s="4"/>
      <c r="H17899" s="4"/>
      <c r="I17899" s="4"/>
      <c r="J17899" s="4"/>
      <c r="K17899" s="4"/>
      <c r="L17899" s="4"/>
      <c r="M17899" s="4"/>
    </row>
    <row r="17900" spans="6:13" x14ac:dyDescent="0.2">
      <c r="F17900" s="4"/>
      <c r="G17900" s="4"/>
      <c r="H17900" s="4"/>
      <c r="I17900" s="4"/>
      <c r="J17900" s="4"/>
      <c r="K17900" s="4"/>
      <c r="L17900" s="4"/>
      <c r="M17900" s="4"/>
    </row>
    <row r="17901" spans="6:13" x14ac:dyDescent="0.2">
      <c r="F17901" s="4"/>
      <c r="G17901" s="4"/>
      <c r="H17901" s="4"/>
      <c r="I17901" s="4"/>
      <c r="J17901" s="4"/>
      <c r="K17901" s="4"/>
      <c r="L17901" s="4"/>
      <c r="M17901" s="4"/>
    </row>
    <row r="17902" spans="6:13" x14ac:dyDescent="0.2">
      <c r="F17902" s="4"/>
      <c r="G17902" s="4"/>
      <c r="H17902" s="4"/>
      <c r="I17902" s="4"/>
      <c r="J17902" s="4"/>
      <c r="K17902" s="4"/>
      <c r="L17902" s="4"/>
      <c r="M17902" s="4"/>
    </row>
    <row r="17903" spans="6:13" x14ac:dyDescent="0.2">
      <c r="F17903" s="4"/>
      <c r="G17903" s="4"/>
      <c r="H17903" s="4"/>
      <c r="I17903" s="4"/>
      <c r="J17903" s="4"/>
      <c r="K17903" s="4"/>
      <c r="L17903" s="4"/>
      <c r="M17903" s="4"/>
    </row>
    <row r="17904" spans="6:13" x14ac:dyDescent="0.2">
      <c r="F17904" s="4"/>
      <c r="G17904" s="4"/>
      <c r="H17904" s="4"/>
      <c r="I17904" s="4"/>
      <c r="J17904" s="4"/>
      <c r="K17904" s="4"/>
      <c r="L17904" s="4"/>
      <c r="M17904" s="4"/>
    </row>
    <row r="17905" spans="6:13" x14ac:dyDescent="0.2">
      <c r="F17905" s="4"/>
      <c r="G17905" s="4"/>
      <c r="H17905" s="4"/>
      <c r="I17905" s="4"/>
      <c r="J17905" s="4"/>
      <c r="K17905" s="4"/>
      <c r="L17905" s="4"/>
      <c r="M17905" s="4"/>
    </row>
    <row r="17906" spans="6:13" x14ac:dyDescent="0.2">
      <c r="F17906" s="4"/>
      <c r="G17906" s="4"/>
      <c r="H17906" s="4"/>
      <c r="I17906" s="4"/>
      <c r="J17906" s="4"/>
      <c r="K17906" s="4"/>
      <c r="L17906" s="4"/>
      <c r="M17906" s="4"/>
    </row>
    <row r="17907" spans="6:13" x14ac:dyDescent="0.2">
      <c r="F17907" s="4"/>
      <c r="G17907" s="4"/>
      <c r="H17907" s="4"/>
      <c r="I17907" s="4"/>
      <c r="J17907" s="4"/>
      <c r="K17907" s="4"/>
      <c r="L17907" s="4"/>
      <c r="M17907" s="4"/>
    </row>
    <row r="17908" spans="6:13" x14ac:dyDescent="0.2">
      <c r="F17908" s="4"/>
      <c r="G17908" s="4"/>
      <c r="H17908" s="4"/>
      <c r="I17908" s="4"/>
      <c r="J17908" s="4"/>
      <c r="K17908" s="4"/>
      <c r="L17908" s="4"/>
      <c r="M17908" s="4"/>
    </row>
    <row r="17909" spans="6:13" x14ac:dyDescent="0.2">
      <c r="F17909" s="4"/>
      <c r="G17909" s="4"/>
      <c r="H17909" s="4"/>
      <c r="I17909" s="4"/>
      <c r="J17909" s="4"/>
      <c r="K17909" s="4"/>
      <c r="L17909" s="4"/>
      <c r="M17909" s="4"/>
    </row>
    <row r="17910" spans="6:13" x14ac:dyDescent="0.2">
      <c r="F17910" s="4"/>
      <c r="G17910" s="4"/>
      <c r="H17910" s="4"/>
      <c r="I17910" s="4"/>
      <c r="J17910" s="4"/>
      <c r="K17910" s="4"/>
      <c r="L17910" s="4"/>
      <c r="M17910" s="4"/>
    </row>
    <row r="17911" spans="6:13" x14ac:dyDescent="0.2">
      <c r="F17911" s="4"/>
      <c r="G17911" s="4"/>
      <c r="H17911" s="4"/>
      <c r="I17911" s="4"/>
      <c r="J17911" s="4"/>
      <c r="K17911" s="4"/>
      <c r="L17911" s="4"/>
      <c r="M17911" s="4"/>
    </row>
    <row r="17912" spans="6:13" x14ac:dyDescent="0.2">
      <c r="F17912" s="4"/>
      <c r="G17912" s="4"/>
      <c r="H17912" s="4"/>
      <c r="I17912" s="4"/>
      <c r="J17912" s="4"/>
      <c r="K17912" s="4"/>
      <c r="L17912" s="4"/>
      <c r="M17912" s="4"/>
    </row>
    <row r="17913" spans="6:13" x14ac:dyDescent="0.2">
      <c r="F17913" s="4"/>
      <c r="G17913" s="4"/>
      <c r="H17913" s="4"/>
      <c r="I17913" s="4"/>
      <c r="J17913" s="4"/>
      <c r="K17913" s="4"/>
      <c r="L17913" s="4"/>
      <c r="M17913" s="4"/>
    </row>
    <row r="17914" spans="6:13" x14ac:dyDescent="0.2">
      <c r="F17914" s="4"/>
      <c r="G17914" s="4"/>
      <c r="H17914" s="4"/>
      <c r="I17914" s="4"/>
      <c r="J17914" s="4"/>
      <c r="K17914" s="4"/>
      <c r="L17914" s="4"/>
      <c r="M17914" s="4"/>
    </row>
    <row r="17915" spans="6:13" x14ac:dyDescent="0.2">
      <c r="F17915" s="4"/>
      <c r="G17915" s="4"/>
      <c r="H17915" s="4"/>
      <c r="I17915" s="4"/>
      <c r="J17915" s="4"/>
      <c r="K17915" s="4"/>
      <c r="L17915" s="4"/>
      <c r="M17915" s="4"/>
    </row>
    <row r="17916" spans="6:13" x14ac:dyDescent="0.2">
      <c r="F17916" s="4"/>
      <c r="G17916" s="4"/>
      <c r="H17916" s="4"/>
      <c r="I17916" s="4"/>
      <c r="J17916" s="4"/>
      <c r="K17916" s="4"/>
      <c r="L17916" s="4"/>
      <c r="M17916" s="4"/>
    </row>
    <row r="17917" spans="6:13" x14ac:dyDescent="0.2">
      <c r="F17917" s="4"/>
      <c r="G17917" s="4"/>
      <c r="H17917" s="4"/>
      <c r="I17917" s="4"/>
      <c r="J17917" s="4"/>
      <c r="K17917" s="4"/>
      <c r="L17917" s="4"/>
      <c r="M17917" s="4"/>
    </row>
    <row r="17918" spans="6:13" x14ac:dyDescent="0.2">
      <c r="F17918" s="4"/>
      <c r="G17918" s="4"/>
      <c r="H17918" s="4"/>
      <c r="I17918" s="4"/>
      <c r="J17918" s="4"/>
      <c r="K17918" s="4"/>
      <c r="L17918" s="4"/>
      <c r="M17918" s="4"/>
    </row>
    <row r="17919" spans="6:13" x14ac:dyDescent="0.2">
      <c r="F17919" s="4"/>
      <c r="G17919" s="4"/>
      <c r="H17919" s="4"/>
      <c r="I17919" s="4"/>
      <c r="J17919" s="4"/>
      <c r="K17919" s="4"/>
      <c r="L17919" s="4"/>
      <c r="M17919" s="4"/>
    </row>
    <row r="17920" spans="6:13" x14ac:dyDescent="0.2">
      <c r="F17920" s="4"/>
      <c r="G17920" s="4"/>
      <c r="H17920" s="4"/>
      <c r="I17920" s="4"/>
      <c r="J17920" s="4"/>
      <c r="K17920" s="4"/>
      <c r="L17920" s="4"/>
      <c r="M17920" s="4"/>
    </row>
    <row r="17921" spans="6:13" x14ac:dyDescent="0.2">
      <c r="F17921" s="4"/>
      <c r="G17921" s="4"/>
      <c r="H17921" s="4"/>
      <c r="I17921" s="4"/>
      <c r="J17921" s="4"/>
      <c r="K17921" s="4"/>
      <c r="L17921" s="4"/>
      <c r="M17921" s="4"/>
    </row>
    <row r="17922" spans="6:13" x14ac:dyDescent="0.2">
      <c r="F17922" s="4"/>
      <c r="G17922" s="4"/>
      <c r="H17922" s="4"/>
      <c r="I17922" s="4"/>
      <c r="J17922" s="4"/>
      <c r="K17922" s="4"/>
      <c r="L17922" s="4"/>
      <c r="M17922" s="4"/>
    </row>
    <row r="17923" spans="6:13" x14ac:dyDescent="0.2">
      <c r="F17923" s="4"/>
      <c r="G17923" s="4"/>
      <c r="H17923" s="4"/>
      <c r="I17923" s="4"/>
      <c r="J17923" s="4"/>
      <c r="K17923" s="4"/>
      <c r="L17923" s="4"/>
      <c r="M17923" s="4"/>
    </row>
    <row r="17924" spans="6:13" x14ac:dyDescent="0.2">
      <c r="F17924" s="4"/>
      <c r="G17924" s="4"/>
      <c r="H17924" s="4"/>
      <c r="I17924" s="4"/>
      <c r="J17924" s="4"/>
      <c r="K17924" s="4"/>
      <c r="L17924" s="4"/>
      <c r="M17924" s="4"/>
    </row>
    <row r="17925" spans="6:13" x14ac:dyDescent="0.2">
      <c r="F17925" s="4"/>
      <c r="G17925" s="4"/>
      <c r="H17925" s="4"/>
      <c r="I17925" s="4"/>
      <c r="J17925" s="4"/>
      <c r="K17925" s="4"/>
      <c r="L17925" s="4"/>
      <c r="M17925" s="4"/>
    </row>
    <row r="17926" spans="6:13" x14ac:dyDescent="0.2">
      <c r="F17926" s="4"/>
      <c r="G17926" s="4"/>
      <c r="H17926" s="4"/>
      <c r="I17926" s="4"/>
      <c r="J17926" s="4"/>
      <c r="K17926" s="4"/>
      <c r="L17926" s="4"/>
      <c r="M17926" s="4"/>
    </row>
    <row r="17927" spans="6:13" x14ac:dyDescent="0.2">
      <c r="F17927" s="4"/>
      <c r="G17927" s="4"/>
      <c r="H17927" s="4"/>
      <c r="I17927" s="4"/>
      <c r="J17927" s="4"/>
      <c r="K17927" s="4"/>
      <c r="L17927" s="4"/>
      <c r="M17927" s="4"/>
    </row>
    <row r="17928" spans="6:13" x14ac:dyDescent="0.2">
      <c r="F17928" s="4"/>
      <c r="G17928" s="4"/>
      <c r="H17928" s="4"/>
      <c r="I17928" s="4"/>
      <c r="J17928" s="4"/>
      <c r="K17928" s="4"/>
      <c r="L17928" s="4"/>
      <c r="M17928" s="4"/>
    </row>
    <row r="17929" spans="6:13" x14ac:dyDescent="0.2">
      <c r="F17929" s="4"/>
      <c r="G17929" s="4"/>
      <c r="H17929" s="4"/>
      <c r="I17929" s="4"/>
      <c r="J17929" s="4"/>
      <c r="K17929" s="4"/>
      <c r="L17929" s="4"/>
      <c r="M17929" s="4"/>
    </row>
    <row r="17930" spans="6:13" x14ac:dyDescent="0.2">
      <c r="F17930" s="4"/>
      <c r="G17930" s="4"/>
      <c r="H17930" s="4"/>
      <c r="I17930" s="4"/>
      <c r="J17930" s="4"/>
      <c r="K17930" s="4"/>
      <c r="L17930" s="4"/>
      <c r="M17930" s="4"/>
    </row>
    <row r="17931" spans="6:13" x14ac:dyDescent="0.2">
      <c r="F17931" s="4"/>
      <c r="G17931" s="4"/>
      <c r="H17931" s="4"/>
      <c r="I17931" s="4"/>
      <c r="J17931" s="4"/>
      <c r="K17931" s="4"/>
      <c r="L17931" s="4"/>
      <c r="M17931" s="4"/>
    </row>
    <row r="17932" spans="6:13" x14ac:dyDescent="0.2">
      <c r="F17932" s="4"/>
      <c r="G17932" s="4"/>
      <c r="H17932" s="4"/>
      <c r="I17932" s="4"/>
      <c r="J17932" s="4"/>
      <c r="K17932" s="4"/>
      <c r="L17932" s="4"/>
      <c r="M17932" s="4"/>
    </row>
    <row r="17933" spans="6:13" x14ac:dyDescent="0.2">
      <c r="F17933" s="4"/>
      <c r="G17933" s="4"/>
      <c r="H17933" s="4"/>
      <c r="I17933" s="4"/>
      <c r="J17933" s="4"/>
      <c r="K17933" s="4"/>
      <c r="L17933" s="4"/>
      <c r="M17933" s="4"/>
    </row>
    <row r="17934" spans="6:13" x14ac:dyDescent="0.2">
      <c r="F17934" s="4"/>
      <c r="G17934" s="4"/>
      <c r="H17934" s="4"/>
      <c r="I17934" s="4"/>
      <c r="J17934" s="4"/>
      <c r="K17934" s="4"/>
      <c r="L17934" s="4"/>
      <c r="M17934" s="4"/>
    </row>
    <row r="17935" spans="6:13" x14ac:dyDescent="0.2">
      <c r="F17935" s="4"/>
      <c r="G17935" s="4"/>
      <c r="H17935" s="4"/>
      <c r="I17935" s="4"/>
      <c r="J17935" s="4"/>
      <c r="K17935" s="4"/>
      <c r="L17935" s="4"/>
      <c r="M17935" s="4"/>
    </row>
    <row r="17936" spans="6:13" x14ac:dyDescent="0.2">
      <c r="F17936" s="4"/>
      <c r="G17936" s="4"/>
      <c r="H17936" s="4"/>
      <c r="I17936" s="4"/>
      <c r="J17936" s="4"/>
      <c r="K17936" s="4"/>
      <c r="L17936" s="4"/>
      <c r="M17936" s="4"/>
    </row>
    <row r="17937" spans="6:13" x14ac:dyDescent="0.2">
      <c r="F17937" s="4"/>
      <c r="G17937" s="4"/>
      <c r="H17937" s="4"/>
      <c r="I17937" s="4"/>
      <c r="J17937" s="4"/>
      <c r="K17937" s="4"/>
      <c r="L17937" s="4"/>
      <c r="M17937" s="4"/>
    </row>
    <row r="17938" spans="6:13" x14ac:dyDescent="0.2">
      <c r="F17938" s="4"/>
      <c r="G17938" s="4"/>
      <c r="H17938" s="4"/>
      <c r="I17938" s="4"/>
      <c r="J17938" s="4"/>
      <c r="K17938" s="4"/>
      <c r="L17938" s="4"/>
      <c r="M17938" s="4"/>
    </row>
    <row r="17939" spans="6:13" x14ac:dyDescent="0.2">
      <c r="F17939" s="4"/>
      <c r="G17939" s="4"/>
      <c r="H17939" s="4"/>
      <c r="I17939" s="4"/>
      <c r="J17939" s="4"/>
      <c r="K17939" s="4"/>
      <c r="L17939" s="4"/>
      <c r="M17939" s="4"/>
    </row>
    <row r="17940" spans="6:13" x14ac:dyDescent="0.2">
      <c r="F17940" s="4"/>
      <c r="G17940" s="4"/>
      <c r="H17940" s="4"/>
      <c r="I17940" s="4"/>
      <c r="J17940" s="4"/>
      <c r="K17940" s="4"/>
      <c r="L17940" s="4"/>
      <c r="M17940" s="4"/>
    </row>
    <row r="17941" spans="6:13" x14ac:dyDescent="0.2">
      <c r="F17941" s="4"/>
      <c r="G17941" s="4"/>
      <c r="H17941" s="4"/>
      <c r="I17941" s="4"/>
      <c r="J17941" s="4"/>
      <c r="K17941" s="4"/>
      <c r="L17941" s="4"/>
      <c r="M17941" s="4"/>
    </row>
    <row r="17942" spans="6:13" x14ac:dyDescent="0.2">
      <c r="F17942" s="4"/>
      <c r="G17942" s="4"/>
      <c r="H17942" s="4"/>
      <c r="I17942" s="4"/>
      <c r="J17942" s="4"/>
      <c r="K17942" s="4"/>
      <c r="L17942" s="4"/>
      <c r="M17942" s="4"/>
    </row>
    <row r="17943" spans="6:13" x14ac:dyDescent="0.2">
      <c r="F17943" s="4"/>
      <c r="G17943" s="4"/>
      <c r="H17943" s="4"/>
      <c r="I17943" s="4"/>
      <c r="J17943" s="4"/>
      <c r="K17943" s="4"/>
      <c r="L17943" s="4"/>
      <c r="M17943" s="4"/>
    </row>
    <row r="17944" spans="6:13" x14ac:dyDescent="0.2">
      <c r="F17944" s="4"/>
      <c r="G17944" s="4"/>
      <c r="H17944" s="4"/>
      <c r="I17944" s="4"/>
      <c r="J17944" s="4"/>
      <c r="K17944" s="4"/>
      <c r="L17944" s="4"/>
      <c r="M17944" s="4"/>
    </row>
    <row r="17945" spans="6:13" x14ac:dyDescent="0.2">
      <c r="F17945" s="4"/>
      <c r="G17945" s="4"/>
      <c r="H17945" s="4"/>
      <c r="I17945" s="4"/>
      <c r="J17945" s="4"/>
      <c r="K17945" s="4"/>
      <c r="L17945" s="4"/>
      <c r="M17945" s="4"/>
    </row>
    <row r="17946" spans="6:13" x14ac:dyDescent="0.2">
      <c r="F17946" s="4"/>
      <c r="G17946" s="4"/>
      <c r="H17946" s="4"/>
      <c r="I17946" s="4"/>
      <c r="J17946" s="4"/>
      <c r="K17946" s="4"/>
      <c r="L17946" s="4"/>
      <c r="M17946" s="4"/>
    </row>
    <row r="17947" spans="6:13" x14ac:dyDescent="0.2">
      <c r="F17947" s="4"/>
      <c r="G17947" s="4"/>
      <c r="H17947" s="4"/>
      <c r="I17947" s="4"/>
      <c r="J17947" s="4"/>
      <c r="K17947" s="4"/>
      <c r="L17947" s="4"/>
      <c r="M17947" s="4"/>
    </row>
    <row r="17948" spans="6:13" x14ac:dyDescent="0.2">
      <c r="F17948" s="4"/>
      <c r="G17948" s="4"/>
      <c r="H17948" s="4"/>
      <c r="I17948" s="4"/>
      <c r="J17948" s="4"/>
      <c r="K17948" s="4"/>
      <c r="L17948" s="4"/>
      <c r="M17948" s="4"/>
    </row>
    <row r="17949" spans="6:13" x14ac:dyDescent="0.2">
      <c r="F17949" s="4"/>
      <c r="G17949" s="4"/>
      <c r="H17949" s="4"/>
      <c r="I17949" s="4"/>
      <c r="J17949" s="4"/>
      <c r="K17949" s="4"/>
      <c r="L17949" s="4"/>
      <c r="M17949" s="4"/>
    </row>
    <row r="17950" spans="6:13" x14ac:dyDescent="0.2">
      <c r="F17950" s="4"/>
      <c r="G17950" s="4"/>
      <c r="H17950" s="4"/>
      <c r="I17950" s="4"/>
      <c r="J17950" s="4"/>
      <c r="K17950" s="4"/>
      <c r="L17950" s="4"/>
      <c r="M17950" s="4"/>
    </row>
    <row r="17951" spans="6:13" x14ac:dyDescent="0.2">
      <c r="F17951" s="4"/>
      <c r="G17951" s="4"/>
      <c r="H17951" s="4"/>
      <c r="I17951" s="4"/>
      <c r="J17951" s="4"/>
      <c r="K17951" s="4"/>
      <c r="L17951" s="4"/>
      <c r="M17951" s="4"/>
    </row>
    <row r="17952" spans="6:13" x14ac:dyDescent="0.2">
      <c r="F17952" s="4"/>
      <c r="G17952" s="4"/>
      <c r="H17952" s="4"/>
      <c r="I17952" s="4"/>
      <c r="J17952" s="4"/>
      <c r="K17952" s="4"/>
      <c r="L17952" s="4"/>
      <c r="M17952" s="4"/>
    </row>
    <row r="17953" spans="6:13" x14ac:dyDescent="0.2">
      <c r="F17953" s="4"/>
      <c r="G17953" s="4"/>
      <c r="H17953" s="4"/>
      <c r="I17953" s="4"/>
      <c r="J17953" s="4"/>
      <c r="K17953" s="4"/>
      <c r="L17953" s="4"/>
      <c r="M17953" s="4"/>
    </row>
    <row r="17954" spans="6:13" x14ac:dyDescent="0.2">
      <c r="F17954" s="4"/>
      <c r="G17954" s="4"/>
      <c r="H17954" s="4"/>
      <c r="I17954" s="4"/>
      <c r="J17954" s="4"/>
      <c r="K17954" s="4"/>
      <c r="L17954" s="4"/>
      <c r="M17954" s="4"/>
    </row>
    <row r="17955" spans="6:13" x14ac:dyDescent="0.2">
      <c r="F17955" s="4"/>
      <c r="G17955" s="4"/>
      <c r="H17955" s="4"/>
      <c r="I17955" s="4"/>
      <c r="J17955" s="4"/>
      <c r="K17955" s="4"/>
      <c r="L17955" s="4"/>
      <c r="M17955" s="4"/>
    </row>
    <row r="17956" spans="6:13" x14ac:dyDescent="0.2">
      <c r="F17956" s="4"/>
      <c r="G17956" s="4"/>
      <c r="H17956" s="4"/>
      <c r="I17956" s="4"/>
      <c r="J17956" s="4"/>
      <c r="K17956" s="4"/>
      <c r="L17956" s="4"/>
      <c r="M17956" s="4"/>
    </row>
    <row r="17957" spans="6:13" x14ac:dyDescent="0.2">
      <c r="F17957" s="4"/>
      <c r="G17957" s="4"/>
      <c r="H17957" s="4"/>
      <c r="I17957" s="4"/>
      <c r="J17957" s="4"/>
      <c r="K17957" s="4"/>
      <c r="L17957" s="4"/>
      <c r="M17957" s="4"/>
    </row>
    <row r="17958" spans="6:13" x14ac:dyDescent="0.2">
      <c r="F17958" s="4"/>
      <c r="G17958" s="4"/>
      <c r="H17958" s="4"/>
      <c r="I17958" s="4"/>
      <c r="J17958" s="4"/>
      <c r="K17958" s="4"/>
      <c r="L17958" s="4"/>
      <c r="M17958" s="4"/>
    </row>
    <row r="17959" spans="6:13" x14ac:dyDescent="0.2">
      <c r="F17959" s="4"/>
      <c r="G17959" s="4"/>
      <c r="H17959" s="4"/>
      <c r="I17959" s="4"/>
      <c r="J17959" s="4"/>
      <c r="K17959" s="4"/>
      <c r="L17959" s="4"/>
      <c r="M17959" s="4"/>
    </row>
    <row r="17960" spans="6:13" x14ac:dyDescent="0.2">
      <c r="F17960" s="4"/>
      <c r="G17960" s="4"/>
      <c r="H17960" s="4"/>
      <c r="I17960" s="4"/>
      <c r="J17960" s="4"/>
      <c r="K17960" s="4"/>
      <c r="L17960" s="4"/>
      <c r="M17960" s="4"/>
    </row>
    <row r="17961" spans="6:13" x14ac:dyDescent="0.2">
      <c r="F17961" s="4"/>
      <c r="G17961" s="4"/>
      <c r="H17961" s="4"/>
      <c r="I17961" s="4"/>
      <c r="J17961" s="4"/>
      <c r="K17961" s="4"/>
      <c r="L17961" s="4"/>
      <c r="M17961" s="4"/>
    </row>
    <row r="17962" spans="6:13" x14ac:dyDescent="0.2">
      <c r="F17962" s="4"/>
      <c r="G17962" s="4"/>
      <c r="H17962" s="4"/>
      <c r="I17962" s="4"/>
      <c r="J17962" s="4"/>
      <c r="K17962" s="4"/>
      <c r="L17962" s="4"/>
      <c r="M17962" s="4"/>
    </row>
    <row r="17963" spans="6:13" x14ac:dyDescent="0.2">
      <c r="F17963" s="4"/>
      <c r="G17963" s="4"/>
      <c r="H17963" s="4"/>
      <c r="I17963" s="4"/>
      <c r="J17963" s="4"/>
      <c r="K17963" s="4"/>
      <c r="L17963" s="4"/>
      <c r="M17963" s="4"/>
    </row>
    <row r="17964" spans="6:13" x14ac:dyDescent="0.2">
      <c r="F17964" s="4"/>
      <c r="G17964" s="4"/>
      <c r="H17964" s="4"/>
      <c r="I17964" s="4"/>
      <c r="J17964" s="4"/>
      <c r="K17964" s="4"/>
      <c r="L17964" s="4"/>
      <c r="M17964" s="4"/>
    </row>
    <row r="17965" spans="6:13" x14ac:dyDescent="0.2">
      <c r="F17965" s="4"/>
      <c r="G17965" s="4"/>
      <c r="H17965" s="4"/>
      <c r="I17965" s="4"/>
      <c r="J17965" s="4"/>
      <c r="K17965" s="4"/>
      <c r="L17965" s="4"/>
      <c r="M17965" s="4"/>
    </row>
    <row r="17966" spans="6:13" x14ac:dyDescent="0.2">
      <c r="F17966" s="4"/>
      <c r="G17966" s="4"/>
      <c r="H17966" s="4"/>
      <c r="I17966" s="4"/>
      <c r="J17966" s="4"/>
      <c r="K17966" s="4"/>
      <c r="L17966" s="4"/>
      <c r="M17966" s="4"/>
    </row>
    <row r="17967" spans="6:13" x14ac:dyDescent="0.2">
      <c r="F17967" s="4"/>
      <c r="G17967" s="4"/>
      <c r="H17967" s="4"/>
      <c r="I17967" s="4"/>
      <c r="J17967" s="4"/>
      <c r="K17967" s="4"/>
      <c r="L17967" s="4"/>
      <c r="M17967" s="4"/>
    </row>
    <row r="17968" spans="6:13" x14ac:dyDescent="0.2">
      <c r="F17968" s="4"/>
      <c r="G17968" s="4"/>
      <c r="H17968" s="4"/>
      <c r="I17968" s="4"/>
      <c r="J17968" s="4"/>
      <c r="K17968" s="4"/>
      <c r="L17968" s="4"/>
      <c r="M17968" s="4"/>
    </row>
    <row r="17969" spans="6:13" x14ac:dyDescent="0.2">
      <c r="F17969" s="4"/>
      <c r="G17969" s="4"/>
      <c r="H17969" s="4"/>
      <c r="I17969" s="4"/>
      <c r="J17969" s="4"/>
      <c r="K17969" s="4"/>
      <c r="L17969" s="4"/>
      <c r="M17969" s="4"/>
    </row>
    <row r="17970" spans="6:13" x14ac:dyDescent="0.2">
      <c r="F17970" s="4"/>
      <c r="G17970" s="4"/>
      <c r="H17970" s="4"/>
      <c r="I17970" s="4"/>
      <c r="J17970" s="4"/>
      <c r="K17970" s="4"/>
      <c r="L17970" s="4"/>
      <c r="M17970" s="4"/>
    </row>
    <row r="17971" spans="6:13" x14ac:dyDescent="0.2">
      <c r="F17971" s="4"/>
      <c r="G17971" s="4"/>
      <c r="H17971" s="4"/>
      <c r="I17971" s="4"/>
      <c r="J17971" s="4"/>
      <c r="K17971" s="4"/>
      <c r="L17971" s="4"/>
      <c r="M17971" s="4"/>
    </row>
    <row r="17972" spans="6:13" x14ac:dyDescent="0.2">
      <c r="F17972" s="4"/>
      <c r="G17972" s="4"/>
      <c r="H17972" s="4"/>
      <c r="I17972" s="4"/>
      <c r="J17972" s="4"/>
      <c r="K17972" s="4"/>
      <c r="L17972" s="4"/>
      <c r="M17972" s="4"/>
    </row>
    <row r="17973" spans="6:13" x14ac:dyDescent="0.2">
      <c r="F17973" s="4"/>
      <c r="G17973" s="4"/>
      <c r="H17973" s="4"/>
      <c r="I17973" s="4"/>
      <c r="J17973" s="4"/>
      <c r="K17973" s="4"/>
      <c r="L17973" s="4"/>
      <c r="M17973" s="4"/>
    </row>
    <row r="17974" spans="6:13" x14ac:dyDescent="0.2">
      <c r="F17974" s="4"/>
      <c r="G17974" s="4"/>
      <c r="H17974" s="4"/>
      <c r="I17974" s="4"/>
      <c r="J17974" s="4"/>
      <c r="K17974" s="4"/>
      <c r="L17974" s="4"/>
      <c r="M17974" s="4"/>
    </row>
    <row r="17975" spans="6:13" x14ac:dyDescent="0.2">
      <c r="F17975" s="4"/>
      <c r="G17975" s="4"/>
      <c r="H17975" s="4"/>
      <c r="I17975" s="4"/>
      <c r="J17975" s="4"/>
      <c r="K17975" s="4"/>
      <c r="L17975" s="4"/>
      <c r="M17975" s="4"/>
    </row>
    <row r="17976" spans="6:13" x14ac:dyDescent="0.2">
      <c r="F17976" s="4"/>
      <c r="G17976" s="4"/>
      <c r="H17976" s="4"/>
      <c r="I17976" s="4"/>
      <c r="J17976" s="4"/>
      <c r="K17976" s="4"/>
      <c r="L17976" s="4"/>
      <c r="M17976" s="4"/>
    </row>
    <row r="17977" spans="6:13" x14ac:dyDescent="0.2">
      <c r="F17977" s="4"/>
      <c r="G17977" s="4"/>
      <c r="H17977" s="4"/>
      <c r="I17977" s="4"/>
      <c r="J17977" s="4"/>
      <c r="K17977" s="4"/>
      <c r="L17977" s="4"/>
      <c r="M17977" s="4"/>
    </row>
    <row r="17978" spans="6:13" x14ac:dyDescent="0.2">
      <c r="F17978" s="4"/>
      <c r="G17978" s="4"/>
      <c r="H17978" s="4"/>
      <c r="I17978" s="4"/>
      <c r="J17978" s="4"/>
      <c r="K17978" s="4"/>
      <c r="L17978" s="4"/>
      <c r="M17978" s="4"/>
    </row>
    <row r="17979" spans="6:13" x14ac:dyDescent="0.2">
      <c r="F17979" s="4"/>
      <c r="G17979" s="4"/>
      <c r="H17979" s="4"/>
      <c r="I17979" s="4"/>
      <c r="J17979" s="4"/>
      <c r="K17979" s="4"/>
      <c r="L17979" s="4"/>
      <c r="M17979" s="4"/>
    </row>
    <row r="17980" spans="6:13" x14ac:dyDescent="0.2">
      <c r="F17980" s="4"/>
      <c r="G17980" s="4"/>
      <c r="H17980" s="4"/>
      <c r="I17980" s="4"/>
      <c r="J17980" s="4"/>
      <c r="K17980" s="4"/>
      <c r="L17980" s="4"/>
      <c r="M17980" s="4"/>
    </row>
    <row r="17981" spans="6:13" x14ac:dyDescent="0.2">
      <c r="F17981" s="4"/>
      <c r="G17981" s="4"/>
      <c r="H17981" s="4"/>
      <c r="I17981" s="4"/>
      <c r="J17981" s="4"/>
      <c r="K17981" s="4"/>
      <c r="L17981" s="4"/>
      <c r="M17981" s="4"/>
    </row>
    <row r="17982" spans="6:13" x14ac:dyDescent="0.2">
      <c r="F17982" s="4"/>
      <c r="G17982" s="4"/>
      <c r="H17982" s="4"/>
      <c r="I17982" s="4"/>
      <c r="J17982" s="4"/>
      <c r="K17982" s="4"/>
      <c r="L17982" s="4"/>
      <c r="M17982" s="4"/>
    </row>
    <row r="17983" spans="6:13" x14ac:dyDescent="0.2">
      <c r="F17983" s="4"/>
      <c r="G17983" s="4"/>
      <c r="H17983" s="4"/>
      <c r="I17983" s="4"/>
      <c r="J17983" s="4"/>
      <c r="K17983" s="4"/>
      <c r="L17983" s="4"/>
      <c r="M17983" s="4"/>
    </row>
    <row r="17984" spans="6:13" x14ac:dyDescent="0.2">
      <c r="F17984" s="4"/>
      <c r="G17984" s="4"/>
      <c r="H17984" s="4"/>
      <c r="I17984" s="4"/>
      <c r="J17984" s="4"/>
      <c r="K17984" s="4"/>
      <c r="L17984" s="4"/>
      <c r="M17984" s="4"/>
    </row>
    <row r="17985" spans="6:13" x14ac:dyDescent="0.2">
      <c r="F17985" s="4"/>
      <c r="G17985" s="4"/>
      <c r="H17985" s="4"/>
      <c r="I17985" s="4"/>
      <c r="J17985" s="4"/>
      <c r="K17985" s="4"/>
      <c r="L17985" s="4"/>
      <c r="M17985" s="4"/>
    </row>
    <row r="17986" spans="6:13" x14ac:dyDescent="0.2">
      <c r="F17986" s="4"/>
      <c r="G17986" s="4"/>
      <c r="H17986" s="4"/>
      <c r="I17986" s="4"/>
      <c r="J17986" s="4"/>
      <c r="K17986" s="4"/>
      <c r="L17986" s="4"/>
      <c r="M17986" s="4"/>
    </row>
    <row r="17987" spans="6:13" x14ac:dyDescent="0.2">
      <c r="F17987" s="4"/>
      <c r="G17987" s="4"/>
      <c r="H17987" s="4"/>
      <c r="I17987" s="4"/>
      <c r="J17987" s="4"/>
      <c r="K17987" s="4"/>
      <c r="L17987" s="4"/>
      <c r="M17987" s="4"/>
    </row>
    <row r="17988" spans="6:13" x14ac:dyDescent="0.2">
      <c r="F17988" s="4"/>
      <c r="G17988" s="4"/>
      <c r="H17988" s="4"/>
      <c r="I17988" s="4"/>
      <c r="J17988" s="4"/>
      <c r="K17988" s="4"/>
      <c r="L17988" s="4"/>
      <c r="M17988" s="4"/>
    </row>
    <row r="17989" spans="6:13" x14ac:dyDescent="0.2">
      <c r="F17989" s="4"/>
      <c r="G17989" s="4"/>
      <c r="H17989" s="4"/>
      <c r="I17989" s="4"/>
      <c r="J17989" s="4"/>
      <c r="K17989" s="4"/>
      <c r="L17989" s="4"/>
      <c r="M17989" s="4"/>
    </row>
    <row r="17990" spans="6:13" x14ac:dyDescent="0.2">
      <c r="F17990" s="4"/>
      <c r="G17990" s="4"/>
      <c r="H17990" s="4"/>
      <c r="I17990" s="4"/>
      <c r="J17990" s="4"/>
      <c r="K17990" s="4"/>
      <c r="L17990" s="4"/>
      <c r="M17990" s="4"/>
    </row>
    <row r="17991" spans="6:13" x14ac:dyDescent="0.2">
      <c r="F17991" s="4"/>
      <c r="G17991" s="4"/>
      <c r="H17991" s="4"/>
      <c r="I17991" s="4"/>
      <c r="J17991" s="4"/>
      <c r="K17991" s="4"/>
      <c r="L17991" s="4"/>
      <c r="M17991" s="4"/>
    </row>
    <row r="17992" spans="6:13" x14ac:dyDescent="0.2">
      <c r="F17992" s="4"/>
      <c r="G17992" s="4"/>
      <c r="H17992" s="4"/>
      <c r="I17992" s="4"/>
      <c r="J17992" s="4"/>
      <c r="K17992" s="4"/>
      <c r="L17992" s="4"/>
      <c r="M17992" s="4"/>
    </row>
    <row r="17993" spans="6:13" x14ac:dyDescent="0.2">
      <c r="F17993" s="4"/>
      <c r="G17993" s="4"/>
      <c r="H17993" s="4"/>
      <c r="I17993" s="4"/>
      <c r="J17993" s="4"/>
      <c r="K17993" s="4"/>
      <c r="L17993" s="4"/>
      <c r="M17993" s="4"/>
    </row>
    <row r="17994" spans="6:13" x14ac:dyDescent="0.2">
      <c r="F17994" s="4"/>
      <c r="G17994" s="4"/>
      <c r="H17994" s="4"/>
      <c r="I17994" s="4"/>
      <c r="J17994" s="4"/>
      <c r="K17994" s="4"/>
      <c r="L17994" s="4"/>
      <c r="M17994" s="4"/>
    </row>
    <row r="17995" spans="6:13" x14ac:dyDescent="0.2">
      <c r="F17995" s="4"/>
      <c r="G17995" s="4"/>
      <c r="H17995" s="4"/>
      <c r="I17995" s="4"/>
      <c r="J17995" s="4"/>
      <c r="K17995" s="4"/>
      <c r="L17995" s="4"/>
      <c r="M17995" s="4"/>
    </row>
    <row r="17996" spans="6:13" x14ac:dyDescent="0.2">
      <c r="F17996" s="4"/>
      <c r="G17996" s="4"/>
      <c r="H17996" s="4"/>
      <c r="I17996" s="4"/>
      <c r="J17996" s="4"/>
      <c r="K17996" s="4"/>
      <c r="L17996" s="4"/>
      <c r="M17996" s="4"/>
    </row>
    <row r="17997" spans="6:13" x14ac:dyDescent="0.2">
      <c r="F17997" s="4"/>
      <c r="G17997" s="4"/>
      <c r="H17997" s="4"/>
      <c r="I17997" s="4"/>
      <c r="J17997" s="4"/>
      <c r="K17997" s="4"/>
      <c r="L17997" s="4"/>
      <c r="M17997" s="4"/>
    </row>
    <row r="17998" spans="6:13" x14ac:dyDescent="0.2">
      <c r="F17998" s="4"/>
      <c r="G17998" s="4"/>
      <c r="H17998" s="4"/>
      <c r="I17998" s="4"/>
      <c r="J17998" s="4"/>
      <c r="K17998" s="4"/>
      <c r="L17998" s="4"/>
      <c r="M17998" s="4"/>
    </row>
    <row r="17999" spans="6:13" x14ac:dyDescent="0.2">
      <c r="F17999" s="4"/>
      <c r="G17999" s="4"/>
      <c r="H17999" s="4"/>
      <c r="I17999" s="4"/>
      <c r="J17999" s="4"/>
      <c r="K17999" s="4"/>
      <c r="L17999" s="4"/>
      <c r="M17999" s="4"/>
    </row>
    <row r="18000" spans="6:13" x14ac:dyDescent="0.2">
      <c r="F18000" s="4"/>
      <c r="G18000" s="4"/>
      <c r="H18000" s="4"/>
      <c r="I18000" s="4"/>
      <c r="J18000" s="4"/>
      <c r="K18000" s="4"/>
      <c r="L18000" s="4"/>
      <c r="M18000" s="4"/>
    </row>
    <row r="18001" spans="6:13" x14ac:dyDescent="0.2">
      <c r="F18001" s="4"/>
      <c r="G18001" s="4"/>
      <c r="H18001" s="4"/>
      <c r="I18001" s="4"/>
      <c r="J18001" s="4"/>
      <c r="K18001" s="4"/>
      <c r="L18001" s="4"/>
      <c r="M18001" s="4"/>
    </row>
    <row r="18002" spans="6:13" x14ac:dyDescent="0.2">
      <c r="F18002" s="4"/>
      <c r="G18002" s="4"/>
      <c r="H18002" s="4"/>
      <c r="I18002" s="4"/>
      <c r="J18002" s="4"/>
      <c r="K18002" s="4"/>
      <c r="L18002" s="4"/>
      <c r="M18002" s="4"/>
    </row>
    <row r="18003" spans="6:13" x14ac:dyDescent="0.2">
      <c r="F18003" s="4"/>
      <c r="G18003" s="4"/>
      <c r="H18003" s="4"/>
      <c r="I18003" s="4"/>
      <c r="J18003" s="4"/>
      <c r="K18003" s="4"/>
      <c r="L18003" s="4"/>
      <c r="M18003" s="4"/>
    </row>
    <row r="18004" spans="6:13" x14ac:dyDescent="0.2">
      <c r="F18004" s="4"/>
      <c r="G18004" s="4"/>
      <c r="H18004" s="4"/>
      <c r="I18004" s="4"/>
      <c r="J18004" s="4"/>
      <c r="K18004" s="4"/>
      <c r="L18004" s="4"/>
      <c r="M18004" s="4"/>
    </row>
    <row r="18005" spans="6:13" x14ac:dyDescent="0.2">
      <c r="F18005" s="4"/>
      <c r="G18005" s="4"/>
      <c r="H18005" s="4"/>
      <c r="I18005" s="4"/>
      <c r="J18005" s="4"/>
      <c r="K18005" s="4"/>
      <c r="L18005" s="4"/>
      <c r="M18005" s="4"/>
    </row>
    <row r="18006" spans="6:13" x14ac:dyDescent="0.2">
      <c r="F18006" s="4"/>
      <c r="G18006" s="4"/>
      <c r="H18006" s="4"/>
      <c r="I18006" s="4"/>
      <c r="J18006" s="4"/>
      <c r="K18006" s="4"/>
      <c r="L18006" s="4"/>
      <c r="M18006" s="4"/>
    </row>
    <row r="18007" spans="6:13" x14ac:dyDescent="0.2">
      <c r="F18007" s="4"/>
      <c r="G18007" s="4"/>
      <c r="H18007" s="4"/>
      <c r="I18007" s="4"/>
      <c r="J18007" s="4"/>
      <c r="K18007" s="4"/>
      <c r="L18007" s="4"/>
      <c r="M18007" s="4"/>
    </row>
    <row r="18008" spans="6:13" x14ac:dyDescent="0.2">
      <c r="F18008" s="4"/>
      <c r="G18008" s="4"/>
      <c r="H18008" s="4"/>
      <c r="I18008" s="4"/>
      <c r="J18008" s="4"/>
      <c r="K18008" s="4"/>
      <c r="L18008" s="4"/>
      <c r="M18008" s="4"/>
    </row>
    <row r="18009" spans="6:13" x14ac:dyDescent="0.2">
      <c r="F18009" s="4"/>
      <c r="G18009" s="4"/>
      <c r="H18009" s="4"/>
      <c r="I18009" s="4"/>
      <c r="J18009" s="4"/>
      <c r="K18009" s="4"/>
      <c r="L18009" s="4"/>
      <c r="M18009" s="4"/>
    </row>
    <row r="18010" spans="6:13" x14ac:dyDescent="0.2">
      <c r="F18010" s="4"/>
      <c r="G18010" s="4"/>
      <c r="H18010" s="4"/>
      <c r="I18010" s="4"/>
      <c r="J18010" s="4"/>
      <c r="K18010" s="4"/>
      <c r="L18010" s="4"/>
      <c r="M18010" s="4"/>
    </row>
    <row r="18011" spans="6:13" x14ac:dyDescent="0.2">
      <c r="F18011" s="4"/>
      <c r="G18011" s="4"/>
      <c r="H18011" s="4"/>
      <c r="I18011" s="4"/>
      <c r="J18011" s="4"/>
      <c r="K18011" s="4"/>
      <c r="L18011" s="4"/>
      <c r="M18011" s="4"/>
    </row>
    <row r="18012" spans="6:13" x14ac:dyDescent="0.2">
      <c r="F18012" s="4"/>
      <c r="G18012" s="4"/>
      <c r="H18012" s="4"/>
      <c r="I18012" s="4"/>
      <c r="J18012" s="4"/>
      <c r="K18012" s="4"/>
      <c r="L18012" s="4"/>
      <c r="M18012" s="4"/>
    </row>
    <row r="18013" spans="6:13" x14ac:dyDescent="0.2">
      <c r="F18013" s="4"/>
      <c r="G18013" s="4"/>
      <c r="H18013" s="4"/>
      <c r="I18013" s="4"/>
      <c r="J18013" s="4"/>
      <c r="K18013" s="4"/>
      <c r="L18013" s="4"/>
      <c r="M18013" s="4"/>
    </row>
    <row r="18014" spans="6:13" x14ac:dyDescent="0.2">
      <c r="F18014" s="4"/>
      <c r="G18014" s="4"/>
      <c r="H18014" s="4"/>
      <c r="I18014" s="4"/>
      <c r="J18014" s="4"/>
      <c r="K18014" s="4"/>
      <c r="L18014" s="4"/>
      <c r="M18014" s="4"/>
    </row>
    <row r="18015" spans="6:13" x14ac:dyDescent="0.2">
      <c r="F18015" s="4"/>
      <c r="G18015" s="4"/>
      <c r="H18015" s="4"/>
      <c r="I18015" s="4"/>
      <c r="J18015" s="4"/>
      <c r="K18015" s="4"/>
      <c r="L18015" s="4"/>
      <c r="M18015" s="4"/>
    </row>
    <row r="18016" spans="6:13" x14ac:dyDescent="0.2">
      <c r="F18016" s="4"/>
      <c r="G18016" s="4"/>
      <c r="H18016" s="4"/>
      <c r="I18016" s="4"/>
      <c r="J18016" s="4"/>
      <c r="K18016" s="4"/>
      <c r="L18016" s="4"/>
      <c r="M18016" s="4"/>
    </row>
    <row r="18017" spans="6:13" x14ac:dyDescent="0.2">
      <c r="F18017" s="4"/>
      <c r="G18017" s="4"/>
      <c r="H18017" s="4"/>
      <c r="I18017" s="4"/>
      <c r="J18017" s="4"/>
      <c r="K18017" s="4"/>
      <c r="L18017" s="4"/>
      <c r="M18017" s="4"/>
    </row>
    <row r="18018" spans="6:13" x14ac:dyDescent="0.2">
      <c r="F18018" s="4"/>
      <c r="G18018" s="4"/>
      <c r="H18018" s="4"/>
      <c r="I18018" s="4"/>
      <c r="J18018" s="4"/>
      <c r="K18018" s="4"/>
      <c r="L18018" s="4"/>
      <c r="M18018" s="4"/>
    </row>
    <row r="18019" spans="6:13" x14ac:dyDescent="0.2">
      <c r="F18019" s="4"/>
      <c r="G18019" s="4"/>
      <c r="H18019" s="4"/>
      <c r="I18019" s="4"/>
      <c r="J18019" s="4"/>
      <c r="K18019" s="4"/>
      <c r="L18019" s="4"/>
      <c r="M18019" s="4"/>
    </row>
    <row r="18020" spans="6:13" x14ac:dyDescent="0.2">
      <c r="F18020" s="4"/>
      <c r="G18020" s="4"/>
      <c r="H18020" s="4"/>
      <c r="I18020" s="4"/>
      <c r="J18020" s="4"/>
      <c r="K18020" s="4"/>
      <c r="L18020" s="4"/>
      <c r="M18020" s="4"/>
    </row>
    <row r="18021" spans="6:13" x14ac:dyDescent="0.2">
      <c r="F18021" s="4"/>
      <c r="G18021" s="4"/>
      <c r="H18021" s="4"/>
      <c r="I18021" s="4"/>
      <c r="J18021" s="4"/>
      <c r="K18021" s="4"/>
      <c r="L18021" s="4"/>
      <c r="M18021" s="4"/>
    </row>
    <row r="18022" spans="6:13" x14ac:dyDescent="0.2">
      <c r="F18022" s="4"/>
      <c r="G18022" s="4"/>
      <c r="H18022" s="4"/>
      <c r="I18022" s="4"/>
      <c r="J18022" s="4"/>
      <c r="K18022" s="4"/>
      <c r="L18022" s="4"/>
      <c r="M18022" s="4"/>
    </row>
    <row r="18023" spans="6:13" x14ac:dyDescent="0.2">
      <c r="F18023" s="4"/>
      <c r="G18023" s="4"/>
      <c r="H18023" s="4"/>
      <c r="I18023" s="4"/>
      <c r="J18023" s="4"/>
      <c r="K18023" s="4"/>
      <c r="L18023" s="4"/>
      <c r="M18023" s="4"/>
    </row>
    <row r="18024" spans="6:13" x14ac:dyDescent="0.2">
      <c r="F18024" s="4"/>
      <c r="G18024" s="4"/>
      <c r="H18024" s="4"/>
      <c r="I18024" s="4"/>
      <c r="J18024" s="4"/>
      <c r="K18024" s="4"/>
      <c r="L18024" s="4"/>
      <c r="M18024" s="4"/>
    </row>
    <row r="18025" spans="6:13" x14ac:dyDescent="0.2">
      <c r="F18025" s="4"/>
      <c r="G18025" s="4"/>
      <c r="H18025" s="4"/>
      <c r="I18025" s="4"/>
      <c r="J18025" s="4"/>
      <c r="K18025" s="4"/>
      <c r="L18025" s="4"/>
      <c r="M18025" s="4"/>
    </row>
    <row r="18026" spans="6:13" x14ac:dyDescent="0.2">
      <c r="F18026" s="4"/>
      <c r="G18026" s="4"/>
      <c r="H18026" s="4"/>
      <c r="I18026" s="4"/>
      <c r="J18026" s="4"/>
      <c r="K18026" s="4"/>
      <c r="L18026" s="4"/>
      <c r="M18026" s="4"/>
    </row>
    <row r="18027" spans="6:13" x14ac:dyDescent="0.2">
      <c r="F18027" s="4"/>
      <c r="G18027" s="4"/>
      <c r="H18027" s="4"/>
      <c r="I18027" s="4"/>
      <c r="J18027" s="4"/>
      <c r="K18027" s="4"/>
      <c r="L18027" s="4"/>
      <c r="M18027" s="4"/>
    </row>
    <row r="18028" spans="6:13" x14ac:dyDescent="0.2">
      <c r="F18028" s="4"/>
      <c r="G18028" s="4"/>
      <c r="H18028" s="4"/>
      <c r="I18028" s="4"/>
      <c r="J18028" s="4"/>
      <c r="K18028" s="4"/>
      <c r="L18028" s="4"/>
      <c r="M18028" s="4"/>
    </row>
    <row r="18029" spans="6:13" x14ac:dyDescent="0.2">
      <c r="F18029" s="4"/>
      <c r="G18029" s="4"/>
      <c r="H18029" s="4"/>
      <c r="I18029" s="4"/>
      <c r="J18029" s="4"/>
      <c r="K18029" s="4"/>
      <c r="L18029" s="4"/>
      <c r="M18029" s="4"/>
    </row>
    <row r="18030" spans="6:13" x14ac:dyDescent="0.2">
      <c r="F18030" s="4"/>
      <c r="G18030" s="4"/>
      <c r="H18030" s="4"/>
      <c r="I18030" s="4"/>
      <c r="J18030" s="4"/>
      <c r="K18030" s="4"/>
      <c r="L18030" s="4"/>
      <c r="M18030" s="4"/>
    </row>
    <row r="18031" spans="6:13" x14ac:dyDescent="0.2">
      <c r="F18031" s="4"/>
      <c r="G18031" s="4"/>
      <c r="H18031" s="4"/>
      <c r="I18031" s="4"/>
      <c r="J18031" s="4"/>
      <c r="K18031" s="4"/>
      <c r="L18031" s="4"/>
      <c r="M18031" s="4"/>
    </row>
    <row r="18032" spans="6:13" x14ac:dyDescent="0.2">
      <c r="F18032" s="4"/>
      <c r="G18032" s="4"/>
      <c r="H18032" s="4"/>
      <c r="I18032" s="4"/>
      <c r="J18032" s="4"/>
      <c r="K18032" s="4"/>
      <c r="L18032" s="4"/>
      <c r="M18032" s="4"/>
    </row>
    <row r="18033" spans="6:13" x14ac:dyDescent="0.2">
      <c r="F18033" s="4"/>
      <c r="G18033" s="4"/>
      <c r="H18033" s="4"/>
      <c r="I18033" s="4"/>
      <c r="J18033" s="4"/>
      <c r="K18033" s="4"/>
      <c r="L18033" s="4"/>
      <c r="M18033" s="4"/>
    </row>
    <row r="18034" spans="6:13" x14ac:dyDescent="0.2">
      <c r="F18034" s="4"/>
      <c r="G18034" s="4"/>
      <c r="H18034" s="4"/>
      <c r="I18034" s="4"/>
      <c r="J18034" s="4"/>
      <c r="K18034" s="4"/>
      <c r="L18034" s="4"/>
      <c r="M18034" s="4"/>
    </row>
    <row r="18035" spans="6:13" x14ac:dyDescent="0.2">
      <c r="F18035" s="4"/>
      <c r="G18035" s="4"/>
      <c r="H18035" s="4"/>
      <c r="I18035" s="4"/>
      <c r="J18035" s="4"/>
      <c r="K18035" s="4"/>
      <c r="L18035" s="4"/>
      <c r="M18035" s="4"/>
    </row>
    <row r="18036" spans="6:13" x14ac:dyDescent="0.2">
      <c r="F18036" s="4"/>
      <c r="G18036" s="4"/>
      <c r="H18036" s="4"/>
      <c r="I18036" s="4"/>
      <c r="J18036" s="4"/>
      <c r="K18036" s="4"/>
      <c r="L18036" s="4"/>
      <c r="M18036" s="4"/>
    </row>
    <row r="18037" spans="6:13" x14ac:dyDescent="0.2">
      <c r="F18037" s="4"/>
      <c r="G18037" s="4"/>
      <c r="H18037" s="4"/>
      <c r="I18037" s="4"/>
      <c r="J18037" s="4"/>
      <c r="K18037" s="4"/>
      <c r="L18037" s="4"/>
      <c r="M18037" s="4"/>
    </row>
    <row r="18038" spans="6:13" x14ac:dyDescent="0.2">
      <c r="F18038" s="4"/>
      <c r="G18038" s="4"/>
      <c r="H18038" s="4"/>
      <c r="I18038" s="4"/>
      <c r="J18038" s="4"/>
      <c r="K18038" s="4"/>
      <c r="L18038" s="4"/>
      <c r="M18038" s="4"/>
    </row>
    <row r="18039" spans="6:13" x14ac:dyDescent="0.2">
      <c r="F18039" s="4"/>
      <c r="G18039" s="4"/>
      <c r="H18039" s="4"/>
      <c r="I18039" s="4"/>
      <c r="J18039" s="4"/>
      <c r="K18039" s="4"/>
      <c r="L18039" s="4"/>
      <c r="M18039" s="4"/>
    </row>
    <row r="18040" spans="6:13" x14ac:dyDescent="0.2">
      <c r="F18040" s="4"/>
      <c r="G18040" s="4"/>
      <c r="H18040" s="4"/>
      <c r="I18040" s="4"/>
      <c r="J18040" s="4"/>
      <c r="K18040" s="4"/>
      <c r="L18040" s="4"/>
      <c r="M18040" s="4"/>
    </row>
    <row r="18041" spans="6:13" x14ac:dyDescent="0.2">
      <c r="F18041" s="4"/>
      <c r="G18041" s="4"/>
      <c r="H18041" s="4"/>
      <c r="I18041" s="4"/>
      <c r="J18041" s="4"/>
      <c r="K18041" s="4"/>
      <c r="L18041" s="4"/>
      <c r="M18041" s="4"/>
    </row>
    <row r="18042" spans="6:13" x14ac:dyDescent="0.2">
      <c r="F18042" s="4"/>
      <c r="G18042" s="4"/>
      <c r="H18042" s="4"/>
      <c r="I18042" s="4"/>
      <c r="J18042" s="4"/>
      <c r="K18042" s="4"/>
      <c r="L18042" s="4"/>
      <c r="M18042" s="4"/>
    </row>
    <row r="18043" spans="6:13" x14ac:dyDescent="0.2">
      <c r="F18043" s="4"/>
      <c r="G18043" s="4"/>
      <c r="H18043" s="4"/>
      <c r="I18043" s="4"/>
      <c r="J18043" s="4"/>
      <c r="K18043" s="4"/>
      <c r="L18043" s="4"/>
      <c r="M18043" s="4"/>
    </row>
    <row r="18044" spans="6:13" x14ac:dyDescent="0.2">
      <c r="F18044" s="4"/>
      <c r="G18044" s="4"/>
      <c r="H18044" s="4"/>
      <c r="I18044" s="4"/>
      <c r="J18044" s="4"/>
      <c r="K18044" s="4"/>
      <c r="L18044" s="4"/>
      <c r="M18044" s="4"/>
    </row>
    <row r="18045" spans="6:13" x14ac:dyDescent="0.2">
      <c r="F18045" s="4"/>
      <c r="G18045" s="4"/>
      <c r="H18045" s="4"/>
      <c r="I18045" s="4"/>
      <c r="J18045" s="4"/>
      <c r="K18045" s="4"/>
      <c r="L18045" s="4"/>
      <c r="M18045" s="4"/>
    </row>
    <row r="18046" spans="6:13" x14ac:dyDescent="0.2">
      <c r="F18046" s="4"/>
      <c r="G18046" s="4"/>
      <c r="H18046" s="4"/>
      <c r="I18046" s="4"/>
      <c r="J18046" s="4"/>
      <c r="K18046" s="4"/>
      <c r="L18046" s="4"/>
      <c r="M18046" s="4"/>
    </row>
    <row r="18047" spans="6:13" x14ac:dyDescent="0.2">
      <c r="F18047" s="4"/>
      <c r="G18047" s="4"/>
      <c r="H18047" s="4"/>
      <c r="I18047" s="4"/>
      <c r="J18047" s="4"/>
      <c r="K18047" s="4"/>
      <c r="L18047" s="4"/>
      <c r="M18047" s="4"/>
    </row>
    <row r="18048" spans="6:13" x14ac:dyDescent="0.2">
      <c r="F18048" s="4"/>
      <c r="G18048" s="4"/>
      <c r="H18048" s="4"/>
      <c r="I18048" s="4"/>
      <c r="J18048" s="4"/>
      <c r="K18048" s="4"/>
      <c r="L18048" s="4"/>
      <c r="M18048" s="4"/>
    </row>
    <row r="18049" spans="6:13" x14ac:dyDescent="0.2">
      <c r="F18049" s="4"/>
      <c r="G18049" s="4"/>
      <c r="H18049" s="4"/>
      <c r="I18049" s="4"/>
      <c r="J18049" s="4"/>
      <c r="K18049" s="4"/>
      <c r="L18049" s="4"/>
      <c r="M18049" s="4"/>
    </row>
    <row r="18050" spans="6:13" x14ac:dyDescent="0.2">
      <c r="F18050" s="4"/>
      <c r="G18050" s="4"/>
      <c r="H18050" s="4"/>
      <c r="I18050" s="4"/>
      <c r="J18050" s="4"/>
      <c r="K18050" s="4"/>
      <c r="L18050" s="4"/>
      <c r="M18050" s="4"/>
    </row>
    <row r="18051" spans="6:13" x14ac:dyDescent="0.2">
      <c r="F18051" s="4"/>
      <c r="G18051" s="4"/>
      <c r="H18051" s="4"/>
      <c r="I18051" s="4"/>
      <c r="J18051" s="4"/>
      <c r="K18051" s="4"/>
      <c r="L18051" s="4"/>
      <c r="M18051" s="4"/>
    </row>
    <row r="18052" spans="6:13" x14ac:dyDescent="0.2">
      <c r="F18052" s="4"/>
      <c r="G18052" s="4"/>
      <c r="H18052" s="4"/>
      <c r="I18052" s="4"/>
      <c r="J18052" s="4"/>
      <c r="K18052" s="4"/>
      <c r="L18052" s="4"/>
      <c r="M18052" s="4"/>
    </row>
    <row r="18053" spans="6:13" x14ac:dyDescent="0.2">
      <c r="F18053" s="4"/>
      <c r="G18053" s="4"/>
      <c r="H18053" s="4"/>
      <c r="I18053" s="4"/>
      <c r="J18053" s="4"/>
      <c r="K18053" s="4"/>
      <c r="L18053" s="4"/>
      <c r="M18053" s="4"/>
    </row>
    <row r="18054" spans="6:13" x14ac:dyDescent="0.2">
      <c r="F18054" s="4"/>
      <c r="G18054" s="4"/>
      <c r="H18054" s="4"/>
      <c r="I18054" s="4"/>
      <c r="J18054" s="4"/>
      <c r="K18054" s="4"/>
      <c r="L18054" s="4"/>
      <c r="M18054" s="4"/>
    </row>
    <row r="18055" spans="6:13" x14ac:dyDescent="0.2">
      <c r="F18055" s="4"/>
      <c r="G18055" s="4"/>
      <c r="H18055" s="4"/>
      <c r="I18055" s="4"/>
      <c r="J18055" s="4"/>
      <c r="K18055" s="4"/>
      <c r="L18055" s="4"/>
      <c r="M18055" s="4"/>
    </row>
    <row r="18056" spans="6:13" x14ac:dyDescent="0.2">
      <c r="F18056" s="4"/>
      <c r="G18056" s="4"/>
      <c r="H18056" s="4"/>
      <c r="I18056" s="4"/>
      <c r="J18056" s="4"/>
      <c r="K18056" s="4"/>
      <c r="L18056" s="4"/>
      <c r="M18056" s="4"/>
    </row>
    <row r="18057" spans="6:13" x14ac:dyDescent="0.2">
      <c r="F18057" s="4"/>
      <c r="G18057" s="4"/>
      <c r="H18057" s="4"/>
      <c r="I18057" s="4"/>
      <c r="J18057" s="4"/>
      <c r="K18057" s="4"/>
      <c r="L18057" s="4"/>
      <c r="M18057" s="4"/>
    </row>
    <row r="18058" spans="6:13" x14ac:dyDescent="0.2">
      <c r="F18058" s="4"/>
      <c r="G18058" s="4"/>
      <c r="H18058" s="4"/>
      <c r="I18058" s="4"/>
      <c r="J18058" s="4"/>
      <c r="K18058" s="4"/>
      <c r="L18058" s="4"/>
      <c r="M18058" s="4"/>
    </row>
    <row r="18059" spans="6:13" x14ac:dyDescent="0.2">
      <c r="F18059" s="4"/>
      <c r="G18059" s="4"/>
      <c r="H18059" s="4"/>
      <c r="I18059" s="4"/>
      <c r="J18059" s="4"/>
      <c r="K18059" s="4"/>
      <c r="L18059" s="4"/>
      <c r="M18059" s="4"/>
    </row>
    <row r="18060" spans="6:13" x14ac:dyDescent="0.2">
      <c r="F18060" s="4"/>
      <c r="G18060" s="4"/>
      <c r="H18060" s="4"/>
      <c r="I18060" s="4"/>
      <c r="J18060" s="4"/>
      <c r="K18060" s="4"/>
      <c r="L18060" s="4"/>
      <c r="M18060" s="4"/>
    </row>
    <row r="18061" spans="6:13" x14ac:dyDescent="0.2">
      <c r="F18061" s="4"/>
      <c r="G18061" s="4"/>
      <c r="H18061" s="4"/>
      <c r="I18061" s="4"/>
      <c r="J18061" s="4"/>
      <c r="K18061" s="4"/>
      <c r="L18061" s="4"/>
      <c r="M18061" s="4"/>
    </row>
    <row r="18062" spans="6:13" x14ac:dyDescent="0.2">
      <c r="F18062" s="4"/>
      <c r="G18062" s="4"/>
      <c r="H18062" s="4"/>
      <c r="I18062" s="4"/>
      <c r="J18062" s="4"/>
      <c r="K18062" s="4"/>
      <c r="L18062" s="4"/>
      <c r="M18062" s="4"/>
    </row>
    <row r="18063" spans="6:13" x14ac:dyDescent="0.2">
      <c r="F18063" s="4"/>
      <c r="G18063" s="4"/>
      <c r="H18063" s="4"/>
      <c r="I18063" s="4"/>
      <c r="J18063" s="4"/>
      <c r="K18063" s="4"/>
      <c r="L18063" s="4"/>
      <c r="M18063" s="4"/>
    </row>
    <row r="18064" spans="6:13" x14ac:dyDescent="0.2">
      <c r="F18064" s="4"/>
      <c r="G18064" s="4"/>
      <c r="H18064" s="4"/>
      <c r="I18064" s="4"/>
      <c r="J18064" s="4"/>
      <c r="K18064" s="4"/>
      <c r="L18064" s="4"/>
      <c r="M18064" s="4"/>
    </row>
    <row r="18065" spans="6:13" x14ac:dyDescent="0.2">
      <c r="F18065" s="4"/>
      <c r="G18065" s="4"/>
      <c r="H18065" s="4"/>
      <c r="I18065" s="4"/>
      <c r="J18065" s="4"/>
      <c r="K18065" s="4"/>
      <c r="L18065" s="4"/>
      <c r="M18065" s="4"/>
    </row>
    <row r="18066" spans="6:13" x14ac:dyDescent="0.2">
      <c r="F18066" s="4"/>
      <c r="G18066" s="4"/>
      <c r="H18066" s="4"/>
      <c r="I18066" s="4"/>
      <c r="J18066" s="4"/>
      <c r="K18066" s="4"/>
      <c r="L18066" s="4"/>
      <c r="M18066" s="4"/>
    </row>
    <row r="18067" spans="6:13" x14ac:dyDescent="0.2">
      <c r="F18067" s="4"/>
      <c r="G18067" s="4"/>
      <c r="H18067" s="4"/>
      <c r="I18067" s="4"/>
      <c r="J18067" s="4"/>
      <c r="K18067" s="4"/>
      <c r="L18067" s="4"/>
      <c r="M18067" s="4"/>
    </row>
    <row r="18068" spans="6:13" x14ac:dyDescent="0.2">
      <c r="F18068" s="4"/>
      <c r="G18068" s="4"/>
      <c r="H18068" s="4"/>
      <c r="I18068" s="4"/>
      <c r="J18068" s="4"/>
      <c r="K18068" s="4"/>
      <c r="L18068" s="4"/>
      <c r="M18068" s="4"/>
    </row>
    <row r="18069" spans="6:13" x14ac:dyDescent="0.2">
      <c r="F18069" s="4"/>
      <c r="G18069" s="4"/>
      <c r="H18069" s="4"/>
      <c r="I18069" s="4"/>
      <c r="J18069" s="4"/>
      <c r="K18069" s="4"/>
      <c r="L18069" s="4"/>
      <c r="M18069" s="4"/>
    </row>
    <row r="18070" spans="6:13" x14ac:dyDescent="0.2">
      <c r="F18070" s="4"/>
      <c r="G18070" s="4"/>
      <c r="H18070" s="4"/>
      <c r="I18070" s="4"/>
      <c r="J18070" s="4"/>
      <c r="K18070" s="4"/>
      <c r="L18070" s="4"/>
      <c r="M18070" s="4"/>
    </row>
    <row r="18071" spans="6:13" x14ac:dyDescent="0.2">
      <c r="F18071" s="4"/>
      <c r="G18071" s="4"/>
      <c r="H18071" s="4"/>
      <c r="I18071" s="4"/>
      <c r="J18071" s="4"/>
      <c r="K18071" s="4"/>
      <c r="L18071" s="4"/>
      <c r="M18071" s="4"/>
    </row>
    <row r="18072" spans="6:13" x14ac:dyDescent="0.2">
      <c r="F18072" s="4"/>
      <c r="G18072" s="4"/>
      <c r="H18072" s="4"/>
      <c r="I18072" s="4"/>
      <c r="J18072" s="4"/>
      <c r="K18072" s="4"/>
      <c r="L18072" s="4"/>
      <c r="M18072" s="4"/>
    </row>
    <row r="18073" spans="6:13" x14ac:dyDescent="0.2">
      <c r="F18073" s="4"/>
      <c r="G18073" s="4"/>
      <c r="H18073" s="4"/>
      <c r="I18073" s="4"/>
      <c r="J18073" s="4"/>
      <c r="K18073" s="4"/>
      <c r="L18073" s="4"/>
      <c r="M18073" s="4"/>
    </row>
    <row r="18074" spans="6:13" x14ac:dyDescent="0.2">
      <c r="F18074" s="4"/>
      <c r="G18074" s="4"/>
      <c r="H18074" s="4"/>
      <c r="I18074" s="4"/>
      <c r="J18074" s="4"/>
      <c r="K18074" s="4"/>
      <c r="L18074" s="4"/>
      <c r="M18074" s="4"/>
    </row>
    <row r="18075" spans="6:13" x14ac:dyDescent="0.2">
      <c r="F18075" s="4"/>
      <c r="G18075" s="4"/>
      <c r="H18075" s="4"/>
      <c r="I18075" s="4"/>
      <c r="J18075" s="4"/>
      <c r="K18075" s="4"/>
      <c r="L18075" s="4"/>
      <c r="M18075" s="4"/>
    </row>
    <row r="18076" spans="6:13" x14ac:dyDescent="0.2">
      <c r="F18076" s="4"/>
      <c r="G18076" s="4"/>
      <c r="H18076" s="4"/>
      <c r="I18076" s="4"/>
      <c r="J18076" s="4"/>
      <c r="K18076" s="4"/>
      <c r="L18076" s="4"/>
      <c r="M18076" s="4"/>
    </row>
    <row r="18077" spans="6:13" x14ac:dyDescent="0.2">
      <c r="F18077" s="4"/>
      <c r="G18077" s="4"/>
      <c r="H18077" s="4"/>
      <c r="I18077" s="4"/>
      <c r="J18077" s="4"/>
      <c r="K18077" s="4"/>
      <c r="L18077" s="4"/>
      <c r="M18077" s="4"/>
    </row>
    <row r="18078" spans="6:13" x14ac:dyDescent="0.2">
      <c r="F18078" s="4"/>
      <c r="G18078" s="4"/>
      <c r="H18078" s="4"/>
      <c r="I18078" s="4"/>
      <c r="J18078" s="4"/>
      <c r="K18078" s="4"/>
      <c r="L18078" s="4"/>
      <c r="M18078" s="4"/>
    </row>
    <row r="18079" spans="6:13" x14ac:dyDescent="0.2">
      <c r="F18079" s="4"/>
      <c r="G18079" s="4"/>
      <c r="H18079" s="4"/>
      <c r="I18079" s="4"/>
      <c r="J18079" s="4"/>
      <c r="K18079" s="4"/>
      <c r="L18079" s="4"/>
      <c r="M18079" s="4"/>
    </row>
    <row r="18080" spans="6:13" x14ac:dyDescent="0.2">
      <c r="F18080" s="4"/>
      <c r="G18080" s="4"/>
      <c r="H18080" s="4"/>
      <c r="I18080" s="4"/>
      <c r="J18080" s="4"/>
      <c r="K18080" s="4"/>
      <c r="L18080" s="4"/>
      <c r="M18080" s="4"/>
    </row>
    <row r="18081" spans="6:13" x14ac:dyDescent="0.2">
      <c r="F18081" s="4"/>
      <c r="G18081" s="4"/>
      <c r="H18081" s="4"/>
      <c r="I18081" s="4"/>
      <c r="J18081" s="4"/>
      <c r="K18081" s="4"/>
      <c r="L18081" s="4"/>
      <c r="M18081" s="4"/>
    </row>
    <row r="18082" spans="6:13" x14ac:dyDescent="0.2">
      <c r="F18082" s="4"/>
      <c r="G18082" s="4"/>
      <c r="H18082" s="4"/>
      <c r="I18082" s="4"/>
      <c r="J18082" s="4"/>
      <c r="K18082" s="4"/>
      <c r="L18082" s="4"/>
      <c r="M18082" s="4"/>
    </row>
    <row r="18083" spans="6:13" x14ac:dyDescent="0.2">
      <c r="F18083" s="4"/>
      <c r="G18083" s="4"/>
      <c r="H18083" s="4"/>
      <c r="I18083" s="4"/>
      <c r="J18083" s="4"/>
      <c r="K18083" s="4"/>
      <c r="L18083" s="4"/>
      <c r="M18083" s="4"/>
    </row>
    <row r="18084" spans="6:13" x14ac:dyDescent="0.2">
      <c r="F18084" s="4"/>
      <c r="G18084" s="4"/>
      <c r="H18084" s="4"/>
      <c r="I18084" s="4"/>
      <c r="J18084" s="4"/>
      <c r="K18084" s="4"/>
      <c r="L18084" s="4"/>
      <c r="M18084" s="4"/>
    </row>
    <row r="18085" spans="6:13" x14ac:dyDescent="0.2">
      <c r="F18085" s="4"/>
      <c r="G18085" s="4"/>
      <c r="H18085" s="4"/>
      <c r="I18085" s="4"/>
      <c r="J18085" s="4"/>
      <c r="K18085" s="4"/>
      <c r="L18085" s="4"/>
      <c r="M18085" s="4"/>
    </row>
    <row r="18086" spans="6:13" x14ac:dyDescent="0.2">
      <c r="F18086" s="4"/>
      <c r="G18086" s="4"/>
      <c r="H18086" s="4"/>
      <c r="I18086" s="4"/>
      <c r="J18086" s="4"/>
      <c r="K18086" s="4"/>
      <c r="L18086" s="4"/>
      <c r="M18086" s="4"/>
    </row>
    <row r="18087" spans="6:13" x14ac:dyDescent="0.2">
      <c r="F18087" s="4"/>
      <c r="G18087" s="4"/>
      <c r="H18087" s="4"/>
      <c r="I18087" s="4"/>
      <c r="J18087" s="4"/>
      <c r="K18087" s="4"/>
      <c r="L18087" s="4"/>
      <c r="M18087" s="4"/>
    </row>
    <row r="18088" spans="6:13" x14ac:dyDescent="0.2">
      <c r="F18088" s="4"/>
      <c r="G18088" s="4"/>
      <c r="H18088" s="4"/>
      <c r="I18088" s="4"/>
      <c r="J18088" s="4"/>
      <c r="K18088" s="4"/>
      <c r="L18088" s="4"/>
      <c r="M18088" s="4"/>
    </row>
    <row r="18089" spans="6:13" x14ac:dyDescent="0.2">
      <c r="F18089" s="4"/>
      <c r="G18089" s="4"/>
      <c r="H18089" s="4"/>
      <c r="I18089" s="4"/>
      <c r="J18089" s="4"/>
      <c r="K18089" s="4"/>
      <c r="L18089" s="4"/>
      <c r="M18089" s="4"/>
    </row>
    <row r="18090" spans="6:13" x14ac:dyDescent="0.2">
      <c r="F18090" s="4"/>
      <c r="G18090" s="4"/>
      <c r="H18090" s="4"/>
      <c r="I18090" s="4"/>
      <c r="J18090" s="4"/>
      <c r="K18090" s="4"/>
      <c r="L18090" s="4"/>
      <c r="M18090" s="4"/>
    </row>
    <row r="18091" spans="6:13" x14ac:dyDescent="0.2">
      <c r="F18091" s="4"/>
      <c r="G18091" s="4"/>
      <c r="H18091" s="4"/>
      <c r="I18091" s="4"/>
      <c r="J18091" s="4"/>
      <c r="K18091" s="4"/>
      <c r="L18091" s="4"/>
      <c r="M18091" s="4"/>
    </row>
    <row r="18092" spans="6:13" x14ac:dyDescent="0.2">
      <c r="F18092" s="4"/>
      <c r="G18092" s="4"/>
      <c r="H18092" s="4"/>
      <c r="I18092" s="4"/>
      <c r="J18092" s="4"/>
      <c r="K18092" s="4"/>
      <c r="L18092" s="4"/>
      <c r="M18092" s="4"/>
    </row>
    <row r="18093" spans="6:13" x14ac:dyDescent="0.2">
      <c r="F18093" s="4"/>
      <c r="G18093" s="4"/>
      <c r="H18093" s="4"/>
      <c r="I18093" s="4"/>
      <c r="J18093" s="4"/>
      <c r="K18093" s="4"/>
      <c r="L18093" s="4"/>
      <c r="M18093" s="4"/>
    </row>
    <row r="18094" spans="6:13" x14ac:dyDescent="0.2">
      <c r="F18094" s="4"/>
      <c r="G18094" s="4"/>
      <c r="H18094" s="4"/>
      <c r="I18094" s="4"/>
      <c r="J18094" s="4"/>
      <c r="K18094" s="4"/>
      <c r="L18094" s="4"/>
      <c r="M18094" s="4"/>
    </row>
    <row r="18095" spans="6:13" x14ac:dyDescent="0.2">
      <c r="F18095" s="4"/>
      <c r="G18095" s="4"/>
      <c r="H18095" s="4"/>
      <c r="I18095" s="4"/>
      <c r="J18095" s="4"/>
      <c r="K18095" s="4"/>
      <c r="L18095" s="4"/>
      <c r="M18095" s="4"/>
    </row>
    <row r="18096" spans="6:13" x14ac:dyDescent="0.2">
      <c r="F18096" s="4"/>
      <c r="G18096" s="4"/>
      <c r="H18096" s="4"/>
      <c r="I18096" s="4"/>
      <c r="J18096" s="4"/>
      <c r="K18096" s="4"/>
      <c r="L18096" s="4"/>
      <c r="M18096" s="4"/>
    </row>
    <row r="18097" spans="6:13" x14ac:dyDescent="0.2">
      <c r="F18097" s="4"/>
      <c r="G18097" s="4"/>
      <c r="H18097" s="4"/>
      <c r="I18097" s="4"/>
      <c r="J18097" s="4"/>
      <c r="K18097" s="4"/>
      <c r="L18097" s="4"/>
      <c r="M18097" s="4"/>
    </row>
    <row r="18098" spans="6:13" x14ac:dyDescent="0.2">
      <c r="F18098" s="4"/>
      <c r="G18098" s="4"/>
      <c r="H18098" s="4"/>
      <c r="I18098" s="4"/>
      <c r="J18098" s="4"/>
      <c r="K18098" s="4"/>
      <c r="L18098" s="4"/>
      <c r="M18098" s="4"/>
    </row>
    <row r="18099" spans="6:13" x14ac:dyDescent="0.2">
      <c r="F18099" s="4"/>
      <c r="G18099" s="4"/>
      <c r="H18099" s="4"/>
      <c r="I18099" s="4"/>
      <c r="J18099" s="4"/>
      <c r="K18099" s="4"/>
      <c r="L18099" s="4"/>
      <c r="M18099" s="4"/>
    </row>
    <row r="18100" spans="6:13" x14ac:dyDescent="0.2">
      <c r="F18100" s="4"/>
      <c r="G18100" s="4"/>
      <c r="H18100" s="4"/>
      <c r="I18100" s="4"/>
      <c r="J18100" s="4"/>
      <c r="K18100" s="4"/>
      <c r="L18100" s="4"/>
      <c r="M18100" s="4"/>
    </row>
    <row r="18101" spans="6:13" x14ac:dyDescent="0.2">
      <c r="F18101" s="4"/>
      <c r="G18101" s="4"/>
      <c r="H18101" s="4"/>
      <c r="I18101" s="4"/>
      <c r="J18101" s="4"/>
      <c r="K18101" s="4"/>
      <c r="L18101" s="4"/>
      <c r="M18101" s="4"/>
    </row>
    <row r="18102" spans="6:13" x14ac:dyDescent="0.2">
      <c r="F18102" s="4"/>
      <c r="G18102" s="4"/>
      <c r="H18102" s="4"/>
      <c r="I18102" s="4"/>
      <c r="J18102" s="4"/>
      <c r="K18102" s="4"/>
      <c r="L18102" s="4"/>
      <c r="M18102" s="4"/>
    </row>
    <row r="18103" spans="6:13" x14ac:dyDescent="0.2">
      <c r="F18103" s="4"/>
      <c r="G18103" s="4"/>
      <c r="H18103" s="4"/>
      <c r="I18103" s="4"/>
      <c r="J18103" s="4"/>
      <c r="K18103" s="4"/>
      <c r="L18103" s="4"/>
      <c r="M18103" s="4"/>
    </row>
    <row r="18104" spans="6:13" x14ac:dyDescent="0.2">
      <c r="F18104" s="4"/>
      <c r="G18104" s="4"/>
      <c r="H18104" s="4"/>
      <c r="I18104" s="4"/>
      <c r="J18104" s="4"/>
      <c r="K18104" s="4"/>
      <c r="L18104" s="4"/>
      <c r="M18104" s="4"/>
    </row>
    <row r="18105" spans="6:13" x14ac:dyDescent="0.2">
      <c r="F18105" s="4"/>
      <c r="G18105" s="4"/>
      <c r="H18105" s="4"/>
      <c r="I18105" s="4"/>
      <c r="J18105" s="4"/>
      <c r="K18105" s="4"/>
      <c r="L18105" s="4"/>
      <c r="M18105" s="4"/>
    </row>
    <row r="18106" spans="6:13" x14ac:dyDescent="0.2">
      <c r="F18106" s="4"/>
      <c r="G18106" s="4"/>
      <c r="H18106" s="4"/>
      <c r="I18106" s="4"/>
      <c r="J18106" s="4"/>
      <c r="K18106" s="4"/>
      <c r="L18106" s="4"/>
      <c r="M18106" s="4"/>
    </row>
    <row r="18107" spans="6:13" x14ac:dyDescent="0.2">
      <c r="F18107" s="4"/>
      <c r="G18107" s="4"/>
      <c r="H18107" s="4"/>
      <c r="I18107" s="4"/>
      <c r="J18107" s="4"/>
      <c r="K18107" s="4"/>
      <c r="L18107" s="4"/>
      <c r="M18107" s="4"/>
    </row>
    <row r="18108" spans="6:13" x14ac:dyDescent="0.2">
      <c r="F18108" s="4"/>
      <c r="G18108" s="4"/>
      <c r="H18108" s="4"/>
      <c r="I18108" s="4"/>
      <c r="J18108" s="4"/>
      <c r="K18108" s="4"/>
      <c r="L18108" s="4"/>
      <c r="M18108" s="4"/>
    </row>
    <row r="18109" spans="6:13" x14ac:dyDescent="0.2">
      <c r="F18109" s="4"/>
      <c r="G18109" s="4"/>
      <c r="H18109" s="4"/>
      <c r="I18109" s="4"/>
      <c r="J18109" s="4"/>
      <c r="K18109" s="4"/>
      <c r="L18109" s="4"/>
      <c r="M18109" s="4"/>
    </row>
    <row r="18110" spans="6:13" x14ac:dyDescent="0.2">
      <c r="F18110" s="4"/>
      <c r="G18110" s="4"/>
      <c r="H18110" s="4"/>
      <c r="I18110" s="4"/>
      <c r="J18110" s="4"/>
      <c r="K18110" s="4"/>
      <c r="L18110" s="4"/>
      <c r="M18110" s="4"/>
    </row>
    <row r="18111" spans="6:13" x14ac:dyDescent="0.2">
      <c r="F18111" s="4"/>
      <c r="G18111" s="4"/>
      <c r="H18111" s="4"/>
      <c r="I18111" s="4"/>
      <c r="J18111" s="4"/>
      <c r="K18111" s="4"/>
      <c r="L18111" s="4"/>
      <c r="M18111" s="4"/>
    </row>
    <row r="18112" spans="6:13" x14ac:dyDescent="0.2">
      <c r="F18112" s="4"/>
      <c r="G18112" s="4"/>
      <c r="H18112" s="4"/>
      <c r="I18112" s="4"/>
      <c r="J18112" s="4"/>
      <c r="K18112" s="4"/>
      <c r="L18112" s="4"/>
      <c r="M18112" s="4"/>
    </row>
    <row r="18113" spans="6:13" x14ac:dyDescent="0.2">
      <c r="F18113" s="4"/>
      <c r="G18113" s="4"/>
      <c r="H18113" s="4"/>
      <c r="I18113" s="4"/>
      <c r="J18113" s="4"/>
      <c r="K18113" s="4"/>
      <c r="L18113" s="4"/>
      <c r="M18113" s="4"/>
    </row>
    <row r="18114" spans="6:13" x14ac:dyDescent="0.2">
      <c r="F18114" s="4"/>
      <c r="G18114" s="4"/>
      <c r="H18114" s="4"/>
      <c r="I18114" s="4"/>
      <c r="J18114" s="4"/>
      <c r="K18114" s="4"/>
      <c r="L18114" s="4"/>
      <c r="M18114" s="4"/>
    </row>
    <row r="18115" spans="6:13" x14ac:dyDescent="0.2">
      <c r="F18115" s="4"/>
      <c r="G18115" s="4"/>
      <c r="H18115" s="4"/>
      <c r="I18115" s="4"/>
      <c r="J18115" s="4"/>
      <c r="K18115" s="4"/>
      <c r="L18115" s="4"/>
      <c r="M18115" s="4"/>
    </row>
    <row r="18116" spans="6:13" x14ac:dyDescent="0.2">
      <c r="F18116" s="4"/>
      <c r="G18116" s="4"/>
      <c r="H18116" s="4"/>
      <c r="I18116" s="4"/>
      <c r="J18116" s="4"/>
      <c r="K18116" s="4"/>
      <c r="L18116" s="4"/>
      <c r="M18116" s="4"/>
    </row>
    <row r="18117" spans="6:13" x14ac:dyDescent="0.2">
      <c r="F18117" s="4"/>
      <c r="G18117" s="4"/>
      <c r="H18117" s="4"/>
      <c r="I18117" s="4"/>
      <c r="J18117" s="4"/>
      <c r="K18117" s="4"/>
      <c r="L18117" s="4"/>
      <c r="M18117" s="4"/>
    </row>
    <row r="18118" spans="6:13" x14ac:dyDescent="0.2">
      <c r="F18118" s="4"/>
      <c r="G18118" s="4"/>
      <c r="H18118" s="4"/>
      <c r="I18118" s="4"/>
      <c r="J18118" s="4"/>
      <c r="K18118" s="4"/>
      <c r="L18118" s="4"/>
      <c r="M18118" s="4"/>
    </row>
    <row r="18119" spans="6:13" x14ac:dyDescent="0.2">
      <c r="F18119" s="4"/>
      <c r="G18119" s="4"/>
      <c r="H18119" s="4"/>
      <c r="I18119" s="4"/>
      <c r="J18119" s="4"/>
      <c r="K18119" s="4"/>
      <c r="L18119" s="4"/>
      <c r="M18119" s="4"/>
    </row>
    <row r="18120" spans="6:13" x14ac:dyDescent="0.2">
      <c r="F18120" s="4"/>
      <c r="G18120" s="4"/>
      <c r="H18120" s="4"/>
      <c r="I18120" s="4"/>
      <c r="J18120" s="4"/>
      <c r="K18120" s="4"/>
      <c r="L18120" s="4"/>
      <c r="M18120" s="4"/>
    </row>
    <row r="18121" spans="6:13" x14ac:dyDescent="0.2">
      <c r="F18121" s="4"/>
      <c r="G18121" s="4"/>
      <c r="H18121" s="4"/>
      <c r="I18121" s="4"/>
      <c r="J18121" s="4"/>
      <c r="K18121" s="4"/>
      <c r="L18121" s="4"/>
      <c r="M18121" s="4"/>
    </row>
    <row r="18122" spans="6:13" x14ac:dyDescent="0.2">
      <c r="F18122" s="4"/>
      <c r="G18122" s="4"/>
      <c r="H18122" s="4"/>
      <c r="I18122" s="4"/>
      <c r="J18122" s="4"/>
      <c r="K18122" s="4"/>
      <c r="L18122" s="4"/>
      <c r="M18122" s="4"/>
    </row>
    <row r="18123" spans="6:13" x14ac:dyDescent="0.2">
      <c r="F18123" s="4"/>
      <c r="G18123" s="4"/>
      <c r="H18123" s="4"/>
      <c r="I18123" s="4"/>
      <c r="J18123" s="4"/>
      <c r="K18123" s="4"/>
      <c r="L18123" s="4"/>
      <c r="M18123" s="4"/>
    </row>
    <row r="18124" spans="6:13" x14ac:dyDescent="0.2">
      <c r="F18124" s="4"/>
      <c r="G18124" s="4"/>
      <c r="H18124" s="4"/>
      <c r="I18124" s="4"/>
      <c r="J18124" s="4"/>
      <c r="K18124" s="4"/>
      <c r="L18124" s="4"/>
      <c r="M18124" s="4"/>
    </row>
    <row r="18125" spans="6:13" x14ac:dyDescent="0.2">
      <c r="F18125" s="4"/>
      <c r="G18125" s="4"/>
      <c r="H18125" s="4"/>
      <c r="I18125" s="4"/>
      <c r="J18125" s="4"/>
      <c r="K18125" s="4"/>
      <c r="L18125" s="4"/>
      <c r="M18125" s="4"/>
    </row>
    <row r="18126" spans="6:13" x14ac:dyDescent="0.2">
      <c r="F18126" s="4"/>
      <c r="G18126" s="4"/>
      <c r="H18126" s="4"/>
      <c r="I18126" s="4"/>
      <c r="J18126" s="4"/>
      <c r="K18126" s="4"/>
      <c r="L18126" s="4"/>
      <c r="M18126" s="4"/>
    </row>
    <row r="18127" spans="6:13" x14ac:dyDescent="0.2">
      <c r="F18127" s="4"/>
      <c r="G18127" s="4"/>
      <c r="H18127" s="4"/>
      <c r="I18127" s="4"/>
      <c r="J18127" s="4"/>
      <c r="K18127" s="4"/>
      <c r="L18127" s="4"/>
      <c r="M18127" s="4"/>
    </row>
    <row r="18128" spans="6:13" x14ac:dyDescent="0.2">
      <c r="F18128" s="4"/>
      <c r="G18128" s="4"/>
      <c r="H18128" s="4"/>
      <c r="I18128" s="4"/>
      <c r="J18128" s="4"/>
      <c r="K18128" s="4"/>
      <c r="L18128" s="4"/>
      <c r="M18128" s="4"/>
    </row>
    <row r="18129" spans="6:13" x14ac:dyDescent="0.2">
      <c r="F18129" s="4"/>
      <c r="G18129" s="4"/>
      <c r="H18129" s="4"/>
      <c r="I18129" s="4"/>
      <c r="J18129" s="4"/>
      <c r="K18129" s="4"/>
      <c r="L18129" s="4"/>
      <c r="M18129" s="4"/>
    </row>
    <row r="18130" spans="6:13" x14ac:dyDescent="0.2">
      <c r="F18130" s="4"/>
      <c r="G18130" s="4"/>
      <c r="H18130" s="4"/>
      <c r="I18130" s="4"/>
      <c r="J18130" s="4"/>
      <c r="K18130" s="4"/>
      <c r="L18130" s="4"/>
      <c r="M18130" s="4"/>
    </row>
    <row r="18131" spans="6:13" x14ac:dyDescent="0.2">
      <c r="F18131" s="4"/>
      <c r="G18131" s="4"/>
      <c r="H18131" s="4"/>
      <c r="I18131" s="4"/>
      <c r="J18131" s="4"/>
      <c r="K18131" s="4"/>
      <c r="L18131" s="4"/>
      <c r="M18131" s="4"/>
    </row>
    <row r="18132" spans="6:13" x14ac:dyDescent="0.2">
      <c r="F18132" s="4"/>
      <c r="G18132" s="4"/>
      <c r="H18132" s="4"/>
      <c r="I18132" s="4"/>
      <c r="J18132" s="4"/>
      <c r="K18132" s="4"/>
      <c r="L18132" s="4"/>
      <c r="M18132" s="4"/>
    </row>
    <row r="18133" spans="6:13" x14ac:dyDescent="0.2">
      <c r="F18133" s="4"/>
      <c r="G18133" s="4"/>
      <c r="H18133" s="4"/>
      <c r="I18133" s="4"/>
      <c r="J18133" s="4"/>
      <c r="K18133" s="4"/>
      <c r="L18133" s="4"/>
      <c r="M18133" s="4"/>
    </row>
    <row r="18134" spans="6:13" x14ac:dyDescent="0.2">
      <c r="F18134" s="4"/>
      <c r="G18134" s="4"/>
      <c r="H18134" s="4"/>
      <c r="I18134" s="4"/>
      <c r="J18134" s="4"/>
      <c r="K18134" s="4"/>
      <c r="L18134" s="4"/>
      <c r="M18134" s="4"/>
    </row>
    <row r="18135" spans="6:13" x14ac:dyDescent="0.2">
      <c r="F18135" s="4"/>
      <c r="G18135" s="4"/>
      <c r="H18135" s="4"/>
      <c r="I18135" s="4"/>
      <c r="J18135" s="4"/>
      <c r="K18135" s="4"/>
      <c r="L18135" s="4"/>
      <c r="M18135" s="4"/>
    </row>
    <row r="18136" spans="6:13" x14ac:dyDescent="0.2">
      <c r="F18136" s="4"/>
      <c r="G18136" s="4"/>
      <c r="H18136" s="4"/>
      <c r="I18136" s="4"/>
      <c r="J18136" s="4"/>
      <c r="K18136" s="4"/>
      <c r="L18136" s="4"/>
      <c r="M18136" s="4"/>
    </row>
    <row r="18137" spans="6:13" x14ac:dyDescent="0.2">
      <c r="F18137" s="4"/>
      <c r="G18137" s="4"/>
      <c r="H18137" s="4"/>
      <c r="I18137" s="4"/>
      <c r="J18137" s="4"/>
      <c r="K18137" s="4"/>
      <c r="L18137" s="4"/>
      <c r="M18137" s="4"/>
    </row>
    <row r="18138" spans="6:13" x14ac:dyDescent="0.2">
      <c r="F18138" s="4"/>
      <c r="G18138" s="4"/>
      <c r="H18138" s="4"/>
      <c r="I18138" s="4"/>
      <c r="J18138" s="4"/>
      <c r="K18138" s="4"/>
      <c r="L18138" s="4"/>
      <c r="M18138" s="4"/>
    </row>
    <row r="18139" spans="6:13" x14ac:dyDescent="0.2">
      <c r="F18139" s="4"/>
      <c r="G18139" s="4"/>
      <c r="H18139" s="4"/>
      <c r="I18139" s="4"/>
      <c r="J18139" s="4"/>
      <c r="K18139" s="4"/>
      <c r="L18139" s="4"/>
      <c r="M18139" s="4"/>
    </row>
    <row r="18140" spans="6:13" x14ac:dyDescent="0.2">
      <c r="F18140" s="4"/>
      <c r="G18140" s="4"/>
      <c r="H18140" s="4"/>
      <c r="I18140" s="4"/>
      <c r="J18140" s="4"/>
      <c r="K18140" s="4"/>
      <c r="L18140" s="4"/>
      <c r="M18140" s="4"/>
    </row>
    <row r="18141" spans="6:13" x14ac:dyDescent="0.2">
      <c r="F18141" s="4"/>
      <c r="G18141" s="4"/>
      <c r="H18141" s="4"/>
      <c r="I18141" s="4"/>
      <c r="J18141" s="4"/>
      <c r="K18141" s="4"/>
      <c r="L18141" s="4"/>
      <c r="M18141" s="4"/>
    </row>
    <row r="18142" spans="6:13" x14ac:dyDescent="0.2">
      <c r="F18142" s="4"/>
      <c r="G18142" s="4"/>
      <c r="H18142" s="4"/>
      <c r="I18142" s="4"/>
      <c r="J18142" s="4"/>
      <c r="K18142" s="4"/>
      <c r="L18142" s="4"/>
      <c r="M18142" s="4"/>
    </row>
    <row r="18143" spans="6:13" x14ac:dyDescent="0.2">
      <c r="F18143" s="4"/>
      <c r="G18143" s="4"/>
      <c r="H18143" s="4"/>
      <c r="I18143" s="4"/>
      <c r="J18143" s="4"/>
      <c r="K18143" s="4"/>
      <c r="L18143" s="4"/>
      <c r="M18143" s="4"/>
    </row>
    <row r="18144" spans="6:13" x14ac:dyDescent="0.2">
      <c r="F18144" s="4"/>
      <c r="G18144" s="4"/>
      <c r="H18144" s="4"/>
      <c r="I18144" s="4"/>
      <c r="J18144" s="4"/>
      <c r="K18144" s="4"/>
      <c r="L18144" s="4"/>
      <c r="M18144" s="4"/>
    </row>
    <row r="18145" spans="6:13" x14ac:dyDescent="0.2">
      <c r="F18145" s="4"/>
      <c r="G18145" s="4"/>
      <c r="H18145" s="4"/>
      <c r="I18145" s="4"/>
      <c r="J18145" s="4"/>
      <c r="K18145" s="4"/>
      <c r="L18145" s="4"/>
      <c r="M18145" s="4"/>
    </row>
    <row r="18146" spans="6:13" x14ac:dyDescent="0.2">
      <c r="F18146" s="4"/>
      <c r="G18146" s="4"/>
      <c r="H18146" s="4"/>
      <c r="I18146" s="4"/>
      <c r="J18146" s="4"/>
      <c r="K18146" s="4"/>
      <c r="L18146" s="4"/>
      <c r="M18146" s="4"/>
    </row>
    <row r="18147" spans="6:13" x14ac:dyDescent="0.2">
      <c r="F18147" s="4"/>
      <c r="G18147" s="4"/>
      <c r="H18147" s="4"/>
      <c r="I18147" s="4"/>
      <c r="J18147" s="4"/>
      <c r="K18147" s="4"/>
      <c r="L18147" s="4"/>
      <c r="M18147" s="4"/>
    </row>
    <row r="18148" spans="6:13" x14ac:dyDescent="0.2">
      <c r="F18148" s="4"/>
      <c r="G18148" s="4"/>
      <c r="H18148" s="4"/>
      <c r="I18148" s="4"/>
      <c r="J18148" s="4"/>
      <c r="K18148" s="4"/>
      <c r="L18148" s="4"/>
      <c r="M18148" s="4"/>
    </row>
    <row r="18149" spans="6:13" x14ac:dyDescent="0.2">
      <c r="F18149" s="4"/>
      <c r="G18149" s="4"/>
      <c r="H18149" s="4"/>
      <c r="I18149" s="4"/>
      <c r="J18149" s="4"/>
      <c r="K18149" s="4"/>
      <c r="L18149" s="4"/>
      <c r="M18149" s="4"/>
    </row>
    <row r="18150" spans="6:13" x14ac:dyDescent="0.2">
      <c r="F18150" s="4"/>
      <c r="G18150" s="4"/>
      <c r="H18150" s="4"/>
      <c r="I18150" s="4"/>
      <c r="J18150" s="4"/>
      <c r="K18150" s="4"/>
      <c r="L18150" s="4"/>
      <c r="M18150" s="4"/>
    </row>
    <row r="18151" spans="6:13" x14ac:dyDescent="0.2">
      <c r="F18151" s="4"/>
      <c r="G18151" s="4"/>
      <c r="H18151" s="4"/>
      <c r="I18151" s="4"/>
      <c r="J18151" s="4"/>
      <c r="K18151" s="4"/>
      <c r="L18151" s="4"/>
      <c r="M18151" s="4"/>
    </row>
    <row r="18152" spans="6:13" x14ac:dyDescent="0.2">
      <c r="F18152" s="4"/>
      <c r="G18152" s="4"/>
      <c r="H18152" s="4"/>
      <c r="I18152" s="4"/>
      <c r="J18152" s="4"/>
      <c r="K18152" s="4"/>
      <c r="L18152" s="4"/>
      <c r="M18152" s="4"/>
    </row>
    <row r="18153" spans="6:13" x14ac:dyDescent="0.2">
      <c r="F18153" s="4"/>
      <c r="G18153" s="4"/>
      <c r="H18153" s="4"/>
      <c r="I18153" s="4"/>
      <c r="J18153" s="4"/>
      <c r="K18153" s="4"/>
      <c r="L18153" s="4"/>
      <c r="M18153" s="4"/>
    </row>
    <row r="18154" spans="6:13" x14ac:dyDescent="0.2">
      <c r="F18154" s="4"/>
      <c r="G18154" s="4"/>
      <c r="H18154" s="4"/>
      <c r="I18154" s="4"/>
      <c r="J18154" s="4"/>
      <c r="K18154" s="4"/>
      <c r="L18154" s="4"/>
      <c r="M18154" s="4"/>
    </row>
    <row r="18155" spans="6:13" x14ac:dyDescent="0.2">
      <c r="F18155" s="4"/>
      <c r="G18155" s="4"/>
      <c r="H18155" s="4"/>
      <c r="I18155" s="4"/>
      <c r="J18155" s="4"/>
      <c r="K18155" s="4"/>
      <c r="L18155" s="4"/>
      <c r="M18155" s="4"/>
    </row>
    <row r="18156" spans="6:13" x14ac:dyDescent="0.2">
      <c r="F18156" s="4"/>
      <c r="G18156" s="4"/>
      <c r="H18156" s="4"/>
      <c r="I18156" s="4"/>
      <c r="J18156" s="4"/>
      <c r="K18156" s="4"/>
      <c r="L18156" s="4"/>
      <c r="M18156" s="4"/>
    </row>
    <row r="18157" spans="6:13" x14ac:dyDescent="0.2">
      <c r="F18157" s="4"/>
      <c r="G18157" s="4"/>
      <c r="H18157" s="4"/>
      <c r="I18157" s="4"/>
      <c r="J18157" s="4"/>
      <c r="K18157" s="4"/>
      <c r="L18157" s="4"/>
      <c r="M18157" s="4"/>
    </row>
    <row r="18158" spans="6:13" x14ac:dyDescent="0.2">
      <c r="F18158" s="4"/>
      <c r="G18158" s="4"/>
      <c r="H18158" s="4"/>
      <c r="I18158" s="4"/>
      <c r="J18158" s="4"/>
      <c r="K18158" s="4"/>
      <c r="L18158" s="4"/>
      <c r="M18158" s="4"/>
    </row>
    <row r="18159" spans="6:13" x14ac:dyDescent="0.2">
      <c r="F18159" s="4"/>
      <c r="G18159" s="4"/>
      <c r="H18159" s="4"/>
      <c r="I18159" s="4"/>
      <c r="J18159" s="4"/>
      <c r="K18159" s="4"/>
      <c r="L18159" s="4"/>
      <c r="M18159" s="4"/>
    </row>
    <row r="18160" spans="6:13" x14ac:dyDescent="0.2">
      <c r="F18160" s="4"/>
      <c r="G18160" s="4"/>
      <c r="H18160" s="4"/>
      <c r="I18160" s="4"/>
      <c r="J18160" s="4"/>
      <c r="K18160" s="4"/>
      <c r="L18160" s="4"/>
      <c r="M18160" s="4"/>
    </row>
    <row r="18161" spans="6:13" x14ac:dyDescent="0.2">
      <c r="F18161" s="4"/>
      <c r="G18161" s="4"/>
      <c r="H18161" s="4"/>
      <c r="I18161" s="4"/>
      <c r="J18161" s="4"/>
      <c r="K18161" s="4"/>
      <c r="L18161" s="4"/>
      <c r="M18161" s="4"/>
    </row>
    <row r="18162" spans="6:13" x14ac:dyDescent="0.2">
      <c r="F18162" s="4"/>
      <c r="G18162" s="4"/>
      <c r="H18162" s="4"/>
      <c r="I18162" s="4"/>
      <c r="J18162" s="4"/>
      <c r="K18162" s="4"/>
      <c r="L18162" s="4"/>
      <c r="M18162" s="4"/>
    </row>
    <row r="18163" spans="6:13" x14ac:dyDescent="0.2">
      <c r="F18163" s="4"/>
      <c r="G18163" s="4"/>
      <c r="H18163" s="4"/>
      <c r="I18163" s="4"/>
      <c r="J18163" s="4"/>
      <c r="K18163" s="4"/>
      <c r="L18163" s="4"/>
      <c r="M18163" s="4"/>
    </row>
    <row r="18164" spans="6:13" x14ac:dyDescent="0.2">
      <c r="F18164" s="4"/>
      <c r="G18164" s="4"/>
      <c r="H18164" s="4"/>
      <c r="I18164" s="4"/>
      <c r="J18164" s="4"/>
      <c r="K18164" s="4"/>
      <c r="L18164" s="4"/>
      <c r="M18164" s="4"/>
    </row>
    <row r="18165" spans="6:13" x14ac:dyDescent="0.2">
      <c r="F18165" s="4"/>
      <c r="G18165" s="4"/>
      <c r="H18165" s="4"/>
      <c r="I18165" s="4"/>
      <c r="J18165" s="4"/>
      <c r="K18165" s="4"/>
      <c r="L18165" s="4"/>
      <c r="M18165" s="4"/>
    </row>
    <row r="18166" spans="6:13" x14ac:dyDescent="0.2">
      <c r="F18166" s="4"/>
      <c r="G18166" s="4"/>
      <c r="H18166" s="4"/>
      <c r="I18166" s="4"/>
      <c r="J18166" s="4"/>
      <c r="K18166" s="4"/>
      <c r="L18166" s="4"/>
      <c r="M18166" s="4"/>
    </row>
    <row r="18167" spans="6:13" x14ac:dyDescent="0.2">
      <c r="F18167" s="4"/>
      <c r="G18167" s="4"/>
      <c r="H18167" s="4"/>
      <c r="I18167" s="4"/>
      <c r="J18167" s="4"/>
      <c r="K18167" s="4"/>
      <c r="L18167" s="4"/>
      <c r="M18167" s="4"/>
    </row>
    <row r="18168" spans="6:13" x14ac:dyDescent="0.2">
      <c r="F18168" s="4"/>
      <c r="G18168" s="4"/>
      <c r="H18168" s="4"/>
      <c r="I18168" s="4"/>
      <c r="J18168" s="4"/>
      <c r="K18168" s="4"/>
      <c r="L18168" s="4"/>
      <c r="M18168" s="4"/>
    </row>
    <row r="18169" spans="6:13" x14ac:dyDescent="0.2">
      <c r="F18169" s="4"/>
      <c r="G18169" s="4"/>
      <c r="H18169" s="4"/>
      <c r="I18169" s="4"/>
      <c r="J18169" s="4"/>
      <c r="K18169" s="4"/>
      <c r="L18169" s="4"/>
      <c r="M18169" s="4"/>
    </row>
    <row r="18170" spans="6:13" x14ac:dyDescent="0.2">
      <c r="F18170" s="4"/>
      <c r="G18170" s="4"/>
      <c r="H18170" s="4"/>
      <c r="I18170" s="4"/>
      <c r="J18170" s="4"/>
      <c r="K18170" s="4"/>
      <c r="L18170" s="4"/>
      <c r="M18170" s="4"/>
    </row>
    <row r="18171" spans="6:13" x14ac:dyDescent="0.2">
      <c r="F18171" s="4"/>
      <c r="G18171" s="4"/>
      <c r="H18171" s="4"/>
      <c r="I18171" s="4"/>
      <c r="J18171" s="4"/>
      <c r="K18171" s="4"/>
      <c r="L18171" s="4"/>
      <c r="M18171" s="4"/>
    </row>
    <row r="18172" spans="6:13" x14ac:dyDescent="0.2">
      <c r="F18172" s="4"/>
      <c r="G18172" s="4"/>
      <c r="H18172" s="4"/>
      <c r="I18172" s="4"/>
      <c r="J18172" s="4"/>
      <c r="K18172" s="4"/>
      <c r="L18172" s="4"/>
      <c r="M18172" s="4"/>
    </row>
    <row r="18173" spans="6:13" x14ac:dyDescent="0.2">
      <c r="F18173" s="4"/>
      <c r="G18173" s="4"/>
      <c r="H18173" s="4"/>
      <c r="I18173" s="4"/>
      <c r="J18173" s="4"/>
      <c r="K18173" s="4"/>
      <c r="L18173" s="4"/>
      <c r="M18173" s="4"/>
    </row>
    <row r="18174" spans="6:13" x14ac:dyDescent="0.2">
      <c r="F18174" s="4"/>
      <c r="G18174" s="4"/>
      <c r="H18174" s="4"/>
      <c r="I18174" s="4"/>
      <c r="J18174" s="4"/>
      <c r="K18174" s="4"/>
      <c r="L18174" s="4"/>
      <c r="M18174" s="4"/>
    </row>
    <row r="18175" spans="6:13" x14ac:dyDescent="0.2">
      <c r="F18175" s="4"/>
      <c r="G18175" s="4"/>
      <c r="H18175" s="4"/>
      <c r="I18175" s="4"/>
      <c r="J18175" s="4"/>
      <c r="K18175" s="4"/>
      <c r="L18175" s="4"/>
      <c r="M18175" s="4"/>
    </row>
    <row r="18176" spans="6:13" x14ac:dyDescent="0.2">
      <c r="F18176" s="4"/>
      <c r="G18176" s="4"/>
      <c r="H18176" s="4"/>
      <c r="I18176" s="4"/>
      <c r="J18176" s="4"/>
      <c r="K18176" s="4"/>
      <c r="L18176" s="4"/>
      <c r="M18176" s="4"/>
    </row>
    <row r="18177" spans="6:13" x14ac:dyDescent="0.2">
      <c r="F18177" s="4"/>
      <c r="G18177" s="4"/>
      <c r="H18177" s="4"/>
      <c r="I18177" s="4"/>
      <c r="J18177" s="4"/>
      <c r="K18177" s="4"/>
      <c r="L18177" s="4"/>
      <c r="M18177" s="4"/>
    </row>
    <row r="18178" spans="6:13" x14ac:dyDescent="0.2">
      <c r="F18178" s="4"/>
      <c r="G18178" s="4"/>
      <c r="H18178" s="4"/>
      <c r="I18178" s="4"/>
      <c r="J18178" s="4"/>
      <c r="K18178" s="4"/>
      <c r="L18178" s="4"/>
      <c r="M18178" s="4"/>
    </row>
    <row r="18179" spans="6:13" x14ac:dyDescent="0.2">
      <c r="F18179" s="4"/>
      <c r="G18179" s="4"/>
      <c r="H18179" s="4"/>
      <c r="I18179" s="4"/>
      <c r="J18179" s="4"/>
      <c r="K18179" s="4"/>
      <c r="L18179" s="4"/>
      <c r="M18179" s="4"/>
    </row>
    <row r="18180" spans="6:13" x14ac:dyDescent="0.2">
      <c r="F18180" s="4"/>
      <c r="G18180" s="4"/>
      <c r="H18180" s="4"/>
      <c r="I18180" s="4"/>
      <c r="J18180" s="4"/>
      <c r="K18180" s="4"/>
      <c r="L18180" s="4"/>
      <c r="M18180" s="4"/>
    </row>
    <row r="18181" spans="6:13" x14ac:dyDescent="0.2">
      <c r="F18181" s="4"/>
      <c r="G18181" s="4"/>
      <c r="H18181" s="4"/>
      <c r="I18181" s="4"/>
      <c r="J18181" s="4"/>
      <c r="K18181" s="4"/>
      <c r="L18181" s="4"/>
      <c r="M18181" s="4"/>
    </row>
    <row r="18182" spans="6:13" x14ac:dyDescent="0.2">
      <c r="F18182" s="4"/>
      <c r="G18182" s="4"/>
      <c r="H18182" s="4"/>
      <c r="I18182" s="4"/>
      <c r="J18182" s="4"/>
      <c r="K18182" s="4"/>
      <c r="L18182" s="4"/>
      <c r="M18182" s="4"/>
    </row>
    <row r="18183" spans="6:13" x14ac:dyDescent="0.2">
      <c r="F18183" s="4"/>
      <c r="G18183" s="4"/>
      <c r="H18183" s="4"/>
      <c r="I18183" s="4"/>
      <c r="J18183" s="4"/>
      <c r="K18183" s="4"/>
      <c r="L18183" s="4"/>
      <c r="M18183" s="4"/>
    </row>
    <row r="18184" spans="6:13" x14ac:dyDescent="0.2">
      <c r="F18184" s="4"/>
      <c r="G18184" s="4"/>
      <c r="H18184" s="4"/>
      <c r="I18184" s="4"/>
      <c r="J18184" s="4"/>
      <c r="K18184" s="4"/>
      <c r="L18184" s="4"/>
      <c r="M18184" s="4"/>
    </row>
    <row r="18185" spans="6:13" x14ac:dyDescent="0.2">
      <c r="F18185" s="4"/>
      <c r="G18185" s="4"/>
      <c r="H18185" s="4"/>
      <c r="I18185" s="4"/>
      <c r="J18185" s="4"/>
      <c r="K18185" s="4"/>
      <c r="L18185" s="4"/>
      <c r="M18185" s="4"/>
    </row>
    <row r="18186" spans="6:13" x14ac:dyDescent="0.2">
      <c r="F18186" s="4"/>
      <c r="G18186" s="4"/>
      <c r="H18186" s="4"/>
      <c r="I18186" s="4"/>
      <c r="J18186" s="4"/>
      <c r="K18186" s="4"/>
      <c r="L18186" s="4"/>
      <c r="M18186" s="4"/>
    </row>
    <row r="18187" spans="6:13" x14ac:dyDescent="0.2">
      <c r="F18187" s="4"/>
      <c r="G18187" s="4"/>
      <c r="H18187" s="4"/>
      <c r="I18187" s="4"/>
      <c r="J18187" s="4"/>
      <c r="K18187" s="4"/>
      <c r="L18187" s="4"/>
      <c r="M18187" s="4"/>
    </row>
    <row r="18188" spans="6:13" x14ac:dyDescent="0.2">
      <c r="F18188" s="4"/>
      <c r="G18188" s="4"/>
      <c r="H18188" s="4"/>
      <c r="I18188" s="4"/>
      <c r="J18188" s="4"/>
      <c r="K18188" s="4"/>
      <c r="L18188" s="4"/>
      <c r="M18188" s="4"/>
    </row>
    <row r="18189" spans="6:13" x14ac:dyDescent="0.2">
      <c r="F18189" s="4"/>
      <c r="G18189" s="4"/>
      <c r="H18189" s="4"/>
      <c r="I18189" s="4"/>
      <c r="J18189" s="4"/>
      <c r="K18189" s="4"/>
      <c r="L18189" s="4"/>
      <c r="M18189" s="4"/>
    </row>
    <row r="18190" spans="6:13" x14ac:dyDescent="0.2">
      <c r="F18190" s="4"/>
      <c r="G18190" s="4"/>
      <c r="H18190" s="4"/>
      <c r="I18190" s="4"/>
      <c r="J18190" s="4"/>
      <c r="K18190" s="4"/>
      <c r="L18190" s="4"/>
      <c r="M18190" s="4"/>
    </row>
    <row r="18191" spans="6:13" x14ac:dyDescent="0.2">
      <c r="F18191" s="4"/>
      <c r="G18191" s="4"/>
      <c r="H18191" s="4"/>
      <c r="I18191" s="4"/>
      <c r="J18191" s="4"/>
      <c r="K18191" s="4"/>
      <c r="L18191" s="4"/>
      <c r="M18191" s="4"/>
    </row>
    <row r="18192" spans="6:13" x14ac:dyDescent="0.2">
      <c r="F18192" s="4"/>
      <c r="G18192" s="4"/>
      <c r="H18192" s="4"/>
      <c r="I18192" s="4"/>
      <c r="J18192" s="4"/>
      <c r="K18192" s="4"/>
      <c r="L18192" s="4"/>
      <c r="M18192" s="4"/>
    </row>
    <row r="18193" spans="6:13" x14ac:dyDescent="0.2">
      <c r="F18193" s="4"/>
      <c r="G18193" s="4"/>
      <c r="H18193" s="4"/>
      <c r="I18193" s="4"/>
      <c r="J18193" s="4"/>
      <c r="K18193" s="4"/>
      <c r="L18193" s="4"/>
      <c r="M18193" s="4"/>
    </row>
    <row r="18194" spans="6:13" x14ac:dyDescent="0.2">
      <c r="F18194" s="4"/>
      <c r="G18194" s="4"/>
      <c r="H18194" s="4"/>
      <c r="I18194" s="4"/>
      <c r="J18194" s="4"/>
      <c r="K18194" s="4"/>
      <c r="L18194" s="4"/>
      <c r="M18194" s="4"/>
    </row>
    <row r="18195" spans="6:13" x14ac:dyDescent="0.2">
      <c r="F18195" s="4"/>
      <c r="G18195" s="4"/>
      <c r="H18195" s="4"/>
      <c r="I18195" s="4"/>
      <c r="J18195" s="4"/>
      <c r="K18195" s="4"/>
      <c r="L18195" s="4"/>
      <c r="M18195" s="4"/>
    </row>
    <row r="18196" spans="6:13" x14ac:dyDescent="0.2">
      <c r="F18196" s="4"/>
      <c r="G18196" s="4"/>
      <c r="H18196" s="4"/>
      <c r="I18196" s="4"/>
      <c r="J18196" s="4"/>
      <c r="K18196" s="4"/>
      <c r="L18196" s="4"/>
      <c r="M18196" s="4"/>
    </row>
    <row r="18197" spans="6:13" x14ac:dyDescent="0.2">
      <c r="F18197" s="4"/>
      <c r="G18197" s="4"/>
      <c r="H18197" s="4"/>
      <c r="I18197" s="4"/>
      <c r="J18197" s="4"/>
      <c r="K18197" s="4"/>
      <c r="L18197" s="4"/>
      <c r="M18197" s="4"/>
    </row>
    <row r="18198" spans="6:13" x14ac:dyDescent="0.2">
      <c r="F18198" s="4"/>
      <c r="G18198" s="4"/>
      <c r="H18198" s="4"/>
      <c r="I18198" s="4"/>
      <c r="J18198" s="4"/>
      <c r="K18198" s="4"/>
      <c r="L18198" s="4"/>
      <c r="M18198" s="4"/>
    </row>
    <row r="18199" spans="6:13" x14ac:dyDescent="0.2">
      <c r="F18199" s="4"/>
      <c r="G18199" s="4"/>
      <c r="H18199" s="4"/>
      <c r="I18199" s="4"/>
      <c r="J18199" s="4"/>
      <c r="K18199" s="4"/>
      <c r="L18199" s="4"/>
      <c r="M18199" s="4"/>
    </row>
    <row r="18200" spans="6:13" x14ac:dyDescent="0.2">
      <c r="F18200" s="4"/>
      <c r="G18200" s="4"/>
      <c r="H18200" s="4"/>
      <c r="I18200" s="4"/>
      <c r="J18200" s="4"/>
      <c r="K18200" s="4"/>
      <c r="L18200" s="4"/>
      <c r="M18200" s="4"/>
    </row>
    <row r="18201" spans="6:13" x14ac:dyDescent="0.2">
      <c r="F18201" s="4"/>
      <c r="G18201" s="4"/>
      <c r="H18201" s="4"/>
      <c r="I18201" s="4"/>
      <c r="J18201" s="4"/>
      <c r="K18201" s="4"/>
      <c r="L18201" s="4"/>
      <c r="M18201" s="4"/>
    </row>
    <row r="18202" spans="6:13" x14ac:dyDescent="0.2">
      <c r="F18202" s="4"/>
      <c r="G18202" s="4"/>
      <c r="H18202" s="4"/>
      <c r="I18202" s="4"/>
      <c r="J18202" s="4"/>
      <c r="K18202" s="4"/>
      <c r="L18202" s="4"/>
      <c r="M18202" s="4"/>
    </row>
    <row r="18203" spans="6:13" x14ac:dyDescent="0.2">
      <c r="F18203" s="4"/>
      <c r="G18203" s="4"/>
      <c r="H18203" s="4"/>
      <c r="I18203" s="4"/>
      <c r="J18203" s="4"/>
      <c r="K18203" s="4"/>
      <c r="L18203" s="4"/>
      <c r="M18203" s="4"/>
    </row>
    <row r="18204" spans="6:13" x14ac:dyDescent="0.2">
      <c r="F18204" s="4"/>
      <c r="G18204" s="4"/>
      <c r="H18204" s="4"/>
      <c r="I18204" s="4"/>
      <c r="J18204" s="4"/>
      <c r="K18204" s="4"/>
      <c r="L18204" s="4"/>
      <c r="M18204" s="4"/>
    </row>
    <row r="18205" spans="6:13" x14ac:dyDescent="0.2">
      <c r="F18205" s="4"/>
      <c r="G18205" s="4"/>
      <c r="H18205" s="4"/>
      <c r="I18205" s="4"/>
      <c r="J18205" s="4"/>
      <c r="K18205" s="4"/>
      <c r="L18205" s="4"/>
      <c r="M18205" s="4"/>
    </row>
    <row r="18206" spans="6:13" x14ac:dyDescent="0.2">
      <c r="F18206" s="4"/>
      <c r="G18206" s="4"/>
      <c r="H18206" s="4"/>
      <c r="I18206" s="4"/>
      <c r="J18206" s="4"/>
      <c r="K18206" s="4"/>
      <c r="L18206" s="4"/>
      <c r="M18206" s="4"/>
    </row>
    <row r="18207" spans="6:13" x14ac:dyDescent="0.2">
      <c r="F18207" s="4"/>
      <c r="G18207" s="4"/>
      <c r="H18207" s="4"/>
      <c r="I18207" s="4"/>
      <c r="J18207" s="4"/>
      <c r="K18207" s="4"/>
      <c r="L18207" s="4"/>
      <c r="M18207" s="4"/>
    </row>
    <row r="18208" spans="6:13" x14ac:dyDescent="0.2">
      <c r="F18208" s="4"/>
      <c r="G18208" s="4"/>
      <c r="H18208" s="4"/>
      <c r="I18208" s="4"/>
      <c r="J18208" s="4"/>
      <c r="K18208" s="4"/>
      <c r="L18208" s="4"/>
      <c r="M18208" s="4"/>
    </row>
    <row r="18209" spans="6:13" x14ac:dyDescent="0.2">
      <c r="F18209" s="4"/>
      <c r="G18209" s="4"/>
      <c r="H18209" s="4"/>
      <c r="I18209" s="4"/>
      <c r="J18209" s="4"/>
      <c r="K18209" s="4"/>
      <c r="L18209" s="4"/>
      <c r="M18209" s="4"/>
    </row>
    <row r="18210" spans="6:13" x14ac:dyDescent="0.2">
      <c r="F18210" s="4"/>
      <c r="G18210" s="4"/>
      <c r="H18210" s="4"/>
      <c r="I18210" s="4"/>
      <c r="J18210" s="4"/>
      <c r="K18210" s="4"/>
      <c r="L18210" s="4"/>
      <c r="M18210" s="4"/>
    </row>
    <row r="18211" spans="6:13" x14ac:dyDescent="0.2">
      <c r="F18211" s="4"/>
      <c r="G18211" s="4"/>
      <c r="H18211" s="4"/>
      <c r="I18211" s="4"/>
      <c r="J18211" s="4"/>
      <c r="K18211" s="4"/>
      <c r="L18211" s="4"/>
      <c r="M18211" s="4"/>
    </row>
    <row r="18212" spans="6:13" x14ac:dyDescent="0.2">
      <c r="F18212" s="4"/>
      <c r="G18212" s="4"/>
      <c r="H18212" s="4"/>
      <c r="I18212" s="4"/>
      <c r="J18212" s="4"/>
      <c r="K18212" s="4"/>
      <c r="L18212" s="4"/>
      <c r="M18212" s="4"/>
    </row>
    <row r="18213" spans="6:13" x14ac:dyDescent="0.2">
      <c r="F18213" s="4"/>
      <c r="G18213" s="4"/>
      <c r="H18213" s="4"/>
      <c r="I18213" s="4"/>
      <c r="J18213" s="4"/>
      <c r="K18213" s="4"/>
      <c r="L18213" s="4"/>
      <c r="M18213" s="4"/>
    </row>
    <row r="18214" spans="6:13" x14ac:dyDescent="0.2">
      <c r="F18214" s="4"/>
      <c r="G18214" s="4"/>
      <c r="H18214" s="4"/>
      <c r="I18214" s="4"/>
      <c r="J18214" s="4"/>
      <c r="K18214" s="4"/>
      <c r="L18214" s="4"/>
      <c r="M18214" s="4"/>
    </row>
    <row r="18215" spans="6:13" x14ac:dyDescent="0.2">
      <c r="F18215" s="4"/>
      <c r="G18215" s="4"/>
      <c r="H18215" s="4"/>
      <c r="I18215" s="4"/>
      <c r="J18215" s="4"/>
      <c r="K18215" s="4"/>
      <c r="L18215" s="4"/>
      <c r="M18215" s="4"/>
    </row>
    <row r="18216" spans="6:13" x14ac:dyDescent="0.2">
      <c r="F18216" s="4"/>
      <c r="G18216" s="4"/>
      <c r="H18216" s="4"/>
      <c r="I18216" s="4"/>
      <c r="J18216" s="4"/>
      <c r="K18216" s="4"/>
      <c r="L18216" s="4"/>
      <c r="M18216" s="4"/>
    </row>
    <row r="18217" spans="6:13" x14ac:dyDescent="0.2">
      <c r="F18217" s="4"/>
      <c r="G18217" s="4"/>
      <c r="H18217" s="4"/>
      <c r="I18217" s="4"/>
      <c r="J18217" s="4"/>
      <c r="K18217" s="4"/>
      <c r="L18217" s="4"/>
      <c r="M18217" s="4"/>
    </row>
    <row r="18218" spans="6:13" x14ac:dyDescent="0.2">
      <c r="F18218" s="4"/>
      <c r="G18218" s="4"/>
      <c r="H18218" s="4"/>
      <c r="I18218" s="4"/>
      <c r="J18218" s="4"/>
      <c r="K18218" s="4"/>
      <c r="L18218" s="4"/>
      <c r="M18218" s="4"/>
    </row>
    <row r="18219" spans="6:13" x14ac:dyDescent="0.2">
      <c r="F18219" s="4"/>
      <c r="G18219" s="4"/>
      <c r="H18219" s="4"/>
      <c r="I18219" s="4"/>
      <c r="J18219" s="4"/>
      <c r="K18219" s="4"/>
      <c r="L18219" s="4"/>
      <c r="M18219" s="4"/>
    </row>
    <row r="18220" spans="6:13" x14ac:dyDescent="0.2">
      <c r="F18220" s="4"/>
      <c r="G18220" s="4"/>
      <c r="H18220" s="4"/>
      <c r="I18220" s="4"/>
      <c r="J18220" s="4"/>
      <c r="K18220" s="4"/>
      <c r="L18220" s="4"/>
      <c r="M18220" s="4"/>
    </row>
    <row r="18221" spans="6:13" x14ac:dyDescent="0.2">
      <c r="F18221" s="4"/>
      <c r="G18221" s="4"/>
      <c r="H18221" s="4"/>
      <c r="I18221" s="4"/>
      <c r="J18221" s="4"/>
      <c r="K18221" s="4"/>
      <c r="L18221" s="4"/>
      <c r="M18221" s="4"/>
    </row>
    <row r="18222" spans="6:13" x14ac:dyDescent="0.2">
      <c r="F18222" s="4"/>
      <c r="G18222" s="4"/>
      <c r="H18222" s="4"/>
      <c r="I18222" s="4"/>
      <c r="J18222" s="4"/>
      <c r="K18222" s="4"/>
      <c r="L18222" s="4"/>
      <c r="M18222" s="4"/>
    </row>
    <row r="18223" spans="6:13" x14ac:dyDescent="0.2">
      <c r="F18223" s="4"/>
      <c r="G18223" s="4"/>
      <c r="H18223" s="4"/>
      <c r="I18223" s="4"/>
      <c r="J18223" s="4"/>
      <c r="K18223" s="4"/>
      <c r="L18223" s="4"/>
      <c r="M18223" s="4"/>
    </row>
    <row r="18224" spans="6:13" x14ac:dyDescent="0.2">
      <c r="F18224" s="4"/>
      <c r="G18224" s="4"/>
      <c r="H18224" s="4"/>
      <c r="I18224" s="4"/>
      <c r="J18224" s="4"/>
      <c r="K18224" s="4"/>
      <c r="L18224" s="4"/>
      <c r="M18224" s="4"/>
    </row>
    <row r="18225" spans="6:13" x14ac:dyDescent="0.2">
      <c r="F18225" s="4"/>
      <c r="G18225" s="4"/>
      <c r="H18225" s="4"/>
      <c r="I18225" s="4"/>
      <c r="J18225" s="4"/>
      <c r="K18225" s="4"/>
      <c r="L18225" s="4"/>
      <c r="M18225" s="4"/>
    </row>
    <row r="18226" spans="6:13" x14ac:dyDescent="0.2">
      <c r="F18226" s="4"/>
      <c r="G18226" s="4"/>
      <c r="H18226" s="4"/>
      <c r="I18226" s="4"/>
      <c r="J18226" s="4"/>
      <c r="K18226" s="4"/>
      <c r="L18226" s="4"/>
      <c r="M18226" s="4"/>
    </row>
    <row r="18227" spans="6:13" x14ac:dyDescent="0.2">
      <c r="F18227" s="4"/>
      <c r="G18227" s="4"/>
      <c r="H18227" s="4"/>
      <c r="I18227" s="4"/>
      <c r="J18227" s="4"/>
      <c r="K18227" s="4"/>
      <c r="L18227" s="4"/>
      <c r="M18227" s="4"/>
    </row>
    <row r="18228" spans="6:13" x14ac:dyDescent="0.2">
      <c r="F18228" s="4"/>
      <c r="G18228" s="4"/>
      <c r="H18228" s="4"/>
      <c r="I18228" s="4"/>
      <c r="J18228" s="4"/>
      <c r="K18228" s="4"/>
      <c r="L18228" s="4"/>
      <c r="M18228" s="4"/>
    </row>
    <row r="18229" spans="6:13" x14ac:dyDescent="0.2">
      <c r="F18229" s="4"/>
      <c r="G18229" s="4"/>
      <c r="H18229" s="4"/>
      <c r="I18229" s="4"/>
      <c r="J18229" s="4"/>
      <c r="K18229" s="4"/>
      <c r="L18229" s="4"/>
      <c r="M18229" s="4"/>
    </row>
    <row r="18230" spans="6:13" x14ac:dyDescent="0.2">
      <c r="F18230" s="4"/>
      <c r="G18230" s="4"/>
      <c r="H18230" s="4"/>
      <c r="I18230" s="4"/>
      <c r="J18230" s="4"/>
      <c r="K18230" s="4"/>
      <c r="L18230" s="4"/>
      <c r="M18230" s="4"/>
    </row>
    <row r="18231" spans="6:13" x14ac:dyDescent="0.2">
      <c r="F18231" s="4"/>
      <c r="G18231" s="4"/>
      <c r="H18231" s="4"/>
      <c r="I18231" s="4"/>
      <c r="J18231" s="4"/>
      <c r="K18231" s="4"/>
      <c r="L18231" s="4"/>
      <c r="M18231" s="4"/>
    </row>
    <row r="18232" spans="6:13" x14ac:dyDescent="0.2">
      <c r="F18232" s="4"/>
      <c r="G18232" s="4"/>
      <c r="H18232" s="4"/>
      <c r="I18232" s="4"/>
      <c r="J18232" s="4"/>
      <c r="K18232" s="4"/>
      <c r="L18232" s="4"/>
      <c r="M18232" s="4"/>
    </row>
    <row r="18233" spans="6:13" x14ac:dyDescent="0.2">
      <c r="F18233" s="4"/>
      <c r="G18233" s="4"/>
      <c r="H18233" s="4"/>
      <c r="I18233" s="4"/>
      <c r="J18233" s="4"/>
      <c r="K18233" s="4"/>
      <c r="L18233" s="4"/>
      <c r="M18233" s="4"/>
    </row>
    <row r="18234" spans="6:13" x14ac:dyDescent="0.2">
      <c r="F18234" s="4"/>
      <c r="G18234" s="4"/>
      <c r="H18234" s="4"/>
      <c r="I18234" s="4"/>
      <c r="J18234" s="4"/>
      <c r="K18234" s="4"/>
      <c r="L18234" s="4"/>
      <c r="M18234" s="4"/>
    </row>
    <row r="18235" spans="6:13" x14ac:dyDescent="0.2">
      <c r="F18235" s="4"/>
      <c r="G18235" s="4"/>
      <c r="H18235" s="4"/>
      <c r="I18235" s="4"/>
      <c r="J18235" s="4"/>
      <c r="K18235" s="4"/>
      <c r="L18235" s="4"/>
      <c r="M18235" s="4"/>
    </row>
    <row r="18236" spans="6:13" x14ac:dyDescent="0.2">
      <c r="F18236" s="4"/>
      <c r="G18236" s="4"/>
      <c r="H18236" s="4"/>
      <c r="I18236" s="4"/>
      <c r="J18236" s="4"/>
      <c r="K18236" s="4"/>
      <c r="L18236" s="4"/>
      <c r="M18236" s="4"/>
    </row>
    <row r="18237" spans="6:13" x14ac:dyDescent="0.2">
      <c r="F18237" s="4"/>
      <c r="G18237" s="4"/>
      <c r="H18237" s="4"/>
      <c r="I18237" s="4"/>
      <c r="J18237" s="4"/>
      <c r="K18237" s="4"/>
      <c r="L18237" s="4"/>
      <c r="M18237" s="4"/>
    </row>
    <row r="18238" spans="6:13" x14ac:dyDescent="0.2">
      <c r="F18238" s="4"/>
      <c r="G18238" s="4"/>
      <c r="H18238" s="4"/>
      <c r="I18238" s="4"/>
      <c r="J18238" s="4"/>
      <c r="K18238" s="4"/>
      <c r="L18238" s="4"/>
      <c r="M18238" s="4"/>
    </row>
    <row r="18239" spans="6:13" x14ac:dyDescent="0.2">
      <c r="F18239" s="4"/>
      <c r="G18239" s="4"/>
      <c r="H18239" s="4"/>
      <c r="I18239" s="4"/>
      <c r="J18239" s="4"/>
      <c r="K18239" s="4"/>
      <c r="L18239" s="4"/>
      <c r="M18239" s="4"/>
    </row>
    <row r="18240" spans="6:13" x14ac:dyDescent="0.2">
      <c r="F18240" s="4"/>
      <c r="G18240" s="4"/>
      <c r="H18240" s="4"/>
      <c r="I18240" s="4"/>
      <c r="J18240" s="4"/>
      <c r="K18240" s="4"/>
      <c r="L18240" s="4"/>
      <c r="M18240" s="4"/>
    </row>
    <row r="18241" spans="6:13" x14ac:dyDescent="0.2">
      <c r="F18241" s="4"/>
      <c r="G18241" s="4"/>
      <c r="H18241" s="4"/>
      <c r="I18241" s="4"/>
      <c r="J18241" s="4"/>
      <c r="K18241" s="4"/>
      <c r="L18241" s="4"/>
      <c r="M18241" s="4"/>
    </row>
    <row r="18242" spans="6:13" x14ac:dyDescent="0.2">
      <c r="F18242" s="4"/>
      <c r="G18242" s="4"/>
      <c r="H18242" s="4"/>
      <c r="I18242" s="4"/>
      <c r="J18242" s="4"/>
      <c r="K18242" s="4"/>
      <c r="L18242" s="4"/>
      <c r="M18242" s="4"/>
    </row>
    <row r="18243" spans="6:13" x14ac:dyDescent="0.2">
      <c r="F18243" s="4"/>
      <c r="G18243" s="4"/>
      <c r="H18243" s="4"/>
      <c r="I18243" s="4"/>
      <c r="J18243" s="4"/>
      <c r="K18243" s="4"/>
      <c r="L18243" s="4"/>
      <c r="M18243" s="4"/>
    </row>
    <row r="18244" spans="6:13" x14ac:dyDescent="0.2">
      <c r="F18244" s="4"/>
      <c r="G18244" s="4"/>
      <c r="H18244" s="4"/>
      <c r="I18244" s="4"/>
      <c r="J18244" s="4"/>
      <c r="K18244" s="4"/>
      <c r="L18244" s="4"/>
      <c r="M18244" s="4"/>
    </row>
    <row r="18245" spans="6:13" x14ac:dyDescent="0.2">
      <c r="F18245" s="4"/>
      <c r="G18245" s="4"/>
      <c r="H18245" s="4"/>
      <c r="I18245" s="4"/>
      <c r="J18245" s="4"/>
      <c r="K18245" s="4"/>
      <c r="L18245" s="4"/>
      <c r="M18245" s="4"/>
    </row>
    <row r="18246" spans="6:13" x14ac:dyDescent="0.2">
      <c r="F18246" s="4"/>
      <c r="G18246" s="4"/>
      <c r="H18246" s="4"/>
      <c r="I18246" s="4"/>
      <c r="J18246" s="4"/>
      <c r="K18246" s="4"/>
      <c r="L18246" s="4"/>
      <c r="M18246" s="4"/>
    </row>
    <row r="18247" spans="6:13" x14ac:dyDescent="0.2">
      <c r="F18247" s="4"/>
      <c r="G18247" s="4"/>
      <c r="H18247" s="4"/>
      <c r="I18247" s="4"/>
      <c r="J18247" s="4"/>
      <c r="K18247" s="4"/>
      <c r="L18247" s="4"/>
      <c r="M18247" s="4"/>
    </row>
    <row r="18248" spans="6:13" x14ac:dyDescent="0.2">
      <c r="F18248" s="4"/>
      <c r="G18248" s="4"/>
      <c r="H18248" s="4"/>
      <c r="I18248" s="4"/>
      <c r="J18248" s="4"/>
      <c r="K18248" s="4"/>
      <c r="L18248" s="4"/>
      <c r="M18248" s="4"/>
    </row>
    <row r="18249" spans="6:13" x14ac:dyDescent="0.2">
      <c r="F18249" s="4"/>
      <c r="G18249" s="4"/>
      <c r="H18249" s="4"/>
      <c r="I18249" s="4"/>
      <c r="J18249" s="4"/>
      <c r="K18249" s="4"/>
      <c r="L18249" s="4"/>
      <c r="M18249" s="4"/>
    </row>
    <row r="18250" spans="6:13" x14ac:dyDescent="0.2">
      <c r="F18250" s="4"/>
      <c r="G18250" s="4"/>
      <c r="H18250" s="4"/>
      <c r="I18250" s="4"/>
      <c r="J18250" s="4"/>
      <c r="K18250" s="4"/>
      <c r="L18250" s="4"/>
      <c r="M18250" s="4"/>
    </row>
    <row r="18251" spans="6:13" x14ac:dyDescent="0.2">
      <c r="F18251" s="4"/>
      <c r="G18251" s="4"/>
      <c r="H18251" s="4"/>
      <c r="I18251" s="4"/>
      <c r="J18251" s="4"/>
      <c r="K18251" s="4"/>
      <c r="L18251" s="4"/>
      <c r="M18251" s="4"/>
    </row>
    <row r="18252" spans="6:13" x14ac:dyDescent="0.2">
      <c r="F18252" s="4"/>
      <c r="G18252" s="4"/>
      <c r="H18252" s="4"/>
      <c r="I18252" s="4"/>
      <c r="J18252" s="4"/>
      <c r="K18252" s="4"/>
      <c r="L18252" s="4"/>
      <c r="M18252" s="4"/>
    </row>
    <row r="18253" spans="6:13" x14ac:dyDescent="0.2">
      <c r="F18253" s="4"/>
      <c r="G18253" s="4"/>
      <c r="H18253" s="4"/>
      <c r="I18253" s="4"/>
      <c r="J18253" s="4"/>
      <c r="K18253" s="4"/>
      <c r="L18253" s="4"/>
      <c r="M18253" s="4"/>
    </row>
    <row r="18254" spans="6:13" x14ac:dyDescent="0.2">
      <c r="F18254" s="4"/>
      <c r="G18254" s="4"/>
      <c r="H18254" s="4"/>
      <c r="I18254" s="4"/>
      <c r="J18254" s="4"/>
      <c r="K18254" s="4"/>
      <c r="L18254" s="4"/>
      <c r="M18254" s="4"/>
    </row>
    <row r="18255" spans="6:13" x14ac:dyDescent="0.2">
      <c r="F18255" s="4"/>
      <c r="G18255" s="4"/>
      <c r="H18255" s="4"/>
      <c r="I18255" s="4"/>
      <c r="J18255" s="4"/>
      <c r="K18255" s="4"/>
      <c r="L18255" s="4"/>
      <c r="M18255" s="4"/>
    </row>
    <row r="18256" spans="6:13" x14ac:dyDescent="0.2">
      <c r="F18256" s="4"/>
      <c r="G18256" s="4"/>
      <c r="H18256" s="4"/>
      <c r="I18256" s="4"/>
      <c r="J18256" s="4"/>
      <c r="K18256" s="4"/>
      <c r="L18256" s="4"/>
      <c r="M18256" s="4"/>
    </row>
    <row r="18257" spans="6:13" x14ac:dyDescent="0.2">
      <c r="F18257" s="4"/>
      <c r="G18257" s="4"/>
      <c r="H18257" s="4"/>
      <c r="I18257" s="4"/>
      <c r="J18257" s="4"/>
      <c r="K18257" s="4"/>
      <c r="L18257" s="4"/>
      <c r="M18257" s="4"/>
    </row>
    <row r="18258" spans="6:13" x14ac:dyDescent="0.2">
      <c r="F18258" s="4"/>
      <c r="G18258" s="4"/>
      <c r="H18258" s="4"/>
      <c r="I18258" s="4"/>
      <c r="J18258" s="4"/>
      <c r="K18258" s="4"/>
      <c r="L18258" s="4"/>
      <c r="M18258" s="4"/>
    </row>
    <row r="18259" spans="6:13" x14ac:dyDescent="0.2">
      <c r="F18259" s="4"/>
      <c r="G18259" s="4"/>
      <c r="H18259" s="4"/>
      <c r="I18259" s="4"/>
      <c r="J18259" s="4"/>
      <c r="K18259" s="4"/>
      <c r="L18259" s="4"/>
      <c r="M18259" s="4"/>
    </row>
    <row r="18260" spans="6:13" x14ac:dyDescent="0.2">
      <c r="F18260" s="4"/>
      <c r="G18260" s="4"/>
      <c r="H18260" s="4"/>
      <c r="I18260" s="4"/>
      <c r="J18260" s="4"/>
      <c r="K18260" s="4"/>
      <c r="L18260" s="4"/>
      <c r="M18260" s="4"/>
    </row>
    <row r="18261" spans="6:13" x14ac:dyDescent="0.2">
      <c r="F18261" s="4"/>
      <c r="G18261" s="4"/>
      <c r="H18261" s="4"/>
      <c r="I18261" s="4"/>
      <c r="J18261" s="4"/>
      <c r="K18261" s="4"/>
      <c r="L18261" s="4"/>
      <c r="M18261" s="4"/>
    </row>
    <row r="18262" spans="6:13" x14ac:dyDescent="0.2">
      <c r="F18262" s="4"/>
      <c r="G18262" s="4"/>
      <c r="H18262" s="4"/>
      <c r="I18262" s="4"/>
      <c r="J18262" s="4"/>
      <c r="K18262" s="4"/>
      <c r="L18262" s="4"/>
      <c r="M18262" s="4"/>
    </row>
    <row r="18263" spans="6:13" x14ac:dyDescent="0.2">
      <c r="F18263" s="4"/>
      <c r="G18263" s="4"/>
      <c r="H18263" s="4"/>
      <c r="I18263" s="4"/>
      <c r="J18263" s="4"/>
      <c r="K18263" s="4"/>
      <c r="L18263" s="4"/>
      <c r="M18263" s="4"/>
    </row>
    <row r="18264" spans="6:13" x14ac:dyDescent="0.2">
      <c r="F18264" s="4"/>
      <c r="G18264" s="4"/>
      <c r="H18264" s="4"/>
      <c r="I18264" s="4"/>
      <c r="J18264" s="4"/>
      <c r="K18264" s="4"/>
      <c r="L18264" s="4"/>
      <c r="M18264" s="4"/>
    </row>
    <row r="18265" spans="6:13" x14ac:dyDescent="0.2">
      <c r="F18265" s="4"/>
      <c r="G18265" s="4"/>
      <c r="H18265" s="4"/>
      <c r="I18265" s="4"/>
      <c r="J18265" s="4"/>
      <c r="K18265" s="4"/>
      <c r="L18265" s="4"/>
      <c r="M18265" s="4"/>
    </row>
    <row r="18266" spans="6:13" x14ac:dyDescent="0.2">
      <c r="F18266" s="4"/>
      <c r="G18266" s="4"/>
      <c r="H18266" s="4"/>
      <c r="I18266" s="4"/>
      <c r="J18266" s="4"/>
      <c r="K18266" s="4"/>
      <c r="L18266" s="4"/>
      <c r="M18266" s="4"/>
    </row>
    <row r="18267" spans="6:13" x14ac:dyDescent="0.2">
      <c r="F18267" s="4"/>
      <c r="G18267" s="4"/>
      <c r="H18267" s="4"/>
      <c r="I18267" s="4"/>
      <c r="J18267" s="4"/>
      <c r="K18267" s="4"/>
      <c r="L18267" s="4"/>
      <c r="M18267" s="4"/>
    </row>
    <row r="18268" spans="6:13" x14ac:dyDescent="0.2">
      <c r="F18268" s="4"/>
      <c r="G18268" s="4"/>
      <c r="H18268" s="4"/>
      <c r="I18268" s="4"/>
      <c r="J18268" s="4"/>
      <c r="K18268" s="4"/>
      <c r="L18268" s="4"/>
      <c r="M18268" s="4"/>
    </row>
    <row r="18269" spans="6:13" x14ac:dyDescent="0.2">
      <c r="F18269" s="4"/>
      <c r="G18269" s="4"/>
      <c r="H18269" s="4"/>
      <c r="I18269" s="4"/>
      <c r="J18269" s="4"/>
      <c r="K18269" s="4"/>
      <c r="L18269" s="4"/>
      <c r="M18269" s="4"/>
    </row>
    <row r="18270" spans="6:13" x14ac:dyDescent="0.2">
      <c r="F18270" s="4"/>
      <c r="G18270" s="4"/>
      <c r="H18270" s="4"/>
      <c r="I18270" s="4"/>
      <c r="J18270" s="4"/>
      <c r="K18270" s="4"/>
      <c r="L18270" s="4"/>
      <c r="M18270" s="4"/>
    </row>
    <row r="18271" spans="6:13" x14ac:dyDescent="0.2">
      <c r="F18271" s="4"/>
      <c r="G18271" s="4"/>
      <c r="H18271" s="4"/>
      <c r="I18271" s="4"/>
      <c r="J18271" s="4"/>
      <c r="K18271" s="4"/>
      <c r="L18271" s="4"/>
      <c r="M18271" s="4"/>
    </row>
    <row r="18272" spans="6:13" x14ac:dyDescent="0.2">
      <c r="F18272" s="4"/>
      <c r="G18272" s="4"/>
      <c r="H18272" s="4"/>
      <c r="I18272" s="4"/>
      <c r="J18272" s="4"/>
      <c r="K18272" s="4"/>
      <c r="L18272" s="4"/>
      <c r="M18272" s="4"/>
    </row>
    <row r="18273" spans="6:13" x14ac:dyDescent="0.2">
      <c r="F18273" s="4"/>
      <c r="G18273" s="4"/>
      <c r="H18273" s="4"/>
      <c r="I18273" s="4"/>
      <c r="J18273" s="4"/>
      <c r="K18273" s="4"/>
      <c r="L18273" s="4"/>
      <c r="M18273" s="4"/>
    </row>
    <row r="18274" spans="6:13" x14ac:dyDescent="0.2">
      <c r="F18274" s="4"/>
      <c r="G18274" s="4"/>
      <c r="H18274" s="4"/>
      <c r="I18274" s="4"/>
      <c r="J18274" s="4"/>
      <c r="K18274" s="4"/>
      <c r="L18274" s="4"/>
      <c r="M18274" s="4"/>
    </row>
    <row r="18275" spans="6:13" x14ac:dyDescent="0.2">
      <c r="F18275" s="4"/>
      <c r="G18275" s="4"/>
      <c r="H18275" s="4"/>
      <c r="I18275" s="4"/>
      <c r="J18275" s="4"/>
      <c r="K18275" s="4"/>
      <c r="L18275" s="4"/>
      <c r="M18275" s="4"/>
    </row>
    <row r="18276" spans="6:13" x14ac:dyDescent="0.2">
      <c r="F18276" s="4"/>
      <c r="G18276" s="4"/>
      <c r="H18276" s="4"/>
      <c r="I18276" s="4"/>
      <c r="J18276" s="4"/>
      <c r="K18276" s="4"/>
      <c r="L18276" s="4"/>
      <c r="M18276" s="4"/>
    </row>
    <row r="18277" spans="6:13" x14ac:dyDescent="0.2">
      <c r="F18277" s="4"/>
      <c r="G18277" s="4"/>
      <c r="H18277" s="4"/>
      <c r="I18277" s="4"/>
      <c r="J18277" s="4"/>
      <c r="K18277" s="4"/>
      <c r="L18277" s="4"/>
      <c r="M18277" s="4"/>
    </row>
    <row r="18278" spans="6:13" x14ac:dyDescent="0.2">
      <c r="F18278" s="4"/>
      <c r="G18278" s="4"/>
      <c r="H18278" s="4"/>
      <c r="I18278" s="4"/>
      <c r="J18278" s="4"/>
      <c r="K18278" s="4"/>
      <c r="L18278" s="4"/>
      <c r="M18278" s="4"/>
    </row>
    <row r="18279" spans="6:13" x14ac:dyDescent="0.2">
      <c r="F18279" s="4"/>
      <c r="G18279" s="4"/>
      <c r="H18279" s="4"/>
      <c r="I18279" s="4"/>
      <c r="J18279" s="4"/>
      <c r="K18279" s="4"/>
      <c r="L18279" s="4"/>
      <c r="M18279" s="4"/>
    </row>
    <row r="18280" spans="6:13" x14ac:dyDescent="0.2">
      <c r="F18280" s="4"/>
      <c r="G18280" s="4"/>
      <c r="H18280" s="4"/>
      <c r="I18280" s="4"/>
      <c r="J18280" s="4"/>
      <c r="K18280" s="4"/>
      <c r="L18280" s="4"/>
      <c r="M18280" s="4"/>
    </row>
    <row r="18281" spans="6:13" x14ac:dyDescent="0.2">
      <c r="F18281" s="4"/>
      <c r="G18281" s="4"/>
      <c r="H18281" s="4"/>
      <c r="I18281" s="4"/>
      <c r="J18281" s="4"/>
      <c r="K18281" s="4"/>
      <c r="L18281" s="4"/>
      <c r="M18281" s="4"/>
    </row>
    <row r="18282" spans="6:13" x14ac:dyDescent="0.2">
      <c r="F18282" s="4"/>
      <c r="G18282" s="4"/>
      <c r="H18282" s="4"/>
      <c r="I18282" s="4"/>
      <c r="J18282" s="4"/>
      <c r="K18282" s="4"/>
      <c r="L18282" s="4"/>
      <c r="M18282" s="4"/>
    </row>
    <row r="18283" spans="6:13" x14ac:dyDescent="0.2">
      <c r="F18283" s="4"/>
      <c r="G18283" s="4"/>
      <c r="H18283" s="4"/>
      <c r="I18283" s="4"/>
      <c r="J18283" s="4"/>
      <c r="K18283" s="4"/>
      <c r="L18283" s="4"/>
      <c r="M18283" s="4"/>
    </row>
    <row r="18284" spans="6:13" x14ac:dyDescent="0.2">
      <c r="F18284" s="4"/>
      <c r="G18284" s="4"/>
      <c r="H18284" s="4"/>
      <c r="I18284" s="4"/>
      <c r="J18284" s="4"/>
      <c r="K18284" s="4"/>
      <c r="L18284" s="4"/>
      <c r="M18284" s="4"/>
    </row>
    <row r="18285" spans="6:13" x14ac:dyDescent="0.2">
      <c r="F18285" s="4"/>
      <c r="G18285" s="4"/>
      <c r="H18285" s="4"/>
      <c r="I18285" s="4"/>
      <c r="J18285" s="4"/>
      <c r="K18285" s="4"/>
      <c r="L18285" s="4"/>
      <c r="M18285" s="4"/>
    </row>
    <row r="18286" spans="6:13" x14ac:dyDescent="0.2">
      <c r="F18286" s="4"/>
      <c r="G18286" s="4"/>
      <c r="H18286" s="4"/>
      <c r="I18286" s="4"/>
      <c r="J18286" s="4"/>
      <c r="K18286" s="4"/>
      <c r="L18286" s="4"/>
      <c r="M18286" s="4"/>
    </row>
    <row r="18287" spans="6:13" x14ac:dyDescent="0.2">
      <c r="F18287" s="4"/>
      <c r="G18287" s="4"/>
      <c r="H18287" s="4"/>
      <c r="I18287" s="4"/>
      <c r="J18287" s="4"/>
      <c r="K18287" s="4"/>
      <c r="L18287" s="4"/>
      <c r="M18287" s="4"/>
    </row>
    <row r="18288" spans="6:13" x14ac:dyDescent="0.2">
      <c r="F18288" s="4"/>
      <c r="G18288" s="4"/>
      <c r="H18288" s="4"/>
      <c r="I18288" s="4"/>
      <c r="J18288" s="4"/>
      <c r="K18288" s="4"/>
      <c r="L18288" s="4"/>
      <c r="M18288" s="4"/>
    </row>
    <row r="18289" spans="6:13" x14ac:dyDescent="0.2">
      <c r="F18289" s="4"/>
      <c r="G18289" s="4"/>
      <c r="H18289" s="4"/>
      <c r="I18289" s="4"/>
      <c r="J18289" s="4"/>
      <c r="K18289" s="4"/>
      <c r="L18289" s="4"/>
      <c r="M18289" s="4"/>
    </row>
    <row r="18290" spans="6:13" x14ac:dyDescent="0.2">
      <c r="F18290" s="4"/>
      <c r="G18290" s="4"/>
      <c r="H18290" s="4"/>
      <c r="I18290" s="4"/>
      <c r="J18290" s="4"/>
      <c r="K18290" s="4"/>
      <c r="L18290" s="4"/>
      <c r="M18290" s="4"/>
    </row>
    <row r="18291" spans="6:13" x14ac:dyDescent="0.2">
      <c r="F18291" s="4"/>
      <c r="G18291" s="4"/>
      <c r="H18291" s="4"/>
      <c r="I18291" s="4"/>
      <c r="J18291" s="4"/>
      <c r="K18291" s="4"/>
      <c r="L18291" s="4"/>
      <c r="M18291" s="4"/>
    </row>
    <row r="18292" spans="6:13" x14ac:dyDescent="0.2">
      <c r="F18292" s="4"/>
      <c r="G18292" s="4"/>
      <c r="H18292" s="4"/>
      <c r="I18292" s="4"/>
      <c r="J18292" s="4"/>
      <c r="K18292" s="4"/>
      <c r="L18292" s="4"/>
      <c r="M18292" s="4"/>
    </row>
    <row r="18293" spans="6:13" x14ac:dyDescent="0.2">
      <c r="F18293" s="4"/>
      <c r="G18293" s="4"/>
      <c r="H18293" s="4"/>
      <c r="I18293" s="4"/>
      <c r="J18293" s="4"/>
      <c r="K18293" s="4"/>
      <c r="L18293" s="4"/>
      <c r="M18293" s="4"/>
    </row>
    <row r="18294" spans="6:13" x14ac:dyDescent="0.2">
      <c r="F18294" s="4"/>
      <c r="G18294" s="4"/>
      <c r="H18294" s="4"/>
      <c r="I18294" s="4"/>
      <c r="J18294" s="4"/>
      <c r="K18294" s="4"/>
      <c r="L18294" s="4"/>
      <c r="M18294" s="4"/>
    </row>
    <row r="18295" spans="6:13" x14ac:dyDescent="0.2">
      <c r="F18295" s="4"/>
      <c r="G18295" s="4"/>
      <c r="H18295" s="4"/>
      <c r="I18295" s="4"/>
      <c r="J18295" s="4"/>
      <c r="K18295" s="4"/>
      <c r="L18295" s="4"/>
      <c r="M18295" s="4"/>
    </row>
    <row r="18296" spans="6:13" x14ac:dyDescent="0.2">
      <c r="F18296" s="4"/>
      <c r="G18296" s="4"/>
      <c r="H18296" s="4"/>
      <c r="I18296" s="4"/>
      <c r="J18296" s="4"/>
      <c r="K18296" s="4"/>
      <c r="L18296" s="4"/>
      <c r="M18296" s="4"/>
    </row>
    <row r="18297" spans="6:13" x14ac:dyDescent="0.2">
      <c r="F18297" s="4"/>
      <c r="G18297" s="4"/>
      <c r="H18297" s="4"/>
      <c r="I18297" s="4"/>
      <c r="J18297" s="4"/>
      <c r="K18297" s="4"/>
      <c r="L18297" s="4"/>
      <c r="M18297" s="4"/>
    </row>
    <row r="18298" spans="6:13" x14ac:dyDescent="0.2">
      <c r="F18298" s="4"/>
      <c r="G18298" s="4"/>
      <c r="H18298" s="4"/>
      <c r="I18298" s="4"/>
      <c r="J18298" s="4"/>
      <c r="K18298" s="4"/>
      <c r="L18298" s="4"/>
      <c r="M18298" s="4"/>
    </row>
    <row r="18299" spans="6:13" x14ac:dyDescent="0.2">
      <c r="F18299" s="4"/>
      <c r="G18299" s="4"/>
      <c r="H18299" s="4"/>
      <c r="I18299" s="4"/>
      <c r="J18299" s="4"/>
      <c r="K18299" s="4"/>
      <c r="L18299" s="4"/>
      <c r="M18299" s="4"/>
    </row>
    <row r="18300" spans="6:13" x14ac:dyDescent="0.2">
      <c r="F18300" s="4"/>
      <c r="G18300" s="4"/>
      <c r="H18300" s="4"/>
      <c r="I18300" s="4"/>
      <c r="J18300" s="4"/>
      <c r="K18300" s="4"/>
      <c r="L18300" s="4"/>
      <c r="M18300" s="4"/>
    </row>
    <row r="18301" spans="6:13" x14ac:dyDescent="0.2">
      <c r="F18301" s="4"/>
      <c r="G18301" s="4"/>
      <c r="H18301" s="4"/>
      <c r="I18301" s="4"/>
      <c r="J18301" s="4"/>
      <c r="K18301" s="4"/>
      <c r="L18301" s="4"/>
      <c r="M18301" s="4"/>
    </row>
    <row r="18302" spans="6:13" x14ac:dyDescent="0.2">
      <c r="F18302" s="4"/>
      <c r="G18302" s="4"/>
      <c r="H18302" s="4"/>
      <c r="I18302" s="4"/>
      <c r="J18302" s="4"/>
      <c r="K18302" s="4"/>
      <c r="L18302" s="4"/>
      <c r="M18302" s="4"/>
    </row>
    <row r="18303" spans="6:13" x14ac:dyDescent="0.2">
      <c r="F18303" s="4"/>
      <c r="G18303" s="4"/>
      <c r="H18303" s="4"/>
      <c r="I18303" s="4"/>
      <c r="J18303" s="4"/>
      <c r="K18303" s="4"/>
      <c r="L18303" s="4"/>
      <c r="M18303" s="4"/>
    </row>
    <row r="18304" spans="6:13" x14ac:dyDescent="0.2">
      <c r="F18304" s="4"/>
      <c r="G18304" s="4"/>
      <c r="H18304" s="4"/>
      <c r="I18304" s="4"/>
      <c r="J18304" s="4"/>
      <c r="K18304" s="4"/>
      <c r="L18304" s="4"/>
      <c r="M18304" s="4"/>
    </row>
    <row r="18305" spans="6:13" x14ac:dyDescent="0.2">
      <c r="F18305" s="4"/>
      <c r="G18305" s="4"/>
      <c r="H18305" s="4"/>
      <c r="I18305" s="4"/>
      <c r="J18305" s="4"/>
      <c r="K18305" s="4"/>
      <c r="L18305" s="4"/>
      <c r="M18305" s="4"/>
    </row>
    <row r="18306" spans="6:13" x14ac:dyDescent="0.2">
      <c r="F18306" s="4"/>
      <c r="G18306" s="4"/>
      <c r="H18306" s="4"/>
      <c r="I18306" s="4"/>
      <c r="J18306" s="4"/>
      <c r="K18306" s="4"/>
      <c r="L18306" s="4"/>
      <c r="M18306" s="4"/>
    </row>
    <row r="18307" spans="6:13" x14ac:dyDescent="0.2">
      <c r="F18307" s="4"/>
      <c r="G18307" s="4"/>
      <c r="H18307" s="4"/>
      <c r="I18307" s="4"/>
      <c r="J18307" s="4"/>
      <c r="K18307" s="4"/>
      <c r="L18307" s="4"/>
      <c r="M18307" s="4"/>
    </row>
    <row r="18308" spans="6:13" x14ac:dyDescent="0.2">
      <c r="F18308" s="4"/>
      <c r="G18308" s="4"/>
      <c r="H18308" s="4"/>
      <c r="I18308" s="4"/>
      <c r="J18308" s="4"/>
      <c r="K18308" s="4"/>
      <c r="L18308" s="4"/>
      <c r="M18308" s="4"/>
    </row>
    <row r="18309" spans="6:13" x14ac:dyDescent="0.2">
      <c r="F18309" s="4"/>
      <c r="G18309" s="4"/>
      <c r="H18309" s="4"/>
      <c r="I18309" s="4"/>
      <c r="J18309" s="4"/>
      <c r="K18309" s="4"/>
      <c r="L18309" s="4"/>
      <c r="M18309" s="4"/>
    </row>
    <row r="18310" spans="6:13" x14ac:dyDescent="0.2">
      <c r="F18310" s="4"/>
      <c r="G18310" s="4"/>
      <c r="H18310" s="4"/>
      <c r="I18310" s="4"/>
      <c r="J18310" s="4"/>
      <c r="K18310" s="4"/>
      <c r="L18310" s="4"/>
      <c r="M18310" s="4"/>
    </row>
    <row r="18311" spans="6:13" x14ac:dyDescent="0.2">
      <c r="F18311" s="4"/>
      <c r="G18311" s="4"/>
      <c r="H18311" s="4"/>
      <c r="I18311" s="4"/>
      <c r="J18311" s="4"/>
      <c r="K18311" s="4"/>
      <c r="L18311" s="4"/>
      <c r="M18311" s="4"/>
    </row>
    <row r="18312" spans="6:13" x14ac:dyDescent="0.2">
      <c r="F18312" s="4"/>
      <c r="G18312" s="4"/>
      <c r="H18312" s="4"/>
      <c r="I18312" s="4"/>
      <c r="J18312" s="4"/>
      <c r="K18312" s="4"/>
      <c r="L18312" s="4"/>
      <c r="M18312" s="4"/>
    </row>
    <row r="18313" spans="6:13" x14ac:dyDescent="0.2">
      <c r="F18313" s="4"/>
      <c r="G18313" s="4"/>
      <c r="H18313" s="4"/>
      <c r="I18313" s="4"/>
      <c r="J18313" s="4"/>
      <c r="K18313" s="4"/>
      <c r="L18313" s="4"/>
      <c r="M18313" s="4"/>
    </row>
    <row r="18314" spans="6:13" x14ac:dyDescent="0.2">
      <c r="F18314" s="4"/>
      <c r="G18314" s="4"/>
      <c r="H18314" s="4"/>
      <c r="I18314" s="4"/>
      <c r="J18314" s="4"/>
      <c r="K18314" s="4"/>
      <c r="L18314" s="4"/>
      <c r="M18314" s="4"/>
    </row>
    <row r="18315" spans="6:13" x14ac:dyDescent="0.2">
      <c r="F18315" s="4"/>
      <c r="G18315" s="4"/>
      <c r="H18315" s="4"/>
      <c r="I18315" s="4"/>
      <c r="J18315" s="4"/>
      <c r="K18315" s="4"/>
      <c r="L18315" s="4"/>
      <c r="M18315" s="4"/>
    </row>
    <row r="18316" spans="6:13" x14ac:dyDescent="0.2">
      <c r="F18316" s="4"/>
      <c r="G18316" s="4"/>
      <c r="H18316" s="4"/>
      <c r="I18316" s="4"/>
      <c r="J18316" s="4"/>
      <c r="K18316" s="4"/>
      <c r="L18316" s="4"/>
      <c r="M18316" s="4"/>
    </row>
    <row r="18317" spans="6:13" x14ac:dyDescent="0.2">
      <c r="F18317" s="4"/>
      <c r="G18317" s="4"/>
      <c r="H18317" s="4"/>
      <c r="I18317" s="4"/>
      <c r="J18317" s="4"/>
      <c r="K18317" s="4"/>
      <c r="L18317" s="4"/>
      <c r="M18317" s="4"/>
    </row>
    <row r="18318" spans="6:13" x14ac:dyDescent="0.2">
      <c r="F18318" s="4"/>
      <c r="G18318" s="4"/>
      <c r="H18318" s="4"/>
      <c r="I18318" s="4"/>
      <c r="J18318" s="4"/>
      <c r="K18318" s="4"/>
      <c r="L18318" s="4"/>
      <c r="M18318" s="4"/>
    </row>
    <row r="18319" spans="6:13" x14ac:dyDescent="0.2">
      <c r="F18319" s="4"/>
      <c r="G18319" s="4"/>
      <c r="H18319" s="4"/>
      <c r="I18319" s="4"/>
      <c r="J18319" s="4"/>
      <c r="K18319" s="4"/>
      <c r="L18319" s="4"/>
      <c r="M18319" s="4"/>
    </row>
    <row r="18320" spans="6:13" x14ac:dyDescent="0.2">
      <c r="F18320" s="4"/>
      <c r="G18320" s="4"/>
      <c r="H18320" s="4"/>
      <c r="I18320" s="4"/>
      <c r="J18320" s="4"/>
      <c r="K18320" s="4"/>
      <c r="L18320" s="4"/>
      <c r="M18320" s="4"/>
    </row>
    <row r="18321" spans="6:13" x14ac:dyDescent="0.2">
      <c r="F18321" s="4"/>
      <c r="G18321" s="4"/>
      <c r="H18321" s="4"/>
      <c r="I18321" s="4"/>
      <c r="J18321" s="4"/>
      <c r="K18321" s="4"/>
      <c r="L18321" s="4"/>
      <c r="M18321" s="4"/>
    </row>
    <row r="18322" spans="6:13" x14ac:dyDescent="0.2">
      <c r="F18322" s="4"/>
      <c r="G18322" s="4"/>
      <c r="H18322" s="4"/>
      <c r="I18322" s="4"/>
      <c r="J18322" s="4"/>
      <c r="K18322" s="4"/>
      <c r="L18322" s="4"/>
      <c r="M18322" s="4"/>
    </row>
    <row r="18323" spans="6:13" x14ac:dyDescent="0.2">
      <c r="F18323" s="4"/>
      <c r="G18323" s="4"/>
      <c r="H18323" s="4"/>
      <c r="I18323" s="4"/>
      <c r="J18323" s="4"/>
      <c r="K18323" s="4"/>
      <c r="L18323" s="4"/>
      <c r="M18323" s="4"/>
    </row>
    <row r="18324" spans="6:13" x14ac:dyDescent="0.2">
      <c r="F18324" s="4"/>
      <c r="G18324" s="4"/>
      <c r="H18324" s="4"/>
      <c r="I18324" s="4"/>
      <c r="J18324" s="4"/>
      <c r="K18324" s="4"/>
      <c r="L18324" s="4"/>
      <c r="M18324" s="4"/>
    </row>
    <row r="18325" spans="6:13" x14ac:dyDescent="0.2">
      <c r="F18325" s="4"/>
      <c r="G18325" s="4"/>
      <c r="H18325" s="4"/>
      <c r="I18325" s="4"/>
      <c r="J18325" s="4"/>
      <c r="K18325" s="4"/>
      <c r="L18325" s="4"/>
      <c r="M18325" s="4"/>
    </row>
    <row r="18326" spans="6:13" x14ac:dyDescent="0.2">
      <c r="F18326" s="4"/>
      <c r="G18326" s="4"/>
      <c r="H18326" s="4"/>
      <c r="I18326" s="4"/>
      <c r="J18326" s="4"/>
      <c r="K18326" s="4"/>
      <c r="L18326" s="4"/>
      <c r="M18326" s="4"/>
    </row>
    <row r="18327" spans="6:13" x14ac:dyDescent="0.2">
      <c r="F18327" s="4"/>
      <c r="G18327" s="4"/>
      <c r="H18327" s="4"/>
      <c r="I18327" s="4"/>
      <c r="J18327" s="4"/>
      <c r="K18327" s="4"/>
      <c r="L18327" s="4"/>
      <c r="M18327" s="4"/>
    </row>
    <row r="18328" spans="6:13" x14ac:dyDescent="0.2">
      <c r="F18328" s="4"/>
      <c r="G18328" s="4"/>
      <c r="H18328" s="4"/>
      <c r="I18328" s="4"/>
      <c r="J18328" s="4"/>
      <c r="K18328" s="4"/>
      <c r="L18328" s="4"/>
      <c r="M18328" s="4"/>
    </row>
    <row r="18329" spans="6:13" x14ac:dyDescent="0.2">
      <c r="F18329" s="4"/>
      <c r="G18329" s="4"/>
      <c r="H18329" s="4"/>
      <c r="I18329" s="4"/>
      <c r="J18329" s="4"/>
      <c r="K18329" s="4"/>
      <c r="L18329" s="4"/>
      <c r="M18329" s="4"/>
    </row>
    <row r="18330" spans="6:13" x14ac:dyDescent="0.2">
      <c r="F18330" s="4"/>
      <c r="G18330" s="4"/>
      <c r="H18330" s="4"/>
      <c r="I18330" s="4"/>
      <c r="J18330" s="4"/>
      <c r="K18330" s="4"/>
      <c r="L18330" s="4"/>
      <c r="M18330" s="4"/>
    </row>
    <row r="18331" spans="6:13" x14ac:dyDescent="0.2">
      <c r="F18331" s="4"/>
      <c r="G18331" s="4"/>
      <c r="H18331" s="4"/>
      <c r="I18331" s="4"/>
      <c r="J18331" s="4"/>
      <c r="K18331" s="4"/>
      <c r="L18331" s="4"/>
      <c r="M18331" s="4"/>
    </row>
    <row r="18332" spans="6:13" x14ac:dyDescent="0.2">
      <c r="F18332" s="4"/>
      <c r="G18332" s="4"/>
      <c r="H18332" s="4"/>
      <c r="I18332" s="4"/>
      <c r="J18332" s="4"/>
      <c r="K18332" s="4"/>
      <c r="L18332" s="4"/>
      <c r="M18332" s="4"/>
    </row>
    <row r="18333" spans="6:13" x14ac:dyDescent="0.2">
      <c r="F18333" s="4"/>
      <c r="G18333" s="4"/>
      <c r="H18333" s="4"/>
      <c r="I18333" s="4"/>
      <c r="J18333" s="4"/>
      <c r="K18333" s="4"/>
      <c r="L18333" s="4"/>
      <c r="M18333" s="4"/>
    </row>
    <row r="18334" spans="6:13" x14ac:dyDescent="0.2">
      <c r="F18334" s="4"/>
      <c r="G18334" s="4"/>
      <c r="H18334" s="4"/>
      <c r="I18334" s="4"/>
      <c r="J18334" s="4"/>
      <c r="K18334" s="4"/>
      <c r="L18334" s="4"/>
      <c r="M18334" s="4"/>
    </row>
    <row r="18335" spans="6:13" x14ac:dyDescent="0.2">
      <c r="F18335" s="4"/>
      <c r="G18335" s="4"/>
      <c r="H18335" s="4"/>
      <c r="I18335" s="4"/>
      <c r="J18335" s="4"/>
      <c r="K18335" s="4"/>
      <c r="L18335" s="4"/>
      <c r="M18335" s="4"/>
    </row>
    <row r="18336" spans="6:13" x14ac:dyDescent="0.2">
      <c r="F18336" s="4"/>
      <c r="G18336" s="4"/>
      <c r="H18336" s="4"/>
      <c r="I18336" s="4"/>
      <c r="J18336" s="4"/>
      <c r="K18336" s="4"/>
      <c r="L18336" s="4"/>
      <c r="M18336" s="4"/>
    </row>
    <row r="18337" spans="6:13" x14ac:dyDescent="0.2">
      <c r="F18337" s="4"/>
      <c r="G18337" s="4"/>
      <c r="H18337" s="4"/>
      <c r="I18337" s="4"/>
      <c r="J18337" s="4"/>
      <c r="K18337" s="4"/>
      <c r="L18337" s="4"/>
      <c r="M18337" s="4"/>
    </row>
    <row r="18338" spans="6:13" x14ac:dyDescent="0.2">
      <c r="F18338" s="4"/>
      <c r="G18338" s="4"/>
      <c r="H18338" s="4"/>
      <c r="I18338" s="4"/>
      <c r="J18338" s="4"/>
      <c r="K18338" s="4"/>
      <c r="L18338" s="4"/>
      <c r="M18338" s="4"/>
    </row>
    <row r="18339" spans="6:13" x14ac:dyDescent="0.2">
      <c r="F18339" s="4"/>
      <c r="G18339" s="4"/>
      <c r="H18339" s="4"/>
      <c r="I18339" s="4"/>
      <c r="J18339" s="4"/>
      <c r="K18339" s="4"/>
      <c r="L18339" s="4"/>
      <c r="M18339" s="4"/>
    </row>
    <row r="18340" spans="6:13" x14ac:dyDescent="0.2">
      <c r="F18340" s="4"/>
      <c r="G18340" s="4"/>
      <c r="H18340" s="4"/>
      <c r="I18340" s="4"/>
      <c r="J18340" s="4"/>
      <c r="K18340" s="4"/>
      <c r="L18340" s="4"/>
      <c r="M18340" s="4"/>
    </row>
    <row r="18341" spans="6:13" x14ac:dyDescent="0.2">
      <c r="F18341" s="4"/>
      <c r="G18341" s="4"/>
      <c r="H18341" s="4"/>
      <c r="I18341" s="4"/>
      <c r="J18341" s="4"/>
      <c r="K18341" s="4"/>
      <c r="L18341" s="4"/>
      <c r="M18341" s="4"/>
    </row>
    <row r="18342" spans="6:13" x14ac:dyDescent="0.2">
      <c r="F18342" s="4"/>
      <c r="G18342" s="4"/>
      <c r="H18342" s="4"/>
      <c r="I18342" s="4"/>
      <c r="J18342" s="4"/>
      <c r="K18342" s="4"/>
      <c r="L18342" s="4"/>
      <c r="M18342" s="4"/>
    </row>
    <row r="18343" spans="6:13" x14ac:dyDescent="0.2">
      <c r="F18343" s="4"/>
      <c r="G18343" s="4"/>
      <c r="H18343" s="4"/>
      <c r="I18343" s="4"/>
      <c r="J18343" s="4"/>
      <c r="K18343" s="4"/>
      <c r="L18343" s="4"/>
      <c r="M18343" s="4"/>
    </row>
    <row r="18344" spans="6:13" x14ac:dyDescent="0.2">
      <c r="F18344" s="4"/>
      <c r="G18344" s="4"/>
      <c r="H18344" s="4"/>
      <c r="I18344" s="4"/>
      <c r="J18344" s="4"/>
      <c r="K18344" s="4"/>
      <c r="L18344" s="4"/>
      <c r="M18344" s="4"/>
    </row>
    <row r="18345" spans="6:13" x14ac:dyDescent="0.2">
      <c r="F18345" s="4"/>
      <c r="G18345" s="4"/>
      <c r="H18345" s="4"/>
      <c r="I18345" s="4"/>
      <c r="J18345" s="4"/>
      <c r="K18345" s="4"/>
      <c r="L18345" s="4"/>
      <c r="M18345" s="4"/>
    </row>
    <row r="18346" spans="6:13" x14ac:dyDescent="0.2">
      <c r="F18346" s="4"/>
      <c r="G18346" s="4"/>
      <c r="H18346" s="4"/>
      <c r="I18346" s="4"/>
      <c r="J18346" s="4"/>
      <c r="K18346" s="4"/>
      <c r="L18346" s="4"/>
      <c r="M18346" s="4"/>
    </row>
    <row r="18347" spans="6:13" x14ac:dyDescent="0.2">
      <c r="F18347" s="4"/>
      <c r="G18347" s="4"/>
      <c r="H18347" s="4"/>
      <c r="I18347" s="4"/>
      <c r="J18347" s="4"/>
      <c r="K18347" s="4"/>
      <c r="L18347" s="4"/>
      <c r="M18347" s="4"/>
    </row>
    <row r="18348" spans="6:13" x14ac:dyDescent="0.2">
      <c r="F18348" s="4"/>
      <c r="G18348" s="4"/>
      <c r="H18348" s="4"/>
      <c r="I18348" s="4"/>
      <c r="J18348" s="4"/>
      <c r="K18348" s="4"/>
      <c r="L18348" s="4"/>
      <c r="M18348" s="4"/>
    </row>
    <row r="18349" spans="6:13" x14ac:dyDescent="0.2">
      <c r="F18349" s="4"/>
      <c r="G18349" s="4"/>
      <c r="H18349" s="4"/>
      <c r="I18349" s="4"/>
      <c r="J18349" s="4"/>
      <c r="K18349" s="4"/>
      <c r="L18349" s="4"/>
      <c r="M18349" s="4"/>
    </row>
    <row r="18350" spans="6:13" x14ac:dyDescent="0.2">
      <c r="F18350" s="4"/>
      <c r="G18350" s="4"/>
      <c r="H18350" s="4"/>
      <c r="I18350" s="4"/>
      <c r="J18350" s="4"/>
      <c r="K18350" s="4"/>
      <c r="L18350" s="4"/>
      <c r="M18350" s="4"/>
    </row>
    <row r="18351" spans="6:13" x14ac:dyDescent="0.2">
      <c r="F18351" s="4"/>
      <c r="G18351" s="4"/>
      <c r="H18351" s="4"/>
      <c r="I18351" s="4"/>
      <c r="J18351" s="4"/>
      <c r="K18351" s="4"/>
      <c r="L18351" s="4"/>
      <c r="M18351" s="4"/>
    </row>
    <row r="18352" spans="6:13" x14ac:dyDescent="0.2">
      <c r="F18352" s="4"/>
      <c r="G18352" s="4"/>
      <c r="H18352" s="4"/>
      <c r="I18352" s="4"/>
      <c r="J18352" s="4"/>
      <c r="K18352" s="4"/>
      <c r="L18352" s="4"/>
      <c r="M18352" s="4"/>
    </row>
    <row r="18353" spans="6:13" x14ac:dyDescent="0.2">
      <c r="F18353" s="4"/>
      <c r="G18353" s="4"/>
      <c r="H18353" s="4"/>
      <c r="I18353" s="4"/>
      <c r="J18353" s="4"/>
      <c r="K18353" s="4"/>
      <c r="L18353" s="4"/>
      <c r="M18353" s="4"/>
    </row>
    <row r="18354" spans="6:13" x14ac:dyDescent="0.2">
      <c r="F18354" s="4"/>
      <c r="G18354" s="4"/>
      <c r="H18354" s="4"/>
      <c r="I18354" s="4"/>
      <c r="J18354" s="4"/>
      <c r="K18354" s="4"/>
      <c r="L18354" s="4"/>
      <c r="M18354" s="4"/>
    </row>
    <row r="18355" spans="6:13" x14ac:dyDescent="0.2">
      <c r="F18355" s="4"/>
      <c r="G18355" s="4"/>
      <c r="H18355" s="4"/>
      <c r="I18355" s="4"/>
      <c r="J18355" s="4"/>
      <c r="K18355" s="4"/>
      <c r="L18355" s="4"/>
      <c r="M18355" s="4"/>
    </row>
    <row r="18356" spans="6:13" x14ac:dyDescent="0.2">
      <c r="F18356" s="4"/>
      <c r="G18356" s="4"/>
      <c r="H18356" s="4"/>
      <c r="I18356" s="4"/>
      <c r="J18356" s="4"/>
      <c r="K18356" s="4"/>
      <c r="L18356" s="4"/>
      <c r="M18356" s="4"/>
    </row>
    <row r="18357" spans="6:13" x14ac:dyDescent="0.2">
      <c r="F18357" s="4"/>
      <c r="G18357" s="4"/>
      <c r="H18357" s="4"/>
      <c r="I18357" s="4"/>
      <c r="J18357" s="4"/>
      <c r="K18357" s="4"/>
      <c r="L18357" s="4"/>
      <c r="M18357" s="4"/>
    </row>
    <row r="18358" spans="6:13" x14ac:dyDescent="0.2">
      <c r="F18358" s="4"/>
      <c r="G18358" s="4"/>
      <c r="H18358" s="4"/>
      <c r="I18358" s="4"/>
      <c r="J18358" s="4"/>
      <c r="K18358" s="4"/>
      <c r="L18358" s="4"/>
      <c r="M18358" s="4"/>
    </row>
    <row r="18359" spans="6:13" x14ac:dyDescent="0.2">
      <c r="F18359" s="4"/>
      <c r="G18359" s="4"/>
      <c r="H18359" s="4"/>
      <c r="I18359" s="4"/>
      <c r="J18359" s="4"/>
      <c r="K18359" s="4"/>
      <c r="L18359" s="4"/>
      <c r="M18359" s="4"/>
    </row>
    <row r="18360" spans="6:13" x14ac:dyDescent="0.2">
      <c r="F18360" s="4"/>
      <c r="G18360" s="4"/>
      <c r="H18360" s="4"/>
      <c r="I18360" s="4"/>
      <c r="J18360" s="4"/>
      <c r="K18360" s="4"/>
      <c r="L18360" s="4"/>
      <c r="M18360" s="4"/>
    </row>
    <row r="18361" spans="6:13" x14ac:dyDescent="0.2">
      <c r="F18361" s="4"/>
      <c r="G18361" s="4"/>
      <c r="H18361" s="4"/>
      <c r="I18361" s="4"/>
      <c r="J18361" s="4"/>
      <c r="K18361" s="4"/>
      <c r="L18361" s="4"/>
      <c r="M18361" s="4"/>
    </row>
    <row r="18362" spans="6:13" x14ac:dyDescent="0.2">
      <c r="F18362" s="4"/>
      <c r="G18362" s="4"/>
      <c r="H18362" s="4"/>
      <c r="I18362" s="4"/>
      <c r="J18362" s="4"/>
      <c r="K18362" s="4"/>
      <c r="L18362" s="4"/>
      <c r="M18362" s="4"/>
    </row>
    <row r="18363" spans="6:13" x14ac:dyDescent="0.2">
      <c r="F18363" s="4"/>
      <c r="G18363" s="4"/>
      <c r="H18363" s="4"/>
      <c r="I18363" s="4"/>
      <c r="J18363" s="4"/>
      <c r="K18363" s="4"/>
      <c r="L18363" s="4"/>
      <c r="M18363" s="4"/>
    </row>
    <row r="18364" spans="6:13" x14ac:dyDescent="0.2">
      <c r="F18364" s="4"/>
      <c r="G18364" s="4"/>
      <c r="H18364" s="4"/>
      <c r="I18364" s="4"/>
      <c r="J18364" s="4"/>
      <c r="K18364" s="4"/>
      <c r="L18364" s="4"/>
      <c r="M18364" s="4"/>
    </row>
    <row r="18365" spans="6:13" x14ac:dyDescent="0.2">
      <c r="F18365" s="4"/>
      <c r="G18365" s="4"/>
      <c r="H18365" s="4"/>
      <c r="I18365" s="4"/>
      <c r="J18365" s="4"/>
      <c r="K18365" s="4"/>
      <c r="L18365" s="4"/>
      <c r="M18365" s="4"/>
    </row>
    <row r="18366" spans="6:13" x14ac:dyDescent="0.2">
      <c r="F18366" s="4"/>
      <c r="G18366" s="4"/>
      <c r="H18366" s="4"/>
      <c r="I18366" s="4"/>
      <c r="J18366" s="4"/>
      <c r="K18366" s="4"/>
      <c r="L18366" s="4"/>
      <c r="M18366" s="4"/>
    </row>
    <row r="18367" spans="6:13" x14ac:dyDescent="0.2">
      <c r="F18367" s="4"/>
      <c r="G18367" s="4"/>
      <c r="H18367" s="4"/>
      <c r="I18367" s="4"/>
      <c r="J18367" s="4"/>
      <c r="K18367" s="4"/>
      <c r="L18367" s="4"/>
      <c r="M18367" s="4"/>
    </row>
    <row r="18368" spans="6:13" x14ac:dyDescent="0.2">
      <c r="F18368" s="4"/>
      <c r="G18368" s="4"/>
      <c r="H18368" s="4"/>
      <c r="I18368" s="4"/>
      <c r="J18368" s="4"/>
      <c r="K18368" s="4"/>
      <c r="L18368" s="4"/>
      <c r="M18368" s="4"/>
    </row>
    <row r="18369" spans="6:13" x14ac:dyDescent="0.2">
      <c r="F18369" s="4"/>
      <c r="G18369" s="4"/>
      <c r="H18369" s="4"/>
      <c r="I18369" s="4"/>
      <c r="J18369" s="4"/>
      <c r="K18369" s="4"/>
      <c r="L18369" s="4"/>
      <c r="M18369" s="4"/>
    </row>
    <row r="18370" spans="6:13" x14ac:dyDescent="0.2">
      <c r="F18370" s="4"/>
      <c r="G18370" s="4"/>
      <c r="H18370" s="4"/>
      <c r="I18370" s="4"/>
      <c r="J18370" s="4"/>
      <c r="K18370" s="4"/>
      <c r="L18370" s="4"/>
      <c r="M18370" s="4"/>
    </row>
    <row r="18371" spans="6:13" x14ac:dyDescent="0.2">
      <c r="F18371" s="4"/>
      <c r="G18371" s="4"/>
      <c r="H18371" s="4"/>
      <c r="I18371" s="4"/>
      <c r="J18371" s="4"/>
      <c r="K18371" s="4"/>
      <c r="L18371" s="4"/>
      <c r="M18371" s="4"/>
    </row>
    <row r="18372" spans="6:13" x14ac:dyDescent="0.2">
      <c r="F18372" s="4"/>
      <c r="G18372" s="4"/>
      <c r="H18372" s="4"/>
      <c r="I18372" s="4"/>
      <c r="J18372" s="4"/>
      <c r="K18372" s="4"/>
      <c r="L18372" s="4"/>
      <c r="M18372" s="4"/>
    </row>
    <row r="18373" spans="6:13" x14ac:dyDescent="0.2">
      <c r="F18373" s="4"/>
      <c r="G18373" s="4"/>
      <c r="H18373" s="4"/>
      <c r="I18373" s="4"/>
      <c r="J18373" s="4"/>
      <c r="K18373" s="4"/>
      <c r="L18373" s="4"/>
      <c r="M18373" s="4"/>
    </row>
    <row r="18374" spans="6:13" x14ac:dyDescent="0.2">
      <c r="F18374" s="4"/>
      <c r="G18374" s="4"/>
      <c r="H18374" s="4"/>
      <c r="I18374" s="4"/>
      <c r="J18374" s="4"/>
      <c r="K18374" s="4"/>
      <c r="L18374" s="4"/>
      <c r="M18374" s="4"/>
    </row>
    <row r="18375" spans="6:13" x14ac:dyDescent="0.2">
      <c r="F18375" s="4"/>
      <c r="G18375" s="4"/>
      <c r="H18375" s="4"/>
      <c r="I18375" s="4"/>
      <c r="J18375" s="4"/>
      <c r="K18375" s="4"/>
      <c r="L18375" s="4"/>
      <c r="M18375" s="4"/>
    </row>
    <row r="18376" spans="6:13" x14ac:dyDescent="0.2">
      <c r="F18376" s="4"/>
      <c r="G18376" s="4"/>
      <c r="H18376" s="4"/>
      <c r="I18376" s="4"/>
      <c r="J18376" s="4"/>
      <c r="K18376" s="4"/>
      <c r="L18376" s="4"/>
      <c r="M18376" s="4"/>
    </row>
    <row r="18377" spans="6:13" x14ac:dyDescent="0.2">
      <c r="F18377" s="4"/>
      <c r="G18377" s="4"/>
      <c r="H18377" s="4"/>
      <c r="I18377" s="4"/>
      <c r="J18377" s="4"/>
      <c r="K18377" s="4"/>
      <c r="L18377" s="4"/>
      <c r="M18377" s="4"/>
    </row>
    <row r="18378" spans="6:13" x14ac:dyDescent="0.2">
      <c r="F18378" s="4"/>
      <c r="G18378" s="4"/>
      <c r="H18378" s="4"/>
      <c r="I18378" s="4"/>
      <c r="J18378" s="4"/>
      <c r="K18378" s="4"/>
      <c r="L18378" s="4"/>
      <c r="M18378" s="4"/>
    </row>
    <row r="18379" spans="6:13" x14ac:dyDescent="0.2">
      <c r="F18379" s="4"/>
      <c r="G18379" s="4"/>
      <c r="H18379" s="4"/>
      <c r="I18379" s="4"/>
      <c r="J18379" s="4"/>
      <c r="K18379" s="4"/>
      <c r="L18379" s="4"/>
      <c r="M18379" s="4"/>
    </row>
    <row r="18380" spans="6:13" x14ac:dyDescent="0.2">
      <c r="F18380" s="4"/>
      <c r="G18380" s="4"/>
      <c r="H18380" s="4"/>
      <c r="I18380" s="4"/>
      <c r="J18380" s="4"/>
      <c r="K18380" s="4"/>
      <c r="L18380" s="4"/>
      <c r="M18380" s="4"/>
    </row>
    <row r="18381" spans="6:13" x14ac:dyDescent="0.2">
      <c r="F18381" s="4"/>
      <c r="G18381" s="4"/>
      <c r="H18381" s="4"/>
      <c r="I18381" s="4"/>
      <c r="J18381" s="4"/>
      <c r="K18381" s="4"/>
      <c r="L18381" s="4"/>
      <c r="M18381" s="4"/>
    </row>
    <row r="18382" spans="6:13" x14ac:dyDescent="0.2">
      <c r="F18382" s="4"/>
      <c r="G18382" s="4"/>
      <c r="H18382" s="4"/>
      <c r="I18382" s="4"/>
      <c r="J18382" s="4"/>
      <c r="K18382" s="4"/>
      <c r="L18382" s="4"/>
      <c r="M18382" s="4"/>
    </row>
    <row r="18383" spans="6:13" x14ac:dyDescent="0.2">
      <c r="F18383" s="4"/>
      <c r="G18383" s="4"/>
      <c r="H18383" s="4"/>
      <c r="I18383" s="4"/>
      <c r="J18383" s="4"/>
      <c r="K18383" s="4"/>
      <c r="L18383" s="4"/>
      <c r="M18383" s="4"/>
    </row>
    <row r="18384" spans="6:13" x14ac:dyDescent="0.2">
      <c r="F18384" s="4"/>
      <c r="G18384" s="4"/>
      <c r="H18384" s="4"/>
      <c r="I18384" s="4"/>
      <c r="J18384" s="4"/>
      <c r="K18384" s="4"/>
      <c r="L18384" s="4"/>
      <c r="M18384" s="4"/>
    </row>
    <row r="18385" spans="6:13" x14ac:dyDescent="0.2">
      <c r="F18385" s="4"/>
      <c r="G18385" s="4"/>
      <c r="H18385" s="4"/>
      <c r="I18385" s="4"/>
      <c r="J18385" s="4"/>
      <c r="K18385" s="4"/>
      <c r="L18385" s="4"/>
      <c r="M18385" s="4"/>
    </row>
    <row r="18386" spans="6:13" x14ac:dyDescent="0.2">
      <c r="F18386" s="4"/>
      <c r="G18386" s="4"/>
      <c r="H18386" s="4"/>
      <c r="I18386" s="4"/>
      <c r="J18386" s="4"/>
      <c r="K18386" s="4"/>
      <c r="L18386" s="4"/>
      <c r="M18386" s="4"/>
    </row>
    <row r="18387" spans="6:13" x14ac:dyDescent="0.2">
      <c r="F18387" s="4"/>
      <c r="G18387" s="4"/>
      <c r="H18387" s="4"/>
      <c r="I18387" s="4"/>
      <c r="J18387" s="4"/>
      <c r="K18387" s="4"/>
      <c r="L18387" s="4"/>
      <c r="M18387" s="4"/>
    </row>
    <row r="18388" spans="6:13" x14ac:dyDescent="0.2">
      <c r="F18388" s="4"/>
      <c r="G18388" s="4"/>
      <c r="H18388" s="4"/>
      <c r="I18388" s="4"/>
      <c r="J18388" s="4"/>
      <c r="K18388" s="4"/>
      <c r="L18388" s="4"/>
      <c r="M18388" s="4"/>
    </row>
    <row r="18389" spans="6:13" x14ac:dyDescent="0.2">
      <c r="F18389" s="4"/>
      <c r="G18389" s="4"/>
      <c r="H18389" s="4"/>
      <c r="I18389" s="4"/>
      <c r="J18389" s="4"/>
      <c r="K18389" s="4"/>
      <c r="L18389" s="4"/>
      <c r="M18389" s="4"/>
    </row>
    <row r="18390" spans="6:13" x14ac:dyDescent="0.2">
      <c r="F18390" s="4"/>
      <c r="G18390" s="4"/>
      <c r="H18390" s="4"/>
      <c r="I18390" s="4"/>
      <c r="J18390" s="4"/>
      <c r="K18390" s="4"/>
      <c r="L18390" s="4"/>
      <c r="M18390" s="4"/>
    </row>
    <row r="18391" spans="6:13" x14ac:dyDescent="0.2">
      <c r="F18391" s="4"/>
      <c r="G18391" s="4"/>
      <c r="H18391" s="4"/>
      <c r="I18391" s="4"/>
      <c r="J18391" s="4"/>
      <c r="K18391" s="4"/>
      <c r="L18391" s="4"/>
      <c r="M18391" s="4"/>
    </row>
    <row r="18392" spans="6:13" x14ac:dyDescent="0.2">
      <c r="F18392" s="4"/>
      <c r="G18392" s="4"/>
      <c r="H18392" s="4"/>
      <c r="I18392" s="4"/>
      <c r="J18392" s="4"/>
      <c r="K18392" s="4"/>
      <c r="L18392" s="4"/>
      <c r="M18392" s="4"/>
    </row>
    <row r="18393" spans="6:13" x14ac:dyDescent="0.2">
      <c r="F18393" s="4"/>
      <c r="G18393" s="4"/>
      <c r="H18393" s="4"/>
      <c r="I18393" s="4"/>
      <c r="J18393" s="4"/>
      <c r="K18393" s="4"/>
      <c r="L18393" s="4"/>
      <c r="M18393" s="4"/>
    </row>
    <row r="18394" spans="6:13" x14ac:dyDescent="0.2">
      <c r="F18394" s="4"/>
      <c r="G18394" s="4"/>
      <c r="H18394" s="4"/>
      <c r="I18394" s="4"/>
      <c r="J18394" s="4"/>
      <c r="K18394" s="4"/>
      <c r="L18394" s="4"/>
      <c r="M18394" s="4"/>
    </row>
    <row r="18395" spans="6:13" x14ac:dyDescent="0.2">
      <c r="F18395" s="4"/>
      <c r="G18395" s="4"/>
      <c r="H18395" s="4"/>
      <c r="I18395" s="4"/>
      <c r="J18395" s="4"/>
      <c r="K18395" s="4"/>
      <c r="L18395" s="4"/>
      <c r="M18395" s="4"/>
    </row>
    <row r="18396" spans="6:13" x14ac:dyDescent="0.2">
      <c r="F18396" s="4"/>
      <c r="G18396" s="4"/>
      <c r="H18396" s="4"/>
      <c r="I18396" s="4"/>
      <c r="J18396" s="4"/>
      <c r="K18396" s="4"/>
      <c r="L18396" s="4"/>
      <c r="M18396" s="4"/>
    </row>
    <row r="18397" spans="6:13" x14ac:dyDescent="0.2">
      <c r="F18397" s="4"/>
      <c r="G18397" s="4"/>
      <c r="H18397" s="4"/>
      <c r="I18397" s="4"/>
      <c r="J18397" s="4"/>
      <c r="K18397" s="4"/>
      <c r="L18397" s="4"/>
      <c r="M18397" s="4"/>
    </row>
    <row r="18398" spans="6:13" x14ac:dyDescent="0.2">
      <c r="F18398" s="4"/>
      <c r="G18398" s="4"/>
      <c r="H18398" s="4"/>
      <c r="I18398" s="4"/>
      <c r="J18398" s="4"/>
      <c r="K18398" s="4"/>
      <c r="L18398" s="4"/>
      <c r="M18398" s="4"/>
    </row>
    <row r="18399" spans="6:13" x14ac:dyDescent="0.2">
      <c r="F18399" s="4"/>
      <c r="G18399" s="4"/>
      <c r="H18399" s="4"/>
      <c r="I18399" s="4"/>
      <c r="J18399" s="4"/>
      <c r="K18399" s="4"/>
      <c r="L18399" s="4"/>
      <c r="M18399" s="4"/>
    </row>
    <row r="18400" spans="6:13" x14ac:dyDescent="0.2">
      <c r="F18400" s="4"/>
      <c r="G18400" s="4"/>
      <c r="H18400" s="4"/>
      <c r="I18400" s="4"/>
      <c r="J18400" s="4"/>
      <c r="K18400" s="4"/>
      <c r="L18400" s="4"/>
      <c r="M18400" s="4"/>
    </row>
    <row r="18401" spans="6:13" x14ac:dyDescent="0.2">
      <c r="F18401" s="4"/>
      <c r="G18401" s="4"/>
      <c r="H18401" s="4"/>
      <c r="I18401" s="4"/>
      <c r="J18401" s="4"/>
      <c r="K18401" s="4"/>
      <c r="L18401" s="4"/>
      <c r="M18401" s="4"/>
    </row>
    <row r="18402" spans="6:13" x14ac:dyDescent="0.2">
      <c r="F18402" s="4"/>
      <c r="G18402" s="4"/>
      <c r="H18402" s="4"/>
      <c r="I18402" s="4"/>
      <c r="J18402" s="4"/>
      <c r="K18402" s="4"/>
      <c r="L18402" s="4"/>
      <c r="M18402" s="4"/>
    </row>
    <row r="18403" spans="6:13" x14ac:dyDescent="0.2">
      <c r="F18403" s="4"/>
      <c r="G18403" s="4"/>
      <c r="H18403" s="4"/>
      <c r="I18403" s="4"/>
      <c r="J18403" s="4"/>
      <c r="K18403" s="4"/>
      <c r="L18403" s="4"/>
      <c r="M18403" s="4"/>
    </row>
    <row r="18404" spans="6:13" x14ac:dyDescent="0.2">
      <c r="F18404" s="4"/>
      <c r="G18404" s="4"/>
      <c r="H18404" s="4"/>
      <c r="I18404" s="4"/>
      <c r="J18404" s="4"/>
      <c r="K18404" s="4"/>
      <c r="L18404" s="4"/>
      <c r="M18404" s="4"/>
    </row>
    <row r="18405" spans="6:13" x14ac:dyDescent="0.2">
      <c r="F18405" s="4"/>
      <c r="G18405" s="4"/>
      <c r="H18405" s="4"/>
      <c r="I18405" s="4"/>
      <c r="J18405" s="4"/>
      <c r="K18405" s="4"/>
      <c r="L18405" s="4"/>
      <c r="M18405" s="4"/>
    </row>
    <row r="18406" spans="6:13" x14ac:dyDescent="0.2">
      <c r="F18406" s="4"/>
      <c r="G18406" s="4"/>
      <c r="H18406" s="4"/>
      <c r="I18406" s="4"/>
      <c r="J18406" s="4"/>
      <c r="K18406" s="4"/>
      <c r="L18406" s="4"/>
      <c r="M18406" s="4"/>
    </row>
    <row r="18407" spans="6:13" x14ac:dyDescent="0.2">
      <c r="F18407" s="4"/>
      <c r="G18407" s="4"/>
      <c r="H18407" s="4"/>
      <c r="I18407" s="4"/>
      <c r="J18407" s="4"/>
      <c r="K18407" s="4"/>
      <c r="L18407" s="4"/>
      <c r="M18407" s="4"/>
    </row>
    <row r="18408" spans="6:13" x14ac:dyDescent="0.2">
      <c r="F18408" s="4"/>
      <c r="G18408" s="4"/>
      <c r="H18408" s="4"/>
      <c r="I18408" s="4"/>
      <c r="J18408" s="4"/>
      <c r="K18408" s="4"/>
      <c r="L18408" s="4"/>
      <c r="M18408" s="4"/>
    </row>
    <row r="18409" spans="6:13" x14ac:dyDescent="0.2">
      <c r="F18409" s="4"/>
      <c r="G18409" s="4"/>
      <c r="H18409" s="4"/>
      <c r="I18409" s="4"/>
      <c r="J18409" s="4"/>
      <c r="K18409" s="4"/>
      <c r="L18409" s="4"/>
      <c r="M18409" s="4"/>
    </row>
    <row r="18410" spans="6:13" x14ac:dyDescent="0.2">
      <c r="F18410" s="4"/>
      <c r="G18410" s="4"/>
      <c r="H18410" s="4"/>
      <c r="I18410" s="4"/>
      <c r="J18410" s="4"/>
      <c r="K18410" s="4"/>
      <c r="L18410" s="4"/>
      <c r="M18410" s="4"/>
    </row>
    <row r="18411" spans="6:13" x14ac:dyDescent="0.2">
      <c r="F18411" s="4"/>
      <c r="G18411" s="4"/>
      <c r="H18411" s="4"/>
      <c r="I18411" s="4"/>
      <c r="J18411" s="4"/>
      <c r="K18411" s="4"/>
      <c r="L18411" s="4"/>
      <c r="M18411" s="4"/>
    </row>
    <row r="18412" spans="6:13" x14ac:dyDescent="0.2">
      <c r="F18412" s="4"/>
      <c r="G18412" s="4"/>
      <c r="H18412" s="4"/>
      <c r="I18412" s="4"/>
      <c r="J18412" s="4"/>
      <c r="K18412" s="4"/>
      <c r="L18412" s="4"/>
      <c r="M18412" s="4"/>
    </row>
    <row r="18413" spans="6:13" x14ac:dyDescent="0.2">
      <c r="F18413" s="4"/>
      <c r="G18413" s="4"/>
      <c r="H18413" s="4"/>
      <c r="I18413" s="4"/>
      <c r="J18413" s="4"/>
      <c r="K18413" s="4"/>
      <c r="L18413" s="4"/>
      <c r="M18413" s="4"/>
    </row>
    <row r="18414" spans="6:13" x14ac:dyDescent="0.2">
      <c r="F18414" s="4"/>
      <c r="G18414" s="4"/>
      <c r="H18414" s="4"/>
      <c r="I18414" s="4"/>
      <c r="J18414" s="4"/>
      <c r="K18414" s="4"/>
      <c r="L18414" s="4"/>
      <c r="M18414" s="4"/>
    </row>
    <row r="18415" spans="6:13" x14ac:dyDescent="0.2">
      <c r="F18415" s="4"/>
      <c r="G18415" s="4"/>
      <c r="H18415" s="4"/>
      <c r="I18415" s="4"/>
      <c r="J18415" s="4"/>
      <c r="K18415" s="4"/>
      <c r="L18415" s="4"/>
      <c r="M18415" s="4"/>
    </row>
    <row r="18416" spans="6:13" x14ac:dyDescent="0.2">
      <c r="F18416" s="4"/>
      <c r="G18416" s="4"/>
      <c r="H18416" s="4"/>
      <c r="I18416" s="4"/>
      <c r="J18416" s="4"/>
      <c r="K18416" s="4"/>
      <c r="L18416" s="4"/>
      <c r="M18416" s="4"/>
    </row>
    <row r="18417" spans="6:13" x14ac:dyDescent="0.2">
      <c r="F18417" s="4"/>
      <c r="G18417" s="4"/>
      <c r="H18417" s="4"/>
      <c r="I18417" s="4"/>
      <c r="J18417" s="4"/>
      <c r="K18417" s="4"/>
      <c r="L18417" s="4"/>
      <c r="M18417" s="4"/>
    </row>
    <row r="18418" spans="6:13" x14ac:dyDescent="0.2">
      <c r="F18418" s="4"/>
      <c r="G18418" s="4"/>
      <c r="H18418" s="4"/>
      <c r="I18418" s="4"/>
      <c r="J18418" s="4"/>
      <c r="K18418" s="4"/>
      <c r="L18418" s="4"/>
      <c r="M18418" s="4"/>
    </row>
    <row r="18419" spans="6:13" x14ac:dyDescent="0.2">
      <c r="F18419" s="4"/>
      <c r="G18419" s="4"/>
      <c r="H18419" s="4"/>
      <c r="I18419" s="4"/>
      <c r="J18419" s="4"/>
      <c r="K18419" s="4"/>
      <c r="L18419" s="4"/>
      <c r="M18419" s="4"/>
    </row>
    <row r="18420" spans="6:13" x14ac:dyDescent="0.2">
      <c r="F18420" s="4"/>
      <c r="G18420" s="4"/>
      <c r="H18420" s="4"/>
      <c r="I18420" s="4"/>
      <c r="J18420" s="4"/>
      <c r="K18420" s="4"/>
      <c r="L18420" s="4"/>
      <c r="M18420" s="4"/>
    </row>
    <row r="18421" spans="6:13" x14ac:dyDescent="0.2">
      <c r="F18421" s="4"/>
      <c r="G18421" s="4"/>
      <c r="H18421" s="4"/>
      <c r="I18421" s="4"/>
      <c r="J18421" s="4"/>
      <c r="K18421" s="4"/>
      <c r="L18421" s="4"/>
      <c r="M18421" s="4"/>
    </row>
    <row r="18422" spans="6:13" x14ac:dyDescent="0.2">
      <c r="F18422" s="4"/>
      <c r="G18422" s="4"/>
      <c r="H18422" s="4"/>
      <c r="I18422" s="4"/>
      <c r="J18422" s="4"/>
      <c r="K18422" s="4"/>
      <c r="L18422" s="4"/>
      <c r="M18422" s="4"/>
    </row>
    <row r="18423" spans="6:13" x14ac:dyDescent="0.2">
      <c r="F18423" s="4"/>
      <c r="G18423" s="4"/>
      <c r="H18423" s="4"/>
      <c r="I18423" s="4"/>
      <c r="J18423" s="4"/>
      <c r="K18423" s="4"/>
      <c r="L18423" s="4"/>
      <c r="M18423" s="4"/>
    </row>
    <row r="18424" spans="6:13" x14ac:dyDescent="0.2">
      <c r="F18424" s="4"/>
      <c r="G18424" s="4"/>
      <c r="H18424" s="4"/>
      <c r="I18424" s="4"/>
      <c r="J18424" s="4"/>
      <c r="K18424" s="4"/>
      <c r="L18424" s="4"/>
      <c r="M18424" s="4"/>
    </row>
    <row r="18425" spans="6:13" x14ac:dyDescent="0.2">
      <c r="F18425" s="4"/>
      <c r="G18425" s="4"/>
      <c r="H18425" s="4"/>
      <c r="I18425" s="4"/>
      <c r="J18425" s="4"/>
      <c r="K18425" s="4"/>
      <c r="L18425" s="4"/>
      <c r="M18425" s="4"/>
    </row>
    <row r="18426" spans="6:13" x14ac:dyDescent="0.2">
      <c r="F18426" s="4"/>
      <c r="G18426" s="4"/>
      <c r="H18426" s="4"/>
      <c r="I18426" s="4"/>
      <c r="J18426" s="4"/>
      <c r="K18426" s="4"/>
      <c r="L18426" s="4"/>
      <c r="M18426" s="4"/>
    </row>
    <row r="18427" spans="6:13" x14ac:dyDescent="0.2">
      <c r="F18427" s="4"/>
      <c r="G18427" s="4"/>
      <c r="H18427" s="4"/>
      <c r="I18427" s="4"/>
      <c r="J18427" s="4"/>
      <c r="K18427" s="4"/>
      <c r="L18427" s="4"/>
      <c r="M18427" s="4"/>
    </row>
    <row r="18428" spans="6:13" x14ac:dyDescent="0.2">
      <c r="F18428" s="4"/>
      <c r="G18428" s="4"/>
      <c r="H18428" s="4"/>
      <c r="I18428" s="4"/>
      <c r="J18428" s="4"/>
      <c r="K18428" s="4"/>
      <c r="L18428" s="4"/>
      <c r="M18428" s="4"/>
    </row>
    <row r="18429" spans="6:13" x14ac:dyDescent="0.2">
      <c r="F18429" s="4"/>
      <c r="G18429" s="4"/>
      <c r="H18429" s="4"/>
      <c r="I18429" s="4"/>
      <c r="J18429" s="4"/>
      <c r="K18429" s="4"/>
      <c r="L18429" s="4"/>
      <c r="M18429" s="4"/>
    </row>
    <row r="18430" spans="6:13" x14ac:dyDescent="0.2">
      <c r="F18430" s="4"/>
      <c r="G18430" s="4"/>
      <c r="H18430" s="4"/>
      <c r="I18430" s="4"/>
      <c r="J18430" s="4"/>
      <c r="K18430" s="4"/>
      <c r="L18430" s="4"/>
      <c r="M18430" s="4"/>
    </row>
    <row r="18431" spans="6:13" x14ac:dyDescent="0.2">
      <c r="F18431" s="4"/>
      <c r="G18431" s="4"/>
      <c r="H18431" s="4"/>
      <c r="I18431" s="4"/>
      <c r="J18431" s="4"/>
      <c r="K18431" s="4"/>
      <c r="L18431" s="4"/>
      <c r="M18431" s="4"/>
    </row>
    <row r="18432" spans="6:13" x14ac:dyDescent="0.2">
      <c r="F18432" s="4"/>
      <c r="G18432" s="4"/>
      <c r="H18432" s="4"/>
      <c r="I18432" s="4"/>
      <c r="J18432" s="4"/>
      <c r="K18432" s="4"/>
      <c r="L18432" s="4"/>
      <c r="M18432" s="4"/>
    </row>
    <row r="18433" spans="6:13" x14ac:dyDescent="0.2">
      <c r="F18433" s="4"/>
      <c r="G18433" s="4"/>
      <c r="H18433" s="4"/>
      <c r="I18433" s="4"/>
      <c r="J18433" s="4"/>
      <c r="K18433" s="4"/>
      <c r="L18433" s="4"/>
      <c r="M18433" s="4"/>
    </row>
    <row r="18434" spans="6:13" x14ac:dyDescent="0.2">
      <c r="F18434" s="4"/>
      <c r="G18434" s="4"/>
      <c r="H18434" s="4"/>
      <c r="I18434" s="4"/>
      <c r="J18434" s="4"/>
      <c r="K18434" s="4"/>
      <c r="L18434" s="4"/>
      <c r="M18434" s="4"/>
    </row>
    <row r="18435" spans="6:13" x14ac:dyDescent="0.2">
      <c r="F18435" s="4"/>
      <c r="G18435" s="4"/>
      <c r="H18435" s="4"/>
      <c r="I18435" s="4"/>
      <c r="J18435" s="4"/>
      <c r="K18435" s="4"/>
      <c r="L18435" s="4"/>
      <c r="M18435" s="4"/>
    </row>
    <row r="18436" spans="6:13" x14ac:dyDescent="0.2">
      <c r="F18436" s="4"/>
      <c r="G18436" s="4"/>
      <c r="H18436" s="4"/>
      <c r="I18436" s="4"/>
      <c r="J18436" s="4"/>
      <c r="K18436" s="4"/>
      <c r="L18436" s="4"/>
      <c r="M18436" s="4"/>
    </row>
    <row r="18437" spans="6:13" x14ac:dyDescent="0.2">
      <c r="F18437" s="4"/>
      <c r="G18437" s="4"/>
      <c r="H18437" s="4"/>
      <c r="I18437" s="4"/>
      <c r="J18437" s="4"/>
      <c r="K18437" s="4"/>
      <c r="L18437" s="4"/>
      <c r="M18437" s="4"/>
    </row>
    <row r="18438" spans="6:13" x14ac:dyDescent="0.2">
      <c r="F18438" s="4"/>
      <c r="G18438" s="4"/>
      <c r="H18438" s="4"/>
      <c r="I18438" s="4"/>
      <c r="J18438" s="4"/>
      <c r="K18438" s="4"/>
      <c r="L18438" s="4"/>
      <c r="M18438" s="4"/>
    </row>
    <row r="18439" spans="6:13" x14ac:dyDescent="0.2">
      <c r="F18439" s="4"/>
      <c r="G18439" s="4"/>
      <c r="H18439" s="4"/>
      <c r="I18439" s="4"/>
      <c r="J18439" s="4"/>
      <c r="K18439" s="4"/>
      <c r="L18439" s="4"/>
      <c r="M18439" s="4"/>
    </row>
    <row r="18440" spans="6:13" x14ac:dyDescent="0.2">
      <c r="F18440" s="4"/>
      <c r="G18440" s="4"/>
      <c r="H18440" s="4"/>
      <c r="I18440" s="4"/>
      <c r="J18440" s="4"/>
      <c r="K18440" s="4"/>
      <c r="L18440" s="4"/>
      <c r="M18440" s="4"/>
    </row>
    <row r="18441" spans="6:13" x14ac:dyDescent="0.2">
      <c r="F18441" s="4"/>
      <c r="G18441" s="4"/>
      <c r="H18441" s="4"/>
      <c r="I18441" s="4"/>
      <c r="J18441" s="4"/>
      <c r="K18441" s="4"/>
      <c r="L18441" s="4"/>
      <c r="M18441" s="4"/>
    </row>
    <row r="18442" spans="6:13" x14ac:dyDescent="0.2">
      <c r="F18442" s="4"/>
      <c r="G18442" s="4"/>
      <c r="H18442" s="4"/>
      <c r="I18442" s="4"/>
      <c r="J18442" s="4"/>
      <c r="K18442" s="4"/>
      <c r="L18442" s="4"/>
      <c r="M18442" s="4"/>
    </row>
    <row r="18443" spans="6:13" x14ac:dyDescent="0.2">
      <c r="F18443" s="4"/>
      <c r="G18443" s="4"/>
      <c r="H18443" s="4"/>
      <c r="I18443" s="4"/>
      <c r="J18443" s="4"/>
      <c r="K18443" s="4"/>
      <c r="L18443" s="4"/>
      <c r="M18443" s="4"/>
    </row>
    <row r="18444" spans="6:13" x14ac:dyDescent="0.2">
      <c r="F18444" s="4"/>
      <c r="G18444" s="4"/>
      <c r="H18444" s="4"/>
      <c r="I18444" s="4"/>
      <c r="J18444" s="4"/>
      <c r="K18444" s="4"/>
      <c r="L18444" s="4"/>
      <c r="M18444" s="4"/>
    </row>
    <row r="18445" spans="6:13" x14ac:dyDescent="0.2">
      <c r="F18445" s="4"/>
      <c r="G18445" s="4"/>
      <c r="H18445" s="4"/>
      <c r="I18445" s="4"/>
      <c r="J18445" s="4"/>
      <c r="K18445" s="4"/>
      <c r="L18445" s="4"/>
      <c r="M18445" s="4"/>
    </row>
    <row r="18446" spans="6:13" x14ac:dyDescent="0.2">
      <c r="F18446" s="4"/>
      <c r="G18446" s="4"/>
      <c r="H18446" s="4"/>
      <c r="I18446" s="4"/>
      <c r="J18446" s="4"/>
      <c r="K18446" s="4"/>
      <c r="L18446" s="4"/>
      <c r="M18446" s="4"/>
    </row>
    <row r="18447" spans="6:13" x14ac:dyDescent="0.2">
      <c r="F18447" s="4"/>
      <c r="G18447" s="4"/>
      <c r="H18447" s="4"/>
      <c r="I18447" s="4"/>
      <c r="J18447" s="4"/>
      <c r="K18447" s="4"/>
      <c r="L18447" s="4"/>
      <c r="M18447" s="4"/>
    </row>
    <row r="18448" spans="6:13" x14ac:dyDescent="0.2">
      <c r="F18448" s="4"/>
      <c r="G18448" s="4"/>
      <c r="H18448" s="4"/>
      <c r="I18448" s="4"/>
      <c r="J18448" s="4"/>
      <c r="K18448" s="4"/>
      <c r="L18448" s="4"/>
      <c r="M18448" s="4"/>
    </row>
    <row r="18449" spans="6:13" x14ac:dyDescent="0.2">
      <c r="F18449" s="4"/>
      <c r="G18449" s="4"/>
      <c r="H18449" s="4"/>
      <c r="I18449" s="4"/>
      <c r="J18449" s="4"/>
      <c r="K18449" s="4"/>
      <c r="L18449" s="4"/>
      <c r="M18449" s="4"/>
    </row>
    <row r="18450" spans="6:13" x14ac:dyDescent="0.2">
      <c r="F18450" s="4"/>
      <c r="G18450" s="4"/>
      <c r="H18450" s="4"/>
      <c r="I18450" s="4"/>
      <c r="J18450" s="4"/>
      <c r="K18450" s="4"/>
      <c r="L18450" s="4"/>
      <c r="M18450" s="4"/>
    </row>
    <row r="18451" spans="6:13" x14ac:dyDescent="0.2">
      <c r="F18451" s="4"/>
      <c r="G18451" s="4"/>
      <c r="H18451" s="4"/>
      <c r="I18451" s="4"/>
      <c r="J18451" s="4"/>
      <c r="K18451" s="4"/>
      <c r="L18451" s="4"/>
      <c r="M18451" s="4"/>
    </row>
    <row r="18452" spans="6:13" x14ac:dyDescent="0.2">
      <c r="F18452" s="4"/>
      <c r="G18452" s="4"/>
      <c r="H18452" s="4"/>
      <c r="I18452" s="4"/>
      <c r="J18452" s="4"/>
      <c r="K18452" s="4"/>
      <c r="L18452" s="4"/>
      <c r="M18452" s="4"/>
    </row>
    <row r="18453" spans="6:13" x14ac:dyDescent="0.2">
      <c r="F18453" s="4"/>
      <c r="G18453" s="4"/>
      <c r="H18453" s="4"/>
      <c r="I18453" s="4"/>
      <c r="J18453" s="4"/>
      <c r="K18453" s="4"/>
      <c r="L18453" s="4"/>
      <c r="M18453" s="4"/>
    </row>
    <row r="18454" spans="6:13" x14ac:dyDescent="0.2">
      <c r="F18454" s="4"/>
      <c r="G18454" s="4"/>
      <c r="H18454" s="4"/>
      <c r="I18454" s="4"/>
      <c r="J18454" s="4"/>
      <c r="K18454" s="4"/>
      <c r="L18454" s="4"/>
      <c r="M18454" s="4"/>
    </row>
    <row r="18455" spans="6:13" x14ac:dyDescent="0.2">
      <c r="F18455" s="4"/>
      <c r="G18455" s="4"/>
      <c r="H18455" s="4"/>
      <c r="I18455" s="4"/>
      <c r="J18455" s="4"/>
      <c r="K18455" s="4"/>
      <c r="L18455" s="4"/>
      <c r="M18455" s="4"/>
    </row>
    <row r="18456" spans="6:13" x14ac:dyDescent="0.2">
      <c r="F18456" s="4"/>
      <c r="G18456" s="4"/>
      <c r="H18456" s="4"/>
      <c r="I18456" s="4"/>
      <c r="J18456" s="4"/>
      <c r="K18456" s="4"/>
      <c r="L18456" s="4"/>
      <c r="M18456" s="4"/>
    </row>
    <row r="18457" spans="6:13" x14ac:dyDescent="0.2">
      <c r="F18457" s="4"/>
      <c r="G18457" s="4"/>
      <c r="H18457" s="4"/>
      <c r="I18457" s="4"/>
      <c r="J18457" s="4"/>
      <c r="K18457" s="4"/>
      <c r="L18457" s="4"/>
      <c r="M18457" s="4"/>
    </row>
    <row r="18458" spans="6:13" x14ac:dyDescent="0.2">
      <c r="F18458" s="4"/>
      <c r="G18458" s="4"/>
      <c r="H18458" s="4"/>
      <c r="I18458" s="4"/>
      <c r="J18458" s="4"/>
      <c r="K18458" s="4"/>
      <c r="L18458" s="4"/>
      <c r="M18458" s="4"/>
    </row>
    <row r="18459" spans="6:13" x14ac:dyDescent="0.2">
      <c r="F18459" s="4"/>
      <c r="G18459" s="4"/>
      <c r="H18459" s="4"/>
      <c r="I18459" s="4"/>
      <c r="J18459" s="4"/>
      <c r="K18459" s="4"/>
      <c r="L18459" s="4"/>
      <c r="M18459" s="4"/>
    </row>
    <row r="18460" spans="6:13" x14ac:dyDescent="0.2">
      <c r="F18460" s="4"/>
      <c r="G18460" s="4"/>
      <c r="H18460" s="4"/>
      <c r="I18460" s="4"/>
      <c r="J18460" s="4"/>
      <c r="K18460" s="4"/>
      <c r="L18460" s="4"/>
      <c r="M18460" s="4"/>
    </row>
    <row r="18461" spans="6:13" x14ac:dyDescent="0.2">
      <c r="F18461" s="4"/>
      <c r="G18461" s="4"/>
      <c r="H18461" s="4"/>
      <c r="I18461" s="4"/>
      <c r="J18461" s="4"/>
      <c r="K18461" s="4"/>
      <c r="L18461" s="4"/>
      <c r="M18461" s="4"/>
    </row>
    <row r="18462" spans="6:13" x14ac:dyDescent="0.2">
      <c r="F18462" s="4"/>
      <c r="G18462" s="4"/>
      <c r="H18462" s="4"/>
      <c r="I18462" s="4"/>
      <c r="J18462" s="4"/>
      <c r="K18462" s="4"/>
      <c r="L18462" s="4"/>
      <c r="M18462" s="4"/>
    </row>
    <row r="18463" spans="6:13" x14ac:dyDescent="0.2">
      <c r="F18463" s="4"/>
      <c r="G18463" s="4"/>
      <c r="H18463" s="4"/>
      <c r="I18463" s="4"/>
      <c r="J18463" s="4"/>
      <c r="K18463" s="4"/>
      <c r="L18463" s="4"/>
      <c r="M18463" s="4"/>
    </row>
    <row r="18464" spans="6:13" x14ac:dyDescent="0.2">
      <c r="F18464" s="4"/>
      <c r="G18464" s="4"/>
      <c r="H18464" s="4"/>
      <c r="I18464" s="4"/>
      <c r="J18464" s="4"/>
      <c r="K18464" s="4"/>
      <c r="L18464" s="4"/>
      <c r="M18464" s="4"/>
    </row>
    <row r="18465" spans="6:13" x14ac:dyDescent="0.2">
      <c r="F18465" s="4"/>
      <c r="G18465" s="4"/>
      <c r="H18465" s="4"/>
      <c r="I18465" s="4"/>
      <c r="J18465" s="4"/>
      <c r="K18465" s="4"/>
      <c r="L18465" s="4"/>
      <c r="M18465" s="4"/>
    </row>
    <row r="18466" spans="6:13" x14ac:dyDescent="0.2">
      <c r="F18466" s="4"/>
      <c r="G18466" s="4"/>
      <c r="H18466" s="4"/>
      <c r="I18466" s="4"/>
      <c r="J18466" s="4"/>
      <c r="K18466" s="4"/>
      <c r="L18466" s="4"/>
      <c r="M18466" s="4"/>
    </row>
    <row r="18467" spans="6:13" x14ac:dyDescent="0.2">
      <c r="F18467" s="4"/>
      <c r="G18467" s="4"/>
      <c r="H18467" s="4"/>
      <c r="I18467" s="4"/>
      <c r="J18467" s="4"/>
      <c r="K18467" s="4"/>
      <c r="L18467" s="4"/>
      <c r="M18467" s="4"/>
    </row>
    <row r="18468" spans="6:13" x14ac:dyDescent="0.2">
      <c r="F18468" s="4"/>
      <c r="G18468" s="4"/>
      <c r="H18468" s="4"/>
      <c r="I18468" s="4"/>
      <c r="J18468" s="4"/>
      <c r="K18468" s="4"/>
      <c r="L18468" s="4"/>
      <c r="M18468" s="4"/>
    </row>
    <row r="18469" spans="6:13" x14ac:dyDescent="0.2">
      <c r="F18469" s="4"/>
      <c r="G18469" s="4"/>
      <c r="H18469" s="4"/>
      <c r="I18469" s="4"/>
      <c r="J18469" s="4"/>
      <c r="K18469" s="4"/>
      <c r="L18469" s="4"/>
      <c r="M18469" s="4"/>
    </row>
    <row r="18470" spans="6:13" x14ac:dyDescent="0.2">
      <c r="F18470" s="4"/>
      <c r="G18470" s="4"/>
      <c r="H18470" s="4"/>
      <c r="I18470" s="4"/>
      <c r="J18470" s="4"/>
      <c r="K18470" s="4"/>
      <c r="L18470" s="4"/>
      <c r="M18470" s="4"/>
    </row>
    <row r="18471" spans="6:13" x14ac:dyDescent="0.2">
      <c r="F18471" s="4"/>
      <c r="G18471" s="4"/>
      <c r="H18471" s="4"/>
      <c r="I18471" s="4"/>
      <c r="J18471" s="4"/>
      <c r="K18471" s="4"/>
      <c r="L18471" s="4"/>
      <c r="M18471" s="4"/>
    </row>
    <row r="18472" spans="6:13" x14ac:dyDescent="0.2">
      <c r="F18472" s="4"/>
      <c r="G18472" s="4"/>
      <c r="H18472" s="4"/>
      <c r="I18472" s="4"/>
      <c r="J18472" s="4"/>
      <c r="K18472" s="4"/>
      <c r="L18472" s="4"/>
      <c r="M18472" s="4"/>
    </row>
    <row r="18473" spans="6:13" x14ac:dyDescent="0.2">
      <c r="F18473" s="4"/>
      <c r="G18473" s="4"/>
      <c r="H18473" s="4"/>
      <c r="I18473" s="4"/>
      <c r="J18473" s="4"/>
      <c r="K18473" s="4"/>
      <c r="L18473" s="4"/>
      <c r="M18473" s="4"/>
    </row>
    <row r="18474" spans="6:13" x14ac:dyDescent="0.2">
      <c r="F18474" s="4"/>
      <c r="G18474" s="4"/>
      <c r="H18474" s="4"/>
      <c r="I18474" s="4"/>
      <c r="J18474" s="4"/>
      <c r="K18474" s="4"/>
      <c r="L18474" s="4"/>
      <c r="M18474" s="4"/>
    </row>
    <row r="18475" spans="6:13" x14ac:dyDescent="0.2">
      <c r="F18475" s="4"/>
      <c r="G18475" s="4"/>
      <c r="H18475" s="4"/>
      <c r="I18475" s="4"/>
      <c r="J18475" s="4"/>
      <c r="K18475" s="4"/>
      <c r="L18475" s="4"/>
      <c r="M18475" s="4"/>
    </row>
    <row r="18476" spans="6:13" x14ac:dyDescent="0.2">
      <c r="F18476" s="4"/>
      <c r="G18476" s="4"/>
      <c r="H18476" s="4"/>
      <c r="I18476" s="4"/>
      <c r="J18476" s="4"/>
      <c r="K18476" s="4"/>
      <c r="L18476" s="4"/>
      <c r="M18476" s="4"/>
    </row>
    <row r="18477" spans="6:13" x14ac:dyDescent="0.2">
      <c r="F18477" s="4"/>
      <c r="G18477" s="4"/>
      <c r="H18477" s="4"/>
      <c r="I18477" s="4"/>
      <c r="J18477" s="4"/>
      <c r="K18477" s="4"/>
      <c r="L18477" s="4"/>
      <c r="M18477" s="4"/>
    </row>
    <row r="18478" spans="6:13" x14ac:dyDescent="0.2">
      <c r="F18478" s="4"/>
      <c r="G18478" s="4"/>
      <c r="H18478" s="4"/>
      <c r="I18478" s="4"/>
      <c r="J18478" s="4"/>
      <c r="K18478" s="4"/>
      <c r="L18478" s="4"/>
      <c r="M18478" s="4"/>
    </row>
    <row r="18479" spans="6:13" x14ac:dyDescent="0.2">
      <c r="F18479" s="4"/>
      <c r="G18479" s="4"/>
      <c r="H18479" s="4"/>
      <c r="I18479" s="4"/>
      <c r="J18479" s="4"/>
      <c r="K18479" s="4"/>
      <c r="L18479" s="4"/>
      <c r="M18479" s="4"/>
    </row>
    <row r="18480" spans="6:13" x14ac:dyDescent="0.2">
      <c r="F18480" s="4"/>
      <c r="G18480" s="4"/>
      <c r="H18480" s="4"/>
      <c r="I18480" s="4"/>
      <c r="J18480" s="4"/>
      <c r="K18480" s="4"/>
      <c r="L18480" s="4"/>
      <c r="M18480" s="4"/>
    </row>
    <row r="18481" spans="6:13" x14ac:dyDescent="0.2">
      <c r="F18481" s="4"/>
      <c r="G18481" s="4"/>
      <c r="H18481" s="4"/>
      <c r="I18481" s="4"/>
      <c r="J18481" s="4"/>
      <c r="K18481" s="4"/>
      <c r="L18481" s="4"/>
      <c r="M18481" s="4"/>
    </row>
    <row r="18482" spans="6:13" x14ac:dyDescent="0.2">
      <c r="F18482" s="4"/>
      <c r="G18482" s="4"/>
      <c r="H18482" s="4"/>
      <c r="I18482" s="4"/>
      <c r="J18482" s="4"/>
      <c r="K18482" s="4"/>
      <c r="L18482" s="4"/>
      <c r="M18482" s="4"/>
    </row>
    <row r="18483" spans="6:13" x14ac:dyDescent="0.2">
      <c r="F18483" s="4"/>
      <c r="G18483" s="4"/>
      <c r="H18483" s="4"/>
      <c r="I18483" s="4"/>
      <c r="J18483" s="4"/>
      <c r="K18483" s="4"/>
      <c r="L18483" s="4"/>
      <c r="M18483" s="4"/>
    </row>
    <row r="18484" spans="6:13" x14ac:dyDescent="0.2">
      <c r="F18484" s="4"/>
      <c r="G18484" s="4"/>
      <c r="H18484" s="4"/>
      <c r="I18484" s="4"/>
      <c r="J18484" s="4"/>
      <c r="K18484" s="4"/>
      <c r="L18484" s="4"/>
      <c r="M18484" s="4"/>
    </row>
    <row r="18485" spans="6:13" x14ac:dyDescent="0.2">
      <c r="F18485" s="4"/>
      <c r="G18485" s="4"/>
      <c r="H18485" s="4"/>
      <c r="I18485" s="4"/>
      <c r="J18485" s="4"/>
      <c r="K18485" s="4"/>
      <c r="L18485" s="4"/>
      <c r="M18485" s="4"/>
    </row>
    <row r="18486" spans="6:13" x14ac:dyDescent="0.2">
      <c r="F18486" s="4"/>
      <c r="G18486" s="4"/>
      <c r="H18486" s="4"/>
      <c r="I18486" s="4"/>
      <c r="J18486" s="4"/>
      <c r="K18486" s="4"/>
      <c r="L18486" s="4"/>
      <c r="M18486" s="4"/>
    </row>
    <row r="18487" spans="6:13" x14ac:dyDescent="0.2">
      <c r="F18487" s="4"/>
      <c r="G18487" s="4"/>
      <c r="H18487" s="4"/>
      <c r="I18487" s="4"/>
      <c r="J18487" s="4"/>
      <c r="K18487" s="4"/>
      <c r="L18487" s="4"/>
      <c r="M18487" s="4"/>
    </row>
    <row r="18488" spans="6:13" x14ac:dyDescent="0.2">
      <c r="F18488" s="4"/>
      <c r="G18488" s="4"/>
      <c r="H18488" s="4"/>
      <c r="I18488" s="4"/>
      <c r="J18488" s="4"/>
      <c r="K18488" s="4"/>
      <c r="L18488" s="4"/>
      <c r="M18488" s="4"/>
    </row>
    <row r="18489" spans="6:13" x14ac:dyDescent="0.2">
      <c r="F18489" s="4"/>
      <c r="G18489" s="4"/>
      <c r="H18489" s="4"/>
      <c r="I18489" s="4"/>
      <c r="J18489" s="4"/>
      <c r="K18489" s="4"/>
      <c r="L18489" s="4"/>
      <c r="M18489" s="4"/>
    </row>
    <row r="18490" spans="6:13" x14ac:dyDescent="0.2">
      <c r="F18490" s="4"/>
      <c r="G18490" s="4"/>
      <c r="H18490" s="4"/>
      <c r="I18490" s="4"/>
      <c r="J18490" s="4"/>
      <c r="K18490" s="4"/>
      <c r="L18490" s="4"/>
      <c r="M18490" s="4"/>
    </row>
    <row r="18491" spans="6:13" x14ac:dyDescent="0.2">
      <c r="F18491" s="4"/>
      <c r="G18491" s="4"/>
      <c r="H18491" s="4"/>
      <c r="I18491" s="4"/>
      <c r="J18491" s="4"/>
      <c r="K18491" s="4"/>
      <c r="L18491" s="4"/>
      <c r="M18491" s="4"/>
    </row>
    <row r="18492" spans="6:13" x14ac:dyDescent="0.2">
      <c r="F18492" s="4"/>
      <c r="G18492" s="4"/>
      <c r="H18492" s="4"/>
      <c r="I18492" s="4"/>
      <c r="J18492" s="4"/>
      <c r="K18492" s="4"/>
      <c r="L18492" s="4"/>
      <c r="M18492" s="4"/>
    </row>
    <row r="18493" spans="6:13" x14ac:dyDescent="0.2">
      <c r="F18493" s="4"/>
      <c r="G18493" s="4"/>
      <c r="H18493" s="4"/>
      <c r="I18493" s="4"/>
      <c r="J18493" s="4"/>
      <c r="K18493" s="4"/>
      <c r="L18493" s="4"/>
      <c r="M18493" s="4"/>
    </row>
    <row r="18494" spans="6:13" x14ac:dyDescent="0.2">
      <c r="F18494" s="4"/>
      <c r="G18494" s="4"/>
      <c r="H18494" s="4"/>
      <c r="I18494" s="4"/>
      <c r="J18494" s="4"/>
      <c r="K18494" s="4"/>
      <c r="L18494" s="4"/>
      <c r="M18494" s="4"/>
    </row>
    <row r="18495" spans="6:13" x14ac:dyDescent="0.2">
      <c r="F18495" s="4"/>
      <c r="G18495" s="4"/>
      <c r="H18495" s="4"/>
      <c r="I18495" s="4"/>
      <c r="J18495" s="4"/>
      <c r="K18495" s="4"/>
      <c r="L18495" s="4"/>
      <c r="M18495" s="4"/>
    </row>
    <row r="18496" spans="6:13" x14ac:dyDescent="0.2">
      <c r="F18496" s="4"/>
      <c r="G18496" s="4"/>
      <c r="H18496" s="4"/>
      <c r="I18496" s="4"/>
      <c r="J18496" s="4"/>
      <c r="K18496" s="4"/>
      <c r="L18496" s="4"/>
      <c r="M18496" s="4"/>
    </row>
    <row r="18497" spans="6:13" x14ac:dyDescent="0.2">
      <c r="F18497" s="4"/>
      <c r="G18497" s="4"/>
      <c r="H18497" s="4"/>
      <c r="I18497" s="4"/>
      <c r="J18497" s="4"/>
      <c r="K18497" s="4"/>
      <c r="L18497" s="4"/>
      <c r="M18497" s="4"/>
    </row>
    <row r="18498" spans="6:13" x14ac:dyDescent="0.2">
      <c r="F18498" s="4"/>
      <c r="G18498" s="4"/>
      <c r="H18498" s="4"/>
      <c r="I18498" s="4"/>
      <c r="J18498" s="4"/>
      <c r="K18498" s="4"/>
      <c r="L18498" s="4"/>
      <c r="M18498" s="4"/>
    </row>
    <row r="18499" spans="6:13" x14ac:dyDescent="0.2">
      <c r="F18499" s="4"/>
      <c r="G18499" s="4"/>
      <c r="H18499" s="4"/>
      <c r="I18499" s="4"/>
      <c r="J18499" s="4"/>
      <c r="K18499" s="4"/>
      <c r="L18499" s="4"/>
      <c r="M18499" s="4"/>
    </row>
    <row r="18500" spans="6:13" x14ac:dyDescent="0.2">
      <c r="F18500" s="4"/>
      <c r="G18500" s="4"/>
      <c r="H18500" s="4"/>
      <c r="I18500" s="4"/>
      <c r="J18500" s="4"/>
      <c r="K18500" s="4"/>
      <c r="L18500" s="4"/>
      <c r="M18500" s="4"/>
    </row>
    <row r="18501" spans="6:13" x14ac:dyDescent="0.2">
      <c r="F18501" s="4"/>
      <c r="G18501" s="4"/>
      <c r="H18501" s="4"/>
      <c r="I18501" s="4"/>
      <c r="J18501" s="4"/>
      <c r="K18501" s="4"/>
      <c r="L18501" s="4"/>
      <c r="M18501" s="4"/>
    </row>
    <row r="18502" spans="6:13" x14ac:dyDescent="0.2">
      <c r="F18502" s="4"/>
      <c r="G18502" s="4"/>
      <c r="H18502" s="4"/>
      <c r="I18502" s="4"/>
      <c r="J18502" s="4"/>
      <c r="K18502" s="4"/>
      <c r="L18502" s="4"/>
      <c r="M18502" s="4"/>
    </row>
    <row r="18503" spans="6:13" x14ac:dyDescent="0.2">
      <c r="F18503" s="4"/>
      <c r="G18503" s="4"/>
      <c r="H18503" s="4"/>
      <c r="I18503" s="4"/>
      <c r="J18503" s="4"/>
      <c r="K18503" s="4"/>
      <c r="L18503" s="4"/>
      <c r="M18503" s="4"/>
    </row>
    <row r="18504" spans="6:13" x14ac:dyDescent="0.2">
      <c r="F18504" s="4"/>
      <c r="G18504" s="4"/>
      <c r="H18504" s="4"/>
      <c r="I18504" s="4"/>
      <c r="J18504" s="4"/>
      <c r="K18504" s="4"/>
      <c r="L18504" s="4"/>
      <c r="M18504" s="4"/>
    </row>
    <row r="18505" spans="6:13" x14ac:dyDescent="0.2">
      <c r="F18505" s="4"/>
      <c r="G18505" s="4"/>
      <c r="H18505" s="4"/>
      <c r="I18505" s="4"/>
      <c r="J18505" s="4"/>
      <c r="K18505" s="4"/>
      <c r="L18505" s="4"/>
      <c r="M18505" s="4"/>
    </row>
    <row r="18506" spans="6:13" x14ac:dyDescent="0.2">
      <c r="F18506" s="4"/>
      <c r="G18506" s="4"/>
      <c r="H18506" s="4"/>
      <c r="I18506" s="4"/>
      <c r="J18506" s="4"/>
      <c r="K18506" s="4"/>
      <c r="L18506" s="4"/>
      <c r="M18506" s="4"/>
    </row>
    <row r="18507" spans="6:13" x14ac:dyDescent="0.2">
      <c r="F18507" s="4"/>
      <c r="G18507" s="4"/>
      <c r="H18507" s="4"/>
      <c r="I18507" s="4"/>
      <c r="J18507" s="4"/>
      <c r="K18507" s="4"/>
      <c r="L18507" s="4"/>
      <c r="M18507" s="4"/>
    </row>
    <row r="18508" spans="6:13" x14ac:dyDescent="0.2">
      <c r="F18508" s="4"/>
      <c r="G18508" s="4"/>
      <c r="H18508" s="4"/>
      <c r="I18508" s="4"/>
      <c r="J18508" s="4"/>
      <c r="K18508" s="4"/>
      <c r="L18508" s="4"/>
      <c r="M18508" s="4"/>
    </row>
    <row r="18509" spans="6:13" x14ac:dyDescent="0.2">
      <c r="F18509" s="4"/>
      <c r="G18509" s="4"/>
      <c r="H18509" s="4"/>
      <c r="I18509" s="4"/>
      <c r="J18509" s="4"/>
      <c r="K18509" s="4"/>
      <c r="L18509" s="4"/>
      <c r="M18509" s="4"/>
    </row>
    <row r="18510" spans="6:13" x14ac:dyDescent="0.2">
      <c r="F18510" s="4"/>
      <c r="G18510" s="4"/>
      <c r="H18510" s="4"/>
      <c r="I18510" s="4"/>
      <c r="J18510" s="4"/>
      <c r="K18510" s="4"/>
      <c r="L18510" s="4"/>
      <c r="M18510" s="4"/>
    </row>
    <row r="18511" spans="6:13" x14ac:dyDescent="0.2">
      <c r="F18511" s="4"/>
      <c r="G18511" s="4"/>
      <c r="H18511" s="4"/>
      <c r="I18511" s="4"/>
      <c r="J18511" s="4"/>
      <c r="K18511" s="4"/>
      <c r="L18511" s="4"/>
      <c r="M18511" s="4"/>
    </row>
    <row r="18512" spans="6:13" x14ac:dyDescent="0.2">
      <c r="F18512" s="4"/>
      <c r="G18512" s="4"/>
      <c r="H18512" s="4"/>
      <c r="I18512" s="4"/>
      <c r="J18512" s="4"/>
      <c r="K18512" s="4"/>
      <c r="L18512" s="4"/>
      <c r="M18512" s="4"/>
    </row>
    <row r="18513" spans="6:13" x14ac:dyDescent="0.2">
      <c r="F18513" s="4"/>
      <c r="G18513" s="4"/>
      <c r="H18513" s="4"/>
      <c r="I18513" s="4"/>
      <c r="J18513" s="4"/>
      <c r="K18513" s="4"/>
      <c r="L18513" s="4"/>
      <c r="M18513" s="4"/>
    </row>
    <row r="18514" spans="6:13" x14ac:dyDescent="0.2">
      <c r="F18514" s="4"/>
      <c r="G18514" s="4"/>
      <c r="H18514" s="4"/>
      <c r="I18514" s="4"/>
      <c r="J18514" s="4"/>
      <c r="K18514" s="4"/>
      <c r="L18514" s="4"/>
      <c r="M18514" s="4"/>
    </row>
    <row r="18515" spans="6:13" x14ac:dyDescent="0.2">
      <c r="F18515" s="4"/>
      <c r="G18515" s="4"/>
      <c r="H18515" s="4"/>
      <c r="I18515" s="4"/>
      <c r="J18515" s="4"/>
      <c r="K18515" s="4"/>
      <c r="L18515" s="4"/>
      <c r="M18515" s="4"/>
    </row>
    <row r="18516" spans="6:13" x14ac:dyDescent="0.2">
      <c r="F18516" s="4"/>
      <c r="G18516" s="4"/>
      <c r="H18516" s="4"/>
      <c r="I18516" s="4"/>
      <c r="J18516" s="4"/>
      <c r="K18516" s="4"/>
      <c r="L18516" s="4"/>
      <c r="M18516" s="4"/>
    </row>
    <row r="18517" spans="6:13" x14ac:dyDescent="0.2">
      <c r="F18517" s="4"/>
      <c r="G18517" s="4"/>
      <c r="H18517" s="4"/>
      <c r="I18517" s="4"/>
      <c r="J18517" s="4"/>
      <c r="K18517" s="4"/>
      <c r="L18517" s="4"/>
      <c r="M18517" s="4"/>
    </row>
    <row r="18518" spans="6:13" x14ac:dyDescent="0.2">
      <c r="F18518" s="4"/>
      <c r="G18518" s="4"/>
      <c r="H18518" s="4"/>
      <c r="I18518" s="4"/>
      <c r="J18518" s="4"/>
      <c r="K18518" s="4"/>
      <c r="L18518" s="4"/>
      <c r="M18518" s="4"/>
    </row>
    <row r="18519" spans="6:13" x14ac:dyDescent="0.2">
      <c r="F18519" s="4"/>
      <c r="G18519" s="4"/>
      <c r="H18519" s="4"/>
      <c r="I18519" s="4"/>
      <c r="J18519" s="4"/>
      <c r="K18519" s="4"/>
      <c r="L18519" s="4"/>
      <c r="M18519" s="4"/>
    </row>
    <row r="18520" spans="6:13" x14ac:dyDescent="0.2">
      <c r="F18520" s="4"/>
      <c r="G18520" s="4"/>
      <c r="H18520" s="4"/>
      <c r="I18520" s="4"/>
      <c r="J18520" s="4"/>
      <c r="K18520" s="4"/>
      <c r="L18520" s="4"/>
      <c r="M18520" s="4"/>
    </row>
    <row r="18521" spans="6:13" x14ac:dyDescent="0.2">
      <c r="F18521" s="4"/>
      <c r="G18521" s="4"/>
      <c r="H18521" s="4"/>
      <c r="I18521" s="4"/>
      <c r="J18521" s="4"/>
      <c r="K18521" s="4"/>
      <c r="L18521" s="4"/>
      <c r="M18521" s="4"/>
    </row>
    <row r="18522" spans="6:13" x14ac:dyDescent="0.2">
      <c r="F18522" s="4"/>
      <c r="G18522" s="4"/>
      <c r="H18522" s="4"/>
      <c r="I18522" s="4"/>
      <c r="J18522" s="4"/>
      <c r="K18522" s="4"/>
      <c r="L18522" s="4"/>
      <c r="M18522" s="4"/>
    </row>
    <row r="18523" spans="6:13" x14ac:dyDescent="0.2">
      <c r="F18523" s="4"/>
      <c r="G18523" s="4"/>
      <c r="H18523" s="4"/>
      <c r="I18523" s="4"/>
      <c r="J18523" s="4"/>
      <c r="K18523" s="4"/>
      <c r="L18523" s="4"/>
      <c r="M18523" s="4"/>
    </row>
    <row r="18524" spans="6:13" x14ac:dyDescent="0.2">
      <c r="F18524" s="4"/>
      <c r="G18524" s="4"/>
      <c r="H18524" s="4"/>
      <c r="I18524" s="4"/>
      <c r="J18524" s="4"/>
      <c r="K18524" s="4"/>
      <c r="L18524" s="4"/>
      <c r="M18524" s="4"/>
    </row>
    <row r="18525" spans="6:13" x14ac:dyDescent="0.2">
      <c r="F18525" s="4"/>
      <c r="G18525" s="4"/>
      <c r="H18525" s="4"/>
      <c r="I18525" s="4"/>
      <c r="J18525" s="4"/>
      <c r="K18525" s="4"/>
      <c r="L18525" s="4"/>
      <c r="M18525" s="4"/>
    </row>
    <row r="18526" spans="6:13" x14ac:dyDescent="0.2">
      <c r="F18526" s="4"/>
      <c r="G18526" s="4"/>
      <c r="H18526" s="4"/>
      <c r="I18526" s="4"/>
      <c r="J18526" s="4"/>
      <c r="K18526" s="4"/>
      <c r="L18526" s="4"/>
      <c r="M18526" s="4"/>
    </row>
    <row r="18527" spans="6:13" x14ac:dyDescent="0.2">
      <c r="F18527" s="4"/>
      <c r="G18527" s="4"/>
      <c r="H18527" s="4"/>
      <c r="I18527" s="4"/>
      <c r="J18527" s="4"/>
      <c r="K18527" s="4"/>
      <c r="L18527" s="4"/>
      <c r="M18527" s="4"/>
    </row>
    <row r="18528" spans="6:13" x14ac:dyDescent="0.2">
      <c r="F18528" s="4"/>
      <c r="G18528" s="4"/>
      <c r="H18528" s="4"/>
      <c r="I18528" s="4"/>
      <c r="J18528" s="4"/>
      <c r="K18528" s="4"/>
      <c r="L18528" s="4"/>
      <c r="M18528" s="4"/>
    </row>
    <row r="18529" spans="6:13" x14ac:dyDescent="0.2">
      <c r="F18529" s="4"/>
      <c r="G18529" s="4"/>
      <c r="H18529" s="4"/>
      <c r="I18529" s="4"/>
      <c r="J18529" s="4"/>
      <c r="K18529" s="4"/>
      <c r="L18529" s="4"/>
      <c r="M18529" s="4"/>
    </row>
    <row r="18530" spans="6:13" x14ac:dyDescent="0.2">
      <c r="F18530" s="4"/>
      <c r="G18530" s="4"/>
      <c r="H18530" s="4"/>
      <c r="I18530" s="4"/>
      <c r="J18530" s="4"/>
      <c r="K18530" s="4"/>
      <c r="L18530" s="4"/>
      <c r="M18530" s="4"/>
    </row>
    <row r="18531" spans="6:13" x14ac:dyDescent="0.2">
      <c r="F18531" s="4"/>
      <c r="G18531" s="4"/>
      <c r="H18531" s="4"/>
      <c r="I18531" s="4"/>
      <c r="J18531" s="4"/>
      <c r="K18531" s="4"/>
      <c r="L18531" s="4"/>
      <c r="M18531" s="4"/>
    </row>
    <row r="18532" spans="6:13" x14ac:dyDescent="0.2">
      <c r="F18532" s="4"/>
      <c r="G18532" s="4"/>
      <c r="H18532" s="4"/>
      <c r="I18532" s="4"/>
      <c r="J18532" s="4"/>
      <c r="K18532" s="4"/>
      <c r="L18532" s="4"/>
      <c r="M18532" s="4"/>
    </row>
    <row r="18533" spans="6:13" x14ac:dyDescent="0.2">
      <c r="F18533" s="4"/>
      <c r="G18533" s="4"/>
      <c r="H18533" s="4"/>
      <c r="I18533" s="4"/>
      <c r="J18533" s="4"/>
      <c r="K18533" s="4"/>
      <c r="L18533" s="4"/>
      <c r="M18533" s="4"/>
    </row>
    <row r="18534" spans="6:13" x14ac:dyDescent="0.2">
      <c r="F18534" s="4"/>
      <c r="G18534" s="4"/>
      <c r="H18534" s="4"/>
      <c r="I18534" s="4"/>
      <c r="J18534" s="4"/>
      <c r="K18534" s="4"/>
      <c r="L18534" s="4"/>
      <c r="M18534" s="4"/>
    </row>
    <row r="18535" spans="6:13" x14ac:dyDescent="0.2">
      <c r="F18535" s="4"/>
      <c r="G18535" s="4"/>
      <c r="H18535" s="4"/>
      <c r="I18535" s="4"/>
      <c r="J18535" s="4"/>
      <c r="K18535" s="4"/>
      <c r="L18535" s="4"/>
      <c r="M18535" s="4"/>
    </row>
    <row r="18536" spans="6:13" x14ac:dyDescent="0.2">
      <c r="F18536" s="4"/>
      <c r="G18536" s="4"/>
      <c r="H18536" s="4"/>
      <c r="I18536" s="4"/>
      <c r="J18536" s="4"/>
      <c r="K18536" s="4"/>
      <c r="L18536" s="4"/>
      <c r="M18536" s="4"/>
    </row>
    <row r="18537" spans="6:13" x14ac:dyDescent="0.2">
      <c r="F18537" s="4"/>
      <c r="G18537" s="4"/>
      <c r="H18537" s="4"/>
      <c r="I18537" s="4"/>
      <c r="J18537" s="4"/>
      <c r="K18537" s="4"/>
      <c r="L18537" s="4"/>
      <c r="M18537" s="4"/>
    </row>
    <row r="18538" spans="6:13" x14ac:dyDescent="0.2">
      <c r="F18538" s="4"/>
      <c r="G18538" s="4"/>
      <c r="H18538" s="4"/>
      <c r="I18538" s="4"/>
      <c r="J18538" s="4"/>
      <c r="K18538" s="4"/>
      <c r="L18538" s="4"/>
      <c r="M18538" s="4"/>
    </row>
    <row r="18539" spans="6:13" x14ac:dyDescent="0.2">
      <c r="F18539" s="4"/>
      <c r="G18539" s="4"/>
      <c r="H18539" s="4"/>
      <c r="I18539" s="4"/>
      <c r="J18539" s="4"/>
      <c r="K18539" s="4"/>
      <c r="L18539" s="4"/>
      <c r="M18539" s="4"/>
    </row>
    <row r="18540" spans="6:13" x14ac:dyDescent="0.2">
      <c r="F18540" s="4"/>
      <c r="G18540" s="4"/>
      <c r="H18540" s="4"/>
      <c r="I18540" s="4"/>
      <c r="J18540" s="4"/>
      <c r="K18540" s="4"/>
      <c r="L18540" s="4"/>
      <c r="M18540" s="4"/>
    </row>
    <row r="18541" spans="6:13" x14ac:dyDescent="0.2">
      <c r="F18541" s="4"/>
      <c r="G18541" s="4"/>
      <c r="H18541" s="4"/>
      <c r="I18541" s="4"/>
      <c r="J18541" s="4"/>
      <c r="K18541" s="4"/>
      <c r="L18541" s="4"/>
      <c r="M18541" s="4"/>
    </row>
    <row r="18542" spans="6:13" x14ac:dyDescent="0.2">
      <c r="F18542" s="4"/>
      <c r="G18542" s="4"/>
      <c r="H18542" s="4"/>
      <c r="I18542" s="4"/>
      <c r="J18542" s="4"/>
      <c r="K18542" s="4"/>
      <c r="L18542" s="4"/>
      <c r="M18542" s="4"/>
    </row>
    <row r="18543" spans="6:13" x14ac:dyDescent="0.2">
      <c r="F18543" s="4"/>
      <c r="G18543" s="4"/>
      <c r="H18543" s="4"/>
      <c r="I18543" s="4"/>
      <c r="J18543" s="4"/>
      <c r="K18543" s="4"/>
      <c r="L18543" s="4"/>
      <c r="M18543" s="4"/>
    </row>
    <row r="18544" spans="6:13" x14ac:dyDescent="0.2">
      <c r="F18544" s="4"/>
      <c r="G18544" s="4"/>
      <c r="H18544" s="4"/>
      <c r="I18544" s="4"/>
      <c r="J18544" s="4"/>
      <c r="K18544" s="4"/>
      <c r="L18544" s="4"/>
      <c r="M18544" s="4"/>
    </row>
    <row r="18545" spans="6:13" x14ac:dyDescent="0.2">
      <c r="F18545" s="4"/>
      <c r="G18545" s="4"/>
      <c r="H18545" s="4"/>
      <c r="I18545" s="4"/>
      <c r="J18545" s="4"/>
      <c r="K18545" s="4"/>
      <c r="L18545" s="4"/>
      <c r="M18545" s="4"/>
    </row>
    <row r="18546" spans="6:13" x14ac:dyDescent="0.2">
      <c r="F18546" s="4"/>
      <c r="G18546" s="4"/>
      <c r="H18546" s="4"/>
      <c r="I18546" s="4"/>
      <c r="J18546" s="4"/>
      <c r="K18546" s="4"/>
      <c r="L18546" s="4"/>
      <c r="M18546" s="4"/>
    </row>
    <row r="18547" spans="6:13" x14ac:dyDescent="0.2">
      <c r="F18547" s="4"/>
      <c r="G18547" s="4"/>
      <c r="H18547" s="4"/>
      <c r="I18547" s="4"/>
      <c r="J18547" s="4"/>
      <c r="K18547" s="4"/>
      <c r="L18547" s="4"/>
      <c r="M18547" s="4"/>
    </row>
    <row r="18548" spans="6:13" x14ac:dyDescent="0.2">
      <c r="F18548" s="4"/>
      <c r="G18548" s="4"/>
      <c r="H18548" s="4"/>
      <c r="I18548" s="4"/>
      <c r="J18548" s="4"/>
      <c r="K18548" s="4"/>
      <c r="L18548" s="4"/>
      <c r="M18548" s="4"/>
    </row>
    <row r="18549" spans="6:13" x14ac:dyDescent="0.2">
      <c r="F18549" s="4"/>
      <c r="G18549" s="4"/>
      <c r="H18549" s="4"/>
      <c r="I18549" s="4"/>
      <c r="J18549" s="4"/>
      <c r="K18549" s="4"/>
      <c r="L18549" s="4"/>
      <c r="M18549" s="4"/>
    </row>
    <row r="18550" spans="6:13" x14ac:dyDescent="0.2">
      <c r="F18550" s="4"/>
      <c r="G18550" s="4"/>
      <c r="H18550" s="4"/>
      <c r="I18550" s="4"/>
      <c r="J18550" s="4"/>
      <c r="K18550" s="4"/>
      <c r="L18550" s="4"/>
      <c r="M18550" s="4"/>
    </row>
    <row r="18551" spans="6:13" x14ac:dyDescent="0.2">
      <c r="F18551" s="4"/>
      <c r="G18551" s="4"/>
      <c r="H18551" s="4"/>
      <c r="I18551" s="4"/>
      <c r="J18551" s="4"/>
      <c r="K18551" s="4"/>
      <c r="L18551" s="4"/>
      <c r="M18551" s="4"/>
    </row>
    <row r="18552" spans="6:13" x14ac:dyDescent="0.2">
      <c r="F18552" s="4"/>
      <c r="G18552" s="4"/>
      <c r="H18552" s="4"/>
      <c r="I18552" s="4"/>
      <c r="J18552" s="4"/>
      <c r="K18552" s="4"/>
      <c r="L18552" s="4"/>
      <c r="M18552" s="4"/>
    </row>
    <row r="18553" spans="6:13" x14ac:dyDescent="0.2">
      <c r="F18553" s="4"/>
      <c r="G18553" s="4"/>
      <c r="H18553" s="4"/>
      <c r="I18553" s="4"/>
      <c r="J18553" s="4"/>
      <c r="K18553" s="4"/>
      <c r="L18553" s="4"/>
      <c r="M18553" s="4"/>
    </row>
    <row r="18554" spans="6:13" x14ac:dyDescent="0.2">
      <c r="F18554" s="4"/>
      <c r="G18554" s="4"/>
      <c r="H18554" s="4"/>
      <c r="I18554" s="4"/>
      <c r="J18554" s="4"/>
      <c r="K18554" s="4"/>
      <c r="L18554" s="4"/>
      <c r="M18554" s="4"/>
    </row>
    <row r="18555" spans="6:13" x14ac:dyDescent="0.2">
      <c r="F18555" s="4"/>
      <c r="G18555" s="4"/>
      <c r="H18555" s="4"/>
      <c r="I18555" s="4"/>
      <c r="J18555" s="4"/>
      <c r="K18555" s="4"/>
      <c r="L18555" s="4"/>
      <c r="M18555" s="4"/>
    </row>
    <row r="18556" spans="6:13" x14ac:dyDescent="0.2">
      <c r="F18556" s="4"/>
      <c r="G18556" s="4"/>
      <c r="H18556" s="4"/>
      <c r="I18556" s="4"/>
      <c r="J18556" s="4"/>
      <c r="K18556" s="4"/>
      <c r="L18556" s="4"/>
      <c r="M18556" s="4"/>
    </row>
    <row r="18557" spans="6:13" x14ac:dyDescent="0.2">
      <c r="F18557" s="4"/>
      <c r="G18557" s="4"/>
      <c r="H18557" s="4"/>
      <c r="I18557" s="4"/>
      <c r="J18557" s="4"/>
      <c r="K18557" s="4"/>
      <c r="L18557" s="4"/>
      <c r="M18557" s="4"/>
    </row>
    <row r="18558" spans="6:13" x14ac:dyDescent="0.2">
      <c r="F18558" s="4"/>
      <c r="G18558" s="4"/>
      <c r="H18558" s="4"/>
      <c r="I18558" s="4"/>
      <c r="J18558" s="4"/>
      <c r="K18558" s="4"/>
      <c r="L18558" s="4"/>
      <c r="M18558" s="4"/>
    </row>
    <row r="18559" spans="6:13" x14ac:dyDescent="0.2">
      <c r="F18559" s="4"/>
      <c r="G18559" s="4"/>
      <c r="H18559" s="4"/>
      <c r="I18559" s="4"/>
      <c r="J18559" s="4"/>
      <c r="K18559" s="4"/>
      <c r="L18559" s="4"/>
      <c r="M18559" s="4"/>
    </row>
    <row r="18560" spans="6:13" x14ac:dyDescent="0.2">
      <c r="F18560" s="4"/>
      <c r="G18560" s="4"/>
      <c r="H18560" s="4"/>
      <c r="I18560" s="4"/>
      <c r="J18560" s="4"/>
      <c r="K18560" s="4"/>
      <c r="L18560" s="4"/>
      <c r="M18560" s="4"/>
    </row>
    <row r="18561" spans="6:13" x14ac:dyDescent="0.2">
      <c r="F18561" s="4"/>
      <c r="G18561" s="4"/>
      <c r="H18561" s="4"/>
      <c r="I18561" s="4"/>
      <c r="J18561" s="4"/>
      <c r="K18561" s="4"/>
      <c r="L18561" s="4"/>
      <c r="M18561" s="4"/>
    </row>
    <row r="18562" spans="6:13" x14ac:dyDescent="0.2">
      <c r="F18562" s="4"/>
      <c r="G18562" s="4"/>
      <c r="H18562" s="4"/>
      <c r="I18562" s="4"/>
      <c r="J18562" s="4"/>
      <c r="K18562" s="4"/>
      <c r="L18562" s="4"/>
      <c r="M18562" s="4"/>
    </row>
    <row r="18563" spans="6:13" x14ac:dyDescent="0.2">
      <c r="F18563" s="4"/>
      <c r="G18563" s="4"/>
      <c r="H18563" s="4"/>
      <c r="I18563" s="4"/>
      <c r="J18563" s="4"/>
      <c r="K18563" s="4"/>
      <c r="L18563" s="4"/>
      <c r="M18563" s="4"/>
    </row>
    <row r="18564" spans="6:13" x14ac:dyDescent="0.2">
      <c r="F18564" s="4"/>
      <c r="G18564" s="4"/>
      <c r="H18564" s="4"/>
      <c r="I18564" s="4"/>
      <c r="J18564" s="4"/>
      <c r="K18564" s="4"/>
      <c r="L18564" s="4"/>
      <c r="M18564" s="4"/>
    </row>
    <row r="18565" spans="6:13" x14ac:dyDescent="0.2">
      <c r="F18565" s="4"/>
      <c r="G18565" s="4"/>
      <c r="H18565" s="4"/>
      <c r="I18565" s="4"/>
      <c r="J18565" s="4"/>
      <c r="K18565" s="4"/>
      <c r="L18565" s="4"/>
      <c r="M18565" s="4"/>
    </row>
    <row r="18566" spans="6:13" x14ac:dyDescent="0.2">
      <c r="F18566" s="4"/>
      <c r="G18566" s="4"/>
      <c r="H18566" s="4"/>
      <c r="I18566" s="4"/>
      <c r="J18566" s="4"/>
      <c r="K18566" s="4"/>
      <c r="L18566" s="4"/>
      <c r="M18566" s="4"/>
    </row>
    <row r="18567" spans="6:13" x14ac:dyDescent="0.2">
      <c r="F18567" s="4"/>
      <c r="G18567" s="4"/>
      <c r="H18567" s="4"/>
      <c r="I18567" s="4"/>
      <c r="J18567" s="4"/>
      <c r="K18567" s="4"/>
      <c r="L18567" s="4"/>
      <c r="M18567" s="4"/>
    </row>
    <row r="18568" spans="6:13" x14ac:dyDescent="0.2">
      <c r="F18568" s="4"/>
      <c r="G18568" s="4"/>
      <c r="H18568" s="4"/>
      <c r="I18568" s="4"/>
      <c r="J18568" s="4"/>
      <c r="K18568" s="4"/>
      <c r="L18568" s="4"/>
      <c r="M18568" s="4"/>
    </row>
    <row r="18569" spans="6:13" x14ac:dyDescent="0.2">
      <c r="F18569" s="4"/>
      <c r="G18569" s="4"/>
      <c r="H18569" s="4"/>
      <c r="I18569" s="4"/>
      <c r="J18569" s="4"/>
      <c r="K18569" s="4"/>
      <c r="L18569" s="4"/>
      <c r="M18569" s="4"/>
    </row>
    <row r="18570" spans="6:13" x14ac:dyDescent="0.2">
      <c r="F18570" s="4"/>
      <c r="G18570" s="4"/>
      <c r="H18570" s="4"/>
      <c r="I18570" s="4"/>
      <c r="J18570" s="4"/>
      <c r="K18570" s="4"/>
      <c r="L18570" s="4"/>
      <c r="M18570" s="4"/>
    </row>
    <row r="18571" spans="6:13" x14ac:dyDescent="0.2">
      <c r="F18571" s="4"/>
      <c r="G18571" s="4"/>
      <c r="H18571" s="4"/>
      <c r="I18571" s="4"/>
      <c r="J18571" s="4"/>
      <c r="K18571" s="4"/>
      <c r="L18571" s="4"/>
      <c r="M18571" s="4"/>
    </row>
    <row r="18572" spans="6:13" x14ac:dyDescent="0.2">
      <c r="F18572" s="4"/>
      <c r="G18572" s="4"/>
      <c r="H18572" s="4"/>
      <c r="I18572" s="4"/>
      <c r="J18572" s="4"/>
      <c r="K18572" s="4"/>
      <c r="L18572" s="4"/>
      <c r="M18572" s="4"/>
    </row>
    <row r="18573" spans="6:13" x14ac:dyDescent="0.2">
      <c r="F18573" s="4"/>
      <c r="G18573" s="4"/>
      <c r="H18573" s="4"/>
      <c r="I18573" s="4"/>
      <c r="J18573" s="4"/>
      <c r="K18573" s="4"/>
      <c r="L18573" s="4"/>
      <c r="M18573" s="4"/>
    </row>
    <row r="18574" spans="6:13" x14ac:dyDescent="0.2">
      <c r="F18574" s="4"/>
      <c r="G18574" s="4"/>
      <c r="H18574" s="4"/>
      <c r="I18574" s="4"/>
      <c r="J18574" s="4"/>
      <c r="K18574" s="4"/>
      <c r="L18574" s="4"/>
      <c r="M18574" s="4"/>
    </row>
    <row r="18575" spans="6:13" x14ac:dyDescent="0.2">
      <c r="F18575" s="4"/>
      <c r="G18575" s="4"/>
      <c r="H18575" s="4"/>
      <c r="I18575" s="4"/>
      <c r="J18575" s="4"/>
      <c r="K18575" s="4"/>
      <c r="L18575" s="4"/>
      <c r="M18575" s="4"/>
    </row>
    <row r="18576" spans="6:13" x14ac:dyDescent="0.2">
      <c r="F18576" s="4"/>
      <c r="G18576" s="4"/>
      <c r="H18576" s="4"/>
      <c r="I18576" s="4"/>
      <c r="J18576" s="4"/>
      <c r="K18576" s="4"/>
      <c r="L18576" s="4"/>
      <c r="M18576" s="4"/>
    </row>
    <row r="18577" spans="6:13" x14ac:dyDescent="0.2">
      <c r="F18577" s="4"/>
      <c r="G18577" s="4"/>
      <c r="H18577" s="4"/>
      <c r="I18577" s="4"/>
      <c r="J18577" s="4"/>
      <c r="K18577" s="4"/>
      <c r="L18577" s="4"/>
      <c r="M18577" s="4"/>
    </row>
    <row r="18578" spans="6:13" x14ac:dyDescent="0.2">
      <c r="F18578" s="4"/>
      <c r="G18578" s="4"/>
      <c r="H18578" s="4"/>
      <c r="I18578" s="4"/>
      <c r="J18578" s="4"/>
      <c r="K18578" s="4"/>
      <c r="L18578" s="4"/>
      <c r="M18578" s="4"/>
    </row>
    <row r="18579" spans="6:13" x14ac:dyDescent="0.2">
      <c r="F18579" s="4"/>
      <c r="G18579" s="4"/>
      <c r="H18579" s="4"/>
      <c r="I18579" s="4"/>
      <c r="J18579" s="4"/>
      <c r="K18579" s="4"/>
      <c r="L18579" s="4"/>
      <c r="M18579" s="4"/>
    </row>
    <row r="18580" spans="6:13" x14ac:dyDescent="0.2">
      <c r="F18580" s="4"/>
      <c r="G18580" s="4"/>
      <c r="H18580" s="4"/>
      <c r="I18580" s="4"/>
      <c r="J18580" s="4"/>
      <c r="K18580" s="4"/>
      <c r="L18580" s="4"/>
      <c r="M18580" s="4"/>
    </row>
    <row r="18581" spans="6:13" x14ac:dyDescent="0.2">
      <c r="F18581" s="4"/>
      <c r="G18581" s="4"/>
      <c r="H18581" s="4"/>
      <c r="I18581" s="4"/>
      <c r="J18581" s="4"/>
      <c r="K18581" s="4"/>
      <c r="L18581" s="4"/>
      <c r="M18581" s="4"/>
    </row>
    <row r="18582" spans="6:13" x14ac:dyDescent="0.2">
      <c r="F18582" s="4"/>
      <c r="G18582" s="4"/>
      <c r="H18582" s="4"/>
      <c r="I18582" s="4"/>
      <c r="J18582" s="4"/>
      <c r="K18582" s="4"/>
      <c r="L18582" s="4"/>
      <c r="M18582" s="4"/>
    </row>
    <row r="18583" spans="6:13" x14ac:dyDescent="0.2">
      <c r="F18583" s="4"/>
      <c r="G18583" s="4"/>
      <c r="H18583" s="4"/>
      <c r="I18583" s="4"/>
      <c r="J18583" s="4"/>
      <c r="K18583" s="4"/>
      <c r="L18583" s="4"/>
      <c r="M18583" s="4"/>
    </row>
    <row r="18584" spans="6:13" x14ac:dyDescent="0.2">
      <c r="F18584" s="4"/>
      <c r="G18584" s="4"/>
      <c r="H18584" s="4"/>
      <c r="I18584" s="4"/>
      <c r="J18584" s="4"/>
      <c r="K18584" s="4"/>
      <c r="L18584" s="4"/>
      <c r="M18584" s="4"/>
    </row>
    <row r="18585" spans="6:13" x14ac:dyDescent="0.2">
      <c r="F18585" s="4"/>
      <c r="G18585" s="4"/>
      <c r="H18585" s="4"/>
      <c r="I18585" s="4"/>
      <c r="J18585" s="4"/>
      <c r="K18585" s="4"/>
      <c r="L18585" s="4"/>
      <c r="M18585" s="4"/>
    </row>
    <row r="18586" spans="6:13" x14ac:dyDescent="0.2">
      <c r="F18586" s="4"/>
      <c r="G18586" s="4"/>
      <c r="H18586" s="4"/>
      <c r="I18586" s="4"/>
      <c r="J18586" s="4"/>
      <c r="K18586" s="4"/>
      <c r="L18586" s="4"/>
      <c r="M18586" s="4"/>
    </row>
    <row r="18587" spans="6:13" x14ac:dyDescent="0.2">
      <c r="F18587" s="4"/>
      <c r="G18587" s="4"/>
      <c r="H18587" s="4"/>
      <c r="I18587" s="4"/>
      <c r="J18587" s="4"/>
      <c r="K18587" s="4"/>
      <c r="L18587" s="4"/>
      <c r="M18587" s="4"/>
    </row>
    <row r="18588" spans="6:13" x14ac:dyDescent="0.2">
      <c r="F18588" s="4"/>
      <c r="G18588" s="4"/>
      <c r="H18588" s="4"/>
      <c r="I18588" s="4"/>
      <c r="J18588" s="4"/>
      <c r="K18588" s="4"/>
      <c r="L18588" s="4"/>
      <c r="M18588" s="4"/>
    </row>
    <row r="18589" spans="6:13" x14ac:dyDescent="0.2">
      <c r="F18589" s="4"/>
      <c r="G18589" s="4"/>
      <c r="H18589" s="4"/>
      <c r="I18589" s="4"/>
      <c r="J18589" s="4"/>
      <c r="K18589" s="4"/>
      <c r="L18589" s="4"/>
      <c r="M18589" s="4"/>
    </row>
    <row r="18590" spans="6:13" x14ac:dyDescent="0.2">
      <c r="F18590" s="4"/>
      <c r="G18590" s="4"/>
      <c r="H18590" s="4"/>
      <c r="I18590" s="4"/>
      <c r="J18590" s="4"/>
      <c r="K18590" s="4"/>
      <c r="L18590" s="4"/>
      <c r="M18590" s="4"/>
    </row>
    <row r="18591" spans="6:13" x14ac:dyDescent="0.2">
      <c r="F18591" s="4"/>
      <c r="G18591" s="4"/>
      <c r="H18591" s="4"/>
      <c r="I18591" s="4"/>
      <c r="J18591" s="4"/>
      <c r="K18591" s="4"/>
      <c r="L18591" s="4"/>
      <c r="M18591" s="4"/>
    </row>
    <row r="18592" spans="6:13" x14ac:dyDescent="0.2">
      <c r="F18592" s="4"/>
      <c r="G18592" s="4"/>
      <c r="H18592" s="4"/>
      <c r="I18592" s="4"/>
      <c r="J18592" s="4"/>
      <c r="K18592" s="4"/>
      <c r="L18592" s="4"/>
      <c r="M18592" s="4"/>
    </row>
    <row r="18593" spans="6:13" x14ac:dyDescent="0.2">
      <c r="F18593" s="4"/>
      <c r="G18593" s="4"/>
      <c r="H18593" s="4"/>
      <c r="I18593" s="4"/>
      <c r="J18593" s="4"/>
      <c r="K18593" s="4"/>
      <c r="L18593" s="4"/>
      <c r="M18593" s="4"/>
    </row>
    <row r="18594" spans="6:13" x14ac:dyDescent="0.2">
      <c r="F18594" s="4"/>
      <c r="G18594" s="4"/>
      <c r="H18594" s="4"/>
      <c r="I18594" s="4"/>
      <c r="J18594" s="4"/>
      <c r="K18594" s="4"/>
      <c r="L18594" s="4"/>
      <c r="M18594" s="4"/>
    </row>
    <row r="18595" spans="6:13" x14ac:dyDescent="0.2">
      <c r="F18595" s="4"/>
      <c r="G18595" s="4"/>
      <c r="H18595" s="4"/>
      <c r="I18595" s="4"/>
      <c r="J18595" s="4"/>
      <c r="K18595" s="4"/>
      <c r="L18595" s="4"/>
      <c r="M18595" s="4"/>
    </row>
    <row r="18596" spans="6:13" x14ac:dyDescent="0.2">
      <c r="F18596" s="4"/>
      <c r="G18596" s="4"/>
      <c r="H18596" s="4"/>
      <c r="I18596" s="4"/>
      <c r="J18596" s="4"/>
      <c r="K18596" s="4"/>
      <c r="L18596" s="4"/>
      <c r="M18596" s="4"/>
    </row>
    <row r="18597" spans="6:13" x14ac:dyDescent="0.2">
      <c r="F18597" s="4"/>
      <c r="G18597" s="4"/>
      <c r="H18597" s="4"/>
      <c r="I18597" s="4"/>
      <c r="J18597" s="4"/>
      <c r="K18597" s="4"/>
      <c r="L18597" s="4"/>
      <c r="M18597" s="4"/>
    </row>
    <row r="18598" spans="6:13" x14ac:dyDescent="0.2">
      <c r="F18598" s="4"/>
      <c r="G18598" s="4"/>
      <c r="H18598" s="4"/>
      <c r="I18598" s="4"/>
      <c r="J18598" s="4"/>
      <c r="K18598" s="4"/>
      <c r="L18598" s="4"/>
      <c r="M18598" s="4"/>
    </row>
    <row r="18599" spans="6:13" x14ac:dyDescent="0.2">
      <c r="F18599" s="4"/>
      <c r="G18599" s="4"/>
      <c r="H18599" s="4"/>
      <c r="I18599" s="4"/>
      <c r="J18599" s="4"/>
      <c r="K18599" s="4"/>
      <c r="L18599" s="4"/>
      <c r="M18599" s="4"/>
    </row>
    <row r="18600" spans="6:13" x14ac:dyDescent="0.2">
      <c r="F18600" s="4"/>
      <c r="G18600" s="4"/>
      <c r="H18600" s="4"/>
      <c r="I18600" s="4"/>
      <c r="J18600" s="4"/>
      <c r="K18600" s="4"/>
      <c r="L18600" s="4"/>
      <c r="M18600" s="4"/>
    </row>
    <row r="18601" spans="6:13" x14ac:dyDescent="0.2">
      <c r="F18601" s="4"/>
      <c r="G18601" s="4"/>
      <c r="H18601" s="4"/>
      <c r="I18601" s="4"/>
      <c r="J18601" s="4"/>
      <c r="K18601" s="4"/>
      <c r="L18601" s="4"/>
      <c r="M18601" s="4"/>
    </row>
    <row r="18602" spans="6:13" x14ac:dyDescent="0.2">
      <c r="F18602" s="4"/>
      <c r="G18602" s="4"/>
      <c r="H18602" s="4"/>
      <c r="I18602" s="4"/>
      <c r="J18602" s="4"/>
      <c r="K18602" s="4"/>
      <c r="L18602" s="4"/>
      <c r="M18602" s="4"/>
    </row>
    <row r="18603" spans="6:13" x14ac:dyDescent="0.2">
      <c r="F18603" s="4"/>
      <c r="G18603" s="4"/>
      <c r="H18603" s="4"/>
      <c r="I18603" s="4"/>
      <c r="J18603" s="4"/>
      <c r="K18603" s="4"/>
      <c r="L18603" s="4"/>
      <c r="M18603" s="4"/>
    </row>
    <row r="18604" spans="6:13" x14ac:dyDescent="0.2">
      <c r="F18604" s="4"/>
      <c r="G18604" s="4"/>
      <c r="H18604" s="4"/>
      <c r="I18604" s="4"/>
      <c r="J18604" s="4"/>
      <c r="K18604" s="4"/>
      <c r="L18604" s="4"/>
      <c r="M18604" s="4"/>
    </row>
    <row r="18605" spans="6:13" x14ac:dyDescent="0.2">
      <c r="F18605" s="4"/>
      <c r="G18605" s="4"/>
      <c r="H18605" s="4"/>
      <c r="I18605" s="4"/>
      <c r="J18605" s="4"/>
      <c r="K18605" s="4"/>
      <c r="L18605" s="4"/>
      <c r="M18605" s="4"/>
    </row>
    <row r="18606" spans="6:13" x14ac:dyDescent="0.2">
      <c r="F18606" s="4"/>
      <c r="G18606" s="4"/>
      <c r="H18606" s="4"/>
      <c r="I18606" s="4"/>
      <c r="J18606" s="4"/>
      <c r="K18606" s="4"/>
      <c r="L18606" s="4"/>
      <c r="M18606" s="4"/>
    </row>
    <row r="18607" spans="6:13" x14ac:dyDescent="0.2">
      <c r="F18607" s="4"/>
      <c r="G18607" s="4"/>
      <c r="H18607" s="4"/>
      <c r="I18607" s="4"/>
      <c r="J18607" s="4"/>
      <c r="K18607" s="4"/>
      <c r="L18607" s="4"/>
      <c r="M18607" s="4"/>
    </row>
    <row r="18608" spans="6:13" x14ac:dyDescent="0.2">
      <c r="F18608" s="4"/>
      <c r="G18608" s="4"/>
      <c r="H18608" s="4"/>
      <c r="I18608" s="4"/>
      <c r="J18608" s="4"/>
      <c r="K18608" s="4"/>
      <c r="L18608" s="4"/>
      <c r="M18608" s="4"/>
    </row>
    <row r="18609" spans="6:13" x14ac:dyDescent="0.2">
      <c r="F18609" s="4"/>
      <c r="G18609" s="4"/>
      <c r="H18609" s="4"/>
      <c r="I18609" s="4"/>
      <c r="J18609" s="4"/>
      <c r="K18609" s="4"/>
      <c r="L18609" s="4"/>
      <c r="M18609" s="4"/>
    </row>
    <row r="18610" spans="6:13" x14ac:dyDescent="0.2">
      <c r="F18610" s="4"/>
      <c r="G18610" s="4"/>
      <c r="H18610" s="4"/>
      <c r="I18610" s="4"/>
      <c r="J18610" s="4"/>
      <c r="K18610" s="4"/>
      <c r="L18610" s="4"/>
      <c r="M18610" s="4"/>
    </row>
    <row r="18611" spans="6:13" x14ac:dyDescent="0.2">
      <c r="F18611" s="4"/>
      <c r="G18611" s="4"/>
      <c r="H18611" s="4"/>
      <c r="I18611" s="4"/>
      <c r="J18611" s="4"/>
      <c r="K18611" s="4"/>
      <c r="L18611" s="4"/>
      <c r="M18611" s="4"/>
    </row>
    <row r="18612" spans="6:13" x14ac:dyDescent="0.2">
      <c r="F18612" s="4"/>
      <c r="G18612" s="4"/>
      <c r="H18612" s="4"/>
      <c r="I18612" s="4"/>
      <c r="J18612" s="4"/>
      <c r="K18612" s="4"/>
      <c r="L18612" s="4"/>
      <c r="M18612" s="4"/>
    </row>
    <row r="18613" spans="6:13" x14ac:dyDescent="0.2">
      <c r="F18613" s="4"/>
      <c r="G18613" s="4"/>
      <c r="H18613" s="4"/>
      <c r="I18613" s="4"/>
      <c r="J18613" s="4"/>
      <c r="K18613" s="4"/>
      <c r="L18613" s="4"/>
      <c r="M18613" s="4"/>
    </row>
    <row r="18614" spans="6:13" x14ac:dyDescent="0.2">
      <c r="F18614" s="4"/>
      <c r="G18614" s="4"/>
      <c r="H18614" s="4"/>
      <c r="I18614" s="4"/>
      <c r="J18614" s="4"/>
      <c r="K18614" s="4"/>
      <c r="L18614" s="4"/>
      <c r="M18614" s="4"/>
    </row>
    <row r="18615" spans="6:13" x14ac:dyDescent="0.2">
      <c r="F18615" s="4"/>
      <c r="G18615" s="4"/>
      <c r="H18615" s="4"/>
      <c r="I18615" s="4"/>
      <c r="J18615" s="4"/>
      <c r="K18615" s="4"/>
      <c r="L18615" s="4"/>
      <c r="M18615" s="4"/>
    </row>
    <row r="18616" spans="6:13" x14ac:dyDescent="0.2">
      <c r="F18616" s="4"/>
      <c r="G18616" s="4"/>
      <c r="H18616" s="4"/>
      <c r="I18616" s="4"/>
      <c r="J18616" s="4"/>
      <c r="K18616" s="4"/>
      <c r="L18616" s="4"/>
      <c r="M18616" s="4"/>
    </row>
    <row r="18617" spans="6:13" x14ac:dyDescent="0.2">
      <c r="F18617" s="4"/>
      <c r="G18617" s="4"/>
      <c r="H18617" s="4"/>
      <c r="I18617" s="4"/>
      <c r="J18617" s="4"/>
      <c r="K18617" s="4"/>
      <c r="L18617" s="4"/>
      <c r="M18617" s="4"/>
    </row>
    <row r="18618" spans="6:13" x14ac:dyDescent="0.2">
      <c r="F18618" s="4"/>
      <c r="G18618" s="4"/>
      <c r="H18618" s="4"/>
      <c r="I18618" s="4"/>
      <c r="J18618" s="4"/>
      <c r="K18618" s="4"/>
      <c r="L18618" s="4"/>
      <c r="M18618" s="4"/>
    </row>
    <row r="18619" spans="6:13" x14ac:dyDescent="0.2">
      <c r="F18619" s="4"/>
      <c r="G18619" s="4"/>
      <c r="H18619" s="4"/>
      <c r="I18619" s="4"/>
      <c r="J18619" s="4"/>
      <c r="K18619" s="4"/>
      <c r="L18619" s="4"/>
      <c r="M18619" s="4"/>
    </row>
    <row r="18620" spans="6:13" x14ac:dyDescent="0.2">
      <c r="F18620" s="4"/>
      <c r="G18620" s="4"/>
      <c r="H18620" s="4"/>
      <c r="I18620" s="4"/>
      <c r="J18620" s="4"/>
      <c r="K18620" s="4"/>
      <c r="L18620" s="4"/>
      <c r="M18620" s="4"/>
    </row>
    <row r="18621" spans="6:13" x14ac:dyDescent="0.2">
      <c r="F18621" s="4"/>
      <c r="G18621" s="4"/>
      <c r="H18621" s="4"/>
      <c r="I18621" s="4"/>
      <c r="J18621" s="4"/>
      <c r="K18621" s="4"/>
      <c r="L18621" s="4"/>
      <c r="M18621" s="4"/>
    </row>
    <row r="18622" spans="6:13" x14ac:dyDescent="0.2">
      <c r="F18622" s="4"/>
      <c r="G18622" s="4"/>
      <c r="H18622" s="4"/>
      <c r="I18622" s="4"/>
      <c r="J18622" s="4"/>
      <c r="K18622" s="4"/>
      <c r="L18622" s="4"/>
      <c r="M18622" s="4"/>
    </row>
    <row r="18623" spans="6:13" x14ac:dyDescent="0.2">
      <c r="F18623" s="4"/>
      <c r="G18623" s="4"/>
      <c r="H18623" s="4"/>
      <c r="I18623" s="4"/>
      <c r="J18623" s="4"/>
      <c r="K18623" s="4"/>
      <c r="L18623" s="4"/>
      <c r="M18623" s="4"/>
    </row>
    <row r="18624" spans="6:13" x14ac:dyDescent="0.2">
      <c r="F18624" s="4"/>
      <c r="G18624" s="4"/>
      <c r="H18624" s="4"/>
      <c r="I18624" s="4"/>
      <c r="J18624" s="4"/>
      <c r="K18624" s="4"/>
      <c r="L18624" s="4"/>
      <c r="M18624" s="4"/>
    </row>
    <row r="18625" spans="6:13" x14ac:dyDescent="0.2">
      <c r="F18625" s="4"/>
      <c r="G18625" s="4"/>
      <c r="H18625" s="4"/>
      <c r="I18625" s="4"/>
      <c r="J18625" s="4"/>
      <c r="K18625" s="4"/>
      <c r="L18625" s="4"/>
      <c r="M18625" s="4"/>
    </row>
    <row r="18626" spans="6:13" x14ac:dyDescent="0.2">
      <c r="F18626" s="4"/>
      <c r="G18626" s="4"/>
      <c r="H18626" s="4"/>
      <c r="I18626" s="4"/>
      <c r="J18626" s="4"/>
      <c r="K18626" s="4"/>
      <c r="L18626" s="4"/>
      <c r="M18626" s="4"/>
    </row>
    <row r="18627" spans="6:13" x14ac:dyDescent="0.2">
      <c r="F18627" s="4"/>
      <c r="G18627" s="4"/>
      <c r="H18627" s="4"/>
      <c r="I18627" s="4"/>
      <c r="J18627" s="4"/>
      <c r="K18627" s="4"/>
      <c r="L18627" s="4"/>
      <c r="M18627" s="4"/>
    </row>
    <row r="18628" spans="6:13" x14ac:dyDescent="0.2">
      <c r="F18628" s="4"/>
      <c r="G18628" s="4"/>
      <c r="H18628" s="4"/>
      <c r="I18628" s="4"/>
      <c r="J18628" s="4"/>
      <c r="K18628" s="4"/>
      <c r="L18628" s="4"/>
      <c r="M18628" s="4"/>
    </row>
    <row r="18629" spans="6:13" x14ac:dyDescent="0.2">
      <c r="F18629" s="4"/>
      <c r="G18629" s="4"/>
      <c r="H18629" s="4"/>
      <c r="I18629" s="4"/>
      <c r="J18629" s="4"/>
      <c r="K18629" s="4"/>
      <c r="L18629" s="4"/>
      <c r="M18629" s="4"/>
    </row>
    <row r="18630" spans="6:13" x14ac:dyDescent="0.2">
      <c r="F18630" s="4"/>
      <c r="G18630" s="4"/>
      <c r="H18630" s="4"/>
      <c r="I18630" s="4"/>
      <c r="J18630" s="4"/>
      <c r="K18630" s="4"/>
      <c r="L18630" s="4"/>
      <c r="M18630" s="4"/>
    </row>
    <row r="18631" spans="6:13" x14ac:dyDescent="0.2">
      <c r="F18631" s="4"/>
      <c r="G18631" s="4"/>
      <c r="H18631" s="4"/>
      <c r="I18631" s="4"/>
      <c r="J18631" s="4"/>
      <c r="K18631" s="4"/>
      <c r="L18631" s="4"/>
      <c r="M18631" s="4"/>
    </row>
    <row r="18632" spans="6:13" x14ac:dyDescent="0.2">
      <c r="F18632" s="4"/>
      <c r="G18632" s="4"/>
      <c r="H18632" s="4"/>
      <c r="I18632" s="4"/>
      <c r="J18632" s="4"/>
      <c r="K18632" s="4"/>
      <c r="L18632" s="4"/>
      <c r="M18632" s="4"/>
    </row>
    <row r="18633" spans="6:13" x14ac:dyDescent="0.2">
      <c r="F18633" s="4"/>
      <c r="G18633" s="4"/>
      <c r="H18633" s="4"/>
      <c r="I18633" s="4"/>
      <c r="J18633" s="4"/>
      <c r="K18633" s="4"/>
      <c r="L18633" s="4"/>
      <c r="M18633" s="4"/>
    </row>
    <row r="18634" spans="6:13" x14ac:dyDescent="0.2">
      <c r="F18634" s="4"/>
      <c r="G18634" s="4"/>
      <c r="H18634" s="4"/>
      <c r="I18634" s="4"/>
      <c r="J18634" s="4"/>
      <c r="K18634" s="4"/>
      <c r="L18634" s="4"/>
      <c r="M18634" s="4"/>
    </row>
    <row r="18635" spans="6:13" x14ac:dyDescent="0.2">
      <c r="F18635" s="4"/>
      <c r="G18635" s="4"/>
      <c r="H18635" s="4"/>
      <c r="I18635" s="4"/>
      <c r="J18635" s="4"/>
      <c r="K18635" s="4"/>
      <c r="L18635" s="4"/>
      <c r="M18635" s="4"/>
    </row>
    <row r="18636" spans="6:13" x14ac:dyDescent="0.2">
      <c r="F18636" s="4"/>
      <c r="G18636" s="4"/>
      <c r="H18636" s="4"/>
      <c r="I18636" s="4"/>
      <c r="J18636" s="4"/>
      <c r="K18636" s="4"/>
      <c r="L18636" s="4"/>
      <c r="M18636" s="4"/>
    </row>
    <row r="18637" spans="6:13" x14ac:dyDescent="0.2">
      <c r="F18637" s="4"/>
      <c r="G18637" s="4"/>
      <c r="H18637" s="4"/>
      <c r="I18637" s="4"/>
      <c r="J18637" s="4"/>
      <c r="K18637" s="4"/>
      <c r="L18637" s="4"/>
      <c r="M18637" s="4"/>
    </row>
    <row r="18638" spans="6:13" x14ac:dyDescent="0.2">
      <c r="F18638" s="4"/>
      <c r="G18638" s="4"/>
      <c r="H18638" s="4"/>
      <c r="I18638" s="4"/>
      <c r="J18638" s="4"/>
      <c r="K18638" s="4"/>
      <c r="L18638" s="4"/>
      <c r="M18638" s="4"/>
    </row>
    <row r="18639" spans="6:13" x14ac:dyDescent="0.2">
      <c r="F18639" s="4"/>
      <c r="G18639" s="4"/>
      <c r="H18639" s="4"/>
      <c r="I18639" s="4"/>
      <c r="J18639" s="4"/>
      <c r="K18639" s="4"/>
      <c r="L18639" s="4"/>
      <c r="M18639" s="4"/>
    </row>
    <row r="18640" spans="6:13" x14ac:dyDescent="0.2">
      <c r="F18640" s="4"/>
      <c r="G18640" s="4"/>
      <c r="H18640" s="4"/>
      <c r="I18640" s="4"/>
      <c r="J18640" s="4"/>
      <c r="K18640" s="4"/>
      <c r="L18640" s="4"/>
      <c r="M18640" s="4"/>
    </row>
    <row r="18641" spans="6:13" x14ac:dyDescent="0.2">
      <c r="F18641" s="4"/>
      <c r="G18641" s="4"/>
      <c r="H18641" s="4"/>
      <c r="I18641" s="4"/>
      <c r="J18641" s="4"/>
      <c r="K18641" s="4"/>
      <c r="L18641" s="4"/>
      <c r="M18641" s="4"/>
    </row>
    <row r="18642" spans="6:13" x14ac:dyDescent="0.2">
      <c r="F18642" s="4"/>
      <c r="G18642" s="4"/>
      <c r="H18642" s="4"/>
      <c r="I18642" s="4"/>
      <c r="J18642" s="4"/>
      <c r="K18642" s="4"/>
      <c r="L18642" s="4"/>
      <c r="M18642" s="4"/>
    </row>
    <row r="18643" spans="6:13" x14ac:dyDescent="0.2">
      <c r="F18643" s="4"/>
      <c r="G18643" s="4"/>
      <c r="H18643" s="4"/>
      <c r="I18643" s="4"/>
      <c r="J18643" s="4"/>
      <c r="K18643" s="4"/>
      <c r="L18643" s="4"/>
      <c r="M18643" s="4"/>
    </row>
    <row r="18644" spans="6:13" x14ac:dyDescent="0.2">
      <c r="F18644" s="4"/>
      <c r="G18644" s="4"/>
      <c r="H18644" s="4"/>
      <c r="I18644" s="4"/>
      <c r="J18644" s="4"/>
      <c r="K18644" s="4"/>
      <c r="L18644" s="4"/>
      <c r="M18644" s="4"/>
    </row>
    <row r="18645" spans="6:13" x14ac:dyDescent="0.2">
      <c r="F18645" s="4"/>
      <c r="G18645" s="4"/>
      <c r="H18645" s="4"/>
      <c r="I18645" s="4"/>
      <c r="J18645" s="4"/>
      <c r="K18645" s="4"/>
      <c r="L18645" s="4"/>
      <c r="M18645" s="4"/>
    </row>
    <row r="18646" spans="6:13" x14ac:dyDescent="0.2">
      <c r="F18646" s="4"/>
      <c r="G18646" s="4"/>
      <c r="H18646" s="4"/>
      <c r="I18646" s="4"/>
      <c r="J18646" s="4"/>
      <c r="K18646" s="4"/>
      <c r="L18646" s="4"/>
      <c r="M18646" s="4"/>
    </row>
    <row r="18647" spans="6:13" x14ac:dyDescent="0.2">
      <c r="F18647" s="4"/>
      <c r="G18647" s="4"/>
      <c r="H18647" s="4"/>
      <c r="I18647" s="4"/>
      <c r="J18647" s="4"/>
      <c r="K18647" s="4"/>
      <c r="L18647" s="4"/>
      <c r="M18647" s="4"/>
    </row>
    <row r="18648" spans="6:13" x14ac:dyDescent="0.2">
      <c r="F18648" s="4"/>
      <c r="G18648" s="4"/>
      <c r="H18648" s="4"/>
      <c r="I18648" s="4"/>
      <c r="J18648" s="4"/>
      <c r="K18648" s="4"/>
      <c r="L18648" s="4"/>
      <c r="M18648" s="4"/>
    </row>
    <row r="18649" spans="6:13" x14ac:dyDescent="0.2">
      <c r="F18649" s="4"/>
      <c r="G18649" s="4"/>
      <c r="H18649" s="4"/>
      <c r="I18649" s="4"/>
      <c r="J18649" s="4"/>
      <c r="K18649" s="4"/>
      <c r="L18649" s="4"/>
      <c r="M18649" s="4"/>
    </row>
    <row r="18650" spans="6:13" x14ac:dyDescent="0.2">
      <c r="F18650" s="4"/>
      <c r="G18650" s="4"/>
      <c r="H18650" s="4"/>
      <c r="I18650" s="4"/>
      <c r="J18650" s="4"/>
      <c r="K18650" s="4"/>
      <c r="L18650" s="4"/>
      <c r="M18650" s="4"/>
    </row>
    <row r="18651" spans="6:13" x14ac:dyDescent="0.2">
      <c r="F18651" s="4"/>
      <c r="G18651" s="4"/>
      <c r="H18651" s="4"/>
      <c r="I18651" s="4"/>
      <c r="J18651" s="4"/>
      <c r="K18651" s="4"/>
      <c r="L18651" s="4"/>
      <c r="M18651" s="4"/>
    </row>
    <row r="18652" spans="6:13" x14ac:dyDescent="0.2">
      <c r="F18652" s="4"/>
      <c r="G18652" s="4"/>
      <c r="H18652" s="4"/>
      <c r="I18652" s="4"/>
      <c r="J18652" s="4"/>
      <c r="K18652" s="4"/>
      <c r="L18652" s="4"/>
      <c r="M18652" s="4"/>
    </row>
    <row r="18653" spans="6:13" x14ac:dyDescent="0.2">
      <c r="F18653" s="4"/>
      <c r="G18653" s="4"/>
      <c r="H18653" s="4"/>
      <c r="I18653" s="4"/>
      <c r="J18653" s="4"/>
      <c r="K18653" s="4"/>
      <c r="L18653" s="4"/>
      <c r="M18653" s="4"/>
    </row>
    <row r="18654" spans="6:13" x14ac:dyDescent="0.2">
      <c r="F18654" s="4"/>
      <c r="G18654" s="4"/>
      <c r="H18654" s="4"/>
      <c r="I18654" s="4"/>
      <c r="J18654" s="4"/>
      <c r="K18654" s="4"/>
      <c r="L18654" s="4"/>
      <c r="M18654" s="4"/>
    </row>
    <row r="18655" spans="6:13" x14ac:dyDescent="0.2">
      <c r="F18655" s="4"/>
      <c r="G18655" s="4"/>
      <c r="H18655" s="4"/>
      <c r="I18655" s="4"/>
      <c r="J18655" s="4"/>
      <c r="K18655" s="4"/>
      <c r="L18655" s="4"/>
      <c r="M18655" s="4"/>
    </row>
    <row r="18656" spans="6:13" x14ac:dyDescent="0.2">
      <c r="F18656" s="4"/>
      <c r="G18656" s="4"/>
      <c r="H18656" s="4"/>
      <c r="I18656" s="4"/>
      <c r="J18656" s="4"/>
      <c r="K18656" s="4"/>
      <c r="L18656" s="4"/>
      <c r="M18656" s="4"/>
    </row>
    <row r="18657" spans="6:13" x14ac:dyDescent="0.2">
      <c r="F18657" s="4"/>
      <c r="G18657" s="4"/>
      <c r="H18657" s="4"/>
      <c r="I18657" s="4"/>
      <c r="J18657" s="4"/>
      <c r="K18657" s="4"/>
      <c r="L18657" s="4"/>
      <c r="M18657" s="4"/>
    </row>
    <row r="18658" spans="6:13" x14ac:dyDescent="0.2">
      <c r="F18658" s="4"/>
      <c r="G18658" s="4"/>
      <c r="H18658" s="4"/>
      <c r="I18658" s="4"/>
      <c r="J18658" s="4"/>
      <c r="K18658" s="4"/>
      <c r="L18658" s="4"/>
      <c r="M18658" s="4"/>
    </row>
    <row r="18659" spans="6:13" x14ac:dyDescent="0.2">
      <c r="F18659" s="4"/>
      <c r="G18659" s="4"/>
      <c r="H18659" s="4"/>
      <c r="I18659" s="4"/>
      <c r="J18659" s="4"/>
      <c r="K18659" s="4"/>
      <c r="L18659" s="4"/>
      <c r="M18659" s="4"/>
    </row>
    <row r="18660" spans="6:13" x14ac:dyDescent="0.2">
      <c r="F18660" s="4"/>
      <c r="G18660" s="4"/>
      <c r="H18660" s="4"/>
      <c r="I18660" s="4"/>
      <c r="J18660" s="4"/>
      <c r="K18660" s="4"/>
      <c r="L18660" s="4"/>
      <c r="M18660" s="4"/>
    </row>
    <row r="18661" spans="6:13" x14ac:dyDescent="0.2">
      <c r="F18661" s="4"/>
      <c r="G18661" s="4"/>
      <c r="H18661" s="4"/>
      <c r="I18661" s="4"/>
      <c r="J18661" s="4"/>
      <c r="K18661" s="4"/>
      <c r="L18661" s="4"/>
      <c r="M18661" s="4"/>
    </row>
    <row r="18662" spans="6:13" x14ac:dyDescent="0.2">
      <c r="F18662" s="4"/>
      <c r="G18662" s="4"/>
      <c r="H18662" s="4"/>
      <c r="I18662" s="4"/>
      <c r="J18662" s="4"/>
      <c r="K18662" s="4"/>
      <c r="L18662" s="4"/>
      <c r="M18662" s="4"/>
    </row>
    <row r="18663" spans="6:13" x14ac:dyDescent="0.2">
      <c r="F18663" s="4"/>
      <c r="G18663" s="4"/>
      <c r="H18663" s="4"/>
      <c r="I18663" s="4"/>
      <c r="J18663" s="4"/>
      <c r="K18663" s="4"/>
      <c r="L18663" s="4"/>
      <c r="M18663" s="4"/>
    </row>
    <row r="18664" spans="6:13" x14ac:dyDescent="0.2">
      <c r="F18664" s="4"/>
      <c r="G18664" s="4"/>
      <c r="H18664" s="4"/>
      <c r="I18664" s="4"/>
      <c r="J18664" s="4"/>
      <c r="K18664" s="4"/>
      <c r="L18664" s="4"/>
      <c r="M18664" s="4"/>
    </row>
    <row r="18665" spans="6:13" x14ac:dyDescent="0.2">
      <c r="F18665" s="4"/>
      <c r="G18665" s="4"/>
      <c r="H18665" s="4"/>
      <c r="I18665" s="4"/>
      <c r="J18665" s="4"/>
      <c r="K18665" s="4"/>
      <c r="L18665" s="4"/>
      <c r="M18665" s="4"/>
    </row>
    <row r="18666" spans="6:13" x14ac:dyDescent="0.2">
      <c r="F18666" s="4"/>
      <c r="G18666" s="4"/>
      <c r="H18666" s="4"/>
      <c r="I18666" s="4"/>
      <c r="J18666" s="4"/>
      <c r="K18666" s="4"/>
      <c r="L18666" s="4"/>
      <c r="M18666" s="4"/>
    </row>
    <row r="18667" spans="6:13" x14ac:dyDescent="0.2">
      <c r="F18667" s="4"/>
      <c r="G18667" s="4"/>
      <c r="H18667" s="4"/>
      <c r="I18667" s="4"/>
      <c r="J18667" s="4"/>
      <c r="K18667" s="4"/>
      <c r="L18667" s="4"/>
      <c r="M18667" s="4"/>
    </row>
    <row r="18668" spans="6:13" x14ac:dyDescent="0.2">
      <c r="F18668" s="4"/>
      <c r="G18668" s="4"/>
      <c r="H18668" s="4"/>
      <c r="I18668" s="4"/>
      <c r="J18668" s="4"/>
      <c r="K18668" s="4"/>
      <c r="L18668" s="4"/>
      <c r="M18668" s="4"/>
    </row>
    <row r="18669" spans="6:13" x14ac:dyDescent="0.2">
      <c r="F18669" s="4"/>
      <c r="G18669" s="4"/>
      <c r="H18669" s="4"/>
      <c r="I18669" s="4"/>
      <c r="J18669" s="4"/>
      <c r="K18669" s="4"/>
      <c r="L18669" s="4"/>
      <c r="M18669" s="4"/>
    </row>
    <row r="18670" spans="6:13" x14ac:dyDescent="0.2">
      <c r="F18670" s="4"/>
      <c r="G18670" s="4"/>
      <c r="H18670" s="4"/>
      <c r="I18670" s="4"/>
      <c r="J18670" s="4"/>
      <c r="K18670" s="4"/>
      <c r="L18670" s="4"/>
      <c r="M18670" s="4"/>
    </row>
    <row r="18671" spans="6:13" x14ac:dyDescent="0.2">
      <c r="F18671" s="4"/>
      <c r="G18671" s="4"/>
      <c r="H18671" s="4"/>
      <c r="I18671" s="4"/>
      <c r="J18671" s="4"/>
      <c r="K18671" s="4"/>
      <c r="L18671" s="4"/>
      <c r="M18671" s="4"/>
    </row>
    <row r="18672" spans="6:13" x14ac:dyDescent="0.2">
      <c r="F18672" s="4"/>
      <c r="G18672" s="4"/>
      <c r="H18672" s="4"/>
      <c r="I18672" s="4"/>
      <c r="J18672" s="4"/>
      <c r="K18672" s="4"/>
      <c r="L18672" s="4"/>
      <c r="M18672" s="4"/>
    </row>
    <row r="18673" spans="6:13" x14ac:dyDescent="0.2">
      <c r="F18673" s="4"/>
      <c r="G18673" s="4"/>
      <c r="H18673" s="4"/>
      <c r="I18673" s="4"/>
      <c r="J18673" s="4"/>
      <c r="K18673" s="4"/>
      <c r="L18673" s="4"/>
      <c r="M18673" s="4"/>
    </row>
    <row r="18674" spans="6:13" x14ac:dyDescent="0.2">
      <c r="F18674" s="4"/>
      <c r="G18674" s="4"/>
      <c r="H18674" s="4"/>
      <c r="I18674" s="4"/>
      <c r="J18674" s="4"/>
      <c r="K18674" s="4"/>
      <c r="L18674" s="4"/>
      <c r="M18674" s="4"/>
    </row>
    <row r="18675" spans="6:13" x14ac:dyDescent="0.2">
      <c r="F18675" s="4"/>
      <c r="G18675" s="4"/>
      <c r="H18675" s="4"/>
      <c r="I18675" s="4"/>
      <c r="J18675" s="4"/>
      <c r="K18675" s="4"/>
      <c r="L18675" s="4"/>
      <c r="M18675" s="4"/>
    </row>
    <row r="18676" spans="6:13" x14ac:dyDescent="0.2">
      <c r="F18676" s="4"/>
      <c r="G18676" s="4"/>
      <c r="H18676" s="4"/>
      <c r="I18676" s="4"/>
      <c r="J18676" s="4"/>
      <c r="K18676" s="4"/>
      <c r="L18676" s="4"/>
      <c r="M18676" s="4"/>
    </row>
    <row r="18677" spans="6:13" x14ac:dyDescent="0.2">
      <c r="F18677" s="4"/>
      <c r="G18677" s="4"/>
      <c r="H18677" s="4"/>
      <c r="I18677" s="4"/>
      <c r="J18677" s="4"/>
      <c r="K18677" s="4"/>
      <c r="L18677" s="4"/>
      <c r="M18677" s="4"/>
    </row>
    <row r="18678" spans="6:13" x14ac:dyDescent="0.2">
      <c r="F18678" s="4"/>
      <c r="G18678" s="4"/>
      <c r="H18678" s="4"/>
      <c r="I18678" s="4"/>
      <c r="J18678" s="4"/>
      <c r="K18678" s="4"/>
      <c r="L18678" s="4"/>
      <c r="M18678" s="4"/>
    </row>
    <row r="18679" spans="6:13" x14ac:dyDescent="0.2">
      <c r="F18679" s="4"/>
      <c r="G18679" s="4"/>
      <c r="H18679" s="4"/>
      <c r="I18679" s="4"/>
      <c r="J18679" s="4"/>
      <c r="K18679" s="4"/>
      <c r="L18679" s="4"/>
      <c r="M18679" s="4"/>
    </row>
    <row r="18680" spans="6:13" x14ac:dyDescent="0.2">
      <c r="F18680" s="4"/>
      <c r="G18680" s="4"/>
      <c r="H18680" s="4"/>
      <c r="I18680" s="4"/>
      <c r="J18680" s="4"/>
      <c r="K18680" s="4"/>
      <c r="L18680" s="4"/>
      <c r="M18680" s="4"/>
    </row>
    <row r="18681" spans="6:13" x14ac:dyDescent="0.2">
      <c r="F18681" s="4"/>
      <c r="G18681" s="4"/>
      <c r="H18681" s="4"/>
      <c r="I18681" s="4"/>
      <c r="J18681" s="4"/>
      <c r="K18681" s="4"/>
      <c r="L18681" s="4"/>
      <c r="M18681" s="4"/>
    </row>
    <row r="18682" spans="6:13" x14ac:dyDescent="0.2">
      <c r="F18682" s="4"/>
      <c r="G18682" s="4"/>
      <c r="H18682" s="4"/>
      <c r="I18682" s="4"/>
      <c r="J18682" s="4"/>
      <c r="K18682" s="4"/>
      <c r="L18682" s="4"/>
      <c r="M18682" s="4"/>
    </row>
    <row r="18683" spans="6:13" x14ac:dyDescent="0.2">
      <c r="F18683" s="4"/>
      <c r="G18683" s="4"/>
      <c r="H18683" s="4"/>
      <c r="I18683" s="4"/>
      <c r="J18683" s="4"/>
      <c r="K18683" s="4"/>
      <c r="L18683" s="4"/>
      <c r="M18683" s="4"/>
    </row>
    <row r="18684" spans="6:13" x14ac:dyDescent="0.2">
      <c r="F18684" s="4"/>
      <c r="G18684" s="4"/>
      <c r="H18684" s="4"/>
      <c r="I18684" s="4"/>
      <c r="J18684" s="4"/>
      <c r="K18684" s="4"/>
      <c r="L18684" s="4"/>
      <c r="M18684" s="4"/>
    </row>
    <row r="18685" spans="6:13" x14ac:dyDescent="0.2">
      <c r="F18685" s="4"/>
      <c r="G18685" s="4"/>
      <c r="H18685" s="4"/>
      <c r="I18685" s="4"/>
      <c r="J18685" s="4"/>
      <c r="K18685" s="4"/>
      <c r="L18685" s="4"/>
      <c r="M18685" s="4"/>
    </row>
    <row r="18686" spans="6:13" x14ac:dyDescent="0.2">
      <c r="F18686" s="4"/>
      <c r="G18686" s="4"/>
      <c r="H18686" s="4"/>
      <c r="I18686" s="4"/>
      <c r="J18686" s="4"/>
      <c r="K18686" s="4"/>
      <c r="L18686" s="4"/>
      <c r="M18686" s="4"/>
    </row>
    <row r="18687" spans="6:13" x14ac:dyDescent="0.2">
      <c r="F18687" s="4"/>
      <c r="G18687" s="4"/>
      <c r="H18687" s="4"/>
      <c r="I18687" s="4"/>
      <c r="J18687" s="4"/>
      <c r="K18687" s="4"/>
      <c r="L18687" s="4"/>
      <c r="M18687" s="4"/>
    </row>
    <row r="18688" spans="6:13" x14ac:dyDescent="0.2">
      <c r="F18688" s="4"/>
      <c r="G18688" s="4"/>
      <c r="H18688" s="4"/>
      <c r="I18688" s="4"/>
      <c r="J18688" s="4"/>
      <c r="K18688" s="4"/>
      <c r="L18688" s="4"/>
      <c r="M18688" s="4"/>
    </row>
    <row r="18689" spans="6:13" x14ac:dyDescent="0.2">
      <c r="F18689" s="4"/>
      <c r="G18689" s="4"/>
      <c r="H18689" s="4"/>
      <c r="I18689" s="4"/>
      <c r="J18689" s="4"/>
      <c r="K18689" s="4"/>
      <c r="L18689" s="4"/>
      <c r="M18689" s="4"/>
    </row>
    <row r="18690" spans="6:13" x14ac:dyDescent="0.2">
      <c r="F18690" s="4"/>
      <c r="G18690" s="4"/>
      <c r="H18690" s="4"/>
      <c r="I18690" s="4"/>
      <c r="J18690" s="4"/>
      <c r="K18690" s="4"/>
      <c r="L18690" s="4"/>
      <c r="M18690" s="4"/>
    </row>
    <row r="18691" spans="6:13" x14ac:dyDescent="0.2">
      <c r="F18691" s="4"/>
      <c r="G18691" s="4"/>
      <c r="H18691" s="4"/>
      <c r="I18691" s="4"/>
      <c r="J18691" s="4"/>
      <c r="K18691" s="4"/>
      <c r="L18691" s="4"/>
      <c r="M18691" s="4"/>
    </row>
    <row r="18692" spans="6:13" x14ac:dyDescent="0.2">
      <c r="F18692" s="4"/>
      <c r="G18692" s="4"/>
      <c r="H18692" s="4"/>
      <c r="I18692" s="4"/>
      <c r="J18692" s="4"/>
      <c r="K18692" s="4"/>
      <c r="L18692" s="4"/>
      <c r="M18692" s="4"/>
    </row>
    <row r="18693" spans="6:13" x14ac:dyDescent="0.2">
      <c r="F18693" s="4"/>
      <c r="G18693" s="4"/>
      <c r="H18693" s="4"/>
      <c r="I18693" s="4"/>
      <c r="J18693" s="4"/>
      <c r="K18693" s="4"/>
      <c r="L18693" s="4"/>
      <c r="M18693" s="4"/>
    </row>
    <row r="18694" spans="6:13" x14ac:dyDescent="0.2">
      <c r="F18694" s="4"/>
      <c r="G18694" s="4"/>
      <c r="H18694" s="4"/>
      <c r="I18694" s="4"/>
      <c r="J18694" s="4"/>
      <c r="K18694" s="4"/>
      <c r="L18694" s="4"/>
      <c r="M18694" s="4"/>
    </row>
    <row r="18695" spans="6:13" x14ac:dyDescent="0.2">
      <c r="F18695" s="4"/>
      <c r="G18695" s="4"/>
      <c r="H18695" s="4"/>
      <c r="I18695" s="4"/>
      <c r="J18695" s="4"/>
      <c r="K18695" s="4"/>
      <c r="L18695" s="4"/>
      <c r="M18695" s="4"/>
    </row>
    <row r="18696" spans="6:13" x14ac:dyDescent="0.2">
      <c r="F18696" s="4"/>
      <c r="G18696" s="4"/>
      <c r="H18696" s="4"/>
      <c r="I18696" s="4"/>
      <c r="J18696" s="4"/>
      <c r="K18696" s="4"/>
      <c r="L18696" s="4"/>
      <c r="M18696" s="4"/>
    </row>
    <row r="18697" spans="6:13" x14ac:dyDescent="0.2">
      <c r="F18697" s="4"/>
      <c r="G18697" s="4"/>
      <c r="H18697" s="4"/>
      <c r="I18697" s="4"/>
      <c r="J18697" s="4"/>
      <c r="K18697" s="4"/>
      <c r="L18697" s="4"/>
      <c r="M18697" s="4"/>
    </row>
    <row r="18698" spans="6:13" x14ac:dyDescent="0.2">
      <c r="F18698" s="4"/>
      <c r="G18698" s="4"/>
      <c r="H18698" s="4"/>
      <c r="I18698" s="4"/>
      <c r="J18698" s="4"/>
      <c r="K18698" s="4"/>
      <c r="L18698" s="4"/>
      <c r="M18698" s="4"/>
    </row>
    <row r="18699" spans="6:13" x14ac:dyDescent="0.2">
      <c r="F18699" s="4"/>
      <c r="G18699" s="4"/>
      <c r="H18699" s="4"/>
      <c r="I18699" s="4"/>
      <c r="J18699" s="4"/>
      <c r="K18699" s="4"/>
      <c r="L18699" s="4"/>
      <c r="M18699" s="4"/>
    </row>
    <row r="18700" spans="6:13" x14ac:dyDescent="0.2">
      <c r="F18700" s="4"/>
      <c r="G18700" s="4"/>
      <c r="H18700" s="4"/>
      <c r="I18700" s="4"/>
      <c r="J18700" s="4"/>
      <c r="K18700" s="4"/>
      <c r="L18700" s="4"/>
      <c r="M18700" s="4"/>
    </row>
    <row r="18701" spans="6:13" x14ac:dyDescent="0.2">
      <c r="F18701" s="4"/>
      <c r="G18701" s="4"/>
      <c r="H18701" s="4"/>
      <c r="I18701" s="4"/>
      <c r="J18701" s="4"/>
      <c r="K18701" s="4"/>
      <c r="L18701" s="4"/>
      <c r="M18701" s="4"/>
    </row>
    <row r="18702" spans="6:13" x14ac:dyDescent="0.2">
      <c r="F18702" s="4"/>
      <c r="G18702" s="4"/>
      <c r="H18702" s="4"/>
      <c r="I18702" s="4"/>
      <c r="J18702" s="4"/>
      <c r="K18702" s="4"/>
      <c r="L18702" s="4"/>
      <c r="M18702" s="4"/>
    </row>
    <row r="18703" spans="6:13" x14ac:dyDescent="0.2">
      <c r="F18703" s="4"/>
      <c r="G18703" s="4"/>
      <c r="H18703" s="4"/>
      <c r="I18703" s="4"/>
      <c r="J18703" s="4"/>
      <c r="K18703" s="4"/>
      <c r="L18703" s="4"/>
      <c r="M18703" s="4"/>
    </row>
    <row r="18704" spans="6:13" x14ac:dyDescent="0.2">
      <c r="F18704" s="4"/>
      <c r="G18704" s="4"/>
      <c r="H18704" s="4"/>
      <c r="I18704" s="4"/>
      <c r="J18704" s="4"/>
      <c r="K18704" s="4"/>
      <c r="L18704" s="4"/>
      <c r="M18704" s="4"/>
    </row>
    <row r="18705" spans="6:13" x14ac:dyDescent="0.2">
      <c r="F18705" s="4"/>
      <c r="G18705" s="4"/>
      <c r="H18705" s="4"/>
      <c r="I18705" s="4"/>
      <c r="J18705" s="4"/>
      <c r="K18705" s="4"/>
      <c r="L18705" s="4"/>
      <c r="M18705" s="4"/>
    </row>
    <row r="18706" spans="6:13" x14ac:dyDescent="0.2">
      <c r="F18706" s="4"/>
      <c r="G18706" s="4"/>
      <c r="H18706" s="4"/>
      <c r="I18706" s="4"/>
      <c r="J18706" s="4"/>
      <c r="K18706" s="4"/>
      <c r="L18706" s="4"/>
      <c r="M18706" s="4"/>
    </row>
    <row r="18707" spans="6:13" x14ac:dyDescent="0.2">
      <c r="F18707" s="4"/>
      <c r="G18707" s="4"/>
      <c r="H18707" s="4"/>
      <c r="I18707" s="4"/>
      <c r="J18707" s="4"/>
      <c r="K18707" s="4"/>
      <c r="L18707" s="4"/>
      <c r="M18707" s="4"/>
    </row>
    <row r="18708" spans="6:13" x14ac:dyDescent="0.2">
      <c r="F18708" s="4"/>
      <c r="G18708" s="4"/>
      <c r="H18708" s="4"/>
      <c r="I18708" s="4"/>
      <c r="J18708" s="4"/>
      <c r="K18708" s="4"/>
      <c r="L18708" s="4"/>
      <c r="M18708" s="4"/>
    </row>
    <row r="18709" spans="6:13" x14ac:dyDescent="0.2">
      <c r="F18709" s="4"/>
      <c r="G18709" s="4"/>
      <c r="H18709" s="4"/>
      <c r="I18709" s="4"/>
      <c r="J18709" s="4"/>
      <c r="K18709" s="4"/>
      <c r="L18709" s="4"/>
      <c r="M18709" s="4"/>
    </row>
    <row r="18710" spans="6:13" x14ac:dyDescent="0.2">
      <c r="F18710" s="4"/>
      <c r="G18710" s="4"/>
      <c r="H18710" s="4"/>
      <c r="I18710" s="4"/>
      <c r="J18710" s="4"/>
      <c r="K18710" s="4"/>
      <c r="L18710" s="4"/>
      <c r="M18710" s="4"/>
    </row>
    <row r="18711" spans="6:13" x14ac:dyDescent="0.2">
      <c r="F18711" s="4"/>
      <c r="G18711" s="4"/>
      <c r="H18711" s="4"/>
      <c r="I18711" s="4"/>
      <c r="J18711" s="4"/>
      <c r="K18711" s="4"/>
      <c r="L18711" s="4"/>
      <c r="M18711" s="4"/>
    </row>
    <row r="18712" spans="6:13" x14ac:dyDescent="0.2">
      <c r="F18712" s="4"/>
      <c r="G18712" s="4"/>
      <c r="H18712" s="4"/>
      <c r="I18712" s="4"/>
      <c r="J18712" s="4"/>
      <c r="K18712" s="4"/>
      <c r="L18712" s="4"/>
      <c r="M18712" s="4"/>
    </row>
    <row r="18713" spans="6:13" x14ac:dyDescent="0.2">
      <c r="F18713" s="4"/>
      <c r="G18713" s="4"/>
      <c r="H18713" s="4"/>
      <c r="I18713" s="4"/>
      <c r="J18713" s="4"/>
      <c r="K18713" s="4"/>
      <c r="L18713" s="4"/>
      <c r="M18713" s="4"/>
    </row>
    <row r="18714" spans="6:13" x14ac:dyDescent="0.2">
      <c r="F18714" s="4"/>
      <c r="G18714" s="4"/>
      <c r="H18714" s="4"/>
      <c r="I18714" s="4"/>
      <c r="J18714" s="4"/>
      <c r="K18714" s="4"/>
      <c r="L18714" s="4"/>
      <c r="M18714" s="4"/>
    </row>
    <row r="18715" spans="6:13" x14ac:dyDescent="0.2">
      <c r="F18715" s="4"/>
      <c r="G18715" s="4"/>
      <c r="H18715" s="4"/>
      <c r="I18715" s="4"/>
      <c r="J18715" s="4"/>
      <c r="K18715" s="4"/>
      <c r="L18715" s="4"/>
      <c r="M18715" s="4"/>
    </row>
    <row r="18716" spans="6:13" x14ac:dyDescent="0.2">
      <c r="F18716" s="4"/>
      <c r="G18716" s="4"/>
      <c r="H18716" s="4"/>
      <c r="I18716" s="4"/>
      <c r="J18716" s="4"/>
      <c r="K18716" s="4"/>
      <c r="L18716" s="4"/>
      <c r="M18716" s="4"/>
    </row>
    <row r="18717" spans="6:13" x14ac:dyDescent="0.2">
      <c r="F18717" s="4"/>
      <c r="G18717" s="4"/>
      <c r="H18717" s="4"/>
      <c r="I18717" s="4"/>
      <c r="J18717" s="4"/>
      <c r="K18717" s="4"/>
      <c r="L18717" s="4"/>
      <c r="M18717" s="4"/>
    </row>
    <row r="18718" spans="6:13" x14ac:dyDescent="0.2">
      <c r="F18718" s="4"/>
      <c r="G18718" s="4"/>
      <c r="H18718" s="4"/>
      <c r="I18718" s="4"/>
      <c r="J18718" s="4"/>
      <c r="K18718" s="4"/>
      <c r="L18718" s="4"/>
      <c r="M18718" s="4"/>
    </row>
    <row r="18719" spans="6:13" x14ac:dyDescent="0.2">
      <c r="F18719" s="4"/>
      <c r="G18719" s="4"/>
      <c r="H18719" s="4"/>
      <c r="I18719" s="4"/>
      <c r="J18719" s="4"/>
      <c r="K18719" s="4"/>
      <c r="L18719" s="4"/>
      <c r="M18719" s="4"/>
    </row>
    <row r="18720" spans="6:13" x14ac:dyDescent="0.2">
      <c r="F18720" s="4"/>
      <c r="G18720" s="4"/>
      <c r="H18720" s="4"/>
      <c r="I18720" s="4"/>
      <c r="J18720" s="4"/>
      <c r="K18720" s="4"/>
      <c r="L18720" s="4"/>
      <c r="M18720" s="4"/>
    </row>
    <row r="18721" spans="6:13" x14ac:dyDescent="0.2">
      <c r="F18721" s="4"/>
      <c r="G18721" s="4"/>
      <c r="H18721" s="4"/>
      <c r="I18721" s="4"/>
      <c r="J18721" s="4"/>
      <c r="K18721" s="4"/>
      <c r="L18721" s="4"/>
      <c r="M18721" s="4"/>
    </row>
    <row r="18722" spans="6:13" x14ac:dyDescent="0.2">
      <c r="F18722" s="4"/>
      <c r="G18722" s="4"/>
      <c r="H18722" s="4"/>
      <c r="I18722" s="4"/>
      <c r="J18722" s="4"/>
      <c r="K18722" s="4"/>
      <c r="L18722" s="4"/>
      <c r="M18722" s="4"/>
    </row>
    <row r="18723" spans="6:13" x14ac:dyDescent="0.2">
      <c r="F18723" s="4"/>
      <c r="G18723" s="4"/>
      <c r="H18723" s="4"/>
      <c r="I18723" s="4"/>
      <c r="J18723" s="4"/>
      <c r="K18723" s="4"/>
      <c r="L18723" s="4"/>
      <c r="M18723" s="4"/>
    </row>
    <row r="18724" spans="6:13" x14ac:dyDescent="0.2">
      <c r="F18724" s="4"/>
      <c r="G18724" s="4"/>
      <c r="H18724" s="4"/>
      <c r="I18724" s="4"/>
      <c r="J18724" s="4"/>
      <c r="K18724" s="4"/>
      <c r="L18724" s="4"/>
      <c r="M18724" s="4"/>
    </row>
    <row r="18725" spans="6:13" x14ac:dyDescent="0.2">
      <c r="F18725" s="4"/>
      <c r="G18725" s="4"/>
      <c r="H18725" s="4"/>
      <c r="I18725" s="4"/>
      <c r="J18725" s="4"/>
      <c r="K18725" s="4"/>
      <c r="L18725" s="4"/>
      <c r="M18725" s="4"/>
    </row>
    <row r="18726" spans="6:13" x14ac:dyDescent="0.2">
      <c r="F18726" s="4"/>
      <c r="G18726" s="4"/>
      <c r="H18726" s="4"/>
      <c r="I18726" s="4"/>
      <c r="J18726" s="4"/>
      <c r="K18726" s="4"/>
      <c r="L18726" s="4"/>
      <c r="M18726" s="4"/>
    </row>
    <row r="18727" spans="6:13" x14ac:dyDescent="0.2">
      <c r="F18727" s="4"/>
      <c r="G18727" s="4"/>
      <c r="H18727" s="4"/>
      <c r="I18727" s="4"/>
      <c r="J18727" s="4"/>
      <c r="K18727" s="4"/>
      <c r="L18727" s="4"/>
      <c r="M18727" s="4"/>
    </row>
    <row r="18728" spans="6:13" x14ac:dyDescent="0.2">
      <c r="F18728" s="4"/>
      <c r="G18728" s="4"/>
      <c r="H18728" s="4"/>
      <c r="I18728" s="4"/>
      <c r="J18728" s="4"/>
      <c r="K18728" s="4"/>
      <c r="L18728" s="4"/>
      <c r="M18728" s="4"/>
    </row>
    <row r="18729" spans="6:13" x14ac:dyDescent="0.2">
      <c r="F18729" s="4"/>
      <c r="G18729" s="4"/>
      <c r="H18729" s="4"/>
      <c r="I18729" s="4"/>
      <c r="J18729" s="4"/>
      <c r="K18729" s="4"/>
      <c r="L18729" s="4"/>
      <c r="M18729" s="4"/>
    </row>
    <row r="18730" spans="6:13" x14ac:dyDescent="0.2">
      <c r="F18730" s="4"/>
      <c r="G18730" s="4"/>
      <c r="H18730" s="4"/>
      <c r="I18730" s="4"/>
      <c r="J18730" s="4"/>
      <c r="K18730" s="4"/>
      <c r="L18730" s="4"/>
      <c r="M18730" s="4"/>
    </row>
    <row r="18731" spans="6:13" x14ac:dyDescent="0.2">
      <c r="F18731" s="4"/>
      <c r="G18731" s="4"/>
      <c r="H18731" s="4"/>
      <c r="I18731" s="4"/>
      <c r="J18731" s="4"/>
      <c r="K18731" s="4"/>
      <c r="L18731" s="4"/>
      <c r="M18731" s="4"/>
    </row>
    <row r="18732" spans="6:13" x14ac:dyDescent="0.2">
      <c r="F18732" s="4"/>
      <c r="G18732" s="4"/>
      <c r="H18732" s="4"/>
      <c r="I18732" s="4"/>
      <c r="J18732" s="4"/>
      <c r="K18732" s="4"/>
      <c r="L18732" s="4"/>
      <c r="M18732" s="4"/>
    </row>
    <row r="18733" spans="6:13" x14ac:dyDescent="0.2">
      <c r="F18733" s="4"/>
      <c r="G18733" s="4"/>
      <c r="H18733" s="4"/>
      <c r="I18733" s="4"/>
      <c r="J18733" s="4"/>
      <c r="K18733" s="4"/>
      <c r="L18733" s="4"/>
      <c r="M18733" s="4"/>
    </row>
    <row r="18734" spans="6:13" x14ac:dyDescent="0.2">
      <c r="F18734" s="4"/>
      <c r="G18734" s="4"/>
      <c r="H18734" s="4"/>
      <c r="I18734" s="4"/>
      <c r="J18734" s="4"/>
      <c r="K18734" s="4"/>
      <c r="L18734" s="4"/>
      <c r="M18734" s="4"/>
    </row>
    <row r="18735" spans="6:13" x14ac:dyDescent="0.2">
      <c r="F18735" s="4"/>
      <c r="G18735" s="4"/>
      <c r="H18735" s="4"/>
      <c r="I18735" s="4"/>
      <c r="J18735" s="4"/>
      <c r="K18735" s="4"/>
      <c r="L18735" s="4"/>
      <c r="M18735" s="4"/>
    </row>
    <row r="18736" spans="6:13" x14ac:dyDescent="0.2">
      <c r="F18736" s="4"/>
      <c r="G18736" s="4"/>
      <c r="H18736" s="4"/>
      <c r="I18736" s="4"/>
      <c r="J18736" s="4"/>
      <c r="K18736" s="4"/>
      <c r="L18736" s="4"/>
      <c r="M18736" s="4"/>
    </row>
    <row r="18737" spans="6:13" x14ac:dyDescent="0.2">
      <c r="F18737" s="4"/>
      <c r="G18737" s="4"/>
      <c r="H18737" s="4"/>
      <c r="I18737" s="4"/>
      <c r="J18737" s="4"/>
      <c r="K18737" s="4"/>
      <c r="L18737" s="4"/>
      <c r="M18737" s="4"/>
    </row>
    <row r="18738" spans="6:13" x14ac:dyDescent="0.2">
      <c r="F18738" s="4"/>
      <c r="G18738" s="4"/>
      <c r="H18738" s="4"/>
      <c r="I18738" s="4"/>
      <c r="J18738" s="4"/>
      <c r="K18738" s="4"/>
      <c r="L18738" s="4"/>
      <c r="M18738" s="4"/>
    </row>
    <row r="18739" spans="6:13" x14ac:dyDescent="0.2">
      <c r="F18739" s="4"/>
      <c r="G18739" s="4"/>
      <c r="H18739" s="4"/>
      <c r="I18739" s="4"/>
      <c r="J18739" s="4"/>
      <c r="K18739" s="4"/>
      <c r="L18739" s="4"/>
      <c r="M18739" s="4"/>
    </row>
    <row r="18740" spans="6:13" x14ac:dyDescent="0.2">
      <c r="F18740" s="4"/>
      <c r="G18740" s="4"/>
      <c r="H18740" s="4"/>
      <c r="I18740" s="4"/>
      <c r="J18740" s="4"/>
      <c r="K18740" s="4"/>
      <c r="L18740" s="4"/>
      <c r="M18740" s="4"/>
    </row>
    <row r="18741" spans="6:13" x14ac:dyDescent="0.2">
      <c r="F18741" s="4"/>
      <c r="G18741" s="4"/>
      <c r="H18741" s="4"/>
      <c r="I18741" s="4"/>
      <c r="J18741" s="4"/>
      <c r="K18741" s="4"/>
      <c r="L18741" s="4"/>
      <c r="M18741" s="4"/>
    </row>
    <row r="18742" spans="6:13" x14ac:dyDescent="0.2">
      <c r="F18742" s="4"/>
      <c r="G18742" s="4"/>
      <c r="H18742" s="4"/>
      <c r="I18742" s="4"/>
      <c r="J18742" s="4"/>
      <c r="K18742" s="4"/>
      <c r="L18742" s="4"/>
      <c r="M18742" s="4"/>
    </row>
    <row r="18743" spans="6:13" x14ac:dyDescent="0.2">
      <c r="F18743" s="4"/>
      <c r="G18743" s="4"/>
      <c r="H18743" s="4"/>
      <c r="I18743" s="4"/>
      <c r="J18743" s="4"/>
      <c r="K18743" s="4"/>
      <c r="L18743" s="4"/>
      <c r="M18743" s="4"/>
    </row>
    <row r="18744" spans="6:13" x14ac:dyDescent="0.2">
      <c r="F18744" s="4"/>
      <c r="G18744" s="4"/>
      <c r="H18744" s="4"/>
      <c r="I18744" s="4"/>
      <c r="J18744" s="4"/>
      <c r="K18744" s="4"/>
      <c r="L18744" s="4"/>
      <c r="M18744" s="4"/>
    </row>
    <row r="18745" spans="6:13" x14ac:dyDescent="0.2">
      <c r="F18745" s="4"/>
      <c r="G18745" s="4"/>
      <c r="H18745" s="4"/>
      <c r="I18745" s="4"/>
      <c r="J18745" s="4"/>
      <c r="K18745" s="4"/>
      <c r="L18745" s="4"/>
      <c r="M18745" s="4"/>
    </row>
    <row r="18746" spans="6:13" x14ac:dyDescent="0.2">
      <c r="F18746" s="4"/>
      <c r="G18746" s="4"/>
      <c r="H18746" s="4"/>
      <c r="I18746" s="4"/>
      <c r="J18746" s="4"/>
      <c r="K18746" s="4"/>
      <c r="L18746" s="4"/>
      <c r="M18746" s="4"/>
    </row>
    <row r="18747" spans="6:13" x14ac:dyDescent="0.2">
      <c r="F18747" s="4"/>
      <c r="G18747" s="4"/>
      <c r="H18747" s="4"/>
      <c r="I18747" s="4"/>
      <c r="J18747" s="4"/>
      <c r="K18747" s="4"/>
      <c r="L18747" s="4"/>
      <c r="M18747" s="4"/>
    </row>
    <row r="18748" spans="6:13" x14ac:dyDescent="0.2">
      <c r="F18748" s="4"/>
      <c r="G18748" s="4"/>
      <c r="H18748" s="4"/>
      <c r="I18748" s="4"/>
      <c r="J18748" s="4"/>
      <c r="K18748" s="4"/>
      <c r="L18748" s="4"/>
      <c r="M18748" s="4"/>
    </row>
    <row r="18749" spans="6:13" x14ac:dyDescent="0.2">
      <c r="F18749" s="4"/>
      <c r="G18749" s="4"/>
      <c r="H18749" s="4"/>
      <c r="I18749" s="4"/>
      <c r="J18749" s="4"/>
      <c r="K18749" s="4"/>
      <c r="L18749" s="4"/>
      <c r="M18749" s="4"/>
    </row>
    <row r="18750" spans="6:13" x14ac:dyDescent="0.2">
      <c r="F18750" s="4"/>
      <c r="G18750" s="4"/>
      <c r="H18750" s="4"/>
      <c r="I18750" s="4"/>
      <c r="J18750" s="4"/>
      <c r="K18750" s="4"/>
      <c r="L18750" s="4"/>
      <c r="M18750" s="4"/>
    </row>
    <row r="18751" spans="6:13" x14ac:dyDescent="0.2">
      <c r="F18751" s="4"/>
      <c r="G18751" s="4"/>
      <c r="H18751" s="4"/>
      <c r="I18751" s="4"/>
      <c r="J18751" s="4"/>
      <c r="K18751" s="4"/>
      <c r="L18751" s="4"/>
      <c r="M18751" s="4"/>
    </row>
    <row r="18752" spans="6:13" x14ac:dyDescent="0.2">
      <c r="F18752" s="4"/>
      <c r="G18752" s="4"/>
      <c r="H18752" s="4"/>
      <c r="I18752" s="4"/>
      <c r="J18752" s="4"/>
      <c r="K18752" s="4"/>
      <c r="L18752" s="4"/>
      <c r="M18752" s="4"/>
    </row>
    <row r="18753" spans="6:13" x14ac:dyDescent="0.2">
      <c r="F18753" s="4"/>
      <c r="G18753" s="4"/>
      <c r="H18753" s="4"/>
      <c r="I18753" s="4"/>
      <c r="J18753" s="4"/>
      <c r="K18753" s="4"/>
      <c r="L18753" s="4"/>
      <c r="M18753" s="4"/>
    </row>
    <row r="18754" spans="6:13" x14ac:dyDescent="0.2">
      <c r="F18754" s="4"/>
      <c r="G18754" s="4"/>
      <c r="H18754" s="4"/>
      <c r="I18754" s="4"/>
      <c r="J18754" s="4"/>
      <c r="K18754" s="4"/>
      <c r="L18754" s="4"/>
      <c r="M18754" s="4"/>
    </row>
    <row r="18755" spans="6:13" x14ac:dyDescent="0.2">
      <c r="F18755" s="4"/>
      <c r="G18755" s="4"/>
      <c r="H18755" s="4"/>
      <c r="I18755" s="4"/>
      <c r="J18755" s="4"/>
      <c r="K18755" s="4"/>
      <c r="L18755" s="4"/>
      <c r="M18755" s="4"/>
    </row>
    <row r="18756" spans="6:13" x14ac:dyDescent="0.2">
      <c r="F18756" s="4"/>
      <c r="G18756" s="4"/>
      <c r="H18756" s="4"/>
      <c r="I18756" s="4"/>
      <c r="J18756" s="4"/>
      <c r="K18756" s="4"/>
      <c r="L18756" s="4"/>
      <c r="M18756" s="4"/>
    </row>
    <row r="18757" spans="6:13" x14ac:dyDescent="0.2">
      <c r="F18757" s="4"/>
      <c r="G18757" s="4"/>
      <c r="H18757" s="4"/>
      <c r="I18757" s="4"/>
      <c r="J18757" s="4"/>
      <c r="K18757" s="4"/>
      <c r="L18757" s="4"/>
      <c r="M18757" s="4"/>
    </row>
    <row r="18758" spans="6:13" x14ac:dyDescent="0.2">
      <c r="F18758" s="4"/>
      <c r="G18758" s="4"/>
      <c r="H18758" s="4"/>
      <c r="I18758" s="4"/>
      <c r="J18758" s="4"/>
      <c r="K18758" s="4"/>
      <c r="L18758" s="4"/>
      <c r="M18758" s="4"/>
    </row>
    <row r="18759" spans="6:13" x14ac:dyDescent="0.2">
      <c r="F18759" s="4"/>
      <c r="G18759" s="4"/>
      <c r="H18759" s="4"/>
      <c r="I18759" s="4"/>
      <c r="J18759" s="4"/>
      <c r="K18759" s="4"/>
      <c r="L18759" s="4"/>
      <c r="M18759" s="4"/>
    </row>
    <row r="18760" spans="6:13" x14ac:dyDescent="0.2">
      <c r="F18760" s="4"/>
      <c r="G18760" s="4"/>
      <c r="H18760" s="4"/>
      <c r="I18760" s="4"/>
      <c r="J18760" s="4"/>
      <c r="K18760" s="4"/>
      <c r="L18760" s="4"/>
      <c r="M18760" s="4"/>
    </row>
    <row r="18761" spans="6:13" x14ac:dyDescent="0.2">
      <c r="F18761" s="4"/>
      <c r="G18761" s="4"/>
      <c r="H18761" s="4"/>
      <c r="I18761" s="4"/>
      <c r="J18761" s="4"/>
      <c r="K18761" s="4"/>
      <c r="L18761" s="4"/>
      <c r="M18761" s="4"/>
    </row>
    <row r="18762" spans="6:13" x14ac:dyDescent="0.2">
      <c r="F18762" s="4"/>
      <c r="G18762" s="4"/>
      <c r="H18762" s="4"/>
      <c r="I18762" s="4"/>
      <c r="J18762" s="4"/>
      <c r="K18762" s="4"/>
      <c r="L18762" s="4"/>
      <c r="M18762" s="4"/>
    </row>
    <row r="18763" spans="6:13" x14ac:dyDescent="0.2">
      <c r="F18763" s="4"/>
      <c r="G18763" s="4"/>
      <c r="H18763" s="4"/>
      <c r="I18763" s="4"/>
      <c r="J18763" s="4"/>
      <c r="K18763" s="4"/>
      <c r="L18763" s="4"/>
      <c r="M18763" s="4"/>
    </row>
    <row r="18764" spans="6:13" x14ac:dyDescent="0.2">
      <c r="F18764" s="4"/>
      <c r="G18764" s="4"/>
      <c r="H18764" s="4"/>
      <c r="I18764" s="4"/>
      <c r="J18764" s="4"/>
      <c r="K18764" s="4"/>
      <c r="L18764" s="4"/>
      <c r="M18764" s="4"/>
    </row>
    <row r="18765" spans="6:13" x14ac:dyDescent="0.2">
      <c r="F18765" s="4"/>
      <c r="G18765" s="4"/>
      <c r="H18765" s="4"/>
      <c r="I18765" s="4"/>
      <c r="J18765" s="4"/>
      <c r="K18765" s="4"/>
      <c r="L18765" s="4"/>
      <c r="M18765" s="4"/>
    </row>
    <row r="18766" spans="6:13" x14ac:dyDescent="0.2">
      <c r="F18766" s="4"/>
      <c r="G18766" s="4"/>
      <c r="H18766" s="4"/>
      <c r="I18766" s="4"/>
      <c r="J18766" s="4"/>
      <c r="K18766" s="4"/>
      <c r="L18766" s="4"/>
      <c r="M18766" s="4"/>
    </row>
    <row r="18767" spans="6:13" x14ac:dyDescent="0.2">
      <c r="F18767" s="4"/>
      <c r="G18767" s="4"/>
      <c r="H18767" s="4"/>
      <c r="I18767" s="4"/>
      <c r="J18767" s="4"/>
      <c r="K18767" s="4"/>
      <c r="L18767" s="4"/>
      <c r="M18767" s="4"/>
    </row>
    <row r="18768" spans="6:13" x14ac:dyDescent="0.2">
      <c r="F18768" s="4"/>
      <c r="G18768" s="4"/>
      <c r="H18768" s="4"/>
      <c r="I18768" s="4"/>
      <c r="J18768" s="4"/>
      <c r="K18768" s="4"/>
      <c r="L18768" s="4"/>
      <c r="M18768" s="4"/>
    </row>
    <row r="18769" spans="6:13" x14ac:dyDescent="0.2">
      <c r="F18769" s="4"/>
      <c r="G18769" s="4"/>
      <c r="H18769" s="4"/>
      <c r="I18769" s="4"/>
      <c r="J18769" s="4"/>
      <c r="K18769" s="4"/>
      <c r="L18769" s="4"/>
      <c r="M18769" s="4"/>
    </row>
    <row r="18770" spans="6:13" x14ac:dyDescent="0.2">
      <c r="F18770" s="4"/>
      <c r="G18770" s="4"/>
      <c r="H18770" s="4"/>
      <c r="I18770" s="4"/>
      <c r="J18770" s="4"/>
      <c r="K18770" s="4"/>
      <c r="L18770" s="4"/>
      <c r="M18770" s="4"/>
    </row>
    <row r="18771" spans="6:13" x14ac:dyDescent="0.2">
      <c r="F18771" s="4"/>
      <c r="G18771" s="4"/>
      <c r="H18771" s="4"/>
      <c r="I18771" s="4"/>
      <c r="J18771" s="4"/>
      <c r="K18771" s="4"/>
      <c r="L18771" s="4"/>
      <c r="M18771" s="4"/>
    </row>
    <row r="18772" spans="6:13" x14ac:dyDescent="0.2">
      <c r="F18772" s="4"/>
      <c r="G18772" s="4"/>
      <c r="H18772" s="4"/>
      <c r="I18772" s="4"/>
      <c r="J18772" s="4"/>
      <c r="K18772" s="4"/>
      <c r="L18772" s="4"/>
      <c r="M18772" s="4"/>
    </row>
    <row r="18773" spans="6:13" x14ac:dyDescent="0.2">
      <c r="F18773" s="4"/>
      <c r="G18773" s="4"/>
      <c r="H18773" s="4"/>
      <c r="I18773" s="4"/>
      <c r="J18773" s="4"/>
      <c r="K18773" s="4"/>
      <c r="L18773" s="4"/>
      <c r="M18773" s="4"/>
    </row>
    <row r="18774" spans="6:13" x14ac:dyDescent="0.2">
      <c r="F18774" s="4"/>
      <c r="G18774" s="4"/>
      <c r="H18774" s="4"/>
      <c r="I18774" s="4"/>
      <c r="J18774" s="4"/>
      <c r="K18774" s="4"/>
      <c r="L18774" s="4"/>
      <c r="M18774" s="4"/>
    </row>
    <row r="18775" spans="6:13" x14ac:dyDescent="0.2">
      <c r="F18775" s="4"/>
      <c r="G18775" s="4"/>
      <c r="H18775" s="4"/>
      <c r="I18775" s="4"/>
      <c r="J18775" s="4"/>
      <c r="K18775" s="4"/>
      <c r="L18775" s="4"/>
      <c r="M18775" s="4"/>
    </row>
    <row r="18776" spans="6:13" x14ac:dyDescent="0.2">
      <c r="F18776" s="4"/>
      <c r="G18776" s="4"/>
      <c r="H18776" s="4"/>
      <c r="I18776" s="4"/>
      <c r="J18776" s="4"/>
      <c r="K18776" s="4"/>
      <c r="L18776" s="4"/>
      <c r="M18776" s="4"/>
    </row>
    <row r="18777" spans="6:13" x14ac:dyDescent="0.2">
      <c r="F18777" s="4"/>
      <c r="G18777" s="4"/>
      <c r="H18777" s="4"/>
      <c r="I18777" s="4"/>
      <c r="J18777" s="4"/>
      <c r="K18777" s="4"/>
      <c r="L18777" s="4"/>
      <c r="M18777" s="4"/>
    </row>
    <row r="18778" spans="6:13" x14ac:dyDescent="0.2">
      <c r="F18778" s="4"/>
      <c r="G18778" s="4"/>
      <c r="H18778" s="4"/>
      <c r="I18778" s="4"/>
      <c r="J18778" s="4"/>
      <c r="K18778" s="4"/>
      <c r="L18778" s="4"/>
      <c r="M18778" s="4"/>
    </row>
    <row r="18779" spans="6:13" x14ac:dyDescent="0.2">
      <c r="F18779" s="4"/>
      <c r="G18779" s="4"/>
      <c r="H18779" s="4"/>
      <c r="I18779" s="4"/>
      <c r="J18779" s="4"/>
      <c r="K18779" s="4"/>
      <c r="L18779" s="4"/>
      <c r="M18779" s="4"/>
    </row>
    <row r="18780" spans="6:13" x14ac:dyDescent="0.2">
      <c r="F18780" s="4"/>
      <c r="G18780" s="4"/>
      <c r="H18780" s="4"/>
      <c r="I18780" s="4"/>
      <c r="J18780" s="4"/>
      <c r="K18780" s="4"/>
      <c r="L18780" s="4"/>
      <c r="M18780" s="4"/>
    </row>
    <row r="18781" spans="6:13" x14ac:dyDescent="0.2">
      <c r="F18781" s="4"/>
      <c r="G18781" s="4"/>
      <c r="H18781" s="4"/>
      <c r="I18781" s="4"/>
      <c r="J18781" s="4"/>
      <c r="K18781" s="4"/>
      <c r="L18781" s="4"/>
      <c r="M18781" s="4"/>
    </row>
    <row r="18782" spans="6:13" x14ac:dyDescent="0.2">
      <c r="F18782" s="4"/>
      <c r="G18782" s="4"/>
      <c r="H18782" s="4"/>
      <c r="I18782" s="4"/>
      <c r="J18782" s="4"/>
      <c r="K18782" s="4"/>
      <c r="L18782" s="4"/>
      <c r="M18782" s="4"/>
    </row>
    <row r="18783" spans="6:13" x14ac:dyDescent="0.2">
      <c r="F18783" s="4"/>
      <c r="G18783" s="4"/>
      <c r="H18783" s="4"/>
      <c r="I18783" s="4"/>
      <c r="J18783" s="4"/>
      <c r="K18783" s="4"/>
      <c r="L18783" s="4"/>
      <c r="M18783" s="4"/>
    </row>
    <row r="18784" spans="6:13" x14ac:dyDescent="0.2">
      <c r="F18784" s="4"/>
      <c r="G18784" s="4"/>
      <c r="H18784" s="4"/>
      <c r="I18784" s="4"/>
      <c r="J18784" s="4"/>
      <c r="K18784" s="4"/>
      <c r="L18784" s="4"/>
      <c r="M18784" s="4"/>
    </row>
    <row r="18785" spans="6:13" x14ac:dyDescent="0.2">
      <c r="F18785" s="4"/>
      <c r="G18785" s="4"/>
      <c r="H18785" s="4"/>
      <c r="I18785" s="4"/>
      <c r="J18785" s="4"/>
      <c r="K18785" s="4"/>
      <c r="L18785" s="4"/>
      <c r="M18785" s="4"/>
    </row>
    <row r="18786" spans="6:13" x14ac:dyDescent="0.2">
      <c r="F18786" s="4"/>
      <c r="G18786" s="4"/>
      <c r="H18786" s="4"/>
      <c r="I18786" s="4"/>
      <c r="J18786" s="4"/>
      <c r="K18786" s="4"/>
      <c r="L18786" s="4"/>
      <c r="M18786" s="4"/>
    </row>
    <row r="18787" spans="6:13" x14ac:dyDescent="0.2">
      <c r="F18787" s="4"/>
      <c r="G18787" s="4"/>
      <c r="H18787" s="4"/>
      <c r="I18787" s="4"/>
      <c r="J18787" s="4"/>
      <c r="K18787" s="4"/>
      <c r="L18787" s="4"/>
      <c r="M18787" s="4"/>
    </row>
    <row r="18788" spans="6:13" x14ac:dyDescent="0.2">
      <c r="F18788" s="4"/>
      <c r="G18788" s="4"/>
      <c r="H18788" s="4"/>
      <c r="I18788" s="4"/>
      <c r="J18788" s="4"/>
      <c r="K18788" s="4"/>
      <c r="L18788" s="4"/>
      <c r="M18788" s="4"/>
    </row>
    <row r="18789" spans="6:13" x14ac:dyDescent="0.2">
      <c r="F18789" s="4"/>
      <c r="G18789" s="4"/>
      <c r="H18789" s="4"/>
      <c r="I18789" s="4"/>
      <c r="J18789" s="4"/>
      <c r="K18789" s="4"/>
      <c r="L18789" s="4"/>
      <c r="M18789" s="4"/>
    </row>
    <row r="18790" spans="6:13" x14ac:dyDescent="0.2">
      <c r="F18790" s="4"/>
      <c r="G18790" s="4"/>
      <c r="H18790" s="4"/>
      <c r="I18790" s="4"/>
      <c r="J18790" s="4"/>
      <c r="K18790" s="4"/>
      <c r="L18790" s="4"/>
      <c r="M18790" s="4"/>
    </row>
    <row r="18791" spans="6:13" x14ac:dyDescent="0.2">
      <c r="F18791" s="4"/>
      <c r="G18791" s="4"/>
      <c r="H18791" s="4"/>
      <c r="I18791" s="4"/>
      <c r="J18791" s="4"/>
      <c r="K18791" s="4"/>
      <c r="L18791" s="4"/>
      <c r="M18791" s="4"/>
    </row>
    <row r="18792" spans="6:13" x14ac:dyDescent="0.2">
      <c r="F18792" s="4"/>
      <c r="G18792" s="4"/>
      <c r="H18792" s="4"/>
      <c r="I18792" s="4"/>
      <c r="J18792" s="4"/>
      <c r="K18792" s="4"/>
      <c r="L18792" s="4"/>
      <c r="M18792" s="4"/>
    </row>
    <row r="18793" spans="6:13" x14ac:dyDescent="0.2">
      <c r="F18793" s="4"/>
      <c r="G18793" s="4"/>
      <c r="H18793" s="4"/>
      <c r="I18793" s="4"/>
      <c r="J18793" s="4"/>
      <c r="K18793" s="4"/>
      <c r="L18793" s="4"/>
      <c r="M18793" s="4"/>
    </row>
    <row r="18794" spans="6:13" x14ac:dyDescent="0.2">
      <c r="F18794" s="4"/>
      <c r="G18794" s="4"/>
      <c r="H18794" s="4"/>
      <c r="I18794" s="4"/>
      <c r="J18794" s="4"/>
      <c r="K18794" s="4"/>
      <c r="L18794" s="4"/>
      <c r="M18794" s="4"/>
    </row>
    <row r="18795" spans="6:13" x14ac:dyDescent="0.2">
      <c r="F18795" s="4"/>
      <c r="G18795" s="4"/>
      <c r="H18795" s="4"/>
      <c r="I18795" s="4"/>
      <c r="J18795" s="4"/>
      <c r="K18795" s="4"/>
      <c r="L18795" s="4"/>
      <c r="M18795" s="4"/>
    </row>
    <row r="18796" spans="6:13" x14ac:dyDescent="0.2">
      <c r="F18796" s="4"/>
      <c r="G18796" s="4"/>
      <c r="H18796" s="4"/>
      <c r="I18796" s="4"/>
      <c r="J18796" s="4"/>
      <c r="K18796" s="4"/>
      <c r="L18796" s="4"/>
      <c r="M18796" s="4"/>
    </row>
    <row r="18797" spans="6:13" x14ac:dyDescent="0.2">
      <c r="F18797" s="4"/>
      <c r="G18797" s="4"/>
      <c r="H18797" s="4"/>
      <c r="I18797" s="4"/>
      <c r="J18797" s="4"/>
      <c r="K18797" s="4"/>
      <c r="L18797" s="4"/>
      <c r="M18797" s="4"/>
    </row>
    <row r="18798" spans="6:13" x14ac:dyDescent="0.2">
      <c r="F18798" s="4"/>
      <c r="G18798" s="4"/>
      <c r="H18798" s="4"/>
      <c r="I18798" s="4"/>
      <c r="J18798" s="4"/>
      <c r="K18798" s="4"/>
      <c r="L18798" s="4"/>
      <c r="M18798" s="4"/>
    </row>
    <row r="18799" spans="6:13" x14ac:dyDescent="0.2">
      <c r="F18799" s="4"/>
      <c r="G18799" s="4"/>
      <c r="H18799" s="4"/>
      <c r="I18799" s="4"/>
      <c r="J18799" s="4"/>
      <c r="K18799" s="4"/>
      <c r="L18799" s="4"/>
      <c r="M18799" s="4"/>
    </row>
    <row r="18800" spans="6:13" x14ac:dyDescent="0.2">
      <c r="F18800" s="4"/>
      <c r="G18800" s="4"/>
      <c r="H18800" s="4"/>
      <c r="I18800" s="4"/>
      <c r="J18800" s="4"/>
      <c r="K18800" s="4"/>
      <c r="L18800" s="4"/>
      <c r="M18800" s="4"/>
    </row>
    <row r="18801" spans="6:13" x14ac:dyDescent="0.2">
      <c r="F18801" s="4"/>
      <c r="G18801" s="4"/>
      <c r="H18801" s="4"/>
      <c r="I18801" s="4"/>
      <c r="J18801" s="4"/>
      <c r="K18801" s="4"/>
      <c r="L18801" s="4"/>
      <c r="M18801" s="4"/>
    </row>
    <row r="18802" spans="6:13" x14ac:dyDescent="0.2">
      <c r="F18802" s="4"/>
      <c r="G18802" s="4"/>
      <c r="H18802" s="4"/>
      <c r="I18802" s="4"/>
      <c r="J18802" s="4"/>
      <c r="K18802" s="4"/>
      <c r="L18802" s="4"/>
      <c r="M18802" s="4"/>
    </row>
    <row r="18803" spans="6:13" x14ac:dyDescent="0.2">
      <c r="F18803" s="4"/>
      <c r="G18803" s="4"/>
      <c r="H18803" s="4"/>
      <c r="I18803" s="4"/>
      <c r="J18803" s="4"/>
      <c r="K18803" s="4"/>
      <c r="L18803" s="4"/>
      <c r="M18803" s="4"/>
    </row>
    <row r="18804" spans="6:13" x14ac:dyDescent="0.2">
      <c r="F18804" s="4"/>
      <c r="G18804" s="4"/>
      <c r="H18804" s="4"/>
      <c r="I18804" s="4"/>
      <c r="J18804" s="4"/>
      <c r="K18804" s="4"/>
      <c r="L18804" s="4"/>
      <c r="M18804" s="4"/>
    </row>
    <row r="18805" spans="6:13" x14ac:dyDescent="0.2">
      <c r="F18805" s="4"/>
      <c r="G18805" s="4"/>
      <c r="H18805" s="4"/>
      <c r="I18805" s="4"/>
      <c r="J18805" s="4"/>
      <c r="K18805" s="4"/>
      <c r="L18805" s="4"/>
      <c r="M18805" s="4"/>
    </row>
    <row r="18806" spans="6:13" x14ac:dyDescent="0.2">
      <c r="F18806" s="4"/>
      <c r="G18806" s="4"/>
      <c r="H18806" s="4"/>
      <c r="I18806" s="4"/>
      <c r="J18806" s="4"/>
      <c r="K18806" s="4"/>
      <c r="L18806" s="4"/>
      <c r="M18806" s="4"/>
    </row>
    <row r="18807" spans="6:13" x14ac:dyDescent="0.2">
      <c r="F18807" s="4"/>
      <c r="G18807" s="4"/>
      <c r="H18807" s="4"/>
      <c r="I18807" s="4"/>
      <c r="J18807" s="4"/>
      <c r="K18807" s="4"/>
      <c r="L18807" s="4"/>
      <c r="M18807" s="4"/>
    </row>
    <row r="18808" spans="6:13" x14ac:dyDescent="0.2">
      <c r="F18808" s="4"/>
      <c r="G18808" s="4"/>
      <c r="H18808" s="4"/>
      <c r="I18808" s="4"/>
      <c r="J18808" s="4"/>
      <c r="K18808" s="4"/>
      <c r="L18808" s="4"/>
      <c r="M18808" s="4"/>
    </row>
    <row r="18809" spans="6:13" x14ac:dyDescent="0.2">
      <c r="F18809" s="4"/>
      <c r="G18809" s="4"/>
      <c r="H18809" s="4"/>
      <c r="I18809" s="4"/>
      <c r="J18809" s="4"/>
      <c r="K18809" s="4"/>
      <c r="L18809" s="4"/>
      <c r="M18809" s="4"/>
    </row>
    <row r="18810" spans="6:13" x14ac:dyDescent="0.2">
      <c r="F18810" s="4"/>
      <c r="G18810" s="4"/>
      <c r="H18810" s="4"/>
      <c r="I18810" s="4"/>
      <c r="J18810" s="4"/>
      <c r="K18810" s="4"/>
      <c r="L18810" s="4"/>
      <c r="M18810" s="4"/>
    </row>
    <row r="18811" spans="6:13" x14ac:dyDescent="0.2">
      <c r="F18811" s="4"/>
      <c r="G18811" s="4"/>
      <c r="H18811" s="4"/>
      <c r="I18811" s="4"/>
      <c r="J18811" s="4"/>
      <c r="K18811" s="4"/>
      <c r="L18811" s="4"/>
      <c r="M18811" s="4"/>
    </row>
    <row r="18812" spans="6:13" x14ac:dyDescent="0.2">
      <c r="F18812" s="4"/>
      <c r="G18812" s="4"/>
      <c r="H18812" s="4"/>
      <c r="I18812" s="4"/>
      <c r="J18812" s="4"/>
      <c r="K18812" s="4"/>
      <c r="L18812" s="4"/>
      <c r="M18812" s="4"/>
    </row>
    <row r="18813" spans="6:13" x14ac:dyDescent="0.2">
      <c r="F18813" s="4"/>
      <c r="G18813" s="4"/>
      <c r="H18813" s="4"/>
      <c r="I18813" s="4"/>
      <c r="J18813" s="4"/>
      <c r="K18813" s="4"/>
      <c r="L18813" s="4"/>
      <c r="M18813" s="4"/>
    </row>
    <row r="18814" spans="6:13" x14ac:dyDescent="0.2">
      <c r="F18814" s="4"/>
      <c r="G18814" s="4"/>
      <c r="H18814" s="4"/>
      <c r="I18814" s="4"/>
      <c r="J18814" s="4"/>
      <c r="K18814" s="4"/>
      <c r="L18814" s="4"/>
      <c r="M18814" s="4"/>
    </row>
    <row r="18815" spans="6:13" x14ac:dyDescent="0.2">
      <c r="F18815" s="4"/>
      <c r="G18815" s="4"/>
      <c r="H18815" s="4"/>
      <c r="I18815" s="4"/>
      <c r="J18815" s="4"/>
      <c r="K18815" s="4"/>
      <c r="L18815" s="4"/>
      <c r="M18815" s="4"/>
    </row>
    <row r="18816" spans="6:13" x14ac:dyDescent="0.2">
      <c r="F18816" s="4"/>
      <c r="G18816" s="4"/>
      <c r="H18816" s="4"/>
      <c r="I18816" s="4"/>
      <c r="J18816" s="4"/>
      <c r="K18816" s="4"/>
      <c r="L18816" s="4"/>
      <c r="M18816" s="4"/>
    </row>
    <row r="18817" spans="6:13" x14ac:dyDescent="0.2">
      <c r="F18817" s="4"/>
      <c r="G18817" s="4"/>
      <c r="H18817" s="4"/>
      <c r="I18817" s="4"/>
      <c r="J18817" s="4"/>
      <c r="K18817" s="4"/>
      <c r="L18817" s="4"/>
      <c r="M18817" s="4"/>
    </row>
    <row r="18818" spans="6:13" x14ac:dyDescent="0.2">
      <c r="F18818" s="4"/>
      <c r="G18818" s="4"/>
      <c r="H18818" s="4"/>
      <c r="I18818" s="4"/>
      <c r="J18818" s="4"/>
      <c r="K18818" s="4"/>
      <c r="L18818" s="4"/>
      <c r="M18818" s="4"/>
    </row>
    <row r="18819" spans="6:13" x14ac:dyDescent="0.2">
      <c r="F18819" s="4"/>
      <c r="G18819" s="4"/>
      <c r="H18819" s="4"/>
      <c r="I18819" s="4"/>
      <c r="J18819" s="4"/>
      <c r="K18819" s="4"/>
      <c r="L18819" s="4"/>
      <c r="M18819" s="4"/>
    </row>
    <row r="18820" spans="6:13" x14ac:dyDescent="0.2">
      <c r="F18820" s="4"/>
      <c r="G18820" s="4"/>
      <c r="H18820" s="4"/>
      <c r="I18820" s="4"/>
      <c r="J18820" s="4"/>
      <c r="K18820" s="4"/>
      <c r="L18820" s="4"/>
      <c r="M18820" s="4"/>
    </row>
    <row r="18821" spans="6:13" x14ac:dyDescent="0.2">
      <c r="F18821" s="4"/>
      <c r="G18821" s="4"/>
      <c r="H18821" s="4"/>
      <c r="I18821" s="4"/>
      <c r="J18821" s="4"/>
      <c r="K18821" s="4"/>
      <c r="L18821" s="4"/>
      <c r="M18821" s="4"/>
    </row>
    <row r="18822" spans="6:13" x14ac:dyDescent="0.2">
      <c r="F18822" s="4"/>
      <c r="G18822" s="4"/>
      <c r="H18822" s="4"/>
      <c r="I18822" s="4"/>
      <c r="J18822" s="4"/>
      <c r="K18822" s="4"/>
      <c r="L18822" s="4"/>
      <c r="M18822" s="4"/>
    </row>
    <row r="18823" spans="6:13" x14ac:dyDescent="0.2">
      <c r="F18823" s="4"/>
      <c r="G18823" s="4"/>
      <c r="H18823" s="4"/>
      <c r="I18823" s="4"/>
      <c r="J18823" s="4"/>
      <c r="K18823" s="4"/>
      <c r="L18823" s="4"/>
      <c r="M18823" s="4"/>
    </row>
    <row r="18824" spans="6:13" x14ac:dyDescent="0.2">
      <c r="F18824" s="4"/>
      <c r="G18824" s="4"/>
      <c r="H18824" s="4"/>
      <c r="I18824" s="4"/>
      <c r="J18824" s="4"/>
      <c r="K18824" s="4"/>
      <c r="L18824" s="4"/>
      <c r="M18824" s="4"/>
    </row>
    <row r="18825" spans="6:13" x14ac:dyDescent="0.2">
      <c r="F18825" s="4"/>
      <c r="G18825" s="4"/>
      <c r="H18825" s="4"/>
      <c r="I18825" s="4"/>
      <c r="J18825" s="4"/>
      <c r="K18825" s="4"/>
      <c r="L18825" s="4"/>
      <c r="M18825" s="4"/>
    </row>
    <row r="18826" spans="6:13" x14ac:dyDescent="0.2">
      <c r="F18826" s="4"/>
      <c r="G18826" s="4"/>
      <c r="H18826" s="4"/>
      <c r="I18826" s="4"/>
      <c r="J18826" s="4"/>
      <c r="K18826" s="4"/>
      <c r="L18826" s="4"/>
      <c r="M18826" s="4"/>
    </row>
    <row r="18827" spans="6:13" x14ac:dyDescent="0.2">
      <c r="F18827" s="4"/>
      <c r="G18827" s="4"/>
      <c r="H18827" s="4"/>
      <c r="I18827" s="4"/>
      <c r="J18827" s="4"/>
      <c r="K18827" s="4"/>
      <c r="L18827" s="4"/>
      <c r="M18827" s="4"/>
    </row>
    <row r="18828" spans="6:13" x14ac:dyDescent="0.2">
      <c r="F18828" s="4"/>
      <c r="G18828" s="4"/>
      <c r="H18828" s="4"/>
      <c r="I18828" s="4"/>
      <c r="J18828" s="4"/>
      <c r="K18828" s="4"/>
      <c r="L18828" s="4"/>
      <c r="M18828" s="4"/>
    </row>
    <row r="18829" spans="6:13" x14ac:dyDescent="0.2">
      <c r="F18829" s="4"/>
      <c r="G18829" s="4"/>
      <c r="H18829" s="4"/>
      <c r="I18829" s="4"/>
      <c r="J18829" s="4"/>
      <c r="K18829" s="4"/>
      <c r="L18829" s="4"/>
      <c r="M18829" s="4"/>
    </row>
    <row r="18830" spans="6:13" x14ac:dyDescent="0.2">
      <c r="F18830" s="4"/>
      <c r="G18830" s="4"/>
      <c r="H18830" s="4"/>
      <c r="I18830" s="4"/>
      <c r="J18830" s="4"/>
      <c r="K18830" s="4"/>
      <c r="L18830" s="4"/>
      <c r="M18830" s="4"/>
    </row>
    <row r="18831" spans="6:13" x14ac:dyDescent="0.2">
      <c r="F18831" s="4"/>
      <c r="G18831" s="4"/>
      <c r="H18831" s="4"/>
      <c r="I18831" s="4"/>
      <c r="J18831" s="4"/>
      <c r="K18831" s="4"/>
      <c r="L18831" s="4"/>
      <c r="M18831" s="4"/>
    </row>
    <row r="18832" spans="6:13" x14ac:dyDescent="0.2">
      <c r="F18832" s="4"/>
      <c r="G18832" s="4"/>
      <c r="H18832" s="4"/>
      <c r="I18832" s="4"/>
      <c r="J18832" s="4"/>
      <c r="K18832" s="4"/>
      <c r="L18832" s="4"/>
      <c r="M18832" s="4"/>
    </row>
    <row r="18833" spans="6:13" x14ac:dyDescent="0.2">
      <c r="F18833" s="4"/>
      <c r="G18833" s="4"/>
      <c r="H18833" s="4"/>
      <c r="I18833" s="4"/>
      <c r="J18833" s="4"/>
      <c r="K18833" s="4"/>
      <c r="L18833" s="4"/>
      <c r="M18833" s="4"/>
    </row>
    <row r="18834" spans="6:13" x14ac:dyDescent="0.2">
      <c r="F18834" s="4"/>
      <c r="G18834" s="4"/>
      <c r="H18834" s="4"/>
      <c r="I18834" s="4"/>
      <c r="J18834" s="4"/>
      <c r="K18834" s="4"/>
      <c r="L18834" s="4"/>
      <c r="M18834" s="4"/>
    </row>
    <row r="18835" spans="6:13" x14ac:dyDescent="0.2">
      <c r="F18835" s="4"/>
      <c r="G18835" s="4"/>
      <c r="H18835" s="4"/>
      <c r="I18835" s="4"/>
      <c r="J18835" s="4"/>
      <c r="K18835" s="4"/>
      <c r="L18835" s="4"/>
      <c r="M18835" s="4"/>
    </row>
    <row r="18836" spans="6:13" x14ac:dyDescent="0.2">
      <c r="F18836" s="4"/>
      <c r="G18836" s="4"/>
      <c r="H18836" s="4"/>
      <c r="I18836" s="4"/>
      <c r="J18836" s="4"/>
      <c r="K18836" s="4"/>
      <c r="L18836" s="4"/>
      <c r="M18836" s="4"/>
    </row>
    <row r="18837" spans="6:13" x14ac:dyDescent="0.2">
      <c r="F18837" s="4"/>
      <c r="G18837" s="4"/>
      <c r="H18837" s="4"/>
      <c r="I18837" s="4"/>
      <c r="J18837" s="4"/>
      <c r="K18837" s="4"/>
      <c r="L18837" s="4"/>
      <c r="M18837" s="4"/>
    </row>
    <row r="18838" spans="6:13" x14ac:dyDescent="0.2">
      <c r="F18838" s="4"/>
      <c r="G18838" s="4"/>
      <c r="H18838" s="4"/>
      <c r="I18838" s="4"/>
      <c r="J18838" s="4"/>
      <c r="K18838" s="4"/>
      <c r="L18838" s="4"/>
      <c r="M18838" s="4"/>
    </row>
    <row r="18839" spans="6:13" x14ac:dyDescent="0.2">
      <c r="F18839" s="4"/>
      <c r="G18839" s="4"/>
      <c r="H18839" s="4"/>
      <c r="I18839" s="4"/>
      <c r="J18839" s="4"/>
      <c r="K18839" s="4"/>
      <c r="L18839" s="4"/>
      <c r="M18839" s="4"/>
    </row>
    <row r="18840" spans="6:13" x14ac:dyDescent="0.2">
      <c r="F18840" s="4"/>
      <c r="G18840" s="4"/>
      <c r="H18840" s="4"/>
      <c r="I18840" s="4"/>
      <c r="J18840" s="4"/>
      <c r="K18840" s="4"/>
      <c r="L18840" s="4"/>
      <c r="M18840" s="4"/>
    </row>
    <row r="18841" spans="6:13" x14ac:dyDescent="0.2">
      <c r="F18841" s="4"/>
      <c r="G18841" s="4"/>
      <c r="H18841" s="4"/>
      <c r="I18841" s="4"/>
      <c r="J18841" s="4"/>
      <c r="K18841" s="4"/>
      <c r="L18841" s="4"/>
      <c r="M18841" s="4"/>
    </row>
    <row r="18842" spans="6:13" x14ac:dyDescent="0.2">
      <c r="F18842" s="4"/>
      <c r="G18842" s="4"/>
      <c r="H18842" s="4"/>
      <c r="I18842" s="4"/>
      <c r="J18842" s="4"/>
      <c r="K18842" s="4"/>
      <c r="L18842" s="4"/>
      <c r="M18842" s="4"/>
    </row>
    <row r="18843" spans="6:13" x14ac:dyDescent="0.2">
      <c r="F18843" s="4"/>
      <c r="G18843" s="4"/>
      <c r="H18843" s="4"/>
      <c r="I18843" s="4"/>
      <c r="J18843" s="4"/>
      <c r="K18843" s="4"/>
      <c r="L18843" s="4"/>
      <c r="M18843" s="4"/>
    </row>
    <row r="18844" spans="6:13" x14ac:dyDescent="0.2">
      <c r="F18844" s="4"/>
      <c r="G18844" s="4"/>
      <c r="H18844" s="4"/>
      <c r="I18844" s="4"/>
      <c r="J18844" s="4"/>
      <c r="K18844" s="4"/>
      <c r="L18844" s="4"/>
      <c r="M18844" s="4"/>
    </row>
    <row r="18845" spans="6:13" x14ac:dyDescent="0.2">
      <c r="F18845" s="4"/>
      <c r="G18845" s="4"/>
      <c r="H18845" s="4"/>
      <c r="I18845" s="4"/>
      <c r="J18845" s="4"/>
      <c r="K18845" s="4"/>
      <c r="L18845" s="4"/>
      <c r="M18845" s="4"/>
    </row>
    <row r="18846" spans="6:13" x14ac:dyDescent="0.2">
      <c r="F18846" s="4"/>
      <c r="G18846" s="4"/>
      <c r="H18846" s="4"/>
      <c r="I18846" s="4"/>
      <c r="J18846" s="4"/>
      <c r="K18846" s="4"/>
      <c r="L18846" s="4"/>
      <c r="M18846" s="4"/>
    </row>
    <row r="18847" spans="6:13" x14ac:dyDescent="0.2">
      <c r="F18847" s="4"/>
      <c r="G18847" s="4"/>
      <c r="H18847" s="4"/>
      <c r="I18847" s="4"/>
      <c r="J18847" s="4"/>
      <c r="K18847" s="4"/>
      <c r="L18847" s="4"/>
      <c r="M18847" s="4"/>
    </row>
    <row r="18848" spans="6:13" x14ac:dyDescent="0.2">
      <c r="F18848" s="4"/>
      <c r="G18848" s="4"/>
      <c r="H18848" s="4"/>
      <c r="I18848" s="4"/>
      <c r="J18848" s="4"/>
      <c r="K18848" s="4"/>
      <c r="L18848" s="4"/>
      <c r="M18848" s="4"/>
    </row>
    <row r="18849" spans="6:13" x14ac:dyDescent="0.2">
      <c r="F18849" s="4"/>
      <c r="G18849" s="4"/>
      <c r="H18849" s="4"/>
      <c r="I18849" s="4"/>
      <c r="J18849" s="4"/>
      <c r="K18849" s="4"/>
      <c r="L18849" s="4"/>
      <c r="M18849" s="4"/>
    </row>
    <row r="18850" spans="6:13" x14ac:dyDescent="0.2">
      <c r="F18850" s="4"/>
      <c r="G18850" s="4"/>
      <c r="H18850" s="4"/>
      <c r="I18850" s="4"/>
      <c r="J18850" s="4"/>
      <c r="K18850" s="4"/>
      <c r="L18850" s="4"/>
      <c r="M18850" s="4"/>
    </row>
    <row r="18851" spans="6:13" x14ac:dyDescent="0.2">
      <c r="F18851" s="4"/>
      <c r="G18851" s="4"/>
      <c r="H18851" s="4"/>
      <c r="I18851" s="4"/>
      <c r="J18851" s="4"/>
      <c r="K18851" s="4"/>
      <c r="L18851" s="4"/>
      <c r="M18851" s="4"/>
    </row>
    <row r="18852" spans="6:13" x14ac:dyDescent="0.2">
      <c r="F18852" s="4"/>
      <c r="G18852" s="4"/>
      <c r="H18852" s="4"/>
      <c r="I18852" s="4"/>
      <c r="J18852" s="4"/>
      <c r="K18852" s="4"/>
      <c r="L18852" s="4"/>
      <c r="M18852" s="4"/>
    </row>
    <row r="18853" spans="6:13" x14ac:dyDescent="0.2">
      <c r="F18853" s="4"/>
      <c r="G18853" s="4"/>
      <c r="H18853" s="4"/>
      <c r="I18853" s="4"/>
      <c r="J18853" s="4"/>
      <c r="K18853" s="4"/>
      <c r="L18853" s="4"/>
      <c r="M18853" s="4"/>
    </row>
    <row r="18854" spans="6:13" x14ac:dyDescent="0.2">
      <c r="F18854" s="4"/>
      <c r="G18854" s="4"/>
      <c r="H18854" s="4"/>
      <c r="I18854" s="4"/>
      <c r="J18854" s="4"/>
      <c r="K18854" s="4"/>
      <c r="L18854" s="4"/>
      <c r="M18854" s="4"/>
    </row>
    <row r="18855" spans="6:13" x14ac:dyDescent="0.2">
      <c r="F18855" s="4"/>
      <c r="G18855" s="4"/>
      <c r="H18855" s="4"/>
      <c r="I18855" s="4"/>
      <c r="J18855" s="4"/>
      <c r="K18855" s="4"/>
      <c r="L18855" s="4"/>
      <c r="M18855" s="4"/>
    </row>
    <row r="18856" spans="6:13" x14ac:dyDescent="0.2">
      <c r="F18856" s="4"/>
      <c r="G18856" s="4"/>
      <c r="H18856" s="4"/>
      <c r="I18856" s="4"/>
      <c r="J18856" s="4"/>
      <c r="K18856" s="4"/>
      <c r="L18856" s="4"/>
      <c r="M18856" s="4"/>
    </row>
    <row r="18857" spans="6:13" x14ac:dyDescent="0.2">
      <c r="F18857" s="4"/>
      <c r="G18857" s="4"/>
      <c r="H18857" s="4"/>
      <c r="I18857" s="4"/>
      <c r="J18857" s="4"/>
      <c r="K18857" s="4"/>
      <c r="L18857" s="4"/>
      <c r="M18857" s="4"/>
    </row>
    <row r="18858" spans="6:13" x14ac:dyDescent="0.2">
      <c r="F18858" s="4"/>
      <c r="G18858" s="4"/>
      <c r="H18858" s="4"/>
      <c r="I18858" s="4"/>
      <c r="J18858" s="4"/>
      <c r="K18858" s="4"/>
      <c r="L18858" s="4"/>
      <c r="M18858" s="4"/>
    </row>
    <row r="18859" spans="6:13" x14ac:dyDescent="0.2">
      <c r="F18859" s="4"/>
      <c r="G18859" s="4"/>
      <c r="H18859" s="4"/>
      <c r="I18859" s="4"/>
      <c r="J18859" s="4"/>
      <c r="K18859" s="4"/>
      <c r="L18859" s="4"/>
      <c r="M18859" s="4"/>
    </row>
    <row r="18860" spans="6:13" x14ac:dyDescent="0.2">
      <c r="F18860" s="4"/>
      <c r="G18860" s="4"/>
      <c r="H18860" s="4"/>
      <c r="I18860" s="4"/>
      <c r="J18860" s="4"/>
      <c r="K18860" s="4"/>
      <c r="L18860" s="4"/>
      <c r="M18860" s="4"/>
    </row>
    <row r="18861" spans="6:13" x14ac:dyDescent="0.2">
      <c r="F18861" s="4"/>
      <c r="G18861" s="4"/>
      <c r="H18861" s="4"/>
      <c r="I18861" s="4"/>
      <c r="J18861" s="4"/>
      <c r="K18861" s="4"/>
      <c r="L18861" s="4"/>
      <c r="M18861" s="4"/>
    </row>
    <row r="18862" spans="6:13" x14ac:dyDescent="0.2">
      <c r="F18862" s="4"/>
      <c r="G18862" s="4"/>
      <c r="H18862" s="4"/>
      <c r="I18862" s="4"/>
      <c r="J18862" s="4"/>
      <c r="K18862" s="4"/>
      <c r="L18862" s="4"/>
      <c r="M18862" s="4"/>
    </row>
    <row r="18863" spans="6:13" x14ac:dyDescent="0.2">
      <c r="F18863" s="4"/>
      <c r="G18863" s="4"/>
      <c r="H18863" s="4"/>
      <c r="I18863" s="4"/>
      <c r="J18863" s="4"/>
      <c r="K18863" s="4"/>
      <c r="L18863" s="4"/>
      <c r="M18863" s="4"/>
    </row>
    <row r="18864" spans="6:13" x14ac:dyDescent="0.2">
      <c r="F18864" s="4"/>
      <c r="G18864" s="4"/>
      <c r="H18864" s="4"/>
      <c r="I18864" s="4"/>
      <c r="J18864" s="4"/>
      <c r="K18864" s="4"/>
      <c r="L18864" s="4"/>
      <c r="M18864" s="4"/>
    </row>
    <row r="18865" spans="6:13" x14ac:dyDescent="0.2">
      <c r="F18865" s="4"/>
      <c r="G18865" s="4"/>
      <c r="H18865" s="4"/>
      <c r="I18865" s="4"/>
      <c r="J18865" s="4"/>
      <c r="K18865" s="4"/>
      <c r="L18865" s="4"/>
      <c r="M18865" s="4"/>
    </row>
    <row r="18866" spans="6:13" x14ac:dyDescent="0.2">
      <c r="F18866" s="4"/>
      <c r="G18866" s="4"/>
      <c r="H18866" s="4"/>
      <c r="I18866" s="4"/>
      <c r="J18866" s="4"/>
      <c r="K18866" s="4"/>
      <c r="L18866" s="4"/>
      <c r="M18866" s="4"/>
    </row>
    <row r="18867" spans="6:13" x14ac:dyDescent="0.2">
      <c r="F18867" s="4"/>
      <c r="G18867" s="4"/>
      <c r="H18867" s="4"/>
      <c r="I18867" s="4"/>
      <c r="J18867" s="4"/>
      <c r="K18867" s="4"/>
      <c r="L18867" s="4"/>
      <c r="M18867" s="4"/>
    </row>
    <row r="18868" spans="6:13" x14ac:dyDescent="0.2">
      <c r="F18868" s="4"/>
      <c r="G18868" s="4"/>
      <c r="H18868" s="4"/>
      <c r="I18868" s="4"/>
      <c r="J18868" s="4"/>
      <c r="K18868" s="4"/>
      <c r="L18868" s="4"/>
      <c r="M18868" s="4"/>
    </row>
    <row r="18869" spans="6:13" x14ac:dyDescent="0.2">
      <c r="F18869" s="4"/>
      <c r="G18869" s="4"/>
      <c r="H18869" s="4"/>
      <c r="I18869" s="4"/>
      <c r="J18869" s="4"/>
      <c r="K18869" s="4"/>
      <c r="L18869" s="4"/>
      <c r="M18869" s="4"/>
    </row>
    <row r="18870" spans="6:13" x14ac:dyDescent="0.2">
      <c r="F18870" s="4"/>
      <c r="G18870" s="4"/>
      <c r="H18870" s="4"/>
      <c r="I18870" s="4"/>
      <c r="J18870" s="4"/>
      <c r="K18870" s="4"/>
      <c r="L18870" s="4"/>
      <c r="M18870" s="4"/>
    </row>
    <row r="18871" spans="6:13" x14ac:dyDescent="0.2">
      <c r="F18871" s="4"/>
      <c r="G18871" s="4"/>
      <c r="H18871" s="4"/>
      <c r="I18871" s="4"/>
      <c r="J18871" s="4"/>
      <c r="K18871" s="4"/>
      <c r="L18871" s="4"/>
      <c r="M18871" s="4"/>
    </row>
    <row r="18872" spans="6:13" x14ac:dyDescent="0.2">
      <c r="F18872" s="4"/>
      <c r="G18872" s="4"/>
      <c r="H18872" s="4"/>
      <c r="I18872" s="4"/>
      <c r="J18872" s="4"/>
      <c r="K18872" s="4"/>
      <c r="L18872" s="4"/>
      <c r="M18872" s="4"/>
    </row>
    <row r="18873" spans="6:13" x14ac:dyDescent="0.2">
      <c r="F18873" s="4"/>
      <c r="G18873" s="4"/>
      <c r="H18873" s="4"/>
      <c r="I18873" s="4"/>
      <c r="J18873" s="4"/>
      <c r="K18873" s="4"/>
      <c r="L18873" s="4"/>
      <c r="M18873" s="4"/>
    </row>
    <row r="18874" spans="6:13" x14ac:dyDescent="0.2">
      <c r="F18874" s="4"/>
      <c r="G18874" s="4"/>
      <c r="H18874" s="4"/>
      <c r="I18874" s="4"/>
      <c r="J18874" s="4"/>
      <c r="K18874" s="4"/>
      <c r="L18874" s="4"/>
      <c r="M18874" s="4"/>
    </row>
    <row r="18875" spans="6:13" x14ac:dyDescent="0.2">
      <c r="F18875" s="4"/>
      <c r="G18875" s="4"/>
      <c r="H18875" s="4"/>
      <c r="I18875" s="4"/>
      <c r="J18875" s="4"/>
      <c r="K18875" s="4"/>
      <c r="L18875" s="4"/>
      <c r="M18875" s="4"/>
    </row>
    <row r="18876" spans="6:13" x14ac:dyDescent="0.2">
      <c r="F18876" s="4"/>
      <c r="G18876" s="4"/>
      <c r="H18876" s="4"/>
      <c r="I18876" s="4"/>
      <c r="J18876" s="4"/>
      <c r="K18876" s="4"/>
      <c r="L18876" s="4"/>
      <c r="M18876" s="4"/>
    </row>
    <row r="18877" spans="6:13" x14ac:dyDescent="0.2">
      <c r="F18877" s="4"/>
      <c r="G18877" s="4"/>
      <c r="H18877" s="4"/>
      <c r="I18877" s="4"/>
      <c r="J18877" s="4"/>
      <c r="K18877" s="4"/>
      <c r="L18877" s="4"/>
      <c r="M18877" s="4"/>
    </row>
    <row r="18878" spans="6:13" x14ac:dyDescent="0.2">
      <c r="F18878" s="4"/>
      <c r="G18878" s="4"/>
      <c r="H18878" s="4"/>
      <c r="I18878" s="4"/>
      <c r="J18878" s="4"/>
      <c r="K18878" s="4"/>
      <c r="L18878" s="4"/>
      <c r="M18878" s="4"/>
    </row>
    <row r="18879" spans="6:13" x14ac:dyDescent="0.2">
      <c r="F18879" s="4"/>
      <c r="G18879" s="4"/>
      <c r="H18879" s="4"/>
      <c r="I18879" s="4"/>
      <c r="J18879" s="4"/>
      <c r="K18879" s="4"/>
      <c r="L18879" s="4"/>
      <c r="M18879" s="4"/>
    </row>
    <row r="18880" spans="6:13" x14ac:dyDescent="0.2">
      <c r="F18880" s="4"/>
      <c r="G18880" s="4"/>
      <c r="H18880" s="4"/>
      <c r="I18880" s="4"/>
      <c r="J18880" s="4"/>
      <c r="K18880" s="4"/>
      <c r="L18880" s="4"/>
      <c r="M18880" s="4"/>
    </row>
    <row r="18881" spans="6:13" x14ac:dyDescent="0.2">
      <c r="F18881" s="4"/>
      <c r="G18881" s="4"/>
      <c r="H18881" s="4"/>
      <c r="I18881" s="4"/>
      <c r="J18881" s="4"/>
      <c r="K18881" s="4"/>
      <c r="L18881" s="4"/>
      <c r="M18881" s="4"/>
    </row>
    <row r="18882" spans="6:13" x14ac:dyDescent="0.2">
      <c r="F18882" s="4"/>
      <c r="G18882" s="4"/>
      <c r="H18882" s="4"/>
      <c r="I18882" s="4"/>
      <c r="J18882" s="4"/>
      <c r="K18882" s="4"/>
      <c r="L18882" s="4"/>
      <c r="M18882" s="4"/>
    </row>
    <row r="18883" spans="6:13" x14ac:dyDescent="0.2">
      <c r="F18883" s="4"/>
      <c r="G18883" s="4"/>
      <c r="H18883" s="4"/>
      <c r="I18883" s="4"/>
      <c r="J18883" s="4"/>
      <c r="K18883" s="4"/>
      <c r="L18883" s="4"/>
      <c r="M18883" s="4"/>
    </row>
    <row r="18884" spans="6:13" x14ac:dyDescent="0.2">
      <c r="F18884" s="4"/>
      <c r="G18884" s="4"/>
      <c r="H18884" s="4"/>
      <c r="I18884" s="4"/>
      <c r="J18884" s="4"/>
      <c r="K18884" s="4"/>
      <c r="L18884" s="4"/>
      <c r="M18884" s="4"/>
    </row>
    <row r="18885" spans="6:13" x14ac:dyDescent="0.2">
      <c r="F18885" s="4"/>
      <c r="G18885" s="4"/>
      <c r="H18885" s="4"/>
      <c r="I18885" s="4"/>
      <c r="J18885" s="4"/>
      <c r="K18885" s="4"/>
      <c r="L18885" s="4"/>
      <c r="M18885" s="4"/>
    </row>
    <row r="18886" spans="6:13" x14ac:dyDescent="0.2">
      <c r="F18886" s="4"/>
      <c r="G18886" s="4"/>
      <c r="H18886" s="4"/>
      <c r="I18886" s="4"/>
      <c r="J18886" s="4"/>
      <c r="K18886" s="4"/>
      <c r="L18886" s="4"/>
      <c r="M18886" s="4"/>
    </row>
    <row r="18887" spans="6:13" x14ac:dyDescent="0.2">
      <c r="F18887" s="4"/>
      <c r="G18887" s="4"/>
      <c r="H18887" s="4"/>
      <c r="I18887" s="4"/>
      <c r="J18887" s="4"/>
      <c r="K18887" s="4"/>
      <c r="L18887" s="4"/>
      <c r="M18887" s="4"/>
    </row>
    <row r="18888" spans="6:13" x14ac:dyDescent="0.2">
      <c r="F18888" s="4"/>
      <c r="G18888" s="4"/>
      <c r="H18888" s="4"/>
      <c r="I18888" s="4"/>
      <c r="J18888" s="4"/>
      <c r="K18888" s="4"/>
      <c r="L18888" s="4"/>
      <c r="M18888" s="4"/>
    </row>
    <row r="18889" spans="6:13" x14ac:dyDescent="0.2">
      <c r="F18889" s="4"/>
      <c r="G18889" s="4"/>
      <c r="H18889" s="4"/>
      <c r="I18889" s="4"/>
      <c r="J18889" s="4"/>
      <c r="K18889" s="4"/>
      <c r="L18889" s="4"/>
      <c r="M18889" s="4"/>
    </row>
    <row r="18890" spans="6:13" x14ac:dyDescent="0.2">
      <c r="F18890" s="4"/>
      <c r="G18890" s="4"/>
      <c r="H18890" s="4"/>
      <c r="I18890" s="4"/>
      <c r="J18890" s="4"/>
      <c r="K18890" s="4"/>
      <c r="L18890" s="4"/>
      <c r="M18890" s="4"/>
    </row>
    <row r="18891" spans="6:13" x14ac:dyDescent="0.2">
      <c r="F18891" s="4"/>
      <c r="G18891" s="4"/>
      <c r="H18891" s="4"/>
      <c r="I18891" s="4"/>
      <c r="J18891" s="4"/>
      <c r="K18891" s="4"/>
      <c r="L18891" s="4"/>
      <c r="M18891" s="4"/>
    </row>
    <row r="18892" spans="6:13" x14ac:dyDescent="0.2">
      <c r="F18892" s="4"/>
      <c r="G18892" s="4"/>
      <c r="H18892" s="4"/>
      <c r="I18892" s="4"/>
      <c r="J18892" s="4"/>
      <c r="K18892" s="4"/>
      <c r="L18892" s="4"/>
      <c r="M18892" s="4"/>
    </row>
    <row r="18893" spans="6:13" x14ac:dyDescent="0.2">
      <c r="F18893" s="4"/>
      <c r="G18893" s="4"/>
      <c r="H18893" s="4"/>
      <c r="I18893" s="4"/>
      <c r="J18893" s="4"/>
      <c r="K18893" s="4"/>
      <c r="L18893" s="4"/>
      <c r="M18893" s="4"/>
    </row>
    <row r="18894" spans="6:13" x14ac:dyDescent="0.2">
      <c r="F18894" s="4"/>
      <c r="G18894" s="4"/>
      <c r="H18894" s="4"/>
      <c r="I18894" s="4"/>
      <c r="J18894" s="4"/>
      <c r="K18894" s="4"/>
      <c r="L18894" s="4"/>
      <c r="M18894" s="4"/>
    </row>
    <row r="18895" spans="6:13" x14ac:dyDescent="0.2">
      <c r="F18895" s="4"/>
      <c r="G18895" s="4"/>
      <c r="H18895" s="4"/>
      <c r="I18895" s="4"/>
      <c r="J18895" s="4"/>
      <c r="K18895" s="4"/>
      <c r="L18895" s="4"/>
      <c r="M18895" s="4"/>
    </row>
    <row r="18896" spans="6:13" x14ac:dyDescent="0.2">
      <c r="F18896" s="4"/>
      <c r="G18896" s="4"/>
      <c r="H18896" s="4"/>
      <c r="I18896" s="4"/>
      <c r="J18896" s="4"/>
      <c r="K18896" s="4"/>
      <c r="L18896" s="4"/>
      <c r="M18896" s="4"/>
    </row>
    <row r="18897" spans="6:13" x14ac:dyDescent="0.2">
      <c r="F18897" s="4"/>
      <c r="G18897" s="4"/>
      <c r="H18897" s="4"/>
      <c r="I18897" s="4"/>
      <c r="J18897" s="4"/>
      <c r="K18897" s="4"/>
      <c r="L18897" s="4"/>
      <c r="M18897" s="4"/>
    </row>
    <row r="18898" spans="6:13" x14ac:dyDescent="0.2">
      <c r="F18898" s="4"/>
      <c r="G18898" s="4"/>
      <c r="H18898" s="4"/>
      <c r="I18898" s="4"/>
      <c r="J18898" s="4"/>
      <c r="K18898" s="4"/>
      <c r="L18898" s="4"/>
      <c r="M18898" s="4"/>
    </row>
    <row r="18899" spans="6:13" x14ac:dyDescent="0.2">
      <c r="F18899" s="4"/>
      <c r="G18899" s="4"/>
      <c r="H18899" s="4"/>
      <c r="I18899" s="4"/>
      <c r="J18899" s="4"/>
      <c r="K18899" s="4"/>
      <c r="L18899" s="4"/>
      <c r="M18899" s="4"/>
    </row>
    <row r="18900" spans="6:13" x14ac:dyDescent="0.2">
      <c r="F18900" s="4"/>
      <c r="G18900" s="4"/>
      <c r="H18900" s="4"/>
      <c r="I18900" s="4"/>
      <c r="J18900" s="4"/>
      <c r="K18900" s="4"/>
      <c r="L18900" s="4"/>
      <c r="M18900" s="4"/>
    </row>
    <row r="18901" spans="6:13" x14ac:dyDescent="0.2">
      <c r="F18901" s="4"/>
      <c r="G18901" s="4"/>
      <c r="H18901" s="4"/>
      <c r="I18901" s="4"/>
      <c r="J18901" s="4"/>
      <c r="K18901" s="4"/>
      <c r="L18901" s="4"/>
      <c r="M18901" s="4"/>
    </row>
    <row r="18902" spans="6:13" x14ac:dyDescent="0.2">
      <c r="F18902" s="4"/>
      <c r="G18902" s="4"/>
      <c r="H18902" s="4"/>
      <c r="I18902" s="4"/>
      <c r="J18902" s="4"/>
      <c r="K18902" s="4"/>
      <c r="L18902" s="4"/>
      <c r="M18902" s="4"/>
    </row>
    <row r="18903" spans="6:13" x14ac:dyDescent="0.2">
      <c r="F18903" s="4"/>
      <c r="G18903" s="4"/>
      <c r="H18903" s="4"/>
      <c r="I18903" s="4"/>
      <c r="J18903" s="4"/>
      <c r="K18903" s="4"/>
      <c r="L18903" s="4"/>
      <c r="M18903" s="4"/>
    </row>
    <row r="18904" spans="6:13" x14ac:dyDescent="0.2">
      <c r="F18904" s="4"/>
      <c r="G18904" s="4"/>
      <c r="H18904" s="4"/>
      <c r="I18904" s="4"/>
      <c r="J18904" s="4"/>
      <c r="K18904" s="4"/>
      <c r="L18904" s="4"/>
      <c r="M18904" s="4"/>
    </row>
    <row r="18905" spans="6:13" x14ac:dyDescent="0.2">
      <c r="F18905" s="4"/>
      <c r="G18905" s="4"/>
      <c r="H18905" s="4"/>
      <c r="I18905" s="4"/>
      <c r="J18905" s="4"/>
      <c r="K18905" s="4"/>
      <c r="L18905" s="4"/>
      <c r="M18905" s="4"/>
    </row>
    <row r="18906" spans="6:13" x14ac:dyDescent="0.2">
      <c r="F18906" s="4"/>
      <c r="G18906" s="4"/>
      <c r="H18906" s="4"/>
      <c r="I18906" s="4"/>
      <c r="J18906" s="4"/>
      <c r="K18906" s="4"/>
      <c r="L18906" s="4"/>
      <c r="M18906" s="4"/>
    </row>
    <row r="18907" spans="6:13" x14ac:dyDescent="0.2">
      <c r="F18907" s="4"/>
      <c r="G18907" s="4"/>
      <c r="H18907" s="4"/>
      <c r="I18907" s="4"/>
      <c r="J18907" s="4"/>
      <c r="K18907" s="4"/>
      <c r="L18907" s="4"/>
      <c r="M18907" s="4"/>
    </row>
    <row r="18908" spans="6:13" x14ac:dyDescent="0.2">
      <c r="F18908" s="4"/>
      <c r="G18908" s="4"/>
      <c r="H18908" s="4"/>
      <c r="I18908" s="4"/>
      <c r="J18908" s="4"/>
      <c r="K18908" s="4"/>
      <c r="L18908" s="4"/>
      <c r="M18908" s="4"/>
    </row>
    <row r="18909" spans="6:13" x14ac:dyDescent="0.2">
      <c r="F18909" s="4"/>
      <c r="G18909" s="4"/>
      <c r="H18909" s="4"/>
      <c r="I18909" s="4"/>
      <c r="J18909" s="4"/>
      <c r="K18909" s="4"/>
      <c r="L18909" s="4"/>
      <c r="M18909" s="4"/>
    </row>
    <row r="18910" spans="6:13" x14ac:dyDescent="0.2">
      <c r="F18910" s="4"/>
      <c r="G18910" s="4"/>
      <c r="H18910" s="4"/>
      <c r="I18910" s="4"/>
      <c r="J18910" s="4"/>
      <c r="K18910" s="4"/>
      <c r="L18910" s="4"/>
      <c r="M18910" s="4"/>
    </row>
    <row r="18911" spans="6:13" x14ac:dyDescent="0.2">
      <c r="F18911" s="4"/>
      <c r="G18911" s="4"/>
      <c r="H18911" s="4"/>
      <c r="I18911" s="4"/>
      <c r="J18911" s="4"/>
      <c r="K18911" s="4"/>
      <c r="L18911" s="4"/>
      <c r="M18911" s="4"/>
    </row>
    <row r="18912" spans="6:13" x14ac:dyDescent="0.2">
      <c r="F18912" s="4"/>
      <c r="G18912" s="4"/>
      <c r="H18912" s="4"/>
      <c r="I18912" s="4"/>
      <c r="J18912" s="4"/>
      <c r="K18912" s="4"/>
      <c r="L18912" s="4"/>
      <c r="M18912" s="4"/>
    </row>
    <row r="18913" spans="6:13" x14ac:dyDescent="0.2">
      <c r="F18913" s="4"/>
      <c r="G18913" s="4"/>
      <c r="H18913" s="4"/>
      <c r="I18913" s="4"/>
      <c r="J18913" s="4"/>
      <c r="K18913" s="4"/>
      <c r="L18913" s="4"/>
      <c r="M18913" s="4"/>
    </row>
    <row r="18914" spans="6:13" x14ac:dyDescent="0.2">
      <c r="F18914" s="4"/>
      <c r="G18914" s="4"/>
      <c r="H18914" s="4"/>
      <c r="I18914" s="4"/>
      <c r="J18914" s="4"/>
      <c r="K18914" s="4"/>
      <c r="L18914" s="4"/>
      <c r="M18914" s="4"/>
    </row>
    <row r="18915" spans="6:13" x14ac:dyDescent="0.2">
      <c r="F18915" s="4"/>
      <c r="G18915" s="4"/>
      <c r="H18915" s="4"/>
      <c r="I18915" s="4"/>
      <c r="J18915" s="4"/>
      <c r="K18915" s="4"/>
      <c r="L18915" s="4"/>
      <c r="M18915" s="4"/>
    </row>
    <row r="18916" spans="6:13" x14ac:dyDescent="0.2">
      <c r="F18916" s="4"/>
      <c r="G18916" s="4"/>
      <c r="H18916" s="4"/>
      <c r="I18916" s="4"/>
      <c r="J18916" s="4"/>
      <c r="K18916" s="4"/>
      <c r="L18916" s="4"/>
      <c r="M18916" s="4"/>
    </row>
    <row r="18917" spans="6:13" x14ac:dyDescent="0.2">
      <c r="F18917" s="4"/>
      <c r="G18917" s="4"/>
      <c r="H18917" s="4"/>
      <c r="I18917" s="4"/>
      <c r="J18917" s="4"/>
      <c r="K18917" s="4"/>
      <c r="L18917" s="4"/>
      <c r="M18917" s="4"/>
    </row>
    <row r="18918" spans="6:13" x14ac:dyDescent="0.2">
      <c r="F18918" s="4"/>
      <c r="G18918" s="4"/>
      <c r="H18918" s="4"/>
      <c r="I18918" s="4"/>
      <c r="J18918" s="4"/>
      <c r="K18918" s="4"/>
      <c r="L18918" s="4"/>
      <c r="M18918" s="4"/>
    </row>
    <row r="18919" spans="6:13" x14ac:dyDescent="0.2">
      <c r="F18919" s="4"/>
      <c r="G18919" s="4"/>
      <c r="H18919" s="4"/>
      <c r="I18919" s="4"/>
      <c r="J18919" s="4"/>
      <c r="K18919" s="4"/>
      <c r="L18919" s="4"/>
      <c r="M18919" s="4"/>
    </row>
    <row r="18920" spans="6:13" x14ac:dyDescent="0.2">
      <c r="F18920" s="4"/>
      <c r="G18920" s="4"/>
      <c r="H18920" s="4"/>
      <c r="I18920" s="4"/>
      <c r="J18920" s="4"/>
      <c r="K18920" s="4"/>
      <c r="L18920" s="4"/>
      <c r="M18920" s="4"/>
    </row>
    <row r="18921" spans="6:13" x14ac:dyDescent="0.2">
      <c r="F18921" s="4"/>
      <c r="G18921" s="4"/>
      <c r="H18921" s="4"/>
      <c r="I18921" s="4"/>
      <c r="J18921" s="4"/>
      <c r="K18921" s="4"/>
      <c r="L18921" s="4"/>
      <c r="M18921" s="4"/>
    </row>
    <row r="18922" spans="6:13" x14ac:dyDescent="0.2">
      <c r="F18922" s="4"/>
      <c r="G18922" s="4"/>
      <c r="H18922" s="4"/>
      <c r="I18922" s="4"/>
      <c r="J18922" s="4"/>
      <c r="K18922" s="4"/>
      <c r="L18922" s="4"/>
      <c r="M18922" s="4"/>
    </row>
    <row r="18923" spans="6:13" x14ac:dyDescent="0.2">
      <c r="F18923" s="4"/>
      <c r="G18923" s="4"/>
      <c r="H18923" s="4"/>
      <c r="I18923" s="4"/>
      <c r="J18923" s="4"/>
      <c r="K18923" s="4"/>
      <c r="L18923" s="4"/>
      <c r="M18923" s="4"/>
    </row>
    <row r="18924" spans="6:13" x14ac:dyDescent="0.2">
      <c r="F18924" s="4"/>
      <c r="G18924" s="4"/>
      <c r="H18924" s="4"/>
      <c r="I18924" s="4"/>
      <c r="J18924" s="4"/>
      <c r="K18924" s="4"/>
      <c r="L18924" s="4"/>
      <c r="M18924" s="4"/>
    </row>
    <row r="18925" spans="6:13" x14ac:dyDescent="0.2">
      <c r="F18925" s="4"/>
      <c r="G18925" s="4"/>
      <c r="H18925" s="4"/>
      <c r="I18925" s="4"/>
      <c r="J18925" s="4"/>
      <c r="K18925" s="4"/>
      <c r="L18925" s="4"/>
      <c r="M18925" s="4"/>
    </row>
    <row r="18926" spans="6:13" x14ac:dyDescent="0.2">
      <c r="F18926" s="4"/>
      <c r="G18926" s="4"/>
      <c r="H18926" s="4"/>
      <c r="I18926" s="4"/>
      <c r="J18926" s="4"/>
      <c r="K18926" s="4"/>
      <c r="L18926" s="4"/>
      <c r="M18926" s="4"/>
    </row>
    <row r="18927" spans="6:13" x14ac:dyDescent="0.2">
      <c r="F18927" s="4"/>
      <c r="G18927" s="4"/>
      <c r="H18927" s="4"/>
      <c r="I18927" s="4"/>
      <c r="J18927" s="4"/>
      <c r="K18927" s="4"/>
      <c r="L18927" s="4"/>
      <c r="M18927" s="4"/>
    </row>
    <row r="18928" spans="6:13" x14ac:dyDescent="0.2">
      <c r="F18928" s="4"/>
      <c r="G18928" s="4"/>
      <c r="H18928" s="4"/>
      <c r="I18928" s="4"/>
      <c r="J18928" s="4"/>
      <c r="K18928" s="4"/>
      <c r="L18928" s="4"/>
      <c r="M18928" s="4"/>
    </row>
    <row r="18929" spans="6:13" x14ac:dyDescent="0.2">
      <c r="F18929" s="4"/>
      <c r="G18929" s="4"/>
      <c r="H18929" s="4"/>
      <c r="I18929" s="4"/>
      <c r="J18929" s="4"/>
      <c r="K18929" s="4"/>
      <c r="L18929" s="4"/>
      <c r="M18929" s="4"/>
    </row>
    <row r="18930" spans="6:13" x14ac:dyDescent="0.2">
      <c r="F18930" s="4"/>
      <c r="G18930" s="4"/>
      <c r="H18930" s="4"/>
      <c r="I18930" s="4"/>
      <c r="J18930" s="4"/>
      <c r="K18930" s="4"/>
      <c r="L18930" s="4"/>
      <c r="M18930" s="4"/>
    </row>
    <row r="18931" spans="6:13" x14ac:dyDescent="0.2">
      <c r="F18931" s="4"/>
      <c r="G18931" s="4"/>
      <c r="H18931" s="4"/>
      <c r="I18931" s="4"/>
      <c r="J18931" s="4"/>
      <c r="K18931" s="4"/>
      <c r="L18931" s="4"/>
      <c r="M18931" s="4"/>
    </row>
    <row r="18932" spans="6:13" x14ac:dyDescent="0.2">
      <c r="F18932" s="4"/>
      <c r="G18932" s="4"/>
      <c r="H18932" s="4"/>
      <c r="I18932" s="4"/>
      <c r="J18932" s="4"/>
      <c r="K18932" s="4"/>
      <c r="L18932" s="4"/>
      <c r="M18932" s="4"/>
    </row>
    <row r="18933" spans="6:13" x14ac:dyDescent="0.2">
      <c r="F18933" s="4"/>
      <c r="G18933" s="4"/>
      <c r="H18933" s="4"/>
      <c r="I18933" s="4"/>
      <c r="J18933" s="4"/>
      <c r="K18933" s="4"/>
      <c r="L18933" s="4"/>
      <c r="M18933" s="4"/>
    </row>
    <row r="18934" spans="6:13" x14ac:dyDescent="0.2">
      <c r="F18934" s="4"/>
      <c r="G18934" s="4"/>
      <c r="H18934" s="4"/>
      <c r="I18934" s="4"/>
      <c r="J18934" s="4"/>
      <c r="K18934" s="4"/>
      <c r="L18934" s="4"/>
      <c r="M18934" s="4"/>
    </row>
    <row r="18935" spans="6:13" x14ac:dyDescent="0.2">
      <c r="F18935" s="4"/>
      <c r="G18935" s="4"/>
      <c r="H18935" s="4"/>
      <c r="I18935" s="4"/>
      <c r="J18935" s="4"/>
      <c r="K18935" s="4"/>
      <c r="L18935" s="4"/>
      <c r="M18935" s="4"/>
    </row>
    <row r="18936" spans="6:13" x14ac:dyDescent="0.2">
      <c r="F18936" s="4"/>
      <c r="G18936" s="4"/>
      <c r="H18936" s="4"/>
      <c r="I18936" s="4"/>
      <c r="J18936" s="4"/>
      <c r="K18936" s="4"/>
      <c r="L18936" s="4"/>
      <c r="M18936" s="4"/>
    </row>
    <row r="18937" spans="6:13" x14ac:dyDescent="0.2">
      <c r="F18937" s="4"/>
      <c r="G18937" s="4"/>
      <c r="H18937" s="4"/>
      <c r="I18937" s="4"/>
      <c r="J18937" s="4"/>
      <c r="K18937" s="4"/>
      <c r="L18937" s="4"/>
      <c r="M18937" s="4"/>
    </row>
    <row r="18938" spans="6:13" x14ac:dyDescent="0.2">
      <c r="F18938" s="4"/>
      <c r="G18938" s="4"/>
      <c r="H18938" s="4"/>
      <c r="I18938" s="4"/>
      <c r="J18938" s="4"/>
      <c r="K18938" s="4"/>
      <c r="L18938" s="4"/>
      <c r="M18938" s="4"/>
    </row>
    <row r="18939" spans="6:13" x14ac:dyDescent="0.2">
      <c r="F18939" s="4"/>
      <c r="G18939" s="4"/>
      <c r="H18939" s="4"/>
      <c r="I18939" s="4"/>
      <c r="J18939" s="4"/>
      <c r="K18939" s="4"/>
      <c r="L18939" s="4"/>
      <c r="M18939" s="4"/>
    </row>
    <row r="18940" spans="6:13" x14ac:dyDescent="0.2">
      <c r="F18940" s="4"/>
      <c r="G18940" s="4"/>
      <c r="H18940" s="4"/>
      <c r="I18940" s="4"/>
      <c r="J18940" s="4"/>
      <c r="K18940" s="4"/>
      <c r="L18940" s="4"/>
      <c r="M18940" s="4"/>
    </row>
    <row r="18941" spans="6:13" x14ac:dyDescent="0.2">
      <c r="F18941" s="4"/>
      <c r="G18941" s="4"/>
      <c r="H18941" s="4"/>
      <c r="I18941" s="4"/>
      <c r="J18941" s="4"/>
      <c r="K18941" s="4"/>
      <c r="L18941" s="4"/>
      <c r="M18941" s="4"/>
    </row>
    <row r="18942" spans="6:13" x14ac:dyDescent="0.2">
      <c r="F18942" s="4"/>
      <c r="G18942" s="4"/>
      <c r="H18942" s="4"/>
      <c r="I18942" s="4"/>
      <c r="J18942" s="4"/>
      <c r="K18942" s="4"/>
      <c r="L18942" s="4"/>
      <c r="M18942" s="4"/>
    </row>
    <row r="18943" spans="6:13" x14ac:dyDescent="0.2">
      <c r="F18943" s="4"/>
      <c r="G18943" s="4"/>
      <c r="H18943" s="4"/>
      <c r="I18943" s="4"/>
      <c r="J18943" s="4"/>
      <c r="K18943" s="4"/>
      <c r="L18943" s="4"/>
      <c r="M18943" s="4"/>
    </row>
    <row r="18944" spans="6:13" x14ac:dyDescent="0.2">
      <c r="F18944" s="4"/>
      <c r="G18944" s="4"/>
      <c r="H18944" s="4"/>
      <c r="I18944" s="4"/>
      <c r="J18944" s="4"/>
      <c r="K18944" s="4"/>
      <c r="L18944" s="4"/>
      <c r="M18944" s="4"/>
    </row>
    <row r="18945" spans="6:13" x14ac:dyDescent="0.2">
      <c r="F18945" s="4"/>
      <c r="G18945" s="4"/>
      <c r="H18945" s="4"/>
      <c r="I18945" s="4"/>
      <c r="J18945" s="4"/>
      <c r="K18945" s="4"/>
      <c r="L18945" s="4"/>
      <c r="M18945" s="4"/>
    </row>
    <row r="18946" spans="6:13" x14ac:dyDescent="0.2">
      <c r="F18946" s="4"/>
      <c r="G18946" s="4"/>
      <c r="H18946" s="4"/>
      <c r="I18946" s="4"/>
      <c r="J18946" s="4"/>
      <c r="K18946" s="4"/>
      <c r="L18946" s="4"/>
      <c r="M18946" s="4"/>
    </row>
    <row r="18947" spans="6:13" x14ac:dyDescent="0.2">
      <c r="F18947" s="4"/>
      <c r="G18947" s="4"/>
      <c r="H18947" s="4"/>
      <c r="I18947" s="4"/>
      <c r="J18947" s="4"/>
      <c r="K18947" s="4"/>
      <c r="L18947" s="4"/>
      <c r="M18947" s="4"/>
    </row>
    <row r="18948" spans="6:13" x14ac:dyDescent="0.2">
      <c r="F18948" s="4"/>
      <c r="G18948" s="4"/>
      <c r="H18948" s="4"/>
      <c r="I18948" s="4"/>
      <c r="J18948" s="4"/>
      <c r="K18948" s="4"/>
      <c r="L18948" s="4"/>
      <c r="M18948" s="4"/>
    </row>
    <row r="18949" spans="6:13" x14ac:dyDescent="0.2">
      <c r="F18949" s="4"/>
      <c r="G18949" s="4"/>
      <c r="H18949" s="4"/>
      <c r="I18949" s="4"/>
      <c r="J18949" s="4"/>
      <c r="K18949" s="4"/>
      <c r="L18949" s="4"/>
      <c r="M18949" s="4"/>
    </row>
    <row r="18950" spans="6:13" x14ac:dyDescent="0.2">
      <c r="F18950" s="4"/>
      <c r="G18950" s="4"/>
      <c r="H18950" s="4"/>
      <c r="I18950" s="4"/>
      <c r="J18950" s="4"/>
      <c r="K18950" s="4"/>
      <c r="L18950" s="4"/>
      <c r="M18950" s="4"/>
    </row>
    <row r="18951" spans="6:13" x14ac:dyDescent="0.2">
      <c r="F18951" s="4"/>
      <c r="G18951" s="4"/>
      <c r="H18951" s="4"/>
      <c r="I18951" s="4"/>
      <c r="J18951" s="4"/>
      <c r="K18951" s="4"/>
      <c r="L18951" s="4"/>
      <c r="M18951" s="4"/>
    </row>
    <row r="18952" spans="6:13" x14ac:dyDescent="0.2">
      <c r="F18952" s="4"/>
      <c r="G18952" s="4"/>
      <c r="H18952" s="4"/>
      <c r="I18952" s="4"/>
      <c r="J18952" s="4"/>
      <c r="K18952" s="4"/>
      <c r="L18952" s="4"/>
      <c r="M18952" s="4"/>
    </row>
    <row r="18953" spans="6:13" x14ac:dyDescent="0.2">
      <c r="F18953" s="4"/>
      <c r="G18953" s="4"/>
      <c r="H18953" s="4"/>
      <c r="I18953" s="4"/>
      <c r="J18953" s="4"/>
      <c r="K18953" s="4"/>
      <c r="L18953" s="4"/>
      <c r="M18953" s="4"/>
    </row>
    <row r="18954" spans="6:13" x14ac:dyDescent="0.2">
      <c r="F18954" s="4"/>
      <c r="G18954" s="4"/>
      <c r="H18954" s="4"/>
      <c r="I18954" s="4"/>
      <c r="J18954" s="4"/>
      <c r="K18954" s="4"/>
      <c r="L18954" s="4"/>
      <c r="M18954" s="4"/>
    </row>
    <row r="18955" spans="6:13" x14ac:dyDescent="0.2">
      <c r="F18955" s="4"/>
      <c r="G18955" s="4"/>
      <c r="H18955" s="4"/>
      <c r="I18955" s="4"/>
      <c r="J18955" s="4"/>
      <c r="K18955" s="4"/>
      <c r="L18955" s="4"/>
      <c r="M18955" s="4"/>
    </row>
    <row r="18956" spans="6:13" x14ac:dyDescent="0.2">
      <c r="F18956" s="4"/>
      <c r="G18956" s="4"/>
      <c r="H18956" s="4"/>
      <c r="I18956" s="4"/>
      <c r="J18956" s="4"/>
      <c r="K18956" s="4"/>
      <c r="L18956" s="4"/>
      <c r="M18956" s="4"/>
    </row>
    <row r="18957" spans="6:13" x14ac:dyDescent="0.2">
      <c r="F18957" s="4"/>
      <c r="G18957" s="4"/>
      <c r="H18957" s="4"/>
      <c r="I18957" s="4"/>
      <c r="J18957" s="4"/>
      <c r="K18957" s="4"/>
      <c r="L18957" s="4"/>
      <c r="M18957" s="4"/>
    </row>
    <row r="18958" spans="6:13" x14ac:dyDescent="0.2">
      <c r="F18958" s="4"/>
      <c r="G18958" s="4"/>
      <c r="H18958" s="4"/>
      <c r="I18958" s="4"/>
      <c r="J18958" s="4"/>
      <c r="K18958" s="4"/>
      <c r="L18958" s="4"/>
      <c r="M18958" s="4"/>
    </row>
    <row r="18959" spans="6:13" x14ac:dyDescent="0.2">
      <c r="F18959" s="4"/>
      <c r="G18959" s="4"/>
      <c r="H18959" s="4"/>
      <c r="I18959" s="4"/>
      <c r="J18959" s="4"/>
      <c r="K18959" s="4"/>
      <c r="L18959" s="4"/>
      <c r="M18959" s="4"/>
    </row>
    <row r="18960" spans="6:13" x14ac:dyDescent="0.2">
      <c r="F18960" s="4"/>
      <c r="G18960" s="4"/>
      <c r="H18960" s="4"/>
      <c r="I18960" s="4"/>
      <c r="J18960" s="4"/>
      <c r="K18960" s="4"/>
      <c r="L18960" s="4"/>
      <c r="M18960" s="4"/>
    </row>
    <row r="18961" spans="6:13" x14ac:dyDescent="0.2">
      <c r="F18961" s="4"/>
      <c r="G18961" s="4"/>
      <c r="H18961" s="4"/>
      <c r="I18961" s="4"/>
      <c r="J18961" s="4"/>
      <c r="K18961" s="4"/>
      <c r="L18961" s="4"/>
      <c r="M18961" s="4"/>
    </row>
    <row r="18962" spans="6:13" x14ac:dyDescent="0.2">
      <c r="F18962" s="4"/>
      <c r="G18962" s="4"/>
      <c r="H18962" s="4"/>
      <c r="I18962" s="4"/>
      <c r="J18962" s="4"/>
      <c r="K18962" s="4"/>
      <c r="L18962" s="4"/>
      <c r="M18962" s="4"/>
    </row>
    <row r="18963" spans="6:13" x14ac:dyDescent="0.2">
      <c r="F18963" s="4"/>
      <c r="G18963" s="4"/>
      <c r="H18963" s="4"/>
      <c r="I18963" s="4"/>
      <c r="J18963" s="4"/>
      <c r="K18963" s="4"/>
      <c r="L18963" s="4"/>
      <c r="M18963" s="4"/>
    </row>
    <row r="18964" spans="6:13" x14ac:dyDescent="0.2">
      <c r="F18964" s="4"/>
      <c r="G18964" s="4"/>
      <c r="H18964" s="4"/>
      <c r="I18964" s="4"/>
      <c r="J18964" s="4"/>
      <c r="K18964" s="4"/>
      <c r="L18964" s="4"/>
      <c r="M18964" s="4"/>
    </row>
    <row r="18965" spans="6:13" x14ac:dyDescent="0.2">
      <c r="F18965" s="4"/>
      <c r="G18965" s="4"/>
      <c r="H18965" s="4"/>
      <c r="I18965" s="4"/>
      <c r="J18965" s="4"/>
      <c r="K18965" s="4"/>
      <c r="L18965" s="4"/>
      <c r="M18965" s="4"/>
    </row>
    <row r="18966" spans="6:13" x14ac:dyDescent="0.2">
      <c r="F18966" s="4"/>
      <c r="G18966" s="4"/>
      <c r="H18966" s="4"/>
      <c r="I18966" s="4"/>
      <c r="J18966" s="4"/>
      <c r="K18966" s="4"/>
      <c r="L18966" s="4"/>
      <c r="M18966" s="4"/>
    </row>
    <row r="18967" spans="6:13" x14ac:dyDescent="0.2">
      <c r="F18967" s="4"/>
      <c r="G18967" s="4"/>
      <c r="H18967" s="4"/>
      <c r="I18967" s="4"/>
      <c r="J18967" s="4"/>
      <c r="K18967" s="4"/>
      <c r="L18967" s="4"/>
      <c r="M18967" s="4"/>
    </row>
    <row r="18968" spans="6:13" x14ac:dyDescent="0.2">
      <c r="F18968" s="4"/>
      <c r="G18968" s="4"/>
      <c r="H18968" s="4"/>
      <c r="I18968" s="4"/>
      <c r="J18968" s="4"/>
      <c r="K18968" s="4"/>
      <c r="L18968" s="4"/>
      <c r="M18968" s="4"/>
    </row>
    <row r="18969" spans="6:13" x14ac:dyDescent="0.2">
      <c r="F18969" s="4"/>
      <c r="G18969" s="4"/>
      <c r="H18969" s="4"/>
      <c r="I18969" s="4"/>
      <c r="J18969" s="4"/>
      <c r="K18969" s="4"/>
      <c r="L18969" s="4"/>
      <c r="M18969" s="4"/>
    </row>
    <row r="18970" spans="6:13" x14ac:dyDescent="0.2">
      <c r="F18970" s="4"/>
      <c r="G18970" s="4"/>
      <c r="H18970" s="4"/>
      <c r="I18970" s="4"/>
      <c r="J18970" s="4"/>
      <c r="K18970" s="4"/>
      <c r="L18970" s="4"/>
      <c r="M18970" s="4"/>
    </row>
    <row r="18971" spans="6:13" x14ac:dyDescent="0.2">
      <c r="F18971" s="4"/>
      <c r="G18971" s="4"/>
      <c r="H18971" s="4"/>
      <c r="I18971" s="4"/>
      <c r="J18971" s="4"/>
      <c r="K18971" s="4"/>
      <c r="L18971" s="4"/>
      <c r="M18971" s="4"/>
    </row>
    <row r="18972" spans="6:13" x14ac:dyDescent="0.2">
      <c r="F18972" s="4"/>
      <c r="G18972" s="4"/>
      <c r="H18972" s="4"/>
      <c r="I18972" s="4"/>
      <c r="J18972" s="4"/>
      <c r="K18972" s="4"/>
      <c r="L18972" s="4"/>
      <c r="M18972" s="4"/>
    </row>
    <row r="18973" spans="6:13" x14ac:dyDescent="0.2">
      <c r="F18973" s="4"/>
      <c r="G18973" s="4"/>
      <c r="H18973" s="4"/>
      <c r="I18973" s="4"/>
      <c r="J18973" s="4"/>
      <c r="K18973" s="4"/>
      <c r="L18973" s="4"/>
      <c r="M18973" s="4"/>
    </row>
    <row r="18974" spans="6:13" x14ac:dyDescent="0.2">
      <c r="F18974" s="4"/>
      <c r="G18974" s="4"/>
      <c r="H18974" s="4"/>
      <c r="I18974" s="4"/>
      <c r="J18974" s="4"/>
      <c r="K18974" s="4"/>
      <c r="L18974" s="4"/>
      <c r="M18974" s="4"/>
    </row>
    <row r="18975" spans="6:13" x14ac:dyDescent="0.2">
      <c r="F18975" s="4"/>
      <c r="G18975" s="4"/>
      <c r="H18975" s="4"/>
      <c r="I18975" s="4"/>
      <c r="J18975" s="4"/>
      <c r="K18975" s="4"/>
      <c r="L18975" s="4"/>
      <c r="M18975" s="4"/>
    </row>
    <row r="18976" spans="6:13" x14ac:dyDescent="0.2">
      <c r="F18976" s="4"/>
      <c r="G18976" s="4"/>
      <c r="H18976" s="4"/>
      <c r="I18976" s="4"/>
      <c r="J18976" s="4"/>
      <c r="K18976" s="4"/>
      <c r="L18976" s="4"/>
      <c r="M18976" s="4"/>
    </row>
    <row r="18977" spans="6:13" x14ac:dyDescent="0.2">
      <c r="F18977" s="4"/>
      <c r="G18977" s="4"/>
      <c r="H18977" s="4"/>
      <c r="I18977" s="4"/>
      <c r="J18977" s="4"/>
      <c r="K18977" s="4"/>
      <c r="L18977" s="4"/>
      <c r="M18977" s="4"/>
    </row>
    <row r="18978" spans="6:13" x14ac:dyDescent="0.2">
      <c r="F18978" s="4"/>
      <c r="G18978" s="4"/>
      <c r="H18978" s="4"/>
      <c r="I18978" s="4"/>
      <c r="J18978" s="4"/>
      <c r="K18978" s="4"/>
      <c r="L18978" s="4"/>
      <c r="M18978" s="4"/>
    </row>
    <row r="18979" spans="6:13" x14ac:dyDescent="0.2">
      <c r="F18979" s="4"/>
      <c r="G18979" s="4"/>
      <c r="H18979" s="4"/>
      <c r="I18979" s="4"/>
      <c r="J18979" s="4"/>
      <c r="K18979" s="4"/>
      <c r="L18979" s="4"/>
      <c r="M18979" s="4"/>
    </row>
    <row r="18980" spans="6:13" x14ac:dyDescent="0.2">
      <c r="F18980" s="4"/>
      <c r="G18980" s="4"/>
      <c r="H18980" s="4"/>
      <c r="I18980" s="4"/>
      <c r="J18980" s="4"/>
      <c r="K18980" s="4"/>
      <c r="L18980" s="4"/>
      <c r="M18980" s="4"/>
    </row>
    <row r="18981" spans="6:13" x14ac:dyDescent="0.2">
      <c r="F18981" s="4"/>
      <c r="G18981" s="4"/>
      <c r="H18981" s="4"/>
      <c r="I18981" s="4"/>
      <c r="J18981" s="4"/>
      <c r="K18981" s="4"/>
      <c r="L18981" s="4"/>
      <c r="M18981" s="4"/>
    </row>
    <row r="18982" spans="6:13" x14ac:dyDescent="0.2">
      <c r="F18982" s="4"/>
      <c r="G18982" s="4"/>
      <c r="H18982" s="4"/>
      <c r="I18982" s="4"/>
      <c r="J18982" s="4"/>
      <c r="K18982" s="4"/>
      <c r="L18982" s="4"/>
      <c r="M18982" s="4"/>
    </row>
    <row r="18983" spans="6:13" x14ac:dyDescent="0.2">
      <c r="F18983" s="4"/>
      <c r="G18983" s="4"/>
      <c r="H18983" s="4"/>
      <c r="I18983" s="4"/>
      <c r="J18983" s="4"/>
      <c r="K18983" s="4"/>
      <c r="L18983" s="4"/>
      <c r="M18983" s="4"/>
    </row>
    <row r="18984" spans="6:13" x14ac:dyDescent="0.2">
      <c r="F18984" s="4"/>
      <c r="G18984" s="4"/>
      <c r="H18984" s="4"/>
      <c r="I18984" s="4"/>
      <c r="J18984" s="4"/>
      <c r="K18984" s="4"/>
      <c r="L18984" s="4"/>
      <c r="M18984" s="4"/>
    </row>
    <row r="18985" spans="6:13" x14ac:dyDescent="0.2">
      <c r="F18985" s="4"/>
      <c r="G18985" s="4"/>
      <c r="H18985" s="4"/>
      <c r="I18985" s="4"/>
      <c r="J18985" s="4"/>
      <c r="K18985" s="4"/>
      <c r="L18985" s="4"/>
      <c r="M18985" s="4"/>
    </row>
    <row r="18986" spans="6:13" x14ac:dyDescent="0.2">
      <c r="F18986" s="4"/>
      <c r="G18986" s="4"/>
      <c r="H18986" s="4"/>
      <c r="I18986" s="4"/>
      <c r="J18986" s="4"/>
      <c r="K18986" s="4"/>
      <c r="L18986" s="4"/>
      <c r="M18986" s="4"/>
    </row>
    <row r="18987" spans="6:13" x14ac:dyDescent="0.2">
      <c r="F18987" s="4"/>
      <c r="G18987" s="4"/>
      <c r="H18987" s="4"/>
      <c r="I18987" s="4"/>
      <c r="J18987" s="4"/>
      <c r="K18987" s="4"/>
      <c r="L18987" s="4"/>
      <c r="M18987" s="4"/>
    </row>
    <row r="18988" spans="6:13" x14ac:dyDescent="0.2">
      <c r="F18988" s="4"/>
      <c r="G18988" s="4"/>
      <c r="H18988" s="4"/>
      <c r="I18988" s="4"/>
      <c r="J18988" s="4"/>
      <c r="K18988" s="4"/>
      <c r="L18988" s="4"/>
      <c r="M18988" s="4"/>
    </row>
    <row r="18989" spans="6:13" x14ac:dyDescent="0.2">
      <c r="F18989" s="4"/>
      <c r="G18989" s="4"/>
      <c r="H18989" s="4"/>
      <c r="I18989" s="4"/>
      <c r="J18989" s="4"/>
      <c r="K18989" s="4"/>
      <c r="L18989" s="4"/>
      <c r="M18989" s="4"/>
    </row>
    <row r="18990" spans="6:13" x14ac:dyDescent="0.2">
      <c r="F18990" s="4"/>
      <c r="G18990" s="4"/>
      <c r="H18990" s="4"/>
      <c r="I18990" s="4"/>
      <c r="J18990" s="4"/>
      <c r="K18990" s="4"/>
      <c r="L18990" s="4"/>
      <c r="M18990" s="4"/>
    </row>
    <row r="18991" spans="6:13" x14ac:dyDescent="0.2">
      <c r="F18991" s="4"/>
      <c r="G18991" s="4"/>
      <c r="H18991" s="4"/>
      <c r="I18991" s="4"/>
      <c r="J18991" s="4"/>
      <c r="K18991" s="4"/>
      <c r="L18991" s="4"/>
      <c r="M18991" s="4"/>
    </row>
    <row r="18992" spans="6:13" x14ac:dyDescent="0.2">
      <c r="F18992" s="4"/>
      <c r="G18992" s="4"/>
      <c r="H18992" s="4"/>
      <c r="I18992" s="4"/>
      <c r="J18992" s="4"/>
      <c r="K18992" s="4"/>
      <c r="L18992" s="4"/>
      <c r="M18992" s="4"/>
    </row>
    <row r="18993" spans="6:13" x14ac:dyDescent="0.2">
      <c r="F18993" s="4"/>
      <c r="G18993" s="4"/>
      <c r="H18993" s="4"/>
      <c r="I18993" s="4"/>
      <c r="J18993" s="4"/>
      <c r="K18993" s="4"/>
      <c r="L18993" s="4"/>
      <c r="M18993" s="4"/>
    </row>
    <row r="18994" spans="6:13" x14ac:dyDescent="0.2">
      <c r="F18994" s="4"/>
      <c r="G18994" s="4"/>
      <c r="H18994" s="4"/>
      <c r="I18994" s="4"/>
      <c r="J18994" s="4"/>
      <c r="K18994" s="4"/>
      <c r="L18994" s="4"/>
      <c r="M18994" s="4"/>
    </row>
    <row r="18995" spans="6:13" x14ac:dyDescent="0.2">
      <c r="F18995" s="4"/>
      <c r="G18995" s="4"/>
      <c r="H18995" s="4"/>
      <c r="I18995" s="4"/>
      <c r="J18995" s="4"/>
      <c r="K18995" s="4"/>
      <c r="L18995" s="4"/>
      <c r="M18995" s="4"/>
    </row>
    <row r="18996" spans="6:13" x14ac:dyDescent="0.2">
      <c r="F18996" s="4"/>
      <c r="G18996" s="4"/>
      <c r="H18996" s="4"/>
      <c r="I18996" s="4"/>
      <c r="J18996" s="4"/>
      <c r="K18996" s="4"/>
      <c r="L18996" s="4"/>
      <c r="M18996" s="4"/>
    </row>
    <row r="18997" spans="6:13" x14ac:dyDescent="0.2">
      <c r="F18997" s="4"/>
      <c r="G18997" s="4"/>
      <c r="H18997" s="4"/>
      <c r="I18997" s="4"/>
      <c r="J18997" s="4"/>
      <c r="K18997" s="4"/>
      <c r="L18997" s="4"/>
      <c r="M18997" s="4"/>
    </row>
    <row r="18998" spans="6:13" x14ac:dyDescent="0.2">
      <c r="F18998" s="4"/>
      <c r="G18998" s="4"/>
      <c r="H18998" s="4"/>
      <c r="I18998" s="4"/>
      <c r="J18998" s="4"/>
      <c r="K18998" s="4"/>
      <c r="L18998" s="4"/>
      <c r="M18998" s="4"/>
    </row>
    <row r="18999" spans="6:13" x14ac:dyDescent="0.2">
      <c r="F18999" s="4"/>
      <c r="G18999" s="4"/>
      <c r="H18999" s="4"/>
      <c r="I18999" s="4"/>
      <c r="J18999" s="4"/>
      <c r="K18999" s="4"/>
      <c r="L18999" s="4"/>
      <c r="M18999" s="4"/>
    </row>
    <row r="19000" spans="6:13" x14ac:dyDescent="0.2">
      <c r="F19000" s="4"/>
      <c r="G19000" s="4"/>
      <c r="H19000" s="4"/>
      <c r="I19000" s="4"/>
      <c r="J19000" s="4"/>
      <c r="K19000" s="4"/>
      <c r="L19000" s="4"/>
      <c r="M19000" s="4"/>
    </row>
    <row r="19001" spans="6:13" x14ac:dyDescent="0.2">
      <c r="F19001" s="4"/>
      <c r="G19001" s="4"/>
      <c r="H19001" s="4"/>
      <c r="I19001" s="4"/>
      <c r="J19001" s="4"/>
      <c r="K19001" s="4"/>
      <c r="L19001" s="4"/>
      <c r="M19001" s="4"/>
    </row>
    <row r="19002" spans="6:13" x14ac:dyDescent="0.2">
      <c r="F19002" s="4"/>
      <c r="G19002" s="4"/>
      <c r="H19002" s="4"/>
      <c r="I19002" s="4"/>
      <c r="J19002" s="4"/>
      <c r="K19002" s="4"/>
      <c r="L19002" s="4"/>
      <c r="M19002" s="4"/>
    </row>
    <row r="19003" spans="6:13" x14ac:dyDescent="0.2">
      <c r="F19003" s="4"/>
      <c r="G19003" s="4"/>
      <c r="H19003" s="4"/>
      <c r="I19003" s="4"/>
      <c r="J19003" s="4"/>
      <c r="K19003" s="4"/>
      <c r="L19003" s="4"/>
      <c r="M19003" s="4"/>
    </row>
    <row r="19004" spans="6:13" x14ac:dyDescent="0.2">
      <c r="F19004" s="4"/>
      <c r="G19004" s="4"/>
      <c r="H19004" s="4"/>
      <c r="I19004" s="4"/>
      <c r="J19004" s="4"/>
      <c r="K19004" s="4"/>
      <c r="L19004" s="4"/>
      <c r="M19004" s="4"/>
    </row>
    <row r="19005" spans="6:13" x14ac:dyDescent="0.2">
      <c r="F19005" s="4"/>
      <c r="G19005" s="4"/>
      <c r="H19005" s="4"/>
      <c r="I19005" s="4"/>
      <c r="J19005" s="4"/>
      <c r="K19005" s="4"/>
      <c r="L19005" s="4"/>
      <c r="M19005" s="4"/>
    </row>
    <row r="19006" spans="6:13" x14ac:dyDescent="0.2">
      <c r="F19006" s="4"/>
      <c r="G19006" s="4"/>
      <c r="H19006" s="4"/>
      <c r="I19006" s="4"/>
      <c r="J19006" s="4"/>
      <c r="K19006" s="4"/>
      <c r="L19006" s="4"/>
      <c r="M19006" s="4"/>
    </row>
    <row r="19007" spans="6:13" x14ac:dyDescent="0.2">
      <c r="F19007" s="4"/>
      <c r="G19007" s="4"/>
      <c r="H19007" s="4"/>
      <c r="I19007" s="4"/>
      <c r="J19007" s="4"/>
      <c r="K19007" s="4"/>
      <c r="L19007" s="4"/>
      <c r="M19007" s="4"/>
    </row>
    <row r="19008" spans="6:13" x14ac:dyDescent="0.2">
      <c r="F19008" s="4"/>
      <c r="G19008" s="4"/>
      <c r="H19008" s="4"/>
      <c r="I19008" s="4"/>
      <c r="J19008" s="4"/>
      <c r="K19008" s="4"/>
      <c r="L19008" s="4"/>
      <c r="M19008" s="4"/>
    </row>
    <row r="19009" spans="6:13" x14ac:dyDescent="0.2">
      <c r="F19009" s="4"/>
      <c r="G19009" s="4"/>
      <c r="H19009" s="4"/>
      <c r="I19009" s="4"/>
      <c r="J19009" s="4"/>
      <c r="K19009" s="4"/>
      <c r="L19009" s="4"/>
      <c r="M19009" s="4"/>
    </row>
    <row r="19010" spans="6:13" x14ac:dyDescent="0.2">
      <c r="F19010" s="4"/>
      <c r="G19010" s="4"/>
      <c r="H19010" s="4"/>
      <c r="I19010" s="4"/>
      <c r="J19010" s="4"/>
      <c r="K19010" s="4"/>
      <c r="L19010" s="4"/>
      <c r="M19010" s="4"/>
    </row>
    <row r="19011" spans="6:13" x14ac:dyDescent="0.2">
      <c r="F19011" s="4"/>
      <c r="G19011" s="4"/>
      <c r="H19011" s="4"/>
      <c r="I19011" s="4"/>
      <c r="J19011" s="4"/>
      <c r="K19011" s="4"/>
      <c r="L19011" s="4"/>
      <c r="M19011" s="4"/>
    </row>
    <row r="19012" spans="6:13" x14ac:dyDescent="0.2">
      <c r="F19012" s="4"/>
      <c r="G19012" s="4"/>
      <c r="H19012" s="4"/>
      <c r="I19012" s="4"/>
      <c r="J19012" s="4"/>
      <c r="K19012" s="4"/>
      <c r="L19012" s="4"/>
      <c r="M19012" s="4"/>
    </row>
    <row r="19013" spans="6:13" x14ac:dyDescent="0.2">
      <c r="F19013" s="4"/>
      <c r="G19013" s="4"/>
      <c r="H19013" s="4"/>
      <c r="I19013" s="4"/>
      <c r="J19013" s="4"/>
      <c r="K19013" s="4"/>
      <c r="L19013" s="4"/>
      <c r="M19013" s="4"/>
    </row>
    <row r="19014" spans="6:13" x14ac:dyDescent="0.2">
      <c r="F19014" s="4"/>
      <c r="G19014" s="4"/>
      <c r="H19014" s="4"/>
      <c r="I19014" s="4"/>
      <c r="J19014" s="4"/>
      <c r="K19014" s="4"/>
      <c r="L19014" s="4"/>
      <c r="M19014" s="4"/>
    </row>
    <row r="19015" spans="6:13" x14ac:dyDescent="0.2">
      <c r="F19015" s="4"/>
      <c r="G19015" s="4"/>
      <c r="H19015" s="4"/>
      <c r="I19015" s="4"/>
      <c r="J19015" s="4"/>
      <c r="K19015" s="4"/>
      <c r="L19015" s="4"/>
      <c r="M19015" s="4"/>
    </row>
    <row r="19016" spans="6:13" x14ac:dyDescent="0.2">
      <c r="F19016" s="4"/>
      <c r="G19016" s="4"/>
      <c r="H19016" s="4"/>
      <c r="I19016" s="4"/>
      <c r="J19016" s="4"/>
      <c r="K19016" s="4"/>
      <c r="L19016" s="4"/>
      <c r="M19016" s="4"/>
    </row>
    <row r="19017" spans="6:13" x14ac:dyDescent="0.2">
      <c r="F19017" s="4"/>
      <c r="G19017" s="4"/>
      <c r="H19017" s="4"/>
      <c r="I19017" s="4"/>
      <c r="J19017" s="4"/>
      <c r="K19017" s="4"/>
      <c r="L19017" s="4"/>
      <c r="M19017" s="4"/>
    </row>
    <row r="19018" spans="6:13" x14ac:dyDescent="0.2">
      <c r="F19018" s="4"/>
      <c r="G19018" s="4"/>
      <c r="H19018" s="4"/>
      <c r="I19018" s="4"/>
      <c r="J19018" s="4"/>
      <c r="K19018" s="4"/>
      <c r="L19018" s="4"/>
      <c r="M19018" s="4"/>
    </row>
    <row r="19019" spans="6:13" x14ac:dyDescent="0.2">
      <c r="F19019" s="4"/>
      <c r="G19019" s="4"/>
      <c r="H19019" s="4"/>
      <c r="I19019" s="4"/>
      <c r="J19019" s="4"/>
      <c r="K19019" s="4"/>
      <c r="L19019" s="4"/>
      <c r="M19019" s="4"/>
    </row>
    <row r="19020" spans="6:13" x14ac:dyDescent="0.2">
      <c r="F19020" s="4"/>
      <c r="G19020" s="4"/>
      <c r="H19020" s="4"/>
      <c r="I19020" s="4"/>
      <c r="J19020" s="4"/>
      <c r="K19020" s="4"/>
      <c r="L19020" s="4"/>
      <c r="M19020" s="4"/>
    </row>
    <row r="19021" spans="6:13" x14ac:dyDescent="0.2">
      <c r="F19021" s="4"/>
      <c r="G19021" s="4"/>
      <c r="H19021" s="4"/>
      <c r="I19021" s="4"/>
      <c r="J19021" s="4"/>
      <c r="K19021" s="4"/>
      <c r="L19021" s="4"/>
      <c r="M19021" s="4"/>
    </row>
    <row r="19022" spans="6:13" x14ac:dyDescent="0.2">
      <c r="F19022" s="4"/>
      <c r="G19022" s="4"/>
      <c r="H19022" s="4"/>
      <c r="I19022" s="4"/>
      <c r="J19022" s="4"/>
      <c r="K19022" s="4"/>
      <c r="L19022" s="4"/>
      <c r="M19022" s="4"/>
    </row>
    <row r="19023" spans="6:13" x14ac:dyDescent="0.2">
      <c r="F19023" s="4"/>
      <c r="G19023" s="4"/>
      <c r="H19023" s="4"/>
      <c r="I19023" s="4"/>
      <c r="J19023" s="4"/>
      <c r="K19023" s="4"/>
      <c r="L19023" s="4"/>
      <c r="M19023" s="4"/>
    </row>
    <row r="19024" spans="6:13" x14ac:dyDescent="0.2">
      <c r="F19024" s="4"/>
      <c r="G19024" s="4"/>
      <c r="H19024" s="4"/>
      <c r="I19024" s="4"/>
      <c r="J19024" s="4"/>
      <c r="K19024" s="4"/>
      <c r="L19024" s="4"/>
      <c r="M19024" s="4"/>
    </row>
    <row r="19025" spans="6:13" x14ac:dyDescent="0.2">
      <c r="F19025" s="4"/>
      <c r="G19025" s="4"/>
      <c r="H19025" s="4"/>
      <c r="I19025" s="4"/>
      <c r="J19025" s="4"/>
      <c r="K19025" s="4"/>
      <c r="L19025" s="4"/>
      <c r="M19025" s="4"/>
    </row>
    <row r="19026" spans="6:13" x14ac:dyDescent="0.2">
      <c r="F19026" s="4"/>
      <c r="G19026" s="4"/>
      <c r="H19026" s="4"/>
      <c r="I19026" s="4"/>
      <c r="J19026" s="4"/>
      <c r="K19026" s="4"/>
      <c r="L19026" s="4"/>
      <c r="M19026" s="4"/>
    </row>
    <row r="19027" spans="6:13" x14ac:dyDescent="0.2">
      <c r="F19027" s="4"/>
      <c r="G19027" s="4"/>
      <c r="H19027" s="4"/>
      <c r="I19027" s="4"/>
      <c r="J19027" s="4"/>
      <c r="K19027" s="4"/>
      <c r="L19027" s="4"/>
      <c r="M19027" s="4"/>
    </row>
    <row r="19028" spans="6:13" x14ac:dyDescent="0.2">
      <c r="F19028" s="4"/>
      <c r="G19028" s="4"/>
      <c r="H19028" s="4"/>
      <c r="I19028" s="4"/>
      <c r="J19028" s="4"/>
      <c r="K19028" s="4"/>
      <c r="L19028" s="4"/>
      <c r="M19028" s="4"/>
    </row>
    <row r="19029" spans="6:13" x14ac:dyDescent="0.2">
      <c r="F19029" s="4"/>
      <c r="G19029" s="4"/>
      <c r="H19029" s="4"/>
      <c r="I19029" s="4"/>
      <c r="J19029" s="4"/>
      <c r="K19029" s="4"/>
      <c r="L19029" s="4"/>
      <c r="M19029" s="4"/>
    </row>
    <row r="19030" spans="6:13" x14ac:dyDescent="0.2">
      <c r="F19030" s="4"/>
      <c r="G19030" s="4"/>
      <c r="H19030" s="4"/>
      <c r="I19030" s="4"/>
      <c r="J19030" s="4"/>
      <c r="K19030" s="4"/>
      <c r="L19030" s="4"/>
      <c r="M19030" s="4"/>
    </row>
    <row r="19031" spans="6:13" x14ac:dyDescent="0.2">
      <c r="F19031" s="4"/>
      <c r="G19031" s="4"/>
      <c r="H19031" s="4"/>
      <c r="I19031" s="4"/>
      <c r="J19031" s="4"/>
      <c r="K19031" s="4"/>
      <c r="L19031" s="4"/>
      <c r="M19031" s="4"/>
    </row>
    <row r="19032" spans="6:13" x14ac:dyDescent="0.2">
      <c r="F19032" s="4"/>
      <c r="G19032" s="4"/>
      <c r="H19032" s="4"/>
      <c r="I19032" s="4"/>
      <c r="J19032" s="4"/>
      <c r="K19032" s="4"/>
      <c r="L19032" s="4"/>
      <c r="M19032" s="4"/>
    </row>
    <row r="19033" spans="6:13" x14ac:dyDescent="0.2">
      <c r="F19033" s="4"/>
      <c r="G19033" s="4"/>
      <c r="H19033" s="4"/>
      <c r="I19033" s="4"/>
      <c r="J19033" s="4"/>
      <c r="K19033" s="4"/>
      <c r="L19033" s="4"/>
      <c r="M19033" s="4"/>
    </row>
    <row r="19034" spans="6:13" x14ac:dyDescent="0.2">
      <c r="F19034" s="4"/>
      <c r="G19034" s="4"/>
      <c r="H19034" s="4"/>
      <c r="I19034" s="4"/>
      <c r="J19034" s="4"/>
      <c r="K19034" s="4"/>
      <c r="L19034" s="4"/>
      <c r="M19034" s="4"/>
    </row>
    <row r="19035" spans="6:13" x14ac:dyDescent="0.2">
      <c r="F19035" s="4"/>
      <c r="G19035" s="4"/>
      <c r="H19035" s="4"/>
      <c r="I19035" s="4"/>
      <c r="J19035" s="4"/>
      <c r="K19035" s="4"/>
      <c r="L19035" s="4"/>
      <c r="M19035" s="4"/>
    </row>
    <row r="19036" spans="6:13" x14ac:dyDescent="0.2">
      <c r="F19036" s="4"/>
      <c r="G19036" s="4"/>
      <c r="H19036" s="4"/>
      <c r="I19036" s="4"/>
      <c r="J19036" s="4"/>
      <c r="K19036" s="4"/>
      <c r="L19036" s="4"/>
      <c r="M19036" s="4"/>
    </row>
    <row r="19037" spans="6:13" x14ac:dyDescent="0.2">
      <c r="F19037" s="4"/>
      <c r="G19037" s="4"/>
      <c r="H19037" s="4"/>
      <c r="I19037" s="4"/>
      <c r="J19037" s="4"/>
      <c r="K19037" s="4"/>
      <c r="L19037" s="4"/>
      <c r="M19037" s="4"/>
    </row>
    <row r="19038" spans="6:13" x14ac:dyDescent="0.2">
      <c r="F19038" s="4"/>
      <c r="G19038" s="4"/>
      <c r="H19038" s="4"/>
      <c r="I19038" s="4"/>
      <c r="J19038" s="4"/>
      <c r="K19038" s="4"/>
      <c r="L19038" s="4"/>
      <c r="M19038" s="4"/>
    </row>
    <row r="19039" spans="6:13" x14ac:dyDescent="0.2">
      <c r="F19039" s="4"/>
      <c r="G19039" s="4"/>
      <c r="H19039" s="4"/>
      <c r="I19039" s="4"/>
      <c r="J19039" s="4"/>
      <c r="K19039" s="4"/>
      <c r="L19039" s="4"/>
      <c r="M19039" s="4"/>
    </row>
    <row r="19040" spans="6:13" x14ac:dyDescent="0.2">
      <c r="F19040" s="4"/>
      <c r="G19040" s="4"/>
      <c r="H19040" s="4"/>
      <c r="I19040" s="4"/>
      <c r="J19040" s="4"/>
      <c r="K19040" s="4"/>
      <c r="L19040" s="4"/>
      <c r="M19040" s="4"/>
    </row>
    <row r="19041" spans="6:13" x14ac:dyDescent="0.2">
      <c r="F19041" s="4"/>
      <c r="G19041" s="4"/>
      <c r="H19041" s="4"/>
      <c r="I19041" s="4"/>
      <c r="J19041" s="4"/>
      <c r="K19041" s="4"/>
      <c r="L19041" s="4"/>
      <c r="M19041" s="4"/>
    </row>
    <row r="19042" spans="6:13" x14ac:dyDescent="0.2">
      <c r="F19042" s="4"/>
      <c r="G19042" s="4"/>
      <c r="H19042" s="4"/>
      <c r="I19042" s="4"/>
      <c r="J19042" s="4"/>
      <c r="K19042" s="4"/>
      <c r="L19042" s="4"/>
      <c r="M19042" s="4"/>
    </row>
    <row r="19043" spans="6:13" x14ac:dyDescent="0.2">
      <c r="F19043" s="4"/>
      <c r="G19043" s="4"/>
      <c r="H19043" s="4"/>
      <c r="I19043" s="4"/>
      <c r="J19043" s="4"/>
      <c r="K19043" s="4"/>
      <c r="L19043" s="4"/>
      <c r="M19043" s="4"/>
    </row>
    <row r="19044" spans="6:13" x14ac:dyDescent="0.2">
      <c r="F19044" s="4"/>
      <c r="G19044" s="4"/>
      <c r="H19044" s="4"/>
      <c r="I19044" s="4"/>
      <c r="J19044" s="4"/>
      <c r="K19044" s="4"/>
      <c r="L19044" s="4"/>
      <c r="M19044" s="4"/>
    </row>
    <row r="19045" spans="6:13" x14ac:dyDescent="0.2">
      <c r="F19045" s="4"/>
      <c r="G19045" s="4"/>
      <c r="H19045" s="4"/>
      <c r="I19045" s="4"/>
      <c r="J19045" s="4"/>
      <c r="K19045" s="4"/>
      <c r="L19045" s="4"/>
      <c r="M19045" s="4"/>
    </row>
    <row r="19046" spans="6:13" x14ac:dyDescent="0.2">
      <c r="F19046" s="4"/>
      <c r="G19046" s="4"/>
      <c r="H19046" s="4"/>
      <c r="I19046" s="4"/>
      <c r="J19046" s="4"/>
      <c r="K19046" s="4"/>
      <c r="L19046" s="4"/>
      <c r="M19046" s="4"/>
    </row>
    <row r="19047" spans="6:13" x14ac:dyDescent="0.2">
      <c r="F19047" s="4"/>
      <c r="G19047" s="4"/>
      <c r="H19047" s="4"/>
      <c r="I19047" s="4"/>
      <c r="J19047" s="4"/>
      <c r="K19047" s="4"/>
      <c r="L19047" s="4"/>
      <c r="M19047" s="4"/>
    </row>
    <row r="19048" spans="6:13" x14ac:dyDescent="0.2">
      <c r="F19048" s="4"/>
      <c r="G19048" s="4"/>
      <c r="H19048" s="4"/>
      <c r="I19048" s="4"/>
      <c r="J19048" s="4"/>
      <c r="K19048" s="4"/>
      <c r="L19048" s="4"/>
      <c r="M19048" s="4"/>
    </row>
    <row r="19049" spans="6:13" x14ac:dyDescent="0.2">
      <c r="F19049" s="4"/>
      <c r="G19049" s="4"/>
      <c r="H19049" s="4"/>
      <c r="I19049" s="4"/>
      <c r="J19049" s="4"/>
      <c r="K19049" s="4"/>
      <c r="L19049" s="4"/>
      <c r="M19049" s="4"/>
    </row>
    <row r="19050" spans="6:13" x14ac:dyDescent="0.2">
      <c r="F19050" s="4"/>
      <c r="G19050" s="4"/>
      <c r="H19050" s="4"/>
      <c r="I19050" s="4"/>
      <c r="J19050" s="4"/>
      <c r="K19050" s="4"/>
      <c r="L19050" s="4"/>
      <c r="M19050" s="4"/>
    </row>
    <row r="19051" spans="6:13" x14ac:dyDescent="0.2">
      <c r="F19051" s="4"/>
      <c r="G19051" s="4"/>
      <c r="H19051" s="4"/>
      <c r="I19051" s="4"/>
      <c r="J19051" s="4"/>
      <c r="K19051" s="4"/>
      <c r="L19051" s="4"/>
      <c r="M19051" s="4"/>
    </row>
    <row r="19052" spans="6:13" x14ac:dyDescent="0.2">
      <c r="F19052" s="4"/>
      <c r="G19052" s="4"/>
      <c r="H19052" s="4"/>
      <c r="I19052" s="4"/>
      <c r="J19052" s="4"/>
      <c r="K19052" s="4"/>
      <c r="L19052" s="4"/>
      <c r="M19052" s="4"/>
    </row>
    <row r="19053" spans="6:13" x14ac:dyDescent="0.2">
      <c r="F19053" s="4"/>
      <c r="G19053" s="4"/>
      <c r="H19053" s="4"/>
      <c r="I19053" s="4"/>
      <c r="J19053" s="4"/>
      <c r="K19053" s="4"/>
      <c r="L19053" s="4"/>
      <c r="M19053" s="4"/>
    </row>
    <row r="19054" spans="6:13" x14ac:dyDescent="0.2">
      <c r="F19054" s="4"/>
      <c r="G19054" s="4"/>
      <c r="H19054" s="4"/>
      <c r="I19054" s="4"/>
      <c r="J19054" s="4"/>
      <c r="K19054" s="4"/>
      <c r="L19054" s="4"/>
      <c r="M19054" s="4"/>
    </row>
    <row r="19055" spans="6:13" x14ac:dyDescent="0.2">
      <c r="F19055" s="4"/>
      <c r="G19055" s="4"/>
      <c r="H19055" s="4"/>
      <c r="I19055" s="4"/>
      <c r="J19055" s="4"/>
      <c r="K19055" s="4"/>
      <c r="L19055" s="4"/>
      <c r="M19055" s="4"/>
    </row>
    <row r="19056" spans="6:13" x14ac:dyDescent="0.2">
      <c r="F19056" s="4"/>
      <c r="G19056" s="4"/>
      <c r="H19056" s="4"/>
      <c r="I19056" s="4"/>
      <c r="J19056" s="4"/>
      <c r="K19056" s="4"/>
      <c r="L19056" s="4"/>
      <c r="M19056" s="4"/>
    </row>
    <row r="19057" spans="6:13" x14ac:dyDescent="0.2">
      <c r="F19057" s="4"/>
      <c r="G19057" s="4"/>
      <c r="H19057" s="4"/>
      <c r="I19057" s="4"/>
      <c r="J19057" s="4"/>
      <c r="K19057" s="4"/>
      <c r="L19057" s="4"/>
      <c r="M19057" s="4"/>
    </row>
    <row r="19058" spans="6:13" x14ac:dyDescent="0.2">
      <c r="F19058" s="4"/>
      <c r="G19058" s="4"/>
      <c r="H19058" s="4"/>
      <c r="I19058" s="4"/>
      <c r="J19058" s="4"/>
      <c r="K19058" s="4"/>
      <c r="L19058" s="4"/>
      <c r="M19058" s="4"/>
    </row>
    <row r="19059" spans="6:13" x14ac:dyDescent="0.2">
      <c r="F19059" s="4"/>
      <c r="G19059" s="4"/>
      <c r="H19059" s="4"/>
      <c r="I19059" s="4"/>
      <c r="J19059" s="4"/>
      <c r="K19059" s="4"/>
      <c r="L19059" s="4"/>
      <c r="M19059" s="4"/>
    </row>
    <row r="19060" spans="6:13" x14ac:dyDescent="0.2">
      <c r="F19060" s="4"/>
      <c r="G19060" s="4"/>
      <c r="H19060" s="4"/>
      <c r="I19060" s="4"/>
      <c r="J19060" s="4"/>
      <c r="K19060" s="4"/>
      <c r="L19060" s="4"/>
      <c r="M19060" s="4"/>
    </row>
    <row r="19061" spans="6:13" x14ac:dyDescent="0.2">
      <c r="F19061" s="4"/>
      <c r="G19061" s="4"/>
      <c r="H19061" s="4"/>
      <c r="I19061" s="4"/>
      <c r="J19061" s="4"/>
      <c r="K19061" s="4"/>
      <c r="L19061" s="4"/>
      <c r="M19061" s="4"/>
    </row>
    <row r="19062" spans="6:13" x14ac:dyDescent="0.2">
      <c r="F19062" s="4"/>
      <c r="G19062" s="4"/>
      <c r="H19062" s="4"/>
      <c r="I19062" s="4"/>
      <c r="J19062" s="4"/>
      <c r="K19062" s="4"/>
      <c r="L19062" s="4"/>
      <c r="M19062" s="4"/>
    </row>
    <row r="19063" spans="6:13" x14ac:dyDescent="0.2">
      <c r="F19063" s="4"/>
      <c r="G19063" s="4"/>
      <c r="H19063" s="4"/>
      <c r="I19063" s="4"/>
      <c r="J19063" s="4"/>
      <c r="K19063" s="4"/>
      <c r="L19063" s="4"/>
      <c r="M19063" s="4"/>
    </row>
    <row r="19064" spans="6:13" x14ac:dyDescent="0.2">
      <c r="F19064" s="4"/>
      <c r="G19064" s="4"/>
      <c r="H19064" s="4"/>
      <c r="I19064" s="4"/>
      <c r="J19064" s="4"/>
      <c r="K19064" s="4"/>
      <c r="L19064" s="4"/>
      <c r="M19064" s="4"/>
    </row>
    <row r="19065" spans="6:13" x14ac:dyDescent="0.2">
      <c r="F19065" s="4"/>
      <c r="G19065" s="4"/>
      <c r="H19065" s="4"/>
      <c r="I19065" s="4"/>
      <c r="J19065" s="4"/>
      <c r="K19065" s="4"/>
      <c r="L19065" s="4"/>
      <c r="M19065" s="4"/>
    </row>
    <row r="19066" spans="6:13" x14ac:dyDescent="0.2">
      <c r="F19066" s="4"/>
      <c r="G19066" s="4"/>
      <c r="H19066" s="4"/>
      <c r="I19066" s="4"/>
      <c r="J19066" s="4"/>
      <c r="K19066" s="4"/>
      <c r="L19066" s="4"/>
      <c r="M19066" s="4"/>
    </row>
    <row r="19067" spans="6:13" x14ac:dyDescent="0.2">
      <c r="F19067" s="4"/>
      <c r="G19067" s="4"/>
      <c r="H19067" s="4"/>
      <c r="I19067" s="4"/>
      <c r="J19067" s="4"/>
      <c r="K19067" s="4"/>
      <c r="L19067" s="4"/>
      <c r="M19067" s="4"/>
    </row>
    <row r="19068" spans="6:13" x14ac:dyDescent="0.2">
      <c r="F19068" s="4"/>
      <c r="G19068" s="4"/>
      <c r="H19068" s="4"/>
      <c r="I19068" s="4"/>
      <c r="J19068" s="4"/>
      <c r="K19068" s="4"/>
      <c r="L19068" s="4"/>
      <c r="M19068" s="4"/>
    </row>
    <row r="19069" spans="6:13" x14ac:dyDescent="0.2">
      <c r="F19069" s="4"/>
      <c r="G19069" s="4"/>
      <c r="H19069" s="4"/>
      <c r="I19069" s="4"/>
      <c r="J19069" s="4"/>
      <c r="K19069" s="4"/>
      <c r="L19069" s="4"/>
      <c r="M19069" s="4"/>
    </row>
    <row r="19070" spans="6:13" x14ac:dyDescent="0.2">
      <c r="F19070" s="4"/>
      <c r="G19070" s="4"/>
      <c r="H19070" s="4"/>
      <c r="I19070" s="4"/>
      <c r="J19070" s="4"/>
      <c r="K19070" s="4"/>
      <c r="L19070" s="4"/>
      <c r="M19070" s="4"/>
    </row>
    <row r="19071" spans="6:13" x14ac:dyDescent="0.2">
      <c r="F19071" s="4"/>
      <c r="G19071" s="4"/>
      <c r="H19071" s="4"/>
      <c r="I19071" s="4"/>
      <c r="J19071" s="4"/>
      <c r="K19071" s="4"/>
      <c r="L19071" s="4"/>
      <c r="M19071" s="4"/>
    </row>
    <row r="19072" spans="6:13" x14ac:dyDescent="0.2">
      <c r="F19072" s="4"/>
      <c r="G19072" s="4"/>
      <c r="H19072" s="4"/>
      <c r="I19072" s="4"/>
      <c r="J19072" s="4"/>
      <c r="K19072" s="4"/>
      <c r="L19072" s="4"/>
      <c r="M19072" s="4"/>
    </row>
    <row r="19073" spans="6:13" x14ac:dyDescent="0.2">
      <c r="F19073" s="4"/>
      <c r="G19073" s="4"/>
      <c r="H19073" s="4"/>
      <c r="I19073" s="4"/>
      <c r="J19073" s="4"/>
      <c r="K19073" s="4"/>
      <c r="L19073" s="4"/>
      <c r="M19073" s="4"/>
    </row>
    <row r="19074" spans="6:13" x14ac:dyDescent="0.2">
      <c r="F19074" s="4"/>
      <c r="G19074" s="4"/>
      <c r="H19074" s="4"/>
      <c r="I19074" s="4"/>
      <c r="J19074" s="4"/>
      <c r="K19074" s="4"/>
      <c r="L19074" s="4"/>
      <c r="M19074" s="4"/>
    </row>
    <row r="19075" spans="6:13" x14ac:dyDescent="0.2">
      <c r="F19075" s="4"/>
      <c r="G19075" s="4"/>
      <c r="H19075" s="4"/>
      <c r="I19075" s="4"/>
      <c r="J19075" s="4"/>
      <c r="K19075" s="4"/>
      <c r="L19075" s="4"/>
      <c r="M19075" s="4"/>
    </row>
    <row r="19076" spans="6:13" x14ac:dyDescent="0.2">
      <c r="F19076" s="4"/>
      <c r="G19076" s="4"/>
      <c r="H19076" s="4"/>
      <c r="I19076" s="4"/>
      <c r="J19076" s="4"/>
      <c r="K19076" s="4"/>
      <c r="L19076" s="4"/>
      <c r="M19076" s="4"/>
    </row>
    <row r="19077" spans="6:13" x14ac:dyDescent="0.2">
      <c r="F19077" s="4"/>
      <c r="G19077" s="4"/>
      <c r="H19077" s="4"/>
      <c r="I19077" s="4"/>
      <c r="J19077" s="4"/>
      <c r="K19077" s="4"/>
      <c r="L19077" s="4"/>
      <c r="M19077" s="4"/>
    </row>
    <row r="19078" spans="6:13" x14ac:dyDescent="0.2">
      <c r="F19078" s="4"/>
      <c r="G19078" s="4"/>
      <c r="H19078" s="4"/>
      <c r="I19078" s="4"/>
      <c r="J19078" s="4"/>
      <c r="K19078" s="4"/>
      <c r="L19078" s="4"/>
      <c r="M19078" s="4"/>
    </row>
    <row r="19079" spans="6:13" x14ac:dyDescent="0.2">
      <c r="F19079" s="4"/>
      <c r="G19079" s="4"/>
      <c r="H19079" s="4"/>
      <c r="I19079" s="4"/>
      <c r="J19079" s="4"/>
      <c r="K19079" s="4"/>
      <c r="L19079" s="4"/>
      <c r="M19079" s="4"/>
    </row>
    <row r="19080" spans="6:13" x14ac:dyDescent="0.2">
      <c r="F19080" s="4"/>
      <c r="G19080" s="4"/>
      <c r="H19080" s="4"/>
      <c r="I19080" s="4"/>
      <c r="J19080" s="4"/>
      <c r="K19080" s="4"/>
      <c r="L19080" s="4"/>
      <c r="M19080" s="4"/>
    </row>
    <row r="19081" spans="6:13" x14ac:dyDescent="0.2">
      <c r="F19081" s="4"/>
      <c r="G19081" s="4"/>
      <c r="H19081" s="4"/>
      <c r="I19081" s="4"/>
      <c r="J19081" s="4"/>
      <c r="K19081" s="4"/>
      <c r="L19081" s="4"/>
      <c r="M19081" s="4"/>
    </row>
    <row r="19082" spans="6:13" x14ac:dyDescent="0.2">
      <c r="F19082" s="4"/>
      <c r="G19082" s="4"/>
      <c r="H19082" s="4"/>
      <c r="I19082" s="4"/>
      <c r="J19082" s="4"/>
      <c r="K19082" s="4"/>
      <c r="L19082" s="4"/>
      <c r="M19082" s="4"/>
    </row>
    <row r="19083" spans="6:13" x14ac:dyDescent="0.2">
      <c r="F19083" s="4"/>
      <c r="G19083" s="4"/>
      <c r="H19083" s="4"/>
      <c r="I19083" s="4"/>
      <c r="J19083" s="4"/>
      <c r="K19083" s="4"/>
      <c r="L19083" s="4"/>
      <c r="M19083" s="4"/>
    </row>
    <row r="19084" spans="6:13" x14ac:dyDescent="0.2">
      <c r="F19084" s="4"/>
      <c r="G19084" s="4"/>
      <c r="H19084" s="4"/>
      <c r="I19084" s="4"/>
      <c r="J19084" s="4"/>
      <c r="K19084" s="4"/>
      <c r="L19084" s="4"/>
      <c r="M19084" s="4"/>
    </row>
    <row r="19085" spans="6:13" x14ac:dyDescent="0.2">
      <c r="F19085" s="4"/>
      <c r="G19085" s="4"/>
      <c r="H19085" s="4"/>
      <c r="I19085" s="4"/>
      <c r="J19085" s="4"/>
      <c r="K19085" s="4"/>
      <c r="L19085" s="4"/>
      <c r="M19085" s="4"/>
    </row>
    <row r="19086" spans="6:13" x14ac:dyDescent="0.2">
      <c r="F19086" s="4"/>
      <c r="G19086" s="4"/>
      <c r="H19086" s="4"/>
      <c r="I19086" s="4"/>
      <c r="J19086" s="4"/>
      <c r="K19086" s="4"/>
      <c r="L19086" s="4"/>
      <c r="M19086" s="4"/>
    </row>
    <row r="19087" spans="6:13" x14ac:dyDescent="0.2">
      <c r="F19087" s="4"/>
      <c r="G19087" s="4"/>
      <c r="H19087" s="4"/>
      <c r="I19087" s="4"/>
      <c r="J19087" s="4"/>
      <c r="K19087" s="4"/>
      <c r="L19087" s="4"/>
      <c r="M19087" s="4"/>
    </row>
    <row r="19088" spans="6:13" x14ac:dyDescent="0.2">
      <c r="F19088" s="4"/>
      <c r="G19088" s="4"/>
      <c r="H19088" s="4"/>
      <c r="I19088" s="4"/>
      <c r="J19088" s="4"/>
      <c r="K19088" s="4"/>
      <c r="L19088" s="4"/>
      <c r="M19088" s="4"/>
    </row>
    <row r="19089" spans="6:13" x14ac:dyDescent="0.2">
      <c r="F19089" s="4"/>
      <c r="G19089" s="4"/>
      <c r="H19089" s="4"/>
      <c r="I19089" s="4"/>
      <c r="J19089" s="4"/>
      <c r="K19089" s="4"/>
      <c r="L19089" s="4"/>
      <c r="M19089" s="4"/>
    </row>
    <row r="19090" spans="6:13" x14ac:dyDescent="0.2">
      <c r="F19090" s="4"/>
      <c r="G19090" s="4"/>
      <c r="H19090" s="4"/>
      <c r="I19090" s="4"/>
      <c r="J19090" s="4"/>
      <c r="K19090" s="4"/>
      <c r="L19090" s="4"/>
      <c r="M19090" s="4"/>
    </row>
    <row r="19091" spans="6:13" x14ac:dyDescent="0.2">
      <c r="F19091" s="4"/>
      <c r="G19091" s="4"/>
      <c r="H19091" s="4"/>
      <c r="I19091" s="4"/>
      <c r="J19091" s="4"/>
      <c r="K19091" s="4"/>
      <c r="L19091" s="4"/>
      <c r="M19091" s="4"/>
    </row>
    <row r="19092" spans="6:13" x14ac:dyDescent="0.2">
      <c r="F19092" s="4"/>
      <c r="G19092" s="4"/>
      <c r="H19092" s="4"/>
      <c r="I19092" s="4"/>
      <c r="J19092" s="4"/>
      <c r="K19092" s="4"/>
      <c r="L19092" s="4"/>
      <c r="M19092" s="4"/>
    </row>
    <row r="19093" spans="6:13" x14ac:dyDescent="0.2">
      <c r="F19093" s="4"/>
      <c r="G19093" s="4"/>
      <c r="H19093" s="4"/>
      <c r="I19093" s="4"/>
      <c r="J19093" s="4"/>
      <c r="K19093" s="4"/>
      <c r="L19093" s="4"/>
      <c r="M19093" s="4"/>
    </row>
    <row r="19094" spans="6:13" x14ac:dyDescent="0.2">
      <c r="F19094" s="4"/>
      <c r="G19094" s="4"/>
      <c r="H19094" s="4"/>
      <c r="I19094" s="4"/>
      <c r="J19094" s="4"/>
      <c r="K19094" s="4"/>
      <c r="L19094" s="4"/>
      <c r="M19094" s="4"/>
    </row>
    <row r="19095" spans="6:13" x14ac:dyDescent="0.2">
      <c r="F19095" s="4"/>
      <c r="G19095" s="4"/>
      <c r="H19095" s="4"/>
      <c r="I19095" s="4"/>
      <c r="J19095" s="4"/>
      <c r="K19095" s="4"/>
      <c r="L19095" s="4"/>
      <c r="M19095" s="4"/>
    </row>
    <row r="19096" spans="6:13" x14ac:dyDescent="0.2">
      <c r="F19096" s="4"/>
      <c r="G19096" s="4"/>
      <c r="H19096" s="4"/>
      <c r="I19096" s="4"/>
      <c r="J19096" s="4"/>
      <c r="K19096" s="4"/>
      <c r="L19096" s="4"/>
      <c r="M19096" s="4"/>
    </row>
    <row r="19097" spans="6:13" x14ac:dyDescent="0.2">
      <c r="F19097" s="4"/>
      <c r="G19097" s="4"/>
      <c r="H19097" s="4"/>
      <c r="I19097" s="4"/>
      <c r="J19097" s="4"/>
      <c r="K19097" s="4"/>
      <c r="L19097" s="4"/>
      <c r="M19097" s="4"/>
    </row>
    <row r="19098" spans="6:13" x14ac:dyDescent="0.2">
      <c r="F19098" s="4"/>
      <c r="G19098" s="4"/>
      <c r="H19098" s="4"/>
      <c r="I19098" s="4"/>
      <c r="J19098" s="4"/>
      <c r="K19098" s="4"/>
      <c r="L19098" s="4"/>
      <c r="M19098" s="4"/>
    </row>
    <row r="19099" spans="6:13" x14ac:dyDescent="0.2">
      <c r="F19099" s="4"/>
      <c r="G19099" s="4"/>
      <c r="H19099" s="4"/>
      <c r="I19099" s="4"/>
      <c r="J19099" s="4"/>
      <c r="K19099" s="4"/>
      <c r="L19099" s="4"/>
      <c r="M19099" s="4"/>
    </row>
    <row r="19100" spans="6:13" x14ac:dyDescent="0.2">
      <c r="F19100" s="4"/>
      <c r="G19100" s="4"/>
      <c r="H19100" s="4"/>
      <c r="I19100" s="4"/>
      <c r="J19100" s="4"/>
      <c r="K19100" s="4"/>
      <c r="L19100" s="4"/>
      <c r="M19100" s="4"/>
    </row>
    <row r="19101" spans="6:13" x14ac:dyDescent="0.2">
      <c r="F19101" s="4"/>
      <c r="G19101" s="4"/>
      <c r="H19101" s="4"/>
      <c r="I19101" s="4"/>
      <c r="J19101" s="4"/>
      <c r="K19101" s="4"/>
      <c r="L19101" s="4"/>
      <c r="M19101" s="4"/>
    </row>
    <row r="19102" spans="6:13" x14ac:dyDescent="0.2">
      <c r="F19102" s="4"/>
      <c r="G19102" s="4"/>
      <c r="H19102" s="4"/>
      <c r="I19102" s="4"/>
      <c r="J19102" s="4"/>
      <c r="K19102" s="4"/>
      <c r="L19102" s="4"/>
      <c r="M19102" s="4"/>
    </row>
    <row r="19103" spans="6:13" x14ac:dyDescent="0.2">
      <c r="F19103" s="4"/>
      <c r="G19103" s="4"/>
      <c r="H19103" s="4"/>
      <c r="I19103" s="4"/>
      <c r="J19103" s="4"/>
      <c r="K19103" s="4"/>
      <c r="L19103" s="4"/>
      <c r="M19103" s="4"/>
    </row>
    <row r="19104" spans="6:13" x14ac:dyDescent="0.2">
      <c r="F19104" s="4"/>
      <c r="G19104" s="4"/>
      <c r="H19104" s="4"/>
      <c r="I19104" s="4"/>
      <c r="J19104" s="4"/>
      <c r="K19104" s="4"/>
      <c r="L19104" s="4"/>
      <c r="M19104" s="4"/>
    </row>
    <row r="19105" spans="6:13" x14ac:dyDescent="0.2">
      <c r="F19105" s="4"/>
      <c r="G19105" s="4"/>
      <c r="H19105" s="4"/>
      <c r="I19105" s="4"/>
      <c r="J19105" s="4"/>
      <c r="K19105" s="4"/>
      <c r="L19105" s="4"/>
      <c r="M19105" s="4"/>
    </row>
    <row r="19106" spans="6:13" x14ac:dyDescent="0.2">
      <c r="F19106" s="4"/>
      <c r="G19106" s="4"/>
      <c r="H19106" s="4"/>
      <c r="I19106" s="4"/>
      <c r="J19106" s="4"/>
      <c r="K19106" s="4"/>
      <c r="L19106" s="4"/>
      <c r="M19106" s="4"/>
    </row>
    <row r="19107" spans="6:13" x14ac:dyDescent="0.2">
      <c r="F19107" s="4"/>
      <c r="G19107" s="4"/>
      <c r="H19107" s="4"/>
      <c r="I19107" s="4"/>
      <c r="J19107" s="4"/>
      <c r="K19107" s="4"/>
      <c r="L19107" s="4"/>
      <c r="M19107" s="4"/>
    </row>
    <row r="19108" spans="6:13" x14ac:dyDescent="0.2">
      <c r="F19108" s="4"/>
      <c r="G19108" s="4"/>
      <c r="H19108" s="4"/>
      <c r="I19108" s="4"/>
      <c r="J19108" s="4"/>
      <c r="K19108" s="4"/>
      <c r="L19108" s="4"/>
      <c r="M19108" s="4"/>
    </row>
    <row r="19109" spans="6:13" x14ac:dyDescent="0.2">
      <c r="F19109" s="4"/>
      <c r="G19109" s="4"/>
      <c r="H19109" s="4"/>
      <c r="I19109" s="4"/>
      <c r="J19109" s="4"/>
      <c r="K19109" s="4"/>
      <c r="L19109" s="4"/>
      <c r="M19109" s="4"/>
    </row>
    <row r="19110" spans="6:13" x14ac:dyDescent="0.2">
      <c r="F19110" s="4"/>
      <c r="G19110" s="4"/>
      <c r="H19110" s="4"/>
      <c r="I19110" s="4"/>
      <c r="J19110" s="4"/>
      <c r="K19110" s="4"/>
      <c r="L19110" s="4"/>
      <c r="M19110" s="4"/>
    </row>
    <row r="19111" spans="6:13" x14ac:dyDescent="0.2">
      <c r="F19111" s="4"/>
      <c r="G19111" s="4"/>
      <c r="H19111" s="4"/>
      <c r="I19111" s="4"/>
      <c r="J19111" s="4"/>
      <c r="K19111" s="4"/>
      <c r="L19111" s="4"/>
      <c r="M19111" s="4"/>
    </row>
    <row r="19112" spans="6:13" x14ac:dyDescent="0.2">
      <c r="F19112" s="4"/>
      <c r="G19112" s="4"/>
      <c r="H19112" s="4"/>
      <c r="I19112" s="4"/>
      <c r="J19112" s="4"/>
      <c r="K19112" s="4"/>
      <c r="L19112" s="4"/>
      <c r="M19112" s="4"/>
    </row>
    <row r="19113" spans="6:13" x14ac:dyDescent="0.2">
      <c r="F19113" s="4"/>
      <c r="G19113" s="4"/>
      <c r="H19113" s="4"/>
      <c r="I19113" s="4"/>
      <c r="J19113" s="4"/>
      <c r="K19113" s="4"/>
      <c r="L19113" s="4"/>
      <c r="M19113" s="4"/>
    </row>
    <row r="19114" spans="6:13" x14ac:dyDescent="0.2">
      <c r="F19114" s="4"/>
      <c r="G19114" s="4"/>
      <c r="H19114" s="4"/>
      <c r="I19114" s="4"/>
      <c r="J19114" s="4"/>
      <c r="K19114" s="4"/>
      <c r="L19114" s="4"/>
      <c r="M19114" s="4"/>
    </row>
    <row r="19115" spans="6:13" x14ac:dyDescent="0.2">
      <c r="F19115" s="4"/>
      <c r="G19115" s="4"/>
      <c r="H19115" s="4"/>
      <c r="I19115" s="4"/>
      <c r="J19115" s="4"/>
      <c r="K19115" s="4"/>
      <c r="L19115" s="4"/>
      <c r="M19115" s="4"/>
    </row>
    <row r="19116" spans="6:13" x14ac:dyDescent="0.2">
      <c r="F19116" s="4"/>
      <c r="G19116" s="4"/>
      <c r="H19116" s="4"/>
      <c r="I19116" s="4"/>
      <c r="J19116" s="4"/>
      <c r="K19116" s="4"/>
      <c r="L19116" s="4"/>
      <c r="M19116" s="4"/>
    </row>
    <row r="19117" spans="6:13" x14ac:dyDescent="0.2">
      <c r="F19117" s="4"/>
      <c r="G19117" s="4"/>
      <c r="H19117" s="4"/>
      <c r="I19117" s="4"/>
      <c r="J19117" s="4"/>
      <c r="K19117" s="4"/>
      <c r="L19117" s="4"/>
      <c r="M19117" s="4"/>
    </row>
    <row r="19118" spans="6:13" x14ac:dyDescent="0.2">
      <c r="F19118" s="4"/>
      <c r="G19118" s="4"/>
      <c r="H19118" s="4"/>
      <c r="I19118" s="4"/>
      <c r="J19118" s="4"/>
      <c r="K19118" s="4"/>
      <c r="L19118" s="4"/>
      <c r="M19118" s="4"/>
    </row>
    <row r="19119" spans="6:13" x14ac:dyDescent="0.2">
      <c r="F19119" s="4"/>
      <c r="G19119" s="4"/>
      <c r="H19119" s="4"/>
      <c r="I19119" s="4"/>
      <c r="J19119" s="4"/>
      <c r="K19119" s="4"/>
      <c r="L19119" s="4"/>
      <c r="M19119" s="4"/>
    </row>
    <row r="19120" spans="6:13" x14ac:dyDescent="0.2">
      <c r="F19120" s="4"/>
      <c r="G19120" s="4"/>
      <c r="H19120" s="4"/>
      <c r="I19120" s="4"/>
      <c r="J19120" s="4"/>
      <c r="K19120" s="4"/>
      <c r="L19120" s="4"/>
      <c r="M19120" s="4"/>
    </row>
    <row r="19121" spans="6:13" x14ac:dyDescent="0.2">
      <c r="F19121" s="4"/>
      <c r="G19121" s="4"/>
      <c r="H19121" s="4"/>
      <c r="I19121" s="4"/>
      <c r="J19121" s="4"/>
      <c r="K19121" s="4"/>
      <c r="L19121" s="4"/>
      <c r="M19121" s="4"/>
    </row>
    <row r="19122" spans="6:13" x14ac:dyDescent="0.2">
      <c r="F19122" s="4"/>
      <c r="G19122" s="4"/>
      <c r="H19122" s="4"/>
      <c r="I19122" s="4"/>
      <c r="J19122" s="4"/>
      <c r="K19122" s="4"/>
      <c r="L19122" s="4"/>
      <c r="M19122" s="4"/>
    </row>
    <row r="19123" spans="6:13" x14ac:dyDescent="0.2">
      <c r="F19123" s="4"/>
      <c r="G19123" s="4"/>
      <c r="H19123" s="4"/>
      <c r="I19123" s="4"/>
      <c r="J19123" s="4"/>
      <c r="K19123" s="4"/>
      <c r="L19123" s="4"/>
      <c r="M19123" s="4"/>
    </row>
    <row r="19124" spans="6:13" x14ac:dyDescent="0.2">
      <c r="F19124" s="4"/>
      <c r="G19124" s="4"/>
      <c r="H19124" s="4"/>
      <c r="I19124" s="4"/>
      <c r="J19124" s="4"/>
      <c r="K19124" s="4"/>
      <c r="L19124" s="4"/>
      <c r="M19124" s="4"/>
    </row>
    <row r="19125" spans="6:13" x14ac:dyDescent="0.2">
      <c r="F19125" s="4"/>
      <c r="G19125" s="4"/>
      <c r="H19125" s="4"/>
      <c r="I19125" s="4"/>
      <c r="J19125" s="4"/>
      <c r="K19125" s="4"/>
      <c r="L19125" s="4"/>
      <c r="M19125" s="4"/>
    </row>
    <row r="19126" spans="6:13" x14ac:dyDescent="0.2">
      <c r="F19126" s="4"/>
      <c r="G19126" s="4"/>
      <c r="H19126" s="4"/>
      <c r="I19126" s="4"/>
      <c r="J19126" s="4"/>
      <c r="K19126" s="4"/>
      <c r="L19126" s="4"/>
      <c r="M19126" s="4"/>
    </row>
    <row r="19127" spans="6:13" x14ac:dyDescent="0.2">
      <c r="F19127" s="4"/>
      <c r="G19127" s="4"/>
      <c r="H19127" s="4"/>
      <c r="I19127" s="4"/>
      <c r="J19127" s="4"/>
      <c r="K19127" s="4"/>
      <c r="L19127" s="4"/>
      <c r="M19127" s="4"/>
    </row>
    <row r="19128" spans="6:13" x14ac:dyDescent="0.2">
      <c r="F19128" s="4"/>
      <c r="G19128" s="4"/>
      <c r="H19128" s="4"/>
      <c r="I19128" s="4"/>
      <c r="J19128" s="4"/>
      <c r="K19128" s="4"/>
      <c r="L19128" s="4"/>
      <c r="M19128" s="4"/>
    </row>
    <row r="19129" spans="6:13" x14ac:dyDescent="0.2">
      <c r="F19129" s="4"/>
      <c r="G19129" s="4"/>
      <c r="H19129" s="4"/>
      <c r="I19129" s="4"/>
      <c r="J19129" s="4"/>
      <c r="K19129" s="4"/>
      <c r="L19129" s="4"/>
      <c r="M19129" s="4"/>
    </row>
    <row r="19130" spans="6:13" x14ac:dyDescent="0.2">
      <c r="F19130" s="4"/>
      <c r="G19130" s="4"/>
      <c r="H19130" s="4"/>
      <c r="I19130" s="4"/>
      <c r="J19130" s="4"/>
      <c r="K19130" s="4"/>
      <c r="L19130" s="4"/>
      <c r="M19130" s="4"/>
    </row>
    <row r="19131" spans="6:13" x14ac:dyDescent="0.2">
      <c r="F19131" s="4"/>
      <c r="G19131" s="4"/>
      <c r="H19131" s="4"/>
      <c r="I19131" s="4"/>
      <c r="J19131" s="4"/>
      <c r="K19131" s="4"/>
      <c r="L19131" s="4"/>
      <c r="M19131" s="4"/>
    </row>
    <row r="19132" spans="6:13" x14ac:dyDescent="0.2">
      <c r="F19132" s="4"/>
      <c r="G19132" s="4"/>
      <c r="H19132" s="4"/>
      <c r="I19132" s="4"/>
      <c r="J19132" s="4"/>
      <c r="K19132" s="4"/>
      <c r="L19132" s="4"/>
      <c r="M19132" s="4"/>
    </row>
    <row r="19133" spans="6:13" x14ac:dyDescent="0.2">
      <c r="F19133" s="4"/>
      <c r="G19133" s="4"/>
      <c r="H19133" s="4"/>
      <c r="I19133" s="4"/>
      <c r="J19133" s="4"/>
      <c r="K19133" s="4"/>
      <c r="L19133" s="4"/>
      <c r="M19133" s="4"/>
    </row>
    <row r="19134" spans="6:13" x14ac:dyDescent="0.2">
      <c r="F19134" s="4"/>
      <c r="G19134" s="4"/>
      <c r="H19134" s="4"/>
      <c r="I19134" s="4"/>
      <c r="J19134" s="4"/>
      <c r="K19134" s="4"/>
      <c r="L19134" s="4"/>
      <c r="M19134" s="4"/>
    </row>
    <row r="19135" spans="6:13" x14ac:dyDescent="0.2">
      <c r="F19135" s="4"/>
      <c r="G19135" s="4"/>
      <c r="H19135" s="4"/>
      <c r="I19135" s="4"/>
      <c r="J19135" s="4"/>
      <c r="K19135" s="4"/>
      <c r="L19135" s="4"/>
      <c r="M19135" s="4"/>
    </row>
    <row r="19136" spans="6:13" x14ac:dyDescent="0.2">
      <c r="F19136" s="4"/>
      <c r="G19136" s="4"/>
      <c r="H19136" s="4"/>
      <c r="I19136" s="4"/>
      <c r="J19136" s="4"/>
      <c r="K19136" s="4"/>
      <c r="L19136" s="4"/>
      <c r="M19136" s="4"/>
    </row>
    <row r="19137" spans="6:13" x14ac:dyDescent="0.2">
      <c r="F19137" s="4"/>
      <c r="G19137" s="4"/>
      <c r="H19137" s="4"/>
      <c r="I19137" s="4"/>
      <c r="J19137" s="4"/>
      <c r="K19137" s="4"/>
      <c r="L19137" s="4"/>
      <c r="M19137" s="4"/>
    </row>
    <row r="19138" spans="6:13" x14ac:dyDescent="0.2">
      <c r="F19138" s="4"/>
      <c r="G19138" s="4"/>
      <c r="H19138" s="4"/>
      <c r="I19138" s="4"/>
      <c r="J19138" s="4"/>
      <c r="K19138" s="4"/>
      <c r="L19138" s="4"/>
      <c r="M19138" s="4"/>
    </row>
    <row r="19139" spans="6:13" x14ac:dyDescent="0.2">
      <c r="F19139" s="4"/>
      <c r="G19139" s="4"/>
      <c r="H19139" s="4"/>
      <c r="I19139" s="4"/>
      <c r="J19139" s="4"/>
      <c r="K19139" s="4"/>
      <c r="L19139" s="4"/>
      <c r="M19139" s="4"/>
    </row>
    <row r="19140" spans="6:13" x14ac:dyDescent="0.2">
      <c r="F19140" s="4"/>
      <c r="G19140" s="4"/>
      <c r="H19140" s="4"/>
      <c r="I19140" s="4"/>
      <c r="J19140" s="4"/>
      <c r="K19140" s="4"/>
      <c r="L19140" s="4"/>
      <c r="M19140" s="4"/>
    </row>
    <row r="19141" spans="6:13" x14ac:dyDescent="0.2">
      <c r="F19141" s="4"/>
      <c r="G19141" s="4"/>
      <c r="H19141" s="4"/>
      <c r="I19141" s="4"/>
      <c r="J19141" s="4"/>
      <c r="K19141" s="4"/>
      <c r="L19141" s="4"/>
      <c r="M19141" s="4"/>
    </row>
    <row r="19142" spans="6:13" x14ac:dyDescent="0.2">
      <c r="F19142" s="4"/>
      <c r="G19142" s="4"/>
      <c r="H19142" s="4"/>
      <c r="I19142" s="4"/>
      <c r="J19142" s="4"/>
      <c r="K19142" s="4"/>
      <c r="L19142" s="4"/>
      <c r="M19142" s="4"/>
    </row>
    <row r="19143" spans="6:13" x14ac:dyDescent="0.2">
      <c r="F19143" s="4"/>
      <c r="G19143" s="4"/>
      <c r="H19143" s="4"/>
      <c r="I19143" s="4"/>
      <c r="J19143" s="4"/>
      <c r="K19143" s="4"/>
      <c r="L19143" s="4"/>
      <c r="M19143" s="4"/>
    </row>
    <row r="19144" spans="6:13" x14ac:dyDescent="0.2">
      <c r="F19144" s="4"/>
      <c r="G19144" s="4"/>
      <c r="H19144" s="4"/>
      <c r="I19144" s="4"/>
      <c r="J19144" s="4"/>
      <c r="K19144" s="4"/>
      <c r="L19144" s="4"/>
      <c r="M19144" s="4"/>
    </row>
    <row r="19145" spans="6:13" x14ac:dyDescent="0.2">
      <c r="F19145" s="4"/>
      <c r="G19145" s="4"/>
      <c r="H19145" s="4"/>
      <c r="I19145" s="4"/>
      <c r="J19145" s="4"/>
      <c r="K19145" s="4"/>
      <c r="L19145" s="4"/>
      <c r="M19145" s="4"/>
    </row>
    <row r="19146" spans="6:13" x14ac:dyDescent="0.2">
      <c r="F19146" s="4"/>
      <c r="G19146" s="4"/>
      <c r="H19146" s="4"/>
      <c r="I19146" s="4"/>
      <c r="J19146" s="4"/>
      <c r="K19146" s="4"/>
      <c r="L19146" s="4"/>
      <c r="M19146" s="4"/>
    </row>
    <row r="19147" spans="6:13" x14ac:dyDescent="0.2">
      <c r="F19147" s="4"/>
      <c r="G19147" s="4"/>
      <c r="H19147" s="4"/>
      <c r="I19147" s="4"/>
      <c r="J19147" s="4"/>
      <c r="K19147" s="4"/>
      <c r="L19147" s="4"/>
      <c r="M19147" s="4"/>
    </row>
    <row r="19148" spans="6:13" x14ac:dyDescent="0.2">
      <c r="F19148" s="4"/>
      <c r="G19148" s="4"/>
      <c r="H19148" s="4"/>
      <c r="I19148" s="4"/>
      <c r="J19148" s="4"/>
      <c r="K19148" s="4"/>
      <c r="L19148" s="4"/>
      <c r="M19148" s="4"/>
    </row>
    <row r="19149" spans="6:13" x14ac:dyDescent="0.2">
      <c r="F19149" s="4"/>
      <c r="G19149" s="4"/>
      <c r="H19149" s="4"/>
      <c r="I19149" s="4"/>
      <c r="J19149" s="4"/>
      <c r="K19149" s="4"/>
      <c r="L19149" s="4"/>
      <c r="M19149" s="4"/>
    </row>
    <row r="19150" spans="6:13" x14ac:dyDescent="0.2">
      <c r="F19150" s="4"/>
      <c r="G19150" s="4"/>
      <c r="H19150" s="4"/>
      <c r="I19150" s="4"/>
      <c r="J19150" s="4"/>
      <c r="K19150" s="4"/>
      <c r="L19150" s="4"/>
      <c r="M19150" s="4"/>
    </row>
    <row r="19151" spans="6:13" x14ac:dyDescent="0.2">
      <c r="F19151" s="4"/>
      <c r="G19151" s="4"/>
      <c r="H19151" s="4"/>
      <c r="I19151" s="4"/>
      <c r="J19151" s="4"/>
      <c r="K19151" s="4"/>
      <c r="L19151" s="4"/>
      <c r="M19151" s="4"/>
    </row>
    <row r="19152" spans="6:13" x14ac:dyDescent="0.2">
      <c r="F19152" s="4"/>
      <c r="G19152" s="4"/>
      <c r="H19152" s="4"/>
      <c r="I19152" s="4"/>
      <c r="J19152" s="4"/>
      <c r="K19152" s="4"/>
      <c r="L19152" s="4"/>
      <c r="M19152" s="4"/>
    </row>
    <row r="19153" spans="6:13" x14ac:dyDescent="0.2">
      <c r="F19153" s="4"/>
      <c r="G19153" s="4"/>
      <c r="H19153" s="4"/>
      <c r="I19153" s="4"/>
      <c r="J19153" s="4"/>
      <c r="K19153" s="4"/>
      <c r="L19153" s="4"/>
      <c r="M19153" s="4"/>
    </row>
    <row r="19154" spans="6:13" x14ac:dyDescent="0.2">
      <c r="F19154" s="4"/>
      <c r="G19154" s="4"/>
      <c r="H19154" s="4"/>
      <c r="I19154" s="4"/>
      <c r="J19154" s="4"/>
      <c r="K19154" s="4"/>
      <c r="L19154" s="4"/>
      <c r="M19154" s="4"/>
    </row>
    <row r="19155" spans="6:13" x14ac:dyDescent="0.2">
      <c r="F19155" s="4"/>
      <c r="G19155" s="4"/>
      <c r="H19155" s="4"/>
      <c r="I19155" s="4"/>
      <c r="J19155" s="4"/>
      <c r="K19155" s="4"/>
      <c r="L19155" s="4"/>
      <c r="M19155" s="4"/>
    </row>
    <row r="19156" spans="6:13" x14ac:dyDescent="0.2">
      <c r="F19156" s="4"/>
      <c r="G19156" s="4"/>
      <c r="H19156" s="4"/>
      <c r="I19156" s="4"/>
      <c r="J19156" s="4"/>
      <c r="K19156" s="4"/>
      <c r="L19156" s="4"/>
      <c r="M19156" s="4"/>
    </row>
    <row r="19157" spans="6:13" x14ac:dyDescent="0.2">
      <c r="F19157" s="4"/>
      <c r="G19157" s="4"/>
      <c r="H19157" s="4"/>
      <c r="I19157" s="4"/>
      <c r="J19157" s="4"/>
      <c r="K19157" s="4"/>
      <c r="L19157" s="4"/>
      <c r="M19157" s="4"/>
    </row>
    <row r="19158" spans="6:13" x14ac:dyDescent="0.2">
      <c r="F19158" s="4"/>
      <c r="G19158" s="4"/>
      <c r="H19158" s="4"/>
      <c r="I19158" s="4"/>
      <c r="J19158" s="4"/>
      <c r="K19158" s="4"/>
      <c r="L19158" s="4"/>
      <c r="M19158" s="4"/>
    </row>
    <row r="19159" spans="6:13" x14ac:dyDescent="0.2">
      <c r="F19159" s="4"/>
      <c r="G19159" s="4"/>
      <c r="H19159" s="4"/>
      <c r="I19159" s="4"/>
      <c r="J19159" s="4"/>
      <c r="K19159" s="4"/>
      <c r="L19159" s="4"/>
      <c r="M19159" s="4"/>
    </row>
    <row r="19160" spans="6:13" x14ac:dyDescent="0.2">
      <c r="F19160" s="4"/>
      <c r="G19160" s="4"/>
      <c r="H19160" s="4"/>
      <c r="I19160" s="4"/>
      <c r="J19160" s="4"/>
      <c r="K19160" s="4"/>
      <c r="L19160" s="4"/>
      <c r="M19160" s="4"/>
    </row>
    <row r="19161" spans="6:13" x14ac:dyDescent="0.2">
      <c r="F19161" s="4"/>
      <c r="G19161" s="4"/>
      <c r="H19161" s="4"/>
      <c r="I19161" s="4"/>
      <c r="J19161" s="4"/>
      <c r="K19161" s="4"/>
      <c r="L19161" s="4"/>
      <c r="M19161" s="4"/>
    </row>
    <row r="19162" spans="6:13" x14ac:dyDescent="0.2">
      <c r="F19162" s="4"/>
      <c r="G19162" s="4"/>
      <c r="H19162" s="4"/>
      <c r="I19162" s="4"/>
      <c r="J19162" s="4"/>
      <c r="K19162" s="4"/>
      <c r="L19162" s="4"/>
      <c r="M19162" s="4"/>
    </row>
    <row r="19163" spans="6:13" x14ac:dyDescent="0.2">
      <c r="F19163" s="4"/>
      <c r="G19163" s="4"/>
      <c r="H19163" s="4"/>
      <c r="I19163" s="4"/>
      <c r="J19163" s="4"/>
      <c r="K19163" s="4"/>
      <c r="L19163" s="4"/>
      <c r="M19163" s="4"/>
    </row>
    <row r="19164" spans="6:13" x14ac:dyDescent="0.2">
      <c r="F19164" s="4"/>
      <c r="G19164" s="4"/>
      <c r="H19164" s="4"/>
      <c r="I19164" s="4"/>
      <c r="J19164" s="4"/>
      <c r="K19164" s="4"/>
      <c r="L19164" s="4"/>
      <c r="M19164" s="4"/>
    </row>
    <row r="19165" spans="6:13" x14ac:dyDescent="0.2">
      <c r="F19165" s="4"/>
      <c r="G19165" s="4"/>
      <c r="H19165" s="4"/>
      <c r="I19165" s="4"/>
      <c r="J19165" s="4"/>
      <c r="K19165" s="4"/>
      <c r="L19165" s="4"/>
      <c r="M19165" s="4"/>
    </row>
    <row r="19166" spans="6:13" x14ac:dyDescent="0.2">
      <c r="F19166" s="4"/>
      <c r="G19166" s="4"/>
      <c r="H19166" s="4"/>
      <c r="I19166" s="4"/>
      <c r="J19166" s="4"/>
      <c r="K19166" s="4"/>
      <c r="L19166" s="4"/>
      <c r="M19166" s="4"/>
    </row>
    <row r="19167" spans="6:13" x14ac:dyDescent="0.2">
      <c r="F19167" s="4"/>
      <c r="G19167" s="4"/>
      <c r="H19167" s="4"/>
      <c r="I19167" s="4"/>
      <c r="J19167" s="4"/>
      <c r="K19167" s="4"/>
      <c r="L19167" s="4"/>
      <c r="M19167" s="4"/>
    </row>
    <row r="19168" spans="6:13" x14ac:dyDescent="0.2">
      <c r="F19168" s="4"/>
      <c r="G19168" s="4"/>
      <c r="H19168" s="4"/>
      <c r="I19168" s="4"/>
      <c r="J19168" s="4"/>
      <c r="K19168" s="4"/>
      <c r="L19168" s="4"/>
      <c r="M19168" s="4"/>
    </row>
    <row r="19169" spans="6:13" x14ac:dyDescent="0.2">
      <c r="F19169" s="4"/>
      <c r="G19169" s="4"/>
      <c r="H19169" s="4"/>
      <c r="I19169" s="4"/>
      <c r="J19169" s="4"/>
      <c r="K19169" s="4"/>
      <c r="L19169" s="4"/>
      <c r="M19169" s="4"/>
    </row>
    <row r="19170" spans="6:13" x14ac:dyDescent="0.2">
      <c r="F19170" s="4"/>
      <c r="G19170" s="4"/>
      <c r="H19170" s="4"/>
      <c r="I19170" s="4"/>
      <c r="J19170" s="4"/>
      <c r="K19170" s="4"/>
      <c r="L19170" s="4"/>
      <c r="M19170" s="4"/>
    </row>
    <row r="19171" spans="6:13" x14ac:dyDescent="0.2">
      <c r="F19171" s="4"/>
      <c r="G19171" s="4"/>
      <c r="H19171" s="4"/>
      <c r="I19171" s="4"/>
      <c r="J19171" s="4"/>
      <c r="K19171" s="4"/>
      <c r="L19171" s="4"/>
      <c r="M19171" s="4"/>
    </row>
    <row r="19172" spans="6:13" x14ac:dyDescent="0.2">
      <c r="F19172" s="4"/>
      <c r="G19172" s="4"/>
      <c r="H19172" s="4"/>
      <c r="I19172" s="4"/>
      <c r="J19172" s="4"/>
      <c r="K19172" s="4"/>
      <c r="L19172" s="4"/>
      <c r="M19172" s="4"/>
    </row>
    <row r="19173" spans="6:13" x14ac:dyDescent="0.2">
      <c r="F19173" s="4"/>
      <c r="G19173" s="4"/>
      <c r="H19173" s="4"/>
      <c r="I19173" s="4"/>
      <c r="J19173" s="4"/>
      <c r="K19173" s="4"/>
      <c r="L19173" s="4"/>
      <c r="M19173" s="4"/>
    </row>
    <row r="19174" spans="6:13" x14ac:dyDescent="0.2">
      <c r="F19174" s="4"/>
      <c r="G19174" s="4"/>
      <c r="H19174" s="4"/>
      <c r="I19174" s="4"/>
      <c r="J19174" s="4"/>
      <c r="K19174" s="4"/>
      <c r="L19174" s="4"/>
      <c r="M19174" s="4"/>
    </row>
    <row r="19175" spans="6:13" x14ac:dyDescent="0.2">
      <c r="F19175" s="4"/>
      <c r="G19175" s="4"/>
      <c r="H19175" s="4"/>
      <c r="I19175" s="4"/>
      <c r="J19175" s="4"/>
      <c r="K19175" s="4"/>
      <c r="L19175" s="4"/>
      <c r="M19175" s="4"/>
    </row>
    <row r="19176" spans="6:13" x14ac:dyDescent="0.2">
      <c r="F19176" s="4"/>
      <c r="G19176" s="4"/>
      <c r="H19176" s="4"/>
      <c r="I19176" s="4"/>
      <c r="J19176" s="4"/>
      <c r="K19176" s="4"/>
      <c r="L19176" s="4"/>
      <c r="M19176" s="4"/>
    </row>
    <row r="19177" spans="6:13" x14ac:dyDescent="0.2">
      <c r="F19177" s="4"/>
      <c r="G19177" s="4"/>
      <c r="H19177" s="4"/>
      <c r="I19177" s="4"/>
      <c r="J19177" s="4"/>
      <c r="K19177" s="4"/>
      <c r="L19177" s="4"/>
      <c r="M19177" s="4"/>
    </row>
    <row r="19178" spans="6:13" x14ac:dyDescent="0.2">
      <c r="F19178" s="4"/>
      <c r="G19178" s="4"/>
      <c r="H19178" s="4"/>
      <c r="I19178" s="4"/>
      <c r="J19178" s="4"/>
      <c r="K19178" s="4"/>
      <c r="L19178" s="4"/>
      <c r="M19178" s="4"/>
    </row>
    <row r="19179" spans="6:13" x14ac:dyDescent="0.2">
      <c r="F19179" s="4"/>
      <c r="G19179" s="4"/>
      <c r="H19179" s="4"/>
      <c r="I19179" s="4"/>
      <c r="J19179" s="4"/>
      <c r="K19179" s="4"/>
      <c r="L19179" s="4"/>
      <c r="M19179" s="4"/>
    </row>
    <row r="19180" spans="6:13" x14ac:dyDescent="0.2">
      <c r="F19180" s="4"/>
      <c r="G19180" s="4"/>
      <c r="H19180" s="4"/>
      <c r="I19180" s="4"/>
      <c r="J19180" s="4"/>
      <c r="K19180" s="4"/>
      <c r="L19180" s="4"/>
      <c r="M19180" s="4"/>
    </row>
    <row r="19181" spans="6:13" x14ac:dyDescent="0.2">
      <c r="F19181" s="4"/>
      <c r="G19181" s="4"/>
      <c r="H19181" s="4"/>
      <c r="I19181" s="4"/>
      <c r="J19181" s="4"/>
      <c r="K19181" s="4"/>
      <c r="L19181" s="4"/>
      <c r="M19181" s="4"/>
    </row>
    <row r="19182" spans="6:13" x14ac:dyDescent="0.2">
      <c r="F19182" s="4"/>
      <c r="G19182" s="4"/>
      <c r="H19182" s="4"/>
      <c r="I19182" s="4"/>
      <c r="J19182" s="4"/>
      <c r="K19182" s="4"/>
      <c r="L19182" s="4"/>
      <c r="M19182" s="4"/>
    </row>
    <row r="19183" spans="6:13" x14ac:dyDescent="0.2">
      <c r="F19183" s="4"/>
      <c r="G19183" s="4"/>
      <c r="H19183" s="4"/>
      <c r="I19183" s="4"/>
      <c r="J19183" s="4"/>
      <c r="K19183" s="4"/>
      <c r="L19183" s="4"/>
      <c r="M19183" s="4"/>
    </row>
    <row r="19184" spans="6:13" x14ac:dyDescent="0.2">
      <c r="F19184" s="4"/>
      <c r="G19184" s="4"/>
      <c r="H19184" s="4"/>
      <c r="I19184" s="4"/>
      <c r="J19184" s="4"/>
      <c r="K19184" s="4"/>
      <c r="L19184" s="4"/>
      <c r="M19184" s="4"/>
    </row>
    <row r="19185" spans="6:13" x14ac:dyDescent="0.2">
      <c r="F19185" s="4"/>
      <c r="G19185" s="4"/>
      <c r="H19185" s="4"/>
      <c r="I19185" s="4"/>
      <c r="J19185" s="4"/>
      <c r="K19185" s="4"/>
      <c r="L19185" s="4"/>
      <c r="M19185" s="4"/>
    </row>
    <row r="19186" spans="6:13" x14ac:dyDescent="0.2">
      <c r="F19186" s="4"/>
      <c r="G19186" s="4"/>
      <c r="H19186" s="4"/>
      <c r="I19186" s="4"/>
      <c r="J19186" s="4"/>
      <c r="K19186" s="4"/>
      <c r="L19186" s="4"/>
      <c r="M19186" s="4"/>
    </row>
    <row r="19187" spans="6:13" x14ac:dyDescent="0.2">
      <c r="F19187" s="4"/>
      <c r="G19187" s="4"/>
      <c r="H19187" s="4"/>
      <c r="I19187" s="4"/>
      <c r="J19187" s="4"/>
      <c r="K19187" s="4"/>
      <c r="L19187" s="4"/>
      <c r="M19187" s="4"/>
    </row>
    <row r="19188" spans="6:13" x14ac:dyDescent="0.2">
      <c r="F19188" s="4"/>
      <c r="G19188" s="4"/>
      <c r="H19188" s="4"/>
      <c r="I19188" s="4"/>
      <c r="J19188" s="4"/>
      <c r="K19188" s="4"/>
      <c r="L19188" s="4"/>
      <c r="M19188" s="4"/>
    </row>
    <row r="19189" spans="6:13" x14ac:dyDescent="0.2">
      <c r="F19189" s="4"/>
      <c r="G19189" s="4"/>
      <c r="H19189" s="4"/>
      <c r="I19189" s="4"/>
      <c r="J19189" s="4"/>
      <c r="K19189" s="4"/>
      <c r="L19189" s="4"/>
      <c r="M19189" s="4"/>
    </row>
    <row r="19190" spans="6:13" x14ac:dyDescent="0.2">
      <c r="F19190" s="4"/>
      <c r="G19190" s="4"/>
      <c r="H19190" s="4"/>
      <c r="I19190" s="4"/>
      <c r="J19190" s="4"/>
      <c r="K19190" s="4"/>
      <c r="L19190" s="4"/>
      <c r="M19190" s="4"/>
    </row>
    <row r="19191" spans="6:13" x14ac:dyDescent="0.2">
      <c r="F19191" s="4"/>
      <c r="G19191" s="4"/>
      <c r="H19191" s="4"/>
      <c r="I19191" s="4"/>
      <c r="J19191" s="4"/>
      <c r="K19191" s="4"/>
      <c r="L19191" s="4"/>
      <c r="M19191" s="4"/>
    </row>
    <row r="19192" spans="6:13" x14ac:dyDescent="0.2">
      <c r="F19192" s="4"/>
      <c r="G19192" s="4"/>
      <c r="H19192" s="4"/>
      <c r="I19192" s="4"/>
      <c r="J19192" s="4"/>
      <c r="K19192" s="4"/>
      <c r="L19192" s="4"/>
      <c r="M19192" s="4"/>
    </row>
    <row r="19193" spans="6:13" x14ac:dyDescent="0.2">
      <c r="F19193" s="4"/>
      <c r="G19193" s="4"/>
      <c r="H19193" s="4"/>
      <c r="I19193" s="4"/>
      <c r="J19193" s="4"/>
      <c r="K19193" s="4"/>
      <c r="L19193" s="4"/>
      <c r="M19193" s="4"/>
    </row>
    <row r="19194" spans="6:13" x14ac:dyDescent="0.2">
      <c r="F19194" s="4"/>
      <c r="G19194" s="4"/>
      <c r="H19194" s="4"/>
      <c r="I19194" s="4"/>
      <c r="J19194" s="4"/>
      <c r="K19194" s="4"/>
      <c r="L19194" s="4"/>
      <c r="M19194" s="4"/>
    </row>
    <row r="19195" spans="6:13" x14ac:dyDescent="0.2">
      <c r="F19195" s="4"/>
      <c r="G19195" s="4"/>
      <c r="H19195" s="4"/>
      <c r="I19195" s="4"/>
      <c r="J19195" s="4"/>
      <c r="K19195" s="4"/>
      <c r="L19195" s="4"/>
      <c r="M19195" s="4"/>
    </row>
    <row r="19196" spans="6:13" x14ac:dyDescent="0.2">
      <c r="F19196" s="4"/>
      <c r="G19196" s="4"/>
      <c r="H19196" s="4"/>
      <c r="I19196" s="4"/>
      <c r="J19196" s="4"/>
      <c r="K19196" s="4"/>
      <c r="L19196" s="4"/>
      <c r="M19196" s="4"/>
    </row>
    <row r="19197" spans="6:13" x14ac:dyDescent="0.2">
      <c r="F19197" s="4"/>
      <c r="G19197" s="4"/>
      <c r="H19197" s="4"/>
      <c r="I19197" s="4"/>
      <c r="J19197" s="4"/>
      <c r="K19197" s="4"/>
      <c r="L19197" s="4"/>
      <c r="M19197" s="4"/>
    </row>
    <row r="19198" spans="6:13" x14ac:dyDescent="0.2">
      <c r="F19198" s="4"/>
      <c r="G19198" s="4"/>
      <c r="H19198" s="4"/>
      <c r="I19198" s="4"/>
      <c r="J19198" s="4"/>
      <c r="K19198" s="4"/>
      <c r="L19198" s="4"/>
      <c r="M19198" s="4"/>
    </row>
    <row r="19199" spans="6:13" x14ac:dyDescent="0.2">
      <c r="F19199" s="4"/>
      <c r="G19199" s="4"/>
      <c r="H19199" s="4"/>
      <c r="I19199" s="4"/>
      <c r="J19199" s="4"/>
      <c r="K19199" s="4"/>
      <c r="L19199" s="4"/>
      <c r="M19199" s="4"/>
    </row>
    <row r="19200" spans="6:13" x14ac:dyDescent="0.2">
      <c r="F19200" s="4"/>
      <c r="G19200" s="4"/>
      <c r="H19200" s="4"/>
      <c r="I19200" s="4"/>
      <c r="J19200" s="4"/>
      <c r="K19200" s="4"/>
      <c r="L19200" s="4"/>
      <c r="M19200" s="4"/>
    </row>
    <row r="19201" spans="6:13" x14ac:dyDescent="0.2">
      <c r="F19201" s="4"/>
      <c r="G19201" s="4"/>
      <c r="H19201" s="4"/>
      <c r="I19201" s="4"/>
      <c r="J19201" s="4"/>
      <c r="K19201" s="4"/>
      <c r="L19201" s="4"/>
      <c r="M19201" s="4"/>
    </row>
    <row r="19202" spans="6:13" x14ac:dyDescent="0.2">
      <c r="F19202" s="4"/>
      <c r="G19202" s="4"/>
      <c r="H19202" s="4"/>
      <c r="I19202" s="4"/>
      <c r="J19202" s="4"/>
      <c r="K19202" s="4"/>
      <c r="L19202" s="4"/>
      <c r="M19202" s="4"/>
    </row>
    <row r="19203" spans="6:13" x14ac:dyDescent="0.2">
      <c r="F19203" s="4"/>
      <c r="G19203" s="4"/>
      <c r="H19203" s="4"/>
      <c r="I19203" s="4"/>
      <c r="J19203" s="4"/>
      <c r="K19203" s="4"/>
      <c r="L19203" s="4"/>
      <c r="M19203" s="4"/>
    </row>
    <row r="19204" spans="6:13" x14ac:dyDescent="0.2">
      <c r="F19204" s="4"/>
      <c r="G19204" s="4"/>
      <c r="H19204" s="4"/>
      <c r="I19204" s="4"/>
      <c r="J19204" s="4"/>
      <c r="K19204" s="4"/>
      <c r="L19204" s="4"/>
      <c r="M19204" s="4"/>
    </row>
    <row r="19205" spans="6:13" x14ac:dyDescent="0.2">
      <c r="F19205" s="4"/>
      <c r="G19205" s="4"/>
      <c r="H19205" s="4"/>
      <c r="I19205" s="4"/>
      <c r="J19205" s="4"/>
      <c r="K19205" s="4"/>
      <c r="L19205" s="4"/>
      <c r="M19205" s="4"/>
    </row>
    <row r="19206" spans="6:13" x14ac:dyDescent="0.2">
      <c r="F19206" s="4"/>
      <c r="G19206" s="4"/>
      <c r="H19206" s="4"/>
      <c r="I19206" s="4"/>
      <c r="J19206" s="4"/>
      <c r="K19206" s="4"/>
      <c r="L19206" s="4"/>
      <c r="M19206" s="4"/>
    </row>
    <row r="19207" spans="6:13" x14ac:dyDescent="0.2">
      <c r="F19207" s="4"/>
      <c r="G19207" s="4"/>
      <c r="H19207" s="4"/>
      <c r="I19207" s="4"/>
      <c r="J19207" s="4"/>
      <c r="K19207" s="4"/>
      <c r="L19207" s="4"/>
      <c r="M19207" s="4"/>
    </row>
    <row r="19208" spans="6:13" x14ac:dyDescent="0.2">
      <c r="F19208" s="4"/>
      <c r="G19208" s="4"/>
      <c r="H19208" s="4"/>
      <c r="I19208" s="4"/>
      <c r="J19208" s="4"/>
      <c r="K19208" s="4"/>
      <c r="L19208" s="4"/>
      <c r="M19208" s="4"/>
    </row>
    <row r="19209" spans="6:13" x14ac:dyDescent="0.2">
      <c r="F19209" s="4"/>
      <c r="G19209" s="4"/>
      <c r="H19209" s="4"/>
      <c r="I19209" s="4"/>
      <c r="J19209" s="4"/>
      <c r="K19209" s="4"/>
      <c r="L19209" s="4"/>
      <c r="M19209" s="4"/>
    </row>
    <row r="19210" spans="6:13" x14ac:dyDescent="0.2">
      <c r="F19210" s="4"/>
      <c r="G19210" s="4"/>
      <c r="H19210" s="4"/>
      <c r="I19210" s="4"/>
      <c r="J19210" s="4"/>
      <c r="K19210" s="4"/>
      <c r="L19210" s="4"/>
      <c r="M19210" s="4"/>
    </row>
    <row r="19211" spans="6:13" x14ac:dyDescent="0.2">
      <c r="F19211" s="4"/>
      <c r="G19211" s="4"/>
      <c r="H19211" s="4"/>
      <c r="I19211" s="4"/>
      <c r="J19211" s="4"/>
      <c r="K19211" s="4"/>
      <c r="L19211" s="4"/>
      <c r="M19211" s="4"/>
    </row>
    <row r="19212" spans="6:13" x14ac:dyDescent="0.2">
      <c r="F19212" s="4"/>
      <c r="G19212" s="4"/>
      <c r="H19212" s="4"/>
      <c r="I19212" s="4"/>
      <c r="J19212" s="4"/>
      <c r="K19212" s="4"/>
      <c r="L19212" s="4"/>
      <c r="M19212" s="4"/>
    </row>
    <row r="19213" spans="6:13" x14ac:dyDescent="0.2">
      <c r="F19213" s="4"/>
      <c r="G19213" s="4"/>
      <c r="H19213" s="4"/>
      <c r="I19213" s="4"/>
      <c r="J19213" s="4"/>
      <c r="K19213" s="4"/>
      <c r="L19213" s="4"/>
      <c r="M19213" s="4"/>
    </row>
    <row r="19214" spans="6:13" x14ac:dyDescent="0.2">
      <c r="F19214" s="4"/>
      <c r="G19214" s="4"/>
      <c r="H19214" s="4"/>
      <c r="I19214" s="4"/>
      <c r="J19214" s="4"/>
      <c r="K19214" s="4"/>
      <c r="L19214" s="4"/>
      <c r="M19214" s="4"/>
    </row>
    <row r="19215" spans="6:13" x14ac:dyDescent="0.2">
      <c r="F19215" s="4"/>
      <c r="G19215" s="4"/>
      <c r="H19215" s="4"/>
      <c r="I19215" s="4"/>
      <c r="J19215" s="4"/>
      <c r="K19215" s="4"/>
      <c r="L19215" s="4"/>
      <c r="M19215" s="4"/>
    </row>
    <row r="19216" spans="6:13" x14ac:dyDescent="0.2">
      <c r="F19216" s="4"/>
      <c r="G19216" s="4"/>
      <c r="H19216" s="4"/>
      <c r="I19216" s="4"/>
      <c r="J19216" s="4"/>
      <c r="K19216" s="4"/>
      <c r="L19216" s="4"/>
      <c r="M19216" s="4"/>
    </row>
    <row r="19217" spans="6:13" x14ac:dyDescent="0.2">
      <c r="F19217" s="4"/>
      <c r="G19217" s="4"/>
      <c r="H19217" s="4"/>
      <c r="I19217" s="4"/>
      <c r="J19217" s="4"/>
      <c r="K19217" s="4"/>
      <c r="L19217" s="4"/>
      <c r="M19217" s="4"/>
    </row>
    <row r="19218" spans="6:13" x14ac:dyDescent="0.2">
      <c r="F19218" s="4"/>
      <c r="G19218" s="4"/>
      <c r="H19218" s="4"/>
      <c r="I19218" s="4"/>
      <c r="J19218" s="4"/>
      <c r="K19218" s="4"/>
      <c r="L19218" s="4"/>
      <c r="M19218" s="4"/>
    </row>
    <row r="19219" spans="6:13" x14ac:dyDescent="0.2">
      <c r="F19219" s="4"/>
      <c r="G19219" s="4"/>
      <c r="H19219" s="4"/>
      <c r="I19219" s="4"/>
      <c r="J19219" s="4"/>
      <c r="K19219" s="4"/>
      <c r="L19219" s="4"/>
      <c r="M19219" s="4"/>
    </row>
    <row r="19220" spans="6:13" x14ac:dyDescent="0.2">
      <c r="F19220" s="4"/>
      <c r="G19220" s="4"/>
      <c r="H19220" s="4"/>
      <c r="I19220" s="4"/>
      <c r="J19220" s="4"/>
      <c r="K19220" s="4"/>
      <c r="L19220" s="4"/>
      <c r="M19220" s="4"/>
    </row>
    <row r="19221" spans="6:13" x14ac:dyDescent="0.2">
      <c r="F19221" s="4"/>
      <c r="G19221" s="4"/>
      <c r="H19221" s="4"/>
      <c r="I19221" s="4"/>
      <c r="J19221" s="4"/>
      <c r="K19221" s="4"/>
      <c r="L19221" s="4"/>
      <c r="M19221" s="4"/>
    </row>
    <row r="19222" spans="6:13" x14ac:dyDescent="0.2">
      <c r="F19222" s="4"/>
      <c r="G19222" s="4"/>
      <c r="H19222" s="4"/>
      <c r="I19222" s="4"/>
      <c r="J19222" s="4"/>
      <c r="K19222" s="4"/>
      <c r="L19222" s="4"/>
      <c r="M19222" s="4"/>
    </row>
    <row r="19223" spans="6:13" x14ac:dyDescent="0.2">
      <c r="F19223" s="4"/>
      <c r="G19223" s="4"/>
      <c r="H19223" s="4"/>
      <c r="I19223" s="4"/>
      <c r="J19223" s="4"/>
      <c r="K19223" s="4"/>
      <c r="L19223" s="4"/>
      <c r="M19223" s="4"/>
    </row>
    <row r="19224" spans="6:13" x14ac:dyDescent="0.2">
      <c r="F19224" s="4"/>
      <c r="G19224" s="4"/>
      <c r="H19224" s="4"/>
      <c r="I19224" s="4"/>
      <c r="J19224" s="4"/>
      <c r="K19224" s="4"/>
      <c r="L19224" s="4"/>
      <c r="M19224" s="4"/>
    </row>
    <row r="19225" spans="6:13" x14ac:dyDescent="0.2">
      <c r="F19225" s="4"/>
      <c r="G19225" s="4"/>
      <c r="H19225" s="4"/>
      <c r="I19225" s="4"/>
      <c r="J19225" s="4"/>
      <c r="K19225" s="4"/>
      <c r="L19225" s="4"/>
      <c r="M19225" s="4"/>
    </row>
    <row r="19226" spans="6:13" x14ac:dyDescent="0.2">
      <c r="F19226" s="4"/>
      <c r="G19226" s="4"/>
      <c r="H19226" s="4"/>
      <c r="I19226" s="4"/>
      <c r="J19226" s="4"/>
      <c r="K19226" s="4"/>
      <c r="L19226" s="4"/>
      <c r="M19226" s="4"/>
    </row>
    <row r="19227" spans="6:13" x14ac:dyDescent="0.2">
      <c r="F19227" s="4"/>
      <c r="G19227" s="4"/>
      <c r="H19227" s="4"/>
      <c r="I19227" s="4"/>
      <c r="J19227" s="4"/>
      <c r="K19227" s="4"/>
      <c r="L19227" s="4"/>
      <c r="M19227" s="4"/>
    </row>
    <row r="19228" spans="6:13" x14ac:dyDescent="0.2">
      <c r="F19228" s="4"/>
      <c r="G19228" s="4"/>
      <c r="H19228" s="4"/>
      <c r="I19228" s="4"/>
      <c r="J19228" s="4"/>
      <c r="K19228" s="4"/>
      <c r="L19228" s="4"/>
      <c r="M19228" s="4"/>
    </row>
    <row r="19229" spans="6:13" x14ac:dyDescent="0.2">
      <c r="F19229" s="4"/>
      <c r="G19229" s="4"/>
      <c r="H19229" s="4"/>
      <c r="I19229" s="4"/>
      <c r="J19229" s="4"/>
      <c r="K19229" s="4"/>
      <c r="L19229" s="4"/>
      <c r="M19229" s="4"/>
    </row>
    <row r="19230" spans="6:13" x14ac:dyDescent="0.2">
      <c r="F19230" s="4"/>
      <c r="G19230" s="4"/>
      <c r="H19230" s="4"/>
      <c r="I19230" s="4"/>
      <c r="J19230" s="4"/>
      <c r="K19230" s="4"/>
      <c r="L19230" s="4"/>
      <c r="M19230" s="4"/>
    </row>
    <row r="19231" spans="6:13" x14ac:dyDescent="0.2">
      <c r="F19231" s="4"/>
      <c r="G19231" s="4"/>
      <c r="H19231" s="4"/>
      <c r="I19231" s="4"/>
      <c r="J19231" s="4"/>
      <c r="K19231" s="4"/>
      <c r="L19231" s="4"/>
      <c r="M19231" s="4"/>
    </row>
    <row r="19232" spans="6:13" x14ac:dyDescent="0.2">
      <c r="F19232" s="4"/>
      <c r="G19232" s="4"/>
      <c r="H19232" s="4"/>
      <c r="I19232" s="4"/>
      <c r="J19232" s="4"/>
      <c r="K19232" s="4"/>
      <c r="L19232" s="4"/>
      <c r="M19232" s="4"/>
    </row>
    <row r="19233" spans="6:13" x14ac:dyDescent="0.2">
      <c r="F19233" s="4"/>
      <c r="G19233" s="4"/>
      <c r="H19233" s="4"/>
      <c r="I19233" s="4"/>
      <c r="J19233" s="4"/>
      <c r="K19233" s="4"/>
      <c r="L19233" s="4"/>
      <c r="M19233" s="4"/>
    </row>
    <row r="19234" spans="6:13" x14ac:dyDescent="0.2">
      <c r="F19234" s="4"/>
      <c r="G19234" s="4"/>
      <c r="H19234" s="4"/>
      <c r="I19234" s="4"/>
      <c r="J19234" s="4"/>
      <c r="K19234" s="4"/>
      <c r="L19234" s="4"/>
      <c r="M19234" s="4"/>
    </row>
    <row r="19235" spans="6:13" x14ac:dyDescent="0.2">
      <c r="F19235" s="4"/>
      <c r="G19235" s="4"/>
      <c r="H19235" s="4"/>
      <c r="I19235" s="4"/>
      <c r="J19235" s="4"/>
      <c r="K19235" s="4"/>
      <c r="L19235" s="4"/>
      <c r="M19235" s="4"/>
    </row>
    <row r="19236" spans="6:13" x14ac:dyDescent="0.2">
      <c r="F19236" s="4"/>
      <c r="G19236" s="4"/>
      <c r="H19236" s="4"/>
      <c r="I19236" s="4"/>
      <c r="J19236" s="4"/>
      <c r="K19236" s="4"/>
      <c r="L19236" s="4"/>
      <c r="M19236" s="4"/>
    </row>
    <row r="19237" spans="6:13" x14ac:dyDescent="0.2">
      <c r="F19237" s="4"/>
      <c r="G19237" s="4"/>
      <c r="H19237" s="4"/>
      <c r="I19237" s="4"/>
      <c r="J19237" s="4"/>
      <c r="K19237" s="4"/>
      <c r="L19237" s="4"/>
      <c r="M19237" s="4"/>
    </row>
    <row r="19238" spans="6:13" x14ac:dyDescent="0.2">
      <c r="F19238" s="4"/>
      <c r="G19238" s="4"/>
      <c r="H19238" s="4"/>
      <c r="I19238" s="4"/>
      <c r="J19238" s="4"/>
      <c r="K19238" s="4"/>
      <c r="L19238" s="4"/>
      <c r="M19238" s="4"/>
    </row>
    <row r="19239" spans="6:13" x14ac:dyDescent="0.2">
      <c r="F19239" s="4"/>
      <c r="G19239" s="4"/>
      <c r="H19239" s="4"/>
      <c r="I19239" s="4"/>
      <c r="J19239" s="4"/>
      <c r="K19239" s="4"/>
      <c r="L19239" s="4"/>
      <c r="M19239" s="4"/>
    </row>
    <row r="19240" spans="6:13" x14ac:dyDescent="0.2">
      <c r="F19240" s="4"/>
      <c r="G19240" s="4"/>
      <c r="H19240" s="4"/>
      <c r="I19240" s="4"/>
      <c r="J19240" s="4"/>
      <c r="K19240" s="4"/>
      <c r="L19240" s="4"/>
      <c r="M19240" s="4"/>
    </row>
    <row r="19241" spans="6:13" x14ac:dyDescent="0.2">
      <c r="F19241" s="4"/>
      <c r="G19241" s="4"/>
      <c r="H19241" s="4"/>
      <c r="I19241" s="4"/>
      <c r="J19241" s="4"/>
      <c r="K19241" s="4"/>
      <c r="L19241" s="4"/>
      <c r="M19241" s="4"/>
    </row>
    <row r="19242" spans="6:13" x14ac:dyDescent="0.2">
      <c r="F19242" s="4"/>
      <c r="G19242" s="4"/>
      <c r="H19242" s="4"/>
      <c r="I19242" s="4"/>
      <c r="J19242" s="4"/>
      <c r="K19242" s="4"/>
      <c r="L19242" s="4"/>
      <c r="M19242" s="4"/>
    </row>
    <row r="19243" spans="6:13" x14ac:dyDescent="0.2">
      <c r="F19243" s="4"/>
      <c r="G19243" s="4"/>
      <c r="H19243" s="4"/>
      <c r="I19243" s="4"/>
      <c r="J19243" s="4"/>
      <c r="K19243" s="4"/>
      <c r="L19243" s="4"/>
      <c r="M19243" s="4"/>
    </row>
    <row r="19244" spans="6:13" x14ac:dyDescent="0.2">
      <c r="F19244" s="4"/>
      <c r="G19244" s="4"/>
      <c r="H19244" s="4"/>
      <c r="I19244" s="4"/>
      <c r="J19244" s="4"/>
      <c r="K19244" s="4"/>
      <c r="L19244" s="4"/>
      <c r="M19244" s="4"/>
    </row>
    <row r="19245" spans="6:13" x14ac:dyDescent="0.2">
      <c r="F19245" s="4"/>
      <c r="G19245" s="4"/>
      <c r="H19245" s="4"/>
      <c r="I19245" s="4"/>
      <c r="J19245" s="4"/>
      <c r="K19245" s="4"/>
      <c r="L19245" s="4"/>
      <c r="M19245" s="4"/>
    </row>
    <row r="19246" spans="6:13" x14ac:dyDescent="0.2">
      <c r="F19246" s="4"/>
      <c r="G19246" s="4"/>
      <c r="H19246" s="4"/>
      <c r="I19246" s="4"/>
      <c r="J19246" s="4"/>
      <c r="K19246" s="4"/>
      <c r="L19246" s="4"/>
      <c r="M19246" s="4"/>
    </row>
    <row r="19247" spans="6:13" x14ac:dyDescent="0.2">
      <c r="F19247" s="4"/>
      <c r="G19247" s="4"/>
      <c r="H19247" s="4"/>
      <c r="I19247" s="4"/>
      <c r="J19247" s="4"/>
      <c r="K19247" s="4"/>
      <c r="L19247" s="4"/>
      <c r="M19247" s="4"/>
    </row>
    <row r="19248" spans="6:13" x14ac:dyDescent="0.2">
      <c r="F19248" s="4"/>
      <c r="G19248" s="4"/>
      <c r="H19248" s="4"/>
      <c r="I19248" s="4"/>
      <c r="J19248" s="4"/>
      <c r="K19248" s="4"/>
      <c r="L19248" s="4"/>
      <c r="M19248" s="4"/>
    </row>
    <row r="19249" spans="6:13" x14ac:dyDescent="0.2">
      <c r="F19249" s="4"/>
      <c r="G19249" s="4"/>
      <c r="H19249" s="4"/>
      <c r="I19249" s="4"/>
      <c r="J19249" s="4"/>
      <c r="K19249" s="4"/>
      <c r="L19249" s="4"/>
      <c r="M19249" s="4"/>
    </row>
    <row r="19250" spans="6:13" x14ac:dyDescent="0.2">
      <c r="F19250" s="4"/>
      <c r="G19250" s="4"/>
      <c r="H19250" s="4"/>
      <c r="I19250" s="4"/>
      <c r="J19250" s="4"/>
      <c r="K19250" s="4"/>
      <c r="L19250" s="4"/>
      <c r="M19250" s="4"/>
    </row>
    <row r="19251" spans="6:13" x14ac:dyDescent="0.2">
      <c r="F19251" s="4"/>
      <c r="G19251" s="4"/>
      <c r="H19251" s="4"/>
      <c r="I19251" s="4"/>
      <c r="J19251" s="4"/>
      <c r="K19251" s="4"/>
      <c r="L19251" s="4"/>
      <c r="M19251" s="4"/>
    </row>
    <row r="19252" spans="6:13" x14ac:dyDescent="0.2">
      <c r="F19252" s="4"/>
      <c r="G19252" s="4"/>
      <c r="H19252" s="4"/>
      <c r="I19252" s="4"/>
      <c r="J19252" s="4"/>
      <c r="K19252" s="4"/>
      <c r="L19252" s="4"/>
      <c r="M19252" s="4"/>
    </row>
    <row r="19253" spans="6:13" x14ac:dyDescent="0.2">
      <c r="F19253" s="4"/>
      <c r="G19253" s="4"/>
      <c r="H19253" s="4"/>
      <c r="I19253" s="4"/>
      <c r="J19253" s="4"/>
      <c r="K19253" s="4"/>
      <c r="L19253" s="4"/>
      <c r="M19253" s="4"/>
    </row>
    <row r="19254" spans="6:13" x14ac:dyDescent="0.2">
      <c r="F19254" s="4"/>
      <c r="G19254" s="4"/>
      <c r="H19254" s="4"/>
      <c r="I19254" s="4"/>
      <c r="J19254" s="4"/>
      <c r="K19254" s="4"/>
      <c r="L19254" s="4"/>
      <c r="M19254" s="4"/>
    </row>
    <row r="19255" spans="6:13" x14ac:dyDescent="0.2">
      <c r="F19255" s="4"/>
      <c r="G19255" s="4"/>
      <c r="H19255" s="4"/>
      <c r="I19255" s="4"/>
      <c r="J19255" s="4"/>
      <c r="K19255" s="4"/>
      <c r="L19255" s="4"/>
      <c r="M19255" s="4"/>
    </row>
    <row r="19256" spans="6:13" x14ac:dyDescent="0.2">
      <c r="F19256" s="4"/>
      <c r="G19256" s="4"/>
      <c r="H19256" s="4"/>
      <c r="I19256" s="4"/>
      <c r="J19256" s="4"/>
      <c r="K19256" s="4"/>
      <c r="L19256" s="4"/>
      <c r="M19256" s="4"/>
    </row>
    <row r="19257" spans="6:13" x14ac:dyDescent="0.2">
      <c r="F19257" s="4"/>
      <c r="G19257" s="4"/>
      <c r="H19257" s="4"/>
      <c r="I19257" s="4"/>
      <c r="J19257" s="4"/>
      <c r="K19257" s="4"/>
      <c r="L19257" s="4"/>
      <c r="M19257" s="4"/>
    </row>
    <row r="19258" spans="6:13" x14ac:dyDescent="0.2">
      <c r="F19258" s="4"/>
      <c r="G19258" s="4"/>
      <c r="H19258" s="4"/>
      <c r="I19258" s="4"/>
      <c r="J19258" s="4"/>
      <c r="K19258" s="4"/>
      <c r="L19258" s="4"/>
      <c r="M19258" s="4"/>
    </row>
    <row r="19259" spans="6:13" x14ac:dyDescent="0.2">
      <c r="F19259" s="4"/>
      <c r="G19259" s="4"/>
      <c r="H19259" s="4"/>
      <c r="I19259" s="4"/>
      <c r="J19259" s="4"/>
      <c r="K19259" s="4"/>
      <c r="L19259" s="4"/>
      <c r="M19259" s="4"/>
    </row>
    <row r="19260" spans="6:13" x14ac:dyDescent="0.2">
      <c r="F19260" s="4"/>
      <c r="G19260" s="4"/>
      <c r="H19260" s="4"/>
      <c r="I19260" s="4"/>
      <c r="J19260" s="4"/>
      <c r="K19260" s="4"/>
      <c r="L19260" s="4"/>
      <c r="M19260" s="4"/>
    </row>
    <row r="19261" spans="6:13" x14ac:dyDescent="0.2">
      <c r="F19261" s="4"/>
      <c r="G19261" s="4"/>
      <c r="H19261" s="4"/>
      <c r="I19261" s="4"/>
      <c r="J19261" s="4"/>
      <c r="K19261" s="4"/>
      <c r="L19261" s="4"/>
      <c r="M19261" s="4"/>
    </row>
    <row r="19262" spans="6:13" x14ac:dyDescent="0.2">
      <c r="F19262" s="4"/>
      <c r="G19262" s="4"/>
      <c r="H19262" s="4"/>
      <c r="I19262" s="4"/>
      <c r="J19262" s="4"/>
      <c r="K19262" s="4"/>
      <c r="L19262" s="4"/>
      <c r="M19262" s="4"/>
    </row>
    <row r="19263" spans="6:13" x14ac:dyDescent="0.2">
      <c r="F19263" s="4"/>
      <c r="G19263" s="4"/>
      <c r="H19263" s="4"/>
      <c r="I19263" s="4"/>
      <c r="J19263" s="4"/>
      <c r="K19263" s="4"/>
      <c r="L19263" s="4"/>
      <c r="M19263" s="4"/>
    </row>
    <row r="19264" spans="6:13" x14ac:dyDescent="0.2">
      <c r="F19264" s="4"/>
      <c r="G19264" s="4"/>
      <c r="H19264" s="4"/>
      <c r="I19264" s="4"/>
      <c r="J19264" s="4"/>
      <c r="K19264" s="4"/>
      <c r="L19264" s="4"/>
      <c r="M19264" s="4"/>
    </row>
    <row r="19265" spans="6:13" x14ac:dyDescent="0.2">
      <c r="F19265" s="4"/>
      <c r="G19265" s="4"/>
      <c r="H19265" s="4"/>
      <c r="I19265" s="4"/>
      <c r="J19265" s="4"/>
      <c r="K19265" s="4"/>
      <c r="L19265" s="4"/>
      <c r="M19265" s="4"/>
    </row>
    <row r="19266" spans="6:13" x14ac:dyDescent="0.2">
      <c r="F19266" s="4"/>
      <c r="G19266" s="4"/>
      <c r="H19266" s="4"/>
      <c r="I19266" s="4"/>
      <c r="J19266" s="4"/>
      <c r="K19266" s="4"/>
      <c r="L19266" s="4"/>
      <c r="M19266" s="4"/>
    </row>
    <row r="19267" spans="6:13" x14ac:dyDescent="0.2">
      <c r="F19267" s="4"/>
      <c r="G19267" s="4"/>
      <c r="H19267" s="4"/>
      <c r="I19267" s="4"/>
      <c r="J19267" s="4"/>
      <c r="K19267" s="4"/>
      <c r="L19267" s="4"/>
      <c r="M19267" s="4"/>
    </row>
    <row r="19268" spans="6:13" x14ac:dyDescent="0.2">
      <c r="F19268" s="4"/>
      <c r="G19268" s="4"/>
      <c r="H19268" s="4"/>
      <c r="I19268" s="4"/>
      <c r="J19268" s="4"/>
      <c r="K19268" s="4"/>
      <c r="L19268" s="4"/>
      <c r="M19268" s="4"/>
    </row>
    <row r="19269" spans="6:13" x14ac:dyDescent="0.2">
      <c r="F19269" s="4"/>
      <c r="G19269" s="4"/>
      <c r="H19269" s="4"/>
      <c r="I19269" s="4"/>
      <c r="J19269" s="4"/>
      <c r="K19269" s="4"/>
      <c r="L19269" s="4"/>
      <c r="M19269" s="4"/>
    </row>
    <row r="19270" spans="6:13" x14ac:dyDescent="0.2">
      <c r="F19270" s="4"/>
      <c r="G19270" s="4"/>
      <c r="H19270" s="4"/>
      <c r="I19270" s="4"/>
      <c r="J19270" s="4"/>
      <c r="K19270" s="4"/>
      <c r="L19270" s="4"/>
      <c r="M19270" s="4"/>
    </row>
    <row r="19271" spans="6:13" x14ac:dyDescent="0.2">
      <c r="F19271" s="4"/>
      <c r="G19271" s="4"/>
      <c r="H19271" s="4"/>
      <c r="I19271" s="4"/>
      <c r="J19271" s="4"/>
      <c r="K19271" s="4"/>
      <c r="L19271" s="4"/>
      <c r="M19271" s="4"/>
    </row>
    <row r="19272" spans="6:13" x14ac:dyDescent="0.2">
      <c r="F19272" s="4"/>
      <c r="G19272" s="4"/>
      <c r="H19272" s="4"/>
      <c r="I19272" s="4"/>
      <c r="J19272" s="4"/>
      <c r="K19272" s="4"/>
      <c r="L19272" s="4"/>
      <c r="M19272" s="4"/>
    </row>
    <row r="19273" spans="6:13" x14ac:dyDescent="0.2">
      <c r="F19273" s="4"/>
      <c r="G19273" s="4"/>
      <c r="H19273" s="4"/>
      <c r="I19273" s="4"/>
      <c r="J19273" s="4"/>
      <c r="K19273" s="4"/>
      <c r="L19273" s="4"/>
      <c r="M19273" s="4"/>
    </row>
    <row r="19274" spans="6:13" x14ac:dyDescent="0.2">
      <c r="F19274" s="4"/>
      <c r="G19274" s="4"/>
      <c r="H19274" s="4"/>
      <c r="I19274" s="4"/>
      <c r="J19274" s="4"/>
      <c r="K19274" s="4"/>
      <c r="L19274" s="4"/>
      <c r="M19274" s="4"/>
    </row>
    <row r="19275" spans="6:13" x14ac:dyDescent="0.2">
      <c r="F19275" s="4"/>
      <c r="G19275" s="4"/>
      <c r="H19275" s="4"/>
      <c r="I19275" s="4"/>
      <c r="J19275" s="4"/>
      <c r="K19275" s="4"/>
      <c r="L19275" s="4"/>
      <c r="M19275" s="4"/>
    </row>
    <row r="19276" spans="6:13" x14ac:dyDescent="0.2">
      <c r="F19276" s="4"/>
      <c r="G19276" s="4"/>
      <c r="H19276" s="4"/>
      <c r="I19276" s="4"/>
      <c r="J19276" s="4"/>
      <c r="K19276" s="4"/>
      <c r="L19276" s="4"/>
      <c r="M19276" s="4"/>
    </row>
    <row r="19277" spans="6:13" x14ac:dyDescent="0.2">
      <c r="F19277" s="4"/>
      <c r="G19277" s="4"/>
      <c r="H19277" s="4"/>
      <c r="I19277" s="4"/>
      <c r="J19277" s="4"/>
      <c r="K19277" s="4"/>
      <c r="L19277" s="4"/>
      <c r="M19277" s="4"/>
    </row>
    <row r="19278" spans="6:13" x14ac:dyDescent="0.2">
      <c r="F19278" s="4"/>
      <c r="G19278" s="4"/>
      <c r="H19278" s="4"/>
      <c r="I19278" s="4"/>
      <c r="J19278" s="4"/>
      <c r="K19278" s="4"/>
      <c r="L19278" s="4"/>
      <c r="M19278" s="4"/>
    </row>
    <row r="19279" spans="6:13" x14ac:dyDescent="0.2">
      <c r="F19279" s="4"/>
      <c r="G19279" s="4"/>
      <c r="H19279" s="4"/>
      <c r="I19279" s="4"/>
      <c r="J19279" s="4"/>
      <c r="K19279" s="4"/>
      <c r="L19279" s="4"/>
      <c r="M19279" s="4"/>
    </row>
    <row r="19280" spans="6:13" x14ac:dyDescent="0.2">
      <c r="F19280" s="4"/>
      <c r="G19280" s="4"/>
      <c r="H19280" s="4"/>
      <c r="I19280" s="4"/>
      <c r="J19280" s="4"/>
      <c r="K19280" s="4"/>
      <c r="L19280" s="4"/>
      <c r="M19280" s="4"/>
    </row>
    <row r="19281" spans="6:13" x14ac:dyDescent="0.2">
      <c r="F19281" s="4"/>
      <c r="G19281" s="4"/>
      <c r="H19281" s="4"/>
      <c r="I19281" s="4"/>
      <c r="J19281" s="4"/>
      <c r="K19281" s="4"/>
      <c r="L19281" s="4"/>
      <c r="M19281" s="4"/>
    </row>
    <row r="19282" spans="6:13" x14ac:dyDescent="0.2">
      <c r="F19282" s="4"/>
      <c r="G19282" s="4"/>
      <c r="H19282" s="4"/>
      <c r="I19282" s="4"/>
      <c r="J19282" s="4"/>
      <c r="K19282" s="4"/>
      <c r="L19282" s="4"/>
      <c r="M19282" s="4"/>
    </row>
    <row r="19283" spans="6:13" x14ac:dyDescent="0.2">
      <c r="F19283" s="4"/>
      <c r="G19283" s="4"/>
      <c r="H19283" s="4"/>
      <c r="I19283" s="4"/>
      <c r="J19283" s="4"/>
      <c r="K19283" s="4"/>
      <c r="L19283" s="4"/>
      <c r="M19283" s="4"/>
    </row>
    <row r="19284" spans="6:13" x14ac:dyDescent="0.2">
      <c r="F19284" s="4"/>
      <c r="G19284" s="4"/>
      <c r="H19284" s="4"/>
      <c r="I19284" s="4"/>
      <c r="J19284" s="4"/>
      <c r="K19284" s="4"/>
      <c r="L19284" s="4"/>
      <c r="M19284" s="4"/>
    </row>
    <row r="19285" spans="6:13" x14ac:dyDescent="0.2">
      <c r="F19285" s="4"/>
      <c r="G19285" s="4"/>
      <c r="H19285" s="4"/>
      <c r="I19285" s="4"/>
      <c r="J19285" s="4"/>
      <c r="K19285" s="4"/>
      <c r="L19285" s="4"/>
      <c r="M19285" s="4"/>
    </row>
    <row r="19286" spans="6:13" x14ac:dyDescent="0.2">
      <c r="F19286" s="4"/>
      <c r="G19286" s="4"/>
      <c r="H19286" s="4"/>
      <c r="I19286" s="4"/>
      <c r="J19286" s="4"/>
      <c r="K19286" s="4"/>
      <c r="L19286" s="4"/>
      <c r="M19286" s="4"/>
    </row>
    <row r="19287" spans="6:13" x14ac:dyDescent="0.2">
      <c r="F19287" s="4"/>
      <c r="G19287" s="4"/>
      <c r="H19287" s="4"/>
      <c r="I19287" s="4"/>
      <c r="J19287" s="4"/>
      <c r="K19287" s="4"/>
      <c r="L19287" s="4"/>
      <c r="M19287" s="4"/>
    </row>
    <row r="19288" spans="6:13" x14ac:dyDescent="0.2">
      <c r="F19288" s="4"/>
      <c r="G19288" s="4"/>
      <c r="H19288" s="4"/>
      <c r="I19288" s="4"/>
      <c r="J19288" s="4"/>
      <c r="K19288" s="4"/>
      <c r="L19288" s="4"/>
      <c r="M19288" s="4"/>
    </row>
    <row r="19289" spans="6:13" x14ac:dyDescent="0.2">
      <c r="F19289" s="4"/>
      <c r="G19289" s="4"/>
      <c r="H19289" s="4"/>
      <c r="I19289" s="4"/>
      <c r="J19289" s="4"/>
      <c r="K19289" s="4"/>
      <c r="L19289" s="4"/>
      <c r="M19289" s="4"/>
    </row>
    <row r="19290" spans="6:13" x14ac:dyDescent="0.2">
      <c r="F19290" s="4"/>
      <c r="G19290" s="4"/>
      <c r="H19290" s="4"/>
      <c r="I19290" s="4"/>
      <c r="J19290" s="4"/>
      <c r="K19290" s="4"/>
      <c r="L19290" s="4"/>
      <c r="M19290" s="4"/>
    </row>
    <row r="19291" spans="6:13" x14ac:dyDescent="0.2">
      <c r="F19291" s="4"/>
      <c r="G19291" s="4"/>
      <c r="H19291" s="4"/>
      <c r="I19291" s="4"/>
      <c r="J19291" s="4"/>
      <c r="K19291" s="4"/>
      <c r="L19291" s="4"/>
      <c r="M19291" s="4"/>
    </row>
    <row r="19292" spans="6:13" x14ac:dyDescent="0.2">
      <c r="F19292" s="4"/>
      <c r="G19292" s="4"/>
      <c r="H19292" s="4"/>
      <c r="I19292" s="4"/>
      <c r="J19292" s="4"/>
      <c r="K19292" s="4"/>
      <c r="L19292" s="4"/>
      <c r="M19292" s="4"/>
    </row>
    <row r="19293" spans="6:13" x14ac:dyDescent="0.2">
      <c r="F19293" s="4"/>
      <c r="G19293" s="4"/>
      <c r="H19293" s="4"/>
      <c r="I19293" s="4"/>
      <c r="J19293" s="4"/>
      <c r="K19293" s="4"/>
      <c r="L19293" s="4"/>
      <c r="M19293" s="4"/>
    </row>
    <row r="19294" spans="6:13" x14ac:dyDescent="0.2">
      <c r="F19294" s="4"/>
      <c r="G19294" s="4"/>
      <c r="H19294" s="4"/>
      <c r="I19294" s="4"/>
      <c r="J19294" s="4"/>
      <c r="K19294" s="4"/>
      <c r="L19294" s="4"/>
      <c r="M19294" s="4"/>
    </row>
    <row r="19295" spans="6:13" x14ac:dyDescent="0.2">
      <c r="F19295" s="4"/>
      <c r="G19295" s="4"/>
      <c r="H19295" s="4"/>
      <c r="I19295" s="4"/>
      <c r="J19295" s="4"/>
      <c r="K19295" s="4"/>
      <c r="L19295" s="4"/>
      <c r="M19295" s="4"/>
    </row>
    <row r="19296" spans="6:13" x14ac:dyDescent="0.2">
      <c r="F19296" s="4"/>
      <c r="G19296" s="4"/>
      <c r="H19296" s="4"/>
      <c r="I19296" s="4"/>
      <c r="J19296" s="4"/>
      <c r="K19296" s="4"/>
      <c r="L19296" s="4"/>
      <c r="M19296" s="4"/>
    </row>
    <row r="19297" spans="6:13" x14ac:dyDescent="0.2">
      <c r="F19297" s="4"/>
      <c r="G19297" s="4"/>
      <c r="H19297" s="4"/>
      <c r="I19297" s="4"/>
      <c r="J19297" s="4"/>
      <c r="K19297" s="4"/>
      <c r="L19297" s="4"/>
      <c r="M19297" s="4"/>
    </row>
    <row r="19298" spans="6:13" x14ac:dyDescent="0.2">
      <c r="F19298" s="4"/>
      <c r="G19298" s="4"/>
      <c r="H19298" s="4"/>
      <c r="I19298" s="4"/>
      <c r="J19298" s="4"/>
      <c r="K19298" s="4"/>
      <c r="L19298" s="4"/>
      <c r="M19298" s="4"/>
    </row>
    <row r="19299" spans="6:13" x14ac:dyDescent="0.2">
      <c r="F19299" s="4"/>
      <c r="G19299" s="4"/>
      <c r="H19299" s="4"/>
      <c r="I19299" s="4"/>
      <c r="J19299" s="4"/>
      <c r="K19299" s="4"/>
      <c r="L19299" s="4"/>
      <c r="M19299" s="4"/>
    </row>
    <row r="19300" spans="6:13" x14ac:dyDescent="0.2">
      <c r="F19300" s="4"/>
      <c r="G19300" s="4"/>
      <c r="H19300" s="4"/>
      <c r="I19300" s="4"/>
      <c r="J19300" s="4"/>
      <c r="K19300" s="4"/>
      <c r="L19300" s="4"/>
      <c r="M19300" s="4"/>
    </row>
    <row r="19301" spans="6:13" x14ac:dyDescent="0.2">
      <c r="F19301" s="4"/>
      <c r="G19301" s="4"/>
      <c r="H19301" s="4"/>
      <c r="I19301" s="4"/>
      <c r="J19301" s="4"/>
      <c r="K19301" s="4"/>
      <c r="L19301" s="4"/>
      <c r="M19301" s="4"/>
    </row>
    <row r="19302" spans="6:13" x14ac:dyDescent="0.2">
      <c r="F19302" s="4"/>
      <c r="G19302" s="4"/>
      <c r="H19302" s="4"/>
      <c r="I19302" s="4"/>
      <c r="J19302" s="4"/>
      <c r="K19302" s="4"/>
      <c r="L19302" s="4"/>
      <c r="M19302" s="4"/>
    </row>
    <row r="19303" spans="6:13" x14ac:dyDescent="0.2">
      <c r="F19303" s="4"/>
      <c r="G19303" s="4"/>
      <c r="H19303" s="4"/>
      <c r="I19303" s="4"/>
      <c r="J19303" s="4"/>
      <c r="K19303" s="4"/>
      <c r="L19303" s="4"/>
      <c r="M19303" s="4"/>
    </row>
    <row r="19304" spans="6:13" x14ac:dyDescent="0.2">
      <c r="F19304" s="4"/>
      <c r="G19304" s="4"/>
      <c r="H19304" s="4"/>
      <c r="I19304" s="4"/>
      <c r="J19304" s="4"/>
      <c r="K19304" s="4"/>
      <c r="L19304" s="4"/>
      <c r="M19304" s="4"/>
    </row>
    <row r="19305" spans="6:13" x14ac:dyDescent="0.2">
      <c r="F19305" s="4"/>
      <c r="G19305" s="4"/>
      <c r="H19305" s="4"/>
      <c r="I19305" s="4"/>
      <c r="J19305" s="4"/>
      <c r="K19305" s="4"/>
      <c r="L19305" s="4"/>
      <c r="M19305" s="4"/>
    </row>
    <row r="19306" spans="6:13" x14ac:dyDescent="0.2">
      <c r="F19306" s="4"/>
      <c r="G19306" s="4"/>
      <c r="H19306" s="4"/>
      <c r="I19306" s="4"/>
      <c r="J19306" s="4"/>
      <c r="K19306" s="4"/>
      <c r="L19306" s="4"/>
      <c r="M19306" s="4"/>
    </row>
    <row r="19307" spans="6:13" x14ac:dyDescent="0.2">
      <c r="F19307" s="4"/>
      <c r="G19307" s="4"/>
      <c r="H19307" s="4"/>
      <c r="I19307" s="4"/>
      <c r="J19307" s="4"/>
      <c r="K19307" s="4"/>
      <c r="L19307" s="4"/>
      <c r="M19307" s="4"/>
    </row>
    <row r="19308" spans="6:13" x14ac:dyDescent="0.2">
      <c r="F19308" s="4"/>
      <c r="G19308" s="4"/>
      <c r="H19308" s="4"/>
      <c r="I19308" s="4"/>
      <c r="J19308" s="4"/>
      <c r="K19308" s="4"/>
      <c r="L19308" s="4"/>
      <c r="M19308" s="4"/>
    </row>
    <row r="19309" spans="6:13" x14ac:dyDescent="0.2">
      <c r="F19309" s="4"/>
      <c r="G19309" s="4"/>
      <c r="H19309" s="4"/>
      <c r="I19309" s="4"/>
      <c r="J19309" s="4"/>
      <c r="K19309" s="4"/>
      <c r="L19309" s="4"/>
      <c r="M19309" s="4"/>
    </row>
    <row r="19310" spans="6:13" x14ac:dyDescent="0.2">
      <c r="F19310" s="4"/>
      <c r="G19310" s="4"/>
      <c r="H19310" s="4"/>
      <c r="I19310" s="4"/>
      <c r="J19310" s="4"/>
      <c r="K19310" s="4"/>
      <c r="L19310" s="4"/>
      <c r="M19310" s="4"/>
    </row>
    <row r="19311" spans="6:13" x14ac:dyDescent="0.2">
      <c r="F19311" s="4"/>
      <c r="G19311" s="4"/>
      <c r="H19311" s="4"/>
      <c r="I19311" s="4"/>
      <c r="J19311" s="4"/>
      <c r="K19311" s="4"/>
      <c r="L19311" s="4"/>
      <c r="M19311" s="4"/>
    </row>
    <row r="19312" spans="6:13" x14ac:dyDescent="0.2">
      <c r="F19312" s="4"/>
      <c r="G19312" s="4"/>
      <c r="H19312" s="4"/>
      <c r="I19312" s="4"/>
      <c r="J19312" s="4"/>
      <c r="K19312" s="4"/>
      <c r="L19312" s="4"/>
      <c r="M19312" s="4"/>
    </row>
    <row r="19313" spans="6:13" x14ac:dyDescent="0.2">
      <c r="F19313" s="4"/>
      <c r="G19313" s="4"/>
      <c r="H19313" s="4"/>
      <c r="I19313" s="4"/>
      <c r="J19313" s="4"/>
      <c r="K19313" s="4"/>
      <c r="L19313" s="4"/>
      <c r="M19313" s="4"/>
    </row>
    <row r="19314" spans="6:13" x14ac:dyDescent="0.2">
      <c r="F19314" s="4"/>
      <c r="G19314" s="4"/>
      <c r="H19314" s="4"/>
      <c r="I19314" s="4"/>
      <c r="J19314" s="4"/>
      <c r="K19314" s="4"/>
      <c r="L19314" s="4"/>
      <c r="M19314" s="4"/>
    </row>
    <row r="19315" spans="6:13" x14ac:dyDescent="0.2">
      <c r="F19315" s="4"/>
      <c r="G19315" s="4"/>
      <c r="H19315" s="4"/>
      <c r="I19315" s="4"/>
      <c r="J19315" s="4"/>
      <c r="K19315" s="4"/>
      <c r="L19315" s="4"/>
      <c r="M19315" s="4"/>
    </row>
    <row r="19316" spans="6:13" x14ac:dyDescent="0.2">
      <c r="F19316" s="4"/>
      <c r="G19316" s="4"/>
      <c r="H19316" s="4"/>
      <c r="I19316" s="4"/>
      <c r="J19316" s="4"/>
      <c r="K19316" s="4"/>
      <c r="L19316" s="4"/>
      <c r="M19316" s="4"/>
    </row>
    <row r="19317" spans="6:13" x14ac:dyDescent="0.2">
      <c r="F19317" s="4"/>
      <c r="G19317" s="4"/>
      <c r="H19317" s="4"/>
      <c r="I19317" s="4"/>
      <c r="J19317" s="4"/>
      <c r="K19317" s="4"/>
      <c r="L19317" s="4"/>
      <c r="M19317" s="4"/>
    </row>
    <row r="19318" spans="6:13" x14ac:dyDescent="0.2">
      <c r="F19318" s="4"/>
      <c r="G19318" s="4"/>
      <c r="H19318" s="4"/>
      <c r="I19318" s="4"/>
      <c r="J19318" s="4"/>
      <c r="K19318" s="4"/>
      <c r="L19318" s="4"/>
      <c r="M19318" s="4"/>
    </row>
    <row r="19319" spans="6:13" x14ac:dyDescent="0.2">
      <c r="F19319" s="4"/>
      <c r="G19319" s="4"/>
      <c r="H19319" s="4"/>
      <c r="I19319" s="4"/>
      <c r="J19319" s="4"/>
      <c r="K19319" s="4"/>
      <c r="L19319" s="4"/>
      <c r="M19319" s="4"/>
    </row>
    <row r="19320" spans="6:13" x14ac:dyDescent="0.2">
      <c r="F19320" s="4"/>
      <c r="G19320" s="4"/>
      <c r="H19320" s="4"/>
      <c r="I19320" s="4"/>
      <c r="J19320" s="4"/>
      <c r="K19320" s="4"/>
      <c r="L19320" s="4"/>
      <c r="M19320" s="4"/>
    </row>
    <row r="19321" spans="6:13" x14ac:dyDescent="0.2">
      <c r="F19321" s="4"/>
      <c r="G19321" s="4"/>
      <c r="H19321" s="4"/>
      <c r="I19321" s="4"/>
      <c r="J19321" s="4"/>
      <c r="K19321" s="4"/>
      <c r="L19321" s="4"/>
      <c r="M19321" s="4"/>
    </row>
    <row r="19322" spans="6:13" x14ac:dyDescent="0.2">
      <c r="F19322" s="4"/>
      <c r="G19322" s="4"/>
      <c r="H19322" s="4"/>
      <c r="I19322" s="4"/>
      <c r="J19322" s="4"/>
      <c r="K19322" s="4"/>
      <c r="L19322" s="4"/>
      <c r="M19322" s="4"/>
    </row>
    <row r="19323" spans="6:13" x14ac:dyDescent="0.2">
      <c r="F19323" s="4"/>
      <c r="G19323" s="4"/>
      <c r="H19323" s="4"/>
      <c r="I19323" s="4"/>
      <c r="J19323" s="4"/>
      <c r="K19323" s="4"/>
      <c r="L19323" s="4"/>
      <c r="M19323" s="4"/>
    </row>
    <row r="19324" spans="6:13" x14ac:dyDescent="0.2">
      <c r="F19324" s="4"/>
      <c r="G19324" s="4"/>
      <c r="H19324" s="4"/>
      <c r="I19324" s="4"/>
      <c r="J19324" s="4"/>
      <c r="K19324" s="4"/>
      <c r="L19324" s="4"/>
      <c r="M19324" s="4"/>
    </row>
    <row r="19325" spans="6:13" x14ac:dyDescent="0.2">
      <c r="F19325" s="4"/>
      <c r="G19325" s="4"/>
      <c r="H19325" s="4"/>
      <c r="I19325" s="4"/>
      <c r="J19325" s="4"/>
      <c r="K19325" s="4"/>
      <c r="L19325" s="4"/>
      <c r="M19325" s="4"/>
    </row>
    <row r="19326" spans="6:13" x14ac:dyDescent="0.2">
      <c r="F19326" s="4"/>
      <c r="G19326" s="4"/>
      <c r="H19326" s="4"/>
      <c r="I19326" s="4"/>
      <c r="J19326" s="4"/>
      <c r="K19326" s="4"/>
      <c r="L19326" s="4"/>
      <c r="M19326" s="4"/>
    </row>
    <row r="19327" spans="6:13" x14ac:dyDescent="0.2">
      <c r="F19327" s="4"/>
      <c r="G19327" s="4"/>
      <c r="H19327" s="4"/>
      <c r="I19327" s="4"/>
      <c r="J19327" s="4"/>
      <c r="K19327" s="4"/>
      <c r="L19327" s="4"/>
      <c r="M19327" s="4"/>
    </row>
    <row r="19328" spans="6:13" x14ac:dyDescent="0.2">
      <c r="F19328" s="4"/>
      <c r="G19328" s="4"/>
      <c r="H19328" s="4"/>
      <c r="I19328" s="4"/>
      <c r="J19328" s="4"/>
      <c r="K19328" s="4"/>
      <c r="L19328" s="4"/>
      <c r="M19328" s="4"/>
    </row>
    <row r="19329" spans="6:13" x14ac:dyDescent="0.2">
      <c r="F19329" s="4"/>
      <c r="G19329" s="4"/>
      <c r="H19329" s="4"/>
      <c r="I19329" s="4"/>
      <c r="J19329" s="4"/>
      <c r="K19329" s="4"/>
      <c r="L19329" s="4"/>
      <c r="M19329" s="4"/>
    </row>
    <row r="19330" spans="6:13" x14ac:dyDescent="0.2">
      <c r="F19330" s="4"/>
      <c r="G19330" s="4"/>
      <c r="H19330" s="4"/>
      <c r="I19330" s="4"/>
      <c r="J19330" s="4"/>
      <c r="K19330" s="4"/>
      <c r="L19330" s="4"/>
      <c r="M19330" s="4"/>
    </row>
    <row r="19331" spans="6:13" x14ac:dyDescent="0.2">
      <c r="F19331" s="4"/>
      <c r="G19331" s="4"/>
      <c r="H19331" s="4"/>
      <c r="I19331" s="4"/>
      <c r="J19331" s="4"/>
      <c r="K19331" s="4"/>
      <c r="L19331" s="4"/>
      <c r="M19331" s="4"/>
    </row>
    <row r="19332" spans="6:13" x14ac:dyDescent="0.2">
      <c r="F19332" s="4"/>
      <c r="G19332" s="4"/>
      <c r="H19332" s="4"/>
      <c r="I19332" s="4"/>
      <c r="J19332" s="4"/>
      <c r="K19332" s="4"/>
      <c r="L19332" s="4"/>
      <c r="M19332" s="4"/>
    </row>
    <row r="19333" spans="6:13" x14ac:dyDescent="0.2">
      <c r="F19333" s="4"/>
      <c r="G19333" s="4"/>
      <c r="H19333" s="4"/>
      <c r="I19333" s="4"/>
      <c r="J19333" s="4"/>
      <c r="K19333" s="4"/>
      <c r="L19333" s="4"/>
      <c r="M19333" s="4"/>
    </row>
    <row r="19334" spans="6:13" x14ac:dyDescent="0.2">
      <c r="F19334" s="4"/>
      <c r="G19334" s="4"/>
      <c r="H19334" s="4"/>
      <c r="I19334" s="4"/>
      <c r="J19334" s="4"/>
      <c r="K19334" s="4"/>
      <c r="L19334" s="4"/>
      <c r="M19334" s="4"/>
    </row>
    <row r="19335" spans="6:13" x14ac:dyDescent="0.2">
      <c r="F19335" s="4"/>
      <c r="G19335" s="4"/>
      <c r="H19335" s="4"/>
      <c r="I19335" s="4"/>
      <c r="J19335" s="4"/>
      <c r="K19335" s="4"/>
      <c r="L19335" s="4"/>
      <c r="M19335" s="4"/>
    </row>
    <row r="19336" spans="6:13" x14ac:dyDescent="0.2">
      <c r="F19336" s="4"/>
      <c r="G19336" s="4"/>
      <c r="H19336" s="4"/>
      <c r="I19336" s="4"/>
      <c r="J19336" s="4"/>
      <c r="K19336" s="4"/>
      <c r="L19336" s="4"/>
      <c r="M19336" s="4"/>
    </row>
    <row r="19337" spans="6:13" x14ac:dyDescent="0.2">
      <c r="F19337" s="4"/>
      <c r="G19337" s="4"/>
      <c r="H19337" s="4"/>
      <c r="I19337" s="4"/>
      <c r="J19337" s="4"/>
      <c r="K19337" s="4"/>
      <c r="L19337" s="4"/>
      <c r="M19337" s="4"/>
    </row>
    <row r="19338" spans="6:13" x14ac:dyDescent="0.2">
      <c r="F19338" s="4"/>
      <c r="G19338" s="4"/>
      <c r="H19338" s="4"/>
      <c r="I19338" s="4"/>
      <c r="J19338" s="4"/>
      <c r="K19338" s="4"/>
      <c r="L19338" s="4"/>
      <c r="M19338" s="4"/>
    </row>
    <row r="19339" spans="6:13" x14ac:dyDescent="0.2">
      <c r="F19339" s="4"/>
      <c r="G19339" s="4"/>
      <c r="H19339" s="4"/>
      <c r="I19339" s="4"/>
      <c r="J19339" s="4"/>
      <c r="K19339" s="4"/>
      <c r="L19339" s="4"/>
      <c r="M19339" s="4"/>
    </row>
    <row r="19340" spans="6:13" x14ac:dyDescent="0.2">
      <c r="F19340" s="4"/>
      <c r="G19340" s="4"/>
      <c r="H19340" s="4"/>
      <c r="I19340" s="4"/>
      <c r="J19340" s="4"/>
      <c r="K19340" s="4"/>
      <c r="L19340" s="4"/>
      <c r="M19340" s="4"/>
    </row>
    <row r="19341" spans="6:13" x14ac:dyDescent="0.2">
      <c r="F19341" s="4"/>
      <c r="G19341" s="4"/>
      <c r="H19341" s="4"/>
      <c r="I19341" s="4"/>
      <c r="J19341" s="4"/>
      <c r="K19341" s="4"/>
      <c r="L19341" s="4"/>
      <c r="M19341" s="4"/>
    </row>
    <row r="19342" spans="6:13" x14ac:dyDescent="0.2">
      <c r="F19342" s="4"/>
      <c r="G19342" s="4"/>
      <c r="H19342" s="4"/>
      <c r="I19342" s="4"/>
      <c r="J19342" s="4"/>
      <c r="K19342" s="4"/>
      <c r="L19342" s="4"/>
      <c r="M19342" s="4"/>
    </row>
    <row r="19343" spans="6:13" x14ac:dyDescent="0.2">
      <c r="F19343" s="4"/>
      <c r="G19343" s="4"/>
      <c r="H19343" s="4"/>
      <c r="I19343" s="4"/>
      <c r="J19343" s="4"/>
      <c r="K19343" s="4"/>
      <c r="L19343" s="4"/>
      <c r="M19343" s="4"/>
    </row>
    <row r="19344" spans="6:13" x14ac:dyDescent="0.2">
      <c r="F19344" s="4"/>
      <c r="G19344" s="4"/>
      <c r="H19344" s="4"/>
      <c r="I19344" s="4"/>
      <c r="J19344" s="4"/>
      <c r="K19344" s="4"/>
      <c r="L19344" s="4"/>
      <c r="M19344" s="4"/>
    </row>
    <row r="19345" spans="6:13" x14ac:dyDescent="0.2">
      <c r="F19345" s="4"/>
      <c r="G19345" s="4"/>
      <c r="H19345" s="4"/>
      <c r="I19345" s="4"/>
      <c r="J19345" s="4"/>
      <c r="K19345" s="4"/>
      <c r="L19345" s="4"/>
      <c r="M19345" s="4"/>
    </row>
    <row r="19346" spans="6:13" x14ac:dyDescent="0.2">
      <c r="F19346" s="4"/>
      <c r="G19346" s="4"/>
      <c r="H19346" s="4"/>
      <c r="I19346" s="4"/>
      <c r="J19346" s="4"/>
      <c r="K19346" s="4"/>
      <c r="L19346" s="4"/>
      <c r="M19346" s="4"/>
    </row>
    <row r="19347" spans="6:13" x14ac:dyDescent="0.2">
      <c r="F19347" s="4"/>
      <c r="G19347" s="4"/>
      <c r="H19347" s="4"/>
      <c r="I19347" s="4"/>
      <c r="J19347" s="4"/>
      <c r="K19347" s="4"/>
      <c r="L19347" s="4"/>
      <c r="M19347" s="4"/>
    </row>
    <row r="19348" spans="6:13" x14ac:dyDescent="0.2">
      <c r="F19348" s="4"/>
      <c r="G19348" s="4"/>
      <c r="H19348" s="4"/>
      <c r="I19348" s="4"/>
      <c r="J19348" s="4"/>
      <c r="K19348" s="4"/>
      <c r="L19348" s="4"/>
      <c r="M19348" s="4"/>
    </row>
    <row r="19349" spans="6:13" x14ac:dyDescent="0.2">
      <c r="F19349" s="4"/>
      <c r="G19349" s="4"/>
      <c r="H19349" s="4"/>
      <c r="I19349" s="4"/>
      <c r="J19349" s="4"/>
      <c r="K19349" s="4"/>
      <c r="L19349" s="4"/>
      <c r="M19349" s="4"/>
    </row>
    <row r="19350" spans="6:13" x14ac:dyDescent="0.2">
      <c r="F19350" s="4"/>
      <c r="G19350" s="4"/>
      <c r="H19350" s="4"/>
      <c r="I19350" s="4"/>
      <c r="J19350" s="4"/>
      <c r="K19350" s="4"/>
      <c r="L19350" s="4"/>
      <c r="M19350" s="4"/>
    </row>
    <row r="19351" spans="6:13" x14ac:dyDescent="0.2">
      <c r="F19351" s="4"/>
      <c r="G19351" s="4"/>
      <c r="H19351" s="4"/>
      <c r="I19351" s="4"/>
      <c r="J19351" s="4"/>
      <c r="K19351" s="4"/>
      <c r="L19351" s="4"/>
      <c r="M19351" s="4"/>
    </row>
    <row r="19352" spans="6:13" x14ac:dyDescent="0.2">
      <c r="F19352" s="4"/>
      <c r="G19352" s="4"/>
      <c r="H19352" s="4"/>
      <c r="I19352" s="4"/>
      <c r="J19352" s="4"/>
      <c r="K19352" s="4"/>
      <c r="L19352" s="4"/>
      <c r="M19352" s="4"/>
    </row>
    <row r="19353" spans="6:13" x14ac:dyDescent="0.2">
      <c r="F19353" s="4"/>
      <c r="G19353" s="4"/>
      <c r="H19353" s="4"/>
      <c r="I19353" s="4"/>
      <c r="J19353" s="4"/>
      <c r="K19353" s="4"/>
      <c r="L19353" s="4"/>
      <c r="M19353" s="4"/>
    </row>
    <row r="19354" spans="6:13" x14ac:dyDescent="0.2">
      <c r="F19354" s="4"/>
      <c r="G19354" s="4"/>
      <c r="H19354" s="4"/>
      <c r="I19354" s="4"/>
      <c r="J19354" s="4"/>
      <c r="K19354" s="4"/>
      <c r="L19354" s="4"/>
      <c r="M19354" s="4"/>
    </row>
    <row r="19355" spans="6:13" x14ac:dyDescent="0.2">
      <c r="F19355" s="4"/>
      <c r="G19355" s="4"/>
      <c r="H19355" s="4"/>
      <c r="I19355" s="4"/>
      <c r="J19355" s="4"/>
      <c r="K19355" s="4"/>
      <c r="L19355" s="4"/>
      <c r="M19355" s="4"/>
    </row>
    <row r="19356" spans="6:13" x14ac:dyDescent="0.2">
      <c r="F19356" s="4"/>
      <c r="G19356" s="4"/>
      <c r="H19356" s="4"/>
      <c r="I19356" s="4"/>
      <c r="J19356" s="4"/>
      <c r="K19356" s="4"/>
      <c r="L19356" s="4"/>
      <c r="M19356" s="4"/>
    </row>
    <row r="19357" spans="6:13" x14ac:dyDescent="0.2">
      <c r="F19357" s="4"/>
      <c r="G19357" s="4"/>
      <c r="H19357" s="4"/>
      <c r="I19357" s="4"/>
      <c r="J19357" s="4"/>
      <c r="K19357" s="4"/>
      <c r="L19357" s="4"/>
      <c r="M19357" s="4"/>
    </row>
    <row r="19358" spans="6:13" x14ac:dyDescent="0.2">
      <c r="F19358" s="4"/>
      <c r="G19358" s="4"/>
      <c r="H19358" s="4"/>
      <c r="I19358" s="4"/>
      <c r="J19358" s="4"/>
      <c r="K19358" s="4"/>
      <c r="L19358" s="4"/>
      <c r="M19358" s="4"/>
    </row>
    <row r="19359" spans="6:13" x14ac:dyDescent="0.2">
      <c r="F19359" s="4"/>
      <c r="G19359" s="4"/>
      <c r="H19359" s="4"/>
      <c r="I19359" s="4"/>
      <c r="J19359" s="4"/>
      <c r="K19359" s="4"/>
      <c r="L19359" s="4"/>
      <c r="M19359" s="4"/>
    </row>
    <row r="19360" spans="6:13" x14ac:dyDescent="0.2">
      <c r="F19360" s="4"/>
      <c r="G19360" s="4"/>
      <c r="H19360" s="4"/>
      <c r="I19360" s="4"/>
      <c r="J19360" s="4"/>
      <c r="K19360" s="4"/>
      <c r="L19360" s="4"/>
      <c r="M19360" s="4"/>
    </row>
    <row r="19361" spans="6:13" x14ac:dyDescent="0.2">
      <c r="F19361" s="4"/>
      <c r="G19361" s="4"/>
      <c r="H19361" s="4"/>
      <c r="I19361" s="4"/>
      <c r="J19361" s="4"/>
      <c r="K19361" s="4"/>
      <c r="L19361" s="4"/>
      <c r="M19361" s="4"/>
    </row>
    <row r="19362" spans="6:13" x14ac:dyDescent="0.2">
      <c r="F19362" s="4"/>
      <c r="G19362" s="4"/>
      <c r="H19362" s="4"/>
      <c r="I19362" s="4"/>
      <c r="J19362" s="4"/>
      <c r="K19362" s="4"/>
      <c r="L19362" s="4"/>
      <c r="M19362" s="4"/>
    </row>
    <row r="19363" spans="6:13" x14ac:dyDescent="0.2">
      <c r="F19363" s="4"/>
      <c r="G19363" s="4"/>
      <c r="H19363" s="4"/>
      <c r="I19363" s="4"/>
      <c r="J19363" s="4"/>
      <c r="K19363" s="4"/>
      <c r="L19363" s="4"/>
      <c r="M19363" s="4"/>
    </row>
    <row r="19364" spans="6:13" x14ac:dyDescent="0.2">
      <c r="F19364" s="4"/>
      <c r="G19364" s="4"/>
      <c r="H19364" s="4"/>
      <c r="I19364" s="4"/>
      <c r="J19364" s="4"/>
      <c r="K19364" s="4"/>
      <c r="L19364" s="4"/>
      <c r="M19364" s="4"/>
    </row>
    <row r="19365" spans="6:13" x14ac:dyDescent="0.2">
      <c r="F19365" s="4"/>
      <c r="G19365" s="4"/>
      <c r="H19365" s="4"/>
      <c r="I19365" s="4"/>
      <c r="J19365" s="4"/>
      <c r="K19365" s="4"/>
      <c r="L19365" s="4"/>
      <c r="M19365" s="4"/>
    </row>
    <row r="19366" spans="6:13" x14ac:dyDescent="0.2">
      <c r="F19366" s="4"/>
      <c r="G19366" s="4"/>
      <c r="H19366" s="4"/>
      <c r="I19366" s="4"/>
      <c r="J19366" s="4"/>
      <c r="K19366" s="4"/>
      <c r="L19366" s="4"/>
      <c r="M19366" s="4"/>
    </row>
    <row r="19367" spans="6:13" x14ac:dyDescent="0.2">
      <c r="F19367" s="4"/>
      <c r="G19367" s="4"/>
      <c r="H19367" s="4"/>
      <c r="I19367" s="4"/>
      <c r="J19367" s="4"/>
      <c r="K19367" s="4"/>
      <c r="L19367" s="4"/>
      <c r="M19367" s="4"/>
    </row>
    <row r="19368" spans="6:13" x14ac:dyDescent="0.2">
      <c r="F19368" s="4"/>
      <c r="G19368" s="4"/>
      <c r="H19368" s="4"/>
      <c r="I19368" s="4"/>
      <c r="J19368" s="4"/>
      <c r="K19368" s="4"/>
      <c r="L19368" s="4"/>
      <c r="M19368" s="4"/>
    </row>
    <row r="19369" spans="6:13" x14ac:dyDescent="0.2">
      <c r="F19369" s="4"/>
      <c r="G19369" s="4"/>
      <c r="H19369" s="4"/>
      <c r="I19369" s="4"/>
      <c r="J19369" s="4"/>
      <c r="K19369" s="4"/>
      <c r="L19369" s="4"/>
      <c r="M19369" s="4"/>
    </row>
    <row r="19370" spans="6:13" x14ac:dyDescent="0.2">
      <c r="F19370" s="4"/>
      <c r="G19370" s="4"/>
      <c r="H19370" s="4"/>
      <c r="I19370" s="4"/>
      <c r="J19370" s="4"/>
      <c r="K19370" s="4"/>
      <c r="L19370" s="4"/>
      <c r="M19370" s="4"/>
    </row>
    <row r="19371" spans="6:13" x14ac:dyDescent="0.2">
      <c r="F19371" s="4"/>
      <c r="G19371" s="4"/>
      <c r="H19371" s="4"/>
      <c r="I19371" s="4"/>
      <c r="J19371" s="4"/>
      <c r="K19371" s="4"/>
      <c r="L19371" s="4"/>
      <c r="M19371" s="4"/>
    </row>
    <row r="19372" spans="6:13" x14ac:dyDescent="0.2">
      <c r="F19372" s="4"/>
      <c r="G19372" s="4"/>
      <c r="H19372" s="4"/>
      <c r="I19372" s="4"/>
      <c r="J19372" s="4"/>
      <c r="K19372" s="4"/>
      <c r="L19372" s="4"/>
      <c r="M19372" s="4"/>
    </row>
    <row r="19373" spans="6:13" x14ac:dyDescent="0.2">
      <c r="F19373" s="4"/>
      <c r="G19373" s="4"/>
      <c r="H19373" s="4"/>
      <c r="I19373" s="4"/>
      <c r="J19373" s="4"/>
      <c r="K19373" s="4"/>
      <c r="L19373" s="4"/>
      <c r="M19373" s="4"/>
    </row>
    <row r="19374" spans="6:13" x14ac:dyDescent="0.2">
      <c r="F19374" s="4"/>
      <c r="G19374" s="4"/>
      <c r="H19374" s="4"/>
      <c r="I19374" s="4"/>
      <c r="J19374" s="4"/>
      <c r="K19374" s="4"/>
      <c r="L19374" s="4"/>
      <c r="M19374" s="4"/>
    </row>
    <row r="19375" spans="6:13" x14ac:dyDescent="0.2">
      <c r="F19375" s="4"/>
      <c r="G19375" s="4"/>
      <c r="H19375" s="4"/>
      <c r="I19375" s="4"/>
      <c r="J19375" s="4"/>
      <c r="K19375" s="4"/>
      <c r="L19375" s="4"/>
      <c r="M19375" s="4"/>
    </row>
    <row r="19376" spans="6:13" x14ac:dyDescent="0.2">
      <c r="F19376" s="4"/>
      <c r="G19376" s="4"/>
      <c r="H19376" s="4"/>
      <c r="I19376" s="4"/>
      <c r="J19376" s="4"/>
      <c r="K19376" s="4"/>
      <c r="L19376" s="4"/>
      <c r="M19376" s="4"/>
    </row>
    <row r="19377" spans="6:13" x14ac:dyDescent="0.2">
      <c r="F19377" s="4"/>
      <c r="G19377" s="4"/>
      <c r="H19377" s="4"/>
      <c r="I19377" s="4"/>
      <c r="J19377" s="4"/>
      <c r="K19377" s="4"/>
      <c r="L19377" s="4"/>
      <c r="M19377" s="4"/>
    </row>
    <row r="19378" spans="6:13" x14ac:dyDescent="0.2">
      <c r="F19378" s="4"/>
      <c r="G19378" s="4"/>
      <c r="H19378" s="4"/>
      <c r="I19378" s="4"/>
      <c r="J19378" s="4"/>
      <c r="K19378" s="4"/>
      <c r="L19378" s="4"/>
      <c r="M19378" s="4"/>
    </row>
    <row r="19379" spans="6:13" x14ac:dyDescent="0.2">
      <c r="F19379" s="4"/>
      <c r="G19379" s="4"/>
      <c r="H19379" s="4"/>
      <c r="I19379" s="4"/>
      <c r="J19379" s="4"/>
      <c r="K19379" s="4"/>
      <c r="L19379" s="4"/>
      <c r="M19379" s="4"/>
    </row>
    <row r="19380" spans="6:13" x14ac:dyDescent="0.2">
      <c r="F19380" s="4"/>
      <c r="G19380" s="4"/>
      <c r="H19380" s="4"/>
      <c r="I19380" s="4"/>
      <c r="J19380" s="4"/>
      <c r="K19380" s="4"/>
      <c r="L19380" s="4"/>
      <c r="M19380" s="4"/>
    </row>
    <row r="19381" spans="6:13" x14ac:dyDescent="0.2">
      <c r="F19381" s="4"/>
      <c r="G19381" s="4"/>
      <c r="H19381" s="4"/>
      <c r="I19381" s="4"/>
      <c r="J19381" s="4"/>
      <c r="K19381" s="4"/>
      <c r="L19381" s="4"/>
      <c r="M19381" s="4"/>
    </row>
    <row r="19382" spans="6:13" x14ac:dyDescent="0.2">
      <c r="F19382" s="4"/>
      <c r="G19382" s="4"/>
      <c r="H19382" s="4"/>
      <c r="I19382" s="4"/>
      <c r="J19382" s="4"/>
      <c r="K19382" s="4"/>
      <c r="L19382" s="4"/>
      <c r="M19382" s="4"/>
    </row>
    <row r="19383" spans="6:13" x14ac:dyDescent="0.2">
      <c r="F19383" s="4"/>
      <c r="G19383" s="4"/>
      <c r="H19383" s="4"/>
      <c r="I19383" s="4"/>
      <c r="J19383" s="4"/>
      <c r="K19383" s="4"/>
      <c r="L19383" s="4"/>
      <c r="M19383" s="4"/>
    </row>
    <row r="19384" spans="6:13" x14ac:dyDescent="0.2">
      <c r="F19384" s="4"/>
      <c r="G19384" s="4"/>
      <c r="H19384" s="4"/>
      <c r="I19384" s="4"/>
      <c r="J19384" s="4"/>
      <c r="K19384" s="4"/>
      <c r="L19384" s="4"/>
      <c r="M19384" s="4"/>
    </row>
    <row r="19385" spans="6:13" x14ac:dyDescent="0.2">
      <c r="F19385" s="4"/>
      <c r="G19385" s="4"/>
      <c r="H19385" s="4"/>
      <c r="I19385" s="4"/>
      <c r="J19385" s="4"/>
      <c r="K19385" s="4"/>
      <c r="L19385" s="4"/>
      <c r="M19385" s="4"/>
    </row>
    <row r="19386" spans="6:13" x14ac:dyDescent="0.2">
      <c r="F19386" s="4"/>
      <c r="G19386" s="4"/>
      <c r="H19386" s="4"/>
      <c r="I19386" s="4"/>
      <c r="J19386" s="4"/>
      <c r="K19386" s="4"/>
      <c r="L19386" s="4"/>
      <c r="M19386" s="4"/>
    </row>
    <row r="19387" spans="6:13" x14ac:dyDescent="0.2">
      <c r="F19387" s="4"/>
      <c r="G19387" s="4"/>
      <c r="H19387" s="4"/>
      <c r="I19387" s="4"/>
      <c r="J19387" s="4"/>
      <c r="K19387" s="4"/>
      <c r="L19387" s="4"/>
      <c r="M19387" s="4"/>
    </row>
    <row r="19388" spans="6:13" x14ac:dyDescent="0.2">
      <c r="F19388" s="4"/>
      <c r="G19388" s="4"/>
      <c r="H19388" s="4"/>
      <c r="I19388" s="4"/>
      <c r="J19388" s="4"/>
      <c r="K19388" s="4"/>
      <c r="L19388" s="4"/>
      <c r="M19388" s="4"/>
    </row>
    <row r="19389" spans="6:13" x14ac:dyDescent="0.2">
      <c r="F19389" s="4"/>
      <c r="G19389" s="4"/>
      <c r="H19389" s="4"/>
      <c r="I19389" s="4"/>
      <c r="J19389" s="4"/>
      <c r="K19389" s="4"/>
      <c r="L19389" s="4"/>
      <c r="M19389" s="4"/>
    </row>
    <row r="19390" spans="6:13" x14ac:dyDescent="0.2">
      <c r="F19390" s="4"/>
      <c r="G19390" s="4"/>
      <c r="H19390" s="4"/>
      <c r="I19390" s="4"/>
      <c r="J19390" s="4"/>
      <c r="K19390" s="4"/>
      <c r="L19390" s="4"/>
      <c r="M19390" s="4"/>
    </row>
    <row r="19391" spans="6:13" x14ac:dyDescent="0.2">
      <c r="F19391" s="4"/>
      <c r="G19391" s="4"/>
      <c r="H19391" s="4"/>
      <c r="I19391" s="4"/>
      <c r="J19391" s="4"/>
      <c r="K19391" s="4"/>
      <c r="L19391" s="4"/>
      <c r="M19391" s="4"/>
    </row>
    <row r="19392" spans="6:13" x14ac:dyDescent="0.2">
      <c r="F19392" s="4"/>
      <c r="G19392" s="4"/>
      <c r="H19392" s="4"/>
      <c r="I19392" s="4"/>
      <c r="J19392" s="4"/>
      <c r="K19392" s="4"/>
      <c r="L19392" s="4"/>
      <c r="M19392" s="4"/>
    </row>
    <row r="19393" spans="6:13" x14ac:dyDescent="0.2">
      <c r="F19393" s="4"/>
      <c r="G19393" s="4"/>
      <c r="H19393" s="4"/>
      <c r="I19393" s="4"/>
      <c r="J19393" s="4"/>
      <c r="K19393" s="4"/>
      <c r="L19393" s="4"/>
      <c r="M19393" s="4"/>
    </row>
    <row r="19394" spans="6:13" x14ac:dyDescent="0.2">
      <c r="F19394" s="4"/>
      <c r="G19394" s="4"/>
      <c r="H19394" s="4"/>
      <c r="I19394" s="4"/>
      <c r="J19394" s="4"/>
      <c r="K19394" s="4"/>
      <c r="L19394" s="4"/>
      <c r="M19394" s="4"/>
    </row>
    <row r="19395" spans="6:13" x14ac:dyDescent="0.2">
      <c r="F19395" s="4"/>
      <c r="G19395" s="4"/>
      <c r="H19395" s="4"/>
      <c r="I19395" s="4"/>
      <c r="J19395" s="4"/>
      <c r="K19395" s="4"/>
      <c r="L19395" s="4"/>
      <c r="M19395" s="4"/>
    </row>
    <row r="19396" spans="6:13" x14ac:dyDescent="0.2">
      <c r="F19396" s="4"/>
      <c r="G19396" s="4"/>
      <c r="H19396" s="4"/>
      <c r="I19396" s="4"/>
      <c r="J19396" s="4"/>
      <c r="K19396" s="4"/>
      <c r="L19396" s="4"/>
      <c r="M19396" s="4"/>
    </row>
    <row r="19397" spans="6:13" x14ac:dyDescent="0.2">
      <c r="F19397" s="4"/>
      <c r="G19397" s="4"/>
      <c r="H19397" s="4"/>
      <c r="I19397" s="4"/>
      <c r="J19397" s="4"/>
      <c r="K19397" s="4"/>
      <c r="L19397" s="4"/>
      <c r="M19397" s="4"/>
    </row>
    <row r="19398" spans="6:13" x14ac:dyDescent="0.2">
      <c r="F19398" s="4"/>
      <c r="G19398" s="4"/>
      <c r="H19398" s="4"/>
      <c r="I19398" s="4"/>
      <c r="J19398" s="4"/>
      <c r="K19398" s="4"/>
      <c r="L19398" s="4"/>
      <c r="M19398" s="4"/>
    </row>
    <row r="19399" spans="6:13" x14ac:dyDescent="0.2">
      <c r="F19399" s="4"/>
      <c r="G19399" s="4"/>
      <c r="H19399" s="4"/>
      <c r="I19399" s="4"/>
      <c r="J19399" s="4"/>
      <c r="K19399" s="4"/>
      <c r="L19399" s="4"/>
      <c r="M19399" s="4"/>
    </row>
    <row r="19400" spans="6:13" x14ac:dyDescent="0.2">
      <c r="F19400" s="4"/>
      <c r="G19400" s="4"/>
      <c r="H19400" s="4"/>
      <c r="I19400" s="4"/>
      <c r="J19400" s="4"/>
      <c r="K19400" s="4"/>
      <c r="L19400" s="4"/>
      <c r="M19400" s="4"/>
    </row>
    <row r="19401" spans="6:13" x14ac:dyDescent="0.2">
      <c r="F19401" s="4"/>
      <c r="G19401" s="4"/>
      <c r="H19401" s="4"/>
      <c r="I19401" s="4"/>
      <c r="J19401" s="4"/>
      <c r="K19401" s="4"/>
      <c r="L19401" s="4"/>
      <c r="M19401" s="4"/>
    </row>
    <row r="19402" spans="6:13" x14ac:dyDescent="0.2">
      <c r="F19402" s="4"/>
      <c r="G19402" s="4"/>
      <c r="H19402" s="4"/>
      <c r="I19402" s="4"/>
      <c r="J19402" s="4"/>
      <c r="K19402" s="4"/>
      <c r="L19402" s="4"/>
      <c r="M19402" s="4"/>
    </row>
    <row r="19403" spans="6:13" x14ac:dyDescent="0.2">
      <c r="F19403" s="4"/>
      <c r="G19403" s="4"/>
      <c r="H19403" s="4"/>
      <c r="I19403" s="4"/>
      <c r="J19403" s="4"/>
      <c r="K19403" s="4"/>
      <c r="L19403" s="4"/>
      <c r="M19403" s="4"/>
    </row>
    <row r="19404" spans="6:13" x14ac:dyDescent="0.2">
      <c r="F19404" s="4"/>
      <c r="G19404" s="4"/>
      <c r="H19404" s="4"/>
      <c r="I19404" s="4"/>
      <c r="J19404" s="4"/>
      <c r="K19404" s="4"/>
      <c r="L19404" s="4"/>
      <c r="M19404" s="4"/>
    </row>
    <row r="19405" spans="6:13" x14ac:dyDescent="0.2">
      <c r="F19405" s="4"/>
      <c r="G19405" s="4"/>
      <c r="H19405" s="4"/>
      <c r="I19405" s="4"/>
      <c r="J19405" s="4"/>
      <c r="K19405" s="4"/>
      <c r="L19405" s="4"/>
      <c r="M19405" s="4"/>
    </row>
    <row r="19406" spans="6:13" x14ac:dyDescent="0.2">
      <c r="F19406" s="4"/>
      <c r="G19406" s="4"/>
      <c r="H19406" s="4"/>
      <c r="I19406" s="4"/>
      <c r="J19406" s="4"/>
      <c r="K19406" s="4"/>
      <c r="L19406" s="4"/>
      <c r="M19406" s="4"/>
    </row>
    <row r="19407" spans="6:13" x14ac:dyDescent="0.2">
      <c r="F19407" s="4"/>
      <c r="G19407" s="4"/>
      <c r="H19407" s="4"/>
      <c r="I19407" s="4"/>
      <c r="J19407" s="4"/>
      <c r="K19407" s="4"/>
      <c r="L19407" s="4"/>
      <c r="M19407" s="4"/>
    </row>
    <row r="19408" spans="6:13" x14ac:dyDescent="0.2">
      <c r="F19408" s="4"/>
      <c r="G19408" s="4"/>
      <c r="H19408" s="4"/>
      <c r="I19408" s="4"/>
      <c r="J19408" s="4"/>
      <c r="K19408" s="4"/>
      <c r="L19408" s="4"/>
      <c r="M19408" s="4"/>
    </row>
    <row r="19409" spans="6:13" x14ac:dyDescent="0.2">
      <c r="F19409" s="4"/>
      <c r="G19409" s="4"/>
      <c r="H19409" s="4"/>
      <c r="I19409" s="4"/>
      <c r="J19409" s="4"/>
      <c r="K19409" s="4"/>
      <c r="L19409" s="4"/>
      <c r="M19409" s="4"/>
    </row>
    <row r="19410" spans="6:13" x14ac:dyDescent="0.2">
      <c r="F19410" s="4"/>
      <c r="G19410" s="4"/>
      <c r="H19410" s="4"/>
      <c r="I19410" s="4"/>
      <c r="J19410" s="4"/>
      <c r="K19410" s="4"/>
      <c r="L19410" s="4"/>
      <c r="M19410" s="4"/>
    </row>
    <row r="19411" spans="6:13" x14ac:dyDescent="0.2">
      <c r="F19411" s="4"/>
      <c r="G19411" s="4"/>
      <c r="H19411" s="4"/>
      <c r="I19411" s="4"/>
      <c r="J19411" s="4"/>
      <c r="K19411" s="4"/>
      <c r="L19411" s="4"/>
      <c r="M19411" s="4"/>
    </row>
    <row r="19412" spans="6:13" x14ac:dyDescent="0.2">
      <c r="F19412" s="4"/>
      <c r="G19412" s="4"/>
      <c r="H19412" s="4"/>
      <c r="I19412" s="4"/>
      <c r="J19412" s="4"/>
      <c r="K19412" s="4"/>
      <c r="L19412" s="4"/>
      <c r="M19412" s="4"/>
    </row>
    <row r="19413" spans="6:13" x14ac:dyDescent="0.2">
      <c r="F19413" s="4"/>
      <c r="G19413" s="4"/>
      <c r="H19413" s="4"/>
      <c r="I19413" s="4"/>
      <c r="J19413" s="4"/>
      <c r="K19413" s="4"/>
      <c r="L19413" s="4"/>
      <c r="M19413" s="4"/>
    </row>
    <row r="19414" spans="6:13" x14ac:dyDescent="0.2">
      <c r="F19414" s="4"/>
      <c r="G19414" s="4"/>
      <c r="H19414" s="4"/>
      <c r="I19414" s="4"/>
      <c r="J19414" s="4"/>
      <c r="K19414" s="4"/>
      <c r="L19414" s="4"/>
      <c r="M19414" s="4"/>
    </row>
    <row r="19415" spans="6:13" x14ac:dyDescent="0.2">
      <c r="F19415" s="4"/>
      <c r="G19415" s="4"/>
      <c r="H19415" s="4"/>
      <c r="I19415" s="4"/>
      <c r="J19415" s="4"/>
      <c r="K19415" s="4"/>
      <c r="L19415" s="4"/>
      <c r="M19415" s="4"/>
    </row>
    <row r="19416" spans="6:13" x14ac:dyDescent="0.2">
      <c r="F19416" s="4"/>
      <c r="G19416" s="4"/>
      <c r="H19416" s="4"/>
      <c r="I19416" s="4"/>
      <c r="J19416" s="4"/>
      <c r="K19416" s="4"/>
      <c r="L19416" s="4"/>
      <c r="M19416" s="4"/>
    </row>
    <row r="19417" spans="6:13" x14ac:dyDescent="0.2">
      <c r="F19417" s="4"/>
      <c r="G19417" s="4"/>
      <c r="H19417" s="4"/>
      <c r="I19417" s="4"/>
      <c r="J19417" s="4"/>
      <c r="K19417" s="4"/>
      <c r="L19417" s="4"/>
      <c r="M19417" s="4"/>
    </row>
    <row r="19418" spans="6:13" x14ac:dyDescent="0.2">
      <c r="F19418" s="4"/>
      <c r="G19418" s="4"/>
      <c r="H19418" s="4"/>
      <c r="I19418" s="4"/>
      <c r="J19418" s="4"/>
      <c r="K19418" s="4"/>
      <c r="L19418" s="4"/>
      <c r="M19418" s="4"/>
    </row>
    <row r="19419" spans="6:13" x14ac:dyDescent="0.2">
      <c r="F19419" s="4"/>
      <c r="G19419" s="4"/>
      <c r="H19419" s="4"/>
      <c r="I19419" s="4"/>
      <c r="J19419" s="4"/>
      <c r="K19419" s="4"/>
      <c r="L19419" s="4"/>
      <c r="M19419" s="4"/>
    </row>
    <row r="19420" spans="6:13" x14ac:dyDescent="0.2">
      <c r="F19420" s="4"/>
      <c r="G19420" s="4"/>
      <c r="H19420" s="4"/>
      <c r="I19420" s="4"/>
      <c r="J19420" s="4"/>
      <c r="K19420" s="4"/>
      <c r="L19420" s="4"/>
      <c r="M19420" s="4"/>
    </row>
    <row r="19421" spans="6:13" x14ac:dyDescent="0.2">
      <c r="F19421" s="4"/>
      <c r="G19421" s="4"/>
      <c r="H19421" s="4"/>
      <c r="I19421" s="4"/>
      <c r="J19421" s="4"/>
      <c r="K19421" s="4"/>
      <c r="L19421" s="4"/>
      <c r="M19421" s="4"/>
    </row>
    <row r="19422" spans="6:13" x14ac:dyDescent="0.2">
      <c r="F19422" s="4"/>
      <c r="G19422" s="4"/>
      <c r="H19422" s="4"/>
      <c r="I19422" s="4"/>
      <c r="J19422" s="4"/>
      <c r="K19422" s="4"/>
      <c r="L19422" s="4"/>
      <c r="M19422" s="4"/>
    </row>
    <row r="19423" spans="6:13" x14ac:dyDescent="0.2">
      <c r="F19423" s="4"/>
      <c r="G19423" s="4"/>
      <c r="H19423" s="4"/>
      <c r="I19423" s="4"/>
      <c r="J19423" s="4"/>
      <c r="K19423" s="4"/>
      <c r="L19423" s="4"/>
      <c r="M19423" s="4"/>
    </row>
    <row r="19424" spans="6:13" x14ac:dyDescent="0.2">
      <c r="F19424" s="4"/>
      <c r="G19424" s="4"/>
      <c r="H19424" s="4"/>
      <c r="I19424" s="4"/>
      <c r="J19424" s="4"/>
      <c r="K19424" s="4"/>
      <c r="L19424" s="4"/>
      <c r="M19424" s="4"/>
    </row>
    <row r="19425" spans="6:13" x14ac:dyDescent="0.2">
      <c r="F19425" s="4"/>
      <c r="G19425" s="4"/>
      <c r="H19425" s="4"/>
      <c r="I19425" s="4"/>
      <c r="J19425" s="4"/>
      <c r="K19425" s="4"/>
      <c r="L19425" s="4"/>
      <c r="M19425" s="4"/>
    </row>
    <row r="19426" spans="6:13" x14ac:dyDescent="0.2">
      <c r="F19426" s="4"/>
      <c r="G19426" s="4"/>
      <c r="H19426" s="4"/>
      <c r="I19426" s="4"/>
      <c r="J19426" s="4"/>
      <c r="K19426" s="4"/>
      <c r="L19426" s="4"/>
      <c r="M19426" s="4"/>
    </row>
    <row r="19427" spans="6:13" x14ac:dyDescent="0.2">
      <c r="F19427" s="4"/>
      <c r="G19427" s="4"/>
      <c r="H19427" s="4"/>
      <c r="I19427" s="4"/>
      <c r="J19427" s="4"/>
      <c r="K19427" s="4"/>
      <c r="L19427" s="4"/>
      <c r="M19427" s="4"/>
    </row>
    <row r="19428" spans="6:13" x14ac:dyDescent="0.2">
      <c r="F19428" s="4"/>
      <c r="G19428" s="4"/>
      <c r="H19428" s="4"/>
      <c r="I19428" s="4"/>
      <c r="J19428" s="4"/>
      <c r="K19428" s="4"/>
      <c r="L19428" s="4"/>
      <c r="M19428" s="4"/>
    </row>
    <row r="19429" spans="6:13" x14ac:dyDescent="0.2">
      <c r="F19429" s="4"/>
      <c r="G19429" s="4"/>
      <c r="H19429" s="4"/>
      <c r="I19429" s="4"/>
      <c r="J19429" s="4"/>
      <c r="K19429" s="4"/>
      <c r="L19429" s="4"/>
      <c r="M19429" s="4"/>
    </row>
    <row r="19430" spans="6:13" x14ac:dyDescent="0.2">
      <c r="F19430" s="4"/>
      <c r="G19430" s="4"/>
      <c r="H19430" s="4"/>
      <c r="I19430" s="4"/>
      <c r="J19430" s="4"/>
      <c r="K19430" s="4"/>
      <c r="L19430" s="4"/>
      <c r="M19430" s="4"/>
    </row>
    <row r="19431" spans="6:13" x14ac:dyDescent="0.2">
      <c r="F19431" s="4"/>
      <c r="G19431" s="4"/>
      <c r="H19431" s="4"/>
      <c r="I19431" s="4"/>
      <c r="J19431" s="4"/>
      <c r="K19431" s="4"/>
      <c r="L19431" s="4"/>
      <c r="M19431" s="4"/>
    </row>
    <row r="19432" spans="6:13" x14ac:dyDescent="0.2">
      <c r="F19432" s="4"/>
      <c r="G19432" s="4"/>
      <c r="H19432" s="4"/>
      <c r="I19432" s="4"/>
      <c r="J19432" s="4"/>
      <c r="K19432" s="4"/>
      <c r="L19432" s="4"/>
      <c r="M19432" s="4"/>
    </row>
    <row r="19433" spans="6:13" x14ac:dyDescent="0.2">
      <c r="F19433" s="4"/>
      <c r="G19433" s="4"/>
      <c r="H19433" s="4"/>
      <c r="I19433" s="4"/>
      <c r="J19433" s="4"/>
      <c r="K19433" s="4"/>
      <c r="L19433" s="4"/>
      <c r="M19433" s="4"/>
    </row>
    <row r="19434" spans="6:13" x14ac:dyDescent="0.2">
      <c r="F19434" s="4"/>
      <c r="G19434" s="4"/>
      <c r="H19434" s="4"/>
      <c r="I19434" s="4"/>
      <c r="J19434" s="4"/>
      <c r="K19434" s="4"/>
      <c r="L19434" s="4"/>
      <c r="M19434" s="4"/>
    </row>
    <row r="19435" spans="6:13" x14ac:dyDescent="0.2">
      <c r="F19435" s="4"/>
      <c r="G19435" s="4"/>
      <c r="H19435" s="4"/>
      <c r="I19435" s="4"/>
      <c r="J19435" s="4"/>
      <c r="K19435" s="4"/>
      <c r="L19435" s="4"/>
      <c r="M19435" s="4"/>
    </row>
    <row r="19436" spans="6:13" x14ac:dyDescent="0.2">
      <c r="F19436" s="4"/>
      <c r="G19436" s="4"/>
      <c r="H19436" s="4"/>
      <c r="I19436" s="4"/>
      <c r="J19436" s="4"/>
      <c r="K19436" s="4"/>
      <c r="L19436" s="4"/>
      <c r="M19436" s="4"/>
    </row>
    <row r="19437" spans="6:13" x14ac:dyDescent="0.2">
      <c r="F19437" s="4"/>
      <c r="G19437" s="4"/>
      <c r="H19437" s="4"/>
      <c r="I19437" s="4"/>
      <c r="J19437" s="4"/>
      <c r="K19437" s="4"/>
      <c r="L19437" s="4"/>
      <c r="M19437" s="4"/>
    </row>
    <row r="19438" spans="6:13" x14ac:dyDescent="0.2">
      <c r="F19438" s="4"/>
      <c r="G19438" s="4"/>
      <c r="H19438" s="4"/>
      <c r="I19438" s="4"/>
      <c r="J19438" s="4"/>
      <c r="K19438" s="4"/>
      <c r="L19438" s="4"/>
      <c r="M19438" s="4"/>
    </row>
    <row r="19439" spans="6:13" x14ac:dyDescent="0.2">
      <c r="F19439" s="4"/>
      <c r="G19439" s="4"/>
      <c r="H19439" s="4"/>
      <c r="I19439" s="4"/>
      <c r="J19439" s="4"/>
      <c r="K19439" s="4"/>
      <c r="L19439" s="4"/>
      <c r="M19439" s="4"/>
    </row>
    <row r="19440" spans="6:13" x14ac:dyDescent="0.2">
      <c r="F19440" s="4"/>
      <c r="G19440" s="4"/>
      <c r="H19440" s="4"/>
      <c r="I19440" s="4"/>
      <c r="J19440" s="4"/>
      <c r="K19440" s="4"/>
      <c r="L19440" s="4"/>
      <c r="M19440" s="4"/>
    </row>
    <row r="19441" spans="6:13" x14ac:dyDescent="0.2">
      <c r="F19441" s="4"/>
      <c r="G19441" s="4"/>
      <c r="H19441" s="4"/>
      <c r="I19441" s="4"/>
      <c r="J19441" s="4"/>
      <c r="K19441" s="4"/>
      <c r="L19441" s="4"/>
      <c r="M19441" s="4"/>
    </row>
    <row r="19442" spans="6:13" x14ac:dyDescent="0.2">
      <c r="F19442" s="4"/>
      <c r="G19442" s="4"/>
      <c r="H19442" s="4"/>
      <c r="I19442" s="4"/>
      <c r="J19442" s="4"/>
      <c r="K19442" s="4"/>
      <c r="L19442" s="4"/>
      <c r="M19442" s="4"/>
    </row>
    <row r="19443" spans="6:13" x14ac:dyDescent="0.2">
      <c r="F19443" s="4"/>
      <c r="G19443" s="4"/>
      <c r="H19443" s="4"/>
      <c r="I19443" s="4"/>
      <c r="J19443" s="4"/>
      <c r="K19443" s="4"/>
      <c r="L19443" s="4"/>
      <c r="M19443" s="4"/>
    </row>
    <row r="19444" spans="6:13" x14ac:dyDescent="0.2">
      <c r="F19444" s="4"/>
      <c r="G19444" s="4"/>
      <c r="H19444" s="4"/>
      <c r="I19444" s="4"/>
      <c r="J19444" s="4"/>
      <c r="K19444" s="4"/>
      <c r="L19444" s="4"/>
      <c r="M19444" s="4"/>
    </row>
    <row r="19445" spans="6:13" x14ac:dyDescent="0.2">
      <c r="F19445" s="4"/>
      <c r="G19445" s="4"/>
      <c r="H19445" s="4"/>
      <c r="I19445" s="4"/>
      <c r="J19445" s="4"/>
      <c r="K19445" s="4"/>
      <c r="L19445" s="4"/>
      <c r="M19445" s="4"/>
    </row>
    <row r="19446" spans="6:13" x14ac:dyDescent="0.2">
      <c r="F19446" s="4"/>
      <c r="G19446" s="4"/>
      <c r="H19446" s="4"/>
      <c r="I19446" s="4"/>
      <c r="J19446" s="4"/>
      <c r="K19446" s="4"/>
      <c r="L19446" s="4"/>
      <c r="M19446" s="4"/>
    </row>
    <row r="19447" spans="6:13" x14ac:dyDescent="0.2">
      <c r="F19447" s="4"/>
      <c r="G19447" s="4"/>
      <c r="H19447" s="4"/>
      <c r="I19447" s="4"/>
      <c r="J19447" s="4"/>
      <c r="K19447" s="4"/>
      <c r="L19447" s="4"/>
      <c r="M19447" s="4"/>
    </row>
    <row r="19448" spans="6:13" x14ac:dyDescent="0.2">
      <c r="F19448" s="4"/>
      <c r="G19448" s="4"/>
      <c r="H19448" s="4"/>
      <c r="I19448" s="4"/>
      <c r="J19448" s="4"/>
      <c r="K19448" s="4"/>
      <c r="L19448" s="4"/>
      <c r="M19448" s="4"/>
    </row>
    <row r="19449" spans="6:13" x14ac:dyDescent="0.2">
      <c r="F19449" s="4"/>
      <c r="G19449" s="4"/>
      <c r="H19449" s="4"/>
      <c r="I19449" s="4"/>
      <c r="J19449" s="4"/>
      <c r="K19449" s="4"/>
      <c r="L19449" s="4"/>
      <c r="M19449" s="4"/>
    </row>
    <row r="19450" spans="6:13" x14ac:dyDescent="0.2">
      <c r="F19450" s="4"/>
      <c r="G19450" s="4"/>
      <c r="H19450" s="4"/>
      <c r="I19450" s="4"/>
      <c r="J19450" s="4"/>
      <c r="K19450" s="4"/>
      <c r="L19450" s="4"/>
      <c r="M19450" s="4"/>
    </row>
    <row r="19451" spans="6:13" x14ac:dyDescent="0.2">
      <c r="F19451" s="4"/>
      <c r="G19451" s="4"/>
      <c r="H19451" s="4"/>
      <c r="I19451" s="4"/>
      <c r="J19451" s="4"/>
      <c r="K19451" s="4"/>
      <c r="L19451" s="4"/>
      <c r="M19451" s="4"/>
    </row>
    <row r="19452" spans="6:13" x14ac:dyDescent="0.2">
      <c r="F19452" s="4"/>
      <c r="G19452" s="4"/>
      <c r="H19452" s="4"/>
      <c r="I19452" s="4"/>
      <c r="J19452" s="4"/>
      <c r="K19452" s="4"/>
      <c r="L19452" s="4"/>
      <c r="M19452" s="4"/>
    </row>
    <row r="19453" spans="6:13" x14ac:dyDescent="0.2">
      <c r="F19453" s="4"/>
      <c r="G19453" s="4"/>
      <c r="H19453" s="4"/>
      <c r="I19453" s="4"/>
      <c r="J19453" s="4"/>
      <c r="K19453" s="4"/>
      <c r="L19453" s="4"/>
      <c r="M19453" s="4"/>
    </row>
    <row r="19454" spans="6:13" x14ac:dyDescent="0.2">
      <c r="F19454" s="4"/>
      <c r="G19454" s="4"/>
      <c r="H19454" s="4"/>
      <c r="I19454" s="4"/>
      <c r="J19454" s="4"/>
      <c r="K19454" s="4"/>
      <c r="L19454" s="4"/>
      <c r="M19454" s="4"/>
    </row>
    <row r="19455" spans="6:13" x14ac:dyDescent="0.2">
      <c r="F19455" s="4"/>
      <c r="G19455" s="4"/>
      <c r="H19455" s="4"/>
      <c r="I19455" s="4"/>
      <c r="J19455" s="4"/>
      <c r="K19455" s="4"/>
      <c r="L19455" s="4"/>
      <c r="M19455" s="4"/>
    </row>
    <row r="19456" spans="6:13" x14ac:dyDescent="0.2">
      <c r="F19456" s="4"/>
      <c r="G19456" s="4"/>
      <c r="H19456" s="4"/>
      <c r="I19456" s="4"/>
      <c r="J19456" s="4"/>
      <c r="K19456" s="4"/>
      <c r="L19456" s="4"/>
      <c r="M19456" s="4"/>
    </row>
    <row r="19457" spans="6:13" x14ac:dyDescent="0.2">
      <c r="F19457" s="4"/>
      <c r="G19457" s="4"/>
      <c r="H19457" s="4"/>
      <c r="I19457" s="4"/>
      <c r="J19457" s="4"/>
      <c r="K19457" s="4"/>
      <c r="L19457" s="4"/>
      <c r="M19457" s="4"/>
    </row>
    <row r="19458" spans="6:13" x14ac:dyDescent="0.2">
      <c r="F19458" s="4"/>
      <c r="G19458" s="4"/>
      <c r="H19458" s="4"/>
      <c r="I19458" s="4"/>
      <c r="J19458" s="4"/>
      <c r="K19458" s="4"/>
      <c r="L19458" s="4"/>
      <c r="M19458" s="4"/>
    </row>
    <row r="19459" spans="6:13" x14ac:dyDescent="0.2">
      <c r="F19459" s="4"/>
      <c r="G19459" s="4"/>
      <c r="H19459" s="4"/>
      <c r="I19459" s="4"/>
      <c r="J19459" s="4"/>
      <c r="K19459" s="4"/>
      <c r="L19459" s="4"/>
      <c r="M19459" s="4"/>
    </row>
    <row r="19460" spans="6:13" x14ac:dyDescent="0.2">
      <c r="F19460" s="4"/>
      <c r="G19460" s="4"/>
      <c r="H19460" s="4"/>
      <c r="I19460" s="4"/>
      <c r="J19460" s="4"/>
      <c r="K19460" s="4"/>
      <c r="L19460" s="4"/>
      <c r="M19460" s="4"/>
    </row>
    <row r="19461" spans="6:13" x14ac:dyDescent="0.2">
      <c r="F19461" s="4"/>
      <c r="G19461" s="4"/>
      <c r="H19461" s="4"/>
      <c r="I19461" s="4"/>
      <c r="J19461" s="4"/>
      <c r="K19461" s="4"/>
      <c r="L19461" s="4"/>
      <c r="M19461" s="4"/>
    </row>
    <row r="19462" spans="6:13" x14ac:dyDescent="0.2">
      <c r="F19462" s="4"/>
      <c r="G19462" s="4"/>
      <c r="H19462" s="4"/>
      <c r="I19462" s="4"/>
      <c r="J19462" s="4"/>
      <c r="K19462" s="4"/>
      <c r="L19462" s="4"/>
      <c r="M19462" s="4"/>
    </row>
    <row r="19463" spans="6:13" x14ac:dyDescent="0.2">
      <c r="F19463" s="4"/>
      <c r="G19463" s="4"/>
      <c r="H19463" s="4"/>
      <c r="I19463" s="4"/>
      <c r="J19463" s="4"/>
      <c r="K19463" s="4"/>
      <c r="L19463" s="4"/>
      <c r="M19463" s="4"/>
    </row>
    <row r="19464" spans="6:13" x14ac:dyDescent="0.2">
      <c r="F19464" s="4"/>
      <c r="G19464" s="4"/>
      <c r="H19464" s="4"/>
      <c r="I19464" s="4"/>
      <c r="J19464" s="4"/>
      <c r="K19464" s="4"/>
      <c r="L19464" s="4"/>
      <c r="M19464" s="4"/>
    </row>
    <row r="19465" spans="6:13" x14ac:dyDescent="0.2">
      <c r="F19465" s="4"/>
      <c r="G19465" s="4"/>
      <c r="H19465" s="4"/>
      <c r="I19465" s="4"/>
      <c r="J19465" s="4"/>
      <c r="K19465" s="4"/>
      <c r="L19465" s="4"/>
      <c r="M19465" s="4"/>
    </row>
    <row r="19466" spans="6:13" x14ac:dyDescent="0.2">
      <c r="F19466" s="4"/>
      <c r="G19466" s="4"/>
      <c r="H19466" s="4"/>
      <c r="I19466" s="4"/>
      <c r="J19466" s="4"/>
      <c r="K19466" s="4"/>
      <c r="L19466" s="4"/>
      <c r="M19466" s="4"/>
    </row>
    <row r="19467" spans="6:13" x14ac:dyDescent="0.2">
      <c r="F19467" s="4"/>
      <c r="G19467" s="4"/>
      <c r="H19467" s="4"/>
      <c r="I19467" s="4"/>
      <c r="J19467" s="4"/>
      <c r="K19467" s="4"/>
      <c r="L19467" s="4"/>
      <c r="M19467" s="4"/>
    </row>
    <row r="19468" spans="6:13" x14ac:dyDescent="0.2">
      <c r="F19468" s="4"/>
      <c r="G19468" s="4"/>
      <c r="H19468" s="4"/>
      <c r="I19468" s="4"/>
      <c r="J19468" s="4"/>
      <c r="K19468" s="4"/>
      <c r="L19468" s="4"/>
      <c r="M19468" s="4"/>
    </row>
    <row r="19469" spans="6:13" x14ac:dyDescent="0.2">
      <c r="F19469" s="4"/>
      <c r="G19469" s="4"/>
      <c r="H19469" s="4"/>
      <c r="I19469" s="4"/>
      <c r="J19469" s="4"/>
      <c r="K19469" s="4"/>
      <c r="L19469" s="4"/>
      <c r="M19469" s="4"/>
    </row>
    <row r="19470" spans="6:13" x14ac:dyDescent="0.2">
      <c r="F19470" s="4"/>
      <c r="G19470" s="4"/>
      <c r="H19470" s="4"/>
      <c r="I19470" s="4"/>
      <c r="J19470" s="4"/>
      <c r="K19470" s="4"/>
      <c r="L19470" s="4"/>
      <c r="M19470" s="4"/>
    </row>
    <row r="19471" spans="6:13" x14ac:dyDescent="0.2">
      <c r="F19471" s="4"/>
      <c r="G19471" s="4"/>
      <c r="H19471" s="4"/>
      <c r="I19471" s="4"/>
      <c r="J19471" s="4"/>
      <c r="K19471" s="4"/>
      <c r="L19471" s="4"/>
      <c r="M19471" s="4"/>
    </row>
    <row r="19472" spans="6:13" x14ac:dyDescent="0.2">
      <c r="F19472" s="4"/>
      <c r="G19472" s="4"/>
      <c r="H19472" s="4"/>
      <c r="I19472" s="4"/>
      <c r="J19472" s="4"/>
      <c r="K19472" s="4"/>
      <c r="L19472" s="4"/>
      <c r="M19472" s="4"/>
    </row>
    <row r="19473" spans="6:13" x14ac:dyDescent="0.2">
      <c r="F19473" s="4"/>
      <c r="G19473" s="4"/>
      <c r="H19473" s="4"/>
      <c r="I19473" s="4"/>
      <c r="J19473" s="4"/>
      <c r="K19473" s="4"/>
      <c r="L19473" s="4"/>
      <c r="M19473" s="4"/>
    </row>
    <row r="19474" spans="6:13" x14ac:dyDescent="0.2">
      <c r="F19474" s="4"/>
      <c r="G19474" s="4"/>
      <c r="H19474" s="4"/>
      <c r="I19474" s="4"/>
      <c r="J19474" s="4"/>
      <c r="K19474" s="4"/>
      <c r="L19474" s="4"/>
      <c r="M19474" s="4"/>
    </row>
    <row r="19475" spans="6:13" x14ac:dyDescent="0.2">
      <c r="F19475" s="4"/>
      <c r="G19475" s="4"/>
      <c r="H19475" s="4"/>
      <c r="I19475" s="4"/>
      <c r="J19475" s="4"/>
      <c r="K19475" s="4"/>
      <c r="L19475" s="4"/>
      <c r="M19475" s="4"/>
    </row>
    <row r="19476" spans="6:13" x14ac:dyDescent="0.2">
      <c r="F19476" s="4"/>
      <c r="G19476" s="4"/>
      <c r="H19476" s="4"/>
      <c r="I19476" s="4"/>
      <c r="J19476" s="4"/>
      <c r="K19476" s="4"/>
      <c r="L19476" s="4"/>
      <c r="M19476" s="4"/>
    </row>
    <row r="19477" spans="6:13" x14ac:dyDescent="0.2">
      <c r="F19477" s="4"/>
      <c r="G19477" s="4"/>
      <c r="H19477" s="4"/>
      <c r="I19477" s="4"/>
      <c r="J19477" s="4"/>
      <c r="K19477" s="4"/>
      <c r="L19477" s="4"/>
      <c r="M19477" s="4"/>
    </row>
    <row r="19478" spans="6:13" x14ac:dyDescent="0.2">
      <c r="F19478" s="4"/>
      <c r="G19478" s="4"/>
      <c r="H19478" s="4"/>
      <c r="I19478" s="4"/>
      <c r="J19478" s="4"/>
      <c r="K19478" s="4"/>
      <c r="L19478" s="4"/>
      <c r="M19478" s="4"/>
    </row>
    <row r="19479" spans="6:13" x14ac:dyDescent="0.2">
      <c r="F19479" s="4"/>
      <c r="G19479" s="4"/>
      <c r="H19479" s="4"/>
      <c r="I19479" s="4"/>
      <c r="J19479" s="4"/>
      <c r="K19479" s="4"/>
      <c r="L19479" s="4"/>
      <c r="M19479" s="4"/>
    </row>
    <row r="19480" spans="6:13" x14ac:dyDescent="0.2">
      <c r="F19480" s="4"/>
      <c r="G19480" s="4"/>
      <c r="H19480" s="4"/>
      <c r="I19480" s="4"/>
      <c r="J19480" s="4"/>
      <c r="K19480" s="4"/>
      <c r="L19480" s="4"/>
      <c r="M19480" s="4"/>
    </row>
    <row r="19481" spans="6:13" x14ac:dyDescent="0.2">
      <c r="F19481" s="4"/>
      <c r="G19481" s="4"/>
      <c r="H19481" s="4"/>
      <c r="I19481" s="4"/>
      <c r="J19481" s="4"/>
      <c r="K19481" s="4"/>
      <c r="L19481" s="4"/>
      <c r="M19481" s="4"/>
    </row>
    <row r="19482" spans="6:13" x14ac:dyDescent="0.2">
      <c r="F19482" s="4"/>
      <c r="G19482" s="4"/>
      <c r="H19482" s="4"/>
      <c r="I19482" s="4"/>
      <c r="J19482" s="4"/>
      <c r="K19482" s="4"/>
      <c r="L19482" s="4"/>
      <c r="M19482" s="4"/>
    </row>
    <row r="19483" spans="6:13" x14ac:dyDescent="0.2">
      <c r="F19483" s="4"/>
      <c r="G19483" s="4"/>
      <c r="H19483" s="4"/>
      <c r="I19483" s="4"/>
      <c r="J19483" s="4"/>
      <c r="K19483" s="4"/>
      <c r="L19483" s="4"/>
      <c r="M19483" s="4"/>
    </row>
    <row r="19484" spans="6:13" x14ac:dyDescent="0.2">
      <c r="F19484" s="4"/>
      <c r="G19484" s="4"/>
      <c r="H19484" s="4"/>
      <c r="I19484" s="4"/>
      <c r="J19484" s="4"/>
      <c r="K19484" s="4"/>
      <c r="L19484" s="4"/>
      <c r="M19484" s="4"/>
    </row>
    <row r="19485" spans="6:13" x14ac:dyDescent="0.2">
      <c r="F19485" s="4"/>
      <c r="G19485" s="4"/>
      <c r="H19485" s="4"/>
      <c r="I19485" s="4"/>
      <c r="J19485" s="4"/>
      <c r="K19485" s="4"/>
      <c r="L19485" s="4"/>
      <c r="M19485" s="4"/>
    </row>
    <row r="19486" spans="6:13" x14ac:dyDescent="0.2">
      <c r="F19486" s="4"/>
      <c r="G19486" s="4"/>
      <c r="H19486" s="4"/>
      <c r="I19486" s="4"/>
      <c r="J19486" s="4"/>
      <c r="K19486" s="4"/>
      <c r="L19486" s="4"/>
      <c r="M19486" s="4"/>
    </row>
    <row r="19487" spans="6:13" x14ac:dyDescent="0.2">
      <c r="F19487" s="4"/>
      <c r="G19487" s="4"/>
      <c r="H19487" s="4"/>
      <c r="I19487" s="4"/>
      <c r="J19487" s="4"/>
      <c r="K19487" s="4"/>
      <c r="L19487" s="4"/>
      <c r="M19487" s="4"/>
    </row>
    <row r="19488" spans="6:13" x14ac:dyDescent="0.2">
      <c r="F19488" s="4"/>
      <c r="G19488" s="4"/>
      <c r="H19488" s="4"/>
      <c r="I19488" s="4"/>
      <c r="J19488" s="4"/>
      <c r="K19488" s="4"/>
      <c r="L19488" s="4"/>
      <c r="M19488" s="4"/>
    </row>
    <row r="19489" spans="6:13" x14ac:dyDescent="0.2">
      <c r="F19489" s="4"/>
      <c r="G19489" s="4"/>
      <c r="H19489" s="4"/>
      <c r="I19489" s="4"/>
      <c r="J19489" s="4"/>
      <c r="K19489" s="4"/>
      <c r="L19489" s="4"/>
      <c r="M19489" s="4"/>
    </row>
    <row r="19490" spans="6:13" x14ac:dyDescent="0.2">
      <c r="F19490" s="4"/>
      <c r="G19490" s="4"/>
      <c r="H19490" s="4"/>
      <c r="I19490" s="4"/>
      <c r="J19490" s="4"/>
      <c r="K19490" s="4"/>
      <c r="L19490" s="4"/>
      <c r="M19490" s="4"/>
    </row>
    <row r="19491" spans="6:13" x14ac:dyDescent="0.2">
      <c r="F19491" s="4"/>
      <c r="G19491" s="4"/>
      <c r="H19491" s="4"/>
      <c r="I19491" s="4"/>
      <c r="J19491" s="4"/>
      <c r="K19491" s="4"/>
      <c r="L19491" s="4"/>
      <c r="M19491" s="4"/>
    </row>
    <row r="19492" spans="6:13" x14ac:dyDescent="0.2">
      <c r="F19492" s="4"/>
      <c r="G19492" s="4"/>
      <c r="H19492" s="4"/>
      <c r="I19492" s="4"/>
      <c r="J19492" s="4"/>
      <c r="K19492" s="4"/>
      <c r="L19492" s="4"/>
      <c r="M19492" s="4"/>
    </row>
    <row r="19493" spans="6:13" x14ac:dyDescent="0.2">
      <c r="F19493" s="4"/>
      <c r="G19493" s="4"/>
      <c r="H19493" s="4"/>
      <c r="I19493" s="4"/>
      <c r="J19493" s="4"/>
      <c r="K19493" s="4"/>
      <c r="L19493" s="4"/>
      <c r="M19493" s="4"/>
    </row>
    <row r="19494" spans="6:13" x14ac:dyDescent="0.2">
      <c r="F19494" s="4"/>
      <c r="G19494" s="4"/>
      <c r="H19494" s="4"/>
      <c r="I19494" s="4"/>
      <c r="J19494" s="4"/>
      <c r="K19494" s="4"/>
      <c r="L19494" s="4"/>
      <c r="M19494" s="4"/>
    </row>
    <row r="19495" spans="6:13" x14ac:dyDescent="0.2">
      <c r="F19495" s="4"/>
      <c r="G19495" s="4"/>
      <c r="H19495" s="4"/>
      <c r="I19495" s="4"/>
      <c r="J19495" s="4"/>
      <c r="K19495" s="4"/>
      <c r="L19495" s="4"/>
      <c r="M19495" s="4"/>
    </row>
    <row r="19496" spans="6:13" x14ac:dyDescent="0.2">
      <c r="F19496" s="4"/>
      <c r="G19496" s="4"/>
      <c r="H19496" s="4"/>
      <c r="I19496" s="4"/>
      <c r="J19496" s="4"/>
      <c r="K19496" s="4"/>
      <c r="L19496" s="4"/>
      <c r="M19496" s="4"/>
    </row>
    <row r="19497" spans="6:13" x14ac:dyDescent="0.2">
      <c r="F19497" s="4"/>
      <c r="G19497" s="4"/>
      <c r="H19497" s="4"/>
      <c r="I19497" s="4"/>
      <c r="J19497" s="4"/>
      <c r="K19497" s="4"/>
      <c r="L19497" s="4"/>
      <c r="M19497" s="4"/>
    </row>
    <row r="19498" spans="6:13" x14ac:dyDescent="0.2">
      <c r="F19498" s="4"/>
      <c r="G19498" s="4"/>
      <c r="H19498" s="4"/>
      <c r="I19498" s="4"/>
      <c r="J19498" s="4"/>
      <c r="K19498" s="4"/>
      <c r="L19498" s="4"/>
      <c r="M19498" s="4"/>
    </row>
    <row r="19499" spans="6:13" x14ac:dyDescent="0.2">
      <c r="F19499" s="4"/>
      <c r="G19499" s="4"/>
      <c r="H19499" s="4"/>
      <c r="I19499" s="4"/>
      <c r="J19499" s="4"/>
      <c r="K19499" s="4"/>
      <c r="L19499" s="4"/>
      <c r="M19499" s="4"/>
    </row>
    <row r="19500" spans="6:13" x14ac:dyDescent="0.2">
      <c r="F19500" s="4"/>
      <c r="G19500" s="4"/>
      <c r="H19500" s="4"/>
      <c r="I19500" s="4"/>
      <c r="J19500" s="4"/>
      <c r="K19500" s="4"/>
      <c r="L19500" s="4"/>
      <c r="M19500" s="4"/>
    </row>
    <row r="19501" spans="6:13" x14ac:dyDescent="0.2">
      <c r="F19501" s="4"/>
      <c r="G19501" s="4"/>
      <c r="H19501" s="4"/>
      <c r="I19501" s="4"/>
      <c r="J19501" s="4"/>
      <c r="K19501" s="4"/>
      <c r="L19501" s="4"/>
      <c r="M19501" s="4"/>
    </row>
    <row r="19502" spans="6:13" x14ac:dyDescent="0.2">
      <c r="F19502" s="4"/>
      <c r="G19502" s="4"/>
      <c r="H19502" s="4"/>
      <c r="I19502" s="4"/>
      <c r="J19502" s="4"/>
      <c r="K19502" s="4"/>
      <c r="L19502" s="4"/>
      <c r="M19502" s="4"/>
    </row>
    <row r="19503" spans="6:13" x14ac:dyDescent="0.2">
      <c r="F19503" s="4"/>
      <c r="G19503" s="4"/>
      <c r="H19503" s="4"/>
      <c r="I19503" s="4"/>
      <c r="J19503" s="4"/>
      <c r="K19503" s="4"/>
      <c r="L19503" s="4"/>
      <c r="M19503" s="4"/>
    </row>
    <row r="19504" spans="6:13" x14ac:dyDescent="0.2">
      <c r="F19504" s="4"/>
      <c r="G19504" s="4"/>
      <c r="H19504" s="4"/>
      <c r="I19504" s="4"/>
      <c r="J19504" s="4"/>
      <c r="K19504" s="4"/>
      <c r="L19504" s="4"/>
      <c r="M19504" s="4"/>
    </row>
    <row r="19505" spans="6:13" x14ac:dyDescent="0.2">
      <c r="F19505" s="4"/>
      <c r="G19505" s="4"/>
      <c r="H19505" s="4"/>
      <c r="I19505" s="4"/>
      <c r="J19505" s="4"/>
      <c r="K19505" s="4"/>
      <c r="L19505" s="4"/>
      <c r="M19505" s="4"/>
    </row>
    <row r="19506" spans="6:13" x14ac:dyDescent="0.2">
      <c r="F19506" s="4"/>
      <c r="G19506" s="4"/>
      <c r="H19506" s="4"/>
      <c r="I19506" s="4"/>
      <c r="J19506" s="4"/>
      <c r="K19506" s="4"/>
      <c r="L19506" s="4"/>
      <c r="M19506" s="4"/>
    </row>
    <row r="19507" spans="6:13" x14ac:dyDescent="0.2">
      <c r="F19507" s="4"/>
      <c r="G19507" s="4"/>
      <c r="H19507" s="4"/>
      <c r="I19507" s="4"/>
      <c r="J19507" s="4"/>
      <c r="K19507" s="4"/>
      <c r="L19507" s="4"/>
      <c r="M19507" s="4"/>
    </row>
    <row r="19508" spans="6:13" x14ac:dyDescent="0.2">
      <c r="F19508" s="4"/>
      <c r="G19508" s="4"/>
      <c r="H19508" s="4"/>
      <c r="I19508" s="4"/>
      <c r="J19508" s="4"/>
      <c r="K19508" s="4"/>
      <c r="L19508" s="4"/>
      <c r="M19508" s="4"/>
    </row>
    <row r="19509" spans="6:13" x14ac:dyDescent="0.2">
      <c r="F19509" s="4"/>
      <c r="G19509" s="4"/>
      <c r="H19509" s="4"/>
      <c r="I19509" s="4"/>
      <c r="J19509" s="4"/>
      <c r="K19509" s="4"/>
      <c r="L19509" s="4"/>
      <c r="M19509" s="4"/>
    </row>
    <row r="19510" spans="6:13" x14ac:dyDescent="0.2">
      <c r="F19510" s="4"/>
      <c r="G19510" s="4"/>
      <c r="H19510" s="4"/>
      <c r="I19510" s="4"/>
      <c r="J19510" s="4"/>
      <c r="K19510" s="4"/>
      <c r="L19510" s="4"/>
      <c r="M19510" s="4"/>
    </row>
    <row r="19511" spans="6:13" x14ac:dyDescent="0.2">
      <c r="F19511" s="4"/>
      <c r="G19511" s="4"/>
      <c r="H19511" s="4"/>
      <c r="I19511" s="4"/>
      <c r="J19511" s="4"/>
      <c r="K19511" s="4"/>
      <c r="L19511" s="4"/>
      <c r="M19511" s="4"/>
    </row>
    <row r="19512" spans="6:13" x14ac:dyDescent="0.2">
      <c r="F19512" s="4"/>
      <c r="G19512" s="4"/>
      <c r="H19512" s="4"/>
      <c r="I19512" s="4"/>
      <c r="J19512" s="4"/>
      <c r="K19512" s="4"/>
      <c r="L19512" s="4"/>
      <c r="M19512" s="4"/>
    </row>
    <row r="19513" spans="6:13" x14ac:dyDescent="0.2">
      <c r="F19513" s="4"/>
      <c r="G19513" s="4"/>
      <c r="H19513" s="4"/>
      <c r="I19513" s="4"/>
      <c r="J19513" s="4"/>
      <c r="K19513" s="4"/>
      <c r="L19513" s="4"/>
      <c r="M19513" s="4"/>
    </row>
    <row r="19514" spans="6:13" x14ac:dyDescent="0.2">
      <c r="F19514" s="4"/>
      <c r="G19514" s="4"/>
      <c r="H19514" s="4"/>
      <c r="I19514" s="4"/>
      <c r="J19514" s="4"/>
      <c r="K19514" s="4"/>
      <c r="L19514" s="4"/>
      <c r="M19514" s="4"/>
    </row>
    <row r="19515" spans="6:13" x14ac:dyDescent="0.2">
      <c r="F19515" s="4"/>
      <c r="G19515" s="4"/>
      <c r="H19515" s="4"/>
      <c r="I19515" s="4"/>
      <c r="J19515" s="4"/>
      <c r="K19515" s="4"/>
      <c r="L19515" s="4"/>
      <c r="M19515" s="4"/>
    </row>
    <row r="19516" spans="6:13" x14ac:dyDescent="0.2">
      <c r="F19516" s="4"/>
      <c r="G19516" s="4"/>
      <c r="H19516" s="4"/>
      <c r="I19516" s="4"/>
      <c r="J19516" s="4"/>
      <c r="K19516" s="4"/>
      <c r="L19516" s="4"/>
      <c r="M19516" s="4"/>
    </row>
    <row r="19517" spans="6:13" x14ac:dyDescent="0.2">
      <c r="F19517" s="4"/>
      <c r="G19517" s="4"/>
      <c r="H19517" s="4"/>
      <c r="I19517" s="4"/>
      <c r="J19517" s="4"/>
      <c r="K19517" s="4"/>
      <c r="L19517" s="4"/>
      <c r="M19517" s="4"/>
    </row>
    <row r="19518" spans="6:13" x14ac:dyDescent="0.2">
      <c r="F19518" s="4"/>
      <c r="G19518" s="4"/>
      <c r="H19518" s="4"/>
      <c r="I19518" s="4"/>
      <c r="J19518" s="4"/>
      <c r="K19518" s="4"/>
      <c r="L19518" s="4"/>
      <c r="M19518" s="4"/>
    </row>
    <row r="19519" spans="6:13" x14ac:dyDescent="0.2">
      <c r="F19519" s="4"/>
      <c r="G19519" s="4"/>
      <c r="H19519" s="4"/>
      <c r="I19519" s="4"/>
      <c r="J19519" s="4"/>
      <c r="K19519" s="4"/>
      <c r="L19519" s="4"/>
      <c r="M19519" s="4"/>
    </row>
    <row r="19520" spans="6:13" x14ac:dyDescent="0.2">
      <c r="F19520" s="4"/>
      <c r="G19520" s="4"/>
      <c r="H19520" s="4"/>
      <c r="I19520" s="4"/>
      <c r="J19520" s="4"/>
      <c r="K19520" s="4"/>
      <c r="L19520" s="4"/>
      <c r="M19520" s="4"/>
    </row>
    <row r="19521" spans="6:13" x14ac:dyDescent="0.2">
      <c r="F19521" s="4"/>
      <c r="G19521" s="4"/>
      <c r="H19521" s="4"/>
      <c r="I19521" s="4"/>
      <c r="J19521" s="4"/>
      <c r="K19521" s="4"/>
      <c r="L19521" s="4"/>
      <c r="M19521" s="4"/>
    </row>
    <row r="19522" spans="6:13" x14ac:dyDescent="0.2">
      <c r="F19522" s="4"/>
      <c r="G19522" s="4"/>
      <c r="H19522" s="4"/>
      <c r="I19522" s="4"/>
      <c r="J19522" s="4"/>
      <c r="K19522" s="4"/>
      <c r="L19522" s="4"/>
      <c r="M19522" s="4"/>
    </row>
    <row r="19523" spans="6:13" x14ac:dyDescent="0.2">
      <c r="F19523" s="4"/>
      <c r="G19523" s="4"/>
      <c r="H19523" s="4"/>
      <c r="I19523" s="4"/>
      <c r="J19523" s="4"/>
      <c r="K19523" s="4"/>
      <c r="L19523" s="4"/>
      <c r="M19523" s="4"/>
    </row>
    <row r="19524" spans="6:13" x14ac:dyDescent="0.2">
      <c r="F19524" s="4"/>
      <c r="G19524" s="4"/>
      <c r="H19524" s="4"/>
      <c r="I19524" s="4"/>
      <c r="J19524" s="4"/>
      <c r="K19524" s="4"/>
      <c r="L19524" s="4"/>
      <c r="M19524" s="4"/>
    </row>
    <row r="19525" spans="6:13" x14ac:dyDescent="0.2">
      <c r="F19525" s="4"/>
      <c r="G19525" s="4"/>
      <c r="H19525" s="4"/>
      <c r="I19525" s="4"/>
      <c r="J19525" s="4"/>
      <c r="K19525" s="4"/>
      <c r="L19525" s="4"/>
      <c r="M19525" s="4"/>
    </row>
    <row r="19526" spans="6:13" x14ac:dyDescent="0.2">
      <c r="F19526" s="4"/>
      <c r="G19526" s="4"/>
      <c r="H19526" s="4"/>
      <c r="I19526" s="4"/>
      <c r="J19526" s="4"/>
      <c r="K19526" s="4"/>
      <c r="L19526" s="4"/>
      <c r="M19526" s="4"/>
    </row>
    <row r="19527" spans="6:13" x14ac:dyDescent="0.2">
      <c r="F19527" s="4"/>
      <c r="G19527" s="4"/>
      <c r="H19527" s="4"/>
      <c r="I19527" s="4"/>
      <c r="J19527" s="4"/>
      <c r="K19527" s="4"/>
      <c r="L19527" s="4"/>
      <c r="M19527" s="4"/>
    </row>
    <row r="19528" spans="6:13" x14ac:dyDescent="0.2">
      <c r="F19528" s="4"/>
      <c r="G19528" s="4"/>
      <c r="H19528" s="4"/>
      <c r="I19528" s="4"/>
      <c r="J19528" s="4"/>
      <c r="K19528" s="4"/>
      <c r="L19528" s="4"/>
      <c r="M19528" s="4"/>
    </row>
    <row r="19529" spans="6:13" x14ac:dyDescent="0.2">
      <c r="F19529" s="4"/>
      <c r="G19529" s="4"/>
      <c r="H19529" s="4"/>
      <c r="I19529" s="4"/>
      <c r="J19529" s="4"/>
      <c r="K19529" s="4"/>
      <c r="L19529" s="4"/>
      <c r="M19529" s="4"/>
    </row>
    <row r="19530" spans="6:13" x14ac:dyDescent="0.2">
      <c r="F19530" s="4"/>
      <c r="G19530" s="4"/>
      <c r="H19530" s="4"/>
      <c r="I19530" s="4"/>
      <c r="J19530" s="4"/>
      <c r="K19530" s="4"/>
      <c r="L19530" s="4"/>
      <c r="M19530" s="4"/>
    </row>
    <row r="19531" spans="6:13" x14ac:dyDescent="0.2">
      <c r="F19531" s="4"/>
      <c r="G19531" s="4"/>
      <c r="H19531" s="4"/>
      <c r="I19531" s="4"/>
      <c r="J19531" s="4"/>
      <c r="K19531" s="4"/>
      <c r="L19531" s="4"/>
      <c r="M19531" s="4"/>
    </row>
    <row r="19532" spans="6:13" x14ac:dyDescent="0.2">
      <c r="F19532" s="4"/>
      <c r="G19532" s="4"/>
      <c r="H19532" s="4"/>
      <c r="I19532" s="4"/>
      <c r="J19532" s="4"/>
      <c r="K19532" s="4"/>
      <c r="L19532" s="4"/>
      <c r="M19532" s="4"/>
    </row>
    <row r="19533" spans="6:13" x14ac:dyDescent="0.2">
      <c r="F19533" s="4"/>
      <c r="G19533" s="4"/>
      <c r="H19533" s="4"/>
      <c r="I19533" s="4"/>
      <c r="J19533" s="4"/>
      <c r="K19533" s="4"/>
      <c r="L19533" s="4"/>
      <c r="M19533" s="4"/>
    </row>
    <row r="19534" spans="6:13" x14ac:dyDescent="0.2">
      <c r="F19534" s="4"/>
      <c r="G19534" s="4"/>
      <c r="H19534" s="4"/>
      <c r="I19534" s="4"/>
      <c r="J19534" s="4"/>
      <c r="K19534" s="4"/>
      <c r="L19534" s="4"/>
      <c r="M19534" s="4"/>
    </row>
    <row r="19535" spans="6:13" x14ac:dyDescent="0.2">
      <c r="F19535" s="4"/>
      <c r="G19535" s="4"/>
      <c r="H19535" s="4"/>
      <c r="I19535" s="4"/>
      <c r="J19535" s="4"/>
      <c r="K19535" s="4"/>
      <c r="L19535" s="4"/>
      <c r="M19535" s="4"/>
    </row>
    <row r="19536" spans="6:13" x14ac:dyDescent="0.2">
      <c r="F19536" s="4"/>
      <c r="G19536" s="4"/>
      <c r="H19536" s="4"/>
      <c r="I19536" s="4"/>
      <c r="J19536" s="4"/>
      <c r="K19536" s="4"/>
      <c r="L19536" s="4"/>
      <c r="M19536" s="4"/>
    </row>
    <row r="19537" spans="6:13" x14ac:dyDescent="0.2">
      <c r="F19537" s="4"/>
      <c r="G19537" s="4"/>
      <c r="H19537" s="4"/>
      <c r="I19537" s="4"/>
      <c r="J19537" s="4"/>
      <c r="K19537" s="4"/>
      <c r="L19537" s="4"/>
      <c r="M19537" s="4"/>
    </row>
    <row r="19538" spans="6:13" x14ac:dyDescent="0.2">
      <c r="F19538" s="4"/>
      <c r="G19538" s="4"/>
      <c r="H19538" s="4"/>
      <c r="I19538" s="4"/>
      <c r="J19538" s="4"/>
      <c r="K19538" s="4"/>
      <c r="L19538" s="4"/>
      <c r="M19538" s="4"/>
    </row>
    <row r="19539" spans="6:13" x14ac:dyDescent="0.2">
      <c r="F19539" s="4"/>
      <c r="G19539" s="4"/>
      <c r="H19539" s="4"/>
      <c r="I19539" s="4"/>
      <c r="J19539" s="4"/>
      <c r="K19539" s="4"/>
      <c r="L19539" s="4"/>
      <c r="M19539" s="4"/>
    </row>
    <row r="19540" spans="6:13" x14ac:dyDescent="0.2">
      <c r="F19540" s="4"/>
      <c r="G19540" s="4"/>
      <c r="H19540" s="4"/>
      <c r="I19540" s="4"/>
      <c r="J19540" s="4"/>
      <c r="K19540" s="4"/>
      <c r="L19540" s="4"/>
      <c r="M19540" s="4"/>
    </row>
    <row r="19541" spans="6:13" x14ac:dyDescent="0.2">
      <c r="F19541" s="4"/>
      <c r="G19541" s="4"/>
      <c r="H19541" s="4"/>
      <c r="I19541" s="4"/>
      <c r="J19541" s="4"/>
      <c r="K19541" s="4"/>
      <c r="L19541" s="4"/>
      <c r="M19541" s="4"/>
    </row>
    <row r="19542" spans="6:13" x14ac:dyDescent="0.2">
      <c r="F19542" s="4"/>
      <c r="G19542" s="4"/>
      <c r="H19542" s="4"/>
      <c r="I19542" s="4"/>
      <c r="J19542" s="4"/>
      <c r="K19542" s="4"/>
      <c r="L19542" s="4"/>
      <c r="M19542" s="4"/>
    </row>
    <row r="19543" spans="6:13" x14ac:dyDescent="0.2">
      <c r="F19543" s="4"/>
      <c r="G19543" s="4"/>
      <c r="H19543" s="4"/>
      <c r="I19543" s="4"/>
      <c r="J19543" s="4"/>
      <c r="K19543" s="4"/>
      <c r="L19543" s="4"/>
      <c r="M19543" s="4"/>
    </row>
    <row r="19544" spans="6:13" x14ac:dyDescent="0.2">
      <c r="F19544" s="4"/>
      <c r="G19544" s="4"/>
      <c r="H19544" s="4"/>
      <c r="I19544" s="4"/>
      <c r="J19544" s="4"/>
      <c r="K19544" s="4"/>
      <c r="L19544" s="4"/>
      <c r="M19544" s="4"/>
    </row>
    <row r="19545" spans="6:13" x14ac:dyDescent="0.2">
      <c r="F19545" s="4"/>
      <c r="G19545" s="4"/>
      <c r="H19545" s="4"/>
      <c r="I19545" s="4"/>
      <c r="J19545" s="4"/>
      <c r="K19545" s="4"/>
      <c r="L19545" s="4"/>
      <c r="M19545" s="4"/>
    </row>
    <row r="19546" spans="6:13" x14ac:dyDescent="0.2">
      <c r="F19546" s="4"/>
      <c r="G19546" s="4"/>
      <c r="H19546" s="4"/>
      <c r="I19546" s="4"/>
      <c r="J19546" s="4"/>
      <c r="K19546" s="4"/>
      <c r="L19546" s="4"/>
      <c r="M19546" s="4"/>
    </row>
    <row r="19547" spans="6:13" x14ac:dyDescent="0.2">
      <c r="F19547" s="4"/>
      <c r="G19547" s="4"/>
      <c r="H19547" s="4"/>
      <c r="I19547" s="4"/>
      <c r="J19547" s="4"/>
      <c r="K19547" s="4"/>
      <c r="L19547" s="4"/>
      <c r="M19547" s="4"/>
    </row>
    <row r="19548" spans="6:13" x14ac:dyDescent="0.2">
      <c r="F19548" s="4"/>
      <c r="G19548" s="4"/>
      <c r="H19548" s="4"/>
      <c r="I19548" s="4"/>
      <c r="J19548" s="4"/>
      <c r="K19548" s="4"/>
      <c r="L19548" s="4"/>
      <c r="M19548" s="4"/>
    </row>
    <row r="19549" spans="6:13" x14ac:dyDescent="0.2">
      <c r="F19549" s="4"/>
      <c r="G19549" s="4"/>
      <c r="H19549" s="4"/>
      <c r="I19549" s="4"/>
      <c r="J19549" s="4"/>
      <c r="K19549" s="4"/>
      <c r="L19549" s="4"/>
      <c r="M19549" s="4"/>
    </row>
    <row r="19550" spans="6:13" x14ac:dyDescent="0.2">
      <c r="F19550" s="4"/>
      <c r="G19550" s="4"/>
      <c r="H19550" s="4"/>
      <c r="I19550" s="4"/>
      <c r="J19550" s="4"/>
      <c r="K19550" s="4"/>
      <c r="L19550" s="4"/>
      <c r="M19550" s="4"/>
    </row>
    <row r="19551" spans="6:13" x14ac:dyDescent="0.2">
      <c r="F19551" s="4"/>
      <c r="G19551" s="4"/>
      <c r="H19551" s="4"/>
      <c r="I19551" s="4"/>
      <c r="J19551" s="4"/>
      <c r="K19551" s="4"/>
      <c r="L19551" s="4"/>
      <c r="M19551" s="4"/>
    </row>
    <row r="19552" spans="6:13" x14ac:dyDescent="0.2">
      <c r="F19552" s="4"/>
      <c r="G19552" s="4"/>
      <c r="H19552" s="4"/>
      <c r="I19552" s="4"/>
      <c r="J19552" s="4"/>
      <c r="K19552" s="4"/>
      <c r="L19552" s="4"/>
      <c r="M19552" s="4"/>
    </row>
    <row r="19553" spans="6:13" x14ac:dyDescent="0.2">
      <c r="F19553" s="4"/>
      <c r="G19553" s="4"/>
      <c r="H19553" s="4"/>
      <c r="I19553" s="4"/>
      <c r="J19553" s="4"/>
      <c r="K19553" s="4"/>
      <c r="L19553" s="4"/>
      <c r="M19553" s="4"/>
    </row>
    <row r="19554" spans="6:13" x14ac:dyDescent="0.2">
      <c r="F19554" s="4"/>
      <c r="G19554" s="4"/>
      <c r="H19554" s="4"/>
      <c r="I19554" s="4"/>
      <c r="J19554" s="4"/>
      <c r="K19554" s="4"/>
      <c r="L19554" s="4"/>
      <c r="M19554" s="4"/>
    </row>
    <row r="19555" spans="6:13" x14ac:dyDescent="0.2">
      <c r="F19555" s="4"/>
      <c r="G19555" s="4"/>
      <c r="H19555" s="4"/>
      <c r="I19555" s="4"/>
      <c r="J19555" s="4"/>
      <c r="K19555" s="4"/>
      <c r="L19555" s="4"/>
      <c r="M19555" s="4"/>
    </row>
    <row r="19556" spans="6:13" x14ac:dyDescent="0.2">
      <c r="F19556" s="4"/>
      <c r="G19556" s="4"/>
      <c r="H19556" s="4"/>
      <c r="I19556" s="4"/>
      <c r="J19556" s="4"/>
      <c r="K19556" s="4"/>
      <c r="L19556" s="4"/>
      <c r="M19556" s="4"/>
    </row>
    <row r="19557" spans="6:13" x14ac:dyDescent="0.2">
      <c r="F19557" s="4"/>
      <c r="G19557" s="4"/>
      <c r="H19557" s="4"/>
      <c r="I19557" s="4"/>
      <c r="J19557" s="4"/>
      <c r="K19557" s="4"/>
      <c r="L19557" s="4"/>
      <c r="M19557" s="4"/>
    </row>
    <row r="19558" spans="6:13" x14ac:dyDescent="0.2">
      <c r="F19558" s="4"/>
      <c r="G19558" s="4"/>
      <c r="H19558" s="4"/>
      <c r="I19558" s="4"/>
      <c r="J19558" s="4"/>
      <c r="K19558" s="4"/>
      <c r="L19558" s="4"/>
      <c r="M19558" s="4"/>
    </row>
    <row r="19559" spans="6:13" x14ac:dyDescent="0.2">
      <c r="F19559" s="4"/>
      <c r="G19559" s="4"/>
      <c r="H19559" s="4"/>
      <c r="I19559" s="4"/>
      <c r="J19559" s="4"/>
      <c r="K19559" s="4"/>
      <c r="L19559" s="4"/>
      <c r="M19559" s="4"/>
    </row>
    <row r="19560" spans="6:13" x14ac:dyDescent="0.2">
      <c r="F19560" s="4"/>
      <c r="G19560" s="4"/>
      <c r="H19560" s="4"/>
      <c r="I19560" s="4"/>
      <c r="J19560" s="4"/>
      <c r="K19560" s="4"/>
      <c r="L19560" s="4"/>
      <c r="M19560" s="4"/>
    </row>
    <row r="19561" spans="6:13" x14ac:dyDescent="0.2">
      <c r="F19561" s="4"/>
      <c r="G19561" s="4"/>
      <c r="H19561" s="4"/>
      <c r="I19561" s="4"/>
      <c r="J19561" s="4"/>
      <c r="K19561" s="4"/>
      <c r="L19561" s="4"/>
      <c r="M19561" s="4"/>
    </row>
    <row r="19562" spans="6:13" x14ac:dyDescent="0.2">
      <c r="F19562" s="4"/>
      <c r="G19562" s="4"/>
      <c r="H19562" s="4"/>
      <c r="I19562" s="4"/>
      <c r="J19562" s="4"/>
      <c r="K19562" s="4"/>
      <c r="L19562" s="4"/>
      <c r="M19562" s="4"/>
    </row>
    <row r="19563" spans="6:13" x14ac:dyDescent="0.2">
      <c r="F19563" s="4"/>
      <c r="G19563" s="4"/>
      <c r="H19563" s="4"/>
      <c r="I19563" s="4"/>
      <c r="J19563" s="4"/>
      <c r="K19563" s="4"/>
      <c r="L19563" s="4"/>
      <c r="M19563" s="4"/>
    </row>
    <row r="19564" spans="6:13" x14ac:dyDescent="0.2">
      <c r="F19564" s="4"/>
      <c r="G19564" s="4"/>
      <c r="H19564" s="4"/>
      <c r="I19564" s="4"/>
      <c r="J19564" s="4"/>
      <c r="K19564" s="4"/>
      <c r="L19564" s="4"/>
      <c r="M19564" s="4"/>
    </row>
    <row r="19565" spans="6:13" x14ac:dyDescent="0.2">
      <c r="F19565" s="4"/>
      <c r="G19565" s="4"/>
      <c r="H19565" s="4"/>
      <c r="I19565" s="4"/>
      <c r="J19565" s="4"/>
      <c r="K19565" s="4"/>
      <c r="L19565" s="4"/>
      <c r="M19565" s="4"/>
    </row>
    <row r="19566" spans="6:13" x14ac:dyDescent="0.2">
      <c r="F19566" s="4"/>
      <c r="G19566" s="4"/>
      <c r="H19566" s="4"/>
      <c r="I19566" s="4"/>
      <c r="J19566" s="4"/>
      <c r="K19566" s="4"/>
      <c r="L19566" s="4"/>
      <c r="M19566" s="4"/>
    </row>
    <row r="19567" spans="6:13" x14ac:dyDescent="0.2">
      <c r="F19567" s="4"/>
      <c r="G19567" s="4"/>
      <c r="H19567" s="4"/>
      <c r="I19567" s="4"/>
      <c r="J19567" s="4"/>
      <c r="K19567" s="4"/>
      <c r="L19567" s="4"/>
      <c r="M19567" s="4"/>
    </row>
    <row r="19568" spans="6:13" x14ac:dyDescent="0.2">
      <c r="F19568" s="4"/>
      <c r="G19568" s="4"/>
      <c r="H19568" s="4"/>
      <c r="I19568" s="4"/>
      <c r="J19568" s="4"/>
      <c r="K19568" s="4"/>
      <c r="L19568" s="4"/>
      <c r="M19568" s="4"/>
    </row>
    <row r="19569" spans="6:13" x14ac:dyDescent="0.2">
      <c r="F19569" s="4"/>
      <c r="G19569" s="4"/>
      <c r="H19569" s="4"/>
      <c r="I19569" s="4"/>
      <c r="J19569" s="4"/>
      <c r="K19569" s="4"/>
      <c r="L19569" s="4"/>
      <c r="M19569" s="4"/>
    </row>
    <row r="19570" spans="6:13" x14ac:dyDescent="0.2">
      <c r="F19570" s="4"/>
      <c r="G19570" s="4"/>
      <c r="H19570" s="4"/>
      <c r="I19570" s="4"/>
      <c r="J19570" s="4"/>
      <c r="K19570" s="4"/>
      <c r="L19570" s="4"/>
      <c r="M19570" s="4"/>
    </row>
    <row r="19571" spans="6:13" x14ac:dyDescent="0.2">
      <c r="F19571" s="4"/>
      <c r="G19571" s="4"/>
      <c r="H19571" s="4"/>
      <c r="I19571" s="4"/>
      <c r="J19571" s="4"/>
      <c r="K19571" s="4"/>
      <c r="L19571" s="4"/>
      <c r="M19571" s="4"/>
    </row>
    <row r="19572" spans="6:13" x14ac:dyDescent="0.2">
      <c r="F19572" s="4"/>
      <c r="G19572" s="4"/>
      <c r="H19572" s="4"/>
      <c r="I19572" s="4"/>
      <c r="J19572" s="4"/>
      <c r="K19572" s="4"/>
      <c r="L19572" s="4"/>
      <c r="M19572" s="4"/>
    </row>
    <row r="19573" spans="6:13" x14ac:dyDescent="0.2">
      <c r="F19573" s="4"/>
      <c r="G19573" s="4"/>
      <c r="H19573" s="4"/>
      <c r="I19573" s="4"/>
      <c r="J19573" s="4"/>
      <c r="K19573" s="4"/>
      <c r="L19573" s="4"/>
      <c r="M19573" s="4"/>
    </row>
    <row r="19574" spans="6:13" x14ac:dyDescent="0.2">
      <c r="F19574" s="4"/>
      <c r="G19574" s="4"/>
      <c r="H19574" s="4"/>
      <c r="I19574" s="4"/>
      <c r="J19574" s="4"/>
      <c r="K19574" s="4"/>
      <c r="L19574" s="4"/>
      <c r="M19574" s="4"/>
    </row>
    <row r="19575" spans="6:13" x14ac:dyDescent="0.2">
      <c r="F19575" s="4"/>
      <c r="G19575" s="4"/>
      <c r="H19575" s="4"/>
      <c r="I19575" s="4"/>
      <c r="J19575" s="4"/>
      <c r="K19575" s="4"/>
      <c r="L19575" s="4"/>
      <c r="M19575" s="4"/>
    </row>
    <row r="19576" spans="6:13" x14ac:dyDescent="0.2">
      <c r="F19576" s="4"/>
      <c r="G19576" s="4"/>
      <c r="H19576" s="4"/>
      <c r="I19576" s="4"/>
      <c r="J19576" s="4"/>
      <c r="K19576" s="4"/>
      <c r="L19576" s="4"/>
      <c r="M19576" s="4"/>
    </row>
    <row r="19577" spans="6:13" x14ac:dyDescent="0.2">
      <c r="F19577" s="4"/>
      <c r="G19577" s="4"/>
      <c r="H19577" s="4"/>
      <c r="I19577" s="4"/>
      <c r="J19577" s="4"/>
      <c r="K19577" s="4"/>
      <c r="L19577" s="4"/>
      <c r="M19577" s="4"/>
    </row>
    <row r="19578" spans="6:13" x14ac:dyDescent="0.2">
      <c r="F19578" s="4"/>
      <c r="G19578" s="4"/>
      <c r="H19578" s="4"/>
      <c r="I19578" s="4"/>
      <c r="J19578" s="4"/>
      <c r="K19578" s="4"/>
      <c r="L19578" s="4"/>
      <c r="M19578" s="4"/>
    </row>
    <row r="19579" spans="6:13" x14ac:dyDescent="0.2">
      <c r="F19579" s="4"/>
      <c r="G19579" s="4"/>
      <c r="H19579" s="4"/>
      <c r="I19579" s="4"/>
      <c r="J19579" s="4"/>
      <c r="K19579" s="4"/>
      <c r="L19579" s="4"/>
      <c r="M19579" s="4"/>
    </row>
    <row r="19580" spans="6:13" x14ac:dyDescent="0.2">
      <c r="F19580" s="4"/>
      <c r="G19580" s="4"/>
      <c r="H19580" s="4"/>
      <c r="I19580" s="4"/>
      <c r="J19580" s="4"/>
      <c r="K19580" s="4"/>
      <c r="L19580" s="4"/>
      <c r="M19580" s="4"/>
    </row>
    <row r="19581" spans="6:13" x14ac:dyDescent="0.2">
      <c r="F19581" s="4"/>
      <c r="G19581" s="4"/>
      <c r="H19581" s="4"/>
      <c r="I19581" s="4"/>
      <c r="J19581" s="4"/>
      <c r="K19581" s="4"/>
      <c r="L19581" s="4"/>
      <c r="M19581" s="4"/>
    </row>
    <row r="19582" spans="6:13" x14ac:dyDescent="0.2">
      <c r="F19582" s="4"/>
      <c r="G19582" s="4"/>
      <c r="H19582" s="4"/>
      <c r="I19582" s="4"/>
      <c r="J19582" s="4"/>
      <c r="K19582" s="4"/>
      <c r="L19582" s="4"/>
      <c r="M19582" s="4"/>
    </row>
    <row r="19583" spans="6:13" x14ac:dyDescent="0.2">
      <c r="F19583" s="4"/>
      <c r="G19583" s="4"/>
      <c r="H19583" s="4"/>
      <c r="I19583" s="4"/>
      <c r="J19583" s="4"/>
      <c r="K19583" s="4"/>
      <c r="L19583" s="4"/>
      <c r="M19583" s="4"/>
    </row>
    <row r="19584" spans="6:13" x14ac:dyDescent="0.2">
      <c r="F19584" s="4"/>
      <c r="G19584" s="4"/>
      <c r="H19584" s="4"/>
      <c r="I19584" s="4"/>
      <c r="J19584" s="4"/>
      <c r="K19584" s="4"/>
      <c r="L19584" s="4"/>
      <c r="M19584" s="4"/>
    </row>
    <row r="19585" spans="6:13" x14ac:dyDescent="0.2">
      <c r="F19585" s="4"/>
      <c r="G19585" s="4"/>
      <c r="H19585" s="4"/>
      <c r="I19585" s="4"/>
      <c r="J19585" s="4"/>
      <c r="K19585" s="4"/>
      <c r="L19585" s="4"/>
      <c r="M19585" s="4"/>
    </row>
    <row r="19586" spans="6:13" x14ac:dyDescent="0.2">
      <c r="F19586" s="4"/>
      <c r="G19586" s="4"/>
      <c r="H19586" s="4"/>
      <c r="I19586" s="4"/>
      <c r="J19586" s="4"/>
      <c r="K19586" s="4"/>
      <c r="L19586" s="4"/>
      <c r="M19586" s="4"/>
    </row>
    <row r="19587" spans="6:13" x14ac:dyDescent="0.2">
      <c r="F19587" s="4"/>
      <c r="G19587" s="4"/>
      <c r="H19587" s="4"/>
      <c r="I19587" s="4"/>
      <c r="J19587" s="4"/>
      <c r="K19587" s="4"/>
      <c r="L19587" s="4"/>
      <c r="M19587" s="4"/>
    </row>
    <row r="19588" spans="6:13" x14ac:dyDescent="0.2">
      <c r="F19588" s="4"/>
      <c r="G19588" s="4"/>
      <c r="H19588" s="4"/>
      <c r="I19588" s="4"/>
      <c r="J19588" s="4"/>
      <c r="K19588" s="4"/>
      <c r="L19588" s="4"/>
      <c r="M19588" s="4"/>
    </row>
    <row r="19589" spans="6:13" x14ac:dyDescent="0.2">
      <c r="F19589" s="4"/>
      <c r="G19589" s="4"/>
      <c r="H19589" s="4"/>
      <c r="I19589" s="4"/>
      <c r="J19589" s="4"/>
      <c r="K19589" s="4"/>
      <c r="L19589" s="4"/>
      <c r="M19589" s="4"/>
    </row>
    <row r="19590" spans="6:13" x14ac:dyDescent="0.2">
      <c r="F19590" s="4"/>
      <c r="G19590" s="4"/>
      <c r="H19590" s="4"/>
      <c r="I19590" s="4"/>
      <c r="J19590" s="4"/>
      <c r="K19590" s="4"/>
      <c r="L19590" s="4"/>
      <c r="M19590" s="4"/>
    </row>
    <row r="19591" spans="6:13" x14ac:dyDescent="0.2">
      <c r="F19591" s="4"/>
      <c r="G19591" s="4"/>
      <c r="H19591" s="4"/>
      <c r="I19591" s="4"/>
      <c r="J19591" s="4"/>
      <c r="K19591" s="4"/>
      <c r="L19591" s="4"/>
      <c r="M19591" s="4"/>
    </row>
    <row r="19592" spans="6:13" x14ac:dyDescent="0.2">
      <c r="F19592" s="4"/>
      <c r="G19592" s="4"/>
      <c r="H19592" s="4"/>
      <c r="I19592" s="4"/>
      <c r="J19592" s="4"/>
      <c r="K19592" s="4"/>
      <c r="L19592" s="4"/>
      <c r="M19592" s="4"/>
    </row>
    <row r="19593" spans="6:13" x14ac:dyDescent="0.2">
      <c r="F19593" s="4"/>
      <c r="G19593" s="4"/>
      <c r="H19593" s="4"/>
      <c r="I19593" s="4"/>
      <c r="J19593" s="4"/>
      <c r="K19593" s="4"/>
      <c r="L19593" s="4"/>
      <c r="M19593" s="4"/>
    </row>
    <row r="19594" spans="6:13" x14ac:dyDescent="0.2">
      <c r="F19594" s="4"/>
      <c r="G19594" s="4"/>
      <c r="H19594" s="4"/>
      <c r="I19594" s="4"/>
      <c r="J19594" s="4"/>
      <c r="K19594" s="4"/>
      <c r="L19594" s="4"/>
      <c r="M19594" s="4"/>
    </row>
    <row r="19595" spans="6:13" x14ac:dyDescent="0.2">
      <c r="F19595" s="4"/>
      <c r="G19595" s="4"/>
      <c r="H19595" s="4"/>
      <c r="I19595" s="4"/>
      <c r="J19595" s="4"/>
      <c r="K19595" s="4"/>
      <c r="L19595" s="4"/>
      <c r="M19595" s="4"/>
    </row>
    <row r="19596" spans="6:13" x14ac:dyDescent="0.2">
      <c r="F19596" s="4"/>
      <c r="G19596" s="4"/>
      <c r="H19596" s="4"/>
      <c r="I19596" s="4"/>
      <c r="J19596" s="4"/>
      <c r="K19596" s="4"/>
      <c r="L19596" s="4"/>
      <c r="M19596" s="4"/>
    </row>
    <row r="19597" spans="6:13" x14ac:dyDescent="0.2">
      <c r="F19597" s="4"/>
      <c r="G19597" s="4"/>
      <c r="H19597" s="4"/>
      <c r="I19597" s="4"/>
      <c r="J19597" s="4"/>
      <c r="K19597" s="4"/>
      <c r="L19597" s="4"/>
      <c r="M19597" s="4"/>
    </row>
    <row r="19598" spans="6:13" x14ac:dyDescent="0.2">
      <c r="F19598" s="4"/>
      <c r="G19598" s="4"/>
      <c r="H19598" s="4"/>
      <c r="I19598" s="4"/>
      <c r="J19598" s="4"/>
      <c r="K19598" s="4"/>
      <c r="L19598" s="4"/>
      <c r="M19598" s="4"/>
    </row>
    <row r="19599" spans="6:13" x14ac:dyDescent="0.2">
      <c r="F19599" s="4"/>
      <c r="G19599" s="4"/>
      <c r="H19599" s="4"/>
      <c r="I19599" s="4"/>
      <c r="J19599" s="4"/>
      <c r="K19599" s="4"/>
      <c r="L19599" s="4"/>
      <c r="M19599" s="4"/>
    </row>
    <row r="19600" spans="6:13" x14ac:dyDescent="0.2">
      <c r="F19600" s="4"/>
      <c r="G19600" s="4"/>
      <c r="H19600" s="4"/>
      <c r="I19600" s="4"/>
      <c r="J19600" s="4"/>
      <c r="K19600" s="4"/>
      <c r="L19600" s="4"/>
      <c r="M19600" s="4"/>
    </row>
    <row r="19601" spans="6:13" x14ac:dyDescent="0.2">
      <c r="F19601" s="4"/>
      <c r="G19601" s="4"/>
      <c r="H19601" s="4"/>
      <c r="I19601" s="4"/>
      <c r="J19601" s="4"/>
      <c r="K19601" s="4"/>
      <c r="L19601" s="4"/>
      <c r="M19601" s="4"/>
    </row>
    <row r="19602" spans="6:13" x14ac:dyDescent="0.2">
      <c r="F19602" s="4"/>
      <c r="G19602" s="4"/>
      <c r="H19602" s="4"/>
      <c r="I19602" s="4"/>
      <c r="J19602" s="4"/>
      <c r="K19602" s="4"/>
      <c r="L19602" s="4"/>
      <c r="M19602" s="4"/>
    </row>
    <row r="19603" spans="6:13" x14ac:dyDescent="0.2">
      <c r="F19603" s="4"/>
      <c r="G19603" s="4"/>
      <c r="H19603" s="4"/>
      <c r="I19603" s="4"/>
      <c r="J19603" s="4"/>
      <c r="K19603" s="4"/>
      <c r="L19603" s="4"/>
      <c r="M19603" s="4"/>
    </row>
    <row r="19604" spans="6:13" x14ac:dyDescent="0.2">
      <c r="F19604" s="4"/>
      <c r="G19604" s="4"/>
      <c r="H19604" s="4"/>
      <c r="I19604" s="4"/>
      <c r="J19604" s="4"/>
      <c r="K19604" s="4"/>
      <c r="L19604" s="4"/>
      <c r="M19604" s="4"/>
    </row>
    <row r="19605" spans="6:13" x14ac:dyDescent="0.2">
      <c r="F19605" s="4"/>
      <c r="G19605" s="4"/>
      <c r="H19605" s="4"/>
      <c r="I19605" s="4"/>
      <c r="J19605" s="4"/>
      <c r="K19605" s="4"/>
      <c r="L19605" s="4"/>
      <c r="M19605" s="4"/>
    </row>
    <row r="19606" spans="6:13" x14ac:dyDescent="0.2">
      <c r="F19606" s="4"/>
      <c r="G19606" s="4"/>
      <c r="H19606" s="4"/>
      <c r="I19606" s="4"/>
      <c r="J19606" s="4"/>
      <c r="K19606" s="4"/>
      <c r="L19606" s="4"/>
      <c r="M19606" s="4"/>
    </row>
    <row r="19607" spans="6:13" x14ac:dyDescent="0.2">
      <c r="F19607" s="4"/>
      <c r="G19607" s="4"/>
      <c r="H19607" s="4"/>
      <c r="I19607" s="4"/>
      <c r="J19607" s="4"/>
      <c r="K19607" s="4"/>
      <c r="L19607" s="4"/>
      <c r="M19607" s="4"/>
    </row>
    <row r="19608" spans="6:13" x14ac:dyDescent="0.2">
      <c r="F19608" s="4"/>
      <c r="G19608" s="4"/>
      <c r="H19608" s="4"/>
      <c r="I19608" s="4"/>
      <c r="J19608" s="4"/>
      <c r="K19608" s="4"/>
      <c r="L19608" s="4"/>
      <c r="M19608" s="4"/>
    </row>
    <row r="19609" spans="6:13" x14ac:dyDescent="0.2">
      <c r="F19609" s="4"/>
      <c r="G19609" s="4"/>
      <c r="H19609" s="4"/>
      <c r="I19609" s="4"/>
      <c r="J19609" s="4"/>
      <c r="K19609" s="4"/>
      <c r="L19609" s="4"/>
      <c r="M19609" s="4"/>
    </row>
    <row r="19610" spans="6:13" x14ac:dyDescent="0.2">
      <c r="F19610" s="4"/>
      <c r="G19610" s="4"/>
      <c r="H19610" s="4"/>
      <c r="I19610" s="4"/>
      <c r="J19610" s="4"/>
      <c r="K19610" s="4"/>
      <c r="L19610" s="4"/>
      <c r="M19610" s="4"/>
    </row>
    <row r="19611" spans="6:13" x14ac:dyDescent="0.2">
      <c r="F19611" s="4"/>
      <c r="G19611" s="4"/>
      <c r="H19611" s="4"/>
      <c r="I19611" s="4"/>
      <c r="J19611" s="4"/>
      <c r="K19611" s="4"/>
      <c r="L19611" s="4"/>
      <c r="M19611" s="4"/>
    </row>
    <row r="19612" spans="6:13" x14ac:dyDescent="0.2">
      <c r="F19612" s="4"/>
      <c r="G19612" s="4"/>
      <c r="H19612" s="4"/>
      <c r="I19612" s="4"/>
      <c r="J19612" s="4"/>
      <c r="K19612" s="4"/>
      <c r="L19612" s="4"/>
      <c r="M19612" s="4"/>
    </row>
    <row r="19613" spans="6:13" x14ac:dyDescent="0.2">
      <c r="F19613" s="4"/>
      <c r="G19613" s="4"/>
      <c r="H19613" s="4"/>
      <c r="I19613" s="4"/>
      <c r="J19613" s="4"/>
      <c r="K19613" s="4"/>
      <c r="L19613" s="4"/>
      <c r="M19613" s="4"/>
    </row>
    <row r="19614" spans="6:13" x14ac:dyDescent="0.2">
      <c r="F19614" s="4"/>
      <c r="G19614" s="4"/>
      <c r="H19614" s="4"/>
      <c r="I19614" s="4"/>
      <c r="J19614" s="4"/>
      <c r="K19614" s="4"/>
      <c r="L19614" s="4"/>
      <c r="M19614" s="4"/>
    </row>
    <row r="19615" spans="6:13" x14ac:dyDescent="0.2">
      <c r="F19615" s="4"/>
      <c r="G19615" s="4"/>
      <c r="H19615" s="4"/>
      <c r="I19615" s="4"/>
      <c r="J19615" s="4"/>
      <c r="K19615" s="4"/>
      <c r="L19615" s="4"/>
      <c r="M19615" s="4"/>
    </row>
    <row r="19616" spans="6:13" x14ac:dyDescent="0.2">
      <c r="F19616" s="4"/>
      <c r="G19616" s="4"/>
      <c r="H19616" s="4"/>
      <c r="I19616" s="4"/>
      <c r="J19616" s="4"/>
      <c r="K19616" s="4"/>
      <c r="L19616" s="4"/>
      <c r="M19616" s="4"/>
    </row>
    <row r="19617" spans="6:13" x14ac:dyDescent="0.2">
      <c r="F19617" s="4"/>
      <c r="G19617" s="4"/>
      <c r="H19617" s="4"/>
      <c r="I19617" s="4"/>
      <c r="J19617" s="4"/>
      <c r="K19617" s="4"/>
      <c r="L19617" s="4"/>
      <c r="M19617" s="4"/>
    </row>
    <row r="19618" spans="6:13" x14ac:dyDescent="0.2">
      <c r="F19618" s="4"/>
      <c r="G19618" s="4"/>
      <c r="H19618" s="4"/>
      <c r="I19618" s="4"/>
      <c r="J19618" s="4"/>
      <c r="K19618" s="4"/>
      <c r="L19618" s="4"/>
      <c r="M19618" s="4"/>
    </row>
    <row r="19619" spans="6:13" x14ac:dyDescent="0.2">
      <c r="F19619" s="4"/>
      <c r="G19619" s="4"/>
      <c r="H19619" s="4"/>
      <c r="I19619" s="4"/>
      <c r="J19619" s="4"/>
      <c r="K19619" s="4"/>
      <c r="L19619" s="4"/>
      <c r="M19619" s="4"/>
    </row>
    <row r="19620" spans="6:13" x14ac:dyDescent="0.2">
      <c r="F19620" s="4"/>
      <c r="G19620" s="4"/>
      <c r="H19620" s="4"/>
      <c r="I19620" s="4"/>
      <c r="J19620" s="4"/>
      <c r="K19620" s="4"/>
      <c r="L19620" s="4"/>
      <c r="M19620" s="4"/>
    </row>
    <row r="19621" spans="6:13" x14ac:dyDescent="0.2">
      <c r="F19621" s="4"/>
      <c r="G19621" s="4"/>
      <c r="H19621" s="4"/>
      <c r="I19621" s="4"/>
      <c r="J19621" s="4"/>
      <c r="K19621" s="4"/>
      <c r="L19621" s="4"/>
      <c r="M19621" s="4"/>
    </row>
    <row r="19622" spans="6:13" x14ac:dyDescent="0.2">
      <c r="F19622" s="4"/>
      <c r="G19622" s="4"/>
      <c r="H19622" s="4"/>
      <c r="I19622" s="4"/>
      <c r="J19622" s="4"/>
      <c r="K19622" s="4"/>
      <c r="L19622" s="4"/>
      <c r="M19622" s="4"/>
    </row>
    <row r="19623" spans="6:13" x14ac:dyDescent="0.2">
      <c r="F19623" s="4"/>
      <c r="G19623" s="4"/>
      <c r="H19623" s="4"/>
      <c r="I19623" s="4"/>
      <c r="J19623" s="4"/>
      <c r="K19623" s="4"/>
      <c r="L19623" s="4"/>
      <c r="M19623" s="4"/>
    </row>
    <row r="19624" spans="6:13" x14ac:dyDescent="0.2">
      <c r="F19624" s="4"/>
      <c r="G19624" s="4"/>
      <c r="H19624" s="4"/>
      <c r="I19624" s="4"/>
      <c r="J19624" s="4"/>
      <c r="K19624" s="4"/>
      <c r="L19624" s="4"/>
      <c r="M19624" s="4"/>
    </row>
    <row r="19625" spans="6:13" x14ac:dyDescent="0.2">
      <c r="F19625" s="4"/>
      <c r="G19625" s="4"/>
      <c r="H19625" s="4"/>
      <c r="I19625" s="4"/>
      <c r="J19625" s="4"/>
      <c r="K19625" s="4"/>
      <c r="L19625" s="4"/>
      <c r="M19625" s="4"/>
    </row>
    <row r="19626" spans="6:13" x14ac:dyDescent="0.2">
      <c r="F19626" s="4"/>
      <c r="G19626" s="4"/>
      <c r="H19626" s="4"/>
      <c r="I19626" s="4"/>
      <c r="J19626" s="4"/>
      <c r="K19626" s="4"/>
      <c r="L19626" s="4"/>
      <c r="M19626" s="4"/>
    </row>
    <row r="19627" spans="6:13" x14ac:dyDescent="0.2">
      <c r="F19627" s="4"/>
      <c r="G19627" s="4"/>
      <c r="H19627" s="4"/>
      <c r="I19627" s="4"/>
      <c r="J19627" s="4"/>
      <c r="K19627" s="4"/>
      <c r="L19627" s="4"/>
      <c r="M19627" s="4"/>
    </row>
    <row r="19628" spans="6:13" x14ac:dyDescent="0.2">
      <c r="F19628" s="4"/>
      <c r="G19628" s="4"/>
      <c r="H19628" s="4"/>
      <c r="I19628" s="4"/>
      <c r="J19628" s="4"/>
      <c r="K19628" s="4"/>
      <c r="L19628" s="4"/>
      <c r="M19628" s="4"/>
    </row>
    <row r="19629" spans="6:13" x14ac:dyDescent="0.2">
      <c r="F19629" s="4"/>
      <c r="G19629" s="4"/>
      <c r="H19629" s="4"/>
      <c r="I19629" s="4"/>
      <c r="J19629" s="4"/>
      <c r="K19629" s="4"/>
      <c r="L19629" s="4"/>
      <c r="M19629" s="4"/>
    </row>
    <row r="19630" spans="6:13" x14ac:dyDescent="0.2">
      <c r="F19630" s="4"/>
      <c r="G19630" s="4"/>
      <c r="H19630" s="4"/>
      <c r="I19630" s="4"/>
      <c r="J19630" s="4"/>
      <c r="K19630" s="4"/>
      <c r="L19630" s="4"/>
      <c r="M19630" s="4"/>
    </row>
    <row r="19631" spans="6:13" x14ac:dyDescent="0.2">
      <c r="F19631" s="4"/>
      <c r="G19631" s="4"/>
      <c r="H19631" s="4"/>
      <c r="I19631" s="4"/>
      <c r="J19631" s="4"/>
      <c r="K19631" s="4"/>
      <c r="L19631" s="4"/>
      <c r="M19631" s="4"/>
    </row>
    <row r="19632" spans="6:13" x14ac:dyDescent="0.2">
      <c r="F19632" s="4"/>
      <c r="G19632" s="4"/>
      <c r="H19632" s="4"/>
      <c r="I19632" s="4"/>
      <c r="J19632" s="4"/>
      <c r="K19632" s="4"/>
      <c r="L19632" s="4"/>
      <c r="M19632" s="4"/>
    </row>
    <row r="19633" spans="6:13" x14ac:dyDescent="0.2">
      <c r="F19633" s="4"/>
      <c r="G19633" s="4"/>
      <c r="H19633" s="4"/>
      <c r="I19633" s="4"/>
      <c r="J19633" s="4"/>
      <c r="K19633" s="4"/>
      <c r="L19633" s="4"/>
      <c r="M19633" s="4"/>
    </row>
    <row r="19634" spans="6:13" x14ac:dyDescent="0.2">
      <c r="F19634" s="4"/>
      <c r="G19634" s="4"/>
      <c r="H19634" s="4"/>
      <c r="I19634" s="4"/>
      <c r="J19634" s="4"/>
      <c r="K19634" s="4"/>
      <c r="L19634" s="4"/>
      <c r="M19634" s="4"/>
    </row>
    <row r="19635" spans="6:13" x14ac:dyDescent="0.2">
      <c r="F19635" s="4"/>
      <c r="G19635" s="4"/>
      <c r="H19635" s="4"/>
      <c r="I19635" s="4"/>
      <c r="J19635" s="4"/>
      <c r="K19635" s="4"/>
      <c r="L19635" s="4"/>
      <c r="M19635" s="4"/>
    </row>
    <row r="19636" spans="6:13" x14ac:dyDescent="0.2">
      <c r="F19636" s="4"/>
      <c r="G19636" s="4"/>
      <c r="H19636" s="4"/>
      <c r="I19636" s="4"/>
      <c r="J19636" s="4"/>
      <c r="K19636" s="4"/>
      <c r="L19636" s="4"/>
      <c r="M19636" s="4"/>
    </row>
    <row r="19637" spans="6:13" x14ac:dyDescent="0.2">
      <c r="F19637" s="4"/>
      <c r="G19637" s="4"/>
      <c r="H19637" s="4"/>
      <c r="I19637" s="4"/>
      <c r="J19637" s="4"/>
      <c r="K19637" s="4"/>
      <c r="L19637" s="4"/>
      <c r="M19637" s="4"/>
    </row>
    <row r="19638" spans="6:13" x14ac:dyDescent="0.2">
      <c r="F19638" s="4"/>
      <c r="G19638" s="4"/>
      <c r="H19638" s="4"/>
      <c r="I19638" s="4"/>
      <c r="J19638" s="4"/>
      <c r="K19638" s="4"/>
      <c r="L19638" s="4"/>
      <c r="M19638" s="4"/>
    </row>
    <row r="19639" spans="6:13" x14ac:dyDescent="0.2">
      <c r="F19639" s="4"/>
      <c r="G19639" s="4"/>
      <c r="H19639" s="4"/>
      <c r="I19639" s="4"/>
      <c r="J19639" s="4"/>
      <c r="K19639" s="4"/>
      <c r="L19639" s="4"/>
      <c r="M19639" s="4"/>
    </row>
    <row r="19640" spans="6:13" x14ac:dyDescent="0.2">
      <c r="F19640" s="4"/>
      <c r="G19640" s="4"/>
      <c r="H19640" s="4"/>
      <c r="I19640" s="4"/>
      <c r="J19640" s="4"/>
      <c r="K19640" s="4"/>
      <c r="L19640" s="4"/>
      <c r="M19640" s="4"/>
    </row>
    <row r="19641" spans="6:13" x14ac:dyDescent="0.2">
      <c r="F19641" s="4"/>
      <c r="G19641" s="4"/>
      <c r="H19641" s="4"/>
      <c r="I19641" s="4"/>
      <c r="J19641" s="4"/>
      <c r="K19641" s="4"/>
      <c r="L19641" s="4"/>
      <c r="M19641" s="4"/>
    </row>
    <row r="19642" spans="6:13" x14ac:dyDescent="0.2">
      <c r="F19642" s="4"/>
      <c r="G19642" s="4"/>
      <c r="H19642" s="4"/>
      <c r="I19642" s="4"/>
      <c r="J19642" s="4"/>
      <c r="K19642" s="4"/>
      <c r="L19642" s="4"/>
      <c r="M19642" s="4"/>
    </row>
    <row r="19643" spans="6:13" x14ac:dyDescent="0.2">
      <c r="F19643" s="4"/>
      <c r="G19643" s="4"/>
      <c r="H19643" s="4"/>
      <c r="I19643" s="4"/>
      <c r="J19643" s="4"/>
      <c r="K19643" s="4"/>
      <c r="L19643" s="4"/>
      <c r="M19643" s="4"/>
    </row>
    <row r="19644" spans="6:13" x14ac:dyDescent="0.2">
      <c r="F19644" s="4"/>
      <c r="G19644" s="4"/>
      <c r="H19644" s="4"/>
      <c r="I19644" s="4"/>
      <c r="J19644" s="4"/>
      <c r="K19644" s="4"/>
      <c r="L19644" s="4"/>
      <c r="M19644" s="4"/>
    </row>
    <row r="19645" spans="6:13" x14ac:dyDescent="0.2">
      <c r="F19645" s="4"/>
      <c r="G19645" s="4"/>
      <c r="H19645" s="4"/>
      <c r="I19645" s="4"/>
      <c r="J19645" s="4"/>
      <c r="K19645" s="4"/>
      <c r="L19645" s="4"/>
      <c r="M19645" s="4"/>
    </row>
    <row r="19646" spans="6:13" x14ac:dyDescent="0.2">
      <c r="F19646" s="4"/>
      <c r="G19646" s="4"/>
      <c r="H19646" s="4"/>
      <c r="I19646" s="4"/>
      <c r="J19646" s="4"/>
      <c r="K19646" s="4"/>
      <c r="L19646" s="4"/>
      <c r="M19646" s="4"/>
    </row>
    <row r="19647" spans="6:13" x14ac:dyDescent="0.2">
      <c r="F19647" s="4"/>
      <c r="G19647" s="4"/>
      <c r="H19647" s="4"/>
      <c r="I19647" s="4"/>
      <c r="J19647" s="4"/>
      <c r="K19647" s="4"/>
      <c r="L19647" s="4"/>
      <c r="M19647" s="4"/>
    </row>
    <row r="19648" spans="6:13" x14ac:dyDescent="0.2">
      <c r="F19648" s="4"/>
      <c r="G19648" s="4"/>
      <c r="H19648" s="4"/>
      <c r="I19648" s="4"/>
      <c r="J19648" s="4"/>
      <c r="K19648" s="4"/>
      <c r="L19648" s="4"/>
      <c r="M19648" s="4"/>
    </row>
    <row r="19649" spans="6:13" x14ac:dyDescent="0.2">
      <c r="F19649" s="4"/>
      <c r="G19649" s="4"/>
      <c r="H19649" s="4"/>
      <c r="I19649" s="4"/>
      <c r="J19649" s="4"/>
      <c r="K19649" s="4"/>
      <c r="L19649" s="4"/>
      <c r="M19649" s="4"/>
    </row>
    <row r="19650" spans="6:13" x14ac:dyDescent="0.2">
      <c r="F19650" s="4"/>
      <c r="G19650" s="4"/>
      <c r="H19650" s="4"/>
      <c r="I19650" s="4"/>
      <c r="J19650" s="4"/>
      <c r="K19650" s="4"/>
      <c r="L19650" s="4"/>
      <c r="M19650" s="4"/>
    </row>
    <row r="19651" spans="6:13" x14ac:dyDescent="0.2">
      <c r="F19651" s="4"/>
      <c r="G19651" s="4"/>
      <c r="H19651" s="4"/>
      <c r="I19651" s="4"/>
      <c r="J19651" s="4"/>
      <c r="K19651" s="4"/>
      <c r="L19651" s="4"/>
      <c r="M19651" s="4"/>
    </row>
    <row r="19652" spans="6:13" x14ac:dyDescent="0.2">
      <c r="F19652" s="4"/>
      <c r="G19652" s="4"/>
      <c r="H19652" s="4"/>
      <c r="I19652" s="4"/>
      <c r="J19652" s="4"/>
      <c r="K19652" s="4"/>
      <c r="L19652" s="4"/>
      <c r="M19652" s="4"/>
    </row>
    <row r="19653" spans="6:13" x14ac:dyDescent="0.2">
      <c r="F19653" s="4"/>
      <c r="G19653" s="4"/>
      <c r="H19653" s="4"/>
      <c r="I19653" s="4"/>
      <c r="J19653" s="4"/>
      <c r="K19653" s="4"/>
      <c r="L19653" s="4"/>
      <c r="M19653" s="4"/>
    </row>
    <row r="19654" spans="6:13" x14ac:dyDescent="0.2">
      <c r="F19654" s="4"/>
      <c r="G19654" s="4"/>
      <c r="H19654" s="4"/>
      <c r="I19654" s="4"/>
      <c r="J19654" s="4"/>
      <c r="K19654" s="4"/>
      <c r="L19654" s="4"/>
      <c r="M19654" s="4"/>
    </row>
    <row r="19655" spans="6:13" x14ac:dyDescent="0.2">
      <c r="F19655" s="4"/>
      <c r="G19655" s="4"/>
      <c r="H19655" s="4"/>
      <c r="I19655" s="4"/>
      <c r="J19655" s="4"/>
      <c r="K19655" s="4"/>
      <c r="L19655" s="4"/>
      <c r="M19655" s="4"/>
    </row>
    <row r="19656" spans="6:13" x14ac:dyDescent="0.2">
      <c r="F19656" s="4"/>
      <c r="G19656" s="4"/>
      <c r="H19656" s="4"/>
      <c r="I19656" s="4"/>
      <c r="J19656" s="4"/>
      <c r="K19656" s="4"/>
      <c r="L19656" s="4"/>
      <c r="M19656" s="4"/>
    </row>
    <row r="19657" spans="6:13" x14ac:dyDescent="0.2">
      <c r="F19657" s="4"/>
      <c r="G19657" s="4"/>
      <c r="H19657" s="4"/>
      <c r="I19657" s="4"/>
      <c r="J19657" s="4"/>
      <c r="K19657" s="4"/>
      <c r="L19657" s="4"/>
      <c r="M19657" s="4"/>
    </row>
    <row r="19658" spans="6:13" x14ac:dyDescent="0.2">
      <c r="F19658" s="4"/>
      <c r="G19658" s="4"/>
      <c r="H19658" s="4"/>
      <c r="I19658" s="4"/>
      <c r="J19658" s="4"/>
      <c r="K19658" s="4"/>
      <c r="L19658" s="4"/>
      <c r="M19658" s="4"/>
    </row>
    <row r="19659" spans="6:13" x14ac:dyDescent="0.2">
      <c r="F19659" s="4"/>
      <c r="G19659" s="4"/>
      <c r="H19659" s="4"/>
      <c r="I19659" s="4"/>
      <c r="J19659" s="4"/>
      <c r="K19659" s="4"/>
      <c r="L19659" s="4"/>
      <c r="M19659" s="4"/>
    </row>
    <row r="19660" spans="6:13" x14ac:dyDescent="0.2">
      <c r="F19660" s="4"/>
      <c r="G19660" s="4"/>
      <c r="H19660" s="4"/>
      <c r="I19660" s="4"/>
      <c r="J19660" s="4"/>
      <c r="K19660" s="4"/>
      <c r="L19660" s="4"/>
      <c r="M19660" s="4"/>
    </row>
    <row r="19661" spans="6:13" x14ac:dyDescent="0.2">
      <c r="F19661" s="4"/>
      <c r="G19661" s="4"/>
      <c r="H19661" s="4"/>
      <c r="I19661" s="4"/>
      <c r="J19661" s="4"/>
      <c r="K19661" s="4"/>
      <c r="L19661" s="4"/>
      <c r="M19661" s="4"/>
    </row>
    <row r="19662" spans="6:13" x14ac:dyDescent="0.2">
      <c r="F19662" s="4"/>
      <c r="G19662" s="4"/>
      <c r="H19662" s="4"/>
      <c r="I19662" s="4"/>
      <c r="J19662" s="4"/>
      <c r="K19662" s="4"/>
      <c r="L19662" s="4"/>
      <c r="M19662" s="4"/>
    </row>
    <row r="19663" spans="6:13" x14ac:dyDescent="0.2">
      <c r="F19663" s="4"/>
      <c r="G19663" s="4"/>
      <c r="H19663" s="4"/>
      <c r="I19663" s="4"/>
      <c r="J19663" s="4"/>
      <c r="K19663" s="4"/>
      <c r="L19663" s="4"/>
      <c r="M19663" s="4"/>
    </row>
    <row r="19664" spans="6:13" x14ac:dyDescent="0.2">
      <c r="F19664" s="4"/>
      <c r="G19664" s="4"/>
      <c r="H19664" s="4"/>
      <c r="I19664" s="4"/>
      <c r="J19664" s="4"/>
      <c r="K19664" s="4"/>
      <c r="L19664" s="4"/>
      <c r="M19664" s="4"/>
    </row>
    <row r="19665" spans="6:13" x14ac:dyDescent="0.2">
      <c r="F19665" s="4"/>
      <c r="G19665" s="4"/>
      <c r="H19665" s="4"/>
      <c r="I19665" s="4"/>
      <c r="J19665" s="4"/>
      <c r="K19665" s="4"/>
      <c r="L19665" s="4"/>
      <c r="M19665" s="4"/>
    </row>
    <row r="19666" spans="6:13" x14ac:dyDescent="0.2">
      <c r="F19666" s="4"/>
      <c r="G19666" s="4"/>
      <c r="H19666" s="4"/>
      <c r="I19666" s="4"/>
      <c r="J19666" s="4"/>
      <c r="K19666" s="4"/>
      <c r="L19666" s="4"/>
      <c r="M19666" s="4"/>
    </row>
    <row r="19667" spans="6:13" x14ac:dyDescent="0.2">
      <c r="F19667" s="4"/>
      <c r="G19667" s="4"/>
      <c r="H19667" s="4"/>
      <c r="I19667" s="4"/>
      <c r="J19667" s="4"/>
      <c r="K19667" s="4"/>
      <c r="L19667" s="4"/>
      <c r="M19667" s="4"/>
    </row>
    <row r="19668" spans="6:13" x14ac:dyDescent="0.2">
      <c r="F19668" s="4"/>
      <c r="G19668" s="4"/>
      <c r="H19668" s="4"/>
      <c r="I19668" s="4"/>
      <c r="J19668" s="4"/>
      <c r="K19668" s="4"/>
      <c r="L19668" s="4"/>
      <c r="M19668" s="4"/>
    </row>
    <row r="19669" spans="6:13" x14ac:dyDescent="0.2">
      <c r="F19669" s="4"/>
      <c r="G19669" s="4"/>
      <c r="H19669" s="4"/>
      <c r="I19669" s="4"/>
      <c r="J19669" s="4"/>
      <c r="K19669" s="4"/>
      <c r="L19669" s="4"/>
      <c r="M19669" s="4"/>
    </row>
    <row r="19670" spans="6:13" x14ac:dyDescent="0.2">
      <c r="F19670" s="4"/>
      <c r="G19670" s="4"/>
      <c r="H19670" s="4"/>
      <c r="I19670" s="4"/>
      <c r="J19670" s="4"/>
      <c r="K19670" s="4"/>
      <c r="L19670" s="4"/>
      <c r="M19670" s="4"/>
    </row>
    <row r="19671" spans="6:13" x14ac:dyDescent="0.2">
      <c r="F19671" s="4"/>
      <c r="G19671" s="4"/>
      <c r="H19671" s="4"/>
      <c r="I19671" s="4"/>
      <c r="J19671" s="4"/>
      <c r="K19671" s="4"/>
      <c r="L19671" s="4"/>
      <c r="M19671" s="4"/>
    </row>
    <row r="19672" spans="6:13" x14ac:dyDescent="0.2">
      <c r="F19672" s="4"/>
      <c r="G19672" s="4"/>
      <c r="H19672" s="4"/>
      <c r="I19672" s="4"/>
      <c r="J19672" s="4"/>
      <c r="K19672" s="4"/>
      <c r="L19672" s="4"/>
      <c r="M19672" s="4"/>
    </row>
    <row r="19673" spans="6:13" x14ac:dyDescent="0.2">
      <c r="F19673" s="4"/>
      <c r="G19673" s="4"/>
      <c r="H19673" s="4"/>
      <c r="I19673" s="4"/>
      <c r="J19673" s="4"/>
      <c r="K19673" s="4"/>
      <c r="L19673" s="4"/>
      <c r="M19673" s="4"/>
    </row>
    <row r="19674" spans="6:13" x14ac:dyDescent="0.2">
      <c r="F19674" s="4"/>
      <c r="G19674" s="4"/>
      <c r="H19674" s="4"/>
      <c r="I19674" s="4"/>
      <c r="J19674" s="4"/>
      <c r="K19674" s="4"/>
      <c r="L19674" s="4"/>
      <c r="M19674" s="4"/>
    </row>
    <row r="19675" spans="6:13" x14ac:dyDescent="0.2">
      <c r="F19675" s="4"/>
      <c r="G19675" s="4"/>
      <c r="H19675" s="4"/>
      <c r="I19675" s="4"/>
      <c r="J19675" s="4"/>
      <c r="K19675" s="4"/>
      <c r="L19675" s="4"/>
      <c r="M19675" s="4"/>
    </row>
    <row r="19676" spans="6:13" x14ac:dyDescent="0.2">
      <c r="F19676" s="4"/>
      <c r="G19676" s="4"/>
      <c r="H19676" s="4"/>
      <c r="I19676" s="4"/>
      <c r="J19676" s="4"/>
      <c r="K19676" s="4"/>
      <c r="L19676" s="4"/>
      <c r="M19676" s="4"/>
    </row>
    <row r="19677" spans="6:13" x14ac:dyDescent="0.2">
      <c r="F19677" s="4"/>
      <c r="G19677" s="4"/>
      <c r="H19677" s="4"/>
      <c r="I19677" s="4"/>
      <c r="J19677" s="4"/>
      <c r="K19677" s="4"/>
      <c r="L19677" s="4"/>
      <c r="M19677" s="4"/>
    </row>
    <row r="19678" spans="6:13" x14ac:dyDescent="0.2">
      <c r="F19678" s="4"/>
      <c r="G19678" s="4"/>
      <c r="H19678" s="4"/>
      <c r="I19678" s="4"/>
      <c r="J19678" s="4"/>
      <c r="K19678" s="4"/>
      <c r="L19678" s="4"/>
      <c r="M19678" s="4"/>
    </row>
    <row r="19679" spans="6:13" x14ac:dyDescent="0.2">
      <c r="F19679" s="4"/>
      <c r="G19679" s="4"/>
      <c r="H19679" s="4"/>
      <c r="I19679" s="4"/>
      <c r="J19679" s="4"/>
      <c r="K19679" s="4"/>
      <c r="L19679" s="4"/>
      <c r="M19679" s="4"/>
    </row>
    <row r="19680" spans="6:13" x14ac:dyDescent="0.2">
      <c r="F19680" s="4"/>
      <c r="G19680" s="4"/>
      <c r="H19680" s="4"/>
      <c r="I19680" s="4"/>
      <c r="J19680" s="4"/>
      <c r="K19680" s="4"/>
      <c r="L19680" s="4"/>
      <c r="M19680" s="4"/>
    </row>
    <row r="19681" spans="6:13" x14ac:dyDescent="0.2">
      <c r="F19681" s="4"/>
      <c r="G19681" s="4"/>
      <c r="H19681" s="4"/>
      <c r="I19681" s="4"/>
      <c r="J19681" s="4"/>
      <c r="K19681" s="4"/>
      <c r="L19681" s="4"/>
      <c r="M19681" s="4"/>
    </row>
    <row r="19682" spans="6:13" x14ac:dyDescent="0.2">
      <c r="F19682" s="4"/>
      <c r="G19682" s="4"/>
      <c r="H19682" s="4"/>
      <c r="I19682" s="4"/>
      <c r="J19682" s="4"/>
      <c r="K19682" s="4"/>
      <c r="L19682" s="4"/>
      <c r="M19682" s="4"/>
    </row>
    <row r="19683" spans="6:13" x14ac:dyDescent="0.2">
      <c r="F19683" s="4"/>
      <c r="G19683" s="4"/>
      <c r="H19683" s="4"/>
      <c r="I19683" s="4"/>
      <c r="J19683" s="4"/>
      <c r="K19683" s="4"/>
      <c r="L19683" s="4"/>
      <c r="M19683" s="4"/>
    </row>
    <row r="19684" spans="6:13" x14ac:dyDescent="0.2">
      <c r="F19684" s="4"/>
      <c r="G19684" s="4"/>
      <c r="H19684" s="4"/>
      <c r="I19684" s="4"/>
      <c r="J19684" s="4"/>
      <c r="K19684" s="4"/>
      <c r="L19684" s="4"/>
      <c r="M19684" s="4"/>
    </row>
    <row r="19685" spans="6:13" x14ac:dyDescent="0.2">
      <c r="F19685" s="4"/>
      <c r="G19685" s="4"/>
      <c r="H19685" s="4"/>
      <c r="I19685" s="4"/>
      <c r="J19685" s="4"/>
      <c r="K19685" s="4"/>
      <c r="L19685" s="4"/>
      <c r="M19685" s="4"/>
    </row>
    <row r="19686" spans="6:13" x14ac:dyDescent="0.2">
      <c r="F19686" s="4"/>
      <c r="G19686" s="4"/>
      <c r="H19686" s="4"/>
      <c r="I19686" s="4"/>
      <c r="J19686" s="4"/>
      <c r="K19686" s="4"/>
      <c r="L19686" s="4"/>
      <c r="M19686" s="4"/>
    </row>
    <row r="19687" spans="6:13" x14ac:dyDescent="0.2">
      <c r="F19687" s="4"/>
      <c r="G19687" s="4"/>
      <c r="H19687" s="4"/>
      <c r="I19687" s="4"/>
      <c r="J19687" s="4"/>
      <c r="K19687" s="4"/>
      <c r="L19687" s="4"/>
      <c r="M19687" s="4"/>
    </row>
    <row r="19688" spans="6:13" x14ac:dyDescent="0.2">
      <c r="F19688" s="4"/>
      <c r="G19688" s="4"/>
      <c r="H19688" s="4"/>
      <c r="I19688" s="4"/>
      <c r="J19688" s="4"/>
      <c r="K19688" s="4"/>
      <c r="L19688" s="4"/>
      <c r="M19688" s="4"/>
    </row>
    <row r="19689" spans="6:13" x14ac:dyDescent="0.2">
      <c r="F19689" s="4"/>
      <c r="G19689" s="4"/>
      <c r="H19689" s="4"/>
      <c r="I19689" s="4"/>
      <c r="J19689" s="4"/>
      <c r="K19689" s="4"/>
      <c r="L19689" s="4"/>
      <c r="M19689" s="4"/>
    </row>
    <row r="19690" spans="6:13" x14ac:dyDescent="0.2">
      <c r="F19690" s="4"/>
      <c r="G19690" s="4"/>
      <c r="H19690" s="4"/>
      <c r="I19690" s="4"/>
      <c r="J19690" s="4"/>
      <c r="K19690" s="4"/>
      <c r="L19690" s="4"/>
      <c r="M19690" s="4"/>
    </row>
    <row r="19691" spans="6:13" x14ac:dyDescent="0.2">
      <c r="F19691" s="4"/>
      <c r="G19691" s="4"/>
      <c r="H19691" s="4"/>
      <c r="I19691" s="4"/>
      <c r="J19691" s="4"/>
      <c r="K19691" s="4"/>
      <c r="L19691" s="4"/>
      <c r="M19691" s="4"/>
    </row>
    <row r="19692" spans="6:13" x14ac:dyDescent="0.2">
      <c r="F19692" s="4"/>
      <c r="G19692" s="4"/>
      <c r="H19692" s="4"/>
      <c r="I19692" s="4"/>
      <c r="J19692" s="4"/>
      <c r="K19692" s="4"/>
      <c r="L19692" s="4"/>
      <c r="M19692" s="4"/>
    </row>
    <row r="19693" spans="6:13" x14ac:dyDescent="0.2">
      <c r="F19693" s="4"/>
      <c r="G19693" s="4"/>
      <c r="H19693" s="4"/>
      <c r="I19693" s="4"/>
      <c r="J19693" s="4"/>
      <c r="K19693" s="4"/>
      <c r="L19693" s="4"/>
      <c r="M19693" s="4"/>
    </row>
    <row r="19694" spans="6:13" x14ac:dyDescent="0.2">
      <c r="F19694" s="4"/>
      <c r="G19694" s="4"/>
      <c r="H19694" s="4"/>
      <c r="I19694" s="4"/>
      <c r="J19694" s="4"/>
      <c r="K19694" s="4"/>
      <c r="L19694" s="4"/>
      <c r="M19694" s="4"/>
    </row>
    <row r="19695" spans="6:13" x14ac:dyDescent="0.2">
      <c r="F19695" s="4"/>
      <c r="G19695" s="4"/>
      <c r="H19695" s="4"/>
      <c r="I19695" s="4"/>
      <c r="J19695" s="4"/>
      <c r="K19695" s="4"/>
      <c r="L19695" s="4"/>
      <c r="M19695" s="4"/>
    </row>
    <row r="19696" spans="6:13" x14ac:dyDescent="0.2">
      <c r="F19696" s="4"/>
      <c r="G19696" s="4"/>
      <c r="H19696" s="4"/>
      <c r="I19696" s="4"/>
      <c r="J19696" s="4"/>
      <c r="K19696" s="4"/>
      <c r="L19696" s="4"/>
      <c r="M19696" s="4"/>
    </row>
    <row r="19697" spans="6:13" x14ac:dyDescent="0.2">
      <c r="F19697" s="4"/>
      <c r="G19697" s="4"/>
      <c r="H19697" s="4"/>
      <c r="I19697" s="4"/>
      <c r="J19697" s="4"/>
      <c r="K19697" s="4"/>
      <c r="L19697" s="4"/>
      <c r="M19697" s="4"/>
    </row>
    <row r="19698" spans="6:13" x14ac:dyDescent="0.2">
      <c r="F19698" s="4"/>
      <c r="G19698" s="4"/>
      <c r="H19698" s="4"/>
      <c r="I19698" s="4"/>
      <c r="J19698" s="4"/>
      <c r="K19698" s="4"/>
      <c r="L19698" s="4"/>
      <c r="M19698" s="4"/>
    </row>
    <row r="19699" spans="6:13" x14ac:dyDescent="0.2">
      <c r="F19699" s="4"/>
      <c r="G19699" s="4"/>
      <c r="H19699" s="4"/>
      <c r="I19699" s="4"/>
      <c r="J19699" s="4"/>
      <c r="K19699" s="4"/>
      <c r="L19699" s="4"/>
      <c r="M19699" s="4"/>
    </row>
    <row r="19700" spans="6:13" x14ac:dyDescent="0.2">
      <c r="F19700" s="4"/>
      <c r="G19700" s="4"/>
      <c r="H19700" s="4"/>
      <c r="I19700" s="4"/>
      <c r="J19700" s="4"/>
      <c r="K19700" s="4"/>
      <c r="L19700" s="4"/>
      <c r="M19700" s="4"/>
    </row>
    <row r="19701" spans="6:13" x14ac:dyDescent="0.2">
      <c r="F19701" s="4"/>
      <c r="G19701" s="4"/>
      <c r="H19701" s="4"/>
      <c r="I19701" s="4"/>
      <c r="J19701" s="4"/>
      <c r="K19701" s="4"/>
      <c r="L19701" s="4"/>
      <c r="M19701" s="4"/>
    </row>
    <row r="19702" spans="6:13" x14ac:dyDescent="0.2">
      <c r="F19702" s="4"/>
      <c r="G19702" s="4"/>
      <c r="H19702" s="4"/>
      <c r="I19702" s="4"/>
      <c r="J19702" s="4"/>
      <c r="K19702" s="4"/>
      <c r="L19702" s="4"/>
      <c r="M19702" s="4"/>
    </row>
    <row r="19703" spans="6:13" x14ac:dyDescent="0.2">
      <c r="F19703" s="4"/>
      <c r="G19703" s="4"/>
      <c r="H19703" s="4"/>
      <c r="I19703" s="4"/>
      <c r="J19703" s="4"/>
      <c r="K19703" s="4"/>
      <c r="L19703" s="4"/>
      <c r="M19703" s="4"/>
    </row>
    <row r="19704" spans="6:13" x14ac:dyDescent="0.2">
      <c r="F19704" s="4"/>
      <c r="G19704" s="4"/>
      <c r="H19704" s="4"/>
      <c r="I19704" s="4"/>
      <c r="J19704" s="4"/>
      <c r="K19704" s="4"/>
      <c r="L19704" s="4"/>
      <c r="M19704" s="4"/>
    </row>
    <row r="19705" spans="6:13" x14ac:dyDescent="0.2">
      <c r="F19705" s="4"/>
      <c r="G19705" s="4"/>
      <c r="H19705" s="4"/>
      <c r="I19705" s="4"/>
      <c r="J19705" s="4"/>
      <c r="K19705" s="4"/>
      <c r="L19705" s="4"/>
      <c r="M19705" s="4"/>
    </row>
    <row r="19706" spans="6:13" x14ac:dyDescent="0.2">
      <c r="F19706" s="4"/>
      <c r="G19706" s="4"/>
      <c r="H19706" s="4"/>
      <c r="I19706" s="4"/>
      <c r="J19706" s="4"/>
      <c r="K19706" s="4"/>
      <c r="L19706" s="4"/>
      <c r="M19706" s="4"/>
    </row>
    <row r="19707" spans="6:13" x14ac:dyDescent="0.2">
      <c r="F19707" s="4"/>
      <c r="G19707" s="4"/>
      <c r="H19707" s="4"/>
      <c r="I19707" s="4"/>
      <c r="J19707" s="4"/>
      <c r="K19707" s="4"/>
      <c r="L19707" s="4"/>
      <c r="M19707" s="4"/>
    </row>
    <row r="19708" spans="6:13" x14ac:dyDescent="0.2">
      <c r="F19708" s="4"/>
      <c r="G19708" s="4"/>
      <c r="H19708" s="4"/>
      <c r="I19708" s="4"/>
      <c r="J19708" s="4"/>
      <c r="K19708" s="4"/>
      <c r="L19708" s="4"/>
      <c r="M19708" s="4"/>
    </row>
    <row r="19709" spans="6:13" x14ac:dyDescent="0.2">
      <c r="F19709" s="4"/>
      <c r="G19709" s="4"/>
      <c r="H19709" s="4"/>
      <c r="I19709" s="4"/>
      <c r="J19709" s="4"/>
      <c r="K19709" s="4"/>
      <c r="L19709" s="4"/>
      <c r="M19709" s="4"/>
    </row>
    <row r="19710" spans="6:13" x14ac:dyDescent="0.2">
      <c r="F19710" s="4"/>
      <c r="G19710" s="4"/>
      <c r="H19710" s="4"/>
      <c r="I19710" s="4"/>
      <c r="J19710" s="4"/>
      <c r="K19710" s="4"/>
      <c r="L19710" s="4"/>
      <c r="M19710" s="4"/>
    </row>
    <row r="19711" spans="6:13" x14ac:dyDescent="0.2">
      <c r="F19711" s="4"/>
      <c r="G19711" s="4"/>
      <c r="H19711" s="4"/>
      <c r="I19711" s="4"/>
      <c r="J19711" s="4"/>
      <c r="K19711" s="4"/>
      <c r="L19711" s="4"/>
      <c r="M19711" s="4"/>
    </row>
    <row r="19712" spans="6:13" x14ac:dyDescent="0.2">
      <c r="F19712" s="4"/>
      <c r="G19712" s="4"/>
      <c r="H19712" s="4"/>
      <c r="I19712" s="4"/>
      <c r="J19712" s="4"/>
      <c r="K19712" s="4"/>
      <c r="L19712" s="4"/>
      <c r="M19712" s="4"/>
    </row>
    <row r="19713" spans="6:13" x14ac:dyDescent="0.2">
      <c r="F19713" s="4"/>
      <c r="G19713" s="4"/>
      <c r="H19713" s="4"/>
      <c r="I19713" s="4"/>
      <c r="J19713" s="4"/>
      <c r="K19713" s="4"/>
      <c r="L19713" s="4"/>
      <c r="M19713" s="4"/>
    </row>
    <row r="19714" spans="6:13" x14ac:dyDescent="0.2">
      <c r="F19714" s="4"/>
      <c r="G19714" s="4"/>
      <c r="H19714" s="4"/>
      <c r="I19714" s="4"/>
      <c r="J19714" s="4"/>
      <c r="K19714" s="4"/>
      <c r="L19714" s="4"/>
      <c r="M19714" s="4"/>
    </row>
    <row r="19715" spans="6:13" x14ac:dyDescent="0.2">
      <c r="F19715" s="4"/>
      <c r="G19715" s="4"/>
      <c r="H19715" s="4"/>
      <c r="I19715" s="4"/>
      <c r="J19715" s="4"/>
      <c r="K19715" s="4"/>
      <c r="L19715" s="4"/>
      <c r="M19715" s="4"/>
    </row>
    <row r="19716" spans="6:13" x14ac:dyDescent="0.2">
      <c r="F19716" s="4"/>
      <c r="G19716" s="4"/>
      <c r="H19716" s="4"/>
      <c r="I19716" s="4"/>
      <c r="J19716" s="4"/>
      <c r="K19716" s="4"/>
      <c r="L19716" s="4"/>
      <c r="M19716" s="4"/>
    </row>
    <row r="19717" spans="6:13" x14ac:dyDescent="0.2">
      <c r="F19717" s="4"/>
      <c r="G19717" s="4"/>
      <c r="H19717" s="4"/>
      <c r="I19717" s="4"/>
      <c r="J19717" s="4"/>
      <c r="K19717" s="4"/>
      <c r="L19717" s="4"/>
      <c r="M19717" s="4"/>
    </row>
    <row r="19718" spans="6:13" x14ac:dyDescent="0.2">
      <c r="F19718" s="4"/>
      <c r="G19718" s="4"/>
      <c r="H19718" s="4"/>
      <c r="I19718" s="4"/>
      <c r="J19718" s="4"/>
      <c r="K19718" s="4"/>
      <c r="L19718" s="4"/>
      <c r="M19718" s="4"/>
    </row>
    <row r="19719" spans="6:13" x14ac:dyDescent="0.2">
      <c r="F19719" s="4"/>
      <c r="G19719" s="4"/>
      <c r="H19719" s="4"/>
      <c r="I19719" s="4"/>
      <c r="J19719" s="4"/>
      <c r="K19719" s="4"/>
      <c r="L19719" s="4"/>
      <c r="M19719" s="4"/>
    </row>
    <row r="19720" spans="6:13" x14ac:dyDescent="0.2">
      <c r="F19720" s="4"/>
      <c r="G19720" s="4"/>
      <c r="H19720" s="4"/>
      <c r="I19720" s="4"/>
      <c r="J19720" s="4"/>
      <c r="K19720" s="4"/>
      <c r="L19720" s="4"/>
      <c r="M19720" s="4"/>
    </row>
    <row r="19721" spans="6:13" x14ac:dyDescent="0.2">
      <c r="F19721" s="4"/>
      <c r="G19721" s="4"/>
      <c r="H19721" s="4"/>
      <c r="I19721" s="4"/>
      <c r="J19721" s="4"/>
      <c r="K19721" s="4"/>
      <c r="L19721" s="4"/>
      <c r="M19721" s="4"/>
    </row>
    <row r="19722" spans="6:13" x14ac:dyDescent="0.2">
      <c r="F19722" s="4"/>
      <c r="G19722" s="4"/>
      <c r="H19722" s="4"/>
      <c r="I19722" s="4"/>
      <c r="J19722" s="4"/>
      <c r="K19722" s="4"/>
      <c r="L19722" s="4"/>
      <c r="M19722" s="4"/>
    </row>
    <row r="19723" spans="6:13" x14ac:dyDescent="0.2">
      <c r="F19723" s="4"/>
      <c r="G19723" s="4"/>
      <c r="H19723" s="4"/>
      <c r="I19723" s="4"/>
      <c r="J19723" s="4"/>
      <c r="K19723" s="4"/>
      <c r="L19723" s="4"/>
      <c r="M19723" s="4"/>
    </row>
    <row r="19724" spans="6:13" x14ac:dyDescent="0.2">
      <c r="F19724" s="4"/>
      <c r="G19724" s="4"/>
      <c r="H19724" s="4"/>
      <c r="I19724" s="4"/>
      <c r="J19724" s="4"/>
      <c r="K19724" s="4"/>
      <c r="L19724" s="4"/>
      <c r="M19724" s="4"/>
    </row>
    <row r="19725" spans="6:13" x14ac:dyDescent="0.2">
      <c r="F19725" s="4"/>
      <c r="G19725" s="4"/>
      <c r="H19725" s="4"/>
      <c r="I19725" s="4"/>
      <c r="J19725" s="4"/>
      <c r="K19725" s="4"/>
      <c r="L19725" s="4"/>
      <c r="M19725" s="4"/>
    </row>
    <row r="19726" spans="6:13" x14ac:dyDescent="0.2">
      <c r="F19726" s="4"/>
      <c r="G19726" s="4"/>
      <c r="H19726" s="4"/>
      <c r="I19726" s="4"/>
      <c r="J19726" s="4"/>
      <c r="K19726" s="4"/>
      <c r="L19726" s="4"/>
      <c r="M19726" s="4"/>
    </row>
    <row r="19727" spans="6:13" x14ac:dyDescent="0.2">
      <c r="F19727" s="4"/>
      <c r="G19727" s="4"/>
      <c r="H19727" s="4"/>
      <c r="I19727" s="4"/>
      <c r="J19727" s="4"/>
      <c r="K19727" s="4"/>
      <c r="L19727" s="4"/>
      <c r="M19727" s="4"/>
    </row>
    <row r="19728" spans="6:13" x14ac:dyDescent="0.2">
      <c r="F19728" s="4"/>
      <c r="G19728" s="4"/>
      <c r="H19728" s="4"/>
      <c r="I19728" s="4"/>
      <c r="J19728" s="4"/>
      <c r="K19728" s="4"/>
      <c r="L19728" s="4"/>
      <c r="M19728" s="4"/>
    </row>
    <row r="19729" spans="6:13" x14ac:dyDescent="0.2">
      <c r="F19729" s="4"/>
      <c r="G19729" s="4"/>
      <c r="H19729" s="4"/>
      <c r="I19729" s="4"/>
      <c r="J19729" s="4"/>
      <c r="K19729" s="4"/>
      <c r="L19729" s="4"/>
      <c r="M19729" s="4"/>
    </row>
    <row r="19730" spans="6:13" x14ac:dyDescent="0.2">
      <c r="F19730" s="4"/>
      <c r="G19730" s="4"/>
      <c r="H19730" s="4"/>
      <c r="I19730" s="4"/>
      <c r="J19730" s="4"/>
      <c r="K19730" s="4"/>
      <c r="L19730" s="4"/>
      <c r="M19730" s="4"/>
    </row>
    <row r="19731" spans="6:13" x14ac:dyDescent="0.2">
      <c r="F19731" s="4"/>
      <c r="G19731" s="4"/>
      <c r="H19731" s="4"/>
      <c r="I19731" s="4"/>
      <c r="J19731" s="4"/>
      <c r="K19731" s="4"/>
      <c r="L19731" s="4"/>
      <c r="M19731" s="4"/>
    </row>
    <row r="19732" spans="6:13" x14ac:dyDescent="0.2">
      <c r="F19732" s="4"/>
      <c r="G19732" s="4"/>
      <c r="H19732" s="4"/>
      <c r="I19732" s="4"/>
      <c r="J19732" s="4"/>
      <c r="K19732" s="4"/>
      <c r="L19732" s="4"/>
      <c r="M19732" s="4"/>
    </row>
    <row r="19733" spans="6:13" x14ac:dyDescent="0.2">
      <c r="F19733" s="4"/>
      <c r="G19733" s="4"/>
      <c r="H19733" s="4"/>
      <c r="I19733" s="4"/>
      <c r="J19733" s="4"/>
      <c r="K19733" s="4"/>
      <c r="L19733" s="4"/>
      <c r="M19733" s="4"/>
    </row>
    <row r="19734" spans="6:13" x14ac:dyDescent="0.2">
      <c r="F19734" s="4"/>
      <c r="G19734" s="4"/>
      <c r="H19734" s="4"/>
      <c r="I19734" s="4"/>
      <c r="J19734" s="4"/>
      <c r="K19734" s="4"/>
      <c r="L19734" s="4"/>
      <c r="M19734" s="4"/>
    </row>
    <row r="19735" spans="6:13" x14ac:dyDescent="0.2">
      <c r="F19735" s="4"/>
      <c r="G19735" s="4"/>
      <c r="H19735" s="4"/>
      <c r="I19735" s="4"/>
      <c r="J19735" s="4"/>
      <c r="K19735" s="4"/>
      <c r="L19735" s="4"/>
      <c r="M19735" s="4"/>
    </row>
    <row r="19736" spans="6:13" x14ac:dyDescent="0.2">
      <c r="F19736" s="4"/>
      <c r="G19736" s="4"/>
      <c r="H19736" s="4"/>
      <c r="I19736" s="4"/>
      <c r="J19736" s="4"/>
      <c r="K19736" s="4"/>
      <c r="L19736" s="4"/>
      <c r="M19736" s="4"/>
    </row>
    <row r="19737" spans="6:13" x14ac:dyDescent="0.2">
      <c r="F19737" s="4"/>
      <c r="G19737" s="4"/>
      <c r="H19737" s="4"/>
      <c r="I19737" s="4"/>
      <c r="J19737" s="4"/>
      <c r="K19737" s="4"/>
      <c r="L19737" s="4"/>
      <c r="M19737" s="4"/>
    </row>
    <row r="19738" spans="6:13" x14ac:dyDescent="0.2">
      <c r="F19738" s="4"/>
      <c r="G19738" s="4"/>
      <c r="H19738" s="4"/>
      <c r="I19738" s="4"/>
      <c r="J19738" s="4"/>
      <c r="K19738" s="4"/>
      <c r="L19738" s="4"/>
      <c r="M19738" s="4"/>
    </row>
    <row r="19739" spans="6:13" x14ac:dyDescent="0.2">
      <c r="F19739" s="4"/>
      <c r="G19739" s="4"/>
      <c r="H19739" s="4"/>
      <c r="I19739" s="4"/>
      <c r="J19739" s="4"/>
      <c r="K19739" s="4"/>
      <c r="L19739" s="4"/>
      <c r="M19739" s="4"/>
    </row>
    <row r="19740" spans="6:13" x14ac:dyDescent="0.2">
      <c r="F19740" s="4"/>
      <c r="G19740" s="4"/>
      <c r="H19740" s="4"/>
      <c r="I19740" s="4"/>
      <c r="J19740" s="4"/>
      <c r="K19740" s="4"/>
      <c r="L19740" s="4"/>
      <c r="M19740" s="4"/>
    </row>
    <row r="19741" spans="6:13" x14ac:dyDescent="0.2">
      <c r="F19741" s="4"/>
      <c r="G19741" s="4"/>
      <c r="H19741" s="4"/>
      <c r="I19741" s="4"/>
      <c r="J19741" s="4"/>
      <c r="K19741" s="4"/>
      <c r="L19741" s="4"/>
      <c r="M19741" s="4"/>
    </row>
    <row r="19742" spans="6:13" x14ac:dyDescent="0.2">
      <c r="F19742" s="4"/>
      <c r="G19742" s="4"/>
      <c r="H19742" s="4"/>
      <c r="I19742" s="4"/>
      <c r="J19742" s="4"/>
      <c r="K19742" s="4"/>
      <c r="L19742" s="4"/>
      <c r="M19742" s="4"/>
    </row>
    <row r="19743" spans="6:13" x14ac:dyDescent="0.2">
      <c r="F19743" s="4"/>
      <c r="G19743" s="4"/>
      <c r="H19743" s="4"/>
      <c r="I19743" s="4"/>
      <c r="J19743" s="4"/>
      <c r="K19743" s="4"/>
      <c r="L19743" s="4"/>
      <c r="M19743" s="4"/>
    </row>
    <row r="19744" spans="6:13" x14ac:dyDescent="0.2">
      <c r="F19744" s="4"/>
      <c r="G19744" s="4"/>
      <c r="H19744" s="4"/>
      <c r="I19744" s="4"/>
      <c r="J19744" s="4"/>
      <c r="K19744" s="4"/>
      <c r="L19744" s="4"/>
      <c r="M19744" s="4"/>
    </row>
    <row r="19745" spans="6:13" x14ac:dyDescent="0.2">
      <c r="F19745" s="4"/>
      <c r="G19745" s="4"/>
      <c r="H19745" s="4"/>
      <c r="I19745" s="4"/>
      <c r="J19745" s="4"/>
      <c r="K19745" s="4"/>
      <c r="L19745" s="4"/>
      <c r="M19745" s="4"/>
    </row>
    <row r="19746" spans="6:13" x14ac:dyDescent="0.2">
      <c r="F19746" s="4"/>
      <c r="G19746" s="4"/>
      <c r="H19746" s="4"/>
      <c r="I19746" s="4"/>
      <c r="J19746" s="4"/>
      <c r="K19746" s="4"/>
      <c r="L19746" s="4"/>
      <c r="M19746" s="4"/>
    </row>
    <row r="19747" spans="6:13" x14ac:dyDescent="0.2">
      <c r="F19747" s="4"/>
      <c r="G19747" s="4"/>
      <c r="H19747" s="4"/>
      <c r="I19747" s="4"/>
      <c r="J19747" s="4"/>
      <c r="K19747" s="4"/>
      <c r="L19747" s="4"/>
      <c r="M19747" s="4"/>
    </row>
    <row r="19748" spans="6:13" x14ac:dyDescent="0.2">
      <c r="F19748" s="4"/>
      <c r="G19748" s="4"/>
      <c r="H19748" s="4"/>
      <c r="I19748" s="4"/>
      <c r="J19748" s="4"/>
      <c r="K19748" s="4"/>
      <c r="L19748" s="4"/>
      <c r="M19748" s="4"/>
    </row>
    <row r="19749" spans="6:13" x14ac:dyDescent="0.2">
      <c r="F19749" s="4"/>
      <c r="G19749" s="4"/>
      <c r="H19749" s="4"/>
      <c r="I19749" s="4"/>
      <c r="J19749" s="4"/>
      <c r="K19749" s="4"/>
      <c r="L19749" s="4"/>
      <c r="M19749" s="4"/>
    </row>
    <row r="19750" spans="6:13" x14ac:dyDescent="0.2">
      <c r="F19750" s="4"/>
      <c r="G19750" s="4"/>
      <c r="H19750" s="4"/>
      <c r="I19750" s="4"/>
      <c r="J19750" s="4"/>
      <c r="K19750" s="4"/>
      <c r="L19750" s="4"/>
      <c r="M19750" s="4"/>
    </row>
    <row r="19751" spans="6:13" x14ac:dyDescent="0.2">
      <c r="F19751" s="4"/>
      <c r="G19751" s="4"/>
      <c r="H19751" s="4"/>
      <c r="I19751" s="4"/>
      <c r="J19751" s="4"/>
      <c r="K19751" s="4"/>
      <c r="L19751" s="4"/>
      <c r="M19751" s="4"/>
    </row>
    <row r="19752" spans="6:13" x14ac:dyDescent="0.2">
      <c r="F19752" s="4"/>
      <c r="G19752" s="4"/>
      <c r="H19752" s="4"/>
      <c r="I19752" s="4"/>
      <c r="J19752" s="4"/>
      <c r="K19752" s="4"/>
      <c r="L19752" s="4"/>
      <c r="M19752" s="4"/>
    </row>
    <row r="19753" spans="6:13" x14ac:dyDescent="0.2">
      <c r="F19753" s="4"/>
      <c r="G19753" s="4"/>
      <c r="H19753" s="4"/>
      <c r="I19753" s="4"/>
      <c r="J19753" s="4"/>
      <c r="K19753" s="4"/>
      <c r="L19753" s="4"/>
      <c r="M19753" s="4"/>
    </row>
    <row r="19754" spans="6:13" x14ac:dyDescent="0.2">
      <c r="F19754" s="4"/>
      <c r="G19754" s="4"/>
      <c r="H19754" s="4"/>
      <c r="I19754" s="4"/>
      <c r="J19754" s="4"/>
      <c r="K19754" s="4"/>
      <c r="L19754" s="4"/>
      <c r="M19754" s="4"/>
    </row>
    <row r="19755" spans="6:13" x14ac:dyDescent="0.2">
      <c r="F19755" s="4"/>
      <c r="G19755" s="4"/>
      <c r="H19755" s="4"/>
      <c r="I19755" s="4"/>
      <c r="J19755" s="4"/>
      <c r="K19755" s="4"/>
      <c r="L19755" s="4"/>
      <c r="M19755" s="4"/>
    </row>
    <row r="19756" spans="6:13" x14ac:dyDescent="0.2">
      <c r="F19756" s="4"/>
      <c r="G19756" s="4"/>
      <c r="H19756" s="4"/>
      <c r="I19756" s="4"/>
      <c r="J19756" s="4"/>
      <c r="K19756" s="4"/>
      <c r="L19756" s="4"/>
      <c r="M19756" s="4"/>
    </row>
    <row r="19757" spans="6:13" x14ac:dyDescent="0.2">
      <c r="F19757" s="4"/>
      <c r="G19757" s="4"/>
      <c r="H19757" s="4"/>
      <c r="I19757" s="4"/>
      <c r="J19757" s="4"/>
      <c r="K19757" s="4"/>
      <c r="L19757" s="4"/>
      <c r="M19757" s="4"/>
    </row>
    <row r="19758" spans="6:13" x14ac:dyDescent="0.2">
      <c r="F19758" s="4"/>
      <c r="G19758" s="4"/>
      <c r="H19758" s="4"/>
      <c r="I19758" s="4"/>
      <c r="J19758" s="4"/>
      <c r="K19758" s="4"/>
      <c r="L19758" s="4"/>
      <c r="M19758" s="4"/>
    </row>
    <row r="19759" spans="6:13" x14ac:dyDescent="0.2">
      <c r="F19759" s="4"/>
      <c r="G19759" s="4"/>
      <c r="H19759" s="4"/>
      <c r="I19759" s="4"/>
      <c r="J19759" s="4"/>
      <c r="K19759" s="4"/>
      <c r="L19759" s="4"/>
      <c r="M19759" s="4"/>
    </row>
    <row r="19760" spans="6:13" x14ac:dyDescent="0.2">
      <c r="F19760" s="4"/>
      <c r="G19760" s="4"/>
      <c r="H19760" s="4"/>
      <c r="I19760" s="4"/>
      <c r="J19760" s="4"/>
      <c r="K19760" s="4"/>
      <c r="L19760" s="4"/>
      <c r="M19760" s="4"/>
    </row>
    <row r="19761" spans="6:13" x14ac:dyDescent="0.2">
      <c r="F19761" s="4"/>
      <c r="G19761" s="4"/>
      <c r="H19761" s="4"/>
      <c r="I19761" s="4"/>
      <c r="J19761" s="4"/>
      <c r="K19761" s="4"/>
      <c r="L19761" s="4"/>
      <c r="M19761" s="4"/>
    </row>
    <row r="19762" spans="6:13" x14ac:dyDescent="0.2">
      <c r="F19762" s="4"/>
      <c r="G19762" s="4"/>
      <c r="H19762" s="4"/>
      <c r="I19762" s="4"/>
      <c r="J19762" s="4"/>
      <c r="K19762" s="4"/>
      <c r="L19762" s="4"/>
      <c r="M19762" s="4"/>
    </row>
    <row r="19763" spans="6:13" x14ac:dyDescent="0.2">
      <c r="F19763" s="4"/>
      <c r="G19763" s="4"/>
      <c r="H19763" s="4"/>
      <c r="I19763" s="4"/>
      <c r="J19763" s="4"/>
      <c r="K19763" s="4"/>
      <c r="L19763" s="4"/>
      <c r="M19763" s="4"/>
    </row>
    <row r="19764" spans="6:13" x14ac:dyDescent="0.2">
      <c r="F19764" s="4"/>
      <c r="G19764" s="4"/>
      <c r="H19764" s="4"/>
      <c r="I19764" s="4"/>
      <c r="J19764" s="4"/>
      <c r="K19764" s="4"/>
      <c r="L19764" s="4"/>
      <c r="M19764" s="4"/>
    </row>
    <row r="19765" spans="6:13" x14ac:dyDescent="0.2">
      <c r="F19765" s="4"/>
      <c r="G19765" s="4"/>
      <c r="H19765" s="4"/>
      <c r="I19765" s="4"/>
      <c r="J19765" s="4"/>
      <c r="K19765" s="4"/>
      <c r="L19765" s="4"/>
      <c r="M19765" s="4"/>
    </row>
    <row r="19766" spans="6:13" x14ac:dyDescent="0.2">
      <c r="F19766" s="4"/>
      <c r="G19766" s="4"/>
      <c r="H19766" s="4"/>
      <c r="I19766" s="4"/>
      <c r="J19766" s="4"/>
      <c r="K19766" s="4"/>
      <c r="L19766" s="4"/>
      <c r="M19766" s="4"/>
    </row>
    <row r="19767" spans="6:13" x14ac:dyDescent="0.2">
      <c r="F19767" s="4"/>
      <c r="G19767" s="4"/>
      <c r="H19767" s="4"/>
      <c r="I19767" s="4"/>
      <c r="J19767" s="4"/>
      <c r="K19767" s="4"/>
      <c r="L19767" s="4"/>
      <c r="M19767" s="4"/>
    </row>
    <row r="19768" spans="6:13" x14ac:dyDescent="0.2">
      <c r="F19768" s="4"/>
      <c r="G19768" s="4"/>
      <c r="H19768" s="4"/>
      <c r="I19768" s="4"/>
      <c r="J19768" s="4"/>
      <c r="K19768" s="4"/>
      <c r="L19768" s="4"/>
      <c r="M19768" s="4"/>
    </row>
    <row r="19769" spans="6:13" x14ac:dyDescent="0.2">
      <c r="F19769" s="4"/>
      <c r="G19769" s="4"/>
      <c r="H19769" s="4"/>
      <c r="I19769" s="4"/>
      <c r="J19769" s="4"/>
      <c r="K19769" s="4"/>
      <c r="L19769" s="4"/>
      <c r="M19769" s="4"/>
    </row>
    <row r="19770" spans="6:13" x14ac:dyDescent="0.2">
      <c r="F19770" s="4"/>
      <c r="G19770" s="4"/>
      <c r="H19770" s="4"/>
      <c r="I19770" s="4"/>
      <c r="J19770" s="4"/>
      <c r="K19770" s="4"/>
      <c r="L19770" s="4"/>
      <c r="M19770" s="4"/>
    </row>
    <row r="19771" spans="6:13" x14ac:dyDescent="0.2">
      <c r="F19771" s="4"/>
      <c r="G19771" s="4"/>
      <c r="H19771" s="4"/>
      <c r="I19771" s="4"/>
      <c r="J19771" s="4"/>
      <c r="K19771" s="4"/>
      <c r="L19771" s="4"/>
      <c r="M19771" s="4"/>
    </row>
    <row r="19772" spans="6:13" x14ac:dyDescent="0.2">
      <c r="F19772" s="4"/>
      <c r="G19772" s="4"/>
      <c r="H19772" s="4"/>
      <c r="I19772" s="4"/>
      <c r="J19772" s="4"/>
      <c r="K19772" s="4"/>
      <c r="L19772" s="4"/>
      <c r="M19772" s="4"/>
    </row>
    <row r="19773" spans="6:13" x14ac:dyDescent="0.2">
      <c r="F19773" s="4"/>
      <c r="G19773" s="4"/>
      <c r="H19773" s="4"/>
      <c r="I19773" s="4"/>
      <c r="J19773" s="4"/>
      <c r="K19773" s="4"/>
      <c r="L19773" s="4"/>
      <c r="M19773" s="4"/>
    </row>
    <row r="19774" spans="6:13" x14ac:dyDescent="0.2">
      <c r="F19774" s="4"/>
      <c r="G19774" s="4"/>
      <c r="H19774" s="4"/>
      <c r="I19774" s="4"/>
      <c r="J19774" s="4"/>
      <c r="K19774" s="4"/>
      <c r="L19774" s="4"/>
      <c r="M19774" s="4"/>
    </row>
    <row r="19775" spans="6:13" x14ac:dyDescent="0.2">
      <c r="F19775" s="4"/>
      <c r="G19775" s="4"/>
      <c r="H19775" s="4"/>
      <c r="I19775" s="4"/>
      <c r="J19775" s="4"/>
      <c r="K19775" s="4"/>
      <c r="L19775" s="4"/>
      <c r="M19775" s="4"/>
    </row>
    <row r="19776" spans="6:13" x14ac:dyDescent="0.2">
      <c r="F19776" s="4"/>
      <c r="G19776" s="4"/>
      <c r="H19776" s="4"/>
      <c r="I19776" s="4"/>
      <c r="J19776" s="4"/>
      <c r="K19776" s="4"/>
      <c r="L19776" s="4"/>
      <c r="M19776" s="4"/>
    </row>
    <row r="19777" spans="6:13" x14ac:dyDescent="0.2">
      <c r="F19777" s="4"/>
      <c r="G19777" s="4"/>
      <c r="H19777" s="4"/>
      <c r="I19777" s="4"/>
      <c r="J19777" s="4"/>
      <c r="K19777" s="4"/>
      <c r="L19777" s="4"/>
      <c r="M19777" s="4"/>
    </row>
    <row r="19778" spans="6:13" x14ac:dyDescent="0.2">
      <c r="F19778" s="4"/>
      <c r="G19778" s="4"/>
      <c r="H19778" s="4"/>
      <c r="I19778" s="4"/>
      <c r="J19778" s="4"/>
      <c r="K19778" s="4"/>
      <c r="L19778" s="4"/>
      <c r="M19778" s="4"/>
    </row>
    <row r="19779" spans="6:13" x14ac:dyDescent="0.2">
      <c r="F19779" s="4"/>
      <c r="G19779" s="4"/>
      <c r="H19779" s="4"/>
      <c r="I19779" s="4"/>
      <c r="J19779" s="4"/>
      <c r="K19779" s="4"/>
      <c r="L19779" s="4"/>
      <c r="M19779" s="4"/>
    </row>
    <row r="19780" spans="6:13" x14ac:dyDescent="0.2">
      <c r="F19780" s="4"/>
      <c r="G19780" s="4"/>
      <c r="H19780" s="4"/>
      <c r="I19780" s="4"/>
      <c r="J19780" s="4"/>
      <c r="K19780" s="4"/>
      <c r="L19780" s="4"/>
      <c r="M19780" s="4"/>
    </row>
    <row r="19781" spans="6:13" x14ac:dyDescent="0.2">
      <c r="F19781" s="4"/>
      <c r="G19781" s="4"/>
      <c r="H19781" s="4"/>
      <c r="I19781" s="4"/>
      <c r="J19781" s="4"/>
      <c r="K19781" s="4"/>
      <c r="L19781" s="4"/>
      <c r="M19781" s="4"/>
    </row>
    <row r="19782" spans="6:13" x14ac:dyDescent="0.2">
      <c r="F19782" s="4"/>
      <c r="G19782" s="4"/>
      <c r="H19782" s="4"/>
      <c r="I19782" s="4"/>
      <c r="J19782" s="4"/>
      <c r="K19782" s="4"/>
      <c r="L19782" s="4"/>
      <c r="M19782" s="4"/>
    </row>
    <row r="19783" spans="6:13" x14ac:dyDescent="0.2">
      <c r="F19783" s="4"/>
      <c r="G19783" s="4"/>
      <c r="H19783" s="4"/>
      <c r="I19783" s="4"/>
      <c r="J19783" s="4"/>
      <c r="K19783" s="4"/>
      <c r="L19783" s="4"/>
      <c r="M19783" s="4"/>
    </row>
    <row r="19784" spans="6:13" x14ac:dyDescent="0.2">
      <c r="F19784" s="4"/>
      <c r="G19784" s="4"/>
      <c r="H19784" s="4"/>
      <c r="I19784" s="4"/>
      <c r="J19784" s="4"/>
      <c r="K19784" s="4"/>
      <c r="L19784" s="4"/>
      <c r="M19784" s="4"/>
    </row>
    <row r="19785" spans="6:13" x14ac:dyDescent="0.2">
      <c r="F19785" s="4"/>
      <c r="G19785" s="4"/>
      <c r="H19785" s="4"/>
      <c r="I19785" s="4"/>
      <c r="J19785" s="4"/>
      <c r="K19785" s="4"/>
      <c r="L19785" s="4"/>
      <c r="M19785" s="4"/>
    </row>
    <row r="19786" spans="6:13" x14ac:dyDescent="0.2">
      <c r="F19786" s="4"/>
      <c r="G19786" s="4"/>
      <c r="H19786" s="4"/>
      <c r="I19786" s="4"/>
      <c r="J19786" s="4"/>
      <c r="K19786" s="4"/>
      <c r="L19786" s="4"/>
      <c r="M19786" s="4"/>
    </row>
    <row r="19787" spans="6:13" x14ac:dyDescent="0.2">
      <c r="F19787" s="4"/>
      <c r="G19787" s="4"/>
      <c r="H19787" s="4"/>
      <c r="I19787" s="4"/>
      <c r="J19787" s="4"/>
      <c r="K19787" s="4"/>
      <c r="L19787" s="4"/>
      <c r="M19787" s="4"/>
    </row>
    <row r="19788" spans="6:13" x14ac:dyDescent="0.2">
      <c r="F19788" s="4"/>
      <c r="G19788" s="4"/>
      <c r="H19788" s="4"/>
      <c r="I19788" s="4"/>
      <c r="J19788" s="4"/>
      <c r="K19788" s="4"/>
      <c r="L19788" s="4"/>
      <c r="M19788" s="4"/>
    </row>
    <row r="19789" spans="6:13" x14ac:dyDescent="0.2">
      <c r="F19789" s="4"/>
      <c r="G19789" s="4"/>
      <c r="H19789" s="4"/>
      <c r="I19789" s="4"/>
      <c r="J19789" s="4"/>
      <c r="K19789" s="4"/>
      <c r="L19789" s="4"/>
      <c r="M19789" s="4"/>
    </row>
    <row r="19790" spans="6:13" x14ac:dyDescent="0.2">
      <c r="F19790" s="4"/>
      <c r="G19790" s="4"/>
      <c r="H19790" s="4"/>
      <c r="I19790" s="4"/>
      <c r="J19790" s="4"/>
      <c r="K19790" s="4"/>
      <c r="L19790" s="4"/>
      <c r="M19790" s="4"/>
    </row>
    <row r="19791" spans="6:13" x14ac:dyDescent="0.2">
      <c r="F19791" s="4"/>
      <c r="G19791" s="4"/>
      <c r="H19791" s="4"/>
      <c r="I19791" s="4"/>
      <c r="J19791" s="4"/>
      <c r="K19791" s="4"/>
      <c r="L19791" s="4"/>
      <c r="M19791" s="4"/>
    </row>
    <row r="19792" spans="6:13" x14ac:dyDescent="0.2">
      <c r="F19792" s="4"/>
      <c r="G19792" s="4"/>
      <c r="H19792" s="4"/>
      <c r="I19792" s="4"/>
      <c r="J19792" s="4"/>
      <c r="K19792" s="4"/>
      <c r="L19792" s="4"/>
      <c r="M19792" s="4"/>
    </row>
    <row r="19793" spans="6:13" x14ac:dyDescent="0.2">
      <c r="F19793" s="4"/>
      <c r="G19793" s="4"/>
      <c r="H19793" s="4"/>
      <c r="I19793" s="4"/>
      <c r="J19793" s="4"/>
      <c r="K19793" s="4"/>
      <c r="L19793" s="4"/>
      <c r="M19793" s="4"/>
    </row>
    <row r="19794" spans="6:13" x14ac:dyDescent="0.2">
      <c r="F19794" s="4"/>
      <c r="G19794" s="4"/>
      <c r="H19794" s="4"/>
      <c r="I19794" s="4"/>
      <c r="J19794" s="4"/>
      <c r="K19794" s="4"/>
      <c r="L19794" s="4"/>
      <c r="M19794" s="4"/>
    </row>
    <row r="19795" spans="6:13" x14ac:dyDescent="0.2">
      <c r="F19795" s="4"/>
      <c r="G19795" s="4"/>
      <c r="H19795" s="4"/>
      <c r="I19795" s="4"/>
      <c r="J19795" s="4"/>
      <c r="K19795" s="4"/>
      <c r="L19795" s="4"/>
      <c r="M19795" s="4"/>
    </row>
    <row r="19796" spans="6:13" x14ac:dyDescent="0.2">
      <c r="F19796" s="4"/>
      <c r="G19796" s="4"/>
      <c r="H19796" s="4"/>
      <c r="I19796" s="4"/>
      <c r="J19796" s="4"/>
      <c r="K19796" s="4"/>
      <c r="L19796" s="4"/>
      <c r="M19796" s="4"/>
    </row>
    <row r="19797" spans="6:13" x14ac:dyDescent="0.2">
      <c r="F19797" s="4"/>
      <c r="G19797" s="4"/>
      <c r="H19797" s="4"/>
      <c r="I19797" s="4"/>
      <c r="J19797" s="4"/>
      <c r="K19797" s="4"/>
      <c r="L19797" s="4"/>
      <c r="M19797" s="4"/>
    </row>
    <row r="19798" spans="6:13" x14ac:dyDescent="0.2">
      <c r="F19798" s="4"/>
      <c r="G19798" s="4"/>
      <c r="H19798" s="4"/>
      <c r="I19798" s="4"/>
      <c r="J19798" s="4"/>
      <c r="K19798" s="4"/>
      <c r="L19798" s="4"/>
      <c r="M19798" s="4"/>
    </row>
    <row r="19799" spans="6:13" x14ac:dyDescent="0.2">
      <c r="F19799" s="4"/>
      <c r="G19799" s="4"/>
      <c r="H19799" s="4"/>
      <c r="I19799" s="4"/>
      <c r="J19799" s="4"/>
      <c r="K19799" s="4"/>
      <c r="L19799" s="4"/>
      <c r="M19799" s="4"/>
    </row>
    <row r="19800" spans="6:13" x14ac:dyDescent="0.2">
      <c r="F19800" s="4"/>
      <c r="G19800" s="4"/>
      <c r="H19800" s="4"/>
      <c r="I19800" s="4"/>
      <c r="J19800" s="4"/>
      <c r="K19800" s="4"/>
      <c r="L19800" s="4"/>
      <c r="M19800" s="4"/>
    </row>
    <row r="19801" spans="6:13" x14ac:dyDescent="0.2">
      <c r="F19801" s="4"/>
      <c r="G19801" s="4"/>
      <c r="H19801" s="4"/>
      <c r="I19801" s="4"/>
      <c r="J19801" s="4"/>
      <c r="K19801" s="4"/>
      <c r="L19801" s="4"/>
      <c r="M19801" s="4"/>
    </row>
    <row r="19802" spans="6:13" x14ac:dyDescent="0.2">
      <c r="F19802" s="4"/>
      <c r="G19802" s="4"/>
      <c r="H19802" s="4"/>
      <c r="I19802" s="4"/>
      <c r="J19802" s="4"/>
      <c r="K19802" s="4"/>
      <c r="L19802" s="4"/>
      <c r="M19802" s="4"/>
    </row>
    <row r="19803" spans="6:13" x14ac:dyDescent="0.2">
      <c r="F19803" s="4"/>
      <c r="G19803" s="4"/>
      <c r="H19803" s="4"/>
      <c r="I19803" s="4"/>
      <c r="J19803" s="4"/>
      <c r="K19803" s="4"/>
      <c r="L19803" s="4"/>
      <c r="M19803" s="4"/>
    </row>
    <row r="19804" spans="6:13" x14ac:dyDescent="0.2">
      <c r="F19804" s="4"/>
      <c r="G19804" s="4"/>
      <c r="H19804" s="4"/>
      <c r="I19804" s="4"/>
      <c r="J19804" s="4"/>
      <c r="K19804" s="4"/>
      <c r="L19804" s="4"/>
      <c r="M19804" s="4"/>
    </row>
    <row r="19805" spans="6:13" x14ac:dyDescent="0.2">
      <c r="F19805" s="4"/>
      <c r="G19805" s="4"/>
      <c r="H19805" s="4"/>
      <c r="I19805" s="4"/>
      <c r="J19805" s="4"/>
      <c r="K19805" s="4"/>
      <c r="L19805" s="4"/>
      <c r="M19805" s="4"/>
    </row>
    <row r="19806" spans="6:13" x14ac:dyDescent="0.2">
      <c r="F19806" s="4"/>
      <c r="G19806" s="4"/>
      <c r="H19806" s="4"/>
      <c r="I19806" s="4"/>
      <c r="J19806" s="4"/>
      <c r="K19806" s="4"/>
      <c r="L19806" s="4"/>
      <c r="M19806" s="4"/>
    </row>
    <row r="19807" spans="6:13" x14ac:dyDescent="0.2">
      <c r="F19807" s="4"/>
      <c r="G19807" s="4"/>
      <c r="H19807" s="4"/>
      <c r="I19807" s="4"/>
      <c r="J19807" s="4"/>
      <c r="K19807" s="4"/>
      <c r="L19807" s="4"/>
      <c r="M19807" s="4"/>
    </row>
    <row r="19808" spans="6:13" x14ac:dyDescent="0.2">
      <c r="F19808" s="4"/>
      <c r="G19808" s="4"/>
      <c r="H19808" s="4"/>
      <c r="I19808" s="4"/>
      <c r="J19808" s="4"/>
      <c r="K19808" s="4"/>
      <c r="L19808" s="4"/>
      <c r="M19808" s="4"/>
    </row>
    <row r="19809" spans="6:13" x14ac:dyDescent="0.2">
      <c r="F19809" s="4"/>
      <c r="G19809" s="4"/>
      <c r="H19809" s="4"/>
      <c r="I19809" s="4"/>
      <c r="J19809" s="4"/>
      <c r="K19809" s="4"/>
      <c r="L19809" s="4"/>
      <c r="M19809" s="4"/>
    </row>
    <row r="19810" spans="6:13" x14ac:dyDescent="0.2">
      <c r="F19810" s="4"/>
      <c r="G19810" s="4"/>
      <c r="H19810" s="4"/>
      <c r="I19810" s="4"/>
      <c r="J19810" s="4"/>
      <c r="K19810" s="4"/>
      <c r="L19810" s="4"/>
      <c r="M19810" s="4"/>
    </row>
    <row r="19811" spans="6:13" x14ac:dyDescent="0.2">
      <c r="F19811" s="4"/>
      <c r="G19811" s="4"/>
      <c r="H19811" s="4"/>
      <c r="I19811" s="4"/>
      <c r="J19811" s="4"/>
      <c r="K19811" s="4"/>
      <c r="L19811" s="4"/>
      <c r="M19811" s="4"/>
    </row>
    <row r="19812" spans="6:13" x14ac:dyDescent="0.2">
      <c r="F19812" s="4"/>
      <c r="G19812" s="4"/>
      <c r="H19812" s="4"/>
      <c r="I19812" s="4"/>
      <c r="J19812" s="4"/>
      <c r="K19812" s="4"/>
      <c r="L19812" s="4"/>
      <c r="M19812" s="4"/>
    </row>
    <row r="19813" spans="6:13" x14ac:dyDescent="0.2">
      <c r="F19813" s="4"/>
      <c r="G19813" s="4"/>
      <c r="H19813" s="4"/>
      <c r="I19813" s="4"/>
      <c r="J19813" s="4"/>
      <c r="K19813" s="4"/>
      <c r="L19813" s="4"/>
      <c r="M19813" s="4"/>
    </row>
    <row r="19814" spans="6:13" x14ac:dyDescent="0.2">
      <c r="F19814" s="4"/>
      <c r="G19814" s="4"/>
      <c r="H19814" s="4"/>
      <c r="I19814" s="4"/>
      <c r="J19814" s="4"/>
      <c r="K19814" s="4"/>
      <c r="L19814" s="4"/>
      <c r="M19814" s="4"/>
    </row>
    <row r="19815" spans="6:13" x14ac:dyDescent="0.2">
      <c r="F19815" s="4"/>
      <c r="G19815" s="4"/>
      <c r="H19815" s="4"/>
      <c r="I19815" s="4"/>
      <c r="J19815" s="4"/>
      <c r="K19815" s="4"/>
      <c r="L19815" s="4"/>
      <c r="M19815" s="4"/>
    </row>
    <row r="19816" spans="6:13" x14ac:dyDescent="0.2">
      <c r="F19816" s="4"/>
      <c r="G19816" s="4"/>
      <c r="H19816" s="4"/>
      <c r="I19816" s="4"/>
      <c r="J19816" s="4"/>
      <c r="K19816" s="4"/>
      <c r="L19816" s="4"/>
      <c r="M19816" s="4"/>
    </row>
    <row r="19817" spans="6:13" x14ac:dyDescent="0.2">
      <c r="F19817" s="4"/>
      <c r="G19817" s="4"/>
      <c r="H19817" s="4"/>
      <c r="I19817" s="4"/>
      <c r="J19817" s="4"/>
      <c r="K19817" s="4"/>
      <c r="L19817" s="4"/>
      <c r="M19817" s="4"/>
    </row>
    <row r="19818" spans="6:13" x14ac:dyDescent="0.2">
      <c r="F19818" s="4"/>
      <c r="G19818" s="4"/>
      <c r="H19818" s="4"/>
      <c r="I19818" s="4"/>
      <c r="J19818" s="4"/>
      <c r="K19818" s="4"/>
      <c r="L19818" s="4"/>
      <c r="M19818" s="4"/>
    </row>
    <row r="19819" spans="6:13" x14ac:dyDescent="0.2">
      <c r="F19819" s="4"/>
      <c r="G19819" s="4"/>
      <c r="H19819" s="4"/>
      <c r="I19819" s="4"/>
      <c r="J19819" s="4"/>
      <c r="K19819" s="4"/>
      <c r="L19819" s="4"/>
      <c r="M19819" s="4"/>
    </row>
    <row r="19820" spans="6:13" x14ac:dyDescent="0.2">
      <c r="F19820" s="4"/>
      <c r="G19820" s="4"/>
      <c r="H19820" s="4"/>
      <c r="I19820" s="4"/>
      <c r="J19820" s="4"/>
      <c r="K19820" s="4"/>
      <c r="L19820" s="4"/>
      <c r="M19820" s="4"/>
    </row>
    <row r="19821" spans="6:13" x14ac:dyDescent="0.2">
      <c r="F19821" s="4"/>
      <c r="G19821" s="4"/>
      <c r="H19821" s="4"/>
      <c r="I19821" s="4"/>
      <c r="J19821" s="4"/>
      <c r="K19821" s="4"/>
      <c r="L19821" s="4"/>
      <c r="M19821" s="4"/>
    </row>
    <row r="19822" spans="6:13" x14ac:dyDescent="0.2">
      <c r="F19822" s="4"/>
      <c r="G19822" s="4"/>
      <c r="H19822" s="4"/>
      <c r="I19822" s="4"/>
      <c r="J19822" s="4"/>
      <c r="K19822" s="4"/>
      <c r="L19822" s="4"/>
      <c r="M19822" s="4"/>
    </row>
    <row r="19823" spans="6:13" x14ac:dyDescent="0.2">
      <c r="F19823" s="4"/>
      <c r="G19823" s="4"/>
      <c r="H19823" s="4"/>
      <c r="I19823" s="4"/>
      <c r="J19823" s="4"/>
      <c r="K19823" s="4"/>
      <c r="L19823" s="4"/>
      <c r="M19823" s="4"/>
    </row>
    <row r="19824" spans="6:13" x14ac:dyDescent="0.2">
      <c r="F19824" s="4"/>
      <c r="G19824" s="4"/>
      <c r="H19824" s="4"/>
      <c r="I19824" s="4"/>
      <c r="J19824" s="4"/>
      <c r="K19824" s="4"/>
      <c r="L19824" s="4"/>
      <c r="M19824" s="4"/>
    </row>
    <row r="19825" spans="6:13" x14ac:dyDescent="0.2">
      <c r="F19825" s="4"/>
      <c r="G19825" s="4"/>
      <c r="H19825" s="4"/>
      <c r="I19825" s="4"/>
      <c r="J19825" s="4"/>
      <c r="K19825" s="4"/>
      <c r="L19825" s="4"/>
      <c r="M19825" s="4"/>
    </row>
    <row r="19826" spans="6:13" x14ac:dyDescent="0.2">
      <c r="F19826" s="4"/>
      <c r="G19826" s="4"/>
      <c r="H19826" s="4"/>
      <c r="I19826" s="4"/>
      <c r="J19826" s="4"/>
      <c r="K19826" s="4"/>
      <c r="L19826" s="4"/>
      <c r="M19826" s="4"/>
    </row>
    <row r="19827" spans="6:13" x14ac:dyDescent="0.2">
      <c r="F19827" s="4"/>
      <c r="G19827" s="4"/>
      <c r="H19827" s="4"/>
      <c r="I19827" s="4"/>
      <c r="J19827" s="4"/>
      <c r="K19827" s="4"/>
      <c r="L19827" s="4"/>
      <c r="M19827" s="4"/>
    </row>
    <row r="19828" spans="6:13" x14ac:dyDescent="0.2">
      <c r="F19828" s="4"/>
      <c r="G19828" s="4"/>
      <c r="H19828" s="4"/>
      <c r="I19828" s="4"/>
      <c r="J19828" s="4"/>
      <c r="K19828" s="4"/>
      <c r="L19828" s="4"/>
      <c r="M19828" s="4"/>
    </row>
    <row r="19829" spans="6:13" x14ac:dyDescent="0.2">
      <c r="F19829" s="4"/>
      <c r="G19829" s="4"/>
      <c r="H19829" s="4"/>
      <c r="I19829" s="4"/>
      <c r="J19829" s="4"/>
      <c r="K19829" s="4"/>
      <c r="L19829" s="4"/>
      <c r="M19829" s="4"/>
    </row>
    <row r="19830" spans="6:13" x14ac:dyDescent="0.2">
      <c r="F19830" s="4"/>
      <c r="G19830" s="4"/>
      <c r="H19830" s="4"/>
      <c r="I19830" s="4"/>
      <c r="J19830" s="4"/>
      <c r="K19830" s="4"/>
      <c r="L19830" s="4"/>
      <c r="M19830" s="4"/>
    </row>
    <row r="19831" spans="6:13" x14ac:dyDescent="0.2">
      <c r="F19831" s="4"/>
      <c r="G19831" s="4"/>
      <c r="H19831" s="4"/>
      <c r="I19831" s="4"/>
      <c r="J19831" s="4"/>
      <c r="K19831" s="4"/>
      <c r="L19831" s="4"/>
      <c r="M19831" s="4"/>
    </row>
    <row r="19832" spans="6:13" x14ac:dyDescent="0.2">
      <c r="F19832" s="4"/>
      <c r="G19832" s="4"/>
      <c r="H19832" s="4"/>
      <c r="I19832" s="4"/>
      <c r="J19832" s="4"/>
      <c r="K19832" s="4"/>
      <c r="L19832" s="4"/>
      <c r="M19832" s="4"/>
    </row>
    <row r="19833" spans="6:13" x14ac:dyDescent="0.2">
      <c r="F19833" s="4"/>
      <c r="G19833" s="4"/>
      <c r="H19833" s="4"/>
      <c r="I19833" s="4"/>
      <c r="J19833" s="4"/>
      <c r="K19833" s="4"/>
      <c r="L19833" s="4"/>
      <c r="M19833" s="4"/>
    </row>
    <row r="19834" spans="6:13" x14ac:dyDescent="0.2">
      <c r="F19834" s="4"/>
      <c r="G19834" s="4"/>
      <c r="H19834" s="4"/>
      <c r="I19834" s="4"/>
      <c r="J19834" s="4"/>
      <c r="K19834" s="4"/>
      <c r="L19834" s="4"/>
      <c r="M19834" s="4"/>
    </row>
    <row r="19835" spans="6:13" x14ac:dyDescent="0.2">
      <c r="F19835" s="4"/>
      <c r="G19835" s="4"/>
      <c r="H19835" s="4"/>
      <c r="I19835" s="4"/>
      <c r="J19835" s="4"/>
      <c r="K19835" s="4"/>
      <c r="L19835" s="4"/>
      <c r="M19835" s="4"/>
    </row>
    <row r="19836" spans="6:13" x14ac:dyDescent="0.2">
      <c r="F19836" s="4"/>
      <c r="G19836" s="4"/>
      <c r="H19836" s="4"/>
      <c r="I19836" s="4"/>
      <c r="J19836" s="4"/>
      <c r="K19836" s="4"/>
      <c r="L19836" s="4"/>
      <c r="M19836" s="4"/>
    </row>
    <row r="19837" spans="6:13" x14ac:dyDescent="0.2">
      <c r="F19837" s="4"/>
      <c r="G19837" s="4"/>
      <c r="H19837" s="4"/>
      <c r="I19837" s="4"/>
      <c r="J19837" s="4"/>
      <c r="K19837" s="4"/>
      <c r="L19837" s="4"/>
      <c r="M19837" s="4"/>
    </row>
    <row r="19838" spans="6:13" x14ac:dyDescent="0.2">
      <c r="F19838" s="4"/>
      <c r="G19838" s="4"/>
      <c r="H19838" s="4"/>
      <c r="I19838" s="4"/>
      <c r="J19838" s="4"/>
      <c r="K19838" s="4"/>
      <c r="L19838" s="4"/>
      <c r="M19838" s="4"/>
    </row>
    <row r="19839" spans="6:13" x14ac:dyDescent="0.2">
      <c r="F19839" s="4"/>
      <c r="G19839" s="4"/>
      <c r="H19839" s="4"/>
      <c r="I19839" s="4"/>
      <c r="J19839" s="4"/>
      <c r="K19839" s="4"/>
      <c r="L19839" s="4"/>
      <c r="M19839" s="4"/>
    </row>
    <row r="19840" spans="6:13" x14ac:dyDescent="0.2">
      <c r="F19840" s="4"/>
      <c r="G19840" s="4"/>
      <c r="H19840" s="4"/>
      <c r="I19840" s="4"/>
      <c r="J19840" s="4"/>
      <c r="K19840" s="4"/>
      <c r="L19840" s="4"/>
      <c r="M19840" s="4"/>
    </row>
    <row r="19841" spans="6:13" x14ac:dyDescent="0.2">
      <c r="F19841" s="4"/>
      <c r="G19841" s="4"/>
      <c r="H19841" s="4"/>
      <c r="I19841" s="4"/>
      <c r="J19841" s="4"/>
      <c r="K19841" s="4"/>
      <c r="L19841" s="4"/>
      <c r="M19841" s="4"/>
    </row>
    <row r="19842" spans="6:13" x14ac:dyDescent="0.2">
      <c r="F19842" s="4"/>
      <c r="G19842" s="4"/>
      <c r="H19842" s="4"/>
      <c r="I19842" s="4"/>
      <c r="J19842" s="4"/>
      <c r="K19842" s="4"/>
      <c r="L19842" s="4"/>
      <c r="M19842" s="4"/>
    </row>
    <row r="19843" spans="6:13" x14ac:dyDescent="0.2">
      <c r="F19843" s="4"/>
      <c r="G19843" s="4"/>
      <c r="H19843" s="4"/>
      <c r="I19843" s="4"/>
      <c r="J19843" s="4"/>
      <c r="K19843" s="4"/>
      <c r="L19843" s="4"/>
      <c r="M19843" s="4"/>
    </row>
    <row r="19844" spans="6:13" x14ac:dyDescent="0.2">
      <c r="F19844" s="4"/>
      <c r="G19844" s="4"/>
      <c r="H19844" s="4"/>
      <c r="I19844" s="4"/>
      <c r="J19844" s="4"/>
      <c r="K19844" s="4"/>
      <c r="L19844" s="4"/>
      <c r="M19844" s="4"/>
    </row>
    <row r="19845" spans="6:13" x14ac:dyDescent="0.2">
      <c r="F19845" s="4"/>
      <c r="G19845" s="4"/>
      <c r="H19845" s="4"/>
      <c r="I19845" s="4"/>
      <c r="J19845" s="4"/>
      <c r="K19845" s="4"/>
      <c r="L19845" s="4"/>
      <c r="M19845" s="4"/>
    </row>
    <row r="19846" spans="6:13" x14ac:dyDescent="0.2">
      <c r="F19846" s="4"/>
      <c r="G19846" s="4"/>
      <c r="H19846" s="4"/>
      <c r="I19846" s="4"/>
      <c r="J19846" s="4"/>
      <c r="K19846" s="4"/>
      <c r="L19846" s="4"/>
      <c r="M19846" s="4"/>
    </row>
    <row r="19847" spans="6:13" x14ac:dyDescent="0.2">
      <c r="F19847" s="4"/>
      <c r="G19847" s="4"/>
      <c r="H19847" s="4"/>
      <c r="I19847" s="4"/>
      <c r="J19847" s="4"/>
      <c r="K19847" s="4"/>
      <c r="L19847" s="4"/>
      <c r="M19847" s="4"/>
    </row>
    <row r="19848" spans="6:13" x14ac:dyDescent="0.2">
      <c r="F19848" s="4"/>
      <c r="G19848" s="4"/>
      <c r="H19848" s="4"/>
      <c r="I19848" s="4"/>
      <c r="J19848" s="4"/>
      <c r="K19848" s="4"/>
      <c r="L19848" s="4"/>
      <c r="M19848" s="4"/>
    </row>
    <row r="19849" spans="6:13" x14ac:dyDescent="0.2">
      <c r="F19849" s="4"/>
      <c r="G19849" s="4"/>
      <c r="H19849" s="4"/>
      <c r="I19849" s="4"/>
      <c r="J19849" s="4"/>
      <c r="K19849" s="4"/>
      <c r="L19849" s="4"/>
      <c r="M19849" s="4"/>
    </row>
    <row r="19850" spans="6:13" x14ac:dyDescent="0.2">
      <c r="F19850" s="4"/>
      <c r="G19850" s="4"/>
      <c r="H19850" s="4"/>
      <c r="I19850" s="4"/>
      <c r="J19850" s="4"/>
      <c r="K19850" s="4"/>
      <c r="L19850" s="4"/>
      <c r="M19850" s="4"/>
    </row>
    <row r="19851" spans="6:13" x14ac:dyDescent="0.2">
      <c r="F19851" s="4"/>
      <c r="G19851" s="4"/>
      <c r="H19851" s="4"/>
      <c r="I19851" s="4"/>
      <c r="J19851" s="4"/>
      <c r="K19851" s="4"/>
      <c r="L19851" s="4"/>
      <c r="M19851" s="4"/>
    </row>
    <row r="19852" spans="6:13" x14ac:dyDescent="0.2">
      <c r="F19852" s="4"/>
      <c r="G19852" s="4"/>
      <c r="H19852" s="4"/>
      <c r="I19852" s="4"/>
      <c r="J19852" s="4"/>
      <c r="K19852" s="4"/>
      <c r="L19852" s="4"/>
      <c r="M19852" s="4"/>
    </row>
    <row r="19853" spans="6:13" x14ac:dyDescent="0.2">
      <c r="F19853" s="4"/>
      <c r="G19853" s="4"/>
      <c r="H19853" s="4"/>
      <c r="I19853" s="4"/>
      <c r="J19853" s="4"/>
      <c r="K19853" s="4"/>
      <c r="L19853" s="4"/>
      <c r="M19853" s="4"/>
    </row>
    <row r="19854" spans="6:13" x14ac:dyDescent="0.2">
      <c r="F19854" s="4"/>
      <c r="G19854" s="4"/>
      <c r="H19854" s="4"/>
      <c r="I19854" s="4"/>
      <c r="J19854" s="4"/>
      <c r="K19854" s="4"/>
      <c r="L19854" s="4"/>
      <c r="M19854" s="4"/>
    </row>
    <row r="19855" spans="6:13" x14ac:dyDescent="0.2">
      <c r="F19855" s="4"/>
      <c r="G19855" s="4"/>
      <c r="H19855" s="4"/>
      <c r="I19855" s="4"/>
      <c r="J19855" s="4"/>
      <c r="K19855" s="4"/>
      <c r="L19855" s="4"/>
      <c r="M19855" s="4"/>
    </row>
    <row r="19856" spans="6:13" x14ac:dyDescent="0.2">
      <c r="F19856" s="4"/>
      <c r="G19856" s="4"/>
      <c r="H19856" s="4"/>
      <c r="I19856" s="4"/>
      <c r="J19856" s="4"/>
      <c r="K19856" s="4"/>
      <c r="L19856" s="4"/>
      <c r="M19856" s="4"/>
    </row>
    <row r="19857" spans="6:13" x14ac:dyDescent="0.2">
      <c r="F19857" s="4"/>
      <c r="G19857" s="4"/>
      <c r="H19857" s="4"/>
      <c r="I19857" s="4"/>
      <c r="J19857" s="4"/>
      <c r="K19857" s="4"/>
      <c r="L19857" s="4"/>
      <c r="M19857" s="4"/>
    </row>
    <row r="19858" spans="6:13" x14ac:dyDescent="0.2">
      <c r="F19858" s="4"/>
      <c r="G19858" s="4"/>
      <c r="H19858" s="4"/>
      <c r="I19858" s="4"/>
      <c r="J19858" s="4"/>
      <c r="K19858" s="4"/>
      <c r="L19858" s="4"/>
      <c r="M19858" s="4"/>
    </row>
    <row r="19859" spans="6:13" x14ac:dyDescent="0.2">
      <c r="F19859" s="4"/>
      <c r="G19859" s="4"/>
      <c r="H19859" s="4"/>
      <c r="I19859" s="4"/>
      <c r="J19859" s="4"/>
      <c r="K19859" s="4"/>
      <c r="L19859" s="4"/>
      <c r="M19859" s="4"/>
    </row>
    <row r="19860" spans="6:13" x14ac:dyDescent="0.2">
      <c r="F19860" s="4"/>
      <c r="G19860" s="4"/>
      <c r="H19860" s="4"/>
      <c r="I19860" s="4"/>
      <c r="J19860" s="4"/>
      <c r="K19860" s="4"/>
      <c r="L19860" s="4"/>
      <c r="M19860" s="4"/>
    </row>
    <row r="19861" spans="6:13" x14ac:dyDescent="0.2">
      <c r="F19861" s="4"/>
      <c r="G19861" s="4"/>
      <c r="H19861" s="4"/>
      <c r="I19861" s="4"/>
      <c r="J19861" s="4"/>
      <c r="K19861" s="4"/>
      <c r="L19861" s="4"/>
      <c r="M19861" s="4"/>
    </row>
    <row r="19862" spans="6:13" x14ac:dyDescent="0.2">
      <c r="F19862" s="4"/>
      <c r="G19862" s="4"/>
      <c r="H19862" s="4"/>
      <c r="I19862" s="4"/>
      <c r="J19862" s="4"/>
      <c r="K19862" s="4"/>
      <c r="L19862" s="4"/>
      <c r="M19862" s="4"/>
    </row>
    <row r="19863" spans="6:13" x14ac:dyDescent="0.2">
      <c r="F19863" s="4"/>
      <c r="G19863" s="4"/>
      <c r="H19863" s="4"/>
      <c r="I19863" s="4"/>
      <c r="J19863" s="4"/>
      <c r="K19863" s="4"/>
      <c r="L19863" s="4"/>
      <c r="M19863" s="4"/>
    </row>
    <row r="19864" spans="6:13" x14ac:dyDescent="0.2">
      <c r="F19864" s="4"/>
      <c r="G19864" s="4"/>
      <c r="H19864" s="4"/>
      <c r="I19864" s="4"/>
      <c r="J19864" s="4"/>
      <c r="K19864" s="4"/>
      <c r="L19864" s="4"/>
      <c r="M19864" s="4"/>
    </row>
    <row r="19865" spans="6:13" x14ac:dyDescent="0.2">
      <c r="F19865" s="4"/>
      <c r="G19865" s="4"/>
      <c r="H19865" s="4"/>
      <c r="I19865" s="4"/>
      <c r="J19865" s="4"/>
      <c r="K19865" s="4"/>
      <c r="L19865" s="4"/>
      <c r="M19865" s="4"/>
    </row>
    <row r="19866" spans="6:13" x14ac:dyDescent="0.2">
      <c r="F19866" s="4"/>
      <c r="G19866" s="4"/>
      <c r="H19866" s="4"/>
      <c r="I19866" s="4"/>
      <c r="J19866" s="4"/>
      <c r="K19866" s="4"/>
      <c r="L19866" s="4"/>
      <c r="M19866" s="4"/>
    </row>
    <row r="19867" spans="6:13" x14ac:dyDescent="0.2">
      <c r="F19867" s="4"/>
      <c r="G19867" s="4"/>
      <c r="H19867" s="4"/>
      <c r="I19867" s="4"/>
      <c r="J19867" s="4"/>
      <c r="K19867" s="4"/>
      <c r="L19867" s="4"/>
      <c r="M19867" s="4"/>
    </row>
    <row r="19868" spans="6:13" x14ac:dyDescent="0.2">
      <c r="F19868" s="4"/>
      <c r="G19868" s="4"/>
      <c r="H19868" s="4"/>
      <c r="I19868" s="4"/>
      <c r="J19868" s="4"/>
      <c r="K19868" s="4"/>
      <c r="L19868" s="4"/>
      <c r="M19868" s="4"/>
    </row>
    <row r="19869" spans="6:13" x14ac:dyDescent="0.2">
      <c r="F19869" s="4"/>
      <c r="G19869" s="4"/>
      <c r="H19869" s="4"/>
      <c r="I19869" s="4"/>
      <c r="J19869" s="4"/>
      <c r="K19869" s="4"/>
      <c r="L19869" s="4"/>
      <c r="M19869" s="4"/>
    </row>
    <row r="19870" spans="6:13" x14ac:dyDescent="0.2">
      <c r="F19870" s="4"/>
      <c r="G19870" s="4"/>
      <c r="H19870" s="4"/>
      <c r="I19870" s="4"/>
      <c r="J19870" s="4"/>
      <c r="K19870" s="4"/>
      <c r="L19870" s="4"/>
      <c r="M19870" s="4"/>
    </row>
    <row r="19871" spans="6:13" x14ac:dyDescent="0.2">
      <c r="F19871" s="4"/>
      <c r="G19871" s="4"/>
      <c r="H19871" s="4"/>
      <c r="I19871" s="4"/>
      <c r="J19871" s="4"/>
      <c r="K19871" s="4"/>
      <c r="L19871" s="4"/>
      <c r="M19871" s="4"/>
    </row>
    <row r="19872" spans="6:13" x14ac:dyDescent="0.2">
      <c r="F19872" s="4"/>
      <c r="G19872" s="4"/>
      <c r="H19872" s="4"/>
      <c r="I19872" s="4"/>
      <c r="J19872" s="4"/>
      <c r="K19872" s="4"/>
      <c r="L19872" s="4"/>
      <c r="M19872" s="4"/>
    </row>
    <row r="19873" spans="6:13" x14ac:dyDescent="0.2">
      <c r="F19873" s="4"/>
      <c r="G19873" s="4"/>
      <c r="H19873" s="4"/>
      <c r="I19873" s="4"/>
      <c r="J19873" s="4"/>
      <c r="K19873" s="4"/>
      <c r="L19873" s="4"/>
      <c r="M19873" s="4"/>
    </row>
    <row r="19874" spans="6:13" x14ac:dyDescent="0.2">
      <c r="F19874" s="4"/>
      <c r="G19874" s="4"/>
      <c r="H19874" s="4"/>
      <c r="I19874" s="4"/>
      <c r="J19874" s="4"/>
      <c r="K19874" s="4"/>
      <c r="L19874" s="4"/>
      <c r="M19874" s="4"/>
    </row>
    <row r="19875" spans="6:13" x14ac:dyDescent="0.2">
      <c r="F19875" s="4"/>
      <c r="G19875" s="4"/>
      <c r="H19875" s="4"/>
      <c r="I19875" s="4"/>
      <c r="J19875" s="4"/>
      <c r="K19875" s="4"/>
      <c r="L19875" s="4"/>
      <c r="M19875" s="4"/>
    </row>
    <row r="19876" spans="6:13" x14ac:dyDescent="0.2">
      <c r="F19876" s="4"/>
      <c r="G19876" s="4"/>
      <c r="H19876" s="4"/>
      <c r="I19876" s="4"/>
      <c r="J19876" s="4"/>
      <c r="K19876" s="4"/>
      <c r="L19876" s="4"/>
      <c r="M19876" s="4"/>
    </row>
    <row r="19877" spans="6:13" x14ac:dyDescent="0.2">
      <c r="F19877" s="4"/>
      <c r="G19877" s="4"/>
      <c r="H19877" s="4"/>
      <c r="I19877" s="4"/>
      <c r="J19877" s="4"/>
      <c r="K19877" s="4"/>
      <c r="L19877" s="4"/>
      <c r="M19877" s="4"/>
    </row>
    <row r="19878" spans="6:13" x14ac:dyDescent="0.2">
      <c r="F19878" s="4"/>
      <c r="G19878" s="4"/>
      <c r="H19878" s="4"/>
      <c r="I19878" s="4"/>
      <c r="J19878" s="4"/>
      <c r="K19878" s="4"/>
      <c r="L19878" s="4"/>
      <c r="M19878" s="4"/>
    </row>
    <row r="19879" spans="6:13" x14ac:dyDescent="0.2">
      <c r="F19879" s="4"/>
      <c r="G19879" s="4"/>
      <c r="H19879" s="4"/>
      <c r="I19879" s="4"/>
      <c r="J19879" s="4"/>
      <c r="K19879" s="4"/>
      <c r="L19879" s="4"/>
      <c r="M19879" s="4"/>
    </row>
    <row r="19880" spans="6:13" x14ac:dyDescent="0.2">
      <c r="F19880" s="4"/>
      <c r="G19880" s="4"/>
      <c r="H19880" s="4"/>
      <c r="I19880" s="4"/>
      <c r="J19880" s="4"/>
      <c r="K19880" s="4"/>
      <c r="L19880" s="4"/>
      <c r="M19880" s="4"/>
    </row>
    <row r="19881" spans="6:13" x14ac:dyDescent="0.2">
      <c r="F19881" s="4"/>
      <c r="G19881" s="4"/>
      <c r="H19881" s="4"/>
      <c r="I19881" s="4"/>
      <c r="J19881" s="4"/>
      <c r="K19881" s="4"/>
      <c r="L19881" s="4"/>
      <c r="M19881" s="4"/>
    </row>
    <row r="19882" spans="6:13" x14ac:dyDescent="0.2">
      <c r="F19882" s="4"/>
      <c r="G19882" s="4"/>
      <c r="H19882" s="4"/>
      <c r="I19882" s="4"/>
      <c r="J19882" s="4"/>
      <c r="K19882" s="4"/>
      <c r="L19882" s="4"/>
      <c r="M19882" s="4"/>
    </row>
    <row r="19883" spans="6:13" x14ac:dyDescent="0.2">
      <c r="F19883" s="4"/>
      <c r="G19883" s="4"/>
      <c r="H19883" s="4"/>
      <c r="I19883" s="4"/>
      <c r="J19883" s="4"/>
      <c r="K19883" s="4"/>
      <c r="L19883" s="4"/>
      <c r="M19883" s="4"/>
    </row>
    <row r="19884" spans="6:13" x14ac:dyDescent="0.2">
      <c r="F19884" s="4"/>
      <c r="G19884" s="4"/>
      <c r="H19884" s="4"/>
      <c r="I19884" s="4"/>
      <c r="J19884" s="4"/>
      <c r="K19884" s="4"/>
      <c r="L19884" s="4"/>
      <c r="M19884" s="4"/>
    </row>
    <row r="19885" spans="6:13" x14ac:dyDescent="0.2">
      <c r="F19885" s="4"/>
      <c r="G19885" s="4"/>
      <c r="H19885" s="4"/>
      <c r="I19885" s="4"/>
      <c r="J19885" s="4"/>
      <c r="K19885" s="4"/>
      <c r="L19885" s="4"/>
      <c r="M19885" s="4"/>
    </row>
    <row r="19886" spans="6:13" x14ac:dyDescent="0.2">
      <c r="F19886" s="4"/>
      <c r="G19886" s="4"/>
      <c r="H19886" s="4"/>
      <c r="I19886" s="4"/>
      <c r="J19886" s="4"/>
      <c r="K19886" s="4"/>
      <c r="L19886" s="4"/>
      <c r="M19886" s="4"/>
    </row>
    <row r="19887" spans="6:13" x14ac:dyDescent="0.2">
      <c r="F19887" s="4"/>
      <c r="G19887" s="4"/>
      <c r="H19887" s="4"/>
      <c r="I19887" s="4"/>
      <c r="J19887" s="4"/>
      <c r="K19887" s="4"/>
      <c r="L19887" s="4"/>
      <c r="M19887" s="4"/>
    </row>
    <row r="19888" spans="6:13" x14ac:dyDescent="0.2">
      <c r="F19888" s="4"/>
      <c r="G19888" s="4"/>
      <c r="H19888" s="4"/>
      <c r="I19888" s="4"/>
      <c r="J19888" s="4"/>
      <c r="K19888" s="4"/>
      <c r="L19888" s="4"/>
      <c r="M19888" s="4"/>
    </row>
    <row r="19889" spans="6:13" x14ac:dyDescent="0.2">
      <c r="F19889" s="4"/>
      <c r="G19889" s="4"/>
      <c r="H19889" s="4"/>
      <c r="I19889" s="4"/>
      <c r="J19889" s="4"/>
      <c r="K19889" s="4"/>
      <c r="L19889" s="4"/>
      <c r="M19889" s="4"/>
    </row>
    <row r="19890" spans="6:13" x14ac:dyDescent="0.2">
      <c r="F19890" s="4"/>
      <c r="G19890" s="4"/>
      <c r="H19890" s="4"/>
      <c r="I19890" s="4"/>
      <c r="J19890" s="4"/>
      <c r="K19890" s="4"/>
      <c r="L19890" s="4"/>
      <c r="M19890" s="4"/>
    </row>
    <row r="19891" spans="6:13" x14ac:dyDescent="0.2">
      <c r="F19891" s="4"/>
      <c r="G19891" s="4"/>
      <c r="H19891" s="4"/>
      <c r="I19891" s="4"/>
      <c r="J19891" s="4"/>
      <c r="K19891" s="4"/>
      <c r="L19891" s="4"/>
      <c r="M19891" s="4"/>
    </row>
    <row r="19892" spans="6:13" x14ac:dyDescent="0.2">
      <c r="F19892" s="4"/>
      <c r="G19892" s="4"/>
      <c r="H19892" s="4"/>
      <c r="I19892" s="4"/>
      <c r="J19892" s="4"/>
      <c r="K19892" s="4"/>
      <c r="L19892" s="4"/>
      <c r="M19892" s="4"/>
    </row>
    <row r="19893" spans="6:13" x14ac:dyDescent="0.2">
      <c r="F19893" s="4"/>
      <c r="G19893" s="4"/>
      <c r="H19893" s="4"/>
      <c r="I19893" s="4"/>
      <c r="J19893" s="4"/>
      <c r="K19893" s="4"/>
      <c r="L19893" s="4"/>
      <c r="M19893" s="4"/>
    </row>
    <row r="19894" spans="6:13" x14ac:dyDescent="0.2">
      <c r="F19894" s="4"/>
      <c r="G19894" s="4"/>
      <c r="H19894" s="4"/>
      <c r="I19894" s="4"/>
      <c r="J19894" s="4"/>
      <c r="K19894" s="4"/>
      <c r="L19894" s="4"/>
      <c r="M19894" s="4"/>
    </row>
    <row r="19895" spans="6:13" x14ac:dyDescent="0.2">
      <c r="F19895" s="4"/>
      <c r="G19895" s="4"/>
      <c r="H19895" s="4"/>
      <c r="I19895" s="4"/>
      <c r="J19895" s="4"/>
      <c r="K19895" s="4"/>
      <c r="L19895" s="4"/>
      <c r="M19895" s="4"/>
    </row>
    <row r="19896" spans="6:13" x14ac:dyDescent="0.2">
      <c r="F19896" s="4"/>
      <c r="G19896" s="4"/>
      <c r="H19896" s="4"/>
      <c r="I19896" s="4"/>
      <c r="J19896" s="4"/>
      <c r="K19896" s="4"/>
      <c r="L19896" s="4"/>
      <c r="M19896" s="4"/>
    </row>
    <row r="19897" spans="6:13" x14ac:dyDescent="0.2">
      <c r="F19897" s="4"/>
      <c r="G19897" s="4"/>
      <c r="H19897" s="4"/>
      <c r="I19897" s="4"/>
      <c r="J19897" s="4"/>
      <c r="K19897" s="4"/>
      <c r="L19897" s="4"/>
      <c r="M19897" s="4"/>
    </row>
    <row r="19898" spans="6:13" x14ac:dyDescent="0.2">
      <c r="F19898" s="4"/>
      <c r="G19898" s="4"/>
      <c r="H19898" s="4"/>
      <c r="I19898" s="4"/>
      <c r="J19898" s="4"/>
      <c r="K19898" s="4"/>
      <c r="L19898" s="4"/>
      <c r="M19898" s="4"/>
    </row>
    <row r="19899" spans="6:13" x14ac:dyDescent="0.2">
      <c r="F19899" s="4"/>
      <c r="G19899" s="4"/>
      <c r="H19899" s="4"/>
      <c r="I19899" s="4"/>
      <c r="J19899" s="4"/>
      <c r="K19899" s="4"/>
      <c r="L19899" s="4"/>
      <c r="M19899" s="4"/>
    </row>
    <row r="19900" spans="6:13" x14ac:dyDescent="0.2">
      <c r="F19900" s="4"/>
      <c r="G19900" s="4"/>
      <c r="H19900" s="4"/>
      <c r="I19900" s="4"/>
      <c r="J19900" s="4"/>
      <c r="K19900" s="4"/>
      <c r="L19900" s="4"/>
      <c r="M19900" s="4"/>
    </row>
    <row r="19901" spans="6:13" x14ac:dyDescent="0.2">
      <c r="F19901" s="4"/>
      <c r="G19901" s="4"/>
      <c r="H19901" s="4"/>
      <c r="I19901" s="4"/>
      <c r="J19901" s="4"/>
      <c r="K19901" s="4"/>
      <c r="L19901" s="4"/>
      <c r="M19901" s="4"/>
    </row>
    <row r="19902" spans="6:13" x14ac:dyDescent="0.2">
      <c r="F19902" s="4"/>
      <c r="G19902" s="4"/>
      <c r="H19902" s="4"/>
      <c r="I19902" s="4"/>
      <c r="J19902" s="4"/>
      <c r="K19902" s="4"/>
      <c r="L19902" s="4"/>
      <c r="M19902" s="4"/>
    </row>
    <row r="19903" spans="6:13" x14ac:dyDescent="0.2">
      <c r="F19903" s="4"/>
      <c r="G19903" s="4"/>
      <c r="H19903" s="4"/>
      <c r="I19903" s="4"/>
      <c r="J19903" s="4"/>
      <c r="K19903" s="4"/>
      <c r="L19903" s="4"/>
      <c r="M19903" s="4"/>
    </row>
    <row r="19904" spans="6:13" x14ac:dyDescent="0.2">
      <c r="F19904" s="4"/>
      <c r="G19904" s="4"/>
      <c r="H19904" s="4"/>
      <c r="I19904" s="4"/>
      <c r="J19904" s="4"/>
      <c r="K19904" s="4"/>
      <c r="L19904" s="4"/>
      <c r="M19904" s="4"/>
    </row>
    <row r="19905" spans="6:13" x14ac:dyDescent="0.2">
      <c r="F19905" s="4"/>
      <c r="G19905" s="4"/>
      <c r="H19905" s="4"/>
      <c r="I19905" s="4"/>
      <c r="J19905" s="4"/>
      <c r="K19905" s="4"/>
      <c r="L19905" s="4"/>
      <c r="M19905" s="4"/>
    </row>
    <row r="19906" spans="6:13" x14ac:dyDescent="0.2">
      <c r="F19906" s="4"/>
      <c r="G19906" s="4"/>
      <c r="H19906" s="4"/>
      <c r="I19906" s="4"/>
      <c r="J19906" s="4"/>
      <c r="K19906" s="4"/>
      <c r="L19906" s="4"/>
      <c r="M19906" s="4"/>
    </row>
    <row r="19907" spans="6:13" x14ac:dyDescent="0.2">
      <c r="F19907" s="4"/>
      <c r="G19907" s="4"/>
      <c r="H19907" s="4"/>
      <c r="I19907" s="4"/>
      <c r="J19907" s="4"/>
      <c r="K19907" s="4"/>
      <c r="L19907" s="4"/>
      <c r="M19907" s="4"/>
    </row>
    <row r="19908" spans="6:13" x14ac:dyDescent="0.2">
      <c r="F19908" s="4"/>
      <c r="G19908" s="4"/>
      <c r="H19908" s="4"/>
      <c r="I19908" s="4"/>
      <c r="J19908" s="4"/>
      <c r="K19908" s="4"/>
      <c r="L19908" s="4"/>
      <c r="M19908" s="4"/>
    </row>
    <row r="19909" spans="6:13" x14ac:dyDescent="0.2">
      <c r="F19909" s="4"/>
      <c r="G19909" s="4"/>
      <c r="H19909" s="4"/>
      <c r="I19909" s="4"/>
      <c r="J19909" s="4"/>
      <c r="K19909" s="4"/>
      <c r="L19909" s="4"/>
      <c r="M19909" s="4"/>
    </row>
    <row r="19910" spans="6:13" x14ac:dyDescent="0.2">
      <c r="F19910" s="4"/>
      <c r="G19910" s="4"/>
      <c r="H19910" s="4"/>
      <c r="I19910" s="4"/>
      <c r="J19910" s="4"/>
      <c r="K19910" s="4"/>
      <c r="L19910" s="4"/>
      <c r="M19910" s="4"/>
    </row>
    <row r="19911" spans="6:13" x14ac:dyDescent="0.2">
      <c r="F19911" s="4"/>
      <c r="G19911" s="4"/>
      <c r="H19911" s="4"/>
      <c r="I19911" s="4"/>
      <c r="J19911" s="4"/>
      <c r="K19911" s="4"/>
      <c r="L19911" s="4"/>
      <c r="M19911" s="4"/>
    </row>
    <row r="19912" spans="6:13" x14ac:dyDescent="0.2">
      <c r="F19912" s="4"/>
      <c r="G19912" s="4"/>
      <c r="H19912" s="4"/>
      <c r="I19912" s="4"/>
      <c r="J19912" s="4"/>
      <c r="K19912" s="4"/>
      <c r="L19912" s="4"/>
      <c r="M19912" s="4"/>
    </row>
    <row r="19913" spans="6:13" x14ac:dyDescent="0.2">
      <c r="F19913" s="4"/>
      <c r="G19913" s="4"/>
      <c r="H19913" s="4"/>
      <c r="I19913" s="4"/>
      <c r="J19913" s="4"/>
      <c r="K19913" s="4"/>
      <c r="L19913" s="4"/>
      <c r="M19913" s="4"/>
    </row>
    <row r="19914" spans="6:13" x14ac:dyDescent="0.2">
      <c r="F19914" s="4"/>
      <c r="G19914" s="4"/>
      <c r="H19914" s="4"/>
      <c r="I19914" s="4"/>
      <c r="J19914" s="4"/>
      <c r="K19914" s="4"/>
      <c r="L19914" s="4"/>
      <c r="M19914" s="4"/>
    </row>
    <row r="19915" spans="6:13" x14ac:dyDescent="0.2">
      <c r="F19915" s="4"/>
      <c r="G19915" s="4"/>
      <c r="H19915" s="4"/>
      <c r="I19915" s="4"/>
      <c r="J19915" s="4"/>
      <c r="K19915" s="4"/>
      <c r="L19915" s="4"/>
      <c r="M19915" s="4"/>
    </row>
    <row r="19916" spans="6:13" x14ac:dyDescent="0.2">
      <c r="F19916" s="4"/>
      <c r="G19916" s="4"/>
      <c r="H19916" s="4"/>
      <c r="I19916" s="4"/>
      <c r="J19916" s="4"/>
      <c r="K19916" s="4"/>
      <c r="L19916" s="4"/>
      <c r="M19916" s="4"/>
    </row>
    <row r="19917" spans="6:13" x14ac:dyDescent="0.2">
      <c r="F19917" s="4"/>
      <c r="G19917" s="4"/>
      <c r="H19917" s="4"/>
      <c r="I19917" s="4"/>
      <c r="J19917" s="4"/>
      <c r="K19917" s="4"/>
      <c r="L19917" s="4"/>
      <c r="M19917" s="4"/>
    </row>
    <row r="19918" spans="6:13" x14ac:dyDescent="0.2">
      <c r="F19918" s="4"/>
      <c r="G19918" s="4"/>
      <c r="H19918" s="4"/>
      <c r="I19918" s="4"/>
      <c r="J19918" s="4"/>
      <c r="K19918" s="4"/>
      <c r="L19918" s="4"/>
      <c r="M19918" s="4"/>
    </row>
    <row r="19919" spans="6:13" x14ac:dyDescent="0.2">
      <c r="F19919" s="4"/>
      <c r="G19919" s="4"/>
      <c r="H19919" s="4"/>
      <c r="I19919" s="4"/>
      <c r="J19919" s="4"/>
      <c r="K19919" s="4"/>
      <c r="L19919" s="4"/>
      <c r="M19919" s="4"/>
    </row>
    <row r="19920" spans="6:13" x14ac:dyDescent="0.2">
      <c r="F19920" s="4"/>
      <c r="G19920" s="4"/>
      <c r="H19920" s="4"/>
      <c r="I19920" s="4"/>
      <c r="J19920" s="4"/>
      <c r="K19920" s="4"/>
      <c r="L19920" s="4"/>
      <c r="M19920" s="4"/>
    </row>
    <row r="19921" spans="6:13" x14ac:dyDescent="0.2">
      <c r="F19921" s="4"/>
      <c r="G19921" s="4"/>
      <c r="H19921" s="4"/>
      <c r="I19921" s="4"/>
      <c r="J19921" s="4"/>
      <c r="K19921" s="4"/>
      <c r="L19921" s="4"/>
      <c r="M19921" s="4"/>
    </row>
    <row r="19922" spans="6:13" x14ac:dyDescent="0.2">
      <c r="F19922" s="4"/>
      <c r="G19922" s="4"/>
      <c r="H19922" s="4"/>
      <c r="I19922" s="4"/>
      <c r="J19922" s="4"/>
      <c r="K19922" s="4"/>
      <c r="L19922" s="4"/>
      <c r="M19922" s="4"/>
    </row>
    <row r="19923" spans="6:13" x14ac:dyDescent="0.2">
      <c r="F19923" s="4"/>
      <c r="G19923" s="4"/>
      <c r="H19923" s="4"/>
      <c r="I19923" s="4"/>
      <c r="J19923" s="4"/>
      <c r="K19923" s="4"/>
      <c r="L19923" s="4"/>
      <c r="M19923" s="4"/>
    </row>
    <row r="19924" spans="6:13" x14ac:dyDescent="0.2">
      <c r="F19924" s="4"/>
      <c r="G19924" s="4"/>
      <c r="H19924" s="4"/>
      <c r="I19924" s="4"/>
      <c r="J19924" s="4"/>
      <c r="K19924" s="4"/>
      <c r="L19924" s="4"/>
      <c r="M19924" s="4"/>
    </row>
    <row r="19925" spans="6:13" x14ac:dyDescent="0.2">
      <c r="F19925" s="4"/>
      <c r="G19925" s="4"/>
      <c r="H19925" s="4"/>
      <c r="I19925" s="4"/>
      <c r="J19925" s="4"/>
      <c r="K19925" s="4"/>
      <c r="L19925" s="4"/>
      <c r="M19925" s="4"/>
    </row>
    <row r="19926" spans="6:13" x14ac:dyDescent="0.2">
      <c r="F19926" s="4"/>
      <c r="G19926" s="4"/>
      <c r="H19926" s="4"/>
      <c r="I19926" s="4"/>
      <c r="J19926" s="4"/>
      <c r="K19926" s="4"/>
      <c r="L19926" s="4"/>
      <c r="M19926" s="4"/>
    </row>
    <row r="19927" spans="6:13" x14ac:dyDescent="0.2">
      <c r="F19927" s="4"/>
      <c r="G19927" s="4"/>
      <c r="H19927" s="4"/>
      <c r="I19927" s="4"/>
      <c r="J19927" s="4"/>
      <c r="K19927" s="4"/>
      <c r="L19927" s="4"/>
      <c r="M19927" s="4"/>
    </row>
    <row r="19928" spans="6:13" x14ac:dyDescent="0.2">
      <c r="F19928" s="4"/>
      <c r="G19928" s="4"/>
      <c r="H19928" s="4"/>
      <c r="I19928" s="4"/>
      <c r="J19928" s="4"/>
      <c r="K19928" s="4"/>
      <c r="L19928" s="4"/>
      <c r="M19928" s="4"/>
    </row>
    <row r="19929" spans="6:13" x14ac:dyDescent="0.2">
      <c r="F19929" s="4"/>
      <c r="G19929" s="4"/>
      <c r="H19929" s="4"/>
      <c r="I19929" s="4"/>
      <c r="J19929" s="4"/>
      <c r="K19929" s="4"/>
      <c r="L19929" s="4"/>
      <c r="M19929" s="4"/>
    </row>
    <row r="19930" spans="6:13" x14ac:dyDescent="0.2">
      <c r="F19930" s="4"/>
      <c r="G19930" s="4"/>
      <c r="H19930" s="4"/>
      <c r="I19930" s="4"/>
      <c r="J19930" s="4"/>
      <c r="K19930" s="4"/>
      <c r="L19930" s="4"/>
      <c r="M19930" s="4"/>
    </row>
    <row r="19931" spans="6:13" x14ac:dyDescent="0.2">
      <c r="F19931" s="4"/>
      <c r="G19931" s="4"/>
      <c r="H19931" s="4"/>
      <c r="I19931" s="4"/>
      <c r="J19931" s="4"/>
      <c r="K19931" s="4"/>
      <c r="L19931" s="4"/>
      <c r="M19931" s="4"/>
    </row>
    <row r="19932" spans="6:13" x14ac:dyDescent="0.2">
      <c r="F19932" s="4"/>
      <c r="G19932" s="4"/>
      <c r="H19932" s="4"/>
      <c r="I19932" s="4"/>
      <c r="J19932" s="4"/>
      <c r="K19932" s="4"/>
      <c r="L19932" s="4"/>
      <c r="M19932" s="4"/>
    </row>
    <row r="19933" spans="6:13" x14ac:dyDescent="0.2">
      <c r="F19933" s="4"/>
      <c r="G19933" s="4"/>
      <c r="H19933" s="4"/>
      <c r="I19933" s="4"/>
      <c r="J19933" s="4"/>
      <c r="K19933" s="4"/>
      <c r="L19933" s="4"/>
      <c r="M19933" s="4"/>
    </row>
    <row r="19934" spans="6:13" x14ac:dyDescent="0.2">
      <c r="F19934" s="4"/>
      <c r="G19934" s="4"/>
      <c r="H19934" s="4"/>
      <c r="I19934" s="4"/>
      <c r="J19934" s="4"/>
      <c r="K19934" s="4"/>
      <c r="L19934" s="4"/>
      <c r="M19934" s="4"/>
    </row>
    <row r="19935" spans="6:13" x14ac:dyDescent="0.2">
      <c r="F19935" s="4"/>
      <c r="G19935" s="4"/>
      <c r="H19935" s="4"/>
      <c r="I19935" s="4"/>
      <c r="J19935" s="4"/>
      <c r="K19935" s="4"/>
      <c r="L19935" s="4"/>
      <c r="M19935" s="4"/>
    </row>
    <row r="19936" spans="6:13" x14ac:dyDescent="0.2">
      <c r="F19936" s="4"/>
      <c r="G19936" s="4"/>
      <c r="H19936" s="4"/>
      <c r="I19936" s="4"/>
      <c r="J19936" s="4"/>
      <c r="K19936" s="4"/>
      <c r="L19936" s="4"/>
      <c r="M19936" s="4"/>
    </row>
    <row r="19937" spans="6:13" x14ac:dyDescent="0.2">
      <c r="F19937" s="4"/>
      <c r="G19937" s="4"/>
      <c r="H19937" s="4"/>
      <c r="I19937" s="4"/>
      <c r="J19937" s="4"/>
      <c r="K19937" s="4"/>
      <c r="L19937" s="4"/>
      <c r="M19937" s="4"/>
    </row>
    <row r="19938" spans="6:13" x14ac:dyDescent="0.2">
      <c r="F19938" s="4"/>
      <c r="G19938" s="4"/>
      <c r="H19938" s="4"/>
      <c r="I19938" s="4"/>
      <c r="J19938" s="4"/>
      <c r="K19938" s="4"/>
      <c r="L19938" s="4"/>
      <c r="M19938" s="4"/>
    </row>
    <row r="19939" spans="6:13" x14ac:dyDescent="0.2">
      <c r="F19939" s="4"/>
      <c r="G19939" s="4"/>
      <c r="H19939" s="4"/>
      <c r="I19939" s="4"/>
      <c r="J19939" s="4"/>
      <c r="K19939" s="4"/>
      <c r="L19939" s="4"/>
      <c r="M19939" s="4"/>
    </row>
    <row r="19940" spans="6:13" x14ac:dyDescent="0.2">
      <c r="F19940" s="4"/>
      <c r="G19940" s="4"/>
      <c r="H19940" s="4"/>
      <c r="I19940" s="4"/>
      <c r="J19940" s="4"/>
      <c r="K19940" s="4"/>
      <c r="L19940" s="4"/>
      <c r="M19940" s="4"/>
    </row>
    <row r="19941" spans="6:13" x14ac:dyDescent="0.2">
      <c r="F19941" s="4"/>
      <c r="G19941" s="4"/>
      <c r="H19941" s="4"/>
      <c r="I19941" s="4"/>
      <c r="J19941" s="4"/>
      <c r="K19941" s="4"/>
      <c r="L19941" s="4"/>
      <c r="M19941" s="4"/>
    </row>
    <row r="19942" spans="6:13" x14ac:dyDescent="0.2">
      <c r="F19942" s="4"/>
      <c r="G19942" s="4"/>
      <c r="H19942" s="4"/>
      <c r="I19942" s="4"/>
      <c r="J19942" s="4"/>
      <c r="K19942" s="4"/>
      <c r="L19942" s="4"/>
      <c r="M19942" s="4"/>
    </row>
    <row r="19943" spans="6:13" x14ac:dyDescent="0.2">
      <c r="F19943" s="4"/>
      <c r="G19943" s="4"/>
      <c r="H19943" s="4"/>
      <c r="I19943" s="4"/>
      <c r="J19943" s="4"/>
      <c r="K19943" s="4"/>
      <c r="L19943" s="4"/>
      <c r="M19943" s="4"/>
    </row>
    <row r="19944" spans="6:13" x14ac:dyDescent="0.2">
      <c r="F19944" s="4"/>
      <c r="G19944" s="4"/>
      <c r="H19944" s="4"/>
      <c r="I19944" s="4"/>
      <c r="J19944" s="4"/>
      <c r="K19944" s="4"/>
      <c r="L19944" s="4"/>
      <c r="M19944" s="4"/>
    </row>
    <row r="19945" spans="6:13" x14ac:dyDescent="0.2">
      <c r="F19945" s="4"/>
      <c r="G19945" s="4"/>
      <c r="H19945" s="4"/>
      <c r="I19945" s="4"/>
      <c r="J19945" s="4"/>
      <c r="K19945" s="4"/>
      <c r="L19945" s="4"/>
      <c r="M19945" s="4"/>
    </row>
    <row r="19946" spans="6:13" x14ac:dyDescent="0.2">
      <c r="F19946" s="4"/>
      <c r="G19946" s="4"/>
      <c r="H19946" s="4"/>
      <c r="I19946" s="4"/>
      <c r="J19946" s="4"/>
      <c r="K19946" s="4"/>
      <c r="L19946" s="4"/>
      <c r="M19946" s="4"/>
    </row>
    <row r="19947" spans="6:13" x14ac:dyDescent="0.2">
      <c r="F19947" s="4"/>
      <c r="G19947" s="4"/>
      <c r="H19947" s="4"/>
      <c r="I19947" s="4"/>
      <c r="J19947" s="4"/>
      <c r="K19947" s="4"/>
      <c r="L19947" s="4"/>
      <c r="M19947" s="4"/>
    </row>
    <row r="19948" spans="6:13" x14ac:dyDescent="0.2">
      <c r="F19948" s="4"/>
      <c r="G19948" s="4"/>
      <c r="H19948" s="4"/>
      <c r="I19948" s="4"/>
      <c r="J19948" s="4"/>
      <c r="K19948" s="4"/>
      <c r="L19948" s="4"/>
      <c r="M19948" s="4"/>
    </row>
    <row r="19949" spans="6:13" x14ac:dyDescent="0.2">
      <c r="F19949" s="4"/>
      <c r="G19949" s="4"/>
      <c r="H19949" s="4"/>
      <c r="I19949" s="4"/>
      <c r="J19949" s="4"/>
      <c r="K19949" s="4"/>
      <c r="L19949" s="4"/>
      <c r="M19949" s="4"/>
    </row>
    <row r="19950" spans="6:13" x14ac:dyDescent="0.2">
      <c r="F19950" s="4"/>
      <c r="G19950" s="4"/>
      <c r="H19950" s="4"/>
      <c r="I19950" s="4"/>
      <c r="J19950" s="4"/>
      <c r="K19950" s="4"/>
      <c r="L19950" s="4"/>
      <c r="M19950" s="4"/>
    </row>
    <row r="19951" spans="6:13" x14ac:dyDescent="0.2">
      <c r="F19951" s="4"/>
      <c r="G19951" s="4"/>
      <c r="H19951" s="4"/>
      <c r="I19951" s="4"/>
      <c r="J19951" s="4"/>
      <c r="K19951" s="4"/>
      <c r="L19951" s="4"/>
      <c r="M19951" s="4"/>
    </row>
    <row r="19952" spans="6:13" x14ac:dyDescent="0.2">
      <c r="F19952" s="4"/>
      <c r="G19952" s="4"/>
      <c r="H19952" s="4"/>
      <c r="I19952" s="4"/>
      <c r="J19952" s="4"/>
      <c r="K19952" s="4"/>
      <c r="L19952" s="4"/>
      <c r="M19952" s="4"/>
    </row>
    <row r="19953" spans="6:13" x14ac:dyDescent="0.2">
      <c r="F19953" s="4"/>
      <c r="G19953" s="4"/>
      <c r="H19953" s="4"/>
      <c r="I19953" s="4"/>
      <c r="J19953" s="4"/>
      <c r="K19953" s="4"/>
      <c r="L19953" s="4"/>
      <c r="M19953" s="4"/>
    </row>
    <row r="19954" spans="6:13" x14ac:dyDescent="0.2">
      <c r="F19954" s="4"/>
      <c r="G19954" s="4"/>
      <c r="H19954" s="4"/>
      <c r="I19954" s="4"/>
      <c r="J19954" s="4"/>
      <c r="K19954" s="4"/>
      <c r="L19954" s="4"/>
      <c r="M19954" s="4"/>
    </row>
    <row r="19955" spans="6:13" x14ac:dyDescent="0.2">
      <c r="F19955" s="4"/>
      <c r="G19955" s="4"/>
      <c r="H19955" s="4"/>
      <c r="I19955" s="4"/>
      <c r="J19955" s="4"/>
      <c r="K19955" s="4"/>
      <c r="L19955" s="4"/>
      <c r="M19955" s="4"/>
    </row>
    <row r="19956" spans="6:13" x14ac:dyDescent="0.2">
      <c r="F19956" s="4"/>
      <c r="G19956" s="4"/>
      <c r="H19956" s="4"/>
      <c r="I19956" s="4"/>
      <c r="J19956" s="4"/>
      <c r="K19956" s="4"/>
      <c r="L19956" s="4"/>
      <c r="M19956" s="4"/>
    </row>
    <row r="19957" spans="6:13" x14ac:dyDescent="0.2">
      <c r="F19957" s="4"/>
      <c r="G19957" s="4"/>
      <c r="H19957" s="4"/>
      <c r="I19957" s="4"/>
      <c r="J19957" s="4"/>
      <c r="K19957" s="4"/>
      <c r="L19957" s="4"/>
      <c r="M19957" s="4"/>
    </row>
    <row r="19958" spans="6:13" x14ac:dyDescent="0.2">
      <c r="F19958" s="4"/>
      <c r="G19958" s="4"/>
      <c r="H19958" s="4"/>
      <c r="I19958" s="4"/>
      <c r="J19958" s="4"/>
      <c r="K19958" s="4"/>
      <c r="L19958" s="4"/>
      <c r="M19958" s="4"/>
    </row>
    <row r="19959" spans="6:13" x14ac:dyDescent="0.2">
      <c r="F19959" s="4"/>
      <c r="G19959" s="4"/>
      <c r="H19959" s="4"/>
      <c r="I19959" s="4"/>
      <c r="J19959" s="4"/>
      <c r="K19959" s="4"/>
      <c r="L19959" s="4"/>
      <c r="M19959" s="4"/>
    </row>
    <row r="19960" spans="6:13" x14ac:dyDescent="0.2">
      <c r="F19960" s="4"/>
      <c r="G19960" s="4"/>
      <c r="H19960" s="4"/>
      <c r="I19960" s="4"/>
      <c r="J19960" s="4"/>
      <c r="K19960" s="4"/>
      <c r="L19960" s="4"/>
      <c r="M19960" s="4"/>
    </row>
    <row r="19961" spans="6:13" x14ac:dyDescent="0.2">
      <c r="F19961" s="4"/>
      <c r="G19961" s="4"/>
      <c r="H19961" s="4"/>
      <c r="I19961" s="4"/>
      <c r="J19961" s="4"/>
      <c r="K19961" s="4"/>
      <c r="L19961" s="4"/>
      <c r="M19961" s="4"/>
    </row>
    <row r="19962" spans="6:13" x14ac:dyDescent="0.2">
      <c r="F19962" s="4"/>
      <c r="G19962" s="4"/>
      <c r="H19962" s="4"/>
      <c r="I19962" s="4"/>
      <c r="J19962" s="4"/>
      <c r="K19962" s="4"/>
      <c r="L19962" s="4"/>
      <c r="M19962" s="4"/>
    </row>
    <row r="19963" spans="6:13" x14ac:dyDescent="0.2">
      <c r="F19963" s="4"/>
      <c r="G19963" s="4"/>
      <c r="H19963" s="4"/>
      <c r="I19963" s="4"/>
      <c r="J19963" s="4"/>
      <c r="K19963" s="4"/>
      <c r="L19963" s="4"/>
      <c r="M19963" s="4"/>
    </row>
    <row r="19964" spans="6:13" x14ac:dyDescent="0.2">
      <c r="F19964" s="4"/>
      <c r="G19964" s="4"/>
      <c r="H19964" s="4"/>
      <c r="I19964" s="4"/>
      <c r="J19964" s="4"/>
      <c r="K19964" s="4"/>
      <c r="L19964" s="4"/>
      <c r="M19964" s="4"/>
    </row>
    <row r="19965" spans="6:13" x14ac:dyDescent="0.2">
      <c r="F19965" s="4"/>
      <c r="G19965" s="4"/>
      <c r="H19965" s="4"/>
      <c r="I19965" s="4"/>
      <c r="J19965" s="4"/>
      <c r="K19965" s="4"/>
      <c r="L19965" s="4"/>
      <c r="M19965" s="4"/>
    </row>
    <row r="19966" spans="6:13" x14ac:dyDescent="0.2">
      <c r="F19966" s="4"/>
      <c r="G19966" s="4"/>
      <c r="H19966" s="4"/>
      <c r="I19966" s="4"/>
      <c r="J19966" s="4"/>
      <c r="K19966" s="4"/>
      <c r="L19966" s="4"/>
      <c r="M19966" s="4"/>
    </row>
    <row r="19967" spans="6:13" x14ac:dyDescent="0.2">
      <c r="F19967" s="4"/>
      <c r="G19967" s="4"/>
      <c r="H19967" s="4"/>
      <c r="I19967" s="4"/>
      <c r="J19967" s="4"/>
      <c r="K19967" s="4"/>
      <c r="L19967" s="4"/>
      <c r="M19967" s="4"/>
    </row>
    <row r="19968" spans="6:13" x14ac:dyDescent="0.2">
      <c r="F19968" s="4"/>
      <c r="G19968" s="4"/>
      <c r="H19968" s="4"/>
      <c r="I19968" s="4"/>
      <c r="J19968" s="4"/>
      <c r="K19968" s="4"/>
      <c r="L19968" s="4"/>
      <c r="M19968" s="4"/>
    </row>
    <row r="19969" spans="6:13" x14ac:dyDescent="0.2">
      <c r="F19969" s="4"/>
      <c r="G19969" s="4"/>
      <c r="H19969" s="4"/>
      <c r="I19969" s="4"/>
      <c r="J19969" s="4"/>
      <c r="K19969" s="4"/>
      <c r="L19969" s="4"/>
      <c r="M19969" s="4"/>
    </row>
    <row r="19970" spans="6:13" x14ac:dyDescent="0.2">
      <c r="F19970" s="4"/>
      <c r="G19970" s="4"/>
      <c r="H19970" s="4"/>
      <c r="I19970" s="4"/>
      <c r="J19970" s="4"/>
      <c r="K19970" s="4"/>
      <c r="L19970" s="4"/>
      <c r="M19970" s="4"/>
    </row>
    <row r="19971" spans="6:13" x14ac:dyDescent="0.2">
      <c r="F19971" s="4"/>
      <c r="G19971" s="4"/>
      <c r="H19971" s="4"/>
      <c r="I19971" s="4"/>
      <c r="J19971" s="4"/>
      <c r="K19971" s="4"/>
      <c r="L19971" s="4"/>
      <c r="M19971" s="4"/>
    </row>
    <row r="19972" spans="6:13" x14ac:dyDescent="0.2">
      <c r="F19972" s="4"/>
      <c r="G19972" s="4"/>
      <c r="H19972" s="4"/>
      <c r="I19972" s="4"/>
      <c r="J19972" s="4"/>
      <c r="K19972" s="4"/>
      <c r="L19972" s="4"/>
      <c r="M19972" s="4"/>
    </row>
    <row r="19973" spans="6:13" x14ac:dyDescent="0.2">
      <c r="F19973" s="4"/>
      <c r="G19973" s="4"/>
      <c r="H19973" s="4"/>
      <c r="I19973" s="4"/>
      <c r="J19973" s="4"/>
      <c r="K19973" s="4"/>
      <c r="L19973" s="4"/>
      <c r="M19973" s="4"/>
    </row>
    <row r="19974" spans="6:13" x14ac:dyDescent="0.2">
      <c r="F19974" s="4"/>
      <c r="G19974" s="4"/>
      <c r="H19974" s="4"/>
      <c r="I19974" s="4"/>
      <c r="J19974" s="4"/>
      <c r="K19974" s="4"/>
      <c r="L19974" s="4"/>
      <c r="M19974" s="4"/>
    </row>
    <row r="19975" spans="6:13" x14ac:dyDescent="0.2">
      <c r="F19975" s="4"/>
      <c r="G19975" s="4"/>
      <c r="H19975" s="4"/>
      <c r="I19975" s="4"/>
      <c r="J19975" s="4"/>
      <c r="K19975" s="4"/>
      <c r="L19975" s="4"/>
      <c r="M19975" s="4"/>
    </row>
    <row r="19976" spans="6:13" x14ac:dyDescent="0.2">
      <c r="F19976" s="4"/>
      <c r="G19976" s="4"/>
      <c r="H19976" s="4"/>
      <c r="I19976" s="4"/>
      <c r="J19976" s="4"/>
      <c r="K19976" s="4"/>
      <c r="L19976" s="4"/>
      <c r="M19976" s="4"/>
    </row>
    <row r="19977" spans="6:13" x14ac:dyDescent="0.2">
      <c r="F19977" s="4"/>
      <c r="G19977" s="4"/>
      <c r="H19977" s="4"/>
      <c r="I19977" s="4"/>
      <c r="J19977" s="4"/>
      <c r="K19977" s="4"/>
      <c r="L19977" s="4"/>
      <c r="M19977" s="4"/>
    </row>
    <row r="19978" spans="6:13" x14ac:dyDescent="0.2">
      <c r="F19978" s="4"/>
      <c r="G19978" s="4"/>
      <c r="H19978" s="4"/>
      <c r="I19978" s="4"/>
      <c r="J19978" s="4"/>
      <c r="K19978" s="4"/>
      <c r="L19978" s="4"/>
      <c r="M19978" s="4"/>
    </row>
    <row r="19979" spans="6:13" x14ac:dyDescent="0.2">
      <c r="F19979" s="4"/>
      <c r="G19979" s="4"/>
      <c r="H19979" s="4"/>
      <c r="I19979" s="4"/>
      <c r="J19979" s="4"/>
      <c r="K19979" s="4"/>
      <c r="L19979" s="4"/>
      <c r="M19979" s="4"/>
    </row>
    <row r="19980" spans="6:13" x14ac:dyDescent="0.2">
      <c r="F19980" s="4"/>
      <c r="G19980" s="4"/>
      <c r="H19980" s="4"/>
      <c r="I19980" s="4"/>
      <c r="J19980" s="4"/>
      <c r="K19980" s="4"/>
      <c r="L19980" s="4"/>
      <c r="M19980" s="4"/>
    </row>
    <row r="19981" spans="6:13" x14ac:dyDescent="0.2">
      <c r="F19981" s="4"/>
      <c r="G19981" s="4"/>
      <c r="H19981" s="4"/>
      <c r="I19981" s="4"/>
      <c r="J19981" s="4"/>
      <c r="K19981" s="4"/>
      <c r="L19981" s="4"/>
      <c r="M19981" s="4"/>
    </row>
    <row r="19982" spans="6:13" x14ac:dyDescent="0.2">
      <c r="F19982" s="4"/>
      <c r="G19982" s="4"/>
      <c r="H19982" s="4"/>
      <c r="I19982" s="4"/>
      <c r="J19982" s="4"/>
      <c r="K19982" s="4"/>
      <c r="L19982" s="4"/>
      <c r="M19982" s="4"/>
    </row>
    <row r="19983" spans="6:13" x14ac:dyDescent="0.2">
      <c r="F19983" s="4"/>
      <c r="G19983" s="4"/>
      <c r="H19983" s="4"/>
      <c r="I19983" s="4"/>
      <c r="J19983" s="4"/>
      <c r="K19983" s="4"/>
      <c r="L19983" s="4"/>
      <c r="M19983" s="4"/>
    </row>
    <row r="19984" spans="6:13" x14ac:dyDescent="0.2">
      <c r="F19984" s="4"/>
      <c r="G19984" s="4"/>
      <c r="H19984" s="4"/>
      <c r="I19984" s="4"/>
      <c r="J19984" s="4"/>
      <c r="K19984" s="4"/>
      <c r="L19984" s="4"/>
      <c r="M19984" s="4"/>
    </row>
    <row r="19985" spans="6:13" x14ac:dyDescent="0.2">
      <c r="F19985" s="4"/>
      <c r="G19985" s="4"/>
      <c r="H19985" s="4"/>
      <c r="I19985" s="4"/>
      <c r="J19985" s="4"/>
      <c r="K19985" s="4"/>
      <c r="L19985" s="4"/>
      <c r="M19985" s="4"/>
    </row>
    <row r="19986" spans="6:13" x14ac:dyDescent="0.2">
      <c r="F19986" s="4"/>
      <c r="G19986" s="4"/>
      <c r="H19986" s="4"/>
      <c r="I19986" s="4"/>
      <c r="J19986" s="4"/>
      <c r="K19986" s="4"/>
      <c r="L19986" s="4"/>
      <c r="M19986" s="4"/>
    </row>
    <row r="19987" spans="6:13" x14ac:dyDescent="0.2">
      <c r="F19987" s="4"/>
      <c r="G19987" s="4"/>
      <c r="H19987" s="4"/>
      <c r="I19987" s="4"/>
      <c r="J19987" s="4"/>
      <c r="K19987" s="4"/>
      <c r="L19987" s="4"/>
      <c r="M19987" s="4"/>
    </row>
    <row r="19988" spans="6:13" x14ac:dyDescent="0.2">
      <c r="F19988" s="4"/>
      <c r="G19988" s="4"/>
      <c r="H19988" s="4"/>
      <c r="I19988" s="4"/>
      <c r="J19988" s="4"/>
      <c r="K19988" s="4"/>
      <c r="L19988" s="4"/>
      <c r="M19988" s="4"/>
    </row>
    <row r="19989" spans="6:13" x14ac:dyDescent="0.2">
      <c r="F19989" s="4"/>
      <c r="G19989" s="4"/>
      <c r="H19989" s="4"/>
      <c r="I19989" s="4"/>
      <c r="J19989" s="4"/>
      <c r="K19989" s="4"/>
      <c r="L19989" s="4"/>
      <c r="M19989" s="4"/>
    </row>
    <row r="19990" spans="6:13" x14ac:dyDescent="0.2">
      <c r="F19990" s="4"/>
      <c r="G19990" s="4"/>
      <c r="H19990" s="4"/>
      <c r="I19990" s="4"/>
      <c r="J19990" s="4"/>
      <c r="K19990" s="4"/>
      <c r="L19990" s="4"/>
      <c r="M19990" s="4"/>
    </row>
    <row r="19991" spans="6:13" x14ac:dyDescent="0.2">
      <c r="F19991" s="4"/>
      <c r="G19991" s="4"/>
      <c r="H19991" s="4"/>
      <c r="I19991" s="4"/>
      <c r="J19991" s="4"/>
      <c r="K19991" s="4"/>
      <c r="L19991" s="4"/>
      <c r="M19991" s="4"/>
    </row>
    <row r="19992" spans="6:13" x14ac:dyDescent="0.2">
      <c r="F19992" s="4"/>
      <c r="G19992" s="4"/>
      <c r="H19992" s="4"/>
      <c r="I19992" s="4"/>
      <c r="J19992" s="4"/>
      <c r="K19992" s="4"/>
      <c r="L19992" s="4"/>
      <c r="M19992" s="4"/>
    </row>
    <row r="19993" spans="6:13" x14ac:dyDescent="0.2">
      <c r="F19993" s="4"/>
      <c r="G19993" s="4"/>
      <c r="H19993" s="4"/>
      <c r="I19993" s="4"/>
      <c r="J19993" s="4"/>
      <c r="K19993" s="4"/>
      <c r="L19993" s="4"/>
      <c r="M19993" s="4"/>
    </row>
    <row r="19994" spans="6:13" x14ac:dyDescent="0.2">
      <c r="F19994" s="4"/>
      <c r="G19994" s="4"/>
      <c r="H19994" s="4"/>
      <c r="I19994" s="4"/>
      <c r="J19994" s="4"/>
      <c r="K19994" s="4"/>
      <c r="L19994" s="4"/>
      <c r="M19994" s="4"/>
    </row>
    <row r="19995" spans="6:13" x14ac:dyDescent="0.2">
      <c r="F19995" s="4"/>
      <c r="G19995" s="4"/>
      <c r="H19995" s="4"/>
      <c r="I19995" s="4"/>
      <c r="J19995" s="4"/>
      <c r="K19995" s="4"/>
      <c r="L19995" s="4"/>
      <c r="M19995" s="4"/>
    </row>
    <row r="19996" spans="6:13" x14ac:dyDescent="0.2">
      <c r="F19996" s="4"/>
      <c r="G19996" s="4"/>
      <c r="H19996" s="4"/>
      <c r="I19996" s="4"/>
      <c r="J19996" s="4"/>
      <c r="K19996" s="4"/>
      <c r="L19996" s="4"/>
      <c r="M19996" s="4"/>
    </row>
    <row r="19997" spans="6:13" x14ac:dyDescent="0.2">
      <c r="F19997" s="4"/>
      <c r="G19997" s="4"/>
      <c r="H19997" s="4"/>
      <c r="I19997" s="4"/>
      <c r="J19997" s="4"/>
      <c r="K19997" s="4"/>
      <c r="L19997" s="4"/>
      <c r="M19997" s="4"/>
    </row>
    <row r="19998" spans="6:13" x14ac:dyDescent="0.2">
      <c r="F19998" s="4"/>
      <c r="G19998" s="4"/>
      <c r="H19998" s="4"/>
      <c r="I19998" s="4"/>
      <c r="J19998" s="4"/>
      <c r="K19998" s="4"/>
      <c r="L19998" s="4"/>
      <c r="M19998" s="4"/>
    </row>
    <row r="19999" spans="6:13" x14ac:dyDescent="0.2">
      <c r="F19999" s="4"/>
      <c r="G19999" s="4"/>
      <c r="H19999" s="4"/>
      <c r="I19999" s="4"/>
      <c r="J19999" s="4"/>
      <c r="K19999" s="4"/>
      <c r="L19999" s="4"/>
      <c r="M19999" s="4"/>
    </row>
    <row r="20000" spans="6:13" x14ac:dyDescent="0.2">
      <c r="F20000" s="4"/>
      <c r="G20000" s="4"/>
      <c r="H20000" s="4"/>
      <c r="I20000" s="4"/>
      <c r="J20000" s="4"/>
      <c r="K20000" s="4"/>
      <c r="L20000" s="4"/>
      <c r="M20000" s="4"/>
    </row>
    <row r="20001" spans="6:13" x14ac:dyDescent="0.2">
      <c r="F20001" s="4"/>
      <c r="G20001" s="4"/>
      <c r="H20001" s="4"/>
      <c r="I20001" s="4"/>
      <c r="J20001" s="4"/>
      <c r="K20001" s="4"/>
      <c r="L20001" s="4"/>
      <c r="M20001" s="4"/>
    </row>
    <row r="20002" spans="6:13" x14ac:dyDescent="0.2">
      <c r="F20002" s="4"/>
      <c r="G20002" s="4"/>
      <c r="H20002" s="4"/>
      <c r="I20002" s="4"/>
      <c r="J20002" s="4"/>
      <c r="K20002" s="4"/>
      <c r="L20002" s="4"/>
      <c r="M20002" s="4"/>
    </row>
    <row r="20003" spans="6:13" x14ac:dyDescent="0.2">
      <c r="F20003" s="4"/>
      <c r="G20003" s="4"/>
      <c r="H20003" s="4"/>
      <c r="I20003" s="4"/>
      <c r="J20003" s="4"/>
      <c r="K20003" s="4"/>
      <c r="L20003" s="4"/>
      <c r="M20003" s="4"/>
    </row>
    <row r="20004" spans="6:13" x14ac:dyDescent="0.2">
      <c r="F20004" s="4"/>
      <c r="G20004" s="4"/>
      <c r="H20004" s="4"/>
      <c r="I20004" s="4"/>
      <c r="J20004" s="4"/>
      <c r="K20004" s="4"/>
      <c r="L20004" s="4"/>
      <c r="M20004" s="4"/>
    </row>
    <row r="20005" spans="6:13" x14ac:dyDescent="0.2">
      <c r="F20005" s="4"/>
      <c r="G20005" s="4"/>
      <c r="H20005" s="4"/>
      <c r="I20005" s="4"/>
      <c r="J20005" s="4"/>
      <c r="K20005" s="4"/>
      <c r="L20005" s="4"/>
      <c r="M20005" s="4"/>
    </row>
    <row r="20006" spans="6:13" x14ac:dyDescent="0.2">
      <c r="F20006" s="4"/>
      <c r="G20006" s="4"/>
      <c r="H20006" s="4"/>
      <c r="I20006" s="4"/>
      <c r="J20006" s="4"/>
      <c r="K20006" s="4"/>
      <c r="L20006" s="4"/>
      <c r="M20006" s="4"/>
    </row>
    <row r="20007" spans="6:13" x14ac:dyDescent="0.2">
      <c r="F20007" s="4"/>
      <c r="G20007" s="4"/>
      <c r="H20007" s="4"/>
      <c r="I20007" s="4"/>
      <c r="J20007" s="4"/>
      <c r="K20007" s="4"/>
      <c r="L20007" s="4"/>
      <c r="M20007" s="4"/>
    </row>
    <row r="20008" spans="6:13" x14ac:dyDescent="0.2">
      <c r="F20008" s="4"/>
      <c r="G20008" s="4"/>
      <c r="H20008" s="4"/>
      <c r="I20008" s="4"/>
      <c r="J20008" s="4"/>
      <c r="K20008" s="4"/>
      <c r="L20008" s="4"/>
      <c r="M20008" s="4"/>
    </row>
    <row r="20009" spans="6:13" x14ac:dyDescent="0.2">
      <c r="F20009" s="4"/>
      <c r="G20009" s="4"/>
      <c r="H20009" s="4"/>
      <c r="I20009" s="4"/>
      <c r="J20009" s="4"/>
      <c r="K20009" s="4"/>
      <c r="L20009" s="4"/>
      <c r="M20009" s="4"/>
    </row>
    <row r="20010" spans="6:13" x14ac:dyDescent="0.2">
      <c r="F20010" s="4"/>
      <c r="G20010" s="4"/>
      <c r="H20010" s="4"/>
      <c r="I20010" s="4"/>
      <c r="J20010" s="4"/>
      <c r="K20010" s="4"/>
      <c r="L20010" s="4"/>
      <c r="M20010" s="4"/>
    </row>
    <row r="20011" spans="6:13" x14ac:dyDescent="0.2">
      <c r="F20011" s="4"/>
      <c r="G20011" s="4"/>
      <c r="H20011" s="4"/>
      <c r="I20011" s="4"/>
      <c r="J20011" s="4"/>
      <c r="K20011" s="4"/>
      <c r="L20011" s="4"/>
      <c r="M20011" s="4"/>
    </row>
    <row r="20012" spans="6:13" x14ac:dyDescent="0.2">
      <c r="F20012" s="4"/>
      <c r="G20012" s="4"/>
      <c r="H20012" s="4"/>
      <c r="I20012" s="4"/>
      <c r="J20012" s="4"/>
      <c r="K20012" s="4"/>
      <c r="L20012" s="4"/>
      <c r="M20012" s="4"/>
    </row>
    <row r="20013" spans="6:13" x14ac:dyDescent="0.2">
      <c r="F20013" s="4"/>
      <c r="G20013" s="4"/>
      <c r="H20013" s="4"/>
      <c r="I20013" s="4"/>
      <c r="J20013" s="4"/>
      <c r="K20013" s="4"/>
      <c r="L20013" s="4"/>
      <c r="M20013" s="4"/>
    </row>
    <row r="20014" spans="6:13" x14ac:dyDescent="0.2">
      <c r="F20014" s="4"/>
      <c r="G20014" s="4"/>
      <c r="H20014" s="4"/>
      <c r="I20014" s="4"/>
      <c r="J20014" s="4"/>
      <c r="K20014" s="4"/>
      <c r="L20014" s="4"/>
      <c r="M20014" s="4"/>
    </row>
    <row r="20015" spans="6:13" x14ac:dyDescent="0.2">
      <c r="F20015" s="4"/>
      <c r="G20015" s="4"/>
      <c r="H20015" s="4"/>
      <c r="I20015" s="4"/>
      <c r="J20015" s="4"/>
      <c r="K20015" s="4"/>
      <c r="L20015" s="4"/>
      <c r="M20015" s="4"/>
    </row>
    <row r="20016" spans="6:13" x14ac:dyDescent="0.2">
      <c r="F20016" s="4"/>
      <c r="G20016" s="4"/>
      <c r="H20016" s="4"/>
      <c r="I20016" s="4"/>
      <c r="J20016" s="4"/>
      <c r="K20016" s="4"/>
      <c r="L20016" s="4"/>
      <c r="M20016" s="4"/>
    </row>
    <row r="20017" spans="6:13" x14ac:dyDescent="0.2">
      <c r="F20017" s="4"/>
      <c r="G20017" s="4"/>
      <c r="H20017" s="4"/>
      <c r="I20017" s="4"/>
      <c r="J20017" s="4"/>
      <c r="K20017" s="4"/>
      <c r="L20017" s="4"/>
      <c r="M20017" s="4"/>
    </row>
    <row r="20018" spans="6:13" x14ac:dyDescent="0.2">
      <c r="F20018" s="4"/>
      <c r="G20018" s="4"/>
      <c r="H20018" s="4"/>
      <c r="I20018" s="4"/>
      <c r="J20018" s="4"/>
      <c r="K20018" s="4"/>
      <c r="L20018" s="4"/>
      <c r="M20018" s="4"/>
    </row>
    <row r="20019" spans="6:13" x14ac:dyDescent="0.2">
      <c r="F20019" s="4"/>
      <c r="G20019" s="4"/>
      <c r="H20019" s="4"/>
      <c r="I20019" s="4"/>
      <c r="J20019" s="4"/>
      <c r="K20019" s="4"/>
      <c r="L20019" s="4"/>
      <c r="M20019" s="4"/>
    </row>
    <row r="20020" spans="6:13" x14ac:dyDescent="0.2">
      <c r="F20020" s="4"/>
      <c r="G20020" s="4"/>
      <c r="H20020" s="4"/>
      <c r="I20020" s="4"/>
      <c r="J20020" s="4"/>
      <c r="K20020" s="4"/>
      <c r="L20020" s="4"/>
      <c r="M20020" s="4"/>
    </row>
    <row r="20021" spans="6:13" x14ac:dyDescent="0.2">
      <c r="F20021" s="4"/>
      <c r="G20021" s="4"/>
      <c r="H20021" s="4"/>
      <c r="I20021" s="4"/>
      <c r="J20021" s="4"/>
      <c r="K20021" s="4"/>
      <c r="L20021" s="4"/>
      <c r="M20021" s="4"/>
    </row>
    <row r="20022" spans="6:13" x14ac:dyDescent="0.2">
      <c r="F20022" s="4"/>
      <c r="G20022" s="4"/>
      <c r="H20022" s="4"/>
      <c r="I20022" s="4"/>
      <c r="J20022" s="4"/>
      <c r="K20022" s="4"/>
      <c r="L20022" s="4"/>
      <c r="M20022" s="4"/>
    </row>
    <row r="20023" spans="6:13" x14ac:dyDescent="0.2">
      <c r="F20023" s="4"/>
      <c r="G20023" s="4"/>
      <c r="H20023" s="4"/>
      <c r="I20023" s="4"/>
      <c r="J20023" s="4"/>
      <c r="K20023" s="4"/>
      <c r="L20023" s="4"/>
      <c r="M20023" s="4"/>
    </row>
    <row r="20024" spans="6:13" x14ac:dyDescent="0.2">
      <c r="F20024" s="4"/>
      <c r="G20024" s="4"/>
      <c r="H20024" s="4"/>
      <c r="I20024" s="4"/>
      <c r="J20024" s="4"/>
      <c r="K20024" s="4"/>
      <c r="L20024" s="4"/>
      <c r="M20024" s="4"/>
    </row>
    <row r="20025" spans="6:13" x14ac:dyDescent="0.2">
      <c r="F20025" s="4"/>
      <c r="G20025" s="4"/>
      <c r="H20025" s="4"/>
      <c r="I20025" s="4"/>
      <c r="J20025" s="4"/>
      <c r="K20025" s="4"/>
      <c r="L20025" s="4"/>
      <c r="M20025" s="4"/>
    </row>
    <row r="20026" spans="6:13" x14ac:dyDescent="0.2">
      <c r="F20026" s="4"/>
      <c r="G20026" s="4"/>
      <c r="H20026" s="4"/>
      <c r="I20026" s="4"/>
      <c r="J20026" s="4"/>
      <c r="K20026" s="4"/>
      <c r="L20026" s="4"/>
      <c r="M20026" s="4"/>
    </row>
    <row r="20027" spans="6:13" x14ac:dyDescent="0.2">
      <c r="F20027" s="4"/>
      <c r="G20027" s="4"/>
      <c r="H20027" s="4"/>
      <c r="I20027" s="4"/>
      <c r="J20027" s="4"/>
      <c r="K20027" s="4"/>
      <c r="L20027" s="4"/>
      <c r="M20027" s="4"/>
    </row>
    <row r="20028" spans="6:13" x14ac:dyDescent="0.2">
      <c r="F20028" s="4"/>
      <c r="G20028" s="4"/>
      <c r="H20028" s="4"/>
      <c r="I20028" s="4"/>
      <c r="J20028" s="4"/>
      <c r="K20028" s="4"/>
      <c r="L20028" s="4"/>
      <c r="M20028" s="4"/>
    </row>
    <row r="20029" spans="6:13" x14ac:dyDescent="0.2">
      <c r="F20029" s="4"/>
      <c r="G20029" s="4"/>
      <c r="H20029" s="4"/>
      <c r="I20029" s="4"/>
      <c r="J20029" s="4"/>
      <c r="K20029" s="4"/>
      <c r="L20029" s="4"/>
      <c r="M20029" s="4"/>
    </row>
    <row r="20030" spans="6:13" x14ac:dyDescent="0.2">
      <c r="F20030" s="4"/>
      <c r="G20030" s="4"/>
      <c r="H20030" s="4"/>
      <c r="I20030" s="4"/>
      <c r="J20030" s="4"/>
      <c r="K20030" s="4"/>
      <c r="L20030" s="4"/>
      <c r="M20030" s="4"/>
    </row>
    <row r="20031" spans="6:13" x14ac:dyDescent="0.2">
      <c r="F20031" s="4"/>
      <c r="G20031" s="4"/>
      <c r="H20031" s="4"/>
      <c r="I20031" s="4"/>
      <c r="J20031" s="4"/>
      <c r="K20031" s="4"/>
      <c r="L20031" s="4"/>
      <c r="M20031" s="4"/>
    </row>
    <row r="20032" spans="6:13" x14ac:dyDescent="0.2">
      <c r="F20032" s="4"/>
      <c r="G20032" s="4"/>
      <c r="H20032" s="4"/>
      <c r="I20032" s="4"/>
      <c r="J20032" s="4"/>
      <c r="K20032" s="4"/>
      <c r="L20032" s="4"/>
      <c r="M20032" s="4"/>
    </row>
    <row r="20033" spans="6:13" x14ac:dyDescent="0.2">
      <c r="F20033" s="4"/>
      <c r="G20033" s="4"/>
      <c r="H20033" s="4"/>
      <c r="I20033" s="4"/>
      <c r="J20033" s="4"/>
      <c r="K20033" s="4"/>
      <c r="L20033" s="4"/>
      <c r="M20033" s="4"/>
    </row>
    <row r="20034" spans="6:13" x14ac:dyDescent="0.2">
      <c r="F20034" s="4"/>
      <c r="G20034" s="4"/>
      <c r="H20034" s="4"/>
      <c r="I20034" s="4"/>
      <c r="J20034" s="4"/>
      <c r="K20034" s="4"/>
      <c r="L20034" s="4"/>
      <c r="M20034" s="4"/>
    </row>
    <row r="20035" spans="6:13" x14ac:dyDescent="0.2">
      <c r="F20035" s="4"/>
      <c r="G20035" s="4"/>
      <c r="H20035" s="4"/>
      <c r="I20035" s="4"/>
      <c r="J20035" s="4"/>
      <c r="K20035" s="4"/>
      <c r="L20035" s="4"/>
      <c r="M20035" s="4"/>
    </row>
    <row r="20036" spans="6:13" x14ac:dyDescent="0.2">
      <c r="F20036" s="4"/>
      <c r="G20036" s="4"/>
      <c r="H20036" s="4"/>
      <c r="I20036" s="4"/>
      <c r="J20036" s="4"/>
      <c r="K20036" s="4"/>
      <c r="L20036" s="4"/>
      <c r="M20036" s="4"/>
    </row>
    <row r="20037" spans="6:13" x14ac:dyDescent="0.2">
      <c r="F20037" s="4"/>
      <c r="G20037" s="4"/>
      <c r="H20037" s="4"/>
      <c r="I20037" s="4"/>
      <c r="J20037" s="4"/>
      <c r="K20037" s="4"/>
      <c r="L20037" s="4"/>
      <c r="M20037" s="4"/>
    </row>
    <row r="20038" spans="6:13" x14ac:dyDescent="0.2">
      <c r="F20038" s="4"/>
      <c r="G20038" s="4"/>
      <c r="H20038" s="4"/>
      <c r="I20038" s="4"/>
      <c r="J20038" s="4"/>
      <c r="K20038" s="4"/>
      <c r="L20038" s="4"/>
      <c r="M20038" s="4"/>
    </row>
    <row r="20039" spans="6:13" x14ac:dyDescent="0.2">
      <c r="F20039" s="4"/>
      <c r="G20039" s="4"/>
      <c r="H20039" s="4"/>
      <c r="I20039" s="4"/>
      <c r="J20039" s="4"/>
      <c r="K20039" s="4"/>
      <c r="L20039" s="4"/>
      <c r="M20039" s="4"/>
    </row>
    <row r="20040" spans="6:13" x14ac:dyDescent="0.2">
      <c r="F20040" s="4"/>
      <c r="G20040" s="4"/>
      <c r="H20040" s="4"/>
      <c r="I20040" s="4"/>
      <c r="J20040" s="4"/>
      <c r="K20040" s="4"/>
      <c r="L20040" s="4"/>
      <c r="M20040" s="4"/>
    </row>
    <row r="20041" spans="6:13" x14ac:dyDescent="0.2">
      <c r="F20041" s="4"/>
      <c r="G20041" s="4"/>
      <c r="H20041" s="4"/>
      <c r="I20041" s="4"/>
      <c r="J20041" s="4"/>
      <c r="K20041" s="4"/>
      <c r="L20041" s="4"/>
      <c r="M20041" s="4"/>
    </row>
    <row r="20042" spans="6:13" x14ac:dyDescent="0.2">
      <c r="F20042" s="4"/>
      <c r="G20042" s="4"/>
      <c r="H20042" s="4"/>
      <c r="I20042" s="4"/>
      <c r="J20042" s="4"/>
      <c r="K20042" s="4"/>
      <c r="L20042" s="4"/>
      <c r="M20042" s="4"/>
    </row>
    <row r="20043" spans="6:13" x14ac:dyDescent="0.2">
      <c r="F20043" s="4"/>
      <c r="G20043" s="4"/>
      <c r="H20043" s="4"/>
      <c r="I20043" s="4"/>
      <c r="J20043" s="4"/>
      <c r="K20043" s="4"/>
      <c r="L20043" s="4"/>
      <c r="M20043" s="4"/>
    </row>
    <row r="20044" spans="6:13" x14ac:dyDescent="0.2">
      <c r="F20044" s="4"/>
      <c r="G20044" s="4"/>
      <c r="H20044" s="4"/>
      <c r="I20044" s="4"/>
      <c r="J20044" s="4"/>
      <c r="K20044" s="4"/>
      <c r="L20044" s="4"/>
      <c r="M20044" s="4"/>
    </row>
    <row r="20045" spans="6:13" x14ac:dyDescent="0.2">
      <c r="F20045" s="4"/>
      <c r="G20045" s="4"/>
      <c r="H20045" s="4"/>
      <c r="I20045" s="4"/>
      <c r="J20045" s="4"/>
      <c r="K20045" s="4"/>
      <c r="L20045" s="4"/>
      <c r="M20045" s="4"/>
    </row>
    <row r="20046" spans="6:13" x14ac:dyDescent="0.2">
      <c r="F20046" s="4"/>
      <c r="G20046" s="4"/>
      <c r="H20046" s="4"/>
      <c r="I20046" s="4"/>
      <c r="J20046" s="4"/>
      <c r="K20046" s="4"/>
      <c r="L20046" s="4"/>
      <c r="M20046" s="4"/>
    </row>
    <row r="20047" spans="6:13" x14ac:dyDescent="0.2">
      <c r="F20047" s="4"/>
      <c r="G20047" s="4"/>
      <c r="H20047" s="4"/>
      <c r="I20047" s="4"/>
      <c r="J20047" s="4"/>
      <c r="K20047" s="4"/>
      <c r="L20047" s="4"/>
      <c r="M20047" s="4"/>
    </row>
    <row r="20048" spans="6:13" x14ac:dyDescent="0.2">
      <c r="F20048" s="4"/>
      <c r="G20048" s="4"/>
      <c r="H20048" s="4"/>
      <c r="I20048" s="4"/>
      <c r="J20048" s="4"/>
      <c r="K20048" s="4"/>
      <c r="L20048" s="4"/>
      <c r="M20048" s="4"/>
    </row>
    <row r="20049" spans="6:13" x14ac:dyDescent="0.2">
      <c r="F20049" s="4"/>
      <c r="G20049" s="4"/>
      <c r="H20049" s="4"/>
      <c r="I20049" s="4"/>
      <c r="J20049" s="4"/>
      <c r="K20049" s="4"/>
      <c r="L20049" s="4"/>
      <c r="M20049" s="4"/>
    </row>
    <row r="20050" spans="6:13" x14ac:dyDescent="0.2">
      <c r="F20050" s="4"/>
      <c r="G20050" s="4"/>
      <c r="H20050" s="4"/>
      <c r="I20050" s="4"/>
      <c r="J20050" s="4"/>
      <c r="K20050" s="4"/>
      <c r="L20050" s="4"/>
      <c r="M20050" s="4"/>
    </row>
    <row r="20051" spans="6:13" x14ac:dyDescent="0.2">
      <c r="F20051" s="4"/>
      <c r="G20051" s="4"/>
      <c r="H20051" s="4"/>
      <c r="I20051" s="4"/>
      <c r="J20051" s="4"/>
      <c r="K20051" s="4"/>
      <c r="L20051" s="4"/>
      <c r="M20051" s="4"/>
    </row>
    <row r="20052" spans="6:13" x14ac:dyDescent="0.2">
      <c r="F20052" s="4"/>
      <c r="G20052" s="4"/>
      <c r="H20052" s="4"/>
      <c r="I20052" s="4"/>
      <c r="J20052" s="4"/>
      <c r="K20052" s="4"/>
      <c r="L20052" s="4"/>
      <c r="M20052" s="4"/>
    </row>
    <row r="20053" spans="6:13" x14ac:dyDescent="0.2">
      <c r="F20053" s="4"/>
      <c r="G20053" s="4"/>
      <c r="H20053" s="4"/>
      <c r="I20053" s="4"/>
      <c r="J20053" s="4"/>
      <c r="K20053" s="4"/>
      <c r="L20053" s="4"/>
      <c r="M20053" s="4"/>
    </row>
    <row r="20054" spans="6:13" x14ac:dyDescent="0.2">
      <c r="F20054" s="4"/>
      <c r="G20054" s="4"/>
      <c r="H20054" s="4"/>
      <c r="I20054" s="4"/>
      <c r="J20054" s="4"/>
      <c r="K20054" s="4"/>
      <c r="L20054" s="4"/>
      <c r="M20054" s="4"/>
    </row>
    <row r="20055" spans="6:13" x14ac:dyDescent="0.2">
      <c r="F20055" s="4"/>
      <c r="G20055" s="4"/>
      <c r="H20055" s="4"/>
      <c r="I20055" s="4"/>
      <c r="J20055" s="4"/>
      <c r="K20055" s="4"/>
      <c r="L20055" s="4"/>
      <c r="M20055" s="4"/>
    </row>
    <row r="20056" spans="6:13" x14ac:dyDescent="0.2">
      <c r="F20056" s="4"/>
      <c r="G20056" s="4"/>
      <c r="H20056" s="4"/>
      <c r="I20056" s="4"/>
      <c r="J20056" s="4"/>
      <c r="K20056" s="4"/>
      <c r="L20056" s="4"/>
      <c r="M20056" s="4"/>
    </row>
    <row r="20057" spans="6:13" x14ac:dyDescent="0.2">
      <c r="F20057" s="4"/>
      <c r="G20057" s="4"/>
      <c r="H20057" s="4"/>
      <c r="I20057" s="4"/>
      <c r="J20057" s="4"/>
      <c r="K20057" s="4"/>
      <c r="L20057" s="4"/>
      <c r="M20057" s="4"/>
    </row>
    <row r="20058" spans="6:13" x14ac:dyDescent="0.2">
      <c r="F20058" s="4"/>
      <c r="G20058" s="4"/>
      <c r="H20058" s="4"/>
      <c r="I20058" s="4"/>
      <c r="J20058" s="4"/>
      <c r="K20058" s="4"/>
      <c r="L20058" s="4"/>
      <c r="M20058" s="4"/>
    </row>
    <row r="20059" spans="6:13" x14ac:dyDescent="0.2">
      <c r="F20059" s="4"/>
      <c r="G20059" s="4"/>
      <c r="H20059" s="4"/>
      <c r="I20059" s="4"/>
      <c r="J20059" s="4"/>
      <c r="K20059" s="4"/>
      <c r="L20059" s="4"/>
      <c r="M20059" s="4"/>
    </row>
    <row r="20060" spans="6:13" x14ac:dyDescent="0.2">
      <c r="F20060" s="4"/>
      <c r="G20060" s="4"/>
      <c r="H20060" s="4"/>
      <c r="I20060" s="4"/>
      <c r="J20060" s="4"/>
      <c r="K20060" s="4"/>
      <c r="L20060" s="4"/>
      <c r="M20060" s="4"/>
    </row>
    <row r="20061" spans="6:13" x14ac:dyDescent="0.2">
      <c r="F20061" s="4"/>
      <c r="G20061" s="4"/>
      <c r="H20061" s="4"/>
      <c r="I20061" s="4"/>
      <c r="J20061" s="4"/>
      <c r="K20061" s="4"/>
      <c r="L20061" s="4"/>
      <c r="M20061" s="4"/>
    </row>
    <row r="20062" spans="6:13" x14ac:dyDescent="0.2">
      <c r="F20062" s="4"/>
      <c r="G20062" s="4"/>
      <c r="H20062" s="4"/>
      <c r="I20062" s="4"/>
      <c r="J20062" s="4"/>
      <c r="K20062" s="4"/>
      <c r="L20062" s="4"/>
      <c r="M20062" s="4"/>
    </row>
    <row r="20063" spans="6:13" x14ac:dyDescent="0.2">
      <c r="F20063" s="4"/>
      <c r="G20063" s="4"/>
      <c r="H20063" s="4"/>
      <c r="I20063" s="4"/>
      <c r="J20063" s="4"/>
      <c r="K20063" s="4"/>
      <c r="L20063" s="4"/>
      <c r="M20063" s="4"/>
    </row>
    <row r="20064" spans="6:13" x14ac:dyDescent="0.2">
      <c r="F20064" s="4"/>
      <c r="G20064" s="4"/>
      <c r="H20064" s="4"/>
      <c r="I20064" s="4"/>
      <c r="J20064" s="4"/>
      <c r="K20064" s="4"/>
      <c r="L20064" s="4"/>
      <c r="M20064" s="4"/>
    </row>
    <row r="20065" spans="6:13" x14ac:dyDescent="0.2">
      <c r="F20065" s="4"/>
      <c r="G20065" s="4"/>
      <c r="H20065" s="4"/>
      <c r="I20065" s="4"/>
      <c r="J20065" s="4"/>
      <c r="K20065" s="4"/>
      <c r="L20065" s="4"/>
      <c r="M20065" s="4"/>
    </row>
    <row r="20066" spans="6:13" x14ac:dyDescent="0.2">
      <c r="F20066" s="4"/>
      <c r="G20066" s="4"/>
      <c r="H20066" s="4"/>
      <c r="I20066" s="4"/>
      <c r="J20066" s="4"/>
      <c r="K20066" s="4"/>
      <c r="L20066" s="4"/>
      <c r="M20066" s="4"/>
    </row>
    <row r="20067" spans="6:13" x14ac:dyDescent="0.2">
      <c r="F20067" s="4"/>
      <c r="G20067" s="4"/>
      <c r="H20067" s="4"/>
      <c r="I20067" s="4"/>
      <c r="J20067" s="4"/>
      <c r="K20067" s="4"/>
      <c r="L20067" s="4"/>
      <c r="M20067" s="4"/>
    </row>
    <row r="20068" spans="6:13" x14ac:dyDescent="0.2">
      <c r="F20068" s="4"/>
      <c r="G20068" s="4"/>
      <c r="H20068" s="4"/>
      <c r="I20068" s="4"/>
      <c r="J20068" s="4"/>
      <c r="K20068" s="4"/>
      <c r="L20068" s="4"/>
      <c r="M20068" s="4"/>
    </row>
    <row r="20069" spans="6:13" x14ac:dyDescent="0.2">
      <c r="F20069" s="4"/>
      <c r="G20069" s="4"/>
      <c r="H20069" s="4"/>
      <c r="I20069" s="4"/>
      <c r="J20069" s="4"/>
      <c r="K20069" s="4"/>
      <c r="L20069" s="4"/>
      <c r="M20069" s="4"/>
    </row>
    <row r="20070" spans="6:13" x14ac:dyDescent="0.2">
      <c r="F20070" s="4"/>
      <c r="G20070" s="4"/>
      <c r="H20070" s="4"/>
      <c r="I20070" s="4"/>
      <c r="J20070" s="4"/>
      <c r="K20070" s="4"/>
      <c r="L20070" s="4"/>
      <c r="M20070" s="4"/>
    </row>
    <row r="20071" spans="6:13" x14ac:dyDescent="0.2">
      <c r="F20071" s="4"/>
      <c r="G20071" s="4"/>
      <c r="H20071" s="4"/>
      <c r="I20071" s="4"/>
      <c r="J20071" s="4"/>
      <c r="K20071" s="4"/>
      <c r="L20071" s="4"/>
      <c r="M20071" s="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689BB-D170-4EB5-949E-37882B219C61}">
  <dimension ref="C2:P19"/>
  <sheetViews>
    <sheetView showGridLines="0" workbookViewId="0">
      <selection activeCell="C4" sqref="C4"/>
    </sheetView>
  </sheetViews>
  <sheetFormatPr defaultRowHeight="12" x14ac:dyDescent="0.2"/>
  <cols>
    <col min="3" max="3" width="13.5703125" bestFit="1" customWidth="1"/>
    <col min="4" max="4" width="12.42578125" bestFit="1" customWidth="1"/>
  </cols>
  <sheetData>
    <row r="2" spans="3:16" ht="12.75" thickBot="1" x14ac:dyDescent="0.25"/>
    <row r="3" spans="3:16" x14ac:dyDescent="0.2">
      <c r="C3" s="33" t="s">
        <v>9930</v>
      </c>
    </row>
    <row r="4" spans="3:16" ht="12.75" thickBot="1" x14ac:dyDescent="0.25">
      <c r="C4" s="34">
        <v>11</v>
      </c>
    </row>
    <row r="7" spans="3:16" x14ac:dyDescent="0.2">
      <c r="C7" s="29"/>
      <c r="D7" s="29"/>
      <c r="E7" s="35">
        <v>44621</v>
      </c>
      <c r="F7" s="35">
        <f>EDATE(E7,3)</f>
        <v>44713</v>
      </c>
      <c r="G7" s="35">
        <f t="shared" ref="G7:P7" si="0">EDATE(F7,3)</f>
        <v>44805</v>
      </c>
      <c r="H7" s="35">
        <f t="shared" si="0"/>
        <v>44896</v>
      </c>
      <c r="I7" s="35">
        <f t="shared" si="0"/>
        <v>44986</v>
      </c>
      <c r="J7" s="35">
        <f t="shared" si="0"/>
        <v>45078</v>
      </c>
      <c r="K7" s="35">
        <f t="shared" si="0"/>
        <v>45170</v>
      </c>
      <c r="L7" s="35">
        <f t="shared" si="0"/>
        <v>45261</v>
      </c>
      <c r="M7" s="35">
        <f t="shared" si="0"/>
        <v>45352</v>
      </c>
      <c r="N7" s="35">
        <f t="shared" si="0"/>
        <v>45444</v>
      </c>
      <c r="O7" s="35">
        <f t="shared" si="0"/>
        <v>45536</v>
      </c>
      <c r="P7" s="35">
        <f t="shared" si="0"/>
        <v>45627</v>
      </c>
    </row>
    <row r="8" spans="3:16" x14ac:dyDescent="0.2"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spans="3:16" x14ac:dyDescent="0.2">
      <c r="C9" t="s">
        <v>9937</v>
      </c>
    </row>
    <row r="10" spans="3:16" x14ac:dyDescent="0.2">
      <c r="C10" s="36" t="s">
        <v>9934</v>
      </c>
      <c r="D10" s="36" t="s">
        <v>9941</v>
      </c>
      <c r="E10" s="37">
        <v>7.3</v>
      </c>
      <c r="F10" s="37">
        <v>7.8</v>
      </c>
      <c r="G10" s="37">
        <v>8.5</v>
      </c>
      <c r="H10" s="37">
        <v>8</v>
      </c>
      <c r="I10" s="38">
        <v>7.7</v>
      </c>
      <c r="J10" s="38">
        <v>6.4</v>
      </c>
      <c r="K10" s="38">
        <v>5.3</v>
      </c>
      <c r="L10" s="38">
        <v>4.9000000000000004</v>
      </c>
      <c r="M10" s="38">
        <v>4.2</v>
      </c>
      <c r="N10" s="38">
        <v>3.7</v>
      </c>
      <c r="O10" s="38">
        <v>3.4</v>
      </c>
      <c r="P10" s="38">
        <v>3.1</v>
      </c>
    </row>
    <row r="11" spans="3:16" x14ac:dyDescent="0.2">
      <c r="C11" s="17" t="s">
        <v>9935</v>
      </c>
      <c r="D11" s="17" t="s">
        <v>9942</v>
      </c>
      <c r="E11" s="39">
        <v>7.3</v>
      </c>
      <c r="F11" s="39">
        <v>7.8</v>
      </c>
      <c r="G11" s="39">
        <v>8.5</v>
      </c>
      <c r="H11" s="40">
        <v>8.1</v>
      </c>
      <c r="I11" s="40">
        <v>7.5</v>
      </c>
      <c r="J11" s="40">
        <v>5.9</v>
      </c>
      <c r="K11" s="40">
        <v>4.8</v>
      </c>
      <c r="L11" s="40">
        <v>4.2</v>
      </c>
      <c r="M11" s="40">
        <v>3.8</v>
      </c>
      <c r="N11" s="40">
        <v>3.4</v>
      </c>
      <c r="O11" s="40">
        <v>3.1</v>
      </c>
      <c r="P11" s="40">
        <v>3</v>
      </c>
    </row>
    <row r="12" spans="3:16" x14ac:dyDescent="0.2">
      <c r="H12" s="4"/>
      <c r="I12" s="4"/>
      <c r="J12" s="4"/>
      <c r="K12" s="4"/>
      <c r="L12" s="4"/>
      <c r="M12" s="4"/>
      <c r="N12" s="4"/>
      <c r="O12" s="4"/>
      <c r="P12" s="4"/>
    </row>
    <row r="13" spans="3:16" x14ac:dyDescent="0.2">
      <c r="C13" t="s">
        <v>9938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</row>
    <row r="14" spans="3:16" x14ac:dyDescent="0.2">
      <c r="C14" s="36" t="s">
        <v>9934</v>
      </c>
      <c r="D14" s="36" t="s">
        <v>9941</v>
      </c>
      <c r="E14" s="37">
        <v>6.5</v>
      </c>
      <c r="F14" s="37">
        <v>7.3</v>
      </c>
      <c r="G14" s="37">
        <v>8</v>
      </c>
      <c r="H14" s="37">
        <v>8.4</v>
      </c>
      <c r="I14" s="38">
        <v>8.1999999999999993</v>
      </c>
      <c r="J14" s="38">
        <v>7.3</v>
      </c>
      <c r="K14" s="38">
        <v>6.2</v>
      </c>
      <c r="L14" s="38">
        <v>5</v>
      </c>
      <c r="M14" s="38">
        <v>4.0999999999999996</v>
      </c>
      <c r="N14" s="38">
        <v>3.5</v>
      </c>
      <c r="O14" s="38">
        <v>3.2</v>
      </c>
      <c r="P14" s="38">
        <v>3.1</v>
      </c>
    </row>
    <row r="15" spans="3:16" x14ac:dyDescent="0.2">
      <c r="C15" s="17" t="s">
        <v>9935</v>
      </c>
      <c r="D15" s="17" t="s">
        <v>9942</v>
      </c>
      <c r="E15" s="39">
        <v>6.5</v>
      </c>
      <c r="F15" s="39">
        <v>7.3</v>
      </c>
      <c r="G15" s="39">
        <v>8</v>
      </c>
      <c r="H15" s="40">
        <v>8.5</v>
      </c>
      <c r="I15" s="40">
        <v>7.8</v>
      </c>
      <c r="J15" s="40">
        <v>6.7</v>
      </c>
      <c r="K15" s="40">
        <v>5.5</v>
      </c>
      <c r="L15" s="40">
        <v>4.3</v>
      </c>
      <c r="M15" s="40">
        <v>3.7</v>
      </c>
      <c r="N15" s="40">
        <v>3.2</v>
      </c>
      <c r="O15" s="40">
        <v>3</v>
      </c>
      <c r="P15" s="40">
        <v>3</v>
      </c>
    </row>
    <row r="17" spans="3:16" x14ac:dyDescent="0.2">
      <c r="C17" t="s">
        <v>9936</v>
      </c>
    </row>
    <row r="18" spans="3:16" x14ac:dyDescent="0.2">
      <c r="C18" s="36" t="s">
        <v>9991</v>
      </c>
      <c r="D18" s="36" t="s">
        <v>9942</v>
      </c>
      <c r="E18" s="37">
        <v>7</v>
      </c>
      <c r="F18" s="37">
        <v>10</v>
      </c>
      <c r="G18" s="37">
        <v>8.6999999999999993</v>
      </c>
      <c r="H18" s="37">
        <v>6.4</v>
      </c>
      <c r="I18" s="38">
        <v>5.8</v>
      </c>
      <c r="J18" s="38">
        <v>4.8</v>
      </c>
      <c r="K18" s="38">
        <v>4.4000000000000004</v>
      </c>
      <c r="L18" s="38">
        <v>4.5999999999999996</v>
      </c>
      <c r="M18" s="38">
        <v>3.2</v>
      </c>
      <c r="N18" s="38">
        <v>2.7</v>
      </c>
      <c r="O18" s="38">
        <v>3</v>
      </c>
      <c r="P18" s="38">
        <v>3.5</v>
      </c>
    </row>
    <row r="19" spans="3:16" x14ac:dyDescent="0.2">
      <c r="C19" s="17" t="s">
        <v>9940</v>
      </c>
      <c r="D19" s="17" t="s">
        <v>9942</v>
      </c>
      <c r="E19" s="39">
        <v>7.8</v>
      </c>
      <c r="F19" s="39">
        <v>8.6999999999999993</v>
      </c>
      <c r="G19" s="39">
        <v>8.8000000000000007</v>
      </c>
      <c r="H19" s="39">
        <v>8.4</v>
      </c>
      <c r="I19" s="40">
        <v>7</v>
      </c>
      <c r="J19" s="40">
        <v>5.2</v>
      </c>
      <c r="K19" s="40">
        <v>4.3</v>
      </c>
      <c r="L19" s="40">
        <v>3.5</v>
      </c>
      <c r="M19" s="40">
        <v>3.4</v>
      </c>
      <c r="N19" s="40">
        <v>3</v>
      </c>
      <c r="O19" s="40">
        <v>2.8</v>
      </c>
      <c r="P19" s="40">
        <v>3.1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A3AE9-B96B-46A9-AB95-FE703C07F6AF}">
  <dimension ref="B1:CQ335"/>
  <sheetViews>
    <sheetView showGridLines="0" zoomScale="91" zoomScaleNormal="70" workbookViewId="0">
      <pane xSplit="4" ySplit="6" topLeftCell="E37" activePane="bottomRight" state="frozen"/>
      <selection pane="topRight" activeCell="D1" sqref="D1"/>
      <selection pane="bottomLeft" activeCell="A7" sqref="A7"/>
      <selection pane="bottomRight" activeCell="E107" sqref="E107"/>
    </sheetView>
  </sheetViews>
  <sheetFormatPr defaultRowHeight="12" x14ac:dyDescent="0.2"/>
  <cols>
    <col min="1" max="1" width="1.85546875" customWidth="1"/>
    <col min="2" max="3" width="6.42578125" customWidth="1"/>
    <col min="90" max="90" width="16" bestFit="1" customWidth="1"/>
    <col min="91" max="92" width="15.28515625" customWidth="1"/>
    <col min="94" max="95" width="15.28515625" customWidth="1"/>
  </cols>
  <sheetData>
    <row r="1" spans="2:95" ht="12.75" thickBot="1" x14ac:dyDescent="0.25"/>
    <row r="2" spans="2:95" x14ac:dyDescent="0.2">
      <c r="B2" s="10" t="s">
        <v>9818</v>
      </c>
      <c r="C2" s="11"/>
    </row>
    <row r="3" spans="2:95" ht="12.75" thickBot="1" x14ac:dyDescent="0.25">
      <c r="B3" s="12">
        <f>LARGE(Data!$A:$A,1)</f>
        <v>44958</v>
      </c>
      <c r="C3" s="13"/>
      <c r="Z3" s="17" t="s">
        <v>9891</v>
      </c>
      <c r="AA3" s="17"/>
      <c r="AB3" s="17"/>
      <c r="AC3" s="17"/>
      <c r="AD3" s="17"/>
      <c r="AE3" s="17"/>
      <c r="AH3" s="17" t="s">
        <v>9892</v>
      </c>
      <c r="AI3" s="17"/>
      <c r="AJ3" s="17"/>
      <c r="AK3" s="17"/>
      <c r="AL3" s="17"/>
      <c r="AM3" s="17"/>
      <c r="AO3" s="17" t="s">
        <v>9893</v>
      </c>
      <c r="AP3" s="17"/>
      <c r="AQ3" s="17"/>
      <c r="AR3" s="17"/>
      <c r="AS3" s="17"/>
      <c r="AT3" s="17"/>
      <c r="AU3" s="17"/>
      <c r="AV3" s="17"/>
      <c r="AW3" s="17"/>
      <c r="AY3" s="17" t="s">
        <v>9894</v>
      </c>
      <c r="AZ3" s="17"/>
      <c r="BA3" s="17"/>
      <c r="BB3" s="17"/>
      <c r="BC3" s="17"/>
      <c r="BD3" s="17"/>
      <c r="BE3" s="17"/>
      <c r="BF3" s="17"/>
      <c r="BG3" s="17"/>
    </row>
    <row r="4" spans="2:95" x14ac:dyDescent="0.2">
      <c r="C4" s="8"/>
      <c r="D4" s="7"/>
      <c r="E4" s="17" t="s">
        <v>9819</v>
      </c>
      <c r="F4" s="17"/>
      <c r="G4" s="17"/>
      <c r="H4" s="17"/>
      <c r="I4" s="17"/>
      <c r="J4" s="17"/>
      <c r="K4" s="17"/>
      <c r="L4" s="17"/>
      <c r="M4" s="17"/>
      <c r="O4" s="17" t="s">
        <v>9829</v>
      </c>
      <c r="P4" s="17"/>
      <c r="Q4" s="17"/>
      <c r="R4" s="17"/>
      <c r="S4" s="17"/>
      <c r="T4" s="17"/>
      <c r="U4" s="17"/>
      <c r="V4" s="17"/>
      <c r="W4" s="17"/>
      <c r="Z4" t="s">
        <v>9828</v>
      </c>
      <c r="AA4" t="s">
        <v>9830</v>
      </c>
      <c r="AB4" t="s">
        <v>9831</v>
      </c>
      <c r="AH4" t="s">
        <v>9828</v>
      </c>
      <c r="AI4" t="s">
        <v>9830</v>
      </c>
      <c r="AJ4" t="s">
        <v>9831</v>
      </c>
      <c r="AQ4" s="6" t="s">
        <v>9821</v>
      </c>
      <c r="AR4" s="6" t="s">
        <v>9821</v>
      </c>
      <c r="AS4" s="6" t="s">
        <v>9820</v>
      </c>
      <c r="AT4" s="6" t="s">
        <v>9820</v>
      </c>
      <c r="AU4" s="6"/>
      <c r="AV4" s="6"/>
      <c r="AW4" s="6"/>
      <c r="AY4" s="6" t="s">
        <v>9821</v>
      </c>
      <c r="AZ4" s="6" t="s">
        <v>9821</v>
      </c>
      <c r="BA4" s="6" t="s">
        <v>9820</v>
      </c>
      <c r="BB4" s="6" t="s">
        <v>9820</v>
      </c>
      <c r="BC4" s="6"/>
      <c r="BD4" s="6"/>
      <c r="BE4" s="6"/>
      <c r="CM4" s="17" t="s">
        <v>10339</v>
      </c>
      <c r="CN4" s="17"/>
      <c r="CP4" s="17" t="s">
        <v>10338</v>
      </c>
      <c r="CQ4" s="17"/>
    </row>
    <row r="5" spans="2:95" x14ac:dyDescent="0.2">
      <c r="D5" s="7"/>
      <c r="E5" t="s">
        <v>9825</v>
      </c>
      <c r="F5" t="s">
        <v>3084</v>
      </c>
      <c r="O5" t="s">
        <v>9825</v>
      </c>
      <c r="P5" t="s">
        <v>3099</v>
      </c>
      <c r="Y5" t="s">
        <v>9825</v>
      </c>
      <c r="Z5" t="s">
        <v>5092</v>
      </c>
      <c r="AA5" t="s">
        <v>6171</v>
      </c>
      <c r="AB5" t="s">
        <v>7061</v>
      </c>
      <c r="AG5" t="s">
        <v>9825</v>
      </c>
      <c r="AH5" t="s">
        <v>5096</v>
      </c>
      <c r="AI5" t="s">
        <v>6173</v>
      </c>
      <c r="AJ5" t="s">
        <v>7063</v>
      </c>
      <c r="AQ5" s="6" t="s">
        <v>3102</v>
      </c>
      <c r="AR5" s="6" t="s">
        <v>3105</v>
      </c>
      <c r="AS5" s="6" t="s">
        <v>3102</v>
      </c>
      <c r="AT5" s="6" t="s">
        <v>3105</v>
      </c>
      <c r="AU5" s="6"/>
      <c r="AV5" s="6"/>
      <c r="AW5" s="6"/>
      <c r="AY5" s="6" t="s">
        <v>3108</v>
      </c>
      <c r="AZ5" s="6" t="s">
        <v>3111</v>
      </c>
      <c r="BA5" s="6" t="s">
        <v>3108</v>
      </c>
      <c r="BB5" s="6" t="s">
        <v>3111</v>
      </c>
      <c r="BC5" s="6"/>
      <c r="BD5" s="6"/>
      <c r="BE5" s="6"/>
      <c r="CM5" t="s">
        <v>3081</v>
      </c>
      <c r="CN5" t="s">
        <v>3096</v>
      </c>
      <c r="CP5" t="s">
        <v>3081</v>
      </c>
      <c r="CQ5" t="s">
        <v>3096</v>
      </c>
    </row>
    <row r="6" spans="2:95" x14ac:dyDescent="0.2">
      <c r="E6" t="s">
        <v>9820</v>
      </c>
      <c r="F6" t="s">
        <v>9821</v>
      </c>
      <c r="G6" t="s">
        <v>9827</v>
      </c>
      <c r="H6" t="s">
        <v>9826</v>
      </c>
      <c r="I6" t="s">
        <v>9822</v>
      </c>
      <c r="J6" s="9" t="s">
        <v>9823</v>
      </c>
      <c r="K6" s="9" t="s">
        <v>9824</v>
      </c>
      <c r="L6" t="s">
        <v>9889</v>
      </c>
      <c r="M6" t="s">
        <v>9890</v>
      </c>
      <c r="O6" t="s">
        <v>9820</v>
      </c>
      <c r="P6" t="s">
        <v>9821</v>
      </c>
      <c r="Q6" t="s">
        <v>9827</v>
      </c>
      <c r="R6" t="s">
        <v>9826</v>
      </c>
      <c r="S6" t="s">
        <v>9822</v>
      </c>
      <c r="T6" s="9" t="s">
        <v>9823</v>
      </c>
      <c r="U6" s="9" t="s">
        <v>9824</v>
      </c>
      <c r="V6" t="s">
        <v>9889</v>
      </c>
      <c r="W6" t="s">
        <v>9890</v>
      </c>
      <c r="Z6" t="s">
        <v>9839</v>
      </c>
      <c r="AA6" t="s">
        <v>9840</v>
      </c>
      <c r="AB6" t="s">
        <v>9841</v>
      </c>
      <c r="AC6" t="s">
        <v>9822</v>
      </c>
      <c r="AD6" s="9" t="s">
        <v>9823</v>
      </c>
      <c r="AE6" s="9" t="s">
        <v>9824</v>
      </c>
      <c r="AH6" t="s">
        <v>9836</v>
      </c>
      <c r="AI6" t="s">
        <v>9837</v>
      </c>
      <c r="AJ6" t="s">
        <v>9838</v>
      </c>
      <c r="AK6" t="s">
        <v>9822</v>
      </c>
      <c r="AL6" s="9" t="s">
        <v>9823</v>
      </c>
      <c r="AM6" s="9" t="s">
        <v>9824</v>
      </c>
      <c r="AQ6" s="6" t="s">
        <v>9834</v>
      </c>
      <c r="AR6" s="6" t="s">
        <v>9833</v>
      </c>
      <c r="AS6" s="6" t="s">
        <v>9832</v>
      </c>
      <c r="AT6" s="6" t="s">
        <v>9835</v>
      </c>
      <c r="AU6" s="6" t="s">
        <v>9822</v>
      </c>
      <c r="AV6" s="16" t="s">
        <v>9823</v>
      </c>
      <c r="AW6" s="16" t="s">
        <v>9824</v>
      </c>
      <c r="AY6" s="6" t="s">
        <v>9834</v>
      </c>
      <c r="AZ6" s="6" t="s">
        <v>9833</v>
      </c>
      <c r="BA6" s="6" t="s">
        <v>9832</v>
      </c>
      <c r="BB6" s="6" t="s">
        <v>9835</v>
      </c>
      <c r="BC6" s="6" t="s">
        <v>9822</v>
      </c>
      <c r="BD6" s="16" t="s">
        <v>9823</v>
      </c>
      <c r="BE6" s="16" t="s">
        <v>9824</v>
      </c>
      <c r="BJ6" t="s">
        <v>9903</v>
      </c>
      <c r="CM6" t="s">
        <v>9959</v>
      </c>
      <c r="CN6" t="s">
        <v>9940</v>
      </c>
      <c r="CP6" t="s">
        <v>9959</v>
      </c>
      <c r="CQ6" t="s">
        <v>9940</v>
      </c>
    </row>
    <row r="7" spans="2:95" x14ac:dyDescent="0.2">
      <c r="C7">
        <v>100</v>
      </c>
      <c r="D7" s="14">
        <f>EDATE($B$3,-C7)</f>
        <v>41913</v>
      </c>
      <c r="E7" s="15" t="e">
        <f>IF(SUMIFS(Data!$F$2:$F$1048576,Data!$C$2:$C$1048576,'Annual Inflation'!F$5,Data!$A$2:$A$1048576,'Annual Inflation'!$D7)=0,NA(),SUMIFS(Data!$F$2:$F$1048576,Data!$C$2:$C$1048576,'Annual Inflation'!F$5,Data!$A$2:$A$1048576,'Annual Inflation'!$D7))</f>
        <v>#N/A</v>
      </c>
      <c r="F7" s="15" t="e">
        <f>IF(SUMIFS(Data!$G$2:$G$1048576,Data!$C$2:$C$1048576,'Annual Inflation'!F$5,Data!$A$2:$A$1048576,'Annual Inflation'!$D7)=0,NA(),SUMIFS(Data!$G$2:$G$1048576,Data!$C$2:$C$1048576,'Annual Inflation'!F$5,Data!$A$2:$A$1048576,'Annual Inflation'!$D7))</f>
        <v>#N/A</v>
      </c>
      <c r="G7" s="15" t="e">
        <f>IF(SUMIFS(Data!$K$2:$K$1048576,Data!$C$2:$C$1048576,'Annual Inflation'!F$5,Data!$A$2:$A$1048576,'Annual Inflation'!$D7)=0,NA(),SUMIFS(Data!$K$2:$K$1048576,Data!$C$2:$C$1048576,'Annual Inflation'!F$5,Data!$A$2:$A$1048576,'Annual Inflation'!$D7))</f>
        <v>#N/A</v>
      </c>
      <c r="H7" s="15" t="e">
        <f>IF(SUMIFS(Data!$L$2:$L$1048576,Data!$C$2:$C$1048576,'Annual Inflation'!F$5,Data!$A$2:$A$1048576,'Annual Inflation'!$D7)=0,NA(),SUMIFS(Data!$L$2:$L$1048576,Data!$C$2:$C$1048576,'Annual Inflation'!F$5,Data!$A$2:$A$1048576,'Annual Inflation'!$D7))</f>
        <v>#N/A</v>
      </c>
      <c r="I7" s="4">
        <v>3</v>
      </c>
      <c r="J7" s="4">
        <v>2</v>
      </c>
      <c r="K7" s="4">
        <v>2</v>
      </c>
      <c r="L7" s="4"/>
      <c r="O7" s="15" t="e">
        <f>IF(SUMIFS(Data!$F$2:$F$1048576,Data!$C$2:$C$1048576,'Annual Inflation'!P$5,Data!$A$2:$A$1048576,'Annual Inflation'!$D7)=0,NA(),SUMIFS(Data!$F$2:$F$1048576,Data!$C$2:$C$1048576,'Annual Inflation'!P$5,Data!$A$2:$A$1048576,'Annual Inflation'!$D7))</f>
        <v>#N/A</v>
      </c>
      <c r="P7" s="15" t="e">
        <f>IF(SUMIFS(Data!$G$2:$G$1048576,Data!$C$2:$C$1048576,'Annual Inflation'!P$5,Data!$A$2:$A$1048576,'Annual Inflation'!$D7)=0,NA(),SUMIFS(Data!$G$2:$G$1048576,Data!$C$2:$C$1048576,'Annual Inflation'!P$5,Data!$A$2:$A$1048576,'Annual Inflation'!$D7))</f>
        <v>#N/A</v>
      </c>
      <c r="Q7" s="15" t="e">
        <f>IF(SUMIFS(Data!$K$2:$K$1048576,Data!$C$2:$C$1048576,'Annual Inflation'!P$5,Data!$A$2:$A$1048576,'Annual Inflation'!$D7)=0,NA(),SUMIFS(Data!$K$2:$K$1048576,Data!$C$2:$C$1048576,'Annual Inflation'!P$5,Data!$A$2:$A$1048576,'Annual Inflation'!$D7))</f>
        <v>#N/A</v>
      </c>
      <c r="R7" s="15" t="e">
        <f>IF(SUMIFS(Data!$L$2:$L$1048576,Data!$C$2:$C$1048576,'Annual Inflation'!P$5,Data!$A$2:$A$1048576,'Annual Inflation'!$D7)=0,NA(),SUMIFS(Data!$L$2:$L$1048576,Data!$C$2:$C$1048576,'Annual Inflation'!P$5,Data!$A$2:$A$1048576,'Annual Inflation'!$D7))</f>
        <v>#N/A</v>
      </c>
      <c r="S7" s="4">
        <v>3</v>
      </c>
      <c r="T7" s="4">
        <v>2</v>
      </c>
      <c r="U7" s="4">
        <v>2</v>
      </c>
      <c r="V7" s="4"/>
      <c r="W7" s="4"/>
      <c r="Y7" s="15"/>
      <c r="Z7" s="15" t="e">
        <f>IF(SUMIFS(Data!$G$2:$G$1048576,Data!$B$2:$B$1048576,'Annual Inflation'!Z$5,Data!$A$2:$A$1048576,'Annual Inflation'!$D7)=0,NA(),SUMIFS(Data!$G$2:$G$1048576,Data!$B$2:$B$1048576,'Annual Inflation'!Z$5,Data!$A$2:$A$1048576,'Annual Inflation'!$D7))</f>
        <v>#N/A</v>
      </c>
      <c r="AA7" s="15" t="e">
        <f>IF(SUMIFS(Data!$G$2:$G$1048576,Data!$B$2:$B$1048576,'Annual Inflation'!AA$5,Data!$A$2:$A$1048576,'Annual Inflation'!$D7)=0,NA(),SUMIFS(Data!$G$2:$G$1048576,Data!$B$2:$B$1048576,'Annual Inflation'!AA$5,Data!$A$2:$A$1048576,'Annual Inflation'!$D7))</f>
        <v>#N/A</v>
      </c>
      <c r="AB7" s="15" t="e">
        <f>IF(SUMIFS(Data!$G$2:$G$1048576,Data!$B$2:$B$1048576,'Annual Inflation'!AB$5,Data!$A$2:$A$1048576,'Annual Inflation'!$D7)=0,NA(),SUMIFS(Data!$G$2:$G$1048576,Data!$B$2:$B$1048576,'Annual Inflation'!AB$5,Data!$A$2:$A$1048576,'Annual Inflation'!$D7))</f>
        <v>#N/A</v>
      </c>
      <c r="AC7" s="4">
        <v>3</v>
      </c>
      <c r="AD7" s="4">
        <v>2</v>
      </c>
      <c r="AE7" s="4">
        <v>2</v>
      </c>
      <c r="AG7" s="15"/>
      <c r="AH7" s="15" t="e">
        <f>IF(SUMIFS(Data!$G$2:$G$1048576,Data!$B$2:$B$1048576,'Annual Inflation'!AH$5,Data!$A$2:$A$1048576,'Annual Inflation'!$D7)=0,NA(),SUMIFS(Data!$G$2:$G$1048576,Data!$B$2:$B$1048576,'Annual Inflation'!AH$5,Data!$A$2:$A$1048576,'Annual Inflation'!$D7))</f>
        <v>#N/A</v>
      </c>
      <c r="AI7" s="15" t="e">
        <f>IF(SUMIFS(Data!$G$2:$G$1048576,Data!$B$2:$B$1048576,'Annual Inflation'!AI$5,Data!$A$2:$A$1048576,'Annual Inflation'!$D7)=0,NA(),SUMIFS(Data!$G$2:$G$1048576,Data!$B$2:$B$1048576,'Annual Inflation'!AI$5,Data!$A$2:$A$1048576,'Annual Inflation'!$D7))</f>
        <v>#N/A</v>
      </c>
      <c r="AJ7" s="15" t="e">
        <f>IF(SUMIFS(Data!$G$2:$G$1048576,Data!$B$2:$B$1048576,'Annual Inflation'!AJ$5,Data!$A$2:$A$1048576,'Annual Inflation'!$D7)=0,NA(),SUMIFS(Data!$G$2:$G$1048576,Data!$B$2:$B$1048576,'Annual Inflation'!AJ$5,Data!$A$2:$A$1048576,'Annual Inflation'!$D7))</f>
        <v>#N/A</v>
      </c>
      <c r="AK7" s="4">
        <v>3</v>
      </c>
      <c r="AL7" s="4">
        <v>2</v>
      </c>
      <c r="AM7" s="4">
        <v>2</v>
      </c>
      <c r="AO7">
        <v>170</v>
      </c>
      <c r="AP7" s="14">
        <f>EDATE($B$3,-AO7)</f>
        <v>39783</v>
      </c>
      <c r="AQ7" s="15">
        <f>IF(SUMIFS(Data!$G$2:$G$1048576,Data!$C$2:$C$1048576,'Annual Inflation'!AQ$5,Data!$A$2:$A$1048576,'Annual Inflation'!$AP7)=0,NA(),SUMIFS(Data!$G$2:$G$1048576,Data!$C$2:$C$1048576,'Annual Inflation'!AQ$5,Data!$A$2:$A$1048576,'Annual Inflation'!$AP7))</f>
        <v>3.7</v>
      </c>
      <c r="AR7" s="15">
        <f>IF(SUMIFS(Data!$G$2:$G$1048576,Data!$C$2:$C$1048576,'Annual Inflation'!AR$5,Data!$A$2:$A$1048576,'Annual Inflation'!$AP7)=0,NA(),SUMIFS(Data!$G$2:$G$1048576,Data!$C$2:$C$1048576,'Annual Inflation'!AR$5,Data!$A$2:$A$1048576,'Annual Inflation'!$AP7))</f>
        <v>3.41</v>
      </c>
      <c r="AS7" s="15">
        <f>IF(SUMIFS(Data!$F$2:$F$1048576,Data!$C$2:$C$1048576,'Annual Inflation'!AS$5,Data!$A$2:$A$1048576,'Annual Inflation'!$AP7)=0,NA(),SUMIFS(Data!$F$2:$F$1048576,Data!$C$2:$C$1048576,'Annual Inflation'!AS$5,Data!$A$2:$A$1048576,'Annual Inflation'!$AP7))</f>
        <v>3.92933333333333</v>
      </c>
      <c r="AT7" s="15">
        <f>IF(SUMIFS(Data!$F$2:$F$1048576,Data!$C$2:$C$1048576,'Annual Inflation'!AT$5,Data!$A$2:$A$1048576,'Annual Inflation'!$AP7)=0,NA(),SUMIFS(Data!$F$2:$F$1048576,Data!$C$2:$C$1048576,'Annual Inflation'!AT$5,Data!$A$2:$A$1048576,'Annual Inflation'!$AP7))</f>
        <v>3.45</v>
      </c>
      <c r="AU7" s="4">
        <v>3</v>
      </c>
      <c r="AV7" s="4">
        <v>2</v>
      </c>
      <c r="AW7" s="4">
        <v>2</v>
      </c>
      <c r="AY7" s="15" t="e">
        <f>IF(SUMIFS(Data!$G$2:$G$1048576,Data!$C$2:$C$1048576,'Annual Inflation'!AY$5,Data!$A$2:$A$1048576,'Annual Inflation'!$AP7)=0,NA(),SUMIFS(Data!$G$2:$G$1048576,Data!$C$2:$C$1048576,'Annual Inflation'!AY$5,Data!$A$2:$A$1048576,'Annual Inflation'!$AP7))</f>
        <v>#N/A</v>
      </c>
      <c r="AZ7" s="15" t="e">
        <f>IF(SUMIFS(Data!$G$2:$G$1048576,Data!$C$2:$C$1048576,'Annual Inflation'!AZ$5,Data!$A$2:$A$1048576,'Annual Inflation'!$AP7)=0,NA(),SUMIFS(Data!$G$2:$G$1048576,Data!$C$2:$C$1048576,'Annual Inflation'!AZ$5,Data!$A$2:$A$1048576,'Annual Inflation'!$AP7))</f>
        <v>#N/A</v>
      </c>
      <c r="BA7" s="15" t="e">
        <f>IF(SUMIFS(Data!$F$2:$F$1048576,Data!$C$2:$C$1048576,'Annual Inflation'!BA$5,Data!$A$2:$A$1048576,'Annual Inflation'!$AP7)=0,NA(),SUMIFS(Data!$F$2:$F$1048576,Data!$C$2:$C$1048576,'Annual Inflation'!BA$5,Data!$A$2:$A$1048576,'Annual Inflation'!$AP7))</f>
        <v>#N/A</v>
      </c>
      <c r="BB7" s="15" t="e">
        <f>IF(SUMIFS(Data!$F$2:$F$1048576,Data!$C$2:$C$1048576,'Annual Inflation'!BB$5,Data!$A$2:$A$1048576,'Annual Inflation'!$AP7)=0,NA(),SUMIFS(Data!$F$2:$F$1048576,Data!$C$2:$C$1048576,'Annual Inflation'!BB$5,Data!$A$2:$A$1048576,'Annual Inflation'!$AP7))</f>
        <v>#N/A</v>
      </c>
      <c r="BC7" s="4">
        <v>3</v>
      </c>
      <c r="BD7" s="4">
        <v>2</v>
      </c>
      <c r="BE7" s="4">
        <v>2</v>
      </c>
      <c r="BJ7" s="18" t="s">
        <v>9252</v>
      </c>
      <c r="BK7" s="18">
        <v>2010</v>
      </c>
      <c r="BL7" s="19">
        <f>DATE($BK7-1,1,1)</f>
        <v>39814</v>
      </c>
      <c r="BM7" s="19">
        <f>EDATE(BL7,1)</f>
        <v>39845</v>
      </c>
      <c r="BN7" s="19">
        <f t="shared" ref="BN7:CI7" si="0">EDATE(BM7,1)</f>
        <v>39873</v>
      </c>
      <c r="BO7" s="19">
        <f t="shared" si="0"/>
        <v>39904</v>
      </c>
      <c r="BP7" s="19">
        <f t="shared" si="0"/>
        <v>39934</v>
      </c>
      <c r="BQ7" s="19">
        <f t="shared" si="0"/>
        <v>39965</v>
      </c>
      <c r="BR7" s="19">
        <f t="shared" si="0"/>
        <v>39995</v>
      </c>
      <c r="BS7" s="19">
        <f t="shared" si="0"/>
        <v>40026</v>
      </c>
      <c r="BT7" s="19">
        <f t="shared" si="0"/>
        <v>40057</v>
      </c>
      <c r="BU7" s="19">
        <f t="shared" si="0"/>
        <v>40087</v>
      </c>
      <c r="BV7" s="19">
        <f t="shared" si="0"/>
        <v>40118</v>
      </c>
      <c r="BW7" s="19">
        <f t="shared" si="0"/>
        <v>40148</v>
      </c>
      <c r="BX7" s="19">
        <f t="shared" si="0"/>
        <v>40179</v>
      </c>
      <c r="BY7" s="19">
        <f t="shared" si="0"/>
        <v>40210</v>
      </c>
      <c r="BZ7" s="19">
        <f t="shared" si="0"/>
        <v>40238</v>
      </c>
      <c r="CA7" s="19">
        <f t="shared" si="0"/>
        <v>40269</v>
      </c>
      <c r="CB7" s="19">
        <f t="shared" si="0"/>
        <v>40299</v>
      </c>
      <c r="CC7" s="19">
        <f t="shared" si="0"/>
        <v>40330</v>
      </c>
      <c r="CD7" s="19">
        <f t="shared" si="0"/>
        <v>40360</v>
      </c>
      <c r="CE7" s="19">
        <f t="shared" si="0"/>
        <v>40391</v>
      </c>
      <c r="CF7" s="19">
        <f t="shared" si="0"/>
        <v>40422</v>
      </c>
      <c r="CG7" s="19">
        <f t="shared" si="0"/>
        <v>40452</v>
      </c>
      <c r="CH7" s="19">
        <f t="shared" si="0"/>
        <v>40483</v>
      </c>
      <c r="CI7" s="19">
        <f t="shared" si="0"/>
        <v>40513</v>
      </c>
      <c r="CL7" s="7">
        <v>37257</v>
      </c>
      <c r="CM7" s="4">
        <v>4.55</v>
      </c>
      <c r="CN7" s="4"/>
      <c r="CP7" s="4">
        <f>IF(SUMIFS(Data!$F$2:$F$1048576,Data!$C$2:$C$1048576,'Annual Inflation'!CP$5,Data!$A$2:$A$1048576,'Annual Inflation'!$CL7)=0,NA(),SUMIFS(Data!$F$2:$F$1048576,Data!$C$2:$C$1048576,'Annual Inflation'!CP$5,Data!$A$2:$A$1048576,'Annual Inflation'!$CL7))</f>
        <v>4.5298076923076902</v>
      </c>
      <c r="CQ7" s="4"/>
    </row>
    <row r="8" spans="2:95" x14ac:dyDescent="0.2">
      <c r="C8">
        <f>C7-1</f>
        <v>99</v>
      </c>
      <c r="D8" s="14">
        <f t="shared" ref="D8:D71" si="1">EDATE($B$3,-C8)</f>
        <v>41944</v>
      </c>
      <c r="E8" s="15" t="e">
        <f>IF(SUMIFS(Data!$F$2:$F$1048576,Data!$C$2:$C$1048576,'Annual Inflation'!F$5,Data!$A$2:$A$1048576,'Annual Inflation'!$D8)=0,NA(),SUMIFS(Data!$F$2:$F$1048576,Data!$C$2:$C$1048576,'Annual Inflation'!F$5,Data!$A$2:$A$1048576,'Annual Inflation'!$D8))</f>
        <v>#N/A</v>
      </c>
      <c r="F8" s="15" t="e">
        <f>IF(SUMIFS(Data!$G$2:$G$1048576,Data!$C$2:$C$1048576,'Annual Inflation'!F$5,Data!$A$2:$A$1048576,'Annual Inflation'!$D8)=0,NA(),SUMIFS(Data!$G$2:$G$1048576,Data!$C$2:$C$1048576,'Annual Inflation'!F$5,Data!$A$2:$A$1048576,'Annual Inflation'!$D8))</f>
        <v>#N/A</v>
      </c>
      <c r="G8" s="15" t="e">
        <f>IF(SUMIFS(Data!$K$2:$K$1048576,Data!$C$2:$C$1048576,'Annual Inflation'!F$5,Data!$A$2:$A$1048576,'Annual Inflation'!$D8)=0,NA(),SUMIFS(Data!$K$2:$K$1048576,Data!$C$2:$C$1048576,'Annual Inflation'!F$5,Data!$A$2:$A$1048576,'Annual Inflation'!$D8))</f>
        <v>#N/A</v>
      </c>
      <c r="H8" s="15" t="e">
        <f>IF(SUMIFS(Data!$L$2:$L$1048576,Data!$C$2:$C$1048576,'Annual Inflation'!F$5,Data!$A$2:$A$1048576,'Annual Inflation'!$D8)=0,NA(),SUMIFS(Data!$L$2:$L$1048576,Data!$C$2:$C$1048576,'Annual Inflation'!F$5,Data!$A$2:$A$1048576,'Annual Inflation'!$D8))</f>
        <v>#N/A</v>
      </c>
      <c r="I8" s="4">
        <v>3</v>
      </c>
      <c r="J8" s="4">
        <v>2</v>
      </c>
      <c r="K8" s="4">
        <v>2</v>
      </c>
      <c r="L8" s="15" t="e">
        <f>IF(F8-F7&gt;0,F8-F7,0)</f>
        <v>#N/A</v>
      </c>
      <c r="M8" s="15" t="e">
        <f>IF(F8-F7&lt;0,F8-F7,0)</f>
        <v>#N/A</v>
      </c>
      <c r="O8" s="15" t="e">
        <f>IF(SUMIFS(Data!$F$2:$F$1048576,Data!$C$2:$C$1048576,'Annual Inflation'!P$5,Data!$A$2:$A$1048576,'Annual Inflation'!$D8)=0,NA(),SUMIFS(Data!$F$2:$F$1048576,Data!$C$2:$C$1048576,'Annual Inflation'!P$5,Data!$A$2:$A$1048576,'Annual Inflation'!$D8))</f>
        <v>#N/A</v>
      </c>
      <c r="P8" s="15" t="e">
        <f>IF(SUMIFS(Data!$G$2:$G$1048576,Data!$C$2:$C$1048576,'Annual Inflation'!P$5,Data!$A$2:$A$1048576,'Annual Inflation'!$D8)=0,NA(),SUMIFS(Data!$G$2:$G$1048576,Data!$C$2:$C$1048576,'Annual Inflation'!P$5,Data!$A$2:$A$1048576,'Annual Inflation'!$D8))</f>
        <v>#N/A</v>
      </c>
      <c r="Q8" s="15" t="e">
        <f>IF(SUMIFS(Data!$K$2:$K$1048576,Data!$C$2:$C$1048576,'Annual Inflation'!P$5,Data!$A$2:$A$1048576,'Annual Inflation'!$D8)=0,NA(),SUMIFS(Data!$K$2:$K$1048576,Data!$C$2:$C$1048576,'Annual Inflation'!P$5,Data!$A$2:$A$1048576,'Annual Inflation'!$D8))</f>
        <v>#N/A</v>
      </c>
      <c r="R8" s="15" t="e">
        <f>IF(SUMIFS(Data!$L$2:$L$1048576,Data!$C$2:$C$1048576,'Annual Inflation'!P$5,Data!$A$2:$A$1048576,'Annual Inflation'!$D8)=0,NA(),SUMIFS(Data!$L$2:$L$1048576,Data!$C$2:$C$1048576,'Annual Inflation'!P$5,Data!$A$2:$A$1048576,'Annual Inflation'!$D8))</f>
        <v>#N/A</v>
      </c>
      <c r="S8" s="4">
        <v>3</v>
      </c>
      <c r="T8" s="4">
        <v>2</v>
      </c>
      <c r="U8" s="4">
        <v>2</v>
      </c>
      <c r="V8" s="15" t="e">
        <f>IF(P8-P7&gt;0,P8-P7,0)</f>
        <v>#N/A</v>
      </c>
      <c r="W8" s="15" t="e">
        <f>IF(P8-P7&lt;0,P8-P7,0)</f>
        <v>#N/A</v>
      </c>
      <c r="Y8" s="15"/>
      <c r="Z8" s="15" t="e">
        <f>IF(SUMIFS(Data!$G$2:$G$1048576,Data!$B$2:$B$1048576,'Annual Inflation'!Z$5,Data!$A$2:$A$1048576,'Annual Inflation'!$D8)=0,NA(),SUMIFS(Data!$G$2:$G$1048576,Data!$B$2:$B$1048576,'Annual Inflation'!Z$5,Data!$A$2:$A$1048576,'Annual Inflation'!$D8))</f>
        <v>#N/A</v>
      </c>
      <c r="AA8" s="15" t="e">
        <f>IF(SUMIFS(Data!$G$2:$G$1048576,Data!$B$2:$B$1048576,'Annual Inflation'!AA$5,Data!$A$2:$A$1048576,'Annual Inflation'!$D8)=0,NA(),SUMIFS(Data!$G$2:$G$1048576,Data!$B$2:$B$1048576,'Annual Inflation'!AA$5,Data!$A$2:$A$1048576,'Annual Inflation'!$D8))</f>
        <v>#N/A</v>
      </c>
      <c r="AB8" s="15" t="e">
        <f>IF(SUMIFS(Data!$G$2:$G$1048576,Data!$B$2:$B$1048576,'Annual Inflation'!AB$5,Data!$A$2:$A$1048576,'Annual Inflation'!$D8)=0,NA(),SUMIFS(Data!$G$2:$G$1048576,Data!$B$2:$B$1048576,'Annual Inflation'!AB$5,Data!$A$2:$A$1048576,'Annual Inflation'!$D8))</f>
        <v>#N/A</v>
      </c>
      <c r="AC8" s="4">
        <v>3</v>
      </c>
      <c r="AD8" s="4">
        <v>2</v>
      </c>
      <c r="AE8" s="4">
        <v>2</v>
      </c>
      <c r="AG8" s="15"/>
      <c r="AH8" s="15" t="e">
        <f>IF(SUMIFS(Data!$G$2:$G$1048576,Data!$B$2:$B$1048576,'Annual Inflation'!AH$5,Data!$A$2:$A$1048576,'Annual Inflation'!$D8)=0,NA(),SUMIFS(Data!$G$2:$G$1048576,Data!$B$2:$B$1048576,'Annual Inflation'!AH$5,Data!$A$2:$A$1048576,'Annual Inflation'!$D8))</f>
        <v>#N/A</v>
      </c>
      <c r="AI8" s="15" t="e">
        <f>IF(SUMIFS(Data!$G$2:$G$1048576,Data!$B$2:$B$1048576,'Annual Inflation'!AI$5,Data!$A$2:$A$1048576,'Annual Inflation'!$D8)=0,NA(),SUMIFS(Data!$G$2:$G$1048576,Data!$B$2:$B$1048576,'Annual Inflation'!AI$5,Data!$A$2:$A$1048576,'Annual Inflation'!$D8))</f>
        <v>#N/A</v>
      </c>
      <c r="AJ8" s="15" t="e">
        <f>IF(SUMIFS(Data!$G$2:$G$1048576,Data!$B$2:$B$1048576,'Annual Inflation'!AJ$5,Data!$A$2:$A$1048576,'Annual Inflation'!$D8)=0,NA(),SUMIFS(Data!$G$2:$G$1048576,Data!$B$2:$B$1048576,'Annual Inflation'!AJ$5,Data!$A$2:$A$1048576,'Annual Inflation'!$D8))</f>
        <v>#N/A</v>
      </c>
      <c r="AK8" s="4">
        <v>3</v>
      </c>
      <c r="AL8" s="4">
        <v>2</v>
      </c>
      <c r="AM8" s="4">
        <v>2</v>
      </c>
      <c r="AO8">
        <f>AO7-1</f>
        <v>169</v>
      </c>
      <c r="AP8" s="14">
        <f t="shared" ref="AP8:AP71" si="2">EDATE($B$3,-AO8)</f>
        <v>39814</v>
      </c>
      <c r="AQ8" s="15">
        <f>IF(SUMIFS(Data!$G$2:$G$1048576,Data!$C$2:$C$1048576,'Annual Inflation'!AQ$5,Data!$A$2:$A$1048576,'Annual Inflation'!$AP8)=0,NA(),SUMIFS(Data!$G$2:$G$1048576,Data!$C$2:$C$1048576,'Annual Inflation'!AQ$5,Data!$A$2:$A$1048576,'Annual Inflation'!$AP8))</f>
        <v>3.5</v>
      </c>
      <c r="AR8" s="15">
        <f>IF(SUMIFS(Data!$G$2:$G$1048576,Data!$C$2:$C$1048576,'Annual Inflation'!AR$5,Data!$A$2:$A$1048576,'Annual Inflation'!$AP8)=0,NA(),SUMIFS(Data!$G$2:$G$1048576,Data!$C$2:$C$1048576,'Annual Inflation'!AR$5,Data!$A$2:$A$1048576,'Annual Inflation'!$AP8))</f>
        <v>3.3650000000000002</v>
      </c>
      <c r="AS8" s="15">
        <f>IF(SUMIFS(Data!$F$2:$F$1048576,Data!$C$2:$C$1048576,'Annual Inflation'!AS$5,Data!$A$2:$A$1048576,'Annual Inflation'!$AP8)=0,NA(),SUMIFS(Data!$F$2:$F$1048576,Data!$C$2:$C$1048576,'Annual Inflation'!AS$5,Data!$A$2:$A$1048576,'Annual Inflation'!$AP8))</f>
        <v>3.5632142857142899</v>
      </c>
      <c r="AT8" s="15">
        <f>IF(SUMIFS(Data!$F$2:$F$1048576,Data!$C$2:$C$1048576,'Annual Inflation'!AT$5,Data!$A$2:$A$1048576,'Annual Inflation'!$AP8)=0,NA(),SUMIFS(Data!$F$2:$F$1048576,Data!$C$2:$C$1048576,'Annual Inflation'!AT$5,Data!$A$2:$A$1048576,'Annual Inflation'!$AP8))</f>
        <v>3.32415384615385</v>
      </c>
      <c r="AU8" s="4">
        <v>3</v>
      </c>
      <c r="AV8" s="4">
        <v>2</v>
      </c>
      <c r="AW8" s="4">
        <v>2</v>
      </c>
      <c r="AY8" s="15" t="e">
        <f>IF(SUMIFS(Data!$G$2:$G$1048576,Data!$C$2:$C$1048576,'Annual Inflation'!AY$5,Data!$A$2:$A$1048576,'Annual Inflation'!$AP8)=0,NA(),SUMIFS(Data!$G$2:$G$1048576,Data!$C$2:$C$1048576,'Annual Inflation'!AY$5,Data!$A$2:$A$1048576,'Annual Inflation'!$AP8))</f>
        <v>#N/A</v>
      </c>
      <c r="AZ8" s="15" t="e">
        <f>IF(SUMIFS(Data!$G$2:$G$1048576,Data!$C$2:$C$1048576,'Annual Inflation'!AZ$5,Data!$A$2:$A$1048576,'Annual Inflation'!$AP8)=0,NA(),SUMIFS(Data!$G$2:$G$1048576,Data!$C$2:$C$1048576,'Annual Inflation'!AZ$5,Data!$A$2:$A$1048576,'Annual Inflation'!$AP8))</f>
        <v>#N/A</v>
      </c>
      <c r="BA8" s="15" t="e">
        <f>IF(SUMIFS(Data!$F$2:$F$1048576,Data!$C$2:$C$1048576,'Annual Inflation'!BA$5,Data!$A$2:$A$1048576,'Annual Inflation'!$AP8)=0,NA(),SUMIFS(Data!$F$2:$F$1048576,Data!$C$2:$C$1048576,'Annual Inflation'!BA$5,Data!$A$2:$A$1048576,'Annual Inflation'!$AP8))</f>
        <v>#N/A</v>
      </c>
      <c r="BB8" s="15" t="e">
        <f>IF(SUMIFS(Data!$F$2:$F$1048576,Data!$C$2:$C$1048576,'Annual Inflation'!BB$5,Data!$A$2:$A$1048576,'Annual Inflation'!$AP8)=0,NA(),SUMIFS(Data!$F$2:$F$1048576,Data!$C$2:$C$1048576,'Annual Inflation'!BB$5,Data!$A$2:$A$1048576,'Annual Inflation'!$AP8))</f>
        <v>#N/A</v>
      </c>
      <c r="BC8" s="4">
        <v>3</v>
      </c>
      <c r="BD8" s="4">
        <v>2</v>
      </c>
      <c r="BE8" s="4">
        <v>2</v>
      </c>
      <c r="BJ8" s="18" t="s">
        <v>9382</v>
      </c>
      <c r="BK8" s="18">
        <f>BK7+1</f>
        <v>2011</v>
      </c>
      <c r="BL8" s="19">
        <f t="shared" ref="BL8:BL23" si="3">DATE($BK8-1,1,1)</f>
        <v>40179</v>
      </c>
      <c r="BM8" s="19">
        <f t="shared" ref="BM8:CI8" si="4">EDATE(BL8,1)</f>
        <v>40210</v>
      </c>
      <c r="BN8" s="19">
        <f t="shared" si="4"/>
        <v>40238</v>
      </c>
      <c r="BO8" s="19">
        <f t="shared" si="4"/>
        <v>40269</v>
      </c>
      <c r="BP8" s="19">
        <f t="shared" si="4"/>
        <v>40299</v>
      </c>
      <c r="BQ8" s="19">
        <f t="shared" si="4"/>
        <v>40330</v>
      </c>
      <c r="BR8" s="19">
        <f t="shared" si="4"/>
        <v>40360</v>
      </c>
      <c r="BS8" s="19">
        <f t="shared" si="4"/>
        <v>40391</v>
      </c>
      <c r="BT8" s="19">
        <f t="shared" si="4"/>
        <v>40422</v>
      </c>
      <c r="BU8" s="19">
        <f t="shared" si="4"/>
        <v>40452</v>
      </c>
      <c r="BV8" s="19">
        <f t="shared" si="4"/>
        <v>40483</v>
      </c>
      <c r="BW8" s="19">
        <f t="shared" si="4"/>
        <v>40513</v>
      </c>
      <c r="BX8" s="19">
        <f t="shared" si="4"/>
        <v>40544</v>
      </c>
      <c r="BY8" s="19">
        <f t="shared" si="4"/>
        <v>40575</v>
      </c>
      <c r="BZ8" s="19">
        <f t="shared" si="4"/>
        <v>40603</v>
      </c>
      <c r="CA8" s="19">
        <f t="shared" si="4"/>
        <v>40634</v>
      </c>
      <c r="CB8" s="19">
        <f t="shared" si="4"/>
        <v>40664</v>
      </c>
      <c r="CC8" s="19">
        <f t="shared" si="4"/>
        <v>40695</v>
      </c>
      <c r="CD8" s="19">
        <f t="shared" si="4"/>
        <v>40725</v>
      </c>
      <c r="CE8" s="19">
        <f t="shared" si="4"/>
        <v>40756</v>
      </c>
      <c r="CF8" s="19">
        <f t="shared" si="4"/>
        <v>40787</v>
      </c>
      <c r="CG8" s="19">
        <f t="shared" si="4"/>
        <v>40817</v>
      </c>
      <c r="CH8" s="19">
        <f t="shared" si="4"/>
        <v>40848</v>
      </c>
      <c r="CI8" s="19">
        <f t="shared" si="4"/>
        <v>40878</v>
      </c>
      <c r="CL8" s="7">
        <f>EDATE(CL7,1)</f>
        <v>37288</v>
      </c>
      <c r="CM8" s="4">
        <v>4.59</v>
      </c>
      <c r="CN8" s="4"/>
      <c r="CP8" s="4">
        <f>IF(SUMIFS(Data!$F$2:$F$1048576,Data!$C$2:$C$1048576,'Annual Inflation'!CP$5,Data!$A$2:$A$1048576,'Annual Inflation'!$CL8)=0,NA(),SUMIFS(Data!$F$2:$F$1048576,Data!$C$2:$C$1048576,'Annual Inflation'!CP$5,Data!$A$2:$A$1048576,'Annual Inflation'!$CL8))</f>
        <v>4.5007857142857102</v>
      </c>
      <c r="CQ8" s="4"/>
    </row>
    <row r="9" spans="2:95" x14ac:dyDescent="0.2">
      <c r="C9">
        <f t="shared" ref="C9:C72" si="5">C8-1</f>
        <v>98</v>
      </c>
      <c r="D9" s="14">
        <f t="shared" si="1"/>
        <v>41974</v>
      </c>
      <c r="E9" s="15" t="e">
        <f>IF(SUMIFS(Data!$F$2:$F$1048576,Data!$C$2:$C$1048576,'Annual Inflation'!F$5,Data!$A$2:$A$1048576,'Annual Inflation'!$D9)=0,NA(),SUMIFS(Data!$F$2:$F$1048576,Data!$C$2:$C$1048576,'Annual Inflation'!F$5,Data!$A$2:$A$1048576,'Annual Inflation'!$D9))</f>
        <v>#N/A</v>
      </c>
      <c r="F9" s="15" t="e">
        <f>IF(SUMIFS(Data!$G$2:$G$1048576,Data!$C$2:$C$1048576,'Annual Inflation'!F$5,Data!$A$2:$A$1048576,'Annual Inflation'!$D9)=0,NA(),SUMIFS(Data!$G$2:$G$1048576,Data!$C$2:$C$1048576,'Annual Inflation'!F$5,Data!$A$2:$A$1048576,'Annual Inflation'!$D9))</f>
        <v>#N/A</v>
      </c>
      <c r="G9" s="15" t="e">
        <f>IF(SUMIFS(Data!$K$2:$K$1048576,Data!$C$2:$C$1048576,'Annual Inflation'!F$5,Data!$A$2:$A$1048576,'Annual Inflation'!$D9)=0,NA(),SUMIFS(Data!$K$2:$K$1048576,Data!$C$2:$C$1048576,'Annual Inflation'!F$5,Data!$A$2:$A$1048576,'Annual Inflation'!$D9))</f>
        <v>#N/A</v>
      </c>
      <c r="H9" s="15" t="e">
        <f>IF(SUMIFS(Data!$L$2:$L$1048576,Data!$C$2:$C$1048576,'Annual Inflation'!F$5,Data!$A$2:$A$1048576,'Annual Inflation'!$D9)=0,NA(),SUMIFS(Data!$L$2:$L$1048576,Data!$C$2:$C$1048576,'Annual Inflation'!F$5,Data!$A$2:$A$1048576,'Annual Inflation'!$D9))</f>
        <v>#N/A</v>
      </c>
      <c r="I9" s="4">
        <v>3</v>
      </c>
      <c r="J9" s="4">
        <v>2</v>
      </c>
      <c r="K9" s="4">
        <v>2</v>
      </c>
      <c r="L9" s="15" t="e">
        <f t="shared" ref="L9:L72" si="6">IF(F9-F8&gt;0,F9-F8,0)</f>
        <v>#N/A</v>
      </c>
      <c r="M9" s="15" t="e">
        <f t="shared" ref="M9:M72" si="7">IF(F9-F8&lt;0,F9-F8,0)</f>
        <v>#N/A</v>
      </c>
      <c r="O9" s="15" t="e">
        <f>IF(SUMIFS(Data!$F$2:$F$1048576,Data!$C$2:$C$1048576,'Annual Inflation'!P$5,Data!$A$2:$A$1048576,'Annual Inflation'!$D9)=0,NA(),SUMIFS(Data!$F$2:$F$1048576,Data!$C$2:$C$1048576,'Annual Inflation'!P$5,Data!$A$2:$A$1048576,'Annual Inflation'!$D9))</f>
        <v>#N/A</v>
      </c>
      <c r="P9" s="15" t="e">
        <f>IF(SUMIFS(Data!$G$2:$G$1048576,Data!$C$2:$C$1048576,'Annual Inflation'!P$5,Data!$A$2:$A$1048576,'Annual Inflation'!$D9)=0,NA(),SUMIFS(Data!$G$2:$G$1048576,Data!$C$2:$C$1048576,'Annual Inflation'!P$5,Data!$A$2:$A$1048576,'Annual Inflation'!$D9))</f>
        <v>#N/A</v>
      </c>
      <c r="Q9" s="15" t="e">
        <f>IF(SUMIFS(Data!$K$2:$K$1048576,Data!$C$2:$C$1048576,'Annual Inflation'!P$5,Data!$A$2:$A$1048576,'Annual Inflation'!$D9)=0,NA(),SUMIFS(Data!$K$2:$K$1048576,Data!$C$2:$C$1048576,'Annual Inflation'!P$5,Data!$A$2:$A$1048576,'Annual Inflation'!$D9))</f>
        <v>#N/A</v>
      </c>
      <c r="R9" s="15" t="e">
        <f>IF(SUMIFS(Data!$L$2:$L$1048576,Data!$C$2:$C$1048576,'Annual Inflation'!P$5,Data!$A$2:$A$1048576,'Annual Inflation'!$D9)=0,NA(),SUMIFS(Data!$L$2:$L$1048576,Data!$C$2:$C$1048576,'Annual Inflation'!P$5,Data!$A$2:$A$1048576,'Annual Inflation'!$D9))</f>
        <v>#N/A</v>
      </c>
      <c r="S9" s="4">
        <v>3</v>
      </c>
      <c r="T9" s="4">
        <v>2</v>
      </c>
      <c r="U9" s="4">
        <v>2</v>
      </c>
      <c r="V9" s="15" t="e">
        <f t="shared" ref="V9:V72" si="8">IF(P9-P8&gt;0,P9-P8,0)</f>
        <v>#N/A</v>
      </c>
      <c r="W9" s="15" t="e">
        <f t="shared" ref="W9:W72" si="9">IF(P9-P8&lt;0,P9-P8,0)</f>
        <v>#N/A</v>
      </c>
      <c r="Y9" s="15"/>
      <c r="Z9" s="15" t="e">
        <f>IF(SUMIFS(Data!$G$2:$G$1048576,Data!$B$2:$B$1048576,'Annual Inflation'!Z$5,Data!$A$2:$A$1048576,'Annual Inflation'!$D9)=0,NA(),SUMIFS(Data!$G$2:$G$1048576,Data!$B$2:$B$1048576,'Annual Inflation'!Z$5,Data!$A$2:$A$1048576,'Annual Inflation'!$D9))</f>
        <v>#N/A</v>
      </c>
      <c r="AA9" s="15" t="e">
        <f>IF(SUMIFS(Data!$G$2:$G$1048576,Data!$B$2:$B$1048576,'Annual Inflation'!AA$5,Data!$A$2:$A$1048576,'Annual Inflation'!$D9)=0,NA(),SUMIFS(Data!$G$2:$G$1048576,Data!$B$2:$B$1048576,'Annual Inflation'!AA$5,Data!$A$2:$A$1048576,'Annual Inflation'!$D9))</f>
        <v>#N/A</v>
      </c>
      <c r="AB9" s="15" t="e">
        <f>IF(SUMIFS(Data!$G$2:$G$1048576,Data!$B$2:$B$1048576,'Annual Inflation'!AB$5,Data!$A$2:$A$1048576,'Annual Inflation'!$D9)=0,NA(),SUMIFS(Data!$G$2:$G$1048576,Data!$B$2:$B$1048576,'Annual Inflation'!AB$5,Data!$A$2:$A$1048576,'Annual Inflation'!$D9))</f>
        <v>#N/A</v>
      </c>
      <c r="AC9" s="4">
        <v>3</v>
      </c>
      <c r="AD9" s="4">
        <v>2</v>
      </c>
      <c r="AE9" s="4">
        <v>2</v>
      </c>
      <c r="AG9" s="15"/>
      <c r="AH9" s="15" t="e">
        <f>IF(SUMIFS(Data!$G$2:$G$1048576,Data!$B$2:$B$1048576,'Annual Inflation'!AH$5,Data!$A$2:$A$1048576,'Annual Inflation'!$D9)=0,NA(),SUMIFS(Data!$G$2:$G$1048576,Data!$B$2:$B$1048576,'Annual Inflation'!AH$5,Data!$A$2:$A$1048576,'Annual Inflation'!$D9))</f>
        <v>#N/A</v>
      </c>
      <c r="AI9" s="15" t="e">
        <f>IF(SUMIFS(Data!$G$2:$G$1048576,Data!$B$2:$B$1048576,'Annual Inflation'!AI$5,Data!$A$2:$A$1048576,'Annual Inflation'!$D9)=0,NA(),SUMIFS(Data!$G$2:$G$1048576,Data!$B$2:$B$1048576,'Annual Inflation'!AI$5,Data!$A$2:$A$1048576,'Annual Inflation'!$D9))</f>
        <v>#N/A</v>
      </c>
      <c r="AJ9" s="15" t="e">
        <f>IF(SUMIFS(Data!$G$2:$G$1048576,Data!$B$2:$B$1048576,'Annual Inflation'!AJ$5,Data!$A$2:$A$1048576,'Annual Inflation'!$D9)=0,NA(),SUMIFS(Data!$G$2:$G$1048576,Data!$B$2:$B$1048576,'Annual Inflation'!AJ$5,Data!$A$2:$A$1048576,'Annual Inflation'!$D9))</f>
        <v>#N/A</v>
      </c>
      <c r="AK9" s="4">
        <v>3</v>
      </c>
      <c r="AL9" s="4">
        <v>2</v>
      </c>
      <c r="AM9" s="4">
        <v>2</v>
      </c>
      <c r="AO9">
        <f t="shared" ref="AO9:AO72" si="10">AO8-1</f>
        <v>168</v>
      </c>
      <c r="AP9" s="14">
        <f t="shared" si="2"/>
        <v>39845</v>
      </c>
      <c r="AQ9" s="15">
        <f>IF(SUMIFS(Data!$G$2:$G$1048576,Data!$C$2:$C$1048576,'Annual Inflation'!AQ$5,Data!$A$2:$A$1048576,'Annual Inflation'!$AP9)=0,NA(),SUMIFS(Data!$G$2:$G$1048576,Data!$C$2:$C$1048576,'Annual Inflation'!AQ$5,Data!$A$2:$A$1048576,'Annual Inflation'!$AP9))</f>
        <v>3.46</v>
      </c>
      <c r="AR9" s="15">
        <f>IF(SUMIFS(Data!$G$2:$G$1048576,Data!$C$2:$C$1048576,'Annual Inflation'!AR$5,Data!$A$2:$A$1048576,'Annual Inflation'!$AP9)=0,NA(),SUMIFS(Data!$G$2:$G$1048576,Data!$C$2:$C$1048576,'Annual Inflation'!AR$5,Data!$A$2:$A$1048576,'Annual Inflation'!$AP9))</f>
        <v>3.33</v>
      </c>
      <c r="AS9" s="15">
        <f>IF(SUMIFS(Data!$F$2:$F$1048576,Data!$C$2:$C$1048576,'Annual Inflation'!AS$5,Data!$A$2:$A$1048576,'Annual Inflation'!$AP9)=0,NA(),SUMIFS(Data!$F$2:$F$1048576,Data!$C$2:$C$1048576,'Annual Inflation'!AS$5,Data!$A$2:$A$1048576,'Annual Inflation'!$AP9))</f>
        <v>3.54107142857143</v>
      </c>
      <c r="AT9" s="15">
        <f>IF(SUMIFS(Data!$F$2:$F$1048576,Data!$C$2:$C$1048576,'Annual Inflation'!AT$5,Data!$A$2:$A$1048576,'Annual Inflation'!$AP9)=0,NA(),SUMIFS(Data!$F$2:$F$1048576,Data!$C$2:$C$1048576,'Annual Inflation'!AT$5,Data!$A$2:$A$1048576,'Annual Inflation'!$AP9))</f>
        <v>3.34296296296296</v>
      </c>
      <c r="AU9" s="4">
        <v>3</v>
      </c>
      <c r="AV9" s="4">
        <v>2</v>
      </c>
      <c r="AW9" s="4">
        <v>2</v>
      </c>
      <c r="AY9" s="15" t="e">
        <f>IF(SUMIFS(Data!$G$2:$G$1048576,Data!$C$2:$C$1048576,'Annual Inflation'!AY$5,Data!$A$2:$A$1048576,'Annual Inflation'!$AP9)=0,NA(),SUMIFS(Data!$G$2:$G$1048576,Data!$C$2:$C$1048576,'Annual Inflation'!AY$5,Data!$A$2:$A$1048576,'Annual Inflation'!$AP9))</f>
        <v>#N/A</v>
      </c>
      <c r="AZ9" s="15" t="e">
        <f>IF(SUMIFS(Data!$G$2:$G$1048576,Data!$C$2:$C$1048576,'Annual Inflation'!AZ$5,Data!$A$2:$A$1048576,'Annual Inflation'!$AP9)=0,NA(),SUMIFS(Data!$G$2:$G$1048576,Data!$C$2:$C$1048576,'Annual Inflation'!AZ$5,Data!$A$2:$A$1048576,'Annual Inflation'!$AP9))</f>
        <v>#N/A</v>
      </c>
      <c r="BA9" s="15" t="e">
        <f>IF(SUMIFS(Data!$F$2:$F$1048576,Data!$C$2:$C$1048576,'Annual Inflation'!BA$5,Data!$A$2:$A$1048576,'Annual Inflation'!$AP9)=0,NA(),SUMIFS(Data!$F$2:$F$1048576,Data!$C$2:$C$1048576,'Annual Inflation'!BA$5,Data!$A$2:$A$1048576,'Annual Inflation'!$AP9))</f>
        <v>#N/A</v>
      </c>
      <c r="BB9" s="15" t="e">
        <f>IF(SUMIFS(Data!$F$2:$F$1048576,Data!$C$2:$C$1048576,'Annual Inflation'!BB$5,Data!$A$2:$A$1048576,'Annual Inflation'!$AP9)=0,NA(),SUMIFS(Data!$F$2:$F$1048576,Data!$C$2:$C$1048576,'Annual Inflation'!BB$5,Data!$A$2:$A$1048576,'Annual Inflation'!$AP9))</f>
        <v>#N/A</v>
      </c>
      <c r="BC9" s="4">
        <v>3</v>
      </c>
      <c r="BD9" s="4">
        <v>2</v>
      </c>
      <c r="BE9" s="4">
        <v>2</v>
      </c>
      <c r="BJ9" s="18" t="s">
        <v>9492</v>
      </c>
      <c r="BK9" s="18">
        <f t="shared" ref="BK9:BK23" si="11">BK8+1</f>
        <v>2012</v>
      </c>
      <c r="BL9" s="19">
        <f t="shared" si="3"/>
        <v>40544</v>
      </c>
      <c r="BM9" s="19">
        <f t="shared" ref="BM9:CI9" si="12">EDATE(BL9,1)</f>
        <v>40575</v>
      </c>
      <c r="BN9" s="19">
        <f t="shared" si="12"/>
        <v>40603</v>
      </c>
      <c r="BO9" s="19">
        <f t="shared" si="12"/>
        <v>40634</v>
      </c>
      <c r="BP9" s="19">
        <f t="shared" si="12"/>
        <v>40664</v>
      </c>
      <c r="BQ9" s="19">
        <f t="shared" si="12"/>
        <v>40695</v>
      </c>
      <c r="BR9" s="19">
        <f t="shared" si="12"/>
        <v>40725</v>
      </c>
      <c r="BS9" s="19">
        <f t="shared" si="12"/>
        <v>40756</v>
      </c>
      <c r="BT9" s="19">
        <f t="shared" si="12"/>
        <v>40787</v>
      </c>
      <c r="BU9" s="19">
        <f t="shared" si="12"/>
        <v>40817</v>
      </c>
      <c r="BV9" s="19">
        <f t="shared" si="12"/>
        <v>40848</v>
      </c>
      <c r="BW9" s="19">
        <f t="shared" si="12"/>
        <v>40878</v>
      </c>
      <c r="BX9" s="19">
        <f t="shared" si="12"/>
        <v>40909</v>
      </c>
      <c r="BY9" s="19">
        <f t="shared" si="12"/>
        <v>40940</v>
      </c>
      <c r="BZ9" s="19">
        <f t="shared" si="12"/>
        <v>40969</v>
      </c>
      <c r="CA9" s="19">
        <f t="shared" si="12"/>
        <v>41000</v>
      </c>
      <c r="CB9" s="19">
        <f t="shared" si="12"/>
        <v>41030</v>
      </c>
      <c r="CC9" s="19">
        <f t="shared" si="12"/>
        <v>41061</v>
      </c>
      <c r="CD9" s="19">
        <f t="shared" si="12"/>
        <v>41091</v>
      </c>
      <c r="CE9" s="19">
        <f t="shared" si="12"/>
        <v>41122</v>
      </c>
      <c r="CF9" s="19">
        <f t="shared" si="12"/>
        <v>41153</v>
      </c>
      <c r="CG9" s="19">
        <f t="shared" si="12"/>
        <v>41183</v>
      </c>
      <c r="CH9" s="19">
        <f t="shared" si="12"/>
        <v>41214</v>
      </c>
      <c r="CI9" s="19">
        <f t="shared" si="12"/>
        <v>41244</v>
      </c>
      <c r="CL9" s="7">
        <f t="shared" ref="CL9:CL72" si="13">EDATE(CL8,1)</f>
        <v>37316</v>
      </c>
      <c r="CM9" s="4">
        <v>4.46</v>
      </c>
      <c r="CN9" s="4"/>
      <c r="CP9" s="4">
        <f>IF(SUMIFS(Data!$F$2:$F$1048576,Data!$C$2:$C$1048576,'Annual Inflation'!CP$5,Data!$A$2:$A$1048576,'Annual Inflation'!$CL9)=0,NA(),SUMIFS(Data!$F$2:$F$1048576,Data!$C$2:$C$1048576,'Annual Inflation'!CP$5,Data!$A$2:$A$1048576,'Annual Inflation'!$CL9))</f>
        <v>4.44110714285714</v>
      </c>
      <c r="CQ9" s="4"/>
    </row>
    <row r="10" spans="2:95" x14ac:dyDescent="0.2">
      <c r="C10">
        <f t="shared" si="5"/>
        <v>97</v>
      </c>
      <c r="D10" s="14">
        <f t="shared" si="1"/>
        <v>42005</v>
      </c>
      <c r="E10" s="15" t="e">
        <f>IF(SUMIFS(Data!$F$2:$F$1048576,Data!$C$2:$C$1048576,'Annual Inflation'!F$5,Data!$A$2:$A$1048576,'Annual Inflation'!$D10)=0,NA(),SUMIFS(Data!$F$2:$F$1048576,Data!$C$2:$C$1048576,'Annual Inflation'!F$5,Data!$A$2:$A$1048576,'Annual Inflation'!$D10))</f>
        <v>#N/A</v>
      </c>
      <c r="F10" s="15" t="e">
        <f>IF(SUMIFS(Data!$G$2:$G$1048576,Data!$C$2:$C$1048576,'Annual Inflation'!F$5,Data!$A$2:$A$1048576,'Annual Inflation'!$D10)=0,NA(),SUMIFS(Data!$G$2:$G$1048576,Data!$C$2:$C$1048576,'Annual Inflation'!F$5,Data!$A$2:$A$1048576,'Annual Inflation'!$D10))</f>
        <v>#N/A</v>
      </c>
      <c r="G10" s="15" t="e">
        <f>IF(SUMIFS(Data!$K$2:$K$1048576,Data!$C$2:$C$1048576,'Annual Inflation'!F$5,Data!$A$2:$A$1048576,'Annual Inflation'!$D10)=0,NA(),SUMIFS(Data!$K$2:$K$1048576,Data!$C$2:$C$1048576,'Annual Inflation'!F$5,Data!$A$2:$A$1048576,'Annual Inflation'!$D10))</f>
        <v>#N/A</v>
      </c>
      <c r="H10" s="15" t="e">
        <f>IF(SUMIFS(Data!$L$2:$L$1048576,Data!$C$2:$C$1048576,'Annual Inflation'!F$5,Data!$A$2:$A$1048576,'Annual Inflation'!$D10)=0,NA(),SUMIFS(Data!$L$2:$L$1048576,Data!$C$2:$C$1048576,'Annual Inflation'!F$5,Data!$A$2:$A$1048576,'Annual Inflation'!$D10))</f>
        <v>#N/A</v>
      </c>
      <c r="I10" s="4">
        <v>3</v>
      </c>
      <c r="J10" s="4">
        <v>2</v>
      </c>
      <c r="K10" s="4">
        <v>2</v>
      </c>
      <c r="L10" s="15" t="e">
        <f t="shared" si="6"/>
        <v>#N/A</v>
      </c>
      <c r="M10" s="15" t="e">
        <f t="shared" si="7"/>
        <v>#N/A</v>
      </c>
      <c r="O10" s="15" t="e">
        <f>IF(SUMIFS(Data!$F$2:$F$1048576,Data!$C$2:$C$1048576,'Annual Inflation'!P$5,Data!$A$2:$A$1048576,'Annual Inflation'!$D10)=0,NA(),SUMIFS(Data!$F$2:$F$1048576,Data!$C$2:$C$1048576,'Annual Inflation'!P$5,Data!$A$2:$A$1048576,'Annual Inflation'!$D10))</f>
        <v>#N/A</v>
      </c>
      <c r="P10" s="15" t="e">
        <f>IF(SUMIFS(Data!$G$2:$G$1048576,Data!$C$2:$C$1048576,'Annual Inflation'!P$5,Data!$A$2:$A$1048576,'Annual Inflation'!$D10)=0,NA(),SUMIFS(Data!$G$2:$G$1048576,Data!$C$2:$C$1048576,'Annual Inflation'!P$5,Data!$A$2:$A$1048576,'Annual Inflation'!$D10))</f>
        <v>#N/A</v>
      </c>
      <c r="Q10" s="15" t="e">
        <f>IF(SUMIFS(Data!$K$2:$K$1048576,Data!$C$2:$C$1048576,'Annual Inflation'!P$5,Data!$A$2:$A$1048576,'Annual Inflation'!$D10)=0,NA(),SUMIFS(Data!$K$2:$K$1048576,Data!$C$2:$C$1048576,'Annual Inflation'!P$5,Data!$A$2:$A$1048576,'Annual Inflation'!$D10))</f>
        <v>#N/A</v>
      </c>
      <c r="R10" s="15" t="e">
        <f>IF(SUMIFS(Data!$L$2:$L$1048576,Data!$C$2:$C$1048576,'Annual Inflation'!P$5,Data!$A$2:$A$1048576,'Annual Inflation'!$D10)=0,NA(),SUMIFS(Data!$L$2:$L$1048576,Data!$C$2:$C$1048576,'Annual Inflation'!P$5,Data!$A$2:$A$1048576,'Annual Inflation'!$D10))</f>
        <v>#N/A</v>
      </c>
      <c r="S10" s="4">
        <v>3</v>
      </c>
      <c r="T10" s="4">
        <v>2</v>
      </c>
      <c r="U10" s="4">
        <v>2</v>
      </c>
      <c r="V10" s="15" t="e">
        <f t="shared" si="8"/>
        <v>#N/A</v>
      </c>
      <c r="W10" s="15" t="e">
        <f t="shared" si="9"/>
        <v>#N/A</v>
      </c>
      <c r="Y10" s="15"/>
      <c r="Z10" s="15" t="e">
        <f>IF(SUMIFS(Data!$G$2:$G$1048576,Data!$B$2:$B$1048576,'Annual Inflation'!Z$5,Data!$A$2:$A$1048576,'Annual Inflation'!$D10)=0,NA(),SUMIFS(Data!$G$2:$G$1048576,Data!$B$2:$B$1048576,'Annual Inflation'!Z$5,Data!$A$2:$A$1048576,'Annual Inflation'!$D10))</f>
        <v>#N/A</v>
      </c>
      <c r="AA10" s="15" t="e">
        <f>IF(SUMIFS(Data!$G$2:$G$1048576,Data!$B$2:$B$1048576,'Annual Inflation'!AA$5,Data!$A$2:$A$1048576,'Annual Inflation'!$D10)=0,NA(),SUMIFS(Data!$G$2:$G$1048576,Data!$B$2:$B$1048576,'Annual Inflation'!AA$5,Data!$A$2:$A$1048576,'Annual Inflation'!$D10))</f>
        <v>#N/A</v>
      </c>
      <c r="AB10" s="15" t="e">
        <f>IF(SUMIFS(Data!$G$2:$G$1048576,Data!$B$2:$B$1048576,'Annual Inflation'!AB$5,Data!$A$2:$A$1048576,'Annual Inflation'!$D10)=0,NA(),SUMIFS(Data!$G$2:$G$1048576,Data!$B$2:$B$1048576,'Annual Inflation'!AB$5,Data!$A$2:$A$1048576,'Annual Inflation'!$D10))</f>
        <v>#N/A</v>
      </c>
      <c r="AC10" s="4">
        <v>3</v>
      </c>
      <c r="AD10" s="4">
        <v>2</v>
      </c>
      <c r="AE10" s="4">
        <v>2</v>
      </c>
      <c r="AG10" s="15"/>
      <c r="AH10" s="15" t="e">
        <f>IF(SUMIFS(Data!$G$2:$G$1048576,Data!$B$2:$B$1048576,'Annual Inflation'!AH$5,Data!$A$2:$A$1048576,'Annual Inflation'!$D10)=0,NA(),SUMIFS(Data!$G$2:$G$1048576,Data!$B$2:$B$1048576,'Annual Inflation'!AH$5,Data!$A$2:$A$1048576,'Annual Inflation'!$D10))</f>
        <v>#N/A</v>
      </c>
      <c r="AI10" s="15" t="e">
        <f>IF(SUMIFS(Data!$G$2:$G$1048576,Data!$B$2:$B$1048576,'Annual Inflation'!AI$5,Data!$A$2:$A$1048576,'Annual Inflation'!$D10)=0,NA(),SUMIFS(Data!$G$2:$G$1048576,Data!$B$2:$B$1048576,'Annual Inflation'!AI$5,Data!$A$2:$A$1048576,'Annual Inflation'!$D10))</f>
        <v>#N/A</v>
      </c>
      <c r="AJ10" s="15" t="e">
        <f>IF(SUMIFS(Data!$G$2:$G$1048576,Data!$B$2:$B$1048576,'Annual Inflation'!AJ$5,Data!$A$2:$A$1048576,'Annual Inflation'!$D10)=0,NA(),SUMIFS(Data!$G$2:$G$1048576,Data!$B$2:$B$1048576,'Annual Inflation'!AJ$5,Data!$A$2:$A$1048576,'Annual Inflation'!$D10))</f>
        <v>#N/A</v>
      </c>
      <c r="AK10" s="4">
        <v>3</v>
      </c>
      <c r="AL10" s="4">
        <v>2</v>
      </c>
      <c r="AM10" s="4">
        <v>2</v>
      </c>
      <c r="AO10">
        <f t="shared" si="10"/>
        <v>167</v>
      </c>
      <c r="AP10" s="14">
        <f t="shared" si="2"/>
        <v>39873</v>
      </c>
      <c r="AQ10" s="15">
        <f>IF(SUMIFS(Data!$G$2:$G$1048576,Data!$C$2:$C$1048576,'Annual Inflation'!AQ$5,Data!$A$2:$A$1048576,'Annual Inflation'!$AP10)=0,NA(),SUMIFS(Data!$G$2:$G$1048576,Data!$C$2:$C$1048576,'Annual Inflation'!AQ$5,Data!$A$2:$A$1048576,'Annual Inflation'!$AP10))</f>
        <v>3.5</v>
      </c>
      <c r="AR10" s="15">
        <f>IF(SUMIFS(Data!$G$2:$G$1048576,Data!$C$2:$C$1048576,'Annual Inflation'!AR$5,Data!$A$2:$A$1048576,'Annual Inflation'!$AP10)=0,NA(),SUMIFS(Data!$G$2:$G$1048576,Data!$C$2:$C$1048576,'Annual Inflation'!AR$5,Data!$A$2:$A$1048576,'Annual Inflation'!$AP10))</f>
        <v>3.4</v>
      </c>
      <c r="AS10" s="15">
        <f>IF(SUMIFS(Data!$F$2:$F$1048576,Data!$C$2:$C$1048576,'Annual Inflation'!AS$5,Data!$A$2:$A$1048576,'Annual Inflation'!$AP10)=0,NA(),SUMIFS(Data!$F$2:$F$1048576,Data!$C$2:$C$1048576,'Annual Inflation'!AS$5,Data!$A$2:$A$1048576,'Annual Inflation'!$AP10))</f>
        <v>3.5486666666666702</v>
      </c>
      <c r="AT10" s="15">
        <f>IF(SUMIFS(Data!$F$2:$F$1048576,Data!$C$2:$C$1048576,'Annual Inflation'!AT$5,Data!$A$2:$A$1048576,'Annual Inflation'!$AP10)=0,NA(),SUMIFS(Data!$F$2:$F$1048576,Data!$C$2:$C$1048576,'Annual Inflation'!AT$5,Data!$A$2:$A$1048576,'Annual Inflation'!$AP10))</f>
        <v>3.37965517241379</v>
      </c>
      <c r="AU10" s="4">
        <v>3</v>
      </c>
      <c r="AV10" s="4">
        <v>2</v>
      </c>
      <c r="AW10" s="4">
        <v>2</v>
      </c>
      <c r="AY10" s="15" t="e">
        <f>IF(SUMIFS(Data!$G$2:$G$1048576,Data!$C$2:$C$1048576,'Annual Inflation'!AY$5,Data!$A$2:$A$1048576,'Annual Inflation'!$AP10)=0,NA(),SUMIFS(Data!$G$2:$G$1048576,Data!$C$2:$C$1048576,'Annual Inflation'!AY$5,Data!$A$2:$A$1048576,'Annual Inflation'!$AP10))</f>
        <v>#N/A</v>
      </c>
      <c r="AZ10" s="15" t="e">
        <f>IF(SUMIFS(Data!$G$2:$G$1048576,Data!$C$2:$C$1048576,'Annual Inflation'!AZ$5,Data!$A$2:$A$1048576,'Annual Inflation'!$AP10)=0,NA(),SUMIFS(Data!$G$2:$G$1048576,Data!$C$2:$C$1048576,'Annual Inflation'!AZ$5,Data!$A$2:$A$1048576,'Annual Inflation'!$AP10))</f>
        <v>#N/A</v>
      </c>
      <c r="BA10" s="15" t="e">
        <f>IF(SUMIFS(Data!$F$2:$F$1048576,Data!$C$2:$C$1048576,'Annual Inflation'!BA$5,Data!$A$2:$A$1048576,'Annual Inflation'!$AP10)=0,NA(),SUMIFS(Data!$F$2:$F$1048576,Data!$C$2:$C$1048576,'Annual Inflation'!BA$5,Data!$A$2:$A$1048576,'Annual Inflation'!$AP10))</f>
        <v>#N/A</v>
      </c>
      <c r="BB10" s="15" t="e">
        <f>IF(SUMIFS(Data!$F$2:$F$1048576,Data!$C$2:$C$1048576,'Annual Inflation'!BB$5,Data!$A$2:$A$1048576,'Annual Inflation'!$AP10)=0,NA(),SUMIFS(Data!$F$2:$F$1048576,Data!$C$2:$C$1048576,'Annual Inflation'!BB$5,Data!$A$2:$A$1048576,'Annual Inflation'!$AP10))</f>
        <v>#N/A</v>
      </c>
      <c r="BC10" s="4">
        <v>3</v>
      </c>
      <c r="BD10" s="4">
        <v>2</v>
      </c>
      <c r="BE10" s="4">
        <v>2</v>
      </c>
      <c r="BJ10" s="18" t="s">
        <v>9534</v>
      </c>
      <c r="BK10" s="18">
        <f t="shared" si="11"/>
        <v>2013</v>
      </c>
      <c r="BL10" s="19">
        <f t="shared" si="3"/>
        <v>40909</v>
      </c>
      <c r="BM10" s="19">
        <f t="shared" ref="BM10:CI10" si="14">EDATE(BL10,1)</f>
        <v>40940</v>
      </c>
      <c r="BN10" s="19">
        <f t="shared" si="14"/>
        <v>40969</v>
      </c>
      <c r="BO10" s="19">
        <f t="shared" si="14"/>
        <v>41000</v>
      </c>
      <c r="BP10" s="19">
        <f t="shared" si="14"/>
        <v>41030</v>
      </c>
      <c r="BQ10" s="19">
        <f t="shared" si="14"/>
        <v>41061</v>
      </c>
      <c r="BR10" s="19">
        <f t="shared" si="14"/>
        <v>41091</v>
      </c>
      <c r="BS10" s="19">
        <f t="shared" si="14"/>
        <v>41122</v>
      </c>
      <c r="BT10" s="19">
        <f t="shared" si="14"/>
        <v>41153</v>
      </c>
      <c r="BU10" s="19">
        <f t="shared" si="14"/>
        <v>41183</v>
      </c>
      <c r="BV10" s="19">
        <f t="shared" si="14"/>
        <v>41214</v>
      </c>
      <c r="BW10" s="19">
        <f t="shared" si="14"/>
        <v>41244</v>
      </c>
      <c r="BX10" s="19">
        <f t="shared" si="14"/>
        <v>41275</v>
      </c>
      <c r="BY10" s="19">
        <f t="shared" si="14"/>
        <v>41306</v>
      </c>
      <c r="BZ10" s="19">
        <f t="shared" si="14"/>
        <v>41334</v>
      </c>
      <c r="CA10" s="19">
        <f t="shared" si="14"/>
        <v>41365</v>
      </c>
      <c r="CB10" s="19">
        <f t="shared" si="14"/>
        <v>41395</v>
      </c>
      <c r="CC10" s="19">
        <f t="shared" si="14"/>
        <v>41426</v>
      </c>
      <c r="CD10" s="19">
        <f t="shared" si="14"/>
        <v>41456</v>
      </c>
      <c r="CE10" s="19">
        <f t="shared" si="14"/>
        <v>41487</v>
      </c>
      <c r="CF10" s="19">
        <f t="shared" si="14"/>
        <v>41518</v>
      </c>
      <c r="CG10" s="19">
        <f t="shared" si="14"/>
        <v>41548</v>
      </c>
      <c r="CH10" s="19">
        <f t="shared" si="14"/>
        <v>41579</v>
      </c>
      <c r="CI10" s="19">
        <f t="shared" si="14"/>
        <v>41609</v>
      </c>
      <c r="CL10" s="7">
        <f t="shared" si="13"/>
        <v>37347</v>
      </c>
      <c r="CM10" s="4">
        <v>4.26</v>
      </c>
      <c r="CN10" s="4"/>
      <c r="CP10" s="4">
        <f>IF(SUMIFS(Data!$F$2:$F$1048576,Data!$C$2:$C$1048576,'Annual Inflation'!CP$5,Data!$A$2:$A$1048576,'Annual Inflation'!$CL10)=0,NA(),SUMIFS(Data!$F$2:$F$1048576,Data!$C$2:$C$1048576,'Annual Inflation'!CP$5,Data!$A$2:$A$1048576,'Annual Inflation'!$CL10))</f>
        <v>4.2412592592592597</v>
      </c>
      <c r="CQ10" s="4"/>
    </row>
    <row r="11" spans="2:95" x14ac:dyDescent="0.2">
      <c r="C11">
        <f t="shared" si="5"/>
        <v>96</v>
      </c>
      <c r="D11" s="14">
        <f t="shared" si="1"/>
        <v>42036</v>
      </c>
      <c r="E11" s="15" t="e">
        <f>IF(SUMIFS(Data!$F$2:$F$1048576,Data!$C$2:$C$1048576,'Annual Inflation'!F$5,Data!$A$2:$A$1048576,'Annual Inflation'!$D11)=0,NA(),SUMIFS(Data!$F$2:$F$1048576,Data!$C$2:$C$1048576,'Annual Inflation'!F$5,Data!$A$2:$A$1048576,'Annual Inflation'!$D11))</f>
        <v>#N/A</v>
      </c>
      <c r="F11" s="15" t="e">
        <f>IF(SUMIFS(Data!$G$2:$G$1048576,Data!$C$2:$C$1048576,'Annual Inflation'!F$5,Data!$A$2:$A$1048576,'Annual Inflation'!$D11)=0,NA(),SUMIFS(Data!$G$2:$G$1048576,Data!$C$2:$C$1048576,'Annual Inflation'!F$5,Data!$A$2:$A$1048576,'Annual Inflation'!$D11))</f>
        <v>#N/A</v>
      </c>
      <c r="G11" s="15" t="e">
        <f>IF(SUMIFS(Data!$K$2:$K$1048576,Data!$C$2:$C$1048576,'Annual Inflation'!F$5,Data!$A$2:$A$1048576,'Annual Inflation'!$D11)=0,NA(),SUMIFS(Data!$K$2:$K$1048576,Data!$C$2:$C$1048576,'Annual Inflation'!F$5,Data!$A$2:$A$1048576,'Annual Inflation'!$D11))</f>
        <v>#N/A</v>
      </c>
      <c r="H11" s="15" t="e">
        <f>IF(SUMIFS(Data!$L$2:$L$1048576,Data!$C$2:$C$1048576,'Annual Inflation'!F$5,Data!$A$2:$A$1048576,'Annual Inflation'!$D11)=0,NA(),SUMIFS(Data!$L$2:$L$1048576,Data!$C$2:$C$1048576,'Annual Inflation'!F$5,Data!$A$2:$A$1048576,'Annual Inflation'!$D11))</f>
        <v>#N/A</v>
      </c>
      <c r="I11" s="4">
        <v>3</v>
      </c>
      <c r="J11" s="4">
        <v>2</v>
      </c>
      <c r="K11" s="4">
        <v>2</v>
      </c>
      <c r="L11" s="15" t="e">
        <f t="shared" si="6"/>
        <v>#N/A</v>
      </c>
      <c r="M11" s="15" t="e">
        <f t="shared" si="7"/>
        <v>#N/A</v>
      </c>
      <c r="O11" s="15" t="e">
        <f>IF(SUMIFS(Data!$F$2:$F$1048576,Data!$C$2:$C$1048576,'Annual Inflation'!P$5,Data!$A$2:$A$1048576,'Annual Inflation'!$D11)=0,NA(),SUMIFS(Data!$F$2:$F$1048576,Data!$C$2:$C$1048576,'Annual Inflation'!P$5,Data!$A$2:$A$1048576,'Annual Inflation'!$D11))</f>
        <v>#N/A</v>
      </c>
      <c r="P11" s="15" t="e">
        <f>IF(SUMIFS(Data!$G$2:$G$1048576,Data!$C$2:$C$1048576,'Annual Inflation'!P$5,Data!$A$2:$A$1048576,'Annual Inflation'!$D11)=0,NA(),SUMIFS(Data!$G$2:$G$1048576,Data!$C$2:$C$1048576,'Annual Inflation'!P$5,Data!$A$2:$A$1048576,'Annual Inflation'!$D11))</f>
        <v>#N/A</v>
      </c>
      <c r="Q11" s="15" t="e">
        <f>IF(SUMIFS(Data!$K$2:$K$1048576,Data!$C$2:$C$1048576,'Annual Inflation'!P$5,Data!$A$2:$A$1048576,'Annual Inflation'!$D11)=0,NA(),SUMIFS(Data!$K$2:$K$1048576,Data!$C$2:$C$1048576,'Annual Inflation'!P$5,Data!$A$2:$A$1048576,'Annual Inflation'!$D11))</f>
        <v>#N/A</v>
      </c>
      <c r="R11" s="15" t="e">
        <f>IF(SUMIFS(Data!$L$2:$L$1048576,Data!$C$2:$C$1048576,'Annual Inflation'!P$5,Data!$A$2:$A$1048576,'Annual Inflation'!$D11)=0,NA(),SUMIFS(Data!$L$2:$L$1048576,Data!$C$2:$C$1048576,'Annual Inflation'!P$5,Data!$A$2:$A$1048576,'Annual Inflation'!$D11))</f>
        <v>#N/A</v>
      </c>
      <c r="S11" s="4">
        <v>3</v>
      </c>
      <c r="T11" s="4">
        <v>2</v>
      </c>
      <c r="U11" s="4">
        <v>2</v>
      </c>
      <c r="V11" s="15" t="e">
        <f t="shared" si="8"/>
        <v>#N/A</v>
      </c>
      <c r="W11" s="15" t="e">
        <f t="shared" si="9"/>
        <v>#N/A</v>
      </c>
      <c r="Y11" s="15"/>
      <c r="Z11" s="15" t="e">
        <f>IF(SUMIFS(Data!$G$2:$G$1048576,Data!$B$2:$B$1048576,'Annual Inflation'!Z$5,Data!$A$2:$A$1048576,'Annual Inflation'!$D11)=0,NA(),SUMIFS(Data!$G$2:$G$1048576,Data!$B$2:$B$1048576,'Annual Inflation'!Z$5,Data!$A$2:$A$1048576,'Annual Inflation'!$D11))</f>
        <v>#N/A</v>
      </c>
      <c r="AA11" s="15" t="e">
        <f>IF(SUMIFS(Data!$G$2:$G$1048576,Data!$B$2:$B$1048576,'Annual Inflation'!AA$5,Data!$A$2:$A$1048576,'Annual Inflation'!$D11)=0,NA(),SUMIFS(Data!$G$2:$G$1048576,Data!$B$2:$B$1048576,'Annual Inflation'!AA$5,Data!$A$2:$A$1048576,'Annual Inflation'!$D11))</f>
        <v>#N/A</v>
      </c>
      <c r="AB11" s="15" t="e">
        <f>IF(SUMIFS(Data!$G$2:$G$1048576,Data!$B$2:$B$1048576,'Annual Inflation'!AB$5,Data!$A$2:$A$1048576,'Annual Inflation'!$D11)=0,NA(),SUMIFS(Data!$G$2:$G$1048576,Data!$B$2:$B$1048576,'Annual Inflation'!AB$5,Data!$A$2:$A$1048576,'Annual Inflation'!$D11))</f>
        <v>#N/A</v>
      </c>
      <c r="AC11" s="4">
        <v>3</v>
      </c>
      <c r="AD11" s="4">
        <v>2</v>
      </c>
      <c r="AE11" s="4">
        <v>2</v>
      </c>
      <c r="AG11" s="15"/>
      <c r="AH11" s="15" t="e">
        <f>IF(SUMIFS(Data!$G$2:$G$1048576,Data!$B$2:$B$1048576,'Annual Inflation'!AH$5,Data!$A$2:$A$1048576,'Annual Inflation'!$D11)=0,NA(),SUMIFS(Data!$G$2:$G$1048576,Data!$B$2:$B$1048576,'Annual Inflation'!AH$5,Data!$A$2:$A$1048576,'Annual Inflation'!$D11))</f>
        <v>#N/A</v>
      </c>
      <c r="AI11" s="15" t="e">
        <f>IF(SUMIFS(Data!$G$2:$G$1048576,Data!$B$2:$B$1048576,'Annual Inflation'!AI$5,Data!$A$2:$A$1048576,'Annual Inflation'!$D11)=0,NA(),SUMIFS(Data!$G$2:$G$1048576,Data!$B$2:$B$1048576,'Annual Inflation'!AI$5,Data!$A$2:$A$1048576,'Annual Inflation'!$D11))</f>
        <v>#N/A</v>
      </c>
      <c r="AJ11" s="15" t="e">
        <f>IF(SUMIFS(Data!$G$2:$G$1048576,Data!$B$2:$B$1048576,'Annual Inflation'!AJ$5,Data!$A$2:$A$1048576,'Annual Inflation'!$D11)=0,NA(),SUMIFS(Data!$G$2:$G$1048576,Data!$B$2:$B$1048576,'Annual Inflation'!AJ$5,Data!$A$2:$A$1048576,'Annual Inflation'!$D11))</f>
        <v>#N/A</v>
      </c>
      <c r="AK11" s="4">
        <v>3</v>
      </c>
      <c r="AL11" s="4">
        <v>2</v>
      </c>
      <c r="AM11" s="4">
        <v>2</v>
      </c>
      <c r="AO11">
        <f t="shared" si="10"/>
        <v>166</v>
      </c>
      <c r="AP11" s="14">
        <f t="shared" si="2"/>
        <v>39904</v>
      </c>
      <c r="AQ11" s="15">
        <f>IF(SUMIFS(Data!$G$2:$G$1048576,Data!$C$2:$C$1048576,'Annual Inflation'!AQ$5,Data!$A$2:$A$1048576,'Annual Inflation'!$AP11)=0,NA(),SUMIFS(Data!$G$2:$G$1048576,Data!$C$2:$C$1048576,'Annual Inflation'!AQ$5,Data!$A$2:$A$1048576,'Annual Inflation'!$AP11))</f>
        <v>3.51</v>
      </c>
      <c r="AR11" s="15">
        <f>IF(SUMIFS(Data!$G$2:$G$1048576,Data!$C$2:$C$1048576,'Annual Inflation'!AR$5,Data!$A$2:$A$1048576,'Annual Inflation'!$AP11)=0,NA(),SUMIFS(Data!$G$2:$G$1048576,Data!$C$2:$C$1048576,'Annual Inflation'!AR$5,Data!$A$2:$A$1048576,'Annual Inflation'!$AP11))</f>
        <v>3.35</v>
      </c>
      <c r="AS11" s="15">
        <f>IF(SUMIFS(Data!$F$2:$F$1048576,Data!$C$2:$C$1048576,'Annual Inflation'!AS$5,Data!$A$2:$A$1048576,'Annual Inflation'!$AP11)=0,NA(),SUMIFS(Data!$F$2:$F$1048576,Data!$C$2:$C$1048576,'Annual Inflation'!AS$5,Data!$A$2:$A$1048576,'Annual Inflation'!$AP11))</f>
        <v>3.5975357142857098</v>
      </c>
      <c r="AT11" s="15">
        <f>IF(SUMIFS(Data!$F$2:$F$1048576,Data!$C$2:$C$1048576,'Annual Inflation'!AT$5,Data!$A$2:$A$1048576,'Annual Inflation'!$AP11)=0,NA(),SUMIFS(Data!$F$2:$F$1048576,Data!$C$2:$C$1048576,'Annual Inflation'!AT$5,Data!$A$2:$A$1048576,'Annual Inflation'!$AP11))</f>
        <v>3.4220000000000002</v>
      </c>
      <c r="AU11" s="4">
        <v>3</v>
      </c>
      <c r="AV11" s="4">
        <v>2</v>
      </c>
      <c r="AW11" s="4">
        <v>2</v>
      </c>
      <c r="AY11" s="15" t="e">
        <f>IF(SUMIFS(Data!$G$2:$G$1048576,Data!$C$2:$C$1048576,'Annual Inflation'!AY$5,Data!$A$2:$A$1048576,'Annual Inflation'!$AP11)=0,NA(),SUMIFS(Data!$G$2:$G$1048576,Data!$C$2:$C$1048576,'Annual Inflation'!AY$5,Data!$A$2:$A$1048576,'Annual Inflation'!$AP11))</f>
        <v>#N/A</v>
      </c>
      <c r="AZ11" s="15" t="e">
        <f>IF(SUMIFS(Data!$G$2:$G$1048576,Data!$C$2:$C$1048576,'Annual Inflation'!AZ$5,Data!$A$2:$A$1048576,'Annual Inflation'!$AP11)=0,NA(),SUMIFS(Data!$G$2:$G$1048576,Data!$C$2:$C$1048576,'Annual Inflation'!AZ$5,Data!$A$2:$A$1048576,'Annual Inflation'!$AP11))</f>
        <v>#N/A</v>
      </c>
      <c r="BA11" s="15" t="e">
        <f>IF(SUMIFS(Data!$F$2:$F$1048576,Data!$C$2:$C$1048576,'Annual Inflation'!BA$5,Data!$A$2:$A$1048576,'Annual Inflation'!$AP11)=0,NA(),SUMIFS(Data!$F$2:$F$1048576,Data!$C$2:$C$1048576,'Annual Inflation'!BA$5,Data!$A$2:$A$1048576,'Annual Inflation'!$AP11))</f>
        <v>#N/A</v>
      </c>
      <c r="BB11" s="15" t="e">
        <f>IF(SUMIFS(Data!$F$2:$F$1048576,Data!$C$2:$C$1048576,'Annual Inflation'!BB$5,Data!$A$2:$A$1048576,'Annual Inflation'!$AP11)=0,NA(),SUMIFS(Data!$F$2:$F$1048576,Data!$C$2:$C$1048576,'Annual Inflation'!BB$5,Data!$A$2:$A$1048576,'Annual Inflation'!$AP11))</f>
        <v>#N/A</v>
      </c>
      <c r="BC11" s="4">
        <v>3</v>
      </c>
      <c r="BD11" s="4">
        <v>2</v>
      </c>
      <c r="BE11" s="4">
        <v>2</v>
      </c>
      <c r="BJ11" s="18" t="s">
        <v>9566</v>
      </c>
      <c r="BK11" s="18">
        <f t="shared" si="11"/>
        <v>2014</v>
      </c>
      <c r="BL11" s="19">
        <f t="shared" si="3"/>
        <v>41275</v>
      </c>
      <c r="BM11" s="19">
        <f t="shared" ref="BM11:CI11" si="15">EDATE(BL11,1)</f>
        <v>41306</v>
      </c>
      <c r="BN11" s="19">
        <f t="shared" si="15"/>
        <v>41334</v>
      </c>
      <c r="BO11" s="19">
        <f t="shared" si="15"/>
        <v>41365</v>
      </c>
      <c r="BP11" s="19">
        <f t="shared" si="15"/>
        <v>41395</v>
      </c>
      <c r="BQ11" s="19">
        <f t="shared" si="15"/>
        <v>41426</v>
      </c>
      <c r="BR11" s="19">
        <f t="shared" si="15"/>
        <v>41456</v>
      </c>
      <c r="BS11" s="19">
        <f t="shared" si="15"/>
        <v>41487</v>
      </c>
      <c r="BT11" s="19">
        <f t="shared" si="15"/>
        <v>41518</v>
      </c>
      <c r="BU11" s="19">
        <f t="shared" si="15"/>
        <v>41548</v>
      </c>
      <c r="BV11" s="19">
        <f t="shared" si="15"/>
        <v>41579</v>
      </c>
      <c r="BW11" s="19">
        <f t="shared" si="15"/>
        <v>41609</v>
      </c>
      <c r="BX11" s="19">
        <f t="shared" si="15"/>
        <v>41640</v>
      </c>
      <c r="BY11" s="19">
        <f t="shared" si="15"/>
        <v>41671</v>
      </c>
      <c r="BZ11" s="19">
        <f t="shared" si="15"/>
        <v>41699</v>
      </c>
      <c r="CA11" s="19">
        <f t="shared" si="15"/>
        <v>41730</v>
      </c>
      <c r="CB11" s="19">
        <f t="shared" si="15"/>
        <v>41760</v>
      </c>
      <c r="CC11" s="19">
        <f t="shared" si="15"/>
        <v>41791</v>
      </c>
      <c r="CD11" s="19">
        <f t="shared" si="15"/>
        <v>41821</v>
      </c>
      <c r="CE11" s="19">
        <f t="shared" si="15"/>
        <v>41852</v>
      </c>
      <c r="CF11" s="19">
        <f t="shared" si="15"/>
        <v>41883</v>
      </c>
      <c r="CG11" s="19">
        <f t="shared" si="15"/>
        <v>41913</v>
      </c>
      <c r="CH11" s="19">
        <f t="shared" si="15"/>
        <v>41944</v>
      </c>
      <c r="CI11" s="19">
        <f t="shared" si="15"/>
        <v>41974</v>
      </c>
      <c r="CL11" s="7">
        <f t="shared" si="13"/>
        <v>37377</v>
      </c>
      <c r="CM11" s="4">
        <v>4.28</v>
      </c>
      <c r="CN11" s="4"/>
      <c r="CP11" s="4">
        <f>IF(SUMIFS(Data!$F$2:$F$1048576,Data!$C$2:$C$1048576,'Annual Inflation'!CP$5,Data!$A$2:$A$1048576,'Annual Inflation'!$CL11)=0,NA(),SUMIFS(Data!$F$2:$F$1048576,Data!$C$2:$C$1048576,'Annual Inflation'!CP$5,Data!$A$2:$A$1048576,'Annual Inflation'!$CL11))</f>
        <v>4.1906785714285704</v>
      </c>
      <c r="CQ11" s="4"/>
    </row>
    <row r="12" spans="2:95" x14ac:dyDescent="0.2">
      <c r="C12">
        <f t="shared" si="5"/>
        <v>95</v>
      </c>
      <c r="D12" s="14">
        <f t="shared" si="1"/>
        <v>42064</v>
      </c>
      <c r="E12" s="15" t="e">
        <f>IF(SUMIFS(Data!$F$2:$F$1048576,Data!$C$2:$C$1048576,'Annual Inflation'!F$5,Data!$A$2:$A$1048576,'Annual Inflation'!$D12)=0,NA(),SUMIFS(Data!$F$2:$F$1048576,Data!$C$2:$C$1048576,'Annual Inflation'!F$5,Data!$A$2:$A$1048576,'Annual Inflation'!$D12))</f>
        <v>#N/A</v>
      </c>
      <c r="F12" s="15" t="e">
        <f>IF(SUMIFS(Data!$G$2:$G$1048576,Data!$C$2:$C$1048576,'Annual Inflation'!F$5,Data!$A$2:$A$1048576,'Annual Inflation'!$D12)=0,NA(),SUMIFS(Data!$G$2:$G$1048576,Data!$C$2:$C$1048576,'Annual Inflation'!F$5,Data!$A$2:$A$1048576,'Annual Inflation'!$D12))</f>
        <v>#N/A</v>
      </c>
      <c r="G12" s="15" t="e">
        <f>IF(SUMIFS(Data!$K$2:$K$1048576,Data!$C$2:$C$1048576,'Annual Inflation'!F$5,Data!$A$2:$A$1048576,'Annual Inflation'!$D12)=0,NA(),SUMIFS(Data!$K$2:$K$1048576,Data!$C$2:$C$1048576,'Annual Inflation'!F$5,Data!$A$2:$A$1048576,'Annual Inflation'!$D12))</f>
        <v>#N/A</v>
      </c>
      <c r="H12" s="15" t="e">
        <f>IF(SUMIFS(Data!$L$2:$L$1048576,Data!$C$2:$C$1048576,'Annual Inflation'!F$5,Data!$A$2:$A$1048576,'Annual Inflation'!$D12)=0,NA(),SUMIFS(Data!$L$2:$L$1048576,Data!$C$2:$C$1048576,'Annual Inflation'!F$5,Data!$A$2:$A$1048576,'Annual Inflation'!$D12))</f>
        <v>#N/A</v>
      </c>
      <c r="I12" s="4">
        <v>3</v>
      </c>
      <c r="J12" s="4">
        <v>2</v>
      </c>
      <c r="K12" s="4">
        <v>2</v>
      </c>
      <c r="L12" s="15" t="e">
        <f t="shared" si="6"/>
        <v>#N/A</v>
      </c>
      <c r="M12" s="15" t="e">
        <f t="shared" si="7"/>
        <v>#N/A</v>
      </c>
      <c r="O12" s="15" t="e">
        <f>IF(SUMIFS(Data!$F$2:$F$1048576,Data!$C$2:$C$1048576,'Annual Inflation'!P$5,Data!$A$2:$A$1048576,'Annual Inflation'!$D12)=0,NA(),SUMIFS(Data!$F$2:$F$1048576,Data!$C$2:$C$1048576,'Annual Inflation'!P$5,Data!$A$2:$A$1048576,'Annual Inflation'!$D12))</f>
        <v>#N/A</v>
      </c>
      <c r="P12" s="15" t="e">
        <f>IF(SUMIFS(Data!$G$2:$G$1048576,Data!$C$2:$C$1048576,'Annual Inflation'!P$5,Data!$A$2:$A$1048576,'Annual Inflation'!$D12)=0,NA(),SUMIFS(Data!$G$2:$G$1048576,Data!$C$2:$C$1048576,'Annual Inflation'!P$5,Data!$A$2:$A$1048576,'Annual Inflation'!$D12))</f>
        <v>#N/A</v>
      </c>
      <c r="Q12" s="15" t="e">
        <f>IF(SUMIFS(Data!$K$2:$K$1048576,Data!$C$2:$C$1048576,'Annual Inflation'!P$5,Data!$A$2:$A$1048576,'Annual Inflation'!$D12)=0,NA(),SUMIFS(Data!$K$2:$K$1048576,Data!$C$2:$C$1048576,'Annual Inflation'!P$5,Data!$A$2:$A$1048576,'Annual Inflation'!$D12))</f>
        <v>#N/A</v>
      </c>
      <c r="R12" s="15" t="e">
        <f>IF(SUMIFS(Data!$L$2:$L$1048576,Data!$C$2:$C$1048576,'Annual Inflation'!P$5,Data!$A$2:$A$1048576,'Annual Inflation'!$D12)=0,NA(),SUMIFS(Data!$L$2:$L$1048576,Data!$C$2:$C$1048576,'Annual Inflation'!P$5,Data!$A$2:$A$1048576,'Annual Inflation'!$D12))</f>
        <v>#N/A</v>
      </c>
      <c r="S12" s="4">
        <v>3</v>
      </c>
      <c r="T12" s="4">
        <v>2</v>
      </c>
      <c r="U12" s="4">
        <v>2</v>
      </c>
      <c r="V12" s="15" t="e">
        <f t="shared" si="8"/>
        <v>#N/A</v>
      </c>
      <c r="W12" s="15" t="e">
        <f t="shared" si="9"/>
        <v>#N/A</v>
      </c>
      <c r="Y12" s="15"/>
      <c r="Z12" s="15" t="e">
        <f>IF(SUMIFS(Data!$G$2:$G$1048576,Data!$B$2:$B$1048576,'Annual Inflation'!Z$5,Data!$A$2:$A$1048576,'Annual Inflation'!$D12)=0,NA(),SUMIFS(Data!$G$2:$G$1048576,Data!$B$2:$B$1048576,'Annual Inflation'!Z$5,Data!$A$2:$A$1048576,'Annual Inflation'!$D12))</f>
        <v>#N/A</v>
      </c>
      <c r="AA12" s="15" t="e">
        <f>IF(SUMIFS(Data!$G$2:$G$1048576,Data!$B$2:$B$1048576,'Annual Inflation'!AA$5,Data!$A$2:$A$1048576,'Annual Inflation'!$D12)=0,NA(),SUMIFS(Data!$G$2:$G$1048576,Data!$B$2:$B$1048576,'Annual Inflation'!AA$5,Data!$A$2:$A$1048576,'Annual Inflation'!$D12))</f>
        <v>#N/A</v>
      </c>
      <c r="AB12" s="15" t="e">
        <f>IF(SUMIFS(Data!$G$2:$G$1048576,Data!$B$2:$B$1048576,'Annual Inflation'!AB$5,Data!$A$2:$A$1048576,'Annual Inflation'!$D12)=0,NA(),SUMIFS(Data!$G$2:$G$1048576,Data!$B$2:$B$1048576,'Annual Inflation'!AB$5,Data!$A$2:$A$1048576,'Annual Inflation'!$D12))</f>
        <v>#N/A</v>
      </c>
      <c r="AC12" s="4">
        <v>3</v>
      </c>
      <c r="AD12" s="4">
        <v>2</v>
      </c>
      <c r="AE12" s="4">
        <v>2</v>
      </c>
      <c r="AG12" s="15"/>
      <c r="AH12" s="15" t="e">
        <f>IF(SUMIFS(Data!$G$2:$G$1048576,Data!$B$2:$B$1048576,'Annual Inflation'!AH$5,Data!$A$2:$A$1048576,'Annual Inflation'!$D12)=0,NA(),SUMIFS(Data!$G$2:$G$1048576,Data!$B$2:$B$1048576,'Annual Inflation'!AH$5,Data!$A$2:$A$1048576,'Annual Inflation'!$D12))</f>
        <v>#N/A</v>
      </c>
      <c r="AI12" s="15" t="e">
        <f>IF(SUMIFS(Data!$G$2:$G$1048576,Data!$B$2:$B$1048576,'Annual Inflation'!AI$5,Data!$A$2:$A$1048576,'Annual Inflation'!$D12)=0,NA(),SUMIFS(Data!$G$2:$G$1048576,Data!$B$2:$B$1048576,'Annual Inflation'!AI$5,Data!$A$2:$A$1048576,'Annual Inflation'!$D12))</f>
        <v>#N/A</v>
      </c>
      <c r="AJ12" s="15" t="e">
        <f>IF(SUMIFS(Data!$G$2:$G$1048576,Data!$B$2:$B$1048576,'Annual Inflation'!AJ$5,Data!$A$2:$A$1048576,'Annual Inflation'!$D12)=0,NA(),SUMIFS(Data!$G$2:$G$1048576,Data!$B$2:$B$1048576,'Annual Inflation'!AJ$5,Data!$A$2:$A$1048576,'Annual Inflation'!$D12))</f>
        <v>#N/A</v>
      </c>
      <c r="AK12" s="4">
        <v>3</v>
      </c>
      <c r="AL12" s="4">
        <v>2</v>
      </c>
      <c r="AM12" s="4">
        <v>2</v>
      </c>
      <c r="AO12">
        <f t="shared" si="10"/>
        <v>165</v>
      </c>
      <c r="AP12" s="14">
        <f t="shared" si="2"/>
        <v>39934</v>
      </c>
      <c r="AQ12" s="15">
        <f>IF(SUMIFS(Data!$G$2:$G$1048576,Data!$C$2:$C$1048576,'Annual Inflation'!AQ$5,Data!$A$2:$A$1048576,'Annual Inflation'!$AP12)=0,NA(),SUMIFS(Data!$G$2:$G$1048576,Data!$C$2:$C$1048576,'Annual Inflation'!AQ$5,Data!$A$2:$A$1048576,'Annual Inflation'!$AP12))</f>
        <v>3.5</v>
      </c>
      <c r="AR12" s="15">
        <f>IF(SUMIFS(Data!$G$2:$G$1048576,Data!$C$2:$C$1048576,'Annual Inflation'!AR$5,Data!$A$2:$A$1048576,'Annual Inflation'!$AP12)=0,NA(),SUMIFS(Data!$G$2:$G$1048576,Data!$C$2:$C$1048576,'Annual Inflation'!AR$5,Data!$A$2:$A$1048576,'Annual Inflation'!$AP12))</f>
        <v>3.4</v>
      </c>
      <c r="AS12" s="15">
        <f>IF(SUMIFS(Data!$F$2:$F$1048576,Data!$C$2:$C$1048576,'Annual Inflation'!AS$5,Data!$A$2:$A$1048576,'Annual Inflation'!$AP12)=0,NA(),SUMIFS(Data!$F$2:$F$1048576,Data!$C$2:$C$1048576,'Annual Inflation'!AS$5,Data!$A$2:$A$1048576,'Annual Inflation'!$AP12))</f>
        <v>3.6178571428571402</v>
      </c>
      <c r="AT12" s="15">
        <f>IF(SUMIFS(Data!$F$2:$F$1048576,Data!$C$2:$C$1048576,'Annual Inflation'!AT$5,Data!$A$2:$A$1048576,'Annual Inflation'!$AP12)=0,NA(),SUMIFS(Data!$F$2:$F$1048576,Data!$C$2:$C$1048576,'Annual Inflation'!AT$5,Data!$A$2:$A$1048576,'Annual Inflation'!$AP12))</f>
        <v>3.45730769230769</v>
      </c>
      <c r="AU12" s="4">
        <v>3</v>
      </c>
      <c r="AV12" s="4">
        <v>2</v>
      </c>
      <c r="AW12" s="4">
        <v>2</v>
      </c>
      <c r="AY12" s="15" t="e">
        <f>IF(SUMIFS(Data!$G$2:$G$1048576,Data!$C$2:$C$1048576,'Annual Inflation'!AY$5,Data!$A$2:$A$1048576,'Annual Inflation'!$AP12)=0,NA(),SUMIFS(Data!$G$2:$G$1048576,Data!$C$2:$C$1048576,'Annual Inflation'!AY$5,Data!$A$2:$A$1048576,'Annual Inflation'!$AP12))</f>
        <v>#N/A</v>
      </c>
      <c r="AZ12" s="15" t="e">
        <f>IF(SUMIFS(Data!$G$2:$G$1048576,Data!$C$2:$C$1048576,'Annual Inflation'!AZ$5,Data!$A$2:$A$1048576,'Annual Inflation'!$AP12)=0,NA(),SUMIFS(Data!$G$2:$G$1048576,Data!$C$2:$C$1048576,'Annual Inflation'!AZ$5,Data!$A$2:$A$1048576,'Annual Inflation'!$AP12))</f>
        <v>#N/A</v>
      </c>
      <c r="BA12" s="15" t="e">
        <f>IF(SUMIFS(Data!$F$2:$F$1048576,Data!$C$2:$C$1048576,'Annual Inflation'!BA$5,Data!$A$2:$A$1048576,'Annual Inflation'!$AP12)=0,NA(),SUMIFS(Data!$F$2:$F$1048576,Data!$C$2:$C$1048576,'Annual Inflation'!BA$5,Data!$A$2:$A$1048576,'Annual Inflation'!$AP12))</f>
        <v>#N/A</v>
      </c>
      <c r="BB12" s="15" t="e">
        <f>IF(SUMIFS(Data!$F$2:$F$1048576,Data!$C$2:$C$1048576,'Annual Inflation'!BB$5,Data!$A$2:$A$1048576,'Annual Inflation'!$AP12)=0,NA(),SUMIFS(Data!$F$2:$F$1048576,Data!$C$2:$C$1048576,'Annual Inflation'!BB$5,Data!$A$2:$A$1048576,'Annual Inflation'!$AP12))</f>
        <v>#N/A</v>
      </c>
      <c r="BC12" s="4">
        <v>3</v>
      </c>
      <c r="BD12" s="4">
        <v>2</v>
      </c>
      <c r="BE12" s="4">
        <v>2</v>
      </c>
      <c r="BJ12" s="18" t="s">
        <v>9598</v>
      </c>
      <c r="BK12" s="18">
        <f t="shared" si="11"/>
        <v>2015</v>
      </c>
      <c r="BL12" s="19">
        <f t="shared" si="3"/>
        <v>41640</v>
      </c>
      <c r="BM12" s="19">
        <f t="shared" ref="BM12:CI12" si="16">EDATE(BL12,1)</f>
        <v>41671</v>
      </c>
      <c r="BN12" s="19">
        <f t="shared" si="16"/>
        <v>41699</v>
      </c>
      <c r="BO12" s="19">
        <f t="shared" si="16"/>
        <v>41730</v>
      </c>
      <c r="BP12" s="19">
        <f t="shared" si="16"/>
        <v>41760</v>
      </c>
      <c r="BQ12" s="19">
        <f t="shared" si="16"/>
        <v>41791</v>
      </c>
      <c r="BR12" s="19">
        <f t="shared" si="16"/>
        <v>41821</v>
      </c>
      <c r="BS12" s="19">
        <f t="shared" si="16"/>
        <v>41852</v>
      </c>
      <c r="BT12" s="19">
        <f t="shared" si="16"/>
        <v>41883</v>
      </c>
      <c r="BU12" s="19">
        <f t="shared" si="16"/>
        <v>41913</v>
      </c>
      <c r="BV12" s="19">
        <f t="shared" si="16"/>
        <v>41944</v>
      </c>
      <c r="BW12" s="19">
        <f t="shared" si="16"/>
        <v>41974</v>
      </c>
      <c r="BX12" s="19">
        <f t="shared" si="16"/>
        <v>42005</v>
      </c>
      <c r="BY12" s="19">
        <f t="shared" si="16"/>
        <v>42036</v>
      </c>
      <c r="BZ12" s="19">
        <f t="shared" si="16"/>
        <v>42064</v>
      </c>
      <c r="CA12" s="19">
        <f t="shared" si="16"/>
        <v>42095</v>
      </c>
      <c r="CB12" s="19">
        <f t="shared" si="16"/>
        <v>42125</v>
      </c>
      <c r="CC12" s="19">
        <f t="shared" si="16"/>
        <v>42156</v>
      </c>
      <c r="CD12" s="19">
        <f t="shared" si="16"/>
        <v>42186</v>
      </c>
      <c r="CE12" s="19">
        <f t="shared" si="16"/>
        <v>42217</v>
      </c>
      <c r="CF12" s="19">
        <f t="shared" si="16"/>
        <v>42248</v>
      </c>
      <c r="CG12" s="19">
        <f t="shared" si="16"/>
        <v>42278</v>
      </c>
      <c r="CH12" s="19">
        <f t="shared" si="16"/>
        <v>42309</v>
      </c>
      <c r="CI12" s="19">
        <f t="shared" si="16"/>
        <v>42339</v>
      </c>
      <c r="CL12" s="7">
        <f t="shared" si="13"/>
        <v>37408</v>
      </c>
      <c r="CM12" s="4">
        <v>4.17</v>
      </c>
      <c r="CN12" s="4"/>
      <c r="CP12" s="4">
        <f>IF(SUMIFS(Data!$F$2:$F$1048576,Data!$C$2:$C$1048576,'Annual Inflation'!CP$5,Data!$A$2:$A$1048576,'Annual Inflation'!$CL12)=0,NA(),SUMIFS(Data!$F$2:$F$1048576,Data!$C$2:$C$1048576,'Annual Inflation'!CP$5,Data!$A$2:$A$1048576,'Annual Inflation'!$CL12))</f>
        <v>4.1455000000000002</v>
      </c>
      <c r="CQ12" s="4"/>
    </row>
    <row r="13" spans="2:95" x14ac:dyDescent="0.2">
      <c r="C13">
        <f t="shared" si="5"/>
        <v>94</v>
      </c>
      <c r="D13" s="14">
        <f t="shared" si="1"/>
        <v>42095</v>
      </c>
      <c r="E13" s="15" t="e">
        <f>IF(SUMIFS(Data!$F$2:$F$1048576,Data!$C$2:$C$1048576,'Annual Inflation'!F$5,Data!$A$2:$A$1048576,'Annual Inflation'!$D13)=0,NA(),SUMIFS(Data!$F$2:$F$1048576,Data!$C$2:$C$1048576,'Annual Inflation'!F$5,Data!$A$2:$A$1048576,'Annual Inflation'!$D13))</f>
        <v>#N/A</v>
      </c>
      <c r="F13" s="15" t="e">
        <f>IF(SUMIFS(Data!$G$2:$G$1048576,Data!$C$2:$C$1048576,'Annual Inflation'!F$5,Data!$A$2:$A$1048576,'Annual Inflation'!$D13)=0,NA(),SUMIFS(Data!$G$2:$G$1048576,Data!$C$2:$C$1048576,'Annual Inflation'!F$5,Data!$A$2:$A$1048576,'Annual Inflation'!$D13))</f>
        <v>#N/A</v>
      </c>
      <c r="G13" s="15" t="e">
        <f>IF(SUMIFS(Data!$K$2:$K$1048576,Data!$C$2:$C$1048576,'Annual Inflation'!F$5,Data!$A$2:$A$1048576,'Annual Inflation'!$D13)=0,NA(),SUMIFS(Data!$K$2:$K$1048576,Data!$C$2:$C$1048576,'Annual Inflation'!F$5,Data!$A$2:$A$1048576,'Annual Inflation'!$D13))</f>
        <v>#N/A</v>
      </c>
      <c r="H13" s="15" t="e">
        <f>IF(SUMIFS(Data!$L$2:$L$1048576,Data!$C$2:$C$1048576,'Annual Inflation'!F$5,Data!$A$2:$A$1048576,'Annual Inflation'!$D13)=0,NA(),SUMIFS(Data!$L$2:$L$1048576,Data!$C$2:$C$1048576,'Annual Inflation'!F$5,Data!$A$2:$A$1048576,'Annual Inflation'!$D13))</f>
        <v>#N/A</v>
      </c>
      <c r="I13" s="4">
        <v>3</v>
      </c>
      <c r="J13" s="4">
        <v>2</v>
      </c>
      <c r="K13" s="4">
        <v>2</v>
      </c>
      <c r="L13" s="15" t="e">
        <f t="shared" si="6"/>
        <v>#N/A</v>
      </c>
      <c r="M13" s="15" t="e">
        <f t="shared" si="7"/>
        <v>#N/A</v>
      </c>
      <c r="O13" s="15" t="e">
        <f>IF(SUMIFS(Data!$F$2:$F$1048576,Data!$C$2:$C$1048576,'Annual Inflation'!P$5,Data!$A$2:$A$1048576,'Annual Inflation'!$D13)=0,NA(),SUMIFS(Data!$F$2:$F$1048576,Data!$C$2:$C$1048576,'Annual Inflation'!P$5,Data!$A$2:$A$1048576,'Annual Inflation'!$D13))</f>
        <v>#N/A</v>
      </c>
      <c r="P13" s="15" t="e">
        <f>IF(SUMIFS(Data!$G$2:$G$1048576,Data!$C$2:$C$1048576,'Annual Inflation'!P$5,Data!$A$2:$A$1048576,'Annual Inflation'!$D13)=0,NA(),SUMIFS(Data!$G$2:$G$1048576,Data!$C$2:$C$1048576,'Annual Inflation'!P$5,Data!$A$2:$A$1048576,'Annual Inflation'!$D13))</f>
        <v>#N/A</v>
      </c>
      <c r="Q13" s="15" t="e">
        <f>IF(SUMIFS(Data!$K$2:$K$1048576,Data!$C$2:$C$1048576,'Annual Inflation'!P$5,Data!$A$2:$A$1048576,'Annual Inflation'!$D13)=0,NA(),SUMIFS(Data!$K$2:$K$1048576,Data!$C$2:$C$1048576,'Annual Inflation'!P$5,Data!$A$2:$A$1048576,'Annual Inflation'!$D13))</f>
        <v>#N/A</v>
      </c>
      <c r="R13" s="15" t="e">
        <f>IF(SUMIFS(Data!$L$2:$L$1048576,Data!$C$2:$C$1048576,'Annual Inflation'!P$5,Data!$A$2:$A$1048576,'Annual Inflation'!$D13)=0,NA(),SUMIFS(Data!$L$2:$L$1048576,Data!$C$2:$C$1048576,'Annual Inflation'!P$5,Data!$A$2:$A$1048576,'Annual Inflation'!$D13))</f>
        <v>#N/A</v>
      </c>
      <c r="S13" s="4">
        <v>3</v>
      </c>
      <c r="T13" s="4">
        <v>2</v>
      </c>
      <c r="U13" s="4">
        <v>2</v>
      </c>
      <c r="V13" s="15" t="e">
        <f t="shared" si="8"/>
        <v>#N/A</v>
      </c>
      <c r="W13" s="15" t="e">
        <f t="shared" si="9"/>
        <v>#N/A</v>
      </c>
      <c r="Y13" s="15"/>
      <c r="Z13" s="15" t="e">
        <f>IF(SUMIFS(Data!$G$2:$G$1048576,Data!$B$2:$B$1048576,'Annual Inflation'!Z$5,Data!$A$2:$A$1048576,'Annual Inflation'!$D13)=0,NA(),SUMIFS(Data!$G$2:$G$1048576,Data!$B$2:$B$1048576,'Annual Inflation'!Z$5,Data!$A$2:$A$1048576,'Annual Inflation'!$D13))</f>
        <v>#N/A</v>
      </c>
      <c r="AA13" s="15" t="e">
        <f>IF(SUMIFS(Data!$G$2:$G$1048576,Data!$B$2:$B$1048576,'Annual Inflation'!AA$5,Data!$A$2:$A$1048576,'Annual Inflation'!$D13)=0,NA(),SUMIFS(Data!$G$2:$G$1048576,Data!$B$2:$B$1048576,'Annual Inflation'!AA$5,Data!$A$2:$A$1048576,'Annual Inflation'!$D13))</f>
        <v>#N/A</v>
      </c>
      <c r="AB13" s="15" t="e">
        <f>IF(SUMIFS(Data!$G$2:$G$1048576,Data!$B$2:$B$1048576,'Annual Inflation'!AB$5,Data!$A$2:$A$1048576,'Annual Inflation'!$D13)=0,NA(),SUMIFS(Data!$G$2:$G$1048576,Data!$B$2:$B$1048576,'Annual Inflation'!AB$5,Data!$A$2:$A$1048576,'Annual Inflation'!$D13))</f>
        <v>#N/A</v>
      </c>
      <c r="AC13" s="4">
        <v>3</v>
      </c>
      <c r="AD13" s="4">
        <v>2</v>
      </c>
      <c r="AE13" s="4">
        <v>2</v>
      </c>
      <c r="AG13" s="15"/>
      <c r="AH13" s="15" t="e">
        <f>IF(SUMIFS(Data!$G$2:$G$1048576,Data!$B$2:$B$1048576,'Annual Inflation'!AH$5,Data!$A$2:$A$1048576,'Annual Inflation'!$D13)=0,NA(),SUMIFS(Data!$G$2:$G$1048576,Data!$B$2:$B$1048576,'Annual Inflation'!AH$5,Data!$A$2:$A$1048576,'Annual Inflation'!$D13))</f>
        <v>#N/A</v>
      </c>
      <c r="AI13" s="15" t="e">
        <f>IF(SUMIFS(Data!$G$2:$G$1048576,Data!$B$2:$B$1048576,'Annual Inflation'!AI$5,Data!$A$2:$A$1048576,'Annual Inflation'!$D13)=0,NA(),SUMIFS(Data!$G$2:$G$1048576,Data!$B$2:$B$1048576,'Annual Inflation'!AI$5,Data!$A$2:$A$1048576,'Annual Inflation'!$D13))</f>
        <v>#N/A</v>
      </c>
      <c r="AJ13" s="15" t="e">
        <f>IF(SUMIFS(Data!$G$2:$G$1048576,Data!$B$2:$B$1048576,'Annual Inflation'!AJ$5,Data!$A$2:$A$1048576,'Annual Inflation'!$D13)=0,NA(),SUMIFS(Data!$G$2:$G$1048576,Data!$B$2:$B$1048576,'Annual Inflation'!AJ$5,Data!$A$2:$A$1048576,'Annual Inflation'!$D13))</f>
        <v>#N/A</v>
      </c>
      <c r="AK13" s="4">
        <v>3</v>
      </c>
      <c r="AL13" s="4">
        <v>2</v>
      </c>
      <c r="AM13" s="4">
        <v>2</v>
      </c>
      <c r="AO13">
        <f t="shared" si="10"/>
        <v>164</v>
      </c>
      <c r="AP13" s="14">
        <f t="shared" si="2"/>
        <v>39965</v>
      </c>
      <c r="AQ13" s="15">
        <f>IF(SUMIFS(Data!$G$2:$G$1048576,Data!$C$2:$C$1048576,'Annual Inflation'!AQ$5,Data!$A$2:$A$1048576,'Annual Inflation'!$AP13)=0,NA(),SUMIFS(Data!$G$2:$G$1048576,Data!$C$2:$C$1048576,'Annual Inflation'!AQ$5,Data!$A$2:$A$1048576,'Annual Inflation'!$AP13))</f>
        <v>3.5550000000000002</v>
      </c>
      <c r="AR13" s="15">
        <f>IF(SUMIFS(Data!$G$2:$G$1048576,Data!$C$2:$C$1048576,'Annual Inflation'!AR$5,Data!$A$2:$A$1048576,'Annual Inflation'!$AP13)=0,NA(),SUMIFS(Data!$G$2:$G$1048576,Data!$C$2:$C$1048576,'Annual Inflation'!AR$5,Data!$A$2:$A$1048576,'Annual Inflation'!$AP13))</f>
        <v>3.45</v>
      </c>
      <c r="AS13" s="15">
        <f>IF(SUMIFS(Data!$F$2:$F$1048576,Data!$C$2:$C$1048576,'Annual Inflation'!AS$5,Data!$A$2:$A$1048576,'Annual Inflation'!$AP13)=0,NA(),SUMIFS(Data!$F$2:$F$1048576,Data!$C$2:$C$1048576,'Annual Inflation'!AS$5,Data!$A$2:$A$1048576,'Annual Inflation'!$AP13))</f>
        <v>3.6288461538461498</v>
      </c>
      <c r="AT13" s="15">
        <f>IF(SUMIFS(Data!$F$2:$F$1048576,Data!$C$2:$C$1048576,'Annual Inflation'!AT$5,Data!$A$2:$A$1048576,'Annual Inflation'!$AP13)=0,NA(),SUMIFS(Data!$F$2:$F$1048576,Data!$C$2:$C$1048576,'Annual Inflation'!AT$5,Data!$A$2:$A$1048576,'Annual Inflation'!$AP13))</f>
        <v>3.4541666666666702</v>
      </c>
      <c r="AU13" s="4">
        <v>3</v>
      </c>
      <c r="AV13" s="4">
        <v>2</v>
      </c>
      <c r="AW13" s="4">
        <v>2</v>
      </c>
      <c r="AY13" s="15" t="e">
        <f>IF(SUMIFS(Data!$G$2:$G$1048576,Data!$C$2:$C$1048576,'Annual Inflation'!AY$5,Data!$A$2:$A$1048576,'Annual Inflation'!$AP13)=0,NA(),SUMIFS(Data!$G$2:$G$1048576,Data!$C$2:$C$1048576,'Annual Inflation'!AY$5,Data!$A$2:$A$1048576,'Annual Inflation'!$AP13))</f>
        <v>#N/A</v>
      </c>
      <c r="AZ13" s="15" t="e">
        <f>IF(SUMIFS(Data!$G$2:$G$1048576,Data!$C$2:$C$1048576,'Annual Inflation'!AZ$5,Data!$A$2:$A$1048576,'Annual Inflation'!$AP13)=0,NA(),SUMIFS(Data!$G$2:$G$1048576,Data!$C$2:$C$1048576,'Annual Inflation'!AZ$5,Data!$A$2:$A$1048576,'Annual Inflation'!$AP13))</f>
        <v>#N/A</v>
      </c>
      <c r="BA13" s="15" t="e">
        <f>IF(SUMIFS(Data!$F$2:$F$1048576,Data!$C$2:$C$1048576,'Annual Inflation'!BA$5,Data!$A$2:$A$1048576,'Annual Inflation'!$AP13)=0,NA(),SUMIFS(Data!$F$2:$F$1048576,Data!$C$2:$C$1048576,'Annual Inflation'!BA$5,Data!$A$2:$A$1048576,'Annual Inflation'!$AP13))</f>
        <v>#N/A</v>
      </c>
      <c r="BB13" s="15" t="e">
        <f>IF(SUMIFS(Data!$F$2:$F$1048576,Data!$C$2:$C$1048576,'Annual Inflation'!BB$5,Data!$A$2:$A$1048576,'Annual Inflation'!$AP13)=0,NA(),SUMIFS(Data!$F$2:$F$1048576,Data!$C$2:$C$1048576,'Annual Inflation'!BB$5,Data!$A$2:$A$1048576,'Annual Inflation'!$AP13))</f>
        <v>#N/A</v>
      </c>
      <c r="BC13" s="4">
        <v>3</v>
      </c>
      <c r="BD13" s="4">
        <v>2</v>
      </c>
      <c r="BE13" s="4">
        <v>2</v>
      </c>
      <c r="BJ13" s="18" t="s">
        <v>9638</v>
      </c>
      <c r="BK13" s="18">
        <f t="shared" si="11"/>
        <v>2016</v>
      </c>
      <c r="BL13" s="19">
        <f t="shared" si="3"/>
        <v>42005</v>
      </c>
      <c r="BM13" s="19">
        <f t="shared" ref="BM13:CI13" si="17">EDATE(BL13,1)</f>
        <v>42036</v>
      </c>
      <c r="BN13" s="19">
        <f t="shared" si="17"/>
        <v>42064</v>
      </c>
      <c r="BO13" s="19">
        <f t="shared" si="17"/>
        <v>42095</v>
      </c>
      <c r="BP13" s="19">
        <f t="shared" si="17"/>
        <v>42125</v>
      </c>
      <c r="BQ13" s="19">
        <f t="shared" si="17"/>
        <v>42156</v>
      </c>
      <c r="BR13" s="19">
        <f t="shared" si="17"/>
        <v>42186</v>
      </c>
      <c r="BS13" s="19">
        <f t="shared" si="17"/>
        <v>42217</v>
      </c>
      <c r="BT13" s="19">
        <f t="shared" si="17"/>
        <v>42248</v>
      </c>
      <c r="BU13" s="19">
        <f t="shared" si="17"/>
        <v>42278</v>
      </c>
      <c r="BV13" s="19">
        <f t="shared" si="17"/>
        <v>42309</v>
      </c>
      <c r="BW13" s="19">
        <f t="shared" si="17"/>
        <v>42339</v>
      </c>
      <c r="BX13" s="19">
        <f t="shared" si="17"/>
        <v>42370</v>
      </c>
      <c r="BY13" s="19">
        <f t="shared" si="17"/>
        <v>42401</v>
      </c>
      <c r="BZ13" s="19">
        <f t="shared" si="17"/>
        <v>42430</v>
      </c>
      <c r="CA13" s="19">
        <f t="shared" si="17"/>
        <v>42461</v>
      </c>
      <c r="CB13" s="19">
        <f t="shared" si="17"/>
        <v>42491</v>
      </c>
      <c r="CC13" s="19">
        <f t="shared" si="17"/>
        <v>42522</v>
      </c>
      <c r="CD13" s="19">
        <f t="shared" si="17"/>
        <v>42552</v>
      </c>
      <c r="CE13" s="19">
        <f t="shared" si="17"/>
        <v>42583</v>
      </c>
      <c r="CF13" s="19">
        <f t="shared" si="17"/>
        <v>42614</v>
      </c>
      <c r="CG13" s="19">
        <f t="shared" si="17"/>
        <v>42644</v>
      </c>
      <c r="CH13" s="19">
        <f t="shared" si="17"/>
        <v>42675</v>
      </c>
      <c r="CI13" s="19">
        <f t="shared" si="17"/>
        <v>42705</v>
      </c>
      <c r="CL13" s="7">
        <f t="shared" si="13"/>
        <v>37438</v>
      </c>
      <c r="CM13" s="4">
        <v>4.0599999999999996</v>
      </c>
      <c r="CN13" s="4"/>
      <c r="CP13" s="4">
        <f>IF(SUMIFS(Data!$F$2:$F$1048576,Data!$C$2:$C$1048576,'Annual Inflation'!CP$5,Data!$A$2:$A$1048576,'Annual Inflation'!$CL13)=0,NA(),SUMIFS(Data!$F$2:$F$1048576,Data!$C$2:$C$1048576,'Annual Inflation'!CP$5,Data!$A$2:$A$1048576,'Annual Inflation'!$CL13))</f>
        <v>4.0925000000000002</v>
      </c>
      <c r="CQ13" s="4"/>
    </row>
    <row r="14" spans="2:95" x14ac:dyDescent="0.2">
      <c r="C14">
        <f t="shared" si="5"/>
        <v>93</v>
      </c>
      <c r="D14" s="14">
        <f t="shared" si="1"/>
        <v>42125</v>
      </c>
      <c r="E14" s="15" t="e">
        <f>IF(SUMIFS(Data!$F$2:$F$1048576,Data!$C$2:$C$1048576,'Annual Inflation'!F$5,Data!$A$2:$A$1048576,'Annual Inflation'!$D14)=0,NA(),SUMIFS(Data!$F$2:$F$1048576,Data!$C$2:$C$1048576,'Annual Inflation'!F$5,Data!$A$2:$A$1048576,'Annual Inflation'!$D14))</f>
        <v>#N/A</v>
      </c>
      <c r="F14" s="15" t="e">
        <f>IF(SUMIFS(Data!$G$2:$G$1048576,Data!$C$2:$C$1048576,'Annual Inflation'!F$5,Data!$A$2:$A$1048576,'Annual Inflation'!$D14)=0,NA(),SUMIFS(Data!$G$2:$G$1048576,Data!$C$2:$C$1048576,'Annual Inflation'!F$5,Data!$A$2:$A$1048576,'Annual Inflation'!$D14))</f>
        <v>#N/A</v>
      </c>
      <c r="G14" s="15" t="e">
        <f>IF(SUMIFS(Data!$K$2:$K$1048576,Data!$C$2:$C$1048576,'Annual Inflation'!F$5,Data!$A$2:$A$1048576,'Annual Inflation'!$D14)=0,NA(),SUMIFS(Data!$K$2:$K$1048576,Data!$C$2:$C$1048576,'Annual Inflation'!F$5,Data!$A$2:$A$1048576,'Annual Inflation'!$D14))</f>
        <v>#N/A</v>
      </c>
      <c r="H14" s="15" t="e">
        <f>IF(SUMIFS(Data!$L$2:$L$1048576,Data!$C$2:$C$1048576,'Annual Inflation'!F$5,Data!$A$2:$A$1048576,'Annual Inflation'!$D14)=0,NA(),SUMIFS(Data!$L$2:$L$1048576,Data!$C$2:$C$1048576,'Annual Inflation'!F$5,Data!$A$2:$A$1048576,'Annual Inflation'!$D14))</f>
        <v>#N/A</v>
      </c>
      <c r="I14" s="4">
        <v>3</v>
      </c>
      <c r="J14" s="4">
        <v>2</v>
      </c>
      <c r="K14" s="4">
        <v>2</v>
      </c>
      <c r="L14" s="15" t="e">
        <f t="shared" si="6"/>
        <v>#N/A</v>
      </c>
      <c r="M14" s="15" t="e">
        <f t="shared" si="7"/>
        <v>#N/A</v>
      </c>
      <c r="O14" s="15" t="e">
        <f>IF(SUMIFS(Data!$F$2:$F$1048576,Data!$C$2:$C$1048576,'Annual Inflation'!P$5,Data!$A$2:$A$1048576,'Annual Inflation'!$D14)=0,NA(),SUMIFS(Data!$F$2:$F$1048576,Data!$C$2:$C$1048576,'Annual Inflation'!P$5,Data!$A$2:$A$1048576,'Annual Inflation'!$D14))</f>
        <v>#N/A</v>
      </c>
      <c r="P14" s="15" t="e">
        <f>IF(SUMIFS(Data!$G$2:$G$1048576,Data!$C$2:$C$1048576,'Annual Inflation'!P$5,Data!$A$2:$A$1048576,'Annual Inflation'!$D14)=0,NA(),SUMIFS(Data!$G$2:$G$1048576,Data!$C$2:$C$1048576,'Annual Inflation'!P$5,Data!$A$2:$A$1048576,'Annual Inflation'!$D14))</f>
        <v>#N/A</v>
      </c>
      <c r="Q14" s="15" t="e">
        <f>IF(SUMIFS(Data!$K$2:$K$1048576,Data!$C$2:$C$1048576,'Annual Inflation'!P$5,Data!$A$2:$A$1048576,'Annual Inflation'!$D14)=0,NA(),SUMIFS(Data!$K$2:$K$1048576,Data!$C$2:$C$1048576,'Annual Inflation'!P$5,Data!$A$2:$A$1048576,'Annual Inflation'!$D14))</f>
        <v>#N/A</v>
      </c>
      <c r="R14" s="15" t="e">
        <f>IF(SUMIFS(Data!$L$2:$L$1048576,Data!$C$2:$C$1048576,'Annual Inflation'!P$5,Data!$A$2:$A$1048576,'Annual Inflation'!$D14)=0,NA(),SUMIFS(Data!$L$2:$L$1048576,Data!$C$2:$C$1048576,'Annual Inflation'!P$5,Data!$A$2:$A$1048576,'Annual Inflation'!$D14))</f>
        <v>#N/A</v>
      </c>
      <c r="S14" s="4">
        <v>3</v>
      </c>
      <c r="T14" s="4">
        <v>2</v>
      </c>
      <c r="U14" s="4">
        <v>2</v>
      </c>
      <c r="V14" s="15" t="e">
        <f t="shared" si="8"/>
        <v>#N/A</v>
      </c>
      <c r="W14" s="15" t="e">
        <f t="shared" si="9"/>
        <v>#N/A</v>
      </c>
      <c r="Y14" s="15"/>
      <c r="Z14" s="15" t="e">
        <f>IF(SUMIFS(Data!$G$2:$G$1048576,Data!$B$2:$B$1048576,'Annual Inflation'!Z$5,Data!$A$2:$A$1048576,'Annual Inflation'!$D14)=0,NA(),SUMIFS(Data!$G$2:$G$1048576,Data!$B$2:$B$1048576,'Annual Inflation'!Z$5,Data!$A$2:$A$1048576,'Annual Inflation'!$D14))</f>
        <v>#N/A</v>
      </c>
      <c r="AA14" s="15" t="e">
        <f>IF(SUMIFS(Data!$G$2:$G$1048576,Data!$B$2:$B$1048576,'Annual Inflation'!AA$5,Data!$A$2:$A$1048576,'Annual Inflation'!$D14)=0,NA(),SUMIFS(Data!$G$2:$G$1048576,Data!$B$2:$B$1048576,'Annual Inflation'!AA$5,Data!$A$2:$A$1048576,'Annual Inflation'!$D14))</f>
        <v>#N/A</v>
      </c>
      <c r="AB14" s="15" t="e">
        <f>IF(SUMIFS(Data!$G$2:$G$1048576,Data!$B$2:$B$1048576,'Annual Inflation'!AB$5,Data!$A$2:$A$1048576,'Annual Inflation'!$D14)=0,NA(),SUMIFS(Data!$G$2:$G$1048576,Data!$B$2:$B$1048576,'Annual Inflation'!AB$5,Data!$A$2:$A$1048576,'Annual Inflation'!$D14))</f>
        <v>#N/A</v>
      </c>
      <c r="AC14" s="4">
        <v>3</v>
      </c>
      <c r="AD14" s="4">
        <v>2</v>
      </c>
      <c r="AE14" s="4">
        <v>2</v>
      </c>
      <c r="AG14" s="15"/>
      <c r="AH14" s="15" t="e">
        <f>IF(SUMIFS(Data!$G$2:$G$1048576,Data!$B$2:$B$1048576,'Annual Inflation'!AH$5,Data!$A$2:$A$1048576,'Annual Inflation'!$D14)=0,NA(),SUMIFS(Data!$G$2:$G$1048576,Data!$B$2:$B$1048576,'Annual Inflation'!AH$5,Data!$A$2:$A$1048576,'Annual Inflation'!$D14))</f>
        <v>#N/A</v>
      </c>
      <c r="AI14" s="15" t="e">
        <f>IF(SUMIFS(Data!$G$2:$G$1048576,Data!$B$2:$B$1048576,'Annual Inflation'!AI$5,Data!$A$2:$A$1048576,'Annual Inflation'!$D14)=0,NA(),SUMIFS(Data!$G$2:$G$1048576,Data!$B$2:$B$1048576,'Annual Inflation'!AI$5,Data!$A$2:$A$1048576,'Annual Inflation'!$D14))</f>
        <v>#N/A</v>
      </c>
      <c r="AJ14" s="15" t="e">
        <f>IF(SUMIFS(Data!$G$2:$G$1048576,Data!$B$2:$B$1048576,'Annual Inflation'!AJ$5,Data!$A$2:$A$1048576,'Annual Inflation'!$D14)=0,NA(),SUMIFS(Data!$G$2:$G$1048576,Data!$B$2:$B$1048576,'Annual Inflation'!AJ$5,Data!$A$2:$A$1048576,'Annual Inflation'!$D14))</f>
        <v>#N/A</v>
      </c>
      <c r="AK14" s="4">
        <v>3</v>
      </c>
      <c r="AL14" s="4">
        <v>2</v>
      </c>
      <c r="AM14" s="4">
        <v>2</v>
      </c>
      <c r="AO14">
        <f t="shared" si="10"/>
        <v>163</v>
      </c>
      <c r="AP14" s="14">
        <f t="shared" si="2"/>
        <v>39995</v>
      </c>
      <c r="AQ14" s="15">
        <f>IF(SUMIFS(Data!$G$2:$G$1048576,Data!$C$2:$C$1048576,'Annual Inflation'!AQ$5,Data!$A$2:$A$1048576,'Annual Inflation'!$AP14)=0,NA(),SUMIFS(Data!$G$2:$G$1048576,Data!$C$2:$C$1048576,'Annual Inflation'!AQ$5,Data!$A$2:$A$1048576,'Annual Inflation'!$AP14))</f>
        <v>3.6</v>
      </c>
      <c r="AR14" s="15">
        <f>IF(SUMIFS(Data!$G$2:$G$1048576,Data!$C$2:$C$1048576,'Annual Inflation'!AR$5,Data!$A$2:$A$1048576,'Annual Inflation'!$AP14)=0,NA(),SUMIFS(Data!$G$2:$G$1048576,Data!$C$2:$C$1048576,'Annual Inflation'!AR$5,Data!$A$2:$A$1048576,'Annual Inflation'!$AP14))</f>
        <v>3.5</v>
      </c>
      <c r="AS14" s="15">
        <f>IF(SUMIFS(Data!$F$2:$F$1048576,Data!$C$2:$C$1048576,'Annual Inflation'!AS$5,Data!$A$2:$A$1048576,'Annual Inflation'!$AP14)=0,NA(),SUMIFS(Data!$F$2:$F$1048576,Data!$C$2:$C$1048576,'Annual Inflation'!AS$5,Data!$A$2:$A$1048576,'Annual Inflation'!$AP14))</f>
        <v>3.6740740740740701</v>
      </c>
      <c r="AT14" s="15">
        <f>IF(SUMIFS(Data!$F$2:$F$1048576,Data!$C$2:$C$1048576,'Annual Inflation'!AT$5,Data!$A$2:$A$1048576,'Annual Inflation'!$AP14)=0,NA(),SUMIFS(Data!$F$2:$F$1048576,Data!$C$2:$C$1048576,'Annual Inflation'!AT$5,Data!$A$2:$A$1048576,'Annual Inflation'!$AP14))</f>
        <v>3.4851851851851801</v>
      </c>
      <c r="AU14" s="4">
        <v>3</v>
      </c>
      <c r="AV14" s="4">
        <v>2</v>
      </c>
      <c r="AW14" s="4">
        <v>2</v>
      </c>
      <c r="AY14" s="15" t="e">
        <f>IF(SUMIFS(Data!$G$2:$G$1048576,Data!$C$2:$C$1048576,'Annual Inflation'!AY$5,Data!$A$2:$A$1048576,'Annual Inflation'!$AP14)=0,NA(),SUMIFS(Data!$G$2:$G$1048576,Data!$C$2:$C$1048576,'Annual Inflation'!AY$5,Data!$A$2:$A$1048576,'Annual Inflation'!$AP14))</f>
        <v>#N/A</v>
      </c>
      <c r="AZ14" s="15" t="e">
        <f>IF(SUMIFS(Data!$G$2:$G$1048576,Data!$C$2:$C$1048576,'Annual Inflation'!AZ$5,Data!$A$2:$A$1048576,'Annual Inflation'!$AP14)=0,NA(),SUMIFS(Data!$G$2:$G$1048576,Data!$C$2:$C$1048576,'Annual Inflation'!AZ$5,Data!$A$2:$A$1048576,'Annual Inflation'!$AP14))</f>
        <v>#N/A</v>
      </c>
      <c r="BA14" s="15" t="e">
        <f>IF(SUMIFS(Data!$F$2:$F$1048576,Data!$C$2:$C$1048576,'Annual Inflation'!BA$5,Data!$A$2:$A$1048576,'Annual Inflation'!$AP14)=0,NA(),SUMIFS(Data!$F$2:$F$1048576,Data!$C$2:$C$1048576,'Annual Inflation'!BA$5,Data!$A$2:$A$1048576,'Annual Inflation'!$AP14))</f>
        <v>#N/A</v>
      </c>
      <c r="BB14" s="15" t="e">
        <f>IF(SUMIFS(Data!$F$2:$F$1048576,Data!$C$2:$C$1048576,'Annual Inflation'!BB$5,Data!$A$2:$A$1048576,'Annual Inflation'!$AP14)=0,NA(),SUMIFS(Data!$F$2:$F$1048576,Data!$C$2:$C$1048576,'Annual Inflation'!BB$5,Data!$A$2:$A$1048576,'Annual Inflation'!$AP14))</f>
        <v>#N/A</v>
      </c>
      <c r="BC14" s="4">
        <v>3</v>
      </c>
      <c r="BD14" s="4">
        <v>2</v>
      </c>
      <c r="BE14" s="4">
        <v>2</v>
      </c>
      <c r="BJ14" s="18" t="s">
        <v>9674</v>
      </c>
      <c r="BK14" s="18">
        <f t="shared" si="11"/>
        <v>2017</v>
      </c>
      <c r="BL14" s="19">
        <f t="shared" si="3"/>
        <v>42370</v>
      </c>
      <c r="BM14" s="19">
        <f t="shared" ref="BM14:CI14" si="18">EDATE(BL14,1)</f>
        <v>42401</v>
      </c>
      <c r="BN14" s="19">
        <f t="shared" si="18"/>
        <v>42430</v>
      </c>
      <c r="BO14" s="19">
        <f t="shared" si="18"/>
        <v>42461</v>
      </c>
      <c r="BP14" s="19">
        <f t="shared" si="18"/>
        <v>42491</v>
      </c>
      <c r="BQ14" s="19">
        <f t="shared" si="18"/>
        <v>42522</v>
      </c>
      <c r="BR14" s="19">
        <f t="shared" si="18"/>
        <v>42552</v>
      </c>
      <c r="BS14" s="19">
        <f t="shared" si="18"/>
        <v>42583</v>
      </c>
      <c r="BT14" s="19">
        <f t="shared" si="18"/>
        <v>42614</v>
      </c>
      <c r="BU14" s="19">
        <f t="shared" si="18"/>
        <v>42644</v>
      </c>
      <c r="BV14" s="19">
        <f t="shared" si="18"/>
        <v>42675</v>
      </c>
      <c r="BW14" s="19">
        <f t="shared" si="18"/>
        <v>42705</v>
      </c>
      <c r="BX14" s="19">
        <f t="shared" si="18"/>
        <v>42736</v>
      </c>
      <c r="BY14" s="19">
        <f t="shared" si="18"/>
        <v>42767</v>
      </c>
      <c r="BZ14" s="19">
        <f t="shared" si="18"/>
        <v>42795</v>
      </c>
      <c r="CA14" s="19">
        <f t="shared" si="18"/>
        <v>42826</v>
      </c>
      <c r="CB14" s="19">
        <f t="shared" si="18"/>
        <v>42856</v>
      </c>
      <c r="CC14" s="19">
        <f t="shared" si="18"/>
        <v>42887</v>
      </c>
      <c r="CD14" s="19">
        <f t="shared" si="18"/>
        <v>42917</v>
      </c>
      <c r="CE14" s="19">
        <f t="shared" si="18"/>
        <v>42948</v>
      </c>
      <c r="CF14" s="19">
        <f t="shared" si="18"/>
        <v>42979</v>
      </c>
      <c r="CG14" s="19">
        <f t="shared" si="18"/>
        <v>43009</v>
      </c>
      <c r="CH14" s="19">
        <f t="shared" si="18"/>
        <v>43040</v>
      </c>
      <c r="CI14" s="19">
        <f t="shared" si="18"/>
        <v>43070</v>
      </c>
      <c r="CL14" s="7">
        <f t="shared" si="13"/>
        <v>37469</v>
      </c>
      <c r="CM14" s="4">
        <v>4.0599999999999996</v>
      </c>
      <c r="CN14" s="4"/>
      <c r="CP14" s="4">
        <f>IF(SUMIFS(Data!$F$2:$F$1048576,Data!$C$2:$C$1048576,'Annual Inflation'!CP$5,Data!$A$2:$A$1048576,'Annual Inflation'!$CL14)=0,NA(),SUMIFS(Data!$F$2:$F$1048576,Data!$C$2:$C$1048576,'Annual Inflation'!CP$5,Data!$A$2:$A$1048576,'Annual Inflation'!$CL14))</f>
        <v>3.9656551724137898</v>
      </c>
      <c r="CQ14" s="4"/>
    </row>
    <row r="15" spans="2:95" x14ac:dyDescent="0.2">
      <c r="C15">
        <f t="shared" si="5"/>
        <v>92</v>
      </c>
      <c r="D15" s="14">
        <f t="shared" si="1"/>
        <v>42156</v>
      </c>
      <c r="E15" s="15" t="e">
        <f>IF(SUMIFS(Data!$F$2:$F$1048576,Data!$C$2:$C$1048576,'Annual Inflation'!F$5,Data!$A$2:$A$1048576,'Annual Inflation'!$D15)=0,NA(),SUMIFS(Data!$F$2:$F$1048576,Data!$C$2:$C$1048576,'Annual Inflation'!F$5,Data!$A$2:$A$1048576,'Annual Inflation'!$D15))</f>
        <v>#N/A</v>
      </c>
      <c r="F15" s="15" t="e">
        <f>IF(SUMIFS(Data!$G$2:$G$1048576,Data!$C$2:$C$1048576,'Annual Inflation'!F$5,Data!$A$2:$A$1048576,'Annual Inflation'!$D15)=0,NA(),SUMIFS(Data!$G$2:$G$1048576,Data!$C$2:$C$1048576,'Annual Inflation'!F$5,Data!$A$2:$A$1048576,'Annual Inflation'!$D15))</f>
        <v>#N/A</v>
      </c>
      <c r="G15" s="15" t="e">
        <f>IF(SUMIFS(Data!$K$2:$K$1048576,Data!$C$2:$C$1048576,'Annual Inflation'!F$5,Data!$A$2:$A$1048576,'Annual Inflation'!$D15)=0,NA(),SUMIFS(Data!$K$2:$K$1048576,Data!$C$2:$C$1048576,'Annual Inflation'!F$5,Data!$A$2:$A$1048576,'Annual Inflation'!$D15))</f>
        <v>#N/A</v>
      </c>
      <c r="H15" s="15" t="e">
        <f>IF(SUMIFS(Data!$L$2:$L$1048576,Data!$C$2:$C$1048576,'Annual Inflation'!F$5,Data!$A$2:$A$1048576,'Annual Inflation'!$D15)=0,NA(),SUMIFS(Data!$L$2:$L$1048576,Data!$C$2:$C$1048576,'Annual Inflation'!F$5,Data!$A$2:$A$1048576,'Annual Inflation'!$D15))</f>
        <v>#N/A</v>
      </c>
      <c r="I15" s="4">
        <v>3</v>
      </c>
      <c r="J15" s="4">
        <v>2</v>
      </c>
      <c r="K15" s="4">
        <v>2</v>
      </c>
      <c r="L15" s="15" t="e">
        <f t="shared" si="6"/>
        <v>#N/A</v>
      </c>
      <c r="M15" s="15" t="e">
        <f t="shared" si="7"/>
        <v>#N/A</v>
      </c>
      <c r="O15" s="15" t="e">
        <f>IF(SUMIFS(Data!$F$2:$F$1048576,Data!$C$2:$C$1048576,'Annual Inflation'!P$5,Data!$A$2:$A$1048576,'Annual Inflation'!$D15)=0,NA(),SUMIFS(Data!$F$2:$F$1048576,Data!$C$2:$C$1048576,'Annual Inflation'!P$5,Data!$A$2:$A$1048576,'Annual Inflation'!$D15))</f>
        <v>#N/A</v>
      </c>
      <c r="P15" s="15" t="e">
        <f>IF(SUMIFS(Data!$G$2:$G$1048576,Data!$C$2:$C$1048576,'Annual Inflation'!P$5,Data!$A$2:$A$1048576,'Annual Inflation'!$D15)=0,NA(),SUMIFS(Data!$G$2:$G$1048576,Data!$C$2:$C$1048576,'Annual Inflation'!P$5,Data!$A$2:$A$1048576,'Annual Inflation'!$D15))</f>
        <v>#N/A</v>
      </c>
      <c r="Q15" s="15" t="e">
        <f>IF(SUMIFS(Data!$K$2:$K$1048576,Data!$C$2:$C$1048576,'Annual Inflation'!P$5,Data!$A$2:$A$1048576,'Annual Inflation'!$D15)=0,NA(),SUMIFS(Data!$K$2:$K$1048576,Data!$C$2:$C$1048576,'Annual Inflation'!P$5,Data!$A$2:$A$1048576,'Annual Inflation'!$D15))</f>
        <v>#N/A</v>
      </c>
      <c r="R15" s="15" t="e">
        <f>IF(SUMIFS(Data!$L$2:$L$1048576,Data!$C$2:$C$1048576,'Annual Inflation'!P$5,Data!$A$2:$A$1048576,'Annual Inflation'!$D15)=0,NA(),SUMIFS(Data!$L$2:$L$1048576,Data!$C$2:$C$1048576,'Annual Inflation'!P$5,Data!$A$2:$A$1048576,'Annual Inflation'!$D15))</f>
        <v>#N/A</v>
      </c>
      <c r="S15" s="4">
        <v>3</v>
      </c>
      <c r="T15" s="4">
        <v>2</v>
      </c>
      <c r="U15" s="4">
        <v>2</v>
      </c>
      <c r="V15" s="15" t="e">
        <f t="shared" si="8"/>
        <v>#N/A</v>
      </c>
      <c r="W15" s="15" t="e">
        <f t="shared" si="9"/>
        <v>#N/A</v>
      </c>
      <c r="Y15" s="15"/>
      <c r="Z15" s="15" t="e">
        <f>IF(SUMIFS(Data!$G$2:$G$1048576,Data!$B$2:$B$1048576,'Annual Inflation'!Z$5,Data!$A$2:$A$1048576,'Annual Inflation'!$D15)=0,NA(),SUMIFS(Data!$G$2:$G$1048576,Data!$B$2:$B$1048576,'Annual Inflation'!Z$5,Data!$A$2:$A$1048576,'Annual Inflation'!$D15))</f>
        <v>#N/A</v>
      </c>
      <c r="AA15" s="15" t="e">
        <f>IF(SUMIFS(Data!$G$2:$G$1048576,Data!$B$2:$B$1048576,'Annual Inflation'!AA$5,Data!$A$2:$A$1048576,'Annual Inflation'!$D15)=0,NA(),SUMIFS(Data!$G$2:$G$1048576,Data!$B$2:$B$1048576,'Annual Inflation'!AA$5,Data!$A$2:$A$1048576,'Annual Inflation'!$D15))</f>
        <v>#N/A</v>
      </c>
      <c r="AB15" s="15" t="e">
        <f>IF(SUMIFS(Data!$G$2:$G$1048576,Data!$B$2:$B$1048576,'Annual Inflation'!AB$5,Data!$A$2:$A$1048576,'Annual Inflation'!$D15)=0,NA(),SUMIFS(Data!$G$2:$G$1048576,Data!$B$2:$B$1048576,'Annual Inflation'!AB$5,Data!$A$2:$A$1048576,'Annual Inflation'!$D15))</f>
        <v>#N/A</v>
      </c>
      <c r="AC15" s="4">
        <v>3</v>
      </c>
      <c r="AD15" s="4">
        <v>2</v>
      </c>
      <c r="AE15" s="4">
        <v>2</v>
      </c>
      <c r="AG15" s="15"/>
      <c r="AH15" s="15" t="e">
        <f>IF(SUMIFS(Data!$G$2:$G$1048576,Data!$B$2:$B$1048576,'Annual Inflation'!AH$5,Data!$A$2:$A$1048576,'Annual Inflation'!$D15)=0,NA(),SUMIFS(Data!$G$2:$G$1048576,Data!$B$2:$B$1048576,'Annual Inflation'!AH$5,Data!$A$2:$A$1048576,'Annual Inflation'!$D15))</f>
        <v>#N/A</v>
      </c>
      <c r="AI15" s="15" t="e">
        <f>IF(SUMIFS(Data!$G$2:$G$1048576,Data!$B$2:$B$1048576,'Annual Inflation'!AI$5,Data!$A$2:$A$1048576,'Annual Inflation'!$D15)=0,NA(),SUMIFS(Data!$G$2:$G$1048576,Data!$B$2:$B$1048576,'Annual Inflation'!AI$5,Data!$A$2:$A$1048576,'Annual Inflation'!$D15))</f>
        <v>#N/A</v>
      </c>
      <c r="AJ15" s="15" t="e">
        <f>IF(SUMIFS(Data!$G$2:$G$1048576,Data!$B$2:$B$1048576,'Annual Inflation'!AJ$5,Data!$A$2:$A$1048576,'Annual Inflation'!$D15)=0,NA(),SUMIFS(Data!$G$2:$G$1048576,Data!$B$2:$B$1048576,'Annual Inflation'!AJ$5,Data!$A$2:$A$1048576,'Annual Inflation'!$D15))</f>
        <v>#N/A</v>
      </c>
      <c r="AK15" s="4">
        <v>3</v>
      </c>
      <c r="AL15" s="4">
        <v>2</v>
      </c>
      <c r="AM15" s="4">
        <v>2</v>
      </c>
      <c r="AO15">
        <f t="shared" si="10"/>
        <v>162</v>
      </c>
      <c r="AP15" s="14">
        <f t="shared" si="2"/>
        <v>40026</v>
      </c>
      <c r="AQ15" s="15">
        <f>IF(SUMIFS(Data!$G$2:$G$1048576,Data!$C$2:$C$1048576,'Annual Inflation'!AQ$5,Data!$A$2:$A$1048576,'Annual Inflation'!$AP15)=0,NA(),SUMIFS(Data!$G$2:$G$1048576,Data!$C$2:$C$1048576,'Annual Inflation'!AQ$5,Data!$A$2:$A$1048576,'Annual Inflation'!$AP15))</f>
        <v>3.6</v>
      </c>
      <c r="AR15" s="15">
        <f>IF(SUMIFS(Data!$G$2:$G$1048576,Data!$C$2:$C$1048576,'Annual Inflation'!AR$5,Data!$A$2:$A$1048576,'Annual Inflation'!$AP15)=0,NA(),SUMIFS(Data!$G$2:$G$1048576,Data!$C$2:$C$1048576,'Annual Inflation'!AR$5,Data!$A$2:$A$1048576,'Annual Inflation'!$AP15))</f>
        <v>3.5</v>
      </c>
      <c r="AS15" s="15">
        <f>IF(SUMIFS(Data!$F$2:$F$1048576,Data!$C$2:$C$1048576,'Annual Inflation'!AS$5,Data!$A$2:$A$1048576,'Annual Inflation'!$AP15)=0,NA(),SUMIFS(Data!$F$2:$F$1048576,Data!$C$2:$C$1048576,'Annual Inflation'!AS$5,Data!$A$2:$A$1048576,'Annual Inflation'!$AP15))</f>
        <v>3.7068965517241401</v>
      </c>
      <c r="AT15" s="15">
        <f>IF(SUMIFS(Data!$F$2:$F$1048576,Data!$C$2:$C$1048576,'Annual Inflation'!AT$5,Data!$A$2:$A$1048576,'Annual Inflation'!$AP15)=0,NA(),SUMIFS(Data!$F$2:$F$1048576,Data!$C$2:$C$1048576,'Annual Inflation'!AT$5,Data!$A$2:$A$1048576,'Annual Inflation'!$AP15))</f>
        <v>3.4777777777777801</v>
      </c>
      <c r="AU15" s="4">
        <v>3</v>
      </c>
      <c r="AV15" s="4">
        <v>2</v>
      </c>
      <c r="AW15" s="4">
        <v>2</v>
      </c>
      <c r="AY15" s="15" t="e">
        <f>IF(SUMIFS(Data!$G$2:$G$1048576,Data!$C$2:$C$1048576,'Annual Inflation'!AY$5,Data!$A$2:$A$1048576,'Annual Inflation'!$AP15)=0,NA(),SUMIFS(Data!$G$2:$G$1048576,Data!$C$2:$C$1048576,'Annual Inflation'!AY$5,Data!$A$2:$A$1048576,'Annual Inflation'!$AP15))</f>
        <v>#N/A</v>
      </c>
      <c r="AZ15" s="15" t="e">
        <f>IF(SUMIFS(Data!$G$2:$G$1048576,Data!$C$2:$C$1048576,'Annual Inflation'!AZ$5,Data!$A$2:$A$1048576,'Annual Inflation'!$AP15)=0,NA(),SUMIFS(Data!$G$2:$G$1048576,Data!$C$2:$C$1048576,'Annual Inflation'!AZ$5,Data!$A$2:$A$1048576,'Annual Inflation'!$AP15))</f>
        <v>#N/A</v>
      </c>
      <c r="BA15" s="15" t="e">
        <f>IF(SUMIFS(Data!$F$2:$F$1048576,Data!$C$2:$C$1048576,'Annual Inflation'!BA$5,Data!$A$2:$A$1048576,'Annual Inflation'!$AP15)=0,NA(),SUMIFS(Data!$F$2:$F$1048576,Data!$C$2:$C$1048576,'Annual Inflation'!BA$5,Data!$A$2:$A$1048576,'Annual Inflation'!$AP15))</f>
        <v>#N/A</v>
      </c>
      <c r="BB15" s="15" t="e">
        <f>IF(SUMIFS(Data!$F$2:$F$1048576,Data!$C$2:$C$1048576,'Annual Inflation'!BB$5,Data!$A$2:$A$1048576,'Annual Inflation'!$AP15)=0,NA(),SUMIFS(Data!$F$2:$F$1048576,Data!$C$2:$C$1048576,'Annual Inflation'!BB$5,Data!$A$2:$A$1048576,'Annual Inflation'!$AP15))</f>
        <v>#N/A</v>
      </c>
      <c r="BC15" s="4">
        <v>3</v>
      </c>
      <c r="BD15" s="4">
        <v>2</v>
      </c>
      <c r="BE15" s="4">
        <v>2</v>
      </c>
      <c r="BJ15" s="18" t="s">
        <v>9708</v>
      </c>
      <c r="BK15" s="18">
        <f t="shared" si="11"/>
        <v>2018</v>
      </c>
      <c r="BL15" s="19">
        <f t="shared" si="3"/>
        <v>42736</v>
      </c>
      <c r="BM15" s="19">
        <f t="shared" ref="BM15:CI15" si="19">EDATE(BL15,1)</f>
        <v>42767</v>
      </c>
      <c r="BN15" s="19">
        <f t="shared" si="19"/>
        <v>42795</v>
      </c>
      <c r="BO15" s="19">
        <f t="shared" si="19"/>
        <v>42826</v>
      </c>
      <c r="BP15" s="19">
        <f t="shared" si="19"/>
        <v>42856</v>
      </c>
      <c r="BQ15" s="19">
        <f t="shared" si="19"/>
        <v>42887</v>
      </c>
      <c r="BR15" s="19">
        <f t="shared" si="19"/>
        <v>42917</v>
      </c>
      <c r="BS15" s="19">
        <f t="shared" si="19"/>
        <v>42948</v>
      </c>
      <c r="BT15" s="19">
        <f t="shared" si="19"/>
        <v>42979</v>
      </c>
      <c r="BU15" s="19">
        <f t="shared" si="19"/>
        <v>43009</v>
      </c>
      <c r="BV15" s="19">
        <f t="shared" si="19"/>
        <v>43040</v>
      </c>
      <c r="BW15" s="19">
        <f t="shared" si="19"/>
        <v>43070</v>
      </c>
      <c r="BX15" s="19">
        <f t="shared" si="19"/>
        <v>43101</v>
      </c>
      <c r="BY15" s="19">
        <f t="shared" si="19"/>
        <v>43132</v>
      </c>
      <c r="BZ15" s="19">
        <f t="shared" si="19"/>
        <v>43160</v>
      </c>
      <c r="CA15" s="19">
        <f t="shared" si="19"/>
        <v>43191</v>
      </c>
      <c r="CB15" s="19">
        <f t="shared" si="19"/>
        <v>43221</v>
      </c>
      <c r="CC15" s="19">
        <f t="shared" si="19"/>
        <v>43252</v>
      </c>
      <c r="CD15" s="19">
        <f t="shared" si="19"/>
        <v>43282</v>
      </c>
      <c r="CE15" s="19">
        <f t="shared" si="19"/>
        <v>43313</v>
      </c>
      <c r="CF15" s="19">
        <f t="shared" si="19"/>
        <v>43344</v>
      </c>
      <c r="CG15" s="19">
        <f t="shared" si="19"/>
        <v>43374</v>
      </c>
      <c r="CH15" s="19">
        <f t="shared" si="19"/>
        <v>43405</v>
      </c>
      <c r="CI15" s="19">
        <f t="shared" si="19"/>
        <v>43435</v>
      </c>
      <c r="CL15" s="7">
        <f t="shared" si="13"/>
        <v>37500</v>
      </c>
      <c r="CM15" s="4">
        <v>3.94</v>
      </c>
      <c r="CN15" s="4"/>
      <c r="CP15" s="4">
        <f>IF(SUMIFS(Data!$F$2:$F$1048576,Data!$C$2:$C$1048576,'Annual Inflation'!CP$5,Data!$A$2:$A$1048576,'Annual Inflation'!$CL15)=0,NA(),SUMIFS(Data!$F$2:$F$1048576,Data!$C$2:$C$1048576,'Annual Inflation'!CP$5,Data!$A$2:$A$1048576,'Annual Inflation'!$CL15))</f>
        <v>4.0492068965517198</v>
      </c>
      <c r="CQ15" s="4"/>
    </row>
    <row r="16" spans="2:95" x14ac:dyDescent="0.2">
      <c r="C16">
        <f t="shared" si="5"/>
        <v>91</v>
      </c>
      <c r="D16" s="14">
        <f t="shared" si="1"/>
        <v>42186</v>
      </c>
      <c r="E16" s="15" t="e">
        <f>IF(SUMIFS(Data!$F$2:$F$1048576,Data!$C$2:$C$1048576,'Annual Inflation'!F$5,Data!$A$2:$A$1048576,'Annual Inflation'!$D16)=0,NA(),SUMIFS(Data!$F$2:$F$1048576,Data!$C$2:$C$1048576,'Annual Inflation'!F$5,Data!$A$2:$A$1048576,'Annual Inflation'!$D16))</f>
        <v>#N/A</v>
      </c>
      <c r="F16" s="15" t="e">
        <f>IF(SUMIFS(Data!$G$2:$G$1048576,Data!$C$2:$C$1048576,'Annual Inflation'!F$5,Data!$A$2:$A$1048576,'Annual Inflation'!$D16)=0,NA(),SUMIFS(Data!$G$2:$G$1048576,Data!$C$2:$C$1048576,'Annual Inflation'!F$5,Data!$A$2:$A$1048576,'Annual Inflation'!$D16))</f>
        <v>#N/A</v>
      </c>
      <c r="G16" s="15" t="e">
        <f>IF(SUMIFS(Data!$K$2:$K$1048576,Data!$C$2:$C$1048576,'Annual Inflation'!F$5,Data!$A$2:$A$1048576,'Annual Inflation'!$D16)=0,NA(),SUMIFS(Data!$K$2:$K$1048576,Data!$C$2:$C$1048576,'Annual Inflation'!F$5,Data!$A$2:$A$1048576,'Annual Inflation'!$D16))</f>
        <v>#N/A</v>
      </c>
      <c r="H16" s="15" t="e">
        <f>IF(SUMIFS(Data!$L$2:$L$1048576,Data!$C$2:$C$1048576,'Annual Inflation'!F$5,Data!$A$2:$A$1048576,'Annual Inflation'!$D16)=0,NA(),SUMIFS(Data!$L$2:$L$1048576,Data!$C$2:$C$1048576,'Annual Inflation'!F$5,Data!$A$2:$A$1048576,'Annual Inflation'!$D16))</f>
        <v>#N/A</v>
      </c>
      <c r="I16" s="4">
        <v>3</v>
      </c>
      <c r="J16" s="4">
        <v>2</v>
      </c>
      <c r="K16" s="4">
        <v>2</v>
      </c>
      <c r="L16" s="15" t="e">
        <f t="shared" si="6"/>
        <v>#N/A</v>
      </c>
      <c r="M16" s="15" t="e">
        <f t="shared" si="7"/>
        <v>#N/A</v>
      </c>
      <c r="O16" s="15" t="e">
        <f>IF(SUMIFS(Data!$F$2:$F$1048576,Data!$C$2:$C$1048576,'Annual Inflation'!P$5,Data!$A$2:$A$1048576,'Annual Inflation'!$D16)=0,NA(),SUMIFS(Data!$F$2:$F$1048576,Data!$C$2:$C$1048576,'Annual Inflation'!P$5,Data!$A$2:$A$1048576,'Annual Inflation'!$D16))</f>
        <v>#N/A</v>
      </c>
      <c r="P16" s="15" t="e">
        <f>IF(SUMIFS(Data!$G$2:$G$1048576,Data!$C$2:$C$1048576,'Annual Inflation'!P$5,Data!$A$2:$A$1048576,'Annual Inflation'!$D16)=0,NA(),SUMIFS(Data!$G$2:$G$1048576,Data!$C$2:$C$1048576,'Annual Inflation'!P$5,Data!$A$2:$A$1048576,'Annual Inflation'!$D16))</f>
        <v>#N/A</v>
      </c>
      <c r="Q16" s="15" t="e">
        <f>IF(SUMIFS(Data!$K$2:$K$1048576,Data!$C$2:$C$1048576,'Annual Inflation'!P$5,Data!$A$2:$A$1048576,'Annual Inflation'!$D16)=0,NA(),SUMIFS(Data!$K$2:$K$1048576,Data!$C$2:$C$1048576,'Annual Inflation'!P$5,Data!$A$2:$A$1048576,'Annual Inflation'!$D16))</f>
        <v>#N/A</v>
      </c>
      <c r="R16" s="15" t="e">
        <f>IF(SUMIFS(Data!$L$2:$L$1048576,Data!$C$2:$C$1048576,'Annual Inflation'!P$5,Data!$A$2:$A$1048576,'Annual Inflation'!$D16)=0,NA(),SUMIFS(Data!$L$2:$L$1048576,Data!$C$2:$C$1048576,'Annual Inflation'!P$5,Data!$A$2:$A$1048576,'Annual Inflation'!$D16))</f>
        <v>#N/A</v>
      </c>
      <c r="S16" s="4">
        <v>3</v>
      </c>
      <c r="T16" s="4">
        <v>2</v>
      </c>
      <c r="U16" s="4">
        <v>2</v>
      </c>
      <c r="V16" s="15" t="e">
        <f t="shared" si="8"/>
        <v>#N/A</v>
      </c>
      <c r="W16" s="15" t="e">
        <f t="shared" si="9"/>
        <v>#N/A</v>
      </c>
      <c r="Y16" s="15"/>
      <c r="Z16" s="15" t="e">
        <f>IF(SUMIFS(Data!$G$2:$G$1048576,Data!$B$2:$B$1048576,'Annual Inflation'!Z$5,Data!$A$2:$A$1048576,'Annual Inflation'!$D16)=0,NA(),SUMIFS(Data!$G$2:$G$1048576,Data!$B$2:$B$1048576,'Annual Inflation'!Z$5,Data!$A$2:$A$1048576,'Annual Inflation'!$D16))</f>
        <v>#N/A</v>
      </c>
      <c r="AA16" s="15" t="e">
        <f>IF(SUMIFS(Data!$G$2:$G$1048576,Data!$B$2:$B$1048576,'Annual Inflation'!AA$5,Data!$A$2:$A$1048576,'Annual Inflation'!$D16)=0,NA(),SUMIFS(Data!$G$2:$G$1048576,Data!$B$2:$B$1048576,'Annual Inflation'!AA$5,Data!$A$2:$A$1048576,'Annual Inflation'!$D16))</f>
        <v>#N/A</v>
      </c>
      <c r="AB16" s="15" t="e">
        <f>IF(SUMIFS(Data!$G$2:$G$1048576,Data!$B$2:$B$1048576,'Annual Inflation'!AB$5,Data!$A$2:$A$1048576,'Annual Inflation'!$D16)=0,NA(),SUMIFS(Data!$G$2:$G$1048576,Data!$B$2:$B$1048576,'Annual Inflation'!AB$5,Data!$A$2:$A$1048576,'Annual Inflation'!$D16))</f>
        <v>#N/A</v>
      </c>
      <c r="AC16" s="4">
        <v>3</v>
      </c>
      <c r="AD16" s="4">
        <v>2</v>
      </c>
      <c r="AE16" s="4">
        <v>2</v>
      </c>
      <c r="AG16" s="15"/>
      <c r="AH16" s="15" t="e">
        <f>IF(SUMIFS(Data!$G$2:$G$1048576,Data!$B$2:$B$1048576,'Annual Inflation'!AH$5,Data!$A$2:$A$1048576,'Annual Inflation'!$D16)=0,NA(),SUMIFS(Data!$G$2:$G$1048576,Data!$B$2:$B$1048576,'Annual Inflation'!AH$5,Data!$A$2:$A$1048576,'Annual Inflation'!$D16))</f>
        <v>#N/A</v>
      </c>
      <c r="AI16" s="15" t="e">
        <f>IF(SUMIFS(Data!$G$2:$G$1048576,Data!$B$2:$B$1048576,'Annual Inflation'!AI$5,Data!$A$2:$A$1048576,'Annual Inflation'!$D16)=0,NA(),SUMIFS(Data!$G$2:$G$1048576,Data!$B$2:$B$1048576,'Annual Inflation'!AI$5,Data!$A$2:$A$1048576,'Annual Inflation'!$D16))</f>
        <v>#N/A</v>
      </c>
      <c r="AJ16" s="15" t="e">
        <f>IF(SUMIFS(Data!$G$2:$G$1048576,Data!$B$2:$B$1048576,'Annual Inflation'!AJ$5,Data!$A$2:$A$1048576,'Annual Inflation'!$D16)=0,NA(),SUMIFS(Data!$G$2:$G$1048576,Data!$B$2:$B$1048576,'Annual Inflation'!AJ$5,Data!$A$2:$A$1048576,'Annual Inflation'!$D16))</f>
        <v>#N/A</v>
      </c>
      <c r="AK16" s="4">
        <v>3</v>
      </c>
      <c r="AL16" s="4">
        <v>2</v>
      </c>
      <c r="AM16" s="4">
        <v>2</v>
      </c>
      <c r="AO16">
        <f t="shared" si="10"/>
        <v>161</v>
      </c>
      <c r="AP16" s="14">
        <f t="shared" si="2"/>
        <v>40057</v>
      </c>
      <c r="AQ16" s="15">
        <f>IF(SUMIFS(Data!$G$2:$G$1048576,Data!$C$2:$C$1048576,'Annual Inflation'!AQ$5,Data!$A$2:$A$1048576,'Annual Inflation'!$AP16)=0,NA(),SUMIFS(Data!$G$2:$G$1048576,Data!$C$2:$C$1048576,'Annual Inflation'!AQ$5,Data!$A$2:$A$1048576,'Annual Inflation'!$AP16))</f>
        <v>3.75</v>
      </c>
      <c r="AR16" s="15">
        <f>IF(SUMIFS(Data!$G$2:$G$1048576,Data!$C$2:$C$1048576,'Annual Inflation'!AR$5,Data!$A$2:$A$1048576,'Annual Inflation'!$AP16)=0,NA(),SUMIFS(Data!$G$2:$G$1048576,Data!$C$2:$C$1048576,'Annual Inflation'!AR$5,Data!$A$2:$A$1048576,'Annual Inflation'!$AP16))</f>
        <v>3.5</v>
      </c>
      <c r="AS16" s="15">
        <f>IF(SUMIFS(Data!$F$2:$F$1048576,Data!$C$2:$C$1048576,'Annual Inflation'!AS$5,Data!$A$2:$A$1048576,'Annual Inflation'!$AP16)=0,NA(),SUMIFS(Data!$F$2:$F$1048576,Data!$C$2:$C$1048576,'Annual Inflation'!AS$5,Data!$A$2:$A$1048576,'Annual Inflation'!$AP16))</f>
        <v>3.8107142857142899</v>
      </c>
      <c r="AT16" s="15">
        <f>IF(SUMIFS(Data!$F$2:$F$1048576,Data!$C$2:$C$1048576,'Annual Inflation'!AT$5,Data!$A$2:$A$1048576,'Annual Inflation'!$AP16)=0,NA(),SUMIFS(Data!$F$2:$F$1048576,Data!$C$2:$C$1048576,'Annual Inflation'!AT$5,Data!$A$2:$A$1048576,'Annual Inflation'!$AP16))</f>
        <v>3.5115384615384602</v>
      </c>
      <c r="AU16" s="4">
        <v>3</v>
      </c>
      <c r="AV16" s="4">
        <v>2</v>
      </c>
      <c r="AW16" s="4">
        <v>2</v>
      </c>
      <c r="AY16" s="15" t="e">
        <f>IF(SUMIFS(Data!$G$2:$G$1048576,Data!$C$2:$C$1048576,'Annual Inflation'!AY$5,Data!$A$2:$A$1048576,'Annual Inflation'!$AP16)=0,NA(),SUMIFS(Data!$G$2:$G$1048576,Data!$C$2:$C$1048576,'Annual Inflation'!AY$5,Data!$A$2:$A$1048576,'Annual Inflation'!$AP16))</f>
        <v>#N/A</v>
      </c>
      <c r="AZ16" s="15" t="e">
        <f>IF(SUMIFS(Data!$G$2:$G$1048576,Data!$C$2:$C$1048576,'Annual Inflation'!AZ$5,Data!$A$2:$A$1048576,'Annual Inflation'!$AP16)=0,NA(),SUMIFS(Data!$G$2:$G$1048576,Data!$C$2:$C$1048576,'Annual Inflation'!AZ$5,Data!$A$2:$A$1048576,'Annual Inflation'!$AP16))</f>
        <v>#N/A</v>
      </c>
      <c r="BA16" s="15" t="e">
        <f>IF(SUMIFS(Data!$F$2:$F$1048576,Data!$C$2:$C$1048576,'Annual Inflation'!BA$5,Data!$A$2:$A$1048576,'Annual Inflation'!$AP16)=0,NA(),SUMIFS(Data!$F$2:$F$1048576,Data!$C$2:$C$1048576,'Annual Inflation'!BA$5,Data!$A$2:$A$1048576,'Annual Inflation'!$AP16))</f>
        <v>#N/A</v>
      </c>
      <c r="BB16" s="15" t="e">
        <f>IF(SUMIFS(Data!$F$2:$F$1048576,Data!$C$2:$C$1048576,'Annual Inflation'!BB$5,Data!$A$2:$A$1048576,'Annual Inflation'!$AP16)=0,NA(),SUMIFS(Data!$F$2:$F$1048576,Data!$C$2:$C$1048576,'Annual Inflation'!BB$5,Data!$A$2:$A$1048576,'Annual Inflation'!$AP16))</f>
        <v>#N/A</v>
      </c>
      <c r="BC16" s="4">
        <v>3</v>
      </c>
      <c r="BD16" s="4">
        <v>2</v>
      </c>
      <c r="BE16" s="4">
        <v>2</v>
      </c>
      <c r="BJ16" s="18" t="s">
        <v>9744</v>
      </c>
      <c r="BK16" s="18">
        <f t="shared" si="11"/>
        <v>2019</v>
      </c>
      <c r="BL16" s="19">
        <f t="shared" si="3"/>
        <v>43101</v>
      </c>
      <c r="BM16" s="19">
        <f t="shared" ref="BM16:CI16" si="20">EDATE(BL16,1)</f>
        <v>43132</v>
      </c>
      <c r="BN16" s="19">
        <f t="shared" si="20"/>
        <v>43160</v>
      </c>
      <c r="BO16" s="19">
        <f t="shared" si="20"/>
        <v>43191</v>
      </c>
      <c r="BP16" s="19">
        <f t="shared" si="20"/>
        <v>43221</v>
      </c>
      <c r="BQ16" s="19">
        <f t="shared" si="20"/>
        <v>43252</v>
      </c>
      <c r="BR16" s="19">
        <f t="shared" si="20"/>
        <v>43282</v>
      </c>
      <c r="BS16" s="19">
        <f t="shared" si="20"/>
        <v>43313</v>
      </c>
      <c r="BT16" s="19">
        <f t="shared" si="20"/>
        <v>43344</v>
      </c>
      <c r="BU16" s="19">
        <f t="shared" si="20"/>
        <v>43374</v>
      </c>
      <c r="BV16" s="19">
        <f t="shared" si="20"/>
        <v>43405</v>
      </c>
      <c r="BW16" s="19">
        <f t="shared" si="20"/>
        <v>43435</v>
      </c>
      <c r="BX16" s="19">
        <f t="shared" si="20"/>
        <v>43466</v>
      </c>
      <c r="BY16" s="19">
        <f t="shared" si="20"/>
        <v>43497</v>
      </c>
      <c r="BZ16" s="19">
        <f t="shared" si="20"/>
        <v>43525</v>
      </c>
      <c r="CA16" s="19">
        <f t="shared" si="20"/>
        <v>43556</v>
      </c>
      <c r="CB16" s="19">
        <f t="shared" si="20"/>
        <v>43586</v>
      </c>
      <c r="CC16" s="19">
        <f t="shared" si="20"/>
        <v>43617</v>
      </c>
      <c r="CD16" s="19">
        <f t="shared" si="20"/>
        <v>43647</v>
      </c>
      <c r="CE16" s="19">
        <f t="shared" si="20"/>
        <v>43678</v>
      </c>
      <c r="CF16" s="19">
        <f t="shared" si="20"/>
        <v>43709</v>
      </c>
      <c r="CG16" s="19">
        <f t="shared" si="20"/>
        <v>43739</v>
      </c>
      <c r="CH16" s="19">
        <f t="shared" si="20"/>
        <v>43770</v>
      </c>
      <c r="CI16" s="19">
        <f t="shared" si="20"/>
        <v>43800</v>
      </c>
      <c r="CL16" s="7">
        <f t="shared" si="13"/>
        <v>37530</v>
      </c>
      <c r="CM16" s="4">
        <v>4.12</v>
      </c>
      <c r="CN16" s="4"/>
      <c r="CP16" s="4">
        <f>IF(SUMIFS(Data!$F$2:$F$1048576,Data!$C$2:$C$1048576,'Annual Inflation'!CP$5,Data!$A$2:$A$1048576,'Annual Inflation'!$CL16)=0,NA(),SUMIFS(Data!$F$2:$F$1048576,Data!$C$2:$C$1048576,'Annual Inflation'!CP$5,Data!$A$2:$A$1048576,'Annual Inflation'!$CL16))</f>
        <v>4.11974074074074</v>
      </c>
      <c r="CQ16" s="4"/>
    </row>
    <row r="17" spans="3:95" x14ac:dyDescent="0.2">
      <c r="C17">
        <f t="shared" si="5"/>
        <v>90</v>
      </c>
      <c r="D17" s="14">
        <f t="shared" si="1"/>
        <v>42217</v>
      </c>
      <c r="E17" s="15" t="e">
        <f>IF(SUMIFS(Data!$F$2:$F$1048576,Data!$C$2:$C$1048576,'Annual Inflation'!F$5,Data!$A$2:$A$1048576,'Annual Inflation'!$D17)=0,NA(),SUMIFS(Data!$F$2:$F$1048576,Data!$C$2:$C$1048576,'Annual Inflation'!F$5,Data!$A$2:$A$1048576,'Annual Inflation'!$D17))</f>
        <v>#N/A</v>
      </c>
      <c r="F17" s="15" t="e">
        <f>IF(SUMIFS(Data!$G$2:$G$1048576,Data!$C$2:$C$1048576,'Annual Inflation'!F$5,Data!$A$2:$A$1048576,'Annual Inflation'!$D17)=0,NA(),SUMIFS(Data!$G$2:$G$1048576,Data!$C$2:$C$1048576,'Annual Inflation'!F$5,Data!$A$2:$A$1048576,'Annual Inflation'!$D17))</f>
        <v>#N/A</v>
      </c>
      <c r="G17" s="15" t="e">
        <f>IF(SUMIFS(Data!$K$2:$K$1048576,Data!$C$2:$C$1048576,'Annual Inflation'!F$5,Data!$A$2:$A$1048576,'Annual Inflation'!$D17)=0,NA(),SUMIFS(Data!$K$2:$K$1048576,Data!$C$2:$C$1048576,'Annual Inflation'!F$5,Data!$A$2:$A$1048576,'Annual Inflation'!$D17))</f>
        <v>#N/A</v>
      </c>
      <c r="H17" s="15" t="e">
        <f>IF(SUMIFS(Data!$L$2:$L$1048576,Data!$C$2:$C$1048576,'Annual Inflation'!F$5,Data!$A$2:$A$1048576,'Annual Inflation'!$D17)=0,NA(),SUMIFS(Data!$L$2:$L$1048576,Data!$C$2:$C$1048576,'Annual Inflation'!F$5,Data!$A$2:$A$1048576,'Annual Inflation'!$D17))</f>
        <v>#N/A</v>
      </c>
      <c r="I17" s="4">
        <v>3</v>
      </c>
      <c r="J17" s="4">
        <v>2</v>
      </c>
      <c r="K17" s="4">
        <v>2</v>
      </c>
      <c r="L17" s="15" t="e">
        <f t="shared" si="6"/>
        <v>#N/A</v>
      </c>
      <c r="M17" s="15" t="e">
        <f t="shared" si="7"/>
        <v>#N/A</v>
      </c>
      <c r="O17" s="15" t="e">
        <f>IF(SUMIFS(Data!$F$2:$F$1048576,Data!$C$2:$C$1048576,'Annual Inflation'!P$5,Data!$A$2:$A$1048576,'Annual Inflation'!$D17)=0,NA(),SUMIFS(Data!$F$2:$F$1048576,Data!$C$2:$C$1048576,'Annual Inflation'!P$5,Data!$A$2:$A$1048576,'Annual Inflation'!$D17))</f>
        <v>#N/A</v>
      </c>
      <c r="P17" s="15" t="e">
        <f>IF(SUMIFS(Data!$G$2:$G$1048576,Data!$C$2:$C$1048576,'Annual Inflation'!P$5,Data!$A$2:$A$1048576,'Annual Inflation'!$D17)=0,NA(),SUMIFS(Data!$G$2:$G$1048576,Data!$C$2:$C$1048576,'Annual Inflation'!P$5,Data!$A$2:$A$1048576,'Annual Inflation'!$D17))</f>
        <v>#N/A</v>
      </c>
      <c r="Q17" s="15" t="e">
        <f>IF(SUMIFS(Data!$K$2:$K$1048576,Data!$C$2:$C$1048576,'Annual Inflation'!P$5,Data!$A$2:$A$1048576,'Annual Inflation'!$D17)=0,NA(),SUMIFS(Data!$K$2:$K$1048576,Data!$C$2:$C$1048576,'Annual Inflation'!P$5,Data!$A$2:$A$1048576,'Annual Inflation'!$D17))</f>
        <v>#N/A</v>
      </c>
      <c r="R17" s="15" t="e">
        <f>IF(SUMIFS(Data!$L$2:$L$1048576,Data!$C$2:$C$1048576,'Annual Inflation'!P$5,Data!$A$2:$A$1048576,'Annual Inflation'!$D17)=0,NA(),SUMIFS(Data!$L$2:$L$1048576,Data!$C$2:$C$1048576,'Annual Inflation'!P$5,Data!$A$2:$A$1048576,'Annual Inflation'!$D17))</f>
        <v>#N/A</v>
      </c>
      <c r="S17" s="4">
        <v>3</v>
      </c>
      <c r="T17" s="4">
        <v>2</v>
      </c>
      <c r="U17" s="4">
        <v>2</v>
      </c>
      <c r="V17" s="15" t="e">
        <f t="shared" si="8"/>
        <v>#N/A</v>
      </c>
      <c r="W17" s="15" t="e">
        <f t="shared" si="9"/>
        <v>#N/A</v>
      </c>
      <c r="Y17" s="15"/>
      <c r="Z17" s="15" t="e">
        <f>IF(SUMIFS(Data!$G$2:$G$1048576,Data!$B$2:$B$1048576,'Annual Inflation'!Z$5,Data!$A$2:$A$1048576,'Annual Inflation'!$D17)=0,NA(),SUMIFS(Data!$G$2:$G$1048576,Data!$B$2:$B$1048576,'Annual Inflation'!Z$5,Data!$A$2:$A$1048576,'Annual Inflation'!$D17))</f>
        <v>#N/A</v>
      </c>
      <c r="AA17" s="15" t="e">
        <f>IF(SUMIFS(Data!$G$2:$G$1048576,Data!$B$2:$B$1048576,'Annual Inflation'!AA$5,Data!$A$2:$A$1048576,'Annual Inflation'!$D17)=0,NA(),SUMIFS(Data!$G$2:$G$1048576,Data!$B$2:$B$1048576,'Annual Inflation'!AA$5,Data!$A$2:$A$1048576,'Annual Inflation'!$D17))</f>
        <v>#N/A</v>
      </c>
      <c r="AB17" s="15" t="e">
        <f>IF(SUMIFS(Data!$G$2:$G$1048576,Data!$B$2:$B$1048576,'Annual Inflation'!AB$5,Data!$A$2:$A$1048576,'Annual Inflation'!$D17)=0,NA(),SUMIFS(Data!$G$2:$G$1048576,Data!$B$2:$B$1048576,'Annual Inflation'!AB$5,Data!$A$2:$A$1048576,'Annual Inflation'!$D17))</f>
        <v>#N/A</v>
      </c>
      <c r="AC17" s="4">
        <v>3</v>
      </c>
      <c r="AD17" s="4">
        <v>2</v>
      </c>
      <c r="AE17" s="4">
        <v>2</v>
      </c>
      <c r="AG17" s="15"/>
      <c r="AH17" s="15" t="e">
        <f>IF(SUMIFS(Data!$G$2:$G$1048576,Data!$B$2:$B$1048576,'Annual Inflation'!AH$5,Data!$A$2:$A$1048576,'Annual Inflation'!$D17)=0,NA(),SUMIFS(Data!$G$2:$G$1048576,Data!$B$2:$B$1048576,'Annual Inflation'!AH$5,Data!$A$2:$A$1048576,'Annual Inflation'!$D17))</f>
        <v>#N/A</v>
      </c>
      <c r="AI17" s="15" t="e">
        <f>IF(SUMIFS(Data!$G$2:$G$1048576,Data!$B$2:$B$1048576,'Annual Inflation'!AI$5,Data!$A$2:$A$1048576,'Annual Inflation'!$D17)=0,NA(),SUMIFS(Data!$G$2:$G$1048576,Data!$B$2:$B$1048576,'Annual Inflation'!AI$5,Data!$A$2:$A$1048576,'Annual Inflation'!$D17))</f>
        <v>#N/A</v>
      </c>
      <c r="AJ17" s="15" t="e">
        <f>IF(SUMIFS(Data!$G$2:$G$1048576,Data!$B$2:$B$1048576,'Annual Inflation'!AJ$5,Data!$A$2:$A$1048576,'Annual Inflation'!$D17)=0,NA(),SUMIFS(Data!$G$2:$G$1048576,Data!$B$2:$B$1048576,'Annual Inflation'!AJ$5,Data!$A$2:$A$1048576,'Annual Inflation'!$D17))</f>
        <v>#N/A</v>
      </c>
      <c r="AK17" s="4">
        <v>3</v>
      </c>
      <c r="AL17" s="4">
        <v>2</v>
      </c>
      <c r="AM17" s="4">
        <v>2</v>
      </c>
      <c r="AO17">
        <f t="shared" si="10"/>
        <v>160</v>
      </c>
      <c r="AP17" s="14">
        <f t="shared" si="2"/>
        <v>40087</v>
      </c>
      <c r="AQ17" s="15">
        <f>IF(SUMIFS(Data!$G$2:$G$1048576,Data!$C$2:$C$1048576,'Annual Inflation'!AQ$5,Data!$A$2:$A$1048576,'Annual Inflation'!$AP17)=0,NA(),SUMIFS(Data!$G$2:$G$1048576,Data!$C$2:$C$1048576,'Annual Inflation'!AQ$5,Data!$A$2:$A$1048576,'Annual Inflation'!$AP17))</f>
        <v>3.8</v>
      </c>
      <c r="AR17" s="15">
        <f>IF(SUMIFS(Data!$G$2:$G$1048576,Data!$C$2:$C$1048576,'Annual Inflation'!AR$5,Data!$A$2:$A$1048576,'Annual Inflation'!$AP17)=0,NA(),SUMIFS(Data!$G$2:$G$1048576,Data!$C$2:$C$1048576,'Annual Inflation'!AR$5,Data!$A$2:$A$1048576,'Annual Inflation'!$AP17))</f>
        <v>3.5</v>
      </c>
      <c r="AS17" s="15">
        <f>IF(SUMIFS(Data!$F$2:$F$1048576,Data!$C$2:$C$1048576,'Annual Inflation'!AS$5,Data!$A$2:$A$1048576,'Annual Inflation'!$AP17)=0,NA(),SUMIFS(Data!$F$2:$F$1048576,Data!$C$2:$C$1048576,'Annual Inflation'!AS$5,Data!$A$2:$A$1048576,'Annual Inflation'!$AP17))</f>
        <v>3.8679999999999999</v>
      </c>
      <c r="AT17" s="15">
        <f>IF(SUMIFS(Data!$F$2:$F$1048576,Data!$C$2:$C$1048576,'Annual Inflation'!AT$5,Data!$A$2:$A$1048576,'Annual Inflation'!$AP17)=0,NA(),SUMIFS(Data!$F$2:$F$1048576,Data!$C$2:$C$1048576,'Annual Inflation'!AT$5,Data!$A$2:$A$1048576,'Annual Inflation'!$AP17))</f>
        <v>3.50416666666667</v>
      </c>
      <c r="AU17" s="4">
        <v>3</v>
      </c>
      <c r="AV17" s="4">
        <v>2</v>
      </c>
      <c r="AW17" s="4">
        <v>2</v>
      </c>
      <c r="AY17" s="15" t="e">
        <f>IF(SUMIFS(Data!$G$2:$G$1048576,Data!$C$2:$C$1048576,'Annual Inflation'!AY$5,Data!$A$2:$A$1048576,'Annual Inflation'!$AP17)=0,NA(),SUMIFS(Data!$G$2:$G$1048576,Data!$C$2:$C$1048576,'Annual Inflation'!AY$5,Data!$A$2:$A$1048576,'Annual Inflation'!$AP17))</f>
        <v>#N/A</v>
      </c>
      <c r="AZ17" s="15" t="e">
        <f>IF(SUMIFS(Data!$G$2:$G$1048576,Data!$C$2:$C$1048576,'Annual Inflation'!AZ$5,Data!$A$2:$A$1048576,'Annual Inflation'!$AP17)=0,NA(),SUMIFS(Data!$G$2:$G$1048576,Data!$C$2:$C$1048576,'Annual Inflation'!AZ$5,Data!$A$2:$A$1048576,'Annual Inflation'!$AP17))</f>
        <v>#N/A</v>
      </c>
      <c r="BA17" s="15" t="e">
        <f>IF(SUMIFS(Data!$F$2:$F$1048576,Data!$C$2:$C$1048576,'Annual Inflation'!BA$5,Data!$A$2:$A$1048576,'Annual Inflation'!$AP17)=0,NA(),SUMIFS(Data!$F$2:$F$1048576,Data!$C$2:$C$1048576,'Annual Inflation'!BA$5,Data!$A$2:$A$1048576,'Annual Inflation'!$AP17))</f>
        <v>#N/A</v>
      </c>
      <c r="BB17" s="15" t="e">
        <f>IF(SUMIFS(Data!$F$2:$F$1048576,Data!$C$2:$C$1048576,'Annual Inflation'!BB$5,Data!$A$2:$A$1048576,'Annual Inflation'!$AP17)=0,NA(),SUMIFS(Data!$F$2:$F$1048576,Data!$C$2:$C$1048576,'Annual Inflation'!BB$5,Data!$A$2:$A$1048576,'Annual Inflation'!$AP17))</f>
        <v>#N/A</v>
      </c>
      <c r="BC17" s="4">
        <v>3</v>
      </c>
      <c r="BD17" s="4">
        <v>2</v>
      </c>
      <c r="BE17" s="4">
        <v>2</v>
      </c>
      <c r="BJ17" s="18" t="s">
        <v>3070</v>
      </c>
      <c r="BK17" s="18">
        <f t="shared" si="11"/>
        <v>2020</v>
      </c>
      <c r="BL17" s="19">
        <f t="shared" si="3"/>
        <v>43466</v>
      </c>
      <c r="BM17" s="19">
        <f t="shared" ref="BM17:CI17" si="21">EDATE(BL17,1)</f>
        <v>43497</v>
      </c>
      <c r="BN17" s="19">
        <f t="shared" si="21"/>
        <v>43525</v>
      </c>
      <c r="BO17" s="19">
        <f t="shared" si="21"/>
        <v>43556</v>
      </c>
      <c r="BP17" s="19">
        <f t="shared" si="21"/>
        <v>43586</v>
      </c>
      <c r="BQ17" s="19">
        <f t="shared" si="21"/>
        <v>43617</v>
      </c>
      <c r="BR17" s="19">
        <f t="shared" si="21"/>
        <v>43647</v>
      </c>
      <c r="BS17" s="19">
        <f t="shared" si="21"/>
        <v>43678</v>
      </c>
      <c r="BT17" s="19">
        <f t="shared" si="21"/>
        <v>43709</v>
      </c>
      <c r="BU17" s="19">
        <f t="shared" si="21"/>
        <v>43739</v>
      </c>
      <c r="BV17" s="19">
        <f t="shared" si="21"/>
        <v>43770</v>
      </c>
      <c r="BW17" s="19">
        <f t="shared" si="21"/>
        <v>43800</v>
      </c>
      <c r="BX17" s="19">
        <f t="shared" si="21"/>
        <v>43831</v>
      </c>
      <c r="BY17" s="19">
        <f t="shared" si="21"/>
        <v>43862</v>
      </c>
      <c r="BZ17" s="19">
        <f t="shared" si="21"/>
        <v>43891</v>
      </c>
      <c r="CA17" s="19">
        <f t="shared" si="21"/>
        <v>43922</v>
      </c>
      <c r="CB17" s="19">
        <f t="shared" si="21"/>
        <v>43952</v>
      </c>
      <c r="CC17" s="19">
        <f t="shared" si="21"/>
        <v>43983</v>
      </c>
      <c r="CD17" s="19">
        <f t="shared" si="21"/>
        <v>44013</v>
      </c>
      <c r="CE17" s="19">
        <f t="shared" si="21"/>
        <v>44044</v>
      </c>
      <c r="CF17" s="19">
        <f t="shared" si="21"/>
        <v>44075</v>
      </c>
      <c r="CG17" s="19">
        <f t="shared" si="21"/>
        <v>44105</v>
      </c>
      <c r="CH17" s="19">
        <f t="shared" si="21"/>
        <v>44136</v>
      </c>
      <c r="CI17" s="19">
        <f t="shared" si="21"/>
        <v>44166</v>
      </c>
      <c r="CL17" s="7">
        <f t="shared" si="13"/>
        <v>37561</v>
      </c>
      <c r="CM17" s="4">
        <v>4.0999999999999996</v>
      </c>
      <c r="CN17" s="4"/>
      <c r="CP17" s="4">
        <f>IF(SUMIFS(Data!$F$2:$F$1048576,Data!$C$2:$C$1048576,'Annual Inflation'!CP$5,Data!$A$2:$A$1048576,'Annual Inflation'!$CL17)=0,NA(),SUMIFS(Data!$F$2:$F$1048576,Data!$C$2:$C$1048576,'Annual Inflation'!CP$5,Data!$A$2:$A$1048576,'Annual Inflation'!$CL17))</f>
        <v>4.08481481481481</v>
      </c>
      <c r="CQ17" s="4"/>
    </row>
    <row r="18" spans="3:95" x14ac:dyDescent="0.2">
      <c r="C18">
        <f t="shared" si="5"/>
        <v>89</v>
      </c>
      <c r="D18" s="14">
        <f t="shared" si="1"/>
        <v>42248</v>
      </c>
      <c r="E18" s="15" t="e">
        <f>IF(SUMIFS(Data!$F$2:$F$1048576,Data!$C$2:$C$1048576,'Annual Inflation'!F$5,Data!$A$2:$A$1048576,'Annual Inflation'!$D18)=0,NA(),SUMIFS(Data!$F$2:$F$1048576,Data!$C$2:$C$1048576,'Annual Inflation'!F$5,Data!$A$2:$A$1048576,'Annual Inflation'!$D18))</f>
        <v>#N/A</v>
      </c>
      <c r="F18" s="15" t="e">
        <f>IF(SUMIFS(Data!$G$2:$G$1048576,Data!$C$2:$C$1048576,'Annual Inflation'!F$5,Data!$A$2:$A$1048576,'Annual Inflation'!$D18)=0,NA(),SUMIFS(Data!$G$2:$G$1048576,Data!$C$2:$C$1048576,'Annual Inflation'!F$5,Data!$A$2:$A$1048576,'Annual Inflation'!$D18))</f>
        <v>#N/A</v>
      </c>
      <c r="G18" s="15" t="e">
        <f>IF(SUMIFS(Data!$K$2:$K$1048576,Data!$C$2:$C$1048576,'Annual Inflation'!F$5,Data!$A$2:$A$1048576,'Annual Inflation'!$D18)=0,NA(),SUMIFS(Data!$K$2:$K$1048576,Data!$C$2:$C$1048576,'Annual Inflation'!F$5,Data!$A$2:$A$1048576,'Annual Inflation'!$D18))</f>
        <v>#N/A</v>
      </c>
      <c r="H18" s="15" t="e">
        <f>IF(SUMIFS(Data!$L$2:$L$1048576,Data!$C$2:$C$1048576,'Annual Inflation'!F$5,Data!$A$2:$A$1048576,'Annual Inflation'!$D18)=0,NA(),SUMIFS(Data!$L$2:$L$1048576,Data!$C$2:$C$1048576,'Annual Inflation'!F$5,Data!$A$2:$A$1048576,'Annual Inflation'!$D18))</f>
        <v>#N/A</v>
      </c>
      <c r="I18" s="4">
        <v>3</v>
      </c>
      <c r="J18" s="4">
        <v>2</v>
      </c>
      <c r="K18" s="4">
        <v>2</v>
      </c>
      <c r="L18" s="15" t="e">
        <f t="shared" si="6"/>
        <v>#N/A</v>
      </c>
      <c r="M18" s="15" t="e">
        <f t="shared" si="7"/>
        <v>#N/A</v>
      </c>
      <c r="O18" s="15" t="e">
        <f>IF(SUMIFS(Data!$F$2:$F$1048576,Data!$C$2:$C$1048576,'Annual Inflation'!P$5,Data!$A$2:$A$1048576,'Annual Inflation'!$D18)=0,NA(),SUMIFS(Data!$F$2:$F$1048576,Data!$C$2:$C$1048576,'Annual Inflation'!P$5,Data!$A$2:$A$1048576,'Annual Inflation'!$D18))</f>
        <v>#N/A</v>
      </c>
      <c r="P18" s="15" t="e">
        <f>IF(SUMIFS(Data!$G$2:$G$1048576,Data!$C$2:$C$1048576,'Annual Inflation'!P$5,Data!$A$2:$A$1048576,'Annual Inflation'!$D18)=0,NA(),SUMIFS(Data!$G$2:$G$1048576,Data!$C$2:$C$1048576,'Annual Inflation'!P$5,Data!$A$2:$A$1048576,'Annual Inflation'!$D18))</f>
        <v>#N/A</v>
      </c>
      <c r="Q18" s="15" t="e">
        <f>IF(SUMIFS(Data!$K$2:$K$1048576,Data!$C$2:$C$1048576,'Annual Inflation'!P$5,Data!$A$2:$A$1048576,'Annual Inflation'!$D18)=0,NA(),SUMIFS(Data!$K$2:$K$1048576,Data!$C$2:$C$1048576,'Annual Inflation'!P$5,Data!$A$2:$A$1048576,'Annual Inflation'!$D18))</f>
        <v>#N/A</v>
      </c>
      <c r="R18" s="15" t="e">
        <f>IF(SUMIFS(Data!$L$2:$L$1048576,Data!$C$2:$C$1048576,'Annual Inflation'!P$5,Data!$A$2:$A$1048576,'Annual Inflation'!$D18)=0,NA(),SUMIFS(Data!$L$2:$L$1048576,Data!$C$2:$C$1048576,'Annual Inflation'!P$5,Data!$A$2:$A$1048576,'Annual Inflation'!$D18))</f>
        <v>#N/A</v>
      </c>
      <c r="S18" s="4">
        <v>3</v>
      </c>
      <c r="T18" s="4">
        <v>2</v>
      </c>
      <c r="U18" s="4">
        <v>2</v>
      </c>
      <c r="V18" s="15" t="e">
        <f t="shared" si="8"/>
        <v>#N/A</v>
      </c>
      <c r="W18" s="15" t="e">
        <f t="shared" si="9"/>
        <v>#N/A</v>
      </c>
      <c r="Y18" s="15"/>
      <c r="Z18" s="15" t="e">
        <f>IF(SUMIFS(Data!$G$2:$G$1048576,Data!$B$2:$B$1048576,'Annual Inflation'!Z$5,Data!$A$2:$A$1048576,'Annual Inflation'!$D18)=0,NA(),SUMIFS(Data!$G$2:$G$1048576,Data!$B$2:$B$1048576,'Annual Inflation'!Z$5,Data!$A$2:$A$1048576,'Annual Inflation'!$D18))</f>
        <v>#N/A</v>
      </c>
      <c r="AA18" s="15" t="e">
        <f>IF(SUMIFS(Data!$G$2:$G$1048576,Data!$B$2:$B$1048576,'Annual Inflation'!AA$5,Data!$A$2:$A$1048576,'Annual Inflation'!$D18)=0,NA(),SUMIFS(Data!$G$2:$G$1048576,Data!$B$2:$B$1048576,'Annual Inflation'!AA$5,Data!$A$2:$A$1048576,'Annual Inflation'!$D18))</f>
        <v>#N/A</v>
      </c>
      <c r="AB18" s="15" t="e">
        <f>IF(SUMIFS(Data!$G$2:$G$1048576,Data!$B$2:$B$1048576,'Annual Inflation'!AB$5,Data!$A$2:$A$1048576,'Annual Inflation'!$D18)=0,NA(),SUMIFS(Data!$G$2:$G$1048576,Data!$B$2:$B$1048576,'Annual Inflation'!AB$5,Data!$A$2:$A$1048576,'Annual Inflation'!$D18))</f>
        <v>#N/A</v>
      </c>
      <c r="AC18" s="4">
        <v>3</v>
      </c>
      <c r="AD18" s="4">
        <v>2</v>
      </c>
      <c r="AE18" s="4">
        <v>2</v>
      </c>
      <c r="AG18" s="15"/>
      <c r="AH18" s="15" t="e">
        <f>IF(SUMIFS(Data!$G$2:$G$1048576,Data!$B$2:$B$1048576,'Annual Inflation'!AH$5,Data!$A$2:$A$1048576,'Annual Inflation'!$D18)=0,NA(),SUMIFS(Data!$G$2:$G$1048576,Data!$B$2:$B$1048576,'Annual Inflation'!AH$5,Data!$A$2:$A$1048576,'Annual Inflation'!$D18))</f>
        <v>#N/A</v>
      </c>
      <c r="AI18" s="15" t="e">
        <f>IF(SUMIFS(Data!$G$2:$G$1048576,Data!$B$2:$B$1048576,'Annual Inflation'!AI$5,Data!$A$2:$A$1048576,'Annual Inflation'!$D18)=0,NA(),SUMIFS(Data!$G$2:$G$1048576,Data!$B$2:$B$1048576,'Annual Inflation'!AI$5,Data!$A$2:$A$1048576,'Annual Inflation'!$D18))</f>
        <v>#N/A</v>
      </c>
      <c r="AJ18" s="15" t="e">
        <f>IF(SUMIFS(Data!$G$2:$G$1048576,Data!$B$2:$B$1048576,'Annual Inflation'!AJ$5,Data!$A$2:$A$1048576,'Annual Inflation'!$D18)=0,NA(),SUMIFS(Data!$G$2:$G$1048576,Data!$B$2:$B$1048576,'Annual Inflation'!AJ$5,Data!$A$2:$A$1048576,'Annual Inflation'!$D18))</f>
        <v>#N/A</v>
      </c>
      <c r="AK18" s="4">
        <v>3</v>
      </c>
      <c r="AL18" s="4">
        <v>2</v>
      </c>
      <c r="AM18" s="4">
        <v>2</v>
      </c>
      <c r="AO18">
        <f t="shared" si="10"/>
        <v>159</v>
      </c>
      <c r="AP18" s="14">
        <f t="shared" si="2"/>
        <v>40118</v>
      </c>
      <c r="AQ18" s="15">
        <f>IF(SUMIFS(Data!$G$2:$G$1048576,Data!$C$2:$C$1048576,'Annual Inflation'!AQ$5,Data!$A$2:$A$1048576,'Annual Inflation'!$AP18)=0,NA(),SUMIFS(Data!$G$2:$G$1048576,Data!$C$2:$C$1048576,'Annual Inflation'!AQ$5,Data!$A$2:$A$1048576,'Annual Inflation'!$AP18))</f>
        <v>3.95</v>
      </c>
      <c r="AR18" s="15">
        <f>IF(SUMIFS(Data!$G$2:$G$1048576,Data!$C$2:$C$1048576,'Annual Inflation'!AR$5,Data!$A$2:$A$1048576,'Annual Inflation'!$AP18)=0,NA(),SUMIFS(Data!$G$2:$G$1048576,Data!$C$2:$C$1048576,'Annual Inflation'!AR$5,Data!$A$2:$A$1048576,'Annual Inflation'!$AP18))</f>
        <v>3.5</v>
      </c>
      <c r="AS18" s="15">
        <f>IF(SUMIFS(Data!$F$2:$F$1048576,Data!$C$2:$C$1048576,'Annual Inflation'!AS$5,Data!$A$2:$A$1048576,'Annual Inflation'!$AP18)=0,NA(),SUMIFS(Data!$F$2:$F$1048576,Data!$C$2:$C$1048576,'Annual Inflation'!AS$5,Data!$A$2:$A$1048576,'Annual Inflation'!$AP18))</f>
        <v>4.0153846153846198</v>
      </c>
      <c r="AT18" s="15">
        <f>IF(SUMIFS(Data!$F$2:$F$1048576,Data!$C$2:$C$1048576,'Annual Inflation'!AT$5,Data!$A$2:$A$1048576,'Annual Inflation'!$AP18)=0,NA(),SUMIFS(Data!$F$2:$F$1048576,Data!$C$2:$C$1048576,'Annual Inflation'!AT$5,Data!$A$2:$A$1048576,'Annual Inflation'!$AP18))</f>
        <v>3.62</v>
      </c>
      <c r="AU18" s="4">
        <v>3</v>
      </c>
      <c r="AV18" s="4">
        <v>2</v>
      </c>
      <c r="AW18" s="4">
        <v>2</v>
      </c>
      <c r="AY18" s="15" t="e">
        <f>IF(SUMIFS(Data!$G$2:$G$1048576,Data!$C$2:$C$1048576,'Annual Inflation'!AY$5,Data!$A$2:$A$1048576,'Annual Inflation'!$AP18)=0,NA(),SUMIFS(Data!$G$2:$G$1048576,Data!$C$2:$C$1048576,'Annual Inflation'!AY$5,Data!$A$2:$A$1048576,'Annual Inflation'!$AP18))</f>
        <v>#N/A</v>
      </c>
      <c r="AZ18" s="15" t="e">
        <f>IF(SUMIFS(Data!$G$2:$G$1048576,Data!$C$2:$C$1048576,'Annual Inflation'!AZ$5,Data!$A$2:$A$1048576,'Annual Inflation'!$AP18)=0,NA(),SUMIFS(Data!$G$2:$G$1048576,Data!$C$2:$C$1048576,'Annual Inflation'!AZ$5,Data!$A$2:$A$1048576,'Annual Inflation'!$AP18))</f>
        <v>#N/A</v>
      </c>
      <c r="BA18" s="15" t="e">
        <f>IF(SUMIFS(Data!$F$2:$F$1048576,Data!$C$2:$C$1048576,'Annual Inflation'!BA$5,Data!$A$2:$A$1048576,'Annual Inflation'!$AP18)=0,NA(),SUMIFS(Data!$F$2:$F$1048576,Data!$C$2:$C$1048576,'Annual Inflation'!BA$5,Data!$A$2:$A$1048576,'Annual Inflation'!$AP18))</f>
        <v>#N/A</v>
      </c>
      <c r="BB18" s="15" t="e">
        <f>IF(SUMIFS(Data!$F$2:$F$1048576,Data!$C$2:$C$1048576,'Annual Inflation'!BB$5,Data!$A$2:$A$1048576,'Annual Inflation'!$AP18)=0,NA(),SUMIFS(Data!$F$2:$F$1048576,Data!$C$2:$C$1048576,'Annual Inflation'!BB$5,Data!$A$2:$A$1048576,'Annual Inflation'!$AP18))</f>
        <v>#N/A</v>
      </c>
      <c r="BC18" s="4">
        <v>3</v>
      </c>
      <c r="BD18" s="4">
        <v>2</v>
      </c>
      <c r="BE18" s="4">
        <v>2</v>
      </c>
      <c r="BJ18" s="18" t="s">
        <v>3073</v>
      </c>
      <c r="BK18" s="18">
        <f t="shared" si="11"/>
        <v>2021</v>
      </c>
      <c r="BL18" s="19">
        <f t="shared" si="3"/>
        <v>43831</v>
      </c>
      <c r="BM18" s="19">
        <f t="shared" ref="BM18:CI18" si="22">EDATE(BL18,1)</f>
        <v>43862</v>
      </c>
      <c r="BN18" s="19">
        <f t="shared" si="22"/>
        <v>43891</v>
      </c>
      <c r="BO18" s="19">
        <f t="shared" si="22"/>
        <v>43922</v>
      </c>
      <c r="BP18" s="19">
        <f t="shared" si="22"/>
        <v>43952</v>
      </c>
      <c r="BQ18" s="19">
        <f t="shared" si="22"/>
        <v>43983</v>
      </c>
      <c r="BR18" s="19">
        <f t="shared" si="22"/>
        <v>44013</v>
      </c>
      <c r="BS18" s="19">
        <f t="shared" si="22"/>
        <v>44044</v>
      </c>
      <c r="BT18" s="19">
        <f t="shared" si="22"/>
        <v>44075</v>
      </c>
      <c r="BU18" s="19">
        <f t="shared" si="22"/>
        <v>44105</v>
      </c>
      <c r="BV18" s="19">
        <f t="shared" si="22"/>
        <v>44136</v>
      </c>
      <c r="BW18" s="19">
        <f t="shared" si="22"/>
        <v>44166</v>
      </c>
      <c r="BX18" s="19">
        <f t="shared" si="22"/>
        <v>44197</v>
      </c>
      <c r="BY18" s="19">
        <f t="shared" si="22"/>
        <v>44228</v>
      </c>
      <c r="BZ18" s="19">
        <f t="shared" si="22"/>
        <v>44256</v>
      </c>
      <c r="CA18" s="19">
        <f t="shared" si="22"/>
        <v>44287</v>
      </c>
      <c r="CB18" s="19">
        <f t="shared" si="22"/>
        <v>44317</v>
      </c>
      <c r="CC18" s="19">
        <f t="shared" si="22"/>
        <v>44348</v>
      </c>
      <c r="CD18" s="19">
        <f t="shared" si="22"/>
        <v>44378</v>
      </c>
      <c r="CE18" s="19">
        <f t="shared" si="22"/>
        <v>44409</v>
      </c>
      <c r="CF18" s="19">
        <f t="shared" si="22"/>
        <v>44440</v>
      </c>
      <c r="CG18" s="19">
        <f t="shared" si="22"/>
        <v>44470</v>
      </c>
      <c r="CH18" s="19">
        <f t="shared" si="22"/>
        <v>44501</v>
      </c>
      <c r="CI18" s="19">
        <f t="shared" si="22"/>
        <v>44531</v>
      </c>
      <c r="CL18" s="7">
        <f t="shared" si="13"/>
        <v>37591</v>
      </c>
      <c r="CM18" s="4">
        <v>4.13</v>
      </c>
      <c r="CN18" s="4"/>
      <c r="CP18" s="4">
        <f>IF(SUMIFS(Data!$F$2:$F$1048576,Data!$C$2:$C$1048576,'Annual Inflation'!CP$5,Data!$A$2:$A$1048576,'Annual Inflation'!$CL18)=0,NA(),SUMIFS(Data!$F$2:$F$1048576,Data!$C$2:$C$1048576,'Annual Inflation'!CP$5,Data!$A$2:$A$1048576,'Annual Inflation'!$CL18))</f>
        <v>4.2074999999999996</v>
      </c>
      <c r="CQ18" s="4"/>
    </row>
    <row r="19" spans="3:95" x14ac:dyDescent="0.2">
      <c r="C19">
        <f t="shared" si="5"/>
        <v>88</v>
      </c>
      <c r="D19" s="14">
        <f t="shared" si="1"/>
        <v>42278</v>
      </c>
      <c r="E19" s="15" t="e">
        <f>IF(SUMIFS(Data!$F$2:$F$1048576,Data!$C$2:$C$1048576,'Annual Inflation'!F$5,Data!$A$2:$A$1048576,'Annual Inflation'!$D19)=0,NA(),SUMIFS(Data!$F$2:$F$1048576,Data!$C$2:$C$1048576,'Annual Inflation'!F$5,Data!$A$2:$A$1048576,'Annual Inflation'!$D19))</f>
        <v>#N/A</v>
      </c>
      <c r="F19" s="15" t="e">
        <f>IF(SUMIFS(Data!$G$2:$G$1048576,Data!$C$2:$C$1048576,'Annual Inflation'!F$5,Data!$A$2:$A$1048576,'Annual Inflation'!$D19)=0,NA(),SUMIFS(Data!$G$2:$G$1048576,Data!$C$2:$C$1048576,'Annual Inflation'!F$5,Data!$A$2:$A$1048576,'Annual Inflation'!$D19))</f>
        <v>#N/A</v>
      </c>
      <c r="G19" s="15" t="e">
        <f>IF(SUMIFS(Data!$K$2:$K$1048576,Data!$C$2:$C$1048576,'Annual Inflation'!F$5,Data!$A$2:$A$1048576,'Annual Inflation'!$D19)=0,NA(),SUMIFS(Data!$K$2:$K$1048576,Data!$C$2:$C$1048576,'Annual Inflation'!F$5,Data!$A$2:$A$1048576,'Annual Inflation'!$D19))</f>
        <v>#N/A</v>
      </c>
      <c r="H19" s="15" t="e">
        <f>IF(SUMIFS(Data!$L$2:$L$1048576,Data!$C$2:$C$1048576,'Annual Inflation'!F$5,Data!$A$2:$A$1048576,'Annual Inflation'!$D19)=0,NA(),SUMIFS(Data!$L$2:$L$1048576,Data!$C$2:$C$1048576,'Annual Inflation'!F$5,Data!$A$2:$A$1048576,'Annual Inflation'!$D19))</f>
        <v>#N/A</v>
      </c>
      <c r="I19" s="4">
        <v>3</v>
      </c>
      <c r="J19" s="4">
        <v>2</v>
      </c>
      <c r="K19" s="4">
        <v>2</v>
      </c>
      <c r="L19" s="15" t="e">
        <f t="shared" si="6"/>
        <v>#N/A</v>
      </c>
      <c r="M19" s="15" t="e">
        <f t="shared" si="7"/>
        <v>#N/A</v>
      </c>
      <c r="O19" s="15" t="e">
        <f>IF(SUMIFS(Data!$F$2:$F$1048576,Data!$C$2:$C$1048576,'Annual Inflation'!P$5,Data!$A$2:$A$1048576,'Annual Inflation'!$D19)=0,NA(),SUMIFS(Data!$F$2:$F$1048576,Data!$C$2:$C$1048576,'Annual Inflation'!P$5,Data!$A$2:$A$1048576,'Annual Inflation'!$D19))</f>
        <v>#N/A</v>
      </c>
      <c r="P19" s="15" t="e">
        <f>IF(SUMIFS(Data!$G$2:$G$1048576,Data!$C$2:$C$1048576,'Annual Inflation'!P$5,Data!$A$2:$A$1048576,'Annual Inflation'!$D19)=0,NA(),SUMIFS(Data!$G$2:$G$1048576,Data!$C$2:$C$1048576,'Annual Inflation'!P$5,Data!$A$2:$A$1048576,'Annual Inflation'!$D19))</f>
        <v>#N/A</v>
      </c>
      <c r="Q19" s="15" t="e">
        <f>IF(SUMIFS(Data!$K$2:$K$1048576,Data!$C$2:$C$1048576,'Annual Inflation'!P$5,Data!$A$2:$A$1048576,'Annual Inflation'!$D19)=0,NA(),SUMIFS(Data!$K$2:$K$1048576,Data!$C$2:$C$1048576,'Annual Inflation'!P$5,Data!$A$2:$A$1048576,'Annual Inflation'!$D19))</f>
        <v>#N/A</v>
      </c>
      <c r="R19" s="15" t="e">
        <f>IF(SUMIFS(Data!$L$2:$L$1048576,Data!$C$2:$C$1048576,'Annual Inflation'!P$5,Data!$A$2:$A$1048576,'Annual Inflation'!$D19)=0,NA(),SUMIFS(Data!$L$2:$L$1048576,Data!$C$2:$C$1048576,'Annual Inflation'!P$5,Data!$A$2:$A$1048576,'Annual Inflation'!$D19))</f>
        <v>#N/A</v>
      </c>
      <c r="S19" s="4">
        <v>3</v>
      </c>
      <c r="T19" s="4">
        <v>2</v>
      </c>
      <c r="U19" s="4">
        <v>2</v>
      </c>
      <c r="V19" s="15" t="e">
        <f t="shared" si="8"/>
        <v>#N/A</v>
      </c>
      <c r="W19" s="15" t="e">
        <f t="shared" si="9"/>
        <v>#N/A</v>
      </c>
      <c r="Y19" s="15"/>
      <c r="Z19" s="15" t="e">
        <f>IF(SUMIFS(Data!$G$2:$G$1048576,Data!$B$2:$B$1048576,'Annual Inflation'!Z$5,Data!$A$2:$A$1048576,'Annual Inflation'!$D19)=0,NA(),SUMIFS(Data!$G$2:$G$1048576,Data!$B$2:$B$1048576,'Annual Inflation'!Z$5,Data!$A$2:$A$1048576,'Annual Inflation'!$D19))</f>
        <v>#N/A</v>
      </c>
      <c r="AA19" s="15" t="e">
        <f>IF(SUMIFS(Data!$G$2:$G$1048576,Data!$B$2:$B$1048576,'Annual Inflation'!AA$5,Data!$A$2:$A$1048576,'Annual Inflation'!$D19)=0,NA(),SUMIFS(Data!$G$2:$G$1048576,Data!$B$2:$B$1048576,'Annual Inflation'!AA$5,Data!$A$2:$A$1048576,'Annual Inflation'!$D19))</f>
        <v>#N/A</v>
      </c>
      <c r="AB19" s="15" t="e">
        <f>IF(SUMIFS(Data!$G$2:$G$1048576,Data!$B$2:$B$1048576,'Annual Inflation'!AB$5,Data!$A$2:$A$1048576,'Annual Inflation'!$D19)=0,NA(),SUMIFS(Data!$G$2:$G$1048576,Data!$B$2:$B$1048576,'Annual Inflation'!AB$5,Data!$A$2:$A$1048576,'Annual Inflation'!$D19))</f>
        <v>#N/A</v>
      </c>
      <c r="AC19" s="4">
        <v>3</v>
      </c>
      <c r="AD19" s="4">
        <v>2</v>
      </c>
      <c r="AE19" s="4">
        <v>2</v>
      </c>
      <c r="AG19" s="15"/>
      <c r="AH19" s="15" t="e">
        <f>IF(SUMIFS(Data!$G$2:$G$1048576,Data!$B$2:$B$1048576,'Annual Inflation'!AH$5,Data!$A$2:$A$1048576,'Annual Inflation'!$D19)=0,NA(),SUMIFS(Data!$G$2:$G$1048576,Data!$B$2:$B$1048576,'Annual Inflation'!AH$5,Data!$A$2:$A$1048576,'Annual Inflation'!$D19))</f>
        <v>#N/A</v>
      </c>
      <c r="AI19" s="15" t="e">
        <f>IF(SUMIFS(Data!$G$2:$G$1048576,Data!$B$2:$B$1048576,'Annual Inflation'!AI$5,Data!$A$2:$A$1048576,'Annual Inflation'!$D19)=0,NA(),SUMIFS(Data!$G$2:$G$1048576,Data!$B$2:$B$1048576,'Annual Inflation'!AI$5,Data!$A$2:$A$1048576,'Annual Inflation'!$D19))</f>
        <v>#N/A</v>
      </c>
      <c r="AJ19" s="15" t="e">
        <f>IF(SUMIFS(Data!$G$2:$G$1048576,Data!$B$2:$B$1048576,'Annual Inflation'!AJ$5,Data!$A$2:$A$1048576,'Annual Inflation'!$D19)=0,NA(),SUMIFS(Data!$G$2:$G$1048576,Data!$B$2:$B$1048576,'Annual Inflation'!AJ$5,Data!$A$2:$A$1048576,'Annual Inflation'!$D19))</f>
        <v>#N/A</v>
      </c>
      <c r="AK19" s="4">
        <v>3</v>
      </c>
      <c r="AL19" s="4">
        <v>2</v>
      </c>
      <c r="AM19" s="4">
        <v>2</v>
      </c>
      <c r="AO19">
        <f t="shared" si="10"/>
        <v>158</v>
      </c>
      <c r="AP19" s="14">
        <f t="shared" si="2"/>
        <v>40148</v>
      </c>
      <c r="AQ19" s="15" t="e">
        <f>IF(SUMIFS(Data!$G$2:$G$1048576,Data!$C$2:$C$1048576,'Annual Inflation'!AQ$5,Data!$A$2:$A$1048576,'Annual Inflation'!$AP19)=0,NA(),SUMIFS(Data!$G$2:$G$1048576,Data!$C$2:$C$1048576,'Annual Inflation'!AQ$5,Data!$A$2:$A$1048576,'Annual Inflation'!$AP19))</f>
        <v>#N/A</v>
      </c>
      <c r="AR19" s="15" t="e">
        <f>IF(SUMIFS(Data!$G$2:$G$1048576,Data!$C$2:$C$1048576,'Annual Inflation'!AR$5,Data!$A$2:$A$1048576,'Annual Inflation'!$AP19)=0,NA(),SUMIFS(Data!$G$2:$G$1048576,Data!$C$2:$C$1048576,'Annual Inflation'!AR$5,Data!$A$2:$A$1048576,'Annual Inflation'!$AP19))</f>
        <v>#N/A</v>
      </c>
      <c r="AS19" s="15" t="e">
        <f>IF(SUMIFS(Data!$F$2:$F$1048576,Data!$C$2:$C$1048576,'Annual Inflation'!AS$5,Data!$A$2:$A$1048576,'Annual Inflation'!$AP19)=0,NA(),SUMIFS(Data!$F$2:$F$1048576,Data!$C$2:$C$1048576,'Annual Inflation'!AS$5,Data!$A$2:$A$1048576,'Annual Inflation'!$AP19))</f>
        <v>#N/A</v>
      </c>
      <c r="AT19" s="15" t="e">
        <f>IF(SUMIFS(Data!$F$2:$F$1048576,Data!$C$2:$C$1048576,'Annual Inflation'!AT$5,Data!$A$2:$A$1048576,'Annual Inflation'!$AP19)=0,NA(),SUMIFS(Data!$F$2:$F$1048576,Data!$C$2:$C$1048576,'Annual Inflation'!AT$5,Data!$A$2:$A$1048576,'Annual Inflation'!$AP19))</f>
        <v>#N/A</v>
      </c>
      <c r="AU19" s="4">
        <v>3</v>
      </c>
      <c r="AV19" s="4">
        <v>2</v>
      </c>
      <c r="AW19" s="4">
        <v>2</v>
      </c>
      <c r="AY19" s="15" t="e">
        <f>IF(SUMIFS(Data!$G$2:$G$1048576,Data!$C$2:$C$1048576,'Annual Inflation'!AY$5,Data!$A$2:$A$1048576,'Annual Inflation'!$AP19)=0,NA(),SUMIFS(Data!$G$2:$G$1048576,Data!$C$2:$C$1048576,'Annual Inflation'!AY$5,Data!$A$2:$A$1048576,'Annual Inflation'!$AP19))</f>
        <v>#N/A</v>
      </c>
      <c r="AZ19" s="15" t="e">
        <f>IF(SUMIFS(Data!$G$2:$G$1048576,Data!$C$2:$C$1048576,'Annual Inflation'!AZ$5,Data!$A$2:$A$1048576,'Annual Inflation'!$AP19)=0,NA(),SUMIFS(Data!$G$2:$G$1048576,Data!$C$2:$C$1048576,'Annual Inflation'!AZ$5,Data!$A$2:$A$1048576,'Annual Inflation'!$AP19))</f>
        <v>#N/A</v>
      </c>
      <c r="BA19" s="15" t="e">
        <f>IF(SUMIFS(Data!$F$2:$F$1048576,Data!$C$2:$C$1048576,'Annual Inflation'!BA$5,Data!$A$2:$A$1048576,'Annual Inflation'!$AP19)=0,NA(),SUMIFS(Data!$F$2:$F$1048576,Data!$C$2:$C$1048576,'Annual Inflation'!BA$5,Data!$A$2:$A$1048576,'Annual Inflation'!$AP19))</f>
        <v>#N/A</v>
      </c>
      <c r="BB19" s="15" t="e">
        <f>IF(SUMIFS(Data!$F$2:$F$1048576,Data!$C$2:$C$1048576,'Annual Inflation'!BB$5,Data!$A$2:$A$1048576,'Annual Inflation'!$AP19)=0,NA(),SUMIFS(Data!$F$2:$F$1048576,Data!$C$2:$C$1048576,'Annual Inflation'!BB$5,Data!$A$2:$A$1048576,'Annual Inflation'!$AP19))</f>
        <v>#N/A</v>
      </c>
      <c r="BC19" s="4">
        <v>3</v>
      </c>
      <c r="BD19" s="4">
        <v>2</v>
      </c>
      <c r="BE19" s="4">
        <v>2</v>
      </c>
      <c r="BJ19" s="18" t="s">
        <v>3076</v>
      </c>
      <c r="BK19" s="18">
        <f t="shared" si="11"/>
        <v>2022</v>
      </c>
      <c r="BL19" s="19">
        <f t="shared" si="3"/>
        <v>44197</v>
      </c>
      <c r="BM19" s="19">
        <f t="shared" ref="BM19:CI19" si="23">EDATE(BL19,1)</f>
        <v>44228</v>
      </c>
      <c r="BN19" s="19">
        <f t="shared" si="23"/>
        <v>44256</v>
      </c>
      <c r="BO19" s="19">
        <f t="shared" si="23"/>
        <v>44287</v>
      </c>
      <c r="BP19" s="19">
        <f t="shared" si="23"/>
        <v>44317</v>
      </c>
      <c r="BQ19" s="19">
        <f t="shared" si="23"/>
        <v>44348</v>
      </c>
      <c r="BR19" s="19">
        <f t="shared" si="23"/>
        <v>44378</v>
      </c>
      <c r="BS19" s="19">
        <f t="shared" si="23"/>
        <v>44409</v>
      </c>
      <c r="BT19" s="19">
        <f t="shared" si="23"/>
        <v>44440</v>
      </c>
      <c r="BU19" s="19">
        <f t="shared" si="23"/>
        <v>44470</v>
      </c>
      <c r="BV19" s="19">
        <f t="shared" si="23"/>
        <v>44501</v>
      </c>
      <c r="BW19" s="19">
        <f t="shared" si="23"/>
        <v>44531</v>
      </c>
      <c r="BX19" s="19">
        <f t="shared" si="23"/>
        <v>44562</v>
      </c>
      <c r="BY19" s="19">
        <f t="shared" si="23"/>
        <v>44593</v>
      </c>
      <c r="BZ19" s="19">
        <f t="shared" si="23"/>
        <v>44621</v>
      </c>
      <c r="CA19" s="19">
        <f t="shared" si="23"/>
        <v>44652</v>
      </c>
      <c r="CB19" s="19">
        <f t="shared" si="23"/>
        <v>44682</v>
      </c>
      <c r="CC19" s="19">
        <f t="shared" si="23"/>
        <v>44713</v>
      </c>
      <c r="CD19" s="19">
        <f t="shared" si="23"/>
        <v>44743</v>
      </c>
      <c r="CE19" s="19">
        <f t="shared" si="23"/>
        <v>44774</v>
      </c>
      <c r="CF19" s="19">
        <f t="shared" si="23"/>
        <v>44805</v>
      </c>
      <c r="CG19" s="19">
        <f t="shared" si="23"/>
        <v>44835</v>
      </c>
      <c r="CH19" s="19">
        <f t="shared" si="23"/>
        <v>44866</v>
      </c>
      <c r="CI19" s="19">
        <f t="shared" si="23"/>
        <v>44896</v>
      </c>
      <c r="CL19" s="7">
        <f t="shared" si="13"/>
        <v>37622</v>
      </c>
      <c r="CM19" s="4">
        <v>4.3</v>
      </c>
      <c r="CN19" s="4"/>
      <c r="CP19" s="4">
        <f>IF(SUMIFS(Data!$F$2:$F$1048576,Data!$C$2:$C$1048576,'Annual Inflation'!CP$5,Data!$A$2:$A$1048576,'Annual Inflation'!$CL19)=0,NA(),SUMIFS(Data!$F$2:$F$1048576,Data!$C$2:$C$1048576,'Annual Inflation'!CP$5,Data!$A$2:$A$1048576,'Annual Inflation'!$CL19))</f>
        <v>4.3580344827586197</v>
      </c>
      <c r="CQ19" s="4"/>
    </row>
    <row r="20" spans="3:95" x14ac:dyDescent="0.2">
      <c r="C20">
        <f t="shared" si="5"/>
        <v>87</v>
      </c>
      <c r="D20" s="14">
        <f t="shared" si="1"/>
        <v>42309</v>
      </c>
      <c r="E20" s="15" t="e">
        <f>IF(SUMIFS(Data!$F$2:$F$1048576,Data!$C$2:$C$1048576,'Annual Inflation'!F$5,Data!$A$2:$A$1048576,'Annual Inflation'!$D20)=0,NA(),SUMIFS(Data!$F$2:$F$1048576,Data!$C$2:$C$1048576,'Annual Inflation'!F$5,Data!$A$2:$A$1048576,'Annual Inflation'!$D20))</f>
        <v>#N/A</v>
      </c>
      <c r="F20" s="15" t="e">
        <f>IF(SUMIFS(Data!$G$2:$G$1048576,Data!$C$2:$C$1048576,'Annual Inflation'!F$5,Data!$A$2:$A$1048576,'Annual Inflation'!$D20)=0,NA(),SUMIFS(Data!$G$2:$G$1048576,Data!$C$2:$C$1048576,'Annual Inflation'!F$5,Data!$A$2:$A$1048576,'Annual Inflation'!$D20))</f>
        <v>#N/A</v>
      </c>
      <c r="G20" s="15" t="e">
        <f>IF(SUMIFS(Data!$K$2:$K$1048576,Data!$C$2:$C$1048576,'Annual Inflation'!F$5,Data!$A$2:$A$1048576,'Annual Inflation'!$D20)=0,NA(),SUMIFS(Data!$K$2:$K$1048576,Data!$C$2:$C$1048576,'Annual Inflation'!F$5,Data!$A$2:$A$1048576,'Annual Inflation'!$D20))</f>
        <v>#N/A</v>
      </c>
      <c r="H20" s="15" t="e">
        <f>IF(SUMIFS(Data!$L$2:$L$1048576,Data!$C$2:$C$1048576,'Annual Inflation'!F$5,Data!$A$2:$A$1048576,'Annual Inflation'!$D20)=0,NA(),SUMIFS(Data!$L$2:$L$1048576,Data!$C$2:$C$1048576,'Annual Inflation'!F$5,Data!$A$2:$A$1048576,'Annual Inflation'!$D20))</f>
        <v>#N/A</v>
      </c>
      <c r="I20" s="4">
        <v>3</v>
      </c>
      <c r="J20" s="4">
        <v>2</v>
      </c>
      <c r="K20" s="4">
        <v>2</v>
      </c>
      <c r="L20" s="15" t="e">
        <f t="shared" si="6"/>
        <v>#N/A</v>
      </c>
      <c r="M20" s="15" t="e">
        <f t="shared" si="7"/>
        <v>#N/A</v>
      </c>
      <c r="O20" s="15" t="e">
        <f>IF(SUMIFS(Data!$F$2:$F$1048576,Data!$C$2:$C$1048576,'Annual Inflation'!P$5,Data!$A$2:$A$1048576,'Annual Inflation'!$D20)=0,NA(),SUMIFS(Data!$F$2:$F$1048576,Data!$C$2:$C$1048576,'Annual Inflation'!P$5,Data!$A$2:$A$1048576,'Annual Inflation'!$D20))</f>
        <v>#N/A</v>
      </c>
      <c r="P20" s="15" t="e">
        <f>IF(SUMIFS(Data!$G$2:$G$1048576,Data!$C$2:$C$1048576,'Annual Inflation'!P$5,Data!$A$2:$A$1048576,'Annual Inflation'!$D20)=0,NA(),SUMIFS(Data!$G$2:$G$1048576,Data!$C$2:$C$1048576,'Annual Inflation'!P$5,Data!$A$2:$A$1048576,'Annual Inflation'!$D20))</f>
        <v>#N/A</v>
      </c>
      <c r="Q20" s="15" t="e">
        <f>IF(SUMIFS(Data!$K$2:$K$1048576,Data!$C$2:$C$1048576,'Annual Inflation'!P$5,Data!$A$2:$A$1048576,'Annual Inflation'!$D20)=0,NA(),SUMIFS(Data!$K$2:$K$1048576,Data!$C$2:$C$1048576,'Annual Inflation'!P$5,Data!$A$2:$A$1048576,'Annual Inflation'!$D20))</f>
        <v>#N/A</v>
      </c>
      <c r="R20" s="15" t="e">
        <f>IF(SUMIFS(Data!$L$2:$L$1048576,Data!$C$2:$C$1048576,'Annual Inflation'!P$5,Data!$A$2:$A$1048576,'Annual Inflation'!$D20)=0,NA(),SUMIFS(Data!$L$2:$L$1048576,Data!$C$2:$C$1048576,'Annual Inflation'!P$5,Data!$A$2:$A$1048576,'Annual Inflation'!$D20))</f>
        <v>#N/A</v>
      </c>
      <c r="S20" s="4">
        <v>3</v>
      </c>
      <c r="T20" s="4">
        <v>2</v>
      </c>
      <c r="U20" s="4">
        <v>2</v>
      </c>
      <c r="V20" s="15" t="e">
        <f t="shared" si="8"/>
        <v>#N/A</v>
      </c>
      <c r="W20" s="15" t="e">
        <f t="shared" si="9"/>
        <v>#N/A</v>
      </c>
      <c r="Y20" s="15"/>
      <c r="Z20" s="15" t="e">
        <f>IF(SUMIFS(Data!$G$2:$G$1048576,Data!$B$2:$B$1048576,'Annual Inflation'!Z$5,Data!$A$2:$A$1048576,'Annual Inflation'!$D20)=0,NA(),SUMIFS(Data!$G$2:$G$1048576,Data!$B$2:$B$1048576,'Annual Inflation'!Z$5,Data!$A$2:$A$1048576,'Annual Inflation'!$D20))</f>
        <v>#N/A</v>
      </c>
      <c r="AA20" s="15" t="e">
        <f>IF(SUMIFS(Data!$G$2:$G$1048576,Data!$B$2:$B$1048576,'Annual Inflation'!AA$5,Data!$A$2:$A$1048576,'Annual Inflation'!$D20)=0,NA(),SUMIFS(Data!$G$2:$G$1048576,Data!$B$2:$B$1048576,'Annual Inflation'!AA$5,Data!$A$2:$A$1048576,'Annual Inflation'!$D20))</f>
        <v>#N/A</v>
      </c>
      <c r="AB20" s="15" t="e">
        <f>IF(SUMIFS(Data!$G$2:$G$1048576,Data!$B$2:$B$1048576,'Annual Inflation'!AB$5,Data!$A$2:$A$1048576,'Annual Inflation'!$D20)=0,NA(),SUMIFS(Data!$G$2:$G$1048576,Data!$B$2:$B$1048576,'Annual Inflation'!AB$5,Data!$A$2:$A$1048576,'Annual Inflation'!$D20))</f>
        <v>#N/A</v>
      </c>
      <c r="AC20" s="4">
        <v>3</v>
      </c>
      <c r="AD20" s="4">
        <v>2</v>
      </c>
      <c r="AE20" s="4">
        <v>2</v>
      </c>
      <c r="AG20" s="15"/>
      <c r="AH20" s="15" t="e">
        <f>IF(SUMIFS(Data!$G$2:$G$1048576,Data!$B$2:$B$1048576,'Annual Inflation'!AH$5,Data!$A$2:$A$1048576,'Annual Inflation'!$D20)=0,NA(),SUMIFS(Data!$G$2:$G$1048576,Data!$B$2:$B$1048576,'Annual Inflation'!AH$5,Data!$A$2:$A$1048576,'Annual Inflation'!$D20))</f>
        <v>#N/A</v>
      </c>
      <c r="AI20" s="15" t="e">
        <f>IF(SUMIFS(Data!$G$2:$G$1048576,Data!$B$2:$B$1048576,'Annual Inflation'!AI$5,Data!$A$2:$A$1048576,'Annual Inflation'!$D20)=0,NA(),SUMIFS(Data!$G$2:$G$1048576,Data!$B$2:$B$1048576,'Annual Inflation'!AI$5,Data!$A$2:$A$1048576,'Annual Inflation'!$D20))</f>
        <v>#N/A</v>
      </c>
      <c r="AJ20" s="15" t="e">
        <f>IF(SUMIFS(Data!$G$2:$G$1048576,Data!$B$2:$B$1048576,'Annual Inflation'!AJ$5,Data!$A$2:$A$1048576,'Annual Inflation'!$D20)=0,NA(),SUMIFS(Data!$G$2:$G$1048576,Data!$B$2:$B$1048576,'Annual Inflation'!AJ$5,Data!$A$2:$A$1048576,'Annual Inflation'!$D20))</f>
        <v>#N/A</v>
      </c>
      <c r="AK20" s="4">
        <v>3</v>
      </c>
      <c r="AL20" s="4">
        <v>2</v>
      </c>
      <c r="AM20" s="4">
        <v>2</v>
      </c>
      <c r="AO20">
        <f t="shared" si="10"/>
        <v>157</v>
      </c>
      <c r="AP20" s="14">
        <f t="shared" si="2"/>
        <v>40179</v>
      </c>
      <c r="AQ20" s="15">
        <f>IF(SUMIFS(Data!$G$2:$G$1048576,Data!$C$2:$C$1048576,'Annual Inflation'!AQ$5,Data!$A$2:$A$1048576,'Annual Inflation'!$AP20)=0,NA(),SUMIFS(Data!$G$2:$G$1048576,Data!$C$2:$C$1048576,'Annual Inflation'!AQ$5,Data!$A$2:$A$1048576,'Annual Inflation'!$AP20))</f>
        <v>3.6</v>
      </c>
      <c r="AR20" s="15">
        <f>IF(SUMIFS(Data!$G$2:$G$1048576,Data!$C$2:$C$1048576,'Annual Inflation'!AR$5,Data!$A$2:$A$1048576,'Annual Inflation'!$AP20)=0,NA(),SUMIFS(Data!$G$2:$G$1048576,Data!$C$2:$C$1048576,'Annual Inflation'!AR$5,Data!$A$2:$A$1048576,'Annual Inflation'!$AP20))</f>
        <v>3.4</v>
      </c>
      <c r="AS20" s="15">
        <f>IF(SUMIFS(Data!$F$2:$F$1048576,Data!$C$2:$C$1048576,'Annual Inflation'!AS$5,Data!$A$2:$A$1048576,'Annual Inflation'!$AP20)=0,NA(),SUMIFS(Data!$F$2:$F$1048576,Data!$C$2:$C$1048576,'Annual Inflation'!AS$5,Data!$A$2:$A$1048576,'Annual Inflation'!$AP20))</f>
        <v>3.6739130434782599</v>
      </c>
      <c r="AT20" s="15">
        <f>IF(SUMIFS(Data!$F$2:$F$1048576,Data!$C$2:$C$1048576,'Annual Inflation'!AT$5,Data!$A$2:$A$1048576,'Annual Inflation'!$AP20)=0,NA(),SUMIFS(Data!$F$2:$F$1048576,Data!$C$2:$C$1048576,'Annual Inflation'!AT$5,Data!$A$2:$A$1048576,'Annual Inflation'!$AP20))</f>
        <v>3.4227272727272702</v>
      </c>
      <c r="AU20" s="4">
        <v>3</v>
      </c>
      <c r="AV20" s="4">
        <v>2</v>
      </c>
      <c r="AW20" s="4">
        <v>2</v>
      </c>
      <c r="AY20" s="15" t="e">
        <f>IF(SUMIFS(Data!$G$2:$G$1048576,Data!$C$2:$C$1048576,'Annual Inflation'!AY$5,Data!$A$2:$A$1048576,'Annual Inflation'!$AP20)=0,NA(),SUMIFS(Data!$G$2:$G$1048576,Data!$C$2:$C$1048576,'Annual Inflation'!AY$5,Data!$A$2:$A$1048576,'Annual Inflation'!$AP20))</f>
        <v>#N/A</v>
      </c>
      <c r="AZ20" s="15" t="e">
        <f>IF(SUMIFS(Data!$G$2:$G$1048576,Data!$C$2:$C$1048576,'Annual Inflation'!AZ$5,Data!$A$2:$A$1048576,'Annual Inflation'!$AP20)=0,NA(),SUMIFS(Data!$G$2:$G$1048576,Data!$C$2:$C$1048576,'Annual Inflation'!AZ$5,Data!$A$2:$A$1048576,'Annual Inflation'!$AP20))</f>
        <v>#N/A</v>
      </c>
      <c r="BA20" s="15" t="e">
        <f>IF(SUMIFS(Data!$F$2:$F$1048576,Data!$C$2:$C$1048576,'Annual Inflation'!BA$5,Data!$A$2:$A$1048576,'Annual Inflation'!$AP20)=0,NA(),SUMIFS(Data!$F$2:$F$1048576,Data!$C$2:$C$1048576,'Annual Inflation'!BA$5,Data!$A$2:$A$1048576,'Annual Inflation'!$AP20))</f>
        <v>#N/A</v>
      </c>
      <c r="BB20" s="15" t="e">
        <f>IF(SUMIFS(Data!$F$2:$F$1048576,Data!$C$2:$C$1048576,'Annual Inflation'!BB$5,Data!$A$2:$A$1048576,'Annual Inflation'!$AP20)=0,NA(),SUMIFS(Data!$F$2:$F$1048576,Data!$C$2:$C$1048576,'Annual Inflation'!BB$5,Data!$A$2:$A$1048576,'Annual Inflation'!$AP20))</f>
        <v>#N/A</v>
      </c>
      <c r="BC20" s="4">
        <v>3</v>
      </c>
      <c r="BD20" s="4">
        <v>2</v>
      </c>
      <c r="BE20" s="4">
        <v>2</v>
      </c>
      <c r="BJ20" s="18" t="s">
        <v>5092</v>
      </c>
      <c r="BK20" s="18">
        <f t="shared" si="11"/>
        <v>2023</v>
      </c>
      <c r="BL20" s="19">
        <f t="shared" si="3"/>
        <v>44562</v>
      </c>
      <c r="BM20" s="19">
        <f t="shared" ref="BM20:CI20" si="24">EDATE(BL20,1)</f>
        <v>44593</v>
      </c>
      <c r="BN20" s="19">
        <f t="shared" si="24"/>
        <v>44621</v>
      </c>
      <c r="BO20" s="19">
        <f t="shared" si="24"/>
        <v>44652</v>
      </c>
      <c r="BP20" s="19">
        <f t="shared" si="24"/>
        <v>44682</v>
      </c>
      <c r="BQ20" s="19">
        <f t="shared" si="24"/>
        <v>44713</v>
      </c>
      <c r="BR20" s="19">
        <f t="shared" si="24"/>
        <v>44743</v>
      </c>
      <c r="BS20" s="19">
        <f t="shared" si="24"/>
        <v>44774</v>
      </c>
      <c r="BT20" s="19">
        <f t="shared" si="24"/>
        <v>44805</v>
      </c>
      <c r="BU20" s="19">
        <f t="shared" si="24"/>
        <v>44835</v>
      </c>
      <c r="BV20" s="19">
        <f t="shared" si="24"/>
        <v>44866</v>
      </c>
      <c r="BW20" s="19">
        <f t="shared" si="24"/>
        <v>44896</v>
      </c>
      <c r="BX20" s="19">
        <f t="shared" si="24"/>
        <v>44927</v>
      </c>
      <c r="BY20" s="19">
        <f t="shared" si="24"/>
        <v>44958</v>
      </c>
      <c r="BZ20" s="19">
        <f t="shared" si="24"/>
        <v>44986</v>
      </c>
      <c r="CA20" s="19">
        <f t="shared" si="24"/>
        <v>45017</v>
      </c>
      <c r="CB20" s="19">
        <f t="shared" si="24"/>
        <v>45047</v>
      </c>
      <c r="CC20" s="19">
        <f t="shared" si="24"/>
        <v>45078</v>
      </c>
      <c r="CD20" s="19">
        <f t="shared" si="24"/>
        <v>45108</v>
      </c>
      <c r="CE20" s="19">
        <f t="shared" si="24"/>
        <v>45139</v>
      </c>
      <c r="CF20" s="19">
        <f t="shared" si="24"/>
        <v>45170</v>
      </c>
      <c r="CG20" s="19">
        <f t="shared" si="24"/>
        <v>45200</v>
      </c>
      <c r="CH20" s="19">
        <f t="shared" si="24"/>
        <v>45231</v>
      </c>
      <c r="CI20" s="19">
        <f t="shared" si="24"/>
        <v>45261</v>
      </c>
      <c r="CL20" s="7">
        <f t="shared" si="13"/>
        <v>37653</v>
      </c>
      <c r="CM20" s="4">
        <v>4.3099999999999996</v>
      </c>
      <c r="CN20" s="4"/>
      <c r="CP20" s="4">
        <f>IF(SUMIFS(Data!$F$2:$F$1048576,Data!$C$2:$C$1048576,'Annual Inflation'!CP$5,Data!$A$2:$A$1048576,'Annual Inflation'!$CL20)=0,NA(),SUMIFS(Data!$F$2:$F$1048576,Data!$C$2:$C$1048576,'Annual Inflation'!CP$5,Data!$A$2:$A$1048576,'Annual Inflation'!$CL20))</f>
        <v>4.4007407407407397</v>
      </c>
      <c r="CQ20" s="4"/>
    </row>
    <row r="21" spans="3:95" x14ac:dyDescent="0.2">
      <c r="C21">
        <f t="shared" si="5"/>
        <v>86</v>
      </c>
      <c r="D21" s="14">
        <f t="shared" si="1"/>
        <v>42339</v>
      </c>
      <c r="E21" s="15" t="e">
        <f>IF(SUMIFS(Data!$F$2:$F$1048576,Data!$C$2:$C$1048576,'Annual Inflation'!F$5,Data!$A$2:$A$1048576,'Annual Inflation'!$D21)=0,NA(),SUMIFS(Data!$F$2:$F$1048576,Data!$C$2:$C$1048576,'Annual Inflation'!F$5,Data!$A$2:$A$1048576,'Annual Inflation'!$D21))</f>
        <v>#N/A</v>
      </c>
      <c r="F21" s="15" t="e">
        <f>IF(SUMIFS(Data!$G$2:$G$1048576,Data!$C$2:$C$1048576,'Annual Inflation'!F$5,Data!$A$2:$A$1048576,'Annual Inflation'!$D21)=0,NA(),SUMIFS(Data!$G$2:$G$1048576,Data!$C$2:$C$1048576,'Annual Inflation'!F$5,Data!$A$2:$A$1048576,'Annual Inflation'!$D21))</f>
        <v>#N/A</v>
      </c>
      <c r="G21" s="15" t="e">
        <f>IF(SUMIFS(Data!$K$2:$K$1048576,Data!$C$2:$C$1048576,'Annual Inflation'!F$5,Data!$A$2:$A$1048576,'Annual Inflation'!$D21)=0,NA(),SUMIFS(Data!$K$2:$K$1048576,Data!$C$2:$C$1048576,'Annual Inflation'!F$5,Data!$A$2:$A$1048576,'Annual Inflation'!$D21))</f>
        <v>#N/A</v>
      </c>
      <c r="H21" s="15" t="e">
        <f>IF(SUMIFS(Data!$L$2:$L$1048576,Data!$C$2:$C$1048576,'Annual Inflation'!F$5,Data!$A$2:$A$1048576,'Annual Inflation'!$D21)=0,NA(),SUMIFS(Data!$L$2:$L$1048576,Data!$C$2:$C$1048576,'Annual Inflation'!F$5,Data!$A$2:$A$1048576,'Annual Inflation'!$D21))</f>
        <v>#N/A</v>
      </c>
      <c r="I21" s="4">
        <v>3</v>
      </c>
      <c r="J21" s="4">
        <v>2</v>
      </c>
      <c r="K21" s="4">
        <v>2</v>
      </c>
      <c r="L21" s="15" t="e">
        <f t="shared" si="6"/>
        <v>#N/A</v>
      </c>
      <c r="M21" s="15" t="e">
        <f t="shared" si="7"/>
        <v>#N/A</v>
      </c>
      <c r="O21" s="15" t="e">
        <f>IF(SUMIFS(Data!$F$2:$F$1048576,Data!$C$2:$C$1048576,'Annual Inflation'!P$5,Data!$A$2:$A$1048576,'Annual Inflation'!$D21)=0,NA(),SUMIFS(Data!$F$2:$F$1048576,Data!$C$2:$C$1048576,'Annual Inflation'!P$5,Data!$A$2:$A$1048576,'Annual Inflation'!$D21))</f>
        <v>#N/A</v>
      </c>
      <c r="P21" s="15" t="e">
        <f>IF(SUMIFS(Data!$G$2:$G$1048576,Data!$C$2:$C$1048576,'Annual Inflation'!P$5,Data!$A$2:$A$1048576,'Annual Inflation'!$D21)=0,NA(),SUMIFS(Data!$G$2:$G$1048576,Data!$C$2:$C$1048576,'Annual Inflation'!P$5,Data!$A$2:$A$1048576,'Annual Inflation'!$D21))</f>
        <v>#N/A</v>
      </c>
      <c r="Q21" s="15" t="e">
        <f>IF(SUMIFS(Data!$K$2:$K$1048576,Data!$C$2:$C$1048576,'Annual Inflation'!P$5,Data!$A$2:$A$1048576,'Annual Inflation'!$D21)=0,NA(),SUMIFS(Data!$K$2:$K$1048576,Data!$C$2:$C$1048576,'Annual Inflation'!P$5,Data!$A$2:$A$1048576,'Annual Inflation'!$D21))</f>
        <v>#N/A</v>
      </c>
      <c r="R21" s="15" t="e">
        <f>IF(SUMIFS(Data!$L$2:$L$1048576,Data!$C$2:$C$1048576,'Annual Inflation'!P$5,Data!$A$2:$A$1048576,'Annual Inflation'!$D21)=0,NA(),SUMIFS(Data!$L$2:$L$1048576,Data!$C$2:$C$1048576,'Annual Inflation'!P$5,Data!$A$2:$A$1048576,'Annual Inflation'!$D21))</f>
        <v>#N/A</v>
      </c>
      <c r="S21" s="4">
        <v>3</v>
      </c>
      <c r="T21" s="4">
        <v>2</v>
      </c>
      <c r="U21" s="4">
        <v>2</v>
      </c>
      <c r="V21" s="15" t="e">
        <f t="shared" si="8"/>
        <v>#N/A</v>
      </c>
      <c r="W21" s="15" t="e">
        <f t="shared" si="9"/>
        <v>#N/A</v>
      </c>
      <c r="Y21" s="15"/>
      <c r="Z21" s="15" t="e">
        <f>IF(SUMIFS(Data!$G$2:$G$1048576,Data!$B$2:$B$1048576,'Annual Inflation'!Z$5,Data!$A$2:$A$1048576,'Annual Inflation'!$D21)=0,NA(),SUMIFS(Data!$G$2:$G$1048576,Data!$B$2:$B$1048576,'Annual Inflation'!Z$5,Data!$A$2:$A$1048576,'Annual Inflation'!$D21))</f>
        <v>#N/A</v>
      </c>
      <c r="AA21" s="15" t="e">
        <f>IF(SUMIFS(Data!$G$2:$G$1048576,Data!$B$2:$B$1048576,'Annual Inflation'!AA$5,Data!$A$2:$A$1048576,'Annual Inflation'!$D21)=0,NA(),SUMIFS(Data!$G$2:$G$1048576,Data!$B$2:$B$1048576,'Annual Inflation'!AA$5,Data!$A$2:$A$1048576,'Annual Inflation'!$D21))</f>
        <v>#N/A</v>
      </c>
      <c r="AB21" s="15" t="e">
        <f>IF(SUMIFS(Data!$G$2:$G$1048576,Data!$B$2:$B$1048576,'Annual Inflation'!AB$5,Data!$A$2:$A$1048576,'Annual Inflation'!$D21)=0,NA(),SUMIFS(Data!$G$2:$G$1048576,Data!$B$2:$B$1048576,'Annual Inflation'!AB$5,Data!$A$2:$A$1048576,'Annual Inflation'!$D21))</f>
        <v>#N/A</v>
      </c>
      <c r="AC21" s="4">
        <v>3</v>
      </c>
      <c r="AD21" s="4">
        <v>2</v>
      </c>
      <c r="AE21" s="4">
        <v>2</v>
      </c>
      <c r="AG21" s="15"/>
      <c r="AH21" s="15" t="e">
        <f>IF(SUMIFS(Data!$G$2:$G$1048576,Data!$B$2:$B$1048576,'Annual Inflation'!AH$5,Data!$A$2:$A$1048576,'Annual Inflation'!$D21)=0,NA(),SUMIFS(Data!$G$2:$G$1048576,Data!$B$2:$B$1048576,'Annual Inflation'!AH$5,Data!$A$2:$A$1048576,'Annual Inflation'!$D21))</f>
        <v>#N/A</v>
      </c>
      <c r="AI21" s="15" t="e">
        <f>IF(SUMIFS(Data!$G$2:$G$1048576,Data!$B$2:$B$1048576,'Annual Inflation'!AI$5,Data!$A$2:$A$1048576,'Annual Inflation'!$D21)=0,NA(),SUMIFS(Data!$G$2:$G$1048576,Data!$B$2:$B$1048576,'Annual Inflation'!AI$5,Data!$A$2:$A$1048576,'Annual Inflation'!$D21))</f>
        <v>#N/A</v>
      </c>
      <c r="AJ21" s="15" t="e">
        <f>IF(SUMIFS(Data!$G$2:$G$1048576,Data!$B$2:$B$1048576,'Annual Inflation'!AJ$5,Data!$A$2:$A$1048576,'Annual Inflation'!$D21)=0,NA(),SUMIFS(Data!$G$2:$G$1048576,Data!$B$2:$B$1048576,'Annual Inflation'!AJ$5,Data!$A$2:$A$1048576,'Annual Inflation'!$D21))</f>
        <v>#N/A</v>
      </c>
      <c r="AK21" s="4">
        <v>3</v>
      </c>
      <c r="AL21" s="4">
        <v>2</v>
      </c>
      <c r="AM21" s="4">
        <v>2</v>
      </c>
      <c r="AO21">
        <f t="shared" si="10"/>
        <v>156</v>
      </c>
      <c r="AP21" s="14">
        <f t="shared" si="2"/>
        <v>40210</v>
      </c>
      <c r="AQ21" s="15">
        <f>IF(SUMIFS(Data!$G$2:$G$1048576,Data!$C$2:$C$1048576,'Annual Inflation'!AQ$5,Data!$A$2:$A$1048576,'Annual Inflation'!$AP21)=0,NA(),SUMIFS(Data!$G$2:$G$1048576,Data!$C$2:$C$1048576,'Annual Inflation'!AQ$5,Data!$A$2:$A$1048576,'Annual Inflation'!$AP21))</f>
        <v>3.6</v>
      </c>
      <c r="AR21" s="15">
        <f>IF(SUMIFS(Data!$G$2:$G$1048576,Data!$C$2:$C$1048576,'Annual Inflation'!AR$5,Data!$A$2:$A$1048576,'Annual Inflation'!$AP21)=0,NA(),SUMIFS(Data!$G$2:$G$1048576,Data!$C$2:$C$1048576,'Annual Inflation'!AR$5,Data!$A$2:$A$1048576,'Annual Inflation'!$AP21))</f>
        <v>3.4</v>
      </c>
      <c r="AS21" s="15">
        <f>IF(SUMIFS(Data!$F$2:$F$1048576,Data!$C$2:$C$1048576,'Annual Inflation'!AS$5,Data!$A$2:$A$1048576,'Annual Inflation'!$AP21)=0,NA(),SUMIFS(Data!$F$2:$F$1048576,Data!$C$2:$C$1048576,'Annual Inflation'!AS$5,Data!$A$2:$A$1048576,'Annual Inflation'!$AP21))</f>
        <v>3.6857142857142899</v>
      </c>
      <c r="AT21" s="15">
        <f>IF(SUMIFS(Data!$F$2:$F$1048576,Data!$C$2:$C$1048576,'Annual Inflation'!AT$5,Data!$A$2:$A$1048576,'Annual Inflation'!$AP21)=0,NA(),SUMIFS(Data!$F$2:$F$1048576,Data!$C$2:$C$1048576,'Annual Inflation'!AT$5,Data!$A$2:$A$1048576,'Annual Inflation'!$AP21))</f>
        <v>3.5074074074074102</v>
      </c>
      <c r="AU21" s="4">
        <v>3</v>
      </c>
      <c r="AV21" s="4">
        <v>2</v>
      </c>
      <c r="AW21" s="4">
        <v>2</v>
      </c>
      <c r="AY21" s="15" t="e">
        <f>IF(SUMIFS(Data!$G$2:$G$1048576,Data!$C$2:$C$1048576,'Annual Inflation'!AY$5,Data!$A$2:$A$1048576,'Annual Inflation'!$AP21)=0,NA(),SUMIFS(Data!$G$2:$G$1048576,Data!$C$2:$C$1048576,'Annual Inflation'!AY$5,Data!$A$2:$A$1048576,'Annual Inflation'!$AP21))</f>
        <v>#N/A</v>
      </c>
      <c r="AZ21" s="15" t="e">
        <f>IF(SUMIFS(Data!$G$2:$G$1048576,Data!$C$2:$C$1048576,'Annual Inflation'!AZ$5,Data!$A$2:$A$1048576,'Annual Inflation'!$AP21)=0,NA(),SUMIFS(Data!$G$2:$G$1048576,Data!$C$2:$C$1048576,'Annual Inflation'!AZ$5,Data!$A$2:$A$1048576,'Annual Inflation'!$AP21))</f>
        <v>#N/A</v>
      </c>
      <c r="BA21" s="15" t="e">
        <f>IF(SUMIFS(Data!$F$2:$F$1048576,Data!$C$2:$C$1048576,'Annual Inflation'!BA$5,Data!$A$2:$A$1048576,'Annual Inflation'!$AP21)=0,NA(),SUMIFS(Data!$F$2:$F$1048576,Data!$C$2:$C$1048576,'Annual Inflation'!BA$5,Data!$A$2:$A$1048576,'Annual Inflation'!$AP21))</f>
        <v>#N/A</v>
      </c>
      <c r="BB21" s="15" t="e">
        <f>IF(SUMIFS(Data!$F$2:$F$1048576,Data!$C$2:$C$1048576,'Annual Inflation'!BB$5,Data!$A$2:$A$1048576,'Annual Inflation'!$AP21)=0,NA(),SUMIFS(Data!$F$2:$F$1048576,Data!$C$2:$C$1048576,'Annual Inflation'!BB$5,Data!$A$2:$A$1048576,'Annual Inflation'!$AP21))</f>
        <v>#N/A</v>
      </c>
      <c r="BC21" s="4">
        <v>3</v>
      </c>
      <c r="BD21" s="4">
        <v>2</v>
      </c>
      <c r="BE21" s="4">
        <v>2</v>
      </c>
      <c r="BJ21" s="18" t="s">
        <v>6171</v>
      </c>
      <c r="BK21" s="18">
        <f t="shared" si="11"/>
        <v>2024</v>
      </c>
      <c r="BL21" s="19">
        <f t="shared" si="3"/>
        <v>44927</v>
      </c>
      <c r="BM21" s="19">
        <f t="shared" ref="BM21:CI21" si="25">EDATE(BL21,1)</f>
        <v>44958</v>
      </c>
      <c r="BN21" s="19">
        <f t="shared" si="25"/>
        <v>44986</v>
      </c>
      <c r="BO21" s="19">
        <f t="shared" si="25"/>
        <v>45017</v>
      </c>
      <c r="BP21" s="19">
        <f t="shared" si="25"/>
        <v>45047</v>
      </c>
      <c r="BQ21" s="19">
        <f t="shared" si="25"/>
        <v>45078</v>
      </c>
      <c r="BR21" s="19">
        <f t="shared" si="25"/>
        <v>45108</v>
      </c>
      <c r="BS21" s="19">
        <f t="shared" si="25"/>
        <v>45139</v>
      </c>
      <c r="BT21" s="19">
        <f t="shared" si="25"/>
        <v>45170</v>
      </c>
      <c r="BU21" s="19">
        <f t="shared" si="25"/>
        <v>45200</v>
      </c>
      <c r="BV21" s="19">
        <f t="shared" si="25"/>
        <v>45231</v>
      </c>
      <c r="BW21" s="19">
        <f t="shared" si="25"/>
        <v>45261</v>
      </c>
      <c r="BX21" s="19">
        <f t="shared" si="25"/>
        <v>45292</v>
      </c>
      <c r="BY21" s="19">
        <f t="shared" si="25"/>
        <v>45323</v>
      </c>
      <c r="BZ21" s="19">
        <f t="shared" si="25"/>
        <v>45352</v>
      </c>
      <c r="CA21" s="19">
        <f t="shared" si="25"/>
        <v>45383</v>
      </c>
      <c r="CB21" s="19">
        <f t="shared" si="25"/>
        <v>45413</v>
      </c>
      <c r="CC21" s="19">
        <f t="shared" si="25"/>
        <v>45444</v>
      </c>
      <c r="CD21" s="19">
        <f t="shared" si="25"/>
        <v>45474</v>
      </c>
      <c r="CE21" s="19">
        <f t="shared" si="25"/>
        <v>45505</v>
      </c>
      <c r="CF21" s="19">
        <f t="shared" si="25"/>
        <v>45536</v>
      </c>
      <c r="CG21" s="19">
        <f t="shared" si="25"/>
        <v>45566</v>
      </c>
      <c r="CH21" s="19">
        <f t="shared" si="25"/>
        <v>45597</v>
      </c>
      <c r="CI21" s="19">
        <f t="shared" si="25"/>
        <v>45627</v>
      </c>
      <c r="CL21" s="7">
        <f t="shared" si="13"/>
        <v>37681</v>
      </c>
      <c r="CM21" s="4">
        <v>4.1399999999999997</v>
      </c>
      <c r="CN21" s="4"/>
      <c r="CP21" s="4">
        <f>IF(SUMIFS(Data!$F$2:$F$1048576,Data!$C$2:$C$1048576,'Annual Inflation'!CP$5,Data!$A$2:$A$1048576,'Annual Inflation'!$CL21)=0,NA(),SUMIFS(Data!$F$2:$F$1048576,Data!$C$2:$C$1048576,'Annual Inflation'!CP$5,Data!$A$2:$A$1048576,'Annual Inflation'!$CL21))</f>
        <v>4.2709310344827598</v>
      </c>
      <c r="CQ21" s="4"/>
    </row>
    <row r="22" spans="3:95" x14ac:dyDescent="0.2">
      <c r="C22">
        <f t="shared" si="5"/>
        <v>85</v>
      </c>
      <c r="D22" s="14">
        <f t="shared" si="1"/>
        <v>42370</v>
      </c>
      <c r="E22" s="15" t="e">
        <f>IF(SUMIFS(Data!$F$2:$F$1048576,Data!$C$2:$C$1048576,'Annual Inflation'!F$5,Data!$A$2:$A$1048576,'Annual Inflation'!$D22)=0,NA(),SUMIFS(Data!$F$2:$F$1048576,Data!$C$2:$C$1048576,'Annual Inflation'!F$5,Data!$A$2:$A$1048576,'Annual Inflation'!$D22))</f>
        <v>#N/A</v>
      </c>
      <c r="F22" s="15" t="e">
        <f>IF(SUMIFS(Data!$G$2:$G$1048576,Data!$C$2:$C$1048576,'Annual Inflation'!F$5,Data!$A$2:$A$1048576,'Annual Inflation'!$D22)=0,NA(),SUMIFS(Data!$G$2:$G$1048576,Data!$C$2:$C$1048576,'Annual Inflation'!F$5,Data!$A$2:$A$1048576,'Annual Inflation'!$D22))</f>
        <v>#N/A</v>
      </c>
      <c r="G22" s="15" t="e">
        <f>IF(SUMIFS(Data!$K$2:$K$1048576,Data!$C$2:$C$1048576,'Annual Inflation'!F$5,Data!$A$2:$A$1048576,'Annual Inflation'!$D22)=0,NA(),SUMIFS(Data!$K$2:$K$1048576,Data!$C$2:$C$1048576,'Annual Inflation'!F$5,Data!$A$2:$A$1048576,'Annual Inflation'!$D22))</f>
        <v>#N/A</v>
      </c>
      <c r="H22" s="15" t="e">
        <f>IF(SUMIFS(Data!$L$2:$L$1048576,Data!$C$2:$C$1048576,'Annual Inflation'!F$5,Data!$A$2:$A$1048576,'Annual Inflation'!$D22)=0,NA(),SUMIFS(Data!$L$2:$L$1048576,Data!$C$2:$C$1048576,'Annual Inflation'!F$5,Data!$A$2:$A$1048576,'Annual Inflation'!$D22))</f>
        <v>#N/A</v>
      </c>
      <c r="I22" s="4">
        <v>3</v>
      </c>
      <c r="J22" s="4">
        <v>2</v>
      </c>
      <c r="K22" s="4">
        <v>2</v>
      </c>
      <c r="L22" s="15" t="e">
        <f t="shared" si="6"/>
        <v>#N/A</v>
      </c>
      <c r="M22" s="15" t="e">
        <f t="shared" si="7"/>
        <v>#N/A</v>
      </c>
      <c r="O22" s="15" t="e">
        <f>IF(SUMIFS(Data!$F$2:$F$1048576,Data!$C$2:$C$1048576,'Annual Inflation'!P$5,Data!$A$2:$A$1048576,'Annual Inflation'!$D22)=0,NA(),SUMIFS(Data!$F$2:$F$1048576,Data!$C$2:$C$1048576,'Annual Inflation'!P$5,Data!$A$2:$A$1048576,'Annual Inflation'!$D22))</f>
        <v>#N/A</v>
      </c>
      <c r="P22" s="15" t="e">
        <f>IF(SUMIFS(Data!$G$2:$G$1048576,Data!$C$2:$C$1048576,'Annual Inflation'!P$5,Data!$A$2:$A$1048576,'Annual Inflation'!$D22)=0,NA(),SUMIFS(Data!$G$2:$G$1048576,Data!$C$2:$C$1048576,'Annual Inflation'!P$5,Data!$A$2:$A$1048576,'Annual Inflation'!$D22))</f>
        <v>#N/A</v>
      </c>
      <c r="Q22" s="15" t="e">
        <f>IF(SUMIFS(Data!$K$2:$K$1048576,Data!$C$2:$C$1048576,'Annual Inflation'!P$5,Data!$A$2:$A$1048576,'Annual Inflation'!$D22)=0,NA(),SUMIFS(Data!$K$2:$K$1048576,Data!$C$2:$C$1048576,'Annual Inflation'!P$5,Data!$A$2:$A$1048576,'Annual Inflation'!$D22))</f>
        <v>#N/A</v>
      </c>
      <c r="R22" s="15" t="e">
        <f>IF(SUMIFS(Data!$L$2:$L$1048576,Data!$C$2:$C$1048576,'Annual Inflation'!P$5,Data!$A$2:$A$1048576,'Annual Inflation'!$D22)=0,NA(),SUMIFS(Data!$L$2:$L$1048576,Data!$C$2:$C$1048576,'Annual Inflation'!P$5,Data!$A$2:$A$1048576,'Annual Inflation'!$D22))</f>
        <v>#N/A</v>
      </c>
      <c r="S22" s="4">
        <v>3</v>
      </c>
      <c r="T22" s="4">
        <v>2</v>
      </c>
      <c r="U22" s="4">
        <v>2</v>
      </c>
      <c r="V22" s="15" t="e">
        <f t="shared" si="8"/>
        <v>#N/A</v>
      </c>
      <c r="W22" s="15" t="e">
        <f t="shared" si="9"/>
        <v>#N/A</v>
      </c>
      <c r="Y22" s="15"/>
      <c r="Z22" s="15" t="e">
        <f>IF(SUMIFS(Data!$G$2:$G$1048576,Data!$B$2:$B$1048576,'Annual Inflation'!Z$5,Data!$A$2:$A$1048576,'Annual Inflation'!$D22)=0,NA(),SUMIFS(Data!$G$2:$G$1048576,Data!$B$2:$B$1048576,'Annual Inflation'!Z$5,Data!$A$2:$A$1048576,'Annual Inflation'!$D22))</f>
        <v>#N/A</v>
      </c>
      <c r="AA22" s="15" t="e">
        <f>IF(SUMIFS(Data!$G$2:$G$1048576,Data!$B$2:$B$1048576,'Annual Inflation'!AA$5,Data!$A$2:$A$1048576,'Annual Inflation'!$D22)=0,NA(),SUMIFS(Data!$G$2:$G$1048576,Data!$B$2:$B$1048576,'Annual Inflation'!AA$5,Data!$A$2:$A$1048576,'Annual Inflation'!$D22))</f>
        <v>#N/A</v>
      </c>
      <c r="AB22" s="15" t="e">
        <f>IF(SUMIFS(Data!$G$2:$G$1048576,Data!$B$2:$B$1048576,'Annual Inflation'!AB$5,Data!$A$2:$A$1048576,'Annual Inflation'!$D22)=0,NA(),SUMIFS(Data!$G$2:$G$1048576,Data!$B$2:$B$1048576,'Annual Inflation'!AB$5,Data!$A$2:$A$1048576,'Annual Inflation'!$D22))</f>
        <v>#N/A</v>
      </c>
      <c r="AC22" s="4">
        <v>3</v>
      </c>
      <c r="AD22" s="4">
        <v>2</v>
      </c>
      <c r="AE22" s="4">
        <v>2</v>
      </c>
      <c r="AG22" s="15"/>
      <c r="AH22" s="15" t="e">
        <f>IF(SUMIFS(Data!$G$2:$G$1048576,Data!$B$2:$B$1048576,'Annual Inflation'!AH$5,Data!$A$2:$A$1048576,'Annual Inflation'!$D22)=0,NA(),SUMIFS(Data!$G$2:$G$1048576,Data!$B$2:$B$1048576,'Annual Inflation'!AH$5,Data!$A$2:$A$1048576,'Annual Inflation'!$D22))</f>
        <v>#N/A</v>
      </c>
      <c r="AI22" s="15" t="e">
        <f>IF(SUMIFS(Data!$G$2:$G$1048576,Data!$B$2:$B$1048576,'Annual Inflation'!AI$5,Data!$A$2:$A$1048576,'Annual Inflation'!$D22)=0,NA(),SUMIFS(Data!$G$2:$G$1048576,Data!$B$2:$B$1048576,'Annual Inflation'!AI$5,Data!$A$2:$A$1048576,'Annual Inflation'!$D22))</f>
        <v>#N/A</v>
      </c>
      <c r="AJ22" s="15" t="e">
        <f>IF(SUMIFS(Data!$G$2:$G$1048576,Data!$B$2:$B$1048576,'Annual Inflation'!AJ$5,Data!$A$2:$A$1048576,'Annual Inflation'!$D22)=0,NA(),SUMIFS(Data!$G$2:$G$1048576,Data!$B$2:$B$1048576,'Annual Inflation'!AJ$5,Data!$A$2:$A$1048576,'Annual Inflation'!$D22))</f>
        <v>#N/A</v>
      </c>
      <c r="AK22" s="4">
        <v>3</v>
      </c>
      <c r="AL22" s="4">
        <v>2</v>
      </c>
      <c r="AM22" s="4">
        <v>2</v>
      </c>
      <c r="AO22">
        <f t="shared" si="10"/>
        <v>155</v>
      </c>
      <c r="AP22" s="14">
        <f t="shared" si="2"/>
        <v>40238</v>
      </c>
      <c r="AQ22" s="15">
        <f>IF(SUMIFS(Data!$G$2:$G$1048576,Data!$C$2:$C$1048576,'Annual Inflation'!AQ$5,Data!$A$2:$A$1048576,'Annual Inflation'!$AP22)=0,NA(),SUMIFS(Data!$G$2:$G$1048576,Data!$C$2:$C$1048576,'Annual Inflation'!AQ$5,Data!$A$2:$A$1048576,'Annual Inflation'!$AP22))</f>
        <v>3.6</v>
      </c>
      <c r="AR22" s="15">
        <f>IF(SUMIFS(Data!$G$2:$G$1048576,Data!$C$2:$C$1048576,'Annual Inflation'!AR$5,Data!$A$2:$A$1048576,'Annual Inflation'!$AP22)=0,NA(),SUMIFS(Data!$G$2:$G$1048576,Data!$C$2:$C$1048576,'Annual Inflation'!AR$5,Data!$A$2:$A$1048576,'Annual Inflation'!$AP22))</f>
        <v>3.4</v>
      </c>
      <c r="AS22" s="15">
        <f>IF(SUMIFS(Data!$F$2:$F$1048576,Data!$C$2:$C$1048576,'Annual Inflation'!AS$5,Data!$A$2:$A$1048576,'Annual Inflation'!$AP22)=0,NA(),SUMIFS(Data!$F$2:$F$1048576,Data!$C$2:$C$1048576,'Annual Inflation'!AS$5,Data!$A$2:$A$1048576,'Annual Inflation'!$AP22))</f>
        <v>3.68965517241379</v>
      </c>
      <c r="AT22" s="15">
        <f>IF(SUMIFS(Data!$F$2:$F$1048576,Data!$C$2:$C$1048576,'Annual Inflation'!AT$5,Data!$A$2:$A$1048576,'Annual Inflation'!$AP22)=0,NA(),SUMIFS(Data!$F$2:$F$1048576,Data!$C$2:$C$1048576,'Annual Inflation'!AT$5,Data!$A$2:$A$1048576,'Annual Inflation'!$AP22))</f>
        <v>3.5285714285714298</v>
      </c>
      <c r="AU22" s="4">
        <v>3</v>
      </c>
      <c r="AV22" s="4">
        <v>2</v>
      </c>
      <c r="AW22" s="4">
        <v>2</v>
      </c>
      <c r="AY22" s="15" t="e">
        <f>IF(SUMIFS(Data!$G$2:$G$1048576,Data!$C$2:$C$1048576,'Annual Inflation'!AY$5,Data!$A$2:$A$1048576,'Annual Inflation'!$AP22)=0,NA(),SUMIFS(Data!$G$2:$G$1048576,Data!$C$2:$C$1048576,'Annual Inflation'!AY$5,Data!$A$2:$A$1048576,'Annual Inflation'!$AP22))</f>
        <v>#N/A</v>
      </c>
      <c r="AZ22" s="15" t="e">
        <f>IF(SUMIFS(Data!$G$2:$G$1048576,Data!$C$2:$C$1048576,'Annual Inflation'!AZ$5,Data!$A$2:$A$1048576,'Annual Inflation'!$AP22)=0,NA(),SUMIFS(Data!$G$2:$G$1048576,Data!$C$2:$C$1048576,'Annual Inflation'!AZ$5,Data!$A$2:$A$1048576,'Annual Inflation'!$AP22))</f>
        <v>#N/A</v>
      </c>
      <c r="BA22" s="15" t="e">
        <f>IF(SUMIFS(Data!$F$2:$F$1048576,Data!$C$2:$C$1048576,'Annual Inflation'!BA$5,Data!$A$2:$A$1048576,'Annual Inflation'!$AP22)=0,NA(),SUMIFS(Data!$F$2:$F$1048576,Data!$C$2:$C$1048576,'Annual Inflation'!BA$5,Data!$A$2:$A$1048576,'Annual Inflation'!$AP22))</f>
        <v>#N/A</v>
      </c>
      <c r="BB22" s="15" t="e">
        <f>IF(SUMIFS(Data!$F$2:$F$1048576,Data!$C$2:$C$1048576,'Annual Inflation'!BB$5,Data!$A$2:$A$1048576,'Annual Inflation'!$AP22)=0,NA(),SUMIFS(Data!$F$2:$F$1048576,Data!$C$2:$C$1048576,'Annual Inflation'!BB$5,Data!$A$2:$A$1048576,'Annual Inflation'!$AP22))</f>
        <v>#N/A</v>
      </c>
      <c r="BC22" s="4">
        <v>3</v>
      </c>
      <c r="BD22" s="4">
        <v>2</v>
      </c>
      <c r="BE22" s="4">
        <v>2</v>
      </c>
      <c r="BJ22" s="18" t="s">
        <v>7061</v>
      </c>
      <c r="BK22" s="18">
        <f t="shared" si="11"/>
        <v>2025</v>
      </c>
      <c r="BL22" s="19">
        <f t="shared" si="3"/>
        <v>45292</v>
      </c>
      <c r="BM22" s="19">
        <f t="shared" ref="BM22:CI22" si="26">EDATE(BL22,1)</f>
        <v>45323</v>
      </c>
      <c r="BN22" s="19">
        <f t="shared" si="26"/>
        <v>45352</v>
      </c>
      <c r="BO22" s="19">
        <f t="shared" si="26"/>
        <v>45383</v>
      </c>
      <c r="BP22" s="19">
        <f t="shared" si="26"/>
        <v>45413</v>
      </c>
      <c r="BQ22" s="19">
        <f t="shared" si="26"/>
        <v>45444</v>
      </c>
      <c r="BR22" s="19">
        <f t="shared" si="26"/>
        <v>45474</v>
      </c>
      <c r="BS22" s="19">
        <f t="shared" si="26"/>
        <v>45505</v>
      </c>
      <c r="BT22" s="19">
        <f t="shared" si="26"/>
        <v>45536</v>
      </c>
      <c r="BU22" s="19">
        <f t="shared" si="26"/>
        <v>45566</v>
      </c>
      <c r="BV22" s="19">
        <f t="shared" si="26"/>
        <v>45597</v>
      </c>
      <c r="BW22" s="19">
        <f t="shared" si="26"/>
        <v>45627</v>
      </c>
      <c r="BX22" s="19">
        <f t="shared" si="26"/>
        <v>45658</v>
      </c>
      <c r="BY22" s="19">
        <f t="shared" si="26"/>
        <v>45689</v>
      </c>
      <c r="BZ22" s="19">
        <f t="shared" si="26"/>
        <v>45717</v>
      </c>
      <c r="CA22" s="19">
        <f t="shared" si="26"/>
        <v>45748</v>
      </c>
      <c r="CB22" s="19">
        <f t="shared" si="26"/>
        <v>45778</v>
      </c>
      <c r="CC22" s="19">
        <f t="shared" si="26"/>
        <v>45809</v>
      </c>
      <c r="CD22" s="19">
        <f t="shared" si="26"/>
        <v>45839</v>
      </c>
      <c r="CE22" s="19">
        <f t="shared" si="26"/>
        <v>45870</v>
      </c>
      <c r="CF22" s="19">
        <f t="shared" si="26"/>
        <v>45901</v>
      </c>
      <c r="CG22" s="19">
        <f t="shared" si="26"/>
        <v>45931</v>
      </c>
      <c r="CH22" s="19">
        <f t="shared" si="26"/>
        <v>45962</v>
      </c>
      <c r="CI22" s="19">
        <f t="shared" si="26"/>
        <v>45992</v>
      </c>
      <c r="CL22" s="7">
        <f t="shared" si="13"/>
        <v>37712</v>
      </c>
      <c r="CM22" s="4">
        <v>4.03</v>
      </c>
      <c r="CN22" s="4"/>
      <c r="CP22" s="4">
        <f>IF(SUMIFS(Data!$F$2:$F$1048576,Data!$C$2:$C$1048576,'Annual Inflation'!CP$5,Data!$A$2:$A$1048576,'Annual Inflation'!$CL22)=0,NA(),SUMIFS(Data!$F$2:$F$1048576,Data!$C$2:$C$1048576,'Annual Inflation'!CP$5,Data!$A$2:$A$1048576,'Annual Inflation'!$CL22))</f>
        <v>4.1535000000000002</v>
      </c>
      <c r="CQ22" s="4"/>
    </row>
    <row r="23" spans="3:95" x14ac:dyDescent="0.2">
      <c r="C23">
        <f t="shared" si="5"/>
        <v>84</v>
      </c>
      <c r="D23" s="14">
        <f t="shared" si="1"/>
        <v>42401</v>
      </c>
      <c r="E23" s="15" t="e">
        <f>IF(SUMIFS(Data!$F$2:$F$1048576,Data!$C$2:$C$1048576,'Annual Inflation'!F$5,Data!$A$2:$A$1048576,'Annual Inflation'!$D23)=0,NA(),SUMIFS(Data!$F$2:$F$1048576,Data!$C$2:$C$1048576,'Annual Inflation'!F$5,Data!$A$2:$A$1048576,'Annual Inflation'!$D23))</f>
        <v>#N/A</v>
      </c>
      <c r="F23" s="15" t="e">
        <f>IF(SUMIFS(Data!$G$2:$G$1048576,Data!$C$2:$C$1048576,'Annual Inflation'!F$5,Data!$A$2:$A$1048576,'Annual Inflation'!$D23)=0,NA(),SUMIFS(Data!$G$2:$G$1048576,Data!$C$2:$C$1048576,'Annual Inflation'!F$5,Data!$A$2:$A$1048576,'Annual Inflation'!$D23))</f>
        <v>#N/A</v>
      </c>
      <c r="G23" s="15" t="e">
        <f>IF(SUMIFS(Data!$K$2:$K$1048576,Data!$C$2:$C$1048576,'Annual Inflation'!F$5,Data!$A$2:$A$1048576,'Annual Inflation'!$D23)=0,NA(),SUMIFS(Data!$K$2:$K$1048576,Data!$C$2:$C$1048576,'Annual Inflation'!F$5,Data!$A$2:$A$1048576,'Annual Inflation'!$D23))</f>
        <v>#N/A</v>
      </c>
      <c r="H23" s="15" t="e">
        <f>IF(SUMIFS(Data!$L$2:$L$1048576,Data!$C$2:$C$1048576,'Annual Inflation'!F$5,Data!$A$2:$A$1048576,'Annual Inflation'!$D23)=0,NA(),SUMIFS(Data!$L$2:$L$1048576,Data!$C$2:$C$1048576,'Annual Inflation'!F$5,Data!$A$2:$A$1048576,'Annual Inflation'!$D23))</f>
        <v>#N/A</v>
      </c>
      <c r="I23" s="4">
        <v>3</v>
      </c>
      <c r="J23" s="4">
        <v>2</v>
      </c>
      <c r="K23" s="4">
        <v>2</v>
      </c>
      <c r="L23" s="15" t="e">
        <f t="shared" si="6"/>
        <v>#N/A</v>
      </c>
      <c r="M23" s="15" t="e">
        <f t="shared" si="7"/>
        <v>#N/A</v>
      </c>
      <c r="O23" s="15" t="e">
        <f>IF(SUMIFS(Data!$F$2:$F$1048576,Data!$C$2:$C$1048576,'Annual Inflation'!P$5,Data!$A$2:$A$1048576,'Annual Inflation'!$D23)=0,NA(),SUMIFS(Data!$F$2:$F$1048576,Data!$C$2:$C$1048576,'Annual Inflation'!P$5,Data!$A$2:$A$1048576,'Annual Inflation'!$D23))</f>
        <v>#N/A</v>
      </c>
      <c r="P23" s="15" t="e">
        <f>IF(SUMIFS(Data!$G$2:$G$1048576,Data!$C$2:$C$1048576,'Annual Inflation'!P$5,Data!$A$2:$A$1048576,'Annual Inflation'!$D23)=0,NA(),SUMIFS(Data!$G$2:$G$1048576,Data!$C$2:$C$1048576,'Annual Inflation'!P$5,Data!$A$2:$A$1048576,'Annual Inflation'!$D23))</f>
        <v>#N/A</v>
      </c>
      <c r="Q23" s="15" t="e">
        <f>IF(SUMIFS(Data!$K$2:$K$1048576,Data!$C$2:$C$1048576,'Annual Inflation'!P$5,Data!$A$2:$A$1048576,'Annual Inflation'!$D23)=0,NA(),SUMIFS(Data!$K$2:$K$1048576,Data!$C$2:$C$1048576,'Annual Inflation'!P$5,Data!$A$2:$A$1048576,'Annual Inflation'!$D23))</f>
        <v>#N/A</v>
      </c>
      <c r="R23" s="15" t="e">
        <f>IF(SUMIFS(Data!$L$2:$L$1048576,Data!$C$2:$C$1048576,'Annual Inflation'!P$5,Data!$A$2:$A$1048576,'Annual Inflation'!$D23)=0,NA(),SUMIFS(Data!$L$2:$L$1048576,Data!$C$2:$C$1048576,'Annual Inflation'!P$5,Data!$A$2:$A$1048576,'Annual Inflation'!$D23))</f>
        <v>#N/A</v>
      </c>
      <c r="S23" s="4">
        <v>3</v>
      </c>
      <c r="T23" s="4">
        <v>2</v>
      </c>
      <c r="U23" s="4">
        <v>2</v>
      </c>
      <c r="V23" s="15" t="e">
        <f t="shared" si="8"/>
        <v>#N/A</v>
      </c>
      <c r="W23" s="15" t="e">
        <f t="shared" si="9"/>
        <v>#N/A</v>
      </c>
      <c r="Y23" s="15"/>
      <c r="Z23" s="15" t="e">
        <f>IF(SUMIFS(Data!$G$2:$G$1048576,Data!$B$2:$B$1048576,'Annual Inflation'!Z$5,Data!$A$2:$A$1048576,'Annual Inflation'!$D23)=0,NA(),SUMIFS(Data!$G$2:$G$1048576,Data!$B$2:$B$1048576,'Annual Inflation'!Z$5,Data!$A$2:$A$1048576,'Annual Inflation'!$D23))</f>
        <v>#N/A</v>
      </c>
      <c r="AA23" s="15" t="e">
        <f>IF(SUMIFS(Data!$G$2:$G$1048576,Data!$B$2:$B$1048576,'Annual Inflation'!AA$5,Data!$A$2:$A$1048576,'Annual Inflation'!$D23)=0,NA(),SUMIFS(Data!$G$2:$G$1048576,Data!$B$2:$B$1048576,'Annual Inflation'!AA$5,Data!$A$2:$A$1048576,'Annual Inflation'!$D23))</f>
        <v>#N/A</v>
      </c>
      <c r="AB23" s="15" t="e">
        <f>IF(SUMIFS(Data!$G$2:$G$1048576,Data!$B$2:$B$1048576,'Annual Inflation'!AB$5,Data!$A$2:$A$1048576,'Annual Inflation'!$D23)=0,NA(),SUMIFS(Data!$G$2:$G$1048576,Data!$B$2:$B$1048576,'Annual Inflation'!AB$5,Data!$A$2:$A$1048576,'Annual Inflation'!$D23))</f>
        <v>#N/A</v>
      </c>
      <c r="AC23" s="4">
        <v>3</v>
      </c>
      <c r="AD23" s="4">
        <v>2</v>
      </c>
      <c r="AE23" s="4">
        <v>2</v>
      </c>
      <c r="AG23" s="15"/>
      <c r="AH23" s="15" t="e">
        <f>IF(SUMIFS(Data!$G$2:$G$1048576,Data!$B$2:$B$1048576,'Annual Inflation'!AH$5,Data!$A$2:$A$1048576,'Annual Inflation'!$D23)=0,NA(),SUMIFS(Data!$G$2:$G$1048576,Data!$B$2:$B$1048576,'Annual Inflation'!AH$5,Data!$A$2:$A$1048576,'Annual Inflation'!$D23))</f>
        <v>#N/A</v>
      </c>
      <c r="AI23" s="15" t="e">
        <f>IF(SUMIFS(Data!$G$2:$G$1048576,Data!$B$2:$B$1048576,'Annual Inflation'!AI$5,Data!$A$2:$A$1048576,'Annual Inflation'!$D23)=0,NA(),SUMIFS(Data!$G$2:$G$1048576,Data!$B$2:$B$1048576,'Annual Inflation'!AI$5,Data!$A$2:$A$1048576,'Annual Inflation'!$D23))</f>
        <v>#N/A</v>
      </c>
      <c r="AJ23" s="15" t="e">
        <f>IF(SUMIFS(Data!$G$2:$G$1048576,Data!$B$2:$B$1048576,'Annual Inflation'!AJ$5,Data!$A$2:$A$1048576,'Annual Inflation'!$D23)=0,NA(),SUMIFS(Data!$G$2:$G$1048576,Data!$B$2:$B$1048576,'Annual Inflation'!AJ$5,Data!$A$2:$A$1048576,'Annual Inflation'!$D23))</f>
        <v>#N/A</v>
      </c>
      <c r="AK23" s="4">
        <v>3</v>
      </c>
      <c r="AL23" s="4">
        <v>2</v>
      </c>
      <c r="AM23" s="4">
        <v>2</v>
      </c>
      <c r="AO23">
        <f t="shared" si="10"/>
        <v>154</v>
      </c>
      <c r="AP23" s="14">
        <f t="shared" si="2"/>
        <v>40269</v>
      </c>
      <c r="AQ23" s="15">
        <f>IF(SUMIFS(Data!$G$2:$G$1048576,Data!$C$2:$C$1048576,'Annual Inflation'!AQ$5,Data!$A$2:$A$1048576,'Annual Inflation'!$AP23)=0,NA(),SUMIFS(Data!$G$2:$G$1048576,Data!$C$2:$C$1048576,'Annual Inflation'!AQ$5,Data!$A$2:$A$1048576,'Annual Inflation'!$AP23))</f>
        <v>3.8</v>
      </c>
      <c r="AR23" s="15">
        <f>IF(SUMIFS(Data!$G$2:$G$1048576,Data!$C$2:$C$1048576,'Annual Inflation'!AR$5,Data!$A$2:$A$1048576,'Annual Inflation'!$AP23)=0,NA(),SUMIFS(Data!$G$2:$G$1048576,Data!$C$2:$C$1048576,'Annual Inflation'!AR$5,Data!$A$2:$A$1048576,'Annual Inflation'!$AP23))</f>
        <v>3.5</v>
      </c>
      <c r="AS23" s="15">
        <f>IF(SUMIFS(Data!$F$2:$F$1048576,Data!$C$2:$C$1048576,'Annual Inflation'!AS$5,Data!$A$2:$A$1048576,'Annual Inflation'!$AP23)=0,NA(),SUMIFS(Data!$F$2:$F$1048576,Data!$C$2:$C$1048576,'Annual Inflation'!AS$5,Data!$A$2:$A$1048576,'Annual Inflation'!$AP23))</f>
        <v>3.7333333333333298</v>
      </c>
      <c r="AT23" s="15">
        <f>IF(SUMIFS(Data!$F$2:$F$1048576,Data!$C$2:$C$1048576,'Annual Inflation'!AT$5,Data!$A$2:$A$1048576,'Annual Inflation'!$AP23)=0,NA(),SUMIFS(Data!$F$2:$F$1048576,Data!$C$2:$C$1048576,'Annual Inflation'!AT$5,Data!$A$2:$A$1048576,'Annual Inflation'!$AP23))</f>
        <v>3.5076923076923099</v>
      </c>
      <c r="AU23" s="4">
        <v>3</v>
      </c>
      <c r="AV23" s="4">
        <v>2</v>
      </c>
      <c r="AW23" s="4">
        <v>2</v>
      </c>
      <c r="AY23" s="15" t="e">
        <f>IF(SUMIFS(Data!$G$2:$G$1048576,Data!$C$2:$C$1048576,'Annual Inflation'!AY$5,Data!$A$2:$A$1048576,'Annual Inflation'!$AP23)=0,NA(),SUMIFS(Data!$G$2:$G$1048576,Data!$C$2:$C$1048576,'Annual Inflation'!AY$5,Data!$A$2:$A$1048576,'Annual Inflation'!$AP23))</f>
        <v>#N/A</v>
      </c>
      <c r="AZ23" s="15" t="e">
        <f>IF(SUMIFS(Data!$G$2:$G$1048576,Data!$C$2:$C$1048576,'Annual Inflation'!AZ$5,Data!$A$2:$A$1048576,'Annual Inflation'!$AP23)=0,NA(),SUMIFS(Data!$G$2:$G$1048576,Data!$C$2:$C$1048576,'Annual Inflation'!AZ$5,Data!$A$2:$A$1048576,'Annual Inflation'!$AP23))</f>
        <v>#N/A</v>
      </c>
      <c r="BA23" s="15" t="e">
        <f>IF(SUMIFS(Data!$F$2:$F$1048576,Data!$C$2:$C$1048576,'Annual Inflation'!BA$5,Data!$A$2:$A$1048576,'Annual Inflation'!$AP23)=0,NA(),SUMIFS(Data!$F$2:$F$1048576,Data!$C$2:$C$1048576,'Annual Inflation'!BA$5,Data!$A$2:$A$1048576,'Annual Inflation'!$AP23))</f>
        <v>#N/A</v>
      </c>
      <c r="BB23" s="15" t="e">
        <f>IF(SUMIFS(Data!$F$2:$F$1048576,Data!$C$2:$C$1048576,'Annual Inflation'!BB$5,Data!$A$2:$A$1048576,'Annual Inflation'!$AP23)=0,NA(),SUMIFS(Data!$F$2:$F$1048576,Data!$C$2:$C$1048576,'Annual Inflation'!BB$5,Data!$A$2:$A$1048576,'Annual Inflation'!$AP23))</f>
        <v>#N/A</v>
      </c>
      <c r="BC23" s="4">
        <v>3</v>
      </c>
      <c r="BD23" s="4">
        <v>2</v>
      </c>
      <c r="BE23" s="4">
        <v>2</v>
      </c>
      <c r="BJ23" s="18" t="s">
        <v>9842</v>
      </c>
      <c r="BK23" s="18">
        <f t="shared" si="11"/>
        <v>2026</v>
      </c>
      <c r="BL23" s="19">
        <f t="shared" si="3"/>
        <v>45658</v>
      </c>
      <c r="BM23" s="19">
        <f t="shared" ref="BM23:CI23" si="27">EDATE(BL23,1)</f>
        <v>45689</v>
      </c>
      <c r="BN23" s="19">
        <f t="shared" si="27"/>
        <v>45717</v>
      </c>
      <c r="BO23" s="19">
        <f t="shared" si="27"/>
        <v>45748</v>
      </c>
      <c r="BP23" s="19">
        <f t="shared" si="27"/>
        <v>45778</v>
      </c>
      <c r="BQ23" s="19">
        <f t="shared" si="27"/>
        <v>45809</v>
      </c>
      <c r="BR23" s="19">
        <f t="shared" si="27"/>
        <v>45839</v>
      </c>
      <c r="BS23" s="19">
        <f t="shared" si="27"/>
        <v>45870</v>
      </c>
      <c r="BT23" s="19">
        <f t="shared" si="27"/>
        <v>45901</v>
      </c>
      <c r="BU23" s="19">
        <f t="shared" si="27"/>
        <v>45931</v>
      </c>
      <c r="BV23" s="19">
        <f t="shared" si="27"/>
        <v>45962</v>
      </c>
      <c r="BW23" s="19">
        <f t="shared" si="27"/>
        <v>45992</v>
      </c>
      <c r="BX23" s="19">
        <f t="shared" si="27"/>
        <v>46023</v>
      </c>
      <c r="BY23" s="19">
        <f t="shared" si="27"/>
        <v>46054</v>
      </c>
      <c r="BZ23" s="19">
        <f t="shared" si="27"/>
        <v>46082</v>
      </c>
      <c r="CA23" s="19">
        <f t="shared" si="27"/>
        <v>46113</v>
      </c>
      <c r="CB23" s="19">
        <f t="shared" si="27"/>
        <v>46143</v>
      </c>
      <c r="CC23" s="19">
        <f t="shared" si="27"/>
        <v>46174</v>
      </c>
      <c r="CD23" s="19">
        <f t="shared" si="27"/>
        <v>46204</v>
      </c>
      <c r="CE23" s="19">
        <f t="shared" si="27"/>
        <v>46235</v>
      </c>
      <c r="CF23" s="19">
        <f t="shared" si="27"/>
        <v>46266</v>
      </c>
      <c r="CG23" s="19">
        <f t="shared" si="27"/>
        <v>46296</v>
      </c>
      <c r="CH23" s="19">
        <f t="shared" si="27"/>
        <v>46327</v>
      </c>
      <c r="CI23" s="19">
        <f t="shared" si="27"/>
        <v>46357</v>
      </c>
      <c r="CL23" s="7">
        <f t="shared" si="13"/>
        <v>37742</v>
      </c>
      <c r="CM23" s="4">
        <v>4.25</v>
      </c>
      <c r="CN23" s="4"/>
      <c r="CP23" s="4">
        <f>IF(SUMIFS(Data!$F$2:$F$1048576,Data!$C$2:$C$1048576,'Annual Inflation'!CP$5,Data!$A$2:$A$1048576,'Annual Inflation'!$CL23)=0,NA(),SUMIFS(Data!$F$2:$F$1048576,Data!$C$2:$C$1048576,'Annual Inflation'!CP$5,Data!$A$2:$A$1048576,'Annual Inflation'!$CL23))</f>
        <v>4.3116562500000004</v>
      </c>
      <c r="CQ23" s="4"/>
    </row>
    <row r="24" spans="3:95" x14ac:dyDescent="0.2">
      <c r="C24">
        <f t="shared" si="5"/>
        <v>83</v>
      </c>
      <c r="D24" s="14">
        <f t="shared" si="1"/>
        <v>42430</v>
      </c>
      <c r="E24" s="15" t="e">
        <f>IF(SUMIFS(Data!$F$2:$F$1048576,Data!$C$2:$C$1048576,'Annual Inflation'!F$5,Data!$A$2:$A$1048576,'Annual Inflation'!$D24)=0,NA(),SUMIFS(Data!$F$2:$F$1048576,Data!$C$2:$C$1048576,'Annual Inflation'!F$5,Data!$A$2:$A$1048576,'Annual Inflation'!$D24))</f>
        <v>#N/A</v>
      </c>
      <c r="F24" s="15" t="e">
        <f>IF(SUMIFS(Data!$G$2:$G$1048576,Data!$C$2:$C$1048576,'Annual Inflation'!F$5,Data!$A$2:$A$1048576,'Annual Inflation'!$D24)=0,NA(),SUMIFS(Data!$G$2:$G$1048576,Data!$C$2:$C$1048576,'Annual Inflation'!F$5,Data!$A$2:$A$1048576,'Annual Inflation'!$D24))</f>
        <v>#N/A</v>
      </c>
      <c r="G24" s="15" t="e">
        <f>IF(SUMIFS(Data!$K$2:$K$1048576,Data!$C$2:$C$1048576,'Annual Inflation'!F$5,Data!$A$2:$A$1048576,'Annual Inflation'!$D24)=0,NA(),SUMIFS(Data!$K$2:$K$1048576,Data!$C$2:$C$1048576,'Annual Inflation'!F$5,Data!$A$2:$A$1048576,'Annual Inflation'!$D24))</f>
        <v>#N/A</v>
      </c>
      <c r="H24" s="15" t="e">
        <f>IF(SUMIFS(Data!$L$2:$L$1048576,Data!$C$2:$C$1048576,'Annual Inflation'!F$5,Data!$A$2:$A$1048576,'Annual Inflation'!$D24)=0,NA(),SUMIFS(Data!$L$2:$L$1048576,Data!$C$2:$C$1048576,'Annual Inflation'!F$5,Data!$A$2:$A$1048576,'Annual Inflation'!$D24))</f>
        <v>#N/A</v>
      </c>
      <c r="I24" s="4">
        <v>3</v>
      </c>
      <c r="J24" s="4">
        <v>2</v>
      </c>
      <c r="K24" s="4">
        <v>2</v>
      </c>
      <c r="L24" s="15" t="e">
        <f t="shared" si="6"/>
        <v>#N/A</v>
      </c>
      <c r="M24" s="15" t="e">
        <f t="shared" si="7"/>
        <v>#N/A</v>
      </c>
      <c r="O24" s="15" t="e">
        <f>IF(SUMIFS(Data!$F$2:$F$1048576,Data!$C$2:$C$1048576,'Annual Inflation'!P$5,Data!$A$2:$A$1048576,'Annual Inflation'!$D24)=0,NA(),SUMIFS(Data!$F$2:$F$1048576,Data!$C$2:$C$1048576,'Annual Inflation'!P$5,Data!$A$2:$A$1048576,'Annual Inflation'!$D24))</f>
        <v>#N/A</v>
      </c>
      <c r="P24" s="15" t="e">
        <f>IF(SUMIFS(Data!$G$2:$G$1048576,Data!$C$2:$C$1048576,'Annual Inflation'!P$5,Data!$A$2:$A$1048576,'Annual Inflation'!$D24)=0,NA(),SUMIFS(Data!$G$2:$G$1048576,Data!$C$2:$C$1048576,'Annual Inflation'!P$5,Data!$A$2:$A$1048576,'Annual Inflation'!$D24))</f>
        <v>#N/A</v>
      </c>
      <c r="Q24" s="15" t="e">
        <f>IF(SUMIFS(Data!$K$2:$K$1048576,Data!$C$2:$C$1048576,'Annual Inflation'!P$5,Data!$A$2:$A$1048576,'Annual Inflation'!$D24)=0,NA(),SUMIFS(Data!$K$2:$K$1048576,Data!$C$2:$C$1048576,'Annual Inflation'!P$5,Data!$A$2:$A$1048576,'Annual Inflation'!$D24))</f>
        <v>#N/A</v>
      </c>
      <c r="R24" s="15" t="e">
        <f>IF(SUMIFS(Data!$L$2:$L$1048576,Data!$C$2:$C$1048576,'Annual Inflation'!P$5,Data!$A$2:$A$1048576,'Annual Inflation'!$D24)=0,NA(),SUMIFS(Data!$L$2:$L$1048576,Data!$C$2:$C$1048576,'Annual Inflation'!P$5,Data!$A$2:$A$1048576,'Annual Inflation'!$D24))</f>
        <v>#N/A</v>
      </c>
      <c r="S24" s="4">
        <v>3</v>
      </c>
      <c r="T24" s="4">
        <v>2</v>
      </c>
      <c r="U24" s="4">
        <v>2</v>
      </c>
      <c r="V24" s="15" t="e">
        <f t="shared" si="8"/>
        <v>#N/A</v>
      </c>
      <c r="W24" s="15" t="e">
        <f t="shared" si="9"/>
        <v>#N/A</v>
      </c>
      <c r="Y24" s="15"/>
      <c r="Z24" s="15" t="e">
        <f>IF(SUMIFS(Data!$G$2:$G$1048576,Data!$B$2:$B$1048576,'Annual Inflation'!Z$5,Data!$A$2:$A$1048576,'Annual Inflation'!$D24)=0,NA(),SUMIFS(Data!$G$2:$G$1048576,Data!$B$2:$B$1048576,'Annual Inflation'!Z$5,Data!$A$2:$A$1048576,'Annual Inflation'!$D24))</f>
        <v>#N/A</v>
      </c>
      <c r="AA24" s="15" t="e">
        <f>IF(SUMIFS(Data!$G$2:$G$1048576,Data!$B$2:$B$1048576,'Annual Inflation'!AA$5,Data!$A$2:$A$1048576,'Annual Inflation'!$D24)=0,NA(),SUMIFS(Data!$G$2:$G$1048576,Data!$B$2:$B$1048576,'Annual Inflation'!AA$5,Data!$A$2:$A$1048576,'Annual Inflation'!$D24))</f>
        <v>#N/A</v>
      </c>
      <c r="AB24" s="15" t="e">
        <f>IF(SUMIFS(Data!$G$2:$G$1048576,Data!$B$2:$B$1048576,'Annual Inflation'!AB$5,Data!$A$2:$A$1048576,'Annual Inflation'!$D24)=0,NA(),SUMIFS(Data!$G$2:$G$1048576,Data!$B$2:$B$1048576,'Annual Inflation'!AB$5,Data!$A$2:$A$1048576,'Annual Inflation'!$D24))</f>
        <v>#N/A</v>
      </c>
      <c r="AC24" s="4">
        <v>3</v>
      </c>
      <c r="AD24" s="4">
        <v>2</v>
      </c>
      <c r="AE24" s="4">
        <v>2</v>
      </c>
      <c r="AG24" s="15"/>
      <c r="AH24" s="15" t="e">
        <f>IF(SUMIFS(Data!$G$2:$G$1048576,Data!$B$2:$B$1048576,'Annual Inflation'!AH$5,Data!$A$2:$A$1048576,'Annual Inflation'!$D24)=0,NA(),SUMIFS(Data!$G$2:$G$1048576,Data!$B$2:$B$1048576,'Annual Inflation'!AH$5,Data!$A$2:$A$1048576,'Annual Inflation'!$D24))</f>
        <v>#N/A</v>
      </c>
      <c r="AI24" s="15" t="e">
        <f>IF(SUMIFS(Data!$G$2:$G$1048576,Data!$B$2:$B$1048576,'Annual Inflation'!AI$5,Data!$A$2:$A$1048576,'Annual Inflation'!$D24)=0,NA(),SUMIFS(Data!$G$2:$G$1048576,Data!$B$2:$B$1048576,'Annual Inflation'!AI$5,Data!$A$2:$A$1048576,'Annual Inflation'!$D24))</f>
        <v>#N/A</v>
      </c>
      <c r="AJ24" s="15" t="e">
        <f>IF(SUMIFS(Data!$G$2:$G$1048576,Data!$B$2:$B$1048576,'Annual Inflation'!AJ$5,Data!$A$2:$A$1048576,'Annual Inflation'!$D24)=0,NA(),SUMIFS(Data!$G$2:$G$1048576,Data!$B$2:$B$1048576,'Annual Inflation'!AJ$5,Data!$A$2:$A$1048576,'Annual Inflation'!$D24))</f>
        <v>#N/A</v>
      </c>
      <c r="AK24" s="4">
        <v>3</v>
      </c>
      <c r="AL24" s="4">
        <v>2</v>
      </c>
      <c r="AM24" s="4">
        <v>2</v>
      </c>
      <c r="AO24">
        <f t="shared" si="10"/>
        <v>153</v>
      </c>
      <c r="AP24" s="14">
        <f t="shared" si="2"/>
        <v>40299</v>
      </c>
      <c r="AQ24" s="15">
        <f>IF(SUMIFS(Data!$G$2:$G$1048576,Data!$C$2:$C$1048576,'Annual Inflation'!AQ$5,Data!$A$2:$A$1048576,'Annual Inflation'!$AP24)=0,NA(),SUMIFS(Data!$G$2:$G$1048576,Data!$C$2:$C$1048576,'Annual Inflation'!AQ$5,Data!$A$2:$A$1048576,'Annual Inflation'!$AP24))</f>
        <v>3.68</v>
      </c>
      <c r="AR24" s="15">
        <f>IF(SUMIFS(Data!$G$2:$G$1048576,Data!$C$2:$C$1048576,'Annual Inflation'!AR$5,Data!$A$2:$A$1048576,'Annual Inflation'!$AP24)=0,NA(),SUMIFS(Data!$G$2:$G$1048576,Data!$C$2:$C$1048576,'Annual Inflation'!AR$5,Data!$A$2:$A$1048576,'Annual Inflation'!$AP24))</f>
        <v>3.5</v>
      </c>
      <c r="AS24" s="15">
        <f>IF(SUMIFS(Data!$F$2:$F$1048576,Data!$C$2:$C$1048576,'Annual Inflation'!AS$5,Data!$A$2:$A$1048576,'Annual Inflation'!$AP24)=0,NA(),SUMIFS(Data!$F$2:$F$1048576,Data!$C$2:$C$1048576,'Annual Inflation'!AS$5,Data!$A$2:$A$1048576,'Annual Inflation'!$AP24))</f>
        <v>3.7208000000000001</v>
      </c>
      <c r="AT24" s="15">
        <f>IF(SUMIFS(Data!$F$2:$F$1048576,Data!$C$2:$C$1048576,'Annual Inflation'!AT$5,Data!$A$2:$A$1048576,'Annual Inflation'!$AP24)=0,NA(),SUMIFS(Data!$F$2:$F$1048576,Data!$C$2:$C$1048576,'Annual Inflation'!AT$5,Data!$A$2:$A$1048576,'Annual Inflation'!$AP24))</f>
        <v>3.5254166666666702</v>
      </c>
      <c r="AU24" s="4">
        <v>3</v>
      </c>
      <c r="AV24" s="4">
        <v>2</v>
      </c>
      <c r="AW24" s="4">
        <v>2</v>
      </c>
      <c r="AY24" s="15" t="e">
        <f>IF(SUMIFS(Data!$G$2:$G$1048576,Data!$C$2:$C$1048576,'Annual Inflation'!AY$5,Data!$A$2:$A$1048576,'Annual Inflation'!$AP24)=0,NA(),SUMIFS(Data!$G$2:$G$1048576,Data!$C$2:$C$1048576,'Annual Inflation'!AY$5,Data!$A$2:$A$1048576,'Annual Inflation'!$AP24))</f>
        <v>#N/A</v>
      </c>
      <c r="AZ24" s="15" t="e">
        <f>IF(SUMIFS(Data!$G$2:$G$1048576,Data!$C$2:$C$1048576,'Annual Inflation'!AZ$5,Data!$A$2:$A$1048576,'Annual Inflation'!$AP24)=0,NA(),SUMIFS(Data!$G$2:$G$1048576,Data!$C$2:$C$1048576,'Annual Inflation'!AZ$5,Data!$A$2:$A$1048576,'Annual Inflation'!$AP24))</f>
        <v>#N/A</v>
      </c>
      <c r="BA24" s="15" t="e">
        <f>IF(SUMIFS(Data!$F$2:$F$1048576,Data!$C$2:$C$1048576,'Annual Inflation'!BA$5,Data!$A$2:$A$1048576,'Annual Inflation'!$AP24)=0,NA(),SUMIFS(Data!$F$2:$F$1048576,Data!$C$2:$C$1048576,'Annual Inflation'!BA$5,Data!$A$2:$A$1048576,'Annual Inflation'!$AP24))</f>
        <v>#N/A</v>
      </c>
      <c r="BB24" s="15" t="e">
        <f>IF(SUMIFS(Data!$F$2:$F$1048576,Data!$C$2:$C$1048576,'Annual Inflation'!BB$5,Data!$A$2:$A$1048576,'Annual Inflation'!$AP24)=0,NA(),SUMIFS(Data!$F$2:$F$1048576,Data!$C$2:$C$1048576,'Annual Inflation'!BB$5,Data!$A$2:$A$1048576,'Annual Inflation'!$AP24))</f>
        <v>#N/A</v>
      </c>
      <c r="BC24" s="4">
        <v>3</v>
      </c>
      <c r="BD24" s="4">
        <v>2</v>
      </c>
      <c r="BE24" s="4">
        <v>2</v>
      </c>
      <c r="CL24" s="7">
        <f t="shared" si="13"/>
        <v>37773</v>
      </c>
      <c r="CM24" s="4">
        <v>4.18</v>
      </c>
      <c r="CN24" s="4"/>
      <c r="CP24" s="4">
        <f>IF(SUMIFS(Data!$F$2:$F$1048576,Data!$C$2:$C$1048576,'Annual Inflation'!CP$5,Data!$A$2:$A$1048576,'Annual Inflation'!$CL24)=0,NA(),SUMIFS(Data!$F$2:$F$1048576,Data!$C$2:$C$1048576,'Annual Inflation'!CP$5,Data!$A$2:$A$1048576,'Annual Inflation'!$CL24))</f>
        <v>4.3070322580645204</v>
      </c>
      <c r="CQ24" s="4"/>
    </row>
    <row r="25" spans="3:95" x14ac:dyDescent="0.2">
      <c r="C25">
        <f t="shared" si="5"/>
        <v>82</v>
      </c>
      <c r="D25" s="14">
        <f t="shared" si="1"/>
        <v>42461</v>
      </c>
      <c r="E25" s="15" t="e">
        <f>IF(SUMIFS(Data!$F$2:$F$1048576,Data!$C$2:$C$1048576,'Annual Inflation'!F$5,Data!$A$2:$A$1048576,'Annual Inflation'!$D25)=0,NA(),SUMIFS(Data!$F$2:$F$1048576,Data!$C$2:$C$1048576,'Annual Inflation'!F$5,Data!$A$2:$A$1048576,'Annual Inflation'!$D25))</f>
        <v>#N/A</v>
      </c>
      <c r="F25" s="15" t="e">
        <f>IF(SUMIFS(Data!$G$2:$G$1048576,Data!$C$2:$C$1048576,'Annual Inflation'!F$5,Data!$A$2:$A$1048576,'Annual Inflation'!$D25)=0,NA(),SUMIFS(Data!$G$2:$G$1048576,Data!$C$2:$C$1048576,'Annual Inflation'!F$5,Data!$A$2:$A$1048576,'Annual Inflation'!$D25))</f>
        <v>#N/A</v>
      </c>
      <c r="G25" s="15" t="e">
        <f>IF(SUMIFS(Data!$K$2:$K$1048576,Data!$C$2:$C$1048576,'Annual Inflation'!F$5,Data!$A$2:$A$1048576,'Annual Inflation'!$D25)=0,NA(),SUMIFS(Data!$K$2:$K$1048576,Data!$C$2:$C$1048576,'Annual Inflation'!F$5,Data!$A$2:$A$1048576,'Annual Inflation'!$D25))</f>
        <v>#N/A</v>
      </c>
      <c r="H25" s="15" t="e">
        <f>IF(SUMIFS(Data!$L$2:$L$1048576,Data!$C$2:$C$1048576,'Annual Inflation'!F$5,Data!$A$2:$A$1048576,'Annual Inflation'!$D25)=0,NA(),SUMIFS(Data!$L$2:$L$1048576,Data!$C$2:$C$1048576,'Annual Inflation'!F$5,Data!$A$2:$A$1048576,'Annual Inflation'!$D25))</f>
        <v>#N/A</v>
      </c>
      <c r="I25" s="4">
        <v>3</v>
      </c>
      <c r="J25" s="4">
        <v>2</v>
      </c>
      <c r="K25" s="4">
        <v>2</v>
      </c>
      <c r="L25" s="15" t="e">
        <f t="shared" si="6"/>
        <v>#N/A</v>
      </c>
      <c r="M25" s="15" t="e">
        <f t="shared" si="7"/>
        <v>#N/A</v>
      </c>
      <c r="O25" s="15" t="e">
        <f>IF(SUMIFS(Data!$F$2:$F$1048576,Data!$C$2:$C$1048576,'Annual Inflation'!P$5,Data!$A$2:$A$1048576,'Annual Inflation'!$D25)=0,NA(),SUMIFS(Data!$F$2:$F$1048576,Data!$C$2:$C$1048576,'Annual Inflation'!P$5,Data!$A$2:$A$1048576,'Annual Inflation'!$D25))</f>
        <v>#N/A</v>
      </c>
      <c r="P25" s="15" t="e">
        <f>IF(SUMIFS(Data!$G$2:$G$1048576,Data!$C$2:$C$1048576,'Annual Inflation'!P$5,Data!$A$2:$A$1048576,'Annual Inflation'!$D25)=0,NA(),SUMIFS(Data!$G$2:$G$1048576,Data!$C$2:$C$1048576,'Annual Inflation'!P$5,Data!$A$2:$A$1048576,'Annual Inflation'!$D25))</f>
        <v>#N/A</v>
      </c>
      <c r="Q25" s="15" t="e">
        <f>IF(SUMIFS(Data!$K$2:$K$1048576,Data!$C$2:$C$1048576,'Annual Inflation'!P$5,Data!$A$2:$A$1048576,'Annual Inflation'!$D25)=0,NA(),SUMIFS(Data!$K$2:$K$1048576,Data!$C$2:$C$1048576,'Annual Inflation'!P$5,Data!$A$2:$A$1048576,'Annual Inflation'!$D25))</f>
        <v>#N/A</v>
      </c>
      <c r="R25" s="15" t="e">
        <f>IF(SUMIFS(Data!$L$2:$L$1048576,Data!$C$2:$C$1048576,'Annual Inflation'!P$5,Data!$A$2:$A$1048576,'Annual Inflation'!$D25)=0,NA(),SUMIFS(Data!$L$2:$L$1048576,Data!$C$2:$C$1048576,'Annual Inflation'!P$5,Data!$A$2:$A$1048576,'Annual Inflation'!$D25))</f>
        <v>#N/A</v>
      </c>
      <c r="S25" s="4">
        <v>3</v>
      </c>
      <c r="T25" s="4">
        <v>2</v>
      </c>
      <c r="U25" s="4">
        <v>2</v>
      </c>
      <c r="V25" s="15" t="e">
        <f t="shared" si="8"/>
        <v>#N/A</v>
      </c>
      <c r="W25" s="15" t="e">
        <f t="shared" si="9"/>
        <v>#N/A</v>
      </c>
      <c r="Y25" s="15"/>
      <c r="Z25" s="15" t="e">
        <f>IF(SUMIFS(Data!$G$2:$G$1048576,Data!$B$2:$B$1048576,'Annual Inflation'!Z$5,Data!$A$2:$A$1048576,'Annual Inflation'!$D25)=0,NA(),SUMIFS(Data!$G$2:$G$1048576,Data!$B$2:$B$1048576,'Annual Inflation'!Z$5,Data!$A$2:$A$1048576,'Annual Inflation'!$D25))</f>
        <v>#N/A</v>
      </c>
      <c r="AA25" s="15" t="e">
        <f>IF(SUMIFS(Data!$G$2:$G$1048576,Data!$B$2:$B$1048576,'Annual Inflation'!AA$5,Data!$A$2:$A$1048576,'Annual Inflation'!$D25)=0,NA(),SUMIFS(Data!$G$2:$G$1048576,Data!$B$2:$B$1048576,'Annual Inflation'!AA$5,Data!$A$2:$A$1048576,'Annual Inflation'!$D25))</f>
        <v>#N/A</v>
      </c>
      <c r="AB25" s="15" t="e">
        <f>IF(SUMIFS(Data!$G$2:$G$1048576,Data!$B$2:$B$1048576,'Annual Inflation'!AB$5,Data!$A$2:$A$1048576,'Annual Inflation'!$D25)=0,NA(),SUMIFS(Data!$G$2:$G$1048576,Data!$B$2:$B$1048576,'Annual Inflation'!AB$5,Data!$A$2:$A$1048576,'Annual Inflation'!$D25))</f>
        <v>#N/A</v>
      </c>
      <c r="AC25" s="4">
        <v>3</v>
      </c>
      <c r="AD25" s="4">
        <v>2</v>
      </c>
      <c r="AE25" s="4">
        <v>2</v>
      </c>
      <c r="AG25" s="15"/>
      <c r="AH25" s="15" t="e">
        <f>IF(SUMIFS(Data!$G$2:$G$1048576,Data!$B$2:$B$1048576,'Annual Inflation'!AH$5,Data!$A$2:$A$1048576,'Annual Inflation'!$D25)=0,NA(),SUMIFS(Data!$G$2:$G$1048576,Data!$B$2:$B$1048576,'Annual Inflation'!AH$5,Data!$A$2:$A$1048576,'Annual Inflation'!$D25))</f>
        <v>#N/A</v>
      </c>
      <c r="AI25" s="15" t="e">
        <f>IF(SUMIFS(Data!$G$2:$G$1048576,Data!$B$2:$B$1048576,'Annual Inflation'!AI$5,Data!$A$2:$A$1048576,'Annual Inflation'!$D25)=0,NA(),SUMIFS(Data!$G$2:$G$1048576,Data!$B$2:$B$1048576,'Annual Inflation'!AI$5,Data!$A$2:$A$1048576,'Annual Inflation'!$D25))</f>
        <v>#N/A</v>
      </c>
      <c r="AJ25" s="15" t="e">
        <f>IF(SUMIFS(Data!$G$2:$G$1048576,Data!$B$2:$B$1048576,'Annual Inflation'!AJ$5,Data!$A$2:$A$1048576,'Annual Inflation'!$D25)=0,NA(),SUMIFS(Data!$G$2:$G$1048576,Data!$B$2:$B$1048576,'Annual Inflation'!AJ$5,Data!$A$2:$A$1048576,'Annual Inflation'!$D25))</f>
        <v>#N/A</v>
      </c>
      <c r="AK25" s="4">
        <v>3</v>
      </c>
      <c r="AL25" s="4">
        <v>2</v>
      </c>
      <c r="AM25" s="4">
        <v>2</v>
      </c>
      <c r="AO25">
        <f t="shared" si="10"/>
        <v>152</v>
      </c>
      <c r="AP25" s="14">
        <f t="shared" si="2"/>
        <v>40330</v>
      </c>
      <c r="AQ25" s="15">
        <f>IF(SUMIFS(Data!$G$2:$G$1048576,Data!$C$2:$C$1048576,'Annual Inflation'!AQ$5,Data!$A$2:$A$1048576,'Annual Inflation'!$AP25)=0,NA(),SUMIFS(Data!$G$2:$G$1048576,Data!$C$2:$C$1048576,'Annual Inflation'!AQ$5,Data!$A$2:$A$1048576,'Annual Inflation'!$AP25))</f>
        <v>3.7</v>
      </c>
      <c r="AR25" s="15">
        <f>IF(SUMIFS(Data!$G$2:$G$1048576,Data!$C$2:$C$1048576,'Annual Inflation'!AR$5,Data!$A$2:$A$1048576,'Annual Inflation'!$AP25)=0,NA(),SUMIFS(Data!$G$2:$G$1048576,Data!$C$2:$C$1048576,'Annual Inflation'!AR$5,Data!$A$2:$A$1048576,'Annual Inflation'!$AP25))</f>
        <v>3.5</v>
      </c>
      <c r="AS25" s="15">
        <f>IF(SUMIFS(Data!$F$2:$F$1048576,Data!$C$2:$C$1048576,'Annual Inflation'!AS$5,Data!$A$2:$A$1048576,'Annual Inflation'!$AP25)=0,NA(),SUMIFS(Data!$F$2:$F$1048576,Data!$C$2:$C$1048576,'Annual Inflation'!AS$5,Data!$A$2:$A$1048576,'Annual Inflation'!$AP25))</f>
        <v>3.7384615384615398</v>
      </c>
      <c r="AT25" s="15">
        <f>IF(SUMIFS(Data!$F$2:$F$1048576,Data!$C$2:$C$1048576,'Annual Inflation'!AT$5,Data!$A$2:$A$1048576,'Annual Inflation'!$AP25)=0,NA(),SUMIFS(Data!$F$2:$F$1048576,Data!$C$2:$C$1048576,'Annual Inflation'!AT$5,Data!$A$2:$A$1048576,'Annual Inflation'!$AP25))</f>
        <v>3.54</v>
      </c>
      <c r="AU25" s="4">
        <v>3</v>
      </c>
      <c r="AV25" s="4">
        <v>2</v>
      </c>
      <c r="AW25" s="4">
        <v>2</v>
      </c>
      <c r="AY25" s="15" t="e">
        <f>IF(SUMIFS(Data!$G$2:$G$1048576,Data!$C$2:$C$1048576,'Annual Inflation'!AY$5,Data!$A$2:$A$1048576,'Annual Inflation'!$AP25)=0,NA(),SUMIFS(Data!$G$2:$G$1048576,Data!$C$2:$C$1048576,'Annual Inflation'!AY$5,Data!$A$2:$A$1048576,'Annual Inflation'!$AP25))</f>
        <v>#N/A</v>
      </c>
      <c r="AZ25" s="15" t="e">
        <f>IF(SUMIFS(Data!$G$2:$G$1048576,Data!$C$2:$C$1048576,'Annual Inflation'!AZ$5,Data!$A$2:$A$1048576,'Annual Inflation'!$AP25)=0,NA(),SUMIFS(Data!$G$2:$G$1048576,Data!$C$2:$C$1048576,'Annual Inflation'!AZ$5,Data!$A$2:$A$1048576,'Annual Inflation'!$AP25))</f>
        <v>#N/A</v>
      </c>
      <c r="BA25" s="15" t="e">
        <f>IF(SUMIFS(Data!$F$2:$F$1048576,Data!$C$2:$C$1048576,'Annual Inflation'!BA$5,Data!$A$2:$A$1048576,'Annual Inflation'!$AP25)=0,NA(),SUMIFS(Data!$F$2:$F$1048576,Data!$C$2:$C$1048576,'Annual Inflation'!BA$5,Data!$A$2:$A$1048576,'Annual Inflation'!$AP25))</f>
        <v>#N/A</v>
      </c>
      <c r="BB25" s="15" t="e">
        <f>IF(SUMIFS(Data!$F$2:$F$1048576,Data!$C$2:$C$1048576,'Annual Inflation'!BB$5,Data!$A$2:$A$1048576,'Annual Inflation'!$AP25)=0,NA(),SUMIFS(Data!$F$2:$F$1048576,Data!$C$2:$C$1048576,'Annual Inflation'!BB$5,Data!$A$2:$A$1048576,'Annual Inflation'!$AP25))</f>
        <v>#N/A</v>
      </c>
      <c r="BC25" s="4">
        <v>3</v>
      </c>
      <c r="BD25" s="4">
        <v>2</v>
      </c>
      <c r="BE25" s="4">
        <v>2</v>
      </c>
      <c r="CL25" s="7">
        <f t="shared" si="13"/>
        <v>37803</v>
      </c>
      <c r="CM25" s="4">
        <v>4.13</v>
      </c>
      <c r="CN25" s="4"/>
      <c r="CP25" s="4">
        <f>IF(SUMIFS(Data!$F$2:$F$1048576,Data!$C$2:$C$1048576,'Annual Inflation'!CP$5,Data!$A$2:$A$1048576,'Annual Inflation'!$CL25)=0,NA(),SUMIFS(Data!$F$2:$F$1048576,Data!$C$2:$C$1048576,'Annual Inflation'!CP$5,Data!$A$2:$A$1048576,'Annual Inflation'!$CL25))</f>
        <v>4.1722312500000003</v>
      </c>
      <c r="CQ25" s="4"/>
    </row>
    <row r="26" spans="3:95" x14ac:dyDescent="0.2">
      <c r="C26">
        <f t="shared" si="5"/>
        <v>81</v>
      </c>
      <c r="D26" s="14">
        <f t="shared" si="1"/>
        <v>42491</v>
      </c>
      <c r="E26" s="15" t="e">
        <f>IF(SUMIFS(Data!$F$2:$F$1048576,Data!$C$2:$C$1048576,'Annual Inflation'!F$5,Data!$A$2:$A$1048576,'Annual Inflation'!$D26)=0,NA(),SUMIFS(Data!$F$2:$F$1048576,Data!$C$2:$C$1048576,'Annual Inflation'!F$5,Data!$A$2:$A$1048576,'Annual Inflation'!$D26))</f>
        <v>#N/A</v>
      </c>
      <c r="F26" s="15" t="e">
        <f>IF(SUMIFS(Data!$G$2:$G$1048576,Data!$C$2:$C$1048576,'Annual Inflation'!F$5,Data!$A$2:$A$1048576,'Annual Inflation'!$D26)=0,NA(),SUMIFS(Data!$G$2:$G$1048576,Data!$C$2:$C$1048576,'Annual Inflation'!F$5,Data!$A$2:$A$1048576,'Annual Inflation'!$D26))</f>
        <v>#N/A</v>
      </c>
      <c r="G26" s="15" t="e">
        <f>IF(SUMIFS(Data!$K$2:$K$1048576,Data!$C$2:$C$1048576,'Annual Inflation'!F$5,Data!$A$2:$A$1048576,'Annual Inflation'!$D26)=0,NA(),SUMIFS(Data!$K$2:$K$1048576,Data!$C$2:$C$1048576,'Annual Inflation'!F$5,Data!$A$2:$A$1048576,'Annual Inflation'!$D26))</f>
        <v>#N/A</v>
      </c>
      <c r="H26" s="15" t="e">
        <f>IF(SUMIFS(Data!$L$2:$L$1048576,Data!$C$2:$C$1048576,'Annual Inflation'!F$5,Data!$A$2:$A$1048576,'Annual Inflation'!$D26)=0,NA(),SUMIFS(Data!$L$2:$L$1048576,Data!$C$2:$C$1048576,'Annual Inflation'!F$5,Data!$A$2:$A$1048576,'Annual Inflation'!$D26))</f>
        <v>#N/A</v>
      </c>
      <c r="I26" s="4">
        <v>3</v>
      </c>
      <c r="J26" s="4">
        <v>2</v>
      </c>
      <c r="K26" s="4">
        <v>2</v>
      </c>
      <c r="L26" s="15" t="e">
        <f t="shared" si="6"/>
        <v>#N/A</v>
      </c>
      <c r="M26" s="15" t="e">
        <f t="shared" si="7"/>
        <v>#N/A</v>
      </c>
      <c r="O26" s="15" t="e">
        <f>IF(SUMIFS(Data!$F$2:$F$1048576,Data!$C$2:$C$1048576,'Annual Inflation'!P$5,Data!$A$2:$A$1048576,'Annual Inflation'!$D26)=0,NA(),SUMIFS(Data!$F$2:$F$1048576,Data!$C$2:$C$1048576,'Annual Inflation'!P$5,Data!$A$2:$A$1048576,'Annual Inflation'!$D26))</f>
        <v>#N/A</v>
      </c>
      <c r="P26" s="15" t="e">
        <f>IF(SUMIFS(Data!$G$2:$G$1048576,Data!$C$2:$C$1048576,'Annual Inflation'!P$5,Data!$A$2:$A$1048576,'Annual Inflation'!$D26)=0,NA(),SUMIFS(Data!$G$2:$G$1048576,Data!$C$2:$C$1048576,'Annual Inflation'!P$5,Data!$A$2:$A$1048576,'Annual Inflation'!$D26))</f>
        <v>#N/A</v>
      </c>
      <c r="Q26" s="15" t="e">
        <f>IF(SUMIFS(Data!$K$2:$K$1048576,Data!$C$2:$C$1048576,'Annual Inflation'!P$5,Data!$A$2:$A$1048576,'Annual Inflation'!$D26)=0,NA(),SUMIFS(Data!$K$2:$K$1048576,Data!$C$2:$C$1048576,'Annual Inflation'!P$5,Data!$A$2:$A$1048576,'Annual Inflation'!$D26))</f>
        <v>#N/A</v>
      </c>
      <c r="R26" s="15" t="e">
        <f>IF(SUMIFS(Data!$L$2:$L$1048576,Data!$C$2:$C$1048576,'Annual Inflation'!P$5,Data!$A$2:$A$1048576,'Annual Inflation'!$D26)=0,NA(),SUMIFS(Data!$L$2:$L$1048576,Data!$C$2:$C$1048576,'Annual Inflation'!P$5,Data!$A$2:$A$1048576,'Annual Inflation'!$D26))</f>
        <v>#N/A</v>
      </c>
      <c r="S26" s="4">
        <v>3</v>
      </c>
      <c r="T26" s="4">
        <v>2</v>
      </c>
      <c r="U26" s="4">
        <v>2</v>
      </c>
      <c r="V26" s="15" t="e">
        <f t="shared" si="8"/>
        <v>#N/A</v>
      </c>
      <c r="W26" s="15" t="e">
        <f t="shared" si="9"/>
        <v>#N/A</v>
      </c>
      <c r="Y26" s="15"/>
      <c r="Z26" s="15" t="e">
        <f>IF(SUMIFS(Data!$G$2:$G$1048576,Data!$B$2:$B$1048576,'Annual Inflation'!Z$5,Data!$A$2:$A$1048576,'Annual Inflation'!$D26)=0,NA(),SUMIFS(Data!$G$2:$G$1048576,Data!$B$2:$B$1048576,'Annual Inflation'!Z$5,Data!$A$2:$A$1048576,'Annual Inflation'!$D26))</f>
        <v>#N/A</v>
      </c>
      <c r="AA26" s="15" t="e">
        <f>IF(SUMIFS(Data!$G$2:$G$1048576,Data!$B$2:$B$1048576,'Annual Inflation'!AA$5,Data!$A$2:$A$1048576,'Annual Inflation'!$D26)=0,NA(),SUMIFS(Data!$G$2:$G$1048576,Data!$B$2:$B$1048576,'Annual Inflation'!AA$5,Data!$A$2:$A$1048576,'Annual Inflation'!$D26))</f>
        <v>#N/A</v>
      </c>
      <c r="AB26" s="15" t="e">
        <f>IF(SUMIFS(Data!$G$2:$G$1048576,Data!$B$2:$B$1048576,'Annual Inflation'!AB$5,Data!$A$2:$A$1048576,'Annual Inflation'!$D26)=0,NA(),SUMIFS(Data!$G$2:$G$1048576,Data!$B$2:$B$1048576,'Annual Inflation'!AB$5,Data!$A$2:$A$1048576,'Annual Inflation'!$D26))</f>
        <v>#N/A</v>
      </c>
      <c r="AC26" s="4">
        <v>3</v>
      </c>
      <c r="AD26" s="4">
        <v>2</v>
      </c>
      <c r="AE26" s="4">
        <v>2</v>
      </c>
      <c r="AG26" s="15"/>
      <c r="AH26" s="15" t="e">
        <f>IF(SUMIFS(Data!$G$2:$G$1048576,Data!$B$2:$B$1048576,'Annual Inflation'!AH$5,Data!$A$2:$A$1048576,'Annual Inflation'!$D26)=0,NA(),SUMIFS(Data!$G$2:$G$1048576,Data!$B$2:$B$1048576,'Annual Inflation'!AH$5,Data!$A$2:$A$1048576,'Annual Inflation'!$D26))</f>
        <v>#N/A</v>
      </c>
      <c r="AI26" s="15" t="e">
        <f>IF(SUMIFS(Data!$G$2:$G$1048576,Data!$B$2:$B$1048576,'Annual Inflation'!AI$5,Data!$A$2:$A$1048576,'Annual Inflation'!$D26)=0,NA(),SUMIFS(Data!$G$2:$G$1048576,Data!$B$2:$B$1048576,'Annual Inflation'!AI$5,Data!$A$2:$A$1048576,'Annual Inflation'!$D26))</f>
        <v>#N/A</v>
      </c>
      <c r="AJ26" s="15" t="e">
        <f>IF(SUMIFS(Data!$G$2:$G$1048576,Data!$B$2:$B$1048576,'Annual Inflation'!AJ$5,Data!$A$2:$A$1048576,'Annual Inflation'!$D26)=0,NA(),SUMIFS(Data!$G$2:$G$1048576,Data!$B$2:$B$1048576,'Annual Inflation'!AJ$5,Data!$A$2:$A$1048576,'Annual Inflation'!$D26))</f>
        <v>#N/A</v>
      </c>
      <c r="AK26" s="4">
        <v>3</v>
      </c>
      <c r="AL26" s="4">
        <v>2</v>
      </c>
      <c r="AM26" s="4">
        <v>2</v>
      </c>
      <c r="AO26">
        <f t="shared" si="10"/>
        <v>151</v>
      </c>
      <c r="AP26" s="14">
        <f t="shared" si="2"/>
        <v>40360</v>
      </c>
      <c r="AQ26" s="15">
        <f>IF(SUMIFS(Data!$G$2:$G$1048576,Data!$C$2:$C$1048576,'Annual Inflation'!AQ$5,Data!$A$2:$A$1048576,'Annual Inflation'!$AP26)=0,NA(),SUMIFS(Data!$G$2:$G$1048576,Data!$C$2:$C$1048576,'Annual Inflation'!AQ$5,Data!$A$2:$A$1048576,'Annual Inflation'!$AP26))</f>
        <v>3.65</v>
      </c>
      <c r="AR26" s="15">
        <f>IF(SUMIFS(Data!$G$2:$G$1048576,Data!$C$2:$C$1048576,'Annual Inflation'!AR$5,Data!$A$2:$A$1048576,'Annual Inflation'!$AP26)=0,NA(),SUMIFS(Data!$G$2:$G$1048576,Data!$C$2:$C$1048576,'Annual Inflation'!AR$5,Data!$A$2:$A$1048576,'Annual Inflation'!$AP26))</f>
        <v>3.5</v>
      </c>
      <c r="AS26" s="15">
        <f>IF(SUMIFS(Data!$F$2:$F$1048576,Data!$C$2:$C$1048576,'Annual Inflation'!AS$5,Data!$A$2:$A$1048576,'Annual Inflation'!$AP26)=0,NA(),SUMIFS(Data!$F$2:$F$1048576,Data!$C$2:$C$1048576,'Annual Inflation'!AS$5,Data!$A$2:$A$1048576,'Annual Inflation'!$AP26))</f>
        <v>3.69285714285714</v>
      </c>
      <c r="AT26" s="15">
        <f>IF(SUMIFS(Data!$F$2:$F$1048576,Data!$C$2:$C$1048576,'Annual Inflation'!AT$5,Data!$A$2:$A$1048576,'Annual Inflation'!$AP26)=0,NA(),SUMIFS(Data!$F$2:$F$1048576,Data!$C$2:$C$1048576,'Annual Inflation'!AT$5,Data!$A$2:$A$1048576,'Annual Inflation'!$AP26))</f>
        <v>3.5285714285714298</v>
      </c>
      <c r="AU26" s="4">
        <v>3</v>
      </c>
      <c r="AV26" s="4">
        <v>2</v>
      </c>
      <c r="AW26" s="4">
        <v>2</v>
      </c>
      <c r="AY26" s="15" t="e">
        <f>IF(SUMIFS(Data!$G$2:$G$1048576,Data!$C$2:$C$1048576,'Annual Inflation'!AY$5,Data!$A$2:$A$1048576,'Annual Inflation'!$AP26)=0,NA(),SUMIFS(Data!$G$2:$G$1048576,Data!$C$2:$C$1048576,'Annual Inflation'!AY$5,Data!$A$2:$A$1048576,'Annual Inflation'!$AP26))</f>
        <v>#N/A</v>
      </c>
      <c r="AZ26" s="15" t="e">
        <f>IF(SUMIFS(Data!$G$2:$G$1048576,Data!$C$2:$C$1048576,'Annual Inflation'!AZ$5,Data!$A$2:$A$1048576,'Annual Inflation'!$AP26)=0,NA(),SUMIFS(Data!$G$2:$G$1048576,Data!$C$2:$C$1048576,'Annual Inflation'!AZ$5,Data!$A$2:$A$1048576,'Annual Inflation'!$AP26))</f>
        <v>#N/A</v>
      </c>
      <c r="BA26" s="15" t="e">
        <f>IF(SUMIFS(Data!$F$2:$F$1048576,Data!$C$2:$C$1048576,'Annual Inflation'!BA$5,Data!$A$2:$A$1048576,'Annual Inflation'!$AP26)=0,NA(),SUMIFS(Data!$F$2:$F$1048576,Data!$C$2:$C$1048576,'Annual Inflation'!BA$5,Data!$A$2:$A$1048576,'Annual Inflation'!$AP26))</f>
        <v>#N/A</v>
      </c>
      <c r="BB26" s="15" t="e">
        <f>IF(SUMIFS(Data!$F$2:$F$1048576,Data!$C$2:$C$1048576,'Annual Inflation'!BB$5,Data!$A$2:$A$1048576,'Annual Inflation'!$AP26)=0,NA(),SUMIFS(Data!$F$2:$F$1048576,Data!$C$2:$C$1048576,'Annual Inflation'!BB$5,Data!$A$2:$A$1048576,'Annual Inflation'!$AP26))</f>
        <v>#N/A</v>
      </c>
      <c r="BC26" s="4">
        <v>3</v>
      </c>
      <c r="BD26" s="4">
        <v>2</v>
      </c>
      <c r="BE26" s="4">
        <v>2</v>
      </c>
      <c r="BL26" s="6" t="s">
        <v>9843</v>
      </c>
      <c r="BM26" s="6" t="s">
        <v>9844</v>
      </c>
      <c r="BN26" s="6" t="s">
        <v>9845</v>
      </c>
      <c r="BO26" s="6" t="s">
        <v>9846</v>
      </c>
      <c r="BP26" s="6" t="s">
        <v>9847</v>
      </c>
      <c r="BQ26" s="6" t="s">
        <v>9848</v>
      </c>
      <c r="BR26" s="6" t="s">
        <v>9849</v>
      </c>
      <c r="BS26" s="6" t="s">
        <v>9850</v>
      </c>
      <c r="BT26" s="6" t="s">
        <v>9851</v>
      </c>
      <c r="BU26" s="6" t="s">
        <v>9852</v>
      </c>
      <c r="BV26" s="6" t="s">
        <v>9853</v>
      </c>
      <c r="BW26" s="6" t="s">
        <v>9854</v>
      </c>
      <c r="BX26" s="6" t="s">
        <v>9855</v>
      </c>
      <c r="BY26" s="6" t="s">
        <v>9856</v>
      </c>
      <c r="BZ26" s="6" t="s">
        <v>9857</v>
      </c>
      <c r="CA26" s="6" t="s">
        <v>9858</v>
      </c>
      <c r="CB26" s="6" t="s">
        <v>9859</v>
      </c>
      <c r="CC26" s="6" t="s">
        <v>9860</v>
      </c>
      <c r="CD26" s="6" t="s">
        <v>9861</v>
      </c>
      <c r="CE26" s="6" t="s">
        <v>9862</v>
      </c>
      <c r="CF26" s="6" t="s">
        <v>9863</v>
      </c>
      <c r="CG26" s="6" t="s">
        <v>9864</v>
      </c>
      <c r="CH26" s="6" t="s">
        <v>9865</v>
      </c>
      <c r="CI26" s="6" t="s">
        <v>9866</v>
      </c>
      <c r="CL26" s="7">
        <f t="shared" si="13"/>
        <v>37834</v>
      </c>
      <c r="CM26" s="4">
        <v>4.04</v>
      </c>
      <c r="CN26" s="4"/>
      <c r="CP26" s="4">
        <f>IF(SUMIFS(Data!$F$2:$F$1048576,Data!$C$2:$C$1048576,'Annual Inflation'!CP$5,Data!$A$2:$A$1048576,'Annual Inflation'!$CL26)=0,NA(),SUMIFS(Data!$F$2:$F$1048576,Data!$C$2:$C$1048576,'Annual Inflation'!CP$5,Data!$A$2:$A$1048576,'Annual Inflation'!$CL26))</f>
        <v>4.1073000000000004</v>
      </c>
      <c r="CQ26" s="4"/>
    </row>
    <row r="27" spans="3:95" x14ac:dyDescent="0.2">
      <c r="C27">
        <f t="shared" si="5"/>
        <v>80</v>
      </c>
      <c r="D27" s="14">
        <f t="shared" si="1"/>
        <v>42522</v>
      </c>
      <c r="E27" s="15" t="e">
        <f>IF(SUMIFS(Data!$F$2:$F$1048576,Data!$C$2:$C$1048576,'Annual Inflation'!F$5,Data!$A$2:$A$1048576,'Annual Inflation'!$D27)=0,NA(),SUMIFS(Data!$F$2:$F$1048576,Data!$C$2:$C$1048576,'Annual Inflation'!F$5,Data!$A$2:$A$1048576,'Annual Inflation'!$D27))</f>
        <v>#N/A</v>
      </c>
      <c r="F27" s="15" t="e">
        <f>IF(SUMIFS(Data!$G$2:$G$1048576,Data!$C$2:$C$1048576,'Annual Inflation'!F$5,Data!$A$2:$A$1048576,'Annual Inflation'!$D27)=0,NA(),SUMIFS(Data!$G$2:$G$1048576,Data!$C$2:$C$1048576,'Annual Inflation'!F$5,Data!$A$2:$A$1048576,'Annual Inflation'!$D27))</f>
        <v>#N/A</v>
      </c>
      <c r="G27" s="15" t="e">
        <f>IF(SUMIFS(Data!$K$2:$K$1048576,Data!$C$2:$C$1048576,'Annual Inflation'!F$5,Data!$A$2:$A$1048576,'Annual Inflation'!$D27)=0,NA(),SUMIFS(Data!$K$2:$K$1048576,Data!$C$2:$C$1048576,'Annual Inflation'!F$5,Data!$A$2:$A$1048576,'Annual Inflation'!$D27))</f>
        <v>#N/A</v>
      </c>
      <c r="H27" s="15" t="e">
        <f>IF(SUMIFS(Data!$L$2:$L$1048576,Data!$C$2:$C$1048576,'Annual Inflation'!F$5,Data!$A$2:$A$1048576,'Annual Inflation'!$D27)=0,NA(),SUMIFS(Data!$L$2:$L$1048576,Data!$C$2:$C$1048576,'Annual Inflation'!F$5,Data!$A$2:$A$1048576,'Annual Inflation'!$D27))</f>
        <v>#N/A</v>
      </c>
      <c r="I27" s="4">
        <v>3</v>
      </c>
      <c r="J27" s="4">
        <v>2</v>
      </c>
      <c r="K27" s="4">
        <v>2</v>
      </c>
      <c r="L27" s="15" t="e">
        <f t="shared" si="6"/>
        <v>#N/A</v>
      </c>
      <c r="M27" s="15" t="e">
        <f t="shared" si="7"/>
        <v>#N/A</v>
      </c>
      <c r="O27" s="15" t="e">
        <f>IF(SUMIFS(Data!$F$2:$F$1048576,Data!$C$2:$C$1048576,'Annual Inflation'!P$5,Data!$A$2:$A$1048576,'Annual Inflation'!$D27)=0,NA(),SUMIFS(Data!$F$2:$F$1048576,Data!$C$2:$C$1048576,'Annual Inflation'!P$5,Data!$A$2:$A$1048576,'Annual Inflation'!$D27))</f>
        <v>#N/A</v>
      </c>
      <c r="P27" s="15" t="e">
        <f>IF(SUMIFS(Data!$G$2:$G$1048576,Data!$C$2:$C$1048576,'Annual Inflation'!P$5,Data!$A$2:$A$1048576,'Annual Inflation'!$D27)=0,NA(),SUMIFS(Data!$G$2:$G$1048576,Data!$C$2:$C$1048576,'Annual Inflation'!P$5,Data!$A$2:$A$1048576,'Annual Inflation'!$D27))</f>
        <v>#N/A</v>
      </c>
      <c r="Q27" s="15" t="e">
        <f>IF(SUMIFS(Data!$K$2:$K$1048576,Data!$C$2:$C$1048576,'Annual Inflation'!P$5,Data!$A$2:$A$1048576,'Annual Inflation'!$D27)=0,NA(),SUMIFS(Data!$K$2:$K$1048576,Data!$C$2:$C$1048576,'Annual Inflation'!P$5,Data!$A$2:$A$1048576,'Annual Inflation'!$D27))</f>
        <v>#N/A</v>
      </c>
      <c r="R27" s="15" t="e">
        <f>IF(SUMIFS(Data!$L$2:$L$1048576,Data!$C$2:$C$1048576,'Annual Inflation'!P$5,Data!$A$2:$A$1048576,'Annual Inflation'!$D27)=0,NA(),SUMIFS(Data!$L$2:$L$1048576,Data!$C$2:$C$1048576,'Annual Inflation'!P$5,Data!$A$2:$A$1048576,'Annual Inflation'!$D27))</f>
        <v>#N/A</v>
      </c>
      <c r="S27" s="4">
        <v>3</v>
      </c>
      <c r="T27" s="4">
        <v>2</v>
      </c>
      <c r="U27" s="4">
        <v>2</v>
      </c>
      <c r="V27" s="15" t="e">
        <f t="shared" si="8"/>
        <v>#N/A</v>
      </c>
      <c r="W27" s="15" t="e">
        <f t="shared" si="9"/>
        <v>#N/A</v>
      </c>
      <c r="Y27" s="15"/>
      <c r="Z27" s="15" t="e">
        <f>IF(SUMIFS(Data!$G$2:$G$1048576,Data!$B$2:$B$1048576,'Annual Inflation'!Z$5,Data!$A$2:$A$1048576,'Annual Inflation'!$D27)=0,NA(),SUMIFS(Data!$G$2:$G$1048576,Data!$B$2:$B$1048576,'Annual Inflation'!Z$5,Data!$A$2:$A$1048576,'Annual Inflation'!$D27))</f>
        <v>#N/A</v>
      </c>
      <c r="AA27" s="15" t="e">
        <f>IF(SUMIFS(Data!$G$2:$G$1048576,Data!$B$2:$B$1048576,'Annual Inflation'!AA$5,Data!$A$2:$A$1048576,'Annual Inflation'!$D27)=0,NA(),SUMIFS(Data!$G$2:$G$1048576,Data!$B$2:$B$1048576,'Annual Inflation'!AA$5,Data!$A$2:$A$1048576,'Annual Inflation'!$D27))</f>
        <v>#N/A</v>
      </c>
      <c r="AB27" s="15" t="e">
        <f>IF(SUMIFS(Data!$G$2:$G$1048576,Data!$B$2:$B$1048576,'Annual Inflation'!AB$5,Data!$A$2:$A$1048576,'Annual Inflation'!$D27)=0,NA(),SUMIFS(Data!$G$2:$G$1048576,Data!$B$2:$B$1048576,'Annual Inflation'!AB$5,Data!$A$2:$A$1048576,'Annual Inflation'!$D27))</f>
        <v>#N/A</v>
      </c>
      <c r="AC27" s="4">
        <v>3</v>
      </c>
      <c r="AD27" s="4">
        <v>2</v>
      </c>
      <c r="AE27" s="4">
        <v>2</v>
      </c>
      <c r="AG27" s="15"/>
      <c r="AH27" s="15" t="e">
        <f>IF(SUMIFS(Data!$G$2:$G$1048576,Data!$B$2:$B$1048576,'Annual Inflation'!AH$5,Data!$A$2:$A$1048576,'Annual Inflation'!$D27)=0,NA(),SUMIFS(Data!$G$2:$G$1048576,Data!$B$2:$B$1048576,'Annual Inflation'!AH$5,Data!$A$2:$A$1048576,'Annual Inflation'!$D27))</f>
        <v>#N/A</v>
      </c>
      <c r="AI27" s="15" t="e">
        <f>IF(SUMIFS(Data!$G$2:$G$1048576,Data!$B$2:$B$1048576,'Annual Inflation'!AI$5,Data!$A$2:$A$1048576,'Annual Inflation'!$D27)=0,NA(),SUMIFS(Data!$G$2:$G$1048576,Data!$B$2:$B$1048576,'Annual Inflation'!AI$5,Data!$A$2:$A$1048576,'Annual Inflation'!$D27))</f>
        <v>#N/A</v>
      </c>
      <c r="AJ27" s="15" t="e">
        <f>IF(SUMIFS(Data!$G$2:$G$1048576,Data!$B$2:$B$1048576,'Annual Inflation'!AJ$5,Data!$A$2:$A$1048576,'Annual Inflation'!$D27)=0,NA(),SUMIFS(Data!$G$2:$G$1048576,Data!$B$2:$B$1048576,'Annual Inflation'!AJ$5,Data!$A$2:$A$1048576,'Annual Inflation'!$D27))</f>
        <v>#N/A</v>
      </c>
      <c r="AK27" s="4">
        <v>3</v>
      </c>
      <c r="AL27" s="4">
        <v>2</v>
      </c>
      <c r="AM27" s="4">
        <v>2</v>
      </c>
      <c r="AO27">
        <f t="shared" si="10"/>
        <v>150</v>
      </c>
      <c r="AP27" s="14">
        <f t="shared" si="2"/>
        <v>40391</v>
      </c>
      <c r="AQ27" s="15">
        <f>IF(SUMIFS(Data!$G$2:$G$1048576,Data!$C$2:$C$1048576,'Annual Inflation'!AQ$5,Data!$A$2:$A$1048576,'Annual Inflation'!$AP27)=0,NA(),SUMIFS(Data!$G$2:$G$1048576,Data!$C$2:$C$1048576,'Annual Inflation'!AQ$5,Data!$A$2:$A$1048576,'Annual Inflation'!$AP27))</f>
        <v>3.7</v>
      </c>
      <c r="AR27" s="15">
        <f>IF(SUMIFS(Data!$G$2:$G$1048576,Data!$C$2:$C$1048576,'Annual Inflation'!AR$5,Data!$A$2:$A$1048576,'Annual Inflation'!$AP27)=0,NA(),SUMIFS(Data!$G$2:$G$1048576,Data!$C$2:$C$1048576,'Annual Inflation'!AR$5,Data!$A$2:$A$1048576,'Annual Inflation'!$AP27))</f>
        <v>3.5</v>
      </c>
      <c r="AS27" s="15">
        <f>IF(SUMIFS(Data!$F$2:$F$1048576,Data!$C$2:$C$1048576,'Annual Inflation'!AS$5,Data!$A$2:$A$1048576,'Annual Inflation'!$AP27)=0,NA(),SUMIFS(Data!$F$2:$F$1048576,Data!$C$2:$C$1048576,'Annual Inflation'!AS$5,Data!$A$2:$A$1048576,'Annual Inflation'!$AP27))</f>
        <v>3.7035714285714301</v>
      </c>
      <c r="AT27" s="15">
        <f>IF(SUMIFS(Data!$F$2:$F$1048576,Data!$C$2:$C$1048576,'Annual Inflation'!AT$5,Data!$A$2:$A$1048576,'Annual Inflation'!$AP27)=0,NA(),SUMIFS(Data!$F$2:$F$1048576,Data!$C$2:$C$1048576,'Annual Inflation'!AT$5,Data!$A$2:$A$1048576,'Annual Inflation'!$AP27))</f>
        <v>3.4923076923076901</v>
      </c>
      <c r="AU27" s="4">
        <v>3</v>
      </c>
      <c r="AV27" s="4">
        <v>2</v>
      </c>
      <c r="AW27" s="4">
        <v>2</v>
      </c>
      <c r="AY27" s="15" t="e">
        <f>IF(SUMIFS(Data!$G$2:$G$1048576,Data!$C$2:$C$1048576,'Annual Inflation'!AY$5,Data!$A$2:$A$1048576,'Annual Inflation'!$AP27)=0,NA(),SUMIFS(Data!$G$2:$G$1048576,Data!$C$2:$C$1048576,'Annual Inflation'!AY$5,Data!$A$2:$A$1048576,'Annual Inflation'!$AP27))</f>
        <v>#N/A</v>
      </c>
      <c r="AZ27" s="15" t="e">
        <f>IF(SUMIFS(Data!$G$2:$G$1048576,Data!$C$2:$C$1048576,'Annual Inflation'!AZ$5,Data!$A$2:$A$1048576,'Annual Inflation'!$AP27)=0,NA(),SUMIFS(Data!$G$2:$G$1048576,Data!$C$2:$C$1048576,'Annual Inflation'!AZ$5,Data!$A$2:$A$1048576,'Annual Inflation'!$AP27))</f>
        <v>#N/A</v>
      </c>
      <c r="BA27" s="15" t="e">
        <f>IF(SUMIFS(Data!$F$2:$F$1048576,Data!$C$2:$C$1048576,'Annual Inflation'!BA$5,Data!$A$2:$A$1048576,'Annual Inflation'!$AP27)=0,NA(),SUMIFS(Data!$F$2:$F$1048576,Data!$C$2:$C$1048576,'Annual Inflation'!BA$5,Data!$A$2:$A$1048576,'Annual Inflation'!$AP27))</f>
        <v>#N/A</v>
      </c>
      <c r="BB27" s="15" t="e">
        <f>IF(SUMIFS(Data!$F$2:$F$1048576,Data!$C$2:$C$1048576,'Annual Inflation'!BB$5,Data!$A$2:$A$1048576,'Annual Inflation'!$AP27)=0,NA(),SUMIFS(Data!$F$2:$F$1048576,Data!$C$2:$C$1048576,'Annual Inflation'!BB$5,Data!$A$2:$A$1048576,'Annual Inflation'!$AP27))</f>
        <v>#N/A</v>
      </c>
      <c r="BC27" s="4">
        <v>3</v>
      </c>
      <c r="BD27" s="4">
        <v>2</v>
      </c>
      <c r="BE27" s="4">
        <v>2</v>
      </c>
      <c r="BK27">
        <v>2010</v>
      </c>
      <c r="BL27" s="20">
        <f>IF(SUMIFS(Data!$G:$G,Data!$A:$A,'Annual Inflation'!BL7,Data!$B:$B,'Annual Inflation'!$BJ7)=0,NA(),SUMIFS(Data!$G:$G,Data!$A:$A,'Annual Inflation'!BL7,Data!$B:$B,'Annual Inflation'!$BJ7))</f>
        <v>3.67</v>
      </c>
      <c r="BM27" s="20">
        <f>IF(SUMIFS(Data!$G:$G,Data!$A:$A,'Annual Inflation'!BM7,Data!$B:$B,'Annual Inflation'!$BJ7)=0,NA(),SUMIFS(Data!$G:$G,Data!$A:$A,'Annual Inflation'!BM7,Data!$B:$B,'Annual Inflation'!$BJ7))</f>
        <v>3.645</v>
      </c>
      <c r="BN27" s="20">
        <f>IF(SUMIFS(Data!$G:$G,Data!$A:$A,'Annual Inflation'!BN7,Data!$B:$B,'Annual Inflation'!$BJ7)=0,NA(),SUMIFS(Data!$G:$G,Data!$A:$A,'Annual Inflation'!BN7,Data!$B:$B,'Annual Inflation'!$BJ7))</f>
        <v>3.67</v>
      </c>
      <c r="BO27" s="20">
        <f>IF(SUMIFS(Data!$G:$G,Data!$A:$A,'Annual Inflation'!BO7,Data!$B:$B,'Annual Inflation'!$BJ7)=0,NA(),SUMIFS(Data!$G:$G,Data!$A:$A,'Annual Inflation'!BO7,Data!$B:$B,'Annual Inflation'!$BJ7))</f>
        <v>3.65</v>
      </c>
      <c r="BP27" s="20">
        <f>IF(SUMIFS(Data!$G:$G,Data!$A:$A,'Annual Inflation'!BP7,Data!$B:$B,'Annual Inflation'!$BJ7)=0,NA(),SUMIFS(Data!$G:$G,Data!$A:$A,'Annual Inflation'!BP7,Data!$B:$B,'Annual Inflation'!$BJ7))</f>
        <v>3.64</v>
      </c>
      <c r="BQ27" s="20">
        <f>IF(SUMIFS(Data!$G:$G,Data!$A:$A,'Annual Inflation'!BQ7,Data!$B:$B,'Annual Inflation'!$BJ7)=0,NA(),SUMIFS(Data!$G:$G,Data!$A:$A,'Annual Inflation'!BQ7,Data!$B:$B,'Annual Inflation'!$BJ7))</f>
        <v>3.7650000000000001</v>
      </c>
      <c r="BR27" s="20">
        <f>IF(SUMIFS(Data!$G:$G,Data!$A:$A,'Annual Inflation'!BR7,Data!$B:$B,'Annual Inflation'!$BJ7)=0,NA(),SUMIFS(Data!$G:$G,Data!$A:$A,'Annual Inflation'!BR7,Data!$B:$B,'Annual Inflation'!$BJ7))</f>
        <v>3.8</v>
      </c>
      <c r="BS27" s="20">
        <f>IF(SUMIFS(Data!$G:$G,Data!$A:$A,'Annual Inflation'!BS7,Data!$B:$B,'Annual Inflation'!$BJ7)=0,NA(),SUMIFS(Data!$G:$G,Data!$A:$A,'Annual Inflation'!BS7,Data!$B:$B,'Annual Inflation'!$BJ7))</f>
        <v>3.9</v>
      </c>
      <c r="BT27" s="20">
        <f>IF(SUMIFS(Data!$G:$G,Data!$A:$A,'Annual Inflation'!BT7,Data!$B:$B,'Annual Inflation'!$BJ7)=0,NA(),SUMIFS(Data!$G:$G,Data!$A:$A,'Annual Inflation'!BT7,Data!$B:$B,'Annual Inflation'!$BJ7))</f>
        <v>4.0999999999999996</v>
      </c>
      <c r="BU27" s="20">
        <f>IF(SUMIFS(Data!$G:$G,Data!$A:$A,'Annual Inflation'!BU7,Data!$B:$B,'Annual Inflation'!$BJ7)=0,NA(),SUMIFS(Data!$G:$G,Data!$A:$A,'Annual Inflation'!BU7,Data!$B:$B,'Annual Inflation'!$BJ7))</f>
        <v>4.4000000000000004</v>
      </c>
      <c r="BV27" s="20">
        <f>IF(SUMIFS(Data!$G:$G,Data!$A:$A,'Annual Inflation'!BV7,Data!$B:$B,'Annual Inflation'!$BJ7)=0,NA(),SUMIFS(Data!$G:$G,Data!$A:$A,'Annual Inflation'!BV7,Data!$B:$B,'Annual Inflation'!$BJ7))</f>
        <v>4.9000000000000004</v>
      </c>
      <c r="BW27" s="20">
        <f>IF(SUMIFS(Data!$G:$G,Data!$A:$A,'Annual Inflation'!BW7,Data!$B:$B,'Annual Inflation'!$BJ7)=0,NA(),SUMIFS(Data!$G:$G,Data!$A:$A,'Annual Inflation'!BW7,Data!$B:$B,'Annual Inflation'!$BJ7))</f>
        <v>5.0999999999999996</v>
      </c>
      <c r="BX27" s="20">
        <f>IF(SUMIFS(Data!$G:$G,Data!$A:$A,'Annual Inflation'!BX7,Data!$B:$B,'Annual Inflation'!$BJ7)=0,NA(),SUMIFS(Data!$G:$G,Data!$A:$A,'Annual Inflation'!BX7,Data!$B:$B,'Annual Inflation'!$BJ7))</f>
        <v>5.0999999999999996</v>
      </c>
      <c r="BY27" s="20">
        <f>IF(SUMIFS(Data!$G:$G,Data!$A:$A,'Annual Inflation'!BY7,Data!$B:$B,'Annual Inflation'!$BJ7)=0,NA(),SUMIFS(Data!$G:$G,Data!$A:$A,'Annual Inflation'!BY7,Data!$B:$B,'Annual Inflation'!$BJ7))</f>
        <v>5.2</v>
      </c>
      <c r="BZ27" s="20">
        <f>IF(SUMIFS(Data!$G:$G,Data!$A:$A,'Annual Inflation'!BZ7,Data!$B:$B,'Annual Inflation'!$BJ7)=0,NA(),SUMIFS(Data!$G:$G,Data!$A:$A,'Annual Inflation'!BZ7,Data!$B:$B,'Annual Inflation'!$BJ7))</f>
        <v>5.3</v>
      </c>
      <c r="CA27" s="20">
        <f>IF(SUMIFS(Data!$G:$G,Data!$A:$A,'Annual Inflation'!CA7,Data!$B:$B,'Annual Inflation'!$BJ7)=0,NA(),SUMIFS(Data!$G:$G,Data!$A:$A,'Annual Inflation'!CA7,Data!$B:$B,'Annual Inflation'!$BJ7))</f>
        <v>5.0999999999999996</v>
      </c>
      <c r="CB27" s="20">
        <f>IF(SUMIFS(Data!$G:$G,Data!$A:$A,'Annual Inflation'!CB7,Data!$B:$B,'Annual Inflation'!$BJ7)=0,NA(),SUMIFS(Data!$G:$G,Data!$A:$A,'Annual Inflation'!CB7,Data!$B:$B,'Annual Inflation'!$BJ7))</f>
        <v>4.9000000000000004</v>
      </c>
      <c r="CC27" s="20">
        <f>IF(SUMIFS(Data!$G:$G,Data!$A:$A,'Annual Inflation'!CC7,Data!$B:$B,'Annual Inflation'!$BJ7)=0,NA(),SUMIFS(Data!$G:$G,Data!$A:$A,'Annual Inflation'!CC7,Data!$B:$B,'Annual Inflation'!$BJ7))</f>
        <v>4.7</v>
      </c>
      <c r="CD27" s="20">
        <f>IF(SUMIFS(Data!$G:$G,Data!$A:$A,'Annual Inflation'!CD7,Data!$B:$B,'Annual Inflation'!$BJ7)=0,NA(),SUMIFS(Data!$G:$G,Data!$A:$A,'Annual Inflation'!CD7,Data!$B:$B,'Annual Inflation'!$BJ7))</f>
        <v>4.5</v>
      </c>
      <c r="CE27" s="20">
        <f>IF(SUMIFS(Data!$G:$G,Data!$A:$A,'Annual Inflation'!CE7,Data!$B:$B,'Annual Inflation'!$BJ7)=0,NA(),SUMIFS(Data!$G:$G,Data!$A:$A,'Annual Inflation'!CE7,Data!$B:$B,'Annual Inflation'!$BJ7))</f>
        <v>4.45</v>
      </c>
      <c r="CF27" s="20">
        <f>IF(SUMIFS(Data!$G:$G,Data!$A:$A,'Annual Inflation'!CF7,Data!$B:$B,'Annual Inflation'!$BJ7)=0,NA(),SUMIFS(Data!$G:$G,Data!$A:$A,'Annual Inflation'!CF7,Data!$B:$B,'Annual Inflation'!$BJ7))</f>
        <v>4.3</v>
      </c>
      <c r="CG27" s="20">
        <f>IF(SUMIFS(Data!$G:$G,Data!$A:$A,'Annual Inflation'!CG7,Data!$B:$B,'Annual Inflation'!$BJ7)=0,NA(),SUMIFS(Data!$G:$G,Data!$A:$A,'Annual Inflation'!CG7,Data!$B:$B,'Annual Inflation'!$BJ7))</f>
        <v>4.3</v>
      </c>
      <c r="CH27" s="20">
        <f>IF(SUMIFS(Data!$G:$G,Data!$A:$A,'Annual Inflation'!CH7,Data!$B:$B,'Annual Inflation'!$BJ7)=0,NA(),SUMIFS(Data!$G:$G,Data!$A:$A,'Annual Inflation'!CH7,Data!$B:$B,'Annual Inflation'!$BJ7))</f>
        <v>4.4000000000000004</v>
      </c>
      <c r="CI27" s="20">
        <f>IF(SUMIFS(Data!$G:$G,Data!$A:$A,'Annual Inflation'!CI7,Data!$B:$B,'Annual Inflation'!$BJ7)=0,NA(),SUMIFS(Data!$G:$G,Data!$A:$A,'Annual Inflation'!CI7,Data!$B:$B,'Annual Inflation'!$BJ7))</f>
        <v>4.3855932900729799</v>
      </c>
      <c r="CL27" s="7">
        <f t="shared" si="13"/>
        <v>37865</v>
      </c>
      <c r="CM27" s="4">
        <v>3.99</v>
      </c>
      <c r="CN27" s="4"/>
      <c r="CP27" s="4">
        <f>IF(SUMIFS(Data!$F$2:$F$1048576,Data!$C$2:$C$1048576,'Annual Inflation'!CP$5,Data!$A$2:$A$1048576,'Annual Inflation'!$CL27)=0,NA(),SUMIFS(Data!$F$2:$F$1048576,Data!$C$2:$C$1048576,'Annual Inflation'!CP$5,Data!$A$2:$A$1048576,'Annual Inflation'!$CL27))</f>
        <v>4.0084687499999996</v>
      </c>
      <c r="CQ27" s="4"/>
    </row>
    <row r="28" spans="3:95" x14ac:dyDescent="0.2">
      <c r="C28">
        <f t="shared" si="5"/>
        <v>79</v>
      </c>
      <c r="D28" s="14">
        <f t="shared" si="1"/>
        <v>42552</v>
      </c>
      <c r="E28" s="15" t="e">
        <f>IF(SUMIFS(Data!$F$2:$F$1048576,Data!$C$2:$C$1048576,'Annual Inflation'!F$5,Data!$A$2:$A$1048576,'Annual Inflation'!$D28)=0,NA(),SUMIFS(Data!$F$2:$F$1048576,Data!$C$2:$C$1048576,'Annual Inflation'!F$5,Data!$A$2:$A$1048576,'Annual Inflation'!$D28))</f>
        <v>#N/A</v>
      </c>
      <c r="F28" s="15" t="e">
        <f>IF(SUMIFS(Data!$G$2:$G$1048576,Data!$C$2:$C$1048576,'Annual Inflation'!F$5,Data!$A$2:$A$1048576,'Annual Inflation'!$D28)=0,NA(),SUMIFS(Data!$G$2:$G$1048576,Data!$C$2:$C$1048576,'Annual Inflation'!F$5,Data!$A$2:$A$1048576,'Annual Inflation'!$D28))</f>
        <v>#N/A</v>
      </c>
      <c r="G28" s="15" t="e">
        <f>IF(SUMIFS(Data!$K$2:$K$1048576,Data!$C$2:$C$1048576,'Annual Inflation'!F$5,Data!$A$2:$A$1048576,'Annual Inflation'!$D28)=0,NA(),SUMIFS(Data!$K$2:$K$1048576,Data!$C$2:$C$1048576,'Annual Inflation'!F$5,Data!$A$2:$A$1048576,'Annual Inflation'!$D28))</f>
        <v>#N/A</v>
      </c>
      <c r="H28" s="15" t="e">
        <f>IF(SUMIFS(Data!$L$2:$L$1048576,Data!$C$2:$C$1048576,'Annual Inflation'!F$5,Data!$A$2:$A$1048576,'Annual Inflation'!$D28)=0,NA(),SUMIFS(Data!$L$2:$L$1048576,Data!$C$2:$C$1048576,'Annual Inflation'!F$5,Data!$A$2:$A$1048576,'Annual Inflation'!$D28))</f>
        <v>#N/A</v>
      </c>
      <c r="I28" s="4">
        <v>3</v>
      </c>
      <c r="J28" s="4">
        <v>2</v>
      </c>
      <c r="K28" s="4">
        <v>2</v>
      </c>
      <c r="L28" s="15" t="e">
        <f t="shared" si="6"/>
        <v>#N/A</v>
      </c>
      <c r="M28" s="15" t="e">
        <f t="shared" si="7"/>
        <v>#N/A</v>
      </c>
      <c r="O28" s="15" t="e">
        <f>IF(SUMIFS(Data!$F$2:$F$1048576,Data!$C$2:$C$1048576,'Annual Inflation'!P$5,Data!$A$2:$A$1048576,'Annual Inflation'!$D28)=0,NA(),SUMIFS(Data!$F$2:$F$1048576,Data!$C$2:$C$1048576,'Annual Inflation'!P$5,Data!$A$2:$A$1048576,'Annual Inflation'!$D28))</f>
        <v>#N/A</v>
      </c>
      <c r="P28" s="15" t="e">
        <f>IF(SUMIFS(Data!$G$2:$G$1048576,Data!$C$2:$C$1048576,'Annual Inflation'!P$5,Data!$A$2:$A$1048576,'Annual Inflation'!$D28)=0,NA(),SUMIFS(Data!$G$2:$G$1048576,Data!$C$2:$C$1048576,'Annual Inflation'!P$5,Data!$A$2:$A$1048576,'Annual Inflation'!$D28))</f>
        <v>#N/A</v>
      </c>
      <c r="Q28" s="15" t="e">
        <f>IF(SUMIFS(Data!$K$2:$K$1048576,Data!$C$2:$C$1048576,'Annual Inflation'!P$5,Data!$A$2:$A$1048576,'Annual Inflation'!$D28)=0,NA(),SUMIFS(Data!$K$2:$K$1048576,Data!$C$2:$C$1048576,'Annual Inflation'!P$5,Data!$A$2:$A$1048576,'Annual Inflation'!$D28))</f>
        <v>#N/A</v>
      </c>
      <c r="R28" s="15" t="e">
        <f>IF(SUMIFS(Data!$L$2:$L$1048576,Data!$C$2:$C$1048576,'Annual Inflation'!P$5,Data!$A$2:$A$1048576,'Annual Inflation'!$D28)=0,NA(),SUMIFS(Data!$L$2:$L$1048576,Data!$C$2:$C$1048576,'Annual Inflation'!P$5,Data!$A$2:$A$1048576,'Annual Inflation'!$D28))</f>
        <v>#N/A</v>
      </c>
      <c r="S28" s="4">
        <v>3</v>
      </c>
      <c r="T28" s="4">
        <v>2</v>
      </c>
      <c r="U28" s="4">
        <v>2</v>
      </c>
      <c r="V28" s="15" t="e">
        <f t="shared" si="8"/>
        <v>#N/A</v>
      </c>
      <c r="W28" s="15" t="e">
        <f t="shared" si="9"/>
        <v>#N/A</v>
      </c>
      <c r="Y28" s="15"/>
      <c r="Z28" s="15" t="e">
        <f>IF(SUMIFS(Data!$G$2:$G$1048576,Data!$B$2:$B$1048576,'Annual Inflation'!Z$5,Data!$A$2:$A$1048576,'Annual Inflation'!$D28)=0,NA(),SUMIFS(Data!$G$2:$G$1048576,Data!$B$2:$B$1048576,'Annual Inflation'!Z$5,Data!$A$2:$A$1048576,'Annual Inflation'!$D28))</f>
        <v>#N/A</v>
      </c>
      <c r="AA28" s="15" t="e">
        <f>IF(SUMIFS(Data!$G$2:$G$1048576,Data!$B$2:$B$1048576,'Annual Inflation'!AA$5,Data!$A$2:$A$1048576,'Annual Inflation'!$D28)=0,NA(),SUMIFS(Data!$G$2:$G$1048576,Data!$B$2:$B$1048576,'Annual Inflation'!AA$5,Data!$A$2:$A$1048576,'Annual Inflation'!$D28))</f>
        <v>#N/A</v>
      </c>
      <c r="AB28" s="15" t="e">
        <f>IF(SUMIFS(Data!$G$2:$G$1048576,Data!$B$2:$B$1048576,'Annual Inflation'!AB$5,Data!$A$2:$A$1048576,'Annual Inflation'!$D28)=0,NA(),SUMIFS(Data!$G$2:$G$1048576,Data!$B$2:$B$1048576,'Annual Inflation'!AB$5,Data!$A$2:$A$1048576,'Annual Inflation'!$D28))</f>
        <v>#N/A</v>
      </c>
      <c r="AC28" s="4">
        <v>3</v>
      </c>
      <c r="AD28" s="4">
        <v>2</v>
      </c>
      <c r="AE28" s="4">
        <v>2</v>
      </c>
      <c r="AG28" s="15"/>
      <c r="AH28" s="15" t="e">
        <f>IF(SUMIFS(Data!$G$2:$G$1048576,Data!$B$2:$B$1048576,'Annual Inflation'!AH$5,Data!$A$2:$A$1048576,'Annual Inflation'!$D28)=0,NA(),SUMIFS(Data!$G$2:$G$1048576,Data!$B$2:$B$1048576,'Annual Inflation'!AH$5,Data!$A$2:$A$1048576,'Annual Inflation'!$D28))</f>
        <v>#N/A</v>
      </c>
      <c r="AI28" s="15" t="e">
        <f>IF(SUMIFS(Data!$G$2:$G$1048576,Data!$B$2:$B$1048576,'Annual Inflation'!AI$5,Data!$A$2:$A$1048576,'Annual Inflation'!$D28)=0,NA(),SUMIFS(Data!$G$2:$G$1048576,Data!$B$2:$B$1048576,'Annual Inflation'!AI$5,Data!$A$2:$A$1048576,'Annual Inflation'!$D28))</f>
        <v>#N/A</v>
      </c>
      <c r="AJ28" s="15" t="e">
        <f>IF(SUMIFS(Data!$G$2:$G$1048576,Data!$B$2:$B$1048576,'Annual Inflation'!AJ$5,Data!$A$2:$A$1048576,'Annual Inflation'!$D28)=0,NA(),SUMIFS(Data!$G$2:$G$1048576,Data!$B$2:$B$1048576,'Annual Inflation'!AJ$5,Data!$A$2:$A$1048576,'Annual Inflation'!$D28))</f>
        <v>#N/A</v>
      </c>
      <c r="AK28" s="4">
        <v>3</v>
      </c>
      <c r="AL28" s="4">
        <v>2</v>
      </c>
      <c r="AM28" s="4">
        <v>2</v>
      </c>
      <c r="AO28">
        <f t="shared" si="10"/>
        <v>149</v>
      </c>
      <c r="AP28" s="14">
        <f t="shared" si="2"/>
        <v>40422</v>
      </c>
      <c r="AQ28" s="15">
        <f>IF(SUMIFS(Data!$G$2:$G$1048576,Data!$C$2:$C$1048576,'Annual Inflation'!AQ$5,Data!$A$2:$A$1048576,'Annual Inflation'!$AP28)=0,NA(),SUMIFS(Data!$G$2:$G$1048576,Data!$C$2:$C$1048576,'Annual Inflation'!AQ$5,Data!$A$2:$A$1048576,'Annual Inflation'!$AP28))</f>
        <v>3.7</v>
      </c>
      <c r="AR28" s="15">
        <f>IF(SUMIFS(Data!$G$2:$G$1048576,Data!$C$2:$C$1048576,'Annual Inflation'!AR$5,Data!$A$2:$A$1048576,'Annual Inflation'!$AP28)=0,NA(),SUMIFS(Data!$G$2:$G$1048576,Data!$C$2:$C$1048576,'Annual Inflation'!AR$5,Data!$A$2:$A$1048576,'Annual Inflation'!$AP28))</f>
        <v>3.5</v>
      </c>
      <c r="AS28" s="15">
        <f>IF(SUMIFS(Data!$F$2:$F$1048576,Data!$C$2:$C$1048576,'Annual Inflation'!AS$5,Data!$A$2:$A$1048576,'Annual Inflation'!$AP28)=0,NA(),SUMIFS(Data!$F$2:$F$1048576,Data!$C$2:$C$1048576,'Annual Inflation'!AS$5,Data!$A$2:$A$1048576,'Annual Inflation'!$AP28))</f>
        <v>3.68333333333333</v>
      </c>
      <c r="AT28" s="15">
        <f>IF(SUMIFS(Data!$F$2:$F$1048576,Data!$C$2:$C$1048576,'Annual Inflation'!AT$5,Data!$A$2:$A$1048576,'Annual Inflation'!$AP28)=0,NA(),SUMIFS(Data!$F$2:$F$1048576,Data!$C$2:$C$1048576,'Annual Inflation'!AT$5,Data!$A$2:$A$1048576,'Annual Inflation'!$AP28))</f>
        <v>3.5142857142857098</v>
      </c>
      <c r="AU28" s="4">
        <v>3</v>
      </c>
      <c r="AV28" s="4">
        <v>2</v>
      </c>
      <c r="AW28" s="4">
        <v>2</v>
      </c>
      <c r="AY28" s="15" t="e">
        <f>IF(SUMIFS(Data!$G$2:$G$1048576,Data!$C$2:$C$1048576,'Annual Inflation'!AY$5,Data!$A$2:$A$1048576,'Annual Inflation'!$AP28)=0,NA(),SUMIFS(Data!$G$2:$G$1048576,Data!$C$2:$C$1048576,'Annual Inflation'!AY$5,Data!$A$2:$A$1048576,'Annual Inflation'!$AP28))</f>
        <v>#N/A</v>
      </c>
      <c r="AZ28" s="15" t="e">
        <f>IF(SUMIFS(Data!$G$2:$G$1048576,Data!$C$2:$C$1048576,'Annual Inflation'!AZ$5,Data!$A$2:$A$1048576,'Annual Inflation'!$AP28)=0,NA(),SUMIFS(Data!$G$2:$G$1048576,Data!$C$2:$C$1048576,'Annual Inflation'!AZ$5,Data!$A$2:$A$1048576,'Annual Inflation'!$AP28))</f>
        <v>#N/A</v>
      </c>
      <c r="BA28" s="15" t="e">
        <f>IF(SUMIFS(Data!$F$2:$F$1048576,Data!$C$2:$C$1048576,'Annual Inflation'!BA$5,Data!$A$2:$A$1048576,'Annual Inflation'!$AP28)=0,NA(),SUMIFS(Data!$F$2:$F$1048576,Data!$C$2:$C$1048576,'Annual Inflation'!BA$5,Data!$A$2:$A$1048576,'Annual Inflation'!$AP28))</f>
        <v>#N/A</v>
      </c>
      <c r="BB28" s="15" t="e">
        <f>IF(SUMIFS(Data!$F$2:$F$1048576,Data!$C$2:$C$1048576,'Annual Inflation'!BB$5,Data!$A$2:$A$1048576,'Annual Inflation'!$AP28)=0,NA(),SUMIFS(Data!$F$2:$F$1048576,Data!$C$2:$C$1048576,'Annual Inflation'!BB$5,Data!$A$2:$A$1048576,'Annual Inflation'!$AP28))</f>
        <v>#N/A</v>
      </c>
      <c r="BC28" s="4">
        <v>3</v>
      </c>
      <c r="BD28" s="4">
        <v>2</v>
      </c>
      <c r="BE28" s="4">
        <v>2</v>
      </c>
      <c r="BK28">
        <f>BK27+1</f>
        <v>2011</v>
      </c>
      <c r="BL28" s="20">
        <f>IF(SUMIFS(Data!$G:$G,Data!$A:$A,'Annual Inflation'!BL8,Data!$B:$B,'Annual Inflation'!$BJ8)=0,NA(),SUMIFS(Data!$G:$G,Data!$A:$A,'Annual Inflation'!BL8,Data!$B:$B,'Annual Inflation'!$BJ8))</f>
        <v>3.8</v>
      </c>
      <c r="BM28" s="20">
        <f>IF(SUMIFS(Data!$G:$G,Data!$A:$A,'Annual Inflation'!BM8,Data!$B:$B,'Annual Inflation'!$BJ8)=0,NA(),SUMIFS(Data!$G:$G,Data!$A:$A,'Annual Inflation'!BM8,Data!$B:$B,'Annual Inflation'!$BJ8))</f>
        <v>3.8</v>
      </c>
      <c r="BN28" s="20">
        <f>IF(SUMIFS(Data!$G:$G,Data!$A:$A,'Annual Inflation'!BN8,Data!$B:$B,'Annual Inflation'!$BJ8)=0,NA(),SUMIFS(Data!$G:$G,Data!$A:$A,'Annual Inflation'!BN8,Data!$B:$B,'Annual Inflation'!$BJ8))</f>
        <v>3.9</v>
      </c>
      <c r="BO28" s="20">
        <f>IF(SUMIFS(Data!$G:$G,Data!$A:$A,'Annual Inflation'!BO8,Data!$B:$B,'Annual Inflation'!$BJ8)=0,NA(),SUMIFS(Data!$G:$G,Data!$A:$A,'Annual Inflation'!BO8,Data!$B:$B,'Annual Inflation'!$BJ8))</f>
        <v>3.9</v>
      </c>
      <c r="BP28" s="20">
        <f>IF(SUMIFS(Data!$G:$G,Data!$A:$A,'Annual Inflation'!BP8,Data!$B:$B,'Annual Inflation'!$BJ8)=0,NA(),SUMIFS(Data!$G:$G,Data!$A:$A,'Annual Inflation'!BP8,Data!$B:$B,'Annual Inflation'!$BJ8))</f>
        <v>3.9</v>
      </c>
      <c r="BQ28" s="20">
        <f>IF(SUMIFS(Data!$G:$G,Data!$A:$A,'Annual Inflation'!BQ8,Data!$B:$B,'Annual Inflation'!$BJ8)=0,NA(),SUMIFS(Data!$G:$G,Data!$A:$A,'Annual Inflation'!BQ8,Data!$B:$B,'Annual Inflation'!$BJ8))</f>
        <v>3.9</v>
      </c>
      <c r="BR28" s="20">
        <f>IF(SUMIFS(Data!$G:$G,Data!$A:$A,'Annual Inflation'!BR8,Data!$B:$B,'Annual Inflation'!$BJ8)=0,NA(),SUMIFS(Data!$G:$G,Data!$A:$A,'Annual Inflation'!BR8,Data!$B:$B,'Annual Inflation'!$BJ8))</f>
        <v>3.9</v>
      </c>
      <c r="BS28" s="20">
        <f>IF(SUMIFS(Data!$G:$G,Data!$A:$A,'Annual Inflation'!BS8,Data!$B:$B,'Annual Inflation'!$BJ8)=0,NA(),SUMIFS(Data!$G:$G,Data!$A:$A,'Annual Inflation'!BS8,Data!$B:$B,'Annual Inflation'!$BJ8))</f>
        <v>3.8</v>
      </c>
      <c r="BT28" s="20">
        <f>IF(SUMIFS(Data!$G:$G,Data!$A:$A,'Annual Inflation'!BT8,Data!$B:$B,'Annual Inflation'!$BJ8)=0,NA(),SUMIFS(Data!$G:$G,Data!$A:$A,'Annual Inflation'!BT8,Data!$B:$B,'Annual Inflation'!$BJ8))</f>
        <v>3.9</v>
      </c>
      <c r="BU28" s="20">
        <f>IF(SUMIFS(Data!$G:$G,Data!$A:$A,'Annual Inflation'!BU8,Data!$B:$B,'Annual Inflation'!$BJ8)=0,NA(),SUMIFS(Data!$G:$G,Data!$A:$A,'Annual Inflation'!BU8,Data!$B:$B,'Annual Inflation'!$BJ8))</f>
        <v>3.7</v>
      </c>
      <c r="BV28" s="20">
        <f>IF(SUMIFS(Data!$G:$G,Data!$A:$A,'Annual Inflation'!BV8,Data!$B:$B,'Annual Inflation'!$BJ8)=0,NA(),SUMIFS(Data!$G:$G,Data!$A:$A,'Annual Inflation'!BV8,Data!$B:$B,'Annual Inflation'!$BJ8))</f>
        <v>3.85</v>
      </c>
      <c r="BW28" s="20">
        <f>IF(SUMIFS(Data!$G:$G,Data!$A:$A,'Annual Inflation'!BW8,Data!$B:$B,'Annual Inflation'!$BJ8)=0,NA(),SUMIFS(Data!$G:$G,Data!$A:$A,'Annual Inflation'!BW8,Data!$B:$B,'Annual Inflation'!$BJ8))</f>
        <v>3.9</v>
      </c>
      <c r="BX28" s="20">
        <f>IF(SUMIFS(Data!$G:$G,Data!$A:$A,'Annual Inflation'!BX8,Data!$B:$B,'Annual Inflation'!$BJ8)=0,NA(),SUMIFS(Data!$G:$G,Data!$A:$A,'Annual Inflation'!BX8,Data!$B:$B,'Annual Inflation'!$BJ8))</f>
        <v>3.9</v>
      </c>
      <c r="BY28" s="20">
        <f>IF(SUMIFS(Data!$G:$G,Data!$A:$A,'Annual Inflation'!BY8,Data!$B:$B,'Annual Inflation'!$BJ8)=0,NA(),SUMIFS(Data!$G:$G,Data!$A:$A,'Annual Inflation'!BY8,Data!$B:$B,'Annual Inflation'!$BJ8))</f>
        <v>3.9</v>
      </c>
      <c r="BZ28" s="20">
        <f>IF(SUMIFS(Data!$G:$G,Data!$A:$A,'Annual Inflation'!BZ8,Data!$B:$B,'Annual Inflation'!$BJ8)=0,NA(),SUMIFS(Data!$G:$G,Data!$A:$A,'Annual Inflation'!BZ8,Data!$B:$B,'Annual Inflation'!$BJ8))</f>
        <v>3.9</v>
      </c>
      <c r="CA28" s="20">
        <f>IF(SUMIFS(Data!$G:$G,Data!$A:$A,'Annual Inflation'!CA8,Data!$B:$B,'Annual Inflation'!$BJ8)=0,NA(),SUMIFS(Data!$G:$G,Data!$A:$A,'Annual Inflation'!CA8,Data!$B:$B,'Annual Inflation'!$BJ8))</f>
        <v>3.9</v>
      </c>
      <c r="CB28" s="20">
        <f>IF(SUMIFS(Data!$G:$G,Data!$A:$A,'Annual Inflation'!CB8,Data!$B:$B,'Annual Inflation'!$BJ8)=0,NA(),SUMIFS(Data!$G:$G,Data!$A:$A,'Annual Inflation'!CB8,Data!$B:$B,'Annual Inflation'!$BJ8))</f>
        <v>3.7</v>
      </c>
      <c r="CC28" s="20">
        <f>IF(SUMIFS(Data!$G:$G,Data!$A:$A,'Annual Inflation'!CC8,Data!$B:$B,'Annual Inflation'!$BJ8)=0,NA(),SUMIFS(Data!$G:$G,Data!$A:$A,'Annual Inflation'!CC8,Data!$B:$B,'Annual Inflation'!$BJ8))</f>
        <v>3.7</v>
      </c>
      <c r="CD28" s="20">
        <f>IF(SUMIFS(Data!$G:$G,Data!$A:$A,'Annual Inflation'!CD8,Data!$B:$B,'Annual Inflation'!$BJ8)=0,NA(),SUMIFS(Data!$G:$G,Data!$A:$A,'Annual Inflation'!CD8,Data!$B:$B,'Annual Inflation'!$BJ8))</f>
        <v>3.6</v>
      </c>
      <c r="CE28" s="20">
        <f>IF(SUMIFS(Data!$G:$G,Data!$A:$A,'Annual Inflation'!CE8,Data!$B:$B,'Annual Inflation'!$BJ8)=0,NA(),SUMIFS(Data!$G:$G,Data!$A:$A,'Annual Inflation'!CE8,Data!$B:$B,'Annual Inflation'!$BJ8))</f>
        <v>3.5</v>
      </c>
      <c r="CF28" s="20">
        <f>IF(SUMIFS(Data!$G:$G,Data!$A:$A,'Annual Inflation'!CF8,Data!$B:$B,'Annual Inflation'!$BJ8)=0,NA(),SUMIFS(Data!$G:$G,Data!$A:$A,'Annual Inflation'!CF8,Data!$B:$B,'Annual Inflation'!$BJ8))</f>
        <v>3.4</v>
      </c>
      <c r="CG28" s="20">
        <f>IF(SUMIFS(Data!$G:$G,Data!$A:$A,'Annual Inflation'!CG8,Data!$B:$B,'Annual Inflation'!$BJ8)=0,NA(),SUMIFS(Data!$G:$G,Data!$A:$A,'Annual Inflation'!CG8,Data!$B:$B,'Annual Inflation'!$BJ8))</f>
        <v>3.3149999999999999</v>
      </c>
      <c r="CH28" s="20">
        <f>IF(SUMIFS(Data!$G:$G,Data!$A:$A,'Annual Inflation'!CH8,Data!$B:$B,'Annual Inflation'!$BJ8)=0,NA(),SUMIFS(Data!$G:$G,Data!$A:$A,'Annual Inflation'!CH8,Data!$B:$B,'Annual Inflation'!$BJ8))</f>
        <v>3.4</v>
      </c>
      <c r="CI28" s="20">
        <f>IF(SUMIFS(Data!$G:$G,Data!$A:$A,'Annual Inflation'!CI8,Data!$B:$B,'Annual Inflation'!$BJ8)=0,NA(),SUMIFS(Data!$G:$G,Data!$A:$A,'Annual Inflation'!CI8,Data!$B:$B,'Annual Inflation'!$BJ8))</f>
        <v>3.5</v>
      </c>
      <c r="CL28" s="7">
        <f t="shared" si="13"/>
        <v>37895</v>
      </c>
      <c r="CM28" s="4">
        <v>3.91</v>
      </c>
      <c r="CN28" s="4"/>
      <c r="CP28" s="4">
        <f>IF(SUMIFS(Data!$F$2:$F$1048576,Data!$C$2:$C$1048576,'Annual Inflation'!CP$5,Data!$A$2:$A$1048576,'Annual Inflation'!$CL28)=0,NA(),SUMIFS(Data!$F$2:$F$1048576,Data!$C$2:$C$1048576,'Annual Inflation'!CP$5,Data!$A$2:$A$1048576,'Annual Inflation'!$CL28))</f>
        <v>3.8915937500000002</v>
      </c>
      <c r="CQ28" s="4"/>
    </row>
    <row r="29" spans="3:95" x14ac:dyDescent="0.2">
      <c r="C29">
        <f t="shared" si="5"/>
        <v>78</v>
      </c>
      <c r="D29" s="14">
        <f t="shared" si="1"/>
        <v>42583</v>
      </c>
      <c r="E29" s="15" t="e">
        <f>IF(SUMIFS(Data!$F$2:$F$1048576,Data!$C$2:$C$1048576,'Annual Inflation'!F$5,Data!$A$2:$A$1048576,'Annual Inflation'!$D29)=0,NA(),SUMIFS(Data!$F$2:$F$1048576,Data!$C$2:$C$1048576,'Annual Inflation'!F$5,Data!$A$2:$A$1048576,'Annual Inflation'!$D29))</f>
        <v>#N/A</v>
      </c>
      <c r="F29" s="15" t="e">
        <f>IF(SUMIFS(Data!$G$2:$G$1048576,Data!$C$2:$C$1048576,'Annual Inflation'!F$5,Data!$A$2:$A$1048576,'Annual Inflation'!$D29)=0,NA(),SUMIFS(Data!$G$2:$G$1048576,Data!$C$2:$C$1048576,'Annual Inflation'!F$5,Data!$A$2:$A$1048576,'Annual Inflation'!$D29))</f>
        <v>#N/A</v>
      </c>
      <c r="G29" s="15" t="e">
        <f>IF(SUMIFS(Data!$K$2:$K$1048576,Data!$C$2:$C$1048576,'Annual Inflation'!F$5,Data!$A$2:$A$1048576,'Annual Inflation'!$D29)=0,NA(),SUMIFS(Data!$K$2:$K$1048576,Data!$C$2:$C$1048576,'Annual Inflation'!F$5,Data!$A$2:$A$1048576,'Annual Inflation'!$D29))</f>
        <v>#N/A</v>
      </c>
      <c r="H29" s="15" t="e">
        <f>IF(SUMIFS(Data!$L$2:$L$1048576,Data!$C$2:$C$1048576,'Annual Inflation'!F$5,Data!$A$2:$A$1048576,'Annual Inflation'!$D29)=0,NA(),SUMIFS(Data!$L$2:$L$1048576,Data!$C$2:$C$1048576,'Annual Inflation'!F$5,Data!$A$2:$A$1048576,'Annual Inflation'!$D29))</f>
        <v>#N/A</v>
      </c>
      <c r="I29" s="4">
        <v>3</v>
      </c>
      <c r="J29" s="4">
        <v>2</v>
      </c>
      <c r="K29" s="4">
        <v>2</v>
      </c>
      <c r="L29" s="15" t="e">
        <f t="shared" si="6"/>
        <v>#N/A</v>
      </c>
      <c r="M29" s="15" t="e">
        <f t="shared" si="7"/>
        <v>#N/A</v>
      </c>
      <c r="O29" s="15" t="e">
        <f>IF(SUMIFS(Data!$F$2:$F$1048576,Data!$C$2:$C$1048576,'Annual Inflation'!P$5,Data!$A$2:$A$1048576,'Annual Inflation'!$D29)=0,NA(),SUMIFS(Data!$F$2:$F$1048576,Data!$C$2:$C$1048576,'Annual Inflation'!P$5,Data!$A$2:$A$1048576,'Annual Inflation'!$D29))</f>
        <v>#N/A</v>
      </c>
      <c r="P29" s="15" t="e">
        <f>IF(SUMIFS(Data!$G$2:$G$1048576,Data!$C$2:$C$1048576,'Annual Inflation'!P$5,Data!$A$2:$A$1048576,'Annual Inflation'!$D29)=0,NA(),SUMIFS(Data!$G$2:$G$1048576,Data!$C$2:$C$1048576,'Annual Inflation'!P$5,Data!$A$2:$A$1048576,'Annual Inflation'!$D29))</f>
        <v>#N/A</v>
      </c>
      <c r="Q29" s="15" t="e">
        <f>IF(SUMIFS(Data!$K$2:$K$1048576,Data!$C$2:$C$1048576,'Annual Inflation'!P$5,Data!$A$2:$A$1048576,'Annual Inflation'!$D29)=0,NA(),SUMIFS(Data!$K$2:$K$1048576,Data!$C$2:$C$1048576,'Annual Inflation'!P$5,Data!$A$2:$A$1048576,'Annual Inflation'!$D29))</f>
        <v>#N/A</v>
      </c>
      <c r="R29" s="15" t="e">
        <f>IF(SUMIFS(Data!$L$2:$L$1048576,Data!$C$2:$C$1048576,'Annual Inflation'!P$5,Data!$A$2:$A$1048576,'Annual Inflation'!$D29)=0,NA(),SUMIFS(Data!$L$2:$L$1048576,Data!$C$2:$C$1048576,'Annual Inflation'!P$5,Data!$A$2:$A$1048576,'Annual Inflation'!$D29))</f>
        <v>#N/A</v>
      </c>
      <c r="S29" s="4">
        <v>3</v>
      </c>
      <c r="T29" s="4">
        <v>2</v>
      </c>
      <c r="U29" s="4">
        <v>2</v>
      </c>
      <c r="V29" s="15" t="e">
        <f t="shared" si="8"/>
        <v>#N/A</v>
      </c>
      <c r="W29" s="15" t="e">
        <f t="shared" si="9"/>
        <v>#N/A</v>
      </c>
      <c r="Y29" s="15"/>
      <c r="Z29" s="15" t="e">
        <f>IF(SUMIFS(Data!$G$2:$G$1048576,Data!$B$2:$B$1048576,'Annual Inflation'!Z$5,Data!$A$2:$A$1048576,'Annual Inflation'!$D29)=0,NA(),SUMIFS(Data!$G$2:$G$1048576,Data!$B$2:$B$1048576,'Annual Inflation'!Z$5,Data!$A$2:$A$1048576,'Annual Inflation'!$D29))</f>
        <v>#N/A</v>
      </c>
      <c r="AA29" s="15" t="e">
        <f>IF(SUMIFS(Data!$G$2:$G$1048576,Data!$B$2:$B$1048576,'Annual Inflation'!AA$5,Data!$A$2:$A$1048576,'Annual Inflation'!$D29)=0,NA(),SUMIFS(Data!$G$2:$G$1048576,Data!$B$2:$B$1048576,'Annual Inflation'!AA$5,Data!$A$2:$A$1048576,'Annual Inflation'!$D29))</f>
        <v>#N/A</v>
      </c>
      <c r="AB29" s="15" t="e">
        <f>IF(SUMIFS(Data!$G$2:$G$1048576,Data!$B$2:$B$1048576,'Annual Inflation'!AB$5,Data!$A$2:$A$1048576,'Annual Inflation'!$D29)=0,NA(),SUMIFS(Data!$G$2:$G$1048576,Data!$B$2:$B$1048576,'Annual Inflation'!AB$5,Data!$A$2:$A$1048576,'Annual Inflation'!$D29))</f>
        <v>#N/A</v>
      </c>
      <c r="AC29" s="4">
        <v>3</v>
      </c>
      <c r="AD29" s="4">
        <v>2</v>
      </c>
      <c r="AE29" s="4">
        <v>2</v>
      </c>
      <c r="AG29" s="15"/>
      <c r="AH29" s="15" t="e">
        <f>IF(SUMIFS(Data!$G$2:$G$1048576,Data!$B$2:$B$1048576,'Annual Inflation'!AH$5,Data!$A$2:$A$1048576,'Annual Inflation'!$D29)=0,NA(),SUMIFS(Data!$G$2:$G$1048576,Data!$B$2:$B$1048576,'Annual Inflation'!AH$5,Data!$A$2:$A$1048576,'Annual Inflation'!$D29))</f>
        <v>#N/A</v>
      </c>
      <c r="AI29" s="15" t="e">
        <f>IF(SUMIFS(Data!$G$2:$G$1048576,Data!$B$2:$B$1048576,'Annual Inflation'!AI$5,Data!$A$2:$A$1048576,'Annual Inflation'!$D29)=0,NA(),SUMIFS(Data!$G$2:$G$1048576,Data!$B$2:$B$1048576,'Annual Inflation'!AI$5,Data!$A$2:$A$1048576,'Annual Inflation'!$D29))</f>
        <v>#N/A</v>
      </c>
      <c r="AJ29" s="15" t="e">
        <f>IF(SUMIFS(Data!$G$2:$G$1048576,Data!$B$2:$B$1048576,'Annual Inflation'!AJ$5,Data!$A$2:$A$1048576,'Annual Inflation'!$D29)=0,NA(),SUMIFS(Data!$G$2:$G$1048576,Data!$B$2:$B$1048576,'Annual Inflation'!AJ$5,Data!$A$2:$A$1048576,'Annual Inflation'!$D29))</f>
        <v>#N/A</v>
      </c>
      <c r="AK29" s="4">
        <v>3</v>
      </c>
      <c r="AL29" s="4">
        <v>2</v>
      </c>
      <c r="AM29" s="4">
        <v>2</v>
      </c>
      <c r="AO29">
        <f t="shared" si="10"/>
        <v>148</v>
      </c>
      <c r="AP29" s="14">
        <f t="shared" si="2"/>
        <v>40452</v>
      </c>
      <c r="AQ29" s="15">
        <f>IF(SUMIFS(Data!$G$2:$G$1048576,Data!$C$2:$C$1048576,'Annual Inflation'!AQ$5,Data!$A$2:$A$1048576,'Annual Inflation'!$AP29)=0,NA(),SUMIFS(Data!$G$2:$G$1048576,Data!$C$2:$C$1048576,'Annual Inflation'!AQ$5,Data!$A$2:$A$1048576,'Annual Inflation'!$AP29))</f>
        <v>3.7</v>
      </c>
      <c r="AR29" s="15">
        <f>IF(SUMIFS(Data!$G$2:$G$1048576,Data!$C$2:$C$1048576,'Annual Inflation'!AR$5,Data!$A$2:$A$1048576,'Annual Inflation'!$AP29)=0,NA(),SUMIFS(Data!$G$2:$G$1048576,Data!$C$2:$C$1048576,'Annual Inflation'!AR$5,Data!$A$2:$A$1048576,'Annual Inflation'!$AP29))</f>
        <v>3.5</v>
      </c>
      <c r="AS29" s="15">
        <f>IF(SUMIFS(Data!$F$2:$F$1048576,Data!$C$2:$C$1048576,'Annual Inflation'!AS$5,Data!$A$2:$A$1048576,'Annual Inflation'!$AP29)=0,NA(),SUMIFS(Data!$F$2:$F$1048576,Data!$C$2:$C$1048576,'Annual Inflation'!AS$5,Data!$A$2:$A$1048576,'Annual Inflation'!$AP29))</f>
        <v>3.6642857142857101</v>
      </c>
      <c r="AT29" s="15">
        <f>IF(SUMIFS(Data!$F$2:$F$1048576,Data!$C$2:$C$1048576,'Annual Inflation'!AT$5,Data!$A$2:$A$1048576,'Annual Inflation'!$AP29)=0,NA(),SUMIFS(Data!$F$2:$F$1048576,Data!$C$2:$C$1048576,'Annual Inflation'!AT$5,Data!$A$2:$A$1048576,'Annual Inflation'!$AP29))</f>
        <v>3.4777777777777801</v>
      </c>
      <c r="AU29" s="4">
        <v>3</v>
      </c>
      <c r="AV29" s="4">
        <v>2</v>
      </c>
      <c r="AW29" s="4">
        <v>2</v>
      </c>
      <c r="AY29" s="15" t="e">
        <f>IF(SUMIFS(Data!$G$2:$G$1048576,Data!$C$2:$C$1048576,'Annual Inflation'!AY$5,Data!$A$2:$A$1048576,'Annual Inflation'!$AP29)=0,NA(),SUMIFS(Data!$G$2:$G$1048576,Data!$C$2:$C$1048576,'Annual Inflation'!AY$5,Data!$A$2:$A$1048576,'Annual Inflation'!$AP29))</f>
        <v>#N/A</v>
      </c>
      <c r="AZ29" s="15" t="e">
        <f>IF(SUMIFS(Data!$G$2:$G$1048576,Data!$C$2:$C$1048576,'Annual Inflation'!AZ$5,Data!$A$2:$A$1048576,'Annual Inflation'!$AP29)=0,NA(),SUMIFS(Data!$G$2:$G$1048576,Data!$C$2:$C$1048576,'Annual Inflation'!AZ$5,Data!$A$2:$A$1048576,'Annual Inflation'!$AP29))</f>
        <v>#N/A</v>
      </c>
      <c r="BA29" s="15" t="e">
        <f>IF(SUMIFS(Data!$F$2:$F$1048576,Data!$C$2:$C$1048576,'Annual Inflation'!BA$5,Data!$A$2:$A$1048576,'Annual Inflation'!$AP29)=0,NA(),SUMIFS(Data!$F$2:$F$1048576,Data!$C$2:$C$1048576,'Annual Inflation'!BA$5,Data!$A$2:$A$1048576,'Annual Inflation'!$AP29))</f>
        <v>#N/A</v>
      </c>
      <c r="BB29" s="15" t="e">
        <f>IF(SUMIFS(Data!$F$2:$F$1048576,Data!$C$2:$C$1048576,'Annual Inflation'!BB$5,Data!$A$2:$A$1048576,'Annual Inflation'!$AP29)=0,NA(),SUMIFS(Data!$F$2:$F$1048576,Data!$C$2:$C$1048576,'Annual Inflation'!BB$5,Data!$A$2:$A$1048576,'Annual Inflation'!$AP29))</f>
        <v>#N/A</v>
      </c>
      <c r="BC29" s="4">
        <v>3</v>
      </c>
      <c r="BD29" s="4">
        <v>2</v>
      </c>
      <c r="BE29" s="4">
        <v>2</v>
      </c>
      <c r="BK29">
        <f t="shared" ref="BK29:BK44" si="28">BK28+1</f>
        <v>2012</v>
      </c>
      <c r="BL29" s="20">
        <f>IF(SUMIFS(Data!$G:$G,Data!$A:$A,'Annual Inflation'!BL9,Data!$B:$B,'Annual Inflation'!$BJ9)=0,NA(),SUMIFS(Data!$G:$G,Data!$A:$A,'Annual Inflation'!BL9,Data!$B:$B,'Annual Inflation'!$BJ9))</f>
        <v>3.8</v>
      </c>
      <c r="BM29" s="20">
        <f>IF(SUMIFS(Data!$G:$G,Data!$A:$A,'Annual Inflation'!BM9,Data!$B:$B,'Annual Inflation'!$BJ9)=0,NA(),SUMIFS(Data!$G:$G,Data!$A:$A,'Annual Inflation'!BM9,Data!$B:$B,'Annual Inflation'!$BJ9))</f>
        <v>3.8</v>
      </c>
      <c r="BN29" s="20">
        <f>IF(SUMIFS(Data!$G:$G,Data!$A:$A,'Annual Inflation'!BN9,Data!$B:$B,'Annual Inflation'!$BJ9)=0,NA(),SUMIFS(Data!$G:$G,Data!$A:$A,'Annual Inflation'!BN9,Data!$B:$B,'Annual Inflation'!$BJ9))</f>
        <v>3.9</v>
      </c>
      <c r="BO29" s="20">
        <f>IF(SUMIFS(Data!$G:$G,Data!$A:$A,'Annual Inflation'!BO9,Data!$B:$B,'Annual Inflation'!$BJ9)=0,NA(),SUMIFS(Data!$G:$G,Data!$A:$A,'Annual Inflation'!BO9,Data!$B:$B,'Annual Inflation'!$BJ9))</f>
        <v>3.8</v>
      </c>
      <c r="BP29" s="20">
        <f>IF(SUMIFS(Data!$G:$G,Data!$A:$A,'Annual Inflation'!BP9,Data!$B:$B,'Annual Inflation'!$BJ9)=0,NA(),SUMIFS(Data!$G:$G,Data!$A:$A,'Annual Inflation'!BP9,Data!$B:$B,'Annual Inflation'!$BJ9))</f>
        <v>3.8</v>
      </c>
      <c r="BQ29" s="20">
        <f>IF(SUMIFS(Data!$G:$G,Data!$A:$A,'Annual Inflation'!BQ9,Data!$B:$B,'Annual Inflation'!$BJ9)=0,NA(),SUMIFS(Data!$G:$G,Data!$A:$A,'Annual Inflation'!BQ9,Data!$B:$B,'Annual Inflation'!$BJ9))</f>
        <v>3.8</v>
      </c>
      <c r="BR29" s="20">
        <f>IF(SUMIFS(Data!$G:$G,Data!$A:$A,'Annual Inflation'!BR9,Data!$B:$B,'Annual Inflation'!$BJ9)=0,NA(),SUMIFS(Data!$G:$G,Data!$A:$A,'Annual Inflation'!BR9,Data!$B:$B,'Annual Inflation'!$BJ9))</f>
        <v>3.7</v>
      </c>
      <c r="BS29" s="20">
        <f>IF(SUMIFS(Data!$G:$G,Data!$A:$A,'Annual Inflation'!BS9,Data!$B:$B,'Annual Inflation'!$BJ9)=0,NA(),SUMIFS(Data!$G:$G,Data!$A:$A,'Annual Inflation'!BS9,Data!$B:$B,'Annual Inflation'!$BJ9))</f>
        <v>3.7</v>
      </c>
      <c r="BT29" s="20">
        <f>IF(SUMIFS(Data!$G:$G,Data!$A:$A,'Annual Inflation'!BT9,Data!$B:$B,'Annual Inflation'!$BJ9)=0,NA(),SUMIFS(Data!$G:$G,Data!$A:$A,'Annual Inflation'!BT9,Data!$B:$B,'Annual Inflation'!$BJ9))</f>
        <v>3.6</v>
      </c>
      <c r="BU29" s="20">
        <f>IF(SUMIFS(Data!$G:$G,Data!$A:$A,'Annual Inflation'!BU9,Data!$B:$B,'Annual Inflation'!$BJ9)=0,NA(),SUMIFS(Data!$G:$G,Data!$A:$A,'Annual Inflation'!BU9,Data!$B:$B,'Annual Inflation'!$BJ9))</f>
        <v>3.6</v>
      </c>
      <c r="BV29" s="20">
        <f>IF(SUMIFS(Data!$G:$G,Data!$A:$A,'Annual Inflation'!BV9,Data!$B:$B,'Annual Inflation'!$BJ9)=0,NA(),SUMIFS(Data!$G:$G,Data!$A:$A,'Annual Inflation'!BV9,Data!$B:$B,'Annual Inflation'!$BJ9))</f>
        <v>3.6</v>
      </c>
      <c r="BW29" s="20">
        <f>IF(SUMIFS(Data!$G:$G,Data!$A:$A,'Annual Inflation'!BW9,Data!$B:$B,'Annual Inflation'!$BJ9)=0,NA(),SUMIFS(Data!$G:$G,Data!$A:$A,'Annual Inflation'!BW9,Data!$B:$B,'Annual Inflation'!$BJ9))</f>
        <v>3.6</v>
      </c>
      <c r="BX29" s="20">
        <f>IF(SUMIFS(Data!$G:$G,Data!$A:$A,'Annual Inflation'!BX9,Data!$B:$B,'Annual Inflation'!$BJ9)=0,NA(),SUMIFS(Data!$G:$G,Data!$A:$A,'Annual Inflation'!BX9,Data!$B:$B,'Annual Inflation'!$BJ9))</f>
        <v>3.74</v>
      </c>
      <c r="BY29" s="20">
        <f>IF(SUMIFS(Data!$G:$G,Data!$A:$A,'Annual Inflation'!BY9,Data!$B:$B,'Annual Inflation'!$BJ9)=0,NA(),SUMIFS(Data!$G:$G,Data!$A:$A,'Annual Inflation'!BY9,Data!$B:$B,'Annual Inflation'!$BJ9))</f>
        <v>3.9</v>
      </c>
      <c r="BZ29" s="20">
        <f>IF(SUMIFS(Data!$G:$G,Data!$A:$A,'Annual Inflation'!BZ9,Data!$B:$B,'Annual Inflation'!$BJ9)=0,NA(),SUMIFS(Data!$G:$G,Data!$A:$A,'Annual Inflation'!BZ9,Data!$B:$B,'Annual Inflation'!$BJ9))</f>
        <v>3.8</v>
      </c>
      <c r="CA29" s="20">
        <f>IF(SUMIFS(Data!$G:$G,Data!$A:$A,'Annual Inflation'!CA9,Data!$B:$B,'Annual Inflation'!$BJ9)=0,NA(),SUMIFS(Data!$G:$G,Data!$A:$A,'Annual Inflation'!CA9,Data!$B:$B,'Annual Inflation'!$BJ9))</f>
        <v>3.7</v>
      </c>
      <c r="CB29" s="20">
        <f>IF(SUMIFS(Data!$G:$G,Data!$A:$A,'Annual Inflation'!CB9,Data!$B:$B,'Annual Inflation'!$BJ9)=0,NA(),SUMIFS(Data!$G:$G,Data!$A:$A,'Annual Inflation'!CB9,Data!$B:$B,'Annual Inflation'!$BJ9))</f>
        <v>3.7</v>
      </c>
      <c r="CC29" s="20">
        <f>IF(SUMIFS(Data!$G:$G,Data!$A:$A,'Annual Inflation'!CC9,Data!$B:$B,'Annual Inflation'!$BJ9)=0,NA(),SUMIFS(Data!$G:$G,Data!$A:$A,'Annual Inflation'!CC9,Data!$B:$B,'Annual Inflation'!$BJ9))</f>
        <v>3.8</v>
      </c>
      <c r="CD29" s="20">
        <f>IF(SUMIFS(Data!$G:$G,Data!$A:$A,'Annual Inflation'!CD9,Data!$B:$B,'Annual Inflation'!$BJ9)=0,NA(),SUMIFS(Data!$G:$G,Data!$A:$A,'Annual Inflation'!CD9,Data!$B:$B,'Annual Inflation'!$BJ9))</f>
        <v>3.9</v>
      </c>
      <c r="CE29" s="20">
        <f>IF(SUMIFS(Data!$G:$G,Data!$A:$A,'Annual Inflation'!CE9,Data!$B:$B,'Annual Inflation'!$BJ9)=0,NA(),SUMIFS(Data!$G:$G,Data!$A:$A,'Annual Inflation'!CE9,Data!$B:$B,'Annual Inflation'!$BJ9))</f>
        <v>4</v>
      </c>
      <c r="CF29" s="20">
        <f>IF(SUMIFS(Data!$G:$G,Data!$A:$A,'Annual Inflation'!CF9,Data!$B:$B,'Annual Inflation'!$BJ9)=0,NA(),SUMIFS(Data!$G:$G,Data!$A:$A,'Annual Inflation'!CF9,Data!$B:$B,'Annual Inflation'!$BJ9))</f>
        <v>4.0999999999999996</v>
      </c>
      <c r="CG29" s="20">
        <f>IF(SUMIFS(Data!$G:$G,Data!$A:$A,'Annual Inflation'!CG9,Data!$B:$B,'Annual Inflation'!$BJ9)=0,NA(),SUMIFS(Data!$G:$G,Data!$A:$A,'Annual Inflation'!CG9,Data!$B:$B,'Annual Inflation'!$BJ9))</f>
        <v>4.0999999999999996</v>
      </c>
      <c r="CH29" s="20">
        <f>IF(SUMIFS(Data!$G:$G,Data!$A:$A,'Annual Inflation'!CH9,Data!$B:$B,'Annual Inflation'!$BJ9)=0,NA(),SUMIFS(Data!$G:$G,Data!$A:$A,'Annual Inflation'!CH9,Data!$B:$B,'Annual Inflation'!$BJ9))</f>
        <v>4.0999999999999996</v>
      </c>
      <c r="CI29" s="20">
        <f>IF(SUMIFS(Data!$G:$G,Data!$A:$A,'Annual Inflation'!CI9,Data!$B:$B,'Annual Inflation'!$BJ9)=0,NA(),SUMIFS(Data!$G:$G,Data!$A:$A,'Annual Inflation'!CI9,Data!$B:$B,'Annual Inflation'!$BJ9))</f>
        <v>4</v>
      </c>
      <c r="CL29" s="7">
        <f t="shared" si="13"/>
        <v>37926</v>
      </c>
      <c r="CM29" s="4">
        <v>3.79</v>
      </c>
      <c r="CN29" s="4"/>
      <c r="CP29" s="4">
        <f>IF(SUMIFS(Data!$F$2:$F$1048576,Data!$C$2:$C$1048576,'Annual Inflation'!CP$5,Data!$A$2:$A$1048576,'Annual Inflation'!$CL29)=0,NA(),SUMIFS(Data!$F$2:$F$1048576,Data!$C$2:$C$1048576,'Annual Inflation'!CP$5,Data!$A$2:$A$1048576,'Annual Inflation'!$CL29))</f>
        <v>3.8187500000000001</v>
      </c>
      <c r="CQ29" s="4"/>
    </row>
    <row r="30" spans="3:95" x14ac:dyDescent="0.2">
      <c r="C30">
        <f t="shared" si="5"/>
        <v>77</v>
      </c>
      <c r="D30" s="14">
        <f t="shared" si="1"/>
        <v>42614</v>
      </c>
      <c r="E30" s="15" t="e">
        <f>IF(SUMIFS(Data!$F$2:$F$1048576,Data!$C$2:$C$1048576,'Annual Inflation'!F$5,Data!$A$2:$A$1048576,'Annual Inflation'!$D30)=0,NA(),SUMIFS(Data!$F$2:$F$1048576,Data!$C$2:$C$1048576,'Annual Inflation'!F$5,Data!$A$2:$A$1048576,'Annual Inflation'!$D30))</f>
        <v>#N/A</v>
      </c>
      <c r="F30" s="15" t="e">
        <f>IF(SUMIFS(Data!$G$2:$G$1048576,Data!$C$2:$C$1048576,'Annual Inflation'!F$5,Data!$A$2:$A$1048576,'Annual Inflation'!$D30)=0,NA(),SUMIFS(Data!$G$2:$G$1048576,Data!$C$2:$C$1048576,'Annual Inflation'!F$5,Data!$A$2:$A$1048576,'Annual Inflation'!$D30))</f>
        <v>#N/A</v>
      </c>
      <c r="G30" s="15" t="e">
        <f>IF(SUMIFS(Data!$K$2:$K$1048576,Data!$C$2:$C$1048576,'Annual Inflation'!F$5,Data!$A$2:$A$1048576,'Annual Inflation'!$D30)=0,NA(),SUMIFS(Data!$K$2:$K$1048576,Data!$C$2:$C$1048576,'Annual Inflation'!F$5,Data!$A$2:$A$1048576,'Annual Inflation'!$D30))</f>
        <v>#N/A</v>
      </c>
      <c r="H30" s="15" t="e">
        <f>IF(SUMIFS(Data!$L$2:$L$1048576,Data!$C$2:$C$1048576,'Annual Inflation'!F$5,Data!$A$2:$A$1048576,'Annual Inflation'!$D30)=0,NA(),SUMIFS(Data!$L$2:$L$1048576,Data!$C$2:$C$1048576,'Annual Inflation'!F$5,Data!$A$2:$A$1048576,'Annual Inflation'!$D30))</f>
        <v>#N/A</v>
      </c>
      <c r="I30" s="4">
        <v>3</v>
      </c>
      <c r="J30" s="4">
        <v>2</v>
      </c>
      <c r="K30" s="4">
        <v>2</v>
      </c>
      <c r="L30" s="15" t="e">
        <f t="shared" si="6"/>
        <v>#N/A</v>
      </c>
      <c r="M30" s="15" t="e">
        <f t="shared" si="7"/>
        <v>#N/A</v>
      </c>
      <c r="O30" s="15" t="e">
        <f>IF(SUMIFS(Data!$F$2:$F$1048576,Data!$C$2:$C$1048576,'Annual Inflation'!P$5,Data!$A$2:$A$1048576,'Annual Inflation'!$D30)=0,NA(),SUMIFS(Data!$F$2:$F$1048576,Data!$C$2:$C$1048576,'Annual Inflation'!P$5,Data!$A$2:$A$1048576,'Annual Inflation'!$D30))</f>
        <v>#N/A</v>
      </c>
      <c r="P30" s="15" t="e">
        <f>IF(SUMIFS(Data!$G$2:$G$1048576,Data!$C$2:$C$1048576,'Annual Inflation'!P$5,Data!$A$2:$A$1048576,'Annual Inflation'!$D30)=0,NA(),SUMIFS(Data!$G$2:$G$1048576,Data!$C$2:$C$1048576,'Annual Inflation'!P$5,Data!$A$2:$A$1048576,'Annual Inflation'!$D30))</f>
        <v>#N/A</v>
      </c>
      <c r="Q30" s="15" t="e">
        <f>IF(SUMIFS(Data!$K$2:$K$1048576,Data!$C$2:$C$1048576,'Annual Inflation'!P$5,Data!$A$2:$A$1048576,'Annual Inflation'!$D30)=0,NA(),SUMIFS(Data!$K$2:$K$1048576,Data!$C$2:$C$1048576,'Annual Inflation'!P$5,Data!$A$2:$A$1048576,'Annual Inflation'!$D30))</f>
        <v>#N/A</v>
      </c>
      <c r="R30" s="15" t="e">
        <f>IF(SUMIFS(Data!$L$2:$L$1048576,Data!$C$2:$C$1048576,'Annual Inflation'!P$5,Data!$A$2:$A$1048576,'Annual Inflation'!$D30)=0,NA(),SUMIFS(Data!$L$2:$L$1048576,Data!$C$2:$C$1048576,'Annual Inflation'!P$5,Data!$A$2:$A$1048576,'Annual Inflation'!$D30))</f>
        <v>#N/A</v>
      </c>
      <c r="S30" s="4">
        <v>3</v>
      </c>
      <c r="T30" s="4">
        <v>2</v>
      </c>
      <c r="U30" s="4">
        <v>2</v>
      </c>
      <c r="V30" s="15" t="e">
        <f t="shared" si="8"/>
        <v>#N/A</v>
      </c>
      <c r="W30" s="15" t="e">
        <f t="shared" si="9"/>
        <v>#N/A</v>
      </c>
      <c r="Y30" s="15"/>
      <c r="Z30" s="15" t="e">
        <f>IF(SUMIFS(Data!$G$2:$G$1048576,Data!$B$2:$B$1048576,'Annual Inflation'!Z$5,Data!$A$2:$A$1048576,'Annual Inflation'!$D30)=0,NA(),SUMIFS(Data!$G$2:$G$1048576,Data!$B$2:$B$1048576,'Annual Inflation'!Z$5,Data!$A$2:$A$1048576,'Annual Inflation'!$D30))</f>
        <v>#N/A</v>
      </c>
      <c r="AA30" s="15" t="e">
        <f>IF(SUMIFS(Data!$G$2:$G$1048576,Data!$B$2:$B$1048576,'Annual Inflation'!AA$5,Data!$A$2:$A$1048576,'Annual Inflation'!$D30)=0,NA(),SUMIFS(Data!$G$2:$G$1048576,Data!$B$2:$B$1048576,'Annual Inflation'!AA$5,Data!$A$2:$A$1048576,'Annual Inflation'!$D30))</f>
        <v>#N/A</v>
      </c>
      <c r="AB30" s="15" t="e">
        <f>IF(SUMIFS(Data!$G$2:$G$1048576,Data!$B$2:$B$1048576,'Annual Inflation'!AB$5,Data!$A$2:$A$1048576,'Annual Inflation'!$D30)=0,NA(),SUMIFS(Data!$G$2:$G$1048576,Data!$B$2:$B$1048576,'Annual Inflation'!AB$5,Data!$A$2:$A$1048576,'Annual Inflation'!$D30))</f>
        <v>#N/A</v>
      </c>
      <c r="AC30" s="4">
        <v>3</v>
      </c>
      <c r="AD30" s="4">
        <v>2</v>
      </c>
      <c r="AE30" s="4">
        <v>2</v>
      </c>
      <c r="AG30" s="15"/>
      <c r="AH30" s="15" t="e">
        <f>IF(SUMIFS(Data!$G$2:$G$1048576,Data!$B$2:$B$1048576,'Annual Inflation'!AH$5,Data!$A$2:$A$1048576,'Annual Inflation'!$D30)=0,NA(),SUMIFS(Data!$G$2:$G$1048576,Data!$B$2:$B$1048576,'Annual Inflation'!AH$5,Data!$A$2:$A$1048576,'Annual Inflation'!$D30))</f>
        <v>#N/A</v>
      </c>
      <c r="AI30" s="15" t="e">
        <f>IF(SUMIFS(Data!$G$2:$G$1048576,Data!$B$2:$B$1048576,'Annual Inflation'!AI$5,Data!$A$2:$A$1048576,'Annual Inflation'!$D30)=0,NA(),SUMIFS(Data!$G$2:$G$1048576,Data!$B$2:$B$1048576,'Annual Inflation'!AI$5,Data!$A$2:$A$1048576,'Annual Inflation'!$D30))</f>
        <v>#N/A</v>
      </c>
      <c r="AJ30" s="15" t="e">
        <f>IF(SUMIFS(Data!$G$2:$G$1048576,Data!$B$2:$B$1048576,'Annual Inflation'!AJ$5,Data!$A$2:$A$1048576,'Annual Inflation'!$D30)=0,NA(),SUMIFS(Data!$G$2:$G$1048576,Data!$B$2:$B$1048576,'Annual Inflation'!AJ$5,Data!$A$2:$A$1048576,'Annual Inflation'!$D30))</f>
        <v>#N/A</v>
      </c>
      <c r="AK30" s="4">
        <v>3</v>
      </c>
      <c r="AL30" s="4">
        <v>2</v>
      </c>
      <c r="AM30" s="4">
        <v>2</v>
      </c>
      <c r="AO30">
        <f t="shared" si="10"/>
        <v>147</v>
      </c>
      <c r="AP30" s="14">
        <f t="shared" si="2"/>
        <v>40483</v>
      </c>
      <c r="AQ30" s="15">
        <f>IF(SUMIFS(Data!$G$2:$G$1048576,Data!$C$2:$C$1048576,'Annual Inflation'!AQ$5,Data!$A$2:$A$1048576,'Annual Inflation'!$AP30)=0,NA(),SUMIFS(Data!$G$2:$G$1048576,Data!$C$2:$C$1048576,'Annual Inflation'!AQ$5,Data!$A$2:$A$1048576,'Annual Inflation'!$AP30))</f>
        <v>3.7</v>
      </c>
      <c r="AR30" s="15">
        <f>IF(SUMIFS(Data!$G$2:$G$1048576,Data!$C$2:$C$1048576,'Annual Inflation'!AR$5,Data!$A$2:$A$1048576,'Annual Inflation'!$AP30)=0,NA(),SUMIFS(Data!$G$2:$G$1048576,Data!$C$2:$C$1048576,'Annual Inflation'!AR$5,Data!$A$2:$A$1048576,'Annual Inflation'!$AP30))</f>
        <v>3.5</v>
      </c>
      <c r="AS30" s="15">
        <f>IF(SUMIFS(Data!$F$2:$F$1048576,Data!$C$2:$C$1048576,'Annual Inflation'!AS$5,Data!$A$2:$A$1048576,'Annual Inflation'!$AP30)=0,NA(),SUMIFS(Data!$F$2:$F$1048576,Data!$C$2:$C$1048576,'Annual Inflation'!AS$5,Data!$A$2:$A$1048576,'Annual Inflation'!$AP30))</f>
        <v>3.6444444444444399</v>
      </c>
      <c r="AT30" s="15">
        <f>IF(SUMIFS(Data!$F$2:$F$1048576,Data!$C$2:$C$1048576,'Annual Inflation'!AT$5,Data!$A$2:$A$1048576,'Annual Inflation'!$AP30)=0,NA(),SUMIFS(Data!$F$2:$F$1048576,Data!$C$2:$C$1048576,'Annual Inflation'!AT$5,Data!$A$2:$A$1048576,'Annual Inflation'!$AP30))</f>
        <v>3.4319999999999999</v>
      </c>
      <c r="AU30" s="4">
        <v>3</v>
      </c>
      <c r="AV30" s="4">
        <v>2</v>
      </c>
      <c r="AW30" s="4">
        <v>2</v>
      </c>
      <c r="AY30" s="15" t="e">
        <f>IF(SUMIFS(Data!$G$2:$G$1048576,Data!$C$2:$C$1048576,'Annual Inflation'!AY$5,Data!$A$2:$A$1048576,'Annual Inflation'!$AP30)=0,NA(),SUMIFS(Data!$G$2:$G$1048576,Data!$C$2:$C$1048576,'Annual Inflation'!AY$5,Data!$A$2:$A$1048576,'Annual Inflation'!$AP30))</f>
        <v>#N/A</v>
      </c>
      <c r="AZ30" s="15" t="e">
        <f>IF(SUMIFS(Data!$G$2:$G$1048576,Data!$C$2:$C$1048576,'Annual Inflation'!AZ$5,Data!$A$2:$A$1048576,'Annual Inflation'!$AP30)=0,NA(),SUMIFS(Data!$G$2:$G$1048576,Data!$C$2:$C$1048576,'Annual Inflation'!AZ$5,Data!$A$2:$A$1048576,'Annual Inflation'!$AP30))</f>
        <v>#N/A</v>
      </c>
      <c r="BA30" s="15" t="e">
        <f>IF(SUMIFS(Data!$F$2:$F$1048576,Data!$C$2:$C$1048576,'Annual Inflation'!BA$5,Data!$A$2:$A$1048576,'Annual Inflation'!$AP30)=0,NA(),SUMIFS(Data!$F$2:$F$1048576,Data!$C$2:$C$1048576,'Annual Inflation'!BA$5,Data!$A$2:$A$1048576,'Annual Inflation'!$AP30))</f>
        <v>#N/A</v>
      </c>
      <c r="BB30" s="15" t="e">
        <f>IF(SUMIFS(Data!$F$2:$F$1048576,Data!$C$2:$C$1048576,'Annual Inflation'!BB$5,Data!$A$2:$A$1048576,'Annual Inflation'!$AP30)=0,NA(),SUMIFS(Data!$F$2:$F$1048576,Data!$C$2:$C$1048576,'Annual Inflation'!BB$5,Data!$A$2:$A$1048576,'Annual Inflation'!$AP30))</f>
        <v>#N/A</v>
      </c>
      <c r="BC30" s="4">
        <v>3</v>
      </c>
      <c r="BD30" s="4">
        <v>2</v>
      </c>
      <c r="BE30" s="4">
        <v>2</v>
      </c>
      <c r="BK30">
        <f t="shared" si="28"/>
        <v>2013</v>
      </c>
      <c r="BL30" s="20">
        <f>IF(SUMIFS(Data!$G:$G,Data!$A:$A,'Annual Inflation'!BL10,Data!$B:$B,'Annual Inflation'!$BJ10)=0,NA(),SUMIFS(Data!$G:$G,Data!$A:$A,'Annual Inflation'!BL10,Data!$B:$B,'Annual Inflation'!$BJ10))</f>
        <v>3.605</v>
      </c>
      <c r="BM30" s="20">
        <f>IF(SUMIFS(Data!$G:$G,Data!$A:$A,'Annual Inflation'!BM10,Data!$B:$B,'Annual Inflation'!$BJ10)=0,NA(),SUMIFS(Data!$G:$G,Data!$A:$A,'Annual Inflation'!BM10,Data!$B:$B,'Annual Inflation'!$BJ10))</f>
        <v>3.6</v>
      </c>
      <c r="BN30" s="20">
        <f>IF(SUMIFS(Data!$G:$G,Data!$A:$A,'Annual Inflation'!BN10,Data!$B:$B,'Annual Inflation'!$BJ10)=0,NA(),SUMIFS(Data!$G:$G,Data!$A:$A,'Annual Inflation'!BN10,Data!$B:$B,'Annual Inflation'!$BJ10))</f>
        <v>3.6</v>
      </c>
      <c r="BO30" s="20">
        <f>IF(SUMIFS(Data!$G:$G,Data!$A:$A,'Annual Inflation'!BO10,Data!$B:$B,'Annual Inflation'!$BJ10)=0,NA(),SUMIFS(Data!$G:$G,Data!$A:$A,'Annual Inflation'!BO10,Data!$B:$B,'Annual Inflation'!$BJ10))</f>
        <v>3.7</v>
      </c>
      <c r="BP30" s="20">
        <f>IF(SUMIFS(Data!$G:$G,Data!$A:$A,'Annual Inflation'!BP10,Data!$B:$B,'Annual Inflation'!$BJ10)=0,NA(),SUMIFS(Data!$G:$G,Data!$A:$A,'Annual Inflation'!BP10,Data!$B:$B,'Annual Inflation'!$BJ10))</f>
        <v>3.6</v>
      </c>
      <c r="BQ30" s="20">
        <f>IF(SUMIFS(Data!$G:$G,Data!$A:$A,'Annual Inflation'!BQ10,Data!$B:$B,'Annual Inflation'!$BJ10)=0,NA(),SUMIFS(Data!$G:$G,Data!$A:$A,'Annual Inflation'!BQ10,Data!$B:$B,'Annual Inflation'!$BJ10))</f>
        <v>3.7</v>
      </c>
      <c r="BR30" s="20">
        <f>IF(SUMIFS(Data!$G:$G,Data!$A:$A,'Annual Inflation'!BR10,Data!$B:$B,'Annual Inflation'!$BJ10)=0,NA(),SUMIFS(Data!$G:$G,Data!$A:$A,'Annual Inflation'!BR10,Data!$B:$B,'Annual Inflation'!$BJ10))</f>
        <v>3.6</v>
      </c>
      <c r="BS30" s="20">
        <f>IF(SUMIFS(Data!$G:$G,Data!$A:$A,'Annual Inflation'!BS10,Data!$B:$B,'Annual Inflation'!$BJ10)=0,NA(),SUMIFS(Data!$G:$G,Data!$A:$A,'Annual Inflation'!BS10,Data!$B:$B,'Annual Inflation'!$BJ10))</f>
        <v>3.7</v>
      </c>
      <c r="BT30" s="20">
        <f>IF(SUMIFS(Data!$G:$G,Data!$A:$A,'Annual Inflation'!BT10,Data!$B:$B,'Annual Inflation'!$BJ10)=0,NA(),SUMIFS(Data!$G:$G,Data!$A:$A,'Annual Inflation'!BT10,Data!$B:$B,'Annual Inflation'!$BJ10))</f>
        <v>3.7</v>
      </c>
      <c r="BU30" s="20">
        <f>IF(SUMIFS(Data!$G:$G,Data!$A:$A,'Annual Inflation'!BU10,Data!$B:$B,'Annual Inflation'!$BJ10)=0,NA(),SUMIFS(Data!$G:$G,Data!$A:$A,'Annual Inflation'!BU10,Data!$B:$B,'Annual Inflation'!$BJ10))</f>
        <v>3.7</v>
      </c>
      <c r="BV30" s="20">
        <f>IF(SUMIFS(Data!$G:$G,Data!$A:$A,'Annual Inflation'!BV10,Data!$B:$B,'Annual Inflation'!$BJ10)=0,NA(),SUMIFS(Data!$G:$G,Data!$A:$A,'Annual Inflation'!BV10,Data!$B:$B,'Annual Inflation'!$BJ10))</f>
        <v>3.7</v>
      </c>
      <c r="BW30" s="20">
        <f>IF(SUMIFS(Data!$G:$G,Data!$A:$A,'Annual Inflation'!BW10,Data!$B:$B,'Annual Inflation'!$BJ10)=0,NA(),SUMIFS(Data!$G:$G,Data!$A:$A,'Annual Inflation'!BW10,Data!$B:$B,'Annual Inflation'!$BJ10))</f>
        <v>3.65</v>
      </c>
      <c r="BX30" s="20">
        <f>IF(SUMIFS(Data!$G:$G,Data!$A:$A,'Annual Inflation'!BX10,Data!$B:$B,'Annual Inflation'!$BJ10)=0,NA(),SUMIFS(Data!$G:$G,Data!$A:$A,'Annual Inflation'!BX10,Data!$B:$B,'Annual Inflation'!$BJ10))</f>
        <v>3.7</v>
      </c>
      <c r="BY30" s="20">
        <f>IF(SUMIFS(Data!$G:$G,Data!$A:$A,'Annual Inflation'!BY10,Data!$B:$B,'Annual Inflation'!$BJ10)=0,NA(),SUMIFS(Data!$G:$G,Data!$A:$A,'Annual Inflation'!BY10,Data!$B:$B,'Annual Inflation'!$BJ10))</f>
        <v>3.65</v>
      </c>
      <c r="BZ30" s="20">
        <f>IF(SUMIFS(Data!$G:$G,Data!$A:$A,'Annual Inflation'!BZ10,Data!$B:$B,'Annual Inflation'!$BJ10)=0,NA(),SUMIFS(Data!$G:$G,Data!$A:$A,'Annual Inflation'!BZ10,Data!$B:$B,'Annual Inflation'!$BJ10))</f>
        <v>3.7</v>
      </c>
      <c r="CA30" s="20">
        <f>IF(SUMIFS(Data!$G:$G,Data!$A:$A,'Annual Inflation'!CA10,Data!$B:$B,'Annual Inflation'!$BJ10)=0,NA(),SUMIFS(Data!$G:$G,Data!$A:$A,'Annual Inflation'!CA10,Data!$B:$B,'Annual Inflation'!$BJ10))</f>
        <v>3.9</v>
      </c>
      <c r="CB30" s="20">
        <f>IF(SUMIFS(Data!$G:$G,Data!$A:$A,'Annual Inflation'!CB10,Data!$B:$B,'Annual Inflation'!$BJ10)=0,NA(),SUMIFS(Data!$G:$G,Data!$A:$A,'Annual Inflation'!CB10,Data!$B:$B,'Annual Inflation'!$BJ10))</f>
        <v>3.94</v>
      </c>
      <c r="CC30" s="20">
        <f>IF(SUMIFS(Data!$G:$G,Data!$A:$A,'Annual Inflation'!CC10,Data!$B:$B,'Annual Inflation'!$BJ10)=0,NA(),SUMIFS(Data!$G:$G,Data!$A:$A,'Annual Inflation'!CC10,Data!$B:$B,'Annual Inflation'!$BJ10))</f>
        <v>3.8</v>
      </c>
      <c r="CD30" s="20">
        <f>IF(SUMIFS(Data!$G:$G,Data!$A:$A,'Annual Inflation'!CD10,Data!$B:$B,'Annual Inflation'!$BJ10)=0,NA(),SUMIFS(Data!$G:$G,Data!$A:$A,'Annual Inflation'!CD10,Data!$B:$B,'Annual Inflation'!$BJ10))</f>
        <v>3.59</v>
      </c>
      <c r="CE30" s="20">
        <f>IF(SUMIFS(Data!$G:$G,Data!$A:$A,'Annual Inflation'!CE10,Data!$B:$B,'Annual Inflation'!$BJ10)=0,NA(),SUMIFS(Data!$G:$G,Data!$A:$A,'Annual Inflation'!CE10,Data!$B:$B,'Annual Inflation'!$BJ10))</f>
        <v>3.51</v>
      </c>
      <c r="CF30" s="20">
        <f>IF(SUMIFS(Data!$G:$G,Data!$A:$A,'Annual Inflation'!CF10,Data!$B:$B,'Annual Inflation'!$BJ10)=0,NA(),SUMIFS(Data!$G:$G,Data!$A:$A,'Annual Inflation'!CF10,Data!$B:$B,'Annual Inflation'!$BJ10))</f>
        <v>3.59</v>
      </c>
      <c r="CG30" s="20">
        <f>IF(SUMIFS(Data!$G:$G,Data!$A:$A,'Annual Inflation'!CG10,Data!$B:$B,'Annual Inflation'!$BJ10)=0,NA(),SUMIFS(Data!$G:$G,Data!$A:$A,'Annual Inflation'!CG10,Data!$B:$B,'Annual Inflation'!$BJ10))</f>
        <v>3.5</v>
      </c>
      <c r="CH30" s="20">
        <f>IF(SUMIFS(Data!$G:$G,Data!$A:$A,'Annual Inflation'!CH10,Data!$B:$B,'Annual Inflation'!$BJ10)=0,NA(),SUMIFS(Data!$G:$G,Data!$A:$A,'Annual Inflation'!CH10,Data!$B:$B,'Annual Inflation'!$BJ10))</f>
        <v>3.7</v>
      </c>
      <c r="CI30" s="20">
        <f>IF(SUMIFS(Data!$G:$G,Data!$A:$A,'Annual Inflation'!CI10,Data!$B:$B,'Annual Inflation'!$BJ10)=0,NA(),SUMIFS(Data!$G:$G,Data!$A:$A,'Annual Inflation'!CI10,Data!$B:$B,'Annual Inflation'!$BJ10))</f>
        <v>3.83</v>
      </c>
      <c r="CL30" s="7">
        <f t="shared" si="13"/>
        <v>37956</v>
      </c>
      <c r="CM30" s="4">
        <v>3.83</v>
      </c>
      <c r="CN30" s="4"/>
      <c r="CP30" s="4">
        <f>IF(SUMIFS(Data!$F$2:$F$1048576,Data!$C$2:$C$1048576,'Annual Inflation'!CP$5,Data!$A$2:$A$1048576,'Annual Inflation'!$CL30)=0,NA(),SUMIFS(Data!$F$2:$F$1048576,Data!$C$2:$C$1048576,'Annual Inflation'!CP$5,Data!$A$2:$A$1048576,'Annual Inflation'!$CL30))</f>
        <v>3.8587096774193501</v>
      </c>
      <c r="CQ30" s="4"/>
    </row>
    <row r="31" spans="3:95" x14ac:dyDescent="0.2">
      <c r="C31">
        <f t="shared" si="5"/>
        <v>76</v>
      </c>
      <c r="D31" s="14">
        <f t="shared" si="1"/>
        <v>42644</v>
      </c>
      <c r="E31" s="15" t="e">
        <f>IF(SUMIFS(Data!$F$2:$F$1048576,Data!$C$2:$C$1048576,'Annual Inflation'!F$5,Data!$A$2:$A$1048576,'Annual Inflation'!$D31)=0,NA(),SUMIFS(Data!$F$2:$F$1048576,Data!$C$2:$C$1048576,'Annual Inflation'!F$5,Data!$A$2:$A$1048576,'Annual Inflation'!$D31))</f>
        <v>#N/A</v>
      </c>
      <c r="F31" s="15" t="e">
        <f>IF(SUMIFS(Data!$G$2:$G$1048576,Data!$C$2:$C$1048576,'Annual Inflation'!F$5,Data!$A$2:$A$1048576,'Annual Inflation'!$D31)=0,NA(),SUMIFS(Data!$G$2:$G$1048576,Data!$C$2:$C$1048576,'Annual Inflation'!F$5,Data!$A$2:$A$1048576,'Annual Inflation'!$D31))</f>
        <v>#N/A</v>
      </c>
      <c r="G31" s="15" t="e">
        <f>IF(SUMIFS(Data!$K$2:$K$1048576,Data!$C$2:$C$1048576,'Annual Inflation'!F$5,Data!$A$2:$A$1048576,'Annual Inflation'!$D31)=0,NA(),SUMIFS(Data!$K$2:$K$1048576,Data!$C$2:$C$1048576,'Annual Inflation'!F$5,Data!$A$2:$A$1048576,'Annual Inflation'!$D31))</f>
        <v>#N/A</v>
      </c>
      <c r="H31" s="15" t="e">
        <f>IF(SUMIFS(Data!$L$2:$L$1048576,Data!$C$2:$C$1048576,'Annual Inflation'!F$5,Data!$A$2:$A$1048576,'Annual Inflation'!$D31)=0,NA(),SUMIFS(Data!$L$2:$L$1048576,Data!$C$2:$C$1048576,'Annual Inflation'!F$5,Data!$A$2:$A$1048576,'Annual Inflation'!$D31))</f>
        <v>#N/A</v>
      </c>
      <c r="I31" s="4">
        <v>3</v>
      </c>
      <c r="J31" s="4">
        <v>2</v>
      </c>
      <c r="K31" s="4">
        <v>2</v>
      </c>
      <c r="L31" s="15" t="e">
        <f t="shared" si="6"/>
        <v>#N/A</v>
      </c>
      <c r="M31" s="15" t="e">
        <f t="shared" si="7"/>
        <v>#N/A</v>
      </c>
      <c r="O31" s="15" t="e">
        <f>IF(SUMIFS(Data!$F$2:$F$1048576,Data!$C$2:$C$1048576,'Annual Inflation'!P$5,Data!$A$2:$A$1048576,'Annual Inflation'!$D31)=0,NA(),SUMIFS(Data!$F$2:$F$1048576,Data!$C$2:$C$1048576,'Annual Inflation'!P$5,Data!$A$2:$A$1048576,'Annual Inflation'!$D31))</f>
        <v>#N/A</v>
      </c>
      <c r="P31" s="15" t="e">
        <f>IF(SUMIFS(Data!$G$2:$G$1048576,Data!$C$2:$C$1048576,'Annual Inflation'!P$5,Data!$A$2:$A$1048576,'Annual Inflation'!$D31)=0,NA(),SUMIFS(Data!$G$2:$G$1048576,Data!$C$2:$C$1048576,'Annual Inflation'!P$5,Data!$A$2:$A$1048576,'Annual Inflation'!$D31))</f>
        <v>#N/A</v>
      </c>
      <c r="Q31" s="15" t="e">
        <f>IF(SUMIFS(Data!$K$2:$K$1048576,Data!$C$2:$C$1048576,'Annual Inflation'!P$5,Data!$A$2:$A$1048576,'Annual Inflation'!$D31)=0,NA(),SUMIFS(Data!$K$2:$K$1048576,Data!$C$2:$C$1048576,'Annual Inflation'!P$5,Data!$A$2:$A$1048576,'Annual Inflation'!$D31))</f>
        <v>#N/A</v>
      </c>
      <c r="R31" s="15" t="e">
        <f>IF(SUMIFS(Data!$L$2:$L$1048576,Data!$C$2:$C$1048576,'Annual Inflation'!P$5,Data!$A$2:$A$1048576,'Annual Inflation'!$D31)=0,NA(),SUMIFS(Data!$L$2:$L$1048576,Data!$C$2:$C$1048576,'Annual Inflation'!P$5,Data!$A$2:$A$1048576,'Annual Inflation'!$D31))</f>
        <v>#N/A</v>
      </c>
      <c r="S31" s="4">
        <v>3</v>
      </c>
      <c r="T31" s="4">
        <v>2</v>
      </c>
      <c r="U31" s="4">
        <v>2</v>
      </c>
      <c r="V31" s="15" t="e">
        <f t="shared" si="8"/>
        <v>#N/A</v>
      </c>
      <c r="W31" s="15" t="e">
        <f t="shared" si="9"/>
        <v>#N/A</v>
      </c>
      <c r="Y31" s="15"/>
      <c r="Z31" s="15" t="e">
        <f>IF(SUMIFS(Data!$G$2:$G$1048576,Data!$B$2:$B$1048576,'Annual Inflation'!Z$5,Data!$A$2:$A$1048576,'Annual Inflation'!$D31)=0,NA(),SUMIFS(Data!$G$2:$G$1048576,Data!$B$2:$B$1048576,'Annual Inflation'!Z$5,Data!$A$2:$A$1048576,'Annual Inflation'!$D31))</f>
        <v>#N/A</v>
      </c>
      <c r="AA31" s="15" t="e">
        <f>IF(SUMIFS(Data!$G$2:$G$1048576,Data!$B$2:$B$1048576,'Annual Inflation'!AA$5,Data!$A$2:$A$1048576,'Annual Inflation'!$D31)=0,NA(),SUMIFS(Data!$G$2:$G$1048576,Data!$B$2:$B$1048576,'Annual Inflation'!AA$5,Data!$A$2:$A$1048576,'Annual Inflation'!$D31))</f>
        <v>#N/A</v>
      </c>
      <c r="AB31" s="15" t="e">
        <f>IF(SUMIFS(Data!$G$2:$G$1048576,Data!$B$2:$B$1048576,'Annual Inflation'!AB$5,Data!$A$2:$A$1048576,'Annual Inflation'!$D31)=0,NA(),SUMIFS(Data!$G$2:$G$1048576,Data!$B$2:$B$1048576,'Annual Inflation'!AB$5,Data!$A$2:$A$1048576,'Annual Inflation'!$D31))</f>
        <v>#N/A</v>
      </c>
      <c r="AC31" s="4">
        <v>3</v>
      </c>
      <c r="AD31" s="4">
        <v>2</v>
      </c>
      <c r="AE31" s="4">
        <v>2</v>
      </c>
      <c r="AG31" s="15"/>
      <c r="AH31" s="15" t="e">
        <f>IF(SUMIFS(Data!$G$2:$G$1048576,Data!$B$2:$B$1048576,'Annual Inflation'!AH$5,Data!$A$2:$A$1048576,'Annual Inflation'!$D31)=0,NA(),SUMIFS(Data!$G$2:$G$1048576,Data!$B$2:$B$1048576,'Annual Inflation'!AH$5,Data!$A$2:$A$1048576,'Annual Inflation'!$D31))</f>
        <v>#N/A</v>
      </c>
      <c r="AI31" s="15" t="e">
        <f>IF(SUMIFS(Data!$G$2:$G$1048576,Data!$B$2:$B$1048576,'Annual Inflation'!AI$5,Data!$A$2:$A$1048576,'Annual Inflation'!$D31)=0,NA(),SUMIFS(Data!$G$2:$G$1048576,Data!$B$2:$B$1048576,'Annual Inflation'!AI$5,Data!$A$2:$A$1048576,'Annual Inflation'!$D31))</f>
        <v>#N/A</v>
      </c>
      <c r="AJ31" s="15" t="e">
        <f>IF(SUMIFS(Data!$G$2:$G$1048576,Data!$B$2:$B$1048576,'Annual Inflation'!AJ$5,Data!$A$2:$A$1048576,'Annual Inflation'!$D31)=0,NA(),SUMIFS(Data!$G$2:$G$1048576,Data!$B$2:$B$1048576,'Annual Inflation'!AJ$5,Data!$A$2:$A$1048576,'Annual Inflation'!$D31))</f>
        <v>#N/A</v>
      </c>
      <c r="AK31" s="4">
        <v>3</v>
      </c>
      <c r="AL31" s="4">
        <v>2</v>
      </c>
      <c r="AM31" s="4">
        <v>2</v>
      </c>
      <c r="AO31">
        <f t="shared" si="10"/>
        <v>146</v>
      </c>
      <c r="AP31" s="14">
        <f t="shared" si="2"/>
        <v>40513</v>
      </c>
      <c r="AQ31" s="15">
        <f>IF(SUMIFS(Data!$G$2:$G$1048576,Data!$C$2:$C$1048576,'Annual Inflation'!AQ$5,Data!$A$2:$A$1048576,'Annual Inflation'!$AP31)=0,NA(),SUMIFS(Data!$G$2:$G$1048576,Data!$C$2:$C$1048576,'Annual Inflation'!AQ$5,Data!$A$2:$A$1048576,'Annual Inflation'!$AP31))</f>
        <v>3.6</v>
      </c>
      <c r="AR31" s="15">
        <f>IF(SUMIFS(Data!$G$2:$G$1048576,Data!$C$2:$C$1048576,'Annual Inflation'!AR$5,Data!$A$2:$A$1048576,'Annual Inflation'!$AP31)=0,NA(),SUMIFS(Data!$G$2:$G$1048576,Data!$C$2:$C$1048576,'Annual Inflation'!AR$5,Data!$A$2:$A$1048576,'Annual Inflation'!$AP31))</f>
        <v>3.5</v>
      </c>
      <c r="AS31" s="15">
        <f>IF(SUMIFS(Data!$F$2:$F$1048576,Data!$C$2:$C$1048576,'Annual Inflation'!AS$5,Data!$A$2:$A$1048576,'Annual Inflation'!$AP31)=0,NA(),SUMIFS(Data!$F$2:$F$1048576,Data!$C$2:$C$1048576,'Annual Inflation'!AS$5,Data!$A$2:$A$1048576,'Annual Inflation'!$AP31))</f>
        <v>3.5888888888888899</v>
      </c>
      <c r="AT31" s="15">
        <f>IF(SUMIFS(Data!$F$2:$F$1048576,Data!$C$2:$C$1048576,'Annual Inflation'!AT$5,Data!$A$2:$A$1048576,'Annual Inflation'!$AP31)=0,NA(),SUMIFS(Data!$F$2:$F$1048576,Data!$C$2:$C$1048576,'Annual Inflation'!AT$5,Data!$A$2:$A$1048576,'Annual Inflation'!$AP31))</f>
        <v>3.4458333333333302</v>
      </c>
      <c r="AU31" s="4">
        <v>3</v>
      </c>
      <c r="AV31" s="4">
        <v>2</v>
      </c>
      <c r="AW31" s="4">
        <v>2</v>
      </c>
      <c r="AY31" s="15" t="e">
        <f>IF(SUMIFS(Data!$G$2:$G$1048576,Data!$C$2:$C$1048576,'Annual Inflation'!AY$5,Data!$A$2:$A$1048576,'Annual Inflation'!$AP31)=0,NA(),SUMIFS(Data!$G$2:$G$1048576,Data!$C$2:$C$1048576,'Annual Inflation'!AY$5,Data!$A$2:$A$1048576,'Annual Inflation'!$AP31))</f>
        <v>#N/A</v>
      </c>
      <c r="AZ31" s="15" t="e">
        <f>IF(SUMIFS(Data!$G$2:$G$1048576,Data!$C$2:$C$1048576,'Annual Inflation'!AZ$5,Data!$A$2:$A$1048576,'Annual Inflation'!$AP31)=0,NA(),SUMIFS(Data!$G$2:$G$1048576,Data!$C$2:$C$1048576,'Annual Inflation'!AZ$5,Data!$A$2:$A$1048576,'Annual Inflation'!$AP31))</f>
        <v>#N/A</v>
      </c>
      <c r="BA31" s="15" t="e">
        <f>IF(SUMIFS(Data!$F$2:$F$1048576,Data!$C$2:$C$1048576,'Annual Inflation'!BA$5,Data!$A$2:$A$1048576,'Annual Inflation'!$AP31)=0,NA(),SUMIFS(Data!$F$2:$F$1048576,Data!$C$2:$C$1048576,'Annual Inflation'!BA$5,Data!$A$2:$A$1048576,'Annual Inflation'!$AP31))</f>
        <v>#N/A</v>
      </c>
      <c r="BB31" s="15" t="e">
        <f>IF(SUMIFS(Data!$F$2:$F$1048576,Data!$C$2:$C$1048576,'Annual Inflation'!BB$5,Data!$A$2:$A$1048576,'Annual Inflation'!$AP31)=0,NA(),SUMIFS(Data!$F$2:$F$1048576,Data!$C$2:$C$1048576,'Annual Inflation'!BB$5,Data!$A$2:$A$1048576,'Annual Inflation'!$AP31))</f>
        <v>#N/A</v>
      </c>
      <c r="BC31" s="4">
        <v>3</v>
      </c>
      <c r="BD31" s="4">
        <v>2</v>
      </c>
      <c r="BE31" s="4">
        <v>2</v>
      </c>
      <c r="BK31">
        <f t="shared" si="28"/>
        <v>2014</v>
      </c>
      <c r="BL31" s="20">
        <f>IF(SUMIFS(Data!$G:$G,Data!$A:$A,'Annual Inflation'!BL11,Data!$B:$B,'Annual Inflation'!$BJ11)=0,NA(),SUMIFS(Data!$G:$G,Data!$A:$A,'Annual Inflation'!BL11,Data!$B:$B,'Annual Inflation'!$BJ11))</f>
        <v>3.6</v>
      </c>
      <c r="BM31" s="20">
        <f>IF(SUMIFS(Data!$G:$G,Data!$A:$A,'Annual Inflation'!BM11,Data!$B:$B,'Annual Inflation'!$BJ11)=0,NA(),SUMIFS(Data!$G:$G,Data!$A:$A,'Annual Inflation'!BM11,Data!$B:$B,'Annual Inflation'!$BJ11))</f>
        <v>3.6</v>
      </c>
      <c r="BN31" s="20">
        <f>IF(SUMIFS(Data!$G:$G,Data!$A:$A,'Annual Inflation'!BN11,Data!$B:$B,'Annual Inflation'!$BJ11)=0,NA(),SUMIFS(Data!$G:$G,Data!$A:$A,'Annual Inflation'!BN11,Data!$B:$B,'Annual Inflation'!$BJ11))</f>
        <v>3.61</v>
      </c>
      <c r="BO31" s="20">
        <f>IF(SUMIFS(Data!$G:$G,Data!$A:$A,'Annual Inflation'!BO11,Data!$B:$B,'Annual Inflation'!$BJ11)=0,NA(),SUMIFS(Data!$G:$G,Data!$A:$A,'Annual Inflation'!BO11,Data!$B:$B,'Annual Inflation'!$BJ11))</f>
        <v>3.62</v>
      </c>
      <c r="BP31" s="20">
        <f>IF(SUMIFS(Data!$G:$G,Data!$A:$A,'Annual Inflation'!BP11,Data!$B:$B,'Annual Inflation'!$BJ11)=0,NA(),SUMIFS(Data!$G:$G,Data!$A:$A,'Annual Inflation'!BP11,Data!$B:$B,'Annual Inflation'!$BJ11))</f>
        <v>3.62</v>
      </c>
      <c r="BQ31" s="20">
        <f>IF(SUMIFS(Data!$G:$G,Data!$A:$A,'Annual Inflation'!BQ11,Data!$B:$B,'Annual Inflation'!$BJ11)=0,NA(),SUMIFS(Data!$G:$G,Data!$A:$A,'Annual Inflation'!BQ11,Data!$B:$B,'Annual Inflation'!$BJ11))</f>
        <v>3.6</v>
      </c>
      <c r="BR31" s="20">
        <f>IF(SUMIFS(Data!$G:$G,Data!$A:$A,'Annual Inflation'!BR11,Data!$B:$B,'Annual Inflation'!$BJ11)=0,NA(),SUMIFS(Data!$G:$G,Data!$A:$A,'Annual Inflation'!BR11,Data!$B:$B,'Annual Inflation'!$BJ11))</f>
        <v>3.68</v>
      </c>
      <c r="BS31" s="20">
        <f>IF(SUMIFS(Data!$G:$G,Data!$A:$A,'Annual Inflation'!BS11,Data!$B:$B,'Annual Inflation'!$BJ11)=0,NA(),SUMIFS(Data!$G:$G,Data!$A:$A,'Annual Inflation'!BS11,Data!$B:$B,'Annual Inflation'!$BJ11))</f>
        <v>3.6</v>
      </c>
      <c r="BT31" s="20">
        <f>IF(SUMIFS(Data!$G:$G,Data!$A:$A,'Annual Inflation'!BT11,Data!$B:$B,'Annual Inflation'!$BJ11)=0,NA(),SUMIFS(Data!$G:$G,Data!$A:$A,'Annual Inflation'!BT11,Data!$B:$B,'Annual Inflation'!$BJ11))</f>
        <v>3.77</v>
      </c>
      <c r="BU31" s="20">
        <f>IF(SUMIFS(Data!$G:$G,Data!$A:$A,'Annual Inflation'!BU11,Data!$B:$B,'Annual Inflation'!$BJ11)=0,NA(),SUMIFS(Data!$G:$G,Data!$A:$A,'Annual Inflation'!BU11,Data!$B:$B,'Annual Inflation'!$BJ11))</f>
        <v>3.76</v>
      </c>
      <c r="BV31" s="20">
        <f>IF(SUMIFS(Data!$G:$G,Data!$A:$A,'Annual Inflation'!BV11,Data!$B:$B,'Annual Inflation'!$BJ11)=0,NA(),SUMIFS(Data!$G:$G,Data!$A:$A,'Annual Inflation'!BV11,Data!$B:$B,'Annual Inflation'!$BJ11))</f>
        <v>3.9</v>
      </c>
      <c r="BW31" s="20">
        <f>IF(SUMIFS(Data!$G:$G,Data!$A:$A,'Annual Inflation'!BW11,Data!$B:$B,'Annual Inflation'!$BJ11)=0,NA(),SUMIFS(Data!$G:$G,Data!$A:$A,'Annual Inflation'!BW11,Data!$B:$B,'Annual Inflation'!$BJ11))</f>
        <v>3.9</v>
      </c>
      <c r="BX31" s="20">
        <f>IF(SUMIFS(Data!$G:$G,Data!$A:$A,'Annual Inflation'!BX11,Data!$B:$B,'Annual Inflation'!$BJ11)=0,NA(),SUMIFS(Data!$G:$G,Data!$A:$A,'Annual Inflation'!BX11,Data!$B:$B,'Annual Inflation'!$BJ11))</f>
        <v>4.0999999999999996</v>
      </c>
      <c r="BY31" s="20">
        <f>IF(SUMIFS(Data!$G:$G,Data!$A:$A,'Annual Inflation'!BY11,Data!$B:$B,'Annual Inflation'!$BJ11)=0,NA(),SUMIFS(Data!$G:$G,Data!$A:$A,'Annual Inflation'!BY11,Data!$B:$B,'Annual Inflation'!$BJ11))</f>
        <v>4</v>
      </c>
      <c r="BZ31" s="20">
        <f>IF(SUMIFS(Data!$G:$G,Data!$A:$A,'Annual Inflation'!BZ11,Data!$B:$B,'Annual Inflation'!$BJ11)=0,NA(),SUMIFS(Data!$G:$G,Data!$A:$A,'Annual Inflation'!BZ11,Data!$B:$B,'Annual Inflation'!$BJ11))</f>
        <v>3.95</v>
      </c>
      <c r="CA31" s="20">
        <f>IF(SUMIFS(Data!$G:$G,Data!$A:$A,'Annual Inflation'!CA11,Data!$B:$B,'Annual Inflation'!$BJ11)=0,NA(),SUMIFS(Data!$G:$G,Data!$A:$A,'Annual Inflation'!CA11,Data!$B:$B,'Annual Inflation'!$BJ11))</f>
        <v>3.87</v>
      </c>
      <c r="CB31" s="20">
        <f>IF(SUMIFS(Data!$G:$G,Data!$A:$A,'Annual Inflation'!CB11,Data!$B:$B,'Annual Inflation'!$BJ11)=0,NA(),SUMIFS(Data!$G:$G,Data!$A:$A,'Annual Inflation'!CB11,Data!$B:$B,'Annual Inflation'!$BJ11))</f>
        <v>3.8</v>
      </c>
      <c r="CC31" s="20">
        <f>IF(SUMIFS(Data!$G:$G,Data!$A:$A,'Annual Inflation'!CC11,Data!$B:$B,'Annual Inflation'!$BJ11)=0,NA(),SUMIFS(Data!$G:$G,Data!$A:$A,'Annual Inflation'!CC11,Data!$B:$B,'Annual Inflation'!$BJ11))</f>
        <v>3.8</v>
      </c>
      <c r="CD31" s="20">
        <f>IF(SUMIFS(Data!$G:$G,Data!$A:$A,'Annual Inflation'!CD11,Data!$B:$B,'Annual Inflation'!$BJ11)=0,NA(),SUMIFS(Data!$G:$G,Data!$A:$A,'Annual Inflation'!CD11,Data!$B:$B,'Annual Inflation'!$BJ11))</f>
        <v>3.8</v>
      </c>
      <c r="CE31" s="20">
        <f>IF(SUMIFS(Data!$G:$G,Data!$A:$A,'Annual Inflation'!CE11,Data!$B:$B,'Annual Inflation'!$BJ11)=0,NA(),SUMIFS(Data!$G:$G,Data!$A:$A,'Annual Inflation'!CE11,Data!$B:$B,'Annual Inflation'!$BJ11))</f>
        <v>3.83</v>
      </c>
      <c r="CF31" s="20">
        <f>IF(SUMIFS(Data!$G:$G,Data!$A:$A,'Annual Inflation'!CF11,Data!$B:$B,'Annual Inflation'!$BJ11)=0,NA(),SUMIFS(Data!$G:$G,Data!$A:$A,'Annual Inflation'!CF11,Data!$B:$B,'Annual Inflation'!$BJ11))</f>
        <v>3.93</v>
      </c>
      <c r="CG31" s="20">
        <f>IF(SUMIFS(Data!$G:$G,Data!$A:$A,'Annual Inflation'!CG11,Data!$B:$B,'Annual Inflation'!$BJ11)=0,NA(),SUMIFS(Data!$G:$G,Data!$A:$A,'Annual Inflation'!CG11,Data!$B:$B,'Annual Inflation'!$BJ11))</f>
        <v>3.9849999999999999</v>
      </c>
      <c r="CH31" s="20">
        <f>IF(SUMIFS(Data!$G:$G,Data!$A:$A,'Annual Inflation'!CH11,Data!$B:$B,'Annual Inflation'!$BJ11)=0,NA(),SUMIFS(Data!$G:$G,Data!$A:$A,'Annual Inflation'!CH11,Data!$B:$B,'Annual Inflation'!$BJ11))</f>
        <v>4.0599999999999996</v>
      </c>
      <c r="CI31" s="20">
        <f>IF(SUMIFS(Data!$G:$G,Data!$A:$A,'Annual Inflation'!CI11,Data!$B:$B,'Annual Inflation'!$BJ11)=0,NA(),SUMIFS(Data!$G:$G,Data!$A:$A,'Annual Inflation'!CI11,Data!$B:$B,'Annual Inflation'!$BJ11))</f>
        <v>4.07</v>
      </c>
      <c r="CL31" s="7">
        <f t="shared" si="13"/>
        <v>37987</v>
      </c>
      <c r="CM31" s="4">
        <v>3.89</v>
      </c>
      <c r="CN31" s="4">
        <v>3.53</v>
      </c>
      <c r="CP31" s="4">
        <f>IF(SUMIFS(Data!$F$2:$F$1048576,Data!$C$2:$C$1048576,'Annual Inflation'!CP$5,Data!$A$2:$A$1048576,'Annual Inflation'!$CL31)=0,NA(),SUMIFS(Data!$F$2:$F$1048576,Data!$C$2:$C$1048576,'Annual Inflation'!CP$5,Data!$A$2:$A$1048576,'Annual Inflation'!$CL31))</f>
        <v>3.9374333333333298</v>
      </c>
      <c r="CQ31" s="4">
        <f>IF(SUMIFS(Data!$F$2:$F$1048576,Data!$C$2:$C$1048576,'Annual Inflation'!CQ$5,Data!$A$2:$A$1048576,'Annual Inflation'!$CL31)=0,NA(),SUMIFS(Data!$F$2:$F$1048576,Data!$C$2:$C$1048576,'Annual Inflation'!CQ$5,Data!$A$2:$A$1048576,'Annual Inflation'!$CL31))</f>
        <v>3.4729999999999999</v>
      </c>
    </row>
    <row r="32" spans="3:95" x14ac:dyDescent="0.2">
      <c r="C32">
        <f t="shared" si="5"/>
        <v>75</v>
      </c>
      <c r="D32" s="14">
        <f t="shared" si="1"/>
        <v>42675</v>
      </c>
      <c r="E32" s="15" t="e">
        <f>IF(SUMIFS(Data!$F$2:$F$1048576,Data!$C$2:$C$1048576,'Annual Inflation'!F$5,Data!$A$2:$A$1048576,'Annual Inflation'!$D32)=0,NA(),SUMIFS(Data!$F$2:$F$1048576,Data!$C$2:$C$1048576,'Annual Inflation'!F$5,Data!$A$2:$A$1048576,'Annual Inflation'!$D32))</f>
        <v>#N/A</v>
      </c>
      <c r="F32" s="15" t="e">
        <f>IF(SUMIFS(Data!$G$2:$G$1048576,Data!$C$2:$C$1048576,'Annual Inflation'!F$5,Data!$A$2:$A$1048576,'Annual Inflation'!$D32)=0,NA(),SUMIFS(Data!$G$2:$G$1048576,Data!$C$2:$C$1048576,'Annual Inflation'!F$5,Data!$A$2:$A$1048576,'Annual Inflation'!$D32))</f>
        <v>#N/A</v>
      </c>
      <c r="G32" s="15" t="e">
        <f>IF(SUMIFS(Data!$K$2:$K$1048576,Data!$C$2:$C$1048576,'Annual Inflation'!F$5,Data!$A$2:$A$1048576,'Annual Inflation'!$D32)=0,NA(),SUMIFS(Data!$K$2:$K$1048576,Data!$C$2:$C$1048576,'Annual Inflation'!F$5,Data!$A$2:$A$1048576,'Annual Inflation'!$D32))</f>
        <v>#N/A</v>
      </c>
      <c r="H32" s="15" t="e">
        <f>IF(SUMIFS(Data!$L$2:$L$1048576,Data!$C$2:$C$1048576,'Annual Inflation'!F$5,Data!$A$2:$A$1048576,'Annual Inflation'!$D32)=0,NA(),SUMIFS(Data!$L$2:$L$1048576,Data!$C$2:$C$1048576,'Annual Inflation'!F$5,Data!$A$2:$A$1048576,'Annual Inflation'!$D32))</f>
        <v>#N/A</v>
      </c>
      <c r="I32" s="4">
        <v>3</v>
      </c>
      <c r="J32" s="4">
        <v>2</v>
      </c>
      <c r="K32" s="4">
        <v>2</v>
      </c>
      <c r="L32" s="15" t="e">
        <f t="shared" si="6"/>
        <v>#N/A</v>
      </c>
      <c r="M32" s="15" t="e">
        <f t="shared" si="7"/>
        <v>#N/A</v>
      </c>
      <c r="O32" s="15" t="e">
        <f>IF(SUMIFS(Data!$F$2:$F$1048576,Data!$C$2:$C$1048576,'Annual Inflation'!P$5,Data!$A$2:$A$1048576,'Annual Inflation'!$D32)=0,NA(),SUMIFS(Data!$F$2:$F$1048576,Data!$C$2:$C$1048576,'Annual Inflation'!P$5,Data!$A$2:$A$1048576,'Annual Inflation'!$D32))</f>
        <v>#N/A</v>
      </c>
      <c r="P32" s="15" t="e">
        <f>IF(SUMIFS(Data!$G$2:$G$1048576,Data!$C$2:$C$1048576,'Annual Inflation'!P$5,Data!$A$2:$A$1048576,'Annual Inflation'!$D32)=0,NA(),SUMIFS(Data!$G$2:$G$1048576,Data!$C$2:$C$1048576,'Annual Inflation'!P$5,Data!$A$2:$A$1048576,'Annual Inflation'!$D32))</f>
        <v>#N/A</v>
      </c>
      <c r="Q32" s="15" t="e">
        <f>IF(SUMIFS(Data!$K$2:$K$1048576,Data!$C$2:$C$1048576,'Annual Inflation'!P$5,Data!$A$2:$A$1048576,'Annual Inflation'!$D32)=0,NA(),SUMIFS(Data!$K$2:$K$1048576,Data!$C$2:$C$1048576,'Annual Inflation'!P$5,Data!$A$2:$A$1048576,'Annual Inflation'!$D32))</f>
        <v>#N/A</v>
      </c>
      <c r="R32" s="15" t="e">
        <f>IF(SUMIFS(Data!$L$2:$L$1048576,Data!$C$2:$C$1048576,'Annual Inflation'!P$5,Data!$A$2:$A$1048576,'Annual Inflation'!$D32)=0,NA(),SUMIFS(Data!$L$2:$L$1048576,Data!$C$2:$C$1048576,'Annual Inflation'!P$5,Data!$A$2:$A$1048576,'Annual Inflation'!$D32))</f>
        <v>#N/A</v>
      </c>
      <c r="S32" s="4">
        <v>3</v>
      </c>
      <c r="T32" s="4">
        <v>2</v>
      </c>
      <c r="U32" s="4">
        <v>2</v>
      </c>
      <c r="V32" s="15" t="e">
        <f t="shared" si="8"/>
        <v>#N/A</v>
      </c>
      <c r="W32" s="15" t="e">
        <f t="shared" si="9"/>
        <v>#N/A</v>
      </c>
      <c r="Y32" s="15"/>
      <c r="Z32" s="15" t="e">
        <f>IF(SUMIFS(Data!$G$2:$G$1048576,Data!$B$2:$B$1048576,'Annual Inflation'!Z$5,Data!$A$2:$A$1048576,'Annual Inflation'!$D32)=0,NA(),SUMIFS(Data!$G$2:$G$1048576,Data!$B$2:$B$1048576,'Annual Inflation'!Z$5,Data!$A$2:$A$1048576,'Annual Inflation'!$D32))</f>
        <v>#N/A</v>
      </c>
      <c r="AA32" s="15" t="e">
        <f>IF(SUMIFS(Data!$G$2:$G$1048576,Data!$B$2:$B$1048576,'Annual Inflation'!AA$5,Data!$A$2:$A$1048576,'Annual Inflation'!$D32)=0,NA(),SUMIFS(Data!$G$2:$G$1048576,Data!$B$2:$B$1048576,'Annual Inflation'!AA$5,Data!$A$2:$A$1048576,'Annual Inflation'!$D32))</f>
        <v>#N/A</v>
      </c>
      <c r="AB32" s="15" t="e">
        <f>IF(SUMIFS(Data!$G$2:$G$1048576,Data!$B$2:$B$1048576,'Annual Inflation'!AB$5,Data!$A$2:$A$1048576,'Annual Inflation'!$D32)=0,NA(),SUMIFS(Data!$G$2:$G$1048576,Data!$B$2:$B$1048576,'Annual Inflation'!AB$5,Data!$A$2:$A$1048576,'Annual Inflation'!$D32))</f>
        <v>#N/A</v>
      </c>
      <c r="AC32" s="4">
        <v>3</v>
      </c>
      <c r="AD32" s="4">
        <v>2</v>
      </c>
      <c r="AE32" s="4">
        <v>2</v>
      </c>
      <c r="AG32" s="15"/>
      <c r="AH32" s="15" t="e">
        <f>IF(SUMIFS(Data!$G$2:$G$1048576,Data!$B$2:$B$1048576,'Annual Inflation'!AH$5,Data!$A$2:$A$1048576,'Annual Inflation'!$D32)=0,NA(),SUMIFS(Data!$G$2:$G$1048576,Data!$B$2:$B$1048576,'Annual Inflation'!AH$5,Data!$A$2:$A$1048576,'Annual Inflation'!$D32))</f>
        <v>#N/A</v>
      </c>
      <c r="AI32" s="15" t="e">
        <f>IF(SUMIFS(Data!$G$2:$G$1048576,Data!$B$2:$B$1048576,'Annual Inflation'!AI$5,Data!$A$2:$A$1048576,'Annual Inflation'!$D32)=0,NA(),SUMIFS(Data!$G$2:$G$1048576,Data!$B$2:$B$1048576,'Annual Inflation'!AI$5,Data!$A$2:$A$1048576,'Annual Inflation'!$D32))</f>
        <v>#N/A</v>
      </c>
      <c r="AJ32" s="15" t="e">
        <f>IF(SUMIFS(Data!$G$2:$G$1048576,Data!$B$2:$B$1048576,'Annual Inflation'!AJ$5,Data!$A$2:$A$1048576,'Annual Inflation'!$D32)=0,NA(),SUMIFS(Data!$G$2:$G$1048576,Data!$B$2:$B$1048576,'Annual Inflation'!AJ$5,Data!$A$2:$A$1048576,'Annual Inflation'!$D32))</f>
        <v>#N/A</v>
      </c>
      <c r="AK32" s="4">
        <v>3</v>
      </c>
      <c r="AL32" s="4">
        <v>2</v>
      </c>
      <c r="AM32" s="4">
        <v>2</v>
      </c>
      <c r="AO32">
        <f t="shared" si="10"/>
        <v>145</v>
      </c>
      <c r="AP32" s="14">
        <f t="shared" si="2"/>
        <v>40544</v>
      </c>
      <c r="AQ32" s="15">
        <f>IF(SUMIFS(Data!$G$2:$G$1048576,Data!$C$2:$C$1048576,'Annual Inflation'!AQ$5,Data!$A$2:$A$1048576,'Annual Inflation'!$AP32)=0,NA(),SUMIFS(Data!$G$2:$G$1048576,Data!$C$2:$C$1048576,'Annual Inflation'!AQ$5,Data!$A$2:$A$1048576,'Annual Inflation'!$AP32))</f>
        <v>3.6</v>
      </c>
      <c r="AR32" s="15">
        <f>IF(SUMIFS(Data!$G$2:$G$1048576,Data!$C$2:$C$1048576,'Annual Inflation'!AR$5,Data!$A$2:$A$1048576,'Annual Inflation'!$AP32)=0,NA(),SUMIFS(Data!$G$2:$G$1048576,Data!$C$2:$C$1048576,'Annual Inflation'!AR$5,Data!$A$2:$A$1048576,'Annual Inflation'!$AP32))</f>
        <v>3.5</v>
      </c>
      <c r="AS32" s="15">
        <f>IF(SUMIFS(Data!$F$2:$F$1048576,Data!$C$2:$C$1048576,'Annual Inflation'!AS$5,Data!$A$2:$A$1048576,'Annual Inflation'!$AP32)=0,NA(),SUMIFS(Data!$F$2:$F$1048576,Data!$C$2:$C$1048576,'Annual Inflation'!AS$5,Data!$A$2:$A$1048576,'Annual Inflation'!$AP32))</f>
        <v>3.6307692307692299</v>
      </c>
      <c r="AT32" s="15">
        <f>IF(SUMIFS(Data!$F$2:$F$1048576,Data!$C$2:$C$1048576,'Annual Inflation'!AT$5,Data!$A$2:$A$1048576,'Annual Inflation'!$AP32)=0,NA(),SUMIFS(Data!$F$2:$F$1048576,Data!$C$2:$C$1048576,'Annual Inflation'!AT$5,Data!$A$2:$A$1048576,'Annual Inflation'!$AP32))</f>
        <v>3.52</v>
      </c>
      <c r="AU32" s="4">
        <v>3</v>
      </c>
      <c r="AV32" s="4">
        <v>2</v>
      </c>
      <c r="AW32" s="4">
        <v>2</v>
      </c>
      <c r="AY32" s="15" t="e">
        <f>IF(SUMIFS(Data!$G$2:$G$1048576,Data!$C$2:$C$1048576,'Annual Inflation'!AY$5,Data!$A$2:$A$1048576,'Annual Inflation'!$AP32)=0,NA(),SUMIFS(Data!$G$2:$G$1048576,Data!$C$2:$C$1048576,'Annual Inflation'!AY$5,Data!$A$2:$A$1048576,'Annual Inflation'!$AP32))</f>
        <v>#N/A</v>
      </c>
      <c r="AZ32" s="15" t="e">
        <f>IF(SUMIFS(Data!$G$2:$G$1048576,Data!$C$2:$C$1048576,'Annual Inflation'!AZ$5,Data!$A$2:$A$1048576,'Annual Inflation'!$AP32)=0,NA(),SUMIFS(Data!$G$2:$G$1048576,Data!$C$2:$C$1048576,'Annual Inflation'!AZ$5,Data!$A$2:$A$1048576,'Annual Inflation'!$AP32))</f>
        <v>#N/A</v>
      </c>
      <c r="BA32" s="15" t="e">
        <f>IF(SUMIFS(Data!$F$2:$F$1048576,Data!$C$2:$C$1048576,'Annual Inflation'!BA$5,Data!$A$2:$A$1048576,'Annual Inflation'!$AP32)=0,NA(),SUMIFS(Data!$F$2:$F$1048576,Data!$C$2:$C$1048576,'Annual Inflation'!BA$5,Data!$A$2:$A$1048576,'Annual Inflation'!$AP32))</f>
        <v>#N/A</v>
      </c>
      <c r="BB32" s="15" t="e">
        <f>IF(SUMIFS(Data!$F$2:$F$1048576,Data!$C$2:$C$1048576,'Annual Inflation'!BB$5,Data!$A$2:$A$1048576,'Annual Inflation'!$AP32)=0,NA(),SUMIFS(Data!$F$2:$F$1048576,Data!$C$2:$C$1048576,'Annual Inflation'!BB$5,Data!$A$2:$A$1048576,'Annual Inflation'!$AP32))</f>
        <v>#N/A</v>
      </c>
      <c r="BC32" s="4">
        <v>3</v>
      </c>
      <c r="BD32" s="4">
        <v>2</v>
      </c>
      <c r="BE32" s="4">
        <v>2</v>
      </c>
      <c r="BK32">
        <f t="shared" si="28"/>
        <v>2015</v>
      </c>
      <c r="BL32" s="20">
        <f>IF(SUMIFS(Data!$G:$G,Data!$A:$A,'Annual Inflation'!BL12,Data!$B:$B,'Annual Inflation'!$BJ12)=0,NA(),SUMIFS(Data!$G:$G,Data!$A:$A,'Annual Inflation'!BL12,Data!$B:$B,'Annual Inflation'!$BJ12))</f>
        <v>3.57</v>
      </c>
      <c r="BM32" s="20">
        <f>IF(SUMIFS(Data!$G:$G,Data!$A:$A,'Annual Inflation'!BM12,Data!$B:$B,'Annual Inflation'!$BJ12)=0,NA(),SUMIFS(Data!$G:$G,Data!$A:$A,'Annual Inflation'!BM12,Data!$B:$B,'Annual Inflation'!$BJ12))</f>
        <v>3.6</v>
      </c>
      <c r="BN32" s="20">
        <f>IF(SUMIFS(Data!$G:$G,Data!$A:$A,'Annual Inflation'!BN12,Data!$B:$B,'Annual Inflation'!$BJ12)=0,NA(),SUMIFS(Data!$G:$G,Data!$A:$A,'Annual Inflation'!BN12,Data!$B:$B,'Annual Inflation'!$BJ12))</f>
        <v>3.58</v>
      </c>
      <c r="BO32" s="20">
        <f>IF(SUMIFS(Data!$G:$G,Data!$A:$A,'Annual Inflation'!BO12,Data!$B:$B,'Annual Inflation'!$BJ12)=0,NA(),SUMIFS(Data!$G:$G,Data!$A:$A,'Annual Inflation'!BO12,Data!$B:$B,'Annual Inflation'!$BJ12))</f>
        <v>3.6</v>
      </c>
      <c r="BP32" s="20">
        <f>IF(SUMIFS(Data!$G:$G,Data!$A:$A,'Annual Inflation'!BP12,Data!$B:$B,'Annual Inflation'!$BJ12)=0,NA(),SUMIFS(Data!$G:$G,Data!$A:$A,'Annual Inflation'!BP12,Data!$B:$B,'Annual Inflation'!$BJ12))</f>
        <v>3.5</v>
      </c>
      <c r="BQ32" s="20">
        <f>IF(SUMIFS(Data!$G:$G,Data!$A:$A,'Annual Inflation'!BQ12,Data!$B:$B,'Annual Inflation'!$BJ12)=0,NA(),SUMIFS(Data!$G:$G,Data!$A:$A,'Annual Inflation'!BQ12,Data!$B:$B,'Annual Inflation'!$BJ12))</f>
        <v>3.5</v>
      </c>
      <c r="BR32" s="20">
        <f>IF(SUMIFS(Data!$G:$G,Data!$A:$A,'Annual Inflation'!BR12,Data!$B:$B,'Annual Inflation'!$BJ12)=0,NA(),SUMIFS(Data!$G:$G,Data!$A:$A,'Annual Inflation'!BR12,Data!$B:$B,'Annual Inflation'!$BJ12))</f>
        <v>3.5</v>
      </c>
      <c r="BS32" s="20">
        <f>IF(SUMIFS(Data!$G:$G,Data!$A:$A,'Annual Inflation'!BS12,Data!$B:$B,'Annual Inflation'!$BJ12)=0,NA(),SUMIFS(Data!$G:$G,Data!$A:$A,'Annual Inflation'!BS12,Data!$B:$B,'Annual Inflation'!$BJ12))</f>
        <v>3.43</v>
      </c>
      <c r="BT32" s="20">
        <f>IF(SUMIFS(Data!$G:$G,Data!$A:$A,'Annual Inflation'!BT12,Data!$B:$B,'Annual Inflation'!$BJ12)=0,NA(),SUMIFS(Data!$G:$G,Data!$A:$A,'Annual Inflation'!BT12,Data!$B:$B,'Annual Inflation'!$BJ12))</f>
        <v>3.45</v>
      </c>
      <c r="BU32" s="20">
        <f>IF(SUMIFS(Data!$G:$G,Data!$A:$A,'Annual Inflation'!BU12,Data!$B:$B,'Annual Inflation'!$BJ12)=0,NA(),SUMIFS(Data!$G:$G,Data!$A:$A,'Annual Inflation'!BU12,Data!$B:$B,'Annual Inflation'!$BJ12))</f>
        <v>3.49</v>
      </c>
      <c r="BV32" s="20">
        <f>IF(SUMIFS(Data!$G:$G,Data!$A:$A,'Annual Inflation'!BV12,Data!$B:$B,'Annual Inflation'!$BJ12)=0,NA(),SUMIFS(Data!$G:$G,Data!$A:$A,'Annual Inflation'!BV12,Data!$B:$B,'Annual Inflation'!$BJ12))</f>
        <v>3.46</v>
      </c>
      <c r="BW32" s="20">
        <f>IF(SUMIFS(Data!$G:$G,Data!$A:$A,'Annual Inflation'!BW12,Data!$B:$B,'Annual Inflation'!$BJ12)=0,NA(),SUMIFS(Data!$G:$G,Data!$A:$A,'Annual Inflation'!BW12,Data!$B:$B,'Annual Inflation'!$BJ12))</f>
        <v>3.5</v>
      </c>
      <c r="BX32" s="20">
        <f>IF(SUMIFS(Data!$G:$G,Data!$A:$A,'Annual Inflation'!BX12,Data!$B:$B,'Annual Inflation'!$BJ12)=0,NA(),SUMIFS(Data!$G:$G,Data!$A:$A,'Annual Inflation'!BX12,Data!$B:$B,'Annual Inflation'!$BJ12))</f>
        <v>3.15</v>
      </c>
      <c r="BY32" s="20">
        <f>IF(SUMIFS(Data!$G:$G,Data!$A:$A,'Annual Inflation'!BY12,Data!$B:$B,'Annual Inflation'!$BJ12)=0,NA(),SUMIFS(Data!$G:$G,Data!$A:$A,'Annual Inflation'!BY12,Data!$B:$B,'Annual Inflation'!$BJ12))</f>
        <v>3.06</v>
      </c>
      <c r="BZ32" s="20">
        <f>IF(SUMIFS(Data!$G:$G,Data!$A:$A,'Annual Inflation'!BZ12,Data!$B:$B,'Annual Inflation'!$BJ12)=0,NA(),SUMIFS(Data!$G:$G,Data!$A:$A,'Annual Inflation'!BZ12,Data!$B:$B,'Annual Inflation'!$BJ12))</f>
        <v>3.09</v>
      </c>
      <c r="CA32" s="20">
        <f>IF(SUMIFS(Data!$G:$G,Data!$A:$A,'Annual Inflation'!CA12,Data!$B:$B,'Annual Inflation'!$BJ12)=0,NA(),SUMIFS(Data!$G:$G,Data!$A:$A,'Annual Inflation'!CA12,Data!$B:$B,'Annual Inflation'!$BJ12))</f>
        <v>3.0350000000000001</v>
      </c>
      <c r="CB32" s="20">
        <f>IF(SUMIFS(Data!$G:$G,Data!$A:$A,'Annual Inflation'!CB12,Data!$B:$B,'Annual Inflation'!$BJ12)=0,NA(),SUMIFS(Data!$G:$G,Data!$A:$A,'Annual Inflation'!CB12,Data!$B:$B,'Annual Inflation'!$BJ12))</f>
        <v>3</v>
      </c>
      <c r="CC32" s="20">
        <f>IF(SUMIFS(Data!$G:$G,Data!$A:$A,'Annual Inflation'!CC12,Data!$B:$B,'Annual Inflation'!$BJ12)=0,NA(),SUMIFS(Data!$G:$G,Data!$A:$A,'Annual Inflation'!CC12,Data!$B:$B,'Annual Inflation'!$BJ12))</f>
        <v>2.9049999999999998</v>
      </c>
      <c r="CD32" s="20">
        <f>IF(SUMIFS(Data!$G:$G,Data!$A:$A,'Annual Inflation'!CD12,Data!$B:$B,'Annual Inflation'!$BJ12)=0,NA(),SUMIFS(Data!$G:$G,Data!$A:$A,'Annual Inflation'!CD12,Data!$B:$B,'Annual Inflation'!$BJ12))</f>
        <v>2.88</v>
      </c>
      <c r="CE32" s="20">
        <f>IF(SUMIFS(Data!$G:$G,Data!$A:$A,'Annual Inflation'!CE12,Data!$B:$B,'Annual Inflation'!$BJ12)=0,NA(),SUMIFS(Data!$G:$G,Data!$A:$A,'Annual Inflation'!CE12,Data!$B:$B,'Annual Inflation'!$BJ12))</f>
        <v>2.79</v>
      </c>
      <c r="CF32" s="20">
        <f>IF(SUMIFS(Data!$G:$G,Data!$A:$A,'Annual Inflation'!CF12,Data!$B:$B,'Annual Inflation'!$BJ12)=0,NA(),SUMIFS(Data!$G:$G,Data!$A:$A,'Annual Inflation'!CF12,Data!$B:$B,'Annual Inflation'!$BJ12))</f>
        <v>2.7450000000000001</v>
      </c>
      <c r="CG32" s="20">
        <f>IF(SUMIFS(Data!$G:$G,Data!$A:$A,'Annual Inflation'!CG12,Data!$B:$B,'Annual Inflation'!$BJ12)=0,NA(),SUMIFS(Data!$G:$G,Data!$A:$A,'Annual Inflation'!CG12,Data!$B:$B,'Annual Inflation'!$BJ12))</f>
        <v>2.66</v>
      </c>
      <c r="CH32" s="20">
        <f>IF(SUMIFS(Data!$G:$G,Data!$A:$A,'Annual Inflation'!CH12,Data!$B:$B,'Annual Inflation'!$BJ12)=0,NA(),SUMIFS(Data!$G:$G,Data!$A:$A,'Annual Inflation'!CH12,Data!$B:$B,'Annual Inflation'!$BJ12))</f>
        <v>2.36</v>
      </c>
      <c r="CI32" s="20">
        <f>IF(SUMIFS(Data!$G:$G,Data!$A:$A,'Annual Inflation'!CI12,Data!$B:$B,'Annual Inflation'!$BJ12)=0,NA(),SUMIFS(Data!$G:$G,Data!$A:$A,'Annual Inflation'!CI12,Data!$B:$B,'Annual Inflation'!$BJ12))</f>
        <v>2.23</v>
      </c>
      <c r="CL32" s="7">
        <f t="shared" si="13"/>
        <v>38018</v>
      </c>
      <c r="CM32" s="4">
        <v>3.9</v>
      </c>
      <c r="CN32" s="4">
        <v>3.45</v>
      </c>
      <c r="CP32" s="4">
        <f>IF(SUMIFS(Data!$F$2:$F$1048576,Data!$C$2:$C$1048576,'Annual Inflation'!CP$5,Data!$A$2:$A$1048576,'Annual Inflation'!$CL32)=0,NA(),SUMIFS(Data!$F$2:$F$1048576,Data!$C$2:$C$1048576,'Annual Inflation'!CP$5,Data!$A$2:$A$1048576,'Annual Inflation'!$CL32))</f>
        <v>3.899375</v>
      </c>
      <c r="CQ32" s="4">
        <f>IF(SUMIFS(Data!$F$2:$F$1048576,Data!$C$2:$C$1048576,'Annual Inflation'!CQ$5,Data!$A$2:$A$1048576,'Annual Inflation'!$CL32)=0,NA(),SUMIFS(Data!$F$2:$F$1048576,Data!$C$2:$C$1048576,'Annual Inflation'!CQ$5,Data!$A$2:$A$1048576,'Annual Inflation'!$CL32))</f>
        <v>3.5031818181818202</v>
      </c>
    </row>
    <row r="33" spans="3:95" x14ac:dyDescent="0.2">
      <c r="C33">
        <f t="shared" si="5"/>
        <v>74</v>
      </c>
      <c r="D33" s="14">
        <f t="shared" si="1"/>
        <v>42705</v>
      </c>
      <c r="E33" s="15" t="e">
        <f>IF(SUMIFS(Data!$F$2:$F$1048576,Data!$C$2:$C$1048576,'Annual Inflation'!F$5,Data!$A$2:$A$1048576,'Annual Inflation'!$D33)=0,NA(),SUMIFS(Data!$F$2:$F$1048576,Data!$C$2:$C$1048576,'Annual Inflation'!F$5,Data!$A$2:$A$1048576,'Annual Inflation'!$D33))</f>
        <v>#N/A</v>
      </c>
      <c r="F33" s="15" t="e">
        <f>IF(SUMIFS(Data!$G$2:$G$1048576,Data!$C$2:$C$1048576,'Annual Inflation'!F$5,Data!$A$2:$A$1048576,'Annual Inflation'!$D33)=0,NA(),SUMIFS(Data!$G$2:$G$1048576,Data!$C$2:$C$1048576,'Annual Inflation'!F$5,Data!$A$2:$A$1048576,'Annual Inflation'!$D33))</f>
        <v>#N/A</v>
      </c>
      <c r="G33" s="15" t="e">
        <f>IF(SUMIFS(Data!$K$2:$K$1048576,Data!$C$2:$C$1048576,'Annual Inflation'!F$5,Data!$A$2:$A$1048576,'Annual Inflation'!$D33)=0,NA(),SUMIFS(Data!$K$2:$K$1048576,Data!$C$2:$C$1048576,'Annual Inflation'!F$5,Data!$A$2:$A$1048576,'Annual Inflation'!$D33))</f>
        <v>#N/A</v>
      </c>
      <c r="H33" s="15" t="e">
        <f>IF(SUMIFS(Data!$L$2:$L$1048576,Data!$C$2:$C$1048576,'Annual Inflation'!F$5,Data!$A$2:$A$1048576,'Annual Inflation'!$D33)=0,NA(),SUMIFS(Data!$L$2:$L$1048576,Data!$C$2:$C$1048576,'Annual Inflation'!F$5,Data!$A$2:$A$1048576,'Annual Inflation'!$D33))</f>
        <v>#N/A</v>
      </c>
      <c r="I33" s="4">
        <v>3</v>
      </c>
      <c r="J33" s="4">
        <v>2</v>
      </c>
      <c r="K33" s="4">
        <v>2</v>
      </c>
      <c r="L33" s="15" t="e">
        <f t="shared" si="6"/>
        <v>#N/A</v>
      </c>
      <c r="M33" s="15" t="e">
        <f t="shared" si="7"/>
        <v>#N/A</v>
      </c>
      <c r="O33" s="15" t="e">
        <f>IF(SUMIFS(Data!$F$2:$F$1048576,Data!$C$2:$C$1048576,'Annual Inflation'!P$5,Data!$A$2:$A$1048576,'Annual Inflation'!$D33)=0,NA(),SUMIFS(Data!$F$2:$F$1048576,Data!$C$2:$C$1048576,'Annual Inflation'!P$5,Data!$A$2:$A$1048576,'Annual Inflation'!$D33))</f>
        <v>#N/A</v>
      </c>
      <c r="P33" s="15" t="e">
        <f>IF(SUMIFS(Data!$G$2:$G$1048576,Data!$C$2:$C$1048576,'Annual Inflation'!P$5,Data!$A$2:$A$1048576,'Annual Inflation'!$D33)=0,NA(),SUMIFS(Data!$G$2:$G$1048576,Data!$C$2:$C$1048576,'Annual Inflation'!P$5,Data!$A$2:$A$1048576,'Annual Inflation'!$D33))</f>
        <v>#N/A</v>
      </c>
      <c r="Q33" s="15" t="e">
        <f>IF(SUMIFS(Data!$K$2:$K$1048576,Data!$C$2:$C$1048576,'Annual Inflation'!P$5,Data!$A$2:$A$1048576,'Annual Inflation'!$D33)=0,NA(),SUMIFS(Data!$K$2:$K$1048576,Data!$C$2:$C$1048576,'Annual Inflation'!P$5,Data!$A$2:$A$1048576,'Annual Inflation'!$D33))</f>
        <v>#N/A</v>
      </c>
      <c r="R33" s="15" t="e">
        <f>IF(SUMIFS(Data!$L$2:$L$1048576,Data!$C$2:$C$1048576,'Annual Inflation'!P$5,Data!$A$2:$A$1048576,'Annual Inflation'!$D33)=0,NA(),SUMIFS(Data!$L$2:$L$1048576,Data!$C$2:$C$1048576,'Annual Inflation'!P$5,Data!$A$2:$A$1048576,'Annual Inflation'!$D33))</f>
        <v>#N/A</v>
      </c>
      <c r="S33" s="4">
        <v>3</v>
      </c>
      <c r="T33" s="4">
        <v>2</v>
      </c>
      <c r="U33" s="4">
        <v>2</v>
      </c>
      <c r="V33" s="15" t="e">
        <f t="shared" si="8"/>
        <v>#N/A</v>
      </c>
      <c r="W33" s="15" t="e">
        <f t="shared" si="9"/>
        <v>#N/A</v>
      </c>
      <c r="Y33" s="15"/>
      <c r="Z33" s="15" t="e">
        <f>IF(SUMIFS(Data!$G$2:$G$1048576,Data!$B$2:$B$1048576,'Annual Inflation'!Z$5,Data!$A$2:$A$1048576,'Annual Inflation'!$D33)=0,NA(),SUMIFS(Data!$G$2:$G$1048576,Data!$B$2:$B$1048576,'Annual Inflation'!Z$5,Data!$A$2:$A$1048576,'Annual Inflation'!$D33))</f>
        <v>#N/A</v>
      </c>
      <c r="AA33" s="15" t="e">
        <f>IF(SUMIFS(Data!$G$2:$G$1048576,Data!$B$2:$B$1048576,'Annual Inflation'!AA$5,Data!$A$2:$A$1048576,'Annual Inflation'!$D33)=0,NA(),SUMIFS(Data!$G$2:$G$1048576,Data!$B$2:$B$1048576,'Annual Inflation'!AA$5,Data!$A$2:$A$1048576,'Annual Inflation'!$D33))</f>
        <v>#N/A</v>
      </c>
      <c r="AB33" s="15" t="e">
        <f>IF(SUMIFS(Data!$G$2:$G$1048576,Data!$B$2:$B$1048576,'Annual Inflation'!AB$5,Data!$A$2:$A$1048576,'Annual Inflation'!$D33)=0,NA(),SUMIFS(Data!$G$2:$G$1048576,Data!$B$2:$B$1048576,'Annual Inflation'!AB$5,Data!$A$2:$A$1048576,'Annual Inflation'!$D33))</f>
        <v>#N/A</v>
      </c>
      <c r="AC33" s="4">
        <v>3</v>
      </c>
      <c r="AD33" s="4">
        <v>2</v>
      </c>
      <c r="AE33" s="4">
        <v>2</v>
      </c>
      <c r="AG33" s="15"/>
      <c r="AH33" s="15" t="e">
        <f>IF(SUMIFS(Data!$G$2:$G$1048576,Data!$B$2:$B$1048576,'Annual Inflation'!AH$5,Data!$A$2:$A$1048576,'Annual Inflation'!$D33)=0,NA(),SUMIFS(Data!$G$2:$G$1048576,Data!$B$2:$B$1048576,'Annual Inflation'!AH$5,Data!$A$2:$A$1048576,'Annual Inflation'!$D33))</f>
        <v>#N/A</v>
      </c>
      <c r="AI33" s="15" t="e">
        <f>IF(SUMIFS(Data!$G$2:$G$1048576,Data!$B$2:$B$1048576,'Annual Inflation'!AI$5,Data!$A$2:$A$1048576,'Annual Inflation'!$D33)=0,NA(),SUMIFS(Data!$G$2:$G$1048576,Data!$B$2:$B$1048576,'Annual Inflation'!AI$5,Data!$A$2:$A$1048576,'Annual Inflation'!$D33))</f>
        <v>#N/A</v>
      </c>
      <c r="AJ33" s="15" t="e">
        <f>IF(SUMIFS(Data!$G$2:$G$1048576,Data!$B$2:$B$1048576,'Annual Inflation'!AJ$5,Data!$A$2:$A$1048576,'Annual Inflation'!$D33)=0,NA(),SUMIFS(Data!$G$2:$G$1048576,Data!$B$2:$B$1048576,'Annual Inflation'!AJ$5,Data!$A$2:$A$1048576,'Annual Inflation'!$D33))</f>
        <v>#N/A</v>
      </c>
      <c r="AK33" s="4">
        <v>3</v>
      </c>
      <c r="AL33" s="4">
        <v>2</v>
      </c>
      <c r="AM33" s="4">
        <v>2</v>
      </c>
      <c r="AO33">
        <f t="shared" si="10"/>
        <v>144</v>
      </c>
      <c r="AP33" s="14">
        <f t="shared" si="2"/>
        <v>40575</v>
      </c>
      <c r="AQ33" s="15">
        <f>IF(SUMIFS(Data!$G$2:$G$1048576,Data!$C$2:$C$1048576,'Annual Inflation'!AQ$5,Data!$A$2:$A$1048576,'Annual Inflation'!$AP33)=0,NA(),SUMIFS(Data!$G$2:$G$1048576,Data!$C$2:$C$1048576,'Annual Inflation'!AQ$5,Data!$A$2:$A$1048576,'Annual Inflation'!$AP33))</f>
        <v>3.6</v>
      </c>
      <c r="AR33" s="15">
        <f>IF(SUMIFS(Data!$G$2:$G$1048576,Data!$C$2:$C$1048576,'Annual Inflation'!AR$5,Data!$A$2:$A$1048576,'Annual Inflation'!$AP33)=0,NA(),SUMIFS(Data!$G$2:$G$1048576,Data!$C$2:$C$1048576,'Annual Inflation'!AR$5,Data!$A$2:$A$1048576,'Annual Inflation'!$AP33))</f>
        <v>3.5</v>
      </c>
      <c r="AS33" s="15">
        <f>IF(SUMIFS(Data!$F$2:$F$1048576,Data!$C$2:$C$1048576,'Annual Inflation'!AS$5,Data!$A$2:$A$1048576,'Annual Inflation'!$AP33)=0,NA(),SUMIFS(Data!$F$2:$F$1048576,Data!$C$2:$C$1048576,'Annual Inflation'!AS$5,Data!$A$2:$A$1048576,'Annual Inflation'!$AP33))</f>
        <v>3.61851851851852</v>
      </c>
      <c r="AT33" s="15">
        <f>IF(SUMIFS(Data!$F$2:$F$1048576,Data!$C$2:$C$1048576,'Annual Inflation'!AT$5,Data!$A$2:$A$1048576,'Annual Inflation'!$AP33)=0,NA(),SUMIFS(Data!$F$2:$F$1048576,Data!$C$2:$C$1048576,'Annual Inflation'!AT$5,Data!$A$2:$A$1048576,'Annual Inflation'!$AP33))</f>
        <v>3.5269230769230799</v>
      </c>
      <c r="AU33" s="4">
        <v>3</v>
      </c>
      <c r="AV33" s="4">
        <v>2</v>
      </c>
      <c r="AW33" s="4">
        <v>2</v>
      </c>
      <c r="AY33" s="15" t="e">
        <f>IF(SUMIFS(Data!$G$2:$G$1048576,Data!$C$2:$C$1048576,'Annual Inflation'!AY$5,Data!$A$2:$A$1048576,'Annual Inflation'!$AP33)=0,NA(),SUMIFS(Data!$G$2:$G$1048576,Data!$C$2:$C$1048576,'Annual Inflation'!AY$5,Data!$A$2:$A$1048576,'Annual Inflation'!$AP33))</f>
        <v>#N/A</v>
      </c>
      <c r="AZ33" s="15" t="e">
        <f>IF(SUMIFS(Data!$G$2:$G$1048576,Data!$C$2:$C$1048576,'Annual Inflation'!AZ$5,Data!$A$2:$A$1048576,'Annual Inflation'!$AP33)=0,NA(),SUMIFS(Data!$G$2:$G$1048576,Data!$C$2:$C$1048576,'Annual Inflation'!AZ$5,Data!$A$2:$A$1048576,'Annual Inflation'!$AP33))</f>
        <v>#N/A</v>
      </c>
      <c r="BA33" s="15" t="e">
        <f>IF(SUMIFS(Data!$F$2:$F$1048576,Data!$C$2:$C$1048576,'Annual Inflation'!BA$5,Data!$A$2:$A$1048576,'Annual Inflation'!$AP33)=0,NA(),SUMIFS(Data!$F$2:$F$1048576,Data!$C$2:$C$1048576,'Annual Inflation'!BA$5,Data!$A$2:$A$1048576,'Annual Inflation'!$AP33))</f>
        <v>#N/A</v>
      </c>
      <c r="BB33" s="15" t="e">
        <f>IF(SUMIFS(Data!$F$2:$F$1048576,Data!$C$2:$C$1048576,'Annual Inflation'!BB$5,Data!$A$2:$A$1048576,'Annual Inflation'!$AP33)=0,NA(),SUMIFS(Data!$F$2:$F$1048576,Data!$C$2:$C$1048576,'Annual Inflation'!BB$5,Data!$A$2:$A$1048576,'Annual Inflation'!$AP33))</f>
        <v>#N/A</v>
      </c>
      <c r="BC33" s="4">
        <v>3</v>
      </c>
      <c r="BD33" s="4">
        <v>2</v>
      </c>
      <c r="BE33" s="4">
        <v>2</v>
      </c>
      <c r="BK33">
        <f t="shared" si="28"/>
        <v>2016</v>
      </c>
      <c r="BL33" s="20">
        <f>IF(SUMIFS(Data!$G:$G,Data!$A:$A,'Annual Inflation'!BL13,Data!$B:$B,'Annual Inflation'!$BJ13)=0,NA(),SUMIFS(Data!$G:$G,Data!$A:$A,'Annual Inflation'!BL13,Data!$B:$B,'Annual Inflation'!$BJ13))</f>
        <v>3.5</v>
      </c>
      <c r="BM33" s="20">
        <f>IF(SUMIFS(Data!$G:$G,Data!$A:$A,'Annual Inflation'!BM13,Data!$B:$B,'Annual Inflation'!$BJ13)=0,NA(),SUMIFS(Data!$G:$G,Data!$A:$A,'Annual Inflation'!BM13,Data!$B:$B,'Annual Inflation'!$BJ13))</f>
        <v>3.5</v>
      </c>
      <c r="BN33" s="20">
        <f>IF(SUMIFS(Data!$G:$G,Data!$A:$A,'Annual Inflation'!BN13,Data!$B:$B,'Annual Inflation'!$BJ13)=0,NA(),SUMIFS(Data!$G:$G,Data!$A:$A,'Annual Inflation'!BN13,Data!$B:$B,'Annual Inflation'!$BJ13))</f>
        <v>3.47</v>
      </c>
      <c r="BO33" s="20">
        <f>IF(SUMIFS(Data!$G:$G,Data!$A:$A,'Annual Inflation'!BO13,Data!$B:$B,'Annual Inflation'!$BJ13)=0,NA(),SUMIFS(Data!$G:$G,Data!$A:$A,'Annual Inflation'!BO13,Data!$B:$B,'Annual Inflation'!$BJ13))</f>
        <v>3.4449999999999998</v>
      </c>
      <c r="BP33" s="20">
        <f>IF(SUMIFS(Data!$G:$G,Data!$A:$A,'Annual Inflation'!BP13,Data!$B:$B,'Annual Inflation'!$BJ13)=0,NA(),SUMIFS(Data!$G:$G,Data!$A:$A,'Annual Inflation'!BP13,Data!$B:$B,'Annual Inflation'!$BJ13))</f>
        <v>3.44</v>
      </c>
      <c r="BQ33" s="20">
        <f>IF(SUMIFS(Data!$G:$G,Data!$A:$A,'Annual Inflation'!BQ13,Data!$B:$B,'Annual Inflation'!$BJ13)=0,NA(),SUMIFS(Data!$G:$G,Data!$A:$A,'Annual Inflation'!BQ13,Data!$B:$B,'Annual Inflation'!$BJ13))</f>
        <v>3.3849999999999998</v>
      </c>
      <c r="BR33" s="20">
        <f>IF(SUMIFS(Data!$G:$G,Data!$A:$A,'Annual Inflation'!BR13,Data!$B:$B,'Annual Inflation'!$BJ13)=0,NA(),SUMIFS(Data!$G:$G,Data!$A:$A,'Annual Inflation'!BR13,Data!$B:$B,'Annual Inflation'!$BJ13))</f>
        <v>3.38</v>
      </c>
      <c r="BS33" s="20">
        <f>IF(SUMIFS(Data!$G:$G,Data!$A:$A,'Annual Inflation'!BS13,Data!$B:$B,'Annual Inflation'!$BJ13)=0,NA(),SUMIFS(Data!$G:$G,Data!$A:$A,'Annual Inflation'!BS13,Data!$B:$B,'Annual Inflation'!$BJ13))</f>
        <v>3.395</v>
      </c>
      <c r="BT33" s="20">
        <f>IF(SUMIFS(Data!$G:$G,Data!$A:$A,'Annual Inflation'!BT13,Data!$B:$B,'Annual Inflation'!$BJ13)=0,NA(),SUMIFS(Data!$G:$G,Data!$A:$A,'Annual Inflation'!BT13,Data!$B:$B,'Annual Inflation'!$BJ13))</f>
        <v>3.43</v>
      </c>
      <c r="BU33" s="20">
        <f>IF(SUMIFS(Data!$G:$G,Data!$A:$A,'Annual Inflation'!BU13,Data!$B:$B,'Annual Inflation'!$BJ13)=0,NA(),SUMIFS(Data!$G:$G,Data!$A:$A,'Annual Inflation'!BU13,Data!$B:$B,'Annual Inflation'!$BJ13))</f>
        <v>3.45</v>
      </c>
      <c r="BV33" s="20">
        <f>IF(SUMIFS(Data!$G:$G,Data!$A:$A,'Annual Inflation'!BV13,Data!$B:$B,'Annual Inflation'!$BJ13)=0,NA(),SUMIFS(Data!$G:$G,Data!$A:$A,'Annual Inflation'!BV13,Data!$B:$B,'Annual Inflation'!$BJ13))</f>
        <v>3.37</v>
      </c>
      <c r="BW33" s="20">
        <f>IF(SUMIFS(Data!$G:$G,Data!$A:$A,'Annual Inflation'!BW13,Data!$B:$B,'Annual Inflation'!$BJ13)=0,NA(),SUMIFS(Data!$G:$G,Data!$A:$A,'Annual Inflation'!BW13,Data!$B:$B,'Annual Inflation'!$BJ13))</f>
        <v>3.375</v>
      </c>
      <c r="BX33" s="20">
        <f>IF(SUMIFS(Data!$G:$G,Data!$A:$A,'Annual Inflation'!BX13,Data!$B:$B,'Annual Inflation'!$BJ13)=0,NA(),SUMIFS(Data!$G:$G,Data!$A:$A,'Annual Inflation'!BX13,Data!$B:$B,'Annual Inflation'!$BJ13))</f>
        <v>3.0950000000000002</v>
      </c>
      <c r="BY33" s="20">
        <f>IF(SUMIFS(Data!$G:$G,Data!$A:$A,'Annual Inflation'!BY13,Data!$B:$B,'Annual Inflation'!$BJ13)=0,NA(),SUMIFS(Data!$G:$G,Data!$A:$A,'Annual Inflation'!BY13,Data!$B:$B,'Annual Inflation'!$BJ13))</f>
        <v>3.38</v>
      </c>
      <c r="BZ33" s="20">
        <f>IF(SUMIFS(Data!$G:$G,Data!$A:$A,'Annual Inflation'!BZ13,Data!$B:$B,'Annual Inflation'!$BJ13)=0,NA(),SUMIFS(Data!$G:$G,Data!$A:$A,'Annual Inflation'!BZ13,Data!$B:$B,'Annual Inflation'!$BJ13))</f>
        <v>3.31</v>
      </c>
      <c r="CA33" s="20">
        <f>IF(SUMIFS(Data!$G:$G,Data!$A:$A,'Annual Inflation'!CA13,Data!$B:$B,'Annual Inflation'!$BJ13)=0,NA(),SUMIFS(Data!$G:$G,Data!$A:$A,'Annual Inflation'!CA13,Data!$B:$B,'Annual Inflation'!$BJ13))</f>
        <v>3.2</v>
      </c>
      <c r="CB33" s="20">
        <f>IF(SUMIFS(Data!$G:$G,Data!$A:$A,'Annual Inflation'!CB13,Data!$B:$B,'Annual Inflation'!$BJ13)=0,NA(),SUMIFS(Data!$G:$G,Data!$A:$A,'Annual Inflation'!CB13,Data!$B:$B,'Annual Inflation'!$BJ13))</f>
        <v>3.085</v>
      </c>
      <c r="CC33" s="20">
        <f>IF(SUMIFS(Data!$G:$G,Data!$A:$A,'Annual Inflation'!CC13,Data!$B:$B,'Annual Inflation'!$BJ13)=0,NA(),SUMIFS(Data!$G:$G,Data!$A:$A,'Annual Inflation'!CC13,Data!$B:$B,'Annual Inflation'!$BJ13))</f>
        <v>3.1</v>
      </c>
      <c r="CD33" s="20">
        <f>IF(SUMIFS(Data!$G:$G,Data!$A:$A,'Annual Inflation'!CD13,Data!$B:$B,'Annual Inflation'!$BJ13)=0,NA(),SUMIFS(Data!$G:$G,Data!$A:$A,'Annual Inflation'!CD13,Data!$B:$B,'Annual Inflation'!$BJ13))</f>
        <v>3.2</v>
      </c>
      <c r="CE33" s="20">
        <f>IF(SUMIFS(Data!$G:$G,Data!$A:$A,'Annual Inflation'!CE13,Data!$B:$B,'Annual Inflation'!$BJ13)=0,NA(),SUMIFS(Data!$G:$G,Data!$A:$A,'Annual Inflation'!CE13,Data!$B:$B,'Annual Inflation'!$BJ13))</f>
        <v>3.12</v>
      </c>
      <c r="CF33" s="20">
        <f>IF(SUMIFS(Data!$G:$G,Data!$A:$A,'Annual Inflation'!CF13,Data!$B:$B,'Annual Inflation'!$BJ13)=0,NA(),SUMIFS(Data!$G:$G,Data!$A:$A,'Annual Inflation'!CF13,Data!$B:$B,'Annual Inflation'!$BJ13))</f>
        <v>3.2</v>
      </c>
      <c r="CG33" s="20">
        <f>IF(SUMIFS(Data!$G:$G,Data!$A:$A,'Annual Inflation'!CG13,Data!$B:$B,'Annual Inflation'!$BJ13)=0,NA(),SUMIFS(Data!$G:$G,Data!$A:$A,'Annual Inflation'!CG13,Data!$B:$B,'Annual Inflation'!$BJ13))</f>
        <v>3.25</v>
      </c>
      <c r="CH33" s="20">
        <f>IF(SUMIFS(Data!$G:$G,Data!$A:$A,'Annual Inflation'!CH13,Data!$B:$B,'Annual Inflation'!$BJ13)=0,NA(),SUMIFS(Data!$G:$G,Data!$A:$A,'Annual Inflation'!CH13,Data!$B:$B,'Annual Inflation'!$BJ13))</f>
        <v>3.4</v>
      </c>
      <c r="CI33" s="20">
        <f>IF(SUMIFS(Data!$G:$G,Data!$A:$A,'Annual Inflation'!CI13,Data!$B:$B,'Annual Inflation'!$BJ13)=0,NA(),SUMIFS(Data!$G:$G,Data!$A:$A,'Annual Inflation'!CI13,Data!$B:$B,'Annual Inflation'!$BJ13))</f>
        <v>3.4</v>
      </c>
      <c r="CL33" s="7">
        <f t="shared" si="13"/>
        <v>38047</v>
      </c>
      <c r="CM33" s="4">
        <v>3.8</v>
      </c>
      <c r="CN33" s="4">
        <v>3.5</v>
      </c>
      <c r="CP33" s="4">
        <f>IF(SUMIFS(Data!$F$2:$F$1048576,Data!$C$2:$C$1048576,'Annual Inflation'!CP$5,Data!$A$2:$A$1048576,'Annual Inflation'!$CL33)=0,NA(),SUMIFS(Data!$F$2:$F$1048576,Data!$C$2:$C$1048576,'Annual Inflation'!CP$5,Data!$A$2:$A$1048576,'Annual Inflation'!$CL33))</f>
        <v>3.8196969696969698</v>
      </c>
      <c r="CQ33" s="4">
        <f>IF(SUMIFS(Data!$F$2:$F$1048576,Data!$C$2:$C$1048576,'Annual Inflation'!CQ$5,Data!$A$2:$A$1048576,'Annual Inflation'!$CL33)=0,NA(),SUMIFS(Data!$F$2:$F$1048576,Data!$C$2:$C$1048576,'Annual Inflation'!CQ$5,Data!$A$2:$A$1048576,'Annual Inflation'!$CL33))</f>
        <v>3.4960869565217401</v>
      </c>
    </row>
    <row r="34" spans="3:95" x14ac:dyDescent="0.2">
      <c r="C34">
        <f t="shared" si="5"/>
        <v>73</v>
      </c>
      <c r="D34" s="14">
        <f t="shared" si="1"/>
        <v>42736</v>
      </c>
      <c r="E34" s="15" t="e">
        <f>IF(SUMIFS(Data!$F$2:$F$1048576,Data!$C$2:$C$1048576,'Annual Inflation'!F$5,Data!$A$2:$A$1048576,'Annual Inflation'!$D34)=0,NA(),SUMIFS(Data!$F$2:$F$1048576,Data!$C$2:$C$1048576,'Annual Inflation'!F$5,Data!$A$2:$A$1048576,'Annual Inflation'!$D34))</f>
        <v>#N/A</v>
      </c>
      <c r="F34" s="15" t="e">
        <f>IF(SUMIFS(Data!$G$2:$G$1048576,Data!$C$2:$C$1048576,'Annual Inflation'!F$5,Data!$A$2:$A$1048576,'Annual Inflation'!$D34)=0,NA(),SUMIFS(Data!$G$2:$G$1048576,Data!$C$2:$C$1048576,'Annual Inflation'!F$5,Data!$A$2:$A$1048576,'Annual Inflation'!$D34))</f>
        <v>#N/A</v>
      </c>
      <c r="G34" s="15" t="e">
        <f>IF(SUMIFS(Data!$K$2:$K$1048576,Data!$C$2:$C$1048576,'Annual Inflation'!F$5,Data!$A$2:$A$1048576,'Annual Inflation'!$D34)=0,NA(),SUMIFS(Data!$K$2:$K$1048576,Data!$C$2:$C$1048576,'Annual Inflation'!F$5,Data!$A$2:$A$1048576,'Annual Inflation'!$D34))</f>
        <v>#N/A</v>
      </c>
      <c r="H34" s="15" t="e">
        <f>IF(SUMIFS(Data!$L$2:$L$1048576,Data!$C$2:$C$1048576,'Annual Inflation'!F$5,Data!$A$2:$A$1048576,'Annual Inflation'!$D34)=0,NA(),SUMIFS(Data!$L$2:$L$1048576,Data!$C$2:$C$1048576,'Annual Inflation'!F$5,Data!$A$2:$A$1048576,'Annual Inflation'!$D34))</f>
        <v>#N/A</v>
      </c>
      <c r="I34" s="4">
        <v>3</v>
      </c>
      <c r="J34" s="4">
        <v>2</v>
      </c>
      <c r="K34" s="4">
        <v>2</v>
      </c>
      <c r="L34" s="15" t="e">
        <f t="shared" si="6"/>
        <v>#N/A</v>
      </c>
      <c r="M34" s="15" t="e">
        <f t="shared" si="7"/>
        <v>#N/A</v>
      </c>
      <c r="O34" s="15" t="e">
        <f>IF(SUMIFS(Data!$F$2:$F$1048576,Data!$C$2:$C$1048576,'Annual Inflation'!P$5,Data!$A$2:$A$1048576,'Annual Inflation'!$D34)=0,NA(),SUMIFS(Data!$F$2:$F$1048576,Data!$C$2:$C$1048576,'Annual Inflation'!P$5,Data!$A$2:$A$1048576,'Annual Inflation'!$D34))</f>
        <v>#N/A</v>
      </c>
      <c r="P34" s="15" t="e">
        <f>IF(SUMIFS(Data!$G$2:$G$1048576,Data!$C$2:$C$1048576,'Annual Inflation'!P$5,Data!$A$2:$A$1048576,'Annual Inflation'!$D34)=0,NA(),SUMIFS(Data!$G$2:$G$1048576,Data!$C$2:$C$1048576,'Annual Inflation'!P$5,Data!$A$2:$A$1048576,'Annual Inflation'!$D34))</f>
        <v>#N/A</v>
      </c>
      <c r="Q34" s="15" t="e">
        <f>IF(SUMIFS(Data!$K$2:$K$1048576,Data!$C$2:$C$1048576,'Annual Inflation'!P$5,Data!$A$2:$A$1048576,'Annual Inflation'!$D34)=0,NA(),SUMIFS(Data!$K$2:$K$1048576,Data!$C$2:$C$1048576,'Annual Inflation'!P$5,Data!$A$2:$A$1048576,'Annual Inflation'!$D34))</f>
        <v>#N/A</v>
      </c>
      <c r="R34" s="15" t="e">
        <f>IF(SUMIFS(Data!$L$2:$L$1048576,Data!$C$2:$C$1048576,'Annual Inflation'!P$5,Data!$A$2:$A$1048576,'Annual Inflation'!$D34)=0,NA(),SUMIFS(Data!$L$2:$L$1048576,Data!$C$2:$C$1048576,'Annual Inflation'!P$5,Data!$A$2:$A$1048576,'Annual Inflation'!$D34))</f>
        <v>#N/A</v>
      </c>
      <c r="S34" s="4">
        <v>3</v>
      </c>
      <c r="T34" s="4">
        <v>2</v>
      </c>
      <c r="U34" s="4">
        <v>2</v>
      </c>
      <c r="V34" s="15" t="e">
        <f t="shared" si="8"/>
        <v>#N/A</v>
      </c>
      <c r="W34" s="15" t="e">
        <f t="shared" si="9"/>
        <v>#N/A</v>
      </c>
      <c r="Y34" s="15"/>
      <c r="Z34" s="15" t="e">
        <f>IF(SUMIFS(Data!$G$2:$G$1048576,Data!$B$2:$B$1048576,'Annual Inflation'!Z$5,Data!$A$2:$A$1048576,'Annual Inflation'!$D34)=0,NA(),SUMIFS(Data!$G$2:$G$1048576,Data!$B$2:$B$1048576,'Annual Inflation'!Z$5,Data!$A$2:$A$1048576,'Annual Inflation'!$D34))</f>
        <v>#N/A</v>
      </c>
      <c r="AA34" s="15" t="e">
        <f>IF(SUMIFS(Data!$G$2:$G$1048576,Data!$B$2:$B$1048576,'Annual Inflation'!AA$5,Data!$A$2:$A$1048576,'Annual Inflation'!$D34)=0,NA(),SUMIFS(Data!$G$2:$G$1048576,Data!$B$2:$B$1048576,'Annual Inflation'!AA$5,Data!$A$2:$A$1048576,'Annual Inflation'!$D34))</f>
        <v>#N/A</v>
      </c>
      <c r="AB34" s="15" t="e">
        <f>IF(SUMIFS(Data!$G$2:$G$1048576,Data!$B$2:$B$1048576,'Annual Inflation'!AB$5,Data!$A$2:$A$1048576,'Annual Inflation'!$D34)=0,NA(),SUMIFS(Data!$G$2:$G$1048576,Data!$B$2:$B$1048576,'Annual Inflation'!AB$5,Data!$A$2:$A$1048576,'Annual Inflation'!$D34))</f>
        <v>#N/A</v>
      </c>
      <c r="AC34" s="4">
        <v>3</v>
      </c>
      <c r="AD34" s="4">
        <v>2</v>
      </c>
      <c r="AE34" s="4">
        <v>2</v>
      </c>
      <c r="AG34" s="15"/>
      <c r="AH34" s="15" t="e">
        <f>IF(SUMIFS(Data!$G$2:$G$1048576,Data!$B$2:$B$1048576,'Annual Inflation'!AH$5,Data!$A$2:$A$1048576,'Annual Inflation'!$D34)=0,NA(),SUMIFS(Data!$G$2:$G$1048576,Data!$B$2:$B$1048576,'Annual Inflation'!AH$5,Data!$A$2:$A$1048576,'Annual Inflation'!$D34))</f>
        <v>#N/A</v>
      </c>
      <c r="AI34" s="15" t="e">
        <f>IF(SUMIFS(Data!$G$2:$G$1048576,Data!$B$2:$B$1048576,'Annual Inflation'!AI$5,Data!$A$2:$A$1048576,'Annual Inflation'!$D34)=0,NA(),SUMIFS(Data!$G$2:$G$1048576,Data!$B$2:$B$1048576,'Annual Inflation'!AI$5,Data!$A$2:$A$1048576,'Annual Inflation'!$D34))</f>
        <v>#N/A</v>
      </c>
      <c r="AJ34" s="15" t="e">
        <f>IF(SUMIFS(Data!$G$2:$G$1048576,Data!$B$2:$B$1048576,'Annual Inflation'!AJ$5,Data!$A$2:$A$1048576,'Annual Inflation'!$D34)=0,NA(),SUMIFS(Data!$G$2:$G$1048576,Data!$B$2:$B$1048576,'Annual Inflation'!AJ$5,Data!$A$2:$A$1048576,'Annual Inflation'!$D34))</f>
        <v>#N/A</v>
      </c>
      <c r="AK34" s="4">
        <v>3</v>
      </c>
      <c r="AL34" s="4">
        <v>2</v>
      </c>
      <c r="AM34" s="4">
        <v>2</v>
      </c>
      <c r="AO34">
        <f t="shared" si="10"/>
        <v>143</v>
      </c>
      <c r="AP34" s="14">
        <f t="shared" si="2"/>
        <v>40603</v>
      </c>
      <c r="AQ34" s="15">
        <f>IF(SUMIFS(Data!$G$2:$G$1048576,Data!$C$2:$C$1048576,'Annual Inflation'!AQ$5,Data!$A$2:$A$1048576,'Annual Inflation'!$AP34)=0,NA(),SUMIFS(Data!$G$2:$G$1048576,Data!$C$2:$C$1048576,'Annual Inflation'!AQ$5,Data!$A$2:$A$1048576,'Annual Inflation'!$AP34))</f>
        <v>3.6</v>
      </c>
      <c r="AR34" s="15">
        <f>IF(SUMIFS(Data!$G$2:$G$1048576,Data!$C$2:$C$1048576,'Annual Inflation'!AR$5,Data!$A$2:$A$1048576,'Annual Inflation'!$AP34)=0,NA(),SUMIFS(Data!$G$2:$G$1048576,Data!$C$2:$C$1048576,'Annual Inflation'!AR$5,Data!$A$2:$A$1048576,'Annual Inflation'!$AP34))</f>
        <v>3.5</v>
      </c>
      <c r="AS34" s="15">
        <f>IF(SUMIFS(Data!$F$2:$F$1048576,Data!$C$2:$C$1048576,'Annual Inflation'!AS$5,Data!$A$2:$A$1048576,'Annual Inflation'!$AP34)=0,NA(),SUMIFS(Data!$F$2:$F$1048576,Data!$C$2:$C$1048576,'Annual Inflation'!AS$5,Data!$A$2:$A$1048576,'Annual Inflation'!$AP34))</f>
        <v>3.6466666666666701</v>
      </c>
      <c r="AT34" s="15">
        <f>IF(SUMIFS(Data!$F$2:$F$1048576,Data!$C$2:$C$1048576,'Annual Inflation'!AT$5,Data!$A$2:$A$1048576,'Annual Inflation'!$AP34)=0,NA(),SUMIFS(Data!$F$2:$F$1048576,Data!$C$2:$C$1048576,'Annual Inflation'!AT$5,Data!$A$2:$A$1048576,'Annual Inflation'!$AP34))</f>
        <v>3.54814814814815</v>
      </c>
      <c r="AU34" s="4">
        <v>3</v>
      </c>
      <c r="AV34" s="4">
        <v>2</v>
      </c>
      <c r="AW34" s="4">
        <v>2</v>
      </c>
      <c r="AY34" s="15" t="e">
        <f>IF(SUMIFS(Data!$G$2:$G$1048576,Data!$C$2:$C$1048576,'Annual Inflation'!AY$5,Data!$A$2:$A$1048576,'Annual Inflation'!$AP34)=0,NA(),SUMIFS(Data!$G$2:$G$1048576,Data!$C$2:$C$1048576,'Annual Inflation'!AY$5,Data!$A$2:$A$1048576,'Annual Inflation'!$AP34))</f>
        <v>#N/A</v>
      </c>
      <c r="AZ34" s="15" t="e">
        <f>IF(SUMIFS(Data!$G$2:$G$1048576,Data!$C$2:$C$1048576,'Annual Inflation'!AZ$5,Data!$A$2:$A$1048576,'Annual Inflation'!$AP34)=0,NA(),SUMIFS(Data!$G$2:$G$1048576,Data!$C$2:$C$1048576,'Annual Inflation'!AZ$5,Data!$A$2:$A$1048576,'Annual Inflation'!$AP34))</f>
        <v>#N/A</v>
      </c>
      <c r="BA34" s="15" t="e">
        <f>IF(SUMIFS(Data!$F$2:$F$1048576,Data!$C$2:$C$1048576,'Annual Inflation'!BA$5,Data!$A$2:$A$1048576,'Annual Inflation'!$AP34)=0,NA(),SUMIFS(Data!$F$2:$F$1048576,Data!$C$2:$C$1048576,'Annual Inflation'!BA$5,Data!$A$2:$A$1048576,'Annual Inflation'!$AP34))</f>
        <v>#N/A</v>
      </c>
      <c r="BB34" s="15" t="e">
        <f>IF(SUMIFS(Data!$F$2:$F$1048576,Data!$C$2:$C$1048576,'Annual Inflation'!BB$5,Data!$A$2:$A$1048576,'Annual Inflation'!$AP34)=0,NA(),SUMIFS(Data!$F$2:$F$1048576,Data!$C$2:$C$1048576,'Annual Inflation'!BB$5,Data!$A$2:$A$1048576,'Annual Inflation'!$AP34))</f>
        <v>#N/A</v>
      </c>
      <c r="BC34" s="4">
        <v>3</v>
      </c>
      <c r="BD34" s="4">
        <v>2</v>
      </c>
      <c r="BE34" s="4">
        <v>2</v>
      </c>
      <c r="BK34">
        <f t="shared" si="28"/>
        <v>2017</v>
      </c>
      <c r="BL34" s="20">
        <f>IF(SUMIFS(Data!$G:$G,Data!$A:$A,'Annual Inflation'!BL14,Data!$B:$B,'Annual Inflation'!$BJ14)=0,NA(),SUMIFS(Data!$G:$G,Data!$A:$A,'Annual Inflation'!BL14,Data!$B:$B,'Annual Inflation'!$BJ14))</f>
        <v>3.3</v>
      </c>
      <c r="BM34" s="20">
        <f>IF(SUMIFS(Data!$G:$G,Data!$A:$A,'Annual Inflation'!BM14,Data!$B:$B,'Annual Inflation'!$BJ14)=0,NA(),SUMIFS(Data!$G:$G,Data!$A:$A,'Annual Inflation'!BM14,Data!$B:$B,'Annual Inflation'!$BJ14))</f>
        <v>3.33</v>
      </c>
      <c r="BN34" s="20">
        <f>IF(SUMIFS(Data!$G:$G,Data!$A:$A,'Annual Inflation'!BN14,Data!$B:$B,'Annual Inflation'!$BJ14)=0,NA(),SUMIFS(Data!$G:$G,Data!$A:$A,'Annual Inflation'!BN14,Data!$B:$B,'Annual Inflation'!$BJ14))</f>
        <v>3.375</v>
      </c>
      <c r="BO34" s="20">
        <f>IF(SUMIFS(Data!$G:$G,Data!$A:$A,'Annual Inflation'!BO14,Data!$B:$B,'Annual Inflation'!$BJ14)=0,NA(),SUMIFS(Data!$G:$G,Data!$A:$A,'Annual Inflation'!BO14,Data!$B:$B,'Annual Inflation'!$BJ14))</f>
        <v>3.32</v>
      </c>
      <c r="BP34" s="20">
        <f>IF(SUMIFS(Data!$G:$G,Data!$A:$A,'Annual Inflation'!BP14,Data!$B:$B,'Annual Inflation'!$BJ14)=0,NA(),SUMIFS(Data!$G:$G,Data!$A:$A,'Annual Inflation'!BP14,Data!$B:$B,'Annual Inflation'!$BJ14))</f>
        <v>3.3650000000000002</v>
      </c>
      <c r="BQ34" s="20">
        <f>IF(SUMIFS(Data!$G:$G,Data!$A:$A,'Annual Inflation'!BQ14,Data!$B:$B,'Annual Inflation'!$BJ14)=0,NA(),SUMIFS(Data!$G:$G,Data!$A:$A,'Annual Inflation'!BQ14,Data!$B:$B,'Annual Inflation'!$BJ14))</f>
        <v>3.3849999999999998</v>
      </c>
      <c r="BR34" s="20">
        <f>IF(SUMIFS(Data!$G:$G,Data!$A:$A,'Annual Inflation'!BR14,Data!$B:$B,'Annual Inflation'!$BJ14)=0,NA(),SUMIFS(Data!$G:$G,Data!$A:$A,'Annual Inflation'!BR14,Data!$B:$B,'Annual Inflation'!$BJ14))</f>
        <v>3.4</v>
      </c>
      <c r="BS34" s="20">
        <f>IF(SUMIFS(Data!$G:$G,Data!$A:$A,'Annual Inflation'!BS14,Data!$B:$B,'Annual Inflation'!$BJ14)=0,NA(),SUMIFS(Data!$G:$G,Data!$A:$A,'Annual Inflation'!BS14,Data!$B:$B,'Annual Inflation'!$BJ14))</f>
        <v>3.4</v>
      </c>
      <c r="BT34" s="20">
        <f>IF(SUMIFS(Data!$G:$G,Data!$A:$A,'Annual Inflation'!BT14,Data!$B:$B,'Annual Inflation'!$BJ14)=0,NA(),SUMIFS(Data!$G:$G,Data!$A:$A,'Annual Inflation'!BT14,Data!$B:$B,'Annual Inflation'!$BJ14))</f>
        <v>3.4</v>
      </c>
      <c r="BU34" s="20">
        <f>IF(SUMIFS(Data!$G:$G,Data!$A:$A,'Annual Inflation'!BU14,Data!$B:$B,'Annual Inflation'!$BJ14)=0,NA(),SUMIFS(Data!$G:$G,Data!$A:$A,'Annual Inflation'!BU14,Data!$B:$B,'Annual Inflation'!$BJ14))</f>
        <v>3.5249999999999999</v>
      </c>
      <c r="BV34" s="20">
        <f>IF(SUMIFS(Data!$G:$G,Data!$A:$A,'Annual Inflation'!BV14,Data!$B:$B,'Annual Inflation'!$BJ14)=0,NA(),SUMIFS(Data!$G:$G,Data!$A:$A,'Annual Inflation'!BV14,Data!$B:$B,'Annual Inflation'!$BJ14))</f>
        <v>4</v>
      </c>
      <c r="BW34" s="20">
        <f>IF(SUMIFS(Data!$G:$G,Data!$A:$A,'Annual Inflation'!BW14,Data!$B:$B,'Annual Inflation'!$BJ14)=0,NA(),SUMIFS(Data!$G:$G,Data!$A:$A,'Annual Inflation'!BW14,Data!$B:$B,'Annual Inflation'!$BJ14))</f>
        <v>4.13</v>
      </c>
      <c r="BX34" s="20">
        <f>IF(SUMIFS(Data!$G:$G,Data!$A:$A,'Annual Inflation'!BX14,Data!$B:$B,'Annual Inflation'!$BJ14)=0,NA(),SUMIFS(Data!$G:$G,Data!$A:$A,'Annual Inflation'!BX14,Data!$B:$B,'Annual Inflation'!$BJ14))</f>
        <v>5.24</v>
      </c>
      <c r="BY34" s="20">
        <f>IF(SUMIFS(Data!$G:$G,Data!$A:$A,'Annual Inflation'!BY14,Data!$B:$B,'Annual Inflation'!$BJ14)=0,NA(),SUMIFS(Data!$G:$G,Data!$A:$A,'Annual Inflation'!BY14,Data!$B:$B,'Annual Inflation'!$BJ14))</f>
        <v>5.4</v>
      </c>
      <c r="BZ34" s="20">
        <f>IF(SUMIFS(Data!$G:$G,Data!$A:$A,'Annual Inflation'!BZ14,Data!$B:$B,'Annual Inflation'!$BJ14)=0,NA(),SUMIFS(Data!$G:$G,Data!$A:$A,'Annual Inflation'!BZ14,Data!$B:$B,'Annual Inflation'!$BJ14))</f>
        <v>5.6</v>
      </c>
      <c r="CA34" s="20">
        <f>IF(SUMIFS(Data!$G:$G,Data!$A:$A,'Annual Inflation'!CA14,Data!$B:$B,'Annual Inflation'!$BJ14)=0,NA(),SUMIFS(Data!$G:$G,Data!$A:$A,'Annual Inflation'!CA14,Data!$B:$B,'Annual Inflation'!$BJ14))</f>
        <v>5.7</v>
      </c>
      <c r="CB34" s="20">
        <f>IF(SUMIFS(Data!$G:$G,Data!$A:$A,'Annual Inflation'!CB14,Data!$B:$B,'Annual Inflation'!$BJ14)=0,NA(),SUMIFS(Data!$G:$G,Data!$A:$A,'Annual Inflation'!CB14,Data!$B:$B,'Annual Inflation'!$BJ14))</f>
        <v>5.9</v>
      </c>
      <c r="CC34" s="20">
        <f>IF(SUMIFS(Data!$G:$G,Data!$A:$A,'Annual Inflation'!CC14,Data!$B:$B,'Annual Inflation'!$BJ14)=0,NA(),SUMIFS(Data!$G:$G,Data!$A:$A,'Annual Inflation'!CC14,Data!$B:$B,'Annual Inflation'!$BJ14))</f>
        <v>6</v>
      </c>
      <c r="CD34" s="20">
        <f>IF(SUMIFS(Data!$G:$G,Data!$A:$A,'Annual Inflation'!CD14,Data!$B:$B,'Annual Inflation'!$BJ14)=0,NA(),SUMIFS(Data!$G:$G,Data!$A:$A,'Annual Inflation'!CD14,Data!$B:$B,'Annual Inflation'!$BJ14))</f>
        <v>6.03</v>
      </c>
      <c r="CE34" s="20">
        <f>IF(SUMIFS(Data!$G:$G,Data!$A:$A,'Annual Inflation'!CE14,Data!$B:$B,'Annual Inflation'!$BJ14)=0,NA(),SUMIFS(Data!$G:$G,Data!$A:$A,'Annual Inflation'!CE14,Data!$B:$B,'Annual Inflation'!$BJ14))</f>
        <v>6.25</v>
      </c>
      <c r="CF34" s="20">
        <f>IF(SUMIFS(Data!$G:$G,Data!$A:$A,'Annual Inflation'!CF14,Data!$B:$B,'Annual Inflation'!$BJ14)=0,NA(),SUMIFS(Data!$G:$G,Data!$A:$A,'Annual Inflation'!CF14,Data!$B:$B,'Annual Inflation'!$BJ14))</f>
        <v>6.3</v>
      </c>
      <c r="CG34" s="20">
        <f>IF(SUMIFS(Data!$G:$G,Data!$A:$A,'Annual Inflation'!CG14,Data!$B:$B,'Annual Inflation'!$BJ14)=0,NA(),SUMIFS(Data!$G:$G,Data!$A:$A,'Annual Inflation'!CG14,Data!$B:$B,'Annual Inflation'!$BJ14))</f>
        <v>6.24</v>
      </c>
      <c r="CH34" s="20">
        <f>IF(SUMIFS(Data!$G:$G,Data!$A:$A,'Annual Inflation'!CH14,Data!$B:$B,'Annual Inflation'!$BJ14)=0,NA(),SUMIFS(Data!$G:$G,Data!$A:$A,'Annual Inflation'!CH14,Data!$B:$B,'Annual Inflation'!$BJ14))</f>
        <v>6.5</v>
      </c>
      <c r="CI34" s="20">
        <f>IF(SUMIFS(Data!$G:$G,Data!$A:$A,'Annual Inflation'!CI14,Data!$B:$B,'Annual Inflation'!$BJ14)=0,NA(),SUMIFS(Data!$G:$G,Data!$A:$A,'Annual Inflation'!CI14,Data!$B:$B,'Annual Inflation'!$BJ14))</f>
        <v>6.5949999999999998</v>
      </c>
      <c r="CL34" s="7">
        <f t="shared" si="13"/>
        <v>38078</v>
      </c>
      <c r="CM34" s="4">
        <v>3.9</v>
      </c>
      <c r="CN34" s="4">
        <v>3.49</v>
      </c>
      <c r="CP34" s="4">
        <f>IF(SUMIFS(Data!$F$2:$F$1048576,Data!$C$2:$C$1048576,'Annual Inflation'!CP$5,Data!$A$2:$A$1048576,'Annual Inflation'!$CL34)=0,NA(),SUMIFS(Data!$F$2:$F$1048576,Data!$C$2:$C$1048576,'Annual Inflation'!CP$5,Data!$A$2:$A$1048576,'Annual Inflation'!$CL34))</f>
        <v>3.8634374999999999</v>
      </c>
      <c r="CQ34" s="4">
        <f>IF(SUMIFS(Data!$F$2:$F$1048576,Data!$C$2:$C$1048576,'Annual Inflation'!CQ$5,Data!$A$2:$A$1048576,'Annual Inflation'!$CL34)=0,NA(),SUMIFS(Data!$F$2:$F$1048576,Data!$C$2:$C$1048576,'Annual Inflation'!CQ$5,Data!$A$2:$A$1048576,'Annual Inflation'!$CL34))</f>
        <v>3.4809090909090901</v>
      </c>
    </row>
    <row r="35" spans="3:95" x14ac:dyDescent="0.2">
      <c r="C35">
        <f t="shared" si="5"/>
        <v>72</v>
      </c>
      <c r="D35" s="14">
        <f t="shared" si="1"/>
        <v>42767</v>
      </c>
      <c r="E35" s="15" t="e">
        <f>IF(SUMIFS(Data!$F$2:$F$1048576,Data!$C$2:$C$1048576,'Annual Inflation'!F$5,Data!$A$2:$A$1048576,'Annual Inflation'!$D35)=0,NA(),SUMIFS(Data!$F$2:$F$1048576,Data!$C$2:$C$1048576,'Annual Inflation'!F$5,Data!$A$2:$A$1048576,'Annual Inflation'!$D35))</f>
        <v>#N/A</v>
      </c>
      <c r="F35" s="15" t="e">
        <f>IF(SUMIFS(Data!$G$2:$G$1048576,Data!$C$2:$C$1048576,'Annual Inflation'!F$5,Data!$A$2:$A$1048576,'Annual Inflation'!$D35)=0,NA(),SUMIFS(Data!$G$2:$G$1048576,Data!$C$2:$C$1048576,'Annual Inflation'!F$5,Data!$A$2:$A$1048576,'Annual Inflation'!$D35))</f>
        <v>#N/A</v>
      </c>
      <c r="G35" s="15" t="e">
        <f>IF(SUMIFS(Data!$K$2:$K$1048576,Data!$C$2:$C$1048576,'Annual Inflation'!F$5,Data!$A$2:$A$1048576,'Annual Inflation'!$D35)=0,NA(),SUMIFS(Data!$K$2:$K$1048576,Data!$C$2:$C$1048576,'Annual Inflation'!F$5,Data!$A$2:$A$1048576,'Annual Inflation'!$D35))</f>
        <v>#N/A</v>
      </c>
      <c r="H35" s="15" t="e">
        <f>IF(SUMIFS(Data!$L$2:$L$1048576,Data!$C$2:$C$1048576,'Annual Inflation'!F$5,Data!$A$2:$A$1048576,'Annual Inflation'!$D35)=0,NA(),SUMIFS(Data!$L$2:$L$1048576,Data!$C$2:$C$1048576,'Annual Inflation'!F$5,Data!$A$2:$A$1048576,'Annual Inflation'!$D35))</f>
        <v>#N/A</v>
      </c>
      <c r="I35" s="4">
        <v>3</v>
      </c>
      <c r="J35" s="4">
        <v>2</v>
      </c>
      <c r="K35" s="4">
        <v>2</v>
      </c>
      <c r="L35" s="15" t="e">
        <f t="shared" si="6"/>
        <v>#N/A</v>
      </c>
      <c r="M35" s="15" t="e">
        <f t="shared" si="7"/>
        <v>#N/A</v>
      </c>
      <c r="O35" s="15" t="e">
        <f>IF(SUMIFS(Data!$F$2:$F$1048576,Data!$C$2:$C$1048576,'Annual Inflation'!P$5,Data!$A$2:$A$1048576,'Annual Inflation'!$D35)=0,NA(),SUMIFS(Data!$F$2:$F$1048576,Data!$C$2:$C$1048576,'Annual Inflation'!P$5,Data!$A$2:$A$1048576,'Annual Inflation'!$D35))</f>
        <v>#N/A</v>
      </c>
      <c r="P35" s="15" t="e">
        <f>IF(SUMIFS(Data!$G$2:$G$1048576,Data!$C$2:$C$1048576,'Annual Inflation'!P$5,Data!$A$2:$A$1048576,'Annual Inflation'!$D35)=0,NA(),SUMIFS(Data!$G$2:$G$1048576,Data!$C$2:$C$1048576,'Annual Inflation'!P$5,Data!$A$2:$A$1048576,'Annual Inflation'!$D35))</f>
        <v>#N/A</v>
      </c>
      <c r="Q35" s="15" t="e">
        <f>IF(SUMIFS(Data!$K$2:$K$1048576,Data!$C$2:$C$1048576,'Annual Inflation'!P$5,Data!$A$2:$A$1048576,'Annual Inflation'!$D35)=0,NA(),SUMIFS(Data!$K$2:$K$1048576,Data!$C$2:$C$1048576,'Annual Inflation'!P$5,Data!$A$2:$A$1048576,'Annual Inflation'!$D35))</f>
        <v>#N/A</v>
      </c>
      <c r="R35" s="15" t="e">
        <f>IF(SUMIFS(Data!$L$2:$L$1048576,Data!$C$2:$C$1048576,'Annual Inflation'!P$5,Data!$A$2:$A$1048576,'Annual Inflation'!$D35)=0,NA(),SUMIFS(Data!$L$2:$L$1048576,Data!$C$2:$C$1048576,'Annual Inflation'!P$5,Data!$A$2:$A$1048576,'Annual Inflation'!$D35))</f>
        <v>#N/A</v>
      </c>
      <c r="S35" s="4">
        <v>3</v>
      </c>
      <c r="T35" s="4">
        <v>2</v>
      </c>
      <c r="U35" s="4">
        <v>2</v>
      </c>
      <c r="V35" s="15" t="e">
        <f t="shared" si="8"/>
        <v>#N/A</v>
      </c>
      <c r="W35" s="15" t="e">
        <f t="shared" si="9"/>
        <v>#N/A</v>
      </c>
      <c r="Y35" s="15"/>
      <c r="Z35" s="15" t="e">
        <f>IF(SUMIFS(Data!$G$2:$G$1048576,Data!$B$2:$B$1048576,'Annual Inflation'!Z$5,Data!$A$2:$A$1048576,'Annual Inflation'!$D35)=0,NA(),SUMIFS(Data!$G$2:$G$1048576,Data!$B$2:$B$1048576,'Annual Inflation'!Z$5,Data!$A$2:$A$1048576,'Annual Inflation'!$D35))</f>
        <v>#N/A</v>
      </c>
      <c r="AA35" s="15" t="e">
        <f>IF(SUMIFS(Data!$G$2:$G$1048576,Data!$B$2:$B$1048576,'Annual Inflation'!AA$5,Data!$A$2:$A$1048576,'Annual Inflation'!$D35)=0,NA(),SUMIFS(Data!$G$2:$G$1048576,Data!$B$2:$B$1048576,'Annual Inflation'!AA$5,Data!$A$2:$A$1048576,'Annual Inflation'!$D35))</f>
        <v>#N/A</v>
      </c>
      <c r="AB35" s="15" t="e">
        <f>IF(SUMIFS(Data!$G$2:$G$1048576,Data!$B$2:$B$1048576,'Annual Inflation'!AB$5,Data!$A$2:$A$1048576,'Annual Inflation'!$D35)=0,NA(),SUMIFS(Data!$G$2:$G$1048576,Data!$B$2:$B$1048576,'Annual Inflation'!AB$5,Data!$A$2:$A$1048576,'Annual Inflation'!$D35))</f>
        <v>#N/A</v>
      </c>
      <c r="AC35" s="4">
        <v>3</v>
      </c>
      <c r="AD35" s="4">
        <v>2</v>
      </c>
      <c r="AE35" s="4">
        <v>2</v>
      </c>
      <c r="AG35" s="15"/>
      <c r="AH35" s="15" t="e">
        <f>IF(SUMIFS(Data!$G$2:$G$1048576,Data!$B$2:$B$1048576,'Annual Inflation'!AH$5,Data!$A$2:$A$1048576,'Annual Inflation'!$D35)=0,NA(),SUMIFS(Data!$G$2:$G$1048576,Data!$B$2:$B$1048576,'Annual Inflation'!AH$5,Data!$A$2:$A$1048576,'Annual Inflation'!$D35))</f>
        <v>#N/A</v>
      </c>
      <c r="AI35" s="15" t="e">
        <f>IF(SUMIFS(Data!$G$2:$G$1048576,Data!$B$2:$B$1048576,'Annual Inflation'!AI$5,Data!$A$2:$A$1048576,'Annual Inflation'!$D35)=0,NA(),SUMIFS(Data!$G$2:$G$1048576,Data!$B$2:$B$1048576,'Annual Inflation'!AI$5,Data!$A$2:$A$1048576,'Annual Inflation'!$D35))</f>
        <v>#N/A</v>
      </c>
      <c r="AJ35" s="15" t="e">
        <f>IF(SUMIFS(Data!$G$2:$G$1048576,Data!$B$2:$B$1048576,'Annual Inflation'!AJ$5,Data!$A$2:$A$1048576,'Annual Inflation'!$D35)=0,NA(),SUMIFS(Data!$G$2:$G$1048576,Data!$B$2:$B$1048576,'Annual Inflation'!AJ$5,Data!$A$2:$A$1048576,'Annual Inflation'!$D35))</f>
        <v>#N/A</v>
      </c>
      <c r="AK35" s="4">
        <v>3</v>
      </c>
      <c r="AL35" s="4">
        <v>2</v>
      </c>
      <c r="AM35" s="4">
        <v>2</v>
      </c>
      <c r="AO35">
        <f t="shared" si="10"/>
        <v>142</v>
      </c>
      <c r="AP35" s="14">
        <f t="shared" si="2"/>
        <v>40634</v>
      </c>
      <c r="AQ35" s="15">
        <f>IF(SUMIFS(Data!$G$2:$G$1048576,Data!$C$2:$C$1048576,'Annual Inflation'!AQ$5,Data!$A$2:$A$1048576,'Annual Inflation'!$AP35)=0,NA(),SUMIFS(Data!$G$2:$G$1048576,Data!$C$2:$C$1048576,'Annual Inflation'!AQ$5,Data!$A$2:$A$1048576,'Annual Inflation'!$AP35))</f>
        <v>3.6</v>
      </c>
      <c r="AR35" s="15">
        <f>IF(SUMIFS(Data!$G$2:$G$1048576,Data!$C$2:$C$1048576,'Annual Inflation'!AR$5,Data!$A$2:$A$1048576,'Annual Inflation'!$AP35)=0,NA(),SUMIFS(Data!$G$2:$G$1048576,Data!$C$2:$C$1048576,'Annual Inflation'!AR$5,Data!$A$2:$A$1048576,'Annual Inflation'!$AP35))</f>
        <v>3.5</v>
      </c>
      <c r="AS35" s="15">
        <f>IF(SUMIFS(Data!$F$2:$F$1048576,Data!$C$2:$C$1048576,'Annual Inflation'!AS$5,Data!$A$2:$A$1048576,'Annual Inflation'!$AP35)=0,NA(),SUMIFS(Data!$F$2:$F$1048576,Data!$C$2:$C$1048576,'Annual Inflation'!AS$5,Data!$A$2:$A$1048576,'Annual Inflation'!$AP35))</f>
        <v>3.6333333333333302</v>
      </c>
      <c r="AT35" s="15">
        <f>IF(SUMIFS(Data!$F$2:$F$1048576,Data!$C$2:$C$1048576,'Annual Inflation'!AT$5,Data!$A$2:$A$1048576,'Annual Inflation'!$AP35)=0,NA(),SUMIFS(Data!$F$2:$F$1048576,Data!$C$2:$C$1048576,'Annual Inflation'!AT$5,Data!$A$2:$A$1048576,'Annual Inflation'!$AP35))</f>
        <v>3.5125000000000002</v>
      </c>
      <c r="AU35" s="4">
        <v>3</v>
      </c>
      <c r="AV35" s="4">
        <v>2</v>
      </c>
      <c r="AW35" s="4">
        <v>2</v>
      </c>
      <c r="AY35" s="15" t="e">
        <f>IF(SUMIFS(Data!$G$2:$G$1048576,Data!$C$2:$C$1048576,'Annual Inflation'!AY$5,Data!$A$2:$A$1048576,'Annual Inflation'!$AP35)=0,NA(),SUMIFS(Data!$G$2:$G$1048576,Data!$C$2:$C$1048576,'Annual Inflation'!AY$5,Data!$A$2:$A$1048576,'Annual Inflation'!$AP35))</f>
        <v>#N/A</v>
      </c>
      <c r="AZ35" s="15" t="e">
        <f>IF(SUMIFS(Data!$G$2:$G$1048576,Data!$C$2:$C$1048576,'Annual Inflation'!AZ$5,Data!$A$2:$A$1048576,'Annual Inflation'!$AP35)=0,NA(),SUMIFS(Data!$G$2:$G$1048576,Data!$C$2:$C$1048576,'Annual Inflation'!AZ$5,Data!$A$2:$A$1048576,'Annual Inflation'!$AP35))</f>
        <v>#N/A</v>
      </c>
      <c r="BA35" s="15" t="e">
        <f>IF(SUMIFS(Data!$F$2:$F$1048576,Data!$C$2:$C$1048576,'Annual Inflation'!BA$5,Data!$A$2:$A$1048576,'Annual Inflation'!$AP35)=0,NA(),SUMIFS(Data!$F$2:$F$1048576,Data!$C$2:$C$1048576,'Annual Inflation'!BA$5,Data!$A$2:$A$1048576,'Annual Inflation'!$AP35))</f>
        <v>#N/A</v>
      </c>
      <c r="BB35" s="15" t="e">
        <f>IF(SUMIFS(Data!$F$2:$F$1048576,Data!$C$2:$C$1048576,'Annual Inflation'!BB$5,Data!$A$2:$A$1048576,'Annual Inflation'!$AP35)=0,NA(),SUMIFS(Data!$F$2:$F$1048576,Data!$C$2:$C$1048576,'Annual Inflation'!BB$5,Data!$A$2:$A$1048576,'Annual Inflation'!$AP35))</f>
        <v>#N/A</v>
      </c>
      <c r="BC35" s="4">
        <v>3</v>
      </c>
      <c r="BD35" s="4">
        <v>2</v>
      </c>
      <c r="BE35" s="4">
        <v>2</v>
      </c>
      <c r="BK35">
        <f t="shared" si="28"/>
        <v>2018</v>
      </c>
      <c r="BL35" s="20">
        <f>IF(SUMIFS(Data!$G:$G,Data!$A:$A,'Annual Inflation'!BL15,Data!$B:$B,'Annual Inflation'!$BJ15)=0,NA(),SUMIFS(Data!$G:$G,Data!$A:$A,'Annual Inflation'!BL15,Data!$B:$B,'Annual Inflation'!$BJ15))</f>
        <v>3.8</v>
      </c>
      <c r="BM35" s="20">
        <f>IF(SUMIFS(Data!$G:$G,Data!$A:$A,'Annual Inflation'!BM15,Data!$B:$B,'Annual Inflation'!$BJ15)=0,NA(),SUMIFS(Data!$G:$G,Data!$A:$A,'Annual Inflation'!BM15,Data!$B:$B,'Annual Inflation'!$BJ15))</f>
        <v>3.8</v>
      </c>
      <c r="BN35" s="20">
        <f>IF(SUMIFS(Data!$G:$G,Data!$A:$A,'Annual Inflation'!BN15,Data!$B:$B,'Annual Inflation'!$BJ15)=0,NA(),SUMIFS(Data!$G:$G,Data!$A:$A,'Annual Inflation'!BN15,Data!$B:$B,'Annual Inflation'!$BJ15))</f>
        <v>3.82</v>
      </c>
      <c r="BO35" s="20">
        <f>IF(SUMIFS(Data!$G:$G,Data!$A:$A,'Annual Inflation'!BO15,Data!$B:$B,'Annual Inflation'!$BJ15)=0,NA(),SUMIFS(Data!$G:$G,Data!$A:$A,'Annual Inflation'!BO15,Data!$B:$B,'Annual Inflation'!$BJ15))</f>
        <v>3.7</v>
      </c>
      <c r="BP35" s="20">
        <f>IF(SUMIFS(Data!$G:$G,Data!$A:$A,'Annual Inflation'!BP15,Data!$B:$B,'Annual Inflation'!$BJ15)=0,NA(),SUMIFS(Data!$G:$G,Data!$A:$A,'Annual Inflation'!BP15,Data!$B:$B,'Annual Inflation'!$BJ15))</f>
        <v>3.84</v>
      </c>
      <c r="BQ35" s="20">
        <f>IF(SUMIFS(Data!$G:$G,Data!$A:$A,'Annual Inflation'!BQ15,Data!$B:$B,'Annual Inflation'!$BJ15)=0,NA(),SUMIFS(Data!$G:$G,Data!$A:$A,'Annual Inflation'!BQ15,Data!$B:$B,'Annual Inflation'!$BJ15))</f>
        <v>3.8</v>
      </c>
      <c r="BR35" s="20">
        <f>IF(SUMIFS(Data!$G:$G,Data!$A:$A,'Annual Inflation'!BR15,Data!$B:$B,'Annual Inflation'!$BJ15)=0,NA(),SUMIFS(Data!$G:$G,Data!$A:$A,'Annual Inflation'!BR15,Data!$B:$B,'Annual Inflation'!$BJ15))</f>
        <v>3.8</v>
      </c>
      <c r="BS35" s="20">
        <f>IF(SUMIFS(Data!$G:$G,Data!$A:$A,'Annual Inflation'!BS15,Data!$B:$B,'Annual Inflation'!$BJ15)=0,NA(),SUMIFS(Data!$G:$G,Data!$A:$A,'Annual Inflation'!BS15,Data!$B:$B,'Annual Inflation'!$BJ15))</f>
        <v>3.8</v>
      </c>
      <c r="BT35" s="20">
        <f>IF(SUMIFS(Data!$G:$G,Data!$A:$A,'Annual Inflation'!BT15,Data!$B:$B,'Annual Inflation'!$BJ15)=0,NA(),SUMIFS(Data!$G:$G,Data!$A:$A,'Annual Inflation'!BT15,Data!$B:$B,'Annual Inflation'!$BJ15))</f>
        <v>3.79</v>
      </c>
      <c r="BU35" s="20">
        <f>IF(SUMIFS(Data!$G:$G,Data!$A:$A,'Annual Inflation'!BU15,Data!$B:$B,'Annual Inflation'!$BJ15)=0,NA(),SUMIFS(Data!$G:$G,Data!$A:$A,'Annual Inflation'!BU15,Data!$B:$B,'Annual Inflation'!$BJ15))</f>
        <v>3.8</v>
      </c>
      <c r="BV35" s="20">
        <f>IF(SUMIFS(Data!$G:$G,Data!$A:$A,'Annual Inflation'!BV15,Data!$B:$B,'Annual Inflation'!$BJ15)=0,NA(),SUMIFS(Data!$G:$G,Data!$A:$A,'Annual Inflation'!BV15,Data!$B:$B,'Annual Inflation'!$BJ15))</f>
        <v>3.84</v>
      </c>
      <c r="BW35" s="20">
        <f>IF(SUMIFS(Data!$G:$G,Data!$A:$A,'Annual Inflation'!BW15,Data!$B:$B,'Annual Inflation'!$BJ15)=0,NA(),SUMIFS(Data!$G:$G,Data!$A:$A,'Annual Inflation'!BW15,Data!$B:$B,'Annual Inflation'!$BJ15))</f>
        <v>3.85</v>
      </c>
      <c r="BX35" s="20">
        <f>IF(SUMIFS(Data!$G:$G,Data!$A:$A,'Annual Inflation'!BX15,Data!$B:$B,'Annual Inflation'!$BJ15)=0,NA(),SUMIFS(Data!$G:$G,Data!$A:$A,'Annual Inflation'!BX15,Data!$B:$B,'Annual Inflation'!$BJ15))</f>
        <v>4.0599999999999996</v>
      </c>
      <c r="BY35" s="20">
        <f>IF(SUMIFS(Data!$G:$G,Data!$A:$A,'Annual Inflation'!BY15,Data!$B:$B,'Annual Inflation'!$BJ15)=0,NA(),SUMIFS(Data!$G:$G,Data!$A:$A,'Annual Inflation'!BY15,Data!$B:$B,'Annual Inflation'!$BJ15))</f>
        <v>4.125</v>
      </c>
      <c r="BZ35" s="20">
        <f>IF(SUMIFS(Data!$G:$G,Data!$A:$A,'Annual Inflation'!BZ15,Data!$B:$B,'Annual Inflation'!$BJ15)=0,NA(),SUMIFS(Data!$G:$G,Data!$A:$A,'Annual Inflation'!BZ15,Data!$B:$B,'Annual Inflation'!$BJ15))</f>
        <v>4.09</v>
      </c>
      <c r="CA35" s="20">
        <f>IF(SUMIFS(Data!$G:$G,Data!$A:$A,'Annual Inflation'!CA15,Data!$B:$B,'Annual Inflation'!$BJ15)=0,NA(),SUMIFS(Data!$G:$G,Data!$A:$A,'Annual Inflation'!CA15,Data!$B:$B,'Annual Inflation'!$BJ15))</f>
        <v>3.98</v>
      </c>
      <c r="CB35" s="20">
        <f>IF(SUMIFS(Data!$G:$G,Data!$A:$A,'Annual Inflation'!CB15,Data!$B:$B,'Annual Inflation'!$BJ15)=0,NA(),SUMIFS(Data!$G:$G,Data!$A:$A,'Annual Inflation'!CB15,Data!$B:$B,'Annual Inflation'!$BJ15))</f>
        <v>3.9350000000000001</v>
      </c>
      <c r="CC35" s="20">
        <f>IF(SUMIFS(Data!$G:$G,Data!$A:$A,'Annual Inflation'!CC15,Data!$B:$B,'Annual Inflation'!$BJ15)=0,NA(),SUMIFS(Data!$G:$G,Data!$A:$A,'Annual Inflation'!CC15,Data!$B:$B,'Annual Inflation'!$BJ15))</f>
        <v>4</v>
      </c>
      <c r="CD35" s="20">
        <f>IF(SUMIFS(Data!$G:$G,Data!$A:$A,'Annual Inflation'!CD15,Data!$B:$B,'Annual Inflation'!$BJ15)=0,NA(),SUMIFS(Data!$G:$G,Data!$A:$A,'Annual Inflation'!CD15,Data!$B:$B,'Annual Inflation'!$BJ15))</f>
        <v>4.25</v>
      </c>
      <c r="CE35" s="20">
        <f>IF(SUMIFS(Data!$G:$G,Data!$A:$A,'Annual Inflation'!CE15,Data!$B:$B,'Annual Inflation'!$BJ15)=0,NA(),SUMIFS(Data!$G:$G,Data!$A:$A,'Annual Inflation'!CE15,Data!$B:$B,'Annual Inflation'!$BJ15))</f>
        <v>4.47</v>
      </c>
      <c r="CF35" s="20">
        <f>IF(SUMIFS(Data!$G:$G,Data!$A:$A,'Annual Inflation'!CF15,Data!$B:$B,'Annual Inflation'!$BJ15)=0,NA(),SUMIFS(Data!$G:$G,Data!$A:$A,'Annual Inflation'!CF15,Data!$B:$B,'Annual Inflation'!$BJ15))</f>
        <v>4.5</v>
      </c>
      <c r="CG35" s="20">
        <f>IF(SUMIFS(Data!$G:$G,Data!$A:$A,'Annual Inflation'!CG15,Data!$B:$B,'Annual Inflation'!$BJ15)=0,NA(),SUMIFS(Data!$G:$G,Data!$A:$A,'Annual Inflation'!CG15,Data!$B:$B,'Annual Inflation'!$BJ15))</f>
        <v>4.6100000000000003</v>
      </c>
      <c r="CH35" s="20">
        <f>IF(SUMIFS(Data!$G:$G,Data!$A:$A,'Annual Inflation'!CH15,Data!$B:$B,'Annual Inflation'!$BJ15)=0,NA(),SUMIFS(Data!$G:$G,Data!$A:$A,'Annual Inflation'!CH15,Data!$B:$B,'Annual Inflation'!$BJ15))</f>
        <v>4.55</v>
      </c>
      <c r="CI35" s="20">
        <f>IF(SUMIFS(Data!$G:$G,Data!$A:$A,'Annual Inflation'!CI15,Data!$B:$B,'Annual Inflation'!$BJ15)=0,NA(),SUMIFS(Data!$G:$G,Data!$A:$A,'Annual Inflation'!CI15,Data!$B:$B,'Annual Inflation'!$BJ15))</f>
        <v>4.68</v>
      </c>
      <c r="CL35" s="7">
        <f t="shared" si="13"/>
        <v>38108</v>
      </c>
      <c r="CM35" s="4">
        <v>3.97</v>
      </c>
      <c r="CN35" s="4">
        <v>3.5</v>
      </c>
      <c r="CP35" s="4">
        <f>IF(SUMIFS(Data!$F$2:$F$1048576,Data!$C$2:$C$1048576,'Annual Inflation'!CP$5,Data!$A$2:$A$1048576,'Annual Inflation'!$CL35)=0,NA(),SUMIFS(Data!$F$2:$F$1048576,Data!$C$2:$C$1048576,'Annual Inflation'!CP$5,Data!$A$2:$A$1048576,'Annual Inflation'!$CL35))</f>
        <v>3.9618787878787902</v>
      </c>
      <c r="CQ35" s="4">
        <f>IF(SUMIFS(Data!$F$2:$F$1048576,Data!$C$2:$C$1048576,'Annual Inflation'!CQ$5,Data!$A$2:$A$1048576,'Annual Inflation'!$CL35)=0,NA(),SUMIFS(Data!$F$2:$F$1048576,Data!$C$2:$C$1048576,'Annual Inflation'!CQ$5,Data!$A$2:$A$1048576,'Annual Inflation'!$CL35))</f>
        <v>3.49833333333333</v>
      </c>
    </row>
    <row r="36" spans="3:95" x14ac:dyDescent="0.2">
      <c r="C36">
        <f t="shared" si="5"/>
        <v>71</v>
      </c>
      <c r="D36" s="14">
        <f t="shared" si="1"/>
        <v>42795</v>
      </c>
      <c r="E36" s="15" t="e">
        <f>IF(SUMIFS(Data!$F$2:$F$1048576,Data!$C$2:$C$1048576,'Annual Inflation'!F$5,Data!$A$2:$A$1048576,'Annual Inflation'!$D36)=0,NA(),SUMIFS(Data!$F$2:$F$1048576,Data!$C$2:$C$1048576,'Annual Inflation'!F$5,Data!$A$2:$A$1048576,'Annual Inflation'!$D36))</f>
        <v>#N/A</v>
      </c>
      <c r="F36" s="15" t="e">
        <f>IF(SUMIFS(Data!$G$2:$G$1048576,Data!$C$2:$C$1048576,'Annual Inflation'!F$5,Data!$A$2:$A$1048576,'Annual Inflation'!$D36)=0,NA(),SUMIFS(Data!$G$2:$G$1048576,Data!$C$2:$C$1048576,'Annual Inflation'!F$5,Data!$A$2:$A$1048576,'Annual Inflation'!$D36))</f>
        <v>#N/A</v>
      </c>
      <c r="G36" s="15" t="e">
        <f>IF(SUMIFS(Data!$K$2:$K$1048576,Data!$C$2:$C$1048576,'Annual Inflation'!F$5,Data!$A$2:$A$1048576,'Annual Inflation'!$D36)=0,NA(),SUMIFS(Data!$K$2:$K$1048576,Data!$C$2:$C$1048576,'Annual Inflation'!F$5,Data!$A$2:$A$1048576,'Annual Inflation'!$D36))</f>
        <v>#N/A</v>
      </c>
      <c r="H36" s="15" t="e">
        <f>IF(SUMIFS(Data!$L$2:$L$1048576,Data!$C$2:$C$1048576,'Annual Inflation'!F$5,Data!$A$2:$A$1048576,'Annual Inflation'!$D36)=0,NA(),SUMIFS(Data!$L$2:$L$1048576,Data!$C$2:$C$1048576,'Annual Inflation'!F$5,Data!$A$2:$A$1048576,'Annual Inflation'!$D36))</f>
        <v>#N/A</v>
      </c>
      <c r="I36" s="4">
        <v>3</v>
      </c>
      <c r="J36" s="4">
        <v>2</v>
      </c>
      <c r="K36" s="4">
        <v>2</v>
      </c>
      <c r="L36" s="15" t="e">
        <f t="shared" si="6"/>
        <v>#N/A</v>
      </c>
      <c r="M36" s="15" t="e">
        <f t="shared" si="7"/>
        <v>#N/A</v>
      </c>
      <c r="O36" s="15" t="e">
        <f>IF(SUMIFS(Data!$F$2:$F$1048576,Data!$C$2:$C$1048576,'Annual Inflation'!P$5,Data!$A$2:$A$1048576,'Annual Inflation'!$D36)=0,NA(),SUMIFS(Data!$F$2:$F$1048576,Data!$C$2:$C$1048576,'Annual Inflation'!P$5,Data!$A$2:$A$1048576,'Annual Inflation'!$D36))</f>
        <v>#N/A</v>
      </c>
      <c r="P36" s="15" t="e">
        <f>IF(SUMIFS(Data!$G$2:$G$1048576,Data!$C$2:$C$1048576,'Annual Inflation'!P$5,Data!$A$2:$A$1048576,'Annual Inflation'!$D36)=0,NA(),SUMIFS(Data!$G$2:$G$1048576,Data!$C$2:$C$1048576,'Annual Inflation'!P$5,Data!$A$2:$A$1048576,'Annual Inflation'!$D36))</f>
        <v>#N/A</v>
      </c>
      <c r="Q36" s="15" t="e">
        <f>IF(SUMIFS(Data!$K$2:$K$1048576,Data!$C$2:$C$1048576,'Annual Inflation'!P$5,Data!$A$2:$A$1048576,'Annual Inflation'!$D36)=0,NA(),SUMIFS(Data!$K$2:$K$1048576,Data!$C$2:$C$1048576,'Annual Inflation'!P$5,Data!$A$2:$A$1048576,'Annual Inflation'!$D36))</f>
        <v>#N/A</v>
      </c>
      <c r="R36" s="15" t="e">
        <f>IF(SUMIFS(Data!$L$2:$L$1048576,Data!$C$2:$C$1048576,'Annual Inflation'!P$5,Data!$A$2:$A$1048576,'Annual Inflation'!$D36)=0,NA(),SUMIFS(Data!$L$2:$L$1048576,Data!$C$2:$C$1048576,'Annual Inflation'!P$5,Data!$A$2:$A$1048576,'Annual Inflation'!$D36))</f>
        <v>#N/A</v>
      </c>
      <c r="S36" s="4">
        <v>3</v>
      </c>
      <c r="T36" s="4">
        <v>2</v>
      </c>
      <c r="U36" s="4">
        <v>2</v>
      </c>
      <c r="V36" s="15" t="e">
        <f t="shared" si="8"/>
        <v>#N/A</v>
      </c>
      <c r="W36" s="15" t="e">
        <f t="shared" si="9"/>
        <v>#N/A</v>
      </c>
      <c r="Y36" s="15"/>
      <c r="Z36" s="15" t="e">
        <f>IF(SUMIFS(Data!$G$2:$G$1048576,Data!$B$2:$B$1048576,'Annual Inflation'!Z$5,Data!$A$2:$A$1048576,'Annual Inflation'!$D36)=0,NA(),SUMIFS(Data!$G$2:$G$1048576,Data!$B$2:$B$1048576,'Annual Inflation'!Z$5,Data!$A$2:$A$1048576,'Annual Inflation'!$D36))</f>
        <v>#N/A</v>
      </c>
      <c r="AA36" s="15" t="e">
        <f>IF(SUMIFS(Data!$G$2:$G$1048576,Data!$B$2:$B$1048576,'Annual Inflation'!AA$5,Data!$A$2:$A$1048576,'Annual Inflation'!$D36)=0,NA(),SUMIFS(Data!$G$2:$G$1048576,Data!$B$2:$B$1048576,'Annual Inflation'!AA$5,Data!$A$2:$A$1048576,'Annual Inflation'!$D36))</f>
        <v>#N/A</v>
      </c>
      <c r="AB36" s="15" t="e">
        <f>IF(SUMIFS(Data!$G$2:$G$1048576,Data!$B$2:$B$1048576,'Annual Inflation'!AB$5,Data!$A$2:$A$1048576,'Annual Inflation'!$D36)=0,NA(),SUMIFS(Data!$G$2:$G$1048576,Data!$B$2:$B$1048576,'Annual Inflation'!AB$5,Data!$A$2:$A$1048576,'Annual Inflation'!$D36))</f>
        <v>#N/A</v>
      </c>
      <c r="AC36" s="4">
        <v>3</v>
      </c>
      <c r="AD36" s="4">
        <v>2</v>
      </c>
      <c r="AE36" s="4">
        <v>2</v>
      </c>
      <c r="AG36" s="15"/>
      <c r="AH36" s="15" t="e">
        <f>IF(SUMIFS(Data!$G$2:$G$1048576,Data!$B$2:$B$1048576,'Annual Inflation'!AH$5,Data!$A$2:$A$1048576,'Annual Inflation'!$D36)=0,NA(),SUMIFS(Data!$G$2:$G$1048576,Data!$B$2:$B$1048576,'Annual Inflation'!AH$5,Data!$A$2:$A$1048576,'Annual Inflation'!$D36))</f>
        <v>#N/A</v>
      </c>
      <c r="AI36" s="15" t="e">
        <f>IF(SUMIFS(Data!$G$2:$G$1048576,Data!$B$2:$B$1048576,'Annual Inflation'!AI$5,Data!$A$2:$A$1048576,'Annual Inflation'!$D36)=0,NA(),SUMIFS(Data!$G$2:$G$1048576,Data!$B$2:$B$1048576,'Annual Inflation'!AI$5,Data!$A$2:$A$1048576,'Annual Inflation'!$D36))</f>
        <v>#N/A</v>
      </c>
      <c r="AJ36" s="15" t="e">
        <f>IF(SUMIFS(Data!$G$2:$G$1048576,Data!$B$2:$B$1048576,'Annual Inflation'!AJ$5,Data!$A$2:$A$1048576,'Annual Inflation'!$D36)=0,NA(),SUMIFS(Data!$G$2:$G$1048576,Data!$B$2:$B$1048576,'Annual Inflation'!AJ$5,Data!$A$2:$A$1048576,'Annual Inflation'!$D36))</f>
        <v>#N/A</v>
      </c>
      <c r="AK36" s="4">
        <v>3</v>
      </c>
      <c r="AL36" s="4">
        <v>2</v>
      </c>
      <c r="AM36" s="4">
        <v>2</v>
      </c>
      <c r="AO36">
        <f t="shared" si="10"/>
        <v>141</v>
      </c>
      <c r="AP36" s="14">
        <f t="shared" si="2"/>
        <v>40664</v>
      </c>
      <c r="AQ36" s="15">
        <f>IF(SUMIFS(Data!$G$2:$G$1048576,Data!$C$2:$C$1048576,'Annual Inflation'!AQ$5,Data!$A$2:$A$1048576,'Annual Inflation'!$AP36)=0,NA(),SUMIFS(Data!$G$2:$G$1048576,Data!$C$2:$C$1048576,'Annual Inflation'!AQ$5,Data!$A$2:$A$1048576,'Annual Inflation'!$AP36))</f>
        <v>3.6</v>
      </c>
      <c r="AR36" s="15">
        <f>IF(SUMIFS(Data!$G$2:$G$1048576,Data!$C$2:$C$1048576,'Annual Inflation'!AR$5,Data!$A$2:$A$1048576,'Annual Inflation'!$AP36)=0,NA(),SUMIFS(Data!$G$2:$G$1048576,Data!$C$2:$C$1048576,'Annual Inflation'!AR$5,Data!$A$2:$A$1048576,'Annual Inflation'!$AP36))</f>
        <v>3.5</v>
      </c>
      <c r="AS36" s="15">
        <f>IF(SUMIFS(Data!$F$2:$F$1048576,Data!$C$2:$C$1048576,'Annual Inflation'!AS$5,Data!$A$2:$A$1048576,'Annual Inflation'!$AP36)=0,NA(),SUMIFS(Data!$F$2:$F$1048576,Data!$C$2:$C$1048576,'Annual Inflation'!AS$5,Data!$A$2:$A$1048576,'Annual Inflation'!$AP36))</f>
        <v>3.6103448275862098</v>
      </c>
      <c r="AT36" s="15">
        <f>IF(SUMIFS(Data!$F$2:$F$1048576,Data!$C$2:$C$1048576,'Annual Inflation'!AT$5,Data!$A$2:$A$1048576,'Annual Inflation'!$AP36)=0,NA(),SUMIFS(Data!$F$2:$F$1048576,Data!$C$2:$C$1048576,'Annual Inflation'!AT$5,Data!$A$2:$A$1048576,'Annual Inflation'!$AP36))</f>
        <v>3.55185185185185</v>
      </c>
      <c r="AU36" s="4">
        <v>3</v>
      </c>
      <c r="AV36" s="4">
        <v>2</v>
      </c>
      <c r="AW36" s="4">
        <v>2</v>
      </c>
      <c r="AY36" s="15" t="e">
        <f>IF(SUMIFS(Data!$G$2:$G$1048576,Data!$C$2:$C$1048576,'Annual Inflation'!AY$5,Data!$A$2:$A$1048576,'Annual Inflation'!$AP36)=0,NA(),SUMIFS(Data!$G$2:$G$1048576,Data!$C$2:$C$1048576,'Annual Inflation'!AY$5,Data!$A$2:$A$1048576,'Annual Inflation'!$AP36))</f>
        <v>#N/A</v>
      </c>
      <c r="AZ36" s="15" t="e">
        <f>IF(SUMIFS(Data!$G$2:$G$1048576,Data!$C$2:$C$1048576,'Annual Inflation'!AZ$5,Data!$A$2:$A$1048576,'Annual Inflation'!$AP36)=0,NA(),SUMIFS(Data!$G$2:$G$1048576,Data!$C$2:$C$1048576,'Annual Inflation'!AZ$5,Data!$A$2:$A$1048576,'Annual Inflation'!$AP36))</f>
        <v>#N/A</v>
      </c>
      <c r="BA36" s="15" t="e">
        <f>IF(SUMIFS(Data!$F$2:$F$1048576,Data!$C$2:$C$1048576,'Annual Inflation'!BA$5,Data!$A$2:$A$1048576,'Annual Inflation'!$AP36)=0,NA(),SUMIFS(Data!$F$2:$F$1048576,Data!$C$2:$C$1048576,'Annual Inflation'!BA$5,Data!$A$2:$A$1048576,'Annual Inflation'!$AP36))</f>
        <v>#N/A</v>
      </c>
      <c r="BB36" s="15" t="e">
        <f>IF(SUMIFS(Data!$F$2:$F$1048576,Data!$C$2:$C$1048576,'Annual Inflation'!BB$5,Data!$A$2:$A$1048576,'Annual Inflation'!$AP36)=0,NA(),SUMIFS(Data!$F$2:$F$1048576,Data!$C$2:$C$1048576,'Annual Inflation'!BB$5,Data!$A$2:$A$1048576,'Annual Inflation'!$AP36))</f>
        <v>#N/A</v>
      </c>
      <c r="BC36" s="4">
        <v>3</v>
      </c>
      <c r="BD36" s="4">
        <v>2</v>
      </c>
      <c r="BE36" s="4">
        <v>2</v>
      </c>
      <c r="BK36">
        <f t="shared" si="28"/>
        <v>2019</v>
      </c>
      <c r="BL36" s="20">
        <f>IF(SUMIFS(Data!$G:$G,Data!$A:$A,'Annual Inflation'!BL16,Data!$B:$B,'Annual Inflation'!$BJ16)=0,NA(),SUMIFS(Data!$G:$G,Data!$A:$A,'Annual Inflation'!BL16,Data!$B:$B,'Annual Inflation'!$BJ16))</f>
        <v>3.52</v>
      </c>
      <c r="BM36" s="20">
        <f>IF(SUMIFS(Data!$G:$G,Data!$A:$A,'Annual Inflation'!BM16,Data!$B:$B,'Annual Inflation'!$BJ16)=0,NA(),SUMIFS(Data!$G:$G,Data!$A:$A,'Annual Inflation'!BM16,Data!$B:$B,'Annual Inflation'!$BJ16))</f>
        <v>3.58</v>
      </c>
      <c r="BN36" s="20">
        <f>IF(SUMIFS(Data!$G:$G,Data!$A:$A,'Annual Inflation'!BN16,Data!$B:$B,'Annual Inflation'!$BJ16)=0,NA(),SUMIFS(Data!$G:$G,Data!$A:$A,'Annual Inflation'!BN16,Data!$B:$B,'Annual Inflation'!$BJ16))</f>
        <v>3.6</v>
      </c>
      <c r="BO36" s="20">
        <f>IF(SUMIFS(Data!$G:$G,Data!$A:$A,'Annual Inflation'!BO16,Data!$B:$B,'Annual Inflation'!$BJ16)=0,NA(),SUMIFS(Data!$G:$G,Data!$A:$A,'Annual Inflation'!BO16,Data!$B:$B,'Annual Inflation'!$BJ16))</f>
        <v>3.5750000000000002</v>
      </c>
      <c r="BP36" s="20">
        <f>IF(SUMIFS(Data!$G:$G,Data!$A:$A,'Annual Inflation'!BP16,Data!$B:$B,'Annual Inflation'!$BJ16)=0,NA(),SUMIFS(Data!$G:$G,Data!$A:$A,'Annual Inflation'!BP16,Data!$B:$B,'Annual Inflation'!$BJ16))</f>
        <v>3.5449999999999999</v>
      </c>
      <c r="BQ36" s="20">
        <f>IF(SUMIFS(Data!$G:$G,Data!$A:$A,'Annual Inflation'!BQ16,Data!$B:$B,'Annual Inflation'!$BJ16)=0,NA(),SUMIFS(Data!$G:$G,Data!$A:$A,'Annual Inflation'!BQ16,Data!$B:$B,'Annual Inflation'!$BJ16))</f>
        <v>3.56</v>
      </c>
      <c r="BR36" s="20">
        <f>IF(SUMIFS(Data!$G:$G,Data!$A:$A,'Annual Inflation'!BR16,Data!$B:$B,'Annual Inflation'!$BJ16)=0,NA(),SUMIFS(Data!$G:$G,Data!$A:$A,'Annual Inflation'!BR16,Data!$B:$B,'Annual Inflation'!$BJ16))</f>
        <v>3.6</v>
      </c>
      <c r="BS36" s="20">
        <f>IF(SUMIFS(Data!$G:$G,Data!$A:$A,'Annual Inflation'!BS16,Data!$B:$B,'Annual Inflation'!$BJ16)=0,NA(),SUMIFS(Data!$G:$G,Data!$A:$A,'Annual Inflation'!BS16,Data!$B:$B,'Annual Inflation'!$BJ16))</f>
        <v>3.6749999999999998</v>
      </c>
      <c r="BT36" s="20">
        <f>IF(SUMIFS(Data!$G:$G,Data!$A:$A,'Annual Inflation'!BT16,Data!$B:$B,'Annual Inflation'!$BJ16)=0,NA(),SUMIFS(Data!$G:$G,Data!$A:$A,'Annual Inflation'!BT16,Data!$B:$B,'Annual Inflation'!$BJ16))</f>
        <v>3.7</v>
      </c>
      <c r="BU36" s="20">
        <f>IF(SUMIFS(Data!$G:$G,Data!$A:$A,'Annual Inflation'!BU16,Data!$B:$B,'Annual Inflation'!$BJ16)=0,NA(),SUMIFS(Data!$G:$G,Data!$A:$A,'Annual Inflation'!BU16,Data!$B:$B,'Annual Inflation'!$BJ16))</f>
        <v>3.71</v>
      </c>
      <c r="BV36" s="20">
        <f>IF(SUMIFS(Data!$G:$G,Data!$A:$A,'Annual Inflation'!BV16,Data!$B:$B,'Annual Inflation'!$BJ16)=0,NA(),SUMIFS(Data!$G:$G,Data!$A:$A,'Annual Inflation'!BV16,Data!$B:$B,'Annual Inflation'!$BJ16))</f>
        <v>3.9</v>
      </c>
      <c r="BW36" s="20">
        <f>IF(SUMIFS(Data!$G:$G,Data!$A:$A,'Annual Inflation'!BW16,Data!$B:$B,'Annual Inflation'!$BJ16)=0,NA(),SUMIFS(Data!$G:$G,Data!$A:$A,'Annual Inflation'!BW16,Data!$B:$B,'Annual Inflation'!$BJ16))</f>
        <v>3.89</v>
      </c>
      <c r="BX36" s="20">
        <f>IF(SUMIFS(Data!$G:$G,Data!$A:$A,'Annual Inflation'!BX16,Data!$B:$B,'Annual Inflation'!$BJ16)=0,NA(),SUMIFS(Data!$G:$G,Data!$A:$A,'Annual Inflation'!BX16,Data!$B:$B,'Annual Inflation'!$BJ16))</f>
        <v>3.8</v>
      </c>
      <c r="BY36" s="20">
        <f>IF(SUMIFS(Data!$G:$G,Data!$A:$A,'Annual Inflation'!BY16,Data!$B:$B,'Annual Inflation'!$BJ16)=0,NA(),SUMIFS(Data!$G:$G,Data!$A:$A,'Annual Inflation'!BY16,Data!$B:$B,'Annual Inflation'!$BJ16))</f>
        <v>3.65</v>
      </c>
      <c r="BZ36" s="20">
        <f>IF(SUMIFS(Data!$G:$G,Data!$A:$A,'Annual Inflation'!BZ16,Data!$B:$B,'Annual Inflation'!$BJ16)=0,NA(),SUMIFS(Data!$G:$G,Data!$A:$A,'Annual Inflation'!BZ16,Data!$B:$B,'Annual Inflation'!$BJ16))</f>
        <v>3.6</v>
      </c>
      <c r="CA36" s="20">
        <f>IF(SUMIFS(Data!$G:$G,Data!$A:$A,'Annual Inflation'!CA16,Data!$B:$B,'Annual Inflation'!$BJ16)=0,NA(),SUMIFS(Data!$G:$G,Data!$A:$A,'Annual Inflation'!CA16,Data!$B:$B,'Annual Inflation'!$BJ16))</f>
        <v>3.7</v>
      </c>
      <c r="CB36" s="20">
        <f>IF(SUMIFS(Data!$G:$G,Data!$A:$A,'Annual Inflation'!CB16,Data!$B:$B,'Annual Inflation'!$BJ16)=0,NA(),SUMIFS(Data!$G:$G,Data!$A:$A,'Annual Inflation'!CB16,Data!$B:$B,'Annual Inflation'!$BJ16))</f>
        <v>3.75</v>
      </c>
      <c r="CC36" s="20">
        <f>IF(SUMIFS(Data!$G:$G,Data!$A:$A,'Annual Inflation'!CC16,Data!$B:$B,'Annual Inflation'!$BJ16)=0,NA(),SUMIFS(Data!$G:$G,Data!$A:$A,'Annual Inflation'!CC16,Data!$B:$B,'Annual Inflation'!$BJ16))</f>
        <v>3.7</v>
      </c>
      <c r="CD36" s="20">
        <f>IF(SUMIFS(Data!$G:$G,Data!$A:$A,'Annual Inflation'!CD16,Data!$B:$B,'Annual Inflation'!$BJ16)=0,NA(),SUMIFS(Data!$G:$G,Data!$A:$A,'Annual Inflation'!CD16,Data!$B:$B,'Annual Inflation'!$BJ16))</f>
        <v>3.6549999999999998</v>
      </c>
      <c r="CE36" s="20">
        <f>IF(SUMIFS(Data!$G:$G,Data!$A:$A,'Annual Inflation'!CE16,Data!$B:$B,'Annual Inflation'!$BJ16)=0,NA(),SUMIFS(Data!$G:$G,Data!$A:$A,'Annual Inflation'!CE16,Data!$B:$B,'Annual Inflation'!$BJ16))</f>
        <v>3.36</v>
      </c>
      <c r="CF36" s="20">
        <f>IF(SUMIFS(Data!$G:$G,Data!$A:$A,'Annual Inflation'!CF16,Data!$B:$B,'Annual Inflation'!$BJ16)=0,NA(),SUMIFS(Data!$G:$G,Data!$A:$A,'Annual Inflation'!CF16,Data!$B:$B,'Annual Inflation'!$BJ16))</f>
        <v>3.07</v>
      </c>
      <c r="CG36" s="20">
        <f>IF(SUMIFS(Data!$G:$G,Data!$A:$A,'Annual Inflation'!CG16,Data!$B:$B,'Annual Inflation'!$BJ16)=0,NA(),SUMIFS(Data!$G:$G,Data!$A:$A,'Annual Inflation'!CG16,Data!$B:$B,'Annual Inflation'!$BJ16))</f>
        <v>3</v>
      </c>
      <c r="CH36" s="20">
        <f>IF(SUMIFS(Data!$G:$G,Data!$A:$A,'Annual Inflation'!CH16,Data!$B:$B,'Annual Inflation'!$BJ16)=0,NA(),SUMIFS(Data!$G:$G,Data!$A:$A,'Annual Inflation'!CH16,Data!$B:$B,'Annual Inflation'!$BJ16))</f>
        <v>2.95</v>
      </c>
      <c r="CI36" s="20">
        <f>IF(SUMIFS(Data!$G:$G,Data!$A:$A,'Annual Inflation'!CI16,Data!$B:$B,'Annual Inflation'!$BJ16)=0,NA(),SUMIFS(Data!$G:$G,Data!$A:$A,'Annual Inflation'!CI16,Data!$B:$B,'Annual Inflation'!$BJ16))</f>
        <v>2.9350000000000001</v>
      </c>
      <c r="CL36" s="7">
        <f t="shared" si="13"/>
        <v>38139</v>
      </c>
      <c r="CM36" s="4">
        <v>3.96</v>
      </c>
      <c r="CN36" s="4">
        <v>3.5</v>
      </c>
      <c r="CP36" s="4">
        <f>IF(SUMIFS(Data!$F$2:$F$1048576,Data!$C$2:$C$1048576,'Annual Inflation'!CP$5,Data!$A$2:$A$1048576,'Annual Inflation'!$CL36)=0,NA(),SUMIFS(Data!$F$2:$F$1048576,Data!$C$2:$C$1048576,'Annual Inflation'!CP$5,Data!$A$2:$A$1048576,'Annual Inflation'!$CL36))</f>
        <v>4.015625</v>
      </c>
      <c r="CQ36" s="4">
        <f>IF(SUMIFS(Data!$F$2:$F$1048576,Data!$C$2:$C$1048576,'Annual Inflation'!CQ$5,Data!$A$2:$A$1048576,'Annual Inflation'!$CL36)=0,NA(),SUMIFS(Data!$F$2:$F$1048576,Data!$C$2:$C$1048576,'Annual Inflation'!CQ$5,Data!$A$2:$A$1048576,'Annual Inflation'!$CL36))</f>
        <v>3.51739130434783</v>
      </c>
    </row>
    <row r="37" spans="3:95" x14ac:dyDescent="0.2">
      <c r="C37">
        <f t="shared" si="5"/>
        <v>70</v>
      </c>
      <c r="D37" s="14">
        <f t="shared" si="1"/>
        <v>42826</v>
      </c>
      <c r="E37" s="15" t="e">
        <f>IF(SUMIFS(Data!$F$2:$F$1048576,Data!$C$2:$C$1048576,'Annual Inflation'!F$5,Data!$A$2:$A$1048576,'Annual Inflation'!$D37)=0,NA(),SUMIFS(Data!$F$2:$F$1048576,Data!$C$2:$C$1048576,'Annual Inflation'!F$5,Data!$A$2:$A$1048576,'Annual Inflation'!$D37))</f>
        <v>#N/A</v>
      </c>
      <c r="F37" s="15" t="e">
        <f>IF(SUMIFS(Data!$G$2:$G$1048576,Data!$C$2:$C$1048576,'Annual Inflation'!F$5,Data!$A$2:$A$1048576,'Annual Inflation'!$D37)=0,NA(),SUMIFS(Data!$G$2:$G$1048576,Data!$C$2:$C$1048576,'Annual Inflation'!F$5,Data!$A$2:$A$1048576,'Annual Inflation'!$D37))</f>
        <v>#N/A</v>
      </c>
      <c r="G37" s="15" t="e">
        <f>IF(SUMIFS(Data!$K$2:$K$1048576,Data!$C$2:$C$1048576,'Annual Inflation'!F$5,Data!$A$2:$A$1048576,'Annual Inflation'!$D37)=0,NA(),SUMIFS(Data!$K$2:$K$1048576,Data!$C$2:$C$1048576,'Annual Inflation'!F$5,Data!$A$2:$A$1048576,'Annual Inflation'!$D37))</f>
        <v>#N/A</v>
      </c>
      <c r="H37" s="15" t="e">
        <f>IF(SUMIFS(Data!$L$2:$L$1048576,Data!$C$2:$C$1048576,'Annual Inflation'!F$5,Data!$A$2:$A$1048576,'Annual Inflation'!$D37)=0,NA(),SUMIFS(Data!$L$2:$L$1048576,Data!$C$2:$C$1048576,'Annual Inflation'!F$5,Data!$A$2:$A$1048576,'Annual Inflation'!$D37))</f>
        <v>#N/A</v>
      </c>
      <c r="I37" s="4">
        <v>3</v>
      </c>
      <c r="J37" s="4">
        <v>2</v>
      </c>
      <c r="K37" s="4">
        <v>2</v>
      </c>
      <c r="L37" s="15" t="e">
        <f t="shared" si="6"/>
        <v>#N/A</v>
      </c>
      <c r="M37" s="15" t="e">
        <f t="shared" si="7"/>
        <v>#N/A</v>
      </c>
      <c r="O37" s="15" t="e">
        <f>IF(SUMIFS(Data!$F$2:$F$1048576,Data!$C$2:$C$1048576,'Annual Inflation'!P$5,Data!$A$2:$A$1048576,'Annual Inflation'!$D37)=0,NA(),SUMIFS(Data!$F$2:$F$1048576,Data!$C$2:$C$1048576,'Annual Inflation'!P$5,Data!$A$2:$A$1048576,'Annual Inflation'!$D37))</f>
        <v>#N/A</v>
      </c>
      <c r="P37" s="15" t="e">
        <f>IF(SUMIFS(Data!$G$2:$G$1048576,Data!$C$2:$C$1048576,'Annual Inflation'!P$5,Data!$A$2:$A$1048576,'Annual Inflation'!$D37)=0,NA(),SUMIFS(Data!$G$2:$G$1048576,Data!$C$2:$C$1048576,'Annual Inflation'!P$5,Data!$A$2:$A$1048576,'Annual Inflation'!$D37))</f>
        <v>#N/A</v>
      </c>
      <c r="Q37" s="15" t="e">
        <f>IF(SUMIFS(Data!$K$2:$K$1048576,Data!$C$2:$C$1048576,'Annual Inflation'!P$5,Data!$A$2:$A$1048576,'Annual Inflation'!$D37)=0,NA(),SUMIFS(Data!$K$2:$K$1048576,Data!$C$2:$C$1048576,'Annual Inflation'!P$5,Data!$A$2:$A$1048576,'Annual Inflation'!$D37))</f>
        <v>#N/A</v>
      </c>
      <c r="R37" s="15" t="e">
        <f>IF(SUMIFS(Data!$L$2:$L$1048576,Data!$C$2:$C$1048576,'Annual Inflation'!P$5,Data!$A$2:$A$1048576,'Annual Inflation'!$D37)=0,NA(),SUMIFS(Data!$L$2:$L$1048576,Data!$C$2:$C$1048576,'Annual Inflation'!P$5,Data!$A$2:$A$1048576,'Annual Inflation'!$D37))</f>
        <v>#N/A</v>
      </c>
      <c r="S37" s="4">
        <v>3</v>
      </c>
      <c r="T37" s="4">
        <v>2</v>
      </c>
      <c r="U37" s="4">
        <v>2</v>
      </c>
      <c r="V37" s="15" t="e">
        <f t="shared" si="8"/>
        <v>#N/A</v>
      </c>
      <c r="W37" s="15" t="e">
        <f t="shared" si="9"/>
        <v>#N/A</v>
      </c>
      <c r="Y37" s="15"/>
      <c r="Z37" s="15" t="e">
        <f>IF(SUMIFS(Data!$G$2:$G$1048576,Data!$B$2:$B$1048576,'Annual Inflation'!Z$5,Data!$A$2:$A$1048576,'Annual Inflation'!$D37)=0,NA(),SUMIFS(Data!$G$2:$G$1048576,Data!$B$2:$B$1048576,'Annual Inflation'!Z$5,Data!$A$2:$A$1048576,'Annual Inflation'!$D37))</f>
        <v>#N/A</v>
      </c>
      <c r="AA37" s="15" t="e">
        <f>IF(SUMIFS(Data!$G$2:$G$1048576,Data!$B$2:$B$1048576,'Annual Inflation'!AA$5,Data!$A$2:$A$1048576,'Annual Inflation'!$D37)=0,NA(),SUMIFS(Data!$G$2:$G$1048576,Data!$B$2:$B$1048576,'Annual Inflation'!AA$5,Data!$A$2:$A$1048576,'Annual Inflation'!$D37))</f>
        <v>#N/A</v>
      </c>
      <c r="AB37" s="15" t="e">
        <f>IF(SUMIFS(Data!$G$2:$G$1048576,Data!$B$2:$B$1048576,'Annual Inflation'!AB$5,Data!$A$2:$A$1048576,'Annual Inflation'!$D37)=0,NA(),SUMIFS(Data!$G$2:$G$1048576,Data!$B$2:$B$1048576,'Annual Inflation'!AB$5,Data!$A$2:$A$1048576,'Annual Inflation'!$D37))</f>
        <v>#N/A</v>
      </c>
      <c r="AC37" s="4">
        <v>3</v>
      </c>
      <c r="AD37" s="4">
        <v>2</v>
      </c>
      <c r="AE37" s="4">
        <v>2</v>
      </c>
      <c r="AG37" s="15"/>
      <c r="AH37" s="15" t="e">
        <f>IF(SUMIFS(Data!$G$2:$G$1048576,Data!$B$2:$B$1048576,'Annual Inflation'!AH$5,Data!$A$2:$A$1048576,'Annual Inflation'!$D37)=0,NA(),SUMIFS(Data!$G$2:$G$1048576,Data!$B$2:$B$1048576,'Annual Inflation'!AH$5,Data!$A$2:$A$1048576,'Annual Inflation'!$D37))</f>
        <v>#N/A</v>
      </c>
      <c r="AI37" s="15" t="e">
        <f>IF(SUMIFS(Data!$G$2:$G$1048576,Data!$B$2:$B$1048576,'Annual Inflation'!AI$5,Data!$A$2:$A$1048576,'Annual Inflation'!$D37)=0,NA(),SUMIFS(Data!$G$2:$G$1048576,Data!$B$2:$B$1048576,'Annual Inflation'!AI$5,Data!$A$2:$A$1048576,'Annual Inflation'!$D37))</f>
        <v>#N/A</v>
      </c>
      <c r="AJ37" s="15" t="e">
        <f>IF(SUMIFS(Data!$G$2:$G$1048576,Data!$B$2:$B$1048576,'Annual Inflation'!AJ$5,Data!$A$2:$A$1048576,'Annual Inflation'!$D37)=0,NA(),SUMIFS(Data!$G$2:$G$1048576,Data!$B$2:$B$1048576,'Annual Inflation'!AJ$5,Data!$A$2:$A$1048576,'Annual Inflation'!$D37))</f>
        <v>#N/A</v>
      </c>
      <c r="AK37" s="4">
        <v>3</v>
      </c>
      <c r="AL37" s="4">
        <v>2</v>
      </c>
      <c r="AM37" s="4">
        <v>2</v>
      </c>
      <c r="AO37">
        <f t="shared" si="10"/>
        <v>140</v>
      </c>
      <c r="AP37" s="14">
        <f t="shared" si="2"/>
        <v>40695</v>
      </c>
      <c r="AQ37" s="15">
        <f>IF(SUMIFS(Data!$G$2:$G$1048576,Data!$C$2:$C$1048576,'Annual Inflation'!AQ$5,Data!$A$2:$A$1048576,'Annual Inflation'!$AP37)=0,NA(),SUMIFS(Data!$G$2:$G$1048576,Data!$C$2:$C$1048576,'Annual Inflation'!AQ$5,Data!$A$2:$A$1048576,'Annual Inflation'!$AP37))</f>
        <v>3.6</v>
      </c>
      <c r="AR37" s="15">
        <f>IF(SUMIFS(Data!$G$2:$G$1048576,Data!$C$2:$C$1048576,'Annual Inflation'!AR$5,Data!$A$2:$A$1048576,'Annual Inflation'!$AP37)=0,NA(),SUMIFS(Data!$G$2:$G$1048576,Data!$C$2:$C$1048576,'Annual Inflation'!AR$5,Data!$A$2:$A$1048576,'Annual Inflation'!$AP37))</f>
        <v>3.5</v>
      </c>
      <c r="AS37" s="15">
        <f>IF(SUMIFS(Data!$F$2:$F$1048576,Data!$C$2:$C$1048576,'Annual Inflation'!AS$5,Data!$A$2:$A$1048576,'Annual Inflation'!$AP37)=0,NA(),SUMIFS(Data!$F$2:$F$1048576,Data!$C$2:$C$1048576,'Annual Inflation'!AS$5,Data!$A$2:$A$1048576,'Annual Inflation'!$AP37))</f>
        <v>3.6148148148148098</v>
      </c>
      <c r="AT37" s="15">
        <f>IF(SUMIFS(Data!$F$2:$F$1048576,Data!$C$2:$C$1048576,'Annual Inflation'!AT$5,Data!$A$2:$A$1048576,'Annual Inflation'!$AP37)=0,NA(),SUMIFS(Data!$F$2:$F$1048576,Data!$C$2:$C$1048576,'Annual Inflation'!AT$5,Data!$A$2:$A$1048576,'Annual Inflation'!$AP37))</f>
        <v>3.556</v>
      </c>
      <c r="AU37" s="4">
        <v>3</v>
      </c>
      <c r="AV37" s="4">
        <v>2</v>
      </c>
      <c r="AW37" s="4">
        <v>2</v>
      </c>
      <c r="AY37" s="15" t="e">
        <f>IF(SUMIFS(Data!$G$2:$G$1048576,Data!$C$2:$C$1048576,'Annual Inflation'!AY$5,Data!$A$2:$A$1048576,'Annual Inflation'!$AP37)=0,NA(),SUMIFS(Data!$G$2:$G$1048576,Data!$C$2:$C$1048576,'Annual Inflation'!AY$5,Data!$A$2:$A$1048576,'Annual Inflation'!$AP37))</f>
        <v>#N/A</v>
      </c>
      <c r="AZ37" s="15" t="e">
        <f>IF(SUMIFS(Data!$G$2:$G$1048576,Data!$C$2:$C$1048576,'Annual Inflation'!AZ$5,Data!$A$2:$A$1048576,'Annual Inflation'!$AP37)=0,NA(),SUMIFS(Data!$G$2:$G$1048576,Data!$C$2:$C$1048576,'Annual Inflation'!AZ$5,Data!$A$2:$A$1048576,'Annual Inflation'!$AP37))</f>
        <v>#N/A</v>
      </c>
      <c r="BA37" s="15" t="e">
        <f>IF(SUMIFS(Data!$F$2:$F$1048576,Data!$C$2:$C$1048576,'Annual Inflation'!BA$5,Data!$A$2:$A$1048576,'Annual Inflation'!$AP37)=0,NA(),SUMIFS(Data!$F$2:$F$1048576,Data!$C$2:$C$1048576,'Annual Inflation'!BA$5,Data!$A$2:$A$1048576,'Annual Inflation'!$AP37))</f>
        <v>#N/A</v>
      </c>
      <c r="BB37" s="15" t="e">
        <f>IF(SUMIFS(Data!$F$2:$F$1048576,Data!$C$2:$C$1048576,'Annual Inflation'!BB$5,Data!$A$2:$A$1048576,'Annual Inflation'!$AP37)=0,NA(),SUMIFS(Data!$F$2:$F$1048576,Data!$C$2:$C$1048576,'Annual Inflation'!BB$5,Data!$A$2:$A$1048576,'Annual Inflation'!$AP37))</f>
        <v>#N/A</v>
      </c>
      <c r="BC37" s="4">
        <v>3</v>
      </c>
      <c r="BD37" s="4">
        <v>2</v>
      </c>
      <c r="BE37" s="4">
        <v>2</v>
      </c>
      <c r="BK37">
        <f t="shared" si="28"/>
        <v>2020</v>
      </c>
      <c r="BL37" s="20">
        <f>IF(SUMIFS(Data!$G:$G,Data!$A:$A,'Annual Inflation'!BL17,Data!$B:$B,'Annual Inflation'!$BJ17)=0,NA(),SUMIFS(Data!$G:$G,Data!$A:$A,'Annual Inflation'!BL17,Data!$B:$B,'Annual Inflation'!$BJ17))</f>
        <v>3.71</v>
      </c>
      <c r="BM37" s="20">
        <f>IF(SUMIFS(Data!$G:$G,Data!$A:$A,'Annual Inflation'!BM17,Data!$B:$B,'Annual Inflation'!$BJ17)=0,NA(),SUMIFS(Data!$G:$G,Data!$A:$A,'Annual Inflation'!BM17,Data!$B:$B,'Annual Inflation'!$BJ17))</f>
        <v>3.6</v>
      </c>
      <c r="BN37" s="20">
        <f>IF(SUMIFS(Data!$G:$G,Data!$A:$A,'Annual Inflation'!BN17,Data!$B:$B,'Annual Inflation'!$BJ17)=0,NA(),SUMIFS(Data!$G:$G,Data!$A:$A,'Annual Inflation'!BN17,Data!$B:$B,'Annual Inflation'!$BJ17))</f>
        <v>3.5649999999999999</v>
      </c>
      <c r="BO37" s="20">
        <f>IF(SUMIFS(Data!$G:$G,Data!$A:$A,'Annual Inflation'!BO17,Data!$B:$B,'Annual Inflation'!$BJ17)=0,NA(),SUMIFS(Data!$G:$G,Data!$A:$A,'Annual Inflation'!BO17,Data!$B:$B,'Annual Inflation'!$BJ17))</f>
        <v>3.5950000000000002</v>
      </c>
      <c r="BP37" s="20">
        <f>IF(SUMIFS(Data!$G:$G,Data!$A:$A,'Annual Inflation'!BP17,Data!$B:$B,'Annual Inflation'!$BJ17)=0,NA(),SUMIFS(Data!$G:$G,Data!$A:$A,'Annual Inflation'!BP17,Data!$B:$B,'Annual Inflation'!$BJ17))</f>
        <v>3.6</v>
      </c>
      <c r="BQ37" s="20">
        <f>IF(SUMIFS(Data!$G:$G,Data!$A:$A,'Annual Inflation'!BQ17,Data!$B:$B,'Annual Inflation'!$BJ17)=0,NA(),SUMIFS(Data!$G:$G,Data!$A:$A,'Annual Inflation'!BQ17,Data!$B:$B,'Annual Inflation'!$BJ17))</f>
        <v>3.6</v>
      </c>
      <c r="BR37" s="20">
        <f>IF(SUMIFS(Data!$G:$G,Data!$A:$A,'Annual Inflation'!BR17,Data!$B:$B,'Annual Inflation'!$BJ17)=0,NA(),SUMIFS(Data!$G:$G,Data!$A:$A,'Annual Inflation'!BR17,Data!$B:$B,'Annual Inflation'!$BJ17))</f>
        <v>3.6</v>
      </c>
      <c r="BS37" s="20">
        <f>IF(SUMIFS(Data!$G:$G,Data!$A:$A,'Annual Inflation'!BS17,Data!$B:$B,'Annual Inflation'!$BJ17)=0,NA(),SUMIFS(Data!$G:$G,Data!$A:$A,'Annual Inflation'!BS17,Data!$B:$B,'Annual Inflation'!$BJ17))</f>
        <v>3.5550000000000002</v>
      </c>
      <c r="BT37" s="20">
        <f>IF(SUMIFS(Data!$G:$G,Data!$A:$A,'Annual Inflation'!BT17,Data!$B:$B,'Annual Inflation'!$BJ17)=0,NA(),SUMIFS(Data!$G:$G,Data!$A:$A,'Annual Inflation'!BT17,Data!$B:$B,'Annual Inflation'!$BJ17))</f>
        <v>3.5</v>
      </c>
      <c r="BU37" s="20">
        <f>IF(SUMIFS(Data!$G:$G,Data!$A:$A,'Annual Inflation'!BU17,Data!$B:$B,'Annual Inflation'!$BJ17)=0,NA(),SUMIFS(Data!$G:$G,Data!$A:$A,'Annual Inflation'!BU17,Data!$B:$B,'Annual Inflation'!$BJ17))</f>
        <v>3.5</v>
      </c>
      <c r="BV37" s="20">
        <f>IF(SUMIFS(Data!$G:$G,Data!$A:$A,'Annual Inflation'!BV17,Data!$B:$B,'Annual Inflation'!$BJ17)=0,NA(),SUMIFS(Data!$G:$G,Data!$A:$A,'Annual Inflation'!BV17,Data!$B:$B,'Annual Inflation'!$BJ17))</f>
        <v>3.5</v>
      </c>
      <c r="BW37" s="20">
        <f>IF(SUMIFS(Data!$G:$G,Data!$A:$A,'Annual Inflation'!BW17,Data!$B:$B,'Annual Inflation'!$BJ17)=0,NA(),SUMIFS(Data!$G:$G,Data!$A:$A,'Annual Inflation'!BW17,Data!$B:$B,'Annual Inflation'!$BJ17))</f>
        <v>3.46</v>
      </c>
      <c r="BX37" s="20">
        <f>IF(SUMIFS(Data!$G:$G,Data!$A:$A,'Annual Inflation'!BX17,Data!$B:$B,'Annual Inflation'!$BJ17)=0,NA(),SUMIFS(Data!$G:$G,Data!$A:$A,'Annual Inflation'!BX17,Data!$B:$B,'Annual Inflation'!$BJ17))</f>
        <v>3.5</v>
      </c>
      <c r="BY37" s="20">
        <f>IF(SUMIFS(Data!$G:$G,Data!$A:$A,'Annual Inflation'!BY17,Data!$B:$B,'Annual Inflation'!$BJ17)=0,NA(),SUMIFS(Data!$G:$G,Data!$A:$A,'Annual Inflation'!BY17,Data!$B:$B,'Annual Inflation'!$BJ17))</f>
        <v>3.53</v>
      </c>
      <c r="BZ37" s="20">
        <f>IF(SUMIFS(Data!$G:$G,Data!$A:$A,'Annual Inflation'!BZ17,Data!$B:$B,'Annual Inflation'!$BJ17)=0,NA(),SUMIFS(Data!$G:$G,Data!$A:$A,'Annual Inflation'!BZ17,Data!$B:$B,'Annual Inflation'!$BJ17))</f>
        <v>3.64</v>
      </c>
      <c r="CA37" s="20">
        <f>IF(SUMIFS(Data!$G:$G,Data!$A:$A,'Annual Inflation'!CA17,Data!$B:$B,'Annual Inflation'!$BJ17)=0,NA(),SUMIFS(Data!$G:$G,Data!$A:$A,'Annual Inflation'!CA17,Data!$B:$B,'Annual Inflation'!$BJ17))</f>
        <v>2.9</v>
      </c>
      <c r="CB37" s="20">
        <f>IF(SUMIFS(Data!$G:$G,Data!$A:$A,'Annual Inflation'!CB17,Data!$B:$B,'Annual Inflation'!$BJ17)=0,NA(),SUMIFS(Data!$G:$G,Data!$A:$A,'Annual Inflation'!CB17,Data!$B:$B,'Annual Inflation'!$BJ17))</f>
        <v>3.07</v>
      </c>
      <c r="CC37" s="20">
        <f>IF(SUMIFS(Data!$G:$G,Data!$A:$A,'Annual Inflation'!CC17,Data!$B:$B,'Annual Inflation'!$BJ17)=0,NA(),SUMIFS(Data!$G:$G,Data!$A:$A,'Annual Inflation'!CC17,Data!$B:$B,'Annual Inflation'!$BJ17))</f>
        <v>3.34</v>
      </c>
      <c r="CD37" s="20">
        <f>IF(SUMIFS(Data!$G:$G,Data!$A:$A,'Annual Inflation'!CD17,Data!$B:$B,'Annual Inflation'!$BJ17)=0,NA(),SUMIFS(Data!$G:$G,Data!$A:$A,'Annual Inflation'!CD17,Data!$B:$B,'Annual Inflation'!$BJ17))</f>
        <v>3.605</v>
      </c>
      <c r="CE37" s="20">
        <f>IF(SUMIFS(Data!$G:$G,Data!$A:$A,'Annual Inflation'!CE17,Data!$B:$B,'Annual Inflation'!$BJ17)=0,NA(),SUMIFS(Data!$G:$G,Data!$A:$A,'Annual Inflation'!CE17,Data!$B:$B,'Annual Inflation'!$BJ17))</f>
        <v>3.82</v>
      </c>
      <c r="CF37" s="20">
        <f>IF(SUMIFS(Data!$G:$G,Data!$A:$A,'Annual Inflation'!CF17,Data!$B:$B,'Annual Inflation'!$BJ17)=0,NA(),SUMIFS(Data!$G:$G,Data!$A:$A,'Annual Inflation'!CF17,Data!$B:$B,'Annual Inflation'!$BJ17))</f>
        <v>3.86</v>
      </c>
      <c r="CG37" s="20">
        <f>IF(SUMIFS(Data!$G:$G,Data!$A:$A,'Annual Inflation'!CG17,Data!$B:$B,'Annual Inflation'!$BJ17)=0,NA(),SUMIFS(Data!$G:$G,Data!$A:$A,'Annual Inflation'!CG17,Data!$B:$B,'Annual Inflation'!$BJ17))</f>
        <v>3.95</v>
      </c>
      <c r="CH37" s="20">
        <f>IF(SUMIFS(Data!$G:$G,Data!$A:$A,'Annual Inflation'!CH17,Data!$B:$B,'Annual Inflation'!$BJ17)=0,NA(),SUMIFS(Data!$G:$G,Data!$A:$A,'Annual Inflation'!CH17,Data!$B:$B,'Annual Inflation'!$BJ17))</f>
        <v>3.64</v>
      </c>
      <c r="CI37" s="20">
        <f>IF(SUMIFS(Data!$G:$G,Data!$A:$A,'Annual Inflation'!CI17,Data!$B:$B,'Annual Inflation'!$BJ17)=0,NA(),SUMIFS(Data!$G:$G,Data!$A:$A,'Annual Inflation'!CI17,Data!$B:$B,'Annual Inflation'!$BJ17))</f>
        <v>3.4</v>
      </c>
      <c r="CL37" s="7">
        <f t="shared" si="13"/>
        <v>38169</v>
      </c>
      <c r="CM37" s="4">
        <v>4.09</v>
      </c>
      <c r="CN37" s="4">
        <v>3.63</v>
      </c>
      <c r="CP37" s="4">
        <f>IF(SUMIFS(Data!$F$2:$F$1048576,Data!$C$2:$C$1048576,'Annual Inflation'!CP$5,Data!$A$2:$A$1048576,'Annual Inflation'!$CL37)=0,NA(),SUMIFS(Data!$F$2:$F$1048576,Data!$C$2:$C$1048576,'Annual Inflation'!CP$5,Data!$A$2:$A$1048576,'Annual Inflation'!$CL37))</f>
        <v>4.0517272727272697</v>
      </c>
      <c r="CQ37" s="4">
        <f>IF(SUMIFS(Data!$F$2:$F$1048576,Data!$C$2:$C$1048576,'Annual Inflation'!CQ$5,Data!$A$2:$A$1048576,'Annual Inflation'!$CL37)=0,NA(),SUMIFS(Data!$F$2:$F$1048576,Data!$C$2:$C$1048576,'Annual Inflation'!CQ$5,Data!$A$2:$A$1048576,'Annual Inflation'!$CL37))</f>
        <v>3.5956521739130398</v>
      </c>
    </row>
    <row r="38" spans="3:95" x14ac:dyDescent="0.2">
      <c r="C38">
        <f t="shared" si="5"/>
        <v>69</v>
      </c>
      <c r="D38" s="14">
        <f t="shared" si="1"/>
        <v>42856</v>
      </c>
      <c r="E38" s="15" t="e">
        <f>IF(SUMIFS(Data!$F$2:$F$1048576,Data!$C$2:$C$1048576,'Annual Inflation'!F$5,Data!$A$2:$A$1048576,'Annual Inflation'!$D38)=0,NA(),SUMIFS(Data!$F$2:$F$1048576,Data!$C$2:$C$1048576,'Annual Inflation'!F$5,Data!$A$2:$A$1048576,'Annual Inflation'!$D38))</f>
        <v>#N/A</v>
      </c>
      <c r="F38" s="15" t="e">
        <f>IF(SUMIFS(Data!$G$2:$G$1048576,Data!$C$2:$C$1048576,'Annual Inflation'!F$5,Data!$A$2:$A$1048576,'Annual Inflation'!$D38)=0,NA(),SUMIFS(Data!$G$2:$G$1048576,Data!$C$2:$C$1048576,'Annual Inflation'!F$5,Data!$A$2:$A$1048576,'Annual Inflation'!$D38))</f>
        <v>#N/A</v>
      </c>
      <c r="G38" s="15" t="e">
        <f>IF(SUMIFS(Data!$K$2:$K$1048576,Data!$C$2:$C$1048576,'Annual Inflation'!F$5,Data!$A$2:$A$1048576,'Annual Inflation'!$D38)=0,NA(),SUMIFS(Data!$K$2:$K$1048576,Data!$C$2:$C$1048576,'Annual Inflation'!F$5,Data!$A$2:$A$1048576,'Annual Inflation'!$D38))</f>
        <v>#N/A</v>
      </c>
      <c r="H38" s="15" t="e">
        <f>IF(SUMIFS(Data!$L$2:$L$1048576,Data!$C$2:$C$1048576,'Annual Inflation'!F$5,Data!$A$2:$A$1048576,'Annual Inflation'!$D38)=0,NA(),SUMIFS(Data!$L$2:$L$1048576,Data!$C$2:$C$1048576,'Annual Inflation'!F$5,Data!$A$2:$A$1048576,'Annual Inflation'!$D38))</f>
        <v>#N/A</v>
      </c>
      <c r="I38" s="4">
        <v>3</v>
      </c>
      <c r="J38" s="4">
        <v>2</v>
      </c>
      <c r="K38" s="4">
        <v>2</v>
      </c>
      <c r="L38" s="15" t="e">
        <f t="shared" si="6"/>
        <v>#N/A</v>
      </c>
      <c r="M38" s="15" t="e">
        <f t="shared" si="7"/>
        <v>#N/A</v>
      </c>
      <c r="O38" s="15" t="e">
        <f>IF(SUMIFS(Data!$F$2:$F$1048576,Data!$C$2:$C$1048576,'Annual Inflation'!P$5,Data!$A$2:$A$1048576,'Annual Inflation'!$D38)=0,NA(),SUMIFS(Data!$F$2:$F$1048576,Data!$C$2:$C$1048576,'Annual Inflation'!P$5,Data!$A$2:$A$1048576,'Annual Inflation'!$D38))</f>
        <v>#N/A</v>
      </c>
      <c r="P38" s="15" t="e">
        <f>IF(SUMIFS(Data!$G$2:$G$1048576,Data!$C$2:$C$1048576,'Annual Inflation'!P$5,Data!$A$2:$A$1048576,'Annual Inflation'!$D38)=0,NA(),SUMIFS(Data!$G$2:$G$1048576,Data!$C$2:$C$1048576,'Annual Inflation'!P$5,Data!$A$2:$A$1048576,'Annual Inflation'!$D38))</f>
        <v>#N/A</v>
      </c>
      <c r="Q38" s="15" t="e">
        <f>IF(SUMIFS(Data!$K$2:$K$1048576,Data!$C$2:$C$1048576,'Annual Inflation'!P$5,Data!$A$2:$A$1048576,'Annual Inflation'!$D38)=0,NA(),SUMIFS(Data!$K$2:$K$1048576,Data!$C$2:$C$1048576,'Annual Inflation'!P$5,Data!$A$2:$A$1048576,'Annual Inflation'!$D38))</f>
        <v>#N/A</v>
      </c>
      <c r="R38" s="15" t="e">
        <f>IF(SUMIFS(Data!$L$2:$L$1048576,Data!$C$2:$C$1048576,'Annual Inflation'!P$5,Data!$A$2:$A$1048576,'Annual Inflation'!$D38)=0,NA(),SUMIFS(Data!$L$2:$L$1048576,Data!$C$2:$C$1048576,'Annual Inflation'!P$5,Data!$A$2:$A$1048576,'Annual Inflation'!$D38))</f>
        <v>#N/A</v>
      </c>
      <c r="S38" s="4">
        <v>3</v>
      </c>
      <c r="T38" s="4">
        <v>2</v>
      </c>
      <c r="U38" s="4">
        <v>2</v>
      </c>
      <c r="V38" s="15" t="e">
        <f t="shared" si="8"/>
        <v>#N/A</v>
      </c>
      <c r="W38" s="15" t="e">
        <f t="shared" si="9"/>
        <v>#N/A</v>
      </c>
      <c r="Y38" s="15"/>
      <c r="Z38" s="15" t="e">
        <f>IF(SUMIFS(Data!$G$2:$G$1048576,Data!$B$2:$B$1048576,'Annual Inflation'!Z$5,Data!$A$2:$A$1048576,'Annual Inflation'!$D38)=0,NA(),SUMIFS(Data!$G$2:$G$1048576,Data!$B$2:$B$1048576,'Annual Inflation'!Z$5,Data!$A$2:$A$1048576,'Annual Inflation'!$D38))</f>
        <v>#N/A</v>
      </c>
      <c r="AA38" s="15" t="e">
        <f>IF(SUMIFS(Data!$G$2:$G$1048576,Data!$B$2:$B$1048576,'Annual Inflation'!AA$5,Data!$A$2:$A$1048576,'Annual Inflation'!$D38)=0,NA(),SUMIFS(Data!$G$2:$G$1048576,Data!$B$2:$B$1048576,'Annual Inflation'!AA$5,Data!$A$2:$A$1048576,'Annual Inflation'!$D38))</f>
        <v>#N/A</v>
      </c>
      <c r="AB38" s="15" t="e">
        <f>IF(SUMIFS(Data!$G$2:$G$1048576,Data!$B$2:$B$1048576,'Annual Inflation'!AB$5,Data!$A$2:$A$1048576,'Annual Inflation'!$D38)=0,NA(),SUMIFS(Data!$G$2:$G$1048576,Data!$B$2:$B$1048576,'Annual Inflation'!AB$5,Data!$A$2:$A$1048576,'Annual Inflation'!$D38))</f>
        <v>#N/A</v>
      </c>
      <c r="AC38" s="4">
        <v>3</v>
      </c>
      <c r="AD38" s="4">
        <v>2</v>
      </c>
      <c r="AE38" s="4">
        <v>2</v>
      </c>
      <c r="AG38" s="15"/>
      <c r="AH38" s="15" t="e">
        <f>IF(SUMIFS(Data!$G$2:$G$1048576,Data!$B$2:$B$1048576,'Annual Inflation'!AH$5,Data!$A$2:$A$1048576,'Annual Inflation'!$D38)=0,NA(),SUMIFS(Data!$G$2:$G$1048576,Data!$B$2:$B$1048576,'Annual Inflation'!AH$5,Data!$A$2:$A$1048576,'Annual Inflation'!$D38))</f>
        <v>#N/A</v>
      </c>
      <c r="AI38" s="15" t="e">
        <f>IF(SUMIFS(Data!$G$2:$G$1048576,Data!$B$2:$B$1048576,'Annual Inflation'!AI$5,Data!$A$2:$A$1048576,'Annual Inflation'!$D38)=0,NA(),SUMIFS(Data!$G$2:$G$1048576,Data!$B$2:$B$1048576,'Annual Inflation'!AI$5,Data!$A$2:$A$1048576,'Annual Inflation'!$D38))</f>
        <v>#N/A</v>
      </c>
      <c r="AJ38" s="15" t="e">
        <f>IF(SUMIFS(Data!$G$2:$G$1048576,Data!$B$2:$B$1048576,'Annual Inflation'!AJ$5,Data!$A$2:$A$1048576,'Annual Inflation'!$D38)=0,NA(),SUMIFS(Data!$G$2:$G$1048576,Data!$B$2:$B$1048576,'Annual Inflation'!AJ$5,Data!$A$2:$A$1048576,'Annual Inflation'!$D38))</f>
        <v>#N/A</v>
      </c>
      <c r="AK38" s="4">
        <v>3</v>
      </c>
      <c r="AL38" s="4">
        <v>2</v>
      </c>
      <c r="AM38" s="4">
        <v>2</v>
      </c>
      <c r="AO38">
        <f t="shared" si="10"/>
        <v>139</v>
      </c>
      <c r="AP38" s="14">
        <f t="shared" si="2"/>
        <v>40725</v>
      </c>
      <c r="AQ38" s="15">
        <f>IF(SUMIFS(Data!$G$2:$G$1048576,Data!$C$2:$C$1048576,'Annual Inflation'!AQ$5,Data!$A$2:$A$1048576,'Annual Inflation'!$AP38)=0,NA(),SUMIFS(Data!$G$2:$G$1048576,Data!$C$2:$C$1048576,'Annual Inflation'!AQ$5,Data!$A$2:$A$1048576,'Annual Inflation'!$AP38))</f>
        <v>3.6</v>
      </c>
      <c r="AR38" s="15">
        <f>IF(SUMIFS(Data!$G$2:$G$1048576,Data!$C$2:$C$1048576,'Annual Inflation'!AR$5,Data!$A$2:$A$1048576,'Annual Inflation'!$AP38)=0,NA(),SUMIFS(Data!$G$2:$G$1048576,Data!$C$2:$C$1048576,'Annual Inflation'!AR$5,Data!$A$2:$A$1048576,'Annual Inflation'!$AP38))</f>
        <v>3.5</v>
      </c>
      <c r="AS38" s="15">
        <f>IF(SUMIFS(Data!$F$2:$F$1048576,Data!$C$2:$C$1048576,'Annual Inflation'!AS$5,Data!$A$2:$A$1048576,'Annual Inflation'!$AP38)=0,NA(),SUMIFS(Data!$F$2:$F$1048576,Data!$C$2:$C$1048576,'Annual Inflation'!AS$5,Data!$A$2:$A$1048576,'Annual Inflation'!$AP38))</f>
        <v>3.6375000000000002</v>
      </c>
      <c r="AT38" s="15">
        <f>IF(SUMIFS(Data!$F$2:$F$1048576,Data!$C$2:$C$1048576,'Annual Inflation'!AT$5,Data!$A$2:$A$1048576,'Annual Inflation'!$AP38)=0,NA(),SUMIFS(Data!$F$2:$F$1048576,Data!$C$2:$C$1048576,'Annual Inflation'!AT$5,Data!$A$2:$A$1048576,'Annual Inflation'!$AP38))</f>
        <v>3.49545454545455</v>
      </c>
      <c r="AU38" s="4">
        <v>3</v>
      </c>
      <c r="AV38" s="4">
        <v>2</v>
      </c>
      <c r="AW38" s="4">
        <v>2</v>
      </c>
      <c r="AY38" s="15" t="e">
        <f>IF(SUMIFS(Data!$G$2:$G$1048576,Data!$C$2:$C$1048576,'Annual Inflation'!AY$5,Data!$A$2:$A$1048576,'Annual Inflation'!$AP38)=0,NA(),SUMIFS(Data!$G$2:$G$1048576,Data!$C$2:$C$1048576,'Annual Inflation'!AY$5,Data!$A$2:$A$1048576,'Annual Inflation'!$AP38))</f>
        <v>#N/A</v>
      </c>
      <c r="AZ38" s="15" t="e">
        <f>IF(SUMIFS(Data!$G$2:$G$1048576,Data!$C$2:$C$1048576,'Annual Inflation'!AZ$5,Data!$A$2:$A$1048576,'Annual Inflation'!$AP38)=0,NA(),SUMIFS(Data!$G$2:$G$1048576,Data!$C$2:$C$1048576,'Annual Inflation'!AZ$5,Data!$A$2:$A$1048576,'Annual Inflation'!$AP38))</f>
        <v>#N/A</v>
      </c>
      <c r="BA38" s="15" t="e">
        <f>IF(SUMIFS(Data!$F$2:$F$1048576,Data!$C$2:$C$1048576,'Annual Inflation'!BA$5,Data!$A$2:$A$1048576,'Annual Inflation'!$AP38)=0,NA(),SUMIFS(Data!$F$2:$F$1048576,Data!$C$2:$C$1048576,'Annual Inflation'!BA$5,Data!$A$2:$A$1048576,'Annual Inflation'!$AP38))</f>
        <v>#N/A</v>
      </c>
      <c r="BB38" s="15" t="e">
        <f>IF(SUMIFS(Data!$F$2:$F$1048576,Data!$C$2:$C$1048576,'Annual Inflation'!BB$5,Data!$A$2:$A$1048576,'Annual Inflation'!$AP38)=0,NA(),SUMIFS(Data!$F$2:$F$1048576,Data!$C$2:$C$1048576,'Annual Inflation'!BB$5,Data!$A$2:$A$1048576,'Annual Inflation'!$AP38))</f>
        <v>#N/A</v>
      </c>
      <c r="BC38" s="4">
        <v>3</v>
      </c>
      <c r="BD38" s="4">
        <v>2</v>
      </c>
      <c r="BE38" s="4">
        <v>2</v>
      </c>
      <c r="BK38">
        <f t="shared" si="28"/>
        <v>2021</v>
      </c>
      <c r="BL38" s="20">
        <f>IF(SUMIFS(Data!$G:$G,Data!$A:$A,'Annual Inflation'!BL18,Data!$B:$B,'Annual Inflation'!$BJ18)=0,NA(),SUMIFS(Data!$G:$G,Data!$A:$A,'Annual Inflation'!BL18,Data!$B:$B,'Annual Inflation'!$BJ18))</f>
        <v>3.5</v>
      </c>
      <c r="BM38" s="20">
        <f>IF(SUMIFS(Data!$G:$G,Data!$A:$A,'Annual Inflation'!BM18,Data!$B:$B,'Annual Inflation'!$BJ18)=0,NA(),SUMIFS(Data!$G:$G,Data!$A:$A,'Annual Inflation'!BM18,Data!$B:$B,'Annual Inflation'!$BJ18))</f>
        <v>3.5</v>
      </c>
      <c r="BN38" s="20">
        <f>IF(SUMIFS(Data!$G:$G,Data!$A:$A,'Annual Inflation'!BN18,Data!$B:$B,'Annual Inflation'!$BJ18)=0,NA(),SUMIFS(Data!$G:$G,Data!$A:$A,'Annual Inflation'!BN18,Data!$B:$B,'Annual Inflation'!$BJ18))</f>
        <v>3.5049999999999999</v>
      </c>
      <c r="BO38" s="20">
        <f>IF(SUMIFS(Data!$G:$G,Data!$A:$A,'Annual Inflation'!BO18,Data!$B:$B,'Annual Inflation'!$BJ18)=0,NA(),SUMIFS(Data!$G:$G,Data!$A:$A,'Annual Inflation'!BO18,Data!$B:$B,'Annual Inflation'!$BJ18))</f>
        <v>3.5</v>
      </c>
      <c r="BP38" s="20">
        <f>IF(SUMIFS(Data!$G:$G,Data!$A:$A,'Annual Inflation'!BP18,Data!$B:$B,'Annual Inflation'!$BJ18)=0,NA(),SUMIFS(Data!$G:$G,Data!$A:$A,'Annual Inflation'!BP18,Data!$B:$B,'Annual Inflation'!$BJ18))</f>
        <v>3.4449999999999998</v>
      </c>
      <c r="BQ38" s="20">
        <f>IF(SUMIFS(Data!$G:$G,Data!$A:$A,'Annual Inflation'!BQ18,Data!$B:$B,'Annual Inflation'!$BJ18)=0,NA(),SUMIFS(Data!$G:$G,Data!$A:$A,'Annual Inflation'!BQ18,Data!$B:$B,'Annual Inflation'!$BJ18))</f>
        <v>3.51</v>
      </c>
      <c r="BR38" s="20">
        <f>IF(SUMIFS(Data!$G:$G,Data!$A:$A,'Annual Inflation'!BR18,Data!$B:$B,'Annual Inflation'!$BJ18)=0,NA(),SUMIFS(Data!$G:$G,Data!$A:$A,'Annual Inflation'!BR18,Data!$B:$B,'Annual Inflation'!$BJ18))</f>
        <v>3.53</v>
      </c>
      <c r="BS38" s="20">
        <f>IF(SUMIFS(Data!$G:$G,Data!$A:$A,'Annual Inflation'!BS18,Data!$B:$B,'Annual Inflation'!$BJ18)=0,NA(),SUMIFS(Data!$G:$G,Data!$A:$A,'Annual Inflation'!BS18,Data!$B:$B,'Annual Inflation'!$BJ18))</f>
        <v>3.56</v>
      </c>
      <c r="BT38" s="20">
        <f>IF(SUMIFS(Data!$G:$G,Data!$A:$A,'Annual Inflation'!BT18,Data!$B:$B,'Annual Inflation'!$BJ18)=0,NA(),SUMIFS(Data!$G:$G,Data!$A:$A,'Annual Inflation'!BT18,Data!$B:$B,'Annual Inflation'!$BJ18))</f>
        <v>3.55</v>
      </c>
      <c r="BU38" s="20">
        <f>IF(SUMIFS(Data!$G:$G,Data!$A:$A,'Annual Inflation'!BU18,Data!$B:$B,'Annual Inflation'!$BJ18)=0,NA(),SUMIFS(Data!$G:$G,Data!$A:$A,'Annual Inflation'!BU18,Data!$B:$B,'Annual Inflation'!$BJ18))</f>
        <v>3.5750000000000002</v>
      </c>
      <c r="BV38" s="20">
        <f>IF(SUMIFS(Data!$G:$G,Data!$A:$A,'Annual Inflation'!BV18,Data!$B:$B,'Annual Inflation'!$BJ18)=0,NA(),SUMIFS(Data!$G:$G,Data!$A:$A,'Annual Inflation'!BV18,Data!$B:$B,'Annual Inflation'!$BJ18))</f>
        <v>3.6</v>
      </c>
      <c r="BW38" s="20">
        <f>IF(SUMIFS(Data!$G:$G,Data!$A:$A,'Annual Inflation'!BW18,Data!$B:$B,'Annual Inflation'!$BJ18)=0,NA(),SUMIFS(Data!$G:$G,Data!$A:$A,'Annual Inflation'!BW18,Data!$B:$B,'Annual Inflation'!$BJ18))</f>
        <v>3.6</v>
      </c>
      <c r="BX38" s="20">
        <f>IF(SUMIFS(Data!$G:$G,Data!$A:$A,'Annual Inflation'!BX18,Data!$B:$B,'Annual Inflation'!$BJ18)=0,NA(),SUMIFS(Data!$G:$G,Data!$A:$A,'Annual Inflation'!BX18,Data!$B:$B,'Annual Inflation'!$BJ18))</f>
        <v>3.6549999999999998</v>
      </c>
      <c r="BY38" s="20">
        <f>IF(SUMIFS(Data!$G:$G,Data!$A:$A,'Annual Inflation'!BY18,Data!$B:$B,'Annual Inflation'!$BJ18)=0,NA(),SUMIFS(Data!$G:$G,Data!$A:$A,'Annual Inflation'!BY18,Data!$B:$B,'Annual Inflation'!$BJ18))</f>
        <v>3.895</v>
      </c>
      <c r="BZ38" s="20">
        <f>IF(SUMIFS(Data!$G:$G,Data!$A:$A,'Annual Inflation'!BZ18,Data!$B:$B,'Annual Inflation'!$BJ18)=0,NA(),SUMIFS(Data!$G:$G,Data!$A:$A,'Annual Inflation'!BZ18,Data!$B:$B,'Annual Inflation'!$BJ18))</f>
        <v>4.1399999999999997</v>
      </c>
      <c r="CA38" s="20">
        <f>IF(SUMIFS(Data!$G:$G,Data!$A:$A,'Annual Inflation'!CA18,Data!$B:$B,'Annual Inflation'!$BJ18)=0,NA(),SUMIFS(Data!$G:$G,Data!$A:$A,'Annual Inflation'!CA18,Data!$B:$B,'Annual Inflation'!$BJ18))</f>
        <v>4.5549999999999997</v>
      </c>
      <c r="CB38" s="20">
        <f>IF(SUMIFS(Data!$G:$G,Data!$A:$A,'Annual Inflation'!CB18,Data!$B:$B,'Annual Inflation'!$BJ18)=0,NA(),SUMIFS(Data!$G:$G,Data!$A:$A,'Annual Inflation'!CB18,Data!$B:$B,'Annual Inflation'!$BJ18))</f>
        <v>5</v>
      </c>
      <c r="CC38" s="20">
        <f>IF(SUMIFS(Data!$G:$G,Data!$A:$A,'Annual Inflation'!CC18,Data!$B:$B,'Annual Inflation'!$BJ18)=0,NA(),SUMIFS(Data!$G:$G,Data!$A:$A,'Annual Inflation'!CC18,Data!$B:$B,'Annual Inflation'!$BJ18))</f>
        <v>5.6</v>
      </c>
      <c r="CD38" s="20">
        <f>IF(SUMIFS(Data!$G:$G,Data!$A:$A,'Annual Inflation'!CD18,Data!$B:$B,'Annual Inflation'!$BJ18)=0,NA(),SUMIFS(Data!$G:$G,Data!$A:$A,'Annual Inflation'!CD18,Data!$B:$B,'Annual Inflation'!$BJ18))</f>
        <v>6</v>
      </c>
      <c r="CE38" s="20">
        <f>IF(SUMIFS(Data!$G:$G,Data!$A:$A,'Annual Inflation'!CE18,Data!$B:$B,'Annual Inflation'!$BJ18)=0,NA(),SUMIFS(Data!$G:$G,Data!$A:$A,'Annual Inflation'!CE18,Data!$B:$B,'Annual Inflation'!$BJ18))</f>
        <v>6.05</v>
      </c>
      <c r="CF38" s="20">
        <f>IF(SUMIFS(Data!$G:$G,Data!$A:$A,'Annual Inflation'!CF18,Data!$B:$B,'Annual Inflation'!$BJ18)=0,NA(),SUMIFS(Data!$G:$G,Data!$A:$A,'Annual Inflation'!CF18,Data!$B:$B,'Annual Inflation'!$BJ18))</f>
        <v>6.28</v>
      </c>
      <c r="CG38" s="20">
        <f>IF(SUMIFS(Data!$G:$G,Data!$A:$A,'Annual Inflation'!CG18,Data!$B:$B,'Annual Inflation'!$BJ18)=0,NA(),SUMIFS(Data!$G:$G,Data!$A:$A,'Annual Inflation'!CG18,Data!$B:$B,'Annual Inflation'!$BJ18))</f>
        <v>6.63</v>
      </c>
      <c r="CH38" s="20">
        <f>IF(SUMIFS(Data!$G:$G,Data!$A:$A,'Annual Inflation'!CH18,Data!$B:$B,'Annual Inflation'!$BJ18)=0,NA(),SUMIFS(Data!$G:$G,Data!$A:$A,'Annual Inflation'!CH18,Data!$B:$B,'Annual Inflation'!$BJ18))</f>
        <v>7.22</v>
      </c>
      <c r="CI38" s="20">
        <f>IF(SUMIFS(Data!$G:$G,Data!$A:$A,'Annual Inflation'!CI18,Data!$B:$B,'Annual Inflation'!$BJ18)=0,NA(),SUMIFS(Data!$G:$G,Data!$A:$A,'Annual Inflation'!CI18,Data!$B:$B,'Annual Inflation'!$BJ18))</f>
        <v>7.6</v>
      </c>
      <c r="CL38" s="7">
        <f t="shared" si="13"/>
        <v>38200</v>
      </c>
      <c r="CM38" s="4">
        <v>4</v>
      </c>
      <c r="CN38" s="4">
        <v>3.6</v>
      </c>
      <c r="CP38" s="4">
        <f>IF(SUMIFS(Data!$F$2:$F$1048576,Data!$C$2:$C$1048576,'Annual Inflation'!CP$5,Data!$A$2:$A$1048576,'Annual Inflation'!$CL38)=0,NA(),SUMIFS(Data!$F$2:$F$1048576,Data!$C$2:$C$1048576,'Annual Inflation'!CP$5,Data!$A$2:$A$1048576,'Annual Inflation'!$CL38))</f>
        <v>4.0469696969697004</v>
      </c>
      <c r="CQ38" s="4">
        <f>IF(SUMIFS(Data!$F$2:$F$1048576,Data!$C$2:$C$1048576,'Annual Inflation'!CQ$5,Data!$A$2:$A$1048576,'Annual Inflation'!$CL38)=0,NA(),SUMIFS(Data!$F$2:$F$1048576,Data!$C$2:$C$1048576,'Annual Inflation'!CQ$5,Data!$A$2:$A$1048576,'Annual Inflation'!$CL38))</f>
        <v>3.5274999999999999</v>
      </c>
    </row>
    <row r="39" spans="3:95" x14ac:dyDescent="0.2">
      <c r="C39">
        <f t="shared" si="5"/>
        <v>68</v>
      </c>
      <c r="D39" s="14">
        <f t="shared" si="1"/>
        <v>42887</v>
      </c>
      <c r="E39" s="15" t="e">
        <f>IF(SUMIFS(Data!$F$2:$F$1048576,Data!$C$2:$C$1048576,'Annual Inflation'!F$5,Data!$A$2:$A$1048576,'Annual Inflation'!$D39)=0,NA(),SUMIFS(Data!$F$2:$F$1048576,Data!$C$2:$C$1048576,'Annual Inflation'!F$5,Data!$A$2:$A$1048576,'Annual Inflation'!$D39))</f>
        <v>#N/A</v>
      </c>
      <c r="F39" s="15" t="e">
        <f>IF(SUMIFS(Data!$G$2:$G$1048576,Data!$C$2:$C$1048576,'Annual Inflation'!F$5,Data!$A$2:$A$1048576,'Annual Inflation'!$D39)=0,NA(),SUMIFS(Data!$G$2:$G$1048576,Data!$C$2:$C$1048576,'Annual Inflation'!F$5,Data!$A$2:$A$1048576,'Annual Inflation'!$D39))</f>
        <v>#N/A</v>
      </c>
      <c r="G39" s="15" t="e">
        <f>IF(SUMIFS(Data!$K$2:$K$1048576,Data!$C$2:$C$1048576,'Annual Inflation'!F$5,Data!$A$2:$A$1048576,'Annual Inflation'!$D39)=0,NA(),SUMIFS(Data!$K$2:$K$1048576,Data!$C$2:$C$1048576,'Annual Inflation'!F$5,Data!$A$2:$A$1048576,'Annual Inflation'!$D39))</f>
        <v>#N/A</v>
      </c>
      <c r="H39" s="15" t="e">
        <f>IF(SUMIFS(Data!$L$2:$L$1048576,Data!$C$2:$C$1048576,'Annual Inflation'!F$5,Data!$A$2:$A$1048576,'Annual Inflation'!$D39)=0,NA(),SUMIFS(Data!$L$2:$L$1048576,Data!$C$2:$C$1048576,'Annual Inflation'!F$5,Data!$A$2:$A$1048576,'Annual Inflation'!$D39))</f>
        <v>#N/A</v>
      </c>
      <c r="I39" s="4">
        <v>3</v>
      </c>
      <c r="J39" s="4">
        <v>2</v>
      </c>
      <c r="K39" s="4">
        <v>2</v>
      </c>
      <c r="L39" s="15" t="e">
        <f t="shared" si="6"/>
        <v>#N/A</v>
      </c>
      <c r="M39" s="15" t="e">
        <f t="shared" si="7"/>
        <v>#N/A</v>
      </c>
      <c r="O39" s="15" t="e">
        <f>IF(SUMIFS(Data!$F$2:$F$1048576,Data!$C$2:$C$1048576,'Annual Inflation'!P$5,Data!$A$2:$A$1048576,'Annual Inflation'!$D39)=0,NA(),SUMIFS(Data!$F$2:$F$1048576,Data!$C$2:$C$1048576,'Annual Inflation'!P$5,Data!$A$2:$A$1048576,'Annual Inflation'!$D39))</f>
        <v>#N/A</v>
      </c>
      <c r="P39" s="15" t="e">
        <f>IF(SUMIFS(Data!$G$2:$G$1048576,Data!$C$2:$C$1048576,'Annual Inflation'!P$5,Data!$A$2:$A$1048576,'Annual Inflation'!$D39)=0,NA(),SUMIFS(Data!$G$2:$G$1048576,Data!$C$2:$C$1048576,'Annual Inflation'!P$5,Data!$A$2:$A$1048576,'Annual Inflation'!$D39))</f>
        <v>#N/A</v>
      </c>
      <c r="Q39" s="15" t="e">
        <f>IF(SUMIFS(Data!$K$2:$K$1048576,Data!$C$2:$C$1048576,'Annual Inflation'!P$5,Data!$A$2:$A$1048576,'Annual Inflation'!$D39)=0,NA(),SUMIFS(Data!$K$2:$K$1048576,Data!$C$2:$C$1048576,'Annual Inflation'!P$5,Data!$A$2:$A$1048576,'Annual Inflation'!$D39))</f>
        <v>#N/A</v>
      </c>
      <c r="R39" s="15" t="e">
        <f>IF(SUMIFS(Data!$L$2:$L$1048576,Data!$C$2:$C$1048576,'Annual Inflation'!P$5,Data!$A$2:$A$1048576,'Annual Inflation'!$D39)=0,NA(),SUMIFS(Data!$L$2:$L$1048576,Data!$C$2:$C$1048576,'Annual Inflation'!P$5,Data!$A$2:$A$1048576,'Annual Inflation'!$D39))</f>
        <v>#N/A</v>
      </c>
      <c r="S39" s="4">
        <v>3</v>
      </c>
      <c r="T39" s="4">
        <v>2</v>
      </c>
      <c r="U39" s="4">
        <v>2</v>
      </c>
      <c r="V39" s="15" t="e">
        <f t="shared" si="8"/>
        <v>#N/A</v>
      </c>
      <c r="W39" s="15" t="e">
        <f t="shared" si="9"/>
        <v>#N/A</v>
      </c>
      <c r="Y39" s="15"/>
      <c r="Z39" s="15" t="e">
        <f>IF(SUMIFS(Data!$G$2:$G$1048576,Data!$B$2:$B$1048576,'Annual Inflation'!Z$5,Data!$A$2:$A$1048576,'Annual Inflation'!$D39)=0,NA(),SUMIFS(Data!$G$2:$G$1048576,Data!$B$2:$B$1048576,'Annual Inflation'!Z$5,Data!$A$2:$A$1048576,'Annual Inflation'!$D39))</f>
        <v>#N/A</v>
      </c>
      <c r="AA39" s="15" t="e">
        <f>IF(SUMIFS(Data!$G$2:$G$1048576,Data!$B$2:$B$1048576,'Annual Inflation'!AA$5,Data!$A$2:$A$1048576,'Annual Inflation'!$D39)=0,NA(),SUMIFS(Data!$G$2:$G$1048576,Data!$B$2:$B$1048576,'Annual Inflation'!AA$5,Data!$A$2:$A$1048576,'Annual Inflation'!$D39))</f>
        <v>#N/A</v>
      </c>
      <c r="AB39" s="15" t="e">
        <f>IF(SUMIFS(Data!$G$2:$G$1048576,Data!$B$2:$B$1048576,'Annual Inflation'!AB$5,Data!$A$2:$A$1048576,'Annual Inflation'!$D39)=0,NA(),SUMIFS(Data!$G$2:$G$1048576,Data!$B$2:$B$1048576,'Annual Inflation'!AB$5,Data!$A$2:$A$1048576,'Annual Inflation'!$D39))</f>
        <v>#N/A</v>
      </c>
      <c r="AC39" s="4">
        <v>3</v>
      </c>
      <c r="AD39" s="4">
        <v>2</v>
      </c>
      <c r="AE39" s="4">
        <v>2</v>
      </c>
      <c r="AG39" s="15"/>
      <c r="AH39" s="15" t="e">
        <f>IF(SUMIFS(Data!$G$2:$G$1048576,Data!$B$2:$B$1048576,'Annual Inflation'!AH$5,Data!$A$2:$A$1048576,'Annual Inflation'!$D39)=0,NA(),SUMIFS(Data!$G$2:$G$1048576,Data!$B$2:$B$1048576,'Annual Inflation'!AH$5,Data!$A$2:$A$1048576,'Annual Inflation'!$D39))</f>
        <v>#N/A</v>
      </c>
      <c r="AI39" s="15" t="e">
        <f>IF(SUMIFS(Data!$G$2:$G$1048576,Data!$B$2:$B$1048576,'Annual Inflation'!AI$5,Data!$A$2:$A$1048576,'Annual Inflation'!$D39)=0,NA(),SUMIFS(Data!$G$2:$G$1048576,Data!$B$2:$B$1048576,'Annual Inflation'!AI$5,Data!$A$2:$A$1048576,'Annual Inflation'!$D39))</f>
        <v>#N/A</v>
      </c>
      <c r="AJ39" s="15" t="e">
        <f>IF(SUMIFS(Data!$G$2:$G$1048576,Data!$B$2:$B$1048576,'Annual Inflation'!AJ$5,Data!$A$2:$A$1048576,'Annual Inflation'!$D39)=0,NA(),SUMIFS(Data!$G$2:$G$1048576,Data!$B$2:$B$1048576,'Annual Inflation'!AJ$5,Data!$A$2:$A$1048576,'Annual Inflation'!$D39))</f>
        <v>#N/A</v>
      </c>
      <c r="AK39" s="4">
        <v>3</v>
      </c>
      <c r="AL39" s="4">
        <v>2</v>
      </c>
      <c r="AM39" s="4">
        <v>2</v>
      </c>
      <c r="AO39">
        <f t="shared" si="10"/>
        <v>138</v>
      </c>
      <c r="AP39" s="14">
        <f t="shared" si="2"/>
        <v>40756</v>
      </c>
      <c r="AQ39" s="15">
        <f>IF(SUMIFS(Data!$G$2:$G$1048576,Data!$C$2:$C$1048576,'Annual Inflation'!AQ$5,Data!$A$2:$A$1048576,'Annual Inflation'!$AP39)=0,NA(),SUMIFS(Data!$G$2:$G$1048576,Data!$C$2:$C$1048576,'Annual Inflation'!AQ$5,Data!$A$2:$A$1048576,'Annual Inflation'!$AP39))</f>
        <v>3.6</v>
      </c>
      <c r="AR39" s="15">
        <f>IF(SUMIFS(Data!$G$2:$G$1048576,Data!$C$2:$C$1048576,'Annual Inflation'!AR$5,Data!$A$2:$A$1048576,'Annual Inflation'!$AP39)=0,NA(),SUMIFS(Data!$G$2:$G$1048576,Data!$C$2:$C$1048576,'Annual Inflation'!AR$5,Data!$A$2:$A$1048576,'Annual Inflation'!$AP39))</f>
        <v>3.5</v>
      </c>
      <c r="AS39" s="15">
        <f>IF(SUMIFS(Data!$F$2:$F$1048576,Data!$C$2:$C$1048576,'Annual Inflation'!AS$5,Data!$A$2:$A$1048576,'Annual Inflation'!$AP39)=0,NA(),SUMIFS(Data!$F$2:$F$1048576,Data!$C$2:$C$1048576,'Annual Inflation'!AS$5,Data!$A$2:$A$1048576,'Annual Inflation'!$AP39))</f>
        <v>3.6407407407407399</v>
      </c>
      <c r="AT39" s="15">
        <f>IF(SUMIFS(Data!$F$2:$F$1048576,Data!$C$2:$C$1048576,'Annual Inflation'!AT$5,Data!$A$2:$A$1048576,'Annual Inflation'!$AP39)=0,NA(),SUMIFS(Data!$F$2:$F$1048576,Data!$C$2:$C$1048576,'Annual Inflation'!AT$5,Data!$A$2:$A$1048576,'Annual Inflation'!$AP39))</f>
        <v>3.5043478260869598</v>
      </c>
      <c r="AU39" s="4">
        <v>3</v>
      </c>
      <c r="AV39" s="4">
        <v>2</v>
      </c>
      <c r="AW39" s="4">
        <v>2</v>
      </c>
      <c r="AY39" s="15" t="e">
        <f>IF(SUMIFS(Data!$G$2:$G$1048576,Data!$C$2:$C$1048576,'Annual Inflation'!AY$5,Data!$A$2:$A$1048576,'Annual Inflation'!$AP39)=0,NA(),SUMIFS(Data!$G$2:$G$1048576,Data!$C$2:$C$1048576,'Annual Inflation'!AY$5,Data!$A$2:$A$1048576,'Annual Inflation'!$AP39))</f>
        <v>#N/A</v>
      </c>
      <c r="AZ39" s="15" t="e">
        <f>IF(SUMIFS(Data!$G$2:$G$1048576,Data!$C$2:$C$1048576,'Annual Inflation'!AZ$5,Data!$A$2:$A$1048576,'Annual Inflation'!$AP39)=0,NA(),SUMIFS(Data!$G$2:$G$1048576,Data!$C$2:$C$1048576,'Annual Inflation'!AZ$5,Data!$A$2:$A$1048576,'Annual Inflation'!$AP39))</f>
        <v>#N/A</v>
      </c>
      <c r="BA39" s="15" t="e">
        <f>IF(SUMIFS(Data!$F$2:$F$1048576,Data!$C$2:$C$1048576,'Annual Inflation'!BA$5,Data!$A$2:$A$1048576,'Annual Inflation'!$AP39)=0,NA(),SUMIFS(Data!$F$2:$F$1048576,Data!$C$2:$C$1048576,'Annual Inflation'!BA$5,Data!$A$2:$A$1048576,'Annual Inflation'!$AP39))</f>
        <v>#N/A</v>
      </c>
      <c r="BB39" s="15" t="e">
        <f>IF(SUMIFS(Data!$F$2:$F$1048576,Data!$C$2:$C$1048576,'Annual Inflation'!BB$5,Data!$A$2:$A$1048576,'Annual Inflation'!$AP39)=0,NA(),SUMIFS(Data!$F$2:$F$1048576,Data!$C$2:$C$1048576,'Annual Inflation'!BB$5,Data!$A$2:$A$1048576,'Annual Inflation'!$AP39))</f>
        <v>#N/A</v>
      </c>
      <c r="BC39" s="4">
        <v>3</v>
      </c>
      <c r="BD39" s="4">
        <v>2</v>
      </c>
      <c r="BE39" s="4">
        <v>2</v>
      </c>
      <c r="BK39">
        <f t="shared" si="28"/>
        <v>2022</v>
      </c>
      <c r="BL39" s="20">
        <f>IF(SUMIFS(Data!$G:$G,Data!$A:$A,'Annual Inflation'!BL19,Data!$B:$B,'Annual Inflation'!$BJ19)=0,NA(),SUMIFS(Data!$G:$G,Data!$A:$A,'Annual Inflation'!BL19,Data!$B:$B,'Annual Inflation'!$BJ19))</f>
        <v>3.5</v>
      </c>
      <c r="BM39" s="20">
        <f>IF(SUMIFS(Data!$G:$G,Data!$A:$A,'Annual Inflation'!BM19,Data!$B:$B,'Annual Inflation'!$BJ19)=0,NA(),SUMIFS(Data!$G:$G,Data!$A:$A,'Annual Inflation'!BM19,Data!$B:$B,'Annual Inflation'!$BJ19))</f>
        <v>3.5049999999999999</v>
      </c>
      <c r="BN39" s="20">
        <f>IF(SUMIFS(Data!$G:$G,Data!$A:$A,'Annual Inflation'!BN19,Data!$B:$B,'Annual Inflation'!$BJ19)=0,NA(),SUMIFS(Data!$G:$G,Data!$A:$A,'Annual Inflation'!BN19,Data!$B:$B,'Annual Inflation'!$BJ19))</f>
        <v>3.6</v>
      </c>
      <c r="BO39" s="20">
        <f>IF(SUMIFS(Data!$G:$G,Data!$A:$A,'Annual Inflation'!BO19,Data!$B:$B,'Annual Inflation'!$BJ19)=0,NA(),SUMIFS(Data!$G:$G,Data!$A:$A,'Annual Inflation'!BO19,Data!$B:$B,'Annual Inflation'!$BJ19))</f>
        <v>3.6</v>
      </c>
      <c r="BP39" s="20">
        <f>IF(SUMIFS(Data!$G:$G,Data!$A:$A,'Annual Inflation'!BP19,Data!$B:$B,'Annual Inflation'!$BJ19)=0,NA(),SUMIFS(Data!$G:$G,Data!$A:$A,'Annual Inflation'!BP19,Data!$B:$B,'Annual Inflation'!$BJ19))</f>
        <v>3.61</v>
      </c>
      <c r="BQ39" s="20">
        <f>IF(SUMIFS(Data!$G:$G,Data!$A:$A,'Annual Inflation'!BQ19,Data!$B:$B,'Annual Inflation'!$BJ19)=0,NA(),SUMIFS(Data!$G:$G,Data!$A:$A,'Annual Inflation'!BQ19,Data!$B:$B,'Annual Inflation'!$BJ19))</f>
        <v>3.7</v>
      </c>
      <c r="BR39" s="20">
        <f>IF(SUMIFS(Data!$G:$G,Data!$A:$A,'Annual Inflation'!BR19,Data!$B:$B,'Annual Inflation'!$BJ19)=0,NA(),SUMIFS(Data!$G:$G,Data!$A:$A,'Annual Inflation'!BR19,Data!$B:$B,'Annual Inflation'!$BJ19))</f>
        <v>3.67</v>
      </c>
      <c r="BS39" s="20">
        <f>IF(SUMIFS(Data!$G:$G,Data!$A:$A,'Annual Inflation'!BS19,Data!$B:$B,'Annual Inflation'!$BJ19)=0,NA(),SUMIFS(Data!$G:$G,Data!$A:$A,'Annual Inflation'!BS19,Data!$B:$B,'Annual Inflation'!$BJ19))</f>
        <v>3.75</v>
      </c>
      <c r="BT39" s="20">
        <f>IF(SUMIFS(Data!$G:$G,Data!$A:$A,'Annual Inflation'!BT19,Data!$B:$B,'Annual Inflation'!$BJ19)=0,NA(),SUMIFS(Data!$G:$G,Data!$A:$A,'Annual Inflation'!BT19,Data!$B:$B,'Annual Inflation'!$BJ19))</f>
        <v>3.8</v>
      </c>
      <c r="BU39" s="20">
        <f>IF(SUMIFS(Data!$G:$G,Data!$A:$A,'Annual Inflation'!BU19,Data!$B:$B,'Annual Inflation'!$BJ19)=0,NA(),SUMIFS(Data!$G:$G,Data!$A:$A,'Annual Inflation'!BU19,Data!$B:$B,'Annual Inflation'!$BJ19))</f>
        <v>3.84</v>
      </c>
      <c r="BV39" s="20">
        <f>IF(SUMIFS(Data!$G:$G,Data!$A:$A,'Annual Inflation'!BV19,Data!$B:$B,'Annual Inflation'!$BJ19)=0,NA(),SUMIFS(Data!$G:$G,Data!$A:$A,'Annual Inflation'!BV19,Data!$B:$B,'Annual Inflation'!$BJ19))</f>
        <v>4.03</v>
      </c>
      <c r="BW39" s="20">
        <f>IF(SUMIFS(Data!$G:$G,Data!$A:$A,'Annual Inflation'!BW19,Data!$B:$B,'Annual Inflation'!$BJ19)=0,NA(),SUMIFS(Data!$G:$G,Data!$A:$A,'Annual Inflation'!BW19,Data!$B:$B,'Annual Inflation'!$BJ19))</f>
        <v>4.16</v>
      </c>
      <c r="BX39" s="20">
        <f>IF(SUMIFS(Data!$G:$G,Data!$A:$A,'Annual Inflation'!BX19,Data!$B:$B,'Annual Inflation'!$BJ19)=0,NA(),SUMIFS(Data!$G:$G,Data!$A:$A,'Annual Inflation'!BX19,Data!$B:$B,'Annual Inflation'!$BJ19))</f>
        <v>4.2699999999999996</v>
      </c>
      <c r="BY39" s="20">
        <f>IF(SUMIFS(Data!$G:$G,Data!$A:$A,'Annual Inflation'!BY19,Data!$B:$B,'Annual Inflation'!$BJ19)=0,NA(),SUMIFS(Data!$G:$G,Data!$A:$A,'Annual Inflation'!BY19,Data!$B:$B,'Annual Inflation'!$BJ19))</f>
        <v>4.68</v>
      </c>
      <c r="BZ39" s="20">
        <f>IF(SUMIFS(Data!$G:$G,Data!$A:$A,'Annual Inflation'!BZ19,Data!$B:$B,'Annual Inflation'!$BJ19)=0,NA(),SUMIFS(Data!$G:$G,Data!$A:$A,'Annual Inflation'!BZ19,Data!$B:$B,'Annual Inflation'!$BJ19))</f>
        <v>5.8</v>
      </c>
      <c r="CA39" s="20">
        <f>IF(SUMIFS(Data!$G:$G,Data!$A:$A,'Annual Inflation'!CA19,Data!$B:$B,'Annual Inflation'!$BJ19)=0,NA(),SUMIFS(Data!$G:$G,Data!$A:$A,'Annual Inflation'!CA19,Data!$B:$B,'Annual Inflation'!$BJ19))</f>
        <v>6.7450000000000001</v>
      </c>
      <c r="CB39" s="20">
        <f>IF(SUMIFS(Data!$G:$G,Data!$A:$A,'Annual Inflation'!CB19,Data!$B:$B,'Annual Inflation'!$BJ19)=0,NA(),SUMIFS(Data!$G:$G,Data!$A:$A,'Annual Inflation'!CB19,Data!$B:$B,'Annual Inflation'!$BJ19))</f>
        <v>6.81</v>
      </c>
      <c r="CC39" s="20">
        <f>IF(SUMIFS(Data!$G:$G,Data!$A:$A,'Annual Inflation'!CC19,Data!$B:$B,'Annual Inflation'!$BJ19)=0,NA(),SUMIFS(Data!$G:$G,Data!$A:$A,'Annual Inflation'!CC19,Data!$B:$B,'Annual Inflation'!$BJ19))</f>
        <v>7.5</v>
      </c>
      <c r="CD39" s="20">
        <f>IF(SUMIFS(Data!$G:$G,Data!$A:$A,'Annual Inflation'!CD19,Data!$B:$B,'Annual Inflation'!$BJ19)=0,NA(),SUMIFS(Data!$G:$G,Data!$A:$A,'Annual Inflation'!CD19,Data!$B:$B,'Annual Inflation'!$BJ19))</f>
        <v>7.7949999999999999</v>
      </c>
      <c r="CE39" s="20">
        <f>IF(SUMIFS(Data!$G:$G,Data!$A:$A,'Annual Inflation'!CE19,Data!$B:$B,'Annual Inflation'!$BJ19)=0,NA(),SUMIFS(Data!$G:$G,Data!$A:$A,'Annual Inflation'!CE19,Data!$B:$B,'Annual Inflation'!$BJ19))</f>
        <v>8.125</v>
      </c>
      <c r="CF39" s="20">
        <f>IF(SUMIFS(Data!$G:$G,Data!$A:$A,'Annual Inflation'!CF19,Data!$B:$B,'Annual Inflation'!$BJ19)=0,NA(),SUMIFS(Data!$G:$G,Data!$A:$A,'Annual Inflation'!CF19,Data!$B:$B,'Annual Inflation'!$BJ19))</f>
        <v>8.44</v>
      </c>
      <c r="CG39" s="20">
        <f>IF(SUMIFS(Data!$G:$G,Data!$A:$A,'Annual Inflation'!CG19,Data!$B:$B,'Annual Inflation'!$BJ19)=0,NA(),SUMIFS(Data!$G:$G,Data!$A:$A,'Annual Inflation'!CG19,Data!$B:$B,'Annual Inflation'!$BJ19))</f>
        <v>8.5</v>
      </c>
      <c r="CH39" s="20">
        <f>IF(SUMIFS(Data!$G:$G,Data!$A:$A,'Annual Inflation'!CH19,Data!$B:$B,'Annual Inflation'!$BJ19)=0,NA(),SUMIFS(Data!$G:$G,Data!$A:$A,'Annual Inflation'!CH19,Data!$B:$B,'Annual Inflation'!$BJ19))</f>
        <v>8.3550000000000004</v>
      </c>
      <c r="CI39" s="20">
        <f>IF(SUMIFS(Data!$G:$G,Data!$A:$A,'Annual Inflation'!CI19,Data!$B:$B,'Annual Inflation'!$BJ19)=0,NA(),SUMIFS(Data!$G:$G,Data!$A:$A,'Annual Inflation'!CI19,Data!$B:$B,'Annual Inflation'!$BJ19))</f>
        <v>8.06</v>
      </c>
      <c r="CL39" s="7">
        <f t="shared" si="13"/>
        <v>38231</v>
      </c>
      <c r="CM39" s="4">
        <v>3.98</v>
      </c>
      <c r="CN39" s="4">
        <v>3.6</v>
      </c>
      <c r="CP39" s="4">
        <f>IF(SUMIFS(Data!$F$2:$F$1048576,Data!$C$2:$C$1048576,'Annual Inflation'!CP$5,Data!$A$2:$A$1048576,'Annual Inflation'!$CL39)=0,NA(),SUMIFS(Data!$F$2:$F$1048576,Data!$C$2:$C$1048576,'Annual Inflation'!CP$5,Data!$A$2:$A$1048576,'Annual Inflation'!$CL39))</f>
        <v>4.0437500000000002</v>
      </c>
      <c r="CQ39" s="4">
        <f>IF(SUMIFS(Data!$F$2:$F$1048576,Data!$C$2:$C$1048576,'Annual Inflation'!CQ$5,Data!$A$2:$A$1048576,'Annual Inflation'!$CL39)=0,NA(),SUMIFS(Data!$F$2:$F$1048576,Data!$C$2:$C$1048576,'Annual Inflation'!CQ$5,Data!$A$2:$A$1048576,'Annual Inflation'!$CL39))</f>
        <v>3.5787499999999999</v>
      </c>
    </row>
    <row r="40" spans="3:95" x14ac:dyDescent="0.2">
      <c r="C40">
        <f t="shared" si="5"/>
        <v>67</v>
      </c>
      <c r="D40" s="14">
        <f t="shared" si="1"/>
        <v>42917</v>
      </c>
      <c r="E40" s="15" t="e">
        <f>IF(SUMIFS(Data!$F$2:$F$1048576,Data!$C$2:$C$1048576,'Annual Inflation'!F$5,Data!$A$2:$A$1048576,'Annual Inflation'!$D40)=0,NA(),SUMIFS(Data!$F$2:$F$1048576,Data!$C$2:$C$1048576,'Annual Inflation'!F$5,Data!$A$2:$A$1048576,'Annual Inflation'!$D40))</f>
        <v>#N/A</v>
      </c>
      <c r="F40" s="15" t="e">
        <f>IF(SUMIFS(Data!$G$2:$G$1048576,Data!$C$2:$C$1048576,'Annual Inflation'!F$5,Data!$A$2:$A$1048576,'Annual Inflation'!$D40)=0,NA(),SUMIFS(Data!$G$2:$G$1048576,Data!$C$2:$C$1048576,'Annual Inflation'!F$5,Data!$A$2:$A$1048576,'Annual Inflation'!$D40))</f>
        <v>#N/A</v>
      </c>
      <c r="G40" s="15" t="e">
        <f>IF(SUMIFS(Data!$K$2:$K$1048576,Data!$C$2:$C$1048576,'Annual Inflation'!F$5,Data!$A$2:$A$1048576,'Annual Inflation'!$D40)=0,NA(),SUMIFS(Data!$K$2:$K$1048576,Data!$C$2:$C$1048576,'Annual Inflation'!F$5,Data!$A$2:$A$1048576,'Annual Inflation'!$D40))</f>
        <v>#N/A</v>
      </c>
      <c r="H40" s="15" t="e">
        <f>IF(SUMIFS(Data!$L$2:$L$1048576,Data!$C$2:$C$1048576,'Annual Inflation'!F$5,Data!$A$2:$A$1048576,'Annual Inflation'!$D40)=0,NA(),SUMIFS(Data!$L$2:$L$1048576,Data!$C$2:$C$1048576,'Annual Inflation'!F$5,Data!$A$2:$A$1048576,'Annual Inflation'!$D40))</f>
        <v>#N/A</v>
      </c>
      <c r="I40" s="4">
        <v>3</v>
      </c>
      <c r="J40" s="4">
        <v>2</v>
      </c>
      <c r="K40" s="4">
        <v>2</v>
      </c>
      <c r="L40" s="15" t="e">
        <f t="shared" si="6"/>
        <v>#N/A</v>
      </c>
      <c r="M40" s="15" t="e">
        <f t="shared" si="7"/>
        <v>#N/A</v>
      </c>
      <c r="O40" s="15" t="e">
        <f>IF(SUMIFS(Data!$F$2:$F$1048576,Data!$C$2:$C$1048576,'Annual Inflation'!P$5,Data!$A$2:$A$1048576,'Annual Inflation'!$D40)=0,NA(),SUMIFS(Data!$F$2:$F$1048576,Data!$C$2:$C$1048576,'Annual Inflation'!P$5,Data!$A$2:$A$1048576,'Annual Inflation'!$D40))</f>
        <v>#N/A</v>
      </c>
      <c r="P40" s="15" t="e">
        <f>IF(SUMIFS(Data!$G$2:$G$1048576,Data!$C$2:$C$1048576,'Annual Inflation'!P$5,Data!$A$2:$A$1048576,'Annual Inflation'!$D40)=0,NA(),SUMIFS(Data!$G$2:$G$1048576,Data!$C$2:$C$1048576,'Annual Inflation'!P$5,Data!$A$2:$A$1048576,'Annual Inflation'!$D40))</f>
        <v>#N/A</v>
      </c>
      <c r="Q40" s="15" t="e">
        <f>IF(SUMIFS(Data!$K$2:$K$1048576,Data!$C$2:$C$1048576,'Annual Inflation'!P$5,Data!$A$2:$A$1048576,'Annual Inflation'!$D40)=0,NA(),SUMIFS(Data!$K$2:$K$1048576,Data!$C$2:$C$1048576,'Annual Inflation'!P$5,Data!$A$2:$A$1048576,'Annual Inflation'!$D40))</f>
        <v>#N/A</v>
      </c>
      <c r="R40" s="15" t="e">
        <f>IF(SUMIFS(Data!$L$2:$L$1048576,Data!$C$2:$C$1048576,'Annual Inflation'!P$5,Data!$A$2:$A$1048576,'Annual Inflation'!$D40)=0,NA(),SUMIFS(Data!$L$2:$L$1048576,Data!$C$2:$C$1048576,'Annual Inflation'!P$5,Data!$A$2:$A$1048576,'Annual Inflation'!$D40))</f>
        <v>#N/A</v>
      </c>
      <c r="S40" s="4">
        <v>3</v>
      </c>
      <c r="T40" s="4">
        <v>2</v>
      </c>
      <c r="U40" s="4">
        <v>2</v>
      </c>
      <c r="V40" s="15" t="e">
        <f t="shared" si="8"/>
        <v>#N/A</v>
      </c>
      <c r="W40" s="15" t="e">
        <f t="shared" si="9"/>
        <v>#N/A</v>
      </c>
      <c r="Y40" s="15"/>
      <c r="Z40" s="15" t="e">
        <f>IF(SUMIFS(Data!$G$2:$G$1048576,Data!$B$2:$B$1048576,'Annual Inflation'!Z$5,Data!$A$2:$A$1048576,'Annual Inflation'!$D40)=0,NA(),SUMIFS(Data!$G$2:$G$1048576,Data!$B$2:$B$1048576,'Annual Inflation'!Z$5,Data!$A$2:$A$1048576,'Annual Inflation'!$D40))</f>
        <v>#N/A</v>
      </c>
      <c r="AA40" s="15" t="e">
        <f>IF(SUMIFS(Data!$G$2:$G$1048576,Data!$B$2:$B$1048576,'Annual Inflation'!AA$5,Data!$A$2:$A$1048576,'Annual Inflation'!$D40)=0,NA(),SUMIFS(Data!$G$2:$G$1048576,Data!$B$2:$B$1048576,'Annual Inflation'!AA$5,Data!$A$2:$A$1048576,'Annual Inflation'!$D40))</f>
        <v>#N/A</v>
      </c>
      <c r="AB40" s="15" t="e">
        <f>IF(SUMIFS(Data!$G$2:$G$1048576,Data!$B$2:$B$1048576,'Annual Inflation'!AB$5,Data!$A$2:$A$1048576,'Annual Inflation'!$D40)=0,NA(),SUMIFS(Data!$G$2:$G$1048576,Data!$B$2:$B$1048576,'Annual Inflation'!AB$5,Data!$A$2:$A$1048576,'Annual Inflation'!$D40))</f>
        <v>#N/A</v>
      </c>
      <c r="AC40" s="4">
        <v>3</v>
      </c>
      <c r="AD40" s="4">
        <v>2</v>
      </c>
      <c r="AE40" s="4">
        <v>2</v>
      </c>
      <c r="AG40" s="15"/>
      <c r="AH40" s="15" t="e">
        <f>IF(SUMIFS(Data!$G$2:$G$1048576,Data!$B$2:$B$1048576,'Annual Inflation'!AH$5,Data!$A$2:$A$1048576,'Annual Inflation'!$D40)=0,NA(),SUMIFS(Data!$G$2:$G$1048576,Data!$B$2:$B$1048576,'Annual Inflation'!AH$5,Data!$A$2:$A$1048576,'Annual Inflation'!$D40))</f>
        <v>#N/A</v>
      </c>
      <c r="AI40" s="15" t="e">
        <f>IF(SUMIFS(Data!$G$2:$G$1048576,Data!$B$2:$B$1048576,'Annual Inflation'!AI$5,Data!$A$2:$A$1048576,'Annual Inflation'!$D40)=0,NA(),SUMIFS(Data!$G$2:$G$1048576,Data!$B$2:$B$1048576,'Annual Inflation'!AI$5,Data!$A$2:$A$1048576,'Annual Inflation'!$D40))</f>
        <v>#N/A</v>
      </c>
      <c r="AJ40" s="15" t="e">
        <f>IF(SUMIFS(Data!$G$2:$G$1048576,Data!$B$2:$B$1048576,'Annual Inflation'!AJ$5,Data!$A$2:$A$1048576,'Annual Inflation'!$D40)=0,NA(),SUMIFS(Data!$G$2:$G$1048576,Data!$B$2:$B$1048576,'Annual Inflation'!AJ$5,Data!$A$2:$A$1048576,'Annual Inflation'!$D40))</f>
        <v>#N/A</v>
      </c>
      <c r="AK40" s="4">
        <v>3</v>
      </c>
      <c r="AL40" s="4">
        <v>2</v>
      </c>
      <c r="AM40" s="4">
        <v>2</v>
      </c>
      <c r="AO40">
        <f t="shared" si="10"/>
        <v>137</v>
      </c>
      <c r="AP40" s="14">
        <f t="shared" si="2"/>
        <v>40787</v>
      </c>
      <c r="AQ40" s="15">
        <f>IF(SUMIFS(Data!$G$2:$G$1048576,Data!$C$2:$C$1048576,'Annual Inflation'!AQ$5,Data!$A$2:$A$1048576,'Annual Inflation'!$AP40)=0,NA(),SUMIFS(Data!$G$2:$G$1048576,Data!$C$2:$C$1048576,'Annual Inflation'!AQ$5,Data!$A$2:$A$1048576,'Annual Inflation'!$AP40))</f>
        <v>3.6</v>
      </c>
      <c r="AR40" s="15">
        <f>IF(SUMIFS(Data!$G$2:$G$1048576,Data!$C$2:$C$1048576,'Annual Inflation'!AR$5,Data!$A$2:$A$1048576,'Annual Inflation'!$AP40)=0,NA(),SUMIFS(Data!$G$2:$G$1048576,Data!$C$2:$C$1048576,'Annual Inflation'!AR$5,Data!$A$2:$A$1048576,'Annual Inflation'!$AP40))</f>
        <v>3.5</v>
      </c>
      <c r="AS40" s="15">
        <f>IF(SUMIFS(Data!$F$2:$F$1048576,Data!$C$2:$C$1048576,'Annual Inflation'!AS$5,Data!$A$2:$A$1048576,'Annual Inflation'!$AP40)=0,NA(),SUMIFS(Data!$F$2:$F$1048576,Data!$C$2:$C$1048576,'Annual Inflation'!AS$5,Data!$A$2:$A$1048576,'Annual Inflation'!$AP40))</f>
        <v>3.5607142857142899</v>
      </c>
      <c r="AT40" s="15">
        <f>IF(SUMIFS(Data!$F$2:$F$1048576,Data!$C$2:$C$1048576,'Annual Inflation'!AT$5,Data!$A$2:$A$1048576,'Annual Inflation'!$AP40)=0,NA(),SUMIFS(Data!$F$2:$F$1048576,Data!$C$2:$C$1048576,'Annual Inflation'!AT$5,Data!$A$2:$A$1048576,'Annual Inflation'!$AP40))</f>
        <v>3.4807692307692299</v>
      </c>
      <c r="AU40" s="4">
        <v>3</v>
      </c>
      <c r="AV40" s="4">
        <v>2</v>
      </c>
      <c r="AW40" s="4">
        <v>2</v>
      </c>
      <c r="AY40" s="15" t="e">
        <f>IF(SUMIFS(Data!$G$2:$G$1048576,Data!$C$2:$C$1048576,'Annual Inflation'!AY$5,Data!$A$2:$A$1048576,'Annual Inflation'!$AP40)=0,NA(),SUMIFS(Data!$G$2:$G$1048576,Data!$C$2:$C$1048576,'Annual Inflation'!AY$5,Data!$A$2:$A$1048576,'Annual Inflation'!$AP40))</f>
        <v>#N/A</v>
      </c>
      <c r="AZ40" s="15" t="e">
        <f>IF(SUMIFS(Data!$G$2:$G$1048576,Data!$C$2:$C$1048576,'Annual Inflation'!AZ$5,Data!$A$2:$A$1048576,'Annual Inflation'!$AP40)=0,NA(),SUMIFS(Data!$G$2:$G$1048576,Data!$C$2:$C$1048576,'Annual Inflation'!AZ$5,Data!$A$2:$A$1048576,'Annual Inflation'!$AP40))</f>
        <v>#N/A</v>
      </c>
      <c r="BA40" s="15" t="e">
        <f>IF(SUMIFS(Data!$F$2:$F$1048576,Data!$C$2:$C$1048576,'Annual Inflation'!BA$5,Data!$A$2:$A$1048576,'Annual Inflation'!$AP40)=0,NA(),SUMIFS(Data!$F$2:$F$1048576,Data!$C$2:$C$1048576,'Annual Inflation'!BA$5,Data!$A$2:$A$1048576,'Annual Inflation'!$AP40))</f>
        <v>#N/A</v>
      </c>
      <c r="BB40" s="15" t="e">
        <f>IF(SUMIFS(Data!$F$2:$F$1048576,Data!$C$2:$C$1048576,'Annual Inflation'!BB$5,Data!$A$2:$A$1048576,'Annual Inflation'!$AP40)=0,NA(),SUMIFS(Data!$F$2:$F$1048576,Data!$C$2:$C$1048576,'Annual Inflation'!BB$5,Data!$A$2:$A$1048576,'Annual Inflation'!$AP40))</f>
        <v>#N/A</v>
      </c>
      <c r="BC40" s="4">
        <v>3</v>
      </c>
      <c r="BD40" s="4">
        <v>2</v>
      </c>
      <c r="BE40" s="4">
        <v>2</v>
      </c>
      <c r="BK40">
        <f t="shared" si="28"/>
        <v>2023</v>
      </c>
      <c r="BL40" s="20">
        <f>IF(SUMIFS(Data!$G:$G,Data!$A:$A,'Annual Inflation'!BL20,Data!$B:$B,'Annual Inflation'!$BJ20)=0,NA(),SUMIFS(Data!$G:$G,Data!$A:$A,'Annual Inflation'!BL20,Data!$B:$B,'Annual Inflation'!$BJ20))</f>
        <v>3.76</v>
      </c>
      <c r="BM40" s="20">
        <f>IF(SUMIFS(Data!$G:$G,Data!$A:$A,'Annual Inflation'!BM20,Data!$B:$B,'Annual Inflation'!$BJ20)=0,NA(),SUMIFS(Data!$G:$G,Data!$A:$A,'Annual Inflation'!BM20,Data!$B:$B,'Annual Inflation'!$BJ20))</f>
        <v>3.8</v>
      </c>
      <c r="BN40" s="20">
        <f>IF(SUMIFS(Data!$G:$G,Data!$A:$A,'Annual Inflation'!BN20,Data!$B:$B,'Annual Inflation'!$BJ20)=0,NA(),SUMIFS(Data!$G:$G,Data!$A:$A,'Annual Inflation'!BN20,Data!$B:$B,'Annual Inflation'!$BJ20))</f>
        <v>4</v>
      </c>
      <c r="BO40" s="20">
        <f>IF(SUMIFS(Data!$G:$G,Data!$A:$A,'Annual Inflation'!BO20,Data!$B:$B,'Annual Inflation'!$BJ20)=0,NA(),SUMIFS(Data!$G:$G,Data!$A:$A,'Annual Inflation'!BO20,Data!$B:$B,'Annual Inflation'!$BJ20))</f>
        <v>4.125</v>
      </c>
      <c r="BP40" s="20">
        <f>IF(SUMIFS(Data!$G:$G,Data!$A:$A,'Annual Inflation'!BP20,Data!$B:$B,'Annual Inflation'!$BJ20)=0,NA(),SUMIFS(Data!$G:$G,Data!$A:$A,'Annual Inflation'!BP20,Data!$B:$B,'Annual Inflation'!$BJ20))</f>
        <v>4.34</v>
      </c>
      <c r="BQ40" s="20">
        <f>IF(SUMIFS(Data!$G:$G,Data!$A:$A,'Annual Inflation'!BQ20,Data!$B:$B,'Annual Inflation'!$BJ20)=0,NA(),SUMIFS(Data!$G:$G,Data!$A:$A,'Annual Inflation'!BQ20,Data!$B:$B,'Annual Inflation'!$BJ20))</f>
        <v>4.5</v>
      </c>
      <c r="BR40" s="20">
        <f>IF(SUMIFS(Data!$G:$G,Data!$A:$A,'Annual Inflation'!BR20,Data!$B:$B,'Annual Inflation'!$BJ20)=0,NA(),SUMIFS(Data!$G:$G,Data!$A:$A,'Annual Inflation'!BR20,Data!$B:$B,'Annual Inflation'!$BJ20))</f>
        <v>4.5</v>
      </c>
      <c r="BS40" s="20">
        <f>IF(SUMIFS(Data!$G:$G,Data!$A:$A,'Annual Inflation'!BS20,Data!$B:$B,'Annual Inflation'!$BJ20)=0,NA(),SUMIFS(Data!$G:$G,Data!$A:$A,'Annual Inflation'!BS20,Data!$B:$B,'Annual Inflation'!$BJ20))</f>
        <v>4.6550000000000002</v>
      </c>
      <c r="BT40" s="20">
        <f>IF(SUMIFS(Data!$G:$G,Data!$A:$A,'Annual Inflation'!BT20,Data!$B:$B,'Annual Inflation'!$BJ20)=0,NA(),SUMIFS(Data!$G:$G,Data!$A:$A,'Annual Inflation'!BT20,Data!$B:$B,'Annual Inflation'!$BJ20))</f>
        <v>4.76</v>
      </c>
      <c r="BU40" s="20">
        <f>IF(SUMIFS(Data!$G:$G,Data!$A:$A,'Annual Inflation'!BU20,Data!$B:$B,'Annual Inflation'!$BJ20)=0,NA(),SUMIFS(Data!$G:$G,Data!$A:$A,'Annual Inflation'!BU20,Data!$B:$B,'Annual Inflation'!$BJ20))</f>
        <v>5.09</v>
      </c>
      <c r="BV40" s="20">
        <f>IF(SUMIFS(Data!$G:$G,Data!$A:$A,'Annual Inflation'!BV20,Data!$B:$B,'Annual Inflation'!$BJ20)=0,NA(),SUMIFS(Data!$G:$G,Data!$A:$A,'Annual Inflation'!BV20,Data!$B:$B,'Annual Inflation'!$BJ20))</f>
        <v>5.0650000000000004</v>
      </c>
      <c r="BW40" s="20">
        <f>IF(SUMIFS(Data!$G:$G,Data!$A:$A,'Annual Inflation'!BW20,Data!$B:$B,'Annual Inflation'!$BJ20)=0,NA(),SUMIFS(Data!$G:$G,Data!$A:$A,'Annual Inflation'!BW20,Data!$B:$B,'Annual Inflation'!$BJ20))</f>
        <v>5.0999999999999996</v>
      </c>
      <c r="BX40" s="20">
        <f>IF(SUMIFS(Data!$G:$G,Data!$A:$A,'Annual Inflation'!BX20,Data!$B:$B,'Annual Inflation'!$BJ20)=0,NA(),SUMIFS(Data!$G:$G,Data!$A:$A,'Annual Inflation'!BX20,Data!$B:$B,'Annual Inflation'!$BJ20))</f>
        <v>5.1749999999999998</v>
      </c>
      <c r="BY40" s="20">
        <f>IF(SUMIFS(Data!$G:$G,Data!$A:$A,'Annual Inflation'!BY20,Data!$B:$B,'Annual Inflation'!$BJ20)=0,NA(),SUMIFS(Data!$G:$G,Data!$A:$A,'Annual Inflation'!BY20,Data!$B:$B,'Annual Inflation'!$BJ20))</f>
        <v>5.28</v>
      </c>
      <c r="BZ40" s="20" t="e">
        <f>IF(SUMIFS(Data!$G:$G,Data!$A:$A,'Annual Inflation'!BZ20,Data!$B:$B,'Annual Inflation'!$BJ20)=0,NA(),SUMIFS(Data!$G:$G,Data!$A:$A,'Annual Inflation'!BZ20,Data!$B:$B,'Annual Inflation'!$BJ20))</f>
        <v>#N/A</v>
      </c>
      <c r="CA40" s="20" t="e">
        <f>IF(SUMIFS(Data!$G:$G,Data!$A:$A,'Annual Inflation'!CA20,Data!$B:$B,'Annual Inflation'!$BJ20)=0,NA(),SUMIFS(Data!$G:$G,Data!$A:$A,'Annual Inflation'!CA20,Data!$B:$B,'Annual Inflation'!$BJ20))</f>
        <v>#N/A</v>
      </c>
      <c r="CB40" s="20" t="e">
        <f>IF(SUMIFS(Data!$G:$G,Data!$A:$A,'Annual Inflation'!CB20,Data!$B:$B,'Annual Inflation'!$BJ20)=0,NA(),SUMIFS(Data!$G:$G,Data!$A:$A,'Annual Inflation'!CB20,Data!$B:$B,'Annual Inflation'!$BJ20))</f>
        <v>#N/A</v>
      </c>
      <c r="CC40" s="20" t="e">
        <f>IF(SUMIFS(Data!$G:$G,Data!$A:$A,'Annual Inflation'!CC20,Data!$B:$B,'Annual Inflation'!$BJ20)=0,NA(),SUMIFS(Data!$G:$G,Data!$A:$A,'Annual Inflation'!CC20,Data!$B:$B,'Annual Inflation'!$BJ20))</f>
        <v>#N/A</v>
      </c>
      <c r="CD40" s="20" t="e">
        <f>IF(SUMIFS(Data!$G:$G,Data!$A:$A,'Annual Inflation'!CD20,Data!$B:$B,'Annual Inflation'!$BJ20)=0,NA(),SUMIFS(Data!$G:$G,Data!$A:$A,'Annual Inflation'!CD20,Data!$B:$B,'Annual Inflation'!$BJ20))</f>
        <v>#N/A</v>
      </c>
      <c r="CE40" s="20" t="e">
        <f>IF(SUMIFS(Data!$G:$G,Data!$A:$A,'Annual Inflation'!CE20,Data!$B:$B,'Annual Inflation'!$BJ20)=0,NA(),SUMIFS(Data!$G:$G,Data!$A:$A,'Annual Inflation'!CE20,Data!$B:$B,'Annual Inflation'!$BJ20))</f>
        <v>#N/A</v>
      </c>
      <c r="CF40" s="20" t="e">
        <f>IF(SUMIFS(Data!$G:$G,Data!$A:$A,'Annual Inflation'!CF20,Data!$B:$B,'Annual Inflation'!$BJ20)=0,NA(),SUMIFS(Data!$G:$G,Data!$A:$A,'Annual Inflation'!CF20,Data!$B:$B,'Annual Inflation'!$BJ20))</f>
        <v>#N/A</v>
      </c>
      <c r="CG40" s="20" t="e">
        <f>IF(SUMIFS(Data!$G:$G,Data!$A:$A,'Annual Inflation'!CG20,Data!$B:$B,'Annual Inflation'!$BJ20)=0,NA(),SUMIFS(Data!$G:$G,Data!$A:$A,'Annual Inflation'!CG20,Data!$B:$B,'Annual Inflation'!$BJ20))</f>
        <v>#N/A</v>
      </c>
      <c r="CH40" s="20" t="e">
        <f>IF(SUMIFS(Data!$G:$G,Data!$A:$A,'Annual Inflation'!CH20,Data!$B:$B,'Annual Inflation'!$BJ20)=0,NA(),SUMIFS(Data!$G:$G,Data!$A:$A,'Annual Inflation'!CH20,Data!$B:$B,'Annual Inflation'!$BJ20))</f>
        <v>#N/A</v>
      </c>
      <c r="CI40" s="20" t="e">
        <f>IF(SUMIFS(Data!$G:$G,Data!$A:$A,'Annual Inflation'!CI20,Data!$B:$B,'Annual Inflation'!$BJ20)=0,NA(),SUMIFS(Data!$G:$G,Data!$A:$A,'Annual Inflation'!CI20,Data!$B:$B,'Annual Inflation'!$BJ20))</f>
        <v>#N/A</v>
      </c>
      <c r="CL40" s="7">
        <f t="shared" si="13"/>
        <v>38261</v>
      </c>
      <c r="CM40" s="4">
        <v>4.07</v>
      </c>
      <c r="CN40" s="4">
        <v>3.7</v>
      </c>
      <c r="CP40" s="4">
        <f>IF(SUMIFS(Data!$F$2:$F$1048576,Data!$C$2:$C$1048576,'Annual Inflation'!CP$5,Data!$A$2:$A$1048576,'Annual Inflation'!$CL40)=0,NA(),SUMIFS(Data!$F$2:$F$1048576,Data!$C$2:$C$1048576,'Annual Inflation'!CP$5,Data!$A$2:$A$1048576,'Annual Inflation'!$CL40))</f>
        <v>4.1368</v>
      </c>
      <c r="CQ40" s="4">
        <f>IF(SUMIFS(Data!$F$2:$F$1048576,Data!$C$2:$C$1048576,'Annual Inflation'!CQ$5,Data!$A$2:$A$1048576,'Annual Inflation'!$CL40)=0,NA(),SUMIFS(Data!$F$2:$F$1048576,Data!$C$2:$C$1048576,'Annual Inflation'!CQ$5,Data!$A$2:$A$1048576,'Annual Inflation'!$CL40))</f>
        <v>3.7597499999999999</v>
      </c>
    </row>
    <row r="41" spans="3:95" x14ac:dyDescent="0.2">
      <c r="C41">
        <f t="shared" si="5"/>
        <v>66</v>
      </c>
      <c r="D41" s="14">
        <f t="shared" si="1"/>
        <v>42948</v>
      </c>
      <c r="E41" s="15" t="e">
        <f>IF(SUMIFS(Data!$F$2:$F$1048576,Data!$C$2:$C$1048576,'Annual Inflation'!F$5,Data!$A$2:$A$1048576,'Annual Inflation'!$D41)=0,NA(),SUMIFS(Data!$F$2:$F$1048576,Data!$C$2:$C$1048576,'Annual Inflation'!F$5,Data!$A$2:$A$1048576,'Annual Inflation'!$D41))</f>
        <v>#N/A</v>
      </c>
      <c r="F41" s="15" t="e">
        <f>IF(SUMIFS(Data!$G$2:$G$1048576,Data!$C$2:$C$1048576,'Annual Inflation'!F$5,Data!$A$2:$A$1048576,'Annual Inflation'!$D41)=0,NA(),SUMIFS(Data!$G$2:$G$1048576,Data!$C$2:$C$1048576,'Annual Inflation'!F$5,Data!$A$2:$A$1048576,'Annual Inflation'!$D41))</f>
        <v>#N/A</v>
      </c>
      <c r="G41" s="15" t="e">
        <f>IF(SUMIFS(Data!$K$2:$K$1048576,Data!$C$2:$C$1048576,'Annual Inflation'!F$5,Data!$A$2:$A$1048576,'Annual Inflation'!$D41)=0,NA(),SUMIFS(Data!$K$2:$K$1048576,Data!$C$2:$C$1048576,'Annual Inflation'!F$5,Data!$A$2:$A$1048576,'Annual Inflation'!$D41))</f>
        <v>#N/A</v>
      </c>
      <c r="H41" s="15" t="e">
        <f>IF(SUMIFS(Data!$L$2:$L$1048576,Data!$C$2:$C$1048576,'Annual Inflation'!F$5,Data!$A$2:$A$1048576,'Annual Inflation'!$D41)=0,NA(),SUMIFS(Data!$L$2:$L$1048576,Data!$C$2:$C$1048576,'Annual Inflation'!F$5,Data!$A$2:$A$1048576,'Annual Inflation'!$D41))</f>
        <v>#N/A</v>
      </c>
      <c r="I41" s="4">
        <v>3</v>
      </c>
      <c r="J41" s="4">
        <v>2</v>
      </c>
      <c r="K41" s="4">
        <v>2</v>
      </c>
      <c r="L41" s="15" t="e">
        <f t="shared" si="6"/>
        <v>#N/A</v>
      </c>
      <c r="M41" s="15" t="e">
        <f t="shared" si="7"/>
        <v>#N/A</v>
      </c>
      <c r="O41" s="15" t="e">
        <f>IF(SUMIFS(Data!$F$2:$F$1048576,Data!$C$2:$C$1048576,'Annual Inflation'!P$5,Data!$A$2:$A$1048576,'Annual Inflation'!$D41)=0,NA(),SUMIFS(Data!$F$2:$F$1048576,Data!$C$2:$C$1048576,'Annual Inflation'!P$5,Data!$A$2:$A$1048576,'Annual Inflation'!$D41))</f>
        <v>#N/A</v>
      </c>
      <c r="P41" s="15" t="e">
        <f>IF(SUMIFS(Data!$G$2:$G$1048576,Data!$C$2:$C$1048576,'Annual Inflation'!P$5,Data!$A$2:$A$1048576,'Annual Inflation'!$D41)=0,NA(),SUMIFS(Data!$G$2:$G$1048576,Data!$C$2:$C$1048576,'Annual Inflation'!P$5,Data!$A$2:$A$1048576,'Annual Inflation'!$D41))</f>
        <v>#N/A</v>
      </c>
      <c r="Q41" s="15" t="e">
        <f>IF(SUMIFS(Data!$K$2:$K$1048576,Data!$C$2:$C$1048576,'Annual Inflation'!P$5,Data!$A$2:$A$1048576,'Annual Inflation'!$D41)=0,NA(),SUMIFS(Data!$K$2:$K$1048576,Data!$C$2:$C$1048576,'Annual Inflation'!P$5,Data!$A$2:$A$1048576,'Annual Inflation'!$D41))</f>
        <v>#N/A</v>
      </c>
      <c r="R41" s="15" t="e">
        <f>IF(SUMIFS(Data!$L$2:$L$1048576,Data!$C$2:$C$1048576,'Annual Inflation'!P$5,Data!$A$2:$A$1048576,'Annual Inflation'!$D41)=0,NA(),SUMIFS(Data!$L$2:$L$1048576,Data!$C$2:$C$1048576,'Annual Inflation'!P$5,Data!$A$2:$A$1048576,'Annual Inflation'!$D41))</f>
        <v>#N/A</v>
      </c>
      <c r="S41" s="4">
        <v>3</v>
      </c>
      <c r="T41" s="4">
        <v>2</v>
      </c>
      <c r="U41" s="4">
        <v>2</v>
      </c>
      <c r="V41" s="15" t="e">
        <f t="shared" si="8"/>
        <v>#N/A</v>
      </c>
      <c r="W41" s="15" t="e">
        <f t="shared" si="9"/>
        <v>#N/A</v>
      </c>
      <c r="Y41" s="15"/>
      <c r="Z41" s="15" t="e">
        <f>IF(SUMIFS(Data!$G$2:$G$1048576,Data!$B$2:$B$1048576,'Annual Inflation'!Z$5,Data!$A$2:$A$1048576,'Annual Inflation'!$D41)=0,NA(),SUMIFS(Data!$G$2:$G$1048576,Data!$B$2:$B$1048576,'Annual Inflation'!Z$5,Data!$A$2:$A$1048576,'Annual Inflation'!$D41))</f>
        <v>#N/A</v>
      </c>
      <c r="AA41" s="15" t="e">
        <f>IF(SUMIFS(Data!$G$2:$G$1048576,Data!$B$2:$B$1048576,'Annual Inflation'!AA$5,Data!$A$2:$A$1048576,'Annual Inflation'!$D41)=0,NA(),SUMIFS(Data!$G$2:$G$1048576,Data!$B$2:$B$1048576,'Annual Inflation'!AA$5,Data!$A$2:$A$1048576,'Annual Inflation'!$D41))</f>
        <v>#N/A</v>
      </c>
      <c r="AB41" s="15" t="e">
        <f>IF(SUMIFS(Data!$G$2:$G$1048576,Data!$B$2:$B$1048576,'Annual Inflation'!AB$5,Data!$A$2:$A$1048576,'Annual Inflation'!$D41)=0,NA(),SUMIFS(Data!$G$2:$G$1048576,Data!$B$2:$B$1048576,'Annual Inflation'!AB$5,Data!$A$2:$A$1048576,'Annual Inflation'!$D41))</f>
        <v>#N/A</v>
      </c>
      <c r="AC41" s="4">
        <v>3</v>
      </c>
      <c r="AD41" s="4">
        <v>2</v>
      </c>
      <c r="AE41" s="4">
        <v>2</v>
      </c>
      <c r="AG41" s="15"/>
      <c r="AH41" s="15" t="e">
        <f>IF(SUMIFS(Data!$G$2:$G$1048576,Data!$B$2:$B$1048576,'Annual Inflation'!AH$5,Data!$A$2:$A$1048576,'Annual Inflation'!$D41)=0,NA(),SUMIFS(Data!$G$2:$G$1048576,Data!$B$2:$B$1048576,'Annual Inflation'!AH$5,Data!$A$2:$A$1048576,'Annual Inflation'!$D41))</f>
        <v>#N/A</v>
      </c>
      <c r="AI41" s="15" t="e">
        <f>IF(SUMIFS(Data!$G$2:$G$1048576,Data!$B$2:$B$1048576,'Annual Inflation'!AI$5,Data!$A$2:$A$1048576,'Annual Inflation'!$D41)=0,NA(),SUMIFS(Data!$G$2:$G$1048576,Data!$B$2:$B$1048576,'Annual Inflation'!AI$5,Data!$A$2:$A$1048576,'Annual Inflation'!$D41))</f>
        <v>#N/A</v>
      </c>
      <c r="AJ41" s="15" t="e">
        <f>IF(SUMIFS(Data!$G$2:$G$1048576,Data!$B$2:$B$1048576,'Annual Inflation'!AJ$5,Data!$A$2:$A$1048576,'Annual Inflation'!$D41)=0,NA(),SUMIFS(Data!$G$2:$G$1048576,Data!$B$2:$B$1048576,'Annual Inflation'!AJ$5,Data!$A$2:$A$1048576,'Annual Inflation'!$D41))</f>
        <v>#N/A</v>
      </c>
      <c r="AK41" s="4">
        <v>3</v>
      </c>
      <c r="AL41" s="4">
        <v>2</v>
      </c>
      <c r="AM41" s="4">
        <v>2</v>
      </c>
      <c r="AO41">
        <f t="shared" si="10"/>
        <v>136</v>
      </c>
      <c r="AP41" s="14">
        <f t="shared" si="2"/>
        <v>40817</v>
      </c>
      <c r="AQ41" s="15">
        <f>IF(SUMIFS(Data!$G$2:$G$1048576,Data!$C$2:$C$1048576,'Annual Inflation'!AQ$5,Data!$A$2:$A$1048576,'Annual Inflation'!$AP41)=0,NA(),SUMIFS(Data!$G$2:$G$1048576,Data!$C$2:$C$1048576,'Annual Inflation'!AQ$5,Data!$A$2:$A$1048576,'Annual Inflation'!$AP41))</f>
        <v>3.6</v>
      </c>
      <c r="AR41" s="15">
        <f>IF(SUMIFS(Data!$G$2:$G$1048576,Data!$C$2:$C$1048576,'Annual Inflation'!AR$5,Data!$A$2:$A$1048576,'Annual Inflation'!$AP41)=0,NA(),SUMIFS(Data!$G$2:$G$1048576,Data!$C$2:$C$1048576,'Annual Inflation'!AR$5,Data!$A$2:$A$1048576,'Annual Inflation'!$AP41))</f>
        <v>3.5</v>
      </c>
      <c r="AS41" s="15">
        <f>IF(SUMIFS(Data!$F$2:$F$1048576,Data!$C$2:$C$1048576,'Annual Inflation'!AS$5,Data!$A$2:$A$1048576,'Annual Inflation'!$AP41)=0,NA(),SUMIFS(Data!$F$2:$F$1048576,Data!$C$2:$C$1048576,'Annual Inflation'!AS$5,Data!$A$2:$A$1048576,'Annual Inflation'!$AP41))</f>
        <v>3.5862500000000002</v>
      </c>
      <c r="AT41" s="15">
        <f>IF(SUMIFS(Data!$F$2:$F$1048576,Data!$C$2:$C$1048576,'Annual Inflation'!AT$5,Data!$A$2:$A$1048576,'Annual Inflation'!$AP41)=0,NA(),SUMIFS(Data!$F$2:$F$1048576,Data!$C$2:$C$1048576,'Annual Inflation'!AT$5,Data!$A$2:$A$1048576,'Annual Inflation'!$AP41))</f>
        <v>3.4590909090909099</v>
      </c>
      <c r="AU41" s="4">
        <v>3</v>
      </c>
      <c r="AV41" s="4">
        <v>2</v>
      </c>
      <c r="AW41" s="4">
        <v>2</v>
      </c>
      <c r="AY41" s="15" t="e">
        <f>IF(SUMIFS(Data!$G$2:$G$1048576,Data!$C$2:$C$1048576,'Annual Inflation'!AY$5,Data!$A$2:$A$1048576,'Annual Inflation'!$AP41)=0,NA(),SUMIFS(Data!$G$2:$G$1048576,Data!$C$2:$C$1048576,'Annual Inflation'!AY$5,Data!$A$2:$A$1048576,'Annual Inflation'!$AP41))</f>
        <v>#N/A</v>
      </c>
      <c r="AZ41" s="15" t="e">
        <f>IF(SUMIFS(Data!$G$2:$G$1048576,Data!$C$2:$C$1048576,'Annual Inflation'!AZ$5,Data!$A$2:$A$1048576,'Annual Inflation'!$AP41)=0,NA(),SUMIFS(Data!$G$2:$G$1048576,Data!$C$2:$C$1048576,'Annual Inflation'!AZ$5,Data!$A$2:$A$1048576,'Annual Inflation'!$AP41))</f>
        <v>#N/A</v>
      </c>
      <c r="BA41" s="15" t="e">
        <f>IF(SUMIFS(Data!$F$2:$F$1048576,Data!$C$2:$C$1048576,'Annual Inflation'!BA$5,Data!$A$2:$A$1048576,'Annual Inflation'!$AP41)=0,NA(),SUMIFS(Data!$F$2:$F$1048576,Data!$C$2:$C$1048576,'Annual Inflation'!BA$5,Data!$A$2:$A$1048576,'Annual Inflation'!$AP41))</f>
        <v>#N/A</v>
      </c>
      <c r="BB41" s="15" t="e">
        <f>IF(SUMIFS(Data!$F$2:$F$1048576,Data!$C$2:$C$1048576,'Annual Inflation'!BB$5,Data!$A$2:$A$1048576,'Annual Inflation'!$AP41)=0,NA(),SUMIFS(Data!$F$2:$F$1048576,Data!$C$2:$C$1048576,'Annual Inflation'!BB$5,Data!$A$2:$A$1048576,'Annual Inflation'!$AP41))</f>
        <v>#N/A</v>
      </c>
      <c r="BC41" s="4">
        <v>3</v>
      </c>
      <c r="BD41" s="4">
        <v>2</v>
      </c>
      <c r="BE41" s="4">
        <v>2</v>
      </c>
      <c r="BK41">
        <f t="shared" si="28"/>
        <v>2024</v>
      </c>
      <c r="BL41" s="20">
        <f>IF(SUMIFS(Data!$G:$G,Data!$A:$A,'Annual Inflation'!BL21,Data!$B:$B,'Annual Inflation'!$BJ21)=0,NA(),SUMIFS(Data!$G:$G,Data!$A:$A,'Annual Inflation'!BL21,Data!$B:$B,'Annual Inflation'!$BJ21))</f>
        <v>4</v>
      </c>
      <c r="BM41" s="20">
        <f>IF(SUMIFS(Data!$G:$G,Data!$A:$A,'Annual Inflation'!BM21,Data!$B:$B,'Annual Inflation'!$BJ21)=0,NA(),SUMIFS(Data!$G:$G,Data!$A:$A,'Annual Inflation'!BM21,Data!$B:$B,'Annual Inflation'!$BJ21))</f>
        <v>4.0650000000000004</v>
      </c>
      <c r="BN41" s="20" t="e">
        <f>IF(SUMIFS(Data!$G:$G,Data!$A:$A,'Annual Inflation'!BN21,Data!$B:$B,'Annual Inflation'!$BJ21)=0,NA(),SUMIFS(Data!$G:$G,Data!$A:$A,'Annual Inflation'!BN21,Data!$B:$B,'Annual Inflation'!$BJ21))</f>
        <v>#N/A</v>
      </c>
      <c r="BO41" s="20" t="e">
        <f>IF(SUMIFS(Data!$G:$G,Data!$A:$A,'Annual Inflation'!BO21,Data!$B:$B,'Annual Inflation'!$BJ21)=0,NA(),SUMIFS(Data!$G:$G,Data!$A:$A,'Annual Inflation'!BO21,Data!$B:$B,'Annual Inflation'!$BJ21))</f>
        <v>#N/A</v>
      </c>
      <c r="BP41" s="20" t="e">
        <f>IF(SUMIFS(Data!$G:$G,Data!$A:$A,'Annual Inflation'!BP21,Data!$B:$B,'Annual Inflation'!$BJ21)=0,NA(),SUMIFS(Data!$G:$G,Data!$A:$A,'Annual Inflation'!BP21,Data!$B:$B,'Annual Inflation'!$BJ21))</f>
        <v>#N/A</v>
      </c>
      <c r="BQ41" s="20" t="e">
        <f>IF(SUMIFS(Data!$G:$G,Data!$A:$A,'Annual Inflation'!BQ21,Data!$B:$B,'Annual Inflation'!$BJ21)=0,NA(),SUMIFS(Data!$G:$G,Data!$A:$A,'Annual Inflation'!BQ21,Data!$B:$B,'Annual Inflation'!$BJ21))</f>
        <v>#N/A</v>
      </c>
      <c r="BR41" s="20" t="e">
        <f>IF(SUMIFS(Data!$G:$G,Data!$A:$A,'Annual Inflation'!BR21,Data!$B:$B,'Annual Inflation'!$BJ21)=0,NA(),SUMIFS(Data!$G:$G,Data!$A:$A,'Annual Inflation'!BR21,Data!$B:$B,'Annual Inflation'!$BJ21))</f>
        <v>#N/A</v>
      </c>
      <c r="BS41" s="20" t="e">
        <f>IF(SUMIFS(Data!$G:$G,Data!$A:$A,'Annual Inflation'!BS21,Data!$B:$B,'Annual Inflation'!$BJ21)=0,NA(),SUMIFS(Data!$G:$G,Data!$A:$A,'Annual Inflation'!BS21,Data!$B:$B,'Annual Inflation'!$BJ21))</f>
        <v>#N/A</v>
      </c>
      <c r="BT41" s="20" t="e">
        <f>IF(SUMIFS(Data!$G:$G,Data!$A:$A,'Annual Inflation'!BT21,Data!$B:$B,'Annual Inflation'!$BJ21)=0,NA(),SUMIFS(Data!$G:$G,Data!$A:$A,'Annual Inflation'!BT21,Data!$B:$B,'Annual Inflation'!$BJ21))</f>
        <v>#N/A</v>
      </c>
      <c r="BU41" s="20" t="e">
        <f>IF(SUMIFS(Data!$G:$G,Data!$A:$A,'Annual Inflation'!BU21,Data!$B:$B,'Annual Inflation'!$BJ21)=0,NA(),SUMIFS(Data!$G:$G,Data!$A:$A,'Annual Inflation'!BU21,Data!$B:$B,'Annual Inflation'!$BJ21))</f>
        <v>#N/A</v>
      </c>
      <c r="BV41" s="20" t="e">
        <f>IF(SUMIFS(Data!$G:$G,Data!$A:$A,'Annual Inflation'!BV21,Data!$B:$B,'Annual Inflation'!$BJ21)=0,NA(),SUMIFS(Data!$G:$G,Data!$A:$A,'Annual Inflation'!BV21,Data!$B:$B,'Annual Inflation'!$BJ21))</f>
        <v>#N/A</v>
      </c>
      <c r="BW41" s="20" t="e">
        <f>IF(SUMIFS(Data!$G:$G,Data!$A:$A,'Annual Inflation'!BW21,Data!$B:$B,'Annual Inflation'!$BJ21)=0,NA(),SUMIFS(Data!$G:$G,Data!$A:$A,'Annual Inflation'!BW21,Data!$B:$B,'Annual Inflation'!$BJ21))</f>
        <v>#N/A</v>
      </c>
      <c r="BX41" s="20" t="e">
        <f>IF(SUMIFS(Data!$G:$G,Data!$A:$A,'Annual Inflation'!BX21,Data!$B:$B,'Annual Inflation'!$BJ21)=0,NA(),SUMIFS(Data!$G:$G,Data!$A:$A,'Annual Inflation'!BX21,Data!$B:$B,'Annual Inflation'!$BJ21))</f>
        <v>#N/A</v>
      </c>
      <c r="BY41" s="20" t="e">
        <f>IF(SUMIFS(Data!$G:$G,Data!$A:$A,'Annual Inflation'!BY21,Data!$B:$B,'Annual Inflation'!$BJ21)=0,NA(),SUMIFS(Data!$G:$G,Data!$A:$A,'Annual Inflation'!BY21,Data!$B:$B,'Annual Inflation'!$BJ21))</f>
        <v>#N/A</v>
      </c>
      <c r="BZ41" s="20" t="e">
        <f>IF(SUMIFS(Data!$G:$G,Data!$A:$A,'Annual Inflation'!BZ21,Data!$B:$B,'Annual Inflation'!$BJ21)=0,NA(),SUMIFS(Data!$G:$G,Data!$A:$A,'Annual Inflation'!BZ21,Data!$B:$B,'Annual Inflation'!$BJ21))</f>
        <v>#N/A</v>
      </c>
      <c r="CA41" s="20" t="e">
        <f>IF(SUMIFS(Data!$G:$G,Data!$A:$A,'Annual Inflation'!CA21,Data!$B:$B,'Annual Inflation'!$BJ21)=0,NA(),SUMIFS(Data!$G:$G,Data!$A:$A,'Annual Inflation'!CA21,Data!$B:$B,'Annual Inflation'!$BJ21))</f>
        <v>#N/A</v>
      </c>
      <c r="CB41" s="20" t="e">
        <f>IF(SUMIFS(Data!$G:$G,Data!$A:$A,'Annual Inflation'!CB21,Data!$B:$B,'Annual Inflation'!$BJ21)=0,NA(),SUMIFS(Data!$G:$G,Data!$A:$A,'Annual Inflation'!CB21,Data!$B:$B,'Annual Inflation'!$BJ21))</f>
        <v>#N/A</v>
      </c>
      <c r="CC41" s="20" t="e">
        <f>IF(SUMIFS(Data!$G:$G,Data!$A:$A,'Annual Inflation'!CC21,Data!$B:$B,'Annual Inflation'!$BJ21)=0,NA(),SUMIFS(Data!$G:$G,Data!$A:$A,'Annual Inflation'!CC21,Data!$B:$B,'Annual Inflation'!$BJ21))</f>
        <v>#N/A</v>
      </c>
      <c r="CD41" s="20" t="e">
        <f>IF(SUMIFS(Data!$G:$G,Data!$A:$A,'Annual Inflation'!CD21,Data!$B:$B,'Annual Inflation'!$BJ21)=0,NA(),SUMIFS(Data!$G:$G,Data!$A:$A,'Annual Inflation'!CD21,Data!$B:$B,'Annual Inflation'!$BJ21))</f>
        <v>#N/A</v>
      </c>
      <c r="CE41" s="20" t="e">
        <f>IF(SUMIFS(Data!$G:$G,Data!$A:$A,'Annual Inflation'!CE21,Data!$B:$B,'Annual Inflation'!$BJ21)=0,NA(),SUMIFS(Data!$G:$G,Data!$A:$A,'Annual Inflation'!CE21,Data!$B:$B,'Annual Inflation'!$BJ21))</f>
        <v>#N/A</v>
      </c>
      <c r="CF41" s="20" t="e">
        <f>IF(SUMIFS(Data!$G:$G,Data!$A:$A,'Annual Inflation'!CF21,Data!$B:$B,'Annual Inflation'!$BJ21)=0,NA(),SUMIFS(Data!$G:$G,Data!$A:$A,'Annual Inflation'!CF21,Data!$B:$B,'Annual Inflation'!$BJ21))</f>
        <v>#N/A</v>
      </c>
      <c r="CG41" s="20" t="e">
        <f>IF(SUMIFS(Data!$G:$G,Data!$A:$A,'Annual Inflation'!CG21,Data!$B:$B,'Annual Inflation'!$BJ21)=0,NA(),SUMIFS(Data!$G:$G,Data!$A:$A,'Annual Inflation'!CG21,Data!$B:$B,'Annual Inflation'!$BJ21))</f>
        <v>#N/A</v>
      </c>
      <c r="CH41" s="20" t="e">
        <f>IF(SUMIFS(Data!$G:$G,Data!$A:$A,'Annual Inflation'!CH21,Data!$B:$B,'Annual Inflation'!$BJ21)=0,NA(),SUMIFS(Data!$G:$G,Data!$A:$A,'Annual Inflation'!CH21,Data!$B:$B,'Annual Inflation'!$BJ21))</f>
        <v>#N/A</v>
      </c>
      <c r="CI41" s="20" t="e">
        <f>IF(SUMIFS(Data!$G:$G,Data!$A:$A,'Annual Inflation'!CI21,Data!$B:$B,'Annual Inflation'!$BJ21)=0,NA(),SUMIFS(Data!$G:$G,Data!$A:$A,'Annual Inflation'!CI21,Data!$B:$B,'Annual Inflation'!$BJ21))</f>
        <v>#N/A</v>
      </c>
      <c r="CL41" s="7">
        <f t="shared" si="13"/>
        <v>38292</v>
      </c>
      <c r="CM41" s="4">
        <v>4.25</v>
      </c>
      <c r="CN41" s="4">
        <v>3.78</v>
      </c>
      <c r="CP41" s="4">
        <f>IF(SUMIFS(Data!$F$2:$F$1048576,Data!$C$2:$C$1048576,'Annual Inflation'!CP$5,Data!$A$2:$A$1048576,'Annual Inflation'!$CL41)=0,NA(),SUMIFS(Data!$F$2:$F$1048576,Data!$C$2:$C$1048576,'Annual Inflation'!CP$5,Data!$A$2:$A$1048576,'Annual Inflation'!$CL41))</f>
        <v>4.3120743015212399</v>
      </c>
      <c r="CQ41" s="4">
        <f>IF(SUMIFS(Data!$F$2:$F$1048576,Data!$C$2:$C$1048576,'Annual Inflation'!CQ$5,Data!$A$2:$A$1048576,'Annual Inflation'!$CL41)=0,NA(),SUMIFS(Data!$F$2:$F$1048576,Data!$C$2:$C$1048576,'Annual Inflation'!CQ$5,Data!$A$2:$A$1048576,'Annual Inflation'!$CL41))</f>
        <v>3.7713333333333301</v>
      </c>
    </row>
    <row r="42" spans="3:95" x14ac:dyDescent="0.2">
      <c r="C42">
        <f t="shared" si="5"/>
        <v>65</v>
      </c>
      <c r="D42" s="14">
        <f t="shared" si="1"/>
        <v>42979</v>
      </c>
      <c r="E42" s="15" t="e">
        <f>IF(SUMIFS(Data!$F$2:$F$1048576,Data!$C$2:$C$1048576,'Annual Inflation'!F$5,Data!$A$2:$A$1048576,'Annual Inflation'!$D42)=0,NA(),SUMIFS(Data!$F$2:$F$1048576,Data!$C$2:$C$1048576,'Annual Inflation'!F$5,Data!$A$2:$A$1048576,'Annual Inflation'!$D42))</f>
        <v>#N/A</v>
      </c>
      <c r="F42" s="15" t="e">
        <f>IF(SUMIFS(Data!$G$2:$G$1048576,Data!$C$2:$C$1048576,'Annual Inflation'!F$5,Data!$A$2:$A$1048576,'Annual Inflation'!$D42)=0,NA(),SUMIFS(Data!$G$2:$G$1048576,Data!$C$2:$C$1048576,'Annual Inflation'!F$5,Data!$A$2:$A$1048576,'Annual Inflation'!$D42))</f>
        <v>#N/A</v>
      </c>
      <c r="G42" s="15" t="e">
        <f>IF(SUMIFS(Data!$K$2:$K$1048576,Data!$C$2:$C$1048576,'Annual Inflation'!F$5,Data!$A$2:$A$1048576,'Annual Inflation'!$D42)=0,NA(),SUMIFS(Data!$K$2:$K$1048576,Data!$C$2:$C$1048576,'Annual Inflation'!F$5,Data!$A$2:$A$1048576,'Annual Inflation'!$D42))</f>
        <v>#N/A</v>
      </c>
      <c r="H42" s="15" t="e">
        <f>IF(SUMIFS(Data!$L$2:$L$1048576,Data!$C$2:$C$1048576,'Annual Inflation'!F$5,Data!$A$2:$A$1048576,'Annual Inflation'!$D42)=0,NA(),SUMIFS(Data!$L$2:$L$1048576,Data!$C$2:$C$1048576,'Annual Inflation'!F$5,Data!$A$2:$A$1048576,'Annual Inflation'!$D42))</f>
        <v>#N/A</v>
      </c>
      <c r="I42" s="4">
        <v>3</v>
      </c>
      <c r="J42" s="4">
        <v>2</v>
      </c>
      <c r="K42" s="4">
        <v>2</v>
      </c>
      <c r="L42" s="15" t="e">
        <f t="shared" si="6"/>
        <v>#N/A</v>
      </c>
      <c r="M42" s="15" t="e">
        <f t="shared" si="7"/>
        <v>#N/A</v>
      </c>
      <c r="O42" s="15" t="e">
        <f>IF(SUMIFS(Data!$F$2:$F$1048576,Data!$C$2:$C$1048576,'Annual Inflation'!P$5,Data!$A$2:$A$1048576,'Annual Inflation'!$D42)=0,NA(),SUMIFS(Data!$F$2:$F$1048576,Data!$C$2:$C$1048576,'Annual Inflation'!P$5,Data!$A$2:$A$1048576,'Annual Inflation'!$D42))</f>
        <v>#N/A</v>
      </c>
      <c r="P42" s="15" t="e">
        <f>IF(SUMIFS(Data!$G$2:$G$1048576,Data!$C$2:$C$1048576,'Annual Inflation'!P$5,Data!$A$2:$A$1048576,'Annual Inflation'!$D42)=0,NA(),SUMIFS(Data!$G$2:$G$1048576,Data!$C$2:$C$1048576,'Annual Inflation'!P$5,Data!$A$2:$A$1048576,'Annual Inflation'!$D42))</f>
        <v>#N/A</v>
      </c>
      <c r="Q42" s="15" t="e">
        <f>IF(SUMIFS(Data!$K$2:$K$1048576,Data!$C$2:$C$1048576,'Annual Inflation'!P$5,Data!$A$2:$A$1048576,'Annual Inflation'!$D42)=0,NA(),SUMIFS(Data!$K$2:$K$1048576,Data!$C$2:$C$1048576,'Annual Inflation'!P$5,Data!$A$2:$A$1048576,'Annual Inflation'!$D42))</f>
        <v>#N/A</v>
      </c>
      <c r="R42" s="15" t="e">
        <f>IF(SUMIFS(Data!$L$2:$L$1048576,Data!$C$2:$C$1048576,'Annual Inflation'!P$5,Data!$A$2:$A$1048576,'Annual Inflation'!$D42)=0,NA(),SUMIFS(Data!$L$2:$L$1048576,Data!$C$2:$C$1048576,'Annual Inflation'!P$5,Data!$A$2:$A$1048576,'Annual Inflation'!$D42))</f>
        <v>#N/A</v>
      </c>
      <c r="S42" s="4">
        <v>3</v>
      </c>
      <c r="T42" s="4">
        <v>2</v>
      </c>
      <c r="U42" s="4">
        <v>2</v>
      </c>
      <c r="V42" s="15" t="e">
        <f t="shared" si="8"/>
        <v>#N/A</v>
      </c>
      <c r="W42" s="15" t="e">
        <f t="shared" si="9"/>
        <v>#N/A</v>
      </c>
      <c r="Y42" s="15"/>
      <c r="Z42" s="15" t="e">
        <f>IF(SUMIFS(Data!$G$2:$G$1048576,Data!$B$2:$B$1048576,'Annual Inflation'!Z$5,Data!$A$2:$A$1048576,'Annual Inflation'!$D42)=0,NA(),SUMIFS(Data!$G$2:$G$1048576,Data!$B$2:$B$1048576,'Annual Inflation'!Z$5,Data!$A$2:$A$1048576,'Annual Inflation'!$D42))</f>
        <v>#N/A</v>
      </c>
      <c r="AA42" s="15" t="e">
        <f>IF(SUMIFS(Data!$G$2:$G$1048576,Data!$B$2:$B$1048576,'Annual Inflation'!AA$5,Data!$A$2:$A$1048576,'Annual Inflation'!$D42)=0,NA(),SUMIFS(Data!$G$2:$G$1048576,Data!$B$2:$B$1048576,'Annual Inflation'!AA$5,Data!$A$2:$A$1048576,'Annual Inflation'!$D42))</f>
        <v>#N/A</v>
      </c>
      <c r="AB42" s="15" t="e">
        <f>IF(SUMIFS(Data!$G$2:$G$1048576,Data!$B$2:$B$1048576,'Annual Inflation'!AB$5,Data!$A$2:$A$1048576,'Annual Inflation'!$D42)=0,NA(),SUMIFS(Data!$G$2:$G$1048576,Data!$B$2:$B$1048576,'Annual Inflation'!AB$5,Data!$A$2:$A$1048576,'Annual Inflation'!$D42))</f>
        <v>#N/A</v>
      </c>
      <c r="AC42" s="4">
        <v>3</v>
      </c>
      <c r="AD42" s="4">
        <v>2</v>
      </c>
      <c r="AE42" s="4">
        <v>2</v>
      </c>
      <c r="AG42" s="15"/>
      <c r="AH42" s="15" t="e">
        <f>IF(SUMIFS(Data!$G$2:$G$1048576,Data!$B$2:$B$1048576,'Annual Inflation'!AH$5,Data!$A$2:$A$1048576,'Annual Inflation'!$D42)=0,NA(),SUMIFS(Data!$G$2:$G$1048576,Data!$B$2:$B$1048576,'Annual Inflation'!AH$5,Data!$A$2:$A$1048576,'Annual Inflation'!$D42))</f>
        <v>#N/A</v>
      </c>
      <c r="AI42" s="15" t="e">
        <f>IF(SUMIFS(Data!$G$2:$G$1048576,Data!$B$2:$B$1048576,'Annual Inflation'!AI$5,Data!$A$2:$A$1048576,'Annual Inflation'!$D42)=0,NA(),SUMIFS(Data!$G$2:$G$1048576,Data!$B$2:$B$1048576,'Annual Inflation'!AI$5,Data!$A$2:$A$1048576,'Annual Inflation'!$D42))</f>
        <v>#N/A</v>
      </c>
      <c r="AJ42" s="15" t="e">
        <f>IF(SUMIFS(Data!$G$2:$G$1048576,Data!$B$2:$B$1048576,'Annual Inflation'!AJ$5,Data!$A$2:$A$1048576,'Annual Inflation'!$D42)=0,NA(),SUMIFS(Data!$G$2:$G$1048576,Data!$B$2:$B$1048576,'Annual Inflation'!AJ$5,Data!$A$2:$A$1048576,'Annual Inflation'!$D42))</f>
        <v>#N/A</v>
      </c>
      <c r="AK42" s="4">
        <v>3</v>
      </c>
      <c r="AL42" s="4">
        <v>2</v>
      </c>
      <c r="AM42" s="4">
        <v>2</v>
      </c>
      <c r="AO42">
        <f t="shared" si="10"/>
        <v>135</v>
      </c>
      <c r="AP42" s="14">
        <f t="shared" si="2"/>
        <v>40848</v>
      </c>
      <c r="AQ42" s="15">
        <f>IF(SUMIFS(Data!$G$2:$G$1048576,Data!$C$2:$C$1048576,'Annual Inflation'!AQ$5,Data!$A$2:$A$1048576,'Annual Inflation'!$AP42)=0,NA(),SUMIFS(Data!$G$2:$G$1048576,Data!$C$2:$C$1048576,'Annual Inflation'!AQ$5,Data!$A$2:$A$1048576,'Annual Inflation'!$AP42))</f>
        <v>3.6</v>
      </c>
      <c r="AR42" s="15">
        <f>IF(SUMIFS(Data!$G$2:$G$1048576,Data!$C$2:$C$1048576,'Annual Inflation'!AR$5,Data!$A$2:$A$1048576,'Annual Inflation'!$AP42)=0,NA(),SUMIFS(Data!$G$2:$G$1048576,Data!$C$2:$C$1048576,'Annual Inflation'!AR$5,Data!$A$2:$A$1048576,'Annual Inflation'!$AP42))</f>
        <v>3.5</v>
      </c>
      <c r="AS42" s="15">
        <f>IF(SUMIFS(Data!$F$2:$F$1048576,Data!$C$2:$C$1048576,'Annual Inflation'!AS$5,Data!$A$2:$A$1048576,'Annual Inflation'!$AP42)=0,NA(),SUMIFS(Data!$F$2:$F$1048576,Data!$C$2:$C$1048576,'Annual Inflation'!AS$5,Data!$A$2:$A$1048576,'Annual Inflation'!$AP42))</f>
        <v>3.6</v>
      </c>
      <c r="AT42" s="15">
        <f>IF(SUMIFS(Data!$F$2:$F$1048576,Data!$C$2:$C$1048576,'Annual Inflation'!AT$5,Data!$A$2:$A$1048576,'Annual Inflation'!$AP42)=0,NA(),SUMIFS(Data!$F$2:$F$1048576,Data!$C$2:$C$1048576,'Annual Inflation'!AT$5,Data!$A$2:$A$1048576,'Annual Inflation'!$AP42))</f>
        <v>3.5285714285714298</v>
      </c>
      <c r="AU42" s="4">
        <v>3</v>
      </c>
      <c r="AV42" s="4">
        <v>2</v>
      </c>
      <c r="AW42" s="4">
        <v>2</v>
      </c>
      <c r="AY42" s="15" t="e">
        <f>IF(SUMIFS(Data!$G$2:$G$1048576,Data!$C$2:$C$1048576,'Annual Inflation'!AY$5,Data!$A$2:$A$1048576,'Annual Inflation'!$AP42)=0,NA(),SUMIFS(Data!$G$2:$G$1048576,Data!$C$2:$C$1048576,'Annual Inflation'!AY$5,Data!$A$2:$A$1048576,'Annual Inflation'!$AP42))</f>
        <v>#N/A</v>
      </c>
      <c r="AZ42" s="15" t="e">
        <f>IF(SUMIFS(Data!$G$2:$G$1048576,Data!$C$2:$C$1048576,'Annual Inflation'!AZ$5,Data!$A$2:$A$1048576,'Annual Inflation'!$AP42)=0,NA(),SUMIFS(Data!$G$2:$G$1048576,Data!$C$2:$C$1048576,'Annual Inflation'!AZ$5,Data!$A$2:$A$1048576,'Annual Inflation'!$AP42))</f>
        <v>#N/A</v>
      </c>
      <c r="BA42" s="15" t="e">
        <f>IF(SUMIFS(Data!$F$2:$F$1048576,Data!$C$2:$C$1048576,'Annual Inflation'!BA$5,Data!$A$2:$A$1048576,'Annual Inflation'!$AP42)=0,NA(),SUMIFS(Data!$F$2:$F$1048576,Data!$C$2:$C$1048576,'Annual Inflation'!BA$5,Data!$A$2:$A$1048576,'Annual Inflation'!$AP42))</f>
        <v>#N/A</v>
      </c>
      <c r="BB42" s="15" t="e">
        <f>IF(SUMIFS(Data!$F$2:$F$1048576,Data!$C$2:$C$1048576,'Annual Inflation'!BB$5,Data!$A$2:$A$1048576,'Annual Inflation'!$AP42)=0,NA(),SUMIFS(Data!$F$2:$F$1048576,Data!$C$2:$C$1048576,'Annual Inflation'!BB$5,Data!$A$2:$A$1048576,'Annual Inflation'!$AP42))</f>
        <v>#N/A</v>
      </c>
      <c r="BC42" s="4">
        <v>3</v>
      </c>
      <c r="BD42" s="4">
        <v>2</v>
      </c>
      <c r="BE42" s="4">
        <v>2</v>
      </c>
      <c r="BK42">
        <f t="shared" si="28"/>
        <v>2025</v>
      </c>
      <c r="BL42" s="20" t="e">
        <f>IF(SUMIFS(Data!$G:$G,Data!$A:$A,'Annual Inflation'!BL22,Data!$B:$B,'Annual Inflation'!$BJ22)=0,NA(),SUMIFS(Data!$G:$G,Data!$A:$A,'Annual Inflation'!BL22,Data!$B:$B,'Annual Inflation'!$BJ22))</f>
        <v>#N/A</v>
      </c>
      <c r="BM42" s="20" t="e">
        <f>IF(SUMIFS(Data!$G:$G,Data!$A:$A,'Annual Inflation'!BM22,Data!$B:$B,'Annual Inflation'!$BJ22)=0,NA(),SUMIFS(Data!$G:$G,Data!$A:$A,'Annual Inflation'!BM22,Data!$B:$B,'Annual Inflation'!$BJ22))</f>
        <v>#N/A</v>
      </c>
      <c r="BN42" s="20" t="e">
        <f>IF(SUMIFS(Data!$G:$G,Data!$A:$A,'Annual Inflation'!BN22,Data!$B:$B,'Annual Inflation'!$BJ22)=0,NA(),SUMIFS(Data!$G:$G,Data!$A:$A,'Annual Inflation'!BN22,Data!$B:$B,'Annual Inflation'!$BJ22))</f>
        <v>#N/A</v>
      </c>
      <c r="BO42" s="20" t="e">
        <f>IF(SUMIFS(Data!$G:$G,Data!$A:$A,'Annual Inflation'!BO22,Data!$B:$B,'Annual Inflation'!$BJ22)=0,NA(),SUMIFS(Data!$G:$G,Data!$A:$A,'Annual Inflation'!BO22,Data!$B:$B,'Annual Inflation'!$BJ22))</f>
        <v>#N/A</v>
      </c>
      <c r="BP42" s="20" t="e">
        <f>IF(SUMIFS(Data!$G:$G,Data!$A:$A,'Annual Inflation'!BP22,Data!$B:$B,'Annual Inflation'!$BJ22)=0,NA(),SUMIFS(Data!$G:$G,Data!$A:$A,'Annual Inflation'!BP22,Data!$B:$B,'Annual Inflation'!$BJ22))</f>
        <v>#N/A</v>
      </c>
      <c r="BQ42" s="20" t="e">
        <f>IF(SUMIFS(Data!$G:$G,Data!$A:$A,'Annual Inflation'!BQ22,Data!$B:$B,'Annual Inflation'!$BJ22)=0,NA(),SUMIFS(Data!$G:$G,Data!$A:$A,'Annual Inflation'!BQ22,Data!$B:$B,'Annual Inflation'!$BJ22))</f>
        <v>#N/A</v>
      </c>
      <c r="BR42" s="20" t="e">
        <f>IF(SUMIFS(Data!$G:$G,Data!$A:$A,'Annual Inflation'!BR22,Data!$B:$B,'Annual Inflation'!$BJ22)=0,NA(),SUMIFS(Data!$G:$G,Data!$A:$A,'Annual Inflation'!BR22,Data!$B:$B,'Annual Inflation'!$BJ22))</f>
        <v>#N/A</v>
      </c>
      <c r="BS42" s="20" t="e">
        <f>IF(SUMIFS(Data!$G:$G,Data!$A:$A,'Annual Inflation'!BS22,Data!$B:$B,'Annual Inflation'!$BJ22)=0,NA(),SUMIFS(Data!$G:$G,Data!$A:$A,'Annual Inflation'!BS22,Data!$B:$B,'Annual Inflation'!$BJ22))</f>
        <v>#N/A</v>
      </c>
      <c r="BT42" s="20" t="e">
        <f>IF(SUMIFS(Data!$G:$G,Data!$A:$A,'Annual Inflation'!BT22,Data!$B:$B,'Annual Inflation'!$BJ22)=0,NA(),SUMIFS(Data!$G:$G,Data!$A:$A,'Annual Inflation'!BT22,Data!$B:$B,'Annual Inflation'!$BJ22))</f>
        <v>#N/A</v>
      </c>
      <c r="BU42" s="20" t="e">
        <f>IF(SUMIFS(Data!$G:$G,Data!$A:$A,'Annual Inflation'!BU22,Data!$B:$B,'Annual Inflation'!$BJ22)=0,NA(),SUMIFS(Data!$G:$G,Data!$A:$A,'Annual Inflation'!BU22,Data!$B:$B,'Annual Inflation'!$BJ22))</f>
        <v>#N/A</v>
      </c>
      <c r="BV42" s="20" t="e">
        <f>IF(SUMIFS(Data!$G:$G,Data!$A:$A,'Annual Inflation'!BV22,Data!$B:$B,'Annual Inflation'!$BJ22)=0,NA(),SUMIFS(Data!$G:$G,Data!$A:$A,'Annual Inflation'!BV22,Data!$B:$B,'Annual Inflation'!$BJ22))</f>
        <v>#N/A</v>
      </c>
      <c r="BW42" s="20" t="e">
        <f>IF(SUMIFS(Data!$G:$G,Data!$A:$A,'Annual Inflation'!BW22,Data!$B:$B,'Annual Inflation'!$BJ22)=0,NA(),SUMIFS(Data!$G:$G,Data!$A:$A,'Annual Inflation'!BW22,Data!$B:$B,'Annual Inflation'!$BJ22))</f>
        <v>#N/A</v>
      </c>
      <c r="BX42" s="20" t="e">
        <f>IF(SUMIFS(Data!$G:$G,Data!$A:$A,'Annual Inflation'!BX22,Data!$B:$B,'Annual Inflation'!$BJ22)=0,NA(),SUMIFS(Data!$G:$G,Data!$A:$A,'Annual Inflation'!BX22,Data!$B:$B,'Annual Inflation'!$BJ22))</f>
        <v>#N/A</v>
      </c>
      <c r="BY42" s="20" t="e">
        <f>IF(SUMIFS(Data!$G:$G,Data!$A:$A,'Annual Inflation'!BY22,Data!$B:$B,'Annual Inflation'!$BJ22)=0,NA(),SUMIFS(Data!$G:$G,Data!$A:$A,'Annual Inflation'!BY22,Data!$B:$B,'Annual Inflation'!$BJ22))</f>
        <v>#N/A</v>
      </c>
      <c r="BZ42" s="20" t="e">
        <f>IF(SUMIFS(Data!$G:$G,Data!$A:$A,'Annual Inflation'!BZ22,Data!$B:$B,'Annual Inflation'!$BJ22)=0,NA(),SUMIFS(Data!$G:$G,Data!$A:$A,'Annual Inflation'!BZ22,Data!$B:$B,'Annual Inflation'!$BJ22))</f>
        <v>#N/A</v>
      </c>
      <c r="CA42" s="20" t="e">
        <f>IF(SUMIFS(Data!$G:$G,Data!$A:$A,'Annual Inflation'!CA22,Data!$B:$B,'Annual Inflation'!$BJ22)=0,NA(),SUMIFS(Data!$G:$G,Data!$A:$A,'Annual Inflation'!CA22,Data!$B:$B,'Annual Inflation'!$BJ22))</f>
        <v>#N/A</v>
      </c>
      <c r="CB42" s="20" t="e">
        <f>IF(SUMIFS(Data!$G:$G,Data!$A:$A,'Annual Inflation'!CB22,Data!$B:$B,'Annual Inflation'!$BJ22)=0,NA(),SUMIFS(Data!$G:$G,Data!$A:$A,'Annual Inflation'!CB22,Data!$B:$B,'Annual Inflation'!$BJ22))</f>
        <v>#N/A</v>
      </c>
      <c r="CC42" s="20" t="e">
        <f>IF(SUMIFS(Data!$G:$G,Data!$A:$A,'Annual Inflation'!CC22,Data!$B:$B,'Annual Inflation'!$BJ22)=0,NA(),SUMIFS(Data!$G:$G,Data!$A:$A,'Annual Inflation'!CC22,Data!$B:$B,'Annual Inflation'!$BJ22))</f>
        <v>#N/A</v>
      </c>
      <c r="CD42" s="20" t="e">
        <f>IF(SUMIFS(Data!$G:$G,Data!$A:$A,'Annual Inflation'!CD22,Data!$B:$B,'Annual Inflation'!$BJ22)=0,NA(),SUMIFS(Data!$G:$G,Data!$A:$A,'Annual Inflation'!CD22,Data!$B:$B,'Annual Inflation'!$BJ22))</f>
        <v>#N/A</v>
      </c>
      <c r="CE42" s="20" t="e">
        <f>IF(SUMIFS(Data!$G:$G,Data!$A:$A,'Annual Inflation'!CE22,Data!$B:$B,'Annual Inflation'!$BJ22)=0,NA(),SUMIFS(Data!$G:$G,Data!$A:$A,'Annual Inflation'!CE22,Data!$B:$B,'Annual Inflation'!$BJ22))</f>
        <v>#N/A</v>
      </c>
      <c r="CF42" s="20" t="e">
        <f>IF(SUMIFS(Data!$G:$G,Data!$A:$A,'Annual Inflation'!CF22,Data!$B:$B,'Annual Inflation'!$BJ22)=0,NA(),SUMIFS(Data!$G:$G,Data!$A:$A,'Annual Inflation'!CF22,Data!$B:$B,'Annual Inflation'!$BJ22))</f>
        <v>#N/A</v>
      </c>
      <c r="CG42" s="20" t="e">
        <f>IF(SUMIFS(Data!$G:$G,Data!$A:$A,'Annual Inflation'!CG22,Data!$B:$B,'Annual Inflation'!$BJ22)=0,NA(),SUMIFS(Data!$G:$G,Data!$A:$A,'Annual Inflation'!CG22,Data!$B:$B,'Annual Inflation'!$BJ22))</f>
        <v>#N/A</v>
      </c>
      <c r="CH42" s="20" t="e">
        <f>IF(SUMIFS(Data!$G:$G,Data!$A:$A,'Annual Inflation'!CH22,Data!$B:$B,'Annual Inflation'!$BJ22)=0,NA(),SUMIFS(Data!$G:$G,Data!$A:$A,'Annual Inflation'!CH22,Data!$B:$B,'Annual Inflation'!$BJ22))</f>
        <v>#N/A</v>
      </c>
      <c r="CI42" s="20" t="e">
        <f>IF(SUMIFS(Data!$G:$G,Data!$A:$A,'Annual Inflation'!CI22,Data!$B:$B,'Annual Inflation'!$BJ22)=0,NA(),SUMIFS(Data!$G:$G,Data!$A:$A,'Annual Inflation'!CI22,Data!$B:$B,'Annual Inflation'!$BJ22))</f>
        <v>#N/A</v>
      </c>
      <c r="CL42" s="7">
        <f t="shared" si="13"/>
        <v>38322</v>
      </c>
      <c r="CM42" s="4">
        <v>4.3</v>
      </c>
      <c r="CN42" s="4">
        <v>3.75</v>
      </c>
      <c r="CP42" s="4">
        <f>IF(SUMIFS(Data!$F$2:$F$1048576,Data!$C$2:$C$1048576,'Annual Inflation'!CP$5,Data!$A$2:$A$1048576,'Annual Inflation'!$CL42)=0,NA(),SUMIFS(Data!$F$2:$F$1048576,Data!$C$2:$C$1048576,'Annual Inflation'!CP$5,Data!$A$2:$A$1048576,'Annual Inflation'!$CL42))</f>
        <v>4.3171240835429803</v>
      </c>
      <c r="CQ42" s="4">
        <f>IF(SUMIFS(Data!$F$2:$F$1048576,Data!$C$2:$C$1048576,'Annual Inflation'!CQ$5,Data!$A$2:$A$1048576,'Annual Inflation'!$CL42)=0,NA(),SUMIFS(Data!$F$2:$F$1048576,Data!$C$2:$C$1048576,'Annual Inflation'!CQ$5,Data!$A$2:$A$1048576,'Annual Inflation'!$CL42))</f>
        <v>3.7630269230769202</v>
      </c>
    </row>
    <row r="43" spans="3:95" x14ac:dyDescent="0.2">
      <c r="C43">
        <f t="shared" si="5"/>
        <v>64</v>
      </c>
      <c r="D43" s="14">
        <f t="shared" si="1"/>
        <v>43009</v>
      </c>
      <c r="E43" s="15" t="e">
        <f>IF(SUMIFS(Data!$F$2:$F$1048576,Data!$C$2:$C$1048576,'Annual Inflation'!F$5,Data!$A$2:$A$1048576,'Annual Inflation'!$D43)=0,NA(),SUMIFS(Data!$F$2:$F$1048576,Data!$C$2:$C$1048576,'Annual Inflation'!F$5,Data!$A$2:$A$1048576,'Annual Inflation'!$D43))</f>
        <v>#N/A</v>
      </c>
      <c r="F43" s="15" t="e">
        <f>IF(SUMIFS(Data!$G$2:$G$1048576,Data!$C$2:$C$1048576,'Annual Inflation'!F$5,Data!$A$2:$A$1048576,'Annual Inflation'!$D43)=0,NA(),SUMIFS(Data!$G$2:$G$1048576,Data!$C$2:$C$1048576,'Annual Inflation'!F$5,Data!$A$2:$A$1048576,'Annual Inflation'!$D43))</f>
        <v>#N/A</v>
      </c>
      <c r="G43" s="15" t="e">
        <f>IF(SUMIFS(Data!$K$2:$K$1048576,Data!$C$2:$C$1048576,'Annual Inflation'!F$5,Data!$A$2:$A$1048576,'Annual Inflation'!$D43)=0,NA(),SUMIFS(Data!$K$2:$K$1048576,Data!$C$2:$C$1048576,'Annual Inflation'!F$5,Data!$A$2:$A$1048576,'Annual Inflation'!$D43))</f>
        <v>#N/A</v>
      </c>
      <c r="H43" s="15" t="e">
        <f>IF(SUMIFS(Data!$L$2:$L$1048576,Data!$C$2:$C$1048576,'Annual Inflation'!F$5,Data!$A$2:$A$1048576,'Annual Inflation'!$D43)=0,NA(),SUMIFS(Data!$L$2:$L$1048576,Data!$C$2:$C$1048576,'Annual Inflation'!F$5,Data!$A$2:$A$1048576,'Annual Inflation'!$D43))</f>
        <v>#N/A</v>
      </c>
      <c r="I43" s="4">
        <v>3</v>
      </c>
      <c r="J43" s="4">
        <v>2</v>
      </c>
      <c r="K43" s="4">
        <v>2</v>
      </c>
      <c r="L43" s="15" t="e">
        <f t="shared" si="6"/>
        <v>#N/A</v>
      </c>
      <c r="M43" s="15" t="e">
        <f t="shared" si="7"/>
        <v>#N/A</v>
      </c>
      <c r="O43" s="15" t="e">
        <f>IF(SUMIFS(Data!$F$2:$F$1048576,Data!$C$2:$C$1048576,'Annual Inflation'!P$5,Data!$A$2:$A$1048576,'Annual Inflation'!$D43)=0,NA(),SUMIFS(Data!$F$2:$F$1048576,Data!$C$2:$C$1048576,'Annual Inflation'!P$5,Data!$A$2:$A$1048576,'Annual Inflation'!$D43))</f>
        <v>#N/A</v>
      </c>
      <c r="P43" s="15" t="e">
        <f>IF(SUMIFS(Data!$G$2:$G$1048576,Data!$C$2:$C$1048576,'Annual Inflation'!P$5,Data!$A$2:$A$1048576,'Annual Inflation'!$D43)=0,NA(),SUMIFS(Data!$G$2:$G$1048576,Data!$C$2:$C$1048576,'Annual Inflation'!P$5,Data!$A$2:$A$1048576,'Annual Inflation'!$D43))</f>
        <v>#N/A</v>
      </c>
      <c r="Q43" s="15" t="e">
        <f>IF(SUMIFS(Data!$K$2:$K$1048576,Data!$C$2:$C$1048576,'Annual Inflation'!P$5,Data!$A$2:$A$1048576,'Annual Inflation'!$D43)=0,NA(),SUMIFS(Data!$K$2:$K$1048576,Data!$C$2:$C$1048576,'Annual Inflation'!P$5,Data!$A$2:$A$1048576,'Annual Inflation'!$D43))</f>
        <v>#N/A</v>
      </c>
      <c r="R43" s="15" t="e">
        <f>IF(SUMIFS(Data!$L$2:$L$1048576,Data!$C$2:$C$1048576,'Annual Inflation'!P$5,Data!$A$2:$A$1048576,'Annual Inflation'!$D43)=0,NA(),SUMIFS(Data!$L$2:$L$1048576,Data!$C$2:$C$1048576,'Annual Inflation'!P$5,Data!$A$2:$A$1048576,'Annual Inflation'!$D43))</f>
        <v>#N/A</v>
      </c>
      <c r="S43" s="4">
        <v>3</v>
      </c>
      <c r="T43" s="4">
        <v>2</v>
      </c>
      <c r="U43" s="4">
        <v>2</v>
      </c>
      <c r="V43" s="15" t="e">
        <f t="shared" si="8"/>
        <v>#N/A</v>
      </c>
      <c r="W43" s="15" t="e">
        <f t="shared" si="9"/>
        <v>#N/A</v>
      </c>
      <c r="Y43" s="15"/>
      <c r="Z43" s="15" t="e">
        <f>IF(SUMIFS(Data!$G$2:$G$1048576,Data!$B$2:$B$1048576,'Annual Inflation'!Z$5,Data!$A$2:$A$1048576,'Annual Inflation'!$D43)=0,NA(),SUMIFS(Data!$G$2:$G$1048576,Data!$B$2:$B$1048576,'Annual Inflation'!Z$5,Data!$A$2:$A$1048576,'Annual Inflation'!$D43))</f>
        <v>#N/A</v>
      </c>
      <c r="AA43" s="15" t="e">
        <f>IF(SUMIFS(Data!$G$2:$G$1048576,Data!$B$2:$B$1048576,'Annual Inflation'!AA$5,Data!$A$2:$A$1048576,'Annual Inflation'!$D43)=0,NA(),SUMIFS(Data!$G$2:$G$1048576,Data!$B$2:$B$1048576,'Annual Inflation'!AA$5,Data!$A$2:$A$1048576,'Annual Inflation'!$D43))</f>
        <v>#N/A</v>
      </c>
      <c r="AB43" s="15" t="e">
        <f>IF(SUMIFS(Data!$G$2:$G$1048576,Data!$B$2:$B$1048576,'Annual Inflation'!AB$5,Data!$A$2:$A$1048576,'Annual Inflation'!$D43)=0,NA(),SUMIFS(Data!$G$2:$G$1048576,Data!$B$2:$B$1048576,'Annual Inflation'!AB$5,Data!$A$2:$A$1048576,'Annual Inflation'!$D43))</f>
        <v>#N/A</v>
      </c>
      <c r="AC43" s="4">
        <v>3</v>
      </c>
      <c r="AD43" s="4">
        <v>2</v>
      </c>
      <c r="AE43" s="4">
        <v>2</v>
      </c>
      <c r="AG43" s="15"/>
      <c r="AH43" s="15" t="e">
        <f>IF(SUMIFS(Data!$G$2:$G$1048576,Data!$B$2:$B$1048576,'Annual Inflation'!AH$5,Data!$A$2:$A$1048576,'Annual Inflation'!$D43)=0,NA(),SUMIFS(Data!$G$2:$G$1048576,Data!$B$2:$B$1048576,'Annual Inflation'!AH$5,Data!$A$2:$A$1048576,'Annual Inflation'!$D43))</f>
        <v>#N/A</v>
      </c>
      <c r="AI43" s="15" t="e">
        <f>IF(SUMIFS(Data!$G$2:$G$1048576,Data!$B$2:$B$1048576,'Annual Inflation'!AI$5,Data!$A$2:$A$1048576,'Annual Inflation'!$D43)=0,NA(),SUMIFS(Data!$G$2:$G$1048576,Data!$B$2:$B$1048576,'Annual Inflation'!AI$5,Data!$A$2:$A$1048576,'Annual Inflation'!$D43))</f>
        <v>#N/A</v>
      </c>
      <c r="AJ43" s="15" t="e">
        <f>IF(SUMIFS(Data!$G$2:$G$1048576,Data!$B$2:$B$1048576,'Annual Inflation'!AJ$5,Data!$A$2:$A$1048576,'Annual Inflation'!$D43)=0,NA(),SUMIFS(Data!$G$2:$G$1048576,Data!$B$2:$B$1048576,'Annual Inflation'!AJ$5,Data!$A$2:$A$1048576,'Annual Inflation'!$D43))</f>
        <v>#N/A</v>
      </c>
      <c r="AK43" s="4">
        <v>3</v>
      </c>
      <c r="AL43" s="4">
        <v>2</v>
      </c>
      <c r="AM43" s="4">
        <v>2</v>
      </c>
      <c r="AO43">
        <f t="shared" si="10"/>
        <v>134</v>
      </c>
      <c r="AP43" s="14">
        <f t="shared" si="2"/>
        <v>40878</v>
      </c>
      <c r="AQ43" s="15">
        <f>IF(SUMIFS(Data!$G$2:$G$1048576,Data!$C$2:$C$1048576,'Annual Inflation'!AQ$5,Data!$A$2:$A$1048576,'Annual Inflation'!$AP43)=0,NA(),SUMIFS(Data!$G$2:$G$1048576,Data!$C$2:$C$1048576,'Annual Inflation'!AQ$5,Data!$A$2:$A$1048576,'Annual Inflation'!$AP43))</f>
        <v>3.6</v>
      </c>
      <c r="AR43" s="15">
        <f>IF(SUMIFS(Data!$G$2:$G$1048576,Data!$C$2:$C$1048576,'Annual Inflation'!AR$5,Data!$A$2:$A$1048576,'Annual Inflation'!$AP43)=0,NA(),SUMIFS(Data!$G$2:$G$1048576,Data!$C$2:$C$1048576,'Annual Inflation'!AR$5,Data!$A$2:$A$1048576,'Annual Inflation'!$AP43))</f>
        <v>3.5</v>
      </c>
      <c r="AS43" s="15">
        <f>IF(SUMIFS(Data!$F$2:$F$1048576,Data!$C$2:$C$1048576,'Annual Inflation'!AS$5,Data!$A$2:$A$1048576,'Annual Inflation'!$AP43)=0,NA(),SUMIFS(Data!$F$2:$F$1048576,Data!$C$2:$C$1048576,'Annual Inflation'!AS$5,Data!$A$2:$A$1048576,'Annual Inflation'!$AP43))</f>
        <v>3.6083333333333298</v>
      </c>
      <c r="AT43" s="15">
        <f>IF(SUMIFS(Data!$F$2:$F$1048576,Data!$C$2:$C$1048576,'Annual Inflation'!AT$5,Data!$A$2:$A$1048576,'Annual Inflation'!$AP43)=0,NA(),SUMIFS(Data!$F$2:$F$1048576,Data!$C$2:$C$1048576,'Annual Inflation'!AT$5,Data!$A$2:$A$1048576,'Annual Inflation'!$AP43))</f>
        <v>3.5409090909090901</v>
      </c>
      <c r="AU43" s="4">
        <v>3</v>
      </c>
      <c r="AV43" s="4">
        <v>2</v>
      </c>
      <c r="AW43" s="4">
        <v>2</v>
      </c>
      <c r="AY43" s="15" t="e">
        <f>IF(SUMIFS(Data!$G$2:$G$1048576,Data!$C$2:$C$1048576,'Annual Inflation'!AY$5,Data!$A$2:$A$1048576,'Annual Inflation'!$AP43)=0,NA(),SUMIFS(Data!$G$2:$G$1048576,Data!$C$2:$C$1048576,'Annual Inflation'!AY$5,Data!$A$2:$A$1048576,'Annual Inflation'!$AP43))</f>
        <v>#N/A</v>
      </c>
      <c r="AZ43" s="15" t="e">
        <f>IF(SUMIFS(Data!$G$2:$G$1048576,Data!$C$2:$C$1048576,'Annual Inflation'!AZ$5,Data!$A$2:$A$1048576,'Annual Inflation'!$AP43)=0,NA(),SUMIFS(Data!$G$2:$G$1048576,Data!$C$2:$C$1048576,'Annual Inflation'!AZ$5,Data!$A$2:$A$1048576,'Annual Inflation'!$AP43))</f>
        <v>#N/A</v>
      </c>
      <c r="BA43" s="15" t="e">
        <f>IF(SUMIFS(Data!$F$2:$F$1048576,Data!$C$2:$C$1048576,'Annual Inflation'!BA$5,Data!$A$2:$A$1048576,'Annual Inflation'!$AP43)=0,NA(),SUMIFS(Data!$F$2:$F$1048576,Data!$C$2:$C$1048576,'Annual Inflation'!BA$5,Data!$A$2:$A$1048576,'Annual Inflation'!$AP43))</f>
        <v>#N/A</v>
      </c>
      <c r="BB43" s="15" t="e">
        <f>IF(SUMIFS(Data!$F$2:$F$1048576,Data!$C$2:$C$1048576,'Annual Inflation'!BB$5,Data!$A$2:$A$1048576,'Annual Inflation'!$AP43)=0,NA(),SUMIFS(Data!$F$2:$F$1048576,Data!$C$2:$C$1048576,'Annual Inflation'!BB$5,Data!$A$2:$A$1048576,'Annual Inflation'!$AP43))</f>
        <v>#N/A</v>
      </c>
      <c r="BC43" s="4">
        <v>3</v>
      </c>
      <c r="BD43" s="4">
        <v>2</v>
      </c>
      <c r="BE43" s="4">
        <v>2</v>
      </c>
      <c r="BK43">
        <f t="shared" si="28"/>
        <v>2026</v>
      </c>
      <c r="BL43" s="20" t="e">
        <f>IF(SUMIFS(Data!$G:$G,Data!$A:$A,'Annual Inflation'!BL23,Data!$B:$B,'Annual Inflation'!$BJ23)=0,NA(),SUMIFS(Data!$G:$G,Data!$A:$A,'Annual Inflation'!BL23,Data!$B:$B,'Annual Inflation'!$BJ23))</f>
        <v>#N/A</v>
      </c>
      <c r="BM43" s="20" t="e">
        <f>IF(SUMIFS(Data!$G:$G,Data!$A:$A,'Annual Inflation'!BM23,Data!$B:$B,'Annual Inflation'!$BJ23)=0,NA(),SUMIFS(Data!$G:$G,Data!$A:$A,'Annual Inflation'!BM23,Data!$B:$B,'Annual Inflation'!$BJ23))</f>
        <v>#N/A</v>
      </c>
      <c r="BN43" s="20" t="e">
        <f>IF(SUMIFS(Data!$G:$G,Data!$A:$A,'Annual Inflation'!BN23,Data!$B:$B,'Annual Inflation'!$BJ23)=0,NA(),SUMIFS(Data!$G:$G,Data!$A:$A,'Annual Inflation'!BN23,Data!$B:$B,'Annual Inflation'!$BJ23))</f>
        <v>#N/A</v>
      </c>
      <c r="BO43" s="20" t="e">
        <f>IF(SUMIFS(Data!$G:$G,Data!$A:$A,'Annual Inflation'!BO23,Data!$B:$B,'Annual Inflation'!$BJ23)=0,NA(),SUMIFS(Data!$G:$G,Data!$A:$A,'Annual Inflation'!BO23,Data!$B:$B,'Annual Inflation'!$BJ23))</f>
        <v>#N/A</v>
      </c>
      <c r="BP43" s="20" t="e">
        <f>IF(SUMIFS(Data!$G:$G,Data!$A:$A,'Annual Inflation'!BP23,Data!$B:$B,'Annual Inflation'!$BJ23)=0,NA(),SUMIFS(Data!$G:$G,Data!$A:$A,'Annual Inflation'!BP23,Data!$B:$B,'Annual Inflation'!$BJ23))</f>
        <v>#N/A</v>
      </c>
      <c r="BQ43" s="20" t="e">
        <f>IF(SUMIFS(Data!$G:$G,Data!$A:$A,'Annual Inflation'!BQ23,Data!$B:$B,'Annual Inflation'!$BJ23)=0,NA(),SUMIFS(Data!$G:$G,Data!$A:$A,'Annual Inflation'!BQ23,Data!$B:$B,'Annual Inflation'!$BJ23))</f>
        <v>#N/A</v>
      </c>
      <c r="BR43" s="20" t="e">
        <f>IF(SUMIFS(Data!$G:$G,Data!$A:$A,'Annual Inflation'!BR23,Data!$B:$B,'Annual Inflation'!$BJ23)=0,NA(),SUMIFS(Data!$G:$G,Data!$A:$A,'Annual Inflation'!BR23,Data!$B:$B,'Annual Inflation'!$BJ23))</f>
        <v>#N/A</v>
      </c>
      <c r="BS43" s="20" t="e">
        <f>IF(SUMIFS(Data!$G:$G,Data!$A:$A,'Annual Inflation'!BS23,Data!$B:$B,'Annual Inflation'!$BJ23)=0,NA(),SUMIFS(Data!$G:$G,Data!$A:$A,'Annual Inflation'!BS23,Data!$B:$B,'Annual Inflation'!$BJ23))</f>
        <v>#N/A</v>
      </c>
      <c r="BT43" s="20" t="e">
        <f>IF(SUMIFS(Data!$G:$G,Data!$A:$A,'Annual Inflation'!BT23,Data!$B:$B,'Annual Inflation'!$BJ23)=0,NA(),SUMIFS(Data!$G:$G,Data!$A:$A,'Annual Inflation'!BT23,Data!$B:$B,'Annual Inflation'!$BJ23))</f>
        <v>#N/A</v>
      </c>
      <c r="BU43" s="20" t="e">
        <f>IF(SUMIFS(Data!$G:$G,Data!$A:$A,'Annual Inflation'!BU23,Data!$B:$B,'Annual Inflation'!$BJ23)=0,NA(),SUMIFS(Data!$G:$G,Data!$A:$A,'Annual Inflation'!BU23,Data!$B:$B,'Annual Inflation'!$BJ23))</f>
        <v>#N/A</v>
      </c>
      <c r="BV43" s="20" t="e">
        <f>IF(SUMIFS(Data!$G:$G,Data!$A:$A,'Annual Inflation'!BV23,Data!$B:$B,'Annual Inflation'!$BJ23)=0,NA(),SUMIFS(Data!$G:$G,Data!$A:$A,'Annual Inflation'!BV23,Data!$B:$B,'Annual Inflation'!$BJ23))</f>
        <v>#N/A</v>
      </c>
      <c r="BW43" s="20" t="e">
        <f>IF(SUMIFS(Data!$G:$G,Data!$A:$A,'Annual Inflation'!BW23,Data!$B:$B,'Annual Inflation'!$BJ23)=0,NA(),SUMIFS(Data!$G:$G,Data!$A:$A,'Annual Inflation'!BW23,Data!$B:$B,'Annual Inflation'!$BJ23))</f>
        <v>#N/A</v>
      </c>
      <c r="BX43" s="20" t="e">
        <f>IF(SUMIFS(Data!$G:$G,Data!$A:$A,'Annual Inflation'!BX23,Data!$B:$B,'Annual Inflation'!$BJ23)=0,NA(),SUMIFS(Data!$G:$G,Data!$A:$A,'Annual Inflation'!BX23,Data!$B:$B,'Annual Inflation'!$BJ23))</f>
        <v>#N/A</v>
      </c>
      <c r="BY43" s="20" t="e">
        <f>IF(SUMIFS(Data!$G:$G,Data!$A:$A,'Annual Inflation'!BY23,Data!$B:$B,'Annual Inflation'!$BJ23)=0,NA(),SUMIFS(Data!$G:$G,Data!$A:$A,'Annual Inflation'!BY23,Data!$B:$B,'Annual Inflation'!$BJ23))</f>
        <v>#N/A</v>
      </c>
      <c r="BZ43" s="20" t="e">
        <f>IF(SUMIFS(Data!$G:$G,Data!$A:$A,'Annual Inflation'!BZ23,Data!$B:$B,'Annual Inflation'!$BJ23)=0,NA(),SUMIFS(Data!$G:$G,Data!$A:$A,'Annual Inflation'!BZ23,Data!$B:$B,'Annual Inflation'!$BJ23))</f>
        <v>#N/A</v>
      </c>
      <c r="CA43" s="20" t="e">
        <f>IF(SUMIFS(Data!$G:$G,Data!$A:$A,'Annual Inflation'!CA23,Data!$B:$B,'Annual Inflation'!$BJ23)=0,NA(),SUMIFS(Data!$G:$G,Data!$A:$A,'Annual Inflation'!CA23,Data!$B:$B,'Annual Inflation'!$BJ23))</f>
        <v>#N/A</v>
      </c>
      <c r="CB43" s="20" t="e">
        <f>IF(SUMIFS(Data!$G:$G,Data!$A:$A,'Annual Inflation'!CB23,Data!$B:$B,'Annual Inflation'!$BJ23)=0,NA(),SUMIFS(Data!$G:$G,Data!$A:$A,'Annual Inflation'!CB23,Data!$B:$B,'Annual Inflation'!$BJ23))</f>
        <v>#N/A</v>
      </c>
      <c r="CC43" s="20" t="e">
        <f>IF(SUMIFS(Data!$G:$G,Data!$A:$A,'Annual Inflation'!CC23,Data!$B:$B,'Annual Inflation'!$BJ23)=0,NA(),SUMIFS(Data!$G:$G,Data!$A:$A,'Annual Inflation'!CC23,Data!$B:$B,'Annual Inflation'!$BJ23))</f>
        <v>#N/A</v>
      </c>
      <c r="CD43" s="20" t="e">
        <f>IF(SUMIFS(Data!$G:$G,Data!$A:$A,'Annual Inflation'!CD23,Data!$B:$B,'Annual Inflation'!$BJ23)=0,NA(),SUMIFS(Data!$G:$G,Data!$A:$A,'Annual Inflation'!CD23,Data!$B:$B,'Annual Inflation'!$BJ23))</f>
        <v>#N/A</v>
      </c>
      <c r="CE43" s="20" t="e">
        <f>IF(SUMIFS(Data!$G:$G,Data!$A:$A,'Annual Inflation'!CE23,Data!$B:$B,'Annual Inflation'!$BJ23)=0,NA(),SUMIFS(Data!$G:$G,Data!$A:$A,'Annual Inflation'!CE23,Data!$B:$B,'Annual Inflation'!$BJ23))</f>
        <v>#N/A</v>
      </c>
      <c r="CF43" s="20" t="e">
        <f>IF(SUMIFS(Data!$G:$G,Data!$A:$A,'Annual Inflation'!CF23,Data!$B:$B,'Annual Inflation'!$BJ23)=0,NA(),SUMIFS(Data!$G:$G,Data!$A:$A,'Annual Inflation'!CF23,Data!$B:$B,'Annual Inflation'!$BJ23))</f>
        <v>#N/A</v>
      </c>
      <c r="CG43" s="20" t="e">
        <f>IF(SUMIFS(Data!$G:$G,Data!$A:$A,'Annual Inflation'!CG23,Data!$B:$B,'Annual Inflation'!$BJ23)=0,NA(),SUMIFS(Data!$G:$G,Data!$A:$A,'Annual Inflation'!CG23,Data!$B:$B,'Annual Inflation'!$BJ23))</f>
        <v>#N/A</v>
      </c>
      <c r="CH43" s="20" t="e">
        <f>IF(SUMIFS(Data!$G:$G,Data!$A:$A,'Annual Inflation'!CH23,Data!$B:$B,'Annual Inflation'!$BJ23)=0,NA(),SUMIFS(Data!$G:$G,Data!$A:$A,'Annual Inflation'!CH23,Data!$B:$B,'Annual Inflation'!$BJ23))</f>
        <v>#N/A</v>
      </c>
      <c r="CI43" s="20" t="e">
        <f>IF(SUMIFS(Data!$G:$G,Data!$A:$A,'Annual Inflation'!CI23,Data!$B:$B,'Annual Inflation'!$BJ23)=0,NA(),SUMIFS(Data!$G:$G,Data!$A:$A,'Annual Inflation'!CI23,Data!$B:$B,'Annual Inflation'!$BJ23))</f>
        <v>#N/A</v>
      </c>
      <c r="CL43" s="7">
        <f t="shared" si="13"/>
        <v>38353</v>
      </c>
      <c r="CM43" s="4">
        <v>4.22</v>
      </c>
      <c r="CN43" s="181">
        <f>AVERAGE(CN44,CN42)</f>
        <v>3.7250000000000001</v>
      </c>
      <c r="CP43" s="4">
        <f>IF(SUMIFS(Data!$F$2:$F$1048576,Data!$C$2:$C$1048576,'Annual Inflation'!CP$5,Data!$A$2:$A$1048576,'Annual Inflation'!$CL43)=0,NA(),SUMIFS(Data!$F$2:$F$1048576,Data!$C$2:$C$1048576,'Annual Inflation'!CP$5,Data!$A$2:$A$1048576,'Annual Inflation'!$CL43))</f>
        <v>4.2506065092114396</v>
      </c>
      <c r="CQ43" s="181">
        <f>AVERAGE(CQ44,CQ42)</f>
        <v>3.7171656354515052</v>
      </c>
    </row>
    <row r="44" spans="3:95" x14ac:dyDescent="0.2">
      <c r="C44">
        <f t="shared" si="5"/>
        <v>63</v>
      </c>
      <c r="D44" s="14">
        <f t="shared" si="1"/>
        <v>43040</v>
      </c>
      <c r="E44" s="15" t="e">
        <f>IF(SUMIFS(Data!$F$2:$F$1048576,Data!$C$2:$C$1048576,'Annual Inflation'!F$5,Data!$A$2:$A$1048576,'Annual Inflation'!$D44)=0,NA(),SUMIFS(Data!$F$2:$F$1048576,Data!$C$2:$C$1048576,'Annual Inflation'!F$5,Data!$A$2:$A$1048576,'Annual Inflation'!$D44))</f>
        <v>#N/A</v>
      </c>
      <c r="F44" s="15" t="e">
        <f>IF(SUMIFS(Data!$G$2:$G$1048576,Data!$C$2:$C$1048576,'Annual Inflation'!F$5,Data!$A$2:$A$1048576,'Annual Inflation'!$D44)=0,NA(),SUMIFS(Data!$G$2:$G$1048576,Data!$C$2:$C$1048576,'Annual Inflation'!F$5,Data!$A$2:$A$1048576,'Annual Inflation'!$D44))</f>
        <v>#N/A</v>
      </c>
      <c r="G44" s="15" t="e">
        <f>IF(SUMIFS(Data!$K$2:$K$1048576,Data!$C$2:$C$1048576,'Annual Inflation'!F$5,Data!$A$2:$A$1048576,'Annual Inflation'!$D44)=0,NA(),SUMIFS(Data!$K$2:$K$1048576,Data!$C$2:$C$1048576,'Annual Inflation'!F$5,Data!$A$2:$A$1048576,'Annual Inflation'!$D44))</f>
        <v>#N/A</v>
      </c>
      <c r="H44" s="15" t="e">
        <f>IF(SUMIFS(Data!$L$2:$L$1048576,Data!$C$2:$C$1048576,'Annual Inflation'!F$5,Data!$A$2:$A$1048576,'Annual Inflation'!$D44)=0,NA(),SUMIFS(Data!$L$2:$L$1048576,Data!$C$2:$C$1048576,'Annual Inflation'!F$5,Data!$A$2:$A$1048576,'Annual Inflation'!$D44))</f>
        <v>#N/A</v>
      </c>
      <c r="I44" s="4">
        <v>3</v>
      </c>
      <c r="J44" s="4">
        <v>2</v>
      </c>
      <c r="K44" s="4">
        <v>2</v>
      </c>
      <c r="L44" s="15" t="e">
        <f t="shared" si="6"/>
        <v>#N/A</v>
      </c>
      <c r="M44" s="15" t="e">
        <f t="shared" si="7"/>
        <v>#N/A</v>
      </c>
      <c r="O44" s="15" t="e">
        <f>IF(SUMIFS(Data!$F$2:$F$1048576,Data!$C$2:$C$1048576,'Annual Inflation'!P$5,Data!$A$2:$A$1048576,'Annual Inflation'!$D44)=0,NA(),SUMIFS(Data!$F$2:$F$1048576,Data!$C$2:$C$1048576,'Annual Inflation'!P$5,Data!$A$2:$A$1048576,'Annual Inflation'!$D44))</f>
        <v>#N/A</v>
      </c>
      <c r="P44" s="15" t="e">
        <f>IF(SUMIFS(Data!$G$2:$G$1048576,Data!$C$2:$C$1048576,'Annual Inflation'!P$5,Data!$A$2:$A$1048576,'Annual Inflation'!$D44)=0,NA(),SUMIFS(Data!$G$2:$G$1048576,Data!$C$2:$C$1048576,'Annual Inflation'!P$5,Data!$A$2:$A$1048576,'Annual Inflation'!$D44))</f>
        <v>#N/A</v>
      </c>
      <c r="Q44" s="15" t="e">
        <f>IF(SUMIFS(Data!$K$2:$K$1048576,Data!$C$2:$C$1048576,'Annual Inflation'!P$5,Data!$A$2:$A$1048576,'Annual Inflation'!$D44)=0,NA(),SUMIFS(Data!$K$2:$K$1048576,Data!$C$2:$C$1048576,'Annual Inflation'!P$5,Data!$A$2:$A$1048576,'Annual Inflation'!$D44))</f>
        <v>#N/A</v>
      </c>
      <c r="R44" s="15" t="e">
        <f>IF(SUMIFS(Data!$L$2:$L$1048576,Data!$C$2:$C$1048576,'Annual Inflation'!P$5,Data!$A$2:$A$1048576,'Annual Inflation'!$D44)=0,NA(),SUMIFS(Data!$L$2:$L$1048576,Data!$C$2:$C$1048576,'Annual Inflation'!P$5,Data!$A$2:$A$1048576,'Annual Inflation'!$D44))</f>
        <v>#N/A</v>
      </c>
      <c r="S44" s="4">
        <v>3</v>
      </c>
      <c r="T44" s="4">
        <v>2</v>
      </c>
      <c r="U44" s="4">
        <v>2</v>
      </c>
      <c r="V44" s="15" t="e">
        <f t="shared" si="8"/>
        <v>#N/A</v>
      </c>
      <c r="W44" s="15" t="e">
        <f t="shared" si="9"/>
        <v>#N/A</v>
      </c>
      <c r="Y44" s="15"/>
      <c r="Z44" s="15" t="e">
        <f>IF(SUMIFS(Data!$G$2:$G$1048576,Data!$B$2:$B$1048576,'Annual Inflation'!Z$5,Data!$A$2:$A$1048576,'Annual Inflation'!$D44)=0,NA(),SUMIFS(Data!$G$2:$G$1048576,Data!$B$2:$B$1048576,'Annual Inflation'!Z$5,Data!$A$2:$A$1048576,'Annual Inflation'!$D44))</f>
        <v>#N/A</v>
      </c>
      <c r="AA44" s="15" t="e">
        <f>IF(SUMIFS(Data!$G$2:$G$1048576,Data!$B$2:$B$1048576,'Annual Inflation'!AA$5,Data!$A$2:$A$1048576,'Annual Inflation'!$D44)=0,NA(),SUMIFS(Data!$G$2:$G$1048576,Data!$B$2:$B$1048576,'Annual Inflation'!AA$5,Data!$A$2:$A$1048576,'Annual Inflation'!$D44))</f>
        <v>#N/A</v>
      </c>
      <c r="AB44" s="15" t="e">
        <f>IF(SUMIFS(Data!$G$2:$G$1048576,Data!$B$2:$B$1048576,'Annual Inflation'!AB$5,Data!$A$2:$A$1048576,'Annual Inflation'!$D44)=0,NA(),SUMIFS(Data!$G$2:$G$1048576,Data!$B$2:$B$1048576,'Annual Inflation'!AB$5,Data!$A$2:$A$1048576,'Annual Inflation'!$D44))</f>
        <v>#N/A</v>
      </c>
      <c r="AC44" s="4">
        <v>3</v>
      </c>
      <c r="AD44" s="4">
        <v>2</v>
      </c>
      <c r="AE44" s="4">
        <v>2</v>
      </c>
      <c r="AG44" s="15"/>
      <c r="AH44" s="15" t="e">
        <f>IF(SUMIFS(Data!$G$2:$G$1048576,Data!$B$2:$B$1048576,'Annual Inflation'!AH$5,Data!$A$2:$A$1048576,'Annual Inflation'!$D44)=0,NA(),SUMIFS(Data!$G$2:$G$1048576,Data!$B$2:$B$1048576,'Annual Inflation'!AH$5,Data!$A$2:$A$1048576,'Annual Inflation'!$D44))</f>
        <v>#N/A</v>
      </c>
      <c r="AI44" s="15" t="e">
        <f>IF(SUMIFS(Data!$G$2:$G$1048576,Data!$B$2:$B$1048576,'Annual Inflation'!AI$5,Data!$A$2:$A$1048576,'Annual Inflation'!$D44)=0,NA(),SUMIFS(Data!$G$2:$G$1048576,Data!$B$2:$B$1048576,'Annual Inflation'!AI$5,Data!$A$2:$A$1048576,'Annual Inflation'!$D44))</f>
        <v>#N/A</v>
      </c>
      <c r="AJ44" s="15" t="e">
        <f>IF(SUMIFS(Data!$G$2:$G$1048576,Data!$B$2:$B$1048576,'Annual Inflation'!AJ$5,Data!$A$2:$A$1048576,'Annual Inflation'!$D44)=0,NA(),SUMIFS(Data!$G$2:$G$1048576,Data!$B$2:$B$1048576,'Annual Inflation'!AJ$5,Data!$A$2:$A$1048576,'Annual Inflation'!$D44))</f>
        <v>#N/A</v>
      </c>
      <c r="AK44" s="4">
        <v>3</v>
      </c>
      <c r="AL44" s="4">
        <v>2</v>
      </c>
      <c r="AM44" s="4">
        <v>2</v>
      </c>
      <c r="AO44">
        <f t="shared" si="10"/>
        <v>133</v>
      </c>
      <c r="AP44" s="14">
        <f t="shared" si="2"/>
        <v>40909</v>
      </c>
      <c r="AQ44" s="15">
        <f>IF(SUMIFS(Data!$G$2:$G$1048576,Data!$C$2:$C$1048576,'Annual Inflation'!AQ$5,Data!$A$2:$A$1048576,'Annual Inflation'!$AP44)=0,NA(),SUMIFS(Data!$G$2:$G$1048576,Data!$C$2:$C$1048576,'Annual Inflation'!AQ$5,Data!$A$2:$A$1048576,'Annual Inflation'!$AP44))</f>
        <v>3.6</v>
      </c>
      <c r="AR44" s="15">
        <f>IF(SUMIFS(Data!$G$2:$G$1048576,Data!$C$2:$C$1048576,'Annual Inflation'!AR$5,Data!$A$2:$A$1048576,'Annual Inflation'!$AP44)=0,NA(),SUMIFS(Data!$G$2:$G$1048576,Data!$C$2:$C$1048576,'Annual Inflation'!AR$5,Data!$A$2:$A$1048576,'Annual Inflation'!$AP44))</f>
        <v>3.5</v>
      </c>
      <c r="AS44" s="15">
        <f>IF(SUMIFS(Data!$F$2:$F$1048576,Data!$C$2:$C$1048576,'Annual Inflation'!AS$5,Data!$A$2:$A$1048576,'Annual Inflation'!$AP44)=0,NA(),SUMIFS(Data!$F$2:$F$1048576,Data!$C$2:$C$1048576,'Annual Inflation'!AS$5,Data!$A$2:$A$1048576,'Annual Inflation'!$AP44))</f>
        <v>3.60769230769231</v>
      </c>
      <c r="AT44" s="15">
        <f>IF(SUMIFS(Data!$F$2:$F$1048576,Data!$C$2:$C$1048576,'Annual Inflation'!AT$5,Data!$A$2:$A$1048576,'Annual Inflation'!$AP44)=0,NA(),SUMIFS(Data!$F$2:$F$1048576,Data!$C$2:$C$1048576,'Annual Inflation'!AT$5,Data!$A$2:$A$1048576,'Annual Inflation'!$AP44))</f>
        <v>3.496</v>
      </c>
      <c r="AU44" s="4">
        <v>3</v>
      </c>
      <c r="AV44" s="4">
        <v>2</v>
      </c>
      <c r="AW44" s="4">
        <v>2</v>
      </c>
      <c r="AY44" s="15" t="e">
        <f>IF(SUMIFS(Data!$G$2:$G$1048576,Data!$C$2:$C$1048576,'Annual Inflation'!AY$5,Data!$A$2:$A$1048576,'Annual Inflation'!$AP44)=0,NA(),SUMIFS(Data!$G$2:$G$1048576,Data!$C$2:$C$1048576,'Annual Inflation'!AY$5,Data!$A$2:$A$1048576,'Annual Inflation'!$AP44))</f>
        <v>#N/A</v>
      </c>
      <c r="AZ44" s="15" t="e">
        <f>IF(SUMIFS(Data!$G$2:$G$1048576,Data!$C$2:$C$1048576,'Annual Inflation'!AZ$5,Data!$A$2:$A$1048576,'Annual Inflation'!$AP44)=0,NA(),SUMIFS(Data!$G$2:$G$1048576,Data!$C$2:$C$1048576,'Annual Inflation'!AZ$5,Data!$A$2:$A$1048576,'Annual Inflation'!$AP44))</f>
        <v>#N/A</v>
      </c>
      <c r="BA44" s="15" t="e">
        <f>IF(SUMIFS(Data!$F$2:$F$1048576,Data!$C$2:$C$1048576,'Annual Inflation'!BA$5,Data!$A$2:$A$1048576,'Annual Inflation'!$AP44)=0,NA(),SUMIFS(Data!$F$2:$F$1048576,Data!$C$2:$C$1048576,'Annual Inflation'!BA$5,Data!$A$2:$A$1048576,'Annual Inflation'!$AP44))</f>
        <v>#N/A</v>
      </c>
      <c r="BB44" s="15" t="e">
        <f>IF(SUMIFS(Data!$F$2:$F$1048576,Data!$C$2:$C$1048576,'Annual Inflation'!BB$5,Data!$A$2:$A$1048576,'Annual Inflation'!$AP44)=0,NA(),SUMIFS(Data!$F$2:$F$1048576,Data!$C$2:$C$1048576,'Annual Inflation'!BB$5,Data!$A$2:$A$1048576,'Annual Inflation'!$AP44))</f>
        <v>#N/A</v>
      </c>
      <c r="BC44" s="4">
        <v>3</v>
      </c>
      <c r="BD44" s="4">
        <v>2</v>
      </c>
      <c r="BE44" s="4">
        <v>2</v>
      </c>
      <c r="BK44">
        <f t="shared" si="28"/>
        <v>2027</v>
      </c>
      <c r="BL44" s="20" t="e">
        <f>IF(SUMIFS(Data!$G:$G,Data!$A:$A,'Annual Inflation'!BL24,Data!$B:$B,'Annual Inflation'!$BJ24)=0,NA(),SUMIFS(Data!$G:$G,Data!$A:$A,'Annual Inflation'!BL24,Data!$B:$B,'Annual Inflation'!$BJ24))</f>
        <v>#N/A</v>
      </c>
      <c r="BM44" s="20" t="e">
        <f>IF(SUMIFS(Data!$G:$G,Data!$A:$A,'Annual Inflation'!BM24,Data!$B:$B,'Annual Inflation'!$BJ24)=0,NA(),SUMIFS(Data!$G:$G,Data!$A:$A,'Annual Inflation'!BM24,Data!$B:$B,'Annual Inflation'!$BJ24))</f>
        <v>#N/A</v>
      </c>
      <c r="BN44" s="20" t="e">
        <f>IF(SUMIFS(Data!$G:$G,Data!$A:$A,'Annual Inflation'!BN24,Data!$B:$B,'Annual Inflation'!$BJ24)=0,NA(),SUMIFS(Data!$G:$G,Data!$A:$A,'Annual Inflation'!BN24,Data!$B:$B,'Annual Inflation'!$BJ24))</f>
        <v>#N/A</v>
      </c>
      <c r="BO44" s="20" t="e">
        <f>IF(SUMIFS(Data!$G:$G,Data!$A:$A,'Annual Inflation'!BO24,Data!$B:$B,'Annual Inflation'!$BJ24)=0,NA(),SUMIFS(Data!$G:$G,Data!$A:$A,'Annual Inflation'!BO24,Data!$B:$B,'Annual Inflation'!$BJ24))</f>
        <v>#N/A</v>
      </c>
      <c r="BP44" s="20" t="e">
        <f>IF(SUMIFS(Data!$G:$G,Data!$A:$A,'Annual Inflation'!BP24,Data!$B:$B,'Annual Inflation'!$BJ24)=0,NA(),SUMIFS(Data!$G:$G,Data!$A:$A,'Annual Inflation'!BP24,Data!$B:$B,'Annual Inflation'!$BJ24))</f>
        <v>#N/A</v>
      </c>
      <c r="BQ44" s="20" t="e">
        <f>IF(SUMIFS(Data!$G:$G,Data!$A:$A,'Annual Inflation'!BQ24,Data!$B:$B,'Annual Inflation'!$BJ24)=0,NA(),SUMIFS(Data!$G:$G,Data!$A:$A,'Annual Inflation'!BQ24,Data!$B:$B,'Annual Inflation'!$BJ24))</f>
        <v>#N/A</v>
      </c>
      <c r="BR44" s="20" t="e">
        <f>IF(SUMIFS(Data!$G:$G,Data!$A:$A,'Annual Inflation'!BR24,Data!$B:$B,'Annual Inflation'!$BJ24)=0,NA(),SUMIFS(Data!$G:$G,Data!$A:$A,'Annual Inflation'!BR24,Data!$B:$B,'Annual Inflation'!$BJ24))</f>
        <v>#N/A</v>
      </c>
      <c r="BS44" s="20" t="e">
        <f>IF(SUMIFS(Data!$G:$G,Data!$A:$A,'Annual Inflation'!BS24,Data!$B:$B,'Annual Inflation'!$BJ24)=0,NA(),SUMIFS(Data!$G:$G,Data!$A:$A,'Annual Inflation'!BS24,Data!$B:$B,'Annual Inflation'!$BJ24))</f>
        <v>#N/A</v>
      </c>
      <c r="BT44" s="20" t="e">
        <f>IF(SUMIFS(Data!$G:$G,Data!$A:$A,'Annual Inflation'!BT24,Data!$B:$B,'Annual Inflation'!$BJ24)=0,NA(),SUMIFS(Data!$G:$G,Data!$A:$A,'Annual Inflation'!BT24,Data!$B:$B,'Annual Inflation'!$BJ24))</f>
        <v>#N/A</v>
      </c>
      <c r="BU44" s="20" t="e">
        <f>IF(SUMIFS(Data!$G:$G,Data!$A:$A,'Annual Inflation'!BU24,Data!$B:$B,'Annual Inflation'!$BJ24)=0,NA(),SUMIFS(Data!$G:$G,Data!$A:$A,'Annual Inflation'!BU24,Data!$B:$B,'Annual Inflation'!$BJ24))</f>
        <v>#N/A</v>
      </c>
      <c r="BV44" s="20" t="e">
        <f>IF(SUMIFS(Data!$G:$G,Data!$A:$A,'Annual Inflation'!BV24,Data!$B:$B,'Annual Inflation'!$BJ24)=0,NA(),SUMIFS(Data!$G:$G,Data!$A:$A,'Annual Inflation'!BV24,Data!$B:$B,'Annual Inflation'!$BJ24))</f>
        <v>#N/A</v>
      </c>
      <c r="BW44" s="20" t="e">
        <f>IF(SUMIFS(Data!$G:$G,Data!$A:$A,'Annual Inflation'!BW24,Data!$B:$B,'Annual Inflation'!$BJ24)=0,NA(),SUMIFS(Data!$G:$G,Data!$A:$A,'Annual Inflation'!BW24,Data!$B:$B,'Annual Inflation'!$BJ24))</f>
        <v>#N/A</v>
      </c>
      <c r="BX44" s="20" t="e">
        <f>IF(SUMIFS(Data!$G:$G,Data!$A:$A,'Annual Inflation'!BX24,Data!$B:$B,'Annual Inflation'!$BJ24)=0,NA(),SUMIFS(Data!$G:$G,Data!$A:$A,'Annual Inflation'!BX24,Data!$B:$B,'Annual Inflation'!$BJ24))</f>
        <v>#N/A</v>
      </c>
      <c r="BY44" s="20" t="e">
        <f>IF(SUMIFS(Data!$G:$G,Data!$A:$A,'Annual Inflation'!BY24,Data!$B:$B,'Annual Inflation'!$BJ24)=0,NA(),SUMIFS(Data!$G:$G,Data!$A:$A,'Annual Inflation'!BY24,Data!$B:$B,'Annual Inflation'!$BJ24))</f>
        <v>#N/A</v>
      </c>
      <c r="BZ44" s="20" t="e">
        <f>IF(SUMIFS(Data!$G:$G,Data!$A:$A,'Annual Inflation'!BZ24,Data!$B:$B,'Annual Inflation'!$BJ24)=0,NA(),SUMIFS(Data!$G:$G,Data!$A:$A,'Annual Inflation'!BZ24,Data!$B:$B,'Annual Inflation'!$BJ24))</f>
        <v>#N/A</v>
      </c>
      <c r="CA44" s="20" t="e">
        <f>IF(SUMIFS(Data!$G:$G,Data!$A:$A,'Annual Inflation'!CA24,Data!$B:$B,'Annual Inflation'!$BJ24)=0,NA(),SUMIFS(Data!$G:$G,Data!$A:$A,'Annual Inflation'!CA24,Data!$B:$B,'Annual Inflation'!$BJ24))</f>
        <v>#N/A</v>
      </c>
      <c r="CB44" s="20" t="e">
        <f>IF(SUMIFS(Data!$G:$G,Data!$A:$A,'Annual Inflation'!CB24,Data!$B:$B,'Annual Inflation'!$BJ24)=0,NA(),SUMIFS(Data!$G:$G,Data!$A:$A,'Annual Inflation'!CB24,Data!$B:$B,'Annual Inflation'!$BJ24))</f>
        <v>#N/A</v>
      </c>
      <c r="CC44" s="20" t="e">
        <f>IF(SUMIFS(Data!$G:$G,Data!$A:$A,'Annual Inflation'!CC24,Data!$B:$B,'Annual Inflation'!$BJ24)=0,NA(),SUMIFS(Data!$G:$G,Data!$A:$A,'Annual Inflation'!CC24,Data!$B:$B,'Annual Inflation'!$BJ24))</f>
        <v>#N/A</v>
      </c>
      <c r="CD44" s="20" t="e">
        <f>IF(SUMIFS(Data!$G:$G,Data!$A:$A,'Annual Inflation'!CD24,Data!$B:$B,'Annual Inflation'!$BJ24)=0,NA(),SUMIFS(Data!$G:$G,Data!$A:$A,'Annual Inflation'!CD24,Data!$B:$B,'Annual Inflation'!$BJ24))</f>
        <v>#N/A</v>
      </c>
      <c r="CE44" s="20" t="e">
        <f>IF(SUMIFS(Data!$G:$G,Data!$A:$A,'Annual Inflation'!CE24,Data!$B:$B,'Annual Inflation'!$BJ24)=0,NA(),SUMIFS(Data!$G:$G,Data!$A:$A,'Annual Inflation'!CE24,Data!$B:$B,'Annual Inflation'!$BJ24))</f>
        <v>#N/A</v>
      </c>
      <c r="CF44" s="20" t="e">
        <f>IF(SUMIFS(Data!$G:$G,Data!$A:$A,'Annual Inflation'!CF24,Data!$B:$B,'Annual Inflation'!$BJ24)=0,NA(),SUMIFS(Data!$G:$G,Data!$A:$A,'Annual Inflation'!CF24,Data!$B:$B,'Annual Inflation'!$BJ24))</f>
        <v>#N/A</v>
      </c>
      <c r="CG44" s="20" t="e">
        <f>IF(SUMIFS(Data!$G:$G,Data!$A:$A,'Annual Inflation'!CG24,Data!$B:$B,'Annual Inflation'!$BJ24)=0,NA(),SUMIFS(Data!$G:$G,Data!$A:$A,'Annual Inflation'!CG24,Data!$B:$B,'Annual Inflation'!$BJ24))</f>
        <v>#N/A</v>
      </c>
      <c r="CH44" s="20" t="e">
        <f>IF(SUMIFS(Data!$G:$G,Data!$A:$A,'Annual Inflation'!CH24,Data!$B:$B,'Annual Inflation'!$BJ24)=0,NA(),SUMIFS(Data!$G:$G,Data!$A:$A,'Annual Inflation'!CH24,Data!$B:$B,'Annual Inflation'!$BJ24))</f>
        <v>#N/A</v>
      </c>
      <c r="CI44" s="20" t="e">
        <f>IF(SUMIFS(Data!$G:$G,Data!$A:$A,'Annual Inflation'!CI24,Data!$B:$B,'Annual Inflation'!$BJ24)=0,NA(),SUMIFS(Data!$G:$G,Data!$A:$A,'Annual Inflation'!CI24,Data!$B:$B,'Annual Inflation'!$BJ24))</f>
        <v>#N/A</v>
      </c>
      <c r="CL44" s="7">
        <f t="shared" si="13"/>
        <v>38384</v>
      </c>
      <c r="CM44" s="4">
        <v>4.2300000000000004</v>
      </c>
      <c r="CN44" s="4">
        <v>3.7</v>
      </c>
      <c r="CP44" s="4">
        <f>IF(SUMIFS(Data!$F$2:$F$1048576,Data!$C$2:$C$1048576,'Annual Inflation'!CP$5,Data!$A$2:$A$1048576,'Annual Inflation'!$CL44)=0,NA(),SUMIFS(Data!$F$2:$F$1048576,Data!$C$2:$C$1048576,'Annual Inflation'!CP$5,Data!$A$2:$A$1048576,'Annual Inflation'!$CL44))</f>
        <v>4.3272293708635496</v>
      </c>
      <c r="CQ44" s="4">
        <f>IF(SUMIFS(Data!$F$2:$F$1048576,Data!$C$2:$C$1048576,'Annual Inflation'!CQ$5,Data!$A$2:$A$1048576,'Annual Inflation'!$CL44)=0,NA(),SUMIFS(Data!$F$2:$F$1048576,Data!$C$2:$C$1048576,'Annual Inflation'!CQ$5,Data!$A$2:$A$1048576,'Annual Inflation'!$CL44))</f>
        <v>3.6713043478260898</v>
      </c>
    </row>
    <row r="45" spans="3:95" x14ac:dyDescent="0.2">
      <c r="C45">
        <f t="shared" si="5"/>
        <v>62</v>
      </c>
      <c r="D45" s="14">
        <f t="shared" si="1"/>
        <v>43070</v>
      </c>
      <c r="E45" s="15" t="e">
        <f>IF(SUMIFS(Data!$F$2:$F$1048576,Data!$C$2:$C$1048576,'Annual Inflation'!F$5,Data!$A$2:$A$1048576,'Annual Inflation'!$D45)=0,NA(),SUMIFS(Data!$F$2:$F$1048576,Data!$C$2:$C$1048576,'Annual Inflation'!F$5,Data!$A$2:$A$1048576,'Annual Inflation'!$D45))</f>
        <v>#N/A</v>
      </c>
      <c r="F45" s="15" t="e">
        <f>IF(SUMIFS(Data!$G$2:$G$1048576,Data!$C$2:$C$1048576,'Annual Inflation'!F$5,Data!$A$2:$A$1048576,'Annual Inflation'!$D45)=0,NA(),SUMIFS(Data!$G$2:$G$1048576,Data!$C$2:$C$1048576,'Annual Inflation'!F$5,Data!$A$2:$A$1048576,'Annual Inflation'!$D45))</f>
        <v>#N/A</v>
      </c>
      <c r="G45" s="15" t="e">
        <f>IF(SUMIFS(Data!$K$2:$K$1048576,Data!$C$2:$C$1048576,'Annual Inflation'!F$5,Data!$A$2:$A$1048576,'Annual Inflation'!$D45)=0,NA(),SUMIFS(Data!$K$2:$K$1048576,Data!$C$2:$C$1048576,'Annual Inflation'!F$5,Data!$A$2:$A$1048576,'Annual Inflation'!$D45))</f>
        <v>#N/A</v>
      </c>
      <c r="H45" s="15" t="e">
        <f>IF(SUMIFS(Data!$L$2:$L$1048576,Data!$C$2:$C$1048576,'Annual Inflation'!F$5,Data!$A$2:$A$1048576,'Annual Inflation'!$D45)=0,NA(),SUMIFS(Data!$L$2:$L$1048576,Data!$C$2:$C$1048576,'Annual Inflation'!F$5,Data!$A$2:$A$1048576,'Annual Inflation'!$D45))</f>
        <v>#N/A</v>
      </c>
      <c r="I45" s="4">
        <v>3</v>
      </c>
      <c r="J45" s="4">
        <v>2</v>
      </c>
      <c r="K45" s="4">
        <v>2</v>
      </c>
      <c r="L45" s="15" t="e">
        <f t="shared" si="6"/>
        <v>#N/A</v>
      </c>
      <c r="M45" s="15" t="e">
        <f t="shared" si="7"/>
        <v>#N/A</v>
      </c>
      <c r="O45" s="15" t="e">
        <f>IF(SUMIFS(Data!$F$2:$F$1048576,Data!$C$2:$C$1048576,'Annual Inflation'!P$5,Data!$A$2:$A$1048576,'Annual Inflation'!$D45)=0,NA(),SUMIFS(Data!$F$2:$F$1048576,Data!$C$2:$C$1048576,'Annual Inflation'!P$5,Data!$A$2:$A$1048576,'Annual Inflation'!$D45))</f>
        <v>#N/A</v>
      </c>
      <c r="P45" s="15" t="e">
        <f>IF(SUMIFS(Data!$G$2:$G$1048576,Data!$C$2:$C$1048576,'Annual Inflation'!P$5,Data!$A$2:$A$1048576,'Annual Inflation'!$D45)=0,NA(),SUMIFS(Data!$G$2:$G$1048576,Data!$C$2:$C$1048576,'Annual Inflation'!P$5,Data!$A$2:$A$1048576,'Annual Inflation'!$D45))</f>
        <v>#N/A</v>
      </c>
      <c r="Q45" s="15" t="e">
        <f>IF(SUMIFS(Data!$K$2:$K$1048576,Data!$C$2:$C$1048576,'Annual Inflation'!P$5,Data!$A$2:$A$1048576,'Annual Inflation'!$D45)=0,NA(),SUMIFS(Data!$K$2:$K$1048576,Data!$C$2:$C$1048576,'Annual Inflation'!P$5,Data!$A$2:$A$1048576,'Annual Inflation'!$D45))</f>
        <v>#N/A</v>
      </c>
      <c r="R45" s="15" t="e">
        <f>IF(SUMIFS(Data!$L$2:$L$1048576,Data!$C$2:$C$1048576,'Annual Inflation'!P$5,Data!$A$2:$A$1048576,'Annual Inflation'!$D45)=0,NA(),SUMIFS(Data!$L$2:$L$1048576,Data!$C$2:$C$1048576,'Annual Inflation'!P$5,Data!$A$2:$A$1048576,'Annual Inflation'!$D45))</f>
        <v>#N/A</v>
      </c>
      <c r="S45" s="4">
        <v>3</v>
      </c>
      <c r="T45" s="4">
        <v>2</v>
      </c>
      <c r="U45" s="4">
        <v>2</v>
      </c>
      <c r="V45" s="15" t="e">
        <f t="shared" si="8"/>
        <v>#N/A</v>
      </c>
      <c r="W45" s="15" t="e">
        <f t="shared" si="9"/>
        <v>#N/A</v>
      </c>
      <c r="Y45" s="15"/>
      <c r="Z45" s="15" t="e">
        <f>IF(SUMIFS(Data!$G$2:$G$1048576,Data!$B$2:$B$1048576,'Annual Inflation'!Z$5,Data!$A$2:$A$1048576,'Annual Inflation'!$D45)=0,NA(),SUMIFS(Data!$G$2:$G$1048576,Data!$B$2:$B$1048576,'Annual Inflation'!Z$5,Data!$A$2:$A$1048576,'Annual Inflation'!$D45))</f>
        <v>#N/A</v>
      </c>
      <c r="AA45" s="15" t="e">
        <f>IF(SUMIFS(Data!$G$2:$G$1048576,Data!$B$2:$B$1048576,'Annual Inflation'!AA$5,Data!$A$2:$A$1048576,'Annual Inflation'!$D45)=0,NA(),SUMIFS(Data!$G$2:$G$1048576,Data!$B$2:$B$1048576,'Annual Inflation'!AA$5,Data!$A$2:$A$1048576,'Annual Inflation'!$D45))</f>
        <v>#N/A</v>
      </c>
      <c r="AB45" s="15" t="e">
        <f>IF(SUMIFS(Data!$G$2:$G$1048576,Data!$B$2:$B$1048576,'Annual Inflation'!AB$5,Data!$A$2:$A$1048576,'Annual Inflation'!$D45)=0,NA(),SUMIFS(Data!$G$2:$G$1048576,Data!$B$2:$B$1048576,'Annual Inflation'!AB$5,Data!$A$2:$A$1048576,'Annual Inflation'!$D45))</f>
        <v>#N/A</v>
      </c>
      <c r="AC45" s="4">
        <v>3</v>
      </c>
      <c r="AD45" s="4">
        <v>2</v>
      </c>
      <c r="AE45" s="4">
        <v>2</v>
      </c>
      <c r="AG45" s="15"/>
      <c r="AH45" s="15" t="e">
        <f>IF(SUMIFS(Data!$G$2:$G$1048576,Data!$B$2:$B$1048576,'Annual Inflation'!AH$5,Data!$A$2:$A$1048576,'Annual Inflation'!$D45)=0,NA(),SUMIFS(Data!$G$2:$G$1048576,Data!$B$2:$B$1048576,'Annual Inflation'!AH$5,Data!$A$2:$A$1048576,'Annual Inflation'!$D45))</f>
        <v>#N/A</v>
      </c>
      <c r="AI45" s="15" t="e">
        <f>IF(SUMIFS(Data!$G$2:$G$1048576,Data!$B$2:$B$1048576,'Annual Inflation'!AI$5,Data!$A$2:$A$1048576,'Annual Inflation'!$D45)=0,NA(),SUMIFS(Data!$G$2:$G$1048576,Data!$B$2:$B$1048576,'Annual Inflation'!AI$5,Data!$A$2:$A$1048576,'Annual Inflation'!$D45))</f>
        <v>#N/A</v>
      </c>
      <c r="AJ45" s="15" t="e">
        <f>IF(SUMIFS(Data!$G$2:$G$1048576,Data!$B$2:$B$1048576,'Annual Inflation'!AJ$5,Data!$A$2:$A$1048576,'Annual Inflation'!$D45)=0,NA(),SUMIFS(Data!$G$2:$G$1048576,Data!$B$2:$B$1048576,'Annual Inflation'!AJ$5,Data!$A$2:$A$1048576,'Annual Inflation'!$D45))</f>
        <v>#N/A</v>
      </c>
      <c r="AK45" s="4">
        <v>3</v>
      </c>
      <c r="AL45" s="4">
        <v>2</v>
      </c>
      <c r="AM45" s="4">
        <v>2</v>
      </c>
      <c r="AO45">
        <f t="shared" si="10"/>
        <v>132</v>
      </c>
      <c r="AP45" s="14">
        <f t="shared" si="2"/>
        <v>40940</v>
      </c>
      <c r="AQ45" s="15">
        <f>IF(SUMIFS(Data!$G$2:$G$1048576,Data!$C$2:$C$1048576,'Annual Inflation'!AQ$5,Data!$A$2:$A$1048576,'Annual Inflation'!$AP45)=0,NA(),SUMIFS(Data!$G$2:$G$1048576,Data!$C$2:$C$1048576,'Annual Inflation'!AQ$5,Data!$A$2:$A$1048576,'Annual Inflation'!$AP45))</f>
        <v>3.6</v>
      </c>
      <c r="AR45" s="15">
        <f>IF(SUMIFS(Data!$G$2:$G$1048576,Data!$C$2:$C$1048576,'Annual Inflation'!AR$5,Data!$A$2:$A$1048576,'Annual Inflation'!$AP45)=0,NA(),SUMIFS(Data!$G$2:$G$1048576,Data!$C$2:$C$1048576,'Annual Inflation'!AR$5,Data!$A$2:$A$1048576,'Annual Inflation'!$AP45))</f>
        <v>3.5</v>
      </c>
      <c r="AS45" s="15">
        <f>IF(SUMIFS(Data!$F$2:$F$1048576,Data!$C$2:$C$1048576,'Annual Inflation'!AS$5,Data!$A$2:$A$1048576,'Annual Inflation'!$AP45)=0,NA(),SUMIFS(Data!$F$2:$F$1048576,Data!$C$2:$C$1048576,'Annual Inflation'!AS$5,Data!$A$2:$A$1048576,'Annual Inflation'!$AP45))</f>
        <v>3.6139999999999999</v>
      </c>
      <c r="AT45" s="15">
        <f>IF(SUMIFS(Data!$F$2:$F$1048576,Data!$C$2:$C$1048576,'Annual Inflation'!AT$5,Data!$A$2:$A$1048576,'Annual Inflation'!$AP45)=0,NA(),SUMIFS(Data!$F$2:$F$1048576,Data!$C$2:$C$1048576,'Annual Inflation'!AT$5,Data!$A$2:$A$1048576,'Annual Inflation'!$AP45))</f>
        <v>3.4874999999999998</v>
      </c>
      <c r="AU45" s="4">
        <v>3</v>
      </c>
      <c r="AV45" s="4">
        <v>2</v>
      </c>
      <c r="AW45" s="4">
        <v>2</v>
      </c>
      <c r="AY45" s="15" t="e">
        <f>IF(SUMIFS(Data!$G$2:$G$1048576,Data!$C$2:$C$1048576,'Annual Inflation'!AY$5,Data!$A$2:$A$1048576,'Annual Inflation'!$AP45)=0,NA(),SUMIFS(Data!$G$2:$G$1048576,Data!$C$2:$C$1048576,'Annual Inflation'!AY$5,Data!$A$2:$A$1048576,'Annual Inflation'!$AP45))</f>
        <v>#N/A</v>
      </c>
      <c r="AZ45" s="15" t="e">
        <f>IF(SUMIFS(Data!$G$2:$G$1048576,Data!$C$2:$C$1048576,'Annual Inflation'!AZ$5,Data!$A$2:$A$1048576,'Annual Inflation'!$AP45)=0,NA(),SUMIFS(Data!$G$2:$G$1048576,Data!$C$2:$C$1048576,'Annual Inflation'!AZ$5,Data!$A$2:$A$1048576,'Annual Inflation'!$AP45))</f>
        <v>#N/A</v>
      </c>
      <c r="BA45" s="15" t="e">
        <f>IF(SUMIFS(Data!$F$2:$F$1048576,Data!$C$2:$C$1048576,'Annual Inflation'!BA$5,Data!$A$2:$A$1048576,'Annual Inflation'!$AP45)=0,NA(),SUMIFS(Data!$F$2:$F$1048576,Data!$C$2:$C$1048576,'Annual Inflation'!BA$5,Data!$A$2:$A$1048576,'Annual Inflation'!$AP45))</f>
        <v>#N/A</v>
      </c>
      <c r="BB45" s="15" t="e">
        <f>IF(SUMIFS(Data!$F$2:$F$1048576,Data!$C$2:$C$1048576,'Annual Inflation'!BB$5,Data!$A$2:$A$1048576,'Annual Inflation'!$AP45)=0,NA(),SUMIFS(Data!$F$2:$F$1048576,Data!$C$2:$C$1048576,'Annual Inflation'!BB$5,Data!$A$2:$A$1048576,'Annual Inflation'!$AP45))</f>
        <v>#N/A</v>
      </c>
      <c r="BC45" s="4">
        <v>3</v>
      </c>
      <c r="BD45" s="4">
        <v>2</v>
      </c>
      <c r="BE45" s="4">
        <v>2</v>
      </c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CL45" s="7">
        <f t="shared" si="13"/>
        <v>38412</v>
      </c>
      <c r="CM45" s="4">
        <v>4.24</v>
      </c>
      <c r="CN45" s="4">
        <v>3.64</v>
      </c>
      <c r="CP45" s="4">
        <f>IF(SUMIFS(Data!$F$2:$F$1048576,Data!$C$2:$C$1048576,'Annual Inflation'!CP$5,Data!$A$2:$A$1048576,'Annual Inflation'!$CL45)=0,NA(),SUMIFS(Data!$F$2:$F$1048576,Data!$C$2:$C$1048576,'Annual Inflation'!CP$5,Data!$A$2:$A$1048576,'Annual Inflation'!$CL45))</f>
        <v>4.2459540058235001</v>
      </c>
      <c r="CQ45" s="4">
        <f>IF(SUMIFS(Data!$F$2:$F$1048576,Data!$C$2:$C$1048576,'Annual Inflation'!CQ$5,Data!$A$2:$A$1048576,'Annual Inflation'!$CL45)=0,NA(),SUMIFS(Data!$F$2:$F$1048576,Data!$C$2:$C$1048576,'Annual Inflation'!CQ$5,Data!$A$2:$A$1048576,'Annual Inflation'!$CL45))</f>
        <v>3.7337391304347798</v>
      </c>
    </row>
    <row r="46" spans="3:95" x14ac:dyDescent="0.2">
      <c r="C46">
        <f t="shared" si="5"/>
        <v>61</v>
      </c>
      <c r="D46" s="14">
        <f t="shared" si="1"/>
        <v>43101</v>
      </c>
      <c r="E46" s="15" t="e">
        <f>IF(SUMIFS(Data!$F$2:$F$1048576,Data!$C$2:$C$1048576,'Annual Inflation'!F$5,Data!$A$2:$A$1048576,'Annual Inflation'!$D46)=0,NA(),SUMIFS(Data!$F$2:$F$1048576,Data!$C$2:$C$1048576,'Annual Inflation'!F$5,Data!$A$2:$A$1048576,'Annual Inflation'!$D46))</f>
        <v>#N/A</v>
      </c>
      <c r="F46" s="15" t="e">
        <f>IF(SUMIFS(Data!$G$2:$G$1048576,Data!$C$2:$C$1048576,'Annual Inflation'!F$5,Data!$A$2:$A$1048576,'Annual Inflation'!$D46)=0,NA(),SUMIFS(Data!$G$2:$G$1048576,Data!$C$2:$C$1048576,'Annual Inflation'!F$5,Data!$A$2:$A$1048576,'Annual Inflation'!$D46))</f>
        <v>#N/A</v>
      </c>
      <c r="G46" s="15" t="e">
        <f>IF(SUMIFS(Data!$K$2:$K$1048576,Data!$C$2:$C$1048576,'Annual Inflation'!F$5,Data!$A$2:$A$1048576,'Annual Inflation'!$D46)=0,NA(),SUMIFS(Data!$K$2:$K$1048576,Data!$C$2:$C$1048576,'Annual Inflation'!F$5,Data!$A$2:$A$1048576,'Annual Inflation'!$D46))</f>
        <v>#N/A</v>
      </c>
      <c r="H46" s="15" t="e">
        <f>IF(SUMIFS(Data!$L$2:$L$1048576,Data!$C$2:$C$1048576,'Annual Inflation'!F$5,Data!$A$2:$A$1048576,'Annual Inflation'!$D46)=0,NA(),SUMIFS(Data!$L$2:$L$1048576,Data!$C$2:$C$1048576,'Annual Inflation'!F$5,Data!$A$2:$A$1048576,'Annual Inflation'!$D46))</f>
        <v>#N/A</v>
      </c>
      <c r="I46" s="4">
        <v>3</v>
      </c>
      <c r="J46" s="4">
        <v>2</v>
      </c>
      <c r="K46" s="4">
        <v>2</v>
      </c>
      <c r="L46" s="15" t="e">
        <f t="shared" si="6"/>
        <v>#N/A</v>
      </c>
      <c r="M46" s="15" t="e">
        <f t="shared" si="7"/>
        <v>#N/A</v>
      </c>
      <c r="O46" s="15" t="e">
        <f>IF(SUMIFS(Data!$F$2:$F$1048576,Data!$C$2:$C$1048576,'Annual Inflation'!P$5,Data!$A$2:$A$1048576,'Annual Inflation'!$D46)=0,NA(),SUMIFS(Data!$F$2:$F$1048576,Data!$C$2:$C$1048576,'Annual Inflation'!P$5,Data!$A$2:$A$1048576,'Annual Inflation'!$D46))</f>
        <v>#N/A</v>
      </c>
      <c r="P46" s="15" t="e">
        <f>IF(SUMIFS(Data!$G$2:$G$1048576,Data!$C$2:$C$1048576,'Annual Inflation'!P$5,Data!$A$2:$A$1048576,'Annual Inflation'!$D46)=0,NA(),SUMIFS(Data!$G$2:$G$1048576,Data!$C$2:$C$1048576,'Annual Inflation'!P$5,Data!$A$2:$A$1048576,'Annual Inflation'!$D46))</f>
        <v>#N/A</v>
      </c>
      <c r="Q46" s="15" t="e">
        <f>IF(SUMIFS(Data!$K$2:$K$1048576,Data!$C$2:$C$1048576,'Annual Inflation'!P$5,Data!$A$2:$A$1048576,'Annual Inflation'!$D46)=0,NA(),SUMIFS(Data!$K$2:$K$1048576,Data!$C$2:$C$1048576,'Annual Inflation'!P$5,Data!$A$2:$A$1048576,'Annual Inflation'!$D46))</f>
        <v>#N/A</v>
      </c>
      <c r="R46" s="15" t="e">
        <f>IF(SUMIFS(Data!$L$2:$L$1048576,Data!$C$2:$C$1048576,'Annual Inflation'!P$5,Data!$A$2:$A$1048576,'Annual Inflation'!$D46)=0,NA(),SUMIFS(Data!$L$2:$L$1048576,Data!$C$2:$C$1048576,'Annual Inflation'!P$5,Data!$A$2:$A$1048576,'Annual Inflation'!$D46))</f>
        <v>#N/A</v>
      </c>
      <c r="S46" s="4">
        <v>3</v>
      </c>
      <c r="T46" s="4">
        <v>2</v>
      </c>
      <c r="U46" s="4">
        <v>2</v>
      </c>
      <c r="V46" s="15" t="e">
        <f t="shared" si="8"/>
        <v>#N/A</v>
      </c>
      <c r="W46" s="15" t="e">
        <f t="shared" si="9"/>
        <v>#N/A</v>
      </c>
      <c r="Y46" s="15"/>
      <c r="Z46" s="15" t="e">
        <f>IF(SUMIFS(Data!$G$2:$G$1048576,Data!$B$2:$B$1048576,'Annual Inflation'!Z$5,Data!$A$2:$A$1048576,'Annual Inflation'!$D46)=0,NA(),SUMIFS(Data!$G$2:$G$1048576,Data!$B$2:$B$1048576,'Annual Inflation'!Z$5,Data!$A$2:$A$1048576,'Annual Inflation'!$D46))</f>
        <v>#N/A</v>
      </c>
      <c r="AA46" s="15" t="e">
        <f>IF(SUMIFS(Data!$G$2:$G$1048576,Data!$B$2:$B$1048576,'Annual Inflation'!AA$5,Data!$A$2:$A$1048576,'Annual Inflation'!$D46)=0,NA(),SUMIFS(Data!$G$2:$G$1048576,Data!$B$2:$B$1048576,'Annual Inflation'!AA$5,Data!$A$2:$A$1048576,'Annual Inflation'!$D46))</f>
        <v>#N/A</v>
      </c>
      <c r="AB46" s="15" t="e">
        <f>IF(SUMIFS(Data!$G$2:$G$1048576,Data!$B$2:$B$1048576,'Annual Inflation'!AB$5,Data!$A$2:$A$1048576,'Annual Inflation'!$D46)=0,NA(),SUMIFS(Data!$G$2:$G$1048576,Data!$B$2:$B$1048576,'Annual Inflation'!AB$5,Data!$A$2:$A$1048576,'Annual Inflation'!$D46))</f>
        <v>#N/A</v>
      </c>
      <c r="AC46" s="4">
        <v>3</v>
      </c>
      <c r="AD46" s="4">
        <v>2</v>
      </c>
      <c r="AE46" s="4">
        <v>2</v>
      </c>
      <c r="AG46" s="15"/>
      <c r="AH46" s="15" t="e">
        <f>IF(SUMIFS(Data!$G$2:$G$1048576,Data!$B$2:$B$1048576,'Annual Inflation'!AH$5,Data!$A$2:$A$1048576,'Annual Inflation'!$D46)=0,NA(),SUMIFS(Data!$G$2:$G$1048576,Data!$B$2:$B$1048576,'Annual Inflation'!AH$5,Data!$A$2:$A$1048576,'Annual Inflation'!$D46))</f>
        <v>#N/A</v>
      </c>
      <c r="AI46" s="15" t="e">
        <f>IF(SUMIFS(Data!$G$2:$G$1048576,Data!$B$2:$B$1048576,'Annual Inflation'!AI$5,Data!$A$2:$A$1048576,'Annual Inflation'!$D46)=0,NA(),SUMIFS(Data!$G$2:$G$1048576,Data!$B$2:$B$1048576,'Annual Inflation'!AI$5,Data!$A$2:$A$1048576,'Annual Inflation'!$D46))</f>
        <v>#N/A</v>
      </c>
      <c r="AJ46" s="15" t="e">
        <f>IF(SUMIFS(Data!$G$2:$G$1048576,Data!$B$2:$B$1048576,'Annual Inflation'!AJ$5,Data!$A$2:$A$1048576,'Annual Inflation'!$D46)=0,NA(),SUMIFS(Data!$G$2:$G$1048576,Data!$B$2:$B$1048576,'Annual Inflation'!AJ$5,Data!$A$2:$A$1048576,'Annual Inflation'!$D46))</f>
        <v>#N/A</v>
      </c>
      <c r="AK46" s="4">
        <v>3</v>
      </c>
      <c r="AL46" s="4">
        <v>2</v>
      </c>
      <c r="AM46" s="4">
        <v>2</v>
      </c>
      <c r="AO46">
        <f t="shared" si="10"/>
        <v>131</v>
      </c>
      <c r="AP46" s="14">
        <f t="shared" si="2"/>
        <v>40969</v>
      </c>
      <c r="AQ46" s="15">
        <f>IF(SUMIFS(Data!$G$2:$G$1048576,Data!$C$2:$C$1048576,'Annual Inflation'!AQ$5,Data!$A$2:$A$1048576,'Annual Inflation'!$AP46)=0,NA(),SUMIFS(Data!$G$2:$G$1048576,Data!$C$2:$C$1048576,'Annual Inflation'!AQ$5,Data!$A$2:$A$1048576,'Annual Inflation'!$AP46))</f>
        <v>3.6</v>
      </c>
      <c r="AR46" s="15">
        <f>IF(SUMIFS(Data!$G$2:$G$1048576,Data!$C$2:$C$1048576,'Annual Inflation'!AR$5,Data!$A$2:$A$1048576,'Annual Inflation'!$AP46)=0,NA(),SUMIFS(Data!$G$2:$G$1048576,Data!$C$2:$C$1048576,'Annual Inflation'!AR$5,Data!$A$2:$A$1048576,'Annual Inflation'!$AP46))</f>
        <v>3.45</v>
      </c>
      <c r="AS46" s="15">
        <f>IF(SUMIFS(Data!$F$2:$F$1048576,Data!$C$2:$C$1048576,'Annual Inflation'!AS$5,Data!$A$2:$A$1048576,'Annual Inflation'!$AP46)=0,NA(),SUMIFS(Data!$F$2:$F$1048576,Data!$C$2:$C$1048576,'Annual Inflation'!AS$5,Data!$A$2:$A$1048576,'Annual Inflation'!$AP46))</f>
        <v>3.6111111111111098</v>
      </c>
      <c r="AT46" s="15">
        <f>IF(SUMIFS(Data!$F$2:$F$1048576,Data!$C$2:$C$1048576,'Annual Inflation'!AT$5,Data!$A$2:$A$1048576,'Annual Inflation'!$AP46)=0,NA(),SUMIFS(Data!$F$2:$F$1048576,Data!$C$2:$C$1048576,'Annual Inflation'!AT$5,Data!$A$2:$A$1048576,'Annual Inflation'!$AP46))</f>
        <v>3.4961538461538502</v>
      </c>
      <c r="AU46" s="4">
        <v>3</v>
      </c>
      <c r="AV46" s="4">
        <v>2</v>
      </c>
      <c r="AW46" s="4">
        <v>2</v>
      </c>
      <c r="AY46" s="15" t="e">
        <f>IF(SUMIFS(Data!$G$2:$G$1048576,Data!$C$2:$C$1048576,'Annual Inflation'!AY$5,Data!$A$2:$A$1048576,'Annual Inflation'!$AP46)=0,NA(),SUMIFS(Data!$G$2:$G$1048576,Data!$C$2:$C$1048576,'Annual Inflation'!AY$5,Data!$A$2:$A$1048576,'Annual Inflation'!$AP46))</f>
        <v>#N/A</v>
      </c>
      <c r="AZ46" s="15" t="e">
        <f>IF(SUMIFS(Data!$G$2:$G$1048576,Data!$C$2:$C$1048576,'Annual Inflation'!AZ$5,Data!$A$2:$A$1048576,'Annual Inflation'!$AP46)=0,NA(),SUMIFS(Data!$G$2:$G$1048576,Data!$C$2:$C$1048576,'Annual Inflation'!AZ$5,Data!$A$2:$A$1048576,'Annual Inflation'!$AP46))</f>
        <v>#N/A</v>
      </c>
      <c r="BA46" s="15" t="e">
        <f>IF(SUMIFS(Data!$F$2:$F$1048576,Data!$C$2:$C$1048576,'Annual Inflation'!BA$5,Data!$A$2:$A$1048576,'Annual Inflation'!$AP46)=0,NA(),SUMIFS(Data!$F$2:$F$1048576,Data!$C$2:$C$1048576,'Annual Inflation'!BA$5,Data!$A$2:$A$1048576,'Annual Inflation'!$AP46))</f>
        <v>#N/A</v>
      </c>
      <c r="BB46" s="15" t="e">
        <f>IF(SUMIFS(Data!$F$2:$F$1048576,Data!$C$2:$C$1048576,'Annual Inflation'!BB$5,Data!$A$2:$A$1048576,'Annual Inflation'!$AP46)=0,NA(),SUMIFS(Data!$F$2:$F$1048576,Data!$C$2:$C$1048576,'Annual Inflation'!BB$5,Data!$A$2:$A$1048576,'Annual Inflation'!$AP46))</f>
        <v>#N/A</v>
      </c>
      <c r="BC46" s="4">
        <v>3</v>
      </c>
      <c r="BD46" s="4">
        <v>2</v>
      </c>
      <c r="BE46" s="4">
        <v>2</v>
      </c>
      <c r="BK46" t="s">
        <v>9887</v>
      </c>
      <c r="BL46" s="21">
        <f>MAX(BL27:BL37)</f>
        <v>3.8</v>
      </c>
      <c r="BM46" s="21">
        <f t="shared" ref="BM46:CI46" si="29">MAX(BM27:BM37)</f>
        <v>3.8</v>
      </c>
      <c r="BN46" s="21">
        <f t="shared" si="29"/>
        <v>3.9</v>
      </c>
      <c r="BO46" s="21">
        <f t="shared" si="29"/>
        <v>3.9</v>
      </c>
      <c r="BP46" s="21">
        <f t="shared" si="29"/>
        <v>3.9</v>
      </c>
      <c r="BQ46" s="21">
        <f t="shared" si="29"/>
        <v>3.9</v>
      </c>
      <c r="BR46" s="21">
        <f t="shared" si="29"/>
        <v>3.9</v>
      </c>
      <c r="BS46" s="21">
        <f t="shared" si="29"/>
        <v>3.9</v>
      </c>
      <c r="BT46" s="21">
        <f t="shared" si="29"/>
        <v>4.0999999999999996</v>
      </c>
      <c r="BU46" s="21">
        <f t="shared" si="29"/>
        <v>4.4000000000000004</v>
      </c>
      <c r="BV46" s="21">
        <f t="shared" si="29"/>
        <v>4.9000000000000004</v>
      </c>
      <c r="BW46" s="21">
        <f t="shared" si="29"/>
        <v>5.0999999999999996</v>
      </c>
      <c r="BX46" s="21">
        <f t="shared" si="29"/>
        <v>5.24</v>
      </c>
      <c r="BY46" s="21">
        <f t="shared" si="29"/>
        <v>5.4</v>
      </c>
      <c r="BZ46" s="21">
        <f t="shared" si="29"/>
        <v>5.6</v>
      </c>
      <c r="CA46" s="21">
        <f t="shared" si="29"/>
        <v>5.7</v>
      </c>
      <c r="CB46" s="21">
        <f t="shared" si="29"/>
        <v>5.9</v>
      </c>
      <c r="CC46" s="21">
        <f t="shared" si="29"/>
        <v>6</v>
      </c>
      <c r="CD46" s="21">
        <f t="shared" si="29"/>
        <v>6.03</v>
      </c>
      <c r="CE46" s="21">
        <f t="shared" si="29"/>
        <v>6.25</v>
      </c>
      <c r="CF46" s="21">
        <f t="shared" si="29"/>
        <v>6.3</v>
      </c>
      <c r="CG46" s="21">
        <f t="shared" si="29"/>
        <v>6.24</v>
      </c>
      <c r="CH46" s="21">
        <f t="shared" si="29"/>
        <v>6.5</v>
      </c>
      <c r="CI46" s="21">
        <f t="shared" si="29"/>
        <v>6.5949999999999998</v>
      </c>
      <c r="CL46" s="7">
        <f t="shared" si="13"/>
        <v>38443</v>
      </c>
      <c r="CM46" s="4">
        <v>4.1900000000000004</v>
      </c>
      <c r="CN46" s="4">
        <v>3.56</v>
      </c>
      <c r="CP46" s="4">
        <f>IF(SUMIFS(Data!$F$2:$F$1048576,Data!$C$2:$C$1048576,'Annual Inflation'!CP$5,Data!$A$2:$A$1048576,'Annual Inflation'!$CL46)=0,NA(),SUMIFS(Data!$F$2:$F$1048576,Data!$C$2:$C$1048576,'Annual Inflation'!CP$5,Data!$A$2:$A$1048576,'Annual Inflation'!$CL46))</f>
        <v>4.1883333333333299</v>
      </c>
      <c r="CQ46" s="4">
        <f>IF(SUMIFS(Data!$F$2:$F$1048576,Data!$C$2:$C$1048576,'Annual Inflation'!CQ$5,Data!$A$2:$A$1048576,'Annual Inflation'!$CL46)=0,NA(),SUMIFS(Data!$F$2:$F$1048576,Data!$C$2:$C$1048576,'Annual Inflation'!CQ$5,Data!$A$2:$A$1048576,'Annual Inflation'!$CL46))</f>
        <v>3.5747619047619001</v>
      </c>
    </row>
    <row r="47" spans="3:95" x14ac:dyDescent="0.2">
      <c r="C47">
        <f t="shared" si="5"/>
        <v>60</v>
      </c>
      <c r="D47" s="14">
        <f t="shared" si="1"/>
        <v>43132</v>
      </c>
      <c r="E47" s="15">
        <f>IF(SUMIFS(Data!$F$2:$F$1048576,Data!$C$2:$C$1048576,'Annual Inflation'!F$5,Data!$A$2:$A$1048576,'Annual Inflation'!$D47)=0,NA(),SUMIFS(Data!$F$2:$F$1048576,Data!$C$2:$C$1048576,'Annual Inflation'!F$5,Data!$A$2:$A$1048576,'Annual Inflation'!$D47))</f>
        <v>3.8962580645161302</v>
      </c>
      <c r="F47" s="15">
        <f>IF(SUMIFS(Data!$G$2:$G$1048576,Data!$C$2:$C$1048576,'Annual Inflation'!F$5,Data!$A$2:$A$1048576,'Annual Inflation'!$D47)=0,NA(),SUMIFS(Data!$G$2:$G$1048576,Data!$C$2:$C$1048576,'Annual Inflation'!F$5,Data!$A$2:$A$1048576,'Annual Inflation'!$D47))</f>
        <v>3.86</v>
      </c>
      <c r="G47" s="15">
        <f>IF(SUMIFS(Data!$K$2:$K$1048576,Data!$C$2:$C$1048576,'Annual Inflation'!F$5,Data!$A$2:$A$1048576,'Annual Inflation'!$D47)=0,NA(),SUMIFS(Data!$K$2:$K$1048576,Data!$C$2:$C$1048576,'Annual Inflation'!F$5,Data!$A$2:$A$1048576,'Annual Inflation'!$D47))</f>
        <v>3.5950000000000002</v>
      </c>
      <c r="H47" s="15">
        <f>IF(SUMIFS(Data!$L$2:$L$1048576,Data!$C$2:$C$1048576,'Annual Inflation'!F$5,Data!$A$2:$A$1048576,'Annual Inflation'!$D47)=0,NA(),SUMIFS(Data!$L$2:$L$1048576,Data!$C$2:$C$1048576,'Annual Inflation'!F$5,Data!$A$2:$A$1048576,'Annual Inflation'!$D47))</f>
        <v>4.0449999999999999</v>
      </c>
      <c r="I47" s="4">
        <v>3</v>
      </c>
      <c r="J47" s="4">
        <v>2</v>
      </c>
      <c r="K47" s="4">
        <v>2</v>
      </c>
      <c r="L47" s="15" t="e">
        <f t="shared" si="6"/>
        <v>#N/A</v>
      </c>
      <c r="M47" s="15" t="e">
        <f t="shared" si="7"/>
        <v>#N/A</v>
      </c>
      <c r="O47" s="15">
        <f>IF(SUMIFS(Data!$F$2:$F$1048576,Data!$C$2:$C$1048576,'Annual Inflation'!P$5,Data!$A$2:$A$1048576,'Annual Inflation'!$D47)=0,NA(),SUMIFS(Data!$F$2:$F$1048576,Data!$C$2:$C$1048576,'Annual Inflation'!P$5,Data!$A$2:$A$1048576,'Annual Inflation'!$D47))</f>
        <v>3.5593928571428601</v>
      </c>
      <c r="P47" s="15">
        <f>IF(SUMIFS(Data!$G$2:$G$1048576,Data!$C$2:$C$1048576,'Annual Inflation'!P$5,Data!$A$2:$A$1048576,'Annual Inflation'!$D47)=0,NA(),SUMIFS(Data!$G$2:$G$1048576,Data!$C$2:$C$1048576,'Annual Inflation'!P$5,Data!$A$2:$A$1048576,'Annual Inflation'!$D47))</f>
        <v>3.4950000000000001</v>
      </c>
      <c r="Q47" s="15">
        <f>IF(SUMIFS(Data!$K$2:$K$1048576,Data!$C$2:$C$1048576,'Annual Inflation'!P$5,Data!$A$2:$A$1048576,'Annual Inflation'!$D47)=0,NA(),SUMIFS(Data!$K$2:$K$1048576,Data!$C$2:$C$1048576,'Annual Inflation'!P$5,Data!$A$2:$A$1048576,'Annual Inflation'!$D47))</f>
        <v>3.3275000000000001</v>
      </c>
      <c r="R47" s="15">
        <f>IF(SUMIFS(Data!$L$2:$L$1048576,Data!$C$2:$C$1048576,'Annual Inflation'!P$5,Data!$A$2:$A$1048576,'Annual Inflation'!$D47)=0,NA(),SUMIFS(Data!$L$2:$L$1048576,Data!$C$2:$C$1048576,'Annual Inflation'!P$5,Data!$A$2:$A$1048576,'Annual Inflation'!$D47))</f>
        <v>3.7050000000000001</v>
      </c>
      <c r="S47" s="4">
        <v>3</v>
      </c>
      <c r="T47" s="4">
        <v>2</v>
      </c>
      <c r="U47" s="4">
        <v>2</v>
      </c>
      <c r="V47" s="15" t="e">
        <f t="shared" si="8"/>
        <v>#N/A</v>
      </c>
      <c r="W47" s="15" t="e">
        <f t="shared" si="9"/>
        <v>#N/A</v>
      </c>
      <c r="Y47" s="15"/>
      <c r="Z47" s="15" t="e">
        <f>IF(SUMIFS(Data!$G$2:$G$1048576,Data!$B$2:$B$1048576,'Annual Inflation'!Z$5,Data!$A$2:$A$1048576,'Annual Inflation'!$D47)=0,NA(),SUMIFS(Data!$G$2:$G$1048576,Data!$B$2:$B$1048576,'Annual Inflation'!Z$5,Data!$A$2:$A$1048576,'Annual Inflation'!$D47))</f>
        <v>#N/A</v>
      </c>
      <c r="AA47" s="15" t="e">
        <f>IF(SUMIFS(Data!$G$2:$G$1048576,Data!$B$2:$B$1048576,'Annual Inflation'!AA$5,Data!$A$2:$A$1048576,'Annual Inflation'!$D47)=0,NA(),SUMIFS(Data!$G$2:$G$1048576,Data!$B$2:$B$1048576,'Annual Inflation'!AA$5,Data!$A$2:$A$1048576,'Annual Inflation'!$D47))</f>
        <v>#N/A</v>
      </c>
      <c r="AB47" s="15" t="e">
        <f>IF(SUMIFS(Data!$G$2:$G$1048576,Data!$B$2:$B$1048576,'Annual Inflation'!AB$5,Data!$A$2:$A$1048576,'Annual Inflation'!$D47)=0,NA(),SUMIFS(Data!$G$2:$G$1048576,Data!$B$2:$B$1048576,'Annual Inflation'!AB$5,Data!$A$2:$A$1048576,'Annual Inflation'!$D47))</f>
        <v>#N/A</v>
      </c>
      <c r="AC47" s="4">
        <v>3</v>
      </c>
      <c r="AD47" s="4">
        <v>2</v>
      </c>
      <c r="AE47" s="4">
        <v>2</v>
      </c>
      <c r="AG47" s="15"/>
      <c r="AH47" s="15" t="e">
        <f>IF(SUMIFS(Data!$G$2:$G$1048576,Data!$B$2:$B$1048576,'Annual Inflation'!AH$5,Data!$A$2:$A$1048576,'Annual Inflation'!$D47)=0,NA(),SUMIFS(Data!$G$2:$G$1048576,Data!$B$2:$B$1048576,'Annual Inflation'!AH$5,Data!$A$2:$A$1048576,'Annual Inflation'!$D47))</f>
        <v>#N/A</v>
      </c>
      <c r="AI47" s="15" t="e">
        <f>IF(SUMIFS(Data!$G$2:$G$1048576,Data!$B$2:$B$1048576,'Annual Inflation'!AI$5,Data!$A$2:$A$1048576,'Annual Inflation'!$D47)=0,NA(),SUMIFS(Data!$G$2:$G$1048576,Data!$B$2:$B$1048576,'Annual Inflation'!AI$5,Data!$A$2:$A$1048576,'Annual Inflation'!$D47))</f>
        <v>#N/A</v>
      </c>
      <c r="AJ47" s="15" t="e">
        <f>IF(SUMIFS(Data!$G$2:$G$1048576,Data!$B$2:$B$1048576,'Annual Inflation'!AJ$5,Data!$A$2:$A$1048576,'Annual Inflation'!$D47)=0,NA(),SUMIFS(Data!$G$2:$G$1048576,Data!$B$2:$B$1048576,'Annual Inflation'!AJ$5,Data!$A$2:$A$1048576,'Annual Inflation'!$D47))</f>
        <v>#N/A</v>
      </c>
      <c r="AK47" s="4">
        <v>3</v>
      </c>
      <c r="AL47" s="4">
        <v>2</v>
      </c>
      <c r="AM47" s="4">
        <v>2</v>
      </c>
      <c r="AO47">
        <f t="shared" si="10"/>
        <v>130</v>
      </c>
      <c r="AP47" s="14">
        <f t="shared" si="2"/>
        <v>41000</v>
      </c>
      <c r="AQ47" s="15">
        <f>IF(SUMIFS(Data!$G$2:$G$1048576,Data!$C$2:$C$1048576,'Annual Inflation'!AQ$5,Data!$A$2:$A$1048576,'Annual Inflation'!$AP47)=0,NA(),SUMIFS(Data!$G$2:$G$1048576,Data!$C$2:$C$1048576,'Annual Inflation'!AQ$5,Data!$A$2:$A$1048576,'Annual Inflation'!$AP47))</f>
        <v>3.6</v>
      </c>
      <c r="AR47" s="15">
        <f>IF(SUMIFS(Data!$G$2:$G$1048576,Data!$C$2:$C$1048576,'Annual Inflation'!AR$5,Data!$A$2:$A$1048576,'Annual Inflation'!$AP47)=0,NA(),SUMIFS(Data!$G$2:$G$1048576,Data!$C$2:$C$1048576,'Annual Inflation'!AR$5,Data!$A$2:$A$1048576,'Annual Inflation'!$AP47))</f>
        <v>3.5</v>
      </c>
      <c r="AS47" s="15">
        <f>IF(SUMIFS(Data!$F$2:$F$1048576,Data!$C$2:$C$1048576,'Annual Inflation'!AS$5,Data!$A$2:$A$1048576,'Annual Inflation'!$AP47)=0,NA(),SUMIFS(Data!$F$2:$F$1048576,Data!$C$2:$C$1048576,'Annual Inflation'!AS$5,Data!$A$2:$A$1048576,'Annual Inflation'!$AP47))</f>
        <v>3.62608695652174</v>
      </c>
      <c r="AT47" s="15">
        <f>IF(SUMIFS(Data!$F$2:$F$1048576,Data!$C$2:$C$1048576,'Annual Inflation'!AT$5,Data!$A$2:$A$1048576,'Annual Inflation'!$AP47)=0,NA(),SUMIFS(Data!$F$2:$F$1048576,Data!$C$2:$C$1048576,'Annual Inflation'!AT$5,Data!$A$2:$A$1048576,'Annual Inflation'!$AP47))</f>
        <v>3.4772727272727302</v>
      </c>
      <c r="AU47" s="4">
        <v>3</v>
      </c>
      <c r="AV47" s="4">
        <v>2</v>
      </c>
      <c r="AW47" s="4">
        <v>2</v>
      </c>
      <c r="AY47" s="15" t="e">
        <f>IF(SUMIFS(Data!$G$2:$G$1048576,Data!$C$2:$C$1048576,'Annual Inflation'!AY$5,Data!$A$2:$A$1048576,'Annual Inflation'!$AP47)=0,NA(),SUMIFS(Data!$G$2:$G$1048576,Data!$C$2:$C$1048576,'Annual Inflation'!AY$5,Data!$A$2:$A$1048576,'Annual Inflation'!$AP47))</f>
        <v>#N/A</v>
      </c>
      <c r="AZ47" s="15" t="e">
        <f>IF(SUMIFS(Data!$G$2:$G$1048576,Data!$C$2:$C$1048576,'Annual Inflation'!AZ$5,Data!$A$2:$A$1048576,'Annual Inflation'!$AP47)=0,NA(),SUMIFS(Data!$G$2:$G$1048576,Data!$C$2:$C$1048576,'Annual Inflation'!AZ$5,Data!$A$2:$A$1048576,'Annual Inflation'!$AP47))</f>
        <v>#N/A</v>
      </c>
      <c r="BA47" s="15" t="e">
        <f>IF(SUMIFS(Data!$F$2:$F$1048576,Data!$C$2:$C$1048576,'Annual Inflation'!BA$5,Data!$A$2:$A$1048576,'Annual Inflation'!$AP47)=0,NA(),SUMIFS(Data!$F$2:$F$1048576,Data!$C$2:$C$1048576,'Annual Inflation'!BA$5,Data!$A$2:$A$1048576,'Annual Inflation'!$AP47))</f>
        <v>#N/A</v>
      </c>
      <c r="BB47" s="15" t="e">
        <f>IF(SUMIFS(Data!$F$2:$F$1048576,Data!$C$2:$C$1048576,'Annual Inflation'!BB$5,Data!$A$2:$A$1048576,'Annual Inflation'!$AP47)=0,NA(),SUMIFS(Data!$F$2:$F$1048576,Data!$C$2:$C$1048576,'Annual Inflation'!BB$5,Data!$A$2:$A$1048576,'Annual Inflation'!$AP47))</f>
        <v>#N/A</v>
      </c>
      <c r="BC47" s="4">
        <v>3</v>
      </c>
      <c r="BD47" s="4">
        <v>2</v>
      </c>
      <c r="BE47" s="4">
        <v>2</v>
      </c>
      <c r="BK47" t="s">
        <v>9887</v>
      </c>
      <c r="BL47" s="21">
        <f>MIN(BL27:BL37)</f>
        <v>3.3</v>
      </c>
      <c r="BM47" s="21">
        <f t="shared" ref="BM47:CI47" si="30">MIN(BM27:BM37)</f>
        <v>3.33</v>
      </c>
      <c r="BN47" s="21">
        <f t="shared" si="30"/>
        <v>3.375</v>
      </c>
      <c r="BO47" s="21">
        <f t="shared" si="30"/>
        <v>3.32</v>
      </c>
      <c r="BP47" s="21">
        <f t="shared" si="30"/>
        <v>3.3650000000000002</v>
      </c>
      <c r="BQ47" s="21">
        <f t="shared" si="30"/>
        <v>3.3849999999999998</v>
      </c>
      <c r="BR47" s="21">
        <f t="shared" si="30"/>
        <v>3.38</v>
      </c>
      <c r="BS47" s="21">
        <f t="shared" si="30"/>
        <v>3.395</v>
      </c>
      <c r="BT47" s="21">
        <f t="shared" si="30"/>
        <v>3.4</v>
      </c>
      <c r="BU47" s="21">
        <f t="shared" si="30"/>
        <v>3.45</v>
      </c>
      <c r="BV47" s="21">
        <f t="shared" si="30"/>
        <v>3.37</v>
      </c>
      <c r="BW47" s="21">
        <f t="shared" si="30"/>
        <v>3.375</v>
      </c>
      <c r="BX47" s="21">
        <f t="shared" si="30"/>
        <v>3.0950000000000002</v>
      </c>
      <c r="BY47" s="21">
        <f t="shared" si="30"/>
        <v>3.06</v>
      </c>
      <c r="BZ47" s="21">
        <f t="shared" si="30"/>
        <v>3.09</v>
      </c>
      <c r="CA47" s="21">
        <f t="shared" si="30"/>
        <v>2.9</v>
      </c>
      <c r="CB47" s="21">
        <f t="shared" si="30"/>
        <v>3</v>
      </c>
      <c r="CC47" s="21">
        <f t="shared" si="30"/>
        <v>2.9049999999999998</v>
      </c>
      <c r="CD47" s="21">
        <f t="shared" si="30"/>
        <v>2.88</v>
      </c>
      <c r="CE47" s="21">
        <f t="shared" si="30"/>
        <v>2.79</v>
      </c>
      <c r="CF47" s="21">
        <f t="shared" si="30"/>
        <v>2.7450000000000001</v>
      </c>
      <c r="CG47" s="21">
        <f t="shared" si="30"/>
        <v>2.66</v>
      </c>
      <c r="CH47" s="21">
        <f t="shared" si="30"/>
        <v>2.36</v>
      </c>
      <c r="CI47" s="21">
        <f t="shared" si="30"/>
        <v>2.23</v>
      </c>
      <c r="CL47" s="7">
        <f t="shared" si="13"/>
        <v>38473</v>
      </c>
      <c r="CM47" s="4">
        <v>4.1100000000000003</v>
      </c>
      <c r="CN47" s="4">
        <v>3.47</v>
      </c>
      <c r="CP47" s="4">
        <f>IF(SUMIFS(Data!$F$2:$F$1048576,Data!$C$2:$C$1048576,'Annual Inflation'!CP$5,Data!$A$2:$A$1048576,'Annual Inflation'!$CL47)=0,NA(),SUMIFS(Data!$F$2:$F$1048576,Data!$C$2:$C$1048576,'Annual Inflation'!CP$5,Data!$A$2:$A$1048576,'Annual Inflation'!$CL47))</f>
        <v>4.1076666666666704</v>
      </c>
      <c r="CQ47" s="4">
        <f>IF(SUMIFS(Data!$F$2:$F$1048576,Data!$C$2:$C$1048576,'Annual Inflation'!CQ$5,Data!$A$2:$A$1048576,'Annual Inflation'!$CL47)=0,NA(),SUMIFS(Data!$F$2:$F$1048576,Data!$C$2:$C$1048576,'Annual Inflation'!CQ$5,Data!$A$2:$A$1048576,'Annual Inflation'!$CL47))</f>
        <v>3.536</v>
      </c>
    </row>
    <row r="48" spans="3:95" x14ac:dyDescent="0.2">
      <c r="C48">
        <f t="shared" si="5"/>
        <v>59</v>
      </c>
      <c r="D48" s="14">
        <f t="shared" si="1"/>
        <v>43160</v>
      </c>
      <c r="E48" s="15">
        <f>IF(SUMIFS(Data!$F$2:$F$1048576,Data!$C$2:$C$1048576,'Annual Inflation'!F$5,Data!$A$2:$A$1048576,'Annual Inflation'!$D48)=0,NA(),SUMIFS(Data!$F$2:$F$1048576,Data!$C$2:$C$1048576,'Annual Inflation'!F$5,Data!$A$2:$A$1048576,'Annual Inflation'!$D48))</f>
        <v>3.9264000000000001</v>
      </c>
      <c r="F48" s="15">
        <f>IF(SUMIFS(Data!$G$2:$G$1048576,Data!$C$2:$C$1048576,'Annual Inflation'!F$5,Data!$A$2:$A$1048576,'Annual Inflation'!$D48)=0,NA(),SUMIFS(Data!$G$2:$G$1048576,Data!$C$2:$C$1048576,'Annual Inflation'!F$5,Data!$A$2:$A$1048576,'Annual Inflation'!$D48))</f>
        <v>3.89</v>
      </c>
      <c r="G48" s="15">
        <f>IF(SUMIFS(Data!$K$2:$K$1048576,Data!$C$2:$C$1048576,'Annual Inflation'!F$5,Data!$A$2:$A$1048576,'Annual Inflation'!$D48)=0,NA(),SUMIFS(Data!$K$2:$K$1048576,Data!$C$2:$C$1048576,'Annual Inflation'!F$5,Data!$A$2:$A$1048576,'Annual Inflation'!$D48))</f>
        <v>3.7149999999999999</v>
      </c>
      <c r="H48" s="15">
        <f>IF(SUMIFS(Data!$L$2:$L$1048576,Data!$C$2:$C$1048576,'Annual Inflation'!F$5,Data!$A$2:$A$1048576,'Annual Inflation'!$D48)=0,NA(),SUMIFS(Data!$L$2:$L$1048576,Data!$C$2:$C$1048576,'Annual Inflation'!F$5,Data!$A$2:$A$1048576,'Annual Inflation'!$D48))</f>
        <v>4.03</v>
      </c>
      <c r="I48" s="4">
        <v>3</v>
      </c>
      <c r="J48" s="4">
        <v>2</v>
      </c>
      <c r="K48" s="4">
        <v>2</v>
      </c>
      <c r="L48" s="15">
        <f t="shared" si="6"/>
        <v>3.0000000000000249E-2</v>
      </c>
      <c r="M48" s="15">
        <f t="shared" si="7"/>
        <v>0</v>
      </c>
      <c r="O48" s="15">
        <f>IF(SUMIFS(Data!$F$2:$F$1048576,Data!$C$2:$C$1048576,'Annual Inflation'!P$5,Data!$A$2:$A$1048576,'Annual Inflation'!$D48)=0,NA(),SUMIFS(Data!$F$2:$F$1048576,Data!$C$2:$C$1048576,'Annual Inflation'!P$5,Data!$A$2:$A$1048576,'Annual Inflation'!$D48))</f>
        <v>3.5295483870967699</v>
      </c>
      <c r="P48" s="15">
        <f>IF(SUMIFS(Data!$G$2:$G$1048576,Data!$C$2:$C$1048576,'Annual Inflation'!P$5,Data!$A$2:$A$1048576,'Annual Inflation'!$D48)=0,NA(),SUMIFS(Data!$G$2:$G$1048576,Data!$C$2:$C$1048576,'Annual Inflation'!P$5,Data!$A$2:$A$1048576,'Annual Inflation'!$D48))</f>
        <v>3.5</v>
      </c>
      <c r="Q48" s="15">
        <f>IF(SUMIFS(Data!$K$2:$K$1048576,Data!$C$2:$C$1048576,'Annual Inflation'!P$5,Data!$A$2:$A$1048576,'Annual Inflation'!$D48)=0,NA(),SUMIFS(Data!$K$2:$K$1048576,Data!$C$2:$C$1048576,'Annual Inflation'!P$5,Data!$A$2:$A$1048576,'Annual Inflation'!$D48))</f>
        <v>3.3149999999999999</v>
      </c>
      <c r="R48" s="15">
        <f>IF(SUMIFS(Data!$L$2:$L$1048576,Data!$C$2:$C$1048576,'Annual Inflation'!P$5,Data!$A$2:$A$1048576,'Annual Inflation'!$D48)=0,NA(),SUMIFS(Data!$L$2:$L$1048576,Data!$C$2:$C$1048576,'Annual Inflation'!P$5,Data!$A$2:$A$1048576,'Annual Inflation'!$D48))</f>
        <v>3.6949999999999998</v>
      </c>
      <c r="S48" s="4">
        <v>3</v>
      </c>
      <c r="T48" s="4">
        <v>2</v>
      </c>
      <c r="U48" s="4">
        <v>2</v>
      </c>
      <c r="V48" s="15">
        <f t="shared" si="8"/>
        <v>4.9999999999998934E-3</v>
      </c>
      <c r="W48" s="15">
        <f t="shared" si="9"/>
        <v>0</v>
      </c>
      <c r="Y48" s="15"/>
      <c r="Z48" s="15" t="e">
        <f>IF(SUMIFS(Data!$G$2:$G$1048576,Data!$B$2:$B$1048576,'Annual Inflation'!Z$5,Data!$A$2:$A$1048576,'Annual Inflation'!$D48)=0,NA(),SUMIFS(Data!$G$2:$G$1048576,Data!$B$2:$B$1048576,'Annual Inflation'!Z$5,Data!$A$2:$A$1048576,'Annual Inflation'!$D48))</f>
        <v>#N/A</v>
      </c>
      <c r="AA48" s="15" t="e">
        <f>IF(SUMIFS(Data!$G$2:$G$1048576,Data!$B$2:$B$1048576,'Annual Inflation'!AA$5,Data!$A$2:$A$1048576,'Annual Inflation'!$D48)=0,NA(),SUMIFS(Data!$G$2:$G$1048576,Data!$B$2:$B$1048576,'Annual Inflation'!AA$5,Data!$A$2:$A$1048576,'Annual Inflation'!$D48))</f>
        <v>#N/A</v>
      </c>
      <c r="AB48" s="15" t="e">
        <f>IF(SUMIFS(Data!$G$2:$G$1048576,Data!$B$2:$B$1048576,'Annual Inflation'!AB$5,Data!$A$2:$A$1048576,'Annual Inflation'!$D48)=0,NA(),SUMIFS(Data!$G$2:$G$1048576,Data!$B$2:$B$1048576,'Annual Inflation'!AB$5,Data!$A$2:$A$1048576,'Annual Inflation'!$D48))</f>
        <v>#N/A</v>
      </c>
      <c r="AC48" s="4">
        <v>3</v>
      </c>
      <c r="AD48" s="4">
        <v>2</v>
      </c>
      <c r="AE48" s="4">
        <v>2</v>
      </c>
      <c r="AG48" s="15"/>
      <c r="AH48" s="15" t="e">
        <f>IF(SUMIFS(Data!$G$2:$G$1048576,Data!$B$2:$B$1048576,'Annual Inflation'!AH$5,Data!$A$2:$A$1048576,'Annual Inflation'!$D48)=0,NA(),SUMIFS(Data!$G$2:$G$1048576,Data!$B$2:$B$1048576,'Annual Inflation'!AH$5,Data!$A$2:$A$1048576,'Annual Inflation'!$D48))</f>
        <v>#N/A</v>
      </c>
      <c r="AI48" s="15" t="e">
        <f>IF(SUMIFS(Data!$G$2:$G$1048576,Data!$B$2:$B$1048576,'Annual Inflation'!AI$5,Data!$A$2:$A$1048576,'Annual Inflation'!$D48)=0,NA(),SUMIFS(Data!$G$2:$G$1048576,Data!$B$2:$B$1048576,'Annual Inflation'!AI$5,Data!$A$2:$A$1048576,'Annual Inflation'!$D48))</f>
        <v>#N/A</v>
      </c>
      <c r="AJ48" s="15" t="e">
        <f>IF(SUMIFS(Data!$G$2:$G$1048576,Data!$B$2:$B$1048576,'Annual Inflation'!AJ$5,Data!$A$2:$A$1048576,'Annual Inflation'!$D48)=0,NA(),SUMIFS(Data!$G$2:$G$1048576,Data!$B$2:$B$1048576,'Annual Inflation'!AJ$5,Data!$A$2:$A$1048576,'Annual Inflation'!$D48))</f>
        <v>#N/A</v>
      </c>
      <c r="AK48" s="4">
        <v>3</v>
      </c>
      <c r="AL48" s="4">
        <v>2</v>
      </c>
      <c r="AM48" s="4">
        <v>2</v>
      </c>
      <c r="AO48">
        <f t="shared" si="10"/>
        <v>129</v>
      </c>
      <c r="AP48" s="14">
        <f t="shared" si="2"/>
        <v>41030</v>
      </c>
      <c r="AQ48" s="15">
        <f>IF(SUMIFS(Data!$G$2:$G$1048576,Data!$C$2:$C$1048576,'Annual Inflation'!AQ$5,Data!$A$2:$A$1048576,'Annual Inflation'!$AP48)=0,NA(),SUMIFS(Data!$G$2:$G$1048576,Data!$C$2:$C$1048576,'Annual Inflation'!AQ$5,Data!$A$2:$A$1048576,'Annual Inflation'!$AP48))</f>
        <v>3.6</v>
      </c>
      <c r="AR48" s="15">
        <f>IF(SUMIFS(Data!$G$2:$G$1048576,Data!$C$2:$C$1048576,'Annual Inflation'!AR$5,Data!$A$2:$A$1048576,'Annual Inflation'!$AP48)=0,NA(),SUMIFS(Data!$G$2:$G$1048576,Data!$C$2:$C$1048576,'Annual Inflation'!AR$5,Data!$A$2:$A$1048576,'Annual Inflation'!$AP48))</f>
        <v>3.5</v>
      </c>
      <c r="AS48" s="15">
        <f>IF(SUMIFS(Data!$F$2:$F$1048576,Data!$C$2:$C$1048576,'Annual Inflation'!AS$5,Data!$A$2:$A$1048576,'Annual Inflation'!$AP48)=0,NA(),SUMIFS(Data!$F$2:$F$1048576,Data!$C$2:$C$1048576,'Annual Inflation'!AS$5,Data!$A$2:$A$1048576,'Annual Inflation'!$AP48))</f>
        <v>3.59851851851852</v>
      </c>
      <c r="AT48" s="15">
        <f>IF(SUMIFS(Data!$F$2:$F$1048576,Data!$C$2:$C$1048576,'Annual Inflation'!AT$5,Data!$A$2:$A$1048576,'Annual Inflation'!$AP48)=0,NA(),SUMIFS(Data!$F$2:$F$1048576,Data!$C$2:$C$1048576,'Annual Inflation'!AT$5,Data!$A$2:$A$1048576,'Annual Inflation'!$AP48))</f>
        <v>3.4730769230769201</v>
      </c>
      <c r="AU48" s="4">
        <v>3</v>
      </c>
      <c r="AV48" s="4">
        <v>2</v>
      </c>
      <c r="AW48" s="4">
        <v>2</v>
      </c>
      <c r="AY48" s="15" t="e">
        <f>IF(SUMIFS(Data!$G$2:$G$1048576,Data!$C$2:$C$1048576,'Annual Inflation'!AY$5,Data!$A$2:$A$1048576,'Annual Inflation'!$AP48)=0,NA(),SUMIFS(Data!$G$2:$G$1048576,Data!$C$2:$C$1048576,'Annual Inflation'!AY$5,Data!$A$2:$A$1048576,'Annual Inflation'!$AP48))</f>
        <v>#N/A</v>
      </c>
      <c r="AZ48" s="15" t="e">
        <f>IF(SUMIFS(Data!$G$2:$G$1048576,Data!$C$2:$C$1048576,'Annual Inflation'!AZ$5,Data!$A$2:$A$1048576,'Annual Inflation'!$AP48)=0,NA(),SUMIFS(Data!$G$2:$G$1048576,Data!$C$2:$C$1048576,'Annual Inflation'!AZ$5,Data!$A$2:$A$1048576,'Annual Inflation'!$AP48))</f>
        <v>#N/A</v>
      </c>
      <c r="BA48" s="15" t="e">
        <f>IF(SUMIFS(Data!$F$2:$F$1048576,Data!$C$2:$C$1048576,'Annual Inflation'!BA$5,Data!$A$2:$A$1048576,'Annual Inflation'!$AP48)=0,NA(),SUMIFS(Data!$F$2:$F$1048576,Data!$C$2:$C$1048576,'Annual Inflation'!BA$5,Data!$A$2:$A$1048576,'Annual Inflation'!$AP48))</f>
        <v>#N/A</v>
      </c>
      <c r="BB48" s="15" t="e">
        <f>IF(SUMIFS(Data!$F$2:$F$1048576,Data!$C$2:$C$1048576,'Annual Inflation'!BB$5,Data!$A$2:$A$1048576,'Annual Inflation'!$AP48)=0,NA(),SUMIFS(Data!$F$2:$F$1048576,Data!$C$2:$C$1048576,'Annual Inflation'!BB$5,Data!$A$2:$A$1048576,'Annual Inflation'!$AP48))</f>
        <v>#N/A</v>
      </c>
      <c r="BC48" s="4">
        <v>3</v>
      </c>
      <c r="BD48" s="4">
        <v>2</v>
      </c>
      <c r="BE48" s="4">
        <v>2</v>
      </c>
      <c r="CL48" s="7">
        <f t="shared" si="13"/>
        <v>38504</v>
      </c>
      <c r="CM48" s="4">
        <v>4.22</v>
      </c>
      <c r="CN48" s="4">
        <v>3.4</v>
      </c>
      <c r="CP48" s="4">
        <f>IF(SUMIFS(Data!$F$2:$F$1048576,Data!$C$2:$C$1048576,'Annual Inflation'!CP$5,Data!$A$2:$A$1048576,'Annual Inflation'!$CL48)=0,NA(),SUMIFS(Data!$F$2:$F$1048576,Data!$C$2:$C$1048576,'Annual Inflation'!CP$5,Data!$A$2:$A$1048576,'Annual Inflation'!$CL48))</f>
        <v>4.27454545454545</v>
      </c>
      <c r="CQ48" s="4">
        <f>IF(SUMIFS(Data!$F$2:$F$1048576,Data!$C$2:$C$1048576,'Annual Inflation'!CQ$5,Data!$A$2:$A$1048576,'Annual Inflation'!$CL48)=0,NA(),SUMIFS(Data!$F$2:$F$1048576,Data!$C$2:$C$1048576,'Annual Inflation'!CQ$5,Data!$A$2:$A$1048576,'Annual Inflation'!$CL48))</f>
        <v>3.5203846153846201</v>
      </c>
    </row>
    <row r="49" spans="3:95" x14ac:dyDescent="0.2">
      <c r="C49">
        <f t="shared" si="5"/>
        <v>58</v>
      </c>
      <c r="D49" s="14">
        <f t="shared" si="1"/>
        <v>43191</v>
      </c>
      <c r="E49" s="15">
        <f>IF(SUMIFS(Data!$F$2:$F$1048576,Data!$C$2:$C$1048576,'Annual Inflation'!F$5,Data!$A$2:$A$1048576,'Annual Inflation'!$D49)=0,NA(),SUMIFS(Data!$F$2:$F$1048576,Data!$C$2:$C$1048576,'Annual Inflation'!F$5,Data!$A$2:$A$1048576,'Annual Inflation'!$D49))</f>
        <v>3.9654705882352901</v>
      </c>
      <c r="F49" s="15">
        <f>IF(SUMIFS(Data!$G$2:$G$1048576,Data!$C$2:$C$1048576,'Annual Inflation'!F$5,Data!$A$2:$A$1048576,'Annual Inflation'!$D49)=0,NA(),SUMIFS(Data!$G$2:$G$1048576,Data!$C$2:$C$1048576,'Annual Inflation'!F$5,Data!$A$2:$A$1048576,'Annual Inflation'!$D49))</f>
        <v>3.9750000000000001</v>
      </c>
      <c r="G49" s="15">
        <f>IF(SUMIFS(Data!$K$2:$K$1048576,Data!$C$2:$C$1048576,'Annual Inflation'!F$5,Data!$A$2:$A$1048576,'Annual Inflation'!$D49)=0,NA(),SUMIFS(Data!$K$2:$K$1048576,Data!$C$2:$C$1048576,'Annual Inflation'!F$5,Data!$A$2:$A$1048576,'Annual Inflation'!$D49))</f>
        <v>3.7625000000000002</v>
      </c>
      <c r="H49" s="15">
        <f>IF(SUMIFS(Data!$L$2:$L$1048576,Data!$C$2:$C$1048576,'Annual Inflation'!F$5,Data!$A$2:$A$1048576,'Annual Inflation'!$D49)=0,NA(),SUMIFS(Data!$L$2:$L$1048576,Data!$C$2:$C$1048576,'Annual Inflation'!F$5,Data!$A$2:$A$1048576,'Annual Inflation'!$D49))</f>
        <v>4.1624999999999996</v>
      </c>
      <c r="I49" s="4">
        <v>3</v>
      </c>
      <c r="J49" s="4">
        <v>2</v>
      </c>
      <c r="K49" s="4">
        <v>2</v>
      </c>
      <c r="L49" s="15">
        <f t="shared" si="6"/>
        <v>8.4999999999999964E-2</v>
      </c>
      <c r="M49" s="15">
        <f t="shared" si="7"/>
        <v>0</v>
      </c>
      <c r="O49" s="15">
        <f>IF(SUMIFS(Data!$F$2:$F$1048576,Data!$C$2:$C$1048576,'Annual Inflation'!P$5,Data!$A$2:$A$1048576,'Annual Inflation'!$D49)=0,NA(),SUMIFS(Data!$F$2:$F$1048576,Data!$C$2:$C$1048576,'Annual Inflation'!P$5,Data!$A$2:$A$1048576,'Annual Inflation'!$D49))</f>
        <v>3.4848333333333299</v>
      </c>
      <c r="P49" s="15">
        <f>IF(SUMIFS(Data!$G$2:$G$1048576,Data!$C$2:$C$1048576,'Annual Inflation'!P$5,Data!$A$2:$A$1048576,'Annual Inflation'!$D49)=0,NA(),SUMIFS(Data!$G$2:$G$1048576,Data!$C$2:$C$1048576,'Annual Inflation'!P$5,Data!$A$2:$A$1048576,'Annual Inflation'!$D49))</f>
        <v>3.46</v>
      </c>
      <c r="Q49" s="15">
        <f>IF(SUMIFS(Data!$K$2:$K$1048576,Data!$C$2:$C$1048576,'Annual Inflation'!P$5,Data!$A$2:$A$1048576,'Annual Inflation'!$D49)=0,NA(),SUMIFS(Data!$K$2:$K$1048576,Data!$C$2:$C$1048576,'Annual Inflation'!P$5,Data!$A$2:$A$1048576,'Annual Inflation'!$D49))</f>
        <v>3.3650000000000002</v>
      </c>
      <c r="R49" s="15">
        <f>IF(SUMIFS(Data!$L$2:$L$1048576,Data!$C$2:$C$1048576,'Annual Inflation'!P$5,Data!$A$2:$A$1048576,'Annual Inflation'!$D49)=0,NA(),SUMIFS(Data!$L$2:$L$1048576,Data!$C$2:$C$1048576,'Annual Inflation'!P$5,Data!$A$2:$A$1048576,'Annual Inflation'!$D49))</f>
        <v>3.6150000000000002</v>
      </c>
      <c r="S49" s="4">
        <v>3</v>
      </c>
      <c r="T49" s="4">
        <v>2</v>
      </c>
      <c r="U49" s="4">
        <v>2</v>
      </c>
      <c r="V49" s="15">
        <f t="shared" si="8"/>
        <v>0</v>
      </c>
      <c r="W49" s="15">
        <f t="shared" si="9"/>
        <v>-4.0000000000000036E-2</v>
      </c>
      <c r="Y49" s="15"/>
      <c r="Z49" s="15" t="e">
        <f>IF(SUMIFS(Data!$G$2:$G$1048576,Data!$B$2:$B$1048576,'Annual Inflation'!Z$5,Data!$A$2:$A$1048576,'Annual Inflation'!$D49)=0,NA(),SUMIFS(Data!$G$2:$G$1048576,Data!$B$2:$B$1048576,'Annual Inflation'!Z$5,Data!$A$2:$A$1048576,'Annual Inflation'!$D49))</f>
        <v>#N/A</v>
      </c>
      <c r="AA49" s="15" t="e">
        <f>IF(SUMIFS(Data!$G$2:$G$1048576,Data!$B$2:$B$1048576,'Annual Inflation'!AA$5,Data!$A$2:$A$1048576,'Annual Inflation'!$D49)=0,NA(),SUMIFS(Data!$G$2:$G$1048576,Data!$B$2:$B$1048576,'Annual Inflation'!AA$5,Data!$A$2:$A$1048576,'Annual Inflation'!$D49))</f>
        <v>#N/A</v>
      </c>
      <c r="AB49" s="15" t="e">
        <f>IF(SUMIFS(Data!$G$2:$G$1048576,Data!$B$2:$B$1048576,'Annual Inflation'!AB$5,Data!$A$2:$A$1048576,'Annual Inflation'!$D49)=0,NA(),SUMIFS(Data!$G$2:$G$1048576,Data!$B$2:$B$1048576,'Annual Inflation'!AB$5,Data!$A$2:$A$1048576,'Annual Inflation'!$D49))</f>
        <v>#N/A</v>
      </c>
      <c r="AC49" s="4">
        <v>3</v>
      </c>
      <c r="AD49" s="4">
        <v>2</v>
      </c>
      <c r="AE49" s="4">
        <v>2</v>
      </c>
      <c r="AG49" s="15"/>
      <c r="AH49" s="15" t="e">
        <f>IF(SUMIFS(Data!$G$2:$G$1048576,Data!$B$2:$B$1048576,'Annual Inflation'!AH$5,Data!$A$2:$A$1048576,'Annual Inflation'!$D49)=0,NA(),SUMIFS(Data!$G$2:$G$1048576,Data!$B$2:$B$1048576,'Annual Inflation'!AH$5,Data!$A$2:$A$1048576,'Annual Inflation'!$D49))</f>
        <v>#N/A</v>
      </c>
      <c r="AI49" s="15" t="e">
        <f>IF(SUMIFS(Data!$G$2:$G$1048576,Data!$B$2:$B$1048576,'Annual Inflation'!AI$5,Data!$A$2:$A$1048576,'Annual Inflation'!$D49)=0,NA(),SUMIFS(Data!$G$2:$G$1048576,Data!$B$2:$B$1048576,'Annual Inflation'!AI$5,Data!$A$2:$A$1048576,'Annual Inflation'!$D49))</f>
        <v>#N/A</v>
      </c>
      <c r="AJ49" s="15" t="e">
        <f>IF(SUMIFS(Data!$G$2:$G$1048576,Data!$B$2:$B$1048576,'Annual Inflation'!AJ$5,Data!$A$2:$A$1048576,'Annual Inflation'!$D49)=0,NA(),SUMIFS(Data!$G$2:$G$1048576,Data!$B$2:$B$1048576,'Annual Inflation'!AJ$5,Data!$A$2:$A$1048576,'Annual Inflation'!$D49))</f>
        <v>#N/A</v>
      </c>
      <c r="AK49" s="4">
        <v>3</v>
      </c>
      <c r="AL49" s="4">
        <v>2</v>
      </c>
      <c r="AM49" s="4">
        <v>2</v>
      </c>
      <c r="AO49">
        <f t="shared" si="10"/>
        <v>128</v>
      </c>
      <c r="AP49" s="14">
        <f t="shared" si="2"/>
        <v>41061</v>
      </c>
      <c r="AQ49" s="15">
        <f>IF(SUMIFS(Data!$G$2:$G$1048576,Data!$C$2:$C$1048576,'Annual Inflation'!AQ$5,Data!$A$2:$A$1048576,'Annual Inflation'!$AP49)=0,NA(),SUMIFS(Data!$G$2:$G$1048576,Data!$C$2:$C$1048576,'Annual Inflation'!AQ$5,Data!$A$2:$A$1048576,'Annual Inflation'!$AP49))</f>
        <v>3.6</v>
      </c>
      <c r="AR49" s="15">
        <f>IF(SUMIFS(Data!$G$2:$G$1048576,Data!$C$2:$C$1048576,'Annual Inflation'!AR$5,Data!$A$2:$A$1048576,'Annual Inflation'!$AP49)=0,NA(),SUMIFS(Data!$G$2:$G$1048576,Data!$C$2:$C$1048576,'Annual Inflation'!AR$5,Data!$A$2:$A$1048576,'Annual Inflation'!$AP49))</f>
        <v>3.5</v>
      </c>
      <c r="AS49" s="15">
        <f>IF(SUMIFS(Data!$F$2:$F$1048576,Data!$C$2:$C$1048576,'Annual Inflation'!AS$5,Data!$A$2:$A$1048576,'Annual Inflation'!$AP49)=0,NA(),SUMIFS(Data!$F$2:$F$1048576,Data!$C$2:$C$1048576,'Annual Inflation'!AS$5,Data!$A$2:$A$1048576,'Annual Inflation'!$AP49))</f>
        <v>3.6240000000000001</v>
      </c>
      <c r="AT49" s="15">
        <f>IF(SUMIFS(Data!$F$2:$F$1048576,Data!$C$2:$C$1048576,'Annual Inflation'!AT$5,Data!$A$2:$A$1048576,'Annual Inflation'!$AP49)=0,NA(),SUMIFS(Data!$F$2:$F$1048576,Data!$C$2:$C$1048576,'Annual Inflation'!AT$5,Data!$A$2:$A$1048576,'Annual Inflation'!$AP49))</f>
        <v>3.4956521739130402</v>
      </c>
      <c r="AU49" s="4">
        <v>3</v>
      </c>
      <c r="AV49" s="4">
        <v>2</v>
      </c>
      <c r="AW49" s="4">
        <v>2</v>
      </c>
      <c r="AY49" s="15" t="e">
        <f>IF(SUMIFS(Data!$G$2:$G$1048576,Data!$C$2:$C$1048576,'Annual Inflation'!AY$5,Data!$A$2:$A$1048576,'Annual Inflation'!$AP49)=0,NA(),SUMIFS(Data!$G$2:$G$1048576,Data!$C$2:$C$1048576,'Annual Inflation'!AY$5,Data!$A$2:$A$1048576,'Annual Inflation'!$AP49))</f>
        <v>#N/A</v>
      </c>
      <c r="AZ49" s="15" t="e">
        <f>IF(SUMIFS(Data!$G$2:$G$1048576,Data!$C$2:$C$1048576,'Annual Inflation'!AZ$5,Data!$A$2:$A$1048576,'Annual Inflation'!$AP49)=0,NA(),SUMIFS(Data!$G$2:$G$1048576,Data!$C$2:$C$1048576,'Annual Inflation'!AZ$5,Data!$A$2:$A$1048576,'Annual Inflation'!$AP49))</f>
        <v>#N/A</v>
      </c>
      <c r="BA49" s="15" t="e">
        <f>IF(SUMIFS(Data!$F$2:$F$1048576,Data!$C$2:$C$1048576,'Annual Inflation'!BA$5,Data!$A$2:$A$1048576,'Annual Inflation'!$AP49)=0,NA(),SUMIFS(Data!$F$2:$F$1048576,Data!$C$2:$C$1048576,'Annual Inflation'!BA$5,Data!$A$2:$A$1048576,'Annual Inflation'!$AP49))</f>
        <v>#N/A</v>
      </c>
      <c r="BB49" s="15" t="e">
        <f>IF(SUMIFS(Data!$F$2:$F$1048576,Data!$C$2:$C$1048576,'Annual Inflation'!BB$5,Data!$A$2:$A$1048576,'Annual Inflation'!$AP49)=0,NA(),SUMIFS(Data!$F$2:$F$1048576,Data!$C$2:$C$1048576,'Annual Inflation'!BB$5,Data!$A$2:$A$1048576,'Annual Inflation'!$AP49))</f>
        <v>#N/A</v>
      </c>
      <c r="BC49" s="4">
        <v>3</v>
      </c>
      <c r="BD49" s="4">
        <v>2</v>
      </c>
      <c r="BE49" s="4">
        <v>2</v>
      </c>
      <c r="CL49" s="7">
        <f t="shared" si="13"/>
        <v>38534</v>
      </c>
      <c r="CM49" s="4">
        <v>4.0999999999999996</v>
      </c>
      <c r="CN49" s="4">
        <v>3.41</v>
      </c>
      <c r="CP49" s="4">
        <f>IF(SUMIFS(Data!$F$2:$F$1048576,Data!$C$2:$C$1048576,'Annual Inflation'!CP$5,Data!$A$2:$A$1048576,'Annual Inflation'!$CL49)=0,NA(),SUMIFS(Data!$F$2:$F$1048576,Data!$C$2:$C$1048576,'Annual Inflation'!CP$5,Data!$A$2:$A$1048576,'Annual Inflation'!$CL49))</f>
        <v>4.1440072934954797</v>
      </c>
      <c r="CQ49" s="4">
        <f>IF(SUMIFS(Data!$F$2:$F$1048576,Data!$C$2:$C$1048576,'Annual Inflation'!CQ$5,Data!$A$2:$A$1048576,'Annual Inflation'!$CL49)=0,NA(),SUMIFS(Data!$F$2:$F$1048576,Data!$C$2:$C$1048576,'Annual Inflation'!CQ$5,Data!$A$2:$A$1048576,'Annual Inflation'!$CL49))</f>
        <v>3.4396399999999998</v>
      </c>
    </row>
    <row r="50" spans="3:95" x14ac:dyDescent="0.2">
      <c r="C50">
        <f t="shared" si="5"/>
        <v>57</v>
      </c>
      <c r="D50" s="14">
        <f t="shared" si="1"/>
        <v>43221</v>
      </c>
      <c r="E50" s="15">
        <f>IF(SUMIFS(Data!$F$2:$F$1048576,Data!$C$2:$C$1048576,'Annual Inflation'!F$5,Data!$A$2:$A$1048576,'Annual Inflation'!$D50)=0,NA(),SUMIFS(Data!$F$2:$F$1048576,Data!$C$2:$C$1048576,'Annual Inflation'!F$5,Data!$A$2:$A$1048576,'Annual Inflation'!$D50))</f>
        <v>3.8707647058823502</v>
      </c>
      <c r="F50" s="15">
        <f>IF(SUMIFS(Data!$G$2:$G$1048576,Data!$C$2:$C$1048576,'Annual Inflation'!F$5,Data!$A$2:$A$1048576,'Annual Inflation'!$D50)=0,NA(),SUMIFS(Data!$G$2:$G$1048576,Data!$C$2:$C$1048576,'Annual Inflation'!F$5,Data!$A$2:$A$1048576,'Annual Inflation'!$D50))</f>
        <v>3.895</v>
      </c>
      <c r="G50" s="15">
        <f>IF(SUMIFS(Data!$K$2:$K$1048576,Data!$C$2:$C$1048576,'Annual Inflation'!F$5,Data!$A$2:$A$1048576,'Annual Inflation'!$D50)=0,NA(),SUMIFS(Data!$K$2:$K$1048576,Data!$C$2:$C$1048576,'Annual Inflation'!F$5,Data!$A$2:$A$1048576,'Annual Inflation'!$D50))</f>
        <v>3.62</v>
      </c>
      <c r="H50" s="15">
        <f>IF(SUMIFS(Data!$L$2:$L$1048576,Data!$C$2:$C$1048576,'Annual Inflation'!F$5,Data!$A$2:$A$1048576,'Annual Inflation'!$D50)=0,NA(),SUMIFS(Data!$L$2:$L$1048576,Data!$C$2:$C$1048576,'Annual Inflation'!F$5,Data!$A$2:$A$1048576,'Annual Inflation'!$D50))</f>
        <v>4.0975000000000001</v>
      </c>
      <c r="I50" s="4">
        <v>3</v>
      </c>
      <c r="J50" s="4">
        <v>2</v>
      </c>
      <c r="K50" s="4">
        <v>2</v>
      </c>
      <c r="L50" s="15">
        <f t="shared" si="6"/>
        <v>0</v>
      </c>
      <c r="M50" s="15">
        <f t="shared" si="7"/>
        <v>-8.0000000000000071E-2</v>
      </c>
      <c r="O50" s="15">
        <f>IF(SUMIFS(Data!$F$2:$F$1048576,Data!$C$2:$C$1048576,'Annual Inflation'!P$5,Data!$A$2:$A$1048576,'Annual Inflation'!$D50)=0,NA(),SUMIFS(Data!$F$2:$F$1048576,Data!$C$2:$C$1048576,'Annual Inflation'!P$5,Data!$A$2:$A$1048576,'Annual Inflation'!$D50))</f>
        <v>3.4568666666666701</v>
      </c>
      <c r="P50" s="15">
        <f>IF(SUMIFS(Data!$G$2:$G$1048576,Data!$C$2:$C$1048576,'Annual Inflation'!P$5,Data!$A$2:$A$1048576,'Annual Inflation'!$D50)=0,NA(),SUMIFS(Data!$G$2:$G$1048576,Data!$C$2:$C$1048576,'Annual Inflation'!P$5,Data!$A$2:$A$1048576,'Annual Inflation'!$D50))</f>
        <v>3.415</v>
      </c>
      <c r="Q50" s="15">
        <f>IF(SUMIFS(Data!$K$2:$K$1048576,Data!$C$2:$C$1048576,'Annual Inflation'!P$5,Data!$A$2:$A$1048576,'Annual Inflation'!$D50)=0,NA(),SUMIFS(Data!$K$2:$K$1048576,Data!$C$2:$C$1048576,'Annual Inflation'!P$5,Data!$A$2:$A$1048576,'Annual Inflation'!$D50))</f>
        <v>3.32</v>
      </c>
      <c r="R50" s="15">
        <f>IF(SUMIFS(Data!$L$2:$L$1048576,Data!$C$2:$C$1048576,'Annual Inflation'!P$5,Data!$A$2:$A$1048576,'Annual Inflation'!$D50)=0,NA(),SUMIFS(Data!$L$2:$L$1048576,Data!$C$2:$C$1048576,'Annual Inflation'!P$5,Data!$A$2:$A$1048576,'Annual Inflation'!$D50))</f>
        <v>3.605</v>
      </c>
      <c r="S50" s="4">
        <v>3</v>
      </c>
      <c r="T50" s="4">
        <v>2</v>
      </c>
      <c r="U50" s="4">
        <v>2</v>
      </c>
      <c r="V50" s="15">
        <f t="shared" si="8"/>
        <v>0</v>
      </c>
      <c r="W50" s="15">
        <f t="shared" si="9"/>
        <v>-4.4999999999999929E-2</v>
      </c>
      <c r="Y50" s="15"/>
      <c r="Z50" s="15" t="e">
        <f>IF(SUMIFS(Data!$G$2:$G$1048576,Data!$B$2:$B$1048576,'Annual Inflation'!Z$5,Data!$A$2:$A$1048576,'Annual Inflation'!$D50)=0,NA(),SUMIFS(Data!$G$2:$G$1048576,Data!$B$2:$B$1048576,'Annual Inflation'!Z$5,Data!$A$2:$A$1048576,'Annual Inflation'!$D50))</f>
        <v>#N/A</v>
      </c>
      <c r="AA50" s="15" t="e">
        <f>IF(SUMIFS(Data!$G$2:$G$1048576,Data!$B$2:$B$1048576,'Annual Inflation'!AA$5,Data!$A$2:$A$1048576,'Annual Inflation'!$D50)=0,NA(),SUMIFS(Data!$G$2:$G$1048576,Data!$B$2:$B$1048576,'Annual Inflation'!AA$5,Data!$A$2:$A$1048576,'Annual Inflation'!$D50))</f>
        <v>#N/A</v>
      </c>
      <c r="AB50" s="15" t="e">
        <f>IF(SUMIFS(Data!$G$2:$G$1048576,Data!$B$2:$B$1048576,'Annual Inflation'!AB$5,Data!$A$2:$A$1048576,'Annual Inflation'!$D50)=0,NA(),SUMIFS(Data!$G$2:$G$1048576,Data!$B$2:$B$1048576,'Annual Inflation'!AB$5,Data!$A$2:$A$1048576,'Annual Inflation'!$D50))</f>
        <v>#N/A</v>
      </c>
      <c r="AC50" s="4">
        <v>3</v>
      </c>
      <c r="AD50" s="4">
        <v>2</v>
      </c>
      <c r="AE50" s="4">
        <v>2</v>
      </c>
      <c r="AG50" s="15"/>
      <c r="AH50" s="15" t="e">
        <f>IF(SUMIFS(Data!$G$2:$G$1048576,Data!$B$2:$B$1048576,'Annual Inflation'!AH$5,Data!$A$2:$A$1048576,'Annual Inflation'!$D50)=0,NA(),SUMIFS(Data!$G$2:$G$1048576,Data!$B$2:$B$1048576,'Annual Inflation'!AH$5,Data!$A$2:$A$1048576,'Annual Inflation'!$D50))</f>
        <v>#N/A</v>
      </c>
      <c r="AI50" s="15" t="e">
        <f>IF(SUMIFS(Data!$G$2:$G$1048576,Data!$B$2:$B$1048576,'Annual Inflation'!AI$5,Data!$A$2:$A$1048576,'Annual Inflation'!$D50)=0,NA(),SUMIFS(Data!$G$2:$G$1048576,Data!$B$2:$B$1048576,'Annual Inflation'!AI$5,Data!$A$2:$A$1048576,'Annual Inflation'!$D50))</f>
        <v>#N/A</v>
      </c>
      <c r="AJ50" s="15" t="e">
        <f>IF(SUMIFS(Data!$G$2:$G$1048576,Data!$B$2:$B$1048576,'Annual Inflation'!AJ$5,Data!$A$2:$A$1048576,'Annual Inflation'!$D50)=0,NA(),SUMIFS(Data!$G$2:$G$1048576,Data!$B$2:$B$1048576,'Annual Inflation'!AJ$5,Data!$A$2:$A$1048576,'Annual Inflation'!$D50))</f>
        <v>#N/A</v>
      </c>
      <c r="AK50" s="4">
        <v>3</v>
      </c>
      <c r="AL50" s="4">
        <v>2</v>
      </c>
      <c r="AM50" s="4">
        <v>2</v>
      </c>
      <c r="AO50">
        <f t="shared" si="10"/>
        <v>127</v>
      </c>
      <c r="AP50" s="14">
        <f t="shared" si="2"/>
        <v>41091</v>
      </c>
      <c r="AQ50" s="15">
        <f>IF(SUMIFS(Data!$G$2:$G$1048576,Data!$C$2:$C$1048576,'Annual Inflation'!AQ$5,Data!$A$2:$A$1048576,'Annual Inflation'!$AP50)=0,NA(),SUMIFS(Data!$G$2:$G$1048576,Data!$C$2:$C$1048576,'Annual Inflation'!AQ$5,Data!$A$2:$A$1048576,'Annual Inflation'!$AP50))</f>
        <v>3.5</v>
      </c>
      <c r="AR50" s="15">
        <f>IF(SUMIFS(Data!$G$2:$G$1048576,Data!$C$2:$C$1048576,'Annual Inflation'!AR$5,Data!$A$2:$A$1048576,'Annual Inflation'!$AP50)=0,NA(),SUMIFS(Data!$G$2:$G$1048576,Data!$C$2:$C$1048576,'Annual Inflation'!AR$5,Data!$A$2:$A$1048576,'Annual Inflation'!$AP50))</f>
        <v>3.4</v>
      </c>
      <c r="AS50" s="15">
        <f>IF(SUMIFS(Data!$F$2:$F$1048576,Data!$C$2:$C$1048576,'Annual Inflation'!AS$5,Data!$A$2:$A$1048576,'Annual Inflation'!$AP50)=0,NA(),SUMIFS(Data!$F$2:$F$1048576,Data!$C$2:$C$1048576,'Annual Inflation'!AS$5,Data!$A$2:$A$1048576,'Annual Inflation'!$AP50))</f>
        <v>3.5760000000000001</v>
      </c>
      <c r="AT50" s="15">
        <f>IF(SUMIFS(Data!$F$2:$F$1048576,Data!$C$2:$C$1048576,'Annual Inflation'!AT$5,Data!$A$2:$A$1048576,'Annual Inflation'!$AP50)=0,NA(),SUMIFS(Data!$F$2:$F$1048576,Data!$C$2:$C$1048576,'Annual Inflation'!AT$5,Data!$A$2:$A$1048576,'Annual Inflation'!$AP50))</f>
        <v>3.448</v>
      </c>
      <c r="AU50" s="4">
        <v>3</v>
      </c>
      <c r="AV50" s="4">
        <v>2</v>
      </c>
      <c r="AW50" s="4">
        <v>2</v>
      </c>
      <c r="AY50" s="15" t="e">
        <f>IF(SUMIFS(Data!$G$2:$G$1048576,Data!$C$2:$C$1048576,'Annual Inflation'!AY$5,Data!$A$2:$A$1048576,'Annual Inflation'!$AP50)=0,NA(),SUMIFS(Data!$G$2:$G$1048576,Data!$C$2:$C$1048576,'Annual Inflation'!AY$5,Data!$A$2:$A$1048576,'Annual Inflation'!$AP50))</f>
        <v>#N/A</v>
      </c>
      <c r="AZ50" s="15" t="e">
        <f>IF(SUMIFS(Data!$G$2:$G$1048576,Data!$C$2:$C$1048576,'Annual Inflation'!AZ$5,Data!$A$2:$A$1048576,'Annual Inflation'!$AP50)=0,NA(),SUMIFS(Data!$G$2:$G$1048576,Data!$C$2:$C$1048576,'Annual Inflation'!AZ$5,Data!$A$2:$A$1048576,'Annual Inflation'!$AP50))</f>
        <v>#N/A</v>
      </c>
      <c r="BA50" s="15" t="e">
        <f>IF(SUMIFS(Data!$F$2:$F$1048576,Data!$C$2:$C$1048576,'Annual Inflation'!BA$5,Data!$A$2:$A$1048576,'Annual Inflation'!$AP50)=0,NA(),SUMIFS(Data!$F$2:$F$1048576,Data!$C$2:$C$1048576,'Annual Inflation'!BA$5,Data!$A$2:$A$1048576,'Annual Inflation'!$AP50))</f>
        <v>#N/A</v>
      </c>
      <c r="BB50" s="15" t="e">
        <f>IF(SUMIFS(Data!$F$2:$F$1048576,Data!$C$2:$C$1048576,'Annual Inflation'!BB$5,Data!$A$2:$A$1048576,'Annual Inflation'!$AP50)=0,NA(),SUMIFS(Data!$F$2:$F$1048576,Data!$C$2:$C$1048576,'Annual Inflation'!BB$5,Data!$A$2:$A$1048576,'Annual Inflation'!$AP50))</f>
        <v>#N/A</v>
      </c>
      <c r="BC50" s="4">
        <v>3</v>
      </c>
      <c r="BD50" s="4">
        <v>2</v>
      </c>
      <c r="BE50" s="4">
        <v>2</v>
      </c>
      <c r="CL50" s="7">
        <f t="shared" si="13"/>
        <v>38565</v>
      </c>
      <c r="CM50" s="4">
        <v>3.97</v>
      </c>
      <c r="CN50" s="4">
        <v>3.36</v>
      </c>
      <c r="CP50" s="4">
        <f>IF(SUMIFS(Data!$F$2:$F$1048576,Data!$C$2:$C$1048576,'Annual Inflation'!CP$5,Data!$A$2:$A$1048576,'Annual Inflation'!$CL50)=0,NA(),SUMIFS(Data!$F$2:$F$1048576,Data!$C$2:$C$1048576,'Annual Inflation'!CP$5,Data!$A$2:$A$1048576,'Annual Inflation'!$CL50))</f>
        <v>3.99274340529439</v>
      </c>
      <c r="CQ50" s="4">
        <f>IF(SUMIFS(Data!$F$2:$F$1048576,Data!$C$2:$C$1048576,'Annual Inflation'!CQ$5,Data!$A$2:$A$1048576,'Annual Inflation'!$CL50)=0,NA(),SUMIFS(Data!$F$2:$F$1048576,Data!$C$2:$C$1048576,'Annual Inflation'!CQ$5,Data!$A$2:$A$1048576,'Annual Inflation'!$CL50))</f>
        <v>3.3802400000000001</v>
      </c>
    </row>
    <row r="51" spans="3:95" x14ac:dyDescent="0.2">
      <c r="C51">
        <f t="shared" si="5"/>
        <v>56</v>
      </c>
      <c r="D51" s="14">
        <f t="shared" si="1"/>
        <v>43252</v>
      </c>
      <c r="E51" s="15">
        <f>IF(SUMIFS(Data!$F$2:$F$1048576,Data!$C$2:$C$1048576,'Annual Inflation'!F$5,Data!$A$2:$A$1048576,'Annual Inflation'!$D51)=0,NA(),SUMIFS(Data!$F$2:$F$1048576,Data!$C$2:$C$1048576,'Annual Inflation'!F$5,Data!$A$2:$A$1048576,'Annual Inflation'!$D51))</f>
        <v>3.8533636363636399</v>
      </c>
      <c r="F51" s="15">
        <f>IF(SUMIFS(Data!$G$2:$G$1048576,Data!$C$2:$C$1048576,'Annual Inflation'!F$5,Data!$A$2:$A$1048576,'Annual Inflation'!$D51)=0,NA(),SUMIFS(Data!$G$2:$G$1048576,Data!$C$2:$C$1048576,'Annual Inflation'!F$5,Data!$A$2:$A$1048576,'Annual Inflation'!$D51))</f>
        <v>3.83</v>
      </c>
      <c r="G51" s="15">
        <f>IF(SUMIFS(Data!$K$2:$K$1048576,Data!$C$2:$C$1048576,'Annual Inflation'!F$5,Data!$A$2:$A$1048576,'Annual Inflation'!$D51)=0,NA(),SUMIFS(Data!$K$2:$K$1048576,Data!$C$2:$C$1048576,'Annual Inflation'!F$5,Data!$A$2:$A$1048576,'Annual Inflation'!$D51))</f>
        <v>3.59</v>
      </c>
      <c r="H51" s="15">
        <f>IF(SUMIFS(Data!$L$2:$L$1048576,Data!$C$2:$C$1048576,'Annual Inflation'!F$5,Data!$A$2:$A$1048576,'Annual Inflation'!$D51)=0,NA(),SUMIFS(Data!$L$2:$L$1048576,Data!$C$2:$C$1048576,'Annual Inflation'!F$5,Data!$A$2:$A$1048576,'Annual Inflation'!$D51))</f>
        <v>3.97</v>
      </c>
      <c r="I51" s="4">
        <v>3</v>
      </c>
      <c r="J51" s="4">
        <v>2</v>
      </c>
      <c r="K51" s="4">
        <v>2</v>
      </c>
      <c r="L51" s="15">
        <f t="shared" si="6"/>
        <v>0</v>
      </c>
      <c r="M51" s="15">
        <f t="shared" si="7"/>
        <v>-6.4999999999999947E-2</v>
      </c>
      <c r="O51" s="15">
        <f>IF(SUMIFS(Data!$F$2:$F$1048576,Data!$C$2:$C$1048576,'Annual Inflation'!P$5,Data!$A$2:$A$1048576,'Annual Inflation'!$D51)=0,NA(),SUMIFS(Data!$F$2:$F$1048576,Data!$C$2:$C$1048576,'Annual Inflation'!P$5,Data!$A$2:$A$1048576,'Annual Inflation'!$D51))</f>
        <v>3.4594999999999998</v>
      </c>
      <c r="P51" s="15">
        <f>IF(SUMIFS(Data!$G$2:$G$1048576,Data!$C$2:$C$1048576,'Annual Inflation'!P$5,Data!$A$2:$A$1048576,'Annual Inflation'!$D51)=0,NA(),SUMIFS(Data!$G$2:$G$1048576,Data!$C$2:$C$1048576,'Annual Inflation'!P$5,Data!$A$2:$A$1048576,'Annual Inflation'!$D51))</f>
        <v>3.4649999999999999</v>
      </c>
      <c r="Q51" s="15">
        <f>IF(SUMIFS(Data!$K$2:$K$1048576,Data!$C$2:$C$1048576,'Annual Inflation'!P$5,Data!$A$2:$A$1048576,'Annual Inflation'!$D51)=0,NA(),SUMIFS(Data!$K$2:$K$1048576,Data!$C$2:$C$1048576,'Annual Inflation'!P$5,Data!$A$2:$A$1048576,'Annual Inflation'!$D51))</f>
        <v>3.3075000000000001</v>
      </c>
      <c r="R51" s="15">
        <f>IF(SUMIFS(Data!$L$2:$L$1048576,Data!$C$2:$C$1048576,'Annual Inflation'!P$5,Data!$A$2:$A$1048576,'Annual Inflation'!$D51)=0,NA(),SUMIFS(Data!$L$2:$L$1048576,Data!$C$2:$C$1048576,'Annual Inflation'!P$5,Data!$A$2:$A$1048576,'Annual Inflation'!$D51))</f>
        <v>3.59</v>
      </c>
      <c r="S51" s="4">
        <v>3</v>
      </c>
      <c r="T51" s="4">
        <v>2</v>
      </c>
      <c r="U51" s="4">
        <v>2</v>
      </c>
      <c r="V51" s="15">
        <f t="shared" si="8"/>
        <v>4.9999999999999822E-2</v>
      </c>
      <c r="W51" s="15">
        <f t="shared" si="9"/>
        <v>0</v>
      </c>
      <c r="Y51" s="15"/>
      <c r="Z51" s="15" t="e">
        <f>IF(SUMIFS(Data!$G$2:$G$1048576,Data!$B$2:$B$1048576,'Annual Inflation'!Z$5,Data!$A$2:$A$1048576,'Annual Inflation'!$D51)=0,NA(),SUMIFS(Data!$G$2:$G$1048576,Data!$B$2:$B$1048576,'Annual Inflation'!Z$5,Data!$A$2:$A$1048576,'Annual Inflation'!$D51))</f>
        <v>#N/A</v>
      </c>
      <c r="AA51" s="15" t="e">
        <f>IF(SUMIFS(Data!$G$2:$G$1048576,Data!$B$2:$B$1048576,'Annual Inflation'!AA$5,Data!$A$2:$A$1048576,'Annual Inflation'!$D51)=0,NA(),SUMIFS(Data!$G$2:$G$1048576,Data!$B$2:$B$1048576,'Annual Inflation'!AA$5,Data!$A$2:$A$1048576,'Annual Inflation'!$D51))</f>
        <v>#N/A</v>
      </c>
      <c r="AB51" s="15" t="e">
        <f>IF(SUMIFS(Data!$G$2:$G$1048576,Data!$B$2:$B$1048576,'Annual Inflation'!AB$5,Data!$A$2:$A$1048576,'Annual Inflation'!$D51)=0,NA(),SUMIFS(Data!$G$2:$G$1048576,Data!$B$2:$B$1048576,'Annual Inflation'!AB$5,Data!$A$2:$A$1048576,'Annual Inflation'!$D51))</f>
        <v>#N/A</v>
      </c>
      <c r="AC51" s="4">
        <v>3</v>
      </c>
      <c r="AD51" s="4">
        <v>2</v>
      </c>
      <c r="AE51" s="4">
        <v>2</v>
      </c>
      <c r="AG51" s="15"/>
      <c r="AH51" s="15" t="e">
        <f>IF(SUMIFS(Data!$G$2:$G$1048576,Data!$B$2:$B$1048576,'Annual Inflation'!AH$5,Data!$A$2:$A$1048576,'Annual Inflation'!$D51)=0,NA(),SUMIFS(Data!$G$2:$G$1048576,Data!$B$2:$B$1048576,'Annual Inflation'!AH$5,Data!$A$2:$A$1048576,'Annual Inflation'!$D51))</f>
        <v>#N/A</v>
      </c>
      <c r="AI51" s="15" t="e">
        <f>IF(SUMIFS(Data!$G$2:$G$1048576,Data!$B$2:$B$1048576,'Annual Inflation'!AI$5,Data!$A$2:$A$1048576,'Annual Inflation'!$D51)=0,NA(),SUMIFS(Data!$G$2:$G$1048576,Data!$B$2:$B$1048576,'Annual Inflation'!AI$5,Data!$A$2:$A$1048576,'Annual Inflation'!$D51))</f>
        <v>#N/A</v>
      </c>
      <c r="AJ51" s="15" t="e">
        <f>IF(SUMIFS(Data!$G$2:$G$1048576,Data!$B$2:$B$1048576,'Annual Inflation'!AJ$5,Data!$A$2:$A$1048576,'Annual Inflation'!$D51)=0,NA(),SUMIFS(Data!$G$2:$G$1048576,Data!$B$2:$B$1048576,'Annual Inflation'!AJ$5,Data!$A$2:$A$1048576,'Annual Inflation'!$D51))</f>
        <v>#N/A</v>
      </c>
      <c r="AK51" s="4">
        <v>3</v>
      </c>
      <c r="AL51" s="4">
        <v>2</v>
      </c>
      <c r="AM51" s="4">
        <v>2</v>
      </c>
      <c r="AO51">
        <f t="shared" si="10"/>
        <v>126</v>
      </c>
      <c r="AP51" s="14">
        <f t="shared" si="2"/>
        <v>41122</v>
      </c>
      <c r="AQ51" s="15">
        <f>IF(SUMIFS(Data!$G$2:$G$1048576,Data!$C$2:$C$1048576,'Annual Inflation'!AQ$5,Data!$A$2:$A$1048576,'Annual Inflation'!$AP51)=0,NA(),SUMIFS(Data!$G$2:$G$1048576,Data!$C$2:$C$1048576,'Annual Inflation'!AQ$5,Data!$A$2:$A$1048576,'Annual Inflation'!$AP51))</f>
        <v>3.55</v>
      </c>
      <c r="AR51" s="15">
        <f>IF(SUMIFS(Data!$G$2:$G$1048576,Data!$C$2:$C$1048576,'Annual Inflation'!AR$5,Data!$A$2:$A$1048576,'Annual Inflation'!$AP51)=0,NA(),SUMIFS(Data!$G$2:$G$1048576,Data!$C$2:$C$1048576,'Annual Inflation'!AR$5,Data!$A$2:$A$1048576,'Annual Inflation'!$AP51))</f>
        <v>3.5</v>
      </c>
      <c r="AS51" s="15">
        <f>IF(SUMIFS(Data!$F$2:$F$1048576,Data!$C$2:$C$1048576,'Annual Inflation'!AS$5,Data!$A$2:$A$1048576,'Annual Inflation'!$AP51)=0,NA(),SUMIFS(Data!$F$2:$F$1048576,Data!$C$2:$C$1048576,'Annual Inflation'!AS$5,Data!$A$2:$A$1048576,'Annual Inflation'!$AP51))</f>
        <v>3.5964285714285702</v>
      </c>
      <c r="AT51" s="15">
        <f>IF(SUMIFS(Data!$F$2:$F$1048576,Data!$C$2:$C$1048576,'Annual Inflation'!AT$5,Data!$A$2:$A$1048576,'Annual Inflation'!$AP51)=0,NA(),SUMIFS(Data!$F$2:$F$1048576,Data!$C$2:$C$1048576,'Annual Inflation'!AT$5,Data!$A$2:$A$1048576,'Annual Inflation'!$AP51))</f>
        <v>3.44285714285714</v>
      </c>
      <c r="AU51" s="4">
        <v>3</v>
      </c>
      <c r="AV51" s="4">
        <v>2</v>
      </c>
      <c r="AW51" s="4">
        <v>2</v>
      </c>
      <c r="AY51" s="15" t="e">
        <f>IF(SUMIFS(Data!$G$2:$G$1048576,Data!$C$2:$C$1048576,'Annual Inflation'!AY$5,Data!$A$2:$A$1048576,'Annual Inflation'!$AP51)=0,NA(),SUMIFS(Data!$G$2:$G$1048576,Data!$C$2:$C$1048576,'Annual Inflation'!AY$5,Data!$A$2:$A$1048576,'Annual Inflation'!$AP51))</f>
        <v>#N/A</v>
      </c>
      <c r="AZ51" s="15" t="e">
        <f>IF(SUMIFS(Data!$G$2:$G$1048576,Data!$C$2:$C$1048576,'Annual Inflation'!AZ$5,Data!$A$2:$A$1048576,'Annual Inflation'!$AP51)=0,NA(),SUMIFS(Data!$G$2:$G$1048576,Data!$C$2:$C$1048576,'Annual Inflation'!AZ$5,Data!$A$2:$A$1048576,'Annual Inflation'!$AP51))</f>
        <v>#N/A</v>
      </c>
      <c r="BA51" s="15" t="e">
        <f>IF(SUMIFS(Data!$F$2:$F$1048576,Data!$C$2:$C$1048576,'Annual Inflation'!BA$5,Data!$A$2:$A$1048576,'Annual Inflation'!$AP51)=0,NA(),SUMIFS(Data!$F$2:$F$1048576,Data!$C$2:$C$1048576,'Annual Inflation'!BA$5,Data!$A$2:$A$1048576,'Annual Inflation'!$AP51))</f>
        <v>#N/A</v>
      </c>
      <c r="BB51" s="15" t="e">
        <f>IF(SUMIFS(Data!$F$2:$F$1048576,Data!$C$2:$C$1048576,'Annual Inflation'!BB$5,Data!$A$2:$A$1048576,'Annual Inflation'!$AP51)=0,NA(),SUMIFS(Data!$F$2:$F$1048576,Data!$C$2:$C$1048576,'Annual Inflation'!BB$5,Data!$A$2:$A$1048576,'Annual Inflation'!$AP51))</f>
        <v>#N/A</v>
      </c>
      <c r="BC51" s="4">
        <v>3</v>
      </c>
      <c r="BD51" s="4">
        <v>2</v>
      </c>
      <c r="BE51" s="4">
        <v>2</v>
      </c>
      <c r="CL51" s="7">
        <f t="shared" si="13"/>
        <v>38596</v>
      </c>
      <c r="CM51" s="4">
        <v>3.91</v>
      </c>
      <c r="CN51" s="4">
        <v>3.25</v>
      </c>
      <c r="CP51" s="4">
        <f>IF(SUMIFS(Data!$F$2:$F$1048576,Data!$C$2:$C$1048576,'Annual Inflation'!CP$5,Data!$A$2:$A$1048576,'Annual Inflation'!$CL51)=0,NA(),SUMIFS(Data!$F$2:$F$1048576,Data!$C$2:$C$1048576,'Annual Inflation'!CP$5,Data!$A$2:$A$1048576,'Annual Inflation'!$CL51))</f>
        <v>3.8875000000000002</v>
      </c>
      <c r="CQ51" s="4">
        <f>IF(SUMIFS(Data!$F$2:$F$1048576,Data!$C$2:$C$1048576,'Annual Inflation'!CQ$5,Data!$A$2:$A$1048576,'Annual Inflation'!$CL51)=0,NA(),SUMIFS(Data!$F$2:$F$1048576,Data!$C$2:$C$1048576,'Annual Inflation'!CQ$5,Data!$A$2:$A$1048576,'Annual Inflation'!$CL51))</f>
        <v>3.3260000000000001</v>
      </c>
    </row>
    <row r="52" spans="3:95" x14ac:dyDescent="0.2">
      <c r="C52">
        <f t="shared" si="5"/>
        <v>55</v>
      </c>
      <c r="D52" s="14">
        <f t="shared" si="1"/>
        <v>43282</v>
      </c>
      <c r="E52" s="15">
        <f>IF(SUMIFS(Data!$F$2:$F$1048576,Data!$C$2:$C$1048576,'Annual Inflation'!F$5,Data!$A$2:$A$1048576,'Annual Inflation'!$D52)=0,NA(),SUMIFS(Data!$F$2:$F$1048576,Data!$C$2:$C$1048576,'Annual Inflation'!F$5,Data!$A$2:$A$1048576,'Annual Inflation'!$D52))</f>
        <v>3.77484848484848</v>
      </c>
      <c r="F52" s="15">
        <f>IF(SUMIFS(Data!$G$2:$G$1048576,Data!$C$2:$C$1048576,'Annual Inflation'!F$5,Data!$A$2:$A$1048576,'Annual Inflation'!$D52)=0,NA(),SUMIFS(Data!$G$2:$G$1048576,Data!$C$2:$C$1048576,'Annual Inflation'!F$5,Data!$A$2:$A$1048576,'Annual Inflation'!$D52))</f>
        <v>3.8</v>
      </c>
      <c r="G52" s="15">
        <f>IF(SUMIFS(Data!$K$2:$K$1048576,Data!$C$2:$C$1048576,'Annual Inflation'!F$5,Data!$A$2:$A$1048576,'Annual Inflation'!$D52)=0,NA(),SUMIFS(Data!$K$2:$K$1048576,Data!$C$2:$C$1048576,'Annual Inflation'!F$5,Data!$A$2:$A$1048576,'Annual Inflation'!$D52))</f>
        <v>3.57</v>
      </c>
      <c r="H52" s="15">
        <f>IF(SUMIFS(Data!$L$2:$L$1048576,Data!$C$2:$C$1048576,'Annual Inflation'!F$5,Data!$A$2:$A$1048576,'Annual Inflation'!$D52)=0,NA(),SUMIFS(Data!$L$2:$L$1048576,Data!$C$2:$C$1048576,'Annual Inflation'!F$5,Data!$A$2:$A$1048576,'Annual Inflation'!$D52))</f>
        <v>3.89</v>
      </c>
      <c r="I52" s="4">
        <v>3</v>
      </c>
      <c r="J52" s="4">
        <v>2</v>
      </c>
      <c r="K52" s="4">
        <v>2</v>
      </c>
      <c r="L52" s="15">
        <f t="shared" si="6"/>
        <v>0</v>
      </c>
      <c r="M52" s="15">
        <f t="shared" si="7"/>
        <v>-3.0000000000000249E-2</v>
      </c>
      <c r="O52" s="15">
        <f>IF(SUMIFS(Data!$F$2:$F$1048576,Data!$C$2:$C$1048576,'Annual Inflation'!P$5,Data!$A$2:$A$1048576,'Annual Inflation'!$D52)=0,NA(),SUMIFS(Data!$F$2:$F$1048576,Data!$C$2:$C$1048576,'Annual Inflation'!P$5,Data!$A$2:$A$1048576,'Annual Inflation'!$D52))</f>
        <v>3.45896551724138</v>
      </c>
      <c r="P52" s="15">
        <f>IF(SUMIFS(Data!$G$2:$G$1048576,Data!$C$2:$C$1048576,'Annual Inflation'!P$5,Data!$A$2:$A$1048576,'Annual Inflation'!$D52)=0,NA(),SUMIFS(Data!$G$2:$G$1048576,Data!$C$2:$C$1048576,'Annual Inflation'!P$5,Data!$A$2:$A$1048576,'Annual Inflation'!$D52))</f>
        <v>3.45</v>
      </c>
      <c r="Q52" s="15">
        <f>IF(SUMIFS(Data!$K$2:$K$1048576,Data!$C$2:$C$1048576,'Annual Inflation'!P$5,Data!$A$2:$A$1048576,'Annual Inflation'!$D52)=0,NA(),SUMIFS(Data!$K$2:$K$1048576,Data!$C$2:$C$1048576,'Annual Inflation'!P$5,Data!$A$2:$A$1048576,'Annual Inflation'!$D52))</f>
        <v>3.3</v>
      </c>
      <c r="R52" s="15">
        <f>IF(SUMIFS(Data!$L$2:$L$1048576,Data!$C$2:$C$1048576,'Annual Inflation'!P$5,Data!$A$2:$A$1048576,'Annual Inflation'!$D52)=0,NA(),SUMIFS(Data!$L$2:$L$1048576,Data!$C$2:$C$1048576,'Annual Inflation'!P$5,Data!$A$2:$A$1048576,'Annual Inflation'!$D52))</f>
        <v>3.58</v>
      </c>
      <c r="S52" s="4">
        <v>3</v>
      </c>
      <c r="T52" s="4">
        <v>2</v>
      </c>
      <c r="U52" s="4">
        <v>2</v>
      </c>
      <c r="V52" s="15">
        <f t="shared" si="8"/>
        <v>0</v>
      </c>
      <c r="W52" s="15">
        <f t="shared" si="9"/>
        <v>-1.499999999999968E-2</v>
      </c>
      <c r="Y52" s="15"/>
      <c r="Z52" s="15" t="e">
        <f>IF(SUMIFS(Data!$G$2:$G$1048576,Data!$B$2:$B$1048576,'Annual Inflation'!Z$5,Data!$A$2:$A$1048576,'Annual Inflation'!$D52)=0,NA(),SUMIFS(Data!$G$2:$G$1048576,Data!$B$2:$B$1048576,'Annual Inflation'!Z$5,Data!$A$2:$A$1048576,'Annual Inflation'!$D52))</f>
        <v>#N/A</v>
      </c>
      <c r="AA52" s="15" t="e">
        <f>IF(SUMIFS(Data!$G$2:$G$1048576,Data!$B$2:$B$1048576,'Annual Inflation'!AA$5,Data!$A$2:$A$1048576,'Annual Inflation'!$D52)=0,NA(),SUMIFS(Data!$G$2:$G$1048576,Data!$B$2:$B$1048576,'Annual Inflation'!AA$5,Data!$A$2:$A$1048576,'Annual Inflation'!$D52))</f>
        <v>#N/A</v>
      </c>
      <c r="AB52" s="15" t="e">
        <f>IF(SUMIFS(Data!$G$2:$G$1048576,Data!$B$2:$B$1048576,'Annual Inflation'!AB$5,Data!$A$2:$A$1048576,'Annual Inflation'!$D52)=0,NA(),SUMIFS(Data!$G$2:$G$1048576,Data!$B$2:$B$1048576,'Annual Inflation'!AB$5,Data!$A$2:$A$1048576,'Annual Inflation'!$D52))</f>
        <v>#N/A</v>
      </c>
      <c r="AC52" s="4">
        <v>3</v>
      </c>
      <c r="AD52" s="4">
        <v>2</v>
      </c>
      <c r="AE52" s="4">
        <v>2</v>
      </c>
      <c r="AG52" s="15"/>
      <c r="AH52" s="15" t="e">
        <f>IF(SUMIFS(Data!$G$2:$G$1048576,Data!$B$2:$B$1048576,'Annual Inflation'!AH$5,Data!$A$2:$A$1048576,'Annual Inflation'!$D52)=0,NA(),SUMIFS(Data!$G$2:$G$1048576,Data!$B$2:$B$1048576,'Annual Inflation'!AH$5,Data!$A$2:$A$1048576,'Annual Inflation'!$D52))</f>
        <v>#N/A</v>
      </c>
      <c r="AI52" s="15" t="e">
        <f>IF(SUMIFS(Data!$G$2:$G$1048576,Data!$B$2:$B$1048576,'Annual Inflation'!AI$5,Data!$A$2:$A$1048576,'Annual Inflation'!$D52)=0,NA(),SUMIFS(Data!$G$2:$G$1048576,Data!$B$2:$B$1048576,'Annual Inflation'!AI$5,Data!$A$2:$A$1048576,'Annual Inflation'!$D52))</f>
        <v>#N/A</v>
      </c>
      <c r="AJ52" s="15" t="e">
        <f>IF(SUMIFS(Data!$G$2:$G$1048576,Data!$B$2:$B$1048576,'Annual Inflation'!AJ$5,Data!$A$2:$A$1048576,'Annual Inflation'!$D52)=0,NA(),SUMIFS(Data!$G$2:$G$1048576,Data!$B$2:$B$1048576,'Annual Inflation'!AJ$5,Data!$A$2:$A$1048576,'Annual Inflation'!$D52))</f>
        <v>#N/A</v>
      </c>
      <c r="AK52" s="4">
        <v>3</v>
      </c>
      <c r="AL52" s="4">
        <v>2</v>
      </c>
      <c r="AM52" s="4">
        <v>2</v>
      </c>
      <c r="AO52">
        <f t="shared" si="10"/>
        <v>125</v>
      </c>
      <c r="AP52" s="14">
        <f t="shared" si="2"/>
        <v>41153</v>
      </c>
      <c r="AQ52" s="15">
        <f>IF(SUMIFS(Data!$G$2:$G$1048576,Data!$C$2:$C$1048576,'Annual Inflation'!AQ$5,Data!$A$2:$A$1048576,'Annual Inflation'!$AP52)=0,NA(),SUMIFS(Data!$G$2:$G$1048576,Data!$C$2:$C$1048576,'Annual Inflation'!AQ$5,Data!$A$2:$A$1048576,'Annual Inflation'!$AP52))</f>
        <v>3.6</v>
      </c>
      <c r="AR52" s="15">
        <f>IF(SUMIFS(Data!$G$2:$G$1048576,Data!$C$2:$C$1048576,'Annual Inflation'!AR$5,Data!$A$2:$A$1048576,'Annual Inflation'!$AP52)=0,NA(),SUMIFS(Data!$G$2:$G$1048576,Data!$C$2:$C$1048576,'Annual Inflation'!AR$5,Data!$A$2:$A$1048576,'Annual Inflation'!$AP52))</f>
        <v>3.45</v>
      </c>
      <c r="AS52" s="15">
        <f>IF(SUMIFS(Data!$F$2:$F$1048576,Data!$C$2:$C$1048576,'Annual Inflation'!AS$5,Data!$A$2:$A$1048576,'Annual Inflation'!$AP52)=0,NA(),SUMIFS(Data!$F$2:$F$1048576,Data!$C$2:$C$1048576,'Annual Inflation'!AS$5,Data!$A$2:$A$1048576,'Annual Inflation'!$AP52))</f>
        <v>3.5965517241379299</v>
      </c>
      <c r="AT52" s="15">
        <f>IF(SUMIFS(Data!$F$2:$F$1048576,Data!$C$2:$C$1048576,'Annual Inflation'!AT$5,Data!$A$2:$A$1048576,'Annual Inflation'!$AP52)=0,NA(),SUMIFS(Data!$F$2:$F$1048576,Data!$C$2:$C$1048576,'Annual Inflation'!AT$5,Data!$A$2:$A$1048576,'Annual Inflation'!$AP52))</f>
        <v>3.4214285714285699</v>
      </c>
      <c r="AU52" s="4">
        <v>3</v>
      </c>
      <c r="AV52" s="4">
        <v>2</v>
      </c>
      <c r="AW52" s="4">
        <v>2</v>
      </c>
      <c r="AY52" s="15" t="e">
        <f>IF(SUMIFS(Data!$G$2:$G$1048576,Data!$C$2:$C$1048576,'Annual Inflation'!AY$5,Data!$A$2:$A$1048576,'Annual Inflation'!$AP52)=0,NA(),SUMIFS(Data!$G$2:$G$1048576,Data!$C$2:$C$1048576,'Annual Inflation'!AY$5,Data!$A$2:$A$1048576,'Annual Inflation'!$AP52))</f>
        <v>#N/A</v>
      </c>
      <c r="AZ52" s="15" t="e">
        <f>IF(SUMIFS(Data!$G$2:$G$1048576,Data!$C$2:$C$1048576,'Annual Inflation'!AZ$5,Data!$A$2:$A$1048576,'Annual Inflation'!$AP52)=0,NA(),SUMIFS(Data!$G$2:$G$1048576,Data!$C$2:$C$1048576,'Annual Inflation'!AZ$5,Data!$A$2:$A$1048576,'Annual Inflation'!$AP52))</f>
        <v>#N/A</v>
      </c>
      <c r="BA52" s="15" t="e">
        <f>IF(SUMIFS(Data!$F$2:$F$1048576,Data!$C$2:$C$1048576,'Annual Inflation'!BA$5,Data!$A$2:$A$1048576,'Annual Inflation'!$AP52)=0,NA(),SUMIFS(Data!$F$2:$F$1048576,Data!$C$2:$C$1048576,'Annual Inflation'!BA$5,Data!$A$2:$A$1048576,'Annual Inflation'!$AP52))</f>
        <v>#N/A</v>
      </c>
      <c r="BB52" s="15" t="e">
        <f>IF(SUMIFS(Data!$F$2:$F$1048576,Data!$C$2:$C$1048576,'Annual Inflation'!BB$5,Data!$A$2:$A$1048576,'Annual Inflation'!$AP52)=0,NA(),SUMIFS(Data!$F$2:$F$1048576,Data!$C$2:$C$1048576,'Annual Inflation'!BB$5,Data!$A$2:$A$1048576,'Annual Inflation'!$AP52))</f>
        <v>#N/A</v>
      </c>
      <c r="BC52" s="4">
        <v>3</v>
      </c>
      <c r="BD52" s="4">
        <v>2</v>
      </c>
      <c r="BE52" s="4">
        <v>2</v>
      </c>
      <c r="CL52" s="7">
        <f t="shared" si="13"/>
        <v>38626</v>
      </c>
      <c r="CM52" s="4">
        <v>3.83</v>
      </c>
      <c r="CN52" s="4">
        <v>3.22</v>
      </c>
      <c r="CP52" s="4">
        <f>IF(SUMIFS(Data!$F$2:$F$1048576,Data!$C$2:$C$1048576,'Annual Inflation'!CP$5,Data!$A$2:$A$1048576,'Annual Inflation'!$CL52)=0,NA(),SUMIFS(Data!$F$2:$F$1048576,Data!$C$2:$C$1048576,'Annual Inflation'!CP$5,Data!$A$2:$A$1048576,'Annual Inflation'!$CL52))</f>
        <v>3.7916129032258099</v>
      </c>
      <c r="CQ52" s="4">
        <f>IF(SUMIFS(Data!$F$2:$F$1048576,Data!$C$2:$C$1048576,'Annual Inflation'!CQ$5,Data!$A$2:$A$1048576,'Annual Inflation'!$CL52)=0,NA(),SUMIFS(Data!$F$2:$F$1048576,Data!$C$2:$C$1048576,'Annual Inflation'!CQ$5,Data!$A$2:$A$1048576,'Annual Inflation'!$CL52))</f>
        <v>3.2475000000000001</v>
      </c>
    </row>
    <row r="53" spans="3:95" x14ac:dyDescent="0.2">
      <c r="C53">
        <f t="shared" si="5"/>
        <v>54</v>
      </c>
      <c r="D53" s="14">
        <f t="shared" si="1"/>
        <v>43313</v>
      </c>
      <c r="E53" s="15">
        <f>IF(SUMIFS(Data!$F$2:$F$1048576,Data!$C$2:$C$1048576,'Annual Inflation'!F$5,Data!$A$2:$A$1048576,'Annual Inflation'!$D53)=0,NA(),SUMIFS(Data!$F$2:$F$1048576,Data!$C$2:$C$1048576,'Annual Inflation'!F$5,Data!$A$2:$A$1048576,'Annual Inflation'!$D53))</f>
        <v>3.7150909090909101</v>
      </c>
      <c r="F53" s="15">
        <f>IF(SUMIFS(Data!$G$2:$G$1048576,Data!$C$2:$C$1048576,'Annual Inflation'!F$5,Data!$A$2:$A$1048576,'Annual Inflation'!$D53)=0,NA(),SUMIFS(Data!$G$2:$G$1048576,Data!$C$2:$C$1048576,'Annual Inflation'!F$5,Data!$A$2:$A$1048576,'Annual Inflation'!$D53))</f>
        <v>3.73</v>
      </c>
      <c r="G53" s="15">
        <f>IF(SUMIFS(Data!$K$2:$K$1048576,Data!$C$2:$C$1048576,'Annual Inflation'!F$5,Data!$A$2:$A$1048576,'Annual Inflation'!$D53)=0,NA(),SUMIFS(Data!$K$2:$K$1048576,Data!$C$2:$C$1048576,'Annual Inflation'!F$5,Data!$A$2:$A$1048576,'Annual Inflation'!$D53))</f>
        <v>3.54</v>
      </c>
      <c r="H53" s="15">
        <f>IF(SUMIFS(Data!$L$2:$L$1048576,Data!$C$2:$C$1048576,'Annual Inflation'!F$5,Data!$A$2:$A$1048576,'Annual Inflation'!$D53)=0,NA(),SUMIFS(Data!$L$2:$L$1048576,Data!$C$2:$C$1048576,'Annual Inflation'!F$5,Data!$A$2:$A$1048576,'Annual Inflation'!$D53))</f>
        <v>3.88</v>
      </c>
      <c r="I53" s="4">
        <v>3</v>
      </c>
      <c r="J53" s="4">
        <v>2</v>
      </c>
      <c r="K53" s="4">
        <v>2</v>
      </c>
      <c r="L53" s="15">
        <f t="shared" si="6"/>
        <v>0</v>
      </c>
      <c r="M53" s="15">
        <f t="shared" si="7"/>
        <v>-6.999999999999984E-2</v>
      </c>
      <c r="O53" s="15">
        <f>IF(SUMIFS(Data!$F$2:$F$1048576,Data!$C$2:$C$1048576,'Annual Inflation'!P$5,Data!$A$2:$A$1048576,'Annual Inflation'!$D53)=0,NA(),SUMIFS(Data!$F$2:$F$1048576,Data!$C$2:$C$1048576,'Annual Inflation'!P$5,Data!$A$2:$A$1048576,'Annual Inflation'!$D53))</f>
        <v>3.4260322580645202</v>
      </c>
      <c r="P53" s="15">
        <f>IF(SUMIFS(Data!$G$2:$G$1048576,Data!$C$2:$C$1048576,'Annual Inflation'!P$5,Data!$A$2:$A$1048576,'Annual Inflation'!$D53)=0,NA(),SUMIFS(Data!$G$2:$G$1048576,Data!$C$2:$C$1048576,'Annual Inflation'!P$5,Data!$A$2:$A$1048576,'Annual Inflation'!$D53))</f>
        <v>3.38</v>
      </c>
      <c r="Q53" s="15">
        <f>IF(SUMIFS(Data!$K$2:$K$1048576,Data!$C$2:$C$1048576,'Annual Inflation'!P$5,Data!$A$2:$A$1048576,'Annual Inflation'!$D53)=0,NA(),SUMIFS(Data!$K$2:$K$1048576,Data!$C$2:$C$1048576,'Annual Inflation'!P$5,Data!$A$2:$A$1048576,'Annual Inflation'!$D53))</f>
        <v>3.28</v>
      </c>
      <c r="R53" s="15">
        <f>IF(SUMIFS(Data!$L$2:$L$1048576,Data!$C$2:$C$1048576,'Annual Inflation'!P$5,Data!$A$2:$A$1048576,'Annual Inflation'!$D53)=0,NA(),SUMIFS(Data!$L$2:$L$1048576,Data!$C$2:$C$1048576,'Annual Inflation'!P$5,Data!$A$2:$A$1048576,'Annual Inflation'!$D53))</f>
        <v>3.605</v>
      </c>
      <c r="S53" s="4">
        <v>3</v>
      </c>
      <c r="T53" s="4">
        <v>2</v>
      </c>
      <c r="U53" s="4">
        <v>2</v>
      </c>
      <c r="V53" s="15">
        <f t="shared" si="8"/>
        <v>0</v>
      </c>
      <c r="W53" s="15">
        <f t="shared" si="9"/>
        <v>-7.0000000000000284E-2</v>
      </c>
      <c r="Y53" s="15"/>
      <c r="Z53" s="15" t="e">
        <f>IF(SUMIFS(Data!$G$2:$G$1048576,Data!$B$2:$B$1048576,'Annual Inflation'!Z$5,Data!$A$2:$A$1048576,'Annual Inflation'!$D53)=0,NA(),SUMIFS(Data!$G$2:$G$1048576,Data!$B$2:$B$1048576,'Annual Inflation'!Z$5,Data!$A$2:$A$1048576,'Annual Inflation'!$D53))</f>
        <v>#N/A</v>
      </c>
      <c r="AA53" s="15" t="e">
        <f>IF(SUMIFS(Data!$G$2:$G$1048576,Data!$B$2:$B$1048576,'Annual Inflation'!AA$5,Data!$A$2:$A$1048576,'Annual Inflation'!$D53)=0,NA(),SUMIFS(Data!$G$2:$G$1048576,Data!$B$2:$B$1048576,'Annual Inflation'!AA$5,Data!$A$2:$A$1048576,'Annual Inflation'!$D53))</f>
        <v>#N/A</v>
      </c>
      <c r="AB53" s="15" t="e">
        <f>IF(SUMIFS(Data!$G$2:$G$1048576,Data!$B$2:$B$1048576,'Annual Inflation'!AB$5,Data!$A$2:$A$1048576,'Annual Inflation'!$D53)=0,NA(),SUMIFS(Data!$G$2:$G$1048576,Data!$B$2:$B$1048576,'Annual Inflation'!AB$5,Data!$A$2:$A$1048576,'Annual Inflation'!$D53))</f>
        <v>#N/A</v>
      </c>
      <c r="AC53" s="4">
        <v>3</v>
      </c>
      <c r="AD53" s="4">
        <v>2</v>
      </c>
      <c r="AE53" s="4">
        <v>2</v>
      </c>
      <c r="AG53" s="15"/>
      <c r="AH53" s="15" t="e">
        <f>IF(SUMIFS(Data!$G$2:$G$1048576,Data!$B$2:$B$1048576,'Annual Inflation'!AH$5,Data!$A$2:$A$1048576,'Annual Inflation'!$D53)=0,NA(),SUMIFS(Data!$G$2:$G$1048576,Data!$B$2:$B$1048576,'Annual Inflation'!AH$5,Data!$A$2:$A$1048576,'Annual Inflation'!$D53))</f>
        <v>#N/A</v>
      </c>
      <c r="AI53" s="15" t="e">
        <f>IF(SUMIFS(Data!$G$2:$G$1048576,Data!$B$2:$B$1048576,'Annual Inflation'!AI$5,Data!$A$2:$A$1048576,'Annual Inflation'!$D53)=0,NA(),SUMIFS(Data!$G$2:$G$1048576,Data!$B$2:$B$1048576,'Annual Inflation'!AI$5,Data!$A$2:$A$1048576,'Annual Inflation'!$D53))</f>
        <v>#N/A</v>
      </c>
      <c r="AJ53" s="15" t="e">
        <f>IF(SUMIFS(Data!$G$2:$G$1048576,Data!$B$2:$B$1048576,'Annual Inflation'!AJ$5,Data!$A$2:$A$1048576,'Annual Inflation'!$D53)=0,NA(),SUMIFS(Data!$G$2:$G$1048576,Data!$B$2:$B$1048576,'Annual Inflation'!AJ$5,Data!$A$2:$A$1048576,'Annual Inflation'!$D53))</f>
        <v>#N/A</v>
      </c>
      <c r="AK53" s="4">
        <v>3</v>
      </c>
      <c r="AL53" s="4">
        <v>2</v>
      </c>
      <c r="AM53" s="4">
        <v>2</v>
      </c>
      <c r="AO53">
        <f t="shared" si="10"/>
        <v>124</v>
      </c>
      <c r="AP53" s="14">
        <f t="shared" si="2"/>
        <v>41183</v>
      </c>
      <c r="AQ53" s="15">
        <f>IF(SUMIFS(Data!$G$2:$G$1048576,Data!$C$2:$C$1048576,'Annual Inflation'!AQ$5,Data!$A$2:$A$1048576,'Annual Inflation'!$AP53)=0,NA(),SUMIFS(Data!$G$2:$G$1048576,Data!$C$2:$C$1048576,'Annual Inflation'!AQ$5,Data!$A$2:$A$1048576,'Annual Inflation'!$AP53))</f>
        <v>3.6</v>
      </c>
      <c r="AR53" s="15">
        <f>IF(SUMIFS(Data!$G$2:$G$1048576,Data!$C$2:$C$1048576,'Annual Inflation'!AR$5,Data!$A$2:$A$1048576,'Annual Inflation'!$AP53)=0,NA(),SUMIFS(Data!$G$2:$G$1048576,Data!$C$2:$C$1048576,'Annual Inflation'!AR$5,Data!$A$2:$A$1048576,'Annual Inflation'!$AP53))</f>
        <v>3.4</v>
      </c>
      <c r="AS53" s="15">
        <f>IF(SUMIFS(Data!$F$2:$F$1048576,Data!$C$2:$C$1048576,'Annual Inflation'!AS$5,Data!$A$2:$A$1048576,'Annual Inflation'!$AP53)=0,NA(),SUMIFS(Data!$F$2:$F$1048576,Data!$C$2:$C$1048576,'Annual Inflation'!AS$5,Data!$A$2:$A$1048576,'Annual Inflation'!$AP53))</f>
        <v>3.5920000000000001</v>
      </c>
      <c r="AT53" s="15">
        <f>IF(SUMIFS(Data!$F$2:$F$1048576,Data!$C$2:$C$1048576,'Annual Inflation'!AT$5,Data!$A$2:$A$1048576,'Annual Inflation'!$AP53)=0,NA(),SUMIFS(Data!$F$2:$F$1048576,Data!$C$2:$C$1048576,'Annual Inflation'!AT$5,Data!$A$2:$A$1048576,'Annual Inflation'!$AP53))</f>
        <v>3.4159999999999999</v>
      </c>
      <c r="AU53" s="4">
        <v>3</v>
      </c>
      <c r="AV53" s="4">
        <v>2</v>
      </c>
      <c r="AW53" s="4">
        <v>2</v>
      </c>
      <c r="AY53" s="15" t="e">
        <f>IF(SUMIFS(Data!$G$2:$G$1048576,Data!$C$2:$C$1048576,'Annual Inflation'!AY$5,Data!$A$2:$A$1048576,'Annual Inflation'!$AP53)=0,NA(),SUMIFS(Data!$G$2:$G$1048576,Data!$C$2:$C$1048576,'Annual Inflation'!AY$5,Data!$A$2:$A$1048576,'Annual Inflation'!$AP53))</f>
        <v>#N/A</v>
      </c>
      <c r="AZ53" s="15" t="e">
        <f>IF(SUMIFS(Data!$G$2:$G$1048576,Data!$C$2:$C$1048576,'Annual Inflation'!AZ$5,Data!$A$2:$A$1048576,'Annual Inflation'!$AP53)=0,NA(),SUMIFS(Data!$G$2:$G$1048576,Data!$C$2:$C$1048576,'Annual Inflation'!AZ$5,Data!$A$2:$A$1048576,'Annual Inflation'!$AP53))</f>
        <v>#N/A</v>
      </c>
      <c r="BA53" s="15" t="e">
        <f>IF(SUMIFS(Data!$F$2:$F$1048576,Data!$C$2:$C$1048576,'Annual Inflation'!BA$5,Data!$A$2:$A$1048576,'Annual Inflation'!$AP53)=0,NA(),SUMIFS(Data!$F$2:$F$1048576,Data!$C$2:$C$1048576,'Annual Inflation'!BA$5,Data!$A$2:$A$1048576,'Annual Inflation'!$AP53))</f>
        <v>#N/A</v>
      </c>
      <c r="BB53" s="15" t="e">
        <f>IF(SUMIFS(Data!$F$2:$F$1048576,Data!$C$2:$C$1048576,'Annual Inflation'!BB$5,Data!$A$2:$A$1048576,'Annual Inflation'!$AP53)=0,NA(),SUMIFS(Data!$F$2:$F$1048576,Data!$C$2:$C$1048576,'Annual Inflation'!BB$5,Data!$A$2:$A$1048576,'Annual Inflation'!$AP53))</f>
        <v>#N/A</v>
      </c>
      <c r="BC53" s="4">
        <v>3</v>
      </c>
      <c r="BD53" s="4">
        <v>2</v>
      </c>
      <c r="BE53" s="4">
        <v>2</v>
      </c>
      <c r="CL53" s="7">
        <f t="shared" si="13"/>
        <v>38657</v>
      </c>
      <c r="CM53" s="4">
        <v>3.65</v>
      </c>
      <c r="CN53" s="4">
        <v>3.28</v>
      </c>
      <c r="CP53" s="4">
        <f>IF(SUMIFS(Data!$F$2:$F$1048576,Data!$C$2:$C$1048576,'Annual Inflation'!CP$5,Data!$A$2:$A$1048576,'Annual Inflation'!$CL53)=0,NA(),SUMIFS(Data!$F$2:$F$1048576,Data!$C$2:$C$1048576,'Annual Inflation'!CP$5,Data!$A$2:$A$1048576,'Annual Inflation'!$CL53))</f>
        <v>3.64363636363636</v>
      </c>
      <c r="CQ53" s="4">
        <f>IF(SUMIFS(Data!$F$2:$F$1048576,Data!$C$2:$C$1048576,'Annual Inflation'!CQ$5,Data!$A$2:$A$1048576,'Annual Inflation'!$CL53)=0,NA(),SUMIFS(Data!$F$2:$F$1048576,Data!$C$2:$C$1048576,'Annual Inflation'!CQ$5,Data!$A$2:$A$1048576,'Annual Inflation'!$CL53))</f>
        <v>3.2738461538461499</v>
      </c>
    </row>
    <row r="54" spans="3:95" x14ac:dyDescent="0.2">
      <c r="C54">
        <f t="shared" si="5"/>
        <v>53</v>
      </c>
      <c r="D54" s="14">
        <f t="shared" si="1"/>
        <v>43344</v>
      </c>
      <c r="E54" s="15">
        <f>IF(SUMIFS(Data!$F$2:$F$1048576,Data!$C$2:$C$1048576,'Annual Inflation'!F$5,Data!$A$2:$A$1048576,'Annual Inflation'!$D54)=0,NA(),SUMIFS(Data!$F$2:$F$1048576,Data!$C$2:$C$1048576,'Annual Inflation'!F$5,Data!$A$2:$A$1048576,'Annual Inflation'!$D54))</f>
        <v>3.76564705882353</v>
      </c>
      <c r="F54" s="15">
        <f>IF(SUMIFS(Data!$G$2:$G$1048576,Data!$C$2:$C$1048576,'Annual Inflation'!F$5,Data!$A$2:$A$1048576,'Annual Inflation'!$D54)=0,NA(),SUMIFS(Data!$G$2:$G$1048576,Data!$C$2:$C$1048576,'Annual Inflation'!F$5,Data!$A$2:$A$1048576,'Annual Inflation'!$D54))</f>
        <v>3.6949999999999998</v>
      </c>
      <c r="G54" s="15">
        <f>IF(SUMIFS(Data!$K$2:$K$1048576,Data!$C$2:$C$1048576,'Annual Inflation'!F$5,Data!$A$2:$A$1048576,'Annual Inflation'!$D54)=0,NA(),SUMIFS(Data!$K$2:$K$1048576,Data!$C$2:$C$1048576,'Annual Inflation'!F$5,Data!$A$2:$A$1048576,'Annual Inflation'!$D54))</f>
        <v>3.5750000000000002</v>
      </c>
      <c r="H54" s="15">
        <f>IF(SUMIFS(Data!$L$2:$L$1048576,Data!$C$2:$C$1048576,'Annual Inflation'!F$5,Data!$A$2:$A$1048576,'Annual Inflation'!$D54)=0,NA(),SUMIFS(Data!$L$2:$L$1048576,Data!$C$2:$C$1048576,'Annual Inflation'!F$5,Data!$A$2:$A$1048576,'Annual Inflation'!$D54))</f>
        <v>3.9024999999999999</v>
      </c>
      <c r="I54" s="4">
        <v>3</v>
      </c>
      <c r="J54" s="4">
        <v>2</v>
      </c>
      <c r="K54" s="4">
        <v>2</v>
      </c>
      <c r="L54" s="15">
        <f t="shared" si="6"/>
        <v>0</v>
      </c>
      <c r="M54" s="15">
        <f t="shared" si="7"/>
        <v>-3.5000000000000142E-2</v>
      </c>
      <c r="O54" s="15">
        <f>IF(SUMIFS(Data!$F$2:$F$1048576,Data!$C$2:$C$1048576,'Annual Inflation'!P$5,Data!$A$2:$A$1048576,'Annual Inflation'!$D54)=0,NA(),SUMIFS(Data!$F$2:$F$1048576,Data!$C$2:$C$1048576,'Annual Inflation'!P$5,Data!$A$2:$A$1048576,'Annual Inflation'!$D54))</f>
        <v>3.46754838709677</v>
      </c>
      <c r="P54" s="15">
        <f>IF(SUMIFS(Data!$G$2:$G$1048576,Data!$C$2:$C$1048576,'Annual Inflation'!P$5,Data!$A$2:$A$1048576,'Annual Inflation'!$D54)=0,NA(),SUMIFS(Data!$G$2:$G$1048576,Data!$C$2:$C$1048576,'Annual Inflation'!P$5,Data!$A$2:$A$1048576,'Annual Inflation'!$D54))</f>
        <v>3.4</v>
      </c>
      <c r="Q54" s="15">
        <f>IF(SUMIFS(Data!$K$2:$K$1048576,Data!$C$2:$C$1048576,'Annual Inflation'!P$5,Data!$A$2:$A$1048576,'Annual Inflation'!$D54)=0,NA(),SUMIFS(Data!$K$2:$K$1048576,Data!$C$2:$C$1048576,'Annual Inflation'!P$5,Data!$A$2:$A$1048576,'Annual Inflation'!$D54))</f>
        <v>3.29</v>
      </c>
      <c r="R54" s="15">
        <f>IF(SUMIFS(Data!$L$2:$L$1048576,Data!$C$2:$C$1048576,'Annual Inflation'!P$5,Data!$A$2:$A$1048576,'Annual Inflation'!$D54)=0,NA(),SUMIFS(Data!$L$2:$L$1048576,Data!$C$2:$C$1048576,'Annual Inflation'!P$5,Data!$A$2:$A$1048576,'Annual Inflation'!$D54))</f>
        <v>3.64</v>
      </c>
      <c r="S54" s="4">
        <v>3</v>
      </c>
      <c r="T54" s="4">
        <v>2</v>
      </c>
      <c r="U54" s="4">
        <v>2</v>
      </c>
      <c r="V54" s="15">
        <f t="shared" si="8"/>
        <v>2.0000000000000018E-2</v>
      </c>
      <c r="W54" s="15">
        <f t="shared" si="9"/>
        <v>0</v>
      </c>
      <c r="Y54" s="15"/>
      <c r="Z54" s="15" t="e">
        <f>IF(SUMIFS(Data!$G$2:$G$1048576,Data!$B$2:$B$1048576,'Annual Inflation'!Z$5,Data!$A$2:$A$1048576,'Annual Inflation'!$D54)=0,NA(),SUMIFS(Data!$G$2:$G$1048576,Data!$B$2:$B$1048576,'Annual Inflation'!Z$5,Data!$A$2:$A$1048576,'Annual Inflation'!$D54))</f>
        <v>#N/A</v>
      </c>
      <c r="AA54" s="15" t="e">
        <f>IF(SUMIFS(Data!$G$2:$G$1048576,Data!$B$2:$B$1048576,'Annual Inflation'!AA$5,Data!$A$2:$A$1048576,'Annual Inflation'!$D54)=0,NA(),SUMIFS(Data!$G$2:$G$1048576,Data!$B$2:$B$1048576,'Annual Inflation'!AA$5,Data!$A$2:$A$1048576,'Annual Inflation'!$D54))</f>
        <v>#N/A</v>
      </c>
      <c r="AB54" s="15" t="e">
        <f>IF(SUMIFS(Data!$G$2:$G$1048576,Data!$B$2:$B$1048576,'Annual Inflation'!AB$5,Data!$A$2:$A$1048576,'Annual Inflation'!$D54)=0,NA(),SUMIFS(Data!$G$2:$G$1048576,Data!$B$2:$B$1048576,'Annual Inflation'!AB$5,Data!$A$2:$A$1048576,'Annual Inflation'!$D54))</f>
        <v>#N/A</v>
      </c>
      <c r="AC54" s="4">
        <v>3</v>
      </c>
      <c r="AD54" s="4">
        <v>2</v>
      </c>
      <c r="AE54" s="4">
        <v>2</v>
      </c>
      <c r="AG54" s="15"/>
      <c r="AH54" s="15" t="e">
        <f>IF(SUMIFS(Data!$G$2:$G$1048576,Data!$B$2:$B$1048576,'Annual Inflation'!AH$5,Data!$A$2:$A$1048576,'Annual Inflation'!$D54)=0,NA(),SUMIFS(Data!$G$2:$G$1048576,Data!$B$2:$B$1048576,'Annual Inflation'!AH$5,Data!$A$2:$A$1048576,'Annual Inflation'!$D54))</f>
        <v>#N/A</v>
      </c>
      <c r="AI54" s="15" t="e">
        <f>IF(SUMIFS(Data!$G$2:$G$1048576,Data!$B$2:$B$1048576,'Annual Inflation'!AI$5,Data!$A$2:$A$1048576,'Annual Inflation'!$D54)=0,NA(),SUMIFS(Data!$G$2:$G$1048576,Data!$B$2:$B$1048576,'Annual Inflation'!AI$5,Data!$A$2:$A$1048576,'Annual Inflation'!$D54))</f>
        <v>#N/A</v>
      </c>
      <c r="AJ54" s="15" t="e">
        <f>IF(SUMIFS(Data!$G$2:$G$1048576,Data!$B$2:$B$1048576,'Annual Inflation'!AJ$5,Data!$A$2:$A$1048576,'Annual Inflation'!$D54)=0,NA(),SUMIFS(Data!$G$2:$G$1048576,Data!$B$2:$B$1048576,'Annual Inflation'!AJ$5,Data!$A$2:$A$1048576,'Annual Inflation'!$D54))</f>
        <v>#N/A</v>
      </c>
      <c r="AK54" s="4">
        <v>3</v>
      </c>
      <c r="AL54" s="4">
        <v>2</v>
      </c>
      <c r="AM54" s="4">
        <v>2</v>
      </c>
      <c r="AO54">
        <f t="shared" si="10"/>
        <v>123</v>
      </c>
      <c r="AP54" s="14">
        <f t="shared" si="2"/>
        <v>41214</v>
      </c>
      <c r="AQ54" s="15">
        <f>IF(SUMIFS(Data!$G$2:$G$1048576,Data!$C$2:$C$1048576,'Annual Inflation'!AQ$5,Data!$A$2:$A$1048576,'Annual Inflation'!$AP54)=0,NA(),SUMIFS(Data!$G$2:$G$1048576,Data!$C$2:$C$1048576,'Annual Inflation'!AQ$5,Data!$A$2:$A$1048576,'Annual Inflation'!$AP54))</f>
        <v>3.6</v>
      </c>
      <c r="AR54" s="15">
        <f>IF(SUMIFS(Data!$G$2:$G$1048576,Data!$C$2:$C$1048576,'Annual Inflation'!AR$5,Data!$A$2:$A$1048576,'Annual Inflation'!$AP54)=0,NA(),SUMIFS(Data!$G$2:$G$1048576,Data!$C$2:$C$1048576,'Annual Inflation'!AR$5,Data!$A$2:$A$1048576,'Annual Inflation'!$AP54))</f>
        <v>3.5</v>
      </c>
      <c r="AS54" s="15">
        <f>IF(SUMIFS(Data!$F$2:$F$1048576,Data!$C$2:$C$1048576,'Annual Inflation'!AS$5,Data!$A$2:$A$1048576,'Annual Inflation'!$AP54)=0,NA(),SUMIFS(Data!$F$2:$F$1048576,Data!$C$2:$C$1048576,'Annual Inflation'!AS$5,Data!$A$2:$A$1048576,'Annual Inflation'!$AP54))</f>
        <v>3.5769230769230802</v>
      </c>
      <c r="AT54" s="15">
        <f>IF(SUMIFS(Data!$F$2:$F$1048576,Data!$C$2:$C$1048576,'Annual Inflation'!AT$5,Data!$A$2:$A$1048576,'Annual Inflation'!$AP54)=0,NA(),SUMIFS(Data!$F$2:$F$1048576,Data!$C$2:$C$1048576,'Annual Inflation'!AT$5,Data!$A$2:$A$1048576,'Annual Inflation'!$AP54))</f>
        <v>3.4653846153846199</v>
      </c>
      <c r="AU54" s="4">
        <v>3</v>
      </c>
      <c r="AV54" s="4">
        <v>2</v>
      </c>
      <c r="AW54" s="4">
        <v>2</v>
      </c>
      <c r="AY54" s="15" t="e">
        <f>IF(SUMIFS(Data!$G$2:$G$1048576,Data!$C$2:$C$1048576,'Annual Inflation'!AY$5,Data!$A$2:$A$1048576,'Annual Inflation'!$AP54)=0,NA(),SUMIFS(Data!$G$2:$G$1048576,Data!$C$2:$C$1048576,'Annual Inflation'!AY$5,Data!$A$2:$A$1048576,'Annual Inflation'!$AP54))</f>
        <v>#N/A</v>
      </c>
      <c r="AZ54" s="15" t="e">
        <f>IF(SUMIFS(Data!$G$2:$G$1048576,Data!$C$2:$C$1048576,'Annual Inflation'!AZ$5,Data!$A$2:$A$1048576,'Annual Inflation'!$AP54)=0,NA(),SUMIFS(Data!$G$2:$G$1048576,Data!$C$2:$C$1048576,'Annual Inflation'!AZ$5,Data!$A$2:$A$1048576,'Annual Inflation'!$AP54))</f>
        <v>#N/A</v>
      </c>
      <c r="BA54" s="15" t="e">
        <f>IF(SUMIFS(Data!$F$2:$F$1048576,Data!$C$2:$C$1048576,'Annual Inflation'!BA$5,Data!$A$2:$A$1048576,'Annual Inflation'!$AP54)=0,NA(),SUMIFS(Data!$F$2:$F$1048576,Data!$C$2:$C$1048576,'Annual Inflation'!BA$5,Data!$A$2:$A$1048576,'Annual Inflation'!$AP54))</f>
        <v>#N/A</v>
      </c>
      <c r="BB54" s="15" t="e">
        <f>IF(SUMIFS(Data!$F$2:$F$1048576,Data!$C$2:$C$1048576,'Annual Inflation'!BB$5,Data!$A$2:$A$1048576,'Annual Inflation'!$AP54)=0,NA(),SUMIFS(Data!$F$2:$F$1048576,Data!$C$2:$C$1048576,'Annual Inflation'!BB$5,Data!$A$2:$A$1048576,'Annual Inflation'!$AP54))</f>
        <v>#N/A</v>
      </c>
      <c r="BC54" s="4">
        <v>3</v>
      </c>
      <c r="BD54" s="4">
        <v>2</v>
      </c>
      <c r="BE54" s="4">
        <v>2</v>
      </c>
      <c r="CL54" s="7">
        <f t="shared" si="13"/>
        <v>38687</v>
      </c>
      <c r="CM54" s="4">
        <v>3.59</v>
      </c>
      <c r="CN54" s="4">
        <v>3.3</v>
      </c>
      <c r="CP54" s="4">
        <f>IF(SUMIFS(Data!$F$2:$F$1048576,Data!$C$2:$C$1048576,'Annual Inflation'!CP$5,Data!$A$2:$A$1048576,'Annual Inflation'!$CL54)=0,NA(),SUMIFS(Data!$F$2:$F$1048576,Data!$C$2:$C$1048576,'Annual Inflation'!CP$5,Data!$A$2:$A$1048576,'Annual Inflation'!$CL54))</f>
        <v>3.5969696969696998</v>
      </c>
      <c r="CQ54" s="4">
        <f>IF(SUMIFS(Data!$F$2:$F$1048576,Data!$C$2:$C$1048576,'Annual Inflation'!CQ$5,Data!$A$2:$A$1048576,'Annual Inflation'!$CL54)=0,NA(),SUMIFS(Data!$F$2:$F$1048576,Data!$C$2:$C$1048576,'Annual Inflation'!CQ$5,Data!$A$2:$A$1048576,'Annual Inflation'!$CL54))</f>
        <v>3.2685384615384598</v>
      </c>
    </row>
    <row r="55" spans="3:95" x14ac:dyDescent="0.2">
      <c r="C55">
        <f t="shared" si="5"/>
        <v>52</v>
      </c>
      <c r="D55" s="14">
        <f t="shared" si="1"/>
        <v>43374</v>
      </c>
      <c r="E55" s="15">
        <f>IF(SUMIFS(Data!$F$2:$F$1048576,Data!$C$2:$C$1048576,'Annual Inflation'!F$5,Data!$A$2:$A$1048576,'Annual Inflation'!$D55)=0,NA(),SUMIFS(Data!$F$2:$F$1048576,Data!$C$2:$C$1048576,'Annual Inflation'!F$5,Data!$A$2:$A$1048576,'Annual Inflation'!$D55))</f>
        <v>3.8050357142857099</v>
      </c>
      <c r="F55" s="15">
        <f>IF(SUMIFS(Data!$G$2:$G$1048576,Data!$C$2:$C$1048576,'Annual Inflation'!F$5,Data!$A$2:$A$1048576,'Annual Inflation'!$D55)=0,NA(),SUMIFS(Data!$G$2:$G$1048576,Data!$C$2:$C$1048576,'Annual Inflation'!F$5,Data!$A$2:$A$1048576,'Annual Inflation'!$D55))</f>
        <v>3.8</v>
      </c>
      <c r="G55" s="15">
        <f>IF(SUMIFS(Data!$K$2:$K$1048576,Data!$C$2:$C$1048576,'Annual Inflation'!F$5,Data!$A$2:$A$1048576,'Annual Inflation'!$D55)=0,NA(),SUMIFS(Data!$K$2:$K$1048576,Data!$C$2:$C$1048576,'Annual Inflation'!F$5,Data!$A$2:$A$1048576,'Annual Inflation'!$D55))</f>
        <v>3.56</v>
      </c>
      <c r="H55" s="15">
        <f>IF(SUMIFS(Data!$L$2:$L$1048576,Data!$C$2:$C$1048576,'Annual Inflation'!F$5,Data!$A$2:$A$1048576,'Annual Inflation'!$D55)=0,NA(),SUMIFS(Data!$L$2:$L$1048576,Data!$C$2:$C$1048576,'Annual Inflation'!F$5,Data!$A$2:$A$1048576,'Annual Inflation'!$D55))</f>
        <v>3.9824999999999999</v>
      </c>
      <c r="I55" s="4">
        <v>3</v>
      </c>
      <c r="J55" s="4">
        <v>2</v>
      </c>
      <c r="K55" s="4">
        <v>2</v>
      </c>
      <c r="L55" s="15">
        <f t="shared" si="6"/>
        <v>0.10499999999999998</v>
      </c>
      <c r="M55" s="15">
        <f t="shared" si="7"/>
        <v>0</v>
      </c>
      <c r="O55" s="15">
        <f>IF(SUMIFS(Data!$F$2:$F$1048576,Data!$C$2:$C$1048576,'Annual Inflation'!P$5,Data!$A$2:$A$1048576,'Annual Inflation'!$D55)=0,NA(),SUMIFS(Data!$F$2:$F$1048576,Data!$C$2:$C$1048576,'Annual Inflation'!P$5,Data!$A$2:$A$1048576,'Annual Inflation'!$D55))</f>
        <v>3.4285199999999998</v>
      </c>
      <c r="P55" s="15">
        <f>IF(SUMIFS(Data!$G$2:$G$1048576,Data!$C$2:$C$1048576,'Annual Inflation'!P$5,Data!$A$2:$A$1048576,'Annual Inflation'!$D55)=0,NA(),SUMIFS(Data!$G$2:$G$1048576,Data!$C$2:$C$1048576,'Annual Inflation'!P$5,Data!$A$2:$A$1048576,'Annual Inflation'!$D55))</f>
        <v>3.35</v>
      </c>
      <c r="Q55" s="15">
        <f>IF(SUMIFS(Data!$K$2:$K$1048576,Data!$C$2:$C$1048576,'Annual Inflation'!P$5,Data!$A$2:$A$1048576,'Annual Inflation'!$D55)=0,NA(),SUMIFS(Data!$K$2:$K$1048576,Data!$C$2:$C$1048576,'Annual Inflation'!P$5,Data!$A$2:$A$1048576,'Annual Inflation'!$D55))</f>
        <v>3.25</v>
      </c>
      <c r="R55" s="15">
        <f>IF(SUMIFS(Data!$L$2:$L$1048576,Data!$C$2:$C$1048576,'Annual Inflation'!P$5,Data!$A$2:$A$1048576,'Annual Inflation'!$D55)=0,NA(),SUMIFS(Data!$L$2:$L$1048576,Data!$C$2:$C$1048576,'Annual Inflation'!P$5,Data!$A$2:$A$1048576,'Annual Inflation'!$D55))</f>
        <v>3.69</v>
      </c>
      <c r="S55" s="4">
        <v>3</v>
      </c>
      <c r="T55" s="4">
        <v>2</v>
      </c>
      <c r="U55" s="4">
        <v>2</v>
      </c>
      <c r="V55" s="15">
        <f t="shared" si="8"/>
        <v>0</v>
      </c>
      <c r="W55" s="15">
        <f t="shared" si="9"/>
        <v>-4.9999999999999822E-2</v>
      </c>
      <c r="Y55" s="15"/>
      <c r="Z55" s="15" t="e">
        <f>IF(SUMIFS(Data!$G$2:$G$1048576,Data!$B$2:$B$1048576,'Annual Inflation'!Z$5,Data!$A$2:$A$1048576,'Annual Inflation'!$D55)=0,NA(),SUMIFS(Data!$G$2:$G$1048576,Data!$B$2:$B$1048576,'Annual Inflation'!Z$5,Data!$A$2:$A$1048576,'Annual Inflation'!$D55))</f>
        <v>#N/A</v>
      </c>
      <c r="AA55" s="15" t="e">
        <f>IF(SUMIFS(Data!$G$2:$G$1048576,Data!$B$2:$B$1048576,'Annual Inflation'!AA$5,Data!$A$2:$A$1048576,'Annual Inflation'!$D55)=0,NA(),SUMIFS(Data!$G$2:$G$1048576,Data!$B$2:$B$1048576,'Annual Inflation'!AA$5,Data!$A$2:$A$1048576,'Annual Inflation'!$D55))</f>
        <v>#N/A</v>
      </c>
      <c r="AB55" s="15" t="e">
        <f>IF(SUMIFS(Data!$G$2:$G$1048576,Data!$B$2:$B$1048576,'Annual Inflation'!AB$5,Data!$A$2:$A$1048576,'Annual Inflation'!$D55)=0,NA(),SUMIFS(Data!$G$2:$G$1048576,Data!$B$2:$B$1048576,'Annual Inflation'!AB$5,Data!$A$2:$A$1048576,'Annual Inflation'!$D55))</f>
        <v>#N/A</v>
      </c>
      <c r="AC55" s="4">
        <v>3</v>
      </c>
      <c r="AD55" s="4">
        <v>2</v>
      </c>
      <c r="AE55" s="4">
        <v>2</v>
      </c>
      <c r="AG55" s="15"/>
      <c r="AH55" s="15" t="e">
        <f>IF(SUMIFS(Data!$G$2:$G$1048576,Data!$B$2:$B$1048576,'Annual Inflation'!AH$5,Data!$A$2:$A$1048576,'Annual Inflation'!$D55)=0,NA(),SUMIFS(Data!$G$2:$G$1048576,Data!$B$2:$B$1048576,'Annual Inflation'!AH$5,Data!$A$2:$A$1048576,'Annual Inflation'!$D55))</f>
        <v>#N/A</v>
      </c>
      <c r="AI55" s="15" t="e">
        <f>IF(SUMIFS(Data!$G$2:$G$1048576,Data!$B$2:$B$1048576,'Annual Inflation'!AI$5,Data!$A$2:$A$1048576,'Annual Inflation'!$D55)=0,NA(),SUMIFS(Data!$G$2:$G$1048576,Data!$B$2:$B$1048576,'Annual Inflation'!AI$5,Data!$A$2:$A$1048576,'Annual Inflation'!$D55))</f>
        <v>#N/A</v>
      </c>
      <c r="AJ55" s="15" t="e">
        <f>IF(SUMIFS(Data!$G$2:$G$1048576,Data!$B$2:$B$1048576,'Annual Inflation'!AJ$5,Data!$A$2:$A$1048576,'Annual Inflation'!$D55)=0,NA(),SUMIFS(Data!$G$2:$G$1048576,Data!$B$2:$B$1048576,'Annual Inflation'!AJ$5,Data!$A$2:$A$1048576,'Annual Inflation'!$D55))</f>
        <v>#N/A</v>
      </c>
      <c r="AK55" s="4">
        <v>3</v>
      </c>
      <c r="AL55" s="4">
        <v>2</v>
      </c>
      <c r="AM55" s="4">
        <v>2</v>
      </c>
      <c r="AO55">
        <f t="shared" si="10"/>
        <v>122</v>
      </c>
      <c r="AP55" s="14">
        <f t="shared" si="2"/>
        <v>41244</v>
      </c>
      <c r="AQ55" s="15">
        <f>IF(SUMIFS(Data!$G$2:$G$1048576,Data!$C$2:$C$1048576,'Annual Inflation'!AQ$5,Data!$A$2:$A$1048576,'Annual Inflation'!$AP55)=0,NA(),SUMIFS(Data!$G$2:$G$1048576,Data!$C$2:$C$1048576,'Annual Inflation'!AQ$5,Data!$A$2:$A$1048576,'Annual Inflation'!$AP55))</f>
        <v>3.6</v>
      </c>
      <c r="AR55" s="15">
        <f>IF(SUMIFS(Data!$G$2:$G$1048576,Data!$C$2:$C$1048576,'Annual Inflation'!AR$5,Data!$A$2:$A$1048576,'Annual Inflation'!$AP55)=0,NA(),SUMIFS(Data!$G$2:$G$1048576,Data!$C$2:$C$1048576,'Annual Inflation'!AR$5,Data!$A$2:$A$1048576,'Annual Inflation'!$AP55))</f>
        <v>3.5</v>
      </c>
      <c r="AS55" s="15">
        <f>IF(SUMIFS(Data!$F$2:$F$1048576,Data!$C$2:$C$1048576,'Annual Inflation'!AS$5,Data!$A$2:$A$1048576,'Annual Inflation'!$AP55)=0,NA(),SUMIFS(Data!$F$2:$F$1048576,Data!$C$2:$C$1048576,'Annual Inflation'!AS$5,Data!$A$2:$A$1048576,'Annual Inflation'!$AP55))</f>
        <v>3.5263157894736801</v>
      </c>
      <c r="AT55" s="15">
        <f>IF(SUMIFS(Data!$F$2:$F$1048576,Data!$C$2:$C$1048576,'Annual Inflation'!AT$5,Data!$A$2:$A$1048576,'Annual Inflation'!$AP55)=0,NA(),SUMIFS(Data!$F$2:$F$1048576,Data!$C$2:$C$1048576,'Annual Inflation'!AT$5,Data!$A$2:$A$1048576,'Annual Inflation'!$AP55))</f>
        <v>3.4444444444444402</v>
      </c>
      <c r="AU55" s="4">
        <v>3</v>
      </c>
      <c r="AV55" s="4">
        <v>2</v>
      </c>
      <c r="AW55" s="4">
        <v>2</v>
      </c>
      <c r="AY55" s="15" t="e">
        <f>IF(SUMIFS(Data!$G$2:$G$1048576,Data!$C$2:$C$1048576,'Annual Inflation'!AY$5,Data!$A$2:$A$1048576,'Annual Inflation'!$AP55)=0,NA(),SUMIFS(Data!$G$2:$G$1048576,Data!$C$2:$C$1048576,'Annual Inflation'!AY$5,Data!$A$2:$A$1048576,'Annual Inflation'!$AP55))</f>
        <v>#N/A</v>
      </c>
      <c r="AZ55" s="15" t="e">
        <f>IF(SUMIFS(Data!$G$2:$G$1048576,Data!$C$2:$C$1048576,'Annual Inflation'!AZ$5,Data!$A$2:$A$1048576,'Annual Inflation'!$AP55)=0,NA(),SUMIFS(Data!$G$2:$G$1048576,Data!$C$2:$C$1048576,'Annual Inflation'!AZ$5,Data!$A$2:$A$1048576,'Annual Inflation'!$AP55))</f>
        <v>#N/A</v>
      </c>
      <c r="BA55" s="15" t="e">
        <f>IF(SUMIFS(Data!$F$2:$F$1048576,Data!$C$2:$C$1048576,'Annual Inflation'!BA$5,Data!$A$2:$A$1048576,'Annual Inflation'!$AP55)=0,NA(),SUMIFS(Data!$F$2:$F$1048576,Data!$C$2:$C$1048576,'Annual Inflation'!BA$5,Data!$A$2:$A$1048576,'Annual Inflation'!$AP55))</f>
        <v>#N/A</v>
      </c>
      <c r="BB55" s="15" t="e">
        <f>IF(SUMIFS(Data!$F$2:$F$1048576,Data!$C$2:$C$1048576,'Annual Inflation'!BB$5,Data!$A$2:$A$1048576,'Annual Inflation'!$AP55)=0,NA(),SUMIFS(Data!$F$2:$F$1048576,Data!$C$2:$C$1048576,'Annual Inflation'!BB$5,Data!$A$2:$A$1048576,'Annual Inflation'!$AP55))</f>
        <v>#N/A</v>
      </c>
      <c r="BC55" s="4">
        <v>3</v>
      </c>
      <c r="BD55" s="4">
        <v>2</v>
      </c>
      <c r="BE55" s="4">
        <v>2</v>
      </c>
      <c r="CL55" s="7">
        <f t="shared" si="13"/>
        <v>38718</v>
      </c>
      <c r="CM55" s="4">
        <v>3.54</v>
      </c>
      <c r="CN55" s="4">
        <v>3.26</v>
      </c>
      <c r="CP55" s="4">
        <f>IF(SUMIFS(Data!$F$2:$F$1048576,Data!$C$2:$C$1048576,'Annual Inflation'!CP$5,Data!$A$2:$A$1048576,'Annual Inflation'!$CL55)=0,NA(),SUMIFS(Data!$F$2:$F$1048576,Data!$C$2:$C$1048576,'Annual Inflation'!CP$5,Data!$A$2:$A$1048576,'Annual Inflation'!$CL55))</f>
        <v>3.5542857142857098</v>
      </c>
      <c r="CQ55" s="4">
        <f>IF(SUMIFS(Data!$F$2:$F$1048576,Data!$C$2:$C$1048576,'Annual Inflation'!CQ$5,Data!$A$2:$A$1048576,'Annual Inflation'!$CL55)=0,NA(),SUMIFS(Data!$F$2:$F$1048576,Data!$C$2:$C$1048576,'Annual Inflation'!CQ$5,Data!$A$2:$A$1048576,'Annual Inflation'!$CL55))</f>
        <v>3.2117727272727299</v>
      </c>
    </row>
    <row r="56" spans="3:95" x14ac:dyDescent="0.2">
      <c r="C56">
        <f t="shared" si="5"/>
        <v>51</v>
      </c>
      <c r="D56" s="14">
        <f t="shared" si="1"/>
        <v>43405</v>
      </c>
      <c r="E56" s="15">
        <f>IF(SUMIFS(Data!$F$2:$F$1048576,Data!$C$2:$C$1048576,'Annual Inflation'!F$5,Data!$A$2:$A$1048576,'Annual Inflation'!$D56)=0,NA(),SUMIFS(Data!$F$2:$F$1048576,Data!$C$2:$C$1048576,'Annual Inflation'!F$5,Data!$A$2:$A$1048576,'Annual Inflation'!$D56))</f>
        <v>3.9170967741935501</v>
      </c>
      <c r="F56" s="15">
        <f>IF(SUMIFS(Data!$G$2:$G$1048576,Data!$C$2:$C$1048576,'Annual Inflation'!F$5,Data!$A$2:$A$1048576,'Annual Inflation'!$D56)=0,NA(),SUMIFS(Data!$G$2:$G$1048576,Data!$C$2:$C$1048576,'Annual Inflation'!F$5,Data!$A$2:$A$1048576,'Annual Inflation'!$D56))</f>
        <v>3.9</v>
      </c>
      <c r="G56" s="15">
        <f>IF(SUMIFS(Data!$K$2:$K$1048576,Data!$C$2:$C$1048576,'Annual Inflation'!F$5,Data!$A$2:$A$1048576,'Annual Inflation'!$D56)=0,NA(),SUMIFS(Data!$K$2:$K$1048576,Data!$C$2:$C$1048576,'Annual Inflation'!F$5,Data!$A$2:$A$1048576,'Annual Inflation'!$D56))</f>
        <v>3.6850000000000001</v>
      </c>
      <c r="H56" s="15">
        <f>IF(SUMIFS(Data!$L$2:$L$1048576,Data!$C$2:$C$1048576,'Annual Inflation'!F$5,Data!$A$2:$A$1048576,'Annual Inflation'!$D56)=0,NA(),SUMIFS(Data!$L$2:$L$1048576,Data!$C$2:$C$1048576,'Annual Inflation'!F$5,Data!$A$2:$A$1048576,'Annual Inflation'!$D56))</f>
        <v>4.085</v>
      </c>
      <c r="I56" s="4">
        <v>3</v>
      </c>
      <c r="J56" s="4">
        <v>2</v>
      </c>
      <c r="K56" s="4">
        <v>2</v>
      </c>
      <c r="L56" s="15">
        <f t="shared" si="6"/>
        <v>0.10000000000000009</v>
      </c>
      <c r="M56" s="15">
        <f t="shared" si="7"/>
        <v>0</v>
      </c>
      <c r="O56" s="15">
        <f>IF(SUMIFS(Data!$F$2:$F$1048576,Data!$C$2:$C$1048576,'Annual Inflation'!P$5,Data!$A$2:$A$1048576,'Annual Inflation'!$D56)=0,NA(),SUMIFS(Data!$F$2:$F$1048576,Data!$C$2:$C$1048576,'Annual Inflation'!P$5,Data!$A$2:$A$1048576,'Annual Inflation'!$D56))</f>
        <v>3.5279310344827599</v>
      </c>
      <c r="P56" s="15">
        <f>IF(SUMIFS(Data!$G$2:$G$1048576,Data!$C$2:$C$1048576,'Annual Inflation'!P$5,Data!$A$2:$A$1048576,'Annual Inflation'!$D56)=0,NA(),SUMIFS(Data!$G$2:$G$1048576,Data!$C$2:$C$1048576,'Annual Inflation'!P$5,Data!$A$2:$A$1048576,'Annual Inflation'!$D56))</f>
        <v>3.5</v>
      </c>
      <c r="Q56" s="15">
        <f>IF(SUMIFS(Data!$K$2:$K$1048576,Data!$C$2:$C$1048576,'Annual Inflation'!P$5,Data!$A$2:$A$1048576,'Annual Inflation'!$D56)=0,NA(),SUMIFS(Data!$K$2:$K$1048576,Data!$C$2:$C$1048576,'Annual Inflation'!P$5,Data!$A$2:$A$1048576,'Annual Inflation'!$D56))</f>
        <v>3.39</v>
      </c>
      <c r="R56" s="15">
        <f>IF(SUMIFS(Data!$L$2:$L$1048576,Data!$C$2:$C$1048576,'Annual Inflation'!P$5,Data!$A$2:$A$1048576,'Annual Inflation'!$D56)=0,NA(),SUMIFS(Data!$L$2:$L$1048576,Data!$C$2:$C$1048576,'Annual Inflation'!P$5,Data!$A$2:$A$1048576,'Annual Inflation'!$D56))</f>
        <v>3.7</v>
      </c>
      <c r="S56" s="4">
        <v>3</v>
      </c>
      <c r="T56" s="4">
        <v>2</v>
      </c>
      <c r="U56" s="4">
        <v>2</v>
      </c>
      <c r="V56" s="15">
        <f t="shared" si="8"/>
        <v>0.14999999999999991</v>
      </c>
      <c r="W56" s="15">
        <f t="shared" si="9"/>
        <v>0</v>
      </c>
      <c r="Y56" s="15"/>
      <c r="Z56" s="15" t="e">
        <f>IF(SUMIFS(Data!$G$2:$G$1048576,Data!$B$2:$B$1048576,'Annual Inflation'!Z$5,Data!$A$2:$A$1048576,'Annual Inflation'!$D56)=0,NA(),SUMIFS(Data!$G$2:$G$1048576,Data!$B$2:$B$1048576,'Annual Inflation'!Z$5,Data!$A$2:$A$1048576,'Annual Inflation'!$D56))</f>
        <v>#N/A</v>
      </c>
      <c r="AA56" s="15" t="e">
        <f>IF(SUMIFS(Data!$G$2:$G$1048576,Data!$B$2:$B$1048576,'Annual Inflation'!AA$5,Data!$A$2:$A$1048576,'Annual Inflation'!$D56)=0,NA(),SUMIFS(Data!$G$2:$G$1048576,Data!$B$2:$B$1048576,'Annual Inflation'!AA$5,Data!$A$2:$A$1048576,'Annual Inflation'!$D56))</f>
        <v>#N/A</v>
      </c>
      <c r="AB56" s="15" t="e">
        <f>IF(SUMIFS(Data!$G$2:$G$1048576,Data!$B$2:$B$1048576,'Annual Inflation'!AB$5,Data!$A$2:$A$1048576,'Annual Inflation'!$D56)=0,NA(),SUMIFS(Data!$G$2:$G$1048576,Data!$B$2:$B$1048576,'Annual Inflation'!AB$5,Data!$A$2:$A$1048576,'Annual Inflation'!$D56))</f>
        <v>#N/A</v>
      </c>
      <c r="AC56" s="4">
        <v>3</v>
      </c>
      <c r="AD56" s="4">
        <v>2</v>
      </c>
      <c r="AE56" s="4">
        <v>2</v>
      </c>
      <c r="AG56" s="15"/>
      <c r="AH56" s="15" t="e">
        <f>IF(SUMIFS(Data!$G$2:$G$1048576,Data!$B$2:$B$1048576,'Annual Inflation'!AH$5,Data!$A$2:$A$1048576,'Annual Inflation'!$D56)=0,NA(),SUMIFS(Data!$G$2:$G$1048576,Data!$B$2:$B$1048576,'Annual Inflation'!AH$5,Data!$A$2:$A$1048576,'Annual Inflation'!$D56))</f>
        <v>#N/A</v>
      </c>
      <c r="AI56" s="15" t="e">
        <f>IF(SUMIFS(Data!$G$2:$G$1048576,Data!$B$2:$B$1048576,'Annual Inflation'!AI$5,Data!$A$2:$A$1048576,'Annual Inflation'!$D56)=0,NA(),SUMIFS(Data!$G$2:$G$1048576,Data!$B$2:$B$1048576,'Annual Inflation'!AI$5,Data!$A$2:$A$1048576,'Annual Inflation'!$D56))</f>
        <v>#N/A</v>
      </c>
      <c r="AJ56" s="15" t="e">
        <f>IF(SUMIFS(Data!$G$2:$G$1048576,Data!$B$2:$B$1048576,'Annual Inflation'!AJ$5,Data!$A$2:$A$1048576,'Annual Inflation'!$D56)=0,NA(),SUMIFS(Data!$G$2:$G$1048576,Data!$B$2:$B$1048576,'Annual Inflation'!AJ$5,Data!$A$2:$A$1048576,'Annual Inflation'!$D56))</f>
        <v>#N/A</v>
      </c>
      <c r="AK56" s="4">
        <v>3</v>
      </c>
      <c r="AL56" s="4">
        <v>2</v>
      </c>
      <c r="AM56" s="4">
        <v>2</v>
      </c>
      <c r="AO56">
        <f t="shared" si="10"/>
        <v>121</v>
      </c>
      <c r="AP56" s="14">
        <f t="shared" si="2"/>
        <v>41275</v>
      </c>
      <c r="AQ56" s="15">
        <f>IF(SUMIFS(Data!$G$2:$G$1048576,Data!$C$2:$C$1048576,'Annual Inflation'!AQ$5,Data!$A$2:$A$1048576,'Annual Inflation'!$AP56)=0,NA(),SUMIFS(Data!$G$2:$G$1048576,Data!$C$2:$C$1048576,'Annual Inflation'!AQ$5,Data!$A$2:$A$1048576,'Annual Inflation'!$AP56))</f>
        <v>3.5</v>
      </c>
      <c r="AR56" s="15">
        <f>IF(SUMIFS(Data!$G$2:$G$1048576,Data!$C$2:$C$1048576,'Annual Inflation'!AR$5,Data!$A$2:$A$1048576,'Annual Inflation'!$AP56)=0,NA(),SUMIFS(Data!$G$2:$G$1048576,Data!$C$2:$C$1048576,'Annual Inflation'!AR$5,Data!$A$2:$A$1048576,'Annual Inflation'!$AP56))</f>
        <v>3.5</v>
      </c>
      <c r="AS56" s="15">
        <f>IF(SUMIFS(Data!$F$2:$F$1048576,Data!$C$2:$C$1048576,'Annual Inflation'!AS$5,Data!$A$2:$A$1048576,'Annual Inflation'!$AP56)=0,NA(),SUMIFS(Data!$F$2:$F$1048576,Data!$C$2:$C$1048576,'Annual Inflation'!AS$5,Data!$A$2:$A$1048576,'Annual Inflation'!$AP56))</f>
        <v>3.5325000000000002</v>
      </c>
      <c r="AT56" s="15">
        <f>IF(SUMIFS(Data!$F$2:$F$1048576,Data!$C$2:$C$1048576,'Annual Inflation'!AT$5,Data!$A$2:$A$1048576,'Annual Inflation'!$AP56)=0,NA(),SUMIFS(Data!$F$2:$F$1048576,Data!$C$2:$C$1048576,'Annual Inflation'!AT$5,Data!$A$2:$A$1048576,'Annual Inflation'!$AP56))</f>
        <v>3.4282142857142901</v>
      </c>
      <c r="AU56" s="4">
        <v>3</v>
      </c>
      <c r="AV56" s="4">
        <v>2</v>
      </c>
      <c r="AW56" s="4">
        <v>2</v>
      </c>
      <c r="AY56" s="15" t="e">
        <f>IF(SUMIFS(Data!$G$2:$G$1048576,Data!$C$2:$C$1048576,'Annual Inflation'!AY$5,Data!$A$2:$A$1048576,'Annual Inflation'!$AP56)=0,NA(),SUMIFS(Data!$G$2:$G$1048576,Data!$C$2:$C$1048576,'Annual Inflation'!AY$5,Data!$A$2:$A$1048576,'Annual Inflation'!$AP56))</f>
        <v>#N/A</v>
      </c>
      <c r="AZ56" s="15" t="e">
        <f>IF(SUMIFS(Data!$G$2:$G$1048576,Data!$C$2:$C$1048576,'Annual Inflation'!AZ$5,Data!$A$2:$A$1048576,'Annual Inflation'!$AP56)=0,NA(),SUMIFS(Data!$G$2:$G$1048576,Data!$C$2:$C$1048576,'Annual Inflation'!AZ$5,Data!$A$2:$A$1048576,'Annual Inflation'!$AP56))</f>
        <v>#N/A</v>
      </c>
      <c r="BA56" s="15" t="e">
        <f>IF(SUMIFS(Data!$F$2:$F$1048576,Data!$C$2:$C$1048576,'Annual Inflation'!BA$5,Data!$A$2:$A$1048576,'Annual Inflation'!$AP56)=0,NA(),SUMIFS(Data!$F$2:$F$1048576,Data!$C$2:$C$1048576,'Annual Inflation'!BA$5,Data!$A$2:$A$1048576,'Annual Inflation'!$AP56))</f>
        <v>#N/A</v>
      </c>
      <c r="BB56" s="15" t="e">
        <f>IF(SUMIFS(Data!$F$2:$F$1048576,Data!$C$2:$C$1048576,'Annual Inflation'!BB$5,Data!$A$2:$A$1048576,'Annual Inflation'!$AP56)=0,NA(),SUMIFS(Data!$F$2:$F$1048576,Data!$C$2:$C$1048576,'Annual Inflation'!BB$5,Data!$A$2:$A$1048576,'Annual Inflation'!$AP56))</f>
        <v>#N/A</v>
      </c>
      <c r="BC56" s="4">
        <v>3</v>
      </c>
      <c r="BD56" s="4">
        <v>2</v>
      </c>
      <c r="BE56" s="4">
        <v>2</v>
      </c>
      <c r="CL56" s="7">
        <f t="shared" si="13"/>
        <v>38749</v>
      </c>
      <c r="CM56" s="4">
        <v>3.47</v>
      </c>
      <c r="CN56" s="4">
        <v>3.14</v>
      </c>
      <c r="CP56" s="4">
        <f>IF(SUMIFS(Data!$F$2:$F$1048576,Data!$C$2:$C$1048576,'Annual Inflation'!CP$5,Data!$A$2:$A$1048576,'Annual Inflation'!$CL56)=0,NA(),SUMIFS(Data!$F$2:$F$1048576,Data!$C$2:$C$1048576,'Annual Inflation'!CP$5,Data!$A$2:$A$1048576,'Annual Inflation'!$CL56))</f>
        <v>3.5</v>
      </c>
      <c r="CQ56" s="4">
        <f>IF(SUMIFS(Data!$F$2:$F$1048576,Data!$C$2:$C$1048576,'Annual Inflation'!CQ$5,Data!$A$2:$A$1048576,'Annual Inflation'!$CL56)=0,NA(),SUMIFS(Data!$F$2:$F$1048576,Data!$C$2:$C$1048576,'Annual Inflation'!CQ$5,Data!$A$2:$A$1048576,'Annual Inflation'!$CL56))</f>
        <v>3.1312000000000002</v>
      </c>
    </row>
    <row r="57" spans="3:95" x14ac:dyDescent="0.2">
      <c r="C57">
        <f t="shared" si="5"/>
        <v>50</v>
      </c>
      <c r="D57" s="14">
        <f t="shared" si="1"/>
        <v>43435</v>
      </c>
      <c r="E57" s="15">
        <f>IF(SUMIFS(Data!$F$2:$F$1048576,Data!$C$2:$C$1048576,'Annual Inflation'!F$5,Data!$A$2:$A$1048576,'Annual Inflation'!$D57)=0,NA(),SUMIFS(Data!$F$2:$F$1048576,Data!$C$2:$C$1048576,'Annual Inflation'!F$5,Data!$A$2:$A$1048576,'Annual Inflation'!$D57))</f>
        <v>3.88</v>
      </c>
      <c r="F57" s="15">
        <f>IF(SUMIFS(Data!$G$2:$G$1048576,Data!$C$2:$C$1048576,'Annual Inflation'!F$5,Data!$A$2:$A$1048576,'Annual Inflation'!$D57)=0,NA(),SUMIFS(Data!$G$2:$G$1048576,Data!$C$2:$C$1048576,'Annual Inflation'!F$5,Data!$A$2:$A$1048576,'Annual Inflation'!$D57))</f>
        <v>3.8650000000000002</v>
      </c>
      <c r="G57" s="15">
        <f>IF(SUMIFS(Data!$K$2:$K$1048576,Data!$C$2:$C$1048576,'Annual Inflation'!F$5,Data!$A$2:$A$1048576,'Annual Inflation'!$D57)=0,NA(),SUMIFS(Data!$K$2:$K$1048576,Data!$C$2:$C$1048576,'Annual Inflation'!F$5,Data!$A$2:$A$1048576,'Annual Inflation'!$D57))</f>
        <v>3.7</v>
      </c>
      <c r="H57" s="15">
        <f>IF(SUMIFS(Data!$L$2:$L$1048576,Data!$C$2:$C$1048576,'Annual Inflation'!F$5,Data!$A$2:$A$1048576,'Annual Inflation'!$D57)=0,NA(),SUMIFS(Data!$L$2:$L$1048576,Data!$C$2:$C$1048576,'Annual Inflation'!F$5,Data!$A$2:$A$1048576,'Annual Inflation'!$D57))</f>
        <v>4.0975000000000001</v>
      </c>
      <c r="I57" s="4">
        <v>3</v>
      </c>
      <c r="J57" s="4">
        <v>2</v>
      </c>
      <c r="K57" s="4">
        <v>2</v>
      </c>
      <c r="L57" s="15">
        <f t="shared" si="6"/>
        <v>0</v>
      </c>
      <c r="M57" s="15">
        <f t="shared" si="7"/>
        <v>-3.4999999999999698E-2</v>
      </c>
      <c r="O57" s="15">
        <f>IF(SUMIFS(Data!$F$2:$F$1048576,Data!$C$2:$C$1048576,'Annual Inflation'!P$5,Data!$A$2:$A$1048576,'Annual Inflation'!$D57)=0,NA(),SUMIFS(Data!$F$2:$F$1048576,Data!$C$2:$C$1048576,'Annual Inflation'!P$5,Data!$A$2:$A$1048576,'Annual Inflation'!$D57))</f>
        <v>3.4988000000000001</v>
      </c>
      <c r="P57" s="15">
        <f>IF(SUMIFS(Data!$G$2:$G$1048576,Data!$C$2:$C$1048576,'Annual Inflation'!P$5,Data!$A$2:$A$1048576,'Annual Inflation'!$D57)=0,NA(),SUMIFS(Data!$G$2:$G$1048576,Data!$C$2:$C$1048576,'Annual Inflation'!P$5,Data!$A$2:$A$1048576,'Annual Inflation'!$D57))</f>
        <v>3.51</v>
      </c>
      <c r="Q57" s="15">
        <f>IF(SUMIFS(Data!$K$2:$K$1048576,Data!$C$2:$C$1048576,'Annual Inflation'!P$5,Data!$A$2:$A$1048576,'Annual Inflation'!$D57)=0,NA(),SUMIFS(Data!$K$2:$K$1048576,Data!$C$2:$C$1048576,'Annual Inflation'!P$5,Data!$A$2:$A$1048576,'Annual Inflation'!$D57))</f>
        <v>3.3</v>
      </c>
      <c r="R57" s="15">
        <f>IF(SUMIFS(Data!$L$2:$L$1048576,Data!$C$2:$C$1048576,'Annual Inflation'!P$5,Data!$A$2:$A$1048576,'Annual Inflation'!$D57)=0,NA(),SUMIFS(Data!$L$2:$L$1048576,Data!$C$2:$C$1048576,'Annual Inflation'!P$5,Data!$A$2:$A$1048576,'Annual Inflation'!$D57))</f>
        <v>3.67</v>
      </c>
      <c r="S57" s="4">
        <v>3</v>
      </c>
      <c r="T57" s="4">
        <v>2</v>
      </c>
      <c r="U57" s="4">
        <v>2</v>
      </c>
      <c r="V57" s="15">
        <f t="shared" si="8"/>
        <v>9.9999999999997868E-3</v>
      </c>
      <c r="W57" s="15">
        <f t="shared" si="9"/>
        <v>0</v>
      </c>
      <c r="Y57" s="15"/>
      <c r="Z57" s="15" t="e">
        <f>IF(SUMIFS(Data!$G$2:$G$1048576,Data!$B$2:$B$1048576,'Annual Inflation'!Z$5,Data!$A$2:$A$1048576,'Annual Inflation'!$D57)=0,NA(),SUMIFS(Data!$G$2:$G$1048576,Data!$B$2:$B$1048576,'Annual Inflation'!Z$5,Data!$A$2:$A$1048576,'Annual Inflation'!$D57))</f>
        <v>#N/A</v>
      </c>
      <c r="AA57" s="15" t="e">
        <f>IF(SUMIFS(Data!$G$2:$G$1048576,Data!$B$2:$B$1048576,'Annual Inflation'!AA$5,Data!$A$2:$A$1048576,'Annual Inflation'!$D57)=0,NA(),SUMIFS(Data!$G$2:$G$1048576,Data!$B$2:$B$1048576,'Annual Inflation'!AA$5,Data!$A$2:$A$1048576,'Annual Inflation'!$D57))</f>
        <v>#N/A</v>
      </c>
      <c r="AB57" s="15" t="e">
        <f>IF(SUMIFS(Data!$G$2:$G$1048576,Data!$B$2:$B$1048576,'Annual Inflation'!AB$5,Data!$A$2:$A$1048576,'Annual Inflation'!$D57)=0,NA(),SUMIFS(Data!$G$2:$G$1048576,Data!$B$2:$B$1048576,'Annual Inflation'!AB$5,Data!$A$2:$A$1048576,'Annual Inflation'!$D57))</f>
        <v>#N/A</v>
      </c>
      <c r="AC57" s="4">
        <v>3</v>
      </c>
      <c r="AD57" s="4">
        <v>2</v>
      </c>
      <c r="AE57" s="4">
        <v>2</v>
      </c>
      <c r="AG57" s="15"/>
      <c r="AH57" s="15" t="e">
        <f>IF(SUMIFS(Data!$G$2:$G$1048576,Data!$B$2:$B$1048576,'Annual Inflation'!AH$5,Data!$A$2:$A$1048576,'Annual Inflation'!$D57)=0,NA(),SUMIFS(Data!$G$2:$G$1048576,Data!$B$2:$B$1048576,'Annual Inflation'!AH$5,Data!$A$2:$A$1048576,'Annual Inflation'!$D57))</f>
        <v>#N/A</v>
      </c>
      <c r="AI57" s="15" t="e">
        <f>IF(SUMIFS(Data!$G$2:$G$1048576,Data!$B$2:$B$1048576,'Annual Inflation'!AI$5,Data!$A$2:$A$1048576,'Annual Inflation'!$D57)=0,NA(),SUMIFS(Data!$G$2:$G$1048576,Data!$B$2:$B$1048576,'Annual Inflation'!AI$5,Data!$A$2:$A$1048576,'Annual Inflation'!$D57))</f>
        <v>#N/A</v>
      </c>
      <c r="AJ57" s="15" t="e">
        <f>IF(SUMIFS(Data!$G$2:$G$1048576,Data!$B$2:$B$1048576,'Annual Inflation'!AJ$5,Data!$A$2:$A$1048576,'Annual Inflation'!$D57)=0,NA(),SUMIFS(Data!$G$2:$G$1048576,Data!$B$2:$B$1048576,'Annual Inflation'!AJ$5,Data!$A$2:$A$1048576,'Annual Inflation'!$D57))</f>
        <v>#N/A</v>
      </c>
      <c r="AK57" s="4">
        <v>3</v>
      </c>
      <c r="AL57" s="4">
        <v>2</v>
      </c>
      <c r="AM57" s="4">
        <v>2</v>
      </c>
      <c r="AO57">
        <f t="shared" si="10"/>
        <v>120</v>
      </c>
      <c r="AP57" s="14">
        <f t="shared" si="2"/>
        <v>41306</v>
      </c>
      <c r="AQ57" s="15">
        <f>IF(SUMIFS(Data!$G$2:$G$1048576,Data!$C$2:$C$1048576,'Annual Inflation'!AQ$5,Data!$A$2:$A$1048576,'Annual Inflation'!$AP57)=0,NA(),SUMIFS(Data!$G$2:$G$1048576,Data!$C$2:$C$1048576,'Annual Inflation'!AQ$5,Data!$A$2:$A$1048576,'Annual Inflation'!$AP57))</f>
        <v>3.5</v>
      </c>
      <c r="AR57" s="15">
        <f>IF(SUMIFS(Data!$G$2:$G$1048576,Data!$C$2:$C$1048576,'Annual Inflation'!AR$5,Data!$A$2:$A$1048576,'Annual Inflation'!$AP57)=0,NA(),SUMIFS(Data!$G$2:$G$1048576,Data!$C$2:$C$1048576,'Annual Inflation'!AR$5,Data!$A$2:$A$1048576,'Annual Inflation'!$AP57))</f>
        <v>3.4</v>
      </c>
      <c r="AS57" s="15">
        <f>IF(SUMIFS(Data!$F$2:$F$1048576,Data!$C$2:$C$1048576,'Annual Inflation'!AS$5,Data!$A$2:$A$1048576,'Annual Inflation'!$AP57)=0,NA(),SUMIFS(Data!$F$2:$F$1048576,Data!$C$2:$C$1048576,'Annual Inflation'!AS$5,Data!$A$2:$A$1048576,'Annual Inflation'!$AP57))</f>
        <v>3.4958620689655202</v>
      </c>
      <c r="AT57" s="15">
        <f>IF(SUMIFS(Data!$F$2:$F$1048576,Data!$C$2:$C$1048576,'Annual Inflation'!AT$5,Data!$A$2:$A$1048576,'Annual Inflation'!$AP57)=0,NA(),SUMIFS(Data!$F$2:$F$1048576,Data!$C$2:$C$1048576,'Annual Inflation'!AT$5,Data!$A$2:$A$1048576,'Annual Inflation'!$AP57))</f>
        <v>3.4051724137931001</v>
      </c>
      <c r="AU57" s="4">
        <v>3</v>
      </c>
      <c r="AV57" s="4">
        <v>2</v>
      </c>
      <c r="AW57" s="4">
        <v>2</v>
      </c>
      <c r="AY57" s="15" t="e">
        <f>IF(SUMIFS(Data!$G$2:$G$1048576,Data!$C$2:$C$1048576,'Annual Inflation'!AY$5,Data!$A$2:$A$1048576,'Annual Inflation'!$AP57)=0,NA(),SUMIFS(Data!$G$2:$G$1048576,Data!$C$2:$C$1048576,'Annual Inflation'!AY$5,Data!$A$2:$A$1048576,'Annual Inflation'!$AP57))</f>
        <v>#N/A</v>
      </c>
      <c r="AZ57" s="15" t="e">
        <f>IF(SUMIFS(Data!$G$2:$G$1048576,Data!$C$2:$C$1048576,'Annual Inflation'!AZ$5,Data!$A$2:$A$1048576,'Annual Inflation'!$AP57)=0,NA(),SUMIFS(Data!$G$2:$G$1048576,Data!$C$2:$C$1048576,'Annual Inflation'!AZ$5,Data!$A$2:$A$1048576,'Annual Inflation'!$AP57))</f>
        <v>#N/A</v>
      </c>
      <c r="BA57" s="15" t="e">
        <f>IF(SUMIFS(Data!$F$2:$F$1048576,Data!$C$2:$C$1048576,'Annual Inflation'!BA$5,Data!$A$2:$A$1048576,'Annual Inflation'!$AP57)=0,NA(),SUMIFS(Data!$F$2:$F$1048576,Data!$C$2:$C$1048576,'Annual Inflation'!BA$5,Data!$A$2:$A$1048576,'Annual Inflation'!$AP57))</f>
        <v>#N/A</v>
      </c>
      <c r="BB57" s="15" t="e">
        <f>IF(SUMIFS(Data!$F$2:$F$1048576,Data!$C$2:$C$1048576,'Annual Inflation'!BB$5,Data!$A$2:$A$1048576,'Annual Inflation'!$AP57)=0,NA(),SUMIFS(Data!$F$2:$F$1048576,Data!$C$2:$C$1048576,'Annual Inflation'!BB$5,Data!$A$2:$A$1048576,'Annual Inflation'!$AP57))</f>
        <v>#N/A</v>
      </c>
      <c r="BC57" s="4">
        <v>3</v>
      </c>
      <c r="BD57" s="4">
        <v>2</v>
      </c>
      <c r="BE57" s="4">
        <v>2</v>
      </c>
      <c r="CL57" s="7">
        <f t="shared" si="13"/>
        <v>38777</v>
      </c>
      <c r="CM57" s="4">
        <v>3.5</v>
      </c>
      <c r="CN57" s="4">
        <v>3.14</v>
      </c>
      <c r="CP57" s="4">
        <f>IF(SUMIFS(Data!$F$2:$F$1048576,Data!$C$2:$C$1048576,'Annual Inflation'!CP$5,Data!$A$2:$A$1048576,'Annual Inflation'!$CL57)=0,NA(),SUMIFS(Data!$F$2:$F$1048576,Data!$C$2:$C$1048576,'Annual Inflation'!CP$5,Data!$A$2:$A$1048576,'Annual Inflation'!$CL57))</f>
        <v>3.5487741935483901</v>
      </c>
      <c r="CQ57" s="4">
        <f>IF(SUMIFS(Data!$F$2:$F$1048576,Data!$C$2:$C$1048576,'Annual Inflation'!CQ$5,Data!$A$2:$A$1048576,'Annual Inflation'!$CL57)=0,NA(),SUMIFS(Data!$F$2:$F$1048576,Data!$C$2:$C$1048576,'Annual Inflation'!CQ$5,Data!$A$2:$A$1048576,'Annual Inflation'!$CL57))</f>
        <v>3.1558333333333302</v>
      </c>
    </row>
    <row r="58" spans="3:95" x14ac:dyDescent="0.2">
      <c r="C58">
        <f t="shared" si="5"/>
        <v>49</v>
      </c>
      <c r="D58" s="14">
        <f t="shared" si="1"/>
        <v>43466</v>
      </c>
      <c r="E58" s="15">
        <f>IF(SUMIFS(Data!$F$2:$F$1048576,Data!$C$2:$C$1048576,'Annual Inflation'!F$5,Data!$A$2:$A$1048576,'Annual Inflation'!$D58)=0,NA(),SUMIFS(Data!$F$2:$F$1048576,Data!$C$2:$C$1048576,'Annual Inflation'!F$5,Data!$A$2:$A$1048576,'Annual Inflation'!$D58))</f>
        <v>3.9978125000000002</v>
      </c>
      <c r="F58" s="15">
        <f>IF(SUMIFS(Data!$G$2:$G$1048576,Data!$C$2:$C$1048576,'Annual Inflation'!F$5,Data!$A$2:$A$1048576,'Annual Inflation'!$D58)=0,NA(),SUMIFS(Data!$G$2:$G$1048576,Data!$C$2:$C$1048576,'Annual Inflation'!F$5,Data!$A$2:$A$1048576,'Annual Inflation'!$D58))</f>
        <v>3.9750000000000001</v>
      </c>
      <c r="G58" s="15">
        <f>IF(SUMIFS(Data!$K$2:$K$1048576,Data!$C$2:$C$1048576,'Annual Inflation'!F$5,Data!$A$2:$A$1048576,'Annual Inflation'!$D58)=0,NA(),SUMIFS(Data!$K$2:$K$1048576,Data!$C$2:$C$1048576,'Annual Inflation'!F$5,Data!$A$2:$A$1048576,'Annual Inflation'!$D58))</f>
        <v>3.8224999999999998</v>
      </c>
      <c r="H58" s="15">
        <f>IF(SUMIFS(Data!$L$2:$L$1048576,Data!$C$2:$C$1048576,'Annual Inflation'!F$5,Data!$A$2:$A$1048576,'Annual Inflation'!$D58)=0,NA(),SUMIFS(Data!$L$2:$L$1048576,Data!$C$2:$C$1048576,'Annual Inflation'!F$5,Data!$A$2:$A$1048576,'Annual Inflation'!$D58))</f>
        <v>4.1574999999999998</v>
      </c>
      <c r="I58" s="4">
        <v>3</v>
      </c>
      <c r="J58" s="4">
        <v>2</v>
      </c>
      <c r="K58" s="4">
        <v>2</v>
      </c>
      <c r="L58" s="15">
        <f t="shared" si="6"/>
        <v>0.10999999999999988</v>
      </c>
      <c r="M58" s="15">
        <f t="shared" si="7"/>
        <v>0</v>
      </c>
      <c r="O58" s="15">
        <f>IF(SUMIFS(Data!$F$2:$F$1048576,Data!$C$2:$C$1048576,'Annual Inflation'!P$5,Data!$A$2:$A$1048576,'Annual Inflation'!$D58)=0,NA(),SUMIFS(Data!$F$2:$F$1048576,Data!$C$2:$C$1048576,'Annual Inflation'!P$5,Data!$A$2:$A$1048576,'Annual Inflation'!$D58))</f>
        <v>3.5345</v>
      </c>
      <c r="P58" s="15">
        <f>IF(SUMIFS(Data!$G$2:$G$1048576,Data!$C$2:$C$1048576,'Annual Inflation'!P$5,Data!$A$2:$A$1048576,'Annual Inflation'!$D58)=0,NA(),SUMIFS(Data!$G$2:$G$1048576,Data!$C$2:$C$1048576,'Annual Inflation'!P$5,Data!$A$2:$A$1048576,'Annual Inflation'!$D58))</f>
        <v>3.5</v>
      </c>
      <c r="Q58" s="15">
        <f>IF(SUMIFS(Data!$K$2:$K$1048576,Data!$C$2:$C$1048576,'Annual Inflation'!P$5,Data!$A$2:$A$1048576,'Annual Inflation'!$D58)=0,NA(),SUMIFS(Data!$K$2:$K$1048576,Data!$C$2:$C$1048576,'Annual Inflation'!P$5,Data!$A$2:$A$1048576,'Annual Inflation'!$D58))</f>
        <v>3.41</v>
      </c>
      <c r="R58" s="15">
        <f>IF(SUMIFS(Data!$L$2:$L$1048576,Data!$C$2:$C$1048576,'Annual Inflation'!P$5,Data!$A$2:$A$1048576,'Annual Inflation'!$D58)=0,NA(),SUMIFS(Data!$L$2:$L$1048576,Data!$C$2:$C$1048576,'Annual Inflation'!P$5,Data!$A$2:$A$1048576,'Annual Inflation'!$D58))</f>
        <v>3.6524999999999999</v>
      </c>
      <c r="S58" s="4">
        <v>3</v>
      </c>
      <c r="T58" s="4">
        <v>2</v>
      </c>
      <c r="U58" s="4">
        <v>2</v>
      </c>
      <c r="V58" s="15">
        <f t="shared" si="8"/>
        <v>0</v>
      </c>
      <c r="W58" s="15">
        <f t="shared" si="9"/>
        <v>-9.9999999999997868E-3</v>
      </c>
      <c r="Y58" s="15"/>
      <c r="Z58" s="15" t="e">
        <f>IF(SUMIFS(Data!$G$2:$G$1048576,Data!$B$2:$B$1048576,'Annual Inflation'!Z$5,Data!$A$2:$A$1048576,'Annual Inflation'!$D58)=0,NA(),SUMIFS(Data!$G$2:$G$1048576,Data!$B$2:$B$1048576,'Annual Inflation'!Z$5,Data!$A$2:$A$1048576,'Annual Inflation'!$D58))</f>
        <v>#N/A</v>
      </c>
      <c r="AA58" s="15" t="e">
        <f>IF(SUMIFS(Data!$G$2:$G$1048576,Data!$B$2:$B$1048576,'Annual Inflation'!AA$5,Data!$A$2:$A$1048576,'Annual Inflation'!$D58)=0,NA(),SUMIFS(Data!$G$2:$G$1048576,Data!$B$2:$B$1048576,'Annual Inflation'!AA$5,Data!$A$2:$A$1048576,'Annual Inflation'!$D58))</f>
        <v>#N/A</v>
      </c>
      <c r="AB58" s="15" t="e">
        <f>IF(SUMIFS(Data!$G$2:$G$1048576,Data!$B$2:$B$1048576,'Annual Inflation'!AB$5,Data!$A$2:$A$1048576,'Annual Inflation'!$D58)=0,NA(),SUMIFS(Data!$G$2:$G$1048576,Data!$B$2:$B$1048576,'Annual Inflation'!AB$5,Data!$A$2:$A$1048576,'Annual Inflation'!$D58))</f>
        <v>#N/A</v>
      </c>
      <c r="AC58" s="4">
        <v>3</v>
      </c>
      <c r="AD58" s="4">
        <v>2</v>
      </c>
      <c r="AE58" s="4">
        <v>2</v>
      </c>
      <c r="AG58" s="15"/>
      <c r="AH58" s="15" t="e">
        <f>IF(SUMIFS(Data!$G$2:$G$1048576,Data!$B$2:$B$1048576,'Annual Inflation'!AH$5,Data!$A$2:$A$1048576,'Annual Inflation'!$D58)=0,NA(),SUMIFS(Data!$G$2:$G$1048576,Data!$B$2:$B$1048576,'Annual Inflation'!AH$5,Data!$A$2:$A$1048576,'Annual Inflation'!$D58))</f>
        <v>#N/A</v>
      </c>
      <c r="AI58" s="15" t="e">
        <f>IF(SUMIFS(Data!$G$2:$G$1048576,Data!$B$2:$B$1048576,'Annual Inflation'!AI$5,Data!$A$2:$A$1048576,'Annual Inflation'!$D58)=0,NA(),SUMIFS(Data!$G$2:$G$1048576,Data!$B$2:$B$1048576,'Annual Inflation'!AI$5,Data!$A$2:$A$1048576,'Annual Inflation'!$D58))</f>
        <v>#N/A</v>
      </c>
      <c r="AJ58" s="15" t="e">
        <f>IF(SUMIFS(Data!$G$2:$G$1048576,Data!$B$2:$B$1048576,'Annual Inflation'!AJ$5,Data!$A$2:$A$1048576,'Annual Inflation'!$D58)=0,NA(),SUMIFS(Data!$G$2:$G$1048576,Data!$B$2:$B$1048576,'Annual Inflation'!AJ$5,Data!$A$2:$A$1048576,'Annual Inflation'!$D58))</f>
        <v>#N/A</v>
      </c>
      <c r="AK58" s="4">
        <v>3</v>
      </c>
      <c r="AL58" s="4">
        <v>2</v>
      </c>
      <c r="AM58" s="4">
        <v>2</v>
      </c>
      <c r="AO58">
        <f t="shared" si="10"/>
        <v>119</v>
      </c>
      <c r="AP58" s="14">
        <f t="shared" si="2"/>
        <v>41334</v>
      </c>
      <c r="AQ58" s="15">
        <f>IF(SUMIFS(Data!$G$2:$G$1048576,Data!$C$2:$C$1048576,'Annual Inflation'!AQ$5,Data!$A$2:$A$1048576,'Annual Inflation'!$AP58)=0,NA(),SUMIFS(Data!$G$2:$G$1048576,Data!$C$2:$C$1048576,'Annual Inflation'!AQ$5,Data!$A$2:$A$1048576,'Annual Inflation'!$AP58))</f>
        <v>3.54</v>
      </c>
      <c r="AR58" s="15">
        <f>IF(SUMIFS(Data!$G$2:$G$1048576,Data!$C$2:$C$1048576,'Annual Inflation'!AR$5,Data!$A$2:$A$1048576,'Annual Inflation'!$AP58)=0,NA(),SUMIFS(Data!$G$2:$G$1048576,Data!$C$2:$C$1048576,'Annual Inflation'!AR$5,Data!$A$2:$A$1048576,'Annual Inflation'!$AP58))</f>
        <v>3.5</v>
      </c>
      <c r="AS58" s="15">
        <f>IF(SUMIFS(Data!$F$2:$F$1048576,Data!$C$2:$C$1048576,'Annual Inflation'!AS$5,Data!$A$2:$A$1048576,'Annual Inflation'!$AP58)=0,NA(),SUMIFS(Data!$F$2:$F$1048576,Data!$C$2:$C$1048576,'Annual Inflation'!AS$5,Data!$A$2:$A$1048576,'Annual Inflation'!$AP58))</f>
        <v>3.56758620689655</v>
      </c>
      <c r="AT58" s="15">
        <f>IF(SUMIFS(Data!$F$2:$F$1048576,Data!$C$2:$C$1048576,'Annual Inflation'!AT$5,Data!$A$2:$A$1048576,'Annual Inflation'!$AP58)=0,NA(),SUMIFS(Data!$F$2:$F$1048576,Data!$C$2:$C$1048576,'Annual Inflation'!AT$5,Data!$A$2:$A$1048576,'Annual Inflation'!$AP58))</f>
        <v>3.4693103448275902</v>
      </c>
      <c r="AU58" s="4">
        <v>3</v>
      </c>
      <c r="AV58" s="4">
        <v>2</v>
      </c>
      <c r="AW58" s="4">
        <v>2</v>
      </c>
      <c r="AY58" s="15" t="e">
        <f>IF(SUMIFS(Data!$G$2:$G$1048576,Data!$C$2:$C$1048576,'Annual Inflation'!AY$5,Data!$A$2:$A$1048576,'Annual Inflation'!$AP58)=0,NA(),SUMIFS(Data!$G$2:$G$1048576,Data!$C$2:$C$1048576,'Annual Inflation'!AY$5,Data!$A$2:$A$1048576,'Annual Inflation'!$AP58))</f>
        <v>#N/A</v>
      </c>
      <c r="AZ58" s="15" t="e">
        <f>IF(SUMIFS(Data!$G$2:$G$1048576,Data!$C$2:$C$1048576,'Annual Inflation'!AZ$5,Data!$A$2:$A$1048576,'Annual Inflation'!$AP58)=0,NA(),SUMIFS(Data!$G$2:$G$1048576,Data!$C$2:$C$1048576,'Annual Inflation'!AZ$5,Data!$A$2:$A$1048576,'Annual Inflation'!$AP58))</f>
        <v>#N/A</v>
      </c>
      <c r="BA58" s="15" t="e">
        <f>IF(SUMIFS(Data!$F$2:$F$1048576,Data!$C$2:$C$1048576,'Annual Inflation'!BA$5,Data!$A$2:$A$1048576,'Annual Inflation'!$AP58)=0,NA(),SUMIFS(Data!$F$2:$F$1048576,Data!$C$2:$C$1048576,'Annual Inflation'!BA$5,Data!$A$2:$A$1048576,'Annual Inflation'!$AP58))</f>
        <v>#N/A</v>
      </c>
      <c r="BB58" s="15" t="e">
        <f>IF(SUMIFS(Data!$F$2:$F$1048576,Data!$C$2:$C$1048576,'Annual Inflation'!BB$5,Data!$A$2:$A$1048576,'Annual Inflation'!$AP58)=0,NA(),SUMIFS(Data!$F$2:$F$1048576,Data!$C$2:$C$1048576,'Annual Inflation'!BB$5,Data!$A$2:$A$1048576,'Annual Inflation'!$AP58))</f>
        <v>#N/A</v>
      </c>
      <c r="BC58" s="4">
        <v>3</v>
      </c>
      <c r="BD58" s="4">
        <v>2</v>
      </c>
      <c r="BE58" s="4">
        <v>2</v>
      </c>
      <c r="CL58" s="7">
        <f t="shared" si="13"/>
        <v>38808</v>
      </c>
      <c r="CM58" s="4">
        <v>3.53</v>
      </c>
      <c r="CN58" s="4">
        <v>3.28</v>
      </c>
      <c r="CP58" s="4">
        <f>IF(SUMIFS(Data!$F$2:$F$1048576,Data!$C$2:$C$1048576,'Annual Inflation'!CP$5,Data!$A$2:$A$1048576,'Annual Inflation'!$CL58)=0,NA(),SUMIFS(Data!$F$2:$F$1048576,Data!$C$2:$C$1048576,'Annual Inflation'!CP$5,Data!$A$2:$A$1048576,'Annual Inflation'!$CL58))</f>
        <v>3.6145161290322601</v>
      </c>
      <c r="CQ58" s="4">
        <f>IF(SUMIFS(Data!$F$2:$F$1048576,Data!$C$2:$C$1048576,'Annual Inflation'!CQ$5,Data!$A$2:$A$1048576,'Annual Inflation'!$CL58)=0,NA(),SUMIFS(Data!$F$2:$F$1048576,Data!$C$2:$C$1048576,'Annual Inflation'!CQ$5,Data!$A$2:$A$1048576,'Annual Inflation'!$CL58))</f>
        <v>3.2425000000000002</v>
      </c>
    </row>
    <row r="59" spans="3:95" x14ac:dyDescent="0.2">
      <c r="C59">
        <f t="shared" si="5"/>
        <v>48</v>
      </c>
      <c r="D59" s="14">
        <f t="shared" si="1"/>
        <v>43497</v>
      </c>
      <c r="E59" s="15">
        <f>IF(SUMIFS(Data!$F$2:$F$1048576,Data!$C$2:$C$1048576,'Annual Inflation'!F$5,Data!$A$2:$A$1048576,'Annual Inflation'!$D59)=0,NA(),SUMIFS(Data!$F$2:$F$1048576,Data!$C$2:$C$1048576,'Annual Inflation'!F$5,Data!$A$2:$A$1048576,'Annual Inflation'!$D59))</f>
        <v>4.0884848484848497</v>
      </c>
      <c r="F59" s="15">
        <f>IF(SUMIFS(Data!$G$2:$G$1048576,Data!$C$2:$C$1048576,'Annual Inflation'!F$5,Data!$A$2:$A$1048576,'Annual Inflation'!$D59)=0,NA(),SUMIFS(Data!$G$2:$G$1048576,Data!$C$2:$C$1048576,'Annual Inflation'!F$5,Data!$A$2:$A$1048576,'Annual Inflation'!$D59))</f>
        <v>4.0999999999999996</v>
      </c>
      <c r="G59" s="15">
        <f>IF(SUMIFS(Data!$K$2:$K$1048576,Data!$C$2:$C$1048576,'Annual Inflation'!F$5,Data!$A$2:$A$1048576,'Annual Inflation'!$D59)=0,NA(),SUMIFS(Data!$K$2:$K$1048576,Data!$C$2:$C$1048576,'Annual Inflation'!F$5,Data!$A$2:$A$1048576,'Annual Inflation'!$D59))</f>
        <v>3.93</v>
      </c>
      <c r="H59" s="15">
        <f>IF(SUMIFS(Data!$L$2:$L$1048576,Data!$C$2:$C$1048576,'Annual Inflation'!F$5,Data!$A$2:$A$1048576,'Annual Inflation'!$D59)=0,NA(),SUMIFS(Data!$L$2:$L$1048576,Data!$C$2:$C$1048576,'Annual Inflation'!F$5,Data!$A$2:$A$1048576,'Annual Inflation'!$D59))</f>
        <v>4.3499999999999996</v>
      </c>
      <c r="I59" s="4">
        <v>3</v>
      </c>
      <c r="J59" s="4">
        <v>2</v>
      </c>
      <c r="K59" s="4">
        <v>2</v>
      </c>
      <c r="L59" s="15">
        <f t="shared" si="6"/>
        <v>0.12499999999999956</v>
      </c>
      <c r="M59" s="15">
        <f t="shared" si="7"/>
        <v>0</v>
      </c>
      <c r="O59" s="15">
        <f>IF(SUMIFS(Data!$F$2:$F$1048576,Data!$C$2:$C$1048576,'Annual Inflation'!P$5,Data!$A$2:$A$1048576,'Annual Inflation'!$D59)=0,NA(),SUMIFS(Data!$F$2:$F$1048576,Data!$C$2:$C$1048576,'Annual Inflation'!P$5,Data!$A$2:$A$1048576,'Annual Inflation'!$D59))</f>
        <v>3.53546153846154</v>
      </c>
      <c r="P59" s="15">
        <f>IF(SUMIFS(Data!$G$2:$G$1048576,Data!$C$2:$C$1048576,'Annual Inflation'!P$5,Data!$A$2:$A$1048576,'Annual Inflation'!$D59)=0,NA(),SUMIFS(Data!$G$2:$G$1048576,Data!$C$2:$C$1048576,'Annual Inflation'!P$5,Data!$A$2:$A$1048576,'Annual Inflation'!$D59))</f>
        <v>3.5</v>
      </c>
      <c r="Q59" s="15">
        <f>IF(SUMIFS(Data!$K$2:$K$1048576,Data!$C$2:$C$1048576,'Annual Inflation'!P$5,Data!$A$2:$A$1048576,'Annual Inflation'!$D59)=0,NA(),SUMIFS(Data!$K$2:$K$1048576,Data!$C$2:$C$1048576,'Annual Inflation'!P$5,Data!$A$2:$A$1048576,'Annual Inflation'!$D59))</f>
        <v>3.3925000000000001</v>
      </c>
      <c r="R59" s="15">
        <f>IF(SUMIFS(Data!$L$2:$L$1048576,Data!$C$2:$C$1048576,'Annual Inflation'!P$5,Data!$A$2:$A$1048576,'Annual Inflation'!$D59)=0,NA(),SUMIFS(Data!$L$2:$L$1048576,Data!$C$2:$C$1048576,'Annual Inflation'!P$5,Data!$A$2:$A$1048576,'Annual Inflation'!$D59))</f>
        <v>3.6850000000000001</v>
      </c>
      <c r="S59" s="4">
        <v>3</v>
      </c>
      <c r="T59" s="4">
        <v>2</v>
      </c>
      <c r="U59" s="4">
        <v>2</v>
      </c>
      <c r="V59" s="15">
        <f t="shared" si="8"/>
        <v>0</v>
      </c>
      <c r="W59" s="15">
        <f t="shared" si="9"/>
        <v>0</v>
      </c>
      <c r="Y59" s="15"/>
      <c r="Z59" s="15" t="e">
        <f>IF(SUMIFS(Data!$G$2:$G$1048576,Data!$B$2:$B$1048576,'Annual Inflation'!Z$5,Data!$A$2:$A$1048576,'Annual Inflation'!$D59)=0,NA(),SUMIFS(Data!$G$2:$G$1048576,Data!$B$2:$B$1048576,'Annual Inflation'!Z$5,Data!$A$2:$A$1048576,'Annual Inflation'!$D59))</f>
        <v>#N/A</v>
      </c>
      <c r="AA59" s="15" t="e">
        <f>IF(SUMIFS(Data!$G$2:$G$1048576,Data!$B$2:$B$1048576,'Annual Inflation'!AA$5,Data!$A$2:$A$1048576,'Annual Inflation'!$D59)=0,NA(),SUMIFS(Data!$G$2:$G$1048576,Data!$B$2:$B$1048576,'Annual Inflation'!AA$5,Data!$A$2:$A$1048576,'Annual Inflation'!$D59))</f>
        <v>#N/A</v>
      </c>
      <c r="AB59" s="15" t="e">
        <f>IF(SUMIFS(Data!$G$2:$G$1048576,Data!$B$2:$B$1048576,'Annual Inflation'!AB$5,Data!$A$2:$A$1048576,'Annual Inflation'!$D59)=0,NA(),SUMIFS(Data!$G$2:$G$1048576,Data!$B$2:$B$1048576,'Annual Inflation'!AB$5,Data!$A$2:$A$1048576,'Annual Inflation'!$D59))</f>
        <v>#N/A</v>
      </c>
      <c r="AC59" s="4">
        <v>3</v>
      </c>
      <c r="AD59" s="4">
        <v>2</v>
      </c>
      <c r="AE59" s="4">
        <v>2</v>
      </c>
      <c r="AG59" s="15"/>
      <c r="AH59" s="15" t="e">
        <f>IF(SUMIFS(Data!$G$2:$G$1048576,Data!$B$2:$B$1048576,'Annual Inflation'!AH$5,Data!$A$2:$A$1048576,'Annual Inflation'!$D59)=0,NA(),SUMIFS(Data!$G$2:$G$1048576,Data!$B$2:$B$1048576,'Annual Inflation'!AH$5,Data!$A$2:$A$1048576,'Annual Inflation'!$D59))</f>
        <v>#N/A</v>
      </c>
      <c r="AI59" s="15" t="e">
        <f>IF(SUMIFS(Data!$G$2:$G$1048576,Data!$B$2:$B$1048576,'Annual Inflation'!AI$5,Data!$A$2:$A$1048576,'Annual Inflation'!$D59)=0,NA(),SUMIFS(Data!$G$2:$G$1048576,Data!$B$2:$B$1048576,'Annual Inflation'!AI$5,Data!$A$2:$A$1048576,'Annual Inflation'!$D59))</f>
        <v>#N/A</v>
      </c>
      <c r="AJ59" s="15" t="e">
        <f>IF(SUMIFS(Data!$G$2:$G$1048576,Data!$B$2:$B$1048576,'Annual Inflation'!AJ$5,Data!$A$2:$A$1048576,'Annual Inflation'!$D59)=0,NA(),SUMIFS(Data!$G$2:$G$1048576,Data!$B$2:$B$1048576,'Annual Inflation'!AJ$5,Data!$A$2:$A$1048576,'Annual Inflation'!$D59))</f>
        <v>#N/A</v>
      </c>
      <c r="AK59" s="4">
        <v>3</v>
      </c>
      <c r="AL59" s="4">
        <v>2</v>
      </c>
      <c r="AM59" s="4">
        <v>2</v>
      </c>
      <c r="AO59">
        <f t="shared" si="10"/>
        <v>118</v>
      </c>
      <c r="AP59" s="14">
        <f t="shared" si="2"/>
        <v>41365</v>
      </c>
      <c r="AQ59" s="15">
        <f>IF(SUMIFS(Data!$G$2:$G$1048576,Data!$C$2:$C$1048576,'Annual Inflation'!AQ$5,Data!$A$2:$A$1048576,'Annual Inflation'!$AP59)=0,NA(),SUMIFS(Data!$G$2:$G$1048576,Data!$C$2:$C$1048576,'Annual Inflation'!AQ$5,Data!$A$2:$A$1048576,'Annual Inflation'!$AP59))</f>
        <v>3.52</v>
      </c>
      <c r="AR59" s="15">
        <f>IF(SUMIFS(Data!$G$2:$G$1048576,Data!$C$2:$C$1048576,'Annual Inflation'!AR$5,Data!$A$2:$A$1048576,'Annual Inflation'!$AP59)=0,NA(),SUMIFS(Data!$G$2:$G$1048576,Data!$C$2:$C$1048576,'Annual Inflation'!AR$5,Data!$A$2:$A$1048576,'Annual Inflation'!$AP59))</f>
        <v>3.5</v>
      </c>
      <c r="AS59" s="15">
        <f>IF(SUMIFS(Data!$F$2:$F$1048576,Data!$C$2:$C$1048576,'Annual Inflation'!AS$5,Data!$A$2:$A$1048576,'Annual Inflation'!$AP59)=0,NA(),SUMIFS(Data!$F$2:$F$1048576,Data!$C$2:$C$1048576,'Annual Inflation'!AS$5,Data!$A$2:$A$1048576,'Annual Inflation'!$AP59))</f>
        <v>3.5953333333333299</v>
      </c>
      <c r="AT59" s="15">
        <f>IF(SUMIFS(Data!$F$2:$F$1048576,Data!$C$2:$C$1048576,'Annual Inflation'!AT$5,Data!$A$2:$A$1048576,'Annual Inflation'!$AP59)=0,NA(),SUMIFS(Data!$F$2:$F$1048576,Data!$C$2:$C$1048576,'Annual Inflation'!AT$5,Data!$A$2:$A$1048576,'Annual Inflation'!$AP59))</f>
        <v>3.5266666666666699</v>
      </c>
      <c r="AU59" s="4">
        <v>3</v>
      </c>
      <c r="AV59" s="4">
        <v>2</v>
      </c>
      <c r="AW59" s="4">
        <v>2</v>
      </c>
      <c r="AY59" s="15" t="e">
        <f>IF(SUMIFS(Data!$G$2:$G$1048576,Data!$C$2:$C$1048576,'Annual Inflation'!AY$5,Data!$A$2:$A$1048576,'Annual Inflation'!$AP59)=0,NA(),SUMIFS(Data!$G$2:$G$1048576,Data!$C$2:$C$1048576,'Annual Inflation'!AY$5,Data!$A$2:$A$1048576,'Annual Inflation'!$AP59))</f>
        <v>#N/A</v>
      </c>
      <c r="AZ59" s="15" t="e">
        <f>IF(SUMIFS(Data!$G$2:$G$1048576,Data!$C$2:$C$1048576,'Annual Inflation'!AZ$5,Data!$A$2:$A$1048576,'Annual Inflation'!$AP59)=0,NA(),SUMIFS(Data!$G$2:$G$1048576,Data!$C$2:$C$1048576,'Annual Inflation'!AZ$5,Data!$A$2:$A$1048576,'Annual Inflation'!$AP59))</f>
        <v>#N/A</v>
      </c>
      <c r="BA59" s="15" t="e">
        <f>IF(SUMIFS(Data!$F$2:$F$1048576,Data!$C$2:$C$1048576,'Annual Inflation'!BA$5,Data!$A$2:$A$1048576,'Annual Inflation'!$AP59)=0,NA(),SUMIFS(Data!$F$2:$F$1048576,Data!$C$2:$C$1048576,'Annual Inflation'!BA$5,Data!$A$2:$A$1048576,'Annual Inflation'!$AP59))</f>
        <v>#N/A</v>
      </c>
      <c r="BB59" s="15" t="e">
        <f>IF(SUMIFS(Data!$F$2:$F$1048576,Data!$C$2:$C$1048576,'Annual Inflation'!BB$5,Data!$A$2:$A$1048576,'Annual Inflation'!$AP59)=0,NA(),SUMIFS(Data!$F$2:$F$1048576,Data!$C$2:$C$1048576,'Annual Inflation'!BB$5,Data!$A$2:$A$1048576,'Annual Inflation'!$AP59))</f>
        <v>#N/A</v>
      </c>
      <c r="BC59" s="4">
        <v>3</v>
      </c>
      <c r="BD59" s="4">
        <v>2</v>
      </c>
      <c r="BE59" s="4">
        <v>2</v>
      </c>
      <c r="CL59" s="7">
        <f t="shared" si="13"/>
        <v>38838</v>
      </c>
      <c r="CM59" s="4">
        <v>3.68</v>
      </c>
      <c r="CN59" s="4">
        <v>3.19</v>
      </c>
      <c r="CP59" s="4">
        <f>IF(SUMIFS(Data!$F$2:$F$1048576,Data!$C$2:$C$1048576,'Annual Inflation'!CP$5,Data!$A$2:$A$1048576,'Annual Inflation'!$CL59)=0,NA(),SUMIFS(Data!$F$2:$F$1048576,Data!$C$2:$C$1048576,'Annual Inflation'!CP$5,Data!$A$2:$A$1048576,'Annual Inflation'!$CL59))</f>
        <v>3.6687096774193599</v>
      </c>
      <c r="CQ59" s="4">
        <f>IF(SUMIFS(Data!$F$2:$F$1048576,Data!$C$2:$C$1048576,'Annual Inflation'!CQ$5,Data!$A$2:$A$1048576,'Annual Inflation'!$CL59)=0,NA(),SUMIFS(Data!$F$2:$F$1048576,Data!$C$2:$C$1048576,'Annual Inflation'!CQ$5,Data!$A$2:$A$1048576,'Annual Inflation'!$CL59))</f>
        <v>3.2305190833333302</v>
      </c>
    </row>
    <row r="60" spans="3:95" x14ac:dyDescent="0.2">
      <c r="C60">
        <f t="shared" si="5"/>
        <v>47</v>
      </c>
      <c r="D60" s="14">
        <f t="shared" si="1"/>
        <v>43525</v>
      </c>
      <c r="E60" s="15">
        <f>IF(SUMIFS(Data!$F$2:$F$1048576,Data!$C$2:$C$1048576,'Annual Inflation'!F$5,Data!$A$2:$A$1048576,'Annual Inflation'!$D60)=0,NA(),SUMIFS(Data!$F$2:$F$1048576,Data!$C$2:$C$1048576,'Annual Inflation'!F$5,Data!$A$2:$A$1048576,'Annual Inflation'!$D60))</f>
        <v>4.0739999999999998</v>
      </c>
      <c r="F60" s="15">
        <f>IF(SUMIFS(Data!$G$2:$G$1048576,Data!$C$2:$C$1048576,'Annual Inflation'!F$5,Data!$A$2:$A$1048576,'Annual Inflation'!$D60)=0,NA(),SUMIFS(Data!$G$2:$G$1048576,Data!$C$2:$C$1048576,'Annual Inflation'!F$5,Data!$A$2:$A$1048576,'Annual Inflation'!$D60))</f>
        <v>4.0999999999999996</v>
      </c>
      <c r="G60" s="15">
        <f>IF(SUMIFS(Data!$K$2:$K$1048576,Data!$C$2:$C$1048576,'Annual Inflation'!F$5,Data!$A$2:$A$1048576,'Annual Inflation'!$D60)=0,NA(),SUMIFS(Data!$K$2:$K$1048576,Data!$C$2:$C$1048576,'Annual Inflation'!F$5,Data!$A$2:$A$1048576,'Annual Inflation'!$D60))</f>
        <v>3.86</v>
      </c>
      <c r="H60" s="15">
        <f>IF(SUMIFS(Data!$L$2:$L$1048576,Data!$C$2:$C$1048576,'Annual Inflation'!F$5,Data!$A$2:$A$1048576,'Annual Inflation'!$D60)=0,NA(),SUMIFS(Data!$L$2:$L$1048576,Data!$C$2:$C$1048576,'Annual Inflation'!F$5,Data!$A$2:$A$1048576,'Annual Inflation'!$D60))</f>
        <v>4.3049999999999997</v>
      </c>
      <c r="I60" s="4">
        <v>3</v>
      </c>
      <c r="J60" s="4">
        <v>2</v>
      </c>
      <c r="K60" s="4">
        <v>2</v>
      </c>
      <c r="L60" s="15">
        <f t="shared" si="6"/>
        <v>0</v>
      </c>
      <c r="M60" s="15">
        <f t="shared" si="7"/>
        <v>0</v>
      </c>
      <c r="O60" s="15">
        <f>IF(SUMIFS(Data!$F$2:$F$1048576,Data!$C$2:$C$1048576,'Annual Inflation'!P$5,Data!$A$2:$A$1048576,'Annual Inflation'!$D60)=0,NA(),SUMIFS(Data!$F$2:$F$1048576,Data!$C$2:$C$1048576,'Annual Inflation'!P$5,Data!$A$2:$A$1048576,'Annual Inflation'!$D60))</f>
        <v>3.5209999999999999</v>
      </c>
      <c r="P60" s="15">
        <f>IF(SUMIFS(Data!$G$2:$G$1048576,Data!$C$2:$C$1048576,'Annual Inflation'!P$5,Data!$A$2:$A$1048576,'Annual Inflation'!$D60)=0,NA(),SUMIFS(Data!$G$2:$G$1048576,Data!$C$2:$C$1048576,'Annual Inflation'!P$5,Data!$A$2:$A$1048576,'Annual Inflation'!$D60))</f>
        <v>3.5049999999999999</v>
      </c>
      <c r="Q60" s="15">
        <f>IF(SUMIFS(Data!$K$2:$K$1048576,Data!$C$2:$C$1048576,'Annual Inflation'!P$5,Data!$A$2:$A$1048576,'Annual Inflation'!$D60)=0,NA(),SUMIFS(Data!$K$2:$K$1048576,Data!$C$2:$C$1048576,'Annual Inflation'!P$5,Data!$A$2:$A$1048576,'Annual Inflation'!$D60))</f>
        <v>3.3624999999999998</v>
      </c>
      <c r="R60" s="15">
        <f>IF(SUMIFS(Data!$L$2:$L$1048576,Data!$C$2:$C$1048576,'Annual Inflation'!P$5,Data!$A$2:$A$1048576,'Annual Inflation'!$D60)=0,NA(),SUMIFS(Data!$L$2:$L$1048576,Data!$C$2:$C$1048576,'Annual Inflation'!P$5,Data!$A$2:$A$1048576,'Annual Inflation'!$D60))</f>
        <v>3.6875</v>
      </c>
      <c r="S60" s="4">
        <v>3</v>
      </c>
      <c r="T60" s="4">
        <v>2</v>
      </c>
      <c r="U60" s="4">
        <v>2</v>
      </c>
      <c r="V60" s="15">
        <f t="shared" si="8"/>
        <v>4.9999999999998934E-3</v>
      </c>
      <c r="W60" s="15">
        <f t="shared" si="9"/>
        <v>0</v>
      </c>
      <c r="Y60" s="15"/>
      <c r="Z60" s="15" t="e">
        <f>IF(SUMIFS(Data!$G$2:$G$1048576,Data!$B$2:$B$1048576,'Annual Inflation'!Z$5,Data!$A$2:$A$1048576,'Annual Inflation'!$D60)=0,NA(),SUMIFS(Data!$G$2:$G$1048576,Data!$B$2:$B$1048576,'Annual Inflation'!Z$5,Data!$A$2:$A$1048576,'Annual Inflation'!$D60))</f>
        <v>#N/A</v>
      </c>
      <c r="AA60" s="15" t="e">
        <f>IF(SUMIFS(Data!$G$2:$G$1048576,Data!$B$2:$B$1048576,'Annual Inflation'!AA$5,Data!$A$2:$A$1048576,'Annual Inflation'!$D60)=0,NA(),SUMIFS(Data!$G$2:$G$1048576,Data!$B$2:$B$1048576,'Annual Inflation'!AA$5,Data!$A$2:$A$1048576,'Annual Inflation'!$D60))</f>
        <v>#N/A</v>
      </c>
      <c r="AB60" s="15" t="e">
        <f>IF(SUMIFS(Data!$G$2:$G$1048576,Data!$B$2:$B$1048576,'Annual Inflation'!AB$5,Data!$A$2:$A$1048576,'Annual Inflation'!$D60)=0,NA(),SUMIFS(Data!$G$2:$G$1048576,Data!$B$2:$B$1048576,'Annual Inflation'!AB$5,Data!$A$2:$A$1048576,'Annual Inflation'!$D60))</f>
        <v>#N/A</v>
      </c>
      <c r="AC60" s="4">
        <v>3</v>
      </c>
      <c r="AD60" s="4">
        <v>2</v>
      </c>
      <c r="AE60" s="4">
        <v>2</v>
      </c>
      <c r="AG60" s="15"/>
      <c r="AH60" s="15" t="e">
        <f>IF(SUMIFS(Data!$G$2:$G$1048576,Data!$B$2:$B$1048576,'Annual Inflation'!AH$5,Data!$A$2:$A$1048576,'Annual Inflation'!$D60)=0,NA(),SUMIFS(Data!$G$2:$G$1048576,Data!$B$2:$B$1048576,'Annual Inflation'!AH$5,Data!$A$2:$A$1048576,'Annual Inflation'!$D60))</f>
        <v>#N/A</v>
      </c>
      <c r="AI60" s="15" t="e">
        <f>IF(SUMIFS(Data!$G$2:$G$1048576,Data!$B$2:$B$1048576,'Annual Inflation'!AI$5,Data!$A$2:$A$1048576,'Annual Inflation'!$D60)=0,NA(),SUMIFS(Data!$G$2:$G$1048576,Data!$B$2:$B$1048576,'Annual Inflation'!AI$5,Data!$A$2:$A$1048576,'Annual Inflation'!$D60))</f>
        <v>#N/A</v>
      </c>
      <c r="AJ60" s="15" t="e">
        <f>IF(SUMIFS(Data!$G$2:$G$1048576,Data!$B$2:$B$1048576,'Annual Inflation'!AJ$5,Data!$A$2:$A$1048576,'Annual Inflation'!$D60)=0,NA(),SUMIFS(Data!$G$2:$G$1048576,Data!$B$2:$B$1048576,'Annual Inflation'!AJ$5,Data!$A$2:$A$1048576,'Annual Inflation'!$D60))</f>
        <v>#N/A</v>
      </c>
      <c r="AK60" s="4">
        <v>3</v>
      </c>
      <c r="AL60" s="4">
        <v>2</v>
      </c>
      <c r="AM60" s="4">
        <v>2</v>
      </c>
      <c r="AO60">
        <f t="shared" si="10"/>
        <v>117</v>
      </c>
      <c r="AP60" s="14">
        <f t="shared" si="2"/>
        <v>41395</v>
      </c>
      <c r="AQ60" s="15">
        <f>IF(SUMIFS(Data!$G$2:$G$1048576,Data!$C$2:$C$1048576,'Annual Inflation'!AQ$5,Data!$A$2:$A$1048576,'Annual Inflation'!$AP60)=0,NA(),SUMIFS(Data!$G$2:$G$1048576,Data!$C$2:$C$1048576,'Annual Inflation'!AQ$5,Data!$A$2:$A$1048576,'Annual Inflation'!$AP60))</f>
        <v>3.5449999999999999</v>
      </c>
      <c r="AR60" s="15">
        <f>IF(SUMIFS(Data!$G$2:$G$1048576,Data!$C$2:$C$1048576,'Annual Inflation'!AR$5,Data!$A$2:$A$1048576,'Annual Inflation'!$AP60)=0,NA(),SUMIFS(Data!$G$2:$G$1048576,Data!$C$2:$C$1048576,'Annual Inflation'!AR$5,Data!$A$2:$A$1048576,'Annual Inflation'!$AP60))</f>
        <v>3.5</v>
      </c>
      <c r="AS60" s="15">
        <f>IF(SUMIFS(Data!$F$2:$F$1048576,Data!$C$2:$C$1048576,'Annual Inflation'!AS$5,Data!$A$2:$A$1048576,'Annual Inflation'!$AP60)=0,NA(),SUMIFS(Data!$F$2:$F$1048576,Data!$C$2:$C$1048576,'Annual Inflation'!AS$5,Data!$A$2:$A$1048576,'Annual Inflation'!$AP60))</f>
        <v>3.6043750000000001</v>
      </c>
      <c r="AT60" s="15">
        <f>IF(SUMIFS(Data!$F$2:$F$1048576,Data!$C$2:$C$1048576,'Annual Inflation'!AT$5,Data!$A$2:$A$1048576,'Annual Inflation'!$AP60)=0,NA(),SUMIFS(Data!$F$2:$F$1048576,Data!$C$2:$C$1048576,'Annual Inflation'!AT$5,Data!$A$2:$A$1048576,'Annual Inflation'!$AP60))</f>
        <v>3.5084374999999999</v>
      </c>
      <c r="AU60" s="4">
        <v>3</v>
      </c>
      <c r="AV60" s="4">
        <v>2</v>
      </c>
      <c r="AW60" s="4">
        <v>2</v>
      </c>
      <c r="AY60" s="15" t="e">
        <f>IF(SUMIFS(Data!$G$2:$G$1048576,Data!$C$2:$C$1048576,'Annual Inflation'!AY$5,Data!$A$2:$A$1048576,'Annual Inflation'!$AP60)=0,NA(),SUMIFS(Data!$G$2:$G$1048576,Data!$C$2:$C$1048576,'Annual Inflation'!AY$5,Data!$A$2:$A$1048576,'Annual Inflation'!$AP60))</f>
        <v>#N/A</v>
      </c>
      <c r="AZ60" s="15" t="e">
        <f>IF(SUMIFS(Data!$G$2:$G$1048576,Data!$C$2:$C$1048576,'Annual Inflation'!AZ$5,Data!$A$2:$A$1048576,'Annual Inflation'!$AP60)=0,NA(),SUMIFS(Data!$G$2:$G$1048576,Data!$C$2:$C$1048576,'Annual Inflation'!AZ$5,Data!$A$2:$A$1048576,'Annual Inflation'!$AP60))</f>
        <v>#N/A</v>
      </c>
      <c r="BA60" s="15" t="e">
        <f>IF(SUMIFS(Data!$F$2:$F$1048576,Data!$C$2:$C$1048576,'Annual Inflation'!BA$5,Data!$A$2:$A$1048576,'Annual Inflation'!$AP60)=0,NA(),SUMIFS(Data!$F$2:$F$1048576,Data!$C$2:$C$1048576,'Annual Inflation'!BA$5,Data!$A$2:$A$1048576,'Annual Inflation'!$AP60))</f>
        <v>#N/A</v>
      </c>
      <c r="BB60" s="15" t="e">
        <f>IF(SUMIFS(Data!$F$2:$F$1048576,Data!$C$2:$C$1048576,'Annual Inflation'!BB$5,Data!$A$2:$A$1048576,'Annual Inflation'!$AP60)=0,NA(),SUMIFS(Data!$F$2:$F$1048576,Data!$C$2:$C$1048576,'Annual Inflation'!BB$5,Data!$A$2:$A$1048576,'Annual Inflation'!$AP60))</f>
        <v>#N/A</v>
      </c>
      <c r="BC60" s="4">
        <v>3</v>
      </c>
      <c r="BD60" s="4">
        <v>2</v>
      </c>
      <c r="BE60" s="4">
        <v>2</v>
      </c>
      <c r="CL60" s="7">
        <f t="shared" si="13"/>
        <v>38869</v>
      </c>
      <c r="CM60" s="4">
        <v>3.71</v>
      </c>
      <c r="CN60" s="4">
        <v>3.19</v>
      </c>
      <c r="CP60" s="4">
        <f>IF(SUMIFS(Data!$F$2:$F$1048576,Data!$C$2:$C$1048576,'Annual Inflation'!CP$5,Data!$A$2:$A$1048576,'Annual Inflation'!$CL60)=0,NA(),SUMIFS(Data!$F$2:$F$1048576,Data!$C$2:$C$1048576,'Annual Inflation'!CP$5,Data!$A$2:$A$1048576,'Annual Inflation'!$CL60))</f>
        <v>3.7044420557375002</v>
      </c>
      <c r="CQ60" s="4">
        <f>IF(SUMIFS(Data!$F$2:$F$1048576,Data!$C$2:$C$1048576,'Annual Inflation'!CQ$5,Data!$A$2:$A$1048576,'Annual Inflation'!$CL60)=0,NA(),SUMIFS(Data!$F$2:$F$1048576,Data!$C$2:$C$1048576,'Annual Inflation'!CQ$5,Data!$A$2:$A$1048576,'Annual Inflation'!$CL60))</f>
        <v>3.1738054730769201</v>
      </c>
    </row>
    <row r="61" spans="3:95" x14ac:dyDescent="0.2">
      <c r="C61">
        <f t="shared" si="5"/>
        <v>46</v>
      </c>
      <c r="D61" s="14">
        <f t="shared" si="1"/>
        <v>43556</v>
      </c>
      <c r="E61" s="15">
        <f>IF(SUMIFS(Data!$F$2:$F$1048576,Data!$C$2:$C$1048576,'Annual Inflation'!F$5,Data!$A$2:$A$1048576,'Annual Inflation'!$D61)=0,NA(),SUMIFS(Data!$F$2:$F$1048576,Data!$C$2:$C$1048576,'Annual Inflation'!F$5,Data!$A$2:$A$1048576,'Annual Inflation'!$D61))</f>
        <v>3.9534210526315801</v>
      </c>
      <c r="F61" s="15">
        <f>IF(SUMIFS(Data!$G$2:$G$1048576,Data!$C$2:$C$1048576,'Annual Inflation'!F$5,Data!$A$2:$A$1048576,'Annual Inflation'!$D61)=0,NA(),SUMIFS(Data!$G$2:$G$1048576,Data!$C$2:$C$1048576,'Annual Inflation'!F$5,Data!$A$2:$A$1048576,'Annual Inflation'!$D61))</f>
        <v>3.9750000000000001</v>
      </c>
      <c r="G61" s="15">
        <f>IF(SUMIFS(Data!$K$2:$K$1048576,Data!$C$2:$C$1048576,'Annual Inflation'!F$5,Data!$A$2:$A$1048576,'Annual Inflation'!$D61)=0,NA(),SUMIFS(Data!$K$2:$K$1048576,Data!$C$2:$C$1048576,'Annual Inflation'!F$5,Data!$A$2:$A$1048576,'Annual Inflation'!$D61))</f>
        <v>3.69</v>
      </c>
      <c r="H61" s="15">
        <f>IF(SUMIFS(Data!$L$2:$L$1048576,Data!$C$2:$C$1048576,'Annual Inflation'!F$5,Data!$A$2:$A$1048576,'Annual Inflation'!$D61)=0,NA(),SUMIFS(Data!$L$2:$L$1048576,Data!$C$2:$C$1048576,'Annual Inflation'!F$5,Data!$A$2:$A$1048576,'Annual Inflation'!$D61))</f>
        <v>4.2074999999999996</v>
      </c>
      <c r="I61" s="4">
        <v>3</v>
      </c>
      <c r="J61" s="4">
        <v>2</v>
      </c>
      <c r="K61" s="4">
        <v>2</v>
      </c>
      <c r="L61" s="15">
        <f t="shared" si="6"/>
        <v>0</v>
      </c>
      <c r="M61" s="15">
        <f t="shared" si="7"/>
        <v>-0.12499999999999956</v>
      </c>
      <c r="O61" s="15">
        <f>IF(SUMIFS(Data!$F$2:$F$1048576,Data!$C$2:$C$1048576,'Annual Inflation'!P$5,Data!$A$2:$A$1048576,'Annual Inflation'!$D61)=0,NA(),SUMIFS(Data!$F$2:$F$1048576,Data!$C$2:$C$1048576,'Annual Inflation'!P$5,Data!$A$2:$A$1048576,'Annual Inflation'!$D61))</f>
        <v>3.4645454545454499</v>
      </c>
      <c r="P61" s="15">
        <f>IF(SUMIFS(Data!$G$2:$G$1048576,Data!$C$2:$C$1048576,'Annual Inflation'!P$5,Data!$A$2:$A$1048576,'Annual Inflation'!$D61)=0,NA(),SUMIFS(Data!$G$2:$G$1048576,Data!$C$2:$C$1048576,'Annual Inflation'!P$5,Data!$A$2:$A$1048576,'Annual Inflation'!$D61))</f>
        <v>3.44</v>
      </c>
      <c r="Q61" s="15">
        <f>IF(SUMIFS(Data!$K$2:$K$1048576,Data!$C$2:$C$1048576,'Annual Inflation'!P$5,Data!$A$2:$A$1048576,'Annual Inflation'!$D61)=0,NA(),SUMIFS(Data!$K$2:$K$1048576,Data!$C$2:$C$1048576,'Annual Inflation'!P$5,Data!$A$2:$A$1048576,'Annual Inflation'!$D61))</f>
        <v>3.32</v>
      </c>
      <c r="R61" s="15">
        <f>IF(SUMIFS(Data!$L$2:$L$1048576,Data!$C$2:$C$1048576,'Annual Inflation'!P$5,Data!$A$2:$A$1048576,'Annual Inflation'!$D61)=0,NA(),SUMIFS(Data!$L$2:$L$1048576,Data!$C$2:$C$1048576,'Annual Inflation'!P$5,Data!$A$2:$A$1048576,'Annual Inflation'!$D61))</f>
        <v>3.7</v>
      </c>
      <c r="S61" s="4">
        <v>3</v>
      </c>
      <c r="T61" s="4">
        <v>2</v>
      </c>
      <c r="U61" s="4">
        <v>2</v>
      </c>
      <c r="V61" s="15">
        <f t="shared" si="8"/>
        <v>0</v>
      </c>
      <c r="W61" s="15">
        <f t="shared" si="9"/>
        <v>-6.4999999999999947E-2</v>
      </c>
      <c r="Y61" s="15"/>
      <c r="Z61" s="15" t="e">
        <f>IF(SUMIFS(Data!$G$2:$G$1048576,Data!$B$2:$B$1048576,'Annual Inflation'!Z$5,Data!$A$2:$A$1048576,'Annual Inflation'!$D61)=0,NA(),SUMIFS(Data!$G$2:$G$1048576,Data!$B$2:$B$1048576,'Annual Inflation'!Z$5,Data!$A$2:$A$1048576,'Annual Inflation'!$D61))</f>
        <v>#N/A</v>
      </c>
      <c r="AA61" s="15" t="e">
        <f>IF(SUMIFS(Data!$G$2:$G$1048576,Data!$B$2:$B$1048576,'Annual Inflation'!AA$5,Data!$A$2:$A$1048576,'Annual Inflation'!$D61)=0,NA(),SUMIFS(Data!$G$2:$G$1048576,Data!$B$2:$B$1048576,'Annual Inflation'!AA$5,Data!$A$2:$A$1048576,'Annual Inflation'!$D61))</f>
        <v>#N/A</v>
      </c>
      <c r="AB61" s="15" t="e">
        <f>IF(SUMIFS(Data!$G$2:$G$1048576,Data!$B$2:$B$1048576,'Annual Inflation'!AB$5,Data!$A$2:$A$1048576,'Annual Inflation'!$D61)=0,NA(),SUMIFS(Data!$G$2:$G$1048576,Data!$B$2:$B$1048576,'Annual Inflation'!AB$5,Data!$A$2:$A$1048576,'Annual Inflation'!$D61))</f>
        <v>#N/A</v>
      </c>
      <c r="AC61" s="4">
        <v>3</v>
      </c>
      <c r="AD61" s="4">
        <v>2</v>
      </c>
      <c r="AE61" s="4">
        <v>2</v>
      </c>
      <c r="AG61" s="15"/>
      <c r="AH61" s="15" t="e">
        <f>IF(SUMIFS(Data!$G$2:$G$1048576,Data!$B$2:$B$1048576,'Annual Inflation'!AH$5,Data!$A$2:$A$1048576,'Annual Inflation'!$D61)=0,NA(),SUMIFS(Data!$G$2:$G$1048576,Data!$B$2:$B$1048576,'Annual Inflation'!AH$5,Data!$A$2:$A$1048576,'Annual Inflation'!$D61))</f>
        <v>#N/A</v>
      </c>
      <c r="AI61" s="15" t="e">
        <f>IF(SUMIFS(Data!$G$2:$G$1048576,Data!$B$2:$B$1048576,'Annual Inflation'!AI$5,Data!$A$2:$A$1048576,'Annual Inflation'!$D61)=0,NA(),SUMIFS(Data!$G$2:$G$1048576,Data!$B$2:$B$1048576,'Annual Inflation'!AI$5,Data!$A$2:$A$1048576,'Annual Inflation'!$D61))</f>
        <v>#N/A</v>
      </c>
      <c r="AJ61" s="15" t="e">
        <f>IF(SUMIFS(Data!$G$2:$G$1048576,Data!$B$2:$B$1048576,'Annual Inflation'!AJ$5,Data!$A$2:$A$1048576,'Annual Inflation'!$D61)=0,NA(),SUMIFS(Data!$G$2:$G$1048576,Data!$B$2:$B$1048576,'Annual Inflation'!AJ$5,Data!$A$2:$A$1048576,'Annual Inflation'!$D61))</f>
        <v>#N/A</v>
      </c>
      <c r="AK61" s="4">
        <v>3</v>
      </c>
      <c r="AL61" s="4">
        <v>2</v>
      </c>
      <c r="AM61" s="4">
        <v>2</v>
      </c>
      <c r="AO61">
        <f t="shared" si="10"/>
        <v>116</v>
      </c>
      <c r="AP61" s="14">
        <f t="shared" si="2"/>
        <v>41426</v>
      </c>
      <c r="AQ61" s="15">
        <f>IF(SUMIFS(Data!$G$2:$G$1048576,Data!$C$2:$C$1048576,'Annual Inflation'!AQ$5,Data!$A$2:$A$1048576,'Annual Inflation'!$AP61)=0,NA(),SUMIFS(Data!$G$2:$G$1048576,Data!$C$2:$C$1048576,'Annual Inflation'!AQ$5,Data!$A$2:$A$1048576,'Annual Inflation'!$AP61))</f>
        <v>3.5</v>
      </c>
      <c r="AR61" s="15">
        <f>IF(SUMIFS(Data!$G$2:$G$1048576,Data!$C$2:$C$1048576,'Annual Inflation'!AR$5,Data!$A$2:$A$1048576,'Annual Inflation'!$AP61)=0,NA(),SUMIFS(Data!$G$2:$G$1048576,Data!$C$2:$C$1048576,'Annual Inflation'!AR$5,Data!$A$2:$A$1048576,'Annual Inflation'!$AP61))</f>
        <v>3.4849999999999999</v>
      </c>
      <c r="AS61" s="15">
        <f>IF(SUMIFS(Data!$F$2:$F$1048576,Data!$C$2:$C$1048576,'Annual Inflation'!AS$5,Data!$A$2:$A$1048576,'Annual Inflation'!$AP61)=0,NA(),SUMIFS(Data!$F$2:$F$1048576,Data!$C$2:$C$1048576,'Annual Inflation'!AS$5,Data!$A$2:$A$1048576,'Annual Inflation'!$AP61))</f>
        <v>3.5550000000000002</v>
      </c>
      <c r="AT61" s="15">
        <f>IF(SUMIFS(Data!$F$2:$F$1048576,Data!$C$2:$C$1048576,'Annual Inflation'!AT$5,Data!$A$2:$A$1048576,'Annual Inflation'!$AP61)=0,NA(),SUMIFS(Data!$F$2:$F$1048576,Data!$C$2:$C$1048576,'Annual Inflation'!AT$5,Data!$A$2:$A$1048576,'Annual Inflation'!$AP61))</f>
        <v>3.4482142857142901</v>
      </c>
      <c r="AU61" s="4">
        <v>3</v>
      </c>
      <c r="AV61" s="4">
        <v>2</v>
      </c>
      <c r="AW61" s="4">
        <v>2</v>
      </c>
      <c r="AY61" s="15" t="e">
        <f>IF(SUMIFS(Data!$G$2:$G$1048576,Data!$C$2:$C$1048576,'Annual Inflation'!AY$5,Data!$A$2:$A$1048576,'Annual Inflation'!$AP61)=0,NA(),SUMIFS(Data!$G$2:$G$1048576,Data!$C$2:$C$1048576,'Annual Inflation'!AY$5,Data!$A$2:$A$1048576,'Annual Inflation'!$AP61))</f>
        <v>#N/A</v>
      </c>
      <c r="AZ61" s="15" t="e">
        <f>IF(SUMIFS(Data!$G$2:$G$1048576,Data!$C$2:$C$1048576,'Annual Inflation'!AZ$5,Data!$A$2:$A$1048576,'Annual Inflation'!$AP61)=0,NA(),SUMIFS(Data!$G$2:$G$1048576,Data!$C$2:$C$1048576,'Annual Inflation'!AZ$5,Data!$A$2:$A$1048576,'Annual Inflation'!$AP61))</f>
        <v>#N/A</v>
      </c>
      <c r="BA61" s="15" t="e">
        <f>IF(SUMIFS(Data!$F$2:$F$1048576,Data!$C$2:$C$1048576,'Annual Inflation'!BA$5,Data!$A$2:$A$1048576,'Annual Inflation'!$AP61)=0,NA(),SUMIFS(Data!$F$2:$F$1048576,Data!$C$2:$C$1048576,'Annual Inflation'!BA$5,Data!$A$2:$A$1048576,'Annual Inflation'!$AP61))</f>
        <v>#N/A</v>
      </c>
      <c r="BB61" s="15" t="e">
        <f>IF(SUMIFS(Data!$F$2:$F$1048576,Data!$C$2:$C$1048576,'Annual Inflation'!BB$5,Data!$A$2:$A$1048576,'Annual Inflation'!$AP61)=0,NA(),SUMIFS(Data!$F$2:$F$1048576,Data!$C$2:$C$1048576,'Annual Inflation'!BB$5,Data!$A$2:$A$1048576,'Annual Inflation'!$AP61))</f>
        <v>#N/A</v>
      </c>
      <c r="BC61" s="4">
        <v>3</v>
      </c>
      <c r="BD61" s="4">
        <v>2</v>
      </c>
      <c r="BE61" s="4">
        <v>2</v>
      </c>
      <c r="CL61" s="7">
        <f t="shared" si="13"/>
        <v>38899</v>
      </c>
      <c r="CM61" s="4">
        <v>3.58</v>
      </c>
      <c r="CN61" s="4">
        <v>3.18</v>
      </c>
      <c r="CP61" s="4">
        <f>IF(SUMIFS(Data!$F$2:$F$1048576,Data!$C$2:$C$1048576,'Annual Inflation'!CP$5,Data!$A$2:$A$1048576,'Annual Inflation'!$CL61)=0,NA(),SUMIFS(Data!$F$2:$F$1048576,Data!$C$2:$C$1048576,'Annual Inflation'!CP$5,Data!$A$2:$A$1048576,'Annual Inflation'!$CL61))</f>
        <v>3.6126687500000001</v>
      </c>
      <c r="CQ61" s="4">
        <f>IF(SUMIFS(Data!$F$2:$F$1048576,Data!$C$2:$C$1048576,'Annual Inflation'!CQ$5,Data!$A$2:$A$1048576,'Annual Inflation'!$CL61)=0,NA(),SUMIFS(Data!$F$2:$F$1048576,Data!$C$2:$C$1048576,'Annual Inflation'!CQ$5,Data!$A$2:$A$1048576,'Annual Inflation'!$CL61))</f>
        <v>3.13491884615385</v>
      </c>
    </row>
    <row r="62" spans="3:95" x14ac:dyDescent="0.2">
      <c r="C62">
        <f t="shared" si="5"/>
        <v>45</v>
      </c>
      <c r="D62" s="14">
        <f t="shared" si="1"/>
        <v>43586</v>
      </c>
      <c r="E62" s="15">
        <f>IF(SUMIFS(Data!$F$2:$F$1048576,Data!$C$2:$C$1048576,'Annual Inflation'!F$5,Data!$A$2:$A$1048576,'Annual Inflation'!$D62)=0,NA(),SUMIFS(Data!$F$2:$F$1048576,Data!$C$2:$C$1048576,'Annual Inflation'!F$5,Data!$A$2:$A$1048576,'Annual Inflation'!$D62))</f>
        <v>3.9721052631578901</v>
      </c>
      <c r="F62" s="15">
        <f>IF(SUMIFS(Data!$G$2:$G$1048576,Data!$C$2:$C$1048576,'Annual Inflation'!F$5,Data!$A$2:$A$1048576,'Annual Inflation'!$D62)=0,NA(),SUMIFS(Data!$G$2:$G$1048576,Data!$C$2:$C$1048576,'Annual Inflation'!F$5,Data!$A$2:$A$1048576,'Annual Inflation'!$D62))</f>
        <v>3.9249999999999998</v>
      </c>
      <c r="G62" s="15">
        <f>IF(SUMIFS(Data!$K$2:$K$1048576,Data!$C$2:$C$1048576,'Annual Inflation'!F$5,Data!$A$2:$A$1048576,'Annual Inflation'!$D62)=0,NA(),SUMIFS(Data!$K$2:$K$1048576,Data!$C$2:$C$1048576,'Annual Inflation'!F$5,Data!$A$2:$A$1048576,'Annual Inflation'!$D62))</f>
        <v>3.8</v>
      </c>
      <c r="H62" s="15">
        <f>IF(SUMIFS(Data!$L$2:$L$1048576,Data!$C$2:$C$1048576,'Annual Inflation'!F$5,Data!$A$2:$A$1048576,'Annual Inflation'!$D62)=0,NA(),SUMIFS(Data!$L$2:$L$1048576,Data!$C$2:$C$1048576,'Annual Inflation'!F$5,Data!$A$2:$A$1048576,'Annual Inflation'!$D62))</f>
        <v>4.0925000000000002</v>
      </c>
      <c r="I62" s="4">
        <v>3</v>
      </c>
      <c r="J62" s="4">
        <v>2</v>
      </c>
      <c r="K62" s="4">
        <v>2</v>
      </c>
      <c r="L62" s="15">
        <f t="shared" si="6"/>
        <v>0</v>
      </c>
      <c r="M62" s="15">
        <f t="shared" si="7"/>
        <v>-5.0000000000000266E-2</v>
      </c>
      <c r="O62" s="15">
        <f>IF(SUMIFS(Data!$F$2:$F$1048576,Data!$C$2:$C$1048576,'Annual Inflation'!P$5,Data!$A$2:$A$1048576,'Annual Inflation'!$D62)=0,NA(),SUMIFS(Data!$F$2:$F$1048576,Data!$C$2:$C$1048576,'Annual Inflation'!P$5,Data!$A$2:$A$1048576,'Annual Inflation'!$D62))</f>
        <v>3.48470588235294</v>
      </c>
      <c r="P62" s="15">
        <f>IF(SUMIFS(Data!$G$2:$G$1048576,Data!$C$2:$C$1048576,'Annual Inflation'!P$5,Data!$A$2:$A$1048576,'Annual Inflation'!$D62)=0,NA(),SUMIFS(Data!$G$2:$G$1048576,Data!$C$2:$C$1048576,'Annual Inflation'!P$5,Data!$A$2:$A$1048576,'Annual Inflation'!$D62))</f>
        <v>3.4449999999999998</v>
      </c>
      <c r="Q62" s="15">
        <f>IF(SUMIFS(Data!$K$2:$K$1048576,Data!$C$2:$C$1048576,'Annual Inflation'!P$5,Data!$A$2:$A$1048576,'Annual Inflation'!$D62)=0,NA(),SUMIFS(Data!$K$2:$K$1048576,Data!$C$2:$C$1048576,'Annual Inflation'!P$5,Data!$A$2:$A$1048576,'Annual Inflation'!$D62))</f>
        <v>3.3250000000000002</v>
      </c>
      <c r="R62" s="15">
        <f>IF(SUMIFS(Data!$L$2:$L$1048576,Data!$C$2:$C$1048576,'Annual Inflation'!P$5,Data!$A$2:$A$1048576,'Annual Inflation'!$D62)=0,NA(),SUMIFS(Data!$L$2:$L$1048576,Data!$C$2:$C$1048576,'Annual Inflation'!P$5,Data!$A$2:$A$1048576,'Annual Inflation'!$D62))</f>
        <v>3.6074999999999999</v>
      </c>
      <c r="S62" s="4">
        <v>3</v>
      </c>
      <c r="T62" s="4">
        <v>2</v>
      </c>
      <c r="U62" s="4">
        <v>2</v>
      </c>
      <c r="V62" s="15">
        <f t="shared" si="8"/>
        <v>4.9999999999998934E-3</v>
      </c>
      <c r="W62" s="15">
        <f t="shared" si="9"/>
        <v>0</v>
      </c>
      <c r="Y62" s="15"/>
      <c r="Z62" s="15" t="e">
        <f>IF(SUMIFS(Data!$G$2:$G$1048576,Data!$B$2:$B$1048576,'Annual Inflation'!Z$5,Data!$A$2:$A$1048576,'Annual Inflation'!$D62)=0,NA(),SUMIFS(Data!$G$2:$G$1048576,Data!$B$2:$B$1048576,'Annual Inflation'!Z$5,Data!$A$2:$A$1048576,'Annual Inflation'!$D62))</f>
        <v>#N/A</v>
      </c>
      <c r="AA62" s="15" t="e">
        <f>IF(SUMIFS(Data!$G$2:$G$1048576,Data!$B$2:$B$1048576,'Annual Inflation'!AA$5,Data!$A$2:$A$1048576,'Annual Inflation'!$D62)=0,NA(),SUMIFS(Data!$G$2:$G$1048576,Data!$B$2:$B$1048576,'Annual Inflation'!AA$5,Data!$A$2:$A$1048576,'Annual Inflation'!$D62))</f>
        <v>#N/A</v>
      </c>
      <c r="AB62" s="15" t="e">
        <f>IF(SUMIFS(Data!$G$2:$G$1048576,Data!$B$2:$B$1048576,'Annual Inflation'!AB$5,Data!$A$2:$A$1048576,'Annual Inflation'!$D62)=0,NA(),SUMIFS(Data!$G$2:$G$1048576,Data!$B$2:$B$1048576,'Annual Inflation'!AB$5,Data!$A$2:$A$1048576,'Annual Inflation'!$D62))</f>
        <v>#N/A</v>
      </c>
      <c r="AC62" s="4">
        <v>3</v>
      </c>
      <c r="AD62" s="4">
        <v>2</v>
      </c>
      <c r="AE62" s="4">
        <v>2</v>
      </c>
      <c r="AG62" s="15"/>
      <c r="AH62" s="15" t="e">
        <f>IF(SUMIFS(Data!$G$2:$G$1048576,Data!$B$2:$B$1048576,'Annual Inflation'!AH$5,Data!$A$2:$A$1048576,'Annual Inflation'!$D62)=0,NA(),SUMIFS(Data!$G$2:$G$1048576,Data!$B$2:$B$1048576,'Annual Inflation'!AH$5,Data!$A$2:$A$1048576,'Annual Inflation'!$D62))</f>
        <v>#N/A</v>
      </c>
      <c r="AI62" s="15" t="e">
        <f>IF(SUMIFS(Data!$G$2:$G$1048576,Data!$B$2:$B$1048576,'Annual Inflation'!AI$5,Data!$A$2:$A$1048576,'Annual Inflation'!$D62)=0,NA(),SUMIFS(Data!$G$2:$G$1048576,Data!$B$2:$B$1048576,'Annual Inflation'!AI$5,Data!$A$2:$A$1048576,'Annual Inflation'!$D62))</f>
        <v>#N/A</v>
      </c>
      <c r="AJ62" s="15" t="e">
        <f>IF(SUMIFS(Data!$G$2:$G$1048576,Data!$B$2:$B$1048576,'Annual Inflation'!AJ$5,Data!$A$2:$A$1048576,'Annual Inflation'!$D62)=0,NA(),SUMIFS(Data!$G$2:$G$1048576,Data!$B$2:$B$1048576,'Annual Inflation'!AJ$5,Data!$A$2:$A$1048576,'Annual Inflation'!$D62))</f>
        <v>#N/A</v>
      </c>
      <c r="AK62" s="4">
        <v>3</v>
      </c>
      <c r="AL62" s="4">
        <v>2</v>
      </c>
      <c r="AM62" s="4">
        <v>2</v>
      </c>
      <c r="AO62">
        <f t="shared" si="10"/>
        <v>115</v>
      </c>
      <c r="AP62" s="14">
        <f t="shared" si="2"/>
        <v>41456</v>
      </c>
      <c r="AQ62" s="15">
        <f>IF(SUMIFS(Data!$G$2:$G$1048576,Data!$C$2:$C$1048576,'Annual Inflation'!AQ$5,Data!$A$2:$A$1048576,'Annual Inflation'!$AP62)=0,NA(),SUMIFS(Data!$G$2:$G$1048576,Data!$C$2:$C$1048576,'Annual Inflation'!AQ$5,Data!$A$2:$A$1048576,'Annual Inflation'!$AP62))</f>
        <v>3.6</v>
      </c>
      <c r="AR62" s="15">
        <f>IF(SUMIFS(Data!$G$2:$G$1048576,Data!$C$2:$C$1048576,'Annual Inflation'!AR$5,Data!$A$2:$A$1048576,'Annual Inflation'!$AP62)=0,NA(),SUMIFS(Data!$G$2:$G$1048576,Data!$C$2:$C$1048576,'Annual Inflation'!AR$5,Data!$A$2:$A$1048576,'Annual Inflation'!$AP62))</f>
        <v>3.5</v>
      </c>
      <c r="AS62" s="15">
        <f>IF(SUMIFS(Data!$F$2:$F$1048576,Data!$C$2:$C$1048576,'Annual Inflation'!AS$5,Data!$A$2:$A$1048576,'Annual Inflation'!$AP62)=0,NA(),SUMIFS(Data!$F$2:$F$1048576,Data!$C$2:$C$1048576,'Annual Inflation'!AS$5,Data!$A$2:$A$1048576,'Annual Inflation'!$AP62))</f>
        <v>3.6028571428571401</v>
      </c>
      <c r="AT62" s="15">
        <f>IF(SUMIFS(Data!$F$2:$F$1048576,Data!$C$2:$C$1048576,'Annual Inflation'!AT$5,Data!$A$2:$A$1048576,'Annual Inflation'!$AP62)=0,NA(),SUMIFS(Data!$F$2:$F$1048576,Data!$C$2:$C$1048576,'Annual Inflation'!AT$5,Data!$A$2:$A$1048576,'Annual Inflation'!$AP62))</f>
        <v>3.5024999999999999</v>
      </c>
      <c r="AU62" s="4">
        <v>3</v>
      </c>
      <c r="AV62" s="4">
        <v>2</v>
      </c>
      <c r="AW62" s="4">
        <v>2</v>
      </c>
      <c r="AY62" s="15">
        <f>IF(SUMIFS(Data!$G$2:$G$1048576,Data!$C$2:$C$1048576,'Annual Inflation'!AY$5,Data!$A$2:$A$1048576,'Annual Inflation'!$AP62)=0,NA(),SUMIFS(Data!$G$2:$G$1048576,Data!$C$2:$C$1048576,'Annual Inflation'!AY$5,Data!$A$2:$A$1048576,'Annual Inflation'!$AP62))</f>
        <v>3.2</v>
      </c>
      <c r="AZ62" s="15">
        <f>IF(SUMIFS(Data!$G$2:$G$1048576,Data!$C$2:$C$1048576,'Annual Inflation'!AZ$5,Data!$A$2:$A$1048576,'Annual Inflation'!$AP62)=0,NA(),SUMIFS(Data!$G$2:$G$1048576,Data!$C$2:$C$1048576,'Annual Inflation'!AZ$5,Data!$A$2:$A$1048576,'Annual Inflation'!$AP62))</f>
        <v>3.23</v>
      </c>
      <c r="BA62" s="15">
        <f>IF(SUMIFS(Data!$F$2:$F$1048576,Data!$C$2:$C$1048576,'Annual Inflation'!BA$5,Data!$A$2:$A$1048576,'Annual Inflation'!$AP62)=0,NA(),SUMIFS(Data!$F$2:$F$1048576,Data!$C$2:$C$1048576,'Annual Inflation'!BA$5,Data!$A$2:$A$1048576,'Annual Inflation'!$AP62))</f>
        <v>3.2904347826086999</v>
      </c>
      <c r="BB62" s="15">
        <f>IF(SUMIFS(Data!$F$2:$F$1048576,Data!$C$2:$C$1048576,'Annual Inflation'!BB$5,Data!$A$2:$A$1048576,'Annual Inflation'!$AP62)=0,NA(),SUMIFS(Data!$F$2:$F$1048576,Data!$C$2:$C$1048576,'Annual Inflation'!BB$5,Data!$A$2:$A$1048576,'Annual Inflation'!$AP62))</f>
        <v>3.2409090909090899</v>
      </c>
      <c r="BC62" s="4">
        <v>3</v>
      </c>
      <c r="BD62" s="4">
        <v>2</v>
      </c>
      <c r="BE62" s="4">
        <v>2</v>
      </c>
      <c r="CL62" s="7">
        <f t="shared" si="13"/>
        <v>38930</v>
      </c>
      <c r="CM62" s="4">
        <v>3.59</v>
      </c>
      <c r="CN62" s="4">
        <v>3.2</v>
      </c>
      <c r="CP62" s="4">
        <f>IF(SUMIFS(Data!$F$2:$F$1048576,Data!$C$2:$C$1048576,'Annual Inflation'!CP$5,Data!$A$2:$A$1048576,'Annual Inflation'!$CL62)=0,NA(),SUMIFS(Data!$F$2:$F$1048576,Data!$C$2:$C$1048576,'Annual Inflation'!CP$5,Data!$A$2:$A$1048576,'Annual Inflation'!$CL62))</f>
        <v>3.6406666666666698</v>
      </c>
      <c r="CQ62" s="4">
        <f>IF(SUMIFS(Data!$F$2:$F$1048576,Data!$C$2:$C$1048576,'Annual Inflation'!CQ$5,Data!$A$2:$A$1048576,'Annual Inflation'!$CL62)=0,NA(),SUMIFS(Data!$F$2:$F$1048576,Data!$C$2:$C$1048576,'Annual Inflation'!CQ$5,Data!$A$2:$A$1048576,'Annual Inflation'!$CL62))</f>
        <v>3.1894315861120002</v>
      </c>
    </row>
    <row r="63" spans="3:95" x14ac:dyDescent="0.2">
      <c r="C63">
        <f t="shared" si="5"/>
        <v>44</v>
      </c>
      <c r="D63" s="14">
        <f t="shared" si="1"/>
        <v>43617</v>
      </c>
      <c r="E63" s="15">
        <f>IF(SUMIFS(Data!$F$2:$F$1048576,Data!$C$2:$C$1048576,'Annual Inflation'!F$5,Data!$A$2:$A$1048576,'Annual Inflation'!$D63)=0,NA(),SUMIFS(Data!$F$2:$F$1048576,Data!$C$2:$C$1048576,'Annual Inflation'!F$5,Data!$A$2:$A$1048576,'Annual Inflation'!$D63))</f>
        <v>3.99833333333333</v>
      </c>
      <c r="F63" s="15">
        <f>IF(SUMIFS(Data!$G$2:$G$1048576,Data!$C$2:$C$1048576,'Annual Inflation'!F$5,Data!$A$2:$A$1048576,'Annual Inflation'!$D63)=0,NA(),SUMIFS(Data!$G$2:$G$1048576,Data!$C$2:$C$1048576,'Annual Inflation'!F$5,Data!$A$2:$A$1048576,'Annual Inflation'!$D63))</f>
        <v>3.9649999999999999</v>
      </c>
      <c r="G63" s="15">
        <f>IF(SUMIFS(Data!$K$2:$K$1048576,Data!$C$2:$C$1048576,'Annual Inflation'!F$5,Data!$A$2:$A$1048576,'Annual Inflation'!$D63)=0,NA(),SUMIFS(Data!$K$2:$K$1048576,Data!$C$2:$C$1048576,'Annual Inflation'!F$5,Data!$A$2:$A$1048576,'Annual Inflation'!$D63))</f>
        <v>3.8075000000000001</v>
      </c>
      <c r="H63" s="15">
        <f>IF(SUMIFS(Data!$L$2:$L$1048576,Data!$C$2:$C$1048576,'Annual Inflation'!F$5,Data!$A$2:$A$1048576,'Annual Inflation'!$D63)=0,NA(),SUMIFS(Data!$L$2:$L$1048576,Data!$C$2:$C$1048576,'Annual Inflation'!F$5,Data!$A$2:$A$1048576,'Annual Inflation'!$D63))</f>
        <v>4.1074999999999999</v>
      </c>
      <c r="I63" s="4">
        <v>3</v>
      </c>
      <c r="J63" s="4">
        <v>2</v>
      </c>
      <c r="K63" s="4">
        <v>2</v>
      </c>
      <c r="L63" s="15">
        <f t="shared" si="6"/>
        <v>4.0000000000000036E-2</v>
      </c>
      <c r="M63" s="15">
        <f t="shared" si="7"/>
        <v>0</v>
      </c>
      <c r="O63" s="15">
        <f>IF(SUMIFS(Data!$F$2:$F$1048576,Data!$C$2:$C$1048576,'Annual Inflation'!P$5,Data!$A$2:$A$1048576,'Annual Inflation'!$D63)=0,NA(),SUMIFS(Data!$F$2:$F$1048576,Data!$C$2:$C$1048576,'Annual Inflation'!P$5,Data!$A$2:$A$1048576,'Annual Inflation'!$D63))</f>
        <v>3.4958823529411802</v>
      </c>
      <c r="P63" s="15">
        <f>IF(SUMIFS(Data!$G$2:$G$1048576,Data!$C$2:$C$1048576,'Annual Inflation'!P$5,Data!$A$2:$A$1048576,'Annual Inflation'!$D63)=0,NA(),SUMIFS(Data!$G$2:$G$1048576,Data!$C$2:$C$1048576,'Annual Inflation'!P$5,Data!$A$2:$A$1048576,'Annual Inflation'!$D63))</f>
        <v>3.49</v>
      </c>
      <c r="Q63" s="15">
        <f>IF(SUMIFS(Data!$K$2:$K$1048576,Data!$C$2:$C$1048576,'Annual Inflation'!P$5,Data!$A$2:$A$1048576,'Annual Inflation'!$D63)=0,NA(),SUMIFS(Data!$K$2:$K$1048576,Data!$C$2:$C$1048576,'Annual Inflation'!P$5,Data!$A$2:$A$1048576,'Annual Inflation'!$D63))</f>
        <v>3.3224999999999998</v>
      </c>
      <c r="R63" s="15">
        <f>IF(SUMIFS(Data!$L$2:$L$1048576,Data!$C$2:$C$1048576,'Annual Inflation'!P$5,Data!$A$2:$A$1048576,'Annual Inflation'!$D63)=0,NA(),SUMIFS(Data!$L$2:$L$1048576,Data!$C$2:$C$1048576,'Annual Inflation'!P$5,Data!$A$2:$A$1048576,'Annual Inflation'!$D63))</f>
        <v>3.6825000000000001</v>
      </c>
      <c r="S63" s="4">
        <v>3</v>
      </c>
      <c r="T63" s="4">
        <v>2</v>
      </c>
      <c r="U63" s="4">
        <v>2</v>
      </c>
      <c r="V63" s="15">
        <f t="shared" si="8"/>
        <v>4.5000000000000373E-2</v>
      </c>
      <c r="W63" s="15">
        <f t="shared" si="9"/>
        <v>0</v>
      </c>
      <c r="Y63" s="15"/>
      <c r="Z63" s="15" t="e">
        <f>IF(SUMIFS(Data!$G$2:$G$1048576,Data!$B$2:$B$1048576,'Annual Inflation'!Z$5,Data!$A$2:$A$1048576,'Annual Inflation'!$D63)=0,NA(),SUMIFS(Data!$G$2:$G$1048576,Data!$B$2:$B$1048576,'Annual Inflation'!Z$5,Data!$A$2:$A$1048576,'Annual Inflation'!$D63))</f>
        <v>#N/A</v>
      </c>
      <c r="AA63" s="15" t="e">
        <f>IF(SUMIFS(Data!$G$2:$G$1048576,Data!$B$2:$B$1048576,'Annual Inflation'!AA$5,Data!$A$2:$A$1048576,'Annual Inflation'!$D63)=0,NA(),SUMIFS(Data!$G$2:$G$1048576,Data!$B$2:$B$1048576,'Annual Inflation'!AA$5,Data!$A$2:$A$1048576,'Annual Inflation'!$D63))</f>
        <v>#N/A</v>
      </c>
      <c r="AB63" s="15" t="e">
        <f>IF(SUMIFS(Data!$G$2:$G$1048576,Data!$B$2:$B$1048576,'Annual Inflation'!AB$5,Data!$A$2:$A$1048576,'Annual Inflation'!$D63)=0,NA(),SUMIFS(Data!$G$2:$G$1048576,Data!$B$2:$B$1048576,'Annual Inflation'!AB$5,Data!$A$2:$A$1048576,'Annual Inflation'!$D63))</f>
        <v>#N/A</v>
      </c>
      <c r="AC63" s="4">
        <v>3</v>
      </c>
      <c r="AD63" s="4">
        <v>2</v>
      </c>
      <c r="AE63" s="4">
        <v>2</v>
      </c>
      <c r="AG63" s="15"/>
      <c r="AH63" s="15" t="e">
        <f>IF(SUMIFS(Data!$G$2:$G$1048576,Data!$B$2:$B$1048576,'Annual Inflation'!AH$5,Data!$A$2:$A$1048576,'Annual Inflation'!$D63)=0,NA(),SUMIFS(Data!$G$2:$G$1048576,Data!$B$2:$B$1048576,'Annual Inflation'!AH$5,Data!$A$2:$A$1048576,'Annual Inflation'!$D63))</f>
        <v>#N/A</v>
      </c>
      <c r="AI63" s="15" t="e">
        <f>IF(SUMIFS(Data!$G$2:$G$1048576,Data!$B$2:$B$1048576,'Annual Inflation'!AI$5,Data!$A$2:$A$1048576,'Annual Inflation'!$D63)=0,NA(),SUMIFS(Data!$G$2:$G$1048576,Data!$B$2:$B$1048576,'Annual Inflation'!AI$5,Data!$A$2:$A$1048576,'Annual Inflation'!$D63))</f>
        <v>#N/A</v>
      </c>
      <c r="AJ63" s="15" t="e">
        <f>IF(SUMIFS(Data!$G$2:$G$1048576,Data!$B$2:$B$1048576,'Annual Inflation'!AJ$5,Data!$A$2:$A$1048576,'Annual Inflation'!$D63)=0,NA(),SUMIFS(Data!$G$2:$G$1048576,Data!$B$2:$B$1048576,'Annual Inflation'!AJ$5,Data!$A$2:$A$1048576,'Annual Inflation'!$D63))</f>
        <v>#N/A</v>
      </c>
      <c r="AK63" s="4">
        <v>3</v>
      </c>
      <c r="AL63" s="4">
        <v>2</v>
      </c>
      <c r="AM63" s="4">
        <v>2</v>
      </c>
      <c r="AO63">
        <f t="shared" si="10"/>
        <v>114</v>
      </c>
      <c r="AP63" s="14">
        <f t="shared" si="2"/>
        <v>41487</v>
      </c>
      <c r="AQ63" s="15">
        <f>IF(SUMIFS(Data!$G$2:$G$1048576,Data!$C$2:$C$1048576,'Annual Inflation'!AQ$5,Data!$A$2:$A$1048576,'Annual Inflation'!$AP63)=0,NA(),SUMIFS(Data!$G$2:$G$1048576,Data!$C$2:$C$1048576,'Annual Inflation'!AQ$5,Data!$A$2:$A$1048576,'Annual Inflation'!$AP63))</f>
        <v>3.5550000000000002</v>
      </c>
      <c r="AR63" s="15">
        <f>IF(SUMIFS(Data!$G$2:$G$1048576,Data!$C$2:$C$1048576,'Annual Inflation'!AR$5,Data!$A$2:$A$1048576,'Annual Inflation'!$AP63)=0,NA(),SUMIFS(Data!$G$2:$G$1048576,Data!$C$2:$C$1048576,'Annual Inflation'!AR$5,Data!$A$2:$A$1048576,'Annual Inflation'!$AP63))</f>
        <v>3.5</v>
      </c>
      <c r="AS63" s="15">
        <f>IF(SUMIFS(Data!$F$2:$F$1048576,Data!$C$2:$C$1048576,'Annual Inflation'!AS$5,Data!$A$2:$A$1048576,'Annual Inflation'!$AP63)=0,NA(),SUMIFS(Data!$F$2:$F$1048576,Data!$C$2:$C$1048576,'Annual Inflation'!AS$5,Data!$A$2:$A$1048576,'Annual Inflation'!$AP63))</f>
        <v>3.5763333333333298</v>
      </c>
      <c r="AT63" s="15">
        <f>IF(SUMIFS(Data!$F$2:$F$1048576,Data!$C$2:$C$1048576,'Annual Inflation'!AT$5,Data!$A$2:$A$1048576,'Annual Inflation'!$AP63)=0,NA(),SUMIFS(Data!$F$2:$F$1048576,Data!$C$2:$C$1048576,'Annual Inflation'!AT$5,Data!$A$2:$A$1048576,'Annual Inflation'!$AP63))</f>
        <v>3.5049999999999999</v>
      </c>
      <c r="AU63" s="4">
        <v>3</v>
      </c>
      <c r="AV63" s="4">
        <v>2</v>
      </c>
      <c r="AW63" s="4">
        <v>2</v>
      </c>
      <c r="AY63" s="15">
        <f>IF(SUMIFS(Data!$G$2:$G$1048576,Data!$C$2:$C$1048576,'Annual Inflation'!AY$5,Data!$A$2:$A$1048576,'Annual Inflation'!$AP63)=0,NA(),SUMIFS(Data!$G$2:$G$1048576,Data!$C$2:$C$1048576,'Annual Inflation'!AY$5,Data!$A$2:$A$1048576,'Annual Inflation'!$AP63))</f>
        <v>3.3</v>
      </c>
      <c r="AZ63" s="15">
        <f>IF(SUMIFS(Data!$G$2:$G$1048576,Data!$C$2:$C$1048576,'Annual Inflation'!AZ$5,Data!$A$2:$A$1048576,'Annual Inflation'!$AP63)=0,NA(),SUMIFS(Data!$G$2:$G$1048576,Data!$C$2:$C$1048576,'Annual Inflation'!AZ$5,Data!$A$2:$A$1048576,'Annual Inflation'!$AP63))</f>
        <v>3.2</v>
      </c>
      <c r="BA63" s="15">
        <f>IF(SUMIFS(Data!$F$2:$F$1048576,Data!$C$2:$C$1048576,'Annual Inflation'!BA$5,Data!$A$2:$A$1048576,'Annual Inflation'!$AP63)=0,NA(),SUMIFS(Data!$F$2:$F$1048576,Data!$C$2:$C$1048576,'Annual Inflation'!BA$5,Data!$A$2:$A$1048576,'Annual Inflation'!$AP63))</f>
        <v>3.2537037037037</v>
      </c>
      <c r="BB63" s="15">
        <f>IF(SUMIFS(Data!$F$2:$F$1048576,Data!$C$2:$C$1048576,'Annual Inflation'!BB$5,Data!$A$2:$A$1048576,'Annual Inflation'!$AP63)=0,NA(),SUMIFS(Data!$F$2:$F$1048576,Data!$C$2:$C$1048576,'Annual Inflation'!BB$5,Data!$A$2:$A$1048576,'Annual Inflation'!$AP63))</f>
        <v>3.2237037037037002</v>
      </c>
      <c r="BC63" s="4">
        <v>3</v>
      </c>
      <c r="BD63" s="4">
        <v>2</v>
      </c>
      <c r="BE63" s="4">
        <v>2</v>
      </c>
      <c r="CL63" s="7">
        <f t="shared" si="13"/>
        <v>38961</v>
      </c>
      <c r="CM63" s="4">
        <v>3.52</v>
      </c>
      <c r="CN63" s="4">
        <v>3.27</v>
      </c>
      <c r="CP63" s="4">
        <f>IF(SUMIFS(Data!$F$2:$F$1048576,Data!$C$2:$C$1048576,'Annual Inflation'!CP$5,Data!$A$2:$A$1048576,'Annual Inflation'!$CL63)=0,NA(),SUMIFS(Data!$F$2:$F$1048576,Data!$C$2:$C$1048576,'Annual Inflation'!CP$5,Data!$A$2:$A$1048576,'Annual Inflation'!$CL63))</f>
        <v>3.5384375000000001</v>
      </c>
      <c r="CQ63" s="4">
        <f>IF(SUMIFS(Data!$F$2:$F$1048576,Data!$C$2:$C$1048576,'Annual Inflation'!CQ$5,Data!$A$2:$A$1048576,'Annual Inflation'!$CL63)=0,NA(),SUMIFS(Data!$F$2:$F$1048576,Data!$C$2:$C$1048576,'Annual Inflation'!CQ$5,Data!$A$2:$A$1048576,'Annual Inflation'!$CL63))</f>
        <v>3.2173637961538502</v>
      </c>
    </row>
    <row r="64" spans="3:95" x14ac:dyDescent="0.2">
      <c r="C64">
        <f t="shared" si="5"/>
        <v>43</v>
      </c>
      <c r="D64" s="14">
        <f t="shared" si="1"/>
        <v>43647</v>
      </c>
      <c r="E64" s="15">
        <f>IF(SUMIFS(Data!$F$2:$F$1048576,Data!$C$2:$C$1048576,'Annual Inflation'!F$5,Data!$A$2:$A$1048576,'Annual Inflation'!$D64)=0,NA(),SUMIFS(Data!$F$2:$F$1048576,Data!$C$2:$C$1048576,'Annual Inflation'!F$5,Data!$A$2:$A$1048576,'Annual Inflation'!$D64))</f>
        <v>3.8874</v>
      </c>
      <c r="F64" s="15">
        <f>IF(SUMIFS(Data!$G$2:$G$1048576,Data!$C$2:$C$1048576,'Annual Inflation'!F$5,Data!$A$2:$A$1048576,'Annual Inflation'!$D64)=0,NA(),SUMIFS(Data!$G$2:$G$1048576,Data!$C$2:$C$1048576,'Annual Inflation'!F$5,Data!$A$2:$A$1048576,'Annual Inflation'!$D64))</f>
        <v>3.88</v>
      </c>
      <c r="G64" s="15">
        <f>IF(SUMIFS(Data!$K$2:$K$1048576,Data!$C$2:$C$1048576,'Annual Inflation'!F$5,Data!$A$2:$A$1048576,'Annual Inflation'!$D64)=0,NA(),SUMIFS(Data!$K$2:$K$1048576,Data!$C$2:$C$1048576,'Annual Inflation'!F$5,Data!$A$2:$A$1048576,'Annual Inflation'!$D64))</f>
        <v>3.7050000000000001</v>
      </c>
      <c r="H64" s="15">
        <f>IF(SUMIFS(Data!$L$2:$L$1048576,Data!$C$2:$C$1048576,'Annual Inflation'!F$5,Data!$A$2:$A$1048576,'Annual Inflation'!$D64)=0,NA(),SUMIFS(Data!$L$2:$L$1048576,Data!$C$2:$C$1048576,'Annual Inflation'!F$5,Data!$A$2:$A$1048576,'Annual Inflation'!$D64))</f>
        <v>4.0049999999999999</v>
      </c>
      <c r="I64" s="4">
        <v>3</v>
      </c>
      <c r="J64" s="4">
        <v>2</v>
      </c>
      <c r="K64" s="4">
        <v>2</v>
      </c>
      <c r="L64" s="15">
        <f t="shared" si="6"/>
        <v>0</v>
      </c>
      <c r="M64" s="15">
        <f t="shared" si="7"/>
        <v>-8.4999999999999964E-2</v>
      </c>
      <c r="O64" s="15">
        <f>IF(SUMIFS(Data!$F$2:$F$1048576,Data!$C$2:$C$1048576,'Annual Inflation'!P$5,Data!$A$2:$A$1048576,'Annual Inflation'!$D64)=0,NA(),SUMIFS(Data!$F$2:$F$1048576,Data!$C$2:$C$1048576,'Annual Inflation'!P$5,Data!$A$2:$A$1048576,'Annual Inflation'!$D64))</f>
        <v>3.4588787878787901</v>
      </c>
      <c r="P64" s="15">
        <f>IF(SUMIFS(Data!$G$2:$G$1048576,Data!$C$2:$C$1048576,'Annual Inflation'!P$5,Data!$A$2:$A$1048576,'Annual Inflation'!$D64)=0,NA(),SUMIFS(Data!$G$2:$G$1048576,Data!$C$2:$C$1048576,'Annual Inflation'!P$5,Data!$A$2:$A$1048576,'Annual Inflation'!$D64))</f>
        <v>3.49</v>
      </c>
      <c r="Q64" s="15">
        <f>IF(SUMIFS(Data!$K$2:$K$1048576,Data!$C$2:$C$1048576,'Annual Inflation'!P$5,Data!$A$2:$A$1048576,'Annual Inflation'!$D64)=0,NA(),SUMIFS(Data!$K$2:$K$1048576,Data!$C$2:$C$1048576,'Annual Inflation'!P$5,Data!$A$2:$A$1048576,'Annual Inflation'!$D64))</f>
        <v>3.3</v>
      </c>
      <c r="R64" s="15">
        <f>IF(SUMIFS(Data!$L$2:$L$1048576,Data!$C$2:$C$1048576,'Annual Inflation'!P$5,Data!$A$2:$A$1048576,'Annual Inflation'!$D64)=0,NA(),SUMIFS(Data!$L$2:$L$1048576,Data!$C$2:$C$1048576,'Annual Inflation'!P$5,Data!$A$2:$A$1048576,'Annual Inflation'!$D64))</f>
        <v>3.6</v>
      </c>
      <c r="S64" s="4">
        <v>3</v>
      </c>
      <c r="T64" s="4">
        <v>2</v>
      </c>
      <c r="U64" s="4">
        <v>2</v>
      </c>
      <c r="V64" s="15">
        <f t="shared" si="8"/>
        <v>0</v>
      </c>
      <c r="W64" s="15">
        <f t="shared" si="9"/>
        <v>0</v>
      </c>
      <c r="Y64" s="15"/>
      <c r="Z64" s="15" t="e">
        <f>IF(SUMIFS(Data!$G$2:$G$1048576,Data!$B$2:$B$1048576,'Annual Inflation'!Z$5,Data!$A$2:$A$1048576,'Annual Inflation'!$D64)=0,NA(),SUMIFS(Data!$G$2:$G$1048576,Data!$B$2:$B$1048576,'Annual Inflation'!Z$5,Data!$A$2:$A$1048576,'Annual Inflation'!$D64))</f>
        <v>#N/A</v>
      </c>
      <c r="AA64" s="15" t="e">
        <f>IF(SUMIFS(Data!$G$2:$G$1048576,Data!$B$2:$B$1048576,'Annual Inflation'!AA$5,Data!$A$2:$A$1048576,'Annual Inflation'!$D64)=0,NA(),SUMIFS(Data!$G$2:$G$1048576,Data!$B$2:$B$1048576,'Annual Inflation'!AA$5,Data!$A$2:$A$1048576,'Annual Inflation'!$D64))</f>
        <v>#N/A</v>
      </c>
      <c r="AB64" s="15" t="e">
        <f>IF(SUMIFS(Data!$G$2:$G$1048576,Data!$B$2:$B$1048576,'Annual Inflation'!AB$5,Data!$A$2:$A$1048576,'Annual Inflation'!$D64)=0,NA(),SUMIFS(Data!$G$2:$G$1048576,Data!$B$2:$B$1048576,'Annual Inflation'!AB$5,Data!$A$2:$A$1048576,'Annual Inflation'!$D64))</f>
        <v>#N/A</v>
      </c>
      <c r="AC64" s="4">
        <v>3</v>
      </c>
      <c r="AD64" s="4">
        <v>2</v>
      </c>
      <c r="AE64" s="4">
        <v>2</v>
      </c>
      <c r="AG64" s="15"/>
      <c r="AH64" s="15" t="e">
        <f>IF(SUMIFS(Data!$G$2:$G$1048576,Data!$B$2:$B$1048576,'Annual Inflation'!AH$5,Data!$A$2:$A$1048576,'Annual Inflation'!$D64)=0,NA(),SUMIFS(Data!$G$2:$G$1048576,Data!$B$2:$B$1048576,'Annual Inflation'!AH$5,Data!$A$2:$A$1048576,'Annual Inflation'!$D64))</f>
        <v>#N/A</v>
      </c>
      <c r="AI64" s="15" t="e">
        <f>IF(SUMIFS(Data!$G$2:$G$1048576,Data!$B$2:$B$1048576,'Annual Inflation'!AI$5,Data!$A$2:$A$1048576,'Annual Inflation'!$D64)=0,NA(),SUMIFS(Data!$G$2:$G$1048576,Data!$B$2:$B$1048576,'Annual Inflation'!AI$5,Data!$A$2:$A$1048576,'Annual Inflation'!$D64))</f>
        <v>#N/A</v>
      </c>
      <c r="AJ64" s="15" t="e">
        <f>IF(SUMIFS(Data!$G$2:$G$1048576,Data!$B$2:$B$1048576,'Annual Inflation'!AJ$5,Data!$A$2:$A$1048576,'Annual Inflation'!$D64)=0,NA(),SUMIFS(Data!$G$2:$G$1048576,Data!$B$2:$B$1048576,'Annual Inflation'!AJ$5,Data!$A$2:$A$1048576,'Annual Inflation'!$D64))</f>
        <v>#N/A</v>
      </c>
      <c r="AK64" s="4">
        <v>3</v>
      </c>
      <c r="AL64" s="4">
        <v>2</v>
      </c>
      <c r="AM64" s="4">
        <v>2</v>
      </c>
      <c r="AO64">
        <f t="shared" si="10"/>
        <v>113</v>
      </c>
      <c r="AP64" s="14">
        <f t="shared" si="2"/>
        <v>41518</v>
      </c>
      <c r="AQ64" s="15">
        <f>IF(SUMIFS(Data!$G$2:$G$1048576,Data!$C$2:$C$1048576,'Annual Inflation'!AQ$5,Data!$A$2:$A$1048576,'Annual Inflation'!$AP64)=0,NA(),SUMIFS(Data!$G$2:$G$1048576,Data!$C$2:$C$1048576,'Annual Inflation'!AQ$5,Data!$A$2:$A$1048576,'Annual Inflation'!$AP64))</f>
        <v>3.51</v>
      </c>
      <c r="AR64" s="15">
        <f>IF(SUMIFS(Data!$G$2:$G$1048576,Data!$C$2:$C$1048576,'Annual Inflation'!AR$5,Data!$A$2:$A$1048576,'Annual Inflation'!$AP64)=0,NA(),SUMIFS(Data!$G$2:$G$1048576,Data!$C$2:$C$1048576,'Annual Inflation'!AR$5,Data!$A$2:$A$1048576,'Annual Inflation'!$AP64))</f>
        <v>3.5</v>
      </c>
      <c r="AS64" s="15">
        <f>IF(SUMIFS(Data!$F$2:$F$1048576,Data!$C$2:$C$1048576,'Annual Inflation'!AS$5,Data!$A$2:$A$1048576,'Annual Inflation'!$AP64)=0,NA(),SUMIFS(Data!$F$2:$F$1048576,Data!$C$2:$C$1048576,'Annual Inflation'!AS$5,Data!$A$2:$A$1048576,'Annual Inflation'!$AP64))</f>
        <v>3.5216129032258099</v>
      </c>
      <c r="AT64" s="15">
        <f>IF(SUMIFS(Data!$F$2:$F$1048576,Data!$C$2:$C$1048576,'Annual Inflation'!AT$5,Data!$A$2:$A$1048576,'Annual Inflation'!$AP64)=0,NA(),SUMIFS(Data!$F$2:$F$1048576,Data!$C$2:$C$1048576,'Annual Inflation'!AT$5,Data!$A$2:$A$1048576,'Annual Inflation'!$AP64))</f>
        <v>3.4306451612903199</v>
      </c>
      <c r="AU64" s="4">
        <v>3</v>
      </c>
      <c r="AV64" s="4">
        <v>2</v>
      </c>
      <c r="AW64" s="4">
        <v>2</v>
      </c>
      <c r="AY64" s="15">
        <f>IF(SUMIFS(Data!$G$2:$G$1048576,Data!$C$2:$C$1048576,'Annual Inflation'!AY$5,Data!$A$2:$A$1048576,'Annual Inflation'!$AP64)=0,NA(),SUMIFS(Data!$G$2:$G$1048576,Data!$C$2:$C$1048576,'Annual Inflation'!AY$5,Data!$A$2:$A$1048576,'Annual Inflation'!$AP64))</f>
        <v>3.3</v>
      </c>
      <c r="AZ64" s="15">
        <f>IF(SUMIFS(Data!$G$2:$G$1048576,Data!$C$2:$C$1048576,'Annual Inflation'!AZ$5,Data!$A$2:$A$1048576,'Annual Inflation'!$AP64)=0,NA(),SUMIFS(Data!$G$2:$G$1048576,Data!$C$2:$C$1048576,'Annual Inflation'!AZ$5,Data!$A$2:$A$1048576,'Annual Inflation'!$AP64))</f>
        <v>3.12</v>
      </c>
      <c r="BA64" s="15">
        <f>IF(SUMIFS(Data!$F$2:$F$1048576,Data!$C$2:$C$1048576,'Annual Inflation'!BA$5,Data!$A$2:$A$1048576,'Annual Inflation'!$AP64)=0,NA(),SUMIFS(Data!$F$2:$F$1048576,Data!$C$2:$C$1048576,'Annual Inflation'!BA$5,Data!$A$2:$A$1048576,'Annual Inflation'!$AP64))</f>
        <v>3.2907999999999999</v>
      </c>
      <c r="BB64" s="15">
        <f>IF(SUMIFS(Data!$F$2:$F$1048576,Data!$C$2:$C$1048576,'Annual Inflation'!BB$5,Data!$A$2:$A$1048576,'Annual Inflation'!$AP64)=0,NA(),SUMIFS(Data!$F$2:$F$1048576,Data!$C$2:$C$1048576,'Annual Inflation'!BB$5,Data!$A$2:$A$1048576,'Annual Inflation'!$AP64))</f>
        <v>3.2271999999999998</v>
      </c>
      <c r="BC64" s="4">
        <v>3</v>
      </c>
      <c r="BD64" s="4">
        <v>2</v>
      </c>
      <c r="BE64" s="4">
        <v>2</v>
      </c>
      <c r="CL64" s="7">
        <f t="shared" si="13"/>
        <v>38991</v>
      </c>
      <c r="CM64" s="4">
        <v>3.46</v>
      </c>
      <c r="CN64" s="4">
        <v>3.29</v>
      </c>
      <c r="CP64" s="4">
        <f>IF(SUMIFS(Data!$F$2:$F$1048576,Data!$C$2:$C$1048576,'Annual Inflation'!CP$5,Data!$A$2:$A$1048576,'Annual Inflation'!$CL64)=0,NA(),SUMIFS(Data!$F$2:$F$1048576,Data!$C$2:$C$1048576,'Annual Inflation'!CP$5,Data!$A$2:$A$1048576,'Annual Inflation'!$CL64))</f>
        <v>3.4821875000000002</v>
      </c>
      <c r="CQ64" s="4">
        <f>IF(SUMIFS(Data!$F$2:$F$1048576,Data!$C$2:$C$1048576,'Annual Inflation'!CQ$5,Data!$A$2:$A$1048576,'Annual Inflation'!$CL64)=0,NA(),SUMIFS(Data!$F$2:$F$1048576,Data!$C$2:$C$1048576,'Annual Inflation'!CQ$5,Data!$A$2:$A$1048576,'Annual Inflation'!$CL64))</f>
        <v>3.2876078698888902</v>
      </c>
    </row>
    <row r="65" spans="3:95" x14ac:dyDescent="0.2">
      <c r="C65">
        <f t="shared" si="5"/>
        <v>42</v>
      </c>
      <c r="D65" s="14">
        <f t="shared" si="1"/>
        <v>43678</v>
      </c>
      <c r="E65" s="15">
        <f>IF(SUMIFS(Data!$F$2:$F$1048576,Data!$C$2:$C$1048576,'Annual Inflation'!F$5,Data!$A$2:$A$1048576,'Annual Inflation'!$D65)=0,NA(),SUMIFS(Data!$F$2:$F$1048576,Data!$C$2:$C$1048576,'Annual Inflation'!F$5,Data!$A$2:$A$1048576,'Annual Inflation'!$D65))</f>
        <v>3.8064324324324299</v>
      </c>
      <c r="F65" s="15">
        <f>IF(SUMIFS(Data!$G$2:$G$1048576,Data!$C$2:$C$1048576,'Annual Inflation'!F$5,Data!$A$2:$A$1048576,'Annual Inflation'!$D65)=0,NA(),SUMIFS(Data!$G$2:$G$1048576,Data!$C$2:$C$1048576,'Annual Inflation'!F$5,Data!$A$2:$A$1048576,'Annual Inflation'!$D65))</f>
        <v>3.76</v>
      </c>
      <c r="G65" s="15">
        <f>IF(SUMIFS(Data!$K$2:$K$1048576,Data!$C$2:$C$1048576,'Annual Inflation'!F$5,Data!$A$2:$A$1048576,'Annual Inflation'!$D65)=0,NA(),SUMIFS(Data!$K$2:$K$1048576,Data!$C$2:$C$1048576,'Annual Inflation'!F$5,Data!$A$2:$A$1048576,'Annual Inflation'!$D65))</f>
        <v>3.62</v>
      </c>
      <c r="H65" s="15">
        <f>IF(SUMIFS(Data!$L$2:$L$1048576,Data!$C$2:$C$1048576,'Annual Inflation'!F$5,Data!$A$2:$A$1048576,'Annual Inflation'!$D65)=0,NA(),SUMIFS(Data!$L$2:$L$1048576,Data!$C$2:$C$1048576,'Annual Inflation'!F$5,Data!$A$2:$A$1048576,'Annual Inflation'!$D65))</f>
        <v>3.91</v>
      </c>
      <c r="I65" s="4">
        <v>3</v>
      </c>
      <c r="J65" s="4">
        <v>2</v>
      </c>
      <c r="K65" s="4">
        <v>2</v>
      </c>
      <c r="L65" s="15">
        <f t="shared" si="6"/>
        <v>0</v>
      </c>
      <c r="M65" s="15">
        <f t="shared" si="7"/>
        <v>-0.12000000000000011</v>
      </c>
      <c r="O65" s="15">
        <f>IF(SUMIFS(Data!$F$2:$F$1048576,Data!$C$2:$C$1048576,'Annual Inflation'!P$5,Data!$A$2:$A$1048576,'Annual Inflation'!$D65)=0,NA(),SUMIFS(Data!$F$2:$F$1048576,Data!$C$2:$C$1048576,'Annual Inflation'!P$5,Data!$A$2:$A$1048576,'Annual Inflation'!$D65))</f>
        <v>3.4455</v>
      </c>
      <c r="P65" s="15">
        <f>IF(SUMIFS(Data!$G$2:$G$1048576,Data!$C$2:$C$1048576,'Annual Inflation'!P$5,Data!$A$2:$A$1048576,'Annual Inflation'!$D65)=0,NA(),SUMIFS(Data!$G$2:$G$1048576,Data!$C$2:$C$1048576,'Annual Inflation'!P$5,Data!$A$2:$A$1048576,'Annual Inflation'!$D65))</f>
        <v>3.4849999999999999</v>
      </c>
      <c r="Q65" s="15">
        <f>IF(SUMIFS(Data!$K$2:$K$1048576,Data!$C$2:$C$1048576,'Annual Inflation'!P$5,Data!$A$2:$A$1048576,'Annual Inflation'!$D65)=0,NA(),SUMIFS(Data!$K$2:$K$1048576,Data!$C$2:$C$1048576,'Annual Inflation'!P$5,Data!$A$2:$A$1048576,'Annual Inflation'!$D65))</f>
        <v>3.3174999999999999</v>
      </c>
      <c r="R65" s="15">
        <f>IF(SUMIFS(Data!$L$2:$L$1048576,Data!$C$2:$C$1048576,'Annual Inflation'!P$5,Data!$A$2:$A$1048576,'Annual Inflation'!$D65)=0,NA(),SUMIFS(Data!$L$2:$L$1048576,Data!$C$2:$C$1048576,'Annual Inflation'!P$5,Data!$A$2:$A$1048576,'Annual Inflation'!$D65))</f>
        <v>3.6</v>
      </c>
      <c r="S65" s="4">
        <v>3</v>
      </c>
      <c r="T65" s="4">
        <v>2</v>
      </c>
      <c r="U65" s="4">
        <v>2</v>
      </c>
      <c r="V65" s="15">
        <f t="shared" si="8"/>
        <v>0</v>
      </c>
      <c r="W65" s="15">
        <f t="shared" si="9"/>
        <v>-5.0000000000003375E-3</v>
      </c>
      <c r="Y65" s="15"/>
      <c r="Z65" s="15" t="e">
        <f>IF(SUMIFS(Data!$G$2:$G$1048576,Data!$B$2:$B$1048576,'Annual Inflation'!Z$5,Data!$A$2:$A$1048576,'Annual Inflation'!$D65)=0,NA(),SUMIFS(Data!$G$2:$G$1048576,Data!$B$2:$B$1048576,'Annual Inflation'!Z$5,Data!$A$2:$A$1048576,'Annual Inflation'!$D65))</f>
        <v>#N/A</v>
      </c>
      <c r="AA65" s="15" t="e">
        <f>IF(SUMIFS(Data!$G$2:$G$1048576,Data!$B$2:$B$1048576,'Annual Inflation'!AA$5,Data!$A$2:$A$1048576,'Annual Inflation'!$D65)=0,NA(),SUMIFS(Data!$G$2:$G$1048576,Data!$B$2:$B$1048576,'Annual Inflation'!AA$5,Data!$A$2:$A$1048576,'Annual Inflation'!$D65))</f>
        <v>#N/A</v>
      </c>
      <c r="AB65" s="15" t="e">
        <f>IF(SUMIFS(Data!$G$2:$G$1048576,Data!$B$2:$B$1048576,'Annual Inflation'!AB$5,Data!$A$2:$A$1048576,'Annual Inflation'!$D65)=0,NA(),SUMIFS(Data!$G$2:$G$1048576,Data!$B$2:$B$1048576,'Annual Inflation'!AB$5,Data!$A$2:$A$1048576,'Annual Inflation'!$D65))</f>
        <v>#N/A</v>
      </c>
      <c r="AC65" s="4">
        <v>3</v>
      </c>
      <c r="AD65" s="4">
        <v>2</v>
      </c>
      <c r="AE65" s="4">
        <v>2</v>
      </c>
      <c r="AG65" s="15"/>
      <c r="AH65" s="15" t="e">
        <f>IF(SUMIFS(Data!$G$2:$G$1048576,Data!$B$2:$B$1048576,'Annual Inflation'!AH$5,Data!$A$2:$A$1048576,'Annual Inflation'!$D65)=0,NA(),SUMIFS(Data!$G$2:$G$1048576,Data!$B$2:$B$1048576,'Annual Inflation'!AH$5,Data!$A$2:$A$1048576,'Annual Inflation'!$D65))</f>
        <v>#N/A</v>
      </c>
      <c r="AI65" s="15" t="e">
        <f>IF(SUMIFS(Data!$G$2:$G$1048576,Data!$B$2:$B$1048576,'Annual Inflation'!AI$5,Data!$A$2:$A$1048576,'Annual Inflation'!$D65)=0,NA(),SUMIFS(Data!$G$2:$G$1048576,Data!$B$2:$B$1048576,'Annual Inflation'!AI$5,Data!$A$2:$A$1048576,'Annual Inflation'!$D65))</f>
        <v>#N/A</v>
      </c>
      <c r="AJ65" s="15" t="e">
        <f>IF(SUMIFS(Data!$G$2:$G$1048576,Data!$B$2:$B$1048576,'Annual Inflation'!AJ$5,Data!$A$2:$A$1048576,'Annual Inflation'!$D65)=0,NA(),SUMIFS(Data!$G$2:$G$1048576,Data!$B$2:$B$1048576,'Annual Inflation'!AJ$5,Data!$A$2:$A$1048576,'Annual Inflation'!$D65))</f>
        <v>#N/A</v>
      </c>
      <c r="AK65" s="4">
        <v>3</v>
      </c>
      <c r="AL65" s="4">
        <v>2</v>
      </c>
      <c r="AM65" s="4">
        <v>2</v>
      </c>
      <c r="AO65">
        <f t="shared" si="10"/>
        <v>112</v>
      </c>
      <c r="AP65" s="14">
        <f t="shared" si="2"/>
        <v>41548</v>
      </c>
      <c r="AQ65" s="15">
        <f>IF(SUMIFS(Data!$G$2:$G$1048576,Data!$C$2:$C$1048576,'Annual Inflation'!AQ$5,Data!$A$2:$A$1048576,'Annual Inflation'!$AP65)=0,NA(),SUMIFS(Data!$G$2:$G$1048576,Data!$C$2:$C$1048576,'Annual Inflation'!AQ$5,Data!$A$2:$A$1048576,'Annual Inflation'!$AP65))</f>
        <v>3.53</v>
      </c>
      <c r="AR65" s="15">
        <f>IF(SUMIFS(Data!$G$2:$G$1048576,Data!$C$2:$C$1048576,'Annual Inflation'!AR$5,Data!$A$2:$A$1048576,'Annual Inflation'!$AP65)=0,NA(),SUMIFS(Data!$G$2:$G$1048576,Data!$C$2:$C$1048576,'Annual Inflation'!AR$5,Data!$A$2:$A$1048576,'Annual Inflation'!$AP65))</f>
        <v>3.5</v>
      </c>
      <c r="AS65" s="15">
        <f>IF(SUMIFS(Data!$F$2:$F$1048576,Data!$C$2:$C$1048576,'Annual Inflation'!AS$5,Data!$A$2:$A$1048576,'Annual Inflation'!$AP65)=0,NA(),SUMIFS(Data!$F$2:$F$1048576,Data!$C$2:$C$1048576,'Annual Inflation'!AS$5,Data!$A$2:$A$1048576,'Annual Inflation'!$AP65))</f>
        <v>3.5376666666666701</v>
      </c>
      <c r="AT65" s="15">
        <f>IF(SUMIFS(Data!$F$2:$F$1048576,Data!$C$2:$C$1048576,'Annual Inflation'!AT$5,Data!$A$2:$A$1048576,'Annual Inflation'!$AP65)=0,NA(),SUMIFS(Data!$F$2:$F$1048576,Data!$C$2:$C$1048576,'Annual Inflation'!AT$5,Data!$A$2:$A$1048576,'Annual Inflation'!$AP65))</f>
        <v>3.4723333333333302</v>
      </c>
      <c r="AU65" s="4">
        <v>3</v>
      </c>
      <c r="AV65" s="4">
        <v>2</v>
      </c>
      <c r="AW65" s="4">
        <v>2</v>
      </c>
      <c r="AY65" s="15">
        <f>IF(SUMIFS(Data!$G$2:$G$1048576,Data!$C$2:$C$1048576,'Annual Inflation'!AY$5,Data!$A$2:$A$1048576,'Annual Inflation'!$AP65)=0,NA(),SUMIFS(Data!$G$2:$G$1048576,Data!$C$2:$C$1048576,'Annual Inflation'!AY$5,Data!$A$2:$A$1048576,'Annual Inflation'!$AP65))</f>
        <v>3.3050000000000002</v>
      </c>
      <c r="AZ65" s="15">
        <f>IF(SUMIFS(Data!$G$2:$G$1048576,Data!$C$2:$C$1048576,'Annual Inflation'!AZ$5,Data!$A$2:$A$1048576,'Annual Inflation'!$AP65)=0,NA(),SUMIFS(Data!$G$2:$G$1048576,Data!$C$2:$C$1048576,'Annual Inflation'!AZ$5,Data!$A$2:$A$1048576,'Annual Inflation'!$AP65))</f>
        <v>3.13</v>
      </c>
      <c r="BA65" s="15">
        <f>IF(SUMIFS(Data!$F$2:$F$1048576,Data!$C$2:$C$1048576,'Annual Inflation'!BA$5,Data!$A$2:$A$1048576,'Annual Inflation'!$AP65)=0,NA(),SUMIFS(Data!$F$2:$F$1048576,Data!$C$2:$C$1048576,'Annual Inflation'!BA$5,Data!$A$2:$A$1048576,'Annual Inflation'!$AP65))</f>
        <v>3.2342307692307699</v>
      </c>
      <c r="BB65" s="15">
        <f>IF(SUMIFS(Data!$F$2:$F$1048576,Data!$C$2:$C$1048576,'Annual Inflation'!BB$5,Data!$A$2:$A$1048576,'Annual Inflation'!$AP65)=0,NA(),SUMIFS(Data!$F$2:$F$1048576,Data!$C$2:$C$1048576,'Annual Inflation'!BB$5,Data!$A$2:$A$1048576,'Annual Inflation'!$AP65))</f>
        <v>3.16576923076923</v>
      </c>
      <c r="BC65" s="4">
        <v>3</v>
      </c>
      <c r="BD65" s="4">
        <v>2</v>
      </c>
      <c r="BE65" s="4">
        <v>2</v>
      </c>
      <c r="CL65" s="7">
        <f t="shared" si="13"/>
        <v>39022</v>
      </c>
      <c r="CM65" s="4">
        <v>3.5</v>
      </c>
      <c r="CN65" s="4">
        <v>3.25</v>
      </c>
      <c r="CP65" s="4">
        <f>IF(SUMIFS(Data!$F$2:$F$1048576,Data!$C$2:$C$1048576,'Annual Inflation'!CP$5,Data!$A$2:$A$1048576,'Annual Inflation'!$CL65)=0,NA(),SUMIFS(Data!$F$2:$F$1048576,Data!$C$2:$C$1048576,'Annual Inflation'!CP$5,Data!$A$2:$A$1048576,'Annual Inflation'!$CL65))</f>
        <v>3.5015384615384599</v>
      </c>
      <c r="CQ65" s="4">
        <f>IF(SUMIFS(Data!$F$2:$F$1048576,Data!$C$2:$C$1048576,'Annual Inflation'!CQ$5,Data!$A$2:$A$1048576,'Annual Inflation'!$CL65)=0,NA(),SUMIFS(Data!$F$2:$F$1048576,Data!$C$2:$C$1048576,'Annual Inflation'!CQ$5,Data!$A$2:$A$1048576,'Annual Inflation'!$CL65))</f>
        <v>3.2350218000000002</v>
      </c>
    </row>
    <row r="66" spans="3:95" x14ac:dyDescent="0.2">
      <c r="C66">
        <f t="shared" si="5"/>
        <v>41</v>
      </c>
      <c r="D66" s="14">
        <f t="shared" si="1"/>
        <v>43709</v>
      </c>
      <c r="E66" s="15">
        <f>IF(SUMIFS(Data!$F$2:$F$1048576,Data!$C$2:$C$1048576,'Annual Inflation'!F$5,Data!$A$2:$A$1048576,'Annual Inflation'!$D66)=0,NA(),SUMIFS(Data!$F$2:$F$1048576,Data!$C$2:$C$1048576,'Annual Inflation'!F$5,Data!$A$2:$A$1048576,'Annual Inflation'!$D66))</f>
        <v>3.7015833333333301</v>
      </c>
      <c r="F66" s="15">
        <f>IF(SUMIFS(Data!$G$2:$G$1048576,Data!$C$2:$C$1048576,'Annual Inflation'!F$5,Data!$A$2:$A$1048576,'Annual Inflation'!$D66)=0,NA(),SUMIFS(Data!$G$2:$G$1048576,Data!$C$2:$C$1048576,'Annual Inflation'!F$5,Data!$A$2:$A$1048576,'Annual Inflation'!$D66))</f>
        <v>3.7</v>
      </c>
      <c r="G66" s="15">
        <f>IF(SUMIFS(Data!$K$2:$K$1048576,Data!$C$2:$C$1048576,'Annual Inflation'!F$5,Data!$A$2:$A$1048576,'Annual Inflation'!$D66)=0,NA(),SUMIFS(Data!$K$2:$K$1048576,Data!$C$2:$C$1048576,'Annual Inflation'!F$5,Data!$A$2:$A$1048576,'Annual Inflation'!$D66))</f>
        <v>3.5125000000000002</v>
      </c>
      <c r="H66" s="15">
        <f>IF(SUMIFS(Data!$L$2:$L$1048576,Data!$C$2:$C$1048576,'Annual Inflation'!F$5,Data!$A$2:$A$1048576,'Annual Inflation'!$D66)=0,NA(),SUMIFS(Data!$L$2:$L$1048576,Data!$C$2:$C$1048576,'Annual Inflation'!F$5,Data!$A$2:$A$1048576,'Annual Inflation'!$D66))</f>
        <v>3.8075000000000001</v>
      </c>
      <c r="I66" s="4">
        <v>3</v>
      </c>
      <c r="J66" s="4">
        <v>2</v>
      </c>
      <c r="K66" s="4">
        <v>2</v>
      </c>
      <c r="L66" s="15">
        <f t="shared" si="6"/>
        <v>0</v>
      </c>
      <c r="M66" s="15">
        <f t="shared" si="7"/>
        <v>-5.9999999999999609E-2</v>
      </c>
      <c r="O66" s="15">
        <f>IF(SUMIFS(Data!$F$2:$F$1048576,Data!$C$2:$C$1048576,'Annual Inflation'!P$5,Data!$A$2:$A$1048576,'Annual Inflation'!$D66)=0,NA(),SUMIFS(Data!$F$2:$F$1048576,Data!$C$2:$C$1048576,'Annual Inflation'!P$5,Data!$A$2:$A$1048576,'Annual Inflation'!$D66))</f>
        <v>3.4049999999999998</v>
      </c>
      <c r="P66" s="15">
        <f>IF(SUMIFS(Data!$G$2:$G$1048576,Data!$C$2:$C$1048576,'Annual Inflation'!P$5,Data!$A$2:$A$1048576,'Annual Inflation'!$D66)=0,NA(),SUMIFS(Data!$G$2:$G$1048576,Data!$C$2:$C$1048576,'Annual Inflation'!P$5,Data!$A$2:$A$1048576,'Annual Inflation'!$D66))</f>
        <v>3.41</v>
      </c>
      <c r="Q66" s="15">
        <f>IF(SUMIFS(Data!$K$2:$K$1048576,Data!$C$2:$C$1048576,'Annual Inflation'!P$5,Data!$A$2:$A$1048576,'Annual Inflation'!$D66)=0,NA(),SUMIFS(Data!$K$2:$K$1048576,Data!$C$2:$C$1048576,'Annual Inflation'!P$5,Data!$A$2:$A$1048576,'Annual Inflation'!$D66))</f>
        <v>3.32</v>
      </c>
      <c r="R66" s="15">
        <f>IF(SUMIFS(Data!$L$2:$L$1048576,Data!$C$2:$C$1048576,'Annual Inflation'!P$5,Data!$A$2:$A$1048576,'Annual Inflation'!$D66)=0,NA(),SUMIFS(Data!$L$2:$L$1048576,Data!$C$2:$C$1048576,'Annual Inflation'!P$5,Data!$A$2:$A$1048576,'Annual Inflation'!$D66))</f>
        <v>3.5150000000000001</v>
      </c>
      <c r="S66" s="4">
        <v>3</v>
      </c>
      <c r="T66" s="4">
        <v>2</v>
      </c>
      <c r="U66" s="4">
        <v>2</v>
      </c>
      <c r="V66" s="15">
        <f t="shared" si="8"/>
        <v>0</v>
      </c>
      <c r="W66" s="15">
        <f t="shared" si="9"/>
        <v>-7.4999999999999734E-2</v>
      </c>
      <c r="Y66" s="15"/>
      <c r="Z66" s="15" t="e">
        <f>IF(SUMIFS(Data!$G$2:$G$1048576,Data!$B$2:$B$1048576,'Annual Inflation'!Z$5,Data!$A$2:$A$1048576,'Annual Inflation'!$D66)=0,NA(),SUMIFS(Data!$G$2:$G$1048576,Data!$B$2:$B$1048576,'Annual Inflation'!Z$5,Data!$A$2:$A$1048576,'Annual Inflation'!$D66))</f>
        <v>#N/A</v>
      </c>
      <c r="AA66" s="15" t="e">
        <f>IF(SUMIFS(Data!$G$2:$G$1048576,Data!$B$2:$B$1048576,'Annual Inflation'!AA$5,Data!$A$2:$A$1048576,'Annual Inflation'!$D66)=0,NA(),SUMIFS(Data!$G$2:$G$1048576,Data!$B$2:$B$1048576,'Annual Inflation'!AA$5,Data!$A$2:$A$1048576,'Annual Inflation'!$D66))</f>
        <v>#N/A</v>
      </c>
      <c r="AB66" s="15" t="e">
        <f>IF(SUMIFS(Data!$G$2:$G$1048576,Data!$B$2:$B$1048576,'Annual Inflation'!AB$5,Data!$A$2:$A$1048576,'Annual Inflation'!$D66)=0,NA(),SUMIFS(Data!$G$2:$G$1048576,Data!$B$2:$B$1048576,'Annual Inflation'!AB$5,Data!$A$2:$A$1048576,'Annual Inflation'!$D66))</f>
        <v>#N/A</v>
      </c>
      <c r="AC66" s="4">
        <v>3</v>
      </c>
      <c r="AD66" s="4">
        <v>2</v>
      </c>
      <c r="AE66" s="4">
        <v>2</v>
      </c>
      <c r="AG66" s="15"/>
      <c r="AH66" s="15" t="e">
        <f>IF(SUMIFS(Data!$G$2:$G$1048576,Data!$B$2:$B$1048576,'Annual Inflation'!AH$5,Data!$A$2:$A$1048576,'Annual Inflation'!$D66)=0,NA(),SUMIFS(Data!$G$2:$G$1048576,Data!$B$2:$B$1048576,'Annual Inflation'!AH$5,Data!$A$2:$A$1048576,'Annual Inflation'!$D66))</f>
        <v>#N/A</v>
      </c>
      <c r="AI66" s="15" t="e">
        <f>IF(SUMIFS(Data!$G$2:$G$1048576,Data!$B$2:$B$1048576,'Annual Inflation'!AI$5,Data!$A$2:$A$1048576,'Annual Inflation'!$D66)=0,NA(),SUMIFS(Data!$G$2:$G$1048576,Data!$B$2:$B$1048576,'Annual Inflation'!AI$5,Data!$A$2:$A$1048576,'Annual Inflation'!$D66))</f>
        <v>#N/A</v>
      </c>
      <c r="AJ66" s="15" t="e">
        <f>IF(SUMIFS(Data!$G$2:$G$1048576,Data!$B$2:$B$1048576,'Annual Inflation'!AJ$5,Data!$A$2:$A$1048576,'Annual Inflation'!$D66)=0,NA(),SUMIFS(Data!$G$2:$G$1048576,Data!$B$2:$B$1048576,'Annual Inflation'!AJ$5,Data!$A$2:$A$1048576,'Annual Inflation'!$D66))</f>
        <v>#N/A</v>
      </c>
      <c r="AK66" s="4">
        <v>3</v>
      </c>
      <c r="AL66" s="4">
        <v>2</v>
      </c>
      <c r="AM66" s="4">
        <v>2</v>
      </c>
      <c r="AO66">
        <f t="shared" si="10"/>
        <v>111</v>
      </c>
      <c r="AP66" s="14">
        <f t="shared" si="2"/>
        <v>41579</v>
      </c>
      <c r="AQ66" s="15">
        <f>IF(SUMIFS(Data!$G$2:$G$1048576,Data!$C$2:$C$1048576,'Annual Inflation'!AQ$5,Data!$A$2:$A$1048576,'Annual Inflation'!$AP66)=0,NA(),SUMIFS(Data!$G$2:$G$1048576,Data!$C$2:$C$1048576,'Annual Inflation'!AQ$5,Data!$A$2:$A$1048576,'Annual Inflation'!$AP66))</f>
        <v>3.6</v>
      </c>
      <c r="AR66" s="15">
        <f>IF(SUMIFS(Data!$G$2:$G$1048576,Data!$C$2:$C$1048576,'Annual Inflation'!AR$5,Data!$A$2:$A$1048576,'Annual Inflation'!$AP66)=0,NA(),SUMIFS(Data!$G$2:$G$1048576,Data!$C$2:$C$1048576,'Annual Inflation'!AR$5,Data!$A$2:$A$1048576,'Annual Inflation'!$AP66))</f>
        <v>3.5</v>
      </c>
      <c r="AS66" s="15">
        <f>IF(SUMIFS(Data!$F$2:$F$1048576,Data!$C$2:$C$1048576,'Annual Inflation'!AS$5,Data!$A$2:$A$1048576,'Annual Inflation'!$AP66)=0,NA(),SUMIFS(Data!$F$2:$F$1048576,Data!$C$2:$C$1048576,'Annual Inflation'!AS$5,Data!$A$2:$A$1048576,'Annual Inflation'!$AP66))</f>
        <v>3.54757575757576</v>
      </c>
      <c r="AT66" s="15">
        <f>IF(SUMIFS(Data!$F$2:$F$1048576,Data!$C$2:$C$1048576,'Annual Inflation'!AT$5,Data!$A$2:$A$1048576,'Annual Inflation'!$AP66)=0,NA(),SUMIFS(Data!$F$2:$F$1048576,Data!$C$2:$C$1048576,'Annual Inflation'!AT$5,Data!$A$2:$A$1048576,'Annual Inflation'!$AP66))</f>
        <v>3.4090909090909101</v>
      </c>
      <c r="AU66" s="4">
        <v>3</v>
      </c>
      <c r="AV66" s="4">
        <v>2</v>
      </c>
      <c r="AW66" s="4">
        <v>2</v>
      </c>
      <c r="AY66" s="15">
        <f>IF(SUMIFS(Data!$G$2:$G$1048576,Data!$C$2:$C$1048576,'Annual Inflation'!AY$5,Data!$A$2:$A$1048576,'Annual Inflation'!$AP66)=0,NA(),SUMIFS(Data!$G$2:$G$1048576,Data!$C$2:$C$1048576,'Annual Inflation'!AY$5,Data!$A$2:$A$1048576,'Annual Inflation'!$AP66))</f>
        <v>3.2</v>
      </c>
      <c r="AZ66" s="15">
        <f>IF(SUMIFS(Data!$G$2:$G$1048576,Data!$C$2:$C$1048576,'Annual Inflation'!AZ$5,Data!$A$2:$A$1048576,'Annual Inflation'!$AP66)=0,NA(),SUMIFS(Data!$G$2:$G$1048576,Data!$C$2:$C$1048576,'Annual Inflation'!AZ$5,Data!$A$2:$A$1048576,'Annual Inflation'!$AP66))</f>
        <v>3.01</v>
      </c>
      <c r="BA66" s="15">
        <f>IF(SUMIFS(Data!$F$2:$F$1048576,Data!$C$2:$C$1048576,'Annual Inflation'!BA$5,Data!$A$2:$A$1048576,'Annual Inflation'!$AP66)=0,NA(),SUMIFS(Data!$F$2:$F$1048576,Data!$C$2:$C$1048576,'Annual Inflation'!BA$5,Data!$A$2:$A$1048576,'Annual Inflation'!$AP66))</f>
        <v>3.15</v>
      </c>
      <c r="BB66" s="15">
        <f>IF(SUMIFS(Data!$F$2:$F$1048576,Data!$C$2:$C$1048576,'Annual Inflation'!BB$5,Data!$A$2:$A$1048576,'Annual Inflation'!$AP66)=0,NA(),SUMIFS(Data!$F$2:$F$1048576,Data!$C$2:$C$1048576,'Annual Inflation'!BB$5,Data!$A$2:$A$1048576,'Annual Inflation'!$AP66))</f>
        <v>3.0681481481481501</v>
      </c>
      <c r="BC66" s="4">
        <v>3</v>
      </c>
      <c r="BD66" s="4">
        <v>2</v>
      </c>
      <c r="BE66" s="4">
        <v>2</v>
      </c>
      <c r="CL66" s="7">
        <f t="shared" si="13"/>
        <v>39052</v>
      </c>
      <c r="CM66" s="4">
        <v>3.49</v>
      </c>
      <c r="CN66" s="4">
        <v>3.3</v>
      </c>
      <c r="CP66" s="4">
        <f>IF(SUMIFS(Data!$F$2:$F$1048576,Data!$C$2:$C$1048576,'Annual Inflation'!CP$5,Data!$A$2:$A$1048576,'Annual Inflation'!$CL66)=0,NA(),SUMIFS(Data!$F$2:$F$1048576,Data!$C$2:$C$1048576,'Annual Inflation'!CP$5,Data!$A$2:$A$1048576,'Annual Inflation'!$CL66))</f>
        <v>3.4993750000000001</v>
      </c>
      <c r="CQ66" s="4">
        <f>IF(SUMIFS(Data!$F$2:$F$1048576,Data!$C$2:$C$1048576,'Annual Inflation'!CQ$5,Data!$A$2:$A$1048576,'Annual Inflation'!$CL66)=0,NA(),SUMIFS(Data!$F$2:$F$1048576,Data!$C$2:$C$1048576,'Annual Inflation'!CQ$5,Data!$A$2:$A$1048576,'Annual Inflation'!$CL66))</f>
        <v>3.2980194333333301</v>
      </c>
    </row>
    <row r="67" spans="3:95" x14ac:dyDescent="0.2">
      <c r="C67">
        <f t="shared" si="5"/>
        <v>40</v>
      </c>
      <c r="D67" s="14">
        <f t="shared" si="1"/>
        <v>43739</v>
      </c>
      <c r="E67" s="15">
        <f>IF(SUMIFS(Data!$F$2:$F$1048576,Data!$C$2:$C$1048576,'Annual Inflation'!F$5,Data!$A$2:$A$1048576,'Annual Inflation'!$D67)=0,NA(),SUMIFS(Data!$F$2:$F$1048576,Data!$C$2:$C$1048576,'Annual Inflation'!F$5,Data!$A$2:$A$1048576,'Annual Inflation'!$D67))</f>
        <v>3.5350243902438998</v>
      </c>
      <c r="F67" s="15">
        <f>IF(SUMIFS(Data!$G$2:$G$1048576,Data!$C$2:$C$1048576,'Annual Inflation'!F$5,Data!$A$2:$A$1048576,'Annual Inflation'!$D67)=0,NA(),SUMIFS(Data!$G$2:$G$1048576,Data!$C$2:$C$1048576,'Annual Inflation'!F$5,Data!$A$2:$A$1048576,'Annual Inflation'!$D67))</f>
        <v>3.5859999999999999</v>
      </c>
      <c r="G67" s="15">
        <f>IF(SUMIFS(Data!$K$2:$K$1048576,Data!$C$2:$C$1048576,'Annual Inflation'!F$5,Data!$A$2:$A$1048576,'Annual Inflation'!$D67)=0,NA(),SUMIFS(Data!$K$2:$K$1048576,Data!$C$2:$C$1048576,'Annual Inflation'!F$5,Data!$A$2:$A$1048576,'Annual Inflation'!$D67))</f>
        <v>3.35</v>
      </c>
      <c r="H67" s="15">
        <f>IF(SUMIFS(Data!$L$2:$L$1048576,Data!$C$2:$C$1048576,'Annual Inflation'!F$5,Data!$A$2:$A$1048576,'Annual Inflation'!$D67)=0,NA(),SUMIFS(Data!$L$2:$L$1048576,Data!$C$2:$C$1048576,'Annual Inflation'!F$5,Data!$A$2:$A$1048576,'Annual Inflation'!$D67))</f>
        <v>3.77</v>
      </c>
      <c r="I67" s="4">
        <v>3</v>
      </c>
      <c r="J67" s="4">
        <v>2</v>
      </c>
      <c r="K67" s="4">
        <v>2</v>
      </c>
      <c r="L67" s="15">
        <f t="shared" si="6"/>
        <v>0</v>
      </c>
      <c r="M67" s="15">
        <f t="shared" si="7"/>
        <v>-0.11400000000000032</v>
      </c>
      <c r="O67" s="15">
        <f>IF(SUMIFS(Data!$F$2:$F$1048576,Data!$C$2:$C$1048576,'Annual Inflation'!P$5,Data!$A$2:$A$1048576,'Annual Inflation'!$D67)=0,NA(),SUMIFS(Data!$F$2:$F$1048576,Data!$C$2:$C$1048576,'Annual Inflation'!P$5,Data!$A$2:$A$1048576,'Annual Inflation'!$D67))</f>
        <v>3.3712368421052599</v>
      </c>
      <c r="P67" s="15">
        <f>IF(SUMIFS(Data!$G$2:$G$1048576,Data!$C$2:$C$1048576,'Annual Inflation'!P$5,Data!$A$2:$A$1048576,'Annual Inflation'!$D67)=0,NA(),SUMIFS(Data!$G$2:$G$1048576,Data!$C$2:$C$1048576,'Annual Inflation'!P$5,Data!$A$2:$A$1048576,'Annual Inflation'!$D67))</f>
        <v>3.3650000000000002</v>
      </c>
      <c r="Q67" s="15">
        <f>IF(SUMIFS(Data!$K$2:$K$1048576,Data!$C$2:$C$1048576,'Annual Inflation'!P$5,Data!$A$2:$A$1048576,'Annual Inflation'!$D67)=0,NA(),SUMIFS(Data!$K$2:$K$1048576,Data!$C$2:$C$1048576,'Annual Inflation'!P$5,Data!$A$2:$A$1048576,'Annual Inflation'!$D67))</f>
        <v>3.3</v>
      </c>
      <c r="R67" s="15">
        <f>IF(SUMIFS(Data!$L$2:$L$1048576,Data!$C$2:$C$1048576,'Annual Inflation'!P$5,Data!$A$2:$A$1048576,'Annual Inflation'!$D67)=0,NA(),SUMIFS(Data!$L$2:$L$1048576,Data!$C$2:$C$1048576,'Annual Inflation'!P$5,Data!$A$2:$A$1048576,'Annual Inflation'!$D67))</f>
        <v>3.5274999999999999</v>
      </c>
      <c r="S67" s="4">
        <v>3</v>
      </c>
      <c r="T67" s="4">
        <v>2</v>
      </c>
      <c r="U67" s="4">
        <v>2</v>
      </c>
      <c r="V67" s="15">
        <f t="shared" si="8"/>
        <v>0</v>
      </c>
      <c r="W67" s="15">
        <f t="shared" si="9"/>
        <v>-4.4999999999999929E-2</v>
      </c>
      <c r="Y67" s="15"/>
      <c r="Z67" s="15" t="e">
        <f>IF(SUMIFS(Data!$G$2:$G$1048576,Data!$B$2:$B$1048576,'Annual Inflation'!Z$5,Data!$A$2:$A$1048576,'Annual Inflation'!$D67)=0,NA(),SUMIFS(Data!$G$2:$G$1048576,Data!$B$2:$B$1048576,'Annual Inflation'!Z$5,Data!$A$2:$A$1048576,'Annual Inflation'!$D67))</f>
        <v>#N/A</v>
      </c>
      <c r="AA67" s="15" t="e">
        <f>IF(SUMIFS(Data!$G$2:$G$1048576,Data!$B$2:$B$1048576,'Annual Inflation'!AA$5,Data!$A$2:$A$1048576,'Annual Inflation'!$D67)=0,NA(),SUMIFS(Data!$G$2:$G$1048576,Data!$B$2:$B$1048576,'Annual Inflation'!AA$5,Data!$A$2:$A$1048576,'Annual Inflation'!$D67))</f>
        <v>#N/A</v>
      </c>
      <c r="AB67" s="15" t="e">
        <f>IF(SUMIFS(Data!$G$2:$G$1048576,Data!$B$2:$B$1048576,'Annual Inflation'!AB$5,Data!$A$2:$A$1048576,'Annual Inflation'!$D67)=0,NA(),SUMIFS(Data!$G$2:$G$1048576,Data!$B$2:$B$1048576,'Annual Inflation'!AB$5,Data!$A$2:$A$1048576,'Annual Inflation'!$D67))</f>
        <v>#N/A</v>
      </c>
      <c r="AC67" s="4">
        <v>3</v>
      </c>
      <c r="AD67" s="4">
        <v>2</v>
      </c>
      <c r="AE67" s="4">
        <v>2</v>
      </c>
      <c r="AG67" s="15"/>
      <c r="AH67" s="15" t="e">
        <f>IF(SUMIFS(Data!$G$2:$G$1048576,Data!$B$2:$B$1048576,'Annual Inflation'!AH$5,Data!$A$2:$A$1048576,'Annual Inflation'!$D67)=0,NA(),SUMIFS(Data!$G$2:$G$1048576,Data!$B$2:$B$1048576,'Annual Inflation'!AH$5,Data!$A$2:$A$1048576,'Annual Inflation'!$D67))</f>
        <v>#N/A</v>
      </c>
      <c r="AI67" s="15" t="e">
        <f>IF(SUMIFS(Data!$G$2:$G$1048576,Data!$B$2:$B$1048576,'Annual Inflation'!AI$5,Data!$A$2:$A$1048576,'Annual Inflation'!$D67)=0,NA(),SUMIFS(Data!$G$2:$G$1048576,Data!$B$2:$B$1048576,'Annual Inflation'!AI$5,Data!$A$2:$A$1048576,'Annual Inflation'!$D67))</f>
        <v>#N/A</v>
      </c>
      <c r="AJ67" s="15" t="e">
        <f>IF(SUMIFS(Data!$G$2:$G$1048576,Data!$B$2:$B$1048576,'Annual Inflation'!AJ$5,Data!$A$2:$A$1048576,'Annual Inflation'!$D67)=0,NA(),SUMIFS(Data!$G$2:$G$1048576,Data!$B$2:$B$1048576,'Annual Inflation'!AJ$5,Data!$A$2:$A$1048576,'Annual Inflation'!$D67))</f>
        <v>#N/A</v>
      </c>
      <c r="AK67" s="4">
        <v>3</v>
      </c>
      <c r="AL67" s="4">
        <v>2</v>
      </c>
      <c r="AM67" s="4">
        <v>2</v>
      </c>
      <c r="AO67">
        <f t="shared" si="10"/>
        <v>110</v>
      </c>
      <c r="AP67" s="14">
        <f t="shared" si="2"/>
        <v>41609</v>
      </c>
      <c r="AQ67" s="15">
        <f>IF(SUMIFS(Data!$G$2:$G$1048576,Data!$C$2:$C$1048576,'Annual Inflation'!AQ$5,Data!$A$2:$A$1048576,'Annual Inflation'!$AP67)=0,NA(),SUMIFS(Data!$G$2:$G$1048576,Data!$C$2:$C$1048576,'Annual Inflation'!AQ$5,Data!$A$2:$A$1048576,'Annual Inflation'!$AP67))</f>
        <v>3.6</v>
      </c>
      <c r="AR67" s="15">
        <f>IF(SUMIFS(Data!$G$2:$G$1048576,Data!$C$2:$C$1048576,'Annual Inflation'!AR$5,Data!$A$2:$A$1048576,'Annual Inflation'!$AP67)=0,NA(),SUMIFS(Data!$G$2:$G$1048576,Data!$C$2:$C$1048576,'Annual Inflation'!AR$5,Data!$A$2:$A$1048576,'Annual Inflation'!$AP67))</f>
        <v>3.5</v>
      </c>
      <c r="AS67" s="15">
        <f>IF(SUMIFS(Data!$F$2:$F$1048576,Data!$C$2:$C$1048576,'Annual Inflation'!AS$5,Data!$A$2:$A$1048576,'Annual Inflation'!$AP67)=0,NA(),SUMIFS(Data!$F$2:$F$1048576,Data!$C$2:$C$1048576,'Annual Inflation'!AS$5,Data!$A$2:$A$1048576,'Annual Inflation'!$AP67))</f>
        <v>3.5772727272727298</v>
      </c>
      <c r="AT67" s="15">
        <f>IF(SUMIFS(Data!$F$2:$F$1048576,Data!$C$2:$C$1048576,'Annual Inflation'!AT$5,Data!$A$2:$A$1048576,'Annual Inflation'!$AP67)=0,NA(),SUMIFS(Data!$F$2:$F$1048576,Data!$C$2:$C$1048576,'Annual Inflation'!AT$5,Data!$A$2:$A$1048576,'Annual Inflation'!$AP67))</f>
        <v>3.4</v>
      </c>
      <c r="AU67" s="4">
        <v>3</v>
      </c>
      <c r="AV67" s="4">
        <v>2</v>
      </c>
      <c r="AW67" s="4">
        <v>2</v>
      </c>
      <c r="AY67" s="15">
        <f>IF(SUMIFS(Data!$G$2:$G$1048576,Data!$C$2:$C$1048576,'Annual Inflation'!AY$5,Data!$A$2:$A$1048576,'Annual Inflation'!$AP67)=0,NA(),SUMIFS(Data!$G$2:$G$1048576,Data!$C$2:$C$1048576,'Annual Inflation'!AY$5,Data!$A$2:$A$1048576,'Annual Inflation'!$AP67))</f>
        <v>3.18</v>
      </c>
      <c r="AZ67" s="15">
        <f>IF(SUMIFS(Data!$G$2:$G$1048576,Data!$C$2:$C$1048576,'Annual Inflation'!AZ$5,Data!$A$2:$A$1048576,'Annual Inflation'!$AP67)=0,NA(),SUMIFS(Data!$G$2:$G$1048576,Data!$C$2:$C$1048576,'Annual Inflation'!AZ$5,Data!$A$2:$A$1048576,'Annual Inflation'!$AP67))</f>
        <v>3.01</v>
      </c>
      <c r="BA67" s="15">
        <f>IF(SUMIFS(Data!$F$2:$F$1048576,Data!$C$2:$C$1048576,'Annual Inflation'!BA$5,Data!$A$2:$A$1048576,'Annual Inflation'!$AP67)=0,NA(),SUMIFS(Data!$F$2:$F$1048576,Data!$C$2:$C$1048576,'Annual Inflation'!BA$5,Data!$A$2:$A$1048576,'Annual Inflation'!$AP67))</f>
        <v>3.1875862068965501</v>
      </c>
      <c r="BB67" s="15">
        <f>IF(SUMIFS(Data!$F$2:$F$1048576,Data!$C$2:$C$1048576,'Annual Inflation'!BB$5,Data!$A$2:$A$1048576,'Annual Inflation'!$AP67)=0,NA(),SUMIFS(Data!$F$2:$F$1048576,Data!$C$2:$C$1048576,'Annual Inflation'!BB$5,Data!$A$2:$A$1048576,'Annual Inflation'!$AP67))</f>
        <v>3.0551724137931</v>
      </c>
      <c r="BC67" s="4">
        <v>3</v>
      </c>
      <c r="BD67" s="4">
        <v>2</v>
      </c>
      <c r="BE67" s="4">
        <v>2</v>
      </c>
      <c r="CL67" s="7">
        <f t="shared" si="13"/>
        <v>39083</v>
      </c>
      <c r="CM67" s="4">
        <v>3.56</v>
      </c>
      <c r="CN67" s="4">
        <v>3.43</v>
      </c>
      <c r="CP67" s="4">
        <f>IF(SUMIFS(Data!$F$2:$F$1048576,Data!$C$2:$C$1048576,'Annual Inflation'!CP$5,Data!$A$2:$A$1048576,'Annual Inflation'!$CL67)=0,NA(),SUMIFS(Data!$F$2:$F$1048576,Data!$C$2:$C$1048576,'Annual Inflation'!CP$5,Data!$A$2:$A$1048576,'Annual Inflation'!$CL67))</f>
        <v>3.5824137931034499</v>
      </c>
      <c r="CQ67" s="4">
        <f>IF(SUMIFS(Data!$F$2:$F$1048576,Data!$C$2:$C$1048576,'Annual Inflation'!CQ$5,Data!$A$2:$A$1048576,'Annual Inflation'!$CL67)=0,NA(),SUMIFS(Data!$F$2:$F$1048576,Data!$C$2:$C$1048576,'Annual Inflation'!CQ$5,Data!$A$2:$A$1048576,'Annual Inflation'!$CL67))</f>
        <v>3.37153846153846</v>
      </c>
    </row>
    <row r="68" spans="3:95" x14ac:dyDescent="0.2">
      <c r="C68">
        <f t="shared" si="5"/>
        <v>39</v>
      </c>
      <c r="D68" s="14">
        <f t="shared" si="1"/>
        <v>43770</v>
      </c>
      <c r="E68" s="15">
        <f>IF(SUMIFS(Data!$F$2:$F$1048576,Data!$C$2:$C$1048576,'Annual Inflation'!F$5,Data!$A$2:$A$1048576,'Annual Inflation'!$D68)=0,NA(),SUMIFS(Data!$F$2:$F$1048576,Data!$C$2:$C$1048576,'Annual Inflation'!F$5,Data!$A$2:$A$1048576,'Annual Inflation'!$D68))</f>
        <v>3.4528947368421101</v>
      </c>
      <c r="F68" s="15">
        <f>IF(SUMIFS(Data!$G$2:$G$1048576,Data!$C$2:$C$1048576,'Annual Inflation'!F$5,Data!$A$2:$A$1048576,'Annual Inflation'!$D68)=0,NA(),SUMIFS(Data!$G$2:$G$1048576,Data!$C$2:$C$1048576,'Annual Inflation'!F$5,Data!$A$2:$A$1048576,'Annual Inflation'!$D68))</f>
        <v>3.5</v>
      </c>
      <c r="G68" s="15">
        <f>IF(SUMIFS(Data!$K$2:$K$1048576,Data!$C$2:$C$1048576,'Annual Inflation'!F$5,Data!$A$2:$A$1048576,'Annual Inflation'!$D68)=0,NA(),SUMIFS(Data!$K$2:$K$1048576,Data!$C$2:$C$1048576,'Annual Inflation'!F$5,Data!$A$2:$A$1048576,'Annual Inflation'!$D68))</f>
        <v>3.3224999999999998</v>
      </c>
      <c r="H68" s="15">
        <f>IF(SUMIFS(Data!$L$2:$L$1048576,Data!$C$2:$C$1048576,'Annual Inflation'!F$5,Data!$A$2:$A$1048576,'Annual Inflation'!$D68)=0,NA(),SUMIFS(Data!$L$2:$L$1048576,Data!$C$2:$C$1048576,'Annual Inflation'!F$5,Data!$A$2:$A$1048576,'Annual Inflation'!$D68))</f>
        <v>3.5924999999999998</v>
      </c>
      <c r="I68" s="4">
        <v>3</v>
      </c>
      <c r="J68" s="4">
        <v>2</v>
      </c>
      <c r="K68" s="4">
        <v>2</v>
      </c>
      <c r="L68" s="15">
        <f t="shared" si="6"/>
        <v>0</v>
      </c>
      <c r="M68" s="15">
        <f t="shared" si="7"/>
        <v>-8.5999999999999854E-2</v>
      </c>
      <c r="O68" s="15">
        <f>IF(SUMIFS(Data!$F$2:$F$1048576,Data!$C$2:$C$1048576,'Annual Inflation'!P$5,Data!$A$2:$A$1048576,'Annual Inflation'!$D68)=0,NA(),SUMIFS(Data!$F$2:$F$1048576,Data!$C$2:$C$1048576,'Annual Inflation'!P$5,Data!$A$2:$A$1048576,'Annual Inflation'!$D68))</f>
        <v>3.3988571428571399</v>
      </c>
      <c r="P68" s="15">
        <f>IF(SUMIFS(Data!$G$2:$G$1048576,Data!$C$2:$C$1048576,'Annual Inflation'!P$5,Data!$A$2:$A$1048576,'Annual Inflation'!$D68)=0,NA(),SUMIFS(Data!$G$2:$G$1048576,Data!$C$2:$C$1048576,'Annual Inflation'!P$5,Data!$A$2:$A$1048576,'Annual Inflation'!$D68))</f>
        <v>3.4</v>
      </c>
      <c r="Q68" s="15">
        <f>IF(SUMIFS(Data!$K$2:$K$1048576,Data!$C$2:$C$1048576,'Annual Inflation'!P$5,Data!$A$2:$A$1048576,'Annual Inflation'!$D68)=0,NA(),SUMIFS(Data!$K$2:$K$1048576,Data!$C$2:$C$1048576,'Annual Inflation'!P$5,Data!$A$2:$A$1048576,'Annual Inflation'!$D68))</f>
        <v>3.3</v>
      </c>
      <c r="R68" s="15">
        <f>IF(SUMIFS(Data!$L$2:$L$1048576,Data!$C$2:$C$1048576,'Annual Inflation'!P$5,Data!$A$2:$A$1048576,'Annual Inflation'!$D68)=0,NA(),SUMIFS(Data!$L$2:$L$1048576,Data!$C$2:$C$1048576,'Annual Inflation'!P$5,Data!$A$2:$A$1048576,'Annual Inflation'!$D68))</f>
        <v>3.5350000000000001</v>
      </c>
      <c r="S68" s="4">
        <v>3</v>
      </c>
      <c r="T68" s="4">
        <v>2</v>
      </c>
      <c r="U68" s="4">
        <v>2</v>
      </c>
      <c r="V68" s="15">
        <f t="shared" si="8"/>
        <v>3.4999999999999698E-2</v>
      </c>
      <c r="W68" s="15">
        <f t="shared" si="9"/>
        <v>0</v>
      </c>
      <c r="Y68" s="15"/>
      <c r="Z68" s="15" t="e">
        <f>IF(SUMIFS(Data!$G$2:$G$1048576,Data!$B$2:$B$1048576,'Annual Inflation'!Z$5,Data!$A$2:$A$1048576,'Annual Inflation'!$D68)=0,NA(),SUMIFS(Data!$G$2:$G$1048576,Data!$B$2:$B$1048576,'Annual Inflation'!Z$5,Data!$A$2:$A$1048576,'Annual Inflation'!$D68))</f>
        <v>#N/A</v>
      </c>
      <c r="AA68" s="15" t="e">
        <f>IF(SUMIFS(Data!$G$2:$G$1048576,Data!$B$2:$B$1048576,'Annual Inflation'!AA$5,Data!$A$2:$A$1048576,'Annual Inflation'!$D68)=0,NA(),SUMIFS(Data!$G$2:$G$1048576,Data!$B$2:$B$1048576,'Annual Inflation'!AA$5,Data!$A$2:$A$1048576,'Annual Inflation'!$D68))</f>
        <v>#N/A</v>
      </c>
      <c r="AB68" s="15" t="e">
        <f>IF(SUMIFS(Data!$G$2:$G$1048576,Data!$B$2:$B$1048576,'Annual Inflation'!AB$5,Data!$A$2:$A$1048576,'Annual Inflation'!$D68)=0,NA(),SUMIFS(Data!$G$2:$G$1048576,Data!$B$2:$B$1048576,'Annual Inflation'!AB$5,Data!$A$2:$A$1048576,'Annual Inflation'!$D68))</f>
        <v>#N/A</v>
      </c>
      <c r="AC68" s="4">
        <v>3</v>
      </c>
      <c r="AD68" s="4">
        <v>2</v>
      </c>
      <c r="AE68" s="4">
        <v>2</v>
      </c>
      <c r="AG68" s="15"/>
      <c r="AH68" s="15" t="e">
        <f>IF(SUMIFS(Data!$G$2:$G$1048576,Data!$B$2:$B$1048576,'Annual Inflation'!AH$5,Data!$A$2:$A$1048576,'Annual Inflation'!$D68)=0,NA(),SUMIFS(Data!$G$2:$G$1048576,Data!$B$2:$B$1048576,'Annual Inflation'!AH$5,Data!$A$2:$A$1048576,'Annual Inflation'!$D68))</f>
        <v>#N/A</v>
      </c>
      <c r="AI68" s="15" t="e">
        <f>IF(SUMIFS(Data!$G$2:$G$1048576,Data!$B$2:$B$1048576,'Annual Inflation'!AI$5,Data!$A$2:$A$1048576,'Annual Inflation'!$D68)=0,NA(),SUMIFS(Data!$G$2:$G$1048576,Data!$B$2:$B$1048576,'Annual Inflation'!AI$5,Data!$A$2:$A$1048576,'Annual Inflation'!$D68))</f>
        <v>#N/A</v>
      </c>
      <c r="AJ68" s="15" t="e">
        <f>IF(SUMIFS(Data!$G$2:$G$1048576,Data!$B$2:$B$1048576,'Annual Inflation'!AJ$5,Data!$A$2:$A$1048576,'Annual Inflation'!$D68)=0,NA(),SUMIFS(Data!$G$2:$G$1048576,Data!$B$2:$B$1048576,'Annual Inflation'!AJ$5,Data!$A$2:$A$1048576,'Annual Inflation'!$D68))</f>
        <v>#N/A</v>
      </c>
      <c r="AK68" s="4">
        <v>3</v>
      </c>
      <c r="AL68" s="4">
        <v>2</v>
      </c>
      <c r="AM68" s="4">
        <v>2</v>
      </c>
      <c r="AO68">
        <f t="shared" si="10"/>
        <v>109</v>
      </c>
      <c r="AP68" s="14">
        <f t="shared" si="2"/>
        <v>41640</v>
      </c>
      <c r="AQ68" s="15">
        <f>IF(SUMIFS(Data!$G$2:$G$1048576,Data!$C$2:$C$1048576,'Annual Inflation'!AQ$5,Data!$A$2:$A$1048576,'Annual Inflation'!$AP68)=0,NA(),SUMIFS(Data!$G$2:$G$1048576,Data!$C$2:$C$1048576,'Annual Inflation'!AQ$5,Data!$A$2:$A$1048576,'Annual Inflation'!$AP68))</f>
        <v>3.5</v>
      </c>
      <c r="AR68" s="15">
        <f>IF(SUMIFS(Data!$G$2:$G$1048576,Data!$C$2:$C$1048576,'Annual Inflation'!AR$5,Data!$A$2:$A$1048576,'Annual Inflation'!$AP68)=0,NA(),SUMIFS(Data!$G$2:$G$1048576,Data!$C$2:$C$1048576,'Annual Inflation'!AR$5,Data!$A$2:$A$1048576,'Annual Inflation'!$AP68))</f>
        <v>3.5</v>
      </c>
      <c r="AS68" s="15">
        <f>IF(SUMIFS(Data!$F$2:$F$1048576,Data!$C$2:$C$1048576,'Annual Inflation'!AS$5,Data!$A$2:$A$1048576,'Annual Inflation'!$AP68)=0,NA(),SUMIFS(Data!$F$2:$F$1048576,Data!$C$2:$C$1048576,'Annual Inflation'!AS$5,Data!$A$2:$A$1048576,'Annual Inflation'!$AP68))</f>
        <v>3.5112121212121199</v>
      </c>
      <c r="AT68" s="15">
        <f>IF(SUMIFS(Data!$F$2:$F$1048576,Data!$C$2:$C$1048576,'Annual Inflation'!AT$5,Data!$A$2:$A$1048576,'Annual Inflation'!$AP68)=0,NA(),SUMIFS(Data!$F$2:$F$1048576,Data!$C$2:$C$1048576,'Annual Inflation'!AT$5,Data!$A$2:$A$1048576,'Annual Inflation'!$AP68))</f>
        <v>3.42848484848485</v>
      </c>
      <c r="AU68" s="4">
        <v>3</v>
      </c>
      <c r="AV68" s="4">
        <v>2</v>
      </c>
      <c r="AW68" s="4">
        <v>2</v>
      </c>
      <c r="AY68" s="15">
        <f>IF(SUMIFS(Data!$G$2:$G$1048576,Data!$C$2:$C$1048576,'Annual Inflation'!AY$5,Data!$A$2:$A$1048576,'Annual Inflation'!$AP68)=0,NA(),SUMIFS(Data!$G$2:$G$1048576,Data!$C$2:$C$1048576,'Annual Inflation'!AY$5,Data!$A$2:$A$1048576,'Annual Inflation'!$AP68))</f>
        <v>3.25</v>
      </c>
      <c r="AZ68" s="15">
        <f>IF(SUMIFS(Data!$G$2:$G$1048576,Data!$C$2:$C$1048576,'Annual Inflation'!AZ$5,Data!$A$2:$A$1048576,'Annual Inflation'!$AP68)=0,NA(),SUMIFS(Data!$G$2:$G$1048576,Data!$C$2:$C$1048576,'Annual Inflation'!AZ$5,Data!$A$2:$A$1048576,'Annual Inflation'!$AP68))</f>
        <v>3.01</v>
      </c>
      <c r="BA68" s="15">
        <f>IF(SUMIFS(Data!$F$2:$F$1048576,Data!$C$2:$C$1048576,'Annual Inflation'!BA$5,Data!$A$2:$A$1048576,'Annual Inflation'!$AP68)=0,NA(),SUMIFS(Data!$F$2:$F$1048576,Data!$C$2:$C$1048576,'Annual Inflation'!BA$5,Data!$A$2:$A$1048576,'Annual Inflation'!$AP68))</f>
        <v>3.1931034482758598</v>
      </c>
      <c r="BB68" s="15">
        <f>IF(SUMIFS(Data!$F$2:$F$1048576,Data!$C$2:$C$1048576,'Annual Inflation'!BB$5,Data!$A$2:$A$1048576,'Annual Inflation'!$AP68)=0,NA(),SUMIFS(Data!$F$2:$F$1048576,Data!$C$2:$C$1048576,'Annual Inflation'!BB$5,Data!$A$2:$A$1048576,'Annual Inflation'!$AP68))</f>
        <v>3.09275862068966</v>
      </c>
      <c r="BC68" s="4">
        <v>3</v>
      </c>
      <c r="BD68" s="4">
        <v>2</v>
      </c>
      <c r="BE68" s="4">
        <v>2</v>
      </c>
      <c r="CL68" s="7">
        <f t="shared" si="13"/>
        <v>39114</v>
      </c>
      <c r="CM68" s="4">
        <v>3.52</v>
      </c>
      <c r="CN68" s="4">
        <v>3.43</v>
      </c>
      <c r="CP68" s="4">
        <f>IF(SUMIFS(Data!$F$2:$F$1048576,Data!$C$2:$C$1048576,'Annual Inflation'!CP$5,Data!$A$2:$A$1048576,'Annual Inflation'!$CL68)=0,NA(),SUMIFS(Data!$F$2:$F$1048576,Data!$C$2:$C$1048576,'Annual Inflation'!CP$5,Data!$A$2:$A$1048576,'Annual Inflation'!$CL68))</f>
        <v>3.55448275862069</v>
      </c>
      <c r="CQ68" s="4">
        <f>IF(SUMIFS(Data!$F$2:$F$1048576,Data!$C$2:$C$1048576,'Annual Inflation'!CQ$5,Data!$A$2:$A$1048576,'Annual Inflation'!$CL68)=0,NA(),SUMIFS(Data!$F$2:$F$1048576,Data!$C$2:$C$1048576,'Annual Inflation'!CQ$5,Data!$A$2:$A$1048576,'Annual Inflation'!$CL68))</f>
        <v>3.3590384615384599</v>
      </c>
    </row>
    <row r="69" spans="3:95" x14ac:dyDescent="0.2">
      <c r="C69">
        <f t="shared" si="5"/>
        <v>38</v>
      </c>
      <c r="D69" s="14">
        <f t="shared" si="1"/>
        <v>43800</v>
      </c>
      <c r="E69" s="15">
        <f>IF(SUMIFS(Data!$F$2:$F$1048576,Data!$C$2:$C$1048576,'Annual Inflation'!F$5,Data!$A$2:$A$1048576,'Annual Inflation'!$D69)=0,NA(),SUMIFS(Data!$F$2:$F$1048576,Data!$C$2:$C$1048576,'Annual Inflation'!F$5,Data!$A$2:$A$1048576,'Annual Inflation'!$D69))</f>
        <v>3.4308571428571399</v>
      </c>
      <c r="F69" s="15">
        <f>IF(SUMIFS(Data!$G$2:$G$1048576,Data!$C$2:$C$1048576,'Annual Inflation'!F$5,Data!$A$2:$A$1048576,'Annual Inflation'!$D69)=0,NA(),SUMIFS(Data!$G$2:$G$1048576,Data!$C$2:$C$1048576,'Annual Inflation'!F$5,Data!$A$2:$A$1048576,'Annual Inflation'!$D69))</f>
        <v>3.45</v>
      </c>
      <c r="G69" s="15">
        <f>IF(SUMIFS(Data!$K$2:$K$1048576,Data!$C$2:$C$1048576,'Annual Inflation'!F$5,Data!$A$2:$A$1048576,'Annual Inflation'!$D69)=0,NA(),SUMIFS(Data!$K$2:$K$1048576,Data!$C$2:$C$1048576,'Annual Inflation'!F$5,Data!$A$2:$A$1048576,'Annual Inflation'!$D69))</f>
        <v>3.2549999999999999</v>
      </c>
      <c r="H69" s="15">
        <f>IF(SUMIFS(Data!$L$2:$L$1048576,Data!$C$2:$C$1048576,'Annual Inflation'!F$5,Data!$A$2:$A$1048576,'Annual Inflation'!$D69)=0,NA(),SUMIFS(Data!$L$2:$L$1048576,Data!$C$2:$C$1048576,'Annual Inflation'!F$5,Data!$A$2:$A$1048576,'Annual Inflation'!$D69))</f>
        <v>3.5750000000000002</v>
      </c>
      <c r="I69" s="4">
        <v>3</v>
      </c>
      <c r="J69" s="4">
        <v>2</v>
      </c>
      <c r="K69" s="4">
        <v>2</v>
      </c>
      <c r="L69" s="15">
        <f t="shared" si="6"/>
        <v>0</v>
      </c>
      <c r="M69" s="15">
        <f t="shared" si="7"/>
        <v>-4.9999999999999822E-2</v>
      </c>
      <c r="O69" s="15">
        <f>IF(SUMIFS(Data!$F$2:$F$1048576,Data!$C$2:$C$1048576,'Annual Inflation'!P$5,Data!$A$2:$A$1048576,'Annual Inflation'!$D69)=0,NA(),SUMIFS(Data!$F$2:$F$1048576,Data!$C$2:$C$1048576,'Annual Inflation'!P$5,Data!$A$2:$A$1048576,'Annual Inflation'!$D69))</f>
        <v>3.4367647058823501</v>
      </c>
      <c r="P69" s="15">
        <f>IF(SUMIFS(Data!$G$2:$G$1048576,Data!$C$2:$C$1048576,'Annual Inflation'!P$5,Data!$A$2:$A$1048576,'Annual Inflation'!$D69)=0,NA(),SUMIFS(Data!$G$2:$G$1048576,Data!$C$2:$C$1048576,'Annual Inflation'!P$5,Data!$A$2:$A$1048576,'Annual Inflation'!$D69))</f>
        <v>3.44</v>
      </c>
      <c r="Q69" s="15">
        <f>IF(SUMIFS(Data!$K$2:$K$1048576,Data!$C$2:$C$1048576,'Annual Inflation'!P$5,Data!$A$2:$A$1048576,'Annual Inflation'!$D69)=0,NA(),SUMIFS(Data!$K$2:$K$1048576,Data!$C$2:$C$1048576,'Annual Inflation'!P$5,Data!$A$2:$A$1048576,'Annual Inflation'!$D69))</f>
        <v>3.3</v>
      </c>
      <c r="R69" s="15">
        <f>IF(SUMIFS(Data!$L$2:$L$1048576,Data!$C$2:$C$1048576,'Annual Inflation'!P$5,Data!$A$2:$A$1048576,'Annual Inflation'!$D69)=0,NA(),SUMIFS(Data!$L$2:$L$1048576,Data!$C$2:$C$1048576,'Annual Inflation'!P$5,Data!$A$2:$A$1048576,'Annual Inflation'!$D69))</f>
        <v>3.5575000000000001</v>
      </c>
      <c r="S69" s="4">
        <v>3</v>
      </c>
      <c r="T69" s="4">
        <v>2</v>
      </c>
      <c r="U69" s="4">
        <v>2</v>
      </c>
      <c r="V69" s="15">
        <f t="shared" si="8"/>
        <v>4.0000000000000036E-2</v>
      </c>
      <c r="W69" s="15">
        <f t="shared" si="9"/>
        <v>0</v>
      </c>
      <c r="Y69" s="15"/>
      <c r="Z69" s="15" t="e">
        <f>IF(SUMIFS(Data!$G$2:$G$1048576,Data!$B$2:$B$1048576,'Annual Inflation'!Z$5,Data!$A$2:$A$1048576,'Annual Inflation'!$D69)=0,NA(),SUMIFS(Data!$G$2:$G$1048576,Data!$B$2:$B$1048576,'Annual Inflation'!Z$5,Data!$A$2:$A$1048576,'Annual Inflation'!$D69))</f>
        <v>#N/A</v>
      </c>
      <c r="AA69" s="15" t="e">
        <f>IF(SUMIFS(Data!$G$2:$G$1048576,Data!$B$2:$B$1048576,'Annual Inflation'!AA$5,Data!$A$2:$A$1048576,'Annual Inflation'!$D69)=0,NA(),SUMIFS(Data!$G$2:$G$1048576,Data!$B$2:$B$1048576,'Annual Inflation'!AA$5,Data!$A$2:$A$1048576,'Annual Inflation'!$D69))</f>
        <v>#N/A</v>
      </c>
      <c r="AB69" s="15" t="e">
        <f>IF(SUMIFS(Data!$G$2:$G$1048576,Data!$B$2:$B$1048576,'Annual Inflation'!AB$5,Data!$A$2:$A$1048576,'Annual Inflation'!$D69)=0,NA(),SUMIFS(Data!$G$2:$G$1048576,Data!$B$2:$B$1048576,'Annual Inflation'!AB$5,Data!$A$2:$A$1048576,'Annual Inflation'!$D69))</f>
        <v>#N/A</v>
      </c>
      <c r="AC69" s="4">
        <v>3</v>
      </c>
      <c r="AD69" s="4">
        <v>2</v>
      </c>
      <c r="AE69" s="4">
        <v>2</v>
      </c>
      <c r="AG69" s="15"/>
      <c r="AH69" s="15" t="e">
        <f>IF(SUMIFS(Data!$G$2:$G$1048576,Data!$B$2:$B$1048576,'Annual Inflation'!AH$5,Data!$A$2:$A$1048576,'Annual Inflation'!$D69)=0,NA(),SUMIFS(Data!$G$2:$G$1048576,Data!$B$2:$B$1048576,'Annual Inflation'!AH$5,Data!$A$2:$A$1048576,'Annual Inflation'!$D69))</f>
        <v>#N/A</v>
      </c>
      <c r="AI69" s="15" t="e">
        <f>IF(SUMIFS(Data!$G$2:$G$1048576,Data!$B$2:$B$1048576,'Annual Inflation'!AI$5,Data!$A$2:$A$1048576,'Annual Inflation'!$D69)=0,NA(),SUMIFS(Data!$G$2:$G$1048576,Data!$B$2:$B$1048576,'Annual Inflation'!AI$5,Data!$A$2:$A$1048576,'Annual Inflation'!$D69))</f>
        <v>#N/A</v>
      </c>
      <c r="AJ69" s="15" t="e">
        <f>IF(SUMIFS(Data!$G$2:$G$1048576,Data!$B$2:$B$1048576,'Annual Inflation'!AJ$5,Data!$A$2:$A$1048576,'Annual Inflation'!$D69)=0,NA(),SUMIFS(Data!$G$2:$G$1048576,Data!$B$2:$B$1048576,'Annual Inflation'!AJ$5,Data!$A$2:$A$1048576,'Annual Inflation'!$D69))</f>
        <v>#N/A</v>
      </c>
      <c r="AK69" s="4">
        <v>3</v>
      </c>
      <c r="AL69" s="4">
        <v>2</v>
      </c>
      <c r="AM69" s="4">
        <v>2</v>
      </c>
      <c r="AO69">
        <f t="shared" si="10"/>
        <v>108</v>
      </c>
      <c r="AP69" s="14">
        <f t="shared" si="2"/>
        <v>41671</v>
      </c>
      <c r="AQ69" s="15">
        <f>IF(SUMIFS(Data!$G$2:$G$1048576,Data!$C$2:$C$1048576,'Annual Inflation'!AQ$5,Data!$A$2:$A$1048576,'Annual Inflation'!$AP69)=0,NA(),SUMIFS(Data!$G$2:$G$1048576,Data!$C$2:$C$1048576,'Annual Inflation'!AQ$5,Data!$A$2:$A$1048576,'Annual Inflation'!$AP69))</f>
        <v>3.5049999999999999</v>
      </c>
      <c r="AR69" s="15">
        <f>IF(SUMIFS(Data!$G$2:$G$1048576,Data!$C$2:$C$1048576,'Annual Inflation'!AR$5,Data!$A$2:$A$1048576,'Annual Inflation'!$AP69)=0,NA(),SUMIFS(Data!$G$2:$G$1048576,Data!$C$2:$C$1048576,'Annual Inflation'!AR$5,Data!$A$2:$A$1048576,'Annual Inflation'!$AP69))</f>
        <v>3.5</v>
      </c>
      <c r="AS69" s="15">
        <f>IF(SUMIFS(Data!$F$2:$F$1048576,Data!$C$2:$C$1048576,'Annual Inflation'!AS$5,Data!$A$2:$A$1048576,'Annual Inflation'!$AP69)=0,NA(),SUMIFS(Data!$F$2:$F$1048576,Data!$C$2:$C$1048576,'Annual Inflation'!AS$5,Data!$A$2:$A$1048576,'Annual Inflation'!$AP69))</f>
        <v>3.5184375000000001</v>
      </c>
      <c r="AT69" s="15">
        <f>IF(SUMIFS(Data!$F$2:$F$1048576,Data!$C$2:$C$1048576,'Annual Inflation'!AT$5,Data!$A$2:$A$1048576,'Annual Inflation'!$AP69)=0,NA(),SUMIFS(Data!$F$2:$F$1048576,Data!$C$2:$C$1048576,'Annual Inflation'!AT$5,Data!$A$2:$A$1048576,'Annual Inflation'!$AP69))</f>
        <v>3.4431250000000002</v>
      </c>
      <c r="AU69" s="4">
        <v>3</v>
      </c>
      <c r="AV69" s="4">
        <v>2</v>
      </c>
      <c r="AW69" s="4">
        <v>2</v>
      </c>
      <c r="AY69" s="15">
        <f>IF(SUMIFS(Data!$G$2:$G$1048576,Data!$C$2:$C$1048576,'Annual Inflation'!AY$5,Data!$A$2:$A$1048576,'Annual Inflation'!$AP69)=0,NA(),SUMIFS(Data!$G$2:$G$1048576,Data!$C$2:$C$1048576,'Annual Inflation'!AY$5,Data!$A$2:$A$1048576,'Annual Inflation'!$AP69))</f>
        <v>3.21</v>
      </c>
      <c r="AZ69" s="15">
        <f>IF(SUMIFS(Data!$G$2:$G$1048576,Data!$C$2:$C$1048576,'Annual Inflation'!AZ$5,Data!$A$2:$A$1048576,'Annual Inflation'!$AP69)=0,NA(),SUMIFS(Data!$G$2:$G$1048576,Data!$C$2:$C$1048576,'Annual Inflation'!AZ$5,Data!$A$2:$A$1048576,'Annual Inflation'!$AP69))</f>
        <v>3.1</v>
      </c>
      <c r="BA69" s="15">
        <f>IF(SUMIFS(Data!$F$2:$F$1048576,Data!$C$2:$C$1048576,'Annual Inflation'!BA$5,Data!$A$2:$A$1048576,'Annual Inflation'!$AP69)=0,NA(),SUMIFS(Data!$F$2:$F$1048576,Data!$C$2:$C$1048576,'Annual Inflation'!BA$5,Data!$A$2:$A$1048576,'Annual Inflation'!$AP69))</f>
        <v>3.18214285714286</v>
      </c>
      <c r="BB69" s="15">
        <f>IF(SUMIFS(Data!$F$2:$F$1048576,Data!$C$2:$C$1048576,'Annual Inflation'!BB$5,Data!$A$2:$A$1048576,'Annual Inflation'!$AP69)=0,NA(),SUMIFS(Data!$F$2:$F$1048576,Data!$C$2:$C$1048576,'Annual Inflation'!BB$5,Data!$A$2:$A$1048576,'Annual Inflation'!$AP69))</f>
        <v>3.0760714285714301</v>
      </c>
      <c r="BC69" s="4">
        <v>3</v>
      </c>
      <c r="BD69" s="4">
        <v>2</v>
      </c>
      <c r="BE69" s="4">
        <v>2</v>
      </c>
      <c r="CL69" s="7">
        <f t="shared" si="13"/>
        <v>39142</v>
      </c>
      <c r="CM69" s="4">
        <v>3.56</v>
      </c>
      <c r="CN69" s="4">
        <v>3.4</v>
      </c>
      <c r="CP69" s="4">
        <f>IF(SUMIFS(Data!$F$2:$F$1048576,Data!$C$2:$C$1048576,'Annual Inflation'!CP$5,Data!$A$2:$A$1048576,'Annual Inflation'!$CL69)=0,NA(),SUMIFS(Data!$F$2:$F$1048576,Data!$C$2:$C$1048576,'Annual Inflation'!CP$5,Data!$A$2:$A$1048576,'Annual Inflation'!$CL69))</f>
        <v>3.63671428571429</v>
      </c>
      <c r="CQ69" s="4">
        <f>IF(SUMIFS(Data!$F$2:$F$1048576,Data!$C$2:$C$1048576,'Annual Inflation'!CQ$5,Data!$A$2:$A$1048576,'Annual Inflation'!$CL69)=0,NA(),SUMIFS(Data!$F$2:$F$1048576,Data!$C$2:$C$1048576,'Annual Inflation'!CQ$5,Data!$A$2:$A$1048576,'Annual Inflation'!$CL69))</f>
        <v>3.41316555555556</v>
      </c>
    </row>
    <row r="70" spans="3:95" x14ac:dyDescent="0.2">
      <c r="C70">
        <f t="shared" si="5"/>
        <v>37</v>
      </c>
      <c r="D70" s="14">
        <f t="shared" si="1"/>
        <v>43831</v>
      </c>
      <c r="E70" s="15">
        <f>IF(SUMIFS(Data!$F$2:$F$1048576,Data!$C$2:$C$1048576,'Annual Inflation'!F$5,Data!$A$2:$A$1048576,'Annual Inflation'!$D70)=0,NA(),SUMIFS(Data!$F$2:$F$1048576,Data!$C$2:$C$1048576,'Annual Inflation'!F$5,Data!$A$2:$A$1048576,'Annual Inflation'!$D70))</f>
        <v>3.39910810810811</v>
      </c>
      <c r="F70" s="15">
        <f>IF(SUMIFS(Data!$G$2:$G$1048576,Data!$C$2:$C$1048576,'Annual Inflation'!F$5,Data!$A$2:$A$1048576,'Annual Inflation'!$D70)=0,NA(),SUMIFS(Data!$G$2:$G$1048576,Data!$C$2:$C$1048576,'Annual Inflation'!F$5,Data!$A$2:$A$1048576,'Annual Inflation'!$D70))</f>
        <v>3.43</v>
      </c>
      <c r="G70" s="15">
        <f>IF(SUMIFS(Data!$K$2:$K$1048576,Data!$C$2:$C$1048576,'Annual Inflation'!F$5,Data!$A$2:$A$1048576,'Annual Inflation'!$D70)=0,NA(),SUMIFS(Data!$K$2:$K$1048576,Data!$C$2:$C$1048576,'Annual Inflation'!F$5,Data!$A$2:$A$1048576,'Annual Inflation'!$D70))</f>
        <v>3.19</v>
      </c>
      <c r="H70" s="15">
        <f>IF(SUMIFS(Data!$L$2:$L$1048576,Data!$C$2:$C$1048576,'Annual Inflation'!F$5,Data!$A$2:$A$1048576,'Annual Inflation'!$D70)=0,NA(),SUMIFS(Data!$L$2:$L$1048576,Data!$C$2:$C$1048576,'Annual Inflation'!F$5,Data!$A$2:$A$1048576,'Annual Inflation'!$D70))</f>
        <v>3.6</v>
      </c>
      <c r="I70" s="4">
        <v>3</v>
      </c>
      <c r="J70" s="4">
        <v>2</v>
      </c>
      <c r="K70" s="4">
        <v>2</v>
      </c>
      <c r="L70" s="15">
        <f t="shared" si="6"/>
        <v>0</v>
      </c>
      <c r="M70" s="15">
        <f t="shared" si="7"/>
        <v>-2.0000000000000018E-2</v>
      </c>
      <c r="O70" s="15">
        <f>IF(SUMIFS(Data!$F$2:$F$1048576,Data!$C$2:$C$1048576,'Annual Inflation'!P$5,Data!$A$2:$A$1048576,'Annual Inflation'!$D70)=0,NA(),SUMIFS(Data!$F$2:$F$1048576,Data!$C$2:$C$1048576,'Annual Inflation'!P$5,Data!$A$2:$A$1048576,'Annual Inflation'!$D70))</f>
        <v>3.4560303030303001</v>
      </c>
      <c r="P70" s="15">
        <f>IF(SUMIFS(Data!$G$2:$G$1048576,Data!$C$2:$C$1048576,'Annual Inflation'!P$5,Data!$A$2:$A$1048576,'Annual Inflation'!$D70)=0,NA(),SUMIFS(Data!$G$2:$G$1048576,Data!$C$2:$C$1048576,'Annual Inflation'!P$5,Data!$A$2:$A$1048576,'Annual Inflation'!$D70))</f>
        <v>3.5</v>
      </c>
      <c r="Q70" s="15">
        <f>IF(SUMIFS(Data!$K$2:$K$1048576,Data!$C$2:$C$1048576,'Annual Inflation'!P$5,Data!$A$2:$A$1048576,'Annual Inflation'!$D70)=0,NA(),SUMIFS(Data!$K$2:$K$1048576,Data!$C$2:$C$1048576,'Annual Inflation'!P$5,Data!$A$2:$A$1048576,'Annual Inflation'!$D70))</f>
        <v>3.32</v>
      </c>
      <c r="R70" s="15">
        <f>IF(SUMIFS(Data!$L$2:$L$1048576,Data!$C$2:$C$1048576,'Annual Inflation'!P$5,Data!$A$2:$A$1048576,'Annual Inflation'!$D70)=0,NA(),SUMIFS(Data!$L$2:$L$1048576,Data!$C$2:$C$1048576,'Annual Inflation'!P$5,Data!$A$2:$A$1048576,'Annual Inflation'!$D70))</f>
        <v>3.62</v>
      </c>
      <c r="S70" s="4">
        <v>3</v>
      </c>
      <c r="T70" s="4">
        <v>2</v>
      </c>
      <c r="U70" s="4">
        <v>2</v>
      </c>
      <c r="V70" s="15">
        <f t="shared" si="8"/>
        <v>6.0000000000000053E-2</v>
      </c>
      <c r="W70" s="15">
        <f t="shared" si="9"/>
        <v>0</v>
      </c>
      <c r="Y70" s="15"/>
      <c r="Z70" s="15" t="e">
        <f>IF(SUMIFS(Data!$G$2:$G$1048576,Data!$B$2:$B$1048576,'Annual Inflation'!Z$5,Data!$A$2:$A$1048576,'Annual Inflation'!$D70)=0,NA(),SUMIFS(Data!$G$2:$G$1048576,Data!$B$2:$B$1048576,'Annual Inflation'!Z$5,Data!$A$2:$A$1048576,'Annual Inflation'!$D70))</f>
        <v>#N/A</v>
      </c>
      <c r="AA70" s="15" t="e">
        <f>IF(SUMIFS(Data!$G$2:$G$1048576,Data!$B$2:$B$1048576,'Annual Inflation'!AA$5,Data!$A$2:$A$1048576,'Annual Inflation'!$D70)=0,NA(),SUMIFS(Data!$G$2:$G$1048576,Data!$B$2:$B$1048576,'Annual Inflation'!AA$5,Data!$A$2:$A$1048576,'Annual Inflation'!$D70))</f>
        <v>#N/A</v>
      </c>
      <c r="AB70" s="15" t="e">
        <f>IF(SUMIFS(Data!$G$2:$G$1048576,Data!$B$2:$B$1048576,'Annual Inflation'!AB$5,Data!$A$2:$A$1048576,'Annual Inflation'!$D70)=0,NA(),SUMIFS(Data!$G$2:$G$1048576,Data!$B$2:$B$1048576,'Annual Inflation'!AB$5,Data!$A$2:$A$1048576,'Annual Inflation'!$D70))</f>
        <v>#N/A</v>
      </c>
      <c r="AC70" s="4">
        <v>3</v>
      </c>
      <c r="AD70" s="4">
        <v>2</v>
      </c>
      <c r="AE70" s="4">
        <v>2</v>
      </c>
      <c r="AG70" s="15"/>
      <c r="AH70" s="15" t="e">
        <f>IF(SUMIFS(Data!$G$2:$G$1048576,Data!$B$2:$B$1048576,'Annual Inflation'!AH$5,Data!$A$2:$A$1048576,'Annual Inflation'!$D70)=0,NA(),SUMIFS(Data!$G$2:$G$1048576,Data!$B$2:$B$1048576,'Annual Inflation'!AH$5,Data!$A$2:$A$1048576,'Annual Inflation'!$D70))</f>
        <v>#N/A</v>
      </c>
      <c r="AI70" s="15" t="e">
        <f>IF(SUMIFS(Data!$G$2:$G$1048576,Data!$B$2:$B$1048576,'Annual Inflation'!AI$5,Data!$A$2:$A$1048576,'Annual Inflation'!$D70)=0,NA(),SUMIFS(Data!$G$2:$G$1048576,Data!$B$2:$B$1048576,'Annual Inflation'!AI$5,Data!$A$2:$A$1048576,'Annual Inflation'!$D70))</f>
        <v>#N/A</v>
      </c>
      <c r="AJ70" s="15" t="e">
        <f>IF(SUMIFS(Data!$G$2:$G$1048576,Data!$B$2:$B$1048576,'Annual Inflation'!AJ$5,Data!$A$2:$A$1048576,'Annual Inflation'!$D70)=0,NA(),SUMIFS(Data!$G$2:$G$1048576,Data!$B$2:$B$1048576,'Annual Inflation'!AJ$5,Data!$A$2:$A$1048576,'Annual Inflation'!$D70))</f>
        <v>#N/A</v>
      </c>
      <c r="AK70" s="4">
        <v>3</v>
      </c>
      <c r="AL70" s="4">
        <v>2</v>
      </c>
      <c r="AM70" s="4">
        <v>2</v>
      </c>
      <c r="AO70">
        <f t="shared" si="10"/>
        <v>107</v>
      </c>
      <c r="AP70" s="14">
        <f t="shared" si="2"/>
        <v>41699</v>
      </c>
      <c r="AQ70" s="15">
        <f>IF(SUMIFS(Data!$G$2:$G$1048576,Data!$C$2:$C$1048576,'Annual Inflation'!AQ$5,Data!$A$2:$A$1048576,'Annual Inflation'!$AP70)=0,NA(),SUMIFS(Data!$G$2:$G$1048576,Data!$C$2:$C$1048576,'Annual Inflation'!AQ$5,Data!$A$2:$A$1048576,'Annual Inflation'!$AP70))</f>
        <v>3.5</v>
      </c>
      <c r="AR70" s="15">
        <f>IF(SUMIFS(Data!$G$2:$G$1048576,Data!$C$2:$C$1048576,'Annual Inflation'!AR$5,Data!$A$2:$A$1048576,'Annual Inflation'!$AP70)=0,NA(),SUMIFS(Data!$G$2:$G$1048576,Data!$C$2:$C$1048576,'Annual Inflation'!AR$5,Data!$A$2:$A$1048576,'Annual Inflation'!$AP70))</f>
        <v>3.5</v>
      </c>
      <c r="AS70" s="15">
        <f>IF(SUMIFS(Data!$F$2:$F$1048576,Data!$C$2:$C$1048576,'Annual Inflation'!AS$5,Data!$A$2:$A$1048576,'Annual Inflation'!$AP70)=0,NA(),SUMIFS(Data!$F$2:$F$1048576,Data!$C$2:$C$1048576,'Annual Inflation'!AS$5,Data!$A$2:$A$1048576,'Annual Inflation'!$AP70))</f>
        <v>3.4932352941176501</v>
      </c>
      <c r="AT70" s="15">
        <f>IF(SUMIFS(Data!$F$2:$F$1048576,Data!$C$2:$C$1048576,'Annual Inflation'!AT$5,Data!$A$2:$A$1048576,'Annual Inflation'!$AP70)=0,NA(),SUMIFS(Data!$F$2:$F$1048576,Data!$C$2:$C$1048576,'Annual Inflation'!AT$5,Data!$A$2:$A$1048576,'Annual Inflation'!$AP70))</f>
        <v>3.40787878787879</v>
      </c>
      <c r="AU70" s="4">
        <v>3</v>
      </c>
      <c r="AV70" s="4">
        <v>2</v>
      </c>
      <c r="AW70" s="4">
        <v>2</v>
      </c>
      <c r="AY70" s="15">
        <f>IF(SUMIFS(Data!$G$2:$G$1048576,Data!$C$2:$C$1048576,'Annual Inflation'!AY$5,Data!$A$2:$A$1048576,'Annual Inflation'!$AP70)=0,NA(),SUMIFS(Data!$G$2:$G$1048576,Data!$C$2:$C$1048576,'Annual Inflation'!AY$5,Data!$A$2:$A$1048576,'Annual Inflation'!$AP70))</f>
        <v>3.2</v>
      </c>
      <c r="AZ70" s="15">
        <f>IF(SUMIFS(Data!$G$2:$G$1048576,Data!$C$2:$C$1048576,'Annual Inflation'!AZ$5,Data!$A$2:$A$1048576,'Annual Inflation'!$AP70)=0,NA(),SUMIFS(Data!$G$2:$G$1048576,Data!$C$2:$C$1048576,'Annual Inflation'!AZ$5,Data!$A$2:$A$1048576,'Annual Inflation'!$AP70))</f>
        <v>3.11</v>
      </c>
      <c r="BA70" s="15">
        <f>IF(SUMIFS(Data!$F$2:$F$1048576,Data!$C$2:$C$1048576,'Annual Inflation'!BA$5,Data!$A$2:$A$1048576,'Annual Inflation'!$AP70)=0,NA(),SUMIFS(Data!$F$2:$F$1048576,Data!$C$2:$C$1048576,'Annual Inflation'!BA$5,Data!$A$2:$A$1048576,'Annual Inflation'!$AP70))</f>
        <v>3.1493103448275899</v>
      </c>
      <c r="BB70" s="15">
        <f>IF(SUMIFS(Data!$F$2:$F$1048576,Data!$C$2:$C$1048576,'Annual Inflation'!BB$5,Data!$A$2:$A$1048576,'Annual Inflation'!$AP70)=0,NA(),SUMIFS(Data!$F$2:$F$1048576,Data!$C$2:$C$1048576,'Annual Inflation'!BB$5,Data!$A$2:$A$1048576,'Annual Inflation'!$AP70))</f>
        <v>3.0910714285714298</v>
      </c>
      <c r="BC70" s="4">
        <v>3</v>
      </c>
      <c r="BD70" s="4">
        <v>2</v>
      </c>
      <c r="BE70" s="4">
        <v>2</v>
      </c>
      <c r="CL70" s="7">
        <f t="shared" si="13"/>
        <v>39173</v>
      </c>
      <c r="CM70" s="4">
        <v>3.61</v>
      </c>
      <c r="CN70" s="4">
        <v>3.4</v>
      </c>
      <c r="CP70" s="4">
        <f>IF(SUMIFS(Data!$F$2:$F$1048576,Data!$C$2:$C$1048576,'Annual Inflation'!CP$5,Data!$A$2:$A$1048576,'Annual Inflation'!$CL70)=0,NA(),SUMIFS(Data!$F$2:$F$1048576,Data!$C$2:$C$1048576,'Annual Inflation'!CP$5,Data!$A$2:$A$1048576,'Annual Inflation'!$CL70))</f>
        <v>3.6218666666666701</v>
      </c>
      <c r="CQ70" s="4">
        <f>IF(SUMIFS(Data!$F$2:$F$1048576,Data!$C$2:$C$1048576,'Annual Inflation'!CQ$5,Data!$A$2:$A$1048576,'Annual Inflation'!$CL70)=0,NA(),SUMIFS(Data!$F$2:$F$1048576,Data!$C$2:$C$1048576,'Annual Inflation'!CQ$5,Data!$A$2:$A$1048576,'Annual Inflation'!$CL70))</f>
        <v>3.3855555555555599</v>
      </c>
    </row>
    <row r="71" spans="3:95" x14ac:dyDescent="0.2">
      <c r="C71">
        <f t="shared" si="5"/>
        <v>36</v>
      </c>
      <c r="D71" s="14">
        <f t="shared" si="1"/>
        <v>43862</v>
      </c>
      <c r="E71" s="15">
        <f>IF(SUMIFS(Data!$F$2:$F$1048576,Data!$C$2:$C$1048576,'Annual Inflation'!F$5,Data!$A$2:$A$1048576,'Annual Inflation'!$D71)=0,NA(),SUMIFS(Data!$F$2:$F$1048576,Data!$C$2:$C$1048576,'Annual Inflation'!F$5,Data!$A$2:$A$1048576,'Annual Inflation'!$D71))</f>
        <v>3.47702702702703</v>
      </c>
      <c r="F71" s="15">
        <f>IF(SUMIFS(Data!$G$2:$G$1048576,Data!$C$2:$C$1048576,'Annual Inflation'!F$5,Data!$A$2:$A$1048576,'Annual Inflation'!$D71)=0,NA(),SUMIFS(Data!$G$2:$G$1048576,Data!$C$2:$C$1048576,'Annual Inflation'!F$5,Data!$A$2:$A$1048576,'Annual Inflation'!$D71))</f>
        <v>3.48</v>
      </c>
      <c r="G71" s="15">
        <f>IF(SUMIFS(Data!$K$2:$K$1048576,Data!$C$2:$C$1048576,'Annual Inflation'!F$5,Data!$A$2:$A$1048576,'Annual Inflation'!$D71)=0,NA(),SUMIFS(Data!$K$2:$K$1048576,Data!$C$2:$C$1048576,'Annual Inflation'!F$5,Data!$A$2:$A$1048576,'Annual Inflation'!$D71))</f>
        <v>3.32</v>
      </c>
      <c r="H71" s="15">
        <f>IF(SUMIFS(Data!$L$2:$L$1048576,Data!$C$2:$C$1048576,'Annual Inflation'!F$5,Data!$A$2:$A$1048576,'Annual Inflation'!$D71)=0,NA(),SUMIFS(Data!$L$2:$L$1048576,Data!$C$2:$C$1048576,'Annual Inflation'!F$5,Data!$A$2:$A$1048576,'Annual Inflation'!$D71))</f>
        <v>3.6</v>
      </c>
      <c r="I71" s="4">
        <v>3</v>
      </c>
      <c r="J71" s="4">
        <v>2</v>
      </c>
      <c r="K71" s="4">
        <v>2</v>
      </c>
      <c r="L71" s="15">
        <f t="shared" si="6"/>
        <v>4.9999999999999822E-2</v>
      </c>
      <c r="M71" s="15">
        <f t="shared" si="7"/>
        <v>0</v>
      </c>
      <c r="O71" s="15">
        <f>IF(SUMIFS(Data!$F$2:$F$1048576,Data!$C$2:$C$1048576,'Annual Inflation'!P$5,Data!$A$2:$A$1048576,'Annual Inflation'!$D71)=0,NA(),SUMIFS(Data!$F$2:$F$1048576,Data!$C$2:$C$1048576,'Annual Inflation'!P$5,Data!$A$2:$A$1048576,'Annual Inflation'!$D71))</f>
        <v>3.4672727272727299</v>
      </c>
      <c r="P71" s="15">
        <f>IF(SUMIFS(Data!$G$2:$G$1048576,Data!$C$2:$C$1048576,'Annual Inflation'!P$5,Data!$A$2:$A$1048576,'Annual Inflation'!$D71)=0,NA(),SUMIFS(Data!$G$2:$G$1048576,Data!$C$2:$C$1048576,'Annual Inflation'!P$5,Data!$A$2:$A$1048576,'Annual Inflation'!$D71))</f>
        <v>3.5</v>
      </c>
      <c r="Q71" s="15">
        <f>IF(SUMIFS(Data!$K$2:$K$1048576,Data!$C$2:$C$1048576,'Annual Inflation'!P$5,Data!$A$2:$A$1048576,'Annual Inflation'!$D71)=0,NA(),SUMIFS(Data!$K$2:$K$1048576,Data!$C$2:$C$1048576,'Annual Inflation'!P$5,Data!$A$2:$A$1048576,'Annual Inflation'!$D71))</f>
        <v>3.32</v>
      </c>
      <c r="R71" s="15">
        <f>IF(SUMIFS(Data!$L$2:$L$1048576,Data!$C$2:$C$1048576,'Annual Inflation'!P$5,Data!$A$2:$A$1048576,'Annual Inflation'!$D71)=0,NA(),SUMIFS(Data!$L$2:$L$1048576,Data!$C$2:$C$1048576,'Annual Inflation'!P$5,Data!$A$2:$A$1048576,'Annual Inflation'!$D71))</f>
        <v>3.58</v>
      </c>
      <c r="S71" s="4">
        <v>3</v>
      </c>
      <c r="T71" s="4">
        <v>2</v>
      </c>
      <c r="U71" s="4">
        <v>2</v>
      </c>
      <c r="V71" s="15">
        <f t="shared" si="8"/>
        <v>0</v>
      </c>
      <c r="W71" s="15">
        <f t="shared" si="9"/>
        <v>0</v>
      </c>
      <c r="Y71" s="15"/>
      <c r="Z71" s="15" t="e">
        <f>IF(SUMIFS(Data!$G$2:$G$1048576,Data!$B$2:$B$1048576,'Annual Inflation'!Z$5,Data!$A$2:$A$1048576,'Annual Inflation'!$D71)=0,NA(),SUMIFS(Data!$G$2:$G$1048576,Data!$B$2:$B$1048576,'Annual Inflation'!Z$5,Data!$A$2:$A$1048576,'Annual Inflation'!$D71))</f>
        <v>#N/A</v>
      </c>
      <c r="AA71" s="15" t="e">
        <f>IF(SUMIFS(Data!$G$2:$G$1048576,Data!$B$2:$B$1048576,'Annual Inflation'!AA$5,Data!$A$2:$A$1048576,'Annual Inflation'!$D71)=0,NA(),SUMIFS(Data!$G$2:$G$1048576,Data!$B$2:$B$1048576,'Annual Inflation'!AA$5,Data!$A$2:$A$1048576,'Annual Inflation'!$D71))</f>
        <v>#N/A</v>
      </c>
      <c r="AB71" s="15" t="e">
        <f>IF(SUMIFS(Data!$G$2:$G$1048576,Data!$B$2:$B$1048576,'Annual Inflation'!AB$5,Data!$A$2:$A$1048576,'Annual Inflation'!$D71)=0,NA(),SUMIFS(Data!$G$2:$G$1048576,Data!$B$2:$B$1048576,'Annual Inflation'!AB$5,Data!$A$2:$A$1048576,'Annual Inflation'!$D71))</f>
        <v>#N/A</v>
      </c>
      <c r="AC71" s="4">
        <v>3</v>
      </c>
      <c r="AD71" s="4">
        <v>2</v>
      </c>
      <c r="AE71" s="4">
        <v>2</v>
      </c>
      <c r="AG71" s="15"/>
      <c r="AH71" s="15" t="e">
        <f>IF(SUMIFS(Data!$G$2:$G$1048576,Data!$B$2:$B$1048576,'Annual Inflation'!AH$5,Data!$A$2:$A$1048576,'Annual Inflation'!$D71)=0,NA(),SUMIFS(Data!$G$2:$G$1048576,Data!$B$2:$B$1048576,'Annual Inflation'!AH$5,Data!$A$2:$A$1048576,'Annual Inflation'!$D71))</f>
        <v>#N/A</v>
      </c>
      <c r="AI71" s="15" t="e">
        <f>IF(SUMIFS(Data!$G$2:$G$1048576,Data!$B$2:$B$1048576,'Annual Inflation'!AI$5,Data!$A$2:$A$1048576,'Annual Inflation'!$D71)=0,NA(),SUMIFS(Data!$G$2:$G$1048576,Data!$B$2:$B$1048576,'Annual Inflation'!AI$5,Data!$A$2:$A$1048576,'Annual Inflation'!$D71))</f>
        <v>#N/A</v>
      </c>
      <c r="AJ71" s="15" t="e">
        <f>IF(SUMIFS(Data!$G$2:$G$1048576,Data!$B$2:$B$1048576,'Annual Inflation'!AJ$5,Data!$A$2:$A$1048576,'Annual Inflation'!$D71)=0,NA(),SUMIFS(Data!$G$2:$G$1048576,Data!$B$2:$B$1048576,'Annual Inflation'!AJ$5,Data!$A$2:$A$1048576,'Annual Inflation'!$D71))</f>
        <v>#N/A</v>
      </c>
      <c r="AK71" s="4">
        <v>3</v>
      </c>
      <c r="AL71" s="4">
        <v>2</v>
      </c>
      <c r="AM71" s="4">
        <v>2</v>
      </c>
      <c r="AO71">
        <f t="shared" si="10"/>
        <v>106</v>
      </c>
      <c r="AP71" s="14">
        <f t="shared" si="2"/>
        <v>41730</v>
      </c>
      <c r="AQ71" s="15">
        <f>IF(SUMIFS(Data!$G$2:$G$1048576,Data!$C$2:$C$1048576,'Annual Inflation'!AQ$5,Data!$A$2:$A$1048576,'Annual Inflation'!$AP71)=0,NA(),SUMIFS(Data!$G$2:$G$1048576,Data!$C$2:$C$1048576,'Annual Inflation'!AQ$5,Data!$A$2:$A$1048576,'Annual Inflation'!$AP71))</f>
        <v>3.5</v>
      </c>
      <c r="AR71" s="15">
        <f>IF(SUMIFS(Data!$G$2:$G$1048576,Data!$C$2:$C$1048576,'Annual Inflation'!AR$5,Data!$A$2:$A$1048576,'Annual Inflation'!$AP71)=0,NA(),SUMIFS(Data!$G$2:$G$1048576,Data!$C$2:$C$1048576,'Annual Inflation'!AR$5,Data!$A$2:$A$1048576,'Annual Inflation'!$AP71))</f>
        <v>3.5</v>
      </c>
      <c r="AS71" s="15">
        <f>IF(SUMIFS(Data!$F$2:$F$1048576,Data!$C$2:$C$1048576,'Annual Inflation'!AS$5,Data!$A$2:$A$1048576,'Annual Inflation'!$AP71)=0,NA(),SUMIFS(Data!$F$2:$F$1048576,Data!$C$2:$C$1048576,'Annual Inflation'!AS$5,Data!$A$2:$A$1048576,'Annual Inflation'!$AP71))</f>
        <v>3.5027586206896602</v>
      </c>
      <c r="AT71" s="15">
        <f>IF(SUMIFS(Data!$F$2:$F$1048576,Data!$C$2:$C$1048576,'Annual Inflation'!AT$5,Data!$A$2:$A$1048576,'Annual Inflation'!$AP71)=0,NA(),SUMIFS(Data!$F$2:$F$1048576,Data!$C$2:$C$1048576,'Annual Inflation'!AT$5,Data!$A$2:$A$1048576,'Annual Inflation'!$AP71))</f>
        <v>3.40379310344828</v>
      </c>
      <c r="AU71" s="4">
        <v>3</v>
      </c>
      <c r="AV71" s="4">
        <v>2</v>
      </c>
      <c r="AW71" s="4">
        <v>2</v>
      </c>
      <c r="AY71" s="15">
        <f>IF(SUMIFS(Data!$G$2:$G$1048576,Data!$C$2:$C$1048576,'Annual Inflation'!AY$5,Data!$A$2:$A$1048576,'Annual Inflation'!$AP71)=0,NA(),SUMIFS(Data!$G$2:$G$1048576,Data!$C$2:$C$1048576,'Annual Inflation'!AY$5,Data!$A$2:$A$1048576,'Annual Inflation'!$AP71))</f>
        <v>3.2</v>
      </c>
      <c r="AZ71" s="15">
        <f>IF(SUMIFS(Data!$G$2:$G$1048576,Data!$C$2:$C$1048576,'Annual Inflation'!AZ$5,Data!$A$2:$A$1048576,'Annual Inflation'!$AP71)=0,NA(),SUMIFS(Data!$G$2:$G$1048576,Data!$C$2:$C$1048576,'Annual Inflation'!AZ$5,Data!$A$2:$A$1048576,'Annual Inflation'!$AP71))</f>
        <v>3.1150000000000002</v>
      </c>
      <c r="BA71" s="15">
        <f>IF(SUMIFS(Data!$F$2:$F$1048576,Data!$C$2:$C$1048576,'Annual Inflation'!BA$5,Data!$A$2:$A$1048576,'Annual Inflation'!$AP71)=0,NA(),SUMIFS(Data!$F$2:$F$1048576,Data!$C$2:$C$1048576,'Annual Inflation'!BA$5,Data!$A$2:$A$1048576,'Annual Inflation'!$AP71))</f>
        <v>3.1315740740740701</v>
      </c>
      <c r="BB71" s="15">
        <f>IF(SUMIFS(Data!$F$2:$F$1048576,Data!$C$2:$C$1048576,'Annual Inflation'!BB$5,Data!$A$2:$A$1048576,'Annual Inflation'!$AP71)=0,NA(),SUMIFS(Data!$F$2:$F$1048576,Data!$C$2:$C$1048576,'Annual Inflation'!BB$5,Data!$A$2:$A$1048576,'Annual Inflation'!$AP71))</f>
        <v>3.0907692307692298</v>
      </c>
      <c r="BC71" s="4">
        <v>3</v>
      </c>
      <c r="BD71" s="4">
        <v>2</v>
      </c>
      <c r="BE71" s="4">
        <v>2</v>
      </c>
      <c r="CL71" s="7">
        <f t="shared" si="13"/>
        <v>39203</v>
      </c>
      <c r="CM71" s="4">
        <v>3.74</v>
      </c>
      <c r="CN71" s="4">
        <v>3.41</v>
      </c>
      <c r="CP71" s="4">
        <f>IF(SUMIFS(Data!$F$2:$F$1048576,Data!$C$2:$C$1048576,'Annual Inflation'!CP$5,Data!$A$2:$A$1048576,'Annual Inflation'!$CL71)=0,NA(),SUMIFS(Data!$F$2:$F$1048576,Data!$C$2:$C$1048576,'Annual Inflation'!CP$5,Data!$A$2:$A$1048576,'Annual Inflation'!$CL71))</f>
        <v>3.6314516129032302</v>
      </c>
      <c r="CQ71" s="4">
        <f>IF(SUMIFS(Data!$F$2:$F$1048576,Data!$C$2:$C$1048576,'Annual Inflation'!CQ$5,Data!$A$2:$A$1048576,'Annual Inflation'!$CL71)=0,NA(),SUMIFS(Data!$F$2:$F$1048576,Data!$C$2:$C$1048576,'Annual Inflation'!CQ$5,Data!$A$2:$A$1048576,'Annual Inflation'!$CL71))</f>
        <v>3.4087827586206898</v>
      </c>
    </row>
    <row r="72" spans="3:95" x14ac:dyDescent="0.2">
      <c r="C72">
        <f t="shared" si="5"/>
        <v>35</v>
      </c>
      <c r="D72" s="14">
        <f t="shared" ref="D72:D107" si="31">EDATE($B$3,-C72)</f>
        <v>43891</v>
      </c>
      <c r="E72" s="15">
        <f>IF(SUMIFS(Data!$F$2:$F$1048576,Data!$C$2:$C$1048576,'Annual Inflation'!F$5,Data!$A$2:$A$1048576,'Annual Inflation'!$D72)=0,NA(),SUMIFS(Data!$F$2:$F$1048576,Data!$C$2:$C$1048576,'Annual Inflation'!F$5,Data!$A$2:$A$1048576,'Annual Inflation'!$D72))</f>
        <v>3.5139393939393901</v>
      </c>
      <c r="F72" s="15">
        <f>IF(SUMIFS(Data!$G$2:$G$1048576,Data!$C$2:$C$1048576,'Annual Inflation'!F$5,Data!$A$2:$A$1048576,'Annual Inflation'!$D72)=0,NA(),SUMIFS(Data!$G$2:$G$1048576,Data!$C$2:$C$1048576,'Annual Inflation'!F$5,Data!$A$2:$A$1048576,'Annual Inflation'!$D72))</f>
        <v>3.43</v>
      </c>
      <c r="G72" s="15">
        <f>IF(SUMIFS(Data!$K$2:$K$1048576,Data!$C$2:$C$1048576,'Annual Inflation'!F$5,Data!$A$2:$A$1048576,'Annual Inflation'!$D72)=0,NA(),SUMIFS(Data!$K$2:$K$1048576,Data!$C$2:$C$1048576,'Annual Inflation'!F$5,Data!$A$2:$A$1048576,'Annual Inflation'!$D72))</f>
        <v>3.35</v>
      </c>
      <c r="H72" s="15">
        <f>IF(SUMIFS(Data!$L$2:$L$1048576,Data!$C$2:$C$1048576,'Annual Inflation'!F$5,Data!$A$2:$A$1048576,'Annual Inflation'!$D72)=0,NA(),SUMIFS(Data!$L$2:$L$1048576,Data!$C$2:$C$1048576,'Annual Inflation'!F$5,Data!$A$2:$A$1048576,'Annual Inflation'!$D72))</f>
        <v>3.6</v>
      </c>
      <c r="I72" s="4">
        <v>3</v>
      </c>
      <c r="J72" s="4">
        <v>2</v>
      </c>
      <c r="K72" s="4">
        <v>2</v>
      </c>
      <c r="L72" s="15">
        <f t="shared" si="6"/>
        <v>0</v>
      </c>
      <c r="M72" s="15">
        <f t="shared" si="7"/>
        <v>-4.9999999999999822E-2</v>
      </c>
      <c r="O72" s="15">
        <f>IF(SUMIFS(Data!$F$2:$F$1048576,Data!$C$2:$C$1048576,'Annual Inflation'!P$5,Data!$A$2:$A$1048576,'Annual Inflation'!$D72)=0,NA(),SUMIFS(Data!$F$2:$F$1048576,Data!$C$2:$C$1048576,'Annual Inflation'!P$5,Data!$A$2:$A$1048576,'Annual Inflation'!$D72))</f>
        <v>3.5613793103448299</v>
      </c>
      <c r="P72" s="15">
        <f>IF(SUMIFS(Data!$G$2:$G$1048576,Data!$C$2:$C$1048576,'Annual Inflation'!P$5,Data!$A$2:$A$1048576,'Annual Inflation'!$D72)=0,NA(),SUMIFS(Data!$G$2:$G$1048576,Data!$C$2:$C$1048576,'Annual Inflation'!P$5,Data!$A$2:$A$1048576,'Annual Inflation'!$D72))</f>
        <v>3.54</v>
      </c>
      <c r="Q72" s="15">
        <f>IF(SUMIFS(Data!$K$2:$K$1048576,Data!$C$2:$C$1048576,'Annual Inflation'!P$5,Data!$A$2:$A$1048576,'Annual Inflation'!$D72)=0,NA(),SUMIFS(Data!$K$2:$K$1048576,Data!$C$2:$C$1048576,'Annual Inflation'!P$5,Data!$A$2:$A$1048576,'Annual Inflation'!$D72))</f>
        <v>3.35</v>
      </c>
      <c r="R72" s="15">
        <f>IF(SUMIFS(Data!$L$2:$L$1048576,Data!$C$2:$C$1048576,'Annual Inflation'!P$5,Data!$A$2:$A$1048576,'Annual Inflation'!$D72)=0,NA(),SUMIFS(Data!$L$2:$L$1048576,Data!$C$2:$C$1048576,'Annual Inflation'!P$5,Data!$A$2:$A$1048576,'Annual Inflation'!$D72))</f>
        <v>3.7</v>
      </c>
      <c r="S72" s="4">
        <v>3</v>
      </c>
      <c r="T72" s="4">
        <v>2</v>
      </c>
      <c r="U72" s="4">
        <v>2</v>
      </c>
      <c r="V72" s="15">
        <f t="shared" si="8"/>
        <v>4.0000000000000036E-2</v>
      </c>
      <c r="W72" s="15">
        <f t="shared" si="9"/>
        <v>0</v>
      </c>
      <c r="Y72" s="15"/>
      <c r="Z72" s="15" t="e">
        <f>IF(SUMIFS(Data!$G$2:$G$1048576,Data!$B$2:$B$1048576,'Annual Inflation'!Z$5,Data!$A$2:$A$1048576,'Annual Inflation'!$D72)=0,NA(),SUMIFS(Data!$G$2:$G$1048576,Data!$B$2:$B$1048576,'Annual Inflation'!Z$5,Data!$A$2:$A$1048576,'Annual Inflation'!$D72))</f>
        <v>#N/A</v>
      </c>
      <c r="AA72" s="15" t="e">
        <f>IF(SUMIFS(Data!$G$2:$G$1048576,Data!$B$2:$B$1048576,'Annual Inflation'!AA$5,Data!$A$2:$A$1048576,'Annual Inflation'!$D72)=0,NA(),SUMIFS(Data!$G$2:$G$1048576,Data!$B$2:$B$1048576,'Annual Inflation'!AA$5,Data!$A$2:$A$1048576,'Annual Inflation'!$D72))</f>
        <v>#N/A</v>
      </c>
      <c r="AB72" s="15" t="e">
        <f>IF(SUMIFS(Data!$G$2:$G$1048576,Data!$B$2:$B$1048576,'Annual Inflation'!AB$5,Data!$A$2:$A$1048576,'Annual Inflation'!$D72)=0,NA(),SUMIFS(Data!$G$2:$G$1048576,Data!$B$2:$B$1048576,'Annual Inflation'!AB$5,Data!$A$2:$A$1048576,'Annual Inflation'!$D72))</f>
        <v>#N/A</v>
      </c>
      <c r="AC72" s="4">
        <v>3</v>
      </c>
      <c r="AD72" s="4">
        <v>2</v>
      </c>
      <c r="AE72" s="4">
        <v>2</v>
      </c>
      <c r="AG72" s="15"/>
      <c r="AH72" s="15" t="e">
        <f>IF(SUMIFS(Data!$G$2:$G$1048576,Data!$B$2:$B$1048576,'Annual Inflation'!AH$5,Data!$A$2:$A$1048576,'Annual Inflation'!$D72)=0,NA(),SUMIFS(Data!$G$2:$G$1048576,Data!$B$2:$B$1048576,'Annual Inflation'!AH$5,Data!$A$2:$A$1048576,'Annual Inflation'!$D72))</f>
        <v>#N/A</v>
      </c>
      <c r="AI72" s="15" t="e">
        <f>IF(SUMIFS(Data!$G$2:$G$1048576,Data!$B$2:$B$1048576,'Annual Inflation'!AI$5,Data!$A$2:$A$1048576,'Annual Inflation'!$D72)=0,NA(),SUMIFS(Data!$G$2:$G$1048576,Data!$B$2:$B$1048576,'Annual Inflation'!AI$5,Data!$A$2:$A$1048576,'Annual Inflation'!$D72))</f>
        <v>#N/A</v>
      </c>
      <c r="AJ72" s="15" t="e">
        <f>IF(SUMIFS(Data!$G$2:$G$1048576,Data!$B$2:$B$1048576,'Annual Inflation'!AJ$5,Data!$A$2:$A$1048576,'Annual Inflation'!$D72)=0,NA(),SUMIFS(Data!$G$2:$G$1048576,Data!$B$2:$B$1048576,'Annual Inflation'!AJ$5,Data!$A$2:$A$1048576,'Annual Inflation'!$D72))</f>
        <v>#N/A</v>
      </c>
      <c r="AK72" s="4">
        <v>3</v>
      </c>
      <c r="AL72" s="4">
        <v>2</v>
      </c>
      <c r="AM72" s="4">
        <v>2</v>
      </c>
      <c r="AO72">
        <f t="shared" si="10"/>
        <v>105</v>
      </c>
      <c r="AP72" s="14">
        <f t="shared" ref="AP72:AP107" si="32">EDATE($B$3,-AO72)</f>
        <v>41760</v>
      </c>
      <c r="AQ72" s="15">
        <f>IF(SUMIFS(Data!$G$2:$G$1048576,Data!$C$2:$C$1048576,'Annual Inflation'!AQ$5,Data!$A$2:$A$1048576,'Annual Inflation'!$AP72)=0,NA(),SUMIFS(Data!$G$2:$G$1048576,Data!$C$2:$C$1048576,'Annual Inflation'!AQ$5,Data!$A$2:$A$1048576,'Annual Inflation'!$AP72))</f>
        <v>3.5</v>
      </c>
      <c r="AR72" s="15">
        <f>IF(SUMIFS(Data!$G$2:$G$1048576,Data!$C$2:$C$1048576,'Annual Inflation'!AR$5,Data!$A$2:$A$1048576,'Annual Inflation'!$AP72)=0,NA(),SUMIFS(Data!$G$2:$G$1048576,Data!$C$2:$C$1048576,'Annual Inflation'!AR$5,Data!$A$2:$A$1048576,'Annual Inflation'!$AP72))</f>
        <v>3.41</v>
      </c>
      <c r="AS72" s="15">
        <f>IF(SUMIFS(Data!$F$2:$F$1048576,Data!$C$2:$C$1048576,'Annual Inflation'!AS$5,Data!$A$2:$A$1048576,'Annual Inflation'!$AP72)=0,NA(),SUMIFS(Data!$F$2:$F$1048576,Data!$C$2:$C$1048576,'Annual Inflation'!AS$5,Data!$A$2:$A$1048576,'Annual Inflation'!$AP72))</f>
        <v>3.4740000000000002</v>
      </c>
      <c r="AT72" s="15">
        <f>IF(SUMIFS(Data!$F$2:$F$1048576,Data!$C$2:$C$1048576,'Annual Inflation'!AT$5,Data!$A$2:$A$1048576,'Annual Inflation'!$AP72)=0,NA(),SUMIFS(Data!$F$2:$F$1048576,Data!$C$2:$C$1048576,'Annual Inflation'!AT$5,Data!$A$2:$A$1048576,'Annual Inflation'!$AP72))</f>
        <v>3.41636363636364</v>
      </c>
      <c r="AU72" s="4">
        <v>3</v>
      </c>
      <c r="AV72" s="4">
        <v>2</v>
      </c>
      <c r="AW72" s="4">
        <v>2</v>
      </c>
      <c r="AY72" s="15">
        <f>IF(SUMIFS(Data!$G$2:$G$1048576,Data!$C$2:$C$1048576,'Annual Inflation'!AY$5,Data!$A$2:$A$1048576,'Annual Inflation'!$AP72)=0,NA(),SUMIFS(Data!$G$2:$G$1048576,Data!$C$2:$C$1048576,'Annual Inflation'!AY$5,Data!$A$2:$A$1048576,'Annual Inflation'!$AP72))</f>
        <v>3.18</v>
      </c>
      <c r="AZ72" s="15">
        <f>IF(SUMIFS(Data!$G$2:$G$1048576,Data!$C$2:$C$1048576,'Annual Inflation'!AZ$5,Data!$A$2:$A$1048576,'Annual Inflation'!$AP72)=0,NA(),SUMIFS(Data!$G$2:$G$1048576,Data!$C$2:$C$1048576,'Annual Inflation'!AZ$5,Data!$A$2:$A$1048576,'Annual Inflation'!$AP72))</f>
        <v>3.085</v>
      </c>
      <c r="BA72" s="15">
        <f>IF(SUMIFS(Data!$F$2:$F$1048576,Data!$C$2:$C$1048576,'Annual Inflation'!BA$5,Data!$A$2:$A$1048576,'Annual Inflation'!$AP72)=0,NA(),SUMIFS(Data!$F$2:$F$1048576,Data!$C$2:$C$1048576,'Annual Inflation'!BA$5,Data!$A$2:$A$1048576,'Annual Inflation'!$AP72))</f>
        <v>3.21655172413793</v>
      </c>
      <c r="BB72" s="15">
        <f>IF(SUMIFS(Data!$F$2:$F$1048576,Data!$C$2:$C$1048576,'Annual Inflation'!BB$5,Data!$A$2:$A$1048576,'Annual Inflation'!$AP72)=0,NA(),SUMIFS(Data!$F$2:$F$1048576,Data!$C$2:$C$1048576,'Annual Inflation'!BB$5,Data!$A$2:$A$1048576,'Annual Inflation'!$AP72))</f>
        <v>3.1514285714285699</v>
      </c>
      <c r="BC72" s="4">
        <v>3</v>
      </c>
      <c r="BD72" s="4">
        <v>2</v>
      </c>
      <c r="BE72" s="4">
        <v>2</v>
      </c>
      <c r="CL72" s="7">
        <f t="shared" si="13"/>
        <v>39234</v>
      </c>
      <c r="CM72" s="4">
        <v>3.83</v>
      </c>
      <c r="CN72" s="4">
        <v>3.42</v>
      </c>
      <c r="CP72" s="4">
        <f>IF(SUMIFS(Data!$F$2:$F$1048576,Data!$C$2:$C$1048576,'Annual Inflation'!CP$5,Data!$A$2:$A$1048576,'Annual Inflation'!$CL72)=0,NA(),SUMIFS(Data!$F$2:$F$1048576,Data!$C$2:$C$1048576,'Annual Inflation'!CP$5,Data!$A$2:$A$1048576,'Annual Inflation'!$CL72))</f>
        <v>3.7687586206896602</v>
      </c>
      <c r="CQ72" s="4">
        <f>IF(SUMIFS(Data!$F$2:$F$1048576,Data!$C$2:$C$1048576,'Annual Inflation'!CQ$5,Data!$A$2:$A$1048576,'Annual Inflation'!$CL72)=0,NA(),SUMIFS(Data!$F$2:$F$1048576,Data!$C$2:$C$1048576,'Annual Inflation'!CQ$5,Data!$A$2:$A$1048576,'Annual Inflation'!$CL72))</f>
        <v>3.3978596153846201</v>
      </c>
    </row>
    <row r="73" spans="3:95" x14ac:dyDescent="0.2">
      <c r="C73">
        <f t="shared" ref="C73:C106" si="33">C72-1</f>
        <v>34</v>
      </c>
      <c r="D73" s="14">
        <f t="shared" si="31"/>
        <v>43922</v>
      </c>
      <c r="E73" s="15">
        <f>IF(SUMIFS(Data!$F$2:$F$1048576,Data!$C$2:$C$1048576,'Annual Inflation'!F$5,Data!$A$2:$A$1048576,'Annual Inflation'!$D73)=0,NA(),SUMIFS(Data!$F$2:$F$1048576,Data!$C$2:$C$1048576,'Annual Inflation'!F$5,Data!$A$2:$A$1048576,'Annual Inflation'!$D73))</f>
        <v>3.6572222222222202</v>
      </c>
      <c r="F73" s="15">
        <f>IF(SUMIFS(Data!$G$2:$G$1048576,Data!$C$2:$C$1048576,'Annual Inflation'!F$5,Data!$A$2:$A$1048576,'Annual Inflation'!$D73)=0,NA(),SUMIFS(Data!$G$2:$G$1048576,Data!$C$2:$C$1048576,'Annual Inflation'!F$5,Data!$A$2:$A$1048576,'Annual Inflation'!$D73))</f>
        <v>3.81</v>
      </c>
      <c r="G73" s="15">
        <f>IF(SUMIFS(Data!$K$2:$K$1048576,Data!$C$2:$C$1048576,'Annual Inflation'!F$5,Data!$A$2:$A$1048576,'Annual Inflation'!$D73)=0,NA(),SUMIFS(Data!$K$2:$K$1048576,Data!$C$2:$C$1048576,'Annual Inflation'!F$5,Data!$A$2:$A$1048576,'Annual Inflation'!$D73))</f>
        <v>3.4</v>
      </c>
      <c r="H73" s="15">
        <f>IF(SUMIFS(Data!$L$2:$L$1048576,Data!$C$2:$C$1048576,'Annual Inflation'!F$5,Data!$A$2:$A$1048576,'Annual Inflation'!$D73)=0,NA(),SUMIFS(Data!$L$2:$L$1048576,Data!$C$2:$C$1048576,'Annual Inflation'!F$5,Data!$A$2:$A$1048576,'Annual Inflation'!$D73))</f>
        <v>3.9325000000000001</v>
      </c>
      <c r="I73" s="4">
        <v>3</v>
      </c>
      <c r="J73" s="4">
        <v>2</v>
      </c>
      <c r="K73" s="4">
        <v>2</v>
      </c>
      <c r="L73" s="15">
        <f t="shared" ref="L73:L107" si="34">IF(F73-F72&gt;0,F73-F72,0)</f>
        <v>0.37999999999999989</v>
      </c>
      <c r="M73" s="15">
        <f t="shared" ref="M73:M107" si="35">IF(F73-F72&lt;0,F73-F72,0)</f>
        <v>0</v>
      </c>
      <c r="O73" s="15">
        <f>IF(SUMIFS(Data!$F$2:$F$1048576,Data!$C$2:$C$1048576,'Annual Inflation'!P$5,Data!$A$2:$A$1048576,'Annual Inflation'!$D73)=0,NA(),SUMIFS(Data!$F$2:$F$1048576,Data!$C$2:$C$1048576,'Annual Inflation'!P$5,Data!$A$2:$A$1048576,'Annual Inflation'!$D73))</f>
        <v>3.3703030303030301</v>
      </c>
      <c r="P73" s="15">
        <f>IF(SUMIFS(Data!$G$2:$G$1048576,Data!$C$2:$C$1048576,'Annual Inflation'!P$5,Data!$A$2:$A$1048576,'Annual Inflation'!$D73)=0,NA(),SUMIFS(Data!$G$2:$G$1048576,Data!$C$2:$C$1048576,'Annual Inflation'!P$5,Data!$A$2:$A$1048576,'Annual Inflation'!$D73))</f>
        <v>3.35</v>
      </c>
      <c r="Q73" s="15">
        <f>IF(SUMIFS(Data!$K$2:$K$1048576,Data!$C$2:$C$1048576,'Annual Inflation'!P$5,Data!$A$2:$A$1048576,'Annual Inflation'!$D73)=0,NA(),SUMIFS(Data!$K$2:$K$1048576,Data!$C$2:$C$1048576,'Annual Inflation'!P$5,Data!$A$2:$A$1048576,'Annual Inflation'!$D73))</f>
        <v>3.26</v>
      </c>
      <c r="R73" s="15">
        <f>IF(SUMIFS(Data!$L$2:$L$1048576,Data!$C$2:$C$1048576,'Annual Inflation'!P$5,Data!$A$2:$A$1048576,'Annual Inflation'!$D73)=0,NA(),SUMIFS(Data!$L$2:$L$1048576,Data!$C$2:$C$1048576,'Annual Inflation'!P$5,Data!$A$2:$A$1048576,'Annual Inflation'!$D73))</f>
        <v>3.49</v>
      </c>
      <c r="S73" s="4">
        <v>3</v>
      </c>
      <c r="T73" s="4">
        <v>2</v>
      </c>
      <c r="U73" s="4">
        <v>2</v>
      </c>
      <c r="V73" s="15">
        <f t="shared" ref="V73:V107" si="36">IF(P73-P72&gt;0,P73-P72,0)</f>
        <v>0</v>
      </c>
      <c r="W73" s="15">
        <f t="shared" ref="W73:W107" si="37">IF(P73-P72&lt;0,P73-P72,0)</f>
        <v>-0.18999999999999995</v>
      </c>
      <c r="Y73" s="15"/>
      <c r="Z73" s="15" t="e">
        <f>IF(SUMIFS(Data!$G$2:$G$1048576,Data!$B$2:$B$1048576,'Annual Inflation'!Z$5,Data!$A$2:$A$1048576,'Annual Inflation'!$D73)=0,NA(),SUMIFS(Data!$G$2:$G$1048576,Data!$B$2:$B$1048576,'Annual Inflation'!Z$5,Data!$A$2:$A$1048576,'Annual Inflation'!$D73))</f>
        <v>#N/A</v>
      </c>
      <c r="AA73" s="15" t="e">
        <f>IF(SUMIFS(Data!$G$2:$G$1048576,Data!$B$2:$B$1048576,'Annual Inflation'!AA$5,Data!$A$2:$A$1048576,'Annual Inflation'!$D73)=0,NA(),SUMIFS(Data!$G$2:$G$1048576,Data!$B$2:$B$1048576,'Annual Inflation'!AA$5,Data!$A$2:$A$1048576,'Annual Inflation'!$D73))</f>
        <v>#N/A</v>
      </c>
      <c r="AB73" s="15" t="e">
        <f>IF(SUMIFS(Data!$G$2:$G$1048576,Data!$B$2:$B$1048576,'Annual Inflation'!AB$5,Data!$A$2:$A$1048576,'Annual Inflation'!$D73)=0,NA(),SUMIFS(Data!$G$2:$G$1048576,Data!$B$2:$B$1048576,'Annual Inflation'!AB$5,Data!$A$2:$A$1048576,'Annual Inflation'!$D73))</f>
        <v>#N/A</v>
      </c>
      <c r="AC73" s="4">
        <v>3</v>
      </c>
      <c r="AD73" s="4">
        <v>2</v>
      </c>
      <c r="AE73" s="4">
        <v>2</v>
      </c>
      <c r="AG73" s="15"/>
      <c r="AH73" s="15" t="e">
        <f>IF(SUMIFS(Data!$G$2:$G$1048576,Data!$B$2:$B$1048576,'Annual Inflation'!AH$5,Data!$A$2:$A$1048576,'Annual Inflation'!$D73)=0,NA(),SUMIFS(Data!$G$2:$G$1048576,Data!$B$2:$B$1048576,'Annual Inflation'!AH$5,Data!$A$2:$A$1048576,'Annual Inflation'!$D73))</f>
        <v>#N/A</v>
      </c>
      <c r="AI73" s="15" t="e">
        <f>IF(SUMIFS(Data!$G$2:$G$1048576,Data!$B$2:$B$1048576,'Annual Inflation'!AI$5,Data!$A$2:$A$1048576,'Annual Inflation'!$D73)=0,NA(),SUMIFS(Data!$G$2:$G$1048576,Data!$B$2:$B$1048576,'Annual Inflation'!AI$5,Data!$A$2:$A$1048576,'Annual Inflation'!$D73))</f>
        <v>#N/A</v>
      </c>
      <c r="AJ73" s="15" t="e">
        <f>IF(SUMIFS(Data!$G$2:$G$1048576,Data!$B$2:$B$1048576,'Annual Inflation'!AJ$5,Data!$A$2:$A$1048576,'Annual Inflation'!$D73)=0,NA(),SUMIFS(Data!$G$2:$G$1048576,Data!$B$2:$B$1048576,'Annual Inflation'!AJ$5,Data!$A$2:$A$1048576,'Annual Inflation'!$D73))</f>
        <v>#N/A</v>
      </c>
      <c r="AK73" s="4">
        <v>3</v>
      </c>
      <c r="AL73" s="4">
        <v>2</v>
      </c>
      <c r="AM73" s="4">
        <v>2</v>
      </c>
      <c r="AO73">
        <f t="shared" ref="AO73:AO107" si="38">AO72-1</f>
        <v>104</v>
      </c>
      <c r="AP73" s="14">
        <f t="shared" si="32"/>
        <v>41791</v>
      </c>
      <c r="AQ73" s="15">
        <f>IF(SUMIFS(Data!$G$2:$G$1048576,Data!$C$2:$C$1048576,'Annual Inflation'!AQ$5,Data!$A$2:$A$1048576,'Annual Inflation'!$AP73)=0,NA(),SUMIFS(Data!$G$2:$G$1048576,Data!$C$2:$C$1048576,'Annual Inflation'!AQ$5,Data!$A$2:$A$1048576,'Annual Inflation'!$AP73))</f>
        <v>3.52</v>
      </c>
      <c r="AR73" s="15">
        <f>IF(SUMIFS(Data!$G$2:$G$1048576,Data!$C$2:$C$1048576,'Annual Inflation'!AR$5,Data!$A$2:$A$1048576,'Annual Inflation'!$AP73)=0,NA(),SUMIFS(Data!$G$2:$G$1048576,Data!$C$2:$C$1048576,'Annual Inflation'!AR$5,Data!$A$2:$A$1048576,'Annual Inflation'!$AP73))</f>
        <v>3.5</v>
      </c>
      <c r="AS73" s="15">
        <f>IF(SUMIFS(Data!$F$2:$F$1048576,Data!$C$2:$C$1048576,'Annual Inflation'!AS$5,Data!$A$2:$A$1048576,'Annual Inflation'!$AP73)=0,NA(),SUMIFS(Data!$F$2:$F$1048576,Data!$C$2:$C$1048576,'Annual Inflation'!AS$5,Data!$A$2:$A$1048576,'Annual Inflation'!$AP73))</f>
        <v>3.5024999999999999</v>
      </c>
      <c r="AT73" s="15">
        <f>IF(SUMIFS(Data!$F$2:$F$1048576,Data!$C$2:$C$1048576,'Annual Inflation'!AT$5,Data!$A$2:$A$1048576,'Annual Inflation'!$AP73)=0,NA(),SUMIFS(Data!$F$2:$F$1048576,Data!$C$2:$C$1048576,'Annual Inflation'!AT$5,Data!$A$2:$A$1048576,'Annual Inflation'!$AP73))</f>
        <v>3.4554838709677398</v>
      </c>
      <c r="AU73" s="4">
        <v>3</v>
      </c>
      <c r="AV73" s="4">
        <v>2</v>
      </c>
      <c r="AW73" s="4">
        <v>2</v>
      </c>
      <c r="AY73" s="15">
        <f>IF(SUMIFS(Data!$G$2:$G$1048576,Data!$C$2:$C$1048576,'Annual Inflation'!AY$5,Data!$A$2:$A$1048576,'Annual Inflation'!$AP73)=0,NA(),SUMIFS(Data!$G$2:$G$1048576,Data!$C$2:$C$1048576,'Annual Inflation'!AY$5,Data!$A$2:$A$1048576,'Annual Inflation'!$AP73))</f>
        <v>3.14</v>
      </c>
      <c r="AZ73" s="15">
        <f>IF(SUMIFS(Data!$G$2:$G$1048576,Data!$C$2:$C$1048576,'Annual Inflation'!AZ$5,Data!$A$2:$A$1048576,'Annual Inflation'!$AP73)=0,NA(),SUMIFS(Data!$G$2:$G$1048576,Data!$C$2:$C$1048576,'Annual Inflation'!AZ$5,Data!$A$2:$A$1048576,'Annual Inflation'!$AP73))</f>
        <v>3.1150000000000002</v>
      </c>
      <c r="BA73" s="15">
        <f>IF(SUMIFS(Data!$F$2:$F$1048576,Data!$C$2:$C$1048576,'Annual Inflation'!BA$5,Data!$A$2:$A$1048576,'Annual Inflation'!$AP73)=0,NA(),SUMIFS(Data!$F$2:$F$1048576,Data!$C$2:$C$1048576,'Annual Inflation'!BA$5,Data!$A$2:$A$1048576,'Annual Inflation'!$AP73))</f>
        <v>3.19285714285714</v>
      </c>
      <c r="BB73" s="15">
        <f>IF(SUMIFS(Data!$F$2:$F$1048576,Data!$C$2:$C$1048576,'Annual Inflation'!BB$5,Data!$A$2:$A$1048576,'Annual Inflation'!$AP73)=0,NA(),SUMIFS(Data!$F$2:$F$1048576,Data!$C$2:$C$1048576,'Annual Inflation'!BB$5,Data!$A$2:$A$1048576,'Annual Inflation'!$AP73))</f>
        <v>3.1534615384615399</v>
      </c>
      <c r="BC73" s="4">
        <v>3</v>
      </c>
      <c r="BD73" s="4">
        <v>2</v>
      </c>
      <c r="BE73" s="4">
        <v>2</v>
      </c>
      <c r="CL73" s="7">
        <f t="shared" ref="CL73:CL136" si="39">EDATE(CL72,1)</f>
        <v>39264</v>
      </c>
      <c r="CM73" s="4">
        <v>3.83</v>
      </c>
      <c r="CN73" s="4">
        <v>3.37</v>
      </c>
      <c r="CP73" s="4">
        <f>IF(SUMIFS(Data!$F$2:$F$1048576,Data!$C$2:$C$1048576,'Annual Inflation'!CP$5,Data!$A$2:$A$1048576,'Annual Inflation'!$CL73)=0,NA(),SUMIFS(Data!$F$2:$F$1048576,Data!$C$2:$C$1048576,'Annual Inflation'!CP$5,Data!$A$2:$A$1048576,'Annual Inflation'!$CL73))</f>
        <v>3.7721290322580598</v>
      </c>
      <c r="CQ73" s="4">
        <f>IF(SUMIFS(Data!$F$2:$F$1048576,Data!$C$2:$C$1048576,'Annual Inflation'!CQ$5,Data!$A$2:$A$1048576,'Annual Inflation'!$CL73)=0,NA(),SUMIFS(Data!$F$2:$F$1048576,Data!$C$2:$C$1048576,'Annual Inflation'!CQ$5,Data!$A$2:$A$1048576,'Annual Inflation'!$CL73))</f>
        <v>3.4159217857142901</v>
      </c>
    </row>
    <row r="74" spans="3:95" x14ac:dyDescent="0.2">
      <c r="C74">
        <f t="shared" si="33"/>
        <v>33</v>
      </c>
      <c r="D74" s="14">
        <f t="shared" si="31"/>
        <v>43952</v>
      </c>
      <c r="E74" s="15">
        <f>IF(SUMIFS(Data!$F$2:$F$1048576,Data!$C$2:$C$1048576,'Annual Inflation'!F$5,Data!$A$2:$A$1048576,'Annual Inflation'!$D74)=0,NA(),SUMIFS(Data!$F$2:$F$1048576,Data!$C$2:$C$1048576,'Annual Inflation'!F$5,Data!$A$2:$A$1048576,'Annual Inflation'!$D74))</f>
        <v>3.4711111111111101</v>
      </c>
      <c r="F74" s="15">
        <f>IF(SUMIFS(Data!$G$2:$G$1048576,Data!$C$2:$C$1048576,'Annual Inflation'!F$5,Data!$A$2:$A$1048576,'Annual Inflation'!$D74)=0,NA(),SUMIFS(Data!$G$2:$G$1048576,Data!$C$2:$C$1048576,'Annual Inflation'!F$5,Data!$A$2:$A$1048576,'Annual Inflation'!$D74))</f>
        <v>3.605</v>
      </c>
      <c r="G74" s="15">
        <f>IF(SUMIFS(Data!$K$2:$K$1048576,Data!$C$2:$C$1048576,'Annual Inflation'!F$5,Data!$A$2:$A$1048576,'Annual Inflation'!$D74)=0,NA(),SUMIFS(Data!$K$2:$K$1048576,Data!$C$2:$C$1048576,'Annual Inflation'!F$5,Data!$A$2:$A$1048576,'Annual Inflation'!$D74))</f>
        <v>3.1974999999999998</v>
      </c>
      <c r="H74" s="15">
        <f>IF(SUMIFS(Data!$L$2:$L$1048576,Data!$C$2:$C$1048576,'Annual Inflation'!F$5,Data!$A$2:$A$1048576,'Annual Inflation'!$D74)=0,NA(),SUMIFS(Data!$L$2:$L$1048576,Data!$C$2:$C$1048576,'Annual Inflation'!F$5,Data!$A$2:$A$1048576,'Annual Inflation'!$D74))</f>
        <v>3.8075000000000001</v>
      </c>
      <c r="I74" s="4">
        <v>3</v>
      </c>
      <c r="J74" s="4">
        <v>2</v>
      </c>
      <c r="K74" s="4">
        <v>2</v>
      </c>
      <c r="L74" s="15">
        <f t="shared" si="34"/>
        <v>0</v>
      </c>
      <c r="M74" s="15">
        <f t="shared" si="35"/>
        <v>-0.20500000000000007</v>
      </c>
      <c r="O74" s="15">
        <f>IF(SUMIFS(Data!$F$2:$F$1048576,Data!$C$2:$C$1048576,'Annual Inflation'!P$5,Data!$A$2:$A$1048576,'Annual Inflation'!$D74)=0,NA(),SUMIFS(Data!$F$2:$F$1048576,Data!$C$2:$C$1048576,'Annual Inflation'!P$5,Data!$A$2:$A$1048576,'Annual Inflation'!$D74))</f>
        <v>3.34878787878788</v>
      </c>
      <c r="P74" s="15">
        <f>IF(SUMIFS(Data!$G$2:$G$1048576,Data!$C$2:$C$1048576,'Annual Inflation'!P$5,Data!$A$2:$A$1048576,'Annual Inflation'!$D74)=0,NA(),SUMIFS(Data!$G$2:$G$1048576,Data!$C$2:$C$1048576,'Annual Inflation'!P$5,Data!$A$2:$A$1048576,'Annual Inflation'!$D74))</f>
        <v>3.3</v>
      </c>
      <c r="Q74" s="15">
        <f>IF(SUMIFS(Data!$K$2:$K$1048576,Data!$C$2:$C$1048576,'Annual Inflation'!P$5,Data!$A$2:$A$1048576,'Annual Inflation'!$D74)=0,NA(),SUMIFS(Data!$K$2:$K$1048576,Data!$C$2:$C$1048576,'Annual Inflation'!P$5,Data!$A$2:$A$1048576,'Annual Inflation'!$D74))</f>
        <v>3.1</v>
      </c>
      <c r="R74" s="15">
        <f>IF(SUMIFS(Data!$L$2:$L$1048576,Data!$C$2:$C$1048576,'Annual Inflation'!P$5,Data!$A$2:$A$1048576,'Annual Inflation'!$D74)=0,NA(),SUMIFS(Data!$L$2:$L$1048576,Data!$C$2:$C$1048576,'Annual Inflation'!P$5,Data!$A$2:$A$1048576,'Annual Inflation'!$D74))</f>
        <v>3.52</v>
      </c>
      <c r="S74" s="4">
        <v>3</v>
      </c>
      <c r="T74" s="4">
        <v>2</v>
      </c>
      <c r="U74" s="4">
        <v>2</v>
      </c>
      <c r="V74" s="15">
        <f t="shared" si="36"/>
        <v>0</v>
      </c>
      <c r="W74" s="15">
        <f t="shared" si="37"/>
        <v>-5.0000000000000266E-2</v>
      </c>
      <c r="Y74" s="15"/>
      <c r="Z74" s="15" t="e">
        <f>IF(SUMIFS(Data!$G$2:$G$1048576,Data!$B$2:$B$1048576,'Annual Inflation'!Z$5,Data!$A$2:$A$1048576,'Annual Inflation'!$D74)=0,NA(),SUMIFS(Data!$G$2:$G$1048576,Data!$B$2:$B$1048576,'Annual Inflation'!Z$5,Data!$A$2:$A$1048576,'Annual Inflation'!$D74))</f>
        <v>#N/A</v>
      </c>
      <c r="AA74" s="15" t="e">
        <f>IF(SUMIFS(Data!$G$2:$G$1048576,Data!$B$2:$B$1048576,'Annual Inflation'!AA$5,Data!$A$2:$A$1048576,'Annual Inflation'!$D74)=0,NA(),SUMIFS(Data!$G$2:$G$1048576,Data!$B$2:$B$1048576,'Annual Inflation'!AA$5,Data!$A$2:$A$1048576,'Annual Inflation'!$D74))</f>
        <v>#N/A</v>
      </c>
      <c r="AB74" s="15" t="e">
        <f>IF(SUMIFS(Data!$G$2:$G$1048576,Data!$B$2:$B$1048576,'Annual Inflation'!AB$5,Data!$A$2:$A$1048576,'Annual Inflation'!$D74)=0,NA(),SUMIFS(Data!$G$2:$G$1048576,Data!$B$2:$B$1048576,'Annual Inflation'!AB$5,Data!$A$2:$A$1048576,'Annual Inflation'!$D74))</f>
        <v>#N/A</v>
      </c>
      <c r="AC74" s="4">
        <v>3</v>
      </c>
      <c r="AD74" s="4">
        <v>2</v>
      </c>
      <c r="AE74" s="4">
        <v>2</v>
      </c>
      <c r="AG74" s="15"/>
      <c r="AH74" s="15" t="e">
        <f>IF(SUMIFS(Data!$G$2:$G$1048576,Data!$B$2:$B$1048576,'Annual Inflation'!AH$5,Data!$A$2:$A$1048576,'Annual Inflation'!$D74)=0,NA(),SUMIFS(Data!$G$2:$G$1048576,Data!$B$2:$B$1048576,'Annual Inflation'!AH$5,Data!$A$2:$A$1048576,'Annual Inflation'!$D74))</f>
        <v>#N/A</v>
      </c>
      <c r="AI74" s="15" t="e">
        <f>IF(SUMIFS(Data!$G$2:$G$1048576,Data!$B$2:$B$1048576,'Annual Inflation'!AI$5,Data!$A$2:$A$1048576,'Annual Inflation'!$D74)=0,NA(),SUMIFS(Data!$G$2:$G$1048576,Data!$B$2:$B$1048576,'Annual Inflation'!AI$5,Data!$A$2:$A$1048576,'Annual Inflation'!$D74))</f>
        <v>#N/A</v>
      </c>
      <c r="AJ74" s="15" t="e">
        <f>IF(SUMIFS(Data!$G$2:$G$1048576,Data!$B$2:$B$1048576,'Annual Inflation'!AJ$5,Data!$A$2:$A$1048576,'Annual Inflation'!$D74)=0,NA(),SUMIFS(Data!$G$2:$G$1048576,Data!$B$2:$B$1048576,'Annual Inflation'!AJ$5,Data!$A$2:$A$1048576,'Annual Inflation'!$D74))</f>
        <v>#N/A</v>
      </c>
      <c r="AK74" s="4">
        <v>3</v>
      </c>
      <c r="AL74" s="4">
        <v>2</v>
      </c>
      <c r="AM74" s="4">
        <v>2</v>
      </c>
      <c r="AO74">
        <f t="shared" si="38"/>
        <v>103</v>
      </c>
      <c r="AP74" s="14">
        <f t="shared" si="32"/>
        <v>41821</v>
      </c>
      <c r="AQ74" s="15">
        <f>IF(SUMIFS(Data!$G$2:$G$1048576,Data!$C$2:$C$1048576,'Annual Inflation'!AQ$5,Data!$A$2:$A$1048576,'Annual Inflation'!$AP74)=0,NA(),SUMIFS(Data!$G$2:$G$1048576,Data!$C$2:$C$1048576,'Annual Inflation'!AQ$5,Data!$A$2:$A$1048576,'Annual Inflation'!$AP74))</f>
        <v>3.5</v>
      </c>
      <c r="AR74" s="15">
        <f>IF(SUMIFS(Data!$G$2:$G$1048576,Data!$C$2:$C$1048576,'Annual Inflation'!AR$5,Data!$A$2:$A$1048576,'Annual Inflation'!$AP74)=0,NA(),SUMIFS(Data!$G$2:$G$1048576,Data!$C$2:$C$1048576,'Annual Inflation'!AR$5,Data!$A$2:$A$1048576,'Annual Inflation'!$AP74))</f>
        <v>3.5</v>
      </c>
      <c r="AS74" s="15">
        <f>IF(SUMIFS(Data!$F$2:$F$1048576,Data!$C$2:$C$1048576,'Annual Inflation'!AS$5,Data!$A$2:$A$1048576,'Annual Inflation'!$AP74)=0,NA(),SUMIFS(Data!$F$2:$F$1048576,Data!$C$2:$C$1048576,'Annual Inflation'!AS$5,Data!$A$2:$A$1048576,'Annual Inflation'!$AP74))</f>
        <v>3.47241379310345</v>
      </c>
      <c r="AT74" s="15">
        <f>IF(SUMIFS(Data!$F$2:$F$1048576,Data!$C$2:$C$1048576,'Annual Inflation'!AT$5,Data!$A$2:$A$1048576,'Annual Inflation'!$AP74)=0,NA(),SUMIFS(Data!$F$2:$F$1048576,Data!$C$2:$C$1048576,'Annual Inflation'!AT$5,Data!$A$2:$A$1048576,'Annual Inflation'!$AP74))</f>
        <v>3.4144827586206898</v>
      </c>
      <c r="AU74" s="4">
        <v>3</v>
      </c>
      <c r="AV74" s="4">
        <v>2</v>
      </c>
      <c r="AW74" s="4">
        <v>2</v>
      </c>
      <c r="AY74" s="15">
        <f>IF(SUMIFS(Data!$G$2:$G$1048576,Data!$C$2:$C$1048576,'Annual Inflation'!AY$5,Data!$A$2:$A$1048576,'Annual Inflation'!$AP74)=0,NA(),SUMIFS(Data!$G$2:$G$1048576,Data!$C$2:$C$1048576,'Annual Inflation'!AY$5,Data!$A$2:$A$1048576,'Annual Inflation'!$AP74))</f>
        <v>3.16</v>
      </c>
      <c r="AZ74" s="15">
        <f>IF(SUMIFS(Data!$G$2:$G$1048576,Data!$C$2:$C$1048576,'Annual Inflation'!AZ$5,Data!$A$2:$A$1048576,'Annual Inflation'!$AP74)=0,NA(),SUMIFS(Data!$G$2:$G$1048576,Data!$C$2:$C$1048576,'Annual Inflation'!AZ$5,Data!$A$2:$A$1048576,'Annual Inflation'!$AP74))</f>
        <v>3.08</v>
      </c>
      <c r="BA74" s="15">
        <f>IF(SUMIFS(Data!$F$2:$F$1048576,Data!$C$2:$C$1048576,'Annual Inflation'!BA$5,Data!$A$2:$A$1048576,'Annual Inflation'!$AP74)=0,NA(),SUMIFS(Data!$F$2:$F$1048576,Data!$C$2:$C$1048576,'Annual Inflation'!BA$5,Data!$A$2:$A$1048576,'Annual Inflation'!$AP74))</f>
        <v>3.165</v>
      </c>
      <c r="BB74" s="15">
        <f>IF(SUMIFS(Data!$F$2:$F$1048576,Data!$C$2:$C$1048576,'Annual Inflation'!BB$5,Data!$A$2:$A$1048576,'Annual Inflation'!$AP74)=0,NA(),SUMIFS(Data!$F$2:$F$1048576,Data!$C$2:$C$1048576,'Annual Inflation'!BB$5,Data!$A$2:$A$1048576,'Annual Inflation'!$AP74))</f>
        <v>3.1241666666666701</v>
      </c>
      <c r="BC74" s="4">
        <v>3</v>
      </c>
      <c r="BD74" s="4">
        <v>2</v>
      </c>
      <c r="BE74" s="4">
        <v>2</v>
      </c>
      <c r="CL74" s="7">
        <f t="shared" si="39"/>
        <v>39295</v>
      </c>
      <c r="CM74" s="4">
        <v>3.79</v>
      </c>
      <c r="CN74" s="4">
        <v>3.4</v>
      </c>
      <c r="CP74" s="4">
        <f>IF(SUMIFS(Data!$F$2:$F$1048576,Data!$C$2:$C$1048576,'Annual Inflation'!CP$5,Data!$A$2:$A$1048576,'Annual Inflation'!$CL74)=0,NA(),SUMIFS(Data!$F$2:$F$1048576,Data!$C$2:$C$1048576,'Annual Inflation'!CP$5,Data!$A$2:$A$1048576,'Annual Inflation'!$CL74))</f>
        <v>3.7310909090909101</v>
      </c>
      <c r="CQ74" s="4">
        <f>IF(SUMIFS(Data!$F$2:$F$1048576,Data!$C$2:$C$1048576,'Annual Inflation'!CQ$5,Data!$A$2:$A$1048576,'Annual Inflation'!$CL74)=0,NA(),SUMIFS(Data!$F$2:$F$1048576,Data!$C$2:$C$1048576,'Annual Inflation'!CQ$5,Data!$A$2:$A$1048576,'Annual Inflation'!$CL74))</f>
        <v>3.3789285714285699</v>
      </c>
    </row>
    <row r="75" spans="3:95" x14ac:dyDescent="0.2">
      <c r="C75">
        <f t="shared" si="33"/>
        <v>32</v>
      </c>
      <c r="D75" s="14">
        <f t="shared" si="31"/>
        <v>43983</v>
      </c>
      <c r="E75" s="15">
        <f>IF(SUMIFS(Data!$F$2:$F$1048576,Data!$C$2:$C$1048576,'Annual Inflation'!F$5,Data!$A$2:$A$1048576,'Annual Inflation'!$D75)=0,NA(),SUMIFS(Data!$F$2:$F$1048576,Data!$C$2:$C$1048576,'Annual Inflation'!F$5,Data!$A$2:$A$1048576,'Annual Inflation'!$D75))</f>
        <v>3.5729411764705898</v>
      </c>
      <c r="F75" s="15">
        <f>IF(SUMIFS(Data!$G$2:$G$1048576,Data!$C$2:$C$1048576,'Annual Inflation'!F$5,Data!$A$2:$A$1048576,'Annual Inflation'!$D75)=0,NA(),SUMIFS(Data!$G$2:$G$1048576,Data!$C$2:$C$1048576,'Annual Inflation'!F$5,Data!$A$2:$A$1048576,'Annual Inflation'!$D75))</f>
        <v>3.62</v>
      </c>
      <c r="G75" s="15">
        <f>IF(SUMIFS(Data!$K$2:$K$1048576,Data!$C$2:$C$1048576,'Annual Inflation'!F$5,Data!$A$2:$A$1048576,'Annual Inflation'!$D75)=0,NA(),SUMIFS(Data!$K$2:$K$1048576,Data!$C$2:$C$1048576,'Annual Inflation'!F$5,Data!$A$2:$A$1048576,'Annual Inflation'!$D75))</f>
        <v>3.3</v>
      </c>
      <c r="H75" s="15">
        <f>IF(SUMIFS(Data!$L$2:$L$1048576,Data!$C$2:$C$1048576,'Annual Inflation'!F$5,Data!$A$2:$A$1048576,'Annual Inflation'!$D75)=0,NA(),SUMIFS(Data!$L$2:$L$1048576,Data!$C$2:$C$1048576,'Annual Inflation'!F$5,Data!$A$2:$A$1048576,'Annual Inflation'!$D75))</f>
        <v>3.8624999999999998</v>
      </c>
      <c r="I75" s="4">
        <v>3</v>
      </c>
      <c r="J75" s="4">
        <v>2</v>
      </c>
      <c r="K75" s="4">
        <v>2</v>
      </c>
      <c r="L75" s="15">
        <f t="shared" si="34"/>
        <v>1.5000000000000124E-2</v>
      </c>
      <c r="M75" s="15">
        <f t="shared" si="35"/>
        <v>0</v>
      </c>
      <c r="O75" s="15">
        <f>IF(SUMIFS(Data!$F$2:$F$1048576,Data!$C$2:$C$1048576,'Annual Inflation'!P$5,Data!$A$2:$A$1048576,'Annual Inflation'!$D75)=0,NA(),SUMIFS(Data!$F$2:$F$1048576,Data!$C$2:$C$1048576,'Annual Inflation'!P$5,Data!$A$2:$A$1048576,'Annual Inflation'!$D75))</f>
        <v>3.4028125</v>
      </c>
      <c r="P75" s="15">
        <f>IF(SUMIFS(Data!$G$2:$G$1048576,Data!$C$2:$C$1048576,'Annual Inflation'!P$5,Data!$A$2:$A$1048576,'Annual Inflation'!$D75)=0,NA(),SUMIFS(Data!$G$2:$G$1048576,Data!$C$2:$C$1048576,'Annual Inflation'!P$5,Data!$A$2:$A$1048576,'Annual Inflation'!$D75))</f>
        <v>3.395</v>
      </c>
      <c r="Q75" s="15">
        <f>IF(SUMIFS(Data!$K$2:$K$1048576,Data!$C$2:$C$1048576,'Annual Inflation'!P$5,Data!$A$2:$A$1048576,'Annual Inflation'!$D75)=0,NA(),SUMIFS(Data!$K$2:$K$1048576,Data!$C$2:$C$1048576,'Annual Inflation'!P$5,Data!$A$2:$A$1048576,'Annual Inflation'!$D75))</f>
        <v>3.26</v>
      </c>
      <c r="R75" s="15">
        <f>IF(SUMIFS(Data!$L$2:$L$1048576,Data!$C$2:$C$1048576,'Annual Inflation'!P$5,Data!$A$2:$A$1048576,'Annual Inflation'!$D75)=0,NA(),SUMIFS(Data!$L$2:$L$1048576,Data!$C$2:$C$1048576,'Annual Inflation'!P$5,Data!$A$2:$A$1048576,'Annual Inflation'!$D75))</f>
        <v>3.5674999999999999</v>
      </c>
      <c r="S75" s="4">
        <v>3</v>
      </c>
      <c r="T75" s="4">
        <v>2</v>
      </c>
      <c r="U75" s="4">
        <v>2</v>
      </c>
      <c r="V75" s="15">
        <f t="shared" si="36"/>
        <v>9.5000000000000195E-2</v>
      </c>
      <c r="W75" s="15">
        <f t="shared" si="37"/>
        <v>0</v>
      </c>
      <c r="Y75" s="15"/>
      <c r="Z75" s="15" t="e">
        <f>IF(SUMIFS(Data!$G$2:$G$1048576,Data!$B$2:$B$1048576,'Annual Inflation'!Z$5,Data!$A$2:$A$1048576,'Annual Inflation'!$D75)=0,NA(),SUMIFS(Data!$G$2:$G$1048576,Data!$B$2:$B$1048576,'Annual Inflation'!Z$5,Data!$A$2:$A$1048576,'Annual Inflation'!$D75))</f>
        <v>#N/A</v>
      </c>
      <c r="AA75" s="15" t="e">
        <f>IF(SUMIFS(Data!$G$2:$G$1048576,Data!$B$2:$B$1048576,'Annual Inflation'!AA$5,Data!$A$2:$A$1048576,'Annual Inflation'!$D75)=0,NA(),SUMIFS(Data!$G$2:$G$1048576,Data!$B$2:$B$1048576,'Annual Inflation'!AA$5,Data!$A$2:$A$1048576,'Annual Inflation'!$D75))</f>
        <v>#N/A</v>
      </c>
      <c r="AB75" s="15" t="e">
        <f>IF(SUMIFS(Data!$G$2:$G$1048576,Data!$B$2:$B$1048576,'Annual Inflation'!AB$5,Data!$A$2:$A$1048576,'Annual Inflation'!$D75)=0,NA(),SUMIFS(Data!$G$2:$G$1048576,Data!$B$2:$B$1048576,'Annual Inflation'!AB$5,Data!$A$2:$A$1048576,'Annual Inflation'!$D75))</f>
        <v>#N/A</v>
      </c>
      <c r="AC75" s="4">
        <v>3</v>
      </c>
      <c r="AD75" s="4">
        <v>2</v>
      </c>
      <c r="AE75" s="4">
        <v>2</v>
      </c>
      <c r="AG75" s="15"/>
      <c r="AH75" s="15" t="e">
        <f>IF(SUMIFS(Data!$G$2:$G$1048576,Data!$B$2:$B$1048576,'Annual Inflation'!AH$5,Data!$A$2:$A$1048576,'Annual Inflation'!$D75)=0,NA(),SUMIFS(Data!$G$2:$G$1048576,Data!$B$2:$B$1048576,'Annual Inflation'!AH$5,Data!$A$2:$A$1048576,'Annual Inflation'!$D75))</f>
        <v>#N/A</v>
      </c>
      <c r="AI75" s="15" t="e">
        <f>IF(SUMIFS(Data!$G$2:$G$1048576,Data!$B$2:$B$1048576,'Annual Inflation'!AI$5,Data!$A$2:$A$1048576,'Annual Inflation'!$D75)=0,NA(),SUMIFS(Data!$G$2:$G$1048576,Data!$B$2:$B$1048576,'Annual Inflation'!AI$5,Data!$A$2:$A$1048576,'Annual Inflation'!$D75))</f>
        <v>#N/A</v>
      </c>
      <c r="AJ75" s="15" t="e">
        <f>IF(SUMIFS(Data!$G$2:$G$1048576,Data!$B$2:$B$1048576,'Annual Inflation'!AJ$5,Data!$A$2:$A$1048576,'Annual Inflation'!$D75)=0,NA(),SUMIFS(Data!$G$2:$G$1048576,Data!$B$2:$B$1048576,'Annual Inflation'!AJ$5,Data!$A$2:$A$1048576,'Annual Inflation'!$D75))</f>
        <v>#N/A</v>
      </c>
      <c r="AK75" s="4">
        <v>3</v>
      </c>
      <c r="AL75" s="4">
        <v>2</v>
      </c>
      <c r="AM75" s="4">
        <v>2</v>
      </c>
      <c r="AO75">
        <f t="shared" si="38"/>
        <v>102</v>
      </c>
      <c r="AP75" s="14">
        <f t="shared" si="32"/>
        <v>41852</v>
      </c>
      <c r="AQ75" s="15">
        <f>IF(SUMIFS(Data!$G$2:$G$1048576,Data!$C$2:$C$1048576,'Annual Inflation'!AQ$5,Data!$A$2:$A$1048576,'Annual Inflation'!$AP75)=0,NA(),SUMIFS(Data!$G$2:$G$1048576,Data!$C$2:$C$1048576,'Annual Inflation'!AQ$5,Data!$A$2:$A$1048576,'Annual Inflation'!$AP75))</f>
        <v>3.5</v>
      </c>
      <c r="AR75" s="15">
        <f>IF(SUMIFS(Data!$G$2:$G$1048576,Data!$C$2:$C$1048576,'Annual Inflation'!AR$5,Data!$A$2:$A$1048576,'Annual Inflation'!$AP75)=0,NA(),SUMIFS(Data!$G$2:$G$1048576,Data!$C$2:$C$1048576,'Annual Inflation'!AR$5,Data!$A$2:$A$1048576,'Annual Inflation'!$AP75))</f>
        <v>3.4550000000000001</v>
      </c>
      <c r="AS75" s="15">
        <f>IF(SUMIFS(Data!$F$2:$F$1048576,Data!$C$2:$C$1048576,'Annual Inflation'!AS$5,Data!$A$2:$A$1048576,'Annual Inflation'!$AP75)=0,NA(),SUMIFS(Data!$F$2:$F$1048576,Data!$C$2:$C$1048576,'Annual Inflation'!AS$5,Data!$A$2:$A$1048576,'Annual Inflation'!$AP75))</f>
        <v>3.4550000000000001</v>
      </c>
      <c r="AT75" s="15">
        <f>IF(SUMIFS(Data!$F$2:$F$1048576,Data!$C$2:$C$1048576,'Annual Inflation'!AT$5,Data!$A$2:$A$1048576,'Annual Inflation'!$AP75)=0,NA(),SUMIFS(Data!$F$2:$F$1048576,Data!$C$2:$C$1048576,'Annual Inflation'!AT$5,Data!$A$2:$A$1048576,'Annual Inflation'!$AP75))</f>
        <v>3.4049999999999998</v>
      </c>
      <c r="AU75" s="4">
        <v>3</v>
      </c>
      <c r="AV75" s="4">
        <v>2</v>
      </c>
      <c r="AW75" s="4">
        <v>2</v>
      </c>
      <c r="AY75" s="15">
        <f>IF(SUMIFS(Data!$G$2:$G$1048576,Data!$C$2:$C$1048576,'Annual Inflation'!AY$5,Data!$A$2:$A$1048576,'Annual Inflation'!$AP75)=0,NA(),SUMIFS(Data!$G$2:$G$1048576,Data!$C$2:$C$1048576,'Annual Inflation'!AY$5,Data!$A$2:$A$1048576,'Annual Inflation'!$AP75))</f>
        <v>3.2</v>
      </c>
      <c r="AZ75" s="15">
        <f>IF(SUMIFS(Data!$G$2:$G$1048576,Data!$C$2:$C$1048576,'Annual Inflation'!AZ$5,Data!$A$2:$A$1048576,'Annual Inflation'!$AP75)=0,NA(),SUMIFS(Data!$G$2:$G$1048576,Data!$C$2:$C$1048576,'Annual Inflation'!AZ$5,Data!$A$2:$A$1048576,'Annual Inflation'!$AP75))</f>
        <v>3.13</v>
      </c>
      <c r="BA75" s="15">
        <f>IF(SUMIFS(Data!$F$2:$F$1048576,Data!$C$2:$C$1048576,'Annual Inflation'!BA$5,Data!$A$2:$A$1048576,'Annual Inflation'!$AP75)=0,NA(),SUMIFS(Data!$F$2:$F$1048576,Data!$C$2:$C$1048576,'Annual Inflation'!BA$5,Data!$A$2:$A$1048576,'Annual Inflation'!$AP75))</f>
        <v>3.2016</v>
      </c>
      <c r="BB75" s="15">
        <f>IF(SUMIFS(Data!$F$2:$F$1048576,Data!$C$2:$C$1048576,'Annual Inflation'!BB$5,Data!$A$2:$A$1048576,'Annual Inflation'!$AP75)=0,NA(),SUMIFS(Data!$F$2:$F$1048576,Data!$C$2:$C$1048576,'Annual Inflation'!BB$5,Data!$A$2:$A$1048576,'Annual Inflation'!$AP75))</f>
        <v>3.1507999999999998</v>
      </c>
      <c r="BC75" s="4">
        <v>3</v>
      </c>
      <c r="BD75" s="4">
        <v>2</v>
      </c>
      <c r="BE75" s="4">
        <v>2</v>
      </c>
      <c r="CL75" s="7">
        <f t="shared" si="39"/>
        <v>39326</v>
      </c>
      <c r="CM75" s="4">
        <v>3.76</v>
      </c>
      <c r="CN75" s="4">
        <v>3.46</v>
      </c>
      <c r="CP75" s="4">
        <f>IF(SUMIFS(Data!$F$2:$F$1048576,Data!$C$2:$C$1048576,'Annual Inflation'!CP$5,Data!$A$2:$A$1048576,'Annual Inflation'!$CL75)=0,NA(),SUMIFS(Data!$F$2:$F$1048576,Data!$C$2:$C$1048576,'Annual Inflation'!CP$5,Data!$A$2:$A$1048576,'Annual Inflation'!$CL75))</f>
        <v>3.7901562499999999</v>
      </c>
      <c r="CQ75" s="4">
        <f>IF(SUMIFS(Data!$F$2:$F$1048576,Data!$C$2:$C$1048576,'Annual Inflation'!CQ$5,Data!$A$2:$A$1048576,'Annual Inflation'!$CL75)=0,NA(),SUMIFS(Data!$F$2:$F$1048576,Data!$C$2:$C$1048576,'Annual Inflation'!CQ$5,Data!$A$2:$A$1048576,'Annual Inflation'!$CL75))</f>
        <v>3.47185185185185</v>
      </c>
    </row>
    <row r="76" spans="3:95" x14ac:dyDescent="0.2">
      <c r="C76">
        <f t="shared" si="33"/>
        <v>31</v>
      </c>
      <c r="D76" s="14">
        <f t="shared" si="31"/>
        <v>44013</v>
      </c>
      <c r="E76" s="15">
        <f>IF(SUMIFS(Data!$F$2:$F$1048576,Data!$C$2:$C$1048576,'Annual Inflation'!F$5,Data!$A$2:$A$1048576,'Annual Inflation'!$D76)=0,NA(),SUMIFS(Data!$F$2:$F$1048576,Data!$C$2:$C$1048576,'Annual Inflation'!F$5,Data!$A$2:$A$1048576,'Annual Inflation'!$D76))</f>
        <v>3.5152777777777802</v>
      </c>
      <c r="F76" s="15">
        <f>IF(SUMIFS(Data!$G$2:$G$1048576,Data!$C$2:$C$1048576,'Annual Inflation'!F$5,Data!$A$2:$A$1048576,'Annual Inflation'!$D76)=0,NA(),SUMIFS(Data!$G$2:$G$1048576,Data!$C$2:$C$1048576,'Annual Inflation'!F$5,Data!$A$2:$A$1048576,'Annual Inflation'!$D76))</f>
        <v>3.5649999999999999</v>
      </c>
      <c r="G76" s="15">
        <f>IF(SUMIFS(Data!$K$2:$K$1048576,Data!$C$2:$C$1048576,'Annual Inflation'!F$5,Data!$A$2:$A$1048576,'Annual Inflation'!$D76)=0,NA(),SUMIFS(Data!$K$2:$K$1048576,Data!$C$2:$C$1048576,'Annual Inflation'!F$5,Data!$A$2:$A$1048576,'Annual Inflation'!$D76))</f>
        <v>3.3849999999999998</v>
      </c>
      <c r="H76" s="15">
        <f>IF(SUMIFS(Data!$L$2:$L$1048576,Data!$C$2:$C$1048576,'Annual Inflation'!F$5,Data!$A$2:$A$1048576,'Annual Inflation'!$D76)=0,NA(),SUMIFS(Data!$L$2:$L$1048576,Data!$C$2:$C$1048576,'Annual Inflation'!F$5,Data!$A$2:$A$1048576,'Annual Inflation'!$D76))</f>
        <v>3.7774999999999999</v>
      </c>
      <c r="I76" s="4">
        <v>3</v>
      </c>
      <c r="J76" s="4">
        <v>2</v>
      </c>
      <c r="K76" s="4">
        <v>2</v>
      </c>
      <c r="L76" s="15">
        <f t="shared" si="34"/>
        <v>0</v>
      </c>
      <c r="M76" s="15">
        <f t="shared" si="35"/>
        <v>-5.500000000000016E-2</v>
      </c>
      <c r="O76" s="15">
        <f>IF(SUMIFS(Data!$F$2:$F$1048576,Data!$C$2:$C$1048576,'Annual Inflation'!P$5,Data!$A$2:$A$1048576,'Annual Inflation'!$D76)=0,NA(),SUMIFS(Data!$F$2:$F$1048576,Data!$C$2:$C$1048576,'Annual Inflation'!P$5,Data!$A$2:$A$1048576,'Annual Inflation'!$D76))</f>
        <v>3.3729411764705901</v>
      </c>
      <c r="P76" s="15">
        <f>IF(SUMIFS(Data!$G$2:$G$1048576,Data!$C$2:$C$1048576,'Annual Inflation'!P$5,Data!$A$2:$A$1048576,'Annual Inflation'!$D76)=0,NA(),SUMIFS(Data!$G$2:$G$1048576,Data!$C$2:$C$1048576,'Annual Inflation'!P$5,Data!$A$2:$A$1048576,'Annual Inflation'!$D76))</f>
        <v>3.395</v>
      </c>
      <c r="Q76" s="15">
        <f>IF(SUMIFS(Data!$K$2:$K$1048576,Data!$C$2:$C$1048576,'Annual Inflation'!P$5,Data!$A$2:$A$1048576,'Annual Inflation'!$D76)=0,NA(),SUMIFS(Data!$K$2:$K$1048576,Data!$C$2:$C$1048576,'Annual Inflation'!P$5,Data!$A$2:$A$1048576,'Annual Inflation'!$D76))</f>
        <v>3.15</v>
      </c>
      <c r="R76" s="15">
        <f>IF(SUMIFS(Data!$L$2:$L$1048576,Data!$C$2:$C$1048576,'Annual Inflation'!P$5,Data!$A$2:$A$1048576,'Annual Inflation'!$D76)=0,NA(),SUMIFS(Data!$L$2:$L$1048576,Data!$C$2:$C$1048576,'Annual Inflation'!P$5,Data!$A$2:$A$1048576,'Annual Inflation'!$D76))</f>
        <v>3.5525000000000002</v>
      </c>
      <c r="S76" s="4">
        <v>3</v>
      </c>
      <c r="T76" s="4">
        <v>2</v>
      </c>
      <c r="U76" s="4">
        <v>2</v>
      </c>
      <c r="V76" s="15">
        <f t="shared" si="36"/>
        <v>0</v>
      </c>
      <c r="W76" s="15">
        <f t="shared" si="37"/>
        <v>0</v>
      </c>
      <c r="Y76" s="15"/>
      <c r="Z76" s="15" t="e">
        <f>IF(SUMIFS(Data!$G$2:$G$1048576,Data!$B$2:$B$1048576,'Annual Inflation'!Z$5,Data!$A$2:$A$1048576,'Annual Inflation'!$D76)=0,NA(),SUMIFS(Data!$G$2:$G$1048576,Data!$B$2:$B$1048576,'Annual Inflation'!Z$5,Data!$A$2:$A$1048576,'Annual Inflation'!$D76))</f>
        <v>#N/A</v>
      </c>
      <c r="AA76" s="15" t="e">
        <f>IF(SUMIFS(Data!$G$2:$G$1048576,Data!$B$2:$B$1048576,'Annual Inflation'!AA$5,Data!$A$2:$A$1048576,'Annual Inflation'!$D76)=0,NA(),SUMIFS(Data!$G$2:$G$1048576,Data!$B$2:$B$1048576,'Annual Inflation'!AA$5,Data!$A$2:$A$1048576,'Annual Inflation'!$D76))</f>
        <v>#N/A</v>
      </c>
      <c r="AB76" s="15" t="e">
        <f>IF(SUMIFS(Data!$G$2:$G$1048576,Data!$B$2:$B$1048576,'Annual Inflation'!AB$5,Data!$A$2:$A$1048576,'Annual Inflation'!$D76)=0,NA(),SUMIFS(Data!$G$2:$G$1048576,Data!$B$2:$B$1048576,'Annual Inflation'!AB$5,Data!$A$2:$A$1048576,'Annual Inflation'!$D76))</f>
        <v>#N/A</v>
      </c>
      <c r="AC76" s="4">
        <v>3</v>
      </c>
      <c r="AD76" s="4">
        <v>2</v>
      </c>
      <c r="AE76" s="4">
        <v>2</v>
      </c>
      <c r="AG76" s="15"/>
      <c r="AH76" s="15" t="e">
        <f>IF(SUMIFS(Data!$G$2:$G$1048576,Data!$B$2:$B$1048576,'Annual Inflation'!AH$5,Data!$A$2:$A$1048576,'Annual Inflation'!$D76)=0,NA(),SUMIFS(Data!$G$2:$G$1048576,Data!$B$2:$B$1048576,'Annual Inflation'!AH$5,Data!$A$2:$A$1048576,'Annual Inflation'!$D76))</f>
        <v>#N/A</v>
      </c>
      <c r="AI76" s="15" t="e">
        <f>IF(SUMIFS(Data!$G$2:$G$1048576,Data!$B$2:$B$1048576,'Annual Inflation'!AI$5,Data!$A$2:$A$1048576,'Annual Inflation'!$D76)=0,NA(),SUMIFS(Data!$G$2:$G$1048576,Data!$B$2:$B$1048576,'Annual Inflation'!AI$5,Data!$A$2:$A$1048576,'Annual Inflation'!$D76))</f>
        <v>#N/A</v>
      </c>
      <c r="AJ76" s="15" t="e">
        <f>IF(SUMIFS(Data!$G$2:$G$1048576,Data!$B$2:$B$1048576,'Annual Inflation'!AJ$5,Data!$A$2:$A$1048576,'Annual Inflation'!$D76)=0,NA(),SUMIFS(Data!$G$2:$G$1048576,Data!$B$2:$B$1048576,'Annual Inflation'!AJ$5,Data!$A$2:$A$1048576,'Annual Inflation'!$D76))</f>
        <v>#N/A</v>
      </c>
      <c r="AK76" s="4">
        <v>3</v>
      </c>
      <c r="AL76" s="4">
        <v>2</v>
      </c>
      <c r="AM76" s="4">
        <v>2</v>
      </c>
      <c r="AO76">
        <f t="shared" si="38"/>
        <v>101</v>
      </c>
      <c r="AP76" s="14">
        <f t="shared" si="32"/>
        <v>41883</v>
      </c>
      <c r="AQ76" s="15">
        <f>IF(SUMIFS(Data!$G$2:$G$1048576,Data!$C$2:$C$1048576,'Annual Inflation'!AQ$5,Data!$A$2:$A$1048576,'Annual Inflation'!$AP76)=0,NA(),SUMIFS(Data!$G$2:$G$1048576,Data!$C$2:$C$1048576,'Annual Inflation'!AQ$5,Data!$A$2:$A$1048576,'Annual Inflation'!$AP76))</f>
        <v>3.5</v>
      </c>
      <c r="AR76" s="15">
        <f>IF(SUMIFS(Data!$G$2:$G$1048576,Data!$C$2:$C$1048576,'Annual Inflation'!AR$5,Data!$A$2:$A$1048576,'Annual Inflation'!$AP76)=0,NA(),SUMIFS(Data!$G$2:$G$1048576,Data!$C$2:$C$1048576,'Annual Inflation'!AR$5,Data!$A$2:$A$1048576,'Annual Inflation'!$AP76))</f>
        <v>3.5</v>
      </c>
      <c r="AS76" s="15">
        <f>IF(SUMIFS(Data!$F$2:$F$1048576,Data!$C$2:$C$1048576,'Annual Inflation'!AS$5,Data!$A$2:$A$1048576,'Annual Inflation'!$AP76)=0,NA(),SUMIFS(Data!$F$2:$F$1048576,Data!$C$2:$C$1048576,'Annual Inflation'!AS$5,Data!$A$2:$A$1048576,'Annual Inflation'!$AP76))</f>
        <v>3.4846875000000002</v>
      </c>
      <c r="AT76" s="15">
        <f>IF(SUMIFS(Data!$F$2:$F$1048576,Data!$C$2:$C$1048576,'Annual Inflation'!AT$5,Data!$A$2:$A$1048576,'Annual Inflation'!$AP76)=0,NA(),SUMIFS(Data!$F$2:$F$1048576,Data!$C$2:$C$1048576,'Annual Inflation'!AT$5,Data!$A$2:$A$1048576,'Annual Inflation'!$AP76))</f>
        <v>3.4074193548387099</v>
      </c>
      <c r="AU76" s="4">
        <v>3</v>
      </c>
      <c r="AV76" s="4">
        <v>2</v>
      </c>
      <c r="AW76" s="4">
        <v>2</v>
      </c>
      <c r="AY76" s="15">
        <f>IF(SUMIFS(Data!$G$2:$G$1048576,Data!$C$2:$C$1048576,'Annual Inflation'!AY$5,Data!$A$2:$A$1048576,'Annual Inflation'!$AP76)=0,NA(),SUMIFS(Data!$G$2:$G$1048576,Data!$C$2:$C$1048576,'Annual Inflation'!AY$5,Data!$A$2:$A$1048576,'Annual Inflation'!$AP76))</f>
        <v>3.2</v>
      </c>
      <c r="AZ76" s="15">
        <f>IF(SUMIFS(Data!$G$2:$G$1048576,Data!$C$2:$C$1048576,'Annual Inflation'!AZ$5,Data!$A$2:$A$1048576,'Annual Inflation'!$AP76)=0,NA(),SUMIFS(Data!$G$2:$G$1048576,Data!$C$2:$C$1048576,'Annual Inflation'!AZ$5,Data!$A$2:$A$1048576,'Annual Inflation'!$AP76))</f>
        <v>3.14</v>
      </c>
      <c r="BA76" s="15">
        <f>IF(SUMIFS(Data!$F$2:$F$1048576,Data!$C$2:$C$1048576,'Annual Inflation'!BA$5,Data!$A$2:$A$1048576,'Annual Inflation'!$AP76)=0,NA(),SUMIFS(Data!$F$2:$F$1048576,Data!$C$2:$C$1048576,'Annual Inflation'!BA$5,Data!$A$2:$A$1048576,'Annual Inflation'!$AP76))</f>
        <v>3.21</v>
      </c>
      <c r="BB76" s="15">
        <f>IF(SUMIFS(Data!$F$2:$F$1048576,Data!$C$2:$C$1048576,'Annual Inflation'!BB$5,Data!$A$2:$A$1048576,'Annual Inflation'!$AP76)=0,NA(),SUMIFS(Data!$F$2:$F$1048576,Data!$C$2:$C$1048576,'Annual Inflation'!BB$5,Data!$A$2:$A$1048576,'Annual Inflation'!$AP76))</f>
        <v>3.1757692307692298</v>
      </c>
      <c r="BC76" s="4">
        <v>3</v>
      </c>
      <c r="BD76" s="4">
        <v>2</v>
      </c>
      <c r="BE76" s="4">
        <v>2</v>
      </c>
      <c r="CL76" s="7">
        <f t="shared" si="39"/>
        <v>39356</v>
      </c>
      <c r="CM76" s="4">
        <v>3.75</v>
      </c>
      <c r="CN76" s="4">
        <v>3.49</v>
      </c>
      <c r="CP76" s="4">
        <f>IF(SUMIFS(Data!$F$2:$F$1048576,Data!$C$2:$C$1048576,'Annual Inflation'!CP$5,Data!$A$2:$A$1048576,'Annual Inflation'!$CL76)=0,NA(),SUMIFS(Data!$F$2:$F$1048576,Data!$C$2:$C$1048576,'Annual Inflation'!CP$5,Data!$A$2:$A$1048576,'Annual Inflation'!$CL76))</f>
        <v>3.79214705882353</v>
      </c>
      <c r="CQ76" s="4">
        <f>IF(SUMIFS(Data!$F$2:$F$1048576,Data!$C$2:$C$1048576,'Annual Inflation'!CQ$5,Data!$A$2:$A$1048576,'Annual Inflation'!$CL76)=0,NA(),SUMIFS(Data!$F$2:$F$1048576,Data!$C$2:$C$1048576,'Annual Inflation'!CQ$5,Data!$A$2:$A$1048576,'Annual Inflation'!$CL76))</f>
        <v>3.499819</v>
      </c>
    </row>
    <row r="77" spans="3:95" x14ac:dyDescent="0.2">
      <c r="C77">
        <f t="shared" si="33"/>
        <v>30</v>
      </c>
      <c r="D77" s="14">
        <f t="shared" si="31"/>
        <v>44044</v>
      </c>
      <c r="E77" s="15">
        <f>IF(SUMIFS(Data!$F$2:$F$1048576,Data!$C$2:$C$1048576,'Annual Inflation'!F$5,Data!$A$2:$A$1048576,'Annual Inflation'!$D77)=0,NA(),SUMIFS(Data!$F$2:$F$1048576,Data!$C$2:$C$1048576,'Annual Inflation'!F$5,Data!$A$2:$A$1048576,'Annual Inflation'!$D77))</f>
        <v>3.5822857142857099</v>
      </c>
      <c r="F77" s="15">
        <f>IF(SUMIFS(Data!$G$2:$G$1048576,Data!$C$2:$C$1048576,'Annual Inflation'!F$5,Data!$A$2:$A$1048576,'Annual Inflation'!$D77)=0,NA(),SUMIFS(Data!$G$2:$G$1048576,Data!$C$2:$C$1048576,'Annual Inflation'!F$5,Data!$A$2:$A$1048576,'Annual Inflation'!$D77))</f>
        <v>3.58</v>
      </c>
      <c r="G77" s="15">
        <f>IF(SUMIFS(Data!$K$2:$K$1048576,Data!$C$2:$C$1048576,'Annual Inflation'!F$5,Data!$A$2:$A$1048576,'Annual Inflation'!$D77)=0,NA(),SUMIFS(Data!$K$2:$K$1048576,Data!$C$2:$C$1048576,'Annual Inflation'!F$5,Data!$A$2:$A$1048576,'Annual Inflation'!$D77))</f>
        <v>3.36</v>
      </c>
      <c r="H77" s="15">
        <f>IF(SUMIFS(Data!$L$2:$L$1048576,Data!$C$2:$C$1048576,'Annual Inflation'!F$5,Data!$A$2:$A$1048576,'Annual Inflation'!$D77)=0,NA(),SUMIFS(Data!$L$2:$L$1048576,Data!$C$2:$C$1048576,'Annual Inflation'!F$5,Data!$A$2:$A$1048576,'Annual Inflation'!$D77))</f>
        <v>3.86</v>
      </c>
      <c r="I77" s="4">
        <v>3</v>
      </c>
      <c r="J77" s="4">
        <v>2</v>
      </c>
      <c r="K77" s="4">
        <v>2</v>
      </c>
      <c r="L77" s="15">
        <f t="shared" si="34"/>
        <v>1.5000000000000124E-2</v>
      </c>
      <c r="M77" s="15">
        <f t="shared" si="35"/>
        <v>0</v>
      </c>
      <c r="O77" s="15">
        <f>IF(SUMIFS(Data!$F$2:$F$1048576,Data!$C$2:$C$1048576,'Annual Inflation'!P$5,Data!$A$2:$A$1048576,'Annual Inflation'!$D77)=0,NA(),SUMIFS(Data!$F$2:$F$1048576,Data!$C$2:$C$1048576,'Annual Inflation'!P$5,Data!$A$2:$A$1048576,'Annual Inflation'!$D77))</f>
        <v>3.4271875000000001</v>
      </c>
      <c r="P77" s="15">
        <f>IF(SUMIFS(Data!$G$2:$G$1048576,Data!$C$2:$C$1048576,'Annual Inflation'!P$5,Data!$A$2:$A$1048576,'Annual Inflation'!$D77)=0,NA(),SUMIFS(Data!$G$2:$G$1048576,Data!$C$2:$C$1048576,'Annual Inflation'!P$5,Data!$A$2:$A$1048576,'Annual Inflation'!$D77))</f>
        <v>3.45</v>
      </c>
      <c r="Q77" s="15">
        <f>IF(SUMIFS(Data!$K$2:$K$1048576,Data!$C$2:$C$1048576,'Annual Inflation'!P$5,Data!$A$2:$A$1048576,'Annual Inflation'!$D77)=0,NA(),SUMIFS(Data!$K$2:$K$1048576,Data!$C$2:$C$1048576,'Annual Inflation'!P$5,Data!$A$2:$A$1048576,'Annual Inflation'!$D77))</f>
        <v>3.2324999999999999</v>
      </c>
      <c r="R77" s="15">
        <f>IF(SUMIFS(Data!$L$2:$L$1048576,Data!$C$2:$C$1048576,'Annual Inflation'!P$5,Data!$A$2:$A$1048576,'Annual Inflation'!$D77)=0,NA(),SUMIFS(Data!$L$2:$L$1048576,Data!$C$2:$C$1048576,'Annual Inflation'!P$5,Data!$A$2:$A$1048576,'Annual Inflation'!$D77))</f>
        <v>3.6025</v>
      </c>
      <c r="S77" s="4">
        <v>3</v>
      </c>
      <c r="T77" s="4">
        <v>2</v>
      </c>
      <c r="U77" s="4">
        <v>2</v>
      </c>
      <c r="V77" s="15">
        <f t="shared" si="36"/>
        <v>5.500000000000016E-2</v>
      </c>
      <c r="W77" s="15">
        <f t="shared" si="37"/>
        <v>0</v>
      </c>
      <c r="Y77" s="15"/>
      <c r="Z77" s="15" t="e">
        <f>IF(SUMIFS(Data!$G$2:$G$1048576,Data!$B$2:$B$1048576,'Annual Inflation'!Z$5,Data!$A$2:$A$1048576,'Annual Inflation'!$D77)=0,NA(),SUMIFS(Data!$G$2:$G$1048576,Data!$B$2:$B$1048576,'Annual Inflation'!Z$5,Data!$A$2:$A$1048576,'Annual Inflation'!$D77))</f>
        <v>#N/A</v>
      </c>
      <c r="AA77" s="15" t="e">
        <f>IF(SUMIFS(Data!$G$2:$G$1048576,Data!$B$2:$B$1048576,'Annual Inflation'!AA$5,Data!$A$2:$A$1048576,'Annual Inflation'!$D77)=0,NA(),SUMIFS(Data!$G$2:$G$1048576,Data!$B$2:$B$1048576,'Annual Inflation'!AA$5,Data!$A$2:$A$1048576,'Annual Inflation'!$D77))</f>
        <v>#N/A</v>
      </c>
      <c r="AB77" s="15" t="e">
        <f>IF(SUMIFS(Data!$G$2:$G$1048576,Data!$B$2:$B$1048576,'Annual Inflation'!AB$5,Data!$A$2:$A$1048576,'Annual Inflation'!$D77)=0,NA(),SUMIFS(Data!$G$2:$G$1048576,Data!$B$2:$B$1048576,'Annual Inflation'!AB$5,Data!$A$2:$A$1048576,'Annual Inflation'!$D77))</f>
        <v>#N/A</v>
      </c>
      <c r="AC77" s="4">
        <v>3</v>
      </c>
      <c r="AD77" s="4">
        <v>2</v>
      </c>
      <c r="AE77" s="4">
        <v>2</v>
      </c>
      <c r="AG77" s="15"/>
      <c r="AH77" s="15" t="e">
        <f>IF(SUMIFS(Data!$G$2:$G$1048576,Data!$B$2:$B$1048576,'Annual Inflation'!AH$5,Data!$A$2:$A$1048576,'Annual Inflation'!$D77)=0,NA(),SUMIFS(Data!$G$2:$G$1048576,Data!$B$2:$B$1048576,'Annual Inflation'!AH$5,Data!$A$2:$A$1048576,'Annual Inflation'!$D77))</f>
        <v>#N/A</v>
      </c>
      <c r="AI77" s="15" t="e">
        <f>IF(SUMIFS(Data!$G$2:$G$1048576,Data!$B$2:$B$1048576,'Annual Inflation'!AI$5,Data!$A$2:$A$1048576,'Annual Inflation'!$D77)=0,NA(),SUMIFS(Data!$G$2:$G$1048576,Data!$B$2:$B$1048576,'Annual Inflation'!AI$5,Data!$A$2:$A$1048576,'Annual Inflation'!$D77))</f>
        <v>#N/A</v>
      </c>
      <c r="AJ77" s="15" t="e">
        <f>IF(SUMIFS(Data!$G$2:$G$1048576,Data!$B$2:$B$1048576,'Annual Inflation'!AJ$5,Data!$A$2:$A$1048576,'Annual Inflation'!$D77)=0,NA(),SUMIFS(Data!$G$2:$G$1048576,Data!$B$2:$B$1048576,'Annual Inflation'!AJ$5,Data!$A$2:$A$1048576,'Annual Inflation'!$D77))</f>
        <v>#N/A</v>
      </c>
      <c r="AK77" s="4">
        <v>3</v>
      </c>
      <c r="AL77" s="4">
        <v>2</v>
      </c>
      <c r="AM77" s="4">
        <v>2</v>
      </c>
      <c r="AO77">
        <f t="shared" si="38"/>
        <v>100</v>
      </c>
      <c r="AP77" s="14">
        <f t="shared" si="32"/>
        <v>41913</v>
      </c>
      <c r="AQ77" s="15">
        <f>IF(SUMIFS(Data!$G$2:$G$1048576,Data!$C$2:$C$1048576,'Annual Inflation'!AQ$5,Data!$A$2:$A$1048576,'Annual Inflation'!$AP77)=0,NA(),SUMIFS(Data!$G$2:$G$1048576,Data!$C$2:$C$1048576,'Annual Inflation'!AQ$5,Data!$A$2:$A$1048576,'Annual Inflation'!$AP77))</f>
        <v>3.5</v>
      </c>
      <c r="AR77" s="15">
        <f>IF(SUMIFS(Data!$G$2:$G$1048576,Data!$C$2:$C$1048576,'Annual Inflation'!AR$5,Data!$A$2:$A$1048576,'Annual Inflation'!$AP77)=0,NA(),SUMIFS(Data!$G$2:$G$1048576,Data!$C$2:$C$1048576,'Annual Inflation'!AR$5,Data!$A$2:$A$1048576,'Annual Inflation'!$AP77))</f>
        <v>3.5</v>
      </c>
      <c r="AS77" s="15">
        <f>IF(SUMIFS(Data!$F$2:$F$1048576,Data!$C$2:$C$1048576,'Annual Inflation'!AS$5,Data!$A$2:$A$1048576,'Annual Inflation'!$AP77)=0,NA(),SUMIFS(Data!$F$2:$F$1048576,Data!$C$2:$C$1048576,'Annual Inflation'!AS$5,Data!$A$2:$A$1048576,'Annual Inflation'!$AP77))</f>
        <v>3.51258064516129</v>
      </c>
      <c r="AT77" s="15">
        <f>IF(SUMIFS(Data!$F$2:$F$1048576,Data!$C$2:$C$1048576,'Annual Inflation'!AT$5,Data!$A$2:$A$1048576,'Annual Inflation'!$AP77)=0,NA(),SUMIFS(Data!$F$2:$F$1048576,Data!$C$2:$C$1048576,'Annual Inflation'!AT$5,Data!$A$2:$A$1048576,'Annual Inflation'!$AP77))</f>
        <v>3.4716666666666698</v>
      </c>
      <c r="AU77" s="4">
        <v>3</v>
      </c>
      <c r="AV77" s="4">
        <v>2</v>
      </c>
      <c r="AW77" s="4">
        <v>2</v>
      </c>
      <c r="AY77" s="15">
        <f>IF(SUMIFS(Data!$G$2:$G$1048576,Data!$C$2:$C$1048576,'Annual Inflation'!AY$5,Data!$A$2:$A$1048576,'Annual Inflation'!$AP77)=0,NA(),SUMIFS(Data!$G$2:$G$1048576,Data!$C$2:$C$1048576,'Annual Inflation'!AY$5,Data!$A$2:$A$1048576,'Annual Inflation'!$AP77))</f>
        <v>3.2</v>
      </c>
      <c r="AZ77" s="15">
        <f>IF(SUMIFS(Data!$G$2:$G$1048576,Data!$C$2:$C$1048576,'Annual Inflation'!AZ$5,Data!$A$2:$A$1048576,'Annual Inflation'!$AP77)=0,NA(),SUMIFS(Data!$G$2:$G$1048576,Data!$C$2:$C$1048576,'Annual Inflation'!AZ$5,Data!$A$2:$A$1048576,'Annual Inflation'!$AP77))</f>
        <v>3.2</v>
      </c>
      <c r="BA77" s="15">
        <f>IF(SUMIFS(Data!$F$2:$F$1048576,Data!$C$2:$C$1048576,'Annual Inflation'!BA$5,Data!$A$2:$A$1048576,'Annual Inflation'!$AP77)=0,NA(),SUMIFS(Data!$F$2:$F$1048576,Data!$C$2:$C$1048576,'Annual Inflation'!BA$5,Data!$A$2:$A$1048576,'Annual Inflation'!$AP77))</f>
        <v>3.2585714285714298</v>
      </c>
      <c r="BB77" s="15">
        <f>IF(SUMIFS(Data!$F$2:$F$1048576,Data!$C$2:$C$1048576,'Annual Inflation'!BB$5,Data!$A$2:$A$1048576,'Annual Inflation'!$AP77)=0,NA(),SUMIFS(Data!$F$2:$F$1048576,Data!$C$2:$C$1048576,'Annual Inflation'!BB$5,Data!$A$2:$A$1048576,'Annual Inflation'!$AP77))</f>
        <v>3.2148148148148099</v>
      </c>
      <c r="BC77" s="4">
        <v>3</v>
      </c>
      <c r="BD77" s="4">
        <v>2</v>
      </c>
      <c r="BE77" s="4">
        <v>2</v>
      </c>
      <c r="CL77" s="7">
        <f t="shared" si="39"/>
        <v>39387</v>
      </c>
      <c r="CM77" s="4">
        <v>3.95</v>
      </c>
      <c r="CN77" s="4">
        <v>3.7</v>
      </c>
      <c r="CP77" s="4">
        <f>IF(SUMIFS(Data!$F$2:$F$1048576,Data!$C$2:$C$1048576,'Annual Inflation'!CP$5,Data!$A$2:$A$1048576,'Annual Inflation'!$CL77)=0,NA(),SUMIFS(Data!$F$2:$F$1048576,Data!$C$2:$C$1048576,'Annual Inflation'!CP$5,Data!$A$2:$A$1048576,'Annual Inflation'!$CL77))</f>
        <v>3.91733333333333</v>
      </c>
      <c r="CQ77" s="4">
        <f>IF(SUMIFS(Data!$F$2:$F$1048576,Data!$C$2:$C$1048576,'Annual Inflation'!CQ$5,Data!$A$2:$A$1048576,'Annual Inflation'!$CL77)=0,NA(),SUMIFS(Data!$F$2:$F$1048576,Data!$C$2:$C$1048576,'Annual Inflation'!CQ$5,Data!$A$2:$A$1048576,'Annual Inflation'!$CL77))</f>
        <v>3.6949427629629601</v>
      </c>
    </row>
    <row r="78" spans="3:95" x14ac:dyDescent="0.2">
      <c r="C78">
        <f t="shared" si="33"/>
        <v>29</v>
      </c>
      <c r="D78" s="14">
        <f t="shared" si="31"/>
        <v>44075</v>
      </c>
      <c r="E78" s="15">
        <f>IF(SUMIFS(Data!$F$2:$F$1048576,Data!$C$2:$C$1048576,'Annual Inflation'!F$5,Data!$A$2:$A$1048576,'Annual Inflation'!$D78)=0,NA(),SUMIFS(Data!$F$2:$F$1048576,Data!$C$2:$C$1048576,'Annual Inflation'!F$5,Data!$A$2:$A$1048576,'Annual Inflation'!$D78))</f>
        <v>3.5911111111111098</v>
      </c>
      <c r="F78" s="15">
        <f>IF(SUMIFS(Data!$G$2:$G$1048576,Data!$C$2:$C$1048576,'Annual Inflation'!F$5,Data!$A$2:$A$1048576,'Annual Inflation'!$D78)=0,NA(),SUMIFS(Data!$G$2:$G$1048576,Data!$C$2:$C$1048576,'Annual Inflation'!F$5,Data!$A$2:$A$1048576,'Annual Inflation'!$D78))</f>
        <v>3.59</v>
      </c>
      <c r="G78" s="15">
        <f>IF(SUMIFS(Data!$K$2:$K$1048576,Data!$C$2:$C$1048576,'Annual Inflation'!F$5,Data!$A$2:$A$1048576,'Annual Inflation'!$D78)=0,NA(),SUMIFS(Data!$K$2:$K$1048576,Data!$C$2:$C$1048576,'Annual Inflation'!F$5,Data!$A$2:$A$1048576,'Annual Inflation'!$D78))</f>
        <v>3.4125000000000001</v>
      </c>
      <c r="H78" s="15">
        <f>IF(SUMIFS(Data!$L$2:$L$1048576,Data!$C$2:$C$1048576,'Annual Inflation'!F$5,Data!$A$2:$A$1048576,'Annual Inflation'!$D78)=0,NA(),SUMIFS(Data!$L$2:$L$1048576,Data!$C$2:$C$1048576,'Annual Inflation'!F$5,Data!$A$2:$A$1048576,'Annual Inflation'!$D78))</f>
        <v>3.8574999999999999</v>
      </c>
      <c r="I78" s="4">
        <v>3</v>
      </c>
      <c r="J78" s="4">
        <v>2</v>
      </c>
      <c r="K78" s="4">
        <v>2</v>
      </c>
      <c r="L78" s="15">
        <f t="shared" si="34"/>
        <v>9.9999999999997868E-3</v>
      </c>
      <c r="M78" s="15">
        <f t="shared" si="35"/>
        <v>0</v>
      </c>
      <c r="O78" s="15">
        <f>IF(SUMIFS(Data!$F$2:$F$1048576,Data!$C$2:$C$1048576,'Annual Inflation'!P$5,Data!$A$2:$A$1048576,'Annual Inflation'!$D78)=0,NA(),SUMIFS(Data!$F$2:$F$1048576,Data!$C$2:$C$1048576,'Annual Inflation'!P$5,Data!$A$2:$A$1048576,'Annual Inflation'!$D78))</f>
        <v>3.41</v>
      </c>
      <c r="P78" s="15">
        <f>IF(SUMIFS(Data!$G$2:$G$1048576,Data!$C$2:$C$1048576,'Annual Inflation'!P$5,Data!$A$2:$A$1048576,'Annual Inflation'!$D78)=0,NA(),SUMIFS(Data!$G$2:$G$1048576,Data!$C$2:$C$1048576,'Annual Inflation'!P$5,Data!$A$2:$A$1048576,'Annual Inflation'!$D78))</f>
        <v>3.43</v>
      </c>
      <c r="Q78" s="15">
        <f>IF(SUMIFS(Data!$K$2:$K$1048576,Data!$C$2:$C$1048576,'Annual Inflation'!P$5,Data!$A$2:$A$1048576,'Annual Inflation'!$D78)=0,NA(),SUMIFS(Data!$K$2:$K$1048576,Data!$C$2:$C$1048576,'Annual Inflation'!P$5,Data!$A$2:$A$1048576,'Annual Inflation'!$D78))</f>
        <v>3.15</v>
      </c>
      <c r="R78" s="15">
        <f>IF(SUMIFS(Data!$L$2:$L$1048576,Data!$C$2:$C$1048576,'Annual Inflation'!P$5,Data!$A$2:$A$1048576,'Annual Inflation'!$D78)=0,NA(),SUMIFS(Data!$L$2:$L$1048576,Data!$C$2:$C$1048576,'Annual Inflation'!P$5,Data!$A$2:$A$1048576,'Annual Inflation'!$D78))</f>
        <v>3.6</v>
      </c>
      <c r="S78" s="4">
        <v>3</v>
      </c>
      <c r="T78" s="4">
        <v>2</v>
      </c>
      <c r="U78" s="4">
        <v>2</v>
      </c>
      <c r="V78" s="15">
        <f t="shared" si="36"/>
        <v>0</v>
      </c>
      <c r="W78" s="15">
        <f t="shared" si="37"/>
        <v>-2.0000000000000018E-2</v>
      </c>
      <c r="Y78" s="15"/>
      <c r="Z78" s="15" t="e">
        <f>IF(SUMIFS(Data!$G$2:$G$1048576,Data!$B$2:$B$1048576,'Annual Inflation'!Z$5,Data!$A$2:$A$1048576,'Annual Inflation'!$D78)=0,NA(),SUMIFS(Data!$G$2:$G$1048576,Data!$B$2:$B$1048576,'Annual Inflation'!Z$5,Data!$A$2:$A$1048576,'Annual Inflation'!$D78))</f>
        <v>#N/A</v>
      </c>
      <c r="AA78" s="15" t="e">
        <f>IF(SUMIFS(Data!$G$2:$G$1048576,Data!$B$2:$B$1048576,'Annual Inflation'!AA$5,Data!$A$2:$A$1048576,'Annual Inflation'!$D78)=0,NA(),SUMIFS(Data!$G$2:$G$1048576,Data!$B$2:$B$1048576,'Annual Inflation'!AA$5,Data!$A$2:$A$1048576,'Annual Inflation'!$D78))</f>
        <v>#N/A</v>
      </c>
      <c r="AB78" s="15" t="e">
        <f>IF(SUMIFS(Data!$G$2:$G$1048576,Data!$B$2:$B$1048576,'Annual Inflation'!AB$5,Data!$A$2:$A$1048576,'Annual Inflation'!$D78)=0,NA(),SUMIFS(Data!$G$2:$G$1048576,Data!$B$2:$B$1048576,'Annual Inflation'!AB$5,Data!$A$2:$A$1048576,'Annual Inflation'!$D78))</f>
        <v>#N/A</v>
      </c>
      <c r="AC78" s="4">
        <v>3</v>
      </c>
      <c r="AD78" s="4">
        <v>2</v>
      </c>
      <c r="AE78" s="4">
        <v>2</v>
      </c>
      <c r="AG78" s="15"/>
      <c r="AH78" s="15" t="e">
        <f>IF(SUMIFS(Data!$G$2:$G$1048576,Data!$B$2:$B$1048576,'Annual Inflation'!AH$5,Data!$A$2:$A$1048576,'Annual Inflation'!$D78)=0,NA(),SUMIFS(Data!$G$2:$G$1048576,Data!$B$2:$B$1048576,'Annual Inflation'!AH$5,Data!$A$2:$A$1048576,'Annual Inflation'!$D78))</f>
        <v>#N/A</v>
      </c>
      <c r="AI78" s="15" t="e">
        <f>IF(SUMIFS(Data!$G$2:$G$1048576,Data!$B$2:$B$1048576,'Annual Inflation'!AI$5,Data!$A$2:$A$1048576,'Annual Inflation'!$D78)=0,NA(),SUMIFS(Data!$G$2:$G$1048576,Data!$B$2:$B$1048576,'Annual Inflation'!AI$5,Data!$A$2:$A$1048576,'Annual Inflation'!$D78))</f>
        <v>#N/A</v>
      </c>
      <c r="AJ78" s="15" t="e">
        <f>IF(SUMIFS(Data!$G$2:$G$1048576,Data!$B$2:$B$1048576,'Annual Inflation'!AJ$5,Data!$A$2:$A$1048576,'Annual Inflation'!$D78)=0,NA(),SUMIFS(Data!$G$2:$G$1048576,Data!$B$2:$B$1048576,'Annual Inflation'!AJ$5,Data!$A$2:$A$1048576,'Annual Inflation'!$D78))</f>
        <v>#N/A</v>
      </c>
      <c r="AK78" s="4">
        <v>3</v>
      </c>
      <c r="AL78" s="4">
        <v>2</v>
      </c>
      <c r="AM78" s="4">
        <v>2</v>
      </c>
      <c r="AO78">
        <f t="shared" si="38"/>
        <v>99</v>
      </c>
      <c r="AP78" s="14">
        <f t="shared" si="32"/>
        <v>41944</v>
      </c>
      <c r="AQ78" s="15">
        <f>IF(SUMIFS(Data!$G$2:$G$1048576,Data!$C$2:$C$1048576,'Annual Inflation'!AQ$5,Data!$A$2:$A$1048576,'Annual Inflation'!$AP78)=0,NA(),SUMIFS(Data!$G$2:$G$1048576,Data!$C$2:$C$1048576,'Annual Inflation'!AQ$5,Data!$A$2:$A$1048576,'Annual Inflation'!$AP78))</f>
        <v>3.5</v>
      </c>
      <c r="AR78" s="15">
        <f>IF(SUMIFS(Data!$G$2:$G$1048576,Data!$C$2:$C$1048576,'Annual Inflation'!AR$5,Data!$A$2:$A$1048576,'Annual Inflation'!$AP78)=0,NA(),SUMIFS(Data!$G$2:$G$1048576,Data!$C$2:$C$1048576,'Annual Inflation'!AR$5,Data!$A$2:$A$1048576,'Annual Inflation'!$AP78))</f>
        <v>3.5</v>
      </c>
      <c r="AS78" s="15">
        <f>IF(SUMIFS(Data!$F$2:$F$1048576,Data!$C$2:$C$1048576,'Annual Inflation'!AS$5,Data!$A$2:$A$1048576,'Annual Inflation'!$AP78)=0,NA(),SUMIFS(Data!$F$2:$F$1048576,Data!$C$2:$C$1048576,'Annual Inflation'!AS$5,Data!$A$2:$A$1048576,'Annual Inflation'!$AP78))</f>
        <v>3.5030000000000001</v>
      </c>
      <c r="AT78" s="15">
        <f>IF(SUMIFS(Data!$F$2:$F$1048576,Data!$C$2:$C$1048576,'Annual Inflation'!AT$5,Data!$A$2:$A$1048576,'Annual Inflation'!$AP78)=0,NA(),SUMIFS(Data!$F$2:$F$1048576,Data!$C$2:$C$1048576,'Annual Inflation'!AT$5,Data!$A$2:$A$1048576,'Annual Inflation'!$AP78))</f>
        <v>3.4436666666666702</v>
      </c>
      <c r="AU78" s="4">
        <v>3</v>
      </c>
      <c r="AV78" s="4">
        <v>2</v>
      </c>
      <c r="AW78" s="4">
        <v>2</v>
      </c>
      <c r="AY78" s="15">
        <f>IF(SUMIFS(Data!$G$2:$G$1048576,Data!$C$2:$C$1048576,'Annual Inflation'!AY$5,Data!$A$2:$A$1048576,'Annual Inflation'!$AP78)=0,NA(),SUMIFS(Data!$G$2:$G$1048576,Data!$C$2:$C$1048576,'Annual Inflation'!AY$5,Data!$A$2:$A$1048576,'Annual Inflation'!$AP78))</f>
        <v>3.2</v>
      </c>
      <c r="AZ78" s="15">
        <f>IF(SUMIFS(Data!$G$2:$G$1048576,Data!$C$2:$C$1048576,'Annual Inflation'!AZ$5,Data!$A$2:$A$1048576,'Annual Inflation'!$AP78)=0,NA(),SUMIFS(Data!$G$2:$G$1048576,Data!$C$2:$C$1048576,'Annual Inflation'!AZ$5,Data!$A$2:$A$1048576,'Annual Inflation'!$AP78))</f>
        <v>3.08</v>
      </c>
      <c r="BA78" s="15">
        <f>IF(SUMIFS(Data!$F$2:$F$1048576,Data!$C$2:$C$1048576,'Annual Inflation'!BA$5,Data!$A$2:$A$1048576,'Annual Inflation'!$AP78)=0,NA(),SUMIFS(Data!$F$2:$F$1048576,Data!$C$2:$C$1048576,'Annual Inflation'!BA$5,Data!$A$2:$A$1048576,'Annual Inflation'!$AP78))</f>
        <v>3.1966666666666699</v>
      </c>
      <c r="BB78" s="15">
        <f>IF(SUMIFS(Data!$F$2:$F$1048576,Data!$C$2:$C$1048576,'Annual Inflation'!BB$5,Data!$A$2:$A$1048576,'Annual Inflation'!$AP78)=0,NA(),SUMIFS(Data!$F$2:$F$1048576,Data!$C$2:$C$1048576,'Annual Inflation'!BB$5,Data!$A$2:$A$1048576,'Annual Inflation'!$AP78))</f>
        <v>3.1261538461538501</v>
      </c>
      <c r="BC78" s="4">
        <v>3</v>
      </c>
      <c r="BD78" s="4">
        <v>2</v>
      </c>
      <c r="BE78" s="4">
        <v>2</v>
      </c>
      <c r="CL78" s="7">
        <f t="shared" si="39"/>
        <v>39417</v>
      </c>
      <c r="CM78" s="4">
        <v>3.85</v>
      </c>
      <c r="CN78" s="4">
        <v>3.73</v>
      </c>
      <c r="CP78" s="4">
        <f>IF(SUMIFS(Data!$F$2:$F$1048576,Data!$C$2:$C$1048576,'Annual Inflation'!CP$5,Data!$A$2:$A$1048576,'Annual Inflation'!$CL78)=0,NA(),SUMIFS(Data!$F$2:$F$1048576,Data!$C$2:$C$1048576,'Annual Inflation'!CP$5,Data!$A$2:$A$1048576,'Annual Inflation'!$CL78))</f>
        <v>3.85516129032258</v>
      </c>
      <c r="CQ78" s="4">
        <f>IF(SUMIFS(Data!$F$2:$F$1048576,Data!$C$2:$C$1048576,'Annual Inflation'!CQ$5,Data!$A$2:$A$1048576,'Annual Inflation'!$CL78)=0,NA(),SUMIFS(Data!$F$2:$F$1048576,Data!$C$2:$C$1048576,'Annual Inflation'!CQ$5,Data!$A$2:$A$1048576,'Annual Inflation'!$CL78))</f>
        <v>3.6700921428571398</v>
      </c>
    </row>
    <row r="79" spans="3:95" x14ac:dyDescent="0.2">
      <c r="C79">
        <f t="shared" si="33"/>
        <v>28</v>
      </c>
      <c r="D79" s="14">
        <f t="shared" si="31"/>
        <v>44105</v>
      </c>
      <c r="E79" s="15">
        <f>IF(SUMIFS(Data!$F$2:$F$1048576,Data!$C$2:$C$1048576,'Annual Inflation'!F$5,Data!$A$2:$A$1048576,'Annual Inflation'!$D79)=0,NA(),SUMIFS(Data!$F$2:$F$1048576,Data!$C$2:$C$1048576,'Annual Inflation'!F$5,Data!$A$2:$A$1048576,'Annual Inflation'!$D79))</f>
        <v>3.5944444444444401</v>
      </c>
      <c r="F79" s="15">
        <f>IF(SUMIFS(Data!$G$2:$G$1048576,Data!$C$2:$C$1048576,'Annual Inflation'!F$5,Data!$A$2:$A$1048576,'Annual Inflation'!$D79)=0,NA(),SUMIFS(Data!$G$2:$G$1048576,Data!$C$2:$C$1048576,'Annual Inflation'!F$5,Data!$A$2:$A$1048576,'Annual Inflation'!$D79))</f>
        <v>3.6</v>
      </c>
      <c r="G79" s="15">
        <f>IF(SUMIFS(Data!$K$2:$K$1048576,Data!$C$2:$C$1048576,'Annual Inflation'!F$5,Data!$A$2:$A$1048576,'Annual Inflation'!$D79)=0,NA(),SUMIFS(Data!$K$2:$K$1048576,Data!$C$2:$C$1048576,'Annual Inflation'!F$5,Data!$A$2:$A$1048576,'Annual Inflation'!$D79))</f>
        <v>3.415</v>
      </c>
      <c r="H79" s="15">
        <f>IF(SUMIFS(Data!$L$2:$L$1048576,Data!$C$2:$C$1048576,'Annual Inflation'!F$5,Data!$A$2:$A$1048576,'Annual Inflation'!$D79)=0,NA(),SUMIFS(Data!$L$2:$L$1048576,Data!$C$2:$C$1048576,'Annual Inflation'!F$5,Data!$A$2:$A$1048576,'Annual Inflation'!$D79))</f>
        <v>3.81</v>
      </c>
      <c r="I79" s="4">
        <v>3</v>
      </c>
      <c r="J79" s="4">
        <v>2</v>
      </c>
      <c r="K79" s="4">
        <v>2</v>
      </c>
      <c r="L79" s="15">
        <f t="shared" si="34"/>
        <v>1.0000000000000231E-2</v>
      </c>
      <c r="M79" s="15">
        <f t="shared" si="35"/>
        <v>0</v>
      </c>
      <c r="O79" s="15">
        <f>IF(SUMIFS(Data!$F$2:$F$1048576,Data!$C$2:$C$1048576,'Annual Inflation'!P$5,Data!$A$2:$A$1048576,'Annual Inflation'!$D79)=0,NA(),SUMIFS(Data!$F$2:$F$1048576,Data!$C$2:$C$1048576,'Annual Inflation'!P$5,Data!$A$2:$A$1048576,'Annual Inflation'!$D79))</f>
        <v>3.4469696969696999</v>
      </c>
      <c r="P79" s="15">
        <f>IF(SUMIFS(Data!$G$2:$G$1048576,Data!$C$2:$C$1048576,'Annual Inflation'!P$5,Data!$A$2:$A$1048576,'Annual Inflation'!$D79)=0,NA(),SUMIFS(Data!$G$2:$G$1048576,Data!$C$2:$C$1048576,'Annual Inflation'!P$5,Data!$A$2:$A$1048576,'Annual Inflation'!$D79))</f>
        <v>3.48</v>
      </c>
      <c r="Q79" s="15">
        <f>IF(SUMIFS(Data!$K$2:$K$1048576,Data!$C$2:$C$1048576,'Annual Inflation'!P$5,Data!$A$2:$A$1048576,'Annual Inflation'!$D79)=0,NA(),SUMIFS(Data!$K$2:$K$1048576,Data!$C$2:$C$1048576,'Annual Inflation'!P$5,Data!$A$2:$A$1048576,'Annual Inflation'!$D79))</f>
        <v>3.29</v>
      </c>
      <c r="R79" s="15">
        <f>IF(SUMIFS(Data!$L$2:$L$1048576,Data!$C$2:$C$1048576,'Annual Inflation'!P$5,Data!$A$2:$A$1048576,'Annual Inflation'!$D79)=0,NA(),SUMIFS(Data!$L$2:$L$1048576,Data!$C$2:$C$1048576,'Annual Inflation'!P$5,Data!$A$2:$A$1048576,'Annual Inflation'!$D79))</f>
        <v>3.63</v>
      </c>
      <c r="S79" s="4">
        <v>3</v>
      </c>
      <c r="T79" s="4">
        <v>2</v>
      </c>
      <c r="U79" s="4">
        <v>2</v>
      </c>
      <c r="V79" s="15">
        <f t="shared" si="36"/>
        <v>4.9999999999999822E-2</v>
      </c>
      <c r="W79" s="15">
        <f t="shared" si="37"/>
        <v>0</v>
      </c>
      <c r="Y79" s="15"/>
      <c r="Z79" s="15" t="e">
        <f>IF(SUMIFS(Data!$G$2:$G$1048576,Data!$B$2:$B$1048576,'Annual Inflation'!Z$5,Data!$A$2:$A$1048576,'Annual Inflation'!$D79)=0,NA(),SUMIFS(Data!$G$2:$G$1048576,Data!$B$2:$B$1048576,'Annual Inflation'!Z$5,Data!$A$2:$A$1048576,'Annual Inflation'!$D79))</f>
        <v>#N/A</v>
      </c>
      <c r="AA79" s="15" t="e">
        <f>IF(SUMIFS(Data!$G$2:$G$1048576,Data!$B$2:$B$1048576,'Annual Inflation'!AA$5,Data!$A$2:$A$1048576,'Annual Inflation'!$D79)=0,NA(),SUMIFS(Data!$G$2:$G$1048576,Data!$B$2:$B$1048576,'Annual Inflation'!AA$5,Data!$A$2:$A$1048576,'Annual Inflation'!$D79))</f>
        <v>#N/A</v>
      </c>
      <c r="AB79" s="15" t="e">
        <f>IF(SUMIFS(Data!$G$2:$G$1048576,Data!$B$2:$B$1048576,'Annual Inflation'!AB$5,Data!$A$2:$A$1048576,'Annual Inflation'!$D79)=0,NA(),SUMIFS(Data!$G$2:$G$1048576,Data!$B$2:$B$1048576,'Annual Inflation'!AB$5,Data!$A$2:$A$1048576,'Annual Inflation'!$D79))</f>
        <v>#N/A</v>
      </c>
      <c r="AC79" s="4">
        <v>3</v>
      </c>
      <c r="AD79" s="4">
        <v>2</v>
      </c>
      <c r="AE79" s="4">
        <v>2</v>
      </c>
      <c r="AG79" s="15"/>
      <c r="AH79" s="15" t="e">
        <f>IF(SUMIFS(Data!$G$2:$G$1048576,Data!$B$2:$B$1048576,'Annual Inflation'!AH$5,Data!$A$2:$A$1048576,'Annual Inflation'!$D79)=0,NA(),SUMIFS(Data!$G$2:$G$1048576,Data!$B$2:$B$1048576,'Annual Inflation'!AH$5,Data!$A$2:$A$1048576,'Annual Inflation'!$D79))</f>
        <v>#N/A</v>
      </c>
      <c r="AI79" s="15" t="e">
        <f>IF(SUMIFS(Data!$G$2:$G$1048576,Data!$B$2:$B$1048576,'Annual Inflation'!AI$5,Data!$A$2:$A$1048576,'Annual Inflation'!$D79)=0,NA(),SUMIFS(Data!$G$2:$G$1048576,Data!$B$2:$B$1048576,'Annual Inflation'!AI$5,Data!$A$2:$A$1048576,'Annual Inflation'!$D79))</f>
        <v>#N/A</v>
      </c>
      <c r="AJ79" s="15" t="e">
        <f>IF(SUMIFS(Data!$G$2:$G$1048576,Data!$B$2:$B$1048576,'Annual Inflation'!AJ$5,Data!$A$2:$A$1048576,'Annual Inflation'!$D79)=0,NA(),SUMIFS(Data!$G$2:$G$1048576,Data!$B$2:$B$1048576,'Annual Inflation'!AJ$5,Data!$A$2:$A$1048576,'Annual Inflation'!$D79))</f>
        <v>#N/A</v>
      </c>
      <c r="AK79" s="4">
        <v>3</v>
      </c>
      <c r="AL79" s="4">
        <v>2</v>
      </c>
      <c r="AM79" s="4">
        <v>2</v>
      </c>
      <c r="AO79">
        <f t="shared" si="38"/>
        <v>98</v>
      </c>
      <c r="AP79" s="14">
        <f t="shared" si="32"/>
        <v>41974</v>
      </c>
      <c r="AQ79" s="15">
        <f>IF(SUMIFS(Data!$G$2:$G$1048576,Data!$C$2:$C$1048576,'Annual Inflation'!AQ$5,Data!$A$2:$A$1048576,'Annual Inflation'!$AP79)=0,NA(),SUMIFS(Data!$G$2:$G$1048576,Data!$C$2:$C$1048576,'Annual Inflation'!AQ$5,Data!$A$2:$A$1048576,'Annual Inflation'!$AP79))</f>
        <v>3.5</v>
      </c>
      <c r="AR79" s="15">
        <f>IF(SUMIFS(Data!$G$2:$G$1048576,Data!$C$2:$C$1048576,'Annual Inflation'!AR$5,Data!$A$2:$A$1048576,'Annual Inflation'!$AP79)=0,NA(),SUMIFS(Data!$G$2:$G$1048576,Data!$C$2:$C$1048576,'Annual Inflation'!AR$5,Data!$A$2:$A$1048576,'Annual Inflation'!$AP79))</f>
        <v>3.5</v>
      </c>
      <c r="AS79" s="15">
        <f>IF(SUMIFS(Data!$F$2:$F$1048576,Data!$C$2:$C$1048576,'Annual Inflation'!AS$5,Data!$A$2:$A$1048576,'Annual Inflation'!$AP79)=0,NA(),SUMIFS(Data!$F$2:$F$1048576,Data!$C$2:$C$1048576,'Annual Inflation'!AS$5,Data!$A$2:$A$1048576,'Annual Inflation'!$AP79))</f>
        <v>3.4992592592592602</v>
      </c>
      <c r="AT79" s="15">
        <f>IF(SUMIFS(Data!$F$2:$F$1048576,Data!$C$2:$C$1048576,'Annual Inflation'!AT$5,Data!$A$2:$A$1048576,'Annual Inflation'!$AP79)=0,NA(),SUMIFS(Data!$F$2:$F$1048576,Data!$C$2:$C$1048576,'Annual Inflation'!AT$5,Data!$A$2:$A$1048576,'Annual Inflation'!$AP79))</f>
        <v>3.4465384615384602</v>
      </c>
      <c r="AU79" s="4">
        <v>3</v>
      </c>
      <c r="AV79" s="4">
        <v>2</v>
      </c>
      <c r="AW79" s="4">
        <v>2</v>
      </c>
      <c r="AY79" s="15">
        <f>IF(SUMIFS(Data!$G$2:$G$1048576,Data!$C$2:$C$1048576,'Annual Inflation'!AY$5,Data!$A$2:$A$1048576,'Annual Inflation'!$AP79)=0,NA(),SUMIFS(Data!$G$2:$G$1048576,Data!$C$2:$C$1048576,'Annual Inflation'!AY$5,Data!$A$2:$A$1048576,'Annual Inflation'!$AP79))</f>
        <v>3.24</v>
      </c>
      <c r="AZ79" s="15">
        <f>IF(SUMIFS(Data!$G$2:$G$1048576,Data!$C$2:$C$1048576,'Annual Inflation'!AZ$5,Data!$A$2:$A$1048576,'Annual Inflation'!$AP79)=0,NA(),SUMIFS(Data!$G$2:$G$1048576,Data!$C$2:$C$1048576,'Annual Inflation'!AZ$5,Data!$A$2:$A$1048576,'Annual Inflation'!$AP79))</f>
        <v>3.2</v>
      </c>
      <c r="BA79" s="15">
        <f>IF(SUMIFS(Data!$F$2:$F$1048576,Data!$C$2:$C$1048576,'Annual Inflation'!BA$5,Data!$A$2:$A$1048576,'Annual Inflation'!$AP79)=0,NA(),SUMIFS(Data!$F$2:$F$1048576,Data!$C$2:$C$1048576,'Annual Inflation'!BA$5,Data!$A$2:$A$1048576,'Annual Inflation'!$AP79))</f>
        <v>3.2656521739130402</v>
      </c>
      <c r="BB79" s="15">
        <f>IF(SUMIFS(Data!$F$2:$F$1048576,Data!$C$2:$C$1048576,'Annual Inflation'!BB$5,Data!$A$2:$A$1048576,'Annual Inflation'!$AP79)=0,NA(),SUMIFS(Data!$F$2:$F$1048576,Data!$C$2:$C$1048576,'Annual Inflation'!BB$5,Data!$A$2:$A$1048576,'Annual Inflation'!$AP79))</f>
        <v>3.20347826086957</v>
      </c>
      <c r="BC79" s="4">
        <v>3</v>
      </c>
      <c r="BD79" s="4">
        <v>2</v>
      </c>
      <c r="BE79" s="4">
        <v>2</v>
      </c>
      <c r="CL79" s="7">
        <f t="shared" si="39"/>
        <v>39448</v>
      </c>
      <c r="CM79" s="4">
        <v>3.72</v>
      </c>
      <c r="CN79" s="4">
        <v>3.59</v>
      </c>
      <c r="CP79" s="4">
        <f>IF(SUMIFS(Data!$F$2:$F$1048576,Data!$C$2:$C$1048576,'Annual Inflation'!CP$5,Data!$A$2:$A$1048576,'Annual Inflation'!$CL79)=0,NA(),SUMIFS(Data!$F$2:$F$1048576,Data!$C$2:$C$1048576,'Annual Inflation'!CP$5,Data!$A$2:$A$1048576,'Annual Inflation'!$CL79))</f>
        <v>3.7123333333333299</v>
      </c>
      <c r="CQ79" s="4">
        <f>IF(SUMIFS(Data!$F$2:$F$1048576,Data!$C$2:$C$1048576,'Annual Inflation'!CQ$5,Data!$A$2:$A$1048576,'Annual Inflation'!$CL79)=0,NA(),SUMIFS(Data!$F$2:$F$1048576,Data!$C$2:$C$1048576,'Annual Inflation'!CQ$5,Data!$A$2:$A$1048576,'Annual Inflation'!$CL79))</f>
        <v>3.63730357142857</v>
      </c>
    </row>
    <row r="80" spans="3:95" x14ac:dyDescent="0.2">
      <c r="C80">
        <f t="shared" si="33"/>
        <v>27</v>
      </c>
      <c r="D80" s="14">
        <f t="shared" si="31"/>
        <v>44136</v>
      </c>
      <c r="E80" s="15">
        <f>IF(SUMIFS(Data!$F$2:$F$1048576,Data!$C$2:$C$1048576,'Annual Inflation'!F$5,Data!$A$2:$A$1048576,'Annual Inflation'!$D80)=0,NA(),SUMIFS(Data!$F$2:$F$1048576,Data!$C$2:$C$1048576,'Annual Inflation'!F$5,Data!$A$2:$A$1048576,'Annual Inflation'!$D80))</f>
        <v>3.6111764705882399</v>
      </c>
      <c r="F80" s="15">
        <f>IF(SUMIFS(Data!$G$2:$G$1048576,Data!$C$2:$C$1048576,'Annual Inflation'!F$5,Data!$A$2:$A$1048576,'Annual Inflation'!$D80)=0,NA(),SUMIFS(Data!$G$2:$G$1048576,Data!$C$2:$C$1048576,'Annual Inflation'!F$5,Data!$A$2:$A$1048576,'Annual Inflation'!$D80))</f>
        <v>3.6</v>
      </c>
      <c r="G80" s="15">
        <f>IF(SUMIFS(Data!$K$2:$K$1048576,Data!$C$2:$C$1048576,'Annual Inflation'!F$5,Data!$A$2:$A$1048576,'Annual Inflation'!$D80)=0,NA(),SUMIFS(Data!$K$2:$K$1048576,Data!$C$2:$C$1048576,'Annual Inflation'!F$5,Data!$A$2:$A$1048576,'Annual Inflation'!$D80))</f>
        <v>3.5</v>
      </c>
      <c r="H80" s="15">
        <f>IF(SUMIFS(Data!$L$2:$L$1048576,Data!$C$2:$C$1048576,'Annual Inflation'!F$5,Data!$A$2:$A$1048576,'Annual Inflation'!$D80)=0,NA(),SUMIFS(Data!$L$2:$L$1048576,Data!$C$2:$C$1048576,'Annual Inflation'!F$5,Data!$A$2:$A$1048576,'Annual Inflation'!$D80))</f>
        <v>3.7574999999999998</v>
      </c>
      <c r="I80" s="4">
        <v>3</v>
      </c>
      <c r="J80" s="4">
        <v>2</v>
      </c>
      <c r="K80" s="4">
        <v>2</v>
      </c>
      <c r="L80" s="15">
        <f t="shared" si="34"/>
        <v>0</v>
      </c>
      <c r="M80" s="15">
        <f t="shared" si="35"/>
        <v>0</v>
      </c>
      <c r="O80" s="15">
        <f>IF(SUMIFS(Data!$F$2:$F$1048576,Data!$C$2:$C$1048576,'Annual Inflation'!P$5,Data!$A$2:$A$1048576,'Annual Inflation'!$D80)=0,NA(),SUMIFS(Data!$F$2:$F$1048576,Data!$C$2:$C$1048576,'Annual Inflation'!P$5,Data!$A$2:$A$1048576,'Annual Inflation'!$D80))</f>
        <v>3.46870967741935</v>
      </c>
      <c r="P80" s="15">
        <f>IF(SUMIFS(Data!$G$2:$G$1048576,Data!$C$2:$C$1048576,'Annual Inflation'!P$5,Data!$A$2:$A$1048576,'Annual Inflation'!$D80)=0,NA(),SUMIFS(Data!$G$2:$G$1048576,Data!$C$2:$C$1048576,'Annual Inflation'!P$5,Data!$A$2:$A$1048576,'Annual Inflation'!$D80))</f>
        <v>3.5</v>
      </c>
      <c r="Q80" s="15">
        <f>IF(SUMIFS(Data!$K$2:$K$1048576,Data!$C$2:$C$1048576,'Annual Inflation'!P$5,Data!$A$2:$A$1048576,'Annual Inflation'!$D80)=0,NA(),SUMIFS(Data!$K$2:$K$1048576,Data!$C$2:$C$1048576,'Annual Inflation'!P$5,Data!$A$2:$A$1048576,'Annual Inflation'!$D80))</f>
        <v>3.3</v>
      </c>
      <c r="R80" s="15">
        <f>IF(SUMIFS(Data!$L$2:$L$1048576,Data!$C$2:$C$1048576,'Annual Inflation'!P$5,Data!$A$2:$A$1048576,'Annual Inflation'!$D80)=0,NA(),SUMIFS(Data!$L$2:$L$1048576,Data!$C$2:$C$1048576,'Annual Inflation'!P$5,Data!$A$2:$A$1048576,'Annual Inflation'!$D80))</f>
        <v>3.63</v>
      </c>
      <c r="S80" s="4">
        <v>3</v>
      </c>
      <c r="T80" s="4">
        <v>2</v>
      </c>
      <c r="U80" s="4">
        <v>2</v>
      </c>
      <c r="V80" s="15">
        <f t="shared" si="36"/>
        <v>2.0000000000000018E-2</v>
      </c>
      <c r="W80" s="15">
        <f t="shared" si="37"/>
        <v>0</v>
      </c>
      <c r="Y80" s="15"/>
      <c r="Z80" s="15" t="e">
        <f>IF(SUMIFS(Data!$G$2:$G$1048576,Data!$B$2:$B$1048576,'Annual Inflation'!Z$5,Data!$A$2:$A$1048576,'Annual Inflation'!$D80)=0,NA(),SUMIFS(Data!$G$2:$G$1048576,Data!$B$2:$B$1048576,'Annual Inflation'!Z$5,Data!$A$2:$A$1048576,'Annual Inflation'!$D80))</f>
        <v>#N/A</v>
      </c>
      <c r="AA80" s="15" t="e">
        <f>IF(SUMIFS(Data!$G$2:$G$1048576,Data!$B$2:$B$1048576,'Annual Inflation'!AA$5,Data!$A$2:$A$1048576,'Annual Inflation'!$D80)=0,NA(),SUMIFS(Data!$G$2:$G$1048576,Data!$B$2:$B$1048576,'Annual Inflation'!AA$5,Data!$A$2:$A$1048576,'Annual Inflation'!$D80))</f>
        <v>#N/A</v>
      </c>
      <c r="AB80" s="15" t="e">
        <f>IF(SUMIFS(Data!$G$2:$G$1048576,Data!$B$2:$B$1048576,'Annual Inflation'!AB$5,Data!$A$2:$A$1048576,'Annual Inflation'!$D80)=0,NA(),SUMIFS(Data!$G$2:$G$1048576,Data!$B$2:$B$1048576,'Annual Inflation'!AB$5,Data!$A$2:$A$1048576,'Annual Inflation'!$D80))</f>
        <v>#N/A</v>
      </c>
      <c r="AC80" s="4">
        <v>3</v>
      </c>
      <c r="AD80" s="4">
        <v>2</v>
      </c>
      <c r="AE80" s="4">
        <v>2</v>
      </c>
      <c r="AG80" s="15"/>
      <c r="AH80" s="15" t="e">
        <f>IF(SUMIFS(Data!$G$2:$G$1048576,Data!$B$2:$B$1048576,'Annual Inflation'!AH$5,Data!$A$2:$A$1048576,'Annual Inflation'!$D80)=0,NA(),SUMIFS(Data!$G$2:$G$1048576,Data!$B$2:$B$1048576,'Annual Inflation'!AH$5,Data!$A$2:$A$1048576,'Annual Inflation'!$D80))</f>
        <v>#N/A</v>
      </c>
      <c r="AI80" s="15" t="e">
        <f>IF(SUMIFS(Data!$G$2:$G$1048576,Data!$B$2:$B$1048576,'Annual Inflation'!AI$5,Data!$A$2:$A$1048576,'Annual Inflation'!$D80)=0,NA(),SUMIFS(Data!$G$2:$G$1048576,Data!$B$2:$B$1048576,'Annual Inflation'!AI$5,Data!$A$2:$A$1048576,'Annual Inflation'!$D80))</f>
        <v>#N/A</v>
      </c>
      <c r="AJ80" s="15" t="e">
        <f>IF(SUMIFS(Data!$G$2:$G$1048576,Data!$B$2:$B$1048576,'Annual Inflation'!AJ$5,Data!$A$2:$A$1048576,'Annual Inflation'!$D80)=0,NA(),SUMIFS(Data!$G$2:$G$1048576,Data!$B$2:$B$1048576,'Annual Inflation'!AJ$5,Data!$A$2:$A$1048576,'Annual Inflation'!$D80))</f>
        <v>#N/A</v>
      </c>
      <c r="AK80" s="4">
        <v>3</v>
      </c>
      <c r="AL80" s="4">
        <v>2</v>
      </c>
      <c r="AM80" s="4">
        <v>2</v>
      </c>
      <c r="AO80">
        <f t="shared" si="38"/>
        <v>97</v>
      </c>
      <c r="AP80" s="14">
        <f t="shared" si="32"/>
        <v>42005</v>
      </c>
      <c r="AQ80" s="15">
        <f>IF(SUMIFS(Data!$G$2:$G$1048576,Data!$C$2:$C$1048576,'Annual Inflation'!AQ$5,Data!$A$2:$A$1048576,'Annual Inflation'!$AP80)=0,NA(),SUMIFS(Data!$G$2:$G$1048576,Data!$C$2:$C$1048576,'Annual Inflation'!AQ$5,Data!$A$2:$A$1048576,'Annual Inflation'!$AP80))</f>
        <v>3.5</v>
      </c>
      <c r="AR80" s="15">
        <f>IF(SUMIFS(Data!$G$2:$G$1048576,Data!$C$2:$C$1048576,'Annual Inflation'!AR$5,Data!$A$2:$A$1048576,'Annual Inflation'!$AP80)=0,NA(),SUMIFS(Data!$G$2:$G$1048576,Data!$C$2:$C$1048576,'Annual Inflation'!AR$5,Data!$A$2:$A$1048576,'Annual Inflation'!$AP80))</f>
        <v>3.5</v>
      </c>
      <c r="AS80" s="15">
        <f>IF(SUMIFS(Data!$F$2:$F$1048576,Data!$C$2:$C$1048576,'Annual Inflation'!AS$5,Data!$A$2:$A$1048576,'Annual Inflation'!$AP80)=0,NA(),SUMIFS(Data!$F$2:$F$1048576,Data!$C$2:$C$1048576,'Annual Inflation'!AS$5,Data!$A$2:$A$1048576,'Annual Inflation'!$AP80))</f>
        <v>3.45923076923077</v>
      </c>
      <c r="AT80" s="15">
        <f>IF(SUMIFS(Data!$F$2:$F$1048576,Data!$C$2:$C$1048576,'Annual Inflation'!AT$5,Data!$A$2:$A$1048576,'Annual Inflation'!$AP80)=0,NA(),SUMIFS(Data!$F$2:$F$1048576,Data!$C$2:$C$1048576,'Annual Inflation'!AT$5,Data!$A$2:$A$1048576,'Annual Inflation'!$AP80))</f>
        <v>3.4356</v>
      </c>
      <c r="AU80" s="4">
        <v>3</v>
      </c>
      <c r="AV80" s="4">
        <v>2</v>
      </c>
      <c r="AW80" s="4">
        <v>2</v>
      </c>
      <c r="AY80" s="15">
        <f>IF(SUMIFS(Data!$G$2:$G$1048576,Data!$C$2:$C$1048576,'Annual Inflation'!AY$5,Data!$A$2:$A$1048576,'Annual Inflation'!$AP80)=0,NA(),SUMIFS(Data!$G$2:$G$1048576,Data!$C$2:$C$1048576,'Annual Inflation'!AY$5,Data!$A$2:$A$1048576,'Annual Inflation'!$AP80))</f>
        <v>3.1</v>
      </c>
      <c r="AZ80" s="15">
        <f>IF(SUMIFS(Data!$G$2:$G$1048576,Data!$C$2:$C$1048576,'Annual Inflation'!AZ$5,Data!$A$2:$A$1048576,'Annual Inflation'!$AP80)=0,NA(),SUMIFS(Data!$G$2:$G$1048576,Data!$C$2:$C$1048576,'Annual Inflation'!AZ$5,Data!$A$2:$A$1048576,'Annual Inflation'!$AP80))</f>
        <v>3.1150000000000002</v>
      </c>
      <c r="BA80" s="15">
        <f>IF(SUMIFS(Data!$F$2:$F$1048576,Data!$C$2:$C$1048576,'Annual Inflation'!BA$5,Data!$A$2:$A$1048576,'Annual Inflation'!$AP80)=0,NA(),SUMIFS(Data!$F$2:$F$1048576,Data!$C$2:$C$1048576,'Annual Inflation'!BA$5,Data!$A$2:$A$1048576,'Annual Inflation'!$AP80))</f>
        <v>3.1427272727272699</v>
      </c>
      <c r="BB80" s="15">
        <f>IF(SUMIFS(Data!$F$2:$F$1048576,Data!$C$2:$C$1048576,'Annual Inflation'!BB$5,Data!$A$2:$A$1048576,'Annual Inflation'!$AP80)=0,NA(),SUMIFS(Data!$F$2:$F$1048576,Data!$C$2:$C$1048576,'Annual Inflation'!BB$5,Data!$A$2:$A$1048576,'Annual Inflation'!$AP80))</f>
        <v>3.0750000000000002</v>
      </c>
      <c r="BC80" s="4">
        <v>3</v>
      </c>
      <c r="BD80" s="4">
        <v>2</v>
      </c>
      <c r="BE80" s="4">
        <v>2</v>
      </c>
      <c r="CL80" s="7">
        <f t="shared" si="39"/>
        <v>39479</v>
      </c>
      <c r="CM80" s="4">
        <v>3.75</v>
      </c>
      <c r="CN80" s="4">
        <v>3.72</v>
      </c>
      <c r="CP80" s="4">
        <f>IF(SUMIFS(Data!$F$2:$F$1048576,Data!$C$2:$C$1048576,'Annual Inflation'!CP$5,Data!$A$2:$A$1048576,'Annual Inflation'!$CL80)=0,NA(),SUMIFS(Data!$F$2:$F$1048576,Data!$C$2:$C$1048576,'Annual Inflation'!CP$5,Data!$A$2:$A$1048576,'Annual Inflation'!$CL80))</f>
        <v>3.68348387096774</v>
      </c>
      <c r="CQ80" s="4">
        <f>IF(SUMIFS(Data!$F$2:$F$1048576,Data!$C$2:$C$1048576,'Annual Inflation'!CQ$5,Data!$A$2:$A$1048576,'Annual Inflation'!$CL80)=0,NA(),SUMIFS(Data!$F$2:$F$1048576,Data!$C$2:$C$1048576,'Annual Inflation'!CQ$5,Data!$A$2:$A$1048576,'Annual Inflation'!$CL80))</f>
        <v>3.7487348148148101</v>
      </c>
    </row>
    <row r="81" spans="3:95" x14ac:dyDescent="0.2">
      <c r="C81">
        <f t="shared" si="33"/>
        <v>26</v>
      </c>
      <c r="D81" s="14">
        <f t="shared" si="31"/>
        <v>44166</v>
      </c>
      <c r="E81" s="15">
        <f>IF(SUMIFS(Data!$F$2:$F$1048576,Data!$C$2:$C$1048576,'Annual Inflation'!F$5,Data!$A$2:$A$1048576,'Annual Inflation'!$D81)=0,NA(),SUMIFS(Data!$F$2:$F$1048576,Data!$C$2:$C$1048576,'Annual Inflation'!F$5,Data!$A$2:$A$1048576,'Annual Inflation'!$D81))</f>
        <v>3.5871428571428599</v>
      </c>
      <c r="F81" s="15">
        <f>IF(SUMIFS(Data!$G$2:$G$1048576,Data!$C$2:$C$1048576,'Annual Inflation'!F$5,Data!$A$2:$A$1048576,'Annual Inflation'!$D81)=0,NA(),SUMIFS(Data!$G$2:$G$1048576,Data!$C$2:$C$1048576,'Annual Inflation'!F$5,Data!$A$2:$A$1048576,'Annual Inflation'!$D81))</f>
        <v>3.56</v>
      </c>
      <c r="G81" s="15">
        <f>IF(SUMIFS(Data!$K$2:$K$1048576,Data!$C$2:$C$1048576,'Annual Inflation'!F$5,Data!$A$2:$A$1048576,'Annual Inflation'!$D81)=0,NA(),SUMIFS(Data!$K$2:$K$1048576,Data!$C$2:$C$1048576,'Annual Inflation'!F$5,Data!$A$2:$A$1048576,'Annual Inflation'!$D81))</f>
        <v>3.4849999999999999</v>
      </c>
      <c r="H81" s="15">
        <f>IF(SUMIFS(Data!$L$2:$L$1048576,Data!$C$2:$C$1048576,'Annual Inflation'!F$5,Data!$A$2:$A$1048576,'Annual Inflation'!$D81)=0,NA(),SUMIFS(Data!$L$2:$L$1048576,Data!$C$2:$C$1048576,'Annual Inflation'!F$5,Data!$A$2:$A$1048576,'Annual Inflation'!$D81))</f>
        <v>3.71</v>
      </c>
      <c r="I81" s="4">
        <v>3</v>
      </c>
      <c r="J81" s="4">
        <v>2</v>
      </c>
      <c r="K81" s="4">
        <v>2</v>
      </c>
      <c r="L81" s="15">
        <f t="shared" si="34"/>
        <v>0</v>
      </c>
      <c r="M81" s="15">
        <f t="shared" si="35"/>
        <v>-4.0000000000000036E-2</v>
      </c>
      <c r="O81" s="15">
        <f>IF(SUMIFS(Data!$F$2:$F$1048576,Data!$C$2:$C$1048576,'Annual Inflation'!P$5,Data!$A$2:$A$1048576,'Annual Inflation'!$D81)=0,NA(),SUMIFS(Data!$F$2:$F$1048576,Data!$C$2:$C$1048576,'Annual Inflation'!P$5,Data!$A$2:$A$1048576,'Annual Inflation'!$D81))</f>
        <v>3.4784848484848498</v>
      </c>
      <c r="P81" s="15">
        <f>IF(SUMIFS(Data!$G$2:$G$1048576,Data!$C$2:$C$1048576,'Annual Inflation'!P$5,Data!$A$2:$A$1048576,'Annual Inflation'!$D81)=0,NA(),SUMIFS(Data!$G$2:$G$1048576,Data!$C$2:$C$1048576,'Annual Inflation'!P$5,Data!$A$2:$A$1048576,'Annual Inflation'!$D81))</f>
        <v>3.51</v>
      </c>
      <c r="Q81" s="15">
        <f>IF(SUMIFS(Data!$K$2:$K$1048576,Data!$C$2:$C$1048576,'Annual Inflation'!P$5,Data!$A$2:$A$1048576,'Annual Inflation'!$D81)=0,NA(),SUMIFS(Data!$K$2:$K$1048576,Data!$C$2:$C$1048576,'Annual Inflation'!P$5,Data!$A$2:$A$1048576,'Annual Inflation'!$D81))</f>
        <v>3.3</v>
      </c>
      <c r="R81" s="15">
        <f>IF(SUMIFS(Data!$L$2:$L$1048576,Data!$C$2:$C$1048576,'Annual Inflation'!P$5,Data!$A$2:$A$1048576,'Annual Inflation'!$D81)=0,NA(),SUMIFS(Data!$L$2:$L$1048576,Data!$C$2:$C$1048576,'Annual Inflation'!P$5,Data!$A$2:$A$1048576,'Annual Inflation'!$D81))</f>
        <v>3.63</v>
      </c>
      <c r="S81" s="4">
        <v>3</v>
      </c>
      <c r="T81" s="4">
        <v>2</v>
      </c>
      <c r="U81" s="4">
        <v>2</v>
      </c>
      <c r="V81" s="15">
        <f t="shared" si="36"/>
        <v>9.9999999999997868E-3</v>
      </c>
      <c r="W81" s="15">
        <f t="shared" si="37"/>
        <v>0</v>
      </c>
      <c r="Y81" s="15"/>
      <c r="Z81" s="15">
        <f>IF(SUMIFS(Data!$G$2:$G$1048576,Data!$B$2:$B$1048576,'Annual Inflation'!Z$5,Data!$A$2:$A$1048576,'Annual Inflation'!$D81)=0,NA(),SUMIFS(Data!$G$2:$G$1048576,Data!$B$2:$B$1048576,'Annual Inflation'!Z$5,Data!$A$2:$A$1048576,'Annual Inflation'!$D81))</f>
        <v>3.5</v>
      </c>
      <c r="AA81" s="15" t="e">
        <f>IF(SUMIFS(Data!$G$2:$G$1048576,Data!$B$2:$B$1048576,'Annual Inflation'!AA$5,Data!$A$2:$A$1048576,'Annual Inflation'!$D81)=0,NA(),SUMIFS(Data!$G$2:$G$1048576,Data!$B$2:$B$1048576,'Annual Inflation'!AA$5,Data!$A$2:$A$1048576,'Annual Inflation'!$D81))</f>
        <v>#N/A</v>
      </c>
      <c r="AB81" s="15" t="e">
        <f>IF(SUMIFS(Data!$G$2:$G$1048576,Data!$B$2:$B$1048576,'Annual Inflation'!AB$5,Data!$A$2:$A$1048576,'Annual Inflation'!$D81)=0,NA(),SUMIFS(Data!$G$2:$G$1048576,Data!$B$2:$B$1048576,'Annual Inflation'!AB$5,Data!$A$2:$A$1048576,'Annual Inflation'!$D81))</f>
        <v>#N/A</v>
      </c>
      <c r="AC81" s="4">
        <v>3</v>
      </c>
      <c r="AD81" s="4">
        <v>2</v>
      </c>
      <c r="AE81" s="4">
        <v>2</v>
      </c>
      <c r="AG81" s="15"/>
      <c r="AH81" s="15">
        <f>IF(SUMIFS(Data!$G$2:$G$1048576,Data!$B$2:$B$1048576,'Annual Inflation'!AH$5,Data!$A$2:$A$1048576,'Annual Inflation'!$D81)=0,NA(),SUMIFS(Data!$G$2:$G$1048576,Data!$B$2:$B$1048576,'Annual Inflation'!AH$5,Data!$A$2:$A$1048576,'Annual Inflation'!$D81))</f>
        <v>3.4</v>
      </c>
      <c r="AI81" s="15" t="e">
        <f>IF(SUMIFS(Data!$G$2:$G$1048576,Data!$B$2:$B$1048576,'Annual Inflation'!AI$5,Data!$A$2:$A$1048576,'Annual Inflation'!$D81)=0,NA(),SUMIFS(Data!$G$2:$G$1048576,Data!$B$2:$B$1048576,'Annual Inflation'!AI$5,Data!$A$2:$A$1048576,'Annual Inflation'!$D81))</f>
        <v>#N/A</v>
      </c>
      <c r="AJ81" s="15" t="e">
        <f>IF(SUMIFS(Data!$G$2:$G$1048576,Data!$B$2:$B$1048576,'Annual Inflation'!AJ$5,Data!$A$2:$A$1048576,'Annual Inflation'!$D81)=0,NA(),SUMIFS(Data!$G$2:$G$1048576,Data!$B$2:$B$1048576,'Annual Inflation'!AJ$5,Data!$A$2:$A$1048576,'Annual Inflation'!$D81))</f>
        <v>#N/A</v>
      </c>
      <c r="AK81" s="4">
        <v>3</v>
      </c>
      <c r="AL81" s="4">
        <v>2</v>
      </c>
      <c r="AM81" s="4">
        <v>2</v>
      </c>
      <c r="AO81">
        <f t="shared" si="38"/>
        <v>96</v>
      </c>
      <c r="AP81" s="14">
        <f t="shared" si="32"/>
        <v>42036</v>
      </c>
      <c r="AQ81" s="15">
        <f>IF(SUMIFS(Data!$G$2:$G$1048576,Data!$C$2:$C$1048576,'Annual Inflation'!AQ$5,Data!$A$2:$A$1048576,'Annual Inflation'!$AP81)=0,NA(),SUMIFS(Data!$G$2:$G$1048576,Data!$C$2:$C$1048576,'Annual Inflation'!AQ$5,Data!$A$2:$A$1048576,'Annual Inflation'!$AP81))</f>
        <v>3.45</v>
      </c>
      <c r="AR81" s="15">
        <f>IF(SUMIFS(Data!$G$2:$G$1048576,Data!$C$2:$C$1048576,'Annual Inflation'!AR$5,Data!$A$2:$A$1048576,'Annual Inflation'!$AP81)=0,NA(),SUMIFS(Data!$G$2:$G$1048576,Data!$C$2:$C$1048576,'Annual Inflation'!AR$5,Data!$A$2:$A$1048576,'Annual Inflation'!$AP81))</f>
        <v>3.5</v>
      </c>
      <c r="AS81" s="15">
        <f>IF(SUMIFS(Data!$F$2:$F$1048576,Data!$C$2:$C$1048576,'Annual Inflation'!AS$5,Data!$A$2:$A$1048576,'Annual Inflation'!$AP81)=0,NA(),SUMIFS(Data!$F$2:$F$1048576,Data!$C$2:$C$1048576,'Annual Inflation'!AS$5,Data!$A$2:$A$1048576,'Annual Inflation'!$AP81))</f>
        <v>3.41965517241379</v>
      </c>
      <c r="AT81" s="15">
        <f>IF(SUMIFS(Data!$F$2:$F$1048576,Data!$C$2:$C$1048576,'Annual Inflation'!AT$5,Data!$A$2:$A$1048576,'Annual Inflation'!$AP81)=0,NA(),SUMIFS(Data!$F$2:$F$1048576,Data!$C$2:$C$1048576,'Annual Inflation'!AT$5,Data!$A$2:$A$1048576,'Annual Inflation'!$AP81))</f>
        <v>3.4017241379310299</v>
      </c>
      <c r="AU81" s="4">
        <v>3</v>
      </c>
      <c r="AV81" s="4">
        <v>2</v>
      </c>
      <c r="AW81" s="4">
        <v>2</v>
      </c>
      <c r="AY81" s="15">
        <f>IF(SUMIFS(Data!$G$2:$G$1048576,Data!$C$2:$C$1048576,'Annual Inflation'!AY$5,Data!$A$2:$A$1048576,'Annual Inflation'!$AP81)=0,NA(),SUMIFS(Data!$G$2:$G$1048576,Data!$C$2:$C$1048576,'Annual Inflation'!AY$5,Data!$A$2:$A$1048576,'Annual Inflation'!$AP81))</f>
        <v>3.1</v>
      </c>
      <c r="AZ81" s="15">
        <f>IF(SUMIFS(Data!$G$2:$G$1048576,Data!$C$2:$C$1048576,'Annual Inflation'!AZ$5,Data!$A$2:$A$1048576,'Annual Inflation'!$AP81)=0,NA(),SUMIFS(Data!$G$2:$G$1048576,Data!$C$2:$C$1048576,'Annual Inflation'!AZ$5,Data!$A$2:$A$1048576,'Annual Inflation'!$AP81))</f>
        <v>3.05</v>
      </c>
      <c r="BA81" s="15">
        <f>IF(SUMIFS(Data!$F$2:$F$1048576,Data!$C$2:$C$1048576,'Annual Inflation'!BA$5,Data!$A$2:$A$1048576,'Annual Inflation'!$AP81)=0,NA(),SUMIFS(Data!$F$2:$F$1048576,Data!$C$2:$C$1048576,'Annual Inflation'!BA$5,Data!$A$2:$A$1048576,'Annual Inflation'!$AP81))</f>
        <v>3.12666666666667</v>
      </c>
      <c r="BB81" s="15">
        <f>IF(SUMIFS(Data!$F$2:$F$1048576,Data!$C$2:$C$1048576,'Annual Inflation'!BB$5,Data!$A$2:$A$1048576,'Annual Inflation'!$AP81)=0,NA(),SUMIFS(Data!$F$2:$F$1048576,Data!$C$2:$C$1048576,'Annual Inflation'!BB$5,Data!$A$2:$A$1048576,'Annual Inflation'!$AP81))</f>
        <v>3.0766666666666702</v>
      </c>
      <c r="BC81" s="4">
        <v>3</v>
      </c>
      <c r="BD81" s="4">
        <v>2</v>
      </c>
      <c r="BE81" s="4">
        <v>2</v>
      </c>
      <c r="CL81" s="7">
        <f t="shared" si="39"/>
        <v>39508</v>
      </c>
      <c r="CM81" s="4">
        <v>3.61</v>
      </c>
      <c r="CN81" s="4">
        <v>3.7</v>
      </c>
      <c r="CP81" s="4">
        <f>IF(SUMIFS(Data!$F$2:$F$1048576,Data!$C$2:$C$1048576,'Annual Inflation'!CP$5,Data!$A$2:$A$1048576,'Annual Inflation'!$CL81)=0,NA(),SUMIFS(Data!$F$2:$F$1048576,Data!$C$2:$C$1048576,'Annual Inflation'!CP$5,Data!$A$2:$A$1048576,'Annual Inflation'!$CL81))</f>
        <v>3.6624374999999998</v>
      </c>
      <c r="CQ81" s="4">
        <f>IF(SUMIFS(Data!$F$2:$F$1048576,Data!$C$2:$C$1048576,'Annual Inflation'!CQ$5,Data!$A$2:$A$1048576,'Annual Inflation'!$CL81)=0,NA(),SUMIFS(Data!$F$2:$F$1048576,Data!$C$2:$C$1048576,'Annual Inflation'!CQ$5,Data!$A$2:$A$1048576,'Annual Inflation'!$CL81))</f>
        <v>3.6834005267857099</v>
      </c>
    </row>
    <row r="82" spans="3:95" x14ac:dyDescent="0.2">
      <c r="C82">
        <f t="shared" si="33"/>
        <v>25</v>
      </c>
      <c r="D82" s="14">
        <f t="shared" si="31"/>
        <v>44197</v>
      </c>
      <c r="E82" s="15">
        <f>IF(SUMIFS(Data!$F$2:$F$1048576,Data!$C$2:$C$1048576,'Annual Inflation'!F$5,Data!$A$2:$A$1048576,'Annual Inflation'!$D82)=0,NA(),SUMIFS(Data!$F$2:$F$1048576,Data!$C$2:$C$1048576,'Annual Inflation'!F$5,Data!$A$2:$A$1048576,'Annual Inflation'!$D82))</f>
        <v>3.5138888888888902</v>
      </c>
      <c r="F82" s="15">
        <f>IF(SUMIFS(Data!$G$2:$G$1048576,Data!$C$2:$C$1048576,'Annual Inflation'!F$5,Data!$A$2:$A$1048576,'Annual Inflation'!$D82)=0,NA(),SUMIFS(Data!$G$2:$G$1048576,Data!$C$2:$C$1048576,'Annual Inflation'!F$5,Data!$A$2:$A$1048576,'Annual Inflation'!$D82))</f>
        <v>3.52</v>
      </c>
      <c r="G82" s="15">
        <f>IF(SUMIFS(Data!$K$2:$K$1048576,Data!$C$2:$C$1048576,'Annual Inflation'!F$5,Data!$A$2:$A$1048576,'Annual Inflation'!$D82)=0,NA(),SUMIFS(Data!$K$2:$K$1048576,Data!$C$2:$C$1048576,'Annual Inflation'!F$5,Data!$A$2:$A$1048576,'Annual Inflation'!$D82))</f>
        <v>3.3574999999999999</v>
      </c>
      <c r="H82" s="15">
        <f>IF(SUMIFS(Data!$L$2:$L$1048576,Data!$C$2:$C$1048576,'Annual Inflation'!F$5,Data!$A$2:$A$1048576,'Annual Inflation'!$D82)=0,NA(),SUMIFS(Data!$L$2:$L$1048576,Data!$C$2:$C$1048576,'Annual Inflation'!F$5,Data!$A$2:$A$1048576,'Annual Inflation'!$D82))</f>
        <v>3.6</v>
      </c>
      <c r="I82" s="4">
        <v>3</v>
      </c>
      <c r="J82" s="4">
        <v>2</v>
      </c>
      <c r="K82" s="4">
        <v>2</v>
      </c>
      <c r="L82" s="15">
        <f t="shared" si="34"/>
        <v>0</v>
      </c>
      <c r="M82" s="15">
        <f t="shared" si="35"/>
        <v>-4.0000000000000036E-2</v>
      </c>
      <c r="O82" s="15">
        <f>IF(SUMIFS(Data!$F$2:$F$1048576,Data!$C$2:$C$1048576,'Annual Inflation'!P$5,Data!$A$2:$A$1048576,'Annual Inflation'!$D82)=0,NA(),SUMIFS(Data!$F$2:$F$1048576,Data!$C$2:$C$1048576,'Annual Inflation'!P$5,Data!$A$2:$A$1048576,'Annual Inflation'!$D82))</f>
        <v>3.5090909090909101</v>
      </c>
      <c r="P82" s="15">
        <f>IF(SUMIFS(Data!$G$2:$G$1048576,Data!$C$2:$C$1048576,'Annual Inflation'!P$5,Data!$A$2:$A$1048576,'Annual Inflation'!$D82)=0,NA(),SUMIFS(Data!$G$2:$G$1048576,Data!$C$2:$C$1048576,'Annual Inflation'!P$5,Data!$A$2:$A$1048576,'Annual Inflation'!$D82))</f>
        <v>3.52</v>
      </c>
      <c r="Q82" s="15">
        <f>IF(SUMIFS(Data!$K$2:$K$1048576,Data!$C$2:$C$1048576,'Annual Inflation'!P$5,Data!$A$2:$A$1048576,'Annual Inflation'!$D82)=0,NA(),SUMIFS(Data!$K$2:$K$1048576,Data!$C$2:$C$1048576,'Annual Inflation'!P$5,Data!$A$2:$A$1048576,'Annual Inflation'!$D82))</f>
        <v>3.33</v>
      </c>
      <c r="R82" s="15">
        <f>IF(SUMIFS(Data!$L$2:$L$1048576,Data!$C$2:$C$1048576,'Annual Inflation'!P$5,Data!$A$2:$A$1048576,'Annual Inflation'!$D82)=0,NA(),SUMIFS(Data!$L$2:$L$1048576,Data!$C$2:$C$1048576,'Annual Inflation'!P$5,Data!$A$2:$A$1048576,'Annual Inflation'!$D82))</f>
        <v>3.65</v>
      </c>
      <c r="S82" s="4">
        <v>3</v>
      </c>
      <c r="T82" s="4">
        <v>2</v>
      </c>
      <c r="U82" s="4">
        <v>2</v>
      </c>
      <c r="V82" s="15">
        <f t="shared" si="36"/>
        <v>1.0000000000000231E-2</v>
      </c>
      <c r="W82" s="15">
        <f t="shared" si="37"/>
        <v>0</v>
      </c>
      <c r="Y82" s="15"/>
      <c r="Z82" s="15">
        <f>IF(SUMIFS(Data!$G$2:$G$1048576,Data!$B$2:$B$1048576,'Annual Inflation'!Z$5,Data!$A$2:$A$1048576,'Annual Inflation'!$D82)=0,NA(),SUMIFS(Data!$G$2:$G$1048576,Data!$B$2:$B$1048576,'Annual Inflation'!Z$5,Data!$A$2:$A$1048576,'Annual Inflation'!$D82))</f>
        <v>3.5</v>
      </c>
      <c r="AA82" s="15" t="e">
        <f>IF(SUMIFS(Data!$G$2:$G$1048576,Data!$B$2:$B$1048576,'Annual Inflation'!AA$5,Data!$A$2:$A$1048576,'Annual Inflation'!$D82)=0,NA(),SUMIFS(Data!$G$2:$G$1048576,Data!$B$2:$B$1048576,'Annual Inflation'!AA$5,Data!$A$2:$A$1048576,'Annual Inflation'!$D82))</f>
        <v>#N/A</v>
      </c>
      <c r="AB82" s="15" t="e">
        <f>IF(SUMIFS(Data!$G$2:$G$1048576,Data!$B$2:$B$1048576,'Annual Inflation'!AB$5,Data!$A$2:$A$1048576,'Annual Inflation'!$D82)=0,NA(),SUMIFS(Data!$G$2:$G$1048576,Data!$B$2:$B$1048576,'Annual Inflation'!AB$5,Data!$A$2:$A$1048576,'Annual Inflation'!$D82))</f>
        <v>#N/A</v>
      </c>
      <c r="AC82" s="4">
        <v>3</v>
      </c>
      <c r="AD82" s="4">
        <v>2</v>
      </c>
      <c r="AE82" s="4">
        <v>2</v>
      </c>
      <c r="AG82" s="15"/>
      <c r="AH82" s="15">
        <f>IF(SUMIFS(Data!$G$2:$G$1048576,Data!$B$2:$B$1048576,'Annual Inflation'!AH$5,Data!$A$2:$A$1048576,'Annual Inflation'!$D82)=0,NA(),SUMIFS(Data!$G$2:$G$1048576,Data!$B$2:$B$1048576,'Annual Inflation'!AH$5,Data!$A$2:$A$1048576,'Annual Inflation'!$D82))</f>
        <v>3.4249999999999998</v>
      </c>
      <c r="AI82" s="15" t="e">
        <f>IF(SUMIFS(Data!$G$2:$G$1048576,Data!$B$2:$B$1048576,'Annual Inflation'!AI$5,Data!$A$2:$A$1048576,'Annual Inflation'!$D82)=0,NA(),SUMIFS(Data!$G$2:$G$1048576,Data!$B$2:$B$1048576,'Annual Inflation'!AI$5,Data!$A$2:$A$1048576,'Annual Inflation'!$D82))</f>
        <v>#N/A</v>
      </c>
      <c r="AJ82" s="15" t="e">
        <f>IF(SUMIFS(Data!$G$2:$G$1048576,Data!$B$2:$B$1048576,'Annual Inflation'!AJ$5,Data!$A$2:$A$1048576,'Annual Inflation'!$D82)=0,NA(),SUMIFS(Data!$G$2:$G$1048576,Data!$B$2:$B$1048576,'Annual Inflation'!AJ$5,Data!$A$2:$A$1048576,'Annual Inflation'!$D82))</f>
        <v>#N/A</v>
      </c>
      <c r="AK82" s="4">
        <v>3</v>
      </c>
      <c r="AL82" s="4">
        <v>2</v>
      </c>
      <c r="AM82" s="4">
        <v>2</v>
      </c>
      <c r="AO82">
        <f t="shared" si="38"/>
        <v>95</v>
      </c>
      <c r="AP82" s="14">
        <f t="shared" si="32"/>
        <v>42064</v>
      </c>
      <c r="AQ82" s="15">
        <f>IF(SUMIFS(Data!$G$2:$G$1048576,Data!$C$2:$C$1048576,'Annual Inflation'!AQ$5,Data!$A$2:$A$1048576,'Annual Inflation'!$AP82)=0,NA(),SUMIFS(Data!$G$2:$G$1048576,Data!$C$2:$C$1048576,'Annual Inflation'!AQ$5,Data!$A$2:$A$1048576,'Annual Inflation'!$AP82))</f>
        <v>3.5</v>
      </c>
      <c r="AR82" s="15">
        <f>IF(SUMIFS(Data!$G$2:$G$1048576,Data!$C$2:$C$1048576,'Annual Inflation'!AR$5,Data!$A$2:$A$1048576,'Annual Inflation'!$AP82)=0,NA(),SUMIFS(Data!$G$2:$G$1048576,Data!$C$2:$C$1048576,'Annual Inflation'!AR$5,Data!$A$2:$A$1048576,'Annual Inflation'!$AP82))</f>
        <v>3.45</v>
      </c>
      <c r="AS82" s="15">
        <f>IF(SUMIFS(Data!$F$2:$F$1048576,Data!$C$2:$C$1048576,'Annual Inflation'!AS$5,Data!$A$2:$A$1048576,'Annual Inflation'!$AP82)=0,NA(),SUMIFS(Data!$F$2:$F$1048576,Data!$C$2:$C$1048576,'Annual Inflation'!AS$5,Data!$A$2:$A$1048576,'Annual Inflation'!$AP82))</f>
        <v>3.4540740740740699</v>
      </c>
      <c r="AT82" s="15">
        <f>IF(SUMIFS(Data!$F$2:$F$1048576,Data!$C$2:$C$1048576,'Annual Inflation'!AT$5,Data!$A$2:$A$1048576,'Annual Inflation'!$AP82)=0,NA(),SUMIFS(Data!$F$2:$F$1048576,Data!$C$2:$C$1048576,'Annual Inflation'!AT$5,Data!$A$2:$A$1048576,'Annual Inflation'!$AP82))</f>
        <v>3.4266666666666699</v>
      </c>
      <c r="AU82" s="4">
        <v>3</v>
      </c>
      <c r="AV82" s="4">
        <v>2</v>
      </c>
      <c r="AW82" s="4">
        <v>2</v>
      </c>
      <c r="AY82" s="15">
        <f>IF(SUMIFS(Data!$G$2:$G$1048576,Data!$C$2:$C$1048576,'Annual Inflation'!AY$5,Data!$A$2:$A$1048576,'Annual Inflation'!$AP82)=0,NA(),SUMIFS(Data!$G$2:$G$1048576,Data!$C$2:$C$1048576,'Annual Inflation'!AY$5,Data!$A$2:$A$1048576,'Annual Inflation'!$AP82))</f>
        <v>3.1949999999999998</v>
      </c>
      <c r="AZ82" s="15">
        <f>IF(SUMIFS(Data!$G$2:$G$1048576,Data!$C$2:$C$1048576,'Annual Inflation'!AZ$5,Data!$A$2:$A$1048576,'Annual Inflation'!$AP82)=0,NA(),SUMIFS(Data!$G$2:$G$1048576,Data!$C$2:$C$1048576,'Annual Inflation'!AZ$5,Data!$A$2:$A$1048576,'Annual Inflation'!$AP82))</f>
        <v>3.1</v>
      </c>
      <c r="BA82" s="15">
        <f>IF(SUMIFS(Data!$F$2:$F$1048576,Data!$C$2:$C$1048576,'Annual Inflation'!BA$5,Data!$A$2:$A$1048576,'Annual Inflation'!$AP82)=0,NA(),SUMIFS(Data!$F$2:$F$1048576,Data!$C$2:$C$1048576,'Annual Inflation'!BA$5,Data!$A$2:$A$1048576,'Annual Inflation'!$AP82))</f>
        <v>3.1724999999999999</v>
      </c>
      <c r="BB82" s="15">
        <f>IF(SUMIFS(Data!$F$2:$F$1048576,Data!$C$2:$C$1048576,'Annual Inflation'!BB$5,Data!$A$2:$A$1048576,'Annual Inflation'!$AP82)=0,NA(),SUMIFS(Data!$F$2:$F$1048576,Data!$C$2:$C$1048576,'Annual Inflation'!BB$5,Data!$A$2:$A$1048576,'Annual Inflation'!$AP82))</f>
        <v>3.1229166666666699</v>
      </c>
      <c r="BC82" s="4">
        <v>3</v>
      </c>
      <c r="BD82" s="4">
        <v>2</v>
      </c>
      <c r="BE82" s="4">
        <v>2</v>
      </c>
      <c r="CL82" s="7">
        <f t="shared" si="39"/>
        <v>39539</v>
      </c>
      <c r="CM82" s="4">
        <v>3.68</v>
      </c>
      <c r="CN82" s="4">
        <v>3.73</v>
      </c>
      <c r="CP82" s="4">
        <f>IF(SUMIFS(Data!$F$2:$F$1048576,Data!$C$2:$C$1048576,'Annual Inflation'!CP$5,Data!$A$2:$A$1048576,'Annual Inflation'!$CL82)=0,NA(),SUMIFS(Data!$F$2:$F$1048576,Data!$C$2:$C$1048576,'Annual Inflation'!CP$5,Data!$A$2:$A$1048576,'Annual Inflation'!$CL82))</f>
        <v>3.6776969696969699</v>
      </c>
      <c r="CQ82" s="4">
        <f>IF(SUMIFS(Data!$F$2:$F$1048576,Data!$C$2:$C$1048576,'Annual Inflation'!CQ$5,Data!$A$2:$A$1048576,'Annual Inflation'!$CL82)=0,NA(),SUMIFS(Data!$F$2:$F$1048576,Data!$C$2:$C$1048576,'Annual Inflation'!CQ$5,Data!$A$2:$A$1048576,'Annual Inflation'!$CL82))</f>
        <v>3.711849</v>
      </c>
    </row>
    <row r="83" spans="3:95" x14ac:dyDescent="0.2">
      <c r="C83">
        <f t="shared" si="33"/>
        <v>24</v>
      </c>
      <c r="D83" s="14">
        <f t="shared" si="31"/>
        <v>44228</v>
      </c>
      <c r="E83" s="15">
        <f>IF(SUMIFS(Data!$F$2:$F$1048576,Data!$C$2:$C$1048576,'Annual Inflation'!F$5,Data!$A$2:$A$1048576,'Annual Inflation'!$D83)=0,NA(),SUMIFS(Data!$F$2:$F$1048576,Data!$C$2:$C$1048576,'Annual Inflation'!F$5,Data!$A$2:$A$1048576,'Annual Inflation'!$D83))</f>
        <v>3.3191176470588202</v>
      </c>
      <c r="F83" s="15">
        <f>IF(SUMIFS(Data!$G$2:$G$1048576,Data!$C$2:$C$1048576,'Annual Inflation'!F$5,Data!$A$2:$A$1048576,'Annual Inflation'!$D83)=0,NA(),SUMIFS(Data!$G$2:$G$1048576,Data!$C$2:$C$1048576,'Annual Inflation'!F$5,Data!$A$2:$A$1048576,'Annual Inflation'!$D83))</f>
        <v>3.3450000000000002</v>
      </c>
      <c r="G83" s="15">
        <f>IF(SUMIFS(Data!$K$2:$K$1048576,Data!$C$2:$C$1048576,'Annual Inflation'!F$5,Data!$A$2:$A$1048576,'Annual Inflation'!$D83)=0,NA(),SUMIFS(Data!$K$2:$K$1048576,Data!$C$2:$C$1048576,'Annual Inflation'!F$5,Data!$A$2:$A$1048576,'Annual Inflation'!$D83))</f>
        <v>3.2025000000000001</v>
      </c>
      <c r="H83" s="15">
        <f>IF(SUMIFS(Data!$L$2:$L$1048576,Data!$C$2:$C$1048576,'Annual Inflation'!F$5,Data!$A$2:$A$1048576,'Annual Inflation'!$D83)=0,NA(),SUMIFS(Data!$L$2:$L$1048576,Data!$C$2:$C$1048576,'Annual Inflation'!F$5,Data!$A$2:$A$1048576,'Annual Inflation'!$D83))</f>
        <v>3.49</v>
      </c>
      <c r="I83" s="4">
        <v>3</v>
      </c>
      <c r="J83" s="4">
        <v>2</v>
      </c>
      <c r="K83" s="4">
        <v>2</v>
      </c>
      <c r="L83" s="15">
        <f t="shared" si="34"/>
        <v>0</v>
      </c>
      <c r="M83" s="15">
        <f t="shared" si="35"/>
        <v>-0.17499999999999982</v>
      </c>
      <c r="O83" s="15">
        <f>IF(SUMIFS(Data!$F$2:$F$1048576,Data!$C$2:$C$1048576,'Annual Inflation'!P$5,Data!$A$2:$A$1048576,'Annual Inflation'!$D83)=0,NA(),SUMIFS(Data!$F$2:$F$1048576,Data!$C$2:$C$1048576,'Annual Inflation'!P$5,Data!$A$2:$A$1048576,'Annual Inflation'!$D83))</f>
        <v>3.4950000000000001</v>
      </c>
      <c r="P83" s="15">
        <f>IF(SUMIFS(Data!$G$2:$G$1048576,Data!$C$2:$C$1048576,'Annual Inflation'!P$5,Data!$A$2:$A$1048576,'Annual Inflation'!$D83)=0,NA(),SUMIFS(Data!$G$2:$G$1048576,Data!$C$2:$C$1048576,'Annual Inflation'!P$5,Data!$A$2:$A$1048576,'Annual Inflation'!$D83))</f>
        <v>3.55</v>
      </c>
      <c r="Q83" s="15">
        <f>IF(SUMIFS(Data!$K$2:$K$1048576,Data!$C$2:$C$1048576,'Annual Inflation'!P$5,Data!$A$2:$A$1048576,'Annual Inflation'!$D83)=0,NA(),SUMIFS(Data!$K$2:$K$1048576,Data!$C$2:$C$1048576,'Annual Inflation'!P$5,Data!$A$2:$A$1048576,'Annual Inflation'!$D83))</f>
        <v>3.32</v>
      </c>
      <c r="R83" s="15">
        <f>IF(SUMIFS(Data!$L$2:$L$1048576,Data!$C$2:$C$1048576,'Annual Inflation'!P$5,Data!$A$2:$A$1048576,'Annual Inflation'!$D83)=0,NA(),SUMIFS(Data!$L$2:$L$1048576,Data!$C$2:$C$1048576,'Annual Inflation'!P$5,Data!$A$2:$A$1048576,'Annual Inflation'!$D83))</f>
        <v>3.6124999999999998</v>
      </c>
      <c r="S83" s="4">
        <v>3</v>
      </c>
      <c r="T83" s="4">
        <v>2</v>
      </c>
      <c r="U83" s="4">
        <v>2</v>
      </c>
      <c r="V83" s="15">
        <f t="shared" si="36"/>
        <v>2.9999999999999805E-2</v>
      </c>
      <c r="W83" s="15">
        <f t="shared" si="37"/>
        <v>0</v>
      </c>
      <c r="Y83" s="15"/>
      <c r="Z83" s="15">
        <f>IF(SUMIFS(Data!$G$2:$G$1048576,Data!$B$2:$B$1048576,'Annual Inflation'!Z$5,Data!$A$2:$A$1048576,'Annual Inflation'!$D83)=0,NA(),SUMIFS(Data!$G$2:$G$1048576,Data!$B$2:$B$1048576,'Annual Inflation'!Z$5,Data!$A$2:$A$1048576,'Annual Inflation'!$D83))</f>
        <v>3.5</v>
      </c>
      <c r="AA83" s="15" t="e">
        <f>IF(SUMIFS(Data!$G$2:$G$1048576,Data!$B$2:$B$1048576,'Annual Inflation'!AA$5,Data!$A$2:$A$1048576,'Annual Inflation'!$D83)=0,NA(),SUMIFS(Data!$G$2:$G$1048576,Data!$B$2:$B$1048576,'Annual Inflation'!AA$5,Data!$A$2:$A$1048576,'Annual Inflation'!$D83))</f>
        <v>#N/A</v>
      </c>
      <c r="AB83" s="15" t="e">
        <f>IF(SUMIFS(Data!$G$2:$G$1048576,Data!$B$2:$B$1048576,'Annual Inflation'!AB$5,Data!$A$2:$A$1048576,'Annual Inflation'!$D83)=0,NA(),SUMIFS(Data!$G$2:$G$1048576,Data!$B$2:$B$1048576,'Annual Inflation'!AB$5,Data!$A$2:$A$1048576,'Annual Inflation'!$D83))</f>
        <v>#N/A</v>
      </c>
      <c r="AC83" s="4">
        <v>3</v>
      </c>
      <c r="AD83" s="4">
        <v>2</v>
      </c>
      <c r="AE83" s="4">
        <v>2</v>
      </c>
      <c r="AG83" s="15"/>
      <c r="AH83" s="15">
        <f>IF(SUMIFS(Data!$G$2:$G$1048576,Data!$B$2:$B$1048576,'Annual Inflation'!AH$5,Data!$A$2:$A$1048576,'Annual Inflation'!$D83)=0,NA(),SUMIFS(Data!$G$2:$G$1048576,Data!$B$2:$B$1048576,'Annual Inflation'!AH$5,Data!$A$2:$A$1048576,'Annual Inflation'!$D83))</f>
        <v>3.5</v>
      </c>
      <c r="AI83" s="15" t="e">
        <f>IF(SUMIFS(Data!$G$2:$G$1048576,Data!$B$2:$B$1048576,'Annual Inflation'!AI$5,Data!$A$2:$A$1048576,'Annual Inflation'!$D83)=0,NA(),SUMIFS(Data!$G$2:$G$1048576,Data!$B$2:$B$1048576,'Annual Inflation'!AI$5,Data!$A$2:$A$1048576,'Annual Inflation'!$D83))</f>
        <v>#N/A</v>
      </c>
      <c r="AJ83" s="15" t="e">
        <f>IF(SUMIFS(Data!$G$2:$G$1048576,Data!$B$2:$B$1048576,'Annual Inflation'!AJ$5,Data!$A$2:$A$1048576,'Annual Inflation'!$D83)=0,NA(),SUMIFS(Data!$G$2:$G$1048576,Data!$B$2:$B$1048576,'Annual Inflation'!AJ$5,Data!$A$2:$A$1048576,'Annual Inflation'!$D83))</f>
        <v>#N/A</v>
      </c>
      <c r="AK83" s="4">
        <v>3</v>
      </c>
      <c r="AL83" s="4">
        <v>2</v>
      </c>
      <c r="AM83" s="4">
        <v>2</v>
      </c>
      <c r="AO83">
        <f t="shared" si="38"/>
        <v>94</v>
      </c>
      <c r="AP83" s="14">
        <f t="shared" si="32"/>
        <v>42095</v>
      </c>
      <c r="AQ83" s="15">
        <f>IF(SUMIFS(Data!$G$2:$G$1048576,Data!$C$2:$C$1048576,'Annual Inflation'!AQ$5,Data!$A$2:$A$1048576,'Annual Inflation'!$AP83)=0,NA(),SUMIFS(Data!$G$2:$G$1048576,Data!$C$2:$C$1048576,'Annual Inflation'!AQ$5,Data!$A$2:$A$1048576,'Annual Inflation'!$AP83))</f>
        <v>3.48</v>
      </c>
      <c r="AR83" s="15">
        <f>IF(SUMIFS(Data!$G$2:$G$1048576,Data!$C$2:$C$1048576,'Annual Inflation'!AR$5,Data!$A$2:$A$1048576,'Annual Inflation'!$AP83)=0,NA(),SUMIFS(Data!$G$2:$G$1048576,Data!$C$2:$C$1048576,'Annual Inflation'!AR$5,Data!$A$2:$A$1048576,'Annual Inflation'!$AP83))</f>
        <v>3.5</v>
      </c>
      <c r="AS83" s="15">
        <f>IF(SUMIFS(Data!$F$2:$F$1048576,Data!$C$2:$C$1048576,'Annual Inflation'!AS$5,Data!$A$2:$A$1048576,'Annual Inflation'!$AP83)=0,NA(),SUMIFS(Data!$F$2:$F$1048576,Data!$C$2:$C$1048576,'Annual Inflation'!AS$5,Data!$A$2:$A$1048576,'Annual Inflation'!$AP83))</f>
        <v>3.4375862068965501</v>
      </c>
      <c r="AT83" s="15">
        <f>IF(SUMIFS(Data!$F$2:$F$1048576,Data!$C$2:$C$1048576,'Annual Inflation'!AT$5,Data!$A$2:$A$1048576,'Annual Inflation'!$AP83)=0,NA(),SUMIFS(Data!$F$2:$F$1048576,Data!$C$2:$C$1048576,'Annual Inflation'!AT$5,Data!$A$2:$A$1048576,'Annual Inflation'!$AP83))</f>
        <v>3.4318518518518499</v>
      </c>
      <c r="AU83" s="4">
        <v>3</v>
      </c>
      <c r="AV83" s="4">
        <v>2</v>
      </c>
      <c r="AW83" s="4">
        <v>2</v>
      </c>
      <c r="AY83" s="15">
        <f>IF(SUMIFS(Data!$G$2:$G$1048576,Data!$C$2:$C$1048576,'Annual Inflation'!AY$5,Data!$A$2:$A$1048576,'Annual Inflation'!$AP83)=0,NA(),SUMIFS(Data!$G$2:$G$1048576,Data!$C$2:$C$1048576,'Annual Inflation'!AY$5,Data!$A$2:$A$1048576,'Annual Inflation'!$AP83))</f>
        <v>3.1</v>
      </c>
      <c r="AZ83" s="15">
        <f>IF(SUMIFS(Data!$G$2:$G$1048576,Data!$C$2:$C$1048576,'Annual Inflation'!AZ$5,Data!$A$2:$A$1048576,'Annual Inflation'!$AP83)=0,NA(),SUMIFS(Data!$G$2:$G$1048576,Data!$C$2:$C$1048576,'Annual Inflation'!AZ$5,Data!$A$2:$A$1048576,'Annual Inflation'!$AP83))</f>
        <v>3.1</v>
      </c>
      <c r="BA83" s="15">
        <f>IF(SUMIFS(Data!$F$2:$F$1048576,Data!$C$2:$C$1048576,'Annual Inflation'!BA$5,Data!$A$2:$A$1048576,'Annual Inflation'!$AP83)=0,NA(),SUMIFS(Data!$F$2:$F$1048576,Data!$C$2:$C$1048576,'Annual Inflation'!BA$5,Data!$A$2:$A$1048576,'Annual Inflation'!$AP83))</f>
        <v>3.1303999999999998</v>
      </c>
      <c r="BB83" s="15">
        <f>IF(SUMIFS(Data!$F$2:$F$1048576,Data!$C$2:$C$1048576,'Annual Inflation'!BB$5,Data!$A$2:$A$1048576,'Annual Inflation'!$AP83)=0,NA(),SUMIFS(Data!$F$2:$F$1048576,Data!$C$2:$C$1048576,'Annual Inflation'!BB$5,Data!$A$2:$A$1048576,'Annual Inflation'!$AP83))</f>
        <v>3.0924</v>
      </c>
      <c r="BC83" s="4">
        <v>3</v>
      </c>
      <c r="BD83" s="4">
        <v>2</v>
      </c>
      <c r="BE83" s="4">
        <v>2</v>
      </c>
      <c r="CL83" s="7">
        <f t="shared" si="39"/>
        <v>39569</v>
      </c>
      <c r="CM83" s="4">
        <v>3.82</v>
      </c>
      <c r="CN83" s="4">
        <v>3.88</v>
      </c>
      <c r="CP83" s="4">
        <f>IF(SUMIFS(Data!$F$2:$F$1048576,Data!$C$2:$C$1048576,'Annual Inflation'!CP$5,Data!$A$2:$A$1048576,'Annual Inflation'!$CL83)=0,NA(),SUMIFS(Data!$F$2:$F$1048576,Data!$C$2:$C$1048576,'Annual Inflation'!CP$5,Data!$A$2:$A$1048576,'Annual Inflation'!$CL83))</f>
        <v>3.9158333333333299</v>
      </c>
      <c r="CQ83" s="4">
        <f>IF(SUMIFS(Data!$F$2:$F$1048576,Data!$C$2:$C$1048576,'Annual Inflation'!CQ$5,Data!$A$2:$A$1048576,'Annual Inflation'!$CL83)=0,NA(),SUMIFS(Data!$F$2:$F$1048576,Data!$C$2:$C$1048576,'Annual Inflation'!CQ$5,Data!$A$2:$A$1048576,'Annual Inflation'!$CL83))</f>
        <v>3.8868670370370402</v>
      </c>
    </row>
    <row r="84" spans="3:95" x14ac:dyDescent="0.2">
      <c r="C84">
        <f t="shared" si="33"/>
        <v>23</v>
      </c>
      <c r="D84" s="14">
        <f t="shared" si="31"/>
        <v>44256</v>
      </c>
      <c r="E84" s="15">
        <f>IF(SUMIFS(Data!$F$2:$F$1048576,Data!$C$2:$C$1048576,'Annual Inflation'!F$5,Data!$A$2:$A$1048576,'Annual Inflation'!$D84)=0,NA(),SUMIFS(Data!$F$2:$F$1048576,Data!$C$2:$C$1048576,'Annual Inflation'!F$5,Data!$A$2:$A$1048576,'Annual Inflation'!$D84))</f>
        <v>3.3237837837837798</v>
      </c>
      <c r="F84" s="15">
        <f>IF(SUMIFS(Data!$G$2:$G$1048576,Data!$C$2:$C$1048576,'Annual Inflation'!F$5,Data!$A$2:$A$1048576,'Annual Inflation'!$D84)=0,NA(),SUMIFS(Data!$G$2:$G$1048576,Data!$C$2:$C$1048576,'Annual Inflation'!F$5,Data!$A$2:$A$1048576,'Annual Inflation'!$D84))</f>
        <v>3.3</v>
      </c>
      <c r="G84" s="15">
        <f>IF(SUMIFS(Data!$K$2:$K$1048576,Data!$C$2:$C$1048576,'Annual Inflation'!F$5,Data!$A$2:$A$1048576,'Annual Inflation'!$D84)=0,NA(),SUMIFS(Data!$K$2:$K$1048576,Data!$C$2:$C$1048576,'Annual Inflation'!F$5,Data!$A$2:$A$1048576,'Annual Inflation'!$D84))</f>
        <v>3.1</v>
      </c>
      <c r="H84" s="15">
        <f>IF(SUMIFS(Data!$L$2:$L$1048576,Data!$C$2:$C$1048576,'Annual Inflation'!F$5,Data!$A$2:$A$1048576,'Annual Inflation'!$D84)=0,NA(),SUMIFS(Data!$L$2:$L$1048576,Data!$C$2:$C$1048576,'Annual Inflation'!F$5,Data!$A$2:$A$1048576,'Annual Inflation'!$D84))</f>
        <v>3.47</v>
      </c>
      <c r="I84" s="4">
        <v>3</v>
      </c>
      <c r="J84" s="4">
        <v>2</v>
      </c>
      <c r="K84" s="4">
        <v>2</v>
      </c>
      <c r="L84" s="15">
        <f t="shared" si="34"/>
        <v>0</v>
      </c>
      <c r="M84" s="15">
        <f t="shared" si="35"/>
        <v>-4.5000000000000373E-2</v>
      </c>
      <c r="O84" s="15">
        <f>IF(SUMIFS(Data!$F$2:$F$1048576,Data!$C$2:$C$1048576,'Annual Inflation'!P$5,Data!$A$2:$A$1048576,'Annual Inflation'!$D84)=0,NA(),SUMIFS(Data!$F$2:$F$1048576,Data!$C$2:$C$1048576,'Annual Inflation'!P$5,Data!$A$2:$A$1048576,'Annual Inflation'!$D84))</f>
        <v>3.5426470588235301</v>
      </c>
      <c r="P84" s="15">
        <f>IF(SUMIFS(Data!$G$2:$G$1048576,Data!$C$2:$C$1048576,'Annual Inflation'!P$5,Data!$A$2:$A$1048576,'Annual Inflation'!$D84)=0,NA(),SUMIFS(Data!$G$2:$G$1048576,Data!$C$2:$C$1048576,'Annual Inflation'!P$5,Data!$A$2:$A$1048576,'Annual Inflation'!$D84))</f>
        <v>3.48</v>
      </c>
      <c r="Q84" s="15">
        <f>IF(SUMIFS(Data!$K$2:$K$1048576,Data!$C$2:$C$1048576,'Annual Inflation'!P$5,Data!$A$2:$A$1048576,'Annual Inflation'!$D84)=0,NA(),SUMIFS(Data!$K$2:$K$1048576,Data!$C$2:$C$1048576,'Annual Inflation'!P$5,Data!$A$2:$A$1048576,'Annual Inflation'!$D84))</f>
        <v>3.3650000000000002</v>
      </c>
      <c r="R84" s="15">
        <f>IF(SUMIFS(Data!$L$2:$L$1048576,Data!$C$2:$C$1048576,'Annual Inflation'!P$5,Data!$A$2:$A$1048576,'Annual Inflation'!$D84)=0,NA(),SUMIFS(Data!$L$2:$L$1048576,Data!$C$2:$C$1048576,'Annual Inflation'!P$5,Data!$A$2:$A$1048576,'Annual Inflation'!$D84))</f>
        <v>3.6175000000000002</v>
      </c>
      <c r="S84" s="4">
        <v>3</v>
      </c>
      <c r="T84" s="4">
        <v>2</v>
      </c>
      <c r="U84" s="4">
        <v>2</v>
      </c>
      <c r="V84" s="15">
        <f t="shared" si="36"/>
        <v>0</v>
      </c>
      <c r="W84" s="15">
        <f t="shared" si="37"/>
        <v>-6.999999999999984E-2</v>
      </c>
      <c r="Y84" s="15"/>
      <c r="Z84" s="15">
        <f>IF(SUMIFS(Data!$G$2:$G$1048576,Data!$B$2:$B$1048576,'Annual Inflation'!Z$5,Data!$A$2:$A$1048576,'Annual Inflation'!$D84)=0,NA(),SUMIFS(Data!$G$2:$G$1048576,Data!$B$2:$B$1048576,'Annual Inflation'!Z$5,Data!$A$2:$A$1048576,'Annual Inflation'!$D84))</f>
        <v>3.5</v>
      </c>
      <c r="AA84" s="15" t="e">
        <f>IF(SUMIFS(Data!$G$2:$G$1048576,Data!$B$2:$B$1048576,'Annual Inflation'!AA$5,Data!$A$2:$A$1048576,'Annual Inflation'!$D84)=0,NA(),SUMIFS(Data!$G$2:$G$1048576,Data!$B$2:$B$1048576,'Annual Inflation'!AA$5,Data!$A$2:$A$1048576,'Annual Inflation'!$D84))</f>
        <v>#N/A</v>
      </c>
      <c r="AB84" s="15" t="e">
        <f>IF(SUMIFS(Data!$G$2:$G$1048576,Data!$B$2:$B$1048576,'Annual Inflation'!AB$5,Data!$A$2:$A$1048576,'Annual Inflation'!$D84)=0,NA(),SUMIFS(Data!$G$2:$G$1048576,Data!$B$2:$B$1048576,'Annual Inflation'!AB$5,Data!$A$2:$A$1048576,'Annual Inflation'!$D84))</f>
        <v>#N/A</v>
      </c>
      <c r="AC84" s="4">
        <v>3</v>
      </c>
      <c r="AD84" s="4">
        <v>2</v>
      </c>
      <c r="AE84" s="4">
        <v>2</v>
      </c>
      <c r="AG84" s="15"/>
      <c r="AH84" s="15">
        <f>IF(SUMIFS(Data!$G$2:$G$1048576,Data!$B$2:$B$1048576,'Annual Inflation'!AH$5,Data!$A$2:$A$1048576,'Annual Inflation'!$D84)=0,NA(),SUMIFS(Data!$G$2:$G$1048576,Data!$B$2:$B$1048576,'Annual Inflation'!AH$5,Data!$A$2:$A$1048576,'Annual Inflation'!$D84))</f>
        <v>3.5</v>
      </c>
      <c r="AI84" s="15" t="e">
        <f>IF(SUMIFS(Data!$G$2:$G$1048576,Data!$B$2:$B$1048576,'Annual Inflation'!AI$5,Data!$A$2:$A$1048576,'Annual Inflation'!$D84)=0,NA(),SUMIFS(Data!$G$2:$G$1048576,Data!$B$2:$B$1048576,'Annual Inflation'!AI$5,Data!$A$2:$A$1048576,'Annual Inflation'!$D84))</f>
        <v>#N/A</v>
      </c>
      <c r="AJ84" s="15" t="e">
        <f>IF(SUMIFS(Data!$G$2:$G$1048576,Data!$B$2:$B$1048576,'Annual Inflation'!AJ$5,Data!$A$2:$A$1048576,'Annual Inflation'!$D84)=0,NA(),SUMIFS(Data!$G$2:$G$1048576,Data!$B$2:$B$1048576,'Annual Inflation'!AJ$5,Data!$A$2:$A$1048576,'Annual Inflation'!$D84))</f>
        <v>#N/A</v>
      </c>
      <c r="AK84" s="4">
        <v>3</v>
      </c>
      <c r="AL84" s="4">
        <v>2</v>
      </c>
      <c r="AM84" s="4">
        <v>2</v>
      </c>
      <c r="AO84">
        <f t="shared" si="38"/>
        <v>93</v>
      </c>
      <c r="AP84" s="14">
        <f t="shared" si="32"/>
        <v>42125</v>
      </c>
      <c r="AQ84" s="15">
        <f>IF(SUMIFS(Data!$G$2:$G$1048576,Data!$C$2:$C$1048576,'Annual Inflation'!AQ$5,Data!$A$2:$A$1048576,'Annual Inflation'!$AP84)=0,NA(),SUMIFS(Data!$G$2:$G$1048576,Data!$C$2:$C$1048576,'Annual Inflation'!AQ$5,Data!$A$2:$A$1048576,'Annual Inflation'!$AP84))</f>
        <v>3.46</v>
      </c>
      <c r="AR84" s="15">
        <f>IF(SUMIFS(Data!$G$2:$G$1048576,Data!$C$2:$C$1048576,'Annual Inflation'!AR$5,Data!$A$2:$A$1048576,'Annual Inflation'!$AP84)=0,NA(),SUMIFS(Data!$G$2:$G$1048576,Data!$C$2:$C$1048576,'Annual Inflation'!AR$5,Data!$A$2:$A$1048576,'Annual Inflation'!$AP84))</f>
        <v>3.5</v>
      </c>
      <c r="AS84" s="15">
        <f>IF(SUMIFS(Data!$F$2:$F$1048576,Data!$C$2:$C$1048576,'Annual Inflation'!AS$5,Data!$A$2:$A$1048576,'Annual Inflation'!$AP84)=0,NA(),SUMIFS(Data!$F$2:$F$1048576,Data!$C$2:$C$1048576,'Annual Inflation'!AS$5,Data!$A$2:$A$1048576,'Annual Inflation'!$AP84))</f>
        <v>3.395</v>
      </c>
      <c r="AT84" s="15">
        <f>IF(SUMIFS(Data!$F$2:$F$1048576,Data!$C$2:$C$1048576,'Annual Inflation'!AT$5,Data!$A$2:$A$1048576,'Annual Inflation'!$AP84)=0,NA(),SUMIFS(Data!$F$2:$F$1048576,Data!$C$2:$C$1048576,'Annual Inflation'!AT$5,Data!$A$2:$A$1048576,'Annual Inflation'!$AP84))</f>
        <v>3.3765384615384599</v>
      </c>
      <c r="AU84" s="4">
        <v>3</v>
      </c>
      <c r="AV84" s="4">
        <v>2</v>
      </c>
      <c r="AW84" s="4">
        <v>2</v>
      </c>
      <c r="AY84" s="15">
        <f>IF(SUMIFS(Data!$G$2:$G$1048576,Data!$C$2:$C$1048576,'Annual Inflation'!AY$5,Data!$A$2:$A$1048576,'Annual Inflation'!$AP84)=0,NA(),SUMIFS(Data!$G$2:$G$1048576,Data!$C$2:$C$1048576,'Annual Inflation'!AY$5,Data!$A$2:$A$1048576,'Annual Inflation'!$AP84))</f>
        <v>3.07</v>
      </c>
      <c r="AZ84" s="15">
        <f>IF(SUMIFS(Data!$G$2:$G$1048576,Data!$C$2:$C$1048576,'Annual Inflation'!AZ$5,Data!$A$2:$A$1048576,'Annual Inflation'!$AP84)=0,NA(),SUMIFS(Data!$G$2:$G$1048576,Data!$C$2:$C$1048576,'Annual Inflation'!AZ$5,Data!$A$2:$A$1048576,'Annual Inflation'!$AP84))</f>
        <v>3.05</v>
      </c>
      <c r="BA84" s="15">
        <f>IF(SUMIFS(Data!$F$2:$F$1048576,Data!$C$2:$C$1048576,'Annual Inflation'!BA$5,Data!$A$2:$A$1048576,'Annual Inflation'!$AP84)=0,NA(),SUMIFS(Data!$F$2:$F$1048576,Data!$C$2:$C$1048576,'Annual Inflation'!BA$5,Data!$A$2:$A$1048576,'Annual Inflation'!$AP84))</f>
        <v>3.1262500000000002</v>
      </c>
      <c r="BB84" s="15">
        <f>IF(SUMIFS(Data!$F$2:$F$1048576,Data!$C$2:$C$1048576,'Annual Inflation'!BB$5,Data!$A$2:$A$1048576,'Annual Inflation'!$AP84)=0,NA(),SUMIFS(Data!$F$2:$F$1048576,Data!$C$2:$C$1048576,'Annual Inflation'!BB$5,Data!$A$2:$A$1048576,'Annual Inflation'!$AP84))</f>
        <v>3.0649999999999999</v>
      </c>
      <c r="BC84" s="4">
        <v>3</v>
      </c>
      <c r="BD84" s="4">
        <v>2</v>
      </c>
      <c r="BE84" s="4">
        <v>2</v>
      </c>
      <c r="CL84" s="7">
        <f t="shared" si="39"/>
        <v>39600</v>
      </c>
      <c r="CM84" s="4">
        <v>3.84</v>
      </c>
      <c r="CN84" s="4">
        <v>3.8</v>
      </c>
      <c r="CP84" s="4">
        <f>IF(SUMIFS(Data!$F$2:$F$1048576,Data!$C$2:$C$1048576,'Annual Inflation'!CP$5,Data!$A$2:$A$1048576,'Annual Inflation'!$CL84)=0,NA(),SUMIFS(Data!$F$2:$F$1048576,Data!$C$2:$C$1048576,'Annual Inflation'!CP$5,Data!$A$2:$A$1048576,'Annual Inflation'!$CL84))</f>
        <v>3.8758275862069</v>
      </c>
      <c r="CQ84" s="4">
        <f>IF(SUMIFS(Data!$F$2:$F$1048576,Data!$C$2:$C$1048576,'Annual Inflation'!CQ$5,Data!$A$2:$A$1048576,'Annual Inflation'!$CL84)=0,NA(),SUMIFS(Data!$F$2:$F$1048576,Data!$C$2:$C$1048576,'Annual Inflation'!CQ$5,Data!$A$2:$A$1048576,'Annual Inflation'!$CL84))</f>
        <v>3.8811583333333299</v>
      </c>
    </row>
    <row r="85" spans="3:95" x14ac:dyDescent="0.2">
      <c r="C85">
        <f t="shared" si="33"/>
        <v>22</v>
      </c>
      <c r="D85" s="14">
        <f t="shared" si="31"/>
        <v>44287</v>
      </c>
      <c r="E85" s="15">
        <f>IF(SUMIFS(Data!$F$2:$F$1048576,Data!$C$2:$C$1048576,'Annual Inflation'!F$5,Data!$A$2:$A$1048576,'Annual Inflation'!$D85)=0,NA(),SUMIFS(Data!$F$2:$F$1048576,Data!$C$2:$C$1048576,'Annual Inflation'!F$5,Data!$A$2:$A$1048576,'Annual Inflation'!$D85))</f>
        <v>3.2534210526315799</v>
      </c>
      <c r="F85" s="15">
        <f>IF(SUMIFS(Data!$G$2:$G$1048576,Data!$C$2:$C$1048576,'Annual Inflation'!F$5,Data!$A$2:$A$1048576,'Annual Inflation'!$D85)=0,NA(),SUMIFS(Data!$G$2:$G$1048576,Data!$C$2:$C$1048576,'Annual Inflation'!F$5,Data!$A$2:$A$1048576,'Annual Inflation'!$D85))</f>
        <v>3.29</v>
      </c>
      <c r="G85" s="15">
        <f>IF(SUMIFS(Data!$K$2:$K$1048576,Data!$C$2:$C$1048576,'Annual Inflation'!F$5,Data!$A$2:$A$1048576,'Annual Inflation'!$D85)=0,NA(),SUMIFS(Data!$K$2:$K$1048576,Data!$C$2:$C$1048576,'Annual Inflation'!F$5,Data!$A$2:$A$1048576,'Annual Inflation'!$D85))</f>
        <v>2.9375</v>
      </c>
      <c r="H85" s="15">
        <f>IF(SUMIFS(Data!$L$2:$L$1048576,Data!$C$2:$C$1048576,'Annual Inflation'!F$5,Data!$A$2:$A$1048576,'Annual Inflation'!$D85)=0,NA(),SUMIFS(Data!$L$2:$L$1048576,Data!$C$2:$C$1048576,'Annual Inflation'!F$5,Data!$A$2:$A$1048576,'Annual Inflation'!$D85))</f>
        <v>3.5</v>
      </c>
      <c r="I85" s="4">
        <v>3</v>
      </c>
      <c r="J85" s="4">
        <v>2</v>
      </c>
      <c r="K85" s="4">
        <v>2</v>
      </c>
      <c r="L85" s="15">
        <f t="shared" si="34"/>
        <v>0</v>
      </c>
      <c r="M85" s="15">
        <f t="shared" si="35"/>
        <v>-9.9999999999997868E-3</v>
      </c>
      <c r="O85" s="15">
        <f>IF(SUMIFS(Data!$F$2:$F$1048576,Data!$C$2:$C$1048576,'Annual Inflation'!P$5,Data!$A$2:$A$1048576,'Annual Inflation'!$D85)=0,NA(),SUMIFS(Data!$F$2:$F$1048576,Data!$C$2:$C$1048576,'Annual Inflation'!P$5,Data!$A$2:$A$1048576,'Annual Inflation'!$D85))</f>
        <v>3.5320588235294101</v>
      </c>
      <c r="P85" s="15">
        <f>IF(SUMIFS(Data!$G$2:$G$1048576,Data!$C$2:$C$1048576,'Annual Inflation'!P$5,Data!$A$2:$A$1048576,'Annual Inflation'!$D85)=0,NA(),SUMIFS(Data!$G$2:$G$1048576,Data!$C$2:$C$1048576,'Annual Inflation'!P$5,Data!$A$2:$A$1048576,'Annual Inflation'!$D85))</f>
        <v>3.51</v>
      </c>
      <c r="Q85" s="15">
        <f>IF(SUMIFS(Data!$K$2:$K$1048576,Data!$C$2:$C$1048576,'Annual Inflation'!P$5,Data!$A$2:$A$1048576,'Annual Inflation'!$D85)=0,NA(),SUMIFS(Data!$K$2:$K$1048576,Data!$C$2:$C$1048576,'Annual Inflation'!P$5,Data!$A$2:$A$1048576,'Annual Inflation'!$D85))</f>
        <v>3.4024999999999999</v>
      </c>
      <c r="R85" s="15">
        <f>IF(SUMIFS(Data!$L$2:$L$1048576,Data!$C$2:$C$1048576,'Annual Inflation'!P$5,Data!$A$2:$A$1048576,'Annual Inflation'!$D85)=0,NA(),SUMIFS(Data!$L$2:$L$1048576,Data!$C$2:$C$1048576,'Annual Inflation'!P$5,Data!$A$2:$A$1048576,'Annual Inflation'!$D85))</f>
        <v>3.625</v>
      </c>
      <c r="S85" s="4">
        <v>3</v>
      </c>
      <c r="T85" s="4">
        <v>2</v>
      </c>
      <c r="U85" s="4">
        <v>2</v>
      </c>
      <c r="V85" s="15">
        <f t="shared" si="36"/>
        <v>2.9999999999999805E-2</v>
      </c>
      <c r="W85" s="15">
        <f t="shared" si="37"/>
        <v>0</v>
      </c>
      <c r="Y85" s="15"/>
      <c r="Z85" s="15">
        <f>IF(SUMIFS(Data!$G$2:$G$1048576,Data!$B$2:$B$1048576,'Annual Inflation'!Z$5,Data!$A$2:$A$1048576,'Annual Inflation'!$D85)=0,NA(),SUMIFS(Data!$G$2:$G$1048576,Data!$B$2:$B$1048576,'Annual Inflation'!Z$5,Data!$A$2:$A$1048576,'Annual Inflation'!$D85))</f>
        <v>3.5</v>
      </c>
      <c r="AA85" s="15" t="e">
        <f>IF(SUMIFS(Data!$G$2:$G$1048576,Data!$B$2:$B$1048576,'Annual Inflation'!AA$5,Data!$A$2:$A$1048576,'Annual Inflation'!$D85)=0,NA(),SUMIFS(Data!$G$2:$G$1048576,Data!$B$2:$B$1048576,'Annual Inflation'!AA$5,Data!$A$2:$A$1048576,'Annual Inflation'!$D85))</f>
        <v>#N/A</v>
      </c>
      <c r="AB85" s="15" t="e">
        <f>IF(SUMIFS(Data!$G$2:$G$1048576,Data!$B$2:$B$1048576,'Annual Inflation'!AB$5,Data!$A$2:$A$1048576,'Annual Inflation'!$D85)=0,NA(),SUMIFS(Data!$G$2:$G$1048576,Data!$B$2:$B$1048576,'Annual Inflation'!AB$5,Data!$A$2:$A$1048576,'Annual Inflation'!$D85))</f>
        <v>#N/A</v>
      </c>
      <c r="AC85" s="4">
        <v>3</v>
      </c>
      <c r="AD85" s="4">
        <v>2</v>
      </c>
      <c r="AE85" s="4">
        <v>2</v>
      </c>
      <c r="AG85" s="15"/>
      <c r="AH85" s="15">
        <f>IF(SUMIFS(Data!$G$2:$G$1048576,Data!$B$2:$B$1048576,'Annual Inflation'!AH$5,Data!$A$2:$A$1048576,'Annual Inflation'!$D85)=0,NA(),SUMIFS(Data!$G$2:$G$1048576,Data!$B$2:$B$1048576,'Annual Inflation'!AH$5,Data!$A$2:$A$1048576,'Annual Inflation'!$D85))</f>
        <v>3.5</v>
      </c>
      <c r="AI85" s="15" t="e">
        <f>IF(SUMIFS(Data!$G$2:$G$1048576,Data!$B$2:$B$1048576,'Annual Inflation'!AI$5,Data!$A$2:$A$1048576,'Annual Inflation'!$D85)=0,NA(),SUMIFS(Data!$G$2:$G$1048576,Data!$B$2:$B$1048576,'Annual Inflation'!AI$5,Data!$A$2:$A$1048576,'Annual Inflation'!$D85))</f>
        <v>#N/A</v>
      </c>
      <c r="AJ85" s="15" t="e">
        <f>IF(SUMIFS(Data!$G$2:$G$1048576,Data!$B$2:$B$1048576,'Annual Inflation'!AJ$5,Data!$A$2:$A$1048576,'Annual Inflation'!$D85)=0,NA(),SUMIFS(Data!$G$2:$G$1048576,Data!$B$2:$B$1048576,'Annual Inflation'!AJ$5,Data!$A$2:$A$1048576,'Annual Inflation'!$D85))</f>
        <v>#N/A</v>
      </c>
      <c r="AK85" s="4">
        <v>3</v>
      </c>
      <c r="AL85" s="4">
        <v>2</v>
      </c>
      <c r="AM85" s="4">
        <v>2</v>
      </c>
      <c r="AO85">
        <f t="shared" si="38"/>
        <v>92</v>
      </c>
      <c r="AP85" s="14">
        <f t="shared" si="32"/>
        <v>42156</v>
      </c>
      <c r="AQ85" s="15">
        <f>IF(SUMIFS(Data!$G$2:$G$1048576,Data!$C$2:$C$1048576,'Annual Inflation'!AQ$5,Data!$A$2:$A$1048576,'Annual Inflation'!$AP85)=0,NA(),SUMIFS(Data!$G$2:$G$1048576,Data!$C$2:$C$1048576,'Annual Inflation'!AQ$5,Data!$A$2:$A$1048576,'Annual Inflation'!$AP85))</f>
        <v>3.5</v>
      </c>
      <c r="AR85" s="15">
        <f>IF(SUMIFS(Data!$G$2:$G$1048576,Data!$C$2:$C$1048576,'Annual Inflation'!AR$5,Data!$A$2:$A$1048576,'Annual Inflation'!$AP85)=0,NA(),SUMIFS(Data!$G$2:$G$1048576,Data!$C$2:$C$1048576,'Annual Inflation'!AR$5,Data!$A$2:$A$1048576,'Annual Inflation'!$AP85))</f>
        <v>3.5</v>
      </c>
      <c r="AS85" s="15">
        <f>IF(SUMIFS(Data!$F$2:$F$1048576,Data!$C$2:$C$1048576,'Annual Inflation'!AS$5,Data!$A$2:$A$1048576,'Annual Inflation'!$AP85)=0,NA(),SUMIFS(Data!$F$2:$F$1048576,Data!$C$2:$C$1048576,'Annual Inflation'!AS$5,Data!$A$2:$A$1048576,'Annual Inflation'!$AP85))</f>
        <v>3.4296551724137898</v>
      </c>
      <c r="AT85" s="15">
        <f>IF(SUMIFS(Data!$F$2:$F$1048576,Data!$C$2:$C$1048576,'Annual Inflation'!AT$5,Data!$A$2:$A$1048576,'Annual Inflation'!$AP85)=0,NA(),SUMIFS(Data!$F$2:$F$1048576,Data!$C$2:$C$1048576,'Annual Inflation'!AT$5,Data!$A$2:$A$1048576,'Annual Inflation'!$AP85))</f>
        <v>3.43</v>
      </c>
      <c r="AU85" s="4">
        <v>3</v>
      </c>
      <c r="AV85" s="4">
        <v>2</v>
      </c>
      <c r="AW85" s="4">
        <v>2</v>
      </c>
      <c r="AY85" s="15">
        <f>IF(SUMIFS(Data!$G$2:$G$1048576,Data!$C$2:$C$1048576,'Annual Inflation'!AY$5,Data!$A$2:$A$1048576,'Annual Inflation'!$AP85)=0,NA(),SUMIFS(Data!$G$2:$G$1048576,Data!$C$2:$C$1048576,'Annual Inflation'!AY$5,Data!$A$2:$A$1048576,'Annual Inflation'!$AP85))</f>
        <v>3.2</v>
      </c>
      <c r="AZ85" s="15">
        <f>IF(SUMIFS(Data!$G$2:$G$1048576,Data!$C$2:$C$1048576,'Annual Inflation'!AZ$5,Data!$A$2:$A$1048576,'Annual Inflation'!$AP85)=0,NA(),SUMIFS(Data!$G$2:$G$1048576,Data!$C$2:$C$1048576,'Annual Inflation'!AZ$5,Data!$A$2:$A$1048576,'Annual Inflation'!$AP85))</f>
        <v>3.1</v>
      </c>
      <c r="BA85" s="15">
        <f>IF(SUMIFS(Data!$F$2:$F$1048576,Data!$C$2:$C$1048576,'Annual Inflation'!BA$5,Data!$A$2:$A$1048576,'Annual Inflation'!$AP85)=0,NA(),SUMIFS(Data!$F$2:$F$1048576,Data!$C$2:$C$1048576,'Annual Inflation'!BA$5,Data!$A$2:$A$1048576,'Annual Inflation'!$AP85))</f>
        <v>3.1579999999999999</v>
      </c>
      <c r="BB85" s="15">
        <f>IF(SUMIFS(Data!$F$2:$F$1048576,Data!$C$2:$C$1048576,'Annual Inflation'!BB$5,Data!$A$2:$A$1048576,'Annual Inflation'!$AP85)=0,NA(),SUMIFS(Data!$F$2:$F$1048576,Data!$C$2:$C$1048576,'Annual Inflation'!BB$5,Data!$A$2:$A$1048576,'Annual Inflation'!$AP85))</f>
        <v>3.0917391304347799</v>
      </c>
      <c r="BC85" s="4">
        <v>3</v>
      </c>
      <c r="BD85" s="4">
        <v>2</v>
      </c>
      <c r="BE85" s="4">
        <v>2</v>
      </c>
      <c r="CL85" s="7">
        <f t="shared" si="39"/>
        <v>39630</v>
      </c>
      <c r="CM85" s="4">
        <v>3.94</v>
      </c>
      <c r="CN85" s="4">
        <v>3.9</v>
      </c>
      <c r="CP85" s="4">
        <f>IF(SUMIFS(Data!$F$2:$F$1048576,Data!$C$2:$C$1048576,'Annual Inflation'!CP$5,Data!$A$2:$A$1048576,'Annual Inflation'!$CL85)=0,NA(),SUMIFS(Data!$F$2:$F$1048576,Data!$C$2:$C$1048576,'Annual Inflation'!CP$5,Data!$A$2:$A$1048576,'Annual Inflation'!$CL85))</f>
        <v>4.0510624999999996</v>
      </c>
      <c r="CQ85" s="4">
        <f>IF(SUMIFS(Data!$F$2:$F$1048576,Data!$C$2:$C$1048576,'Annual Inflation'!CQ$5,Data!$A$2:$A$1048576,'Annual Inflation'!$CL85)=0,NA(),SUMIFS(Data!$F$2:$F$1048576,Data!$C$2:$C$1048576,'Annual Inflation'!CQ$5,Data!$A$2:$A$1048576,'Annual Inflation'!$CL85))</f>
        <v>3.9680778620689701</v>
      </c>
    </row>
    <row r="86" spans="3:95" x14ac:dyDescent="0.2">
      <c r="C86">
        <f t="shared" si="33"/>
        <v>21</v>
      </c>
      <c r="D86" s="14">
        <f t="shared" si="31"/>
        <v>44317</v>
      </c>
      <c r="E86" s="15">
        <f>IF(SUMIFS(Data!$F$2:$F$1048576,Data!$C$2:$C$1048576,'Annual Inflation'!F$5,Data!$A$2:$A$1048576,'Annual Inflation'!$D86)=0,NA(),SUMIFS(Data!$F$2:$F$1048576,Data!$C$2:$C$1048576,'Annual Inflation'!F$5,Data!$A$2:$A$1048576,'Annual Inflation'!$D86))</f>
        <v>3.3322857142857099</v>
      </c>
      <c r="F86" s="15">
        <f>IF(SUMIFS(Data!$G$2:$G$1048576,Data!$C$2:$C$1048576,'Annual Inflation'!F$5,Data!$A$2:$A$1048576,'Annual Inflation'!$D86)=0,NA(),SUMIFS(Data!$G$2:$G$1048576,Data!$C$2:$C$1048576,'Annual Inflation'!F$5,Data!$A$2:$A$1048576,'Annual Inflation'!$D86))</f>
        <v>3.2</v>
      </c>
      <c r="G86" s="15">
        <f>IF(SUMIFS(Data!$K$2:$K$1048576,Data!$C$2:$C$1048576,'Annual Inflation'!F$5,Data!$A$2:$A$1048576,'Annual Inflation'!$D86)=0,NA(),SUMIFS(Data!$K$2:$K$1048576,Data!$C$2:$C$1048576,'Annual Inflation'!F$5,Data!$A$2:$A$1048576,'Annual Inflation'!$D86))</f>
        <v>3.05</v>
      </c>
      <c r="H86" s="15">
        <f>IF(SUMIFS(Data!$L$2:$L$1048576,Data!$C$2:$C$1048576,'Annual Inflation'!F$5,Data!$A$2:$A$1048576,'Annual Inflation'!$D86)=0,NA(),SUMIFS(Data!$L$2:$L$1048576,Data!$C$2:$C$1048576,'Annual Inflation'!F$5,Data!$A$2:$A$1048576,'Annual Inflation'!$D86))</f>
        <v>3.4750000000000001</v>
      </c>
      <c r="I86" s="4">
        <v>3</v>
      </c>
      <c r="J86" s="4">
        <v>2</v>
      </c>
      <c r="K86" s="4">
        <v>2</v>
      </c>
      <c r="L86" s="15">
        <f t="shared" si="34"/>
        <v>0</v>
      </c>
      <c r="M86" s="15">
        <f t="shared" si="35"/>
        <v>-8.9999999999999858E-2</v>
      </c>
      <c r="O86" s="15">
        <f>IF(SUMIFS(Data!$F$2:$F$1048576,Data!$C$2:$C$1048576,'Annual Inflation'!P$5,Data!$A$2:$A$1048576,'Annual Inflation'!$D86)=0,NA(),SUMIFS(Data!$F$2:$F$1048576,Data!$C$2:$C$1048576,'Annual Inflation'!P$5,Data!$A$2:$A$1048576,'Annual Inflation'!$D86))</f>
        <v>3.5367741935483901</v>
      </c>
      <c r="P86" s="15">
        <f>IF(SUMIFS(Data!$G$2:$G$1048576,Data!$C$2:$C$1048576,'Annual Inflation'!P$5,Data!$A$2:$A$1048576,'Annual Inflation'!$D86)=0,NA(),SUMIFS(Data!$G$2:$G$1048576,Data!$C$2:$C$1048576,'Annual Inflation'!P$5,Data!$A$2:$A$1048576,'Annual Inflation'!$D86))</f>
        <v>3.45</v>
      </c>
      <c r="Q86" s="15">
        <f>IF(SUMIFS(Data!$K$2:$K$1048576,Data!$C$2:$C$1048576,'Annual Inflation'!P$5,Data!$A$2:$A$1048576,'Annual Inflation'!$D86)=0,NA(),SUMIFS(Data!$K$2:$K$1048576,Data!$C$2:$C$1048576,'Annual Inflation'!P$5,Data!$A$2:$A$1048576,'Annual Inflation'!$D86))</f>
        <v>3.36</v>
      </c>
      <c r="R86" s="15">
        <f>IF(SUMIFS(Data!$L$2:$L$1048576,Data!$C$2:$C$1048576,'Annual Inflation'!P$5,Data!$A$2:$A$1048576,'Annual Inflation'!$D86)=0,NA(),SUMIFS(Data!$L$2:$L$1048576,Data!$C$2:$C$1048576,'Annual Inflation'!P$5,Data!$A$2:$A$1048576,'Annual Inflation'!$D86))</f>
        <v>3.7</v>
      </c>
      <c r="S86" s="4">
        <v>3</v>
      </c>
      <c r="T86" s="4">
        <v>2</v>
      </c>
      <c r="U86" s="4">
        <v>2</v>
      </c>
      <c r="V86" s="15">
        <f t="shared" si="36"/>
        <v>0</v>
      </c>
      <c r="W86" s="15">
        <f t="shared" si="37"/>
        <v>-5.9999999999999609E-2</v>
      </c>
      <c r="Y86" s="15"/>
      <c r="Z86" s="15">
        <f>IF(SUMIFS(Data!$G$2:$G$1048576,Data!$B$2:$B$1048576,'Annual Inflation'!Z$5,Data!$A$2:$A$1048576,'Annual Inflation'!$D86)=0,NA(),SUMIFS(Data!$G$2:$G$1048576,Data!$B$2:$B$1048576,'Annual Inflation'!Z$5,Data!$A$2:$A$1048576,'Annual Inflation'!$D86))</f>
        <v>3.51</v>
      </c>
      <c r="AA86" s="15" t="e">
        <f>IF(SUMIFS(Data!$G$2:$G$1048576,Data!$B$2:$B$1048576,'Annual Inflation'!AA$5,Data!$A$2:$A$1048576,'Annual Inflation'!$D86)=0,NA(),SUMIFS(Data!$G$2:$G$1048576,Data!$B$2:$B$1048576,'Annual Inflation'!AA$5,Data!$A$2:$A$1048576,'Annual Inflation'!$D86))</f>
        <v>#N/A</v>
      </c>
      <c r="AB86" s="15" t="e">
        <f>IF(SUMIFS(Data!$G$2:$G$1048576,Data!$B$2:$B$1048576,'Annual Inflation'!AB$5,Data!$A$2:$A$1048576,'Annual Inflation'!$D86)=0,NA(),SUMIFS(Data!$G$2:$G$1048576,Data!$B$2:$B$1048576,'Annual Inflation'!AB$5,Data!$A$2:$A$1048576,'Annual Inflation'!$D86))</f>
        <v>#N/A</v>
      </c>
      <c r="AC86" s="4">
        <v>3</v>
      </c>
      <c r="AD86" s="4">
        <v>2</v>
      </c>
      <c r="AE86" s="4">
        <v>2</v>
      </c>
      <c r="AG86" s="15"/>
      <c r="AH86" s="15">
        <f>IF(SUMIFS(Data!$G$2:$G$1048576,Data!$B$2:$B$1048576,'Annual Inflation'!AH$5,Data!$A$2:$A$1048576,'Annual Inflation'!$D86)=0,NA(),SUMIFS(Data!$G$2:$G$1048576,Data!$B$2:$B$1048576,'Annual Inflation'!AH$5,Data!$A$2:$A$1048576,'Annual Inflation'!$D86))</f>
        <v>3.5</v>
      </c>
      <c r="AI86" s="15" t="e">
        <f>IF(SUMIFS(Data!$G$2:$G$1048576,Data!$B$2:$B$1048576,'Annual Inflation'!AI$5,Data!$A$2:$A$1048576,'Annual Inflation'!$D86)=0,NA(),SUMIFS(Data!$G$2:$G$1048576,Data!$B$2:$B$1048576,'Annual Inflation'!AI$5,Data!$A$2:$A$1048576,'Annual Inflation'!$D86))</f>
        <v>#N/A</v>
      </c>
      <c r="AJ86" s="15" t="e">
        <f>IF(SUMIFS(Data!$G$2:$G$1048576,Data!$B$2:$B$1048576,'Annual Inflation'!AJ$5,Data!$A$2:$A$1048576,'Annual Inflation'!$D86)=0,NA(),SUMIFS(Data!$G$2:$G$1048576,Data!$B$2:$B$1048576,'Annual Inflation'!AJ$5,Data!$A$2:$A$1048576,'Annual Inflation'!$D86))</f>
        <v>#N/A</v>
      </c>
      <c r="AK86" s="4">
        <v>3</v>
      </c>
      <c r="AL86" s="4">
        <v>2</v>
      </c>
      <c r="AM86" s="4">
        <v>2</v>
      </c>
      <c r="AO86">
        <f t="shared" si="38"/>
        <v>91</v>
      </c>
      <c r="AP86" s="14">
        <f t="shared" si="32"/>
        <v>42186</v>
      </c>
      <c r="AQ86" s="15">
        <f>IF(SUMIFS(Data!$G$2:$G$1048576,Data!$C$2:$C$1048576,'Annual Inflation'!AQ$5,Data!$A$2:$A$1048576,'Annual Inflation'!$AP86)=0,NA(),SUMIFS(Data!$G$2:$G$1048576,Data!$C$2:$C$1048576,'Annual Inflation'!AQ$5,Data!$A$2:$A$1048576,'Annual Inflation'!$AP86))</f>
        <v>3.4449999999999998</v>
      </c>
      <c r="AR86" s="15">
        <f>IF(SUMIFS(Data!$G$2:$G$1048576,Data!$C$2:$C$1048576,'Annual Inflation'!AR$5,Data!$A$2:$A$1048576,'Annual Inflation'!$AP86)=0,NA(),SUMIFS(Data!$G$2:$G$1048576,Data!$C$2:$C$1048576,'Annual Inflation'!AR$5,Data!$A$2:$A$1048576,'Annual Inflation'!$AP86))</f>
        <v>3.42</v>
      </c>
      <c r="AS86" s="15">
        <f>IF(SUMIFS(Data!$F$2:$F$1048576,Data!$C$2:$C$1048576,'Annual Inflation'!AS$5,Data!$A$2:$A$1048576,'Annual Inflation'!$AP86)=0,NA(),SUMIFS(Data!$F$2:$F$1048576,Data!$C$2:$C$1048576,'Annual Inflation'!AS$5,Data!$A$2:$A$1048576,'Annual Inflation'!$AP86))</f>
        <v>3.3885714285714301</v>
      </c>
      <c r="AT86" s="15">
        <f>IF(SUMIFS(Data!$F$2:$F$1048576,Data!$C$2:$C$1048576,'Annual Inflation'!AT$5,Data!$A$2:$A$1048576,'Annual Inflation'!$AP86)=0,NA(),SUMIFS(Data!$F$2:$F$1048576,Data!$C$2:$C$1048576,'Annual Inflation'!AT$5,Data!$A$2:$A$1048576,'Annual Inflation'!$AP86))</f>
        <v>3.39521739130435</v>
      </c>
      <c r="AU86" s="4">
        <v>3</v>
      </c>
      <c r="AV86" s="4">
        <v>2</v>
      </c>
      <c r="AW86" s="4">
        <v>2</v>
      </c>
      <c r="AY86" s="15">
        <f>IF(SUMIFS(Data!$G$2:$G$1048576,Data!$C$2:$C$1048576,'Annual Inflation'!AY$5,Data!$A$2:$A$1048576,'Annual Inflation'!$AP86)=0,NA(),SUMIFS(Data!$G$2:$G$1048576,Data!$C$2:$C$1048576,'Annual Inflation'!AY$5,Data!$A$2:$A$1048576,'Annual Inflation'!$AP86))</f>
        <v>3.0750000000000002</v>
      </c>
      <c r="AZ86" s="15">
        <f>IF(SUMIFS(Data!$G$2:$G$1048576,Data!$C$2:$C$1048576,'Annual Inflation'!AZ$5,Data!$A$2:$A$1048576,'Annual Inflation'!$AP86)=0,NA(),SUMIFS(Data!$G$2:$G$1048576,Data!$C$2:$C$1048576,'Annual Inflation'!AZ$5,Data!$A$2:$A$1048576,'Annual Inflation'!$AP86))</f>
        <v>3</v>
      </c>
      <c r="BA86" s="15">
        <f>IF(SUMIFS(Data!$F$2:$F$1048576,Data!$C$2:$C$1048576,'Annual Inflation'!BA$5,Data!$A$2:$A$1048576,'Annual Inflation'!$AP86)=0,NA(),SUMIFS(Data!$F$2:$F$1048576,Data!$C$2:$C$1048576,'Annual Inflation'!BA$5,Data!$A$2:$A$1048576,'Annual Inflation'!$AP86))</f>
        <v>3.10666666666667</v>
      </c>
      <c r="BB86" s="15">
        <f>IF(SUMIFS(Data!$F$2:$F$1048576,Data!$C$2:$C$1048576,'Annual Inflation'!BB$5,Data!$A$2:$A$1048576,'Annual Inflation'!$AP86)=0,NA(),SUMIFS(Data!$F$2:$F$1048576,Data!$C$2:$C$1048576,'Annual Inflation'!BB$5,Data!$A$2:$A$1048576,'Annual Inflation'!$AP86))</f>
        <v>3.0771428571428601</v>
      </c>
      <c r="BC86" s="4">
        <v>3</v>
      </c>
      <c r="BD86" s="4">
        <v>2</v>
      </c>
      <c r="BE86" s="4">
        <v>2</v>
      </c>
      <c r="CL86" s="7">
        <f t="shared" si="39"/>
        <v>39661</v>
      </c>
      <c r="CM86" s="4">
        <v>4.26</v>
      </c>
      <c r="CN86" s="4">
        <v>4.1100000000000003</v>
      </c>
      <c r="CP86" s="4">
        <f>IF(SUMIFS(Data!$F$2:$F$1048576,Data!$C$2:$C$1048576,'Annual Inflation'!CP$5,Data!$A$2:$A$1048576,'Annual Inflation'!$CL86)=0,NA(),SUMIFS(Data!$F$2:$F$1048576,Data!$C$2:$C$1048576,'Annual Inflation'!CP$5,Data!$A$2:$A$1048576,'Annual Inflation'!$CL86))</f>
        <v>4.4180000000000001</v>
      </c>
      <c r="CQ86" s="4">
        <f>IF(SUMIFS(Data!$F$2:$F$1048576,Data!$C$2:$C$1048576,'Annual Inflation'!CQ$5,Data!$A$2:$A$1048576,'Annual Inflation'!$CL86)=0,NA(),SUMIFS(Data!$F$2:$F$1048576,Data!$C$2:$C$1048576,'Annual Inflation'!CQ$5,Data!$A$2:$A$1048576,'Annual Inflation'!$CL86))</f>
        <v>4.1628189999999998</v>
      </c>
    </row>
    <row r="87" spans="3:95" x14ac:dyDescent="0.2">
      <c r="C87">
        <f t="shared" si="33"/>
        <v>20</v>
      </c>
      <c r="D87" s="14">
        <f t="shared" si="31"/>
        <v>44348</v>
      </c>
      <c r="E87" s="15">
        <f>IF(SUMIFS(Data!$F$2:$F$1048576,Data!$C$2:$C$1048576,'Annual Inflation'!F$5,Data!$A$2:$A$1048576,'Annual Inflation'!$D87)=0,NA(),SUMIFS(Data!$F$2:$F$1048576,Data!$C$2:$C$1048576,'Annual Inflation'!F$5,Data!$A$2:$A$1048576,'Annual Inflation'!$D87))</f>
        <v>3.3829411764705899</v>
      </c>
      <c r="F87" s="15">
        <f>IF(SUMIFS(Data!$G$2:$G$1048576,Data!$C$2:$C$1048576,'Annual Inflation'!F$5,Data!$A$2:$A$1048576,'Annual Inflation'!$D87)=0,NA(),SUMIFS(Data!$G$2:$G$1048576,Data!$C$2:$C$1048576,'Annual Inflation'!F$5,Data!$A$2:$A$1048576,'Annual Inflation'!$D87))</f>
        <v>3.37</v>
      </c>
      <c r="G87" s="15">
        <f>IF(SUMIFS(Data!$K$2:$K$1048576,Data!$C$2:$C$1048576,'Annual Inflation'!F$5,Data!$A$2:$A$1048576,'Annual Inflation'!$D87)=0,NA(),SUMIFS(Data!$K$2:$K$1048576,Data!$C$2:$C$1048576,'Annual Inflation'!F$5,Data!$A$2:$A$1048576,'Annual Inflation'!$D87))</f>
        <v>3.17</v>
      </c>
      <c r="H87" s="15">
        <f>IF(SUMIFS(Data!$L$2:$L$1048576,Data!$C$2:$C$1048576,'Annual Inflation'!F$5,Data!$A$2:$A$1048576,'Annual Inflation'!$D87)=0,NA(),SUMIFS(Data!$L$2:$L$1048576,Data!$C$2:$C$1048576,'Annual Inflation'!F$5,Data!$A$2:$A$1048576,'Annual Inflation'!$D87))</f>
        <v>3.78</v>
      </c>
      <c r="I87" s="4">
        <v>3</v>
      </c>
      <c r="J87" s="4">
        <v>2</v>
      </c>
      <c r="K87" s="4">
        <v>2</v>
      </c>
      <c r="L87" s="15">
        <f t="shared" si="34"/>
        <v>0.16999999999999993</v>
      </c>
      <c r="M87" s="15">
        <f t="shared" si="35"/>
        <v>0</v>
      </c>
      <c r="O87" s="15">
        <f>IF(SUMIFS(Data!$F$2:$F$1048576,Data!$C$2:$C$1048576,'Annual Inflation'!P$5,Data!$A$2:$A$1048576,'Annual Inflation'!$D87)=0,NA(),SUMIFS(Data!$F$2:$F$1048576,Data!$C$2:$C$1048576,'Annual Inflation'!P$5,Data!$A$2:$A$1048576,'Annual Inflation'!$D87))</f>
        <v>3.6021874999999999</v>
      </c>
      <c r="P87" s="15">
        <f>IF(SUMIFS(Data!$G$2:$G$1048576,Data!$C$2:$C$1048576,'Annual Inflation'!P$5,Data!$A$2:$A$1048576,'Annual Inflation'!$D87)=0,NA(),SUMIFS(Data!$G$2:$G$1048576,Data!$C$2:$C$1048576,'Annual Inflation'!P$5,Data!$A$2:$A$1048576,'Annual Inflation'!$D87))</f>
        <v>3.68</v>
      </c>
      <c r="Q87" s="15">
        <f>IF(SUMIFS(Data!$K$2:$K$1048576,Data!$C$2:$C$1048576,'Annual Inflation'!P$5,Data!$A$2:$A$1048576,'Annual Inflation'!$D87)=0,NA(),SUMIFS(Data!$K$2:$K$1048576,Data!$C$2:$C$1048576,'Annual Inflation'!P$5,Data!$A$2:$A$1048576,'Annual Inflation'!$D87))</f>
        <v>3.3525</v>
      </c>
      <c r="R87" s="15">
        <f>IF(SUMIFS(Data!$L$2:$L$1048576,Data!$C$2:$C$1048576,'Annual Inflation'!P$5,Data!$A$2:$A$1048576,'Annual Inflation'!$D87)=0,NA(),SUMIFS(Data!$L$2:$L$1048576,Data!$C$2:$C$1048576,'Annual Inflation'!P$5,Data!$A$2:$A$1048576,'Annual Inflation'!$D87))</f>
        <v>3.835</v>
      </c>
      <c r="S87" s="4">
        <v>3</v>
      </c>
      <c r="T87" s="4">
        <v>2</v>
      </c>
      <c r="U87" s="4">
        <v>2</v>
      </c>
      <c r="V87" s="15">
        <f t="shared" si="36"/>
        <v>0.22999999999999998</v>
      </c>
      <c r="W87" s="15">
        <f t="shared" si="37"/>
        <v>0</v>
      </c>
      <c r="Y87" s="15"/>
      <c r="Z87" s="15">
        <f>IF(SUMIFS(Data!$G$2:$G$1048576,Data!$B$2:$B$1048576,'Annual Inflation'!Z$5,Data!$A$2:$A$1048576,'Annual Inflation'!$D87)=0,NA(),SUMIFS(Data!$G$2:$G$1048576,Data!$B$2:$B$1048576,'Annual Inflation'!Z$5,Data!$A$2:$A$1048576,'Annual Inflation'!$D87))</f>
        <v>3.55</v>
      </c>
      <c r="AA87" s="15" t="e">
        <f>IF(SUMIFS(Data!$G$2:$G$1048576,Data!$B$2:$B$1048576,'Annual Inflation'!AA$5,Data!$A$2:$A$1048576,'Annual Inflation'!$D87)=0,NA(),SUMIFS(Data!$G$2:$G$1048576,Data!$B$2:$B$1048576,'Annual Inflation'!AA$5,Data!$A$2:$A$1048576,'Annual Inflation'!$D87))</f>
        <v>#N/A</v>
      </c>
      <c r="AB87" s="15" t="e">
        <f>IF(SUMIFS(Data!$G$2:$G$1048576,Data!$B$2:$B$1048576,'Annual Inflation'!AB$5,Data!$A$2:$A$1048576,'Annual Inflation'!$D87)=0,NA(),SUMIFS(Data!$G$2:$G$1048576,Data!$B$2:$B$1048576,'Annual Inflation'!AB$5,Data!$A$2:$A$1048576,'Annual Inflation'!$D87))</f>
        <v>#N/A</v>
      </c>
      <c r="AC87" s="4">
        <v>3</v>
      </c>
      <c r="AD87" s="4">
        <v>2</v>
      </c>
      <c r="AE87" s="4">
        <v>2</v>
      </c>
      <c r="AG87" s="15"/>
      <c r="AH87" s="15">
        <f>IF(SUMIFS(Data!$G$2:$G$1048576,Data!$B$2:$B$1048576,'Annual Inflation'!AH$5,Data!$A$2:$A$1048576,'Annual Inflation'!$D87)=0,NA(),SUMIFS(Data!$G$2:$G$1048576,Data!$B$2:$B$1048576,'Annual Inflation'!AH$5,Data!$A$2:$A$1048576,'Annual Inflation'!$D87))</f>
        <v>3.55</v>
      </c>
      <c r="AI87" s="15" t="e">
        <f>IF(SUMIFS(Data!$G$2:$G$1048576,Data!$B$2:$B$1048576,'Annual Inflation'!AI$5,Data!$A$2:$A$1048576,'Annual Inflation'!$D87)=0,NA(),SUMIFS(Data!$G$2:$G$1048576,Data!$B$2:$B$1048576,'Annual Inflation'!AI$5,Data!$A$2:$A$1048576,'Annual Inflation'!$D87))</f>
        <v>#N/A</v>
      </c>
      <c r="AJ87" s="15" t="e">
        <f>IF(SUMIFS(Data!$G$2:$G$1048576,Data!$B$2:$B$1048576,'Annual Inflation'!AJ$5,Data!$A$2:$A$1048576,'Annual Inflation'!$D87)=0,NA(),SUMIFS(Data!$G$2:$G$1048576,Data!$B$2:$B$1048576,'Annual Inflation'!AJ$5,Data!$A$2:$A$1048576,'Annual Inflation'!$D87))</f>
        <v>#N/A</v>
      </c>
      <c r="AK87" s="4">
        <v>3</v>
      </c>
      <c r="AL87" s="4">
        <v>2</v>
      </c>
      <c r="AM87" s="4">
        <v>2</v>
      </c>
      <c r="AO87">
        <f t="shared" si="38"/>
        <v>90</v>
      </c>
      <c r="AP87" s="14">
        <f t="shared" si="32"/>
        <v>42217</v>
      </c>
      <c r="AQ87" s="15">
        <f>IF(SUMIFS(Data!$G$2:$G$1048576,Data!$C$2:$C$1048576,'Annual Inflation'!AQ$5,Data!$A$2:$A$1048576,'Annual Inflation'!$AP87)=0,NA(),SUMIFS(Data!$G$2:$G$1048576,Data!$C$2:$C$1048576,'Annual Inflation'!AQ$5,Data!$A$2:$A$1048576,'Annual Inflation'!$AP87))</f>
        <v>3.46</v>
      </c>
      <c r="AR87" s="15">
        <f>IF(SUMIFS(Data!$G$2:$G$1048576,Data!$C$2:$C$1048576,'Annual Inflation'!AR$5,Data!$A$2:$A$1048576,'Annual Inflation'!$AP87)=0,NA(),SUMIFS(Data!$G$2:$G$1048576,Data!$C$2:$C$1048576,'Annual Inflation'!AR$5,Data!$A$2:$A$1048576,'Annual Inflation'!$AP87))</f>
        <v>3.5</v>
      </c>
      <c r="AS87" s="15">
        <f>IF(SUMIFS(Data!$F$2:$F$1048576,Data!$C$2:$C$1048576,'Annual Inflation'!AS$5,Data!$A$2:$A$1048576,'Annual Inflation'!$AP87)=0,NA(),SUMIFS(Data!$F$2:$F$1048576,Data!$C$2:$C$1048576,'Annual Inflation'!AS$5,Data!$A$2:$A$1048576,'Annual Inflation'!$AP87))</f>
        <v>3.4296875</v>
      </c>
      <c r="AT87" s="15">
        <f>IF(SUMIFS(Data!$F$2:$F$1048576,Data!$C$2:$C$1048576,'Annual Inflation'!AT$5,Data!$A$2:$A$1048576,'Annual Inflation'!$AP87)=0,NA(),SUMIFS(Data!$F$2:$F$1048576,Data!$C$2:$C$1048576,'Annual Inflation'!AT$5,Data!$A$2:$A$1048576,'Annual Inflation'!$AP87))</f>
        <v>3.4065517241379299</v>
      </c>
      <c r="AU87" s="4">
        <v>3</v>
      </c>
      <c r="AV87" s="4">
        <v>2</v>
      </c>
      <c r="AW87" s="4">
        <v>2</v>
      </c>
      <c r="AY87" s="15">
        <f>IF(SUMIFS(Data!$G$2:$G$1048576,Data!$C$2:$C$1048576,'Annual Inflation'!AY$5,Data!$A$2:$A$1048576,'Annual Inflation'!$AP87)=0,NA(),SUMIFS(Data!$G$2:$G$1048576,Data!$C$2:$C$1048576,'Annual Inflation'!AY$5,Data!$A$2:$A$1048576,'Annual Inflation'!$AP87))</f>
        <v>3.2</v>
      </c>
      <c r="AZ87" s="15">
        <f>IF(SUMIFS(Data!$G$2:$G$1048576,Data!$C$2:$C$1048576,'Annual Inflation'!AZ$5,Data!$A$2:$A$1048576,'Annual Inflation'!$AP87)=0,NA(),SUMIFS(Data!$G$2:$G$1048576,Data!$C$2:$C$1048576,'Annual Inflation'!AZ$5,Data!$A$2:$A$1048576,'Annual Inflation'!$AP87))</f>
        <v>3.15</v>
      </c>
      <c r="BA87" s="15">
        <f>IF(SUMIFS(Data!$F$2:$F$1048576,Data!$C$2:$C$1048576,'Annual Inflation'!BA$5,Data!$A$2:$A$1048576,'Annual Inflation'!$AP87)=0,NA(),SUMIFS(Data!$F$2:$F$1048576,Data!$C$2:$C$1048576,'Annual Inflation'!BA$5,Data!$A$2:$A$1048576,'Annual Inflation'!$AP87))</f>
        <v>3.1856</v>
      </c>
      <c r="BB87" s="15">
        <f>IF(SUMIFS(Data!$F$2:$F$1048576,Data!$C$2:$C$1048576,'Annual Inflation'!BB$5,Data!$A$2:$A$1048576,'Annual Inflation'!$AP87)=0,NA(),SUMIFS(Data!$F$2:$F$1048576,Data!$C$2:$C$1048576,'Annual Inflation'!BB$5,Data!$A$2:$A$1048576,'Annual Inflation'!$AP87))</f>
        <v>3.1354166666666701</v>
      </c>
      <c r="BC87" s="4">
        <v>3</v>
      </c>
      <c r="BD87" s="4">
        <v>2</v>
      </c>
      <c r="BE87" s="4">
        <v>2</v>
      </c>
      <c r="CL87" s="7">
        <f t="shared" si="39"/>
        <v>39692</v>
      </c>
      <c r="CM87" s="4">
        <v>4.1500000000000004</v>
      </c>
      <c r="CN87" s="4">
        <v>4.08</v>
      </c>
      <c r="CP87" s="4">
        <f>IF(SUMIFS(Data!$F$2:$F$1048576,Data!$C$2:$C$1048576,'Annual Inflation'!CP$5,Data!$A$2:$A$1048576,'Annual Inflation'!$CL87)=0,NA(),SUMIFS(Data!$F$2:$F$1048576,Data!$C$2:$C$1048576,'Annual Inflation'!CP$5,Data!$A$2:$A$1048576,'Annual Inflation'!$CL87))</f>
        <v>4.3239032258064496</v>
      </c>
      <c r="CQ87" s="4">
        <f>IF(SUMIFS(Data!$F$2:$F$1048576,Data!$C$2:$C$1048576,'Annual Inflation'!CQ$5,Data!$A$2:$A$1048576,'Annual Inflation'!$CL87)=0,NA(),SUMIFS(Data!$F$2:$F$1048576,Data!$C$2:$C$1048576,'Annual Inflation'!CQ$5,Data!$A$2:$A$1048576,'Annual Inflation'!$CL87))</f>
        <v>4.1782758620689702</v>
      </c>
    </row>
    <row r="88" spans="3:95" x14ac:dyDescent="0.2">
      <c r="C88">
        <f t="shared" si="33"/>
        <v>19</v>
      </c>
      <c r="D88" s="14">
        <f t="shared" si="31"/>
        <v>44378</v>
      </c>
      <c r="E88" s="15">
        <f>IF(SUMIFS(Data!$F$2:$F$1048576,Data!$C$2:$C$1048576,'Annual Inflation'!F$5,Data!$A$2:$A$1048576,'Annual Inflation'!$D88)=0,NA(),SUMIFS(Data!$F$2:$F$1048576,Data!$C$2:$C$1048576,'Annual Inflation'!F$5,Data!$A$2:$A$1048576,'Annual Inflation'!$D88))</f>
        <v>3.52388888888889</v>
      </c>
      <c r="F88" s="15">
        <f>IF(SUMIFS(Data!$G$2:$G$1048576,Data!$C$2:$C$1048576,'Annual Inflation'!F$5,Data!$A$2:$A$1048576,'Annual Inflation'!$D88)=0,NA(),SUMIFS(Data!$G$2:$G$1048576,Data!$C$2:$C$1048576,'Annual Inflation'!F$5,Data!$A$2:$A$1048576,'Annual Inflation'!$D88))</f>
        <v>3.48</v>
      </c>
      <c r="G88" s="15">
        <f>IF(SUMIFS(Data!$K$2:$K$1048576,Data!$C$2:$C$1048576,'Annual Inflation'!F$5,Data!$A$2:$A$1048576,'Annual Inflation'!$D88)=0,NA(),SUMIFS(Data!$K$2:$K$1048576,Data!$C$2:$C$1048576,'Annual Inflation'!F$5,Data!$A$2:$A$1048576,'Annual Inflation'!$D88))</f>
        <v>3.3</v>
      </c>
      <c r="H88" s="15">
        <f>IF(SUMIFS(Data!$L$2:$L$1048576,Data!$C$2:$C$1048576,'Annual Inflation'!F$5,Data!$A$2:$A$1048576,'Annual Inflation'!$D88)=0,NA(),SUMIFS(Data!$L$2:$L$1048576,Data!$C$2:$C$1048576,'Annual Inflation'!F$5,Data!$A$2:$A$1048576,'Annual Inflation'!$D88))</f>
        <v>3.8050000000000002</v>
      </c>
      <c r="I88" s="4">
        <v>3</v>
      </c>
      <c r="J88" s="4">
        <v>2</v>
      </c>
      <c r="K88" s="4">
        <v>2</v>
      </c>
      <c r="L88" s="15">
        <f t="shared" si="34"/>
        <v>0.10999999999999988</v>
      </c>
      <c r="M88" s="15">
        <f t="shared" si="35"/>
        <v>0</v>
      </c>
      <c r="O88" s="15">
        <f>IF(SUMIFS(Data!$F$2:$F$1048576,Data!$C$2:$C$1048576,'Annual Inflation'!P$5,Data!$A$2:$A$1048576,'Annual Inflation'!$D88)=0,NA(),SUMIFS(Data!$F$2:$F$1048576,Data!$C$2:$C$1048576,'Annual Inflation'!P$5,Data!$A$2:$A$1048576,'Annual Inflation'!$D88))</f>
        <v>3.6515624999999998</v>
      </c>
      <c r="P88" s="15">
        <f>IF(SUMIFS(Data!$G$2:$G$1048576,Data!$C$2:$C$1048576,'Annual Inflation'!P$5,Data!$A$2:$A$1048576,'Annual Inflation'!$D88)=0,NA(),SUMIFS(Data!$G$2:$G$1048576,Data!$C$2:$C$1048576,'Annual Inflation'!P$5,Data!$A$2:$A$1048576,'Annual Inflation'!$D88))</f>
        <v>3.6949999999999998</v>
      </c>
      <c r="Q88" s="15">
        <f>IF(SUMIFS(Data!$K$2:$K$1048576,Data!$C$2:$C$1048576,'Annual Inflation'!P$5,Data!$A$2:$A$1048576,'Annual Inflation'!$D88)=0,NA(),SUMIFS(Data!$K$2:$K$1048576,Data!$C$2:$C$1048576,'Annual Inflation'!P$5,Data!$A$2:$A$1048576,'Annual Inflation'!$D88))</f>
        <v>3.4725000000000001</v>
      </c>
      <c r="R88" s="15">
        <f>IF(SUMIFS(Data!$L$2:$L$1048576,Data!$C$2:$C$1048576,'Annual Inflation'!P$5,Data!$A$2:$A$1048576,'Annual Inflation'!$D88)=0,NA(),SUMIFS(Data!$L$2:$L$1048576,Data!$C$2:$C$1048576,'Annual Inflation'!P$5,Data!$A$2:$A$1048576,'Annual Inflation'!$D88))</f>
        <v>3.8174999999999999</v>
      </c>
      <c r="S88" s="4">
        <v>3</v>
      </c>
      <c r="T88" s="4">
        <v>2</v>
      </c>
      <c r="U88" s="4">
        <v>2</v>
      </c>
      <c r="V88" s="15">
        <f t="shared" si="36"/>
        <v>1.499999999999968E-2</v>
      </c>
      <c r="W88" s="15">
        <f t="shared" si="37"/>
        <v>0</v>
      </c>
      <c r="Y88" s="15"/>
      <c r="Z88" s="15">
        <f>IF(SUMIFS(Data!$G$2:$G$1048576,Data!$B$2:$B$1048576,'Annual Inflation'!Z$5,Data!$A$2:$A$1048576,'Annual Inflation'!$D88)=0,NA(),SUMIFS(Data!$G$2:$G$1048576,Data!$B$2:$B$1048576,'Annual Inflation'!Z$5,Data!$A$2:$A$1048576,'Annual Inflation'!$D88))</f>
        <v>3.5</v>
      </c>
      <c r="AA88" s="15" t="e">
        <f>IF(SUMIFS(Data!$G$2:$G$1048576,Data!$B$2:$B$1048576,'Annual Inflation'!AA$5,Data!$A$2:$A$1048576,'Annual Inflation'!$D88)=0,NA(),SUMIFS(Data!$G$2:$G$1048576,Data!$B$2:$B$1048576,'Annual Inflation'!AA$5,Data!$A$2:$A$1048576,'Annual Inflation'!$D88))</f>
        <v>#N/A</v>
      </c>
      <c r="AB88" s="15" t="e">
        <f>IF(SUMIFS(Data!$G$2:$G$1048576,Data!$B$2:$B$1048576,'Annual Inflation'!AB$5,Data!$A$2:$A$1048576,'Annual Inflation'!$D88)=0,NA(),SUMIFS(Data!$G$2:$G$1048576,Data!$B$2:$B$1048576,'Annual Inflation'!AB$5,Data!$A$2:$A$1048576,'Annual Inflation'!$D88))</f>
        <v>#N/A</v>
      </c>
      <c r="AC88" s="4">
        <v>3</v>
      </c>
      <c r="AD88" s="4">
        <v>2</v>
      </c>
      <c r="AE88" s="4">
        <v>2</v>
      </c>
      <c r="AG88" s="15"/>
      <c r="AH88" s="15">
        <f>IF(SUMIFS(Data!$G$2:$G$1048576,Data!$B$2:$B$1048576,'Annual Inflation'!AH$5,Data!$A$2:$A$1048576,'Annual Inflation'!$D88)=0,NA(),SUMIFS(Data!$G$2:$G$1048576,Data!$B$2:$B$1048576,'Annual Inflation'!AH$5,Data!$A$2:$A$1048576,'Annual Inflation'!$D88))</f>
        <v>3.5</v>
      </c>
      <c r="AI88" s="15" t="e">
        <f>IF(SUMIFS(Data!$G$2:$G$1048576,Data!$B$2:$B$1048576,'Annual Inflation'!AI$5,Data!$A$2:$A$1048576,'Annual Inflation'!$D88)=0,NA(),SUMIFS(Data!$G$2:$G$1048576,Data!$B$2:$B$1048576,'Annual Inflation'!AI$5,Data!$A$2:$A$1048576,'Annual Inflation'!$D88))</f>
        <v>#N/A</v>
      </c>
      <c r="AJ88" s="15" t="e">
        <f>IF(SUMIFS(Data!$G$2:$G$1048576,Data!$B$2:$B$1048576,'Annual Inflation'!AJ$5,Data!$A$2:$A$1048576,'Annual Inflation'!$D88)=0,NA(),SUMIFS(Data!$G$2:$G$1048576,Data!$B$2:$B$1048576,'Annual Inflation'!AJ$5,Data!$A$2:$A$1048576,'Annual Inflation'!$D88))</f>
        <v>#N/A</v>
      </c>
      <c r="AK88" s="4">
        <v>3</v>
      </c>
      <c r="AL88" s="4">
        <v>2</v>
      </c>
      <c r="AM88" s="4">
        <v>2</v>
      </c>
      <c r="AO88">
        <f t="shared" si="38"/>
        <v>89</v>
      </c>
      <c r="AP88" s="14">
        <f t="shared" si="32"/>
        <v>42248</v>
      </c>
      <c r="AQ88" s="15">
        <f>IF(SUMIFS(Data!$G$2:$G$1048576,Data!$C$2:$C$1048576,'Annual Inflation'!AQ$5,Data!$A$2:$A$1048576,'Annual Inflation'!$AP88)=0,NA(),SUMIFS(Data!$G$2:$G$1048576,Data!$C$2:$C$1048576,'Annual Inflation'!AQ$5,Data!$A$2:$A$1048576,'Annual Inflation'!$AP88))</f>
        <v>3.4550000000000001</v>
      </c>
      <c r="AR88" s="15">
        <f>IF(SUMIFS(Data!$G$2:$G$1048576,Data!$C$2:$C$1048576,'Annual Inflation'!AR$5,Data!$A$2:$A$1048576,'Annual Inflation'!$AP88)=0,NA(),SUMIFS(Data!$G$2:$G$1048576,Data!$C$2:$C$1048576,'Annual Inflation'!AR$5,Data!$A$2:$A$1048576,'Annual Inflation'!$AP88))</f>
        <v>3.5</v>
      </c>
      <c r="AS88" s="15">
        <f>IF(SUMIFS(Data!$F$2:$F$1048576,Data!$C$2:$C$1048576,'Annual Inflation'!AS$5,Data!$A$2:$A$1048576,'Annual Inflation'!$AP88)=0,NA(),SUMIFS(Data!$F$2:$F$1048576,Data!$C$2:$C$1048576,'Annual Inflation'!AS$5,Data!$A$2:$A$1048576,'Annual Inflation'!$AP88))</f>
        <v>3.4126666666666701</v>
      </c>
      <c r="AT88" s="15">
        <f>IF(SUMIFS(Data!$F$2:$F$1048576,Data!$C$2:$C$1048576,'Annual Inflation'!AT$5,Data!$A$2:$A$1048576,'Annual Inflation'!$AP88)=0,NA(),SUMIFS(Data!$F$2:$F$1048576,Data!$C$2:$C$1048576,'Annual Inflation'!AT$5,Data!$A$2:$A$1048576,'Annual Inflation'!$AP88))</f>
        <v>3.3686206896551698</v>
      </c>
      <c r="AU88" s="4">
        <v>3</v>
      </c>
      <c r="AV88" s="4">
        <v>2</v>
      </c>
      <c r="AW88" s="4">
        <v>2</v>
      </c>
      <c r="AY88" s="15">
        <f>IF(SUMIFS(Data!$G$2:$G$1048576,Data!$C$2:$C$1048576,'Annual Inflation'!AY$5,Data!$A$2:$A$1048576,'Annual Inflation'!$AP88)=0,NA(),SUMIFS(Data!$G$2:$G$1048576,Data!$C$2:$C$1048576,'Annual Inflation'!AY$5,Data!$A$2:$A$1048576,'Annual Inflation'!$AP88))</f>
        <v>3.2</v>
      </c>
      <c r="AZ88" s="15">
        <f>IF(SUMIFS(Data!$G$2:$G$1048576,Data!$C$2:$C$1048576,'Annual Inflation'!AZ$5,Data!$A$2:$A$1048576,'Annual Inflation'!$AP88)=0,NA(),SUMIFS(Data!$G$2:$G$1048576,Data!$C$2:$C$1048576,'Annual Inflation'!AZ$5,Data!$A$2:$A$1048576,'Annual Inflation'!$AP88))</f>
        <v>3.15</v>
      </c>
      <c r="BA88" s="15">
        <f>IF(SUMIFS(Data!$F$2:$F$1048576,Data!$C$2:$C$1048576,'Annual Inflation'!BA$5,Data!$A$2:$A$1048576,'Annual Inflation'!$AP88)=0,NA(),SUMIFS(Data!$F$2:$F$1048576,Data!$C$2:$C$1048576,'Annual Inflation'!BA$5,Data!$A$2:$A$1048576,'Annual Inflation'!$AP88))</f>
        <v>3.1869230769230801</v>
      </c>
      <c r="BB88" s="15">
        <f>IF(SUMIFS(Data!$F$2:$F$1048576,Data!$C$2:$C$1048576,'Annual Inflation'!BB$5,Data!$A$2:$A$1048576,'Annual Inflation'!$AP88)=0,NA(),SUMIFS(Data!$F$2:$F$1048576,Data!$C$2:$C$1048576,'Annual Inflation'!BB$5,Data!$A$2:$A$1048576,'Annual Inflation'!$AP88))</f>
        <v>3.12916666666667</v>
      </c>
      <c r="BC88" s="4">
        <v>3</v>
      </c>
      <c r="BD88" s="4">
        <v>2</v>
      </c>
      <c r="BE88" s="4">
        <v>2</v>
      </c>
      <c r="CL88" s="7">
        <f t="shared" si="39"/>
        <v>39722</v>
      </c>
      <c r="CM88" s="4">
        <v>4.21</v>
      </c>
      <c r="CN88" s="4">
        <v>3.91</v>
      </c>
      <c r="CP88" s="4">
        <f>IF(SUMIFS(Data!$F$2:$F$1048576,Data!$C$2:$C$1048576,'Annual Inflation'!CP$5,Data!$A$2:$A$1048576,'Annual Inflation'!$CL88)=0,NA(),SUMIFS(Data!$F$2:$F$1048576,Data!$C$2:$C$1048576,'Annual Inflation'!CP$5,Data!$A$2:$A$1048576,'Annual Inflation'!$CL88))</f>
        <v>4.5193481068043999</v>
      </c>
      <c r="CQ88" s="4">
        <f>IF(SUMIFS(Data!$F$2:$F$1048576,Data!$C$2:$C$1048576,'Annual Inflation'!CQ$5,Data!$A$2:$A$1048576,'Annual Inflation'!$CL88)=0,NA(),SUMIFS(Data!$F$2:$F$1048576,Data!$C$2:$C$1048576,'Annual Inflation'!CQ$5,Data!$A$2:$A$1048576,'Annual Inflation'!$CL88))</f>
        <v>4.0548656393259597</v>
      </c>
    </row>
    <row r="89" spans="3:95" x14ac:dyDescent="0.2">
      <c r="C89">
        <f t="shared" si="33"/>
        <v>18</v>
      </c>
      <c r="D89" s="14">
        <f t="shared" si="31"/>
        <v>44409</v>
      </c>
      <c r="E89" s="15">
        <f>IF(SUMIFS(Data!$F$2:$F$1048576,Data!$C$2:$C$1048576,'Annual Inflation'!F$5,Data!$A$2:$A$1048576,'Annual Inflation'!$D89)=0,NA(),SUMIFS(Data!$F$2:$F$1048576,Data!$C$2:$C$1048576,'Annual Inflation'!F$5,Data!$A$2:$A$1048576,'Annual Inflation'!$D89))</f>
        <v>3.72411764705882</v>
      </c>
      <c r="F89" s="15">
        <f>IF(SUMIFS(Data!$G$2:$G$1048576,Data!$C$2:$C$1048576,'Annual Inflation'!F$5,Data!$A$2:$A$1048576,'Annual Inflation'!$D89)=0,NA(),SUMIFS(Data!$G$2:$G$1048576,Data!$C$2:$C$1048576,'Annual Inflation'!F$5,Data!$A$2:$A$1048576,'Annual Inflation'!$D89))</f>
        <v>3.6349999999999998</v>
      </c>
      <c r="G89" s="15">
        <f>IF(SUMIFS(Data!$K$2:$K$1048576,Data!$C$2:$C$1048576,'Annual Inflation'!F$5,Data!$A$2:$A$1048576,'Annual Inflation'!$D89)=0,NA(),SUMIFS(Data!$K$2:$K$1048576,Data!$C$2:$C$1048576,'Annual Inflation'!F$5,Data!$A$2:$A$1048576,'Annual Inflation'!$D89))</f>
        <v>3.4325000000000001</v>
      </c>
      <c r="H89" s="15">
        <f>IF(SUMIFS(Data!$L$2:$L$1048576,Data!$C$2:$C$1048576,'Annual Inflation'!F$5,Data!$A$2:$A$1048576,'Annual Inflation'!$D89)=0,NA(),SUMIFS(Data!$L$2:$L$1048576,Data!$C$2:$C$1048576,'Annual Inflation'!F$5,Data!$A$2:$A$1048576,'Annual Inflation'!$D89))</f>
        <v>3.9075000000000002</v>
      </c>
      <c r="I89" s="4">
        <v>3</v>
      </c>
      <c r="J89" s="4">
        <v>2</v>
      </c>
      <c r="K89" s="4">
        <v>2</v>
      </c>
      <c r="L89" s="15">
        <f t="shared" si="34"/>
        <v>0.1549999999999998</v>
      </c>
      <c r="M89" s="15">
        <f t="shared" si="35"/>
        <v>0</v>
      </c>
      <c r="O89" s="15">
        <f>IF(SUMIFS(Data!$F$2:$F$1048576,Data!$C$2:$C$1048576,'Annual Inflation'!P$5,Data!$A$2:$A$1048576,'Annual Inflation'!$D89)=0,NA(),SUMIFS(Data!$F$2:$F$1048576,Data!$C$2:$C$1048576,'Annual Inflation'!P$5,Data!$A$2:$A$1048576,'Annual Inflation'!$D89))</f>
        <v>3.6948387096774198</v>
      </c>
      <c r="P89" s="15">
        <f>IF(SUMIFS(Data!$G$2:$G$1048576,Data!$C$2:$C$1048576,'Annual Inflation'!P$5,Data!$A$2:$A$1048576,'Annual Inflation'!$D89)=0,NA(),SUMIFS(Data!$G$2:$G$1048576,Data!$C$2:$C$1048576,'Annual Inflation'!P$5,Data!$A$2:$A$1048576,'Annual Inflation'!$D89))</f>
        <v>3.7</v>
      </c>
      <c r="Q89" s="15">
        <f>IF(SUMIFS(Data!$K$2:$K$1048576,Data!$C$2:$C$1048576,'Annual Inflation'!P$5,Data!$A$2:$A$1048576,'Annual Inflation'!$D89)=0,NA(),SUMIFS(Data!$K$2:$K$1048576,Data!$C$2:$C$1048576,'Annual Inflation'!P$5,Data!$A$2:$A$1048576,'Annual Inflation'!$D89))</f>
        <v>3.4750000000000001</v>
      </c>
      <c r="R89" s="15">
        <f>IF(SUMIFS(Data!$L$2:$L$1048576,Data!$C$2:$C$1048576,'Annual Inflation'!P$5,Data!$A$2:$A$1048576,'Annual Inflation'!$D89)=0,NA(),SUMIFS(Data!$L$2:$L$1048576,Data!$C$2:$C$1048576,'Annual Inflation'!P$5,Data!$A$2:$A$1048576,'Annual Inflation'!$D89))</f>
        <v>3.9</v>
      </c>
      <c r="S89" s="4">
        <v>3</v>
      </c>
      <c r="T89" s="4">
        <v>2</v>
      </c>
      <c r="U89" s="4">
        <v>2</v>
      </c>
      <c r="V89" s="15">
        <f t="shared" si="36"/>
        <v>5.0000000000003375E-3</v>
      </c>
      <c r="W89" s="15">
        <f t="shared" si="37"/>
        <v>0</v>
      </c>
      <c r="Y89" s="15"/>
      <c r="Z89" s="15">
        <f>IF(SUMIFS(Data!$G$2:$G$1048576,Data!$B$2:$B$1048576,'Annual Inflation'!Z$5,Data!$A$2:$A$1048576,'Annual Inflation'!$D89)=0,NA(),SUMIFS(Data!$G$2:$G$1048576,Data!$B$2:$B$1048576,'Annual Inflation'!Z$5,Data!$A$2:$A$1048576,'Annual Inflation'!$D89))</f>
        <v>3.53</v>
      </c>
      <c r="AA89" s="15" t="e">
        <f>IF(SUMIFS(Data!$G$2:$G$1048576,Data!$B$2:$B$1048576,'Annual Inflation'!AA$5,Data!$A$2:$A$1048576,'Annual Inflation'!$D89)=0,NA(),SUMIFS(Data!$G$2:$G$1048576,Data!$B$2:$B$1048576,'Annual Inflation'!AA$5,Data!$A$2:$A$1048576,'Annual Inflation'!$D89))</f>
        <v>#N/A</v>
      </c>
      <c r="AB89" s="15" t="e">
        <f>IF(SUMIFS(Data!$G$2:$G$1048576,Data!$B$2:$B$1048576,'Annual Inflation'!AB$5,Data!$A$2:$A$1048576,'Annual Inflation'!$D89)=0,NA(),SUMIFS(Data!$G$2:$G$1048576,Data!$B$2:$B$1048576,'Annual Inflation'!AB$5,Data!$A$2:$A$1048576,'Annual Inflation'!$D89))</f>
        <v>#N/A</v>
      </c>
      <c r="AC89" s="4">
        <v>3</v>
      </c>
      <c r="AD89" s="4">
        <v>2</v>
      </c>
      <c r="AE89" s="4">
        <v>2</v>
      </c>
      <c r="AG89" s="15"/>
      <c r="AH89" s="15">
        <f>IF(SUMIFS(Data!$G$2:$G$1048576,Data!$B$2:$B$1048576,'Annual Inflation'!AH$5,Data!$A$2:$A$1048576,'Annual Inflation'!$D89)=0,NA(),SUMIFS(Data!$G$2:$G$1048576,Data!$B$2:$B$1048576,'Annual Inflation'!AH$5,Data!$A$2:$A$1048576,'Annual Inflation'!$D89))</f>
        <v>3.5</v>
      </c>
      <c r="AI89" s="15" t="e">
        <f>IF(SUMIFS(Data!$G$2:$G$1048576,Data!$B$2:$B$1048576,'Annual Inflation'!AI$5,Data!$A$2:$A$1048576,'Annual Inflation'!$D89)=0,NA(),SUMIFS(Data!$G$2:$G$1048576,Data!$B$2:$B$1048576,'Annual Inflation'!AI$5,Data!$A$2:$A$1048576,'Annual Inflation'!$D89))</f>
        <v>#N/A</v>
      </c>
      <c r="AJ89" s="15" t="e">
        <f>IF(SUMIFS(Data!$G$2:$G$1048576,Data!$B$2:$B$1048576,'Annual Inflation'!AJ$5,Data!$A$2:$A$1048576,'Annual Inflation'!$D89)=0,NA(),SUMIFS(Data!$G$2:$G$1048576,Data!$B$2:$B$1048576,'Annual Inflation'!AJ$5,Data!$A$2:$A$1048576,'Annual Inflation'!$D89))</f>
        <v>#N/A</v>
      </c>
      <c r="AK89" s="4">
        <v>3</v>
      </c>
      <c r="AL89" s="4">
        <v>2</v>
      </c>
      <c r="AM89" s="4">
        <v>2</v>
      </c>
      <c r="AO89">
        <f t="shared" si="38"/>
        <v>88</v>
      </c>
      <c r="AP89" s="14">
        <f t="shared" si="32"/>
        <v>42278</v>
      </c>
      <c r="AQ89" s="15">
        <f>IF(SUMIFS(Data!$G$2:$G$1048576,Data!$C$2:$C$1048576,'Annual Inflation'!AQ$5,Data!$A$2:$A$1048576,'Annual Inflation'!$AP89)=0,NA(),SUMIFS(Data!$G$2:$G$1048576,Data!$C$2:$C$1048576,'Annual Inflation'!AQ$5,Data!$A$2:$A$1048576,'Annual Inflation'!$AP89))</f>
        <v>3.4</v>
      </c>
      <c r="AR89" s="15">
        <f>IF(SUMIFS(Data!$G$2:$G$1048576,Data!$C$2:$C$1048576,'Annual Inflation'!AR$5,Data!$A$2:$A$1048576,'Annual Inflation'!$AP89)=0,NA(),SUMIFS(Data!$G$2:$G$1048576,Data!$C$2:$C$1048576,'Annual Inflation'!AR$5,Data!$A$2:$A$1048576,'Annual Inflation'!$AP89))</f>
        <v>3.32</v>
      </c>
      <c r="AS89" s="15">
        <f>IF(SUMIFS(Data!$F$2:$F$1048576,Data!$C$2:$C$1048576,'Annual Inflation'!AS$5,Data!$A$2:$A$1048576,'Annual Inflation'!$AP89)=0,NA(),SUMIFS(Data!$F$2:$F$1048576,Data!$C$2:$C$1048576,'Annual Inflation'!AS$5,Data!$A$2:$A$1048576,'Annual Inflation'!$AP89))</f>
        <v>3.39161290322581</v>
      </c>
      <c r="AT89" s="15">
        <f>IF(SUMIFS(Data!$F$2:$F$1048576,Data!$C$2:$C$1048576,'Annual Inflation'!AT$5,Data!$A$2:$A$1048576,'Annual Inflation'!$AP89)=0,NA(),SUMIFS(Data!$F$2:$F$1048576,Data!$C$2:$C$1048576,'Annual Inflation'!AT$5,Data!$A$2:$A$1048576,'Annual Inflation'!$AP89))</f>
        <v>3.3406896551724099</v>
      </c>
      <c r="AU89" s="4">
        <v>3</v>
      </c>
      <c r="AV89" s="4">
        <v>2</v>
      </c>
      <c r="AW89" s="4">
        <v>2</v>
      </c>
      <c r="AY89" s="15">
        <f>IF(SUMIFS(Data!$G$2:$G$1048576,Data!$C$2:$C$1048576,'Annual Inflation'!AY$5,Data!$A$2:$A$1048576,'Annual Inflation'!$AP89)=0,NA(),SUMIFS(Data!$G$2:$G$1048576,Data!$C$2:$C$1048576,'Annual Inflation'!AY$5,Data!$A$2:$A$1048576,'Annual Inflation'!$AP89))</f>
        <v>3.19</v>
      </c>
      <c r="AZ89" s="15">
        <f>IF(SUMIFS(Data!$G$2:$G$1048576,Data!$C$2:$C$1048576,'Annual Inflation'!AZ$5,Data!$A$2:$A$1048576,'Annual Inflation'!$AP89)=0,NA(),SUMIFS(Data!$G$2:$G$1048576,Data!$C$2:$C$1048576,'Annual Inflation'!AZ$5,Data!$A$2:$A$1048576,'Annual Inflation'!$AP89))</f>
        <v>3.1</v>
      </c>
      <c r="BA89" s="15">
        <f>IF(SUMIFS(Data!$F$2:$F$1048576,Data!$C$2:$C$1048576,'Annual Inflation'!BA$5,Data!$A$2:$A$1048576,'Annual Inflation'!$AP89)=0,NA(),SUMIFS(Data!$F$2:$F$1048576,Data!$C$2:$C$1048576,'Annual Inflation'!BA$5,Data!$A$2:$A$1048576,'Annual Inflation'!$AP89))</f>
        <v>3.1688461538461499</v>
      </c>
      <c r="BB89" s="15">
        <f>IF(SUMIFS(Data!$F$2:$F$1048576,Data!$C$2:$C$1048576,'Annual Inflation'!BB$5,Data!$A$2:$A$1048576,'Annual Inflation'!$AP89)=0,NA(),SUMIFS(Data!$F$2:$F$1048576,Data!$C$2:$C$1048576,'Annual Inflation'!BB$5,Data!$A$2:$A$1048576,'Annual Inflation'!$AP89))</f>
        <v>3.1032000000000002</v>
      </c>
      <c r="BC89" s="4">
        <v>3</v>
      </c>
      <c r="BD89" s="4">
        <v>2</v>
      </c>
      <c r="BE89" s="4">
        <v>2</v>
      </c>
      <c r="CL89" s="7">
        <f t="shared" si="39"/>
        <v>39753</v>
      </c>
      <c r="CM89" s="4">
        <v>4.17</v>
      </c>
      <c r="CN89" s="4">
        <v>3.98</v>
      </c>
      <c r="CP89" s="4">
        <f>IF(SUMIFS(Data!$F$2:$F$1048576,Data!$C$2:$C$1048576,'Annual Inflation'!CP$5,Data!$A$2:$A$1048576,'Annual Inflation'!$CL89)=0,NA(),SUMIFS(Data!$F$2:$F$1048576,Data!$C$2:$C$1048576,'Annual Inflation'!CP$5,Data!$A$2:$A$1048576,'Annual Inflation'!$CL89))</f>
        <v>4.51033333333333</v>
      </c>
      <c r="CQ89" s="4">
        <f>IF(SUMIFS(Data!$F$2:$F$1048576,Data!$C$2:$C$1048576,'Annual Inflation'!CQ$5,Data!$A$2:$A$1048576,'Annual Inflation'!$CL89)=0,NA(),SUMIFS(Data!$F$2:$F$1048576,Data!$C$2:$C$1048576,'Annual Inflation'!CQ$5,Data!$A$2:$A$1048576,'Annual Inflation'!$CL89))</f>
        <v>4.3122857142857098</v>
      </c>
    </row>
    <row r="90" spans="3:95" x14ac:dyDescent="0.2">
      <c r="C90">
        <f t="shared" si="33"/>
        <v>17</v>
      </c>
      <c r="D90" s="14">
        <f t="shared" si="31"/>
        <v>44440</v>
      </c>
      <c r="E90" s="15">
        <f>IF(SUMIFS(Data!$F$2:$F$1048576,Data!$C$2:$C$1048576,'Annual Inflation'!F$5,Data!$A$2:$A$1048576,'Annual Inflation'!$D90)=0,NA(),SUMIFS(Data!$F$2:$F$1048576,Data!$C$2:$C$1048576,'Annual Inflation'!F$5,Data!$A$2:$A$1048576,'Annual Inflation'!$D90))</f>
        <v>3.7172727272727299</v>
      </c>
      <c r="F90" s="15">
        <f>IF(SUMIFS(Data!$G$2:$G$1048576,Data!$C$2:$C$1048576,'Annual Inflation'!F$5,Data!$A$2:$A$1048576,'Annual Inflation'!$D90)=0,NA(),SUMIFS(Data!$G$2:$G$1048576,Data!$C$2:$C$1048576,'Annual Inflation'!F$5,Data!$A$2:$A$1048576,'Annual Inflation'!$D90))</f>
        <v>3.64</v>
      </c>
      <c r="G90" s="15">
        <f>IF(SUMIFS(Data!$K$2:$K$1048576,Data!$C$2:$C$1048576,'Annual Inflation'!F$5,Data!$A$2:$A$1048576,'Annual Inflation'!$D90)=0,NA(),SUMIFS(Data!$K$2:$K$1048576,Data!$C$2:$C$1048576,'Annual Inflation'!F$5,Data!$A$2:$A$1048576,'Annual Inflation'!$D90))</f>
        <v>3.5</v>
      </c>
      <c r="H90" s="15">
        <f>IF(SUMIFS(Data!$L$2:$L$1048576,Data!$C$2:$C$1048576,'Annual Inflation'!F$5,Data!$A$2:$A$1048576,'Annual Inflation'!$D90)=0,NA(),SUMIFS(Data!$L$2:$L$1048576,Data!$C$2:$C$1048576,'Annual Inflation'!F$5,Data!$A$2:$A$1048576,'Annual Inflation'!$D90))</f>
        <v>3.82</v>
      </c>
      <c r="I90" s="4">
        <v>3</v>
      </c>
      <c r="J90" s="4">
        <v>2</v>
      </c>
      <c r="K90" s="4">
        <v>2</v>
      </c>
      <c r="L90" s="15">
        <f t="shared" si="34"/>
        <v>5.0000000000003375E-3</v>
      </c>
      <c r="M90" s="15">
        <f t="shared" si="35"/>
        <v>0</v>
      </c>
      <c r="O90" s="15">
        <f>IF(SUMIFS(Data!$F$2:$F$1048576,Data!$C$2:$C$1048576,'Annual Inflation'!P$5,Data!$A$2:$A$1048576,'Annual Inflation'!$D90)=0,NA(),SUMIFS(Data!$F$2:$F$1048576,Data!$C$2:$C$1048576,'Annual Inflation'!P$5,Data!$A$2:$A$1048576,'Annual Inflation'!$D90))</f>
        <v>3.7058064516128999</v>
      </c>
      <c r="P90" s="15">
        <f>IF(SUMIFS(Data!$G$2:$G$1048576,Data!$C$2:$C$1048576,'Annual Inflation'!P$5,Data!$A$2:$A$1048576,'Annual Inflation'!$D90)=0,NA(),SUMIFS(Data!$G$2:$G$1048576,Data!$C$2:$C$1048576,'Annual Inflation'!P$5,Data!$A$2:$A$1048576,'Annual Inflation'!$D90))</f>
        <v>3.68</v>
      </c>
      <c r="Q90" s="15">
        <f>IF(SUMIFS(Data!$K$2:$K$1048576,Data!$C$2:$C$1048576,'Annual Inflation'!P$5,Data!$A$2:$A$1048576,'Annual Inflation'!$D90)=0,NA(),SUMIFS(Data!$K$2:$K$1048576,Data!$C$2:$C$1048576,'Annual Inflation'!P$5,Data!$A$2:$A$1048576,'Annual Inflation'!$D90))</f>
        <v>3.5049999999999999</v>
      </c>
      <c r="R90" s="15">
        <f>IF(SUMIFS(Data!$L$2:$L$1048576,Data!$C$2:$C$1048576,'Annual Inflation'!P$5,Data!$A$2:$A$1048576,'Annual Inflation'!$D90)=0,NA(),SUMIFS(Data!$L$2:$L$1048576,Data!$C$2:$C$1048576,'Annual Inflation'!P$5,Data!$A$2:$A$1048576,'Annual Inflation'!$D90))</f>
        <v>3.9449999999999998</v>
      </c>
      <c r="S90" s="4">
        <v>3</v>
      </c>
      <c r="T90" s="4">
        <v>2</v>
      </c>
      <c r="U90" s="4">
        <v>2</v>
      </c>
      <c r="V90" s="15">
        <f t="shared" si="36"/>
        <v>0</v>
      </c>
      <c r="W90" s="15">
        <f t="shared" si="37"/>
        <v>-2.0000000000000018E-2</v>
      </c>
      <c r="Y90" s="15"/>
      <c r="Z90" s="15">
        <f>IF(SUMIFS(Data!$G$2:$G$1048576,Data!$B$2:$B$1048576,'Annual Inflation'!Z$5,Data!$A$2:$A$1048576,'Annual Inflation'!$D90)=0,NA(),SUMIFS(Data!$G$2:$G$1048576,Data!$B$2:$B$1048576,'Annual Inflation'!Z$5,Data!$A$2:$A$1048576,'Annual Inflation'!$D90))</f>
        <v>3.53</v>
      </c>
      <c r="AA90" s="15" t="e">
        <f>IF(SUMIFS(Data!$G$2:$G$1048576,Data!$B$2:$B$1048576,'Annual Inflation'!AA$5,Data!$A$2:$A$1048576,'Annual Inflation'!$D90)=0,NA(),SUMIFS(Data!$G$2:$G$1048576,Data!$B$2:$B$1048576,'Annual Inflation'!AA$5,Data!$A$2:$A$1048576,'Annual Inflation'!$D90))</f>
        <v>#N/A</v>
      </c>
      <c r="AB90" s="15" t="e">
        <f>IF(SUMIFS(Data!$G$2:$G$1048576,Data!$B$2:$B$1048576,'Annual Inflation'!AB$5,Data!$A$2:$A$1048576,'Annual Inflation'!$D90)=0,NA(),SUMIFS(Data!$G$2:$G$1048576,Data!$B$2:$B$1048576,'Annual Inflation'!AB$5,Data!$A$2:$A$1048576,'Annual Inflation'!$D90))</f>
        <v>#N/A</v>
      </c>
      <c r="AC90" s="4">
        <v>3</v>
      </c>
      <c r="AD90" s="4">
        <v>2</v>
      </c>
      <c r="AE90" s="4">
        <v>2</v>
      </c>
      <c r="AG90" s="15"/>
      <c r="AH90" s="15">
        <f>IF(SUMIFS(Data!$G$2:$G$1048576,Data!$B$2:$B$1048576,'Annual Inflation'!AH$5,Data!$A$2:$A$1048576,'Annual Inflation'!$D90)=0,NA(),SUMIFS(Data!$G$2:$G$1048576,Data!$B$2:$B$1048576,'Annual Inflation'!AH$5,Data!$A$2:$A$1048576,'Annual Inflation'!$D90))</f>
        <v>3.5</v>
      </c>
      <c r="AI90" s="15" t="e">
        <f>IF(SUMIFS(Data!$G$2:$G$1048576,Data!$B$2:$B$1048576,'Annual Inflation'!AI$5,Data!$A$2:$A$1048576,'Annual Inflation'!$D90)=0,NA(),SUMIFS(Data!$G$2:$G$1048576,Data!$B$2:$B$1048576,'Annual Inflation'!AI$5,Data!$A$2:$A$1048576,'Annual Inflation'!$D90))</f>
        <v>#N/A</v>
      </c>
      <c r="AJ90" s="15" t="e">
        <f>IF(SUMIFS(Data!$G$2:$G$1048576,Data!$B$2:$B$1048576,'Annual Inflation'!AJ$5,Data!$A$2:$A$1048576,'Annual Inflation'!$D90)=0,NA(),SUMIFS(Data!$G$2:$G$1048576,Data!$B$2:$B$1048576,'Annual Inflation'!AJ$5,Data!$A$2:$A$1048576,'Annual Inflation'!$D90))</f>
        <v>#N/A</v>
      </c>
      <c r="AK90" s="4">
        <v>3</v>
      </c>
      <c r="AL90" s="4">
        <v>2</v>
      </c>
      <c r="AM90" s="4">
        <v>2</v>
      </c>
      <c r="AO90">
        <f t="shared" si="38"/>
        <v>87</v>
      </c>
      <c r="AP90" s="14">
        <f t="shared" si="32"/>
        <v>42309</v>
      </c>
      <c r="AQ90" s="15">
        <f>IF(SUMIFS(Data!$G$2:$G$1048576,Data!$C$2:$C$1048576,'Annual Inflation'!AQ$5,Data!$A$2:$A$1048576,'Annual Inflation'!$AP90)=0,NA(),SUMIFS(Data!$G$2:$G$1048576,Data!$C$2:$C$1048576,'Annual Inflation'!AQ$5,Data!$A$2:$A$1048576,'Annual Inflation'!$AP90))</f>
        <v>3.4</v>
      </c>
      <c r="AR90" s="15">
        <f>IF(SUMIFS(Data!$G$2:$G$1048576,Data!$C$2:$C$1048576,'Annual Inflation'!AR$5,Data!$A$2:$A$1048576,'Annual Inflation'!$AP90)=0,NA(),SUMIFS(Data!$G$2:$G$1048576,Data!$C$2:$C$1048576,'Annual Inflation'!AR$5,Data!$A$2:$A$1048576,'Annual Inflation'!$AP90))</f>
        <v>3.4</v>
      </c>
      <c r="AS90" s="15">
        <f>IF(SUMIFS(Data!$F$2:$F$1048576,Data!$C$2:$C$1048576,'Annual Inflation'!AS$5,Data!$A$2:$A$1048576,'Annual Inflation'!$AP90)=0,NA(),SUMIFS(Data!$F$2:$F$1048576,Data!$C$2:$C$1048576,'Annual Inflation'!AS$5,Data!$A$2:$A$1048576,'Annual Inflation'!$AP90))</f>
        <v>3.3874193548387099</v>
      </c>
      <c r="AT90" s="15">
        <f>IF(SUMIFS(Data!$F$2:$F$1048576,Data!$C$2:$C$1048576,'Annual Inflation'!AT$5,Data!$A$2:$A$1048576,'Annual Inflation'!$AP90)=0,NA(),SUMIFS(Data!$F$2:$F$1048576,Data!$C$2:$C$1048576,'Annual Inflation'!AT$5,Data!$A$2:$A$1048576,'Annual Inflation'!$AP90))</f>
        <v>3.3465517241379299</v>
      </c>
      <c r="AU90" s="4">
        <v>3</v>
      </c>
      <c r="AV90" s="4">
        <v>2</v>
      </c>
      <c r="AW90" s="4">
        <v>2</v>
      </c>
      <c r="AY90" s="15">
        <f>IF(SUMIFS(Data!$G$2:$G$1048576,Data!$C$2:$C$1048576,'Annual Inflation'!AY$5,Data!$A$2:$A$1048576,'Annual Inflation'!$AP90)=0,NA(),SUMIFS(Data!$G$2:$G$1048576,Data!$C$2:$C$1048576,'Annual Inflation'!AY$5,Data!$A$2:$A$1048576,'Annual Inflation'!$AP90))</f>
        <v>3.2050000000000001</v>
      </c>
      <c r="AZ90" s="15">
        <f>IF(SUMIFS(Data!$G$2:$G$1048576,Data!$C$2:$C$1048576,'Annual Inflation'!AZ$5,Data!$A$2:$A$1048576,'Annual Inflation'!$AP90)=0,NA(),SUMIFS(Data!$G$2:$G$1048576,Data!$C$2:$C$1048576,'Annual Inflation'!AZ$5,Data!$A$2:$A$1048576,'Annual Inflation'!$AP90))</f>
        <v>3</v>
      </c>
      <c r="BA90" s="15">
        <f>IF(SUMIFS(Data!$F$2:$F$1048576,Data!$C$2:$C$1048576,'Annual Inflation'!BA$5,Data!$A$2:$A$1048576,'Annual Inflation'!$AP90)=0,NA(),SUMIFS(Data!$F$2:$F$1048576,Data!$C$2:$C$1048576,'Annual Inflation'!BA$5,Data!$A$2:$A$1048576,'Annual Inflation'!$AP90))</f>
        <v>3.18653846153846</v>
      </c>
      <c r="BB90" s="15">
        <f>IF(SUMIFS(Data!$F$2:$F$1048576,Data!$C$2:$C$1048576,'Annual Inflation'!BB$5,Data!$A$2:$A$1048576,'Annual Inflation'!$AP90)=0,NA(),SUMIFS(Data!$F$2:$F$1048576,Data!$C$2:$C$1048576,'Annual Inflation'!BB$5,Data!$A$2:$A$1048576,'Annual Inflation'!$AP90))</f>
        <v>3.1052</v>
      </c>
      <c r="BC90" s="4">
        <v>3</v>
      </c>
      <c r="BD90" s="4">
        <v>2</v>
      </c>
      <c r="BE90" s="4">
        <v>2</v>
      </c>
      <c r="CL90" s="7">
        <f t="shared" si="39"/>
        <v>39783</v>
      </c>
      <c r="CM90" s="4">
        <v>4.21</v>
      </c>
      <c r="CN90" s="4">
        <v>4.22</v>
      </c>
      <c r="CP90" s="4">
        <f>IF(SUMIFS(Data!$F$2:$F$1048576,Data!$C$2:$C$1048576,'Annual Inflation'!CP$5,Data!$A$2:$A$1048576,'Annual Inflation'!$CL90)=0,NA(),SUMIFS(Data!$F$2:$F$1048576,Data!$C$2:$C$1048576,'Annual Inflation'!CP$5,Data!$A$2:$A$1048576,'Annual Inflation'!$CL90))</f>
        <v>4.5628124999999997</v>
      </c>
      <c r="CQ90" s="4">
        <f>IF(SUMIFS(Data!$F$2:$F$1048576,Data!$C$2:$C$1048576,'Annual Inflation'!CQ$5,Data!$A$2:$A$1048576,'Annual Inflation'!$CL90)=0,NA(),SUMIFS(Data!$F$2:$F$1048576,Data!$C$2:$C$1048576,'Annual Inflation'!CQ$5,Data!$A$2:$A$1048576,'Annual Inflation'!$CL90))</f>
        <v>4.4157000000000002</v>
      </c>
    </row>
    <row r="91" spans="3:95" x14ac:dyDescent="0.2">
      <c r="C91">
        <f t="shared" si="33"/>
        <v>16</v>
      </c>
      <c r="D91" s="14">
        <f t="shared" si="31"/>
        <v>44470</v>
      </c>
      <c r="E91" s="15">
        <f>IF(SUMIFS(Data!$F$2:$F$1048576,Data!$C$2:$C$1048576,'Annual Inflation'!F$5,Data!$A$2:$A$1048576,'Annual Inflation'!$D91)=0,NA(),SUMIFS(Data!$F$2:$F$1048576,Data!$C$2:$C$1048576,'Annual Inflation'!F$5,Data!$A$2:$A$1048576,'Annual Inflation'!$D91))</f>
        <v>3.8905128205128201</v>
      </c>
      <c r="F91" s="15">
        <f>IF(SUMIFS(Data!$G$2:$G$1048576,Data!$C$2:$C$1048576,'Annual Inflation'!F$5,Data!$A$2:$A$1048576,'Annual Inflation'!$D91)=0,NA(),SUMIFS(Data!$G$2:$G$1048576,Data!$C$2:$C$1048576,'Annual Inflation'!F$5,Data!$A$2:$A$1048576,'Annual Inflation'!$D91))</f>
        <v>3.86</v>
      </c>
      <c r="G91" s="15">
        <f>IF(SUMIFS(Data!$K$2:$K$1048576,Data!$C$2:$C$1048576,'Annual Inflation'!F$5,Data!$A$2:$A$1048576,'Annual Inflation'!$D91)=0,NA(),SUMIFS(Data!$K$2:$K$1048576,Data!$C$2:$C$1048576,'Annual Inflation'!F$5,Data!$A$2:$A$1048576,'Annual Inflation'!$D91))</f>
        <v>3.67</v>
      </c>
      <c r="H91" s="15">
        <f>IF(SUMIFS(Data!$L$2:$L$1048576,Data!$C$2:$C$1048576,'Annual Inflation'!F$5,Data!$A$2:$A$1048576,'Annual Inflation'!$D91)=0,NA(),SUMIFS(Data!$L$2:$L$1048576,Data!$C$2:$C$1048576,'Annual Inflation'!F$5,Data!$A$2:$A$1048576,'Annual Inflation'!$D91))</f>
        <v>4.0199999999999996</v>
      </c>
      <c r="I91" s="4">
        <v>3</v>
      </c>
      <c r="J91" s="4">
        <v>2</v>
      </c>
      <c r="K91" s="4">
        <v>2</v>
      </c>
      <c r="L91" s="15">
        <f t="shared" si="34"/>
        <v>0.21999999999999975</v>
      </c>
      <c r="M91" s="15">
        <f t="shared" si="35"/>
        <v>0</v>
      </c>
      <c r="O91" s="15">
        <f>IF(SUMIFS(Data!$F$2:$F$1048576,Data!$C$2:$C$1048576,'Annual Inflation'!P$5,Data!$A$2:$A$1048576,'Annual Inflation'!$D91)=0,NA(),SUMIFS(Data!$F$2:$F$1048576,Data!$C$2:$C$1048576,'Annual Inflation'!P$5,Data!$A$2:$A$1048576,'Annual Inflation'!$D91))</f>
        <v>3.8016666666666699</v>
      </c>
      <c r="P91" s="15">
        <f>IF(SUMIFS(Data!$G$2:$G$1048576,Data!$C$2:$C$1048576,'Annual Inflation'!P$5,Data!$A$2:$A$1048576,'Annual Inflation'!$D91)=0,NA(),SUMIFS(Data!$G$2:$G$1048576,Data!$C$2:$C$1048576,'Annual Inflation'!P$5,Data!$A$2:$A$1048576,'Annual Inflation'!$D91))</f>
        <v>3.78</v>
      </c>
      <c r="Q91" s="15">
        <f>IF(SUMIFS(Data!$K$2:$K$1048576,Data!$C$2:$C$1048576,'Annual Inflation'!P$5,Data!$A$2:$A$1048576,'Annual Inflation'!$D91)=0,NA(),SUMIFS(Data!$K$2:$K$1048576,Data!$C$2:$C$1048576,'Annual Inflation'!P$5,Data!$A$2:$A$1048576,'Annual Inflation'!$D91))</f>
        <v>3.5175000000000001</v>
      </c>
      <c r="R91" s="15">
        <f>IF(SUMIFS(Data!$L$2:$L$1048576,Data!$C$2:$C$1048576,'Annual Inflation'!P$5,Data!$A$2:$A$1048576,'Annual Inflation'!$D91)=0,NA(),SUMIFS(Data!$L$2:$L$1048576,Data!$C$2:$C$1048576,'Annual Inflation'!P$5,Data!$A$2:$A$1048576,'Annual Inflation'!$D91))</f>
        <v>4.01</v>
      </c>
      <c r="S91" s="4">
        <v>3</v>
      </c>
      <c r="T91" s="4">
        <v>2</v>
      </c>
      <c r="U91" s="4">
        <v>2</v>
      </c>
      <c r="V91" s="15">
        <f t="shared" si="36"/>
        <v>9.9999999999999645E-2</v>
      </c>
      <c r="W91" s="15">
        <f t="shared" si="37"/>
        <v>0</v>
      </c>
      <c r="Y91" s="15"/>
      <c r="Z91" s="15">
        <f>IF(SUMIFS(Data!$G$2:$G$1048576,Data!$B$2:$B$1048576,'Annual Inflation'!Z$5,Data!$A$2:$A$1048576,'Annual Inflation'!$D91)=0,NA(),SUMIFS(Data!$G$2:$G$1048576,Data!$B$2:$B$1048576,'Annual Inflation'!Z$5,Data!$A$2:$A$1048576,'Annual Inflation'!$D91))</f>
        <v>3.54</v>
      </c>
      <c r="AA91" s="15" t="e">
        <f>IF(SUMIFS(Data!$G$2:$G$1048576,Data!$B$2:$B$1048576,'Annual Inflation'!AA$5,Data!$A$2:$A$1048576,'Annual Inflation'!$D91)=0,NA(),SUMIFS(Data!$G$2:$G$1048576,Data!$B$2:$B$1048576,'Annual Inflation'!AA$5,Data!$A$2:$A$1048576,'Annual Inflation'!$D91))</f>
        <v>#N/A</v>
      </c>
      <c r="AB91" s="15" t="e">
        <f>IF(SUMIFS(Data!$G$2:$G$1048576,Data!$B$2:$B$1048576,'Annual Inflation'!AB$5,Data!$A$2:$A$1048576,'Annual Inflation'!$D91)=0,NA(),SUMIFS(Data!$G$2:$G$1048576,Data!$B$2:$B$1048576,'Annual Inflation'!AB$5,Data!$A$2:$A$1048576,'Annual Inflation'!$D91))</f>
        <v>#N/A</v>
      </c>
      <c r="AC91" s="4">
        <v>3</v>
      </c>
      <c r="AD91" s="4">
        <v>2</v>
      </c>
      <c r="AE91" s="4">
        <v>2</v>
      </c>
      <c r="AG91" s="15"/>
      <c r="AH91" s="15">
        <f>IF(SUMIFS(Data!$G$2:$G$1048576,Data!$B$2:$B$1048576,'Annual Inflation'!AH$5,Data!$A$2:$A$1048576,'Annual Inflation'!$D91)=0,NA(),SUMIFS(Data!$G$2:$G$1048576,Data!$B$2:$B$1048576,'Annual Inflation'!AH$5,Data!$A$2:$A$1048576,'Annual Inflation'!$D91))</f>
        <v>3.5</v>
      </c>
      <c r="AI91" s="15" t="e">
        <f>IF(SUMIFS(Data!$G$2:$G$1048576,Data!$B$2:$B$1048576,'Annual Inflation'!AI$5,Data!$A$2:$A$1048576,'Annual Inflation'!$D91)=0,NA(),SUMIFS(Data!$G$2:$G$1048576,Data!$B$2:$B$1048576,'Annual Inflation'!AI$5,Data!$A$2:$A$1048576,'Annual Inflation'!$D91))</f>
        <v>#N/A</v>
      </c>
      <c r="AJ91" s="15" t="e">
        <f>IF(SUMIFS(Data!$G$2:$G$1048576,Data!$B$2:$B$1048576,'Annual Inflation'!AJ$5,Data!$A$2:$A$1048576,'Annual Inflation'!$D91)=0,NA(),SUMIFS(Data!$G$2:$G$1048576,Data!$B$2:$B$1048576,'Annual Inflation'!AJ$5,Data!$A$2:$A$1048576,'Annual Inflation'!$D91))</f>
        <v>#N/A</v>
      </c>
      <c r="AK91" s="4">
        <v>3</v>
      </c>
      <c r="AL91" s="4">
        <v>2</v>
      </c>
      <c r="AM91" s="4">
        <v>2</v>
      </c>
      <c r="AO91">
        <f t="shared" si="38"/>
        <v>86</v>
      </c>
      <c r="AP91" s="14">
        <f t="shared" si="32"/>
        <v>42339</v>
      </c>
      <c r="AQ91" s="15">
        <f>IF(SUMIFS(Data!$G$2:$G$1048576,Data!$C$2:$C$1048576,'Annual Inflation'!AQ$5,Data!$A$2:$A$1048576,'Annual Inflation'!$AP91)=0,NA(),SUMIFS(Data!$G$2:$G$1048576,Data!$C$2:$C$1048576,'Annual Inflation'!AQ$5,Data!$A$2:$A$1048576,'Annual Inflation'!$AP91))</f>
        <v>3.39</v>
      </c>
      <c r="AR91" s="15">
        <f>IF(SUMIFS(Data!$G$2:$G$1048576,Data!$C$2:$C$1048576,'Annual Inflation'!AR$5,Data!$A$2:$A$1048576,'Annual Inflation'!$AP91)=0,NA(),SUMIFS(Data!$G$2:$G$1048576,Data!$C$2:$C$1048576,'Annual Inflation'!AR$5,Data!$A$2:$A$1048576,'Annual Inflation'!$AP91))</f>
        <v>3.4</v>
      </c>
      <c r="AS91" s="15">
        <f>IF(SUMIFS(Data!$F$2:$F$1048576,Data!$C$2:$C$1048576,'Annual Inflation'!AS$5,Data!$A$2:$A$1048576,'Annual Inflation'!$AP91)=0,NA(),SUMIFS(Data!$F$2:$F$1048576,Data!$C$2:$C$1048576,'Annual Inflation'!AS$5,Data!$A$2:$A$1048576,'Annual Inflation'!$AP91))</f>
        <v>3.3788</v>
      </c>
      <c r="AT91" s="15">
        <f>IF(SUMIFS(Data!$F$2:$F$1048576,Data!$C$2:$C$1048576,'Annual Inflation'!AT$5,Data!$A$2:$A$1048576,'Annual Inflation'!$AP91)=0,NA(),SUMIFS(Data!$F$2:$F$1048576,Data!$C$2:$C$1048576,'Annual Inflation'!AT$5,Data!$A$2:$A$1048576,'Annual Inflation'!$AP91))</f>
        <v>3.3008000000000002</v>
      </c>
      <c r="AU91" s="4">
        <v>3</v>
      </c>
      <c r="AV91" s="4">
        <v>2</v>
      </c>
      <c r="AW91" s="4">
        <v>2</v>
      </c>
      <c r="AY91" s="15">
        <f>IF(SUMIFS(Data!$G$2:$G$1048576,Data!$C$2:$C$1048576,'Annual Inflation'!AY$5,Data!$A$2:$A$1048576,'Annual Inflation'!$AP91)=0,NA(),SUMIFS(Data!$G$2:$G$1048576,Data!$C$2:$C$1048576,'Annual Inflation'!AY$5,Data!$A$2:$A$1048576,'Annual Inflation'!$AP91))</f>
        <v>3.2</v>
      </c>
      <c r="AZ91" s="15">
        <f>IF(SUMIFS(Data!$G$2:$G$1048576,Data!$C$2:$C$1048576,'Annual Inflation'!AZ$5,Data!$A$2:$A$1048576,'Annual Inflation'!$AP91)=0,NA(),SUMIFS(Data!$G$2:$G$1048576,Data!$C$2:$C$1048576,'Annual Inflation'!AZ$5,Data!$A$2:$A$1048576,'Annual Inflation'!$AP91))</f>
        <v>3</v>
      </c>
      <c r="BA91" s="15">
        <f>IF(SUMIFS(Data!$F$2:$F$1048576,Data!$C$2:$C$1048576,'Annual Inflation'!BA$5,Data!$A$2:$A$1048576,'Annual Inflation'!$AP91)=0,NA(),SUMIFS(Data!$F$2:$F$1048576,Data!$C$2:$C$1048576,'Annual Inflation'!BA$5,Data!$A$2:$A$1048576,'Annual Inflation'!$AP91))</f>
        <v>3.1813636363636402</v>
      </c>
      <c r="BB91" s="15">
        <f>IF(SUMIFS(Data!$F$2:$F$1048576,Data!$C$2:$C$1048576,'Annual Inflation'!BB$5,Data!$A$2:$A$1048576,'Annual Inflation'!$AP91)=0,NA(),SUMIFS(Data!$F$2:$F$1048576,Data!$C$2:$C$1048576,'Annual Inflation'!BB$5,Data!$A$2:$A$1048576,'Annual Inflation'!$AP91))</f>
        <v>3.0934782608695701</v>
      </c>
      <c r="BC91" s="4">
        <v>3</v>
      </c>
      <c r="BD91" s="4">
        <v>2</v>
      </c>
      <c r="BE91" s="4">
        <v>2</v>
      </c>
      <c r="CL91" s="7">
        <f t="shared" si="39"/>
        <v>39814</v>
      </c>
      <c r="CM91" s="4">
        <v>4</v>
      </c>
      <c r="CN91" s="4">
        <v>4</v>
      </c>
      <c r="CP91" s="4">
        <f>IF(SUMIFS(Data!$F$2:$F$1048576,Data!$C$2:$C$1048576,'Annual Inflation'!CP$5,Data!$A$2:$A$1048576,'Annual Inflation'!$CL91)=0,NA(),SUMIFS(Data!$F$2:$F$1048576,Data!$C$2:$C$1048576,'Annual Inflation'!CP$5,Data!$A$2:$A$1048576,'Annual Inflation'!$CL91))</f>
        <v>4.0883793103448296</v>
      </c>
      <c r="CQ91" s="4">
        <f>IF(SUMIFS(Data!$F$2:$F$1048576,Data!$C$2:$C$1048576,'Annual Inflation'!CQ$5,Data!$A$2:$A$1048576,'Annual Inflation'!$CL91)=0,NA(),SUMIFS(Data!$F$2:$F$1048576,Data!$C$2:$C$1048576,'Annual Inflation'!CQ$5,Data!$A$2:$A$1048576,'Annual Inflation'!$CL91))</f>
        <v>4.0642481481481498</v>
      </c>
    </row>
    <row r="92" spans="3:95" x14ac:dyDescent="0.2">
      <c r="C92">
        <f t="shared" si="33"/>
        <v>15</v>
      </c>
      <c r="D92" s="14">
        <f t="shared" si="31"/>
        <v>44501</v>
      </c>
      <c r="E92" s="15">
        <f>IF(SUMIFS(Data!$F$2:$F$1048576,Data!$C$2:$C$1048576,'Annual Inflation'!F$5,Data!$A$2:$A$1048576,'Annual Inflation'!$D92)=0,NA(),SUMIFS(Data!$F$2:$F$1048576,Data!$C$2:$C$1048576,'Annual Inflation'!F$5,Data!$A$2:$A$1048576,'Annual Inflation'!$D92))</f>
        <v>4.1231428571428603</v>
      </c>
      <c r="F92" s="15">
        <f>IF(SUMIFS(Data!$G$2:$G$1048576,Data!$C$2:$C$1048576,'Annual Inflation'!F$5,Data!$A$2:$A$1048576,'Annual Inflation'!$D92)=0,NA(),SUMIFS(Data!$G$2:$G$1048576,Data!$C$2:$C$1048576,'Annual Inflation'!F$5,Data!$A$2:$A$1048576,'Annual Inflation'!$D92))</f>
        <v>4.03</v>
      </c>
      <c r="G92" s="15">
        <f>IF(SUMIFS(Data!$K$2:$K$1048576,Data!$C$2:$C$1048576,'Annual Inflation'!F$5,Data!$A$2:$A$1048576,'Annual Inflation'!$D92)=0,NA(),SUMIFS(Data!$K$2:$K$1048576,Data!$C$2:$C$1048576,'Annual Inflation'!F$5,Data!$A$2:$A$1048576,'Annual Inflation'!$D92))</f>
        <v>3.88</v>
      </c>
      <c r="H92" s="15">
        <f>IF(SUMIFS(Data!$L$2:$L$1048576,Data!$C$2:$C$1048576,'Annual Inflation'!F$5,Data!$A$2:$A$1048576,'Annual Inflation'!$D92)=0,NA(),SUMIFS(Data!$L$2:$L$1048576,Data!$C$2:$C$1048576,'Annual Inflation'!F$5,Data!$A$2:$A$1048576,'Annual Inflation'!$D92))</f>
        <v>4.3499999999999996</v>
      </c>
      <c r="I92" s="4">
        <v>3</v>
      </c>
      <c r="J92" s="4">
        <v>2</v>
      </c>
      <c r="K92" s="4">
        <v>2</v>
      </c>
      <c r="L92" s="15">
        <f t="shared" si="34"/>
        <v>0.17000000000000037</v>
      </c>
      <c r="M92" s="15">
        <f t="shared" si="35"/>
        <v>0</v>
      </c>
      <c r="O92" s="15">
        <f>IF(SUMIFS(Data!$F$2:$F$1048576,Data!$C$2:$C$1048576,'Annual Inflation'!P$5,Data!$A$2:$A$1048576,'Annual Inflation'!$D92)=0,NA(),SUMIFS(Data!$F$2:$F$1048576,Data!$C$2:$C$1048576,'Annual Inflation'!P$5,Data!$A$2:$A$1048576,'Annual Inflation'!$D92))</f>
        <v>3.89612903225806</v>
      </c>
      <c r="P92" s="15">
        <f>IF(SUMIFS(Data!$G$2:$G$1048576,Data!$C$2:$C$1048576,'Annual Inflation'!P$5,Data!$A$2:$A$1048576,'Annual Inflation'!$D92)=0,NA(),SUMIFS(Data!$G$2:$G$1048576,Data!$C$2:$C$1048576,'Annual Inflation'!P$5,Data!$A$2:$A$1048576,'Annual Inflation'!$D92))</f>
        <v>3.86</v>
      </c>
      <c r="Q92" s="15">
        <f>IF(SUMIFS(Data!$K$2:$K$1048576,Data!$C$2:$C$1048576,'Annual Inflation'!P$5,Data!$A$2:$A$1048576,'Annual Inflation'!$D92)=0,NA(),SUMIFS(Data!$K$2:$K$1048576,Data!$C$2:$C$1048576,'Annual Inflation'!P$5,Data!$A$2:$A$1048576,'Annual Inflation'!$D92))</f>
        <v>3.6749999999999998</v>
      </c>
      <c r="R92" s="15">
        <f>IF(SUMIFS(Data!$L$2:$L$1048576,Data!$C$2:$C$1048576,'Annual Inflation'!P$5,Data!$A$2:$A$1048576,'Annual Inflation'!$D92)=0,NA(),SUMIFS(Data!$L$2:$L$1048576,Data!$C$2:$C$1048576,'Annual Inflation'!P$5,Data!$A$2:$A$1048576,'Annual Inflation'!$D92))</f>
        <v>4.12</v>
      </c>
      <c r="S92" s="4">
        <v>3</v>
      </c>
      <c r="T92" s="4">
        <v>2</v>
      </c>
      <c r="U92" s="4">
        <v>2</v>
      </c>
      <c r="V92" s="15">
        <f t="shared" si="36"/>
        <v>8.0000000000000071E-2</v>
      </c>
      <c r="W92" s="15">
        <f t="shared" si="37"/>
        <v>0</v>
      </c>
      <c r="Y92" s="15"/>
      <c r="Z92" s="15">
        <f>IF(SUMIFS(Data!$G$2:$G$1048576,Data!$B$2:$B$1048576,'Annual Inflation'!Z$5,Data!$A$2:$A$1048576,'Annual Inflation'!$D92)=0,NA(),SUMIFS(Data!$G$2:$G$1048576,Data!$B$2:$B$1048576,'Annual Inflation'!Z$5,Data!$A$2:$A$1048576,'Annual Inflation'!$D92))</f>
        <v>3.6</v>
      </c>
      <c r="AA92" s="15" t="e">
        <f>IF(SUMIFS(Data!$G$2:$G$1048576,Data!$B$2:$B$1048576,'Annual Inflation'!AA$5,Data!$A$2:$A$1048576,'Annual Inflation'!$D92)=0,NA(),SUMIFS(Data!$G$2:$G$1048576,Data!$B$2:$B$1048576,'Annual Inflation'!AA$5,Data!$A$2:$A$1048576,'Annual Inflation'!$D92))</f>
        <v>#N/A</v>
      </c>
      <c r="AB92" s="15" t="e">
        <f>IF(SUMIFS(Data!$G$2:$G$1048576,Data!$B$2:$B$1048576,'Annual Inflation'!AB$5,Data!$A$2:$A$1048576,'Annual Inflation'!$D92)=0,NA(),SUMIFS(Data!$G$2:$G$1048576,Data!$B$2:$B$1048576,'Annual Inflation'!AB$5,Data!$A$2:$A$1048576,'Annual Inflation'!$D92))</f>
        <v>#N/A</v>
      </c>
      <c r="AC92" s="4">
        <v>3</v>
      </c>
      <c r="AD92" s="4">
        <v>2</v>
      </c>
      <c r="AE92" s="4">
        <v>2</v>
      </c>
      <c r="AG92" s="15"/>
      <c r="AH92" s="15">
        <f>IF(SUMIFS(Data!$G$2:$G$1048576,Data!$B$2:$B$1048576,'Annual Inflation'!AH$5,Data!$A$2:$A$1048576,'Annual Inflation'!$D92)=0,NA(),SUMIFS(Data!$G$2:$G$1048576,Data!$B$2:$B$1048576,'Annual Inflation'!AH$5,Data!$A$2:$A$1048576,'Annual Inflation'!$D92))</f>
        <v>3.55</v>
      </c>
      <c r="AI92" s="15" t="e">
        <f>IF(SUMIFS(Data!$G$2:$G$1048576,Data!$B$2:$B$1048576,'Annual Inflation'!AI$5,Data!$A$2:$A$1048576,'Annual Inflation'!$D92)=0,NA(),SUMIFS(Data!$G$2:$G$1048576,Data!$B$2:$B$1048576,'Annual Inflation'!AI$5,Data!$A$2:$A$1048576,'Annual Inflation'!$D92))</f>
        <v>#N/A</v>
      </c>
      <c r="AJ92" s="15" t="e">
        <f>IF(SUMIFS(Data!$G$2:$G$1048576,Data!$B$2:$B$1048576,'Annual Inflation'!AJ$5,Data!$A$2:$A$1048576,'Annual Inflation'!$D92)=0,NA(),SUMIFS(Data!$G$2:$G$1048576,Data!$B$2:$B$1048576,'Annual Inflation'!AJ$5,Data!$A$2:$A$1048576,'Annual Inflation'!$D92))</f>
        <v>#N/A</v>
      </c>
      <c r="AK92" s="4">
        <v>3</v>
      </c>
      <c r="AL92" s="4">
        <v>2</v>
      </c>
      <c r="AM92" s="4">
        <v>2</v>
      </c>
      <c r="AO92">
        <f t="shared" si="38"/>
        <v>85</v>
      </c>
      <c r="AP92" s="14">
        <f t="shared" si="32"/>
        <v>42370</v>
      </c>
      <c r="AQ92" s="15">
        <f>IF(SUMIFS(Data!$G$2:$G$1048576,Data!$C$2:$C$1048576,'Annual Inflation'!AQ$5,Data!$A$2:$A$1048576,'Annual Inflation'!$AP92)=0,NA(),SUMIFS(Data!$G$2:$G$1048576,Data!$C$2:$C$1048576,'Annual Inflation'!AQ$5,Data!$A$2:$A$1048576,'Annual Inflation'!$AP92))</f>
        <v>3.4</v>
      </c>
      <c r="AR92" s="15">
        <f>IF(SUMIFS(Data!$G$2:$G$1048576,Data!$C$2:$C$1048576,'Annual Inflation'!AR$5,Data!$A$2:$A$1048576,'Annual Inflation'!$AP92)=0,NA(),SUMIFS(Data!$G$2:$G$1048576,Data!$C$2:$C$1048576,'Annual Inflation'!AR$5,Data!$A$2:$A$1048576,'Annual Inflation'!$AP92))</f>
        <v>3.3</v>
      </c>
      <c r="AS92" s="15">
        <f>IF(SUMIFS(Data!$F$2:$F$1048576,Data!$C$2:$C$1048576,'Annual Inflation'!AS$5,Data!$A$2:$A$1048576,'Annual Inflation'!$AP92)=0,NA(),SUMIFS(Data!$F$2:$F$1048576,Data!$C$2:$C$1048576,'Annual Inflation'!AS$5,Data!$A$2:$A$1048576,'Annual Inflation'!$AP92))</f>
        <v>3.3486206896551698</v>
      </c>
      <c r="AT92" s="15">
        <f>IF(SUMIFS(Data!$F$2:$F$1048576,Data!$C$2:$C$1048576,'Annual Inflation'!AT$5,Data!$A$2:$A$1048576,'Annual Inflation'!$AP92)=0,NA(),SUMIFS(Data!$F$2:$F$1048576,Data!$C$2:$C$1048576,'Annual Inflation'!AT$5,Data!$A$2:$A$1048576,'Annual Inflation'!$AP92))</f>
        <v>3.2637037037037002</v>
      </c>
      <c r="AU92" s="4">
        <v>3</v>
      </c>
      <c r="AV92" s="4">
        <v>2</v>
      </c>
      <c r="AW92" s="4">
        <v>2</v>
      </c>
      <c r="AY92" s="15">
        <f>IF(SUMIFS(Data!$G$2:$G$1048576,Data!$C$2:$C$1048576,'Annual Inflation'!AY$5,Data!$A$2:$A$1048576,'Annual Inflation'!$AP92)=0,NA(),SUMIFS(Data!$G$2:$G$1048576,Data!$C$2:$C$1048576,'Annual Inflation'!AY$5,Data!$A$2:$A$1048576,'Annual Inflation'!$AP92))</f>
        <v>3.1</v>
      </c>
      <c r="AZ92" s="15">
        <f>IF(SUMIFS(Data!$G$2:$G$1048576,Data!$C$2:$C$1048576,'Annual Inflation'!AZ$5,Data!$A$2:$A$1048576,'Annual Inflation'!$AP92)=0,NA(),SUMIFS(Data!$G$2:$G$1048576,Data!$C$2:$C$1048576,'Annual Inflation'!AZ$5,Data!$A$2:$A$1048576,'Annual Inflation'!$AP92))</f>
        <v>3</v>
      </c>
      <c r="BA92" s="15">
        <f>IF(SUMIFS(Data!$F$2:$F$1048576,Data!$C$2:$C$1048576,'Annual Inflation'!BA$5,Data!$A$2:$A$1048576,'Annual Inflation'!$AP92)=0,NA(),SUMIFS(Data!$F$2:$F$1048576,Data!$C$2:$C$1048576,'Annual Inflation'!BA$5,Data!$A$2:$A$1048576,'Annual Inflation'!$AP92))</f>
        <v>3.1316000000000002</v>
      </c>
      <c r="BB92" s="15">
        <f>IF(SUMIFS(Data!$F$2:$F$1048576,Data!$C$2:$C$1048576,'Annual Inflation'!BB$5,Data!$A$2:$A$1048576,'Annual Inflation'!$AP92)=0,NA(),SUMIFS(Data!$F$2:$F$1048576,Data!$C$2:$C$1048576,'Annual Inflation'!BB$5,Data!$A$2:$A$1048576,'Annual Inflation'!$AP92))</f>
        <v>3.0392000000000001</v>
      </c>
      <c r="BC92" s="4">
        <v>3</v>
      </c>
      <c r="BD92" s="4">
        <v>2</v>
      </c>
      <c r="BE92" s="4">
        <v>2</v>
      </c>
      <c r="CL92" s="7">
        <f t="shared" si="39"/>
        <v>39845</v>
      </c>
      <c r="CM92" s="4">
        <v>4.1100000000000003</v>
      </c>
      <c r="CN92" s="4">
        <v>3.94</v>
      </c>
      <c r="CP92" s="4">
        <f>IF(SUMIFS(Data!$F$2:$F$1048576,Data!$C$2:$C$1048576,'Annual Inflation'!CP$5,Data!$A$2:$A$1048576,'Annual Inflation'!$CL92)=0,NA(),SUMIFS(Data!$F$2:$F$1048576,Data!$C$2:$C$1048576,'Annual Inflation'!CP$5,Data!$A$2:$A$1048576,'Annual Inflation'!$CL92))</f>
        <v>4.2224827586206901</v>
      </c>
      <c r="CQ92" s="4">
        <f>IF(SUMIFS(Data!$F$2:$F$1048576,Data!$C$2:$C$1048576,'Annual Inflation'!CQ$5,Data!$A$2:$A$1048576,'Annual Inflation'!$CL92)=0,NA(),SUMIFS(Data!$F$2:$F$1048576,Data!$C$2:$C$1048576,'Annual Inflation'!CQ$5,Data!$A$2:$A$1048576,'Annual Inflation'!$CL92))</f>
        <v>4.0765384615384601</v>
      </c>
    </row>
    <row r="93" spans="3:95" x14ac:dyDescent="0.2">
      <c r="C93">
        <f t="shared" si="33"/>
        <v>14</v>
      </c>
      <c r="D93" s="14">
        <f t="shared" si="31"/>
        <v>44531</v>
      </c>
      <c r="E93" s="15">
        <f>IF(SUMIFS(Data!$F$2:$F$1048576,Data!$C$2:$C$1048576,'Annual Inflation'!F$5,Data!$A$2:$A$1048576,'Annual Inflation'!$D93)=0,NA(),SUMIFS(Data!$F$2:$F$1048576,Data!$C$2:$C$1048576,'Annual Inflation'!F$5,Data!$A$2:$A$1048576,'Annual Inflation'!$D93))</f>
        <v>4.3635294117647101</v>
      </c>
      <c r="F93" s="15">
        <f>IF(SUMIFS(Data!$G$2:$G$1048576,Data!$C$2:$C$1048576,'Annual Inflation'!F$5,Data!$A$2:$A$1048576,'Annual Inflation'!$D93)=0,NA(),SUMIFS(Data!$G$2:$G$1048576,Data!$C$2:$C$1048576,'Annual Inflation'!F$5,Data!$A$2:$A$1048576,'Annual Inflation'!$D93))</f>
        <v>4.0750000000000002</v>
      </c>
      <c r="G93" s="15">
        <f>IF(SUMIFS(Data!$K$2:$K$1048576,Data!$C$2:$C$1048576,'Annual Inflation'!F$5,Data!$A$2:$A$1048576,'Annual Inflation'!$D93)=0,NA(),SUMIFS(Data!$K$2:$K$1048576,Data!$C$2:$C$1048576,'Annual Inflation'!F$5,Data!$A$2:$A$1048576,'Annual Inflation'!$D93))</f>
        <v>3.97</v>
      </c>
      <c r="H93" s="15">
        <f>IF(SUMIFS(Data!$L$2:$L$1048576,Data!$C$2:$C$1048576,'Annual Inflation'!F$5,Data!$A$2:$A$1048576,'Annual Inflation'!$D93)=0,NA(),SUMIFS(Data!$L$2:$L$1048576,Data!$C$2:$C$1048576,'Annual Inflation'!F$5,Data!$A$2:$A$1048576,'Annual Inflation'!$D93))</f>
        <v>4.3775000000000004</v>
      </c>
      <c r="I93" s="4">
        <v>3</v>
      </c>
      <c r="J93" s="4">
        <v>2</v>
      </c>
      <c r="K93" s="4">
        <v>2</v>
      </c>
      <c r="L93" s="15">
        <f t="shared" si="34"/>
        <v>4.4999999999999929E-2</v>
      </c>
      <c r="M93" s="15">
        <f t="shared" si="35"/>
        <v>0</v>
      </c>
      <c r="O93" s="15">
        <f>IF(SUMIFS(Data!$F$2:$F$1048576,Data!$C$2:$C$1048576,'Annual Inflation'!P$5,Data!$A$2:$A$1048576,'Annual Inflation'!$D93)=0,NA(),SUMIFS(Data!$F$2:$F$1048576,Data!$C$2:$C$1048576,'Annual Inflation'!P$5,Data!$A$2:$A$1048576,'Annual Inflation'!$D93))</f>
        <v>3.9954838709677398</v>
      </c>
      <c r="P93" s="15">
        <f>IF(SUMIFS(Data!$G$2:$G$1048576,Data!$C$2:$C$1048576,'Annual Inflation'!P$5,Data!$A$2:$A$1048576,'Annual Inflation'!$D93)=0,NA(),SUMIFS(Data!$G$2:$G$1048576,Data!$C$2:$C$1048576,'Annual Inflation'!P$5,Data!$A$2:$A$1048576,'Annual Inflation'!$D93))</f>
        <v>3.93</v>
      </c>
      <c r="Q93" s="15">
        <f>IF(SUMIFS(Data!$K$2:$K$1048576,Data!$C$2:$C$1048576,'Annual Inflation'!P$5,Data!$A$2:$A$1048576,'Annual Inflation'!$D93)=0,NA(),SUMIFS(Data!$K$2:$K$1048576,Data!$C$2:$C$1048576,'Annual Inflation'!P$5,Data!$A$2:$A$1048576,'Annual Inflation'!$D93))</f>
        <v>3.7749999999999999</v>
      </c>
      <c r="R93" s="15">
        <f>IF(SUMIFS(Data!$L$2:$L$1048576,Data!$C$2:$C$1048576,'Annual Inflation'!P$5,Data!$A$2:$A$1048576,'Annual Inflation'!$D93)=0,NA(),SUMIFS(Data!$L$2:$L$1048576,Data!$C$2:$C$1048576,'Annual Inflation'!P$5,Data!$A$2:$A$1048576,'Annual Inflation'!$D93))</f>
        <v>4.0999999999999996</v>
      </c>
      <c r="S93" s="4">
        <v>3</v>
      </c>
      <c r="T93" s="4">
        <v>2</v>
      </c>
      <c r="U93" s="4">
        <v>2</v>
      </c>
      <c r="V93" s="15">
        <f t="shared" si="36"/>
        <v>7.0000000000000284E-2</v>
      </c>
      <c r="W93" s="15">
        <f t="shared" si="37"/>
        <v>0</v>
      </c>
      <c r="Y93" s="15"/>
      <c r="Z93" s="15">
        <f>IF(SUMIFS(Data!$G$2:$G$1048576,Data!$B$2:$B$1048576,'Annual Inflation'!Z$5,Data!$A$2:$A$1048576,'Annual Inflation'!$D93)=0,NA(),SUMIFS(Data!$G$2:$G$1048576,Data!$B$2:$B$1048576,'Annual Inflation'!Z$5,Data!$A$2:$A$1048576,'Annual Inflation'!$D93))</f>
        <v>3.6</v>
      </c>
      <c r="AA93" s="15">
        <f>IF(SUMIFS(Data!$G$2:$G$1048576,Data!$B$2:$B$1048576,'Annual Inflation'!AA$5,Data!$A$2:$A$1048576,'Annual Inflation'!$D93)=0,NA(),SUMIFS(Data!$G$2:$G$1048576,Data!$B$2:$B$1048576,'Annual Inflation'!AA$5,Data!$A$2:$A$1048576,'Annual Inflation'!$D93))</f>
        <v>3.54</v>
      </c>
      <c r="AB93" s="15" t="e">
        <f>IF(SUMIFS(Data!$G$2:$G$1048576,Data!$B$2:$B$1048576,'Annual Inflation'!AB$5,Data!$A$2:$A$1048576,'Annual Inflation'!$D93)=0,NA(),SUMIFS(Data!$G$2:$G$1048576,Data!$B$2:$B$1048576,'Annual Inflation'!AB$5,Data!$A$2:$A$1048576,'Annual Inflation'!$D93))</f>
        <v>#N/A</v>
      </c>
      <c r="AC93" s="4">
        <v>3</v>
      </c>
      <c r="AD93" s="4">
        <v>2</v>
      </c>
      <c r="AE93" s="4">
        <v>2</v>
      </c>
      <c r="AG93" s="15"/>
      <c r="AH93" s="15">
        <f>IF(SUMIFS(Data!$G$2:$G$1048576,Data!$B$2:$B$1048576,'Annual Inflation'!AH$5,Data!$A$2:$A$1048576,'Annual Inflation'!$D93)=0,NA(),SUMIFS(Data!$G$2:$G$1048576,Data!$B$2:$B$1048576,'Annual Inflation'!AH$5,Data!$A$2:$A$1048576,'Annual Inflation'!$D93))</f>
        <v>3.63</v>
      </c>
      <c r="AI93" s="15">
        <f>IF(SUMIFS(Data!$G$2:$G$1048576,Data!$B$2:$B$1048576,'Annual Inflation'!AI$5,Data!$A$2:$A$1048576,'Annual Inflation'!$D93)=0,NA(),SUMIFS(Data!$G$2:$G$1048576,Data!$B$2:$B$1048576,'Annual Inflation'!AI$5,Data!$A$2:$A$1048576,'Annual Inflation'!$D93))</f>
        <v>3.5</v>
      </c>
      <c r="AJ93" s="15" t="e">
        <f>IF(SUMIFS(Data!$G$2:$G$1048576,Data!$B$2:$B$1048576,'Annual Inflation'!AJ$5,Data!$A$2:$A$1048576,'Annual Inflation'!$D93)=0,NA(),SUMIFS(Data!$G$2:$G$1048576,Data!$B$2:$B$1048576,'Annual Inflation'!AJ$5,Data!$A$2:$A$1048576,'Annual Inflation'!$D93))</f>
        <v>#N/A</v>
      </c>
      <c r="AK93" s="4">
        <v>3</v>
      </c>
      <c r="AL93" s="4">
        <v>2</v>
      </c>
      <c r="AM93" s="4">
        <v>2</v>
      </c>
      <c r="AO93">
        <f t="shared" si="38"/>
        <v>84</v>
      </c>
      <c r="AP93" s="14">
        <f t="shared" si="32"/>
        <v>42401</v>
      </c>
      <c r="AQ93" s="15">
        <f>IF(SUMIFS(Data!$G$2:$G$1048576,Data!$C$2:$C$1048576,'Annual Inflation'!AQ$5,Data!$A$2:$A$1048576,'Annual Inflation'!$AP93)=0,NA(),SUMIFS(Data!$G$2:$G$1048576,Data!$C$2:$C$1048576,'Annual Inflation'!AQ$5,Data!$A$2:$A$1048576,'Annual Inflation'!$AP93))</f>
        <v>3.375</v>
      </c>
      <c r="AR93" s="15">
        <f>IF(SUMIFS(Data!$G$2:$G$1048576,Data!$C$2:$C$1048576,'Annual Inflation'!AR$5,Data!$A$2:$A$1048576,'Annual Inflation'!$AP93)=0,NA(),SUMIFS(Data!$G$2:$G$1048576,Data!$C$2:$C$1048576,'Annual Inflation'!AR$5,Data!$A$2:$A$1048576,'Annual Inflation'!$AP93))</f>
        <v>3.3</v>
      </c>
      <c r="AS93" s="15">
        <f>IF(SUMIFS(Data!$F$2:$F$1048576,Data!$C$2:$C$1048576,'Annual Inflation'!AS$5,Data!$A$2:$A$1048576,'Annual Inflation'!$AP93)=0,NA(),SUMIFS(Data!$F$2:$F$1048576,Data!$C$2:$C$1048576,'Annual Inflation'!AS$5,Data!$A$2:$A$1048576,'Annual Inflation'!$AP93))</f>
        <v>3.3903124999999998</v>
      </c>
      <c r="AT93" s="15">
        <f>IF(SUMIFS(Data!$F$2:$F$1048576,Data!$C$2:$C$1048576,'Annual Inflation'!AT$5,Data!$A$2:$A$1048576,'Annual Inflation'!$AP93)=0,NA(),SUMIFS(Data!$F$2:$F$1048576,Data!$C$2:$C$1048576,'Annual Inflation'!AT$5,Data!$A$2:$A$1048576,'Annual Inflation'!$AP93))</f>
        <v>3.3025000000000002</v>
      </c>
      <c r="AU93" s="4">
        <v>3</v>
      </c>
      <c r="AV93" s="4">
        <v>2</v>
      </c>
      <c r="AW93" s="4">
        <v>2</v>
      </c>
      <c r="AY93" s="15">
        <f>IF(SUMIFS(Data!$G$2:$G$1048576,Data!$C$2:$C$1048576,'Annual Inflation'!AY$5,Data!$A$2:$A$1048576,'Annual Inflation'!$AP93)=0,NA(),SUMIFS(Data!$G$2:$G$1048576,Data!$C$2:$C$1048576,'Annual Inflation'!AY$5,Data!$A$2:$A$1048576,'Annual Inflation'!$AP93))</f>
        <v>3.1</v>
      </c>
      <c r="AZ93" s="15">
        <f>IF(SUMIFS(Data!$G$2:$G$1048576,Data!$C$2:$C$1048576,'Annual Inflation'!AZ$5,Data!$A$2:$A$1048576,'Annual Inflation'!$AP93)=0,NA(),SUMIFS(Data!$G$2:$G$1048576,Data!$C$2:$C$1048576,'Annual Inflation'!AZ$5,Data!$A$2:$A$1048576,'Annual Inflation'!$AP93))</f>
        <v>3</v>
      </c>
      <c r="BA93" s="15">
        <f>IF(SUMIFS(Data!$F$2:$F$1048576,Data!$C$2:$C$1048576,'Annual Inflation'!BA$5,Data!$A$2:$A$1048576,'Annual Inflation'!$AP93)=0,NA(),SUMIFS(Data!$F$2:$F$1048576,Data!$C$2:$C$1048576,'Annual Inflation'!BA$5,Data!$A$2:$A$1048576,'Annual Inflation'!$AP93))</f>
        <v>3.1510344827586199</v>
      </c>
      <c r="BB93" s="15">
        <f>IF(SUMIFS(Data!$F$2:$F$1048576,Data!$C$2:$C$1048576,'Annual Inflation'!BB$5,Data!$A$2:$A$1048576,'Annual Inflation'!$AP93)=0,NA(),SUMIFS(Data!$F$2:$F$1048576,Data!$C$2:$C$1048576,'Annual Inflation'!BB$5,Data!$A$2:$A$1048576,'Annual Inflation'!$AP93))</f>
        <v>3.07275862068966</v>
      </c>
      <c r="BC93" s="4">
        <v>3</v>
      </c>
      <c r="BD93" s="4">
        <v>2</v>
      </c>
      <c r="BE93" s="4">
        <v>2</v>
      </c>
      <c r="CL93" s="7">
        <f t="shared" si="39"/>
        <v>39873</v>
      </c>
      <c r="CM93" s="4">
        <v>4.16</v>
      </c>
      <c r="CN93" s="4">
        <v>4.08</v>
      </c>
      <c r="CP93" s="4">
        <f>IF(SUMIFS(Data!$F$2:$F$1048576,Data!$C$2:$C$1048576,'Annual Inflation'!CP$5,Data!$A$2:$A$1048576,'Annual Inflation'!$CL93)=0,NA(),SUMIFS(Data!$F$2:$F$1048576,Data!$C$2:$C$1048576,'Annual Inflation'!CP$5,Data!$A$2:$A$1048576,'Annual Inflation'!$CL93))</f>
        <v>4.2901999999999996</v>
      </c>
      <c r="CQ93" s="4">
        <f>IF(SUMIFS(Data!$F$2:$F$1048576,Data!$C$2:$C$1048576,'Annual Inflation'!CQ$5,Data!$A$2:$A$1048576,'Annual Inflation'!$CL93)=0,NA(),SUMIFS(Data!$F$2:$F$1048576,Data!$C$2:$C$1048576,'Annual Inflation'!CQ$5,Data!$A$2:$A$1048576,'Annual Inflation'!$CL93))</f>
        <v>4.0898846153846202</v>
      </c>
    </row>
    <row r="94" spans="3:95" x14ac:dyDescent="0.2">
      <c r="C94">
        <f t="shared" si="33"/>
        <v>13</v>
      </c>
      <c r="D94" s="14">
        <f t="shared" si="31"/>
        <v>44562</v>
      </c>
      <c r="E94" s="15">
        <f>IF(SUMIFS(Data!$F$2:$F$1048576,Data!$C$2:$C$1048576,'Annual Inflation'!F$5,Data!$A$2:$A$1048576,'Annual Inflation'!$D94)=0,NA(),SUMIFS(Data!$F$2:$F$1048576,Data!$C$2:$C$1048576,'Annual Inflation'!F$5,Data!$A$2:$A$1048576,'Annual Inflation'!$D94))</f>
        <v>4.2037837837837797</v>
      </c>
      <c r="F94" s="15">
        <f>IF(SUMIFS(Data!$G$2:$G$1048576,Data!$C$2:$C$1048576,'Annual Inflation'!F$5,Data!$A$2:$A$1048576,'Annual Inflation'!$D94)=0,NA(),SUMIFS(Data!$G$2:$G$1048576,Data!$C$2:$C$1048576,'Annual Inflation'!F$5,Data!$A$2:$A$1048576,'Annual Inflation'!$D94))</f>
        <v>4.17</v>
      </c>
      <c r="G94" s="15">
        <f>IF(SUMIFS(Data!$K$2:$K$1048576,Data!$C$2:$C$1048576,'Annual Inflation'!F$5,Data!$A$2:$A$1048576,'Annual Inflation'!$D94)=0,NA(),SUMIFS(Data!$K$2:$K$1048576,Data!$C$2:$C$1048576,'Annual Inflation'!F$5,Data!$A$2:$A$1048576,'Annual Inflation'!$D94))</f>
        <v>3.9</v>
      </c>
      <c r="H94" s="15">
        <f>IF(SUMIFS(Data!$L$2:$L$1048576,Data!$C$2:$C$1048576,'Annual Inflation'!F$5,Data!$A$2:$A$1048576,'Annual Inflation'!$D94)=0,NA(),SUMIFS(Data!$L$2:$L$1048576,Data!$C$2:$C$1048576,'Annual Inflation'!F$5,Data!$A$2:$A$1048576,'Annual Inflation'!$D94))</f>
        <v>4.32</v>
      </c>
      <c r="I94" s="4">
        <v>3</v>
      </c>
      <c r="J94" s="4">
        <v>2</v>
      </c>
      <c r="K94" s="4">
        <v>2</v>
      </c>
      <c r="L94" s="15">
        <f t="shared" si="34"/>
        <v>9.4999999999999751E-2</v>
      </c>
      <c r="M94" s="15">
        <f t="shared" si="35"/>
        <v>0</v>
      </c>
      <c r="O94" s="15">
        <f>IF(SUMIFS(Data!$F$2:$F$1048576,Data!$C$2:$C$1048576,'Annual Inflation'!P$5,Data!$A$2:$A$1048576,'Annual Inflation'!$D94)=0,NA(),SUMIFS(Data!$F$2:$F$1048576,Data!$C$2:$C$1048576,'Annual Inflation'!P$5,Data!$A$2:$A$1048576,'Annual Inflation'!$D94))</f>
        <v>3.97235294117647</v>
      </c>
      <c r="P94" s="15">
        <f>IF(SUMIFS(Data!$G$2:$G$1048576,Data!$C$2:$C$1048576,'Annual Inflation'!P$5,Data!$A$2:$A$1048576,'Annual Inflation'!$D94)=0,NA(),SUMIFS(Data!$G$2:$G$1048576,Data!$C$2:$C$1048576,'Annual Inflation'!P$5,Data!$A$2:$A$1048576,'Annual Inflation'!$D94))</f>
        <v>3.9550000000000001</v>
      </c>
      <c r="Q94" s="15">
        <f>IF(SUMIFS(Data!$K$2:$K$1048576,Data!$C$2:$C$1048576,'Annual Inflation'!P$5,Data!$A$2:$A$1048576,'Annual Inflation'!$D94)=0,NA(),SUMIFS(Data!$K$2:$K$1048576,Data!$C$2:$C$1048576,'Annual Inflation'!P$5,Data!$A$2:$A$1048576,'Annual Inflation'!$D94))</f>
        <v>3.7850000000000001</v>
      </c>
      <c r="R94" s="15">
        <f>IF(SUMIFS(Data!$L$2:$L$1048576,Data!$C$2:$C$1048576,'Annual Inflation'!P$5,Data!$A$2:$A$1048576,'Annual Inflation'!$D94)=0,NA(),SUMIFS(Data!$L$2:$L$1048576,Data!$C$2:$C$1048576,'Annual Inflation'!P$5,Data!$A$2:$A$1048576,'Annual Inflation'!$D94))</f>
        <v>4.1725000000000003</v>
      </c>
      <c r="S94" s="4">
        <v>3</v>
      </c>
      <c r="T94" s="4">
        <v>2</v>
      </c>
      <c r="U94" s="4">
        <v>2</v>
      </c>
      <c r="V94" s="15">
        <f t="shared" si="36"/>
        <v>2.4999999999999911E-2</v>
      </c>
      <c r="W94" s="15">
        <f t="shared" si="37"/>
        <v>0</v>
      </c>
      <c r="Y94" s="15"/>
      <c r="Z94" s="15">
        <f>IF(SUMIFS(Data!$G$2:$G$1048576,Data!$B$2:$B$1048576,'Annual Inflation'!Z$5,Data!$A$2:$A$1048576,'Annual Inflation'!$D94)=0,NA(),SUMIFS(Data!$G$2:$G$1048576,Data!$B$2:$B$1048576,'Annual Inflation'!Z$5,Data!$A$2:$A$1048576,'Annual Inflation'!$D94))</f>
        <v>3.76</v>
      </c>
      <c r="AA94" s="15">
        <f>IF(SUMIFS(Data!$G$2:$G$1048576,Data!$B$2:$B$1048576,'Annual Inflation'!AA$5,Data!$A$2:$A$1048576,'Annual Inflation'!$D94)=0,NA(),SUMIFS(Data!$G$2:$G$1048576,Data!$B$2:$B$1048576,'Annual Inflation'!AA$5,Data!$A$2:$A$1048576,'Annual Inflation'!$D94))</f>
        <v>3.6</v>
      </c>
      <c r="AB94" s="15" t="e">
        <f>IF(SUMIFS(Data!$G$2:$G$1048576,Data!$B$2:$B$1048576,'Annual Inflation'!AB$5,Data!$A$2:$A$1048576,'Annual Inflation'!$D94)=0,NA(),SUMIFS(Data!$G$2:$G$1048576,Data!$B$2:$B$1048576,'Annual Inflation'!AB$5,Data!$A$2:$A$1048576,'Annual Inflation'!$D94))</f>
        <v>#N/A</v>
      </c>
      <c r="AC94" s="4">
        <v>3</v>
      </c>
      <c r="AD94" s="4">
        <v>2</v>
      </c>
      <c r="AE94" s="4">
        <v>2</v>
      </c>
      <c r="AG94" s="15"/>
      <c r="AH94" s="15">
        <f>IF(SUMIFS(Data!$G$2:$G$1048576,Data!$B$2:$B$1048576,'Annual Inflation'!AH$5,Data!$A$2:$A$1048576,'Annual Inflation'!$D94)=0,NA(),SUMIFS(Data!$G$2:$G$1048576,Data!$B$2:$B$1048576,'Annual Inflation'!AH$5,Data!$A$2:$A$1048576,'Annual Inflation'!$D94))</f>
        <v>3.6</v>
      </c>
      <c r="AI94" s="15">
        <f>IF(SUMIFS(Data!$G$2:$G$1048576,Data!$B$2:$B$1048576,'Annual Inflation'!AI$5,Data!$A$2:$A$1048576,'Annual Inflation'!$D94)=0,NA(),SUMIFS(Data!$G$2:$G$1048576,Data!$B$2:$B$1048576,'Annual Inflation'!AI$5,Data!$A$2:$A$1048576,'Annual Inflation'!$D94))</f>
        <v>3.5</v>
      </c>
      <c r="AJ94" s="15" t="e">
        <f>IF(SUMIFS(Data!$G$2:$G$1048576,Data!$B$2:$B$1048576,'Annual Inflation'!AJ$5,Data!$A$2:$A$1048576,'Annual Inflation'!$D94)=0,NA(),SUMIFS(Data!$G$2:$G$1048576,Data!$B$2:$B$1048576,'Annual Inflation'!AJ$5,Data!$A$2:$A$1048576,'Annual Inflation'!$D94))</f>
        <v>#N/A</v>
      </c>
      <c r="AK94" s="4">
        <v>3</v>
      </c>
      <c r="AL94" s="4">
        <v>2</v>
      </c>
      <c r="AM94" s="4">
        <v>2</v>
      </c>
      <c r="AO94">
        <f t="shared" si="38"/>
        <v>83</v>
      </c>
      <c r="AP94" s="14">
        <f t="shared" si="32"/>
        <v>42430</v>
      </c>
      <c r="AQ94" s="15">
        <f>IF(SUMIFS(Data!$G$2:$G$1048576,Data!$C$2:$C$1048576,'Annual Inflation'!AQ$5,Data!$A$2:$A$1048576,'Annual Inflation'!$AP94)=0,NA(),SUMIFS(Data!$G$2:$G$1048576,Data!$C$2:$C$1048576,'Annual Inflation'!AQ$5,Data!$A$2:$A$1048576,'Annual Inflation'!$AP94))</f>
        <v>3.3</v>
      </c>
      <c r="AR94" s="15">
        <f>IF(SUMIFS(Data!$G$2:$G$1048576,Data!$C$2:$C$1048576,'Annual Inflation'!AR$5,Data!$A$2:$A$1048576,'Annual Inflation'!$AP94)=0,NA(),SUMIFS(Data!$G$2:$G$1048576,Data!$C$2:$C$1048576,'Annual Inflation'!AR$5,Data!$A$2:$A$1048576,'Annual Inflation'!$AP94))</f>
        <v>3.3</v>
      </c>
      <c r="AS94" s="15">
        <f>IF(SUMIFS(Data!$F$2:$F$1048576,Data!$C$2:$C$1048576,'Annual Inflation'!AS$5,Data!$A$2:$A$1048576,'Annual Inflation'!$AP94)=0,NA(),SUMIFS(Data!$F$2:$F$1048576,Data!$C$2:$C$1048576,'Annual Inflation'!AS$5,Data!$A$2:$A$1048576,'Annual Inflation'!$AP94))</f>
        <v>3.3640625000000002</v>
      </c>
      <c r="AT94" s="15">
        <f>IF(SUMIFS(Data!$F$2:$F$1048576,Data!$C$2:$C$1048576,'Annual Inflation'!AT$5,Data!$A$2:$A$1048576,'Annual Inflation'!$AP94)=0,NA(),SUMIFS(Data!$F$2:$F$1048576,Data!$C$2:$C$1048576,'Annual Inflation'!AT$5,Data!$A$2:$A$1048576,'Annual Inflation'!$AP94))</f>
        <v>3.2634375000000002</v>
      </c>
      <c r="AU94" s="4">
        <v>3</v>
      </c>
      <c r="AV94" s="4">
        <v>2</v>
      </c>
      <c r="AW94" s="4">
        <v>2</v>
      </c>
      <c r="AY94" s="15">
        <f>IF(SUMIFS(Data!$G$2:$G$1048576,Data!$C$2:$C$1048576,'Annual Inflation'!AY$5,Data!$A$2:$A$1048576,'Annual Inflation'!$AP94)=0,NA(),SUMIFS(Data!$G$2:$G$1048576,Data!$C$2:$C$1048576,'Annual Inflation'!AY$5,Data!$A$2:$A$1048576,'Annual Inflation'!$AP94))</f>
        <v>3.1949999999999998</v>
      </c>
      <c r="AZ94" s="15">
        <f>IF(SUMIFS(Data!$G$2:$G$1048576,Data!$C$2:$C$1048576,'Annual Inflation'!AZ$5,Data!$A$2:$A$1048576,'Annual Inflation'!$AP94)=0,NA(),SUMIFS(Data!$G$2:$G$1048576,Data!$C$2:$C$1048576,'Annual Inflation'!AZ$5,Data!$A$2:$A$1048576,'Annual Inflation'!$AP94))</f>
        <v>3.17</v>
      </c>
      <c r="BA94" s="15">
        <f>IF(SUMIFS(Data!$F$2:$F$1048576,Data!$C$2:$C$1048576,'Annual Inflation'!BA$5,Data!$A$2:$A$1048576,'Annual Inflation'!$AP94)=0,NA(),SUMIFS(Data!$F$2:$F$1048576,Data!$C$2:$C$1048576,'Annual Inflation'!BA$5,Data!$A$2:$A$1048576,'Annual Inflation'!$AP94))</f>
        <v>3.1974999999999998</v>
      </c>
      <c r="BB94" s="15">
        <f>IF(SUMIFS(Data!$F$2:$F$1048576,Data!$C$2:$C$1048576,'Annual Inflation'!BB$5,Data!$A$2:$A$1048576,'Annual Inflation'!$AP94)=0,NA(),SUMIFS(Data!$F$2:$F$1048576,Data!$C$2:$C$1048576,'Annual Inflation'!BB$5,Data!$A$2:$A$1048576,'Annual Inflation'!$AP94))</f>
        <v>3.1042857142857101</v>
      </c>
      <c r="BC94" s="4">
        <v>3</v>
      </c>
      <c r="BD94" s="4">
        <v>2</v>
      </c>
      <c r="BE94" s="4">
        <v>2</v>
      </c>
      <c r="CL94" s="7">
        <f t="shared" si="39"/>
        <v>39904</v>
      </c>
      <c r="CM94" s="4">
        <v>4.0599999999999996</v>
      </c>
      <c r="CN94" s="4">
        <v>4.24</v>
      </c>
      <c r="CP94" s="4">
        <f>IF(SUMIFS(Data!$F$2:$F$1048576,Data!$C$2:$C$1048576,'Annual Inflation'!CP$5,Data!$A$2:$A$1048576,'Annual Inflation'!$CL94)=0,NA(),SUMIFS(Data!$F$2:$F$1048576,Data!$C$2:$C$1048576,'Annual Inflation'!CP$5,Data!$A$2:$A$1048576,'Annual Inflation'!$CL94))</f>
        <v>4.2944333333333304</v>
      </c>
      <c r="CQ94" s="4">
        <f>IF(SUMIFS(Data!$F$2:$F$1048576,Data!$C$2:$C$1048576,'Annual Inflation'!CQ$5,Data!$A$2:$A$1048576,'Annual Inflation'!$CL94)=0,NA(),SUMIFS(Data!$F$2:$F$1048576,Data!$C$2:$C$1048576,'Annual Inflation'!CQ$5,Data!$A$2:$A$1048576,'Annual Inflation'!$CL94))</f>
        <v>4.1851346153846096</v>
      </c>
    </row>
    <row r="95" spans="3:95" x14ac:dyDescent="0.2">
      <c r="C95">
        <f t="shared" si="33"/>
        <v>12</v>
      </c>
      <c r="D95" s="14">
        <f t="shared" si="31"/>
        <v>44593</v>
      </c>
      <c r="E95" s="15">
        <f>IF(SUMIFS(Data!$F$2:$F$1048576,Data!$C$2:$C$1048576,'Annual Inflation'!F$5,Data!$A$2:$A$1048576,'Annual Inflation'!$D95)=0,NA(),SUMIFS(Data!$F$2:$F$1048576,Data!$C$2:$C$1048576,'Annual Inflation'!F$5,Data!$A$2:$A$1048576,'Annual Inflation'!$D95))</f>
        <v>4.1605555555555602</v>
      </c>
      <c r="F95" s="15">
        <f>IF(SUMIFS(Data!$G$2:$G$1048576,Data!$C$2:$C$1048576,'Annual Inflation'!F$5,Data!$A$2:$A$1048576,'Annual Inflation'!$D95)=0,NA(),SUMIFS(Data!$G$2:$G$1048576,Data!$C$2:$C$1048576,'Annual Inflation'!F$5,Data!$A$2:$A$1048576,'Annual Inflation'!$D95))</f>
        <v>4.05</v>
      </c>
      <c r="G95" s="15">
        <f>IF(SUMIFS(Data!$K$2:$K$1048576,Data!$C$2:$C$1048576,'Annual Inflation'!F$5,Data!$A$2:$A$1048576,'Annual Inflation'!$D95)=0,NA(),SUMIFS(Data!$K$2:$K$1048576,Data!$C$2:$C$1048576,'Annual Inflation'!F$5,Data!$A$2:$A$1048576,'Annual Inflation'!$D95))</f>
        <v>3.8075000000000001</v>
      </c>
      <c r="H95" s="15">
        <f>IF(SUMIFS(Data!$L$2:$L$1048576,Data!$C$2:$C$1048576,'Annual Inflation'!F$5,Data!$A$2:$A$1048576,'Annual Inflation'!$D95)=0,NA(),SUMIFS(Data!$L$2:$L$1048576,Data!$C$2:$C$1048576,'Annual Inflation'!F$5,Data!$A$2:$A$1048576,'Annual Inflation'!$D95))</f>
        <v>4.3174999999999999</v>
      </c>
      <c r="I95" s="4">
        <v>3</v>
      </c>
      <c r="J95" s="4">
        <v>2</v>
      </c>
      <c r="K95" s="4">
        <v>2</v>
      </c>
      <c r="L95" s="15">
        <f t="shared" si="34"/>
        <v>0</v>
      </c>
      <c r="M95" s="15">
        <f t="shared" si="35"/>
        <v>-0.12000000000000011</v>
      </c>
      <c r="O95" s="15">
        <f>IF(SUMIFS(Data!$F$2:$F$1048576,Data!$C$2:$C$1048576,'Annual Inflation'!P$5,Data!$A$2:$A$1048576,'Annual Inflation'!$D95)=0,NA(),SUMIFS(Data!$F$2:$F$1048576,Data!$C$2:$C$1048576,'Annual Inflation'!P$5,Data!$A$2:$A$1048576,'Annual Inflation'!$D95))</f>
        <v>4.0421212121212102</v>
      </c>
      <c r="P95" s="15">
        <f>IF(SUMIFS(Data!$G$2:$G$1048576,Data!$C$2:$C$1048576,'Annual Inflation'!P$5,Data!$A$2:$A$1048576,'Annual Inflation'!$D95)=0,NA(),SUMIFS(Data!$G$2:$G$1048576,Data!$C$2:$C$1048576,'Annual Inflation'!P$5,Data!$A$2:$A$1048576,'Annual Inflation'!$D95))</f>
        <v>3.95</v>
      </c>
      <c r="Q95" s="15">
        <f>IF(SUMIFS(Data!$K$2:$K$1048576,Data!$C$2:$C$1048576,'Annual Inflation'!P$5,Data!$A$2:$A$1048576,'Annual Inflation'!$D95)=0,NA(),SUMIFS(Data!$K$2:$K$1048576,Data!$C$2:$C$1048576,'Annual Inflation'!P$5,Data!$A$2:$A$1048576,'Annual Inflation'!$D95))</f>
        <v>3.85</v>
      </c>
      <c r="R95" s="15">
        <f>IF(SUMIFS(Data!$L$2:$L$1048576,Data!$C$2:$C$1048576,'Annual Inflation'!P$5,Data!$A$2:$A$1048576,'Annual Inflation'!$D95)=0,NA(),SUMIFS(Data!$L$2:$L$1048576,Data!$C$2:$C$1048576,'Annual Inflation'!P$5,Data!$A$2:$A$1048576,'Annual Inflation'!$D95))</f>
        <v>4.2300000000000004</v>
      </c>
      <c r="S95" s="4">
        <v>3</v>
      </c>
      <c r="T95" s="4">
        <v>2</v>
      </c>
      <c r="U95" s="4">
        <v>2</v>
      </c>
      <c r="V95" s="15">
        <f t="shared" si="36"/>
        <v>0</v>
      </c>
      <c r="W95" s="15">
        <f t="shared" si="37"/>
        <v>-4.9999999999998934E-3</v>
      </c>
      <c r="Y95" s="15"/>
      <c r="Z95" s="15">
        <f>IF(SUMIFS(Data!$G$2:$G$1048576,Data!$B$2:$B$1048576,'Annual Inflation'!Z$5,Data!$A$2:$A$1048576,'Annual Inflation'!$D95)=0,NA(),SUMIFS(Data!$G$2:$G$1048576,Data!$B$2:$B$1048576,'Annual Inflation'!Z$5,Data!$A$2:$A$1048576,'Annual Inflation'!$D95))</f>
        <v>3.8</v>
      </c>
      <c r="AA95" s="15">
        <f>IF(SUMIFS(Data!$G$2:$G$1048576,Data!$B$2:$B$1048576,'Annual Inflation'!AA$5,Data!$A$2:$A$1048576,'Annual Inflation'!$D95)=0,NA(),SUMIFS(Data!$G$2:$G$1048576,Data!$B$2:$B$1048576,'Annual Inflation'!AA$5,Data!$A$2:$A$1048576,'Annual Inflation'!$D95))</f>
        <v>3.6</v>
      </c>
      <c r="AB95" s="15" t="e">
        <f>IF(SUMIFS(Data!$G$2:$G$1048576,Data!$B$2:$B$1048576,'Annual Inflation'!AB$5,Data!$A$2:$A$1048576,'Annual Inflation'!$D95)=0,NA(),SUMIFS(Data!$G$2:$G$1048576,Data!$B$2:$B$1048576,'Annual Inflation'!AB$5,Data!$A$2:$A$1048576,'Annual Inflation'!$D95))</f>
        <v>#N/A</v>
      </c>
      <c r="AC95" s="4">
        <v>3</v>
      </c>
      <c r="AD95" s="4">
        <v>2</v>
      </c>
      <c r="AE95" s="4">
        <v>2</v>
      </c>
      <c r="AG95" s="15"/>
      <c r="AH95" s="15">
        <f>IF(SUMIFS(Data!$G$2:$G$1048576,Data!$B$2:$B$1048576,'Annual Inflation'!AH$5,Data!$A$2:$A$1048576,'Annual Inflation'!$D95)=0,NA(),SUMIFS(Data!$G$2:$G$1048576,Data!$B$2:$B$1048576,'Annual Inflation'!AH$5,Data!$A$2:$A$1048576,'Annual Inflation'!$D95))</f>
        <v>3.6949999999999998</v>
      </c>
      <c r="AI95" s="15">
        <f>IF(SUMIFS(Data!$G$2:$G$1048576,Data!$B$2:$B$1048576,'Annual Inflation'!AI$5,Data!$A$2:$A$1048576,'Annual Inflation'!$D95)=0,NA(),SUMIFS(Data!$G$2:$G$1048576,Data!$B$2:$B$1048576,'Annual Inflation'!AI$5,Data!$A$2:$A$1048576,'Annual Inflation'!$D95))</f>
        <v>3.6</v>
      </c>
      <c r="AJ95" s="15" t="e">
        <f>IF(SUMIFS(Data!$G$2:$G$1048576,Data!$B$2:$B$1048576,'Annual Inflation'!AJ$5,Data!$A$2:$A$1048576,'Annual Inflation'!$D95)=0,NA(),SUMIFS(Data!$G$2:$G$1048576,Data!$B$2:$B$1048576,'Annual Inflation'!AJ$5,Data!$A$2:$A$1048576,'Annual Inflation'!$D95))</f>
        <v>#N/A</v>
      </c>
      <c r="AK95" s="4">
        <v>3</v>
      </c>
      <c r="AL95" s="4">
        <v>2</v>
      </c>
      <c r="AM95" s="4">
        <v>2</v>
      </c>
      <c r="AO95">
        <f t="shared" si="38"/>
        <v>82</v>
      </c>
      <c r="AP95" s="14">
        <f t="shared" si="32"/>
        <v>42461</v>
      </c>
      <c r="AQ95" s="15">
        <f>IF(SUMIFS(Data!$G$2:$G$1048576,Data!$C$2:$C$1048576,'Annual Inflation'!AQ$5,Data!$A$2:$A$1048576,'Annual Inflation'!$AP95)=0,NA(),SUMIFS(Data!$G$2:$G$1048576,Data!$C$2:$C$1048576,'Annual Inflation'!AQ$5,Data!$A$2:$A$1048576,'Annual Inflation'!$AP95))</f>
        <v>3.3</v>
      </c>
      <c r="AR95" s="15">
        <f>IF(SUMIFS(Data!$G$2:$G$1048576,Data!$C$2:$C$1048576,'Annual Inflation'!AR$5,Data!$A$2:$A$1048576,'Annual Inflation'!$AP95)=0,NA(),SUMIFS(Data!$G$2:$G$1048576,Data!$C$2:$C$1048576,'Annual Inflation'!AR$5,Data!$A$2:$A$1048576,'Annual Inflation'!$AP95))</f>
        <v>3.3</v>
      </c>
      <c r="AS95" s="15">
        <f>IF(SUMIFS(Data!$F$2:$F$1048576,Data!$C$2:$C$1048576,'Annual Inflation'!AS$5,Data!$A$2:$A$1048576,'Annual Inflation'!$AP95)=0,NA(),SUMIFS(Data!$F$2:$F$1048576,Data!$C$2:$C$1048576,'Annual Inflation'!AS$5,Data!$A$2:$A$1048576,'Annual Inflation'!$AP95))</f>
        <v>3.3512121212121202</v>
      </c>
      <c r="AT95" s="15">
        <f>IF(SUMIFS(Data!$F$2:$F$1048576,Data!$C$2:$C$1048576,'Annual Inflation'!AT$5,Data!$A$2:$A$1048576,'Annual Inflation'!$AP95)=0,NA(),SUMIFS(Data!$F$2:$F$1048576,Data!$C$2:$C$1048576,'Annual Inflation'!AT$5,Data!$A$2:$A$1048576,'Annual Inflation'!$AP95))</f>
        <v>3.3006060606060599</v>
      </c>
      <c r="AU95" s="4">
        <v>3</v>
      </c>
      <c r="AV95" s="4">
        <v>2</v>
      </c>
      <c r="AW95" s="4">
        <v>2</v>
      </c>
      <c r="AY95" s="15">
        <f>IF(SUMIFS(Data!$G$2:$G$1048576,Data!$C$2:$C$1048576,'Annual Inflation'!AY$5,Data!$A$2:$A$1048576,'Annual Inflation'!$AP95)=0,NA(),SUMIFS(Data!$G$2:$G$1048576,Data!$C$2:$C$1048576,'Annual Inflation'!AY$5,Data!$A$2:$A$1048576,'Annual Inflation'!$AP95))</f>
        <v>3.2</v>
      </c>
      <c r="AZ95" s="15">
        <f>IF(SUMIFS(Data!$G$2:$G$1048576,Data!$C$2:$C$1048576,'Annual Inflation'!AZ$5,Data!$A$2:$A$1048576,'Annual Inflation'!$AP95)=0,NA(),SUMIFS(Data!$G$2:$G$1048576,Data!$C$2:$C$1048576,'Annual Inflation'!AZ$5,Data!$A$2:$A$1048576,'Annual Inflation'!$AP95))</f>
        <v>3.17</v>
      </c>
      <c r="BA95" s="15">
        <f>IF(SUMIFS(Data!$F$2:$F$1048576,Data!$C$2:$C$1048576,'Annual Inflation'!BA$5,Data!$A$2:$A$1048576,'Annual Inflation'!$AP95)=0,NA(),SUMIFS(Data!$F$2:$F$1048576,Data!$C$2:$C$1048576,'Annual Inflation'!BA$5,Data!$A$2:$A$1048576,'Annual Inflation'!$AP95))</f>
        <v>3.1771428571428602</v>
      </c>
      <c r="BB95" s="15">
        <f>IF(SUMIFS(Data!$F$2:$F$1048576,Data!$C$2:$C$1048576,'Annual Inflation'!BB$5,Data!$A$2:$A$1048576,'Annual Inflation'!$AP95)=0,NA(),SUMIFS(Data!$F$2:$F$1048576,Data!$C$2:$C$1048576,'Annual Inflation'!BB$5,Data!$A$2:$A$1048576,'Annual Inflation'!$AP95))</f>
        <v>3.1192857142857102</v>
      </c>
      <c r="BC95" s="4">
        <v>3</v>
      </c>
      <c r="BD95" s="4">
        <v>2</v>
      </c>
      <c r="BE95" s="4">
        <v>2</v>
      </c>
      <c r="CL95" s="7">
        <f t="shared" si="39"/>
        <v>39934</v>
      </c>
      <c r="CM95" s="4">
        <v>4.04</v>
      </c>
      <c r="CN95" s="4">
        <v>3.88</v>
      </c>
      <c r="CP95" s="4">
        <f>IF(SUMIFS(Data!$F$2:$F$1048576,Data!$C$2:$C$1048576,'Annual Inflation'!CP$5,Data!$A$2:$A$1048576,'Annual Inflation'!$CL95)=0,NA(),SUMIFS(Data!$F$2:$F$1048576,Data!$C$2:$C$1048576,'Annual Inflation'!CP$5,Data!$A$2:$A$1048576,'Annual Inflation'!$CL95))</f>
        <v>4.1317666666666701</v>
      </c>
      <c r="CQ95" s="4">
        <f>IF(SUMIFS(Data!$F$2:$F$1048576,Data!$C$2:$C$1048576,'Annual Inflation'!CQ$5,Data!$A$2:$A$1048576,'Annual Inflation'!$CL95)=0,NA(),SUMIFS(Data!$F$2:$F$1048576,Data!$C$2:$C$1048576,'Annual Inflation'!CQ$5,Data!$A$2:$A$1048576,'Annual Inflation'!$CL95))</f>
        <v>4.0256923076923101</v>
      </c>
    </row>
    <row r="96" spans="3:95" x14ac:dyDescent="0.2">
      <c r="C96">
        <f t="shared" si="33"/>
        <v>11</v>
      </c>
      <c r="D96" s="14">
        <f t="shared" si="31"/>
        <v>44621</v>
      </c>
      <c r="E96" s="15">
        <f>IF(SUMIFS(Data!$F$2:$F$1048576,Data!$C$2:$C$1048576,'Annual Inflation'!F$5,Data!$A$2:$A$1048576,'Annual Inflation'!$D96)=0,NA(),SUMIFS(Data!$F$2:$F$1048576,Data!$C$2:$C$1048576,'Annual Inflation'!F$5,Data!$A$2:$A$1048576,'Annual Inflation'!$D96))</f>
        <v>4.5885714285714299</v>
      </c>
      <c r="F96" s="15">
        <f>IF(SUMIFS(Data!$G$2:$G$1048576,Data!$C$2:$C$1048576,'Annual Inflation'!F$5,Data!$A$2:$A$1048576,'Annual Inflation'!$D96)=0,NA(),SUMIFS(Data!$G$2:$G$1048576,Data!$C$2:$C$1048576,'Annual Inflation'!F$5,Data!$A$2:$A$1048576,'Annual Inflation'!$D96))</f>
        <v>4.5199999999999996</v>
      </c>
      <c r="G96" s="15">
        <f>IF(SUMIFS(Data!$K$2:$K$1048576,Data!$C$2:$C$1048576,'Annual Inflation'!F$5,Data!$A$2:$A$1048576,'Annual Inflation'!$D96)=0,NA(),SUMIFS(Data!$K$2:$K$1048576,Data!$C$2:$C$1048576,'Annual Inflation'!F$5,Data!$A$2:$A$1048576,'Annual Inflation'!$D96))</f>
        <v>4.18</v>
      </c>
      <c r="H96" s="15">
        <f>IF(SUMIFS(Data!$L$2:$L$1048576,Data!$C$2:$C$1048576,'Annual Inflation'!F$5,Data!$A$2:$A$1048576,'Annual Inflation'!$D96)=0,NA(),SUMIFS(Data!$L$2:$L$1048576,Data!$C$2:$C$1048576,'Annual Inflation'!F$5,Data!$A$2:$A$1048576,'Annual Inflation'!$D96))</f>
        <v>4.9550000000000001</v>
      </c>
      <c r="I96" s="4">
        <v>3</v>
      </c>
      <c r="J96" s="4">
        <v>2</v>
      </c>
      <c r="K96" s="4">
        <v>2</v>
      </c>
      <c r="L96" s="15">
        <f t="shared" si="34"/>
        <v>0.46999999999999975</v>
      </c>
      <c r="M96" s="15">
        <f t="shared" si="35"/>
        <v>0</v>
      </c>
      <c r="O96" s="15">
        <f>IF(SUMIFS(Data!$F$2:$F$1048576,Data!$C$2:$C$1048576,'Annual Inflation'!P$5,Data!$A$2:$A$1048576,'Annual Inflation'!$D96)=0,NA(),SUMIFS(Data!$F$2:$F$1048576,Data!$C$2:$C$1048576,'Annual Inflation'!P$5,Data!$A$2:$A$1048576,'Annual Inflation'!$D96))</f>
        <v>4.5628124999999997</v>
      </c>
      <c r="P96" s="15">
        <f>IF(SUMIFS(Data!$G$2:$G$1048576,Data!$C$2:$C$1048576,'Annual Inflation'!P$5,Data!$A$2:$A$1048576,'Annual Inflation'!$D96)=0,NA(),SUMIFS(Data!$G$2:$G$1048576,Data!$C$2:$C$1048576,'Annual Inflation'!P$5,Data!$A$2:$A$1048576,'Annual Inflation'!$D96))</f>
        <v>4.6950000000000003</v>
      </c>
      <c r="Q96" s="15">
        <f>IF(SUMIFS(Data!$K$2:$K$1048576,Data!$C$2:$C$1048576,'Annual Inflation'!P$5,Data!$A$2:$A$1048576,'Annual Inflation'!$D96)=0,NA(),SUMIFS(Data!$K$2:$K$1048576,Data!$C$2:$C$1048576,'Annual Inflation'!P$5,Data!$A$2:$A$1048576,'Annual Inflation'!$D96))</f>
        <v>4.1875</v>
      </c>
      <c r="R96" s="15">
        <f>IF(SUMIFS(Data!$L$2:$L$1048576,Data!$C$2:$C$1048576,'Annual Inflation'!P$5,Data!$A$2:$A$1048576,'Annual Inflation'!$D96)=0,NA(),SUMIFS(Data!$L$2:$L$1048576,Data!$C$2:$C$1048576,'Annual Inflation'!P$5,Data!$A$2:$A$1048576,'Annual Inflation'!$D96))</f>
        <v>4.9775</v>
      </c>
      <c r="S96" s="4">
        <v>3</v>
      </c>
      <c r="T96" s="4">
        <v>2</v>
      </c>
      <c r="U96" s="4">
        <v>2</v>
      </c>
      <c r="V96" s="15">
        <f t="shared" si="36"/>
        <v>0.74500000000000011</v>
      </c>
      <c r="W96" s="15">
        <f t="shared" si="37"/>
        <v>0</v>
      </c>
      <c r="Y96" s="15"/>
      <c r="Z96" s="15">
        <f>IF(SUMIFS(Data!$G$2:$G$1048576,Data!$B$2:$B$1048576,'Annual Inflation'!Z$5,Data!$A$2:$A$1048576,'Annual Inflation'!$D96)=0,NA(),SUMIFS(Data!$G$2:$G$1048576,Data!$B$2:$B$1048576,'Annual Inflation'!Z$5,Data!$A$2:$A$1048576,'Annual Inflation'!$D96))</f>
        <v>4</v>
      </c>
      <c r="AA96" s="15">
        <f>IF(SUMIFS(Data!$G$2:$G$1048576,Data!$B$2:$B$1048576,'Annual Inflation'!AA$5,Data!$A$2:$A$1048576,'Annual Inflation'!$D96)=0,NA(),SUMIFS(Data!$G$2:$G$1048576,Data!$B$2:$B$1048576,'Annual Inflation'!AA$5,Data!$A$2:$A$1048576,'Annual Inflation'!$D96))</f>
        <v>3.6</v>
      </c>
      <c r="AB96" s="15" t="e">
        <f>IF(SUMIFS(Data!$G$2:$G$1048576,Data!$B$2:$B$1048576,'Annual Inflation'!AB$5,Data!$A$2:$A$1048576,'Annual Inflation'!$D96)=0,NA(),SUMIFS(Data!$G$2:$G$1048576,Data!$B$2:$B$1048576,'Annual Inflation'!AB$5,Data!$A$2:$A$1048576,'Annual Inflation'!$D96))</f>
        <v>#N/A</v>
      </c>
      <c r="AC96" s="4">
        <v>3</v>
      </c>
      <c r="AD96" s="4">
        <v>2</v>
      </c>
      <c r="AE96" s="4">
        <v>2</v>
      </c>
      <c r="AG96" s="15"/>
      <c r="AH96" s="15">
        <f>IF(SUMIFS(Data!$G$2:$G$1048576,Data!$B$2:$B$1048576,'Annual Inflation'!AH$5,Data!$A$2:$A$1048576,'Annual Inflation'!$D96)=0,NA(),SUMIFS(Data!$G$2:$G$1048576,Data!$B$2:$B$1048576,'Annual Inflation'!AH$5,Data!$A$2:$A$1048576,'Annual Inflation'!$D96))</f>
        <v>3.9449999999999998</v>
      </c>
      <c r="AI96" s="15">
        <f>IF(SUMIFS(Data!$G$2:$G$1048576,Data!$B$2:$B$1048576,'Annual Inflation'!AI$5,Data!$A$2:$A$1048576,'Annual Inflation'!$D96)=0,NA(),SUMIFS(Data!$G$2:$G$1048576,Data!$B$2:$B$1048576,'Annual Inflation'!AI$5,Data!$A$2:$A$1048576,'Annual Inflation'!$D96))</f>
        <v>3.6</v>
      </c>
      <c r="AJ96" s="15" t="e">
        <f>IF(SUMIFS(Data!$G$2:$G$1048576,Data!$B$2:$B$1048576,'Annual Inflation'!AJ$5,Data!$A$2:$A$1048576,'Annual Inflation'!$D96)=0,NA(),SUMIFS(Data!$G$2:$G$1048576,Data!$B$2:$B$1048576,'Annual Inflation'!AJ$5,Data!$A$2:$A$1048576,'Annual Inflation'!$D96))</f>
        <v>#N/A</v>
      </c>
      <c r="AK96" s="4">
        <v>3</v>
      </c>
      <c r="AL96" s="4">
        <v>2</v>
      </c>
      <c r="AM96" s="4">
        <v>2</v>
      </c>
      <c r="AO96">
        <f t="shared" si="38"/>
        <v>81</v>
      </c>
      <c r="AP96" s="14">
        <f t="shared" si="32"/>
        <v>42491</v>
      </c>
      <c r="AQ96" s="15">
        <f>IF(SUMIFS(Data!$G$2:$G$1048576,Data!$C$2:$C$1048576,'Annual Inflation'!AQ$5,Data!$A$2:$A$1048576,'Annual Inflation'!$AP96)=0,NA(),SUMIFS(Data!$G$2:$G$1048576,Data!$C$2:$C$1048576,'Annual Inflation'!AQ$5,Data!$A$2:$A$1048576,'Annual Inflation'!$AP96))</f>
        <v>3.3</v>
      </c>
      <c r="AR96" s="15">
        <f>IF(SUMIFS(Data!$G$2:$G$1048576,Data!$C$2:$C$1048576,'Annual Inflation'!AR$5,Data!$A$2:$A$1048576,'Annual Inflation'!$AP96)=0,NA(),SUMIFS(Data!$G$2:$G$1048576,Data!$C$2:$C$1048576,'Annual Inflation'!AR$5,Data!$A$2:$A$1048576,'Annual Inflation'!$AP96))</f>
        <v>3.3</v>
      </c>
      <c r="AS96" s="15">
        <f>IF(SUMIFS(Data!$F$2:$F$1048576,Data!$C$2:$C$1048576,'Annual Inflation'!AS$5,Data!$A$2:$A$1048576,'Annual Inflation'!$AP96)=0,NA(),SUMIFS(Data!$F$2:$F$1048576,Data!$C$2:$C$1048576,'Annual Inflation'!AS$5,Data!$A$2:$A$1048576,'Annual Inflation'!$AP96))</f>
        <v>3.3346666666666702</v>
      </c>
      <c r="AT96" s="15">
        <f>IF(SUMIFS(Data!$F$2:$F$1048576,Data!$C$2:$C$1048576,'Annual Inflation'!AT$5,Data!$A$2:$A$1048576,'Annual Inflation'!$AP96)=0,NA(),SUMIFS(Data!$F$2:$F$1048576,Data!$C$2:$C$1048576,'Annual Inflation'!AT$5,Data!$A$2:$A$1048576,'Annual Inflation'!$AP96))</f>
        <v>3.28033333333333</v>
      </c>
      <c r="AU96" s="4">
        <v>3</v>
      </c>
      <c r="AV96" s="4">
        <v>2</v>
      </c>
      <c r="AW96" s="4">
        <v>2</v>
      </c>
      <c r="AY96" s="15">
        <f>IF(SUMIFS(Data!$G$2:$G$1048576,Data!$C$2:$C$1048576,'Annual Inflation'!AY$5,Data!$A$2:$A$1048576,'Annual Inflation'!$AP96)=0,NA(),SUMIFS(Data!$G$2:$G$1048576,Data!$C$2:$C$1048576,'Annual Inflation'!AY$5,Data!$A$2:$A$1048576,'Annual Inflation'!$AP96))</f>
        <v>3.16</v>
      </c>
      <c r="AZ96" s="15">
        <f>IF(SUMIFS(Data!$G$2:$G$1048576,Data!$C$2:$C$1048576,'Annual Inflation'!AZ$5,Data!$A$2:$A$1048576,'Annual Inflation'!$AP96)=0,NA(),SUMIFS(Data!$G$2:$G$1048576,Data!$C$2:$C$1048576,'Annual Inflation'!AZ$5,Data!$A$2:$A$1048576,'Annual Inflation'!$AP96))</f>
        <v>3.1</v>
      </c>
      <c r="BA96" s="15">
        <f>IF(SUMIFS(Data!$F$2:$F$1048576,Data!$C$2:$C$1048576,'Annual Inflation'!BA$5,Data!$A$2:$A$1048576,'Annual Inflation'!$AP96)=0,NA(),SUMIFS(Data!$F$2:$F$1048576,Data!$C$2:$C$1048576,'Annual Inflation'!BA$5,Data!$A$2:$A$1048576,'Annual Inflation'!$AP96))</f>
        <v>3.1411538461538502</v>
      </c>
      <c r="BB96" s="15">
        <f>IF(SUMIFS(Data!$F$2:$F$1048576,Data!$C$2:$C$1048576,'Annual Inflation'!BB$5,Data!$A$2:$A$1048576,'Annual Inflation'!$AP96)=0,NA(),SUMIFS(Data!$F$2:$F$1048576,Data!$C$2:$C$1048576,'Annual Inflation'!BB$5,Data!$A$2:$A$1048576,'Annual Inflation'!$AP96))</f>
        <v>3.1080769230769199</v>
      </c>
      <c r="BC96" s="4">
        <v>3</v>
      </c>
      <c r="BD96" s="4">
        <v>2</v>
      </c>
      <c r="BE96" s="4">
        <v>2</v>
      </c>
      <c r="CL96" s="7">
        <f t="shared" si="39"/>
        <v>39965</v>
      </c>
      <c r="CM96" s="4">
        <v>3.85</v>
      </c>
      <c r="CN96" s="4">
        <v>3.82</v>
      </c>
      <c r="CP96" s="4">
        <f>IF(SUMIFS(Data!$F$2:$F$1048576,Data!$C$2:$C$1048576,'Annual Inflation'!CP$5,Data!$A$2:$A$1048576,'Annual Inflation'!$CL96)=0,NA(),SUMIFS(Data!$F$2:$F$1048576,Data!$C$2:$C$1048576,'Annual Inflation'!CP$5,Data!$A$2:$A$1048576,'Annual Inflation'!$CL96))</f>
        <v>4.0260714285714299</v>
      </c>
      <c r="CQ96" s="4">
        <f>IF(SUMIFS(Data!$F$2:$F$1048576,Data!$C$2:$C$1048576,'Annual Inflation'!CQ$5,Data!$A$2:$A$1048576,'Annual Inflation'!$CL96)=0,NA(),SUMIFS(Data!$F$2:$F$1048576,Data!$C$2:$C$1048576,'Annual Inflation'!CQ$5,Data!$A$2:$A$1048576,'Annual Inflation'!$CL96))</f>
        <v>3.9741499999999998</v>
      </c>
    </row>
    <row r="97" spans="3:95" x14ac:dyDescent="0.2">
      <c r="C97">
        <f t="shared" si="33"/>
        <v>10</v>
      </c>
      <c r="D97" s="14">
        <f t="shared" si="31"/>
        <v>44652</v>
      </c>
      <c r="E97" s="15">
        <f>IF(SUMIFS(Data!$F$2:$F$1048576,Data!$C$2:$C$1048576,'Annual Inflation'!F$5,Data!$A$2:$A$1048576,'Annual Inflation'!$D97)=0,NA(),SUMIFS(Data!$F$2:$F$1048576,Data!$C$2:$C$1048576,'Annual Inflation'!F$5,Data!$A$2:$A$1048576,'Annual Inflation'!$D97))</f>
        <v>4.7986842105263197</v>
      </c>
      <c r="F97" s="15">
        <f>IF(SUMIFS(Data!$G$2:$G$1048576,Data!$C$2:$C$1048576,'Annual Inflation'!F$5,Data!$A$2:$A$1048576,'Annual Inflation'!$D97)=0,NA(),SUMIFS(Data!$G$2:$G$1048576,Data!$C$2:$C$1048576,'Annual Inflation'!F$5,Data!$A$2:$A$1048576,'Annual Inflation'!$D97))</f>
        <v>4.71</v>
      </c>
      <c r="G97" s="15">
        <f>IF(SUMIFS(Data!$K$2:$K$1048576,Data!$C$2:$C$1048576,'Annual Inflation'!F$5,Data!$A$2:$A$1048576,'Annual Inflation'!$D97)=0,NA(),SUMIFS(Data!$K$2:$K$1048576,Data!$C$2:$C$1048576,'Annual Inflation'!F$5,Data!$A$2:$A$1048576,'Annual Inflation'!$D97))</f>
        <v>4.4749999999999996</v>
      </c>
      <c r="H97" s="15">
        <f>IF(SUMIFS(Data!$L$2:$L$1048576,Data!$C$2:$C$1048576,'Annual Inflation'!F$5,Data!$A$2:$A$1048576,'Annual Inflation'!$D97)=0,NA(),SUMIFS(Data!$L$2:$L$1048576,Data!$C$2:$C$1048576,'Annual Inflation'!F$5,Data!$A$2:$A$1048576,'Annual Inflation'!$D97))</f>
        <v>5.0875000000000004</v>
      </c>
      <c r="I97" s="4">
        <v>3</v>
      </c>
      <c r="J97" s="4">
        <v>2</v>
      </c>
      <c r="K97" s="4">
        <v>2</v>
      </c>
      <c r="L97" s="15">
        <f t="shared" si="34"/>
        <v>0.19000000000000039</v>
      </c>
      <c r="M97" s="15">
        <f t="shared" si="35"/>
        <v>0</v>
      </c>
      <c r="O97" s="15">
        <f>IF(SUMIFS(Data!$F$2:$F$1048576,Data!$C$2:$C$1048576,'Annual Inflation'!P$5,Data!$A$2:$A$1048576,'Annual Inflation'!$D97)=0,NA(),SUMIFS(Data!$F$2:$F$1048576,Data!$C$2:$C$1048576,'Annual Inflation'!P$5,Data!$A$2:$A$1048576,'Annual Inflation'!$D97))</f>
        <v>4.6500000000000004</v>
      </c>
      <c r="P97" s="15">
        <f>IF(SUMIFS(Data!$G$2:$G$1048576,Data!$C$2:$C$1048576,'Annual Inflation'!P$5,Data!$A$2:$A$1048576,'Annual Inflation'!$D97)=0,NA(),SUMIFS(Data!$G$2:$G$1048576,Data!$C$2:$C$1048576,'Annual Inflation'!P$5,Data!$A$2:$A$1048576,'Annual Inflation'!$D97))</f>
        <v>4.67</v>
      </c>
      <c r="Q97" s="15">
        <f>IF(SUMIFS(Data!$K$2:$K$1048576,Data!$C$2:$C$1048576,'Annual Inflation'!P$5,Data!$A$2:$A$1048576,'Annual Inflation'!$D97)=0,NA(),SUMIFS(Data!$K$2:$K$1048576,Data!$C$2:$C$1048576,'Annual Inflation'!P$5,Data!$A$2:$A$1048576,'Annual Inflation'!$D97))</f>
        <v>4.2675000000000001</v>
      </c>
      <c r="R97" s="15">
        <f>IF(SUMIFS(Data!$L$2:$L$1048576,Data!$C$2:$C$1048576,'Annual Inflation'!P$5,Data!$A$2:$A$1048576,'Annual Inflation'!$D97)=0,NA(),SUMIFS(Data!$L$2:$L$1048576,Data!$C$2:$C$1048576,'Annual Inflation'!P$5,Data!$A$2:$A$1048576,'Annual Inflation'!$D97))</f>
        <v>5.0625</v>
      </c>
      <c r="S97" s="4">
        <v>3</v>
      </c>
      <c r="T97" s="4">
        <v>2</v>
      </c>
      <c r="U97" s="4">
        <v>2</v>
      </c>
      <c r="V97" s="15">
        <f t="shared" si="36"/>
        <v>0</v>
      </c>
      <c r="W97" s="15">
        <f t="shared" si="37"/>
        <v>-2.5000000000000355E-2</v>
      </c>
      <c r="Y97" s="15"/>
      <c r="Z97" s="15">
        <f>IF(SUMIFS(Data!$G$2:$G$1048576,Data!$B$2:$B$1048576,'Annual Inflation'!Z$5,Data!$A$2:$A$1048576,'Annual Inflation'!$D97)=0,NA(),SUMIFS(Data!$G$2:$G$1048576,Data!$B$2:$B$1048576,'Annual Inflation'!Z$5,Data!$A$2:$A$1048576,'Annual Inflation'!$D97))</f>
        <v>4.125</v>
      </c>
      <c r="AA97" s="15">
        <f>IF(SUMIFS(Data!$G$2:$G$1048576,Data!$B$2:$B$1048576,'Annual Inflation'!AA$5,Data!$A$2:$A$1048576,'Annual Inflation'!$D97)=0,NA(),SUMIFS(Data!$G$2:$G$1048576,Data!$B$2:$B$1048576,'Annual Inflation'!AA$5,Data!$A$2:$A$1048576,'Annual Inflation'!$D97))</f>
        <v>3.6749999999999998</v>
      </c>
      <c r="AB97" s="15" t="e">
        <f>IF(SUMIFS(Data!$G$2:$G$1048576,Data!$B$2:$B$1048576,'Annual Inflation'!AB$5,Data!$A$2:$A$1048576,'Annual Inflation'!$D97)=0,NA(),SUMIFS(Data!$G$2:$G$1048576,Data!$B$2:$B$1048576,'Annual Inflation'!AB$5,Data!$A$2:$A$1048576,'Annual Inflation'!$D97))</f>
        <v>#N/A</v>
      </c>
      <c r="AC97" s="4">
        <v>3</v>
      </c>
      <c r="AD97" s="4">
        <v>2</v>
      </c>
      <c r="AE97" s="4">
        <v>2</v>
      </c>
      <c r="AG97" s="15"/>
      <c r="AH97" s="15">
        <f>IF(SUMIFS(Data!$G$2:$G$1048576,Data!$B$2:$B$1048576,'Annual Inflation'!AH$5,Data!$A$2:$A$1048576,'Annual Inflation'!$D97)=0,NA(),SUMIFS(Data!$G$2:$G$1048576,Data!$B$2:$B$1048576,'Annual Inflation'!AH$5,Data!$A$2:$A$1048576,'Annual Inflation'!$D97))</f>
        <v>4</v>
      </c>
      <c r="AI97" s="15">
        <f>IF(SUMIFS(Data!$G$2:$G$1048576,Data!$B$2:$B$1048576,'Annual Inflation'!AI$5,Data!$A$2:$A$1048576,'Annual Inflation'!$D97)=0,NA(),SUMIFS(Data!$G$2:$G$1048576,Data!$B$2:$B$1048576,'Annual Inflation'!AI$5,Data!$A$2:$A$1048576,'Annual Inflation'!$D97))</f>
        <v>3.7</v>
      </c>
      <c r="AJ97" s="15" t="e">
        <f>IF(SUMIFS(Data!$G$2:$G$1048576,Data!$B$2:$B$1048576,'Annual Inflation'!AJ$5,Data!$A$2:$A$1048576,'Annual Inflation'!$D97)=0,NA(),SUMIFS(Data!$G$2:$G$1048576,Data!$B$2:$B$1048576,'Annual Inflation'!AJ$5,Data!$A$2:$A$1048576,'Annual Inflation'!$D97))</f>
        <v>#N/A</v>
      </c>
      <c r="AK97" s="4">
        <v>3</v>
      </c>
      <c r="AL97" s="4">
        <v>2</v>
      </c>
      <c r="AM97" s="4">
        <v>2</v>
      </c>
      <c r="AO97">
        <f t="shared" si="38"/>
        <v>80</v>
      </c>
      <c r="AP97" s="14">
        <f t="shared" si="32"/>
        <v>42522</v>
      </c>
      <c r="AQ97" s="15">
        <f>IF(SUMIFS(Data!$G$2:$G$1048576,Data!$C$2:$C$1048576,'Annual Inflation'!AQ$5,Data!$A$2:$A$1048576,'Annual Inflation'!$AP97)=0,NA(),SUMIFS(Data!$G$2:$G$1048576,Data!$C$2:$C$1048576,'Annual Inflation'!AQ$5,Data!$A$2:$A$1048576,'Annual Inflation'!$AP97))</f>
        <v>3.4</v>
      </c>
      <c r="AR97" s="15">
        <f>IF(SUMIFS(Data!$G$2:$G$1048576,Data!$C$2:$C$1048576,'Annual Inflation'!AR$5,Data!$A$2:$A$1048576,'Annual Inflation'!$AP97)=0,NA(),SUMIFS(Data!$G$2:$G$1048576,Data!$C$2:$C$1048576,'Annual Inflation'!AR$5,Data!$A$2:$A$1048576,'Annual Inflation'!$AP97))</f>
        <v>3.3</v>
      </c>
      <c r="AS97" s="15">
        <f>IF(SUMIFS(Data!$F$2:$F$1048576,Data!$C$2:$C$1048576,'Annual Inflation'!AS$5,Data!$A$2:$A$1048576,'Annual Inflation'!$AP97)=0,NA(),SUMIFS(Data!$F$2:$F$1048576,Data!$C$2:$C$1048576,'Annual Inflation'!AS$5,Data!$A$2:$A$1048576,'Annual Inflation'!$AP97))</f>
        <v>3.3889655172413802</v>
      </c>
      <c r="AT97" s="15">
        <f>IF(SUMIFS(Data!$F$2:$F$1048576,Data!$C$2:$C$1048576,'Annual Inflation'!AT$5,Data!$A$2:$A$1048576,'Annual Inflation'!$AP97)=0,NA(),SUMIFS(Data!$F$2:$F$1048576,Data!$C$2:$C$1048576,'Annual Inflation'!AT$5,Data!$A$2:$A$1048576,'Annual Inflation'!$AP97))</f>
        <v>3.3313793103448299</v>
      </c>
      <c r="AU97" s="4">
        <v>3</v>
      </c>
      <c r="AV97" s="4">
        <v>2</v>
      </c>
      <c r="AW97" s="4">
        <v>2</v>
      </c>
      <c r="AY97" s="15">
        <f>IF(SUMIFS(Data!$G$2:$G$1048576,Data!$C$2:$C$1048576,'Annual Inflation'!AY$5,Data!$A$2:$A$1048576,'Annual Inflation'!$AP97)=0,NA(),SUMIFS(Data!$G$2:$G$1048576,Data!$C$2:$C$1048576,'Annual Inflation'!AY$5,Data!$A$2:$A$1048576,'Annual Inflation'!$AP97))</f>
        <v>3.25</v>
      </c>
      <c r="AZ97" s="15">
        <f>IF(SUMIFS(Data!$G$2:$G$1048576,Data!$C$2:$C$1048576,'Annual Inflation'!AZ$5,Data!$A$2:$A$1048576,'Annual Inflation'!$AP97)=0,NA(),SUMIFS(Data!$G$2:$G$1048576,Data!$C$2:$C$1048576,'Annual Inflation'!AZ$5,Data!$A$2:$A$1048576,'Annual Inflation'!$AP97))</f>
        <v>3.2</v>
      </c>
      <c r="BA97" s="15">
        <f>IF(SUMIFS(Data!$F$2:$F$1048576,Data!$C$2:$C$1048576,'Annual Inflation'!BA$5,Data!$A$2:$A$1048576,'Annual Inflation'!$AP97)=0,NA(),SUMIFS(Data!$F$2:$F$1048576,Data!$C$2:$C$1048576,'Annual Inflation'!BA$5,Data!$A$2:$A$1048576,'Annual Inflation'!$AP97))</f>
        <v>3.1840000000000002</v>
      </c>
      <c r="BB97" s="15">
        <f>IF(SUMIFS(Data!$F$2:$F$1048576,Data!$C$2:$C$1048576,'Annual Inflation'!BB$5,Data!$A$2:$A$1048576,'Annual Inflation'!$AP97)=0,NA(),SUMIFS(Data!$F$2:$F$1048576,Data!$C$2:$C$1048576,'Annual Inflation'!BB$5,Data!$A$2:$A$1048576,'Annual Inflation'!$AP97))</f>
        <v>3.1368</v>
      </c>
      <c r="BC97" s="4">
        <v>3</v>
      </c>
      <c r="BD97" s="4">
        <v>2</v>
      </c>
      <c r="BE97" s="4">
        <v>2</v>
      </c>
      <c r="CL97" s="7">
        <f t="shared" si="39"/>
        <v>39995</v>
      </c>
      <c r="CM97" s="4">
        <v>4</v>
      </c>
      <c r="CN97" s="4">
        <v>4</v>
      </c>
      <c r="CP97" s="4">
        <f>IF(SUMIFS(Data!$F$2:$F$1048576,Data!$C$2:$C$1048576,'Annual Inflation'!CP$5,Data!$A$2:$A$1048576,'Annual Inflation'!$CL97)=0,NA(),SUMIFS(Data!$F$2:$F$1048576,Data!$C$2:$C$1048576,'Annual Inflation'!CP$5,Data!$A$2:$A$1048576,'Annual Inflation'!$CL97))</f>
        <v>4.0967741935483897</v>
      </c>
      <c r="CQ97" s="4">
        <f>IF(SUMIFS(Data!$F$2:$F$1048576,Data!$C$2:$C$1048576,'Annual Inflation'!CQ$5,Data!$A$2:$A$1048576,'Annual Inflation'!$CL97)=0,NA(),SUMIFS(Data!$F$2:$F$1048576,Data!$C$2:$C$1048576,'Annual Inflation'!CQ$5,Data!$A$2:$A$1048576,'Annual Inflation'!$CL97))</f>
        <v>4.1481481481481497</v>
      </c>
    </row>
    <row r="98" spans="3:95" x14ac:dyDescent="0.2">
      <c r="C98">
        <f t="shared" si="33"/>
        <v>9</v>
      </c>
      <c r="D98" s="14">
        <f t="shared" si="31"/>
        <v>44682</v>
      </c>
      <c r="E98" s="15">
        <f>IF(SUMIFS(Data!$F$2:$F$1048576,Data!$C$2:$C$1048576,'Annual Inflation'!F$5,Data!$A$2:$A$1048576,'Annual Inflation'!$D98)=0,NA(),SUMIFS(Data!$F$2:$F$1048576,Data!$C$2:$C$1048576,'Annual Inflation'!F$5,Data!$A$2:$A$1048576,'Annual Inflation'!$D98))</f>
        <v>4.7735135135135103</v>
      </c>
      <c r="F98" s="15">
        <f>IF(SUMIFS(Data!$G$2:$G$1048576,Data!$C$2:$C$1048576,'Annual Inflation'!F$5,Data!$A$2:$A$1048576,'Annual Inflation'!$D98)=0,NA(),SUMIFS(Data!$G$2:$G$1048576,Data!$C$2:$C$1048576,'Annual Inflation'!F$5,Data!$A$2:$A$1048576,'Annual Inflation'!$D98))</f>
        <v>4.71</v>
      </c>
      <c r="G98" s="15">
        <f>IF(SUMIFS(Data!$K$2:$K$1048576,Data!$C$2:$C$1048576,'Annual Inflation'!F$5,Data!$A$2:$A$1048576,'Annual Inflation'!$D98)=0,NA(),SUMIFS(Data!$K$2:$K$1048576,Data!$C$2:$C$1048576,'Annual Inflation'!F$5,Data!$A$2:$A$1048576,'Annual Inflation'!$D98))</f>
        <v>4.49</v>
      </c>
      <c r="H98" s="15">
        <f>IF(SUMIFS(Data!$L$2:$L$1048576,Data!$C$2:$C$1048576,'Annual Inflation'!F$5,Data!$A$2:$A$1048576,'Annual Inflation'!$D98)=0,NA(),SUMIFS(Data!$L$2:$L$1048576,Data!$C$2:$C$1048576,'Annual Inflation'!F$5,Data!$A$2:$A$1048576,'Annual Inflation'!$D98))</f>
        <v>5.01</v>
      </c>
      <c r="I98" s="4">
        <v>3</v>
      </c>
      <c r="J98" s="4">
        <v>2</v>
      </c>
      <c r="K98" s="4">
        <v>2</v>
      </c>
      <c r="L98" s="15">
        <f t="shared" si="34"/>
        <v>0</v>
      </c>
      <c r="M98" s="15">
        <f t="shared" si="35"/>
        <v>0</v>
      </c>
      <c r="O98" s="15">
        <f>IF(SUMIFS(Data!$F$2:$F$1048576,Data!$C$2:$C$1048576,'Annual Inflation'!P$5,Data!$A$2:$A$1048576,'Annual Inflation'!$D98)=0,NA(),SUMIFS(Data!$F$2:$F$1048576,Data!$C$2:$C$1048576,'Annual Inflation'!P$5,Data!$A$2:$A$1048576,'Annual Inflation'!$D98))</f>
        <v>4.64970588235294</v>
      </c>
      <c r="P98" s="15">
        <f>IF(SUMIFS(Data!$G$2:$G$1048576,Data!$C$2:$C$1048576,'Annual Inflation'!P$5,Data!$A$2:$A$1048576,'Annual Inflation'!$D98)=0,NA(),SUMIFS(Data!$G$2:$G$1048576,Data!$C$2:$C$1048576,'Annual Inflation'!P$5,Data!$A$2:$A$1048576,'Annual Inflation'!$D98))</f>
        <v>4.71</v>
      </c>
      <c r="Q98" s="15">
        <f>IF(SUMIFS(Data!$K$2:$K$1048576,Data!$C$2:$C$1048576,'Annual Inflation'!P$5,Data!$A$2:$A$1048576,'Annual Inflation'!$D98)=0,NA(),SUMIFS(Data!$K$2:$K$1048576,Data!$C$2:$C$1048576,'Annual Inflation'!P$5,Data!$A$2:$A$1048576,'Annual Inflation'!$D98))</f>
        <v>4.21</v>
      </c>
      <c r="R98" s="15">
        <f>IF(SUMIFS(Data!$L$2:$L$1048576,Data!$C$2:$C$1048576,'Annual Inflation'!P$5,Data!$A$2:$A$1048576,'Annual Inflation'!$D98)=0,NA(),SUMIFS(Data!$L$2:$L$1048576,Data!$C$2:$C$1048576,'Annual Inflation'!P$5,Data!$A$2:$A$1048576,'Annual Inflation'!$D98))</f>
        <v>5</v>
      </c>
      <c r="S98" s="4">
        <v>3</v>
      </c>
      <c r="T98" s="4">
        <v>2</v>
      </c>
      <c r="U98" s="4">
        <v>2</v>
      </c>
      <c r="V98" s="15">
        <f t="shared" si="36"/>
        <v>4.0000000000000036E-2</v>
      </c>
      <c r="W98" s="15">
        <f t="shared" si="37"/>
        <v>0</v>
      </c>
      <c r="Y98" s="15"/>
      <c r="Z98" s="15">
        <f>IF(SUMIFS(Data!$G$2:$G$1048576,Data!$B$2:$B$1048576,'Annual Inflation'!Z$5,Data!$A$2:$A$1048576,'Annual Inflation'!$D98)=0,NA(),SUMIFS(Data!$G$2:$G$1048576,Data!$B$2:$B$1048576,'Annual Inflation'!Z$5,Data!$A$2:$A$1048576,'Annual Inflation'!$D98))</f>
        <v>4.34</v>
      </c>
      <c r="AA98" s="15">
        <f>IF(SUMIFS(Data!$G$2:$G$1048576,Data!$B$2:$B$1048576,'Annual Inflation'!AA$5,Data!$A$2:$A$1048576,'Annual Inflation'!$D98)=0,NA(),SUMIFS(Data!$G$2:$G$1048576,Data!$B$2:$B$1048576,'Annual Inflation'!AA$5,Data!$A$2:$A$1048576,'Annual Inflation'!$D98))</f>
        <v>3.77</v>
      </c>
      <c r="AB98" s="15" t="e">
        <f>IF(SUMIFS(Data!$G$2:$G$1048576,Data!$B$2:$B$1048576,'Annual Inflation'!AB$5,Data!$A$2:$A$1048576,'Annual Inflation'!$D98)=0,NA(),SUMIFS(Data!$G$2:$G$1048576,Data!$B$2:$B$1048576,'Annual Inflation'!AB$5,Data!$A$2:$A$1048576,'Annual Inflation'!$D98))</f>
        <v>#N/A</v>
      </c>
      <c r="AC98" s="4">
        <v>3</v>
      </c>
      <c r="AD98" s="4">
        <v>2</v>
      </c>
      <c r="AE98" s="4">
        <v>2</v>
      </c>
      <c r="AG98" s="15"/>
      <c r="AH98" s="15">
        <f>IF(SUMIFS(Data!$G$2:$G$1048576,Data!$B$2:$B$1048576,'Annual Inflation'!AH$5,Data!$A$2:$A$1048576,'Annual Inflation'!$D98)=0,NA(),SUMIFS(Data!$G$2:$G$1048576,Data!$B$2:$B$1048576,'Annual Inflation'!AH$5,Data!$A$2:$A$1048576,'Annual Inflation'!$D98))</f>
        <v>4.1349999999999998</v>
      </c>
      <c r="AI98" s="15">
        <f>IF(SUMIFS(Data!$G$2:$G$1048576,Data!$B$2:$B$1048576,'Annual Inflation'!AI$5,Data!$A$2:$A$1048576,'Annual Inflation'!$D98)=0,NA(),SUMIFS(Data!$G$2:$G$1048576,Data!$B$2:$B$1048576,'Annual Inflation'!AI$5,Data!$A$2:$A$1048576,'Annual Inflation'!$D98))</f>
        <v>3.72</v>
      </c>
      <c r="AJ98" s="15" t="e">
        <f>IF(SUMIFS(Data!$G$2:$G$1048576,Data!$B$2:$B$1048576,'Annual Inflation'!AJ$5,Data!$A$2:$A$1048576,'Annual Inflation'!$D98)=0,NA(),SUMIFS(Data!$G$2:$G$1048576,Data!$B$2:$B$1048576,'Annual Inflation'!AJ$5,Data!$A$2:$A$1048576,'Annual Inflation'!$D98))</f>
        <v>#N/A</v>
      </c>
      <c r="AK98" s="4">
        <v>3</v>
      </c>
      <c r="AL98" s="4">
        <v>2</v>
      </c>
      <c r="AM98" s="4">
        <v>2</v>
      </c>
      <c r="AO98">
        <f t="shared" si="38"/>
        <v>79</v>
      </c>
      <c r="AP98" s="14">
        <f t="shared" si="32"/>
        <v>42552</v>
      </c>
      <c r="AQ98" s="15">
        <f>IF(SUMIFS(Data!$G$2:$G$1048576,Data!$C$2:$C$1048576,'Annual Inflation'!AQ$5,Data!$A$2:$A$1048576,'Annual Inflation'!$AP98)=0,NA(),SUMIFS(Data!$G$2:$G$1048576,Data!$C$2:$C$1048576,'Annual Inflation'!AQ$5,Data!$A$2:$A$1048576,'Annual Inflation'!$AP98))</f>
        <v>3.36</v>
      </c>
      <c r="AR98" s="15">
        <f>IF(SUMIFS(Data!$G$2:$G$1048576,Data!$C$2:$C$1048576,'Annual Inflation'!AR$5,Data!$A$2:$A$1048576,'Annual Inflation'!$AP98)=0,NA(),SUMIFS(Data!$G$2:$G$1048576,Data!$C$2:$C$1048576,'Annual Inflation'!AR$5,Data!$A$2:$A$1048576,'Annual Inflation'!$AP98))</f>
        <v>3.3</v>
      </c>
      <c r="AS98" s="15">
        <f>IF(SUMIFS(Data!$F$2:$F$1048576,Data!$C$2:$C$1048576,'Annual Inflation'!AS$5,Data!$A$2:$A$1048576,'Annual Inflation'!$AP98)=0,NA(),SUMIFS(Data!$F$2:$F$1048576,Data!$C$2:$C$1048576,'Annual Inflation'!AS$5,Data!$A$2:$A$1048576,'Annual Inflation'!$AP98))</f>
        <v>3.36466666666667</v>
      </c>
      <c r="AT98" s="15">
        <f>IF(SUMIFS(Data!$F$2:$F$1048576,Data!$C$2:$C$1048576,'Annual Inflation'!AT$5,Data!$A$2:$A$1048576,'Annual Inflation'!$AP98)=0,NA(),SUMIFS(Data!$F$2:$F$1048576,Data!$C$2:$C$1048576,'Annual Inflation'!AT$5,Data!$A$2:$A$1048576,'Annual Inflation'!$AP98))</f>
        <v>3.2916666666666701</v>
      </c>
      <c r="AU98" s="4">
        <v>3</v>
      </c>
      <c r="AV98" s="4">
        <v>2</v>
      </c>
      <c r="AW98" s="4">
        <v>2</v>
      </c>
      <c r="AY98" s="15">
        <f>IF(SUMIFS(Data!$G$2:$G$1048576,Data!$C$2:$C$1048576,'Annual Inflation'!AY$5,Data!$A$2:$A$1048576,'Annual Inflation'!$AP98)=0,NA(),SUMIFS(Data!$G$2:$G$1048576,Data!$C$2:$C$1048576,'Annual Inflation'!AY$5,Data!$A$2:$A$1048576,'Annual Inflation'!$AP98))</f>
        <v>3.2</v>
      </c>
      <c r="AZ98" s="15">
        <f>IF(SUMIFS(Data!$G$2:$G$1048576,Data!$C$2:$C$1048576,'Annual Inflation'!AZ$5,Data!$A$2:$A$1048576,'Annual Inflation'!$AP98)=0,NA(),SUMIFS(Data!$G$2:$G$1048576,Data!$C$2:$C$1048576,'Annual Inflation'!AZ$5,Data!$A$2:$A$1048576,'Annual Inflation'!$AP98))</f>
        <v>3.19</v>
      </c>
      <c r="BA98" s="15">
        <f>IF(SUMIFS(Data!$F$2:$F$1048576,Data!$C$2:$C$1048576,'Annual Inflation'!BA$5,Data!$A$2:$A$1048576,'Annual Inflation'!$AP98)=0,NA(),SUMIFS(Data!$F$2:$F$1048576,Data!$C$2:$C$1048576,'Annual Inflation'!BA$5,Data!$A$2:$A$1048576,'Annual Inflation'!$AP98))</f>
        <v>3.1881481481481502</v>
      </c>
      <c r="BB98" s="15">
        <f>IF(SUMIFS(Data!$F$2:$F$1048576,Data!$C$2:$C$1048576,'Annual Inflation'!BB$5,Data!$A$2:$A$1048576,'Annual Inflation'!$AP98)=0,NA(),SUMIFS(Data!$F$2:$F$1048576,Data!$C$2:$C$1048576,'Annual Inflation'!BB$5,Data!$A$2:$A$1048576,'Annual Inflation'!$AP98))</f>
        <v>3.1225925925925901</v>
      </c>
      <c r="BC98" s="4">
        <v>3</v>
      </c>
      <c r="BD98" s="4">
        <v>2</v>
      </c>
      <c r="BE98" s="4">
        <v>2</v>
      </c>
      <c r="CL98" s="7">
        <f t="shared" si="39"/>
        <v>40026</v>
      </c>
      <c r="CM98" s="4">
        <v>4.0999999999999996</v>
      </c>
      <c r="CN98" s="4">
        <v>3.8</v>
      </c>
      <c r="CP98" s="4">
        <f>IF(SUMIFS(Data!$F$2:$F$1048576,Data!$C$2:$C$1048576,'Annual Inflation'!CP$5,Data!$A$2:$A$1048576,'Annual Inflation'!$CL98)=0,NA(),SUMIFS(Data!$F$2:$F$1048576,Data!$C$2:$C$1048576,'Annual Inflation'!CP$5,Data!$A$2:$A$1048576,'Annual Inflation'!$CL98))</f>
        <v>4.1354838709677404</v>
      </c>
      <c r="CQ98" s="4">
        <f>IF(SUMIFS(Data!$F$2:$F$1048576,Data!$C$2:$C$1048576,'Annual Inflation'!CQ$5,Data!$A$2:$A$1048576,'Annual Inflation'!$CL98)=0,NA(),SUMIFS(Data!$F$2:$F$1048576,Data!$C$2:$C$1048576,'Annual Inflation'!CQ$5,Data!$A$2:$A$1048576,'Annual Inflation'!$CL98))</f>
        <v>3.9482758620689702</v>
      </c>
    </row>
    <row r="99" spans="3:95" x14ac:dyDescent="0.2">
      <c r="C99">
        <f t="shared" si="33"/>
        <v>8</v>
      </c>
      <c r="D99" s="14">
        <f t="shared" si="31"/>
        <v>44713</v>
      </c>
      <c r="E99" s="15">
        <f>IF(SUMIFS(Data!$F$2:$F$1048576,Data!$C$2:$C$1048576,'Annual Inflation'!F$5,Data!$A$2:$A$1048576,'Annual Inflation'!$D99)=0,NA(),SUMIFS(Data!$F$2:$F$1048576,Data!$C$2:$C$1048576,'Annual Inflation'!F$5,Data!$A$2:$A$1048576,'Annual Inflation'!$D99))</f>
        <v>4.8833333333333302</v>
      </c>
      <c r="F99" s="15">
        <f>IF(SUMIFS(Data!$G$2:$G$1048576,Data!$C$2:$C$1048576,'Annual Inflation'!F$5,Data!$A$2:$A$1048576,'Annual Inflation'!$D99)=0,NA(),SUMIFS(Data!$G$2:$G$1048576,Data!$C$2:$C$1048576,'Annual Inflation'!F$5,Data!$A$2:$A$1048576,'Annual Inflation'!$D99))</f>
        <v>4.79</v>
      </c>
      <c r="G99" s="15">
        <f>IF(SUMIFS(Data!$K$2:$K$1048576,Data!$C$2:$C$1048576,'Annual Inflation'!F$5,Data!$A$2:$A$1048576,'Annual Inflation'!$D99)=0,NA(),SUMIFS(Data!$K$2:$K$1048576,Data!$C$2:$C$1048576,'Annual Inflation'!F$5,Data!$A$2:$A$1048576,'Annual Inflation'!$D99))</f>
        <v>4.4000000000000004</v>
      </c>
      <c r="H99" s="15">
        <f>IF(SUMIFS(Data!$L$2:$L$1048576,Data!$C$2:$C$1048576,'Annual Inflation'!F$5,Data!$A$2:$A$1048576,'Annual Inflation'!$D99)=0,NA(),SUMIFS(Data!$L$2:$L$1048576,Data!$C$2:$C$1048576,'Annual Inflation'!F$5,Data!$A$2:$A$1048576,'Annual Inflation'!$D99))</f>
        <v>5.2024999999999997</v>
      </c>
      <c r="I99" s="4">
        <v>3</v>
      </c>
      <c r="J99" s="4">
        <v>2</v>
      </c>
      <c r="K99" s="4">
        <v>2</v>
      </c>
      <c r="L99" s="15">
        <f t="shared" si="34"/>
        <v>8.0000000000000071E-2</v>
      </c>
      <c r="M99" s="15">
        <f t="shared" si="35"/>
        <v>0</v>
      </c>
      <c r="O99" s="15">
        <f>IF(SUMIFS(Data!$F$2:$F$1048576,Data!$C$2:$C$1048576,'Annual Inflation'!P$5,Data!$A$2:$A$1048576,'Annual Inflation'!$D99)=0,NA(),SUMIFS(Data!$F$2:$F$1048576,Data!$C$2:$C$1048576,'Annual Inflation'!P$5,Data!$A$2:$A$1048576,'Annual Inflation'!$D99))</f>
        <v>4.66205882352941</v>
      </c>
      <c r="P99" s="15">
        <f>IF(SUMIFS(Data!$G$2:$G$1048576,Data!$C$2:$C$1048576,'Annual Inflation'!P$5,Data!$A$2:$A$1048576,'Annual Inflation'!$D99)=0,NA(),SUMIFS(Data!$G$2:$G$1048576,Data!$C$2:$C$1048576,'Annual Inflation'!P$5,Data!$A$2:$A$1048576,'Annual Inflation'!$D99))</f>
        <v>4.7149999999999999</v>
      </c>
      <c r="Q99" s="15">
        <f>IF(SUMIFS(Data!$K$2:$K$1048576,Data!$C$2:$C$1048576,'Annual Inflation'!P$5,Data!$A$2:$A$1048576,'Annual Inflation'!$D99)=0,NA(),SUMIFS(Data!$K$2:$K$1048576,Data!$C$2:$C$1048576,'Annual Inflation'!P$5,Data!$A$2:$A$1048576,'Annual Inflation'!$D99))</f>
        <v>4.3150000000000004</v>
      </c>
      <c r="R99" s="15">
        <f>IF(SUMIFS(Data!$L$2:$L$1048576,Data!$C$2:$C$1048576,'Annual Inflation'!P$5,Data!$A$2:$A$1048576,'Annual Inflation'!$D99)=0,NA(),SUMIFS(Data!$L$2:$L$1048576,Data!$C$2:$C$1048576,'Annual Inflation'!P$5,Data!$A$2:$A$1048576,'Annual Inflation'!$D99))</f>
        <v>5.085</v>
      </c>
      <c r="S99" s="4">
        <v>3</v>
      </c>
      <c r="T99" s="4">
        <v>2</v>
      </c>
      <c r="U99" s="4">
        <v>2</v>
      </c>
      <c r="V99" s="15">
        <f t="shared" si="36"/>
        <v>4.9999999999998934E-3</v>
      </c>
      <c r="W99" s="15">
        <f t="shared" si="37"/>
        <v>0</v>
      </c>
      <c r="Y99" s="15"/>
      <c r="Z99" s="15">
        <f>IF(SUMIFS(Data!$G$2:$G$1048576,Data!$B$2:$B$1048576,'Annual Inflation'!Z$5,Data!$A$2:$A$1048576,'Annual Inflation'!$D99)=0,NA(),SUMIFS(Data!$G$2:$G$1048576,Data!$B$2:$B$1048576,'Annual Inflation'!Z$5,Data!$A$2:$A$1048576,'Annual Inflation'!$D99))</f>
        <v>4.5</v>
      </c>
      <c r="AA99" s="15">
        <f>IF(SUMIFS(Data!$G$2:$G$1048576,Data!$B$2:$B$1048576,'Annual Inflation'!AA$5,Data!$A$2:$A$1048576,'Annual Inflation'!$D99)=0,NA(),SUMIFS(Data!$G$2:$G$1048576,Data!$B$2:$B$1048576,'Annual Inflation'!AA$5,Data!$A$2:$A$1048576,'Annual Inflation'!$D99))</f>
        <v>3.85</v>
      </c>
      <c r="AB99" s="15" t="e">
        <f>IF(SUMIFS(Data!$G$2:$G$1048576,Data!$B$2:$B$1048576,'Annual Inflation'!AB$5,Data!$A$2:$A$1048576,'Annual Inflation'!$D99)=0,NA(),SUMIFS(Data!$G$2:$G$1048576,Data!$B$2:$B$1048576,'Annual Inflation'!AB$5,Data!$A$2:$A$1048576,'Annual Inflation'!$D99))</f>
        <v>#N/A</v>
      </c>
      <c r="AC99" s="4">
        <v>3</v>
      </c>
      <c r="AD99" s="4">
        <v>2</v>
      </c>
      <c r="AE99" s="4">
        <v>2</v>
      </c>
      <c r="AG99" s="15"/>
      <c r="AH99" s="15">
        <f>IF(SUMIFS(Data!$G$2:$G$1048576,Data!$B$2:$B$1048576,'Annual Inflation'!AH$5,Data!$A$2:$A$1048576,'Annual Inflation'!$D99)=0,NA(),SUMIFS(Data!$G$2:$G$1048576,Data!$B$2:$B$1048576,'Annual Inflation'!AH$5,Data!$A$2:$A$1048576,'Annual Inflation'!$D99))</f>
        <v>4.25</v>
      </c>
      <c r="AI99" s="15">
        <f>IF(SUMIFS(Data!$G$2:$G$1048576,Data!$B$2:$B$1048576,'Annual Inflation'!AI$5,Data!$A$2:$A$1048576,'Annual Inflation'!$D99)=0,NA(),SUMIFS(Data!$G$2:$G$1048576,Data!$B$2:$B$1048576,'Annual Inflation'!AI$5,Data!$A$2:$A$1048576,'Annual Inflation'!$D99))</f>
        <v>3.8</v>
      </c>
      <c r="AJ99" s="15" t="e">
        <f>IF(SUMIFS(Data!$G$2:$G$1048576,Data!$B$2:$B$1048576,'Annual Inflation'!AJ$5,Data!$A$2:$A$1048576,'Annual Inflation'!$D99)=0,NA(),SUMIFS(Data!$G$2:$G$1048576,Data!$B$2:$B$1048576,'Annual Inflation'!AJ$5,Data!$A$2:$A$1048576,'Annual Inflation'!$D99))</f>
        <v>#N/A</v>
      </c>
      <c r="AK99" s="4">
        <v>3</v>
      </c>
      <c r="AL99" s="4">
        <v>2</v>
      </c>
      <c r="AM99" s="4">
        <v>2</v>
      </c>
      <c r="AO99">
        <f t="shared" si="38"/>
        <v>78</v>
      </c>
      <c r="AP99" s="14">
        <f t="shared" si="32"/>
        <v>42583</v>
      </c>
      <c r="AQ99" s="15">
        <f>IF(SUMIFS(Data!$G$2:$G$1048576,Data!$C$2:$C$1048576,'Annual Inflation'!AQ$5,Data!$A$2:$A$1048576,'Annual Inflation'!$AP99)=0,NA(),SUMIFS(Data!$G$2:$G$1048576,Data!$C$2:$C$1048576,'Annual Inflation'!AQ$5,Data!$A$2:$A$1048576,'Annual Inflation'!$AP99))</f>
        <v>3.31</v>
      </c>
      <c r="AR99" s="15">
        <f>IF(SUMIFS(Data!$G$2:$G$1048576,Data!$C$2:$C$1048576,'Annual Inflation'!AR$5,Data!$A$2:$A$1048576,'Annual Inflation'!$AP99)=0,NA(),SUMIFS(Data!$G$2:$G$1048576,Data!$C$2:$C$1048576,'Annual Inflation'!AR$5,Data!$A$2:$A$1048576,'Annual Inflation'!$AP99))</f>
        <v>3.3</v>
      </c>
      <c r="AS99" s="15">
        <f>IF(SUMIFS(Data!$F$2:$F$1048576,Data!$C$2:$C$1048576,'Annual Inflation'!AS$5,Data!$A$2:$A$1048576,'Annual Inflation'!$AP99)=0,NA(),SUMIFS(Data!$F$2:$F$1048576,Data!$C$2:$C$1048576,'Annual Inflation'!AS$5,Data!$A$2:$A$1048576,'Annual Inflation'!$AP99))</f>
        <v>3.3580000000000001</v>
      </c>
      <c r="AT99" s="15">
        <f>IF(SUMIFS(Data!$F$2:$F$1048576,Data!$C$2:$C$1048576,'Annual Inflation'!AT$5,Data!$A$2:$A$1048576,'Annual Inflation'!$AP99)=0,NA(),SUMIFS(Data!$F$2:$F$1048576,Data!$C$2:$C$1048576,'Annual Inflation'!AT$5,Data!$A$2:$A$1048576,'Annual Inflation'!$AP99))</f>
        <v>3.2793103448275902</v>
      </c>
      <c r="AU99" s="4">
        <v>3</v>
      </c>
      <c r="AV99" s="4">
        <v>2</v>
      </c>
      <c r="AW99" s="4">
        <v>2</v>
      </c>
      <c r="AY99" s="15">
        <f>IF(SUMIFS(Data!$G$2:$G$1048576,Data!$C$2:$C$1048576,'Annual Inflation'!AY$5,Data!$A$2:$A$1048576,'Annual Inflation'!$AP99)=0,NA(),SUMIFS(Data!$G$2:$G$1048576,Data!$C$2:$C$1048576,'Annual Inflation'!AY$5,Data!$A$2:$A$1048576,'Annual Inflation'!$AP99))</f>
        <v>3.2</v>
      </c>
      <c r="AZ99" s="15">
        <f>IF(SUMIFS(Data!$G$2:$G$1048576,Data!$C$2:$C$1048576,'Annual Inflation'!AZ$5,Data!$A$2:$A$1048576,'Annual Inflation'!$AP99)=0,NA(),SUMIFS(Data!$G$2:$G$1048576,Data!$C$2:$C$1048576,'Annual Inflation'!AZ$5,Data!$A$2:$A$1048576,'Annual Inflation'!$AP99))</f>
        <v>3.1</v>
      </c>
      <c r="BA99" s="15">
        <f>IF(SUMIFS(Data!$F$2:$F$1048576,Data!$C$2:$C$1048576,'Annual Inflation'!BA$5,Data!$A$2:$A$1048576,'Annual Inflation'!$AP99)=0,NA(),SUMIFS(Data!$F$2:$F$1048576,Data!$C$2:$C$1048576,'Annual Inflation'!BA$5,Data!$A$2:$A$1048576,'Annual Inflation'!$AP99))</f>
        <v>3.2029629629629599</v>
      </c>
      <c r="BB99" s="15">
        <f>IF(SUMIFS(Data!$F$2:$F$1048576,Data!$C$2:$C$1048576,'Annual Inflation'!BB$5,Data!$A$2:$A$1048576,'Annual Inflation'!$AP99)=0,NA(),SUMIFS(Data!$F$2:$F$1048576,Data!$C$2:$C$1048576,'Annual Inflation'!BB$5,Data!$A$2:$A$1048576,'Annual Inflation'!$AP99))</f>
        <v>3.1322222222222198</v>
      </c>
      <c r="BC99" s="4">
        <v>3</v>
      </c>
      <c r="BD99" s="4">
        <v>2</v>
      </c>
      <c r="BE99" s="4">
        <v>2</v>
      </c>
      <c r="CL99" s="7">
        <f t="shared" si="39"/>
        <v>40057</v>
      </c>
      <c r="CM99" s="4">
        <v>4.4000000000000004</v>
      </c>
      <c r="CN99" s="4">
        <v>4.2</v>
      </c>
      <c r="CP99" s="4">
        <f>IF(SUMIFS(Data!$F$2:$F$1048576,Data!$C$2:$C$1048576,'Annual Inflation'!CP$5,Data!$A$2:$A$1048576,'Annual Inflation'!$CL99)=0,NA(),SUMIFS(Data!$F$2:$F$1048576,Data!$C$2:$C$1048576,'Annual Inflation'!CP$5,Data!$A$2:$A$1048576,'Annual Inflation'!$CL99))</f>
        <v>4.4800000000000004</v>
      </c>
      <c r="CQ99" s="4">
        <f>IF(SUMIFS(Data!$F$2:$F$1048576,Data!$C$2:$C$1048576,'Annual Inflation'!CQ$5,Data!$A$2:$A$1048576,'Annual Inflation'!$CL99)=0,NA(),SUMIFS(Data!$F$2:$F$1048576,Data!$C$2:$C$1048576,'Annual Inflation'!CQ$5,Data!$A$2:$A$1048576,'Annual Inflation'!$CL99))</f>
        <v>4.1392857142857098</v>
      </c>
    </row>
    <row r="100" spans="3:95" x14ac:dyDescent="0.2">
      <c r="C100">
        <f t="shared" si="33"/>
        <v>7</v>
      </c>
      <c r="D100" s="14">
        <f t="shared" si="31"/>
        <v>44743</v>
      </c>
      <c r="E100" s="15">
        <f>IF(SUMIFS(Data!$F$2:$F$1048576,Data!$C$2:$C$1048576,'Annual Inflation'!F$5,Data!$A$2:$A$1048576,'Annual Inflation'!$D100)=0,NA(),SUMIFS(Data!$F$2:$F$1048576,Data!$C$2:$C$1048576,'Annual Inflation'!F$5,Data!$A$2:$A$1048576,'Annual Inflation'!$D100))</f>
        <v>4.8783783783783798</v>
      </c>
      <c r="F100" s="15">
        <f>IF(SUMIFS(Data!$G$2:$G$1048576,Data!$C$2:$C$1048576,'Annual Inflation'!F$5,Data!$A$2:$A$1048576,'Annual Inflation'!$D100)=0,NA(),SUMIFS(Data!$G$2:$G$1048576,Data!$C$2:$C$1048576,'Annual Inflation'!F$5,Data!$A$2:$A$1048576,'Annual Inflation'!$D100))</f>
        <v>4.7300000000000004</v>
      </c>
      <c r="G100" s="15">
        <f>IF(SUMIFS(Data!$K$2:$K$1048576,Data!$C$2:$C$1048576,'Annual Inflation'!F$5,Data!$A$2:$A$1048576,'Annual Inflation'!$D100)=0,NA(),SUMIFS(Data!$K$2:$K$1048576,Data!$C$2:$C$1048576,'Annual Inflation'!F$5,Data!$A$2:$A$1048576,'Annual Inflation'!$D100))</f>
        <v>4.4000000000000004</v>
      </c>
      <c r="H100" s="15">
        <f>IF(SUMIFS(Data!$L$2:$L$1048576,Data!$C$2:$C$1048576,'Annual Inflation'!F$5,Data!$A$2:$A$1048576,'Annual Inflation'!$D100)=0,NA(),SUMIFS(Data!$L$2:$L$1048576,Data!$C$2:$C$1048576,'Annual Inflation'!F$5,Data!$A$2:$A$1048576,'Annual Inflation'!$D100))</f>
        <v>5.45</v>
      </c>
      <c r="I100" s="4">
        <v>3</v>
      </c>
      <c r="J100" s="4">
        <v>2</v>
      </c>
      <c r="K100" s="4">
        <v>2</v>
      </c>
      <c r="L100" s="15">
        <f t="shared" si="34"/>
        <v>0</v>
      </c>
      <c r="M100" s="15">
        <f t="shared" si="35"/>
        <v>-5.9999999999999609E-2</v>
      </c>
      <c r="O100" s="15">
        <f>IF(SUMIFS(Data!$F$2:$F$1048576,Data!$C$2:$C$1048576,'Annual Inflation'!P$5,Data!$A$2:$A$1048576,'Annual Inflation'!$D100)=0,NA(),SUMIFS(Data!$F$2:$F$1048576,Data!$C$2:$C$1048576,'Annual Inflation'!P$5,Data!$A$2:$A$1048576,'Annual Inflation'!$D100))</f>
        <v>4.7614285714285698</v>
      </c>
      <c r="P100" s="15">
        <f>IF(SUMIFS(Data!$G$2:$G$1048576,Data!$C$2:$C$1048576,'Annual Inflation'!P$5,Data!$A$2:$A$1048576,'Annual Inflation'!$D100)=0,NA(),SUMIFS(Data!$G$2:$G$1048576,Data!$C$2:$C$1048576,'Annual Inflation'!P$5,Data!$A$2:$A$1048576,'Annual Inflation'!$D100))</f>
        <v>4.75</v>
      </c>
      <c r="Q100" s="15">
        <f>IF(SUMIFS(Data!$K$2:$K$1048576,Data!$C$2:$C$1048576,'Annual Inflation'!P$5,Data!$A$2:$A$1048576,'Annual Inflation'!$D100)=0,NA(),SUMIFS(Data!$K$2:$K$1048576,Data!$C$2:$C$1048576,'Annual Inflation'!P$5,Data!$A$2:$A$1048576,'Annual Inflation'!$D100))</f>
        <v>4.37</v>
      </c>
      <c r="R100" s="15">
        <f>IF(SUMIFS(Data!$L$2:$L$1048576,Data!$C$2:$C$1048576,'Annual Inflation'!P$5,Data!$A$2:$A$1048576,'Annual Inflation'!$D100)=0,NA(),SUMIFS(Data!$L$2:$L$1048576,Data!$C$2:$C$1048576,'Annual Inflation'!P$5,Data!$A$2:$A$1048576,'Annual Inflation'!$D100))</f>
        <v>5.09</v>
      </c>
      <c r="S100" s="4">
        <v>3</v>
      </c>
      <c r="T100" s="4">
        <v>2</v>
      </c>
      <c r="U100" s="4">
        <v>2</v>
      </c>
      <c r="V100" s="15">
        <f t="shared" si="36"/>
        <v>3.5000000000000142E-2</v>
      </c>
      <c r="W100" s="15">
        <f t="shared" si="37"/>
        <v>0</v>
      </c>
      <c r="Y100" s="15"/>
      <c r="Z100" s="15">
        <f>IF(SUMIFS(Data!$G$2:$G$1048576,Data!$B$2:$B$1048576,'Annual Inflation'!Z$5,Data!$A$2:$A$1048576,'Annual Inflation'!$D100)=0,NA(),SUMIFS(Data!$G$2:$G$1048576,Data!$B$2:$B$1048576,'Annual Inflation'!Z$5,Data!$A$2:$A$1048576,'Annual Inflation'!$D100))</f>
        <v>4.5</v>
      </c>
      <c r="AA100" s="15">
        <f>IF(SUMIFS(Data!$G$2:$G$1048576,Data!$B$2:$B$1048576,'Annual Inflation'!AA$5,Data!$A$2:$A$1048576,'Annual Inflation'!$D100)=0,NA(),SUMIFS(Data!$G$2:$G$1048576,Data!$B$2:$B$1048576,'Annual Inflation'!AA$5,Data!$A$2:$A$1048576,'Annual Inflation'!$D100))</f>
        <v>3.87</v>
      </c>
      <c r="AB100" s="15" t="e">
        <f>IF(SUMIFS(Data!$G$2:$G$1048576,Data!$B$2:$B$1048576,'Annual Inflation'!AB$5,Data!$A$2:$A$1048576,'Annual Inflation'!$D100)=0,NA(),SUMIFS(Data!$G$2:$G$1048576,Data!$B$2:$B$1048576,'Annual Inflation'!AB$5,Data!$A$2:$A$1048576,'Annual Inflation'!$D100))</f>
        <v>#N/A</v>
      </c>
      <c r="AC100" s="4">
        <v>3</v>
      </c>
      <c r="AD100" s="4">
        <v>2</v>
      </c>
      <c r="AE100" s="4">
        <v>2</v>
      </c>
      <c r="AG100" s="15"/>
      <c r="AH100" s="15">
        <f>IF(SUMIFS(Data!$G$2:$G$1048576,Data!$B$2:$B$1048576,'Annual Inflation'!AH$5,Data!$A$2:$A$1048576,'Annual Inflation'!$D100)=0,NA(),SUMIFS(Data!$G$2:$G$1048576,Data!$B$2:$B$1048576,'Annual Inflation'!AH$5,Data!$A$2:$A$1048576,'Annual Inflation'!$D100))</f>
        <v>4.3049999999999997</v>
      </c>
      <c r="AI100" s="15">
        <f>IF(SUMIFS(Data!$G$2:$G$1048576,Data!$B$2:$B$1048576,'Annual Inflation'!AI$5,Data!$A$2:$A$1048576,'Annual Inflation'!$D100)=0,NA(),SUMIFS(Data!$G$2:$G$1048576,Data!$B$2:$B$1048576,'Annual Inflation'!AI$5,Data!$A$2:$A$1048576,'Annual Inflation'!$D100))</f>
        <v>3.8</v>
      </c>
      <c r="AJ100" s="15" t="e">
        <f>IF(SUMIFS(Data!$G$2:$G$1048576,Data!$B$2:$B$1048576,'Annual Inflation'!AJ$5,Data!$A$2:$A$1048576,'Annual Inflation'!$D100)=0,NA(),SUMIFS(Data!$G$2:$G$1048576,Data!$B$2:$B$1048576,'Annual Inflation'!AJ$5,Data!$A$2:$A$1048576,'Annual Inflation'!$D100))</f>
        <v>#N/A</v>
      </c>
      <c r="AK100" s="4">
        <v>3</v>
      </c>
      <c r="AL100" s="4">
        <v>2</v>
      </c>
      <c r="AM100" s="4">
        <v>2</v>
      </c>
      <c r="AO100">
        <f t="shared" si="38"/>
        <v>77</v>
      </c>
      <c r="AP100" s="14">
        <f t="shared" si="32"/>
        <v>42614</v>
      </c>
      <c r="AQ100" s="15">
        <f>IF(SUMIFS(Data!$G$2:$G$1048576,Data!$C$2:$C$1048576,'Annual Inflation'!AQ$5,Data!$A$2:$A$1048576,'Annual Inflation'!$AP100)=0,NA(),SUMIFS(Data!$G$2:$G$1048576,Data!$C$2:$C$1048576,'Annual Inflation'!AQ$5,Data!$A$2:$A$1048576,'Annual Inflation'!$AP100))</f>
        <v>3.34</v>
      </c>
      <c r="AR100" s="15">
        <f>IF(SUMIFS(Data!$G$2:$G$1048576,Data!$C$2:$C$1048576,'Annual Inflation'!AR$5,Data!$A$2:$A$1048576,'Annual Inflation'!$AP100)=0,NA(),SUMIFS(Data!$G$2:$G$1048576,Data!$C$2:$C$1048576,'Annual Inflation'!AR$5,Data!$A$2:$A$1048576,'Annual Inflation'!$AP100))</f>
        <v>3.3</v>
      </c>
      <c r="AS100" s="15">
        <f>IF(SUMIFS(Data!$F$2:$F$1048576,Data!$C$2:$C$1048576,'Annual Inflation'!AS$5,Data!$A$2:$A$1048576,'Annual Inflation'!$AP100)=0,NA(),SUMIFS(Data!$F$2:$F$1048576,Data!$C$2:$C$1048576,'Annual Inflation'!AS$5,Data!$A$2:$A$1048576,'Annual Inflation'!$AP100))</f>
        <v>3.3721874999999999</v>
      </c>
      <c r="AT100" s="15">
        <f>IF(SUMIFS(Data!$F$2:$F$1048576,Data!$C$2:$C$1048576,'Annual Inflation'!AT$5,Data!$A$2:$A$1048576,'Annual Inflation'!$AP100)=0,NA(),SUMIFS(Data!$F$2:$F$1048576,Data!$C$2:$C$1048576,'Annual Inflation'!AT$5,Data!$A$2:$A$1048576,'Annual Inflation'!$AP100))</f>
        <v>3.3009677419354801</v>
      </c>
      <c r="AU100" s="4">
        <v>3</v>
      </c>
      <c r="AV100" s="4">
        <v>2</v>
      </c>
      <c r="AW100" s="4">
        <v>2</v>
      </c>
      <c r="AY100" s="15">
        <f>IF(SUMIFS(Data!$G$2:$G$1048576,Data!$C$2:$C$1048576,'Annual Inflation'!AY$5,Data!$A$2:$A$1048576,'Annual Inflation'!$AP100)=0,NA(),SUMIFS(Data!$G$2:$G$1048576,Data!$C$2:$C$1048576,'Annual Inflation'!AY$5,Data!$A$2:$A$1048576,'Annual Inflation'!$AP100))</f>
        <v>3.2</v>
      </c>
      <c r="AZ100" s="15">
        <f>IF(SUMIFS(Data!$G$2:$G$1048576,Data!$C$2:$C$1048576,'Annual Inflation'!AZ$5,Data!$A$2:$A$1048576,'Annual Inflation'!$AP100)=0,NA(),SUMIFS(Data!$G$2:$G$1048576,Data!$C$2:$C$1048576,'Annual Inflation'!AZ$5,Data!$A$2:$A$1048576,'Annual Inflation'!$AP100))</f>
        <v>3.1949999999999998</v>
      </c>
      <c r="BA100" s="15">
        <f>IF(SUMIFS(Data!$F$2:$F$1048576,Data!$C$2:$C$1048576,'Annual Inflation'!BA$5,Data!$A$2:$A$1048576,'Annual Inflation'!$AP100)=0,NA(),SUMIFS(Data!$F$2:$F$1048576,Data!$C$2:$C$1048576,'Annual Inflation'!BA$5,Data!$A$2:$A$1048576,'Annual Inflation'!$AP100))</f>
        <v>3.2450000000000001</v>
      </c>
      <c r="BB100" s="15">
        <f>IF(SUMIFS(Data!$F$2:$F$1048576,Data!$C$2:$C$1048576,'Annual Inflation'!BB$5,Data!$A$2:$A$1048576,'Annual Inflation'!$AP100)=0,NA(),SUMIFS(Data!$F$2:$F$1048576,Data!$C$2:$C$1048576,'Annual Inflation'!BB$5,Data!$A$2:$A$1048576,'Annual Inflation'!$AP100))</f>
        <v>3.1523076923076898</v>
      </c>
      <c r="BC100" s="4">
        <v>3</v>
      </c>
      <c r="BD100" s="4">
        <v>2</v>
      </c>
      <c r="BE100" s="4">
        <v>2</v>
      </c>
      <c r="CL100" s="7">
        <f t="shared" si="39"/>
        <v>40087</v>
      </c>
      <c r="CM100" s="4">
        <v>4.5999999999999996</v>
      </c>
      <c r="CN100" s="4">
        <v>4.4000000000000004</v>
      </c>
      <c r="CP100" s="4">
        <f>IF(SUMIFS(Data!$F$2:$F$1048576,Data!$C$2:$C$1048576,'Annual Inflation'!CP$5,Data!$A$2:$A$1048576,'Annual Inflation'!$CL100)=0,NA(),SUMIFS(Data!$F$2:$F$1048576,Data!$C$2:$C$1048576,'Annual Inflation'!CP$5,Data!$A$2:$A$1048576,'Annual Inflation'!$CL100))</f>
        <v>4.6851851851851896</v>
      </c>
      <c r="CQ100" s="4">
        <f>IF(SUMIFS(Data!$F$2:$F$1048576,Data!$C$2:$C$1048576,'Annual Inflation'!CQ$5,Data!$A$2:$A$1048576,'Annual Inflation'!$CL100)=0,NA(),SUMIFS(Data!$F$2:$F$1048576,Data!$C$2:$C$1048576,'Annual Inflation'!CQ$5,Data!$A$2:$A$1048576,'Annual Inflation'!$CL100))</f>
        <v>4.3692307692307697</v>
      </c>
    </row>
    <row r="101" spans="3:95" x14ac:dyDescent="0.2">
      <c r="C101">
        <f t="shared" si="33"/>
        <v>6</v>
      </c>
      <c r="D101" s="14">
        <f t="shared" si="31"/>
        <v>44774</v>
      </c>
      <c r="E101" s="15">
        <f>IF(SUMIFS(Data!$F$2:$F$1048576,Data!$C$2:$C$1048576,'Annual Inflation'!F$5,Data!$A$2:$A$1048576,'Annual Inflation'!$D101)=0,NA(),SUMIFS(Data!$F$2:$F$1048576,Data!$C$2:$C$1048576,'Annual Inflation'!F$5,Data!$A$2:$A$1048576,'Annual Inflation'!$D101))</f>
        <v>4.8929729729729701</v>
      </c>
      <c r="F101" s="15">
        <f>IF(SUMIFS(Data!$G$2:$G$1048576,Data!$C$2:$C$1048576,'Annual Inflation'!F$5,Data!$A$2:$A$1048576,'Annual Inflation'!$D101)=0,NA(),SUMIFS(Data!$G$2:$G$1048576,Data!$C$2:$C$1048576,'Annual Inflation'!F$5,Data!$A$2:$A$1048576,'Annual Inflation'!$D101))</f>
        <v>4.78</v>
      </c>
      <c r="G101" s="15">
        <f>IF(SUMIFS(Data!$K$2:$K$1048576,Data!$C$2:$C$1048576,'Annual Inflation'!F$5,Data!$A$2:$A$1048576,'Annual Inflation'!$D101)=0,NA(),SUMIFS(Data!$K$2:$K$1048576,Data!$C$2:$C$1048576,'Annual Inflation'!F$5,Data!$A$2:$A$1048576,'Annual Inflation'!$D101))</f>
        <v>4.5</v>
      </c>
      <c r="H101" s="15">
        <f>IF(SUMIFS(Data!$L$2:$L$1048576,Data!$C$2:$C$1048576,'Annual Inflation'!F$5,Data!$A$2:$A$1048576,'Annual Inflation'!$D101)=0,NA(),SUMIFS(Data!$L$2:$L$1048576,Data!$C$2:$C$1048576,'Annual Inflation'!F$5,Data!$A$2:$A$1048576,'Annual Inflation'!$D101))</f>
        <v>5.27</v>
      </c>
      <c r="I101" s="4">
        <v>3</v>
      </c>
      <c r="J101" s="4">
        <v>2</v>
      </c>
      <c r="K101" s="4">
        <v>2</v>
      </c>
      <c r="L101" s="15">
        <f t="shared" si="34"/>
        <v>4.9999999999999822E-2</v>
      </c>
      <c r="M101" s="15">
        <f t="shared" si="35"/>
        <v>0</v>
      </c>
      <c r="O101" s="15">
        <f>IF(SUMIFS(Data!$F$2:$F$1048576,Data!$C$2:$C$1048576,'Annual Inflation'!P$5,Data!$A$2:$A$1048576,'Annual Inflation'!$D101)=0,NA(),SUMIFS(Data!$F$2:$F$1048576,Data!$C$2:$C$1048576,'Annual Inflation'!P$5,Data!$A$2:$A$1048576,'Annual Inflation'!$D101))</f>
        <v>4.74857142857143</v>
      </c>
      <c r="P101" s="15">
        <f>IF(SUMIFS(Data!$G$2:$G$1048576,Data!$C$2:$C$1048576,'Annual Inflation'!P$5,Data!$A$2:$A$1048576,'Annual Inflation'!$D101)=0,NA(),SUMIFS(Data!$G$2:$G$1048576,Data!$C$2:$C$1048576,'Annual Inflation'!P$5,Data!$A$2:$A$1048576,'Annual Inflation'!$D101))</f>
        <v>4.8499999999999996</v>
      </c>
      <c r="Q101" s="15">
        <f>IF(SUMIFS(Data!$K$2:$K$1048576,Data!$C$2:$C$1048576,'Annual Inflation'!P$5,Data!$A$2:$A$1048576,'Annual Inflation'!$D101)=0,NA(),SUMIFS(Data!$K$2:$K$1048576,Data!$C$2:$C$1048576,'Annual Inflation'!P$5,Data!$A$2:$A$1048576,'Annual Inflation'!$D101))</f>
        <v>4.3</v>
      </c>
      <c r="R101" s="15">
        <f>IF(SUMIFS(Data!$L$2:$L$1048576,Data!$C$2:$C$1048576,'Annual Inflation'!P$5,Data!$A$2:$A$1048576,'Annual Inflation'!$D101)=0,NA(),SUMIFS(Data!$L$2:$L$1048576,Data!$C$2:$C$1048576,'Annual Inflation'!P$5,Data!$A$2:$A$1048576,'Annual Inflation'!$D101))</f>
        <v>4.9950000000000001</v>
      </c>
      <c r="S101" s="4">
        <v>3</v>
      </c>
      <c r="T101" s="4">
        <v>2</v>
      </c>
      <c r="U101" s="4">
        <v>2</v>
      </c>
      <c r="V101" s="15">
        <f t="shared" si="36"/>
        <v>9.9999999999999645E-2</v>
      </c>
      <c r="W101" s="15">
        <f t="shared" si="37"/>
        <v>0</v>
      </c>
      <c r="Y101" s="15"/>
      <c r="Z101" s="15">
        <f>IF(SUMIFS(Data!$G$2:$G$1048576,Data!$B$2:$B$1048576,'Annual Inflation'!Z$5,Data!$A$2:$A$1048576,'Annual Inflation'!$D101)=0,NA(),SUMIFS(Data!$G$2:$G$1048576,Data!$B$2:$B$1048576,'Annual Inflation'!Z$5,Data!$A$2:$A$1048576,'Annual Inflation'!$D101))</f>
        <v>4.6550000000000002</v>
      </c>
      <c r="AA101" s="15">
        <f>IF(SUMIFS(Data!$G$2:$G$1048576,Data!$B$2:$B$1048576,'Annual Inflation'!AA$5,Data!$A$2:$A$1048576,'Annual Inflation'!$D101)=0,NA(),SUMIFS(Data!$G$2:$G$1048576,Data!$B$2:$B$1048576,'Annual Inflation'!AA$5,Data!$A$2:$A$1048576,'Annual Inflation'!$D101))</f>
        <v>3.9</v>
      </c>
      <c r="AB101" s="15" t="e">
        <f>IF(SUMIFS(Data!$G$2:$G$1048576,Data!$B$2:$B$1048576,'Annual Inflation'!AB$5,Data!$A$2:$A$1048576,'Annual Inflation'!$D101)=0,NA(),SUMIFS(Data!$G$2:$G$1048576,Data!$B$2:$B$1048576,'Annual Inflation'!AB$5,Data!$A$2:$A$1048576,'Annual Inflation'!$D101))</f>
        <v>#N/A</v>
      </c>
      <c r="AC101" s="4">
        <v>3</v>
      </c>
      <c r="AD101" s="4">
        <v>2</v>
      </c>
      <c r="AE101" s="4">
        <v>2</v>
      </c>
      <c r="AG101" s="15"/>
      <c r="AH101" s="15">
        <f>IF(SUMIFS(Data!$G$2:$G$1048576,Data!$B$2:$B$1048576,'Annual Inflation'!AH$5,Data!$A$2:$A$1048576,'Annual Inflation'!$D101)=0,NA(),SUMIFS(Data!$G$2:$G$1048576,Data!$B$2:$B$1048576,'Annual Inflation'!AH$5,Data!$A$2:$A$1048576,'Annual Inflation'!$D101))</f>
        <v>4.4400000000000004</v>
      </c>
      <c r="AI101" s="15">
        <f>IF(SUMIFS(Data!$G$2:$G$1048576,Data!$B$2:$B$1048576,'Annual Inflation'!AI$5,Data!$A$2:$A$1048576,'Annual Inflation'!$D101)=0,NA(),SUMIFS(Data!$G$2:$G$1048576,Data!$B$2:$B$1048576,'Annual Inflation'!AI$5,Data!$A$2:$A$1048576,'Annual Inflation'!$D101))</f>
        <v>3.85</v>
      </c>
      <c r="AJ101" s="15" t="e">
        <f>IF(SUMIFS(Data!$G$2:$G$1048576,Data!$B$2:$B$1048576,'Annual Inflation'!AJ$5,Data!$A$2:$A$1048576,'Annual Inflation'!$D101)=0,NA(),SUMIFS(Data!$G$2:$G$1048576,Data!$B$2:$B$1048576,'Annual Inflation'!AJ$5,Data!$A$2:$A$1048576,'Annual Inflation'!$D101))</f>
        <v>#N/A</v>
      </c>
      <c r="AK101" s="4">
        <v>3</v>
      </c>
      <c r="AL101" s="4">
        <v>2</v>
      </c>
      <c r="AM101" s="4">
        <v>2</v>
      </c>
      <c r="AO101">
        <f t="shared" si="38"/>
        <v>76</v>
      </c>
      <c r="AP101" s="14">
        <f t="shared" si="32"/>
        <v>42644</v>
      </c>
      <c r="AQ101" s="15">
        <f>IF(SUMIFS(Data!$G$2:$G$1048576,Data!$C$2:$C$1048576,'Annual Inflation'!AQ$5,Data!$A$2:$A$1048576,'Annual Inflation'!$AP101)=0,NA(),SUMIFS(Data!$G$2:$G$1048576,Data!$C$2:$C$1048576,'Annual Inflation'!AQ$5,Data!$A$2:$A$1048576,'Annual Inflation'!$AP101))</f>
        <v>3.41</v>
      </c>
      <c r="AR101" s="15">
        <f>IF(SUMIFS(Data!$G$2:$G$1048576,Data!$C$2:$C$1048576,'Annual Inflation'!AR$5,Data!$A$2:$A$1048576,'Annual Inflation'!$AP101)=0,NA(),SUMIFS(Data!$G$2:$G$1048576,Data!$C$2:$C$1048576,'Annual Inflation'!AR$5,Data!$A$2:$A$1048576,'Annual Inflation'!$AP101))</f>
        <v>3.4</v>
      </c>
      <c r="AS101" s="15">
        <f>IF(SUMIFS(Data!$F$2:$F$1048576,Data!$C$2:$C$1048576,'Annual Inflation'!AS$5,Data!$A$2:$A$1048576,'Annual Inflation'!$AP101)=0,NA(),SUMIFS(Data!$F$2:$F$1048576,Data!$C$2:$C$1048576,'Annual Inflation'!AS$5,Data!$A$2:$A$1048576,'Annual Inflation'!$AP101))</f>
        <v>3.4326666666666701</v>
      </c>
      <c r="AT101" s="15">
        <f>IF(SUMIFS(Data!$F$2:$F$1048576,Data!$C$2:$C$1048576,'Annual Inflation'!AT$5,Data!$A$2:$A$1048576,'Annual Inflation'!$AP101)=0,NA(),SUMIFS(Data!$F$2:$F$1048576,Data!$C$2:$C$1048576,'Annual Inflation'!AT$5,Data!$A$2:$A$1048576,'Annual Inflation'!$AP101))</f>
        <v>3.35689655172414</v>
      </c>
      <c r="AU101" s="4">
        <v>3</v>
      </c>
      <c r="AV101" s="4">
        <v>2</v>
      </c>
      <c r="AW101" s="4">
        <v>2</v>
      </c>
      <c r="AY101" s="15">
        <f>IF(SUMIFS(Data!$G$2:$G$1048576,Data!$C$2:$C$1048576,'Annual Inflation'!AY$5,Data!$A$2:$A$1048576,'Annual Inflation'!$AP101)=0,NA(),SUMIFS(Data!$G$2:$G$1048576,Data!$C$2:$C$1048576,'Annual Inflation'!AY$5,Data!$A$2:$A$1048576,'Annual Inflation'!$AP101))</f>
        <v>3.3</v>
      </c>
      <c r="AZ101" s="15">
        <f>IF(SUMIFS(Data!$G$2:$G$1048576,Data!$C$2:$C$1048576,'Annual Inflation'!AZ$5,Data!$A$2:$A$1048576,'Annual Inflation'!$AP101)=0,NA(),SUMIFS(Data!$G$2:$G$1048576,Data!$C$2:$C$1048576,'Annual Inflation'!AZ$5,Data!$A$2:$A$1048576,'Annual Inflation'!$AP101))</f>
        <v>3.2</v>
      </c>
      <c r="BA101" s="15">
        <f>IF(SUMIFS(Data!$F$2:$F$1048576,Data!$C$2:$C$1048576,'Annual Inflation'!BA$5,Data!$A$2:$A$1048576,'Annual Inflation'!$AP101)=0,NA(),SUMIFS(Data!$F$2:$F$1048576,Data!$C$2:$C$1048576,'Annual Inflation'!BA$5,Data!$A$2:$A$1048576,'Annual Inflation'!$AP101))</f>
        <v>3.3035999999999999</v>
      </c>
      <c r="BB101" s="15">
        <f>IF(SUMIFS(Data!$F$2:$F$1048576,Data!$C$2:$C$1048576,'Annual Inflation'!BB$5,Data!$A$2:$A$1048576,'Annual Inflation'!$AP101)=0,NA(),SUMIFS(Data!$F$2:$F$1048576,Data!$C$2:$C$1048576,'Annual Inflation'!BB$5,Data!$A$2:$A$1048576,'Annual Inflation'!$AP101))</f>
        <v>3.1625000000000001</v>
      </c>
      <c r="BC101" s="4">
        <v>3</v>
      </c>
      <c r="BD101" s="4">
        <v>2</v>
      </c>
      <c r="BE101" s="4">
        <v>2</v>
      </c>
      <c r="CL101" s="7">
        <f t="shared" si="39"/>
        <v>40118</v>
      </c>
      <c r="CM101" s="4">
        <v>5</v>
      </c>
      <c r="CN101" s="4">
        <v>4.5</v>
      </c>
      <c r="CP101" s="4">
        <f>IF(SUMIFS(Data!$F$2:$F$1048576,Data!$C$2:$C$1048576,'Annual Inflation'!CP$5,Data!$A$2:$A$1048576,'Annual Inflation'!$CL101)=0,NA(),SUMIFS(Data!$F$2:$F$1048576,Data!$C$2:$C$1048576,'Annual Inflation'!CP$5,Data!$A$2:$A$1048576,'Annual Inflation'!$CL101))</f>
        <v>4.8928571428571397</v>
      </c>
      <c r="CQ101" s="4">
        <f>IF(SUMIFS(Data!$F$2:$F$1048576,Data!$C$2:$C$1048576,'Annual Inflation'!CQ$5,Data!$A$2:$A$1048576,'Annual Inflation'!$CL101)=0,NA(),SUMIFS(Data!$F$2:$F$1048576,Data!$C$2:$C$1048576,'Annual Inflation'!CQ$5,Data!$A$2:$A$1048576,'Annual Inflation'!$CL101))</f>
        <v>4.4962962962962996</v>
      </c>
    </row>
    <row r="102" spans="3:95" x14ac:dyDescent="0.2">
      <c r="C102">
        <f t="shared" si="33"/>
        <v>5</v>
      </c>
      <c r="D102" s="14">
        <f t="shared" si="31"/>
        <v>44805</v>
      </c>
      <c r="E102" s="15">
        <f>IF(SUMIFS(Data!$F$2:$F$1048576,Data!$C$2:$C$1048576,'Annual Inflation'!F$5,Data!$A$2:$A$1048576,'Annual Inflation'!$D102)=0,NA(),SUMIFS(Data!$F$2:$F$1048576,Data!$C$2:$C$1048576,'Annual Inflation'!F$5,Data!$A$2:$A$1048576,'Annual Inflation'!$D102))</f>
        <v>5.14</v>
      </c>
      <c r="F102" s="15">
        <f>IF(SUMIFS(Data!$G$2:$G$1048576,Data!$C$2:$C$1048576,'Annual Inflation'!F$5,Data!$A$2:$A$1048576,'Annual Inflation'!$D102)=0,NA(),SUMIFS(Data!$G$2:$G$1048576,Data!$C$2:$C$1048576,'Annual Inflation'!F$5,Data!$A$2:$A$1048576,'Annual Inflation'!$D102))</f>
        <v>5.17</v>
      </c>
      <c r="G102" s="15">
        <f>IF(SUMIFS(Data!$K$2:$K$1048576,Data!$C$2:$C$1048576,'Annual Inflation'!F$5,Data!$A$2:$A$1048576,'Annual Inflation'!$D102)=0,NA(),SUMIFS(Data!$K$2:$K$1048576,Data!$C$2:$C$1048576,'Annual Inflation'!F$5,Data!$A$2:$A$1048576,'Annual Inflation'!$D102))</f>
        <v>4.5999999999999996</v>
      </c>
      <c r="H102" s="15">
        <f>IF(SUMIFS(Data!$L$2:$L$1048576,Data!$C$2:$C$1048576,'Annual Inflation'!F$5,Data!$A$2:$A$1048576,'Annual Inflation'!$D102)=0,NA(),SUMIFS(Data!$L$2:$L$1048576,Data!$C$2:$C$1048576,'Annual Inflation'!F$5,Data!$A$2:$A$1048576,'Annual Inflation'!$D102))</f>
        <v>5.39</v>
      </c>
      <c r="I102" s="4">
        <v>3</v>
      </c>
      <c r="J102" s="4">
        <v>2</v>
      </c>
      <c r="K102" s="4">
        <v>2</v>
      </c>
      <c r="L102" s="15">
        <f t="shared" si="34"/>
        <v>0.38999999999999968</v>
      </c>
      <c r="M102" s="15">
        <f t="shared" si="35"/>
        <v>0</v>
      </c>
      <c r="O102" s="15">
        <f>IF(SUMIFS(Data!$F$2:$F$1048576,Data!$C$2:$C$1048576,'Annual Inflation'!P$5,Data!$A$2:$A$1048576,'Annual Inflation'!$D102)=0,NA(),SUMIFS(Data!$F$2:$F$1048576,Data!$C$2:$C$1048576,'Annual Inflation'!P$5,Data!$A$2:$A$1048576,'Annual Inflation'!$D102))</f>
        <v>5.0909374999999999</v>
      </c>
      <c r="P102" s="15">
        <f>IF(SUMIFS(Data!$G$2:$G$1048576,Data!$C$2:$C$1048576,'Annual Inflation'!P$5,Data!$A$2:$A$1048576,'Annual Inflation'!$D102)=0,NA(),SUMIFS(Data!$G$2:$G$1048576,Data!$C$2:$C$1048576,'Annual Inflation'!P$5,Data!$A$2:$A$1048576,'Annual Inflation'!$D102))</f>
        <v>5</v>
      </c>
      <c r="Q102" s="15">
        <f>IF(SUMIFS(Data!$K$2:$K$1048576,Data!$C$2:$C$1048576,'Annual Inflation'!P$5,Data!$A$2:$A$1048576,'Annual Inflation'!$D102)=0,NA(),SUMIFS(Data!$K$2:$K$1048576,Data!$C$2:$C$1048576,'Annual Inflation'!P$5,Data!$A$2:$A$1048576,'Annual Inflation'!$D102))</f>
        <v>4.59</v>
      </c>
      <c r="R102" s="15">
        <f>IF(SUMIFS(Data!$L$2:$L$1048576,Data!$C$2:$C$1048576,'Annual Inflation'!P$5,Data!$A$2:$A$1048576,'Annual Inflation'!$D102)=0,NA(),SUMIFS(Data!$L$2:$L$1048576,Data!$C$2:$C$1048576,'Annual Inflation'!P$5,Data!$A$2:$A$1048576,'Annual Inflation'!$D102))</f>
        <v>5.3174999999999999</v>
      </c>
      <c r="S102" s="4">
        <v>3</v>
      </c>
      <c r="T102" s="4">
        <v>2</v>
      </c>
      <c r="U102" s="4">
        <v>2</v>
      </c>
      <c r="V102" s="15">
        <f t="shared" si="36"/>
        <v>0.15000000000000036</v>
      </c>
      <c r="W102" s="15">
        <f t="shared" si="37"/>
        <v>0</v>
      </c>
      <c r="Y102" s="15"/>
      <c r="Z102" s="15">
        <f>IF(SUMIFS(Data!$G$2:$G$1048576,Data!$B$2:$B$1048576,'Annual Inflation'!Z$5,Data!$A$2:$A$1048576,'Annual Inflation'!$D102)=0,NA(),SUMIFS(Data!$G$2:$G$1048576,Data!$B$2:$B$1048576,'Annual Inflation'!Z$5,Data!$A$2:$A$1048576,'Annual Inflation'!$D102))</f>
        <v>4.76</v>
      </c>
      <c r="AA102" s="15">
        <f>IF(SUMIFS(Data!$G$2:$G$1048576,Data!$B$2:$B$1048576,'Annual Inflation'!AA$5,Data!$A$2:$A$1048576,'Annual Inflation'!$D102)=0,NA(),SUMIFS(Data!$G$2:$G$1048576,Data!$B$2:$B$1048576,'Annual Inflation'!AA$5,Data!$A$2:$A$1048576,'Annual Inflation'!$D102))</f>
        <v>3.85</v>
      </c>
      <c r="AB102" s="15" t="e">
        <f>IF(SUMIFS(Data!$G$2:$G$1048576,Data!$B$2:$B$1048576,'Annual Inflation'!AB$5,Data!$A$2:$A$1048576,'Annual Inflation'!$D102)=0,NA(),SUMIFS(Data!$G$2:$G$1048576,Data!$B$2:$B$1048576,'Annual Inflation'!AB$5,Data!$A$2:$A$1048576,'Annual Inflation'!$D102))</f>
        <v>#N/A</v>
      </c>
      <c r="AC102" s="4">
        <v>3</v>
      </c>
      <c r="AD102" s="4">
        <v>2</v>
      </c>
      <c r="AE102" s="4">
        <v>2</v>
      </c>
      <c r="AG102" s="15"/>
      <c r="AH102" s="15">
        <f>IF(SUMIFS(Data!$G$2:$G$1048576,Data!$B$2:$B$1048576,'Annual Inflation'!AH$5,Data!$A$2:$A$1048576,'Annual Inflation'!$D102)=0,NA(),SUMIFS(Data!$G$2:$G$1048576,Data!$B$2:$B$1048576,'Annual Inflation'!AH$5,Data!$A$2:$A$1048576,'Annual Inflation'!$D102))</f>
        <v>4.6900000000000004</v>
      </c>
      <c r="AI102" s="15">
        <f>IF(SUMIFS(Data!$G$2:$G$1048576,Data!$B$2:$B$1048576,'Annual Inflation'!AI$5,Data!$A$2:$A$1048576,'Annual Inflation'!$D102)=0,NA(),SUMIFS(Data!$G$2:$G$1048576,Data!$B$2:$B$1048576,'Annual Inflation'!AI$5,Data!$A$2:$A$1048576,'Annual Inflation'!$D102))</f>
        <v>3.8</v>
      </c>
      <c r="AJ102" s="15" t="e">
        <f>IF(SUMIFS(Data!$G$2:$G$1048576,Data!$B$2:$B$1048576,'Annual Inflation'!AJ$5,Data!$A$2:$A$1048576,'Annual Inflation'!$D102)=0,NA(),SUMIFS(Data!$G$2:$G$1048576,Data!$B$2:$B$1048576,'Annual Inflation'!AJ$5,Data!$A$2:$A$1048576,'Annual Inflation'!$D102))</f>
        <v>#N/A</v>
      </c>
      <c r="AK102" s="4">
        <v>3</v>
      </c>
      <c r="AL102" s="4">
        <v>2</v>
      </c>
      <c r="AM102" s="4">
        <v>2</v>
      </c>
      <c r="AO102">
        <f t="shared" si="38"/>
        <v>75</v>
      </c>
      <c r="AP102" s="14">
        <f t="shared" si="32"/>
        <v>42675</v>
      </c>
      <c r="AQ102" s="15">
        <f>IF(SUMIFS(Data!$G$2:$G$1048576,Data!$C$2:$C$1048576,'Annual Inflation'!AQ$5,Data!$A$2:$A$1048576,'Annual Inflation'!$AP102)=0,NA(),SUMIFS(Data!$G$2:$G$1048576,Data!$C$2:$C$1048576,'Annual Inflation'!AQ$5,Data!$A$2:$A$1048576,'Annual Inflation'!$AP102))</f>
        <v>3.54</v>
      </c>
      <c r="AR102" s="15">
        <f>IF(SUMIFS(Data!$G$2:$G$1048576,Data!$C$2:$C$1048576,'Annual Inflation'!AR$5,Data!$A$2:$A$1048576,'Annual Inflation'!$AP102)=0,NA(),SUMIFS(Data!$G$2:$G$1048576,Data!$C$2:$C$1048576,'Annual Inflation'!AR$5,Data!$A$2:$A$1048576,'Annual Inflation'!$AP102))</f>
        <v>3.4</v>
      </c>
      <c r="AS102" s="15">
        <f>IF(SUMIFS(Data!$F$2:$F$1048576,Data!$C$2:$C$1048576,'Annual Inflation'!AS$5,Data!$A$2:$A$1048576,'Annual Inflation'!$AP102)=0,NA(),SUMIFS(Data!$F$2:$F$1048576,Data!$C$2:$C$1048576,'Annual Inflation'!AS$5,Data!$A$2:$A$1048576,'Annual Inflation'!$AP102))</f>
        <v>3.5570370370370399</v>
      </c>
      <c r="AT102" s="15">
        <f>IF(SUMIFS(Data!$F$2:$F$1048576,Data!$C$2:$C$1048576,'Annual Inflation'!AT$5,Data!$A$2:$A$1048576,'Annual Inflation'!$AP102)=0,NA(),SUMIFS(Data!$F$2:$F$1048576,Data!$C$2:$C$1048576,'Annual Inflation'!AT$5,Data!$A$2:$A$1048576,'Annual Inflation'!$AP102))</f>
        <v>3.3853846153846199</v>
      </c>
      <c r="AU102" s="4">
        <v>3</v>
      </c>
      <c r="AV102" s="4">
        <v>2</v>
      </c>
      <c r="AW102" s="4">
        <v>2</v>
      </c>
      <c r="AY102" s="15">
        <f>IF(SUMIFS(Data!$G$2:$G$1048576,Data!$C$2:$C$1048576,'Annual Inflation'!AY$5,Data!$A$2:$A$1048576,'Annual Inflation'!$AP102)=0,NA(),SUMIFS(Data!$G$2:$G$1048576,Data!$C$2:$C$1048576,'Annual Inflation'!AY$5,Data!$A$2:$A$1048576,'Annual Inflation'!$AP102))</f>
        <v>3.4</v>
      </c>
      <c r="AZ102" s="15">
        <f>IF(SUMIFS(Data!$G$2:$G$1048576,Data!$C$2:$C$1048576,'Annual Inflation'!AZ$5,Data!$A$2:$A$1048576,'Annual Inflation'!$AP102)=0,NA(),SUMIFS(Data!$G$2:$G$1048576,Data!$C$2:$C$1048576,'Annual Inflation'!AZ$5,Data!$A$2:$A$1048576,'Annual Inflation'!$AP102))</f>
        <v>3.3</v>
      </c>
      <c r="BA102" s="15">
        <f>IF(SUMIFS(Data!$F$2:$F$1048576,Data!$C$2:$C$1048576,'Annual Inflation'!BA$5,Data!$A$2:$A$1048576,'Annual Inflation'!$AP102)=0,NA(),SUMIFS(Data!$F$2:$F$1048576,Data!$C$2:$C$1048576,'Annual Inflation'!BA$5,Data!$A$2:$A$1048576,'Annual Inflation'!$AP102))</f>
        <v>3.4686363636363602</v>
      </c>
      <c r="BB102" s="15">
        <f>IF(SUMIFS(Data!$F$2:$F$1048576,Data!$C$2:$C$1048576,'Annual Inflation'!BB$5,Data!$A$2:$A$1048576,'Annual Inflation'!$AP102)=0,NA(),SUMIFS(Data!$F$2:$F$1048576,Data!$C$2:$C$1048576,'Annual Inflation'!BB$5,Data!$A$2:$A$1048576,'Annual Inflation'!$AP102))</f>
        <v>3.2613636363636398</v>
      </c>
      <c r="BC102" s="4">
        <v>3</v>
      </c>
      <c r="BD102" s="4">
        <v>2</v>
      </c>
      <c r="BE102" s="4">
        <v>2</v>
      </c>
      <c r="CL102" s="7">
        <f t="shared" si="39"/>
        <v>40148</v>
      </c>
      <c r="CM102" s="4">
        <v>5.0999999999999996</v>
      </c>
      <c r="CN102" s="4">
        <v>4.5999999999999996</v>
      </c>
      <c r="CP102" s="4">
        <f>IF(SUMIFS(Data!$F$2:$F$1048576,Data!$C$2:$C$1048576,'Annual Inflation'!CP$5,Data!$A$2:$A$1048576,'Annual Inflation'!$CL102)=0,NA(),SUMIFS(Data!$F$2:$F$1048576,Data!$C$2:$C$1048576,'Annual Inflation'!CP$5,Data!$A$2:$A$1048576,'Annual Inflation'!$CL102))</f>
        <v>5.0444444444444398</v>
      </c>
      <c r="CQ102" s="4">
        <f>IF(SUMIFS(Data!$F$2:$F$1048576,Data!$C$2:$C$1048576,'Annual Inflation'!CQ$5,Data!$A$2:$A$1048576,'Annual Inflation'!$CL102)=0,NA(),SUMIFS(Data!$F$2:$F$1048576,Data!$C$2:$C$1048576,'Annual Inflation'!CQ$5,Data!$A$2:$A$1048576,'Annual Inflation'!$CL102))</f>
        <v>4.6692307692307704</v>
      </c>
    </row>
    <row r="103" spans="3:95" x14ac:dyDescent="0.2">
      <c r="C103">
        <f t="shared" si="33"/>
        <v>4</v>
      </c>
      <c r="D103" s="14">
        <f t="shared" si="31"/>
        <v>44835</v>
      </c>
      <c r="E103" s="15">
        <f>IF(SUMIFS(Data!$F$2:$F$1048576,Data!$C$2:$C$1048576,'Annual Inflation'!F$5,Data!$A$2:$A$1048576,'Annual Inflation'!$D103)=0,NA(),SUMIFS(Data!$F$2:$F$1048576,Data!$C$2:$C$1048576,'Annual Inflation'!F$5,Data!$A$2:$A$1048576,'Annual Inflation'!$D103))</f>
        <v>5.3265789473684197</v>
      </c>
      <c r="F103" s="15">
        <f>IF(SUMIFS(Data!$G$2:$G$1048576,Data!$C$2:$C$1048576,'Annual Inflation'!F$5,Data!$A$2:$A$1048576,'Annual Inflation'!$D103)=0,NA(),SUMIFS(Data!$G$2:$G$1048576,Data!$C$2:$C$1048576,'Annual Inflation'!F$5,Data!$A$2:$A$1048576,'Annual Inflation'!$D103))</f>
        <v>5.2450000000000001</v>
      </c>
      <c r="G103" s="15">
        <f>IF(SUMIFS(Data!$K$2:$K$1048576,Data!$C$2:$C$1048576,'Annual Inflation'!F$5,Data!$A$2:$A$1048576,'Annual Inflation'!$D103)=0,NA(),SUMIFS(Data!$K$2:$K$1048576,Data!$C$2:$C$1048576,'Annual Inflation'!F$5,Data!$A$2:$A$1048576,'Annual Inflation'!$D103))</f>
        <v>4.7774999999999999</v>
      </c>
      <c r="H103" s="15">
        <f>IF(SUMIFS(Data!$L$2:$L$1048576,Data!$C$2:$C$1048576,'Annual Inflation'!F$5,Data!$A$2:$A$1048576,'Annual Inflation'!$D103)=0,NA(),SUMIFS(Data!$L$2:$L$1048576,Data!$C$2:$C$1048576,'Annual Inflation'!F$5,Data!$A$2:$A$1048576,'Annual Inflation'!$D103))</f>
        <v>5.5449999999999999</v>
      </c>
      <c r="I103" s="4">
        <v>3</v>
      </c>
      <c r="J103" s="4">
        <v>2</v>
      </c>
      <c r="K103" s="4">
        <v>2</v>
      </c>
      <c r="L103" s="15">
        <f t="shared" si="34"/>
        <v>7.5000000000000178E-2</v>
      </c>
      <c r="M103" s="15">
        <f t="shared" si="35"/>
        <v>0</v>
      </c>
      <c r="O103" s="15">
        <f>IF(SUMIFS(Data!$F$2:$F$1048576,Data!$C$2:$C$1048576,'Annual Inflation'!P$5,Data!$A$2:$A$1048576,'Annual Inflation'!$D103)=0,NA(),SUMIFS(Data!$F$2:$F$1048576,Data!$C$2:$C$1048576,'Annual Inflation'!P$5,Data!$A$2:$A$1048576,'Annual Inflation'!$D103))</f>
        <v>5.2647058823529402</v>
      </c>
      <c r="P103" s="15">
        <f>IF(SUMIFS(Data!$G$2:$G$1048576,Data!$C$2:$C$1048576,'Annual Inflation'!P$5,Data!$A$2:$A$1048576,'Annual Inflation'!$D103)=0,NA(),SUMIFS(Data!$G$2:$G$1048576,Data!$C$2:$C$1048576,'Annual Inflation'!P$5,Data!$A$2:$A$1048576,'Annual Inflation'!$D103))</f>
        <v>5.1950000000000003</v>
      </c>
      <c r="Q103" s="15">
        <f>IF(SUMIFS(Data!$K$2:$K$1048576,Data!$C$2:$C$1048576,'Annual Inflation'!P$5,Data!$A$2:$A$1048576,'Annual Inflation'!$D103)=0,NA(),SUMIFS(Data!$K$2:$K$1048576,Data!$C$2:$C$1048576,'Annual Inflation'!P$5,Data!$A$2:$A$1048576,'Annual Inflation'!$D103))</f>
        <v>4.87</v>
      </c>
      <c r="R103" s="15">
        <f>IF(SUMIFS(Data!$L$2:$L$1048576,Data!$C$2:$C$1048576,'Annual Inflation'!P$5,Data!$A$2:$A$1048576,'Annual Inflation'!$D103)=0,NA(),SUMIFS(Data!$L$2:$L$1048576,Data!$C$2:$C$1048576,'Annual Inflation'!P$5,Data!$A$2:$A$1048576,'Annual Inflation'!$D103))</f>
        <v>5.4675000000000002</v>
      </c>
      <c r="S103" s="4">
        <v>3</v>
      </c>
      <c r="T103" s="4">
        <v>2</v>
      </c>
      <c r="U103" s="4">
        <v>2</v>
      </c>
      <c r="V103" s="15">
        <f t="shared" si="36"/>
        <v>0.19500000000000028</v>
      </c>
      <c r="W103" s="15">
        <f t="shared" si="37"/>
        <v>0</v>
      </c>
      <c r="Y103" s="15"/>
      <c r="Z103" s="15">
        <f>IF(SUMIFS(Data!$G$2:$G$1048576,Data!$B$2:$B$1048576,'Annual Inflation'!Z$5,Data!$A$2:$A$1048576,'Annual Inflation'!$D103)=0,NA(),SUMIFS(Data!$G$2:$G$1048576,Data!$B$2:$B$1048576,'Annual Inflation'!Z$5,Data!$A$2:$A$1048576,'Annual Inflation'!$D103))</f>
        <v>5.09</v>
      </c>
      <c r="AA103" s="15">
        <f>IF(SUMIFS(Data!$G$2:$G$1048576,Data!$B$2:$B$1048576,'Annual Inflation'!AA$5,Data!$A$2:$A$1048576,'Annual Inflation'!$D103)=0,NA(),SUMIFS(Data!$G$2:$G$1048576,Data!$B$2:$B$1048576,'Annual Inflation'!AA$5,Data!$A$2:$A$1048576,'Annual Inflation'!$D103))</f>
        <v>3.9</v>
      </c>
      <c r="AB103" s="15" t="e">
        <f>IF(SUMIFS(Data!$G$2:$G$1048576,Data!$B$2:$B$1048576,'Annual Inflation'!AB$5,Data!$A$2:$A$1048576,'Annual Inflation'!$D103)=0,NA(),SUMIFS(Data!$G$2:$G$1048576,Data!$B$2:$B$1048576,'Annual Inflation'!AB$5,Data!$A$2:$A$1048576,'Annual Inflation'!$D103))</f>
        <v>#N/A</v>
      </c>
      <c r="AC103" s="4">
        <v>3</v>
      </c>
      <c r="AD103" s="4">
        <v>2</v>
      </c>
      <c r="AE103" s="4">
        <v>2</v>
      </c>
      <c r="AG103" s="15"/>
      <c r="AH103" s="15">
        <f>IF(SUMIFS(Data!$G$2:$G$1048576,Data!$B$2:$B$1048576,'Annual Inflation'!AH$5,Data!$A$2:$A$1048576,'Annual Inflation'!$D103)=0,NA(),SUMIFS(Data!$G$2:$G$1048576,Data!$B$2:$B$1048576,'Annual Inflation'!AH$5,Data!$A$2:$A$1048576,'Annual Inflation'!$D103))</f>
        <v>5.01</v>
      </c>
      <c r="AI103" s="15">
        <f>IF(SUMIFS(Data!$G$2:$G$1048576,Data!$B$2:$B$1048576,'Annual Inflation'!AI$5,Data!$A$2:$A$1048576,'Annual Inflation'!$D103)=0,NA(),SUMIFS(Data!$G$2:$G$1048576,Data!$B$2:$B$1048576,'Annual Inflation'!AI$5,Data!$A$2:$A$1048576,'Annual Inflation'!$D103))</f>
        <v>3.9</v>
      </c>
      <c r="AJ103" s="15" t="e">
        <f>IF(SUMIFS(Data!$G$2:$G$1048576,Data!$B$2:$B$1048576,'Annual Inflation'!AJ$5,Data!$A$2:$A$1048576,'Annual Inflation'!$D103)=0,NA(),SUMIFS(Data!$G$2:$G$1048576,Data!$B$2:$B$1048576,'Annual Inflation'!AJ$5,Data!$A$2:$A$1048576,'Annual Inflation'!$D103))</f>
        <v>#N/A</v>
      </c>
      <c r="AK103" s="4">
        <v>3</v>
      </c>
      <c r="AL103" s="4">
        <v>2</v>
      </c>
      <c r="AM103" s="4">
        <v>2</v>
      </c>
      <c r="AO103">
        <f t="shared" si="38"/>
        <v>74</v>
      </c>
      <c r="AP103" s="14">
        <f t="shared" si="32"/>
        <v>42705</v>
      </c>
      <c r="AQ103" s="15">
        <f>IF(SUMIFS(Data!$G$2:$G$1048576,Data!$C$2:$C$1048576,'Annual Inflation'!AQ$5,Data!$A$2:$A$1048576,'Annual Inflation'!$AP103)=0,NA(),SUMIFS(Data!$G$2:$G$1048576,Data!$C$2:$C$1048576,'Annual Inflation'!AQ$5,Data!$A$2:$A$1048576,'Annual Inflation'!$AP103))</f>
        <v>3.65</v>
      </c>
      <c r="AR103" s="15">
        <f>IF(SUMIFS(Data!$G$2:$G$1048576,Data!$C$2:$C$1048576,'Annual Inflation'!AR$5,Data!$A$2:$A$1048576,'Annual Inflation'!$AP103)=0,NA(),SUMIFS(Data!$G$2:$G$1048576,Data!$C$2:$C$1048576,'Annual Inflation'!AR$5,Data!$A$2:$A$1048576,'Annual Inflation'!$AP103))</f>
        <v>3.45</v>
      </c>
      <c r="AS103" s="15">
        <f>IF(SUMIFS(Data!$F$2:$F$1048576,Data!$C$2:$C$1048576,'Annual Inflation'!AS$5,Data!$A$2:$A$1048576,'Annual Inflation'!$AP103)=0,NA(),SUMIFS(Data!$F$2:$F$1048576,Data!$C$2:$C$1048576,'Annual Inflation'!AS$5,Data!$A$2:$A$1048576,'Annual Inflation'!$AP103))</f>
        <v>3.6470833333333301</v>
      </c>
      <c r="AT103" s="15">
        <f>IF(SUMIFS(Data!$F$2:$F$1048576,Data!$C$2:$C$1048576,'Annual Inflation'!AT$5,Data!$A$2:$A$1048576,'Annual Inflation'!$AP103)=0,NA(),SUMIFS(Data!$F$2:$F$1048576,Data!$C$2:$C$1048576,'Annual Inflation'!AT$5,Data!$A$2:$A$1048576,'Annual Inflation'!$AP103))</f>
        <v>3.4170833333333301</v>
      </c>
      <c r="AU103" s="4">
        <v>3</v>
      </c>
      <c r="AV103" s="4">
        <v>2</v>
      </c>
      <c r="AW103" s="4">
        <v>2</v>
      </c>
      <c r="AY103" s="15">
        <f>IF(SUMIFS(Data!$G$2:$G$1048576,Data!$C$2:$C$1048576,'Annual Inflation'!AY$5,Data!$A$2:$A$1048576,'Annual Inflation'!$AP103)=0,NA(),SUMIFS(Data!$G$2:$G$1048576,Data!$C$2:$C$1048576,'Annual Inflation'!AY$5,Data!$A$2:$A$1048576,'Annual Inflation'!$AP103))</f>
        <v>3.5</v>
      </c>
      <c r="AZ103" s="15">
        <f>IF(SUMIFS(Data!$G$2:$G$1048576,Data!$C$2:$C$1048576,'Annual Inflation'!AZ$5,Data!$A$2:$A$1048576,'Annual Inflation'!$AP103)=0,NA(),SUMIFS(Data!$G$2:$G$1048576,Data!$C$2:$C$1048576,'Annual Inflation'!AZ$5,Data!$A$2:$A$1048576,'Annual Inflation'!$AP103))</f>
        <v>3.35</v>
      </c>
      <c r="BA103" s="15">
        <f>IF(SUMIFS(Data!$F$2:$F$1048576,Data!$C$2:$C$1048576,'Annual Inflation'!BA$5,Data!$A$2:$A$1048576,'Annual Inflation'!$AP103)=0,NA(),SUMIFS(Data!$F$2:$F$1048576,Data!$C$2:$C$1048576,'Annual Inflation'!BA$5,Data!$A$2:$A$1048576,'Annual Inflation'!$AP103))</f>
        <v>3.5752380952381002</v>
      </c>
      <c r="BB103" s="15">
        <f>IF(SUMIFS(Data!$F$2:$F$1048576,Data!$C$2:$C$1048576,'Annual Inflation'!BB$5,Data!$A$2:$A$1048576,'Annual Inflation'!$AP103)=0,NA(),SUMIFS(Data!$F$2:$F$1048576,Data!$C$2:$C$1048576,'Annual Inflation'!BB$5,Data!$A$2:$A$1048576,'Annual Inflation'!$AP103))</f>
        <v>3.3309523809523802</v>
      </c>
      <c r="BC103" s="4">
        <v>3</v>
      </c>
      <c r="BD103" s="4">
        <v>2</v>
      </c>
      <c r="BE103" s="4">
        <v>2</v>
      </c>
      <c r="CL103" s="7">
        <f t="shared" si="39"/>
        <v>40179</v>
      </c>
      <c r="CM103" s="4">
        <v>4.5</v>
      </c>
      <c r="CN103" s="4">
        <v>4.3</v>
      </c>
      <c r="CP103" s="4">
        <f>IF(SUMIFS(Data!$F$2:$F$1048576,Data!$C$2:$C$1048576,'Annual Inflation'!CP$5,Data!$A$2:$A$1048576,'Annual Inflation'!$CL103)=0,NA(),SUMIFS(Data!$F$2:$F$1048576,Data!$C$2:$C$1048576,'Annual Inflation'!CP$5,Data!$A$2:$A$1048576,'Annual Inflation'!$CL103))</f>
        <v>4.5839999999999996</v>
      </c>
      <c r="CQ103" s="4">
        <f>IF(SUMIFS(Data!$F$2:$F$1048576,Data!$C$2:$C$1048576,'Annual Inflation'!CQ$5,Data!$A$2:$A$1048576,'Annual Inflation'!$CL103)=0,NA(),SUMIFS(Data!$F$2:$F$1048576,Data!$C$2:$C$1048576,'Annual Inflation'!CQ$5,Data!$A$2:$A$1048576,'Annual Inflation'!$CL103))</f>
        <v>4.4458333333333302</v>
      </c>
    </row>
    <row r="104" spans="3:95" x14ac:dyDescent="0.2">
      <c r="C104">
        <f t="shared" si="33"/>
        <v>3</v>
      </c>
      <c r="D104" s="14">
        <f t="shared" si="31"/>
        <v>44866</v>
      </c>
      <c r="E104" s="15">
        <f>IF(SUMIFS(Data!$F$2:$F$1048576,Data!$C$2:$C$1048576,'Annual Inflation'!F$5,Data!$A$2:$A$1048576,'Annual Inflation'!$D104)=0,NA(),SUMIFS(Data!$F$2:$F$1048576,Data!$C$2:$C$1048576,'Annual Inflation'!F$5,Data!$A$2:$A$1048576,'Annual Inflation'!$D104))</f>
        <v>5.00555555555556</v>
      </c>
      <c r="F104" s="15">
        <f>IF(SUMIFS(Data!$G$2:$G$1048576,Data!$C$2:$C$1048576,'Annual Inflation'!F$5,Data!$A$2:$A$1048576,'Annual Inflation'!$D104)=0,NA(),SUMIFS(Data!$G$2:$G$1048576,Data!$C$2:$C$1048576,'Annual Inflation'!F$5,Data!$A$2:$A$1048576,'Annual Inflation'!$D104))</f>
        <v>5.0650000000000004</v>
      </c>
      <c r="G104" s="15">
        <f>IF(SUMIFS(Data!$K$2:$K$1048576,Data!$C$2:$C$1048576,'Annual Inflation'!F$5,Data!$A$2:$A$1048576,'Annual Inflation'!$D104)=0,NA(),SUMIFS(Data!$K$2:$K$1048576,Data!$C$2:$C$1048576,'Annual Inflation'!F$5,Data!$A$2:$A$1048576,'Annual Inflation'!$D104))</f>
        <v>4.76</v>
      </c>
      <c r="H104" s="15">
        <f>IF(SUMIFS(Data!$L$2:$L$1048576,Data!$C$2:$C$1048576,'Annual Inflation'!F$5,Data!$A$2:$A$1048576,'Annual Inflation'!$D104)=0,NA(),SUMIFS(Data!$L$2:$L$1048576,Data!$C$2:$C$1048576,'Annual Inflation'!F$5,Data!$A$2:$A$1048576,'Annual Inflation'!$D104))</f>
        <v>5.32</v>
      </c>
      <c r="I104" s="4">
        <v>3</v>
      </c>
      <c r="J104" s="4">
        <v>2</v>
      </c>
      <c r="K104" s="4">
        <v>2</v>
      </c>
      <c r="L104" s="15">
        <f t="shared" si="34"/>
        <v>0</v>
      </c>
      <c r="M104" s="15">
        <f t="shared" si="35"/>
        <v>-0.17999999999999972</v>
      </c>
      <c r="O104" s="15">
        <f>IF(SUMIFS(Data!$F$2:$F$1048576,Data!$C$2:$C$1048576,'Annual Inflation'!P$5,Data!$A$2:$A$1048576,'Annual Inflation'!$D104)=0,NA(),SUMIFS(Data!$F$2:$F$1048576,Data!$C$2:$C$1048576,'Annual Inflation'!P$5,Data!$A$2:$A$1048576,'Annual Inflation'!$D104))</f>
        <v>4.9858064516129001</v>
      </c>
      <c r="P104" s="15">
        <f>IF(SUMIFS(Data!$G$2:$G$1048576,Data!$C$2:$C$1048576,'Annual Inflation'!P$5,Data!$A$2:$A$1048576,'Annual Inflation'!$D104)=0,NA(),SUMIFS(Data!$G$2:$G$1048576,Data!$C$2:$C$1048576,'Annual Inflation'!P$5,Data!$A$2:$A$1048576,'Annual Inflation'!$D104))</f>
        <v>5.0599999999999996</v>
      </c>
      <c r="Q104" s="15">
        <f>IF(SUMIFS(Data!$K$2:$K$1048576,Data!$C$2:$C$1048576,'Annual Inflation'!P$5,Data!$A$2:$A$1048576,'Annual Inflation'!$D104)=0,NA(),SUMIFS(Data!$K$2:$K$1048576,Data!$C$2:$C$1048576,'Annual Inflation'!P$5,Data!$A$2:$A$1048576,'Annual Inflation'!$D104))</f>
        <v>4.625</v>
      </c>
      <c r="R104" s="15">
        <f>IF(SUMIFS(Data!$L$2:$L$1048576,Data!$C$2:$C$1048576,'Annual Inflation'!P$5,Data!$A$2:$A$1048576,'Annual Inflation'!$D104)=0,NA(),SUMIFS(Data!$L$2:$L$1048576,Data!$C$2:$C$1048576,'Annual Inflation'!P$5,Data!$A$2:$A$1048576,'Annual Inflation'!$D104))</f>
        <v>5.3849999999999998</v>
      </c>
      <c r="S104" s="4">
        <v>3</v>
      </c>
      <c r="T104" s="4">
        <v>2</v>
      </c>
      <c r="U104" s="4">
        <v>2</v>
      </c>
      <c r="V104" s="15">
        <f t="shared" si="36"/>
        <v>0</v>
      </c>
      <c r="W104" s="15">
        <f t="shared" si="37"/>
        <v>-0.13500000000000068</v>
      </c>
      <c r="Y104" s="15"/>
      <c r="Z104" s="15">
        <f>IF(SUMIFS(Data!$G$2:$G$1048576,Data!$B$2:$B$1048576,'Annual Inflation'!Z$5,Data!$A$2:$A$1048576,'Annual Inflation'!$D104)=0,NA(),SUMIFS(Data!$G$2:$G$1048576,Data!$B$2:$B$1048576,'Annual Inflation'!Z$5,Data!$A$2:$A$1048576,'Annual Inflation'!$D104))</f>
        <v>5.0650000000000004</v>
      </c>
      <c r="AA104" s="15">
        <f>IF(SUMIFS(Data!$G$2:$G$1048576,Data!$B$2:$B$1048576,'Annual Inflation'!AA$5,Data!$A$2:$A$1048576,'Annual Inflation'!$D104)=0,NA(),SUMIFS(Data!$G$2:$G$1048576,Data!$B$2:$B$1048576,'Annual Inflation'!AA$5,Data!$A$2:$A$1048576,'Annual Inflation'!$D104))</f>
        <v>3.8</v>
      </c>
      <c r="AB104" s="15" t="e">
        <f>IF(SUMIFS(Data!$G$2:$G$1048576,Data!$B$2:$B$1048576,'Annual Inflation'!AB$5,Data!$A$2:$A$1048576,'Annual Inflation'!$D104)=0,NA(),SUMIFS(Data!$G$2:$G$1048576,Data!$B$2:$B$1048576,'Annual Inflation'!AB$5,Data!$A$2:$A$1048576,'Annual Inflation'!$D104))</f>
        <v>#N/A</v>
      </c>
      <c r="AC104" s="4">
        <v>3</v>
      </c>
      <c r="AD104" s="4">
        <v>2</v>
      </c>
      <c r="AE104" s="4">
        <v>2</v>
      </c>
      <c r="AG104" s="15"/>
      <c r="AH104" s="15">
        <f>IF(SUMIFS(Data!$G$2:$G$1048576,Data!$B$2:$B$1048576,'Annual Inflation'!AH$5,Data!$A$2:$A$1048576,'Annual Inflation'!$D104)=0,NA(),SUMIFS(Data!$G$2:$G$1048576,Data!$B$2:$B$1048576,'Annual Inflation'!AH$5,Data!$A$2:$A$1048576,'Annual Inflation'!$D104))</f>
        <v>5.0549999999999997</v>
      </c>
      <c r="AI104" s="15">
        <f>IF(SUMIFS(Data!$G$2:$G$1048576,Data!$B$2:$B$1048576,'Annual Inflation'!AI$5,Data!$A$2:$A$1048576,'Annual Inflation'!$D104)=0,NA(),SUMIFS(Data!$G$2:$G$1048576,Data!$B$2:$B$1048576,'Annual Inflation'!AI$5,Data!$A$2:$A$1048576,'Annual Inflation'!$D104))</f>
        <v>3.89</v>
      </c>
      <c r="AJ104" s="15" t="e">
        <f>IF(SUMIFS(Data!$G$2:$G$1048576,Data!$B$2:$B$1048576,'Annual Inflation'!AJ$5,Data!$A$2:$A$1048576,'Annual Inflation'!$D104)=0,NA(),SUMIFS(Data!$G$2:$G$1048576,Data!$B$2:$B$1048576,'Annual Inflation'!AJ$5,Data!$A$2:$A$1048576,'Annual Inflation'!$D104))</f>
        <v>#N/A</v>
      </c>
      <c r="AK104" s="4">
        <v>3</v>
      </c>
      <c r="AL104" s="4">
        <v>2</v>
      </c>
      <c r="AM104" s="4">
        <v>2</v>
      </c>
      <c r="AO104">
        <f t="shared" si="38"/>
        <v>73</v>
      </c>
      <c r="AP104" s="14">
        <f t="shared" si="32"/>
        <v>42736</v>
      </c>
      <c r="AQ104" s="15">
        <f>IF(SUMIFS(Data!$G$2:$G$1048576,Data!$C$2:$C$1048576,'Annual Inflation'!AQ$5,Data!$A$2:$A$1048576,'Annual Inflation'!$AP104)=0,NA(),SUMIFS(Data!$G$2:$G$1048576,Data!$C$2:$C$1048576,'Annual Inflation'!AQ$5,Data!$A$2:$A$1048576,'Annual Inflation'!$AP104))</f>
        <v>3.6</v>
      </c>
      <c r="AR104" s="15">
        <f>IF(SUMIFS(Data!$G$2:$G$1048576,Data!$C$2:$C$1048576,'Annual Inflation'!AR$5,Data!$A$2:$A$1048576,'Annual Inflation'!$AP104)=0,NA(),SUMIFS(Data!$G$2:$G$1048576,Data!$C$2:$C$1048576,'Annual Inflation'!AR$5,Data!$A$2:$A$1048576,'Annual Inflation'!$AP104))</f>
        <v>3.5</v>
      </c>
      <c r="AS104" s="15">
        <f>IF(SUMIFS(Data!$F$2:$F$1048576,Data!$C$2:$C$1048576,'Annual Inflation'!AS$5,Data!$A$2:$A$1048576,'Annual Inflation'!$AP104)=0,NA(),SUMIFS(Data!$F$2:$F$1048576,Data!$C$2:$C$1048576,'Annual Inflation'!AS$5,Data!$A$2:$A$1048576,'Annual Inflation'!$AP104))</f>
        <v>3.6375862068965499</v>
      </c>
      <c r="AT104" s="15">
        <f>IF(SUMIFS(Data!$F$2:$F$1048576,Data!$C$2:$C$1048576,'Annual Inflation'!AT$5,Data!$A$2:$A$1048576,'Annual Inflation'!$AP104)=0,NA(),SUMIFS(Data!$F$2:$F$1048576,Data!$C$2:$C$1048576,'Annual Inflation'!AT$5,Data!$A$2:$A$1048576,'Annual Inflation'!$AP104))</f>
        <v>3.5117857142857098</v>
      </c>
      <c r="AU104" s="4">
        <v>3</v>
      </c>
      <c r="AV104" s="4">
        <v>2</v>
      </c>
      <c r="AW104" s="4">
        <v>2</v>
      </c>
      <c r="AY104" s="15">
        <f>IF(SUMIFS(Data!$G$2:$G$1048576,Data!$C$2:$C$1048576,'Annual Inflation'!AY$5,Data!$A$2:$A$1048576,'Annual Inflation'!$AP104)=0,NA(),SUMIFS(Data!$G$2:$G$1048576,Data!$C$2:$C$1048576,'Annual Inflation'!AY$5,Data!$A$2:$A$1048576,'Annual Inflation'!$AP104))</f>
        <v>3.4</v>
      </c>
      <c r="AZ104" s="15">
        <f>IF(SUMIFS(Data!$G$2:$G$1048576,Data!$C$2:$C$1048576,'Annual Inflation'!AZ$5,Data!$A$2:$A$1048576,'Annual Inflation'!$AP104)=0,NA(),SUMIFS(Data!$G$2:$G$1048576,Data!$C$2:$C$1048576,'Annual Inflation'!AZ$5,Data!$A$2:$A$1048576,'Annual Inflation'!$AP104))</f>
        <v>3.33</v>
      </c>
      <c r="BA104" s="15">
        <f>IF(SUMIFS(Data!$F$2:$F$1048576,Data!$C$2:$C$1048576,'Annual Inflation'!BA$5,Data!$A$2:$A$1048576,'Annual Inflation'!$AP104)=0,NA(),SUMIFS(Data!$F$2:$F$1048576,Data!$C$2:$C$1048576,'Annual Inflation'!BA$5,Data!$A$2:$A$1048576,'Annual Inflation'!$AP104))</f>
        <v>3.5013043478260899</v>
      </c>
      <c r="BB104" s="15">
        <f>IF(SUMIFS(Data!$F$2:$F$1048576,Data!$C$2:$C$1048576,'Annual Inflation'!BB$5,Data!$A$2:$A$1048576,'Annual Inflation'!$AP104)=0,NA(),SUMIFS(Data!$F$2:$F$1048576,Data!$C$2:$C$1048576,'Annual Inflation'!BB$5,Data!$A$2:$A$1048576,'Annual Inflation'!$AP104))</f>
        <v>3.3790909090909098</v>
      </c>
      <c r="BC104" s="4">
        <v>3</v>
      </c>
      <c r="BD104" s="4">
        <v>2</v>
      </c>
      <c r="BE104" s="4">
        <v>2</v>
      </c>
      <c r="CL104" s="7">
        <f t="shared" si="39"/>
        <v>40210</v>
      </c>
      <c r="CM104" s="4">
        <v>4.3499999999999996</v>
      </c>
      <c r="CN104" s="4">
        <v>4.3</v>
      </c>
      <c r="CP104" s="4">
        <f>IF(SUMIFS(Data!$F$2:$F$1048576,Data!$C$2:$C$1048576,'Annual Inflation'!CP$5,Data!$A$2:$A$1048576,'Annual Inflation'!$CL104)=0,NA(),SUMIFS(Data!$F$2:$F$1048576,Data!$C$2:$C$1048576,'Annual Inflation'!CP$5,Data!$A$2:$A$1048576,'Annual Inflation'!$CL104))</f>
        <v>4.4071428571428601</v>
      </c>
      <c r="CQ104" s="4">
        <f>IF(SUMIFS(Data!$F$2:$F$1048576,Data!$C$2:$C$1048576,'Annual Inflation'!CQ$5,Data!$A$2:$A$1048576,'Annual Inflation'!$CL104)=0,NA(),SUMIFS(Data!$F$2:$F$1048576,Data!$C$2:$C$1048576,'Annual Inflation'!CQ$5,Data!$A$2:$A$1048576,'Annual Inflation'!$CL104))</f>
        <v>4.3239999999999998</v>
      </c>
    </row>
    <row r="105" spans="3:95" x14ac:dyDescent="0.2">
      <c r="C105">
        <f t="shared" si="33"/>
        <v>2</v>
      </c>
      <c r="D105" s="14">
        <f t="shared" si="31"/>
        <v>44896</v>
      </c>
      <c r="E105" s="15">
        <f>IF(SUMIFS(Data!$F$2:$F$1048576,Data!$C$2:$C$1048576,'Annual Inflation'!F$5,Data!$A$2:$A$1048576,'Annual Inflation'!$D105)=0,NA(),SUMIFS(Data!$F$2:$F$1048576,Data!$C$2:$C$1048576,'Annual Inflation'!F$5,Data!$A$2:$A$1048576,'Annual Inflation'!$D105))</f>
        <v>4.8655555555555603</v>
      </c>
      <c r="F105" s="15">
        <f>IF(SUMIFS(Data!$G$2:$G$1048576,Data!$C$2:$C$1048576,'Annual Inflation'!F$5,Data!$A$2:$A$1048576,'Annual Inflation'!$D105)=0,NA(),SUMIFS(Data!$G$2:$G$1048576,Data!$C$2:$C$1048576,'Annual Inflation'!F$5,Data!$A$2:$A$1048576,'Annual Inflation'!$D105))</f>
        <v>4.9850000000000003</v>
      </c>
      <c r="G105" s="15">
        <f>IF(SUMIFS(Data!$K$2:$K$1048576,Data!$C$2:$C$1048576,'Annual Inflation'!F$5,Data!$A$2:$A$1048576,'Annual Inflation'!$D105)=0,NA(),SUMIFS(Data!$K$2:$K$1048576,Data!$C$2:$C$1048576,'Annual Inflation'!F$5,Data!$A$2:$A$1048576,'Annual Inflation'!$D105))</f>
        <v>4.5525000000000002</v>
      </c>
      <c r="H105" s="15">
        <f>IF(SUMIFS(Data!$L$2:$L$1048576,Data!$C$2:$C$1048576,'Annual Inflation'!F$5,Data!$A$2:$A$1048576,'Annual Inflation'!$D105)=0,NA(),SUMIFS(Data!$L$2:$L$1048576,Data!$C$2:$C$1048576,'Annual Inflation'!F$5,Data!$A$2:$A$1048576,'Annual Inflation'!$D105))</f>
        <v>5.2050000000000001</v>
      </c>
      <c r="I105" s="4">
        <v>3</v>
      </c>
      <c r="J105" s="4">
        <v>2</v>
      </c>
      <c r="K105" s="4">
        <v>2</v>
      </c>
      <c r="L105" s="15">
        <f t="shared" si="34"/>
        <v>0</v>
      </c>
      <c r="M105" s="15">
        <f t="shared" si="35"/>
        <v>-8.0000000000000071E-2</v>
      </c>
      <c r="O105" s="15">
        <f>IF(SUMIFS(Data!$F$2:$F$1048576,Data!$C$2:$C$1048576,'Annual Inflation'!P$5,Data!$A$2:$A$1048576,'Annual Inflation'!$D105)=0,NA(),SUMIFS(Data!$F$2:$F$1048576,Data!$C$2:$C$1048576,'Annual Inflation'!P$5,Data!$A$2:$A$1048576,'Annual Inflation'!$D105))</f>
        <v>4.8059374999999998</v>
      </c>
      <c r="P105" s="15">
        <f>IF(SUMIFS(Data!$G$2:$G$1048576,Data!$C$2:$C$1048576,'Annual Inflation'!P$5,Data!$A$2:$A$1048576,'Annual Inflation'!$D105)=0,NA(),SUMIFS(Data!$G$2:$G$1048576,Data!$C$2:$C$1048576,'Annual Inflation'!P$5,Data!$A$2:$A$1048576,'Annual Inflation'!$D105))</f>
        <v>4.95</v>
      </c>
      <c r="Q105" s="15">
        <f>IF(SUMIFS(Data!$K$2:$K$1048576,Data!$C$2:$C$1048576,'Annual Inflation'!P$5,Data!$A$2:$A$1048576,'Annual Inflation'!$D105)=0,NA(),SUMIFS(Data!$K$2:$K$1048576,Data!$C$2:$C$1048576,'Annual Inflation'!P$5,Data!$A$2:$A$1048576,'Annual Inflation'!$D105))</f>
        <v>4.2525000000000004</v>
      </c>
      <c r="R105" s="15">
        <f>IF(SUMIFS(Data!$L$2:$L$1048576,Data!$C$2:$C$1048576,'Annual Inflation'!P$5,Data!$A$2:$A$1048576,'Annual Inflation'!$D105)=0,NA(),SUMIFS(Data!$L$2:$L$1048576,Data!$C$2:$C$1048576,'Annual Inflation'!P$5,Data!$A$2:$A$1048576,'Annual Inflation'!$D105))</f>
        <v>5.2050000000000001</v>
      </c>
      <c r="S105" s="4">
        <v>3</v>
      </c>
      <c r="T105" s="4">
        <v>2</v>
      </c>
      <c r="U105" s="4">
        <v>2</v>
      </c>
      <c r="V105" s="15">
        <f t="shared" si="36"/>
        <v>0</v>
      </c>
      <c r="W105" s="15">
        <f t="shared" si="37"/>
        <v>-0.10999999999999943</v>
      </c>
      <c r="Y105" s="15"/>
      <c r="Z105" s="15">
        <f>IF(SUMIFS(Data!$G$2:$G$1048576,Data!$B$2:$B$1048576,'Annual Inflation'!Z$5,Data!$A$2:$A$1048576,'Annual Inflation'!$D105)=0,NA(),SUMIFS(Data!$G$2:$G$1048576,Data!$B$2:$B$1048576,'Annual Inflation'!Z$5,Data!$A$2:$A$1048576,'Annual Inflation'!$D105))</f>
        <v>5.0999999999999996</v>
      </c>
      <c r="AA105" s="15">
        <f>IF(SUMIFS(Data!$G$2:$G$1048576,Data!$B$2:$B$1048576,'Annual Inflation'!AA$5,Data!$A$2:$A$1048576,'Annual Inflation'!$D105)=0,NA(),SUMIFS(Data!$G$2:$G$1048576,Data!$B$2:$B$1048576,'Annual Inflation'!AA$5,Data!$A$2:$A$1048576,'Annual Inflation'!$D105))</f>
        <v>3.98</v>
      </c>
      <c r="AB105" s="15">
        <f>IF(SUMIFS(Data!$G$2:$G$1048576,Data!$B$2:$B$1048576,'Annual Inflation'!AB$5,Data!$A$2:$A$1048576,'Annual Inflation'!$D105)=0,NA(),SUMIFS(Data!$G$2:$G$1048576,Data!$B$2:$B$1048576,'Annual Inflation'!AB$5,Data!$A$2:$A$1048576,'Annual Inflation'!$D105))</f>
        <v>3.65</v>
      </c>
      <c r="AC105" s="4">
        <v>3</v>
      </c>
      <c r="AD105" s="4">
        <v>2</v>
      </c>
      <c r="AE105" s="4">
        <v>2</v>
      </c>
      <c r="AG105" s="15"/>
      <c r="AH105" s="15">
        <f>IF(SUMIFS(Data!$G$2:$G$1048576,Data!$B$2:$B$1048576,'Annual Inflation'!AH$5,Data!$A$2:$A$1048576,'Annual Inflation'!$D105)=0,NA(),SUMIFS(Data!$G$2:$G$1048576,Data!$B$2:$B$1048576,'Annual Inflation'!AH$5,Data!$A$2:$A$1048576,'Annual Inflation'!$D105))</f>
        <v>5.07</v>
      </c>
      <c r="AI105" s="15">
        <f>IF(SUMIFS(Data!$G$2:$G$1048576,Data!$B$2:$B$1048576,'Annual Inflation'!AI$5,Data!$A$2:$A$1048576,'Annual Inflation'!$D105)=0,NA(),SUMIFS(Data!$G$2:$G$1048576,Data!$B$2:$B$1048576,'Annual Inflation'!AI$5,Data!$A$2:$A$1048576,'Annual Inflation'!$D105))</f>
        <v>3.9750000000000001</v>
      </c>
      <c r="AJ105" s="15">
        <f>IF(SUMIFS(Data!$G$2:$G$1048576,Data!$B$2:$B$1048576,'Annual Inflation'!AJ$5,Data!$A$2:$A$1048576,'Annual Inflation'!$D105)=0,NA(),SUMIFS(Data!$G$2:$G$1048576,Data!$B$2:$B$1048576,'Annual Inflation'!AJ$5,Data!$A$2:$A$1048576,'Annual Inflation'!$D105))</f>
        <v>3.6</v>
      </c>
      <c r="AK105" s="4">
        <v>3</v>
      </c>
      <c r="AL105" s="4">
        <v>2</v>
      </c>
      <c r="AM105" s="4">
        <v>2</v>
      </c>
      <c r="AO105">
        <f t="shared" si="38"/>
        <v>72</v>
      </c>
      <c r="AP105" s="14">
        <f t="shared" si="32"/>
        <v>42767</v>
      </c>
      <c r="AQ105" s="15">
        <f>IF(SUMIFS(Data!$G$2:$G$1048576,Data!$C$2:$C$1048576,'Annual Inflation'!AQ$5,Data!$A$2:$A$1048576,'Annual Inflation'!$AP105)=0,NA(),SUMIFS(Data!$G$2:$G$1048576,Data!$C$2:$C$1048576,'Annual Inflation'!AQ$5,Data!$A$2:$A$1048576,'Annual Inflation'!$AP105))</f>
        <v>3.6</v>
      </c>
      <c r="AR105" s="15">
        <f>IF(SUMIFS(Data!$G$2:$G$1048576,Data!$C$2:$C$1048576,'Annual Inflation'!AR$5,Data!$A$2:$A$1048576,'Annual Inflation'!$AP105)=0,NA(),SUMIFS(Data!$G$2:$G$1048576,Data!$C$2:$C$1048576,'Annual Inflation'!AR$5,Data!$A$2:$A$1048576,'Annual Inflation'!$AP105))</f>
        <v>3.5</v>
      </c>
      <c r="AS105" s="15">
        <f>IF(SUMIFS(Data!$F$2:$F$1048576,Data!$C$2:$C$1048576,'Annual Inflation'!AS$5,Data!$A$2:$A$1048576,'Annual Inflation'!$AP105)=0,NA(),SUMIFS(Data!$F$2:$F$1048576,Data!$C$2:$C$1048576,'Annual Inflation'!AS$5,Data!$A$2:$A$1048576,'Annual Inflation'!$AP105))</f>
        <v>3.62206896551724</v>
      </c>
      <c r="AT105" s="15">
        <f>IF(SUMIFS(Data!$F$2:$F$1048576,Data!$C$2:$C$1048576,'Annual Inflation'!AT$5,Data!$A$2:$A$1048576,'Annual Inflation'!$AP105)=0,NA(),SUMIFS(Data!$F$2:$F$1048576,Data!$C$2:$C$1048576,'Annual Inflation'!AT$5,Data!$A$2:$A$1048576,'Annual Inflation'!$AP105))</f>
        <v>3.4815384615384599</v>
      </c>
      <c r="AU105" s="4">
        <v>3</v>
      </c>
      <c r="AV105" s="4">
        <v>2</v>
      </c>
      <c r="AW105" s="4">
        <v>2</v>
      </c>
      <c r="AY105" s="15">
        <f>IF(SUMIFS(Data!$G$2:$G$1048576,Data!$C$2:$C$1048576,'Annual Inflation'!AY$5,Data!$A$2:$A$1048576,'Annual Inflation'!$AP105)=0,NA(),SUMIFS(Data!$G$2:$G$1048576,Data!$C$2:$C$1048576,'Annual Inflation'!AY$5,Data!$A$2:$A$1048576,'Annual Inflation'!$AP105))</f>
        <v>3.4</v>
      </c>
      <c r="AZ105" s="15">
        <f>IF(SUMIFS(Data!$G$2:$G$1048576,Data!$C$2:$C$1048576,'Annual Inflation'!AZ$5,Data!$A$2:$A$1048576,'Annual Inflation'!$AP105)=0,NA(),SUMIFS(Data!$G$2:$G$1048576,Data!$C$2:$C$1048576,'Annual Inflation'!AZ$5,Data!$A$2:$A$1048576,'Annual Inflation'!$AP105))</f>
        <v>3.33</v>
      </c>
      <c r="BA105" s="15">
        <f>IF(SUMIFS(Data!$F$2:$F$1048576,Data!$C$2:$C$1048576,'Annual Inflation'!BA$5,Data!$A$2:$A$1048576,'Annual Inflation'!$AP105)=0,NA(),SUMIFS(Data!$F$2:$F$1048576,Data!$C$2:$C$1048576,'Annual Inflation'!BA$5,Data!$A$2:$A$1048576,'Annual Inflation'!$AP105))</f>
        <v>3.4904166666666701</v>
      </c>
      <c r="BB105" s="15">
        <f>IF(SUMIFS(Data!$F$2:$F$1048576,Data!$C$2:$C$1048576,'Annual Inflation'!BB$5,Data!$A$2:$A$1048576,'Annual Inflation'!$AP105)=0,NA(),SUMIFS(Data!$F$2:$F$1048576,Data!$C$2:$C$1048576,'Annual Inflation'!BB$5,Data!$A$2:$A$1048576,'Annual Inflation'!$AP105))</f>
        <v>3.3522727272727302</v>
      </c>
      <c r="BC105" s="4">
        <v>3</v>
      </c>
      <c r="BD105" s="4">
        <v>2</v>
      </c>
      <c r="BE105" s="4">
        <v>2</v>
      </c>
      <c r="CL105" s="7">
        <f t="shared" si="39"/>
        <v>40238</v>
      </c>
      <c r="CM105" s="4">
        <v>4.0999999999999996</v>
      </c>
      <c r="CN105" s="4">
        <v>4.2</v>
      </c>
      <c r="CP105" s="4">
        <f>IF(SUMIFS(Data!$F$2:$F$1048576,Data!$C$2:$C$1048576,'Annual Inflation'!CP$5,Data!$A$2:$A$1048576,'Annual Inflation'!$CL105)=0,NA(),SUMIFS(Data!$F$2:$F$1048576,Data!$C$2:$C$1048576,'Annual Inflation'!CP$5,Data!$A$2:$A$1048576,'Annual Inflation'!$CL105))</f>
        <v>4.2409999999999997</v>
      </c>
      <c r="CQ105" s="4">
        <f>IF(SUMIFS(Data!$F$2:$F$1048576,Data!$C$2:$C$1048576,'Annual Inflation'!CQ$5,Data!$A$2:$A$1048576,'Annual Inflation'!$CL105)=0,NA(),SUMIFS(Data!$F$2:$F$1048576,Data!$C$2:$C$1048576,'Annual Inflation'!CQ$5,Data!$A$2:$A$1048576,'Annual Inflation'!$CL105))</f>
        <v>4.3</v>
      </c>
    </row>
    <row r="106" spans="3:95" x14ac:dyDescent="0.2">
      <c r="C106">
        <f t="shared" si="33"/>
        <v>1</v>
      </c>
      <c r="D106" s="14">
        <f t="shared" si="31"/>
        <v>44927</v>
      </c>
      <c r="E106" s="15">
        <f>IF(SUMIFS(Data!$F$2:$F$1048576,Data!$C$2:$C$1048576,'Annual Inflation'!F$5,Data!$A$2:$A$1048576,'Annual Inflation'!$D106)=0,NA(),SUMIFS(Data!$F$2:$F$1048576,Data!$C$2:$C$1048576,'Annual Inflation'!F$5,Data!$A$2:$A$1048576,'Annual Inflation'!$D106))</f>
        <v>4.8208108108108103</v>
      </c>
      <c r="F106" s="15">
        <f>IF(SUMIFS(Data!$G$2:$G$1048576,Data!$C$2:$C$1048576,'Annual Inflation'!F$5,Data!$A$2:$A$1048576,'Annual Inflation'!$D106)=0,NA(),SUMIFS(Data!$G$2:$G$1048576,Data!$C$2:$C$1048576,'Annual Inflation'!F$5,Data!$A$2:$A$1048576,'Annual Inflation'!$D106))</f>
        <v>4.88</v>
      </c>
      <c r="G106" s="15">
        <f>IF(SUMIFS(Data!$K$2:$K$1048576,Data!$C$2:$C$1048576,'Annual Inflation'!F$5,Data!$A$2:$A$1048576,'Annual Inflation'!$D106)=0,NA(),SUMIFS(Data!$K$2:$K$1048576,Data!$C$2:$C$1048576,'Annual Inflation'!F$5,Data!$A$2:$A$1048576,'Annual Inflation'!$D106))</f>
        <v>4.5199999999999996</v>
      </c>
      <c r="H106" s="15">
        <f>IF(SUMIFS(Data!$L$2:$L$1048576,Data!$C$2:$C$1048576,'Annual Inflation'!F$5,Data!$A$2:$A$1048576,'Annual Inflation'!$D106)=0,NA(),SUMIFS(Data!$L$2:$L$1048576,Data!$C$2:$C$1048576,'Annual Inflation'!F$5,Data!$A$2:$A$1048576,'Annual Inflation'!$D106))</f>
        <v>5.01</v>
      </c>
      <c r="I106" s="4">
        <v>3</v>
      </c>
      <c r="J106" s="4">
        <v>2</v>
      </c>
      <c r="K106" s="4">
        <v>2</v>
      </c>
      <c r="L106" s="15">
        <f t="shared" si="34"/>
        <v>0</v>
      </c>
      <c r="M106" s="15">
        <f t="shared" si="35"/>
        <v>-0.10500000000000043</v>
      </c>
      <c r="O106" s="15">
        <f>IF(SUMIFS(Data!$F$2:$F$1048576,Data!$C$2:$C$1048576,'Annual Inflation'!P$5,Data!$A$2:$A$1048576,'Annual Inflation'!$D106)=0,NA(),SUMIFS(Data!$F$2:$F$1048576,Data!$C$2:$C$1048576,'Annual Inflation'!P$5,Data!$A$2:$A$1048576,'Annual Inflation'!$D106))</f>
        <v>4.8832352941176502</v>
      </c>
      <c r="P106" s="15">
        <f>IF(SUMIFS(Data!$G$2:$G$1048576,Data!$C$2:$C$1048576,'Annual Inflation'!P$5,Data!$A$2:$A$1048576,'Annual Inflation'!$D106)=0,NA(),SUMIFS(Data!$G$2:$G$1048576,Data!$C$2:$C$1048576,'Annual Inflation'!P$5,Data!$A$2:$A$1048576,'Annual Inflation'!$D106))</f>
        <v>4.78</v>
      </c>
      <c r="Q106" s="15">
        <f>IF(SUMIFS(Data!$K$2:$K$1048576,Data!$C$2:$C$1048576,'Annual Inflation'!P$5,Data!$A$2:$A$1048576,'Annual Inflation'!$D106)=0,NA(),SUMIFS(Data!$K$2:$K$1048576,Data!$C$2:$C$1048576,'Annual Inflation'!P$5,Data!$A$2:$A$1048576,'Annual Inflation'!$D106))</f>
        <v>4.4775</v>
      </c>
      <c r="R106" s="15">
        <f>IF(SUMIFS(Data!$L$2:$L$1048576,Data!$C$2:$C$1048576,'Annual Inflation'!P$5,Data!$A$2:$A$1048576,'Annual Inflation'!$D106)=0,NA(),SUMIFS(Data!$L$2:$L$1048576,Data!$C$2:$C$1048576,'Annual Inflation'!P$5,Data!$A$2:$A$1048576,'Annual Inflation'!$D106))</f>
        <v>5.18</v>
      </c>
      <c r="S106" s="4">
        <v>3</v>
      </c>
      <c r="T106" s="4">
        <v>2</v>
      </c>
      <c r="U106" s="4">
        <v>2</v>
      </c>
      <c r="V106" s="15">
        <f t="shared" si="36"/>
        <v>0</v>
      </c>
      <c r="W106" s="15">
        <f t="shared" si="37"/>
        <v>-0.16999999999999993</v>
      </c>
      <c r="Y106" s="15"/>
      <c r="Z106" s="15">
        <f>IF(SUMIFS(Data!$G$2:$G$1048576,Data!$B$2:$B$1048576,'Annual Inflation'!Z$5,Data!$A$2:$A$1048576,'Annual Inflation'!$D106)=0,NA(),SUMIFS(Data!$G$2:$G$1048576,Data!$B$2:$B$1048576,'Annual Inflation'!Z$5,Data!$A$2:$A$1048576,'Annual Inflation'!$D106))</f>
        <v>5.1749999999999998</v>
      </c>
      <c r="AA106" s="15">
        <f>IF(SUMIFS(Data!$G$2:$G$1048576,Data!$B$2:$B$1048576,'Annual Inflation'!AA$5,Data!$A$2:$A$1048576,'Annual Inflation'!$D106)=0,NA(),SUMIFS(Data!$G$2:$G$1048576,Data!$B$2:$B$1048576,'Annual Inflation'!AA$5,Data!$A$2:$A$1048576,'Annual Inflation'!$D106))</f>
        <v>4</v>
      </c>
      <c r="AB106" s="15">
        <f>IF(SUMIFS(Data!$G$2:$G$1048576,Data!$B$2:$B$1048576,'Annual Inflation'!AB$5,Data!$A$2:$A$1048576,'Annual Inflation'!$D106)=0,NA(),SUMIFS(Data!$G$2:$G$1048576,Data!$B$2:$B$1048576,'Annual Inflation'!AB$5,Data!$A$2:$A$1048576,'Annual Inflation'!$D106))</f>
        <v>3.67</v>
      </c>
      <c r="AC106" s="4">
        <v>3</v>
      </c>
      <c r="AD106" s="4">
        <v>2</v>
      </c>
      <c r="AE106" s="4">
        <v>2</v>
      </c>
      <c r="AG106" s="15"/>
      <c r="AH106" s="15">
        <f>IF(SUMIFS(Data!$G$2:$G$1048576,Data!$B$2:$B$1048576,'Annual Inflation'!AH$5,Data!$A$2:$A$1048576,'Annual Inflation'!$D106)=0,NA(),SUMIFS(Data!$G$2:$G$1048576,Data!$B$2:$B$1048576,'Annual Inflation'!AH$5,Data!$A$2:$A$1048576,'Annual Inflation'!$D106))</f>
        <v>5.2</v>
      </c>
      <c r="AI106" s="15">
        <f>IF(SUMIFS(Data!$G$2:$G$1048576,Data!$B$2:$B$1048576,'Annual Inflation'!AI$5,Data!$A$2:$A$1048576,'Annual Inflation'!$D106)=0,NA(),SUMIFS(Data!$G$2:$G$1048576,Data!$B$2:$B$1048576,'Annual Inflation'!AI$5,Data!$A$2:$A$1048576,'Annual Inflation'!$D106))</f>
        <v>4</v>
      </c>
      <c r="AJ106" s="15">
        <f>IF(SUMIFS(Data!$G$2:$G$1048576,Data!$B$2:$B$1048576,'Annual Inflation'!AJ$5,Data!$A$2:$A$1048576,'Annual Inflation'!$D106)=0,NA(),SUMIFS(Data!$G$2:$G$1048576,Data!$B$2:$B$1048576,'Annual Inflation'!AJ$5,Data!$A$2:$A$1048576,'Annual Inflation'!$D106))</f>
        <v>3.67</v>
      </c>
      <c r="AK106" s="4">
        <v>3</v>
      </c>
      <c r="AL106" s="4">
        <v>2</v>
      </c>
      <c r="AM106" s="4">
        <v>2</v>
      </c>
      <c r="AO106">
        <f t="shared" si="38"/>
        <v>71</v>
      </c>
      <c r="AP106" s="14">
        <f t="shared" si="32"/>
        <v>42795</v>
      </c>
      <c r="AQ106" s="15">
        <f>IF(SUMIFS(Data!$G$2:$G$1048576,Data!$C$2:$C$1048576,'Annual Inflation'!AQ$5,Data!$A$2:$A$1048576,'Annual Inflation'!$AP106)=0,NA(),SUMIFS(Data!$G$2:$G$1048576,Data!$C$2:$C$1048576,'Annual Inflation'!AQ$5,Data!$A$2:$A$1048576,'Annual Inflation'!$AP106))</f>
        <v>3.5</v>
      </c>
      <c r="AR106" s="15">
        <f>IF(SUMIFS(Data!$G$2:$G$1048576,Data!$C$2:$C$1048576,'Annual Inflation'!AR$5,Data!$A$2:$A$1048576,'Annual Inflation'!$AP106)=0,NA(),SUMIFS(Data!$G$2:$G$1048576,Data!$C$2:$C$1048576,'Annual Inflation'!AR$5,Data!$A$2:$A$1048576,'Annual Inflation'!$AP106))</f>
        <v>3.5</v>
      </c>
      <c r="AS106" s="15">
        <f>IF(SUMIFS(Data!$F$2:$F$1048576,Data!$C$2:$C$1048576,'Annual Inflation'!AS$5,Data!$A$2:$A$1048576,'Annual Inflation'!$AP106)=0,NA(),SUMIFS(Data!$F$2:$F$1048576,Data!$C$2:$C$1048576,'Annual Inflation'!AS$5,Data!$A$2:$A$1048576,'Annual Inflation'!$AP106))</f>
        <v>3.5806896551724101</v>
      </c>
      <c r="AT106" s="15">
        <f>IF(SUMIFS(Data!$F$2:$F$1048576,Data!$C$2:$C$1048576,'Annual Inflation'!AT$5,Data!$A$2:$A$1048576,'Annual Inflation'!$AP106)=0,NA(),SUMIFS(Data!$F$2:$F$1048576,Data!$C$2:$C$1048576,'Annual Inflation'!AT$5,Data!$A$2:$A$1048576,'Annual Inflation'!$AP106))</f>
        <v>3.4455555555555599</v>
      </c>
      <c r="AU106" s="4">
        <v>3</v>
      </c>
      <c r="AV106" s="4">
        <v>2</v>
      </c>
      <c r="AW106" s="4">
        <v>2</v>
      </c>
      <c r="AY106" s="15">
        <f>IF(SUMIFS(Data!$G$2:$G$1048576,Data!$C$2:$C$1048576,'Annual Inflation'!AY$5,Data!$A$2:$A$1048576,'Annual Inflation'!$AP106)=0,NA(),SUMIFS(Data!$G$2:$G$1048576,Data!$C$2:$C$1048576,'Annual Inflation'!AY$5,Data!$A$2:$A$1048576,'Annual Inflation'!$AP106))</f>
        <v>3.4</v>
      </c>
      <c r="AZ106" s="15">
        <f>IF(SUMIFS(Data!$G$2:$G$1048576,Data!$C$2:$C$1048576,'Annual Inflation'!AZ$5,Data!$A$2:$A$1048576,'Annual Inflation'!$AP106)=0,NA(),SUMIFS(Data!$G$2:$G$1048576,Data!$C$2:$C$1048576,'Annual Inflation'!AZ$5,Data!$A$2:$A$1048576,'Annual Inflation'!$AP106))</f>
        <v>3.2850000000000001</v>
      </c>
      <c r="BA106" s="15">
        <f>IF(SUMIFS(Data!$F$2:$F$1048576,Data!$C$2:$C$1048576,'Annual Inflation'!BA$5,Data!$A$2:$A$1048576,'Annual Inflation'!$AP106)=0,NA(),SUMIFS(Data!$F$2:$F$1048576,Data!$C$2:$C$1048576,'Annual Inflation'!BA$5,Data!$A$2:$A$1048576,'Annual Inflation'!$AP106))</f>
        <v>3.4754166666666699</v>
      </c>
      <c r="BB106" s="15">
        <f>IF(SUMIFS(Data!$F$2:$F$1048576,Data!$C$2:$C$1048576,'Annual Inflation'!BB$5,Data!$A$2:$A$1048576,'Annual Inflation'!$AP106)=0,NA(),SUMIFS(Data!$F$2:$F$1048576,Data!$C$2:$C$1048576,'Annual Inflation'!BB$5,Data!$A$2:$A$1048576,'Annual Inflation'!$AP106))</f>
        <v>3.32772727272727</v>
      </c>
      <c r="BC106" s="4">
        <v>3</v>
      </c>
      <c r="BD106" s="4">
        <v>2</v>
      </c>
      <c r="BE106" s="4">
        <v>2</v>
      </c>
      <c r="CL106" s="7">
        <f t="shared" si="39"/>
        <v>40269</v>
      </c>
      <c r="CM106" s="4">
        <v>4.25</v>
      </c>
      <c r="CN106" s="4">
        <v>4.2</v>
      </c>
      <c r="CP106" s="4">
        <f>IF(SUMIFS(Data!$F$2:$F$1048576,Data!$C$2:$C$1048576,'Annual Inflation'!CP$5,Data!$A$2:$A$1048576,'Annual Inflation'!$CL106)=0,NA(),SUMIFS(Data!$F$2:$F$1048576,Data!$C$2:$C$1048576,'Annual Inflation'!CP$5,Data!$A$2:$A$1048576,'Annual Inflation'!$CL106))</f>
        <v>4.3035714285714297</v>
      </c>
      <c r="CQ106" s="4">
        <f>IF(SUMIFS(Data!$F$2:$F$1048576,Data!$C$2:$C$1048576,'Annual Inflation'!CQ$5,Data!$A$2:$A$1048576,'Annual Inflation'!$CL106)=0,NA(),SUMIFS(Data!$F$2:$F$1048576,Data!$C$2:$C$1048576,'Annual Inflation'!CQ$5,Data!$A$2:$A$1048576,'Annual Inflation'!$CL106))</f>
        <v>4.2333333333333298</v>
      </c>
    </row>
    <row r="107" spans="3:95" x14ac:dyDescent="0.2">
      <c r="C107">
        <f t="shared" ref="C107" si="40">C106-1</f>
        <v>0</v>
      </c>
      <c r="D107" s="14">
        <f t="shared" si="31"/>
        <v>44958</v>
      </c>
      <c r="E107" s="15">
        <f>IF(SUMIFS(Data!$F$2:$F$1048576,Data!$C$2:$C$1048576,'Annual Inflation'!F$5,Data!$A$2:$A$1048576,'Annual Inflation'!$D107)=0,NA(),SUMIFS(Data!$F$2:$F$1048576,Data!$C$2:$C$1048576,'Annual Inflation'!F$5,Data!$A$2:$A$1048576,'Annual Inflation'!$D107))</f>
        <v>4.7648571428571396</v>
      </c>
      <c r="F107" s="15">
        <f>IF(SUMIFS(Data!$G$2:$G$1048576,Data!$C$2:$C$1048576,'Annual Inflation'!F$5,Data!$A$2:$A$1048576,'Annual Inflation'!$D107)=0,NA(),SUMIFS(Data!$G$2:$G$1048576,Data!$C$2:$C$1048576,'Annual Inflation'!F$5,Data!$A$2:$A$1048576,'Annual Inflation'!$D107))</f>
        <v>4.75</v>
      </c>
      <c r="G107" s="15">
        <f>IF(SUMIFS(Data!$K$2:$K$1048576,Data!$C$2:$C$1048576,'Annual Inflation'!F$5,Data!$A$2:$A$1048576,'Annual Inflation'!$D107)=0,NA(),SUMIFS(Data!$K$2:$K$1048576,Data!$C$2:$C$1048576,'Annual Inflation'!F$5,Data!$A$2:$A$1048576,'Annual Inflation'!$D107))</f>
        <v>4.4400000000000004</v>
      </c>
      <c r="H107" s="15">
        <f>IF(SUMIFS(Data!$L$2:$L$1048576,Data!$C$2:$C$1048576,'Annual Inflation'!F$5,Data!$A$2:$A$1048576,'Annual Inflation'!$D107)=0,NA(),SUMIFS(Data!$L$2:$L$1048576,Data!$C$2:$C$1048576,'Annual Inflation'!F$5,Data!$A$2:$A$1048576,'Annual Inflation'!$D107))</f>
        <v>5.09</v>
      </c>
      <c r="I107" s="4">
        <v>3</v>
      </c>
      <c r="J107" s="4">
        <v>2</v>
      </c>
      <c r="K107" s="4">
        <v>2</v>
      </c>
      <c r="L107" s="15">
        <f t="shared" si="34"/>
        <v>0</v>
      </c>
      <c r="M107" s="15">
        <f t="shared" si="35"/>
        <v>-0.12999999999999989</v>
      </c>
      <c r="O107" s="15">
        <f>IF(SUMIFS(Data!$F$2:$F$1048576,Data!$C$2:$C$1048576,'Annual Inflation'!P$5,Data!$A$2:$A$1048576,'Annual Inflation'!$D107)=0,NA(),SUMIFS(Data!$F$2:$F$1048576,Data!$C$2:$C$1048576,'Annual Inflation'!P$5,Data!$A$2:$A$1048576,'Annual Inflation'!$D107))</f>
        <v>4.74677419354839</v>
      </c>
      <c r="P107" s="15">
        <f>IF(SUMIFS(Data!$G$2:$G$1048576,Data!$C$2:$C$1048576,'Annual Inflation'!P$5,Data!$A$2:$A$1048576,'Annual Inflation'!$D107)=0,NA(),SUMIFS(Data!$G$2:$G$1048576,Data!$C$2:$C$1048576,'Annual Inflation'!P$5,Data!$A$2:$A$1048576,'Annual Inflation'!$D107))</f>
        <v>4.71</v>
      </c>
      <c r="Q107" s="15">
        <f>IF(SUMIFS(Data!$K$2:$K$1048576,Data!$C$2:$C$1048576,'Annual Inflation'!P$5,Data!$A$2:$A$1048576,'Annual Inflation'!$D107)=0,NA(),SUMIFS(Data!$K$2:$K$1048576,Data!$C$2:$C$1048576,'Annual Inflation'!P$5,Data!$A$2:$A$1048576,'Annual Inflation'!$D107))</f>
        <v>4.4050000000000002</v>
      </c>
      <c r="R107" s="15">
        <f>IF(SUMIFS(Data!$L$2:$L$1048576,Data!$C$2:$C$1048576,'Annual Inflation'!P$5,Data!$A$2:$A$1048576,'Annual Inflation'!$D107)=0,NA(),SUMIFS(Data!$L$2:$L$1048576,Data!$C$2:$C$1048576,'Annual Inflation'!P$5,Data!$A$2:$A$1048576,'Annual Inflation'!$D107))</f>
        <v>5.0250000000000004</v>
      </c>
      <c r="S107" s="4">
        <v>3</v>
      </c>
      <c r="T107" s="4">
        <v>2</v>
      </c>
      <c r="U107" s="4">
        <v>2</v>
      </c>
      <c r="V107" s="15">
        <f t="shared" si="36"/>
        <v>0</v>
      </c>
      <c r="W107" s="15">
        <f t="shared" si="37"/>
        <v>-7.0000000000000284E-2</v>
      </c>
      <c r="Y107" s="15"/>
      <c r="Z107" s="15">
        <f>IF(SUMIFS(Data!$G$2:$G$1048576,Data!$B$2:$B$1048576,'Annual Inflation'!Z$5,Data!$A$2:$A$1048576,'Annual Inflation'!$D107)=0,NA(),SUMIFS(Data!$G$2:$G$1048576,Data!$B$2:$B$1048576,'Annual Inflation'!Z$5,Data!$A$2:$A$1048576,'Annual Inflation'!$D107))</f>
        <v>5.28</v>
      </c>
      <c r="AA107" s="15">
        <f>IF(SUMIFS(Data!$G$2:$G$1048576,Data!$B$2:$B$1048576,'Annual Inflation'!AA$5,Data!$A$2:$A$1048576,'Annual Inflation'!$D107)=0,NA(),SUMIFS(Data!$G$2:$G$1048576,Data!$B$2:$B$1048576,'Annual Inflation'!AA$5,Data!$A$2:$A$1048576,'Annual Inflation'!$D107))</f>
        <v>4.0650000000000004</v>
      </c>
      <c r="AB107" s="15">
        <f>IF(SUMIFS(Data!$G$2:$G$1048576,Data!$B$2:$B$1048576,'Annual Inflation'!AB$5,Data!$A$2:$A$1048576,'Annual Inflation'!$D107)=0,NA(),SUMIFS(Data!$G$2:$G$1048576,Data!$B$2:$B$1048576,'Annual Inflation'!AB$5,Data!$A$2:$A$1048576,'Annual Inflation'!$D107))</f>
        <v>3.7</v>
      </c>
      <c r="AC107" s="4">
        <v>3</v>
      </c>
      <c r="AD107" s="4">
        <v>2</v>
      </c>
      <c r="AE107" s="4">
        <v>2</v>
      </c>
      <c r="AG107" s="15"/>
      <c r="AH107" s="15">
        <f>IF(SUMIFS(Data!$G$2:$G$1048576,Data!$B$2:$B$1048576,'Annual Inflation'!AH$5,Data!$A$2:$A$1048576,'Annual Inflation'!$D107)=0,NA(),SUMIFS(Data!$G$2:$G$1048576,Data!$B$2:$B$1048576,'Annual Inflation'!AH$5,Data!$A$2:$A$1048576,'Annual Inflation'!$D107))</f>
        <v>5.3949999999999996</v>
      </c>
      <c r="AI107" s="15">
        <f>IF(SUMIFS(Data!$G$2:$G$1048576,Data!$B$2:$B$1048576,'Annual Inflation'!AI$5,Data!$A$2:$A$1048576,'Annual Inflation'!$D107)=0,NA(),SUMIFS(Data!$G$2:$G$1048576,Data!$B$2:$B$1048576,'Annual Inflation'!AI$5,Data!$A$2:$A$1048576,'Annual Inflation'!$D107))</f>
        <v>4.0350000000000001</v>
      </c>
      <c r="AJ107" s="15">
        <f>IF(SUMIFS(Data!$G$2:$G$1048576,Data!$B$2:$B$1048576,'Annual Inflation'!AJ$5,Data!$A$2:$A$1048576,'Annual Inflation'!$D107)=0,NA(),SUMIFS(Data!$G$2:$G$1048576,Data!$B$2:$B$1048576,'Annual Inflation'!AJ$5,Data!$A$2:$A$1048576,'Annual Inflation'!$D107))</f>
        <v>3.67</v>
      </c>
      <c r="AK107" s="4">
        <v>3</v>
      </c>
      <c r="AL107" s="4">
        <v>2</v>
      </c>
      <c r="AM107" s="4">
        <v>2</v>
      </c>
      <c r="AO107">
        <f t="shared" si="38"/>
        <v>70</v>
      </c>
      <c r="AP107" s="14">
        <f t="shared" si="32"/>
        <v>42826</v>
      </c>
      <c r="AQ107" s="15">
        <f>IF(SUMIFS(Data!$G$2:$G$1048576,Data!$C$2:$C$1048576,'Annual Inflation'!AQ$5,Data!$A$2:$A$1048576,'Annual Inflation'!$AP107)=0,NA(),SUMIFS(Data!$G$2:$G$1048576,Data!$C$2:$C$1048576,'Annual Inflation'!AQ$5,Data!$A$2:$A$1048576,'Annual Inflation'!$AP107))</f>
        <v>3.5</v>
      </c>
      <c r="AR107" s="15">
        <f>IF(SUMIFS(Data!$G$2:$G$1048576,Data!$C$2:$C$1048576,'Annual Inflation'!AR$5,Data!$A$2:$A$1048576,'Annual Inflation'!$AP107)=0,NA(),SUMIFS(Data!$G$2:$G$1048576,Data!$C$2:$C$1048576,'Annual Inflation'!AR$5,Data!$A$2:$A$1048576,'Annual Inflation'!$AP107))</f>
        <v>3.4</v>
      </c>
      <c r="AS107" s="15">
        <f>IF(SUMIFS(Data!$F$2:$F$1048576,Data!$C$2:$C$1048576,'Annual Inflation'!AS$5,Data!$A$2:$A$1048576,'Annual Inflation'!$AP107)=0,NA(),SUMIFS(Data!$F$2:$F$1048576,Data!$C$2:$C$1048576,'Annual Inflation'!AS$5,Data!$A$2:$A$1048576,'Annual Inflation'!$AP107))</f>
        <v>3.5716129032258102</v>
      </c>
      <c r="AT107" s="15">
        <f>IF(SUMIFS(Data!$F$2:$F$1048576,Data!$C$2:$C$1048576,'Annual Inflation'!AT$5,Data!$A$2:$A$1048576,'Annual Inflation'!$AP107)=0,NA(),SUMIFS(Data!$F$2:$F$1048576,Data!$C$2:$C$1048576,'Annual Inflation'!AT$5,Data!$A$2:$A$1048576,'Annual Inflation'!$AP107))</f>
        <v>3.4534482758620699</v>
      </c>
      <c r="AU107" s="4">
        <v>3</v>
      </c>
      <c r="AV107" s="4">
        <v>2</v>
      </c>
      <c r="AW107" s="4">
        <v>2</v>
      </c>
      <c r="AY107" s="15">
        <f>IF(SUMIFS(Data!$G$2:$G$1048576,Data!$C$2:$C$1048576,'Annual Inflation'!AY$5,Data!$A$2:$A$1048576,'Annual Inflation'!$AP107)=0,NA(),SUMIFS(Data!$G$2:$G$1048576,Data!$C$2:$C$1048576,'Annual Inflation'!AY$5,Data!$A$2:$A$1048576,'Annual Inflation'!$AP107))</f>
        <v>3.4</v>
      </c>
      <c r="AZ107" s="15">
        <f>IF(SUMIFS(Data!$G$2:$G$1048576,Data!$C$2:$C$1048576,'Annual Inflation'!AZ$5,Data!$A$2:$A$1048576,'Annual Inflation'!$AP107)=0,NA(),SUMIFS(Data!$G$2:$G$1048576,Data!$C$2:$C$1048576,'Annual Inflation'!AZ$5,Data!$A$2:$A$1048576,'Annual Inflation'!$AP107))</f>
        <v>3.3</v>
      </c>
      <c r="BA107" s="15">
        <f>IF(SUMIFS(Data!$F$2:$F$1048576,Data!$C$2:$C$1048576,'Annual Inflation'!BA$5,Data!$A$2:$A$1048576,'Annual Inflation'!$AP107)=0,NA(),SUMIFS(Data!$F$2:$F$1048576,Data!$C$2:$C$1048576,'Annual Inflation'!BA$5,Data!$A$2:$A$1048576,'Annual Inflation'!$AP107))</f>
        <v>3.4876</v>
      </c>
      <c r="BB107" s="15">
        <f>IF(SUMIFS(Data!$F$2:$F$1048576,Data!$C$2:$C$1048576,'Annual Inflation'!BB$5,Data!$A$2:$A$1048576,'Annual Inflation'!$AP107)=0,NA(),SUMIFS(Data!$F$2:$F$1048576,Data!$C$2:$C$1048576,'Annual Inflation'!BB$5,Data!$A$2:$A$1048576,'Annual Inflation'!$AP107))</f>
        <v>3.3673913043478301</v>
      </c>
      <c r="BC107" s="4">
        <v>3</v>
      </c>
      <c r="BD107" s="4">
        <v>2</v>
      </c>
      <c r="BE107" s="4">
        <v>2</v>
      </c>
      <c r="CL107" s="7">
        <f t="shared" si="39"/>
        <v>40299</v>
      </c>
      <c r="CM107" s="4">
        <v>4.3499999999999996</v>
      </c>
      <c r="CN107" s="4">
        <v>4.12</v>
      </c>
      <c r="CP107" s="4">
        <f>IF(SUMIFS(Data!$F$2:$F$1048576,Data!$C$2:$C$1048576,'Annual Inflation'!CP$5,Data!$A$2:$A$1048576,'Annual Inflation'!$CL107)=0,NA(),SUMIFS(Data!$F$2:$F$1048576,Data!$C$2:$C$1048576,'Annual Inflation'!CP$5,Data!$A$2:$A$1048576,'Annual Inflation'!$CL107))</f>
        <v>4.3685769230769198</v>
      </c>
      <c r="CQ107" s="4">
        <f>IF(SUMIFS(Data!$F$2:$F$1048576,Data!$C$2:$C$1048576,'Annual Inflation'!CQ$5,Data!$A$2:$A$1048576,'Annual Inflation'!$CL107)=0,NA(),SUMIFS(Data!$F$2:$F$1048576,Data!$C$2:$C$1048576,'Annual Inflation'!CQ$5,Data!$A$2:$A$1048576,'Annual Inflation'!$CL107))</f>
        <v>4.1377416666666704</v>
      </c>
    </row>
    <row r="108" spans="3:95" x14ac:dyDescent="0.2">
      <c r="AO108">
        <f t="shared" ref="AO108:AO171" si="41">AO107-1</f>
        <v>69</v>
      </c>
      <c r="AP108" s="14">
        <f t="shared" ref="AP108:AP171" si="42">EDATE($B$3,-AO108)</f>
        <v>42856</v>
      </c>
      <c r="AQ108" s="15">
        <f>IF(SUMIFS(Data!$G$2:$G$1048576,Data!$C$2:$C$1048576,'Annual Inflation'!AQ$5,Data!$A$2:$A$1048576,'Annual Inflation'!$AP108)=0,NA(),SUMIFS(Data!$G$2:$G$1048576,Data!$C$2:$C$1048576,'Annual Inflation'!AQ$5,Data!$A$2:$A$1048576,'Annual Inflation'!$AP108))</f>
        <v>3.5</v>
      </c>
      <c r="AR108" s="15">
        <f>IF(SUMIFS(Data!$G$2:$G$1048576,Data!$C$2:$C$1048576,'Annual Inflation'!AR$5,Data!$A$2:$A$1048576,'Annual Inflation'!$AP108)=0,NA(),SUMIFS(Data!$G$2:$G$1048576,Data!$C$2:$C$1048576,'Annual Inflation'!AR$5,Data!$A$2:$A$1048576,'Annual Inflation'!$AP108))</f>
        <v>3.4449999999999998</v>
      </c>
      <c r="AS108" s="15">
        <f>IF(SUMIFS(Data!$F$2:$F$1048576,Data!$C$2:$C$1048576,'Annual Inflation'!AS$5,Data!$A$2:$A$1048576,'Annual Inflation'!$AP108)=0,NA(),SUMIFS(Data!$F$2:$F$1048576,Data!$C$2:$C$1048576,'Annual Inflation'!AS$5,Data!$A$2:$A$1048576,'Annual Inflation'!$AP108))</f>
        <v>3.5480645161290298</v>
      </c>
      <c r="AT108" s="15">
        <f>IF(SUMIFS(Data!$F$2:$F$1048576,Data!$C$2:$C$1048576,'Annual Inflation'!AT$5,Data!$A$2:$A$1048576,'Annual Inflation'!$AP108)=0,NA(),SUMIFS(Data!$F$2:$F$1048576,Data!$C$2:$C$1048576,'Annual Inflation'!AT$5,Data!$A$2:$A$1048576,'Annual Inflation'!$AP108))</f>
        <v>3.4503333333333299</v>
      </c>
      <c r="AU108" s="4">
        <v>3</v>
      </c>
      <c r="AV108" s="4">
        <v>2</v>
      </c>
      <c r="AW108" s="4">
        <v>2</v>
      </c>
      <c r="AY108" s="15">
        <f>IF(SUMIFS(Data!$G$2:$G$1048576,Data!$C$2:$C$1048576,'Annual Inflation'!AY$5,Data!$A$2:$A$1048576,'Annual Inflation'!$AP108)=0,NA(),SUMIFS(Data!$G$2:$G$1048576,Data!$C$2:$C$1048576,'Annual Inflation'!AY$5,Data!$A$2:$A$1048576,'Annual Inflation'!$AP108))</f>
        <v>3.4</v>
      </c>
      <c r="AZ108" s="15">
        <f>IF(SUMIFS(Data!$G$2:$G$1048576,Data!$C$2:$C$1048576,'Annual Inflation'!AZ$5,Data!$A$2:$A$1048576,'Annual Inflation'!$AP108)=0,NA(),SUMIFS(Data!$G$2:$G$1048576,Data!$C$2:$C$1048576,'Annual Inflation'!AZ$5,Data!$A$2:$A$1048576,'Annual Inflation'!$AP108))</f>
        <v>3.33</v>
      </c>
      <c r="BA108" s="15">
        <f>IF(SUMIFS(Data!$F$2:$F$1048576,Data!$C$2:$C$1048576,'Annual Inflation'!BA$5,Data!$A$2:$A$1048576,'Annual Inflation'!$AP108)=0,NA(),SUMIFS(Data!$F$2:$F$1048576,Data!$C$2:$C$1048576,'Annual Inflation'!BA$5,Data!$A$2:$A$1048576,'Annual Inflation'!$AP108))</f>
        <v>3.4723076923076901</v>
      </c>
      <c r="BB108" s="15">
        <f>IF(SUMIFS(Data!$F$2:$F$1048576,Data!$C$2:$C$1048576,'Annual Inflation'!BB$5,Data!$A$2:$A$1048576,'Annual Inflation'!$AP108)=0,NA(),SUMIFS(Data!$F$2:$F$1048576,Data!$C$2:$C$1048576,'Annual Inflation'!BB$5,Data!$A$2:$A$1048576,'Annual Inflation'!$AP108))</f>
        <v>3.3829166666666701</v>
      </c>
      <c r="BC108" s="4">
        <v>3</v>
      </c>
      <c r="BD108" s="4">
        <v>2</v>
      </c>
      <c r="BE108" s="4">
        <v>2</v>
      </c>
      <c r="CL108" s="7">
        <f t="shared" si="39"/>
        <v>40330</v>
      </c>
      <c r="CM108" s="4">
        <v>4.2</v>
      </c>
      <c r="CN108" s="4">
        <v>4.0999999999999996</v>
      </c>
      <c r="CP108" s="4">
        <f>IF(SUMIFS(Data!$F$2:$F$1048576,Data!$C$2:$C$1048576,'Annual Inflation'!CP$5,Data!$A$2:$A$1048576,'Annual Inflation'!$CL108)=0,NA(),SUMIFS(Data!$F$2:$F$1048576,Data!$C$2:$C$1048576,'Annual Inflation'!CP$5,Data!$A$2:$A$1048576,'Annual Inflation'!$CL108))</f>
        <v>4.3214285714285703</v>
      </c>
      <c r="CQ108" s="4">
        <f>IF(SUMIFS(Data!$F$2:$F$1048576,Data!$C$2:$C$1048576,'Annual Inflation'!CQ$5,Data!$A$2:$A$1048576,'Annual Inflation'!$CL108)=0,NA(),SUMIFS(Data!$F$2:$F$1048576,Data!$C$2:$C$1048576,'Annual Inflation'!CQ$5,Data!$A$2:$A$1048576,'Annual Inflation'!$CL108))</f>
        <v>4.0807692307692296</v>
      </c>
    </row>
    <row r="109" spans="3:95" x14ac:dyDescent="0.2">
      <c r="AO109">
        <f t="shared" si="41"/>
        <v>68</v>
      </c>
      <c r="AP109" s="14">
        <f t="shared" si="42"/>
        <v>42887</v>
      </c>
      <c r="AQ109" s="15">
        <f>IF(SUMIFS(Data!$G$2:$G$1048576,Data!$C$2:$C$1048576,'Annual Inflation'!AQ$5,Data!$A$2:$A$1048576,'Annual Inflation'!$AP109)=0,NA(),SUMIFS(Data!$G$2:$G$1048576,Data!$C$2:$C$1048576,'Annual Inflation'!AQ$5,Data!$A$2:$A$1048576,'Annual Inflation'!$AP109))</f>
        <v>3.5</v>
      </c>
      <c r="AR109" s="15">
        <f>IF(SUMIFS(Data!$G$2:$G$1048576,Data!$C$2:$C$1048576,'Annual Inflation'!AR$5,Data!$A$2:$A$1048576,'Annual Inflation'!$AP109)=0,NA(),SUMIFS(Data!$G$2:$G$1048576,Data!$C$2:$C$1048576,'Annual Inflation'!AR$5,Data!$A$2:$A$1048576,'Annual Inflation'!$AP109))</f>
        <v>3.4</v>
      </c>
      <c r="AS109" s="15">
        <f>IF(SUMIFS(Data!$F$2:$F$1048576,Data!$C$2:$C$1048576,'Annual Inflation'!AS$5,Data!$A$2:$A$1048576,'Annual Inflation'!$AP109)=0,NA(),SUMIFS(Data!$F$2:$F$1048576,Data!$C$2:$C$1048576,'Annual Inflation'!AS$5,Data!$A$2:$A$1048576,'Annual Inflation'!$AP109))</f>
        <v>3.52424242424242</v>
      </c>
      <c r="AT109" s="15">
        <f>IF(SUMIFS(Data!$F$2:$F$1048576,Data!$C$2:$C$1048576,'Annual Inflation'!AT$5,Data!$A$2:$A$1048576,'Annual Inflation'!$AP109)=0,NA(),SUMIFS(Data!$F$2:$F$1048576,Data!$C$2:$C$1048576,'Annual Inflation'!AT$5,Data!$A$2:$A$1048576,'Annual Inflation'!$AP109))</f>
        <v>3.39903225806452</v>
      </c>
      <c r="AU109" s="4">
        <v>3</v>
      </c>
      <c r="AV109" s="4">
        <v>2</v>
      </c>
      <c r="AW109" s="4">
        <v>2</v>
      </c>
      <c r="AY109" s="15">
        <f>IF(SUMIFS(Data!$G$2:$G$1048576,Data!$C$2:$C$1048576,'Annual Inflation'!AY$5,Data!$A$2:$A$1048576,'Annual Inflation'!$AP109)=0,NA(),SUMIFS(Data!$G$2:$G$1048576,Data!$C$2:$C$1048576,'Annual Inflation'!AY$5,Data!$A$2:$A$1048576,'Annual Inflation'!$AP109))</f>
        <v>3.4</v>
      </c>
      <c r="AZ109" s="15">
        <f>IF(SUMIFS(Data!$G$2:$G$1048576,Data!$C$2:$C$1048576,'Annual Inflation'!AZ$5,Data!$A$2:$A$1048576,'Annual Inflation'!$AP109)=0,NA(),SUMIFS(Data!$G$2:$G$1048576,Data!$C$2:$C$1048576,'Annual Inflation'!AZ$5,Data!$A$2:$A$1048576,'Annual Inflation'!$AP109))</f>
        <v>3.3</v>
      </c>
      <c r="BA109" s="15">
        <f>IF(SUMIFS(Data!$F$2:$F$1048576,Data!$C$2:$C$1048576,'Annual Inflation'!BA$5,Data!$A$2:$A$1048576,'Annual Inflation'!$AP109)=0,NA(),SUMIFS(Data!$F$2:$F$1048576,Data!$C$2:$C$1048576,'Annual Inflation'!BA$5,Data!$A$2:$A$1048576,'Annual Inflation'!$AP109))</f>
        <v>3.46428571428571</v>
      </c>
      <c r="BB109" s="15">
        <f>IF(SUMIFS(Data!$F$2:$F$1048576,Data!$C$2:$C$1048576,'Annual Inflation'!BB$5,Data!$A$2:$A$1048576,'Annual Inflation'!$AP109)=0,NA(),SUMIFS(Data!$F$2:$F$1048576,Data!$C$2:$C$1048576,'Annual Inflation'!BB$5,Data!$A$2:$A$1048576,'Annual Inflation'!$AP109))</f>
        <v>3.3284615384615401</v>
      </c>
      <c r="BC109" s="4">
        <v>3</v>
      </c>
      <c r="BD109" s="4">
        <v>2</v>
      </c>
      <c r="BE109" s="4">
        <v>2</v>
      </c>
      <c r="CL109" s="7">
        <f t="shared" si="39"/>
        <v>40360</v>
      </c>
      <c r="CM109" s="4">
        <v>4.1500000000000004</v>
      </c>
      <c r="CN109" s="4">
        <v>4</v>
      </c>
      <c r="CP109" s="4">
        <f>IF(SUMIFS(Data!$F$2:$F$1048576,Data!$C$2:$C$1048576,'Annual Inflation'!CP$5,Data!$A$2:$A$1048576,'Annual Inflation'!$CL109)=0,NA(),SUMIFS(Data!$F$2:$F$1048576,Data!$C$2:$C$1048576,'Annual Inflation'!CP$5,Data!$A$2:$A$1048576,'Annual Inflation'!$CL109))</f>
        <v>4.2866666666666697</v>
      </c>
      <c r="CQ109" s="4">
        <f>IF(SUMIFS(Data!$F$2:$F$1048576,Data!$C$2:$C$1048576,'Annual Inflation'!CQ$5,Data!$A$2:$A$1048576,'Annual Inflation'!$CL109)=0,NA(),SUMIFS(Data!$F$2:$F$1048576,Data!$C$2:$C$1048576,'Annual Inflation'!CQ$5,Data!$A$2:$A$1048576,'Annual Inflation'!$CL109))</f>
        <v>4.0185185185185199</v>
      </c>
    </row>
    <row r="110" spans="3:95" x14ac:dyDescent="0.2">
      <c r="AO110">
        <f t="shared" si="41"/>
        <v>67</v>
      </c>
      <c r="AP110" s="14">
        <f t="shared" si="42"/>
        <v>42917</v>
      </c>
      <c r="AQ110" s="15">
        <f>IF(SUMIFS(Data!$G$2:$G$1048576,Data!$C$2:$C$1048576,'Annual Inflation'!AQ$5,Data!$A$2:$A$1048576,'Annual Inflation'!$AP110)=0,NA(),SUMIFS(Data!$G$2:$G$1048576,Data!$C$2:$C$1048576,'Annual Inflation'!AQ$5,Data!$A$2:$A$1048576,'Annual Inflation'!$AP110))</f>
        <v>3.5049999999999999</v>
      </c>
      <c r="AR110" s="15">
        <f>IF(SUMIFS(Data!$G$2:$G$1048576,Data!$C$2:$C$1048576,'Annual Inflation'!AR$5,Data!$A$2:$A$1048576,'Annual Inflation'!$AP110)=0,NA(),SUMIFS(Data!$G$2:$G$1048576,Data!$C$2:$C$1048576,'Annual Inflation'!AR$5,Data!$A$2:$A$1048576,'Annual Inflation'!$AP110))</f>
        <v>3.4</v>
      </c>
      <c r="AS110" s="15">
        <f>IF(SUMIFS(Data!$F$2:$F$1048576,Data!$C$2:$C$1048576,'Annual Inflation'!AS$5,Data!$A$2:$A$1048576,'Annual Inflation'!$AP110)=0,NA(),SUMIFS(Data!$F$2:$F$1048576,Data!$C$2:$C$1048576,'Annual Inflation'!AS$5,Data!$A$2:$A$1048576,'Annual Inflation'!$AP110))</f>
        <v>3.5584375000000001</v>
      </c>
      <c r="AT110" s="15">
        <f>IF(SUMIFS(Data!$F$2:$F$1048576,Data!$C$2:$C$1048576,'Annual Inflation'!AT$5,Data!$A$2:$A$1048576,'Annual Inflation'!$AP110)=0,NA(),SUMIFS(Data!$F$2:$F$1048576,Data!$C$2:$C$1048576,'Annual Inflation'!AT$5,Data!$A$2:$A$1048576,'Annual Inflation'!$AP110))</f>
        <v>3.4123333333333301</v>
      </c>
      <c r="AU110" s="4">
        <v>3</v>
      </c>
      <c r="AV110" s="4">
        <v>2</v>
      </c>
      <c r="AW110" s="4">
        <v>2</v>
      </c>
      <c r="AY110" s="15">
        <f>IF(SUMIFS(Data!$G$2:$G$1048576,Data!$C$2:$C$1048576,'Annual Inflation'!AY$5,Data!$A$2:$A$1048576,'Annual Inflation'!$AP110)=0,NA(),SUMIFS(Data!$G$2:$G$1048576,Data!$C$2:$C$1048576,'Annual Inflation'!AY$5,Data!$A$2:$A$1048576,'Annual Inflation'!$AP110))</f>
        <v>3.375</v>
      </c>
      <c r="AZ110" s="15">
        <f>IF(SUMIFS(Data!$G$2:$G$1048576,Data!$C$2:$C$1048576,'Annual Inflation'!AZ$5,Data!$A$2:$A$1048576,'Annual Inflation'!$AP110)=0,NA(),SUMIFS(Data!$G$2:$G$1048576,Data!$C$2:$C$1048576,'Annual Inflation'!AZ$5,Data!$A$2:$A$1048576,'Annual Inflation'!$AP110))</f>
        <v>3.3</v>
      </c>
      <c r="BA110" s="15">
        <f>IF(SUMIFS(Data!$F$2:$F$1048576,Data!$C$2:$C$1048576,'Annual Inflation'!BA$5,Data!$A$2:$A$1048576,'Annual Inflation'!$AP110)=0,NA(),SUMIFS(Data!$F$2:$F$1048576,Data!$C$2:$C$1048576,'Annual Inflation'!BA$5,Data!$A$2:$A$1048576,'Annual Inflation'!$AP110))</f>
        <v>3.4596153846153799</v>
      </c>
      <c r="BB110" s="15">
        <f>IF(SUMIFS(Data!$F$2:$F$1048576,Data!$C$2:$C$1048576,'Annual Inflation'!BB$5,Data!$A$2:$A$1048576,'Annual Inflation'!$AP110)=0,NA(),SUMIFS(Data!$F$2:$F$1048576,Data!$C$2:$C$1048576,'Annual Inflation'!BB$5,Data!$A$2:$A$1048576,'Annual Inflation'!$AP110))</f>
        <v>3.3234782608695701</v>
      </c>
      <c r="BC110" s="4">
        <v>3</v>
      </c>
      <c r="BD110" s="4">
        <v>2</v>
      </c>
      <c r="BE110" s="4">
        <v>2</v>
      </c>
      <c r="CL110" s="7">
        <f t="shared" si="39"/>
        <v>40391</v>
      </c>
      <c r="CM110" s="4">
        <v>4.2</v>
      </c>
      <c r="CN110" s="4">
        <v>3.9</v>
      </c>
      <c r="CP110" s="4">
        <f>IF(SUMIFS(Data!$F$2:$F$1048576,Data!$C$2:$C$1048576,'Annual Inflation'!CP$5,Data!$A$2:$A$1048576,'Annual Inflation'!$CL110)=0,NA(),SUMIFS(Data!$F$2:$F$1048576,Data!$C$2:$C$1048576,'Annual Inflation'!CP$5,Data!$A$2:$A$1048576,'Annual Inflation'!$CL110))</f>
        <v>4.1862068965517203</v>
      </c>
      <c r="CQ110" s="4">
        <f>IF(SUMIFS(Data!$F$2:$F$1048576,Data!$C$2:$C$1048576,'Annual Inflation'!CQ$5,Data!$A$2:$A$1048576,'Annual Inflation'!$CL110)=0,NA(),SUMIFS(Data!$F$2:$F$1048576,Data!$C$2:$C$1048576,'Annual Inflation'!CQ$5,Data!$A$2:$A$1048576,'Annual Inflation'!$CL110))</f>
        <v>3.9458333333333302</v>
      </c>
    </row>
    <row r="111" spans="3:95" x14ac:dyDescent="0.2">
      <c r="AO111">
        <f t="shared" si="41"/>
        <v>66</v>
      </c>
      <c r="AP111" s="14">
        <f t="shared" si="42"/>
        <v>42948</v>
      </c>
      <c r="AQ111" s="15">
        <f>IF(SUMIFS(Data!$G$2:$G$1048576,Data!$C$2:$C$1048576,'Annual Inflation'!AQ$5,Data!$A$2:$A$1048576,'Annual Inflation'!$AP111)=0,NA(),SUMIFS(Data!$G$2:$G$1048576,Data!$C$2:$C$1048576,'Annual Inflation'!AQ$5,Data!$A$2:$A$1048576,'Annual Inflation'!$AP111))</f>
        <v>3.5</v>
      </c>
      <c r="AR111" s="15">
        <f>IF(SUMIFS(Data!$G$2:$G$1048576,Data!$C$2:$C$1048576,'Annual Inflation'!AR$5,Data!$A$2:$A$1048576,'Annual Inflation'!$AP111)=0,NA(),SUMIFS(Data!$G$2:$G$1048576,Data!$C$2:$C$1048576,'Annual Inflation'!AR$5,Data!$A$2:$A$1048576,'Annual Inflation'!$AP111))</f>
        <v>3.4</v>
      </c>
      <c r="AS111" s="15">
        <f>IF(SUMIFS(Data!$F$2:$F$1048576,Data!$C$2:$C$1048576,'Annual Inflation'!AS$5,Data!$A$2:$A$1048576,'Annual Inflation'!$AP111)=0,NA(),SUMIFS(Data!$F$2:$F$1048576,Data!$C$2:$C$1048576,'Annual Inflation'!AS$5,Data!$A$2:$A$1048576,'Annual Inflation'!$AP111))</f>
        <v>3.5703125</v>
      </c>
      <c r="AT111" s="15">
        <f>IF(SUMIFS(Data!$F$2:$F$1048576,Data!$C$2:$C$1048576,'Annual Inflation'!AT$5,Data!$A$2:$A$1048576,'Annual Inflation'!$AP111)=0,NA(),SUMIFS(Data!$F$2:$F$1048576,Data!$C$2:$C$1048576,'Annual Inflation'!AT$5,Data!$A$2:$A$1048576,'Annual Inflation'!$AP111))</f>
        <v>3.4229032258064498</v>
      </c>
      <c r="AU111" s="4">
        <v>3</v>
      </c>
      <c r="AV111" s="4">
        <v>2</v>
      </c>
      <c r="AW111" s="4">
        <v>2</v>
      </c>
      <c r="AY111" s="15">
        <f>IF(SUMIFS(Data!$G$2:$G$1048576,Data!$C$2:$C$1048576,'Annual Inflation'!AY$5,Data!$A$2:$A$1048576,'Annual Inflation'!$AP111)=0,NA(),SUMIFS(Data!$G$2:$G$1048576,Data!$C$2:$C$1048576,'Annual Inflation'!AY$5,Data!$A$2:$A$1048576,'Annual Inflation'!$AP111))</f>
        <v>3.3</v>
      </c>
      <c r="AZ111" s="15">
        <f>IF(SUMIFS(Data!$G$2:$G$1048576,Data!$C$2:$C$1048576,'Annual Inflation'!AZ$5,Data!$A$2:$A$1048576,'Annual Inflation'!$AP111)=0,NA(),SUMIFS(Data!$G$2:$G$1048576,Data!$C$2:$C$1048576,'Annual Inflation'!AZ$5,Data!$A$2:$A$1048576,'Annual Inflation'!$AP111))</f>
        <v>3.3</v>
      </c>
      <c r="BA111" s="15">
        <f>IF(SUMIFS(Data!$F$2:$F$1048576,Data!$C$2:$C$1048576,'Annual Inflation'!BA$5,Data!$A$2:$A$1048576,'Annual Inflation'!$AP111)=0,NA(),SUMIFS(Data!$F$2:$F$1048576,Data!$C$2:$C$1048576,'Annual Inflation'!BA$5,Data!$A$2:$A$1048576,'Annual Inflation'!$AP111))</f>
        <v>3.4275862068965499</v>
      </c>
      <c r="BB111" s="15">
        <f>IF(SUMIFS(Data!$F$2:$F$1048576,Data!$C$2:$C$1048576,'Annual Inflation'!BB$5,Data!$A$2:$A$1048576,'Annual Inflation'!$AP111)=0,NA(),SUMIFS(Data!$F$2:$F$1048576,Data!$C$2:$C$1048576,'Annual Inflation'!BB$5,Data!$A$2:$A$1048576,'Annual Inflation'!$AP111))</f>
        <v>3.3207407407407401</v>
      </c>
      <c r="BC111" s="4">
        <v>3</v>
      </c>
      <c r="BD111" s="4">
        <v>2</v>
      </c>
      <c r="BE111" s="4">
        <v>2</v>
      </c>
      <c r="CL111" s="7">
        <f t="shared" si="39"/>
        <v>40422</v>
      </c>
      <c r="CM111" s="4">
        <v>4.0999999999999996</v>
      </c>
      <c r="CN111" s="4">
        <v>3.85</v>
      </c>
      <c r="CP111" s="4">
        <f>IF(SUMIFS(Data!$F$2:$F$1048576,Data!$C$2:$C$1048576,'Annual Inflation'!CP$5,Data!$A$2:$A$1048576,'Annual Inflation'!$CL111)=0,NA(),SUMIFS(Data!$F$2:$F$1048576,Data!$C$2:$C$1048576,'Annual Inflation'!CP$5,Data!$A$2:$A$1048576,'Annual Inflation'!$CL111))</f>
        <v>4.1032258064516096</v>
      </c>
      <c r="CQ111" s="4">
        <f>IF(SUMIFS(Data!$F$2:$F$1048576,Data!$C$2:$C$1048576,'Annual Inflation'!CQ$5,Data!$A$2:$A$1048576,'Annual Inflation'!$CL111)=0,NA(),SUMIFS(Data!$F$2:$F$1048576,Data!$C$2:$C$1048576,'Annual Inflation'!CQ$5,Data!$A$2:$A$1048576,'Annual Inflation'!$CL111))</f>
        <v>3.8464285714285702</v>
      </c>
    </row>
    <row r="112" spans="3:95" x14ac:dyDescent="0.2">
      <c r="AO112">
        <f t="shared" si="41"/>
        <v>65</v>
      </c>
      <c r="AP112" s="14">
        <f t="shared" si="42"/>
        <v>42979</v>
      </c>
      <c r="AQ112" s="15">
        <f>IF(SUMIFS(Data!$G$2:$G$1048576,Data!$C$2:$C$1048576,'Annual Inflation'!AQ$5,Data!$A$2:$A$1048576,'Annual Inflation'!$AP112)=0,NA(),SUMIFS(Data!$G$2:$G$1048576,Data!$C$2:$C$1048576,'Annual Inflation'!AQ$5,Data!$A$2:$A$1048576,'Annual Inflation'!$AP112))</f>
        <v>3.5</v>
      </c>
      <c r="AR112" s="15">
        <f>IF(SUMIFS(Data!$G$2:$G$1048576,Data!$C$2:$C$1048576,'Annual Inflation'!AR$5,Data!$A$2:$A$1048576,'Annual Inflation'!$AP112)=0,NA(),SUMIFS(Data!$G$2:$G$1048576,Data!$C$2:$C$1048576,'Annual Inflation'!AR$5,Data!$A$2:$A$1048576,'Annual Inflation'!$AP112))</f>
        <v>3.45</v>
      </c>
      <c r="AS112" s="15">
        <f>IF(SUMIFS(Data!$F$2:$F$1048576,Data!$C$2:$C$1048576,'Annual Inflation'!AS$5,Data!$A$2:$A$1048576,'Annual Inflation'!$AP112)=0,NA(),SUMIFS(Data!$F$2:$F$1048576,Data!$C$2:$C$1048576,'Annual Inflation'!AS$5,Data!$A$2:$A$1048576,'Annual Inflation'!$AP112))</f>
        <v>3.5467647058823499</v>
      </c>
      <c r="AT112" s="15">
        <f>IF(SUMIFS(Data!$F$2:$F$1048576,Data!$C$2:$C$1048576,'Annual Inflation'!AT$5,Data!$A$2:$A$1048576,'Annual Inflation'!$AP112)=0,NA(),SUMIFS(Data!$F$2:$F$1048576,Data!$C$2:$C$1048576,'Annual Inflation'!AT$5,Data!$A$2:$A$1048576,'Annual Inflation'!$AP112))</f>
        <v>3.4253125</v>
      </c>
      <c r="AU112" s="4">
        <v>3</v>
      </c>
      <c r="AV112" s="4">
        <v>2</v>
      </c>
      <c r="AW112" s="4">
        <v>2</v>
      </c>
      <c r="AY112" s="15">
        <f>IF(SUMIFS(Data!$G$2:$G$1048576,Data!$C$2:$C$1048576,'Annual Inflation'!AY$5,Data!$A$2:$A$1048576,'Annual Inflation'!$AP112)=0,NA(),SUMIFS(Data!$G$2:$G$1048576,Data!$C$2:$C$1048576,'Annual Inflation'!AY$5,Data!$A$2:$A$1048576,'Annual Inflation'!$AP112))</f>
        <v>3.4</v>
      </c>
      <c r="AZ112" s="15">
        <f>IF(SUMIFS(Data!$G$2:$G$1048576,Data!$C$2:$C$1048576,'Annual Inflation'!AZ$5,Data!$A$2:$A$1048576,'Annual Inflation'!$AP112)=0,NA(),SUMIFS(Data!$G$2:$G$1048576,Data!$C$2:$C$1048576,'Annual Inflation'!AZ$5,Data!$A$2:$A$1048576,'Annual Inflation'!$AP112))</f>
        <v>3.3</v>
      </c>
      <c r="BA112" s="15">
        <f>IF(SUMIFS(Data!$F$2:$F$1048576,Data!$C$2:$C$1048576,'Annual Inflation'!BA$5,Data!$A$2:$A$1048576,'Annual Inflation'!$AP112)=0,NA(),SUMIFS(Data!$F$2:$F$1048576,Data!$C$2:$C$1048576,'Annual Inflation'!BA$5,Data!$A$2:$A$1048576,'Annual Inflation'!$AP112))</f>
        <v>3.4859259259259301</v>
      </c>
      <c r="BB112" s="15">
        <f>IF(SUMIFS(Data!$F$2:$F$1048576,Data!$C$2:$C$1048576,'Annual Inflation'!BB$5,Data!$A$2:$A$1048576,'Annual Inflation'!$AP112)=0,NA(),SUMIFS(Data!$F$2:$F$1048576,Data!$C$2:$C$1048576,'Annual Inflation'!BB$5,Data!$A$2:$A$1048576,'Annual Inflation'!$AP112))</f>
        <v>3.3639999999999999</v>
      </c>
      <c r="BC112" s="4">
        <v>3</v>
      </c>
      <c r="BD112" s="4">
        <v>2</v>
      </c>
      <c r="BE112" s="4">
        <v>2</v>
      </c>
      <c r="CL112" s="7">
        <f t="shared" si="39"/>
        <v>40452</v>
      </c>
      <c r="CM112" s="4">
        <v>3.9</v>
      </c>
      <c r="CN112" s="4">
        <v>3.7</v>
      </c>
      <c r="CP112" s="4">
        <f>IF(SUMIFS(Data!$F$2:$F$1048576,Data!$C$2:$C$1048576,'Annual Inflation'!CP$5,Data!$A$2:$A$1048576,'Annual Inflation'!$CL112)=0,NA(),SUMIFS(Data!$F$2:$F$1048576,Data!$C$2:$C$1048576,'Annual Inflation'!CP$5,Data!$A$2:$A$1048576,'Annual Inflation'!$CL112))</f>
        <v>3.9413793103448298</v>
      </c>
      <c r="CQ112" s="4">
        <f>IF(SUMIFS(Data!$F$2:$F$1048576,Data!$C$2:$C$1048576,'Annual Inflation'!CQ$5,Data!$A$2:$A$1048576,'Annual Inflation'!$CL112)=0,NA(),SUMIFS(Data!$F$2:$F$1048576,Data!$C$2:$C$1048576,'Annual Inflation'!CQ$5,Data!$A$2:$A$1048576,'Annual Inflation'!$CL112))</f>
        <v>3.68888888888889</v>
      </c>
    </row>
    <row r="113" spans="41:95" x14ac:dyDescent="0.2">
      <c r="AO113">
        <f t="shared" si="41"/>
        <v>64</v>
      </c>
      <c r="AP113" s="14">
        <f t="shared" si="42"/>
        <v>43009</v>
      </c>
      <c r="AQ113" s="15">
        <f>IF(SUMIFS(Data!$G$2:$G$1048576,Data!$C$2:$C$1048576,'Annual Inflation'!AQ$5,Data!$A$2:$A$1048576,'Annual Inflation'!$AP113)=0,NA(),SUMIFS(Data!$G$2:$G$1048576,Data!$C$2:$C$1048576,'Annual Inflation'!AQ$5,Data!$A$2:$A$1048576,'Annual Inflation'!$AP113))</f>
        <v>3.5</v>
      </c>
      <c r="AR113" s="15">
        <f>IF(SUMIFS(Data!$G$2:$G$1048576,Data!$C$2:$C$1048576,'Annual Inflation'!AR$5,Data!$A$2:$A$1048576,'Annual Inflation'!$AP113)=0,NA(),SUMIFS(Data!$G$2:$G$1048576,Data!$C$2:$C$1048576,'Annual Inflation'!AR$5,Data!$A$2:$A$1048576,'Annual Inflation'!$AP113))</f>
        <v>3.3</v>
      </c>
      <c r="AS113" s="15">
        <f>IF(SUMIFS(Data!$F$2:$F$1048576,Data!$C$2:$C$1048576,'Annual Inflation'!AS$5,Data!$A$2:$A$1048576,'Annual Inflation'!$AP113)=0,NA(),SUMIFS(Data!$F$2:$F$1048576,Data!$C$2:$C$1048576,'Annual Inflation'!AS$5,Data!$A$2:$A$1048576,'Annual Inflation'!$AP113))</f>
        <v>3.5583870967741902</v>
      </c>
      <c r="AT113" s="15">
        <f>IF(SUMIFS(Data!$F$2:$F$1048576,Data!$C$2:$C$1048576,'Annual Inflation'!AT$5,Data!$A$2:$A$1048576,'Annual Inflation'!$AP113)=0,NA(),SUMIFS(Data!$F$2:$F$1048576,Data!$C$2:$C$1048576,'Annual Inflation'!AT$5,Data!$A$2:$A$1048576,'Annual Inflation'!$AP113))</f>
        <v>3.4603448275862099</v>
      </c>
      <c r="AU113" s="4">
        <v>3</v>
      </c>
      <c r="AV113" s="4">
        <v>2</v>
      </c>
      <c r="AW113" s="4">
        <v>2</v>
      </c>
      <c r="AY113" s="15">
        <f>IF(SUMIFS(Data!$G$2:$G$1048576,Data!$C$2:$C$1048576,'Annual Inflation'!AY$5,Data!$A$2:$A$1048576,'Annual Inflation'!$AP113)=0,NA(),SUMIFS(Data!$G$2:$G$1048576,Data!$C$2:$C$1048576,'Annual Inflation'!AY$5,Data!$A$2:$A$1048576,'Annual Inflation'!$AP113))</f>
        <v>3.35</v>
      </c>
      <c r="AZ113" s="15">
        <f>IF(SUMIFS(Data!$G$2:$G$1048576,Data!$C$2:$C$1048576,'Annual Inflation'!AZ$5,Data!$A$2:$A$1048576,'Annual Inflation'!$AP113)=0,NA(),SUMIFS(Data!$G$2:$G$1048576,Data!$C$2:$C$1048576,'Annual Inflation'!AZ$5,Data!$A$2:$A$1048576,'Annual Inflation'!$AP113))</f>
        <v>3.25</v>
      </c>
      <c r="BA113" s="15">
        <f>IF(SUMIFS(Data!$F$2:$F$1048576,Data!$C$2:$C$1048576,'Annual Inflation'!BA$5,Data!$A$2:$A$1048576,'Annual Inflation'!$AP113)=0,NA(),SUMIFS(Data!$F$2:$F$1048576,Data!$C$2:$C$1048576,'Annual Inflation'!BA$5,Data!$A$2:$A$1048576,'Annual Inflation'!$AP113))</f>
        <v>3.4812500000000002</v>
      </c>
      <c r="BB113" s="15">
        <f>IF(SUMIFS(Data!$F$2:$F$1048576,Data!$C$2:$C$1048576,'Annual Inflation'!BB$5,Data!$A$2:$A$1048576,'Annual Inflation'!$AP113)=0,NA(),SUMIFS(Data!$F$2:$F$1048576,Data!$C$2:$C$1048576,'Annual Inflation'!BB$5,Data!$A$2:$A$1048576,'Annual Inflation'!$AP113))</f>
        <v>3.3813043478260898</v>
      </c>
      <c r="BC113" s="4">
        <v>3</v>
      </c>
      <c r="BD113" s="4">
        <v>2</v>
      </c>
      <c r="BE113" s="4">
        <v>2</v>
      </c>
      <c r="CL113" s="7">
        <f t="shared" si="39"/>
        <v>40483</v>
      </c>
      <c r="CM113" s="4">
        <v>3.9</v>
      </c>
      <c r="CN113" s="4">
        <v>3.6</v>
      </c>
      <c r="CP113" s="4">
        <f>IF(SUMIFS(Data!$F$2:$F$1048576,Data!$C$2:$C$1048576,'Annual Inflation'!CP$5,Data!$A$2:$A$1048576,'Annual Inflation'!$CL113)=0,NA(),SUMIFS(Data!$F$2:$F$1048576,Data!$C$2:$C$1048576,'Annual Inflation'!CP$5,Data!$A$2:$A$1048576,'Annual Inflation'!$CL113))</f>
        <v>3.7964285714285699</v>
      </c>
      <c r="CQ113" s="4">
        <f>IF(SUMIFS(Data!$F$2:$F$1048576,Data!$C$2:$C$1048576,'Annual Inflation'!CQ$5,Data!$A$2:$A$1048576,'Annual Inflation'!$CL113)=0,NA(),SUMIFS(Data!$F$2:$F$1048576,Data!$C$2:$C$1048576,'Annual Inflation'!CQ$5,Data!$A$2:$A$1048576,'Annual Inflation'!$CL113))</f>
        <v>3.6320000000000001</v>
      </c>
    </row>
    <row r="114" spans="41:95" x14ac:dyDescent="0.2">
      <c r="AO114">
        <f t="shared" si="41"/>
        <v>63</v>
      </c>
      <c r="AP114" s="14">
        <f t="shared" si="42"/>
        <v>43040</v>
      </c>
      <c r="AQ114" s="15">
        <f>IF(SUMIFS(Data!$G$2:$G$1048576,Data!$C$2:$C$1048576,'Annual Inflation'!AQ$5,Data!$A$2:$A$1048576,'Annual Inflation'!$AP114)=0,NA(),SUMIFS(Data!$G$2:$G$1048576,Data!$C$2:$C$1048576,'Annual Inflation'!AQ$5,Data!$A$2:$A$1048576,'Annual Inflation'!$AP114))</f>
        <v>3.5049999999999999</v>
      </c>
      <c r="AR114" s="15">
        <f>IF(SUMIFS(Data!$G$2:$G$1048576,Data!$C$2:$C$1048576,'Annual Inflation'!AR$5,Data!$A$2:$A$1048576,'Annual Inflation'!$AP114)=0,NA(),SUMIFS(Data!$G$2:$G$1048576,Data!$C$2:$C$1048576,'Annual Inflation'!AR$5,Data!$A$2:$A$1048576,'Annual Inflation'!$AP114))</f>
        <v>3.5</v>
      </c>
      <c r="AS114" s="15">
        <f>IF(SUMIFS(Data!$F$2:$F$1048576,Data!$C$2:$C$1048576,'Annual Inflation'!AS$5,Data!$A$2:$A$1048576,'Annual Inflation'!$AP114)=0,NA(),SUMIFS(Data!$F$2:$F$1048576,Data!$C$2:$C$1048576,'Annual Inflation'!AS$5,Data!$A$2:$A$1048576,'Annual Inflation'!$AP114))</f>
        <v>3.6234375000000001</v>
      </c>
      <c r="AT114" s="15">
        <f>IF(SUMIFS(Data!$F$2:$F$1048576,Data!$C$2:$C$1048576,'Annual Inflation'!AT$5,Data!$A$2:$A$1048576,'Annual Inflation'!$AP114)=0,NA(),SUMIFS(Data!$F$2:$F$1048576,Data!$C$2:$C$1048576,'Annual Inflation'!AT$5,Data!$A$2:$A$1048576,'Annual Inflation'!$AP114))</f>
        <v>3.4909677419354801</v>
      </c>
      <c r="AU114" s="4">
        <v>3</v>
      </c>
      <c r="AV114" s="4">
        <v>2</v>
      </c>
      <c r="AW114" s="4">
        <v>2</v>
      </c>
      <c r="AY114" s="15">
        <f>IF(SUMIFS(Data!$G$2:$G$1048576,Data!$C$2:$C$1048576,'Annual Inflation'!AY$5,Data!$A$2:$A$1048576,'Annual Inflation'!$AP114)=0,NA(),SUMIFS(Data!$G$2:$G$1048576,Data!$C$2:$C$1048576,'Annual Inflation'!AY$5,Data!$A$2:$A$1048576,'Annual Inflation'!$AP114))</f>
        <v>3.4</v>
      </c>
      <c r="AZ114" s="15">
        <f>IF(SUMIFS(Data!$G$2:$G$1048576,Data!$C$2:$C$1048576,'Annual Inflation'!AZ$5,Data!$A$2:$A$1048576,'Annual Inflation'!$AP114)=0,NA(),SUMIFS(Data!$G$2:$G$1048576,Data!$C$2:$C$1048576,'Annual Inflation'!AZ$5,Data!$A$2:$A$1048576,'Annual Inflation'!$AP114))</f>
        <v>3.3</v>
      </c>
      <c r="BA114" s="15">
        <f>IF(SUMIFS(Data!$F$2:$F$1048576,Data!$C$2:$C$1048576,'Annual Inflation'!BA$5,Data!$A$2:$A$1048576,'Annual Inflation'!$AP114)=0,NA(),SUMIFS(Data!$F$2:$F$1048576,Data!$C$2:$C$1048576,'Annual Inflation'!BA$5,Data!$A$2:$A$1048576,'Annual Inflation'!$AP114))</f>
        <v>3.49</v>
      </c>
      <c r="BB114" s="15">
        <f>IF(SUMIFS(Data!$F$2:$F$1048576,Data!$C$2:$C$1048576,'Annual Inflation'!BB$5,Data!$A$2:$A$1048576,'Annual Inflation'!$AP114)=0,NA(),SUMIFS(Data!$F$2:$F$1048576,Data!$C$2:$C$1048576,'Annual Inflation'!BB$5,Data!$A$2:$A$1048576,'Annual Inflation'!$AP114))</f>
        <v>3.3967999999999998</v>
      </c>
      <c r="BC114" s="4">
        <v>3</v>
      </c>
      <c r="BD114" s="4">
        <v>2</v>
      </c>
      <c r="BE114" s="4">
        <v>2</v>
      </c>
      <c r="CL114" s="7">
        <f t="shared" si="39"/>
        <v>40513</v>
      </c>
      <c r="CM114" s="4">
        <v>3.9</v>
      </c>
      <c r="CN114" s="4">
        <v>3.7</v>
      </c>
      <c r="CP114" s="4">
        <f>IF(SUMIFS(Data!$F$2:$F$1048576,Data!$C$2:$C$1048576,'Annual Inflation'!CP$5,Data!$A$2:$A$1048576,'Annual Inflation'!$CL114)=0,NA(),SUMIFS(Data!$F$2:$F$1048576,Data!$C$2:$C$1048576,'Annual Inflation'!CP$5,Data!$A$2:$A$1048576,'Annual Inflation'!$CL114))</f>
        <v>3.8241379310344801</v>
      </c>
      <c r="CQ114" s="4">
        <f>IF(SUMIFS(Data!$F$2:$F$1048576,Data!$C$2:$C$1048576,'Annual Inflation'!CQ$5,Data!$A$2:$A$1048576,'Annual Inflation'!$CL114)=0,NA(),SUMIFS(Data!$F$2:$F$1048576,Data!$C$2:$C$1048576,'Annual Inflation'!CQ$5,Data!$A$2:$A$1048576,'Annual Inflation'!$CL114))</f>
        <v>3.6384615384615402</v>
      </c>
    </row>
    <row r="115" spans="41:95" x14ac:dyDescent="0.2">
      <c r="AO115">
        <f t="shared" si="41"/>
        <v>62</v>
      </c>
      <c r="AP115" s="14">
        <f t="shared" si="42"/>
        <v>43070</v>
      </c>
      <c r="AQ115" s="15">
        <f>IF(SUMIFS(Data!$G$2:$G$1048576,Data!$C$2:$C$1048576,'Annual Inflation'!AQ$5,Data!$A$2:$A$1048576,'Annual Inflation'!$AP115)=0,NA(),SUMIFS(Data!$G$2:$G$1048576,Data!$C$2:$C$1048576,'Annual Inflation'!AQ$5,Data!$A$2:$A$1048576,'Annual Inflation'!$AP115))</f>
        <v>3.5</v>
      </c>
      <c r="AR115" s="15">
        <f>IF(SUMIFS(Data!$G$2:$G$1048576,Data!$C$2:$C$1048576,'Annual Inflation'!AR$5,Data!$A$2:$A$1048576,'Annual Inflation'!$AP115)=0,NA(),SUMIFS(Data!$G$2:$G$1048576,Data!$C$2:$C$1048576,'Annual Inflation'!AR$5,Data!$A$2:$A$1048576,'Annual Inflation'!$AP115))</f>
        <v>3.4950000000000001</v>
      </c>
      <c r="AS115" s="15">
        <f>IF(SUMIFS(Data!$F$2:$F$1048576,Data!$C$2:$C$1048576,'Annual Inflation'!AS$5,Data!$A$2:$A$1048576,'Annual Inflation'!$AP115)=0,NA(),SUMIFS(Data!$F$2:$F$1048576,Data!$C$2:$C$1048576,'Annual Inflation'!AS$5,Data!$A$2:$A$1048576,'Annual Inflation'!$AP115))</f>
        <v>3.63851851851852</v>
      </c>
      <c r="AT115" s="15">
        <f>IF(SUMIFS(Data!$F$2:$F$1048576,Data!$C$2:$C$1048576,'Annual Inflation'!AT$5,Data!$A$2:$A$1048576,'Annual Inflation'!$AP115)=0,NA(),SUMIFS(Data!$F$2:$F$1048576,Data!$C$2:$C$1048576,'Annual Inflation'!AT$5,Data!$A$2:$A$1048576,'Annual Inflation'!$AP115))</f>
        <v>3.5142307692307702</v>
      </c>
      <c r="AU115" s="4">
        <v>3</v>
      </c>
      <c r="AV115" s="4">
        <v>2</v>
      </c>
      <c r="AW115" s="4">
        <v>2</v>
      </c>
      <c r="AY115" s="15">
        <f>IF(SUMIFS(Data!$G$2:$G$1048576,Data!$C$2:$C$1048576,'Annual Inflation'!AY$5,Data!$A$2:$A$1048576,'Annual Inflation'!$AP115)=0,NA(),SUMIFS(Data!$G$2:$G$1048576,Data!$C$2:$C$1048576,'Annual Inflation'!AY$5,Data!$A$2:$A$1048576,'Annual Inflation'!$AP115))</f>
        <v>3.4</v>
      </c>
      <c r="AZ115" s="15">
        <f>IF(SUMIFS(Data!$G$2:$G$1048576,Data!$C$2:$C$1048576,'Annual Inflation'!AZ$5,Data!$A$2:$A$1048576,'Annual Inflation'!$AP115)=0,NA(),SUMIFS(Data!$G$2:$G$1048576,Data!$C$2:$C$1048576,'Annual Inflation'!AZ$5,Data!$A$2:$A$1048576,'Annual Inflation'!$AP115))</f>
        <v>3.3</v>
      </c>
      <c r="BA115" s="15">
        <f>IF(SUMIFS(Data!$F$2:$F$1048576,Data!$C$2:$C$1048576,'Annual Inflation'!BA$5,Data!$A$2:$A$1048576,'Annual Inflation'!$AP115)=0,NA(),SUMIFS(Data!$F$2:$F$1048576,Data!$C$2:$C$1048576,'Annual Inflation'!BA$5,Data!$A$2:$A$1048576,'Annual Inflation'!$AP115))</f>
        <v>3.4836</v>
      </c>
      <c r="BB115" s="15">
        <f>IF(SUMIFS(Data!$F$2:$F$1048576,Data!$C$2:$C$1048576,'Annual Inflation'!BB$5,Data!$A$2:$A$1048576,'Annual Inflation'!$AP115)=0,NA(),SUMIFS(Data!$F$2:$F$1048576,Data!$C$2:$C$1048576,'Annual Inflation'!BB$5,Data!$A$2:$A$1048576,'Annual Inflation'!$AP115))</f>
        <v>3.3869565217391302</v>
      </c>
      <c r="BC115" s="4">
        <v>3</v>
      </c>
      <c r="BD115" s="4">
        <v>2</v>
      </c>
      <c r="BE115" s="4">
        <v>2</v>
      </c>
      <c r="CL115" s="7">
        <f t="shared" si="39"/>
        <v>40544</v>
      </c>
      <c r="CM115" s="4">
        <v>3.9</v>
      </c>
      <c r="CN115" s="4">
        <v>3.6</v>
      </c>
      <c r="CP115" s="4">
        <f>IF(SUMIFS(Data!$F$2:$F$1048576,Data!$C$2:$C$1048576,'Annual Inflation'!CP$5,Data!$A$2:$A$1048576,'Annual Inflation'!$CL115)=0,NA(),SUMIFS(Data!$F$2:$F$1048576,Data!$C$2:$C$1048576,'Annual Inflation'!CP$5,Data!$A$2:$A$1048576,'Annual Inflation'!$CL115))</f>
        <v>3.8851851851851902</v>
      </c>
      <c r="CQ115" s="4">
        <f>IF(SUMIFS(Data!$F$2:$F$1048576,Data!$C$2:$C$1048576,'Annual Inflation'!CQ$5,Data!$A$2:$A$1048576,'Annual Inflation'!$CL115)=0,NA(),SUMIFS(Data!$F$2:$F$1048576,Data!$C$2:$C$1048576,'Annual Inflation'!CQ$5,Data!$A$2:$A$1048576,'Annual Inflation'!$CL115))</f>
        <v>3.5960000000000001</v>
      </c>
    </row>
    <row r="116" spans="41:95" x14ac:dyDescent="0.2">
      <c r="AO116">
        <f t="shared" si="41"/>
        <v>61</v>
      </c>
      <c r="AP116" s="14">
        <f t="shared" si="42"/>
        <v>43101</v>
      </c>
      <c r="AQ116" s="15">
        <f>IF(SUMIFS(Data!$G$2:$G$1048576,Data!$C$2:$C$1048576,'Annual Inflation'!AQ$5,Data!$A$2:$A$1048576,'Annual Inflation'!$AP116)=0,NA(),SUMIFS(Data!$G$2:$G$1048576,Data!$C$2:$C$1048576,'Annual Inflation'!AQ$5,Data!$A$2:$A$1048576,'Annual Inflation'!$AP116))</f>
        <v>3.5</v>
      </c>
      <c r="AR116" s="15">
        <f>IF(SUMIFS(Data!$G$2:$G$1048576,Data!$C$2:$C$1048576,'Annual Inflation'!AR$5,Data!$A$2:$A$1048576,'Annual Inflation'!$AP116)=0,NA(),SUMIFS(Data!$G$2:$G$1048576,Data!$C$2:$C$1048576,'Annual Inflation'!AR$5,Data!$A$2:$A$1048576,'Annual Inflation'!$AP116))</f>
        <v>3.4</v>
      </c>
      <c r="AS116" s="15">
        <f>IF(SUMIFS(Data!$F$2:$F$1048576,Data!$C$2:$C$1048576,'Annual Inflation'!AS$5,Data!$A$2:$A$1048576,'Annual Inflation'!$AP116)=0,NA(),SUMIFS(Data!$F$2:$F$1048576,Data!$C$2:$C$1048576,'Annual Inflation'!AS$5,Data!$A$2:$A$1048576,'Annual Inflation'!$AP116))</f>
        <v>3.5980645161290301</v>
      </c>
      <c r="AT116" s="15">
        <f>IF(SUMIFS(Data!$F$2:$F$1048576,Data!$C$2:$C$1048576,'Annual Inflation'!AT$5,Data!$A$2:$A$1048576,'Annual Inflation'!$AP116)=0,NA(),SUMIFS(Data!$F$2:$F$1048576,Data!$C$2:$C$1048576,'Annual Inflation'!AT$5,Data!$A$2:$A$1048576,'Annual Inflation'!$AP116))</f>
        <v>3.5037931034482801</v>
      </c>
      <c r="AU116" s="4">
        <v>3</v>
      </c>
      <c r="AV116" s="4">
        <v>2</v>
      </c>
      <c r="AW116" s="4">
        <v>2</v>
      </c>
      <c r="AY116" s="15">
        <f>IF(SUMIFS(Data!$G$2:$G$1048576,Data!$C$2:$C$1048576,'Annual Inflation'!AY$5,Data!$A$2:$A$1048576,'Annual Inflation'!$AP116)=0,NA(),SUMIFS(Data!$G$2:$G$1048576,Data!$C$2:$C$1048576,'Annual Inflation'!AY$5,Data!$A$2:$A$1048576,'Annual Inflation'!$AP116))</f>
        <v>3.3</v>
      </c>
      <c r="AZ116" s="15">
        <f>IF(SUMIFS(Data!$G$2:$G$1048576,Data!$C$2:$C$1048576,'Annual Inflation'!AZ$5,Data!$A$2:$A$1048576,'Annual Inflation'!$AP116)=0,NA(),SUMIFS(Data!$G$2:$G$1048576,Data!$C$2:$C$1048576,'Annual Inflation'!AZ$5,Data!$A$2:$A$1048576,'Annual Inflation'!$AP116))</f>
        <v>3.3</v>
      </c>
      <c r="BA116" s="15">
        <f>IF(SUMIFS(Data!$F$2:$F$1048576,Data!$C$2:$C$1048576,'Annual Inflation'!BA$5,Data!$A$2:$A$1048576,'Annual Inflation'!$AP116)=0,NA(),SUMIFS(Data!$F$2:$F$1048576,Data!$C$2:$C$1048576,'Annual Inflation'!BA$5,Data!$A$2:$A$1048576,'Annual Inflation'!$AP116))</f>
        <v>3.4264285714285698</v>
      </c>
      <c r="BB116" s="15">
        <f>IF(SUMIFS(Data!$F$2:$F$1048576,Data!$C$2:$C$1048576,'Annual Inflation'!BB$5,Data!$A$2:$A$1048576,'Annual Inflation'!$AP116)=0,NA(),SUMIFS(Data!$F$2:$F$1048576,Data!$C$2:$C$1048576,'Annual Inflation'!BB$5,Data!$A$2:$A$1048576,'Annual Inflation'!$AP116))</f>
        <v>3.37769230769231</v>
      </c>
      <c r="BC116" s="4">
        <v>3</v>
      </c>
      <c r="BD116" s="4">
        <v>2</v>
      </c>
      <c r="BE116" s="4">
        <v>2</v>
      </c>
      <c r="CL116" s="7">
        <f t="shared" si="39"/>
        <v>40575</v>
      </c>
      <c r="CM116" s="4">
        <v>3.85</v>
      </c>
      <c r="CN116" s="4">
        <v>3.6</v>
      </c>
      <c r="CP116" s="4">
        <f>IF(SUMIFS(Data!$F$2:$F$1048576,Data!$C$2:$C$1048576,'Annual Inflation'!CP$5,Data!$A$2:$A$1048576,'Annual Inflation'!$CL116)=0,NA(),SUMIFS(Data!$F$2:$F$1048576,Data!$C$2:$C$1048576,'Annual Inflation'!CP$5,Data!$A$2:$A$1048576,'Annual Inflation'!$CL116))</f>
        <v>3.8571428571428599</v>
      </c>
      <c r="CQ116" s="4">
        <f>IF(SUMIFS(Data!$F$2:$F$1048576,Data!$C$2:$C$1048576,'Annual Inflation'!CQ$5,Data!$A$2:$A$1048576,'Annual Inflation'!$CL116)=0,NA(),SUMIFS(Data!$F$2:$F$1048576,Data!$C$2:$C$1048576,'Annual Inflation'!CQ$5,Data!$A$2:$A$1048576,'Annual Inflation'!$CL116))</f>
        <v>3.6</v>
      </c>
    </row>
    <row r="117" spans="41:95" x14ac:dyDescent="0.2">
      <c r="AO117">
        <f t="shared" si="41"/>
        <v>60</v>
      </c>
      <c r="AP117" s="14">
        <f t="shared" si="42"/>
        <v>43132</v>
      </c>
      <c r="AQ117" s="15">
        <f>IF(SUMIFS(Data!$G$2:$G$1048576,Data!$C$2:$C$1048576,'Annual Inflation'!AQ$5,Data!$A$2:$A$1048576,'Annual Inflation'!$AP117)=0,NA(),SUMIFS(Data!$G$2:$G$1048576,Data!$C$2:$C$1048576,'Annual Inflation'!AQ$5,Data!$A$2:$A$1048576,'Annual Inflation'!$AP117))</f>
        <v>3.5</v>
      </c>
      <c r="AR117" s="15">
        <f>IF(SUMIFS(Data!$G$2:$G$1048576,Data!$C$2:$C$1048576,'Annual Inflation'!AR$5,Data!$A$2:$A$1048576,'Annual Inflation'!$AP117)=0,NA(),SUMIFS(Data!$G$2:$G$1048576,Data!$C$2:$C$1048576,'Annual Inflation'!AR$5,Data!$A$2:$A$1048576,'Annual Inflation'!$AP117))</f>
        <v>3.44</v>
      </c>
      <c r="AS117" s="15">
        <f>IF(SUMIFS(Data!$F$2:$F$1048576,Data!$C$2:$C$1048576,'Annual Inflation'!AS$5,Data!$A$2:$A$1048576,'Annual Inflation'!$AP117)=0,NA(),SUMIFS(Data!$F$2:$F$1048576,Data!$C$2:$C$1048576,'Annual Inflation'!AS$5,Data!$A$2:$A$1048576,'Annual Inflation'!$AP117))</f>
        <v>3.58965517241379</v>
      </c>
      <c r="AT117" s="15">
        <f>IF(SUMIFS(Data!$F$2:$F$1048576,Data!$C$2:$C$1048576,'Annual Inflation'!AT$5,Data!$A$2:$A$1048576,'Annual Inflation'!$AP117)=0,NA(),SUMIFS(Data!$F$2:$F$1048576,Data!$C$2:$C$1048576,'Annual Inflation'!AT$5,Data!$A$2:$A$1048576,'Annual Inflation'!$AP117))</f>
        <v>3.51730769230769</v>
      </c>
      <c r="AU117" s="4">
        <v>3</v>
      </c>
      <c r="AV117" s="4">
        <v>2</v>
      </c>
      <c r="AW117" s="4">
        <v>2</v>
      </c>
      <c r="AY117" s="15">
        <f>IF(SUMIFS(Data!$G$2:$G$1048576,Data!$C$2:$C$1048576,'Annual Inflation'!AY$5,Data!$A$2:$A$1048576,'Annual Inflation'!$AP117)=0,NA(),SUMIFS(Data!$G$2:$G$1048576,Data!$C$2:$C$1048576,'Annual Inflation'!AY$5,Data!$A$2:$A$1048576,'Annual Inflation'!$AP117))</f>
        <v>3.3</v>
      </c>
      <c r="AZ117" s="15">
        <f>IF(SUMIFS(Data!$G$2:$G$1048576,Data!$C$2:$C$1048576,'Annual Inflation'!AZ$5,Data!$A$2:$A$1048576,'Annual Inflation'!$AP117)=0,NA(),SUMIFS(Data!$G$2:$G$1048576,Data!$C$2:$C$1048576,'Annual Inflation'!AZ$5,Data!$A$2:$A$1048576,'Annual Inflation'!$AP117))</f>
        <v>3.3</v>
      </c>
      <c r="BA117" s="15">
        <f>IF(SUMIFS(Data!$F$2:$F$1048576,Data!$C$2:$C$1048576,'Annual Inflation'!BA$5,Data!$A$2:$A$1048576,'Annual Inflation'!$AP117)=0,NA(),SUMIFS(Data!$F$2:$F$1048576,Data!$C$2:$C$1048576,'Annual Inflation'!BA$5,Data!$A$2:$A$1048576,'Annual Inflation'!$AP117))</f>
        <v>3.4103846153846198</v>
      </c>
      <c r="BB117" s="15">
        <f>IF(SUMIFS(Data!$F$2:$F$1048576,Data!$C$2:$C$1048576,'Annual Inflation'!BB$5,Data!$A$2:$A$1048576,'Annual Inflation'!$AP117)=0,NA(),SUMIFS(Data!$F$2:$F$1048576,Data!$C$2:$C$1048576,'Annual Inflation'!BB$5,Data!$A$2:$A$1048576,'Annual Inflation'!$AP117))</f>
        <v>3.3678260869565202</v>
      </c>
      <c r="BC117" s="4">
        <v>3</v>
      </c>
      <c r="BD117" s="4">
        <v>2</v>
      </c>
      <c r="BE117" s="4">
        <v>2</v>
      </c>
      <c r="CL117" s="7">
        <f t="shared" si="39"/>
        <v>40603</v>
      </c>
      <c r="CM117" s="4">
        <v>3.8</v>
      </c>
      <c r="CN117" s="4">
        <v>3.65</v>
      </c>
      <c r="CP117" s="4">
        <f>IF(SUMIFS(Data!$F$2:$F$1048576,Data!$C$2:$C$1048576,'Annual Inflation'!CP$5,Data!$A$2:$A$1048576,'Annual Inflation'!$CL117)=0,NA(),SUMIFS(Data!$F$2:$F$1048576,Data!$C$2:$C$1048576,'Annual Inflation'!CP$5,Data!$A$2:$A$1048576,'Annual Inflation'!$CL117))</f>
        <v>3.90967741935484</v>
      </c>
      <c r="CQ117" s="4">
        <f>IF(SUMIFS(Data!$F$2:$F$1048576,Data!$C$2:$C$1048576,'Annual Inflation'!CQ$5,Data!$A$2:$A$1048576,'Annual Inflation'!$CL117)=0,NA(),SUMIFS(Data!$F$2:$F$1048576,Data!$C$2:$C$1048576,'Annual Inflation'!CQ$5,Data!$A$2:$A$1048576,'Annual Inflation'!$CL117))</f>
        <v>3.6071428571428599</v>
      </c>
    </row>
    <row r="118" spans="41:95" x14ac:dyDescent="0.2">
      <c r="AO118">
        <f t="shared" si="41"/>
        <v>59</v>
      </c>
      <c r="AP118" s="14">
        <f t="shared" si="42"/>
        <v>43160</v>
      </c>
      <c r="AQ118" s="15">
        <f>IF(SUMIFS(Data!$G$2:$G$1048576,Data!$C$2:$C$1048576,'Annual Inflation'!AQ$5,Data!$A$2:$A$1048576,'Annual Inflation'!$AP118)=0,NA(),SUMIFS(Data!$G$2:$G$1048576,Data!$C$2:$C$1048576,'Annual Inflation'!AQ$5,Data!$A$2:$A$1048576,'Annual Inflation'!$AP118))</f>
        <v>3.5</v>
      </c>
      <c r="AR118" s="15">
        <f>IF(SUMIFS(Data!$G$2:$G$1048576,Data!$C$2:$C$1048576,'Annual Inflation'!AR$5,Data!$A$2:$A$1048576,'Annual Inflation'!$AP118)=0,NA(),SUMIFS(Data!$G$2:$G$1048576,Data!$C$2:$C$1048576,'Annual Inflation'!AR$5,Data!$A$2:$A$1048576,'Annual Inflation'!$AP118))</f>
        <v>3.4849999999999999</v>
      </c>
      <c r="AS118" s="15">
        <f>IF(SUMIFS(Data!$F$2:$F$1048576,Data!$C$2:$C$1048576,'Annual Inflation'!AS$5,Data!$A$2:$A$1048576,'Annual Inflation'!$AP118)=0,NA(),SUMIFS(Data!$F$2:$F$1048576,Data!$C$2:$C$1048576,'Annual Inflation'!AS$5,Data!$A$2:$A$1048576,'Annual Inflation'!$AP118))</f>
        <v>3.61533333333333</v>
      </c>
      <c r="AT118" s="15">
        <f>IF(SUMIFS(Data!$F$2:$F$1048576,Data!$C$2:$C$1048576,'Annual Inflation'!AT$5,Data!$A$2:$A$1048576,'Annual Inflation'!$AP118)=0,NA(),SUMIFS(Data!$F$2:$F$1048576,Data!$C$2:$C$1048576,'Annual Inflation'!AT$5,Data!$A$2:$A$1048576,'Annual Inflation'!$AP118))</f>
        <v>3.5474999999999999</v>
      </c>
      <c r="AU118" s="4">
        <v>3</v>
      </c>
      <c r="AV118" s="4">
        <v>2</v>
      </c>
      <c r="AW118" s="4">
        <v>2</v>
      </c>
      <c r="AY118" s="15">
        <f>IF(SUMIFS(Data!$G$2:$G$1048576,Data!$C$2:$C$1048576,'Annual Inflation'!AY$5,Data!$A$2:$A$1048576,'Annual Inflation'!$AP118)=0,NA(),SUMIFS(Data!$G$2:$G$1048576,Data!$C$2:$C$1048576,'Annual Inflation'!AY$5,Data!$A$2:$A$1048576,'Annual Inflation'!$AP118))</f>
        <v>3.3</v>
      </c>
      <c r="AZ118" s="15">
        <f>IF(SUMIFS(Data!$G$2:$G$1048576,Data!$C$2:$C$1048576,'Annual Inflation'!AZ$5,Data!$A$2:$A$1048576,'Annual Inflation'!$AP118)=0,NA(),SUMIFS(Data!$G$2:$G$1048576,Data!$C$2:$C$1048576,'Annual Inflation'!AZ$5,Data!$A$2:$A$1048576,'Annual Inflation'!$AP118))</f>
        <v>3.3</v>
      </c>
      <c r="BA118" s="15">
        <f>IF(SUMIFS(Data!$F$2:$F$1048576,Data!$C$2:$C$1048576,'Annual Inflation'!BA$5,Data!$A$2:$A$1048576,'Annual Inflation'!$AP118)=0,NA(),SUMIFS(Data!$F$2:$F$1048576,Data!$C$2:$C$1048576,'Annual Inflation'!BA$5,Data!$A$2:$A$1048576,'Annual Inflation'!$AP118))</f>
        <v>3.4103703703703698</v>
      </c>
      <c r="BB118" s="15">
        <f>IF(SUMIFS(Data!$F$2:$F$1048576,Data!$C$2:$C$1048576,'Annual Inflation'!BB$5,Data!$A$2:$A$1048576,'Annual Inflation'!$AP118)=0,NA(),SUMIFS(Data!$F$2:$F$1048576,Data!$C$2:$C$1048576,'Annual Inflation'!BB$5,Data!$A$2:$A$1048576,'Annual Inflation'!$AP118))</f>
        <v>3.3624000000000001</v>
      </c>
      <c r="BC118" s="4">
        <v>3</v>
      </c>
      <c r="BD118" s="4">
        <v>2</v>
      </c>
      <c r="BE118" s="4">
        <v>2</v>
      </c>
      <c r="CL118" s="7">
        <f t="shared" si="39"/>
        <v>40634</v>
      </c>
      <c r="CM118" s="4">
        <v>3.9</v>
      </c>
      <c r="CN118" s="4">
        <v>3.7</v>
      </c>
      <c r="CP118" s="4">
        <f>IF(SUMIFS(Data!$F$2:$F$1048576,Data!$C$2:$C$1048576,'Annual Inflation'!CP$5,Data!$A$2:$A$1048576,'Annual Inflation'!$CL118)=0,NA(),SUMIFS(Data!$F$2:$F$1048576,Data!$C$2:$C$1048576,'Annual Inflation'!CP$5,Data!$A$2:$A$1048576,'Annual Inflation'!$CL118))</f>
        <v>3.96428571428571</v>
      </c>
      <c r="CQ118" s="4">
        <f>IF(SUMIFS(Data!$F$2:$F$1048576,Data!$C$2:$C$1048576,'Annual Inflation'!CQ$5,Data!$A$2:$A$1048576,'Annual Inflation'!$CL118)=0,NA(),SUMIFS(Data!$F$2:$F$1048576,Data!$C$2:$C$1048576,'Annual Inflation'!CQ$5,Data!$A$2:$A$1048576,'Annual Inflation'!$CL118))</f>
        <v>3.7083333333333299</v>
      </c>
    </row>
    <row r="119" spans="41:95" x14ac:dyDescent="0.2">
      <c r="AO119">
        <f t="shared" si="41"/>
        <v>58</v>
      </c>
      <c r="AP119" s="14">
        <f t="shared" si="42"/>
        <v>43191</v>
      </c>
      <c r="AQ119" s="15">
        <f>IF(SUMIFS(Data!$G$2:$G$1048576,Data!$C$2:$C$1048576,'Annual Inflation'!AQ$5,Data!$A$2:$A$1048576,'Annual Inflation'!$AP119)=0,NA(),SUMIFS(Data!$G$2:$G$1048576,Data!$C$2:$C$1048576,'Annual Inflation'!AQ$5,Data!$A$2:$A$1048576,'Annual Inflation'!$AP119))</f>
        <v>3.5</v>
      </c>
      <c r="AR119" s="15">
        <f>IF(SUMIFS(Data!$G$2:$G$1048576,Data!$C$2:$C$1048576,'Annual Inflation'!AR$5,Data!$A$2:$A$1048576,'Annual Inflation'!$AP119)=0,NA(),SUMIFS(Data!$G$2:$G$1048576,Data!$C$2:$C$1048576,'Annual Inflation'!AR$5,Data!$A$2:$A$1048576,'Annual Inflation'!$AP119))</f>
        <v>3.5</v>
      </c>
      <c r="AS119" s="15">
        <f>IF(SUMIFS(Data!$F$2:$F$1048576,Data!$C$2:$C$1048576,'Annual Inflation'!AS$5,Data!$A$2:$A$1048576,'Annual Inflation'!$AP119)=0,NA(),SUMIFS(Data!$F$2:$F$1048576,Data!$C$2:$C$1048576,'Annual Inflation'!AS$5,Data!$A$2:$A$1048576,'Annual Inflation'!$AP119))</f>
        <v>3.6551724137931001</v>
      </c>
      <c r="AT119" s="15">
        <f>IF(SUMIFS(Data!$F$2:$F$1048576,Data!$C$2:$C$1048576,'Annual Inflation'!AT$5,Data!$A$2:$A$1048576,'Annual Inflation'!$AP119)=0,NA(),SUMIFS(Data!$F$2:$F$1048576,Data!$C$2:$C$1048576,'Annual Inflation'!AT$5,Data!$A$2:$A$1048576,'Annual Inflation'!$AP119))</f>
        <v>3.5837037037037001</v>
      </c>
      <c r="AU119" s="4">
        <v>3</v>
      </c>
      <c r="AV119" s="4">
        <v>2</v>
      </c>
      <c r="AW119" s="4">
        <v>2</v>
      </c>
      <c r="AY119" s="15">
        <f>IF(SUMIFS(Data!$G$2:$G$1048576,Data!$C$2:$C$1048576,'Annual Inflation'!AY$5,Data!$A$2:$A$1048576,'Annual Inflation'!$AP119)=0,NA(),SUMIFS(Data!$G$2:$G$1048576,Data!$C$2:$C$1048576,'Annual Inflation'!AY$5,Data!$A$2:$A$1048576,'Annual Inflation'!$AP119))</f>
        <v>3.3050000000000002</v>
      </c>
      <c r="AZ119" s="15">
        <f>IF(SUMIFS(Data!$G$2:$G$1048576,Data!$C$2:$C$1048576,'Annual Inflation'!AZ$5,Data!$A$2:$A$1048576,'Annual Inflation'!$AP119)=0,NA(),SUMIFS(Data!$G$2:$G$1048576,Data!$C$2:$C$1048576,'Annual Inflation'!AZ$5,Data!$A$2:$A$1048576,'Annual Inflation'!$AP119))</f>
        <v>3.3250000000000002</v>
      </c>
      <c r="BA119" s="15">
        <f>IF(SUMIFS(Data!$F$2:$F$1048576,Data!$C$2:$C$1048576,'Annual Inflation'!BA$5,Data!$A$2:$A$1048576,'Annual Inflation'!$AP119)=0,NA(),SUMIFS(Data!$F$2:$F$1048576,Data!$C$2:$C$1048576,'Annual Inflation'!BA$5,Data!$A$2:$A$1048576,'Annual Inflation'!$AP119))</f>
        <v>3.4480769230769202</v>
      </c>
      <c r="BB119" s="15">
        <f>IF(SUMIFS(Data!$F$2:$F$1048576,Data!$C$2:$C$1048576,'Annual Inflation'!BB$5,Data!$A$2:$A$1048576,'Annual Inflation'!$AP119)=0,NA(),SUMIFS(Data!$F$2:$F$1048576,Data!$C$2:$C$1048576,'Annual Inflation'!BB$5,Data!$A$2:$A$1048576,'Annual Inflation'!$AP119))</f>
        <v>3.42875</v>
      </c>
      <c r="BC119" s="4">
        <v>3</v>
      </c>
      <c r="BD119" s="4">
        <v>2</v>
      </c>
      <c r="BE119" s="4">
        <v>2</v>
      </c>
      <c r="CL119" s="7">
        <f t="shared" si="39"/>
        <v>40664</v>
      </c>
      <c r="CM119" s="4">
        <v>4</v>
      </c>
      <c r="CN119" s="4">
        <v>3.6</v>
      </c>
      <c r="CP119" s="4">
        <f>IF(SUMIFS(Data!$F$2:$F$1048576,Data!$C$2:$C$1048576,'Annual Inflation'!CP$5,Data!$A$2:$A$1048576,'Annual Inflation'!$CL119)=0,NA(),SUMIFS(Data!$F$2:$F$1048576,Data!$C$2:$C$1048576,'Annual Inflation'!CP$5,Data!$A$2:$A$1048576,'Annual Inflation'!$CL119))</f>
        <v>4.02758620689655</v>
      </c>
      <c r="CQ119" s="4">
        <f>IF(SUMIFS(Data!$F$2:$F$1048576,Data!$C$2:$C$1048576,'Annual Inflation'!CQ$5,Data!$A$2:$A$1048576,'Annual Inflation'!$CL119)=0,NA(),SUMIFS(Data!$F$2:$F$1048576,Data!$C$2:$C$1048576,'Annual Inflation'!CQ$5,Data!$A$2:$A$1048576,'Annual Inflation'!$CL119))</f>
        <v>3.6629629629629599</v>
      </c>
    </row>
    <row r="120" spans="41:95" x14ac:dyDescent="0.2">
      <c r="AO120">
        <f t="shared" si="41"/>
        <v>57</v>
      </c>
      <c r="AP120" s="14">
        <f t="shared" si="42"/>
        <v>43221</v>
      </c>
      <c r="AQ120" s="15">
        <f>IF(SUMIFS(Data!$G$2:$G$1048576,Data!$C$2:$C$1048576,'Annual Inflation'!AQ$5,Data!$A$2:$A$1048576,'Annual Inflation'!$AP120)=0,NA(),SUMIFS(Data!$G$2:$G$1048576,Data!$C$2:$C$1048576,'Annual Inflation'!AQ$5,Data!$A$2:$A$1048576,'Annual Inflation'!$AP120))</f>
        <v>3.5</v>
      </c>
      <c r="AR120" s="15">
        <f>IF(SUMIFS(Data!$G$2:$G$1048576,Data!$C$2:$C$1048576,'Annual Inflation'!AR$5,Data!$A$2:$A$1048576,'Annual Inflation'!$AP120)=0,NA(),SUMIFS(Data!$G$2:$G$1048576,Data!$C$2:$C$1048576,'Annual Inflation'!AR$5,Data!$A$2:$A$1048576,'Annual Inflation'!$AP120))</f>
        <v>3.5</v>
      </c>
      <c r="AS120" s="15">
        <f>IF(SUMIFS(Data!$F$2:$F$1048576,Data!$C$2:$C$1048576,'Annual Inflation'!AS$5,Data!$A$2:$A$1048576,'Annual Inflation'!$AP120)=0,NA(),SUMIFS(Data!$F$2:$F$1048576,Data!$C$2:$C$1048576,'Annual Inflation'!AS$5,Data!$A$2:$A$1048576,'Annual Inflation'!$AP120))</f>
        <v>3.6189655172413802</v>
      </c>
      <c r="AT120" s="15">
        <f>IF(SUMIFS(Data!$F$2:$F$1048576,Data!$C$2:$C$1048576,'Annual Inflation'!AT$5,Data!$A$2:$A$1048576,'Annual Inflation'!$AP120)=0,NA(),SUMIFS(Data!$F$2:$F$1048576,Data!$C$2:$C$1048576,'Annual Inflation'!AT$5,Data!$A$2:$A$1048576,'Annual Inflation'!$AP120))</f>
        <v>3.5167857142857102</v>
      </c>
      <c r="AU120" s="4">
        <v>3</v>
      </c>
      <c r="AV120" s="4">
        <v>2</v>
      </c>
      <c r="AW120" s="4">
        <v>2</v>
      </c>
      <c r="AY120" s="15">
        <f>IF(SUMIFS(Data!$G$2:$G$1048576,Data!$C$2:$C$1048576,'Annual Inflation'!AY$5,Data!$A$2:$A$1048576,'Annual Inflation'!$AP120)=0,NA(),SUMIFS(Data!$G$2:$G$1048576,Data!$C$2:$C$1048576,'Annual Inflation'!AY$5,Data!$A$2:$A$1048576,'Annual Inflation'!$AP120))</f>
        <v>3.2850000000000001</v>
      </c>
      <c r="AZ120" s="15">
        <f>IF(SUMIFS(Data!$G$2:$G$1048576,Data!$C$2:$C$1048576,'Annual Inflation'!AZ$5,Data!$A$2:$A$1048576,'Annual Inflation'!$AP120)=0,NA(),SUMIFS(Data!$G$2:$G$1048576,Data!$C$2:$C$1048576,'Annual Inflation'!AZ$5,Data!$A$2:$A$1048576,'Annual Inflation'!$AP120))</f>
        <v>3.3</v>
      </c>
      <c r="BA120" s="15">
        <f>IF(SUMIFS(Data!$F$2:$F$1048576,Data!$C$2:$C$1048576,'Annual Inflation'!BA$5,Data!$A$2:$A$1048576,'Annual Inflation'!$AP120)=0,NA(),SUMIFS(Data!$F$2:$F$1048576,Data!$C$2:$C$1048576,'Annual Inflation'!BA$5,Data!$A$2:$A$1048576,'Annual Inflation'!$AP120))</f>
        <v>3.41</v>
      </c>
      <c r="BB120" s="15">
        <f>IF(SUMIFS(Data!$F$2:$F$1048576,Data!$C$2:$C$1048576,'Annual Inflation'!BB$5,Data!$A$2:$A$1048576,'Annual Inflation'!$AP120)=0,NA(),SUMIFS(Data!$F$2:$F$1048576,Data!$C$2:$C$1048576,'Annual Inflation'!BB$5,Data!$A$2:$A$1048576,'Annual Inflation'!$AP120))</f>
        <v>3.33</v>
      </c>
      <c r="BC120" s="4">
        <v>3</v>
      </c>
      <c r="BD120" s="4">
        <v>2</v>
      </c>
      <c r="BE120" s="4">
        <v>2</v>
      </c>
      <c r="CL120" s="7">
        <f t="shared" si="39"/>
        <v>40695</v>
      </c>
      <c r="CM120" s="4">
        <v>4.0999999999999996</v>
      </c>
      <c r="CN120" s="4">
        <v>3.6</v>
      </c>
      <c r="CP120" s="4">
        <f>IF(SUMIFS(Data!$F$2:$F$1048576,Data!$C$2:$C$1048576,'Annual Inflation'!CP$5,Data!$A$2:$A$1048576,'Annual Inflation'!$CL120)=0,NA(),SUMIFS(Data!$F$2:$F$1048576,Data!$C$2:$C$1048576,'Annual Inflation'!CP$5,Data!$A$2:$A$1048576,'Annual Inflation'!$CL120))</f>
        <v>4.07931034482759</v>
      </c>
      <c r="CQ120" s="4">
        <f>IF(SUMIFS(Data!$F$2:$F$1048576,Data!$C$2:$C$1048576,'Annual Inflation'!CQ$5,Data!$A$2:$A$1048576,'Annual Inflation'!$CL120)=0,NA(),SUMIFS(Data!$F$2:$F$1048576,Data!$C$2:$C$1048576,'Annual Inflation'!CQ$5,Data!$A$2:$A$1048576,'Annual Inflation'!$CL120))</f>
        <v>3.5888888888888899</v>
      </c>
    </row>
    <row r="121" spans="41:95" x14ac:dyDescent="0.2">
      <c r="AO121">
        <f t="shared" si="41"/>
        <v>56</v>
      </c>
      <c r="AP121" s="14">
        <f t="shared" si="42"/>
        <v>43252</v>
      </c>
      <c r="AQ121" s="15">
        <f>IF(SUMIFS(Data!$G$2:$G$1048576,Data!$C$2:$C$1048576,'Annual Inflation'!AQ$5,Data!$A$2:$A$1048576,'Annual Inflation'!$AP121)=0,NA(),SUMIFS(Data!$G$2:$G$1048576,Data!$C$2:$C$1048576,'Annual Inflation'!AQ$5,Data!$A$2:$A$1048576,'Annual Inflation'!$AP121))</f>
        <v>3.5</v>
      </c>
      <c r="AR121" s="15">
        <f>IF(SUMIFS(Data!$G$2:$G$1048576,Data!$C$2:$C$1048576,'Annual Inflation'!AR$5,Data!$A$2:$A$1048576,'Annual Inflation'!$AP121)=0,NA(),SUMIFS(Data!$G$2:$G$1048576,Data!$C$2:$C$1048576,'Annual Inflation'!AR$5,Data!$A$2:$A$1048576,'Annual Inflation'!$AP121))</f>
        <v>3.5</v>
      </c>
      <c r="AS121" s="15">
        <f>IF(SUMIFS(Data!$F$2:$F$1048576,Data!$C$2:$C$1048576,'Annual Inflation'!AS$5,Data!$A$2:$A$1048576,'Annual Inflation'!$AP121)=0,NA(),SUMIFS(Data!$F$2:$F$1048576,Data!$C$2:$C$1048576,'Annual Inflation'!AS$5,Data!$A$2:$A$1048576,'Annual Inflation'!$AP121))</f>
        <v>3.6455172413793102</v>
      </c>
      <c r="AT121" s="15">
        <f>IF(SUMIFS(Data!$F$2:$F$1048576,Data!$C$2:$C$1048576,'Annual Inflation'!AT$5,Data!$A$2:$A$1048576,'Annual Inflation'!$AP121)=0,NA(),SUMIFS(Data!$F$2:$F$1048576,Data!$C$2:$C$1048576,'Annual Inflation'!AT$5,Data!$A$2:$A$1048576,'Annual Inflation'!$AP121))</f>
        <v>3.5711111111111098</v>
      </c>
      <c r="AU121" s="4">
        <v>3</v>
      </c>
      <c r="AV121" s="4">
        <v>2</v>
      </c>
      <c r="AW121" s="4">
        <v>2</v>
      </c>
      <c r="AY121" s="15">
        <f>IF(SUMIFS(Data!$G$2:$G$1048576,Data!$C$2:$C$1048576,'Annual Inflation'!AY$5,Data!$A$2:$A$1048576,'Annual Inflation'!$AP121)=0,NA(),SUMIFS(Data!$G$2:$G$1048576,Data!$C$2:$C$1048576,'Annual Inflation'!AY$5,Data!$A$2:$A$1048576,'Annual Inflation'!$AP121))</f>
        <v>3.27</v>
      </c>
      <c r="AZ121" s="15">
        <f>IF(SUMIFS(Data!$G$2:$G$1048576,Data!$C$2:$C$1048576,'Annual Inflation'!AZ$5,Data!$A$2:$A$1048576,'Annual Inflation'!$AP121)=0,NA(),SUMIFS(Data!$G$2:$G$1048576,Data!$C$2:$C$1048576,'Annual Inflation'!AZ$5,Data!$A$2:$A$1048576,'Annual Inflation'!$AP121))</f>
        <v>3.3</v>
      </c>
      <c r="BA121" s="15">
        <f>IF(SUMIFS(Data!$F$2:$F$1048576,Data!$C$2:$C$1048576,'Annual Inflation'!BA$5,Data!$A$2:$A$1048576,'Annual Inflation'!$AP121)=0,NA(),SUMIFS(Data!$F$2:$F$1048576,Data!$C$2:$C$1048576,'Annual Inflation'!BA$5,Data!$A$2:$A$1048576,'Annual Inflation'!$AP121))</f>
        <v>3.4207692307692299</v>
      </c>
      <c r="BB121" s="15">
        <f>IF(SUMIFS(Data!$F$2:$F$1048576,Data!$C$2:$C$1048576,'Annual Inflation'!BB$5,Data!$A$2:$A$1048576,'Annual Inflation'!$AP121)=0,NA(),SUMIFS(Data!$F$2:$F$1048576,Data!$C$2:$C$1048576,'Annual Inflation'!BB$5,Data!$A$2:$A$1048576,'Annual Inflation'!$AP121))</f>
        <v>3.36791666666667</v>
      </c>
      <c r="BC121" s="4">
        <v>3</v>
      </c>
      <c r="BD121" s="4">
        <v>2</v>
      </c>
      <c r="BE121" s="4">
        <v>2</v>
      </c>
      <c r="CL121" s="7">
        <f t="shared" si="39"/>
        <v>40725</v>
      </c>
      <c r="CM121" s="4">
        <v>3.9</v>
      </c>
      <c r="CN121" s="4">
        <v>3.5</v>
      </c>
      <c r="CP121" s="4">
        <f>IF(SUMIFS(Data!$F$2:$F$1048576,Data!$C$2:$C$1048576,'Annual Inflation'!CP$5,Data!$A$2:$A$1048576,'Annual Inflation'!$CL121)=0,NA(),SUMIFS(Data!$F$2:$F$1048576,Data!$C$2:$C$1048576,'Annual Inflation'!CP$5,Data!$A$2:$A$1048576,'Annual Inflation'!$CL121))</f>
        <v>3.9624999999999999</v>
      </c>
      <c r="CQ121" s="4">
        <f>IF(SUMIFS(Data!$F$2:$F$1048576,Data!$C$2:$C$1048576,'Annual Inflation'!CQ$5,Data!$A$2:$A$1048576,'Annual Inflation'!$CL121)=0,NA(),SUMIFS(Data!$F$2:$F$1048576,Data!$C$2:$C$1048576,'Annual Inflation'!CQ$5,Data!$A$2:$A$1048576,'Annual Inflation'!$CL121))</f>
        <v>3.52727272727273</v>
      </c>
    </row>
    <row r="122" spans="41:95" x14ac:dyDescent="0.2">
      <c r="AO122">
        <f t="shared" si="41"/>
        <v>55</v>
      </c>
      <c r="AP122" s="14">
        <f t="shared" si="42"/>
        <v>43282</v>
      </c>
      <c r="AQ122" s="15">
        <f>IF(SUMIFS(Data!$G$2:$G$1048576,Data!$C$2:$C$1048576,'Annual Inflation'!AQ$5,Data!$A$2:$A$1048576,'Annual Inflation'!$AP122)=0,NA(),SUMIFS(Data!$G$2:$G$1048576,Data!$C$2:$C$1048576,'Annual Inflation'!AQ$5,Data!$A$2:$A$1048576,'Annual Inflation'!$AP122))</f>
        <v>3.5</v>
      </c>
      <c r="AR122" s="15">
        <f>IF(SUMIFS(Data!$G$2:$G$1048576,Data!$C$2:$C$1048576,'Annual Inflation'!AR$5,Data!$A$2:$A$1048576,'Annual Inflation'!$AP122)=0,NA(),SUMIFS(Data!$G$2:$G$1048576,Data!$C$2:$C$1048576,'Annual Inflation'!AR$5,Data!$A$2:$A$1048576,'Annual Inflation'!$AP122))</f>
        <v>3.5</v>
      </c>
      <c r="AS122" s="15">
        <f>IF(SUMIFS(Data!$F$2:$F$1048576,Data!$C$2:$C$1048576,'Annual Inflation'!AS$5,Data!$A$2:$A$1048576,'Annual Inflation'!$AP122)=0,NA(),SUMIFS(Data!$F$2:$F$1048576,Data!$C$2:$C$1048576,'Annual Inflation'!AS$5,Data!$A$2:$A$1048576,'Annual Inflation'!$AP122))</f>
        <v>3.6486206896551701</v>
      </c>
      <c r="AT122" s="15">
        <f>IF(SUMIFS(Data!$F$2:$F$1048576,Data!$C$2:$C$1048576,'Annual Inflation'!AT$5,Data!$A$2:$A$1048576,'Annual Inflation'!$AP122)=0,NA(),SUMIFS(Data!$F$2:$F$1048576,Data!$C$2:$C$1048576,'Annual Inflation'!AT$5,Data!$A$2:$A$1048576,'Annual Inflation'!$AP122))</f>
        <v>3.6578571428571398</v>
      </c>
      <c r="AU122" s="4">
        <v>3</v>
      </c>
      <c r="AV122" s="4">
        <v>2</v>
      </c>
      <c r="AW122" s="4">
        <v>2</v>
      </c>
      <c r="AY122" s="15">
        <f>IF(SUMIFS(Data!$G$2:$G$1048576,Data!$C$2:$C$1048576,'Annual Inflation'!AY$5,Data!$A$2:$A$1048576,'Annual Inflation'!$AP122)=0,NA(),SUMIFS(Data!$G$2:$G$1048576,Data!$C$2:$C$1048576,'Annual Inflation'!AY$5,Data!$A$2:$A$1048576,'Annual Inflation'!$AP122))</f>
        <v>3.3</v>
      </c>
      <c r="AZ122" s="15">
        <f>IF(SUMIFS(Data!$G$2:$G$1048576,Data!$C$2:$C$1048576,'Annual Inflation'!AZ$5,Data!$A$2:$A$1048576,'Annual Inflation'!$AP122)=0,NA(),SUMIFS(Data!$G$2:$G$1048576,Data!$C$2:$C$1048576,'Annual Inflation'!AZ$5,Data!$A$2:$A$1048576,'Annual Inflation'!$AP122))</f>
        <v>3.35</v>
      </c>
      <c r="BA122" s="15">
        <f>IF(SUMIFS(Data!$F$2:$F$1048576,Data!$C$2:$C$1048576,'Annual Inflation'!BA$5,Data!$A$2:$A$1048576,'Annual Inflation'!$AP122)=0,NA(),SUMIFS(Data!$F$2:$F$1048576,Data!$C$2:$C$1048576,'Annual Inflation'!BA$5,Data!$A$2:$A$1048576,'Annual Inflation'!$AP122))</f>
        <v>3.4552</v>
      </c>
      <c r="BB122" s="15">
        <f>IF(SUMIFS(Data!$F$2:$F$1048576,Data!$C$2:$C$1048576,'Annual Inflation'!BB$5,Data!$A$2:$A$1048576,'Annual Inflation'!$AP122)=0,NA(),SUMIFS(Data!$F$2:$F$1048576,Data!$C$2:$C$1048576,'Annual Inflation'!BB$5,Data!$A$2:$A$1048576,'Annual Inflation'!$AP122))</f>
        <v>3.4717391304347802</v>
      </c>
      <c r="BC122" s="4">
        <v>3</v>
      </c>
      <c r="BD122" s="4">
        <v>2</v>
      </c>
      <c r="BE122" s="4">
        <v>2</v>
      </c>
      <c r="CL122" s="7">
        <f t="shared" si="39"/>
        <v>40756</v>
      </c>
      <c r="CM122" s="4">
        <v>3.95</v>
      </c>
      <c r="CN122" s="4">
        <v>3.6</v>
      </c>
      <c r="CP122" s="4">
        <f>IF(SUMIFS(Data!$F$2:$F$1048576,Data!$C$2:$C$1048576,'Annual Inflation'!CP$5,Data!$A$2:$A$1048576,'Annual Inflation'!$CL122)=0,NA(),SUMIFS(Data!$F$2:$F$1048576,Data!$C$2:$C$1048576,'Annual Inflation'!CP$5,Data!$A$2:$A$1048576,'Annual Inflation'!$CL122))</f>
        <v>4.0146428571428601</v>
      </c>
      <c r="CQ122" s="4">
        <f>IF(SUMIFS(Data!$F$2:$F$1048576,Data!$C$2:$C$1048576,'Annual Inflation'!CQ$5,Data!$A$2:$A$1048576,'Annual Inflation'!$CL122)=0,NA(),SUMIFS(Data!$F$2:$F$1048576,Data!$C$2:$C$1048576,'Annual Inflation'!CQ$5,Data!$A$2:$A$1048576,'Annual Inflation'!$CL122))</f>
        <v>3.5846153846153799</v>
      </c>
    </row>
    <row r="123" spans="41:95" x14ac:dyDescent="0.2">
      <c r="AO123">
        <f t="shared" si="41"/>
        <v>54</v>
      </c>
      <c r="AP123" s="14">
        <f t="shared" si="42"/>
        <v>43313</v>
      </c>
      <c r="AQ123" s="15">
        <f>IF(SUMIFS(Data!$G$2:$G$1048576,Data!$C$2:$C$1048576,'Annual Inflation'!AQ$5,Data!$A$2:$A$1048576,'Annual Inflation'!$AP123)=0,NA(),SUMIFS(Data!$G$2:$G$1048576,Data!$C$2:$C$1048576,'Annual Inflation'!AQ$5,Data!$A$2:$A$1048576,'Annual Inflation'!$AP123))</f>
        <v>3.5</v>
      </c>
      <c r="AR123" s="15">
        <f>IF(SUMIFS(Data!$G$2:$G$1048576,Data!$C$2:$C$1048576,'Annual Inflation'!AR$5,Data!$A$2:$A$1048576,'Annual Inflation'!$AP123)=0,NA(),SUMIFS(Data!$G$2:$G$1048576,Data!$C$2:$C$1048576,'Annual Inflation'!AR$5,Data!$A$2:$A$1048576,'Annual Inflation'!$AP123))</f>
        <v>3.5</v>
      </c>
      <c r="AS123" s="15">
        <f>IF(SUMIFS(Data!$F$2:$F$1048576,Data!$C$2:$C$1048576,'Annual Inflation'!AS$5,Data!$A$2:$A$1048576,'Annual Inflation'!$AP123)=0,NA(),SUMIFS(Data!$F$2:$F$1048576,Data!$C$2:$C$1048576,'Annual Inflation'!AS$5,Data!$A$2:$A$1048576,'Annual Inflation'!$AP123))</f>
        <v>3.67225806451613</v>
      </c>
      <c r="AT123" s="15">
        <f>IF(SUMIFS(Data!$F$2:$F$1048576,Data!$C$2:$C$1048576,'Annual Inflation'!AT$5,Data!$A$2:$A$1048576,'Annual Inflation'!$AP123)=0,NA(),SUMIFS(Data!$F$2:$F$1048576,Data!$C$2:$C$1048576,'Annual Inflation'!AT$5,Data!$A$2:$A$1048576,'Annual Inflation'!$AP123))</f>
        <v>3.6686206896551701</v>
      </c>
      <c r="AU123" s="4">
        <v>3</v>
      </c>
      <c r="AV123" s="4">
        <v>2</v>
      </c>
      <c r="AW123" s="4">
        <v>2</v>
      </c>
      <c r="AY123" s="15">
        <f>IF(SUMIFS(Data!$G$2:$G$1048576,Data!$C$2:$C$1048576,'Annual Inflation'!AY$5,Data!$A$2:$A$1048576,'Annual Inflation'!$AP123)=0,NA(),SUMIFS(Data!$G$2:$G$1048576,Data!$C$2:$C$1048576,'Annual Inflation'!AY$5,Data!$A$2:$A$1048576,'Annual Inflation'!$AP123))</f>
        <v>3.2850000000000001</v>
      </c>
      <c r="AZ123" s="15">
        <f>IF(SUMIFS(Data!$G$2:$G$1048576,Data!$C$2:$C$1048576,'Annual Inflation'!AZ$5,Data!$A$2:$A$1048576,'Annual Inflation'!$AP123)=0,NA(),SUMIFS(Data!$G$2:$G$1048576,Data!$C$2:$C$1048576,'Annual Inflation'!AZ$5,Data!$A$2:$A$1048576,'Annual Inflation'!$AP123))</f>
        <v>3.3</v>
      </c>
      <c r="BA123" s="15">
        <f>IF(SUMIFS(Data!$F$2:$F$1048576,Data!$C$2:$C$1048576,'Annual Inflation'!BA$5,Data!$A$2:$A$1048576,'Annual Inflation'!$AP123)=0,NA(),SUMIFS(Data!$F$2:$F$1048576,Data!$C$2:$C$1048576,'Annual Inflation'!BA$5,Data!$A$2:$A$1048576,'Annual Inflation'!$AP123))</f>
        <v>3.4460714285714298</v>
      </c>
      <c r="BB123" s="15">
        <f>IF(SUMIFS(Data!$F$2:$F$1048576,Data!$C$2:$C$1048576,'Annual Inflation'!BB$5,Data!$A$2:$A$1048576,'Annual Inflation'!$AP123)=0,NA(),SUMIFS(Data!$F$2:$F$1048576,Data!$C$2:$C$1048576,'Annual Inflation'!BB$5,Data!$A$2:$A$1048576,'Annual Inflation'!$AP123))</f>
        <v>3.4303846153846198</v>
      </c>
      <c r="BC123" s="4">
        <v>3</v>
      </c>
      <c r="BD123" s="4">
        <v>2</v>
      </c>
      <c r="BE123" s="4">
        <v>2</v>
      </c>
      <c r="CL123" s="7">
        <f t="shared" si="39"/>
        <v>40787</v>
      </c>
      <c r="CM123" s="4">
        <v>3.9</v>
      </c>
      <c r="CN123" s="4">
        <v>3.5</v>
      </c>
      <c r="CP123" s="4">
        <f>IF(SUMIFS(Data!$F$2:$F$1048576,Data!$C$2:$C$1048576,'Annual Inflation'!CP$5,Data!$A$2:$A$1048576,'Annual Inflation'!$CL123)=0,NA(),SUMIFS(Data!$F$2:$F$1048576,Data!$C$2:$C$1048576,'Annual Inflation'!CP$5,Data!$A$2:$A$1048576,'Annual Inflation'!$CL123))</f>
        <v>3.9142857142857101</v>
      </c>
      <c r="CQ123" s="4">
        <f>IF(SUMIFS(Data!$F$2:$F$1048576,Data!$C$2:$C$1048576,'Annual Inflation'!CQ$5,Data!$A$2:$A$1048576,'Annual Inflation'!$CL123)=0,NA(),SUMIFS(Data!$F$2:$F$1048576,Data!$C$2:$C$1048576,'Annual Inflation'!CQ$5,Data!$A$2:$A$1048576,'Annual Inflation'!$CL123))</f>
        <v>3.5125000000000002</v>
      </c>
    </row>
    <row r="124" spans="41:95" x14ac:dyDescent="0.2">
      <c r="AO124">
        <f t="shared" si="41"/>
        <v>53</v>
      </c>
      <c r="AP124" s="14">
        <f t="shared" si="42"/>
        <v>43344</v>
      </c>
      <c r="AQ124" s="15">
        <f>IF(SUMIFS(Data!$G$2:$G$1048576,Data!$C$2:$C$1048576,'Annual Inflation'!AQ$5,Data!$A$2:$A$1048576,'Annual Inflation'!$AP124)=0,NA(),SUMIFS(Data!$G$2:$G$1048576,Data!$C$2:$C$1048576,'Annual Inflation'!AQ$5,Data!$A$2:$A$1048576,'Annual Inflation'!$AP124))</f>
        <v>3.51</v>
      </c>
      <c r="AR124" s="15">
        <f>IF(SUMIFS(Data!$G$2:$G$1048576,Data!$C$2:$C$1048576,'Annual Inflation'!AR$5,Data!$A$2:$A$1048576,'Annual Inflation'!$AP124)=0,NA(),SUMIFS(Data!$G$2:$G$1048576,Data!$C$2:$C$1048576,'Annual Inflation'!AR$5,Data!$A$2:$A$1048576,'Annual Inflation'!$AP124))</f>
        <v>3.5</v>
      </c>
      <c r="AS124" s="15">
        <f>IF(SUMIFS(Data!$F$2:$F$1048576,Data!$C$2:$C$1048576,'Annual Inflation'!AS$5,Data!$A$2:$A$1048576,'Annual Inflation'!$AP124)=0,NA(),SUMIFS(Data!$F$2:$F$1048576,Data!$C$2:$C$1048576,'Annual Inflation'!AS$5,Data!$A$2:$A$1048576,'Annual Inflation'!$AP124))</f>
        <v>3.6766666666666699</v>
      </c>
      <c r="AT124" s="15">
        <f>IF(SUMIFS(Data!$F$2:$F$1048576,Data!$C$2:$C$1048576,'Annual Inflation'!AT$5,Data!$A$2:$A$1048576,'Annual Inflation'!$AP124)=0,NA(),SUMIFS(Data!$F$2:$F$1048576,Data!$C$2:$C$1048576,'Annual Inflation'!AT$5,Data!$A$2:$A$1048576,'Annual Inflation'!$AP124))</f>
        <v>3.6121428571428602</v>
      </c>
      <c r="AU124" s="4">
        <v>3</v>
      </c>
      <c r="AV124" s="4">
        <v>2</v>
      </c>
      <c r="AW124" s="4">
        <v>2</v>
      </c>
      <c r="AY124" s="15">
        <f>IF(SUMIFS(Data!$G$2:$G$1048576,Data!$C$2:$C$1048576,'Annual Inflation'!AY$5,Data!$A$2:$A$1048576,'Annual Inflation'!$AP124)=0,NA(),SUMIFS(Data!$G$2:$G$1048576,Data!$C$2:$C$1048576,'Annual Inflation'!AY$5,Data!$A$2:$A$1048576,'Annual Inflation'!$AP124))</f>
        <v>3.3</v>
      </c>
      <c r="AZ124" s="15">
        <f>IF(SUMIFS(Data!$G$2:$G$1048576,Data!$C$2:$C$1048576,'Annual Inflation'!AZ$5,Data!$A$2:$A$1048576,'Annual Inflation'!$AP124)=0,NA(),SUMIFS(Data!$G$2:$G$1048576,Data!$C$2:$C$1048576,'Annual Inflation'!AZ$5,Data!$A$2:$A$1048576,'Annual Inflation'!$AP124))</f>
        <v>3.3</v>
      </c>
      <c r="BA124" s="15">
        <f>IF(SUMIFS(Data!$F$2:$F$1048576,Data!$C$2:$C$1048576,'Annual Inflation'!BA$5,Data!$A$2:$A$1048576,'Annual Inflation'!$AP124)=0,NA(),SUMIFS(Data!$F$2:$F$1048576,Data!$C$2:$C$1048576,'Annual Inflation'!BA$5,Data!$A$2:$A$1048576,'Annual Inflation'!$AP124))</f>
        <v>3.44148148148148</v>
      </c>
      <c r="BB124" s="15">
        <f>IF(SUMIFS(Data!$F$2:$F$1048576,Data!$C$2:$C$1048576,'Annual Inflation'!BB$5,Data!$A$2:$A$1048576,'Annual Inflation'!$AP124)=0,NA(),SUMIFS(Data!$F$2:$F$1048576,Data!$C$2:$C$1048576,'Annual Inflation'!BB$5,Data!$A$2:$A$1048576,'Annual Inflation'!$AP124))</f>
        <v>3.3919999999999999</v>
      </c>
      <c r="BC124" s="4">
        <v>3</v>
      </c>
      <c r="BD124" s="4">
        <v>2</v>
      </c>
      <c r="BE124" s="4">
        <v>2</v>
      </c>
      <c r="CL124" s="7">
        <f t="shared" si="39"/>
        <v>40817</v>
      </c>
      <c r="CM124" s="4">
        <v>3.8</v>
      </c>
      <c r="CN124" s="4">
        <v>3.4</v>
      </c>
      <c r="CP124" s="4">
        <f>IF(SUMIFS(Data!$F$2:$F$1048576,Data!$C$2:$C$1048576,'Annual Inflation'!CP$5,Data!$A$2:$A$1048576,'Annual Inflation'!$CL124)=0,NA(),SUMIFS(Data!$F$2:$F$1048576,Data!$C$2:$C$1048576,'Annual Inflation'!CP$5,Data!$A$2:$A$1048576,'Annual Inflation'!$CL124))</f>
        <v>3.8090799999999998</v>
      </c>
      <c r="CQ124" s="4">
        <f>IF(SUMIFS(Data!$F$2:$F$1048576,Data!$C$2:$C$1048576,'Annual Inflation'!CQ$5,Data!$A$2:$A$1048576,'Annual Inflation'!$CL124)=0,NA(),SUMIFS(Data!$F$2:$F$1048576,Data!$C$2:$C$1048576,'Annual Inflation'!CQ$5,Data!$A$2:$A$1048576,'Annual Inflation'!$CL124))</f>
        <v>3.4910000000000001</v>
      </c>
    </row>
    <row r="125" spans="41:95" x14ac:dyDescent="0.2">
      <c r="AO125">
        <f t="shared" si="41"/>
        <v>52</v>
      </c>
      <c r="AP125" s="14">
        <f t="shared" si="42"/>
        <v>43374</v>
      </c>
      <c r="AQ125" s="15">
        <f>IF(SUMIFS(Data!$G$2:$G$1048576,Data!$C$2:$C$1048576,'Annual Inflation'!AQ$5,Data!$A$2:$A$1048576,'Annual Inflation'!$AP125)=0,NA(),SUMIFS(Data!$G$2:$G$1048576,Data!$C$2:$C$1048576,'Annual Inflation'!AQ$5,Data!$A$2:$A$1048576,'Annual Inflation'!$AP125))</f>
        <v>3.5</v>
      </c>
      <c r="AR125" s="15">
        <f>IF(SUMIFS(Data!$G$2:$G$1048576,Data!$C$2:$C$1048576,'Annual Inflation'!AR$5,Data!$A$2:$A$1048576,'Annual Inflation'!$AP125)=0,NA(),SUMIFS(Data!$G$2:$G$1048576,Data!$C$2:$C$1048576,'Annual Inflation'!AR$5,Data!$A$2:$A$1048576,'Annual Inflation'!$AP125))</f>
        <v>3.5</v>
      </c>
      <c r="AS125" s="15">
        <f>IF(SUMIFS(Data!$F$2:$F$1048576,Data!$C$2:$C$1048576,'Annual Inflation'!AS$5,Data!$A$2:$A$1048576,'Annual Inflation'!$AP125)=0,NA(),SUMIFS(Data!$F$2:$F$1048576,Data!$C$2:$C$1048576,'Annual Inflation'!AS$5,Data!$A$2:$A$1048576,'Annual Inflation'!$AP125))</f>
        <v>3.62423076923077</v>
      </c>
      <c r="AT125" s="15">
        <f>IF(SUMIFS(Data!$F$2:$F$1048576,Data!$C$2:$C$1048576,'Annual Inflation'!AT$5,Data!$A$2:$A$1048576,'Annual Inflation'!$AP125)=0,NA(),SUMIFS(Data!$F$2:$F$1048576,Data!$C$2:$C$1048576,'Annual Inflation'!AT$5,Data!$A$2:$A$1048576,'Annual Inflation'!$AP125))</f>
        <v>3.53291666666667</v>
      </c>
      <c r="AU125" s="4">
        <v>3</v>
      </c>
      <c r="AV125" s="4">
        <v>2</v>
      </c>
      <c r="AW125" s="4">
        <v>2</v>
      </c>
      <c r="AY125" s="15">
        <f>IF(SUMIFS(Data!$G$2:$G$1048576,Data!$C$2:$C$1048576,'Annual Inflation'!AY$5,Data!$A$2:$A$1048576,'Annual Inflation'!$AP125)=0,NA(),SUMIFS(Data!$G$2:$G$1048576,Data!$C$2:$C$1048576,'Annual Inflation'!AY$5,Data!$A$2:$A$1048576,'Annual Inflation'!$AP125))</f>
        <v>3.3250000000000002</v>
      </c>
      <c r="AZ125" s="15">
        <f>IF(SUMIFS(Data!$G$2:$G$1048576,Data!$C$2:$C$1048576,'Annual Inflation'!AZ$5,Data!$A$2:$A$1048576,'Annual Inflation'!$AP125)=0,NA(),SUMIFS(Data!$G$2:$G$1048576,Data!$C$2:$C$1048576,'Annual Inflation'!AZ$5,Data!$A$2:$A$1048576,'Annual Inflation'!$AP125))</f>
        <v>3.3</v>
      </c>
      <c r="BA125" s="15">
        <f>IF(SUMIFS(Data!$F$2:$F$1048576,Data!$C$2:$C$1048576,'Annual Inflation'!BA$5,Data!$A$2:$A$1048576,'Annual Inflation'!$AP125)=0,NA(),SUMIFS(Data!$F$2:$F$1048576,Data!$C$2:$C$1048576,'Annual Inflation'!BA$5,Data!$A$2:$A$1048576,'Annual Inflation'!$AP125))</f>
        <v>3.4350000000000001</v>
      </c>
      <c r="BB125" s="15">
        <f>IF(SUMIFS(Data!$F$2:$F$1048576,Data!$C$2:$C$1048576,'Annual Inflation'!BB$5,Data!$A$2:$A$1048576,'Annual Inflation'!$AP125)=0,NA(),SUMIFS(Data!$F$2:$F$1048576,Data!$C$2:$C$1048576,'Annual Inflation'!BB$5,Data!$A$2:$A$1048576,'Annual Inflation'!$AP125))</f>
        <v>3.3374999999999999</v>
      </c>
      <c r="BC125" s="4">
        <v>3</v>
      </c>
      <c r="BD125" s="4">
        <v>2</v>
      </c>
      <c r="BE125" s="4">
        <v>2</v>
      </c>
      <c r="CL125" s="7">
        <f t="shared" si="39"/>
        <v>40848</v>
      </c>
      <c r="CM125" s="4">
        <v>3.7</v>
      </c>
      <c r="CN125" s="4">
        <v>3.55</v>
      </c>
      <c r="CP125" s="4">
        <f>IF(SUMIFS(Data!$F$2:$F$1048576,Data!$C$2:$C$1048576,'Annual Inflation'!CP$5,Data!$A$2:$A$1048576,'Annual Inflation'!$CL125)=0,NA(),SUMIFS(Data!$F$2:$F$1048576,Data!$C$2:$C$1048576,'Annual Inflation'!CP$5,Data!$A$2:$A$1048576,'Annual Inflation'!$CL125))</f>
        <v>3.7090909090909099</v>
      </c>
      <c r="CQ125" s="4">
        <f>IF(SUMIFS(Data!$F$2:$F$1048576,Data!$C$2:$C$1048576,'Annual Inflation'!CQ$5,Data!$A$2:$A$1048576,'Annual Inflation'!$CL125)=0,NA(),SUMIFS(Data!$F$2:$F$1048576,Data!$C$2:$C$1048576,'Annual Inflation'!CQ$5,Data!$A$2:$A$1048576,'Annual Inflation'!$CL125))</f>
        <v>3.5208333333333299</v>
      </c>
    </row>
    <row r="126" spans="41:95" x14ac:dyDescent="0.2">
      <c r="AO126">
        <f t="shared" si="41"/>
        <v>51</v>
      </c>
      <c r="AP126" s="14">
        <f t="shared" si="42"/>
        <v>43405</v>
      </c>
      <c r="AQ126" s="15">
        <f>IF(SUMIFS(Data!$G$2:$G$1048576,Data!$C$2:$C$1048576,'Annual Inflation'!AQ$5,Data!$A$2:$A$1048576,'Annual Inflation'!$AP126)=0,NA(),SUMIFS(Data!$G$2:$G$1048576,Data!$C$2:$C$1048576,'Annual Inflation'!AQ$5,Data!$A$2:$A$1048576,'Annual Inflation'!$AP126))</f>
        <v>3.52</v>
      </c>
      <c r="AR126" s="15">
        <f>IF(SUMIFS(Data!$G$2:$G$1048576,Data!$C$2:$C$1048576,'Annual Inflation'!AR$5,Data!$A$2:$A$1048576,'Annual Inflation'!$AP126)=0,NA(),SUMIFS(Data!$G$2:$G$1048576,Data!$C$2:$C$1048576,'Annual Inflation'!AR$5,Data!$A$2:$A$1048576,'Annual Inflation'!$AP126))</f>
        <v>3.5</v>
      </c>
      <c r="AS126" s="15">
        <f>IF(SUMIFS(Data!$F$2:$F$1048576,Data!$C$2:$C$1048576,'Annual Inflation'!AS$5,Data!$A$2:$A$1048576,'Annual Inflation'!$AP126)=0,NA(),SUMIFS(Data!$F$2:$F$1048576,Data!$C$2:$C$1048576,'Annual Inflation'!AS$5,Data!$A$2:$A$1048576,'Annual Inflation'!$AP126))</f>
        <v>3.6616666666666702</v>
      </c>
      <c r="AT126" s="15">
        <f>IF(SUMIFS(Data!$F$2:$F$1048576,Data!$C$2:$C$1048576,'Annual Inflation'!AT$5,Data!$A$2:$A$1048576,'Annual Inflation'!$AP126)=0,NA(),SUMIFS(Data!$F$2:$F$1048576,Data!$C$2:$C$1048576,'Annual Inflation'!AT$5,Data!$A$2:$A$1048576,'Annual Inflation'!$AP126))</f>
        <v>3.5721428571428602</v>
      </c>
      <c r="AU126" s="4">
        <v>3</v>
      </c>
      <c r="AV126" s="4">
        <v>2</v>
      </c>
      <c r="AW126" s="4">
        <v>2</v>
      </c>
      <c r="AY126" s="15">
        <f>IF(SUMIFS(Data!$G$2:$G$1048576,Data!$C$2:$C$1048576,'Annual Inflation'!AY$5,Data!$A$2:$A$1048576,'Annual Inflation'!$AP126)=0,NA(),SUMIFS(Data!$G$2:$G$1048576,Data!$C$2:$C$1048576,'Annual Inflation'!AY$5,Data!$A$2:$A$1048576,'Annual Inflation'!$AP126))</f>
        <v>3.4</v>
      </c>
      <c r="AZ126" s="15">
        <f>IF(SUMIFS(Data!$G$2:$G$1048576,Data!$C$2:$C$1048576,'Annual Inflation'!AZ$5,Data!$A$2:$A$1048576,'Annual Inflation'!$AP126)=0,NA(),SUMIFS(Data!$G$2:$G$1048576,Data!$C$2:$C$1048576,'Annual Inflation'!AZ$5,Data!$A$2:$A$1048576,'Annual Inflation'!$AP126))</f>
        <v>3.36</v>
      </c>
      <c r="BA126" s="15">
        <f>IF(SUMIFS(Data!$F$2:$F$1048576,Data!$C$2:$C$1048576,'Annual Inflation'!BA$5,Data!$A$2:$A$1048576,'Annual Inflation'!$AP126)=0,NA(),SUMIFS(Data!$F$2:$F$1048576,Data!$C$2:$C$1048576,'Annual Inflation'!BA$5,Data!$A$2:$A$1048576,'Annual Inflation'!$AP126))</f>
        <v>3.4437037037036999</v>
      </c>
      <c r="BB126" s="15">
        <f>IF(SUMIFS(Data!$F$2:$F$1048576,Data!$C$2:$C$1048576,'Annual Inflation'!BB$5,Data!$A$2:$A$1048576,'Annual Inflation'!$AP126)=0,NA(),SUMIFS(Data!$F$2:$F$1048576,Data!$C$2:$C$1048576,'Annual Inflation'!BB$5,Data!$A$2:$A$1048576,'Annual Inflation'!$AP126))</f>
        <v>3.3696000000000002</v>
      </c>
      <c r="BC126" s="4">
        <v>3</v>
      </c>
      <c r="BD126" s="4">
        <v>2</v>
      </c>
      <c r="BE126" s="4">
        <v>2</v>
      </c>
      <c r="CL126" s="7">
        <f t="shared" si="39"/>
        <v>40878</v>
      </c>
      <c r="CM126" s="4">
        <v>3.6</v>
      </c>
      <c r="CN126" s="4">
        <v>3.4</v>
      </c>
      <c r="CP126" s="4">
        <f>IF(SUMIFS(Data!$F$2:$F$1048576,Data!$C$2:$C$1048576,'Annual Inflation'!CP$5,Data!$A$2:$A$1048576,'Annual Inflation'!$CL126)=0,NA(),SUMIFS(Data!$F$2:$F$1048576,Data!$C$2:$C$1048576,'Annual Inflation'!CP$5,Data!$A$2:$A$1048576,'Annual Inflation'!$CL126))</f>
        <v>3.6923076923076898</v>
      </c>
      <c r="CQ126" s="4">
        <f>IF(SUMIFS(Data!$F$2:$F$1048576,Data!$C$2:$C$1048576,'Annual Inflation'!CQ$5,Data!$A$2:$A$1048576,'Annual Inflation'!$CL126)=0,NA(),SUMIFS(Data!$F$2:$F$1048576,Data!$C$2:$C$1048576,'Annual Inflation'!CQ$5,Data!$A$2:$A$1048576,'Annual Inflation'!$CL126))</f>
        <v>3.3959999999999999</v>
      </c>
    </row>
    <row r="127" spans="41:95" x14ac:dyDescent="0.2">
      <c r="AO127">
        <f t="shared" si="41"/>
        <v>50</v>
      </c>
      <c r="AP127" s="14">
        <f t="shared" si="42"/>
        <v>43435</v>
      </c>
      <c r="AQ127" s="15">
        <f>IF(SUMIFS(Data!$G$2:$G$1048576,Data!$C$2:$C$1048576,'Annual Inflation'!AQ$5,Data!$A$2:$A$1048576,'Annual Inflation'!$AP127)=0,NA(),SUMIFS(Data!$G$2:$G$1048576,Data!$C$2:$C$1048576,'Annual Inflation'!AQ$5,Data!$A$2:$A$1048576,'Annual Inflation'!$AP127))</f>
        <v>3.55</v>
      </c>
      <c r="AR127" s="15">
        <f>IF(SUMIFS(Data!$G$2:$G$1048576,Data!$C$2:$C$1048576,'Annual Inflation'!AR$5,Data!$A$2:$A$1048576,'Annual Inflation'!$AP127)=0,NA(),SUMIFS(Data!$G$2:$G$1048576,Data!$C$2:$C$1048576,'Annual Inflation'!AR$5,Data!$A$2:$A$1048576,'Annual Inflation'!$AP127))</f>
        <v>3.5</v>
      </c>
      <c r="AS127" s="15">
        <f>IF(SUMIFS(Data!$F$2:$F$1048576,Data!$C$2:$C$1048576,'Annual Inflation'!AS$5,Data!$A$2:$A$1048576,'Annual Inflation'!$AP127)=0,NA(),SUMIFS(Data!$F$2:$F$1048576,Data!$C$2:$C$1048576,'Annual Inflation'!AS$5,Data!$A$2:$A$1048576,'Annual Inflation'!$AP127))</f>
        <v>3.66206896551724</v>
      </c>
      <c r="AT127" s="15">
        <f>IF(SUMIFS(Data!$F$2:$F$1048576,Data!$C$2:$C$1048576,'Annual Inflation'!AT$5,Data!$A$2:$A$1048576,'Annual Inflation'!$AP127)=0,NA(),SUMIFS(Data!$F$2:$F$1048576,Data!$C$2:$C$1048576,'Annual Inflation'!AT$5,Data!$A$2:$A$1048576,'Annual Inflation'!$AP127))</f>
        <v>3.52925925925926</v>
      </c>
      <c r="AU127" s="4">
        <v>3</v>
      </c>
      <c r="AV127" s="4">
        <v>2</v>
      </c>
      <c r="AW127" s="4">
        <v>2</v>
      </c>
      <c r="AY127" s="15">
        <f>IF(SUMIFS(Data!$G$2:$G$1048576,Data!$C$2:$C$1048576,'Annual Inflation'!AY$5,Data!$A$2:$A$1048576,'Annual Inflation'!$AP127)=0,NA(),SUMIFS(Data!$G$2:$G$1048576,Data!$C$2:$C$1048576,'Annual Inflation'!AY$5,Data!$A$2:$A$1048576,'Annual Inflation'!$AP127))</f>
        <v>3.45</v>
      </c>
      <c r="AZ127" s="15">
        <f>IF(SUMIFS(Data!$G$2:$G$1048576,Data!$C$2:$C$1048576,'Annual Inflation'!AZ$5,Data!$A$2:$A$1048576,'Annual Inflation'!$AP127)=0,NA(),SUMIFS(Data!$G$2:$G$1048576,Data!$C$2:$C$1048576,'Annual Inflation'!AZ$5,Data!$A$2:$A$1048576,'Annual Inflation'!$AP127))</f>
        <v>3.38</v>
      </c>
      <c r="BA127" s="15">
        <f>IF(SUMIFS(Data!$F$2:$F$1048576,Data!$C$2:$C$1048576,'Annual Inflation'!BA$5,Data!$A$2:$A$1048576,'Annual Inflation'!$AP127)=0,NA(),SUMIFS(Data!$F$2:$F$1048576,Data!$C$2:$C$1048576,'Annual Inflation'!BA$5,Data!$A$2:$A$1048576,'Annual Inflation'!$AP127))</f>
        <v>3.4643999999999999</v>
      </c>
      <c r="BB127" s="15">
        <f>IF(SUMIFS(Data!$F$2:$F$1048576,Data!$C$2:$C$1048576,'Annual Inflation'!BB$5,Data!$A$2:$A$1048576,'Annual Inflation'!$AP127)=0,NA(),SUMIFS(Data!$F$2:$F$1048576,Data!$C$2:$C$1048576,'Annual Inflation'!BB$5,Data!$A$2:$A$1048576,'Annual Inflation'!$AP127))</f>
        <v>3.38375</v>
      </c>
      <c r="BC127" s="4">
        <v>3</v>
      </c>
      <c r="BD127" s="4">
        <v>2</v>
      </c>
      <c r="BE127" s="4">
        <v>2</v>
      </c>
      <c r="CL127" s="7">
        <f t="shared" si="39"/>
        <v>40909</v>
      </c>
      <c r="CM127" s="4">
        <v>3.8</v>
      </c>
      <c r="CN127" s="181">
        <f>AVERAGE(CN128,CN126)</f>
        <v>3.4</v>
      </c>
      <c r="CP127" s="4">
        <f>IF(SUMIFS(Data!$F$2:$F$1048576,Data!$C$2:$C$1048576,'Annual Inflation'!CP$5,Data!$A$2:$A$1048576,'Annual Inflation'!$CL127)=0,NA(),SUMIFS(Data!$F$2:$F$1048576,Data!$C$2:$C$1048576,'Annual Inflation'!CP$5,Data!$A$2:$A$1048576,'Annual Inflation'!$CL127))</f>
        <v>3.78866666666667</v>
      </c>
      <c r="CQ127" s="181">
        <f>AVERAGE(CQ128,CQ126)</f>
        <v>3.4175652173913047</v>
      </c>
    </row>
    <row r="128" spans="41:95" x14ac:dyDescent="0.2">
      <c r="AO128">
        <f t="shared" si="41"/>
        <v>49</v>
      </c>
      <c r="AP128" s="14">
        <f t="shared" si="42"/>
        <v>43466</v>
      </c>
      <c r="AQ128" s="15">
        <f>IF(SUMIFS(Data!$G$2:$G$1048576,Data!$C$2:$C$1048576,'Annual Inflation'!AQ$5,Data!$A$2:$A$1048576,'Annual Inflation'!$AP128)=0,NA(),SUMIFS(Data!$G$2:$G$1048576,Data!$C$2:$C$1048576,'Annual Inflation'!AQ$5,Data!$A$2:$A$1048576,'Annual Inflation'!$AP128))</f>
        <v>3.53</v>
      </c>
      <c r="AR128" s="15">
        <f>IF(SUMIFS(Data!$G$2:$G$1048576,Data!$C$2:$C$1048576,'Annual Inflation'!AR$5,Data!$A$2:$A$1048576,'Annual Inflation'!$AP128)=0,NA(),SUMIFS(Data!$G$2:$G$1048576,Data!$C$2:$C$1048576,'Annual Inflation'!AR$5,Data!$A$2:$A$1048576,'Annual Inflation'!$AP128))</f>
        <v>3.5</v>
      </c>
      <c r="AS128" s="15">
        <f>IF(SUMIFS(Data!$F$2:$F$1048576,Data!$C$2:$C$1048576,'Annual Inflation'!AS$5,Data!$A$2:$A$1048576,'Annual Inflation'!$AP128)=0,NA(),SUMIFS(Data!$F$2:$F$1048576,Data!$C$2:$C$1048576,'Annual Inflation'!AS$5,Data!$A$2:$A$1048576,'Annual Inflation'!$AP128))</f>
        <v>3.6375862068965499</v>
      </c>
      <c r="AT128" s="15">
        <f>IF(SUMIFS(Data!$F$2:$F$1048576,Data!$C$2:$C$1048576,'Annual Inflation'!AT$5,Data!$A$2:$A$1048576,'Annual Inflation'!$AP128)=0,NA(),SUMIFS(Data!$F$2:$F$1048576,Data!$C$2:$C$1048576,'Annual Inflation'!AT$5,Data!$A$2:$A$1048576,'Annual Inflation'!$AP128))</f>
        <v>3.5540740740740699</v>
      </c>
      <c r="AU128" s="4">
        <v>3</v>
      </c>
      <c r="AV128" s="4">
        <v>2</v>
      </c>
      <c r="AW128" s="4">
        <v>2</v>
      </c>
      <c r="AY128" s="15">
        <f>IF(SUMIFS(Data!$G$2:$G$1048576,Data!$C$2:$C$1048576,'Annual Inflation'!AY$5,Data!$A$2:$A$1048576,'Annual Inflation'!$AP128)=0,NA(),SUMIFS(Data!$G$2:$G$1048576,Data!$C$2:$C$1048576,'Annual Inflation'!AY$5,Data!$A$2:$A$1048576,'Annual Inflation'!$AP128))</f>
        <v>3.415</v>
      </c>
      <c r="AZ128" s="15">
        <f>IF(SUMIFS(Data!$G$2:$G$1048576,Data!$C$2:$C$1048576,'Annual Inflation'!AZ$5,Data!$A$2:$A$1048576,'Annual Inflation'!$AP128)=0,NA(),SUMIFS(Data!$G$2:$G$1048576,Data!$C$2:$C$1048576,'Annual Inflation'!AZ$5,Data!$A$2:$A$1048576,'Annual Inflation'!$AP128))</f>
        <v>3.4</v>
      </c>
      <c r="BA128" s="15">
        <f>IF(SUMIFS(Data!$F$2:$F$1048576,Data!$C$2:$C$1048576,'Annual Inflation'!BA$5,Data!$A$2:$A$1048576,'Annual Inflation'!$AP128)=0,NA(),SUMIFS(Data!$F$2:$F$1048576,Data!$C$2:$C$1048576,'Annual Inflation'!BA$5,Data!$A$2:$A$1048576,'Annual Inflation'!$AP128))</f>
        <v>3.4388461538461499</v>
      </c>
      <c r="BB128" s="15">
        <f>IF(SUMIFS(Data!$F$2:$F$1048576,Data!$C$2:$C$1048576,'Annual Inflation'!BB$5,Data!$A$2:$A$1048576,'Annual Inflation'!$AP128)=0,NA(),SUMIFS(Data!$F$2:$F$1048576,Data!$C$2:$C$1048576,'Annual Inflation'!BB$5,Data!$A$2:$A$1048576,'Annual Inflation'!$AP128))</f>
        <v>3.4131999999999998</v>
      </c>
      <c r="BC128" s="4">
        <v>3</v>
      </c>
      <c r="BD128" s="4">
        <v>2</v>
      </c>
      <c r="BE128" s="4">
        <v>2</v>
      </c>
      <c r="CL128" s="7">
        <f t="shared" si="39"/>
        <v>40940</v>
      </c>
      <c r="CM128" s="4">
        <v>3.6</v>
      </c>
      <c r="CN128" s="4">
        <v>3.4</v>
      </c>
      <c r="CP128" s="4">
        <f>IF(SUMIFS(Data!$F$2:$F$1048576,Data!$C$2:$C$1048576,'Annual Inflation'!CP$5,Data!$A$2:$A$1048576,'Annual Inflation'!$CL128)=0,NA(),SUMIFS(Data!$F$2:$F$1048576,Data!$C$2:$C$1048576,'Annual Inflation'!CP$5,Data!$A$2:$A$1048576,'Annual Inflation'!$CL128))</f>
        <v>3.6991999999999998</v>
      </c>
      <c r="CQ128" s="4">
        <f>IF(SUMIFS(Data!$F$2:$F$1048576,Data!$C$2:$C$1048576,'Annual Inflation'!CQ$5,Data!$A$2:$A$1048576,'Annual Inflation'!$CL128)=0,NA(),SUMIFS(Data!$F$2:$F$1048576,Data!$C$2:$C$1048576,'Annual Inflation'!CQ$5,Data!$A$2:$A$1048576,'Annual Inflation'!$CL128))</f>
        <v>3.4391304347826099</v>
      </c>
    </row>
    <row r="129" spans="41:95" x14ac:dyDescent="0.2">
      <c r="AO129">
        <f t="shared" si="41"/>
        <v>48</v>
      </c>
      <c r="AP129" s="14">
        <f t="shared" si="42"/>
        <v>43497</v>
      </c>
      <c r="AQ129" s="15">
        <f>IF(SUMIFS(Data!$G$2:$G$1048576,Data!$C$2:$C$1048576,'Annual Inflation'!AQ$5,Data!$A$2:$A$1048576,'Annual Inflation'!$AP129)=0,NA(),SUMIFS(Data!$G$2:$G$1048576,Data!$C$2:$C$1048576,'Annual Inflation'!AQ$5,Data!$A$2:$A$1048576,'Annual Inflation'!$AP129))</f>
        <v>3.5</v>
      </c>
      <c r="AR129" s="15">
        <f>IF(SUMIFS(Data!$G$2:$G$1048576,Data!$C$2:$C$1048576,'Annual Inflation'!AR$5,Data!$A$2:$A$1048576,'Annual Inflation'!$AP129)=0,NA(),SUMIFS(Data!$G$2:$G$1048576,Data!$C$2:$C$1048576,'Annual Inflation'!AR$5,Data!$A$2:$A$1048576,'Annual Inflation'!$AP129))</f>
        <v>3.5</v>
      </c>
      <c r="AS129" s="15">
        <f>IF(SUMIFS(Data!$F$2:$F$1048576,Data!$C$2:$C$1048576,'Annual Inflation'!AS$5,Data!$A$2:$A$1048576,'Annual Inflation'!$AP129)=0,NA(),SUMIFS(Data!$F$2:$F$1048576,Data!$C$2:$C$1048576,'Annual Inflation'!AS$5,Data!$A$2:$A$1048576,'Annual Inflation'!$AP129))</f>
        <v>3.6367741935483902</v>
      </c>
      <c r="AT129" s="15">
        <f>IF(SUMIFS(Data!$F$2:$F$1048576,Data!$C$2:$C$1048576,'Annual Inflation'!AT$5,Data!$A$2:$A$1048576,'Annual Inflation'!$AP129)=0,NA(),SUMIFS(Data!$F$2:$F$1048576,Data!$C$2:$C$1048576,'Annual Inflation'!AT$5,Data!$A$2:$A$1048576,'Annual Inflation'!$AP129))</f>
        <v>3.5424137931034498</v>
      </c>
      <c r="AU129" s="4">
        <v>3</v>
      </c>
      <c r="AV129" s="4">
        <v>2</v>
      </c>
      <c r="AW129" s="4">
        <v>2</v>
      </c>
      <c r="AY129" s="15">
        <f>IF(SUMIFS(Data!$G$2:$G$1048576,Data!$C$2:$C$1048576,'Annual Inflation'!AY$5,Data!$A$2:$A$1048576,'Annual Inflation'!$AP129)=0,NA(),SUMIFS(Data!$G$2:$G$1048576,Data!$C$2:$C$1048576,'Annual Inflation'!AY$5,Data!$A$2:$A$1048576,'Annual Inflation'!$AP129))</f>
        <v>3.5</v>
      </c>
      <c r="AZ129" s="15">
        <f>IF(SUMIFS(Data!$G$2:$G$1048576,Data!$C$2:$C$1048576,'Annual Inflation'!AZ$5,Data!$A$2:$A$1048576,'Annual Inflation'!$AP129)=0,NA(),SUMIFS(Data!$G$2:$G$1048576,Data!$C$2:$C$1048576,'Annual Inflation'!AZ$5,Data!$A$2:$A$1048576,'Annual Inflation'!$AP129))</f>
        <v>3.4</v>
      </c>
      <c r="BA129" s="15">
        <f>IF(SUMIFS(Data!$F$2:$F$1048576,Data!$C$2:$C$1048576,'Annual Inflation'!BA$5,Data!$A$2:$A$1048576,'Annual Inflation'!$AP129)=0,NA(),SUMIFS(Data!$F$2:$F$1048576,Data!$C$2:$C$1048576,'Annual Inflation'!BA$5,Data!$A$2:$A$1048576,'Annual Inflation'!$AP129))</f>
        <v>3.4959090909090902</v>
      </c>
      <c r="BB129" s="15">
        <f>IF(SUMIFS(Data!$F$2:$F$1048576,Data!$C$2:$C$1048576,'Annual Inflation'!BB$5,Data!$A$2:$A$1048576,'Annual Inflation'!$AP129)=0,NA(),SUMIFS(Data!$F$2:$F$1048576,Data!$C$2:$C$1048576,'Annual Inflation'!BB$5,Data!$A$2:$A$1048576,'Annual Inflation'!$AP129))</f>
        <v>3.45190476190476</v>
      </c>
      <c r="BC129" s="4">
        <v>3</v>
      </c>
      <c r="BD129" s="4">
        <v>2</v>
      </c>
      <c r="BE129" s="4">
        <v>2</v>
      </c>
      <c r="CL129" s="7">
        <f t="shared" si="39"/>
        <v>40969</v>
      </c>
      <c r="CM129" s="4">
        <v>3.8</v>
      </c>
      <c r="CN129" s="4">
        <v>3.5</v>
      </c>
      <c r="CP129" s="4">
        <f>IF(SUMIFS(Data!$F$2:$F$1048576,Data!$C$2:$C$1048576,'Annual Inflation'!CP$5,Data!$A$2:$A$1048576,'Annual Inflation'!$CL129)=0,NA(),SUMIFS(Data!$F$2:$F$1048576,Data!$C$2:$C$1048576,'Annual Inflation'!CP$5,Data!$A$2:$A$1048576,'Annual Inflation'!$CL129))</f>
        <v>3.8222222222222202</v>
      </c>
      <c r="CQ129" s="4">
        <f>IF(SUMIFS(Data!$F$2:$F$1048576,Data!$C$2:$C$1048576,'Annual Inflation'!CQ$5,Data!$A$2:$A$1048576,'Annual Inflation'!$CL129)=0,NA(),SUMIFS(Data!$F$2:$F$1048576,Data!$C$2:$C$1048576,'Annual Inflation'!CQ$5,Data!$A$2:$A$1048576,'Annual Inflation'!$CL129))</f>
        <v>3.4916666666666698</v>
      </c>
    </row>
    <row r="130" spans="41:95" x14ac:dyDescent="0.2">
      <c r="AO130">
        <f t="shared" si="41"/>
        <v>47</v>
      </c>
      <c r="AP130" s="14">
        <f t="shared" si="42"/>
        <v>43525</v>
      </c>
      <c r="AQ130" s="15">
        <f>IF(SUMIFS(Data!$G$2:$G$1048576,Data!$C$2:$C$1048576,'Annual Inflation'!AQ$5,Data!$A$2:$A$1048576,'Annual Inflation'!$AP130)=0,NA(),SUMIFS(Data!$G$2:$G$1048576,Data!$C$2:$C$1048576,'Annual Inflation'!AQ$5,Data!$A$2:$A$1048576,'Annual Inflation'!$AP130))</f>
        <v>3.55</v>
      </c>
      <c r="AR130" s="15">
        <f>IF(SUMIFS(Data!$G$2:$G$1048576,Data!$C$2:$C$1048576,'Annual Inflation'!AR$5,Data!$A$2:$A$1048576,'Annual Inflation'!$AP130)=0,NA(),SUMIFS(Data!$G$2:$G$1048576,Data!$C$2:$C$1048576,'Annual Inflation'!AR$5,Data!$A$2:$A$1048576,'Annual Inflation'!$AP130))</f>
        <v>3.5</v>
      </c>
      <c r="AS130" s="15">
        <f>IF(SUMIFS(Data!$F$2:$F$1048576,Data!$C$2:$C$1048576,'Annual Inflation'!AS$5,Data!$A$2:$A$1048576,'Annual Inflation'!$AP130)=0,NA(),SUMIFS(Data!$F$2:$F$1048576,Data!$C$2:$C$1048576,'Annual Inflation'!AS$5,Data!$A$2:$A$1048576,'Annual Inflation'!$AP130))</f>
        <v>3.6178124999999999</v>
      </c>
      <c r="AT130" s="15">
        <f>IF(SUMIFS(Data!$F$2:$F$1048576,Data!$C$2:$C$1048576,'Annual Inflation'!AT$5,Data!$A$2:$A$1048576,'Annual Inflation'!$AP130)=0,NA(),SUMIFS(Data!$F$2:$F$1048576,Data!$C$2:$C$1048576,'Annual Inflation'!AT$5,Data!$A$2:$A$1048576,'Annual Inflation'!$AP130))</f>
        <v>3.5156666666666698</v>
      </c>
      <c r="AU130" s="4">
        <v>3</v>
      </c>
      <c r="AV130" s="4">
        <v>2</v>
      </c>
      <c r="AW130" s="4">
        <v>2</v>
      </c>
      <c r="AY130" s="15">
        <f>IF(SUMIFS(Data!$G$2:$G$1048576,Data!$C$2:$C$1048576,'Annual Inflation'!AY$5,Data!$A$2:$A$1048576,'Annual Inflation'!$AP130)=0,NA(),SUMIFS(Data!$G$2:$G$1048576,Data!$C$2:$C$1048576,'Annual Inflation'!AY$5,Data!$A$2:$A$1048576,'Annual Inflation'!$AP130))</f>
        <v>3.5</v>
      </c>
      <c r="AZ130" s="15">
        <f>IF(SUMIFS(Data!$G$2:$G$1048576,Data!$C$2:$C$1048576,'Annual Inflation'!AZ$5,Data!$A$2:$A$1048576,'Annual Inflation'!$AP130)=0,NA(),SUMIFS(Data!$G$2:$G$1048576,Data!$C$2:$C$1048576,'Annual Inflation'!AZ$5,Data!$A$2:$A$1048576,'Annual Inflation'!$AP130))</f>
        <v>3.4</v>
      </c>
      <c r="BA130" s="15">
        <f>IF(SUMIFS(Data!$F$2:$F$1048576,Data!$C$2:$C$1048576,'Annual Inflation'!BA$5,Data!$A$2:$A$1048576,'Annual Inflation'!$AP130)=0,NA(),SUMIFS(Data!$F$2:$F$1048576,Data!$C$2:$C$1048576,'Annual Inflation'!BA$5,Data!$A$2:$A$1048576,'Annual Inflation'!$AP130))</f>
        <v>3.45846153846154</v>
      </c>
      <c r="BB130" s="15">
        <f>IF(SUMIFS(Data!$F$2:$F$1048576,Data!$C$2:$C$1048576,'Annual Inflation'!BB$5,Data!$A$2:$A$1048576,'Annual Inflation'!$AP130)=0,NA(),SUMIFS(Data!$F$2:$F$1048576,Data!$C$2:$C$1048576,'Annual Inflation'!BB$5,Data!$A$2:$A$1048576,'Annual Inflation'!$AP130))</f>
        <v>3.3984000000000001</v>
      </c>
      <c r="BC130" s="4">
        <v>3</v>
      </c>
      <c r="BD130" s="4">
        <v>2</v>
      </c>
      <c r="BE130" s="4">
        <v>2</v>
      </c>
      <c r="CL130" s="7">
        <f t="shared" si="39"/>
        <v>41000</v>
      </c>
      <c r="CM130" s="4">
        <v>3.8</v>
      </c>
      <c r="CN130" s="4">
        <v>3.45</v>
      </c>
      <c r="CP130" s="4">
        <f>IF(SUMIFS(Data!$F$2:$F$1048576,Data!$C$2:$C$1048576,'Annual Inflation'!CP$5,Data!$A$2:$A$1048576,'Annual Inflation'!$CL130)=0,NA(),SUMIFS(Data!$F$2:$F$1048576,Data!$C$2:$C$1048576,'Annual Inflation'!CP$5,Data!$A$2:$A$1048576,'Annual Inflation'!$CL130))</f>
        <v>3.9119999999999999</v>
      </c>
      <c r="CQ130" s="4">
        <f>IF(SUMIFS(Data!$F$2:$F$1048576,Data!$C$2:$C$1048576,'Annual Inflation'!CQ$5,Data!$A$2:$A$1048576,'Annual Inflation'!$CL130)=0,NA(),SUMIFS(Data!$F$2:$F$1048576,Data!$C$2:$C$1048576,'Annual Inflation'!CQ$5,Data!$A$2:$A$1048576,'Annual Inflation'!$CL130))</f>
        <v>3.4750000000000001</v>
      </c>
    </row>
    <row r="131" spans="41:95" x14ac:dyDescent="0.2">
      <c r="AO131">
        <f t="shared" si="41"/>
        <v>46</v>
      </c>
      <c r="AP131" s="14">
        <f t="shared" si="42"/>
        <v>43556</v>
      </c>
      <c r="AQ131" s="15">
        <f>IF(SUMIFS(Data!$G$2:$G$1048576,Data!$C$2:$C$1048576,'Annual Inflation'!AQ$5,Data!$A$2:$A$1048576,'Annual Inflation'!$AP131)=0,NA(),SUMIFS(Data!$G$2:$G$1048576,Data!$C$2:$C$1048576,'Annual Inflation'!AQ$5,Data!$A$2:$A$1048576,'Annual Inflation'!$AP131))</f>
        <v>3.55</v>
      </c>
      <c r="AR131" s="15">
        <f>IF(SUMIFS(Data!$G$2:$G$1048576,Data!$C$2:$C$1048576,'Annual Inflation'!AR$5,Data!$A$2:$A$1048576,'Annual Inflation'!$AP131)=0,NA(),SUMIFS(Data!$G$2:$G$1048576,Data!$C$2:$C$1048576,'Annual Inflation'!AR$5,Data!$A$2:$A$1048576,'Annual Inflation'!$AP131))</f>
        <v>3.5</v>
      </c>
      <c r="AS131" s="15">
        <f>IF(SUMIFS(Data!$F$2:$F$1048576,Data!$C$2:$C$1048576,'Annual Inflation'!AS$5,Data!$A$2:$A$1048576,'Annual Inflation'!$AP131)=0,NA(),SUMIFS(Data!$F$2:$F$1048576,Data!$C$2:$C$1048576,'Annual Inflation'!AS$5,Data!$A$2:$A$1048576,'Annual Inflation'!$AP131))</f>
        <v>3.5757142857142901</v>
      </c>
      <c r="AT131" s="15">
        <f>IF(SUMIFS(Data!$F$2:$F$1048576,Data!$C$2:$C$1048576,'Annual Inflation'!AT$5,Data!$A$2:$A$1048576,'Annual Inflation'!$AP131)=0,NA(),SUMIFS(Data!$F$2:$F$1048576,Data!$C$2:$C$1048576,'Annual Inflation'!AT$5,Data!$A$2:$A$1048576,'Annual Inflation'!$AP131))</f>
        <v>3.4615624999999999</v>
      </c>
      <c r="AU131" s="4">
        <v>3</v>
      </c>
      <c r="AV131" s="4">
        <v>2</v>
      </c>
      <c r="AW131" s="4">
        <v>2</v>
      </c>
      <c r="AY131" s="15">
        <f>IF(SUMIFS(Data!$G$2:$G$1048576,Data!$C$2:$C$1048576,'Annual Inflation'!AY$5,Data!$A$2:$A$1048576,'Annual Inflation'!$AP131)=0,NA(),SUMIFS(Data!$G$2:$G$1048576,Data!$C$2:$C$1048576,'Annual Inflation'!AY$5,Data!$A$2:$A$1048576,'Annual Inflation'!$AP131))</f>
        <v>3.5</v>
      </c>
      <c r="AZ131" s="15">
        <f>IF(SUMIFS(Data!$G$2:$G$1048576,Data!$C$2:$C$1048576,'Annual Inflation'!AZ$5,Data!$A$2:$A$1048576,'Annual Inflation'!$AP131)=0,NA(),SUMIFS(Data!$G$2:$G$1048576,Data!$C$2:$C$1048576,'Annual Inflation'!AZ$5,Data!$A$2:$A$1048576,'Annual Inflation'!$AP131))</f>
        <v>3.4</v>
      </c>
      <c r="BA131" s="15">
        <f>IF(SUMIFS(Data!$F$2:$F$1048576,Data!$C$2:$C$1048576,'Annual Inflation'!BA$5,Data!$A$2:$A$1048576,'Annual Inflation'!$AP131)=0,NA(),SUMIFS(Data!$F$2:$F$1048576,Data!$C$2:$C$1048576,'Annual Inflation'!BA$5,Data!$A$2:$A$1048576,'Annual Inflation'!$AP131))</f>
        <v>3.4182758620689699</v>
      </c>
      <c r="BB131" s="15">
        <f>IF(SUMIFS(Data!$F$2:$F$1048576,Data!$C$2:$C$1048576,'Annual Inflation'!BB$5,Data!$A$2:$A$1048576,'Annual Inflation'!$AP131)=0,NA(),SUMIFS(Data!$F$2:$F$1048576,Data!$C$2:$C$1048576,'Annual Inflation'!BB$5,Data!$A$2:$A$1048576,'Annual Inflation'!$AP131))</f>
        <v>3.36964285714286</v>
      </c>
      <c r="BC131" s="4">
        <v>3</v>
      </c>
      <c r="BD131" s="4">
        <v>2</v>
      </c>
      <c r="BE131" s="4">
        <v>2</v>
      </c>
      <c r="CL131" s="7">
        <f t="shared" si="39"/>
        <v>41030</v>
      </c>
      <c r="CM131" s="4">
        <v>4</v>
      </c>
      <c r="CN131" s="4">
        <v>3.4</v>
      </c>
      <c r="CP131" s="4">
        <f>IF(SUMIFS(Data!$F$2:$F$1048576,Data!$C$2:$C$1048576,'Annual Inflation'!CP$5,Data!$A$2:$A$1048576,'Annual Inflation'!$CL131)=0,NA(),SUMIFS(Data!$F$2:$F$1048576,Data!$C$2:$C$1048576,'Annual Inflation'!CP$5,Data!$A$2:$A$1048576,'Annual Inflation'!$CL131))</f>
        <v>3.9878571428571399</v>
      </c>
      <c r="CQ131" s="4">
        <f>IF(SUMIFS(Data!$F$2:$F$1048576,Data!$C$2:$C$1048576,'Annual Inflation'!CQ$5,Data!$A$2:$A$1048576,'Annual Inflation'!$CL131)=0,NA(),SUMIFS(Data!$F$2:$F$1048576,Data!$C$2:$C$1048576,'Annual Inflation'!CQ$5,Data!$A$2:$A$1048576,'Annual Inflation'!$CL131))</f>
        <v>3.472</v>
      </c>
    </row>
    <row r="132" spans="41:95" x14ac:dyDescent="0.2">
      <c r="AO132">
        <f t="shared" si="41"/>
        <v>45</v>
      </c>
      <c r="AP132" s="14">
        <f t="shared" si="42"/>
        <v>43586</v>
      </c>
      <c r="AQ132" s="15">
        <f>IF(SUMIFS(Data!$G$2:$G$1048576,Data!$C$2:$C$1048576,'Annual Inflation'!AQ$5,Data!$A$2:$A$1048576,'Annual Inflation'!$AP132)=0,NA(),SUMIFS(Data!$G$2:$G$1048576,Data!$C$2:$C$1048576,'Annual Inflation'!AQ$5,Data!$A$2:$A$1048576,'Annual Inflation'!$AP132))</f>
        <v>3.54</v>
      </c>
      <c r="AR132" s="15">
        <f>IF(SUMIFS(Data!$G$2:$G$1048576,Data!$C$2:$C$1048576,'Annual Inflation'!AR$5,Data!$A$2:$A$1048576,'Annual Inflation'!$AP132)=0,NA(),SUMIFS(Data!$G$2:$G$1048576,Data!$C$2:$C$1048576,'Annual Inflation'!AR$5,Data!$A$2:$A$1048576,'Annual Inflation'!$AP132))</f>
        <v>3.5</v>
      </c>
      <c r="AS132" s="15">
        <f>IF(SUMIFS(Data!$F$2:$F$1048576,Data!$C$2:$C$1048576,'Annual Inflation'!AS$5,Data!$A$2:$A$1048576,'Annual Inflation'!$AP132)=0,NA(),SUMIFS(Data!$F$2:$F$1048576,Data!$C$2:$C$1048576,'Annual Inflation'!AS$5,Data!$A$2:$A$1048576,'Annual Inflation'!$AP132))</f>
        <v>3.6065714285714301</v>
      </c>
      <c r="AT132" s="15">
        <f>IF(SUMIFS(Data!$F$2:$F$1048576,Data!$C$2:$C$1048576,'Annual Inflation'!AT$5,Data!$A$2:$A$1048576,'Annual Inflation'!$AP132)=0,NA(),SUMIFS(Data!$F$2:$F$1048576,Data!$C$2:$C$1048576,'Annual Inflation'!AT$5,Data!$A$2:$A$1048576,'Annual Inflation'!$AP132))</f>
        <v>3.5136363636363601</v>
      </c>
      <c r="AU132" s="4">
        <v>3</v>
      </c>
      <c r="AV132" s="4">
        <v>2</v>
      </c>
      <c r="AW132" s="4">
        <v>2</v>
      </c>
      <c r="AY132" s="15">
        <f>IF(SUMIFS(Data!$G$2:$G$1048576,Data!$C$2:$C$1048576,'Annual Inflation'!AY$5,Data!$A$2:$A$1048576,'Annual Inflation'!$AP132)=0,NA(),SUMIFS(Data!$G$2:$G$1048576,Data!$C$2:$C$1048576,'Annual Inflation'!AY$5,Data!$A$2:$A$1048576,'Annual Inflation'!$AP132))</f>
        <v>3.4750000000000001</v>
      </c>
      <c r="AZ132" s="15">
        <f>IF(SUMIFS(Data!$G$2:$G$1048576,Data!$C$2:$C$1048576,'Annual Inflation'!AZ$5,Data!$A$2:$A$1048576,'Annual Inflation'!$AP132)=0,NA(),SUMIFS(Data!$G$2:$G$1048576,Data!$C$2:$C$1048576,'Annual Inflation'!AZ$5,Data!$A$2:$A$1048576,'Annual Inflation'!$AP132))</f>
        <v>3.4</v>
      </c>
      <c r="BA132" s="15">
        <f>IF(SUMIFS(Data!$F$2:$F$1048576,Data!$C$2:$C$1048576,'Annual Inflation'!BA$5,Data!$A$2:$A$1048576,'Annual Inflation'!$AP132)=0,NA(),SUMIFS(Data!$F$2:$F$1048576,Data!$C$2:$C$1048576,'Annual Inflation'!BA$5,Data!$A$2:$A$1048576,'Annual Inflation'!$AP132))</f>
        <v>3.4343333333333299</v>
      </c>
      <c r="BB132" s="15">
        <f>IF(SUMIFS(Data!$F$2:$F$1048576,Data!$C$2:$C$1048576,'Annual Inflation'!BB$5,Data!$A$2:$A$1048576,'Annual Inflation'!$AP132)=0,NA(),SUMIFS(Data!$F$2:$F$1048576,Data!$C$2:$C$1048576,'Annual Inflation'!BB$5,Data!$A$2:$A$1048576,'Annual Inflation'!$AP132))</f>
        <v>3.3858620689655199</v>
      </c>
      <c r="BC132" s="4">
        <v>3</v>
      </c>
      <c r="BD132" s="4">
        <v>2</v>
      </c>
      <c r="BE132" s="4">
        <v>2</v>
      </c>
      <c r="CL132" s="7">
        <f t="shared" si="39"/>
        <v>41061</v>
      </c>
      <c r="CM132" s="4">
        <v>3.9</v>
      </c>
      <c r="CN132" s="4">
        <v>3.4</v>
      </c>
      <c r="CP132" s="4">
        <f>IF(SUMIFS(Data!$F$2:$F$1048576,Data!$C$2:$C$1048576,'Annual Inflation'!CP$5,Data!$A$2:$A$1048576,'Annual Inflation'!$CL132)=0,NA(),SUMIFS(Data!$F$2:$F$1048576,Data!$C$2:$C$1048576,'Annual Inflation'!CP$5,Data!$A$2:$A$1048576,'Annual Inflation'!$CL132))</f>
        <v>3.95</v>
      </c>
      <c r="CQ132" s="4">
        <f>IF(SUMIFS(Data!$F$2:$F$1048576,Data!$C$2:$C$1048576,'Annual Inflation'!CQ$5,Data!$A$2:$A$1048576,'Annual Inflation'!$CL132)=0,NA(),SUMIFS(Data!$F$2:$F$1048576,Data!$C$2:$C$1048576,'Annual Inflation'!CQ$5,Data!$A$2:$A$1048576,'Annual Inflation'!$CL132))</f>
        <v>3.4791666666666701</v>
      </c>
    </row>
    <row r="133" spans="41:95" x14ac:dyDescent="0.2">
      <c r="AO133">
        <f t="shared" si="41"/>
        <v>44</v>
      </c>
      <c r="AP133" s="14">
        <f t="shared" si="42"/>
        <v>43617</v>
      </c>
      <c r="AQ133" s="15">
        <f>IF(SUMIFS(Data!$G$2:$G$1048576,Data!$C$2:$C$1048576,'Annual Inflation'!AQ$5,Data!$A$2:$A$1048576,'Annual Inflation'!$AP133)=0,NA(),SUMIFS(Data!$G$2:$G$1048576,Data!$C$2:$C$1048576,'Annual Inflation'!AQ$5,Data!$A$2:$A$1048576,'Annual Inflation'!$AP133))</f>
        <v>3.5</v>
      </c>
      <c r="AR133" s="15">
        <f>IF(SUMIFS(Data!$G$2:$G$1048576,Data!$C$2:$C$1048576,'Annual Inflation'!AR$5,Data!$A$2:$A$1048576,'Annual Inflation'!$AP133)=0,NA(),SUMIFS(Data!$G$2:$G$1048576,Data!$C$2:$C$1048576,'Annual Inflation'!AR$5,Data!$A$2:$A$1048576,'Annual Inflation'!$AP133))</f>
        <v>3.5</v>
      </c>
      <c r="AS133" s="15">
        <f>IF(SUMIFS(Data!$F$2:$F$1048576,Data!$C$2:$C$1048576,'Annual Inflation'!AS$5,Data!$A$2:$A$1048576,'Annual Inflation'!$AP133)=0,NA(),SUMIFS(Data!$F$2:$F$1048576,Data!$C$2:$C$1048576,'Annual Inflation'!AS$5,Data!$A$2:$A$1048576,'Annual Inflation'!$AP133))</f>
        <v>3.5775000000000001</v>
      </c>
      <c r="AT133" s="15">
        <f>IF(SUMIFS(Data!$F$2:$F$1048576,Data!$C$2:$C$1048576,'Annual Inflation'!AT$5,Data!$A$2:$A$1048576,'Annual Inflation'!$AP133)=0,NA(),SUMIFS(Data!$F$2:$F$1048576,Data!$C$2:$C$1048576,'Annual Inflation'!AT$5,Data!$A$2:$A$1048576,'Annual Inflation'!$AP133))</f>
        <v>3.5119354838709702</v>
      </c>
      <c r="AU133" s="4">
        <v>3</v>
      </c>
      <c r="AV133" s="4">
        <v>2</v>
      </c>
      <c r="AW133" s="4">
        <v>2</v>
      </c>
      <c r="AY133" s="15">
        <f>IF(SUMIFS(Data!$G$2:$G$1048576,Data!$C$2:$C$1048576,'Annual Inflation'!AY$5,Data!$A$2:$A$1048576,'Annual Inflation'!$AP133)=0,NA(),SUMIFS(Data!$G$2:$G$1048576,Data!$C$2:$C$1048576,'Annual Inflation'!AY$5,Data!$A$2:$A$1048576,'Annual Inflation'!$AP133))</f>
        <v>3.49</v>
      </c>
      <c r="AZ133" s="15">
        <f>IF(SUMIFS(Data!$G$2:$G$1048576,Data!$C$2:$C$1048576,'Annual Inflation'!AZ$5,Data!$A$2:$A$1048576,'Annual Inflation'!$AP133)=0,NA(),SUMIFS(Data!$G$2:$G$1048576,Data!$C$2:$C$1048576,'Annual Inflation'!AZ$5,Data!$A$2:$A$1048576,'Annual Inflation'!$AP133))</f>
        <v>3.4</v>
      </c>
      <c r="BA133" s="15">
        <f>IF(SUMIFS(Data!$F$2:$F$1048576,Data!$C$2:$C$1048576,'Annual Inflation'!BA$5,Data!$A$2:$A$1048576,'Annual Inflation'!$AP133)=0,NA(),SUMIFS(Data!$F$2:$F$1048576,Data!$C$2:$C$1048576,'Annual Inflation'!BA$5,Data!$A$2:$A$1048576,'Annual Inflation'!$AP133))</f>
        <v>3.4380000000000002</v>
      </c>
      <c r="BB133" s="15">
        <f>IF(SUMIFS(Data!$F$2:$F$1048576,Data!$C$2:$C$1048576,'Annual Inflation'!BB$5,Data!$A$2:$A$1048576,'Annual Inflation'!$AP133)=0,NA(),SUMIFS(Data!$F$2:$F$1048576,Data!$C$2:$C$1048576,'Annual Inflation'!BB$5,Data!$A$2:$A$1048576,'Annual Inflation'!$AP133))</f>
        <v>3.3893103448275901</v>
      </c>
      <c r="BC133" s="4">
        <v>3</v>
      </c>
      <c r="BD133" s="4">
        <v>2</v>
      </c>
      <c r="BE133" s="4">
        <v>2</v>
      </c>
      <c r="CL133" s="7">
        <f t="shared" si="39"/>
        <v>41091</v>
      </c>
      <c r="CM133" s="4">
        <v>3.75</v>
      </c>
      <c r="CN133" s="4">
        <v>3.4</v>
      </c>
      <c r="CP133" s="4">
        <f>IF(SUMIFS(Data!$F$2:$F$1048576,Data!$C$2:$C$1048576,'Annual Inflation'!CP$5,Data!$A$2:$A$1048576,'Annual Inflation'!$CL133)=0,NA(),SUMIFS(Data!$F$2:$F$1048576,Data!$C$2:$C$1048576,'Annual Inflation'!CP$5,Data!$A$2:$A$1048576,'Annual Inflation'!$CL133))</f>
        <v>3.7769230769230799</v>
      </c>
      <c r="CQ133" s="4">
        <f>IF(SUMIFS(Data!$F$2:$F$1048576,Data!$C$2:$C$1048576,'Annual Inflation'!CQ$5,Data!$A$2:$A$1048576,'Annual Inflation'!$CL133)=0,NA(),SUMIFS(Data!$F$2:$F$1048576,Data!$C$2:$C$1048576,'Annual Inflation'!CQ$5,Data!$A$2:$A$1048576,'Annual Inflation'!$CL133))</f>
        <v>3.48260869565217</v>
      </c>
    </row>
    <row r="134" spans="41:95" x14ac:dyDescent="0.2">
      <c r="AO134">
        <f t="shared" si="41"/>
        <v>43</v>
      </c>
      <c r="AP134" s="14">
        <f t="shared" si="42"/>
        <v>43647</v>
      </c>
      <c r="AQ134" s="15">
        <f>IF(SUMIFS(Data!$G$2:$G$1048576,Data!$C$2:$C$1048576,'Annual Inflation'!AQ$5,Data!$A$2:$A$1048576,'Annual Inflation'!$AP134)=0,NA(),SUMIFS(Data!$G$2:$G$1048576,Data!$C$2:$C$1048576,'Annual Inflation'!AQ$5,Data!$A$2:$A$1048576,'Annual Inflation'!$AP134))</f>
        <v>3.5</v>
      </c>
      <c r="AR134" s="15">
        <f>IF(SUMIFS(Data!$G$2:$G$1048576,Data!$C$2:$C$1048576,'Annual Inflation'!AR$5,Data!$A$2:$A$1048576,'Annual Inflation'!$AP134)=0,NA(),SUMIFS(Data!$G$2:$G$1048576,Data!$C$2:$C$1048576,'Annual Inflation'!AR$5,Data!$A$2:$A$1048576,'Annual Inflation'!$AP134))</f>
        <v>3.5</v>
      </c>
      <c r="AS134" s="15">
        <f>IF(SUMIFS(Data!$F$2:$F$1048576,Data!$C$2:$C$1048576,'Annual Inflation'!AS$5,Data!$A$2:$A$1048576,'Annual Inflation'!$AP134)=0,NA(),SUMIFS(Data!$F$2:$F$1048576,Data!$C$2:$C$1048576,'Annual Inflation'!AS$5,Data!$A$2:$A$1048576,'Annual Inflation'!$AP134))</f>
        <v>3.5924242424242401</v>
      </c>
      <c r="AT134" s="15">
        <f>IF(SUMIFS(Data!$F$2:$F$1048576,Data!$C$2:$C$1048576,'Annual Inflation'!AT$5,Data!$A$2:$A$1048576,'Annual Inflation'!$AP134)=0,NA(),SUMIFS(Data!$F$2:$F$1048576,Data!$C$2:$C$1048576,'Annual Inflation'!AT$5,Data!$A$2:$A$1048576,'Annual Inflation'!$AP134))</f>
        <v>3.51</v>
      </c>
      <c r="AU134" s="4">
        <v>3</v>
      </c>
      <c r="AV134" s="4">
        <v>2</v>
      </c>
      <c r="AW134" s="4">
        <v>2</v>
      </c>
      <c r="AY134" s="15">
        <f>IF(SUMIFS(Data!$G$2:$G$1048576,Data!$C$2:$C$1048576,'Annual Inflation'!AY$5,Data!$A$2:$A$1048576,'Annual Inflation'!$AP134)=0,NA(),SUMIFS(Data!$G$2:$G$1048576,Data!$C$2:$C$1048576,'Annual Inflation'!AY$5,Data!$A$2:$A$1048576,'Annual Inflation'!$AP134))</f>
        <v>3.4049999999999998</v>
      </c>
      <c r="AZ134" s="15">
        <f>IF(SUMIFS(Data!$G$2:$G$1048576,Data!$C$2:$C$1048576,'Annual Inflation'!AZ$5,Data!$A$2:$A$1048576,'Annual Inflation'!$AP134)=0,NA(),SUMIFS(Data!$G$2:$G$1048576,Data!$C$2:$C$1048576,'Annual Inflation'!AZ$5,Data!$A$2:$A$1048576,'Annual Inflation'!$AP134))</f>
        <v>3.4</v>
      </c>
      <c r="BA134" s="15">
        <f>IF(SUMIFS(Data!$F$2:$F$1048576,Data!$C$2:$C$1048576,'Annual Inflation'!BA$5,Data!$A$2:$A$1048576,'Annual Inflation'!$AP134)=0,NA(),SUMIFS(Data!$F$2:$F$1048576,Data!$C$2:$C$1048576,'Annual Inflation'!BA$5,Data!$A$2:$A$1048576,'Annual Inflation'!$AP134))</f>
        <v>3.4249999999999998</v>
      </c>
      <c r="BB134" s="15">
        <f>IF(SUMIFS(Data!$F$2:$F$1048576,Data!$C$2:$C$1048576,'Annual Inflation'!BB$5,Data!$A$2:$A$1048576,'Annual Inflation'!$AP134)=0,NA(),SUMIFS(Data!$F$2:$F$1048576,Data!$C$2:$C$1048576,'Annual Inflation'!BB$5,Data!$A$2:$A$1048576,'Annual Inflation'!$AP134))</f>
        <v>3.4092857142857098</v>
      </c>
      <c r="BC134" s="4">
        <v>3</v>
      </c>
      <c r="BD134" s="4">
        <v>2</v>
      </c>
      <c r="BE134" s="4">
        <v>2</v>
      </c>
      <c r="CL134" s="7">
        <f t="shared" si="39"/>
        <v>41122</v>
      </c>
      <c r="CM134" s="4">
        <v>3.8</v>
      </c>
      <c r="CN134" s="4">
        <v>3.5</v>
      </c>
      <c r="CP134" s="4">
        <f>IF(SUMIFS(Data!$F$2:$F$1048576,Data!$C$2:$C$1048576,'Annual Inflation'!CP$5,Data!$A$2:$A$1048576,'Annual Inflation'!$CL134)=0,NA(),SUMIFS(Data!$F$2:$F$1048576,Data!$C$2:$C$1048576,'Annual Inflation'!CP$5,Data!$A$2:$A$1048576,'Annual Inflation'!$CL134))</f>
        <v>3.7741935483871001</v>
      </c>
      <c r="CQ134" s="4">
        <f>IF(SUMIFS(Data!$F$2:$F$1048576,Data!$C$2:$C$1048576,'Annual Inflation'!CQ$5,Data!$A$2:$A$1048576,'Annual Inflation'!$CL134)=0,NA(),SUMIFS(Data!$F$2:$F$1048576,Data!$C$2:$C$1048576,'Annual Inflation'!CQ$5,Data!$A$2:$A$1048576,'Annual Inflation'!$CL134))</f>
        <v>3.5074074074074102</v>
      </c>
    </row>
    <row r="135" spans="41:95" x14ac:dyDescent="0.2">
      <c r="AO135">
        <f t="shared" si="41"/>
        <v>42</v>
      </c>
      <c r="AP135" s="14">
        <f t="shared" si="42"/>
        <v>43678</v>
      </c>
      <c r="AQ135" s="15">
        <f>IF(SUMIFS(Data!$G$2:$G$1048576,Data!$C$2:$C$1048576,'Annual Inflation'!AQ$5,Data!$A$2:$A$1048576,'Annual Inflation'!$AP135)=0,NA(),SUMIFS(Data!$G$2:$G$1048576,Data!$C$2:$C$1048576,'Annual Inflation'!AQ$5,Data!$A$2:$A$1048576,'Annual Inflation'!$AP135))</f>
        <v>3.5</v>
      </c>
      <c r="AR135" s="15">
        <f>IF(SUMIFS(Data!$G$2:$G$1048576,Data!$C$2:$C$1048576,'Annual Inflation'!AR$5,Data!$A$2:$A$1048576,'Annual Inflation'!$AP135)=0,NA(),SUMIFS(Data!$G$2:$G$1048576,Data!$C$2:$C$1048576,'Annual Inflation'!AR$5,Data!$A$2:$A$1048576,'Annual Inflation'!$AP135))</f>
        <v>3.5</v>
      </c>
      <c r="AS135" s="15">
        <f>IF(SUMIFS(Data!$F$2:$F$1048576,Data!$C$2:$C$1048576,'Annual Inflation'!AS$5,Data!$A$2:$A$1048576,'Annual Inflation'!$AP135)=0,NA(),SUMIFS(Data!$F$2:$F$1048576,Data!$C$2:$C$1048576,'Annual Inflation'!AS$5,Data!$A$2:$A$1048576,'Annual Inflation'!$AP135))</f>
        <v>3.5528571428571398</v>
      </c>
      <c r="AT135" s="15">
        <f>IF(SUMIFS(Data!$F$2:$F$1048576,Data!$C$2:$C$1048576,'Annual Inflation'!AT$5,Data!$A$2:$A$1048576,'Annual Inflation'!$AP135)=0,NA(),SUMIFS(Data!$F$2:$F$1048576,Data!$C$2:$C$1048576,'Annual Inflation'!AT$5,Data!$A$2:$A$1048576,'Annual Inflation'!$AP135))</f>
        <v>3.9779411764705901</v>
      </c>
      <c r="AU135" s="4">
        <v>3</v>
      </c>
      <c r="AV135" s="4">
        <v>2</v>
      </c>
      <c r="AW135" s="4">
        <v>2</v>
      </c>
      <c r="AY135" s="15">
        <f>IF(SUMIFS(Data!$G$2:$G$1048576,Data!$C$2:$C$1048576,'Annual Inflation'!AY$5,Data!$A$2:$A$1048576,'Annual Inflation'!$AP135)=0,NA(),SUMIFS(Data!$G$2:$G$1048576,Data!$C$2:$C$1048576,'Annual Inflation'!AY$5,Data!$A$2:$A$1048576,'Annual Inflation'!$AP135))</f>
        <v>3.49</v>
      </c>
      <c r="AZ135" s="15">
        <f>IF(SUMIFS(Data!$G$2:$G$1048576,Data!$C$2:$C$1048576,'Annual Inflation'!AZ$5,Data!$A$2:$A$1048576,'Annual Inflation'!$AP135)=0,NA(),SUMIFS(Data!$G$2:$G$1048576,Data!$C$2:$C$1048576,'Annual Inflation'!AZ$5,Data!$A$2:$A$1048576,'Annual Inflation'!$AP135))</f>
        <v>3.4</v>
      </c>
      <c r="BA135" s="15">
        <f>IF(SUMIFS(Data!$F$2:$F$1048576,Data!$C$2:$C$1048576,'Annual Inflation'!BA$5,Data!$A$2:$A$1048576,'Annual Inflation'!$AP135)=0,NA(),SUMIFS(Data!$F$2:$F$1048576,Data!$C$2:$C$1048576,'Annual Inflation'!BA$5,Data!$A$2:$A$1048576,'Annual Inflation'!$AP135))</f>
        <v>3.4534482758620699</v>
      </c>
      <c r="BB135" s="15">
        <f>IF(SUMIFS(Data!$F$2:$F$1048576,Data!$C$2:$C$1048576,'Annual Inflation'!BB$5,Data!$A$2:$A$1048576,'Annual Inflation'!$AP135)=0,NA(),SUMIFS(Data!$F$2:$F$1048576,Data!$C$2:$C$1048576,'Annual Inflation'!BB$5,Data!$A$2:$A$1048576,'Annual Inflation'!$AP135))</f>
        <v>3.4057142857142901</v>
      </c>
      <c r="BC135" s="4">
        <v>3</v>
      </c>
      <c r="BD135" s="4">
        <v>2</v>
      </c>
      <c r="BE135" s="4">
        <v>2</v>
      </c>
      <c r="CL135" s="7">
        <f t="shared" si="39"/>
        <v>41153</v>
      </c>
      <c r="CM135" s="4">
        <v>3.9</v>
      </c>
      <c r="CN135" s="4">
        <v>3.5</v>
      </c>
      <c r="CP135" s="4">
        <f>IF(SUMIFS(Data!$F$2:$F$1048576,Data!$C$2:$C$1048576,'Annual Inflation'!CP$5,Data!$A$2:$A$1048576,'Annual Inflation'!$CL135)=0,NA(),SUMIFS(Data!$F$2:$F$1048576,Data!$C$2:$C$1048576,'Annual Inflation'!CP$5,Data!$A$2:$A$1048576,'Annual Inflation'!$CL135))</f>
        <v>3.8374999999999999</v>
      </c>
      <c r="CQ135" s="4">
        <f>IF(SUMIFS(Data!$F$2:$F$1048576,Data!$C$2:$C$1048576,'Annual Inflation'!CQ$5,Data!$A$2:$A$1048576,'Annual Inflation'!$CL135)=0,NA(),SUMIFS(Data!$F$2:$F$1048576,Data!$C$2:$C$1048576,'Annual Inflation'!CQ$5,Data!$A$2:$A$1048576,'Annual Inflation'!$CL135))</f>
        <v>3.5517241379310298</v>
      </c>
    </row>
    <row r="136" spans="41:95" x14ac:dyDescent="0.2">
      <c r="AO136">
        <f t="shared" si="41"/>
        <v>41</v>
      </c>
      <c r="AP136" s="14">
        <f t="shared" si="42"/>
        <v>43709</v>
      </c>
      <c r="AQ136" s="15">
        <f>IF(SUMIFS(Data!$G$2:$G$1048576,Data!$C$2:$C$1048576,'Annual Inflation'!AQ$5,Data!$A$2:$A$1048576,'Annual Inflation'!$AP136)=0,NA(),SUMIFS(Data!$G$2:$G$1048576,Data!$C$2:$C$1048576,'Annual Inflation'!AQ$5,Data!$A$2:$A$1048576,'Annual Inflation'!$AP136))</f>
        <v>3.5</v>
      </c>
      <c r="AR136" s="15">
        <f>IF(SUMIFS(Data!$G$2:$G$1048576,Data!$C$2:$C$1048576,'Annual Inflation'!AR$5,Data!$A$2:$A$1048576,'Annual Inflation'!$AP136)=0,NA(),SUMIFS(Data!$G$2:$G$1048576,Data!$C$2:$C$1048576,'Annual Inflation'!AR$5,Data!$A$2:$A$1048576,'Annual Inflation'!$AP136))</f>
        <v>3.5</v>
      </c>
      <c r="AS136" s="15">
        <f>IF(SUMIFS(Data!$F$2:$F$1048576,Data!$C$2:$C$1048576,'Annual Inflation'!AS$5,Data!$A$2:$A$1048576,'Annual Inflation'!$AP136)=0,NA(),SUMIFS(Data!$F$2:$F$1048576,Data!$C$2:$C$1048576,'Annual Inflation'!AS$5,Data!$A$2:$A$1048576,'Annual Inflation'!$AP136))</f>
        <v>3.5317647058823498</v>
      </c>
      <c r="AT136" s="15">
        <f>IF(SUMIFS(Data!$F$2:$F$1048576,Data!$C$2:$C$1048576,'Annual Inflation'!AT$5,Data!$A$2:$A$1048576,'Annual Inflation'!$AP136)=0,NA(),SUMIFS(Data!$F$2:$F$1048576,Data!$C$2:$C$1048576,'Annual Inflation'!AT$5,Data!$A$2:$A$1048576,'Annual Inflation'!$AP136))</f>
        <v>4.0081818181818196</v>
      </c>
      <c r="AU136" s="4">
        <v>3</v>
      </c>
      <c r="AV136" s="4">
        <v>2</v>
      </c>
      <c r="AW136" s="4">
        <v>2</v>
      </c>
      <c r="AY136" s="15">
        <f>IF(SUMIFS(Data!$G$2:$G$1048576,Data!$C$2:$C$1048576,'Annual Inflation'!AY$5,Data!$A$2:$A$1048576,'Annual Inflation'!$AP136)=0,NA(),SUMIFS(Data!$G$2:$G$1048576,Data!$C$2:$C$1048576,'Annual Inflation'!AY$5,Data!$A$2:$A$1048576,'Annual Inflation'!$AP136))</f>
        <v>3.47</v>
      </c>
      <c r="AZ136" s="15">
        <f>IF(SUMIFS(Data!$G$2:$G$1048576,Data!$C$2:$C$1048576,'Annual Inflation'!AZ$5,Data!$A$2:$A$1048576,'Annual Inflation'!$AP136)=0,NA(),SUMIFS(Data!$G$2:$G$1048576,Data!$C$2:$C$1048576,'Annual Inflation'!AZ$5,Data!$A$2:$A$1048576,'Annual Inflation'!$AP136))</f>
        <v>3.4</v>
      </c>
      <c r="BA136" s="15">
        <f>IF(SUMIFS(Data!$F$2:$F$1048576,Data!$C$2:$C$1048576,'Annual Inflation'!BA$5,Data!$A$2:$A$1048576,'Annual Inflation'!$AP136)=0,NA(),SUMIFS(Data!$F$2:$F$1048576,Data!$C$2:$C$1048576,'Annual Inflation'!BA$5,Data!$A$2:$A$1048576,'Annual Inflation'!$AP136))</f>
        <v>3.44933333333333</v>
      </c>
      <c r="BB136" s="15">
        <f>IF(SUMIFS(Data!$F$2:$F$1048576,Data!$C$2:$C$1048576,'Annual Inflation'!BB$5,Data!$A$2:$A$1048576,'Annual Inflation'!$AP136)=0,NA(),SUMIFS(Data!$F$2:$F$1048576,Data!$C$2:$C$1048576,'Annual Inflation'!BB$5,Data!$A$2:$A$1048576,'Annual Inflation'!$AP136))</f>
        <v>3.4089655172413802</v>
      </c>
      <c r="BC136" s="4">
        <v>3</v>
      </c>
      <c r="BD136" s="4">
        <v>2</v>
      </c>
      <c r="BE136" s="4">
        <v>2</v>
      </c>
      <c r="CL136" s="7">
        <f t="shared" si="39"/>
        <v>41183</v>
      </c>
      <c r="CM136" s="4">
        <v>3.9</v>
      </c>
      <c r="CN136" s="4">
        <v>3.5</v>
      </c>
      <c r="CP136" s="4">
        <f>IF(SUMIFS(Data!$F$2:$F$1048576,Data!$C$2:$C$1048576,'Annual Inflation'!CP$5,Data!$A$2:$A$1048576,'Annual Inflation'!$CL136)=0,NA(),SUMIFS(Data!$F$2:$F$1048576,Data!$C$2:$C$1048576,'Annual Inflation'!CP$5,Data!$A$2:$A$1048576,'Annual Inflation'!$CL136))</f>
        <v>3.88620689655172</v>
      </c>
      <c r="CQ136" s="4">
        <f>IF(SUMIFS(Data!$F$2:$F$1048576,Data!$C$2:$C$1048576,'Annual Inflation'!CQ$5,Data!$A$2:$A$1048576,'Annual Inflation'!$CL136)=0,NA(),SUMIFS(Data!$F$2:$F$1048576,Data!$C$2:$C$1048576,'Annual Inflation'!CQ$5,Data!$A$2:$A$1048576,'Annual Inflation'!$CL136))</f>
        <v>3.5750000000000002</v>
      </c>
    </row>
    <row r="137" spans="41:95" x14ac:dyDescent="0.2">
      <c r="AO137">
        <f t="shared" si="41"/>
        <v>40</v>
      </c>
      <c r="AP137" s="14">
        <f t="shared" si="42"/>
        <v>43739</v>
      </c>
      <c r="AQ137" s="15">
        <f>IF(SUMIFS(Data!$G$2:$G$1048576,Data!$C$2:$C$1048576,'Annual Inflation'!AQ$5,Data!$A$2:$A$1048576,'Annual Inflation'!$AP137)=0,NA(),SUMIFS(Data!$G$2:$G$1048576,Data!$C$2:$C$1048576,'Annual Inflation'!AQ$5,Data!$A$2:$A$1048576,'Annual Inflation'!$AP137))</f>
        <v>3.5</v>
      </c>
      <c r="AR137" s="15">
        <f>IF(SUMIFS(Data!$G$2:$G$1048576,Data!$C$2:$C$1048576,'Annual Inflation'!AR$5,Data!$A$2:$A$1048576,'Annual Inflation'!$AP137)=0,NA(),SUMIFS(Data!$G$2:$G$1048576,Data!$C$2:$C$1048576,'Annual Inflation'!AR$5,Data!$A$2:$A$1048576,'Annual Inflation'!$AP137))</f>
        <v>3.5</v>
      </c>
      <c r="AS137" s="15">
        <f>IF(SUMIFS(Data!$F$2:$F$1048576,Data!$C$2:$C$1048576,'Annual Inflation'!AS$5,Data!$A$2:$A$1048576,'Annual Inflation'!$AP137)=0,NA(),SUMIFS(Data!$F$2:$F$1048576,Data!$C$2:$C$1048576,'Annual Inflation'!AS$5,Data!$A$2:$A$1048576,'Annual Inflation'!$AP137))</f>
        <v>3.5305263157894702</v>
      </c>
      <c r="AT137" s="15">
        <f>IF(SUMIFS(Data!$F$2:$F$1048576,Data!$C$2:$C$1048576,'Annual Inflation'!AT$5,Data!$A$2:$A$1048576,'Annual Inflation'!$AP137)=0,NA(),SUMIFS(Data!$F$2:$F$1048576,Data!$C$2:$C$1048576,'Annual Inflation'!AT$5,Data!$A$2:$A$1048576,'Annual Inflation'!$AP137))</f>
        <v>3.9462162162162202</v>
      </c>
      <c r="AU137" s="4">
        <v>3</v>
      </c>
      <c r="AV137" s="4">
        <v>2</v>
      </c>
      <c r="AW137" s="4">
        <v>2</v>
      </c>
      <c r="AY137" s="15">
        <f>IF(SUMIFS(Data!$G$2:$G$1048576,Data!$C$2:$C$1048576,'Annual Inflation'!AY$5,Data!$A$2:$A$1048576,'Annual Inflation'!$AP137)=0,NA(),SUMIFS(Data!$G$2:$G$1048576,Data!$C$2:$C$1048576,'Annual Inflation'!AY$5,Data!$A$2:$A$1048576,'Annual Inflation'!$AP137))</f>
        <v>3.46</v>
      </c>
      <c r="AZ137" s="15">
        <f>IF(SUMIFS(Data!$G$2:$G$1048576,Data!$C$2:$C$1048576,'Annual Inflation'!AZ$5,Data!$A$2:$A$1048576,'Annual Inflation'!$AP137)=0,NA(),SUMIFS(Data!$G$2:$G$1048576,Data!$C$2:$C$1048576,'Annual Inflation'!AZ$5,Data!$A$2:$A$1048576,'Annual Inflation'!$AP137))</f>
        <v>3.4</v>
      </c>
      <c r="BA137" s="15">
        <f>IF(SUMIFS(Data!$F$2:$F$1048576,Data!$C$2:$C$1048576,'Annual Inflation'!BA$5,Data!$A$2:$A$1048576,'Annual Inflation'!$AP137)=0,NA(),SUMIFS(Data!$F$2:$F$1048576,Data!$C$2:$C$1048576,'Annual Inflation'!BA$5,Data!$A$2:$A$1048576,'Annual Inflation'!$AP137))</f>
        <v>3.4411764705882399</v>
      </c>
      <c r="BB137" s="15">
        <f>IF(SUMIFS(Data!$F$2:$F$1048576,Data!$C$2:$C$1048576,'Annual Inflation'!BB$5,Data!$A$2:$A$1048576,'Annual Inflation'!$AP137)=0,NA(),SUMIFS(Data!$F$2:$F$1048576,Data!$C$2:$C$1048576,'Annual Inflation'!BB$5,Data!$A$2:$A$1048576,'Annual Inflation'!$AP137))</f>
        <v>3.4021212121212101</v>
      </c>
      <c r="BC137" s="4">
        <v>3</v>
      </c>
      <c r="BD137" s="4">
        <v>2</v>
      </c>
      <c r="BE137" s="4">
        <v>2</v>
      </c>
      <c r="CL137" s="7">
        <f t="shared" ref="CL137:CL200" si="43">EDATE(CL136,1)</f>
        <v>41214</v>
      </c>
      <c r="CM137" s="4">
        <v>3.8</v>
      </c>
      <c r="CN137" s="4">
        <v>3.5</v>
      </c>
      <c r="CP137" s="4">
        <f>IF(SUMIFS(Data!$F$2:$F$1048576,Data!$C$2:$C$1048576,'Annual Inflation'!CP$5,Data!$A$2:$A$1048576,'Annual Inflation'!$CL137)=0,NA(),SUMIFS(Data!$F$2:$F$1048576,Data!$C$2:$C$1048576,'Annual Inflation'!CP$5,Data!$A$2:$A$1048576,'Annual Inflation'!$CL137))</f>
        <v>3.8612903225806501</v>
      </c>
      <c r="CQ137" s="4">
        <f>IF(SUMIFS(Data!$F$2:$F$1048576,Data!$C$2:$C$1048576,'Annual Inflation'!CQ$5,Data!$A$2:$A$1048576,'Annual Inflation'!$CL137)=0,NA(),SUMIFS(Data!$F$2:$F$1048576,Data!$C$2:$C$1048576,'Annual Inflation'!CQ$5,Data!$A$2:$A$1048576,'Annual Inflation'!$CL137))</f>
        <v>3.5269230769230799</v>
      </c>
    </row>
    <row r="138" spans="41:95" x14ac:dyDescent="0.2">
      <c r="AO138">
        <f t="shared" si="41"/>
        <v>39</v>
      </c>
      <c r="AP138" s="14">
        <f t="shared" si="42"/>
        <v>43770</v>
      </c>
      <c r="AQ138" s="15">
        <f>IF(SUMIFS(Data!$G$2:$G$1048576,Data!$C$2:$C$1048576,'Annual Inflation'!AQ$5,Data!$A$2:$A$1048576,'Annual Inflation'!$AP138)=0,NA(),SUMIFS(Data!$G$2:$G$1048576,Data!$C$2:$C$1048576,'Annual Inflation'!AQ$5,Data!$A$2:$A$1048576,'Annual Inflation'!$AP138))</f>
        <v>3.5</v>
      </c>
      <c r="AR138" s="15">
        <f>IF(SUMIFS(Data!$G$2:$G$1048576,Data!$C$2:$C$1048576,'Annual Inflation'!AR$5,Data!$A$2:$A$1048576,'Annual Inflation'!$AP138)=0,NA(),SUMIFS(Data!$G$2:$G$1048576,Data!$C$2:$C$1048576,'Annual Inflation'!AR$5,Data!$A$2:$A$1048576,'Annual Inflation'!$AP138))</f>
        <v>3.5</v>
      </c>
      <c r="AS138" s="15">
        <f>IF(SUMIFS(Data!$F$2:$F$1048576,Data!$C$2:$C$1048576,'Annual Inflation'!AS$5,Data!$A$2:$A$1048576,'Annual Inflation'!$AP138)=0,NA(),SUMIFS(Data!$F$2:$F$1048576,Data!$C$2:$C$1048576,'Annual Inflation'!AS$5,Data!$A$2:$A$1048576,'Annual Inflation'!$AP138))</f>
        <v>3.5405714285714298</v>
      </c>
      <c r="AT138" s="15">
        <f>IF(SUMIFS(Data!$F$2:$F$1048576,Data!$C$2:$C$1048576,'Annual Inflation'!AT$5,Data!$A$2:$A$1048576,'Annual Inflation'!$AP138)=0,NA(),SUMIFS(Data!$F$2:$F$1048576,Data!$C$2:$C$1048576,'Annual Inflation'!AT$5,Data!$A$2:$A$1048576,'Annual Inflation'!$AP138))</f>
        <v>4.01235294117647</v>
      </c>
      <c r="AU138" s="4">
        <v>3</v>
      </c>
      <c r="AV138" s="4">
        <v>2</v>
      </c>
      <c r="AW138" s="4">
        <v>2</v>
      </c>
      <c r="AY138" s="15">
        <f>IF(SUMIFS(Data!$G$2:$G$1048576,Data!$C$2:$C$1048576,'Annual Inflation'!AY$5,Data!$A$2:$A$1048576,'Annual Inflation'!$AP138)=0,NA(),SUMIFS(Data!$G$2:$G$1048576,Data!$C$2:$C$1048576,'Annual Inflation'!AY$5,Data!$A$2:$A$1048576,'Annual Inflation'!$AP138))</f>
        <v>3.47</v>
      </c>
      <c r="AZ138" s="15">
        <f>IF(SUMIFS(Data!$G$2:$G$1048576,Data!$C$2:$C$1048576,'Annual Inflation'!AZ$5,Data!$A$2:$A$1048576,'Annual Inflation'!$AP138)=0,NA(),SUMIFS(Data!$G$2:$G$1048576,Data!$C$2:$C$1048576,'Annual Inflation'!AZ$5,Data!$A$2:$A$1048576,'Annual Inflation'!$AP138))</f>
        <v>3.4</v>
      </c>
      <c r="BA138" s="15">
        <f>IF(SUMIFS(Data!$F$2:$F$1048576,Data!$C$2:$C$1048576,'Annual Inflation'!BA$5,Data!$A$2:$A$1048576,'Annual Inflation'!$AP138)=0,NA(),SUMIFS(Data!$F$2:$F$1048576,Data!$C$2:$C$1048576,'Annual Inflation'!BA$5,Data!$A$2:$A$1048576,'Annual Inflation'!$AP138))</f>
        <v>3.4551612903225801</v>
      </c>
      <c r="BB138" s="15">
        <f>IF(SUMIFS(Data!$F$2:$F$1048576,Data!$C$2:$C$1048576,'Annual Inflation'!BB$5,Data!$A$2:$A$1048576,'Annual Inflation'!$AP138)=0,NA(),SUMIFS(Data!$F$2:$F$1048576,Data!$C$2:$C$1048576,'Annual Inflation'!BB$5,Data!$A$2:$A$1048576,'Annual Inflation'!$AP138))</f>
        <v>3.4020000000000001</v>
      </c>
      <c r="BC138" s="4">
        <v>3</v>
      </c>
      <c r="BD138" s="4">
        <v>2</v>
      </c>
      <c r="BE138" s="4">
        <v>2</v>
      </c>
      <c r="CL138" s="7">
        <f t="shared" si="43"/>
        <v>41244</v>
      </c>
      <c r="CM138" s="4">
        <v>3.65</v>
      </c>
      <c r="CN138" s="4">
        <v>3.4</v>
      </c>
      <c r="CP138" s="4">
        <f>IF(SUMIFS(Data!$F$2:$F$1048576,Data!$C$2:$C$1048576,'Annual Inflation'!CP$5,Data!$A$2:$A$1048576,'Annual Inflation'!$CL138)=0,NA(),SUMIFS(Data!$F$2:$F$1048576,Data!$C$2:$C$1048576,'Annual Inflation'!CP$5,Data!$A$2:$A$1048576,'Annual Inflation'!$CL138))</f>
        <v>3.69090909090909</v>
      </c>
      <c r="CQ138" s="4">
        <f>IF(SUMIFS(Data!$F$2:$F$1048576,Data!$C$2:$C$1048576,'Annual Inflation'!CQ$5,Data!$A$2:$A$1048576,'Annual Inflation'!$CL138)=0,NA(),SUMIFS(Data!$F$2:$F$1048576,Data!$C$2:$C$1048576,'Annual Inflation'!CQ$5,Data!$A$2:$A$1048576,'Annual Inflation'!$CL138))</f>
        <v>3.4523809523809499</v>
      </c>
    </row>
    <row r="139" spans="41:95" x14ac:dyDescent="0.2">
      <c r="AO139">
        <f t="shared" si="41"/>
        <v>38</v>
      </c>
      <c r="AP139" s="14">
        <f t="shared" si="42"/>
        <v>43800</v>
      </c>
      <c r="AQ139" s="15">
        <f>IF(SUMIFS(Data!$G$2:$G$1048576,Data!$C$2:$C$1048576,'Annual Inflation'!AQ$5,Data!$A$2:$A$1048576,'Annual Inflation'!$AP139)=0,NA(),SUMIFS(Data!$G$2:$G$1048576,Data!$C$2:$C$1048576,'Annual Inflation'!AQ$5,Data!$A$2:$A$1048576,'Annual Inflation'!$AP139))</f>
        <v>3.5</v>
      </c>
      <c r="AR139" s="15">
        <f>IF(SUMIFS(Data!$G$2:$G$1048576,Data!$C$2:$C$1048576,'Annual Inflation'!AR$5,Data!$A$2:$A$1048576,'Annual Inflation'!$AP139)=0,NA(),SUMIFS(Data!$G$2:$G$1048576,Data!$C$2:$C$1048576,'Annual Inflation'!AR$5,Data!$A$2:$A$1048576,'Annual Inflation'!$AP139))</f>
        <v>3.5</v>
      </c>
      <c r="AS139" s="15">
        <f>IF(SUMIFS(Data!$F$2:$F$1048576,Data!$C$2:$C$1048576,'Annual Inflation'!AS$5,Data!$A$2:$A$1048576,'Annual Inflation'!$AP139)=0,NA(),SUMIFS(Data!$F$2:$F$1048576,Data!$C$2:$C$1048576,'Annual Inflation'!AS$5,Data!$A$2:$A$1048576,'Annual Inflation'!$AP139))</f>
        <v>3.5274285714285698</v>
      </c>
      <c r="AT139" s="15">
        <f>IF(SUMIFS(Data!$F$2:$F$1048576,Data!$C$2:$C$1048576,'Annual Inflation'!AT$5,Data!$A$2:$A$1048576,'Annual Inflation'!$AP139)=0,NA(),SUMIFS(Data!$F$2:$F$1048576,Data!$C$2:$C$1048576,'Annual Inflation'!AT$5,Data!$A$2:$A$1048576,'Annual Inflation'!$AP139))</f>
        <v>4.0117647058823502</v>
      </c>
      <c r="AU139" s="4">
        <v>3</v>
      </c>
      <c r="AV139" s="4">
        <v>2</v>
      </c>
      <c r="AW139" s="4">
        <v>2</v>
      </c>
      <c r="AY139" s="15">
        <f>IF(SUMIFS(Data!$G$2:$G$1048576,Data!$C$2:$C$1048576,'Annual Inflation'!AY$5,Data!$A$2:$A$1048576,'Annual Inflation'!$AP139)=0,NA(),SUMIFS(Data!$G$2:$G$1048576,Data!$C$2:$C$1048576,'Annual Inflation'!AY$5,Data!$A$2:$A$1048576,'Annual Inflation'!$AP139))</f>
        <v>3.46</v>
      </c>
      <c r="AZ139" s="15">
        <f>IF(SUMIFS(Data!$G$2:$G$1048576,Data!$C$2:$C$1048576,'Annual Inflation'!AZ$5,Data!$A$2:$A$1048576,'Annual Inflation'!$AP139)=0,NA(),SUMIFS(Data!$G$2:$G$1048576,Data!$C$2:$C$1048576,'Annual Inflation'!AZ$5,Data!$A$2:$A$1048576,'Annual Inflation'!$AP139))</f>
        <v>3.4</v>
      </c>
      <c r="BA139" s="15">
        <f>IF(SUMIFS(Data!$F$2:$F$1048576,Data!$C$2:$C$1048576,'Annual Inflation'!BA$5,Data!$A$2:$A$1048576,'Annual Inflation'!$AP139)=0,NA(),SUMIFS(Data!$F$2:$F$1048576,Data!$C$2:$C$1048576,'Annual Inflation'!BA$5,Data!$A$2:$A$1048576,'Annual Inflation'!$AP139))</f>
        <v>3.4503124999999999</v>
      </c>
      <c r="BB139" s="15">
        <f>IF(SUMIFS(Data!$F$2:$F$1048576,Data!$C$2:$C$1048576,'Annual Inflation'!BB$5,Data!$A$2:$A$1048576,'Annual Inflation'!$AP139)=0,NA(),SUMIFS(Data!$F$2:$F$1048576,Data!$C$2:$C$1048576,'Annual Inflation'!BB$5,Data!$A$2:$A$1048576,'Annual Inflation'!$AP139))</f>
        <v>3.41</v>
      </c>
      <c r="BC139" s="4">
        <v>3</v>
      </c>
      <c r="BD139" s="4">
        <v>2</v>
      </c>
      <c r="BE139" s="4">
        <v>2</v>
      </c>
      <c r="CL139" s="7">
        <f t="shared" si="43"/>
        <v>41275</v>
      </c>
      <c r="CM139" s="4">
        <v>3.65</v>
      </c>
      <c r="CN139" s="4">
        <v>3.3</v>
      </c>
      <c r="CP139" s="4">
        <f>IF(SUMIFS(Data!$F$2:$F$1048576,Data!$C$2:$C$1048576,'Annual Inflation'!CP$5,Data!$A$2:$A$1048576,'Annual Inflation'!$CL139)=0,NA(),SUMIFS(Data!$F$2:$F$1048576,Data!$C$2:$C$1048576,'Annual Inflation'!CP$5,Data!$A$2:$A$1048576,'Annual Inflation'!$CL139))</f>
        <v>3.6307999999999998</v>
      </c>
      <c r="CQ139" s="4">
        <f>IF(SUMIFS(Data!$F$2:$F$1048576,Data!$C$2:$C$1048576,'Annual Inflation'!CQ$5,Data!$A$2:$A$1048576,'Annual Inflation'!$CL139)=0,NA(),SUMIFS(Data!$F$2:$F$1048576,Data!$C$2:$C$1048576,'Annual Inflation'!CQ$5,Data!$A$2:$A$1048576,'Annual Inflation'!$CL139))</f>
        <v>3.2847586206896602</v>
      </c>
    </row>
    <row r="140" spans="41:95" x14ac:dyDescent="0.2">
      <c r="AO140">
        <f t="shared" si="41"/>
        <v>37</v>
      </c>
      <c r="AP140" s="14">
        <f t="shared" si="42"/>
        <v>43831</v>
      </c>
      <c r="AQ140" s="15">
        <f>IF(SUMIFS(Data!$G$2:$G$1048576,Data!$C$2:$C$1048576,'Annual Inflation'!AQ$5,Data!$A$2:$A$1048576,'Annual Inflation'!$AP140)=0,NA(),SUMIFS(Data!$G$2:$G$1048576,Data!$C$2:$C$1048576,'Annual Inflation'!AQ$5,Data!$A$2:$A$1048576,'Annual Inflation'!$AP140))</f>
        <v>3.5</v>
      </c>
      <c r="AR140" s="15">
        <f>IF(SUMIFS(Data!$G$2:$G$1048576,Data!$C$2:$C$1048576,'Annual Inflation'!AR$5,Data!$A$2:$A$1048576,'Annual Inflation'!$AP140)=0,NA(),SUMIFS(Data!$G$2:$G$1048576,Data!$C$2:$C$1048576,'Annual Inflation'!AR$5,Data!$A$2:$A$1048576,'Annual Inflation'!$AP140))</f>
        <v>3.5</v>
      </c>
      <c r="AS140" s="15">
        <f>IF(SUMIFS(Data!$F$2:$F$1048576,Data!$C$2:$C$1048576,'Annual Inflation'!AS$5,Data!$A$2:$A$1048576,'Annual Inflation'!$AP140)=0,NA(),SUMIFS(Data!$F$2:$F$1048576,Data!$C$2:$C$1048576,'Annual Inflation'!AS$5,Data!$A$2:$A$1048576,'Annual Inflation'!$AP140))</f>
        <v>3.5568571428571398</v>
      </c>
      <c r="AT140" s="15">
        <f>IF(SUMIFS(Data!$F$2:$F$1048576,Data!$C$2:$C$1048576,'Annual Inflation'!AT$5,Data!$A$2:$A$1048576,'Annual Inflation'!$AP140)=0,NA(),SUMIFS(Data!$F$2:$F$1048576,Data!$C$2:$C$1048576,'Annual Inflation'!AT$5,Data!$A$2:$A$1048576,'Annual Inflation'!$AP140))</f>
        <v>3.4867647058823499</v>
      </c>
      <c r="AU140" s="4">
        <v>3</v>
      </c>
      <c r="AV140" s="4">
        <v>2</v>
      </c>
      <c r="AW140" s="4">
        <v>2</v>
      </c>
      <c r="AY140" s="15">
        <f>IF(SUMIFS(Data!$G$2:$G$1048576,Data!$C$2:$C$1048576,'Annual Inflation'!AY$5,Data!$A$2:$A$1048576,'Annual Inflation'!$AP140)=0,NA(),SUMIFS(Data!$G$2:$G$1048576,Data!$C$2:$C$1048576,'Annual Inflation'!AY$5,Data!$A$2:$A$1048576,'Annual Inflation'!$AP140))</f>
        <v>3.5</v>
      </c>
      <c r="AZ140" s="15">
        <f>IF(SUMIFS(Data!$G$2:$G$1048576,Data!$C$2:$C$1048576,'Annual Inflation'!AZ$5,Data!$A$2:$A$1048576,'Annual Inflation'!$AP140)=0,NA(),SUMIFS(Data!$G$2:$G$1048576,Data!$C$2:$C$1048576,'Annual Inflation'!AZ$5,Data!$A$2:$A$1048576,'Annual Inflation'!$AP140))</f>
        <v>3.5</v>
      </c>
      <c r="BA140" s="15">
        <f>IF(SUMIFS(Data!$F$2:$F$1048576,Data!$C$2:$C$1048576,'Annual Inflation'!BA$5,Data!$A$2:$A$1048576,'Annual Inflation'!$AP140)=0,NA(),SUMIFS(Data!$F$2:$F$1048576,Data!$C$2:$C$1048576,'Annual Inflation'!BA$5,Data!$A$2:$A$1048576,'Annual Inflation'!$AP140))</f>
        <v>3.488</v>
      </c>
      <c r="BB140" s="15">
        <f>IF(SUMIFS(Data!$F$2:$F$1048576,Data!$C$2:$C$1048576,'Annual Inflation'!BB$5,Data!$A$2:$A$1048576,'Annual Inflation'!$AP140)=0,NA(),SUMIFS(Data!$F$2:$F$1048576,Data!$C$2:$C$1048576,'Annual Inflation'!BB$5,Data!$A$2:$A$1048576,'Annual Inflation'!$AP140))</f>
        <v>3.4489999999999998</v>
      </c>
      <c r="BC140" s="4">
        <v>3</v>
      </c>
      <c r="BD140" s="4">
        <v>2</v>
      </c>
      <c r="BE140" s="4">
        <v>2</v>
      </c>
      <c r="CL140" s="7">
        <f t="shared" si="43"/>
        <v>41306</v>
      </c>
      <c r="CM140" s="4">
        <v>3.57</v>
      </c>
      <c r="CN140" s="4">
        <v>3.3</v>
      </c>
      <c r="CP140" s="4">
        <f>IF(SUMIFS(Data!$F$2:$F$1048576,Data!$C$2:$C$1048576,'Annual Inflation'!CP$5,Data!$A$2:$A$1048576,'Annual Inflation'!$CL140)=0,NA(),SUMIFS(Data!$F$2:$F$1048576,Data!$C$2:$C$1048576,'Annual Inflation'!CP$5,Data!$A$2:$A$1048576,'Annual Inflation'!$CL140))</f>
        <v>3.5768437500000001</v>
      </c>
      <c r="CQ140" s="4">
        <f>IF(SUMIFS(Data!$F$2:$F$1048576,Data!$C$2:$C$1048576,'Annual Inflation'!CQ$5,Data!$A$2:$A$1048576,'Annual Inflation'!$CL140)=0,NA(),SUMIFS(Data!$F$2:$F$1048576,Data!$C$2:$C$1048576,'Annual Inflation'!CQ$5,Data!$A$2:$A$1048576,'Annual Inflation'!$CL140))</f>
        <v>3.2774516129032301</v>
      </c>
    </row>
    <row r="141" spans="41:95" x14ac:dyDescent="0.2">
      <c r="AO141">
        <f t="shared" si="41"/>
        <v>36</v>
      </c>
      <c r="AP141" s="14">
        <f t="shared" si="42"/>
        <v>43862</v>
      </c>
      <c r="AQ141" s="15">
        <f>IF(SUMIFS(Data!$G$2:$G$1048576,Data!$C$2:$C$1048576,'Annual Inflation'!AQ$5,Data!$A$2:$A$1048576,'Annual Inflation'!$AP141)=0,NA(),SUMIFS(Data!$G$2:$G$1048576,Data!$C$2:$C$1048576,'Annual Inflation'!AQ$5,Data!$A$2:$A$1048576,'Annual Inflation'!$AP141))</f>
        <v>3.5</v>
      </c>
      <c r="AR141" s="15">
        <f>IF(SUMIFS(Data!$G$2:$G$1048576,Data!$C$2:$C$1048576,'Annual Inflation'!AR$5,Data!$A$2:$A$1048576,'Annual Inflation'!$AP141)=0,NA(),SUMIFS(Data!$G$2:$G$1048576,Data!$C$2:$C$1048576,'Annual Inflation'!AR$5,Data!$A$2:$A$1048576,'Annual Inflation'!$AP141))</f>
        <v>3.5</v>
      </c>
      <c r="AS141" s="15">
        <f>IF(SUMIFS(Data!$F$2:$F$1048576,Data!$C$2:$C$1048576,'Annual Inflation'!AS$5,Data!$A$2:$A$1048576,'Annual Inflation'!$AP141)=0,NA(),SUMIFS(Data!$F$2:$F$1048576,Data!$C$2:$C$1048576,'Annual Inflation'!AS$5,Data!$A$2:$A$1048576,'Annual Inflation'!$AP141))</f>
        <v>3.5494444444444402</v>
      </c>
      <c r="AT141" s="15">
        <f>IF(SUMIFS(Data!$F$2:$F$1048576,Data!$C$2:$C$1048576,'Annual Inflation'!AT$5,Data!$A$2:$A$1048576,'Annual Inflation'!$AP141)=0,NA(),SUMIFS(Data!$F$2:$F$1048576,Data!$C$2:$C$1048576,'Annual Inflation'!AT$5,Data!$A$2:$A$1048576,'Annual Inflation'!$AP141))</f>
        <v>3.49235294117647</v>
      </c>
      <c r="AU141" s="4">
        <v>3</v>
      </c>
      <c r="AV141" s="4">
        <v>2</v>
      </c>
      <c r="AW141" s="4">
        <v>2</v>
      </c>
      <c r="AY141" s="15">
        <f>IF(SUMIFS(Data!$G$2:$G$1048576,Data!$C$2:$C$1048576,'Annual Inflation'!AY$5,Data!$A$2:$A$1048576,'Annual Inflation'!$AP141)=0,NA(),SUMIFS(Data!$G$2:$G$1048576,Data!$C$2:$C$1048576,'Annual Inflation'!AY$5,Data!$A$2:$A$1048576,'Annual Inflation'!$AP141))</f>
        <v>3.5</v>
      </c>
      <c r="AZ141" s="15">
        <f>IF(SUMIFS(Data!$G$2:$G$1048576,Data!$C$2:$C$1048576,'Annual Inflation'!AZ$5,Data!$A$2:$A$1048576,'Annual Inflation'!$AP141)=0,NA(),SUMIFS(Data!$G$2:$G$1048576,Data!$C$2:$C$1048576,'Annual Inflation'!AZ$5,Data!$A$2:$A$1048576,'Annual Inflation'!$AP141))</f>
        <v>3.44</v>
      </c>
      <c r="BA141" s="15">
        <f>IF(SUMIFS(Data!$F$2:$F$1048576,Data!$C$2:$C$1048576,'Annual Inflation'!BA$5,Data!$A$2:$A$1048576,'Annual Inflation'!$AP141)=0,NA(),SUMIFS(Data!$F$2:$F$1048576,Data!$C$2:$C$1048576,'Annual Inflation'!BA$5,Data!$A$2:$A$1048576,'Annual Inflation'!$AP141))</f>
        <v>3.4622580645161301</v>
      </c>
      <c r="BB141" s="15">
        <f>IF(SUMIFS(Data!$F$2:$F$1048576,Data!$C$2:$C$1048576,'Annual Inflation'!BB$5,Data!$A$2:$A$1048576,'Annual Inflation'!$AP141)=0,NA(),SUMIFS(Data!$F$2:$F$1048576,Data!$C$2:$C$1048576,'Annual Inflation'!BB$5,Data!$A$2:$A$1048576,'Annual Inflation'!$AP141))</f>
        <v>3.431</v>
      </c>
      <c r="BC141" s="4">
        <v>3</v>
      </c>
      <c r="BD141" s="4">
        <v>2</v>
      </c>
      <c r="BE141" s="4">
        <v>2</v>
      </c>
      <c r="CL141" s="7">
        <f t="shared" si="43"/>
        <v>41334</v>
      </c>
      <c r="CM141" s="4">
        <v>3.6</v>
      </c>
      <c r="CN141" s="4">
        <v>3.25</v>
      </c>
      <c r="CP141" s="4">
        <f>IF(SUMIFS(Data!$F$2:$F$1048576,Data!$C$2:$C$1048576,'Annual Inflation'!CP$5,Data!$A$2:$A$1048576,'Annual Inflation'!$CL141)=0,NA(),SUMIFS(Data!$F$2:$F$1048576,Data!$C$2:$C$1048576,'Annual Inflation'!CP$5,Data!$A$2:$A$1048576,'Annual Inflation'!$CL141))</f>
        <v>3.6466562499999999</v>
      </c>
      <c r="CQ141" s="4">
        <f>IF(SUMIFS(Data!$F$2:$F$1048576,Data!$C$2:$C$1048576,'Annual Inflation'!CQ$5,Data!$A$2:$A$1048576,'Annual Inflation'!$CL141)=0,NA(),SUMIFS(Data!$F$2:$F$1048576,Data!$C$2:$C$1048576,'Annual Inflation'!CQ$5,Data!$A$2:$A$1048576,'Annual Inflation'!$CL141))</f>
        <v>3.3010000000000002</v>
      </c>
    </row>
    <row r="142" spans="41:95" x14ac:dyDescent="0.2">
      <c r="AO142">
        <f t="shared" si="41"/>
        <v>35</v>
      </c>
      <c r="AP142" s="14">
        <f t="shared" si="42"/>
        <v>43891</v>
      </c>
      <c r="AQ142" s="15">
        <f>IF(SUMIFS(Data!$G$2:$G$1048576,Data!$C$2:$C$1048576,'Annual Inflation'!AQ$5,Data!$A$2:$A$1048576,'Annual Inflation'!$AP142)=0,NA(),SUMIFS(Data!$G$2:$G$1048576,Data!$C$2:$C$1048576,'Annual Inflation'!AQ$5,Data!$A$2:$A$1048576,'Annual Inflation'!$AP142))</f>
        <v>3.5</v>
      </c>
      <c r="AR142" s="15">
        <f>IF(SUMIFS(Data!$G$2:$G$1048576,Data!$C$2:$C$1048576,'Annual Inflation'!AR$5,Data!$A$2:$A$1048576,'Annual Inflation'!$AP142)=0,NA(),SUMIFS(Data!$G$2:$G$1048576,Data!$C$2:$C$1048576,'Annual Inflation'!AR$5,Data!$A$2:$A$1048576,'Annual Inflation'!$AP142))</f>
        <v>3.5</v>
      </c>
      <c r="AS142" s="15">
        <f>IF(SUMIFS(Data!$F$2:$F$1048576,Data!$C$2:$C$1048576,'Annual Inflation'!AS$5,Data!$A$2:$A$1048576,'Annual Inflation'!$AP142)=0,NA(),SUMIFS(Data!$F$2:$F$1048576,Data!$C$2:$C$1048576,'Annual Inflation'!AS$5,Data!$A$2:$A$1048576,'Annual Inflation'!$AP142))</f>
        <v>3.57</v>
      </c>
      <c r="AT142" s="15">
        <f>IF(SUMIFS(Data!$F$2:$F$1048576,Data!$C$2:$C$1048576,'Annual Inflation'!AT$5,Data!$A$2:$A$1048576,'Annual Inflation'!$AP142)=0,NA(),SUMIFS(Data!$F$2:$F$1048576,Data!$C$2:$C$1048576,'Annual Inflation'!AT$5,Data!$A$2:$A$1048576,'Annual Inflation'!$AP142))</f>
        <v>3.5053333333333301</v>
      </c>
      <c r="AU142" s="4">
        <v>3</v>
      </c>
      <c r="AV142" s="4">
        <v>2</v>
      </c>
      <c r="AW142" s="4">
        <v>2</v>
      </c>
      <c r="AY142" s="15">
        <f>IF(SUMIFS(Data!$G$2:$G$1048576,Data!$C$2:$C$1048576,'Annual Inflation'!AY$5,Data!$A$2:$A$1048576,'Annual Inflation'!$AP142)=0,NA(),SUMIFS(Data!$G$2:$G$1048576,Data!$C$2:$C$1048576,'Annual Inflation'!AY$5,Data!$A$2:$A$1048576,'Annual Inflation'!$AP142))</f>
        <v>3.5</v>
      </c>
      <c r="AZ142" s="15">
        <f>IF(SUMIFS(Data!$G$2:$G$1048576,Data!$C$2:$C$1048576,'Annual Inflation'!AZ$5,Data!$A$2:$A$1048576,'Annual Inflation'!$AP142)=0,NA(),SUMIFS(Data!$G$2:$G$1048576,Data!$C$2:$C$1048576,'Annual Inflation'!AZ$5,Data!$A$2:$A$1048576,'Annual Inflation'!$AP142))</f>
        <v>3.48</v>
      </c>
      <c r="BA142" s="15">
        <f>IF(SUMIFS(Data!$F$2:$F$1048576,Data!$C$2:$C$1048576,'Annual Inflation'!BA$5,Data!$A$2:$A$1048576,'Annual Inflation'!$AP142)=0,NA(),SUMIFS(Data!$F$2:$F$1048576,Data!$C$2:$C$1048576,'Annual Inflation'!BA$5,Data!$A$2:$A$1048576,'Annual Inflation'!$AP142))</f>
        <v>3.4640740740740701</v>
      </c>
      <c r="BB142" s="15">
        <f>IF(SUMIFS(Data!$F$2:$F$1048576,Data!$C$2:$C$1048576,'Annual Inflation'!BB$5,Data!$A$2:$A$1048576,'Annual Inflation'!$AP142)=0,NA(),SUMIFS(Data!$F$2:$F$1048576,Data!$C$2:$C$1048576,'Annual Inflation'!BB$5,Data!$A$2:$A$1048576,'Annual Inflation'!$AP142))</f>
        <v>3.4111538461538502</v>
      </c>
      <c r="BC142" s="4">
        <v>3</v>
      </c>
      <c r="BD142" s="4">
        <v>2</v>
      </c>
      <c r="BE142" s="4">
        <v>2</v>
      </c>
      <c r="CL142" s="7">
        <f t="shared" si="43"/>
        <v>41365</v>
      </c>
      <c r="CM142" s="4">
        <v>3.39</v>
      </c>
      <c r="CN142" s="4">
        <v>3.3</v>
      </c>
      <c r="CP142" s="4">
        <f>IF(SUMIFS(Data!$F$2:$F$1048576,Data!$C$2:$C$1048576,'Annual Inflation'!CP$5,Data!$A$2:$A$1048576,'Annual Inflation'!$CL142)=0,NA(),SUMIFS(Data!$F$2:$F$1048576,Data!$C$2:$C$1048576,'Annual Inflation'!CP$5,Data!$A$2:$A$1048576,'Annual Inflation'!$CL142))</f>
        <v>3.4689999999999999</v>
      </c>
      <c r="CQ142" s="4">
        <f>IF(SUMIFS(Data!$F$2:$F$1048576,Data!$C$2:$C$1048576,'Annual Inflation'!CQ$5,Data!$A$2:$A$1048576,'Annual Inflation'!$CL142)=0,NA(),SUMIFS(Data!$F$2:$F$1048576,Data!$C$2:$C$1048576,'Annual Inflation'!CQ$5,Data!$A$2:$A$1048576,'Annual Inflation'!$CL142))</f>
        <v>3.3195806451612899</v>
      </c>
    </row>
    <row r="143" spans="41:95" x14ac:dyDescent="0.2">
      <c r="AO143">
        <f t="shared" si="41"/>
        <v>34</v>
      </c>
      <c r="AP143" s="14">
        <f t="shared" si="42"/>
        <v>43922</v>
      </c>
      <c r="AQ143" s="15">
        <f>IF(SUMIFS(Data!$G$2:$G$1048576,Data!$C$2:$C$1048576,'Annual Inflation'!AQ$5,Data!$A$2:$A$1048576,'Annual Inflation'!$AP143)=0,NA(),SUMIFS(Data!$G$2:$G$1048576,Data!$C$2:$C$1048576,'Annual Inflation'!AQ$5,Data!$A$2:$A$1048576,'Annual Inflation'!$AP143))</f>
        <v>3.5</v>
      </c>
      <c r="AR143" s="15">
        <f>IF(SUMIFS(Data!$G$2:$G$1048576,Data!$C$2:$C$1048576,'Annual Inflation'!AR$5,Data!$A$2:$A$1048576,'Annual Inflation'!$AP143)=0,NA(),SUMIFS(Data!$G$2:$G$1048576,Data!$C$2:$C$1048576,'Annual Inflation'!AR$5,Data!$A$2:$A$1048576,'Annual Inflation'!$AP143))</f>
        <v>3.5</v>
      </c>
      <c r="AS143" s="15">
        <f>IF(SUMIFS(Data!$F$2:$F$1048576,Data!$C$2:$C$1048576,'Annual Inflation'!AS$5,Data!$A$2:$A$1048576,'Annual Inflation'!$AP143)=0,NA(),SUMIFS(Data!$F$2:$F$1048576,Data!$C$2:$C$1048576,'Annual Inflation'!AS$5,Data!$A$2:$A$1048576,'Annual Inflation'!$AP143))</f>
        <v>3.536</v>
      </c>
      <c r="AT143" s="15">
        <f>IF(SUMIFS(Data!$F$2:$F$1048576,Data!$C$2:$C$1048576,'Annual Inflation'!AT$5,Data!$A$2:$A$1048576,'Annual Inflation'!$AP143)=0,NA(),SUMIFS(Data!$F$2:$F$1048576,Data!$C$2:$C$1048576,'Annual Inflation'!AT$5,Data!$A$2:$A$1048576,'Annual Inflation'!$AP143))</f>
        <v>3.4818181818181801</v>
      </c>
      <c r="AU143" s="4">
        <v>3</v>
      </c>
      <c r="AV143" s="4">
        <v>2</v>
      </c>
      <c r="AW143" s="4">
        <v>2</v>
      </c>
      <c r="AY143" s="15">
        <f>IF(SUMIFS(Data!$G$2:$G$1048576,Data!$C$2:$C$1048576,'Annual Inflation'!AY$5,Data!$A$2:$A$1048576,'Annual Inflation'!$AP143)=0,NA(),SUMIFS(Data!$G$2:$G$1048576,Data!$C$2:$C$1048576,'Annual Inflation'!AY$5,Data!$A$2:$A$1048576,'Annual Inflation'!$AP143))</f>
        <v>3.5</v>
      </c>
      <c r="AZ143" s="15">
        <f>IF(SUMIFS(Data!$G$2:$G$1048576,Data!$C$2:$C$1048576,'Annual Inflation'!AZ$5,Data!$A$2:$A$1048576,'Annual Inflation'!$AP143)=0,NA(),SUMIFS(Data!$G$2:$G$1048576,Data!$C$2:$C$1048576,'Annual Inflation'!AZ$5,Data!$A$2:$A$1048576,'Annual Inflation'!$AP143))</f>
        <v>3.4449999999999998</v>
      </c>
      <c r="BA143" s="15">
        <f>IF(SUMIFS(Data!$F$2:$F$1048576,Data!$C$2:$C$1048576,'Annual Inflation'!BA$5,Data!$A$2:$A$1048576,'Annual Inflation'!$AP143)=0,NA(),SUMIFS(Data!$F$2:$F$1048576,Data!$C$2:$C$1048576,'Annual Inflation'!BA$5,Data!$A$2:$A$1048576,'Annual Inflation'!$AP143))</f>
        <v>3.4625806451612902</v>
      </c>
      <c r="BB143" s="15">
        <f>IF(SUMIFS(Data!$F$2:$F$1048576,Data!$C$2:$C$1048576,'Annual Inflation'!BB$5,Data!$A$2:$A$1048576,'Annual Inflation'!$AP143)=0,NA(),SUMIFS(Data!$F$2:$F$1048576,Data!$C$2:$C$1048576,'Annual Inflation'!BB$5,Data!$A$2:$A$1048576,'Annual Inflation'!$AP143))</f>
        <v>3.3946666666666698</v>
      </c>
      <c r="BC143" s="4">
        <v>3</v>
      </c>
      <c r="BD143" s="4">
        <v>2</v>
      </c>
      <c r="BE143" s="4">
        <v>2</v>
      </c>
      <c r="CL143" s="7">
        <f t="shared" si="43"/>
        <v>41395</v>
      </c>
      <c r="CM143" s="4">
        <v>3.34</v>
      </c>
      <c r="CN143" s="4">
        <v>3.1</v>
      </c>
      <c r="CP143" s="4">
        <f>IF(SUMIFS(Data!$F$2:$F$1048576,Data!$C$2:$C$1048576,'Annual Inflation'!CP$5,Data!$A$2:$A$1048576,'Annual Inflation'!$CL143)=0,NA(),SUMIFS(Data!$F$2:$F$1048576,Data!$C$2:$C$1048576,'Annual Inflation'!CP$5,Data!$A$2:$A$1048576,'Annual Inflation'!$CL143))</f>
        <v>3.4179142857142901</v>
      </c>
      <c r="CQ143" s="4">
        <f>IF(SUMIFS(Data!$F$2:$F$1048576,Data!$C$2:$C$1048576,'Annual Inflation'!CQ$5,Data!$A$2:$A$1048576,'Annual Inflation'!$CL143)=0,NA(),SUMIFS(Data!$F$2:$F$1048576,Data!$C$2:$C$1048576,'Annual Inflation'!CQ$5,Data!$A$2:$A$1048576,'Annual Inflation'!$CL143))</f>
        <v>3.2026129032258099</v>
      </c>
    </row>
    <row r="144" spans="41:95" x14ac:dyDescent="0.2">
      <c r="AO144">
        <f t="shared" si="41"/>
        <v>33</v>
      </c>
      <c r="AP144" s="14">
        <f t="shared" si="42"/>
        <v>43952</v>
      </c>
      <c r="AQ144" s="15">
        <f>IF(SUMIFS(Data!$G$2:$G$1048576,Data!$C$2:$C$1048576,'Annual Inflation'!AQ$5,Data!$A$2:$A$1048576,'Annual Inflation'!$AP144)=0,NA(),SUMIFS(Data!$G$2:$G$1048576,Data!$C$2:$C$1048576,'Annual Inflation'!AQ$5,Data!$A$2:$A$1048576,'Annual Inflation'!$AP144))</f>
        <v>3.5</v>
      </c>
      <c r="AR144" s="15">
        <f>IF(SUMIFS(Data!$G$2:$G$1048576,Data!$C$2:$C$1048576,'Annual Inflation'!AR$5,Data!$A$2:$A$1048576,'Annual Inflation'!$AP144)=0,NA(),SUMIFS(Data!$G$2:$G$1048576,Data!$C$2:$C$1048576,'Annual Inflation'!AR$5,Data!$A$2:$A$1048576,'Annual Inflation'!$AP144))</f>
        <v>3.5</v>
      </c>
      <c r="AS144" s="15">
        <f>IF(SUMIFS(Data!$F$2:$F$1048576,Data!$C$2:$C$1048576,'Annual Inflation'!AS$5,Data!$A$2:$A$1048576,'Annual Inflation'!$AP144)=0,NA(),SUMIFS(Data!$F$2:$F$1048576,Data!$C$2:$C$1048576,'Annual Inflation'!AS$5,Data!$A$2:$A$1048576,'Annual Inflation'!$AP144))</f>
        <v>3.5311111111111102</v>
      </c>
      <c r="AT144" s="15">
        <f>IF(SUMIFS(Data!$F$2:$F$1048576,Data!$C$2:$C$1048576,'Annual Inflation'!AT$5,Data!$A$2:$A$1048576,'Annual Inflation'!$AP144)=0,NA(),SUMIFS(Data!$F$2:$F$1048576,Data!$C$2:$C$1048576,'Annual Inflation'!AT$5,Data!$A$2:$A$1048576,'Annual Inflation'!$AP144))</f>
        <v>3.47058823529412</v>
      </c>
      <c r="AU144" s="4">
        <v>3</v>
      </c>
      <c r="AV144" s="4">
        <v>2</v>
      </c>
      <c r="AW144" s="4">
        <v>2</v>
      </c>
      <c r="AY144" s="15">
        <f>IF(SUMIFS(Data!$G$2:$G$1048576,Data!$C$2:$C$1048576,'Annual Inflation'!AY$5,Data!$A$2:$A$1048576,'Annual Inflation'!$AP144)=0,NA(),SUMIFS(Data!$G$2:$G$1048576,Data!$C$2:$C$1048576,'Annual Inflation'!AY$5,Data!$A$2:$A$1048576,'Annual Inflation'!$AP144))</f>
        <v>3.5</v>
      </c>
      <c r="AZ144" s="15">
        <f>IF(SUMIFS(Data!$G$2:$G$1048576,Data!$C$2:$C$1048576,'Annual Inflation'!AZ$5,Data!$A$2:$A$1048576,'Annual Inflation'!$AP144)=0,NA(),SUMIFS(Data!$G$2:$G$1048576,Data!$C$2:$C$1048576,'Annual Inflation'!AZ$5,Data!$A$2:$A$1048576,'Annual Inflation'!$AP144))</f>
        <v>3.4849999999999999</v>
      </c>
      <c r="BA144" s="15">
        <f>IF(SUMIFS(Data!$F$2:$F$1048576,Data!$C$2:$C$1048576,'Annual Inflation'!BA$5,Data!$A$2:$A$1048576,'Annual Inflation'!$AP144)=0,NA(),SUMIFS(Data!$F$2:$F$1048576,Data!$C$2:$C$1048576,'Annual Inflation'!BA$5,Data!$A$2:$A$1048576,'Annual Inflation'!$AP144))</f>
        <v>3.4480645161290302</v>
      </c>
      <c r="BB144" s="15">
        <f>IF(SUMIFS(Data!$F$2:$F$1048576,Data!$C$2:$C$1048576,'Annual Inflation'!BB$5,Data!$A$2:$A$1048576,'Annual Inflation'!$AP144)=0,NA(),SUMIFS(Data!$F$2:$F$1048576,Data!$C$2:$C$1048576,'Annual Inflation'!BB$5,Data!$A$2:$A$1048576,'Annual Inflation'!$AP144))</f>
        <v>3.38866666666667</v>
      </c>
      <c r="BC144" s="4">
        <v>3</v>
      </c>
      <c r="BD144" s="4">
        <v>2</v>
      </c>
      <c r="BE144" s="4">
        <v>2</v>
      </c>
      <c r="CL144" s="7">
        <f t="shared" si="43"/>
        <v>41426</v>
      </c>
      <c r="CM144" s="4">
        <v>3.43</v>
      </c>
      <c r="CN144" s="4">
        <v>3.13</v>
      </c>
      <c r="CP144" s="4">
        <f>IF(SUMIFS(Data!$F$2:$F$1048576,Data!$C$2:$C$1048576,'Annual Inflation'!CP$5,Data!$A$2:$A$1048576,'Annual Inflation'!$CL144)=0,NA(),SUMIFS(Data!$F$2:$F$1048576,Data!$C$2:$C$1048576,'Annual Inflation'!CP$5,Data!$A$2:$A$1048576,'Annual Inflation'!$CL144))</f>
        <v>3.4975666666666698</v>
      </c>
      <c r="CQ144" s="4">
        <f>IF(SUMIFS(Data!$F$2:$F$1048576,Data!$C$2:$C$1048576,'Annual Inflation'!CQ$5,Data!$A$2:$A$1048576,'Annual Inflation'!$CL144)=0,NA(),SUMIFS(Data!$F$2:$F$1048576,Data!$C$2:$C$1048576,'Annual Inflation'!CQ$5,Data!$A$2:$A$1048576,'Annual Inflation'!$CL144))</f>
        <v>3.1785862068965498</v>
      </c>
    </row>
    <row r="145" spans="41:95" x14ac:dyDescent="0.2">
      <c r="AO145">
        <f t="shared" si="41"/>
        <v>32</v>
      </c>
      <c r="AP145" s="14">
        <f t="shared" si="42"/>
        <v>43983</v>
      </c>
      <c r="AQ145" s="15">
        <f>IF(SUMIFS(Data!$G$2:$G$1048576,Data!$C$2:$C$1048576,'Annual Inflation'!AQ$5,Data!$A$2:$A$1048576,'Annual Inflation'!$AP145)=0,NA(),SUMIFS(Data!$G$2:$G$1048576,Data!$C$2:$C$1048576,'Annual Inflation'!AQ$5,Data!$A$2:$A$1048576,'Annual Inflation'!$AP145))</f>
        <v>3.5</v>
      </c>
      <c r="AR145" s="15">
        <f>IF(SUMIFS(Data!$G$2:$G$1048576,Data!$C$2:$C$1048576,'Annual Inflation'!AR$5,Data!$A$2:$A$1048576,'Annual Inflation'!$AP145)=0,NA(),SUMIFS(Data!$G$2:$G$1048576,Data!$C$2:$C$1048576,'Annual Inflation'!AR$5,Data!$A$2:$A$1048576,'Annual Inflation'!$AP145))</f>
        <v>3.5</v>
      </c>
      <c r="AS145" s="15">
        <f>IF(SUMIFS(Data!$F$2:$F$1048576,Data!$C$2:$C$1048576,'Annual Inflation'!AS$5,Data!$A$2:$A$1048576,'Annual Inflation'!$AP145)=0,NA(),SUMIFS(Data!$F$2:$F$1048576,Data!$C$2:$C$1048576,'Annual Inflation'!AS$5,Data!$A$2:$A$1048576,'Annual Inflation'!$AP145))</f>
        <v>3.5679411764705899</v>
      </c>
      <c r="AT145" s="15">
        <f>IF(SUMIFS(Data!$F$2:$F$1048576,Data!$C$2:$C$1048576,'Annual Inflation'!AT$5,Data!$A$2:$A$1048576,'Annual Inflation'!$AP145)=0,NA(),SUMIFS(Data!$F$2:$F$1048576,Data!$C$2:$C$1048576,'Annual Inflation'!AT$5,Data!$A$2:$A$1048576,'Annual Inflation'!$AP145))</f>
        <v>3.4981249999999999</v>
      </c>
      <c r="AU145" s="4">
        <v>3</v>
      </c>
      <c r="AV145" s="4">
        <v>2</v>
      </c>
      <c r="AW145" s="4">
        <v>2</v>
      </c>
      <c r="AY145" s="15">
        <f>IF(SUMIFS(Data!$G$2:$G$1048576,Data!$C$2:$C$1048576,'Annual Inflation'!AY$5,Data!$A$2:$A$1048576,'Annual Inflation'!$AP145)=0,NA(),SUMIFS(Data!$G$2:$G$1048576,Data!$C$2:$C$1048576,'Annual Inflation'!AY$5,Data!$A$2:$A$1048576,'Annual Inflation'!$AP145))</f>
        <v>3.5</v>
      </c>
      <c r="AZ145" s="15">
        <f>IF(SUMIFS(Data!$G$2:$G$1048576,Data!$C$2:$C$1048576,'Annual Inflation'!AZ$5,Data!$A$2:$A$1048576,'Annual Inflation'!$AP145)=0,NA(),SUMIFS(Data!$G$2:$G$1048576,Data!$C$2:$C$1048576,'Annual Inflation'!AZ$5,Data!$A$2:$A$1048576,'Annual Inflation'!$AP145))</f>
        <v>3.5</v>
      </c>
      <c r="BA145" s="15">
        <f>IF(SUMIFS(Data!$F$2:$F$1048576,Data!$C$2:$C$1048576,'Annual Inflation'!BA$5,Data!$A$2:$A$1048576,'Annual Inflation'!$AP145)=0,NA(),SUMIFS(Data!$F$2:$F$1048576,Data!$C$2:$C$1048576,'Annual Inflation'!BA$5,Data!$A$2:$A$1048576,'Annual Inflation'!$AP145))</f>
        <v>3.5077419354838701</v>
      </c>
      <c r="BB145" s="15">
        <f>IF(SUMIFS(Data!$F$2:$F$1048576,Data!$C$2:$C$1048576,'Annual Inflation'!BB$5,Data!$A$2:$A$1048576,'Annual Inflation'!$AP145)=0,NA(),SUMIFS(Data!$F$2:$F$1048576,Data!$C$2:$C$1048576,'Annual Inflation'!BB$5,Data!$A$2:$A$1048576,'Annual Inflation'!$AP145))</f>
        <v>3.41</v>
      </c>
      <c r="BC145" s="4">
        <v>3</v>
      </c>
      <c r="BD145" s="4">
        <v>2</v>
      </c>
      <c r="BE145" s="4">
        <v>2</v>
      </c>
      <c r="CL145" s="7">
        <f t="shared" si="43"/>
        <v>41456</v>
      </c>
      <c r="CM145" s="4">
        <v>3.56</v>
      </c>
      <c r="CN145" s="4">
        <v>3.13</v>
      </c>
      <c r="CP145" s="4">
        <f>IF(SUMIFS(Data!$F$2:$F$1048576,Data!$C$2:$C$1048576,'Annual Inflation'!CP$5,Data!$A$2:$A$1048576,'Annual Inflation'!$CL145)=0,NA(),SUMIFS(Data!$F$2:$F$1048576,Data!$C$2:$C$1048576,'Annual Inflation'!CP$5,Data!$A$2:$A$1048576,'Annual Inflation'!$CL145))</f>
        <v>3.6595151515151501</v>
      </c>
      <c r="CQ145" s="4">
        <f>IF(SUMIFS(Data!$F$2:$F$1048576,Data!$C$2:$C$1048576,'Annual Inflation'!CQ$5,Data!$A$2:$A$1048576,'Annual Inflation'!$CL145)=0,NA(),SUMIFS(Data!$F$2:$F$1048576,Data!$C$2:$C$1048576,'Annual Inflation'!CQ$5,Data!$A$2:$A$1048576,'Annual Inflation'!$CL145))</f>
        <v>3.1945862068965498</v>
      </c>
    </row>
    <row r="146" spans="41:95" x14ac:dyDescent="0.2">
      <c r="AO146">
        <f t="shared" si="41"/>
        <v>31</v>
      </c>
      <c r="AP146" s="14">
        <f t="shared" si="42"/>
        <v>44013</v>
      </c>
      <c r="AQ146" s="15">
        <f>IF(SUMIFS(Data!$G$2:$G$1048576,Data!$C$2:$C$1048576,'Annual Inflation'!AQ$5,Data!$A$2:$A$1048576,'Annual Inflation'!$AP146)=0,NA(),SUMIFS(Data!$G$2:$G$1048576,Data!$C$2:$C$1048576,'Annual Inflation'!AQ$5,Data!$A$2:$A$1048576,'Annual Inflation'!$AP146))</f>
        <v>3.5</v>
      </c>
      <c r="AR146" s="15">
        <f>IF(SUMIFS(Data!$G$2:$G$1048576,Data!$C$2:$C$1048576,'Annual Inflation'!AR$5,Data!$A$2:$A$1048576,'Annual Inflation'!$AP146)=0,NA(),SUMIFS(Data!$G$2:$G$1048576,Data!$C$2:$C$1048576,'Annual Inflation'!AR$5,Data!$A$2:$A$1048576,'Annual Inflation'!$AP146))</f>
        <v>3.5</v>
      </c>
      <c r="AS146" s="15">
        <f>IF(SUMIFS(Data!$F$2:$F$1048576,Data!$C$2:$C$1048576,'Annual Inflation'!AS$5,Data!$A$2:$A$1048576,'Annual Inflation'!$AP146)=0,NA(),SUMIFS(Data!$F$2:$F$1048576,Data!$C$2:$C$1048576,'Annual Inflation'!AS$5,Data!$A$2:$A$1048576,'Annual Inflation'!$AP146))</f>
        <v>3.55085714285714</v>
      </c>
      <c r="AT146" s="15">
        <f>IF(SUMIFS(Data!$F$2:$F$1048576,Data!$C$2:$C$1048576,'Annual Inflation'!AT$5,Data!$A$2:$A$1048576,'Annual Inflation'!$AP146)=0,NA(),SUMIFS(Data!$F$2:$F$1048576,Data!$C$2:$C$1048576,'Annual Inflation'!AT$5,Data!$A$2:$A$1048576,'Annual Inflation'!$AP146))</f>
        <v>3.4625806451612902</v>
      </c>
      <c r="AU146" s="4">
        <v>3</v>
      </c>
      <c r="AV146" s="4">
        <v>2</v>
      </c>
      <c r="AW146" s="4">
        <v>2</v>
      </c>
      <c r="AY146" s="15">
        <f>IF(SUMIFS(Data!$G$2:$G$1048576,Data!$C$2:$C$1048576,'Annual Inflation'!AY$5,Data!$A$2:$A$1048576,'Annual Inflation'!$AP146)=0,NA(),SUMIFS(Data!$G$2:$G$1048576,Data!$C$2:$C$1048576,'Annual Inflation'!AY$5,Data!$A$2:$A$1048576,'Annual Inflation'!$AP146))</f>
        <v>3.5</v>
      </c>
      <c r="AZ146" s="15">
        <f>IF(SUMIFS(Data!$G$2:$G$1048576,Data!$C$2:$C$1048576,'Annual Inflation'!AZ$5,Data!$A$2:$A$1048576,'Annual Inflation'!$AP146)=0,NA(),SUMIFS(Data!$G$2:$G$1048576,Data!$C$2:$C$1048576,'Annual Inflation'!AZ$5,Data!$A$2:$A$1048576,'Annual Inflation'!$AP146))</f>
        <v>3.48</v>
      </c>
      <c r="BA146" s="15">
        <f>IF(SUMIFS(Data!$F$2:$F$1048576,Data!$C$2:$C$1048576,'Annual Inflation'!BA$5,Data!$A$2:$A$1048576,'Annual Inflation'!$AP146)=0,NA(),SUMIFS(Data!$F$2:$F$1048576,Data!$C$2:$C$1048576,'Annual Inflation'!BA$5,Data!$A$2:$A$1048576,'Annual Inflation'!$AP146))</f>
        <v>3.4903124999999999</v>
      </c>
      <c r="BB146" s="15">
        <f>IF(SUMIFS(Data!$F$2:$F$1048576,Data!$C$2:$C$1048576,'Annual Inflation'!BB$5,Data!$A$2:$A$1048576,'Annual Inflation'!$AP146)=0,NA(),SUMIFS(Data!$F$2:$F$1048576,Data!$C$2:$C$1048576,'Annual Inflation'!BB$5,Data!$A$2:$A$1048576,'Annual Inflation'!$AP146))</f>
        <v>3.39206896551724</v>
      </c>
      <c r="BC146" s="4">
        <v>3</v>
      </c>
      <c r="BD146" s="4">
        <v>2</v>
      </c>
      <c r="BE146" s="4">
        <v>2</v>
      </c>
      <c r="CL146" s="7">
        <f t="shared" si="43"/>
        <v>41487</v>
      </c>
      <c r="CM146" s="4">
        <v>3.6</v>
      </c>
      <c r="CN146" s="4">
        <v>3.19</v>
      </c>
      <c r="CP146" s="4">
        <f>IF(SUMIFS(Data!$F$2:$F$1048576,Data!$C$2:$C$1048576,'Annual Inflation'!CP$5,Data!$A$2:$A$1048576,'Annual Inflation'!$CL146)=0,NA(),SUMIFS(Data!$F$2:$F$1048576,Data!$C$2:$C$1048576,'Annual Inflation'!CP$5,Data!$A$2:$A$1048576,'Annual Inflation'!$CL146))</f>
        <v>3.64302857142857</v>
      </c>
      <c r="CQ146" s="4">
        <f>IF(SUMIFS(Data!$F$2:$F$1048576,Data!$C$2:$C$1048576,'Annual Inflation'!CQ$5,Data!$A$2:$A$1048576,'Annual Inflation'!$CL146)=0,NA(),SUMIFS(Data!$F$2:$F$1048576,Data!$C$2:$C$1048576,'Annual Inflation'!CQ$5,Data!$A$2:$A$1048576,'Annual Inflation'!$CL146))</f>
        <v>3.1448437500000002</v>
      </c>
    </row>
    <row r="147" spans="41:95" x14ac:dyDescent="0.2">
      <c r="AO147">
        <f t="shared" si="41"/>
        <v>30</v>
      </c>
      <c r="AP147" s="14">
        <f t="shared" si="42"/>
        <v>44044</v>
      </c>
      <c r="AQ147" s="15">
        <f>IF(SUMIFS(Data!$G$2:$G$1048576,Data!$C$2:$C$1048576,'Annual Inflation'!AQ$5,Data!$A$2:$A$1048576,'Annual Inflation'!$AP147)=0,NA(),SUMIFS(Data!$G$2:$G$1048576,Data!$C$2:$C$1048576,'Annual Inflation'!AQ$5,Data!$A$2:$A$1048576,'Annual Inflation'!$AP147))</f>
        <v>3.5</v>
      </c>
      <c r="AR147" s="15">
        <f>IF(SUMIFS(Data!$G$2:$G$1048576,Data!$C$2:$C$1048576,'Annual Inflation'!AR$5,Data!$A$2:$A$1048576,'Annual Inflation'!$AP147)=0,NA(),SUMIFS(Data!$G$2:$G$1048576,Data!$C$2:$C$1048576,'Annual Inflation'!AR$5,Data!$A$2:$A$1048576,'Annual Inflation'!$AP147))</f>
        <v>3.5</v>
      </c>
      <c r="AS147" s="15">
        <f>IF(SUMIFS(Data!$F$2:$F$1048576,Data!$C$2:$C$1048576,'Annual Inflation'!AS$5,Data!$A$2:$A$1048576,'Annual Inflation'!$AP147)=0,NA(),SUMIFS(Data!$F$2:$F$1048576,Data!$C$2:$C$1048576,'Annual Inflation'!AS$5,Data!$A$2:$A$1048576,'Annual Inflation'!$AP147))</f>
        <v>3.57878787878788</v>
      </c>
      <c r="AT147" s="15">
        <f>IF(SUMIFS(Data!$F$2:$F$1048576,Data!$C$2:$C$1048576,'Annual Inflation'!AT$5,Data!$A$2:$A$1048576,'Annual Inflation'!$AP147)=0,NA(),SUMIFS(Data!$F$2:$F$1048576,Data!$C$2:$C$1048576,'Annual Inflation'!AT$5,Data!$A$2:$A$1048576,'Annual Inflation'!$AP147))</f>
        <v>3.47806451612903</v>
      </c>
      <c r="AU147" s="4">
        <v>3</v>
      </c>
      <c r="AV147" s="4">
        <v>2</v>
      </c>
      <c r="AW147" s="4">
        <v>2</v>
      </c>
      <c r="AY147" s="15">
        <f>IF(SUMIFS(Data!$G$2:$G$1048576,Data!$C$2:$C$1048576,'Annual Inflation'!AY$5,Data!$A$2:$A$1048576,'Annual Inflation'!$AP147)=0,NA(),SUMIFS(Data!$G$2:$G$1048576,Data!$C$2:$C$1048576,'Annual Inflation'!AY$5,Data!$A$2:$A$1048576,'Annual Inflation'!$AP147))</f>
        <v>3.5</v>
      </c>
      <c r="AZ147" s="15">
        <f>IF(SUMIFS(Data!$G$2:$G$1048576,Data!$C$2:$C$1048576,'Annual Inflation'!AZ$5,Data!$A$2:$A$1048576,'Annual Inflation'!$AP147)=0,NA(),SUMIFS(Data!$G$2:$G$1048576,Data!$C$2:$C$1048576,'Annual Inflation'!AZ$5,Data!$A$2:$A$1048576,'Annual Inflation'!$AP147))</f>
        <v>3.5</v>
      </c>
      <c r="BA147" s="15">
        <f>IF(SUMIFS(Data!$F$2:$F$1048576,Data!$C$2:$C$1048576,'Annual Inflation'!BA$5,Data!$A$2:$A$1048576,'Annual Inflation'!$AP147)=0,NA(),SUMIFS(Data!$F$2:$F$1048576,Data!$C$2:$C$1048576,'Annual Inflation'!BA$5,Data!$A$2:$A$1048576,'Annual Inflation'!$AP147))</f>
        <v>3.5434482758620698</v>
      </c>
      <c r="BB147" s="15">
        <f>IF(SUMIFS(Data!$F$2:$F$1048576,Data!$C$2:$C$1048576,'Annual Inflation'!BB$5,Data!$A$2:$A$1048576,'Annual Inflation'!$AP147)=0,NA(),SUMIFS(Data!$F$2:$F$1048576,Data!$C$2:$C$1048576,'Annual Inflation'!BB$5,Data!$A$2:$A$1048576,'Annual Inflation'!$AP147))</f>
        <v>3.4325925925925902</v>
      </c>
      <c r="BC147" s="4">
        <v>3</v>
      </c>
      <c r="BD147" s="4">
        <v>2</v>
      </c>
      <c r="BE147" s="4">
        <v>2</v>
      </c>
      <c r="CL147" s="7">
        <f t="shared" si="43"/>
        <v>41518</v>
      </c>
      <c r="CM147" s="4">
        <v>3.69</v>
      </c>
      <c r="CN147" s="4">
        <v>3.23</v>
      </c>
      <c r="CP147" s="4">
        <f>IF(SUMIFS(Data!$F$2:$F$1048576,Data!$C$2:$C$1048576,'Annual Inflation'!CP$5,Data!$A$2:$A$1048576,'Annual Inflation'!$CL147)=0,NA(),SUMIFS(Data!$F$2:$F$1048576,Data!$C$2:$C$1048576,'Annual Inflation'!CP$5,Data!$A$2:$A$1048576,'Annual Inflation'!$CL147))</f>
        <v>3.7465999999999999</v>
      </c>
      <c r="CQ147" s="4">
        <f>IF(SUMIFS(Data!$F$2:$F$1048576,Data!$C$2:$C$1048576,'Annual Inflation'!CQ$5,Data!$A$2:$A$1048576,'Annual Inflation'!$CL147)=0,NA(),SUMIFS(Data!$F$2:$F$1048576,Data!$C$2:$C$1048576,'Annual Inflation'!CQ$5,Data!$A$2:$A$1048576,'Annual Inflation'!$CL147))</f>
        <v>3.23532258064516</v>
      </c>
    </row>
    <row r="148" spans="41:95" x14ac:dyDescent="0.2">
      <c r="AO148">
        <f t="shared" si="41"/>
        <v>29</v>
      </c>
      <c r="AP148" s="14">
        <f t="shared" si="42"/>
        <v>44075</v>
      </c>
      <c r="AQ148" s="15">
        <f>IF(SUMIFS(Data!$G$2:$G$1048576,Data!$C$2:$C$1048576,'Annual Inflation'!AQ$5,Data!$A$2:$A$1048576,'Annual Inflation'!$AP148)=0,NA(),SUMIFS(Data!$G$2:$G$1048576,Data!$C$2:$C$1048576,'Annual Inflation'!AQ$5,Data!$A$2:$A$1048576,'Annual Inflation'!$AP148))</f>
        <v>3.5</v>
      </c>
      <c r="AR148" s="15">
        <f>IF(SUMIFS(Data!$G$2:$G$1048576,Data!$C$2:$C$1048576,'Annual Inflation'!AR$5,Data!$A$2:$A$1048576,'Annual Inflation'!$AP148)=0,NA(),SUMIFS(Data!$G$2:$G$1048576,Data!$C$2:$C$1048576,'Annual Inflation'!AR$5,Data!$A$2:$A$1048576,'Annual Inflation'!$AP148))</f>
        <v>3.5</v>
      </c>
      <c r="AS148" s="15">
        <f>IF(SUMIFS(Data!$F$2:$F$1048576,Data!$C$2:$C$1048576,'Annual Inflation'!AS$5,Data!$A$2:$A$1048576,'Annual Inflation'!$AP148)=0,NA(),SUMIFS(Data!$F$2:$F$1048576,Data!$C$2:$C$1048576,'Annual Inflation'!AS$5,Data!$A$2:$A$1048576,'Annual Inflation'!$AP148))</f>
        <v>3.5688571428571398</v>
      </c>
      <c r="AT148" s="15">
        <f>IF(SUMIFS(Data!$F$2:$F$1048576,Data!$C$2:$C$1048576,'Annual Inflation'!AT$5,Data!$A$2:$A$1048576,'Annual Inflation'!$AP148)=0,NA(),SUMIFS(Data!$F$2:$F$1048576,Data!$C$2:$C$1048576,'Annual Inflation'!AT$5,Data!$A$2:$A$1048576,'Annual Inflation'!$AP148))</f>
        <v>3.4593939393939399</v>
      </c>
      <c r="AU148" s="4">
        <v>3</v>
      </c>
      <c r="AV148" s="4">
        <v>2</v>
      </c>
      <c r="AW148" s="4">
        <v>2</v>
      </c>
      <c r="AY148" s="15">
        <f>IF(SUMIFS(Data!$G$2:$G$1048576,Data!$C$2:$C$1048576,'Annual Inflation'!AY$5,Data!$A$2:$A$1048576,'Annual Inflation'!$AP148)=0,NA(),SUMIFS(Data!$G$2:$G$1048576,Data!$C$2:$C$1048576,'Annual Inflation'!AY$5,Data!$A$2:$A$1048576,'Annual Inflation'!$AP148))</f>
        <v>3.5</v>
      </c>
      <c r="AZ148" s="15">
        <f>IF(SUMIFS(Data!$G$2:$G$1048576,Data!$C$2:$C$1048576,'Annual Inflation'!AZ$5,Data!$A$2:$A$1048576,'Annual Inflation'!$AP148)=0,NA(),SUMIFS(Data!$G$2:$G$1048576,Data!$C$2:$C$1048576,'Annual Inflation'!AZ$5,Data!$A$2:$A$1048576,'Annual Inflation'!$AP148))</f>
        <v>3.5</v>
      </c>
      <c r="BA148" s="15">
        <f>IF(SUMIFS(Data!$F$2:$F$1048576,Data!$C$2:$C$1048576,'Annual Inflation'!BA$5,Data!$A$2:$A$1048576,'Annual Inflation'!$AP148)=0,NA(),SUMIFS(Data!$F$2:$F$1048576,Data!$C$2:$C$1048576,'Annual Inflation'!BA$5,Data!$A$2:$A$1048576,'Annual Inflation'!$AP148))</f>
        <v>3.5190625</v>
      </c>
      <c r="BB148" s="15">
        <f>IF(SUMIFS(Data!$F$2:$F$1048576,Data!$C$2:$C$1048576,'Annual Inflation'!BB$5,Data!$A$2:$A$1048576,'Annual Inflation'!$AP148)=0,NA(),SUMIFS(Data!$F$2:$F$1048576,Data!$C$2:$C$1048576,'Annual Inflation'!BB$5,Data!$A$2:$A$1048576,'Annual Inflation'!$AP148))</f>
        <v>3.4143333333333299</v>
      </c>
      <c r="BC148" s="4">
        <v>3</v>
      </c>
      <c r="BD148" s="4">
        <v>2</v>
      </c>
      <c r="BE148" s="4">
        <v>2</v>
      </c>
      <c r="CL148" s="7">
        <f t="shared" si="43"/>
        <v>41548</v>
      </c>
      <c r="CM148" s="4">
        <v>3.7</v>
      </c>
      <c r="CN148" s="4">
        <v>3.23</v>
      </c>
      <c r="CP148" s="4">
        <f>IF(SUMIFS(Data!$F$2:$F$1048576,Data!$C$2:$C$1048576,'Annual Inflation'!CP$5,Data!$A$2:$A$1048576,'Annual Inflation'!$CL148)=0,NA(),SUMIFS(Data!$F$2:$F$1048576,Data!$C$2:$C$1048576,'Annual Inflation'!CP$5,Data!$A$2:$A$1048576,'Annual Inflation'!$CL148))</f>
        <v>3.6838285714285699</v>
      </c>
      <c r="CQ148" s="4">
        <f>IF(SUMIFS(Data!$F$2:$F$1048576,Data!$C$2:$C$1048576,'Annual Inflation'!CQ$5,Data!$A$2:$A$1048576,'Annual Inflation'!$CL148)=0,NA(),SUMIFS(Data!$F$2:$F$1048576,Data!$C$2:$C$1048576,'Annual Inflation'!CQ$5,Data!$A$2:$A$1048576,'Annual Inflation'!$CL148))</f>
        <v>3.2386875000000002</v>
      </c>
    </row>
    <row r="149" spans="41:95" x14ac:dyDescent="0.2">
      <c r="AO149">
        <f t="shared" si="41"/>
        <v>28</v>
      </c>
      <c r="AP149" s="14">
        <f t="shared" si="42"/>
        <v>44105</v>
      </c>
      <c r="AQ149" s="15">
        <f>IF(SUMIFS(Data!$G$2:$G$1048576,Data!$C$2:$C$1048576,'Annual Inflation'!AQ$5,Data!$A$2:$A$1048576,'Annual Inflation'!$AP149)=0,NA(),SUMIFS(Data!$G$2:$G$1048576,Data!$C$2:$C$1048576,'Annual Inflation'!AQ$5,Data!$A$2:$A$1048576,'Annual Inflation'!$AP149))</f>
        <v>3.5</v>
      </c>
      <c r="AR149" s="15">
        <f>IF(SUMIFS(Data!$G$2:$G$1048576,Data!$C$2:$C$1048576,'Annual Inflation'!AR$5,Data!$A$2:$A$1048576,'Annual Inflation'!$AP149)=0,NA(),SUMIFS(Data!$G$2:$G$1048576,Data!$C$2:$C$1048576,'Annual Inflation'!AR$5,Data!$A$2:$A$1048576,'Annual Inflation'!$AP149))</f>
        <v>3.5</v>
      </c>
      <c r="AS149" s="15">
        <f>IF(SUMIFS(Data!$F$2:$F$1048576,Data!$C$2:$C$1048576,'Annual Inflation'!AS$5,Data!$A$2:$A$1048576,'Annual Inflation'!$AP149)=0,NA(),SUMIFS(Data!$F$2:$F$1048576,Data!$C$2:$C$1048576,'Annual Inflation'!AS$5,Data!$A$2:$A$1048576,'Annual Inflation'!$AP149))</f>
        <v>3.6056249999999999</v>
      </c>
      <c r="AT149" s="15">
        <f>IF(SUMIFS(Data!$F$2:$F$1048576,Data!$C$2:$C$1048576,'Annual Inflation'!AT$5,Data!$A$2:$A$1048576,'Annual Inflation'!$AP149)=0,NA(),SUMIFS(Data!$F$2:$F$1048576,Data!$C$2:$C$1048576,'Annual Inflation'!AT$5,Data!$A$2:$A$1048576,'Annual Inflation'!$AP149))</f>
        <v>3.5046666666666701</v>
      </c>
      <c r="AU149" s="4">
        <v>3</v>
      </c>
      <c r="AV149" s="4">
        <v>2</v>
      </c>
      <c r="AW149" s="4">
        <v>2</v>
      </c>
      <c r="AY149" s="15">
        <f>IF(SUMIFS(Data!$G$2:$G$1048576,Data!$C$2:$C$1048576,'Annual Inflation'!AY$5,Data!$A$2:$A$1048576,'Annual Inflation'!$AP149)=0,NA(),SUMIFS(Data!$G$2:$G$1048576,Data!$C$2:$C$1048576,'Annual Inflation'!AY$5,Data!$A$2:$A$1048576,'Annual Inflation'!$AP149))</f>
        <v>3.5</v>
      </c>
      <c r="AZ149" s="15">
        <f>IF(SUMIFS(Data!$G$2:$G$1048576,Data!$C$2:$C$1048576,'Annual Inflation'!AZ$5,Data!$A$2:$A$1048576,'Annual Inflation'!$AP149)=0,NA(),SUMIFS(Data!$G$2:$G$1048576,Data!$C$2:$C$1048576,'Annual Inflation'!AZ$5,Data!$A$2:$A$1048576,'Annual Inflation'!$AP149))</f>
        <v>3.5</v>
      </c>
      <c r="BA149" s="15">
        <f>IF(SUMIFS(Data!$F$2:$F$1048576,Data!$C$2:$C$1048576,'Annual Inflation'!BA$5,Data!$A$2:$A$1048576,'Annual Inflation'!$AP149)=0,NA(),SUMIFS(Data!$F$2:$F$1048576,Data!$C$2:$C$1048576,'Annual Inflation'!BA$5,Data!$A$2:$A$1048576,'Annual Inflation'!$AP149))</f>
        <v>3.5138709677419402</v>
      </c>
      <c r="BB149" s="15">
        <f>IF(SUMIFS(Data!$F$2:$F$1048576,Data!$C$2:$C$1048576,'Annual Inflation'!BB$5,Data!$A$2:$A$1048576,'Annual Inflation'!$AP149)=0,NA(),SUMIFS(Data!$F$2:$F$1048576,Data!$C$2:$C$1048576,'Annual Inflation'!BB$5,Data!$A$2:$A$1048576,'Annual Inflation'!$AP149))</f>
        <v>3.4217241379310299</v>
      </c>
      <c r="BC149" s="4">
        <v>3</v>
      </c>
      <c r="BD149" s="4">
        <v>2</v>
      </c>
      <c r="BE149" s="4">
        <v>2</v>
      </c>
      <c r="CL149" s="7">
        <f t="shared" si="43"/>
        <v>41579</v>
      </c>
      <c r="CM149" s="4">
        <v>3.78</v>
      </c>
      <c r="CN149" s="4">
        <v>3.27</v>
      </c>
      <c r="CP149" s="4">
        <f>IF(SUMIFS(Data!$F$2:$F$1048576,Data!$C$2:$C$1048576,'Annual Inflation'!CP$5,Data!$A$2:$A$1048576,'Annual Inflation'!$CL149)=0,NA(),SUMIFS(Data!$F$2:$F$1048576,Data!$C$2:$C$1048576,'Annual Inflation'!CP$5,Data!$A$2:$A$1048576,'Annual Inflation'!$CL149))</f>
        <v>3.7907894736842098</v>
      </c>
      <c r="CQ149" s="4">
        <f>IF(SUMIFS(Data!$F$2:$F$1048576,Data!$C$2:$C$1048576,'Annual Inflation'!CQ$5,Data!$A$2:$A$1048576,'Annual Inflation'!$CL149)=0,NA(),SUMIFS(Data!$F$2:$F$1048576,Data!$C$2:$C$1048576,'Annual Inflation'!CQ$5,Data!$A$2:$A$1048576,'Annual Inflation'!$CL149))</f>
        <v>3.2382058823529398</v>
      </c>
    </row>
    <row r="150" spans="41:95" x14ac:dyDescent="0.2">
      <c r="AO150">
        <f t="shared" si="41"/>
        <v>27</v>
      </c>
      <c r="AP150" s="14">
        <f t="shared" si="42"/>
        <v>44136</v>
      </c>
      <c r="AQ150" s="15">
        <f>IF(SUMIFS(Data!$G$2:$G$1048576,Data!$C$2:$C$1048576,'Annual Inflation'!AQ$5,Data!$A$2:$A$1048576,'Annual Inflation'!$AP150)=0,NA(),SUMIFS(Data!$G$2:$G$1048576,Data!$C$2:$C$1048576,'Annual Inflation'!AQ$5,Data!$A$2:$A$1048576,'Annual Inflation'!$AP150))</f>
        <v>3.5</v>
      </c>
      <c r="AR150" s="15">
        <f>IF(SUMIFS(Data!$G$2:$G$1048576,Data!$C$2:$C$1048576,'Annual Inflation'!AR$5,Data!$A$2:$A$1048576,'Annual Inflation'!$AP150)=0,NA(),SUMIFS(Data!$G$2:$G$1048576,Data!$C$2:$C$1048576,'Annual Inflation'!AR$5,Data!$A$2:$A$1048576,'Annual Inflation'!$AP150))</f>
        <v>3.5</v>
      </c>
      <c r="AS150" s="15">
        <f>IF(SUMIFS(Data!$F$2:$F$1048576,Data!$C$2:$C$1048576,'Annual Inflation'!AS$5,Data!$A$2:$A$1048576,'Annual Inflation'!$AP150)=0,NA(),SUMIFS(Data!$F$2:$F$1048576,Data!$C$2:$C$1048576,'Annual Inflation'!AS$5,Data!$A$2:$A$1048576,'Annual Inflation'!$AP150))</f>
        <v>3.5824242424242398</v>
      </c>
      <c r="AT150" s="15">
        <f>IF(SUMIFS(Data!$F$2:$F$1048576,Data!$C$2:$C$1048576,'Annual Inflation'!AT$5,Data!$A$2:$A$1048576,'Annual Inflation'!$AP150)=0,NA(),SUMIFS(Data!$F$2:$F$1048576,Data!$C$2:$C$1048576,'Annual Inflation'!AT$5,Data!$A$2:$A$1048576,'Annual Inflation'!$AP150))</f>
        <v>3.49677419354839</v>
      </c>
      <c r="AU150" s="4">
        <v>3</v>
      </c>
      <c r="AV150" s="4">
        <v>2</v>
      </c>
      <c r="AW150" s="4">
        <v>2</v>
      </c>
      <c r="AY150" s="15">
        <f>IF(SUMIFS(Data!$G$2:$G$1048576,Data!$C$2:$C$1048576,'Annual Inflation'!AY$5,Data!$A$2:$A$1048576,'Annual Inflation'!$AP150)=0,NA(),SUMIFS(Data!$G$2:$G$1048576,Data!$C$2:$C$1048576,'Annual Inflation'!AY$5,Data!$A$2:$A$1048576,'Annual Inflation'!$AP150))</f>
        <v>3.5</v>
      </c>
      <c r="AZ150" s="15">
        <f>IF(SUMIFS(Data!$G$2:$G$1048576,Data!$C$2:$C$1048576,'Annual Inflation'!AZ$5,Data!$A$2:$A$1048576,'Annual Inflation'!$AP150)=0,NA(),SUMIFS(Data!$G$2:$G$1048576,Data!$C$2:$C$1048576,'Annual Inflation'!AZ$5,Data!$A$2:$A$1048576,'Annual Inflation'!$AP150))</f>
        <v>3.5</v>
      </c>
      <c r="BA150" s="15">
        <f>IF(SUMIFS(Data!$F$2:$F$1048576,Data!$C$2:$C$1048576,'Annual Inflation'!BA$5,Data!$A$2:$A$1048576,'Annual Inflation'!$AP150)=0,NA(),SUMIFS(Data!$F$2:$F$1048576,Data!$C$2:$C$1048576,'Annual Inflation'!BA$5,Data!$A$2:$A$1048576,'Annual Inflation'!$AP150))</f>
        <v>3.5166666666666702</v>
      </c>
      <c r="BB150" s="15">
        <f>IF(SUMIFS(Data!$F$2:$F$1048576,Data!$C$2:$C$1048576,'Annual Inflation'!BB$5,Data!$A$2:$A$1048576,'Annual Inflation'!$AP150)=0,NA(),SUMIFS(Data!$F$2:$F$1048576,Data!$C$2:$C$1048576,'Annual Inflation'!BB$5,Data!$A$2:$A$1048576,'Annual Inflation'!$AP150))</f>
        <v>3.4310714285714301</v>
      </c>
      <c r="BC150" s="4">
        <v>3</v>
      </c>
      <c r="BD150" s="4">
        <v>2</v>
      </c>
      <c r="BE150" s="4">
        <v>2</v>
      </c>
      <c r="CL150" s="7">
        <f t="shared" si="43"/>
        <v>41609</v>
      </c>
      <c r="CM150" s="4">
        <v>3.9</v>
      </c>
      <c r="CN150" s="4">
        <v>3.2</v>
      </c>
      <c r="CP150" s="4">
        <f>IF(SUMIFS(Data!$F$2:$F$1048576,Data!$C$2:$C$1048576,'Annual Inflation'!CP$5,Data!$A$2:$A$1048576,'Annual Inflation'!$CL150)=0,NA(),SUMIFS(Data!$F$2:$F$1048576,Data!$C$2:$C$1048576,'Annual Inflation'!CP$5,Data!$A$2:$A$1048576,'Annual Inflation'!$CL150))</f>
        <v>3.9142105263157898</v>
      </c>
      <c r="CQ150" s="4">
        <f>IF(SUMIFS(Data!$F$2:$F$1048576,Data!$C$2:$C$1048576,'Annual Inflation'!CQ$5,Data!$A$2:$A$1048576,'Annual Inflation'!$CL150)=0,NA(),SUMIFS(Data!$F$2:$F$1048576,Data!$C$2:$C$1048576,'Annual Inflation'!CQ$5,Data!$A$2:$A$1048576,'Annual Inflation'!$CL150))</f>
        <v>3.30085714285714</v>
      </c>
    </row>
    <row r="151" spans="41:95" x14ac:dyDescent="0.2">
      <c r="AO151">
        <f t="shared" si="41"/>
        <v>26</v>
      </c>
      <c r="AP151" s="14">
        <f t="shared" si="42"/>
        <v>44166</v>
      </c>
      <c r="AQ151" s="15">
        <f>IF(SUMIFS(Data!$G$2:$G$1048576,Data!$C$2:$C$1048576,'Annual Inflation'!AQ$5,Data!$A$2:$A$1048576,'Annual Inflation'!$AP151)=0,NA(),SUMIFS(Data!$G$2:$G$1048576,Data!$C$2:$C$1048576,'Annual Inflation'!AQ$5,Data!$A$2:$A$1048576,'Annual Inflation'!$AP151))</f>
        <v>3.5</v>
      </c>
      <c r="AR151" s="15">
        <f>IF(SUMIFS(Data!$G$2:$G$1048576,Data!$C$2:$C$1048576,'Annual Inflation'!AR$5,Data!$A$2:$A$1048576,'Annual Inflation'!$AP151)=0,NA(),SUMIFS(Data!$G$2:$G$1048576,Data!$C$2:$C$1048576,'Annual Inflation'!AR$5,Data!$A$2:$A$1048576,'Annual Inflation'!$AP151))</f>
        <v>3.5</v>
      </c>
      <c r="AS151" s="15">
        <f>IF(SUMIFS(Data!$F$2:$F$1048576,Data!$C$2:$C$1048576,'Annual Inflation'!AS$5,Data!$A$2:$A$1048576,'Annual Inflation'!$AP151)=0,NA(),SUMIFS(Data!$F$2:$F$1048576,Data!$C$2:$C$1048576,'Annual Inflation'!AS$5,Data!$A$2:$A$1048576,'Annual Inflation'!$AP151))</f>
        <v>3.5351428571428598</v>
      </c>
      <c r="AT151" s="15">
        <f>IF(SUMIFS(Data!$F$2:$F$1048576,Data!$C$2:$C$1048576,'Annual Inflation'!AT$5,Data!$A$2:$A$1048576,'Annual Inflation'!$AP151)=0,NA(),SUMIFS(Data!$F$2:$F$1048576,Data!$C$2:$C$1048576,'Annual Inflation'!AT$5,Data!$A$2:$A$1048576,'Annual Inflation'!$AP151))</f>
        <v>3.48030303030303</v>
      </c>
      <c r="AU151" s="4">
        <v>3</v>
      </c>
      <c r="AV151" s="4">
        <v>2</v>
      </c>
      <c r="AW151" s="4">
        <v>2</v>
      </c>
      <c r="AY151" s="15">
        <f>IF(SUMIFS(Data!$G$2:$G$1048576,Data!$C$2:$C$1048576,'Annual Inflation'!AY$5,Data!$A$2:$A$1048576,'Annual Inflation'!$AP151)=0,NA(),SUMIFS(Data!$G$2:$G$1048576,Data!$C$2:$C$1048576,'Annual Inflation'!AY$5,Data!$A$2:$A$1048576,'Annual Inflation'!$AP151))</f>
        <v>3.4849999999999999</v>
      </c>
      <c r="AZ151" s="15">
        <f>IF(SUMIFS(Data!$G$2:$G$1048576,Data!$C$2:$C$1048576,'Annual Inflation'!AZ$5,Data!$A$2:$A$1048576,'Annual Inflation'!$AP151)=0,NA(),SUMIFS(Data!$G$2:$G$1048576,Data!$C$2:$C$1048576,'Annual Inflation'!AZ$5,Data!$A$2:$A$1048576,'Annual Inflation'!$AP151))</f>
        <v>3.5</v>
      </c>
      <c r="BA151" s="15">
        <f>IF(SUMIFS(Data!$F$2:$F$1048576,Data!$C$2:$C$1048576,'Annual Inflation'!BA$5,Data!$A$2:$A$1048576,'Annual Inflation'!$AP151)=0,NA(),SUMIFS(Data!$F$2:$F$1048576,Data!$C$2:$C$1048576,'Annual Inflation'!BA$5,Data!$A$2:$A$1048576,'Annual Inflation'!$AP151))</f>
        <v>3.4893749999999999</v>
      </c>
      <c r="BB151" s="15">
        <f>IF(SUMIFS(Data!$F$2:$F$1048576,Data!$C$2:$C$1048576,'Annual Inflation'!BB$5,Data!$A$2:$A$1048576,'Annual Inflation'!$AP151)=0,NA(),SUMIFS(Data!$F$2:$F$1048576,Data!$C$2:$C$1048576,'Annual Inflation'!BB$5,Data!$A$2:$A$1048576,'Annual Inflation'!$AP151))</f>
        <v>3.4266666666666699</v>
      </c>
      <c r="BC151" s="4">
        <v>3</v>
      </c>
      <c r="BD151" s="4">
        <v>2</v>
      </c>
      <c r="BE151" s="4">
        <v>2</v>
      </c>
      <c r="CL151" s="7">
        <f t="shared" si="43"/>
        <v>41640</v>
      </c>
      <c r="CM151" s="4">
        <v>3.61</v>
      </c>
      <c r="CN151" s="4">
        <v>3.18</v>
      </c>
      <c r="CP151" s="4">
        <f>IF(SUMIFS(Data!$F$2:$F$1048576,Data!$C$2:$C$1048576,'Annual Inflation'!CP$5,Data!$A$2:$A$1048576,'Annual Inflation'!$CL151)=0,NA(),SUMIFS(Data!$F$2:$F$1048576,Data!$C$2:$C$1048576,'Annual Inflation'!CP$5,Data!$A$2:$A$1048576,'Annual Inflation'!$CL151))</f>
        <v>3.68702777777778</v>
      </c>
      <c r="CQ151" s="4">
        <f>IF(SUMIFS(Data!$F$2:$F$1048576,Data!$C$2:$C$1048576,'Annual Inflation'!CQ$5,Data!$A$2:$A$1048576,'Annual Inflation'!$CL151)=0,NA(),SUMIFS(Data!$F$2:$F$1048576,Data!$C$2:$C$1048576,'Annual Inflation'!CQ$5,Data!$A$2:$A$1048576,'Annual Inflation'!$CL151))</f>
        <v>3.1969687499999999</v>
      </c>
    </row>
    <row r="152" spans="41:95" x14ac:dyDescent="0.2">
      <c r="AO152">
        <f t="shared" si="41"/>
        <v>25</v>
      </c>
      <c r="AP152" s="14">
        <f t="shared" si="42"/>
        <v>44197</v>
      </c>
      <c r="AQ152" s="15">
        <f>IF(SUMIFS(Data!$G$2:$G$1048576,Data!$C$2:$C$1048576,'Annual Inflation'!AQ$5,Data!$A$2:$A$1048576,'Annual Inflation'!$AP152)=0,NA(),SUMIFS(Data!$G$2:$G$1048576,Data!$C$2:$C$1048576,'Annual Inflation'!AQ$5,Data!$A$2:$A$1048576,'Annual Inflation'!$AP152))</f>
        <v>3.5</v>
      </c>
      <c r="AR152" s="15">
        <f>IF(SUMIFS(Data!$G$2:$G$1048576,Data!$C$2:$C$1048576,'Annual Inflation'!AR$5,Data!$A$2:$A$1048576,'Annual Inflation'!$AP152)=0,NA(),SUMIFS(Data!$G$2:$G$1048576,Data!$C$2:$C$1048576,'Annual Inflation'!AR$5,Data!$A$2:$A$1048576,'Annual Inflation'!$AP152))</f>
        <v>3.5</v>
      </c>
      <c r="AS152" s="15">
        <f>IF(SUMIFS(Data!$F$2:$F$1048576,Data!$C$2:$C$1048576,'Annual Inflation'!AS$5,Data!$A$2:$A$1048576,'Annual Inflation'!$AP152)=0,NA(),SUMIFS(Data!$F$2:$F$1048576,Data!$C$2:$C$1048576,'Annual Inflation'!AS$5,Data!$A$2:$A$1048576,'Annual Inflation'!$AP152))</f>
        <v>3.4942424242424202</v>
      </c>
      <c r="AT152" s="15">
        <f>IF(SUMIFS(Data!$F$2:$F$1048576,Data!$C$2:$C$1048576,'Annual Inflation'!AT$5,Data!$A$2:$A$1048576,'Annual Inflation'!$AP152)=0,NA(),SUMIFS(Data!$F$2:$F$1048576,Data!$C$2:$C$1048576,'Annual Inflation'!AT$5,Data!$A$2:$A$1048576,'Annual Inflation'!$AP152))</f>
        <v>3.415</v>
      </c>
      <c r="AU152" s="4">
        <v>3</v>
      </c>
      <c r="AV152" s="4">
        <v>2</v>
      </c>
      <c r="AW152" s="4">
        <v>2</v>
      </c>
      <c r="AY152" s="15">
        <f>IF(SUMIFS(Data!$G$2:$G$1048576,Data!$C$2:$C$1048576,'Annual Inflation'!AY$5,Data!$A$2:$A$1048576,'Annual Inflation'!$AP152)=0,NA(),SUMIFS(Data!$G$2:$G$1048576,Data!$C$2:$C$1048576,'Annual Inflation'!AY$5,Data!$A$2:$A$1048576,'Annual Inflation'!$AP152))</f>
        <v>3.5</v>
      </c>
      <c r="AZ152" s="15">
        <f>IF(SUMIFS(Data!$G$2:$G$1048576,Data!$C$2:$C$1048576,'Annual Inflation'!AZ$5,Data!$A$2:$A$1048576,'Annual Inflation'!$AP152)=0,NA(),SUMIFS(Data!$G$2:$G$1048576,Data!$C$2:$C$1048576,'Annual Inflation'!AZ$5,Data!$A$2:$A$1048576,'Annual Inflation'!$AP152))</f>
        <v>3.5</v>
      </c>
      <c r="BA152" s="15">
        <f>IF(SUMIFS(Data!$F$2:$F$1048576,Data!$C$2:$C$1048576,'Annual Inflation'!BA$5,Data!$A$2:$A$1048576,'Annual Inflation'!$AP152)=0,NA(),SUMIFS(Data!$F$2:$F$1048576,Data!$C$2:$C$1048576,'Annual Inflation'!BA$5,Data!$A$2:$A$1048576,'Annual Inflation'!$AP152))</f>
        <v>3.4748275862068998</v>
      </c>
      <c r="BB152" s="15">
        <f>IF(SUMIFS(Data!$F$2:$F$1048576,Data!$C$2:$C$1048576,'Annual Inflation'!BB$5,Data!$A$2:$A$1048576,'Annual Inflation'!$AP152)=0,NA(),SUMIFS(Data!$F$2:$F$1048576,Data!$C$2:$C$1048576,'Annual Inflation'!BB$5,Data!$A$2:$A$1048576,'Annual Inflation'!$AP152))</f>
        <v>3.4153846153846201</v>
      </c>
      <c r="BC152" s="4">
        <v>3</v>
      </c>
      <c r="BD152" s="4">
        <v>2</v>
      </c>
      <c r="BE152" s="4">
        <v>2</v>
      </c>
      <c r="CL152" s="7">
        <f t="shared" si="43"/>
        <v>41671</v>
      </c>
      <c r="CM152" s="4">
        <v>3.68</v>
      </c>
      <c r="CN152" s="4">
        <v>3.09</v>
      </c>
      <c r="CP152" s="4">
        <f>IF(SUMIFS(Data!$F$2:$F$1048576,Data!$C$2:$C$1048576,'Annual Inflation'!CP$5,Data!$A$2:$A$1048576,'Annual Inflation'!$CL152)=0,NA(),SUMIFS(Data!$F$2:$F$1048576,Data!$C$2:$C$1048576,'Annual Inflation'!CP$5,Data!$A$2:$A$1048576,'Annual Inflation'!$CL152))</f>
        <v>3.6432972972973001</v>
      </c>
      <c r="CQ152" s="4">
        <f>IF(SUMIFS(Data!$F$2:$F$1048576,Data!$C$2:$C$1048576,'Annual Inflation'!CQ$5,Data!$A$2:$A$1048576,'Annual Inflation'!$CL152)=0,NA(),SUMIFS(Data!$F$2:$F$1048576,Data!$C$2:$C$1048576,'Annual Inflation'!CQ$5,Data!$A$2:$A$1048576,'Annual Inflation'!$CL152))</f>
        <v>3.0699117647058798</v>
      </c>
    </row>
    <row r="153" spans="41:95" x14ac:dyDescent="0.2">
      <c r="AO153">
        <f t="shared" si="41"/>
        <v>24</v>
      </c>
      <c r="AP153" s="14">
        <f t="shared" si="42"/>
        <v>44228</v>
      </c>
      <c r="AQ153" s="15">
        <f>IF(SUMIFS(Data!$G$2:$G$1048576,Data!$C$2:$C$1048576,'Annual Inflation'!AQ$5,Data!$A$2:$A$1048576,'Annual Inflation'!$AP153)=0,NA(),SUMIFS(Data!$G$2:$G$1048576,Data!$C$2:$C$1048576,'Annual Inflation'!AQ$5,Data!$A$2:$A$1048576,'Annual Inflation'!$AP153))</f>
        <v>3.5</v>
      </c>
      <c r="AR153" s="15">
        <f>IF(SUMIFS(Data!$G$2:$G$1048576,Data!$C$2:$C$1048576,'Annual Inflation'!AR$5,Data!$A$2:$A$1048576,'Annual Inflation'!$AP153)=0,NA(),SUMIFS(Data!$G$2:$G$1048576,Data!$C$2:$C$1048576,'Annual Inflation'!AR$5,Data!$A$2:$A$1048576,'Annual Inflation'!$AP153))</f>
        <v>3.5</v>
      </c>
      <c r="AS153" s="15">
        <f>IF(SUMIFS(Data!$F$2:$F$1048576,Data!$C$2:$C$1048576,'Annual Inflation'!AS$5,Data!$A$2:$A$1048576,'Annual Inflation'!$AP153)=0,NA(),SUMIFS(Data!$F$2:$F$1048576,Data!$C$2:$C$1048576,'Annual Inflation'!AS$5,Data!$A$2:$A$1048576,'Annual Inflation'!$AP153))</f>
        <v>3.5331250000000001</v>
      </c>
      <c r="AT153" s="15">
        <f>IF(SUMIFS(Data!$F$2:$F$1048576,Data!$C$2:$C$1048576,'Annual Inflation'!AT$5,Data!$A$2:$A$1048576,'Annual Inflation'!$AP153)=0,NA(),SUMIFS(Data!$F$2:$F$1048576,Data!$C$2:$C$1048576,'Annual Inflation'!AT$5,Data!$A$2:$A$1048576,'Annual Inflation'!$AP153))</f>
        <v>3.47366666666667</v>
      </c>
      <c r="AU153" s="4">
        <v>3</v>
      </c>
      <c r="AV153" s="4">
        <v>2</v>
      </c>
      <c r="AW153" s="4">
        <v>2</v>
      </c>
      <c r="AY153" s="15">
        <f>IF(SUMIFS(Data!$G$2:$G$1048576,Data!$C$2:$C$1048576,'Annual Inflation'!AY$5,Data!$A$2:$A$1048576,'Annual Inflation'!$AP153)=0,NA(),SUMIFS(Data!$G$2:$G$1048576,Data!$C$2:$C$1048576,'Annual Inflation'!AY$5,Data!$A$2:$A$1048576,'Annual Inflation'!$AP153))</f>
        <v>3.5</v>
      </c>
      <c r="AZ153" s="15">
        <f>IF(SUMIFS(Data!$G$2:$G$1048576,Data!$C$2:$C$1048576,'Annual Inflation'!AZ$5,Data!$A$2:$A$1048576,'Annual Inflation'!$AP153)=0,NA(),SUMIFS(Data!$G$2:$G$1048576,Data!$C$2:$C$1048576,'Annual Inflation'!AZ$5,Data!$A$2:$A$1048576,'Annual Inflation'!$AP153))</f>
        <v>3.5</v>
      </c>
      <c r="BA153" s="15">
        <f>IF(SUMIFS(Data!$F$2:$F$1048576,Data!$C$2:$C$1048576,'Annual Inflation'!BA$5,Data!$A$2:$A$1048576,'Annual Inflation'!$AP153)=0,NA(),SUMIFS(Data!$F$2:$F$1048576,Data!$C$2:$C$1048576,'Annual Inflation'!BA$5,Data!$A$2:$A$1048576,'Annual Inflation'!$AP153))</f>
        <v>3.4827586206896601</v>
      </c>
      <c r="BB153" s="15">
        <f>IF(SUMIFS(Data!$F$2:$F$1048576,Data!$C$2:$C$1048576,'Annual Inflation'!BB$5,Data!$A$2:$A$1048576,'Annual Inflation'!$AP153)=0,NA(),SUMIFS(Data!$F$2:$F$1048576,Data!$C$2:$C$1048576,'Annual Inflation'!BB$5,Data!$A$2:$A$1048576,'Annual Inflation'!$AP153))</f>
        <v>3.4444444444444402</v>
      </c>
      <c r="BC153" s="4">
        <v>3</v>
      </c>
      <c r="BD153" s="4">
        <v>2</v>
      </c>
      <c r="BE153" s="4">
        <v>2</v>
      </c>
      <c r="CL153" s="7">
        <f t="shared" si="43"/>
        <v>41699</v>
      </c>
      <c r="CM153" s="4">
        <v>3.59</v>
      </c>
      <c r="CN153" s="4">
        <v>3.03</v>
      </c>
      <c r="CP153" s="4">
        <f>IF(SUMIFS(Data!$F$2:$F$1048576,Data!$C$2:$C$1048576,'Annual Inflation'!CP$5,Data!$A$2:$A$1048576,'Annual Inflation'!$CL153)=0,NA(),SUMIFS(Data!$F$2:$F$1048576,Data!$C$2:$C$1048576,'Annual Inflation'!CP$5,Data!$A$2:$A$1048576,'Annual Inflation'!$CL153))</f>
        <v>3.56076923076923</v>
      </c>
      <c r="CQ153" s="4">
        <f>IF(SUMIFS(Data!$F$2:$F$1048576,Data!$C$2:$C$1048576,'Annual Inflation'!CQ$5,Data!$A$2:$A$1048576,'Annual Inflation'!$CL153)=0,NA(),SUMIFS(Data!$F$2:$F$1048576,Data!$C$2:$C$1048576,'Annual Inflation'!CQ$5,Data!$A$2:$A$1048576,'Annual Inflation'!$CL153))</f>
        <v>3.0015142857142898</v>
      </c>
    </row>
    <row r="154" spans="41:95" x14ac:dyDescent="0.2">
      <c r="AO154">
        <f t="shared" si="41"/>
        <v>23</v>
      </c>
      <c r="AP154" s="14">
        <f t="shared" si="42"/>
        <v>44256</v>
      </c>
      <c r="AQ154" s="15">
        <f>IF(SUMIFS(Data!$G$2:$G$1048576,Data!$C$2:$C$1048576,'Annual Inflation'!AQ$5,Data!$A$2:$A$1048576,'Annual Inflation'!$AP154)=0,NA(),SUMIFS(Data!$G$2:$G$1048576,Data!$C$2:$C$1048576,'Annual Inflation'!AQ$5,Data!$A$2:$A$1048576,'Annual Inflation'!$AP154))</f>
        <v>3.5</v>
      </c>
      <c r="AR154" s="15">
        <f>IF(SUMIFS(Data!$G$2:$G$1048576,Data!$C$2:$C$1048576,'Annual Inflation'!AR$5,Data!$A$2:$A$1048576,'Annual Inflation'!$AP154)=0,NA(),SUMIFS(Data!$G$2:$G$1048576,Data!$C$2:$C$1048576,'Annual Inflation'!AR$5,Data!$A$2:$A$1048576,'Annual Inflation'!$AP154))</f>
        <v>3.5</v>
      </c>
      <c r="AS154" s="15">
        <f>IF(SUMIFS(Data!$F$2:$F$1048576,Data!$C$2:$C$1048576,'Annual Inflation'!AS$5,Data!$A$2:$A$1048576,'Annual Inflation'!$AP154)=0,NA(),SUMIFS(Data!$F$2:$F$1048576,Data!$C$2:$C$1048576,'Annual Inflation'!AS$5,Data!$A$2:$A$1048576,'Annual Inflation'!$AP154))</f>
        <v>3.5511764705882398</v>
      </c>
      <c r="AT154" s="15">
        <f>IF(SUMIFS(Data!$F$2:$F$1048576,Data!$C$2:$C$1048576,'Annual Inflation'!AT$5,Data!$A$2:$A$1048576,'Annual Inflation'!$AP154)=0,NA(),SUMIFS(Data!$F$2:$F$1048576,Data!$C$2:$C$1048576,'Annual Inflation'!AT$5,Data!$A$2:$A$1048576,'Annual Inflation'!$AP154))</f>
        <v>3.4768750000000002</v>
      </c>
      <c r="AU154" s="4">
        <v>3</v>
      </c>
      <c r="AV154" s="4">
        <v>2</v>
      </c>
      <c r="AW154" s="4">
        <v>2</v>
      </c>
      <c r="AY154" s="15">
        <f>IF(SUMIFS(Data!$G$2:$G$1048576,Data!$C$2:$C$1048576,'Annual Inflation'!AY$5,Data!$A$2:$A$1048576,'Annual Inflation'!$AP154)=0,NA(),SUMIFS(Data!$G$2:$G$1048576,Data!$C$2:$C$1048576,'Annual Inflation'!AY$5,Data!$A$2:$A$1048576,'Annual Inflation'!$AP154))</f>
        <v>3.5</v>
      </c>
      <c r="AZ154" s="15">
        <f>IF(SUMIFS(Data!$G$2:$G$1048576,Data!$C$2:$C$1048576,'Annual Inflation'!AZ$5,Data!$A$2:$A$1048576,'Annual Inflation'!$AP154)=0,NA(),SUMIFS(Data!$G$2:$G$1048576,Data!$C$2:$C$1048576,'Annual Inflation'!AZ$5,Data!$A$2:$A$1048576,'Annual Inflation'!$AP154))</f>
        <v>3.5</v>
      </c>
      <c r="BA154" s="15">
        <f>IF(SUMIFS(Data!$F$2:$F$1048576,Data!$C$2:$C$1048576,'Annual Inflation'!BA$5,Data!$A$2:$A$1048576,'Annual Inflation'!$AP154)=0,NA(),SUMIFS(Data!$F$2:$F$1048576,Data!$C$2:$C$1048576,'Annual Inflation'!BA$5,Data!$A$2:$A$1048576,'Annual Inflation'!$AP154))</f>
        <v>3.49</v>
      </c>
      <c r="BB154" s="15">
        <f>IF(SUMIFS(Data!$F$2:$F$1048576,Data!$C$2:$C$1048576,'Annual Inflation'!BB$5,Data!$A$2:$A$1048576,'Annual Inflation'!$AP154)=0,NA(),SUMIFS(Data!$F$2:$F$1048576,Data!$C$2:$C$1048576,'Annual Inflation'!BB$5,Data!$A$2:$A$1048576,'Annual Inflation'!$AP154))</f>
        <v>3.44178571428571</v>
      </c>
      <c r="BC154" s="4">
        <v>3</v>
      </c>
      <c r="BD154" s="4">
        <v>2</v>
      </c>
      <c r="BE154" s="4">
        <v>2</v>
      </c>
      <c r="CL154" s="7">
        <f t="shared" si="43"/>
        <v>41730</v>
      </c>
      <c r="CM154" s="4">
        <v>3.65</v>
      </c>
      <c r="CN154" s="4">
        <v>3.1</v>
      </c>
      <c r="CP154" s="4">
        <f>IF(SUMIFS(Data!$F$2:$F$1048576,Data!$C$2:$C$1048576,'Annual Inflation'!CP$5,Data!$A$2:$A$1048576,'Annual Inflation'!$CL154)=0,NA(),SUMIFS(Data!$F$2:$F$1048576,Data!$C$2:$C$1048576,'Annual Inflation'!CP$5,Data!$A$2:$A$1048576,'Annual Inflation'!$CL154))</f>
        <v>3.6442424242424201</v>
      </c>
      <c r="CQ154" s="4">
        <f>IF(SUMIFS(Data!$F$2:$F$1048576,Data!$C$2:$C$1048576,'Annual Inflation'!CQ$5,Data!$A$2:$A$1048576,'Annual Inflation'!$CL154)=0,NA(),SUMIFS(Data!$F$2:$F$1048576,Data!$C$2:$C$1048576,'Annual Inflation'!CQ$5,Data!$A$2:$A$1048576,'Annual Inflation'!$CL154))</f>
        <v>3.0654838709677401</v>
      </c>
    </row>
    <row r="155" spans="41:95" x14ac:dyDescent="0.2">
      <c r="AO155">
        <f t="shared" si="41"/>
        <v>22</v>
      </c>
      <c r="AP155" s="14">
        <f t="shared" si="42"/>
        <v>44287</v>
      </c>
      <c r="AQ155" s="15">
        <f>IF(SUMIFS(Data!$G$2:$G$1048576,Data!$C$2:$C$1048576,'Annual Inflation'!AQ$5,Data!$A$2:$A$1048576,'Annual Inflation'!$AP155)=0,NA(),SUMIFS(Data!$G$2:$G$1048576,Data!$C$2:$C$1048576,'Annual Inflation'!AQ$5,Data!$A$2:$A$1048576,'Annual Inflation'!$AP155))</f>
        <v>3.5</v>
      </c>
      <c r="AR155" s="15">
        <f>IF(SUMIFS(Data!$G$2:$G$1048576,Data!$C$2:$C$1048576,'Annual Inflation'!AR$5,Data!$A$2:$A$1048576,'Annual Inflation'!$AP155)=0,NA(),SUMIFS(Data!$G$2:$G$1048576,Data!$C$2:$C$1048576,'Annual Inflation'!AR$5,Data!$A$2:$A$1048576,'Annual Inflation'!$AP155))</f>
        <v>3.5</v>
      </c>
      <c r="AS155" s="15">
        <f>IF(SUMIFS(Data!$F$2:$F$1048576,Data!$C$2:$C$1048576,'Annual Inflation'!AS$5,Data!$A$2:$A$1048576,'Annual Inflation'!$AP155)=0,NA(),SUMIFS(Data!$F$2:$F$1048576,Data!$C$2:$C$1048576,'Annual Inflation'!AS$5,Data!$A$2:$A$1048576,'Annual Inflation'!$AP155))</f>
        <v>3.5731428571428601</v>
      </c>
      <c r="AT155" s="15">
        <f>IF(SUMIFS(Data!$F$2:$F$1048576,Data!$C$2:$C$1048576,'Annual Inflation'!AT$5,Data!$A$2:$A$1048576,'Annual Inflation'!$AP155)=0,NA(),SUMIFS(Data!$F$2:$F$1048576,Data!$C$2:$C$1048576,'Annual Inflation'!AT$5,Data!$A$2:$A$1048576,'Annual Inflation'!$AP155))</f>
        <v>3.4940625000000001</v>
      </c>
      <c r="AU155" s="4">
        <v>3</v>
      </c>
      <c r="AV155" s="4">
        <v>2</v>
      </c>
      <c r="AW155" s="4">
        <v>2</v>
      </c>
      <c r="AY155" s="15">
        <f>IF(SUMIFS(Data!$G$2:$G$1048576,Data!$C$2:$C$1048576,'Annual Inflation'!AY$5,Data!$A$2:$A$1048576,'Annual Inflation'!$AP155)=0,NA(),SUMIFS(Data!$G$2:$G$1048576,Data!$C$2:$C$1048576,'Annual Inflation'!AY$5,Data!$A$2:$A$1048576,'Annual Inflation'!$AP155))</f>
        <v>3.5</v>
      </c>
      <c r="AZ155" s="15">
        <f>IF(SUMIFS(Data!$G$2:$G$1048576,Data!$C$2:$C$1048576,'Annual Inflation'!AZ$5,Data!$A$2:$A$1048576,'Annual Inflation'!$AP155)=0,NA(),SUMIFS(Data!$G$2:$G$1048576,Data!$C$2:$C$1048576,'Annual Inflation'!AZ$5,Data!$A$2:$A$1048576,'Annual Inflation'!$AP155))</f>
        <v>3.5</v>
      </c>
      <c r="BA155" s="15">
        <f>IF(SUMIFS(Data!$F$2:$F$1048576,Data!$C$2:$C$1048576,'Annual Inflation'!BA$5,Data!$A$2:$A$1048576,'Annual Inflation'!$AP155)=0,NA(),SUMIFS(Data!$F$2:$F$1048576,Data!$C$2:$C$1048576,'Annual Inflation'!BA$5,Data!$A$2:$A$1048576,'Annual Inflation'!$AP155))</f>
        <v>3.5174193548387098</v>
      </c>
      <c r="BB155" s="15">
        <f>IF(SUMIFS(Data!$F$2:$F$1048576,Data!$C$2:$C$1048576,'Annual Inflation'!BB$5,Data!$A$2:$A$1048576,'Annual Inflation'!$AP155)=0,NA(),SUMIFS(Data!$F$2:$F$1048576,Data!$C$2:$C$1048576,'Annual Inflation'!BB$5,Data!$A$2:$A$1048576,'Annual Inflation'!$AP155))</f>
        <v>3.4551724137930999</v>
      </c>
      <c r="BC155" s="4">
        <v>3</v>
      </c>
      <c r="BD155" s="4">
        <v>2</v>
      </c>
      <c r="BE155" s="4">
        <v>2</v>
      </c>
      <c r="CL155" s="7">
        <f t="shared" si="43"/>
        <v>41760</v>
      </c>
      <c r="CM155" s="4">
        <v>3.68</v>
      </c>
      <c r="CN155" s="4">
        <v>3.09</v>
      </c>
      <c r="CP155" s="4">
        <f>IF(SUMIFS(Data!$F$2:$F$1048576,Data!$C$2:$C$1048576,'Annual Inflation'!CP$5,Data!$A$2:$A$1048576,'Annual Inflation'!$CL155)=0,NA(),SUMIFS(Data!$F$2:$F$1048576,Data!$C$2:$C$1048576,'Annual Inflation'!CP$5,Data!$A$2:$A$1048576,'Annual Inflation'!$CL155))</f>
        <v>3.6555263157894702</v>
      </c>
      <c r="CQ155" s="4">
        <f>IF(SUMIFS(Data!$F$2:$F$1048576,Data!$C$2:$C$1048576,'Annual Inflation'!CQ$5,Data!$A$2:$A$1048576,'Annual Inflation'!$CL155)=0,NA(),SUMIFS(Data!$F$2:$F$1048576,Data!$C$2:$C$1048576,'Annual Inflation'!CQ$5,Data!$A$2:$A$1048576,'Annual Inflation'!$CL155))</f>
        <v>3.1688823529411798</v>
      </c>
    </row>
    <row r="156" spans="41:95" x14ac:dyDescent="0.2">
      <c r="AO156">
        <f t="shared" si="41"/>
        <v>21</v>
      </c>
      <c r="AP156" s="14">
        <f t="shared" si="42"/>
        <v>44317</v>
      </c>
      <c r="AQ156" s="15">
        <f>IF(SUMIFS(Data!$G$2:$G$1048576,Data!$C$2:$C$1048576,'Annual Inflation'!AQ$5,Data!$A$2:$A$1048576,'Annual Inflation'!$AP156)=0,NA(),SUMIFS(Data!$G$2:$G$1048576,Data!$C$2:$C$1048576,'Annual Inflation'!AQ$5,Data!$A$2:$A$1048576,'Annual Inflation'!$AP156))</f>
        <v>3.5</v>
      </c>
      <c r="AR156" s="15">
        <f>IF(SUMIFS(Data!$G$2:$G$1048576,Data!$C$2:$C$1048576,'Annual Inflation'!AR$5,Data!$A$2:$A$1048576,'Annual Inflation'!$AP156)=0,NA(),SUMIFS(Data!$G$2:$G$1048576,Data!$C$2:$C$1048576,'Annual Inflation'!AR$5,Data!$A$2:$A$1048576,'Annual Inflation'!$AP156))</f>
        <v>3.5</v>
      </c>
      <c r="AS156" s="15">
        <f>IF(SUMIFS(Data!$F$2:$F$1048576,Data!$C$2:$C$1048576,'Annual Inflation'!AS$5,Data!$A$2:$A$1048576,'Annual Inflation'!$AP156)=0,NA(),SUMIFS(Data!$F$2:$F$1048576,Data!$C$2:$C$1048576,'Annual Inflation'!AS$5,Data!$A$2:$A$1048576,'Annual Inflation'!$AP156))</f>
        <v>3.5978124999999999</v>
      </c>
      <c r="AT156" s="15">
        <f>IF(SUMIFS(Data!$F$2:$F$1048576,Data!$C$2:$C$1048576,'Annual Inflation'!AT$5,Data!$A$2:$A$1048576,'Annual Inflation'!$AP156)=0,NA(),SUMIFS(Data!$F$2:$F$1048576,Data!$C$2:$C$1048576,'Annual Inflation'!AT$5,Data!$A$2:$A$1048576,'Annual Inflation'!$AP156))</f>
        <v>3.49433333333333</v>
      </c>
      <c r="AU156" s="4">
        <v>3</v>
      </c>
      <c r="AV156" s="4">
        <v>2</v>
      </c>
      <c r="AW156" s="4">
        <v>2</v>
      </c>
      <c r="AY156" s="15">
        <f>IF(SUMIFS(Data!$G$2:$G$1048576,Data!$C$2:$C$1048576,'Annual Inflation'!AY$5,Data!$A$2:$A$1048576,'Annual Inflation'!$AP156)=0,NA(),SUMIFS(Data!$G$2:$G$1048576,Data!$C$2:$C$1048576,'Annual Inflation'!AY$5,Data!$A$2:$A$1048576,'Annual Inflation'!$AP156))</f>
        <v>3.5</v>
      </c>
      <c r="AZ156" s="15">
        <f>IF(SUMIFS(Data!$G$2:$G$1048576,Data!$C$2:$C$1048576,'Annual Inflation'!AZ$5,Data!$A$2:$A$1048576,'Annual Inflation'!$AP156)=0,NA(),SUMIFS(Data!$G$2:$G$1048576,Data!$C$2:$C$1048576,'Annual Inflation'!AZ$5,Data!$A$2:$A$1048576,'Annual Inflation'!$AP156))</f>
        <v>3.5</v>
      </c>
      <c r="BA156" s="15">
        <f>IF(SUMIFS(Data!$F$2:$F$1048576,Data!$C$2:$C$1048576,'Annual Inflation'!BA$5,Data!$A$2:$A$1048576,'Annual Inflation'!$AP156)=0,NA(),SUMIFS(Data!$F$2:$F$1048576,Data!$C$2:$C$1048576,'Annual Inflation'!BA$5,Data!$A$2:$A$1048576,'Annual Inflation'!$AP156))</f>
        <v>3.5378571428571401</v>
      </c>
      <c r="BB156" s="15">
        <f>IF(SUMIFS(Data!$F$2:$F$1048576,Data!$C$2:$C$1048576,'Annual Inflation'!BB$5,Data!$A$2:$A$1048576,'Annual Inflation'!$AP156)=0,NA(),SUMIFS(Data!$F$2:$F$1048576,Data!$C$2:$C$1048576,'Annual Inflation'!BB$5,Data!$A$2:$A$1048576,'Annual Inflation'!$AP156))</f>
        <v>3.4596153846153799</v>
      </c>
      <c r="BC156" s="4">
        <v>3</v>
      </c>
      <c r="BD156" s="4">
        <v>2</v>
      </c>
      <c r="BE156" s="4">
        <v>2</v>
      </c>
      <c r="CL156" s="7">
        <f t="shared" si="43"/>
        <v>41791</v>
      </c>
      <c r="CM156" s="4">
        <v>3.61</v>
      </c>
      <c r="CN156" s="4">
        <v>3.12</v>
      </c>
      <c r="CP156" s="4">
        <f>IF(SUMIFS(Data!$F$2:$F$1048576,Data!$C$2:$C$1048576,'Annual Inflation'!CP$5,Data!$A$2:$A$1048576,'Annual Inflation'!$CL156)=0,NA(),SUMIFS(Data!$F$2:$F$1048576,Data!$C$2:$C$1048576,'Annual Inflation'!CP$5,Data!$A$2:$A$1048576,'Annual Inflation'!$CL156))</f>
        <v>3.5814444444444402</v>
      </c>
      <c r="CQ156" s="4">
        <f>IF(SUMIFS(Data!$F$2:$F$1048576,Data!$C$2:$C$1048576,'Annual Inflation'!CQ$5,Data!$A$2:$A$1048576,'Annual Inflation'!$CL156)=0,NA(),SUMIFS(Data!$F$2:$F$1048576,Data!$C$2:$C$1048576,'Annual Inflation'!CQ$5,Data!$A$2:$A$1048576,'Annual Inflation'!$CL156))</f>
        <v>3.1207647058823502</v>
      </c>
    </row>
    <row r="157" spans="41:95" x14ac:dyDescent="0.2">
      <c r="AO157">
        <f t="shared" si="41"/>
        <v>20</v>
      </c>
      <c r="AP157" s="14">
        <f t="shared" si="42"/>
        <v>44348</v>
      </c>
      <c r="AQ157" s="15">
        <f>IF(SUMIFS(Data!$G$2:$G$1048576,Data!$C$2:$C$1048576,'Annual Inflation'!AQ$5,Data!$A$2:$A$1048576,'Annual Inflation'!$AP157)=0,NA(),SUMIFS(Data!$G$2:$G$1048576,Data!$C$2:$C$1048576,'Annual Inflation'!AQ$5,Data!$A$2:$A$1048576,'Annual Inflation'!$AP157))</f>
        <v>3.55</v>
      </c>
      <c r="AR157" s="15">
        <f>IF(SUMIFS(Data!$G$2:$G$1048576,Data!$C$2:$C$1048576,'Annual Inflation'!AR$5,Data!$A$2:$A$1048576,'Annual Inflation'!$AP157)=0,NA(),SUMIFS(Data!$G$2:$G$1048576,Data!$C$2:$C$1048576,'Annual Inflation'!AR$5,Data!$A$2:$A$1048576,'Annual Inflation'!$AP157))</f>
        <v>3.5</v>
      </c>
      <c r="AS157" s="15">
        <f>IF(SUMIFS(Data!$F$2:$F$1048576,Data!$C$2:$C$1048576,'Annual Inflation'!AS$5,Data!$A$2:$A$1048576,'Annual Inflation'!$AP157)=0,NA(),SUMIFS(Data!$F$2:$F$1048576,Data!$C$2:$C$1048576,'Annual Inflation'!AS$5,Data!$A$2:$A$1048576,'Annual Inflation'!$AP157))</f>
        <v>3.60606060606061</v>
      </c>
      <c r="AT157" s="15">
        <f>IF(SUMIFS(Data!$F$2:$F$1048576,Data!$C$2:$C$1048576,'Annual Inflation'!AT$5,Data!$A$2:$A$1048576,'Annual Inflation'!$AP157)=0,NA(),SUMIFS(Data!$F$2:$F$1048576,Data!$C$2:$C$1048576,'Annual Inflation'!AT$5,Data!$A$2:$A$1048576,'Annual Inflation'!$AP157))</f>
        <v>3.5222580645161301</v>
      </c>
      <c r="AU157" s="4">
        <v>3</v>
      </c>
      <c r="AV157" s="4">
        <v>2</v>
      </c>
      <c r="AW157" s="4">
        <v>2</v>
      </c>
      <c r="AY157" s="15">
        <f>IF(SUMIFS(Data!$G$2:$G$1048576,Data!$C$2:$C$1048576,'Annual Inflation'!AY$5,Data!$A$2:$A$1048576,'Annual Inflation'!$AP157)=0,NA(),SUMIFS(Data!$G$2:$G$1048576,Data!$C$2:$C$1048576,'Annual Inflation'!AY$5,Data!$A$2:$A$1048576,'Annual Inflation'!$AP157))</f>
        <v>3.5</v>
      </c>
      <c r="AZ157" s="15">
        <f>IF(SUMIFS(Data!$G$2:$G$1048576,Data!$C$2:$C$1048576,'Annual Inflation'!AZ$5,Data!$A$2:$A$1048576,'Annual Inflation'!$AP157)=0,NA(),SUMIFS(Data!$G$2:$G$1048576,Data!$C$2:$C$1048576,'Annual Inflation'!AZ$5,Data!$A$2:$A$1048576,'Annual Inflation'!$AP157))</f>
        <v>3.5</v>
      </c>
      <c r="BA157" s="15">
        <f>IF(SUMIFS(Data!$F$2:$F$1048576,Data!$C$2:$C$1048576,'Annual Inflation'!BA$5,Data!$A$2:$A$1048576,'Annual Inflation'!$AP157)=0,NA(),SUMIFS(Data!$F$2:$F$1048576,Data!$C$2:$C$1048576,'Annual Inflation'!BA$5,Data!$A$2:$A$1048576,'Annual Inflation'!$AP157))</f>
        <v>3.552</v>
      </c>
      <c r="BB157" s="15">
        <f>IF(SUMIFS(Data!$F$2:$F$1048576,Data!$C$2:$C$1048576,'Annual Inflation'!BB$5,Data!$A$2:$A$1048576,'Annual Inflation'!$AP157)=0,NA(),SUMIFS(Data!$F$2:$F$1048576,Data!$C$2:$C$1048576,'Annual Inflation'!BB$5,Data!$A$2:$A$1048576,'Annual Inflation'!$AP157))</f>
        <v>3.5049999999999999</v>
      </c>
      <c r="BC157" s="4">
        <v>3</v>
      </c>
      <c r="BD157" s="4">
        <v>2</v>
      </c>
      <c r="BE157" s="4">
        <v>2</v>
      </c>
      <c r="CL157" s="7">
        <f t="shared" si="43"/>
        <v>41821</v>
      </c>
      <c r="CM157" s="4">
        <v>3.61</v>
      </c>
      <c r="CN157" s="4">
        <v>3.13</v>
      </c>
      <c r="CP157" s="4">
        <f>IF(SUMIFS(Data!$F$2:$F$1048576,Data!$C$2:$C$1048576,'Annual Inflation'!CP$5,Data!$A$2:$A$1048576,'Annual Inflation'!$CL157)=0,NA(),SUMIFS(Data!$F$2:$F$1048576,Data!$C$2:$C$1048576,'Annual Inflation'!CP$5,Data!$A$2:$A$1048576,'Annual Inflation'!$CL157))</f>
        <v>3.5564285714285702</v>
      </c>
      <c r="CQ157" s="4">
        <f>IF(SUMIFS(Data!$F$2:$F$1048576,Data!$C$2:$C$1048576,'Annual Inflation'!CQ$5,Data!$A$2:$A$1048576,'Annual Inflation'!$CL157)=0,NA(),SUMIFS(Data!$F$2:$F$1048576,Data!$C$2:$C$1048576,'Annual Inflation'!CQ$5,Data!$A$2:$A$1048576,'Annual Inflation'!$CL157))</f>
        <v>3.1429687500000001</v>
      </c>
    </row>
    <row r="158" spans="41:95" x14ac:dyDescent="0.2">
      <c r="AO158">
        <f t="shared" si="41"/>
        <v>19</v>
      </c>
      <c r="AP158" s="14">
        <f t="shared" si="42"/>
        <v>44378</v>
      </c>
      <c r="AQ158" s="15">
        <f>IF(SUMIFS(Data!$G$2:$G$1048576,Data!$C$2:$C$1048576,'Annual Inflation'!AQ$5,Data!$A$2:$A$1048576,'Annual Inflation'!$AP158)=0,NA(),SUMIFS(Data!$G$2:$G$1048576,Data!$C$2:$C$1048576,'Annual Inflation'!AQ$5,Data!$A$2:$A$1048576,'Annual Inflation'!$AP158))</f>
        <v>3.5</v>
      </c>
      <c r="AR158" s="15">
        <f>IF(SUMIFS(Data!$G$2:$G$1048576,Data!$C$2:$C$1048576,'Annual Inflation'!AR$5,Data!$A$2:$A$1048576,'Annual Inflation'!$AP158)=0,NA(),SUMIFS(Data!$G$2:$G$1048576,Data!$C$2:$C$1048576,'Annual Inflation'!AR$5,Data!$A$2:$A$1048576,'Annual Inflation'!$AP158))</f>
        <v>3.5</v>
      </c>
      <c r="AS158" s="15">
        <f>IF(SUMIFS(Data!$F$2:$F$1048576,Data!$C$2:$C$1048576,'Annual Inflation'!AS$5,Data!$A$2:$A$1048576,'Annual Inflation'!$AP158)=0,NA(),SUMIFS(Data!$F$2:$F$1048576,Data!$C$2:$C$1048576,'Annual Inflation'!AS$5,Data!$A$2:$A$1048576,'Annual Inflation'!$AP158))</f>
        <v>3.5676470588235301</v>
      </c>
      <c r="AT158" s="15">
        <f>IF(SUMIFS(Data!$F$2:$F$1048576,Data!$C$2:$C$1048576,'Annual Inflation'!AT$5,Data!$A$2:$A$1048576,'Annual Inflation'!$AP158)=0,NA(),SUMIFS(Data!$F$2:$F$1048576,Data!$C$2:$C$1048576,'Annual Inflation'!AT$5,Data!$A$2:$A$1048576,'Annual Inflation'!$AP158))</f>
        <v>3.4978125000000002</v>
      </c>
      <c r="AU158" s="4">
        <v>3</v>
      </c>
      <c r="AV158" s="4">
        <v>2</v>
      </c>
      <c r="AW158" s="4">
        <v>2</v>
      </c>
      <c r="AY158" s="15">
        <f>IF(SUMIFS(Data!$G$2:$G$1048576,Data!$C$2:$C$1048576,'Annual Inflation'!AY$5,Data!$A$2:$A$1048576,'Annual Inflation'!$AP158)=0,NA(),SUMIFS(Data!$G$2:$G$1048576,Data!$C$2:$C$1048576,'Annual Inflation'!AY$5,Data!$A$2:$A$1048576,'Annual Inflation'!$AP158))</f>
        <v>3.5</v>
      </c>
      <c r="AZ158" s="15">
        <f>IF(SUMIFS(Data!$G$2:$G$1048576,Data!$C$2:$C$1048576,'Annual Inflation'!AZ$5,Data!$A$2:$A$1048576,'Annual Inflation'!$AP158)=0,NA(),SUMIFS(Data!$G$2:$G$1048576,Data!$C$2:$C$1048576,'Annual Inflation'!AZ$5,Data!$A$2:$A$1048576,'Annual Inflation'!$AP158))</f>
        <v>3.5</v>
      </c>
      <c r="BA158" s="15">
        <f>IF(SUMIFS(Data!$F$2:$F$1048576,Data!$C$2:$C$1048576,'Annual Inflation'!BA$5,Data!$A$2:$A$1048576,'Annual Inflation'!$AP158)=0,NA(),SUMIFS(Data!$F$2:$F$1048576,Data!$C$2:$C$1048576,'Annual Inflation'!BA$5,Data!$A$2:$A$1048576,'Annual Inflation'!$AP158))</f>
        <v>3.54285714285714</v>
      </c>
      <c r="BB158" s="15">
        <f>IF(SUMIFS(Data!$F$2:$F$1048576,Data!$C$2:$C$1048576,'Annual Inflation'!BB$5,Data!$A$2:$A$1048576,'Annual Inflation'!$AP158)=0,NA(),SUMIFS(Data!$F$2:$F$1048576,Data!$C$2:$C$1048576,'Annual Inflation'!BB$5,Data!$A$2:$A$1048576,'Annual Inflation'!$AP158))</f>
        <v>3.47923076923077</v>
      </c>
      <c r="BC158" s="4">
        <v>3</v>
      </c>
      <c r="BD158" s="4">
        <v>2</v>
      </c>
      <c r="BE158" s="4">
        <v>2</v>
      </c>
      <c r="CL158" s="7">
        <f t="shared" si="43"/>
        <v>41852</v>
      </c>
      <c r="CM158" s="4">
        <v>3.57</v>
      </c>
      <c r="CN158" s="4">
        <v>3.18</v>
      </c>
      <c r="CP158" s="4">
        <f>IF(SUMIFS(Data!$F$2:$F$1048576,Data!$C$2:$C$1048576,'Annual Inflation'!CP$5,Data!$A$2:$A$1048576,'Annual Inflation'!$CL158)=0,NA(),SUMIFS(Data!$F$2:$F$1048576,Data!$C$2:$C$1048576,'Annual Inflation'!CP$5,Data!$A$2:$A$1048576,'Annual Inflation'!$CL158))</f>
        <v>3.5058571428571401</v>
      </c>
      <c r="CQ158" s="4">
        <f>IF(SUMIFS(Data!$F$2:$F$1048576,Data!$C$2:$C$1048576,'Annual Inflation'!CQ$5,Data!$A$2:$A$1048576,'Annual Inflation'!$CL158)=0,NA(),SUMIFS(Data!$F$2:$F$1048576,Data!$C$2:$C$1048576,'Annual Inflation'!CQ$5,Data!$A$2:$A$1048576,'Annual Inflation'!$CL158))</f>
        <v>3.1803030303030302</v>
      </c>
    </row>
    <row r="159" spans="41:95" x14ac:dyDescent="0.2">
      <c r="AO159">
        <f t="shared" si="41"/>
        <v>18</v>
      </c>
      <c r="AP159" s="14">
        <f t="shared" si="42"/>
        <v>44409</v>
      </c>
      <c r="AQ159" s="15">
        <f>IF(SUMIFS(Data!$G$2:$G$1048576,Data!$C$2:$C$1048576,'Annual Inflation'!AQ$5,Data!$A$2:$A$1048576,'Annual Inflation'!$AP159)=0,NA(),SUMIFS(Data!$G$2:$G$1048576,Data!$C$2:$C$1048576,'Annual Inflation'!AQ$5,Data!$A$2:$A$1048576,'Annual Inflation'!$AP159))</f>
        <v>3.51</v>
      </c>
      <c r="AR159" s="15">
        <f>IF(SUMIFS(Data!$G$2:$G$1048576,Data!$C$2:$C$1048576,'Annual Inflation'!AR$5,Data!$A$2:$A$1048576,'Annual Inflation'!$AP159)=0,NA(),SUMIFS(Data!$G$2:$G$1048576,Data!$C$2:$C$1048576,'Annual Inflation'!AR$5,Data!$A$2:$A$1048576,'Annual Inflation'!$AP159))</f>
        <v>3.5</v>
      </c>
      <c r="AS159" s="15">
        <f>IF(SUMIFS(Data!$F$2:$F$1048576,Data!$C$2:$C$1048576,'Annual Inflation'!AS$5,Data!$A$2:$A$1048576,'Annual Inflation'!$AP159)=0,NA(),SUMIFS(Data!$F$2:$F$1048576,Data!$C$2:$C$1048576,'Annual Inflation'!AS$5,Data!$A$2:$A$1048576,'Annual Inflation'!$AP159))</f>
        <v>3.6009090909090902</v>
      </c>
      <c r="AT159" s="15">
        <f>IF(SUMIFS(Data!$F$2:$F$1048576,Data!$C$2:$C$1048576,'Annual Inflation'!AT$5,Data!$A$2:$A$1048576,'Annual Inflation'!$AP159)=0,NA(),SUMIFS(Data!$F$2:$F$1048576,Data!$C$2:$C$1048576,'Annual Inflation'!AT$5,Data!$A$2:$A$1048576,'Annual Inflation'!$AP159))</f>
        <v>3.51064516129032</v>
      </c>
      <c r="AU159" s="4">
        <v>3</v>
      </c>
      <c r="AV159" s="4">
        <v>2</v>
      </c>
      <c r="AW159" s="4">
        <v>2</v>
      </c>
      <c r="AY159" s="15">
        <f>IF(SUMIFS(Data!$G$2:$G$1048576,Data!$C$2:$C$1048576,'Annual Inflation'!AY$5,Data!$A$2:$A$1048576,'Annual Inflation'!$AP159)=0,NA(),SUMIFS(Data!$G$2:$G$1048576,Data!$C$2:$C$1048576,'Annual Inflation'!AY$5,Data!$A$2:$A$1048576,'Annual Inflation'!$AP159))</f>
        <v>3.5</v>
      </c>
      <c r="AZ159" s="15">
        <f>IF(SUMIFS(Data!$G$2:$G$1048576,Data!$C$2:$C$1048576,'Annual Inflation'!AZ$5,Data!$A$2:$A$1048576,'Annual Inflation'!$AP159)=0,NA(),SUMIFS(Data!$G$2:$G$1048576,Data!$C$2:$C$1048576,'Annual Inflation'!AZ$5,Data!$A$2:$A$1048576,'Annual Inflation'!$AP159))</f>
        <v>3.5</v>
      </c>
      <c r="BA159" s="15">
        <f>IF(SUMIFS(Data!$F$2:$F$1048576,Data!$C$2:$C$1048576,'Annual Inflation'!BA$5,Data!$A$2:$A$1048576,'Annual Inflation'!$AP159)=0,NA(),SUMIFS(Data!$F$2:$F$1048576,Data!$C$2:$C$1048576,'Annual Inflation'!BA$5,Data!$A$2:$A$1048576,'Annual Inflation'!$AP159))</f>
        <v>3.5563333333333298</v>
      </c>
      <c r="BB159" s="15">
        <f>IF(SUMIFS(Data!$F$2:$F$1048576,Data!$C$2:$C$1048576,'Annual Inflation'!BB$5,Data!$A$2:$A$1048576,'Annual Inflation'!$AP159)=0,NA(),SUMIFS(Data!$F$2:$F$1048576,Data!$C$2:$C$1048576,'Annual Inflation'!BB$5,Data!$A$2:$A$1048576,'Annual Inflation'!$AP159))</f>
        <v>3.4807142857142899</v>
      </c>
      <c r="BC159" s="4">
        <v>3</v>
      </c>
      <c r="BD159" s="4">
        <v>2</v>
      </c>
      <c r="BE159" s="4">
        <v>2</v>
      </c>
      <c r="CL159" s="7">
        <f t="shared" si="43"/>
        <v>41883</v>
      </c>
      <c r="CM159" s="4">
        <v>3.54</v>
      </c>
      <c r="CN159" s="4">
        <v>3.15</v>
      </c>
      <c r="CP159" s="4">
        <f>IF(SUMIFS(Data!$F$2:$F$1048576,Data!$C$2:$C$1048576,'Annual Inflation'!CP$5,Data!$A$2:$A$1048576,'Annual Inflation'!$CL159)=0,NA(),SUMIFS(Data!$F$2:$F$1048576,Data!$C$2:$C$1048576,'Annual Inflation'!CP$5,Data!$A$2:$A$1048576,'Annual Inflation'!$CL159))</f>
        <v>3.53923684210526</v>
      </c>
      <c r="CQ159" s="4">
        <f>IF(SUMIFS(Data!$F$2:$F$1048576,Data!$C$2:$C$1048576,'Annual Inflation'!CQ$5,Data!$A$2:$A$1048576,'Annual Inflation'!$CL159)=0,NA(),SUMIFS(Data!$F$2:$F$1048576,Data!$C$2:$C$1048576,'Annual Inflation'!CQ$5,Data!$A$2:$A$1048576,'Annual Inflation'!$CL159))</f>
        <v>3.2197142857142902</v>
      </c>
    </row>
    <row r="160" spans="41:95" x14ac:dyDescent="0.2">
      <c r="AO160">
        <f t="shared" si="41"/>
        <v>17</v>
      </c>
      <c r="AP160" s="14">
        <f t="shared" si="42"/>
        <v>44440</v>
      </c>
      <c r="AQ160" s="15">
        <f>IF(SUMIFS(Data!$G$2:$G$1048576,Data!$C$2:$C$1048576,'Annual Inflation'!AQ$5,Data!$A$2:$A$1048576,'Annual Inflation'!$AP160)=0,NA(),SUMIFS(Data!$G$2:$G$1048576,Data!$C$2:$C$1048576,'Annual Inflation'!AQ$5,Data!$A$2:$A$1048576,'Annual Inflation'!$AP160))</f>
        <v>3.6</v>
      </c>
      <c r="AR160" s="15">
        <f>IF(SUMIFS(Data!$G$2:$G$1048576,Data!$C$2:$C$1048576,'Annual Inflation'!AR$5,Data!$A$2:$A$1048576,'Annual Inflation'!$AP160)=0,NA(),SUMIFS(Data!$G$2:$G$1048576,Data!$C$2:$C$1048576,'Annual Inflation'!AR$5,Data!$A$2:$A$1048576,'Annual Inflation'!$AP160))</f>
        <v>3.5</v>
      </c>
      <c r="AS160" s="15">
        <f>IF(SUMIFS(Data!$F$2:$F$1048576,Data!$C$2:$C$1048576,'Annual Inflation'!AS$5,Data!$A$2:$A$1048576,'Annual Inflation'!$AP160)=0,NA(),SUMIFS(Data!$F$2:$F$1048576,Data!$C$2:$C$1048576,'Annual Inflation'!AS$5,Data!$A$2:$A$1048576,'Annual Inflation'!$AP160))</f>
        <v>3.60709677419355</v>
      </c>
      <c r="AT160" s="15">
        <f>IF(SUMIFS(Data!$F$2:$F$1048576,Data!$C$2:$C$1048576,'Annual Inflation'!AT$5,Data!$A$2:$A$1048576,'Annual Inflation'!$AP160)=0,NA(),SUMIFS(Data!$F$2:$F$1048576,Data!$C$2:$C$1048576,'Annual Inflation'!AT$5,Data!$A$2:$A$1048576,'Annual Inflation'!$AP160))</f>
        <v>3.5117241379310302</v>
      </c>
      <c r="AU160" s="4">
        <v>3</v>
      </c>
      <c r="AV160" s="4">
        <v>2</v>
      </c>
      <c r="AW160" s="4">
        <v>2</v>
      </c>
      <c r="AY160" s="15">
        <f>IF(SUMIFS(Data!$G$2:$G$1048576,Data!$C$2:$C$1048576,'Annual Inflation'!AY$5,Data!$A$2:$A$1048576,'Annual Inflation'!$AP160)=0,NA(),SUMIFS(Data!$G$2:$G$1048576,Data!$C$2:$C$1048576,'Annual Inflation'!AY$5,Data!$A$2:$A$1048576,'Annual Inflation'!$AP160))</f>
        <v>3.55</v>
      </c>
      <c r="AZ160" s="15">
        <f>IF(SUMIFS(Data!$G$2:$G$1048576,Data!$C$2:$C$1048576,'Annual Inflation'!AZ$5,Data!$A$2:$A$1048576,'Annual Inflation'!$AP160)=0,NA(),SUMIFS(Data!$G$2:$G$1048576,Data!$C$2:$C$1048576,'Annual Inflation'!AZ$5,Data!$A$2:$A$1048576,'Annual Inflation'!$AP160))</f>
        <v>3.5</v>
      </c>
      <c r="BA160" s="15">
        <f>IF(SUMIFS(Data!$F$2:$F$1048576,Data!$C$2:$C$1048576,'Annual Inflation'!BA$5,Data!$A$2:$A$1048576,'Annual Inflation'!$AP160)=0,NA(),SUMIFS(Data!$F$2:$F$1048576,Data!$C$2:$C$1048576,'Annual Inflation'!BA$5,Data!$A$2:$A$1048576,'Annual Inflation'!$AP160))</f>
        <v>3.5596551724137901</v>
      </c>
      <c r="BB160" s="15">
        <f>IF(SUMIFS(Data!$F$2:$F$1048576,Data!$C$2:$C$1048576,'Annual Inflation'!BB$5,Data!$A$2:$A$1048576,'Annual Inflation'!$AP160)=0,NA(),SUMIFS(Data!$F$2:$F$1048576,Data!$C$2:$C$1048576,'Annual Inflation'!BB$5,Data!$A$2:$A$1048576,'Annual Inflation'!$AP160))</f>
        <v>3.4833333333333298</v>
      </c>
      <c r="BC160" s="4">
        <v>3</v>
      </c>
      <c r="BD160" s="4">
        <v>2</v>
      </c>
      <c r="BE160" s="4">
        <v>2</v>
      </c>
      <c r="CL160" s="7">
        <f t="shared" si="43"/>
        <v>41913</v>
      </c>
      <c r="CM160" s="4">
        <v>3.55</v>
      </c>
      <c r="CN160" s="4">
        <v>3.2</v>
      </c>
      <c r="CP160" s="4">
        <f>IF(SUMIFS(Data!$F$2:$F$1048576,Data!$C$2:$C$1048576,'Annual Inflation'!CP$5,Data!$A$2:$A$1048576,'Annual Inflation'!$CL160)=0,NA(),SUMIFS(Data!$F$2:$F$1048576,Data!$C$2:$C$1048576,'Annual Inflation'!CP$5,Data!$A$2:$A$1048576,'Annual Inflation'!$CL160))</f>
        <v>3.5181578947368402</v>
      </c>
      <c r="CQ160" s="4">
        <f>IF(SUMIFS(Data!$F$2:$F$1048576,Data!$C$2:$C$1048576,'Annual Inflation'!CQ$5,Data!$A$2:$A$1048576,'Annual Inflation'!$CL160)=0,NA(),SUMIFS(Data!$F$2:$F$1048576,Data!$C$2:$C$1048576,'Annual Inflation'!CQ$5,Data!$A$2:$A$1048576,'Annual Inflation'!$CL160))</f>
        <v>3.202</v>
      </c>
    </row>
    <row r="161" spans="41:95" x14ac:dyDescent="0.2">
      <c r="AO161">
        <f t="shared" si="41"/>
        <v>16</v>
      </c>
      <c r="AP161" s="14">
        <f t="shared" si="42"/>
        <v>44470</v>
      </c>
      <c r="AQ161" s="15">
        <f>IF(SUMIFS(Data!$G$2:$G$1048576,Data!$C$2:$C$1048576,'Annual Inflation'!AQ$5,Data!$A$2:$A$1048576,'Annual Inflation'!$AP161)=0,NA(),SUMIFS(Data!$G$2:$G$1048576,Data!$C$2:$C$1048576,'Annual Inflation'!AQ$5,Data!$A$2:$A$1048576,'Annual Inflation'!$AP161))</f>
        <v>3.6</v>
      </c>
      <c r="AR161" s="15">
        <f>IF(SUMIFS(Data!$G$2:$G$1048576,Data!$C$2:$C$1048576,'Annual Inflation'!AR$5,Data!$A$2:$A$1048576,'Annual Inflation'!$AP161)=0,NA(),SUMIFS(Data!$G$2:$G$1048576,Data!$C$2:$C$1048576,'Annual Inflation'!AR$5,Data!$A$2:$A$1048576,'Annual Inflation'!$AP161))</f>
        <v>3.5</v>
      </c>
      <c r="AS161" s="15">
        <f>IF(SUMIFS(Data!$F$2:$F$1048576,Data!$C$2:$C$1048576,'Annual Inflation'!AS$5,Data!$A$2:$A$1048576,'Annual Inflation'!$AP161)=0,NA(),SUMIFS(Data!$F$2:$F$1048576,Data!$C$2:$C$1048576,'Annual Inflation'!AS$5,Data!$A$2:$A$1048576,'Annual Inflation'!$AP161))</f>
        <v>3.6320000000000001</v>
      </c>
      <c r="AT161" s="15">
        <f>IF(SUMIFS(Data!$F$2:$F$1048576,Data!$C$2:$C$1048576,'Annual Inflation'!AT$5,Data!$A$2:$A$1048576,'Annual Inflation'!$AP161)=0,NA(),SUMIFS(Data!$F$2:$F$1048576,Data!$C$2:$C$1048576,'Annual Inflation'!AT$5,Data!$A$2:$A$1048576,'Annual Inflation'!$AP161))</f>
        <v>3.5063636363636399</v>
      </c>
      <c r="AU161" s="4">
        <v>3</v>
      </c>
      <c r="AV161" s="4">
        <v>2</v>
      </c>
      <c r="AW161" s="4">
        <v>2</v>
      </c>
      <c r="AY161" s="15">
        <f>IF(SUMIFS(Data!$G$2:$G$1048576,Data!$C$2:$C$1048576,'Annual Inflation'!AY$5,Data!$A$2:$A$1048576,'Annual Inflation'!$AP161)=0,NA(),SUMIFS(Data!$G$2:$G$1048576,Data!$C$2:$C$1048576,'Annual Inflation'!AY$5,Data!$A$2:$A$1048576,'Annual Inflation'!$AP161))</f>
        <v>3.5550000000000002</v>
      </c>
      <c r="AZ161" s="15">
        <f>IF(SUMIFS(Data!$G$2:$G$1048576,Data!$C$2:$C$1048576,'Annual Inflation'!AZ$5,Data!$A$2:$A$1048576,'Annual Inflation'!$AP161)=0,NA(),SUMIFS(Data!$G$2:$G$1048576,Data!$C$2:$C$1048576,'Annual Inflation'!AZ$5,Data!$A$2:$A$1048576,'Annual Inflation'!$AP161))</f>
        <v>3.5</v>
      </c>
      <c r="BA161" s="15">
        <f>IF(SUMIFS(Data!$F$2:$F$1048576,Data!$C$2:$C$1048576,'Annual Inflation'!BA$5,Data!$A$2:$A$1048576,'Annual Inflation'!$AP161)=0,NA(),SUMIFS(Data!$F$2:$F$1048576,Data!$C$2:$C$1048576,'Annual Inflation'!BA$5,Data!$A$2:$A$1048576,'Annual Inflation'!$AP161))</f>
        <v>3.5887500000000001</v>
      </c>
      <c r="BB161" s="15">
        <f>IF(SUMIFS(Data!$F$2:$F$1048576,Data!$C$2:$C$1048576,'Annual Inflation'!BB$5,Data!$A$2:$A$1048576,'Annual Inflation'!$AP161)=0,NA(),SUMIFS(Data!$F$2:$F$1048576,Data!$C$2:$C$1048576,'Annual Inflation'!BB$5,Data!$A$2:$A$1048576,'Annual Inflation'!$AP161))</f>
        <v>3.4620000000000002</v>
      </c>
      <c r="BC161" s="4">
        <v>3</v>
      </c>
      <c r="BD161" s="4">
        <v>2</v>
      </c>
      <c r="BE161" s="4">
        <v>2</v>
      </c>
      <c r="CL161" s="7">
        <f t="shared" si="43"/>
        <v>41944</v>
      </c>
      <c r="CM161" s="4">
        <v>3.53</v>
      </c>
      <c r="CN161" s="4">
        <v>3.1</v>
      </c>
      <c r="CP161" s="4">
        <f>IF(SUMIFS(Data!$F$2:$F$1048576,Data!$C$2:$C$1048576,'Annual Inflation'!CP$5,Data!$A$2:$A$1048576,'Annual Inflation'!$CL161)=0,NA(),SUMIFS(Data!$F$2:$F$1048576,Data!$C$2:$C$1048576,'Annual Inflation'!CP$5,Data!$A$2:$A$1048576,'Annual Inflation'!$CL161))</f>
        <v>3.5131666666666699</v>
      </c>
      <c r="CQ161" s="4">
        <f>IF(SUMIFS(Data!$F$2:$F$1048576,Data!$C$2:$C$1048576,'Annual Inflation'!CQ$5,Data!$A$2:$A$1048576,'Annual Inflation'!$CL161)=0,NA(),SUMIFS(Data!$F$2:$F$1048576,Data!$C$2:$C$1048576,'Annual Inflation'!CQ$5,Data!$A$2:$A$1048576,'Annual Inflation'!$CL161))</f>
        <v>3.1497142857142899</v>
      </c>
    </row>
    <row r="162" spans="41:95" x14ac:dyDescent="0.2">
      <c r="AO162">
        <f t="shared" si="41"/>
        <v>15</v>
      </c>
      <c r="AP162" s="14">
        <f t="shared" si="42"/>
        <v>44501</v>
      </c>
      <c r="AQ162" s="15">
        <f>IF(SUMIFS(Data!$G$2:$G$1048576,Data!$C$2:$C$1048576,'Annual Inflation'!AQ$5,Data!$A$2:$A$1048576,'Annual Inflation'!$AP162)=0,NA(),SUMIFS(Data!$G$2:$G$1048576,Data!$C$2:$C$1048576,'Annual Inflation'!AQ$5,Data!$A$2:$A$1048576,'Annual Inflation'!$AP162))</f>
        <v>3.68</v>
      </c>
      <c r="AR162" s="15">
        <f>IF(SUMIFS(Data!$G$2:$G$1048576,Data!$C$2:$C$1048576,'Annual Inflation'!AR$5,Data!$A$2:$A$1048576,'Annual Inflation'!$AP162)=0,NA(),SUMIFS(Data!$G$2:$G$1048576,Data!$C$2:$C$1048576,'Annual Inflation'!AR$5,Data!$A$2:$A$1048576,'Annual Inflation'!$AP162))</f>
        <v>3.5</v>
      </c>
      <c r="AS162" s="15">
        <f>IF(SUMIFS(Data!$F$2:$F$1048576,Data!$C$2:$C$1048576,'Annual Inflation'!AS$5,Data!$A$2:$A$1048576,'Annual Inflation'!$AP162)=0,NA(),SUMIFS(Data!$F$2:$F$1048576,Data!$C$2:$C$1048576,'Annual Inflation'!AS$5,Data!$A$2:$A$1048576,'Annual Inflation'!$AP162))</f>
        <v>3.69764705882353</v>
      </c>
      <c r="AT162" s="15">
        <f>IF(SUMIFS(Data!$F$2:$F$1048576,Data!$C$2:$C$1048576,'Annual Inflation'!AT$5,Data!$A$2:$A$1048576,'Annual Inflation'!$AP162)=0,NA(),SUMIFS(Data!$F$2:$F$1048576,Data!$C$2:$C$1048576,'Annual Inflation'!AT$5,Data!$A$2:$A$1048576,'Annual Inflation'!$AP162))</f>
        <v>3.57129032258065</v>
      </c>
      <c r="AU162" s="4">
        <v>3</v>
      </c>
      <c r="AV162" s="4">
        <v>2</v>
      </c>
      <c r="AW162" s="4">
        <v>2</v>
      </c>
      <c r="AY162" s="15">
        <f>IF(SUMIFS(Data!$G$2:$G$1048576,Data!$C$2:$C$1048576,'Annual Inflation'!AY$5,Data!$A$2:$A$1048576,'Annual Inflation'!$AP162)=0,NA(),SUMIFS(Data!$G$2:$G$1048576,Data!$C$2:$C$1048576,'Annual Inflation'!AY$5,Data!$A$2:$A$1048576,'Annual Inflation'!$AP162))</f>
        <v>3.6</v>
      </c>
      <c r="AZ162" s="15">
        <f>IF(SUMIFS(Data!$G$2:$G$1048576,Data!$C$2:$C$1048576,'Annual Inflation'!AZ$5,Data!$A$2:$A$1048576,'Annual Inflation'!$AP162)=0,NA(),SUMIFS(Data!$G$2:$G$1048576,Data!$C$2:$C$1048576,'Annual Inflation'!AZ$5,Data!$A$2:$A$1048576,'Annual Inflation'!$AP162))</f>
        <v>3.5</v>
      </c>
      <c r="BA162" s="15">
        <f>IF(SUMIFS(Data!$F$2:$F$1048576,Data!$C$2:$C$1048576,'Annual Inflation'!BA$5,Data!$A$2:$A$1048576,'Annual Inflation'!$AP162)=0,NA(),SUMIFS(Data!$F$2:$F$1048576,Data!$C$2:$C$1048576,'Annual Inflation'!BA$5,Data!$A$2:$A$1048576,'Annual Inflation'!$AP162))</f>
        <v>3.65133333333333</v>
      </c>
      <c r="BB162" s="15">
        <f>IF(SUMIFS(Data!$F$2:$F$1048576,Data!$C$2:$C$1048576,'Annual Inflation'!BB$5,Data!$A$2:$A$1048576,'Annual Inflation'!$AP162)=0,NA(),SUMIFS(Data!$F$2:$F$1048576,Data!$C$2:$C$1048576,'Annual Inflation'!BB$5,Data!$A$2:$A$1048576,'Annual Inflation'!$AP162))</f>
        <v>3.52392857142857</v>
      </c>
      <c r="BC162" s="4">
        <v>3</v>
      </c>
      <c r="BD162" s="4">
        <v>2</v>
      </c>
      <c r="BE162" s="4">
        <v>2</v>
      </c>
      <c r="CL162" s="7">
        <f t="shared" si="43"/>
        <v>41974</v>
      </c>
      <c r="CM162" s="4">
        <v>3.5</v>
      </c>
      <c r="CN162" s="4">
        <v>3.17</v>
      </c>
      <c r="CP162" s="4">
        <f>IF(SUMIFS(Data!$F$2:$F$1048576,Data!$C$2:$C$1048576,'Annual Inflation'!CP$5,Data!$A$2:$A$1048576,'Annual Inflation'!$CL162)=0,NA(),SUMIFS(Data!$F$2:$F$1048576,Data!$C$2:$C$1048576,'Annual Inflation'!CP$5,Data!$A$2:$A$1048576,'Annual Inflation'!$CL162))</f>
        <v>3.54424242424242</v>
      </c>
      <c r="CQ162" s="4">
        <f>IF(SUMIFS(Data!$F$2:$F$1048576,Data!$C$2:$C$1048576,'Annual Inflation'!CQ$5,Data!$A$2:$A$1048576,'Annual Inflation'!$CL162)=0,NA(),SUMIFS(Data!$F$2:$F$1048576,Data!$C$2:$C$1048576,'Annual Inflation'!CQ$5,Data!$A$2:$A$1048576,'Annual Inflation'!$CL162))</f>
        <v>3.2016666666666702</v>
      </c>
    </row>
    <row r="163" spans="41:95" x14ac:dyDescent="0.2">
      <c r="AO163">
        <f t="shared" si="41"/>
        <v>14</v>
      </c>
      <c r="AP163" s="14">
        <f t="shared" si="42"/>
        <v>44531</v>
      </c>
      <c r="AQ163" s="15">
        <f>IF(SUMIFS(Data!$G$2:$G$1048576,Data!$C$2:$C$1048576,'Annual Inflation'!AQ$5,Data!$A$2:$A$1048576,'Annual Inflation'!$AP163)=0,NA(),SUMIFS(Data!$G$2:$G$1048576,Data!$C$2:$C$1048576,'Annual Inflation'!AQ$5,Data!$A$2:$A$1048576,'Annual Inflation'!$AP163))</f>
        <v>3.68</v>
      </c>
      <c r="AR163" s="15">
        <f>IF(SUMIFS(Data!$G$2:$G$1048576,Data!$C$2:$C$1048576,'Annual Inflation'!AR$5,Data!$A$2:$A$1048576,'Annual Inflation'!$AP163)=0,NA(),SUMIFS(Data!$G$2:$G$1048576,Data!$C$2:$C$1048576,'Annual Inflation'!AR$5,Data!$A$2:$A$1048576,'Annual Inflation'!$AP163))</f>
        <v>3.5</v>
      </c>
      <c r="AS163" s="15">
        <f>IF(SUMIFS(Data!$F$2:$F$1048576,Data!$C$2:$C$1048576,'Annual Inflation'!AS$5,Data!$A$2:$A$1048576,'Annual Inflation'!$AP163)=0,NA(),SUMIFS(Data!$F$2:$F$1048576,Data!$C$2:$C$1048576,'Annual Inflation'!AS$5,Data!$A$2:$A$1048576,'Annual Inflation'!$AP163))</f>
        <v>3.7428571428571402</v>
      </c>
      <c r="AT163" s="15">
        <f>IF(SUMIFS(Data!$F$2:$F$1048576,Data!$C$2:$C$1048576,'Annual Inflation'!AT$5,Data!$A$2:$A$1048576,'Annual Inflation'!$AP163)=0,NA(),SUMIFS(Data!$F$2:$F$1048576,Data!$C$2:$C$1048576,'Annual Inflation'!AT$5,Data!$A$2:$A$1048576,'Annual Inflation'!$AP163))</f>
        <v>3.54666666666667</v>
      </c>
      <c r="AU163" s="4">
        <v>3</v>
      </c>
      <c r="AV163" s="4">
        <v>2</v>
      </c>
      <c r="AW163" s="4">
        <v>2</v>
      </c>
      <c r="AY163" s="15">
        <f>IF(SUMIFS(Data!$G$2:$G$1048576,Data!$C$2:$C$1048576,'Annual Inflation'!AY$5,Data!$A$2:$A$1048576,'Annual Inflation'!$AP163)=0,NA(),SUMIFS(Data!$G$2:$G$1048576,Data!$C$2:$C$1048576,'Annual Inflation'!AY$5,Data!$A$2:$A$1048576,'Annual Inflation'!$AP163))</f>
        <v>3.6</v>
      </c>
      <c r="AZ163" s="15">
        <f>IF(SUMIFS(Data!$G$2:$G$1048576,Data!$C$2:$C$1048576,'Annual Inflation'!AZ$5,Data!$A$2:$A$1048576,'Annual Inflation'!$AP163)=0,NA(),SUMIFS(Data!$G$2:$G$1048576,Data!$C$2:$C$1048576,'Annual Inflation'!AZ$5,Data!$A$2:$A$1048576,'Annual Inflation'!$AP163))</f>
        <v>3.5</v>
      </c>
      <c r="BA163" s="15">
        <f>IF(SUMIFS(Data!$F$2:$F$1048576,Data!$C$2:$C$1048576,'Annual Inflation'!BA$5,Data!$A$2:$A$1048576,'Annual Inflation'!$AP163)=0,NA(),SUMIFS(Data!$F$2:$F$1048576,Data!$C$2:$C$1048576,'Annual Inflation'!BA$5,Data!$A$2:$A$1048576,'Annual Inflation'!$AP163))</f>
        <v>3.6802812500000002</v>
      </c>
      <c r="BB163" s="15">
        <f>IF(SUMIFS(Data!$F$2:$F$1048576,Data!$C$2:$C$1048576,'Annual Inflation'!BB$5,Data!$A$2:$A$1048576,'Annual Inflation'!$AP163)=0,NA(),SUMIFS(Data!$F$2:$F$1048576,Data!$C$2:$C$1048576,'Annual Inflation'!BB$5,Data!$A$2:$A$1048576,'Annual Inflation'!$AP163))</f>
        <v>3.5153666666666701</v>
      </c>
      <c r="BC163" s="4">
        <v>3</v>
      </c>
      <c r="BD163" s="4">
        <v>2</v>
      </c>
      <c r="BE163" s="4">
        <v>2</v>
      </c>
      <c r="CL163" s="7">
        <f t="shared" si="43"/>
        <v>42005</v>
      </c>
      <c r="CM163" s="4">
        <v>3.64</v>
      </c>
      <c r="CN163" s="4">
        <v>3.25</v>
      </c>
      <c r="CP163" s="4">
        <f>IF(SUMIFS(Data!$F$2:$F$1048576,Data!$C$2:$C$1048576,'Annual Inflation'!CP$5,Data!$A$2:$A$1048576,'Annual Inflation'!$CL163)=0,NA(),SUMIFS(Data!$F$2:$F$1048576,Data!$C$2:$C$1048576,'Annual Inflation'!CP$5,Data!$A$2:$A$1048576,'Annual Inflation'!$CL163))</f>
        <v>3.6475</v>
      </c>
      <c r="CQ163" s="4">
        <f>IF(SUMIFS(Data!$F$2:$F$1048576,Data!$C$2:$C$1048576,'Annual Inflation'!CQ$5,Data!$A$2:$A$1048576,'Annual Inflation'!$CL163)=0,NA(),SUMIFS(Data!$F$2:$F$1048576,Data!$C$2:$C$1048576,'Annual Inflation'!CQ$5,Data!$A$2:$A$1048576,'Annual Inflation'!$CL163))</f>
        <v>3.2324137931034498</v>
      </c>
    </row>
    <row r="164" spans="41:95" x14ac:dyDescent="0.2">
      <c r="AO164">
        <f t="shared" si="41"/>
        <v>13</v>
      </c>
      <c r="AP164" s="14">
        <f t="shared" si="42"/>
        <v>44562</v>
      </c>
      <c r="AQ164" s="15">
        <f>IF(SUMIFS(Data!$G$2:$G$1048576,Data!$C$2:$C$1048576,'Annual Inflation'!AQ$5,Data!$A$2:$A$1048576,'Annual Inflation'!$AP164)=0,NA(),SUMIFS(Data!$G$2:$G$1048576,Data!$C$2:$C$1048576,'Annual Inflation'!AQ$5,Data!$A$2:$A$1048576,'Annual Inflation'!$AP164))</f>
        <v>3.6349999999999998</v>
      </c>
      <c r="AR164" s="15">
        <f>IF(SUMIFS(Data!$G$2:$G$1048576,Data!$C$2:$C$1048576,'Annual Inflation'!AR$5,Data!$A$2:$A$1048576,'Annual Inflation'!$AP164)=0,NA(),SUMIFS(Data!$G$2:$G$1048576,Data!$C$2:$C$1048576,'Annual Inflation'!AR$5,Data!$A$2:$A$1048576,'Annual Inflation'!$AP164))</f>
        <v>3.5</v>
      </c>
      <c r="AS164" s="15">
        <f>IF(SUMIFS(Data!$F$2:$F$1048576,Data!$C$2:$C$1048576,'Annual Inflation'!AS$5,Data!$A$2:$A$1048576,'Annual Inflation'!$AP164)=0,NA(),SUMIFS(Data!$F$2:$F$1048576,Data!$C$2:$C$1048576,'Annual Inflation'!AS$5,Data!$A$2:$A$1048576,'Annual Inflation'!$AP164))</f>
        <v>3.6361764705882398</v>
      </c>
      <c r="AT164" s="15">
        <f>IF(SUMIFS(Data!$F$2:$F$1048576,Data!$C$2:$C$1048576,'Annual Inflation'!AT$5,Data!$A$2:$A$1048576,'Annual Inflation'!$AP164)=0,NA(),SUMIFS(Data!$F$2:$F$1048576,Data!$C$2:$C$1048576,'Annual Inflation'!AT$5,Data!$A$2:$A$1048576,'Annual Inflation'!$AP164))</f>
        <v>3.5393750000000002</v>
      </c>
      <c r="AU164" s="4">
        <v>3</v>
      </c>
      <c r="AV164" s="4">
        <v>2</v>
      </c>
      <c r="AW164" s="4">
        <v>2</v>
      </c>
      <c r="AY164" s="15">
        <f>IF(SUMIFS(Data!$G$2:$G$1048576,Data!$C$2:$C$1048576,'Annual Inflation'!AY$5,Data!$A$2:$A$1048576,'Annual Inflation'!$AP164)=0,NA(),SUMIFS(Data!$G$2:$G$1048576,Data!$C$2:$C$1048576,'Annual Inflation'!AY$5,Data!$A$2:$A$1048576,'Annual Inflation'!$AP164))</f>
        <v>3.6</v>
      </c>
      <c r="AZ164" s="15">
        <f>IF(SUMIFS(Data!$G$2:$G$1048576,Data!$C$2:$C$1048576,'Annual Inflation'!AZ$5,Data!$A$2:$A$1048576,'Annual Inflation'!$AP164)=0,NA(),SUMIFS(Data!$G$2:$G$1048576,Data!$C$2:$C$1048576,'Annual Inflation'!AZ$5,Data!$A$2:$A$1048576,'Annual Inflation'!$AP164))</f>
        <v>3.5</v>
      </c>
      <c r="BA164" s="15">
        <f>IF(SUMIFS(Data!$F$2:$F$1048576,Data!$C$2:$C$1048576,'Annual Inflation'!BA$5,Data!$A$2:$A$1048576,'Annual Inflation'!$AP164)=0,NA(),SUMIFS(Data!$F$2:$F$1048576,Data!$C$2:$C$1048576,'Annual Inflation'!BA$5,Data!$A$2:$A$1048576,'Annual Inflation'!$AP164))</f>
        <v>3.6121875000000001</v>
      </c>
      <c r="BB164" s="15">
        <f>IF(SUMIFS(Data!$F$2:$F$1048576,Data!$C$2:$C$1048576,'Annual Inflation'!BB$5,Data!$A$2:$A$1048576,'Annual Inflation'!$AP164)=0,NA(),SUMIFS(Data!$F$2:$F$1048576,Data!$C$2:$C$1048576,'Annual Inflation'!BB$5,Data!$A$2:$A$1048576,'Annual Inflation'!$AP164))</f>
        <v>3.50233333333333</v>
      </c>
      <c r="BC164" s="4">
        <v>3</v>
      </c>
      <c r="BD164" s="4">
        <v>2</v>
      </c>
      <c r="BE164" s="4">
        <v>2</v>
      </c>
      <c r="CL164" s="7">
        <f t="shared" si="43"/>
        <v>42036</v>
      </c>
      <c r="CM164" s="4">
        <v>3.63</v>
      </c>
      <c r="CN164" s="4">
        <v>3.19</v>
      </c>
      <c r="CP164" s="4">
        <f>IF(SUMIFS(Data!$F$2:$F$1048576,Data!$C$2:$C$1048576,'Annual Inflation'!CP$5,Data!$A$2:$A$1048576,'Annual Inflation'!$CL164)=0,NA(),SUMIFS(Data!$F$2:$F$1048576,Data!$C$2:$C$1048576,'Annual Inflation'!CP$5,Data!$A$2:$A$1048576,'Annual Inflation'!$CL164))</f>
        <v>3.6702571428571402</v>
      </c>
      <c r="CQ164" s="4">
        <f>IF(SUMIFS(Data!$F$2:$F$1048576,Data!$C$2:$C$1048576,'Annual Inflation'!CQ$5,Data!$A$2:$A$1048576,'Annual Inflation'!$CL164)=0,NA(),SUMIFS(Data!$F$2:$F$1048576,Data!$C$2:$C$1048576,'Annual Inflation'!CQ$5,Data!$A$2:$A$1048576,'Annual Inflation'!$CL164))</f>
        <v>3.1782580645161298</v>
      </c>
    </row>
    <row r="165" spans="41:95" x14ac:dyDescent="0.2">
      <c r="AO165">
        <f t="shared" si="41"/>
        <v>12</v>
      </c>
      <c r="AP165" s="14">
        <f t="shared" si="42"/>
        <v>44593</v>
      </c>
      <c r="AQ165" s="15">
        <f>IF(SUMIFS(Data!$G$2:$G$1048576,Data!$C$2:$C$1048576,'Annual Inflation'!AQ$5,Data!$A$2:$A$1048576,'Annual Inflation'!$AP165)=0,NA(),SUMIFS(Data!$G$2:$G$1048576,Data!$C$2:$C$1048576,'Annual Inflation'!AQ$5,Data!$A$2:$A$1048576,'Annual Inflation'!$AP165))</f>
        <v>3.7</v>
      </c>
      <c r="AR165" s="15">
        <f>IF(SUMIFS(Data!$G$2:$G$1048576,Data!$C$2:$C$1048576,'Annual Inflation'!AR$5,Data!$A$2:$A$1048576,'Annual Inflation'!$AP165)=0,NA(),SUMIFS(Data!$G$2:$G$1048576,Data!$C$2:$C$1048576,'Annual Inflation'!AR$5,Data!$A$2:$A$1048576,'Annual Inflation'!$AP165))</f>
        <v>3.5</v>
      </c>
      <c r="AS165" s="15">
        <f>IF(SUMIFS(Data!$F$2:$F$1048576,Data!$C$2:$C$1048576,'Annual Inflation'!AS$5,Data!$A$2:$A$1048576,'Annual Inflation'!$AP165)=0,NA(),SUMIFS(Data!$F$2:$F$1048576,Data!$C$2:$C$1048576,'Annual Inflation'!AS$5,Data!$A$2:$A$1048576,'Annual Inflation'!$AP165))</f>
        <v>3.6545714285714301</v>
      </c>
      <c r="AT165" s="15">
        <f>IF(SUMIFS(Data!$F$2:$F$1048576,Data!$C$2:$C$1048576,'Annual Inflation'!AT$5,Data!$A$2:$A$1048576,'Annual Inflation'!$AP165)=0,NA(),SUMIFS(Data!$F$2:$F$1048576,Data!$C$2:$C$1048576,'Annual Inflation'!AT$5,Data!$A$2:$A$1048576,'Annual Inflation'!$AP165))</f>
        <v>3.5637500000000002</v>
      </c>
      <c r="AU165" s="4">
        <v>3</v>
      </c>
      <c r="AV165" s="4">
        <v>2</v>
      </c>
      <c r="AW165" s="4">
        <v>2</v>
      </c>
      <c r="AY165" s="15">
        <f>IF(SUMIFS(Data!$G$2:$G$1048576,Data!$C$2:$C$1048576,'Annual Inflation'!AY$5,Data!$A$2:$A$1048576,'Annual Inflation'!$AP165)=0,NA(),SUMIFS(Data!$G$2:$G$1048576,Data!$C$2:$C$1048576,'Annual Inflation'!AY$5,Data!$A$2:$A$1048576,'Annual Inflation'!$AP165))</f>
        <v>3.6</v>
      </c>
      <c r="AZ165" s="15">
        <f>IF(SUMIFS(Data!$G$2:$G$1048576,Data!$C$2:$C$1048576,'Annual Inflation'!AZ$5,Data!$A$2:$A$1048576,'Annual Inflation'!$AP165)=0,NA(),SUMIFS(Data!$G$2:$G$1048576,Data!$C$2:$C$1048576,'Annual Inflation'!AZ$5,Data!$A$2:$A$1048576,'Annual Inflation'!$AP165))</f>
        <v>3.5</v>
      </c>
      <c r="BA165" s="15">
        <f>IF(SUMIFS(Data!$F$2:$F$1048576,Data!$C$2:$C$1048576,'Annual Inflation'!BA$5,Data!$A$2:$A$1048576,'Annual Inflation'!$AP165)=0,NA(),SUMIFS(Data!$F$2:$F$1048576,Data!$C$2:$C$1048576,'Annual Inflation'!BA$5,Data!$A$2:$A$1048576,'Annual Inflation'!$AP165))</f>
        <v>3.649</v>
      </c>
      <c r="BB165" s="15">
        <f>IF(SUMIFS(Data!$F$2:$F$1048576,Data!$C$2:$C$1048576,'Annual Inflation'!BB$5,Data!$A$2:$A$1048576,'Annual Inflation'!$AP165)=0,NA(),SUMIFS(Data!$F$2:$F$1048576,Data!$C$2:$C$1048576,'Annual Inflation'!BB$5,Data!$A$2:$A$1048576,'Annual Inflation'!$AP165))</f>
        <v>3.5492857142857099</v>
      </c>
      <c r="BC165" s="4">
        <v>3</v>
      </c>
      <c r="BD165" s="4">
        <v>2</v>
      </c>
      <c r="BE165" s="4">
        <v>2</v>
      </c>
      <c r="CL165" s="7">
        <f t="shared" si="43"/>
        <v>42064</v>
      </c>
      <c r="CM165" s="4">
        <v>3.66</v>
      </c>
      <c r="CN165" s="4">
        <v>3.21</v>
      </c>
      <c r="CP165" s="4">
        <f>IF(SUMIFS(Data!$F$2:$F$1048576,Data!$C$2:$C$1048576,'Annual Inflation'!CP$5,Data!$A$2:$A$1048576,'Annual Inflation'!$CL165)=0,NA(),SUMIFS(Data!$F$2:$F$1048576,Data!$C$2:$C$1048576,'Annual Inflation'!CP$5,Data!$A$2:$A$1048576,'Annual Inflation'!$CL165))</f>
        <v>3.6880000000000002</v>
      </c>
      <c r="CQ165" s="4">
        <f>IF(SUMIFS(Data!$F$2:$F$1048576,Data!$C$2:$C$1048576,'Annual Inflation'!CQ$5,Data!$A$2:$A$1048576,'Annual Inflation'!$CL165)=0,NA(),SUMIFS(Data!$F$2:$F$1048576,Data!$C$2:$C$1048576,'Annual Inflation'!CQ$5,Data!$A$2:$A$1048576,'Annual Inflation'!$CL165))</f>
        <v>3.2230303030303</v>
      </c>
    </row>
    <row r="166" spans="41:95" x14ac:dyDescent="0.2">
      <c r="AO166">
        <f t="shared" si="41"/>
        <v>11</v>
      </c>
      <c r="AP166" s="14">
        <f t="shared" si="42"/>
        <v>44621</v>
      </c>
      <c r="AQ166" s="15">
        <f>IF(SUMIFS(Data!$G$2:$G$1048576,Data!$C$2:$C$1048576,'Annual Inflation'!AQ$5,Data!$A$2:$A$1048576,'Annual Inflation'!$AP166)=0,NA(),SUMIFS(Data!$G$2:$G$1048576,Data!$C$2:$C$1048576,'Annual Inflation'!AQ$5,Data!$A$2:$A$1048576,'Annual Inflation'!$AP166))</f>
        <v>3.7250000000000001</v>
      </c>
      <c r="AR166" s="15">
        <f>IF(SUMIFS(Data!$G$2:$G$1048576,Data!$C$2:$C$1048576,'Annual Inflation'!AR$5,Data!$A$2:$A$1048576,'Annual Inflation'!$AP166)=0,NA(),SUMIFS(Data!$G$2:$G$1048576,Data!$C$2:$C$1048576,'Annual Inflation'!AR$5,Data!$A$2:$A$1048576,'Annual Inflation'!$AP166))</f>
        <v>3.5</v>
      </c>
      <c r="AS166" s="15">
        <f>IF(SUMIFS(Data!$F$2:$F$1048576,Data!$C$2:$C$1048576,'Annual Inflation'!AS$5,Data!$A$2:$A$1048576,'Annual Inflation'!$AP166)=0,NA(),SUMIFS(Data!$F$2:$F$1048576,Data!$C$2:$C$1048576,'Annual Inflation'!AS$5,Data!$A$2:$A$1048576,'Annual Inflation'!$AP166))</f>
        <v>3.7191176470588201</v>
      </c>
      <c r="AT166" s="15">
        <f>IF(SUMIFS(Data!$F$2:$F$1048576,Data!$C$2:$C$1048576,'Annual Inflation'!AT$5,Data!$A$2:$A$1048576,'Annual Inflation'!$AP166)=0,NA(),SUMIFS(Data!$F$2:$F$1048576,Data!$C$2:$C$1048576,'Annual Inflation'!AT$5,Data!$A$2:$A$1048576,'Annual Inflation'!$AP166))</f>
        <v>3.5659375</v>
      </c>
      <c r="AU166" s="4">
        <v>3</v>
      </c>
      <c r="AV166" s="4">
        <v>2</v>
      </c>
      <c r="AW166" s="4">
        <v>2</v>
      </c>
      <c r="AY166" s="15">
        <f>IF(SUMIFS(Data!$G$2:$G$1048576,Data!$C$2:$C$1048576,'Annual Inflation'!AY$5,Data!$A$2:$A$1048576,'Annual Inflation'!$AP166)=0,NA(),SUMIFS(Data!$G$2:$G$1048576,Data!$C$2:$C$1048576,'Annual Inflation'!AY$5,Data!$A$2:$A$1048576,'Annual Inflation'!$AP166))</f>
        <v>3.7</v>
      </c>
      <c r="AZ166" s="15">
        <f>IF(SUMIFS(Data!$G$2:$G$1048576,Data!$C$2:$C$1048576,'Annual Inflation'!AZ$5,Data!$A$2:$A$1048576,'Annual Inflation'!$AP166)=0,NA(),SUMIFS(Data!$G$2:$G$1048576,Data!$C$2:$C$1048576,'Annual Inflation'!AZ$5,Data!$A$2:$A$1048576,'Annual Inflation'!$AP166))</f>
        <v>3.5</v>
      </c>
      <c r="BA166" s="15">
        <f>IF(SUMIFS(Data!$F$2:$F$1048576,Data!$C$2:$C$1048576,'Annual Inflation'!BA$5,Data!$A$2:$A$1048576,'Annual Inflation'!$AP166)=0,NA(),SUMIFS(Data!$F$2:$F$1048576,Data!$C$2:$C$1048576,'Annual Inflation'!BA$5,Data!$A$2:$A$1048576,'Annual Inflation'!$AP166))</f>
        <v>3.7103225806451601</v>
      </c>
      <c r="BB166" s="15">
        <f>IF(SUMIFS(Data!$F$2:$F$1048576,Data!$C$2:$C$1048576,'Annual Inflation'!BB$5,Data!$A$2:$A$1048576,'Annual Inflation'!$AP166)=0,NA(),SUMIFS(Data!$F$2:$F$1048576,Data!$C$2:$C$1048576,'Annual Inflation'!BB$5,Data!$A$2:$A$1048576,'Annual Inflation'!$AP166))</f>
        <v>3.5403448275862099</v>
      </c>
      <c r="BC166" s="4">
        <v>3</v>
      </c>
      <c r="BD166" s="4">
        <v>2</v>
      </c>
      <c r="BE166" s="4">
        <v>2</v>
      </c>
      <c r="CL166" s="7">
        <f t="shared" si="43"/>
        <v>42095</v>
      </c>
      <c r="CM166" s="4">
        <v>3.77</v>
      </c>
      <c r="CN166" s="4">
        <v>3.16</v>
      </c>
      <c r="CP166" s="4">
        <f>IF(SUMIFS(Data!$F$2:$F$1048576,Data!$C$2:$C$1048576,'Annual Inflation'!CP$5,Data!$A$2:$A$1048576,'Annual Inflation'!$CL166)=0,NA(),SUMIFS(Data!$F$2:$F$1048576,Data!$C$2:$C$1048576,'Annual Inflation'!CP$5,Data!$A$2:$A$1048576,'Annual Inflation'!$CL166))</f>
        <v>3.7143055555555602</v>
      </c>
      <c r="CQ166" s="4">
        <f>IF(SUMIFS(Data!$F$2:$F$1048576,Data!$C$2:$C$1048576,'Annual Inflation'!CQ$5,Data!$A$2:$A$1048576,'Annual Inflation'!$CL166)=0,NA(),SUMIFS(Data!$F$2:$F$1048576,Data!$C$2:$C$1048576,'Annual Inflation'!CQ$5,Data!$A$2:$A$1048576,'Annual Inflation'!$CL166))</f>
        <v>3.1536969696969699</v>
      </c>
    </row>
    <row r="167" spans="41:95" x14ac:dyDescent="0.2">
      <c r="AO167">
        <f t="shared" si="41"/>
        <v>10</v>
      </c>
      <c r="AP167" s="14">
        <f t="shared" si="42"/>
        <v>44652</v>
      </c>
      <c r="AQ167" s="15">
        <f>IF(SUMIFS(Data!$G$2:$G$1048576,Data!$C$2:$C$1048576,'Annual Inflation'!AQ$5,Data!$A$2:$A$1048576,'Annual Inflation'!$AP167)=0,NA(),SUMIFS(Data!$G$2:$G$1048576,Data!$C$2:$C$1048576,'Annual Inflation'!AQ$5,Data!$A$2:$A$1048576,'Annual Inflation'!$AP167))</f>
        <v>3.76</v>
      </c>
      <c r="AR167" s="15">
        <f>IF(SUMIFS(Data!$G$2:$G$1048576,Data!$C$2:$C$1048576,'Annual Inflation'!AR$5,Data!$A$2:$A$1048576,'Annual Inflation'!$AP167)=0,NA(),SUMIFS(Data!$G$2:$G$1048576,Data!$C$2:$C$1048576,'Annual Inflation'!AR$5,Data!$A$2:$A$1048576,'Annual Inflation'!$AP167))</f>
        <v>3.55</v>
      </c>
      <c r="AS167" s="15">
        <f>IF(SUMIFS(Data!$F$2:$F$1048576,Data!$C$2:$C$1048576,'Annual Inflation'!AS$5,Data!$A$2:$A$1048576,'Annual Inflation'!$AP167)=0,NA(),SUMIFS(Data!$F$2:$F$1048576,Data!$C$2:$C$1048576,'Annual Inflation'!AS$5,Data!$A$2:$A$1048576,'Annual Inflation'!$AP167))</f>
        <v>3.7664705882352898</v>
      </c>
      <c r="AT167" s="15">
        <f>IF(SUMIFS(Data!$F$2:$F$1048576,Data!$C$2:$C$1048576,'Annual Inflation'!AT$5,Data!$A$2:$A$1048576,'Annual Inflation'!$AP167)=0,NA(),SUMIFS(Data!$F$2:$F$1048576,Data!$C$2:$C$1048576,'Annual Inflation'!AT$5,Data!$A$2:$A$1048576,'Annual Inflation'!$AP167))</f>
        <v>3.61645161290323</v>
      </c>
      <c r="AU167" s="4">
        <v>3</v>
      </c>
      <c r="AV167" s="4">
        <v>2</v>
      </c>
      <c r="AW167" s="4">
        <v>2</v>
      </c>
      <c r="AY167" s="15">
        <f>IF(SUMIFS(Data!$G$2:$G$1048576,Data!$C$2:$C$1048576,'Annual Inflation'!AY$5,Data!$A$2:$A$1048576,'Annual Inflation'!$AP167)=0,NA(),SUMIFS(Data!$G$2:$G$1048576,Data!$C$2:$C$1048576,'Annual Inflation'!AY$5,Data!$A$2:$A$1048576,'Annual Inflation'!$AP167))</f>
        <v>3.7</v>
      </c>
      <c r="AZ167" s="15">
        <f>IF(SUMIFS(Data!$G$2:$G$1048576,Data!$C$2:$C$1048576,'Annual Inflation'!AZ$5,Data!$A$2:$A$1048576,'Annual Inflation'!$AP167)=0,NA(),SUMIFS(Data!$G$2:$G$1048576,Data!$C$2:$C$1048576,'Annual Inflation'!AZ$5,Data!$A$2:$A$1048576,'Annual Inflation'!$AP167))</f>
        <v>3.5</v>
      </c>
      <c r="BA167" s="15">
        <f>IF(SUMIFS(Data!$F$2:$F$1048576,Data!$C$2:$C$1048576,'Annual Inflation'!BA$5,Data!$A$2:$A$1048576,'Annual Inflation'!$AP167)=0,NA(),SUMIFS(Data!$F$2:$F$1048576,Data!$C$2:$C$1048576,'Annual Inflation'!BA$5,Data!$A$2:$A$1048576,'Annual Inflation'!$AP167))</f>
        <v>3.7122580645161301</v>
      </c>
      <c r="BB167" s="15">
        <f>IF(SUMIFS(Data!$F$2:$F$1048576,Data!$C$2:$C$1048576,'Annual Inflation'!BB$5,Data!$A$2:$A$1048576,'Annual Inflation'!$AP167)=0,NA(),SUMIFS(Data!$F$2:$F$1048576,Data!$C$2:$C$1048576,'Annual Inflation'!BB$5,Data!$A$2:$A$1048576,'Annual Inflation'!$AP167))</f>
        <v>3.5696428571428598</v>
      </c>
      <c r="BC167" s="4">
        <v>3</v>
      </c>
      <c r="BD167" s="4">
        <v>2</v>
      </c>
      <c r="BE167" s="4">
        <v>2</v>
      </c>
      <c r="CL167" s="7">
        <f t="shared" si="43"/>
        <v>42125</v>
      </c>
      <c r="CM167" s="4">
        <v>3.65</v>
      </c>
      <c r="CN167" s="4">
        <v>3.18</v>
      </c>
      <c r="CP167" s="4">
        <f>IF(SUMIFS(Data!$F$2:$F$1048576,Data!$C$2:$C$1048576,'Annual Inflation'!CP$5,Data!$A$2:$A$1048576,'Annual Inflation'!$CL167)=0,NA(),SUMIFS(Data!$F$2:$F$1048576,Data!$C$2:$C$1048576,'Annual Inflation'!CP$5,Data!$A$2:$A$1048576,'Annual Inflation'!$CL167))</f>
        <v>3.6908571428571402</v>
      </c>
      <c r="CQ167" s="4">
        <f>IF(SUMIFS(Data!$F$2:$F$1048576,Data!$C$2:$C$1048576,'Annual Inflation'!CQ$5,Data!$A$2:$A$1048576,'Annual Inflation'!$CL167)=0,NA(),SUMIFS(Data!$F$2:$F$1048576,Data!$C$2:$C$1048576,'Annual Inflation'!CQ$5,Data!$A$2:$A$1048576,'Annual Inflation'!$CL167))</f>
        <v>3.1265624999999999</v>
      </c>
    </row>
    <row r="168" spans="41:95" x14ac:dyDescent="0.2">
      <c r="AO168">
        <f t="shared" si="41"/>
        <v>9</v>
      </c>
      <c r="AP168" s="14">
        <f t="shared" si="42"/>
        <v>44682</v>
      </c>
      <c r="AQ168" s="15">
        <f>IF(SUMIFS(Data!$G$2:$G$1048576,Data!$C$2:$C$1048576,'Annual Inflation'!AQ$5,Data!$A$2:$A$1048576,'Annual Inflation'!$AP168)=0,NA(),SUMIFS(Data!$G$2:$G$1048576,Data!$C$2:$C$1048576,'Annual Inflation'!AQ$5,Data!$A$2:$A$1048576,'Annual Inflation'!$AP168))</f>
        <v>3.8</v>
      </c>
      <c r="AR168" s="15">
        <f>IF(SUMIFS(Data!$G$2:$G$1048576,Data!$C$2:$C$1048576,'Annual Inflation'!AR$5,Data!$A$2:$A$1048576,'Annual Inflation'!$AP168)=0,NA(),SUMIFS(Data!$G$2:$G$1048576,Data!$C$2:$C$1048576,'Annual Inflation'!AR$5,Data!$A$2:$A$1048576,'Annual Inflation'!$AP168))</f>
        <v>3.6</v>
      </c>
      <c r="AS168" s="15">
        <f>IF(SUMIFS(Data!$F$2:$F$1048576,Data!$C$2:$C$1048576,'Annual Inflation'!AS$5,Data!$A$2:$A$1048576,'Annual Inflation'!$AP168)=0,NA(),SUMIFS(Data!$F$2:$F$1048576,Data!$C$2:$C$1048576,'Annual Inflation'!AS$5,Data!$A$2:$A$1048576,'Annual Inflation'!$AP168))</f>
        <v>3.7863888888888901</v>
      </c>
      <c r="AT168" s="15">
        <f>IF(SUMIFS(Data!$F$2:$F$1048576,Data!$C$2:$C$1048576,'Annual Inflation'!AT$5,Data!$A$2:$A$1048576,'Annual Inflation'!$AP168)=0,NA(),SUMIFS(Data!$F$2:$F$1048576,Data!$C$2:$C$1048576,'Annual Inflation'!AT$5,Data!$A$2:$A$1048576,'Annual Inflation'!$AP168))</f>
        <v>3.61878787878788</v>
      </c>
      <c r="AU168" s="4">
        <v>3</v>
      </c>
      <c r="AV168" s="4">
        <v>2</v>
      </c>
      <c r="AW168" s="4">
        <v>2</v>
      </c>
      <c r="AY168" s="15">
        <f>IF(SUMIFS(Data!$G$2:$G$1048576,Data!$C$2:$C$1048576,'Annual Inflation'!AY$5,Data!$A$2:$A$1048576,'Annual Inflation'!$AP168)=0,NA(),SUMIFS(Data!$G$2:$G$1048576,Data!$C$2:$C$1048576,'Annual Inflation'!AY$5,Data!$A$2:$A$1048576,'Annual Inflation'!$AP168))</f>
        <v>3.7</v>
      </c>
      <c r="AZ168" s="15">
        <f>IF(SUMIFS(Data!$G$2:$G$1048576,Data!$C$2:$C$1048576,'Annual Inflation'!AZ$5,Data!$A$2:$A$1048576,'Annual Inflation'!$AP168)=0,NA(),SUMIFS(Data!$G$2:$G$1048576,Data!$C$2:$C$1048576,'Annual Inflation'!AZ$5,Data!$A$2:$A$1048576,'Annual Inflation'!$AP168))</f>
        <v>3.5</v>
      </c>
      <c r="BA168" s="15">
        <f>IF(SUMIFS(Data!$F$2:$F$1048576,Data!$C$2:$C$1048576,'Annual Inflation'!BA$5,Data!$A$2:$A$1048576,'Annual Inflation'!$AP168)=0,NA(),SUMIFS(Data!$F$2:$F$1048576,Data!$C$2:$C$1048576,'Annual Inflation'!BA$5,Data!$A$2:$A$1048576,'Annual Inflation'!$AP168))</f>
        <v>3.7362500000000001</v>
      </c>
      <c r="BB168" s="15">
        <f>IF(SUMIFS(Data!$F$2:$F$1048576,Data!$C$2:$C$1048576,'Annual Inflation'!BB$5,Data!$A$2:$A$1048576,'Annual Inflation'!$AP168)=0,NA(),SUMIFS(Data!$F$2:$F$1048576,Data!$C$2:$C$1048576,'Annual Inflation'!BB$5,Data!$A$2:$A$1048576,'Annual Inflation'!$AP168))</f>
        <v>3.5870000000000002</v>
      </c>
      <c r="BC168" s="4">
        <v>3</v>
      </c>
      <c r="BD168" s="4">
        <v>2</v>
      </c>
      <c r="BE168" s="4">
        <v>2</v>
      </c>
      <c r="CL168" s="7">
        <f t="shared" si="43"/>
        <v>42156</v>
      </c>
      <c r="CM168" s="4">
        <v>3.68</v>
      </c>
      <c r="CN168" s="4">
        <v>3.1</v>
      </c>
      <c r="CP168" s="4">
        <f>IF(SUMIFS(Data!$F$2:$F$1048576,Data!$C$2:$C$1048576,'Annual Inflation'!CP$5,Data!$A$2:$A$1048576,'Annual Inflation'!$CL168)=0,NA(),SUMIFS(Data!$F$2:$F$1048576,Data!$C$2:$C$1048576,'Annual Inflation'!CP$5,Data!$A$2:$A$1048576,'Annual Inflation'!$CL168))</f>
        <v>3.6505526315789498</v>
      </c>
      <c r="CQ168" s="4">
        <f>IF(SUMIFS(Data!$F$2:$F$1048576,Data!$C$2:$C$1048576,'Annual Inflation'!CQ$5,Data!$A$2:$A$1048576,'Annual Inflation'!$CL168)=0,NA(),SUMIFS(Data!$F$2:$F$1048576,Data!$C$2:$C$1048576,'Annual Inflation'!CQ$5,Data!$A$2:$A$1048576,'Annual Inflation'!$CL168))</f>
        <v>3.0882058823529399</v>
      </c>
    </row>
    <row r="169" spans="41:95" x14ac:dyDescent="0.2">
      <c r="AO169">
        <f t="shared" si="41"/>
        <v>8</v>
      </c>
      <c r="AP169" s="14">
        <f t="shared" si="42"/>
        <v>44713</v>
      </c>
      <c r="AQ169" s="15">
        <f>IF(SUMIFS(Data!$G$2:$G$1048576,Data!$C$2:$C$1048576,'Annual Inflation'!AQ$5,Data!$A$2:$A$1048576,'Annual Inflation'!$AP169)=0,NA(),SUMIFS(Data!$G$2:$G$1048576,Data!$C$2:$C$1048576,'Annual Inflation'!AQ$5,Data!$A$2:$A$1048576,'Annual Inflation'!$AP169))</f>
        <v>3.8</v>
      </c>
      <c r="AR169" s="15">
        <f>IF(SUMIFS(Data!$G$2:$G$1048576,Data!$C$2:$C$1048576,'Annual Inflation'!AR$5,Data!$A$2:$A$1048576,'Annual Inflation'!$AP169)=0,NA(),SUMIFS(Data!$G$2:$G$1048576,Data!$C$2:$C$1048576,'Annual Inflation'!AR$5,Data!$A$2:$A$1048576,'Annual Inflation'!$AP169))</f>
        <v>3.6</v>
      </c>
      <c r="AS169" s="15">
        <f>IF(SUMIFS(Data!$F$2:$F$1048576,Data!$C$2:$C$1048576,'Annual Inflation'!AS$5,Data!$A$2:$A$1048576,'Annual Inflation'!$AP169)=0,NA(),SUMIFS(Data!$F$2:$F$1048576,Data!$C$2:$C$1048576,'Annual Inflation'!AS$5,Data!$A$2:$A$1048576,'Annual Inflation'!$AP169))</f>
        <v>3.8785294117647098</v>
      </c>
      <c r="AT169" s="15">
        <f>IF(SUMIFS(Data!$F$2:$F$1048576,Data!$C$2:$C$1048576,'Annual Inflation'!AT$5,Data!$A$2:$A$1048576,'Annual Inflation'!$AP169)=0,NA(),SUMIFS(Data!$F$2:$F$1048576,Data!$C$2:$C$1048576,'Annual Inflation'!AT$5,Data!$A$2:$A$1048576,'Annual Inflation'!$AP169))</f>
        <v>3.6865625</v>
      </c>
      <c r="AU169" s="4">
        <v>3</v>
      </c>
      <c r="AV169" s="4">
        <v>2</v>
      </c>
      <c r="AW169" s="4">
        <v>2</v>
      </c>
      <c r="AY169" s="15">
        <f>IF(SUMIFS(Data!$G$2:$G$1048576,Data!$C$2:$C$1048576,'Annual Inflation'!AY$5,Data!$A$2:$A$1048576,'Annual Inflation'!$AP169)=0,NA(),SUMIFS(Data!$G$2:$G$1048576,Data!$C$2:$C$1048576,'Annual Inflation'!AY$5,Data!$A$2:$A$1048576,'Annual Inflation'!$AP169))</f>
        <v>3.7</v>
      </c>
      <c r="AZ169" s="15">
        <f>IF(SUMIFS(Data!$G$2:$G$1048576,Data!$C$2:$C$1048576,'Annual Inflation'!AZ$5,Data!$A$2:$A$1048576,'Annual Inflation'!$AP169)=0,NA(),SUMIFS(Data!$G$2:$G$1048576,Data!$C$2:$C$1048576,'Annual Inflation'!AZ$5,Data!$A$2:$A$1048576,'Annual Inflation'!$AP169))</f>
        <v>3.5</v>
      </c>
      <c r="BA169" s="15">
        <f>IF(SUMIFS(Data!$F$2:$F$1048576,Data!$C$2:$C$1048576,'Annual Inflation'!BA$5,Data!$A$2:$A$1048576,'Annual Inflation'!$AP169)=0,NA(),SUMIFS(Data!$F$2:$F$1048576,Data!$C$2:$C$1048576,'Annual Inflation'!BA$5,Data!$A$2:$A$1048576,'Annual Inflation'!$AP169))</f>
        <v>3.7809677419354801</v>
      </c>
      <c r="BB169" s="15">
        <f>IF(SUMIFS(Data!$F$2:$F$1048576,Data!$C$2:$C$1048576,'Annual Inflation'!BB$5,Data!$A$2:$A$1048576,'Annual Inflation'!$AP169)=0,NA(),SUMIFS(Data!$F$2:$F$1048576,Data!$C$2:$C$1048576,'Annual Inflation'!BB$5,Data!$A$2:$A$1048576,'Annual Inflation'!$AP169))</f>
        <v>3.57275862068966</v>
      </c>
      <c r="BC169" s="4">
        <v>3</v>
      </c>
      <c r="BD169" s="4">
        <v>2</v>
      </c>
      <c r="BE169" s="4">
        <v>2</v>
      </c>
      <c r="CL169" s="7">
        <f t="shared" si="43"/>
        <v>42186</v>
      </c>
      <c r="CM169" s="4">
        <v>3.68</v>
      </c>
      <c r="CN169" s="4">
        <v>3.18</v>
      </c>
      <c r="CP169" s="4">
        <f>IF(SUMIFS(Data!$F$2:$F$1048576,Data!$C$2:$C$1048576,'Annual Inflation'!CP$5,Data!$A$2:$A$1048576,'Annual Inflation'!$CL169)=0,NA(),SUMIFS(Data!$F$2:$F$1048576,Data!$C$2:$C$1048576,'Annual Inflation'!CP$5,Data!$A$2:$A$1048576,'Annual Inflation'!$CL169))</f>
        <v>3.67044117647059</v>
      </c>
      <c r="CQ169" s="4">
        <f>IF(SUMIFS(Data!$F$2:$F$1048576,Data!$C$2:$C$1048576,'Annual Inflation'!CQ$5,Data!$A$2:$A$1048576,'Annual Inflation'!$CL169)=0,NA(),SUMIFS(Data!$F$2:$F$1048576,Data!$C$2:$C$1048576,'Annual Inflation'!CQ$5,Data!$A$2:$A$1048576,'Annual Inflation'!$CL169))</f>
        <v>3.05623333333333</v>
      </c>
    </row>
    <row r="170" spans="41:95" x14ac:dyDescent="0.2">
      <c r="AO170">
        <f t="shared" si="41"/>
        <v>7</v>
      </c>
      <c r="AP170" s="14">
        <f t="shared" si="42"/>
        <v>44743</v>
      </c>
      <c r="AQ170" s="15">
        <f>IF(SUMIFS(Data!$G$2:$G$1048576,Data!$C$2:$C$1048576,'Annual Inflation'!AQ$5,Data!$A$2:$A$1048576,'Annual Inflation'!$AP170)=0,NA(),SUMIFS(Data!$G$2:$G$1048576,Data!$C$2:$C$1048576,'Annual Inflation'!AQ$5,Data!$A$2:$A$1048576,'Annual Inflation'!$AP170))</f>
        <v>3.82</v>
      </c>
      <c r="AR170" s="15">
        <f>IF(SUMIFS(Data!$G$2:$G$1048576,Data!$C$2:$C$1048576,'Annual Inflation'!AR$5,Data!$A$2:$A$1048576,'Annual Inflation'!$AP170)=0,NA(),SUMIFS(Data!$G$2:$G$1048576,Data!$C$2:$C$1048576,'Annual Inflation'!AR$5,Data!$A$2:$A$1048576,'Annual Inflation'!$AP170))</f>
        <v>3.6</v>
      </c>
      <c r="AS170" s="15">
        <f>IF(SUMIFS(Data!$F$2:$F$1048576,Data!$C$2:$C$1048576,'Annual Inflation'!AS$5,Data!$A$2:$A$1048576,'Annual Inflation'!$AP170)=0,NA(),SUMIFS(Data!$F$2:$F$1048576,Data!$C$2:$C$1048576,'Annual Inflation'!AS$5,Data!$A$2:$A$1048576,'Annual Inflation'!$AP170))</f>
        <v>3.9269696969696999</v>
      </c>
      <c r="AT170" s="15">
        <f>IF(SUMIFS(Data!$F$2:$F$1048576,Data!$C$2:$C$1048576,'Annual Inflation'!AT$5,Data!$A$2:$A$1048576,'Annual Inflation'!$AP170)=0,NA(),SUMIFS(Data!$F$2:$F$1048576,Data!$C$2:$C$1048576,'Annual Inflation'!AT$5,Data!$A$2:$A$1048576,'Annual Inflation'!$AP170))</f>
        <v>3.64612903225806</v>
      </c>
      <c r="AU170" s="4">
        <v>3</v>
      </c>
      <c r="AV170" s="4">
        <v>2</v>
      </c>
      <c r="AW170" s="4">
        <v>2</v>
      </c>
      <c r="AY170" s="15">
        <f>IF(SUMIFS(Data!$G$2:$G$1048576,Data!$C$2:$C$1048576,'Annual Inflation'!AY$5,Data!$A$2:$A$1048576,'Annual Inflation'!$AP170)=0,NA(),SUMIFS(Data!$G$2:$G$1048576,Data!$C$2:$C$1048576,'Annual Inflation'!AY$5,Data!$A$2:$A$1048576,'Annual Inflation'!$AP170))</f>
        <v>3.83</v>
      </c>
      <c r="AZ170" s="15">
        <f>IF(SUMIFS(Data!$G$2:$G$1048576,Data!$C$2:$C$1048576,'Annual Inflation'!AZ$5,Data!$A$2:$A$1048576,'Annual Inflation'!$AP170)=0,NA(),SUMIFS(Data!$G$2:$G$1048576,Data!$C$2:$C$1048576,'Annual Inflation'!AZ$5,Data!$A$2:$A$1048576,'Annual Inflation'!$AP170))</f>
        <v>3.5649999999999999</v>
      </c>
      <c r="BA170" s="15">
        <f>IF(SUMIFS(Data!$F$2:$F$1048576,Data!$C$2:$C$1048576,'Annual Inflation'!BA$5,Data!$A$2:$A$1048576,'Annual Inflation'!$AP170)=0,NA(),SUMIFS(Data!$F$2:$F$1048576,Data!$C$2:$C$1048576,'Annual Inflation'!BA$5,Data!$A$2:$A$1048576,'Annual Inflation'!$AP170))</f>
        <v>3.8796666666666701</v>
      </c>
      <c r="BB170" s="15">
        <f>IF(SUMIFS(Data!$F$2:$F$1048576,Data!$C$2:$C$1048576,'Annual Inflation'!BB$5,Data!$A$2:$A$1048576,'Annual Inflation'!$AP170)=0,NA(),SUMIFS(Data!$F$2:$F$1048576,Data!$C$2:$C$1048576,'Annual Inflation'!BB$5,Data!$A$2:$A$1048576,'Annual Inflation'!$AP170))</f>
        <v>3.58357142857143</v>
      </c>
      <c r="BC170" s="4">
        <v>3</v>
      </c>
      <c r="BD170" s="4">
        <v>2</v>
      </c>
      <c r="BE170" s="4">
        <v>2</v>
      </c>
      <c r="CL170" s="7">
        <f t="shared" si="43"/>
        <v>42217</v>
      </c>
      <c r="CM170" s="4">
        <v>3.81</v>
      </c>
      <c r="CN170" s="4">
        <v>3.18</v>
      </c>
      <c r="CP170" s="4">
        <f>IF(SUMIFS(Data!$F$2:$F$1048576,Data!$C$2:$C$1048576,'Annual Inflation'!CP$5,Data!$A$2:$A$1048576,'Annual Inflation'!$CL170)=0,NA(),SUMIFS(Data!$F$2:$F$1048576,Data!$C$2:$C$1048576,'Annual Inflation'!CP$5,Data!$A$2:$A$1048576,'Annual Inflation'!$CL170))</f>
        <v>3.8244594594594599</v>
      </c>
      <c r="CQ170" s="4">
        <f>IF(SUMIFS(Data!$F$2:$F$1048576,Data!$C$2:$C$1048576,'Annual Inflation'!CQ$5,Data!$A$2:$A$1048576,'Annual Inflation'!$CL170)=0,NA(),SUMIFS(Data!$F$2:$F$1048576,Data!$C$2:$C$1048576,'Annual Inflation'!CQ$5,Data!$A$2:$A$1048576,'Annual Inflation'!$CL170))</f>
        <v>3.1610303030303002</v>
      </c>
    </row>
    <row r="171" spans="41:95" x14ac:dyDescent="0.2">
      <c r="AO171">
        <f t="shared" si="41"/>
        <v>6</v>
      </c>
      <c r="AP171" s="14">
        <f t="shared" si="42"/>
        <v>44774</v>
      </c>
      <c r="AQ171" s="15">
        <f>IF(SUMIFS(Data!$G$2:$G$1048576,Data!$C$2:$C$1048576,'Annual Inflation'!AQ$5,Data!$A$2:$A$1048576,'Annual Inflation'!$AP171)=0,NA(),SUMIFS(Data!$G$2:$G$1048576,Data!$C$2:$C$1048576,'Annual Inflation'!AQ$5,Data!$A$2:$A$1048576,'Annual Inflation'!$AP171))</f>
        <v>3.85</v>
      </c>
      <c r="AR171" s="15">
        <f>IF(SUMIFS(Data!$G$2:$G$1048576,Data!$C$2:$C$1048576,'Annual Inflation'!AR$5,Data!$A$2:$A$1048576,'Annual Inflation'!$AP171)=0,NA(),SUMIFS(Data!$G$2:$G$1048576,Data!$C$2:$C$1048576,'Annual Inflation'!AR$5,Data!$A$2:$A$1048576,'Annual Inflation'!$AP171))</f>
        <v>3.6</v>
      </c>
      <c r="AS171" s="15">
        <f>IF(SUMIFS(Data!$F$2:$F$1048576,Data!$C$2:$C$1048576,'Annual Inflation'!AS$5,Data!$A$2:$A$1048576,'Annual Inflation'!$AP171)=0,NA(),SUMIFS(Data!$F$2:$F$1048576,Data!$C$2:$C$1048576,'Annual Inflation'!AS$5,Data!$A$2:$A$1048576,'Annual Inflation'!$AP171))</f>
        <v>3.8825714285714299</v>
      </c>
      <c r="AT171" s="15">
        <f>IF(SUMIFS(Data!$F$2:$F$1048576,Data!$C$2:$C$1048576,'Annual Inflation'!AT$5,Data!$A$2:$A$1048576,'Annual Inflation'!$AP171)=0,NA(),SUMIFS(Data!$F$2:$F$1048576,Data!$C$2:$C$1048576,'Annual Inflation'!AT$5,Data!$A$2:$A$1048576,'Annual Inflation'!$AP171))</f>
        <v>3.6431249999999999</v>
      </c>
      <c r="AU171" s="4">
        <v>3</v>
      </c>
      <c r="AV171" s="4">
        <v>2</v>
      </c>
      <c r="AW171" s="4">
        <v>2</v>
      </c>
      <c r="AY171" s="15">
        <f>IF(SUMIFS(Data!$G$2:$G$1048576,Data!$C$2:$C$1048576,'Annual Inflation'!AY$5,Data!$A$2:$A$1048576,'Annual Inflation'!$AP171)=0,NA(),SUMIFS(Data!$G$2:$G$1048576,Data!$C$2:$C$1048576,'Annual Inflation'!AY$5,Data!$A$2:$A$1048576,'Annual Inflation'!$AP171))</f>
        <v>3.8</v>
      </c>
      <c r="AZ171" s="15">
        <f>IF(SUMIFS(Data!$G$2:$G$1048576,Data!$C$2:$C$1048576,'Annual Inflation'!AZ$5,Data!$A$2:$A$1048576,'Annual Inflation'!$AP171)=0,NA(),SUMIFS(Data!$G$2:$G$1048576,Data!$C$2:$C$1048576,'Annual Inflation'!AZ$5,Data!$A$2:$A$1048576,'Annual Inflation'!$AP171))</f>
        <v>3.5</v>
      </c>
      <c r="BA171" s="15">
        <f>IF(SUMIFS(Data!$F$2:$F$1048576,Data!$C$2:$C$1048576,'Annual Inflation'!BA$5,Data!$A$2:$A$1048576,'Annual Inflation'!$AP171)=0,NA(),SUMIFS(Data!$F$2:$F$1048576,Data!$C$2:$C$1048576,'Annual Inflation'!BA$5,Data!$A$2:$A$1048576,'Annual Inflation'!$AP171))</f>
        <v>3.8503225806451602</v>
      </c>
      <c r="BB171" s="15">
        <f>IF(SUMIFS(Data!$F$2:$F$1048576,Data!$C$2:$C$1048576,'Annual Inflation'!BB$5,Data!$A$2:$A$1048576,'Annual Inflation'!$AP171)=0,NA(),SUMIFS(Data!$F$2:$F$1048576,Data!$C$2:$C$1048576,'Annual Inflation'!BB$5,Data!$A$2:$A$1048576,'Annual Inflation'!$AP171))</f>
        <v>3.5748275862068999</v>
      </c>
      <c r="BC171" s="4">
        <v>3</v>
      </c>
      <c r="BD171" s="4">
        <v>2</v>
      </c>
      <c r="BE171" s="4">
        <v>2</v>
      </c>
      <c r="CL171" s="7">
        <f t="shared" si="43"/>
        <v>42248</v>
      </c>
      <c r="CM171" s="4">
        <v>3.73</v>
      </c>
      <c r="CN171" s="4">
        <v>3.16</v>
      </c>
      <c r="CP171" s="4">
        <f>IF(SUMIFS(Data!$F$2:$F$1048576,Data!$C$2:$C$1048576,'Annual Inflation'!CP$5,Data!$A$2:$A$1048576,'Annual Inflation'!$CL171)=0,NA(),SUMIFS(Data!$F$2:$F$1048576,Data!$C$2:$C$1048576,'Annual Inflation'!CP$5,Data!$A$2:$A$1048576,'Annual Inflation'!$CL171))</f>
        <v>3.76141666666667</v>
      </c>
      <c r="CQ171" s="4">
        <f>IF(SUMIFS(Data!$F$2:$F$1048576,Data!$C$2:$C$1048576,'Annual Inflation'!CQ$5,Data!$A$2:$A$1048576,'Annual Inflation'!$CL171)=0,NA(),SUMIFS(Data!$F$2:$F$1048576,Data!$C$2:$C$1048576,'Annual Inflation'!CQ$5,Data!$A$2:$A$1048576,'Annual Inflation'!$CL171))</f>
        <v>3.1843124999999999</v>
      </c>
    </row>
    <row r="172" spans="41:95" x14ac:dyDescent="0.2">
      <c r="AO172">
        <f t="shared" ref="AO172:AO177" si="44">AO171-1</f>
        <v>5</v>
      </c>
      <c r="AP172" s="14">
        <f t="shared" ref="AP172:AP177" si="45">EDATE($B$3,-AO172)</f>
        <v>44805</v>
      </c>
      <c r="AQ172" s="15">
        <f>IF(SUMIFS(Data!$G$2:$G$1048576,Data!$C$2:$C$1048576,'Annual Inflation'!AQ$5,Data!$A$2:$A$1048576,'Annual Inflation'!$AP172)=0,NA(),SUMIFS(Data!$G$2:$G$1048576,Data!$C$2:$C$1048576,'Annual Inflation'!AQ$5,Data!$A$2:$A$1048576,'Annual Inflation'!$AP172))</f>
        <v>3.9750000000000001</v>
      </c>
      <c r="AR172" s="15">
        <f>IF(SUMIFS(Data!$G$2:$G$1048576,Data!$C$2:$C$1048576,'Annual Inflation'!AR$5,Data!$A$2:$A$1048576,'Annual Inflation'!$AP172)=0,NA(),SUMIFS(Data!$G$2:$G$1048576,Data!$C$2:$C$1048576,'Annual Inflation'!AR$5,Data!$A$2:$A$1048576,'Annual Inflation'!$AP172))</f>
        <v>3.59</v>
      </c>
      <c r="AS172" s="15">
        <f>IF(SUMIFS(Data!$F$2:$F$1048576,Data!$C$2:$C$1048576,'Annual Inflation'!AS$5,Data!$A$2:$A$1048576,'Annual Inflation'!$AP172)=0,NA(),SUMIFS(Data!$F$2:$F$1048576,Data!$C$2:$C$1048576,'Annual Inflation'!AS$5,Data!$A$2:$A$1048576,'Annual Inflation'!$AP172))</f>
        <v>3.9693749999999999</v>
      </c>
      <c r="AT172" s="15">
        <f>IF(SUMIFS(Data!$F$2:$F$1048576,Data!$C$2:$C$1048576,'Annual Inflation'!AT$5,Data!$A$2:$A$1048576,'Annual Inflation'!$AP172)=0,NA(),SUMIFS(Data!$F$2:$F$1048576,Data!$C$2:$C$1048576,'Annual Inflation'!AT$5,Data!$A$2:$A$1048576,'Annual Inflation'!$AP172))</f>
        <v>3.6365517241379299</v>
      </c>
      <c r="AU172" s="4">
        <v>3</v>
      </c>
      <c r="AV172" s="4">
        <v>2</v>
      </c>
      <c r="AW172" s="4">
        <v>2</v>
      </c>
      <c r="AY172" s="15">
        <f>IF(SUMIFS(Data!$G$2:$G$1048576,Data!$C$2:$C$1048576,'Annual Inflation'!AY$5,Data!$A$2:$A$1048576,'Annual Inflation'!$AP172)=0,NA(),SUMIFS(Data!$G$2:$G$1048576,Data!$C$2:$C$1048576,'Annual Inflation'!AY$5,Data!$A$2:$A$1048576,'Annual Inflation'!$AP172))</f>
        <v>3.97</v>
      </c>
      <c r="AZ172" s="15">
        <f>IF(SUMIFS(Data!$G$2:$G$1048576,Data!$C$2:$C$1048576,'Annual Inflation'!AZ$5,Data!$A$2:$A$1048576,'Annual Inflation'!$AP172)=0,NA(),SUMIFS(Data!$G$2:$G$1048576,Data!$C$2:$C$1048576,'Annual Inflation'!AZ$5,Data!$A$2:$A$1048576,'Annual Inflation'!$AP172))</f>
        <v>3.56</v>
      </c>
      <c r="BA172" s="15">
        <f>IF(SUMIFS(Data!$F$2:$F$1048576,Data!$C$2:$C$1048576,'Annual Inflation'!BA$5,Data!$A$2:$A$1048576,'Annual Inflation'!$AP172)=0,NA(),SUMIFS(Data!$F$2:$F$1048576,Data!$C$2:$C$1048576,'Annual Inflation'!BA$5,Data!$A$2:$A$1048576,'Annual Inflation'!$AP172))</f>
        <v>3.97413793103448</v>
      </c>
      <c r="BB172" s="15">
        <f>IF(SUMIFS(Data!$F$2:$F$1048576,Data!$C$2:$C$1048576,'Annual Inflation'!BB$5,Data!$A$2:$A$1048576,'Annual Inflation'!$AP172)=0,NA(),SUMIFS(Data!$F$2:$F$1048576,Data!$C$2:$C$1048576,'Annual Inflation'!BB$5,Data!$A$2:$A$1048576,'Annual Inflation'!$AP172))</f>
        <v>3.6296296296296302</v>
      </c>
      <c r="BC172" s="4">
        <v>3</v>
      </c>
      <c r="BD172" s="4">
        <v>2</v>
      </c>
      <c r="BE172" s="4">
        <v>2</v>
      </c>
      <c r="CL172" s="7">
        <f t="shared" si="43"/>
        <v>42278</v>
      </c>
      <c r="CM172" s="4">
        <v>3.66</v>
      </c>
      <c r="CN172" s="4">
        <v>3.15</v>
      </c>
      <c r="CP172" s="4">
        <f>IF(SUMIFS(Data!$F$2:$F$1048576,Data!$C$2:$C$1048576,'Annual Inflation'!CP$5,Data!$A$2:$A$1048576,'Annual Inflation'!$CL172)=0,NA(),SUMIFS(Data!$F$2:$F$1048576,Data!$C$2:$C$1048576,'Annual Inflation'!CP$5,Data!$A$2:$A$1048576,'Annual Inflation'!$CL172))</f>
        <v>3.6701944444444399</v>
      </c>
      <c r="CQ172" s="4">
        <f>IF(SUMIFS(Data!$F$2:$F$1048576,Data!$C$2:$C$1048576,'Annual Inflation'!CQ$5,Data!$A$2:$A$1048576,'Annual Inflation'!$CL172)=0,NA(),SUMIFS(Data!$F$2:$F$1048576,Data!$C$2:$C$1048576,'Annual Inflation'!CQ$5,Data!$A$2:$A$1048576,'Annual Inflation'!$CL172))</f>
        <v>3.1840000000000002</v>
      </c>
    </row>
    <row r="173" spans="41:95" x14ac:dyDescent="0.2">
      <c r="AO173">
        <f t="shared" si="44"/>
        <v>4</v>
      </c>
      <c r="AP173" s="14">
        <f t="shared" si="45"/>
        <v>44835</v>
      </c>
      <c r="AQ173" s="15">
        <f>IF(SUMIFS(Data!$G$2:$G$1048576,Data!$C$2:$C$1048576,'Annual Inflation'!AQ$5,Data!$A$2:$A$1048576,'Annual Inflation'!$AP173)=0,NA(),SUMIFS(Data!$G$2:$G$1048576,Data!$C$2:$C$1048576,'Annual Inflation'!AQ$5,Data!$A$2:$A$1048576,'Annual Inflation'!$AP173))</f>
        <v>4</v>
      </c>
      <c r="AR173" s="15">
        <f>IF(SUMIFS(Data!$G$2:$G$1048576,Data!$C$2:$C$1048576,'Annual Inflation'!AR$5,Data!$A$2:$A$1048576,'Annual Inflation'!$AP173)=0,NA(),SUMIFS(Data!$G$2:$G$1048576,Data!$C$2:$C$1048576,'Annual Inflation'!AR$5,Data!$A$2:$A$1048576,'Annual Inflation'!$AP173))</f>
        <v>3.6</v>
      </c>
      <c r="AS173" s="15">
        <f>IF(SUMIFS(Data!$F$2:$F$1048576,Data!$C$2:$C$1048576,'Annual Inflation'!AS$5,Data!$A$2:$A$1048576,'Annual Inflation'!$AP173)=0,NA(),SUMIFS(Data!$F$2:$F$1048576,Data!$C$2:$C$1048576,'Annual Inflation'!AS$5,Data!$A$2:$A$1048576,'Annual Inflation'!$AP173))</f>
        <v>4.0794117647058803</v>
      </c>
      <c r="AT173" s="15">
        <f>IF(SUMIFS(Data!$F$2:$F$1048576,Data!$C$2:$C$1048576,'Annual Inflation'!AT$5,Data!$A$2:$A$1048576,'Annual Inflation'!$AP173)=0,NA(),SUMIFS(Data!$F$2:$F$1048576,Data!$C$2:$C$1048576,'Annual Inflation'!AT$5,Data!$A$2:$A$1048576,'Annual Inflation'!$AP173))</f>
        <v>3.6569696969696999</v>
      </c>
      <c r="AU173" s="4">
        <v>3</v>
      </c>
      <c r="AV173" s="4">
        <v>2</v>
      </c>
      <c r="AW173" s="4">
        <v>2</v>
      </c>
      <c r="AY173" s="15">
        <f>IF(SUMIFS(Data!$G$2:$G$1048576,Data!$C$2:$C$1048576,'Annual Inflation'!AY$5,Data!$A$2:$A$1048576,'Annual Inflation'!$AP173)=0,NA(),SUMIFS(Data!$G$2:$G$1048576,Data!$C$2:$C$1048576,'Annual Inflation'!AY$5,Data!$A$2:$A$1048576,'Annual Inflation'!$AP173))</f>
        <v>4</v>
      </c>
      <c r="AZ173" s="15">
        <f>IF(SUMIFS(Data!$G$2:$G$1048576,Data!$C$2:$C$1048576,'Annual Inflation'!AZ$5,Data!$A$2:$A$1048576,'Annual Inflation'!$AP173)=0,NA(),SUMIFS(Data!$G$2:$G$1048576,Data!$C$2:$C$1048576,'Annual Inflation'!AZ$5,Data!$A$2:$A$1048576,'Annual Inflation'!$AP173))</f>
        <v>3.55</v>
      </c>
      <c r="BA173" s="15">
        <f>IF(SUMIFS(Data!$F$2:$F$1048576,Data!$C$2:$C$1048576,'Annual Inflation'!BA$5,Data!$A$2:$A$1048576,'Annual Inflation'!$AP173)=0,NA(),SUMIFS(Data!$F$2:$F$1048576,Data!$C$2:$C$1048576,'Annual Inflation'!BA$5,Data!$A$2:$A$1048576,'Annual Inflation'!$AP173))</f>
        <v>4.0522580645161304</v>
      </c>
      <c r="BB173" s="15">
        <f>IF(SUMIFS(Data!$F$2:$F$1048576,Data!$C$2:$C$1048576,'Annual Inflation'!BB$5,Data!$A$2:$A$1048576,'Annual Inflation'!$AP173)=0,NA(),SUMIFS(Data!$F$2:$F$1048576,Data!$C$2:$C$1048576,'Annual Inflation'!BB$5,Data!$A$2:$A$1048576,'Annual Inflation'!$AP173))</f>
        <v>3.6206666666666698</v>
      </c>
      <c r="BC173" s="4">
        <v>3</v>
      </c>
      <c r="BD173" s="4">
        <v>2</v>
      </c>
      <c r="BE173" s="4">
        <v>2</v>
      </c>
      <c r="CL173" s="7">
        <f t="shared" si="43"/>
        <v>42309</v>
      </c>
      <c r="CM173" s="4">
        <v>3.42</v>
      </c>
      <c r="CN173" s="4">
        <v>3.13</v>
      </c>
      <c r="CP173" s="4">
        <f>IF(SUMIFS(Data!$F$2:$F$1048576,Data!$C$2:$C$1048576,'Annual Inflation'!CP$5,Data!$A$2:$A$1048576,'Annual Inflation'!$CL173)=0,NA(),SUMIFS(Data!$F$2:$F$1048576,Data!$C$2:$C$1048576,'Annual Inflation'!CP$5,Data!$A$2:$A$1048576,'Annual Inflation'!$CL173))</f>
        <v>3.4282941176470598</v>
      </c>
      <c r="CQ173" s="4">
        <f>IF(SUMIFS(Data!$F$2:$F$1048576,Data!$C$2:$C$1048576,'Annual Inflation'!CQ$5,Data!$A$2:$A$1048576,'Annual Inflation'!$CL173)=0,NA(),SUMIFS(Data!$F$2:$F$1048576,Data!$C$2:$C$1048576,'Annual Inflation'!CQ$5,Data!$A$2:$A$1048576,'Annual Inflation'!$CL173))</f>
        <v>3.1929677419354801</v>
      </c>
    </row>
    <row r="174" spans="41:95" x14ac:dyDescent="0.2">
      <c r="AO174">
        <f t="shared" si="44"/>
        <v>3</v>
      </c>
      <c r="AP174" s="14">
        <f t="shared" si="45"/>
        <v>44866</v>
      </c>
      <c r="AQ174" s="15">
        <f>IF(SUMIFS(Data!$G$2:$G$1048576,Data!$C$2:$C$1048576,'Annual Inflation'!AQ$5,Data!$A$2:$A$1048576,'Annual Inflation'!$AP174)=0,NA(),SUMIFS(Data!$G$2:$G$1048576,Data!$C$2:$C$1048576,'Annual Inflation'!AQ$5,Data!$A$2:$A$1048576,'Annual Inflation'!$AP174))</f>
        <v>4</v>
      </c>
      <c r="AR174" s="15">
        <f>IF(SUMIFS(Data!$G$2:$G$1048576,Data!$C$2:$C$1048576,'Annual Inflation'!AR$5,Data!$A$2:$A$1048576,'Annual Inflation'!$AP174)=0,NA(),SUMIFS(Data!$G$2:$G$1048576,Data!$C$2:$C$1048576,'Annual Inflation'!AR$5,Data!$A$2:$A$1048576,'Annual Inflation'!$AP174))</f>
        <v>3.5950000000000002</v>
      </c>
      <c r="AS174" s="15">
        <f>IF(SUMIFS(Data!$F$2:$F$1048576,Data!$C$2:$C$1048576,'Annual Inflation'!AS$5,Data!$A$2:$A$1048576,'Annual Inflation'!$AP174)=0,NA(),SUMIFS(Data!$F$2:$F$1048576,Data!$C$2:$C$1048576,'Annual Inflation'!AS$5,Data!$A$2:$A$1048576,'Annual Inflation'!$AP174))</f>
        <v>4.0340625000000001</v>
      </c>
      <c r="AT174" s="15">
        <f>IF(SUMIFS(Data!$F$2:$F$1048576,Data!$C$2:$C$1048576,'Annual Inflation'!AT$5,Data!$A$2:$A$1048576,'Annual Inflation'!$AP174)=0,NA(),SUMIFS(Data!$F$2:$F$1048576,Data!$C$2:$C$1048576,'Annual Inflation'!AT$5,Data!$A$2:$A$1048576,'Annual Inflation'!$AP174))</f>
        <v>3.6349999999999998</v>
      </c>
      <c r="AU174" s="4">
        <v>3</v>
      </c>
      <c r="AV174" s="4">
        <v>2</v>
      </c>
      <c r="AW174" s="4">
        <v>2</v>
      </c>
      <c r="AY174" s="15">
        <f>IF(SUMIFS(Data!$G$2:$G$1048576,Data!$C$2:$C$1048576,'Annual Inflation'!AY$5,Data!$A$2:$A$1048576,'Annual Inflation'!$AP174)=0,NA(),SUMIFS(Data!$G$2:$G$1048576,Data!$C$2:$C$1048576,'Annual Inflation'!AY$5,Data!$A$2:$A$1048576,'Annual Inflation'!$AP174))</f>
        <v>4</v>
      </c>
      <c r="AZ174" s="15">
        <f>IF(SUMIFS(Data!$G$2:$G$1048576,Data!$C$2:$C$1048576,'Annual Inflation'!AZ$5,Data!$A$2:$A$1048576,'Annual Inflation'!$AP174)=0,NA(),SUMIFS(Data!$G$2:$G$1048576,Data!$C$2:$C$1048576,'Annual Inflation'!AZ$5,Data!$A$2:$A$1048576,'Annual Inflation'!$AP174))</f>
        <v>3.55</v>
      </c>
      <c r="BA174" s="15">
        <f>IF(SUMIFS(Data!$F$2:$F$1048576,Data!$C$2:$C$1048576,'Annual Inflation'!BA$5,Data!$A$2:$A$1048576,'Annual Inflation'!$AP174)=0,NA(),SUMIFS(Data!$F$2:$F$1048576,Data!$C$2:$C$1048576,'Annual Inflation'!BA$5,Data!$A$2:$A$1048576,'Annual Inflation'!$AP174))</f>
        <v>4.1029629629629598</v>
      </c>
      <c r="BB174" s="15">
        <f>IF(SUMIFS(Data!$F$2:$F$1048576,Data!$C$2:$C$1048576,'Annual Inflation'!BB$5,Data!$A$2:$A$1048576,'Annual Inflation'!$AP174)=0,NA(),SUMIFS(Data!$F$2:$F$1048576,Data!$C$2:$C$1048576,'Annual Inflation'!BB$5,Data!$A$2:$A$1048576,'Annual Inflation'!$AP174))</f>
        <v>3.6011538461538501</v>
      </c>
      <c r="BC174" s="4">
        <v>3</v>
      </c>
      <c r="BD174" s="4">
        <v>2</v>
      </c>
      <c r="BE174" s="4">
        <v>2</v>
      </c>
      <c r="CL174" s="7">
        <f t="shared" si="43"/>
        <v>42339</v>
      </c>
      <c r="CM174" s="4">
        <v>3.38</v>
      </c>
      <c r="CN174" s="4">
        <v>3.2</v>
      </c>
      <c r="CP174" s="4">
        <f>IF(SUMIFS(Data!$F$2:$F$1048576,Data!$C$2:$C$1048576,'Annual Inflation'!CP$5,Data!$A$2:$A$1048576,'Annual Inflation'!$CL174)=0,NA(),SUMIFS(Data!$F$2:$F$1048576,Data!$C$2:$C$1048576,'Annual Inflation'!CP$5,Data!$A$2:$A$1048576,'Annual Inflation'!$CL174))</f>
        <v>3.3176666666666699</v>
      </c>
      <c r="CQ174" s="4">
        <f>IF(SUMIFS(Data!$F$2:$F$1048576,Data!$C$2:$C$1048576,'Annual Inflation'!CQ$5,Data!$A$2:$A$1048576,'Annual Inflation'!$CL174)=0,NA(),SUMIFS(Data!$F$2:$F$1048576,Data!$C$2:$C$1048576,'Annual Inflation'!CQ$5,Data!$A$2:$A$1048576,'Annual Inflation'!$CL174))</f>
        <v>3.1539285714285699</v>
      </c>
    </row>
    <row r="175" spans="41:95" x14ac:dyDescent="0.2">
      <c r="AO175">
        <f t="shared" si="44"/>
        <v>2</v>
      </c>
      <c r="AP175" s="14">
        <f t="shared" si="45"/>
        <v>44896</v>
      </c>
      <c r="AQ175" s="15">
        <f>IF(SUMIFS(Data!$G$2:$G$1048576,Data!$C$2:$C$1048576,'Annual Inflation'!AQ$5,Data!$A$2:$A$1048576,'Annual Inflation'!$AP175)=0,NA(),SUMIFS(Data!$G$2:$G$1048576,Data!$C$2:$C$1048576,'Annual Inflation'!AQ$5,Data!$A$2:$A$1048576,'Annual Inflation'!$AP175))</f>
        <v>4</v>
      </c>
      <c r="AR175" s="15">
        <f>IF(SUMIFS(Data!$G$2:$G$1048576,Data!$C$2:$C$1048576,'Annual Inflation'!AR$5,Data!$A$2:$A$1048576,'Annual Inflation'!$AP175)=0,NA(),SUMIFS(Data!$G$2:$G$1048576,Data!$C$2:$C$1048576,'Annual Inflation'!AR$5,Data!$A$2:$A$1048576,'Annual Inflation'!$AP175))</f>
        <v>3.6</v>
      </c>
      <c r="AS175" s="15">
        <f>IF(SUMIFS(Data!$F$2:$F$1048576,Data!$C$2:$C$1048576,'Annual Inflation'!AS$5,Data!$A$2:$A$1048576,'Annual Inflation'!$AP175)=0,NA(),SUMIFS(Data!$F$2:$F$1048576,Data!$C$2:$C$1048576,'Annual Inflation'!AS$5,Data!$A$2:$A$1048576,'Annual Inflation'!$AP175))</f>
        <v>4.0451612903225804</v>
      </c>
      <c r="AT175" s="15">
        <f>IF(SUMIFS(Data!$F$2:$F$1048576,Data!$C$2:$C$1048576,'Annual Inflation'!AT$5,Data!$A$2:$A$1048576,'Annual Inflation'!$AP175)=0,NA(),SUMIFS(Data!$F$2:$F$1048576,Data!$C$2:$C$1048576,'Annual Inflation'!AT$5,Data!$A$2:$A$1048576,'Annual Inflation'!$AP175))</f>
        <v>3.64896551724138</v>
      </c>
      <c r="AU175" s="4">
        <v>3</v>
      </c>
      <c r="AV175" s="4">
        <v>2</v>
      </c>
      <c r="AW175" s="4">
        <v>2</v>
      </c>
      <c r="AY175" s="15">
        <f>IF(SUMIFS(Data!$G$2:$G$1048576,Data!$C$2:$C$1048576,'Annual Inflation'!AY$5,Data!$A$2:$A$1048576,'Annual Inflation'!$AP175)=0,NA(),SUMIFS(Data!$G$2:$G$1048576,Data!$C$2:$C$1048576,'Annual Inflation'!AY$5,Data!$A$2:$A$1048576,'Annual Inflation'!$AP175))</f>
        <v>4</v>
      </c>
      <c r="AZ175" s="15">
        <f>IF(SUMIFS(Data!$G$2:$G$1048576,Data!$C$2:$C$1048576,'Annual Inflation'!AZ$5,Data!$A$2:$A$1048576,'Annual Inflation'!$AP175)=0,NA(),SUMIFS(Data!$G$2:$G$1048576,Data!$C$2:$C$1048576,'Annual Inflation'!AZ$5,Data!$A$2:$A$1048576,'Annual Inflation'!$AP175))</f>
        <v>3.6</v>
      </c>
      <c r="BA175" s="15">
        <f>IF(SUMIFS(Data!$F$2:$F$1048576,Data!$C$2:$C$1048576,'Annual Inflation'!BA$5,Data!$A$2:$A$1048576,'Annual Inflation'!$AP175)=0,NA(),SUMIFS(Data!$F$2:$F$1048576,Data!$C$2:$C$1048576,'Annual Inflation'!BA$5,Data!$A$2:$A$1048576,'Annual Inflation'!$AP175))</f>
        <v>4.0593103448275896</v>
      </c>
      <c r="BB175" s="15">
        <f>IF(SUMIFS(Data!$F$2:$F$1048576,Data!$C$2:$C$1048576,'Annual Inflation'!BB$5,Data!$A$2:$A$1048576,'Annual Inflation'!$AP175)=0,NA(),SUMIFS(Data!$F$2:$F$1048576,Data!$C$2:$C$1048576,'Annual Inflation'!BB$5,Data!$A$2:$A$1048576,'Annual Inflation'!$AP175))</f>
        <v>3.5833333333333299</v>
      </c>
      <c r="BC175" s="4">
        <v>3</v>
      </c>
      <c r="BD175" s="4">
        <v>2</v>
      </c>
      <c r="BE175" s="4">
        <v>2</v>
      </c>
      <c r="CL175" s="7">
        <f t="shared" si="43"/>
        <v>42370</v>
      </c>
      <c r="CM175" s="4">
        <v>3.23</v>
      </c>
      <c r="CN175" s="4">
        <v>3.15</v>
      </c>
      <c r="CP175" s="4">
        <f>IF(SUMIFS(Data!$F$2:$F$1048576,Data!$C$2:$C$1048576,'Annual Inflation'!CP$5,Data!$A$2:$A$1048576,'Annual Inflation'!$CL175)=0,NA(),SUMIFS(Data!$F$2:$F$1048576,Data!$C$2:$C$1048576,'Annual Inflation'!CP$5,Data!$A$2:$A$1048576,'Annual Inflation'!$CL175))</f>
        <v>3.2105000000000001</v>
      </c>
      <c r="CQ175" s="4">
        <f>IF(SUMIFS(Data!$F$2:$F$1048576,Data!$C$2:$C$1048576,'Annual Inflation'!CQ$5,Data!$A$2:$A$1048576,'Annual Inflation'!$CL175)=0,NA(),SUMIFS(Data!$F$2:$F$1048576,Data!$C$2:$C$1048576,'Annual Inflation'!CQ$5,Data!$A$2:$A$1048576,'Annual Inflation'!$CL175))</f>
        <v>3.1021333333333301</v>
      </c>
    </row>
    <row r="176" spans="41:95" x14ac:dyDescent="0.2">
      <c r="AO176">
        <f t="shared" si="44"/>
        <v>1</v>
      </c>
      <c r="AP176" s="14">
        <f t="shared" si="45"/>
        <v>44927</v>
      </c>
      <c r="AQ176" s="15">
        <f>IF(SUMIFS(Data!$G$2:$G$1048576,Data!$C$2:$C$1048576,'Annual Inflation'!AQ$5,Data!$A$2:$A$1048576,'Annual Inflation'!$AP176)=0,NA(),SUMIFS(Data!$G$2:$G$1048576,Data!$C$2:$C$1048576,'Annual Inflation'!AQ$5,Data!$A$2:$A$1048576,'Annual Inflation'!$AP176))</f>
        <v>3.8</v>
      </c>
      <c r="AR176" s="15">
        <f>IF(SUMIFS(Data!$G$2:$G$1048576,Data!$C$2:$C$1048576,'Annual Inflation'!AR$5,Data!$A$2:$A$1048576,'Annual Inflation'!$AP176)=0,NA(),SUMIFS(Data!$G$2:$G$1048576,Data!$C$2:$C$1048576,'Annual Inflation'!AR$5,Data!$A$2:$A$1048576,'Annual Inflation'!$AP176))</f>
        <v>3.58</v>
      </c>
      <c r="AS176" s="15">
        <f>IF(SUMIFS(Data!$F$2:$F$1048576,Data!$C$2:$C$1048576,'Annual Inflation'!AS$5,Data!$A$2:$A$1048576,'Annual Inflation'!$AP176)=0,NA(),SUMIFS(Data!$F$2:$F$1048576,Data!$C$2:$C$1048576,'Annual Inflation'!AS$5,Data!$A$2:$A$1048576,'Annual Inflation'!$AP176))</f>
        <v>3.8436363636363602</v>
      </c>
      <c r="AT176" s="15">
        <f>IF(SUMIFS(Data!$F$2:$F$1048576,Data!$C$2:$C$1048576,'Annual Inflation'!AT$5,Data!$A$2:$A$1048576,'Annual Inflation'!$AP176)=0,NA(),SUMIFS(Data!$F$2:$F$1048576,Data!$C$2:$C$1048576,'Annual Inflation'!AT$5,Data!$A$2:$A$1048576,'Annual Inflation'!$AP176))</f>
        <v>3.64</v>
      </c>
      <c r="AU176" s="4">
        <v>3</v>
      </c>
      <c r="AV176" s="4">
        <v>2</v>
      </c>
      <c r="AW176" s="4">
        <v>2</v>
      </c>
      <c r="AY176" s="15">
        <f>IF(SUMIFS(Data!$G$2:$G$1048576,Data!$C$2:$C$1048576,'Annual Inflation'!AY$5,Data!$A$2:$A$1048576,'Annual Inflation'!$AP176)=0,NA(),SUMIFS(Data!$G$2:$G$1048576,Data!$C$2:$C$1048576,'Annual Inflation'!AY$5,Data!$A$2:$A$1048576,'Annual Inflation'!$AP176))</f>
        <v>3.8250000000000002</v>
      </c>
      <c r="AZ176" s="15">
        <f>IF(SUMIFS(Data!$G$2:$G$1048576,Data!$C$2:$C$1048576,'Annual Inflation'!AZ$5,Data!$A$2:$A$1048576,'Annual Inflation'!$AP176)=0,NA(),SUMIFS(Data!$G$2:$G$1048576,Data!$C$2:$C$1048576,'Annual Inflation'!AZ$5,Data!$A$2:$A$1048576,'Annual Inflation'!$AP176))</f>
        <v>3.5</v>
      </c>
      <c r="BA176" s="15">
        <f>IF(SUMIFS(Data!$F$2:$F$1048576,Data!$C$2:$C$1048576,'Annual Inflation'!BA$5,Data!$A$2:$A$1048576,'Annual Inflation'!$AP176)=0,NA(),SUMIFS(Data!$F$2:$F$1048576,Data!$C$2:$C$1048576,'Annual Inflation'!BA$5,Data!$A$2:$A$1048576,'Annual Inflation'!$AP176))</f>
        <v>3.839</v>
      </c>
      <c r="BB176" s="15">
        <f>IF(SUMIFS(Data!$F$2:$F$1048576,Data!$C$2:$C$1048576,'Annual Inflation'!BB$5,Data!$A$2:$A$1048576,'Annual Inflation'!$AP176)=0,NA(),SUMIFS(Data!$F$2:$F$1048576,Data!$C$2:$C$1048576,'Annual Inflation'!BB$5,Data!$A$2:$A$1048576,'Annual Inflation'!$AP176))</f>
        <v>3.5965517241379299</v>
      </c>
      <c r="BC176" s="4">
        <v>3</v>
      </c>
      <c r="BD176" s="4">
        <v>2</v>
      </c>
      <c r="BE176" s="4">
        <v>2</v>
      </c>
      <c r="CL176" s="7">
        <f t="shared" si="43"/>
        <v>42401</v>
      </c>
      <c r="CM176" s="4">
        <v>3.23</v>
      </c>
      <c r="CN176" s="4">
        <v>3.05</v>
      </c>
      <c r="CP176" s="4">
        <f>IF(SUMIFS(Data!$F$2:$F$1048576,Data!$C$2:$C$1048576,'Annual Inflation'!CP$5,Data!$A$2:$A$1048576,'Annual Inflation'!$CL176)=0,NA(),SUMIFS(Data!$F$2:$F$1048576,Data!$C$2:$C$1048576,'Annual Inflation'!CP$5,Data!$A$2:$A$1048576,'Annual Inflation'!$CL176))</f>
        <v>3.1887027027027002</v>
      </c>
      <c r="CQ176" s="4">
        <f>IF(SUMIFS(Data!$F$2:$F$1048576,Data!$C$2:$C$1048576,'Annual Inflation'!CQ$5,Data!$A$2:$A$1048576,'Annual Inflation'!$CL176)=0,NA(),SUMIFS(Data!$F$2:$F$1048576,Data!$C$2:$C$1048576,'Annual Inflation'!CQ$5,Data!$A$2:$A$1048576,'Annual Inflation'!$CL176))</f>
        <v>3.10363636363636</v>
      </c>
    </row>
    <row r="177" spans="41:95" x14ac:dyDescent="0.2">
      <c r="AO177">
        <f t="shared" si="44"/>
        <v>0</v>
      </c>
      <c r="AP177" s="14">
        <f t="shared" si="45"/>
        <v>44958</v>
      </c>
      <c r="AQ177" s="15">
        <f>IF(SUMIFS(Data!$G$2:$G$1048576,Data!$C$2:$C$1048576,'Annual Inflation'!AQ$5,Data!$A$2:$A$1048576,'Annual Inflation'!$AP177)=0,NA(),SUMIFS(Data!$G$2:$G$1048576,Data!$C$2:$C$1048576,'Annual Inflation'!AQ$5,Data!$A$2:$A$1048576,'Annual Inflation'!$AP177))</f>
        <v>3.8</v>
      </c>
      <c r="AR177" s="15">
        <f>IF(SUMIFS(Data!$G$2:$G$1048576,Data!$C$2:$C$1048576,'Annual Inflation'!AR$5,Data!$A$2:$A$1048576,'Annual Inflation'!$AP177)=0,NA(),SUMIFS(Data!$G$2:$G$1048576,Data!$C$2:$C$1048576,'Annual Inflation'!AR$5,Data!$A$2:$A$1048576,'Annual Inflation'!$AP177))</f>
        <v>3.6</v>
      </c>
      <c r="AS177" s="15">
        <f>IF(SUMIFS(Data!$F$2:$F$1048576,Data!$C$2:$C$1048576,'Annual Inflation'!AS$5,Data!$A$2:$A$1048576,'Annual Inflation'!$AP177)=0,NA(),SUMIFS(Data!$F$2:$F$1048576,Data!$C$2:$C$1048576,'Annual Inflation'!AS$5,Data!$A$2:$A$1048576,'Annual Inflation'!$AP177))</f>
        <v>3.8693749999999998</v>
      </c>
      <c r="AT177" s="15">
        <f>IF(SUMIFS(Data!$F$2:$F$1048576,Data!$C$2:$C$1048576,'Annual Inflation'!AT$5,Data!$A$2:$A$1048576,'Annual Inflation'!$AP177)=0,NA(),SUMIFS(Data!$F$2:$F$1048576,Data!$C$2:$C$1048576,'Annual Inflation'!AT$5,Data!$A$2:$A$1048576,'Annual Inflation'!$AP177))</f>
        <v>3.6451612903225801</v>
      </c>
      <c r="AU177" s="4">
        <v>3</v>
      </c>
      <c r="AV177" s="4">
        <v>2</v>
      </c>
      <c r="AW177" s="4">
        <v>2</v>
      </c>
      <c r="AY177" s="15">
        <f>IF(SUMIFS(Data!$G$2:$G$1048576,Data!$C$2:$C$1048576,'Annual Inflation'!AY$5,Data!$A$2:$A$1048576,'Annual Inflation'!$AP177)=0,NA(),SUMIFS(Data!$G$2:$G$1048576,Data!$C$2:$C$1048576,'Annual Inflation'!AY$5,Data!$A$2:$A$1048576,'Annual Inflation'!$AP177))</f>
        <v>3.85</v>
      </c>
      <c r="AZ177" s="15">
        <f>IF(SUMIFS(Data!$G$2:$G$1048576,Data!$C$2:$C$1048576,'Annual Inflation'!AZ$5,Data!$A$2:$A$1048576,'Annual Inflation'!$AP177)=0,NA(),SUMIFS(Data!$G$2:$G$1048576,Data!$C$2:$C$1048576,'Annual Inflation'!AZ$5,Data!$A$2:$A$1048576,'Annual Inflation'!$AP177))</f>
        <v>3.5</v>
      </c>
      <c r="BA177" s="15">
        <f>IF(SUMIFS(Data!$F$2:$F$1048576,Data!$C$2:$C$1048576,'Annual Inflation'!BA$5,Data!$A$2:$A$1048576,'Annual Inflation'!$AP177)=0,NA(),SUMIFS(Data!$F$2:$F$1048576,Data!$C$2:$C$1048576,'Annual Inflation'!BA$5,Data!$A$2:$A$1048576,'Annual Inflation'!$AP177))</f>
        <v>3.8848275862068999</v>
      </c>
      <c r="BB177" s="15">
        <f>IF(SUMIFS(Data!$F$2:$F$1048576,Data!$C$2:$C$1048576,'Annual Inflation'!BB$5,Data!$A$2:$A$1048576,'Annual Inflation'!$AP177)=0,NA(),SUMIFS(Data!$F$2:$F$1048576,Data!$C$2:$C$1048576,'Annual Inflation'!BB$5,Data!$A$2:$A$1048576,'Annual Inflation'!$AP177))</f>
        <v>3.58535714285714</v>
      </c>
      <c r="BC177" s="4">
        <v>3</v>
      </c>
      <c r="BD177" s="4">
        <v>2</v>
      </c>
      <c r="BE177" s="4">
        <v>2</v>
      </c>
      <c r="CL177" s="7">
        <f t="shared" si="43"/>
        <v>42430</v>
      </c>
      <c r="CM177" s="4">
        <v>3.29</v>
      </c>
      <c r="CN177" s="4">
        <v>3.11</v>
      </c>
      <c r="CP177" s="4">
        <f>IF(SUMIFS(Data!$F$2:$F$1048576,Data!$C$2:$C$1048576,'Annual Inflation'!CP$5,Data!$A$2:$A$1048576,'Annual Inflation'!$CL177)=0,NA(),SUMIFS(Data!$F$2:$F$1048576,Data!$C$2:$C$1048576,'Annual Inflation'!CP$5,Data!$A$2:$A$1048576,'Annual Inflation'!$CL177))</f>
        <v>3.2733333333333299</v>
      </c>
      <c r="CQ177" s="4">
        <f>IF(SUMIFS(Data!$F$2:$F$1048576,Data!$C$2:$C$1048576,'Annual Inflation'!CQ$5,Data!$A$2:$A$1048576,'Annual Inflation'!$CL177)=0,NA(),SUMIFS(Data!$F$2:$F$1048576,Data!$C$2:$C$1048576,'Annual Inflation'!CQ$5,Data!$A$2:$A$1048576,'Annual Inflation'!$CL177))</f>
        <v>3.1381250000000001</v>
      </c>
    </row>
    <row r="178" spans="41:95" x14ac:dyDescent="0.2">
      <c r="AP178" s="14"/>
      <c r="AQ178" s="15"/>
      <c r="AR178" s="15"/>
      <c r="AS178" s="15"/>
      <c r="AT178" s="15"/>
      <c r="CL178" s="7">
        <f t="shared" si="43"/>
        <v>42461</v>
      </c>
      <c r="CM178" s="4">
        <v>3.4</v>
      </c>
      <c r="CN178" s="4">
        <v>3.19</v>
      </c>
      <c r="CP178" s="4">
        <f>IF(SUMIFS(Data!$F$2:$F$1048576,Data!$C$2:$C$1048576,'Annual Inflation'!CP$5,Data!$A$2:$A$1048576,'Annual Inflation'!$CL178)=0,NA(),SUMIFS(Data!$F$2:$F$1048576,Data!$C$2:$C$1048576,'Annual Inflation'!CP$5,Data!$A$2:$A$1048576,'Annual Inflation'!$CL178))</f>
        <v>3.3607999999999998</v>
      </c>
      <c r="CQ178" s="4">
        <f>IF(SUMIFS(Data!$F$2:$F$1048576,Data!$C$2:$C$1048576,'Annual Inflation'!CQ$5,Data!$A$2:$A$1048576,'Annual Inflation'!$CL178)=0,NA(),SUMIFS(Data!$F$2:$F$1048576,Data!$C$2:$C$1048576,'Annual Inflation'!CQ$5,Data!$A$2:$A$1048576,'Annual Inflation'!$CL178))</f>
        <v>3.1850000000000001</v>
      </c>
    </row>
    <row r="179" spans="41:95" x14ac:dyDescent="0.2">
      <c r="AP179" s="14"/>
      <c r="AQ179" s="15"/>
      <c r="AR179" s="15"/>
      <c r="AS179" s="15"/>
      <c r="AT179" s="15"/>
      <c r="CL179" s="7">
        <f t="shared" si="43"/>
        <v>42491</v>
      </c>
      <c r="CM179" s="4">
        <v>3.47</v>
      </c>
      <c r="CN179" s="4">
        <v>3.24</v>
      </c>
      <c r="CP179" s="4">
        <f>IF(SUMIFS(Data!$F$2:$F$1048576,Data!$C$2:$C$1048576,'Annual Inflation'!CP$5,Data!$A$2:$A$1048576,'Annual Inflation'!$CL179)=0,NA(),SUMIFS(Data!$F$2:$F$1048576,Data!$C$2:$C$1048576,'Annual Inflation'!CP$5,Data!$A$2:$A$1048576,'Annual Inflation'!$CL179))</f>
        <v>3.4263333333333299</v>
      </c>
      <c r="CQ179" s="4">
        <f>IF(SUMIFS(Data!$F$2:$F$1048576,Data!$C$2:$C$1048576,'Annual Inflation'!CQ$5,Data!$A$2:$A$1048576,'Annual Inflation'!$CL179)=0,NA(),SUMIFS(Data!$F$2:$F$1048576,Data!$C$2:$C$1048576,'Annual Inflation'!CQ$5,Data!$A$2:$A$1048576,'Annual Inflation'!$CL179))</f>
        <v>3.1454838709677402</v>
      </c>
    </row>
    <row r="180" spans="41:95" x14ac:dyDescent="0.2">
      <c r="AP180" s="14"/>
      <c r="AQ180" s="15"/>
      <c r="AR180" s="15"/>
      <c r="AS180" s="15"/>
      <c r="AT180" s="15"/>
      <c r="CL180" s="7">
        <f t="shared" si="43"/>
        <v>42522</v>
      </c>
      <c r="CM180" s="4">
        <v>3.48</v>
      </c>
      <c r="CN180" s="4">
        <v>3.19</v>
      </c>
      <c r="CP180" s="4">
        <f>IF(SUMIFS(Data!$F$2:$F$1048576,Data!$C$2:$C$1048576,'Annual Inflation'!CP$5,Data!$A$2:$A$1048576,'Annual Inflation'!$CL180)=0,NA(),SUMIFS(Data!$F$2:$F$1048576,Data!$C$2:$C$1048576,'Annual Inflation'!CP$5,Data!$A$2:$A$1048576,'Annual Inflation'!$CL180))</f>
        <v>3.4181470588235299</v>
      </c>
      <c r="CQ180" s="4">
        <f>IF(SUMIFS(Data!$F$2:$F$1048576,Data!$C$2:$C$1048576,'Annual Inflation'!CQ$5,Data!$A$2:$A$1048576,'Annual Inflation'!$CL180)=0,NA(),SUMIFS(Data!$F$2:$F$1048576,Data!$C$2:$C$1048576,'Annual Inflation'!CQ$5,Data!$A$2:$A$1048576,'Annual Inflation'!$CL180))</f>
        <v>3.20154838709677</v>
      </c>
    </row>
    <row r="181" spans="41:95" x14ac:dyDescent="0.2">
      <c r="AP181" s="14"/>
      <c r="AQ181" s="15"/>
      <c r="AR181" s="15"/>
      <c r="AS181" s="15"/>
      <c r="AT181" s="15"/>
      <c r="CL181" s="7">
        <f t="shared" si="43"/>
        <v>42552</v>
      </c>
      <c r="CM181" s="4">
        <v>3.58</v>
      </c>
      <c r="CN181" s="4">
        <v>3.31</v>
      </c>
      <c r="CP181" s="4">
        <f>IF(SUMIFS(Data!$F$2:$F$1048576,Data!$C$2:$C$1048576,'Annual Inflation'!CP$5,Data!$A$2:$A$1048576,'Annual Inflation'!$CL181)=0,NA(),SUMIFS(Data!$F$2:$F$1048576,Data!$C$2:$C$1048576,'Annual Inflation'!CP$5,Data!$A$2:$A$1048576,'Annual Inflation'!$CL181))</f>
        <v>3.5481470588235302</v>
      </c>
      <c r="CQ181" s="4">
        <f>IF(SUMIFS(Data!$F$2:$F$1048576,Data!$C$2:$C$1048576,'Annual Inflation'!CQ$5,Data!$A$2:$A$1048576,'Annual Inflation'!$CL181)=0,NA(),SUMIFS(Data!$F$2:$F$1048576,Data!$C$2:$C$1048576,'Annual Inflation'!CQ$5,Data!$A$2:$A$1048576,'Annual Inflation'!$CL181))</f>
        <v>3.28203225806452</v>
      </c>
    </row>
    <row r="182" spans="41:95" x14ac:dyDescent="0.2">
      <c r="AP182" s="14"/>
      <c r="AQ182" s="15"/>
      <c r="AR182" s="15"/>
      <c r="AS182" s="15"/>
      <c r="AT182" s="15"/>
      <c r="CL182" s="7">
        <f t="shared" si="43"/>
        <v>42583</v>
      </c>
      <c r="CM182" s="4">
        <v>3.49</v>
      </c>
      <c r="CN182" s="4">
        <v>3.35</v>
      </c>
      <c r="CP182" s="4">
        <f>IF(SUMIFS(Data!$F$2:$F$1048576,Data!$C$2:$C$1048576,'Annual Inflation'!CP$5,Data!$A$2:$A$1048576,'Annual Inflation'!$CL182)=0,NA(),SUMIFS(Data!$F$2:$F$1048576,Data!$C$2:$C$1048576,'Annual Inflation'!CP$5,Data!$A$2:$A$1048576,'Annual Inflation'!$CL182))</f>
        <v>3.5004117647058801</v>
      </c>
      <c r="CQ182" s="4">
        <f>IF(SUMIFS(Data!$F$2:$F$1048576,Data!$C$2:$C$1048576,'Annual Inflation'!CQ$5,Data!$A$2:$A$1048576,'Annual Inflation'!$CL182)=0,NA(),SUMIFS(Data!$F$2:$F$1048576,Data!$C$2:$C$1048576,'Annual Inflation'!CQ$5,Data!$A$2:$A$1048576,'Annual Inflation'!$CL182))</f>
        <v>3.3198064516128998</v>
      </c>
    </row>
    <row r="183" spans="41:95" x14ac:dyDescent="0.2">
      <c r="AP183" s="14"/>
      <c r="AQ183" s="15"/>
      <c r="AR183" s="15"/>
      <c r="AS183" s="15"/>
      <c r="AT183" s="15"/>
      <c r="CL183" s="7">
        <f t="shared" si="43"/>
        <v>42614</v>
      </c>
      <c r="CM183" s="4">
        <v>3.46</v>
      </c>
      <c r="CN183" s="4">
        <v>3.35</v>
      </c>
      <c r="CP183" s="4">
        <f>IF(SUMIFS(Data!$F$2:$F$1048576,Data!$C$2:$C$1048576,'Annual Inflation'!CP$5,Data!$A$2:$A$1048576,'Annual Inflation'!$CL183)=0,NA(),SUMIFS(Data!$F$2:$F$1048576,Data!$C$2:$C$1048576,'Annual Inflation'!CP$5,Data!$A$2:$A$1048576,'Annual Inflation'!$CL183))</f>
        <v>3.5165142857142899</v>
      </c>
      <c r="CQ183" s="4">
        <f>IF(SUMIFS(Data!$F$2:$F$1048576,Data!$C$2:$C$1048576,'Annual Inflation'!CQ$5,Data!$A$2:$A$1048576,'Annual Inflation'!$CL183)=0,NA(),SUMIFS(Data!$F$2:$F$1048576,Data!$C$2:$C$1048576,'Annual Inflation'!CQ$5,Data!$A$2:$A$1048576,'Annual Inflation'!$CL183))</f>
        <v>3.3303333333333298</v>
      </c>
    </row>
    <row r="184" spans="41:95" x14ac:dyDescent="0.2">
      <c r="AP184" s="14"/>
      <c r="AQ184" s="15"/>
      <c r="AR184" s="15"/>
      <c r="AS184" s="15"/>
      <c r="AT184" s="15"/>
      <c r="CL184" s="7">
        <f t="shared" si="43"/>
        <v>42644</v>
      </c>
      <c r="CM184" s="4">
        <v>3.55</v>
      </c>
      <c r="CN184" s="4">
        <v>3.41</v>
      </c>
      <c r="CP184" s="4">
        <f>IF(SUMIFS(Data!$F$2:$F$1048576,Data!$C$2:$C$1048576,'Annual Inflation'!CP$5,Data!$A$2:$A$1048576,'Annual Inflation'!$CL184)=0,NA(),SUMIFS(Data!$F$2:$F$1048576,Data!$C$2:$C$1048576,'Annual Inflation'!CP$5,Data!$A$2:$A$1048576,'Annual Inflation'!$CL184))</f>
        <v>3.5514999999999999</v>
      </c>
      <c r="CQ184" s="4">
        <f>IF(SUMIFS(Data!$F$2:$F$1048576,Data!$C$2:$C$1048576,'Annual Inflation'!CQ$5,Data!$A$2:$A$1048576,'Annual Inflation'!$CL184)=0,NA(),SUMIFS(Data!$F$2:$F$1048576,Data!$C$2:$C$1048576,'Annual Inflation'!CQ$5,Data!$A$2:$A$1048576,'Annual Inflation'!$CL184))</f>
        <v>3.4369999999999998</v>
      </c>
    </row>
    <row r="185" spans="41:95" x14ac:dyDescent="0.2">
      <c r="AP185" s="14"/>
      <c r="AQ185" s="15"/>
      <c r="AR185" s="15"/>
      <c r="AS185" s="15"/>
      <c r="AT185" s="15"/>
      <c r="CL185" s="7">
        <f t="shared" si="43"/>
        <v>42675</v>
      </c>
      <c r="CM185" s="4">
        <v>3.99</v>
      </c>
      <c r="CN185" s="4">
        <v>3.7</v>
      </c>
      <c r="CP185" s="4">
        <f>IF(SUMIFS(Data!$F$2:$F$1048576,Data!$C$2:$C$1048576,'Annual Inflation'!CP$5,Data!$A$2:$A$1048576,'Annual Inflation'!$CL185)=0,NA(),SUMIFS(Data!$F$2:$F$1048576,Data!$C$2:$C$1048576,'Annual Inflation'!CP$5,Data!$A$2:$A$1048576,'Annual Inflation'!$CL185))</f>
        <v>3.95929411764706</v>
      </c>
      <c r="CQ185" s="4">
        <f>IF(SUMIFS(Data!$F$2:$F$1048576,Data!$C$2:$C$1048576,'Annual Inflation'!CQ$5,Data!$A$2:$A$1048576,'Annual Inflation'!$CL185)=0,NA(),SUMIFS(Data!$F$2:$F$1048576,Data!$C$2:$C$1048576,'Annual Inflation'!CQ$5,Data!$A$2:$A$1048576,'Annual Inflation'!$CL185))</f>
        <v>3.7467857142857102</v>
      </c>
    </row>
    <row r="186" spans="41:95" x14ac:dyDescent="0.2">
      <c r="AP186" s="14"/>
      <c r="AQ186" s="15"/>
      <c r="AR186" s="15"/>
      <c r="AS186" s="15"/>
      <c r="AT186" s="15"/>
      <c r="CL186" s="7">
        <f t="shared" si="43"/>
        <v>42705</v>
      </c>
      <c r="CM186" s="4">
        <v>4.13</v>
      </c>
      <c r="CN186" s="4">
        <v>3.86</v>
      </c>
      <c r="CP186" s="4">
        <f>IF(SUMIFS(Data!$F$2:$F$1048576,Data!$C$2:$C$1048576,'Annual Inflation'!CP$5,Data!$A$2:$A$1048576,'Annual Inflation'!$CL186)=0,NA(),SUMIFS(Data!$F$2:$F$1048576,Data!$C$2:$C$1048576,'Annual Inflation'!CP$5,Data!$A$2:$A$1048576,'Annual Inflation'!$CL186))</f>
        <v>4.1284848484848498</v>
      </c>
      <c r="CQ186" s="4">
        <f>IF(SUMIFS(Data!$F$2:$F$1048576,Data!$C$2:$C$1048576,'Annual Inflation'!CQ$5,Data!$A$2:$A$1048576,'Annual Inflation'!$CL186)=0,NA(),SUMIFS(Data!$F$2:$F$1048576,Data!$C$2:$C$1048576,'Annual Inflation'!CQ$5,Data!$A$2:$A$1048576,'Annual Inflation'!$CL186))</f>
        <v>3.8842857142857099</v>
      </c>
    </row>
    <row r="187" spans="41:95" x14ac:dyDescent="0.2">
      <c r="AP187" s="14"/>
      <c r="AQ187" s="15"/>
      <c r="AR187" s="15"/>
      <c r="AS187" s="15"/>
      <c r="AT187" s="15"/>
      <c r="CL187" s="7">
        <f t="shared" si="43"/>
        <v>42736</v>
      </c>
      <c r="CM187" s="4">
        <v>4.1399999999999997</v>
      </c>
      <c r="CN187" s="4">
        <v>4</v>
      </c>
      <c r="CP187" s="4">
        <f>IF(SUMIFS(Data!$F$2:$F$1048576,Data!$C$2:$C$1048576,'Annual Inflation'!CP$5,Data!$A$2:$A$1048576,'Annual Inflation'!$CL187)=0,NA(),SUMIFS(Data!$F$2:$F$1048576,Data!$C$2:$C$1048576,'Annual Inflation'!CP$5,Data!$A$2:$A$1048576,'Annual Inflation'!$CL187))</f>
        <v>4.2274545454545498</v>
      </c>
      <c r="CQ187" s="4">
        <f>IF(SUMIFS(Data!$F$2:$F$1048576,Data!$C$2:$C$1048576,'Annual Inflation'!CQ$5,Data!$A$2:$A$1048576,'Annual Inflation'!$CL187)=0,NA(),SUMIFS(Data!$F$2:$F$1048576,Data!$C$2:$C$1048576,'Annual Inflation'!CQ$5,Data!$A$2:$A$1048576,'Annual Inflation'!$CL187))</f>
        <v>4.03279310344828</v>
      </c>
    </row>
    <row r="188" spans="41:95" x14ac:dyDescent="0.2">
      <c r="AP188" s="14"/>
      <c r="AQ188" s="15"/>
      <c r="AR188" s="15"/>
      <c r="AS188" s="15"/>
      <c r="AT188" s="15"/>
      <c r="CL188" s="7">
        <f t="shared" si="43"/>
        <v>42767</v>
      </c>
      <c r="CM188" s="4">
        <v>3.98</v>
      </c>
      <c r="CN188" s="4">
        <v>3.92</v>
      </c>
      <c r="CP188" s="4">
        <f>IF(SUMIFS(Data!$F$2:$F$1048576,Data!$C$2:$C$1048576,'Annual Inflation'!CP$5,Data!$A$2:$A$1048576,'Annual Inflation'!$CL188)=0,NA(),SUMIFS(Data!$F$2:$F$1048576,Data!$C$2:$C$1048576,'Annual Inflation'!CP$5,Data!$A$2:$A$1048576,'Annual Inflation'!$CL188))</f>
        <v>4.0910000000000002</v>
      </c>
      <c r="CQ188" s="4">
        <f>IF(SUMIFS(Data!$F$2:$F$1048576,Data!$C$2:$C$1048576,'Annual Inflation'!CQ$5,Data!$A$2:$A$1048576,'Annual Inflation'!$CL188)=0,NA(),SUMIFS(Data!$F$2:$F$1048576,Data!$C$2:$C$1048576,'Annual Inflation'!CQ$5,Data!$A$2:$A$1048576,'Annual Inflation'!$CL188))</f>
        <v>3.9576428571428601</v>
      </c>
    </row>
    <row r="189" spans="41:95" x14ac:dyDescent="0.2">
      <c r="AP189" s="14"/>
      <c r="AQ189" s="15"/>
      <c r="AR189" s="15"/>
      <c r="AS189" s="15"/>
      <c r="AT189" s="15"/>
      <c r="CL189" s="7">
        <f t="shared" si="43"/>
        <v>42795</v>
      </c>
      <c r="CM189" s="4">
        <v>3.99</v>
      </c>
      <c r="CN189" s="4">
        <v>3.94</v>
      </c>
      <c r="CP189" s="4">
        <f>IF(SUMIFS(Data!$F$2:$F$1048576,Data!$C$2:$C$1048576,'Annual Inflation'!CP$5,Data!$A$2:$A$1048576,'Annual Inflation'!$CL189)=0,NA(),SUMIFS(Data!$F$2:$F$1048576,Data!$C$2:$C$1048576,'Annual Inflation'!CP$5,Data!$A$2:$A$1048576,'Annual Inflation'!$CL189))</f>
        <v>3.99421212121212</v>
      </c>
      <c r="CQ189" s="4">
        <f>IF(SUMIFS(Data!$F$2:$F$1048576,Data!$C$2:$C$1048576,'Annual Inflation'!CQ$5,Data!$A$2:$A$1048576,'Annual Inflation'!$CL189)=0,NA(),SUMIFS(Data!$F$2:$F$1048576,Data!$C$2:$C$1048576,'Annual Inflation'!CQ$5,Data!$A$2:$A$1048576,'Annual Inflation'!$CL189))</f>
        <v>3.9696551724137898</v>
      </c>
    </row>
    <row r="190" spans="41:95" x14ac:dyDescent="0.2">
      <c r="AP190" s="14"/>
      <c r="AQ190" s="15"/>
      <c r="AR190" s="15"/>
      <c r="AS190" s="15"/>
      <c r="AT190" s="15"/>
      <c r="CL190" s="7">
        <f t="shared" si="43"/>
        <v>42826</v>
      </c>
      <c r="CM190" s="4">
        <v>3.82</v>
      </c>
      <c r="CN190" s="4">
        <v>3.86</v>
      </c>
      <c r="CP190" s="4">
        <f>IF(SUMIFS(Data!$F$2:$F$1048576,Data!$C$2:$C$1048576,'Annual Inflation'!CP$5,Data!$A$2:$A$1048576,'Annual Inflation'!$CL190)=0,NA(),SUMIFS(Data!$F$2:$F$1048576,Data!$C$2:$C$1048576,'Annual Inflation'!CP$5,Data!$A$2:$A$1048576,'Annual Inflation'!$CL190))</f>
        <v>3.9143333333333299</v>
      </c>
      <c r="CQ190" s="4">
        <f>IF(SUMIFS(Data!$F$2:$F$1048576,Data!$C$2:$C$1048576,'Annual Inflation'!CQ$5,Data!$A$2:$A$1048576,'Annual Inflation'!$CL190)=0,NA(),SUMIFS(Data!$F$2:$F$1048576,Data!$C$2:$C$1048576,'Annual Inflation'!CQ$5,Data!$A$2:$A$1048576,'Annual Inflation'!$CL190))</f>
        <v>3.91785714285714</v>
      </c>
    </row>
    <row r="191" spans="41:95" x14ac:dyDescent="0.2">
      <c r="AP191" s="14"/>
      <c r="AQ191" s="15"/>
      <c r="AR191" s="15"/>
      <c r="AS191" s="15"/>
      <c r="AT191" s="15"/>
      <c r="CL191" s="7">
        <f t="shared" si="43"/>
        <v>42856</v>
      </c>
      <c r="CM191" s="4">
        <v>3.81</v>
      </c>
      <c r="CN191" s="4">
        <v>3.8</v>
      </c>
      <c r="CP191" s="4">
        <f>IF(SUMIFS(Data!$F$2:$F$1048576,Data!$C$2:$C$1048576,'Annual Inflation'!CP$5,Data!$A$2:$A$1048576,'Annual Inflation'!$CL191)=0,NA(),SUMIFS(Data!$F$2:$F$1048576,Data!$C$2:$C$1048576,'Annual Inflation'!CP$5,Data!$A$2:$A$1048576,'Annual Inflation'!$CL191))</f>
        <v>3.9064857142857101</v>
      </c>
      <c r="CQ191" s="4">
        <f>IF(SUMIFS(Data!$F$2:$F$1048576,Data!$C$2:$C$1048576,'Annual Inflation'!CQ$5,Data!$A$2:$A$1048576,'Annual Inflation'!$CL191)=0,NA(),SUMIFS(Data!$F$2:$F$1048576,Data!$C$2:$C$1048576,'Annual Inflation'!CQ$5,Data!$A$2:$A$1048576,'Annual Inflation'!$CL191))</f>
        <v>3.8836333333333299</v>
      </c>
    </row>
    <row r="192" spans="41:95" x14ac:dyDescent="0.2">
      <c r="AP192" s="14"/>
      <c r="AQ192" s="15"/>
      <c r="AR192" s="15"/>
      <c r="AS192" s="15"/>
      <c r="AT192" s="15"/>
      <c r="CL192" s="7">
        <f t="shared" si="43"/>
        <v>42887</v>
      </c>
      <c r="CM192" s="4">
        <v>3.8</v>
      </c>
      <c r="CN192" s="4">
        <v>3.7</v>
      </c>
      <c r="CP192" s="4">
        <f>IF(SUMIFS(Data!$F$2:$F$1048576,Data!$C$2:$C$1048576,'Annual Inflation'!CP$5,Data!$A$2:$A$1048576,'Annual Inflation'!$CL192)=0,NA(),SUMIFS(Data!$F$2:$F$1048576,Data!$C$2:$C$1048576,'Annual Inflation'!CP$5,Data!$A$2:$A$1048576,'Annual Inflation'!$CL192))</f>
        <v>3.85748648648649</v>
      </c>
      <c r="CQ192" s="4">
        <f>IF(SUMIFS(Data!$F$2:$F$1048576,Data!$C$2:$C$1048576,'Annual Inflation'!CQ$5,Data!$A$2:$A$1048576,'Annual Inflation'!$CL192)=0,NA(),SUMIFS(Data!$F$2:$F$1048576,Data!$C$2:$C$1048576,'Annual Inflation'!CQ$5,Data!$A$2:$A$1048576,'Annual Inflation'!$CL192))</f>
        <v>3.7275</v>
      </c>
    </row>
    <row r="193" spans="42:95" x14ac:dyDescent="0.2">
      <c r="AP193" s="14"/>
      <c r="AQ193" s="15"/>
      <c r="AR193" s="15"/>
      <c r="AS193" s="15"/>
      <c r="AT193" s="15"/>
      <c r="CL193" s="7">
        <f t="shared" si="43"/>
        <v>42917</v>
      </c>
      <c r="CM193" s="4">
        <v>3.92</v>
      </c>
      <c r="CN193" s="4">
        <v>3.79</v>
      </c>
      <c r="CP193" s="4">
        <f>IF(SUMIFS(Data!$F$2:$F$1048576,Data!$C$2:$C$1048576,'Annual Inflation'!CP$5,Data!$A$2:$A$1048576,'Annual Inflation'!$CL193)=0,NA(),SUMIFS(Data!$F$2:$F$1048576,Data!$C$2:$C$1048576,'Annual Inflation'!CP$5,Data!$A$2:$A$1048576,'Annual Inflation'!$CL193))</f>
        <v>3.9459428571428599</v>
      </c>
      <c r="CQ193" s="4">
        <f>IF(SUMIFS(Data!$F$2:$F$1048576,Data!$C$2:$C$1048576,'Annual Inflation'!CQ$5,Data!$A$2:$A$1048576,'Annual Inflation'!$CL193)=0,NA(),SUMIFS(Data!$F$2:$F$1048576,Data!$C$2:$C$1048576,'Annual Inflation'!CQ$5,Data!$A$2:$A$1048576,'Annual Inflation'!$CL193))</f>
        <v>3.8739666666666701</v>
      </c>
    </row>
    <row r="194" spans="42:95" x14ac:dyDescent="0.2">
      <c r="AP194" s="14"/>
      <c r="AQ194" s="15"/>
      <c r="AR194" s="15"/>
      <c r="AS194" s="15"/>
      <c r="AT194" s="15"/>
      <c r="CL194" s="7">
        <f t="shared" si="43"/>
        <v>42948</v>
      </c>
      <c r="CM194" s="4">
        <v>3.82</v>
      </c>
      <c r="CN194" s="4">
        <v>3.69</v>
      </c>
      <c r="CP194" s="4">
        <f>IF(SUMIFS(Data!$F$2:$F$1048576,Data!$C$2:$C$1048576,'Annual Inflation'!CP$5,Data!$A$2:$A$1048576,'Annual Inflation'!$CL194)=0,NA(),SUMIFS(Data!$F$2:$F$1048576,Data!$C$2:$C$1048576,'Annual Inflation'!CP$5,Data!$A$2:$A$1048576,'Annual Inflation'!$CL194))</f>
        <v>3.8909411764705899</v>
      </c>
      <c r="CQ194" s="4">
        <f>IF(SUMIFS(Data!$F$2:$F$1048576,Data!$C$2:$C$1048576,'Annual Inflation'!CQ$5,Data!$A$2:$A$1048576,'Annual Inflation'!$CL194)=0,NA(),SUMIFS(Data!$F$2:$F$1048576,Data!$C$2:$C$1048576,'Annual Inflation'!CQ$5,Data!$A$2:$A$1048576,'Annual Inflation'!$CL194))</f>
        <v>3.8662812500000001</v>
      </c>
    </row>
    <row r="195" spans="42:95" x14ac:dyDescent="0.2">
      <c r="AP195" s="14"/>
      <c r="AQ195" s="15"/>
      <c r="AR195" s="15"/>
      <c r="AS195" s="15"/>
      <c r="AT195" s="15"/>
      <c r="CL195" s="7">
        <f t="shared" si="43"/>
        <v>42979</v>
      </c>
      <c r="CM195" s="4">
        <v>3.81</v>
      </c>
      <c r="CN195" s="4">
        <v>3.7</v>
      </c>
      <c r="CP195" s="4">
        <f>IF(SUMIFS(Data!$F$2:$F$1048576,Data!$C$2:$C$1048576,'Annual Inflation'!CP$5,Data!$A$2:$A$1048576,'Annual Inflation'!$CL195)=0,NA(),SUMIFS(Data!$F$2:$F$1048576,Data!$C$2:$C$1048576,'Annual Inflation'!CP$5,Data!$A$2:$A$1048576,'Annual Inflation'!$CL195))</f>
        <v>3.8324722222222198</v>
      </c>
      <c r="CQ195" s="4">
        <f>IF(SUMIFS(Data!$F$2:$F$1048576,Data!$C$2:$C$1048576,'Annual Inflation'!CQ$5,Data!$A$2:$A$1048576,'Annual Inflation'!$CL195)=0,NA(),SUMIFS(Data!$F$2:$F$1048576,Data!$C$2:$C$1048576,'Annual Inflation'!CQ$5,Data!$A$2:$A$1048576,'Annual Inflation'!$CL195))</f>
        <v>3.7441935483870998</v>
      </c>
    </row>
    <row r="196" spans="42:95" x14ac:dyDescent="0.2">
      <c r="AP196" s="14"/>
      <c r="AQ196" s="15"/>
      <c r="AR196" s="15"/>
      <c r="AS196" s="15"/>
      <c r="AT196" s="15"/>
      <c r="CL196" s="7">
        <f t="shared" si="43"/>
        <v>43009</v>
      </c>
      <c r="CM196" s="4">
        <v>3.85</v>
      </c>
      <c r="CN196" s="4">
        <v>3.69</v>
      </c>
      <c r="CP196" s="4">
        <f>IF(SUMIFS(Data!$F$2:$F$1048576,Data!$C$2:$C$1048576,'Annual Inflation'!CP$5,Data!$A$2:$A$1048576,'Annual Inflation'!$CL196)=0,NA(),SUMIFS(Data!$F$2:$F$1048576,Data!$C$2:$C$1048576,'Annual Inflation'!CP$5,Data!$A$2:$A$1048576,'Annual Inflation'!$CL196))</f>
        <v>3.85641176470588</v>
      </c>
      <c r="CQ196" s="4">
        <f>IF(SUMIFS(Data!$F$2:$F$1048576,Data!$C$2:$C$1048576,'Annual Inflation'!CQ$5,Data!$A$2:$A$1048576,'Annual Inflation'!$CL196)=0,NA(),SUMIFS(Data!$F$2:$F$1048576,Data!$C$2:$C$1048576,'Annual Inflation'!CQ$5,Data!$A$2:$A$1048576,'Annual Inflation'!$CL196))</f>
        <v>3.71444827586207</v>
      </c>
    </row>
    <row r="197" spans="42:95" x14ac:dyDescent="0.2">
      <c r="AP197" s="14"/>
      <c r="AQ197" s="15"/>
      <c r="AR197" s="15"/>
      <c r="AS197" s="15"/>
      <c r="AT197" s="15"/>
      <c r="CL197" s="7">
        <f t="shared" si="43"/>
        <v>43040</v>
      </c>
      <c r="CM197" s="4">
        <v>3.81</v>
      </c>
      <c r="CN197" s="4">
        <v>3.64</v>
      </c>
      <c r="CP197" s="4">
        <f>IF(SUMIFS(Data!$F$2:$F$1048576,Data!$C$2:$C$1048576,'Annual Inflation'!CP$5,Data!$A$2:$A$1048576,'Annual Inflation'!$CL197)=0,NA(),SUMIFS(Data!$F$2:$F$1048576,Data!$C$2:$C$1048576,'Annual Inflation'!CP$5,Data!$A$2:$A$1048576,'Annual Inflation'!$CL197))</f>
        <v>3.8290000000000002</v>
      </c>
      <c r="CQ197" s="4">
        <f>IF(SUMIFS(Data!$F$2:$F$1048576,Data!$C$2:$C$1048576,'Annual Inflation'!CQ$5,Data!$A$2:$A$1048576,'Annual Inflation'!$CL197)=0,NA(),SUMIFS(Data!$F$2:$F$1048576,Data!$C$2:$C$1048576,'Annual Inflation'!CQ$5,Data!$A$2:$A$1048576,'Annual Inflation'!$CL197))</f>
        <v>3.6924000000000001</v>
      </c>
    </row>
    <row r="198" spans="42:95" x14ac:dyDescent="0.2">
      <c r="AP198" s="14"/>
      <c r="CL198" s="7">
        <f t="shared" si="43"/>
        <v>43070</v>
      </c>
      <c r="CM198" s="4">
        <v>3.85</v>
      </c>
      <c r="CN198" s="4">
        <v>3.5</v>
      </c>
      <c r="CP198" s="181">
        <f>AVERAGE(CP199,CP197)</f>
        <v>3.9253823529411749</v>
      </c>
      <c r="CQ198" s="181">
        <f>AVERAGE(CQ199,CQ197)</f>
        <v>3.6567333333333352</v>
      </c>
    </row>
    <row r="199" spans="42:95" x14ac:dyDescent="0.2">
      <c r="AP199" s="14"/>
      <c r="CL199" s="7">
        <f t="shared" si="43"/>
        <v>43101</v>
      </c>
      <c r="CM199" s="4">
        <v>4.0199999999999996</v>
      </c>
      <c r="CN199" s="4">
        <v>3.52</v>
      </c>
      <c r="CP199" s="4">
        <f>IF(SUMIFS(Data!$F$2:$F$1048576,Data!$C$2:$C$1048576,'Annual Inflation'!CP$5,Data!$A$2:$A$1048576,'Annual Inflation'!$CL199)=0,NA(),SUMIFS(Data!$F$2:$F$1048576,Data!$C$2:$C$1048576,'Annual Inflation'!CP$5,Data!$A$2:$A$1048576,'Annual Inflation'!$CL199))</f>
        <v>4.02176470588235</v>
      </c>
      <c r="CQ199" s="4">
        <f>IF(SUMIFS(Data!$F$2:$F$1048576,Data!$C$2:$C$1048576,'Annual Inflation'!CQ$5,Data!$A$2:$A$1048576,'Annual Inflation'!$CL199)=0,NA(),SUMIFS(Data!$F$2:$F$1048576,Data!$C$2:$C$1048576,'Annual Inflation'!CQ$5,Data!$A$2:$A$1048576,'Annual Inflation'!$CL199))</f>
        <v>3.6210666666666702</v>
      </c>
    </row>
    <row r="200" spans="42:95" x14ac:dyDescent="0.2">
      <c r="AP200" s="14"/>
      <c r="CL200" s="7">
        <f t="shared" si="43"/>
        <v>43132</v>
      </c>
      <c r="CM200" s="4">
        <v>3.96</v>
      </c>
      <c r="CN200" s="4">
        <v>3.6</v>
      </c>
      <c r="CP200" s="4">
        <f>IF(SUMIFS(Data!$F$2:$F$1048576,Data!$C$2:$C$1048576,'Annual Inflation'!CP$5,Data!$A$2:$A$1048576,'Annual Inflation'!$CL200)=0,NA(),SUMIFS(Data!$F$2:$F$1048576,Data!$C$2:$C$1048576,'Annual Inflation'!CP$5,Data!$A$2:$A$1048576,'Annual Inflation'!$CL200))</f>
        <v>3.96371875</v>
      </c>
      <c r="CQ200" s="4">
        <f>IF(SUMIFS(Data!$F$2:$F$1048576,Data!$C$2:$C$1048576,'Annual Inflation'!CQ$5,Data!$A$2:$A$1048576,'Annual Inflation'!$CL200)=0,NA(),SUMIFS(Data!$F$2:$F$1048576,Data!$C$2:$C$1048576,'Annual Inflation'!CQ$5,Data!$A$2:$A$1048576,'Annual Inflation'!$CL200))</f>
        <v>3.60357142857143</v>
      </c>
    </row>
    <row r="201" spans="42:95" x14ac:dyDescent="0.2">
      <c r="AP201" s="14"/>
      <c r="CL201" s="7">
        <f t="shared" ref="CL201:CL259" si="46">EDATE(CL200,1)</f>
        <v>43160</v>
      </c>
      <c r="CM201" s="4">
        <v>3.85</v>
      </c>
      <c r="CN201" s="4">
        <v>3.54</v>
      </c>
      <c r="CP201" s="4">
        <f>IF(SUMIFS(Data!$F$2:$F$1048576,Data!$C$2:$C$1048576,'Annual Inflation'!CP$5,Data!$A$2:$A$1048576,'Annual Inflation'!$CL201)=0,NA(),SUMIFS(Data!$F$2:$F$1048576,Data!$C$2:$C$1048576,'Annual Inflation'!CP$5,Data!$A$2:$A$1048576,'Annual Inflation'!$CL201))</f>
        <v>3.9098857142857102</v>
      </c>
      <c r="CQ201" s="4">
        <f>IF(SUMIFS(Data!$F$2:$F$1048576,Data!$C$2:$C$1048576,'Annual Inflation'!CQ$5,Data!$A$2:$A$1048576,'Annual Inflation'!$CL201)=0,NA(),SUMIFS(Data!$F$2:$F$1048576,Data!$C$2:$C$1048576,'Annual Inflation'!CQ$5,Data!$A$2:$A$1048576,'Annual Inflation'!$CL201))</f>
        <v>3.5719677419354801</v>
      </c>
    </row>
    <row r="202" spans="42:95" x14ac:dyDescent="0.2">
      <c r="AP202" s="14"/>
      <c r="CL202" s="7">
        <f t="shared" si="46"/>
        <v>43191</v>
      </c>
      <c r="CM202" s="4">
        <v>4.01</v>
      </c>
      <c r="CN202" s="4">
        <v>3.48</v>
      </c>
      <c r="CP202" s="4">
        <f>IF(SUMIFS(Data!$F$2:$F$1048576,Data!$C$2:$C$1048576,'Annual Inflation'!CP$5,Data!$A$2:$A$1048576,'Annual Inflation'!$CL202)=0,NA(),SUMIFS(Data!$F$2:$F$1048576,Data!$C$2:$C$1048576,'Annual Inflation'!CP$5,Data!$A$2:$A$1048576,'Annual Inflation'!$CL202))</f>
        <v>4.02714848484848</v>
      </c>
      <c r="CQ202" s="4">
        <f>IF(SUMIFS(Data!$F$2:$F$1048576,Data!$C$2:$C$1048576,'Annual Inflation'!CQ$5,Data!$A$2:$A$1048576,'Annual Inflation'!$CL202)=0,NA(),SUMIFS(Data!$F$2:$F$1048576,Data!$C$2:$C$1048576,'Annual Inflation'!CQ$5,Data!$A$2:$A$1048576,'Annual Inflation'!$CL202))</f>
        <v>3.51976666666667</v>
      </c>
    </row>
    <row r="203" spans="42:95" x14ac:dyDescent="0.2">
      <c r="AP203" s="14"/>
      <c r="CL203" s="7">
        <f t="shared" si="46"/>
        <v>43221</v>
      </c>
      <c r="CM203" s="4">
        <v>3.9</v>
      </c>
      <c r="CN203" s="4">
        <v>3.46</v>
      </c>
      <c r="CP203" s="4">
        <f>IF(SUMIFS(Data!$F$2:$F$1048576,Data!$C$2:$C$1048576,'Annual Inflation'!CP$5,Data!$A$2:$A$1048576,'Annual Inflation'!$CL203)=0,NA(),SUMIFS(Data!$F$2:$F$1048576,Data!$C$2:$C$1048576,'Annual Inflation'!CP$5,Data!$A$2:$A$1048576,'Annual Inflation'!$CL203))</f>
        <v>3.91064705882353</v>
      </c>
      <c r="CQ203" s="4">
        <f>IF(SUMIFS(Data!$F$2:$F$1048576,Data!$C$2:$C$1048576,'Annual Inflation'!CQ$5,Data!$A$2:$A$1048576,'Annual Inflation'!$CL203)=0,NA(),SUMIFS(Data!$F$2:$F$1048576,Data!$C$2:$C$1048576,'Annual Inflation'!CQ$5,Data!$A$2:$A$1048576,'Annual Inflation'!$CL203))</f>
        <v>3.4941</v>
      </c>
    </row>
    <row r="204" spans="42:95" x14ac:dyDescent="0.2">
      <c r="AP204" s="14"/>
      <c r="CL204" s="7">
        <f t="shared" si="46"/>
        <v>43252</v>
      </c>
      <c r="CM204" s="4">
        <v>3.86</v>
      </c>
      <c r="CN204" s="4">
        <v>3.48</v>
      </c>
      <c r="CP204" s="4">
        <f>IF(SUMIFS(Data!$F$2:$F$1048576,Data!$C$2:$C$1048576,'Annual Inflation'!CP$5,Data!$A$2:$A$1048576,'Annual Inflation'!$CL204)=0,NA(),SUMIFS(Data!$F$2:$F$1048576,Data!$C$2:$C$1048576,'Annual Inflation'!CP$5,Data!$A$2:$A$1048576,'Annual Inflation'!$CL204))</f>
        <v>3.8738181818181801</v>
      </c>
      <c r="CQ204" s="4">
        <f>IF(SUMIFS(Data!$F$2:$F$1048576,Data!$C$2:$C$1048576,'Annual Inflation'!CQ$5,Data!$A$2:$A$1048576,'Annual Inflation'!$CL204)=0,NA(),SUMIFS(Data!$F$2:$F$1048576,Data!$C$2:$C$1048576,'Annual Inflation'!CQ$5,Data!$A$2:$A$1048576,'Annual Inflation'!$CL204))</f>
        <v>3.4929666666666699</v>
      </c>
    </row>
    <row r="205" spans="42:95" x14ac:dyDescent="0.2">
      <c r="AP205" s="14"/>
      <c r="CL205" s="7">
        <f t="shared" si="46"/>
        <v>43282</v>
      </c>
      <c r="CM205" s="4">
        <v>3.85</v>
      </c>
      <c r="CN205" s="4">
        <v>3.46</v>
      </c>
      <c r="CP205" s="4">
        <f>IF(SUMIFS(Data!$F$2:$F$1048576,Data!$C$2:$C$1048576,'Annual Inflation'!CP$5,Data!$A$2:$A$1048576,'Annual Inflation'!$CL205)=0,NA(),SUMIFS(Data!$F$2:$F$1048576,Data!$C$2:$C$1048576,'Annual Inflation'!CP$5,Data!$A$2:$A$1048576,'Annual Inflation'!$CL205))</f>
        <v>3.8240625000000001</v>
      </c>
      <c r="CQ205" s="4">
        <f>IF(SUMIFS(Data!$F$2:$F$1048576,Data!$C$2:$C$1048576,'Annual Inflation'!CQ$5,Data!$A$2:$A$1048576,'Annual Inflation'!$CL205)=0,NA(),SUMIFS(Data!$F$2:$F$1048576,Data!$C$2:$C$1048576,'Annual Inflation'!CQ$5,Data!$A$2:$A$1048576,'Annual Inflation'!$CL205))</f>
        <v>3.4837931034482801</v>
      </c>
    </row>
    <row r="206" spans="42:95" x14ac:dyDescent="0.2">
      <c r="AP206" s="14"/>
      <c r="CL206" s="7">
        <f t="shared" si="46"/>
        <v>43313</v>
      </c>
      <c r="CM206" s="4">
        <v>3.75</v>
      </c>
      <c r="CN206" s="4">
        <v>3.44</v>
      </c>
      <c r="CP206" s="4">
        <f>IF(SUMIFS(Data!$F$2:$F$1048576,Data!$C$2:$C$1048576,'Annual Inflation'!CP$5,Data!$A$2:$A$1048576,'Annual Inflation'!$CL206)=0,NA(),SUMIFS(Data!$F$2:$F$1048576,Data!$C$2:$C$1048576,'Annual Inflation'!CP$5,Data!$A$2:$A$1048576,'Annual Inflation'!$CL206))</f>
        <v>3.7640303030303</v>
      </c>
      <c r="CQ206" s="4">
        <f>IF(SUMIFS(Data!$F$2:$F$1048576,Data!$C$2:$C$1048576,'Annual Inflation'!CQ$5,Data!$A$2:$A$1048576,'Annual Inflation'!$CL206)=0,NA(),SUMIFS(Data!$F$2:$F$1048576,Data!$C$2:$C$1048576,'Annual Inflation'!CQ$5,Data!$A$2:$A$1048576,'Annual Inflation'!$CL206))</f>
        <v>3.4461935483870998</v>
      </c>
    </row>
    <row r="207" spans="42:95" x14ac:dyDescent="0.2">
      <c r="AP207" s="14"/>
      <c r="CL207" s="7">
        <f t="shared" si="46"/>
        <v>43344</v>
      </c>
      <c r="CM207" s="4">
        <v>3.76</v>
      </c>
      <c r="CN207" s="4">
        <v>3.47</v>
      </c>
      <c r="CP207" s="4">
        <f>IF(SUMIFS(Data!$F$2:$F$1048576,Data!$C$2:$C$1048576,'Annual Inflation'!CP$5,Data!$A$2:$A$1048576,'Annual Inflation'!$CL207)=0,NA(),SUMIFS(Data!$F$2:$F$1048576,Data!$C$2:$C$1048576,'Annual Inflation'!CP$5,Data!$A$2:$A$1048576,'Annual Inflation'!$CL207))</f>
        <v>3.8047352941176502</v>
      </c>
      <c r="CQ207" s="4">
        <f>IF(SUMIFS(Data!$F$2:$F$1048576,Data!$C$2:$C$1048576,'Annual Inflation'!CQ$5,Data!$A$2:$A$1048576,'Annual Inflation'!$CL207)=0,NA(),SUMIFS(Data!$F$2:$F$1048576,Data!$C$2:$C$1048576,'Annual Inflation'!CQ$5,Data!$A$2:$A$1048576,'Annual Inflation'!$CL207))</f>
        <v>3.4735483870967698</v>
      </c>
    </row>
    <row r="208" spans="42:95" x14ac:dyDescent="0.2">
      <c r="AP208" s="14"/>
      <c r="CL208" s="7">
        <f t="shared" si="46"/>
        <v>43374</v>
      </c>
      <c r="CM208" s="4">
        <v>3.83</v>
      </c>
      <c r="CN208" s="4">
        <v>3.36</v>
      </c>
      <c r="CP208" s="4">
        <f>IF(SUMIFS(Data!$F$2:$F$1048576,Data!$C$2:$C$1048576,'Annual Inflation'!CP$5,Data!$A$2:$A$1048576,'Annual Inflation'!$CL208)=0,NA(),SUMIFS(Data!$F$2:$F$1048576,Data!$C$2:$C$1048576,'Annual Inflation'!CP$5,Data!$A$2:$A$1048576,'Annual Inflation'!$CL208))</f>
        <v>3.8291428571428598</v>
      </c>
      <c r="CQ208" s="4">
        <f>IF(SUMIFS(Data!$F$2:$F$1048576,Data!$C$2:$C$1048576,'Annual Inflation'!CQ$5,Data!$A$2:$A$1048576,'Annual Inflation'!$CL208)=0,NA(),SUMIFS(Data!$F$2:$F$1048576,Data!$C$2:$C$1048576,'Annual Inflation'!CQ$5,Data!$A$2:$A$1048576,'Annual Inflation'!$CL208))</f>
        <v>3.4127999999999998</v>
      </c>
    </row>
    <row r="209" spans="42:95" x14ac:dyDescent="0.2">
      <c r="AP209" s="14"/>
      <c r="CL209" s="7">
        <f t="shared" si="46"/>
        <v>43405</v>
      </c>
      <c r="CM209" s="4">
        <v>3.88</v>
      </c>
      <c r="CN209" s="4">
        <v>3.51</v>
      </c>
      <c r="CP209" s="4">
        <f>IF(SUMIFS(Data!$F$2:$F$1048576,Data!$C$2:$C$1048576,'Annual Inflation'!CP$5,Data!$A$2:$A$1048576,'Annual Inflation'!$CL209)=0,NA(),SUMIFS(Data!$F$2:$F$1048576,Data!$C$2:$C$1048576,'Annual Inflation'!CP$5,Data!$A$2:$A$1048576,'Annual Inflation'!$CL209))</f>
        <v>3.9044838709677401</v>
      </c>
      <c r="CQ209" s="4">
        <f>IF(SUMIFS(Data!$F$2:$F$1048576,Data!$C$2:$C$1048576,'Annual Inflation'!CQ$5,Data!$A$2:$A$1048576,'Annual Inflation'!$CL209)=0,NA(),SUMIFS(Data!$F$2:$F$1048576,Data!$C$2:$C$1048576,'Annual Inflation'!CQ$5,Data!$A$2:$A$1048576,'Annual Inflation'!$CL209))</f>
        <v>3.5126071428571399</v>
      </c>
    </row>
    <row r="210" spans="42:95" x14ac:dyDescent="0.2">
      <c r="AP210" s="14"/>
      <c r="CL210" s="7">
        <f t="shared" si="46"/>
        <v>43435</v>
      </c>
      <c r="CM210" s="4">
        <v>3.89</v>
      </c>
      <c r="CN210" s="4">
        <v>3.5</v>
      </c>
      <c r="CP210" s="4">
        <f>IF(SUMIFS(Data!$F$2:$F$1048576,Data!$C$2:$C$1048576,'Annual Inflation'!CP$5,Data!$A$2:$A$1048576,'Annual Inflation'!$CL210)=0,NA(),SUMIFS(Data!$F$2:$F$1048576,Data!$C$2:$C$1048576,'Annual Inflation'!CP$5,Data!$A$2:$A$1048576,'Annual Inflation'!$CL210))</f>
        <v>3.8478124999999999</v>
      </c>
      <c r="CQ210" s="4">
        <f>IF(SUMIFS(Data!$F$2:$F$1048576,Data!$C$2:$C$1048576,'Annual Inflation'!CQ$5,Data!$A$2:$A$1048576,'Annual Inflation'!$CL210)=0,NA(),SUMIFS(Data!$F$2:$F$1048576,Data!$C$2:$C$1048576,'Annual Inflation'!CQ$5,Data!$A$2:$A$1048576,'Annual Inflation'!$CL210))</f>
        <v>3.4624999999999999</v>
      </c>
    </row>
    <row r="211" spans="42:95" x14ac:dyDescent="0.2">
      <c r="AP211" s="14"/>
      <c r="CL211" s="7">
        <f t="shared" si="46"/>
        <v>43466</v>
      </c>
      <c r="CM211" s="4">
        <v>3.98</v>
      </c>
      <c r="CN211" s="4">
        <v>3.5</v>
      </c>
      <c r="CP211" s="4">
        <f>IF(SUMIFS(Data!$F$2:$F$1048576,Data!$C$2:$C$1048576,'Annual Inflation'!CP$5,Data!$A$2:$A$1048576,'Annual Inflation'!$CL211)=0,NA(),SUMIFS(Data!$F$2:$F$1048576,Data!$C$2:$C$1048576,'Annual Inflation'!CP$5,Data!$A$2:$A$1048576,'Annual Inflation'!$CL211))</f>
        <v>3.9984375000000001</v>
      </c>
      <c r="CQ211" s="4">
        <f>IF(SUMIFS(Data!$F$2:$F$1048576,Data!$C$2:$C$1048576,'Annual Inflation'!CQ$5,Data!$A$2:$A$1048576,'Annual Inflation'!$CL211)=0,NA(),SUMIFS(Data!$F$2:$F$1048576,Data!$C$2:$C$1048576,'Annual Inflation'!CQ$5,Data!$A$2:$A$1048576,'Annual Inflation'!$CL211))</f>
        <v>3.55846666666667</v>
      </c>
    </row>
    <row r="212" spans="42:95" x14ac:dyDescent="0.2">
      <c r="AP212" s="14"/>
      <c r="CL212" s="7">
        <f t="shared" si="46"/>
        <v>43497</v>
      </c>
      <c r="CM212" s="4">
        <v>4.17</v>
      </c>
      <c r="CN212" s="4">
        <v>3.51</v>
      </c>
      <c r="CP212" s="4">
        <f>IF(SUMIFS(Data!$F$2:$F$1048576,Data!$C$2:$C$1048576,'Annual Inflation'!CP$5,Data!$A$2:$A$1048576,'Annual Inflation'!$CL212)=0,NA(),SUMIFS(Data!$F$2:$F$1048576,Data!$C$2:$C$1048576,'Annual Inflation'!CP$5,Data!$A$2:$A$1048576,'Annual Inflation'!$CL212))</f>
        <v>4.1753125000000004</v>
      </c>
      <c r="CQ212" s="4">
        <f>IF(SUMIFS(Data!$F$2:$F$1048576,Data!$C$2:$C$1048576,'Annual Inflation'!CQ$5,Data!$A$2:$A$1048576,'Annual Inflation'!$CL212)=0,NA(),SUMIFS(Data!$F$2:$F$1048576,Data!$C$2:$C$1048576,'Annual Inflation'!CQ$5,Data!$A$2:$A$1048576,'Annual Inflation'!$CL212))</f>
        <v>3.5600769230769198</v>
      </c>
    </row>
    <row r="213" spans="42:95" x14ac:dyDescent="0.2">
      <c r="AP213" s="14"/>
      <c r="CL213" s="7">
        <f t="shared" si="46"/>
        <v>43525</v>
      </c>
      <c r="CM213" s="4">
        <v>4.12</v>
      </c>
      <c r="CN213" s="4">
        <v>3.51</v>
      </c>
      <c r="CP213" s="4">
        <f>IF(SUMIFS(Data!$F$2:$F$1048576,Data!$C$2:$C$1048576,'Annual Inflation'!CP$5,Data!$A$2:$A$1048576,'Annual Inflation'!$CL213)=0,NA(),SUMIFS(Data!$F$2:$F$1048576,Data!$C$2:$C$1048576,'Annual Inflation'!CP$5,Data!$A$2:$A$1048576,'Annual Inflation'!$CL213))</f>
        <v>4.1072222222222203</v>
      </c>
      <c r="CQ213" s="4">
        <f>IF(SUMIFS(Data!$F$2:$F$1048576,Data!$C$2:$C$1048576,'Annual Inflation'!CQ$5,Data!$A$2:$A$1048576,'Annual Inflation'!$CL213)=0,NA(),SUMIFS(Data!$F$2:$F$1048576,Data!$C$2:$C$1048576,'Annual Inflation'!CQ$5,Data!$A$2:$A$1048576,'Annual Inflation'!$CL213))</f>
        <v>3.5329999999999999</v>
      </c>
    </row>
    <row r="214" spans="42:95" x14ac:dyDescent="0.2">
      <c r="AP214" s="14"/>
      <c r="CL214" s="7">
        <f t="shared" si="46"/>
        <v>43556</v>
      </c>
      <c r="CM214" s="4">
        <v>4.01</v>
      </c>
      <c r="CN214" s="4">
        <v>3.48</v>
      </c>
      <c r="CP214" s="4">
        <f>IF(SUMIFS(Data!$F$2:$F$1048576,Data!$C$2:$C$1048576,'Annual Inflation'!CP$5,Data!$A$2:$A$1048576,'Annual Inflation'!$CL214)=0,NA(),SUMIFS(Data!$F$2:$F$1048576,Data!$C$2:$C$1048576,'Annual Inflation'!CP$5,Data!$A$2:$A$1048576,'Annual Inflation'!$CL214))</f>
        <v>3.99552631578947</v>
      </c>
      <c r="CQ214" s="4">
        <f>IF(SUMIFS(Data!$F$2:$F$1048576,Data!$C$2:$C$1048576,'Annual Inflation'!CQ$5,Data!$A$2:$A$1048576,'Annual Inflation'!$CL214)=0,NA(),SUMIFS(Data!$F$2:$F$1048576,Data!$C$2:$C$1048576,'Annual Inflation'!CQ$5,Data!$A$2:$A$1048576,'Annual Inflation'!$CL214))</f>
        <v>3.4730303030303</v>
      </c>
    </row>
    <row r="215" spans="42:95" x14ac:dyDescent="0.2">
      <c r="AP215" s="14"/>
      <c r="CL215" s="7">
        <f t="shared" si="46"/>
        <v>43586</v>
      </c>
      <c r="CM215" s="4">
        <v>3.98</v>
      </c>
      <c r="CN215" s="4">
        <v>3.48</v>
      </c>
      <c r="CP215" s="4">
        <f>IF(SUMIFS(Data!$F$2:$F$1048576,Data!$C$2:$C$1048576,'Annual Inflation'!CP$5,Data!$A$2:$A$1048576,'Annual Inflation'!$CL215)=0,NA(),SUMIFS(Data!$F$2:$F$1048576,Data!$C$2:$C$1048576,'Annual Inflation'!CP$5,Data!$A$2:$A$1048576,'Annual Inflation'!$CL215))</f>
        <v>4.03368421052632</v>
      </c>
      <c r="CQ215" s="4">
        <f>IF(SUMIFS(Data!$F$2:$F$1048576,Data!$C$2:$C$1048576,'Annual Inflation'!CQ$5,Data!$A$2:$A$1048576,'Annual Inflation'!$CL215)=0,NA(),SUMIFS(Data!$F$2:$F$1048576,Data!$C$2:$C$1048576,'Annual Inflation'!CQ$5,Data!$A$2:$A$1048576,'Annual Inflation'!$CL215))</f>
        <v>3.5032352941176499</v>
      </c>
    </row>
    <row r="216" spans="42:95" x14ac:dyDescent="0.2">
      <c r="AP216" s="14"/>
      <c r="CL216" s="7">
        <f t="shared" si="46"/>
        <v>43617</v>
      </c>
      <c r="CM216" s="4">
        <v>4.03</v>
      </c>
      <c r="CN216" s="4">
        <v>3.48</v>
      </c>
      <c r="CP216" s="4">
        <f>IF(SUMIFS(Data!$F$2:$F$1048576,Data!$C$2:$C$1048576,'Annual Inflation'!CP$5,Data!$A$2:$A$1048576,'Annual Inflation'!$CL216)=0,NA(),SUMIFS(Data!$F$2:$F$1048576,Data!$C$2:$C$1048576,'Annual Inflation'!CP$5,Data!$A$2:$A$1048576,'Annual Inflation'!$CL216))</f>
        <v>4.0522222222222197</v>
      </c>
      <c r="CQ216" s="4">
        <f>IF(SUMIFS(Data!$F$2:$F$1048576,Data!$C$2:$C$1048576,'Annual Inflation'!CQ$5,Data!$A$2:$A$1048576,'Annual Inflation'!$CL216)=0,NA(),SUMIFS(Data!$F$2:$F$1048576,Data!$C$2:$C$1048576,'Annual Inflation'!CQ$5,Data!$A$2:$A$1048576,'Annual Inflation'!$CL216))</f>
        <v>3.50470588235294</v>
      </c>
    </row>
    <row r="217" spans="42:95" x14ac:dyDescent="0.2">
      <c r="AP217" s="14"/>
      <c r="CL217" s="7">
        <f t="shared" si="46"/>
        <v>43647</v>
      </c>
      <c r="CM217" s="4">
        <v>3.91</v>
      </c>
      <c r="CN217" s="4">
        <v>3.47</v>
      </c>
      <c r="CP217" s="4">
        <f>IF(SUMIFS(Data!$F$2:$F$1048576,Data!$C$2:$C$1048576,'Annual Inflation'!CP$5,Data!$A$2:$A$1048576,'Annual Inflation'!$CL217)=0,NA(),SUMIFS(Data!$F$2:$F$1048576,Data!$C$2:$C$1048576,'Annual Inflation'!CP$5,Data!$A$2:$A$1048576,'Annual Inflation'!$CL217))</f>
        <v>3.9778571428571401</v>
      </c>
      <c r="CQ217" s="4">
        <f>IF(SUMIFS(Data!$F$2:$F$1048576,Data!$C$2:$C$1048576,'Annual Inflation'!CQ$5,Data!$A$2:$A$1048576,'Annual Inflation'!$CL217)=0,NA(),SUMIFS(Data!$F$2:$F$1048576,Data!$C$2:$C$1048576,'Annual Inflation'!CQ$5,Data!$A$2:$A$1048576,'Annual Inflation'!$CL217))</f>
        <v>3.46357575757576</v>
      </c>
    </row>
    <row r="218" spans="42:95" x14ac:dyDescent="0.2">
      <c r="AP218" s="14"/>
      <c r="CL218" s="7">
        <f t="shared" si="46"/>
        <v>43678</v>
      </c>
      <c r="CM218" s="4">
        <v>3.8</v>
      </c>
      <c r="CN218" s="4">
        <v>3.48</v>
      </c>
      <c r="CP218" s="4">
        <f>IF(SUMIFS(Data!$F$2:$F$1048576,Data!$C$2:$C$1048576,'Annual Inflation'!CP$5,Data!$A$2:$A$1048576,'Annual Inflation'!$CL218)=0,NA(),SUMIFS(Data!$F$2:$F$1048576,Data!$C$2:$C$1048576,'Annual Inflation'!CP$5,Data!$A$2:$A$1048576,'Annual Inflation'!$CL218))</f>
        <v>3.8709729729729698</v>
      </c>
      <c r="CQ218" s="4">
        <f>IF(SUMIFS(Data!$F$2:$F$1048576,Data!$C$2:$C$1048576,'Annual Inflation'!CQ$5,Data!$A$2:$A$1048576,'Annual Inflation'!$CL218)=0,NA(),SUMIFS(Data!$F$2:$F$1048576,Data!$C$2:$C$1048576,'Annual Inflation'!CQ$5,Data!$A$2:$A$1048576,'Annual Inflation'!$CL218))</f>
        <v>3.44234375</v>
      </c>
    </row>
    <row r="219" spans="42:95" x14ac:dyDescent="0.2">
      <c r="AP219" s="14"/>
      <c r="CL219" s="7">
        <f t="shared" si="46"/>
        <v>43709</v>
      </c>
      <c r="CM219" s="4">
        <v>3.78</v>
      </c>
      <c r="CN219" s="4">
        <v>3.44</v>
      </c>
      <c r="CP219" s="4">
        <f>IF(SUMIFS(Data!$F$2:$F$1048576,Data!$C$2:$C$1048576,'Annual Inflation'!CP$5,Data!$A$2:$A$1048576,'Annual Inflation'!$CL219)=0,NA(),SUMIFS(Data!$F$2:$F$1048576,Data!$C$2:$C$1048576,'Annual Inflation'!CP$5,Data!$A$2:$A$1048576,'Annual Inflation'!$CL219))</f>
        <v>3.7760555555555602</v>
      </c>
      <c r="CQ219" s="4">
        <f>IF(SUMIFS(Data!$F$2:$F$1048576,Data!$C$2:$C$1048576,'Annual Inflation'!CQ$5,Data!$A$2:$A$1048576,'Annual Inflation'!$CL219)=0,NA(),SUMIFS(Data!$F$2:$F$1048576,Data!$C$2:$C$1048576,'Annual Inflation'!CQ$5,Data!$A$2:$A$1048576,'Annual Inflation'!$CL219))</f>
        <v>3.4104705882352899</v>
      </c>
    </row>
    <row r="220" spans="42:95" x14ac:dyDescent="0.2">
      <c r="AP220" s="14"/>
      <c r="CL220" s="7">
        <f t="shared" si="46"/>
        <v>43739</v>
      </c>
      <c r="CM220" s="4">
        <v>3.69</v>
      </c>
      <c r="CN220" s="4">
        <v>3.4</v>
      </c>
      <c r="CP220" s="4">
        <f>IF(SUMIFS(Data!$F$2:$F$1048576,Data!$C$2:$C$1048576,'Annual Inflation'!CP$5,Data!$A$2:$A$1048576,'Annual Inflation'!$CL220)=0,NA(),SUMIFS(Data!$F$2:$F$1048576,Data!$C$2:$C$1048576,'Annual Inflation'!CP$5,Data!$A$2:$A$1048576,'Annual Inflation'!$CL220))</f>
        <v>3.6196585365853702</v>
      </c>
      <c r="CQ220" s="4">
        <f>IF(SUMIFS(Data!$F$2:$F$1048576,Data!$C$2:$C$1048576,'Annual Inflation'!CQ$5,Data!$A$2:$A$1048576,'Annual Inflation'!$CL220)=0,NA(),SUMIFS(Data!$F$2:$F$1048576,Data!$C$2:$C$1048576,'Annual Inflation'!CQ$5,Data!$A$2:$A$1048576,'Annual Inflation'!$CL220))</f>
        <v>3.3878947368421102</v>
      </c>
    </row>
    <row r="221" spans="42:95" x14ac:dyDescent="0.2">
      <c r="AP221" s="14"/>
      <c r="CL221" s="7">
        <f t="shared" si="46"/>
        <v>43770</v>
      </c>
      <c r="CM221" s="4">
        <v>3.53</v>
      </c>
      <c r="CN221" s="4">
        <v>3.4</v>
      </c>
      <c r="CP221" s="4">
        <f>IF(SUMIFS(Data!$F$2:$F$1048576,Data!$C$2:$C$1048576,'Annual Inflation'!CP$5,Data!$A$2:$A$1048576,'Annual Inflation'!$CL221)=0,NA(),SUMIFS(Data!$F$2:$F$1048576,Data!$C$2:$C$1048576,'Annual Inflation'!CP$5,Data!$A$2:$A$1048576,'Annual Inflation'!$CL221))</f>
        <v>3.54807894736842</v>
      </c>
      <c r="CQ221" s="4">
        <f>IF(SUMIFS(Data!$F$2:$F$1048576,Data!$C$2:$C$1048576,'Annual Inflation'!CQ$5,Data!$A$2:$A$1048576,'Annual Inflation'!$CL221)=0,NA(),SUMIFS(Data!$F$2:$F$1048576,Data!$C$2:$C$1048576,'Annual Inflation'!CQ$5,Data!$A$2:$A$1048576,'Annual Inflation'!$CL221))</f>
        <v>3.3995428571428601</v>
      </c>
    </row>
    <row r="222" spans="42:95" x14ac:dyDescent="0.2">
      <c r="AP222" s="14"/>
      <c r="CL222" s="7">
        <f t="shared" si="46"/>
        <v>43800</v>
      </c>
      <c r="CM222" s="4">
        <v>3.46</v>
      </c>
      <c r="CN222" s="4">
        <v>3.4</v>
      </c>
      <c r="CP222" s="4">
        <f>IF(SUMIFS(Data!$F$2:$F$1048576,Data!$C$2:$C$1048576,'Annual Inflation'!CP$5,Data!$A$2:$A$1048576,'Annual Inflation'!$CL222)=0,NA(),SUMIFS(Data!$F$2:$F$1048576,Data!$C$2:$C$1048576,'Annual Inflation'!CP$5,Data!$A$2:$A$1048576,'Annual Inflation'!$CL222))</f>
        <v>3.4410810810810801</v>
      </c>
      <c r="CQ222" s="4">
        <f>IF(SUMIFS(Data!$F$2:$F$1048576,Data!$C$2:$C$1048576,'Annual Inflation'!CQ$5,Data!$A$2:$A$1048576,'Annual Inflation'!$CL222)=0,NA(),SUMIFS(Data!$F$2:$F$1048576,Data!$C$2:$C$1048576,'Annual Inflation'!CQ$5,Data!$A$2:$A$1048576,'Annual Inflation'!$CL222))</f>
        <v>3.4091428571428599</v>
      </c>
    </row>
    <row r="223" spans="42:95" x14ac:dyDescent="0.2">
      <c r="AP223" s="14"/>
      <c r="CL223" s="7">
        <f t="shared" si="46"/>
        <v>43831</v>
      </c>
      <c r="CM223" s="4">
        <v>3.38</v>
      </c>
      <c r="CN223" s="4">
        <v>3.49</v>
      </c>
      <c r="CP223" s="4">
        <f>IF(SUMIFS(Data!$F$2:$F$1048576,Data!$C$2:$C$1048576,'Annual Inflation'!CP$5,Data!$A$2:$A$1048576,'Annual Inflation'!$CL223)=0,NA(),SUMIFS(Data!$F$2:$F$1048576,Data!$C$2:$C$1048576,'Annual Inflation'!CP$5,Data!$A$2:$A$1048576,'Annual Inflation'!$CL223))</f>
        <v>3.40913513513514</v>
      </c>
      <c r="CQ223" s="4">
        <f>IF(SUMIFS(Data!$F$2:$F$1048576,Data!$C$2:$C$1048576,'Annual Inflation'!CQ$5,Data!$A$2:$A$1048576,'Annual Inflation'!$CL223)=0,NA(),SUMIFS(Data!$F$2:$F$1048576,Data!$C$2:$C$1048576,'Annual Inflation'!CQ$5,Data!$A$2:$A$1048576,'Annual Inflation'!$CL223))</f>
        <v>3.4506363636363599</v>
      </c>
    </row>
    <row r="224" spans="42:95" x14ac:dyDescent="0.2">
      <c r="AP224" s="14"/>
      <c r="CL224" s="7">
        <f t="shared" si="46"/>
        <v>43862</v>
      </c>
      <c r="CM224" s="4">
        <v>3.44</v>
      </c>
      <c r="CN224" s="4">
        <v>3.48</v>
      </c>
      <c r="CP224" s="4">
        <f>IF(SUMIFS(Data!$F$2:$F$1048576,Data!$C$2:$C$1048576,'Annual Inflation'!CP$5,Data!$A$2:$A$1048576,'Annual Inflation'!$CL224)=0,NA(),SUMIFS(Data!$F$2:$F$1048576,Data!$C$2:$C$1048576,'Annual Inflation'!CP$5,Data!$A$2:$A$1048576,'Annual Inflation'!$CL224))</f>
        <v>3.4486486486486498</v>
      </c>
      <c r="CQ224" s="4">
        <f>IF(SUMIFS(Data!$F$2:$F$1048576,Data!$C$2:$C$1048576,'Annual Inflation'!CQ$5,Data!$A$2:$A$1048576,'Annual Inflation'!$CL224)=0,NA(),SUMIFS(Data!$F$2:$F$1048576,Data!$C$2:$C$1048576,'Annual Inflation'!CQ$5,Data!$A$2:$A$1048576,'Annual Inflation'!$CL224))</f>
        <v>3.4621212121212102</v>
      </c>
    </row>
    <row r="225" spans="42:95" x14ac:dyDescent="0.2">
      <c r="AP225" s="14"/>
      <c r="CL225" s="7">
        <f t="shared" si="46"/>
        <v>43891</v>
      </c>
      <c r="CM225" s="4">
        <v>3.34</v>
      </c>
      <c r="CN225" s="4">
        <v>3.53</v>
      </c>
      <c r="CP225" s="4">
        <f>IF(SUMIFS(Data!$F$2:$F$1048576,Data!$C$2:$C$1048576,'Annual Inflation'!CP$5,Data!$A$2:$A$1048576,'Annual Inflation'!$CL225)=0,NA(),SUMIFS(Data!$F$2:$F$1048576,Data!$C$2:$C$1048576,'Annual Inflation'!CP$5,Data!$A$2:$A$1048576,'Annual Inflation'!$CL225))</f>
        <v>3.49242424242424</v>
      </c>
      <c r="CQ225" s="4">
        <f>IF(SUMIFS(Data!$F$2:$F$1048576,Data!$C$2:$C$1048576,'Annual Inflation'!CQ$5,Data!$A$2:$A$1048576,'Annual Inflation'!$CL225)=0,NA(),SUMIFS(Data!$F$2:$F$1048576,Data!$C$2:$C$1048576,'Annual Inflation'!CQ$5,Data!$A$2:$A$1048576,'Annual Inflation'!$CL225))</f>
        <v>3.5782758620689701</v>
      </c>
    </row>
    <row r="226" spans="42:95" x14ac:dyDescent="0.2">
      <c r="AP226" s="14"/>
      <c r="CL226" s="7">
        <f t="shared" si="46"/>
        <v>43922</v>
      </c>
      <c r="CM226" s="4">
        <v>3.73</v>
      </c>
      <c r="CN226" s="4">
        <v>3.38</v>
      </c>
      <c r="CP226" s="4">
        <f>IF(SUMIFS(Data!$F$2:$F$1048576,Data!$C$2:$C$1048576,'Annual Inflation'!CP$5,Data!$A$2:$A$1048576,'Annual Inflation'!$CL226)=0,NA(),SUMIFS(Data!$F$2:$F$1048576,Data!$C$2:$C$1048576,'Annual Inflation'!CP$5,Data!$A$2:$A$1048576,'Annual Inflation'!$CL226))</f>
        <v>3.6288888888888899</v>
      </c>
      <c r="CQ226" s="4">
        <f>IF(SUMIFS(Data!$F$2:$F$1048576,Data!$C$2:$C$1048576,'Annual Inflation'!CQ$5,Data!$A$2:$A$1048576,'Annual Inflation'!$CL226)=0,NA(),SUMIFS(Data!$F$2:$F$1048576,Data!$C$2:$C$1048576,'Annual Inflation'!CQ$5,Data!$A$2:$A$1048576,'Annual Inflation'!$CL226))</f>
        <v>3.3769696969697001</v>
      </c>
    </row>
    <row r="227" spans="42:95" x14ac:dyDescent="0.2">
      <c r="AP227" s="14"/>
      <c r="CL227" s="7">
        <f t="shared" si="46"/>
        <v>43952</v>
      </c>
      <c r="CM227" s="4">
        <v>3.58</v>
      </c>
      <c r="CN227" s="4">
        <v>3.29</v>
      </c>
      <c r="CP227" s="4">
        <f>IF(SUMIFS(Data!$F$2:$F$1048576,Data!$C$2:$C$1048576,'Annual Inflation'!CP$5,Data!$A$2:$A$1048576,'Annual Inflation'!$CL227)=0,NA(),SUMIFS(Data!$F$2:$F$1048576,Data!$C$2:$C$1048576,'Annual Inflation'!CP$5,Data!$A$2:$A$1048576,'Annual Inflation'!$CL227))</f>
        <v>3.47351351351351</v>
      </c>
      <c r="CQ227" s="4">
        <f>IF(SUMIFS(Data!$F$2:$F$1048576,Data!$C$2:$C$1048576,'Annual Inflation'!CQ$5,Data!$A$2:$A$1048576,'Annual Inflation'!$CL227)=0,NA(),SUMIFS(Data!$F$2:$F$1048576,Data!$C$2:$C$1048576,'Annual Inflation'!CQ$5,Data!$A$2:$A$1048576,'Annual Inflation'!$CL227))</f>
        <v>3.3175757575757601</v>
      </c>
    </row>
    <row r="228" spans="42:95" x14ac:dyDescent="0.2">
      <c r="AP228" s="14"/>
      <c r="CL228" s="7">
        <f t="shared" si="46"/>
        <v>43983</v>
      </c>
      <c r="CM228" s="4">
        <v>3.6</v>
      </c>
      <c r="CN228" s="4">
        <v>3.4</v>
      </c>
      <c r="CP228" s="4">
        <f>IF(SUMIFS(Data!$F$2:$F$1048576,Data!$C$2:$C$1048576,'Annual Inflation'!CP$5,Data!$A$2:$A$1048576,'Annual Inflation'!$CL228)=0,NA(),SUMIFS(Data!$F$2:$F$1048576,Data!$C$2:$C$1048576,'Annual Inflation'!CP$5,Data!$A$2:$A$1048576,'Annual Inflation'!$CL228))</f>
        <v>3.5567647058823502</v>
      </c>
      <c r="CQ228" s="4">
        <f>IF(SUMIFS(Data!$F$2:$F$1048576,Data!$C$2:$C$1048576,'Annual Inflation'!CQ$5,Data!$A$2:$A$1048576,'Annual Inflation'!$CL228)=0,NA(),SUMIFS(Data!$F$2:$F$1048576,Data!$C$2:$C$1048576,'Annual Inflation'!CQ$5,Data!$A$2:$A$1048576,'Annual Inflation'!$CL228))</f>
        <v>3.3740625</v>
      </c>
    </row>
    <row r="229" spans="42:95" x14ac:dyDescent="0.2">
      <c r="AP229" s="14"/>
      <c r="CL229" s="7">
        <f t="shared" si="46"/>
        <v>44013</v>
      </c>
      <c r="CM229" s="4">
        <v>3.55</v>
      </c>
      <c r="CN229" s="4">
        <v>3.4</v>
      </c>
      <c r="CP229" s="4">
        <f>IF(SUMIFS(Data!$F$2:$F$1048576,Data!$C$2:$C$1048576,'Annual Inflation'!CP$5,Data!$A$2:$A$1048576,'Annual Inflation'!$CL229)=0,NA(),SUMIFS(Data!$F$2:$F$1048576,Data!$C$2:$C$1048576,'Annual Inflation'!CP$5,Data!$A$2:$A$1048576,'Annual Inflation'!$CL229))</f>
        <v>3.4852777777777799</v>
      </c>
      <c r="CQ229" s="4">
        <f>IF(SUMIFS(Data!$F$2:$F$1048576,Data!$C$2:$C$1048576,'Annual Inflation'!CQ$5,Data!$A$2:$A$1048576,'Annual Inflation'!$CL229)=0,NA(),SUMIFS(Data!$F$2:$F$1048576,Data!$C$2:$C$1048576,'Annual Inflation'!CQ$5,Data!$A$2:$A$1048576,'Annual Inflation'!$CL229))</f>
        <v>3.3776470588235301</v>
      </c>
    </row>
    <row r="230" spans="42:95" x14ac:dyDescent="0.2">
      <c r="AP230" s="14"/>
      <c r="CL230" s="7">
        <f t="shared" si="46"/>
        <v>44044</v>
      </c>
      <c r="CM230" s="4">
        <v>3.56</v>
      </c>
      <c r="CN230" s="4">
        <v>3.48</v>
      </c>
      <c r="CP230" s="4">
        <f>IF(SUMIFS(Data!$F$2:$F$1048576,Data!$C$2:$C$1048576,'Annual Inflation'!CP$5,Data!$A$2:$A$1048576,'Annual Inflation'!$CL230)=0,NA(),SUMIFS(Data!$F$2:$F$1048576,Data!$C$2:$C$1048576,'Annual Inflation'!CP$5,Data!$A$2:$A$1048576,'Annual Inflation'!$CL230))</f>
        <v>3.5365714285714298</v>
      </c>
      <c r="CQ230" s="4">
        <f>IF(SUMIFS(Data!$F$2:$F$1048576,Data!$C$2:$C$1048576,'Annual Inflation'!CQ$5,Data!$A$2:$A$1048576,'Annual Inflation'!$CL230)=0,NA(),SUMIFS(Data!$F$2:$F$1048576,Data!$C$2:$C$1048576,'Annual Inflation'!CQ$5,Data!$A$2:$A$1048576,'Annual Inflation'!$CL230))</f>
        <v>3.4290625000000001</v>
      </c>
    </row>
    <row r="231" spans="42:95" x14ac:dyDescent="0.2">
      <c r="AP231" s="14"/>
      <c r="CL231" s="7">
        <f t="shared" si="46"/>
        <v>44075</v>
      </c>
      <c r="CM231" s="4">
        <v>3.6</v>
      </c>
      <c r="CN231" s="4">
        <v>3.43</v>
      </c>
      <c r="CP231" s="4">
        <f>IF(SUMIFS(Data!$F$2:$F$1048576,Data!$C$2:$C$1048576,'Annual Inflation'!CP$5,Data!$A$2:$A$1048576,'Annual Inflation'!$CL231)=0,NA(),SUMIFS(Data!$F$2:$F$1048576,Data!$C$2:$C$1048576,'Annual Inflation'!CP$5,Data!$A$2:$A$1048576,'Annual Inflation'!$CL231))</f>
        <v>3.5927777777777798</v>
      </c>
      <c r="CQ231" s="4">
        <f>IF(SUMIFS(Data!$F$2:$F$1048576,Data!$C$2:$C$1048576,'Annual Inflation'!CQ$5,Data!$A$2:$A$1048576,'Annual Inflation'!$CL231)=0,NA(),SUMIFS(Data!$F$2:$F$1048576,Data!$C$2:$C$1048576,'Annual Inflation'!CQ$5,Data!$A$2:$A$1048576,'Annual Inflation'!$CL231))</f>
        <v>3.4066666666666698</v>
      </c>
    </row>
    <row r="232" spans="42:95" x14ac:dyDescent="0.2">
      <c r="AP232" s="14"/>
      <c r="CL232" s="7">
        <f t="shared" si="46"/>
        <v>44105</v>
      </c>
      <c r="CM232" s="4">
        <v>3.67</v>
      </c>
      <c r="CN232" s="4">
        <v>3.43</v>
      </c>
      <c r="CP232" s="4">
        <f>IF(SUMIFS(Data!$F$2:$F$1048576,Data!$C$2:$C$1048576,'Annual Inflation'!CP$5,Data!$A$2:$A$1048576,'Annual Inflation'!$CL232)=0,NA(),SUMIFS(Data!$F$2:$F$1048576,Data!$C$2:$C$1048576,'Annual Inflation'!CP$5,Data!$A$2:$A$1048576,'Annual Inflation'!$CL232))</f>
        <v>3.6122222222222198</v>
      </c>
      <c r="CQ232" s="4">
        <f>IF(SUMIFS(Data!$F$2:$F$1048576,Data!$C$2:$C$1048576,'Annual Inflation'!CQ$5,Data!$A$2:$A$1048576,'Annual Inflation'!$CL232)=0,NA(),SUMIFS(Data!$F$2:$F$1048576,Data!$C$2:$C$1048576,'Annual Inflation'!CQ$5,Data!$A$2:$A$1048576,'Annual Inflation'!$CL232))</f>
        <v>3.4242424242424199</v>
      </c>
    </row>
    <row r="233" spans="42:95" x14ac:dyDescent="0.2">
      <c r="AP233" s="14"/>
      <c r="CL233" s="7">
        <f t="shared" si="46"/>
        <v>44136</v>
      </c>
      <c r="CM233" s="4">
        <v>3.71</v>
      </c>
      <c r="CN233" s="4">
        <v>3.5</v>
      </c>
      <c r="CP233" s="4">
        <f>IF(SUMIFS(Data!$F$2:$F$1048576,Data!$C$2:$C$1048576,'Annual Inflation'!CP$5,Data!$A$2:$A$1048576,'Annual Inflation'!$CL233)=0,NA(),SUMIFS(Data!$F$2:$F$1048576,Data!$C$2:$C$1048576,'Annual Inflation'!CP$5,Data!$A$2:$A$1048576,'Annual Inflation'!$CL233))</f>
        <v>3.7426470588235299</v>
      </c>
      <c r="CQ233" s="4">
        <f>IF(SUMIFS(Data!$F$2:$F$1048576,Data!$C$2:$C$1048576,'Annual Inflation'!CQ$5,Data!$A$2:$A$1048576,'Annual Inflation'!$CL233)=0,NA(),SUMIFS(Data!$F$2:$F$1048576,Data!$C$2:$C$1048576,'Annual Inflation'!CQ$5,Data!$A$2:$A$1048576,'Annual Inflation'!$CL233))</f>
        <v>3.5006451612903202</v>
      </c>
    </row>
    <row r="234" spans="42:95" x14ac:dyDescent="0.2">
      <c r="AP234" s="14"/>
      <c r="CL234" s="7">
        <f t="shared" si="46"/>
        <v>44166</v>
      </c>
      <c r="CM234" s="181">
        <f>AVERAGE(CM235,CM233)</f>
        <v>3.62</v>
      </c>
      <c r="CN234" s="181">
        <f>AVERAGE(CN235,CN233)</f>
        <v>3.52</v>
      </c>
      <c r="CP234" s="181">
        <f>AVERAGE(CP235,CP233)</f>
        <v>3.6310457516339847</v>
      </c>
      <c r="CQ234" s="181">
        <f>AVERAGE(CQ235,CQ233)</f>
        <v>3.5018377321603102</v>
      </c>
    </row>
    <row r="235" spans="42:95" x14ac:dyDescent="0.2">
      <c r="AP235" s="14"/>
      <c r="CL235" s="7">
        <f t="shared" si="46"/>
        <v>44197</v>
      </c>
      <c r="CM235" s="4">
        <v>3.53</v>
      </c>
      <c r="CN235" s="4">
        <v>3.54</v>
      </c>
      <c r="CP235" s="4">
        <f>IF(SUMIFS(Data!$F$2:$F$1048576,Data!$C$2:$C$1048576,'Annual Inflation'!CP$5,Data!$A$2:$A$1048576,'Annual Inflation'!$CL235)=0,NA(),SUMIFS(Data!$F$2:$F$1048576,Data!$C$2:$C$1048576,'Annual Inflation'!CP$5,Data!$A$2:$A$1048576,'Annual Inflation'!$CL235))</f>
        <v>3.5194444444444399</v>
      </c>
      <c r="CQ235" s="4">
        <f>IF(SUMIFS(Data!$F$2:$F$1048576,Data!$C$2:$C$1048576,'Annual Inflation'!CQ$5,Data!$A$2:$A$1048576,'Annual Inflation'!$CL235)=0,NA(),SUMIFS(Data!$F$2:$F$1048576,Data!$C$2:$C$1048576,'Annual Inflation'!CQ$5,Data!$A$2:$A$1048576,'Annual Inflation'!$CL235))</f>
        <v>3.5030303030302998</v>
      </c>
    </row>
    <row r="236" spans="42:95" x14ac:dyDescent="0.2">
      <c r="AP236" s="14"/>
      <c r="CL236" s="7">
        <f t="shared" si="46"/>
        <v>44228</v>
      </c>
      <c r="CM236" s="4">
        <v>3.36</v>
      </c>
      <c r="CN236" s="4">
        <v>3.57</v>
      </c>
      <c r="CP236" s="4">
        <f>IF(SUMIFS(Data!$F$2:$F$1048576,Data!$C$2:$C$1048576,'Annual Inflation'!CP$5,Data!$A$2:$A$1048576,'Annual Inflation'!$CL236)=0,NA(),SUMIFS(Data!$F$2:$F$1048576,Data!$C$2:$C$1048576,'Annual Inflation'!CP$5,Data!$A$2:$A$1048576,'Annual Inflation'!$CL236))</f>
        <v>3.3152941176470598</v>
      </c>
      <c r="CQ236" s="4">
        <f>IF(SUMIFS(Data!$F$2:$F$1048576,Data!$C$2:$C$1048576,'Annual Inflation'!CQ$5,Data!$A$2:$A$1048576,'Annual Inflation'!$CL236)=0,NA(),SUMIFS(Data!$F$2:$F$1048576,Data!$C$2:$C$1048576,'Annual Inflation'!CQ$5,Data!$A$2:$A$1048576,'Annual Inflation'!$CL236))</f>
        <v>3.5071875000000001</v>
      </c>
    </row>
    <row r="237" spans="42:95" x14ac:dyDescent="0.2">
      <c r="AP237" s="14"/>
      <c r="CL237" s="7">
        <f t="shared" si="46"/>
        <v>44256</v>
      </c>
      <c r="CM237" s="4">
        <v>3.17</v>
      </c>
      <c r="CN237" s="4">
        <v>3.55</v>
      </c>
      <c r="CP237" s="4">
        <f>IF(SUMIFS(Data!$F$2:$F$1048576,Data!$C$2:$C$1048576,'Annual Inflation'!CP$5,Data!$A$2:$A$1048576,'Annual Inflation'!$CL237)=0,NA(),SUMIFS(Data!$F$2:$F$1048576,Data!$C$2:$C$1048576,'Annual Inflation'!CP$5,Data!$A$2:$A$1048576,'Annual Inflation'!$CL237))</f>
        <v>3.22351351351351</v>
      </c>
      <c r="CQ237" s="4">
        <f>IF(SUMIFS(Data!$F$2:$F$1048576,Data!$C$2:$C$1048576,'Annual Inflation'!CQ$5,Data!$A$2:$A$1048576,'Annual Inflation'!$CL237)=0,NA(),SUMIFS(Data!$F$2:$F$1048576,Data!$C$2:$C$1048576,'Annual Inflation'!CQ$5,Data!$A$2:$A$1048576,'Annual Inflation'!$CL237))</f>
        <v>3.53</v>
      </c>
    </row>
    <row r="238" spans="42:95" x14ac:dyDescent="0.2">
      <c r="AP238" s="14"/>
      <c r="CL238" s="7">
        <f t="shared" si="46"/>
        <v>44287</v>
      </c>
      <c r="CM238" s="4">
        <v>3.27</v>
      </c>
      <c r="CN238" s="4">
        <v>3.52</v>
      </c>
      <c r="CP238" s="4">
        <f>IF(SUMIFS(Data!$F$2:$F$1048576,Data!$C$2:$C$1048576,'Annual Inflation'!CP$5,Data!$A$2:$A$1048576,'Annual Inflation'!$CL238)=0,NA(),SUMIFS(Data!$F$2:$F$1048576,Data!$C$2:$C$1048576,'Annual Inflation'!CP$5,Data!$A$2:$A$1048576,'Annual Inflation'!$CL238))</f>
        <v>3.18026315789474</v>
      </c>
      <c r="CQ238" s="4">
        <f>IF(SUMIFS(Data!$F$2:$F$1048576,Data!$C$2:$C$1048576,'Annual Inflation'!CQ$5,Data!$A$2:$A$1048576,'Annual Inflation'!$CL238)=0,NA(),SUMIFS(Data!$F$2:$F$1048576,Data!$C$2:$C$1048576,'Annual Inflation'!CQ$5,Data!$A$2:$A$1048576,'Annual Inflation'!$CL238))</f>
        <v>3.5402941176470599</v>
      </c>
    </row>
    <row r="239" spans="42:95" x14ac:dyDescent="0.2">
      <c r="AP239" s="14"/>
      <c r="CL239" s="7">
        <f t="shared" si="46"/>
        <v>44317</v>
      </c>
      <c r="CM239" s="4">
        <v>3.17</v>
      </c>
      <c r="CN239" s="4">
        <v>3.46</v>
      </c>
      <c r="CP239" s="4">
        <f>IF(SUMIFS(Data!$F$2:$F$1048576,Data!$C$2:$C$1048576,'Annual Inflation'!CP$5,Data!$A$2:$A$1048576,'Annual Inflation'!$CL239)=0,NA(),SUMIFS(Data!$F$2:$F$1048576,Data!$C$2:$C$1048576,'Annual Inflation'!CP$5,Data!$A$2:$A$1048576,'Annual Inflation'!$CL239))</f>
        <v>3.2534285714285698</v>
      </c>
      <c r="CQ239" s="4">
        <f>IF(SUMIFS(Data!$F$2:$F$1048576,Data!$C$2:$C$1048576,'Annual Inflation'!CQ$5,Data!$A$2:$A$1048576,'Annual Inflation'!$CL239)=0,NA(),SUMIFS(Data!$F$2:$F$1048576,Data!$C$2:$C$1048576,'Annual Inflation'!CQ$5,Data!$A$2:$A$1048576,'Annual Inflation'!$CL239))</f>
        <v>3.5248387096774199</v>
      </c>
    </row>
    <row r="240" spans="42:95" x14ac:dyDescent="0.2">
      <c r="AP240" s="14"/>
      <c r="CL240" s="7">
        <f t="shared" si="46"/>
        <v>44348</v>
      </c>
      <c r="CM240" s="4">
        <v>3.4</v>
      </c>
      <c r="CN240" s="4">
        <v>3.68</v>
      </c>
      <c r="CP240" s="4">
        <f>IF(SUMIFS(Data!$F$2:$F$1048576,Data!$C$2:$C$1048576,'Annual Inflation'!CP$5,Data!$A$2:$A$1048576,'Annual Inflation'!$CL240)=0,NA(),SUMIFS(Data!$F$2:$F$1048576,Data!$C$2:$C$1048576,'Annual Inflation'!CP$5,Data!$A$2:$A$1048576,'Annual Inflation'!$CL240))</f>
        <v>3.36735294117647</v>
      </c>
      <c r="CQ240" s="4">
        <f>IF(SUMIFS(Data!$F$2:$F$1048576,Data!$C$2:$C$1048576,'Annual Inflation'!CQ$5,Data!$A$2:$A$1048576,'Annual Inflation'!$CL240)=0,NA(),SUMIFS(Data!$F$2:$F$1048576,Data!$C$2:$C$1048576,'Annual Inflation'!CQ$5,Data!$A$2:$A$1048576,'Annual Inflation'!$CL240))</f>
        <v>3.6034375000000001</v>
      </c>
    </row>
    <row r="241" spans="42:95" x14ac:dyDescent="0.2">
      <c r="AP241" s="14"/>
      <c r="CL241" s="7">
        <f t="shared" si="46"/>
        <v>44378</v>
      </c>
      <c r="CM241" s="4">
        <v>3.44</v>
      </c>
      <c r="CN241" s="4">
        <v>3.75</v>
      </c>
      <c r="CP241" s="4">
        <f>IF(SUMIFS(Data!$F$2:$F$1048576,Data!$C$2:$C$1048576,'Annual Inflation'!CP$5,Data!$A$2:$A$1048576,'Annual Inflation'!$CL241)=0,NA(),SUMIFS(Data!$F$2:$F$1048576,Data!$C$2:$C$1048576,'Annual Inflation'!CP$5,Data!$A$2:$A$1048576,'Annual Inflation'!$CL241))</f>
        <v>3.4911111111111102</v>
      </c>
      <c r="CQ241" s="4">
        <f>IF(SUMIFS(Data!$F$2:$F$1048576,Data!$C$2:$C$1048576,'Annual Inflation'!CQ$5,Data!$A$2:$A$1048576,'Annual Inflation'!$CL241)=0,NA(),SUMIFS(Data!$F$2:$F$1048576,Data!$C$2:$C$1048576,'Annual Inflation'!CQ$5,Data!$A$2:$A$1048576,'Annual Inflation'!$CL241))</f>
        <v>3.6887500000000002</v>
      </c>
    </row>
    <row r="242" spans="42:95" x14ac:dyDescent="0.2">
      <c r="AP242" s="14"/>
      <c r="CL242" s="7">
        <f t="shared" si="46"/>
        <v>44409</v>
      </c>
      <c r="CM242" s="4">
        <v>3.6</v>
      </c>
      <c r="CN242" s="4">
        <v>3.73</v>
      </c>
      <c r="CP242" s="4">
        <f>IF(SUMIFS(Data!$F$2:$F$1048576,Data!$C$2:$C$1048576,'Annual Inflation'!CP$5,Data!$A$2:$A$1048576,'Annual Inflation'!$CL242)=0,NA(),SUMIFS(Data!$F$2:$F$1048576,Data!$C$2:$C$1048576,'Annual Inflation'!CP$5,Data!$A$2:$A$1048576,'Annual Inflation'!$CL242))</f>
        <v>3.6941176470588202</v>
      </c>
      <c r="CQ242" s="4">
        <f>IF(SUMIFS(Data!$F$2:$F$1048576,Data!$C$2:$C$1048576,'Annual Inflation'!CQ$5,Data!$A$2:$A$1048576,'Annual Inflation'!$CL242)=0,NA(),SUMIFS(Data!$F$2:$F$1048576,Data!$C$2:$C$1048576,'Annual Inflation'!CQ$5,Data!$A$2:$A$1048576,'Annual Inflation'!$CL242))</f>
        <v>3.7277419354838699</v>
      </c>
    </row>
    <row r="243" spans="42:95" x14ac:dyDescent="0.2">
      <c r="AP243" s="14"/>
      <c r="CL243" s="7">
        <f t="shared" si="46"/>
        <v>44440</v>
      </c>
      <c r="CM243" s="4">
        <v>3.63</v>
      </c>
      <c r="CN243" s="4">
        <v>3.69</v>
      </c>
      <c r="CP243" s="4">
        <f>IF(SUMIFS(Data!$F$2:$F$1048576,Data!$C$2:$C$1048576,'Annual Inflation'!CP$5,Data!$A$2:$A$1048576,'Annual Inflation'!$CL243)=0,NA(),SUMIFS(Data!$F$2:$F$1048576,Data!$C$2:$C$1048576,'Annual Inflation'!CP$5,Data!$A$2:$A$1048576,'Annual Inflation'!$CL243))</f>
        <v>3.7203030303030298</v>
      </c>
      <c r="CQ243" s="4">
        <f>IF(SUMIFS(Data!$F$2:$F$1048576,Data!$C$2:$C$1048576,'Annual Inflation'!CQ$5,Data!$A$2:$A$1048576,'Annual Inflation'!$CL243)=0,NA(),SUMIFS(Data!$F$2:$F$1048576,Data!$C$2:$C$1048576,'Annual Inflation'!CQ$5,Data!$A$2:$A$1048576,'Annual Inflation'!$CL243))</f>
        <v>3.7370967741935499</v>
      </c>
    </row>
    <row r="244" spans="42:95" x14ac:dyDescent="0.2">
      <c r="AP244" s="14"/>
      <c r="CL244" s="7">
        <f t="shared" si="46"/>
        <v>44470</v>
      </c>
      <c r="CM244" s="4">
        <v>3.74</v>
      </c>
      <c r="CN244" s="4">
        <v>3.78</v>
      </c>
      <c r="CP244" s="4">
        <f>IF(SUMIFS(Data!$F$2:$F$1048576,Data!$C$2:$C$1048576,'Annual Inflation'!CP$5,Data!$A$2:$A$1048576,'Annual Inflation'!$CL244)=0,NA(),SUMIFS(Data!$F$2:$F$1048576,Data!$C$2:$C$1048576,'Annual Inflation'!CP$5,Data!$A$2:$A$1048576,'Annual Inflation'!$CL244))</f>
        <v>3.8446153846153801</v>
      </c>
      <c r="CQ244" s="4">
        <f>IF(SUMIFS(Data!$F$2:$F$1048576,Data!$C$2:$C$1048576,'Annual Inflation'!CQ$5,Data!$A$2:$A$1048576,'Annual Inflation'!$CL244)=0,NA(),SUMIFS(Data!$F$2:$F$1048576,Data!$C$2:$C$1048576,'Annual Inflation'!CQ$5,Data!$A$2:$A$1048576,'Annual Inflation'!$CL244))</f>
        <v>3.8086111111111101</v>
      </c>
    </row>
    <row r="245" spans="42:95" x14ac:dyDescent="0.2">
      <c r="AP245" s="14"/>
      <c r="CL245" s="7">
        <f t="shared" si="46"/>
        <v>44501</v>
      </c>
      <c r="CM245" s="4">
        <v>4</v>
      </c>
      <c r="CN245" s="4">
        <v>3.93</v>
      </c>
      <c r="CP245" s="4">
        <f>IF(SUMIFS(Data!$F$2:$F$1048576,Data!$C$2:$C$1048576,'Annual Inflation'!CP$5,Data!$A$2:$A$1048576,'Annual Inflation'!$CL245)=0,NA(),SUMIFS(Data!$F$2:$F$1048576,Data!$C$2:$C$1048576,'Annual Inflation'!CP$5,Data!$A$2:$A$1048576,'Annual Inflation'!$CL245))</f>
        <v>4.1091428571428601</v>
      </c>
      <c r="CQ245" s="4">
        <f>IF(SUMIFS(Data!$F$2:$F$1048576,Data!$C$2:$C$1048576,'Annual Inflation'!CQ$5,Data!$A$2:$A$1048576,'Annual Inflation'!$CL245)=0,NA(),SUMIFS(Data!$F$2:$F$1048576,Data!$C$2:$C$1048576,'Annual Inflation'!CQ$5,Data!$A$2:$A$1048576,'Annual Inflation'!$CL245))</f>
        <v>3.9174193548387102</v>
      </c>
    </row>
    <row r="246" spans="42:95" x14ac:dyDescent="0.2">
      <c r="AP246" s="14"/>
      <c r="CL246" s="7">
        <f t="shared" si="46"/>
        <v>44531</v>
      </c>
      <c r="CM246" s="181">
        <f>AVERAGE(CM247,CM245)</f>
        <v>4.13</v>
      </c>
      <c r="CN246" s="181">
        <f>AVERAGE(CN247,CN245)</f>
        <v>3.9850000000000003</v>
      </c>
      <c r="CP246" s="181">
        <f>AVERAGE(CP247,CP245)</f>
        <v>4.217544401544405</v>
      </c>
      <c r="CQ246" s="181">
        <f>AVERAGE(CQ247,CQ245)</f>
        <v>4.0073861480075905</v>
      </c>
    </row>
    <row r="247" spans="42:95" x14ac:dyDescent="0.2">
      <c r="AP247" s="14"/>
      <c r="CL247" s="7">
        <f t="shared" si="46"/>
        <v>44562</v>
      </c>
      <c r="CM247" s="4">
        <v>4.26</v>
      </c>
      <c r="CN247" s="4">
        <v>4.04</v>
      </c>
      <c r="CP247" s="4">
        <f>IF(SUMIFS(Data!$F$2:$F$1048576,Data!$C$2:$C$1048576,'Annual Inflation'!CP$5,Data!$A$2:$A$1048576,'Annual Inflation'!$CL247)=0,NA(),SUMIFS(Data!$F$2:$F$1048576,Data!$C$2:$C$1048576,'Annual Inflation'!CP$5,Data!$A$2:$A$1048576,'Annual Inflation'!$CL247))</f>
        <v>4.3259459459459499</v>
      </c>
      <c r="CQ247" s="4">
        <f>IF(SUMIFS(Data!$F$2:$F$1048576,Data!$C$2:$C$1048576,'Annual Inflation'!CQ$5,Data!$A$2:$A$1048576,'Annual Inflation'!$CL247)=0,NA(),SUMIFS(Data!$F$2:$F$1048576,Data!$C$2:$C$1048576,'Annual Inflation'!CQ$5,Data!$A$2:$A$1048576,'Annual Inflation'!$CL247))</f>
        <v>4.09735294117647</v>
      </c>
    </row>
    <row r="248" spans="42:95" x14ac:dyDescent="0.2">
      <c r="AP248" s="14"/>
      <c r="CL248" s="7">
        <f t="shared" si="46"/>
        <v>44593</v>
      </c>
      <c r="CM248" s="4">
        <v>4.21</v>
      </c>
      <c r="CN248" s="4">
        <v>4.09</v>
      </c>
      <c r="CP248" s="4">
        <f>IF(SUMIFS(Data!$F$2:$F$1048576,Data!$C$2:$C$1048576,'Annual Inflation'!CP$5,Data!$A$2:$A$1048576,'Annual Inflation'!$CL248)=0,NA(),SUMIFS(Data!$F$2:$F$1048576,Data!$C$2:$C$1048576,'Annual Inflation'!CP$5,Data!$A$2:$A$1048576,'Annual Inflation'!$CL248))</f>
        <v>4.2924324324324301</v>
      </c>
      <c r="CQ248" s="4">
        <f>IF(SUMIFS(Data!$F$2:$F$1048576,Data!$C$2:$C$1048576,'Annual Inflation'!CQ$5,Data!$A$2:$A$1048576,'Annual Inflation'!$CL248)=0,NA(),SUMIFS(Data!$F$2:$F$1048576,Data!$C$2:$C$1048576,'Annual Inflation'!CQ$5,Data!$A$2:$A$1048576,'Annual Inflation'!$CL248))</f>
        <v>4.1766666666666703</v>
      </c>
    </row>
    <row r="249" spans="42:95" x14ac:dyDescent="0.2">
      <c r="AP249" s="14"/>
      <c r="CL249" s="7">
        <f t="shared" si="46"/>
        <v>44621</v>
      </c>
      <c r="CM249" s="4">
        <v>4.8099999999999996</v>
      </c>
      <c r="CN249" s="4">
        <v>4.76</v>
      </c>
      <c r="CP249" s="4">
        <f>IF(SUMIFS(Data!$F$2:$F$1048576,Data!$C$2:$C$1048576,'Annual Inflation'!CP$5,Data!$A$2:$A$1048576,'Annual Inflation'!$CL249)=0,NA(),SUMIFS(Data!$F$2:$F$1048576,Data!$C$2:$C$1048576,'Annual Inflation'!CP$5,Data!$A$2:$A$1048576,'Annual Inflation'!$CL249))</f>
        <v>4.8183333333333298</v>
      </c>
      <c r="CQ249" s="4">
        <f>IF(SUMIFS(Data!$F$2:$F$1048576,Data!$C$2:$C$1048576,'Annual Inflation'!CQ$5,Data!$A$2:$A$1048576,'Annual Inflation'!$CL249)=0,NA(),SUMIFS(Data!$F$2:$F$1048576,Data!$C$2:$C$1048576,'Annual Inflation'!CQ$5,Data!$A$2:$A$1048576,'Annual Inflation'!$CL249))</f>
        <v>4.7293939393939404</v>
      </c>
    </row>
    <row r="250" spans="42:95" x14ac:dyDescent="0.2">
      <c r="AP250" s="14"/>
      <c r="CL250" s="7">
        <f t="shared" si="46"/>
        <v>44652</v>
      </c>
      <c r="CM250" s="4">
        <v>4.93</v>
      </c>
      <c r="CN250" s="4">
        <v>4.88</v>
      </c>
      <c r="CP250" s="4">
        <f>IF(SUMIFS(Data!$F$2:$F$1048576,Data!$C$2:$C$1048576,'Annual Inflation'!CP$5,Data!$A$2:$A$1048576,'Annual Inflation'!$CL250)=0,NA(),SUMIFS(Data!$F$2:$F$1048576,Data!$C$2:$C$1048576,'Annual Inflation'!CP$5,Data!$A$2:$A$1048576,'Annual Inflation'!$CL250))</f>
        <v>5.0165789473684201</v>
      </c>
      <c r="CQ250" s="4">
        <f>IF(SUMIFS(Data!$F$2:$F$1048576,Data!$C$2:$C$1048576,'Annual Inflation'!CQ$5,Data!$A$2:$A$1048576,'Annual Inflation'!$CL250)=0,NA(),SUMIFS(Data!$F$2:$F$1048576,Data!$C$2:$C$1048576,'Annual Inflation'!CQ$5,Data!$A$2:$A$1048576,'Annual Inflation'!$CL250))</f>
        <v>4.8576470588235301</v>
      </c>
    </row>
    <row r="251" spans="42:95" x14ac:dyDescent="0.2">
      <c r="AP251" s="14"/>
      <c r="CL251" s="7">
        <f t="shared" si="46"/>
        <v>44682</v>
      </c>
      <c r="CM251" s="4">
        <v>4.82</v>
      </c>
      <c r="CN251" s="4">
        <v>4.95</v>
      </c>
      <c r="CP251" s="4">
        <f>IF(SUMIFS(Data!$F$2:$F$1048576,Data!$C$2:$C$1048576,'Annual Inflation'!CP$5,Data!$A$2:$A$1048576,'Annual Inflation'!$CL251)=0,NA(),SUMIFS(Data!$F$2:$F$1048576,Data!$C$2:$C$1048576,'Annual Inflation'!CP$5,Data!$A$2:$A$1048576,'Annual Inflation'!$CL251))</f>
        <v>4.9189189189189202</v>
      </c>
      <c r="CQ251" s="4">
        <f>IF(SUMIFS(Data!$F$2:$F$1048576,Data!$C$2:$C$1048576,'Annual Inflation'!CQ$5,Data!$A$2:$A$1048576,'Annual Inflation'!$CL251)=0,NA(),SUMIFS(Data!$F$2:$F$1048576,Data!$C$2:$C$1048576,'Annual Inflation'!CQ$5,Data!$A$2:$A$1048576,'Annual Inflation'!$CL251))</f>
        <v>4.8123529411764698</v>
      </c>
    </row>
    <row r="252" spans="42:95" x14ac:dyDescent="0.2">
      <c r="AP252" s="14"/>
      <c r="CL252" s="7">
        <f t="shared" si="46"/>
        <v>44713</v>
      </c>
      <c r="CM252" s="4">
        <v>4.9400000000000004</v>
      </c>
      <c r="CN252" s="4">
        <v>4.92</v>
      </c>
      <c r="CP252" s="4">
        <f>IF(SUMIFS(Data!$F$2:$F$1048576,Data!$C$2:$C$1048576,'Annual Inflation'!CP$5,Data!$A$2:$A$1048576,'Annual Inflation'!$CL252)=0,NA(),SUMIFS(Data!$F$2:$F$1048576,Data!$C$2:$C$1048576,'Annual Inflation'!CP$5,Data!$A$2:$A$1048576,'Annual Inflation'!$CL252))</f>
        <v>5.0502702702702704</v>
      </c>
      <c r="CQ252" s="4">
        <f>IF(SUMIFS(Data!$F$2:$F$1048576,Data!$C$2:$C$1048576,'Annual Inflation'!CQ$5,Data!$A$2:$A$1048576,'Annual Inflation'!$CL252)=0,NA(),SUMIFS(Data!$F$2:$F$1048576,Data!$C$2:$C$1048576,'Annual Inflation'!CQ$5,Data!$A$2:$A$1048576,'Annual Inflation'!$CL252))</f>
        <v>4.9008571428571397</v>
      </c>
    </row>
    <row r="253" spans="42:95" x14ac:dyDescent="0.2">
      <c r="AP253" s="14"/>
      <c r="CL253" s="7">
        <f t="shared" si="46"/>
        <v>44743</v>
      </c>
      <c r="CM253" s="4">
        <v>4.93</v>
      </c>
      <c r="CN253" s="4">
        <v>4.96</v>
      </c>
      <c r="CP253" s="4">
        <f>IF(SUMIFS(Data!$F$2:$F$1048576,Data!$C$2:$C$1048576,'Annual Inflation'!CP$5,Data!$A$2:$A$1048576,'Annual Inflation'!$CL253)=0,NA(),SUMIFS(Data!$F$2:$F$1048576,Data!$C$2:$C$1048576,'Annual Inflation'!CP$5,Data!$A$2:$A$1048576,'Annual Inflation'!$CL253))</f>
        <v>5.0431578947368401</v>
      </c>
      <c r="CQ253" s="4">
        <f>IF(SUMIFS(Data!$F$2:$F$1048576,Data!$C$2:$C$1048576,'Annual Inflation'!CQ$5,Data!$A$2:$A$1048576,'Annual Inflation'!$CL253)=0,NA(),SUMIFS(Data!$F$2:$F$1048576,Data!$C$2:$C$1048576,'Annual Inflation'!CQ$5,Data!$A$2:$A$1048576,'Annual Inflation'!$CL253))</f>
        <v>4.9441666666666704</v>
      </c>
    </row>
    <row r="254" spans="42:95" x14ac:dyDescent="0.2">
      <c r="AP254" s="14"/>
      <c r="CL254" s="7">
        <f t="shared" si="46"/>
        <v>44774</v>
      </c>
      <c r="CM254" s="4">
        <v>4.9800000000000004</v>
      </c>
      <c r="CN254" s="4">
        <v>4.9800000000000004</v>
      </c>
      <c r="CP254" s="4">
        <f>IF(SUMIFS(Data!$F$2:$F$1048576,Data!$C$2:$C$1048576,'Annual Inflation'!CP$5,Data!$A$2:$A$1048576,'Annual Inflation'!$CL254)=0,NA(),SUMIFS(Data!$F$2:$F$1048576,Data!$C$2:$C$1048576,'Annual Inflation'!CP$5,Data!$A$2:$A$1048576,'Annual Inflation'!$CL254))</f>
        <v>5.0483783783783798</v>
      </c>
      <c r="CQ254" s="4">
        <f>IF(SUMIFS(Data!$F$2:$F$1048576,Data!$C$2:$C$1048576,'Annual Inflation'!CQ$5,Data!$A$2:$A$1048576,'Annual Inflation'!$CL254)=0,NA(),SUMIFS(Data!$F$2:$F$1048576,Data!$C$2:$C$1048576,'Annual Inflation'!CQ$5,Data!$A$2:$A$1048576,'Annual Inflation'!$CL254))</f>
        <v>4.9330555555555602</v>
      </c>
    </row>
    <row r="255" spans="42:95" x14ac:dyDescent="0.2">
      <c r="AP255" s="14"/>
      <c r="CL255" s="7">
        <f t="shared" si="46"/>
        <v>44805</v>
      </c>
      <c r="CM255" s="4">
        <v>5.17</v>
      </c>
      <c r="CN255" s="4">
        <v>5.28</v>
      </c>
      <c r="CP255" s="4">
        <f>IF(SUMIFS(Data!$F$2:$F$1048576,Data!$C$2:$C$1048576,'Annual Inflation'!CP$5,Data!$A$2:$A$1048576,'Annual Inflation'!$CL255)=0,NA(),SUMIFS(Data!$F$2:$F$1048576,Data!$C$2:$C$1048576,'Annual Inflation'!CP$5,Data!$A$2:$A$1048576,'Annual Inflation'!$CL255))</f>
        <v>5.24918918918919</v>
      </c>
      <c r="CQ255" s="4">
        <f>IF(SUMIFS(Data!$F$2:$F$1048576,Data!$C$2:$C$1048576,'Annual Inflation'!CQ$5,Data!$A$2:$A$1048576,'Annual Inflation'!$CL255)=0,NA(),SUMIFS(Data!$F$2:$F$1048576,Data!$C$2:$C$1048576,'Annual Inflation'!CQ$5,Data!$A$2:$A$1048576,'Annual Inflation'!$CL255))</f>
        <v>5.22545454545455</v>
      </c>
    </row>
    <row r="256" spans="42:95" x14ac:dyDescent="0.2">
      <c r="AP256" s="14"/>
      <c r="CL256" s="7">
        <f t="shared" si="46"/>
        <v>44835</v>
      </c>
      <c r="CM256" s="4">
        <v>5.46</v>
      </c>
      <c r="CN256" s="4">
        <v>5.38</v>
      </c>
      <c r="CP256" s="4">
        <f>IF(SUMIFS(Data!$F$2:$F$1048576,Data!$C$2:$C$1048576,'Annual Inflation'!CP$5,Data!$A$2:$A$1048576,'Annual Inflation'!$CL256)=0,NA(),SUMIFS(Data!$F$2:$F$1048576,Data!$C$2:$C$1048576,'Annual Inflation'!CP$5,Data!$A$2:$A$1048576,'Annual Inflation'!$CL256))</f>
        <v>5.5002631578947403</v>
      </c>
      <c r="CQ256" s="4">
        <f>IF(SUMIFS(Data!$F$2:$F$1048576,Data!$C$2:$C$1048576,'Annual Inflation'!CQ$5,Data!$A$2:$A$1048576,'Annual Inflation'!$CL256)=0,NA(),SUMIFS(Data!$F$2:$F$1048576,Data!$C$2:$C$1048576,'Annual Inflation'!CQ$5,Data!$A$2:$A$1048576,'Annual Inflation'!$CL256))</f>
        <v>5.4470588235294102</v>
      </c>
    </row>
    <row r="257" spans="42:95" x14ac:dyDescent="0.2">
      <c r="AP257" s="14"/>
      <c r="CL257" s="7">
        <f t="shared" si="46"/>
        <v>44866</v>
      </c>
      <c r="CM257" s="4">
        <v>5.21</v>
      </c>
      <c r="CN257" s="4">
        <v>5.25</v>
      </c>
      <c r="CP257" s="4">
        <f>IF(SUMIFS(Data!$F$2:$F$1048576,Data!$C$2:$C$1048576,'Annual Inflation'!CP$5,Data!$A$2:$A$1048576,'Annual Inflation'!$CL257)=0,NA(),SUMIFS(Data!$F$2:$F$1048576,Data!$C$2:$C$1048576,'Annual Inflation'!CP$5,Data!$A$2:$A$1048576,'Annual Inflation'!$CL257))</f>
        <v>5.1713888888888899</v>
      </c>
      <c r="CQ257" s="4">
        <f>IF(SUMIFS(Data!$F$2:$F$1048576,Data!$C$2:$C$1048576,'Annual Inflation'!CQ$5,Data!$A$2:$A$1048576,'Annual Inflation'!$CL257)=0,NA(),SUMIFS(Data!$F$2:$F$1048576,Data!$C$2:$C$1048576,'Annual Inflation'!CQ$5,Data!$A$2:$A$1048576,'Annual Inflation'!$CL257))</f>
        <v>5.1538709677419403</v>
      </c>
    </row>
    <row r="258" spans="42:95" x14ac:dyDescent="0.2">
      <c r="AP258" s="14"/>
      <c r="CL258" s="7">
        <f t="shared" si="46"/>
        <v>44896</v>
      </c>
      <c r="CM258" s="181">
        <f>AVERAGE(CM259,CM257)</f>
        <v>5.0950000000000006</v>
      </c>
      <c r="CN258" s="181">
        <f>AVERAGE(CN259,CN257)</f>
        <v>5.0924999999999994</v>
      </c>
      <c r="CP258" s="181">
        <f>AVERAGE(CP259,CP257)</f>
        <v>5.0738523391812844</v>
      </c>
      <c r="CQ258" s="181">
        <f>AVERAGE(CQ259,CQ257)</f>
        <v>5.0923766603415608</v>
      </c>
    </row>
    <row r="259" spans="42:95" x14ac:dyDescent="0.2">
      <c r="AP259" s="14"/>
      <c r="CL259" s="7">
        <f t="shared" si="46"/>
        <v>44927</v>
      </c>
      <c r="CM259" s="15">
        <f>IF(SUMIFS(Data!$G$2:$G$1048576,Data!$C$2:$C$1048576,'Annual Inflation'!CM$5,Data!$A$2:$A$1048576,'Annual Inflation'!$CL259)=0,NA(),SUMIFS(Data!$G$2:$G$1048576,Data!$C$2:$C$1048576,'Annual Inflation'!CM$5,Data!$A$2:$A$1048576,'Annual Inflation'!$CL259))</f>
        <v>4.9800000000000004</v>
      </c>
      <c r="CN259" s="15">
        <f>IF(SUMIFS(Data!$G$2:$G$1048576,Data!$C$2:$C$1048576,'Annual Inflation'!CN$5,Data!$A$2:$A$1048576,'Annual Inflation'!$CL259)=0,NA(),SUMIFS(Data!$G$2:$G$1048576,Data!$C$2:$C$1048576,'Annual Inflation'!CN$5,Data!$A$2:$A$1048576,'Annual Inflation'!$CL259))</f>
        <v>4.9349999999999996</v>
      </c>
      <c r="CP259" s="15">
        <f>IF(SUMIFS(Data!$F$2:$F$1048576,Data!$C$2:$C$1048576,'Annual Inflation'!CP$5,Data!$A$2:$A$1048576,'Annual Inflation'!$CL259)=0,NA(),SUMIFS(Data!$F$2:$F$1048576,Data!$C$2:$C$1048576,'Annual Inflation'!CP$5,Data!$A$2:$A$1048576,'Annual Inflation'!$CL259))</f>
        <v>4.9763157894736798</v>
      </c>
      <c r="CQ259" s="15">
        <f>IF(SUMIFS(Data!$F$2:$F$1048576,Data!$C$2:$C$1048576,'Annual Inflation'!CQ$5,Data!$A$2:$A$1048576,'Annual Inflation'!$CL259)=0,NA(),SUMIFS(Data!$F$2:$F$1048576,Data!$C$2:$C$1048576,'Annual Inflation'!CQ$5,Data!$A$2:$A$1048576,'Annual Inflation'!$CL259))</f>
        <v>5.0308823529411804</v>
      </c>
    </row>
    <row r="260" spans="42:95" x14ac:dyDescent="0.2">
      <c r="AP260" s="14"/>
      <c r="CL260" s="7">
        <f t="shared" ref="CL260" si="47">EDATE(CL259,1)</f>
        <v>44958</v>
      </c>
      <c r="CM260" s="15">
        <f>IF(SUMIFS(Data!$G$2:$G$1048576,Data!$C$2:$C$1048576,'Annual Inflation'!CM$5,Data!$A$2:$A$1048576,'Annual Inflation'!$CL260)=0,NA(),SUMIFS(Data!$G$2:$G$1048576,Data!$C$2:$C$1048576,'Annual Inflation'!CM$5,Data!$A$2:$A$1048576,'Annual Inflation'!$CL260))</f>
        <v>4.9000000000000004</v>
      </c>
      <c r="CN260" s="15">
        <f>IF(SUMIFS(Data!$G$2:$G$1048576,Data!$C$2:$C$1048576,'Annual Inflation'!CN$5,Data!$A$2:$A$1048576,'Annual Inflation'!$CL260)=0,NA(),SUMIFS(Data!$G$2:$G$1048576,Data!$C$2:$C$1048576,'Annual Inflation'!CN$5,Data!$A$2:$A$1048576,'Annual Inflation'!$CL260))</f>
        <v>4.8949999999999996</v>
      </c>
      <c r="CP260" s="15">
        <f>IF(SUMIFS(Data!$F$2:$F$1048576,Data!$C$2:$C$1048576,'Annual Inflation'!CP$5,Data!$A$2:$A$1048576,'Annual Inflation'!$CL260)=0,NA(),SUMIFS(Data!$F$2:$F$1048576,Data!$C$2:$C$1048576,'Annual Inflation'!CP$5,Data!$A$2:$A$1048576,'Annual Inflation'!$CL260))</f>
        <v>4.9369444444444399</v>
      </c>
      <c r="CQ260" s="15">
        <f>IF(SUMIFS(Data!$F$2:$F$1048576,Data!$C$2:$C$1048576,'Annual Inflation'!CQ$5,Data!$A$2:$A$1048576,'Annual Inflation'!$CL260)=0,NA(),SUMIFS(Data!$F$2:$F$1048576,Data!$C$2:$C$1048576,'Annual Inflation'!CQ$5,Data!$A$2:$A$1048576,'Annual Inflation'!$CL260))</f>
        <v>4.9653124999999996</v>
      </c>
    </row>
    <row r="261" spans="42:95" x14ac:dyDescent="0.2">
      <c r="AP261" s="14"/>
    </row>
    <row r="262" spans="42:95" x14ac:dyDescent="0.2">
      <c r="AP262" s="14"/>
    </row>
    <row r="263" spans="42:95" x14ac:dyDescent="0.2">
      <c r="AP263" s="14"/>
    </row>
    <row r="264" spans="42:95" x14ac:dyDescent="0.2">
      <c r="AP264" s="14"/>
    </row>
    <row r="265" spans="42:95" x14ac:dyDescent="0.2">
      <c r="AP265" s="14"/>
    </row>
    <row r="266" spans="42:95" x14ac:dyDescent="0.2">
      <c r="AP266" s="14"/>
    </row>
    <row r="267" spans="42:95" x14ac:dyDescent="0.2">
      <c r="AP267" s="14"/>
    </row>
    <row r="268" spans="42:95" x14ac:dyDescent="0.2">
      <c r="AP268" s="14"/>
    </row>
    <row r="269" spans="42:95" x14ac:dyDescent="0.2">
      <c r="AP269" s="14"/>
    </row>
    <row r="270" spans="42:95" x14ac:dyDescent="0.2">
      <c r="AP270" s="14"/>
    </row>
    <row r="271" spans="42:95" x14ac:dyDescent="0.2">
      <c r="AP271" s="14"/>
    </row>
    <row r="272" spans="42:95" x14ac:dyDescent="0.2">
      <c r="AP272" s="14"/>
    </row>
    <row r="273" spans="42:42" x14ac:dyDescent="0.2">
      <c r="AP273" s="14"/>
    </row>
    <row r="274" spans="42:42" x14ac:dyDescent="0.2">
      <c r="AP274" s="14"/>
    </row>
    <row r="275" spans="42:42" x14ac:dyDescent="0.2">
      <c r="AP275" s="14"/>
    </row>
    <row r="276" spans="42:42" x14ac:dyDescent="0.2">
      <c r="AP276" s="14"/>
    </row>
    <row r="277" spans="42:42" x14ac:dyDescent="0.2">
      <c r="AP277" s="14"/>
    </row>
    <row r="278" spans="42:42" x14ac:dyDescent="0.2">
      <c r="AP278" s="14"/>
    </row>
    <row r="279" spans="42:42" x14ac:dyDescent="0.2">
      <c r="AP279" s="14"/>
    </row>
    <row r="280" spans="42:42" x14ac:dyDescent="0.2">
      <c r="AP280" s="14"/>
    </row>
    <row r="281" spans="42:42" x14ac:dyDescent="0.2">
      <c r="AP281" s="14"/>
    </row>
    <row r="282" spans="42:42" x14ac:dyDescent="0.2">
      <c r="AP282" s="14"/>
    </row>
    <row r="283" spans="42:42" x14ac:dyDescent="0.2">
      <c r="AP283" s="14"/>
    </row>
    <row r="284" spans="42:42" x14ac:dyDescent="0.2">
      <c r="AP284" s="14"/>
    </row>
    <row r="285" spans="42:42" x14ac:dyDescent="0.2">
      <c r="AP285" s="14"/>
    </row>
    <row r="286" spans="42:42" x14ac:dyDescent="0.2">
      <c r="AP286" s="14"/>
    </row>
    <row r="287" spans="42:42" x14ac:dyDescent="0.2">
      <c r="AP287" s="14"/>
    </row>
    <row r="288" spans="42:42" x14ac:dyDescent="0.2">
      <c r="AP288" s="14"/>
    </row>
    <row r="289" spans="42:42" x14ac:dyDescent="0.2">
      <c r="AP289" s="14"/>
    </row>
    <row r="290" spans="42:42" x14ac:dyDescent="0.2">
      <c r="AP290" s="14"/>
    </row>
    <row r="291" spans="42:42" x14ac:dyDescent="0.2">
      <c r="AP291" s="14"/>
    </row>
    <row r="292" spans="42:42" x14ac:dyDescent="0.2">
      <c r="AP292" s="14"/>
    </row>
    <row r="293" spans="42:42" x14ac:dyDescent="0.2">
      <c r="AP293" s="14"/>
    </row>
    <row r="294" spans="42:42" x14ac:dyDescent="0.2">
      <c r="AP294" s="14"/>
    </row>
    <row r="295" spans="42:42" x14ac:dyDescent="0.2">
      <c r="AP295" s="14"/>
    </row>
    <row r="296" spans="42:42" x14ac:dyDescent="0.2">
      <c r="AP296" s="14"/>
    </row>
    <row r="297" spans="42:42" x14ac:dyDescent="0.2">
      <c r="AP297" s="14"/>
    </row>
    <row r="298" spans="42:42" x14ac:dyDescent="0.2">
      <c r="AP298" s="14"/>
    </row>
    <row r="299" spans="42:42" x14ac:dyDescent="0.2">
      <c r="AP299" s="14"/>
    </row>
    <row r="300" spans="42:42" x14ac:dyDescent="0.2">
      <c r="AP300" s="14"/>
    </row>
    <row r="301" spans="42:42" x14ac:dyDescent="0.2">
      <c r="AP301" s="14"/>
    </row>
    <row r="302" spans="42:42" x14ac:dyDescent="0.2">
      <c r="AP302" s="14"/>
    </row>
    <row r="303" spans="42:42" x14ac:dyDescent="0.2">
      <c r="AP303" s="14"/>
    </row>
    <row r="304" spans="42:42" x14ac:dyDescent="0.2">
      <c r="AP304" s="14"/>
    </row>
    <row r="305" spans="42:42" x14ac:dyDescent="0.2">
      <c r="AP305" s="14"/>
    </row>
    <row r="306" spans="42:42" x14ac:dyDescent="0.2">
      <c r="AP306" s="14"/>
    </row>
    <row r="307" spans="42:42" x14ac:dyDescent="0.2">
      <c r="AP307" s="14"/>
    </row>
    <row r="308" spans="42:42" x14ac:dyDescent="0.2">
      <c r="AP308" s="14"/>
    </row>
    <row r="309" spans="42:42" x14ac:dyDescent="0.2">
      <c r="AP309" s="14"/>
    </row>
    <row r="310" spans="42:42" x14ac:dyDescent="0.2">
      <c r="AP310" s="14"/>
    </row>
    <row r="311" spans="42:42" x14ac:dyDescent="0.2">
      <c r="AP311" s="14"/>
    </row>
    <row r="312" spans="42:42" x14ac:dyDescent="0.2">
      <c r="AP312" s="14"/>
    </row>
    <row r="313" spans="42:42" x14ac:dyDescent="0.2">
      <c r="AP313" s="14"/>
    </row>
    <row r="314" spans="42:42" x14ac:dyDescent="0.2">
      <c r="AP314" s="14"/>
    </row>
    <row r="315" spans="42:42" x14ac:dyDescent="0.2">
      <c r="AP315" s="14"/>
    </row>
    <row r="316" spans="42:42" x14ac:dyDescent="0.2">
      <c r="AP316" s="14"/>
    </row>
    <row r="317" spans="42:42" x14ac:dyDescent="0.2">
      <c r="AP317" s="14"/>
    </row>
    <row r="318" spans="42:42" x14ac:dyDescent="0.2">
      <c r="AP318" s="14"/>
    </row>
    <row r="319" spans="42:42" x14ac:dyDescent="0.2">
      <c r="AP319" s="14"/>
    </row>
    <row r="320" spans="42:42" x14ac:dyDescent="0.2">
      <c r="AP320" s="14"/>
    </row>
    <row r="321" spans="42:42" x14ac:dyDescent="0.2">
      <c r="AP321" s="14"/>
    </row>
    <row r="322" spans="42:42" x14ac:dyDescent="0.2">
      <c r="AP322" s="14"/>
    </row>
    <row r="323" spans="42:42" x14ac:dyDescent="0.2">
      <c r="AP323" s="14"/>
    </row>
    <row r="324" spans="42:42" x14ac:dyDescent="0.2">
      <c r="AP324" s="14"/>
    </row>
    <row r="325" spans="42:42" x14ac:dyDescent="0.2">
      <c r="AP325" s="14"/>
    </row>
    <row r="326" spans="42:42" x14ac:dyDescent="0.2">
      <c r="AP326" s="14"/>
    </row>
    <row r="327" spans="42:42" x14ac:dyDescent="0.2">
      <c r="AP327" s="14"/>
    </row>
    <row r="328" spans="42:42" x14ac:dyDescent="0.2">
      <c r="AP328" s="14"/>
    </row>
    <row r="329" spans="42:42" x14ac:dyDescent="0.2">
      <c r="AP329" s="14"/>
    </row>
    <row r="330" spans="42:42" x14ac:dyDescent="0.2">
      <c r="AP330" s="14"/>
    </row>
    <row r="331" spans="42:42" x14ac:dyDescent="0.2">
      <c r="AP331" s="14"/>
    </row>
    <row r="332" spans="42:42" x14ac:dyDescent="0.2">
      <c r="AP332" s="14"/>
    </row>
    <row r="333" spans="42:42" x14ac:dyDescent="0.2">
      <c r="AP333" s="14"/>
    </row>
    <row r="334" spans="42:42" x14ac:dyDescent="0.2">
      <c r="AP334" s="14"/>
    </row>
    <row r="335" spans="42:42" x14ac:dyDescent="0.2">
      <c r="AP335" s="14"/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7C993-9AD7-48EA-A352-B1C43AAAEC4D}">
  <dimension ref="B1:DG289"/>
  <sheetViews>
    <sheetView showGridLines="0" zoomScaleNormal="100" workbookViewId="0">
      <pane xSplit="2" ySplit="4" topLeftCell="AC5" activePane="bottomRight" state="frozen"/>
      <selection pane="topRight" activeCell="C1" sqref="C1"/>
      <selection pane="bottomLeft" activeCell="A5" sqref="A5"/>
      <selection pane="bottomRight" activeCell="BN5" sqref="BN5"/>
    </sheetView>
  </sheetViews>
  <sheetFormatPr defaultRowHeight="12" x14ac:dyDescent="0.2"/>
  <cols>
    <col min="1" max="1" width="0.85546875" customWidth="1"/>
    <col min="7" max="7" width="2.28515625" customWidth="1"/>
    <col min="8" max="9" width="9.7109375" customWidth="1"/>
    <col min="10" max="10" width="2.28515625" customWidth="1"/>
    <col min="15" max="16" width="2.28515625" customWidth="1"/>
    <col min="19" max="20" width="2.28515625" customWidth="1"/>
    <col min="25" max="25" width="3.85546875" customWidth="1"/>
    <col min="30" max="30" width="3.85546875" customWidth="1"/>
    <col min="31" max="32" width="10.7109375" customWidth="1"/>
    <col min="38" max="38" width="9.140625" customWidth="1"/>
    <col min="39" max="40" width="11.7109375" customWidth="1"/>
    <col min="41" max="41" width="7.42578125" customWidth="1"/>
    <col min="42" max="42" width="4" customWidth="1"/>
    <col min="43" max="44" width="11.7109375" customWidth="1"/>
    <col min="45" max="45" width="7.42578125" customWidth="1"/>
    <col min="46" max="46" width="4" customWidth="1"/>
  </cols>
  <sheetData>
    <row r="1" spans="2:111" x14ac:dyDescent="0.2">
      <c r="H1" s="180" t="s">
        <v>10329</v>
      </c>
      <c r="AI1" s="10" t="s">
        <v>9818</v>
      </c>
      <c r="AJ1" s="11"/>
    </row>
    <row r="2" spans="2:111" ht="12.75" thickBot="1" x14ac:dyDescent="0.25">
      <c r="C2" t="s">
        <v>9982</v>
      </c>
      <c r="Z2" t="s">
        <v>9956</v>
      </c>
      <c r="AI2" s="12">
        <f>LARGE(Data!$A:$A,1)</f>
        <v>44958</v>
      </c>
      <c r="AJ2" s="13"/>
      <c r="CD2" s="17" t="s">
        <v>9989</v>
      </c>
      <c r="CE2" s="17"/>
      <c r="CF2" s="17"/>
      <c r="CG2" s="17"/>
      <c r="CH2" s="17"/>
      <c r="CI2" s="17"/>
      <c r="CJ2" s="17"/>
      <c r="CK2" s="17"/>
      <c r="CL2" s="17"/>
      <c r="CM2" s="17"/>
      <c r="CN2" s="17"/>
      <c r="CT2" s="17" t="s">
        <v>9989</v>
      </c>
      <c r="CU2" s="17"/>
      <c r="CV2" s="17"/>
      <c r="CW2" s="17"/>
      <c r="CX2" s="17"/>
      <c r="CY2" s="17"/>
      <c r="CZ2" s="17"/>
      <c r="DA2" s="17"/>
      <c r="DB2" s="17"/>
      <c r="DC2" s="17"/>
      <c r="DD2" s="17"/>
    </row>
    <row r="3" spans="2:111" x14ac:dyDescent="0.2">
      <c r="C3" s="53" t="s">
        <v>9948</v>
      </c>
      <c r="D3" s="53"/>
      <c r="E3" s="53"/>
      <c r="F3" s="53"/>
      <c r="G3" s="54"/>
      <c r="H3" s="53" t="s">
        <v>9955</v>
      </c>
      <c r="I3" s="53"/>
      <c r="J3" s="54"/>
      <c r="K3" s="53" t="s">
        <v>9950</v>
      </c>
      <c r="L3" s="53"/>
      <c r="M3" s="53"/>
      <c r="N3" s="53"/>
      <c r="O3" s="54"/>
      <c r="P3" s="54"/>
      <c r="Q3" s="53" t="s">
        <v>9951</v>
      </c>
      <c r="R3" s="53"/>
      <c r="S3" s="54"/>
      <c r="T3" s="54"/>
      <c r="U3" s="53" t="s">
        <v>9952</v>
      </c>
      <c r="V3" s="53"/>
      <c r="W3" s="53"/>
      <c r="X3" s="53"/>
      <c r="Y3" s="54"/>
      <c r="Z3" s="53" t="s">
        <v>9953</v>
      </c>
      <c r="AA3" s="53"/>
      <c r="AB3" s="53"/>
      <c r="AC3" s="53"/>
      <c r="AD3" s="54"/>
      <c r="AE3" s="53" t="s">
        <v>9954</v>
      </c>
      <c r="AF3" s="53"/>
      <c r="AI3" s="10" t="s">
        <v>9957</v>
      </c>
      <c r="AJ3" s="11"/>
      <c r="CD3" s="17" t="s">
        <v>9959</v>
      </c>
      <c r="CE3" s="17"/>
      <c r="CF3" s="17"/>
      <c r="CG3" s="17"/>
      <c r="CH3" s="17"/>
      <c r="CI3" s="17"/>
      <c r="CJ3" s="17"/>
      <c r="CK3" s="17"/>
      <c r="CL3" s="17"/>
      <c r="CM3" s="17" t="s">
        <v>9990</v>
      </c>
      <c r="CN3" s="17"/>
      <c r="CT3" s="17" t="s">
        <v>9959</v>
      </c>
      <c r="CU3" s="17"/>
      <c r="CV3" s="17"/>
      <c r="CW3" s="17"/>
      <c r="CX3" s="17"/>
      <c r="CY3" s="17"/>
      <c r="CZ3" s="17"/>
      <c r="DA3" s="17"/>
      <c r="DB3" s="17"/>
      <c r="DC3" s="17" t="s">
        <v>9990</v>
      </c>
      <c r="DD3" s="17"/>
    </row>
    <row r="4" spans="2:111" ht="13.5" thickBot="1" x14ac:dyDescent="0.25">
      <c r="B4" s="6" t="s">
        <v>9943</v>
      </c>
      <c r="C4" s="8" t="s">
        <v>9944</v>
      </c>
      <c r="D4" s="8" t="s">
        <v>9945</v>
      </c>
      <c r="E4" s="8" t="s">
        <v>9946</v>
      </c>
      <c r="F4" s="45" t="s">
        <v>9947</v>
      </c>
      <c r="H4" s="44" t="s">
        <v>9944</v>
      </c>
      <c r="I4" s="45" t="s">
        <v>9945</v>
      </c>
      <c r="K4" s="44" t="s">
        <v>9944</v>
      </c>
      <c r="L4" s="8" t="s">
        <v>9945</v>
      </c>
      <c r="M4" s="8" t="s">
        <v>9946</v>
      </c>
      <c r="N4" s="45" t="s">
        <v>9947</v>
      </c>
      <c r="Q4" s="44" t="s">
        <v>9946</v>
      </c>
      <c r="R4" s="45" t="s">
        <v>9947</v>
      </c>
      <c r="U4" s="44" t="s">
        <v>9944</v>
      </c>
      <c r="V4" s="8" t="s">
        <v>9945</v>
      </c>
      <c r="W4" s="8" t="s">
        <v>9946</v>
      </c>
      <c r="X4" s="45" t="s">
        <v>9947</v>
      </c>
      <c r="Z4" s="44" t="s">
        <v>9944</v>
      </c>
      <c r="AA4" s="8" t="s">
        <v>9945</v>
      </c>
      <c r="AB4" s="8" t="s">
        <v>9946</v>
      </c>
      <c r="AC4" s="45" t="s">
        <v>9947</v>
      </c>
      <c r="AE4" s="44" t="s">
        <v>9946</v>
      </c>
      <c r="AF4" s="45" t="s">
        <v>9947</v>
      </c>
      <c r="AI4" s="12">
        <f>EDATE(AI2,-1)</f>
        <v>44927</v>
      </c>
      <c r="AJ4" s="13"/>
      <c r="AL4" s="81" t="s">
        <v>9963</v>
      </c>
      <c r="AM4" s="82"/>
      <c r="AN4" s="82"/>
      <c r="AO4" s="82"/>
      <c r="AP4" s="82"/>
      <c r="AQ4" s="82"/>
      <c r="AR4" s="82"/>
      <c r="AS4" s="82"/>
      <c r="AT4" s="82"/>
      <c r="CD4" t="s">
        <v>9981</v>
      </c>
      <c r="CE4" t="s">
        <v>9985</v>
      </c>
      <c r="CF4" t="s">
        <v>9988</v>
      </c>
      <c r="CG4" t="s">
        <v>9984</v>
      </c>
      <c r="CH4" t="s">
        <v>9987</v>
      </c>
      <c r="CI4" t="s">
        <v>9986</v>
      </c>
      <c r="CJ4" t="s">
        <v>9949</v>
      </c>
      <c r="CK4" t="s">
        <v>9986</v>
      </c>
      <c r="CL4" t="s">
        <v>9949</v>
      </c>
      <c r="CM4" t="s">
        <v>9992</v>
      </c>
      <c r="CN4" t="s">
        <v>9992</v>
      </c>
      <c r="CO4" t="s">
        <v>9822</v>
      </c>
      <c r="CP4" s="9" t="s">
        <v>9823</v>
      </c>
      <c r="CQ4" s="9" t="s">
        <v>9824</v>
      </c>
      <c r="CT4" t="s">
        <v>9981</v>
      </c>
      <c r="CU4" t="s">
        <v>9985</v>
      </c>
      <c r="CV4" t="s">
        <v>9988</v>
      </c>
      <c r="CW4" t="s">
        <v>9984</v>
      </c>
      <c r="CX4" t="s">
        <v>9987</v>
      </c>
      <c r="CY4" t="s">
        <v>9986</v>
      </c>
      <c r="CZ4" t="s">
        <v>9949</v>
      </c>
      <c r="DA4" t="s">
        <v>9986</v>
      </c>
      <c r="DB4" t="s">
        <v>9949</v>
      </c>
      <c r="DC4" t="s">
        <v>9992</v>
      </c>
      <c r="DD4" t="s">
        <v>9992</v>
      </c>
      <c r="DE4" t="s">
        <v>9822</v>
      </c>
      <c r="DF4" s="9" t="s">
        <v>9823</v>
      </c>
      <c r="DG4" s="9" t="s">
        <v>9824</v>
      </c>
    </row>
    <row r="5" spans="2:111" x14ac:dyDescent="0.2">
      <c r="B5" s="7">
        <v>36526</v>
      </c>
      <c r="C5" s="51">
        <v>1.34</v>
      </c>
      <c r="D5" s="51">
        <v>1.29</v>
      </c>
      <c r="E5" s="51">
        <v>1.0439695014582999</v>
      </c>
      <c r="F5" s="50">
        <v>1.1121716451827499</v>
      </c>
      <c r="H5" s="49">
        <f>C5-E5</f>
        <v>0.29603049854170016</v>
      </c>
      <c r="I5" s="50">
        <f t="shared" ref="I5:I68" si="0">D5-F5</f>
        <v>0.17782835481725012</v>
      </c>
      <c r="K5" s="46">
        <f>100*(1+C5/100)</f>
        <v>101.34</v>
      </c>
      <c r="L5" s="47">
        <f>100*(1+D5/100)</f>
        <v>101.28999999999999</v>
      </c>
      <c r="M5" s="47">
        <f>100*(1+E5/100)</f>
        <v>101.04396950145831</v>
      </c>
      <c r="N5" s="48">
        <f>100*(1+F5/100)</f>
        <v>101.11217164518276</v>
      </c>
      <c r="Q5" s="44"/>
      <c r="R5" s="45"/>
      <c r="U5" s="44"/>
      <c r="V5" s="8"/>
      <c r="W5" s="8"/>
      <c r="X5" s="45"/>
      <c r="Z5" s="44"/>
      <c r="AA5" s="8"/>
      <c r="AB5" s="8"/>
      <c r="AC5" s="45"/>
      <c r="AE5" s="44"/>
      <c r="AF5" s="45"/>
      <c r="AM5" s="80" t="s">
        <v>9959</v>
      </c>
      <c r="AN5" s="80"/>
      <c r="AO5" s="80"/>
      <c r="AP5" s="80"/>
      <c r="AQ5" s="80" t="s">
        <v>9940</v>
      </c>
      <c r="AR5" s="52"/>
      <c r="AS5" s="52"/>
      <c r="AT5" s="52"/>
      <c r="CC5" s="7">
        <f>EDATE(AI2,-100)</f>
        <v>41913</v>
      </c>
      <c r="CD5" s="15">
        <f>INDEX($K:$K,MATCH($CC5,$B:$B,0))</f>
        <v>194.09838512662918</v>
      </c>
      <c r="CE5" s="15">
        <f>CD5</f>
        <v>194.09838512662918</v>
      </c>
      <c r="CF5" s="15">
        <f>INDEX($M:$M,MATCH($CC5,$B:$B,0))</f>
        <v>195.02157974639576</v>
      </c>
      <c r="CG5" s="15" t="s">
        <v>9939</v>
      </c>
      <c r="CH5" s="15">
        <f t="shared" ref="CH5:CH36" si="1">INDEX($H:$H,MATCH($CC5,$B:$B,0))</f>
        <v>0.19398611134476706</v>
      </c>
      <c r="CI5" s="4"/>
      <c r="CJ5" s="4"/>
      <c r="CM5" s="6" t="e">
        <f>NA()</f>
        <v>#N/A</v>
      </c>
      <c r="CN5" s="6" t="e">
        <f>NA()</f>
        <v>#N/A</v>
      </c>
      <c r="CO5" s="4">
        <v>3</v>
      </c>
      <c r="CP5" s="4">
        <v>2</v>
      </c>
      <c r="CQ5" s="4">
        <v>2</v>
      </c>
      <c r="CS5" s="7">
        <f>CC5</f>
        <v>41913</v>
      </c>
      <c r="CT5" s="15">
        <f>INDEX($L:$L,MATCH($CC5,$B:$B,0))</f>
        <v>181.75689431095699</v>
      </c>
      <c r="CU5" s="15">
        <f>CT5</f>
        <v>181.75689431095699</v>
      </c>
      <c r="CV5" s="15">
        <f>INDEX($N:$N,MATCH($CC5,$B:$B,0))</f>
        <v>181.59945986037238</v>
      </c>
      <c r="CW5" s="15" t="s">
        <v>9939</v>
      </c>
      <c r="CX5" s="15">
        <f>INDEX($I:$I,MATCH($CC5,$B:$B,0))</f>
        <v>-2.9941328042191989E-2</v>
      </c>
      <c r="CY5" s="4"/>
      <c r="CZ5" s="4"/>
      <c r="DC5" s="6" t="e">
        <f>NA()</f>
        <v>#N/A</v>
      </c>
      <c r="DD5" s="6" t="e">
        <f>NA()</f>
        <v>#N/A</v>
      </c>
      <c r="DE5" s="4">
        <v>3</v>
      </c>
      <c r="DF5" s="4">
        <v>2</v>
      </c>
      <c r="DG5" s="4">
        <v>2</v>
      </c>
    </row>
    <row r="6" spans="2:111" x14ac:dyDescent="0.2">
      <c r="B6" s="7">
        <v>36557</v>
      </c>
      <c r="C6" s="51">
        <v>0.89</v>
      </c>
      <c r="D6" s="51">
        <v>1.1000000000000001</v>
      </c>
      <c r="E6" s="51">
        <v>0.89154505029753905</v>
      </c>
      <c r="F6" s="50">
        <v>0.92647461105455597</v>
      </c>
      <c r="H6" s="49">
        <f t="shared" ref="H6:H69" si="2">C6-E6</f>
        <v>-1.5450502975390412E-3</v>
      </c>
      <c r="I6" s="50">
        <f t="shared" si="0"/>
        <v>0.17352538894544411</v>
      </c>
      <c r="K6" s="46">
        <f>K5*(1+C6/100)</f>
        <v>102.24192599999999</v>
      </c>
      <c r="L6" s="47">
        <f>L5*(1+D6/100)</f>
        <v>102.40418999999999</v>
      </c>
      <c r="M6" s="47">
        <f>M5*(1+E6/100)</f>
        <v>101.94482201017271</v>
      </c>
      <c r="N6" s="48">
        <f>N5*(1+F6/100)</f>
        <v>102.04895024416128</v>
      </c>
      <c r="Q6" s="44"/>
      <c r="R6" s="45"/>
      <c r="U6" s="44"/>
      <c r="V6" s="8"/>
      <c r="W6" s="8"/>
      <c r="X6" s="45"/>
      <c r="Z6" s="44"/>
      <c r="AA6" s="8"/>
      <c r="AB6" s="8"/>
      <c r="AC6" s="45"/>
      <c r="AE6" s="44"/>
      <c r="AF6" s="45"/>
      <c r="AI6" s="78" t="s">
        <v>9958</v>
      </c>
      <c r="AJ6" s="78"/>
      <c r="AL6" s="69"/>
      <c r="AM6" s="69" t="s">
        <v>9960</v>
      </c>
      <c r="AN6" s="69" t="s">
        <v>9961</v>
      </c>
      <c r="AO6" s="75" t="s">
        <v>9964</v>
      </c>
      <c r="AP6" s="76"/>
      <c r="AQ6" s="69" t="s">
        <v>9960</v>
      </c>
      <c r="AR6" s="69" t="s">
        <v>9961</v>
      </c>
      <c r="AS6" s="75" t="s">
        <v>9964</v>
      </c>
      <c r="AT6" s="75"/>
      <c r="AV6" s="4"/>
      <c r="AW6" s="4"/>
      <c r="AY6" t="s">
        <v>9959</v>
      </c>
      <c r="BM6" t="s">
        <v>9940</v>
      </c>
      <c r="CC6" s="7">
        <f>EDATE(CC5,1)</f>
        <v>41944</v>
      </c>
      <c r="CD6" s="15">
        <f t="shared" ref="CD6:CD69" si="3">INDEX($K:$K,MATCH($CC6,$B:$B,0))</f>
        <v>195.67058204615489</v>
      </c>
      <c r="CE6" s="15">
        <f t="shared" ref="CE6:CE69" si="4">CD6</f>
        <v>195.67058204615489</v>
      </c>
      <c r="CF6" s="15">
        <f t="shared" ref="CF6:CF69" si="5">INDEX($M:$M,MATCH($CC6,$B:$B,0))</f>
        <v>195.68462083336169</v>
      </c>
      <c r="CG6" s="15" t="s">
        <v>9939</v>
      </c>
      <c r="CH6" s="15">
        <f t="shared" si="1"/>
        <v>0.47001655415356708</v>
      </c>
      <c r="CI6" s="4"/>
      <c r="CJ6" s="4"/>
      <c r="CM6" s="6" t="e">
        <f>NA()</f>
        <v>#N/A</v>
      </c>
      <c r="CN6" s="6" t="e">
        <f>NA()</f>
        <v>#N/A</v>
      </c>
      <c r="CO6" s="4">
        <v>3</v>
      </c>
      <c r="CP6" s="4">
        <v>2</v>
      </c>
      <c r="CQ6" s="4">
        <v>2</v>
      </c>
      <c r="CS6" s="7">
        <f>EDATE(CS5,1)</f>
        <v>41944</v>
      </c>
      <c r="CT6" s="15">
        <f t="shared" ref="CT6:CT69" si="6">INDEX($L:$L,MATCH($CC6,$B:$B,0))</f>
        <v>182.04770534185454</v>
      </c>
      <c r="CU6" s="15">
        <f t="shared" ref="CU6:CU69" si="7">CT6</f>
        <v>182.04770534185454</v>
      </c>
      <c r="CV6" s="15">
        <f t="shared" ref="CV6:CV69" si="8">INDEX($N:$N,MATCH($CC6,$B:$B,0))</f>
        <v>182.06516305802367</v>
      </c>
      <c r="CW6" s="15" t="s">
        <v>9939</v>
      </c>
      <c r="CX6" s="15">
        <f t="shared" ref="CX6:CX69" si="9">INDEX($I:$I,MATCH($CC6,$B:$B,0))</f>
        <v>-9.6445254853373991E-2</v>
      </c>
      <c r="CY6" s="4"/>
      <c r="CZ6" s="4"/>
      <c r="DC6" s="6" t="e">
        <f>NA()</f>
        <v>#N/A</v>
      </c>
      <c r="DD6" s="6" t="e">
        <f>NA()</f>
        <v>#N/A</v>
      </c>
      <c r="DE6" s="4">
        <v>3</v>
      </c>
      <c r="DF6" s="4">
        <v>2</v>
      </c>
      <c r="DG6" s="4">
        <v>2</v>
      </c>
    </row>
    <row r="7" spans="2:111" x14ac:dyDescent="0.2">
      <c r="B7" s="7">
        <v>36586</v>
      </c>
      <c r="C7" s="51">
        <v>0.55000000000000004</v>
      </c>
      <c r="D7" s="51">
        <v>0.65</v>
      </c>
      <c r="E7" s="51">
        <v>0.51621192416817097</v>
      </c>
      <c r="F7" s="50">
        <v>0.58797643984141601</v>
      </c>
      <c r="H7" s="49">
        <f t="shared" si="2"/>
        <v>3.3788075831829079E-2</v>
      </c>
      <c r="I7" s="50">
        <f t="shared" si="0"/>
        <v>6.2023560158584012E-2</v>
      </c>
      <c r="K7" s="46">
        <f t="shared" ref="K7:K70" si="10">K6*(1+C7/100)</f>
        <v>102.80425659300001</v>
      </c>
      <c r="L7" s="47">
        <f t="shared" ref="L7:L70" si="11">L6*(1+D7/100)</f>
        <v>103.06981723499997</v>
      </c>
      <c r="M7" s="47">
        <f t="shared" ref="M7:M70" si="12">M6*(1+E7/100)</f>
        <v>102.47107333746125</v>
      </c>
      <c r="N7" s="48">
        <f t="shared" ref="N7:N70" si="13">N6*(1+F7/100)</f>
        <v>102.64897402870243</v>
      </c>
      <c r="Q7" s="44"/>
      <c r="R7" s="45"/>
      <c r="U7" s="44"/>
      <c r="V7" s="8"/>
      <c r="W7" s="8"/>
      <c r="X7" s="45"/>
      <c r="Z7" s="44"/>
      <c r="AA7" s="8"/>
      <c r="AB7" s="8"/>
      <c r="AC7" s="45"/>
      <c r="AE7" s="44"/>
      <c r="AF7" s="45"/>
      <c r="AI7" s="77" t="s">
        <v>3114</v>
      </c>
      <c r="AJ7" s="79" t="s">
        <v>3153</v>
      </c>
      <c r="AK7" s="55"/>
      <c r="AL7" s="62">
        <f>EDATE(AI4,1)</f>
        <v>44958</v>
      </c>
      <c r="AM7" s="57">
        <f>SUMIFS(Data!$G:$G,Data!$A:$A,'Monthly Inflation'!$AI$4,Data!$C:$C,'Monthly Inflation'!AI8)</f>
        <v>0.48</v>
      </c>
      <c r="AN7" s="15">
        <f>SUMIFS(Data!$G:$G,Data!$A:$A,'Monthly Inflation'!$AI$2,Data!$C:$C,'Monthly Inflation'!AI7)</f>
        <v>0.59499999999999997</v>
      </c>
      <c r="AO7" s="58">
        <f>(AN7-AM7)*100</f>
        <v>11.5</v>
      </c>
      <c r="AP7" s="66">
        <f>(AN7-AM7)*100</f>
        <v>11.5</v>
      </c>
      <c r="AQ7" s="57">
        <f>SUMIFS(Data!$G:$G,Data!$A:$A,'Monthly Inflation'!$AI$4,Data!$C:$C,'Monthly Inflation'!AJ8)</f>
        <v>0.52500000000000002</v>
      </c>
      <c r="AR7" s="15">
        <f>SUMIFS(Data!$G:$G,Data!$A:$A,'Monthly Inflation'!$AI$2,Data!$C:$C,'Monthly Inflation'!AJ7)</f>
        <v>0.65</v>
      </c>
      <c r="AS7" s="58">
        <f>(AR7-AQ7)*100</f>
        <v>12.5</v>
      </c>
      <c r="AT7" s="59">
        <f>(AR7-AQ7)*100</f>
        <v>12.5</v>
      </c>
      <c r="AV7" s="4"/>
      <c r="AW7" s="4"/>
      <c r="AY7" s="83">
        <v>40179</v>
      </c>
      <c r="AZ7" s="84">
        <f>EDATE(AY7,1)</f>
        <v>40210</v>
      </c>
      <c r="BA7" s="84">
        <f t="shared" ref="BA7:BJ7" si="14">EDATE(AZ7,1)</f>
        <v>40238</v>
      </c>
      <c r="BB7" s="84">
        <f t="shared" si="14"/>
        <v>40269</v>
      </c>
      <c r="BC7" s="84">
        <f t="shared" si="14"/>
        <v>40299</v>
      </c>
      <c r="BD7" s="84">
        <f t="shared" si="14"/>
        <v>40330</v>
      </c>
      <c r="BE7" s="84">
        <f t="shared" si="14"/>
        <v>40360</v>
      </c>
      <c r="BF7" s="84">
        <f t="shared" si="14"/>
        <v>40391</v>
      </c>
      <c r="BG7" s="84">
        <f t="shared" si="14"/>
        <v>40422</v>
      </c>
      <c r="BH7" s="84">
        <f t="shared" si="14"/>
        <v>40452</v>
      </c>
      <c r="BI7" s="84">
        <f t="shared" si="14"/>
        <v>40483</v>
      </c>
      <c r="BJ7" s="85">
        <f t="shared" si="14"/>
        <v>40513</v>
      </c>
      <c r="BM7" s="83">
        <v>40179</v>
      </c>
      <c r="BN7" s="84">
        <f>EDATE(BM7,1)</f>
        <v>40210</v>
      </c>
      <c r="BO7" s="84">
        <f t="shared" ref="BO7:BX7" si="15">EDATE(BN7,1)</f>
        <v>40238</v>
      </c>
      <c r="BP7" s="84">
        <f t="shared" si="15"/>
        <v>40269</v>
      </c>
      <c r="BQ7" s="84">
        <f t="shared" si="15"/>
        <v>40299</v>
      </c>
      <c r="BR7" s="84">
        <f t="shared" si="15"/>
        <v>40330</v>
      </c>
      <c r="BS7" s="84">
        <f t="shared" si="15"/>
        <v>40360</v>
      </c>
      <c r="BT7" s="84">
        <f t="shared" si="15"/>
        <v>40391</v>
      </c>
      <c r="BU7" s="84">
        <f t="shared" si="15"/>
        <v>40422</v>
      </c>
      <c r="BV7" s="84">
        <f t="shared" si="15"/>
        <v>40452</v>
      </c>
      <c r="BW7" s="84">
        <f t="shared" si="15"/>
        <v>40483</v>
      </c>
      <c r="BX7" s="85">
        <f t="shared" si="15"/>
        <v>40513</v>
      </c>
      <c r="CC7" s="7">
        <f t="shared" ref="CC7:CC70" si="16">EDATE(CC6,1)</f>
        <v>41974</v>
      </c>
      <c r="CD7" s="15">
        <f t="shared" si="3"/>
        <v>196.62936789818104</v>
      </c>
      <c r="CE7" s="15">
        <f t="shared" si="4"/>
        <v>196.62936789818104</v>
      </c>
      <c r="CF7" s="15">
        <f t="shared" si="5"/>
        <v>196.36831035725251</v>
      </c>
      <c r="CG7" s="15" t="s">
        <v>9939</v>
      </c>
      <c r="CH7" s="15">
        <f t="shared" si="1"/>
        <v>0.14061662946266401</v>
      </c>
      <c r="CI7" s="4"/>
      <c r="CJ7" s="4"/>
      <c r="CM7" s="6" t="e">
        <f>NA()</f>
        <v>#N/A</v>
      </c>
      <c r="CN7" s="6" t="e">
        <f>NA()</f>
        <v>#N/A</v>
      </c>
      <c r="CO7" s="4">
        <v>3</v>
      </c>
      <c r="CP7" s="4">
        <v>2</v>
      </c>
      <c r="CQ7" s="4">
        <v>2</v>
      </c>
      <c r="CS7" s="7">
        <f t="shared" ref="CS7:CS70" si="17">EDATE(CS6,1)</f>
        <v>41974</v>
      </c>
      <c r="CT7" s="15">
        <f t="shared" si="6"/>
        <v>182.46641506414079</v>
      </c>
      <c r="CU7" s="15">
        <f t="shared" si="7"/>
        <v>182.46641506414079</v>
      </c>
      <c r="CV7" s="15">
        <f t="shared" si="8"/>
        <v>182.33499696823003</v>
      </c>
      <c r="CW7" s="15" t="s">
        <v>9939</v>
      </c>
      <c r="CX7" s="15">
        <f t="shared" si="9"/>
        <v>8.1792673747055011E-2</v>
      </c>
      <c r="CY7" s="4"/>
      <c r="CZ7" s="4"/>
      <c r="DC7" s="6" t="e">
        <f>NA()</f>
        <v>#N/A</v>
      </c>
      <c r="DD7" s="6" t="e">
        <f>NA()</f>
        <v>#N/A</v>
      </c>
      <c r="DE7" s="4">
        <v>3</v>
      </c>
      <c r="DF7" s="4">
        <v>2</v>
      </c>
      <c r="DG7" s="4">
        <v>2</v>
      </c>
    </row>
    <row r="8" spans="2:111" x14ac:dyDescent="0.2">
      <c r="B8" s="7">
        <v>36617</v>
      </c>
      <c r="C8" s="51">
        <v>0.56999999999999995</v>
      </c>
      <c r="D8" s="51">
        <v>0.53</v>
      </c>
      <c r="E8" s="51">
        <v>0.65008010047429698</v>
      </c>
      <c r="F8" s="50">
        <v>0.52844353528822496</v>
      </c>
      <c r="H8" s="49">
        <f t="shared" si="2"/>
        <v>-8.0080100474297033E-2</v>
      </c>
      <c r="I8" s="50">
        <f t="shared" si="0"/>
        <v>1.556464711775063E-3</v>
      </c>
      <c r="K8" s="46">
        <f t="shared" si="10"/>
        <v>103.3902408555801</v>
      </c>
      <c r="L8" s="47">
        <f t="shared" si="11"/>
        <v>103.61608726634549</v>
      </c>
      <c r="M8" s="47">
        <f t="shared" si="12"/>
        <v>103.1372173939705</v>
      </c>
      <c r="N8" s="48">
        <f t="shared" si="13"/>
        <v>103.1914158959968</v>
      </c>
      <c r="Q8" s="49">
        <f t="shared" ref="Q8:Q71" si="18">(M8/M5)^4*100-100</f>
        <v>8.5475546333291419</v>
      </c>
      <c r="R8" s="50">
        <f t="shared" ref="R8:R71" si="19">(N8/N5)^4*100-100</f>
        <v>8.4827119542033103</v>
      </c>
      <c r="U8" s="44"/>
      <c r="V8" s="8"/>
      <c r="W8" s="8"/>
      <c r="X8" s="45"/>
      <c r="Z8" s="44"/>
      <c r="AA8" s="8"/>
      <c r="AB8" s="8"/>
      <c r="AC8" s="45"/>
      <c r="AE8" s="44"/>
      <c r="AF8" s="45"/>
      <c r="AI8" s="77" t="s">
        <v>3117</v>
      </c>
      <c r="AJ8" s="79" t="s">
        <v>6465</v>
      </c>
      <c r="AK8" s="55"/>
      <c r="AL8" s="63">
        <f>EDATE(AI2,1)</f>
        <v>44986</v>
      </c>
      <c r="AM8" s="15">
        <f>SUMIFS(Data!$G:$G,Data!$A:$A,'Monthly Inflation'!$AI$4,Data!$C:$C,'Monthly Inflation'!AI9)</f>
        <v>0.54</v>
      </c>
      <c r="AN8" s="15">
        <f>SUMIFS(Data!$G:$G,Data!$A:$A,'Monthly Inflation'!$AI$2,Data!$C:$C,'Monthly Inflation'!AI8)</f>
        <v>0.56999999999999995</v>
      </c>
      <c r="AO8" s="58">
        <f>(AN8-AM8)*100</f>
        <v>2.9999999999999916</v>
      </c>
      <c r="AP8" s="66">
        <f>(AN8-AM8)*100</f>
        <v>2.9999999999999916</v>
      </c>
      <c r="AQ8" s="15">
        <f>SUMIFS(Data!$G:$G,Data!$A:$A,'Monthly Inflation'!$AI$4,Data!$C:$C,'Monthly Inflation'!AJ9)</f>
        <v>0.47499999999999998</v>
      </c>
      <c r="AR8" s="15">
        <f>SUMIFS(Data!$G:$G,Data!$A:$A,'Monthly Inflation'!$AI$2,Data!$C:$C,'Monthly Inflation'!AJ8)</f>
        <v>0.5</v>
      </c>
      <c r="AS8" s="58">
        <f>(AR8-AQ8)*100</f>
        <v>2.5000000000000022</v>
      </c>
      <c r="AT8" s="59">
        <f>(AR8-AQ8)*100</f>
        <v>2.5000000000000022</v>
      </c>
      <c r="AV8" s="4"/>
      <c r="AW8" s="4"/>
      <c r="AY8" s="86">
        <f>EDATE(AY7,12)</f>
        <v>40544</v>
      </c>
      <c r="AZ8" s="22">
        <f t="shared" ref="AZ8:AZ20" si="20">EDATE(AZ7,12)</f>
        <v>40575</v>
      </c>
      <c r="BA8" s="22">
        <f t="shared" ref="BA8:BA20" si="21">EDATE(BA7,12)</f>
        <v>40603</v>
      </c>
      <c r="BB8" s="22">
        <f t="shared" ref="BB8:BB20" si="22">EDATE(BB7,12)</f>
        <v>40634</v>
      </c>
      <c r="BC8" s="22">
        <f t="shared" ref="BC8:BC20" si="23">EDATE(BC7,12)</f>
        <v>40664</v>
      </c>
      <c r="BD8" s="22">
        <f t="shared" ref="BD8:BD20" si="24">EDATE(BD7,12)</f>
        <v>40695</v>
      </c>
      <c r="BE8" s="22">
        <f t="shared" ref="BE8:BE20" si="25">EDATE(BE7,12)</f>
        <v>40725</v>
      </c>
      <c r="BF8" s="22">
        <f t="shared" ref="BF8:BF20" si="26">EDATE(BF7,12)</f>
        <v>40756</v>
      </c>
      <c r="BG8" s="22">
        <f t="shared" ref="BG8:BG20" si="27">EDATE(BG7,12)</f>
        <v>40787</v>
      </c>
      <c r="BH8" s="22">
        <f t="shared" ref="BH8:BH20" si="28">EDATE(BH7,12)</f>
        <v>40817</v>
      </c>
      <c r="BI8" s="22">
        <f t="shared" ref="BI8:BI20" si="29">EDATE(BI7,12)</f>
        <v>40848</v>
      </c>
      <c r="BJ8" s="87">
        <f t="shared" ref="BJ8:BJ20" si="30">EDATE(BJ7,12)</f>
        <v>40878</v>
      </c>
      <c r="BM8" s="86">
        <f>EDATE(BM7,12)</f>
        <v>40544</v>
      </c>
      <c r="BN8" s="22">
        <f t="shared" ref="BN8:BN21" si="31">EDATE(BN7,12)</f>
        <v>40575</v>
      </c>
      <c r="BO8" s="22">
        <f t="shared" ref="BO8:BO21" si="32">EDATE(BO7,12)</f>
        <v>40603</v>
      </c>
      <c r="BP8" s="22">
        <f t="shared" ref="BP8:BP21" si="33">EDATE(BP7,12)</f>
        <v>40634</v>
      </c>
      <c r="BQ8" s="22">
        <f t="shared" ref="BQ8:BQ21" si="34">EDATE(BQ7,12)</f>
        <v>40664</v>
      </c>
      <c r="BR8" s="22">
        <f t="shared" ref="BR8:BR21" si="35">EDATE(BR7,12)</f>
        <v>40695</v>
      </c>
      <c r="BS8" s="22">
        <f t="shared" ref="BS8:BS21" si="36">EDATE(BS7,12)</f>
        <v>40725</v>
      </c>
      <c r="BT8" s="22">
        <f t="shared" ref="BT8:BT21" si="37">EDATE(BT7,12)</f>
        <v>40756</v>
      </c>
      <c r="BU8" s="22">
        <f t="shared" ref="BU8:BU21" si="38">EDATE(BU7,12)</f>
        <v>40787</v>
      </c>
      <c r="BV8" s="22">
        <f t="shared" ref="BV8:BV21" si="39">EDATE(BV7,12)</f>
        <v>40817</v>
      </c>
      <c r="BW8" s="22">
        <f t="shared" ref="BW8:BW21" si="40">EDATE(BW7,12)</f>
        <v>40848</v>
      </c>
      <c r="BX8" s="87">
        <f t="shared" ref="BX8:BX21" si="41">EDATE(BX7,12)</f>
        <v>40878</v>
      </c>
      <c r="CC8" s="7">
        <f t="shared" si="16"/>
        <v>42005</v>
      </c>
      <c r="CD8" s="15">
        <f t="shared" si="3"/>
        <v>196.45240146707269</v>
      </c>
      <c r="CE8" s="15">
        <f t="shared" si="4"/>
        <v>196.45240146707269</v>
      </c>
      <c r="CF8" s="15">
        <f t="shared" si="5"/>
        <v>195.90870746813789</v>
      </c>
      <c r="CG8" s="15" t="s">
        <v>9939</v>
      </c>
      <c r="CH8" s="15">
        <f t="shared" si="1"/>
        <v>0.144051455796742</v>
      </c>
      <c r="CI8" s="4">
        <f t="shared" ref="CI8:CI39" si="42">(CF8/CF5)^4*100-100</f>
        <v>1.8320008335679745</v>
      </c>
      <c r="CJ8" s="4"/>
      <c r="CM8" s="6" t="e">
        <f>NA()</f>
        <v>#N/A</v>
      </c>
      <c r="CN8" s="6" t="e">
        <f>NA()</f>
        <v>#N/A</v>
      </c>
      <c r="CO8" s="4">
        <v>3</v>
      </c>
      <c r="CP8" s="4">
        <v>2</v>
      </c>
      <c r="CQ8" s="4">
        <v>2</v>
      </c>
      <c r="CS8" s="7">
        <f t="shared" si="17"/>
        <v>42005</v>
      </c>
      <c r="CT8" s="15">
        <f t="shared" si="6"/>
        <v>182.41167513962156</v>
      </c>
      <c r="CU8" s="15">
        <f t="shared" si="7"/>
        <v>182.41167513962156</v>
      </c>
      <c r="CV8" s="15">
        <f t="shared" si="8"/>
        <v>182.25394246391224</v>
      </c>
      <c r="CW8" s="15" t="s">
        <v>9939</v>
      </c>
      <c r="CX8" s="15">
        <f t="shared" si="9"/>
        <v>1.4453618704880704E-2</v>
      </c>
      <c r="CY8" s="4">
        <f t="shared" ref="CY8:CY39" si="43">(CV8/CV5)^4*100-100</f>
        <v>1.4494079124815187</v>
      </c>
      <c r="CZ8" s="4"/>
      <c r="DC8" s="6" t="e">
        <f>NA()</f>
        <v>#N/A</v>
      </c>
      <c r="DD8" s="6" t="e">
        <f>NA()</f>
        <v>#N/A</v>
      </c>
      <c r="DE8" s="4">
        <v>3</v>
      </c>
      <c r="DF8" s="4">
        <v>2</v>
      </c>
      <c r="DG8" s="4">
        <v>2</v>
      </c>
    </row>
    <row r="9" spans="2:111" x14ac:dyDescent="0.2">
      <c r="B9" s="7">
        <v>36647</v>
      </c>
      <c r="C9" s="51">
        <v>0.37</v>
      </c>
      <c r="D9" s="51">
        <v>0.44</v>
      </c>
      <c r="E9" s="51">
        <v>0.83755410857506596</v>
      </c>
      <c r="F9" s="50">
        <v>0.55017964553106002</v>
      </c>
      <c r="H9" s="49">
        <f t="shared" si="2"/>
        <v>-0.46755410857506596</v>
      </c>
      <c r="I9" s="50">
        <f t="shared" si="0"/>
        <v>-0.11017964553106002</v>
      </c>
      <c r="K9" s="46">
        <f t="shared" si="10"/>
        <v>103.77278474674576</v>
      </c>
      <c r="L9" s="47">
        <f t="shared" si="11"/>
        <v>104.0719980503174</v>
      </c>
      <c r="M9" s="47">
        <f t="shared" si="12"/>
        <v>104.0010473957237</v>
      </c>
      <c r="N9" s="48">
        <f t="shared" si="13"/>
        <v>103.75915406219187</v>
      </c>
      <c r="Q9" s="49">
        <f t="shared" si="18"/>
        <v>8.3153892111238008</v>
      </c>
      <c r="R9" s="50">
        <f t="shared" si="19"/>
        <v>6.8738668337262823</v>
      </c>
      <c r="U9" s="44"/>
      <c r="V9" s="8"/>
      <c r="W9" s="8"/>
      <c r="X9" s="45"/>
      <c r="Z9" s="44"/>
      <c r="AA9" s="8"/>
      <c r="AB9" s="8"/>
      <c r="AC9" s="45"/>
      <c r="AE9" s="44"/>
      <c r="AF9" s="45"/>
      <c r="AI9" s="77" t="s">
        <v>3120</v>
      </c>
      <c r="AJ9" s="79" t="s">
        <v>6468</v>
      </c>
      <c r="AK9" s="55"/>
      <c r="AL9" s="63">
        <f>EDATE(AL8,1)</f>
        <v>45017</v>
      </c>
      <c r="AM9" s="15">
        <f>SUMIFS(Data!$G:$G,Data!$A:$A,'Monthly Inflation'!$AI$4,Data!$C:$C,'Monthly Inflation'!AI10)</f>
        <v>0.08</v>
      </c>
      <c r="AN9" s="15">
        <f>SUMIFS(Data!$G:$G,Data!$A:$A,'Monthly Inflation'!$AI$2,Data!$C:$C,'Monthly Inflation'!AI9)</f>
        <v>0.1</v>
      </c>
      <c r="AO9" s="58">
        <f t="shared" ref="AO9:AO18" si="44">(AN9-AM9)*100</f>
        <v>2.0000000000000004</v>
      </c>
      <c r="AP9" s="66">
        <f t="shared" ref="AP9:AP18" si="45">(AN9-AM9)*100</f>
        <v>2.0000000000000004</v>
      </c>
      <c r="AQ9" s="15">
        <f>SUMIFS(Data!$G:$G,Data!$A:$A,'Monthly Inflation'!$AI$4,Data!$C:$C,'Monthly Inflation'!AJ10)</f>
        <v>0.42</v>
      </c>
      <c r="AR9" s="15">
        <f>SUMIFS(Data!$G:$G,Data!$A:$A,'Monthly Inflation'!$AI$2,Data!$C:$C,'Monthly Inflation'!AJ9)</f>
        <v>0.45</v>
      </c>
      <c r="AS9" s="58">
        <f t="shared" ref="AS9:AS18" si="46">(AR9-AQ9)*100</f>
        <v>3.0000000000000027</v>
      </c>
      <c r="AT9" s="59">
        <f t="shared" ref="AT9:AT18" si="47">(AR9-AQ9)*100</f>
        <v>3.0000000000000027</v>
      </c>
      <c r="AV9" s="4"/>
      <c r="AW9" s="4"/>
      <c r="AY9" s="86">
        <f t="shared" ref="AY9:AY20" si="48">EDATE(AY8,12)</f>
        <v>40909</v>
      </c>
      <c r="AZ9" s="22">
        <f t="shared" si="20"/>
        <v>40940</v>
      </c>
      <c r="BA9" s="22">
        <f t="shared" si="21"/>
        <v>40969</v>
      </c>
      <c r="BB9" s="22">
        <f t="shared" si="22"/>
        <v>41000</v>
      </c>
      <c r="BC9" s="22">
        <f t="shared" si="23"/>
        <v>41030</v>
      </c>
      <c r="BD9" s="22">
        <f t="shared" si="24"/>
        <v>41061</v>
      </c>
      <c r="BE9" s="22">
        <f t="shared" si="25"/>
        <v>41091</v>
      </c>
      <c r="BF9" s="22">
        <f t="shared" si="26"/>
        <v>41122</v>
      </c>
      <c r="BG9" s="22">
        <f t="shared" si="27"/>
        <v>41153</v>
      </c>
      <c r="BH9" s="22">
        <f t="shared" si="28"/>
        <v>41183</v>
      </c>
      <c r="BI9" s="22">
        <f t="shared" si="29"/>
        <v>41214</v>
      </c>
      <c r="BJ9" s="87">
        <f t="shared" si="30"/>
        <v>41244</v>
      </c>
      <c r="BM9" s="86">
        <f t="shared" ref="BM9:BM21" si="49">EDATE(BM8,12)</f>
        <v>40909</v>
      </c>
      <c r="BN9" s="22">
        <f t="shared" si="31"/>
        <v>40940</v>
      </c>
      <c r="BO9" s="22">
        <f t="shared" si="32"/>
        <v>40969</v>
      </c>
      <c r="BP9" s="22">
        <f t="shared" si="33"/>
        <v>41000</v>
      </c>
      <c r="BQ9" s="22">
        <f t="shared" si="34"/>
        <v>41030</v>
      </c>
      <c r="BR9" s="22">
        <f t="shared" si="35"/>
        <v>41061</v>
      </c>
      <c r="BS9" s="22">
        <f t="shared" si="36"/>
        <v>41091</v>
      </c>
      <c r="BT9" s="22">
        <f t="shared" si="37"/>
        <v>41122</v>
      </c>
      <c r="BU9" s="22">
        <f t="shared" si="38"/>
        <v>41153</v>
      </c>
      <c r="BV9" s="22">
        <f t="shared" si="39"/>
        <v>41183</v>
      </c>
      <c r="BW9" s="22">
        <f t="shared" si="40"/>
        <v>41214</v>
      </c>
      <c r="BX9" s="87">
        <f t="shared" si="41"/>
        <v>41244</v>
      </c>
      <c r="CC9" s="7">
        <f t="shared" si="16"/>
        <v>42036</v>
      </c>
      <c r="CD9" s="15">
        <f t="shared" si="3"/>
        <v>196.82566102986013</v>
      </c>
      <c r="CE9" s="15">
        <f t="shared" si="4"/>
        <v>196.82566102986013</v>
      </c>
      <c r="CF9" s="15">
        <f t="shared" si="5"/>
        <v>196.32238481744386</v>
      </c>
      <c r="CG9" s="15" t="s">
        <v>9939</v>
      </c>
      <c r="CH9" s="15">
        <f t="shared" si="1"/>
        <v>-2.1158224997876007E-2</v>
      </c>
      <c r="CI9" s="4">
        <f t="shared" si="42"/>
        <v>1.3100438989469296</v>
      </c>
      <c r="CJ9" s="4"/>
      <c r="CM9" s="6" t="e">
        <f>NA()</f>
        <v>#N/A</v>
      </c>
      <c r="CN9" s="6" t="e">
        <f>NA()</f>
        <v>#N/A</v>
      </c>
      <c r="CO9" s="4">
        <v>3</v>
      </c>
      <c r="CP9" s="4">
        <v>2</v>
      </c>
      <c r="CQ9" s="4">
        <v>2</v>
      </c>
      <c r="CS9" s="7">
        <f t="shared" si="17"/>
        <v>42036</v>
      </c>
      <c r="CT9" s="15">
        <f t="shared" si="6"/>
        <v>183.03187483509629</v>
      </c>
      <c r="CU9" s="15">
        <f t="shared" si="7"/>
        <v>183.03187483509629</v>
      </c>
      <c r="CV9" s="15">
        <f t="shared" si="8"/>
        <v>182.59175967285054</v>
      </c>
      <c r="CW9" s="15" t="s">
        <v>9939</v>
      </c>
      <c r="CX9" s="15">
        <f t="shared" si="9"/>
        <v>0.15464477290789702</v>
      </c>
      <c r="CY9" s="4">
        <f t="shared" si="43"/>
        <v>1.1619700748213262</v>
      </c>
      <c r="CZ9" s="4"/>
      <c r="DC9" s="6" t="e">
        <f>NA()</f>
        <v>#N/A</v>
      </c>
      <c r="DD9" s="6" t="e">
        <f>NA()</f>
        <v>#N/A</v>
      </c>
      <c r="DE9" s="4">
        <v>3</v>
      </c>
      <c r="DF9" s="4">
        <v>2</v>
      </c>
      <c r="DG9" s="4">
        <v>2</v>
      </c>
    </row>
    <row r="10" spans="2:111" x14ac:dyDescent="0.2">
      <c r="B10" s="7">
        <v>36678</v>
      </c>
      <c r="C10" s="51">
        <v>0.59</v>
      </c>
      <c r="D10" s="51">
        <v>0.34</v>
      </c>
      <c r="E10" s="51">
        <v>0.76564139024461098</v>
      </c>
      <c r="F10" s="50">
        <v>0.49703557299222301</v>
      </c>
      <c r="H10" s="49">
        <f t="shared" si="2"/>
        <v>-0.17564139024461101</v>
      </c>
      <c r="I10" s="50">
        <f t="shared" si="0"/>
        <v>-0.15703557299222298</v>
      </c>
      <c r="K10" s="46">
        <f t="shared" si="10"/>
        <v>104.38504417675156</v>
      </c>
      <c r="L10" s="47">
        <f t="shared" si="11"/>
        <v>104.42584284368849</v>
      </c>
      <c r="M10" s="47">
        <f t="shared" si="12"/>
        <v>104.79732246087329</v>
      </c>
      <c r="N10" s="48">
        <f t="shared" si="13"/>
        <v>104.27487396811678</v>
      </c>
      <c r="Q10" s="49">
        <f t="shared" si="18"/>
        <v>9.3945297497695748</v>
      </c>
      <c r="R10" s="50">
        <f t="shared" si="19"/>
        <v>6.4878950789200047</v>
      </c>
      <c r="U10" s="44"/>
      <c r="V10" s="8"/>
      <c r="W10" s="8"/>
      <c r="X10" s="45"/>
      <c r="Z10" s="44"/>
      <c r="AA10" s="8"/>
      <c r="AB10" s="8"/>
      <c r="AC10" s="45"/>
      <c r="AE10" s="44"/>
      <c r="AF10" s="45"/>
      <c r="AI10" s="77" t="s">
        <v>3123</v>
      </c>
      <c r="AJ10" s="79" t="s">
        <v>6471</v>
      </c>
      <c r="AK10" s="55"/>
      <c r="AL10" s="63">
        <f>EDATE(AL9,1)</f>
        <v>45047</v>
      </c>
      <c r="AM10" s="15">
        <f>SUMIFS(Data!$G:$G,Data!$A:$A,'Monthly Inflation'!$AI$4,Data!$C:$C,'Monthly Inflation'!AI11)</f>
        <v>-0.03</v>
      </c>
      <c r="AN10" s="15">
        <f>SUMIFS(Data!$G:$G,Data!$A:$A,'Monthly Inflation'!$AI$2,Data!$C:$C,'Monthly Inflation'!AI10)</f>
        <v>-0.03</v>
      </c>
      <c r="AO10" s="58">
        <f t="shared" si="44"/>
        <v>0</v>
      </c>
      <c r="AP10" s="66">
        <f t="shared" si="45"/>
        <v>0</v>
      </c>
      <c r="AQ10" s="15">
        <f>SUMIFS(Data!$G:$G,Data!$A:$A,'Monthly Inflation'!$AI$4,Data!$C:$C,'Monthly Inflation'!AJ11)</f>
        <v>0.35</v>
      </c>
      <c r="AR10" s="15">
        <f>SUMIFS(Data!$G:$G,Data!$A:$A,'Monthly Inflation'!$AI$2,Data!$C:$C,'Monthly Inflation'!AJ10)</f>
        <v>0.37</v>
      </c>
      <c r="AS10" s="58">
        <f t="shared" si="46"/>
        <v>2.0000000000000018</v>
      </c>
      <c r="AT10" s="59">
        <f t="shared" si="47"/>
        <v>2.0000000000000018</v>
      </c>
      <c r="AV10" s="4"/>
      <c r="AW10" s="4"/>
      <c r="AY10" s="86">
        <f t="shared" si="48"/>
        <v>41275</v>
      </c>
      <c r="AZ10" s="22">
        <f t="shared" si="20"/>
        <v>41306</v>
      </c>
      <c r="BA10" s="22">
        <f t="shared" si="21"/>
        <v>41334</v>
      </c>
      <c r="BB10" s="22">
        <f t="shared" si="22"/>
        <v>41365</v>
      </c>
      <c r="BC10" s="22">
        <f t="shared" si="23"/>
        <v>41395</v>
      </c>
      <c r="BD10" s="22">
        <f t="shared" si="24"/>
        <v>41426</v>
      </c>
      <c r="BE10" s="22">
        <f t="shared" si="25"/>
        <v>41456</v>
      </c>
      <c r="BF10" s="22">
        <f t="shared" si="26"/>
        <v>41487</v>
      </c>
      <c r="BG10" s="22">
        <f t="shared" si="27"/>
        <v>41518</v>
      </c>
      <c r="BH10" s="22">
        <f t="shared" si="28"/>
        <v>41548</v>
      </c>
      <c r="BI10" s="22">
        <f t="shared" si="29"/>
        <v>41579</v>
      </c>
      <c r="BJ10" s="87">
        <f t="shared" si="30"/>
        <v>41609</v>
      </c>
      <c r="BM10" s="86">
        <f t="shared" si="49"/>
        <v>41275</v>
      </c>
      <c r="BN10" s="22">
        <f t="shared" si="31"/>
        <v>41306</v>
      </c>
      <c r="BO10" s="22">
        <f t="shared" si="32"/>
        <v>41334</v>
      </c>
      <c r="BP10" s="22">
        <f t="shared" si="33"/>
        <v>41365</v>
      </c>
      <c r="BQ10" s="22">
        <f t="shared" si="34"/>
        <v>41395</v>
      </c>
      <c r="BR10" s="22">
        <f t="shared" si="35"/>
        <v>41426</v>
      </c>
      <c r="BS10" s="22">
        <f t="shared" si="36"/>
        <v>41456</v>
      </c>
      <c r="BT10" s="22">
        <f t="shared" si="37"/>
        <v>41487</v>
      </c>
      <c r="BU10" s="22">
        <f t="shared" si="38"/>
        <v>41518</v>
      </c>
      <c r="BV10" s="22">
        <f t="shared" si="39"/>
        <v>41548</v>
      </c>
      <c r="BW10" s="22">
        <f t="shared" si="40"/>
        <v>41579</v>
      </c>
      <c r="BX10" s="87">
        <f t="shared" si="41"/>
        <v>41609</v>
      </c>
      <c r="CC10" s="7">
        <f t="shared" si="16"/>
        <v>42064</v>
      </c>
      <c r="CD10" s="15">
        <f t="shared" si="3"/>
        <v>197.63264624008255</v>
      </c>
      <c r="CE10" s="15">
        <f t="shared" si="4"/>
        <v>197.63264624008255</v>
      </c>
      <c r="CF10" s="15">
        <f t="shared" si="5"/>
        <v>196.98924585662411</v>
      </c>
      <c r="CG10" s="15" t="s">
        <v>9939</v>
      </c>
      <c r="CH10" s="15">
        <f t="shared" si="1"/>
        <v>7.0323482826289974E-2</v>
      </c>
      <c r="CI10" s="4">
        <f t="shared" si="42"/>
        <v>1.2708504717809461</v>
      </c>
      <c r="CJ10" s="4"/>
      <c r="CK10" s="4">
        <f>AVERAGE(CI8:CI10)</f>
        <v>1.4709650680986168</v>
      </c>
      <c r="CM10" s="6" t="e">
        <f>NA()</f>
        <v>#N/A</v>
      </c>
      <c r="CN10" s="6" t="e">
        <f>NA()</f>
        <v>#N/A</v>
      </c>
      <c r="CO10" s="4">
        <v>3</v>
      </c>
      <c r="CP10" s="4">
        <v>2</v>
      </c>
      <c r="CQ10" s="4">
        <v>2</v>
      </c>
      <c r="CS10" s="7">
        <f t="shared" si="17"/>
        <v>42064</v>
      </c>
      <c r="CT10" s="15">
        <f t="shared" si="6"/>
        <v>183.50775770966752</v>
      </c>
      <c r="CU10" s="15">
        <f t="shared" si="7"/>
        <v>183.50775770966752</v>
      </c>
      <c r="CV10" s="15">
        <f t="shared" si="8"/>
        <v>182.9321667578271</v>
      </c>
      <c r="CW10" s="15" t="s">
        <v>9939</v>
      </c>
      <c r="CX10" s="15">
        <f t="shared" si="9"/>
        <v>7.3569305873126017E-2</v>
      </c>
      <c r="CY10" s="4">
        <f t="shared" si="43"/>
        <v>1.3164996699700566</v>
      </c>
      <c r="CZ10" s="4"/>
      <c r="DA10" s="4">
        <f>AVERAGE(CY8:CY10)</f>
        <v>1.3092925524243004</v>
      </c>
      <c r="DC10" s="6" t="e">
        <f>NA()</f>
        <v>#N/A</v>
      </c>
      <c r="DD10" s="6" t="e">
        <f>NA()</f>
        <v>#N/A</v>
      </c>
      <c r="DE10" s="4">
        <v>3</v>
      </c>
      <c r="DF10" s="4">
        <v>2</v>
      </c>
      <c r="DG10" s="4">
        <v>2</v>
      </c>
    </row>
    <row r="11" spans="2:111" x14ac:dyDescent="0.2">
      <c r="B11" s="7">
        <v>36708</v>
      </c>
      <c r="C11" s="51">
        <v>0.39</v>
      </c>
      <c r="D11" s="51">
        <v>0.33</v>
      </c>
      <c r="E11" s="51">
        <v>0.60431544517152203</v>
      </c>
      <c r="F11" s="50">
        <v>0.52954083617283598</v>
      </c>
      <c r="H11" s="49">
        <f t="shared" si="2"/>
        <v>-0.21431544517152201</v>
      </c>
      <c r="I11" s="50">
        <f t="shared" si="0"/>
        <v>-0.19954083617283597</v>
      </c>
      <c r="K11" s="46">
        <f t="shared" si="10"/>
        <v>104.79214584904089</v>
      </c>
      <c r="L11" s="47">
        <f t="shared" si="11"/>
        <v>104.77044812507266</v>
      </c>
      <c r="M11" s="47">
        <f t="shared" si="12"/>
        <v>105.43062886663056</v>
      </c>
      <c r="N11" s="48">
        <f t="shared" si="13"/>
        <v>104.8270520076457</v>
      </c>
      <c r="Q11" s="49">
        <f t="shared" si="18"/>
        <v>9.1957027074602564</v>
      </c>
      <c r="R11" s="50">
        <f t="shared" si="19"/>
        <v>6.4925445560449759</v>
      </c>
      <c r="U11" s="44"/>
      <c r="V11" s="8"/>
      <c r="W11" s="8"/>
      <c r="X11" s="45"/>
      <c r="Z11" s="44"/>
      <c r="AA11" s="8"/>
      <c r="AB11" s="8"/>
      <c r="AC11" s="45"/>
      <c r="AE11" s="44"/>
      <c r="AF11" s="45"/>
      <c r="AI11" s="77" t="s">
        <v>3126</v>
      </c>
      <c r="AJ11" s="79" t="s">
        <v>6474</v>
      </c>
      <c r="AK11" s="55"/>
      <c r="AL11" s="63">
        <f t="shared" ref="AL11:AL19" si="50">EDATE(AL10,1)</f>
        <v>45078</v>
      </c>
      <c r="AM11" s="15">
        <f>SUMIFS(Data!$G:$G,Data!$A:$A,'Monthly Inflation'!$AI$4,Data!$C:$C,'Monthly Inflation'!AI12)</f>
        <v>0.42</v>
      </c>
      <c r="AN11" s="15">
        <f>SUMIFS(Data!$G:$G,Data!$A:$A,'Monthly Inflation'!$AI$2,Data!$C:$C,'Monthly Inflation'!AI11)</f>
        <v>0.42</v>
      </c>
      <c r="AO11" s="58">
        <f t="shared" si="44"/>
        <v>0</v>
      </c>
      <c r="AP11" s="66">
        <f t="shared" si="45"/>
        <v>0</v>
      </c>
      <c r="AQ11" s="15">
        <f>SUMIFS(Data!$G:$G,Data!$A:$A,'Monthly Inflation'!$AI$4,Data!$C:$C,'Monthly Inflation'!AJ12)</f>
        <v>0.4</v>
      </c>
      <c r="AR11" s="15">
        <f>SUMIFS(Data!$G:$G,Data!$A:$A,'Monthly Inflation'!$AI$2,Data!$C:$C,'Monthly Inflation'!AJ11)</f>
        <v>0.40500000000000003</v>
      </c>
      <c r="AS11" s="58">
        <f t="shared" si="46"/>
        <v>0.50000000000000044</v>
      </c>
      <c r="AT11" s="59">
        <f t="shared" si="47"/>
        <v>0.50000000000000044</v>
      </c>
      <c r="AU11" s="47"/>
      <c r="AV11" s="4"/>
      <c r="AW11" s="4"/>
      <c r="AX11" s="47"/>
      <c r="AY11" s="86">
        <f t="shared" si="48"/>
        <v>41640</v>
      </c>
      <c r="AZ11" s="22">
        <f t="shared" si="20"/>
        <v>41671</v>
      </c>
      <c r="BA11" s="22">
        <f t="shared" si="21"/>
        <v>41699</v>
      </c>
      <c r="BB11" s="22">
        <f t="shared" si="22"/>
        <v>41730</v>
      </c>
      <c r="BC11" s="22">
        <f t="shared" si="23"/>
        <v>41760</v>
      </c>
      <c r="BD11" s="22">
        <f t="shared" si="24"/>
        <v>41791</v>
      </c>
      <c r="BE11" s="22">
        <f t="shared" si="25"/>
        <v>41821</v>
      </c>
      <c r="BF11" s="22">
        <f t="shared" si="26"/>
        <v>41852</v>
      </c>
      <c r="BG11" s="22">
        <f t="shared" si="27"/>
        <v>41883</v>
      </c>
      <c r="BH11" s="22">
        <f t="shared" si="28"/>
        <v>41913</v>
      </c>
      <c r="BI11" s="22">
        <f t="shared" si="29"/>
        <v>41944</v>
      </c>
      <c r="BJ11" s="87">
        <f t="shared" si="30"/>
        <v>41974</v>
      </c>
      <c r="BL11" s="47"/>
      <c r="BM11" s="86">
        <f t="shared" si="49"/>
        <v>41640</v>
      </c>
      <c r="BN11" s="22">
        <f t="shared" si="31"/>
        <v>41671</v>
      </c>
      <c r="BO11" s="22">
        <f t="shared" si="32"/>
        <v>41699</v>
      </c>
      <c r="BP11" s="22">
        <f t="shared" si="33"/>
        <v>41730</v>
      </c>
      <c r="BQ11" s="22">
        <f t="shared" si="34"/>
        <v>41760</v>
      </c>
      <c r="BR11" s="22">
        <f t="shared" si="35"/>
        <v>41791</v>
      </c>
      <c r="BS11" s="22">
        <f t="shared" si="36"/>
        <v>41821</v>
      </c>
      <c r="BT11" s="22">
        <f t="shared" si="37"/>
        <v>41852</v>
      </c>
      <c r="BU11" s="22">
        <f t="shared" si="38"/>
        <v>41883</v>
      </c>
      <c r="BV11" s="22">
        <f t="shared" si="39"/>
        <v>41913</v>
      </c>
      <c r="BW11" s="22">
        <f t="shared" si="40"/>
        <v>41944</v>
      </c>
      <c r="BX11" s="87">
        <f t="shared" si="41"/>
        <v>41974</v>
      </c>
      <c r="CC11" s="7">
        <f t="shared" si="16"/>
        <v>42095</v>
      </c>
      <c r="CD11" s="15">
        <f t="shared" si="3"/>
        <v>197.11880135985834</v>
      </c>
      <c r="CE11" s="15">
        <f t="shared" si="4"/>
        <v>197.11880135985834</v>
      </c>
      <c r="CF11" s="15">
        <f t="shared" si="5"/>
        <v>197.27920222508456</v>
      </c>
      <c r="CG11" s="15" t="s">
        <v>9939</v>
      </c>
      <c r="CH11" s="15">
        <f t="shared" si="1"/>
        <v>-0.40719400909402803</v>
      </c>
      <c r="CI11" s="4">
        <f t="shared" si="42"/>
        <v>2.8277314821186508</v>
      </c>
      <c r="CJ11" s="4"/>
      <c r="CK11" s="4">
        <f t="shared" ref="CK11:CK74" si="51">AVERAGE(CI9:CI11)</f>
        <v>1.8028752842821756</v>
      </c>
      <c r="CM11" s="6" t="e">
        <f>NA()</f>
        <v>#N/A</v>
      </c>
      <c r="CN11" s="6" t="e">
        <f>NA()</f>
        <v>#N/A</v>
      </c>
      <c r="CO11" s="4">
        <v>3</v>
      </c>
      <c r="CP11" s="4">
        <v>2</v>
      </c>
      <c r="CQ11" s="4">
        <v>2</v>
      </c>
      <c r="CS11" s="7">
        <f t="shared" si="17"/>
        <v>42095</v>
      </c>
      <c r="CT11" s="15">
        <f t="shared" si="6"/>
        <v>183.80137012200299</v>
      </c>
      <c r="CU11" s="15">
        <f t="shared" si="7"/>
        <v>183.80137012200299</v>
      </c>
      <c r="CV11" s="15">
        <f t="shared" si="8"/>
        <v>183.29862787743207</v>
      </c>
      <c r="CW11" s="15" t="s">
        <v>9939</v>
      </c>
      <c r="CX11" s="15">
        <f t="shared" si="9"/>
        <v>-4.0326233543227008E-2</v>
      </c>
      <c r="CY11" s="4">
        <f t="shared" si="43"/>
        <v>2.3126019180268287</v>
      </c>
      <c r="CZ11" s="4"/>
      <c r="DA11" s="4">
        <f t="shared" ref="DA11:DA74" si="52">AVERAGE(CY9:CY11)</f>
        <v>1.5970238876060705</v>
      </c>
      <c r="DC11" s="6" t="e">
        <f>NA()</f>
        <v>#N/A</v>
      </c>
      <c r="DD11" s="6" t="e">
        <f>NA()</f>
        <v>#N/A</v>
      </c>
      <c r="DE11" s="4">
        <v>3</v>
      </c>
      <c r="DF11" s="4">
        <v>2</v>
      </c>
      <c r="DG11" s="4">
        <v>2</v>
      </c>
    </row>
    <row r="12" spans="2:111" x14ac:dyDescent="0.2">
      <c r="B12" s="7">
        <v>36739</v>
      </c>
      <c r="C12" s="51">
        <v>0.55000000000000004</v>
      </c>
      <c r="D12" s="51">
        <v>0.42</v>
      </c>
      <c r="E12" s="51">
        <v>0.55968778581610101</v>
      </c>
      <c r="F12" s="50">
        <v>0.49265098816915698</v>
      </c>
      <c r="H12" s="49">
        <f t="shared" si="2"/>
        <v>-9.6877858161009689E-3</v>
      </c>
      <c r="I12" s="50">
        <f t="shared" si="0"/>
        <v>-7.2650988169156994E-2</v>
      </c>
      <c r="K12" s="46">
        <f t="shared" si="10"/>
        <v>105.36850265121062</v>
      </c>
      <c r="L12" s="47">
        <f t="shared" si="11"/>
        <v>105.21048400719796</v>
      </c>
      <c r="M12" s="47">
        <f t="shared" si="12"/>
        <v>106.02071121890619</v>
      </c>
      <c r="N12" s="48">
        <f t="shared" si="13"/>
        <v>105.34348351522996</v>
      </c>
      <c r="Q12" s="49">
        <f t="shared" si="18"/>
        <v>7.9970768667769931</v>
      </c>
      <c r="R12" s="50">
        <f t="shared" si="19"/>
        <v>6.249039574528183</v>
      </c>
      <c r="U12" s="44"/>
      <c r="V12" s="8"/>
      <c r="W12" s="8"/>
      <c r="X12" s="45"/>
      <c r="Z12" s="44"/>
      <c r="AA12" s="8"/>
      <c r="AB12" s="8"/>
      <c r="AC12" s="45"/>
      <c r="AE12" s="44"/>
      <c r="AF12" s="45"/>
      <c r="AI12" s="77" t="s">
        <v>3129</v>
      </c>
      <c r="AJ12" s="79" t="s">
        <v>6477</v>
      </c>
      <c r="AK12" s="55"/>
      <c r="AL12" s="63">
        <f t="shared" si="50"/>
        <v>45108</v>
      </c>
      <c r="AM12" s="15">
        <f>SUMIFS(Data!$G:$G,Data!$A:$A,'Monthly Inflation'!$AI$4,Data!$C:$C,'Monthly Inflation'!AI13)</f>
        <v>0.46</v>
      </c>
      <c r="AN12" s="15">
        <f>SUMIFS(Data!$G:$G,Data!$A:$A,'Monthly Inflation'!$AI$2,Data!$C:$C,'Monthly Inflation'!AI12)</f>
        <v>0.45</v>
      </c>
      <c r="AO12" s="58">
        <f t="shared" si="44"/>
        <v>-1.0000000000000009</v>
      </c>
      <c r="AP12" s="66">
        <f t="shared" si="45"/>
        <v>-1.0000000000000009</v>
      </c>
      <c r="AQ12" s="15">
        <f>SUMIFS(Data!$G:$G,Data!$A:$A,'Monthly Inflation'!$AI$4,Data!$C:$C,'Monthly Inflation'!AJ13)</f>
        <v>0.35499999999999998</v>
      </c>
      <c r="AR12" s="15">
        <f>SUMIFS(Data!$G:$G,Data!$A:$A,'Monthly Inflation'!$AI$2,Data!$C:$C,'Monthly Inflation'!AJ12)</f>
        <v>0.36499999999999999</v>
      </c>
      <c r="AS12" s="58">
        <f t="shared" si="46"/>
        <v>1.0000000000000009</v>
      </c>
      <c r="AT12" s="59">
        <f t="shared" si="47"/>
        <v>1.0000000000000009</v>
      </c>
      <c r="AV12" s="4"/>
      <c r="AW12" s="4"/>
      <c r="AY12" s="86">
        <f t="shared" si="48"/>
        <v>42005</v>
      </c>
      <c r="AZ12" s="22">
        <f t="shared" si="20"/>
        <v>42036</v>
      </c>
      <c r="BA12" s="22">
        <f t="shared" si="21"/>
        <v>42064</v>
      </c>
      <c r="BB12" s="22">
        <f t="shared" si="22"/>
        <v>42095</v>
      </c>
      <c r="BC12" s="22">
        <f t="shared" si="23"/>
        <v>42125</v>
      </c>
      <c r="BD12" s="22">
        <f t="shared" si="24"/>
        <v>42156</v>
      </c>
      <c r="BE12" s="22">
        <f t="shared" si="25"/>
        <v>42186</v>
      </c>
      <c r="BF12" s="22">
        <f t="shared" si="26"/>
        <v>42217</v>
      </c>
      <c r="BG12" s="22">
        <f t="shared" si="27"/>
        <v>42248</v>
      </c>
      <c r="BH12" s="22">
        <f t="shared" si="28"/>
        <v>42278</v>
      </c>
      <c r="BI12" s="22">
        <f t="shared" si="29"/>
        <v>42309</v>
      </c>
      <c r="BJ12" s="87">
        <f t="shared" si="30"/>
        <v>42339</v>
      </c>
      <c r="BM12" s="86">
        <f t="shared" si="49"/>
        <v>42005</v>
      </c>
      <c r="BN12" s="22">
        <f t="shared" si="31"/>
        <v>42036</v>
      </c>
      <c r="BO12" s="22">
        <f t="shared" si="32"/>
        <v>42064</v>
      </c>
      <c r="BP12" s="22">
        <f t="shared" si="33"/>
        <v>42095</v>
      </c>
      <c r="BQ12" s="22">
        <f t="shared" si="34"/>
        <v>42125</v>
      </c>
      <c r="BR12" s="22">
        <f t="shared" si="35"/>
        <v>42156</v>
      </c>
      <c r="BS12" s="22">
        <f t="shared" si="36"/>
        <v>42186</v>
      </c>
      <c r="BT12" s="22">
        <f t="shared" si="37"/>
        <v>42217</v>
      </c>
      <c r="BU12" s="22">
        <f t="shared" si="38"/>
        <v>42248</v>
      </c>
      <c r="BV12" s="22">
        <f t="shared" si="39"/>
        <v>42278</v>
      </c>
      <c r="BW12" s="22">
        <f t="shared" si="40"/>
        <v>42309</v>
      </c>
      <c r="BX12" s="87">
        <f t="shared" si="41"/>
        <v>42339</v>
      </c>
      <c r="CC12" s="7">
        <f t="shared" si="16"/>
        <v>42125</v>
      </c>
      <c r="CD12" s="15">
        <f t="shared" si="3"/>
        <v>196.13320735305905</v>
      </c>
      <c r="CE12" s="15">
        <f t="shared" si="4"/>
        <v>196.13320735305905</v>
      </c>
      <c r="CF12" s="15">
        <f t="shared" si="5"/>
        <v>197.46696508820989</v>
      </c>
      <c r="CG12" s="15" t="s">
        <v>9939</v>
      </c>
      <c r="CH12" s="15">
        <f t="shared" si="1"/>
        <v>-0.59517620763241896</v>
      </c>
      <c r="CI12" s="4">
        <f t="shared" si="42"/>
        <v>2.352515774624564</v>
      </c>
      <c r="CJ12" s="4"/>
      <c r="CK12" s="4">
        <f t="shared" si="51"/>
        <v>2.1503659095080536</v>
      </c>
      <c r="CM12" s="6" t="e">
        <f>NA()</f>
        <v>#N/A</v>
      </c>
      <c r="CN12" s="6" t="e">
        <f>NA()</f>
        <v>#N/A</v>
      </c>
      <c r="CO12" s="4">
        <v>3</v>
      </c>
      <c r="CP12" s="4">
        <v>2</v>
      </c>
      <c r="CQ12" s="4">
        <v>2</v>
      </c>
      <c r="CS12" s="7">
        <f t="shared" si="17"/>
        <v>42125</v>
      </c>
      <c r="CT12" s="15">
        <f t="shared" si="6"/>
        <v>184.02193176614941</v>
      </c>
      <c r="CU12" s="15">
        <f t="shared" si="7"/>
        <v>184.02193176614941</v>
      </c>
      <c r="CV12" s="15">
        <f t="shared" si="8"/>
        <v>183.6451711454452</v>
      </c>
      <c r="CW12" s="15" t="s">
        <v>9939</v>
      </c>
      <c r="CX12" s="15">
        <f t="shared" si="9"/>
        <v>-6.905939014711801E-2</v>
      </c>
      <c r="CY12" s="4">
        <f t="shared" si="43"/>
        <v>2.3277340130515114</v>
      </c>
      <c r="CZ12" s="4"/>
      <c r="DA12" s="4">
        <f t="shared" si="52"/>
        <v>1.9856118670161322</v>
      </c>
      <c r="DC12" s="6" t="e">
        <f>NA()</f>
        <v>#N/A</v>
      </c>
      <c r="DD12" s="6" t="e">
        <f>NA()</f>
        <v>#N/A</v>
      </c>
      <c r="DE12" s="4">
        <v>3</v>
      </c>
      <c r="DF12" s="4">
        <v>2</v>
      </c>
      <c r="DG12" s="4">
        <v>2</v>
      </c>
    </row>
    <row r="13" spans="2:111" x14ac:dyDescent="0.2">
      <c r="B13" s="7">
        <v>36770</v>
      </c>
      <c r="C13" s="51">
        <v>0.73</v>
      </c>
      <c r="D13" s="51">
        <v>0.77</v>
      </c>
      <c r="E13" s="51">
        <v>0.46657382437807898</v>
      </c>
      <c r="F13" s="50">
        <v>0.51092934048143102</v>
      </c>
      <c r="H13" s="49">
        <f t="shared" si="2"/>
        <v>0.263426175621921</v>
      </c>
      <c r="I13" s="50">
        <f t="shared" si="0"/>
        <v>0.259070659518569</v>
      </c>
      <c r="K13" s="46">
        <f t="shared" si="10"/>
        <v>106.13769272056446</v>
      </c>
      <c r="L13" s="47">
        <f t="shared" si="11"/>
        <v>106.02060473405339</v>
      </c>
      <c r="M13" s="47">
        <f t="shared" si="12"/>
        <v>106.51537610587306</v>
      </c>
      <c r="N13" s="48">
        <f t="shared" si="13"/>
        <v>105.88171428079448</v>
      </c>
      <c r="Q13" s="49">
        <f t="shared" si="18"/>
        <v>6.7206530179450681</v>
      </c>
      <c r="R13" s="50">
        <f t="shared" si="19"/>
        <v>6.3078077003583672</v>
      </c>
      <c r="U13" s="44"/>
      <c r="V13" s="8"/>
      <c r="W13" s="8"/>
      <c r="X13" s="45"/>
      <c r="Z13" s="44"/>
      <c r="AA13" s="8"/>
      <c r="AB13" s="8"/>
      <c r="AC13" s="45"/>
      <c r="AE13" s="44"/>
      <c r="AF13" s="45"/>
      <c r="AI13" s="77" t="s">
        <v>3132</v>
      </c>
      <c r="AJ13" s="79" t="s">
        <v>6480</v>
      </c>
      <c r="AK13" s="55"/>
      <c r="AL13" s="63">
        <f t="shared" si="50"/>
        <v>45139</v>
      </c>
      <c r="AM13" s="15">
        <f>SUMIFS(Data!$G:$G,Data!$A:$A,'Monthly Inflation'!$AI$4,Data!$C:$C,'Monthly Inflation'!AI14)</f>
        <v>0.38</v>
      </c>
      <c r="AN13" s="15">
        <f>SUMIFS(Data!$G:$G,Data!$A:$A,'Monthly Inflation'!$AI$2,Data!$C:$C,'Monthly Inflation'!AI13)</f>
        <v>0.36</v>
      </c>
      <c r="AO13" s="58">
        <f t="shared" si="44"/>
        <v>-2.0000000000000018</v>
      </c>
      <c r="AP13" s="66">
        <f t="shared" si="45"/>
        <v>-2.0000000000000018</v>
      </c>
      <c r="AQ13" s="15">
        <f>SUMIFS(Data!$G:$G,Data!$A:$A,'Monthly Inflation'!$AI$4,Data!$C:$C,'Monthly Inflation'!AJ14)</f>
        <v>0.35499999999999998</v>
      </c>
      <c r="AR13" s="15">
        <f>SUMIFS(Data!$G:$G,Data!$A:$A,'Monthly Inflation'!$AI$2,Data!$C:$C,'Monthly Inflation'!AJ13)</f>
        <v>0.35499999999999998</v>
      </c>
      <c r="AS13" s="58">
        <f t="shared" si="46"/>
        <v>0</v>
      </c>
      <c r="AT13" s="59">
        <f t="shared" si="47"/>
        <v>0</v>
      </c>
      <c r="AV13" s="4"/>
      <c r="AW13" s="4"/>
      <c r="AY13" s="86">
        <f t="shared" si="48"/>
        <v>42370</v>
      </c>
      <c r="AZ13" s="22">
        <f t="shared" si="20"/>
        <v>42401</v>
      </c>
      <c r="BA13" s="22">
        <f t="shared" si="21"/>
        <v>42430</v>
      </c>
      <c r="BB13" s="22">
        <f t="shared" si="22"/>
        <v>42461</v>
      </c>
      <c r="BC13" s="22">
        <f t="shared" si="23"/>
        <v>42491</v>
      </c>
      <c r="BD13" s="22">
        <f t="shared" si="24"/>
        <v>42522</v>
      </c>
      <c r="BE13" s="22">
        <f t="shared" si="25"/>
        <v>42552</v>
      </c>
      <c r="BF13" s="22">
        <f t="shared" si="26"/>
        <v>42583</v>
      </c>
      <c r="BG13" s="22">
        <f t="shared" si="27"/>
        <v>42614</v>
      </c>
      <c r="BH13" s="22">
        <f t="shared" si="28"/>
        <v>42644</v>
      </c>
      <c r="BI13" s="22">
        <f t="shared" si="29"/>
        <v>42675</v>
      </c>
      <c r="BJ13" s="87">
        <f t="shared" si="30"/>
        <v>42705</v>
      </c>
      <c r="BM13" s="86">
        <f t="shared" si="49"/>
        <v>42370</v>
      </c>
      <c r="BN13" s="22">
        <f t="shared" si="31"/>
        <v>42401</v>
      </c>
      <c r="BO13" s="22">
        <f t="shared" si="32"/>
        <v>42430</v>
      </c>
      <c r="BP13" s="22">
        <f t="shared" si="33"/>
        <v>42461</v>
      </c>
      <c r="BQ13" s="22">
        <f t="shared" si="34"/>
        <v>42491</v>
      </c>
      <c r="BR13" s="22">
        <f t="shared" si="35"/>
        <v>42522</v>
      </c>
      <c r="BS13" s="22">
        <f t="shared" si="36"/>
        <v>42552</v>
      </c>
      <c r="BT13" s="22">
        <f t="shared" si="37"/>
        <v>42583</v>
      </c>
      <c r="BU13" s="22">
        <f t="shared" si="38"/>
        <v>42614</v>
      </c>
      <c r="BV13" s="22">
        <f t="shared" si="39"/>
        <v>42644</v>
      </c>
      <c r="BW13" s="22">
        <f t="shared" si="40"/>
        <v>42675</v>
      </c>
      <c r="BX13" s="87">
        <f t="shared" si="41"/>
        <v>42705</v>
      </c>
      <c r="CC13" s="7">
        <f t="shared" si="16"/>
        <v>42156</v>
      </c>
      <c r="CD13" s="15">
        <f t="shared" si="3"/>
        <v>196.46663380555927</v>
      </c>
      <c r="CE13" s="15">
        <f t="shared" si="4"/>
        <v>196.46663380555927</v>
      </c>
      <c r="CF13" s="15">
        <f t="shared" si="5"/>
        <v>198.06005992919697</v>
      </c>
      <c r="CG13" s="15" t="s">
        <v>9939</v>
      </c>
      <c r="CH13" s="15">
        <f t="shared" si="1"/>
        <v>-0.13035142370377398</v>
      </c>
      <c r="CI13" s="4">
        <f t="shared" si="42"/>
        <v>2.1921542195783417</v>
      </c>
      <c r="CJ13" s="4"/>
      <c r="CK13" s="4">
        <f t="shared" si="51"/>
        <v>2.4574671587738521</v>
      </c>
      <c r="CM13" s="6" t="e">
        <f>NA()</f>
        <v>#N/A</v>
      </c>
      <c r="CN13" s="6" t="e">
        <f>NA()</f>
        <v>#N/A</v>
      </c>
      <c r="CO13" s="4">
        <v>3</v>
      </c>
      <c r="CP13" s="4">
        <v>2</v>
      </c>
      <c r="CQ13" s="4">
        <v>2</v>
      </c>
      <c r="CS13" s="7">
        <f t="shared" si="17"/>
        <v>42156</v>
      </c>
      <c r="CT13" s="15">
        <f t="shared" si="6"/>
        <v>184.40837782285831</v>
      </c>
      <c r="CU13" s="15">
        <f t="shared" si="7"/>
        <v>184.40837782285831</v>
      </c>
      <c r="CV13" s="15">
        <f t="shared" si="8"/>
        <v>184.08520558507766</v>
      </c>
      <c r="CW13" s="15" t="s">
        <v>9939</v>
      </c>
      <c r="CX13" s="15">
        <f t="shared" si="9"/>
        <v>-2.9611222493812012E-2</v>
      </c>
      <c r="CY13" s="4">
        <f t="shared" si="43"/>
        <v>2.5451757316779151</v>
      </c>
      <c r="CZ13" s="4"/>
      <c r="DA13" s="4">
        <f t="shared" si="52"/>
        <v>2.3951705542520849</v>
      </c>
      <c r="DC13" s="6" t="e">
        <f>NA()</f>
        <v>#N/A</v>
      </c>
      <c r="DD13" s="6" t="e">
        <f>NA()</f>
        <v>#N/A</v>
      </c>
      <c r="DE13" s="4">
        <v>3</v>
      </c>
      <c r="DF13" s="4">
        <v>2</v>
      </c>
      <c r="DG13" s="4">
        <v>2</v>
      </c>
    </row>
    <row r="14" spans="2:111" x14ac:dyDescent="0.2">
      <c r="B14" s="7">
        <v>36800</v>
      </c>
      <c r="C14" s="51">
        <v>0.69</v>
      </c>
      <c r="D14" s="51">
        <v>0.52</v>
      </c>
      <c r="E14" s="51">
        <v>0.61049855123623598</v>
      </c>
      <c r="F14" s="50">
        <v>0.59152177703920195</v>
      </c>
      <c r="H14" s="49">
        <f t="shared" si="2"/>
        <v>7.9501448763763971E-2</v>
      </c>
      <c r="I14" s="50">
        <f t="shared" si="0"/>
        <v>-7.1521777039201928E-2</v>
      </c>
      <c r="K14" s="46">
        <f t="shared" si="10"/>
        <v>106.87004280033635</v>
      </c>
      <c r="L14" s="47">
        <f t="shared" si="11"/>
        <v>106.57191187867048</v>
      </c>
      <c r="M14" s="47">
        <f t="shared" si="12"/>
        <v>107.16565093384324</v>
      </c>
      <c r="N14" s="48">
        <f t="shared" si="13"/>
        <v>106.50802767866782</v>
      </c>
      <c r="Q14" s="49">
        <f t="shared" si="18"/>
        <v>6.7468914928691106</v>
      </c>
      <c r="R14" s="50">
        <f t="shared" si="19"/>
        <v>6.5702242622803624</v>
      </c>
      <c r="U14" s="44"/>
      <c r="V14" s="8"/>
      <c r="W14" s="8"/>
      <c r="X14" s="45"/>
      <c r="Z14" s="44"/>
      <c r="AA14" s="8"/>
      <c r="AB14" s="8"/>
      <c r="AC14" s="45"/>
      <c r="AE14" s="44"/>
      <c r="AF14" s="45"/>
      <c r="AI14" s="77" t="s">
        <v>3135</v>
      </c>
      <c r="AJ14" s="79" t="s">
        <v>6483</v>
      </c>
      <c r="AK14" s="55"/>
      <c r="AL14" s="63">
        <f t="shared" si="50"/>
        <v>45170</v>
      </c>
      <c r="AM14" s="15">
        <f>SUMIFS(Data!$G:$G,Data!$A:$A,'Monthly Inflation'!$AI$4,Data!$C:$C,'Monthly Inflation'!AI15)</f>
        <v>0.46</v>
      </c>
      <c r="AN14" s="15">
        <f>SUMIFS(Data!$G:$G,Data!$A:$A,'Monthly Inflation'!$AI$2,Data!$C:$C,'Monthly Inflation'!AI14)</f>
        <v>0.46</v>
      </c>
      <c r="AO14" s="58">
        <f t="shared" si="44"/>
        <v>0</v>
      </c>
      <c r="AP14" s="66">
        <f t="shared" si="45"/>
        <v>0</v>
      </c>
      <c r="AQ14" s="15">
        <f>SUMIFS(Data!$G:$G,Data!$A:$A,'Monthly Inflation'!$AI$4,Data!$C:$C,'Monthly Inflation'!AJ15)</f>
        <v>0.4</v>
      </c>
      <c r="AR14" s="15">
        <f>SUMIFS(Data!$G:$G,Data!$A:$A,'Monthly Inflation'!$AI$2,Data!$C:$C,'Monthly Inflation'!AJ14)</f>
        <v>0.40500000000000003</v>
      </c>
      <c r="AS14" s="58">
        <f t="shared" si="46"/>
        <v>0.50000000000000044</v>
      </c>
      <c r="AT14" s="59">
        <f t="shared" si="47"/>
        <v>0.50000000000000044</v>
      </c>
      <c r="AV14" s="4"/>
      <c r="AW14" s="4"/>
      <c r="AY14" s="86">
        <f t="shared" si="48"/>
        <v>42736</v>
      </c>
      <c r="AZ14" s="22">
        <f t="shared" si="20"/>
        <v>42767</v>
      </c>
      <c r="BA14" s="22">
        <f t="shared" si="21"/>
        <v>42795</v>
      </c>
      <c r="BB14" s="22">
        <f t="shared" si="22"/>
        <v>42826</v>
      </c>
      <c r="BC14" s="22">
        <f t="shared" si="23"/>
        <v>42856</v>
      </c>
      <c r="BD14" s="22">
        <f t="shared" si="24"/>
        <v>42887</v>
      </c>
      <c r="BE14" s="22">
        <f t="shared" si="25"/>
        <v>42917</v>
      </c>
      <c r="BF14" s="22">
        <f t="shared" si="26"/>
        <v>42948</v>
      </c>
      <c r="BG14" s="22">
        <f t="shared" si="27"/>
        <v>42979</v>
      </c>
      <c r="BH14" s="22">
        <f t="shared" si="28"/>
        <v>43009</v>
      </c>
      <c r="BI14" s="22">
        <f t="shared" si="29"/>
        <v>43040</v>
      </c>
      <c r="BJ14" s="87">
        <f t="shared" si="30"/>
        <v>43070</v>
      </c>
      <c r="BM14" s="86">
        <f t="shared" si="49"/>
        <v>42736</v>
      </c>
      <c r="BN14" s="22">
        <f t="shared" si="31"/>
        <v>42767</v>
      </c>
      <c r="BO14" s="22">
        <f t="shared" si="32"/>
        <v>42795</v>
      </c>
      <c r="BP14" s="22">
        <f t="shared" si="33"/>
        <v>42826</v>
      </c>
      <c r="BQ14" s="22">
        <f t="shared" si="34"/>
        <v>42856</v>
      </c>
      <c r="BR14" s="22">
        <f t="shared" si="35"/>
        <v>42887</v>
      </c>
      <c r="BS14" s="22">
        <f t="shared" si="36"/>
        <v>42917</v>
      </c>
      <c r="BT14" s="22">
        <f t="shared" si="37"/>
        <v>42948</v>
      </c>
      <c r="BU14" s="22">
        <f t="shared" si="38"/>
        <v>42979</v>
      </c>
      <c r="BV14" s="22">
        <f t="shared" si="39"/>
        <v>43009</v>
      </c>
      <c r="BW14" s="22">
        <f t="shared" si="40"/>
        <v>43040</v>
      </c>
      <c r="BX14" s="87">
        <f t="shared" si="41"/>
        <v>43070</v>
      </c>
      <c r="CC14" s="7">
        <f t="shared" si="16"/>
        <v>42186</v>
      </c>
      <c r="CD14" s="15">
        <f t="shared" si="3"/>
        <v>196.76133375626762</v>
      </c>
      <c r="CE14" s="15">
        <f t="shared" si="4"/>
        <v>196.76133375626762</v>
      </c>
      <c r="CF14" s="15">
        <f t="shared" si="5"/>
        <v>198.38626712203322</v>
      </c>
      <c r="CG14" s="15" t="s">
        <v>9939</v>
      </c>
      <c r="CH14" s="15">
        <f t="shared" si="1"/>
        <v>-1.4701148203654008E-2</v>
      </c>
      <c r="CI14" s="4">
        <f t="shared" si="42"/>
        <v>2.263631467442579</v>
      </c>
      <c r="CJ14" s="4"/>
      <c r="CK14" s="4">
        <f t="shared" si="51"/>
        <v>2.2694338205484947</v>
      </c>
      <c r="CM14" s="6" t="e">
        <f>NA()</f>
        <v>#N/A</v>
      </c>
      <c r="CN14" s="6" t="e">
        <f>NA()</f>
        <v>#N/A</v>
      </c>
      <c r="CO14" s="4">
        <v>3</v>
      </c>
      <c r="CP14" s="4">
        <v>2</v>
      </c>
      <c r="CQ14" s="4">
        <v>2</v>
      </c>
      <c r="CS14" s="7">
        <f t="shared" si="17"/>
        <v>42186</v>
      </c>
      <c r="CT14" s="15">
        <f t="shared" si="6"/>
        <v>184.72187206515719</v>
      </c>
      <c r="CU14" s="15">
        <f t="shared" si="7"/>
        <v>184.72187206515719</v>
      </c>
      <c r="CV14" s="15">
        <f t="shared" si="8"/>
        <v>184.50466220043032</v>
      </c>
      <c r="CW14" s="15" t="s">
        <v>9939</v>
      </c>
      <c r="CX14" s="15">
        <f t="shared" si="9"/>
        <v>-5.7860035802184989E-2</v>
      </c>
      <c r="CY14" s="4">
        <f t="shared" si="43"/>
        <v>2.6579347490382759</v>
      </c>
      <c r="CZ14" s="4"/>
      <c r="DA14" s="4">
        <f t="shared" si="52"/>
        <v>2.5102814979225676</v>
      </c>
      <c r="DC14" s="6" t="e">
        <f>NA()</f>
        <v>#N/A</v>
      </c>
      <c r="DD14" s="6" t="e">
        <f>NA()</f>
        <v>#N/A</v>
      </c>
      <c r="DE14" s="4">
        <v>3</v>
      </c>
      <c r="DF14" s="4">
        <v>2</v>
      </c>
      <c r="DG14" s="4">
        <v>2</v>
      </c>
    </row>
    <row r="15" spans="2:111" x14ac:dyDescent="0.2">
      <c r="B15" s="7">
        <v>36831</v>
      </c>
      <c r="C15" s="51">
        <v>0.86</v>
      </c>
      <c r="D15" s="51">
        <v>0.64</v>
      </c>
      <c r="E15" s="51">
        <v>0.55915741639784999</v>
      </c>
      <c r="F15" s="50">
        <v>0.67799213019197802</v>
      </c>
      <c r="H15" s="49">
        <f t="shared" si="2"/>
        <v>0.30084258360214999</v>
      </c>
      <c r="I15" s="50">
        <f t="shared" si="0"/>
        <v>-3.7992130191978002E-2</v>
      </c>
      <c r="K15" s="46">
        <f t="shared" si="10"/>
        <v>107.78912516841923</v>
      </c>
      <c r="L15" s="47">
        <f t="shared" si="11"/>
        <v>107.25397211469397</v>
      </c>
      <c r="M15" s="47">
        <f t="shared" si="12"/>
        <v>107.76487561887086</v>
      </c>
      <c r="N15" s="48">
        <f t="shared" si="13"/>
        <v>107.23014372435188</v>
      </c>
      <c r="Q15" s="49">
        <f t="shared" si="18"/>
        <v>6.7446395034252475</v>
      </c>
      <c r="R15" s="50">
        <f t="shared" si="19"/>
        <v>7.3586026099955433</v>
      </c>
      <c r="U15" s="44"/>
      <c r="V15" s="8"/>
      <c r="W15" s="8"/>
      <c r="X15" s="45"/>
      <c r="Z15" s="44"/>
      <c r="AA15" s="8"/>
      <c r="AB15" s="8"/>
      <c r="AC15" s="45"/>
      <c r="AE15" s="44"/>
      <c r="AF15" s="45"/>
      <c r="AI15" s="77" t="s">
        <v>3138</v>
      </c>
      <c r="AJ15" s="79" t="s">
        <v>6486</v>
      </c>
      <c r="AK15" s="55"/>
      <c r="AL15" s="63">
        <f t="shared" si="50"/>
        <v>45200</v>
      </c>
      <c r="AM15" s="15">
        <f>SUMIFS(Data!$G:$G,Data!$A:$A,'Monthly Inflation'!$AI$4,Data!$C:$C,'Monthly Inflation'!AI16)</f>
        <v>0.55000000000000004</v>
      </c>
      <c r="AN15" s="15">
        <f>SUMIFS(Data!$G:$G,Data!$A:$A,'Monthly Inflation'!$AI$2,Data!$C:$C,'Monthly Inflation'!AI15)</f>
        <v>0.55000000000000004</v>
      </c>
      <c r="AO15" s="58">
        <f t="shared" si="44"/>
        <v>0</v>
      </c>
      <c r="AP15" s="66">
        <f t="shared" si="45"/>
        <v>0</v>
      </c>
      <c r="AQ15" s="15">
        <f>SUMIFS(Data!$G:$G,Data!$A:$A,'Monthly Inflation'!$AI$4,Data!$C:$C,'Monthly Inflation'!AJ16)</f>
        <v>0.35</v>
      </c>
      <c r="AR15" s="15">
        <f>SUMIFS(Data!$G:$G,Data!$A:$A,'Monthly Inflation'!$AI$2,Data!$C:$C,'Monthly Inflation'!AJ15)</f>
        <v>0.34</v>
      </c>
      <c r="AS15" s="58">
        <f t="shared" si="46"/>
        <v>-0.99999999999999534</v>
      </c>
      <c r="AT15" s="59">
        <f t="shared" si="47"/>
        <v>-0.99999999999999534</v>
      </c>
      <c r="AV15" s="4"/>
      <c r="AW15" s="4"/>
      <c r="AY15" s="86">
        <f t="shared" si="48"/>
        <v>43101</v>
      </c>
      <c r="AZ15" s="22">
        <f t="shared" si="20"/>
        <v>43132</v>
      </c>
      <c r="BA15" s="22">
        <f t="shared" si="21"/>
        <v>43160</v>
      </c>
      <c r="BB15" s="22">
        <f t="shared" si="22"/>
        <v>43191</v>
      </c>
      <c r="BC15" s="22">
        <f t="shared" si="23"/>
        <v>43221</v>
      </c>
      <c r="BD15" s="22">
        <f t="shared" si="24"/>
        <v>43252</v>
      </c>
      <c r="BE15" s="22">
        <f t="shared" si="25"/>
        <v>43282</v>
      </c>
      <c r="BF15" s="22">
        <f t="shared" si="26"/>
        <v>43313</v>
      </c>
      <c r="BG15" s="22">
        <f t="shared" si="27"/>
        <v>43344</v>
      </c>
      <c r="BH15" s="22">
        <f t="shared" si="28"/>
        <v>43374</v>
      </c>
      <c r="BI15" s="22">
        <f t="shared" si="29"/>
        <v>43405</v>
      </c>
      <c r="BJ15" s="87">
        <f t="shared" si="30"/>
        <v>43435</v>
      </c>
      <c r="BM15" s="86">
        <f t="shared" si="49"/>
        <v>43101</v>
      </c>
      <c r="BN15" s="22">
        <f t="shared" si="31"/>
        <v>43132</v>
      </c>
      <c r="BO15" s="22">
        <f t="shared" si="32"/>
        <v>43160</v>
      </c>
      <c r="BP15" s="22">
        <f t="shared" si="33"/>
        <v>43191</v>
      </c>
      <c r="BQ15" s="22">
        <f t="shared" si="34"/>
        <v>43221</v>
      </c>
      <c r="BR15" s="22">
        <f t="shared" si="35"/>
        <v>43252</v>
      </c>
      <c r="BS15" s="22">
        <f t="shared" si="36"/>
        <v>43282</v>
      </c>
      <c r="BT15" s="22">
        <f t="shared" si="37"/>
        <v>43313</v>
      </c>
      <c r="BU15" s="22">
        <f t="shared" si="38"/>
        <v>43344</v>
      </c>
      <c r="BV15" s="22">
        <f t="shared" si="39"/>
        <v>43374</v>
      </c>
      <c r="BW15" s="22">
        <f t="shared" si="40"/>
        <v>43405</v>
      </c>
      <c r="BX15" s="87">
        <f t="shared" si="41"/>
        <v>43435</v>
      </c>
      <c r="CC15" s="7">
        <f t="shared" si="16"/>
        <v>42217</v>
      </c>
      <c r="CD15" s="15">
        <f t="shared" si="3"/>
        <v>197.17453255715577</v>
      </c>
      <c r="CE15" s="15">
        <f t="shared" si="4"/>
        <v>197.17453255715577</v>
      </c>
      <c r="CF15" s="15">
        <f t="shared" si="5"/>
        <v>198.78699288841452</v>
      </c>
      <c r="CG15" s="15" t="s">
        <v>9939</v>
      </c>
      <c r="CH15" s="15">
        <f t="shared" si="1"/>
        <v>8.0073055486299949E-3</v>
      </c>
      <c r="CI15" s="4">
        <f t="shared" si="42"/>
        <v>2.7008529246001842</v>
      </c>
      <c r="CJ15" s="4"/>
      <c r="CK15" s="4">
        <f t="shared" si="51"/>
        <v>2.3855462038737016</v>
      </c>
      <c r="CM15" s="6" t="e">
        <f>NA()</f>
        <v>#N/A</v>
      </c>
      <c r="CN15" s="6" t="e">
        <f>NA()</f>
        <v>#N/A</v>
      </c>
      <c r="CO15" s="4">
        <v>3</v>
      </c>
      <c r="CP15" s="4">
        <v>2</v>
      </c>
      <c r="CQ15" s="4">
        <v>2</v>
      </c>
      <c r="CS15" s="7">
        <f t="shared" si="17"/>
        <v>42217</v>
      </c>
      <c r="CT15" s="15">
        <f t="shared" si="6"/>
        <v>185.09131580928749</v>
      </c>
      <c r="CU15" s="15">
        <f t="shared" si="7"/>
        <v>185.09131580928749</v>
      </c>
      <c r="CV15" s="15">
        <f t="shared" si="8"/>
        <v>184.99525707695088</v>
      </c>
      <c r="CW15" s="15" t="s">
        <v>9939</v>
      </c>
      <c r="CX15" s="15">
        <f t="shared" si="9"/>
        <v>-6.5898363038458974E-2</v>
      </c>
      <c r="CY15" s="4">
        <f t="shared" si="43"/>
        <v>2.9732270388375497</v>
      </c>
      <c r="CZ15" s="4"/>
      <c r="DA15" s="4">
        <f t="shared" si="52"/>
        <v>2.7254458398512469</v>
      </c>
      <c r="DC15" s="6" t="e">
        <f>NA()</f>
        <v>#N/A</v>
      </c>
      <c r="DD15" s="6" t="e">
        <f>NA()</f>
        <v>#N/A</v>
      </c>
      <c r="DE15" s="4">
        <v>3</v>
      </c>
      <c r="DF15" s="4">
        <v>2</v>
      </c>
      <c r="DG15" s="4">
        <v>2</v>
      </c>
    </row>
    <row r="16" spans="2:111" x14ac:dyDescent="0.2">
      <c r="B16" s="7">
        <v>36861</v>
      </c>
      <c r="C16" s="51">
        <v>1.08</v>
      </c>
      <c r="D16" s="51">
        <v>0.56000000000000005</v>
      </c>
      <c r="E16" s="51">
        <v>0.91556059796485301</v>
      </c>
      <c r="F16" s="50">
        <v>0.58975193640753498</v>
      </c>
      <c r="H16" s="49">
        <f t="shared" si="2"/>
        <v>0.16443940203514706</v>
      </c>
      <c r="I16" s="50">
        <f t="shared" si="0"/>
        <v>-2.9751936407534929E-2</v>
      </c>
      <c r="K16" s="46">
        <f t="shared" si="10"/>
        <v>108.95324772023815</v>
      </c>
      <c r="L16" s="47">
        <f t="shared" si="11"/>
        <v>107.85459435853626</v>
      </c>
      <c r="M16" s="47">
        <f t="shared" si="12"/>
        <v>108.75152835848307</v>
      </c>
      <c r="N16" s="48">
        <f t="shared" si="13"/>
        <v>107.86253557337882</v>
      </c>
      <c r="Q16" s="49">
        <f t="shared" si="18"/>
        <v>8.6656433593839068</v>
      </c>
      <c r="R16" s="50">
        <f t="shared" si="19"/>
        <v>7.6957696600321839</v>
      </c>
      <c r="U16" s="44"/>
      <c r="V16" s="8"/>
      <c r="W16" s="8"/>
      <c r="X16" s="45"/>
      <c r="Z16" s="44"/>
      <c r="AA16" s="8"/>
      <c r="AB16" s="8"/>
      <c r="AC16" s="45"/>
      <c r="AE16" s="44"/>
      <c r="AF16" s="45"/>
      <c r="AI16" s="77" t="s">
        <v>3141</v>
      </c>
      <c r="AJ16" s="79" t="s">
        <v>6489</v>
      </c>
      <c r="AK16" s="55"/>
      <c r="AL16" s="63">
        <f t="shared" si="50"/>
        <v>45231</v>
      </c>
      <c r="AM16" s="15">
        <f>SUMIFS(Data!$G:$G,Data!$A:$A,'Monthly Inflation'!$AI$4,Data!$C:$C,'Monthly Inflation'!AI17)</f>
        <v>0.7</v>
      </c>
      <c r="AN16" s="15">
        <f>SUMIFS(Data!$G:$G,Data!$A:$A,'Monthly Inflation'!$AI$2,Data!$C:$C,'Monthly Inflation'!AI16)</f>
        <v>0.70399999999999996</v>
      </c>
      <c r="AO16" s="58">
        <f t="shared" si="44"/>
        <v>0.40000000000000036</v>
      </c>
      <c r="AP16" s="66">
        <f t="shared" si="45"/>
        <v>0.40000000000000036</v>
      </c>
      <c r="AQ16" s="15">
        <f>SUMIFS(Data!$G:$G,Data!$A:$A,'Monthly Inflation'!$AI$4,Data!$C:$C,'Monthly Inflation'!AJ17)</f>
        <v>0.27</v>
      </c>
      <c r="AR16" s="15">
        <f>SUMIFS(Data!$G:$G,Data!$A:$A,'Monthly Inflation'!$AI$2,Data!$C:$C,'Monthly Inflation'!AJ16)</f>
        <v>0.27</v>
      </c>
      <c r="AS16" s="58">
        <f t="shared" si="46"/>
        <v>0</v>
      </c>
      <c r="AT16" s="59">
        <f t="shared" si="47"/>
        <v>0</v>
      </c>
      <c r="AV16" s="4"/>
      <c r="AW16" s="4"/>
      <c r="AY16" s="86">
        <f t="shared" si="48"/>
        <v>43466</v>
      </c>
      <c r="AZ16" s="22">
        <f t="shared" si="20"/>
        <v>43497</v>
      </c>
      <c r="BA16" s="22">
        <f t="shared" si="21"/>
        <v>43525</v>
      </c>
      <c r="BB16" s="22">
        <f t="shared" si="22"/>
        <v>43556</v>
      </c>
      <c r="BC16" s="22">
        <f t="shared" si="23"/>
        <v>43586</v>
      </c>
      <c r="BD16" s="22">
        <f t="shared" si="24"/>
        <v>43617</v>
      </c>
      <c r="BE16" s="22">
        <f t="shared" si="25"/>
        <v>43647</v>
      </c>
      <c r="BF16" s="22">
        <f t="shared" si="26"/>
        <v>43678</v>
      </c>
      <c r="BG16" s="22">
        <f t="shared" si="27"/>
        <v>43709</v>
      </c>
      <c r="BH16" s="22">
        <f t="shared" si="28"/>
        <v>43739</v>
      </c>
      <c r="BI16" s="22">
        <f t="shared" si="29"/>
        <v>43770</v>
      </c>
      <c r="BJ16" s="87">
        <f t="shared" si="30"/>
        <v>43800</v>
      </c>
      <c r="BM16" s="86">
        <f t="shared" si="49"/>
        <v>43466</v>
      </c>
      <c r="BN16" s="22">
        <f t="shared" si="31"/>
        <v>43497</v>
      </c>
      <c r="BO16" s="22">
        <f t="shared" si="32"/>
        <v>43525</v>
      </c>
      <c r="BP16" s="22">
        <f t="shared" si="33"/>
        <v>43556</v>
      </c>
      <c r="BQ16" s="22">
        <f t="shared" si="34"/>
        <v>43586</v>
      </c>
      <c r="BR16" s="22">
        <f t="shared" si="35"/>
        <v>43617</v>
      </c>
      <c r="BS16" s="22">
        <f t="shared" si="36"/>
        <v>43647</v>
      </c>
      <c r="BT16" s="22">
        <f t="shared" si="37"/>
        <v>43678</v>
      </c>
      <c r="BU16" s="22">
        <f t="shared" si="38"/>
        <v>43709</v>
      </c>
      <c r="BV16" s="22">
        <f t="shared" si="39"/>
        <v>43739</v>
      </c>
      <c r="BW16" s="22">
        <f t="shared" si="40"/>
        <v>43770</v>
      </c>
      <c r="BX16" s="87">
        <f t="shared" si="41"/>
        <v>43800</v>
      </c>
      <c r="CC16" s="7">
        <f t="shared" si="16"/>
        <v>42248</v>
      </c>
      <c r="CD16" s="15">
        <f t="shared" si="3"/>
        <v>197.90407832761724</v>
      </c>
      <c r="CE16" s="15">
        <f t="shared" si="4"/>
        <v>197.90407832761724</v>
      </c>
      <c r="CF16" s="15">
        <f t="shared" si="5"/>
        <v>199.33366902570259</v>
      </c>
      <c r="CG16" s="15" t="s">
        <v>9939</v>
      </c>
      <c r="CH16" s="15">
        <f t="shared" si="1"/>
        <v>9.4994010249469019E-2</v>
      </c>
      <c r="CI16" s="4">
        <f t="shared" si="42"/>
        <v>2.5970841474887862</v>
      </c>
      <c r="CJ16" s="4"/>
      <c r="CK16" s="4">
        <f t="shared" si="51"/>
        <v>2.5205228465105165</v>
      </c>
      <c r="CM16" s="6" t="e">
        <f>NA()</f>
        <v>#N/A</v>
      </c>
      <c r="CN16" s="6" t="e">
        <f>NA()</f>
        <v>#N/A</v>
      </c>
      <c r="CO16" s="4">
        <v>3</v>
      </c>
      <c r="CP16" s="4">
        <v>2</v>
      </c>
      <c r="CQ16" s="4">
        <v>2</v>
      </c>
      <c r="CS16" s="7">
        <f t="shared" si="17"/>
        <v>42248</v>
      </c>
      <c r="CT16" s="15">
        <f t="shared" si="6"/>
        <v>185.77615367778188</v>
      </c>
      <c r="CU16" s="15">
        <f t="shared" si="7"/>
        <v>185.77615367778188</v>
      </c>
      <c r="CV16" s="15">
        <f t="shared" si="8"/>
        <v>185.55437211331329</v>
      </c>
      <c r="CW16" s="15" t="s">
        <v>9939</v>
      </c>
      <c r="CX16" s="15">
        <f t="shared" si="9"/>
        <v>6.7767907568647978E-2</v>
      </c>
      <c r="CY16" s="4">
        <f t="shared" si="43"/>
        <v>3.2307826284593659</v>
      </c>
      <c r="CZ16" s="4"/>
      <c r="DA16" s="4">
        <f t="shared" si="52"/>
        <v>2.9539814721117303</v>
      </c>
      <c r="DC16" s="6" t="e">
        <f>NA()</f>
        <v>#N/A</v>
      </c>
      <c r="DD16" s="6" t="e">
        <f>NA()</f>
        <v>#N/A</v>
      </c>
      <c r="DE16" s="4">
        <v>3</v>
      </c>
      <c r="DF16" s="4">
        <v>2</v>
      </c>
      <c r="DG16" s="4">
        <v>2</v>
      </c>
    </row>
    <row r="17" spans="2:111" x14ac:dyDescent="0.2">
      <c r="B17" s="7">
        <v>36892</v>
      </c>
      <c r="C17" s="51">
        <v>0.55000000000000004</v>
      </c>
      <c r="D17" s="51">
        <v>0.74</v>
      </c>
      <c r="E17" s="51">
        <v>0.316275805618632</v>
      </c>
      <c r="F17" s="50">
        <v>0.57466059313444795</v>
      </c>
      <c r="H17" s="49">
        <f t="shared" si="2"/>
        <v>0.23372419438136804</v>
      </c>
      <c r="I17" s="50">
        <f t="shared" si="0"/>
        <v>0.16533940686555204</v>
      </c>
      <c r="K17" s="46">
        <f t="shared" si="10"/>
        <v>109.55249058269946</v>
      </c>
      <c r="L17" s="47">
        <f t="shared" si="11"/>
        <v>108.65271835678944</v>
      </c>
      <c r="M17" s="47">
        <f t="shared" si="12"/>
        <v>109.09548313092145</v>
      </c>
      <c r="N17" s="48">
        <f t="shared" si="13"/>
        <v>108.48237906007465</v>
      </c>
      <c r="Q17" s="49">
        <f t="shared" si="18"/>
        <v>7.4000923121943174</v>
      </c>
      <c r="R17" s="50">
        <f t="shared" si="19"/>
        <v>7.6235798122276748</v>
      </c>
      <c r="U17" s="49">
        <f t="shared" ref="U17:U80" si="53">K17/K5*100-100</f>
        <v>8.1038983448781039</v>
      </c>
      <c r="V17" s="51">
        <f t="shared" ref="V17:V80" si="54">L17/L5*100-100</f>
        <v>7.2689489157759368</v>
      </c>
      <c r="W17" s="51">
        <f t="shared" ref="W17:W80" si="55">M17/M5*100-100</f>
        <v>7.9683267286396102</v>
      </c>
      <c r="X17" s="50">
        <f t="shared" ref="X17:X80" si="56">N17/N5*100-100</f>
        <v>7.2891396703010543</v>
      </c>
      <c r="Z17" s="49">
        <f t="shared" ref="Z17:AC80" si="57">AVERAGE(U15:U17)</f>
        <v>8.1038983448781039</v>
      </c>
      <c r="AA17" s="51">
        <f t="shared" si="57"/>
        <v>7.2689489157759368</v>
      </c>
      <c r="AB17" s="51">
        <f t="shared" si="57"/>
        <v>7.9683267286396102</v>
      </c>
      <c r="AC17" s="50">
        <f t="shared" si="57"/>
        <v>7.2891396703010543</v>
      </c>
      <c r="AE17" s="49">
        <f t="shared" ref="AE17:AF17" si="58">AVERAGE(Q15:Q17)</f>
        <v>7.6034583916678242</v>
      </c>
      <c r="AF17" s="50">
        <f t="shared" si="58"/>
        <v>7.5593173607518009</v>
      </c>
      <c r="AI17" s="77" t="s">
        <v>3144</v>
      </c>
      <c r="AJ17" s="79" t="s">
        <v>6492</v>
      </c>
      <c r="AK17" s="55"/>
      <c r="AL17" s="63">
        <f t="shared" si="50"/>
        <v>45261</v>
      </c>
      <c r="AM17" s="15">
        <f>SUMIFS(Data!$G:$G,Data!$A:$A,'Monthly Inflation'!$AI$4,Data!$C:$C,'Monthly Inflation'!AI18)</f>
        <v>0.48</v>
      </c>
      <c r="AN17" s="15">
        <f>SUMIFS(Data!$G:$G,Data!$A:$A,'Monthly Inflation'!$AI$2,Data!$C:$C,'Monthly Inflation'!AI17)</f>
        <v>0.47</v>
      </c>
      <c r="AO17" s="58">
        <f t="shared" si="44"/>
        <v>-1.0000000000000009</v>
      </c>
      <c r="AP17" s="66">
        <f t="shared" si="45"/>
        <v>-1.0000000000000009</v>
      </c>
      <c r="AQ17" s="15">
        <f>SUMIFS(Data!$G:$G,Data!$A:$A,'Monthly Inflation'!$AI$4,Data!$C:$C,'Monthly Inflation'!AJ18)</f>
        <v>0.47</v>
      </c>
      <c r="AR17" s="15">
        <f>SUMIFS(Data!$G:$G,Data!$A:$A,'Monthly Inflation'!$AI$2,Data!$C:$C,'Monthly Inflation'!AJ17)</f>
        <v>0.46500000000000002</v>
      </c>
      <c r="AS17" s="58">
        <f t="shared" si="46"/>
        <v>-0.49999999999999489</v>
      </c>
      <c r="AT17" s="59">
        <f t="shared" si="47"/>
        <v>-0.49999999999999489</v>
      </c>
      <c r="AV17" s="4"/>
      <c r="AW17" s="4"/>
      <c r="AY17" s="86">
        <f t="shared" si="48"/>
        <v>43831</v>
      </c>
      <c r="AZ17" s="22">
        <f t="shared" si="20"/>
        <v>43862</v>
      </c>
      <c r="BA17" s="22">
        <f t="shared" si="21"/>
        <v>43891</v>
      </c>
      <c r="BB17" s="22">
        <f t="shared" si="22"/>
        <v>43922</v>
      </c>
      <c r="BC17" s="22">
        <f t="shared" si="23"/>
        <v>43952</v>
      </c>
      <c r="BD17" s="22">
        <f t="shared" si="24"/>
        <v>43983</v>
      </c>
      <c r="BE17" s="22">
        <f t="shared" si="25"/>
        <v>44013</v>
      </c>
      <c r="BF17" s="22">
        <f t="shared" si="26"/>
        <v>44044</v>
      </c>
      <c r="BG17" s="22">
        <f t="shared" si="27"/>
        <v>44075</v>
      </c>
      <c r="BH17" s="22">
        <f t="shared" si="28"/>
        <v>44105</v>
      </c>
      <c r="BI17" s="22">
        <f t="shared" si="29"/>
        <v>44136</v>
      </c>
      <c r="BJ17" s="87">
        <f t="shared" si="30"/>
        <v>44166</v>
      </c>
      <c r="BM17" s="86">
        <f t="shared" si="49"/>
        <v>43831</v>
      </c>
      <c r="BN17" s="22">
        <f t="shared" si="31"/>
        <v>43862</v>
      </c>
      <c r="BO17" s="22">
        <f t="shared" si="32"/>
        <v>43891</v>
      </c>
      <c r="BP17" s="22">
        <f t="shared" si="33"/>
        <v>43922</v>
      </c>
      <c r="BQ17" s="22">
        <f t="shared" si="34"/>
        <v>43952</v>
      </c>
      <c r="BR17" s="22">
        <f t="shared" si="35"/>
        <v>43983</v>
      </c>
      <c r="BS17" s="22">
        <f t="shared" si="36"/>
        <v>44013</v>
      </c>
      <c r="BT17" s="22">
        <f t="shared" si="37"/>
        <v>44044</v>
      </c>
      <c r="BU17" s="22">
        <f t="shared" si="38"/>
        <v>44075</v>
      </c>
      <c r="BV17" s="22">
        <f t="shared" si="39"/>
        <v>44105</v>
      </c>
      <c r="BW17" s="22">
        <f t="shared" si="40"/>
        <v>44136</v>
      </c>
      <c r="BX17" s="87">
        <f t="shared" si="41"/>
        <v>44166</v>
      </c>
      <c r="CC17" s="7">
        <f t="shared" si="16"/>
        <v>42278</v>
      </c>
      <c r="CD17" s="15">
        <f t="shared" si="3"/>
        <v>198.91338912708812</v>
      </c>
      <c r="CE17" s="15">
        <f t="shared" si="4"/>
        <v>198.91338912708812</v>
      </c>
      <c r="CF17" s="15">
        <f t="shared" si="5"/>
        <v>199.91955341963879</v>
      </c>
      <c r="CG17" s="15" t="s">
        <v>9939</v>
      </c>
      <c r="CH17" s="15">
        <f t="shared" si="1"/>
        <v>0.21607855822859001</v>
      </c>
      <c r="CI17" s="4">
        <f t="shared" si="42"/>
        <v>3.1275425749249166</v>
      </c>
      <c r="CJ17" s="4">
        <f t="shared" ref="CJ17:CJ48" si="59">CE17/CE5*100-100</f>
        <v>2.4807027618069242</v>
      </c>
      <c r="CK17" s="4">
        <f t="shared" si="51"/>
        <v>2.8084932156712958</v>
      </c>
      <c r="CM17" s="6" t="e">
        <f>NA()</f>
        <v>#N/A</v>
      </c>
      <c r="CN17" s="6" t="e">
        <f>NA()</f>
        <v>#N/A</v>
      </c>
      <c r="CO17" s="4">
        <v>3</v>
      </c>
      <c r="CP17" s="4">
        <v>2</v>
      </c>
      <c r="CQ17" s="4">
        <v>2</v>
      </c>
      <c r="CS17" s="7">
        <f t="shared" si="17"/>
        <v>42278</v>
      </c>
      <c r="CT17" s="15">
        <f t="shared" si="6"/>
        <v>186.24059406197631</v>
      </c>
      <c r="CU17" s="15">
        <f t="shared" si="7"/>
        <v>186.24059406197631</v>
      </c>
      <c r="CV17" s="15">
        <f t="shared" si="8"/>
        <v>186.07862171496322</v>
      </c>
      <c r="CW17" s="15" t="s">
        <v>9939</v>
      </c>
      <c r="CX17" s="15">
        <f t="shared" si="9"/>
        <v>-3.2531527378825975E-2</v>
      </c>
      <c r="CY17" s="4">
        <f t="shared" si="43"/>
        <v>3.4562049941393411</v>
      </c>
      <c r="CZ17" s="4">
        <f t="shared" ref="CZ17:CZ48" si="60">CU17/CU5*100-100</f>
        <v>2.4668663975675287</v>
      </c>
      <c r="DA17" s="4">
        <f t="shared" si="52"/>
        <v>3.2200715538120854</v>
      </c>
      <c r="DC17" s="6" t="e">
        <f>NA()</f>
        <v>#N/A</v>
      </c>
      <c r="DD17" s="6" t="e">
        <f>NA()</f>
        <v>#N/A</v>
      </c>
      <c r="DE17" s="4">
        <v>3</v>
      </c>
      <c r="DF17" s="4">
        <v>2</v>
      </c>
      <c r="DG17" s="4">
        <v>2</v>
      </c>
    </row>
    <row r="18" spans="2:111" x14ac:dyDescent="0.2">
      <c r="B18" s="7">
        <v>36923</v>
      </c>
      <c r="C18" s="51">
        <v>-7.0000000000000007E-2</v>
      </c>
      <c r="D18" s="51">
        <v>0.75</v>
      </c>
      <c r="E18" s="51">
        <v>0.123292419563797</v>
      </c>
      <c r="F18" s="50">
        <v>0.56604497644664398</v>
      </c>
      <c r="H18" s="49">
        <f t="shared" si="2"/>
        <v>-0.193292419563797</v>
      </c>
      <c r="I18" s="50">
        <f t="shared" si="0"/>
        <v>0.18395502355335602</v>
      </c>
      <c r="K18" s="46">
        <f t="shared" si="10"/>
        <v>109.47580383929157</v>
      </c>
      <c r="L18" s="47">
        <f t="shared" si="11"/>
        <v>109.46761374446537</v>
      </c>
      <c r="M18" s="47">
        <f t="shared" si="12"/>
        <v>109.22998959170837</v>
      </c>
      <c r="N18" s="48">
        <f t="shared" si="13"/>
        <v>109.096438117074</v>
      </c>
      <c r="Q18" s="49">
        <f t="shared" si="18"/>
        <v>5.55009805535353</v>
      </c>
      <c r="R18" s="50">
        <f t="shared" si="19"/>
        <v>7.1456968918617036</v>
      </c>
      <c r="U18" s="49">
        <f t="shared" si="53"/>
        <v>7.075255839068987</v>
      </c>
      <c r="V18" s="51">
        <f t="shared" si="54"/>
        <v>6.8975925149794932</v>
      </c>
      <c r="W18" s="51">
        <f t="shared" si="55"/>
        <v>7.1461869645607976</v>
      </c>
      <c r="X18" s="50">
        <f t="shared" si="56"/>
        <v>6.9059876226565535</v>
      </c>
      <c r="Z18" s="49">
        <f t="shared" si="57"/>
        <v>7.5895770919735455</v>
      </c>
      <c r="AA18" s="51">
        <f t="shared" si="57"/>
        <v>7.083270715377715</v>
      </c>
      <c r="AB18" s="51">
        <f t="shared" si="57"/>
        <v>7.5572568466002039</v>
      </c>
      <c r="AC18" s="50">
        <f t="shared" si="57"/>
        <v>7.0975636464788039</v>
      </c>
      <c r="AE18" s="49">
        <f t="shared" ref="AE18:AF18" si="61">AVERAGE(Q16:Q18)</f>
        <v>7.2052779089772514</v>
      </c>
      <c r="AF18" s="50">
        <f t="shared" si="61"/>
        <v>7.4883487880405211</v>
      </c>
      <c r="AI18" s="77" t="s">
        <v>3147</v>
      </c>
      <c r="AJ18" s="79" t="s">
        <v>6495</v>
      </c>
      <c r="AK18" s="55"/>
      <c r="AL18" s="63">
        <f t="shared" si="50"/>
        <v>45292</v>
      </c>
      <c r="AM18" s="15">
        <f>SUMIFS(Data!$G:$G,Data!$A:$A,'Monthly Inflation'!$AI$4,Data!$C:$C,'Monthly Inflation'!AI19)</f>
        <v>0.46</v>
      </c>
      <c r="AN18" s="15">
        <f>SUMIFS(Data!$G:$G,Data!$A:$A,'Monthly Inflation'!$AI$2,Data!$C:$C,'Monthly Inflation'!AI18)</f>
        <v>0.49</v>
      </c>
      <c r="AO18" s="58">
        <f t="shared" si="44"/>
        <v>2.9999999999999973</v>
      </c>
      <c r="AP18" s="66">
        <f t="shared" si="45"/>
        <v>2.9999999999999973</v>
      </c>
      <c r="AQ18" s="15">
        <f>SUMIFS(Data!$G:$G,Data!$A:$A,'Monthly Inflation'!$AI$4,Data!$C:$C,'Monthly Inflation'!AJ19)</f>
        <v>0.4</v>
      </c>
      <c r="AR18" s="15">
        <f>SUMIFS(Data!$G:$G,Data!$A:$A,'Monthly Inflation'!$AI$2,Data!$C:$C,'Monthly Inflation'!AJ18)</f>
        <v>0.39500000000000002</v>
      </c>
      <c r="AS18" s="58">
        <f t="shared" si="46"/>
        <v>-0.50000000000000044</v>
      </c>
      <c r="AT18" s="59">
        <f t="shared" si="47"/>
        <v>-0.50000000000000044</v>
      </c>
      <c r="AV18" s="4"/>
      <c r="AW18" s="4"/>
      <c r="AY18" s="86">
        <f t="shared" si="48"/>
        <v>44197</v>
      </c>
      <c r="AZ18" s="22">
        <f t="shared" si="20"/>
        <v>44228</v>
      </c>
      <c r="BA18" s="22">
        <f t="shared" si="21"/>
        <v>44256</v>
      </c>
      <c r="BB18" s="22">
        <f t="shared" si="22"/>
        <v>44287</v>
      </c>
      <c r="BC18" s="22">
        <f t="shared" si="23"/>
        <v>44317</v>
      </c>
      <c r="BD18" s="22">
        <f t="shared" si="24"/>
        <v>44348</v>
      </c>
      <c r="BE18" s="22">
        <f t="shared" si="25"/>
        <v>44378</v>
      </c>
      <c r="BF18" s="22">
        <f t="shared" si="26"/>
        <v>44409</v>
      </c>
      <c r="BG18" s="22">
        <f t="shared" si="27"/>
        <v>44440</v>
      </c>
      <c r="BH18" s="22">
        <f t="shared" si="28"/>
        <v>44470</v>
      </c>
      <c r="BI18" s="22">
        <f t="shared" si="29"/>
        <v>44501</v>
      </c>
      <c r="BJ18" s="87">
        <f t="shared" si="30"/>
        <v>44531</v>
      </c>
      <c r="BM18" s="86">
        <f t="shared" si="49"/>
        <v>44197</v>
      </c>
      <c r="BN18" s="22">
        <f t="shared" si="31"/>
        <v>44228</v>
      </c>
      <c r="BO18" s="22">
        <f t="shared" si="32"/>
        <v>44256</v>
      </c>
      <c r="BP18" s="22">
        <f t="shared" si="33"/>
        <v>44287</v>
      </c>
      <c r="BQ18" s="22">
        <f t="shared" si="34"/>
        <v>44317</v>
      </c>
      <c r="BR18" s="22">
        <f t="shared" si="35"/>
        <v>44348</v>
      </c>
      <c r="BS18" s="22">
        <f t="shared" si="36"/>
        <v>44378</v>
      </c>
      <c r="BT18" s="22">
        <f t="shared" si="37"/>
        <v>44409</v>
      </c>
      <c r="BU18" s="22">
        <f t="shared" si="38"/>
        <v>44440</v>
      </c>
      <c r="BV18" s="22">
        <f t="shared" si="39"/>
        <v>44470</v>
      </c>
      <c r="BW18" s="22">
        <f t="shared" si="40"/>
        <v>44501</v>
      </c>
      <c r="BX18" s="87">
        <f t="shared" si="41"/>
        <v>44531</v>
      </c>
      <c r="CC18" s="7">
        <f t="shared" si="16"/>
        <v>42309</v>
      </c>
      <c r="CD18" s="15">
        <f t="shared" si="3"/>
        <v>200.00741276728712</v>
      </c>
      <c r="CE18" s="15">
        <f t="shared" si="4"/>
        <v>200.00741276728712</v>
      </c>
      <c r="CF18" s="15">
        <f t="shared" si="5"/>
        <v>200.14913656943841</v>
      </c>
      <c r="CG18" s="15" t="s">
        <v>9939</v>
      </c>
      <c r="CH18" s="15">
        <f t="shared" si="1"/>
        <v>0.43516223357215605</v>
      </c>
      <c r="CI18" s="4">
        <f t="shared" si="42"/>
        <v>2.7692122275642816</v>
      </c>
      <c r="CJ18" s="4">
        <f t="shared" si="59"/>
        <v>2.2163938369178311</v>
      </c>
      <c r="CK18" s="4">
        <f t="shared" si="51"/>
        <v>2.8312796499926614</v>
      </c>
      <c r="CM18" s="6" t="e">
        <f>NA()</f>
        <v>#N/A</v>
      </c>
      <c r="CN18" s="6" t="e">
        <f>NA()</f>
        <v>#N/A</v>
      </c>
      <c r="CO18" s="4">
        <v>3</v>
      </c>
      <c r="CP18" s="4">
        <v>2</v>
      </c>
      <c r="CQ18" s="4">
        <v>2</v>
      </c>
      <c r="CS18" s="7">
        <f t="shared" si="17"/>
        <v>42309</v>
      </c>
      <c r="CT18" s="15">
        <f t="shared" si="6"/>
        <v>186.31509029960108</v>
      </c>
      <c r="CU18" s="15">
        <f t="shared" si="7"/>
        <v>186.31509029960108</v>
      </c>
      <c r="CV18" s="15">
        <f t="shared" si="8"/>
        <v>186.35372339438277</v>
      </c>
      <c r="CW18" s="15" t="s">
        <v>9939</v>
      </c>
      <c r="CX18" s="15">
        <f t="shared" si="9"/>
        <v>-0.10784163644598299</v>
      </c>
      <c r="CY18" s="4">
        <f t="shared" si="43"/>
        <v>2.9698124420009435</v>
      </c>
      <c r="CZ18" s="4">
        <f t="shared" si="60"/>
        <v>2.344102579998534</v>
      </c>
      <c r="DA18" s="4">
        <f t="shared" si="52"/>
        <v>3.2189333548665502</v>
      </c>
      <c r="DC18" s="6" t="e">
        <f>NA()</f>
        <v>#N/A</v>
      </c>
      <c r="DD18" s="6" t="e">
        <f>NA()</f>
        <v>#N/A</v>
      </c>
      <c r="DE18" s="4">
        <v>3</v>
      </c>
      <c r="DF18" s="4">
        <v>2</v>
      </c>
      <c r="DG18" s="4">
        <v>2</v>
      </c>
    </row>
    <row r="19" spans="2:111" x14ac:dyDescent="0.2">
      <c r="B19" s="7">
        <v>36951</v>
      </c>
      <c r="C19" s="51">
        <v>0.63</v>
      </c>
      <c r="D19" s="51">
        <v>0.6</v>
      </c>
      <c r="E19" s="51">
        <v>0.56845269209961602</v>
      </c>
      <c r="F19" s="50">
        <v>0.537170762116156</v>
      </c>
      <c r="H19" s="49">
        <f t="shared" si="2"/>
        <v>6.1547307900383985E-2</v>
      </c>
      <c r="I19" s="50">
        <f t="shared" si="0"/>
        <v>6.282923788384398E-2</v>
      </c>
      <c r="K19" s="46">
        <f t="shared" si="10"/>
        <v>110.16550140347911</v>
      </c>
      <c r="L19" s="47">
        <f t="shared" si="11"/>
        <v>110.12441942693216</v>
      </c>
      <c r="M19" s="47">
        <f t="shared" si="12"/>
        <v>109.85091040812257</v>
      </c>
      <c r="N19" s="48">
        <f t="shared" si="13"/>
        <v>109.68247228514906</v>
      </c>
      <c r="Q19" s="49">
        <f t="shared" si="18"/>
        <v>4.1053781055917966</v>
      </c>
      <c r="R19" s="50">
        <f t="shared" si="19"/>
        <v>6.9218398673938566</v>
      </c>
      <c r="U19" s="49">
        <f t="shared" si="53"/>
        <v>7.1604474896619621</v>
      </c>
      <c r="V19" s="51">
        <f t="shared" si="54"/>
        <v>6.8444888922696236</v>
      </c>
      <c r="W19" s="51">
        <f t="shared" si="55"/>
        <v>7.2018734949303962</v>
      </c>
      <c r="X19" s="50">
        <f t="shared" si="56"/>
        <v>6.8519907997131497</v>
      </c>
      <c r="Z19" s="49">
        <f t="shared" si="57"/>
        <v>7.4465338912030177</v>
      </c>
      <c r="AA19" s="51">
        <f t="shared" si="57"/>
        <v>7.0036767743416846</v>
      </c>
      <c r="AB19" s="51">
        <f t="shared" si="57"/>
        <v>7.4387957293769347</v>
      </c>
      <c r="AC19" s="50">
        <f t="shared" si="57"/>
        <v>7.0157060308902528</v>
      </c>
      <c r="AE19" s="49">
        <f t="shared" ref="AE19:AF19" si="62">AVERAGE(Q17:Q19)</f>
        <v>5.6851894910465477</v>
      </c>
      <c r="AF19" s="50">
        <f t="shared" si="62"/>
        <v>7.2303721904944114</v>
      </c>
      <c r="AI19" s="77" t="s">
        <v>3150</v>
      </c>
      <c r="AJ19" s="79" t="s">
        <v>6498</v>
      </c>
      <c r="AK19" s="55"/>
      <c r="AL19" s="64">
        <f t="shared" si="50"/>
        <v>45323</v>
      </c>
      <c r="AM19" s="26" t="s">
        <v>9939</v>
      </c>
      <c r="AN19" s="26">
        <f>SUMIFS(Data!$G:$G,Data!$A:$A,'Monthly Inflation'!$AI$2,Data!$C:$C,'Monthly Inflation'!AI19)</f>
        <v>0.37</v>
      </c>
      <c r="AO19" s="60"/>
      <c r="AP19" s="67"/>
      <c r="AQ19" s="26" t="s">
        <v>9939</v>
      </c>
      <c r="AR19" s="26">
        <f>SUMIFS(Data!$G:$G,Data!$A:$A,'Monthly Inflation'!$AI$2,Data!$C:$C,'Monthly Inflation'!AJ19)</f>
        <v>0.43</v>
      </c>
      <c r="AS19" s="60"/>
      <c r="AT19" s="61"/>
      <c r="AV19" s="4"/>
      <c r="AW19" s="4"/>
      <c r="AY19" s="86">
        <f t="shared" si="48"/>
        <v>44562</v>
      </c>
      <c r="AZ19" s="22">
        <f t="shared" si="20"/>
        <v>44593</v>
      </c>
      <c r="BA19" s="22">
        <f t="shared" si="21"/>
        <v>44621</v>
      </c>
      <c r="BB19" s="22">
        <f t="shared" si="22"/>
        <v>44652</v>
      </c>
      <c r="BC19" s="22">
        <f t="shared" si="23"/>
        <v>44682</v>
      </c>
      <c r="BD19" s="22">
        <f t="shared" si="24"/>
        <v>44713</v>
      </c>
      <c r="BE19" s="22">
        <f t="shared" si="25"/>
        <v>44743</v>
      </c>
      <c r="BF19" s="22">
        <f t="shared" si="26"/>
        <v>44774</v>
      </c>
      <c r="BG19" s="22">
        <f t="shared" si="27"/>
        <v>44805</v>
      </c>
      <c r="BH19" s="22">
        <f t="shared" si="28"/>
        <v>44835</v>
      </c>
      <c r="BI19" s="22">
        <f t="shared" si="29"/>
        <v>44866</v>
      </c>
      <c r="BJ19" s="87">
        <f t="shared" si="30"/>
        <v>44896</v>
      </c>
      <c r="BM19" s="86">
        <f t="shared" si="49"/>
        <v>44562</v>
      </c>
      <c r="BN19" s="22">
        <f t="shared" si="31"/>
        <v>44593</v>
      </c>
      <c r="BO19" s="22">
        <f t="shared" si="32"/>
        <v>44621</v>
      </c>
      <c r="BP19" s="22">
        <f t="shared" si="33"/>
        <v>44652</v>
      </c>
      <c r="BQ19" s="22">
        <f t="shared" si="34"/>
        <v>44682</v>
      </c>
      <c r="BR19" s="22">
        <f t="shared" si="35"/>
        <v>44713</v>
      </c>
      <c r="BS19" s="22">
        <f t="shared" si="36"/>
        <v>44743</v>
      </c>
      <c r="BT19" s="22">
        <f t="shared" si="37"/>
        <v>44774</v>
      </c>
      <c r="BU19" s="22">
        <f t="shared" si="38"/>
        <v>44805</v>
      </c>
      <c r="BV19" s="22">
        <f t="shared" si="39"/>
        <v>44835</v>
      </c>
      <c r="BW19" s="22">
        <f t="shared" si="40"/>
        <v>44866</v>
      </c>
      <c r="BX19" s="87">
        <f t="shared" si="41"/>
        <v>44896</v>
      </c>
      <c r="CC19" s="7">
        <f t="shared" si="16"/>
        <v>42339</v>
      </c>
      <c r="CD19" s="15">
        <f t="shared" si="3"/>
        <v>200.82744315963299</v>
      </c>
      <c r="CE19" s="15">
        <f t="shared" si="4"/>
        <v>200.82744315963299</v>
      </c>
      <c r="CF19" s="15">
        <f t="shared" si="5"/>
        <v>200.70423633982443</v>
      </c>
      <c r="CG19" s="15" t="s">
        <v>9939</v>
      </c>
      <c r="CH19" s="15">
        <f t="shared" si="1"/>
        <v>0.13265692478096497</v>
      </c>
      <c r="CI19" s="4">
        <f t="shared" si="42"/>
        <v>2.7787934318538134</v>
      </c>
      <c r="CJ19" s="4">
        <f t="shared" si="59"/>
        <v>2.1350194563132732</v>
      </c>
      <c r="CK19" s="4">
        <f t="shared" si="51"/>
        <v>2.8918494114476707</v>
      </c>
      <c r="CM19" s="6" t="e">
        <f>NA()</f>
        <v>#N/A</v>
      </c>
      <c r="CN19" s="6" t="e">
        <f>NA()</f>
        <v>#N/A</v>
      </c>
      <c r="CO19" s="4">
        <v>3</v>
      </c>
      <c r="CP19" s="4">
        <v>2</v>
      </c>
      <c r="CQ19" s="4">
        <v>2</v>
      </c>
      <c r="CS19" s="7">
        <f t="shared" si="17"/>
        <v>42339</v>
      </c>
      <c r="CT19" s="15">
        <f t="shared" si="6"/>
        <v>186.89266707952987</v>
      </c>
      <c r="CU19" s="15">
        <f t="shared" si="7"/>
        <v>186.89266707952987</v>
      </c>
      <c r="CV19" s="15">
        <f t="shared" si="8"/>
        <v>186.77065368820323</v>
      </c>
      <c r="CW19" s="15" t="s">
        <v>9939</v>
      </c>
      <c r="CX19" s="15">
        <f t="shared" si="9"/>
        <v>8.6269405179479008E-2</v>
      </c>
      <c r="CY19" s="4">
        <f t="shared" si="43"/>
        <v>2.6478335707915051</v>
      </c>
      <c r="CZ19" s="4">
        <f t="shared" si="60"/>
        <v>2.4257899810401682</v>
      </c>
      <c r="DA19" s="4">
        <f t="shared" si="52"/>
        <v>3.0246170023105967</v>
      </c>
      <c r="DC19" s="6" t="e">
        <f>NA()</f>
        <v>#N/A</v>
      </c>
      <c r="DD19" s="6" t="e">
        <f>NA()</f>
        <v>#N/A</v>
      </c>
      <c r="DE19" s="4">
        <v>3</v>
      </c>
      <c r="DF19" s="4">
        <v>2</v>
      </c>
      <c r="DG19" s="4">
        <v>2</v>
      </c>
    </row>
    <row r="20" spans="2:111" x14ac:dyDescent="0.2">
      <c r="B20" s="7">
        <v>36982</v>
      </c>
      <c r="C20" s="51">
        <v>0.5</v>
      </c>
      <c r="D20" s="51">
        <v>0.48</v>
      </c>
      <c r="E20" s="51">
        <v>0.598234311069617</v>
      </c>
      <c r="F20" s="50">
        <v>0.47656074944661297</v>
      </c>
      <c r="H20" s="49">
        <f t="shared" si="2"/>
        <v>-9.8234311069616997E-2</v>
      </c>
      <c r="I20" s="50">
        <f t="shared" si="0"/>
        <v>3.4392505533870077E-3</v>
      </c>
      <c r="K20" s="46">
        <f t="shared" si="10"/>
        <v>110.7163289104965</v>
      </c>
      <c r="L20" s="47">
        <f t="shared" si="11"/>
        <v>110.65301664018143</v>
      </c>
      <c r="M20" s="47">
        <f t="shared" si="12"/>
        <v>110.50807624520631</v>
      </c>
      <c r="N20" s="48">
        <f t="shared" si="13"/>
        <v>110.20517589708275</v>
      </c>
      <c r="Q20" s="49">
        <f t="shared" si="18"/>
        <v>5.2807560322191165</v>
      </c>
      <c r="R20" s="50">
        <f t="shared" si="19"/>
        <v>6.5052864603944158</v>
      </c>
      <c r="U20" s="49">
        <f t="shared" si="53"/>
        <v>7.0858603232676387</v>
      </c>
      <c r="V20" s="51">
        <f t="shared" si="54"/>
        <v>6.791348292999615</v>
      </c>
      <c r="W20" s="51">
        <f t="shared" si="55"/>
        <v>7.1466528160053997</v>
      </c>
      <c r="X20" s="50">
        <f t="shared" si="56"/>
        <v>6.7968444275974491</v>
      </c>
      <c r="Z20" s="49">
        <f t="shared" si="57"/>
        <v>7.1071878839995293</v>
      </c>
      <c r="AA20" s="51">
        <f t="shared" si="57"/>
        <v>6.8444765667495773</v>
      </c>
      <c r="AB20" s="51">
        <f t="shared" si="57"/>
        <v>7.1649044251655312</v>
      </c>
      <c r="AC20" s="50">
        <f t="shared" si="57"/>
        <v>6.8516076166557172</v>
      </c>
      <c r="AE20" s="49">
        <f t="shared" ref="AE20:AF20" si="63">AVERAGE(Q18:Q20)</f>
        <v>4.978744064388148</v>
      </c>
      <c r="AF20" s="50">
        <f t="shared" si="63"/>
        <v>6.8576077398833251</v>
      </c>
      <c r="AI20" s="77"/>
      <c r="AJ20" s="79"/>
      <c r="AL20" s="70"/>
      <c r="AM20" s="72" t="s">
        <v>9962</v>
      </c>
      <c r="AN20" s="72"/>
      <c r="AO20" s="73"/>
      <c r="AP20" s="74">
        <f>SUM(AP7:AP18)</f>
        <v>15.899999999999988</v>
      </c>
      <c r="AQ20" s="71"/>
      <c r="AR20" s="71"/>
      <c r="AS20" s="73"/>
      <c r="AT20" s="74">
        <f>SUM(AT7:AT18)</f>
        <v>20.000000000000014</v>
      </c>
      <c r="AY20" s="86">
        <f t="shared" si="48"/>
        <v>44927</v>
      </c>
      <c r="AZ20" s="22">
        <f t="shared" si="20"/>
        <v>44958</v>
      </c>
      <c r="BA20" s="22">
        <f t="shared" si="21"/>
        <v>44986</v>
      </c>
      <c r="BB20" s="22">
        <f t="shared" si="22"/>
        <v>45017</v>
      </c>
      <c r="BC20" s="22">
        <f t="shared" si="23"/>
        <v>45047</v>
      </c>
      <c r="BD20" s="22">
        <f t="shared" si="24"/>
        <v>45078</v>
      </c>
      <c r="BE20" s="22">
        <f t="shared" si="25"/>
        <v>45108</v>
      </c>
      <c r="BF20" s="22">
        <f t="shared" si="26"/>
        <v>45139</v>
      </c>
      <c r="BG20" s="22">
        <f t="shared" si="27"/>
        <v>45170</v>
      </c>
      <c r="BH20" s="22">
        <f t="shared" si="28"/>
        <v>45200</v>
      </c>
      <c r="BI20" s="22">
        <f t="shared" si="29"/>
        <v>45231</v>
      </c>
      <c r="BJ20" s="87">
        <f t="shared" si="30"/>
        <v>45261</v>
      </c>
      <c r="BM20" s="86">
        <f t="shared" si="49"/>
        <v>44927</v>
      </c>
      <c r="BN20" s="22">
        <f t="shared" si="31"/>
        <v>44958</v>
      </c>
      <c r="BO20" s="22">
        <f t="shared" si="32"/>
        <v>44986</v>
      </c>
      <c r="BP20" s="22">
        <f t="shared" si="33"/>
        <v>45017</v>
      </c>
      <c r="BQ20" s="22">
        <f t="shared" si="34"/>
        <v>45047</v>
      </c>
      <c r="BR20" s="22">
        <f t="shared" si="35"/>
        <v>45078</v>
      </c>
      <c r="BS20" s="22">
        <f t="shared" si="36"/>
        <v>45108</v>
      </c>
      <c r="BT20" s="22">
        <f t="shared" si="37"/>
        <v>45139</v>
      </c>
      <c r="BU20" s="22">
        <f t="shared" si="38"/>
        <v>45170</v>
      </c>
      <c r="BV20" s="22">
        <f t="shared" si="39"/>
        <v>45200</v>
      </c>
      <c r="BW20" s="22">
        <f t="shared" si="40"/>
        <v>45231</v>
      </c>
      <c r="BX20" s="87">
        <f t="shared" si="41"/>
        <v>45261</v>
      </c>
      <c r="CC20" s="7">
        <f t="shared" si="16"/>
        <v>42370</v>
      </c>
      <c r="CD20" s="15">
        <f t="shared" si="3"/>
        <v>201.59058744363961</v>
      </c>
      <c r="CE20" s="15">
        <f t="shared" si="4"/>
        <v>201.59058744363961</v>
      </c>
      <c r="CF20" s="15">
        <f t="shared" si="5"/>
        <v>201.15758608704314</v>
      </c>
      <c r="CG20" s="15" t="s">
        <v>9939</v>
      </c>
      <c r="CH20" s="15">
        <f t="shared" si="1"/>
        <v>0.15412048919031501</v>
      </c>
      <c r="CI20" s="4">
        <f t="shared" si="42"/>
        <v>2.500166210160117</v>
      </c>
      <c r="CJ20" s="4">
        <f t="shared" si="59"/>
        <v>2.6154864680685108</v>
      </c>
      <c r="CK20" s="4">
        <f t="shared" si="51"/>
        <v>2.6827239565260705</v>
      </c>
      <c r="CL20" s="4">
        <f t="shared" ref="CL20:CL83" si="64">AVERAGE(CJ18:CJ20)</f>
        <v>2.3222999204332049</v>
      </c>
      <c r="CM20" s="6" t="e">
        <f>NA()</f>
        <v>#N/A</v>
      </c>
      <c r="CN20" s="6" t="e">
        <f>NA()</f>
        <v>#N/A</v>
      </c>
      <c r="CO20" s="4">
        <v>3</v>
      </c>
      <c r="CP20" s="4">
        <v>2</v>
      </c>
      <c r="CQ20" s="4">
        <v>2</v>
      </c>
      <c r="CS20" s="7">
        <f t="shared" si="17"/>
        <v>42370</v>
      </c>
      <c r="CT20" s="15">
        <f t="shared" si="6"/>
        <v>187.24776314698099</v>
      </c>
      <c r="CU20" s="15">
        <f t="shared" si="7"/>
        <v>187.24776314698099</v>
      </c>
      <c r="CV20" s="15">
        <f t="shared" si="8"/>
        <v>187.10492717937703</v>
      </c>
      <c r="CW20" s="15" t="s">
        <v>9939</v>
      </c>
      <c r="CX20" s="15">
        <f t="shared" si="9"/>
        <v>1.1024617854678009E-2</v>
      </c>
      <c r="CY20" s="4">
        <f t="shared" si="43"/>
        <v>2.2244952320885574</v>
      </c>
      <c r="CZ20" s="4">
        <f t="shared" si="60"/>
        <v>2.6511943403062332</v>
      </c>
      <c r="DA20" s="4">
        <f t="shared" si="52"/>
        <v>2.6140470816270018</v>
      </c>
      <c r="DB20" s="4">
        <f t="shared" ref="DB20:DB83" si="65">AVERAGE(CZ18:CZ20)</f>
        <v>2.4736956337816451</v>
      </c>
      <c r="DC20" s="6" t="e">
        <f>NA()</f>
        <v>#N/A</v>
      </c>
      <c r="DD20" s="6" t="e">
        <f>NA()</f>
        <v>#N/A</v>
      </c>
      <c r="DE20" s="4">
        <v>3</v>
      </c>
      <c r="DF20" s="4">
        <v>2</v>
      </c>
      <c r="DG20" s="4">
        <v>2</v>
      </c>
    </row>
    <row r="21" spans="2:111" x14ac:dyDescent="0.2">
      <c r="B21" s="7">
        <v>37012</v>
      </c>
      <c r="C21" s="51">
        <v>0.23</v>
      </c>
      <c r="D21" s="51">
        <v>0.36</v>
      </c>
      <c r="E21" s="51">
        <v>0.70730714997880395</v>
      </c>
      <c r="F21" s="50">
        <v>0.468036326998168</v>
      </c>
      <c r="H21" s="49">
        <f t="shared" si="2"/>
        <v>-0.47730714997880397</v>
      </c>
      <c r="I21" s="50">
        <f t="shared" si="0"/>
        <v>-0.10803632699816801</v>
      </c>
      <c r="K21" s="46">
        <f t="shared" si="10"/>
        <v>110.97097646699063</v>
      </c>
      <c r="L21" s="47">
        <f t="shared" si="11"/>
        <v>111.05136750008609</v>
      </c>
      <c r="M21" s="47">
        <f t="shared" si="12"/>
        <v>111.28970776979267</v>
      </c>
      <c r="N21" s="48">
        <f t="shared" si="13"/>
        <v>110.72097615451332</v>
      </c>
      <c r="Q21" s="49">
        <f t="shared" si="18"/>
        <v>7.7587237160173572</v>
      </c>
      <c r="R21" s="50">
        <f t="shared" si="19"/>
        <v>6.0907055861075747</v>
      </c>
      <c r="U21" s="49">
        <f t="shared" si="53"/>
        <v>6.9364927787298285</v>
      </c>
      <c r="V21" s="51">
        <f t="shared" si="54"/>
        <v>6.7062894731724612</v>
      </c>
      <c r="W21" s="51">
        <f t="shared" si="55"/>
        <v>7.0082567018153554</v>
      </c>
      <c r="X21" s="50">
        <f t="shared" si="56"/>
        <v>6.7095979677596773</v>
      </c>
      <c r="Z21" s="49">
        <f t="shared" si="57"/>
        <v>7.0609335305531431</v>
      </c>
      <c r="AA21" s="51">
        <f t="shared" si="57"/>
        <v>6.7807088861472335</v>
      </c>
      <c r="AB21" s="51">
        <f t="shared" si="57"/>
        <v>7.1189276709170501</v>
      </c>
      <c r="AC21" s="50">
        <f t="shared" si="57"/>
        <v>6.7861443983567584</v>
      </c>
      <c r="AE21" s="49">
        <f t="shared" ref="AE21:AF21" si="66">AVERAGE(Q19:Q21)</f>
        <v>5.7149526179427568</v>
      </c>
      <c r="AF21" s="50">
        <f t="shared" si="66"/>
        <v>6.505943971298616</v>
      </c>
      <c r="AV21" s="4"/>
      <c r="AW21" s="4"/>
      <c r="AY21" s="88">
        <f t="shared" ref="AY21" si="67">EDATE(AY20,12)</f>
        <v>45292</v>
      </c>
      <c r="AZ21" s="25">
        <f t="shared" ref="AZ21" si="68">EDATE(AZ20,12)</f>
        <v>45323</v>
      </c>
      <c r="BA21" s="25">
        <f t="shared" ref="BA21" si="69">EDATE(BA20,12)</f>
        <v>45352</v>
      </c>
      <c r="BB21" s="25">
        <f t="shared" ref="BB21" si="70">EDATE(BB20,12)</f>
        <v>45383</v>
      </c>
      <c r="BC21" s="25">
        <f t="shared" ref="BC21" si="71">EDATE(BC20,12)</f>
        <v>45413</v>
      </c>
      <c r="BD21" s="25">
        <f t="shared" ref="BD21" si="72">EDATE(BD20,12)</f>
        <v>45444</v>
      </c>
      <c r="BE21" s="25">
        <f t="shared" ref="BE21" si="73">EDATE(BE20,12)</f>
        <v>45474</v>
      </c>
      <c r="BF21" s="25">
        <f t="shared" ref="BF21" si="74">EDATE(BF20,12)</f>
        <v>45505</v>
      </c>
      <c r="BG21" s="25">
        <f t="shared" ref="BG21" si="75">EDATE(BG20,12)</f>
        <v>45536</v>
      </c>
      <c r="BH21" s="25">
        <f t="shared" ref="BH21" si="76">EDATE(BH20,12)</f>
        <v>45566</v>
      </c>
      <c r="BI21" s="25">
        <f t="shared" ref="BI21" si="77">EDATE(BI20,12)</f>
        <v>45597</v>
      </c>
      <c r="BJ21" s="89">
        <f t="shared" ref="BJ21" si="78">EDATE(BJ20,12)</f>
        <v>45627</v>
      </c>
      <c r="BM21" s="88">
        <f t="shared" si="49"/>
        <v>45292</v>
      </c>
      <c r="BN21" s="25">
        <f t="shared" si="31"/>
        <v>45323</v>
      </c>
      <c r="BO21" s="25">
        <f t="shared" si="32"/>
        <v>45352</v>
      </c>
      <c r="BP21" s="25">
        <f t="shared" si="33"/>
        <v>45383</v>
      </c>
      <c r="BQ21" s="25">
        <f t="shared" si="34"/>
        <v>45413</v>
      </c>
      <c r="BR21" s="25">
        <f t="shared" si="35"/>
        <v>45444</v>
      </c>
      <c r="BS21" s="25">
        <f t="shared" si="36"/>
        <v>45474</v>
      </c>
      <c r="BT21" s="25">
        <f t="shared" si="37"/>
        <v>45505</v>
      </c>
      <c r="BU21" s="25">
        <f t="shared" si="38"/>
        <v>45536</v>
      </c>
      <c r="BV21" s="25">
        <f t="shared" si="39"/>
        <v>45566</v>
      </c>
      <c r="BW21" s="25">
        <f t="shared" si="40"/>
        <v>45597</v>
      </c>
      <c r="BX21" s="89">
        <f t="shared" si="41"/>
        <v>45627</v>
      </c>
      <c r="CC21" s="7">
        <f t="shared" si="16"/>
        <v>42401</v>
      </c>
      <c r="CD21" s="15">
        <f t="shared" si="3"/>
        <v>202.47758602839161</v>
      </c>
      <c r="CE21" s="15">
        <f t="shared" si="4"/>
        <v>202.47758602839161</v>
      </c>
      <c r="CF21" s="15">
        <f t="shared" si="5"/>
        <v>201.70504266980612</v>
      </c>
      <c r="CG21" s="15" t="s">
        <v>9939</v>
      </c>
      <c r="CH21" s="15">
        <f t="shared" si="1"/>
        <v>0.16784691176098299</v>
      </c>
      <c r="CI21" s="4">
        <f t="shared" si="42"/>
        <v>3.1459403415207845</v>
      </c>
      <c r="CJ21" s="4">
        <f t="shared" si="59"/>
        <v>2.8715386850264508</v>
      </c>
      <c r="CK21" s="4">
        <f t="shared" si="51"/>
        <v>2.8082999945115716</v>
      </c>
      <c r="CL21" s="4">
        <f t="shared" si="64"/>
        <v>2.5406815364694117</v>
      </c>
      <c r="CM21" s="6" t="e">
        <f>NA()</f>
        <v>#N/A</v>
      </c>
      <c r="CN21" s="6" t="e">
        <f>NA()</f>
        <v>#N/A</v>
      </c>
      <c r="CO21" s="4">
        <v>3</v>
      </c>
      <c r="CP21" s="4">
        <v>2</v>
      </c>
      <c r="CQ21" s="4">
        <v>2</v>
      </c>
      <c r="CS21" s="7">
        <f t="shared" si="17"/>
        <v>42401</v>
      </c>
      <c r="CT21" s="15">
        <f t="shared" si="6"/>
        <v>187.92185509431013</v>
      </c>
      <c r="CU21" s="15">
        <f t="shared" si="7"/>
        <v>187.92185509431013</v>
      </c>
      <c r="CV21" s="15">
        <f t="shared" si="8"/>
        <v>187.47699611501292</v>
      </c>
      <c r="CW21" s="15" t="s">
        <v>9939</v>
      </c>
      <c r="CX21" s="15">
        <f t="shared" si="9"/>
        <v>0.16114423428347499</v>
      </c>
      <c r="CY21" s="4">
        <f t="shared" si="43"/>
        <v>2.4329422436413495</v>
      </c>
      <c r="CZ21" s="4">
        <f t="shared" si="60"/>
        <v>2.6716550128875127</v>
      </c>
      <c r="DA21" s="4">
        <f t="shared" si="52"/>
        <v>2.4350903488404705</v>
      </c>
      <c r="DB21" s="4">
        <f t="shared" si="65"/>
        <v>2.5828797780779715</v>
      </c>
      <c r="DC21" s="6" t="e">
        <f>NA()</f>
        <v>#N/A</v>
      </c>
      <c r="DD21" s="6" t="e">
        <f>NA()</f>
        <v>#N/A</v>
      </c>
      <c r="DE21" s="4">
        <v>3</v>
      </c>
      <c r="DF21" s="4">
        <v>2</v>
      </c>
      <c r="DG21" s="4">
        <v>2</v>
      </c>
    </row>
    <row r="22" spans="2:111" x14ac:dyDescent="0.2">
      <c r="B22" s="7">
        <v>37043</v>
      </c>
      <c r="C22" s="51">
        <v>0.24</v>
      </c>
      <c r="D22" s="51">
        <v>0.32</v>
      </c>
      <c r="E22" s="51">
        <v>0.39830867767085099</v>
      </c>
      <c r="F22" s="50">
        <v>0.46912954797702799</v>
      </c>
      <c r="H22" s="49">
        <f t="shared" si="2"/>
        <v>-0.15830867767085099</v>
      </c>
      <c r="I22" s="50">
        <f t="shared" si="0"/>
        <v>-0.14912954797702799</v>
      </c>
      <c r="K22" s="46">
        <f t="shared" si="10"/>
        <v>111.23730681051141</v>
      </c>
      <c r="L22" s="47">
        <f t="shared" si="11"/>
        <v>111.40673187608637</v>
      </c>
      <c r="M22" s="47">
        <f t="shared" si="12"/>
        <v>111.7329843331943</v>
      </c>
      <c r="N22" s="48">
        <f t="shared" si="13"/>
        <v>111.24040096946274</v>
      </c>
      <c r="Q22" s="49">
        <f t="shared" si="18"/>
        <v>7.0313375143511507</v>
      </c>
      <c r="R22" s="50">
        <f t="shared" si="19"/>
        <v>5.8037981405079506</v>
      </c>
      <c r="U22" s="49">
        <f t="shared" si="53"/>
        <v>6.5644103403904808</v>
      </c>
      <c r="V22" s="51">
        <f t="shared" si="54"/>
        <v>6.6850205296856871</v>
      </c>
      <c r="W22" s="51">
        <f t="shared" si="55"/>
        <v>6.6181670575700764</v>
      </c>
      <c r="X22" s="50">
        <f t="shared" si="56"/>
        <v>6.6799668379131845</v>
      </c>
      <c r="Z22" s="49">
        <f t="shared" si="57"/>
        <v>6.8622544807959827</v>
      </c>
      <c r="AA22" s="51">
        <f t="shared" si="57"/>
        <v>6.7275527652859211</v>
      </c>
      <c r="AB22" s="51">
        <f t="shared" si="57"/>
        <v>6.9243588584636102</v>
      </c>
      <c r="AC22" s="50">
        <f t="shared" si="57"/>
        <v>6.72880307775677</v>
      </c>
      <c r="AE22" s="49">
        <f t="shared" ref="AE22:AF22" si="79">AVERAGE(Q20:Q22)</f>
        <v>6.6902724208625415</v>
      </c>
      <c r="AF22" s="50">
        <f t="shared" si="79"/>
        <v>6.1332633956699807</v>
      </c>
      <c r="AM22" s="41"/>
      <c r="AQ22" s="41"/>
      <c r="AR22" s="41"/>
      <c r="AS22" s="41"/>
      <c r="AT22" s="41"/>
      <c r="AV22" s="4"/>
      <c r="AW22" s="4"/>
      <c r="CC22" s="7">
        <f t="shared" si="16"/>
        <v>42430</v>
      </c>
      <c r="CD22" s="15">
        <f t="shared" si="3"/>
        <v>202.78130240743423</v>
      </c>
      <c r="CE22" s="15">
        <f t="shared" si="4"/>
        <v>202.78130240743423</v>
      </c>
      <c r="CF22" s="15">
        <f t="shared" si="5"/>
        <v>201.91503696028892</v>
      </c>
      <c r="CG22" s="15" t="s">
        <v>9939</v>
      </c>
      <c r="CH22" s="15">
        <f t="shared" si="1"/>
        <v>4.5890411214665999E-2</v>
      </c>
      <c r="CI22" s="4">
        <f t="shared" si="42"/>
        <v>2.435028738496797</v>
      </c>
      <c r="CJ22" s="4">
        <f t="shared" si="59"/>
        <v>2.6051648173030628</v>
      </c>
      <c r="CK22" s="4">
        <f t="shared" si="51"/>
        <v>2.693711763392566</v>
      </c>
      <c r="CL22" s="4">
        <f t="shared" si="64"/>
        <v>2.6973966567993415</v>
      </c>
      <c r="CM22" s="6" t="e">
        <f>NA()</f>
        <v>#N/A</v>
      </c>
      <c r="CN22" s="6" t="e">
        <f>NA()</f>
        <v>#N/A</v>
      </c>
      <c r="CO22" s="4">
        <v>3</v>
      </c>
      <c r="CP22" s="4">
        <v>2</v>
      </c>
      <c r="CQ22" s="4">
        <v>2</v>
      </c>
      <c r="CS22" s="7">
        <f t="shared" si="17"/>
        <v>42430</v>
      </c>
      <c r="CT22" s="15">
        <f t="shared" si="6"/>
        <v>188.59837377264967</v>
      </c>
      <c r="CU22" s="15">
        <f t="shared" si="7"/>
        <v>188.59837377264967</v>
      </c>
      <c r="CV22" s="15">
        <f t="shared" si="8"/>
        <v>187.97069677960323</v>
      </c>
      <c r="CW22" s="15" t="s">
        <v>9939</v>
      </c>
      <c r="CX22" s="15">
        <f t="shared" si="9"/>
        <v>9.6660670471033994E-2</v>
      </c>
      <c r="CY22" s="4">
        <f t="shared" si="43"/>
        <v>2.5949655487014951</v>
      </c>
      <c r="CZ22" s="4">
        <f t="shared" si="60"/>
        <v>2.7740604138579101</v>
      </c>
      <c r="DA22" s="4">
        <f t="shared" si="52"/>
        <v>2.4174676748104673</v>
      </c>
      <c r="DB22" s="4">
        <f t="shared" si="65"/>
        <v>2.6989699223505519</v>
      </c>
      <c r="DC22" s="6" t="e">
        <f>NA()</f>
        <v>#N/A</v>
      </c>
      <c r="DD22" s="6" t="e">
        <f>NA()</f>
        <v>#N/A</v>
      </c>
      <c r="DE22" s="4">
        <v>3</v>
      </c>
      <c r="DF22" s="4">
        <v>2</v>
      </c>
      <c r="DG22" s="4">
        <v>2</v>
      </c>
    </row>
    <row r="23" spans="2:111" x14ac:dyDescent="0.2">
      <c r="B23" s="7">
        <v>37073</v>
      </c>
      <c r="C23" s="51">
        <v>-0.26</v>
      </c>
      <c r="D23" s="51">
        <v>0.15</v>
      </c>
      <c r="E23" s="51">
        <v>-3.6964628745961299E-2</v>
      </c>
      <c r="F23" s="50">
        <v>0.34305287959740399</v>
      </c>
      <c r="H23" s="49">
        <f t="shared" si="2"/>
        <v>-0.22303537125403872</v>
      </c>
      <c r="I23" s="50">
        <f t="shared" si="0"/>
        <v>-0.193052879597404</v>
      </c>
      <c r="K23" s="46">
        <f t="shared" si="10"/>
        <v>110.94808981280408</v>
      </c>
      <c r="L23" s="47">
        <f t="shared" si="11"/>
        <v>111.5738419739005</v>
      </c>
      <c r="M23" s="47">
        <f t="shared" si="12"/>
        <v>111.69168265034875</v>
      </c>
      <c r="N23" s="48">
        <f t="shared" si="13"/>
        <v>111.62201436826417</v>
      </c>
      <c r="Q23" s="49">
        <f t="shared" si="18"/>
        <v>4.3535577441558644</v>
      </c>
      <c r="R23" s="50">
        <f t="shared" si="19"/>
        <v>5.2425723004377431</v>
      </c>
      <c r="U23" s="49">
        <f t="shared" si="53"/>
        <v>5.8744325864184361</v>
      </c>
      <c r="V23" s="51">
        <f t="shared" si="54"/>
        <v>6.4936191173928108</v>
      </c>
      <c r="W23" s="51">
        <f t="shared" si="55"/>
        <v>5.938553009712578</v>
      </c>
      <c r="X23" s="50">
        <f t="shared" si="56"/>
        <v>6.4820694949266198</v>
      </c>
      <c r="Z23" s="49">
        <f t="shared" si="57"/>
        <v>6.4584452351795818</v>
      </c>
      <c r="AA23" s="51">
        <f t="shared" si="57"/>
        <v>6.6283097067503194</v>
      </c>
      <c r="AB23" s="51">
        <f t="shared" si="57"/>
        <v>6.5216589230326703</v>
      </c>
      <c r="AC23" s="50">
        <f t="shared" si="57"/>
        <v>6.6238781001998275</v>
      </c>
      <c r="AE23" s="49">
        <f t="shared" ref="AE23:AF23" si="80">AVERAGE(Q21:Q23)</f>
        <v>6.3812063248414574</v>
      </c>
      <c r="AF23" s="50">
        <f t="shared" si="80"/>
        <v>5.7123586756844231</v>
      </c>
      <c r="AM23" s="41"/>
      <c r="AQ23" s="41"/>
      <c r="AR23" s="41"/>
      <c r="AS23" s="41"/>
      <c r="AT23" s="41"/>
      <c r="AY23" s="6" t="s">
        <v>9967</v>
      </c>
      <c r="AZ23" s="6" t="s">
        <v>9968</v>
      </c>
      <c r="BA23" s="6" t="s">
        <v>9969</v>
      </c>
      <c r="BB23" s="6" t="s">
        <v>9970</v>
      </c>
      <c r="BC23" s="6" t="s">
        <v>9971</v>
      </c>
      <c r="BD23" s="6" t="s">
        <v>9972</v>
      </c>
      <c r="BE23" s="6" t="s">
        <v>9973</v>
      </c>
      <c r="BF23" s="6" t="s">
        <v>9974</v>
      </c>
      <c r="BG23" s="6" t="s">
        <v>9975</v>
      </c>
      <c r="BH23" s="6" t="s">
        <v>9976</v>
      </c>
      <c r="BI23" s="6" t="s">
        <v>9977</v>
      </c>
      <c r="BJ23" s="6" t="s">
        <v>9978</v>
      </c>
      <c r="BM23" s="6" t="s">
        <v>9967</v>
      </c>
      <c r="BN23" s="6" t="s">
        <v>9968</v>
      </c>
      <c r="BO23" s="6" t="s">
        <v>9969</v>
      </c>
      <c r="BP23" s="6" t="s">
        <v>9970</v>
      </c>
      <c r="BQ23" s="6" t="s">
        <v>9971</v>
      </c>
      <c r="BR23" s="6" t="s">
        <v>9972</v>
      </c>
      <c r="BS23" s="6" t="s">
        <v>9973</v>
      </c>
      <c r="BT23" s="6" t="s">
        <v>9974</v>
      </c>
      <c r="BU23" s="6" t="s">
        <v>9975</v>
      </c>
      <c r="BV23" s="6" t="s">
        <v>9976</v>
      </c>
      <c r="BW23" s="6" t="s">
        <v>9977</v>
      </c>
      <c r="BX23" s="6" t="s">
        <v>9978</v>
      </c>
      <c r="CC23" s="7">
        <f t="shared" si="16"/>
        <v>42461</v>
      </c>
      <c r="CD23" s="15">
        <f t="shared" si="3"/>
        <v>202.13240223973045</v>
      </c>
      <c r="CE23" s="15">
        <f t="shared" si="4"/>
        <v>202.13240223973045</v>
      </c>
      <c r="CF23" s="15">
        <f t="shared" si="5"/>
        <v>202.05420727423945</v>
      </c>
      <c r="CG23" s="15" t="s">
        <v>9939</v>
      </c>
      <c r="CH23" s="15">
        <f t="shared" si="1"/>
        <v>-0.38892518558580502</v>
      </c>
      <c r="CI23" s="4">
        <f t="shared" si="42"/>
        <v>1.7948789555872793</v>
      </c>
      <c r="CJ23" s="4">
        <f t="shared" si="59"/>
        <v>2.5434412371041759</v>
      </c>
      <c r="CK23" s="4">
        <f t="shared" si="51"/>
        <v>2.4586160118682869</v>
      </c>
      <c r="CL23" s="4">
        <f t="shared" si="64"/>
        <v>2.6733815798112297</v>
      </c>
      <c r="CM23" s="6" t="e">
        <f>NA()</f>
        <v>#N/A</v>
      </c>
      <c r="CN23" s="6" t="e">
        <f>NA()</f>
        <v>#N/A</v>
      </c>
      <c r="CO23" s="4">
        <v>3</v>
      </c>
      <c r="CP23" s="4">
        <v>2</v>
      </c>
      <c r="CQ23" s="4">
        <v>2</v>
      </c>
      <c r="CS23" s="7">
        <f t="shared" si="17"/>
        <v>42461</v>
      </c>
      <c r="CT23" s="15">
        <f t="shared" si="6"/>
        <v>189.01329019494949</v>
      </c>
      <c r="CU23" s="15">
        <f t="shared" si="7"/>
        <v>189.01329019494949</v>
      </c>
      <c r="CV23" s="15">
        <f t="shared" si="8"/>
        <v>188.47132825146338</v>
      </c>
      <c r="CW23" s="15" t="s">
        <v>9939</v>
      </c>
      <c r="CX23" s="15">
        <f t="shared" si="9"/>
        <v>-4.6334849227678027E-2</v>
      </c>
      <c r="CY23" s="4">
        <f t="shared" si="43"/>
        <v>2.9532990968316568</v>
      </c>
      <c r="CZ23" s="4">
        <f t="shared" si="60"/>
        <v>2.8356263446169834</v>
      </c>
      <c r="DA23" s="4">
        <f t="shared" si="52"/>
        <v>2.6604022963915006</v>
      </c>
      <c r="DB23" s="4">
        <f t="shared" si="65"/>
        <v>2.7604472571208021</v>
      </c>
      <c r="DC23" s="6" t="e">
        <f>NA()</f>
        <v>#N/A</v>
      </c>
      <c r="DD23" s="6" t="e">
        <f>NA()</f>
        <v>#N/A</v>
      </c>
      <c r="DE23" s="4">
        <v>3</v>
      </c>
      <c r="DF23" s="4">
        <v>2</v>
      </c>
      <c r="DG23" s="4">
        <v>2</v>
      </c>
    </row>
    <row r="24" spans="2:111" x14ac:dyDescent="0.2">
      <c r="B24" s="7">
        <v>37104</v>
      </c>
      <c r="C24" s="51">
        <v>0.59</v>
      </c>
      <c r="D24" s="51">
        <v>0.33</v>
      </c>
      <c r="E24" s="51">
        <v>0.59212547840637897</v>
      </c>
      <c r="F24" s="50">
        <v>0.39399772704387398</v>
      </c>
      <c r="H24" s="49">
        <f t="shared" si="2"/>
        <v>-2.125478406379E-3</v>
      </c>
      <c r="I24" s="50">
        <f t="shared" si="0"/>
        <v>-6.3997727043873964E-2</v>
      </c>
      <c r="K24" s="46">
        <f t="shared" si="10"/>
        <v>111.60268354269964</v>
      </c>
      <c r="L24" s="47">
        <f t="shared" si="11"/>
        <v>111.94203565241438</v>
      </c>
      <c r="M24" s="47">
        <f t="shared" si="12"/>
        <v>112.35303756058225</v>
      </c>
      <c r="N24" s="48">
        <f t="shared" si="13"/>
        <v>112.06180256775572</v>
      </c>
      <c r="Q24" s="49">
        <f t="shared" si="18"/>
        <v>3.8769682083406849</v>
      </c>
      <c r="R24" s="50">
        <f t="shared" si="19"/>
        <v>4.9326865340990338</v>
      </c>
      <c r="U24" s="49">
        <f t="shared" si="53"/>
        <v>5.9165507097745547</v>
      </c>
      <c r="V24" s="51">
        <f t="shared" si="54"/>
        <v>6.3981757224459415</v>
      </c>
      <c r="W24" s="51">
        <f t="shared" si="55"/>
        <v>5.9727257711008832</v>
      </c>
      <c r="X24" s="50">
        <f t="shared" si="56"/>
        <v>6.3775364439647291</v>
      </c>
      <c r="Z24" s="49">
        <f t="shared" si="57"/>
        <v>6.1184645455278241</v>
      </c>
      <c r="AA24" s="51">
        <f t="shared" si="57"/>
        <v>6.5256051231748131</v>
      </c>
      <c r="AB24" s="51">
        <f t="shared" si="57"/>
        <v>6.1764819461278462</v>
      </c>
      <c r="AC24" s="50">
        <f t="shared" si="57"/>
        <v>6.5131909256015108</v>
      </c>
      <c r="AE24" s="49">
        <f t="shared" ref="AE24:AF24" si="81">AVERAGE(Q22:Q24)</f>
        <v>5.0872878222825664</v>
      </c>
      <c r="AF24" s="50">
        <f t="shared" si="81"/>
        <v>5.3263523250149092</v>
      </c>
      <c r="AM24" s="41"/>
      <c r="AQ24" s="41"/>
      <c r="AR24" s="41"/>
      <c r="AS24" s="41"/>
      <c r="AT24" s="41"/>
      <c r="AY24" s="90">
        <f t="shared" ref="AY24:BJ24" si="82">INDEX($C:$C,MATCH(AY7,$B:$B,0))</f>
        <v>1.0900000000000001</v>
      </c>
      <c r="AZ24" s="57">
        <f t="shared" si="82"/>
        <v>0.57999999999999996</v>
      </c>
      <c r="BA24" s="57">
        <f t="shared" si="82"/>
        <v>0.71</v>
      </c>
      <c r="BB24" s="57">
        <f t="shared" si="82"/>
        <v>-0.32</v>
      </c>
      <c r="BC24" s="57">
        <f t="shared" si="82"/>
        <v>-0.63</v>
      </c>
      <c r="BD24" s="57">
        <f t="shared" si="82"/>
        <v>-0.03</v>
      </c>
      <c r="BE24" s="57">
        <f t="shared" si="82"/>
        <v>0.22</v>
      </c>
      <c r="BF24" s="57">
        <f t="shared" si="82"/>
        <v>0.28000000000000003</v>
      </c>
      <c r="BG24" s="57">
        <f t="shared" si="82"/>
        <v>0.52</v>
      </c>
      <c r="BH24" s="57">
        <f t="shared" si="82"/>
        <v>0.62</v>
      </c>
      <c r="BI24" s="57">
        <f t="shared" si="82"/>
        <v>0.8</v>
      </c>
      <c r="BJ24" s="68">
        <f t="shared" si="82"/>
        <v>0.5</v>
      </c>
      <c r="BM24" s="90">
        <f>INDEX($D:$D,MATCH(BM7,$B:$B,0))</f>
        <v>0.75</v>
      </c>
      <c r="BN24" s="57">
        <f t="shared" ref="BN24:BX24" si="83">INDEX($D:$D,MATCH(BN7,$B:$B,0))</f>
        <v>0.41</v>
      </c>
      <c r="BO24" s="57">
        <f t="shared" si="83"/>
        <v>0.35</v>
      </c>
      <c r="BP24" s="57">
        <f t="shared" si="83"/>
        <v>0.11</v>
      </c>
      <c r="BQ24" s="57">
        <f t="shared" si="83"/>
        <v>0.23</v>
      </c>
      <c r="BR24" s="57">
        <f t="shared" si="83"/>
        <v>0.14000000000000001</v>
      </c>
      <c r="BS24" s="57">
        <f t="shared" si="83"/>
        <v>0.21</v>
      </c>
      <c r="BT24" s="57">
        <f t="shared" si="83"/>
        <v>0.1</v>
      </c>
      <c r="BU24" s="57">
        <f t="shared" si="83"/>
        <v>0.36</v>
      </c>
      <c r="BV24" s="57">
        <f t="shared" si="83"/>
        <v>0.19</v>
      </c>
      <c r="BW24" s="57">
        <f t="shared" si="83"/>
        <v>0.24</v>
      </c>
      <c r="BX24" s="68">
        <f t="shared" si="83"/>
        <v>0.43</v>
      </c>
      <c r="CC24" s="7">
        <f t="shared" si="16"/>
        <v>42491</v>
      </c>
      <c r="CD24" s="15">
        <f t="shared" si="3"/>
        <v>201.22280642965168</v>
      </c>
      <c r="CE24" s="15">
        <f t="shared" si="4"/>
        <v>201.22280642965168</v>
      </c>
      <c r="CF24" s="15">
        <f t="shared" si="5"/>
        <v>202.33931848775876</v>
      </c>
      <c r="CG24" s="15" t="s">
        <v>9939</v>
      </c>
      <c r="CH24" s="15">
        <f t="shared" si="1"/>
        <v>-0.59110629883214405</v>
      </c>
      <c r="CI24" s="4">
        <f t="shared" si="42"/>
        <v>1.2637738240811416</v>
      </c>
      <c r="CJ24" s="4">
        <f t="shared" si="59"/>
        <v>2.594970604560018</v>
      </c>
      <c r="CK24" s="4">
        <f t="shared" si="51"/>
        <v>1.8312271727217393</v>
      </c>
      <c r="CL24" s="4">
        <f t="shared" si="64"/>
        <v>2.5811922196557524</v>
      </c>
      <c r="CM24" s="6" t="e">
        <f>NA()</f>
        <v>#N/A</v>
      </c>
      <c r="CN24" s="6" t="e">
        <f>NA()</f>
        <v>#N/A</v>
      </c>
      <c r="CO24" s="4">
        <v>3</v>
      </c>
      <c r="CP24" s="4">
        <v>2</v>
      </c>
      <c r="CQ24" s="4">
        <v>2</v>
      </c>
      <c r="CS24" s="7">
        <f t="shared" si="17"/>
        <v>42491</v>
      </c>
      <c r="CT24" s="15">
        <f t="shared" si="6"/>
        <v>189.41021810435888</v>
      </c>
      <c r="CU24" s="15">
        <f t="shared" si="7"/>
        <v>189.41021810435888</v>
      </c>
      <c r="CV24" s="15">
        <f t="shared" si="8"/>
        <v>188.99856252319478</v>
      </c>
      <c r="CW24" s="15" t="s">
        <v>9939</v>
      </c>
      <c r="CX24" s="15">
        <f t="shared" si="9"/>
        <v>-6.9742429059516026E-2</v>
      </c>
      <c r="CY24" s="4">
        <f t="shared" si="43"/>
        <v>3.2861427394362863</v>
      </c>
      <c r="CZ24" s="4">
        <f t="shared" si="60"/>
        <v>2.9280674789659287</v>
      </c>
      <c r="DA24" s="4">
        <f t="shared" si="52"/>
        <v>2.9448024616564794</v>
      </c>
      <c r="DB24" s="4">
        <f t="shared" si="65"/>
        <v>2.8459180791469407</v>
      </c>
      <c r="DC24" s="6" t="e">
        <f>NA()</f>
        <v>#N/A</v>
      </c>
      <c r="DD24" s="6" t="e">
        <f>NA()</f>
        <v>#N/A</v>
      </c>
      <c r="DE24" s="4">
        <v>3</v>
      </c>
      <c r="DF24" s="4">
        <v>2</v>
      </c>
      <c r="DG24" s="4">
        <v>2</v>
      </c>
    </row>
    <row r="25" spans="2:111" x14ac:dyDescent="0.2">
      <c r="B25" s="7">
        <v>37135</v>
      </c>
      <c r="C25" s="51">
        <v>0.93</v>
      </c>
      <c r="D25" s="51">
        <v>0.76</v>
      </c>
      <c r="E25" s="51">
        <v>0.63326383977139999</v>
      </c>
      <c r="F25" s="50">
        <v>0.49879756192832198</v>
      </c>
      <c r="H25" s="49">
        <f t="shared" si="2"/>
        <v>0.29673616022860005</v>
      </c>
      <c r="I25" s="50">
        <f t="shared" si="0"/>
        <v>0.26120243807167803</v>
      </c>
      <c r="K25" s="46">
        <f t="shared" si="10"/>
        <v>112.64058849964675</v>
      </c>
      <c r="L25" s="47">
        <f t="shared" si="11"/>
        <v>112.79279512337273</v>
      </c>
      <c r="M25" s="47">
        <f t="shared" si="12"/>
        <v>113.0645287203382</v>
      </c>
      <c r="N25" s="48">
        <f t="shared" si="13"/>
        <v>112.62076410681661</v>
      </c>
      <c r="Q25" s="49">
        <f t="shared" si="18"/>
        <v>4.852771046866593</v>
      </c>
      <c r="R25" s="50">
        <f t="shared" si="19"/>
        <v>5.056685761988561</v>
      </c>
      <c r="U25" s="49">
        <f t="shared" si="53"/>
        <v>6.1268486363302372</v>
      </c>
      <c r="V25" s="51">
        <f t="shared" si="54"/>
        <v>6.3876172054545322</v>
      </c>
      <c r="W25" s="51">
        <f t="shared" si="55"/>
        <v>6.1485513677907733</v>
      </c>
      <c r="X25" s="50">
        <f t="shared" si="56"/>
        <v>6.3646965595498557</v>
      </c>
      <c r="Z25" s="49">
        <f t="shared" si="57"/>
        <v>5.9726106441744093</v>
      </c>
      <c r="AA25" s="51">
        <f t="shared" si="57"/>
        <v>6.4264706817644282</v>
      </c>
      <c r="AB25" s="51">
        <f t="shared" si="57"/>
        <v>6.0199433828680782</v>
      </c>
      <c r="AC25" s="50">
        <f t="shared" si="57"/>
        <v>6.4081008328137345</v>
      </c>
      <c r="AE25" s="49">
        <f t="shared" ref="AE25:AF25" si="84">AVERAGE(Q23:Q25)</f>
        <v>4.3610989997877141</v>
      </c>
      <c r="AF25" s="50">
        <f t="shared" si="84"/>
        <v>5.0773148655084457</v>
      </c>
      <c r="AM25" s="41"/>
      <c r="AQ25" s="41"/>
      <c r="AR25" s="41"/>
      <c r="AS25" s="41"/>
      <c r="AT25" s="41"/>
      <c r="AY25" s="91">
        <f t="shared" ref="AY25:BJ25" si="85">INDEX($C:$C,MATCH(AY8,$B:$B,0))</f>
        <v>0.49</v>
      </c>
      <c r="AZ25" s="15">
        <f t="shared" si="85"/>
        <v>0.38</v>
      </c>
      <c r="BA25" s="15">
        <f t="shared" si="85"/>
        <v>0.19</v>
      </c>
      <c r="BB25" s="15">
        <f t="shared" si="85"/>
        <v>-0.01</v>
      </c>
      <c r="BC25" s="15">
        <f t="shared" si="85"/>
        <v>-0.74</v>
      </c>
      <c r="BD25" s="15">
        <f t="shared" si="85"/>
        <v>0</v>
      </c>
      <c r="BE25" s="15">
        <f t="shared" si="85"/>
        <v>0.48</v>
      </c>
      <c r="BF25" s="15">
        <f t="shared" si="85"/>
        <v>0.16</v>
      </c>
      <c r="BG25" s="15">
        <f t="shared" si="85"/>
        <v>0.25</v>
      </c>
      <c r="BH25" s="15">
        <f t="shared" si="85"/>
        <v>0.67</v>
      </c>
      <c r="BI25" s="15">
        <f t="shared" si="85"/>
        <v>1.08</v>
      </c>
      <c r="BJ25" s="65">
        <f t="shared" si="85"/>
        <v>0.82</v>
      </c>
      <c r="BM25" s="91">
        <f t="shared" ref="BM25:BX25" si="86">INDEX($D:$D,MATCH(BM8,$B:$B,0))</f>
        <v>0.46</v>
      </c>
      <c r="BN25" s="15">
        <f t="shared" si="86"/>
        <v>0.4</v>
      </c>
      <c r="BO25" s="15">
        <f t="shared" si="86"/>
        <v>0.3</v>
      </c>
      <c r="BP25" s="15">
        <f t="shared" si="86"/>
        <v>0.08</v>
      </c>
      <c r="BQ25" s="15">
        <f t="shared" si="86"/>
        <v>0.18</v>
      </c>
      <c r="BR25" s="15">
        <f t="shared" si="86"/>
        <v>0.19</v>
      </c>
      <c r="BS25" s="15">
        <f t="shared" si="86"/>
        <v>0.22</v>
      </c>
      <c r="BT25" s="15">
        <f t="shared" si="86"/>
        <v>0.12</v>
      </c>
      <c r="BU25" s="15">
        <f t="shared" si="86"/>
        <v>0.27</v>
      </c>
      <c r="BV25" s="15">
        <f t="shared" si="86"/>
        <v>0.26</v>
      </c>
      <c r="BW25" s="15">
        <f t="shared" si="86"/>
        <v>0.32</v>
      </c>
      <c r="BX25" s="65">
        <f t="shared" si="86"/>
        <v>0.51</v>
      </c>
      <c r="CC25" s="7">
        <f t="shared" si="16"/>
        <v>42522</v>
      </c>
      <c r="CD25" s="15">
        <f t="shared" si="3"/>
        <v>201.44415151672433</v>
      </c>
      <c r="CE25" s="15">
        <f t="shared" si="4"/>
        <v>201.44415151672433</v>
      </c>
      <c r="CF25" s="15">
        <f t="shared" si="5"/>
        <v>202.8000222613968</v>
      </c>
      <c r="CG25" s="15" t="s">
        <v>9939</v>
      </c>
      <c r="CH25" s="15">
        <f t="shared" si="1"/>
        <v>-0.11768870483564499</v>
      </c>
      <c r="CI25" s="4">
        <f t="shared" si="42"/>
        <v>1.7647434589538591</v>
      </c>
      <c r="CJ25" s="4">
        <f t="shared" si="59"/>
        <v>2.5335180914695314</v>
      </c>
      <c r="CK25" s="4">
        <f t="shared" si="51"/>
        <v>1.6077987462074266</v>
      </c>
      <c r="CL25" s="4">
        <f t="shared" si="64"/>
        <v>2.5573099777112418</v>
      </c>
      <c r="CM25" s="6" t="e">
        <f>NA()</f>
        <v>#N/A</v>
      </c>
      <c r="CN25" s="6" t="e">
        <f>NA()</f>
        <v>#N/A</v>
      </c>
      <c r="CO25" s="4">
        <v>3</v>
      </c>
      <c r="CP25" s="4">
        <v>2</v>
      </c>
      <c r="CQ25" s="4">
        <v>2</v>
      </c>
      <c r="CS25" s="7">
        <f t="shared" si="17"/>
        <v>42522</v>
      </c>
      <c r="CT25" s="15">
        <f t="shared" si="6"/>
        <v>189.88374364961976</v>
      </c>
      <c r="CU25" s="15">
        <f t="shared" si="7"/>
        <v>189.88374364961976</v>
      </c>
      <c r="CV25" s="15">
        <f t="shared" si="8"/>
        <v>189.5256760150022</v>
      </c>
      <c r="CW25" s="15" t="s">
        <v>9939</v>
      </c>
      <c r="CX25" s="15">
        <f t="shared" si="9"/>
        <v>-2.889814862624801E-2</v>
      </c>
      <c r="CY25" s="4">
        <f t="shared" si="43"/>
        <v>3.3502692495763711</v>
      </c>
      <c r="CZ25" s="4">
        <f t="shared" si="60"/>
        <v>2.9691524275654331</v>
      </c>
      <c r="DA25" s="4">
        <f t="shared" si="52"/>
        <v>3.1965703619481047</v>
      </c>
      <c r="DB25" s="4">
        <f t="shared" si="65"/>
        <v>2.9109487503827816</v>
      </c>
      <c r="DC25" s="6" t="e">
        <f>NA()</f>
        <v>#N/A</v>
      </c>
      <c r="DD25" s="6" t="e">
        <f>NA()</f>
        <v>#N/A</v>
      </c>
      <c r="DE25" s="4">
        <v>3</v>
      </c>
      <c r="DF25" s="4">
        <v>2</v>
      </c>
      <c r="DG25" s="4">
        <v>2</v>
      </c>
    </row>
    <row r="26" spans="2:111" x14ac:dyDescent="0.2">
      <c r="B26" s="7">
        <v>37165</v>
      </c>
      <c r="C26" s="51">
        <v>0.45</v>
      </c>
      <c r="D26" s="51">
        <v>0.25</v>
      </c>
      <c r="E26" s="51">
        <v>0.38617037732826498</v>
      </c>
      <c r="F26" s="50">
        <v>0.32588496094129898</v>
      </c>
      <c r="H26" s="49">
        <f t="shared" si="2"/>
        <v>6.3829622671735031E-2</v>
      </c>
      <c r="I26" s="50">
        <f t="shared" si="0"/>
        <v>-7.5884960941298985E-2</v>
      </c>
      <c r="K26" s="46">
        <f t="shared" si="10"/>
        <v>113.14747114789516</v>
      </c>
      <c r="L26" s="47">
        <f t="shared" si="11"/>
        <v>113.07477711118115</v>
      </c>
      <c r="M26" s="47">
        <f t="shared" si="12"/>
        <v>113.50115043752196</v>
      </c>
      <c r="N26" s="48">
        <f t="shared" si="13"/>
        <v>112.98777823993791</v>
      </c>
      <c r="Q26" s="49">
        <f t="shared" si="18"/>
        <v>6.639406490782676</v>
      </c>
      <c r="R26" s="50">
        <f t="shared" si="19"/>
        <v>4.9848066727112155</v>
      </c>
      <c r="U26" s="49">
        <f t="shared" si="53"/>
        <v>5.8738896168375447</v>
      </c>
      <c r="V26" s="51">
        <f t="shared" si="54"/>
        <v>6.1018565941784146</v>
      </c>
      <c r="W26" s="51">
        <f t="shared" si="55"/>
        <v>5.9118751656627637</v>
      </c>
      <c r="X26" s="50">
        <f t="shared" si="56"/>
        <v>6.083814246208135</v>
      </c>
      <c r="Z26" s="49">
        <f t="shared" si="57"/>
        <v>5.9724296543141122</v>
      </c>
      <c r="AA26" s="51">
        <f t="shared" si="57"/>
        <v>6.2958831740262964</v>
      </c>
      <c r="AB26" s="51">
        <f t="shared" si="57"/>
        <v>6.0110507681848064</v>
      </c>
      <c r="AC26" s="50">
        <f t="shared" si="57"/>
        <v>6.2753490832409069</v>
      </c>
      <c r="AE26" s="49">
        <f t="shared" ref="AE26:AF26" si="87">AVERAGE(Q24:Q26)</f>
        <v>5.1230485819966516</v>
      </c>
      <c r="AF26" s="50">
        <f t="shared" si="87"/>
        <v>4.9913929895996034</v>
      </c>
      <c r="AI26" s="7"/>
      <c r="AJ26" s="41"/>
      <c r="AK26" s="41"/>
      <c r="AL26" s="41"/>
      <c r="AM26" s="41"/>
      <c r="AQ26" s="41"/>
      <c r="AR26" s="41"/>
      <c r="AS26" s="41"/>
      <c r="AT26" s="41"/>
      <c r="AY26" s="91">
        <f t="shared" ref="AY26:BJ26" si="88">INDEX($C:$C,MATCH(AY9,$B:$B,0))</f>
        <v>0.71</v>
      </c>
      <c r="AZ26" s="15">
        <f t="shared" si="88"/>
        <v>0.2</v>
      </c>
      <c r="BA26" s="15">
        <f t="shared" si="88"/>
        <v>0.06</v>
      </c>
      <c r="BB26" s="15">
        <f t="shared" si="88"/>
        <v>-0.31</v>
      </c>
      <c r="BC26" s="15">
        <f t="shared" si="88"/>
        <v>-0.32</v>
      </c>
      <c r="BD26" s="15">
        <f t="shared" si="88"/>
        <v>0.46</v>
      </c>
      <c r="BE26" s="15">
        <f t="shared" si="88"/>
        <v>0.56000000000000005</v>
      </c>
      <c r="BF26" s="15">
        <f t="shared" si="88"/>
        <v>0.3</v>
      </c>
      <c r="BG26" s="15">
        <f t="shared" si="88"/>
        <v>0.44</v>
      </c>
      <c r="BH26" s="15">
        <f t="shared" si="88"/>
        <v>0.51</v>
      </c>
      <c r="BI26" s="15">
        <f t="shared" si="88"/>
        <v>0.68</v>
      </c>
      <c r="BJ26" s="65">
        <f t="shared" si="88"/>
        <v>0.23</v>
      </c>
      <c r="BM26" s="91">
        <f t="shared" ref="BM26:BX26" si="89">INDEX($D:$D,MATCH(BM9,$B:$B,0))</f>
        <v>0.45</v>
      </c>
      <c r="BN26" s="15">
        <f t="shared" si="89"/>
        <v>0.43</v>
      </c>
      <c r="BO26" s="15">
        <f t="shared" si="89"/>
        <v>0.24</v>
      </c>
      <c r="BP26" s="15">
        <f t="shared" si="89"/>
        <v>0.15</v>
      </c>
      <c r="BQ26" s="15">
        <f t="shared" si="89"/>
        <v>0.27</v>
      </c>
      <c r="BR26" s="15">
        <f t="shared" si="89"/>
        <v>0.22</v>
      </c>
      <c r="BS26" s="15">
        <f t="shared" si="89"/>
        <v>0.31</v>
      </c>
      <c r="BT26" s="15">
        <f t="shared" si="89"/>
        <v>0.22</v>
      </c>
      <c r="BU26" s="15">
        <f t="shared" si="89"/>
        <v>0.18</v>
      </c>
      <c r="BV26" s="15">
        <f t="shared" si="89"/>
        <v>0.23</v>
      </c>
      <c r="BW26" s="15">
        <f t="shared" si="89"/>
        <v>0.05</v>
      </c>
      <c r="BX26" s="65">
        <f t="shared" si="89"/>
        <v>0.12</v>
      </c>
      <c r="CC26" s="7">
        <f t="shared" si="16"/>
        <v>42552</v>
      </c>
      <c r="CD26" s="15">
        <f t="shared" si="3"/>
        <v>201.96790631066781</v>
      </c>
      <c r="CE26" s="15">
        <f t="shared" si="4"/>
        <v>201.96790631066781</v>
      </c>
      <c r="CF26" s="15">
        <f t="shared" si="5"/>
        <v>203.25234186360993</v>
      </c>
      <c r="CG26" s="15" t="s">
        <v>9939</v>
      </c>
      <c r="CH26" s="15">
        <f t="shared" si="1"/>
        <v>3.6962745285042009E-2</v>
      </c>
      <c r="CI26" s="4">
        <f t="shared" si="42"/>
        <v>2.3930880479856143</v>
      </c>
      <c r="CJ26" s="4">
        <f t="shared" si="59"/>
        <v>2.6461360344556653</v>
      </c>
      <c r="CK26" s="4">
        <f t="shared" si="51"/>
        <v>1.8072017770068716</v>
      </c>
      <c r="CL26" s="4">
        <f t="shared" si="64"/>
        <v>2.5915415768284049</v>
      </c>
      <c r="CM26" s="6" t="e">
        <f>NA()</f>
        <v>#N/A</v>
      </c>
      <c r="CN26" s="6" t="e">
        <f>NA()</f>
        <v>#N/A</v>
      </c>
      <c r="CO26" s="4">
        <v>3</v>
      </c>
      <c r="CP26" s="4">
        <v>2</v>
      </c>
      <c r="CQ26" s="4">
        <v>2</v>
      </c>
      <c r="CS26" s="7">
        <f t="shared" si="17"/>
        <v>42552</v>
      </c>
      <c r="CT26" s="15">
        <f t="shared" si="6"/>
        <v>190.20654601382412</v>
      </c>
      <c r="CU26" s="15">
        <f t="shared" si="7"/>
        <v>190.20654601382412</v>
      </c>
      <c r="CV26" s="15">
        <f t="shared" si="8"/>
        <v>189.96303686075422</v>
      </c>
      <c r="CW26" s="15" t="s">
        <v>9939</v>
      </c>
      <c r="CX26" s="15">
        <f t="shared" si="9"/>
        <v>-6.0766012789416984E-2</v>
      </c>
      <c r="CY26" s="4">
        <f t="shared" si="43"/>
        <v>3.2036958973574485</v>
      </c>
      <c r="CZ26" s="4">
        <f t="shared" si="60"/>
        <v>2.9691524275654331</v>
      </c>
      <c r="DA26" s="4">
        <f t="shared" si="52"/>
        <v>3.2800359621233688</v>
      </c>
      <c r="DB26" s="4">
        <f t="shared" si="65"/>
        <v>2.9554574446989315</v>
      </c>
      <c r="DC26" s="6" t="e">
        <f>NA()</f>
        <v>#N/A</v>
      </c>
      <c r="DD26" s="6" t="e">
        <f>NA()</f>
        <v>#N/A</v>
      </c>
      <c r="DE26" s="4">
        <v>3</v>
      </c>
      <c r="DF26" s="4">
        <v>2</v>
      </c>
      <c r="DG26" s="4">
        <v>2</v>
      </c>
    </row>
    <row r="27" spans="2:111" x14ac:dyDescent="0.2">
      <c r="B27" s="7">
        <v>37196</v>
      </c>
      <c r="C27" s="51">
        <v>0.38</v>
      </c>
      <c r="D27" s="51">
        <v>0.24</v>
      </c>
      <c r="E27" s="51">
        <v>7.5214601538926701E-2</v>
      </c>
      <c r="F27" s="50">
        <v>0.29374482292985499</v>
      </c>
      <c r="H27" s="49">
        <f t="shared" si="2"/>
        <v>0.30478539846107333</v>
      </c>
      <c r="I27" s="50">
        <f t="shared" si="0"/>
        <v>-5.3744822929854996E-2</v>
      </c>
      <c r="K27" s="46">
        <f t="shared" si="10"/>
        <v>113.57743153825716</v>
      </c>
      <c r="L27" s="47">
        <f t="shared" si="11"/>
        <v>113.34615657624798</v>
      </c>
      <c r="M27" s="47">
        <f t="shared" si="12"/>
        <v>113.58651987556563</v>
      </c>
      <c r="N27" s="48">
        <f t="shared" si="13"/>
        <v>113.31967398906119</v>
      </c>
      <c r="Q27" s="49">
        <f t="shared" si="18"/>
        <v>4.4643005273286462</v>
      </c>
      <c r="R27" s="50">
        <f t="shared" si="19"/>
        <v>4.5660853496147098</v>
      </c>
      <c r="U27" s="49">
        <f t="shared" si="53"/>
        <v>5.3700281552464304</v>
      </c>
      <c r="V27" s="51">
        <f t="shared" si="54"/>
        <v>5.6801481021506675</v>
      </c>
      <c r="W27" s="51">
        <f t="shared" si="55"/>
        <v>5.4021722971072847</v>
      </c>
      <c r="X27" s="50">
        <f t="shared" si="56"/>
        <v>5.6789350953060165</v>
      </c>
      <c r="Z27" s="49">
        <f t="shared" si="57"/>
        <v>5.7902554694714041</v>
      </c>
      <c r="AA27" s="51">
        <f t="shared" si="57"/>
        <v>6.0565406339278711</v>
      </c>
      <c r="AB27" s="51">
        <f t="shared" si="57"/>
        <v>5.8208662768536072</v>
      </c>
      <c r="AC27" s="50">
        <f t="shared" si="57"/>
        <v>6.0424819670213354</v>
      </c>
      <c r="AE27" s="49">
        <f t="shared" ref="AE27:AF27" si="90">AVERAGE(Q25:Q27)</f>
        <v>5.3188260216593051</v>
      </c>
      <c r="AF27" s="50">
        <f t="shared" si="90"/>
        <v>4.8691925947714951</v>
      </c>
      <c r="AI27" s="7"/>
      <c r="AJ27" s="41"/>
      <c r="AK27" s="41"/>
      <c r="AL27" s="41"/>
      <c r="AM27" s="41"/>
      <c r="AQ27" s="41"/>
      <c r="AR27" s="41"/>
      <c r="AS27" s="41"/>
      <c r="AT27" s="41"/>
      <c r="AY27" s="91">
        <f t="shared" ref="AY27:BJ27" si="91">INDEX($C:$C,MATCH(AY10,$B:$B,0))</f>
        <v>0.4</v>
      </c>
      <c r="AZ27" s="15">
        <f t="shared" si="91"/>
        <v>0.49</v>
      </c>
      <c r="BA27" s="15">
        <f t="shared" si="91"/>
        <v>0.73</v>
      </c>
      <c r="BB27" s="15">
        <f t="shared" si="91"/>
        <v>7.0000000000000007E-2</v>
      </c>
      <c r="BC27" s="15">
        <f t="shared" si="91"/>
        <v>-0.33</v>
      </c>
      <c r="BD27" s="15">
        <f t="shared" si="91"/>
        <v>-0.06</v>
      </c>
      <c r="BE27" s="15">
        <f t="shared" si="91"/>
        <v>-0.03</v>
      </c>
      <c r="BF27" s="15">
        <f t="shared" si="91"/>
        <v>0.28000000000000003</v>
      </c>
      <c r="BG27" s="15">
        <f t="shared" si="91"/>
        <v>0.38</v>
      </c>
      <c r="BH27" s="15">
        <f t="shared" si="91"/>
        <v>0.48</v>
      </c>
      <c r="BI27" s="15">
        <f t="shared" si="91"/>
        <v>0.93</v>
      </c>
      <c r="BJ27" s="65">
        <f t="shared" si="91"/>
        <v>0.56999999999999995</v>
      </c>
      <c r="BM27" s="91">
        <f t="shared" ref="BM27:BX27" si="92">INDEX($D:$D,MATCH(BM10,$B:$B,0))</f>
        <v>0.42</v>
      </c>
      <c r="BN27" s="15">
        <f t="shared" si="92"/>
        <v>0.51</v>
      </c>
      <c r="BO27" s="15">
        <f t="shared" si="92"/>
        <v>0.3</v>
      </c>
      <c r="BP27" s="15">
        <f t="shared" si="92"/>
        <v>0.08</v>
      </c>
      <c r="BQ27" s="15">
        <f t="shared" si="92"/>
        <v>0.2</v>
      </c>
      <c r="BR27" s="15">
        <f t="shared" si="92"/>
        <v>0.13</v>
      </c>
      <c r="BS27" s="15">
        <f t="shared" si="92"/>
        <v>0.03</v>
      </c>
      <c r="BT27" s="15">
        <f t="shared" si="92"/>
        <v>0.09</v>
      </c>
      <c r="BU27" s="15">
        <f t="shared" si="92"/>
        <v>0.32</v>
      </c>
      <c r="BV27" s="15">
        <f t="shared" si="92"/>
        <v>0.19</v>
      </c>
      <c r="BW27" s="15">
        <f t="shared" si="92"/>
        <v>0.14000000000000001</v>
      </c>
      <c r="BX27" s="65">
        <f t="shared" si="92"/>
        <v>0.33</v>
      </c>
      <c r="CC27" s="7">
        <f t="shared" si="16"/>
        <v>42583</v>
      </c>
      <c r="CD27" s="15">
        <f t="shared" si="3"/>
        <v>202.53341644833768</v>
      </c>
      <c r="CE27" s="15">
        <f t="shared" si="4"/>
        <v>202.53341644833768</v>
      </c>
      <c r="CF27" s="15">
        <f t="shared" si="5"/>
        <v>203.89206365963111</v>
      </c>
      <c r="CG27" s="15" t="s">
        <v>9939</v>
      </c>
      <c r="CH27" s="15">
        <f t="shared" si="1"/>
        <v>-3.4742644613885987E-2</v>
      </c>
      <c r="CI27" s="4">
        <f t="shared" si="42"/>
        <v>3.1051016119175046</v>
      </c>
      <c r="CJ27" s="4">
        <f t="shared" si="59"/>
        <v>2.7178377560644265</v>
      </c>
      <c r="CK27" s="4">
        <f t="shared" si="51"/>
        <v>2.4209777062856594</v>
      </c>
      <c r="CL27" s="4">
        <f t="shared" si="64"/>
        <v>2.6324972939965412</v>
      </c>
      <c r="CM27" s="6" t="e">
        <f>NA()</f>
        <v>#N/A</v>
      </c>
      <c r="CN27" s="6" t="e">
        <f>NA()</f>
        <v>#N/A</v>
      </c>
      <c r="CO27" s="4">
        <v>3</v>
      </c>
      <c r="CP27" s="4">
        <v>2</v>
      </c>
      <c r="CQ27" s="4">
        <v>2</v>
      </c>
      <c r="CS27" s="7">
        <f t="shared" si="17"/>
        <v>42583</v>
      </c>
      <c r="CT27" s="15">
        <f t="shared" si="6"/>
        <v>190.5679384512504</v>
      </c>
      <c r="CU27" s="15">
        <f t="shared" si="7"/>
        <v>190.5679384512504</v>
      </c>
      <c r="CV27" s="15">
        <f t="shared" si="8"/>
        <v>190.4585951609304</v>
      </c>
      <c r="CW27" s="15" t="s">
        <v>9939</v>
      </c>
      <c r="CX27" s="15">
        <f t="shared" si="9"/>
        <v>-7.0870908554402978E-2</v>
      </c>
      <c r="CY27" s="4">
        <f t="shared" si="43"/>
        <v>3.1260307216207366</v>
      </c>
      <c r="CZ27" s="4">
        <f t="shared" si="60"/>
        <v>2.9588760650477184</v>
      </c>
      <c r="DA27" s="4">
        <f t="shared" si="52"/>
        <v>3.2266652895181855</v>
      </c>
      <c r="DB27" s="4">
        <f t="shared" si="65"/>
        <v>2.9657269733928615</v>
      </c>
      <c r="DC27" s="6" t="e">
        <f>NA()</f>
        <v>#N/A</v>
      </c>
      <c r="DD27" s="6" t="e">
        <f>NA()</f>
        <v>#N/A</v>
      </c>
      <c r="DE27" s="4">
        <v>3</v>
      </c>
      <c r="DF27" s="4">
        <v>2</v>
      </c>
      <c r="DG27" s="4">
        <v>2</v>
      </c>
    </row>
    <row r="28" spans="2:111" x14ac:dyDescent="0.2">
      <c r="B28" s="7">
        <v>37226</v>
      </c>
      <c r="C28" s="51">
        <v>0.14000000000000001</v>
      </c>
      <c r="D28" s="51">
        <v>0.24</v>
      </c>
      <c r="E28" s="51">
        <v>-2.9441921232219201E-3</v>
      </c>
      <c r="F28" s="50">
        <v>0.275083448619792</v>
      </c>
      <c r="H28" s="49">
        <f t="shared" si="2"/>
        <v>0.14294419212322193</v>
      </c>
      <c r="I28" s="50">
        <f t="shared" si="0"/>
        <v>-3.5083448619792013E-2</v>
      </c>
      <c r="K28" s="46">
        <f t="shared" si="10"/>
        <v>113.73643994241073</v>
      </c>
      <c r="L28" s="47">
        <f t="shared" si="11"/>
        <v>113.61818735203097</v>
      </c>
      <c r="M28" s="47">
        <f t="shared" si="12"/>
        <v>113.58317567019441</v>
      </c>
      <c r="N28" s="48">
        <f t="shared" si="13"/>
        <v>113.63139765623501</v>
      </c>
      <c r="Q28" s="49">
        <f t="shared" si="18"/>
        <v>1.8475345695216276</v>
      </c>
      <c r="R28" s="50">
        <f t="shared" si="19"/>
        <v>3.6381174440011108</v>
      </c>
      <c r="U28" s="49">
        <f t="shared" si="53"/>
        <v>4.3901327608466261</v>
      </c>
      <c r="V28" s="51">
        <f t="shared" si="54"/>
        <v>5.3438548703220334</v>
      </c>
      <c r="W28" s="51">
        <f t="shared" si="55"/>
        <v>4.4428316407513222</v>
      </c>
      <c r="X28" s="50">
        <f t="shared" si="56"/>
        <v>5.348346441319876</v>
      </c>
      <c r="Z28" s="49">
        <f t="shared" si="57"/>
        <v>5.211350177643534</v>
      </c>
      <c r="AA28" s="51">
        <f t="shared" si="57"/>
        <v>5.7086198555503715</v>
      </c>
      <c r="AB28" s="51">
        <f t="shared" si="57"/>
        <v>5.2522930345071233</v>
      </c>
      <c r="AC28" s="50">
        <f t="shared" si="57"/>
        <v>5.7036985942780092</v>
      </c>
      <c r="AE28" s="49">
        <f t="shared" ref="AE28:AF28" si="93">AVERAGE(Q26:Q28)</f>
        <v>4.3170805292109833</v>
      </c>
      <c r="AF28" s="50">
        <f t="shared" si="93"/>
        <v>4.3963364887756784</v>
      </c>
      <c r="AI28" s="7"/>
      <c r="AJ28" s="41"/>
      <c r="AK28" s="41"/>
      <c r="AL28" s="41"/>
      <c r="AM28" s="41"/>
      <c r="AQ28" s="41"/>
      <c r="AR28" s="41"/>
      <c r="AS28" s="41"/>
      <c r="AT28" s="41"/>
      <c r="AY28" s="91">
        <f t="shared" ref="AY28:BJ28" si="94">INDEX($C:$C,MATCH(AY11,$B:$B,0))</f>
        <v>0.89</v>
      </c>
      <c r="AZ28" s="15">
        <f t="shared" si="94"/>
        <v>0.25</v>
      </c>
      <c r="BA28" s="15">
        <f t="shared" si="94"/>
        <v>0.27</v>
      </c>
      <c r="BB28" s="15">
        <f t="shared" si="94"/>
        <v>-0.19</v>
      </c>
      <c r="BC28" s="15">
        <f t="shared" si="94"/>
        <v>-0.32</v>
      </c>
      <c r="BD28" s="15">
        <f t="shared" si="94"/>
        <v>0.17</v>
      </c>
      <c r="BE28" s="15">
        <f t="shared" si="94"/>
        <v>0.28000000000000003</v>
      </c>
      <c r="BF28" s="15">
        <f t="shared" si="94"/>
        <v>0.36</v>
      </c>
      <c r="BG28" s="15">
        <f t="shared" si="94"/>
        <v>0.44</v>
      </c>
      <c r="BH28" s="15">
        <f t="shared" si="94"/>
        <v>0.55000000000000004</v>
      </c>
      <c r="BI28" s="15">
        <f t="shared" si="94"/>
        <v>0.81</v>
      </c>
      <c r="BJ28" s="65">
        <f t="shared" si="94"/>
        <v>0.49</v>
      </c>
      <c r="BM28" s="91">
        <f t="shared" ref="BM28:BX28" si="95">INDEX($D:$D,MATCH(BM11,$B:$B,0))</f>
        <v>0.85</v>
      </c>
      <c r="BN28" s="15">
        <f t="shared" si="95"/>
        <v>0.28000000000000003</v>
      </c>
      <c r="BO28" s="15">
        <f t="shared" si="95"/>
        <v>0.21</v>
      </c>
      <c r="BP28" s="15">
        <f t="shared" si="95"/>
        <v>0.28999999999999998</v>
      </c>
      <c r="BQ28" s="15">
        <f t="shared" si="95"/>
        <v>0.09</v>
      </c>
      <c r="BR28" s="15">
        <f t="shared" si="95"/>
        <v>0.21</v>
      </c>
      <c r="BS28" s="15">
        <f t="shared" si="95"/>
        <v>0.19</v>
      </c>
      <c r="BT28" s="15">
        <f t="shared" si="95"/>
        <v>0.21</v>
      </c>
      <c r="BU28" s="15">
        <f t="shared" si="95"/>
        <v>0.28999999999999998</v>
      </c>
      <c r="BV28" s="15">
        <f t="shared" si="95"/>
        <v>0.17</v>
      </c>
      <c r="BW28" s="15">
        <f t="shared" si="95"/>
        <v>0.16</v>
      </c>
      <c r="BX28" s="65">
        <f t="shared" si="95"/>
        <v>0.23</v>
      </c>
      <c r="CC28" s="7">
        <f t="shared" si="16"/>
        <v>42614</v>
      </c>
      <c r="CD28" s="15">
        <f t="shared" si="3"/>
        <v>203.76887028867253</v>
      </c>
      <c r="CE28" s="15">
        <f t="shared" si="4"/>
        <v>203.76887028867253</v>
      </c>
      <c r="CF28" s="15">
        <f t="shared" si="5"/>
        <v>204.97747092308222</v>
      </c>
      <c r="CG28" s="15" t="s">
        <v>9939</v>
      </c>
      <c r="CH28" s="15">
        <f t="shared" si="1"/>
        <v>7.7655952875621992E-2</v>
      </c>
      <c r="CI28" s="4">
        <f t="shared" si="42"/>
        <v>4.3644354383645378</v>
      </c>
      <c r="CJ28" s="4">
        <f t="shared" si="59"/>
        <v>2.9634517947358887</v>
      </c>
      <c r="CK28" s="4">
        <f t="shared" si="51"/>
        <v>3.2875416994225524</v>
      </c>
      <c r="CL28" s="4">
        <f t="shared" si="64"/>
        <v>2.77580852841866</v>
      </c>
      <c r="CM28" s="6" t="e">
        <f>NA()</f>
        <v>#N/A</v>
      </c>
      <c r="CN28" s="6" t="e">
        <f>NA()</f>
        <v>#N/A</v>
      </c>
      <c r="CO28" s="4">
        <v>3</v>
      </c>
      <c r="CP28" s="4">
        <v>2</v>
      </c>
      <c r="CQ28" s="4">
        <v>2</v>
      </c>
      <c r="CS28" s="7">
        <f t="shared" si="17"/>
        <v>42614</v>
      </c>
      <c r="CT28" s="15">
        <f t="shared" si="6"/>
        <v>191.48266455581637</v>
      </c>
      <c r="CU28" s="15">
        <f t="shared" si="7"/>
        <v>191.48266455581637</v>
      </c>
      <c r="CV28" s="15">
        <f t="shared" si="8"/>
        <v>191.27211185930463</v>
      </c>
      <c r="CW28" s="15" t="s">
        <v>9939</v>
      </c>
      <c r="CX28" s="15">
        <f t="shared" si="9"/>
        <v>5.2864276518041986E-2</v>
      </c>
      <c r="CY28" s="4">
        <f t="shared" si="43"/>
        <v>3.7371696079553658</v>
      </c>
      <c r="CZ28" s="4">
        <f t="shared" si="60"/>
        <v>3.0717133308358484</v>
      </c>
      <c r="DA28" s="4">
        <f t="shared" si="52"/>
        <v>3.3556320756445168</v>
      </c>
      <c r="DB28" s="4">
        <f t="shared" si="65"/>
        <v>2.9999139411496665</v>
      </c>
      <c r="DC28" s="6" t="e">
        <f>NA()</f>
        <v>#N/A</v>
      </c>
      <c r="DD28" s="6" t="e">
        <f>NA()</f>
        <v>#N/A</v>
      </c>
      <c r="DE28" s="4">
        <v>3</v>
      </c>
      <c r="DF28" s="4">
        <v>2</v>
      </c>
      <c r="DG28" s="4">
        <v>2</v>
      </c>
    </row>
    <row r="29" spans="2:111" x14ac:dyDescent="0.2">
      <c r="B29" s="7">
        <v>37257</v>
      </c>
      <c r="C29" s="51">
        <v>0.92</v>
      </c>
      <c r="D29" s="51">
        <v>0.5</v>
      </c>
      <c r="E29" s="51">
        <v>0.70608122778910598</v>
      </c>
      <c r="F29" s="50">
        <v>0.35456681866703599</v>
      </c>
      <c r="H29" s="49">
        <f t="shared" si="2"/>
        <v>0.21391877221089406</v>
      </c>
      <c r="I29" s="50">
        <f t="shared" si="0"/>
        <v>0.14543318133296401</v>
      </c>
      <c r="K29" s="46">
        <f t="shared" si="10"/>
        <v>114.78281518988092</v>
      </c>
      <c r="L29" s="47">
        <f t="shared" si="11"/>
        <v>114.18627828879112</v>
      </c>
      <c r="M29" s="47">
        <f t="shared" si="12"/>
        <v>114.38516515152837</v>
      </c>
      <c r="N29" s="48">
        <f t="shared" si="13"/>
        <v>114.03429688791161</v>
      </c>
      <c r="Q29" s="49">
        <f t="shared" si="18"/>
        <v>3.1520254825563967</v>
      </c>
      <c r="R29" s="50">
        <f t="shared" si="19"/>
        <v>3.7566834031797214</v>
      </c>
      <c r="U29" s="49">
        <f t="shared" si="53"/>
        <v>4.774263532815965</v>
      </c>
      <c r="V29" s="51">
        <f t="shared" si="54"/>
        <v>5.092886782483248</v>
      </c>
      <c r="W29" s="51">
        <f t="shared" si="55"/>
        <v>4.8486718870468479</v>
      </c>
      <c r="X29" s="50">
        <f t="shared" si="56"/>
        <v>5.1178061137122199</v>
      </c>
      <c r="Z29" s="49">
        <f t="shared" si="57"/>
        <v>4.8448081496363402</v>
      </c>
      <c r="AA29" s="51">
        <f t="shared" si="57"/>
        <v>5.3722965849853166</v>
      </c>
      <c r="AB29" s="51">
        <f t="shared" si="57"/>
        <v>4.8978919416351516</v>
      </c>
      <c r="AC29" s="50">
        <f t="shared" si="57"/>
        <v>5.3816958834460378</v>
      </c>
      <c r="AE29" s="49">
        <f t="shared" ref="AE29:AF29" si="96">AVERAGE(Q27:Q29)</f>
        <v>3.1546201931355569</v>
      </c>
      <c r="AF29" s="50">
        <f t="shared" si="96"/>
        <v>3.9869620655985138</v>
      </c>
      <c r="AI29" s="7"/>
      <c r="AJ29" s="41"/>
      <c r="AK29" s="41"/>
      <c r="AL29" s="41"/>
      <c r="AM29" s="41"/>
      <c r="AQ29" s="41"/>
      <c r="AR29" s="41"/>
      <c r="AS29" s="41"/>
      <c r="AT29" s="41"/>
      <c r="AY29" s="91">
        <f t="shared" ref="AY29:BJ29" si="97">INDEX($C:$C,MATCH(AY12,$B:$B,0))</f>
        <v>-0.09</v>
      </c>
      <c r="AZ29" s="15">
        <f t="shared" si="97"/>
        <v>0.19</v>
      </c>
      <c r="BA29" s="15">
        <f t="shared" si="97"/>
        <v>0.41</v>
      </c>
      <c r="BB29" s="15">
        <f t="shared" si="97"/>
        <v>-0.26</v>
      </c>
      <c r="BC29" s="15">
        <f t="shared" si="97"/>
        <v>-0.5</v>
      </c>
      <c r="BD29" s="15">
        <f t="shared" si="97"/>
        <v>0.17</v>
      </c>
      <c r="BE29" s="15">
        <f t="shared" si="97"/>
        <v>0.15</v>
      </c>
      <c r="BF29" s="15">
        <f t="shared" si="97"/>
        <v>0.21</v>
      </c>
      <c r="BG29" s="15">
        <f t="shared" si="97"/>
        <v>0.37</v>
      </c>
      <c r="BH29" s="15">
        <f t="shared" si="97"/>
        <v>0.51</v>
      </c>
      <c r="BI29" s="15">
        <f t="shared" si="97"/>
        <v>0.55000000000000004</v>
      </c>
      <c r="BJ29" s="65">
        <f t="shared" si="97"/>
        <v>0.41</v>
      </c>
      <c r="BM29" s="91">
        <f t="shared" ref="BM29:BX29" si="98">INDEX($D:$D,MATCH(BM12,$B:$B,0))</f>
        <v>-0.03</v>
      </c>
      <c r="BN29" s="15">
        <f t="shared" si="98"/>
        <v>0.34</v>
      </c>
      <c r="BO29" s="15">
        <f t="shared" si="98"/>
        <v>0.26</v>
      </c>
      <c r="BP29" s="15">
        <f t="shared" si="98"/>
        <v>0.16</v>
      </c>
      <c r="BQ29" s="15">
        <f t="shared" si="98"/>
        <v>0.12</v>
      </c>
      <c r="BR29" s="15">
        <f t="shared" si="98"/>
        <v>0.21</v>
      </c>
      <c r="BS29" s="15">
        <f t="shared" si="98"/>
        <v>0.17</v>
      </c>
      <c r="BT29" s="15">
        <f t="shared" si="98"/>
        <v>0.2</v>
      </c>
      <c r="BU29" s="15">
        <f t="shared" si="98"/>
        <v>0.37</v>
      </c>
      <c r="BV29" s="15">
        <f t="shared" si="98"/>
        <v>0.25</v>
      </c>
      <c r="BW29" s="15">
        <f t="shared" si="98"/>
        <v>0.04</v>
      </c>
      <c r="BX29" s="65">
        <f t="shared" si="98"/>
        <v>0.31</v>
      </c>
      <c r="CC29" s="7">
        <f t="shared" si="16"/>
        <v>42644</v>
      </c>
      <c r="CD29" s="15">
        <f t="shared" si="3"/>
        <v>205.01186039743342</v>
      </c>
      <c r="CE29" s="15">
        <f t="shared" si="4"/>
        <v>205.01186039743342</v>
      </c>
      <c r="CF29" s="15">
        <f t="shared" si="5"/>
        <v>205.74893654801951</v>
      </c>
      <c r="CG29" s="15" t="s">
        <v>9939</v>
      </c>
      <c r="CH29" s="15">
        <f t="shared" si="1"/>
        <v>0.23363394305572599</v>
      </c>
      <c r="CI29" s="4">
        <f t="shared" si="42"/>
        <v>5.0045610448921281</v>
      </c>
      <c r="CJ29" s="4">
        <f t="shared" si="59"/>
        <v>3.0658927974169359</v>
      </c>
      <c r="CK29" s="4">
        <f t="shared" si="51"/>
        <v>4.1580326983913904</v>
      </c>
      <c r="CL29" s="4">
        <f t="shared" si="64"/>
        <v>2.9157274494057503</v>
      </c>
      <c r="CM29" s="6" t="e">
        <f>NA()</f>
        <v>#N/A</v>
      </c>
      <c r="CN29" s="6" t="e">
        <f>NA()</f>
        <v>#N/A</v>
      </c>
      <c r="CO29" s="4">
        <v>3</v>
      </c>
      <c r="CP29" s="4">
        <v>2</v>
      </c>
      <c r="CQ29" s="4">
        <v>2</v>
      </c>
      <c r="CS29" s="7">
        <f t="shared" si="17"/>
        <v>42644</v>
      </c>
      <c r="CT29" s="15">
        <f t="shared" si="6"/>
        <v>192.01881601657263</v>
      </c>
      <c r="CU29" s="15">
        <f t="shared" si="7"/>
        <v>192.01881601657263</v>
      </c>
      <c r="CV29" s="15">
        <f t="shared" si="8"/>
        <v>191.88642489478701</v>
      </c>
      <c r="CW29" s="15" t="s">
        <v>9939</v>
      </c>
      <c r="CX29" s="15">
        <f t="shared" si="9"/>
        <v>-4.1172297158636961E-2</v>
      </c>
      <c r="CY29" s="4">
        <f t="shared" si="43"/>
        <v>4.1119522779228532</v>
      </c>
      <c r="CZ29" s="4">
        <f t="shared" si="60"/>
        <v>3.1025577338275951</v>
      </c>
      <c r="DA29" s="4">
        <f t="shared" si="52"/>
        <v>3.658384202499652</v>
      </c>
      <c r="DB29" s="4">
        <f t="shared" si="65"/>
        <v>3.0443823765703875</v>
      </c>
      <c r="DC29" s="6" t="e">
        <f>NA()</f>
        <v>#N/A</v>
      </c>
      <c r="DD29" s="6" t="e">
        <f>NA()</f>
        <v>#N/A</v>
      </c>
      <c r="DE29" s="4">
        <v>3</v>
      </c>
      <c r="DF29" s="4">
        <v>2</v>
      </c>
      <c r="DG29" s="4">
        <v>2</v>
      </c>
    </row>
    <row r="30" spans="2:111" x14ac:dyDescent="0.2">
      <c r="B30" s="7">
        <v>37288</v>
      </c>
      <c r="C30" s="51">
        <v>-0.06</v>
      </c>
      <c r="D30" s="51">
        <v>0.71</v>
      </c>
      <c r="E30" s="51">
        <v>0.12267098122513299</v>
      </c>
      <c r="F30" s="50">
        <v>0.52306174919996995</v>
      </c>
      <c r="H30" s="49">
        <f t="shared" si="2"/>
        <v>-0.18267098122513298</v>
      </c>
      <c r="I30" s="50">
        <f t="shared" si="0"/>
        <v>0.18693825080003001</v>
      </c>
      <c r="K30" s="46">
        <f t="shared" si="10"/>
        <v>114.71394550076698</v>
      </c>
      <c r="L30" s="47">
        <f t="shared" si="11"/>
        <v>114.99700086464155</v>
      </c>
      <c r="M30" s="47">
        <f t="shared" si="12"/>
        <v>114.52548255599574</v>
      </c>
      <c r="N30" s="48">
        <f t="shared" si="13"/>
        <v>114.6307666759014</v>
      </c>
      <c r="Q30" s="49">
        <f t="shared" si="18"/>
        <v>3.3478264041185071</v>
      </c>
      <c r="R30" s="50">
        <f t="shared" si="19"/>
        <v>4.7088820130504701</v>
      </c>
      <c r="U30" s="49">
        <f t="shared" si="53"/>
        <v>4.784748298505221</v>
      </c>
      <c r="V30" s="51">
        <f t="shared" si="54"/>
        <v>5.0511625594430711</v>
      </c>
      <c r="W30" s="51">
        <f t="shared" si="55"/>
        <v>4.8480211195491592</v>
      </c>
      <c r="X30" s="50">
        <f t="shared" si="56"/>
        <v>5.0728774049326688</v>
      </c>
      <c r="Z30" s="49">
        <f t="shared" si="57"/>
        <v>4.6497148640559374</v>
      </c>
      <c r="AA30" s="51">
        <f t="shared" si="57"/>
        <v>5.1626347374161172</v>
      </c>
      <c r="AB30" s="51">
        <f t="shared" si="57"/>
        <v>4.7131748824491098</v>
      </c>
      <c r="AC30" s="50">
        <f t="shared" si="57"/>
        <v>5.1796766533215886</v>
      </c>
      <c r="AE30" s="49">
        <f t="shared" ref="AE30:AF30" si="99">AVERAGE(Q28:Q30)</f>
        <v>2.7824621520655106</v>
      </c>
      <c r="AF30" s="50">
        <f t="shared" si="99"/>
        <v>4.0345609534104341</v>
      </c>
      <c r="AI30" s="7"/>
      <c r="AJ30" s="41"/>
      <c r="AK30" s="41"/>
      <c r="AL30" s="41"/>
      <c r="AM30" s="41"/>
      <c r="AQ30" s="41"/>
      <c r="AR30" s="41"/>
      <c r="AS30" s="41"/>
      <c r="AT30" s="41"/>
      <c r="AY30" s="91">
        <f t="shared" ref="AY30:BJ30" si="100">INDEX($C:$C,MATCH(AY13,$B:$B,0))</f>
        <v>0.38</v>
      </c>
      <c r="AZ30" s="15">
        <f t="shared" si="100"/>
        <v>0.44</v>
      </c>
      <c r="BA30" s="15">
        <f t="shared" si="100"/>
        <v>0.15</v>
      </c>
      <c r="BB30" s="15">
        <f t="shared" si="100"/>
        <v>-0.32</v>
      </c>
      <c r="BC30" s="15">
        <f t="shared" si="100"/>
        <v>-0.45</v>
      </c>
      <c r="BD30" s="15">
        <f t="shared" si="100"/>
        <v>0.11</v>
      </c>
      <c r="BE30" s="15">
        <f t="shared" si="100"/>
        <v>0.26</v>
      </c>
      <c r="BF30" s="15">
        <f t="shared" si="100"/>
        <v>0.28000000000000003</v>
      </c>
      <c r="BG30" s="15">
        <f t="shared" si="100"/>
        <v>0.61</v>
      </c>
      <c r="BH30" s="15">
        <f t="shared" si="100"/>
        <v>0.61</v>
      </c>
      <c r="BI30" s="15">
        <f t="shared" si="100"/>
        <v>0.78</v>
      </c>
      <c r="BJ30" s="65">
        <f t="shared" si="100"/>
        <v>0.46</v>
      </c>
      <c r="BM30" s="91">
        <f t="shared" ref="BM30:BX30" si="101">INDEX($D:$D,MATCH(BM13,$B:$B,0))</f>
        <v>0.19</v>
      </c>
      <c r="BN30" s="15">
        <f t="shared" si="101"/>
        <v>0.36</v>
      </c>
      <c r="BO30" s="15">
        <f t="shared" si="101"/>
        <v>0.36</v>
      </c>
      <c r="BP30" s="15">
        <f t="shared" si="101"/>
        <v>0.22</v>
      </c>
      <c r="BQ30" s="15">
        <f t="shared" si="101"/>
        <v>0.21</v>
      </c>
      <c r="BR30" s="15">
        <f t="shared" si="101"/>
        <v>0.25</v>
      </c>
      <c r="BS30" s="15">
        <f t="shared" si="101"/>
        <v>0.17</v>
      </c>
      <c r="BT30" s="15">
        <f t="shared" si="101"/>
        <v>0.19</v>
      </c>
      <c r="BU30" s="15">
        <f t="shared" si="101"/>
        <v>0.48</v>
      </c>
      <c r="BV30" s="15">
        <f t="shared" si="101"/>
        <v>0.28000000000000003</v>
      </c>
      <c r="BW30" s="15">
        <f t="shared" si="101"/>
        <v>0.22</v>
      </c>
      <c r="BX30" s="65">
        <f t="shared" si="101"/>
        <v>0.45</v>
      </c>
      <c r="CC30" s="7">
        <f t="shared" si="16"/>
        <v>42675</v>
      </c>
      <c r="CD30" s="15">
        <f t="shared" si="3"/>
        <v>206.61095290853342</v>
      </c>
      <c r="CE30" s="15">
        <f t="shared" si="4"/>
        <v>206.61095290853342</v>
      </c>
      <c r="CF30" s="15">
        <f t="shared" si="5"/>
        <v>206.525478136711</v>
      </c>
      <c r="CG30" s="15" t="s">
        <v>9939</v>
      </c>
      <c r="CH30" s="15">
        <f t="shared" si="1"/>
        <v>0.40257807903165804</v>
      </c>
      <c r="CI30" s="4">
        <f t="shared" si="42"/>
        <v>5.2672455054051426</v>
      </c>
      <c r="CJ30" s="4">
        <f t="shared" si="59"/>
        <v>3.3016476988928787</v>
      </c>
      <c r="CK30" s="4">
        <f t="shared" si="51"/>
        <v>4.8787473295539359</v>
      </c>
      <c r="CL30" s="4">
        <f t="shared" si="64"/>
        <v>3.1103307636819011</v>
      </c>
      <c r="CM30" s="6" t="e">
        <f>NA()</f>
        <v>#N/A</v>
      </c>
      <c r="CN30" s="6" t="e">
        <f>NA()</f>
        <v>#N/A</v>
      </c>
      <c r="CO30" s="4">
        <v>3</v>
      </c>
      <c r="CP30" s="4">
        <v>2</v>
      </c>
      <c r="CQ30" s="4">
        <v>2</v>
      </c>
      <c r="CS30" s="7">
        <f t="shared" si="17"/>
        <v>42675</v>
      </c>
      <c r="CT30" s="15">
        <f t="shared" si="6"/>
        <v>192.44125741180909</v>
      </c>
      <c r="CU30" s="15">
        <f t="shared" si="7"/>
        <v>192.44125741180909</v>
      </c>
      <c r="CV30" s="15">
        <f t="shared" si="8"/>
        <v>192.52542267802286</v>
      </c>
      <c r="CW30" s="15" t="s">
        <v>9939</v>
      </c>
      <c r="CX30" s="15">
        <f t="shared" si="9"/>
        <v>-0.11300833218724501</v>
      </c>
      <c r="CY30" s="4">
        <f t="shared" si="43"/>
        <v>4.4119088755953726</v>
      </c>
      <c r="CZ30" s="4">
        <f t="shared" si="60"/>
        <v>3.2880681335885953</v>
      </c>
      <c r="DA30" s="4">
        <f t="shared" si="52"/>
        <v>4.0870102538245305</v>
      </c>
      <c r="DB30" s="4">
        <f t="shared" si="65"/>
        <v>3.1541130660840131</v>
      </c>
      <c r="DC30" s="6" t="e">
        <f>NA()</f>
        <v>#N/A</v>
      </c>
      <c r="DD30" s="6" t="e">
        <f>NA()</f>
        <v>#N/A</v>
      </c>
      <c r="DE30" s="4">
        <v>3</v>
      </c>
      <c r="DF30" s="4">
        <v>2</v>
      </c>
      <c r="DG30" s="4">
        <v>2</v>
      </c>
    </row>
    <row r="31" spans="2:111" x14ac:dyDescent="0.2">
      <c r="B31" s="7">
        <v>37316</v>
      </c>
      <c r="C31" s="51">
        <v>0.51</v>
      </c>
      <c r="D31" s="51">
        <v>0.41</v>
      </c>
      <c r="E31" s="51">
        <v>0.42126625106066601</v>
      </c>
      <c r="F31" s="50">
        <v>0.30148477392227702</v>
      </c>
      <c r="H31" s="49">
        <f t="shared" si="2"/>
        <v>8.8733748939334001E-2</v>
      </c>
      <c r="I31" s="50">
        <f t="shared" si="0"/>
        <v>0.10851522607772296</v>
      </c>
      <c r="K31" s="46">
        <f t="shared" si="10"/>
        <v>115.29898662282091</v>
      </c>
      <c r="L31" s="47">
        <f t="shared" si="11"/>
        <v>115.46848856818657</v>
      </c>
      <c r="M31" s="47">
        <f t="shared" si="12"/>
        <v>115.00793976286852</v>
      </c>
      <c r="N31" s="48">
        <f t="shared" si="13"/>
        <v>114.9763609836596</v>
      </c>
      <c r="Q31" s="49">
        <f t="shared" si="18"/>
        <v>5.1127181210014214</v>
      </c>
      <c r="R31" s="50">
        <f t="shared" si="19"/>
        <v>4.8192003544678528</v>
      </c>
      <c r="U31" s="49">
        <f t="shared" si="53"/>
        <v>4.6597938138006612</v>
      </c>
      <c r="V31" s="51">
        <f t="shared" si="54"/>
        <v>4.8527557911896224</v>
      </c>
      <c r="W31" s="51">
        <f t="shared" si="55"/>
        <v>4.6945713381767433</v>
      </c>
      <c r="X31" s="50">
        <f t="shared" si="56"/>
        <v>4.8265585085898124</v>
      </c>
      <c r="Z31" s="49">
        <f t="shared" si="57"/>
        <v>4.7396018817072827</v>
      </c>
      <c r="AA31" s="51">
        <f t="shared" si="57"/>
        <v>4.9989350443719802</v>
      </c>
      <c r="AB31" s="51">
        <f t="shared" si="57"/>
        <v>4.7970881149242501</v>
      </c>
      <c r="AC31" s="50">
        <f t="shared" si="57"/>
        <v>5.005747342411567</v>
      </c>
      <c r="AE31" s="49">
        <f t="shared" ref="AE31:AF31" si="102">AVERAGE(Q29:Q31)</f>
        <v>3.8708566692254416</v>
      </c>
      <c r="AF31" s="50">
        <f t="shared" si="102"/>
        <v>4.4282552568993481</v>
      </c>
      <c r="AI31" s="7"/>
      <c r="AJ31" s="41"/>
      <c r="AK31" s="41"/>
      <c r="AL31" s="41"/>
      <c r="AM31" s="41"/>
      <c r="AQ31" s="41"/>
      <c r="AR31" s="41"/>
      <c r="AS31" s="41"/>
      <c r="AT31" s="41"/>
      <c r="AY31" s="91">
        <f t="shared" ref="AY31:BJ31" si="103">INDEX($C:$C,MATCH(AY14,$B:$B,0))</f>
        <v>1.7</v>
      </c>
      <c r="AZ31" s="15">
        <f t="shared" si="103"/>
        <v>0.57999999999999996</v>
      </c>
      <c r="BA31" s="15">
        <f t="shared" si="103"/>
        <v>0.61</v>
      </c>
      <c r="BB31" s="15">
        <f t="shared" si="103"/>
        <v>0.12</v>
      </c>
      <c r="BC31" s="15">
        <f t="shared" si="103"/>
        <v>-0.12</v>
      </c>
      <c r="BD31" s="15">
        <f t="shared" si="103"/>
        <v>0.25</v>
      </c>
      <c r="BE31" s="15">
        <f t="shared" si="103"/>
        <v>0.38</v>
      </c>
      <c r="BF31" s="15">
        <f t="shared" si="103"/>
        <v>0.49</v>
      </c>
      <c r="BG31" s="15">
        <f t="shared" si="103"/>
        <v>0.31</v>
      </c>
      <c r="BH31" s="15">
        <f t="shared" si="103"/>
        <v>0.63</v>
      </c>
      <c r="BI31" s="15">
        <f t="shared" si="103"/>
        <v>1.03</v>
      </c>
      <c r="BJ31" s="65">
        <f t="shared" si="103"/>
        <v>0.59</v>
      </c>
      <c r="BM31" s="91">
        <f t="shared" ref="BM31:BX31" si="104">INDEX($D:$D,MATCH(BM14,$B:$B,0))</f>
        <v>0.57999999999999996</v>
      </c>
      <c r="BN31" s="15">
        <f t="shared" si="104"/>
        <v>0.76</v>
      </c>
      <c r="BO31" s="15">
        <f t="shared" si="104"/>
        <v>0.56999999999999995</v>
      </c>
      <c r="BP31" s="15">
        <f t="shared" si="104"/>
        <v>0.45</v>
      </c>
      <c r="BQ31" s="15">
        <f t="shared" si="104"/>
        <v>0.28000000000000003</v>
      </c>
      <c r="BR31" s="15">
        <f t="shared" si="104"/>
        <v>0.3</v>
      </c>
      <c r="BS31" s="15">
        <f t="shared" si="104"/>
        <v>0.27</v>
      </c>
      <c r="BT31" s="15">
        <f t="shared" si="104"/>
        <v>0.25</v>
      </c>
      <c r="BU31" s="15">
        <f t="shared" si="104"/>
        <v>0.28000000000000003</v>
      </c>
      <c r="BV31" s="15">
        <f t="shared" si="104"/>
        <v>0.25</v>
      </c>
      <c r="BW31" s="15">
        <f t="shared" si="104"/>
        <v>0.34</v>
      </c>
      <c r="BX31" s="65">
        <f t="shared" si="104"/>
        <v>0.42</v>
      </c>
      <c r="CC31" s="7">
        <f t="shared" si="16"/>
        <v>42705</v>
      </c>
      <c r="CD31" s="15">
        <f t="shared" si="3"/>
        <v>207.56136329191267</v>
      </c>
      <c r="CE31" s="15">
        <f t="shared" si="4"/>
        <v>207.56136329191267</v>
      </c>
      <c r="CF31" s="15">
        <f t="shared" si="5"/>
        <v>207.18458208144452</v>
      </c>
      <c r="CG31" s="15" t="s">
        <v>9939</v>
      </c>
      <c r="CH31" s="15">
        <f t="shared" si="1"/>
        <v>0.14086070993274802</v>
      </c>
      <c r="CI31" s="4">
        <f t="shared" si="42"/>
        <v>4.3770968539124482</v>
      </c>
      <c r="CJ31" s="4">
        <f t="shared" si="59"/>
        <v>3.3530876190695835</v>
      </c>
      <c r="CK31" s="4">
        <f t="shared" si="51"/>
        <v>4.8829678014032396</v>
      </c>
      <c r="CL31" s="4">
        <f t="shared" si="64"/>
        <v>3.2402093717931328</v>
      </c>
      <c r="CM31" s="6" t="e">
        <f>NA()</f>
        <v>#N/A</v>
      </c>
      <c r="CN31" s="6" t="e">
        <f>NA()</f>
        <v>#N/A</v>
      </c>
      <c r="CO31" s="4">
        <v>3</v>
      </c>
      <c r="CP31" s="4">
        <v>2</v>
      </c>
      <c r="CQ31" s="4">
        <v>2</v>
      </c>
      <c r="CS31" s="7">
        <f t="shared" si="17"/>
        <v>42705</v>
      </c>
      <c r="CT31" s="15">
        <f t="shared" si="6"/>
        <v>193.30724307016223</v>
      </c>
      <c r="CU31" s="15">
        <f t="shared" si="7"/>
        <v>193.30724307016223</v>
      </c>
      <c r="CV31" s="15">
        <f t="shared" si="8"/>
        <v>193.21224938515505</v>
      </c>
      <c r="CW31" s="15" t="s">
        <v>9939</v>
      </c>
      <c r="CX31" s="15">
        <f t="shared" si="9"/>
        <v>9.3254019350568984E-2</v>
      </c>
      <c r="CY31" s="4">
        <f t="shared" si="43"/>
        <v>4.1194857568468848</v>
      </c>
      <c r="CZ31" s="4">
        <f t="shared" si="60"/>
        <v>3.4322245441030077</v>
      </c>
      <c r="DA31" s="4">
        <f t="shared" si="52"/>
        <v>4.2144489701217038</v>
      </c>
      <c r="DB31" s="4">
        <f t="shared" si="65"/>
        <v>3.2742834705063992</v>
      </c>
      <c r="DC31" s="6" t="e">
        <f>NA()</f>
        <v>#N/A</v>
      </c>
      <c r="DD31" s="6" t="e">
        <f>NA()</f>
        <v>#N/A</v>
      </c>
      <c r="DE31" s="4">
        <v>3</v>
      </c>
      <c r="DF31" s="4">
        <v>2</v>
      </c>
      <c r="DG31" s="4">
        <v>2</v>
      </c>
    </row>
    <row r="32" spans="2:111" x14ac:dyDescent="0.2">
      <c r="B32" s="7">
        <v>37347</v>
      </c>
      <c r="C32" s="51">
        <v>0.55000000000000004</v>
      </c>
      <c r="D32" s="51">
        <v>0.36</v>
      </c>
      <c r="E32" s="51">
        <v>0.676712394464143</v>
      </c>
      <c r="F32" s="50">
        <v>0.40190456461320401</v>
      </c>
      <c r="H32" s="49">
        <f t="shared" si="2"/>
        <v>-0.12671239446414295</v>
      </c>
      <c r="I32" s="50">
        <f t="shared" si="0"/>
        <v>-4.1904564613204021E-2</v>
      </c>
      <c r="K32" s="46">
        <f t="shared" si="10"/>
        <v>115.93313104924643</v>
      </c>
      <c r="L32" s="47">
        <f t="shared" si="11"/>
        <v>115.88417512703205</v>
      </c>
      <c r="M32" s="47">
        <f t="shared" si="12"/>
        <v>115.7862127458617</v>
      </c>
      <c r="N32" s="48">
        <f t="shared" si="13"/>
        <v>115.43845622667908</v>
      </c>
      <c r="Q32" s="49">
        <f t="shared" si="18"/>
        <v>4.9901559989061752</v>
      </c>
      <c r="R32" s="50">
        <f t="shared" si="19"/>
        <v>5.0171152783521791</v>
      </c>
      <c r="U32" s="49">
        <f t="shared" si="53"/>
        <v>4.7118633629617648</v>
      </c>
      <c r="V32" s="51">
        <f t="shared" si="54"/>
        <v>4.727533550993158</v>
      </c>
      <c r="W32" s="51">
        <f t="shared" si="55"/>
        <v>4.7762450311267202</v>
      </c>
      <c r="X32" s="50">
        <f t="shared" si="56"/>
        <v>4.748670184496163</v>
      </c>
      <c r="Z32" s="49">
        <f t="shared" si="57"/>
        <v>4.7188018250892156</v>
      </c>
      <c r="AA32" s="51">
        <f t="shared" si="57"/>
        <v>4.8771506338752841</v>
      </c>
      <c r="AB32" s="51">
        <f t="shared" si="57"/>
        <v>4.7729458296175409</v>
      </c>
      <c r="AC32" s="50">
        <f t="shared" si="57"/>
        <v>4.8827020326728814</v>
      </c>
      <c r="AE32" s="49">
        <f t="shared" ref="AE32:AF32" si="105">AVERAGE(Q30:Q32)</f>
        <v>4.4835668413420349</v>
      </c>
      <c r="AF32" s="50">
        <f t="shared" si="105"/>
        <v>4.8483992152901676</v>
      </c>
      <c r="AY32" s="91">
        <f t="shared" ref="AY32:BJ32" si="106">INDEX($C:$C,MATCH(AY15,$B:$B,0))</f>
        <v>0.53</v>
      </c>
      <c r="AZ32" s="15">
        <f t="shared" si="106"/>
        <v>0.38</v>
      </c>
      <c r="BA32" s="15">
        <f t="shared" si="106"/>
        <v>0.32</v>
      </c>
      <c r="BB32" s="15">
        <f t="shared" si="106"/>
        <v>-0.34</v>
      </c>
      <c r="BC32" s="15">
        <f t="shared" si="106"/>
        <v>-0.16</v>
      </c>
      <c r="BD32" s="15">
        <f t="shared" si="106"/>
        <v>0.39</v>
      </c>
      <c r="BE32" s="15">
        <f t="shared" si="106"/>
        <v>0.54</v>
      </c>
      <c r="BF32" s="15">
        <f t="shared" si="106"/>
        <v>0.57999999999999996</v>
      </c>
      <c r="BG32" s="15">
        <f t="shared" si="106"/>
        <v>0.42</v>
      </c>
      <c r="BH32" s="15">
        <f t="shared" si="106"/>
        <v>0.52</v>
      </c>
      <c r="BI32" s="15">
        <f t="shared" si="106"/>
        <v>0.85</v>
      </c>
      <c r="BJ32" s="65">
        <f t="shared" si="106"/>
        <v>0.7</v>
      </c>
      <c r="BM32" s="91">
        <f t="shared" ref="BM32:BX32" si="107">INDEX($D:$D,MATCH(BM15,$B:$B,0))</f>
        <v>0.28000000000000003</v>
      </c>
      <c r="BN32" s="15">
        <f t="shared" si="107"/>
        <v>0.49</v>
      </c>
      <c r="BO32" s="15">
        <f t="shared" si="107"/>
        <v>0.33</v>
      </c>
      <c r="BP32" s="15">
        <f t="shared" si="107"/>
        <v>0.15</v>
      </c>
      <c r="BQ32" s="15">
        <f t="shared" si="107"/>
        <v>0.26</v>
      </c>
      <c r="BR32" s="15">
        <f t="shared" si="107"/>
        <v>0.23</v>
      </c>
      <c r="BS32" s="15">
        <f t="shared" si="107"/>
        <v>0.28999999999999998</v>
      </c>
      <c r="BT32" s="15">
        <f t="shared" si="107"/>
        <v>0.25</v>
      </c>
      <c r="BU32" s="15">
        <f t="shared" si="107"/>
        <v>0.32</v>
      </c>
      <c r="BV32" s="15">
        <f t="shared" si="107"/>
        <v>0.31</v>
      </c>
      <c r="BW32" s="15">
        <f t="shared" si="107"/>
        <v>0.25</v>
      </c>
      <c r="BX32" s="65">
        <f t="shared" si="107"/>
        <v>0.47</v>
      </c>
      <c r="CC32" s="7">
        <f t="shared" si="16"/>
        <v>42736</v>
      </c>
      <c r="CD32" s="15">
        <f t="shared" si="3"/>
        <v>211.08990646787515</v>
      </c>
      <c r="CE32" s="15">
        <f t="shared" si="4"/>
        <v>211.08990646787515</v>
      </c>
      <c r="CF32" s="15">
        <f t="shared" si="5"/>
        <v>210.4447720516537</v>
      </c>
      <c r="CG32" s="15" t="s">
        <v>9939</v>
      </c>
      <c r="CH32" s="15">
        <f t="shared" si="1"/>
        <v>0.12643215172855005</v>
      </c>
      <c r="CI32" s="4">
        <f t="shared" si="42"/>
        <v>9.4465732924020358</v>
      </c>
      <c r="CJ32" s="4">
        <f t="shared" si="59"/>
        <v>4.712183810115306</v>
      </c>
      <c r="CK32" s="4">
        <f t="shared" si="51"/>
        <v>6.3636385505732092</v>
      </c>
      <c r="CL32" s="4">
        <f t="shared" si="64"/>
        <v>3.7889730426925894</v>
      </c>
      <c r="CM32" s="6" t="e">
        <f>NA()</f>
        <v>#N/A</v>
      </c>
      <c r="CN32" s="6" t="e">
        <f>NA()</f>
        <v>#N/A</v>
      </c>
      <c r="CO32" s="4">
        <v>3</v>
      </c>
      <c r="CP32" s="4">
        <v>2</v>
      </c>
      <c r="CQ32" s="4">
        <v>2</v>
      </c>
      <c r="CS32" s="7">
        <f t="shared" si="17"/>
        <v>42736</v>
      </c>
      <c r="CT32" s="15">
        <f t="shared" si="6"/>
        <v>194.42842507996917</v>
      </c>
      <c r="CU32" s="15">
        <f t="shared" si="7"/>
        <v>194.42842507996917</v>
      </c>
      <c r="CV32" s="15">
        <f t="shared" si="8"/>
        <v>194.30328152439475</v>
      </c>
      <c r="CW32" s="15" t="s">
        <v>9939</v>
      </c>
      <c r="CX32" s="15">
        <f t="shared" si="9"/>
        <v>1.5319374050240975E-2</v>
      </c>
      <c r="CY32" s="4">
        <f t="shared" si="43"/>
        <v>5.1340840870185929</v>
      </c>
      <c r="CZ32" s="4">
        <f t="shared" si="60"/>
        <v>3.8348452405018634</v>
      </c>
      <c r="DA32" s="4">
        <f t="shared" si="52"/>
        <v>4.5551595731536167</v>
      </c>
      <c r="DB32" s="4">
        <f t="shared" si="65"/>
        <v>3.5183793060644888</v>
      </c>
      <c r="DC32" s="6" t="e">
        <f>NA()</f>
        <v>#N/A</v>
      </c>
      <c r="DD32" s="6" t="e">
        <f>NA()</f>
        <v>#N/A</v>
      </c>
      <c r="DE32" s="4">
        <v>3</v>
      </c>
      <c r="DF32" s="4">
        <v>2</v>
      </c>
      <c r="DG32" s="4">
        <v>2</v>
      </c>
    </row>
    <row r="33" spans="2:111" x14ac:dyDescent="0.2">
      <c r="B33" s="7">
        <v>37377</v>
      </c>
      <c r="C33" s="51">
        <v>0.2</v>
      </c>
      <c r="D33" s="51">
        <v>0.18</v>
      </c>
      <c r="E33" s="51">
        <v>0.70286545137228396</v>
      </c>
      <c r="F33" s="50">
        <v>0.28355890474697898</v>
      </c>
      <c r="H33" s="49">
        <f t="shared" si="2"/>
        <v>-0.50286545137228389</v>
      </c>
      <c r="I33" s="50">
        <f t="shared" si="0"/>
        <v>-0.10355890474697899</v>
      </c>
      <c r="K33" s="46">
        <f t="shared" si="10"/>
        <v>116.16499731134492</v>
      </c>
      <c r="L33" s="47">
        <f t="shared" si="11"/>
        <v>116.09276664226071</v>
      </c>
      <c r="M33" s="47">
        <f t="shared" si="12"/>
        <v>116.60003403270477</v>
      </c>
      <c r="N33" s="48">
        <f t="shared" si="13"/>
        <v>115.76579224881228</v>
      </c>
      <c r="Q33" s="49">
        <f t="shared" si="18"/>
        <v>7.4449943263192182</v>
      </c>
      <c r="R33" s="50">
        <f t="shared" si="19"/>
        <v>4.0198455576959446</v>
      </c>
      <c r="U33" s="49">
        <f t="shared" si="53"/>
        <v>4.6805218893422023</v>
      </c>
      <c r="V33" s="51">
        <f t="shared" si="54"/>
        <v>4.5397001906984258</v>
      </c>
      <c r="W33" s="51">
        <f t="shared" si="55"/>
        <v>4.7716238719008146</v>
      </c>
      <c r="X33" s="50">
        <f t="shared" si="56"/>
        <v>4.5563327469754427</v>
      </c>
      <c r="Z33" s="49">
        <f t="shared" si="57"/>
        <v>4.6840596887015424</v>
      </c>
      <c r="AA33" s="51">
        <f t="shared" si="57"/>
        <v>4.7066631776270684</v>
      </c>
      <c r="AB33" s="51">
        <f t="shared" si="57"/>
        <v>4.7474800804014263</v>
      </c>
      <c r="AC33" s="50">
        <f t="shared" si="57"/>
        <v>4.710520480020473</v>
      </c>
      <c r="AE33" s="49">
        <f t="shared" ref="AE33:AF33" si="108">AVERAGE(Q31:Q33)</f>
        <v>5.849289482075605</v>
      </c>
      <c r="AF33" s="50">
        <f t="shared" si="108"/>
        <v>4.6187203968386585</v>
      </c>
      <c r="AY33" s="91">
        <f t="shared" ref="AY33:BJ33" si="109">INDEX($C:$C,MATCH(AY16,$B:$B,0))</f>
        <v>0.09</v>
      </c>
      <c r="AZ33" s="15">
        <f t="shared" si="109"/>
        <v>-0.03</v>
      </c>
      <c r="BA33" s="15">
        <f t="shared" si="109"/>
        <v>0.39</v>
      </c>
      <c r="BB33" s="15">
        <f t="shared" si="109"/>
        <v>0.05</v>
      </c>
      <c r="BC33" s="15">
        <f t="shared" si="109"/>
        <v>-0.28999999999999998</v>
      </c>
      <c r="BD33" s="15">
        <f t="shared" si="109"/>
        <v>0.06</v>
      </c>
      <c r="BE33" s="15">
        <f t="shared" si="109"/>
        <v>0.38</v>
      </c>
      <c r="BF33" s="15">
        <f t="shared" si="109"/>
        <v>-0.02</v>
      </c>
      <c r="BG33" s="15">
        <f t="shared" si="109"/>
        <v>0.26</v>
      </c>
      <c r="BH33" s="15">
        <f t="shared" si="109"/>
        <v>0.54</v>
      </c>
      <c r="BI33" s="15">
        <f t="shared" si="109"/>
        <v>0.81</v>
      </c>
      <c r="BJ33" s="65">
        <f t="shared" si="109"/>
        <v>0.56000000000000005</v>
      </c>
      <c r="BM33" s="91">
        <f t="shared" ref="BM33:BX33" si="110">INDEX($D:$D,MATCH(BM16,$B:$B,0))</f>
        <v>0.2</v>
      </c>
      <c r="BN33" s="15">
        <f t="shared" si="110"/>
        <v>0.43</v>
      </c>
      <c r="BO33" s="15">
        <f t="shared" si="110"/>
        <v>0.34</v>
      </c>
      <c r="BP33" s="15">
        <f t="shared" si="110"/>
        <v>0.46</v>
      </c>
      <c r="BQ33" s="15">
        <f t="shared" si="110"/>
        <v>0.16</v>
      </c>
      <c r="BR33" s="15">
        <f t="shared" si="110"/>
        <v>0.3</v>
      </c>
      <c r="BS33" s="15">
        <f t="shared" si="110"/>
        <v>0.26</v>
      </c>
      <c r="BT33" s="15">
        <f t="shared" si="110"/>
        <v>0.2</v>
      </c>
      <c r="BU33" s="15">
        <f t="shared" si="110"/>
        <v>0.3</v>
      </c>
      <c r="BV33" s="15">
        <f t="shared" si="110"/>
        <v>0.25</v>
      </c>
      <c r="BW33" s="15">
        <f t="shared" si="110"/>
        <v>0.22</v>
      </c>
      <c r="BX33" s="65">
        <f t="shared" si="110"/>
        <v>0.41</v>
      </c>
      <c r="CC33" s="7">
        <f t="shared" si="16"/>
        <v>42767</v>
      </c>
      <c r="CD33" s="15">
        <f t="shared" si="3"/>
        <v>212.31422792538882</v>
      </c>
      <c r="CE33" s="15">
        <f t="shared" si="4"/>
        <v>212.31422792538882</v>
      </c>
      <c r="CF33" s="15">
        <f t="shared" si="5"/>
        <v>211.68838931497183</v>
      </c>
      <c r="CG33" s="15" t="s">
        <v>9939</v>
      </c>
      <c r="CH33" s="15">
        <f t="shared" si="1"/>
        <v>-1.0947093241590045E-2</v>
      </c>
      <c r="CI33" s="4">
        <f t="shared" si="42"/>
        <v>10.380818157383359</v>
      </c>
      <c r="CJ33" s="4">
        <f t="shared" si="59"/>
        <v>4.8581386660832209</v>
      </c>
      <c r="CK33" s="4">
        <f t="shared" si="51"/>
        <v>8.0681627678992811</v>
      </c>
      <c r="CL33" s="4">
        <f t="shared" si="64"/>
        <v>4.3078033650893701</v>
      </c>
      <c r="CM33" s="6" t="e">
        <f>NA()</f>
        <v>#N/A</v>
      </c>
      <c r="CN33" s="6" t="e">
        <f>NA()</f>
        <v>#N/A</v>
      </c>
      <c r="CO33" s="4">
        <v>3</v>
      </c>
      <c r="CP33" s="4">
        <v>2</v>
      </c>
      <c r="CQ33" s="4">
        <v>2</v>
      </c>
      <c r="CS33" s="7">
        <f t="shared" si="17"/>
        <v>42767</v>
      </c>
      <c r="CT33" s="15">
        <f t="shared" si="6"/>
        <v>195.90608111057696</v>
      </c>
      <c r="CU33" s="15">
        <f t="shared" si="7"/>
        <v>195.90608111057696</v>
      </c>
      <c r="CV33" s="15">
        <f t="shared" si="8"/>
        <v>195.45500066179562</v>
      </c>
      <c r="CW33" s="15" t="s">
        <v>9939</v>
      </c>
      <c r="CX33" s="15">
        <f t="shared" si="9"/>
        <v>0.16725698075445505</v>
      </c>
      <c r="CY33" s="4">
        <f t="shared" si="43"/>
        <v>6.226972156384619</v>
      </c>
      <c r="CZ33" s="4">
        <f t="shared" si="60"/>
        <v>4.2486947631822147</v>
      </c>
      <c r="DA33" s="4">
        <f t="shared" si="52"/>
        <v>5.1601806667500325</v>
      </c>
      <c r="DB33" s="4">
        <f t="shared" si="65"/>
        <v>3.8385881825956951</v>
      </c>
      <c r="DC33" s="6" t="e">
        <f>NA()</f>
        <v>#N/A</v>
      </c>
      <c r="DD33" s="6" t="e">
        <f>NA()</f>
        <v>#N/A</v>
      </c>
      <c r="DE33" s="4">
        <v>3</v>
      </c>
      <c r="DF33" s="4">
        <v>2</v>
      </c>
      <c r="DG33" s="4">
        <v>2</v>
      </c>
    </row>
    <row r="34" spans="2:111" x14ac:dyDescent="0.2">
      <c r="B34" s="7">
        <v>37408</v>
      </c>
      <c r="C34" s="51">
        <v>0.49</v>
      </c>
      <c r="D34" s="51">
        <v>0.13</v>
      </c>
      <c r="E34" s="51">
        <v>0.62989412147439805</v>
      </c>
      <c r="F34" s="50">
        <v>0.26870212291123802</v>
      </c>
      <c r="H34" s="49">
        <f t="shared" si="2"/>
        <v>-0.13989412147439806</v>
      </c>
      <c r="I34" s="50">
        <f t="shared" si="0"/>
        <v>-0.13870212291123801</v>
      </c>
      <c r="K34" s="46">
        <f t="shared" si="10"/>
        <v>116.73420579817049</v>
      </c>
      <c r="L34" s="47">
        <f t="shared" si="11"/>
        <v>116.24368723889566</v>
      </c>
      <c r="M34" s="47">
        <f t="shared" si="12"/>
        <v>117.33449079271394</v>
      </c>
      <c r="N34" s="48">
        <f t="shared" si="13"/>
        <v>116.07685739018984</v>
      </c>
      <c r="Q34" s="49">
        <f t="shared" si="18"/>
        <v>8.3406600679231104</v>
      </c>
      <c r="R34" s="50">
        <f t="shared" si="19"/>
        <v>3.8839203577061738</v>
      </c>
      <c r="U34" s="49">
        <f t="shared" si="53"/>
        <v>4.9415966147246166</v>
      </c>
      <c r="V34" s="51">
        <f t="shared" si="54"/>
        <v>4.341708334276646</v>
      </c>
      <c r="W34" s="51">
        <f t="shared" si="55"/>
        <v>5.0132970965991603</v>
      </c>
      <c r="X34" s="50">
        <f t="shared" si="56"/>
        <v>4.3477516968450942</v>
      </c>
      <c r="Z34" s="49">
        <f t="shared" si="57"/>
        <v>4.7779939556761946</v>
      </c>
      <c r="AA34" s="51">
        <f t="shared" si="57"/>
        <v>4.536314025322743</v>
      </c>
      <c r="AB34" s="51">
        <f t="shared" si="57"/>
        <v>4.8537219998755647</v>
      </c>
      <c r="AC34" s="50">
        <f t="shared" si="57"/>
        <v>4.5509182094389002</v>
      </c>
      <c r="AE34" s="49">
        <f t="shared" ref="AE34:AF34" si="111">AVERAGE(Q32:Q34)</f>
        <v>6.9252701310495013</v>
      </c>
      <c r="AF34" s="50">
        <f t="shared" si="111"/>
        <v>4.3069603979180995</v>
      </c>
      <c r="AY34" s="91">
        <f t="shared" ref="AY34:BJ34" si="112">INDEX($C:$C,MATCH(AY17,$B:$B,0))</f>
        <v>0.48</v>
      </c>
      <c r="AZ34" s="15">
        <f t="shared" si="112"/>
        <v>0.42</v>
      </c>
      <c r="BA34" s="15">
        <f t="shared" si="112"/>
        <v>-0.05</v>
      </c>
      <c r="BB34" s="15">
        <f t="shared" si="112"/>
        <v>-1.01</v>
      </c>
      <c r="BC34" s="15">
        <f t="shared" si="112"/>
        <v>0.38</v>
      </c>
      <c r="BD34" s="15">
        <f t="shared" si="112"/>
        <v>0.55000000000000004</v>
      </c>
      <c r="BE34" s="15">
        <f t="shared" si="112"/>
        <v>0.66</v>
      </c>
      <c r="BF34" s="15">
        <f t="shared" si="112"/>
        <v>0.39</v>
      </c>
      <c r="BG34" s="15">
        <f t="shared" si="112"/>
        <v>0.23</v>
      </c>
      <c r="BH34" s="15">
        <f t="shared" si="112"/>
        <v>0.61</v>
      </c>
      <c r="BI34" s="15">
        <f t="shared" si="112"/>
        <v>0.08</v>
      </c>
      <c r="BJ34" s="65">
        <f t="shared" si="112"/>
        <v>0.38</v>
      </c>
      <c r="BM34" s="91">
        <f t="shared" ref="BM34:BX34" si="113">INDEX($D:$D,MATCH(BM17,$B:$B,0))</f>
        <v>0.33</v>
      </c>
      <c r="BN34" s="15">
        <f t="shared" si="113"/>
        <v>0.36</v>
      </c>
      <c r="BO34" s="15">
        <f t="shared" si="113"/>
        <v>0.28999999999999998</v>
      </c>
      <c r="BP34" s="15">
        <f t="shared" si="113"/>
        <v>0.36</v>
      </c>
      <c r="BQ34" s="15">
        <f t="shared" si="113"/>
        <v>0.3</v>
      </c>
      <c r="BR34" s="15">
        <f t="shared" si="113"/>
        <v>0.37</v>
      </c>
      <c r="BS34" s="15">
        <f t="shared" si="113"/>
        <v>0.4</v>
      </c>
      <c r="BT34" s="15">
        <f t="shared" si="113"/>
        <v>0.32</v>
      </c>
      <c r="BU34" s="15">
        <f t="shared" si="113"/>
        <v>0.32</v>
      </c>
      <c r="BV34" s="15">
        <f t="shared" si="113"/>
        <v>0.24</v>
      </c>
      <c r="BW34" s="15">
        <f t="shared" si="113"/>
        <v>-0.08</v>
      </c>
      <c r="BX34" s="65">
        <f t="shared" si="113"/>
        <v>0.55000000000000004</v>
      </c>
      <c r="CC34" s="7">
        <f t="shared" si="16"/>
        <v>42795</v>
      </c>
      <c r="CD34" s="15">
        <f t="shared" si="3"/>
        <v>213.6093447157337</v>
      </c>
      <c r="CE34" s="15">
        <f t="shared" si="4"/>
        <v>213.6093447157337</v>
      </c>
      <c r="CF34" s="15">
        <f t="shared" si="5"/>
        <v>212.88147608360242</v>
      </c>
      <c r="CG34" s="15" t="s">
        <v>9939</v>
      </c>
      <c r="CH34" s="15">
        <f t="shared" si="1"/>
        <v>4.6394800635291999E-2</v>
      </c>
      <c r="CI34" s="4">
        <f t="shared" si="42"/>
        <v>11.460697594912531</v>
      </c>
      <c r="CJ34" s="4">
        <f t="shared" si="59"/>
        <v>5.3397636664466432</v>
      </c>
      <c r="CK34" s="4">
        <f t="shared" si="51"/>
        <v>10.429363014899309</v>
      </c>
      <c r="CL34" s="4">
        <f t="shared" si="64"/>
        <v>4.970028714215057</v>
      </c>
      <c r="CM34" s="6" t="e">
        <f>NA()</f>
        <v>#N/A</v>
      </c>
      <c r="CN34" s="6" t="e">
        <f>NA()</f>
        <v>#N/A</v>
      </c>
      <c r="CO34" s="4">
        <v>3</v>
      </c>
      <c r="CP34" s="4">
        <v>2</v>
      </c>
      <c r="CQ34" s="4">
        <v>2</v>
      </c>
      <c r="CS34" s="7">
        <f t="shared" si="17"/>
        <v>42795</v>
      </c>
      <c r="CT34" s="15">
        <f t="shared" si="6"/>
        <v>197.02274577290726</v>
      </c>
      <c r="CU34" s="15">
        <f t="shared" si="7"/>
        <v>197.02274577290726</v>
      </c>
      <c r="CV34" s="15">
        <f t="shared" si="8"/>
        <v>196.47766710253251</v>
      </c>
      <c r="CW34" s="15" t="s">
        <v>9939</v>
      </c>
      <c r="CX34" s="15">
        <f t="shared" si="9"/>
        <v>4.6776527960814995E-2</v>
      </c>
      <c r="CY34" s="4">
        <f t="shared" si="43"/>
        <v>6.9335894221973291</v>
      </c>
      <c r="CZ34" s="4">
        <f t="shared" si="60"/>
        <v>4.4668317291075539</v>
      </c>
      <c r="DA34" s="4">
        <f t="shared" si="52"/>
        <v>6.0982152218668473</v>
      </c>
      <c r="DB34" s="4">
        <f t="shared" si="65"/>
        <v>4.1834572442638773</v>
      </c>
      <c r="DC34" s="6" t="e">
        <f>NA()</f>
        <v>#N/A</v>
      </c>
      <c r="DD34" s="6" t="e">
        <f>NA()</f>
        <v>#N/A</v>
      </c>
      <c r="DE34" s="4">
        <v>3</v>
      </c>
      <c r="DF34" s="4">
        <v>2</v>
      </c>
      <c r="DG34" s="4">
        <v>2</v>
      </c>
    </row>
    <row r="35" spans="2:111" x14ac:dyDescent="0.2">
      <c r="B35" s="7">
        <v>37438</v>
      </c>
      <c r="C35" s="51">
        <v>0.28999999999999998</v>
      </c>
      <c r="D35" s="51">
        <v>0.13</v>
      </c>
      <c r="E35" s="51">
        <v>0.50154361406445702</v>
      </c>
      <c r="F35" s="50">
        <v>0.305422001379546</v>
      </c>
      <c r="H35" s="49">
        <f t="shared" si="2"/>
        <v>-0.21154361406445704</v>
      </c>
      <c r="I35" s="50">
        <f t="shared" si="0"/>
        <v>-0.175422001379546</v>
      </c>
      <c r="K35" s="46">
        <f t="shared" si="10"/>
        <v>117.07273499498517</v>
      </c>
      <c r="L35" s="47">
        <f t="shared" si="11"/>
        <v>116.39480403230624</v>
      </c>
      <c r="M35" s="47">
        <f t="shared" si="12"/>
        <v>117.92297443837982</v>
      </c>
      <c r="N35" s="48">
        <f t="shared" si="13"/>
        <v>116.43138165116945</v>
      </c>
      <c r="Q35" s="49">
        <f t="shared" si="18"/>
        <v>7.5886121153919674</v>
      </c>
      <c r="R35" s="50">
        <f t="shared" si="19"/>
        <v>3.4851809662469435</v>
      </c>
      <c r="U35" s="49">
        <f t="shared" si="53"/>
        <v>5.5202799728366898</v>
      </c>
      <c r="V35" s="51">
        <f t="shared" si="54"/>
        <v>4.3208712482388734</v>
      </c>
      <c r="W35" s="51">
        <f t="shared" si="55"/>
        <v>5.5790114717298565</v>
      </c>
      <c r="X35" s="50">
        <f t="shared" si="56"/>
        <v>4.3086189674360895</v>
      </c>
      <c r="Z35" s="49">
        <f t="shared" si="57"/>
        <v>5.0474661589678362</v>
      </c>
      <c r="AA35" s="51">
        <f t="shared" si="57"/>
        <v>4.4007599244046487</v>
      </c>
      <c r="AB35" s="51">
        <f t="shared" si="57"/>
        <v>5.1213108134099441</v>
      </c>
      <c r="AC35" s="50">
        <f t="shared" si="57"/>
        <v>4.4042344704188752</v>
      </c>
      <c r="AE35" s="49">
        <f t="shared" ref="AE35:AF35" si="114">AVERAGE(Q33:Q35)</f>
        <v>7.791422169878099</v>
      </c>
      <c r="AF35" s="50">
        <f t="shared" si="114"/>
        <v>3.7963156272163538</v>
      </c>
      <c r="AY35" s="91">
        <f t="shared" ref="AY35:BJ35" si="115">INDEX($C:$C,MATCH(AY18,$B:$B,0))</f>
        <v>0.86</v>
      </c>
      <c r="AZ35" s="15">
        <f t="shared" si="115"/>
        <v>0.63</v>
      </c>
      <c r="BA35" s="15">
        <f t="shared" si="115"/>
        <v>0.83</v>
      </c>
      <c r="BB35" s="15">
        <f t="shared" si="115"/>
        <v>0.33</v>
      </c>
      <c r="BC35" s="15">
        <f t="shared" si="115"/>
        <v>0.2</v>
      </c>
      <c r="BD35" s="15">
        <f t="shared" si="115"/>
        <v>0.53</v>
      </c>
      <c r="BE35" s="15">
        <f t="shared" si="115"/>
        <v>0.59</v>
      </c>
      <c r="BF35" s="15">
        <f t="shared" si="115"/>
        <v>0.19</v>
      </c>
      <c r="BG35" s="15">
        <f t="shared" si="115"/>
        <v>0.62</v>
      </c>
      <c r="BH35" s="15">
        <f t="shared" si="115"/>
        <v>0.84</v>
      </c>
      <c r="BI35" s="15">
        <f t="shared" si="115"/>
        <v>1.1399999999999999</v>
      </c>
      <c r="BJ35" s="65">
        <f t="shared" si="115"/>
        <v>0.36</v>
      </c>
      <c r="BM35" s="91">
        <f t="shared" ref="BM35:BX35" si="116">INDEX($D:$D,MATCH(BM18,$B:$B,0))</f>
        <v>0.36</v>
      </c>
      <c r="BN35" s="15">
        <f t="shared" si="116"/>
        <v>0.39</v>
      </c>
      <c r="BO35" s="15">
        <f t="shared" si="116"/>
        <v>0.54</v>
      </c>
      <c r="BP35" s="15">
        <f t="shared" si="116"/>
        <v>0.37</v>
      </c>
      <c r="BQ35" s="15">
        <f t="shared" si="116"/>
        <v>0.53</v>
      </c>
      <c r="BR35" s="15">
        <f t="shared" si="116"/>
        <v>0.56999999999999995</v>
      </c>
      <c r="BS35" s="15">
        <f t="shared" si="116"/>
        <v>0.48</v>
      </c>
      <c r="BT35" s="15">
        <f t="shared" si="116"/>
        <v>0.43</v>
      </c>
      <c r="BU35" s="15">
        <f t="shared" si="116"/>
        <v>0.46</v>
      </c>
      <c r="BV35" s="15">
        <f t="shared" si="116"/>
        <v>0.49</v>
      </c>
      <c r="BW35" s="15">
        <f t="shared" si="116"/>
        <v>0.37</v>
      </c>
      <c r="BX35" s="65">
        <f t="shared" si="116"/>
        <v>0.8</v>
      </c>
      <c r="CC35" s="7">
        <f t="shared" si="16"/>
        <v>42826</v>
      </c>
      <c r="CD35" s="15">
        <f t="shared" si="3"/>
        <v>213.86567592939261</v>
      </c>
      <c r="CE35" s="15">
        <f t="shared" si="4"/>
        <v>213.86567592939261</v>
      </c>
      <c r="CF35" s="15">
        <f t="shared" si="5"/>
        <v>213.9042052172824</v>
      </c>
      <c r="CG35" s="15" t="s">
        <v>9939</v>
      </c>
      <c r="CH35" s="15">
        <f t="shared" si="1"/>
        <v>-0.36042185374471902</v>
      </c>
      <c r="CI35" s="4">
        <f t="shared" si="42"/>
        <v>6.7393921184079773</v>
      </c>
      <c r="CJ35" s="4">
        <f t="shared" si="59"/>
        <v>5.8047465718763931</v>
      </c>
      <c r="CK35" s="4">
        <f t="shared" si="51"/>
        <v>9.5269692902346232</v>
      </c>
      <c r="CL35" s="4">
        <f t="shared" si="64"/>
        <v>5.3342163014687527</v>
      </c>
      <c r="CM35" s="6" t="e">
        <f>NA()</f>
        <v>#N/A</v>
      </c>
      <c r="CN35" s="6" t="e">
        <f>NA()</f>
        <v>#N/A</v>
      </c>
      <c r="CO35" s="4">
        <v>3</v>
      </c>
      <c r="CP35" s="4">
        <v>2</v>
      </c>
      <c r="CQ35" s="4">
        <v>2</v>
      </c>
      <c r="CS35" s="7">
        <f t="shared" si="17"/>
        <v>42826</v>
      </c>
      <c r="CT35" s="15">
        <f t="shared" si="6"/>
        <v>197.90934812888534</v>
      </c>
      <c r="CU35" s="15">
        <f t="shared" si="7"/>
        <v>197.90934812888534</v>
      </c>
      <c r="CV35" s="15">
        <f t="shared" si="8"/>
        <v>197.32834832813728</v>
      </c>
      <c r="CW35" s="15" t="s">
        <v>9939</v>
      </c>
      <c r="CX35" s="15">
        <f t="shared" si="9"/>
        <v>1.7034137696250007E-2</v>
      </c>
      <c r="CY35" s="4">
        <f t="shared" si="43"/>
        <v>6.3744632849127072</v>
      </c>
      <c r="CZ35" s="4">
        <f t="shared" si="60"/>
        <v>4.7065780002879052</v>
      </c>
      <c r="DA35" s="4">
        <f t="shared" si="52"/>
        <v>6.5116749544982184</v>
      </c>
      <c r="DB35" s="4">
        <f t="shared" si="65"/>
        <v>4.4740348308592246</v>
      </c>
      <c r="DC35" s="6" t="e">
        <f>NA()</f>
        <v>#N/A</v>
      </c>
      <c r="DD35" s="6" t="e">
        <f>NA()</f>
        <v>#N/A</v>
      </c>
      <c r="DE35" s="4">
        <v>3</v>
      </c>
      <c r="DF35" s="4">
        <v>2</v>
      </c>
      <c r="DG35" s="4">
        <v>2</v>
      </c>
    </row>
    <row r="36" spans="2:111" x14ac:dyDescent="0.2">
      <c r="B36" s="7">
        <v>37469</v>
      </c>
      <c r="C36" s="51">
        <v>0.38</v>
      </c>
      <c r="D36" s="51">
        <v>0.34</v>
      </c>
      <c r="E36" s="51">
        <v>0.36010070248838899</v>
      </c>
      <c r="F36" s="50">
        <v>0.39231837722784102</v>
      </c>
      <c r="H36" s="49">
        <f t="shared" si="2"/>
        <v>1.9899297511611014E-2</v>
      </c>
      <c r="I36" s="50">
        <f t="shared" si="0"/>
        <v>-5.2318377227840995E-2</v>
      </c>
      <c r="K36" s="46">
        <f t="shared" si="10"/>
        <v>117.51761138796611</v>
      </c>
      <c r="L36" s="47">
        <f t="shared" si="11"/>
        <v>116.79054636601609</v>
      </c>
      <c r="M36" s="47">
        <f t="shared" si="12"/>
        <v>118.34761589772765</v>
      </c>
      <c r="N36" s="48">
        <f t="shared" si="13"/>
        <v>116.88816335824727</v>
      </c>
      <c r="Q36" s="49">
        <f t="shared" si="18"/>
        <v>6.1312661438668385</v>
      </c>
      <c r="R36" s="50">
        <f t="shared" si="19"/>
        <v>3.9348385749660366</v>
      </c>
      <c r="U36" s="49">
        <f t="shared" si="53"/>
        <v>5.2999871127681359</v>
      </c>
      <c r="V36" s="51">
        <f t="shared" si="54"/>
        <v>4.3312690227079571</v>
      </c>
      <c r="W36" s="51">
        <f t="shared" si="55"/>
        <v>5.3354839951817326</v>
      </c>
      <c r="X36" s="50">
        <f t="shared" si="56"/>
        <v>4.3068741354337874</v>
      </c>
      <c r="Z36" s="49">
        <f t="shared" si="57"/>
        <v>5.2539545667764811</v>
      </c>
      <c r="AA36" s="51">
        <f t="shared" si="57"/>
        <v>4.3312828684078255</v>
      </c>
      <c r="AB36" s="51">
        <f t="shared" si="57"/>
        <v>5.3092641878369164</v>
      </c>
      <c r="AC36" s="50">
        <f t="shared" si="57"/>
        <v>4.3210815999049901</v>
      </c>
      <c r="AE36" s="49">
        <f t="shared" ref="AE36:AF36" si="117">AVERAGE(Q34:Q36)</f>
        <v>7.3535127757273058</v>
      </c>
      <c r="AF36" s="50">
        <f t="shared" si="117"/>
        <v>3.7679799663063847</v>
      </c>
      <c r="AY36" s="91">
        <f t="shared" ref="AY36:BJ36" si="118">INDEX($C:$C,MATCH(AY19,$B:$B,0))</f>
        <v>0.59</v>
      </c>
      <c r="AZ36" s="15">
        <f t="shared" si="118"/>
        <v>0.83</v>
      </c>
      <c r="BA36" s="15">
        <f t="shared" si="118"/>
        <v>0.99</v>
      </c>
      <c r="BB36" s="15">
        <f t="shared" si="118"/>
        <v>0.54</v>
      </c>
      <c r="BC36" s="15">
        <f t="shared" si="118"/>
        <v>0.18</v>
      </c>
      <c r="BD36" s="15">
        <f t="shared" si="118"/>
        <v>0.84</v>
      </c>
      <c r="BE36" s="15">
        <f t="shared" si="118"/>
        <v>0.74</v>
      </c>
      <c r="BF36" s="15">
        <f t="shared" si="118"/>
        <v>0.7</v>
      </c>
      <c r="BG36" s="15">
        <f t="shared" si="118"/>
        <v>0.62</v>
      </c>
      <c r="BH36" s="15">
        <f t="shared" si="118"/>
        <v>0.56999999999999995</v>
      </c>
      <c r="BI36" s="15">
        <f t="shared" si="118"/>
        <v>0.57999999999999996</v>
      </c>
      <c r="BJ36" s="65">
        <f t="shared" si="118"/>
        <v>0.38</v>
      </c>
      <c r="BM36" s="91">
        <f t="shared" ref="BM36:BX36" si="119">INDEX($D:$D,MATCH(BM19,$B:$B,0))</f>
        <v>0.62</v>
      </c>
      <c r="BN36" s="15">
        <f t="shared" si="119"/>
        <v>0.76</v>
      </c>
      <c r="BO36" s="15">
        <f t="shared" si="119"/>
        <v>0.72</v>
      </c>
      <c r="BP36" s="15">
        <f t="shared" si="119"/>
        <v>0.78</v>
      </c>
      <c r="BQ36" s="15">
        <f t="shared" si="119"/>
        <v>0.59</v>
      </c>
      <c r="BR36" s="15">
        <f t="shared" si="119"/>
        <v>0.77</v>
      </c>
      <c r="BS36" s="15">
        <f t="shared" si="119"/>
        <v>0.62</v>
      </c>
      <c r="BT36" s="15">
        <f t="shared" si="119"/>
        <v>0.8</v>
      </c>
      <c r="BU36" s="15">
        <f t="shared" si="119"/>
        <v>0.67</v>
      </c>
      <c r="BV36" s="15">
        <f t="shared" si="119"/>
        <v>0.63</v>
      </c>
      <c r="BW36" s="15">
        <f t="shared" si="119"/>
        <v>0.45</v>
      </c>
      <c r="BX36" s="65">
        <f t="shared" si="119"/>
        <v>0.65</v>
      </c>
      <c r="CC36" s="7">
        <f t="shared" si="16"/>
        <v>42856</v>
      </c>
      <c r="CD36" s="15">
        <f t="shared" si="3"/>
        <v>213.60903711827734</v>
      </c>
      <c r="CE36" s="15">
        <f t="shared" si="4"/>
        <v>213.60903711827734</v>
      </c>
      <c r="CF36" s="15">
        <f t="shared" si="5"/>
        <v>214.88686163759661</v>
      </c>
      <c r="CG36" s="15" t="s">
        <v>9939</v>
      </c>
      <c r="CH36" s="15">
        <f t="shared" si="1"/>
        <v>-0.57939088449244092</v>
      </c>
      <c r="CI36" s="4">
        <f t="shared" si="42"/>
        <v>6.182097180075516</v>
      </c>
      <c r="CJ36" s="4">
        <f t="shared" si="59"/>
        <v>6.1554805384129878</v>
      </c>
      <c r="CK36" s="4">
        <f t="shared" si="51"/>
        <v>8.1273956311320088</v>
      </c>
      <c r="CL36" s="4">
        <f t="shared" si="64"/>
        <v>5.7666635922453411</v>
      </c>
      <c r="CM36" s="6" t="e">
        <f>NA()</f>
        <v>#N/A</v>
      </c>
      <c r="CN36" s="6" t="e">
        <f>NA()</f>
        <v>#N/A</v>
      </c>
      <c r="CO36" s="4">
        <v>3</v>
      </c>
      <c r="CP36" s="4">
        <v>2</v>
      </c>
      <c r="CQ36" s="4">
        <v>2</v>
      </c>
      <c r="CS36" s="7">
        <f t="shared" si="17"/>
        <v>42856</v>
      </c>
      <c r="CT36" s="15">
        <f t="shared" si="6"/>
        <v>198.4634943036462</v>
      </c>
      <c r="CU36" s="15">
        <f t="shared" si="7"/>
        <v>198.4634943036462</v>
      </c>
      <c r="CV36" s="15">
        <f t="shared" si="8"/>
        <v>198.01460575736323</v>
      </c>
      <c r="CW36" s="15" t="s">
        <v>9939</v>
      </c>
      <c r="CX36" s="15">
        <f t="shared" si="9"/>
        <v>-6.7774374559091966E-2</v>
      </c>
      <c r="CY36" s="4">
        <f t="shared" si="43"/>
        <v>5.3420478802854063</v>
      </c>
      <c r="CZ36" s="4">
        <f t="shared" si="60"/>
        <v>4.7797190087703001</v>
      </c>
      <c r="DA36" s="4">
        <f t="shared" si="52"/>
        <v>6.2167001957984809</v>
      </c>
      <c r="DB36" s="4">
        <f t="shared" si="65"/>
        <v>4.6510429127219197</v>
      </c>
      <c r="DC36" s="6" t="e">
        <f>NA()</f>
        <v>#N/A</v>
      </c>
      <c r="DD36" s="6" t="e">
        <f>NA()</f>
        <v>#N/A</v>
      </c>
      <c r="DE36" s="4">
        <v>3</v>
      </c>
      <c r="DF36" s="4">
        <v>2</v>
      </c>
      <c r="DG36" s="4">
        <v>2</v>
      </c>
    </row>
    <row r="37" spans="2:111" x14ac:dyDescent="0.2">
      <c r="B37" s="7">
        <v>37500</v>
      </c>
      <c r="C37" s="51">
        <v>0.6</v>
      </c>
      <c r="D37" s="51">
        <v>0.66</v>
      </c>
      <c r="E37" s="51">
        <v>0.32090317677318803</v>
      </c>
      <c r="F37" s="50">
        <v>0.40645467260971901</v>
      </c>
      <c r="H37" s="49">
        <f t="shared" si="2"/>
        <v>0.27909682322681195</v>
      </c>
      <c r="I37" s="50">
        <f t="shared" si="0"/>
        <v>0.25354532739028102</v>
      </c>
      <c r="K37" s="46">
        <f t="shared" si="10"/>
        <v>118.22271705629392</v>
      </c>
      <c r="L37" s="47">
        <f t="shared" si="11"/>
        <v>117.56136397203178</v>
      </c>
      <c r="M37" s="47">
        <f t="shared" si="12"/>
        <v>118.72739715677878</v>
      </c>
      <c r="N37" s="48">
        <f t="shared" si="13"/>
        <v>117.36326075994454</v>
      </c>
      <c r="Q37" s="49">
        <f t="shared" si="18"/>
        <v>4.8337246150118602</v>
      </c>
      <c r="R37" s="50">
        <f t="shared" si="19"/>
        <v>4.5071735154450749</v>
      </c>
      <c r="U37" s="49">
        <f t="shared" si="53"/>
        <v>4.9556990344245833</v>
      </c>
      <c r="V37" s="51">
        <f t="shared" si="54"/>
        <v>4.2277246906091932</v>
      </c>
      <c r="W37" s="51">
        <f t="shared" si="55"/>
        <v>5.0085278738900598</v>
      </c>
      <c r="X37" s="50">
        <f t="shared" si="56"/>
        <v>4.2110322112801839</v>
      </c>
      <c r="Z37" s="49">
        <f t="shared" si="57"/>
        <v>5.258655373343136</v>
      </c>
      <c r="AA37" s="51">
        <f t="shared" si="57"/>
        <v>4.2932883205186743</v>
      </c>
      <c r="AB37" s="51">
        <f t="shared" si="57"/>
        <v>5.3076744469338832</v>
      </c>
      <c r="AC37" s="50">
        <f t="shared" si="57"/>
        <v>4.2755084380500206</v>
      </c>
      <c r="AE37" s="49">
        <f t="shared" ref="AE37:AF37" si="120">AVERAGE(Q35:Q37)</f>
        <v>6.1845342914235557</v>
      </c>
      <c r="AF37" s="50">
        <f t="shared" si="120"/>
        <v>3.9757310188860182</v>
      </c>
      <c r="AX37" s="6" t="s">
        <v>9980</v>
      </c>
      <c r="AY37" s="91">
        <f>INDEX($C:$C,MATCH(AY20,$B:$B,0))</f>
        <v>0.68</v>
      </c>
      <c r="AZ37" s="20">
        <f>IFERROR(INDEX($C:$C,MATCH(AZ20,$B:$B,0)),INDEX($AN$7:$AN$19,MATCH(AZ20,$AL$7:$AL$19,0)))</f>
        <v>0.59499999999999997</v>
      </c>
      <c r="BA37" s="20">
        <f t="shared" ref="BA37:BJ37" si="121">IFERROR(INDEX($C:$C,MATCH(BA20,$B:$B,0)),INDEX($AN$7:$AN$19,MATCH(BA20,$AL$7:$AL$19,0)))</f>
        <v>0.56999999999999995</v>
      </c>
      <c r="BB37" s="20">
        <f t="shared" si="121"/>
        <v>0.1</v>
      </c>
      <c r="BC37" s="20">
        <f t="shared" si="121"/>
        <v>-0.03</v>
      </c>
      <c r="BD37" s="20">
        <f t="shared" si="121"/>
        <v>0.42</v>
      </c>
      <c r="BE37" s="20">
        <f t="shared" si="121"/>
        <v>0.45</v>
      </c>
      <c r="BF37" s="20">
        <f t="shared" si="121"/>
        <v>0.36</v>
      </c>
      <c r="BG37" s="20">
        <f t="shared" si="121"/>
        <v>0.46</v>
      </c>
      <c r="BH37" s="20">
        <f t="shared" si="121"/>
        <v>0.55000000000000004</v>
      </c>
      <c r="BI37" s="20">
        <f t="shared" si="121"/>
        <v>0.70399999999999996</v>
      </c>
      <c r="BJ37" s="92">
        <f t="shared" si="121"/>
        <v>0.47</v>
      </c>
      <c r="BL37" s="6" t="s">
        <v>9980</v>
      </c>
      <c r="BM37" s="91">
        <f t="shared" ref="BM37" si="122">INDEX($D:$D,MATCH(BM20,$B:$B,0))</f>
        <v>0.71</v>
      </c>
      <c r="BN37" s="20">
        <f>IFERROR(INDEX($C:$C,MATCH(BN20,$B:$B,0)),INDEX($AR$7:$AR$19,MATCH(BN20,$AL$7:$AL$19,0)))</f>
        <v>0.65</v>
      </c>
      <c r="BO37" s="20">
        <f t="shared" ref="BO37:BX37" si="123">IFERROR(INDEX($C:$C,MATCH(BO20,$B:$B,0)),INDEX($AR$7:$AR$19,MATCH(BO20,$AL$7:$AL$19,0)))</f>
        <v>0.5</v>
      </c>
      <c r="BP37" s="20">
        <f t="shared" si="123"/>
        <v>0.45</v>
      </c>
      <c r="BQ37" s="20">
        <f t="shared" si="123"/>
        <v>0.37</v>
      </c>
      <c r="BR37" s="20">
        <f t="shared" si="123"/>
        <v>0.40500000000000003</v>
      </c>
      <c r="BS37" s="20">
        <f t="shared" si="123"/>
        <v>0.36499999999999999</v>
      </c>
      <c r="BT37" s="20">
        <f t="shared" si="123"/>
        <v>0.35499999999999998</v>
      </c>
      <c r="BU37" s="20">
        <f t="shared" si="123"/>
        <v>0.40500000000000003</v>
      </c>
      <c r="BV37" s="20">
        <f t="shared" si="123"/>
        <v>0.34</v>
      </c>
      <c r="BW37" s="20">
        <f t="shared" si="123"/>
        <v>0.27</v>
      </c>
      <c r="BX37" s="92">
        <f t="shared" si="123"/>
        <v>0.46500000000000002</v>
      </c>
      <c r="CC37" s="7">
        <f t="shared" si="16"/>
        <v>42887</v>
      </c>
      <c r="CD37" s="15">
        <f t="shared" si="3"/>
        <v>214.14305971107302</v>
      </c>
      <c r="CE37" s="15">
        <f t="shared" si="4"/>
        <v>214.14305971107302</v>
      </c>
      <c r="CF37" s="15">
        <f t="shared" si="5"/>
        <v>215.64437121547098</v>
      </c>
      <c r="CG37" s="15" t="s">
        <v>9939</v>
      </c>
      <c r="CH37" s="15">
        <f t="shared" ref="CH37:CH68" si="124">INDEX($H:$H,MATCH($CC37,$B:$B,0))</f>
        <v>-0.102515538689331</v>
      </c>
      <c r="CI37" s="4">
        <f t="shared" si="42"/>
        <v>5.2933673457968808</v>
      </c>
      <c r="CJ37" s="4">
        <f t="shared" si="59"/>
        <v>6.3039349113565066</v>
      </c>
      <c r="CK37" s="4">
        <f t="shared" si="51"/>
        <v>6.0716188814267911</v>
      </c>
      <c r="CL37" s="4">
        <f t="shared" si="64"/>
        <v>6.0880540072152955</v>
      </c>
      <c r="CM37" s="6" t="e">
        <f>NA()</f>
        <v>#N/A</v>
      </c>
      <c r="CN37" s="6" t="e">
        <f>NA()</f>
        <v>#N/A</v>
      </c>
      <c r="CO37" s="4">
        <v>3</v>
      </c>
      <c r="CP37" s="4">
        <v>2</v>
      </c>
      <c r="CQ37" s="4">
        <v>2</v>
      </c>
      <c r="CS37" s="7">
        <f t="shared" si="17"/>
        <v>42887</v>
      </c>
      <c r="CT37" s="15">
        <f t="shared" si="6"/>
        <v>199.05888478655712</v>
      </c>
      <c r="CU37" s="15">
        <f t="shared" si="7"/>
        <v>199.05888478655712</v>
      </c>
      <c r="CV37" s="15">
        <f t="shared" si="8"/>
        <v>198.65775272307036</v>
      </c>
      <c r="CW37" s="15" t="s">
        <v>9939</v>
      </c>
      <c r="CX37" s="15">
        <f t="shared" si="9"/>
        <v>-2.4797740675348012E-2</v>
      </c>
      <c r="CY37" s="4">
        <f t="shared" si="43"/>
        <v>4.5127563681921288</v>
      </c>
      <c r="CZ37" s="4">
        <f t="shared" si="60"/>
        <v>4.8319782202459862</v>
      </c>
      <c r="DA37" s="4">
        <f t="shared" si="52"/>
        <v>5.4097558444634144</v>
      </c>
      <c r="DB37" s="4">
        <f t="shared" si="65"/>
        <v>4.7727584097680635</v>
      </c>
      <c r="DC37" s="6" t="e">
        <f>NA()</f>
        <v>#N/A</v>
      </c>
      <c r="DD37" s="6" t="e">
        <f>NA()</f>
        <v>#N/A</v>
      </c>
      <c r="DE37" s="4">
        <v>3</v>
      </c>
      <c r="DF37" s="4">
        <v>2</v>
      </c>
      <c r="DG37" s="4">
        <v>2</v>
      </c>
    </row>
    <row r="38" spans="2:111" x14ac:dyDescent="0.2">
      <c r="B38" s="7">
        <v>37530</v>
      </c>
      <c r="C38" s="51">
        <v>0.44</v>
      </c>
      <c r="D38" s="51">
        <v>0.23</v>
      </c>
      <c r="E38" s="51">
        <v>0.37021949115442998</v>
      </c>
      <c r="F38" s="50">
        <v>0.304048141580259</v>
      </c>
      <c r="H38" s="49">
        <f t="shared" si="2"/>
        <v>6.9780508845570022E-2</v>
      </c>
      <c r="I38" s="50">
        <f t="shared" si="0"/>
        <v>-7.4048141580258992E-2</v>
      </c>
      <c r="K38" s="46">
        <f t="shared" si="10"/>
        <v>118.74289701134161</v>
      </c>
      <c r="L38" s="47">
        <f t="shared" si="11"/>
        <v>117.83175510916746</v>
      </c>
      <c r="M38" s="47">
        <f t="shared" si="12"/>
        <v>119.1669491223935</v>
      </c>
      <c r="N38" s="48">
        <f t="shared" si="13"/>
        <v>117.72010157318313</v>
      </c>
      <c r="Q38" s="49">
        <f t="shared" si="18"/>
        <v>4.2868579380427292</v>
      </c>
      <c r="R38" s="50">
        <f t="shared" si="19"/>
        <v>4.5014479922675719</v>
      </c>
      <c r="U38" s="49">
        <f t="shared" si="53"/>
        <v>4.945250483002539</v>
      </c>
      <c r="V38" s="51">
        <f t="shared" si="54"/>
        <v>4.2069311295736611</v>
      </c>
      <c r="W38" s="51">
        <f t="shared" si="55"/>
        <v>4.9918425170415901</v>
      </c>
      <c r="X38" s="50">
        <f t="shared" si="56"/>
        <v>4.1883497551352633</v>
      </c>
      <c r="Z38" s="49">
        <f t="shared" si="57"/>
        <v>5.0669788767317527</v>
      </c>
      <c r="AA38" s="51">
        <f t="shared" si="57"/>
        <v>4.2553082809636038</v>
      </c>
      <c r="AB38" s="51">
        <f t="shared" si="57"/>
        <v>5.1119514620377942</v>
      </c>
      <c r="AC38" s="50">
        <f t="shared" si="57"/>
        <v>4.2354187006164112</v>
      </c>
      <c r="AE38" s="49">
        <f t="shared" ref="AE38:AF38" si="125">AVERAGE(Q36:Q38)</f>
        <v>5.0839495656404763</v>
      </c>
      <c r="AF38" s="50">
        <f t="shared" si="125"/>
        <v>4.3144866942262281</v>
      </c>
      <c r="AY38" s="93">
        <f>IFERROR(INDEX($C:$C,MATCH(AY21,$B:$B,0)),INDEX($AN$7:$AN$19,MATCH(AY21,$AL$7:$AL$19,0)))</f>
        <v>0.49</v>
      </c>
      <c r="AZ38" s="94">
        <f t="shared" ref="AZ38:BJ38" si="126">IFERROR(INDEX($C:$C,MATCH(AZ21,$B:$B,0)),INDEX($AN$7:$AN$19,MATCH(AZ21,$AL$7:$AL$19,0)))</f>
        <v>0.37</v>
      </c>
      <c r="BA38" s="94" t="e">
        <f t="shared" si="126"/>
        <v>#N/A</v>
      </c>
      <c r="BB38" s="94" t="e">
        <f t="shared" si="126"/>
        <v>#N/A</v>
      </c>
      <c r="BC38" s="94" t="e">
        <f t="shared" si="126"/>
        <v>#N/A</v>
      </c>
      <c r="BD38" s="94" t="e">
        <f t="shared" si="126"/>
        <v>#N/A</v>
      </c>
      <c r="BE38" s="94" t="e">
        <f t="shared" si="126"/>
        <v>#N/A</v>
      </c>
      <c r="BF38" s="94" t="e">
        <f t="shared" si="126"/>
        <v>#N/A</v>
      </c>
      <c r="BG38" s="94" t="e">
        <f t="shared" si="126"/>
        <v>#N/A</v>
      </c>
      <c r="BH38" s="94" t="e">
        <f t="shared" si="126"/>
        <v>#N/A</v>
      </c>
      <c r="BI38" s="94" t="e">
        <f t="shared" si="126"/>
        <v>#N/A</v>
      </c>
      <c r="BJ38" s="95" t="e">
        <f t="shared" si="126"/>
        <v>#N/A</v>
      </c>
      <c r="BM38" s="93">
        <f>IFERROR(INDEX($C:$C,MATCH(BM21,$B:$B,0)),INDEX($AR$7:$AR$19,MATCH(BM21,$AL$7:$AL$19,0)))</f>
        <v>0.39500000000000002</v>
      </c>
      <c r="BN38" s="94">
        <f t="shared" ref="BN38:BX38" si="127">IFERROR(INDEX($C:$C,MATCH(BN21,$B:$B,0)),INDEX($AR$7:$AR$19,MATCH(BN21,$AL$7:$AL$19,0)))</f>
        <v>0.43</v>
      </c>
      <c r="BO38" s="94" t="e">
        <f t="shared" si="127"/>
        <v>#N/A</v>
      </c>
      <c r="BP38" s="94" t="e">
        <f t="shared" si="127"/>
        <v>#N/A</v>
      </c>
      <c r="BQ38" s="94" t="e">
        <f t="shared" si="127"/>
        <v>#N/A</v>
      </c>
      <c r="BR38" s="94" t="e">
        <f t="shared" si="127"/>
        <v>#N/A</v>
      </c>
      <c r="BS38" s="94" t="e">
        <f t="shared" si="127"/>
        <v>#N/A</v>
      </c>
      <c r="BT38" s="94" t="e">
        <f t="shared" si="127"/>
        <v>#N/A</v>
      </c>
      <c r="BU38" s="94" t="e">
        <f t="shared" si="127"/>
        <v>#N/A</v>
      </c>
      <c r="BV38" s="94" t="e">
        <f t="shared" si="127"/>
        <v>#N/A</v>
      </c>
      <c r="BW38" s="94" t="e">
        <f t="shared" si="127"/>
        <v>#N/A</v>
      </c>
      <c r="BX38" s="95" t="e">
        <f t="shared" si="127"/>
        <v>#N/A</v>
      </c>
      <c r="CC38" s="7">
        <f t="shared" si="16"/>
        <v>42917</v>
      </c>
      <c r="CD38" s="15">
        <f t="shared" si="3"/>
        <v>214.95680333797512</v>
      </c>
      <c r="CE38" s="15">
        <f t="shared" si="4"/>
        <v>214.95680333797512</v>
      </c>
      <c r="CF38" s="15">
        <f t="shared" si="5"/>
        <v>216.34992493696973</v>
      </c>
      <c r="CG38" s="15" t="s">
        <v>9939</v>
      </c>
      <c r="CH38" s="15">
        <f t="shared" si="124"/>
        <v>5.2816073277539011E-2</v>
      </c>
      <c r="CI38" s="4">
        <f t="shared" si="42"/>
        <v>4.6525235032041508</v>
      </c>
      <c r="CJ38" s="4">
        <f t="shared" si="59"/>
        <v>6.4311688250744794</v>
      </c>
      <c r="CK38" s="4">
        <f t="shared" si="51"/>
        <v>5.3759960096921828</v>
      </c>
      <c r="CL38" s="4">
        <f t="shared" si="64"/>
        <v>6.2968614249479913</v>
      </c>
      <c r="CM38" s="6" t="e">
        <f>NA()</f>
        <v>#N/A</v>
      </c>
      <c r="CN38" s="6" t="e">
        <f>NA()</f>
        <v>#N/A</v>
      </c>
      <c r="CO38" s="4">
        <v>3</v>
      </c>
      <c r="CP38" s="4">
        <v>2</v>
      </c>
      <c r="CQ38" s="4">
        <v>2</v>
      </c>
      <c r="CS38" s="7">
        <f t="shared" si="17"/>
        <v>42917</v>
      </c>
      <c r="CT38" s="15">
        <f t="shared" si="6"/>
        <v>199.59634377548082</v>
      </c>
      <c r="CU38" s="15">
        <f t="shared" si="7"/>
        <v>199.59634377548082</v>
      </c>
      <c r="CV38" s="15">
        <f t="shared" si="8"/>
        <v>199.30090248366926</v>
      </c>
      <c r="CW38" s="15" t="s">
        <v>9939</v>
      </c>
      <c r="CX38" s="15">
        <f t="shared" si="9"/>
        <v>-5.3747627154255961E-2</v>
      </c>
      <c r="CY38" s="4">
        <f t="shared" si="43"/>
        <v>4.0588778068223093</v>
      </c>
      <c r="CZ38" s="4">
        <f t="shared" si="60"/>
        <v>4.9366322865535039</v>
      </c>
      <c r="DA38" s="4">
        <f t="shared" si="52"/>
        <v>4.6378940184332818</v>
      </c>
      <c r="DB38" s="4">
        <f t="shared" si="65"/>
        <v>4.8494431718565965</v>
      </c>
      <c r="DC38" s="6" t="e">
        <f>NA()</f>
        <v>#N/A</v>
      </c>
      <c r="DD38" s="6" t="e">
        <f>NA()</f>
        <v>#N/A</v>
      </c>
      <c r="DE38" s="4">
        <v>3</v>
      </c>
      <c r="DF38" s="4">
        <v>2</v>
      </c>
      <c r="DG38" s="4">
        <v>2</v>
      </c>
    </row>
    <row r="39" spans="2:111" x14ac:dyDescent="0.2">
      <c r="B39" s="7">
        <v>37561</v>
      </c>
      <c r="C39" s="51">
        <v>0.81</v>
      </c>
      <c r="D39" s="51">
        <v>0.19</v>
      </c>
      <c r="E39" s="51">
        <v>0.462295479635074</v>
      </c>
      <c r="F39" s="50">
        <v>0.25265779495326302</v>
      </c>
      <c r="H39" s="49">
        <f t="shared" si="2"/>
        <v>0.34770452036492605</v>
      </c>
      <c r="I39" s="50">
        <f t="shared" si="0"/>
        <v>-6.2657794953263013E-2</v>
      </c>
      <c r="K39" s="46">
        <f t="shared" si="10"/>
        <v>119.70471447713348</v>
      </c>
      <c r="L39" s="47">
        <f t="shared" si="11"/>
        <v>118.05563544387488</v>
      </c>
      <c r="M39" s="47">
        <f t="shared" si="12"/>
        <v>119.71785254140536</v>
      </c>
      <c r="N39" s="48">
        <f t="shared" si="13"/>
        <v>118.01753058603468</v>
      </c>
      <c r="Q39" s="49">
        <f t="shared" si="18"/>
        <v>4.7122804630932364</v>
      </c>
      <c r="R39" s="50">
        <f t="shared" si="19"/>
        <v>3.9211523523944152</v>
      </c>
      <c r="U39" s="49">
        <f t="shared" si="53"/>
        <v>5.3948067462790164</v>
      </c>
      <c r="V39" s="51">
        <f t="shared" si="54"/>
        <v>4.1549524129288216</v>
      </c>
      <c r="W39" s="51">
        <f t="shared" si="55"/>
        <v>5.3979404180677619</v>
      </c>
      <c r="X39" s="50">
        <f t="shared" si="56"/>
        <v>4.1456672364120806</v>
      </c>
      <c r="Z39" s="49">
        <f t="shared" si="57"/>
        <v>5.0985854212353798</v>
      </c>
      <c r="AA39" s="51">
        <f t="shared" si="57"/>
        <v>4.1965360777038923</v>
      </c>
      <c r="AB39" s="51">
        <f t="shared" si="57"/>
        <v>5.1327702696664703</v>
      </c>
      <c r="AC39" s="50">
        <f t="shared" si="57"/>
        <v>4.1816830676091756</v>
      </c>
      <c r="AE39" s="49">
        <f t="shared" ref="AE39:AF39" si="128">AVERAGE(Q37:Q39)</f>
        <v>4.610954338715942</v>
      </c>
      <c r="AF39" s="50">
        <f t="shared" si="128"/>
        <v>4.3099246200356873</v>
      </c>
      <c r="CC39" s="7">
        <f t="shared" si="16"/>
        <v>42948</v>
      </c>
      <c r="CD39" s="15">
        <f t="shared" si="3"/>
        <v>216.01009167433116</v>
      </c>
      <c r="CE39" s="15">
        <f t="shared" si="4"/>
        <v>216.01009167433116</v>
      </c>
      <c r="CF39" s="15">
        <f t="shared" si="5"/>
        <v>217.49430132972211</v>
      </c>
      <c r="CG39" s="15" t="s">
        <v>9939</v>
      </c>
      <c r="CH39" s="15">
        <f t="shared" si="124"/>
        <v>-3.8946979337193044E-2</v>
      </c>
      <c r="CI39" s="4">
        <f t="shared" si="42"/>
        <v>4.9426620063080833</v>
      </c>
      <c r="CJ39" s="4">
        <f t="shared" si="59"/>
        <v>6.6540502117245097</v>
      </c>
      <c r="CK39" s="4">
        <f t="shared" si="51"/>
        <v>4.9628509517697053</v>
      </c>
      <c r="CL39" s="4">
        <f t="shared" si="64"/>
        <v>6.4630513160518319</v>
      </c>
      <c r="CM39" s="6" t="e">
        <f>NA()</f>
        <v>#N/A</v>
      </c>
      <c r="CN39" s="6" t="e">
        <f>NA()</f>
        <v>#N/A</v>
      </c>
      <c r="CO39" s="4">
        <v>3</v>
      </c>
      <c r="CP39" s="4">
        <v>2</v>
      </c>
      <c r="CQ39" s="4">
        <v>2</v>
      </c>
      <c r="CS39" s="7">
        <f t="shared" si="17"/>
        <v>42948</v>
      </c>
      <c r="CT39" s="15">
        <f t="shared" si="6"/>
        <v>200.09533463491951</v>
      </c>
      <c r="CU39" s="15">
        <f t="shared" si="7"/>
        <v>200.09533463491951</v>
      </c>
      <c r="CV39" s="15">
        <f t="shared" si="8"/>
        <v>199.935650377537</v>
      </c>
      <c r="CW39" s="15" t="s">
        <v>9939</v>
      </c>
      <c r="CX39" s="15">
        <f t="shared" si="9"/>
        <v>-6.8487215038956994E-2</v>
      </c>
      <c r="CY39" s="4">
        <f t="shared" si="43"/>
        <v>3.9374499009625197</v>
      </c>
      <c r="CZ39" s="4">
        <f t="shared" si="60"/>
        <v>4.9994748650263148</v>
      </c>
      <c r="DA39" s="4">
        <f t="shared" si="52"/>
        <v>4.1696946919923192</v>
      </c>
      <c r="DB39" s="4">
        <f t="shared" si="65"/>
        <v>4.922695123941935</v>
      </c>
      <c r="DC39" s="6" t="e">
        <f>NA()</f>
        <v>#N/A</v>
      </c>
      <c r="DD39" s="6" t="e">
        <f>NA()</f>
        <v>#N/A</v>
      </c>
      <c r="DE39" s="4">
        <v>3</v>
      </c>
      <c r="DF39" s="4">
        <v>2</v>
      </c>
      <c r="DG39" s="4">
        <v>2</v>
      </c>
    </row>
    <row r="40" spans="2:111" x14ac:dyDescent="0.2">
      <c r="B40" s="7">
        <v>37591</v>
      </c>
      <c r="C40" s="51">
        <v>0.44</v>
      </c>
      <c r="D40" s="51">
        <v>0.21</v>
      </c>
      <c r="E40" s="51">
        <v>0.32436834614362697</v>
      </c>
      <c r="F40" s="50">
        <v>0.240397146245244</v>
      </c>
      <c r="H40" s="49">
        <f t="shared" si="2"/>
        <v>0.11563165385637303</v>
      </c>
      <c r="I40" s="50">
        <f t="shared" si="0"/>
        <v>-3.0397146245244006E-2</v>
      </c>
      <c r="K40" s="46">
        <f t="shared" si="10"/>
        <v>120.23141522083286</v>
      </c>
      <c r="L40" s="47">
        <f t="shared" si="11"/>
        <v>118.30355227830701</v>
      </c>
      <c r="M40" s="47">
        <f t="shared" si="12"/>
        <v>120.10617935973258</v>
      </c>
      <c r="N40" s="48">
        <f t="shared" si="13"/>
        <v>118.30124136163262</v>
      </c>
      <c r="Q40" s="49">
        <f t="shared" si="18"/>
        <v>4.7267486178013627</v>
      </c>
      <c r="R40" s="50">
        <f t="shared" si="19"/>
        <v>3.2353746822450233</v>
      </c>
      <c r="U40" s="49">
        <f t="shared" si="53"/>
        <v>5.7105491271845636</v>
      </c>
      <c r="V40" s="51">
        <f t="shared" si="54"/>
        <v>4.1237807392218429</v>
      </c>
      <c r="W40" s="51">
        <f t="shared" si="55"/>
        <v>5.7429312493240161</v>
      </c>
      <c r="X40" s="50">
        <f t="shared" si="56"/>
        <v>4.1096420546767689</v>
      </c>
      <c r="Z40" s="49">
        <f t="shared" si="57"/>
        <v>5.3502021188220397</v>
      </c>
      <c r="AA40" s="51">
        <f t="shared" si="57"/>
        <v>4.1618880939081082</v>
      </c>
      <c r="AB40" s="51">
        <f t="shared" si="57"/>
        <v>5.377571394811123</v>
      </c>
      <c r="AC40" s="50">
        <f t="shared" si="57"/>
        <v>4.1478863487413706</v>
      </c>
      <c r="AE40" s="49">
        <f t="shared" ref="AE40:AF40" si="129">AVERAGE(Q38:Q40)</f>
        <v>4.5752956729791094</v>
      </c>
      <c r="AF40" s="50">
        <f t="shared" si="129"/>
        <v>3.8859916756356703</v>
      </c>
      <c r="AX40" s="6" t="s">
        <v>9979</v>
      </c>
      <c r="AY40" s="96">
        <f t="shared" ref="AY40:BJ40" si="130">AVERAGE(AY24:AY36)</f>
        <v>0.62461538461538468</v>
      </c>
      <c r="AZ40" s="38">
        <f t="shared" si="130"/>
        <v>0.41076923076923078</v>
      </c>
      <c r="BA40" s="38">
        <f t="shared" si="130"/>
        <v>0.43153846153846154</v>
      </c>
      <c r="BB40" s="38">
        <f t="shared" si="130"/>
        <v>-0.12692307692307694</v>
      </c>
      <c r="BC40" s="38">
        <f t="shared" si="130"/>
        <v>-0.23846153846153847</v>
      </c>
      <c r="BD40" s="38">
        <f t="shared" si="130"/>
        <v>0.26461538461538464</v>
      </c>
      <c r="BE40" s="38">
        <f t="shared" si="130"/>
        <v>0.40076923076923077</v>
      </c>
      <c r="BF40" s="38">
        <f t="shared" si="130"/>
        <v>0.32307692307692309</v>
      </c>
      <c r="BG40" s="38">
        <f t="shared" si="130"/>
        <v>0.42076923076923084</v>
      </c>
      <c r="BH40" s="38">
        <f t="shared" si="130"/>
        <v>0.58923076923076922</v>
      </c>
      <c r="BI40" s="38">
        <f t="shared" si="130"/>
        <v>0.77846153846153854</v>
      </c>
      <c r="BJ40" s="97">
        <f t="shared" si="130"/>
        <v>0.49615384615384617</v>
      </c>
      <c r="BL40" s="6" t="s">
        <v>9979</v>
      </c>
      <c r="BM40" s="96">
        <f t="shared" ref="BM40:BX40" si="131">AVERAGE(BM24:BM36)</f>
        <v>0.42000000000000004</v>
      </c>
      <c r="BN40" s="38">
        <f t="shared" si="131"/>
        <v>0.45538461538461539</v>
      </c>
      <c r="BO40" s="38">
        <f t="shared" si="131"/>
        <v>0.37</v>
      </c>
      <c r="BP40" s="38">
        <f t="shared" si="131"/>
        <v>0.28153846153846157</v>
      </c>
      <c r="BQ40" s="38">
        <f t="shared" si="131"/>
        <v>0.2630769230769231</v>
      </c>
      <c r="BR40" s="38">
        <f t="shared" si="131"/>
        <v>0.29923076923076924</v>
      </c>
      <c r="BS40" s="38">
        <f t="shared" si="131"/>
        <v>0.27846153846153848</v>
      </c>
      <c r="BT40" s="38">
        <f t="shared" si="131"/>
        <v>0.26</v>
      </c>
      <c r="BU40" s="38">
        <f t="shared" si="131"/>
        <v>0.3553846153846153</v>
      </c>
      <c r="BV40" s="38">
        <f t="shared" si="131"/>
        <v>0.28769230769230769</v>
      </c>
      <c r="BW40" s="38">
        <f t="shared" si="131"/>
        <v>0.20923076923076925</v>
      </c>
      <c r="BX40" s="97">
        <f t="shared" si="131"/>
        <v>0.43692307692307697</v>
      </c>
      <c r="CC40" s="7">
        <f t="shared" si="16"/>
        <v>42979</v>
      </c>
      <c r="CD40" s="15">
        <f t="shared" si="3"/>
        <v>216.67972295852161</v>
      </c>
      <c r="CE40" s="15">
        <f t="shared" si="4"/>
        <v>216.67972295852161</v>
      </c>
      <c r="CF40" s="15">
        <f t="shared" si="5"/>
        <v>218.00867857675561</v>
      </c>
      <c r="CG40" s="15" t="s">
        <v>9939</v>
      </c>
      <c r="CH40" s="15">
        <f t="shared" si="124"/>
        <v>7.3498517483581993E-2</v>
      </c>
      <c r="CI40" s="4">
        <f t="shared" ref="CI40:CI71" si="132">(CF40/CF37)^4*100-100</f>
        <v>4.4582206248352065</v>
      </c>
      <c r="CJ40" s="4">
        <f t="shared" si="59"/>
        <v>6.3360279966016009</v>
      </c>
      <c r="CK40" s="4">
        <f t="shared" si="51"/>
        <v>4.6844687114491466</v>
      </c>
      <c r="CL40" s="4">
        <f t="shared" si="64"/>
        <v>6.4737490111335303</v>
      </c>
      <c r="CM40" s="6" t="e">
        <f>NA()</f>
        <v>#N/A</v>
      </c>
      <c r="CN40" s="6" t="e">
        <f>NA()</f>
        <v>#N/A</v>
      </c>
      <c r="CO40" s="4">
        <v>3</v>
      </c>
      <c r="CP40" s="4">
        <v>2</v>
      </c>
      <c r="CQ40" s="4">
        <v>2</v>
      </c>
      <c r="CS40" s="7">
        <f t="shared" si="17"/>
        <v>42979</v>
      </c>
      <c r="CT40" s="15">
        <f t="shared" si="6"/>
        <v>200.65560157189728</v>
      </c>
      <c r="CU40" s="15">
        <f t="shared" si="7"/>
        <v>200.65560157189728</v>
      </c>
      <c r="CV40" s="15">
        <f t="shared" si="8"/>
        <v>200.4329018431782</v>
      </c>
      <c r="CW40" s="15" t="s">
        <v>9939</v>
      </c>
      <c r="CX40" s="15">
        <f t="shared" si="9"/>
        <v>3.1294246572728029E-2</v>
      </c>
      <c r="CY40" s="4">
        <f t="shared" ref="CY40:CY71" si="133">(CV40/CV37)^4*100-100</f>
        <v>3.6224803576088362</v>
      </c>
      <c r="CZ40" s="4">
        <f t="shared" si="60"/>
        <v>4.7904790949924632</v>
      </c>
      <c r="DA40" s="4">
        <f t="shared" si="52"/>
        <v>3.8729360217978885</v>
      </c>
      <c r="DB40" s="4">
        <f t="shared" si="65"/>
        <v>4.9088620821907609</v>
      </c>
      <c r="DC40" s="6" t="e">
        <f>NA()</f>
        <v>#N/A</v>
      </c>
      <c r="DD40" s="6" t="e">
        <f>NA()</f>
        <v>#N/A</v>
      </c>
      <c r="DE40" s="4">
        <v>3</v>
      </c>
      <c r="DF40" s="4">
        <v>2</v>
      </c>
      <c r="DG40" s="4">
        <v>2</v>
      </c>
    </row>
    <row r="41" spans="2:111" x14ac:dyDescent="0.2">
      <c r="B41" s="7">
        <v>37622</v>
      </c>
      <c r="C41" s="51">
        <v>0.4</v>
      </c>
      <c r="D41" s="51">
        <v>0.44</v>
      </c>
      <c r="E41" s="51">
        <v>0.21109892171730399</v>
      </c>
      <c r="F41" s="50">
        <v>0.31557267070813699</v>
      </c>
      <c r="H41" s="49">
        <f t="shared" si="2"/>
        <v>0.18890107828269603</v>
      </c>
      <c r="I41" s="50">
        <f t="shared" si="0"/>
        <v>0.12442732929186301</v>
      </c>
      <c r="K41" s="46">
        <f t="shared" si="10"/>
        <v>120.71234088171619</v>
      </c>
      <c r="L41" s="47">
        <f t="shared" si="11"/>
        <v>118.82408790833155</v>
      </c>
      <c r="M41" s="47">
        <f t="shared" si="12"/>
        <v>120.35972220927684</v>
      </c>
      <c r="N41" s="48">
        <f t="shared" si="13"/>
        <v>118.67456774847841</v>
      </c>
      <c r="Q41" s="49">
        <f t="shared" si="18"/>
        <v>4.0642176668143009</v>
      </c>
      <c r="R41" s="50">
        <f t="shared" si="19"/>
        <v>3.2828281665107824</v>
      </c>
      <c r="U41" s="49">
        <f t="shared" si="53"/>
        <v>5.1658653623595683</v>
      </c>
      <c r="V41" s="51">
        <f t="shared" si="54"/>
        <v>4.0616172880342418</v>
      </c>
      <c r="W41" s="51">
        <f t="shared" si="55"/>
        <v>5.2231922293715769</v>
      </c>
      <c r="X41" s="50">
        <f t="shared" si="56"/>
        <v>4.0691888205597309</v>
      </c>
      <c r="Z41" s="49">
        <f t="shared" si="57"/>
        <v>5.4237404119410497</v>
      </c>
      <c r="AA41" s="51">
        <f t="shared" si="57"/>
        <v>4.1134501467283018</v>
      </c>
      <c r="AB41" s="51">
        <f t="shared" si="57"/>
        <v>5.4546879655877847</v>
      </c>
      <c r="AC41" s="50">
        <f t="shared" si="57"/>
        <v>4.1081660372161934</v>
      </c>
      <c r="AE41" s="49">
        <f t="shared" ref="AE41:AF41" si="134">AVERAGE(Q39:Q41)</f>
        <v>4.5010822492363003</v>
      </c>
      <c r="AF41" s="50">
        <f t="shared" si="134"/>
        <v>3.4797850670500736</v>
      </c>
      <c r="AX41" s="6" t="s">
        <v>9965</v>
      </c>
      <c r="AY41" s="42">
        <f t="shared" ref="AY41:BJ41" si="135">MAX(AY24:AY36)</f>
        <v>1.7</v>
      </c>
      <c r="AZ41" s="4">
        <f t="shared" si="135"/>
        <v>0.83</v>
      </c>
      <c r="BA41" s="4">
        <f t="shared" si="135"/>
        <v>0.99</v>
      </c>
      <c r="BB41" s="4">
        <f t="shared" si="135"/>
        <v>0.54</v>
      </c>
      <c r="BC41" s="4">
        <f t="shared" si="135"/>
        <v>0.38</v>
      </c>
      <c r="BD41" s="4">
        <f t="shared" si="135"/>
        <v>0.84</v>
      </c>
      <c r="BE41" s="4">
        <f t="shared" si="135"/>
        <v>0.74</v>
      </c>
      <c r="BF41" s="4">
        <f t="shared" si="135"/>
        <v>0.7</v>
      </c>
      <c r="BG41" s="4">
        <f t="shared" si="135"/>
        <v>0.62</v>
      </c>
      <c r="BH41" s="4">
        <f t="shared" si="135"/>
        <v>0.84</v>
      </c>
      <c r="BI41" s="4">
        <f t="shared" si="135"/>
        <v>1.1399999999999999</v>
      </c>
      <c r="BJ41" s="43">
        <f t="shared" si="135"/>
        <v>0.82</v>
      </c>
      <c r="BL41" s="6" t="s">
        <v>9965</v>
      </c>
      <c r="BM41" s="42">
        <f t="shared" ref="BM41:BX41" si="136">MAX(BM24:BM36)</f>
        <v>0.85</v>
      </c>
      <c r="BN41" s="4">
        <f t="shared" si="136"/>
        <v>0.76</v>
      </c>
      <c r="BO41" s="4">
        <f t="shared" si="136"/>
        <v>0.72</v>
      </c>
      <c r="BP41" s="4">
        <f t="shared" si="136"/>
        <v>0.78</v>
      </c>
      <c r="BQ41" s="4">
        <f t="shared" si="136"/>
        <v>0.59</v>
      </c>
      <c r="BR41" s="4">
        <f t="shared" si="136"/>
        <v>0.77</v>
      </c>
      <c r="BS41" s="4">
        <f t="shared" si="136"/>
        <v>0.62</v>
      </c>
      <c r="BT41" s="4">
        <f t="shared" si="136"/>
        <v>0.8</v>
      </c>
      <c r="BU41" s="4">
        <f t="shared" si="136"/>
        <v>0.67</v>
      </c>
      <c r="BV41" s="4">
        <f t="shared" si="136"/>
        <v>0.63</v>
      </c>
      <c r="BW41" s="4">
        <f t="shared" si="136"/>
        <v>0.45</v>
      </c>
      <c r="BX41" s="43">
        <f t="shared" si="136"/>
        <v>0.8</v>
      </c>
      <c r="CC41" s="7">
        <f t="shared" si="16"/>
        <v>43009</v>
      </c>
      <c r="CD41" s="15">
        <f t="shared" si="3"/>
        <v>218.04480521316029</v>
      </c>
      <c r="CE41" s="15">
        <f t="shared" si="4"/>
        <v>218.04480521316029</v>
      </c>
      <c r="CF41" s="15">
        <f t="shared" si="5"/>
        <v>218.93161484811873</v>
      </c>
      <c r="CG41" s="15" t="s">
        <v>9939</v>
      </c>
      <c r="CH41" s="15">
        <f t="shared" si="124"/>
        <v>0.20665159140068001</v>
      </c>
      <c r="CI41" s="4">
        <f t="shared" si="132"/>
        <v>4.8592932784169136</v>
      </c>
      <c r="CJ41" s="4">
        <f t="shared" si="59"/>
        <v>6.3571662588014988</v>
      </c>
      <c r="CK41" s="4">
        <f t="shared" si="51"/>
        <v>4.7533919698534008</v>
      </c>
      <c r="CL41" s="4">
        <f t="shared" si="64"/>
        <v>6.4490814890425368</v>
      </c>
      <c r="CM41" s="6" t="e">
        <f>NA()</f>
        <v>#N/A</v>
      </c>
      <c r="CN41" s="6" t="e">
        <f>NA()</f>
        <v>#N/A</v>
      </c>
      <c r="CO41" s="4">
        <v>3</v>
      </c>
      <c r="CP41" s="4">
        <v>2</v>
      </c>
      <c r="CQ41" s="4">
        <v>2</v>
      </c>
      <c r="CS41" s="7">
        <f t="shared" si="17"/>
        <v>43009</v>
      </c>
      <c r="CT41" s="15">
        <f t="shared" si="6"/>
        <v>201.15724057582702</v>
      </c>
      <c r="CU41" s="15">
        <f t="shared" si="7"/>
        <v>201.15724057582702</v>
      </c>
      <c r="CV41" s="15">
        <f t="shared" si="8"/>
        <v>201.02578136048328</v>
      </c>
      <c r="CW41" s="15" t="s">
        <v>9939</v>
      </c>
      <c r="CX41" s="15">
        <f t="shared" si="9"/>
        <v>-4.5799497913248E-2</v>
      </c>
      <c r="CY41" s="4">
        <f t="shared" si="133"/>
        <v>3.507060246425084</v>
      </c>
      <c r="CZ41" s="4">
        <f t="shared" si="60"/>
        <v>4.7591297294873698</v>
      </c>
      <c r="DA41" s="4">
        <f t="shared" si="52"/>
        <v>3.6889968349988131</v>
      </c>
      <c r="DB41" s="4">
        <f t="shared" si="65"/>
        <v>4.8496945631687156</v>
      </c>
      <c r="DC41" s="6" t="e">
        <f>NA()</f>
        <v>#N/A</v>
      </c>
      <c r="DD41" s="6" t="e">
        <f>NA()</f>
        <v>#N/A</v>
      </c>
      <c r="DE41" s="4">
        <v>3</v>
      </c>
      <c r="DF41" s="4">
        <v>2</v>
      </c>
      <c r="DG41" s="4">
        <v>2</v>
      </c>
    </row>
    <row r="42" spans="2:111" x14ac:dyDescent="0.2">
      <c r="B42" s="7">
        <v>37653</v>
      </c>
      <c r="C42" s="51">
        <v>0.28000000000000003</v>
      </c>
      <c r="D42" s="51">
        <v>0.5</v>
      </c>
      <c r="E42" s="51">
        <v>0.437771287283583</v>
      </c>
      <c r="F42" s="50">
        <v>0.32917820776355</v>
      </c>
      <c r="H42" s="49">
        <f t="shared" si="2"/>
        <v>-0.15777128728358297</v>
      </c>
      <c r="I42" s="50">
        <f t="shared" si="0"/>
        <v>0.17082179223645</v>
      </c>
      <c r="K42" s="46">
        <f t="shared" si="10"/>
        <v>121.05033543618498</v>
      </c>
      <c r="L42" s="47">
        <f t="shared" si="11"/>
        <v>119.41820834787319</v>
      </c>
      <c r="M42" s="47">
        <f t="shared" si="12"/>
        <v>120.88662251456333</v>
      </c>
      <c r="N42" s="48">
        <f t="shared" si="13"/>
        <v>119.06521856366399</v>
      </c>
      <c r="Q42" s="49">
        <f t="shared" si="18"/>
        <v>3.9626409894551387</v>
      </c>
      <c r="R42" s="50">
        <f t="shared" si="19"/>
        <v>3.5985224516538779</v>
      </c>
      <c r="U42" s="49">
        <f t="shared" si="53"/>
        <v>5.5236439717572381</v>
      </c>
      <c r="V42" s="51">
        <f t="shared" si="54"/>
        <v>3.8446285120389092</v>
      </c>
      <c r="W42" s="51">
        <f t="shared" si="55"/>
        <v>5.5543446022656013</v>
      </c>
      <c r="X42" s="50">
        <f t="shared" si="56"/>
        <v>3.8684656976082294</v>
      </c>
      <c r="Z42" s="49">
        <f t="shared" si="57"/>
        <v>5.4666861537671236</v>
      </c>
      <c r="AA42" s="51">
        <f t="shared" si="57"/>
        <v>4.0100088464316643</v>
      </c>
      <c r="AB42" s="51">
        <f t="shared" si="57"/>
        <v>5.5068226936537314</v>
      </c>
      <c r="AC42" s="50">
        <f t="shared" si="57"/>
        <v>4.0157655242815764</v>
      </c>
      <c r="AE42" s="49">
        <f t="shared" ref="AE42:AF42" si="137">AVERAGE(Q40:Q42)</f>
        <v>4.2512024246902671</v>
      </c>
      <c r="AF42" s="50">
        <f t="shared" si="137"/>
        <v>3.3722417668032278</v>
      </c>
      <c r="AX42" s="6" t="s">
        <v>9966</v>
      </c>
      <c r="AY42" s="98">
        <f t="shared" ref="AY42:BJ42" si="138">MIN(AY24:AY36)</f>
        <v>-0.09</v>
      </c>
      <c r="AZ42" s="40">
        <f t="shared" si="138"/>
        <v>-0.03</v>
      </c>
      <c r="BA42" s="40">
        <f t="shared" si="138"/>
        <v>-0.05</v>
      </c>
      <c r="BB42" s="40">
        <f t="shared" si="138"/>
        <v>-1.01</v>
      </c>
      <c r="BC42" s="40">
        <f t="shared" si="138"/>
        <v>-0.74</v>
      </c>
      <c r="BD42" s="40">
        <f t="shared" si="138"/>
        <v>-0.06</v>
      </c>
      <c r="BE42" s="40">
        <f t="shared" si="138"/>
        <v>-0.03</v>
      </c>
      <c r="BF42" s="40">
        <f t="shared" si="138"/>
        <v>-0.02</v>
      </c>
      <c r="BG42" s="40">
        <f t="shared" si="138"/>
        <v>0.23</v>
      </c>
      <c r="BH42" s="40">
        <f t="shared" si="138"/>
        <v>0.48</v>
      </c>
      <c r="BI42" s="40">
        <f t="shared" si="138"/>
        <v>0.08</v>
      </c>
      <c r="BJ42" s="99">
        <f t="shared" si="138"/>
        <v>0.23</v>
      </c>
      <c r="BL42" s="6" t="s">
        <v>9966</v>
      </c>
      <c r="BM42" s="98">
        <f t="shared" ref="BM42:BX42" si="139">MIN(BM24:BM36)</f>
        <v>-0.03</v>
      </c>
      <c r="BN42" s="40">
        <f t="shared" si="139"/>
        <v>0.28000000000000003</v>
      </c>
      <c r="BO42" s="40">
        <f t="shared" si="139"/>
        <v>0.21</v>
      </c>
      <c r="BP42" s="40">
        <f t="shared" si="139"/>
        <v>0.08</v>
      </c>
      <c r="BQ42" s="40">
        <f t="shared" si="139"/>
        <v>0.09</v>
      </c>
      <c r="BR42" s="40">
        <f t="shared" si="139"/>
        <v>0.13</v>
      </c>
      <c r="BS42" s="40">
        <f t="shared" si="139"/>
        <v>0.03</v>
      </c>
      <c r="BT42" s="40">
        <f t="shared" si="139"/>
        <v>0.09</v>
      </c>
      <c r="BU42" s="40">
        <f t="shared" si="139"/>
        <v>0.18</v>
      </c>
      <c r="BV42" s="40">
        <f t="shared" si="139"/>
        <v>0.17</v>
      </c>
      <c r="BW42" s="40">
        <f t="shared" si="139"/>
        <v>-0.08</v>
      </c>
      <c r="BX42" s="99">
        <f t="shared" si="139"/>
        <v>0.12</v>
      </c>
      <c r="CC42" s="7">
        <f t="shared" si="16"/>
        <v>43040</v>
      </c>
      <c r="CD42" s="15">
        <f t="shared" si="3"/>
        <v>220.29066670685583</v>
      </c>
      <c r="CE42" s="15">
        <f t="shared" si="4"/>
        <v>220.29066670685583</v>
      </c>
      <c r="CF42" s="15">
        <f t="shared" si="5"/>
        <v>220.33277833136921</v>
      </c>
      <c r="CG42" s="15" t="s">
        <v>9939</v>
      </c>
      <c r="CH42" s="15">
        <f t="shared" si="124"/>
        <v>0.38999947553370506</v>
      </c>
      <c r="CI42" s="4">
        <f t="shared" si="132"/>
        <v>5.3234106109342036</v>
      </c>
      <c r="CJ42" s="4">
        <f t="shared" si="59"/>
        <v>6.6210012614279918</v>
      </c>
      <c r="CK42" s="4">
        <f t="shared" si="51"/>
        <v>4.8803081713954413</v>
      </c>
      <c r="CL42" s="4">
        <f t="shared" si="64"/>
        <v>6.4380651722770308</v>
      </c>
      <c r="CM42" s="6" t="e">
        <f>NA()</f>
        <v>#N/A</v>
      </c>
      <c r="CN42" s="6" t="e">
        <f>NA()</f>
        <v>#N/A</v>
      </c>
      <c r="CO42" s="4">
        <v>3</v>
      </c>
      <c r="CP42" s="4">
        <v>2</v>
      </c>
      <c r="CQ42" s="4">
        <v>2</v>
      </c>
      <c r="CS42" s="7">
        <f t="shared" si="17"/>
        <v>43040</v>
      </c>
      <c r="CT42" s="15">
        <f t="shared" si="6"/>
        <v>201.84117519378484</v>
      </c>
      <c r="CU42" s="15">
        <f t="shared" si="7"/>
        <v>201.84117519378484</v>
      </c>
      <c r="CV42" s="15">
        <f t="shared" si="8"/>
        <v>201.9406252593873</v>
      </c>
      <c r="CW42" s="15" t="s">
        <v>9939</v>
      </c>
      <c r="CX42" s="15">
        <f t="shared" si="9"/>
        <v>-0.115087846301416</v>
      </c>
      <c r="CY42" s="4">
        <f t="shared" si="133"/>
        <v>4.0719824505820412</v>
      </c>
      <c r="CZ42" s="4">
        <f t="shared" si="60"/>
        <v>4.884564728165671</v>
      </c>
      <c r="DA42" s="4">
        <f t="shared" si="52"/>
        <v>3.7338410182053203</v>
      </c>
      <c r="DB42" s="4">
        <f t="shared" si="65"/>
        <v>4.811391184215168</v>
      </c>
      <c r="DC42" s="6" t="e">
        <f>NA()</f>
        <v>#N/A</v>
      </c>
      <c r="DD42" s="6" t="e">
        <f>NA()</f>
        <v>#N/A</v>
      </c>
      <c r="DE42" s="4">
        <v>3</v>
      </c>
      <c r="DF42" s="4">
        <v>2</v>
      </c>
      <c r="DG42" s="4">
        <v>2</v>
      </c>
    </row>
    <row r="43" spans="2:111" x14ac:dyDescent="0.2">
      <c r="B43" s="7">
        <v>37681</v>
      </c>
      <c r="C43" s="51">
        <v>0.63</v>
      </c>
      <c r="D43" s="51">
        <v>0.41</v>
      </c>
      <c r="E43" s="51">
        <v>0.53770867915949505</v>
      </c>
      <c r="F43" s="50">
        <v>0.36076059840359298</v>
      </c>
      <c r="H43" s="49">
        <f t="shared" si="2"/>
        <v>9.2291320840504953E-2</v>
      </c>
      <c r="I43" s="50">
        <f t="shared" si="0"/>
        <v>4.9239401596406995E-2</v>
      </c>
      <c r="K43" s="46">
        <f t="shared" si="10"/>
        <v>121.81295254943294</v>
      </c>
      <c r="L43" s="47">
        <f t="shared" si="11"/>
        <v>119.90782300209946</v>
      </c>
      <c r="M43" s="47">
        <f t="shared" si="12"/>
        <v>121.53664037576692</v>
      </c>
      <c r="N43" s="48">
        <f t="shared" si="13"/>
        <v>119.49475895864481</v>
      </c>
      <c r="Q43" s="49">
        <f t="shared" si="18"/>
        <v>4.8497742820753587</v>
      </c>
      <c r="R43" s="50">
        <f t="shared" si="19"/>
        <v>4.0970022337239982</v>
      </c>
      <c r="U43" s="49">
        <f t="shared" si="53"/>
        <v>5.6496298167140395</v>
      </c>
      <c r="V43" s="51">
        <f t="shared" si="54"/>
        <v>3.8446285120389092</v>
      </c>
      <c r="W43" s="51">
        <f t="shared" si="55"/>
        <v>5.6767390376349027</v>
      </c>
      <c r="X43" s="50">
        <f t="shared" si="56"/>
        <v>3.9298495241359745</v>
      </c>
      <c r="Z43" s="49">
        <f t="shared" si="57"/>
        <v>5.446379716943615</v>
      </c>
      <c r="AA43" s="51">
        <f t="shared" si="57"/>
        <v>3.9169581040373536</v>
      </c>
      <c r="AB43" s="51">
        <f t="shared" si="57"/>
        <v>5.484758623090694</v>
      </c>
      <c r="AC43" s="50">
        <f t="shared" si="57"/>
        <v>3.9558346807679783</v>
      </c>
      <c r="AE43" s="49">
        <f t="shared" ref="AE43:AF43" si="140">AVERAGE(Q41:Q43)</f>
        <v>4.2922109794482664</v>
      </c>
      <c r="AF43" s="50">
        <f t="shared" si="140"/>
        <v>3.6594509506295529</v>
      </c>
      <c r="AY43" s="6"/>
      <c r="CC43" s="7">
        <f t="shared" si="16"/>
        <v>43070</v>
      </c>
      <c r="CD43" s="15">
        <f t="shared" si="3"/>
        <v>221.59038164042627</v>
      </c>
      <c r="CE43" s="15">
        <f t="shared" si="4"/>
        <v>221.59038164042627</v>
      </c>
      <c r="CF43" s="15">
        <f t="shared" si="5"/>
        <v>221.29841573056316</v>
      </c>
      <c r="CG43" s="15" t="s">
        <v>9939</v>
      </c>
      <c r="CH43" s="15">
        <f t="shared" si="124"/>
        <v>0.15173683892748197</v>
      </c>
      <c r="CI43" s="4">
        <f t="shared" si="132"/>
        <v>6.1739779961217636</v>
      </c>
      <c r="CJ43" s="4">
        <f t="shared" si="59"/>
        <v>6.7589738889811031</v>
      </c>
      <c r="CK43" s="4">
        <f t="shared" si="51"/>
        <v>5.4522272951576269</v>
      </c>
      <c r="CL43" s="4">
        <f t="shared" si="64"/>
        <v>6.5790471364035312</v>
      </c>
      <c r="CM43" s="6" t="e">
        <f>NA()</f>
        <v>#N/A</v>
      </c>
      <c r="CN43" s="6" t="e">
        <f>NA()</f>
        <v>#N/A</v>
      </c>
      <c r="CO43" s="4">
        <v>3</v>
      </c>
      <c r="CP43" s="4">
        <v>2</v>
      </c>
      <c r="CQ43" s="4">
        <v>2</v>
      </c>
      <c r="CS43" s="7">
        <f t="shared" si="17"/>
        <v>43070</v>
      </c>
      <c r="CT43" s="15">
        <f t="shared" si="6"/>
        <v>202.68890812959873</v>
      </c>
      <c r="CU43" s="15">
        <f t="shared" si="7"/>
        <v>202.68890812959873</v>
      </c>
      <c r="CV43" s="15">
        <f t="shared" si="8"/>
        <v>202.58003490097204</v>
      </c>
      <c r="CW43" s="15" t="s">
        <v>9939</v>
      </c>
      <c r="CX43" s="15">
        <f t="shared" si="9"/>
        <v>0.10336750430307801</v>
      </c>
      <c r="CY43" s="4">
        <f t="shared" si="133"/>
        <v>4.3543385744166869</v>
      </c>
      <c r="CZ43" s="4">
        <f t="shared" si="60"/>
        <v>4.8532403185903092</v>
      </c>
      <c r="DA43" s="4">
        <f t="shared" si="52"/>
        <v>3.9777937571412707</v>
      </c>
      <c r="DB43" s="4">
        <f t="shared" si="65"/>
        <v>4.8323115920811164</v>
      </c>
      <c r="DC43" s="6" t="e">
        <f>NA()</f>
        <v>#N/A</v>
      </c>
      <c r="DD43" s="6" t="e">
        <f>NA()</f>
        <v>#N/A</v>
      </c>
      <c r="DE43" s="4">
        <v>3</v>
      </c>
      <c r="DF43" s="4">
        <v>2</v>
      </c>
      <c r="DG43" s="4">
        <v>2</v>
      </c>
    </row>
    <row r="44" spans="2:111" x14ac:dyDescent="0.2">
      <c r="B44" s="7">
        <v>37712</v>
      </c>
      <c r="C44" s="51">
        <v>0.17</v>
      </c>
      <c r="D44" s="51">
        <v>0.34</v>
      </c>
      <c r="E44" s="51">
        <v>0.31760173284029702</v>
      </c>
      <c r="F44" s="50">
        <v>0.32786515704686198</v>
      </c>
      <c r="H44" s="49">
        <f t="shared" si="2"/>
        <v>-0.14760173284029701</v>
      </c>
      <c r="I44" s="50">
        <f t="shared" si="0"/>
        <v>1.2134842953138048E-2</v>
      </c>
      <c r="K44" s="46">
        <f t="shared" si="10"/>
        <v>122.02003456876697</v>
      </c>
      <c r="L44" s="47">
        <f t="shared" si="11"/>
        <v>120.31550960030661</v>
      </c>
      <c r="M44" s="47">
        <f t="shared" si="12"/>
        <v>121.92264285163624</v>
      </c>
      <c r="N44" s="48">
        <f t="shared" si="13"/>
        <v>119.88654063776734</v>
      </c>
      <c r="Q44" s="49">
        <f t="shared" si="18"/>
        <v>5.2962162547059961</v>
      </c>
      <c r="R44" s="50">
        <f t="shared" si="19"/>
        <v>4.1480350361005662</v>
      </c>
      <c r="U44" s="49">
        <f t="shared" si="53"/>
        <v>5.2503572226777209</v>
      </c>
      <c r="V44" s="51">
        <f t="shared" si="54"/>
        <v>3.8239340862692615</v>
      </c>
      <c r="W44" s="51">
        <f t="shared" si="55"/>
        <v>5.2997934384841869</v>
      </c>
      <c r="X44" s="50">
        <f t="shared" si="56"/>
        <v>3.8532085030259253</v>
      </c>
      <c r="Z44" s="49">
        <f t="shared" si="57"/>
        <v>5.4745436703829995</v>
      </c>
      <c r="AA44" s="51">
        <f t="shared" si="57"/>
        <v>3.8377303701156933</v>
      </c>
      <c r="AB44" s="51">
        <f t="shared" si="57"/>
        <v>5.5102923594615634</v>
      </c>
      <c r="AC44" s="50">
        <f t="shared" si="57"/>
        <v>3.883841241590043</v>
      </c>
      <c r="AE44" s="49">
        <f t="shared" ref="AE44:AF44" si="141">AVERAGE(Q42:Q44)</f>
        <v>4.7028771754121648</v>
      </c>
      <c r="AF44" s="50">
        <f t="shared" si="141"/>
        <v>3.9478532404928139</v>
      </c>
      <c r="CC44" s="7">
        <f t="shared" si="16"/>
        <v>43101</v>
      </c>
      <c r="CD44" s="15">
        <f t="shared" si="3"/>
        <v>222.76481066312056</v>
      </c>
      <c r="CE44" s="15">
        <f t="shared" si="4"/>
        <v>222.76481066312056</v>
      </c>
      <c r="CF44" s="15">
        <f t="shared" si="5"/>
        <v>222.25657983097588</v>
      </c>
      <c r="CG44" s="15" t="s">
        <v>9939</v>
      </c>
      <c r="CH44" s="15">
        <f t="shared" si="124"/>
        <v>9.7026226893857037E-2</v>
      </c>
      <c r="CI44" s="4">
        <f t="shared" si="132"/>
        <v>6.2146900494218755</v>
      </c>
      <c r="CJ44" s="4">
        <f t="shared" si="59"/>
        <v>5.5307733044176501</v>
      </c>
      <c r="CK44" s="4">
        <f t="shared" si="51"/>
        <v>5.9040262188259476</v>
      </c>
      <c r="CL44" s="4">
        <f t="shared" si="64"/>
        <v>6.303582818275582</v>
      </c>
      <c r="CM44" s="6" t="e">
        <f>NA()</f>
        <v>#N/A</v>
      </c>
      <c r="CN44" s="6" t="e">
        <f>NA()</f>
        <v>#N/A</v>
      </c>
      <c r="CO44" s="4">
        <v>3</v>
      </c>
      <c r="CP44" s="4">
        <v>2</v>
      </c>
      <c r="CQ44" s="4">
        <v>2</v>
      </c>
      <c r="CS44" s="7">
        <f t="shared" si="17"/>
        <v>43101</v>
      </c>
      <c r="CT44" s="15">
        <f t="shared" si="6"/>
        <v>203.25643707236159</v>
      </c>
      <c r="CU44" s="15">
        <f t="shared" si="7"/>
        <v>203.25643707236159</v>
      </c>
      <c r="CV44" s="15">
        <f t="shared" si="8"/>
        <v>203.13659867153817</v>
      </c>
      <c r="CW44" s="15" t="s">
        <v>9939</v>
      </c>
      <c r="CX44" s="15">
        <f t="shared" si="9"/>
        <v>5.2622792575729993E-3</v>
      </c>
      <c r="CY44" s="4">
        <f t="shared" si="133"/>
        <v>4.2667099554588646</v>
      </c>
      <c r="CZ44" s="4">
        <f t="shared" si="60"/>
        <v>4.5404945232475171</v>
      </c>
      <c r="DA44" s="4">
        <f t="shared" si="52"/>
        <v>4.2310103268191979</v>
      </c>
      <c r="DB44" s="4">
        <f t="shared" si="65"/>
        <v>4.7594331900011655</v>
      </c>
      <c r="DC44" s="6" t="e">
        <f>NA()</f>
        <v>#N/A</v>
      </c>
      <c r="DD44" s="6" t="e">
        <f>NA()</f>
        <v>#N/A</v>
      </c>
      <c r="DE44" s="4">
        <v>3</v>
      </c>
      <c r="DF44" s="4">
        <v>2</v>
      </c>
      <c r="DG44" s="4">
        <v>2</v>
      </c>
    </row>
    <row r="45" spans="2:111" x14ac:dyDescent="0.2">
      <c r="B45" s="7">
        <v>37742</v>
      </c>
      <c r="C45" s="51">
        <v>-0.32</v>
      </c>
      <c r="D45" s="51">
        <v>0.27</v>
      </c>
      <c r="E45" s="51">
        <v>0.2045795024332</v>
      </c>
      <c r="F45" s="50">
        <v>0.36616438486064301</v>
      </c>
      <c r="H45" s="49">
        <f t="shared" si="2"/>
        <v>-0.52457950243320006</v>
      </c>
      <c r="I45" s="50">
        <f t="shared" si="0"/>
        <v>-9.6164384860642993E-2</v>
      </c>
      <c r="K45" s="46">
        <f t="shared" si="10"/>
        <v>121.62957045814692</v>
      </c>
      <c r="L45" s="47">
        <f t="shared" si="11"/>
        <v>120.64036147622743</v>
      </c>
      <c r="M45" s="47">
        <f t="shared" si="12"/>
        <v>122.17207158773553</v>
      </c>
      <c r="N45" s="48">
        <f t="shared" si="13"/>
        <v>120.32552245182431</v>
      </c>
      <c r="Q45" s="49">
        <f t="shared" si="18"/>
        <v>4.3217290147356664</v>
      </c>
      <c r="R45" s="50">
        <f t="shared" si="19"/>
        <v>4.3016959483510391</v>
      </c>
      <c r="U45" s="49">
        <f t="shared" si="53"/>
        <v>4.7041477839971719</v>
      </c>
      <c r="V45" s="51">
        <f t="shared" si="54"/>
        <v>3.9172077343803124</v>
      </c>
      <c r="W45" s="51">
        <f t="shared" si="55"/>
        <v>4.7787615168858935</v>
      </c>
      <c r="X45" s="50">
        <f t="shared" si="56"/>
        <v>3.9387543715952944</v>
      </c>
      <c r="Z45" s="49">
        <f t="shared" si="57"/>
        <v>5.2013782744629777</v>
      </c>
      <c r="AA45" s="51">
        <f t="shared" si="57"/>
        <v>3.8619234442294945</v>
      </c>
      <c r="AB45" s="51">
        <f t="shared" si="57"/>
        <v>5.2517646643349947</v>
      </c>
      <c r="AC45" s="50">
        <f t="shared" si="57"/>
        <v>3.9072707995857314</v>
      </c>
      <c r="AE45" s="49">
        <f t="shared" ref="AE45:AF45" si="142">AVERAGE(Q43:Q45)</f>
        <v>4.8225731838390073</v>
      </c>
      <c r="AF45" s="50">
        <f t="shared" si="142"/>
        <v>4.1822444060585342</v>
      </c>
      <c r="CC45" s="7">
        <f t="shared" si="16"/>
        <v>43132</v>
      </c>
      <c r="CD45" s="15">
        <f t="shared" si="3"/>
        <v>223.61131694364042</v>
      </c>
      <c r="CE45" s="15">
        <f t="shared" si="4"/>
        <v>223.61131694364042</v>
      </c>
      <c r="CF45" s="15">
        <f t="shared" si="5"/>
        <v>223.14121770136617</v>
      </c>
      <c r="CG45" s="15" t="s">
        <v>9939</v>
      </c>
      <c r="CH45" s="15">
        <f t="shared" si="124"/>
        <v>-1.8025503255308994E-2</v>
      </c>
      <c r="CI45" s="4">
        <f t="shared" si="132"/>
        <v>5.1968539058685934</v>
      </c>
      <c r="CJ45" s="4">
        <f t="shared" si="59"/>
        <v>5.3209288556118821</v>
      </c>
      <c r="CK45" s="4">
        <f t="shared" si="51"/>
        <v>5.8618406504707439</v>
      </c>
      <c r="CL45" s="4">
        <f t="shared" si="64"/>
        <v>5.8702253496702115</v>
      </c>
      <c r="CM45" s="6" t="e">
        <f>NA()</f>
        <v>#N/A</v>
      </c>
      <c r="CN45" s="6" t="e">
        <f>NA()</f>
        <v>#N/A</v>
      </c>
      <c r="CO45" s="4">
        <v>3</v>
      </c>
      <c r="CP45" s="4">
        <v>2</v>
      </c>
      <c r="CQ45" s="4">
        <v>2</v>
      </c>
      <c r="CS45" s="7">
        <f t="shared" si="17"/>
        <v>43132</v>
      </c>
      <c r="CT45" s="15">
        <f t="shared" si="6"/>
        <v>204.25239361401614</v>
      </c>
      <c r="CU45" s="15">
        <f t="shared" si="7"/>
        <v>204.25239361401614</v>
      </c>
      <c r="CV45" s="15">
        <f t="shared" si="8"/>
        <v>203.81876224849671</v>
      </c>
      <c r="CW45" s="15" t="s">
        <v>9939</v>
      </c>
      <c r="CX45" s="15">
        <f t="shared" si="9"/>
        <v>0.15418479908607702</v>
      </c>
      <c r="CY45" s="4">
        <f t="shared" si="133"/>
        <v>3.7723980995342714</v>
      </c>
      <c r="CZ45" s="4">
        <f t="shared" si="60"/>
        <v>4.2603641786536457</v>
      </c>
      <c r="DA45" s="4">
        <f t="shared" si="52"/>
        <v>4.1311488764699407</v>
      </c>
      <c r="DB45" s="4">
        <f t="shared" si="65"/>
        <v>4.551366340163824</v>
      </c>
      <c r="DC45" s="6" t="e">
        <f>NA()</f>
        <v>#N/A</v>
      </c>
      <c r="DD45" s="6" t="e">
        <f>NA()</f>
        <v>#N/A</v>
      </c>
      <c r="DE45" s="4">
        <v>3</v>
      </c>
      <c r="DF45" s="4">
        <v>2</v>
      </c>
      <c r="DG45" s="4">
        <v>2</v>
      </c>
    </row>
    <row r="46" spans="2:111" x14ac:dyDescent="0.2">
      <c r="B46" s="7">
        <v>37773</v>
      </c>
      <c r="C46" s="51">
        <v>0.08</v>
      </c>
      <c r="D46" s="51">
        <v>0.11</v>
      </c>
      <c r="E46" s="51">
        <v>0.25409297610321302</v>
      </c>
      <c r="F46" s="50">
        <v>0.23089916352946199</v>
      </c>
      <c r="H46" s="49">
        <f t="shared" si="2"/>
        <v>-0.174092976103213</v>
      </c>
      <c r="I46" s="50">
        <f t="shared" si="0"/>
        <v>-0.12089916352946199</v>
      </c>
      <c r="K46" s="46">
        <f t="shared" si="10"/>
        <v>121.72687411451342</v>
      </c>
      <c r="L46" s="47">
        <f t="shared" si="11"/>
        <v>120.77306587385129</v>
      </c>
      <c r="M46" s="47">
        <f t="shared" si="12"/>
        <v>122.48250224039975</v>
      </c>
      <c r="N46" s="48">
        <f t="shared" si="13"/>
        <v>120.60335307667802</v>
      </c>
      <c r="Q46" s="49">
        <f t="shared" si="18"/>
        <v>3.1495392708169874</v>
      </c>
      <c r="R46" s="50">
        <f t="shared" si="19"/>
        <v>3.7628996625428357</v>
      </c>
      <c r="U46" s="49">
        <f t="shared" si="53"/>
        <v>4.2769540274896656</v>
      </c>
      <c r="V46" s="51">
        <f t="shared" si="54"/>
        <v>3.896451276229044</v>
      </c>
      <c r="W46" s="51">
        <f t="shared" si="55"/>
        <v>4.387466475463242</v>
      </c>
      <c r="X46" s="50">
        <f t="shared" si="56"/>
        <v>3.8995677418044181</v>
      </c>
      <c r="Z46" s="49">
        <f t="shared" si="57"/>
        <v>4.7438196780548525</v>
      </c>
      <c r="AA46" s="51">
        <f t="shared" si="57"/>
        <v>3.8791976989595391</v>
      </c>
      <c r="AB46" s="51">
        <f t="shared" si="57"/>
        <v>4.8220071436111072</v>
      </c>
      <c r="AC46" s="50">
        <f t="shared" si="57"/>
        <v>3.8971768721418791</v>
      </c>
      <c r="AE46" s="49">
        <f t="shared" ref="AE46:AF46" si="143">AVERAGE(Q44:Q46)</f>
        <v>4.2558281800862163</v>
      </c>
      <c r="AF46" s="50">
        <f t="shared" si="143"/>
        <v>4.07087688233148</v>
      </c>
      <c r="CC46" s="7">
        <f t="shared" si="16"/>
        <v>43160</v>
      </c>
      <c r="CD46" s="15">
        <f t="shared" si="3"/>
        <v>224.32687315786009</v>
      </c>
      <c r="CE46" s="15">
        <f t="shared" si="4"/>
        <v>224.32687315786009</v>
      </c>
      <c r="CF46" s="15">
        <f t="shared" si="5"/>
        <v>223.71911049000255</v>
      </c>
      <c r="CG46" s="15" t="s">
        <v>9939</v>
      </c>
      <c r="CH46" s="15">
        <f t="shared" si="124"/>
        <v>6.1019254717083027E-2</v>
      </c>
      <c r="CI46" s="4">
        <f t="shared" si="132"/>
        <v>4.447756578350436</v>
      </c>
      <c r="CJ46" s="4">
        <f t="shared" si="59"/>
        <v>5.0173499929925924</v>
      </c>
      <c r="CK46" s="4">
        <f t="shared" si="51"/>
        <v>5.2864335112136347</v>
      </c>
      <c r="CL46" s="4">
        <f t="shared" si="64"/>
        <v>5.2896840510073746</v>
      </c>
      <c r="CM46" s="6" t="e">
        <f>NA()</f>
        <v>#N/A</v>
      </c>
      <c r="CN46" s="6" t="e">
        <f>NA()</f>
        <v>#N/A</v>
      </c>
      <c r="CO46" s="4">
        <v>3</v>
      </c>
      <c r="CP46" s="4">
        <v>2</v>
      </c>
      <c r="CQ46" s="4">
        <v>2</v>
      </c>
      <c r="CS46" s="7">
        <f t="shared" si="17"/>
        <v>43160</v>
      </c>
      <c r="CT46" s="15">
        <f t="shared" si="6"/>
        <v>204.92642651294241</v>
      </c>
      <c r="CU46" s="15">
        <f t="shared" si="7"/>
        <v>204.92642651294241</v>
      </c>
      <c r="CV46" s="15">
        <f t="shared" si="8"/>
        <v>204.29611308800673</v>
      </c>
      <c r="CW46" s="15" t="s">
        <v>9939</v>
      </c>
      <c r="CX46" s="15">
        <f t="shared" si="9"/>
        <v>9.5796419208938027E-2</v>
      </c>
      <c r="CY46" s="4">
        <f t="shared" si="133"/>
        <v>3.4317443573816746</v>
      </c>
      <c r="CZ46" s="4">
        <f t="shared" si="60"/>
        <v>4.0115575026779453</v>
      </c>
      <c r="DA46" s="4">
        <f t="shared" si="52"/>
        <v>3.8236174707916035</v>
      </c>
      <c r="DB46" s="4">
        <f t="shared" si="65"/>
        <v>4.2708054015263697</v>
      </c>
      <c r="DC46" s="6" t="e">
        <f>NA()</f>
        <v>#N/A</v>
      </c>
      <c r="DD46" s="6" t="e">
        <f>NA()</f>
        <v>#N/A</v>
      </c>
      <c r="DE46" s="4">
        <v>3</v>
      </c>
      <c r="DF46" s="4">
        <v>2</v>
      </c>
      <c r="DG46" s="4">
        <v>2</v>
      </c>
    </row>
    <row r="47" spans="2:111" x14ac:dyDescent="0.2">
      <c r="B47" s="7">
        <v>37803</v>
      </c>
      <c r="C47" s="51">
        <v>0.14000000000000001</v>
      </c>
      <c r="D47" s="51">
        <v>0.14000000000000001</v>
      </c>
      <c r="E47" s="51">
        <v>0.31887046958854998</v>
      </c>
      <c r="F47" s="50">
        <v>0.29303120968385399</v>
      </c>
      <c r="H47" s="49">
        <f t="shared" si="2"/>
        <v>-0.17887046958854996</v>
      </c>
      <c r="I47" s="50">
        <f t="shared" si="0"/>
        <v>-0.15303120968385397</v>
      </c>
      <c r="K47" s="46">
        <f t="shared" si="10"/>
        <v>121.89729173827375</v>
      </c>
      <c r="L47" s="47">
        <f t="shared" si="11"/>
        <v>120.94214816607469</v>
      </c>
      <c r="M47" s="47">
        <f t="shared" si="12"/>
        <v>122.87306277045751</v>
      </c>
      <c r="N47" s="48">
        <f t="shared" si="13"/>
        <v>120.95675854111789</v>
      </c>
      <c r="Q47" s="49">
        <f t="shared" si="18"/>
        <v>3.154757581123377</v>
      </c>
      <c r="R47" s="50">
        <f t="shared" si="19"/>
        <v>3.618868315226706</v>
      </c>
      <c r="U47" s="49">
        <f t="shared" si="53"/>
        <v>4.1209908895484944</v>
      </c>
      <c r="V47" s="51">
        <f t="shared" si="54"/>
        <v>3.906827432353694</v>
      </c>
      <c r="W47" s="51">
        <f t="shared" si="55"/>
        <v>4.1977302180961544</v>
      </c>
      <c r="X47" s="50">
        <f t="shared" si="56"/>
        <v>3.8867329630310081</v>
      </c>
      <c r="Z47" s="49">
        <f t="shared" si="57"/>
        <v>4.367364233678444</v>
      </c>
      <c r="AA47" s="51">
        <f t="shared" si="57"/>
        <v>3.9068288143210168</v>
      </c>
      <c r="AB47" s="51">
        <f t="shared" si="57"/>
        <v>4.4546527368150963</v>
      </c>
      <c r="AC47" s="50">
        <f t="shared" si="57"/>
        <v>3.9083516921435737</v>
      </c>
      <c r="AE47" s="49">
        <f t="shared" ref="AE47:AF47" si="144">AVERAGE(Q45:Q47)</f>
        <v>3.5420086222253437</v>
      </c>
      <c r="AF47" s="50">
        <f t="shared" si="144"/>
        <v>3.8944879753735271</v>
      </c>
      <c r="CC47" s="7">
        <f t="shared" si="16"/>
        <v>43191</v>
      </c>
      <c r="CD47" s="15">
        <f t="shared" si="3"/>
        <v>223.56416178912338</v>
      </c>
      <c r="CE47" s="15">
        <f t="shared" si="4"/>
        <v>223.56416178912338</v>
      </c>
      <c r="CF47" s="15">
        <f t="shared" si="5"/>
        <v>223.79088136755612</v>
      </c>
      <c r="CG47" s="15" t="s">
        <v>9939</v>
      </c>
      <c r="CH47" s="15">
        <f t="shared" si="124"/>
        <v>-0.37208079872853711</v>
      </c>
      <c r="CI47" s="4">
        <f t="shared" si="132"/>
        <v>2.790040904037113</v>
      </c>
      <c r="CJ47" s="4">
        <f t="shared" si="59"/>
        <v>4.534849183995604</v>
      </c>
      <c r="CK47" s="4">
        <f t="shared" si="51"/>
        <v>4.1448837960853808</v>
      </c>
      <c r="CL47" s="4">
        <f t="shared" si="64"/>
        <v>4.9577093442000262</v>
      </c>
      <c r="CM47" s="6" t="e">
        <f>NA()</f>
        <v>#N/A</v>
      </c>
      <c r="CN47" s="6" t="e">
        <f>NA()</f>
        <v>#N/A</v>
      </c>
      <c r="CO47" s="4">
        <v>3</v>
      </c>
      <c r="CP47" s="4">
        <v>2</v>
      </c>
      <c r="CQ47" s="4">
        <v>2</v>
      </c>
      <c r="CS47" s="7">
        <f t="shared" si="17"/>
        <v>43191</v>
      </c>
      <c r="CT47" s="15">
        <f t="shared" si="6"/>
        <v>205.23381615271182</v>
      </c>
      <c r="CU47" s="15">
        <f t="shared" si="7"/>
        <v>205.23381615271182</v>
      </c>
      <c r="CV47" s="15">
        <f t="shared" si="8"/>
        <v>204.66337132595996</v>
      </c>
      <c r="CW47" s="15" t="s">
        <v>9939</v>
      </c>
      <c r="CX47" s="15">
        <f t="shared" si="9"/>
        <v>-2.9767609085637997E-2</v>
      </c>
      <c r="CY47" s="4">
        <f t="shared" si="133"/>
        <v>3.0404602346349634</v>
      </c>
      <c r="CZ47" s="4">
        <f t="shared" si="60"/>
        <v>3.7009206958008605</v>
      </c>
      <c r="DA47" s="4">
        <f t="shared" si="52"/>
        <v>3.414867563850303</v>
      </c>
      <c r="DB47" s="4">
        <f t="shared" si="65"/>
        <v>3.9909474590441505</v>
      </c>
      <c r="DC47" s="6" t="e">
        <f>NA()</f>
        <v>#N/A</v>
      </c>
      <c r="DD47" s="6" t="e">
        <f>NA()</f>
        <v>#N/A</v>
      </c>
      <c r="DE47" s="4">
        <v>3</v>
      </c>
      <c r="DF47" s="4">
        <v>2</v>
      </c>
      <c r="DG47" s="4">
        <v>2</v>
      </c>
    </row>
    <row r="48" spans="2:111" x14ac:dyDescent="0.2">
      <c r="B48" s="7">
        <v>37834</v>
      </c>
      <c r="C48" s="51">
        <v>0.3</v>
      </c>
      <c r="D48" s="51">
        <v>0.36</v>
      </c>
      <c r="E48" s="51">
        <v>0.25682143967162502</v>
      </c>
      <c r="F48" s="50">
        <v>0.41004736527881103</v>
      </c>
      <c r="H48" s="49">
        <f t="shared" si="2"/>
        <v>4.3178560328374971E-2</v>
      </c>
      <c r="I48" s="50">
        <f t="shared" si="0"/>
        <v>-5.004736527881104E-2</v>
      </c>
      <c r="K48" s="46">
        <f t="shared" si="10"/>
        <v>122.26298361348856</v>
      </c>
      <c r="L48" s="47">
        <f t="shared" si="11"/>
        <v>121.37753989947257</v>
      </c>
      <c r="M48" s="47">
        <f t="shared" si="12"/>
        <v>123.18862713923322</v>
      </c>
      <c r="N48" s="48">
        <f t="shared" si="13"/>
        <v>121.45273854264239</v>
      </c>
      <c r="Q48" s="49">
        <f t="shared" si="18"/>
        <v>3.3700459530462865</v>
      </c>
      <c r="R48" s="50">
        <f t="shared" si="19"/>
        <v>3.8002078275777933</v>
      </c>
      <c r="U48" s="49">
        <f t="shared" si="53"/>
        <v>4.0380094263967976</v>
      </c>
      <c r="V48" s="51">
        <f t="shared" si="54"/>
        <v>3.9275383806160562</v>
      </c>
      <c r="W48" s="51">
        <f t="shared" si="55"/>
        <v>4.0905017010980771</v>
      </c>
      <c r="X48" s="50">
        <f t="shared" si="56"/>
        <v>3.9050790544165466</v>
      </c>
      <c r="Z48" s="49">
        <f t="shared" si="57"/>
        <v>4.1453181144783189</v>
      </c>
      <c r="AA48" s="51">
        <f t="shared" si="57"/>
        <v>3.9102723630662646</v>
      </c>
      <c r="AB48" s="51">
        <f t="shared" si="57"/>
        <v>4.2252327982191575</v>
      </c>
      <c r="AC48" s="50">
        <f t="shared" si="57"/>
        <v>3.8971265864173241</v>
      </c>
      <c r="AE48" s="49">
        <f t="shared" ref="AE48:AF48" si="145">AVERAGE(Q46:Q48)</f>
        <v>3.2247809349955503</v>
      </c>
      <c r="AF48" s="50">
        <f t="shared" si="145"/>
        <v>3.7273252684491118</v>
      </c>
      <c r="CC48" s="7">
        <f t="shared" si="16"/>
        <v>43221</v>
      </c>
      <c r="CD48" s="15">
        <f t="shared" si="3"/>
        <v>223.20645913026075</v>
      </c>
      <c r="CE48" s="15">
        <f t="shared" si="4"/>
        <v>223.20645913026075</v>
      </c>
      <c r="CF48" s="15">
        <f t="shared" si="5"/>
        <v>224.6598208922866</v>
      </c>
      <c r="CG48" s="15" t="s">
        <v>9939</v>
      </c>
      <c r="CH48" s="15">
        <f t="shared" si="124"/>
        <v>-0.54828191721686304</v>
      </c>
      <c r="CI48" s="4">
        <f t="shared" si="132"/>
        <v>2.7501437920060425</v>
      </c>
      <c r="CJ48" s="4">
        <f t="shared" si="59"/>
        <v>4.4929850073099971</v>
      </c>
      <c r="CK48" s="4">
        <f t="shared" si="51"/>
        <v>3.3293137581311973</v>
      </c>
      <c r="CL48" s="4">
        <f t="shared" si="64"/>
        <v>4.6817280614327315</v>
      </c>
      <c r="CM48" s="6" t="e">
        <f>NA()</f>
        <v>#N/A</v>
      </c>
      <c r="CN48" s="6" t="e">
        <f>NA()</f>
        <v>#N/A</v>
      </c>
      <c r="CO48" s="4">
        <v>3</v>
      </c>
      <c r="CP48" s="4">
        <v>2</v>
      </c>
      <c r="CQ48" s="4">
        <v>2</v>
      </c>
      <c r="CS48" s="7">
        <f t="shared" si="17"/>
        <v>43221</v>
      </c>
      <c r="CT48" s="15">
        <f t="shared" si="6"/>
        <v>205.76742407470886</v>
      </c>
      <c r="CU48" s="15">
        <f t="shared" si="7"/>
        <v>205.76742407470886</v>
      </c>
      <c r="CV48" s="15">
        <f t="shared" si="8"/>
        <v>205.32273397136697</v>
      </c>
      <c r="CW48" s="15" t="s">
        <v>9939</v>
      </c>
      <c r="CX48" s="15">
        <f t="shared" si="9"/>
        <v>-6.2169346246570001E-2</v>
      </c>
      <c r="CY48" s="4">
        <f t="shared" si="133"/>
        <v>2.9844169035385164</v>
      </c>
      <c r="CZ48" s="4">
        <f t="shared" si="60"/>
        <v>3.6802384220282676</v>
      </c>
      <c r="DA48" s="4">
        <f t="shared" si="52"/>
        <v>3.1522071651850516</v>
      </c>
      <c r="DB48" s="4">
        <f t="shared" si="65"/>
        <v>3.797572206835691</v>
      </c>
      <c r="DC48" s="6" t="e">
        <f>NA()</f>
        <v>#N/A</v>
      </c>
      <c r="DD48" s="6" t="e">
        <f>NA()</f>
        <v>#N/A</v>
      </c>
      <c r="DE48" s="4">
        <v>3</v>
      </c>
      <c r="DF48" s="4">
        <v>2</v>
      </c>
      <c r="DG48" s="4">
        <v>2</v>
      </c>
    </row>
    <row r="49" spans="2:111" x14ac:dyDescent="0.2">
      <c r="B49" s="7">
        <v>37865</v>
      </c>
      <c r="C49" s="51">
        <v>0.6</v>
      </c>
      <c r="D49" s="51">
        <v>0.48</v>
      </c>
      <c r="E49" s="51">
        <v>0.33563242402053101</v>
      </c>
      <c r="F49" s="50">
        <v>0.243735973732357</v>
      </c>
      <c r="H49" s="49">
        <f t="shared" si="2"/>
        <v>0.26436757597946897</v>
      </c>
      <c r="I49" s="50">
        <f t="shared" si="0"/>
        <v>0.23626402626764298</v>
      </c>
      <c r="K49" s="46">
        <f t="shared" si="10"/>
        <v>122.99656151516949</v>
      </c>
      <c r="L49" s="47">
        <f t="shared" si="11"/>
        <v>121.96015209099002</v>
      </c>
      <c r="M49" s="47">
        <f t="shared" si="12"/>
        <v>123.60208811461824</v>
      </c>
      <c r="N49" s="48">
        <f t="shared" si="13"/>
        <v>121.7487625575539</v>
      </c>
      <c r="Q49" s="49">
        <f t="shared" si="18"/>
        <v>3.706751409906019</v>
      </c>
      <c r="R49" s="50">
        <f t="shared" si="19"/>
        <v>3.8533938042600369</v>
      </c>
      <c r="U49" s="49">
        <f t="shared" si="53"/>
        <v>4.0380094263967976</v>
      </c>
      <c r="V49" s="51">
        <f t="shared" si="54"/>
        <v>3.7416953753655946</v>
      </c>
      <c r="W49" s="51">
        <f t="shared" si="55"/>
        <v>4.1057844057698532</v>
      </c>
      <c r="X49" s="50">
        <f t="shared" si="56"/>
        <v>3.7366904849205866</v>
      </c>
      <c r="Z49" s="49">
        <f t="shared" si="57"/>
        <v>4.0656699141140296</v>
      </c>
      <c r="AA49" s="51">
        <f t="shared" si="57"/>
        <v>3.8586870627784484</v>
      </c>
      <c r="AB49" s="51">
        <f t="shared" si="57"/>
        <v>4.1313387749880279</v>
      </c>
      <c r="AC49" s="50">
        <f t="shared" si="57"/>
        <v>3.8428341674560471</v>
      </c>
      <c r="AE49" s="49">
        <f t="shared" ref="AE49:AF49" si="146">AVERAGE(Q47:Q49)</f>
        <v>3.410518314691894</v>
      </c>
      <c r="AF49" s="50">
        <f t="shared" si="146"/>
        <v>3.7574899823548455</v>
      </c>
      <c r="CC49" s="7">
        <f t="shared" si="16"/>
        <v>43252</v>
      </c>
      <c r="CD49" s="15">
        <f t="shared" si="3"/>
        <v>224.07696432086877</v>
      </c>
      <c r="CE49" s="15">
        <f t="shared" si="4"/>
        <v>224.07696432086877</v>
      </c>
      <c r="CF49" s="15">
        <f t="shared" si="5"/>
        <v>225.67705130076027</v>
      </c>
      <c r="CG49" s="15" t="s">
        <v>9939</v>
      </c>
      <c r="CH49" s="15">
        <f t="shared" si="124"/>
        <v>-6.278697562986596E-2</v>
      </c>
      <c r="CI49" s="4">
        <f t="shared" si="132"/>
        <v>3.5469375972018895</v>
      </c>
      <c r="CJ49" s="4">
        <f t="shared" ref="CJ49:CJ80" si="147">CE49/CE37*100-100</f>
        <v>4.6389103729062242</v>
      </c>
      <c r="CK49" s="4">
        <f t="shared" si="51"/>
        <v>3.029040764415015</v>
      </c>
      <c r="CL49" s="4">
        <f t="shared" si="64"/>
        <v>4.5555815214039415</v>
      </c>
      <c r="CM49" s="6" t="e">
        <f>NA()</f>
        <v>#N/A</v>
      </c>
      <c r="CN49" s="6" t="e">
        <f>NA()</f>
        <v>#N/A</v>
      </c>
      <c r="CO49" s="4">
        <v>3</v>
      </c>
      <c r="CP49" s="4">
        <v>2</v>
      </c>
      <c r="CQ49" s="4">
        <v>2</v>
      </c>
      <c r="CS49" s="7">
        <f t="shared" si="17"/>
        <v>43252</v>
      </c>
      <c r="CT49" s="15">
        <f t="shared" si="6"/>
        <v>206.24068915008067</v>
      </c>
      <c r="CU49" s="15">
        <f t="shared" si="7"/>
        <v>206.24068915008067</v>
      </c>
      <c r="CV49" s="15">
        <f t="shared" si="8"/>
        <v>205.82080722846905</v>
      </c>
      <c r="CW49" s="15" t="s">
        <v>9939</v>
      </c>
      <c r="CX49" s="15">
        <f t="shared" si="9"/>
        <v>-1.2580666771910998E-2</v>
      </c>
      <c r="CY49" s="4">
        <f t="shared" si="133"/>
        <v>3.0188489613330489</v>
      </c>
      <c r="CZ49" s="4">
        <f t="shared" ref="CZ49:CZ80" si="148">CU49/CU37*100-100</f>
        <v>3.6078793324017226</v>
      </c>
      <c r="DA49" s="4">
        <f t="shared" si="52"/>
        <v>3.0145753665021764</v>
      </c>
      <c r="DB49" s="4">
        <f t="shared" si="65"/>
        <v>3.6630128167436169</v>
      </c>
      <c r="DC49" s="6" t="e">
        <f>NA()</f>
        <v>#N/A</v>
      </c>
      <c r="DD49" s="6" t="e">
        <f>NA()</f>
        <v>#N/A</v>
      </c>
      <c r="DE49" s="4">
        <v>3</v>
      </c>
      <c r="DF49" s="4">
        <v>2</v>
      </c>
      <c r="DG49" s="4">
        <v>2</v>
      </c>
    </row>
    <row r="50" spans="2:111" x14ac:dyDescent="0.2">
      <c r="B50" s="7">
        <v>37895</v>
      </c>
      <c r="C50" s="51">
        <v>0.37</v>
      </c>
      <c r="D50" s="51">
        <v>0.21</v>
      </c>
      <c r="E50" s="51">
        <v>0.2916956303146</v>
      </c>
      <c r="F50" s="50">
        <v>0.278271833287347</v>
      </c>
      <c r="H50" s="49">
        <f t="shared" si="2"/>
        <v>7.8304369685399999E-2</v>
      </c>
      <c r="I50" s="50">
        <f t="shared" si="0"/>
        <v>-6.8271833287347011E-2</v>
      </c>
      <c r="K50" s="46">
        <f t="shared" si="10"/>
        <v>123.45164879277561</v>
      </c>
      <c r="L50" s="47">
        <f t="shared" si="11"/>
        <v>122.2162684103811</v>
      </c>
      <c r="M50" s="47">
        <f t="shared" si="12"/>
        <v>123.96263000462618</v>
      </c>
      <c r="N50" s="48">
        <f t="shared" si="13"/>
        <v>122.08755507112747</v>
      </c>
      <c r="Q50" s="49">
        <f t="shared" si="18"/>
        <v>3.5944268042396885</v>
      </c>
      <c r="R50" s="50">
        <f t="shared" si="19"/>
        <v>3.7922739842555018</v>
      </c>
      <c r="U50" s="49">
        <f t="shared" si="53"/>
        <v>3.9655018531207418</v>
      </c>
      <c r="V50" s="51">
        <f t="shared" si="54"/>
        <v>3.7209946479635647</v>
      </c>
      <c r="W50" s="51">
        <f t="shared" si="55"/>
        <v>4.024338054763092</v>
      </c>
      <c r="X50" s="50">
        <f t="shared" si="56"/>
        <v>3.7100320502435409</v>
      </c>
      <c r="Z50" s="49">
        <f t="shared" si="57"/>
        <v>4.0138402353047793</v>
      </c>
      <c r="AA50" s="51">
        <f t="shared" si="57"/>
        <v>3.7967428013150717</v>
      </c>
      <c r="AB50" s="51">
        <f t="shared" si="57"/>
        <v>4.0735413872103408</v>
      </c>
      <c r="AC50" s="50">
        <f t="shared" si="57"/>
        <v>3.7839338631935582</v>
      </c>
      <c r="AE50" s="49">
        <f t="shared" ref="AE50:AF50" si="149">AVERAGE(Q48:Q50)</f>
        <v>3.5570747223973314</v>
      </c>
      <c r="AF50" s="50">
        <f t="shared" si="149"/>
        <v>3.8152918720311106</v>
      </c>
      <c r="CC50" s="7">
        <f t="shared" si="16"/>
        <v>43282</v>
      </c>
      <c r="CD50" s="15">
        <f t="shared" si="3"/>
        <v>225.28697992820148</v>
      </c>
      <c r="CE50" s="15">
        <f t="shared" si="4"/>
        <v>225.28697992820148</v>
      </c>
      <c r="CF50" s="15">
        <f t="shared" si="5"/>
        <v>226.77543664299304</v>
      </c>
      <c r="CG50" s="15" t="s">
        <v>9939</v>
      </c>
      <c r="CH50" s="15">
        <f t="shared" si="124"/>
        <v>5.3293294155563053E-2</v>
      </c>
      <c r="CI50" s="4">
        <f t="shared" si="132"/>
        <v>5.4422101575007531</v>
      </c>
      <c r="CJ50" s="4">
        <f t="shared" si="147"/>
        <v>4.8056988333531763</v>
      </c>
      <c r="CK50" s="4">
        <f t="shared" si="51"/>
        <v>3.9130971822362284</v>
      </c>
      <c r="CL50" s="4">
        <f t="shared" si="64"/>
        <v>4.6458647378564661</v>
      </c>
      <c r="CM50" s="6" t="e">
        <f>NA()</f>
        <v>#N/A</v>
      </c>
      <c r="CN50" s="6" t="e">
        <f>NA()</f>
        <v>#N/A</v>
      </c>
      <c r="CO50" s="4">
        <v>3</v>
      </c>
      <c r="CP50" s="4">
        <v>2</v>
      </c>
      <c r="CQ50" s="4">
        <v>2</v>
      </c>
      <c r="CS50" s="7">
        <f t="shared" si="17"/>
        <v>43282</v>
      </c>
      <c r="CT50" s="15">
        <f t="shared" si="6"/>
        <v>206.83878714861589</v>
      </c>
      <c r="CU50" s="15">
        <f t="shared" si="7"/>
        <v>206.83878714861589</v>
      </c>
      <c r="CV50" s="15">
        <f t="shared" si="8"/>
        <v>206.50005769525012</v>
      </c>
      <c r="CW50" s="15" t="s">
        <v>9939</v>
      </c>
      <c r="CX50" s="15">
        <f t="shared" si="9"/>
        <v>-4.0020310350388E-2</v>
      </c>
      <c r="CY50" s="4">
        <f t="shared" si="133"/>
        <v>3.6382841645801847</v>
      </c>
      <c r="CZ50" s="4">
        <f t="shared" si="148"/>
        <v>3.6285451106668773</v>
      </c>
      <c r="DA50" s="4">
        <f t="shared" si="52"/>
        <v>3.21385000981725</v>
      </c>
      <c r="DB50" s="4">
        <f t="shared" si="65"/>
        <v>3.6388876216989559</v>
      </c>
      <c r="DC50" s="6" t="e">
        <f>NA()</f>
        <v>#N/A</v>
      </c>
      <c r="DD50" s="6" t="e">
        <f>NA()</f>
        <v>#N/A</v>
      </c>
      <c r="DE50" s="4">
        <v>3</v>
      </c>
      <c r="DF50" s="4">
        <v>2</v>
      </c>
      <c r="DG50" s="4">
        <v>2</v>
      </c>
    </row>
    <row r="51" spans="2:111" x14ac:dyDescent="0.2">
      <c r="B51" s="7">
        <v>37926</v>
      </c>
      <c r="C51" s="51">
        <v>0.83</v>
      </c>
      <c r="D51" s="51">
        <v>0.26</v>
      </c>
      <c r="E51" s="51">
        <v>0.44092368148345001</v>
      </c>
      <c r="F51" s="50">
        <v>0.32335097116147998</v>
      </c>
      <c r="H51" s="49">
        <f t="shared" si="2"/>
        <v>0.38907631851654995</v>
      </c>
      <c r="I51" s="50">
        <f t="shared" si="0"/>
        <v>-6.3350971161479974E-2</v>
      </c>
      <c r="K51" s="46">
        <f t="shared" si="10"/>
        <v>124.47629747775565</v>
      </c>
      <c r="L51" s="47">
        <f t="shared" si="11"/>
        <v>122.53403070824808</v>
      </c>
      <c r="M51" s="47">
        <f t="shared" si="12"/>
        <v>124.50921059650628</v>
      </c>
      <c r="N51" s="48">
        <f t="shared" si="13"/>
        <v>122.48232636611726</v>
      </c>
      <c r="Q51" s="49">
        <f t="shared" si="18"/>
        <v>4.3574497383393407</v>
      </c>
      <c r="R51" s="50">
        <f t="shared" si="19"/>
        <v>3.4342712278065761</v>
      </c>
      <c r="U51" s="49">
        <f t="shared" si="53"/>
        <v>3.9861278826521556</v>
      </c>
      <c r="V51" s="51">
        <f t="shared" si="54"/>
        <v>3.7934616569001349</v>
      </c>
      <c r="W51" s="51">
        <f t="shared" si="55"/>
        <v>4.0022084871959862</v>
      </c>
      <c r="X51" s="50">
        <f t="shared" si="56"/>
        <v>3.7831631944101218</v>
      </c>
      <c r="Z51" s="49">
        <f t="shared" si="57"/>
        <v>3.9965463873898983</v>
      </c>
      <c r="AA51" s="51">
        <f t="shared" si="57"/>
        <v>3.7520505600764316</v>
      </c>
      <c r="AB51" s="51">
        <f t="shared" si="57"/>
        <v>4.0441103159096441</v>
      </c>
      <c r="AC51" s="50">
        <f t="shared" si="57"/>
        <v>3.7432952431914166</v>
      </c>
      <c r="AE51" s="49">
        <f t="shared" ref="AE51:AF51" si="150">AVERAGE(Q49:Q51)</f>
        <v>3.8862093174950161</v>
      </c>
      <c r="AF51" s="50">
        <f t="shared" si="150"/>
        <v>3.6933130054407051</v>
      </c>
      <c r="CC51" s="7">
        <f t="shared" si="16"/>
        <v>43313</v>
      </c>
      <c r="CD51" s="15">
        <f t="shared" si="3"/>
        <v>226.59364441178505</v>
      </c>
      <c r="CE51" s="15">
        <f t="shared" si="4"/>
        <v>226.59364441178505</v>
      </c>
      <c r="CF51" s="15">
        <f t="shared" si="5"/>
        <v>228.19896344491443</v>
      </c>
      <c r="CG51" s="15" t="s">
        <v>9939</v>
      </c>
      <c r="CH51" s="15">
        <f t="shared" si="124"/>
        <v>-4.7725305259774031E-2</v>
      </c>
      <c r="CI51" s="4">
        <f t="shared" si="132"/>
        <v>6.4518065978455468</v>
      </c>
      <c r="CJ51" s="4">
        <f t="shared" si="147"/>
        <v>4.8995640228745714</v>
      </c>
      <c r="CK51" s="4">
        <f t="shared" si="51"/>
        <v>5.1469847841827301</v>
      </c>
      <c r="CL51" s="4">
        <f t="shared" si="64"/>
        <v>4.7813910763779903</v>
      </c>
      <c r="CM51" s="6" t="e">
        <f>NA()</f>
        <v>#N/A</v>
      </c>
      <c r="CN51" s="6" t="e">
        <f>NA()</f>
        <v>#N/A</v>
      </c>
      <c r="CO51" s="4">
        <v>3</v>
      </c>
      <c r="CP51" s="4">
        <v>2</v>
      </c>
      <c r="CQ51" s="4">
        <v>2</v>
      </c>
      <c r="CS51" s="7">
        <f t="shared" si="17"/>
        <v>43313</v>
      </c>
      <c r="CT51" s="15">
        <f t="shared" si="6"/>
        <v>207.35588411648743</v>
      </c>
      <c r="CU51" s="15">
        <f t="shared" si="7"/>
        <v>207.35588411648743</v>
      </c>
      <c r="CV51" s="15">
        <f t="shared" si="8"/>
        <v>207.13949060173371</v>
      </c>
      <c r="CW51" s="15" t="s">
        <v>9939</v>
      </c>
      <c r="CX51" s="15">
        <f t="shared" si="9"/>
        <v>-5.9652652701553011E-2</v>
      </c>
      <c r="CY51" s="4">
        <f t="shared" si="133"/>
        <v>3.5865721291748969</v>
      </c>
      <c r="CZ51" s="4">
        <f t="shared" si="148"/>
        <v>3.6285451106668773</v>
      </c>
      <c r="DA51" s="4">
        <f t="shared" si="52"/>
        <v>3.4145684183627103</v>
      </c>
      <c r="DB51" s="4">
        <f t="shared" si="65"/>
        <v>3.6216565179118256</v>
      </c>
      <c r="DC51" s="6" t="e">
        <f>NA()</f>
        <v>#N/A</v>
      </c>
      <c r="DD51" s="6" t="e">
        <f>NA()</f>
        <v>#N/A</v>
      </c>
      <c r="DE51" s="4">
        <v>3</v>
      </c>
      <c r="DF51" s="4">
        <v>2</v>
      </c>
      <c r="DG51" s="4">
        <v>2</v>
      </c>
    </row>
    <row r="52" spans="2:111" x14ac:dyDescent="0.2">
      <c r="B52" s="7">
        <v>37956</v>
      </c>
      <c r="C52" s="51">
        <v>0.43</v>
      </c>
      <c r="D52" s="51">
        <v>0.28999999999999998</v>
      </c>
      <c r="E52" s="51">
        <v>0.33325136277502898</v>
      </c>
      <c r="F52" s="50">
        <v>0.30559137143078502</v>
      </c>
      <c r="H52" s="49">
        <f t="shared" si="2"/>
        <v>9.6748637224971012E-2</v>
      </c>
      <c r="I52" s="50">
        <f t="shared" si="0"/>
        <v>-1.5591371430785039E-2</v>
      </c>
      <c r="K52" s="46">
        <f t="shared" si="10"/>
        <v>125.01154555690999</v>
      </c>
      <c r="L52" s="47">
        <f t="shared" si="11"/>
        <v>122.88937939730199</v>
      </c>
      <c r="M52" s="47">
        <f t="shared" si="12"/>
        <v>124.92413923759956</v>
      </c>
      <c r="N52" s="48">
        <f t="shared" si="13"/>
        <v>122.8566217870198</v>
      </c>
      <c r="Q52" s="49">
        <f t="shared" si="18"/>
        <v>4.3475440795686069</v>
      </c>
      <c r="R52" s="50">
        <f t="shared" si="19"/>
        <v>3.6898040910184022</v>
      </c>
      <c r="U52" s="49">
        <f t="shared" si="53"/>
        <v>3.9757748233249401</v>
      </c>
      <c r="V52" s="51">
        <f t="shared" si="54"/>
        <v>3.8763224186260317</v>
      </c>
      <c r="W52" s="51">
        <f t="shared" si="55"/>
        <v>4.0114171506834992</v>
      </c>
      <c r="X52" s="50">
        <f t="shared" si="56"/>
        <v>3.850661559384605</v>
      </c>
      <c r="Z52" s="49">
        <f t="shared" si="57"/>
        <v>3.9758015196992793</v>
      </c>
      <c r="AA52" s="51">
        <f t="shared" si="57"/>
        <v>3.7969262411632436</v>
      </c>
      <c r="AB52" s="51">
        <f t="shared" si="57"/>
        <v>4.0126545642141922</v>
      </c>
      <c r="AC52" s="50">
        <f t="shared" si="57"/>
        <v>3.7812856013460894</v>
      </c>
      <c r="AE52" s="49">
        <f t="shared" ref="AE52:AF52" si="151">AVERAGE(Q50:Q52)</f>
        <v>4.0998068740492117</v>
      </c>
      <c r="AF52" s="50">
        <f t="shared" si="151"/>
        <v>3.6387831010268266</v>
      </c>
      <c r="CC52" s="7">
        <f t="shared" si="16"/>
        <v>43344</v>
      </c>
      <c r="CD52" s="15">
        <f t="shared" si="3"/>
        <v>227.54533771831456</v>
      </c>
      <c r="CE52" s="15">
        <f t="shared" si="4"/>
        <v>227.54533771831456</v>
      </c>
      <c r="CF52" s="15">
        <f t="shared" si="5"/>
        <v>228.98311518644101</v>
      </c>
      <c r="CG52" s="15" t="s">
        <v>9939</v>
      </c>
      <c r="CH52" s="15">
        <f t="shared" si="124"/>
        <v>7.6373661961944006E-2</v>
      </c>
      <c r="CI52" s="4">
        <f t="shared" si="132"/>
        <v>5.9898415435706482</v>
      </c>
      <c r="CJ52" s="4">
        <f t="shared" si="147"/>
        <v>5.0145969412527478</v>
      </c>
      <c r="CK52" s="4">
        <f t="shared" si="51"/>
        <v>5.9612860996389827</v>
      </c>
      <c r="CL52" s="4">
        <f t="shared" si="64"/>
        <v>4.9066199324934985</v>
      </c>
      <c r="CM52" s="6" t="e">
        <f>NA()</f>
        <v>#N/A</v>
      </c>
      <c r="CN52" s="6" t="e">
        <f>NA()</f>
        <v>#N/A</v>
      </c>
      <c r="CO52" s="4">
        <v>3</v>
      </c>
      <c r="CP52" s="4">
        <v>2</v>
      </c>
      <c r="CQ52" s="4">
        <v>2</v>
      </c>
      <c r="CS52" s="7">
        <f t="shared" si="17"/>
        <v>43344</v>
      </c>
      <c r="CT52" s="15">
        <f t="shared" si="6"/>
        <v>208.01942294566021</v>
      </c>
      <c r="CU52" s="15">
        <f t="shared" si="7"/>
        <v>208.01942294566021</v>
      </c>
      <c r="CV52" s="15">
        <f t="shared" si="8"/>
        <v>207.7656600633816</v>
      </c>
      <c r="CW52" s="15" t="s">
        <v>9939</v>
      </c>
      <c r="CX52" s="15">
        <f t="shared" si="9"/>
        <v>1.7706381420132034E-2</v>
      </c>
      <c r="CY52" s="4">
        <f t="shared" si="133"/>
        <v>3.8336124195378289</v>
      </c>
      <c r="CZ52" s="4">
        <f t="shared" si="148"/>
        <v>3.6698807888123639</v>
      </c>
      <c r="DA52" s="4">
        <f t="shared" si="52"/>
        <v>3.6861562377643033</v>
      </c>
      <c r="DB52" s="4">
        <f t="shared" si="65"/>
        <v>3.6423236700487061</v>
      </c>
      <c r="DC52" s="6" t="e">
        <f>NA()</f>
        <v>#N/A</v>
      </c>
      <c r="DD52" s="6" t="e">
        <f>NA()</f>
        <v>#N/A</v>
      </c>
      <c r="DE52" s="4">
        <v>3</v>
      </c>
      <c r="DF52" s="4">
        <v>2</v>
      </c>
      <c r="DG52" s="4">
        <v>2</v>
      </c>
    </row>
    <row r="53" spans="2:111" x14ac:dyDescent="0.2">
      <c r="B53" s="7">
        <v>37987</v>
      </c>
      <c r="C53" s="51">
        <v>0.62</v>
      </c>
      <c r="D53" s="51">
        <v>0.38</v>
      </c>
      <c r="E53" s="51">
        <v>0.43343196498521702</v>
      </c>
      <c r="F53" s="50">
        <v>0.27558665032886898</v>
      </c>
      <c r="H53" s="49">
        <f t="shared" si="2"/>
        <v>0.18656803501478297</v>
      </c>
      <c r="I53" s="50">
        <f t="shared" si="0"/>
        <v>0.10441334967113103</v>
      </c>
      <c r="K53" s="46">
        <f t="shared" si="10"/>
        <v>125.78661713936283</v>
      </c>
      <c r="L53" s="47">
        <f t="shared" si="11"/>
        <v>123.35635903901175</v>
      </c>
      <c r="M53" s="47">
        <f t="shared" si="12"/>
        <v>125.46560038903796</v>
      </c>
      <c r="N53" s="48">
        <f t="shared" si="13"/>
        <v>123.19519823570987</v>
      </c>
      <c r="Q53" s="49">
        <f t="shared" si="18"/>
        <v>4.9386686106575297</v>
      </c>
      <c r="R53" s="50">
        <f t="shared" si="19"/>
        <v>3.6786983985580974</v>
      </c>
      <c r="U53" s="49">
        <f t="shared" si="53"/>
        <v>4.2036101864836155</v>
      </c>
      <c r="V53" s="51">
        <f t="shared" si="54"/>
        <v>3.8142696573246155</v>
      </c>
      <c r="W53" s="51">
        <f t="shared" si="55"/>
        <v>4.2421817581825394</v>
      </c>
      <c r="X53" s="50">
        <f t="shared" si="56"/>
        <v>3.8092664443594799</v>
      </c>
      <c r="Z53" s="49">
        <f t="shared" si="57"/>
        <v>4.0551709641535707</v>
      </c>
      <c r="AA53" s="51">
        <f t="shared" si="57"/>
        <v>3.8280179109502606</v>
      </c>
      <c r="AB53" s="51">
        <f t="shared" si="57"/>
        <v>4.0852691320206747</v>
      </c>
      <c r="AC53" s="50">
        <f t="shared" si="57"/>
        <v>3.8143637327180691</v>
      </c>
      <c r="AE53" s="49">
        <f t="shared" ref="AE53:AF53" si="152">AVERAGE(Q51:Q53)</f>
        <v>4.5478874761884924</v>
      </c>
      <c r="AF53" s="50">
        <f t="shared" si="152"/>
        <v>3.6009245724610253</v>
      </c>
      <c r="CC53" s="7">
        <f t="shared" si="16"/>
        <v>43374</v>
      </c>
      <c r="CD53" s="15">
        <f t="shared" si="3"/>
        <v>228.7285734744498</v>
      </c>
      <c r="CE53" s="15">
        <f t="shared" si="4"/>
        <v>228.7285734744498</v>
      </c>
      <c r="CF53" s="15">
        <f t="shared" si="5"/>
        <v>229.76098188971105</v>
      </c>
      <c r="CG53" s="15" t="s">
        <v>9939</v>
      </c>
      <c r="CH53" s="15">
        <f t="shared" si="124"/>
        <v>0.18029516952081504</v>
      </c>
      <c r="CI53" s="4">
        <f t="shared" si="132"/>
        <v>5.3709915552868921</v>
      </c>
      <c r="CJ53" s="4">
        <f t="shared" si="147"/>
        <v>4.8998040796454916</v>
      </c>
      <c r="CK53" s="4">
        <f t="shared" si="51"/>
        <v>5.937546565567696</v>
      </c>
      <c r="CL53" s="4">
        <f t="shared" si="64"/>
        <v>4.9379883479242705</v>
      </c>
      <c r="CM53" s="6" t="e">
        <f>NA()</f>
        <v>#N/A</v>
      </c>
      <c r="CN53" s="6" t="e">
        <f>NA()</f>
        <v>#N/A</v>
      </c>
      <c r="CO53" s="4">
        <v>3</v>
      </c>
      <c r="CP53" s="4">
        <v>2</v>
      </c>
      <c r="CQ53" s="4">
        <v>2</v>
      </c>
      <c r="CS53" s="7">
        <f t="shared" si="17"/>
        <v>43374</v>
      </c>
      <c r="CT53" s="15">
        <f t="shared" si="6"/>
        <v>208.66428315679178</v>
      </c>
      <c r="CU53" s="15">
        <f t="shared" si="7"/>
        <v>208.66428315679178</v>
      </c>
      <c r="CV53" s="15">
        <f t="shared" si="8"/>
        <v>208.50605189754651</v>
      </c>
      <c r="CW53" s="15" t="s">
        <v>9939</v>
      </c>
      <c r="CX53" s="15">
        <f t="shared" si="9"/>
        <v>-4.6359098967087009E-2</v>
      </c>
      <c r="CY53" s="4">
        <f t="shared" si="133"/>
        <v>3.9426895904546768</v>
      </c>
      <c r="CZ53" s="4">
        <f t="shared" si="148"/>
        <v>3.7319276002570518</v>
      </c>
      <c r="DA53" s="4">
        <f t="shared" si="52"/>
        <v>3.7876247130558007</v>
      </c>
      <c r="DB53" s="4">
        <f t="shared" si="65"/>
        <v>3.6767844999120975</v>
      </c>
      <c r="DC53" s="6" t="e">
        <f>NA()</f>
        <v>#N/A</v>
      </c>
      <c r="DD53" s="6" t="e">
        <f>NA()</f>
        <v>#N/A</v>
      </c>
      <c r="DE53" s="4">
        <v>3</v>
      </c>
      <c r="DF53" s="4">
        <v>2</v>
      </c>
      <c r="DG53" s="4">
        <v>2</v>
      </c>
    </row>
    <row r="54" spans="2:111" x14ac:dyDescent="0.2">
      <c r="B54" s="7">
        <v>38018</v>
      </c>
      <c r="C54" s="51">
        <v>0.6</v>
      </c>
      <c r="D54" s="51">
        <v>0.45</v>
      </c>
      <c r="E54" s="51">
        <v>0.53149538356390902</v>
      </c>
      <c r="F54" s="50">
        <v>0.30165489310742599</v>
      </c>
      <c r="H54" s="49">
        <f t="shared" si="2"/>
        <v>6.8504616436090959E-2</v>
      </c>
      <c r="I54" s="50">
        <f t="shared" si="0"/>
        <v>0.14834510689257402</v>
      </c>
      <c r="K54" s="46">
        <f t="shared" si="10"/>
        <v>126.54133684219902</v>
      </c>
      <c r="L54" s="47">
        <f t="shared" si="11"/>
        <v>123.9114626546873</v>
      </c>
      <c r="M54" s="47">
        <f t="shared" si="12"/>
        <v>126.13244426306645</v>
      </c>
      <c r="N54" s="48">
        <f t="shared" si="13"/>
        <v>123.56682257926128</v>
      </c>
      <c r="Q54" s="49">
        <f t="shared" si="18"/>
        <v>5.3176909084426285</v>
      </c>
      <c r="R54" s="50">
        <f t="shared" si="19"/>
        <v>3.589040646034718</v>
      </c>
      <c r="U54" s="49">
        <f t="shared" si="53"/>
        <v>4.536130681693777</v>
      </c>
      <c r="V54" s="51">
        <f t="shared" si="54"/>
        <v>3.7626207669478475</v>
      </c>
      <c r="W54" s="51">
        <f t="shared" si="55"/>
        <v>4.3394559624421163</v>
      </c>
      <c r="X54" s="50">
        <f t="shared" si="56"/>
        <v>3.7807884367089883</v>
      </c>
      <c r="Z54" s="49">
        <f t="shared" si="57"/>
        <v>4.2385052305007775</v>
      </c>
      <c r="AA54" s="51">
        <f t="shared" si="57"/>
        <v>3.8177376142994981</v>
      </c>
      <c r="AB54" s="51">
        <f t="shared" si="57"/>
        <v>4.1976849571027186</v>
      </c>
      <c r="AC54" s="50">
        <f t="shared" si="57"/>
        <v>3.8135721468176911</v>
      </c>
      <c r="AE54" s="49">
        <f t="shared" ref="AE54:AF54" si="153">AVERAGE(Q52:Q54)</f>
        <v>4.867967866222922</v>
      </c>
      <c r="AF54" s="50">
        <f t="shared" si="153"/>
        <v>3.6525143785370724</v>
      </c>
      <c r="CC54" s="7">
        <f t="shared" si="16"/>
        <v>43405</v>
      </c>
      <c r="CD54" s="15">
        <f t="shared" si="3"/>
        <v>230.67276634898261</v>
      </c>
      <c r="CE54" s="15">
        <f t="shared" si="4"/>
        <v>230.67276634898261</v>
      </c>
      <c r="CF54" s="15">
        <f t="shared" si="5"/>
        <v>230.87301325477998</v>
      </c>
      <c r="CG54" s="15" t="s">
        <v>9939</v>
      </c>
      <c r="CH54" s="15">
        <f t="shared" si="124"/>
        <v>0.36600513023456099</v>
      </c>
      <c r="CI54" s="4">
        <f t="shared" si="132"/>
        <v>4.7702584658465099</v>
      </c>
      <c r="CJ54" s="4">
        <f t="shared" si="147"/>
        <v>4.7129094470181911</v>
      </c>
      <c r="CK54" s="4">
        <f t="shared" si="51"/>
        <v>5.3770305215680168</v>
      </c>
      <c r="CL54" s="4">
        <f t="shared" si="64"/>
        <v>4.8757701559721438</v>
      </c>
      <c r="CM54" s="6" t="e">
        <f>NA()</f>
        <v>#N/A</v>
      </c>
      <c r="CN54" s="6" t="e">
        <f>NA()</f>
        <v>#N/A</v>
      </c>
      <c r="CO54" s="4">
        <v>3</v>
      </c>
      <c r="CP54" s="4">
        <v>2</v>
      </c>
      <c r="CQ54" s="4">
        <v>2</v>
      </c>
      <c r="CS54" s="7">
        <f t="shared" si="17"/>
        <v>43405</v>
      </c>
      <c r="CT54" s="15">
        <f t="shared" si="6"/>
        <v>209.18594386468376</v>
      </c>
      <c r="CU54" s="15">
        <f t="shared" si="7"/>
        <v>209.18594386468376</v>
      </c>
      <c r="CV54" s="15">
        <f t="shared" si="8"/>
        <v>209.29947633100079</v>
      </c>
      <c r="CW54" s="15" t="s">
        <v>9939</v>
      </c>
      <c r="CX54" s="15">
        <f t="shared" si="9"/>
        <v>-0.13052825145053198</v>
      </c>
      <c r="CY54" s="4">
        <f t="shared" si="133"/>
        <v>4.2367714370077181</v>
      </c>
      <c r="CZ54" s="4">
        <f t="shared" si="148"/>
        <v>3.6388852095452222</v>
      </c>
      <c r="DA54" s="4">
        <f t="shared" si="52"/>
        <v>4.004357815666741</v>
      </c>
      <c r="DB54" s="4">
        <f t="shared" si="65"/>
        <v>3.6802311995382126</v>
      </c>
      <c r="DC54" s="6" t="e">
        <f>NA()</f>
        <v>#N/A</v>
      </c>
      <c r="DD54" s="6" t="e">
        <f>NA()</f>
        <v>#N/A</v>
      </c>
      <c r="DE54" s="4">
        <v>3</v>
      </c>
      <c r="DF54" s="4">
        <v>2</v>
      </c>
      <c r="DG54" s="4">
        <v>2</v>
      </c>
    </row>
    <row r="55" spans="2:111" x14ac:dyDescent="0.2">
      <c r="B55" s="7">
        <v>38047</v>
      </c>
      <c r="C55" s="51">
        <v>0.34</v>
      </c>
      <c r="D55" s="51">
        <v>0.37</v>
      </c>
      <c r="E55" s="51">
        <v>0.293065980405952</v>
      </c>
      <c r="F55" s="50">
        <v>0.310334610192053</v>
      </c>
      <c r="H55" s="49">
        <f t="shared" si="2"/>
        <v>4.6934019594048026E-2</v>
      </c>
      <c r="I55" s="50">
        <f t="shared" si="0"/>
        <v>5.9665389807947E-2</v>
      </c>
      <c r="K55" s="46">
        <f t="shared" si="10"/>
        <v>126.9715773874625</v>
      </c>
      <c r="L55" s="47">
        <f t="shared" si="11"/>
        <v>124.36993506650964</v>
      </c>
      <c r="M55" s="47">
        <f t="shared" si="12"/>
        <v>126.50209554745599</v>
      </c>
      <c r="N55" s="48">
        <f t="shared" si="13"/>
        <v>123.95029319643935</v>
      </c>
      <c r="Q55" s="49">
        <f t="shared" si="18"/>
        <v>5.1490652667367698</v>
      </c>
      <c r="R55" s="50">
        <f t="shared" si="19"/>
        <v>3.6086360603837306</v>
      </c>
      <c r="U55" s="49">
        <f t="shared" si="53"/>
        <v>4.2348738209396544</v>
      </c>
      <c r="V55" s="51">
        <f t="shared" si="54"/>
        <v>3.7212851944881606</v>
      </c>
      <c r="W55" s="51">
        <f t="shared" si="55"/>
        <v>4.0855623097173748</v>
      </c>
      <c r="X55" s="50">
        <f t="shared" si="56"/>
        <v>3.7286440649137802</v>
      </c>
      <c r="Z55" s="49">
        <f t="shared" si="57"/>
        <v>4.3248715630390153</v>
      </c>
      <c r="AA55" s="51">
        <f t="shared" si="57"/>
        <v>3.7660585395868744</v>
      </c>
      <c r="AB55" s="51">
        <f t="shared" si="57"/>
        <v>4.2224000101140104</v>
      </c>
      <c r="AC55" s="50">
        <f t="shared" si="57"/>
        <v>3.7728996486607493</v>
      </c>
      <c r="AE55" s="49">
        <f t="shared" ref="AE55:AF55" si="154">AVERAGE(Q53:Q55)</f>
        <v>5.1351415952789763</v>
      </c>
      <c r="AF55" s="50">
        <f t="shared" si="154"/>
        <v>3.6254583683255155</v>
      </c>
      <c r="CC55" s="7">
        <f t="shared" si="16"/>
        <v>43435</v>
      </c>
      <c r="CD55" s="15">
        <f t="shared" si="3"/>
        <v>232.28747571342547</v>
      </c>
      <c r="CE55" s="15">
        <f t="shared" si="4"/>
        <v>232.28747571342547</v>
      </c>
      <c r="CF55" s="15">
        <f t="shared" si="5"/>
        <v>232.17291685778213</v>
      </c>
      <c r="CG55" s="15" t="s">
        <v>9939</v>
      </c>
      <c r="CH55" s="15">
        <f t="shared" si="124"/>
        <v>0.13696165061627397</v>
      </c>
      <c r="CI55" s="4">
        <f t="shared" si="132"/>
        <v>5.6896336979491053</v>
      </c>
      <c r="CJ55" s="4">
        <f t="shared" si="147"/>
        <v>4.8274180466719514</v>
      </c>
      <c r="CK55" s="4">
        <f t="shared" si="51"/>
        <v>5.2769612396941694</v>
      </c>
      <c r="CL55" s="4">
        <f t="shared" si="64"/>
        <v>4.8133771911118783</v>
      </c>
      <c r="CM55" s="6" t="e">
        <f>NA()</f>
        <v>#N/A</v>
      </c>
      <c r="CN55" s="6" t="e">
        <f>NA()</f>
        <v>#N/A</v>
      </c>
      <c r="CO55" s="4">
        <v>3</v>
      </c>
      <c r="CP55" s="4">
        <v>2</v>
      </c>
      <c r="CQ55" s="4">
        <v>2</v>
      </c>
      <c r="CS55" s="7">
        <f t="shared" si="17"/>
        <v>43435</v>
      </c>
      <c r="CT55" s="15">
        <f t="shared" si="6"/>
        <v>210.16911780084777</v>
      </c>
      <c r="CU55" s="15">
        <f t="shared" si="7"/>
        <v>210.16911780084777</v>
      </c>
      <c r="CV55" s="15">
        <f t="shared" si="8"/>
        <v>210.04672862468269</v>
      </c>
      <c r="CW55" s="15" t="s">
        <v>9939</v>
      </c>
      <c r="CX55" s="15">
        <f t="shared" si="9"/>
        <v>0.11297459946810595</v>
      </c>
      <c r="CY55" s="4">
        <f t="shared" si="133"/>
        <v>4.4644725332708504</v>
      </c>
      <c r="CZ55" s="4">
        <f t="shared" si="148"/>
        <v>3.6904879207628909</v>
      </c>
      <c r="DA55" s="4">
        <f t="shared" si="52"/>
        <v>4.2146445202444154</v>
      </c>
      <c r="DB55" s="4">
        <f t="shared" si="65"/>
        <v>3.6871002435217215</v>
      </c>
      <c r="DC55" s="6" t="e">
        <f>NA()</f>
        <v>#N/A</v>
      </c>
      <c r="DD55" s="6" t="e">
        <f>NA()</f>
        <v>#N/A</v>
      </c>
      <c r="DE55" s="4">
        <v>3</v>
      </c>
      <c r="DF55" s="4">
        <v>2</v>
      </c>
      <c r="DG55" s="4">
        <v>2</v>
      </c>
    </row>
    <row r="56" spans="2:111" x14ac:dyDescent="0.2">
      <c r="B56" s="7">
        <v>38078</v>
      </c>
      <c r="C56" s="51">
        <v>0.15</v>
      </c>
      <c r="D56" s="51">
        <v>0.33</v>
      </c>
      <c r="E56" s="51">
        <v>0.319086363806867</v>
      </c>
      <c r="F56" s="50">
        <v>0.341494689683985</v>
      </c>
      <c r="H56" s="49">
        <f t="shared" si="2"/>
        <v>-0.16908636380686701</v>
      </c>
      <c r="I56" s="50">
        <f t="shared" si="0"/>
        <v>-1.1494689683984982E-2</v>
      </c>
      <c r="K56" s="46">
        <f t="shared" si="10"/>
        <v>127.16203475354371</v>
      </c>
      <c r="L56" s="47">
        <f t="shared" si="11"/>
        <v>124.78035585222914</v>
      </c>
      <c r="M56" s="47">
        <f t="shared" si="12"/>
        <v>126.90574648427786</v>
      </c>
      <c r="N56" s="48">
        <f t="shared" si="13"/>
        <v>124.37357686555292</v>
      </c>
      <c r="Q56" s="49">
        <f t="shared" si="18"/>
        <v>4.6710246304324272</v>
      </c>
      <c r="R56" s="50">
        <f t="shared" si="19"/>
        <v>3.8812997315486513</v>
      </c>
      <c r="U56" s="49">
        <f t="shared" si="53"/>
        <v>4.2140622258870479</v>
      </c>
      <c r="V56" s="51">
        <f t="shared" si="54"/>
        <v>3.7109482117101464</v>
      </c>
      <c r="W56" s="51">
        <f t="shared" si="55"/>
        <v>4.0871027038885615</v>
      </c>
      <c r="X56" s="50">
        <f t="shared" si="56"/>
        <v>3.7427355930996384</v>
      </c>
      <c r="Z56" s="49">
        <f t="shared" si="57"/>
        <v>4.3283555761734931</v>
      </c>
      <c r="AA56" s="51">
        <f t="shared" si="57"/>
        <v>3.731618057715385</v>
      </c>
      <c r="AB56" s="51">
        <f t="shared" si="57"/>
        <v>4.1707069920160178</v>
      </c>
      <c r="AC56" s="50">
        <f t="shared" si="57"/>
        <v>3.7507226982408022</v>
      </c>
      <c r="AE56" s="49">
        <f t="shared" ref="AE56:AF56" si="155">AVERAGE(Q54:Q56)</f>
        <v>5.0459269352039415</v>
      </c>
      <c r="AF56" s="50">
        <f t="shared" si="155"/>
        <v>3.6929921459890331</v>
      </c>
      <c r="CC56" s="7">
        <f t="shared" si="16"/>
        <v>43466</v>
      </c>
      <c r="CD56" s="15">
        <f t="shared" si="3"/>
        <v>232.49653444156752</v>
      </c>
      <c r="CE56" s="15">
        <f t="shared" si="4"/>
        <v>232.49653444156752</v>
      </c>
      <c r="CF56" s="15">
        <f t="shared" si="5"/>
        <v>232.17322888579596</v>
      </c>
      <c r="CG56" s="15" t="s">
        <v>9939</v>
      </c>
      <c r="CH56" s="15">
        <f t="shared" si="124"/>
        <v>8.9865605335000459E-2</v>
      </c>
      <c r="CI56" s="4">
        <f t="shared" si="132"/>
        <v>4.2661771878068464</v>
      </c>
      <c r="CJ56" s="4">
        <f t="shared" si="147"/>
        <v>4.3686090947119567</v>
      </c>
      <c r="CK56" s="4">
        <f t="shared" si="51"/>
        <v>4.9086897838674872</v>
      </c>
      <c r="CL56" s="4">
        <f t="shared" si="64"/>
        <v>4.6363121961340328</v>
      </c>
      <c r="CM56" s="6" t="e">
        <f>NA()</f>
        <v>#N/A</v>
      </c>
      <c r="CN56" s="6" t="e">
        <f>NA()</f>
        <v>#N/A</v>
      </c>
      <c r="CO56" s="4">
        <v>3</v>
      </c>
      <c r="CP56" s="4">
        <v>2</v>
      </c>
      <c r="CQ56" s="4">
        <v>2</v>
      </c>
      <c r="CS56" s="7">
        <f t="shared" si="17"/>
        <v>43466</v>
      </c>
      <c r="CT56" s="15">
        <f t="shared" si="6"/>
        <v>210.58945603644946</v>
      </c>
      <c r="CU56" s="15">
        <f t="shared" si="7"/>
        <v>210.58945603644946</v>
      </c>
      <c r="CV56" s="15">
        <f t="shared" si="8"/>
        <v>210.47368923282986</v>
      </c>
      <c r="CW56" s="15" t="s">
        <v>9939</v>
      </c>
      <c r="CX56" s="15">
        <f t="shared" si="9"/>
        <v>-3.2693443705279768E-3</v>
      </c>
      <c r="CY56" s="4">
        <f t="shared" si="133"/>
        <v>3.8285035112125598</v>
      </c>
      <c r="CZ56" s="4">
        <f t="shared" si="148"/>
        <v>3.6077671485883656</v>
      </c>
      <c r="DA56" s="4">
        <f t="shared" si="52"/>
        <v>4.1765824938303764</v>
      </c>
      <c r="DB56" s="4">
        <f t="shared" si="65"/>
        <v>3.6457134262988262</v>
      </c>
      <c r="DC56" s="6" t="e">
        <f>NA()</f>
        <v>#N/A</v>
      </c>
      <c r="DD56" s="6" t="e">
        <f>NA()</f>
        <v>#N/A</v>
      </c>
      <c r="DE56" s="4">
        <v>3</v>
      </c>
      <c r="DF56" s="4">
        <v>2</v>
      </c>
      <c r="DG56" s="4">
        <v>2</v>
      </c>
    </row>
    <row r="57" spans="2:111" x14ac:dyDescent="0.2">
      <c r="B57" s="7">
        <v>38108</v>
      </c>
      <c r="C57" s="51">
        <v>-0.25</v>
      </c>
      <c r="D57" s="51">
        <v>0.23</v>
      </c>
      <c r="E57" s="51">
        <v>0.28997733458738101</v>
      </c>
      <c r="F57" s="50">
        <v>0.32307329180542999</v>
      </c>
      <c r="H57" s="49">
        <f t="shared" si="2"/>
        <v>-0.53997733458738106</v>
      </c>
      <c r="I57" s="50">
        <f t="shared" si="0"/>
        <v>-9.3073291805429975E-2</v>
      </c>
      <c r="K57" s="46">
        <f t="shared" si="10"/>
        <v>126.84412966665985</v>
      </c>
      <c r="L57" s="47">
        <f t="shared" si="11"/>
        <v>125.06735067068927</v>
      </c>
      <c r="M57" s="47">
        <f t="shared" si="12"/>
        <v>127.27374438537117</v>
      </c>
      <c r="N57" s="48">
        <f t="shared" si="13"/>
        <v>124.77539467446861</v>
      </c>
      <c r="Q57" s="49">
        <f t="shared" si="18"/>
        <v>3.6687919219610734</v>
      </c>
      <c r="R57" s="50">
        <f t="shared" si="19"/>
        <v>3.9700593389025158</v>
      </c>
      <c r="U57" s="49">
        <f t="shared" si="53"/>
        <v>4.2872462583490574</v>
      </c>
      <c r="V57" s="51">
        <f t="shared" si="54"/>
        <v>3.6695755386427606</v>
      </c>
      <c r="W57" s="51">
        <f t="shared" si="55"/>
        <v>4.1758093575191282</v>
      </c>
      <c r="X57" s="50">
        <f t="shared" si="56"/>
        <v>3.6981948068631283</v>
      </c>
      <c r="Z57" s="49">
        <f t="shared" si="57"/>
        <v>4.2453941017252532</v>
      </c>
      <c r="AA57" s="51">
        <f t="shared" si="57"/>
        <v>3.7006029816136894</v>
      </c>
      <c r="AB57" s="51">
        <f t="shared" si="57"/>
        <v>4.1161581237083551</v>
      </c>
      <c r="AC57" s="50">
        <f t="shared" si="57"/>
        <v>3.7231914882921822</v>
      </c>
      <c r="AE57" s="49">
        <f t="shared" ref="AE57:AF57" si="156">AVERAGE(Q55:Q57)</f>
        <v>4.4962939397100898</v>
      </c>
      <c r="AF57" s="50">
        <f t="shared" si="156"/>
        <v>3.8199983769449659</v>
      </c>
      <c r="CC57" s="7">
        <f t="shared" si="16"/>
        <v>43497</v>
      </c>
      <c r="CD57" s="15">
        <f t="shared" si="3"/>
        <v>232.42678548123504</v>
      </c>
      <c r="CE57" s="15">
        <f t="shared" si="4"/>
        <v>232.42678548123504</v>
      </c>
      <c r="CF57" s="15">
        <f t="shared" si="5"/>
        <v>232.15796487028518</v>
      </c>
      <c r="CG57" s="15" t="s">
        <v>9939</v>
      </c>
      <c r="CH57" s="15">
        <f t="shared" si="124"/>
        <v>-2.3425591923743411E-2</v>
      </c>
      <c r="CI57" s="4">
        <f t="shared" si="132"/>
        <v>2.2449030059712669</v>
      </c>
      <c r="CJ57" s="4">
        <f t="shared" si="147"/>
        <v>3.9423177047056583</v>
      </c>
      <c r="CK57" s="4">
        <f t="shared" si="51"/>
        <v>4.0669046305757393</v>
      </c>
      <c r="CL57" s="4">
        <f t="shared" si="64"/>
        <v>4.3794482820298555</v>
      </c>
      <c r="CM57" s="6" t="e">
        <f>NA()</f>
        <v>#N/A</v>
      </c>
      <c r="CN57" s="6" t="e">
        <f>NA()</f>
        <v>#N/A</v>
      </c>
      <c r="CO57" s="4">
        <v>3</v>
      </c>
      <c r="CP57" s="4">
        <v>2</v>
      </c>
      <c r="CQ57" s="4">
        <v>2</v>
      </c>
      <c r="CS57" s="7">
        <f t="shared" si="17"/>
        <v>43497</v>
      </c>
      <c r="CT57" s="15">
        <f t="shared" si="6"/>
        <v>211.49499069740619</v>
      </c>
      <c r="CU57" s="15">
        <f t="shared" si="7"/>
        <v>211.49499069740619</v>
      </c>
      <c r="CV57" s="15">
        <f t="shared" si="8"/>
        <v>211.09944807271654</v>
      </c>
      <c r="CW57" s="15" t="s">
        <v>9939</v>
      </c>
      <c r="CX57" s="15">
        <f t="shared" si="9"/>
        <v>0.13269023070410801</v>
      </c>
      <c r="CY57" s="4">
        <f t="shared" si="133"/>
        <v>3.4846236068702723</v>
      </c>
      <c r="CZ57" s="4">
        <f t="shared" si="148"/>
        <v>3.5459056098391102</v>
      </c>
      <c r="DA57" s="4">
        <f t="shared" si="52"/>
        <v>3.9258665504512273</v>
      </c>
      <c r="DB57" s="4">
        <f t="shared" si="65"/>
        <v>3.614720226396789</v>
      </c>
      <c r="DC57" s="6" t="e">
        <f>NA()</f>
        <v>#N/A</v>
      </c>
      <c r="DD57" s="6" t="e">
        <f>NA()</f>
        <v>#N/A</v>
      </c>
      <c r="DE57" s="4">
        <v>3</v>
      </c>
      <c r="DF57" s="4">
        <v>2</v>
      </c>
      <c r="DG57" s="4">
        <v>2</v>
      </c>
    </row>
    <row r="58" spans="2:111" x14ac:dyDescent="0.2">
      <c r="B58" s="7">
        <v>38139</v>
      </c>
      <c r="C58" s="51">
        <v>0.16</v>
      </c>
      <c r="D58" s="51">
        <v>0.27</v>
      </c>
      <c r="E58" s="51">
        <v>0.36460848204331903</v>
      </c>
      <c r="F58" s="50">
        <v>0.36508635424797198</v>
      </c>
      <c r="H58" s="49">
        <f t="shared" si="2"/>
        <v>-0.20460848204331902</v>
      </c>
      <c r="I58" s="50">
        <f t="shared" si="0"/>
        <v>-9.508635424797196E-2</v>
      </c>
      <c r="K58" s="46">
        <f t="shared" si="10"/>
        <v>127.04708027412651</v>
      </c>
      <c r="L58" s="47">
        <f t="shared" si="11"/>
        <v>125.40503251750012</v>
      </c>
      <c r="M58" s="47">
        <f t="shared" si="12"/>
        <v>127.73779525281437</v>
      </c>
      <c r="N58" s="48">
        <f t="shared" si="13"/>
        <v>125.23093261388415</v>
      </c>
      <c r="Q58" s="49">
        <f t="shared" si="18"/>
        <v>3.9649106745802669</v>
      </c>
      <c r="R58" s="50">
        <f t="shared" si="19"/>
        <v>4.1972424893564693</v>
      </c>
      <c r="U58" s="49">
        <f t="shared" si="53"/>
        <v>4.3706093648705462</v>
      </c>
      <c r="V58" s="51">
        <f t="shared" si="54"/>
        <v>3.8352646015353855</v>
      </c>
      <c r="W58" s="51">
        <f t="shared" si="55"/>
        <v>4.2906479834155391</v>
      </c>
      <c r="X58" s="50">
        <f t="shared" si="56"/>
        <v>3.8370239459793396</v>
      </c>
      <c r="Z58" s="49">
        <f t="shared" si="57"/>
        <v>4.2906392830355502</v>
      </c>
      <c r="AA58" s="51">
        <f t="shared" si="57"/>
        <v>3.7385961172960975</v>
      </c>
      <c r="AB58" s="51">
        <f t="shared" si="57"/>
        <v>4.1845200149410759</v>
      </c>
      <c r="AC58" s="50">
        <f t="shared" si="57"/>
        <v>3.7593181153140356</v>
      </c>
      <c r="AE58" s="49">
        <f t="shared" ref="AE58:AF58" si="157">AVERAGE(Q56:Q58)</f>
        <v>4.1015757423245889</v>
      </c>
      <c r="AF58" s="50">
        <f t="shared" si="157"/>
        <v>4.0162005199358788</v>
      </c>
      <c r="CC58" s="7">
        <f t="shared" si="16"/>
        <v>43525</v>
      </c>
      <c r="CD58" s="15">
        <f t="shared" si="3"/>
        <v>233.33324994461185</v>
      </c>
      <c r="CE58" s="15">
        <f t="shared" si="4"/>
        <v>233.33324994461185</v>
      </c>
      <c r="CF58" s="15">
        <f t="shared" si="5"/>
        <v>232.87114904690921</v>
      </c>
      <c r="CG58" s="15" t="s">
        <v>9939</v>
      </c>
      <c r="CH58" s="15">
        <f t="shared" si="124"/>
        <v>8.2802193100496024E-2</v>
      </c>
      <c r="CI58" s="4">
        <f t="shared" si="132"/>
        <v>1.2083894929786538</v>
      </c>
      <c r="CJ58" s="4">
        <f t="shared" si="147"/>
        <v>4.0148452389892242</v>
      </c>
      <c r="CK58" s="4">
        <f t="shared" si="51"/>
        <v>2.5731565622522559</v>
      </c>
      <c r="CL58" s="4">
        <f t="shared" si="64"/>
        <v>4.1085906794689464</v>
      </c>
      <c r="CM58" s="6" t="e">
        <f>NA()</f>
        <v>#N/A</v>
      </c>
      <c r="CN58" s="6" t="e">
        <f>NA()</f>
        <v>#N/A</v>
      </c>
      <c r="CO58" s="4">
        <v>3</v>
      </c>
      <c r="CP58" s="4">
        <v>2</v>
      </c>
      <c r="CQ58" s="4">
        <v>2</v>
      </c>
      <c r="CS58" s="7">
        <f t="shared" si="17"/>
        <v>43525</v>
      </c>
      <c r="CT58" s="15">
        <f t="shared" si="6"/>
        <v>212.21407366577739</v>
      </c>
      <c r="CU58" s="15">
        <f t="shared" si="7"/>
        <v>212.21407366577739</v>
      </c>
      <c r="CV58" s="15">
        <f t="shared" si="8"/>
        <v>211.73719476816512</v>
      </c>
      <c r="CW58" s="15" t="s">
        <v>9939</v>
      </c>
      <c r="CX58" s="15">
        <f t="shared" si="9"/>
        <v>3.7892769843295038E-2</v>
      </c>
      <c r="CY58" s="4">
        <f t="shared" si="133"/>
        <v>3.2582907568541088</v>
      </c>
      <c r="CZ58" s="4">
        <f t="shared" si="148"/>
        <v>3.5562261426418331</v>
      </c>
      <c r="DA58" s="4">
        <f t="shared" si="52"/>
        <v>3.5238059583123138</v>
      </c>
      <c r="DB58" s="4">
        <f t="shared" si="65"/>
        <v>3.5699663003564361</v>
      </c>
      <c r="DC58" s="6" t="e">
        <f>NA()</f>
        <v>#N/A</v>
      </c>
      <c r="DD58" s="6" t="e">
        <f>NA()</f>
        <v>#N/A</v>
      </c>
      <c r="DE58" s="4">
        <v>3</v>
      </c>
      <c r="DF58" s="4">
        <v>2</v>
      </c>
      <c r="DG58" s="4">
        <v>2</v>
      </c>
    </row>
    <row r="59" spans="2:111" x14ac:dyDescent="0.2">
      <c r="B59" s="7">
        <v>38169</v>
      </c>
      <c r="C59" s="51">
        <v>0.26</v>
      </c>
      <c r="D59" s="51">
        <v>0.17</v>
      </c>
      <c r="E59" s="51">
        <v>0.383555142237892</v>
      </c>
      <c r="F59" s="50">
        <v>0.29787699250532301</v>
      </c>
      <c r="H59" s="49">
        <f t="shared" si="2"/>
        <v>-0.12355514223789199</v>
      </c>
      <c r="I59" s="50">
        <f t="shared" si="0"/>
        <v>-0.127876992505323</v>
      </c>
      <c r="K59" s="46">
        <f t="shared" si="10"/>
        <v>127.37740268283923</v>
      </c>
      <c r="L59" s="47">
        <f t="shared" si="11"/>
        <v>125.61822107277987</v>
      </c>
      <c r="M59" s="47">
        <f t="shared" si="12"/>
        <v>128.22774013508786</v>
      </c>
      <c r="N59" s="48">
        <f t="shared" si="13"/>
        <v>125.60396674964075</v>
      </c>
      <c r="Q59" s="49">
        <f t="shared" si="18"/>
        <v>4.2324152824292156</v>
      </c>
      <c r="R59" s="50">
        <f t="shared" si="19"/>
        <v>4.0161855406592792</v>
      </c>
      <c r="U59" s="49">
        <f t="shared" si="53"/>
        <v>4.4956789986211163</v>
      </c>
      <c r="V59" s="51">
        <f t="shared" si="54"/>
        <v>3.866371631074486</v>
      </c>
      <c r="W59" s="51">
        <f t="shared" si="55"/>
        <v>4.3578936211865766</v>
      </c>
      <c r="X59" s="50">
        <f t="shared" si="56"/>
        <v>3.8420409612275535</v>
      </c>
      <c r="Z59" s="49">
        <f t="shared" si="57"/>
        <v>4.3845115406135733</v>
      </c>
      <c r="AA59" s="51">
        <f t="shared" si="57"/>
        <v>3.7904039237508775</v>
      </c>
      <c r="AB59" s="51">
        <f t="shared" si="57"/>
        <v>4.2747836540404149</v>
      </c>
      <c r="AC59" s="50">
        <f t="shared" si="57"/>
        <v>3.7924199046900071</v>
      </c>
      <c r="AE59" s="49">
        <f t="shared" ref="AE59:AF59" si="158">AVERAGE(Q57:Q59)</f>
        <v>3.9553726263235185</v>
      </c>
      <c r="AF59" s="50">
        <f t="shared" si="158"/>
        <v>4.0611624563060884</v>
      </c>
      <c r="CC59" s="7">
        <f t="shared" si="16"/>
        <v>43556</v>
      </c>
      <c r="CD59" s="15">
        <f t="shared" si="3"/>
        <v>233.44991656958413</v>
      </c>
      <c r="CE59" s="15">
        <f t="shared" si="4"/>
        <v>233.44991656958413</v>
      </c>
      <c r="CF59" s="15">
        <f t="shared" si="5"/>
        <v>233.84447894894083</v>
      </c>
      <c r="CG59" s="15" t="s">
        <v>9939</v>
      </c>
      <c r="CH59" s="15">
        <f t="shared" si="124"/>
        <v>-0.36796929590257998</v>
      </c>
      <c r="CI59" s="4">
        <f t="shared" si="132"/>
        <v>2.9105543918764596</v>
      </c>
      <c r="CJ59" s="4">
        <f t="shared" si="147"/>
        <v>4.4218870776727925</v>
      </c>
      <c r="CK59" s="4">
        <f t="shared" si="51"/>
        <v>2.1212822969421268</v>
      </c>
      <c r="CL59" s="4">
        <f t="shared" si="64"/>
        <v>4.1263500071225581</v>
      </c>
      <c r="CM59" s="6" t="e">
        <f>NA()</f>
        <v>#N/A</v>
      </c>
      <c r="CN59" s="6" t="e">
        <f>NA()</f>
        <v>#N/A</v>
      </c>
      <c r="CO59" s="4">
        <v>3</v>
      </c>
      <c r="CP59" s="4">
        <v>2</v>
      </c>
      <c r="CQ59" s="4">
        <v>2</v>
      </c>
      <c r="CS59" s="7">
        <f t="shared" si="17"/>
        <v>43556</v>
      </c>
      <c r="CT59" s="15">
        <f t="shared" si="6"/>
        <v>213.19025840463996</v>
      </c>
      <c r="CU59" s="15">
        <f t="shared" si="7"/>
        <v>213.19025840463996</v>
      </c>
      <c r="CV59" s="15">
        <f t="shared" si="8"/>
        <v>212.62610814773353</v>
      </c>
      <c r="CW59" s="15" t="s">
        <v>9939</v>
      </c>
      <c r="CX59" s="15">
        <f t="shared" si="9"/>
        <v>4.0180808316784999E-2</v>
      </c>
      <c r="CY59" s="4">
        <f t="shared" si="133"/>
        <v>4.1537967439572867</v>
      </c>
      <c r="CZ59" s="4">
        <f t="shared" si="148"/>
        <v>3.8767696284553068</v>
      </c>
      <c r="DA59" s="4">
        <f t="shared" si="52"/>
        <v>3.6322370358938891</v>
      </c>
      <c r="DB59" s="4">
        <f t="shared" si="65"/>
        <v>3.6596337936454169</v>
      </c>
      <c r="DC59" s="6" t="e">
        <f>NA()</f>
        <v>#N/A</v>
      </c>
      <c r="DD59" s="6" t="e">
        <f>NA()</f>
        <v>#N/A</v>
      </c>
      <c r="DE59" s="4">
        <v>3</v>
      </c>
      <c r="DF59" s="4">
        <v>2</v>
      </c>
      <c r="DG59" s="4">
        <v>2</v>
      </c>
    </row>
    <row r="60" spans="2:111" x14ac:dyDescent="0.2">
      <c r="B60" s="7">
        <v>38200</v>
      </c>
      <c r="C60" s="51">
        <v>0.62</v>
      </c>
      <c r="D60" s="51">
        <v>0.28000000000000003</v>
      </c>
      <c r="E60" s="51">
        <v>0.59209133576425199</v>
      </c>
      <c r="F60" s="50">
        <v>0.34022516154586102</v>
      </c>
      <c r="H60" s="49">
        <f t="shared" si="2"/>
        <v>2.7908664235748004E-2</v>
      </c>
      <c r="I60" s="50">
        <f t="shared" si="0"/>
        <v>-6.0225161545860995E-2</v>
      </c>
      <c r="K60" s="46">
        <f t="shared" si="10"/>
        <v>128.16714257947282</v>
      </c>
      <c r="L60" s="47">
        <f t="shared" si="11"/>
        <v>125.96995209178365</v>
      </c>
      <c r="M60" s="47">
        <f t="shared" si="12"/>
        <v>128.986965474474</v>
      </c>
      <c r="N60" s="48">
        <f t="shared" si="13"/>
        <v>126.03130304842271</v>
      </c>
      <c r="Q60" s="49">
        <f t="shared" si="18"/>
        <v>5.4940627615069673</v>
      </c>
      <c r="R60" s="50">
        <f t="shared" si="19"/>
        <v>4.087336855439446</v>
      </c>
      <c r="U60" s="49">
        <f t="shared" si="53"/>
        <v>4.8290650133724569</v>
      </c>
      <c r="V60" s="51">
        <f t="shared" si="54"/>
        <v>3.7835765958962497</v>
      </c>
      <c r="W60" s="51">
        <f t="shared" si="55"/>
        <v>4.7068779561016356</v>
      </c>
      <c r="X60" s="50">
        <f t="shared" si="56"/>
        <v>3.7698322497460737</v>
      </c>
      <c r="Z60" s="49">
        <f t="shared" si="57"/>
        <v>4.5651177922880395</v>
      </c>
      <c r="AA60" s="51">
        <f t="shared" si="57"/>
        <v>3.8284042761687069</v>
      </c>
      <c r="AB60" s="51">
        <f t="shared" si="57"/>
        <v>4.4518065202345838</v>
      </c>
      <c r="AC60" s="50">
        <f t="shared" si="57"/>
        <v>3.8162990523176554</v>
      </c>
      <c r="AE60" s="49">
        <f t="shared" ref="AE60:AF60" si="159">AVERAGE(Q58:Q60)</f>
        <v>4.563796239505483</v>
      </c>
      <c r="AF60" s="50">
        <f t="shared" si="159"/>
        <v>4.1002549618183979</v>
      </c>
      <c r="CC60" s="7">
        <f t="shared" si="16"/>
        <v>43586</v>
      </c>
      <c r="CD60" s="15">
        <f t="shared" si="3"/>
        <v>232.77291181153234</v>
      </c>
      <c r="CE60" s="15">
        <f t="shared" si="4"/>
        <v>232.77291181153234</v>
      </c>
      <c r="CF60" s="15">
        <f t="shared" si="5"/>
        <v>234.37201193064067</v>
      </c>
      <c r="CG60" s="15" t="s">
        <v>9939</v>
      </c>
      <c r="CH60" s="15">
        <f t="shared" si="124"/>
        <v>-0.515591377684404</v>
      </c>
      <c r="CI60" s="4">
        <f t="shared" si="132"/>
        <v>3.8696433951196383</v>
      </c>
      <c r="CJ60" s="4">
        <f t="shared" si="147"/>
        <v>4.2859210788737556</v>
      </c>
      <c r="CK60" s="4">
        <f t="shared" si="51"/>
        <v>2.6628624266582506</v>
      </c>
      <c r="CL60" s="4">
        <f t="shared" si="64"/>
        <v>4.2408844651785911</v>
      </c>
      <c r="CM60" s="6" t="e">
        <f>NA()</f>
        <v>#N/A</v>
      </c>
      <c r="CN60" s="6" t="e">
        <f>NA()</f>
        <v>#N/A</v>
      </c>
      <c r="CO60" s="4">
        <v>3</v>
      </c>
      <c r="CP60" s="4">
        <v>2</v>
      </c>
      <c r="CQ60" s="4">
        <v>2</v>
      </c>
      <c r="CS60" s="7">
        <f t="shared" si="17"/>
        <v>43586</v>
      </c>
      <c r="CT60" s="15">
        <f t="shared" si="6"/>
        <v>213.53136281808739</v>
      </c>
      <c r="CU60" s="15">
        <f t="shared" si="7"/>
        <v>213.53136281808739</v>
      </c>
      <c r="CV60" s="15">
        <f t="shared" si="8"/>
        <v>213.08487929533774</v>
      </c>
      <c r="CW60" s="15" t="s">
        <v>9939</v>
      </c>
      <c r="CX60" s="15">
        <f t="shared" si="9"/>
        <v>-5.5764259432074997E-2</v>
      </c>
      <c r="CY60" s="4">
        <f t="shared" si="133"/>
        <v>3.8154856940630708</v>
      </c>
      <c r="CZ60" s="4">
        <f t="shared" si="148"/>
        <v>3.7731622380419338</v>
      </c>
      <c r="DA60" s="4">
        <f t="shared" si="52"/>
        <v>3.7425243982914886</v>
      </c>
      <c r="DB60" s="4">
        <f t="shared" si="65"/>
        <v>3.7353860030463579</v>
      </c>
      <c r="DC60" s="6" t="e">
        <f>NA()</f>
        <v>#N/A</v>
      </c>
      <c r="DD60" s="6" t="e">
        <f>NA()</f>
        <v>#N/A</v>
      </c>
      <c r="DE60" s="4">
        <v>3</v>
      </c>
      <c r="DF60" s="4">
        <v>2</v>
      </c>
      <c r="DG60" s="4">
        <v>2</v>
      </c>
    </row>
    <row r="61" spans="2:111" x14ac:dyDescent="0.2">
      <c r="B61" s="7">
        <v>38231</v>
      </c>
      <c r="C61" s="51">
        <v>0.83</v>
      </c>
      <c r="D61" s="51">
        <v>0.56999999999999995</v>
      </c>
      <c r="E61" s="51">
        <v>0.55857949870556201</v>
      </c>
      <c r="F61" s="50">
        <v>0.347880154278218</v>
      </c>
      <c r="H61" s="49">
        <f t="shared" si="2"/>
        <v>0.27142050129443795</v>
      </c>
      <c r="I61" s="50">
        <f t="shared" si="0"/>
        <v>0.22211984572178195</v>
      </c>
      <c r="K61" s="46">
        <f t="shared" si="10"/>
        <v>129.23092986288245</v>
      </c>
      <c r="L61" s="47">
        <f t="shared" si="11"/>
        <v>126.68798081870682</v>
      </c>
      <c r="M61" s="47">
        <f t="shared" si="12"/>
        <v>129.70746021961685</v>
      </c>
      <c r="N61" s="48">
        <f t="shared" si="13"/>
        <v>126.46974093990643</v>
      </c>
      <c r="Q61" s="49">
        <f t="shared" si="18"/>
        <v>6.3119681533974017</v>
      </c>
      <c r="R61" s="50">
        <f t="shared" si="19"/>
        <v>4.0159778958526431</v>
      </c>
      <c r="U61" s="49">
        <f t="shared" si="53"/>
        <v>5.0687338498841257</v>
      </c>
      <c r="V61" s="51">
        <f t="shared" si="54"/>
        <v>3.876535611557415</v>
      </c>
      <c r="W61" s="51">
        <f t="shared" si="55"/>
        <v>4.9395379949706069</v>
      </c>
      <c r="X61" s="50">
        <f t="shared" si="56"/>
        <v>3.8776397255954009</v>
      </c>
      <c r="Z61" s="49">
        <f t="shared" si="57"/>
        <v>4.7978259539592329</v>
      </c>
      <c r="AA61" s="51">
        <f t="shared" si="57"/>
        <v>3.8421612795093836</v>
      </c>
      <c r="AB61" s="51">
        <f t="shared" si="57"/>
        <v>4.66810319075294</v>
      </c>
      <c r="AC61" s="50">
        <f t="shared" si="57"/>
        <v>3.8298376455230092</v>
      </c>
      <c r="AE61" s="49">
        <f t="shared" ref="AE61:AF61" si="160">AVERAGE(Q59:Q61)</f>
        <v>5.3461487324445285</v>
      </c>
      <c r="AF61" s="50">
        <f t="shared" si="160"/>
        <v>4.0398334306504564</v>
      </c>
      <c r="CC61" s="7">
        <f t="shared" si="16"/>
        <v>43617</v>
      </c>
      <c r="CD61" s="15">
        <f t="shared" si="3"/>
        <v>232.91257555861924</v>
      </c>
      <c r="CE61" s="15">
        <f t="shared" si="4"/>
        <v>232.91257555861924</v>
      </c>
      <c r="CF61" s="15">
        <f t="shared" si="5"/>
        <v>234.57081700120719</v>
      </c>
      <c r="CG61" s="15" t="s">
        <v>9939</v>
      </c>
      <c r="CH61" s="15">
        <f t="shared" si="124"/>
        <v>-2.4824578211721196E-2</v>
      </c>
      <c r="CI61" s="4">
        <f t="shared" si="132"/>
        <v>2.9516182562678352</v>
      </c>
      <c r="CJ61" s="4">
        <f t="shared" si="147"/>
        <v>3.9431144850294686</v>
      </c>
      <c r="CK61" s="4">
        <f t="shared" si="51"/>
        <v>3.2439386810879776</v>
      </c>
      <c r="CL61" s="4">
        <f t="shared" si="64"/>
        <v>4.2169742138586725</v>
      </c>
      <c r="CM61" s="6" t="e">
        <f>NA()</f>
        <v>#N/A</v>
      </c>
      <c r="CN61" s="6" t="e">
        <f>NA()</f>
        <v>#N/A</v>
      </c>
      <c r="CO61" s="4">
        <v>3</v>
      </c>
      <c r="CP61" s="4">
        <v>2</v>
      </c>
      <c r="CQ61" s="4">
        <v>2</v>
      </c>
      <c r="CS61" s="7">
        <f t="shared" si="17"/>
        <v>43617</v>
      </c>
      <c r="CT61" s="15">
        <f t="shared" si="6"/>
        <v>214.17195690654162</v>
      </c>
      <c r="CU61" s="15">
        <f t="shared" si="7"/>
        <v>214.17195690654162</v>
      </c>
      <c r="CV61" s="15">
        <f t="shared" si="8"/>
        <v>213.71126585653391</v>
      </c>
      <c r="CW61" s="15" t="s">
        <v>9939</v>
      </c>
      <c r="CX61" s="15">
        <f t="shared" si="9"/>
        <v>6.038944073544994E-3</v>
      </c>
      <c r="CY61" s="4">
        <f t="shared" si="133"/>
        <v>3.7817637300378522</v>
      </c>
      <c r="CZ61" s="4">
        <f t="shared" si="148"/>
        <v>3.8456367602075971</v>
      </c>
      <c r="DA61" s="4">
        <f t="shared" si="52"/>
        <v>3.9170153893527364</v>
      </c>
      <c r="DB61" s="4">
        <f t="shared" si="65"/>
        <v>3.8318562089016126</v>
      </c>
      <c r="DC61" s="6" t="e">
        <f>NA()</f>
        <v>#N/A</v>
      </c>
      <c r="DD61" s="6" t="e">
        <f>NA()</f>
        <v>#N/A</v>
      </c>
      <c r="DE61" s="4">
        <v>3</v>
      </c>
      <c r="DF61" s="4">
        <v>2</v>
      </c>
      <c r="DG61" s="4">
        <v>2</v>
      </c>
    </row>
    <row r="62" spans="2:111" x14ac:dyDescent="0.2">
      <c r="B62" s="7">
        <v>38261</v>
      </c>
      <c r="C62" s="51">
        <v>0.69</v>
      </c>
      <c r="D62" s="51">
        <v>0.28999999999999998</v>
      </c>
      <c r="E62" s="51">
        <v>0.56061837490163202</v>
      </c>
      <c r="F62" s="50">
        <v>0.34988928074629999</v>
      </c>
      <c r="H62" s="49">
        <f t="shared" si="2"/>
        <v>0.12938162509836793</v>
      </c>
      <c r="I62" s="50">
        <f t="shared" si="0"/>
        <v>-5.9889280746300011E-2</v>
      </c>
      <c r="K62" s="46">
        <f t="shared" si="10"/>
        <v>130.12262327893632</v>
      </c>
      <c r="L62" s="47">
        <f t="shared" si="11"/>
        <v>127.05537596308106</v>
      </c>
      <c r="M62" s="47">
        <f t="shared" si="12"/>
        <v>130.43462407522622</v>
      </c>
      <c r="N62" s="48">
        <f t="shared" si="13"/>
        <v>126.91224500684278</v>
      </c>
      <c r="Q62" s="49">
        <f t="shared" si="18"/>
        <v>7.0640357089417165</v>
      </c>
      <c r="R62" s="50">
        <f t="shared" si="19"/>
        <v>4.2319074444328209</v>
      </c>
      <c r="U62" s="49">
        <f t="shared" si="53"/>
        <v>5.4037143702782942</v>
      </c>
      <c r="V62" s="51">
        <f t="shared" si="54"/>
        <v>3.9594626931752401</v>
      </c>
      <c r="W62" s="51">
        <f t="shared" si="55"/>
        <v>5.2209234915058857</v>
      </c>
      <c r="X62" s="50">
        <f t="shared" si="56"/>
        <v>3.9518277951462721</v>
      </c>
      <c r="Z62" s="49">
        <f t="shared" si="57"/>
        <v>5.1005044111782922</v>
      </c>
      <c r="AA62" s="51">
        <f t="shared" si="57"/>
        <v>3.8731916335429681</v>
      </c>
      <c r="AB62" s="51">
        <f t="shared" si="57"/>
        <v>4.9557798141927094</v>
      </c>
      <c r="AC62" s="50">
        <f t="shared" si="57"/>
        <v>3.8664332568292488</v>
      </c>
      <c r="AE62" s="49">
        <f t="shared" ref="AE62:AF62" si="161">AVERAGE(Q60:Q62)</f>
        <v>6.2900222079486952</v>
      </c>
      <c r="AF62" s="50">
        <f t="shared" si="161"/>
        <v>4.111740731908303</v>
      </c>
      <c r="CC62" s="7">
        <f t="shared" si="16"/>
        <v>43647</v>
      </c>
      <c r="CD62" s="15">
        <f t="shared" si="3"/>
        <v>233.79764334574199</v>
      </c>
      <c r="CE62" s="15">
        <f t="shared" si="4"/>
        <v>233.79764334574199</v>
      </c>
      <c r="CF62" s="15">
        <f t="shared" si="5"/>
        <v>235.35603275367501</v>
      </c>
      <c r="CG62" s="15" t="s">
        <v>9939</v>
      </c>
      <c r="CH62" s="15">
        <f t="shared" si="124"/>
        <v>4.5254287593764986E-2</v>
      </c>
      <c r="CI62" s="4">
        <f t="shared" si="132"/>
        <v>2.610748702216668</v>
      </c>
      <c r="CJ62" s="4">
        <f t="shared" si="147"/>
        <v>3.7776987468396186</v>
      </c>
      <c r="CK62" s="4">
        <f t="shared" si="51"/>
        <v>3.1440034512013804</v>
      </c>
      <c r="CL62" s="4">
        <f t="shared" si="64"/>
        <v>4.0022447702476143</v>
      </c>
      <c r="CM62" s="6" t="e">
        <f>NA()</f>
        <v>#N/A</v>
      </c>
      <c r="CN62" s="6" t="e">
        <f>NA()</f>
        <v>#N/A</v>
      </c>
      <c r="CO62" s="4">
        <v>3</v>
      </c>
      <c r="CP62" s="4">
        <v>2</v>
      </c>
      <c r="CQ62" s="4">
        <v>2</v>
      </c>
      <c r="CS62" s="7">
        <f t="shared" si="17"/>
        <v>43647</v>
      </c>
      <c r="CT62" s="15">
        <f t="shared" si="6"/>
        <v>214.72880399449861</v>
      </c>
      <c r="CU62" s="15">
        <f t="shared" si="7"/>
        <v>214.72880399449861</v>
      </c>
      <c r="CV62" s="15">
        <f t="shared" si="8"/>
        <v>214.32804755943911</v>
      </c>
      <c r="CW62" s="15" t="s">
        <v>9939</v>
      </c>
      <c r="CX62" s="15">
        <f t="shared" si="9"/>
        <v>-2.8605142285410001E-2</v>
      </c>
      <c r="CY62" s="4">
        <f t="shared" si="133"/>
        <v>3.2403981502634451</v>
      </c>
      <c r="CZ62" s="4">
        <f t="shared" si="148"/>
        <v>3.8145731536385625</v>
      </c>
      <c r="DA62" s="4">
        <f t="shared" si="52"/>
        <v>3.6125491914547894</v>
      </c>
      <c r="DB62" s="4">
        <f t="shared" si="65"/>
        <v>3.8111240506293647</v>
      </c>
      <c r="DC62" s="6" t="e">
        <f>NA()</f>
        <v>#N/A</v>
      </c>
      <c r="DD62" s="6" t="e">
        <f>NA()</f>
        <v>#N/A</v>
      </c>
      <c r="DE62" s="4">
        <v>3</v>
      </c>
      <c r="DF62" s="4">
        <v>2</v>
      </c>
      <c r="DG62" s="4">
        <v>2</v>
      </c>
    </row>
    <row r="63" spans="2:111" x14ac:dyDescent="0.2">
      <c r="B63" s="7">
        <v>38292</v>
      </c>
      <c r="C63" s="51">
        <v>0.85</v>
      </c>
      <c r="D63" s="51">
        <v>0.24</v>
      </c>
      <c r="E63" s="51">
        <v>0.487276167362446</v>
      </c>
      <c r="F63" s="50">
        <v>0.30314847565418801</v>
      </c>
      <c r="H63" s="49">
        <f t="shared" si="2"/>
        <v>0.36272383263755398</v>
      </c>
      <c r="I63" s="50">
        <f t="shared" si="0"/>
        <v>-6.3148475654188019E-2</v>
      </c>
      <c r="K63" s="46">
        <f t="shared" si="10"/>
        <v>131.22866557680726</v>
      </c>
      <c r="L63" s="47">
        <f t="shared" si="11"/>
        <v>127.36030886539245</v>
      </c>
      <c r="M63" s="47">
        <f t="shared" si="12"/>
        <v>131.0702009123336</v>
      </c>
      <c r="N63" s="48">
        <f t="shared" si="13"/>
        <v>127.29697754299953</v>
      </c>
      <c r="Q63" s="49">
        <f t="shared" si="18"/>
        <v>6.6184974015072839</v>
      </c>
      <c r="R63" s="50">
        <f t="shared" si="19"/>
        <v>4.0779340118463523</v>
      </c>
      <c r="U63" s="49">
        <f t="shared" si="53"/>
        <v>5.4246215832843774</v>
      </c>
      <c r="V63" s="51">
        <f t="shared" si="54"/>
        <v>3.9387247193685084</v>
      </c>
      <c r="W63" s="51">
        <f t="shared" si="55"/>
        <v>5.2694818996880173</v>
      </c>
      <c r="X63" s="50">
        <f t="shared" si="56"/>
        <v>3.9308946194331611</v>
      </c>
      <c r="Z63" s="49">
        <f t="shared" si="57"/>
        <v>5.2990232678155991</v>
      </c>
      <c r="AA63" s="51">
        <f t="shared" si="57"/>
        <v>3.9249076747003877</v>
      </c>
      <c r="AB63" s="51">
        <f t="shared" si="57"/>
        <v>5.1433144620548363</v>
      </c>
      <c r="AC63" s="50">
        <f t="shared" si="57"/>
        <v>3.9201207133916114</v>
      </c>
      <c r="AE63" s="49">
        <f t="shared" ref="AE63:AF63" si="162">AVERAGE(Q61:Q63)</f>
        <v>6.6648337546154677</v>
      </c>
      <c r="AF63" s="50">
        <f t="shared" si="162"/>
        <v>4.1086064507106057</v>
      </c>
      <c r="CC63" s="7">
        <f t="shared" si="16"/>
        <v>43678</v>
      </c>
      <c r="CD63" s="15">
        <f t="shared" si="3"/>
        <v>233.75088381707283</v>
      </c>
      <c r="CE63" s="15">
        <f t="shared" si="4"/>
        <v>233.75088381707283</v>
      </c>
      <c r="CF63" s="15">
        <f t="shared" si="5"/>
        <v>235.42248998948546</v>
      </c>
      <c r="CG63" s="15" t="s">
        <v>9939</v>
      </c>
      <c r="CH63" s="15">
        <f t="shared" si="124"/>
        <v>-4.8236894985386899E-2</v>
      </c>
      <c r="CI63" s="4">
        <f t="shared" si="132"/>
        <v>1.8049283165677821</v>
      </c>
      <c r="CJ63" s="4">
        <f t="shared" si="147"/>
        <v>3.1586231925733443</v>
      </c>
      <c r="CK63" s="4">
        <f t="shared" si="51"/>
        <v>2.455765091684095</v>
      </c>
      <c r="CL63" s="4">
        <f t="shared" si="64"/>
        <v>3.626478808147477</v>
      </c>
      <c r="CM63" s="6" t="e">
        <f>NA()</f>
        <v>#N/A</v>
      </c>
      <c r="CN63" s="6" t="e">
        <f>NA()</f>
        <v>#N/A</v>
      </c>
      <c r="CO63" s="4">
        <v>3</v>
      </c>
      <c r="CP63" s="4">
        <v>2</v>
      </c>
      <c r="CQ63" s="4">
        <v>2</v>
      </c>
      <c r="CS63" s="7">
        <f t="shared" si="17"/>
        <v>43678</v>
      </c>
      <c r="CT63" s="15">
        <f t="shared" si="6"/>
        <v>215.15826160248761</v>
      </c>
      <c r="CU63" s="15">
        <f t="shared" si="7"/>
        <v>215.15826160248761</v>
      </c>
      <c r="CV63" s="15">
        <f t="shared" si="8"/>
        <v>214.8641603414533</v>
      </c>
      <c r="CW63" s="15" t="s">
        <v>9939</v>
      </c>
      <c r="CX63" s="15">
        <f t="shared" si="9"/>
        <v>-5.0136549144612963E-2</v>
      </c>
      <c r="CY63" s="4">
        <f t="shared" si="133"/>
        <v>3.3821097856343556</v>
      </c>
      <c r="CZ63" s="4">
        <f t="shared" si="148"/>
        <v>3.7627953116666788</v>
      </c>
      <c r="DA63" s="4">
        <f t="shared" si="52"/>
        <v>3.4680905553118841</v>
      </c>
      <c r="DB63" s="4">
        <f t="shared" si="65"/>
        <v>3.8076684085042793</v>
      </c>
      <c r="DC63" s="6" t="e">
        <f>NA()</f>
        <v>#N/A</v>
      </c>
      <c r="DD63" s="6" t="e">
        <f>NA()</f>
        <v>#N/A</v>
      </c>
      <c r="DE63" s="4">
        <v>3</v>
      </c>
      <c r="DF63" s="4">
        <v>2</v>
      </c>
      <c r="DG63" s="4">
        <v>2</v>
      </c>
    </row>
    <row r="64" spans="2:111" x14ac:dyDescent="0.2">
      <c r="B64" s="7">
        <v>38322</v>
      </c>
      <c r="C64" s="51">
        <v>0.21</v>
      </c>
      <c r="D64" s="51">
        <v>0.28000000000000003</v>
      </c>
      <c r="E64" s="51">
        <v>0.109712724987133</v>
      </c>
      <c r="F64" s="50">
        <v>0.277137148507138</v>
      </c>
      <c r="H64" s="49">
        <f t="shared" si="2"/>
        <v>0.10028727501286699</v>
      </c>
      <c r="I64" s="50">
        <f t="shared" si="0"/>
        <v>2.8628514928620286E-3</v>
      </c>
      <c r="K64" s="46">
        <f t="shared" si="10"/>
        <v>131.50424577451855</v>
      </c>
      <c r="L64" s="47">
        <f t="shared" si="11"/>
        <v>127.71691773021554</v>
      </c>
      <c r="M64" s="47">
        <f t="shared" si="12"/>
        <v>131.21400160140064</v>
      </c>
      <c r="N64" s="48">
        <f t="shared" si="13"/>
        <v>127.64976475669798</v>
      </c>
      <c r="Q64" s="49">
        <f t="shared" si="18"/>
        <v>4.7275391588863442</v>
      </c>
      <c r="R64" s="50">
        <f t="shared" si="19"/>
        <v>3.7847537818195889</v>
      </c>
      <c r="U64" s="49">
        <f t="shared" si="53"/>
        <v>5.1936804626200086</v>
      </c>
      <c r="V64" s="51">
        <f t="shared" si="54"/>
        <v>3.9283609019670394</v>
      </c>
      <c r="W64" s="51">
        <f t="shared" si="55"/>
        <v>5.0349455294929442</v>
      </c>
      <c r="X64" s="50">
        <f t="shared" si="56"/>
        <v>3.9014119873712616</v>
      </c>
      <c r="Z64" s="49">
        <f t="shared" si="57"/>
        <v>5.3406721387275597</v>
      </c>
      <c r="AA64" s="51">
        <f t="shared" si="57"/>
        <v>3.942182771503596</v>
      </c>
      <c r="AB64" s="51">
        <f t="shared" si="57"/>
        <v>5.1751169735622824</v>
      </c>
      <c r="AC64" s="50">
        <f t="shared" si="57"/>
        <v>3.9280448006502318</v>
      </c>
      <c r="AE64" s="49">
        <f t="shared" ref="AE64:AF64" si="163">AVERAGE(Q62:Q64)</f>
        <v>6.1366907564451152</v>
      </c>
      <c r="AF64" s="50">
        <f t="shared" si="163"/>
        <v>4.031531746032921</v>
      </c>
      <c r="CC64" s="7">
        <f t="shared" si="16"/>
        <v>43709</v>
      </c>
      <c r="CD64" s="15">
        <f t="shared" si="3"/>
        <v>234.35863611499721</v>
      </c>
      <c r="CE64" s="15">
        <f t="shared" si="4"/>
        <v>234.35863611499721</v>
      </c>
      <c r="CF64" s="15">
        <f t="shared" si="5"/>
        <v>235.94296664476656</v>
      </c>
      <c r="CG64" s="15" t="s">
        <v>9939</v>
      </c>
      <c r="CH64" s="15">
        <f t="shared" si="124"/>
        <v>3.8918039944126015E-2</v>
      </c>
      <c r="CI64" s="4">
        <f t="shared" si="132"/>
        <v>2.3604581487060443</v>
      </c>
      <c r="CJ64" s="4">
        <f t="shared" si="147"/>
        <v>2.9942597220414342</v>
      </c>
      <c r="CK64" s="4">
        <f t="shared" si="51"/>
        <v>2.2587117224968316</v>
      </c>
      <c r="CL64" s="4">
        <f t="shared" si="64"/>
        <v>3.3101938871514656</v>
      </c>
      <c r="CM64" s="6" t="e">
        <f>NA()</f>
        <v>#N/A</v>
      </c>
      <c r="CN64" s="6" t="e">
        <f>NA()</f>
        <v>#N/A</v>
      </c>
      <c r="CO64" s="4">
        <v>3</v>
      </c>
      <c r="CP64" s="4">
        <v>2</v>
      </c>
      <c r="CQ64" s="4">
        <v>2</v>
      </c>
      <c r="CS64" s="7">
        <f t="shared" si="17"/>
        <v>43709</v>
      </c>
      <c r="CT64" s="15">
        <f t="shared" si="6"/>
        <v>215.80373638729506</v>
      </c>
      <c r="CU64" s="15">
        <f t="shared" si="7"/>
        <v>215.80373638729506</v>
      </c>
      <c r="CV64" s="15">
        <f t="shared" si="8"/>
        <v>215.49556952251922</v>
      </c>
      <c r="CW64" s="15" t="s">
        <v>9939</v>
      </c>
      <c r="CX64" s="15">
        <f t="shared" si="9"/>
        <v>6.135643998291973E-3</v>
      </c>
      <c r="CY64" s="4">
        <f t="shared" si="133"/>
        <v>3.3817110765726568</v>
      </c>
      <c r="CZ64" s="4">
        <f t="shared" si="148"/>
        <v>3.742108948964983</v>
      </c>
      <c r="DA64" s="4">
        <f t="shared" si="52"/>
        <v>3.334739670823486</v>
      </c>
      <c r="DB64" s="4">
        <f t="shared" si="65"/>
        <v>3.7731591380900746</v>
      </c>
      <c r="DC64" s="6" t="e">
        <f>NA()</f>
        <v>#N/A</v>
      </c>
      <c r="DD64" s="6" t="e">
        <f>NA()</f>
        <v>#N/A</v>
      </c>
      <c r="DE64" s="4">
        <v>3</v>
      </c>
      <c r="DF64" s="4">
        <v>2</v>
      </c>
      <c r="DG64" s="4">
        <v>2</v>
      </c>
    </row>
    <row r="65" spans="2:111" x14ac:dyDescent="0.2">
      <c r="B65" s="7">
        <v>38353</v>
      </c>
      <c r="C65" s="51">
        <v>0</v>
      </c>
      <c r="D65" s="51">
        <v>0.37</v>
      </c>
      <c r="E65" s="51">
        <v>-0.18711041743324699</v>
      </c>
      <c r="F65" s="50">
        <v>0.28137428009117599</v>
      </c>
      <c r="H65" s="49">
        <f t="shared" si="2"/>
        <v>0.18711041743324699</v>
      </c>
      <c r="I65" s="50">
        <f t="shared" si="0"/>
        <v>8.8625719908824008E-2</v>
      </c>
      <c r="K65" s="46">
        <f t="shared" si="10"/>
        <v>131.50424577451855</v>
      </c>
      <c r="L65" s="47">
        <f t="shared" si="11"/>
        <v>128.18947032581735</v>
      </c>
      <c r="M65" s="47">
        <f t="shared" si="12"/>
        <v>130.9684865352734</v>
      </c>
      <c r="N65" s="48">
        <f t="shared" si="13"/>
        <v>128.00893836332023</v>
      </c>
      <c r="Q65" s="49">
        <f t="shared" si="18"/>
        <v>1.6472590014694504</v>
      </c>
      <c r="R65" s="50">
        <f t="shared" si="19"/>
        <v>3.5016031631476068</v>
      </c>
      <c r="U65" s="49">
        <f t="shared" si="53"/>
        <v>4.5454983727092326</v>
      </c>
      <c r="V65" s="51">
        <f t="shared" si="54"/>
        <v>3.9180074091495669</v>
      </c>
      <c r="W65" s="51">
        <f t="shared" si="55"/>
        <v>4.3859720347030162</v>
      </c>
      <c r="X65" s="50">
        <f t="shared" si="56"/>
        <v>3.9074088897525172</v>
      </c>
      <c r="Z65" s="49">
        <f t="shared" si="57"/>
        <v>5.0546001395378726</v>
      </c>
      <c r="AA65" s="51">
        <f t="shared" si="57"/>
        <v>3.9283643434950384</v>
      </c>
      <c r="AB65" s="51">
        <f t="shared" si="57"/>
        <v>4.8967998212946595</v>
      </c>
      <c r="AC65" s="50">
        <f t="shared" si="57"/>
        <v>3.9132384988523135</v>
      </c>
      <c r="AE65" s="49">
        <f t="shared" ref="AE65:AF65" si="164">AVERAGE(Q63:Q65)</f>
        <v>4.3310985206210262</v>
      </c>
      <c r="AF65" s="50">
        <f t="shared" si="164"/>
        <v>3.7880969856045161</v>
      </c>
      <c r="CC65" s="7">
        <f t="shared" si="16"/>
        <v>43739</v>
      </c>
      <c r="CD65" s="15">
        <f t="shared" si="3"/>
        <v>235.6241727500182</v>
      </c>
      <c r="CE65" s="15">
        <f t="shared" si="4"/>
        <v>235.6241727500182</v>
      </c>
      <c r="CF65" s="15">
        <f t="shared" si="5"/>
        <v>236.80848464547435</v>
      </c>
      <c r="CG65" s="15" t="s">
        <v>9939</v>
      </c>
      <c r="CH65" s="15">
        <f t="shared" si="124"/>
        <v>0.17316643296645501</v>
      </c>
      <c r="CI65" s="4">
        <f t="shared" si="132"/>
        <v>2.4914637516228311</v>
      </c>
      <c r="CJ65" s="4">
        <f t="shared" si="147"/>
        <v>3.0147520140673123</v>
      </c>
      <c r="CK65" s="4">
        <f t="shared" si="51"/>
        <v>2.218950072298886</v>
      </c>
      <c r="CL65" s="4">
        <f t="shared" si="64"/>
        <v>3.0558783095606969</v>
      </c>
      <c r="CM65" s="6" t="e">
        <f>NA()</f>
        <v>#N/A</v>
      </c>
      <c r="CN65" s="6" t="e">
        <f>NA()</f>
        <v>#N/A</v>
      </c>
      <c r="CO65" s="4">
        <v>3</v>
      </c>
      <c r="CP65" s="4">
        <v>2</v>
      </c>
      <c r="CQ65" s="4">
        <v>2</v>
      </c>
      <c r="CS65" s="7">
        <f t="shared" si="17"/>
        <v>43739</v>
      </c>
      <c r="CT65" s="15">
        <f t="shared" si="6"/>
        <v>216.3432457282633</v>
      </c>
      <c r="CU65" s="15">
        <f t="shared" si="7"/>
        <v>216.3432457282633</v>
      </c>
      <c r="CV65" s="15">
        <f t="shared" si="8"/>
        <v>216.14594814748381</v>
      </c>
      <c r="CW65" s="15" t="s">
        <v>9939</v>
      </c>
      <c r="CX65" s="15">
        <f t="shared" si="9"/>
        <v>-5.180603081801699E-2</v>
      </c>
      <c r="CY65" s="4">
        <f t="shared" si="133"/>
        <v>3.4361539486454546</v>
      </c>
      <c r="CZ65" s="4">
        <f t="shared" si="148"/>
        <v>3.6800560475898578</v>
      </c>
      <c r="DA65" s="4">
        <f t="shared" si="52"/>
        <v>3.3999916036174889</v>
      </c>
      <c r="DB65" s="4">
        <f t="shared" si="65"/>
        <v>3.7283201027405064</v>
      </c>
      <c r="DC65" s="6" t="e">
        <f>NA()</f>
        <v>#N/A</v>
      </c>
      <c r="DD65" s="6" t="e">
        <f>NA()</f>
        <v>#N/A</v>
      </c>
      <c r="DE65" s="4">
        <v>3</v>
      </c>
      <c r="DF65" s="4">
        <v>2</v>
      </c>
      <c r="DG65" s="4">
        <v>2</v>
      </c>
    </row>
    <row r="66" spans="2:111" x14ac:dyDescent="0.2">
      <c r="B66" s="7">
        <v>38384</v>
      </c>
      <c r="C66" s="51">
        <v>0.33</v>
      </c>
      <c r="D66" s="51">
        <v>0.39</v>
      </c>
      <c r="E66" s="51">
        <v>0.45066280713759899</v>
      </c>
      <c r="F66" s="50">
        <v>0.26236146886565598</v>
      </c>
      <c r="H66" s="49">
        <f t="shared" si="2"/>
        <v>-0.12066280713759897</v>
      </c>
      <c r="I66" s="50">
        <f t="shared" si="0"/>
        <v>0.12763853113434404</v>
      </c>
      <c r="K66" s="46">
        <f t="shared" si="10"/>
        <v>131.93820978557449</v>
      </c>
      <c r="L66" s="47">
        <f t="shared" si="11"/>
        <v>128.68940926008804</v>
      </c>
      <c r="M66" s="47">
        <f t="shared" si="12"/>
        <v>131.55871279315889</v>
      </c>
      <c r="N66" s="48">
        <f t="shared" si="13"/>
        <v>128.34478449428954</v>
      </c>
      <c r="Q66" s="49">
        <f t="shared" si="18"/>
        <v>1.4991959102422356</v>
      </c>
      <c r="R66" s="50">
        <f t="shared" si="19"/>
        <v>3.3333553499534929</v>
      </c>
      <c r="U66" s="49">
        <f t="shared" si="53"/>
        <v>4.2649090629614221</v>
      </c>
      <c r="V66" s="51">
        <f t="shared" si="54"/>
        <v>3.8559359263765458</v>
      </c>
      <c r="W66" s="51">
        <f t="shared" si="55"/>
        <v>4.3020402576003534</v>
      </c>
      <c r="X66" s="50">
        <f t="shared" si="56"/>
        <v>3.8667029023615527</v>
      </c>
      <c r="Z66" s="49">
        <f t="shared" si="57"/>
        <v>4.6680292994302208</v>
      </c>
      <c r="AA66" s="51">
        <f t="shared" si="57"/>
        <v>3.9007680791643842</v>
      </c>
      <c r="AB66" s="51">
        <f t="shared" si="57"/>
        <v>4.5743192739321046</v>
      </c>
      <c r="AC66" s="50">
        <f t="shared" si="57"/>
        <v>3.891841259828444</v>
      </c>
      <c r="AE66" s="49">
        <f t="shared" ref="AE66:AF66" si="165">AVERAGE(Q64:Q66)</f>
        <v>2.6246646901993436</v>
      </c>
      <c r="AF66" s="50">
        <f t="shared" si="165"/>
        <v>3.5399040983068963</v>
      </c>
      <c r="CC66" s="7">
        <f t="shared" si="16"/>
        <v>43770</v>
      </c>
      <c r="CD66" s="15">
        <f t="shared" si="3"/>
        <v>237.53272854929335</v>
      </c>
      <c r="CE66" s="15">
        <f t="shared" si="4"/>
        <v>237.53272854929335</v>
      </c>
      <c r="CF66" s="15">
        <f t="shared" si="5"/>
        <v>237.89647396488476</v>
      </c>
      <c r="CG66" s="15" t="s">
        <v>9939</v>
      </c>
      <c r="CH66" s="15">
        <f t="shared" si="124"/>
        <v>0.35056151280251807</v>
      </c>
      <c r="CI66" s="4">
        <f t="shared" si="132"/>
        <v>4.2702044817940958</v>
      </c>
      <c r="CJ66" s="4">
        <f t="shared" si="147"/>
        <v>2.9738934113844948</v>
      </c>
      <c r="CK66" s="4">
        <f t="shared" si="51"/>
        <v>3.0407087940409903</v>
      </c>
      <c r="CL66" s="4">
        <f t="shared" si="64"/>
        <v>2.9943017158310803</v>
      </c>
      <c r="CM66" s="6" t="e">
        <f>NA()</f>
        <v>#N/A</v>
      </c>
      <c r="CN66" s="6" t="e">
        <f>NA()</f>
        <v>#N/A</v>
      </c>
      <c r="CO66" s="4">
        <v>3</v>
      </c>
      <c r="CP66" s="4">
        <v>2</v>
      </c>
      <c r="CQ66" s="4">
        <v>2</v>
      </c>
      <c r="CS66" s="7">
        <f t="shared" si="17"/>
        <v>43770</v>
      </c>
      <c r="CT66" s="15">
        <f t="shared" si="6"/>
        <v>216.81920086886547</v>
      </c>
      <c r="CU66" s="15">
        <f t="shared" si="7"/>
        <v>216.81920086886547</v>
      </c>
      <c r="CV66" s="15">
        <f t="shared" si="8"/>
        <v>216.96753678470634</v>
      </c>
      <c r="CW66" s="15" t="s">
        <v>9939</v>
      </c>
      <c r="CX66" s="15">
        <f t="shared" si="9"/>
        <v>-0.16010827603483399</v>
      </c>
      <c r="CY66" s="4">
        <f t="shared" si="133"/>
        <v>3.9736072782466465</v>
      </c>
      <c r="CZ66" s="4">
        <f t="shared" si="148"/>
        <v>3.649029596902281</v>
      </c>
      <c r="DA66" s="4">
        <f t="shared" si="52"/>
        <v>3.5971574344882526</v>
      </c>
      <c r="DB66" s="4">
        <f t="shared" si="65"/>
        <v>3.6903981978190408</v>
      </c>
      <c r="DC66" s="6" t="e">
        <f>NA()</f>
        <v>#N/A</v>
      </c>
      <c r="DD66" s="6" t="e">
        <f>NA()</f>
        <v>#N/A</v>
      </c>
      <c r="DE66" s="4">
        <v>3</v>
      </c>
      <c r="DF66" s="4">
        <v>2</v>
      </c>
      <c r="DG66" s="4">
        <v>2</v>
      </c>
    </row>
    <row r="67" spans="2:111" x14ac:dyDescent="0.2">
      <c r="B67" s="7">
        <v>38412</v>
      </c>
      <c r="C67" s="51">
        <v>0.45</v>
      </c>
      <c r="D67" s="51">
        <v>0.28999999999999998</v>
      </c>
      <c r="E67" s="51">
        <v>0.40529268412702202</v>
      </c>
      <c r="F67" s="50">
        <v>0.19991421113633201</v>
      </c>
      <c r="H67" s="49">
        <f t="shared" si="2"/>
        <v>4.4707315872977993E-2</v>
      </c>
      <c r="I67" s="50">
        <f t="shared" si="0"/>
        <v>9.008578886366797E-2</v>
      </c>
      <c r="K67" s="46">
        <f t="shared" si="10"/>
        <v>132.53193172960957</v>
      </c>
      <c r="L67" s="47">
        <f t="shared" si="11"/>
        <v>129.06260854694227</v>
      </c>
      <c r="M67" s="47">
        <f t="shared" si="12"/>
        <v>132.09191063144124</v>
      </c>
      <c r="N67" s="48">
        <f t="shared" si="13"/>
        <v>128.60136395774595</v>
      </c>
      <c r="Q67" s="49">
        <f t="shared" si="18"/>
        <v>2.7032453195941457</v>
      </c>
      <c r="R67" s="50">
        <f t="shared" si="19"/>
        <v>3.0154167853678757</v>
      </c>
      <c r="U67" s="49">
        <f t="shared" si="53"/>
        <v>4.3792118335107801</v>
      </c>
      <c r="V67" s="51">
        <f t="shared" si="54"/>
        <v>3.7731574579685372</v>
      </c>
      <c r="W67" s="51">
        <f t="shared" si="55"/>
        <v>4.4187529540870401</v>
      </c>
      <c r="X67" s="50">
        <f t="shared" si="56"/>
        <v>3.7523676962469779</v>
      </c>
      <c r="Z67" s="49">
        <f t="shared" si="57"/>
        <v>4.3965397563938113</v>
      </c>
      <c r="AA67" s="51">
        <f t="shared" si="57"/>
        <v>3.84903359783155</v>
      </c>
      <c r="AB67" s="51">
        <f t="shared" si="57"/>
        <v>4.3689217487968035</v>
      </c>
      <c r="AC67" s="50">
        <f t="shared" si="57"/>
        <v>3.8421598294536827</v>
      </c>
      <c r="AE67" s="49">
        <f t="shared" ref="AE67:AF67" si="166">AVERAGE(Q65:Q67)</f>
        <v>1.9499000771019439</v>
      </c>
      <c r="AF67" s="50">
        <f t="shared" si="166"/>
        <v>3.2834584328229917</v>
      </c>
      <c r="CC67" s="7">
        <f t="shared" si="16"/>
        <v>43800</v>
      </c>
      <c r="CD67" s="15">
        <f t="shared" si="3"/>
        <v>238.86291182916941</v>
      </c>
      <c r="CE67" s="15">
        <f t="shared" si="4"/>
        <v>238.86291182916941</v>
      </c>
      <c r="CF67" s="15">
        <f t="shared" si="5"/>
        <v>239.01325757653956</v>
      </c>
      <c r="CG67" s="15" t="s">
        <v>9939</v>
      </c>
      <c r="CH67" s="15">
        <f t="shared" si="124"/>
        <v>9.0558989361203046E-2</v>
      </c>
      <c r="CI67" s="4">
        <f t="shared" si="132"/>
        <v>5.3076257131765487</v>
      </c>
      <c r="CJ67" s="4">
        <f t="shared" si="147"/>
        <v>2.8307320898592394</v>
      </c>
      <c r="CK67" s="4">
        <f t="shared" si="51"/>
        <v>4.0230979821978252</v>
      </c>
      <c r="CL67" s="4">
        <f t="shared" si="64"/>
        <v>2.9397925051036822</v>
      </c>
      <c r="CM67" s="6" t="e">
        <f>NA()</f>
        <v>#N/A</v>
      </c>
      <c r="CN67" s="6" t="e">
        <f>NA()</f>
        <v>#N/A</v>
      </c>
      <c r="CO67" s="4">
        <v>3</v>
      </c>
      <c r="CP67" s="4">
        <v>2</v>
      </c>
      <c r="CQ67" s="4">
        <v>2</v>
      </c>
      <c r="CS67" s="7">
        <f t="shared" si="17"/>
        <v>43800</v>
      </c>
      <c r="CT67" s="15">
        <f t="shared" si="6"/>
        <v>217.70815959242782</v>
      </c>
      <c r="CU67" s="15">
        <f t="shared" si="7"/>
        <v>217.70815959242782</v>
      </c>
      <c r="CV67" s="15">
        <f t="shared" si="8"/>
        <v>217.60239821342617</v>
      </c>
      <c r="CW67" s="15" t="s">
        <v>9939</v>
      </c>
      <c r="CX67" s="15">
        <f t="shared" si="9"/>
        <v>0.11739335564758396</v>
      </c>
      <c r="CY67" s="4">
        <f t="shared" si="133"/>
        <v>3.9683919499455413</v>
      </c>
      <c r="CZ67" s="4">
        <f t="shared" si="148"/>
        <v>3.5871311020698471</v>
      </c>
      <c r="DA67" s="4">
        <f t="shared" si="52"/>
        <v>3.7927177256125475</v>
      </c>
      <c r="DB67" s="4">
        <f t="shared" si="65"/>
        <v>3.638738915520662</v>
      </c>
      <c r="DC67" s="6" t="e">
        <f>NA()</f>
        <v>#N/A</v>
      </c>
      <c r="DD67" s="6" t="e">
        <f>NA()</f>
        <v>#N/A</v>
      </c>
      <c r="DE67" s="4">
        <v>3</v>
      </c>
      <c r="DF67" s="4">
        <v>2</v>
      </c>
      <c r="DG67" s="4">
        <v>2</v>
      </c>
    </row>
    <row r="68" spans="2:111" x14ac:dyDescent="0.2">
      <c r="B68" s="7">
        <v>38443</v>
      </c>
      <c r="C68" s="51">
        <v>0.36</v>
      </c>
      <c r="D68" s="51">
        <v>0.19</v>
      </c>
      <c r="E68" s="51">
        <v>0.52711628596075599</v>
      </c>
      <c r="F68" s="50">
        <v>0.245307695306162</v>
      </c>
      <c r="H68" s="49">
        <f t="shared" si="2"/>
        <v>-0.16711628596075601</v>
      </c>
      <c r="I68" s="50">
        <f t="shared" si="0"/>
        <v>-5.5307695306162002E-2</v>
      </c>
      <c r="K68" s="46">
        <f t="shared" si="10"/>
        <v>133.00904668383617</v>
      </c>
      <c r="L68" s="47">
        <f t="shared" si="11"/>
        <v>129.30782750318147</v>
      </c>
      <c r="M68" s="47">
        <f t="shared" si="12"/>
        <v>132.7881886048163</v>
      </c>
      <c r="N68" s="48">
        <f t="shared" si="13"/>
        <v>128.91683299980298</v>
      </c>
      <c r="Q68" s="49">
        <f t="shared" si="18"/>
        <v>5.6745850275690941</v>
      </c>
      <c r="R68" s="50">
        <f t="shared" si="19"/>
        <v>2.8672971419680664</v>
      </c>
      <c r="U68" s="49">
        <f t="shared" si="53"/>
        <v>4.5980798762969926</v>
      </c>
      <c r="V68" s="51">
        <f t="shared" si="54"/>
        <v>3.6283528925931137</v>
      </c>
      <c r="W68" s="51">
        <f t="shared" si="55"/>
        <v>4.6352842826287599</v>
      </c>
      <c r="X68" s="50">
        <f t="shared" si="56"/>
        <v>3.6529110513250629</v>
      </c>
      <c r="Z68" s="49">
        <f t="shared" si="57"/>
        <v>4.4140669242563986</v>
      </c>
      <c r="AA68" s="51">
        <f t="shared" si="57"/>
        <v>3.7524820923127322</v>
      </c>
      <c r="AB68" s="51">
        <f t="shared" si="57"/>
        <v>4.4520258314387178</v>
      </c>
      <c r="AC68" s="50">
        <f t="shared" si="57"/>
        <v>3.7573272166445313</v>
      </c>
      <c r="AE68" s="49">
        <f t="shared" ref="AE68:AF68" si="167">AVERAGE(Q66:Q68)</f>
        <v>3.2923420858018253</v>
      </c>
      <c r="AF68" s="50">
        <f t="shared" si="167"/>
        <v>3.0720230924298115</v>
      </c>
      <c r="CC68" s="7">
        <f t="shared" si="16"/>
        <v>43831</v>
      </c>
      <c r="CD68" s="15">
        <f t="shared" si="3"/>
        <v>240.00945380594939</v>
      </c>
      <c r="CE68" s="15">
        <f t="shared" si="4"/>
        <v>240.00945380594939</v>
      </c>
      <c r="CF68" s="15">
        <f t="shared" si="5"/>
        <v>239.93056090042452</v>
      </c>
      <c r="CG68" s="15" t="s">
        <v>9939</v>
      </c>
      <c r="CH68" s="15">
        <f t="shared" si="124"/>
        <v>9.6212366968286001E-2</v>
      </c>
      <c r="CI68" s="4">
        <f t="shared" si="132"/>
        <v>5.3787984226999725</v>
      </c>
      <c r="CJ68" s="4">
        <f t="shared" si="147"/>
        <v>3.2314113336902466</v>
      </c>
      <c r="CK68" s="4">
        <f t="shared" si="51"/>
        <v>4.9855428725568727</v>
      </c>
      <c r="CL68" s="4">
        <f t="shared" si="64"/>
        <v>3.0120122783113268</v>
      </c>
      <c r="CM68" s="6" t="e">
        <f>NA()</f>
        <v>#N/A</v>
      </c>
      <c r="CN68" s="6" t="e">
        <f>NA()</f>
        <v>#N/A</v>
      </c>
      <c r="CO68" s="4">
        <v>3</v>
      </c>
      <c r="CP68" s="4">
        <v>2</v>
      </c>
      <c r="CQ68" s="4">
        <v>2</v>
      </c>
      <c r="CS68" s="7">
        <f t="shared" si="17"/>
        <v>43831</v>
      </c>
      <c r="CT68" s="15">
        <f t="shared" si="6"/>
        <v>218.42659651908284</v>
      </c>
      <c r="CU68" s="15">
        <f t="shared" si="7"/>
        <v>218.42659651908284</v>
      </c>
      <c r="CV68" s="15">
        <f t="shared" si="8"/>
        <v>218.32463685734109</v>
      </c>
      <c r="CW68" s="15" t="s">
        <v>9939</v>
      </c>
      <c r="CX68" s="15">
        <f t="shared" si="9"/>
        <v>-1.9074834857950029E-3</v>
      </c>
      <c r="CY68" s="4">
        <f t="shared" si="133"/>
        <v>4.0932554540241739</v>
      </c>
      <c r="CZ68" s="4">
        <f t="shared" si="148"/>
        <v>3.7215255835396164</v>
      </c>
      <c r="DA68" s="4">
        <f t="shared" si="52"/>
        <v>4.0117515607387872</v>
      </c>
      <c r="DB68" s="4">
        <f t="shared" si="65"/>
        <v>3.6525620941705816</v>
      </c>
      <c r="DC68" s="6" t="e">
        <f>NA()</f>
        <v>#N/A</v>
      </c>
      <c r="DD68" s="6" t="e">
        <f>NA()</f>
        <v>#N/A</v>
      </c>
      <c r="DE68" s="4">
        <v>3</v>
      </c>
      <c r="DF68" s="4">
        <v>2</v>
      </c>
      <c r="DG68" s="4">
        <v>2</v>
      </c>
    </row>
    <row r="69" spans="2:111" x14ac:dyDescent="0.2">
      <c r="B69" s="7">
        <v>38473</v>
      </c>
      <c r="C69" s="51">
        <v>-0.25</v>
      </c>
      <c r="D69" s="51">
        <v>0.19</v>
      </c>
      <c r="E69" s="51">
        <v>0.34087665198927602</v>
      </c>
      <c r="F69" s="50">
        <v>0.282446306488634</v>
      </c>
      <c r="H69" s="49">
        <f t="shared" si="2"/>
        <v>-0.59087665198927608</v>
      </c>
      <c r="I69" s="50">
        <f t="shared" ref="I69:I132" si="168">D69-F69</f>
        <v>-9.2446306488634E-2</v>
      </c>
      <c r="K69" s="46">
        <f t="shared" si="10"/>
        <v>132.67652406712659</v>
      </c>
      <c r="L69" s="47">
        <f t="shared" si="11"/>
        <v>129.55351237543752</v>
      </c>
      <c r="M69" s="47">
        <f t="shared" si="12"/>
        <v>133.2408325363696</v>
      </c>
      <c r="N69" s="48">
        <f t="shared" si="13"/>
        <v>129.28095383305305</v>
      </c>
      <c r="Q69" s="49">
        <f t="shared" si="18"/>
        <v>5.2133595783282232</v>
      </c>
      <c r="R69" s="50">
        <f t="shared" si="19"/>
        <v>2.949748575776411</v>
      </c>
      <c r="U69" s="49">
        <f t="shared" si="53"/>
        <v>4.5980798762969926</v>
      </c>
      <c r="V69" s="51">
        <f t="shared" si="54"/>
        <v>3.5869966707463306</v>
      </c>
      <c r="W69" s="51">
        <f t="shared" si="55"/>
        <v>4.6883889366299485</v>
      </c>
      <c r="X69" s="50">
        <f t="shared" si="56"/>
        <v>3.6109356098124721</v>
      </c>
      <c r="Z69" s="49">
        <f t="shared" si="57"/>
        <v>4.5251238620349215</v>
      </c>
      <c r="AA69" s="51">
        <f t="shared" si="57"/>
        <v>3.6628356737693273</v>
      </c>
      <c r="AB69" s="51">
        <f t="shared" si="57"/>
        <v>4.5808087244485831</v>
      </c>
      <c r="AC69" s="50">
        <f t="shared" si="57"/>
        <v>3.6720714524615041</v>
      </c>
      <c r="AE69" s="49">
        <f t="shared" ref="AE69:AF69" si="169">AVERAGE(Q67:Q69)</f>
        <v>4.530396641830488</v>
      </c>
      <c r="AF69" s="50">
        <f t="shared" si="169"/>
        <v>2.9441541677041179</v>
      </c>
      <c r="CC69" s="7">
        <f t="shared" si="16"/>
        <v>43862</v>
      </c>
      <c r="CD69" s="15">
        <f t="shared" si="3"/>
        <v>241.01749351193436</v>
      </c>
      <c r="CE69" s="15">
        <f t="shared" si="4"/>
        <v>241.01749351193436</v>
      </c>
      <c r="CF69" s="15">
        <f t="shared" si="5"/>
        <v>240.48570064017025</v>
      </c>
      <c r="CG69" s="15" t="s">
        <v>9939</v>
      </c>
      <c r="CH69" s="15">
        <f t="shared" ref="CH69:CH104" si="170">INDEX($H:$H,MATCH($CC69,$B:$B,0))</f>
        <v>0.18862483142522998</v>
      </c>
      <c r="CI69" s="4">
        <f t="shared" si="132"/>
        <v>4.4251270576577184</v>
      </c>
      <c r="CJ69" s="4">
        <f t="shared" si="147"/>
        <v>3.6960920889184194</v>
      </c>
      <c r="CK69" s="4">
        <f t="shared" si="51"/>
        <v>5.0371837311780796</v>
      </c>
      <c r="CL69" s="4">
        <f t="shared" si="64"/>
        <v>3.2527451708226351</v>
      </c>
      <c r="CM69" s="6" t="e">
        <f>NA()</f>
        <v>#N/A</v>
      </c>
      <c r="CN69" s="6" t="e">
        <f>NA()</f>
        <v>#N/A</v>
      </c>
      <c r="CO69" s="4">
        <v>3</v>
      </c>
      <c r="CP69" s="4">
        <v>2</v>
      </c>
      <c r="CQ69" s="4">
        <v>2</v>
      </c>
      <c r="CS69" s="7">
        <f t="shared" si="17"/>
        <v>43862</v>
      </c>
      <c r="CT69" s="15">
        <f t="shared" si="6"/>
        <v>219.21293226655155</v>
      </c>
      <c r="CU69" s="15">
        <f t="shared" si="7"/>
        <v>219.21293226655155</v>
      </c>
      <c r="CV69" s="15">
        <f t="shared" si="8"/>
        <v>218.86497425929201</v>
      </c>
      <c r="CW69" s="15" t="s">
        <v>9939</v>
      </c>
      <c r="CX69" s="15">
        <f t="shared" si="9"/>
        <v>0.11250736255478699</v>
      </c>
      <c r="CY69" s="4">
        <f t="shared" si="133"/>
        <v>3.5442597745461484</v>
      </c>
      <c r="CZ69" s="4">
        <f t="shared" si="148"/>
        <v>3.6492313807033412</v>
      </c>
      <c r="DA69" s="4">
        <f t="shared" si="52"/>
        <v>3.8686357261719544</v>
      </c>
      <c r="DB69" s="4">
        <f t="shared" si="65"/>
        <v>3.6526293554376017</v>
      </c>
      <c r="DC69" s="6" t="e">
        <f>NA()</f>
        <v>#N/A</v>
      </c>
      <c r="DD69" s="6" t="e">
        <f>NA()</f>
        <v>#N/A</v>
      </c>
      <c r="DE69" s="4">
        <v>3</v>
      </c>
      <c r="DF69" s="4">
        <v>2</v>
      </c>
      <c r="DG69" s="4">
        <v>2</v>
      </c>
    </row>
    <row r="70" spans="2:111" x14ac:dyDescent="0.2">
      <c r="B70" s="7">
        <v>38504</v>
      </c>
      <c r="C70" s="51">
        <v>-0.1</v>
      </c>
      <c r="D70" s="51">
        <v>0.24</v>
      </c>
      <c r="E70" s="51">
        <v>0.109743026170578</v>
      </c>
      <c r="F70" s="50">
        <v>0.31299313833396197</v>
      </c>
      <c r="H70" s="49">
        <f t="shared" ref="H70:H133" si="171">C70-E70</f>
        <v>-0.209743026170578</v>
      </c>
      <c r="I70" s="50">
        <f t="shared" si="168"/>
        <v>-7.2993138333961982E-2</v>
      </c>
      <c r="K70" s="46">
        <f t="shared" si="10"/>
        <v>132.54384754305946</v>
      </c>
      <c r="L70" s="47">
        <f t="shared" si="11"/>
        <v>129.86444080513857</v>
      </c>
      <c r="M70" s="47">
        <f t="shared" si="12"/>
        <v>133.38705505808989</v>
      </c>
      <c r="N70" s="48">
        <f t="shared" si="13"/>
        <v>129.68559434772322</v>
      </c>
      <c r="Q70" s="49">
        <f t="shared" si="18"/>
        <v>3.9800085415497222</v>
      </c>
      <c r="R70" s="50">
        <f t="shared" si="19"/>
        <v>3.4152646866636189</v>
      </c>
      <c r="U70" s="49">
        <f t="shared" si="53"/>
        <v>4.3265593015382251</v>
      </c>
      <c r="V70" s="51">
        <f t="shared" si="54"/>
        <v>3.5560042512776704</v>
      </c>
      <c r="W70" s="51">
        <f t="shared" si="55"/>
        <v>4.4225436912346083</v>
      </c>
      <c r="X70" s="50">
        <f t="shared" si="56"/>
        <v>3.557157677307913</v>
      </c>
      <c r="Z70" s="49">
        <f t="shared" si="57"/>
        <v>4.5075730180440701</v>
      </c>
      <c r="AA70" s="51">
        <f t="shared" si="57"/>
        <v>3.5904512715390382</v>
      </c>
      <c r="AB70" s="51">
        <f t="shared" si="57"/>
        <v>4.5820723034977719</v>
      </c>
      <c r="AC70" s="50">
        <f t="shared" si="57"/>
        <v>3.6070014461484825</v>
      </c>
      <c r="AE70" s="49">
        <f t="shared" ref="AE70:AF70" si="172">AVERAGE(Q68:Q70)</f>
        <v>4.9559843824823462</v>
      </c>
      <c r="AF70" s="50">
        <f t="shared" si="172"/>
        <v>3.0774368014693656</v>
      </c>
      <c r="CC70" s="7">
        <f t="shared" si="16"/>
        <v>43891</v>
      </c>
      <c r="CD70" s="15">
        <f t="shared" ref="CD70:CD104" si="173">INDEX($K:$K,MATCH($CC70,$B:$B,0))</f>
        <v>240.89698476517842</v>
      </c>
      <c r="CE70" s="15">
        <f t="shared" ref="CE70:CE104" si="174">CD70</f>
        <v>240.89698476517842</v>
      </c>
      <c r="CF70" s="15">
        <f t="shared" ref="CF70:CF104" si="175">INDEX($M:$M,MATCH($CC70,$B:$B,0))</f>
        <v>240.20248383490721</v>
      </c>
      <c r="CG70" s="15" t="s">
        <v>9939</v>
      </c>
      <c r="CH70" s="15">
        <f t="shared" si="170"/>
        <v>6.7768667537870003E-2</v>
      </c>
      <c r="CI70" s="4">
        <f t="shared" si="132"/>
        <v>2.0051295207431679</v>
      </c>
      <c r="CJ70" s="4">
        <f t="shared" si="147"/>
        <v>3.241601795870082</v>
      </c>
      <c r="CK70" s="4">
        <f t="shared" si="51"/>
        <v>3.9363516670336196</v>
      </c>
      <c r="CL70" s="4">
        <f t="shared" si="64"/>
        <v>3.3897017394929159</v>
      </c>
      <c r="CM70" s="6" t="e">
        <f>NA()</f>
        <v>#N/A</v>
      </c>
      <c r="CN70" s="6" t="e">
        <f>NA()</f>
        <v>#N/A</v>
      </c>
      <c r="CO70" s="4">
        <v>3</v>
      </c>
      <c r="CP70" s="4">
        <v>2</v>
      </c>
      <c r="CQ70" s="4">
        <v>2</v>
      </c>
      <c r="CS70" s="7">
        <f t="shared" si="17"/>
        <v>43891</v>
      </c>
      <c r="CT70" s="15">
        <f t="shared" ref="CT70:CT104" si="176">INDEX($L:$L,MATCH($CC70,$B:$B,0))</f>
        <v>219.84864977012452</v>
      </c>
      <c r="CU70" s="15">
        <f t="shared" ref="CU70:CU104" si="177">CT70</f>
        <v>219.84864977012452</v>
      </c>
      <c r="CV70" s="15">
        <f t="shared" ref="CV70:CV104" si="178">INDEX($N:$N,MATCH($CC70,$B:$B,0))</f>
        <v>219.38249433889413</v>
      </c>
      <c r="CW70" s="15" t="s">
        <v>9939</v>
      </c>
      <c r="CX70" s="15">
        <f t="shared" ref="CX70:CX104" si="179">INDEX($I:$I,MATCH($CC70,$B:$B,0))</f>
        <v>5.3543672826774968E-2</v>
      </c>
      <c r="CY70" s="4">
        <f t="shared" si="133"/>
        <v>3.3125712213653458</v>
      </c>
      <c r="CZ70" s="4">
        <f t="shared" si="148"/>
        <v>3.5975823716437816</v>
      </c>
      <c r="DA70" s="4">
        <f t="shared" si="52"/>
        <v>3.6500288166452228</v>
      </c>
      <c r="DB70" s="4">
        <f t="shared" si="65"/>
        <v>3.6561131119622465</v>
      </c>
      <c r="DC70" s="6" t="e">
        <f>NA()</f>
        <v>#N/A</v>
      </c>
      <c r="DD70" s="6" t="e">
        <f>NA()</f>
        <v>#N/A</v>
      </c>
      <c r="DE70" s="4">
        <v>3</v>
      </c>
      <c r="DF70" s="4">
        <v>2</v>
      </c>
      <c r="DG70" s="4">
        <v>2</v>
      </c>
    </row>
    <row r="71" spans="2:111" x14ac:dyDescent="0.2">
      <c r="B71" s="7">
        <v>38534</v>
      </c>
      <c r="C71" s="51">
        <v>0.39</v>
      </c>
      <c r="D71" s="51">
        <v>0.21</v>
      </c>
      <c r="E71" s="51">
        <v>0.46240953165934101</v>
      </c>
      <c r="F71" s="50">
        <v>0.31192584678763902</v>
      </c>
      <c r="H71" s="49">
        <f t="shared" si="171"/>
        <v>-7.2409531659340998E-2</v>
      </c>
      <c r="I71" s="50">
        <f t="shared" si="168"/>
        <v>-0.10192584678763902</v>
      </c>
      <c r="K71" s="46">
        <f t="shared" ref="K71:K134" si="180">K70*(1+C71/100)</f>
        <v>133.0607685484774</v>
      </c>
      <c r="L71" s="47">
        <f t="shared" ref="L71:L134" si="181">L70*(1+D71/100)</f>
        <v>130.13715613082937</v>
      </c>
      <c r="M71" s="47">
        <f t="shared" ref="M71:M134" si="182">M70*(1+E71/100)</f>
        <v>134.00384951467819</v>
      </c>
      <c r="N71" s="48">
        <f t="shared" ref="N71:N134" si="183">N70*(1+F71/100)</f>
        <v>130.09011723605394</v>
      </c>
      <c r="Q71" s="49">
        <f t="shared" si="18"/>
        <v>3.7125497410016806</v>
      </c>
      <c r="R71" s="50">
        <f t="shared" si="19"/>
        <v>3.6904378371577451</v>
      </c>
      <c r="U71" s="49">
        <f t="shared" si="53"/>
        <v>4.4618321193040487</v>
      </c>
      <c r="V71" s="51">
        <f t="shared" si="54"/>
        <v>3.5973563544028764</v>
      </c>
      <c r="W71" s="51">
        <f t="shared" si="55"/>
        <v>4.5045708311674275</v>
      </c>
      <c r="X71" s="50">
        <f t="shared" si="56"/>
        <v>3.5716630632814201</v>
      </c>
      <c r="Z71" s="49">
        <f t="shared" si="57"/>
        <v>4.4621570990464221</v>
      </c>
      <c r="AA71" s="51">
        <f t="shared" si="57"/>
        <v>3.5801190921422923</v>
      </c>
      <c r="AB71" s="51">
        <f t="shared" si="57"/>
        <v>4.5385011530106611</v>
      </c>
      <c r="AC71" s="50">
        <f t="shared" si="57"/>
        <v>3.5799187834672686</v>
      </c>
      <c r="AE71" s="49">
        <f t="shared" ref="AE71:AF71" si="184">AVERAGE(Q69:Q71)</f>
        <v>4.3019726202932089</v>
      </c>
      <c r="AF71" s="50">
        <f t="shared" si="184"/>
        <v>3.3518170331992585</v>
      </c>
      <c r="CC71" s="7">
        <f t="shared" ref="CC71:CC130" si="185">EDATE(CC70,1)</f>
        <v>43922</v>
      </c>
      <c r="CD71" s="15">
        <f t="shared" si="173"/>
        <v>238.46392521905011</v>
      </c>
      <c r="CE71" s="15">
        <f t="shared" si="174"/>
        <v>238.46392521905011</v>
      </c>
      <c r="CF71" s="15">
        <f t="shared" si="175"/>
        <v>238.60923860318505</v>
      </c>
      <c r="CG71" s="15" t="s">
        <v>9939</v>
      </c>
      <c r="CH71" s="15">
        <f t="shared" si="170"/>
        <v>-0.34670742854715098</v>
      </c>
      <c r="CI71" s="4">
        <f t="shared" si="132"/>
        <v>-2.1847109823655444</v>
      </c>
      <c r="CJ71" s="4">
        <f t="shared" si="147"/>
        <v>2.1477877238698824</v>
      </c>
      <c r="CK71" s="4">
        <f t="shared" si="51"/>
        <v>1.415181865345114</v>
      </c>
      <c r="CL71" s="4">
        <f t="shared" si="64"/>
        <v>3.0284938695527948</v>
      </c>
      <c r="CM71" s="6" t="e">
        <f>NA()</f>
        <v>#N/A</v>
      </c>
      <c r="CN71" s="6" t="e">
        <f>NA()</f>
        <v>#N/A</v>
      </c>
      <c r="CO71" s="4">
        <v>3</v>
      </c>
      <c r="CP71" s="4">
        <v>2</v>
      </c>
      <c r="CQ71" s="4">
        <v>2</v>
      </c>
      <c r="CS71" s="7">
        <f t="shared" ref="CS71:CS130" si="186">EDATE(CS70,1)</f>
        <v>43922</v>
      </c>
      <c r="CT71" s="15">
        <f t="shared" si="176"/>
        <v>220.64010490929698</v>
      </c>
      <c r="CU71" s="15">
        <f t="shared" si="177"/>
        <v>220.64010490929698</v>
      </c>
      <c r="CV71" s="15">
        <f t="shared" si="178"/>
        <v>220.10203809316701</v>
      </c>
      <c r="CW71" s="15" t="s">
        <v>9939</v>
      </c>
      <c r="CX71" s="15">
        <f t="shared" si="179"/>
        <v>3.2014051786038E-2</v>
      </c>
      <c r="CY71" s="4">
        <f t="shared" si="133"/>
        <v>3.2964200228127396</v>
      </c>
      <c r="CZ71" s="4">
        <f t="shared" si="148"/>
        <v>3.4944591560638116</v>
      </c>
      <c r="DA71" s="4">
        <f t="shared" si="52"/>
        <v>3.3844170062414114</v>
      </c>
      <c r="DB71" s="4">
        <f t="shared" si="65"/>
        <v>3.5804243028036447</v>
      </c>
      <c r="DC71" s="6" t="e">
        <f>NA()</f>
        <v>#N/A</v>
      </c>
      <c r="DD71" s="6" t="e">
        <f>NA()</f>
        <v>#N/A</v>
      </c>
      <c r="DE71" s="4">
        <v>3</v>
      </c>
      <c r="DF71" s="4">
        <v>2</v>
      </c>
      <c r="DG71" s="4">
        <v>2</v>
      </c>
    </row>
    <row r="72" spans="2:111" x14ac:dyDescent="0.2">
      <c r="B72" s="7">
        <v>38565</v>
      </c>
      <c r="C72" s="51">
        <v>0.12</v>
      </c>
      <c r="D72" s="51">
        <v>0.14000000000000001</v>
      </c>
      <c r="E72" s="51">
        <v>0.115329677926441</v>
      </c>
      <c r="F72" s="50">
        <v>0.214641108611797</v>
      </c>
      <c r="H72" s="49">
        <f t="shared" si="171"/>
        <v>4.6703220735589968E-3</v>
      </c>
      <c r="I72" s="50">
        <f t="shared" si="168"/>
        <v>-7.4641108611796986E-2</v>
      </c>
      <c r="K72" s="46">
        <f t="shared" si="180"/>
        <v>133.22044147073558</v>
      </c>
      <c r="L72" s="47">
        <f t="shared" si="181"/>
        <v>130.31934814941255</v>
      </c>
      <c r="M72" s="47">
        <f t="shared" si="182"/>
        <v>134.15839572273251</v>
      </c>
      <c r="N72" s="48">
        <f t="shared" si="183"/>
        <v>130.36934410588381</v>
      </c>
      <c r="Q72" s="49">
        <f t="shared" ref="Q72:Q135" si="187">(M72/M69)^4*100-100</f>
        <v>2.7831857798434214</v>
      </c>
      <c r="R72" s="50">
        <f t="shared" ref="R72:R135" si="188">(N72/N69)^4*100-100</f>
        <v>3.4102841932601677</v>
      </c>
      <c r="U72" s="49">
        <f t="shared" si="53"/>
        <v>3.9427413216529743</v>
      </c>
      <c r="V72" s="51">
        <f t="shared" si="54"/>
        <v>3.4527250232339952</v>
      </c>
      <c r="W72" s="51">
        <f t="shared" si="55"/>
        <v>4.009265765138025</v>
      </c>
      <c r="X72" s="50">
        <f t="shared" si="56"/>
        <v>3.4420345997647814</v>
      </c>
      <c r="Z72" s="49">
        <f t="shared" si="57"/>
        <v>4.2437109141650824</v>
      </c>
      <c r="AA72" s="51">
        <f t="shared" si="57"/>
        <v>3.5353618763048473</v>
      </c>
      <c r="AB72" s="51">
        <f t="shared" si="57"/>
        <v>4.3121267625133539</v>
      </c>
      <c r="AC72" s="50">
        <f t="shared" si="57"/>
        <v>3.5236184467847047</v>
      </c>
      <c r="AE72" s="49">
        <f t="shared" ref="AE72:AF72" si="189">AVERAGE(Q70:Q72)</f>
        <v>3.4919146874649414</v>
      </c>
      <c r="AF72" s="50">
        <f t="shared" si="189"/>
        <v>3.5053289056938439</v>
      </c>
      <c r="CC72" s="7">
        <f t="shared" si="185"/>
        <v>43952</v>
      </c>
      <c r="CD72" s="15">
        <f t="shared" si="173"/>
        <v>239.37008813488251</v>
      </c>
      <c r="CE72" s="15">
        <f t="shared" si="174"/>
        <v>239.37008813488251</v>
      </c>
      <c r="CF72" s="15">
        <f t="shared" si="175"/>
        <v>240.57607567185298</v>
      </c>
      <c r="CG72" s="15" t="s">
        <v>9939</v>
      </c>
      <c r="CH72" s="15">
        <f t="shared" si="170"/>
        <v>-0.44429208532818698</v>
      </c>
      <c r="CI72" s="4">
        <f t="shared" ref="CI72:CI103" si="190">(CF72/CF69)^4*100-100</f>
        <v>0.1504055981655199</v>
      </c>
      <c r="CJ72" s="4">
        <f t="shared" si="147"/>
        <v>2.8341684055967988</v>
      </c>
      <c r="CK72" s="4">
        <f t="shared" si="51"/>
        <v>-9.7252878189522107E-3</v>
      </c>
      <c r="CL72" s="4">
        <f t="shared" si="64"/>
        <v>2.7411859751122543</v>
      </c>
      <c r="CM72" s="6" t="e">
        <f>NA()</f>
        <v>#N/A</v>
      </c>
      <c r="CN72" s="6" t="e">
        <f>NA()</f>
        <v>#N/A</v>
      </c>
      <c r="CO72" s="4">
        <v>3</v>
      </c>
      <c r="CP72" s="4">
        <v>2</v>
      </c>
      <c r="CQ72" s="4">
        <v>2</v>
      </c>
      <c r="CS72" s="7">
        <f t="shared" si="186"/>
        <v>43952</v>
      </c>
      <c r="CT72" s="15">
        <f t="shared" si="176"/>
        <v>221.30202522402485</v>
      </c>
      <c r="CU72" s="15">
        <f t="shared" si="177"/>
        <v>221.30202522402485</v>
      </c>
      <c r="CV72" s="15">
        <f t="shared" si="178"/>
        <v>220.85555785693018</v>
      </c>
      <c r="CW72" s="15" t="s">
        <v>9939</v>
      </c>
      <c r="CX72" s="15">
        <f t="shared" si="179"/>
        <v>-4.2350198249505033E-2</v>
      </c>
      <c r="CY72" s="4">
        <f t="shared" ref="CY72:CY103" si="191">(CV72/CV69)^4*100-100</f>
        <v>3.6879455319815975</v>
      </c>
      <c r="CZ72" s="4">
        <f t="shared" si="148"/>
        <v>3.6391199416253812</v>
      </c>
      <c r="DA72" s="4">
        <f t="shared" si="52"/>
        <v>3.4323122587198944</v>
      </c>
      <c r="DB72" s="4">
        <f t="shared" si="65"/>
        <v>3.5770538231109916</v>
      </c>
      <c r="DC72" s="6" t="e">
        <f>NA()</f>
        <v>#N/A</v>
      </c>
      <c r="DD72" s="6" t="e">
        <f>NA()</f>
        <v>#N/A</v>
      </c>
      <c r="DE72" s="4">
        <v>3</v>
      </c>
      <c r="DF72" s="4">
        <v>2</v>
      </c>
      <c r="DG72" s="4">
        <v>2</v>
      </c>
    </row>
    <row r="73" spans="2:111" x14ac:dyDescent="0.2">
      <c r="B73" s="7">
        <v>38596</v>
      </c>
      <c r="C73" s="51">
        <v>0.4</v>
      </c>
      <c r="D73" s="51">
        <v>0.48</v>
      </c>
      <c r="E73" s="51">
        <v>0.132222627000599</v>
      </c>
      <c r="F73" s="50">
        <v>0.27429464818102001</v>
      </c>
      <c r="H73" s="49">
        <f t="shared" si="171"/>
        <v>0.26777737299940102</v>
      </c>
      <c r="I73" s="50">
        <f t="shared" si="168"/>
        <v>0.20570535181897998</v>
      </c>
      <c r="K73" s="46">
        <f t="shared" si="180"/>
        <v>133.75332323661851</v>
      </c>
      <c r="L73" s="47">
        <f t="shared" si="181"/>
        <v>130.94488102052972</v>
      </c>
      <c r="M73" s="47">
        <f t="shared" si="182"/>
        <v>134.33578347789896</v>
      </c>
      <c r="N73" s="48">
        <f t="shared" si="183"/>
        <v>130.72694023963496</v>
      </c>
      <c r="Q73" s="49">
        <f t="shared" si="187"/>
        <v>2.8755365651370113</v>
      </c>
      <c r="R73" s="50">
        <f t="shared" si="188"/>
        <v>3.2508030885286132</v>
      </c>
      <c r="U73" s="49">
        <f t="shared" si="53"/>
        <v>3.49946671321986</v>
      </c>
      <c r="V73" s="51">
        <f t="shared" si="54"/>
        <v>3.3601452752764374</v>
      </c>
      <c r="W73" s="51">
        <f t="shared" si="55"/>
        <v>3.5682783784722716</v>
      </c>
      <c r="X73" s="50">
        <f t="shared" si="56"/>
        <v>3.3661801377069054</v>
      </c>
      <c r="Z73" s="49">
        <f t="shared" si="57"/>
        <v>3.9680133847256278</v>
      </c>
      <c r="AA73" s="51">
        <f t="shared" si="57"/>
        <v>3.470075550971103</v>
      </c>
      <c r="AB73" s="51">
        <f t="shared" si="57"/>
        <v>4.0273716582592414</v>
      </c>
      <c r="AC73" s="50">
        <f t="shared" si="57"/>
        <v>3.4599592669177022</v>
      </c>
      <c r="AE73" s="49">
        <f t="shared" ref="AE73:AF73" si="192">AVERAGE(Q71:Q73)</f>
        <v>3.1237573619940378</v>
      </c>
      <c r="AF73" s="50">
        <f t="shared" si="192"/>
        <v>3.4505083729821755</v>
      </c>
      <c r="CC73" s="7">
        <f t="shared" si="185"/>
        <v>43983</v>
      </c>
      <c r="CD73" s="15">
        <f t="shared" si="173"/>
        <v>240.68662361962438</v>
      </c>
      <c r="CE73" s="15">
        <f t="shared" si="174"/>
        <v>240.68662361962438</v>
      </c>
      <c r="CF73" s="15">
        <f t="shared" si="175"/>
        <v>241.9976583490118</v>
      </c>
      <c r="CG73" s="15" t="s">
        <v>9939</v>
      </c>
      <c r="CH73" s="15">
        <f t="shared" si="170"/>
        <v>-4.0907750568616952E-2</v>
      </c>
      <c r="CI73" s="4">
        <f t="shared" si="190"/>
        <v>3.0231153890040332</v>
      </c>
      <c r="CJ73" s="4">
        <f t="shared" si="147"/>
        <v>3.337753679619837</v>
      </c>
      <c r="CK73" s="4">
        <f t="shared" si="51"/>
        <v>0.32960333493466959</v>
      </c>
      <c r="CL73" s="4">
        <f t="shared" si="64"/>
        <v>2.7732366030288396</v>
      </c>
      <c r="CM73" s="6" t="e">
        <f>NA()</f>
        <v>#N/A</v>
      </c>
      <c r="CN73" s="6" t="e">
        <f>NA()</f>
        <v>#N/A</v>
      </c>
      <c r="CO73" s="4">
        <v>3</v>
      </c>
      <c r="CP73" s="4">
        <v>2</v>
      </c>
      <c r="CQ73" s="4">
        <v>2</v>
      </c>
      <c r="CS73" s="7">
        <f t="shared" si="186"/>
        <v>43983</v>
      </c>
      <c r="CT73" s="15">
        <f t="shared" si="176"/>
        <v>222.12084271735375</v>
      </c>
      <c r="CU73" s="15">
        <f t="shared" si="177"/>
        <v>222.12084271735375</v>
      </c>
      <c r="CV73" s="15">
        <f t="shared" si="178"/>
        <v>221.61404616883948</v>
      </c>
      <c r="CW73" s="15" t="s">
        <v>9939</v>
      </c>
      <c r="CX73" s="15">
        <f t="shared" si="179"/>
        <v>2.6568157365261968E-2</v>
      </c>
      <c r="CY73" s="4">
        <f t="shared" si="191"/>
        <v>4.1312908447973911</v>
      </c>
      <c r="CZ73" s="4">
        <f t="shared" si="148"/>
        <v>3.7114503344061802</v>
      </c>
      <c r="DA73" s="4">
        <f t="shared" si="52"/>
        <v>3.7052187998639092</v>
      </c>
      <c r="DB73" s="4">
        <f t="shared" si="65"/>
        <v>3.6150098106984578</v>
      </c>
      <c r="DC73" s="6" t="e">
        <f>NA()</f>
        <v>#N/A</v>
      </c>
      <c r="DD73" s="6" t="e">
        <f>NA()</f>
        <v>#N/A</v>
      </c>
      <c r="DE73" s="4">
        <v>3</v>
      </c>
      <c r="DF73" s="4">
        <v>2</v>
      </c>
      <c r="DG73" s="4">
        <v>2</v>
      </c>
    </row>
    <row r="74" spans="2:111" x14ac:dyDescent="0.2">
      <c r="B74" s="7">
        <v>38626</v>
      </c>
      <c r="C74" s="51">
        <v>0.25</v>
      </c>
      <c r="D74" s="51">
        <v>0.24</v>
      </c>
      <c r="E74" s="51">
        <v>0.119289095460482</v>
      </c>
      <c r="F74" s="50">
        <v>0.29597102532483499</v>
      </c>
      <c r="H74" s="49">
        <f t="shared" si="171"/>
        <v>0.130710904539518</v>
      </c>
      <c r="I74" s="50">
        <f t="shared" si="168"/>
        <v>-5.5971025324835E-2</v>
      </c>
      <c r="K74" s="46">
        <f t="shared" si="180"/>
        <v>134.08770654471004</v>
      </c>
      <c r="L74" s="47">
        <f t="shared" si="181"/>
        <v>131.25914873497899</v>
      </c>
      <c r="M74" s="47">
        <f t="shared" si="182"/>
        <v>134.49603141888949</v>
      </c>
      <c r="N74" s="48">
        <f t="shared" si="183"/>
        <v>131.113854105038</v>
      </c>
      <c r="Q74" s="49">
        <f t="shared" si="187"/>
        <v>1.4772714350605298</v>
      </c>
      <c r="R74" s="50">
        <f t="shared" si="188"/>
        <v>3.1851297347097471</v>
      </c>
      <c r="U74" s="49">
        <f t="shared" si="53"/>
        <v>3.0471897705858737</v>
      </c>
      <c r="V74" s="51">
        <f t="shared" si="54"/>
        <v>3.3086146414768223</v>
      </c>
      <c r="W74" s="51">
        <f t="shared" si="55"/>
        <v>3.1137494146653069</v>
      </c>
      <c r="X74" s="50">
        <f t="shared" si="56"/>
        <v>3.3106412213956844</v>
      </c>
      <c r="Z74" s="49">
        <f t="shared" si="57"/>
        <v>3.4964659351529028</v>
      </c>
      <c r="AA74" s="51">
        <f t="shared" si="57"/>
        <v>3.3738283133290849</v>
      </c>
      <c r="AB74" s="51">
        <f t="shared" si="57"/>
        <v>3.563764519425201</v>
      </c>
      <c r="AC74" s="50">
        <f t="shared" si="57"/>
        <v>3.3729519862891237</v>
      </c>
      <c r="AE74" s="49">
        <f t="shared" ref="AE74:AF74" si="193">AVERAGE(Q72:Q74)</f>
        <v>2.3786645933469877</v>
      </c>
      <c r="AF74" s="50">
        <f t="shared" si="193"/>
        <v>3.2820723388328426</v>
      </c>
      <c r="CC74" s="7">
        <f t="shared" si="185"/>
        <v>44013</v>
      </c>
      <c r="CD74" s="15">
        <f t="shared" si="173"/>
        <v>242.27515533551389</v>
      </c>
      <c r="CE74" s="15">
        <f t="shared" si="174"/>
        <v>242.27515533551389</v>
      </c>
      <c r="CF74" s="15">
        <f t="shared" si="175"/>
        <v>243.45903534924597</v>
      </c>
      <c r="CG74" s="15" t="s">
        <v>9939</v>
      </c>
      <c r="CH74" s="15">
        <f t="shared" si="170"/>
        <v>5.611936321856803E-2</v>
      </c>
      <c r="CI74" s="4">
        <f t="shared" si="190"/>
        <v>8.3813529027253679</v>
      </c>
      <c r="CJ74" s="4">
        <f t="shared" si="147"/>
        <v>3.6260040385587899</v>
      </c>
      <c r="CK74" s="4">
        <f t="shared" si="51"/>
        <v>3.8516246299649737</v>
      </c>
      <c r="CL74" s="4">
        <f t="shared" si="64"/>
        <v>3.2659753745918088</v>
      </c>
      <c r="CM74" s="6" t="e">
        <f>NA()</f>
        <v>#N/A</v>
      </c>
      <c r="CN74" s="6" t="e">
        <f>NA()</f>
        <v>#N/A</v>
      </c>
      <c r="CO74" s="4">
        <v>3</v>
      </c>
      <c r="CP74" s="4">
        <v>2</v>
      </c>
      <c r="CQ74" s="4">
        <v>2</v>
      </c>
      <c r="CS74" s="7">
        <f t="shared" si="186"/>
        <v>44013</v>
      </c>
      <c r="CT74" s="15">
        <f t="shared" si="176"/>
        <v>223.00932608822316</v>
      </c>
      <c r="CU74" s="15">
        <f t="shared" si="177"/>
        <v>223.00932608822316</v>
      </c>
      <c r="CV74" s="15">
        <f t="shared" si="178"/>
        <v>222.54343884784441</v>
      </c>
      <c r="CW74" s="15" t="s">
        <v>9939</v>
      </c>
      <c r="CX74" s="15">
        <f t="shared" si="179"/>
        <v>-1.9374446282545976E-2</v>
      </c>
      <c r="CY74" s="4">
        <f t="shared" si="191"/>
        <v>4.5112212412347503</v>
      </c>
      <c r="CZ74" s="4">
        <f t="shared" si="148"/>
        <v>3.8562698341749808</v>
      </c>
      <c r="DA74" s="4">
        <f t="shared" si="52"/>
        <v>4.1101525393379132</v>
      </c>
      <c r="DB74" s="4">
        <f t="shared" si="65"/>
        <v>3.7356133700688474</v>
      </c>
      <c r="DC74" s="6" t="e">
        <f>NA()</f>
        <v>#N/A</v>
      </c>
      <c r="DD74" s="6" t="e">
        <f>NA()</f>
        <v>#N/A</v>
      </c>
      <c r="DE74" s="4">
        <v>3</v>
      </c>
      <c r="DF74" s="4">
        <v>2</v>
      </c>
      <c r="DG74" s="4">
        <v>2</v>
      </c>
    </row>
    <row r="75" spans="2:111" x14ac:dyDescent="0.2">
      <c r="B75" s="7">
        <v>38657</v>
      </c>
      <c r="C75" s="51">
        <v>0.72</v>
      </c>
      <c r="D75" s="51">
        <v>0.21</v>
      </c>
      <c r="E75" s="51">
        <v>0.34965029841232298</v>
      </c>
      <c r="F75" s="50">
        <v>0.27385420012163197</v>
      </c>
      <c r="H75" s="49">
        <f t="shared" si="171"/>
        <v>0.37034970158767699</v>
      </c>
      <c r="I75" s="50">
        <f t="shared" si="168"/>
        <v>-6.3854200121631982E-2</v>
      </c>
      <c r="K75" s="46">
        <f t="shared" si="180"/>
        <v>135.05313803183196</v>
      </c>
      <c r="L75" s="47">
        <f t="shared" si="181"/>
        <v>131.53479294732244</v>
      </c>
      <c r="M75" s="47">
        <f t="shared" si="182"/>
        <v>134.96629719409836</v>
      </c>
      <c r="N75" s="48">
        <f t="shared" si="183"/>
        <v>131.47291490144599</v>
      </c>
      <c r="Q75" s="49">
        <f t="shared" si="187"/>
        <v>2.430644998915426</v>
      </c>
      <c r="R75" s="50">
        <f t="shared" si="188"/>
        <v>3.4292189325497446</v>
      </c>
      <c r="U75" s="49">
        <f t="shared" si="53"/>
        <v>2.914357498199422</v>
      </c>
      <c r="V75" s="51">
        <f t="shared" si="54"/>
        <v>3.2776962611970504</v>
      </c>
      <c r="W75" s="51">
        <f t="shared" si="55"/>
        <v>2.9725263672790447</v>
      </c>
      <c r="X75" s="50">
        <f t="shared" si="56"/>
        <v>3.2804685853879505</v>
      </c>
      <c r="Z75" s="49">
        <f t="shared" si="57"/>
        <v>3.1536713273350521</v>
      </c>
      <c r="AA75" s="51">
        <f t="shared" si="57"/>
        <v>3.3154853926501033</v>
      </c>
      <c r="AB75" s="51">
        <f t="shared" si="57"/>
        <v>3.2181847201388742</v>
      </c>
      <c r="AC75" s="50">
        <f t="shared" si="57"/>
        <v>3.3190966481635136</v>
      </c>
      <c r="AE75" s="49">
        <f t="shared" ref="AE75:AF75" si="194">AVERAGE(Q73:Q75)</f>
        <v>2.2611509997043222</v>
      </c>
      <c r="AF75" s="50">
        <f t="shared" si="194"/>
        <v>3.2883839185960348</v>
      </c>
      <c r="CC75" s="7">
        <f t="shared" si="185"/>
        <v>44044</v>
      </c>
      <c r="CD75" s="15">
        <f t="shared" si="173"/>
        <v>243.2200284413224</v>
      </c>
      <c r="CE75" s="15">
        <f t="shared" si="174"/>
        <v>243.2200284413224</v>
      </c>
      <c r="CF75" s="15">
        <f t="shared" si="175"/>
        <v>244.5061420001426</v>
      </c>
      <c r="CG75" s="15" t="s">
        <v>9939</v>
      </c>
      <c r="CH75" s="15">
        <f t="shared" si="170"/>
        <v>-4.0095621382272961E-2</v>
      </c>
      <c r="CI75" s="4">
        <f t="shared" si="190"/>
        <v>6.6962970144405602</v>
      </c>
      <c r="CJ75" s="4">
        <f t="shared" si="147"/>
        <v>4.0509556454382647</v>
      </c>
      <c r="CK75" s="4">
        <f t="shared" ref="CK75:CK117" si="195">AVERAGE(CI73:CI75)</f>
        <v>6.0335884353899871</v>
      </c>
      <c r="CL75" s="4">
        <f t="shared" si="64"/>
        <v>3.6715711212056306</v>
      </c>
      <c r="CM75" s="6" t="e">
        <f>NA()</f>
        <v>#N/A</v>
      </c>
      <c r="CN75" s="6" t="e">
        <f>NA()</f>
        <v>#N/A</v>
      </c>
      <c r="CO75" s="4">
        <v>3</v>
      </c>
      <c r="CP75" s="4">
        <v>2</v>
      </c>
      <c r="CQ75" s="4">
        <v>2</v>
      </c>
      <c r="CS75" s="7">
        <f t="shared" si="186"/>
        <v>44044</v>
      </c>
      <c r="CT75" s="15">
        <f t="shared" si="176"/>
        <v>223.72295593170548</v>
      </c>
      <c r="CU75" s="15">
        <f t="shared" si="177"/>
        <v>223.72295593170548</v>
      </c>
      <c r="CV75" s="15">
        <f t="shared" si="178"/>
        <v>223.33689496924282</v>
      </c>
      <c r="CW75" s="15" t="s">
        <v>9939</v>
      </c>
      <c r="CX75" s="15">
        <f t="shared" si="179"/>
        <v>-3.6539885204556977E-2</v>
      </c>
      <c r="CY75" s="4">
        <f t="shared" si="191"/>
        <v>4.5703506560094809</v>
      </c>
      <c r="CZ75" s="4">
        <f t="shared" si="148"/>
        <v>3.9806486004434447</v>
      </c>
      <c r="DA75" s="4">
        <f t="shared" ref="DA75:DA117" si="196">AVERAGE(CY73:CY75)</f>
        <v>4.404287580680541</v>
      </c>
      <c r="DB75" s="4">
        <f t="shared" si="65"/>
        <v>3.8494562563415351</v>
      </c>
      <c r="DC75" s="6" t="e">
        <f>NA()</f>
        <v>#N/A</v>
      </c>
      <c r="DD75" s="6" t="e">
        <f>NA()</f>
        <v>#N/A</v>
      </c>
      <c r="DE75" s="4">
        <v>3</v>
      </c>
      <c r="DF75" s="4">
        <v>2</v>
      </c>
      <c r="DG75" s="4">
        <v>2</v>
      </c>
    </row>
    <row r="76" spans="2:111" x14ac:dyDescent="0.2">
      <c r="B76" s="7">
        <v>38687</v>
      </c>
      <c r="C76" s="51">
        <v>0.61</v>
      </c>
      <c r="D76" s="51">
        <v>0.28000000000000003</v>
      </c>
      <c r="E76" s="51">
        <v>0.47235231851051601</v>
      </c>
      <c r="F76" s="50">
        <v>0.25640527642445499</v>
      </c>
      <c r="H76" s="49">
        <f t="shared" si="171"/>
        <v>0.13764768148948398</v>
      </c>
      <c r="I76" s="50">
        <f t="shared" si="168"/>
        <v>2.359472357554504E-2</v>
      </c>
      <c r="K76" s="46">
        <f t="shared" si="180"/>
        <v>135.87696217382614</v>
      </c>
      <c r="L76" s="47">
        <f t="shared" si="181"/>
        <v>131.90309036757495</v>
      </c>
      <c r="M76" s="47">
        <f t="shared" si="182"/>
        <v>135.60381362810247</v>
      </c>
      <c r="N76" s="48">
        <f t="shared" si="183"/>
        <v>131.81001839232232</v>
      </c>
      <c r="Q76" s="49">
        <f t="shared" si="187"/>
        <v>3.8295002583765552</v>
      </c>
      <c r="R76" s="50">
        <f t="shared" si="188"/>
        <v>3.3554297858771065</v>
      </c>
      <c r="U76" s="49">
        <f t="shared" si="53"/>
        <v>3.3251522591941125</v>
      </c>
      <c r="V76" s="51">
        <f t="shared" si="54"/>
        <v>3.2776962611970646</v>
      </c>
      <c r="W76" s="51">
        <f t="shared" si="55"/>
        <v>3.3455362789994894</v>
      </c>
      <c r="X76" s="50">
        <f t="shared" si="56"/>
        <v>3.2591157872901846</v>
      </c>
      <c r="Z76" s="49">
        <f t="shared" si="57"/>
        <v>3.0955665093264693</v>
      </c>
      <c r="AA76" s="51">
        <f t="shared" si="57"/>
        <v>3.2880023879569791</v>
      </c>
      <c r="AB76" s="51">
        <f t="shared" si="57"/>
        <v>3.1439373536479471</v>
      </c>
      <c r="AC76" s="50">
        <f t="shared" si="57"/>
        <v>3.28340853135794</v>
      </c>
      <c r="AE76" s="49">
        <f t="shared" ref="AE76:AF76" si="197">AVERAGE(Q74:Q76)</f>
        <v>2.5791388974508371</v>
      </c>
      <c r="AF76" s="50">
        <f t="shared" si="197"/>
        <v>3.3232594843788661</v>
      </c>
      <c r="CC76" s="7">
        <f t="shared" si="185"/>
        <v>44075</v>
      </c>
      <c r="CD76" s="15">
        <f t="shared" si="173"/>
        <v>243.77943450673743</v>
      </c>
      <c r="CE76" s="15">
        <f t="shared" si="174"/>
        <v>243.77943450673743</v>
      </c>
      <c r="CF76" s="15">
        <f t="shared" si="175"/>
        <v>245.04781605372298</v>
      </c>
      <c r="CG76" s="15" t="s">
        <v>9939</v>
      </c>
      <c r="CH76" s="15">
        <f t="shared" si="170"/>
        <v>8.4619849835790018E-3</v>
      </c>
      <c r="CI76" s="4">
        <f t="shared" si="190"/>
        <v>5.1377529094002625</v>
      </c>
      <c r="CJ76" s="4">
        <f t="shared" si="147"/>
        <v>4.0198213080219176</v>
      </c>
      <c r="CK76" s="4">
        <f t="shared" si="195"/>
        <v>6.7384676088553972</v>
      </c>
      <c r="CL76" s="4">
        <f t="shared" si="64"/>
        <v>3.8989269973396574</v>
      </c>
      <c r="CM76" s="6" t="e">
        <f>NA()</f>
        <v>#N/A</v>
      </c>
      <c r="CN76" s="6" t="e">
        <f>NA()</f>
        <v>#N/A</v>
      </c>
      <c r="CO76" s="4">
        <v>3</v>
      </c>
      <c r="CP76" s="4">
        <v>2</v>
      </c>
      <c r="CQ76" s="4">
        <v>2</v>
      </c>
      <c r="CS76" s="7">
        <f t="shared" si="186"/>
        <v>44075</v>
      </c>
      <c r="CT76" s="15">
        <f t="shared" si="176"/>
        <v>224.43886939068696</v>
      </c>
      <c r="CU76" s="15">
        <f t="shared" si="177"/>
        <v>224.43886939068696</v>
      </c>
      <c r="CV76" s="15">
        <f t="shared" si="178"/>
        <v>224.06151294759673</v>
      </c>
      <c r="CW76" s="15" t="s">
        <v>9939</v>
      </c>
      <c r="CX76" s="15">
        <f t="shared" si="179"/>
        <v>-4.4506369866509909E-3</v>
      </c>
      <c r="CY76" s="4">
        <f t="shared" si="191"/>
        <v>4.4912499846250853</v>
      </c>
      <c r="CZ76" s="4">
        <f t="shared" si="148"/>
        <v>4.001382528379736</v>
      </c>
      <c r="DA76" s="4">
        <f t="shared" si="196"/>
        <v>4.5242739606231055</v>
      </c>
      <c r="DB76" s="4">
        <f t="shared" si="65"/>
        <v>3.946100320999387</v>
      </c>
      <c r="DC76" s="6" t="e">
        <f>NA()</f>
        <v>#N/A</v>
      </c>
      <c r="DD76" s="6" t="e">
        <f>NA()</f>
        <v>#N/A</v>
      </c>
      <c r="DE76" s="4">
        <v>3</v>
      </c>
      <c r="DF76" s="4">
        <v>2</v>
      </c>
      <c r="DG76" s="4">
        <v>2</v>
      </c>
    </row>
    <row r="77" spans="2:111" x14ac:dyDescent="0.2">
      <c r="B77" s="7">
        <v>38718</v>
      </c>
      <c r="C77" s="51">
        <v>0.59</v>
      </c>
      <c r="D77" s="51">
        <v>0.22</v>
      </c>
      <c r="E77" s="51">
        <v>0.41973659505300098</v>
      </c>
      <c r="F77" s="50">
        <v>0.14143757007098801</v>
      </c>
      <c r="H77" s="49">
        <f t="shared" si="171"/>
        <v>0.17026340494699899</v>
      </c>
      <c r="I77" s="50">
        <f t="shared" si="168"/>
        <v>7.8562429929011995E-2</v>
      </c>
      <c r="K77" s="46">
        <f t="shared" si="180"/>
        <v>136.67863625065172</v>
      </c>
      <c r="L77" s="47">
        <f t="shared" si="181"/>
        <v>132.19327716638361</v>
      </c>
      <c r="M77" s="47">
        <f t="shared" si="182"/>
        <v>136.17299245818711</v>
      </c>
      <c r="N77" s="48">
        <f t="shared" si="183"/>
        <v>131.99644727944656</v>
      </c>
      <c r="Q77" s="49">
        <f t="shared" si="187"/>
        <v>5.0814474489455677</v>
      </c>
      <c r="R77" s="50">
        <f t="shared" si="188"/>
        <v>2.7199108971620092</v>
      </c>
      <c r="U77" s="49">
        <f t="shared" si="53"/>
        <v>3.934770657523373</v>
      </c>
      <c r="V77" s="51">
        <f t="shared" si="54"/>
        <v>3.1233507950300776</v>
      </c>
      <c r="W77" s="51">
        <f t="shared" si="55"/>
        <v>3.9738612399036839</v>
      </c>
      <c r="X77" s="50">
        <f t="shared" si="56"/>
        <v>3.1150238156095043</v>
      </c>
      <c r="Z77" s="49">
        <f t="shared" si="57"/>
        <v>3.3914268049723026</v>
      </c>
      <c r="AA77" s="51">
        <f t="shared" si="57"/>
        <v>3.2262477724747307</v>
      </c>
      <c r="AB77" s="51">
        <f t="shared" si="57"/>
        <v>3.4306412953940728</v>
      </c>
      <c r="AC77" s="50">
        <f t="shared" si="57"/>
        <v>3.2182027294292133</v>
      </c>
      <c r="AE77" s="49">
        <f t="shared" ref="AE77:AF77" si="198">AVERAGE(Q75:Q77)</f>
        <v>3.7805309020791831</v>
      </c>
      <c r="AF77" s="50">
        <f t="shared" si="198"/>
        <v>3.16818653852962</v>
      </c>
      <c r="CC77" s="7">
        <f t="shared" si="185"/>
        <v>44105</v>
      </c>
      <c r="CD77" s="15">
        <f t="shared" si="173"/>
        <v>245.26648905722854</v>
      </c>
      <c r="CE77" s="15">
        <f t="shared" si="174"/>
        <v>245.26648905722854</v>
      </c>
      <c r="CF77" s="15">
        <f t="shared" si="175"/>
        <v>246.10078794545797</v>
      </c>
      <c r="CG77" s="15" t="s">
        <v>9939</v>
      </c>
      <c r="CH77" s="15">
        <f t="shared" si="170"/>
        <v>0.18029941801066801</v>
      </c>
      <c r="CI77" s="4">
        <f t="shared" si="190"/>
        <v>4.4115226531326499</v>
      </c>
      <c r="CJ77" s="4">
        <f t="shared" si="147"/>
        <v>4.0922440998616025</v>
      </c>
      <c r="CK77" s="4">
        <f t="shared" si="195"/>
        <v>5.4151908589911573</v>
      </c>
      <c r="CL77" s="4">
        <f t="shared" si="64"/>
        <v>4.0543403511072613</v>
      </c>
      <c r="CM77" s="6" t="e">
        <f>NA()</f>
        <v>#N/A</v>
      </c>
      <c r="CN77" s="6" t="e">
        <f>NA()</f>
        <v>#N/A</v>
      </c>
      <c r="CO77" s="4">
        <v>3</v>
      </c>
      <c r="CP77" s="4">
        <v>2</v>
      </c>
      <c r="CQ77" s="4">
        <v>2</v>
      </c>
      <c r="CS77" s="7">
        <f t="shared" si="186"/>
        <v>44105</v>
      </c>
      <c r="CT77" s="15">
        <f t="shared" si="176"/>
        <v>224.97752267722461</v>
      </c>
      <c r="CU77" s="15">
        <f t="shared" si="177"/>
        <v>224.97752267722461</v>
      </c>
      <c r="CV77" s="15">
        <f t="shared" si="178"/>
        <v>224.72883723828915</v>
      </c>
      <c r="CW77" s="15" t="s">
        <v>9939</v>
      </c>
      <c r="CX77" s="15">
        <f t="shared" si="179"/>
        <v>-5.7830842036890984E-2</v>
      </c>
      <c r="CY77" s="4">
        <f t="shared" si="191"/>
        <v>3.9862795442621461</v>
      </c>
      <c r="CZ77" s="4">
        <f t="shared" si="148"/>
        <v>3.9910083256337714</v>
      </c>
      <c r="DA77" s="4">
        <f t="shared" si="196"/>
        <v>4.3492933949655708</v>
      </c>
      <c r="DB77" s="4">
        <f t="shared" si="65"/>
        <v>3.9910131514856508</v>
      </c>
      <c r="DC77" s="6" t="e">
        <f>NA()</f>
        <v>#N/A</v>
      </c>
      <c r="DD77" s="6" t="e">
        <f>NA()</f>
        <v>#N/A</v>
      </c>
      <c r="DE77" s="4">
        <v>3</v>
      </c>
      <c r="DF77" s="4">
        <v>2</v>
      </c>
      <c r="DG77" s="4">
        <v>2</v>
      </c>
    </row>
    <row r="78" spans="2:111" x14ac:dyDescent="0.2">
      <c r="B78" s="7">
        <v>38749</v>
      </c>
      <c r="C78" s="51">
        <v>0.15</v>
      </c>
      <c r="D78" s="51">
        <v>0.33</v>
      </c>
      <c r="E78" s="51">
        <v>0.26167032515946798</v>
      </c>
      <c r="F78" s="50">
        <v>0.21876000403813001</v>
      </c>
      <c r="H78" s="49">
        <f t="shared" si="171"/>
        <v>-0.11167032515946798</v>
      </c>
      <c r="I78" s="50">
        <f t="shared" si="168"/>
        <v>0.11123999596187001</v>
      </c>
      <c r="K78" s="46">
        <f t="shared" si="180"/>
        <v>136.88365420502771</v>
      </c>
      <c r="L78" s="47">
        <f t="shared" si="181"/>
        <v>132.62951498103268</v>
      </c>
      <c r="M78" s="47">
        <f t="shared" si="182"/>
        <v>136.52931677033183</v>
      </c>
      <c r="N78" s="48">
        <f t="shared" si="183"/>
        <v>132.28520271284526</v>
      </c>
      <c r="Q78" s="49">
        <f t="shared" si="187"/>
        <v>4.7134177918986495</v>
      </c>
      <c r="R78" s="50">
        <f t="shared" si="188"/>
        <v>2.4943442808541789</v>
      </c>
      <c r="U78" s="49">
        <f t="shared" si="53"/>
        <v>3.7483034122492285</v>
      </c>
      <c r="V78" s="51">
        <f t="shared" si="54"/>
        <v>3.0617171557462797</v>
      </c>
      <c r="W78" s="51">
        <f t="shared" si="55"/>
        <v>3.7782400508797167</v>
      </c>
      <c r="X78" s="50">
        <f t="shared" si="56"/>
        <v>3.0701818029318133</v>
      </c>
      <c r="Z78" s="49">
        <f t="shared" si="57"/>
        <v>3.6694087763222378</v>
      </c>
      <c r="AA78" s="51">
        <f t="shared" si="57"/>
        <v>3.1542547373244738</v>
      </c>
      <c r="AB78" s="51">
        <f t="shared" si="57"/>
        <v>3.6992125232609632</v>
      </c>
      <c r="AC78" s="50">
        <f t="shared" si="57"/>
        <v>3.1481071352771672</v>
      </c>
      <c r="AE78" s="49">
        <f t="shared" ref="AE78:AF78" si="199">AVERAGE(Q76:Q78)</f>
        <v>4.5414551664069238</v>
      </c>
      <c r="AF78" s="50">
        <f t="shared" si="199"/>
        <v>2.8565616546310983</v>
      </c>
      <c r="CC78" s="7">
        <f t="shared" si="185"/>
        <v>44136</v>
      </c>
      <c r="CD78" s="15">
        <f t="shared" si="173"/>
        <v>245.4627022484743</v>
      </c>
      <c r="CE78" s="15">
        <f t="shared" si="174"/>
        <v>245.4627022484743</v>
      </c>
      <c r="CF78" s="15">
        <f t="shared" si="175"/>
        <v>245.53082292425864</v>
      </c>
      <c r="CG78" s="15" t="s">
        <v>9939</v>
      </c>
      <c r="CH78" s="15">
        <f t="shared" si="170"/>
        <v>0.31159821061834603</v>
      </c>
      <c r="CI78" s="4">
        <f t="shared" si="190"/>
        <v>1.6868947487543267</v>
      </c>
      <c r="CJ78" s="4">
        <f t="shared" si="147"/>
        <v>3.3384762376167885</v>
      </c>
      <c r="CK78" s="4">
        <f t="shared" si="195"/>
        <v>3.7453901037624129</v>
      </c>
      <c r="CL78" s="4">
        <f t="shared" si="64"/>
        <v>3.8168472151667694</v>
      </c>
      <c r="CM78" s="6" t="e">
        <f>NA()</f>
        <v>#N/A</v>
      </c>
      <c r="CN78" s="6" t="e">
        <f>NA()</f>
        <v>#N/A</v>
      </c>
      <c r="CO78" s="4">
        <v>3</v>
      </c>
      <c r="CP78" s="4">
        <v>2</v>
      </c>
      <c r="CQ78" s="4">
        <v>2</v>
      </c>
      <c r="CS78" s="7">
        <f t="shared" si="186"/>
        <v>44136</v>
      </c>
      <c r="CT78" s="15">
        <f t="shared" si="176"/>
        <v>224.79754065908284</v>
      </c>
      <c r="CU78" s="15">
        <f t="shared" si="177"/>
        <v>224.79754065908284</v>
      </c>
      <c r="CV78" s="15">
        <f t="shared" si="178"/>
        <v>224.98287184778735</v>
      </c>
      <c r="CW78" s="15" t="s">
        <v>9939</v>
      </c>
      <c r="CX78" s="15">
        <f t="shared" si="179"/>
        <v>-0.19304050366657899</v>
      </c>
      <c r="CY78" s="4">
        <f t="shared" si="191"/>
        <v>2.9807211982894302</v>
      </c>
      <c r="CZ78" s="4">
        <f t="shared" si="148"/>
        <v>3.6797201346769839</v>
      </c>
      <c r="DA78" s="4">
        <f t="shared" si="196"/>
        <v>3.8194169090588872</v>
      </c>
      <c r="DB78" s="4">
        <f t="shared" si="65"/>
        <v>3.8907036628968306</v>
      </c>
      <c r="DC78" s="6" t="e">
        <f>NA()</f>
        <v>#N/A</v>
      </c>
      <c r="DD78" s="6" t="e">
        <f>NA()</f>
        <v>#N/A</v>
      </c>
      <c r="DE78" s="4">
        <v>3</v>
      </c>
      <c r="DF78" s="4">
        <v>2</v>
      </c>
      <c r="DG78" s="4">
        <v>2</v>
      </c>
    </row>
    <row r="79" spans="2:111" x14ac:dyDescent="0.2">
      <c r="B79" s="7">
        <v>38777</v>
      </c>
      <c r="C79" s="51">
        <v>0.13</v>
      </c>
      <c r="D79" s="51">
        <v>0.4</v>
      </c>
      <c r="E79" s="51">
        <v>9.0547269469888905E-2</v>
      </c>
      <c r="F79" s="50">
        <v>0.365402684118314</v>
      </c>
      <c r="H79" s="49">
        <f t="shared" si="171"/>
        <v>3.9452730530111099E-2</v>
      </c>
      <c r="I79" s="50">
        <f t="shared" si="168"/>
        <v>3.4597315881686019E-2</v>
      </c>
      <c r="K79" s="46">
        <f t="shared" si="180"/>
        <v>137.06160295549427</v>
      </c>
      <c r="L79" s="47">
        <f t="shared" si="181"/>
        <v>133.16003304095682</v>
      </c>
      <c r="M79" s="47">
        <f t="shared" si="182"/>
        <v>136.65294033869327</v>
      </c>
      <c r="N79" s="48">
        <f t="shared" si="183"/>
        <v>132.76857639424935</v>
      </c>
      <c r="Q79" s="49">
        <f t="shared" si="187"/>
        <v>3.1307815811609316</v>
      </c>
      <c r="R79" s="50">
        <f t="shared" si="188"/>
        <v>2.9407935408246857</v>
      </c>
      <c r="U79" s="49">
        <f t="shared" si="53"/>
        <v>3.417796124126582</v>
      </c>
      <c r="V79" s="51">
        <f t="shared" si="54"/>
        <v>3.1747572284069037</v>
      </c>
      <c r="W79" s="51">
        <f t="shared" si="55"/>
        <v>3.452921292037388</v>
      </c>
      <c r="X79" s="50">
        <f t="shared" si="56"/>
        <v>3.2404107610185235</v>
      </c>
      <c r="Z79" s="49">
        <f t="shared" si="57"/>
        <v>3.700290064633061</v>
      </c>
      <c r="AA79" s="51">
        <f t="shared" si="57"/>
        <v>3.1199417263944205</v>
      </c>
      <c r="AB79" s="51">
        <f t="shared" si="57"/>
        <v>3.7350075276069297</v>
      </c>
      <c r="AC79" s="50">
        <f t="shared" si="57"/>
        <v>3.1418721265199472</v>
      </c>
      <c r="AE79" s="49">
        <f t="shared" ref="AE79:AF79" si="200">AVERAGE(Q77:Q79)</f>
        <v>4.3085489406683832</v>
      </c>
      <c r="AF79" s="50">
        <f t="shared" si="200"/>
        <v>2.7183495729469578</v>
      </c>
      <c r="CC79" s="7">
        <f t="shared" si="185"/>
        <v>44166</v>
      </c>
      <c r="CD79" s="15">
        <f t="shared" si="173"/>
        <v>246.39546051701851</v>
      </c>
      <c r="CE79" s="15">
        <f t="shared" si="174"/>
        <v>246.39546051701851</v>
      </c>
      <c r="CF79" s="15">
        <f t="shared" si="175"/>
        <v>246.3842666525675</v>
      </c>
      <c r="CG79" s="15" t="s">
        <v>9939</v>
      </c>
      <c r="CH79" s="15">
        <f t="shared" si="170"/>
        <v>3.240872076898299E-2</v>
      </c>
      <c r="CI79" s="4">
        <f t="shared" si="190"/>
        <v>2.199445969578619</v>
      </c>
      <c r="CJ79" s="4">
        <f t="shared" si="147"/>
        <v>3.1535028314635412</v>
      </c>
      <c r="CK79" s="4">
        <f t="shared" si="195"/>
        <v>2.7659544571551984</v>
      </c>
      <c r="CL79" s="4">
        <f t="shared" si="64"/>
        <v>3.5280743896473106</v>
      </c>
      <c r="CM79" s="6" t="e">
        <f>NA()</f>
        <v>#N/A</v>
      </c>
      <c r="CN79" s="6" t="e">
        <f>NA()</f>
        <v>#N/A</v>
      </c>
      <c r="CO79" s="4">
        <v>3</v>
      </c>
      <c r="CP79" s="4">
        <v>2</v>
      </c>
      <c r="CQ79" s="4">
        <v>2</v>
      </c>
      <c r="CS79" s="7">
        <f t="shared" si="186"/>
        <v>44166</v>
      </c>
      <c r="CT79" s="15">
        <f t="shared" si="176"/>
        <v>226.03392713270782</v>
      </c>
      <c r="CU79" s="15">
        <f t="shared" si="177"/>
        <v>226.03392713270782</v>
      </c>
      <c r="CV79" s="15">
        <f t="shared" si="178"/>
        <v>225.95312869486816</v>
      </c>
      <c r="CW79" s="15" t="s">
        <v>9939</v>
      </c>
      <c r="CX79" s="15">
        <f t="shared" si="179"/>
        <v>0.11874190505611704</v>
      </c>
      <c r="CY79" s="4">
        <f t="shared" si="191"/>
        <v>3.4199635271034481</v>
      </c>
      <c r="CZ79" s="4">
        <f t="shared" si="148"/>
        <v>3.8242790513073572</v>
      </c>
      <c r="DA79" s="4">
        <f t="shared" si="196"/>
        <v>3.4623214232183415</v>
      </c>
      <c r="DB79" s="4">
        <f t="shared" si="65"/>
        <v>3.8316691705393708</v>
      </c>
      <c r="DC79" s="6" t="e">
        <f>NA()</f>
        <v>#N/A</v>
      </c>
      <c r="DD79" s="6" t="e">
        <f>NA()</f>
        <v>#N/A</v>
      </c>
      <c r="DE79" s="4">
        <v>3</v>
      </c>
      <c r="DF79" s="4">
        <v>2</v>
      </c>
      <c r="DG79" s="4">
        <v>2</v>
      </c>
    </row>
    <row r="80" spans="2:111" x14ac:dyDescent="0.2">
      <c r="B80" s="7">
        <v>38808</v>
      </c>
      <c r="C80" s="51">
        <v>0.15</v>
      </c>
      <c r="D80" s="51">
        <v>0.34</v>
      </c>
      <c r="E80" s="51">
        <v>0.327226571777193</v>
      </c>
      <c r="F80" s="50">
        <v>0.347066210993069</v>
      </c>
      <c r="H80" s="49">
        <f t="shared" si="171"/>
        <v>-0.177226571777193</v>
      </c>
      <c r="I80" s="50">
        <f t="shared" si="168"/>
        <v>-7.0662109930689776E-3</v>
      </c>
      <c r="K80" s="46">
        <f t="shared" si="180"/>
        <v>137.26719535992751</v>
      </c>
      <c r="L80" s="47">
        <f t="shared" si="181"/>
        <v>133.61277715329609</v>
      </c>
      <c r="M80" s="47">
        <f t="shared" si="182"/>
        <v>137.1001050705963</v>
      </c>
      <c r="N80" s="48">
        <f t="shared" si="183"/>
        <v>133.22937126173031</v>
      </c>
      <c r="Q80" s="49">
        <f t="shared" si="187"/>
        <v>2.7512762886940294</v>
      </c>
      <c r="R80" s="50">
        <f t="shared" si="188"/>
        <v>3.7889084856624038</v>
      </c>
      <c r="U80" s="49">
        <f t="shared" si="53"/>
        <v>3.2013977862821719</v>
      </c>
      <c r="V80" s="51">
        <f t="shared" si="54"/>
        <v>3.3292258738232334</v>
      </c>
      <c r="W80" s="51">
        <f t="shared" si="55"/>
        <v>3.2472138607240595</v>
      </c>
      <c r="X80" s="50">
        <f t="shared" si="56"/>
        <v>3.3452095910034672</v>
      </c>
      <c r="Z80" s="49">
        <f t="shared" si="57"/>
        <v>3.455832440885994</v>
      </c>
      <c r="AA80" s="51">
        <f t="shared" si="57"/>
        <v>3.1885667526588057</v>
      </c>
      <c r="AB80" s="51">
        <f t="shared" si="57"/>
        <v>3.4927917345470547</v>
      </c>
      <c r="AC80" s="50">
        <f t="shared" ref="AC80" si="201">AVERAGE(X78:X80)</f>
        <v>3.2186007183179348</v>
      </c>
      <c r="AE80" s="49">
        <f t="shared" ref="AE80:AF80" si="202">AVERAGE(Q78:Q80)</f>
        <v>3.5318252205845369</v>
      </c>
      <c r="AF80" s="50">
        <f t="shared" si="202"/>
        <v>3.0746821024470896</v>
      </c>
      <c r="CC80" s="7">
        <f t="shared" si="185"/>
        <v>44197</v>
      </c>
      <c r="CD80" s="15">
        <f t="shared" si="173"/>
        <v>248.51446147746486</v>
      </c>
      <c r="CE80" s="15">
        <f t="shared" si="174"/>
        <v>248.51446147746486</v>
      </c>
      <c r="CF80" s="15">
        <f t="shared" si="175"/>
        <v>248.15479785373674</v>
      </c>
      <c r="CG80" s="15" t="s">
        <v>9939</v>
      </c>
      <c r="CH80" s="15">
        <f t="shared" si="170"/>
        <v>0.14139437423335899</v>
      </c>
      <c r="CI80" s="4">
        <f t="shared" si="190"/>
        <v>3.3805143254959518</v>
      </c>
      <c r="CJ80" s="4">
        <f t="shared" si="147"/>
        <v>3.5436136104838027</v>
      </c>
      <c r="CK80" s="4">
        <f t="shared" si="195"/>
        <v>2.4222850146096326</v>
      </c>
      <c r="CL80" s="4">
        <f t="shared" si="64"/>
        <v>3.3451975598547108</v>
      </c>
      <c r="CM80" s="6" t="e">
        <f>NA()</f>
        <v>#N/A</v>
      </c>
      <c r="CN80" s="6" t="e">
        <f>NA()</f>
        <v>#N/A</v>
      </c>
      <c r="CO80" s="4">
        <v>3</v>
      </c>
      <c r="CP80" s="4">
        <v>2</v>
      </c>
      <c r="CQ80" s="4">
        <v>2</v>
      </c>
      <c r="CS80" s="7">
        <f t="shared" si="186"/>
        <v>44197</v>
      </c>
      <c r="CT80" s="15">
        <f t="shared" si="176"/>
        <v>226.84764927038557</v>
      </c>
      <c r="CU80" s="15">
        <f t="shared" si="177"/>
        <v>226.84764927038557</v>
      </c>
      <c r="CV80" s="15">
        <f t="shared" si="178"/>
        <v>226.76750240350586</v>
      </c>
      <c r="CW80" s="15" t="s">
        <v>9939</v>
      </c>
      <c r="CX80" s="15">
        <f t="shared" si="179"/>
        <v>-4.1709771474901514E-4</v>
      </c>
      <c r="CY80" s="4">
        <f t="shared" si="191"/>
        <v>3.6783431631518511</v>
      </c>
      <c r="CZ80" s="4">
        <f t="shared" si="148"/>
        <v>3.8553238870647561</v>
      </c>
      <c r="DA80" s="4">
        <f t="shared" si="196"/>
        <v>3.3596759628482431</v>
      </c>
      <c r="DB80" s="4">
        <f t="shared" si="65"/>
        <v>3.7864410243496991</v>
      </c>
      <c r="DC80" s="6" t="e">
        <f>NA()</f>
        <v>#N/A</v>
      </c>
      <c r="DD80" s="6" t="e">
        <f>NA()</f>
        <v>#N/A</v>
      </c>
      <c r="DE80" s="4">
        <v>3</v>
      </c>
      <c r="DF80" s="4">
        <v>2</v>
      </c>
      <c r="DG80" s="4">
        <v>2</v>
      </c>
    </row>
    <row r="81" spans="2:111" x14ac:dyDescent="0.2">
      <c r="B81" s="7">
        <v>38838</v>
      </c>
      <c r="C81" s="51">
        <v>-0.45</v>
      </c>
      <c r="D81" s="51">
        <v>0.14000000000000001</v>
      </c>
      <c r="E81" s="51">
        <v>0.19190232526494799</v>
      </c>
      <c r="F81" s="50">
        <v>0.231431682605483</v>
      </c>
      <c r="H81" s="49">
        <f t="shared" si="171"/>
        <v>-0.64190232526494806</v>
      </c>
      <c r="I81" s="50">
        <f t="shared" si="168"/>
        <v>-9.1431682605482983E-2</v>
      </c>
      <c r="K81" s="46">
        <f t="shared" si="180"/>
        <v>136.64949298080785</v>
      </c>
      <c r="L81" s="47">
        <f t="shared" si="181"/>
        <v>133.79983504131073</v>
      </c>
      <c r="M81" s="47">
        <f t="shared" si="182"/>
        <v>137.36320336016749</v>
      </c>
      <c r="N81" s="48">
        <f t="shared" si="183"/>
        <v>133.53770623736605</v>
      </c>
      <c r="Q81" s="49">
        <f t="shared" si="187"/>
        <v>2.4655730156774496</v>
      </c>
      <c r="R81" s="50">
        <f t="shared" si="188"/>
        <v>3.8414107974254534</v>
      </c>
      <c r="U81" s="49">
        <f t="shared" ref="U81:U144" si="203">K81/K69*100-100</f>
        <v>2.9944776904700774</v>
      </c>
      <c r="V81" s="51">
        <f t="shared" ref="V81:V144" si="204">L81/L69*100-100</f>
        <v>3.2776592374953424</v>
      </c>
      <c r="W81" s="51">
        <f t="shared" ref="W81:W144" si="205">M81/M69*100-100</f>
        <v>3.0939245464956429</v>
      </c>
      <c r="X81" s="50">
        <f t="shared" ref="X81:X144" si="206">N81/N69*100-100</f>
        <v>3.2926369106233153</v>
      </c>
      <c r="Z81" s="49">
        <f t="shared" ref="Z81:AC144" si="207">AVERAGE(U79:U81)</f>
        <v>3.2045572002929439</v>
      </c>
      <c r="AA81" s="51">
        <f t="shared" si="207"/>
        <v>3.2605474465751598</v>
      </c>
      <c r="AB81" s="51">
        <f t="shared" si="207"/>
        <v>3.2646865664190301</v>
      </c>
      <c r="AC81" s="50">
        <f t="shared" si="207"/>
        <v>3.2927524208817687</v>
      </c>
      <c r="AE81" s="49">
        <f t="shared" ref="AE81:AF81" si="208">AVERAGE(Q79:Q81)</f>
        <v>2.7825436285108034</v>
      </c>
      <c r="AF81" s="50">
        <f t="shared" si="208"/>
        <v>3.5237042746375145</v>
      </c>
      <c r="CC81" s="7">
        <f t="shared" si="185"/>
        <v>44228</v>
      </c>
      <c r="CD81" s="15">
        <f t="shared" si="173"/>
        <v>250.08010258477287</v>
      </c>
      <c r="CE81" s="15">
        <f t="shared" si="174"/>
        <v>250.08010258477287</v>
      </c>
      <c r="CF81" s="15">
        <f t="shared" si="175"/>
        <v>249.7038413424076</v>
      </c>
      <c r="CG81" s="15" t="s">
        <v>9939</v>
      </c>
      <c r="CH81" s="15">
        <f t="shared" si="170"/>
        <v>5.7753216668120499E-3</v>
      </c>
      <c r="CI81" s="4">
        <f t="shared" si="190"/>
        <v>6.9736503858071046</v>
      </c>
      <c r="CJ81" s="4">
        <f t="shared" ref="CJ81:CJ112" si="209">CE81/CE69*100-100</f>
        <v>3.7601457640209759</v>
      </c>
      <c r="CK81" s="4">
        <f t="shared" si="195"/>
        <v>4.1845368936272251</v>
      </c>
      <c r="CL81" s="4">
        <f t="shared" si="64"/>
        <v>3.4857540686561066</v>
      </c>
      <c r="CM81" s="6" t="e">
        <f>NA()</f>
        <v>#N/A</v>
      </c>
      <c r="CN81" s="6" t="e">
        <f>NA()</f>
        <v>#N/A</v>
      </c>
      <c r="CO81" s="4">
        <v>3</v>
      </c>
      <c r="CP81" s="4">
        <v>2</v>
      </c>
      <c r="CQ81" s="4">
        <v>2</v>
      </c>
      <c r="CS81" s="7">
        <f t="shared" si="186"/>
        <v>44228</v>
      </c>
      <c r="CT81" s="15">
        <f t="shared" si="176"/>
        <v>227.73235510254008</v>
      </c>
      <c r="CU81" s="15">
        <f t="shared" si="177"/>
        <v>227.73235510254008</v>
      </c>
      <c r="CV81" s="15">
        <f t="shared" si="178"/>
        <v>227.42378790212905</v>
      </c>
      <c r="CW81" s="15" t="s">
        <v>9939</v>
      </c>
      <c r="CX81" s="15">
        <f t="shared" si="179"/>
        <v>0.10059102752059801</v>
      </c>
      <c r="CY81" s="4">
        <f t="shared" si="191"/>
        <v>4.4108738192450119</v>
      </c>
      <c r="CZ81" s="4">
        <f t="shared" ref="CZ81:CZ112" si="210">CU81/CU69*100-100</f>
        <v>3.8863687228221266</v>
      </c>
      <c r="DA81" s="4">
        <f t="shared" si="196"/>
        <v>3.8363935031667702</v>
      </c>
      <c r="DB81" s="4">
        <f t="shared" si="65"/>
        <v>3.8553238870647468</v>
      </c>
      <c r="DC81" s="6" t="e">
        <f>NA()</f>
        <v>#N/A</v>
      </c>
      <c r="DD81" s="6" t="e">
        <f>NA()</f>
        <v>#N/A</v>
      </c>
      <c r="DE81" s="4">
        <v>3</v>
      </c>
      <c r="DF81" s="4">
        <v>2</v>
      </c>
      <c r="DG81" s="4">
        <v>2</v>
      </c>
    </row>
    <row r="82" spans="2:111" x14ac:dyDescent="0.2">
      <c r="B82" s="7">
        <v>38869</v>
      </c>
      <c r="C82" s="51">
        <v>0.09</v>
      </c>
      <c r="D82" s="51">
        <v>0.3</v>
      </c>
      <c r="E82" s="51">
        <v>0.298292340306063</v>
      </c>
      <c r="F82" s="50">
        <v>0.35873342569188099</v>
      </c>
      <c r="H82" s="49">
        <f t="shared" si="171"/>
        <v>-0.208292340306063</v>
      </c>
      <c r="I82" s="50">
        <f t="shared" si="168"/>
        <v>-5.8733425691881003E-2</v>
      </c>
      <c r="K82" s="46">
        <f t="shared" si="180"/>
        <v>136.77247752449057</v>
      </c>
      <c r="L82" s="47">
        <f t="shared" si="181"/>
        <v>134.20123454643465</v>
      </c>
      <c r="M82" s="47">
        <f t="shared" si="182"/>
        <v>137.77294727418993</v>
      </c>
      <c r="N82" s="48">
        <f t="shared" si="183"/>
        <v>134.0167506255417</v>
      </c>
      <c r="Q82" s="49">
        <f t="shared" si="187"/>
        <v>3.3189236350642943</v>
      </c>
      <c r="R82" s="50">
        <f t="shared" si="188"/>
        <v>3.8138125948854054</v>
      </c>
      <c r="U82" s="49">
        <f t="shared" si="203"/>
        <v>3.1903630834749777</v>
      </c>
      <c r="V82" s="51">
        <f t="shared" si="204"/>
        <v>3.3394774692815616</v>
      </c>
      <c r="W82" s="51">
        <f t="shared" si="205"/>
        <v>3.2880943463291743</v>
      </c>
      <c r="X82" s="50">
        <f t="shared" si="206"/>
        <v>3.3397358431387829</v>
      </c>
      <c r="Z82" s="49">
        <f t="shared" si="207"/>
        <v>3.1287461867424091</v>
      </c>
      <c r="AA82" s="51">
        <f t="shared" si="207"/>
        <v>3.315454193533379</v>
      </c>
      <c r="AB82" s="51">
        <f t="shared" si="207"/>
        <v>3.209744251182959</v>
      </c>
      <c r="AC82" s="50">
        <f t="shared" si="207"/>
        <v>3.3258607815885219</v>
      </c>
      <c r="AE82" s="49">
        <f t="shared" ref="AE82:AF82" si="211">AVERAGE(Q80:Q82)</f>
        <v>2.8452576464785913</v>
      </c>
      <c r="AF82" s="50">
        <f t="shared" si="211"/>
        <v>3.8147106259910877</v>
      </c>
      <c r="CC82" s="7">
        <f t="shared" si="185"/>
        <v>44256</v>
      </c>
      <c r="CD82" s="15">
        <f t="shared" si="173"/>
        <v>252.15576743622648</v>
      </c>
      <c r="CE82" s="15">
        <f t="shared" si="174"/>
        <v>252.15576743622648</v>
      </c>
      <c r="CF82" s="15">
        <f t="shared" si="175"/>
        <v>251.59484933944739</v>
      </c>
      <c r="CG82" s="15" t="s">
        <v>9939</v>
      </c>
      <c r="CH82" s="15">
        <f t="shared" si="170"/>
        <v>7.2699676995866991E-2</v>
      </c>
      <c r="CI82" s="4">
        <f t="shared" si="190"/>
        <v>8.7314293687210665</v>
      </c>
      <c r="CJ82" s="4">
        <f t="shared" si="209"/>
        <v>4.6736918197722161</v>
      </c>
      <c r="CK82" s="4">
        <f t="shared" si="195"/>
        <v>6.3618646933413743</v>
      </c>
      <c r="CL82" s="4">
        <f t="shared" si="64"/>
        <v>3.9924837314256649</v>
      </c>
      <c r="CM82" s="6" t="e">
        <f>NA()</f>
        <v>#N/A</v>
      </c>
      <c r="CN82" s="6" t="e">
        <f>NA()</f>
        <v>#N/A</v>
      </c>
      <c r="CO82" s="4">
        <v>3</v>
      </c>
      <c r="CP82" s="4">
        <v>2</v>
      </c>
      <c r="CQ82" s="4">
        <v>2</v>
      </c>
      <c r="CS82" s="7">
        <f t="shared" si="186"/>
        <v>44256</v>
      </c>
      <c r="CT82" s="15">
        <f t="shared" si="176"/>
        <v>228.96210982009381</v>
      </c>
      <c r="CU82" s="15">
        <f t="shared" si="177"/>
        <v>228.96210982009381</v>
      </c>
      <c r="CV82" s="15">
        <f t="shared" si="178"/>
        <v>228.4495188661472</v>
      </c>
      <c r="CW82" s="15" t="s">
        <v>9939</v>
      </c>
      <c r="CX82" s="15">
        <f t="shared" si="179"/>
        <v>8.8978155064594056E-2</v>
      </c>
      <c r="CY82" s="4">
        <f t="shared" si="191"/>
        <v>4.4930856585126691</v>
      </c>
      <c r="CZ82" s="4">
        <f t="shared" si="210"/>
        <v>4.1453336463509629</v>
      </c>
      <c r="DA82" s="4">
        <f t="shared" si="196"/>
        <v>4.1941008803031776</v>
      </c>
      <c r="DB82" s="4">
        <f t="shared" si="65"/>
        <v>3.9623420854126152</v>
      </c>
      <c r="DC82" s="6" t="e">
        <f>NA()</f>
        <v>#N/A</v>
      </c>
      <c r="DD82" s="6" t="e">
        <f>NA()</f>
        <v>#N/A</v>
      </c>
      <c r="DE82" s="4">
        <v>3</v>
      </c>
      <c r="DF82" s="4">
        <v>2</v>
      </c>
      <c r="DG82" s="4">
        <v>2</v>
      </c>
    </row>
    <row r="83" spans="2:111" x14ac:dyDescent="0.2">
      <c r="B83" s="7">
        <v>38899</v>
      </c>
      <c r="C83" s="51">
        <v>0.27</v>
      </c>
      <c r="D83" s="51">
        <v>0.26</v>
      </c>
      <c r="E83" s="51">
        <v>0.31667513507524198</v>
      </c>
      <c r="F83" s="50">
        <v>0.34138659137535998</v>
      </c>
      <c r="H83" s="49">
        <f t="shared" si="171"/>
        <v>-4.6675135075241958E-2</v>
      </c>
      <c r="I83" s="50">
        <f t="shared" si="168"/>
        <v>-8.1386591375359973E-2</v>
      </c>
      <c r="K83" s="46">
        <f t="shared" si="180"/>
        <v>137.14176321380668</v>
      </c>
      <c r="L83" s="47">
        <f t="shared" si="181"/>
        <v>134.55015775625537</v>
      </c>
      <c r="M83" s="47">
        <f t="shared" si="182"/>
        <v>138.20923994106764</v>
      </c>
      <c r="N83" s="48">
        <f t="shared" si="183"/>
        <v>134.47426584237428</v>
      </c>
      <c r="Q83" s="49">
        <f t="shared" si="187"/>
        <v>3.2754661947219432</v>
      </c>
      <c r="R83" s="50">
        <f t="shared" si="188"/>
        <v>3.7903112437457338</v>
      </c>
      <c r="U83" s="49">
        <f t="shared" si="203"/>
        <v>3.0670157025603544</v>
      </c>
      <c r="V83" s="51">
        <f t="shared" si="204"/>
        <v>3.3910389289508771</v>
      </c>
      <c r="W83" s="51">
        <f t="shared" si="205"/>
        <v>3.1382609093843996</v>
      </c>
      <c r="X83" s="50">
        <f t="shared" si="206"/>
        <v>3.3700858293217664</v>
      </c>
      <c r="Z83" s="49">
        <f t="shared" si="207"/>
        <v>3.0839521588351366</v>
      </c>
      <c r="AA83" s="51">
        <f t="shared" si="207"/>
        <v>3.3360585452425937</v>
      </c>
      <c r="AB83" s="51">
        <f t="shared" si="207"/>
        <v>3.1734266007364056</v>
      </c>
      <c r="AC83" s="50">
        <f t="shared" si="207"/>
        <v>3.3341528610279547</v>
      </c>
      <c r="AE83" s="49">
        <f t="shared" ref="AE83:AF83" si="212">AVERAGE(Q81:Q83)</f>
        <v>3.0199876151545624</v>
      </c>
      <c r="AF83" s="50">
        <f t="shared" si="212"/>
        <v>3.8151782120188642</v>
      </c>
      <c r="CC83" s="7">
        <f t="shared" si="185"/>
        <v>44287</v>
      </c>
      <c r="CD83" s="15">
        <f t="shared" si="173"/>
        <v>252.98788146876606</v>
      </c>
      <c r="CE83" s="15">
        <f t="shared" si="174"/>
        <v>252.98788146876606</v>
      </c>
      <c r="CF83" s="15">
        <f t="shared" si="175"/>
        <v>253.2479302275639</v>
      </c>
      <c r="CG83" s="15" t="s">
        <v>9939</v>
      </c>
      <c r="CH83" s="15">
        <f t="shared" si="170"/>
        <v>-0.32704083070724294</v>
      </c>
      <c r="CI83" s="4">
        <f t="shared" si="190"/>
        <v>8.4658223149642851</v>
      </c>
      <c r="CJ83" s="4">
        <f t="shared" si="209"/>
        <v>6.0906303695095261</v>
      </c>
      <c r="CK83" s="4">
        <f t="shared" si="195"/>
        <v>8.056967356497486</v>
      </c>
      <c r="CL83" s="4">
        <f t="shared" si="64"/>
        <v>4.8414893177675724</v>
      </c>
      <c r="CM83" s="6" t="e">
        <f>NA()</f>
        <v>#N/A</v>
      </c>
      <c r="CN83" s="6" t="e">
        <f>NA()</f>
        <v>#N/A</v>
      </c>
      <c r="CO83" s="4">
        <v>3</v>
      </c>
      <c r="CP83" s="4">
        <v>2</v>
      </c>
      <c r="CQ83" s="4">
        <v>2</v>
      </c>
      <c r="CS83" s="7">
        <f t="shared" si="186"/>
        <v>44287</v>
      </c>
      <c r="CT83" s="15">
        <f t="shared" si="176"/>
        <v>229.80926962642818</v>
      </c>
      <c r="CU83" s="15">
        <f t="shared" si="177"/>
        <v>229.80926962642818</v>
      </c>
      <c r="CV83" s="15">
        <f t="shared" si="178"/>
        <v>229.28314424171199</v>
      </c>
      <c r="CW83" s="15" t="s">
        <v>9939</v>
      </c>
      <c r="CX83" s="15">
        <f t="shared" si="179"/>
        <v>5.0942739112410096E-3</v>
      </c>
      <c r="CY83" s="4">
        <f t="shared" si="191"/>
        <v>4.5117807620139274</v>
      </c>
      <c r="CZ83" s="4">
        <f t="shared" si="210"/>
        <v>4.1557108218837016</v>
      </c>
      <c r="DA83" s="4">
        <f t="shared" si="196"/>
        <v>4.4719134132572025</v>
      </c>
      <c r="DB83" s="4">
        <f t="shared" si="65"/>
        <v>4.0624710636855967</v>
      </c>
      <c r="DC83" s="6" t="e">
        <f>NA()</f>
        <v>#N/A</v>
      </c>
      <c r="DD83" s="6" t="e">
        <f>NA()</f>
        <v>#N/A</v>
      </c>
      <c r="DE83" s="4">
        <v>3</v>
      </c>
      <c r="DF83" s="4">
        <v>2</v>
      </c>
      <c r="DG83" s="4">
        <v>2</v>
      </c>
    </row>
    <row r="84" spans="2:111" x14ac:dyDescent="0.2">
      <c r="B84" s="7">
        <v>38930</v>
      </c>
      <c r="C84" s="51">
        <v>0.51</v>
      </c>
      <c r="D84" s="51">
        <v>0.17</v>
      </c>
      <c r="E84" s="51">
        <v>0.50285482130634396</v>
      </c>
      <c r="F84" s="50">
        <v>0.25369986819218399</v>
      </c>
      <c r="H84" s="49">
        <f t="shared" si="171"/>
        <v>7.1451786936560513E-3</v>
      </c>
      <c r="I84" s="50">
        <f t="shared" si="168"/>
        <v>-8.3699868192183974E-2</v>
      </c>
      <c r="K84" s="46">
        <f t="shared" si="180"/>
        <v>137.84118620619711</v>
      </c>
      <c r="L84" s="47">
        <f t="shared" si="181"/>
        <v>134.778893024441</v>
      </c>
      <c r="M84" s="47">
        <f t="shared" si="182"/>
        <v>138.90423176760214</v>
      </c>
      <c r="N84" s="48">
        <f t="shared" si="183"/>
        <v>134.8154268775688</v>
      </c>
      <c r="Q84" s="49">
        <f t="shared" si="187"/>
        <v>4.5635373357594204</v>
      </c>
      <c r="R84" s="50">
        <f t="shared" si="188"/>
        <v>3.8825774004352098</v>
      </c>
      <c r="U84" s="49">
        <f t="shared" si="203"/>
        <v>3.4684952882974471</v>
      </c>
      <c r="V84" s="51">
        <f t="shared" si="204"/>
        <v>3.4220128771021336</v>
      </c>
      <c r="W84" s="51">
        <f t="shared" si="205"/>
        <v>3.5374871764849871</v>
      </c>
      <c r="X84" s="50">
        <f t="shared" si="206"/>
        <v>3.4103744267317495</v>
      </c>
      <c r="Z84" s="49">
        <f t="shared" si="207"/>
        <v>3.2419580247775932</v>
      </c>
      <c r="AA84" s="51">
        <f t="shared" si="207"/>
        <v>3.3841764251115243</v>
      </c>
      <c r="AB84" s="51">
        <f t="shared" si="207"/>
        <v>3.3212808107328535</v>
      </c>
      <c r="AC84" s="50">
        <f t="shared" si="207"/>
        <v>3.3733986997307661</v>
      </c>
      <c r="AE84" s="49">
        <f t="shared" ref="AE84:AF84" si="213">AVERAGE(Q82:Q84)</f>
        <v>3.7193090551818861</v>
      </c>
      <c r="AF84" s="50">
        <f t="shared" si="213"/>
        <v>3.8289004130221165</v>
      </c>
      <c r="CC84" s="7">
        <f t="shared" si="185"/>
        <v>44317</v>
      </c>
      <c r="CD84" s="15">
        <f t="shared" si="173"/>
        <v>253.4938572317036</v>
      </c>
      <c r="CE84" s="15">
        <f t="shared" si="174"/>
        <v>253.4938572317036</v>
      </c>
      <c r="CF84" s="15">
        <f t="shared" si="175"/>
        <v>254.8589356158673</v>
      </c>
      <c r="CG84" s="15" t="s">
        <v>9939</v>
      </c>
      <c r="CH84" s="15">
        <f t="shared" si="170"/>
        <v>-0.43613763273634204</v>
      </c>
      <c r="CI84" s="4">
        <f t="shared" si="190"/>
        <v>8.5171967383683267</v>
      </c>
      <c r="CJ84" s="4">
        <f t="shared" si="209"/>
        <v>5.9003901476873324</v>
      </c>
      <c r="CK84" s="4">
        <f t="shared" si="195"/>
        <v>8.5714828073512255</v>
      </c>
      <c r="CL84" s="4">
        <f t="shared" ref="CL84:CL117" si="214">AVERAGE(CJ82:CJ84)</f>
        <v>5.5549041123230252</v>
      </c>
      <c r="CM84" s="6" t="e">
        <f>NA()</f>
        <v>#N/A</v>
      </c>
      <c r="CN84" s="6" t="e">
        <f>NA()</f>
        <v>#N/A</v>
      </c>
      <c r="CO84" s="4">
        <v>3</v>
      </c>
      <c r="CP84" s="4">
        <v>2</v>
      </c>
      <c r="CQ84" s="4">
        <v>2</v>
      </c>
      <c r="CS84" s="7">
        <f t="shared" si="186"/>
        <v>44317</v>
      </c>
      <c r="CT84" s="15">
        <f t="shared" si="176"/>
        <v>231.02725875544826</v>
      </c>
      <c r="CU84" s="15">
        <f t="shared" si="177"/>
        <v>231.02725875544826</v>
      </c>
      <c r="CV84" s="15">
        <f t="shared" si="178"/>
        <v>230.57549926056177</v>
      </c>
      <c r="CW84" s="15" t="s">
        <v>9939</v>
      </c>
      <c r="CX84" s="15">
        <f t="shared" si="179"/>
        <v>-3.3650251362299932E-2</v>
      </c>
      <c r="CY84" s="4">
        <f t="shared" si="191"/>
        <v>5.6596276265578496</v>
      </c>
      <c r="CZ84" s="4">
        <f t="shared" si="210"/>
        <v>4.3945524319438647</v>
      </c>
      <c r="DA84" s="4">
        <f t="shared" si="196"/>
        <v>4.8881646823614817</v>
      </c>
      <c r="DB84" s="4">
        <f t="shared" ref="DB84:DB117" si="215">AVERAGE(CZ82:CZ84)</f>
        <v>4.2318656333928431</v>
      </c>
      <c r="DC84" s="6" t="e">
        <f>NA()</f>
        <v>#N/A</v>
      </c>
      <c r="DD84" s="6" t="e">
        <f>NA()</f>
        <v>#N/A</v>
      </c>
      <c r="DE84" s="4">
        <v>3</v>
      </c>
      <c r="DF84" s="4">
        <v>2</v>
      </c>
      <c r="DG84" s="4">
        <v>2</v>
      </c>
    </row>
    <row r="85" spans="2:111" x14ac:dyDescent="0.2">
      <c r="B85" s="7">
        <v>38961</v>
      </c>
      <c r="C85" s="51">
        <v>1.01</v>
      </c>
      <c r="D85" s="51">
        <v>0.55000000000000004</v>
      </c>
      <c r="E85" s="51">
        <v>0.72048493735900698</v>
      </c>
      <c r="F85" s="50">
        <v>0.36461113150860902</v>
      </c>
      <c r="H85" s="49">
        <f t="shared" si="171"/>
        <v>0.28951506264099303</v>
      </c>
      <c r="I85" s="50">
        <f t="shared" si="168"/>
        <v>0.18538886849139102</v>
      </c>
      <c r="K85" s="46">
        <f t="shared" si="180"/>
        <v>139.23338218687971</v>
      </c>
      <c r="L85" s="47">
        <f t="shared" si="181"/>
        <v>135.52017693607544</v>
      </c>
      <c r="M85" s="47">
        <f t="shared" si="182"/>
        <v>139.90501583484198</v>
      </c>
      <c r="N85" s="48">
        <f t="shared" si="183"/>
        <v>135.30697893095527</v>
      </c>
      <c r="Q85" s="49">
        <f t="shared" si="187"/>
        <v>6.3352713636252673</v>
      </c>
      <c r="R85" s="50">
        <f t="shared" si="188"/>
        <v>3.9069158850454357</v>
      </c>
      <c r="U85" s="49">
        <f t="shared" si="203"/>
        <v>4.0971385365630226</v>
      </c>
      <c r="V85" s="51">
        <f t="shared" si="204"/>
        <v>3.494062448174958</v>
      </c>
      <c r="W85" s="51">
        <f t="shared" si="205"/>
        <v>4.1457549230427162</v>
      </c>
      <c r="X85" s="50">
        <f t="shared" si="206"/>
        <v>3.5035155591683491</v>
      </c>
      <c r="Z85" s="49">
        <f t="shared" si="207"/>
        <v>3.5442165091402749</v>
      </c>
      <c r="AA85" s="51">
        <f t="shared" si="207"/>
        <v>3.4357047514093231</v>
      </c>
      <c r="AB85" s="51">
        <f t="shared" si="207"/>
        <v>3.6071676696373678</v>
      </c>
      <c r="AC85" s="50">
        <f t="shared" si="207"/>
        <v>3.4279919384072883</v>
      </c>
      <c r="AE85" s="49">
        <f t="shared" ref="AE85:AF85" si="216">AVERAGE(Q83:Q85)</f>
        <v>4.7247582980355434</v>
      </c>
      <c r="AF85" s="50">
        <f t="shared" si="216"/>
        <v>3.8599348430754596</v>
      </c>
      <c r="CC85" s="7">
        <f t="shared" si="185"/>
        <v>44348</v>
      </c>
      <c r="CD85" s="15">
        <f t="shared" si="173"/>
        <v>254.83737467503164</v>
      </c>
      <c r="CE85" s="15">
        <f t="shared" si="174"/>
        <v>254.83737467503164</v>
      </c>
      <c r="CF85" s="15">
        <f t="shared" si="175"/>
        <v>256.27814818215103</v>
      </c>
      <c r="CG85" s="15" t="s">
        <v>9939</v>
      </c>
      <c r="CH85" s="15">
        <f t="shared" si="170"/>
        <v>-2.6862000092014005E-2</v>
      </c>
      <c r="CI85" s="4">
        <f t="shared" si="190"/>
        <v>7.6562690881057307</v>
      </c>
      <c r="CJ85" s="4">
        <f t="shared" si="209"/>
        <v>5.8793259228941537</v>
      </c>
      <c r="CK85" s="4">
        <f t="shared" si="195"/>
        <v>8.2130960471461147</v>
      </c>
      <c r="CL85" s="4">
        <f t="shared" si="214"/>
        <v>5.9567821466970043</v>
      </c>
      <c r="CM85" s="6" t="e">
        <f>NA()</f>
        <v>#N/A</v>
      </c>
      <c r="CN85" s="6" t="e">
        <f>NA()</f>
        <v>#N/A</v>
      </c>
      <c r="CO85" s="4">
        <v>3</v>
      </c>
      <c r="CP85" s="4">
        <v>2</v>
      </c>
      <c r="CQ85" s="4">
        <v>2</v>
      </c>
      <c r="CS85" s="7">
        <f t="shared" si="186"/>
        <v>44348</v>
      </c>
      <c r="CT85" s="15">
        <f t="shared" si="176"/>
        <v>232.34411413035431</v>
      </c>
      <c r="CU85" s="15">
        <f t="shared" si="177"/>
        <v>232.34411413035431</v>
      </c>
      <c r="CV85" s="15">
        <f t="shared" si="178"/>
        <v>231.79345562800631</v>
      </c>
      <c r="CW85" s="15" t="s">
        <v>9939</v>
      </c>
      <c r="CX85" s="15">
        <f t="shared" si="179"/>
        <v>4.1775461247846923E-2</v>
      </c>
      <c r="CY85" s="4">
        <f t="shared" si="191"/>
        <v>5.9848255792368974</v>
      </c>
      <c r="CZ85" s="4">
        <f t="shared" si="210"/>
        <v>4.6025718649057836</v>
      </c>
      <c r="DA85" s="4">
        <f t="shared" si="196"/>
        <v>5.3854113226028915</v>
      </c>
      <c r="DB85" s="4">
        <f t="shared" si="215"/>
        <v>4.3842783729111163</v>
      </c>
      <c r="DC85" s="6" t="e">
        <f>NA()</f>
        <v>#N/A</v>
      </c>
      <c r="DD85" s="6" t="e">
        <f>NA()</f>
        <v>#N/A</v>
      </c>
      <c r="DE85" s="4">
        <v>3</v>
      </c>
      <c r="DF85" s="4">
        <v>2</v>
      </c>
      <c r="DG85" s="4">
        <v>2</v>
      </c>
    </row>
    <row r="86" spans="2:111" x14ac:dyDescent="0.2">
      <c r="B86" s="7">
        <v>38991</v>
      </c>
      <c r="C86" s="51">
        <v>0.44</v>
      </c>
      <c r="D86" s="51">
        <v>0.23</v>
      </c>
      <c r="E86" s="51">
        <v>0.32098208138241902</v>
      </c>
      <c r="F86" s="50">
        <v>0.28576426565152402</v>
      </c>
      <c r="H86" s="49">
        <f t="shared" si="171"/>
        <v>0.11901791861758099</v>
      </c>
      <c r="I86" s="50">
        <f t="shared" si="168"/>
        <v>-5.5764265651524009E-2</v>
      </c>
      <c r="K86" s="46">
        <f t="shared" si="180"/>
        <v>139.84600906850198</v>
      </c>
      <c r="L86" s="47">
        <f t="shared" si="181"/>
        <v>135.83187334302841</v>
      </c>
      <c r="M86" s="47">
        <f t="shared" si="182"/>
        <v>140.35408586662706</v>
      </c>
      <c r="N86" s="48">
        <f t="shared" si="183"/>
        <v>135.69363792567256</v>
      </c>
      <c r="Q86" s="49">
        <f t="shared" si="187"/>
        <v>6.3535339226104242</v>
      </c>
      <c r="R86" s="50">
        <f t="shared" si="188"/>
        <v>3.6767121526610964</v>
      </c>
      <c r="U86" s="49">
        <f t="shared" si="203"/>
        <v>4.2944298714453026</v>
      </c>
      <c r="V86" s="51">
        <f t="shared" si="204"/>
        <v>3.4837378210352767</v>
      </c>
      <c r="W86" s="51">
        <f t="shared" si="205"/>
        <v>4.355559332076183</v>
      </c>
      <c r="X86" s="50">
        <f t="shared" si="206"/>
        <v>3.492982379242406</v>
      </c>
      <c r="Z86" s="49">
        <f t="shared" si="207"/>
        <v>3.9533545654352573</v>
      </c>
      <c r="AA86" s="51">
        <f t="shared" si="207"/>
        <v>3.4666043821041228</v>
      </c>
      <c r="AB86" s="51">
        <f t="shared" si="207"/>
        <v>4.0129338105346291</v>
      </c>
      <c r="AC86" s="50">
        <f t="shared" si="207"/>
        <v>3.4689574550475015</v>
      </c>
      <c r="AE86" s="49">
        <f t="shared" ref="AE86:AF86" si="217">AVERAGE(Q84:Q86)</f>
        <v>5.7507808739983703</v>
      </c>
      <c r="AF86" s="50">
        <f t="shared" si="217"/>
        <v>3.8220684793805808</v>
      </c>
      <c r="CC86" s="7">
        <f t="shared" si="185"/>
        <v>44378</v>
      </c>
      <c r="CD86" s="15">
        <f t="shared" si="173"/>
        <v>256.34091518561434</v>
      </c>
      <c r="CE86" s="15">
        <f t="shared" si="174"/>
        <v>256.34091518561434</v>
      </c>
      <c r="CF86" s="15">
        <f t="shared" si="175"/>
        <v>257.59862435932337</v>
      </c>
      <c r="CG86" s="15" t="s">
        <v>9939</v>
      </c>
      <c r="CH86" s="15">
        <f t="shared" si="170"/>
        <v>7.474882211424394E-2</v>
      </c>
      <c r="CI86" s="4">
        <f t="shared" si="190"/>
        <v>7.0509533835871707</v>
      </c>
      <c r="CJ86" s="4">
        <f t="shared" si="209"/>
        <v>5.8056963499297183</v>
      </c>
      <c r="CK86" s="4">
        <f t="shared" si="195"/>
        <v>7.7414730700204091</v>
      </c>
      <c r="CL86" s="4">
        <f t="shared" si="214"/>
        <v>5.8618041401704017</v>
      </c>
      <c r="CM86" s="6" t="e">
        <f>NA()</f>
        <v>#N/A</v>
      </c>
      <c r="CN86" s="6" t="e">
        <f>NA()</f>
        <v>#N/A</v>
      </c>
      <c r="CO86" s="4">
        <v>3</v>
      </c>
      <c r="CP86" s="4">
        <v>2</v>
      </c>
      <c r="CQ86" s="4">
        <v>2</v>
      </c>
      <c r="CS86" s="7">
        <f t="shared" si="186"/>
        <v>44378</v>
      </c>
      <c r="CT86" s="15">
        <f t="shared" si="176"/>
        <v>233.45936587817999</v>
      </c>
      <c r="CU86" s="15">
        <f t="shared" si="177"/>
        <v>233.45936587817999</v>
      </c>
      <c r="CV86" s="15">
        <f t="shared" si="178"/>
        <v>232.95473179840005</v>
      </c>
      <c r="CW86" s="15" t="s">
        <v>9939</v>
      </c>
      <c r="CX86" s="15">
        <f t="shared" si="179"/>
        <v>-2.0996098982790978E-2</v>
      </c>
      <c r="CY86" s="4">
        <f t="shared" si="191"/>
        <v>6.560838771470884</v>
      </c>
      <c r="CZ86" s="4">
        <f t="shared" si="210"/>
        <v>4.6859205277463474</v>
      </c>
      <c r="DA86" s="4">
        <f t="shared" si="196"/>
        <v>6.068430659088544</v>
      </c>
      <c r="DB86" s="4">
        <f t="shared" si="215"/>
        <v>4.5610149415319983</v>
      </c>
      <c r="DC86" s="6" t="e">
        <f>NA()</f>
        <v>#N/A</v>
      </c>
      <c r="DD86" s="6" t="e">
        <f>NA()</f>
        <v>#N/A</v>
      </c>
      <c r="DE86" s="4">
        <v>3</v>
      </c>
      <c r="DF86" s="4">
        <v>2</v>
      </c>
      <c r="DG86" s="4">
        <v>2</v>
      </c>
    </row>
    <row r="87" spans="2:111" x14ac:dyDescent="0.2">
      <c r="B87" s="7">
        <v>39022</v>
      </c>
      <c r="C87" s="51">
        <v>0.52</v>
      </c>
      <c r="D87" s="51">
        <v>0.26</v>
      </c>
      <c r="E87" s="51">
        <v>0.14462893403614999</v>
      </c>
      <c r="F87" s="50">
        <v>0.325733005128091</v>
      </c>
      <c r="H87" s="49">
        <f t="shared" si="171"/>
        <v>0.37537106596385006</v>
      </c>
      <c r="I87" s="50">
        <f t="shared" si="168"/>
        <v>-6.5733005128090993E-2</v>
      </c>
      <c r="K87" s="46">
        <f t="shared" si="180"/>
        <v>140.57320831565821</v>
      </c>
      <c r="L87" s="47">
        <f t="shared" si="181"/>
        <v>136.18503621372028</v>
      </c>
      <c r="M87" s="47">
        <f t="shared" si="182"/>
        <v>140.55707848489214</v>
      </c>
      <c r="N87" s="48">
        <f t="shared" si="183"/>
        <v>136.13563689025548</v>
      </c>
      <c r="Q87" s="49">
        <f t="shared" si="187"/>
        <v>4.8453029977842306</v>
      </c>
      <c r="R87" s="50">
        <f t="shared" si="188"/>
        <v>3.9750038495492674</v>
      </c>
      <c r="U87" s="49">
        <f t="shared" si="203"/>
        <v>4.0873321155448821</v>
      </c>
      <c r="V87" s="51">
        <f t="shared" si="204"/>
        <v>3.5353712597245561</v>
      </c>
      <c r="W87" s="51">
        <f t="shared" si="205"/>
        <v>4.1423536149573437</v>
      </c>
      <c r="X87" s="50">
        <f t="shared" si="206"/>
        <v>3.5465266684812917</v>
      </c>
      <c r="Z87" s="49">
        <f t="shared" si="207"/>
        <v>4.1596335078510691</v>
      </c>
      <c r="AA87" s="51">
        <f t="shared" si="207"/>
        <v>3.5043905096449302</v>
      </c>
      <c r="AB87" s="51">
        <f t="shared" si="207"/>
        <v>4.2145559566920809</v>
      </c>
      <c r="AC87" s="50">
        <f t="shared" si="207"/>
        <v>3.5143415356306824</v>
      </c>
      <c r="AE87" s="49">
        <f t="shared" ref="AE87:AF87" si="218">AVERAGE(Q85:Q87)</f>
        <v>5.844702761339974</v>
      </c>
      <c r="AF87" s="50">
        <f t="shared" si="218"/>
        <v>3.8528772957519331</v>
      </c>
      <c r="CC87" s="7">
        <f t="shared" si="185"/>
        <v>44409</v>
      </c>
      <c r="CD87" s="15">
        <f t="shared" si="173"/>
        <v>256.82796292446699</v>
      </c>
      <c r="CE87" s="15">
        <f t="shared" si="174"/>
        <v>256.82796292446699</v>
      </c>
      <c r="CF87" s="15">
        <f t="shared" si="175"/>
        <v>258.26294656105028</v>
      </c>
      <c r="CG87" s="15" t="s">
        <v>9939</v>
      </c>
      <c r="CH87" s="15">
        <f t="shared" si="170"/>
        <v>-6.7890430657055023E-2</v>
      </c>
      <c r="CI87" s="4">
        <f t="shared" si="190"/>
        <v>5.4505736384641779</v>
      </c>
      <c r="CJ87" s="4">
        <f t="shared" si="209"/>
        <v>5.5949070355558916</v>
      </c>
      <c r="CK87" s="4">
        <f t="shared" si="195"/>
        <v>6.7192653700523595</v>
      </c>
      <c r="CL87" s="4">
        <f t="shared" si="214"/>
        <v>5.7599764361265882</v>
      </c>
      <c r="CM87" s="6" t="e">
        <f>NA()</f>
        <v>#N/A</v>
      </c>
      <c r="CN87" s="6" t="e">
        <f>NA()</f>
        <v>#N/A</v>
      </c>
      <c r="CO87" s="4">
        <v>3</v>
      </c>
      <c r="CP87" s="4">
        <v>2</v>
      </c>
      <c r="CQ87" s="4">
        <v>2</v>
      </c>
      <c r="CS87" s="7">
        <f t="shared" si="186"/>
        <v>44409</v>
      </c>
      <c r="CT87" s="15">
        <f t="shared" si="176"/>
        <v>234.46324115145617</v>
      </c>
      <c r="CU87" s="15">
        <f t="shared" si="177"/>
        <v>234.46324115145617</v>
      </c>
      <c r="CV87" s="15">
        <f t="shared" si="178"/>
        <v>234.01225268889425</v>
      </c>
      <c r="CW87" s="15" t="s">
        <v>9939</v>
      </c>
      <c r="CX87" s="15">
        <f t="shared" si="179"/>
        <v>-2.395982400966401E-2</v>
      </c>
      <c r="CY87" s="4">
        <f t="shared" si="191"/>
        <v>6.0966713102576335</v>
      </c>
      <c r="CZ87" s="4">
        <f t="shared" si="210"/>
        <v>4.8007077213074751</v>
      </c>
      <c r="DA87" s="4">
        <f t="shared" si="196"/>
        <v>6.2141118869884719</v>
      </c>
      <c r="DB87" s="4">
        <f t="shared" si="215"/>
        <v>4.6964000379865354</v>
      </c>
      <c r="DC87" s="6" t="e">
        <f>NA()</f>
        <v>#N/A</v>
      </c>
      <c r="DD87" s="6" t="e">
        <f>NA()</f>
        <v>#N/A</v>
      </c>
      <c r="DE87" s="4">
        <v>3</v>
      </c>
      <c r="DF87" s="4">
        <v>2</v>
      </c>
      <c r="DG87" s="4">
        <v>2</v>
      </c>
    </row>
    <row r="88" spans="2:111" x14ac:dyDescent="0.2">
      <c r="B88" s="7">
        <v>39052</v>
      </c>
      <c r="C88" s="51">
        <v>0.57999999999999996</v>
      </c>
      <c r="D88" s="51">
        <v>0.4</v>
      </c>
      <c r="E88" s="51">
        <v>0.41498218487078797</v>
      </c>
      <c r="F88" s="50">
        <v>0.35492594119336102</v>
      </c>
      <c r="H88" s="49">
        <f t="shared" si="171"/>
        <v>0.16501781512921199</v>
      </c>
      <c r="I88" s="50">
        <f t="shared" si="168"/>
        <v>4.5074058806639006E-2</v>
      </c>
      <c r="K88" s="46">
        <f t="shared" si="180"/>
        <v>141.38853292388902</v>
      </c>
      <c r="L88" s="47">
        <f t="shared" si="181"/>
        <v>136.72977635857515</v>
      </c>
      <c r="M88" s="47">
        <f t="shared" si="182"/>
        <v>141.14036532017931</v>
      </c>
      <c r="N88" s="48">
        <f t="shared" si="183"/>
        <v>136.61881758078778</v>
      </c>
      <c r="Q88" s="49">
        <f t="shared" si="187"/>
        <v>3.5790226821230959</v>
      </c>
      <c r="R88" s="50">
        <f t="shared" si="188"/>
        <v>3.9348752850105058</v>
      </c>
      <c r="U88" s="49">
        <f t="shared" si="203"/>
        <v>4.0562952408458699</v>
      </c>
      <c r="V88" s="51">
        <f t="shared" si="204"/>
        <v>3.6592667977298134</v>
      </c>
      <c r="W88" s="51">
        <f t="shared" si="205"/>
        <v>4.082887895218775</v>
      </c>
      <c r="X88" s="50">
        <f t="shared" si="206"/>
        <v>3.6482804927258599</v>
      </c>
      <c r="Z88" s="49">
        <f t="shared" si="207"/>
        <v>4.1460190759453512</v>
      </c>
      <c r="AA88" s="51">
        <f t="shared" si="207"/>
        <v>3.5594586261632153</v>
      </c>
      <c r="AB88" s="51">
        <f t="shared" si="207"/>
        <v>4.1936002807507675</v>
      </c>
      <c r="AC88" s="50">
        <f t="shared" si="207"/>
        <v>3.5625965134831858</v>
      </c>
      <c r="AE88" s="49">
        <f t="shared" ref="AE88:AF88" si="219">AVERAGE(Q86:Q88)</f>
        <v>4.9259532008392499</v>
      </c>
      <c r="AF88" s="50">
        <f t="shared" si="219"/>
        <v>3.86219709574029</v>
      </c>
      <c r="CC88" s="7">
        <f t="shared" si="185"/>
        <v>44440</v>
      </c>
      <c r="CD88" s="15">
        <f t="shared" si="173"/>
        <v>258.4202962945987</v>
      </c>
      <c r="CE88" s="15">
        <f t="shared" si="174"/>
        <v>258.4202962945987</v>
      </c>
      <c r="CF88" s="15">
        <f t="shared" si="175"/>
        <v>259.84594094510038</v>
      </c>
      <c r="CG88" s="15" t="s">
        <v>9939</v>
      </c>
      <c r="CH88" s="15">
        <f t="shared" si="170"/>
        <v>7.0609759825059903E-3</v>
      </c>
      <c r="CI88" s="4">
        <f t="shared" si="190"/>
        <v>5.685994774999358</v>
      </c>
      <c r="CJ88" s="4">
        <f t="shared" si="209"/>
        <v>6.0057821602078576</v>
      </c>
      <c r="CK88" s="4">
        <f t="shared" si="195"/>
        <v>6.0625072656835686</v>
      </c>
      <c r="CL88" s="4">
        <f t="shared" si="214"/>
        <v>5.8021285152311561</v>
      </c>
      <c r="CM88" s="6" t="e">
        <f>NA()</f>
        <v>#N/A</v>
      </c>
      <c r="CN88" s="6" t="e">
        <f>NA()</f>
        <v>#N/A</v>
      </c>
      <c r="CO88" s="4">
        <v>3</v>
      </c>
      <c r="CP88" s="4">
        <v>2</v>
      </c>
      <c r="CQ88" s="4">
        <v>2</v>
      </c>
      <c r="CS88" s="7">
        <f t="shared" si="186"/>
        <v>44440</v>
      </c>
      <c r="CT88" s="15">
        <f t="shared" si="176"/>
        <v>235.54177206075286</v>
      </c>
      <c r="CU88" s="15">
        <f t="shared" si="177"/>
        <v>235.54177206075286</v>
      </c>
      <c r="CV88" s="15">
        <f t="shared" si="178"/>
        <v>235.11960230885512</v>
      </c>
      <c r="CW88" s="15" t="s">
        <v>9939</v>
      </c>
      <c r="CX88" s="15">
        <f t="shared" si="179"/>
        <v>-1.3201555575391988E-2</v>
      </c>
      <c r="CY88" s="4">
        <f t="shared" si="191"/>
        <v>5.8645787097064641</v>
      </c>
      <c r="CZ88" s="4">
        <f t="shared" si="210"/>
        <v>4.9469607025772291</v>
      </c>
      <c r="DA88" s="4">
        <f t="shared" si="196"/>
        <v>6.1740295971449939</v>
      </c>
      <c r="DB88" s="4">
        <f t="shared" si="215"/>
        <v>4.8111963172103502</v>
      </c>
      <c r="DC88" s="6" t="e">
        <f>NA()</f>
        <v>#N/A</v>
      </c>
      <c r="DD88" s="6" t="e">
        <f>NA()</f>
        <v>#N/A</v>
      </c>
      <c r="DE88" s="4">
        <v>3</v>
      </c>
      <c r="DF88" s="4">
        <v>2</v>
      </c>
      <c r="DG88" s="4">
        <v>2</v>
      </c>
    </row>
    <row r="89" spans="2:111" x14ac:dyDescent="0.2">
      <c r="B89" s="7">
        <v>39083</v>
      </c>
      <c r="C89" s="51">
        <v>0.52</v>
      </c>
      <c r="D89" s="51">
        <v>0.46</v>
      </c>
      <c r="E89" s="51">
        <v>0.36830285202394197</v>
      </c>
      <c r="F89" s="50">
        <v>0.38014378753683697</v>
      </c>
      <c r="H89" s="49">
        <f t="shared" si="171"/>
        <v>0.15169714797605804</v>
      </c>
      <c r="I89" s="50">
        <f t="shared" si="168"/>
        <v>7.9856212463163045E-2</v>
      </c>
      <c r="K89" s="46">
        <f t="shared" si="180"/>
        <v>142.12375329509325</v>
      </c>
      <c r="L89" s="47">
        <f t="shared" si="181"/>
        <v>137.35873332982459</v>
      </c>
      <c r="M89" s="47">
        <f t="shared" si="182"/>
        <v>141.66018931101053</v>
      </c>
      <c r="N89" s="48">
        <f t="shared" si="183"/>
        <v>137.13816552842744</v>
      </c>
      <c r="Q89" s="49">
        <f t="shared" si="187"/>
        <v>3.7745912713117207</v>
      </c>
      <c r="R89" s="50">
        <f t="shared" si="188"/>
        <v>4.3266828368376764</v>
      </c>
      <c r="U89" s="49">
        <f t="shared" si="203"/>
        <v>3.9838830660088291</v>
      </c>
      <c r="V89" s="51">
        <f t="shared" si="204"/>
        <v>3.9075029185784871</v>
      </c>
      <c r="W89" s="51">
        <f t="shared" si="205"/>
        <v>4.0295779315478342</v>
      </c>
      <c r="X89" s="50">
        <f t="shared" si="206"/>
        <v>3.8953459391944705</v>
      </c>
      <c r="Z89" s="49">
        <f t="shared" si="207"/>
        <v>4.042503474133194</v>
      </c>
      <c r="AA89" s="51">
        <f t="shared" si="207"/>
        <v>3.700713658677619</v>
      </c>
      <c r="AB89" s="51">
        <f t="shared" si="207"/>
        <v>4.084939813907984</v>
      </c>
      <c r="AC89" s="50">
        <f t="shared" si="207"/>
        <v>3.696717700133874</v>
      </c>
      <c r="AE89" s="49">
        <f t="shared" ref="AE89:AF89" si="220">AVERAGE(Q87:Q89)</f>
        <v>4.0663056504063491</v>
      </c>
      <c r="AF89" s="50">
        <f t="shared" si="220"/>
        <v>4.0788539904658165</v>
      </c>
      <c r="CC89" s="7">
        <f t="shared" si="185"/>
        <v>44470</v>
      </c>
      <c r="CD89" s="15">
        <f t="shared" si="173"/>
        <v>260.5910267834733</v>
      </c>
      <c r="CE89" s="15">
        <f t="shared" si="174"/>
        <v>260.5910267834733</v>
      </c>
      <c r="CF89" s="15">
        <f t="shared" si="175"/>
        <v>261.52508517577525</v>
      </c>
      <c r="CG89" s="15" t="s">
        <v>9939</v>
      </c>
      <c r="CH89" s="15">
        <f t="shared" si="170"/>
        <v>0.19379239538337401</v>
      </c>
      <c r="CI89" s="4">
        <f t="shared" si="190"/>
        <v>6.2378446195118045</v>
      </c>
      <c r="CJ89" s="4">
        <f t="shared" si="209"/>
        <v>6.2481172153400166</v>
      </c>
      <c r="CK89" s="4">
        <f t="shared" si="195"/>
        <v>5.7914710109917804</v>
      </c>
      <c r="CL89" s="4">
        <f t="shared" si="214"/>
        <v>5.9496021370345886</v>
      </c>
      <c r="CM89" s="6" t="e">
        <f>NA()</f>
        <v>#N/A</v>
      </c>
      <c r="CN89" s="6" t="e">
        <f>NA()</f>
        <v>#N/A</v>
      </c>
      <c r="CO89" s="4">
        <v>3</v>
      </c>
      <c r="CP89" s="4">
        <v>2</v>
      </c>
      <c r="CQ89" s="4">
        <v>2</v>
      </c>
      <c r="CS89" s="7">
        <f t="shared" si="186"/>
        <v>44470</v>
      </c>
      <c r="CT89" s="15">
        <f t="shared" si="176"/>
        <v>236.69592674385052</v>
      </c>
      <c r="CU89" s="15">
        <f t="shared" si="177"/>
        <v>236.69592674385052</v>
      </c>
      <c r="CV89" s="15">
        <f t="shared" si="178"/>
        <v>236.412930846824</v>
      </c>
      <c r="CW89" s="15" t="s">
        <v>9939</v>
      </c>
      <c r="CX89" s="15">
        <f t="shared" si="179"/>
        <v>-6.0072612095501965E-2</v>
      </c>
      <c r="CY89" s="4">
        <f t="shared" si="191"/>
        <v>6.0715128253664403</v>
      </c>
      <c r="CZ89" s="4">
        <f t="shared" si="210"/>
        <v>5.2086999301873789</v>
      </c>
      <c r="DA89" s="4">
        <f t="shared" si="196"/>
        <v>6.0109209484435127</v>
      </c>
      <c r="DB89" s="4">
        <f t="shared" si="215"/>
        <v>4.985456118024028</v>
      </c>
      <c r="DC89" s="6" t="e">
        <f>NA()</f>
        <v>#N/A</v>
      </c>
      <c r="DD89" s="6" t="e">
        <f>NA()</f>
        <v>#N/A</v>
      </c>
      <c r="DE89" s="4">
        <v>3</v>
      </c>
      <c r="DF89" s="4">
        <v>2</v>
      </c>
      <c r="DG89" s="4">
        <v>2</v>
      </c>
    </row>
    <row r="90" spans="2:111" x14ac:dyDescent="0.2">
      <c r="B90" s="7">
        <v>39114</v>
      </c>
      <c r="C90" s="51">
        <v>0.28000000000000003</v>
      </c>
      <c r="D90" s="51">
        <v>0.38</v>
      </c>
      <c r="E90" s="51">
        <v>0.38398441216915602</v>
      </c>
      <c r="F90" s="50">
        <v>0.277725700843026</v>
      </c>
      <c r="H90" s="49">
        <f t="shared" si="171"/>
        <v>-0.10398441216915599</v>
      </c>
      <c r="I90" s="50">
        <f t="shared" si="168"/>
        <v>0.102274299156974</v>
      </c>
      <c r="K90" s="46">
        <f t="shared" si="180"/>
        <v>142.5216998043195</v>
      </c>
      <c r="L90" s="47">
        <f t="shared" si="181"/>
        <v>137.88069651647791</v>
      </c>
      <c r="M90" s="47">
        <f t="shared" si="182"/>
        <v>142.20414235621413</v>
      </c>
      <c r="N90" s="48">
        <f t="shared" si="183"/>
        <v>137.51903345976453</v>
      </c>
      <c r="Q90" s="49">
        <f t="shared" si="187"/>
        <v>4.7702796345832326</v>
      </c>
      <c r="R90" s="50">
        <f t="shared" si="188"/>
        <v>4.1271388559655691</v>
      </c>
      <c r="U90" s="49">
        <f t="shared" si="203"/>
        <v>4.1188596491199547</v>
      </c>
      <c r="V90" s="51">
        <f t="shared" si="204"/>
        <v>3.9592857865733606</v>
      </c>
      <c r="W90" s="51">
        <f t="shared" si="205"/>
        <v>4.1564886722669456</v>
      </c>
      <c r="X90" s="50">
        <f t="shared" si="206"/>
        <v>3.9564748283150522</v>
      </c>
      <c r="Z90" s="49">
        <f t="shared" si="207"/>
        <v>4.0530126519915513</v>
      </c>
      <c r="AA90" s="51">
        <f t="shared" si="207"/>
        <v>3.8420185009605539</v>
      </c>
      <c r="AB90" s="51">
        <f t="shared" si="207"/>
        <v>4.0896514996778519</v>
      </c>
      <c r="AC90" s="50">
        <f t="shared" si="207"/>
        <v>3.8333670867451275</v>
      </c>
      <c r="AE90" s="49">
        <f t="shared" ref="AE90:AF90" si="221">AVERAGE(Q88:Q90)</f>
        <v>4.0412978626726828</v>
      </c>
      <c r="AF90" s="50">
        <f t="shared" si="221"/>
        <v>4.1295656592712504</v>
      </c>
      <c r="CC90" s="7">
        <f t="shared" si="185"/>
        <v>44501</v>
      </c>
      <c r="CD90" s="15">
        <f t="shared" si="173"/>
        <v>263.5617644888049</v>
      </c>
      <c r="CE90" s="15">
        <f t="shared" si="174"/>
        <v>263.5617644888049</v>
      </c>
      <c r="CF90" s="15">
        <f t="shared" si="175"/>
        <v>263.77358849631872</v>
      </c>
      <c r="CG90" s="15" t="s">
        <v>9939</v>
      </c>
      <c r="CH90" s="15">
        <f t="shared" si="170"/>
        <v>0.28023416949382485</v>
      </c>
      <c r="CI90" s="4">
        <f t="shared" si="190"/>
        <v>8.8120078762529204</v>
      </c>
      <c r="CJ90" s="4">
        <f t="shared" si="209"/>
        <v>7.3734469939997069</v>
      </c>
      <c r="CK90" s="4">
        <f t="shared" si="195"/>
        <v>6.9119490902546943</v>
      </c>
      <c r="CL90" s="4">
        <f t="shared" si="214"/>
        <v>6.5424487898491934</v>
      </c>
      <c r="CM90" s="6" t="e">
        <f>NA()</f>
        <v>#N/A</v>
      </c>
      <c r="CN90" s="6" t="e">
        <f>NA()</f>
        <v>#N/A</v>
      </c>
      <c r="CO90" s="4">
        <v>3</v>
      </c>
      <c r="CP90" s="4">
        <v>2</v>
      </c>
      <c r="CQ90" s="4">
        <v>2</v>
      </c>
      <c r="CS90" s="7">
        <f t="shared" si="186"/>
        <v>44501</v>
      </c>
      <c r="CT90" s="15">
        <f t="shared" si="176"/>
        <v>237.57170167280279</v>
      </c>
      <c r="CU90" s="15">
        <f t="shared" si="177"/>
        <v>237.57170167280279</v>
      </c>
      <c r="CV90" s="15">
        <f t="shared" si="178"/>
        <v>237.77319839444263</v>
      </c>
      <c r="CW90" s="15" t="s">
        <v>9939</v>
      </c>
      <c r="CX90" s="15">
        <f t="shared" si="179"/>
        <v>-0.20537781150387702</v>
      </c>
      <c r="CY90" s="4">
        <f t="shared" si="191"/>
        <v>6.5852748941306345</v>
      </c>
      <c r="CZ90" s="4">
        <f t="shared" si="210"/>
        <v>5.6825181344366342</v>
      </c>
      <c r="DA90" s="4">
        <f t="shared" si="196"/>
        <v>6.1737888097345133</v>
      </c>
      <c r="DB90" s="4">
        <f t="shared" si="215"/>
        <v>5.2793929224004144</v>
      </c>
      <c r="DC90" s="6" t="e">
        <f>NA()</f>
        <v>#N/A</v>
      </c>
      <c r="DD90" s="6" t="e">
        <f>NA()</f>
        <v>#N/A</v>
      </c>
      <c r="DE90" s="4">
        <v>3</v>
      </c>
      <c r="DF90" s="4">
        <v>2</v>
      </c>
      <c r="DG90" s="4">
        <v>2</v>
      </c>
    </row>
    <row r="91" spans="2:111" x14ac:dyDescent="0.2">
      <c r="B91" s="7">
        <v>39142</v>
      </c>
      <c r="C91" s="51">
        <v>0.22</v>
      </c>
      <c r="D91" s="51">
        <v>0.28999999999999998</v>
      </c>
      <c r="E91" s="51">
        <v>0.153468833386079</v>
      </c>
      <c r="F91" s="50">
        <v>0.23026025993479099</v>
      </c>
      <c r="H91" s="49">
        <f t="shared" si="171"/>
        <v>6.6531166613921E-2</v>
      </c>
      <c r="I91" s="50">
        <f t="shared" si="168"/>
        <v>5.973974006520899E-2</v>
      </c>
      <c r="K91" s="46">
        <f t="shared" si="180"/>
        <v>142.83524754388898</v>
      </c>
      <c r="L91" s="47">
        <f t="shared" si="181"/>
        <v>138.28055053637567</v>
      </c>
      <c r="M91" s="47">
        <f t="shared" si="182"/>
        <v>142.42238139451487</v>
      </c>
      <c r="N91" s="48">
        <f t="shared" si="183"/>
        <v>137.8356851436688</v>
      </c>
      <c r="Q91" s="49">
        <f t="shared" si="187"/>
        <v>3.6831120082336355</v>
      </c>
      <c r="R91" s="50">
        <f t="shared" si="188"/>
        <v>3.6106953618419482</v>
      </c>
      <c r="U91" s="49">
        <f t="shared" si="203"/>
        <v>4.2124449618975177</v>
      </c>
      <c r="V91" s="51">
        <f t="shared" si="204"/>
        <v>3.8453861706717163</v>
      </c>
      <c r="W91" s="51">
        <f t="shared" si="205"/>
        <v>4.2219662756777012</v>
      </c>
      <c r="X91" s="50">
        <f t="shared" si="206"/>
        <v>3.8164970108385745</v>
      </c>
      <c r="Z91" s="49">
        <f t="shared" si="207"/>
        <v>4.1050625590087675</v>
      </c>
      <c r="AA91" s="51">
        <f t="shared" si="207"/>
        <v>3.9040582919411881</v>
      </c>
      <c r="AB91" s="51">
        <f t="shared" si="207"/>
        <v>4.136010959830827</v>
      </c>
      <c r="AC91" s="50">
        <f t="shared" si="207"/>
        <v>3.8894392594493659</v>
      </c>
      <c r="AE91" s="49">
        <f t="shared" ref="AE91:AF91" si="222">AVERAGE(Q89:Q91)</f>
        <v>4.0759943047095293</v>
      </c>
      <c r="AF91" s="50">
        <f t="shared" si="222"/>
        <v>4.0215056848817312</v>
      </c>
      <c r="CC91" s="7">
        <f t="shared" si="185"/>
        <v>44531</v>
      </c>
      <c r="CD91" s="15">
        <f t="shared" si="173"/>
        <v>264.51058684096461</v>
      </c>
      <c r="CE91" s="15">
        <f t="shared" si="174"/>
        <v>264.51058684096461</v>
      </c>
      <c r="CF91" s="15">
        <f t="shared" si="175"/>
        <v>264.70878685040009</v>
      </c>
      <c r="CG91" s="15" t="s">
        <v>9939</v>
      </c>
      <c r="CH91" s="15">
        <f t="shared" si="170"/>
        <v>5.4541338226329894E-3</v>
      </c>
      <c r="CI91" s="4">
        <f t="shared" si="190"/>
        <v>7.6985068892295487</v>
      </c>
      <c r="CJ91" s="4">
        <f t="shared" si="209"/>
        <v>7.3520535995000245</v>
      </c>
      <c r="CK91" s="4">
        <f t="shared" si="195"/>
        <v>7.5827864616647576</v>
      </c>
      <c r="CL91" s="4">
        <f t="shared" si="214"/>
        <v>6.9912059362799157</v>
      </c>
      <c r="CM91" s="6" t="e">
        <f>NA()</f>
        <v>#N/A</v>
      </c>
      <c r="CN91" s="6" t="e">
        <f>NA()</f>
        <v>#N/A</v>
      </c>
      <c r="CO91" s="4">
        <v>3</v>
      </c>
      <c r="CP91" s="4">
        <v>2</v>
      </c>
      <c r="CQ91" s="4">
        <v>2</v>
      </c>
      <c r="CS91" s="7">
        <f t="shared" si="186"/>
        <v>44531</v>
      </c>
      <c r="CT91" s="15">
        <f t="shared" si="176"/>
        <v>239.47227528618521</v>
      </c>
      <c r="CU91" s="15">
        <f t="shared" si="177"/>
        <v>239.47227528618521</v>
      </c>
      <c r="CV91" s="15">
        <f t="shared" si="178"/>
        <v>239.41233579338552</v>
      </c>
      <c r="CW91" s="15" t="s">
        <v>9939</v>
      </c>
      <c r="CX91" s="15">
        <f t="shared" si="179"/>
        <v>0.11062987333681407</v>
      </c>
      <c r="CY91" s="4">
        <f t="shared" si="191"/>
        <v>7.5055143282342129</v>
      </c>
      <c r="CZ91" s="4">
        <f t="shared" si="210"/>
        <v>5.9452792436719193</v>
      </c>
      <c r="DA91" s="4">
        <f t="shared" si="196"/>
        <v>6.7207673492437623</v>
      </c>
      <c r="DB91" s="4">
        <f t="shared" si="215"/>
        <v>5.6121657694319778</v>
      </c>
      <c r="DC91" s="6" t="e">
        <f>NA()</f>
        <v>#N/A</v>
      </c>
      <c r="DD91" s="6" t="e">
        <f>NA()</f>
        <v>#N/A</v>
      </c>
      <c r="DE91" s="4">
        <v>3</v>
      </c>
      <c r="DF91" s="4">
        <v>2</v>
      </c>
      <c r="DG91" s="4">
        <v>2</v>
      </c>
    </row>
    <row r="92" spans="2:111" x14ac:dyDescent="0.2">
      <c r="B92" s="7">
        <v>39173</v>
      </c>
      <c r="C92" s="51">
        <v>-0.06</v>
      </c>
      <c r="D92" s="51">
        <v>0.19</v>
      </c>
      <c r="E92" s="51">
        <v>0.16833703471976499</v>
      </c>
      <c r="F92" s="50">
        <v>0.236023726864864</v>
      </c>
      <c r="H92" s="49">
        <f t="shared" si="171"/>
        <v>-0.22833703471976499</v>
      </c>
      <c r="I92" s="50">
        <f t="shared" si="168"/>
        <v>-4.6023726864864001E-2</v>
      </c>
      <c r="K92" s="46">
        <f t="shared" si="180"/>
        <v>142.74954639536264</v>
      </c>
      <c r="L92" s="47">
        <f t="shared" si="181"/>
        <v>138.54328358239479</v>
      </c>
      <c r="M92" s="47">
        <f t="shared" si="182"/>
        <v>142.66213100813167</v>
      </c>
      <c r="N92" s="48">
        <f t="shared" si="183"/>
        <v>138.16101006469461</v>
      </c>
      <c r="Q92" s="49">
        <f t="shared" si="187"/>
        <v>2.8592981347475472</v>
      </c>
      <c r="R92" s="50">
        <f t="shared" si="188"/>
        <v>3.0169424012923542</v>
      </c>
      <c r="U92" s="49">
        <f t="shared" si="203"/>
        <v>3.9939266050128595</v>
      </c>
      <c r="V92" s="51">
        <f t="shared" si="204"/>
        <v>3.6901459083077413</v>
      </c>
      <c r="W92" s="51">
        <f t="shared" si="205"/>
        <v>4.0569085885611429</v>
      </c>
      <c r="X92" s="50">
        <f t="shared" si="206"/>
        <v>3.7016153091918795</v>
      </c>
      <c r="Z92" s="49">
        <f t="shared" si="207"/>
        <v>4.1084104053434443</v>
      </c>
      <c r="AA92" s="51">
        <f t="shared" si="207"/>
        <v>3.8316059551842727</v>
      </c>
      <c r="AB92" s="51">
        <f t="shared" si="207"/>
        <v>4.1451211788352635</v>
      </c>
      <c r="AC92" s="50">
        <f t="shared" si="207"/>
        <v>3.8248623827818355</v>
      </c>
      <c r="AE92" s="49">
        <f t="shared" ref="AE92:AF92" si="223">AVERAGE(Q90:Q92)</f>
        <v>3.7708965925214719</v>
      </c>
      <c r="AF92" s="50">
        <f t="shared" si="223"/>
        <v>3.5849255396999573</v>
      </c>
      <c r="CC92" s="7">
        <f t="shared" si="185"/>
        <v>44562</v>
      </c>
      <c r="CD92" s="15">
        <f t="shared" si="173"/>
        <v>266.0711993033263</v>
      </c>
      <c r="CE92" s="15">
        <f t="shared" si="174"/>
        <v>266.0711993033263</v>
      </c>
      <c r="CF92" s="15">
        <f t="shared" si="175"/>
        <v>265.91181134410539</v>
      </c>
      <c r="CG92" s="15" t="s">
        <v>9939</v>
      </c>
      <c r="CH92" s="15">
        <f t="shared" si="170"/>
        <v>0.13552906685898797</v>
      </c>
      <c r="CI92" s="4">
        <f t="shared" si="190"/>
        <v>6.8801623048234717</v>
      </c>
      <c r="CJ92" s="4">
        <f t="shared" si="209"/>
        <v>7.0646745149088446</v>
      </c>
      <c r="CK92" s="4">
        <f t="shared" si="195"/>
        <v>7.7968923567686472</v>
      </c>
      <c r="CL92" s="4">
        <f t="shared" si="214"/>
        <v>7.263391702802859</v>
      </c>
      <c r="CM92" s="6" t="e">
        <f>NA()</f>
        <v>#N/A</v>
      </c>
      <c r="CN92" s="6" t="e">
        <f>NA()</f>
        <v>#N/A</v>
      </c>
      <c r="CO92" s="4">
        <v>3</v>
      </c>
      <c r="CP92" s="4">
        <v>2</v>
      </c>
      <c r="CQ92" s="4">
        <v>2</v>
      </c>
      <c r="CS92" s="7">
        <f t="shared" si="186"/>
        <v>44562</v>
      </c>
      <c r="CT92" s="15">
        <f t="shared" si="176"/>
        <v>240.95700339295956</v>
      </c>
      <c r="CU92" s="15">
        <f t="shared" si="177"/>
        <v>240.95700339295956</v>
      </c>
      <c r="CV92" s="15">
        <f t="shared" si="178"/>
        <v>240.89363485602865</v>
      </c>
      <c r="CW92" s="15" t="s">
        <v>9939</v>
      </c>
      <c r="CX92" s="15">
        <f t="shared" si="179"/>
        <v>1.2770516881329685E-3</v>
      </c>
      <c r="CY92" s="4">
        <f t="shared" si="191"/>
        <v>7.7994117374361167</v>
      </c>
      <c r="CZ92" s="4">
        <f t="shared" si="210"/>
        <v>6.2197488790182121</v>
      </c>
      <c r="DA92" s="4">
        <f t="shared" si="196"/>
        <v>7.2967336532669878</v>
      </c>
      <c r="DB92" s="4">
        <f t="shared" si="215"/>
        <v>5.9491820857089222</v>
      </c>
      <c r="DC92" s="6" t="e">
        <f>NA()</f>
        <v>#N/A</v>
      </c>
      <c r="DD92" s="6" t="e">
        <f>NA()</f>
        <v>#N/A</v>
      </c>
      <c r="DE92" s="4">
        <v>3</v>
      </c>
      <c r="DF92" s="4">
        <v>2</v>
      </c>
      <c r="DG92" s="4">
        <v>2</v>
      </c>
    </row>
    <row r="93" spans="2:111" x14ac:dyDescent="0.2">
      <c r="B93" s="7">
        <v>39203</v>
      </c>
      <c r="C93" s="51">
        <v>-0.49</v>
      </c>
      <c r="D93" s="51">
        <v>0.2</v>
      </c>
      <c r="E93" s="51">
        <v>0.17587458713035301</v>
      </c>
      <c r="F93" s="50">
        <v>0.28407079675358599</v>
      </c>
      <c r="H93" s="49">
        <f t="shared" si="171"/>
        <v>-0.66587458713035297</v>
      </c>
      <c r="I93" s="50">
        <f t="shared" si="168"/>
        <v>-8.4070796753585975E-2</v>
      </c>
      <c r="K93" s="46">
        <f t="shared" si="180"/>
        <v>142.05007361802535</v>
      </c>
      <c r="L93" s="47">
        <f t="shared" si="181"/>
        <v>138.82037014955958</v>
      </c>
      <c r="M93" s="47">
        <f t="shared" si="182"/>
        <v>142.91303744203358</v>
      </c>
      <c r="N93" s="48">
        <f t="shared" si="183"/>
        <v>138.5534851467882</v>
      </c>
      <c r="Q93" s="49">
        <f t="shared" si="187"/>
        <v>2.0089809793754938</v>
      </c>
      <c r="R93" s="50">
        <f t="shared" si="188"/>
        <v>3.0430185580062812</v>
      </c>
      <c r="U93" s="49">
        <f t="shared" si="203"/>
        <v>3.952140999144433</v>
      </c>
      <c r="V93" s="51">
        <f t="shared" si="204"/>
        <v>3.7522730178992845</v>
      </c>
      <c r="W93" s="51">
        <f t="shared" si="205"/>
        <v>4.040262563850078</v>
      </c>
      <c r="X93" s="50">
        <f t="shared" si="206"/>
        <v>3.7560768795193269</v>
      </c>
      <c r="Z93" s="49">
        <f t="shared" si="207"/>
        <v>4.0528375220182697</v>
      </c>
      <c r="AA93" s="51">
        <f t="shared" si="207"/>
        <v>3.7626016989595805</v>
      </c>
      <c r="AB93" s="51">
        <f t="shared" si="207"/>
        <v>4.1063791426963077</v>
      </c>
      <c r="AC93" s="50">
        <f t="shared" si="207"/>
        <v>3.7580630665165935</v>
      </c>
      <c r="AE93" s="49">
        <f t="shared" ref="AE93:AF93" si="224">AVERAGE(Q91:Q93)</f>
        <v>2.8504637074522257</v>
      </c>
      <c r="AF93" s="50">
        <f t="shared" si="224"/>
        <v>3.2235521070468613</v>
      </c>
      <c r="CC93" s="7">
        <f t="shared" si="185"/>
        <v>44593</v>
      </c>
      <c r="CD93" s="15">
        <f t="shared" si="173"/>
        <v>268.27959025754387</v>
      </c>
      <c r="CE93" s="15">
        <f t="shared" si="174"/>
        <v>268.27959025754387</v>
      </c>
      <c r="CF93" s="15">
        <f t="shared" si="175"/>
        <v>268.07952433834942</v>
      </c>
      <c r="CG93" s="15" t="s">
        <v>9939</v>
      </c>
      <c r="CH93" s="15">
        <f t="shared" si="170"/>
        <v>1.4800034535189965E-2</v>
      </c>
      <c r="CI93" s="4">
        <f t="shared" si="190"/>
        <v>6.6913833293477296</v>
      </c>
      <c r="CJ93" s="4">
        <f t="shared" si="209"/>
        <v>7.2774632946264433</v>
      </c>
      <c r="CK93" s="4">
        <f t="shared" si="195"/>
        <v>7.0900175078002503</v>
      </c>
      <c r="CL93" s="4">
        <f t="shared" si="214"/>
        <v>7.2313971363451044</v>
      </c>
      <c r="CM93" s="6" t="e">
        <f>NA()</f>
        <v>#N/A</v>
      </c>
      <c r="CN93" s="6" t="e">
        <f>NA()</f>
        <v>#N/A</v>
      </c>
      <c r="CO93" s="4">
        <v>3</v>
      </c>
      <c r="CP93" s="4">
        <v>2</v>
      </c>
      <c r="CQ93" s="4">
        <v>2</v>
      </c>
      <c r="CS93" s="7">
        <f t="shared" si="186"/>
        <v>44593</v>
      </c>
      <c r="CT93" s="15">
        <f t="shared" si="176"/>
        <v>242.78827661874607</v>
      </c>
      <c r="CU93" s="15">
        <f t="shared" si="177"/>
        <v>242.78827661874607</v>
      </c>
      <c r="CV93" s="15">
        <f t="shared" si="178"/>
        <v>242.48575848976242</v>
      </c>
      <c r="CW93" s="15" t="s">
        <v>9939</v>
      </c>
      <c r="CX93" s="15">
        <f t="shared" si="179"/>
        <v>9.9076088629186043E-2</v>
      </c>
      <c r="CY93" s="4">
        <f t="shared" si="191"/>
        <v>8.1666424366038939</v>
      </c>
      <c r="CZ93" s="4">
        <f t="shared" si="210"/>
        <v>6.6112351534005001</v>
      </c>
      <c r="DA93" s="4">
        <f t="shared" si="196"/>
        <v>7.8238561674247409</v>
      </c>
      <c r="DB93" s="4">
        <f t="shared" si="215"/>
        <v>6.2587544253635441</v>
      </c>
      <c r="DC93" s="6" t="e">
        <f>NA()</f>
        <v>#N/A</v>
      </c>
      <c r="DD93" s="6" t="e">
        <f>NA()</f>
        <v>#N/A</v>
      </c>
      <c r="DE93" s="4">
        <v>3</v>
      </c>
      <c r="DF93" s="4">
        <v>2</v>
      </c>
      <c r="DG93" s="4">
        <v>2</v>
      </c>
    </row>
    <row r="94" spans="2:111" x14ac:dyDescent="0.2">
      <c r="B94" s="7">
        <v>39234</v>
      </c>
      <c r="C94" s="51">
        <v>0.12</v>
      </c>
      <c r="D94" s="51">
        <v>0.28999999999999998</v>
      </c>
      <c r="E94" s="51">
        <v>0.30133373372161798</v>
      </c>
      <c r="F94" s="50">
        <v>0.34262158395707498</v>
      </c>
      <c r="H94" s="49">
        <f t="shared" si="171"/>
        <v>-0.18133373372161798</v>
      </c>
      <c r="I94" s="50">
        <f t="shared" si="168"/>
        <v>-5.2621583957075002E-2</v>
      </c>
      <c r="K94" s="46">
        <f t="shared" si="180"/>
        <v>142.22053370636701</v>
      </c>
      <c r="L94" s="47">
        <f t="shared" si="181"/>
        <v>139.22294922299329</v>
      </c>
      <c r="M94" s="47">
        <f t="shared" si="182"/>
        <v>143.34368263373261</v>
      </c>
      <c r="N94" s="48">
        <f t="shared" si="183"/>
        <v>139.02819929222588</v>
      </c>
      <c r="Q94" s="49">
        <f t="shared" si="187"/>
        <v>2.6127337806313164</v>
      </c>
      <c r="R94" s="50">
        <f t="shared" si="188"/>
        <v>3.505854175379568</v>
      </c>
      <c r="U94" s="49">
        <f t="shared" si="203"/>
        <v>3.9832985996037849</v>
      </c>
      <c r="V94" s="51">
        <f t="shared" si="204"/>
        <v>3.7419288231816523</v>
      </c>
      <c r="W94" s="51">
        <f t="shared" si="205"/>
        <v>4.0434174268305583</v>
      </c>
      <c r="X94" s="50">
        <f t="shared" si="206"/>
        <v>3.7394196197807759</v>
      </c>
      <c r="Z94" s="49">
        <f t="shared" si="207"/>
        <v>3.9764554012536926</v>
      </c>
      <c r="AA94" s="51">
        <f t="shared" si="207"/>
        <v>3.7281159164628925</v>
      </c>
      <c r="AB94" s="51">
        <f t="shared" si="207"/>
        <v>4.04686285974726</v>
      </c>
      <c r="AC94" s="50">
        <f t="shared" si="207"/>
        <v>3.7323706028306609</v>
      </c>
      <c r="AE94" s="49">
        <f t="shared" ref="AE94:AF94" si="225">AVERAGE(Q92:Q94)</f>
        <v>2.493670964918119</v>
      </c>
      <c r="AF94" s="50">
        <f t="shared" si="225"/>
        <v>3.1886050448927343</v>
      </c>
      <c r="CC94" s="7">
        <f t="shared" si="185"/>
        <v>44621</v>
      </c>
      <c r="CD94" s="15">
        <f t="shared" si="173"/>
        <v>270.93555820109356</v>
      </c>
      <c r="CE94" s="15">
        <f t="shared" si="174"/>
        <v>270.93555820109356</v>
      </c>
      <c r="CF94" s="15">
        <f t="shared" si="175"/>
        <v>270.49608198337279</v>
      </c>
      <c r="CG94" s="15" t="s">
        <v>9939</v>
      </c>
      <c r="CH94" s="15">
        <f t="shared" si="170"/>
        <v>8.8566870786679019E-2</v>
      </c>
      <c r="CI94" s="4">
        <f t="shared" si="190"/>
        <v>9.036144105768031</v>
      </c>
      <c r="CJ94" s="4">
        <f t="shared" si="209"/>
        <v>7.4476943184005364</v>
      </c>
      <c r="CK94" s="4">
        <f t="shared" si="195"/>
        <v>7.5358965799797444</v>
      </c>
      <c r="CL94" s="4">
        <f t="shared" si="214"/>
        <v>7.2632773759786078</v>
      </c>
      <c r="CM94" s="6" t="e">
        <f>NA()</f>
        <v>#N/A</v>
      </c>
      <c r="CN94" s="6" t="e">
        <f>NA()</f>
        <v>#N/A</v>
      </c>
      <c r="CO94" s="4">
        <v>3</v>
      </c>
      <c r="CP94" s="4">
        <v>2</v>
      </c>
      <c r="CQ94" s="4">
        <v>2</v>
      </c>
      <c r="CS94" s="7">
        <f t="shared" si="186"/>
        <v>44621</v>
      </c>
      <c r="CT94" s="15">
        <f t="shared" si="176"/>
        <v>244.53635221040105</v>
      </c>
      <c r="CU94" s="15">
        <f t="shared" si="177"/>
        <v>244.53635221040105</v>
      </c>
      <c r="CV94" s="15">
        <f t="shared" si="178"/>
        <v>244.11526370733995</v>
      </c>
      <c r="CW94" s="15" t="s">
        <v>9939</v>
      </c>
      <c r="CX94" s="15">
        <f t="shared" si="179"/>
        <v>4.7999620379210017E-2</v>
      </c>
      <c r="CY94" s="4">
        <f t="shared" si="191"/>
        <v>8.0920231952160719</v>
      </c>
      <c r="CZ94" s="4">
        <f t="shared" si="210"/>
        <v>6.8021046812263535</v>
      </c>
      <c r="DA94" s="4">
        <f t="shared" si="196"/>
        <v>8.0193591230853603</v>
      </c>
      <c r="DB94" s="4">
        <f t="shared" si="215"/>
        <v>6.5443629045483549</v>
      </c>
      <c r="DC94" s="6" t="e">
        <f>NA()</f>
        <v>#N/A</v>
      </c>
      <c r="DD94" s="6" t="e">
        <f>NA()</f>
        <v>#N/A</v>
      </c>
      <c r="DE94" s="4">
        <v>3</v>
      </c>
      <c r="DF94" s="4">
        <v>2</v>
      </c>
      <c r="DG94" s="4">
        <v>2</v>
      </c>
    </row>
    <row r="95" spans="2:111" x14ac:dyDescent="0.2">
      <c r="B95" s="7">
        <v>39264</v>
      </c>
      <c r="C95" s="51">
        <v>0.42</v>
      </c>
      <c r="D95" s="51">
        <v>0.3</v>
      </c>
      <c r="E95" s="51">
        <v>0.46608545504321802</v>
      </c>
      <c r="F95" s="50">
        <v>0.36753067548970803</v>
      </c>
      <c r="H95" s="49">
        <f t="shared" si="171"/>
        <v>-4.6085455043218038E-2</v>
      </c>
      <c r="I95" s="50">
        <f t="shared" si="168"/>
        <v>-6.7530675489708036E-2</v>
      </c>
      <c r="K95" s="46">
        <f t="shared" si="180"/>
        <v>142.81785994793375</v>
      </c>
      <c r="L95" s="47">
        <f t="shared" si="181"/>
        <v>139.64061807066227</v>
      </c>
      <c r="M95" s="47">
        <f t="shared" si="182"/>
        <v>144.01178668921173</v>
      </c>
      <c r="N95" s="48">
        <f t="shared" si="183"/>
        <v>139.53917057220579</v>
      </c>
      <c r="Q95" s="49">
        <f t="shared" si="187"/>
        <v>3.8382418307147077</v>
      </c>
      <c r="R95" s="50">
        <f t="shared" si="188"/>
        <v>4.050111592105992</v>
      </c>
      <c r="U95" s="49">
        <f t="shared" si="203"/>
        <v>4.1388535491394549</v>
      </c>
      <c r="V95" s="51">
        <f t="shared" si="204"/>
        <v>3.7833179828956673</v>
      </c>
      <c r="W95" s="51">
        <f t="shared" si="205"/>
        <v>4.198378307136565</v>
      </c>
      <c r="X95" s="50">
        <f t="shared" si="206"/>
        <v>3.7664490660007885</v>
      </c>
      <c r="Z95" s="49">
        <f t="shared" si="207"/>
        <v>4.0247643826292245</v>
      </c>
      <c r="AA95" s="51">
        <f t="shared" si="207"/>
        <v>3.7591732746588682</v>
      </c>
      <c r="AB95" s="51">
        <f t="shared" si="207"/>
        <v>4.0940194326057338</v>
      </c>
      <c r="AC95" s="50">
        <f t="shared" si="207"/>
        <v>3.7539818551002972</v>
      </c>
      <c r="AE95" s="49">
        <f t="shared" ref="AE95:AF95" si="226">AVERAGE(Q93:Q95)</f>
        <v>2.8199855302405061</v>
      </c>
      <c r="AF95" s="50">
        <f t="shared" si="226"/>
        <v>3.5329947751639472</v>
      </c>
      <c r="CC95" s="7">
        <f t="shared" si="185"/>
        <v>44652</v>
      </c>
      <c r="CD95" s="15">
        <f t="shared" si="173"/>
        <v>272.39861021537951</v>
      </c>
      <c r="CE95" s="15">
        <f t="shared" si="174"/>
        <v>272.39861021537951</v>
      </c>
      <c r="CF95" s="15">
        <f t="shared" si="175"/>
        <v>272.75735288841418</v>
      </c>
      <c r="CG95" s="15" t="s">
        <v>9939</v>
      </c>
      <c r="CH95" s="15">
        <f t="shared" si="170"/>
        <v>-0.29597177765419191</v>
      </c>
      <c r="CI95" s="4">
        <f t="shared" si="190"/>
        <v>10.701971253104077</v>
      </c>
      <c r="CJ95" s="4">
        <f t="shared" si="209"/>
        <v>7.672592313086696</v>
      </c>
      <c r="CK95" s="4">
        <f t="shared" si="195"/>
        <v>8.8098328960732797</v>
      </c>
      <c r="CL95" s="4">
        <f t="shared" si="214"/>
        <v>7.4659166420378922</v>
      </c>
      <c r="CM95" s="6" t="e">
        <f>NA()</f>
        <v>#N/A</v>
      </c>
      <c r="CN95" s="6" t="e">
        <f>NA()</f>
        <v>#N/A</v>
      </c>
      <c r="CO95" s="4">
        <v>3</v>
      </c>
      <c r="CP95" s="4">
        <v>2</v>
      </c>
      <c r="CQ95" s="4">
        <v>2</v>
      </c>
      <c r="CS95" s="7">
        <f t="shared" si="186"/>
        <v>44652</v>
      </c>
      <c r="CT95" s="15">
        <f t="shared" si="176"/>
        <v>246.44373575764217</v>
      </c>
      <c r="CU95" s="15">
        <f t="shared" si="177"/>
        <v>246.44373575764217</v>
      </c>
      <c r="CV95" s="15">
        <f t="shared" si="178"/>
        <v>245.88581585379151</v>
      </c>
      <c r="CW95" s="15" t="s">
        <v>9939</v>
      </c>
      <c r="CX95" s="15">
        <f t="shared" si="179"/>
        <v>5.4706497429764078E-2</v>
      </c>
      <c r="CY95" s="4">
        <f t="shared" si="191"/>
        <v>8.5506949275633275</v>
      </c>
      <c r="CZ95" s="4">
        <f t="shared" si="210"/>
        <v>7.2383790950880922</v>
      </c>
      <c r="DA95" s="4">
        <f t="shared" si="196"/>
        <v>8.2697868531277638</v>
      </c>
      <c r="DB95" s="4">
        <f t="shared" si="215"/>
        <v>6.8839063099049822</v>
      </c>
      <c r="DC95" s="6" t="e">
        <f>NA()</f>
        <v>#N/A</v>
      </c>
      <c r="DD95" s="6" t="e">
        <f>NA()</f>
        <v>#N/A</v>
      </c>
      <c r="DE95" s="4">
        <v>3</v>
      </c>
      <c r="DF95" s="4">
        <v>2</v>
      </c>
      <c r="DG95" s="4">
        <v>2</v>
      </c>
    </row>
    <row r="96" spans="2:111" x14ac:dyDescent="0.2">
      <c r="B96" s="7">
        <v>39295</v>
      </c>
      <c r="C96" s="51">
        <v>0.41</v>
      </c>
      <c r="D96" s="51">
        <v>0.27</v>
      </c>
      <c r="E96" s="51">
        <v>0.40868635316396201</v>
      </c>
      <c r="F96" s="50">
        <v>0.35732952590175998</v>
      </c>
      <c r="H96" s="49">
        <f t="shared" si="171"/>
        <v>1.3136468360379627E-3</v>
      </c>
      <c r="I96" s="50">
        <f t="shared" si="168"/>
        <v>-8.7329525901759963E-2</v>
      </c>
      <c r="K96" s="46">
        <f t="shared" si="180"/>
        <v>143.40341317372028</v>
      </c>
      <c r="L96" s="47">
        <f t="shared" si="181"/>
        <v>140.01764773945305</v>
      </c>
      <c r="M96" s="47">
        <f t="shared" si="182"/>
        <v>144.60034320835814</v>
      </c>
      <c r="N96" s="48">
        <f t="shared" si="183"/>
        <v>140.0377852288587</v>
      </c>
      <c r="Q96" s="49">
        <f t="shared" si="187"/>
        <v>4.806904975848127</v>
      </c>
      <c r="R96" s="50">
        <f t="shared" si="188"/>
        <v>4.3544843815353147</v>
      </c>
      <c r="U96" s="49">
        <f t="shared" si="203"/>
        <v>4.0352431088358571</v>
      </c>
      <c r="V96" s="51">
        <f t="shared" si="204"/>
        <v>3.8869251686627564</v>
      </c>
      <c r="W96" s="51">
        <f t="shared" si="205"/>
        <v>4.1007472330188364</v>
      </c>
      <c r="X96" s="50">
        <f t="shared" si="206"/>
        <v>3.873709761741523</v>
      </c>
      <c r="Z96" s="49">
        <f t="shared" si="207"/>
        <v>4.0524650858596987</v>
      </c>
      <c r="AA96" s="51">
        <f t="shared" si="207"/>
        <v>3.8040573249133587</v>
      </c>
      <c r="AB96" s="51">
        <f t="shared" si="207"/>
        <v>4.1141809889953196</v>
      </c>
      <c r="AC96" s="50">
        <f t="shared" si="207"/>
        <v>3.7931928158410293</v>
      </c>
      <c r="AE96" s="49">
        <f t="shared" ref="AE96:AF96" si="227">AVERAGE(Q94:Q96)</f>
        <v>3.7526268623980505</v>
      </c>
      <c r="AF96" s="50">
        <f t="shared" si="227"/>
        <v>3.9701500496736251</v>
      </c>
      <c r="CC96" s="7">
        <f t="shared" si="185"/>
        <v>44682</v>
      </c>
      <c r="CD96" s="15">
        <f t="shared" si="173"/>
        <v>272.8889277137672</v>
      </c>
      <c r="CE96" s="15">
        <f t="shared" si="174"/>
        <v>272.8889277137672</v>
      </c>
      <c r="CF96" s="15">
        <f t="shared" si="175"/>
        <v>274.49232466292784</v>
      </c>
      <c r="CG96" s="15" t="s">
        <v>9939</v>
      </c>
      <c r="CH96" s="15">
        <f t="shared" si="170"/>
        <v>-0.45608616088285897</v>
      </c>
      <c r="CI96" s="4">
        <f t="shared" si="190"/>
        <v>9.9173486216987357</v>
      </c>
      <c r="CJ96" s="4">
        <f t="shared" si="209"/>
        <v>7.6511007776948645</v>
      </c>
      <c r="CK96" s="4">
        <f t="shared" si="195"/>
        <v>9.8851546601902811</v>
      </c>
      <c r="CL96" s="4">
        <f t="shared" si="214"/>
        <v>7.5904624697273659</v>
      </c>
      <c r="CM96" s="6" t="e">
        <f>NA()</f>
        <v>#N/A</v>
      </c>
      <c r="CN96" s="6" t="e">
        <f>NA()</f>
        <v>#N/A</v>
      </c>
      <c r="CO96" s="4">
        <v>3</v>
      </c>
      <c r="CP96" s="4">
        <v>2</v>
      </c>
      <c r="CQ96" s="4">
        <v>2</v>
      </c>
      <c r="CS96" s="7">
        <f t="shared" si="186"/>
        <v>44682</v>
      </c>
      <c r="CT96" s="15">
        <f t="shared" si="176"/>
        <v>247.89775379861226</v>
      </c>
      <c r="CU96" s="15">
        <f t="shared" si="177"/>
        <v>247.89775379861226</v>
      </c>
      <c r="CV96" s="15">
        <f t="shared" si="178"/>
        <v>247.42539330826344</v>
      </c>
      <c r="CW96" s="15" t="s">
        <v>9939</v>
      </c>
      <c r="CX96" s="15">
        <f t="shared" si="179"/>
        <v>-3.6135122567366063E-2</v>
      </c>
      <c r="CY96" s="4">
        <f t="shared" si="191"/>
        <v>8.4007106108991252</v>
      </c>
      <c r="CZ96" s="4">
        <f t="shared" si="210"/>
        <v>7.3023829023665598</v>
      </c>
      <c r="DA96" s="4">
        <f t="shared" si="196"/>
        <v>8.3478095778928409</v>
      </c>
      <c r="DB96" s="4">
        <f t="shared" si="215"/>
        <v>7.1142888928936685</v>
      </c>
      <c r="DC96" s="6" t="e">
        <f>NA()</f>
        <v>#N/A</v>
      </c>
      <c r="DD96" s="6" t="e">
        <f>NA()</f>
        <v>#N/A</v>
      </c>
      <c r="DE96" s="4">
        <v>3</v>
      </c>
      <c r="DF96" s="4">
        <v>2</v>
      </c>
      <c r="DG96" s="4">
        <v>2</v>
      </c>
    </row>
    <row r="97" spans="2:111" x14ac:dyDescent="0.2">
      <c r="B97" s="7">
        <v>39326</v>
      </c>
      <c r="C97" s="51">
        <v>0.78</v>
      </c>
      <c r="D97" s="51">
        <v>0.48</v>
      </c>
      <c r="E97" s="51">
        <v>0.48853461295622402</v>
      </c>
      <c r="F97" s="50">
        <v>0.32058006187437599</v>
      </c>
      <c r="H97" s="49">
        <f t="shared" si="171"/>
        <v>0.291465387043776</v>
      </c>
      <c r="I97" s="50">
        <f t="shared" si="168"/>
        <v>0.15941993812562399</v>
      </c>
      <c r="K97" s="46">
        <f t="shared" si="180"/>
        <v>144.5219597964753</v>
      </c>
      <c r="L97" s="47">
        <f t="shared" si="181"/>
        <v>140.68973244860243</v>
      </c>
      <c r="M97" s="47">
        <f t="shared" si="182"/>
        <v>145.30676593538445</v>
      </c>
      <c r="N97" s="48">
        <f t="shared" si="183"/>
        <v>140.48671844739289</v>
      </c>
      <c r="Q97" s="49">
        <f t="shared" si="187"/>
        <v>5.5915382385655903</v>
      </c>
      <c r="R97" s="50">
        <f t="shared" si="188"/>
        <v>4.2628234754429144</v>
      </c>
      <c r="U97" s="49">
        <f t="shared" si="203"/>
        <v>3.7983546233885619</v>
      </c>
      <c r="V97" s="51">
        <f t="shared" si="204"/>
        <v>3.814602097933701</v>
      </c>
      <c r="W97" s="51">
        <f t="shared" si="205"/>
        <v>3.861012464999277</v>
      </c>
      <c r="X97" s="50">
        <f t="shared" si="206"/>
        <v>3.8281392115633253</v>
      </c>
      <c r="Z97" s="49">
        <f t="shared" si="207"/>
        <v>3.9908170937879581</v>
      </c>
      <c r="AA97" s="51">
        <f t="shared" si="207"/>
        <v>3.8282817498307082</v>
      </c>
      <c r="AB97" s="51">
        <f t="shared" si="207"/>
        <v>4.0533793350515595</v>
      </c>
      <c r="AC97" s="50">
        <f t="shared" si="207"/>
        <v>3.8227660131018788</v>
      </c>
      <c r="AE97" s="49">
        <f t="shared" ref="AE97:AF97" si="228">AVERAGE(Q95:Q97)</f>
        <v>4.745561681709475</v>
      </c>
      <c r="AF97" s="50">
        <f t="shared" si="228"/>
        <v>4.2224731496947401</v>
      </c>
      <c r="CC97" s="7">
        <f t="shared" si="185"/>
        <v>44713</v>
      </c>
      <c r="CD97" s="15">
        <f t="shared" si="173"/>
        <v>275.18119470656285</v>
      </c>
      <c r="CE97" s="15">
        <f t="shared" si="174"/>
        <v>275.18119470656285</v>
      </c>
      <c r="CF97" s="15">
        <f t="shared" si="175"/>
        <v>276.83933910597216</v>
      </c>
      <c r="CG97" s="15" t="s">
        <v>9939</v>
      </c>
      <c r="CH97" s="15">
        <f t="shared" si="170"/>
        <v>-1.5038276908629022E-2</v>
      </c>
      <c r="CI97" s="4">
        <f t="shared" si="190"/>
        <v>9.7153263965162466</v>
      </c>
      <c r="CJ97" s="4">
        <f t="shared" si="209"/>
        <v>7.9830598072490915</v>
      </c>
      <c r="CK97" s="4">
        <f t="shared" si="195"/>
        <v>10.111548757106354</v>
      </c>
      <c r="CL97" s="4">
        <f t="shared" si="214"/>
        <v>7.7689176326768843</v>
      </c>
      <c r="CM97" s="6" t="e">
        <f>NA()</f>
        <v>#N/A</v>
      </c>
      <c r="CN97" s="6" t="e">
        <f>NA()</f>
        <v>#N/A</v>
      </c>
      <c r="CO97" s="4">
        <v>3</v>
      </c>
      <c r="CP97" s="4">
        <v>2</v>
      </c>
      <c r="CQ97" s="4">
        <v>2</v>
      </c>
      <c r="CS97" s="7">
        <f t="shared" si="186"/>
        <v>44713</v>
      </c>
      <c r="CT97" s="15">
        <f t="shared" si="176"/>
        <v>249.80656650286159</v>
      </c>
      <c r="CU97" s="15">
        <f t="shared" si="177"/>
        <v>249.80656650286159</v>
      </c>
      <c r="CV97" s="15">
        <f t="shared" si="178"/>
        <v>249.2091508883442</v>
      </c>
      <c r="CW97" s="15" t="s">
        <v>9939</v>
      </c>
      <c r="CX97" s="15">
        <f t="shared" si="179"/>
        <v>4.9072549413558986E-2</v>
      </c>
      <c r="CY97" s="4">
        <f t="shared" si="191"/>
        <v>8.6115973301512838</v>
      </c>
      <c r="CZ97" s="4">
        <f t="shared" si="210"/>
        <v>7.5157713539970104</v>
      </c>
      <c r="DA97" s="4">
        <f t="shared" si="196"/>
        <v>8.5210009562045794</v>
      </c>
      <c r="DB97" s="4">
        <f t="shared" si="215"/>
        <v>7.3521777838172211</v>
      </c>
      <c r="DC97" s="6" t="e">
        <f>NA()</f>
        <v>#N/A</v>
      </c>
      <c r="DD97" s="6" t="e">
        <f>NA()</f>
        <v>#N/A</v>
      </c>
      <c r="DE97" s="4">
        <v>3</v>
      </c>
      <c r="DF97" s="4">
        <v>2</v>
      </c>
      <c r="DG97" s="4">
        <v>2</v>
      </c>
    </row>
    <row r="98" spans="2:111" x14ac:dyDescent="0.2">
      <c r="B98" s="7">
        <v>39356</v>
      </c>
      <c r="C98" s="51">
        <v>0.39</v>
      </c>
      <c r="D98" s="51">
        <v>0.33</v>
      </c>
      <c r="E98" s="51">
        <v>0.28080381602749099</v>
      </c>
      <c r="F98" s="50">
        <v>0.38568516921641399</v>
      </c>
      <c r="H98" s="49">
        <f t="shared" si="171"/>
        <v>0.10919618397250902</v>
      </c>
      <c r="I98" s="50">
        <f t="shared" si="168"/>
        <v>-5.5685169216413977E-2</v>
      </c>
      <c r="K98" s="46">
        <f t="shared" si="180"/>
        <v>145.08559543968155</v>
      </c>
      <c r="L98" s="47">
        <f t="shared" si="181"/>
        <v>141.15400856568283</v>
      </c>
      <c r="M98" s="47">
        <f t="shared" si="182"/>
        <v>145.71479287907712</v>
      </c>
      <c r="N98" s="48">
        <f t="shared" si="183"/>
        <v>141.02855488516332</v>
      </c>
      <c r="Q98" s="49">
        <f t="shared" si="187"/>
        <v>4.8147539650923932</v>
      </c>
      <c r="R98" s="50">
        <f t="shared" si="188"/>
        <v>4.3382802447521982</v>
      </c>
      <c r="U98" s="49">
        <f t="shared" si="203"/>
        <v>3.7466828020905609</v>
      </c>
      <c r="V98" s="51">
        <f t="shared" si="204"/>
        <v>3.9181784743658454</v>
      </c>
      <c r="W98" s="51">
        <f t="shared" si="205"/>
        <v>3.8194164276372504</v>
      </c>
      <c r="X98" s="50">
        <f t="shared" si="206"/>
        <v>3.9315896021691259</v>
      </c>
      <c r="Z98" s="49">
        <f t="shared" si="207"/>
        <v>3.8600935114383268</v>
      </c>
      <c r="AA98" s="51">
        <f t="shared" si="207"/>
        <v>3.8732352469874343</v>
      </c>
      <c r="AB98" s="51">
        <f t="shared" si="207"/>
        <v>3.9270587085517881</v>
      </c>
      <c r="AC98" s="50">
        <f t="shared" si="207"/>
        <v>3.8778128584913247</v>
      </c>
      <c r="AE98" s="49">
        <f t="shared" ref="AE98:AF98" si="229">AVERAGE(Q96:Q98)</f>
        <v>5.0710657265020371</v>
      </c>
      <c r="AF98" s="50">
        <f t="shared" si="229"/>
        <v>4.3185293672434755</v>
      </c>
      <c r="CC98" s="7">
        <f t="shared" si="185"/>
        <v>44743</v>
      </c>
      <c r="CD98" s="15">
        <f t="shared" si="173"/>
        <v>277.21753554739144</v>
      </c>
      <c r="CE98" s="15">
        <f t="shared" si="174"/>
        <v>277.21753554739144</v>
      </c>
      <c r="CF98" s="15">
        <f t="shared" si="175"/>
        <v>278.61614697880708</v>
      </c>
      <c r="CG98" s="15" t="s">
        <v>9939</v>
      </c>
      <c r="CH98" s="15">
        <f t="shared" si="170"/>
        <v>9.8180857325775972E-2</v>
      </c>
      <c r="CI98" s="4">
        <f t="shared" si="190"/>
        <v>8.872766885709467</v>
      </c>
      <c r="CJ98" s="4">
        <f t="shared" si="209"/>
        <v>8.1440843521450859</v>
      </c>
      <c r="CK98" s="4">
        <f t="shared" si="195"/>
        <v>9.501813967974817</v>
      </c>
      <c r="CL98" s="4">
        <f t="shared" si="214"/>
        <v>7.926081645696347</v>
      </c>
      <c r="CM98" s="6" t="e">
        <f>NA()</f>
        <v>#N/A</v>
      </c>
      <c r="CN98" s="6" t="e">
        <f>NA()</f>
        <v>#N/A</v>
      </c>
      <c r="CO98" s="4">
        <v>3</v>
      </c>
      <c r="CP98" s="4">
        <v>2</v>
      </c>
      <c r="CQ98" s="4">
        <v>2</v>
      </c>
      <c r="CS98" s="7">
        <f t="shared" si="186"/>
        <v>44743</v>
      </c>
      <c r="CT98" s="15">
        <f t="shared" si="176"/>
        <v>251.35536721517931</v>
      </c>
      <c r="CU98" s="15">
        <f t="shared" si="177"/>
        <v>251.35536721517931</v>
      </c>
      <c r="CV98" s="15">
        <f t="shared" si="178"/>
        <v>250.81671520112923</v>
      </c>
      <c r="CW98" s="15" t="s">
        <v>9939</v>
      </c>
      <c r="CX98" s="15">
        <f t="shared" si="179"/>
        <v>-2.5066325636378006E-2</v>
      </c>
      <c r="CY98" s="4">
        <f t="shared" si="191"/>
        <v>8.2659762234013101</v>
      </c>
      <c r="CZ98" s="4">
        <f t="shared" si="210"/>
        <v>7.6655743793708098</v>
      </c>
      <c r="DA98" s="4">
        <f t="shared" si="196"/>
        <v>8.4260947214839064</v>
      </c>
      <c r="DB98" s="4">
        <f t="shared" si="215"/>
        <v>7.4945762119114603</v>
      </c>
      <c r="DC98" s="6" t="e">
        <f>NA()</f>
        <v>#N/A</v>
      </c>
      <c r="DD98" s="6" t="e">
        <f>NA()</f>
        <v>#N/A</v>
      </c>
      <c r="DE98" s="4">
        <v>3</v>
      </c>
      <c r="DF98" s="4">
        <v>2</v>
      </c>
      <c r="DG98" s="4">
        <v>2</v>
      </c>
    </row>
    <row r="99" spans="2:111" x14ac:dyDescent="0.2">
      <c r="B99" s="7">
        <v>39387</v>
      </c>
      <c r="C99" s="51">
        <v>0.71</v>
      </c>
      <c r="D99" s="51">
        <v>0.23</v>
      </c>
      <c r="E99" s="51">
        <v>0.32213106344539399</v>
      </c>
      <c r="F99" s="50">
        <v>0.29810752658571099</v>
      </c>
      <c r="H99" s="49">
        <f t="shared" si="171"/>
        <v>0.38786893655460597</v>
      </c>
      <c r="I99" s="50">
        <f t="shared" si="168"/>
        <v>-6.8107526585710981E-2</v>
      </c>
      <c r="K99" s="46">
        <f t="shared" si="180"/>
        <v>146.11570316730331</v>
      </c>
      <c r="L99" s="47">
        <f t="shared" si="181"/>
        <v>141.4786627853839</v>
      </c>
      <c r="M99" s="47">
        <f t="shared" si="182"/>
        <v>146.18418549097572</v>
      </c>
      <c r="N99" s="48">
        <f t="shared" si="183"/>
        <v>141.44897162191103</v>
      </c>
      <c r="Q99" s="49">
        <f t="shared" si="187"/>
        <v>4.4538072139045397</v>
      </c>
      <c r="R99" s="50">
        <f t="shared" si="188"/>
        <v>4.0922133481040959</v>
      </c>
      <c r="U99" s="49">
        <f t="shared" si="203"/>
        <v>3.942781784704934</v>
      </c>
      <c r="V99" s="51">
        <f t="shared" si="204"/>
        <v>3.8870838668032093</v>
      </c>
      <c r="W99" s="51">
        <f t="shared" si="205"/>
        <v>4.003431962829552</v>
      </c>
      <c r="X99" s="50">
        <f t="shared" si="206"/>
        <v>3.902971222692301</v>
      </c>
      <c r="Z99" s="49">
        <f t="shared" si="207"/>
        <v>3.8292730700613524</v>
      </c>
      <c r="AA99" s="51">
        <f t="shared" si="207"/>
        <v>3.8732881463675852</v>
      </c>
      <c r="AB99" s="51">
        <f t="shared" si="207"/>
        <v>3.89462028515536</v>
      </c>
      <c r="AC99" s="50">
        <f t="shared" si="207"/>
        <v>3.8875666788082506</v>
      </c>
      <c r="AE99" s="49">
        <f t="shared" ref="AE99:AF99" si="230">AVERAGE(Q97:Q99)</f>
        <v>4.9533664725208411</v>
      </c>
      <c r="AF99" s="50">
        <f t="shared" si="230"/>
        <v>4.2311056894330692</v>
      </c>
      <c r="CC99" s="7">
        <f t="shared" si="185"/>
        <v>44774</v>
      </c>
      <c r="CD99" s="15">
        <f t="shared" si="173"/>
        <v>279.15805829622315</v>
      </c>
      <c r="CE99" s="15">
        <f t="shared" si="174"/>
        <v>279.15805829622315</v>
      </c>
      <c r="CF99" s="15">
        <f t="shared" si="175"/>
        <v>280.79394531602804</v>
      </c>
      <c r="CG99" s="15" t="s">
        <v>9939</v>
      </c>
      <c r="CH99" s="15">
        <f t="shared" si="170"/>
        <v>-8.1648285943258014E-2</v>
      </c>
      <c r="CI99" s="4">
        <f t="shared" si="190"/>
        <v>9.5040381863928758</v>
      </c>
      <c r="CJ99" s="4">
        <f t="shared" si="209"/>
        <v>8.6945732534285725</v>
      </c>
      <c r="CK99" s="4">
        <f t="shared" si="195"/>
        <v>9.3640438228728637</v>
      </c>
      <c r="CL99" s="4">
        <f t="shared" si="214"/>
        <v>8.2739058042742499</v>
      </c>
      <c r="CM99" s="6" t="e">
        <f>NA()</f>
        <v>#N/A</v>
      </c>
      <c r="CN99" s="6" t="e">
        <f>NA()</f>
        <v>#N/A</v>
      </c>
      <c r="CO99" s="4">
        <v>3</v>
      </c>
      <c r="CP99" s="4">
        <v>2</v>
      </c>
      <c r="CQ99" s="4">
        <v>2</v>
      </c>
      <c r="CS99" s="7">
        <f t="shared" si="186"/>
        <v>44774</v>
      </c>
      <c r="CT99" s="15">
        <f t="shared" si="176"/>
        <v>253.36621015290075</v>
      </c>
      <c r="CU99" s="15">
        <f t="shared" si="177"/>
        <v>253.36621015290075</v>
      </c>
      <c r="CV99" s="15">
        <f t="shared" si="178"/>
        <v>252.84699552315709</v>
      </c>
      <c r="CW99" s="15" t="s">
        <v>9939</v>
      </c>
      <c r="CX99" s="15">
        <f t="shared" si="179"/>
        <v>-9.4677104752699526E-3</v>
      </c>
      <c r="CY99" s="4">
        <f t="shared" si="191"/>
        <v>9.0571421170839699</v>
      </c>
      <c r="CZ99" s="4">
        <f t="shared" si="210"/>
        <v>8.0622313794740421</v>
      </c>
      <c r="DA99" s="4">
        <f t="shared" si="196"/>
        <v>8.6449052235455213</v>
      </c>
      <c r="DB99" s="4">
        <f t="shared" si="215"/>
        <v>7.7478590376139538</v>
      </c>
      <c r="DC99" s="6" t="e">
        <f>NA()</f>
        <v>#N/A</v>
      </c>
      <c r="DD99" s="6" t="e">
        <f>NA()</f>
        <v>#N/A</v>
      </c>
      <c r="DE99" s="4">
        <v>3</v>
      </c>
      <c r="DF99" s="4">
        <v>2</v>
      </c>
      <c r="DG99" s="4">
        <v>2</v>
      </c>
    </row>
    <row r="100" spans="2:111" x14ac:dyDescent="0.2">
      <c r="B100" s="7">
        <v>39417</v>
      </c>
      <c r="C100" s="51">
        <v>0.41</v>
      </c>
      <c r="D100" s="51">
        <v>0.38</v>
      </c>
      <c r="E100" s="51">
        <v>0.24134074632510999</v>
      </c>
      <c r="F100" s="50">
        <v>0.316479927904396</v>
      </c>
      <c r="H100" s="49">
        <f t="shared" si="171"/>
        <v>0.16865925367488999</v>
      </c>
      <c r="I100" s="50">
        <f t="shared" si="168"/>
        <v>6.3520072095604008E-2</v>
      </c>
      <c r="K100" s="46">
        <f t="shared" si="180"/>
        <v>146.71477755028926</v>
      </c>
      <c r="L100" s="47">
        <f t="shared" si="181"/>
        <v>142.01628170396836</v>
      </c>
      <c r="M100" s="47">
        <f t="shared" si="182"/>
        <v>146.53698749524892</v>
      </c>
      <c r="N100" s="48">
        <f t="shared" si="183"/>
        <v>141.89662922532156</v>
      </c>
      <c r="Q100" s="49">
        <f t="shared" si="187"/>
        <v>3.4298009335339117</v>
      </c>
      <c r="R100" s="50">
        <f t="shared" si="188"/>
        <v>4.0751972640375556</v>
      </c>
      <c r="U100" s="49">
        <f t="shared" si="203"/>
        <v>3.7670980214975458</v>
      </c>
      <c r="V100" s="51">
        <f t="shared" si="204"/>
        <v>3.866389228582733</v>
      </c>
      <c r="W100" s="51">
        <f t="shared" si="205"/>
        <v>3.8235852392951415</v>
      </c>
      <c r="X100" s="50">
        <f t="shared" si="206"/>
        <v>3.8631659518007666</v>
      </c>
      <c r="Z100" s="49">
        <f t="shared" si="207"/>
        <v>3.8188542027643471</v>
      </c>
      <c r="AA100" s="51">
        <f t="shared" si="207"/>
        <v>3.8905505232505959</v>
      </c>
      <c r="AB100" s="51">
        <f t="shared" si="207"/>
        <v>3.8821445432539812</v>
      </c>
      <c r="AC100" s="50">
        <f t="shared" si="207"/>
        <v>3.8992422588873978</v>
      </c>
      <c r="AE100" s="49">
        <f t="shared" ref="AE100:AF100" si="231">AVERAGE(Q98:Q100)</f>
        <v>4.2327873708436146</v>
      </c>
      <c r="AF100" s="50">
        <f t="shared" si="231"/>
        <v>4.1685636189646162</v>
      </c>
      <c r="CC100" s="7">
        <f t="shared" si="185"/>
        <v>44805</v>
      </c>
      <c r="CD100" s="15">
        <f t="shared" si="173"/>
        <v>280.8888382576597</v>
      </c>
      <c r="CE100" s="15">
        <f t="shared" si="174"/>
        <v>280.8888382576597</v>
      </c>
      <c r="CF100" s="15">
        <f t="shared" si="175"/>
        <v>282.50791774079426</v>
      </c>
      <c r="CG100" s="15" t="s">
        <v>9939</v>
      </c>
      <c r="CH100" s="15">
        <f t="shared" si="170"/>
        <v>9.5977981871410156E-3</v>
      </c>
      <c r="CI100" s="4">
        <f t="shared" si="190"/>
        <v>8.4454365550296728</v>
      </c>
      <c r="CJ100" s="4">
        <f t="shared" si="209"/>
        <v>8.694573253428544</v>
      </c>
      <c r="CK100" s="4">
        <f t="shared" si="195"/>
        <v>8.9407472090440052</v>
      </c>
      <c r="CL100" s="4">
        <f t="shared" si="214"/>
        <v>8.5110769530007335</v>
      </c>
      <c r="CM100" s="6" t="e">
        <f>NA()</f>
        <v>#N/A</v>
      </c>
      <c r="CN100" s="6" t="e">
        <f>NA()</f>
        <v>#N/A</v>
      </c>
      <c r="CO100" s="4">
        <v>3</v>
      </c>
      <c r="CP100" s="4">
        <v>2</v>
      </c>
      <c r="CQ100" s="4">
        <v>2</v>
      </c>
      <c r="CS100" s="7">
        <f t="shared" si="186"/>
        <v>44805</v>
      </c>
      <c r="CT100" s="15">
        <f t="shared" si="176"/>
        <v>255.06376376092516</v>
      </c>
      <c r="CU100" s="15">
        <f t="shared" si="177"/>
        <v>255.06376376092516</v>
      </c>
      <c r="CV100" s="15">
        <f t="shared" si="178"/>
        <v>254.57860177806668</v>
      </c>
      <c r="CW100" s="15" t="s">
        <v>9939</v>
      </c>
      <c r="CX100" s="15">
        <f t="shared" si="179"/>
        <v>-1.4843516264359979E-2</v>
      </c>
      <c r="CY100" s="4">
        <f t="shared" si="191"/>
        <v>8.90094432838562</v>
      </c>
      <c r="CZ100" s="4">
        <f t="shared" si="210"/>
        <v>8.2881229640817224</v>
      </c>
      <c r="DA100" s="4">
        <f t="shared" si="196"/>
        <v>8.7413542229569661</v>
      </c>
      <c r="DB100" s="4">
        <f t="shared" si="215"/>
        <v>8.0053095743088587</v>
      </c>
      <c r="DC100" s="6" t="e">
        <f>NA()</f>
        <v>#N/A</v>
      </c>
      <c r="DD100" s="6" t="e">
        <f>NA()</f>
        <v>#N/A</v>
      </c>
      <c r="DE100" s="4">
        <v>3</v>
      </c>
      <c r="DF100" s="4">
        <v>2</v>
      </c>
      <c r="DG100" s="4">
        <v>2</v>
      </c>
    </row>
    <row r="101" spans="2:111" x14ac:dyDescent="0.2">
      <c r="B101" s="7">
        <v>39448</v>
      </c>
      <c r="C101" s="51">
        <v>0.46</v>
      </c>
      <c r="D101" s="51">
        <v>0.43</v>
      </c>
      <c r="E101" s="51">
        <v>0.31014417723576698</v>
      </c>
      <c r="F101" s="50">
        <v>0.35146523312272998</v>
      </c>
      <c r="H101" s="49">
        <f t="shared" si="171"/>
        <v>0.14985582276423304</v>
      </c>
      <c r="I101" s="50">
        <f t="shared" si="168"/>
        <v>7.8534766877270012E-2</v>
      </c>
      <c r="K101" s="46">
        <f t="shared" si="180"/>
        <v>147.38966552702058</v>
      </c>
      <c r="L101" s="47">
        <f t="shared" si="181"/>
        <v>142.62695171529543</v>
      </c>
      <c r="M101" s="47">
        <f t="shared" si="182"/>
        <v>146.99146342946213</v>
      </c>
      <c r="N101" s="48">
        <f t="shared" si="183"/>
        <v>142.39534654402163</v>
      </c>
      <c r="Q101" s="49">
        <f t="shared" si="187"/>
        <v>3.5509008727934201</v>
      </c>
      <c r="R101" s="50">
        <f t="shared" si="188"/>
        <v>3.9333592741460137</v>
      </c>
      <c r="U101" s="49">
        <f t="shared" si="203"/>
        <v>3.7051598412220841</v>
      </c>
      <c r="V101" s="51">
        <f t="shared" si="204"/>
        <v>3.8353719911065554</v>
      </c>
      <c r="W101" s="51">
        <f t="shared" si="205"/>
        <v>3.7634243921183383</v>
      </c>
      <c r="X101" s="50">
        <f t="shared" si="206"/>
        <v>3.8334922997817387</v>
      </c>
      <c r="Z101" s="49">
        <f t="shared" si="207"/>
        <v>3.805013215808188</v>
      </c>
      <c r="AA101" s="51">
        <f t="shared" si="207"/>
        <v>3.862948362164166</v>
      </c>
      <c r="AB101" s="51">
        <f t="shared" si="207"/>
        <v>3.8634805314143441</v>
      </c>
      <c r="AC101" s="50">
        <f t="shared" si="207"/>
        <v>3.8665431580916021</v>
      </c>
      <c r="AE101" s="49">
        <f t="shared" ref="AE101:AF101" si="232">AVERAGE(Q99:Q101)</f>
        <v>3.811503006743957</v>
      </c>
      <c r="AF101" s="50">
        <f t="shared" si="232"/>
        <v>4.0335899620958884</v>
      </c>
      <c r="CC101" s="7">
        <f t="shared" si="185"/>
        <v>44835</v>
      </c>
      <c r="CD101" s="15">
        <f t="shared" si="173"/>
        <v>282.48990463572835</v>
      </c>
      <c r="CE101" s="15">
        <f t="shared" si="174"/>
        <v>282.48990463572835</v>
      </c>
      <c r="CF101" s="15">
        <f t="shared" si="175"/>
        <v>283.60226474360513</v>
      </c>
      <c r="CG101" s="15" t="s">
        <v>9939</v>
      </c>
      <c r="CH101" s="15">
        <f t="shared" si="170"/>
        <v>0.18263138691392994</v>
      </c>
      <c r="CI101" s="4">
        <f t="shared" si="190"/>
        <v>7.3528677875598873</v>
      </c>
      <c r="CJ101" s="4">
        <f t="shared" si="209"/>
        <v>8.4035425634401975</v>
      </c>
      <c r="CK101" s="4">
        <f t="shared" si="195"/>
        <v>8.4341141763274781</v>
      </c>
      <c r="CL101" s="4">
        <f t="shared" si="214"/>
        <v>8.5975630234324374</v>
      </c>
      <c r="CM101" s="6" t="e">
        <f>NA()</f>
        <v>#N/A</v>
      </c>
      <c r="CN101" s="6" t="e">
        <f>NA()</f>
        <v>#N/A</v>
      </c>
      <c r="CO101" s="4">
        <v>3</v>
      </c>
      <c r="CP101" s="4">
        <v>2</v>
      </c>
      <c r="CQ101" s="4">
        <v>2</v>
      </c>
      <c r="CS101" s="7">
        <f t="shared" si="186"/>
        <v>44835</v>
      </c>
      <c r="CT101" s="15">
        <f t="shared" si="176"/>
        <v>256.67066547261896</v>
      </c>
      <c r="CU101" s="15">
        <f t="shared" si="177"/>
        <v>256.67066547261896</v>
      </c>
      <c r="CV101" s="15">
        <f t="shared" si="178"/>
        <v>256.33467760089201</v>
      </c>
      <c r="CW101" s="15" t="s">
        <v>9939</v>
      </c>
      <c r="CX101" s="15">
        <f t="shared" si="179"/>
        <v>-5.9797104140061008E-2</v>
      </c>
      <c r="CY101" s="4">
        <f t="shared" si="191"/>
        <v>9.0946735439846833</v>
      </c>
      <c r="CZ101" s="4">
        <f t="shared" si="210"/>
        <v>8.4389871019558598</v>
      </c>
      <c r="DA101" s="4">
        <f t="shared" si="196"/>
        <v>9.017586663151425</v>
      </c>
      <c r="DB101" s="4">
        <f t="shared" si="215"/>
        <v>8.2631138151705414</v>
      </c>
      <c r="DC101" s="6" t="e">
        <f>NA()</f>
        <v>#N/A</v>
      </c>
      <c r="DD101" s="6" t="e">
        <f>NA()</f>
        <v>#N/A</v>
      </c>
      <c r="DE101" s="4">
        <v>3</v>
      </c>
      <c r="DF101" s="4">
        <v>2</v>
      </c>
      <c r="DG101" s="4">
        <v>2</v>
      </c>
    </row>
    <row r="102" spans="2:111" x14ac:dyDescent="0.2">
      <c r="B102" s="7">
        <v>39479</v>
      </c>
      <c r="C102" s="51">
        <v>0.3</v>
      </c>
      <c r="D102" s="51">
        <v>0.43</v>
      </c>
      <c r="E102" s="51">
        <v>0.21388691035691301</v>
      </c>
      <c r="F102" s="50">
        <v>0.33013650702556502</v>
      </c>
      <c r="H102" s="49">
        <f t="shared" si="171"/>
        <v>8.6113089643086976E-2</v>
      </c>
      <c r="I102" s="50">
        <f t="shared" si="168"/>
        <v>9.9863492974434975E-2</v>
      </c>
      <c r="K102" s="46">
        <f t="shared" si="180"/>
        <v>147.83183452360163</v>
      </c>
      <c r="L102" s="47">
        <f t="shared" si="181"/>
        <v>143.24024760767119</v>
      </c>
      <c r="M102" s="47">
        <f t="shared" si="182"/>
        <v>147.30585892907982</v>
      </c>
      <c r="N102" s="48">
        <f t="shared" si="183"/>
        <v>142.86544556726901</v>
      </c>
      <c r="Q102" s="49">
        <f t="shared" si="187"/>
        <v>3.1047121143303258</v>
      </c>
      <c r="R102" s="50">
        <f t="shared" si="188"/>
        <v>4.0661822957816867</v>
      </c>
      <c r="U102" s="49">
        <f t="shared" si="203"/>
        <v>3.7258429604564611</v>
      </c>
      <c r="V102" s="51">
        <f t="shared" si="204"/>
        <v>3.8870931367486605</v>
      </c>
      <c r="W102" s="51">
        <f t="shared" si="205"/>
        <v>3.5876005356342944</v>
      </c>
      <c r="X102" s="50">
        <f t="shared" si="206"/>
        <v>3.8877615505265481</v>
      </c>
      <c r="Z102" s="49">
        <f t="shared" si="207"/>
        <v>3.7327002743920303</v>
      </c>
      <c r="AA102" s="51">
        <f t="shared" si="207"/>
        <v>3.8629514521459831</v>
      </c>
      <c r="AB102" s="51">
        <f t="shared" si="207"/>
        <v>3.7248700556825916</v>
      </c>
      <c r="AC102" s="50">
        <f t="shared" si="207"/>
        <v>3.8614732673696843</v>
      </c>
      <c r="AE102" s="49">
        <f t="shared" ref="AE102:AF102" si="233">AVERAGE(Q100:Q102)</f>
        <v>3.3618046402192192</v>
      </c>
      <c r="AF102" s="50">
        <f t="shared" si="233"/>
        <v>4.0249129446550853</v>
      </c>
      <c r="CC102" s="7">
        <f t="shared" si="185"/>
        <v>44866</v>
      </c>
      <c r="CD102" s="15">
        <f t="shared" si="173"/>
        <v>284.12834608261556</v>
      </c>
      <c r="CE102" s="15">
        <f t="shared" si="174"/>
        <v>284.12834608261556</v>
      </c>
      <c r="CF102" s="15">
        <f t="shared" si="175"/>
        <v>284.48393225848571</v>
      </c>
      <c r="CG102" s="15" t="s">
        <v>9939</v>
      </c>
      <c r="CH102" s="15">
        <f t="shared" si="170"/>
        <v>0.26911830951785598</v>
      </c>
      <c r="CI102" s="4">
        <f t="shared" si="190"/>
        <v>5.3610314087967339</v>
      </c>
      <c r="CJ102" s="4">
        <f t="shared" si="209"/>
        <v>7.8033252029940314</v>
      </c>
      <c r="CK102" s="4">
        <f t="shared" si="195"/>
        <v>7.0531119171287644</v>
      </c>
      <c r="CL102" s="4">
        <f t="shared" si="214"/>
        <v>8.300480339954257</v>
      </c>
      <c r="CM102" s="6" t="e">
        <f>NA()</f>
        <v>#N/A</v>
      </c>
      <c r="CN102" s="6" t="e">
        <f>NA()</f>
        <v>#N/A</v>
      </c>
      <c r="CO102" s="4">
        <v>3</v>
      </c>
      <c r="CP102" s="4">
        <v>2</v>
      </c>
      <c r="CQ102" s="4">
        <v>2</v>
      </c>
      <c r="CS102" s="7">
        <f t="shared" si="186"/>
        <v>44866</v>
      </c>
      <c r="CT102" s="15">
        <f t="shared" si="176"/>
        <v>257.82568346724571</v>
      </c>
      <c r="CU102" s="15">
        <f t="shared" si="177"/>
        <v>257.82568346724571</v>
      </c>
      <c r="CV102" s="15">
        <f t="shared" si="178"/>
        <v>258.02436765771023</v>
      </c>
      <c r="CW102" s="15" t="s">
        <v>9939</v>
      </c>
      <c r="CX102" s="15">
        <f t="shared" si="179"/>
        <v>-0.20917341837340003</v>
      </c>
      <c r="CY102" s="4">
        <f t="shared" si="191"/>
        <v>8.4455410259991481</v>
      </c>
      <c r="CZ102" s="4">
        <f t="shared" si="210"/>
        <v>8.525418495481361</v>
      </c>
      <c r="DA102" s="4">
        <f t="shared" si="196"/>
        <v>8.8137196327898177</v>
      </c>
      <c r="DB102" s="4">
        <f t="shared" si="215"/>
        <v>8.4175095205063144</v>
      </c>
      <c r="DC102" s="6" t="e">
        <f>NA()</f>
        <v>#N/A</v>
      </c>
      <c r="DD102" s="6" t="e">
        <f>NA()</f>
        <v>#N/A</v>
      </c>
      <c r="DE102" s="4">
        <v>3</v>
      </c>
      <c r="DF102" s="4">
        <v>2</v>
      </c>
      <c r="DG102" s="4">
        <v>2</v>
      </c>
    </row>
    <row r="103" spans="2:111" x14ac:dyDescent="0.2">
      <c r="B103" s="7">
        <v>39508</v>
      </c>
      <c r="C103" s="51">
        <v>0.72</v>
      </c>
      <c r="D103" s="51">
        <v>0.49</v>
      </c>
      <c r="E103" s="51">
        <v>0.61832463250914904</v>
      </c>
      <c r="F103" s="50">
        <v>0.40306794780265198</v>
      </c>
      <c r="H103" s="49">
        <f t="shared" si="171"/>
        <v>0.10167536749085093</v>
      </c>
      <c r="I103" s="50">
        <f t="shared" si="168"/>
        <v>8.6932052197348009E-2</v>
      </c>
      <c r="K103" s="46">
        <f t="shared" si="180"/>
        <v>148.89622373217156</v>
      </c>
      <c r="L103" s="47">
        <f t="shared" si="181"/>
        <v>143.94212482094878</v>
      </c>
      <c r="M103" s="47">
        <f t="shared" si="182"/>
        <v>148.21668733996751</v>
      </c>
      <c r="N103" s="48">
        <f t="shared" si="183"/>
        <v>143.4412903868361</v>
      </c>
      <c r="Q103" s="49">
        <f t="shared" si="187"/>
        <v>4.6644929231967467</v>
      </c>
      <c r="R103" s="50">
        <f t="shared" si="188"/>
        <v>4.4259460347845163</v>
      </c>
      <c r="U103" s="49">
        <f t="shared" si="203"/>
        <v>4.2433336956413541</v>
      </c>
      <c r="V103" s="51">
        <f t="shared" si="204"/>
        <v>4.0942665202101409</v>
      </c>
      <c r="W103" s="51">
        <f t="shared" si="205"/>
        <v>4.0683956332693327</v>
      </c>
      <c r="X103" s="50">
        <f t="shared" si="206"/>
        <v>4.0668751617728702</v>
      </c>
      <c r="Z103" s="49">
        <f t="shared" si="207"/>
        <v>3.891445499106633</v>
      </c>
      <c r="AA103" s="51">
        <f t="shared" si="207"/>
        <v>3.9389105493551191</v>
      </c>
      <c r="AB103" s="51">
        <f t="shared" si="207"/>
        <v>3.806473520340655</v>
      </c>
      <c r="AC103" s="50">
        <f t="shared" si="207"/>
        <v>3.9293763373603858</v>
      </c>
      <c r="AE103" s="49">
        <f t="shared" ref="AE103:AF103" si="234">AVERAGE(Q101:Q103)</f>
        <v>3.7733686367734975</v>
      </c>
      <c r="AF103" s="50">
        <f t="shared" si="234"/>
        <v>4.1418292015707392</v>
      </c>
      <c r="CC103" s="7">
        <f t="shared" si="185"/>
        <v>44896</v>
      </c>
      <c r="CD103" s="15">
        <f t="shared" si="173"/>
        <v>285.20803379772951</v>
      </c>
      <c r="CE103" s="15">
        <f t="shared" si="174"/>
        <v>285.20803379772951</v>
      </c>
      <c r="CF103" s="15">
        <f t="shared" si="175"/>
        <v>285.52657989243306</v>
      </c>
      <c r="CG103" s="15" t="s">
        <v>9939</v>
      </c>
      <c r="CH103" s="15">
        <f t="shared" si="170"/>
        <v>1.3495070997552983E-2</v>
      </c>
      <c r="CI103" s="4">
        <f t="shared" si="190"/>
        <v>4.3430858862600275</v>
      </c>
      <c r="CJ103" s="4">
        <f t="shared" si="209"/>
        <v>7.8248085280643807</v>
      </c>
      <c r="CK103" s="4">
        <f t="shared" si="195"/>
        <v>5.6856616942055496</v>
      </c>
      <c r="CL103" s="4">
        <f t="shared" si="214"/>
        <v>8.0105587648328704</v>
      </c>
      <c r="CM103" s="6" t="e">
        <f>NA()</f>
        <v>#N/A</v>
      </c>
      <c r="CN103" s="6" t="e">
        <f>NA()</f>
        <v>#N/A</v>
      </c>
      <c r="CO103" s="4">
        <v>3</v>
      </c>
      <c r="CP103" s="4">
        <v>2</v>
      </c>
      <c r="CQ103" s="4">
        <v>2</v>
      </c>
      <c r="CS103" s="7">
        <f t="shared" si="186"/>
        <v>44896</v>
      </c>
      <c r="CT103" s="15">
        <f t="shared" si="176"/>
        <v>259.50155040978279</v>
      </c>
      <c r="CU103" s="15">
        <f t="shared" si="177"/>
        <v>259.50155040978279</v>
      </c>
      <c r="CV103" s="15">
        <f t="shared" si="178"/>
        <v>259.45379072654521</v>
      </c>
      <c r="CW103" s="15" t="s">
        <v>9939</v>
      </c>
      <c r="CX103" s="15">
        <f t="shared" si="179"/>
        <v>9.6012374020737035E-2</v>
      </c>
      <c r="CY103" s="4">
        <f t="shared" si="191"/>
        <v>7.8828705536249544</v>
      </c>
      <c r="CZ103" s="4">
        <f t="shared" si="210"/>
        <v>8.3639223370059312</v>
      </c>
      <c r="DA103" s="4">
        <f t="shared" si="196"/>
        <v>8.4743617078695959</v>
      </c>
      <c r="DB103" s="4">
        <f t="shared" si="215"/>
        <v>8.4427759781477167</v>
      </c>
      <c r="DC103" s="6" t="e">
        <f>NA()</f>
        <v>#N/A</v>
      </c>
      <c r="DD103" s="6" t="e">
        <f>NA()</f>
        <v>#N/A</v>
      </c>
      <c r="DE103" s="4">
        <v>3</v>
      </c>
      <c r="DF103" s="4">
        <v>2</v>
      </c>
      <c r="DG103" s="4">
        <v>2</v>
      </c>
    </row>
    <row r="104" spans="2:111" x14ac:dyDescent="0.2">
      <c r="B104" s="7">
        <v>39539</v>
      </c>
      <c r="C104" s="51">
        <v>0.23</v>
      </c>
      <c r="D104" s="51">
        <v>0.39</v>
      </c>
      <c r="E104" s="51">
        <v>0.50127801020945095</v>
      </c>
      <c r="F104" s="50">
        <v>0.46667568759146599</v>
      </c>
      <c r="H104" s="49">
        <f t="shared" si="171"/>
        <v>-0.27127801020945097</v>
      </c>
      <c r="I104" s="50">
        <f t="shared" si="168"/>
        <v>-7.667568759146598E-2</v>
      </c>
      <c r="K104" s="46">
        <f t="shared" si="180"/>
        <v>149.23868504675556</v>
      </c>
      <c r="L104" s="47">
        <f t="shared" si="181"/>
        <v>144.50349910775049</v>
      </c>
      <c r="M104" s="47">
        <f t="shared" si="182"/>
        <v>148.95966500106366</v>
      </c>
      <c r="N104" s="48">
        <f t="shared" si="183"/>
        <v>144.11069601503894</v>
      </c>
      <c r="Q104" s="49">
        <f t="shared" si="187"/>
        <v>5.4644987642749925</v>
      </c>
      <c r="R104" s="50">
        <f t="shared" si="188"/>
        <v>4.9063254733231929</v>
      </c>
      <c r="U104" s="49">
        <f t="shared" si="203"/>
        <v>4.545820855654739</v>
      </c>
      <c r="V104" s="51">
        <f t="shared" si="204"/>
        <v>4.302060245173152</v>
      </c>
      <c r="W104" s="51">
        <f t="shared" si="205"/>
        <v>4.4142996802515313</v>
      </c>
      <c r="X104" s="50">
        <f t="shared" si="206"/>
        <v>4.3063422506526052</v>
      </c>
      <c r="Z104" s="49">
        <f t="shared" si="207"/>
        <v>4.1716658372508517</v>
      </c>
      <c r="AA104" s="51">
        <f t="shared" si="207"/>
        <v>4.0944733007106509</v>
      </c>
      <c r="AB104" s="51">
        <f t="shared" si="207"/>
        <v>4.0234319497183861</v>
      </c>
      <c r="AC104" s="50">
        <f t="shared" si="207"/>
        <v>4.0869929876506745</v>
      </c>
      <c r="AE104" s="49">
        <f t="shared" ref="AE104:AF104" si="235">AVERAGE(Q102:Q104)</f>
        <v>4.4112346006006886</v>
      </c>
      <c r="AF104" s="50">
        <f t="shared" si="235"/>
        <v>4.4661512679631317</v>
      </c>
      <c r="CC104" s="7">
        <f t="shared" si="185"/>
        <v>44927</v>
      </c>
      <c r="CD104" s="15">
        <f t="shared" si="173"/>
        <v>287.14744842755402</v>
      </c>
      <c r="CE104" s="15">
        <f t="shared" si="174"/>
        <v>287.14744842755402</v>
      </c>
      <c r="CF104" s="15">
        <f t="shared" si="175"/>
        <v>287.13720471304811</v>
      </c>
      <c r="CG104" s="15" t="s">
        <v>9939</v>
      </c>
      <c r="CH104" s="15">
        <f t="shared" si="170"/>
        <v>0.11591072283995507</v>
      </c>
      <c r="CI104" s="4">
        <f t="shared" ref="CI104:CI117" si="236">(CF104/CF101)^4*100-100</f>
        <v>5.0797653334811628</v>
      </c>
      <c r="CJ104" s="4">
        <f t="shared" si="209"/>
        <v>7.9212816642362043</v>
      </c>
      <c r="CK104" s="4">
        <f t="shared" si="195"/>
        <v>4.9279608761793083</v>
      </c>
      <c r="CL104" s="4">
        <f t="shared" si="214"/>
        <v>7.8498051317648718</v>
      </c>
      <c r="CM104" s="6" t="e">
        <f>NA()</f>
        <v>#N/A</v>
      </c>
      <c r="CN104" s="6" t="e">
        <f>NA()</f>
        <v>#N/A</v>
      </c>
      <c r="CO104" s="4">
        <v>3</v>
      </c>
      <c r="CP104" s="4">
        <v>2</v>
      </c>
      <c r="CQ104" s="4">
        <v>2</v>
      </c>
      <c r="CS104" s="7">
        <f t="shared" si="186"/>
        <v>44927</v>
      </c>
      <c r="CT104" s="15">
        <f t="shared" si="176"/>
        <v>261.34401141769229</v>
      </c>
      <c r="CU104" s="15">
        <f t="shared" si="177"/>
        <v>261.34401141769229</v>
      </c>
      <c r="CV104" s="15">
        <f t="shared" si="178"/>
        <v>261.28750000061069</v>
      </c>
      <c r="CW104" s="15" t="s">
        <v>9939</v>
      </c>
      <c r="CX104" s="15">
        <f t="shared" si="179"/>
        <v>3.2424425441889282E-3</v>
      </c>
      <c r="CY104" s="4">
        <f t="shared" ref="CY104:CY117" si="237">(CV104/CV101)^4*100-100</f>
        <v>7.9555772152353939</v>
      </c>
      <c r="CZ104" s="4">
        <f t="shared" si="210"/>
        <v>8.4608489222805332</v>
      </c>
      <c r="DA104" s="4">
        <f t="shared" si="196"/>
        <v>8.0946629316198315</v>
      </c>
      <c r="DB104" s="4">
        <f t="shared" si="215"/>
        <v>8.4500632515892757</v>
      </c>
      <c r="DC104" s="6" t="e">
        <f>NA()</f>
        <v>#N/A</v>
      </c>
      <c r="DD104" s="6" t="e">
        <f>NA()</f>
        <v>#N/A</v>
      </c>
      <c r="DE104" s="4">
        <v>3</v>
      </c>
      <c r="DF104" s="4">
        <v>2</v>
      </c>
      <c r="DG104" s="4">
        <v>2</v>
      </c>
    </row>
    <row r="105" spans="2:111" x14ac:dyDescent="0.2">
      <c r="B105" s="7">
        <v>39569</v>
      </c>
      <c r="C105" s="51">
        <v>-0.11</v>
      </c>
      <c r="D105" s="51">
        <v>0.48</v>
      </c>
      <c r="E105" s="51">
        <v>0.55048593728792194</v>
      </c>
      <c r="F105" s="50">
        <v>0.55529038328025304</v>
      </c>
      <c r="H105" s="49">
        <f t="shared" si="171"/>
        <v>-0.66048593728792193</v>
      </c>
      <c r="I105" s="50">
        <f t="shared" si="168"/>
        <v>-7.5290383280253059E-2</v>
      </c>
      <c r="K105" s="46">
        <f t="shared" si="180"/>
        <v>149.07452249320414</v>
      </c>
      <c r="L105" s="47">
        <f t="shared" si="181"/>
        <v>145.19711590346768</v>
      </c>
      <c r="M105" s="47">
        <f t="shared" si="182"/>
        <v>149.77966700912572</v>
      </c>
      <c r="N105" s="48">
        <f t="shared" si="183"/>
        <v>144.9109288512887</v>
      </c>
      <c r="Q105" s="49">
        <f t="shared" si="187"/>
        <v>6.8885928583999174</v>
      </c>
      <c r="R105" s="50">
        <f t="shared" si="188"/>
        <v>5.8511939014635317</v>
      </c>
      <c r="U105" s="49">
        <f t="shared" si="203"/>
        <v>4.9450512036112144</v>
      </c>
      <c r="V105" s="51">
        <f t="shared" si="204"/>
        <v>4.593523088173626</v>
      </c>
      <c r="W105" s="51">
        <f t="shared" si="205"/>
        <v>4.8047607762008937</v>
      </c>
      <c r="X105" s="50">
        <f t="shared" si="206"/>
        <v>4.5884401231518694</v>
      </c>
      <c r="Z105" s="49">
        <f t="shared" si="207"/>
        <v>4.5780685849691025</v>
      </c>
      <c r="AA105" s="51">
        <f t="shared" si="207"/>
        <v>4.3299499511856396</v>
      </c>
      <c r="AB105" s="51">
        <f t="shared" si="207"/>
        <v>4.4291520299072529</v>
      </c>
      <c r="AC105" s="50">
        <f t="shared" si="207"/>
        <v>4.3205525118591153</v>
      </c>
      <c r="AE105" s="49">
        <f t="shared" ref="AE105:AF105" si="238">AVERAGE(Q103:Q105)</f>
        <v>5.6725281819572189</v>
      </c>
      <c r="AF105" s="50">
        <f t="shared" si="238"/>
        <v>5.0611551365237473</v>
      </c>
      <c r="CC105" s="100">
        <f t="shared" si="185"/>
        <v>44958</v>
      </c>
      <c r="CD105" s="20" t="s">
        <v>9939</v>
      </c>
      <c r="CE105" s="20">
        <f>CE104*(1+CG105/100)</f>
        <v>288.85597574569795</v>
      </c>
      <c r="CF105" s="20">
        <f>CF104*(1+(CG105-CH105)/100)</f>
        <v>288.80317467562986</v>
      </c>
      <c r="CG105" s="20">
        <f t="shared" ref="CG105:CG117" si="239">INDEX($AN$7:$AN$19,MATCH($CC105,$AL$7:$AL$19,0))</f>
        <v>0.59499999999999997</v>
      </c>
      <c r="CH105" s="20">
        <f>CH93</f>
        <v>1.4800034535189965E-2</v>
      </c>
      <c r="CI105" s="21">
        <f t="shared" si="236"/>
        <v>6.2128059640654811</v>
      </c>
      <c r="CJ105" s="21">
        <f t="shared" si="209"/>
        <v>7.6697543292060004</v>
      </c>
      <c r="CK105" s="21">
        <f t="shared" si="195"/>
        <v>5.2118857279355568</v>
      </c>
      <c r="CL105" s="21">
        <f t="shared" si="214"/>
        <v>7.8052815071688615</v>
      </c>
      <c r="CM105" s="6" t="e">
        <f>INDEX('Banxico Forecasts'!$E$18:$P$18,MATCH('Monthly Inflation'!$CC105,'Banxico Forecasts'!$E$7:$P$7,0))</f>
        <v>#N/A</v>
      </c>
      <c r="CN105" s="6" t="e">
        <f>INDEX('Banxico Forecasts'!$E$10:$P$10,MATCH('Monthly Inflation'!$CC105,'Banxico Forecasts'!$E$7:$P$7,0))</f>
        <v>#N/A</v>
      </c>
      <c r="CO105" s="4">
        <v>3</v>
      </c>
      <c r="CP105" s="4">
        <v>2</v>
      </c>
      <c r="CQ105" s="4">
        <v>2</v>
      </c>
      <c r="CS105" s="100">
        <f t="shared" si="186"/>
        <v>44958</v>
      </c>
      <c r="CT105" s="20" t="s">
        <v>9939</v>
      </c>
      <c r="CU105" s="20">
        <f t="shared" ref="CU105:CU117" si="240">CU104*(1+CW105/100)</f>
        <v>263.04274749190728</v>
      </c>
      <c r="CV105" s="20">
        <f>CV104*(1+(CW105-CX105)/100)</f>
        <v>262.72699531553707</v>
      </c>
      <c r="CW105" s="20">
        <f>INDEX($AR$7:$AR$19,MATCH($CC105,$AL$7:$AL$19,0))</f>
        <v>0.65</v>
      </c>
      <c r="CX105" s="20">
        <f>CX93</f>
        <v>9.9076088629186043E-2</v>
      </c>
      <c r="CY105" s="21">
        <f t="shared" si="237"/>
        <v>7.4919413594019915</v>
      </c>
      <c r="CZ105" s="21">
        <f t="shared" si="210"/>
        <v>8.3424418819723769</v>
      </c>
      <c r="DA105" s="21">
        <f t="shared" si="196"/>
        <v>7.7767963760874466</v>
      </c>
      <c r="DB105" s="21">
        <f t="shared" si="215"/>
        <v>8.389071047086281</v>
      </c>
      <c r="DC105" s="6" t="e">
        <f>INDEX('Banxico Forecasts'!$E$19:$P$19,MATCH('Monthly Inflation'!$CC105,'Banxico Forecasts'!$E$7:$P$7,0))</f>
        <v>#N/A</v>
      </c>
      <c r="DD105" s="6" t="e">
        <f>INDEX('Banxico Forecasts'!$E$14:$P$14,MATCH('Monthly Inflation'!$CC105,'Banxico Forecasts'!$E$7:$P$7,0))</f>
        <v>#N/A</v>
      </c>
      <c r="DE105" s="4">
        <v>3</v>
      </c>
      <c r="DF105" s="4">
        <v>2</v>
      </c>
      <c r="DG105" s="4">
        <v>2</v>
      </c>
    </row>
    <row r="106" spans="2:111" x14ac:dyDescent="0.2">
      <c r="B106" s="7">
        <v>39600</v>
      </c>
      <c r="C106" s="51">
        <v>0.41</v>
      </c>
      <c r="D106" s="51">
        <v>0.47</v>
      </c>
      <c r="E106" s="51">
        <v>0.584508052241412</v>
      </c>
      <c r="F106" s="50">
        <v>0.52292389091666502</v>
      </c>
      <c r="H106" s="49">
        <f t="shared" si="171"/>
        <v>-0.17450805224141203</v>
      </c>
      <c r="I106" s="50">
        <f t="shared" si="168"/>
        <v>-5.2923890916665051E-2</v>
      </c>
      <c r="K106" s="46">
        <f t="shared" si="180"/>
        <v>149.68572803542628</v>
      </c>
      <c r="L106" s="47">
        <f t="shared" si="181"/>
        <v>145.87954234821396</v>
      </c>
      <c r="M106" s="47">
        <f t="shared" si="182"/>
        <v>150.65514122341443</v>
      </c>
      <c r="N106" s="48">
        <f t="shared" si="183"/>
        <v>145.66870271880134</v>
      </c>
      <c r="Q106" s="49">
        <f t="shared" si="187"/>
        <v>6.7449695228162057</v>
      </c>
      <c r="R106" s="50">
        <f t="shared" si="188"/>
        <v>6.3575381974479939</v>
      </c>
      <c r="U106" s="49">
        <f t="shared" si="203"/>
        <v>5.2490270810487516</v>
      </c>
      <c r="V106" s="51">
        <f t="shared" si="204"/>
        <v>4.7812470303001646</v>
      </c>
      <c r="W106" s="51">
        <f t="shared" si="205"/>
        <v>5.1006493312745675</v>
      </c>
      <c r="X106" s="50">
        <f t="shared" si="206"/>
        <v>4.7763715997052287</v>
      </c>
      <c r="Z106" s="49">
        <f t="shared" si="207"/>
        <v>4.913299713438235</v>
      </c>
      <c r="AA106" s="51">
        <f t="shared" si="207"/>
        <v>4.5589434545489809</v>
      </c>
      <c r="AB106" s="51">
        <f t="shared" si="207"/>
        <v>4.7732365959089975</v>
      </c>
      <c r="AC106" s="50">
        <f t="shared" si="207"/>
        <v>4.5570513245032345</v>
      </c>
      <c r="AE106" s="49">
        <f t="shared" ref="AE106:AF106" si="241">AVERAGE(Q104:Q106)</f>
        <v>6.3660203818303716</v>
      </c>
      <c r="AF106" s="50">
        <f t="shared" si="241"/>
        <v>5.7050191907449062</v>
      </c>
      <c r="CC106" s="100">
        <f t="shared" si="185"/>
        <v>44986</v>
      </c>
      <c r="CD106" s="20" t="s">
        <v>9939</v>
      </c>
      <c r="CE106" s="20">
        <f t="shared" ref="CE106:CE117" si="242">CE105*(1+CG106/100)</f>
        <v>290.50245480744843</v>
      </c>
      <c r="CF106" s="20">
        <f>CF105*(1+(CG106-CH106)/100)</f>
        <v>290.19356883673817</v>
      </c>
      <c r="CG106" s="20">
        <f t="shared" si="239"/>
        <v>0.56999999999999995</v>
      </c>
      <c r="CH106" s="20">
        <f>CH94</f>
        <v>8.8566870786679019E-2</v>
      </c>
      <c r="CI106" s="21">
        <f t="shared" si="236"/>
        <v>6.7001330645622943</v>
      </c>
      <c r="CJ106" s="21">
        <f t="shared" si="209"/>
        <v>7.2219743824957732</v>
      </c>
      <c r="CK106" s="21">
        <f t="shared" si="195"/>
        <v>5.9975681207029794</v>
      </c>
      <c r="CL106" s="21">
        <f t="shared" si="214"/>
        <v>7.6043367919793257</v>
      </c>
      <c r="CM106" s="6">
        <f>INDEX('Banxico Forecasts'!$E$18:$P$18,MATCH('Monthly Inflation'!$CC106,'Banxico Forecasts'!$E$7:$P$7,0))</f>
        <v>5.8</v>
      </c>
      <c r="CN106" s="6">
        <f>INDEX('Banxico Forecasts'!$E$10:$P$10,MATCH('Monthly Inflation'!$CC106,'Banxico Forecasts'!$E$7:$P$7,0))</f>
        <v>7.7</v>
      </c>
      <c r="CO106" s="4">
        <v>3</v>
      </c>
      <c r="CP106" s="4">
        <v>2</v>
      </c>
      <c r="CQ106" s="4">
        <v>2</v>
      </c>
      <c r="CS106" s="100">
        <f t="shared" si="186"/>
        <v>44986</v>
      </c>
      <c r="CT106" s="20" t="s">
        <v>9939</v>
      </c>
      <c r="CU106" s="20">
        <f t="shared" si="240"/>
        <v>264.35796122936677</v>
      </c>
      <c r="CV106" s="20">
        <f>CV105*(1+(CW106-CX106)/100)</f>
        <v>263.91452233172959</v>
      </c>
      <c r="CW106" s="20">
        <f t="shared" ref="CW106:CW117" si="243">INDEX($AR$7:$AR$19,MATCH($CC106,$AL$7:$AL$19,0))</f>
        <v>0.5</v>
      </c>
      <c r="CX106" s="20">
        <f>CX94</f>
        <v>4.7999620379210017E-2</v>
      </c>
      <c r="CY106" s="21">
        <f t="shared" si="237"/>
        <v>7.0565080150724242</v>
      </c>
      <c r="CZ106" s="21">
        <f t="shared" si="210"/>
        <v>8.1057923862015429</v>
      </c>
      <c r="DA106" s="21">
        <f t="shared" si="196"/>
        <v>7.5013421965699365</v>
      </c>
      <c r="DB106" s="21">
        <f t="shared" si="215"/>
        <v>8.3030277301514843</v>
      </c>
      <c r="DC106" s="6">
        <f>INDEX('Banxico Forecasts'!$E$19:$P$19,MATCH('Monthly Inflation'!$CC106,'Banxico Forecasts'!$E$7:$P$7,0))</f>
        <v>7</v>
      </c>
      <c r="DD106" s="6">
        <f>INDEX('Banxico Forecasts'!$E$14:$P$14,MATCH('Monthly Inflation'!$CC106,'Banxico Forecasts'!$E$7:$P$7,0))</f>
        <v>8.1999999999999993</v>
      </c>
      <c r="DE106" s="4">
        <v>3</v>
      </c>
      <c r="DF106" s="4">
        <v>2</v>
      </c>
      <c r="DG106" s="4">
        <v>2</v>
      </c>
    </row>
    <row r="107" spans="2:111" x14ac:dyDescent="0.2">
      <c r="B107" s="7">
        <v>39630</v>
      </c>
      <c r="C107" s="51">
        <v>0.56000000000000005</v>
      </c>
      <c r="D107" s="51">
        <v>0.4</v>
      </c>
      <c r="E107" s="51">
        <v>0.61226490947025403</v>
      </c>
      <c r="F107" s="50">
        <v>0.45943613658461302</v>
      </c>
      <c r="H107" s="49">
        <f t="shared" si="171"/>
        <v>-5.2264909470253973E-2</v>
      </c>
      <c r="I107" s="50">
        <f t="shared" si="168"/>
        <v>-5.9436136584612997E-2</v>
      </c>
      <c r="K107" s="46">
        <f t="shared" si="180"/>
        <v>150.52396811242468</v>
      </c>
      <c r="L107" s="47">
        <f t="shared" si="181"/>
        <v>146.46306051760681</v>
      </c>
      <c r="M107" s="47">
        <f t="shared" si="182"/>
        <v>151.57754978743827</v>
      </c>
      <c r="N107" s="48">
        <f t="shared" si="183"/>
        <v>146.33795737878552</v>
      </c>
      <c r="Q107" s="49">
        <f t="shared" si="187"/>
        <v>7.2172792448562717</v>
      </c>
      <c r="R107" s="50">
        <f t="shared" si="188"/>
        <v>6.3268853428515541</v>
      </c>
      <c r="U107" s="49">
        <f t="shared" si="203"/>
        <v>5.3957594430418538</v>
      </c>
      <c r="V107" s="51">
        <f t="shared" si="204"/>
        <v>4.8857148737999694</v>
      </c>
      <c r="W107" s="51">
        <f t="shared" si="205"/>
        <v>5.2535721361155225</v>
      </c>
      <c r="X107" s="50">
        <f t="shared" si="206"/>
        <v>4.8723141886970183</v>
      </c>
      <c r="Z107" s="49">
        <f t="shared" si="207"/>
        <v>5.1966125759006063</v>
      </c>
      <c r="AA107" s="51">
        <f t="shared" si="207"/>
        <v>4.7534949974245864</v>
      </c>
      <c r="AB107" s="51">
        <f t="shared" si="207"/>
        <v>5.0529940811969949</v>
      </c>
      <c r="AC107" s="50">
        <f t="shared" si="207"/>
        <v>4.7457086371847055</v>
      </c>
      <c r="AE107" s="49">
        <f t="shared" ref="AE107:AF107" si="244">AVERAGE(Q105:Q107)</f>
        <v>6.9502805420241316</v>
      </c>
      <c r="AF107" s="50">
        <f t="shared" si="244"/>
        <v>6.1785391472543596</v>
      </c>
      <c r="CC107" s="100">
        <f t="shared" si="185"/>
        <v>45017</v>
      </c>
      <c r="CD107" s="20" t="s">
        <v>9939</v>
      </c>
      <c r="CE107" s="20">
        <f t="shared" si="242"/>
        <v>290.79295726225587</v>
      </c>
      <c r="CF107" s="20">
        <f t="shared" ref="CF107:CF117" si="245">CF106*(1+(CG107-CH107)/100)</f>
        <v>291.34265346989918</v>
      </c>
      <c r="CG107" s="20">
        <f t="shared" si="239"/>
        <v>0.1</v>
      </c>
      <c r="CH107" s="20">
        <f t="shared" ref="CH107:CH117" si="246">CH95</f>
        <v>-0.29597177765419191</v>
      </c>
      <c r="CI107" s="21">
        <f t="shared" si="236"/>
        <v>5.9884186635819958</v>
      </c>
      <c r="CJ107" s="21">
        <f t="shared" si="209"/>
        <v>6.7527316062047333</v>
      </c>
      <c r="CK107" s="21">
        <f t="shared" si="195"/>
        <v>6.300452564069924</v>
      </c>
      <c r="CL107" s="21">
        <f t="shared" si="214"/>
        <v>7.2148201059688359</v>
      </c>
      <c r="CM107" s="6" t="e">
        <f>INDEX('Banxico Forecasts'!$E$18:$P$18,MATCH('Monthly Inflation'!$CC107,'Banxico Forecasts'!$E$7:$P$7,0))</f>
        <v>#N/A</v>
      </c>
      <c r="CN107" s="6" t="e">
        <f>INDEX('Banxico Forecasts'!$E$10:$P$10,MATCH('Monthly Inflation'!$CC107,'Banxico Forecasts'!$E$7:$P$7,0))</f>
        <v>#N/A</v>
      </c>
      <c r="CO107" s="4">
        <v>3</v>
      </c>
      <c r="CP107" s="4">
        <v>2</v>
      </c>
      <c r="CQ107" s="4">
        <v>2</v>
      </c>
      <c r="CS107" s="100">
        <f t="shared" si="186"/>
        <v>45017</v>
      </c>
      <c r="CT107" s="20" t="s">
        <v>9939</v>
      </c>
      <c r="CU107" s="20">
        <f t="shared" si="240"/>
        <v>265.54757205489892</v>
      </c>
      <c r="CV107" s="20">
        <f t="shared" ref="CV107:CV117" si="247">CV106*(1+(CW107-CX107)/100)</f>
        <v>264.95775929084618</v>
      </c>
      <c r="CW107" s="20">
        <f t="shared" si="243"/>
        <v>0.45</v>
      </c>
      <c r="CX107" s="20">
        <f t="shared" ref="CX107:CX117" si="248">CX95</f>
        <v>5.4706497429764078E-2</v>
      </c>
      <c r="CY107" s="21">
        <f t="shared" si="237"/>
        <v>5.738229725618524</v>
      </c>
      <c r="CZ107" s="21">
        <f t="shared" si="210"/>
        <v>7.7518043777926806</v>
      </c>
      <c r="DA107" s="21">
        <f t="shared" si="196"/>
        <v>6.7622263666976465</v>
      </c>
      <c r="DB107" s="21">
        <f t="shared" si="215"/>
        <v>8.066679548655534</v>
      </c>
      <c r="DC107" s="6" t="e">
        <f>INDEX('Banxico Forecasts'!$E$19:$P$19,MATCH('Monthly Inflation'!$CC107,'Banxico Forecasts'!$E$7:$P$7,0))</f>
        <v>#N/A</v>
      </c>
      <c r="DD107" s="6" t="e">
        <f>INDEX('Banxico Forecasts'!$E$14:$P$14,MATCH('Monthly Inflation'!$CC107,'Banxico Forecasts'!$E$7:$P$7,0))</f>
        <v>#N/A</v>
      </c>
      <c r="DE107" s="4">
        <v>3</v>
      </c>
      <c r="DF107" s="4">
        <v>2</v>
      </c>
      <c r="DG107" s="4">
        <v>2</v>
      </c>
    </row>
    <row r="108" spans="2:111" x14ac:dyDescent="0.2">
      <c r="B108" s="7">
        <v>39661</v>
      </c>
      <c r="C108" s="51">
        <v>0.57999999999999996</v>
      </c>
      <c r="D108" s="51">
        <v>0.41</v>
      </c>
      <c r="E108" s="51">
        <v>0.54922106808328996</v>
      </c>
      <c r="F108" s="50">
        <v>0.50358094570940704</v>
      </c>
      <c r="H108" s="49">
        <f t="shared" si="171"/>
        <v>3.0778931916709995E-2</v>
      </c>
      <c r="I108" s="50">
        <f t="shared" si="168"/>
        <v>-9.358094570940706E-2</v>
      </c>
      <c r="K108" s="46">
        <f t="shared" si="180"/>
        <v>151.39700712747674</v>
      </c>
      <c r="L108" s="47">
        <f t="shared" si="181"/>
        <v>147.06355906572898</v>
      </c>
      <c r="M108" s="47">
        <f t="shared" si="182"/>
        <v>152.41004562535531</v>
      </c>
      <c r="N108" s="48">
        <f t="shared" si="183"/>
        <v>147.07488744848544</v>
      </c>
      <c r="Q108" s="49">
        <f t="shared" si="187"/>
        <v>7.2118844116231031</v>
      </c>
      <c r="R108" s="50">
        <f t="shared" si="188"/>
        <v>6.108344324675528</v>
      </c>
      <c r="U108" s="49">
        <f t="shared" si="203"/>
        <v>5.5742006252479825</v>
      </c>
      <c r="V108" s="51">
        <f t="shared" si="204"/>
        <v>5.0321594742021887</v>
      </c>
      <c r="W108" s="51">
        <f t="shared" si="205"/>
        <v>5.4008878843005164</v>
      </c>
      <c r="X108" s="50">
        <f t="shared" si="206"/>
        <v>5.0251453264033472</v>
      </c>
      <c r="Z108" s="49">
        <f t="shared" si="207"/>
        <v>5.4063290497795293</v>
      </c>
      <c r="AA108" s="51">
        <f t="shared" si="207"/>
        <v>4.8997071261007745</v>
      </c>
      <c r="AB108" s="51">
        <f t="shared" si="207"/>
        <v>5.2517031172302024</v>
      </c>
      <c r="AC108" s="50">
        <f t="shared" si="207"/>
        <v>4.8912770382685311</v>
      </c>
      <c r="AE108" s="49">
        <f t="shared" ref="AE108:AF108" si="249">AVERAGE(Q106:Q108)</f>
        <v>7.0580443930985268</v>
      </c>
      <c r="AF108" s="50">
        <f t="shared" si="249"/>
        <v>6.2642559549916923</v>
      </c>
      <c r="CC108" s="100">
        <f t="shared" si="185"/>
        <v>45047</v>
      </c>
      <c r="CD108" s="20" t="s">
        <v>9939</v>
      </c>
      <c r="CE108" s="20">
        <f t="shared" si="242"/>
        <v>290.70571937507719</v>
      </c>
      <c r="CF108" s="20">
        <f t="shared" si="245"/>
        <v>292.58402419708335</v>
      </c>
      <c r="CG108" s="20">
        <f t="shared" si="239"/>
        <v>-0.03</v>
      </c>
      <c r="CH108" s="20">
        <f t="shared" si="246"/>
        <v>-0.45608616088285897</v>
      </c>
      <c r="CI108" s="21">
        <f t="shared" si="236"/>
        <v>5.3403080201235724</v>
      </c>
      <c r="CJ108" s="21">
        <f t="shared" si="209"/>
        <v>6.5289536701166497</v>
      </c>
      <c r="CK108" s="21">
        <f t="shared" si="195"/>
        <v>6.0096199160892878</v>
      </c>
      <c r="CL108" s="21">
        <f t="shared" si="214"/>
        <v>6.834553219605719</v>
      </c>
      <c r="CM108" s="6" t="e">
        <f>INDEX('Banxico Forecasts'!$E$18:$P$18,MATCH('Monthly Inflation'!$CC108,'Banxico Forecasts'!$E$7:$P$7,0))</f>
        <v>#N/A</v>
      </c>
      <c r="CN108" s="6" t="e">
        <f>INDEX('Banxico Forecasts'!$E$10:$P$10,MATCH('Monthly Inflation'!$CC108,'Banxico Forecasts'!$E$7:$P$7,0))</f>
        <v>#N/A</v>
      </c>
      <c r="CO108" s="4">
        <v>3</v>
      </c>
      <c r="CP108" s="4">
        <v>2</v>
      </c>
      <c r="CQ108" s="4">
        <v>2</v>
      </c>
      <c r="CS108" s="100">
        <f t="shared" si="186"/>
        <v>45047</v>
      </c>
      <c r="CT108" s="20" t="s">
        <v>9939</v>
      </c>
      <c r="CU108" s="20">
        <f t="shared" si="240"/>
        <v>266.53009807150204</v>
      </c>
      <c r="CV108" s="20">
        <f t="shared" si="247"/>
        <v>266.03384581129382</v>
      </c>
      <c r="CW108" s="20">
        <f t="shared" si="243"/>
        <v>0.37</v>
      </c>
      <c r="CX108" s="20">
        <f t="shared" si="248"/>
        <v>-3.6135122567366063E-2</v>
      </c>
      <c r="CY108" s="21">
        <f t="shared" si="237"/>
        <v>5.1305108339792156</v>
      </c>
      <c r="CZ108" s="21">
        <f t="shared" si="210"/>
        <v>7.5161408231340374</v>
      </c>
      <c r="DA108" s="21">
        <f t="shared" si="196"/>
        <v>5.9750828582233879</v>
      </c>
      <c r="DB108" s="21">
        <f t="shared" si="215"/>
        <v>7.791245862376087</v>
      </c>
      <c r="DC108" s="6" t="e">
        <f>INDEX('Banxico Forecasts'!$E$19:$P$19,MATCH('Monthly Inflation'!$CC108,'Banxico Forecasts'!$E$7:$P$7,0))</f>
        <v>#N/A</v>
      </c>
      <c r="DD108" s="6" t="e">
        <f>INDEX('Banxico Forecasts'!$E$14:$P$14,MATCH('Monthly Inflation'!$CC108,'Banxico Forecasts'!$E$7:$P$7,0))</f>
        <v>#N/A</v>
      </c>
      <c r="DE108" s="4">
        <v>3</v>
      </c>
      <c r="DF108" s="4">
        <v>2</v>
      </c>
      <c r="DG108" s="4">
        <v>2</v>
      </c>
    </row>
    <row r="109" spans="2:111" x14ac:dyDescent="0.2">
      <c r="B109" s="7">
        <v>39692</v>
      </c>
      <c r="C109" s="51">
        <v>0.68</v>
      </c>
      <c r="D109" s="51">
        <v>0.57999999999999996</v>
      </c>
      <c r="E109" s="51">
        <v>0.45757374921490102</v>
      </c>
      <c r="F109" s="50">
        <v>0.44615270211754998</v>
      </c>
      <c r="H109" s="49">
        <f t="shared" si="171"/>
        <v>0.22242625078509903</v>
      </c>
      <c r="I109" s="50">
        <f t="shared" si="168"/>
        <v>0.13384729788244998</v>
      </c>
      <c r="K109" s="46">
        <f t="shared" si="180"/>
        <v>152.42650677594358</v>
      </c>
      <c r="L109" s="47">
        <f t="shared" si="181"/>
        <v>147.91652770831021</v>
      </c>
      <c r="M109" s="47">
        <f t="shared" si="182"/>
        <v>153.10743398530337</v>
      </c>
      <c r="N109" s="48">
        <f t="shared" si="183"/>
        <v>147.73106603297319</v>
      </c>
      <c r="Q109" s="49">
        <f t="shared" si="187"/>
        <v>6.6717166721108896</v>
      </c>
      <c r="R109" s="50">
        <f t="shared" si="188"/>
        <v>5.7845679670131886</v>
      </c>
      <c r="U109" s="49">
        <f t="shared" si="203"/>
        <v>5.469443529965929</v>
      </c>
      <c r="V109" s="51">
        <f t="shared" si="204"/>
        <v>5.1366898876916451</v>
      </c>
      <c r="W109" s="51">
        <f t="shared" si="205"/>
        <v>5.3684135075910717</v>
      </c>
      <c r="X109" s="50">
        <f t="shared" si="206"/>
        <v>5.1566067352431162</v>
      </c>
      <c r="Z109" s="49">
        <f t="shared" si="207"/>
        <v>5.4798011994185885</v>
      </c>
      <c r="AA109" s="51">
        <f t="shared" si="207"/>
        <v>5.0181880785646014</v>
      </c>
      <c r="AB109" s="51">
        <f t="shared" si="207"/>
        <v>5.3409578426690372</v>
      </c>
      <c r="AC109" s="50">
        <f t="shared" si="207"/>
        <v>5.0180220834478275</v>
      </c>
      <c r="AE109" s="49">
        <f t="shared" ref="AE109:AF109" si="250">AVERAGE(Q107:Q109)</f>
        <v>7.0336267761967548</v>
      </c>
      <c r="AF109" s="50">
        <f t="shared" si="250"/>
        <v>6.0732658781800906</v>
      </c>
      <c r="CC109" s="100">
        <f t="shared" si="185"/>
        <v>45078</v>
      </c>
      <c r="CD109" s="20" t="s">
        <v>9939</v>
      </c>
      <c r="CE109" s="20">
        <f t="shared" si="242"/>
        <v>291.92668339645252</v>
      </c>
      <c r="CF109" s="20">
        <f t="shared" si="245"/>
        <v>293.85687669446025</v>
      </c>
      <c r="CG109" s="20">
        <f t="shared" si="239"/>
        <v>0.42</v>
      </c>
      <c r="CH109" s="20">
        <f t="shared" si="246"/>
        <v>-1.5038276908629022E-2</v>
      </c>
      <c r="CI109" s="21">
        <f t="shared" si="236"/>
        <v>5.1458894466394014</v>
      </c>
      <c r="CJ109" s="21">
        <f t="shared" si="209"/>
        <v>6.085259099098721</v>
      </c>
      <c r="CK109" s="21">
        <f t="shared" si="195"/>
        <v>5.4915387101149902</v>
      </c>
      <c r="CL109" s="21">
        <f t="shared" si="214"/>
        <v>6.4556481251400344</v>
      </c>
      <c r="CM109" s="6">
        <f>INDEX('Banxico Forecasts'!$E$18:$P$18,MATCH('Monthly Inflation'!$CC109,'Banxico Forecasts'!$E$7:$P$7,0))</f>
        <v>4.8</v>
      </c>
      <c r="CN109" s="6">
        <f>INDEX('Banxico Forecasts'!$E$10:$P$10,MATCH('Monthly Inflation'!$CC109,'Banxico Forecasts'!$E$7:$P$7,0))</f>
        <v>6.4</v>
      </c>
      <c r="CO109" s="4">
        <v>3</v>
      </c>
      <c r="CP109" s="4">
        <v>2</v>
      </c>
      <c r="CQ109" s="4">
        <v>2</v>
      </c>
      <c r="CS109" s="100">
        <f t="shared" si="186"/>
        <v>45078</v>
      </c>
      <c r="CT109" s="20" t="s">
        <v>9939</v>
      </c>
      <c r="CU109" s="20">
        <f t="shared" si="240"/>
        <v>267.60954496869164</v>
      </c>
      <c r="CV109" s="20">
        <f t="shared" si="247"/>
        <v>266.98073329638703</v>
      </c>
      <c r="CW109" s="20">
        <f t="shared" si="243"/>
        <v>0.40500000000000003</v>
      </c>
      <c r="CX109" s="20">
        <f t="shared" si="248"/>
        <v>4.9072549413558986E-2</v>
      </c>
      <c r="CY109" s="21">
        <f t="shared" si="237"/>
        <v>4.7288975074983028</v>
      </c>
      <c r="CZ109" s="21">
        <f t="shared" si="210"/>
        <v>7.1267055606507199</v>
      </c>
      <c r="DA109" s="21">
        <f t="shared" si="196"/>
        <v>5.1992126890320138</v>
      </c>
      <c r="DB109" s="21">
        <f t="shared" si="215"/>
        <v>7.464883587192479</v>
      </c>
      <c r="DC109" s="6">
        <f>INDEX('Banxico Forecasts'!$E$19:$P$19,MATCH('Monthly Inflation'!$CC109,'Banxico Forecasts'!$E$7:$P$7,0))</f>
        <v>5.2</v>
      </c>
      <c r="DD109" s="6">
        <f>INDEX('Banxico Forecasts'!$E$14:$P$14,MATCH('Monthly Inflation'!$CC109,'Banxico Forecasts'!$E$7:$P$7,0))</f>
        <v>7.3</v>
      </c>
      <c r="DE109" s="4">
        <v>3</v>
      </c>
      <c r="DF109" s="4">
        <v>2</v>
      </c>
      <c r="DG109" s="4">
        <v>2</v>
      </c>
    </row>
    <row r="110" spans="2:111" x14ac:dyDescent="0.2">
      <c r="B110" s="7">
        <v>39722</v>
      </c>
      <c r="C110" s="51">
        <v>0.68</v>
      </c>
      <c r="D110" s="51">
        <v>0.28999999999999998</v>
      </c>
      <c r="E110" s="51">
        <v>0.55630115140673297</v>
      </c>
      <c r="F110" s="50">
        <v>0.34518062175632702</v>
      </c>
      <c r="H110" s="49">
        <f t="shared" si="171"/>
        <v>0.12369884859326707</v>
      </c>
      <c r="I110" s="50">
        <f t="shared" si="168"/>
        <v>-5.5180621756327042E-2</v>
      </c>
      <c r="K110" s="46">
        <f t="shared" si="180"/>
        <v>153.46300702201998</v>
      </c>
      <c r="L110" s="47">
        <f t="shared" si="181"/>
        <v>148.34548563866429</v>
      </c>
      <c r="M110" s="47">
        <f t="shared" si="182"/>
        <v>153.9591724034529</v>
      </c>
      <c r="N110" s="48">
        <f t="shared" si="183"/>
        <v>148.24100504523304</v>
      </c>
      <c r="Q110" s="49">
        <f t="shared" si="187"/>
        <v>6.4345777448688608</v>
      </c>
      <c r="R110" s="50">
        <f t="shared" si="188"/>
        <v>5.3041405661599299</v>
      </c>
      <c r="U110" s="49">
        <f t="shared" si="203"/>
        <v>5.7741166908752604</v>
      </c>
      <c r="V110" s="51">
        <f t="shared" si="204"/>
        <v>5.0947735356981099</v>
      </c>
      <c r="W110" s="51">
        <f t="shared" si="205"/>
        <v>5.6578878242084016</v>
      </c>
      <c r="X110" s="50">
        <f t="shared" si="206"/>
        <v>5.1141771720930365</v>
      </c>
      <c r="Z110" s="49">
        <f t="shared" si="207"/>
        <v>5.6059202820297243</v>
      </c>
      <c r="AA110" s="51">
        <f t="shared" si="207"/>
        <v>5.0878742991973143</v>
      </c>
      <c r="AB110" s="51">
        <f t="shared" si="207"/>
        <v>5.4757297386999966</v>
      </c>
      <c r="AC110" s="50">
        <f t="shared" si="207"/>
        <v>5.0986430779131666</v>
      </c>
      <c r="AE110" s="49">
        <f t="shared" ref="AE110:AF110" si="251">AVERAGE(Q108:Q110)</f>
        <v>6.7727262762009515</v>
      </c>
      <c r="AF110" s="50">
        <f t="shared" si="251"/>
        <v>5.7323509526162155</v>
      </c>
      <c r="CC110" s="100">
        <f t="shared" si="185"/>
        <v>45108</v>
      </c>
      <c r="CD110" s="20" t="s">
        <v>9939</v>
      </c>
      <c r="CE110" s="20">
        <f t="shared" si="242"/>
        <v>293.24035347173651</v>
      </c>
      <c r="CF110" s="20">
        <f t="shared" si="245"/>
        <v>294.89072143873591</v>
      </c>
      <c r="CG110" s="20">
        <f t="shared" si="239"/>
        <v>0.45</v>
      </c>
      <c r="CH110" s="20">
        <f t="shared" si="246"/>
        <v>9.8180857325775972E-2</v>
      </c>
      <c r="CI110" s="21">
        <f t="shared" si="236"/>
        <v>4.9610451202854051</v>
      </c>
      <c r="CJ110" s="21">
        <f t="shared" si="209"/>
        <v>5.7798717143583929</v>
      </c>
      <c r="CK110" s="21">
        <f t="shared" si="195"/>
        <v>5.1490808623494599</v>
      </c>
      <c r="CL110" s="21">
        <f t="shared" si="214"/>
        <v>6.1313614945245876</v>
      </c>
      <c r="CM110" s="6" t="e">
        <f>INDEX('Banxico Forecasts'!$E$18:$P$18,MATCH('Monthly Inflation'!$CC110,'Banxico Forecasts'!$E$7:$P$7,0))</f>
        <v>#N/A</v>
      </c>
      <c r="CN110" s="6" t="e">
        <f>INDEX('Banxico Forecasts'!$E$10:$P$10,MATCH('Monthly Inflation'!$CC110,'Banxico Forecasts'!$E$7:$P$7,0))</f>
        <v>#N/A</v>
      </c>
      <c r="CO110" s="4">
        <v>3</v>
      </c>
      <c r="CP110" s="4">
        <v>2</v>
      </c>
      <c r="CQ110" s="4">
        <v>2</v>
      </c>
      <c r="CS110" s="100">
        <f t="shared" si="186"/>
        <v>45108</v>
      </c>
      <c r="CT110" s="20" t="s">
        <v>9939</v>
      </c>
      <c r="CU110" s="20">
        <f t="shared" si="240"/>
        <v>268.58631980782735</v>
      </c>
      <c r="CV110" s="20">
        <f t="shared" si="247"/>
        <v>268.02213523291334</v>
      </c>
      <c r="CW110" s="20">
        <f t="shared" si="243"/>
        <v>0.36499999999999999</v>
      </c>
      <c r="CX110" s="20">
        <f t="shared" si="248"/>
        <v>-2.5066325636378006E-2</v>
      </c>
      <c r="CY110" s="21">
        <f t="shared" si="237"/>
        <v>4.7070879701967243</v>
      </c>
      <c r="CZ110" s="21">
        <f t="shared" si="210"/>
        <v>6.855215698615666</v>
      </c>
      <c r="DA110" s="21">
        <f t="shared" si="196"/>
        <v>4.8554987705580812</v>
      </c>
      <c r="DB110" s="21">
        <f t="shared" si="215"/>
        <v>7.1660206941334748</v>
      </c>
      <c r="DC110" s="6" t="e">
        <f>INDEX('Banxico Forecasts'!$E$19:$P$19,MATCH('Monthly Inflation'!$CC110,'Banxico Forecasts'!$E$7:$P$7,0))</f>
        <v>#N/A</v>
      </c>
      <c r="DD110" s="6" t="e">
        <f>INDEX('Banxico Forecasts'!$E$14:$P$14,MATCH('Monthly Inflation'!$CC110,'Banxico Forecasts'!$E$7:$P$7,0))</f>
        <v>#N/A</v>
      </c>
      <c r="DE110" s="4">
        <v>3</v>
      </c>
      <c r="DF110" s="4">
        <v>2</v>
      </c>
      <c r="DG110" s="4">
        <v>2</v>
      </c>
    </row>
    <row r="111" spans="2:111" x14ac:dyDescent="0.2">
      <c r="B111" s="7">
        <v>39753</v>
      </c>
      <c r="C111" s="51">
        <v>1.1399999999999999</v>
      </c>
      <c r="D111" s="51">
        <v>0.46</v>
      </c>
      <c r="E111" s="51">
        <v>0.69398119395104096</v>
      </c>
      <c r="F111" s="50">
        <v>0.52675163718611195</v>
      </c>
      <c r="H111" s="49">
        <f t="shared" si="171"/>
        <v>0.44601880604895894</v>
      </c>
      <c r="I111" s="50">
        <f t="shared" si="168"/>
        <v>-6.6751637186111934E-2</v>
      </c>
      <c r="K111" s="46">
        <f t="shared" si="180"/>
        <v>155.21248530207103</v>
      </c>
      <c r="L111" s="47">
        <f t="shared" si="181"/>
        <v>149.02787487260213</v>
      </c>
      <c r="M111" s="47">
        <f t="shared" si="182"/>
        <v>155.0276201062955</v>
      </c>
      <c r="N111" s="48">
        <f t="shared" si="183"/>
        <v>149.02186696628996</v>
      </c>
      <c r="Q111" s="49">
        <f t="shared" si="187"/>
        <v>7.0488356276625694</v>
      </c>
      <c r="R111" s="50">
        <f t="shared" si="188"/>
        <v>5.4012839175370289</v>
      </c>
      <c r="U111" s="49">
        <f t="shared" si="203"/>
        <v>6.2257388751377789</v>
      </c>
      <c r="V111" s="51">
        <f t="shared" si="204"/>
        <v>5.3359368392320761</v>
      </c>
      <c r="W111" s="51">
        <f t="shared" si="205"/>
        <v>6.0495152643345875</v>
      </c>
      <c r="X111" s="50">
        <f t="shared" si="206"/>
        <v>5.3538002132819145</v>
      </c>
      <c r="Z111" s="49">
        <f t="shared" si="207"/>
        <v>5.8230996986596564</v>
      </c>
      <c r="AA111" s="51">
        <f t="shared" si="207"/>
        <v>5.1891334208739437</v>
      </c>
      <c r="AB111" s="51">
        <f t="shared" si="207"/>
        <v>5.6919388653780203</v>
      </c>
      <c r="AC111" s="50">
        <f t="shared" si="207"/>
        <v>5.208194706872689</v>
      </c>
      <c r="AE111" s="49">
        <f t="shared" ref="AE111:AF111" si="252">AVERAGE(Q109:Q111)</f>
        <v>6.7183766815474399</v>
      </c>
      <c r="AF111" s="50">
        <f t="shared" si="252"/>
        <v>5.4966641502367155</v>
      </c>
      <c r="CC111" s="100">
        <f t="shared" si="185"/>
        <v>45139</v>
      </c>
      <c r="CD111" s="20" t="s">
        <v>9939</v>
      </c>
      <c r="CE111" s="20">
        <f t="shared" si="242"/>
        <v>294.2960187442348</v>
      </c>
      <c r="CF111" s="20">
        <f t="shared" si="245"/>
        <v>296.19310125537584</v>
      </c>
      <c r="CG111" s="20">
        <f t="shared" si="239"/>
        <v>0.36</v>
      </c>
      <c r="CH111" s="20">
        <f t="shared" si="246"/>
        <v>-8.1648285943258014E-2</v>
      </c>
      <c r="CI111" s="21">
        <f t="shared" si="236"/>
        <v>5.0261197114061247</v>
      </c>
      <c r="CJ111" s="21">
        <f t="shared" si="209"/>
        <v>5.4227202110527202</v>
      </c>
      <c r="CK111" s="21">
        <f t="shared" si="195"/>
        <v>5.0443514261103104</v>
      </c>
      <c r="CL111" s="21">
        <f t="shared" si="214"/>
        <v>5.7626170081699444</v>
      </c>
      <c r="CM111" s="6" t="e">
        <f>INDEX('Banxico Forecasts'!$E$18:$P$18,MATCH('Monthly Inflation'!$CC111,'Banxico Forecasts'!$E$7:$P$7,0))</f>
        <v>#N/A</v>
      </c>
      <c r="CN111" s="6" t="e">
        <f>INDEX('Banxico Forecasts'!$E$10:$P$10,MATCH('Monthly Inflation'!$CC111,'Banxico Forecasts'!$E$7:$P$7,0))</f>
        <v>#N/A</v>
      </c>
      <c r="CO111" s="4">
        <v>3</v>
      </c>
      <c r="CP111" s="4">
        <v>2</v>
      </c>
      <c r="CQ111" s="4">
        <v>2</v>
      </c>
      <c r="CS111" s="100">
        <f t="shared" si="186"/>
        <v>45139</v>
      </c>
      <c r="CT111" s="20" t="s">
        <v>9939</v>
      </c>
      <c r="CU111" s="20">
        <f t="shared" si="240"/>
        <v>269.53980124314512</v>
      </c>
      <c r="CV111" s="20">
        <f t="shared" si="247"/>
        <v>268.99898937276367</v>
      </c>
      <c r="CW111" s="20">
        <f t="shared" si="243"/>
        <v>0.35499999999999998</v>
      </c>
      <c r="CX111" s="20">
        <f t="shared" si="248"/>
        <v>-9.4677104752699526E-3</v>
      </c>
      <c r="CY111" s="21">
        <f t="shared" si="237"/>
        <v>4.533387097651314</v>
      </c>
      <c r="CZ111" s="21">
        <f t="shared" si="210"/>
        <v>6.3834838435969772</v>
      </c>
      <c r="DA111" s="21">
        <f t="shared" si="196"/>
        <v>4.6564575251154467</v>
      </c>
      <c r="DB111" s="21">
        <f t="shared" si="215"/>
        <v>6.788468367621121</v>
      </c>
      <c r="DC111" s="6" t="e">
        <f>INDEX('Banxico Forecasts'!$E$19:$P$19,MATCH('Monthly Inflation'!$CC111,'Banxico Forecasts'!$E$7:$P$7,0))</f>
        <v>#N/A</v>
      </c>
      <c r="DD111" s="6" t="e">
        <f>INDEX('Banxico Forecasts'!$E$14:$P$14,MATCH('Monthly Inflation'!$CC111,'Banxico Forecasts'!$E$7:$P$7,0))</f>
        <v>#N/A</v>
      </c>
      <c r="DE111" s="4">
        <v>3</v>
      </c>
      <c r="DF111" s="4">
        <v>2</v>
      </c>
      <c r="DG111" s="4">
        <v>2</v>
      </c>
    </row>
    <row r="112" spans="2:111" x14ac:dyDescent="0.2">
      <c r="B112" s="7">
        <v>39783</v>
      </c>
      <c r="C112" s="51">
        <v>0.69</v>
      </c>
      <c r="D112" s="51">
        <v>0.56999999999999995</v>
      </c>
      <c r="E112" s="51">
        <v>0.55391334173186202</v>
      </c>
      <c r="F112" s="50">
        <v>0.48455313060606298</v>
      </c>
      <c r="H112" s="49">
        <f t="shared" si="171"/>
        <v>0.13608665826813793</v>
      </c>
      <c r="I112" s="50">
        <f t="shared" si="168"/>
        <v>8.5446869393936975E-2</v>
      </c>
      <c r="K112" s="46">
        <f t="shared" si="180"/>
        <v>156.28345145065529</v>
      </c>
      <c r="L112" s="47">
        <f t="shared" si="181"/>
        <v>149.87733375937597</v>
      </c>
      <c r="M112" s="47">
        <f t="shared" si="182"/>
        <v>155.88633877743368</v>
      </c>
      <c r="N112" s="48">
        <f t="shared" si="183"/>
        <v>149.74395708796274</v>
      </c>
      <c r="Q112" s="49">
        <f t="shared" si="187"/>
        <v>7.460069374815518</v>
      </c>
      <c r="R112" s="50">
        <f t="shared" si="188"/>
        <v>5.5625554427431041</v>
      </c>
      <c r="U112" s="49">
        <f t="shared" si="203"/>
        <v>6.5219564519233302</v>
      </c>
      <c r="V112" s="51">
        <f t="shared" si="204"/>
        <v>5.5353174728189884</v>
      </c>
      <c r="W112" s="51">
        <f t="shared" si="205"/>
        <v>6.3801989122288347</v>
      </c>
      <c r="X112" s="50">
        <f t="shared" si="206"/>
        <v>5.5303130916381349</v>
      </c>
      <c r="Z112" s="49">
        <f t="shared" si="207"/>
        <v>6.1739373393121229</v>
      </c>
      <c r="AA112" s="51">
        <f t="shared" si="207"/>
        <v>5.3220092825830578</v>
      </c>
      <c r="AB112" s="51">
        <f t="shared" si="207"/>
        <v>6.0292006669239413</v>
      </c>
      <c r="AC112" s="50">
        <f t="shared" si="207"/>
        <v>5.332763492337695</v>
      </c>
      <c r="AE112" s="49">
        <f t="shared" ref="AE112:AF112" si="253">AVERAGE(Q110:Q112)</f>
        <v>6.9811609157823158</v>
      </c>
      <c r="AF112" s="50">
        <f t="shared" si="253"/>
        <v>5.4226599754800207</v>
      </c>
      <c r="CC112" s="100">
        <f t="shared" si="185"/>
        <v>45170</v>
      </c>
      <c r="CD112" s="20" t="s">
        <v>9939</v>
      </c>
      <c r="CE112" s="20">
        <f t="shared" si="242"/>
        <v>295.64978043045824</v>
      </c>
      <c r="CF112" s="20">
        <f t="shared" si="245"/>
        <v>297.52716150504779</v>
      </c>
      <c r="CG112" s="20">
        <f t="shared" si="239"/>
        <v>0.46</v>
      </c>
      <c r="CH112" s="20">
        <f t="shared" si="246"/>
        <v>9.5977981871410156E-3</v>
      </c>
      <c r="CI112" s="21">
        <f t="shared" si="236"/>
        <v>5.090399418665001</v>
      </c>
      <c r="CJ112" s="21">
        <f t="shared" si="209"/>
        <v>5.2550832081331436</v>
      </c>
      <c r="CK112" s="21">
        <f t="shared" si="195"/>
        <v>5.0258547501188433</v>
      </c>
      <c r="CL112" s="21">
        <f t="shared" si="214"/>
        <v>5.4858917111814192</v>
      </c>
      <c r="CM112" s="6">
        <f>INDEX('Banxico Forecasts'!$E$18:$P$18,MATCH('Monthly Inflation'!$CC112,'Banxico Forecasts'!$E$7:$P$7,0))</f>
        <v>4.4000000000000004</v>
      </c>
      <c r="CN112" s="6">
        <f>INDEX('Banxico Forecasts'!$E$10:$P$10,MATCH('Monthly Inflation'!$CC112,'Banxico Forecasts'!$E$7:$P$7,0))</f>
        <v>5.3</v>
      </c>
      <c r="CO112" s="4">
        <v>3</v>
      </c>
      <c r="CP112" s="4">
        <v>2</v>
      </c>
      <c r="CQ112" s="4">
        <v>2</v>
      </c>
      <c r="CS112" s="100">
        <f t="shared" si="186"/>
        <v>45170</v>
      </c>
      <c r="CT112" s="20" t="s">
        <v>9939</v>
      </c>
      <c r="CU112" s="20">
        <f t="shared" si="240"/>
        <v>270.63143743817989</v>
      </c>
      <c r="CV112" s="20">
        <f t="shared" si="247"/>
        <v>270.12836418846189</v>
      </c>
      <c r="CW112" s="20">
        <f t="shared" si="243"/>
        <v>0.40500000000000003</v>
      </c>
      <c r="CX112" s="20">
        <f t="shared" si="248"/>
        <v>-1.4843516264359979E-2</v>
      </c>
      <c r="CY112" s="21">
        <f t="shared" si="237"/>
        <v>4.7999482741916069</v>
      </c>
      <c r="CZ112" s="21">
        <f t="shared" si="210"/>
        <v>6.1034438791730992</v>
      </c>
      <c r="DA112" s="21">
        <f t="shared" si="196"/>
        <v>4.6801411140132148</v>
      </c>
      <c r="DB112" s="21">
        <f t="shared" si="215"/>
        <v>6.4473811404619141</v>
      </c>
      <c r="DC112" s="6">
        <f>INDEX('Banxico Forecasts'!$E$19:$P$19,MATCH('Monthly Inflation'!$CC112,'Banxico Forecasts'!$E$7:$P$7,0))</f>
        <v>4.3</v>
      </c>
      <c r="DD112" s="6">
        <f>INDEX('Banxico Forecasts'!$E$14:$P$14,MATCH('Monthly Inflation'!$CC112,'Banxico Forecasts'!$E$7:$P$7,0))</f>
        <v>6.2</v>
      </c>
      <c r="DE112" s="4">
        <v>3</v>
      </c>
      <c r="DF112" s="4">
        <v>2</v>
      </c>
      <c r="DG112" s="4">
        <v>2</v>
      </c>
    </row>
    <row r="113" spans="2:111" x14ac:dyDescent="0.2">
      <c r="B113" s="7">
        <v>39814</v>
      </c>
      <c r="C113" s="51">
        <v>0.23</v>
      </c>
      <c r="D113" s="51">
        <v>0.44</v>
      </c>
      <c r="E113" s="51">
        <v>5.03961805180725E-2</v>
      </c>
      <c r="F113" s="50">
        <v>0.35882089780767401</v>
      </c>
      <c r="H113" s="49">
        <f t="shared" si="171"/>
        <v>0.1796038194819275</v>
      </c>
      <c r="I113" s="50">
        <f t="shared" si="168"/>
        <v>8.1179102192325991E-2</v>
      </c>
      <c r="K113" s="46">
        <f t="shared" si="180"/>
        <v>156.64290338899178</v>
      </c>
      <c r="L113" s="47">
        <f t="shared" si="181"/>
        <v>150.53679402791721</v>
      </c>
      <c r="M113" s="47">
        <f t="shared" si="182"/>
        <v>155.96489953812699</v>
      </c>
      <c r="N113" s="48">
        <f t="shared" si="183"/>
        <v>150.2812696991985</v>
      </c>
      <c r="Q113" s="49">
        <f t="shared" si="187"/>
        <v>5.3137815896744343</v>
      </c>
      <c r="R113" s="50">
        <f t="shared" si="188"/>
        <v>5.619965116477843</v>
      </c>
      <c r="U113" s="49">
        <f t="shared" si="203"/>
        <v>6.2780777939107395</v>
      </c>
      <c r="V113" s="51">
        <f t="shared" si="204"/>
        <v>5.545825818679063</v>
      </c>
      <c r="W113" s="51">
        <f t="shared" si="205"/>
        <v>6.104732818699361</v>
      </c>
      <c r="X113" s="50">
        <f t="shared" si="206"/>
        <v>5.5380483608282276</v>
      </c>
      <c r="Z113" s="49">
        <f t="shared" si="207"/>
        <v>6.3419243736572826</v>
      </c>
      <c r="AA113" s="51">
        <f t="shared" si="207"/>
        <v>5.4723600435767095</v>
      </c>
      <c r="AB113" s="51">
        <f t="shared" si="207"/>
        <v>6.1781489984209275</v>
      </c>
      <c r="AC113" s="50">
        <f t="shared" si="207"/>
        <v>5.474053888582759</v>
      </c>
      <c r="AE113" s="49">
        <f t="shared" ref="AE113:AF113" si="254">AVERAGE(Q111:Q113)</f>
        <v>6.6075621973841736</v>
      </c>
      <c r="AF113" s="50">
        <f t="shared" si="254"/>
        <v>5.5279348255859917</v>
      </c>
      <c r="CC113" s="100">
        <f t="shared" si="185"/>
        <v>45200</v>
      </c>
      <c r="CD113" s="20" t="s">
        <v>9939</v>
      </c>
      <c r="CE113" s="20">
        <f t="shared" si="242"/>
        <v>297.27585422282579</v>
      </c>
      <c r="CF113" s="20">
        <f t="shared" si="245"/>
        <v>298.62018291182318</v>
      </c>
      <c r="CG113" s="20">
        <f t="shared" si="239"/>
        <v>0.55000000000000004</v>
      </c>
      <c r="CH113" s="20">
        <f t="shared" si="246"/>
        <v>0.18263138691392994</v>
      </c>
      <c r="CI113" s="21">
        <f t="shared" si="236"/>
        <v>5.1555494045510528</v>
      </c>
      <c r="CJ113" s="21">
        <f t="shared" ref="CJ113:CJ117" si="255">CE113/CE101*100-100</f>
        <v>5.2341515022152691</v>
      </c>
      <c r="CK113" s="21">
        <f t="shared" si="195"/>
        <v>5.0906895115407265</v>
      </c>
      <c r="CL113" s="21">
        <f t="shared" si="214"/>
        <v>5.3039849738003779</v>
      </c>
      <c r="CM113" s="6" t="e">
        <f>INDEX('Banxico Forecasts'!$E$18:$P$18,MATCH('Monthly Inflation'!$CC113,'Banxico Forecasts'!$E$7:$P$7,0))</f>
        <v>#N/A</v>
      </c>
      <c r="CN113" s="6" t="e">
        <f>INDEX('Banxico Forecasts'!$E$10:$P$10,MATCH('Monthly Inflation'!$CC113,'Banxico Forecasts'!$E$7:$P$7,0))</f>
        <v>#N/A</v>
      </c>
      <c r="CO113" s="4">
        <v>3</v>
      </c>
      <c r="CP113" s="4">
        <v>2</v>
      </c>
      <c r="CQ113" s="4">
        <v>2</v>
      </c>
      <c r="CS113" s="100">
        <f t="shared" si="186"/>
        <v>45200</v>
      </c>
      <c r="CT113" s="20" t="s">
        <v>9939</v>
      </c>
      <c r="CU113" s="20">
        <f t="shared" si="240"/>
        <v>271.55158432546972</v>
      </c>
      <c r="CV113" s="20">
        <f t="shared" si="247"/>
        <v>271.2083295659483</v>
      </c>
      <c r="CW113" s="20">
        <f t="shared" si="243"/>
        <v>0.34</v>
      </c>
      <c r="CX113" s="20">
        <f t="shared" si="248"/>
        <v>-5.9797104140061008E-2</v>
      </c>
      <c r="CY113" s="21">
        <f t="shared" si="237"/>
        <v>4.840587090439044</v>
      </c>
      <c r="CZ113" s="21">
        <f t="shared" ref="CZ113:CZ117" si="256">CU113/CU101*100-100</f>
        <v>5.7976702656884669</v>
      </c>
      <c r="DA113" s="21">
        <f t="shared" si="196"/>
        <v>4.7246408207606549</v>
      </c>
      <c r="DB113" s="21">
        <f t="shared" si="215"/>
        <v>6.0948659961528477</v>
      </c>
      <c r="DC113" s="6" t="e">
        <f>INDEX('Banxico Forecasts'!$E$19:$P$19,MATCH('Monthly Inflation'!$CC113,'Banxico Forecasts'!$E$7:$P$7,0))</f>
        <v>#N/A</v>
      </c>
      <c r="DD113" s="6" t="e">
        <f>INDEX('Banxico Forecasts'!$E$14:$P$14,MATCH('Monthly Inflation'!$CC113,'Banxico Forecasts'!$E$7:$P$7,0))</f>
        <v>#N/A</v>
      </c>
      <c r="DE113" s="4">
        <v>3</v>
      </c>
      <c r="DF113" s="4">
        <v>2</v>
      </c>
      <c r="DG113" s="4">
        <v>2</v>
      </c>
    </row>
    <row r="114" spans="2:111" x14ac:dyDescent="0.2">
      <c r="B114" s="7">
        <v>39845</v>
      </c>
      <c r="C114" s="51">
        <v>0.22</v>
      </c>
      <c r="D114" s="51">
        <v>0.47</v>
      </c>
      <c r="E114" s="51">
        <v>0.29894868865746099</v>
      </c>
      <c r="F114" s="50">
        <v>0.36280897223430603</v>
      </c>
      <c r="H114" s="49">
        <f t="shared" si="171"/>
        <v>-7.8948688657460991E-2</v>
      </c>
      <c r="I114" s="50">
        <f t="shared" si="168"/>
        <v>0.10719102776569395</v>
      </c>
      <c r="K114" s="46">
        <f t="shared" si="180"/>
        <v>156.98751777644756</v>
      </c>
      <c r="L114" s="47">
        <f t="shared" si="181"/>
        <v>151.24431695984842</v>
      </c>
      <c r="M114" s="47">
        <f t="shared" si="182"/>
        <v>156.43115456006214</v>
      </c>
      <c r="N114" s="48">
        <f t="shared" si="183"/>
        <v>150.82650362925483</v>
      </c>
      <c r="Q114" s="49">
        <f t="shared" si="187"/>
        <v>3.6708555351697925</v>
      </c>
      <c r="R114" s="50">
        <f t="shared" si="188"/>
        <v>4.9326532954894162</v>
      </c>
      <c r="U114" s="49">
        <f t="shared" si="203"/>
        <v>6.1933096361488964</v>
      </c>
      <c r="V114" s="51">
        <f t="shared" si="204"/>
        <v>5.5878633874607715</v>
      </c>
      <c r="W114" s="51">
        <f t="shared" si="205"/>
        <v>6.1947947605910798</v>
      </c>
      <c r="X114" s="50">
        <f t="shared" si="206"/>
        <v>5.5724167802614772</v>
      </c>
      <c r="Z114" s="49">
        <f t="shared" si="207"/>
        <v>6.3311146273276551</v>
      </c>
      <c r="AA114" s="51">
        <f t="shared" si="207"/>
        <v>5.5563355596529407</v>
      </c>
      <c r="AB114" s="51">
        <f t="shared" si="207"/>
        <v>6.2265754971730916</v>
      </c>
      <c r="AC114" s="50">
        <f t="shared" si="207"/>
        <v>5.5469260775759466</v>
      </c>
      <c r="AE114" s="49">
        <f t="shared" ref="AE114:AF114" si="257">AVERAGE(Q112:Q114)</f>
        <v>5.4815688332199146</v>
      </c>
      <c r="AF114" s="50">
        <f t="shared" si="257"/>
        <v>5.3717246182367875</v>
      </c>
      <c r="CC114" s="100">
        <f t="shared" si="185"/>
        <v>45231</v>
      </c>
      <c r="CD114" s="20" t="s">
        <v>9939</v>
      </c>
      <c r="CE114" s="20">
        <f t="shared" si="242"/>
        <v>299.36867623655445</v>
      </c>
      <c r="CF114" s="20">
        <f t="shared" si="245"/>
        <v>299.91882741139096</v>
      </c>
      <c r="CG114" s="20">
        <f t="shared" si="239"/>
        <v>0.70399999999999996</v>
      </c>
      <c r="CH114" s="20">
        <f t="shared" si="246"/>
        <v>0.26911830951785598</v>
      </c>
      <c r="CI114" s="21">
        <f t="shared" si="236"/>
        <v>5.1272156137309111</v>
      </c>
      <c r="CJ114" s="21">
        <f t="shared" si="255"/>
        <v>5.3638893704422799</v>
      </c>
      <c r="CK114" s="21">
        <f t="shared" si="195"/>
        <v>5.1243881456489886</v>
      </c>
      <c r="CL114" s="21">
        <f t="shared" si="214"/>
        <v>5.2843746935968978</v>
      </c>
      <c r="CM114" s="6" t="e">
        <f>INDEX('Banxico Forecasts'!$E$18:$P$18,MATCH('Monthly Inflation'!$CC114,'Banxico Forecasts'!$E$7:$P$7,0))</f>
        <v>#N/A</v>
      </c>
      <c r="CN114" s="6" t="e">
        <f>INDEX('Banxico Forecasts'!$E$10:$P$10,MATCH('Monthly Inflation'!$CC114,'Banxico Forecasts'!$E$7:$P$7,0))</f>
        <v>#N/A</v>
      </c>
      <c r="CO114" s="4">
        <v>3</v>
      </c>
      <c r="CP114" s="4">
        <v>2</v>
      </c>
      <c r="CQ114" s="4">
        <v>2</v>
      </c>
      <c r="CS114" s="100">
        <f t="shared" si="186"/>
        <v>45231</v>
      </c>
      <c r="CT114" s="20" t="s">
        <v>9939</v>
      </c>
      <c r="CU114" s="20">
        <f t="shared" si="240"/>
        <v>272.28477360314849</v>
      </c>
      <c r="CV114" s="20">
        <f t="shared" si="247"/>
        <v>272.50788778964284</v>
      </c>
      <c r="CW114" s="20">
        <f t="shared" si="243"/>
        <v>0.27</v>
      </c>
      <c r="CX114" s="20">
        <f t="shared" si="248"/>
        <v>-0.20917341837340003</v>
      </c>
      <c r="CY114" s="21">
        <f t="shared" si="237"/>
        <v>5.320695082780432</v>
      </c>
      <c r="CZ114" s="21">
        <f t="shared" si="256"/>
        <v>5.6080875812900359</v>
      </c>
      <c r="DA114" s="21">
        <f t="shared" si="196"/>
        <v>4.987076815803694</v>
      </c>
      <c r="DB114" s="21">
        <f t="shared" si="215"/>
        <v>5.836400575383867</v>
      </c>
      <c r="DC114" s="6" t="e">
        <f>INDEX('Banxico Forecasts'!$E$19:$P$19,MATCH('Monthly Inflation'!$CC114,'Banxico Forecasts'!$E$7:$P$7,0))</f>
        <v>#N/A</v>
      </c>
      <c r="DD114" s="6" t="e">
        <f>INDEX('Banxico Forecasts'!$E$14:$P$14,MATCH('Monthly Inflation'!$CC114,'Banxico Forecasts'!$E$7:$P$7,0))</f>
        <v>#N/A</v>
      </c>
      <c r="DE114" s="4">
        <v>3</v>
      </c>
      <c r="DF114" s="4">
        <v>2</v>
      </c>
      <c r="DG114" s="4">
        <v>2</v>
      </c>
    </row>
    <row r="115" spans="2:111" x14ac:dyDescent="0.2">
      <c r="B115" s="7">
        <v>39873</v>
      </c>
      <c r="C115" s="51">
        <v>0.57999999999999996</v>
      </c>
      <c r="D115" s="51">
        <v>0.52</v>
      </c>
      <c r="E115" s="51">
        <v>0.49021107335999597</v>
      </c>
      <c r="F115" s="50">
        <v>0.47023177567002</v>
      </c>
      <c r="H115" s="49">
        <f t="shared" si="171"/>
        <v>8.9788926640003985E-2</v>
      </c>
      <c r="I115" s="50">
        <f t="shared" si="168"/>
        <v>4.9768224329980015E-2</v>
      </c>
      <c r="K115" s="46">
        <f t="shared" si="180"/>
        <v>157.89804537955095</v>
      </c>
      <c r="L115" s="47">
        <f t="shared" si="181"/>
        <v>152.03078740803966</v>
      </c>
      <c r="M115" s="47">
        <f t="shared" si="182"/>
        <v>157.19799740190047</v>
      </c>
      <c r="N115" s="48">
        <f t="shared" si="183"/>
        <v>151.53573777545168</v>
      </c>
      <c r="Q115" s="49">
        <f t="shared" si="187"/>
        <v>3.4083974988076875</v>
      </c>
      <c r="R115" s="50">
        <f t="shared" si="188"/>
        <v>4.8728448379519165</v>
      </c>
      <c r="U115" s="49">
        <f t="shared" si="203"/>
        <v>6.0457017792281249</v>
      </c>
      <c r="V115" s="51">
        <f t="shared" si="204"/>
        <v>5.6193852891587284</v>
      </c>
      <c r="W115" s="51">
        <f t="shared" si="205"/>
        <v>6.0595808900602037</v>
      </c>
      <c r="X115" s="50">
        <f t="shared" si="206"/>
        <v>5.6430386026131458</v>
      </c>
      <c r="Z115" s="49">
        <f t="shared" si="207"/>
        <v>6.1723630697625866</v>
      </c>
      <c r="AA115" s="51">
        <f t="shared" si="207"/>
        <v>5.5843581650995207</v>
      </c>
      <c r="AB115" s="51">
        <f t="shared" si="207"/>
        <v>6.1197028231168815</v>
      </c>
      <c r="AC115" s="50">
        <f t="shared" si="207"/>
        <v>5.5845012479009499</v>
      </c>
      <c r="AE115" s="49">
        <f t="shared" ref="AE115:AF115" si="258">AVERAGE(Q113:Q115)</f>
        <v>4.1310115412173047</v>
      </c>
      <c r="AF115" s="50">
        <f t="shared" si="258"/>
        <v>5.1418210833063922</v>
      </c>
      <c r="CC115" s="100">
        <f t="shared" si="185"/>
        <v>45261</v>
      </c>
      <c r="CD115" s="20" t="s">
        <v>9939</v>
      </c>
      <c r="CE115" s="20">
        <f t="shared" si="242"/>
        <v>300.77570901486621</v>
      </c>
      <c r="CF115" s="20">
        <f t="shared" si="245"/>
        <v>301.28797164153031</v>
      </c>
      <c r="CG115" s="20">
        <f t="shared" si="239"/>
        <v>0.47</v>
      </c>
      <c r="CH115" s="20">
        <f t="shared" si="246"/>
        <v>1.3495070997552983E-2</v>
      </c>
      <c r="CI115" s="21">
        <f t="shared" si="236"/>
        <v>5.1527653844157584</v>
      </c>
      <c r="CJ115" s="21">
        <f t="shared" si="255"/>
        <v>5.4583578904994425</v>
      </c>
      <c r="CK115" s="21">
        <f t="shared" si="195"/>
        <v>5.1451768008992405</v>
      </c>
      <c r="CL115" s="21">
        <f t="shared" si="214"/>
        <v>5.3521329210523305</v>
      </c>
      <c r="CM115" s="6">
        <f>INDEX('Banxico Forecasts'!$E$18:$P$18,MATCH('Monthly Inflation'!$CC115,'Banxico Forecasts'!$E$7:$P$7,0))</f>
        <v>4.5999999999999996</v>
      </c>
      <c r="CN115" s="6">
        <f>INDEX('Banxico Forecasts'!$E$10:$P$10,MATCH('Monthly Inflation'!$CC115,'Banxico Forecasts'!$E$7:$P$7,0))</f>
        <v>4.9000000000000004</v>
      </c>
      <c r="CO115" s="4">
        <v>3</v>
      </c>
      <c r="CP115" s="4">
        <v>2</v>
      </c>
      <c r="CQ115" s="4">
        <v>2</v>
      </c>
      <c r="CS115" s="100">
        <f t="shared" si="186"/>
        <v>45261</v>
      </c>
      <c r="CT115" s="20" t="s">
        <v>9939</v>
      </c>
      <c r="CU115" s="20">
        <f t="shared" si="240"/>
        <v>273.55089780040316</v>
      </c>
      <c r="CV115" s="20">
        <f t="shared" si="247"/>
        <v>273.51340817540404</v>
      </c>
      <c r="CW115" s="20">
        <f t="shared" si="243"/>
        <v>0.46500000000000002</v>
      </c>
      <c r="CX115" s="20">
        <f t="shared" si="248"/>
        <v>9.6012374020737035E-2</v>
      </c>
      <c r="CY115" s="21">
        <f t="shared" si="237"/>
        <v>5.1075057335489049</v>
      </c>
      <c r="CZ115" s="21">
        <f t="shared" si="256"/>
        <v>5.413974355234032</v>
      </c>
      <c r="DA115" s="21">
        <f t="shared" si="196"/>
        <v>5.0895959689227936</v>
      </c>
      <c r="DB115" s="21">
        <f t="shared" si="215"/>
        <v>5.6065774007375113</v>
      </c>
      <c r="DC115" s="6">
        <f>INDEX('Banxico Forecasts'!$E$19:$P$19,MATCH('Monthly Inflation'!$CC115,'Banxico Forecasts'!$E$7:$P$7,0))</f>
        <v>3.5</v>
      </c>
      <c r="DD115" s="6">
        <f>INDEX('Banxico Forecasts'!$E$14:$P$14,MATCH('Monthly Inflation'!$CC115,'Banxico Forecasts'!$E$7:$P$7,0))</f>
        <v>5</v>
      </c>
      <c r="DE115" s="4">
        <v>3</v>
      </c>
      <c r="DF115" s="4">
        <v>2</v>
      </c>
      <c r="DG115" s="4">
        <v>2</v>
      </c>
    </row>
    <row r="116" spans="2:111" x14ac:dyDescent="0.2">
      <c r="B116" s="7">
        <v>39904</v>
      </c>
      <c r="C116" s="51">
        <v>0.35</v>
      </c>
      <c r="D116" s="51">
        <v>0.42</v>
      </c>
      <c r="E116" s="51">
        <v>0.64894277993530702</v>
      </c>
      <c r="F116" s="50">
        <v>0.465560054327044</v>
      </c>
      <c r="H116" s="49">
        <f t="shared" si="171"/>
        <v>-0.29894277993530705</v>
      </c>
      <c r="I116" s="50">
        <f t="shared" si="168"/>
        <v>-4.5560054327044019E-2</v>
      </c>
      <c r="K116" s="46">
        <f t="shared" si="180"/>
        <v>158.45068853837938</v>
      </c>
      <c r="L116" s="47">
        <f t="shared" si="181"/>
        <v>152.66931671515343</v>
      </c>
      <c r="M116" s="47">
        <f t="shared" si="182"/>
        <v>158.21812245624298</v>
      </c>
      <c r="N116" s="48">
        <f t="shared" si="183"/>
        <v>152.24122763856397</v>
      </c>
      <c r="Q116" s="49">
        <f t="shared" si="187"/>
        <v>5.905234652440754</v>
      </c>
      <c r="R116" s="50">
        <f t="shared" si="188"/>
        <v>5.3197177732637044</v>
      </c>
      <c r="U116" s="49">
        <f t="shared" si="203"/>
        <v>6.1726646068596409</v>
      </c>
      <c r="V116" s="51">
        <f t="shared" si="204"/>
        <v>5.6509480101336607</v>
      </c>
      <c r="W116" s="51">
        <f t="shared" si="205"/>
        <v>6.215412376976829</v>
      </c>
      <c r="X116" s="50">
        <f t="shared" si="206"/>
        <v>5.6418654883719057</v>
      </c>
      <c r="Z116" s="49">
        <f t="shared" si="207"/>
        <v>6.1372253407455544</v>
      </c>
      <c r="AA116" s="51">
        <f t="shared" si="207"/>
        <v>5.6193988955843865</v>
      </c>
      <c r="AB116" s="51">
        <f t="shared" si="207"/>
        <v>6.1565960092093706</v>
      </c>
      <c r="AC116" s="50">
        <f t="shared" si="207"/>
        <v>5.6191069570821766</v>
      </c>
      <c r="AE116" s="49">
        <f t="shared" ref="AE116:AF116" si="259">AVERAGE(Q114:Q116)</f>
        <v>4.3281625621394113</v>
      </c>
      <c r="AF116" s="50">
        <f t="shared" si="259"/>
        <v>5.041738635568346</v>
      </c>
      <c r="CC116" s="100">
        <f t="shared" si="185"/>
        <v>45292</v>
      </c>
      <c r="CD116" s="20" t="s">
        <v>9939</v>
      </c>
      <c r="CE116" s="20">
        <f t="shared" si="242"/>
        <v>302.24950998903904</v>
      </c>
      <c r="CF116" s="20">
        <f t="shared" si="245"/>
        <v>302.41505763681431</v>
      </c>
      <c r="CG116" s="20">
        <f t="shared" si="239"/>
        <v>0.49</v>
      </c>
      <c r="CH116" s="20">
        <f t="shared" si="246"/>
        <v>0.11591072283995507</v>
      </c>
      <c r="CI116" s="21">
        <f t="shared" si="236"/>
        <v>5.180932602778185</v>
      </c>
      <c r="CJ116" s="21">
        <f t="shared" si="255"/>
        <v>5.2593403299194534</v>
      </c>
      <c r="CK116" s="21">
        <f t="shared" si="195"/>
        <v>5.1536378669749512</v>
      </c>
      <c r="CL116" s="21">
        <f t="shared" si="214"/>
        <v>5.360529196953725</v>
      </c>
      <c r="CM116" s="6" t="e">
        <f>INDEX('Banxico Forecasts'!$E$18:$P$18,MATCH('Monthly Inflation'!$CC116,'Banxico Forecasts'!$E$7:$P$7,0))</f>
        <v>#N/A</v>
      </c>
      <c r="CN116" s="6" t="e">
        <f>INDEX('Banxico Forecasts'!$E$10:$P$10,MATCH('Monthly Inflation'!$CC116,'Banxico Forecasts'!$E$7:$P$7,0))</f>
        <v>#N/A</v>
      </c>
      <c r="CO116" s="4">
        <v>3</v>
      </c>
      <c r="CP116" s="4">
        <v>2</v>
      </c>
      <c r="CQ116" s="4">
        <v>2</v>
      </c>
      <c r="CS116" s="100">
        <f t="shared" si="186"/>
        <v>45292</v>
      </c>
      <c r="CT116" s="20" t="s">
        <v>9939</v>
      </c>
      <c r="CU116" s="20">
        <f t="shared" si="240"/>
        <v>274.63142384671471</v>
      </c>
      <c r="CV116" s="20">
        <f t="shared" si="247"/>
        <v>274.58491762258615</v>
      </c>
      <c r="CW116" s="20">
        <f t="shared" si="243"/>
        <v>0.39500000000000002</v>
      </c>
      <c r="CX116" s="20">
        <f t="shared" si="248"/>
        <v>3.2424425441889282E-3</v>
      </c>
      <c r="CY116" s="21">
        <f t="shared" si="237"/>
        <v>5.0738437050781755</v>
      </c>
      <c r="CZ116" s="21">
        <f t="shared" si="256"/>
        <v>5.0842612987162852</v>
      </c>
      <c r="DA116" s="21">
        <f t="shared" si="196"/>
        <v>5.1673481738025044</v>
      </c>
      <c r="DB116" s="21">
        <f t="shared" si="215"/>
        <v>5.3687744117467844</v>
      </c>
      <c r="DC116" s="6" t="e">
        <f>INDEX('Banxico Forecasts'!$E$19:$P$19,MATCH('Monthly Inflation'!$CC116,'Banxico Forecasts'!$E$7:$P$7,0))</f>
        <v>#N/A</v>
      </c>
      <c r="DD116" s="6" t="e">
        <f>INDEX('Banxico Forecasts'!$E$14:$P$14,MATCH('Monthly Inflation'!$CC116,'Banxico Forecasts'!$E$7:$P$7,0))</f>
        <v>#N/A</v>
      </c>
      <c r="DE116" s="4">
        <v>3</v>
      </c>
      <c r="DF116" s="4">
        <v>2</v>
      </c>
      <c r="DG116" s="4">
        <v>2</v>
      </c>
    </row>
    <row r="117" spans="2:111" x14ac:dyDescent="0.2">
      <c r="B117" s="7">
        <v>39934</v>
      </c>
      <c r="C117" s="51">
        <v>-0.28999999999999998</v>
      </c>
      <c r="D117" s="51">
        <v>0.2</v>
      </c>
      <c r="E117" s="51">
        <v>0.367632256240424</v>
      </c>
      <c r="F117" s="50">
        <v>0.27466432910848299</v>
      </c>
      <c r="H117" s="49">
        <f t="shared" si="171"/>
        <v>-0.65763225624042398</v>
      </c>
      <c r="I117" s="50">
        <f t="shared" si="168"/>
        <v>-7.4664329108482974E-2</v>
      </c>
      <c r="K117" s="46">
        <f t="shared" si="180"/>
        <v>157.99118154161809</v>
      </c>
      <c r="L117" s="47">
        <f t="shared" si="181"/>
        <v>152.97465534858372</v>
      </c>
      <c r="M117" s="47">
        <f t="shared" si="182"/>
        <v>158.79978330961009</v>
      </c>
      <c r="N117" s="48">
        <f t="shared" si="183"/>
        <v>152.65937998508394</v>
      </c>
      <c r="Q117" s="49">
        <f t="shared" si="187"/>
        <v>6.1956235158866093</v>
      </c>
      <c r="R117" s="50">
        <f t="shared" si="188"/>
        <v>4.9502125203321867</v>
      </c>
      <c r="U117" s="49">
        <f t="shared" si="203"/>
        <v>5.9813433571926709</v>
      </c>
      <c r="V117" s="51">
        <f t="shared" si="204"/>
        <v>5.3565385212519345</v>
      </c>
      <c r="W117" s="51">
        <f t="shared" si="205"/>
        <v>6.0222568794566769</v>
      </c>
      <c r="X117" s="50">
        <f t="shared" si="206"/>
        <v>5.3470440050432018</v>
      </c>
      <c r="Z117" s="49">
        <f t="shared" si="207"/>
        <v>6.0665699144268119</v>
      </c>
      <c r="AA117" s="51">
        <f t="shared" si="207"/>
        <v>5.5422906068481081</v>
      </c>
      <c r="AB117" s="51">
        <f t="shared" si="207"/>
        <v>6.0990833821645696</v>
      </c>
      <c r="AC117" s="50">
        <f t="shared" si="207"/>
        <v>5.5439826986760847</v>
      </c>
      <c r="AE117" s="49">
        <f t="shared" ref="AE117:AF117" si="260">AVERAGE(Q115:Q117)</f>
        <v>5.1697518890450169</v>
      </c>
      <c r="AF117" s="50">
        <f t="shared" si="260"/>
        <v>5.0475917105159356</v>
      </c>
      <c r="CC117" s="100">
        <f t="shared" si="185"/>
        <v>45323</v>
      </c>
      <c r="CD117" s="20" t="s">
        <v>9939</v>
      </c>
      <c r="CE117" s="20">
        <f t="shared" si="242"/>
        <v>303.3678331759985</v>
      </c>
      <c r="CF117" s="20">
        <f t="shared" si="245"/>
        <v>303.48923581710062</v>
      </c>
      <c r="CG117" s="20">
        <f t="shared" si="239"/>
        <v>0.37</v>
      </c>
      <c r="CH117" s="20">
        <f t="shared" si="246"/>
        <v>1.4800034535189965E-2</v>
      </c>
      <c r="CI117" s="21">
        <f t="shared" si="236"/>
        <v>4.8475412761603991</v>
      </c>
      <c r="CJ117" s="21">
        <f t="shared" si="255"/>
        <v>5.0239076386899626</v>
      </c>
      <c r="CK117" s="21">
        <f t="shared" si="195"/>
        <v>5.0604130877847808</v>
      </c>
      <c r="CL117" s="21">
        <f t="shared" si="214"/>
        <v>5.2472019530362859</v>
      </c>
      <c r="CM117" s="6" t="e">
        <f>INDEX('Banxico Forecasts'!$E$18:$P$18,MATCH('Monthly Inflation'!$CC117,'Banxico Forecasts'!$E$7:$P$7,0))</f>
        <v>#N/A</v>
      </c>
      <c r="CN117" s="6" t="e">
        <f>INDEX('Banxico Forecasts'!$E$10:$P$10,MATCH('Monthly Inflation'!$CC117,'Banxico Forecasts'!$E$7:$P$7,0))</f>
        <v>#N/A</v>
      </c>
      <c r="CO117" s="4">
        <v>3</v>
      </c>
      <c r="CP117" s="4">
        <v>2</v>
      </c>
      <c r="CQ117" s="4">
        <v>2</v>
      </c>
      <c r="CS117" s="100">
        <f t="shared" si="186"/>
        <v>45323</v>
      </c>
      <c r="CT117" s="20" t="s">
        <v>9939</v>
      </c>
      <c r="CU117" s="20">
        <f t="shared" si="240"/>
        <v>275.81233896925556</v>
      </c>
      <c r="CV117" s="20">
        <f t="shared" si="247"/>
        <v>275.49358477201713</v>
      </c>
      <c r="CW117" s="20">
        <f t="shared" si="243"/>
        <v>0.43</v>
      </c>
      <c r="CX117" s="20">
        <f t="shared" si="248"/>
        <v>9.9076088629186043E-2</v>
      </c>
      <c r="CY117" s="21">
        <f t="shared" si="237"/>
        <v>4.4551003565303802</v>
      </c>
      <c r="CZ117" s="21">
        <f t="shared" si="256"/>
        <v>4.8545689242928631</v>
      </c>
      <c r="DA117" s="21">
        <f t="shared" si="196"/>
        <v>4.8788165983858205</v>
      </c>
      <c r="DB117" s="21">
        <f t="shared" si="215"/>
        <v>5.1176015260810601</v>
      </c>
      <c r="DC117" s="6" t="e">
        <f>INDEX('Banxico Forecasts'!$E$19:$P$19,MATCH('Monthly Inflation'!$CC117,'Banxico Forecasts'!$E$7:$P$7,0))</f>
        <v>#N/A</v>
      </c>
      <c r="DD117" s="6" t="e">
        <f>INDEX('Banxico Forecasts'!$E$14:$P$14,MATCH('Monthly Inflation'!$CC117,'Banxico Forecasts'!$E$7:$P$7,0))</f>
        <v>#N/A</v>
      </c>
      <c r="DE117" s="4">
        <v>3</v>
      </c>
      <c r="DF117" s="4">
        <v>2</v>
      </c>
      <c r="DG117" s="4">
        <v>2</v>
      </c>
    </row>
    <row r="118" spans="2:111" x14ac:dyDescent="0.2">
      <c r="B118" s="7">
        <v>39965</v>
      </c>
      <c r="C118" s="51">
        <v>0.18</v>
      </c>
      <c r="D118" s="51">
        <v>0.25</v>
      </c>
      <c r="E118" s="51">
        <v>0.374295947010922</v>
      </c>
      <c r="F118" s="50">
        <v>0.31046025550886702</v>
      </c>
      <c r="H118" s="49">
        <f t="shared" si="171"/>
        <v>-0.19429594701092201</v>
      </c>
      <c r="I118" s="50">
        <f t="shared" si="168"/>
        <v>-6.0460255508867022E-2</v>
      </c>
      <c r="K118" s="46">
        <f t="shared" si="180"/>
        <v>158.275565668393</v>
      </c>
      <c r="L118" s="47">
        <f t="shared" si="181"/>
        <v>153.35709198695517</v>
      </c>
      <c r="M118" s="47">
        <f t="shared" si="182"/>
        <v>159.39416446240008</v>
      </c>
      <c r="N118" s="48">
        <f t="shared" si="183"/>
        <v>153.13332668624389</v>
      </c>
      <c r="Q118" s="49">
        <f t="shared" si="187"/>
        <v>5.7064854556111158</v>
      </c>
      <c r="R118" s="50">
        <f t="shared" si="188"/>
        <v>4.2842202436223573</v>
      </c>
      <c r="U118" s="49">
        <f t="shared" si="203"/>
        <v>5.7385815907136788</v>
      </c>
      <c r="V118" s="51">
        <f t="shared" si="204"/>
        <v>5.1258384269484054</v>
      </c>
      <c r="W118" s="51">
        <f t="shared" si="205"/>
        <v>5.8006803936588369</v>
      </c>
      <c r="X118" s="50">
        <f t="shared" si="206"/>
        <v>5.1243841869397642</v>
      </c>
      <c r="Z118" s="49">
        <f t="shared" si="207"/>
        <v>5.9641965182553305</v>
      </c>
      <c r="AA118" s="51">
        <f t="shared" si="207"/>
        <v>5.3777749861113335</v>
      </c>
      <c r="AB118" s="51">
        <f t="shared" si="207"/>
        <v>6.0127832166974473</v>
      </c>
      <c r="AC118" s="50">
        <f t="shared" si="207"/>
        <v>5.3710978934516236</v>
      </c>
      <c r="AE118" s="49">
        <f t="shared" ref="AE118:AF118" si="261">AVERAGE(Q116:Q118)</f>
        <v>5.9357812079794927</v>
      </c>
      <c r="AF118" s="50">
        <f t="shared" si="261"/>
        <v>4.8513835124060831</v>
      </c>
      <c r="CC118" s="100">
        <f t="shared" si="185"/>
        <v>45352</v>
      </c>
      <c r="CM118" s="6">
        <f>INDEX('Banxico Forecasts'!$E$18:$P$18,MATCH('Monthly Inflation'!$CC118,'Banxico Forecasts'!$E$7:$P$7,0))</f>
        <v>3.2</v>
      </c>
      <c r="CN118" s="6">
        <f>INDEX('Banxico Forecasts'!$E$10:$P$10,MATCH('Monthly Inflation'!$CC118,'Banxico Forecasts'!$E$7:$P$7,0))</f>
        <v>4.2</v>
      </c>
      <c r="CO118" s="4">
        <v>3</v>
      </c>
      <c r="CP118" s="4">
        <v>2</v>
      </c>
      <c r="CQ118" s="4">
        <v>2</v>
      </c>
      <c r="CS118" s="100">
        <f t="shared" si="186"/>
        <v>45352</v>
      </c>
      <c r="DC118" s="6">
        <f>INDEX('Banxico Forecasts'!$E$19:$P$19,MATCH('Monthly Inflation'!$CC118,'Banxico Forecasts'!$E$7:$P$7,0))</f>
        <v>3.4</v>
      </c>
      <c r="DD118" s="6">
        <f>INDEX('Banxico Forecasts'!$E$14:$P$14,MATCH('Monthly Inflation'!$CC118,'Banxico Forecasts'!$E$7:$P$7,0))</f>
        <v>4.0999999999999996</v>
      </c>
      <c r="DE118" s="4">
        <v>3</v>
      </c>
      <c r="DF118" s="4">
        <v>2</v>
      </c>
      <c r="DG118" s="4">
        <v>2</v>
      </c>
    </row>
    <row r="119" spans="2:111" x14ac:dyDescent="0.2">
      <c r="B119" s="7">
        <v>39995</v>
      </c>
      <c r="C119" s="51">
        <v>0.27</v>
      </c>
      <c r="D119" s="51">
        <v>0.31</v>
      </c>
      <c r="E119" s="51">
        <v>0.31569498869253299</v>
      </c>
      <c r="F119" s="50">
        <v>0.36424727006469498</v>
      </c>
      <c r="H119" s="49">
        <f t="shared" si="171"/>
        <v>-4.5694988692532967E-2</v>
      </c>
      <c r="I119" s="50">
        <f t="shared" si="168"/>
        <v>-5.4247270064694986E-2</v>
      </c>
      <c r="K119" s="46">
        <f t="shared" si="180"/>
        <v>158.70290969569766</v>
      </c>
      <c r="L119" s="47">
        <f t="shared" si="181"/>
        <v>153.83249897211473</v>
      </c>
      <c r="M119" s="47">
        <f t="shared" si="182"/>
        <v>159.89736385187621</v>
      </c>
      <c r="N119" s="48">
        <f t="shared" si="183"/>
        <v>153.69111064825779</v>
      </c>
      <c r="Q119" s="49">
        <f t="shared" si="187"/>
        <v>4.3134499816602272</v>
      </c>
      <c r="R119" s="50">
        <f t="shared" si="188"/>
        <v>3.8642015303230295</v>
      </c>
      <c r="U119" s="49">
        <f t="shared" si="203"/>
        <v>5.4336473359273896</v>
      </c>
      <c r="V119" s="51">
        <f t="shared" si="204"/>
        <v>5.0316021176015369</v>
      </c>
      <c r="W119" s="51">
        <f t="shared" si="205"/>
        <v>5.4888168307939225</v>
      </c>
      <c r="X119" s="50">
        <f t="shared" si="206"/>
        <v>5.0247751172576045</v>
      </c>
      <c r="Z119" s="49">
        <f t="shared" si="207"/>
        <v>5.7178574279445797</v>
      </c>
      <c r="AA119" s="51">
        <f t="shared" si="207"/>
        <v>5.1713263552672926</v>
      </c>
      <c r="AB119" s="51">
        <f t="shared" si="207"/>
        <v>5.7705847013031457</v>
      </c>
      <c r="AC119" s="50">
        <f t="shared" si="207"/>
        <v>5.1654011030801898</v>
      </c>
      <c r="AE119" s="49">
        <f t="shared" ref="AE119:AF119" si="262">AVERAGE(Q117:Q119)</f>
        <v>5.4051863177193171</v>
      </c>
      <c r="AF119" s="50">
        <f t="shared" si="262"/>
        <v>4.3662114314258575</v>
      </c>
      <c r="CC119" s="100">
        <f t="shared" si="185"/>
        <v>45383</v>
      </c>
      <c r="CM119" s="6" t="e">
        <f>INDEX('Banxico Forecasts'!$E$18:$P$18,MATCH('Monthly Inflation'!$CC119,'Banxico Forecasts'!$E$7:$P$7,0))</f>
        <v>#N/A</v>
      </c>
      <c r="CN119" s="6" t="e">
        <f>INDEX('Banxico Forecasts'!$E$10:$P$10,MATCH('Monthly Inflation'!$CC119,'Banxico Forecasts'!$E$7:$P$7,0))</f>
        <v>#N/A</v>
      </c>
      <c r="CO119" s="4">
        <v>3</v>
      </c>
      <c r="CP119" s="4">
        <v>2</v>
      </c>
      <c r="CQ119" s="4">
        <v>2</v>
      </c>
      <c r="CS119" s="100">
        <f t="shared" si="186"/>
        <v>45383</v>
      </c>
      <c r="DC119" s="6" t="e">
        <f>INDEX('Banxico Forecasts'!$E$19:$P$19,MATCH('Monthly Inflation'!$CC119,'Banxico Forecasts'!$E$7:$P$7,0))</f>
        <v>#N/A</v>
      </c>
      <c r="DD119" s="6" t="e">
        <f>INDEX('Banxico Forecasts'!$E$14:$P$14,MATCH('Monthly Inflation'!$CC119,'Banxico Forecasts'!$E$7:$P$7,0))</f>
        <v>#N/A</v>
      </c>
      <c r="DE119" s="4">
        <v>3</v>
      </c>
      <c r="DF119" s="4">
        <v>2</v>
      </c>
      <c r="DG119" s="4">
        <v>2</v>
      </c>
    </row>
    <row r="120" spans="2:111" x14ac:dyDescent="0.2">
      <c r="B120" s="7">
        <v>40026</v>
      </c>
      <c r="C120" s="51">
        <v>0.24</v>
      </c>
      <c r="D120" s="51">
        <v>0.15</v>
      </c>
      <c r="E120" s="51">
        <v>0.22300266678793601</v>
      </c>
      <c r="F120" s="50">
        <v>0.25329674528169399</v>
      </c>
      <c r="H120" s="49">
        <f t="shared" si="171"/>
        <v>1.6997333212063981E-2</v>
      </c>
      <c r="I120" s="50">
        <f t="shared" si="168"/>
        <v>-0.103296745281694</v>
      </c>
      <c r="K120" s="46">
        <f t="shared" si="180"/>
        <v>159.08379667896733</v>
      </c>
      <c r="L120" s="47">
        <f t="shared" si="181"/>
        <v>154.06324772057292</v>
      </c>
      <c r="M120" s="47">
        <f t="shared" si="182"/>
        <v>160.25393923738952</v>
      </c>
      <c r="N120" s="48">
        <f t="shared" si="183"/>
        <v>154.08040522931711</v>
      </c>
      <c r="Q120" s="49">
        <f t="shared" si="187"/>
        <v>3.7134863352932257</v>
      </c>
      <c r="R120" s="50">
        <f t="shared" si="188"/>
        <v>3.7756999024403513</v>
      </c>
      <c r="U120" s="49">
        <f t="shared" si="203"/>
        <v>5.0772400969711953</v>
      </c>
      <c r="V120" s="51">
        <f t="shared" si="204"/>
        <v>4.7596350172074011</v>
      </c>
      <c r="W120" s="51">
        <f t="shared" si="205"/>
        <v>5.1465725765318382</v>
      </c>
      <c r="X120" s="50">
        <f t="shared" si="206"/>
        <v>4.7632317810104752</v>
      </c>
      <c r="Z120" s="49">
        <f t="shared" si="207"/>
        <v>5.4164896745374209</v>
      </c>
      <c r="AA120" s="51">
        <f t="shared" si="207"/>
        <v>4.9723585205857814</v>
      </c>
      <c r="AB120" s="51">
        <f t="shared" si="207"/>
        <v>5.4786899336615322</v>
      </c>
      <c r="AC120" s="50">
        <f t="shared" si="207"/>
        <v>4.9707970284026146</v>
      </c>
      <c r="AE120" s="49">
        <f t="shared" ref="AE120:AF120" si="263">AVERAGE(Q118:Q120)</f>
        <v>4.5778072575215232</v>
      </c>
      <c r="AF120" s="50">
        <f t="shared" si="263"/>
        <v>3.9747072254619127</v>
      </c>
      <c r="CC120" s="100">
        <f t="shared" si="185"/>
        <v>45413</v>
      </c>
      <c r="CM120" s="6" t="e">
        <f>INDEX('Banxico Forecasts'!$E$18:$P$18,MATCH('Monthly Inflation'!$CC120,'Banxico Forecasts'!$E$7:$P$7,0))</f>
        <v>#N/A</v>
      </c>
      <c r="CN120" s="6" t="e">
        <f>INDEX('Banxico Forecasts'!$E$10:$P$10,MATCH('Monthly Inflation'!$CC120,'Banxico Forecasts'!$E$7:$P$7,0))</f>
        <v>#N/A</v>
      </c>
      <c r="CO120" s="4">
        <v>3</v>
      </c>
      <c r="CP120" s="4">
        <v>2</v>
      </c>
      <c r="CQ120" s="4">
        <v>2</v>
      </c>
      <c r="CS120" s="100">
        <f t="shared" si="186"/>
        <v>45413</v>
      </c>
      <c r="DC120" s="6" t="e">
        <f>INDEX('Banxico Forecasts'!$E$19:$P$19,MATCH('Monthly Inflation'!$CC120,'Banxico Forecasts'!$E$7:$P$7,0))</f>
        <v>#N/A</v>
      </c>
      <c r="DD120" s="6" t="e">
        <f>INDEX('Banxico Forecasts'!$E$14:$P$14,MATCH('Monthly Inflation'!$CC120,'Banxico Forecasts'!$E$7:$P$7,0))</f>
        <v>#N/A</v>
      </c>
      <c r="DE120" s="4">
        <v>3</v>
      </c>
      <c r="DF120" s="4">
        <v>2</v>
      </c>
      <c r="DG120" s="4">
        <v>2</v>
      </c>
    </row>
    <row r="121" spans="2:111" x14ac:dyDescent="0.2">
      <c r="B121" s="7">
        <v>40057</v>
      </c>
      <c r="C121" s="51">
        <v>0.5</v>
      </c>
      <c r="D121" s="51">
        <v>0.4</v>
      </c>
      <c r="E121" s="51">
        <v>0.306813882255912</v>
      </c>
      <c r="F121" s="50">
        <v>0.28956084512661201</v>
      </c>
      <c r="H121" s="49">
        <f t="shared" si="171"/>
        <v>0.193186117744088</v>
      </c>
      <c r="I121" s="50">
        <f t="shared" si="168"/>
        <v>0.11043915487338801</v>
      </c>
      <c r="K121" s="46">
        <f t="shared" si="180"/>
        <v>159.87921566236216</v>
      </c>
      <c r="L121" s="47">
        <f t="shared" si="181"/>
        <v>154.6795007114552</v>
      </c>
      <c r="M121" s="47">
        <f t="shared" si="182"/>
        <v>160.74562056983177</v>
      </c>
      <c r="N121" s="48">
        <f t="shared" si="183"/>
        <v>154.52656175287362</v>
      </c>
      <c r="Q121" s="49">
        <f t="shared" si="187"/>
        <v>3.4348594094181237</v>
      </c>
      <c r="R121" s="50">
        <f t="shared" si="188"/>
        <v>3.6892413928359531</v>
      </c>
      <c r="U121" s="49">
        <f t="shared" si="203"/>
        <v>4.8893785234962621</v>
      </c>
      <c r="V121" s="51">
        <f t="shared" si="204"/>
        <v>4.5721550579401793</v>
      </c>
      <c r="W121" s="51">
        <f t="shared" si="205"/>
        <v>4.9887757803201112</v>
      </c>
      <c r="X121" s="50">
        <f t="shared" si="206"/>
        <v>4.5999097565461824</v>
      </c>
      <c r="Z121" s="49">
        <f t="shared" si="207"/>
        <v>5.133421985464949</v>
      </c>
      <c r="AA121" s="51">
        <f t="shared" si="207"/>
        <v>4.7877973975830388</v>
      </c>
      <c r="AB121" s="51">
        <f t="shared" si="207"/>
        <v>5.2080550625486239</v>
      </c>
      <c r="AC121" s="50">
        <f t="shared" si="207"/>
        <v>4.7959722182714204</v>
      </c>
      <c r="AE121" s="49">
        <f t="shared" ref="AE121:AF121" si="264">AVERAGE(Q119:Q121)</f>
        <v>3.8205985754571921</v>
      </c>
      <c r="AF121" s="50">
        <f t="shared" si="264"/>
        <v>3.7763809418664445</v>
      </c>
      <c r="CC121" s="100">
        <f t="shared" si="185"/>
        <v>45444</v>
      </c>
      <c r="CM121" s="6">
        <f>INDEX('Banxico Forecasts'!$E$18:$P$18,MATCH('Monthly Inflation'!$CC121,'Banxico Forecasts'!$E$7:$P$7,0))</f>
        <v>2.7</v>
      </c>
      <c r="CN121" s="6">
        <f>INDEX('Banxico Forecasts'!$E$10:$P$10,MATCH('Monthly Inflation'!$CC121,'Banxico Forecasts'!$E$7:$P$7,0))</f>
        <v>3.7</v>
      </c>
      <c r="CO121" s="4">
        <v>3</v>
      </c>
      <c r="CP121" s="4">
        <v>2</v>
      </c>
      <c r="CQ121" s="4">
        <v>2</v>
      </c>
      <c r="CS121" s="100">
        <f t="shared" si="186"/>
        <v>45444</v>
      </c>
      <c r="DC121" s="6">
        <f>INDEX('Banxico Forecasts'!$E$19:$P$19,MATCH('Monthly Inflation'!$CC121,'Banxico Forecasts'!$E$7:$P$7,0))</f>
        <v>3</v>
      </c>
      <c r="DD121" s="6">
        <f>INDEX('Banxico Forecasts'!$E$14:$P$14,MATCH('Monthly Inflation'!$CC121,'Banxico Forecasts'!$E$7:$P$7,0))</f>
        <v>3.5</v>
      </c>
      <c r="DE121" s="4">
        <v>3</v>
      </c>
      <c r="DF121" s="4">
        <v>2</v>
      </c>
      <c r="DG121" s="4">
        <v>2</v>
      </c>
    </row>
    <row r="122" spans="2:111" x14ac:dyDescent="0.2">
      <c r="B122" s="7">
        <v>40087</v>
      </c>
      <c r="C122" s="51">
        <v>0.3</v>
      </c>
      <c r="D122" s="51">
        <v>0.32</v>
      </c>
      <c r="E122" s="51">
        <v>0.143558951549946</v>
      </c>
      <c r="F122" s="50">
        <v>0.36712578553004799</v>
      </c>
      <c r="H122" s="49">
        <f t="shared" si="171"/>
        <v>0.15644104845005399</v>
      </c>
      <c r="I122" s="50">
        <f t="shared" si="168"/>
        <v>-4.7125785530047981E-2</v>
      </c>
      <c r="K122" s="46">
        <f t="shared" si="180"/>
        <v>160.35885330934923</v>
      </c>
      <c r="L122" s="47">
        <f t="shared" si="181"/>
        <v>155.17447511373189</v>
      </c>
      <c r="M122" s="47">
        <f t="shared" si="182"/>
        <v>160.97638529738427</v>
      </c>
      <c r="N122" s="48">
        <f t="shared" si="183"/>
        <v>155.09386860656141</v>
      </c>
      <c r="Q122" s="49">
        <f t="shared" si="187"/>
        <v>2.7267312946477062</v>
      </c>
      <c r="R122" s="50">
        <f t="shared" si="188"/>
        <v>3.7011374189143851</v>
      </c>
      <c r="U122" s="49">
        <f t="shared" si="203"/>
        <v>4.4934909208052858</v>
      </c>
      <c r="V122" s="51">
        <f t="shared" si="204"/>
        <v>4.6034359897553259</v>
      </c>
      <c r="W122" s="51">
        <f t="shared" si="205"/>
        <v>4.5578400977258013</v>
      </c>
      <c r="X122" s="50">
        <f t="shared" si="206"/>
        <v>4.6227854157069146</v>
      </c>
      <c r="Z122" s="49">
        <f t="shared" si="207"/>
        <v>4.8200365137575814</v>
      </c>
      <c r="AA122" s="51">
        <f t="shared" si="207"/>
        <v>4.6450753549676351</v>
      </c>
      <c r="AB122" s="51">
        <f t="shared" si="207"/>
        <v>4.8977294848592505</v>
      </c>
      <c r="AC122" s="50">
        <f t="shared" si="207"/>
        <v>4.6619756510878574</v>
      </c>
      <c r="AE122" s="49">
        <f t="shared" ref="AE122:AF122" si="265">AVERAGE(Q120:Q122)</f>
        <v>3.2916923464530186</v>
      </c>
      <c r="AF122" s="50">
        <f t="shared" si="265"/>
        <v>3.7220262380635631</v>
      </c>
      <c r="CC122" s="100">
        <f t="shared" si="185"/>
        <v>45474</v>
      </c>
      <c r="CM122" s="6" t="e">
        <f>INDEX('Banxico Forecasts'!$E$18:$P$18,MATCH('Monthly Inflation'!$CC122,'Banxico Forecasts'!$E$7:$P$7,0))</f>
        <v>#N/A</v>
      </c>
      <c r="CN122" s="6" t="e">
        <f>INDEX('Banxico Forecasts'!$E$10:$P$10,MATCH('Monthly Inflation'!$CC122,'Banxico Forecasts'!$E$7:$P$7,0))</f>
        <v>#N/A</v>
      </c>
      <c r="CO122" s="4">
        <v>3</v>
      </c>
      <c r="CP122" s="4">
        <v>2</v>
      </c>
      <c r="CQ122" s="4">
        <v>2</v>
      </c>
      <c r="CS122" s="100">
        <f t="shared" si="186"/>
        <v>45474</v>
      </c>
      <c r="DC122" s="6" t="e">
        <f>INDEX('Banxico Forecasts'!$E$19:$P$19,MATCH('Monthly Inflation'!$CC122,'Banxico Forecasts'!$E$7:$P$7,0))</f>
        <v>#N/A</v>
      </c>
      <c r="DD122" s="6" t="e">
        <f>INDEX('Banxico Forecasts'!$E$14:$P$14,MATCH('Monthly Inflation'!$CC122,'Banxico Forecasts'!$E$7:$P$7,0))</f>
        <v>#N/A</v>
      </c>
      <c r="DE122" s="4">
        <v>3</v>
      </c>
      <c r="DF122" s="4">
        <v>2</v>
      </c>
      <c r="DG122" s="4">
        <v>2</v>
      </c>
    </row>
    <row r="123" spans="2:111" x14ac:dyDescent="0.2">
      <c r="B123" s="7">
        <v>40118</v>
      </c>
      <c r="C123" s="51">
        <v>0.52</v>
      </c>
      <c r="D123" s="51">
        <v>0.14000000000000001</v>
      </c>
      <c r="E123" s="51">
        <v>8.7494821528720498E-2</v>
      </c>
      <c r="F123" s="50">
        <v>0.20899084011407501</v>
      </c>
      <c r="H123" s="49">
        <f t="shared" si="171"/>
        <v>0.43250517847127951</v>
      </c>
      <c r="I123" s="50">
        <f t="shared" si="168"/>
        <v>-6.8990840114074997E-2</v>
      </c>
      <c r="K123" s="46">
        <f t="shared" si="180"/>
        <v>161.19271934655785</v>
      </c>
      <c r="L123" s="47">
        <f t="shared" si="181"/>
        <v>155.39171937889111</v>
      </c>
      <c r="M123" s="47">
        <f t="shared" si="182"/>
        <v>161.1172312984036</v>
      </c>
      <c r="N123" s="48">
        <f t="shared" si="183"/>
        <v>155.41800058552769</v>
      </c>
      <c r="Q123" s="49">
        <f t="shared" si="187"/>
        <v>2.1722848529536662</v>
      </c>
      <c r="R123" s="50">
        <f t="shared" si="188"/>
        <v>3.5179403362890724</v>
      </c>
      <c r="U123" s="49">
        <f t="shared" si="203"/>
        <v>3.852933630209094</v>
      </c>
      <c r="V123" s="51">
        <f t="shared" si="204"/>
        <v>4.2702377066902102</v>
      </c>
      <c r="W123" s="51">
        <f t="shared" si="205"/>
        <v>3.9280814527970591</v>
      </c>
      <c r="X123" s="50">
        <f t="shared" si="206"/>
        <v>4.2920772296354244</v>
      </c>
      <c r="Z123" s="49">
        <f t="shared" si="207"/>
        <v>4.411934358170214</v>
      </c>
      <c r="AA123" s="51">
        <f t="shared" si="207"/>
        <v>4.4819429181285715</v>
      </c>
      <c r="AB123" s="51">
        <f t="shared" si="207"/>
        <v>4.4915657769476569</v>
      </c>
      <c r="AC123" s="50">
        <f t="shared" si="207"/>
        <v>4.5049241339628407</v>
      </c>
      <c r="AE123" s="49">
        <f t="shared" ref="AE123:AF123" si="266">AVERAGE(Q121:Q123)</f>
        <v>2.7779585190064986</v>
      </c>
      <c r="AF123" s="50">
        <f t="shared" si="266"/>
        <v>3.6361063826798037</v>
      </c>
      <c r="CC123" s="100">
        <f t="shared" si="185"/>
        <v>45505</v>
      </c>
      <c r="CM123" s="6" t="e">
        <f>INDEX('Banxico Forecasts'!$E$18:$P$18,MATCH('Monthly Inflation'!$CC123,'Banxico Forecasts'!$E$7:$P$7,0))</f>
        <v>#N/A</v>
      </c>
      <c r="CN123" s="6" t="e">
        <f>INDEX('Banxico Forecasts'!$E$10:$P$10,MATCH('Monthly Inflation'!$CC123,'Banxico Forecasts'!$E$7:$P$7,0))</f>
        <v>#N/A</v>
      </c>
      <c r="CO123" s="4">
        <v>3</v>
      </c>
      <c r="CP123" s="4">
        <v>2</v>
      </c>
      <c r="CQ123" s="4">
        <v>2</v>
      </c>
      <c r="CS123" s="100">
        <f t="shared" si="186"/>
        <v>45505</v>
      </c>
      <c r="DC123" s="6" t="e">
        <f>INDEX('Banxico Forecasts'!$E$19:$P$19,MATCH('Monthly Inflation'!$CC123,'Banxico Forecasts'!$E$7:$P$7,0))</f>
        <v>#N/A</v>
      </c>
      <c r="DD123" s="6" t="e">
        <f>INDEX('Banxico Forecasts'!$E$14:$P$14,MATCH('Monthly Inflation'!$CC123,'Banxico Forecasts'!$E$7:$P$7,0))</f>
        <v>#N/A</v>
      </c>
      <c r="DE123" s="4">
        <v>3</v>
      </c>
      <c r="DF123" s="4">
        <v>2</v>
      </c>
      <c r="DG123" s="4">
        <v>2</v>
      </c>
    </row>
    <row r="124" spans="2:111" x14ac:dyDescent="0.2">
      <c r="B124" s="7">
        <v>40148</v>
      </c>
      <c r="C124" s="51">
        <v>0.41</v>
      </c>
      <c r="D124" s="51">
        <v>0.47</v>
      </c>
      <c r="E124" s="51">
        <v>0.26562362064379702</v>
      </c>
      <c r="F124" s="50">
        <v>0.367995135169982</v>
      </c>
      <c r="H124" s="49">
        <f t="shared" si="171"/>
        <v>0.14437637935620296</v>
      </c>
      <c r="I124" s="50">
        <f t="shared" si="168"/>
        <v>0.10200486483001797</v>
      </c>
      <c r="K124" s="46">
        <f t="shared" si="180"/>
        <v>161.85360949587874</v>
      </c>
      <c r="L124" s="47">
        <f t="shared" si="181"/>
        <v>156.12206045997189</v>
      </c>
      <c r="M124" s="47">
        <f t="shared" si="182"/>
        <v>161.54519672165947</v>
      </c>
      <c r="N124" s="48">
        <f t="shared" si="183"/>
        <v>155.98993126686091</v>
      </c>
      <c r="Q124" s="49">
        <f t="shared" si="187"/>
        <v>2.0045629843098141</v>
      </c>
      <c r="R124" s="50">
        <f t="shared" si="188"/>
        <v>3.8421569751560583</v>
      </c>
      <c r="U124" s="49">
        <f t="shared" si="203"/>
        <v>3.5641381051673164</v>
      </c>
      <c r="V124" s="51">
        <f t="shared" si="204"/>
        <v>4.1665584407990934</v>
      </c>
      <c r="W124" s="51">
        <f t="shared" si="205"/>
        <v>3.6301179363158838</v>
      </c>
      <c r="X124" s="50">
        <f t="shared" si="206"/>
        <v>4.1711026610771</v>
      </c>
      <c r="Z124" s="49">
        <f t="shared" si="207"/>
        <v>3.9701875520605654</v>
      </c>
      <c r="AA124" s="51">
        <f t="shared" si="207"/>
        <v>4.3467440457482098</v>
      </c>
      <c r="AB124" s="51">
        <f t="shared" si="207"/>
        <v>4.0386798289462478</v>
      </c>
      <c r="AC124" s="50">
        <f t="shared" si="207"/>
        <v>4.3619884354731466</v>
      </c>
      <c r="AE124" s="49">
        <f t="shared" ref="AE124:AF124" si="267">AVERAGE(Q122:Q124)</f>
        <v>2.3011930439703954</v>
      </c>
      <c r="AF124" s="50">
        <f t="shared" si="267"/>
        <v>3.6870782434531719</v>
      </c>
      <c r="CC124" s="100">
        <f t="shared" si="185"/>
        <v>45536</v>
      </c>
      <c r="CM124" s="6">
        <f>INDEX('Banxico Forecasts'!$E$18:$P$18,MATCH('Monthly Inflation'!$CC124,'Banxico Forecasts'!$E$7:$P$7,0))</f>
        <v>3</v>
      </c>
      <c r="CN124" s="6">
        <f>INDEX('Banxico Forecasts'!$E$10:$P$10,MATCH('Monthly Inflation'!$CC124,'Banxico Forecasts'!$E$7:$P$7,0))</f>
        <v>3.4</v>
      </c>
      <c r="CO124" s="4">
        <v>3</v>
      </c>
      <c r="CP124" s="4">
        <v>2</v>
      </c>
      <c r="CQ124" s="4">
        <v>2</v>
      </c>
      <c r="CS124" s="100">
        <f t="shared" si="186"/>
        <v>45536</v>
      </c>
      <c r="DC124" s="6">
        <f>INDEX('Banxico Forecasts'!$E$19:$P$19,MATCH('Monthly Inflation'!$CC124,'Banxico Forecasts'!$E$7:$P$7,0))</f>
        <v>2.8</v>
      </c>
      <c r="DD124" s="6">
        <f>INDEX('Banxico Forecasts'!$E$14:$P$14,MATCH('Monthly Inflation'!$CC124,'Banxico Forecasts'!$E$7:$P$7,0))</f>
        <v>3.2</v>
      </c>
      <c r="DE124" s="4">
        <v>3</v>
      </c>
      <c r="DF124" s="4">
        <v>2</v>
      </c>
      <c r="DG124" s="4">
        <v>2</v>
      </c>
    </row>
    <row r="125" spans="2:111" x14ac:dyDescent="0.2">
      <c r="B125" s="7">
        <v>40179</v>
      </c>
      <c r="C125" s="51">
        <v>1.0900000000000001</v>
      </c>
      <c r="D125" s="51">
        <v>0.75</v>
      </c>
      <c r="E125" s="51">
        <v>0.86691777052029695</v>
      </c>
      <c r="F125" s="50">
        <v>0.65880591647487796</v>
      </c>
      <c r="H125" s="49">
        <f t="shared" si="171"/>
        <v>0.22308222947970313</v>
      </c>
      <c r="I125" s="50">
        <f t="shared" si="168"/>
        <v>9.1194083525122038E-2</v>
      </c>
      <c r="K125" s="46">
        <f t="shared" si="180"/>
        <v>163.61781383938381</v>
      </c>
      <c r="L125" s="47">
        <f t="shared" si="181"/>
        <v>157.29297591342169</v>
      </c>
      <c r="M125" s="47">
        <f t="shared" si="182"/>
        <v>162.94566073946152</v>
      </c>
      <c r="N125" s="48">
        <f t="shared" si="183"/>
        <v>157.01760216315208</v>
      </c>
      <c r="Q125" s="49">
        <f t="shared" si="187"/>
        <v>4.9838545231932159</v>
      </c>
      <c r="R125" s="50">
        <f t="shared" si="188"/>
        <v>5.0545453590623168</v>
      </c>
      <c r="U125" s="49">
        <f t="shared" si="203"/>
        <v>4.4527458949552283</v>
      </c>
      <c r="V125" s="51">
        <f t="shared" si="204"/>
        <v>4.4880601643818352</v>
      </c>
      <c r="W125" s="51">
        <f t="shared" si="205"/>
        <v>4.4758540043351474</v>
      </c>
      <c r="X125" s="50">
        <f t="shared" si="206"/>
        <v>4.4824830648802418</v>
      </c>
      <c r="Z125" s="49">
        <f t="shared" si="207"/>
        <v>3.9566058767772128</v>
      </c>
      <c r="AA125" s="51">
        <f t="shared" si="207"/>
        <v>4.3082854372903796</v>
      </c>
      <c r="AB125" s="51">
        <f t="shared" si="207"/>
        <v>4.0113511311493637</v>
      </c>
      <c r="AC125" s="50">
        <f t="shared" si="207"/>
        <v>4.3152209851975885</v>
      </c>
      <c r="AE125" s="49">
        <f t="shared" ref="AE125:AF125" si="268">AVERAGE(Q123:Q125)</f>
        <v>3.0535674534855652</v>
      </c>
      <c r="AF125" s="50">
        <f t="shared" si="268"/>
        <v>4.1382142235024828</v>
      </c>
      <c r="CC125" s="100">
        <f t="shared" si="185"/>
        <v>45566</v>
      </c>
      <c r="CM125" s="6" t="e">
        <f>INDEX('Banxico Forecasts'!$E$18:$P$18,MATCH('Monthly Inflation'!$CC125,'Banxico Forecasts'!$E$7:$P$7,0))</f>
        <v>#N/A</v>
      </c>
      <c r="CN125" s="6" t="e">
        <f>INDEX('Banxico Forecasts'!$E$10:$P$10,MATCH('Monthly Inflation'!$CC125,'Banxico Forecasts'!$E$7:$P$7,0))</f>
        <v>#N/A</v>
      </c>
      <c r="CO125" s="4">
        <v>3</v>
      </c>
      <c r="CP125" s="4">
        <v>2</v>
      </c>
      <c r="CQ125" s="4">
        <v>2</v>
      </c>
      <c r="CS125" s="100">
        <f t="shared" si="186"/>
        <v>45566</v>
      </c>
      <c r="DC125" s="6" t="e">
        <f>INDEX('Banxico Forecasts'!$E$19:$P$19,MATCH('Monthly Inflation'!$CC125,'Banxico Forecasts'!$E$7:$P$7,0))</f>
        <v>#N/A</v>
      </c>
      <c r="DD125" s="6" t="e">
        <f>INDEX('Banxico Forecasts'!$E$14:$P$14,MATCH('Monthly Inflation'!$CC125,'Banxico Forecasts'!$E$7:$P$7,0))</f>
        <v>#N/A</v>
      </c>
      <c r="DE125" s="4">
        <v>3</v>
      </c>
      <c r="DF125" s="4">
        <v>2</v>
      </c>
      <c r="DG125" s="4">
        <v>2</v>
      </c>
    </row>
    <row r="126" spans="2:111" x14ac:dyDescent="0.2">
      <c r="B126" s="7">
        <v>40210</v>
      </c>
      <c r="C126" s="51">
        <v>0.57999999999999996</v>
      </c>
      <c r="D126" s="51">
        <v>0.41</v>
      </c>
      <c r="E126" s="51">
        <v>0.63161854624623703</v>
      </c>
      <c r="F126" s="50">
        <v>0.28886499223824802</v>
      </c>
      <c r="H126" s="49">
        <f t="shared" si="171"/>
        <v>-5.1618546246237074E-2</v>
      </c>
      <c r="I126" s="50">
        <f t="shared" si="168"/>
        <v>0.12113500776175196</v>
      </c>
      <c r="K126" s="46">
        <f t="shared" si="180"/>
        <v>164.56679715965225</v>
      </c>
      <c r="L126" s="47">
        <f t="shared" si="181"/>
        <v>157.93787711466672</v>
      </c>
      <c r="M126" s="47">
        <f t="shared" si="182"/>
        <v>163.97485575299541</v>
      </c>
      <c r="N126" s="48">
        <f t="shared" si="183"/>
        <v>157.47117104745337</v>
      </c>
      <c r="Q126" s="49">
        <f t="shared" si="187"/>
        <v>7.2855098353531247</v>
      </c>
      <c r="R126" s="50">
        <f t="shared" si="188"/>
        <v>5.3898917411843854</v>
      </c>
      <c r="U126" s="49">
        <f t="shared" si="203"/>
        <v>4.8279503304190712</v>
      </c>
      <c r="V126" s="51">
        <f t="shared" si="204"/>
        <v>4.4256606062066197</v>
      </c>
      <c r="W126" s="51">
        <f t="shared" si="205"/>
        <v>4.8223777508698475</v>
      </c>
      <c r="X126" s="50">
        <f t="shared" si="206"/>
        <v>4.405503846016174</v>
      </c>
      <c r="Z126" s="49">
        <f t="shared" si="207"/>
        <v>4.2816114435138717</v>
      </c>
      <c r="AA126" s="51">
        <f t="shared" si="207"/>
        <v>4.3600930704625158</v>
      </c>
      <c r="AB126" s="51">
        <f t="shared" si="207"/>
        <v>4.3094498971736259</v>
      </c>
      <c r="AC126" s="50">
        <f t="shared" si="207"/>
        <v>4.353029857324505</v>
      </c>
      <c r="AE126" s="49">
        <f t="shared" ref="AE126:AF126" si="269">AVERAGE(Q124:Q126)</f>
        <v>4.7579757809520515</v>
      </c>
      <c r="AF126" s="50">
        <f t="shared" si="269"/>
        <v>4.7621980251342535</v>
      </c>
      <c r="CC126" s="100">
        <f t="shared" si="185"/>
        <v>45597</v>
      </c>
      <c r="CM126" s="6" t="e">
        <f>INDEX('Banxico Forecasts'!$E$18:$P$18,MATCH('Monthly Inflation'!$CC126,'Banxico Forecasts'!$E$7:$P$7,0))</f>
        <v>#N/A</v>
      </c>
      <c r="CN126" s="6" t="e">
        <f>INDEX('Banxico Forecasts'!$E$10:$P$10,MATCH('Monthly Inflation'!$CC126,'Banxico Forecasts'!$E$7:$P$7,0))</f>
        <v>#N/A</v>
      </c>
      <c r="CO126" s="4">
        <v>3</v>
      </c>
      <c r="CP126" s="4">
        <v>2</v>
      </c>
      <c r="CQ126" s="4">
        <v>2</v>
      </c>
      <c r="CS126" s="100">
        <f t="shared" si="186"/>
        <v>45597</v>
      </c>
      <c r="DC126" s="6" t="e">
        <f>INDEX('Banxico Forecasts'!$E$19:$P$19,MATCH('Monthly Inflation'!$CC126,'Banxico Forecasts'!$E$7:$P$7,0))</f>
        <v>#N/A</v>
      </c>
      <c r="DD126" s="6" t="e">
        <f>INDEX('Banxico Forecasts'!$E$14:$P$14,MATCH('Monthly Inflation'!$CC126,'Banxico Forecasts'!$E$7:$P$7,0))</f>
        <v>#N/A</v>
      </c>
      <c r="DE126" s="4">
        <v>3</v>
      </c>
      <c r="DF126" s="4">
        <v>2</v>
      </c>
      <c r="DG126" s="4">
        <v>2</v>
      </c>
    </row>
    <row r="127" spans="2:111" x14ac:dyDescent="0.2">
      <c r="B127" s="7">
        <v>40238</v>
      </c>
      <c r="C127" s="51">
        <v>0.71</v>
      </c>
      <c r="D127" s="51">
        <v>0.35</v>
      </c>
      <c r="E127" s="51">
        <v>0.64168515604582899</v>
      </c>
      <c r="F127" s="50">
        <v>0.27455795469754102</v>
      </c>
      <c r="H127" s="49">
        <f t="shared" si="171"/>
        <v>6.8314843954170978E-2</v>
      </c>
      <c r="I127" s="50">
        <f t="shared" si="168"/>
        <v>7.544204530245896E-2</v>
      </c>
      <c r="K127" s="46">
        <f t="shared" si="180"/>
        <v>165.73522141948581</v>
      </c>
      <c r="L127" s="47">
        <f t="shared" si="181"/>
        <v>158.49065968456807</v>
      </c>
      <c r="M127" s="47">
        <f t="shared" si="182"/>
        <v>165.02705806200996</v>
      </c>
      <c r="N127" s="48">
        <f t="shared" si="183"/>
        <v>157.90352067391953</v>
      </c>
      <c r="Q127" s="49">
        <f t="shared" si="187"/>
        <v>8.9041506287244232</v>
      </c>
      <c r="R127" s="50">
        <f t="shared" si="188"/>
        <v>4.9979902451206044</v>
      </c>
      <c r="U127" s="49">
        <f t="shared" si="203"/>
        <v>4.9634408210032461</v>
      </c>
      <c r="V127" s="51">
        <f t="shared" si="204"/>
        <v>4.2490553306091812</v>
      </c>
      <c r="W127" s="51">
        <f t="shared" si="205"/>
        <v>4.9803819320250824</v>
      </c>
      <c r="X127" s="50">
        <f t="shared" si="206"/>
        <v>4.2021657675918931</v>
      </c>
      <c r="Z127" s="49">
        <f t="shared" si="207"/>
        <v>4.7480456821258485</v>
      </c>
      <c r="AA127" s="51">
        <f t="shared" si="207"/>
        <v>4.3875920337325454</v>
      </c>
      <c r="AB127" s="51">
        <f t="shared" si="207"/>
        <v>4.7595378957433594</v>
      </c>
      <c r="AC127" s="50">
        <f t="shared" si="207"/>
        <v>4.3633842261627693</v>
      </c>
      <c r="AE127" s="49">
        <f t="shared" ref="AE127:AF127" si="270">AVERAGE(Q125:Q127)</f>
        <v>7.0578383290902549</v>
      </c>
      <c r="AF127" s="50">
        <f t="shared" si="270"/>
        <v>5.1474757817891019</v>
      </c>
      <c r="CC127" s="100">
        <f t="shared" si="185"/>
        <v>45627</v>
      </c>
      <c r="CM127" s="6">
        <f>INDEX('Banxico Forecasts'!$E$18:$P$18,MATCH('Monthly Inflation'!$CC127,'Banxico Forecasts'!$E$7:$P$7,0))</f>
        <v>3.5</v>
      </c>
      <c r="CN127" s="6">
        <f>INDEX('Banxico Forecasts'!$E$10:$P$10,MATCH('Monthly Inflation'!$CC127,'Banxico Forecasts'!$E$7:$P$7,0))</f>
        <v>3.1</v>
      </c>
      <c r="CO127" s="4">
        <v>3</v>
      </c>
      <c r="CP127" s="4">
        <v>2</v>
      </c>
      <c r="CQ127" s="4">
        <v>2</v>
      </c>
      <c r="CS127" s="100">
        <f t="shared" si="186"/>
        <v>45627</v>
      </c>
      <c r="DC127" s="6">
        <f>INDEX('Banxico Forecasts'!$E$19:$P$19,MATCH('Monthly Inflation'!$CC127,'Banxico Forecasts'!$E$7:$P$7,0))</f>
        <v>3.1</v>
      </c>
      <c r="DD127" s="6">
        <f>INDEX('Banxico Forecasts'!$E$14:$P$14,MATCH('Monthly Inflation'!$CC127,'Banxico Forecasts'!$E$7:$P$7,0))</f>
        <v>3.1</v>
      </c>
      <c r="DE127" s="4">
        <v>3</v>
      </c>
      <c r="DF127" s="4">
        <v>2</v>
      </c>
      <c r="DG127" s="4">
        <v>2</v>
      </c>
    </row>
    <row r="128" spans="2:111" x14ac:dyDescent="0.2">
      <c r="B128" s="7">
        <v>40269</v>
      </c>
      <c r="C128" s="51">
        <v>-0.32</v>
      </c>
      <c r="D128" s="51">
        <v>0.11</v>
      </c>
      <c r="E128" s="51">
        <v>1.44433091511458E-2</v>
      </c>
      <c r="F128" s="50">
        <v>0.201127629223459</v>
      </c>
      <c r="H128" s="49">
        <f t="shared" si="171"/>
        <v>-0.33444330915114578</v>
      </c>
      <c r="I128" s="50">
        <f t="shared" si="168"/>
        <v>-9.1127629223459003E-2</v>
      </c>
      <c r="K128" s="46">
        <f t="shared" si="180"/>
        <v>165.20486871094346</v>
      </c>
      <c r="L128" s="47">
        <f t="shared" si="181"/>
        <v>158.6649994102211</v>
      </c>
      <c r="M128" s="47">
        <f t="shared" si="182"/>
        <v>165.05089343018889</v>
      </c>
      <c r="N128" s="48">
        <f t="shared" si="183"/>
        <v>158.22110828151136</v>
      </c>
      <c r="Q128" s="49">
        <f t="shared" si="187"/>
        <v>5.2689568947077277</v>
      </c>
      <c r="R128" s="50">
        <f t="shared" si="188"/>
        <v>3.1013437085470485</v>
      </c>
      <c r="U128" s="49">
        <f t="shared" si="203"/>
        <v>4.26263857536226</v>
      </c>
      <c r="V128" s="51">
        <f t="shared" si="204"/>
        <v>3.9272349048723925</v>
      </c>
      <c r="W128" s="51">
        <f t="shared" si="205"/>
        <v>4.3185767014999072</v>
      </c>
      <c r="X128" s="50">
        <f t="shared" si="206"/>
        <v>3.9278983332584829</v>
      </c>
      <c r="Z128" s="49">
        <f t="shared" si="207"/>
        <v>4.6846765755948594</v>
      </c>
      <c r="AA128" s="51">
        <f t="shared" si="207"/>
        <v>4.2006502805627308</v>
      </c>
      <c r="AB128" s="51">
        <f t="shared" si="207"/>
        <v>4.7071121281316124</v>
      </c>
      <c r="AC128" s="50">
        <f t="shared" si="207"/>
        <v>4.1785226489555169</v>
      </c>
      <c r="AE128" s="49">
        <f t="shared" ref="AE128:AF128" si="271">AVERAGE(Q126:Q128)</f>
        <v>7.1528724529284249</v>
      </c>
      <c r="AF128" s="50">
        <f t="shared" si="271"/>
        <v>4.4964085649506798</v>
      </c>
      <c r="CC128" s="100">
        <f t="shared" si="185"/>
        <v>45658</v>
      </c>
      <c r="CM128" s="6" t="e">
        <f>INDEX('Banxico Forecasts'!$E$18:$P$18,MATCH('Monthly Inflation'!$CC128,'Banxico Forecasts'!$E$7:$P$7,0))</f>
        <v>#N/A</v>
      </c>
      <c r="CN128" s="6" t="e">
        <f>INDEX('Banxico Forecasts'!$E$10:$P$10,MATCH('Monthly Inflation'!$CC128,'Banxico Forecasts'!$E$7:$P$7,0))</f>
        <v>#N/A</v>
      </c>
      <c r="CO128" s="4">
        <v>3</v>
      </c>
      <c r="CP128" s="4">
        <v>2</v>
      </c>
      <c r="CQ128" s="4">
        <v>2</v>
      </c>
      <c r="CS128" s="100">
        <f t="shared" si="186"/>
        <v>45658</v>
      </c>
      <c r="DC128" s="6" t="e">
        <f>INDEX('Banxico Forecasts'!$E$19:$P$19,MATCH('Monthly Inflation'!$CC128,'Banxico Forecasts'!$E$7:$P$7,0))</f>
        <v>#N/A</v>
      </c>
      <c r="DD128" s="6" t="e">
        <f>INDEX('Banxico Forecasts'!$E$14:$P$14,MATCH('Monthly Inflation'!$CC128,'Banxico Forecasts'!$E$7:$P$7,0))</f>
        <v>#N/A</v>
      </c>
      <c r="DE128" s="4">
        <v>3</v>
      </c>
      <c r="DF128" s="4">
        <v>2</v>
      </c>
      <c r="DG128" s="4">
        <v>2</v>
      </c>
    </row>
    <row r="129" spans="2:111" x14ac:dyDescent="0.2">
      <c r="B129" s="7">
        <v>40299</v>
      </c>
      <c r="C129" s="51">
        <v>-0.63</v>
      </c>
      <c r="D129" s="51">
        <v>0.23</v>
      </c>
      <c r="E129" s="51">
        <v>4.4885369571093701E-2</v>
      </c>
      <c r="F129" s="50">
        <v>0.29905410239678398</v>
      </c>
      <c r="H129" s="49">
        <f t="shared" si="171"/>
        <v>-0.67488536957109369</v>
      </c>
      <c r="I129" s="50">
        <f t="shared" si="168"/>
        <v>-6.9054102396783973E-2</v>
      </c>
      <c r="K129" s="46">
        <f t="shared" si="180"/>
        <v>164.16407803806453</v>
      </c>
      <c r="L129" s="47">
        <f t="shared" si="181"/>
        <v>159.0299289088646</v>
      </c>
      <c r="M129" s="47">
        <f t="shared" si="182"/>
        <v>165.12497713368543</v>
      </c>
      <c r="N129" s="48">
        <f t="shared" si="183"/>
        <v>158.6942749966849</v>
      </c>
      <c r="Q129" s="49">
        <f t="shared" si="187"/>
        <v>2.8352603250437483</v>
      </c>
      <c r="R129" s="50">
        <f t="shared" si="188"/>
        <v>3.1432494995273288</v>
      </c>
      <c r="U129" s="49">
        <f t="shared" si="203"/>
        <v>3.9071145846329358</v>
      </c>
      <c r="V129" s="51">
        <f t="shared" si="204"/>
        <v>3.958350843466647</v>
      </c>
      <c r="W129" s="51">
        <f t="shared" si="205"/>
        <v>3.9831249717407786</v>
      </c>
      <c r="X129" s="50">
        <f t="shared" si="206"/>
        <v>3.9531766814398139</v>
      </c>
      <c r="Z129" s="49">
        <f t="shared" si="207"/>
        <v>4.3777313269994806</v>
      </c>
      <c r="AA129" s="51">
        <f t="shared" si="207"/>
        <v>4.0448803596494072</v>
      </c>
      <c r="AB129" s="51">
        <f t="shared" si="207"/>
        <v>4.4273612017552564</v>
      </c>
      <c r="AC129" s="50">
        <f t="shared" si="207"/>
        <v>4.027746927430063</v>
      </c>
      <c r="AE129" s="49">
        <f t="shared" ref="AE129:AF129" si="272">AVERAGE(Q127:Q129)</f>
        <v>5.6694559494919661</v>
      </c>
      <c r="AF129" s="50">
        <f t="shared" si="272"/>
        <v>3.7475278177316604</v>
      </c>
      <c r="CC129" s="100">
        <f t="shared" si="185"/>
        <v>45689</v>
      </c>
      <c r="CM129" s="6" t="e">
        <f>INDEX('Banxico Forecasts'!$E$18:$P$18,MATCH('Monthly Inflation'!$CC129,'Banxico Forecasts'!$E$7:$P$7,0))</f>
        <v>#N/A</v>
      </c>
      <c r="CN129" s="6" t="e">
        <f>INDEX('Banxico Forecasts'!$E$10:$P$10,MATCH('Monthly Inflation'!$CC129,'Banxico Forecasts'!$E$7:$P$7,0))</f>
        <v>#N/A</v>
      </c>
      <c r="CO129" s="4">
        <v>3</v>
      </c>
      <c r="CP129" s="4">
        <v>2</v>
      </c>
      <c r="CQ129" s="4">
        <v>2</v>
      </c>
      <c r="CS129" s="100">
        <f t="shared" si="186"/>
        <v>45689</v>
      </c>
      <c r="DC129" s="6" t="e">
        <f>INDEX('Banxico Forecasts'!$E$19:$P$19,MATCH('Monthly Inflation'!$CC129,'Banxico Forecasts'!$E$7:$P$7,0))</f>
        <v>#N/A</v>
      </c>
      <c r="DD129" s="6" t="e">
        <f>INDEX('Banxico Forecasts'!$E$14:$P$14,MATCH('Monthly Inflation'!$CC129,'Banxico Forecasts'!$E$7:$P$7,0))</f>
        <v>#N/A</v>
      </c>
      <c r="DE129" s="4">
        <v>3</v>
      </c>
      <c r="DF129" s="4">
        <v>2</v>
      </c>
      <c r="DG129" s="4">
        <v>2</v>
      </c>
    </row>
    <row r="130" spans="2:111" x14ac:dyDescent="0.2">
      <c r="B130" s="7">
        <v>40330</v>
      </c>
      <c r="C130" s="51">
        <v>-0.03</v>
      </c>
      <c r="D130" s="51">
        <v>0.14000000000000001</v>
      </c>
      <c r="E130" s="51">
        <v>0.16268281808913501</v>
      </c>
      <c r="F130" s="50">
        <v>0.204051198886707</v>
      </c>
      <c r="H130" s="49">
        <f t="shared" si="171"/>
        <v>-0.19268281808913501</v>
      </c>
      <c r="I130" s="50">
        <f t="shared" si="168"/>
        <v>-6.4051198886706989E-2</v>
      </c>
      <c r="K130" s="46">
        <f t="shared" si="180"/>
        <v>164.11482881465312</v>
      </c>
      <c r="L130" s="47">
        <f t="shared" si="181"/>
        <v>159.25257080933702</v>
      </c>
      <c r="M130" s="47">
        <f t="shared" si="182"/>
        <v>165.39360709985556</v>
      </c>
      <c r="N130" s="48">
        <f t="shared" si="183"/>
        <v>159.01809256738022</v>
      </c>
      <c r="Q130" s="49">
        <f t="shared" si="187"/>
        <v>0.89142250833340597</v>
      </c>
      <c r="R130" s="50">
        <f t="shared" si="188"/>
        <v>2.8534599649510284</v>
      </c>
      <c r="U130" s="49">
        <f t="shared" si="203"/>
        <v>3.6893017071845975</v>
      </c>
      <c r="V130" s="51">
        <f t="shared" si="204"/>
        <v>3.8442818300723474</v>
      </c>
      <c r="W130" s="51">
        <f t="shared" si="205"/>
        <v>3.7639035642805538</v>
      </c>
      <c r="X130" s="50">
        <f t="shared" si="206"/>
        <v>3.842903441387179</v>
      </c>
      <c r="Z130" s="49">
        <f t="shared" si="207"/>
        <v>3.9530182890599312</v>
      </c>
      <c r="AA130" s="51">
        <f t="shared" si="207"/>
        <v>3.9099558594704624</v>
      </c>
      <c r="AB130" s="51">
        <f t="shared" si="207"/>
        <v>4.0218684125070796</v>
      </c>
      <c r="AC130" s="50">
        <f t="shared" si="207"/>
        <v>3.9079928186951585</v>
      </c>
      <c r="AE130" s="49">
        <f t="shared" ref="AE130:AF130" si="273">AVERAGE(Q128:Q130)</f>
        <v>2.9985465760282941</v>
      </c>
      <c r="AF130" s="50">
        <f t="shared" si="273"/>
        <v>3.0326843910084684</v>
      </c>
      <c r="CC130" s="100">
        <f t="shared" si="185"/>
        <v>45717</v>
      </c>
      <c r="CS130" s="100">
        <f t="shared" si="186"/>
        <v>45717</v>
      </c>
    </row>
    <row r="131" spans="2:111" x14ac:dyDescent="0.2">
      <c r="B131" s="7">
        <v>40360</v>
      </c>
      <c r="C131" s="51">
        <v>0.22</v>
      </c>
      <c r="D131" s="51">
        <v>0.21</v>
      </c>
      <c r="E131" s="51">
        <v>0.235800244553104</v>
      </c>
      <c r="F131" s="50">
        <v>0.261578074450801</v>
      </c>
      <c r="H131" s="49">
        <f t="shared" si="171"/>
        <v>-1.5800244553103998E-2</v>
      </c>
      <c r="I131" s="50">
        <f t="shared" si="168"/>
        <v>-5.1578074450801009E-2</v>
      </c>
      <c r="K131" s="46">
        <f t="shared" si="180"/>
        <v>164.47588143804535</v>
      </c>
      <c r="L131" s="47">
        <f t="shared" si="181"/>
        <v>159.58700120803661</v>
      </c>
      <c r="M131" s="47">
        <f t="shared" si="182"/>
        <v>165.7836056298722</v>
      </c>
      <c r="N131" s="48">
        <f t="shared" si="183"/>
        <v>159.43404903194636</v>
      </c>
      <c r="Q131" s="49">
        <f t="shared" si="187"/>
        <v>1.7875838075609067</v>
      </c>
      <c r="R131" s="50">
        <f t="shared" si="188"/>
        <v>3.1018869571726384</v>
      </c>
      <c r="U131" s="49">
        <f t="shared" si="203"/>
        <v>3.6375966599585325</v>
      </c>
      <c r="V131" s="51">
        <f t="shared" si="204"/>
        <v>3.740758470656445</v>
      </c>
      <c r="W131" s="51">
        <f t="shared" si="205"/>
        <v>3.6812625525514164</v>
      </c>
      <c r="X131" s="50">
        <f t="shared" si="206"/>
        <v>3.7366756993721282</v>
      </c>
      <c r="Z131" s="49">
        <f t="shared" si="207"/>
        <v>3.7446709839253551</v>
      </c>
      <c r="AA131" s="51">
        <f t="shared" si="207"/>
        <v>3.8477970480651464</v>
      </c>
      <c r="AB131" s="51">
        <f t="shared" si="207"/>
        <v>3.809430362857583</v>
      </c>
      <c r="AC131" s="50">
        <f t="shared" si="207"/>
        <v>3.8442519407330402</v>
      </c>
      <c r="AE131" s="49">
        <f t="shared" ref="AE131:AF131" si="274">AVERAGE(Q129:Q131)</f>
        <v>1.8380888803126869</v>
      </c>
      <c r="AF131" s="50">
        <f t="shared" si="274"/>
        <v>3.0328654738836653</v>
      </c>
    </row>
    <row r="132" spans="2:111" x14ac:dyDescent="0.2">
      <c r="B132" s="7">
        <v>40391</v>
      </c>
      <c r="C132" s="51">
        <v>0.28000000000000003</v>
      </c>
      <c r="D132" s="51">
        <v>0.1</v>
      </c>
      <c r="E132" s="51">
        <v>0.29104754041140601</v>
      </c>
      <c r="F132" s="50">
        <v>0.205749906942337</v>
      </c>
      <c r="H132" s="49">
        <f t="shared" si="171"/>
        <v>-1.1047540411405987E-2</v>
      </c>
      <c r="I132" s="50">
        <f t="shared" si="168"/>
        <v>-0.10574990694233699</v>
      </c>
      <c r="K132" s="46">
        <f t="shared" si="180"/>
        <v>164.93641390607186</v>
      </c>
      <c r="L132" s="47">
        <f t="shared" si="181"/>
        <v>159.74658820924463</v>
      </c>
      <c r="M132" s="47">
        <f t="shared" si="182"/>
        <v>166.26611473646329</v>
      </c>
      <c r="N132" s="48">
        <f t="shared" si="183"/>
        <v>159.76208443946399</v>
      </c>
      <c r="Q132" s="49">
        <f t="shared" si="187"/>
        <v>2.7930877392649194</v>
      </c>
      <c r="R132" s="50">
        <f t="shared" si="188"/>
        <v>2.7187757266615904</v>
      </c>
      <c r="U132" s="49">
        <f t="shared" si="203"/>
        <v>3.6789524447390392</v>
      </c>
      <c r="V132" s="51">
        <f t="shared" si="204"/>
        <v>3.6889657804564138</v>
      </c>
      <c r="W132" s="51">
        <f t="shared" si="205"/>
        <v>3.7516553587913677</v>
      </c>
      <c r="X132" s="50">
        <f t="shared" si="206"/>
        <v>3.687476809066581</v>
      </c>
      <c r="Z132" s="49">
        <f t="shared" si="207"/>
        <v>3.6686169372940562</v>
      </c>
      <c r="AA132" s="51">
        <f t="shared" si="207"/>
        <v>3.7580020270617354</v>
      </c>
      <c r="AB132" s="51">
        <f t="shared" si="207"/>
        <v>3.7322738252077792</v>
      </c>
      <c r="AC132" s="50">
        <f t="shared" si="207"/>
        <v>3.7556853166086293</v>
      </c>
      <c r="AE132" s="49">
        <f t="shared" ref="AE132:AF132" si="275">AVERAGE(Q130:Q132)</f>
        <v>1.824031351719744</v>
      </c>
      <c r="AF132" s="50">
        <f t="shared" si="275"/>
        <v>2.8913742162617524</v>
      </c>
    </row>
    <row r="133" spans="2:111" x14ac:dyDescent="0.2">
      <c r="B133" s="7">
        <v>40422</v>
      </c>
      <c r="C133" s="51">
        <v>0.52</v>
      </c>
      <c r="D133" s="51">
        <v>0.36</v>
      </c>
      <c r="E133" s="51">
        <v>0.35158641638745303</v>
      </c>
      <c r="F133" s="50">
        <v>0.270847558269181</v>
      </c>
      <c r="H133" s="49">
        <f t="shared" si="171"/>
        <v>0.16841358361254699</v>
      </c>
      <c r="I133" s="50">
        <f t="shared" ref="I133:I196" si="276">D133-F133</f>
        <v>8.9152441730818988E-2</v>
      </c>
      <c r="K133" s="46">
        <f t="shared" si="180"/>
        <v>165.79408325838344</v>
      </c>
      <c r="L133" s="47">
        <f t="shared" si="181"/>
        <v>160.32167592679792</v>
      </c>
      <c r="M133" s="47">
        <f t="shared" si="182"/>
        <v>166.85068381093188</v>
      </c>
      <c r="N133" s="48">
        <f t="shared" si="183"/>
        <v>160.19479614420823</v>
      </c>
      <c r="Q133" s="49">
        <f t="shared" si="187"/>
        <v>3.5707420610758334</v>
      </c>
      <c r="R133" s="50">
        <f t="shared" si="188"/>
        <v>2.9929404461474576</v>
      </c>
      <c r="U133" s="49">
        <f t="shared" si="203"/>
        <v>3.6995850720912244</v>
      </c>
      <c r="V133" s="51">
        <f t="shared" si="204"/>
        <v>3.6476554355239728</v>
      </c>
      <c r="W133" s="51">
        <f t="shared" si="205"/>
        <v>3.7979655181012788</v>
      </c>
      <c r="X133" s="50">
        <f t="shared" si="206"/>
        <v>3.6681294963383237</v>
      </c>
      <c r="Z133" s="49">
        <f t="shared" si="207"/>
        <v>3.6720447255962654</v>
      </c>
      <c r="AA133" s="51">
        <f t="shared" si="207"/>
        <v>3.6924598955456105</v>
      </c>
      <c r="AB133" s="51">
        <f t="shared" si="207"/>
        <v>3.7436278098146878</v>
      </c>
      <c r="AC133" s="50">
        <f t="shared" si="207"/>
        <v>3.6974273349256777</v>
      </c>
      <c r="AE133" s="49">
        <f t="shared" ref="AE133:AF133" si="277">AVERAGE(Q131:Q133)</f>
        <v>2.717137869300553</v>
      </c>
      <c r="AF133" s="50">
        <f t="shared" si="277"/>
        <v>2.9378677099938955</v>
      </c>
    </row>
    <row r="134" spans="2:111" x14ac:dyDescent="0.2">
      <c r="B134" s="7">
        <v>40452</v>
      </c>
      <c r="C134" s="51">
        <v>0.62</v>
      </c>
      <c r="D134" s="51">
        <v>0.19</v>
      </c>
      <c r="E134" s="51">
        <v>0.42092190158326598</v>
      </c>
      <c r="F134" s="50">
        <v>0.23169169637412301</v>
      </c>
      <c r="H134" s="49">
        <f t="shared" ref="H134:H197" si="278">C134-E134</f>
        <v>0.19907809841673402</v>
      </c>
      <c r="I134" s="50">
        <f t="shared" si="276"/>
        <v>-4.1691696374123011E-2</v>
      </c>
      <c r="K134" s="46">
        <f t="shared" si="180"/>
        <v>166.8220065745854</v>
      </c>
      <c r="L134" s="47">
        <f t="shared" si="181"/>
        <v>160.62628711105884</v>
      </c>
      <c r="M134" s="47">
        <f t="shared" si="182"/>
        <v>167.55299488203354</v>
      </c>
      <c r="N134" s="48">
        <f t="shared" si="183"/>
        <v>160.56595418489781</v>
      </c>
      <c r="Q134" s="49">
        <f t="shared" si="187"/>
        <v>4.3379876203858458</v>
      </c>
      <c r="R134" s="50">
        <f t="shared" si="188"/>
        <v>2.8701931286828852</v>
      </c>
      <c r="U134" s="49">
        <f t="shared" si="203"/>
        <v>4.0304312059204364</v>
      </c>
      <c r="V134" s="51">
        <f t="shared" si="204"/>
        <v>3.5133432823479325</v>
      </c>
      <c r="W134" s="51">
        <f t="shared" si="205"/>
        <v>4.0854499077611877</v>
      </c>
      <c r="X134" s="50">
        <f t="shared" si="206"/>
        <v>3.5282410758724865</v>
      </c>
      <c r="Z134" s="49">
        <f t="shared" si="207"/>
        <v>3.8029895742502333</v>
      </c>
      <c r="AA134" s="51">
        <f t="shared" si="207"/>
        <v>3.6166548327761063</v>
      </c>
      <c r="AB134" s="51">
        <f t="shared" si="207"/>
        <v>3.8783569282179449</v>
      </c>
      <c r="AC134" s="50">
        <f t="shared" si="207"/>
        <v>3.6279491270924638</v>
      </c>
      <c r="AE134" s="49">
        <f t="shared" ref="AE134:AF134" si="279">AVERAGE(Q132:Q134)</f>
        <v>3.567272473575533</v>
      </c>
      <c r="AF134" s="50">
        <f t="shared" si="279"/>
        <v>2.8606364338306443</v>
      </c>
    </row>
    <row r="135" spans="2:111" x14ac:dyDescent="0.2">
      <c r="B135" s="7">
        <v>40483</v>
      </c>
      <c r="C135" s="51">
        <v>0.8</v>
      </c>
      <c r="D135" s="51">
        <v>0.24</v>
      </c>
      <c r="E135" s="51">
        <v>0.36965831406386301</v>
      </c>
      <c r="F135" s="50">
        <v>0.30705869539525699</v>
      </c>
      <c r="H135" s="49">
        <f t="shared" si="278"/>
        <v>0.43034168593613703</v>
      </c>
      <c r="I135" s="50">
        <f t="shared" si="276"/>
        <v>-6.7058695395256995E-2</v>
      </c>
      <c r="K135" s="46">
        <f t="shared" ref="K135:K198" si="280">K134*(1+C135/100)</f>
        <v>168.15658262718208</v>
      </c>
      <c r="L135" s="47">
        <f t="shared" ref="L135:L198" si="281">L134*(1+D135/100)</f>
        <v>161.01179020012538</v>
      </c>
      <c r="M135" s="47">
        <f t="shared" ref="M135:M198" si="282">M134*(1+E135/100)</f>
        <v>168.17236845807798</v>
      </c>
      <c r="N135" s="48">
        <f t="shared" ref="N135:N198" si="283">N134*(1+F135/100)</f>
        <v>161.05898590906691</v>
      </c>
      <c r="Q135" s="49">
        <f t="shared" si="187"/>
        <v>4.6655039318443698</v>
      </c>
      <c r="R135" s="50">
        <f t="shared" si="188"/>
        <v>3.2868346830338311</v>
      </c>
      <c r="U135" s="49">
        <f t="shared" si="203"/>
        <v>4.3202095658254791</v>
      </c>
      <c r="V135" s="51">
        <f t="shared" si="204"/>
        <v>3.616711909552194</v>
      </c>
      <c r="W135" s="51">
        <f t="shared" si="205"/>
        <v>4.3788843085365841</v>
      </c>
      <c r="X135" s="50">
        <f t="shared" si="206"/>
        <v>3.629557259961615</v>
      </c>
      <c r="Z135" s="49">
        <f t="shared" si="207"/>
        <v>4.0167419479457136</v>
      </c>
      <c r="AA135" s="51">
        <f t="shared" si="207"/>
        <v>3.5925702091413663</v>
      </c>
      <c r="AB135" s="51">
        <f t="shared" si="207"/>
        <v>4.0874332447996835</v>
      </c>
      <c r="AC135" s="50">
        <f t="shared" si="207"/>
        <v>3.6086426107241416</v>
      </c>
      <c r="AE135" s="49">
        <f t="shared" ref="AE135:AF135" si="284">AVERAGE(Q133:Q135)</f>
        <v>4.19141120443535</v>
      </c>
      <c r="AF135" s="50">
        <f t="shared" si="284"/>
        <v>3.0499894192880581</v>
      </c>
    </row>
    <row r="136" spans="2:111" x14ac:dyDescent="0.2">
      <c r="B136" s="7">
        <v>40513</v>
      </c>
      <c r="C136" s="51">
        <v>0.5</v>
      </c>
      <c r="D136" s="51">
        <v>0.43</v>
      </c>
      <c r="E136" s="51">
        <v>0.34798033713233401</v>
      </c>
      <c r="F136" s="50">
        <v>0.323094505619057</v>
      </c>
      <c r="H136" s="49">
        <f t="shared" si="278"/>
        <v>0.15201966286766599</v>
      </c>
      <c r="I136" s="50">
        <f t="shared" si="276"/>
        <v>0.10690549438094299</v>
      </c>
      <c r="K136" s="46">
        <f t="shared" si="280"/>
        <v>168.99736554031796</v>
      </c>
      <c r="L136" s="47">
        <f t="shared" si="281"/>
        <v>161.70414089798592</v>
      </c>
      <c r="M136" s="47">
        <f t="shared" si="282"/>
        <v>168.75757523280183</v>
      </c>
      <c r="N136" s="48">
        <f t="shared" si="283"/>
        <v>161.57935864334485</v>
      </c>
      <c r="Q136" s="49">
        <f t="shared" ref="Q136:Q199" si="285">(M136/M133)^4*100-100</f>
        <v>4.650460352676447</v>
      </c>
      <c r="R136" s="50">
        <f t="shared" ref="R136:R199" si="286">(N136/N133)^4*100-100</f>
        <v>3.5022768054539029</v>
      </c>
      <c r="U136" s="49">
        <f t="shared" si="203"/>
        <v>4.4137143846774194</v>
      </c>
      <c r="V136" s="51">
        <f t="shared" si="204"/>
        <v>3.5754591129324922</v>
      </c>
      <c r="W136" s="51">
        <f t="shared" si="205"/>
        <v>4.4646195971825904</v>
      </c>
      <c r="X136" s="50">
        <f t="shared" si="206"/>
        <v>3.5831975378729908</v>
      </c>
      <c r="Z136" s="49">
        <f t="shared" si="207"/>
        <v>4.2547850521411119</v>
      </c>
      <c r="AA136" s="51">
        <f t="shared" si="207"/>
        <v>3.5685047682775397</v>
      </c>
      <c r="AB136" s="51">
        <f t="shared" si="207"/>
        <v>4.3096512711601207</v>
      </c>
      <c r="AC136" s="50">
        <f t="shared" si="207"/>
        <v>3.5803319579023642</v>
      </c>
      <c r="AE136" s="49">
        <f t="shared" ref="AE136:AF136" si="287">AVERAGE(Q134:Q136)</f>
        <v>4.5513173016355539</v>
      </c>
      <c r="AF136" s="50">
        <f t="shared" si="287"/>
        <v>3.2197682057235397</v>
      </c>
    </row>
    <row r="137" spans="2:111" x14ac:dyDescent="0.2">
      <c r="B137" s="7">
        <v>40544</v>
      </c>
      <c r="C137" s="51">
        <v>0.49</v>
      </c>
      <c r="D137" s="51">
        <v>0.46</v>
      </c>
      <c r="E137" s="51">
        <v>0.26539914639887602</v>
      </c>
      <c r="F137" s="50">
        <v>0.36135769358442299</v>
      </c>
      <c r="H137" s="49">
        <f t="shared" si="278"/>
        <v>0.22460085360112397</v>
      </c>
      <c r="I137" s="50">
        <f t="shared" si="276"/>
        <v>9.864230641557703E-2</v>
      </c>
      <c r="K137" s="46">
        <f t="shared" si="280"/>
        <v>169.82545263146551</v>
      </c>
      <c r="L137" s="47">
        <f t="shared" si="281"/>
        <v>162.44797994611665</v>
      </c>
      <c r="M137" s="47">
        <f t="shared" si="282"/>
        <v>169.20545639695311</v>
      </c>
      <c r="N137" s="48">
        <f t="shared" si="283"/>
        <v>162.16323808704695</v>
      </c>
      <c r="Q137" s="49">
        <f t="shared" si="285"/>
        <v>4.003672509581051</v>
      </c>
      <c r="R137" s="50">
        <f t="shared" si="286"/>
        <v>4.0389051318330047</v>
      </c>
      <c r="U137" s="49">
        <f t="shared" si="203"/>
        <v>3.7939871254944535</v>
      </c>
      <c r="V137" s="51">
        <f t="shared" si="204"/>
        <v>3.277326277768708</v>
      </c>
      <c r="W137" s="51">
        <f t="shared" si="205"/>
        <v>3.8416461224460363</v>
      </c>
      <c r="X137" s="50">
        <f t="shared" si="206"/>
        <v>3.2771076955742728</v>
      </c>
      <c r="Z137" s="49">
        <f t="shared" si="207"/>
        <v>4.1759703586657837</v>
      </c>
      <c r="AA137" s="51">
        <f t="shared" si="207"/>
        <v>3.4898324334177979</v>
      </c>
      <c r="AB137" s="51">
        <f t="shared" si="207"/>
        <v>4.2283833427217372</v>
      </c>
      <c r="AC137" s="50">
        <f t="shared" si="207"/>
        <v>3.4966208311362927</v>
      </c>
      <c r="AE137" s="49">
        <f t="shared" ref="AE137:AF137" si="288">AVERAGE(Q135:Q137)</f>
        <v>4.4398789313672893</v>
      </c>
      <c r="AF137" s="50">
        <f t="shared" si="288"/>
        <v>3.6093388734402461</v>
      </c>
    </row>
    <row r="138" spans="2:111" x14ac:dyDescent="0.2">
      <c r="B138" s="7">
        <v>40575</v>
      </c>
      <c r="C138" s="51">
        <v>0.38</v>
      </c>
      <c r="D138" s="51">
        <v>0.4</v>
      </c>
      <c r="E138" s="51">
        <v>0.42552438135709503</v>
      </c>
      <c r="F138" s="50">
        <v>0.265611013851211</v>
      </c>
      <c r="H138" s="49">
        <f t="shared" si="278"/>
        <v>-4.5524381357095023E-2</v>
      </c>
      <c r="I138" s="50">
        <f t="shared" si="276"/>
        <v>0.13438898614878902</v>
      </c>
      <c r="K138" s="46">
        <f t="shared" si="280"/>
        <v>170.47078935146507</v>
      </c>
      <c r="L138" s="47">
        <f t="shared" si="281"/>
        <v>163.09777186590111</v>
      </c>
      <c r="M138" s="47">
        <f t="shared" si="282"/>
        <v>169.92546686850869</v>
      </c>
      <c r="N138" s="48">
        <f t="shared" si="283"/>
        <v>162.59396150782391</v>
      </c>
      <c r="Q138" s="49">
        <f t="shared" si="285"/>
        <v>4.2354209918264729</v>
      </c>
      <c r="R138" s="50">
        <f t="shared" si="286"/>
        <v>3.8670528428878441</v>
      </c>
      <c r="U138" s="49">
        <f t="shared" si="203"/>
        <v>3.5875962185039896</v>
      </c>
      <c r="V138" s="51">
        <f t="shared" si="204"/>
        <v>3.2670407159443897</v>
      </c>
      <c r="W138" s="51">
        <f t="shared" si="205"/>
        <v>3.628977801619186</v>
      </c>
      <c r="X138" s="50">
        <f t="shared" si="206"/>
        <v>3.2531608333736131</v>
      </c>
      <c r="Z138" s="49">
        <f t="shared" si="207"/>
        <v>3.9317659095586208</v>
      </c>
      <c r="AA138" s="51">
        <f t="shared" si="207"/>
        <v>3.3732753688818633</v>
      </c>
      <c r="AB138" s="51">
        <f t="shared" si="207"/>
        <v>3.9784145070826042</v>
      </c>
      <c r="AC138" s="50">
        <f t="shared" si="207"/>
        <v>3.3711553556069589</v>
      </c>
      <c r="AE138" s="49">
        <f t="shared" ref="AE138:AF138" si="289">AVERAGE(Q136:Q138)</f>
        <v>4.2965179513613236</v>
      </c>
      <c r="AF138" s="50">
        <f t="shared" si="289"/>
        <v>3.8027449267249174</v>
      </c>
    </row>
    <row r="139" spans="2:111" x14ac:dyDescent="0.2">
      <c r="B139" s="7">
        <v>40603</v>
      </c>
      <c r="C139" s="51">
        <v>0.19</v>
      </c>
      <c r="D139" s="51">
        <v>0.3</v>
      </c>
      <c r="E139" s="51">
        <v>0.13522664161466999</v>
      </c>
      <c r="F139" s="50">
        <v>0.27562687007124298</v>
      </c>
      <c r="H139" s="49">
        <f t="shared" si="278"/>
        <v>5.4773358385330012E-2</v>
      </c>
      <c r="I139" s="50">
        <f t="shared" si="276"/>
        <v>2.4373129928757009E-2</v>
      </c>
      <c r="K139" s="46">
        <f t="shared" si="280"/>
        <v>170.79468385123286</v>
      </c>
      <c r="L139" s="47">
        <f t="shared" si="281"/>
        <v>163.58706518149879</v>
      </c>
      <c r="M139" s="47">
        <f t="shared" si="282"/>
        <v>170.15525137060303</v>
      </c>
      <c r="N139" s="48">
        <f t="shared" si="283"/>
        <v>163.04211415485275</v>
      </c>
      <c r="Q139" s="49">
        <f t="shared" si="285"/>
        <v>3.3542455420181341</v>
      </c>
      <c r="R139" s="50">
        <f t="shared" si="286"/>
        <v>3.6706145100663008</v>
      </c>
      <c r="U139" s="49">
        <f t="shared" si="203"/>
        <v>3.0527382100279397</v>
      </c>
      <c r="V139" s="51">
        <f t="shared" si="204"/>
        <v>3.2155872826030958</v>
      </c>
      <c r="W139" s="51">
        <f t="shared" si="205"/>
        <v>3.1074863533385724</v>
      </c>
      <c r="X139" s="50">
        <f t="shared" si="206"/>
        <v>3.2542615003149535</v>
      </c>
      <c r="Z139" s="49">
        <f t="shared" si="207"/>
        <v>3.4781071846754608</v>
      </c>
      <c r="AA139" s="51">
        <f t="shared" si="207"/>
        <v>3.2533180921053977</v>
      </c>
      <c r="AB139" s="51">
        <f t="shared" si="207"/>
        <v>3.5260367591345982</v>
      </c>
      <c r="AC139" s="50">
        <f t="shared" si="207"/>
        <v>3.26151000975428</v>
      </c>
      <c r="AE139" s="49">
        <f t="shared" ref="AE139:AF139" si="290">AVERAGE(Q137:Q139)</f>
        <v>3.8644463478085527</v>
      </c>
      <c r="AF139" s="50">
        <f t="shared" si="290"/>
        <v>3.8588574949290497</v>
      </c>
    </row>
    <row r="140" spans="2:111" x14ac:dyDescent="0.2">
      <c r="B140" s="7">
        <v>40634</v>
      </c>
      <c r="C140" s="51">
        <v>-0.01</v>
      </c>
      <c r="D140" s="51">
        <v>0.08</v>
      </c>
      <c r="E140" s="51">
        <v>0.32987961057707199</v>
      </c>
      <c r="F140" s="50">
        <v>0.13632825421525099</v>
      </c>
      <c r="H140" s="49">
        <f t="shared" si="278"/>
        <v>-0.339879610577072</v>
      </c>
      <c r="I140" s="50">
        <f t="shared" si="276"/>
        <v>-5.6328254215250992E-2</v>
      </c>
      <c r="K140" s="46">
        <f t="shared" si="280"/>
        <v>170.77760438284773</v>
      </c>
      <c r="L140" s="47">
        <f t="shared" si="281"/>
        <v>163.71793483364397</v>
      </c>
      <c r="M140" s="47">
        <f t="shared" si="282"/>
        <v>170.7165588512008</v>
      </c>
      <c r="N140" s="48">
        <f t="shared" si="283"/>
        <v>163.2643866227157</v>
      </c>
      <c r="Q140" s="49">
        <f t="shared" si="285"/>
        <v>3.6203696991094318</v>
      </c>
      <c r="R140" s="50">
        <f t="shared" si="286"/>
        <v>2.7439393008662876</v>
      </c>
      <c r="U140" s="49">
        <f t="shared" si="203"/>
        <v>3.3732272634499765</v>
      </c>
      <c r="V140" s="51">
        <f t="shared" si="204"/>
        <v>3.1846566301360042</v>
      </c>
      <c r="W140" s="51">
        <f t="shared" si="205"/>
        <v>3.4326778263749986</v>
      </c>
      <c r="X140" s="50">
        <f t="shared" si="206"/>
        <v>3.1874876847855234</v>
      </c>
      <c r="Z140" s="49">
        <f t="shared" si="207"/>
        <v>3.3378538973273018</v>
      </c>
      <c r="AA140" s="51">
        <f t="shared" si="207"/>
        <v>3.2224282095611634</v>
      </c>
      <c r="AB140" s="51">
        <f t="shared" si="207"/>
        <v>3.3897139937775855</v>
      </c>
      <c r="AC140" s="50">
        <f t="shared" si="207"/>
        <v>3.2316366728246968</v>
      </c>
      <c r="AE140" s="49">
        <f t="shared" ref="AE140:AF140" si="291">AVERAGE(Q138:Q140)</f>
        <v>3.7366787443180129</v>
      </c>
      <c r="AF140" s="50">
        <f t="shared" si="291"/>
        <v>3.427202217940144</v>
      </c>
    </row>
    <row r="141" spans="2:111" x14ac:dyDescent="0.2">
      <c r="B141" s="7">
        <v>40664</v>
      </c>
      <c r="C141" s="51">
        <v>-0.74</v>
      </c>
      <c r="D141" s="51">
        <v>0.18</v>
      </c>
      <c r="E141" s="51">
        <v>-4.6894329925858499E-2</v>
      </c>
      <c r="F141" s="50">
        <v>0.244095172051426</v>
      </c>
      <c r="H141" s="49">
        <f t="shared" si="278"/>
        <v>-0.69310567007414148</v>
      </c>
      <c r="I141" s="50">
        <f t="shared" si="276"/>
        <v>-6.4095172051426008E-2</v>
      </c>
      <c r="K141" s="46">
        <f t="shared" si="280"/>
        <v>169.51385011041467</v>
      </c>
      <c r="L141" s="47">
        <f t="shared" si="281"/>
        <v>164.01262711634453</v>
      </c>
      <c r="M141" s="47">
        <f t="shared" si="282"/>
        <v>170.63650246485503</v>
      </c>
      <c r="N141" s="48">
        <f t="shared" si="283"/>
        <v>163.66290710814113</v>
      </c>
      <c r="Q141" s="49">
        <f t="shared" si="285"/>
        <v>1.6842936021752593</v>
      </c>
      <c r="R141" s="50">
        <f t="shared" si="286"/>
        <v>2.655777034170697</v>
      </c>
      <c r="U141" s="49">
        <f t="shared" si="203"/>
        <v>3.2587957952102613</v>
      </c>
      <c r="V141" s="51">
        <f t="shared" si="204"/>
        <v>3.1331826918789432</v>
      </c>
      <c r="W141" s="51">
        <f t="shared" si="205"/>
        <v>3.3377902161387993</v>
      </c>
      <c r="X141" s="50">
        <f t="shared" si="206"/>
        <v>3.13094603542568</v>
      </c>
      <c r="Z141" s="49">
        <f t="shared" si="207"/>
        <v>3.2282537562293925</v>
      </c>
      <c r="AA141" s="51">
        <f t="shared" si="207"/>
        <v>3.1778088682060144</v>
      </c>
      <c r="AB141" s="51">
        <f t="shared" si="207"/>
        <v>3.2926514652841234</v>
      </c>
      <c r="AC141" s="50">
        <f t="shared" si="207"/>
        <v>3.1908984068420523</v>
      </c>
      <c r="AE141" s="49">
        <f t="shared" ref="AE141:AF141" si="292">AVERAGE(Q139:Q141)</f>
        <v>2.8863029477676085</v>
      </c>
      <c r="AF141" s="50">
        <f t="shared" si="292"/>
        <v>3.0234436150344286</v>
      </c>
    </row>
    <row r="142" spans="2:111" x14ac:dyDescent="0.2">
      <c r="B142" s="7">
        <v>40695</v>
      </c>
      <c r="C142" s="51">
        <v>0</v>
      </c>
      <c r="D142" s="51">
        <v>0.19</v>
      </c>
      <c r="E142" s="51">
        <v>0.18171213063935199</v>
      </c>
      <c r="F142" s="50">
        <v>0.25077175290158099</v>
      </c>
      <c r="H142" s="49">
        <f t="shared" si="278"/>
        <v>-0.18171213063935199</v>
      </c>
      <c r="I142" s="50">
        <f t="shared" si="276"/>
        <v>-6.0771752901580989E-2</v>
      </c>
      <c r="K142" s="46">
        <f t="shared" si="280"/>
        <v>169.51385011041467</v>
      </c>
      <c r="L142" s="47">
        <f t="shared" si="281"/>
        <v>164.32425110786559</v>
      </c>
      <c r="M142" s="47">
        <f t="shared" si="282"/>
        <v>170.94656968913239</v>
      </c>
      <c r="N142" s="48">
        <f t="shared" si="283"/>
        <v>164.07332744914589</v>
      </c>
      <c r="Q142" s="49">
        <f t="shared" si="285"/>
        <v>1.8732435565751473</v>
      </c>
      <c r="R142" s="50">
        <f t="shared" si="286"/>
        <v>2.554034549301079</v>
      </c>
      <c r="U142" s="49">
        <f t="shared" si="203"/>
        <v>3.2897827300292732</v>
      </c>
      <c r="V142" s="51">
        <f t="shared" si="204"/>
        <v>3.1846771909262088</v>
      </c>
      <c r="W142" s="51">
        <f t="shared" si="205"/>
        <v>3.3574227484646713</v>
      </c>
      <c r="X142" s="50">
        <f t="shared" si="206"/>
        <v>3.1790312662841416</v>
      </c>
      <c r="Z142" s="49">
        <f t="shared" si="207"/>
        <v>3.3072685962298372</v>
      </c>
      <c r="AA142" s="51">
        <f t="shared" si="207"/>
        <v>3.1675055043137186</v>
      </c>
      <c r="AB142" s="51">
        <f t="shared" si="207"/>
        <v>3.3759635969928232</v>
      </c>
      <c r="AC142" s="50">
        <f t="shared" si="207"/>
        <v>3.165821662165115</v>
      </c>
      <c r="AE142" s="49">
        <f t="shared" ref="AE142:AF142" si="293">AVERAGE(Q140:Q142)</f>
        <v>2.3926356192866129</v>
      </c>
      <c r="AF142" s="50">
        <f t="shared" si="293"/>
        <v>2.6512502947793544</v>
      </c>
    </row>
    <row r="143" spans="2:111" x14ac:dyDescent="0.2">
      <c r="B143" s="7">
        <v>40725</v>
      </c>
      <c r="C143" s="51">
        <v>0.48</v>
      </c>
      <c r="D143" s="51">
        <v>0.22</v>
      </c>
      <c r="E143" s="51">
        <v>0.46399920704057701</v>
      </c>
      <c r="F143" s="50">
        <v>0.27017572741983398</v>
      </c>
      <c r="H143" s="49">
        <f t="shared" si="278"/>
        <v>1.6000792959422971E-2</v>
      </c>
      <c r="I143" s="50">
        <f t="shared" si="276"/>
        <v>-5.0175727419833976E-2</v>
      </c>
      <c r="K143" s="46">
        <f t="shared" si="280"/>
        <v>170.32751659094464</v>
      </c>
      <c r="L143" s="47">
        <f t="shared" si="281"/>
        <v>164.68576446030289</v>
      </c>
      <c r="M143" s="47">
        <f t="shared" si="282"/>
        <v>171.739760416953</v>
      </c>
      <c r="N143" s="48">
        <f t="shared" si="283"/>
        <v>164.51661375508354</v>
      </c>
      <c r="Q143" s="49">
        <f t="shared" si="285"/>
        <v>2.4190677898204456</v>
      </c>
      <c r="R143" s="50">
        <f t="shared" si="286"/>
        <v>3.1034513174952139</v>
      </c>
      <c r="U143" s="49">
        <f t="shared" si="203"/>
        <v>3.5577466445154755</v>
      </c>
      <c r="V143" s="51">
        <f t="shared" si="204"/>
        <v>3.1949740352721818</v>
      </c>
      <c r="W143" s="51">
        <f t="shared" si="205"/>
        <v>3.5927284633792311</v>
      </c>
      <c r="X143" s="50">
        <f t="shared" si="206"/>
        <v>3.1878790973430995</v>
      </c>
      <c r="Z143" s="49">
        <f t="shared" si="207"/>
        <v>3.3687750565850032</v>
      </c>
      <c r="AA143" s="51">
        <f t="shared" si="207"/>
        <v>3.1709446393591114</v>
      </c>
      <c r="AB143" s="51">
        <f t="shared" si="207"/>
        <v>3.4293138093275672</v>
      </c>
      <c r="AC143" s="50">
        <f t="shared" si="207"/>
        <v>3.1659521330176403</v>
      </c>
      <c r="AE143" s="49">
        <f t="shared" ref="AE143:AF143" si="294">AVERAGE(Q141:Q143)</f>
        <v>1.9922016495236174</v>
      </c>
      <c r="AF143" s="50">
        <f t="shared" si="294"/>
        <v>2.7710876336556631</v>
      </c>
    </row>
    <row r="144" spans="2:111" x14ac:dyDescent="0.2">
      <c r="B144" s="7">
        <v>40756</v>
      </c>
      <c r="C144" s="51">
        <v>0.16</v>
      </c>
      <c r="D144" s="51">
        <v>0.12</v>
      </c>
      <c r="E144" s="51">
        <v>0.196437379371527</v>
      </c>
      <c r="F144" s="50">
        <v>0.21968074402250101</v>
      </c>
      <c r="H144" s="49">
        <f t="shared" si="278"/>
        <v>-3.6437379371526996E-2</v>
      </c>
      <c r="I144" s="50">
        <f t="shared" si="276"/>
        <v>-9.9680744022501017E-2</v>
      </c>
      <c r="K144" s="46">
        <f t="shared" si="280"/>
        <v>170.60004061749015</v>
      </c>
      <c r="L144" s="47">
        <f t="shared" si="281"/>
        <v>164.88338737765528</v>
      </c>
      <c r="M144" s="47">
        <f t="shared" si="282"/>
        <v>172.077121501655</v>
      </c>
      <c r="N144" s="48">
        <f t="shared" si="283"/>
        <v>164.87802507622132</v>
      </c>
      <c r="Q144" s="49">
        <f t="shared" si="285"/>
        <v>3.4200556478064783</v>
      </c>
      <c r="R144" s="50">
        <f t="shared" si="286"/>
        <v>3.0030447115155141</v>
      </c>
      <c r="U144" s="49">
        <f t="shared" si="203"/>
        <v>3.4338243310198351</v>
      </c>
      <c r="V144" s="51">
        <f t="shared" si="204"/>
        <v>3.2155924117028434</v>
      </c>
      <c r="W144" s="51">
        <f t="shared" si="205"/>
        <v>3.4950036418438799</v>
      </c>
      <c r="X144" s="50">
        <f t="shared" si="206"/>
        <v>3.2022245169790722</v>
      </c>
      <c r="Z144" s="49">
        <f t="shared" si="207"/>
        <v>3.4271179018548614</v>
      </c>
      <c r="AA144" s="51">
        <f t="shared" si="207"/>
        <v>3.1984145459670779</v>
      </c>
      <c r="AB144" s="51">
        <f t="shared" si="207"/>
        <v>3.4817182845625942</v>
      </c>
      <c r="AC144" s="50">
        <f t="shared" ref="AC144" si="295">AVERAGE(X142:X144)</f>
        <v>3.1897116268687711</v>
      </c>
      <c r="AE144" s="49">
        <f t="shared" ref="AE144:AF144" si="296">AVERAGE(Q142:Q144)</f>
        <v>2.5707889980673571</v>
      </c>
      <c r="AF144" s="50">
        <f t="shared" si="296"/>
        <v>2.8868435261039358</v>
      </c>
    </row>
    <row r="145" spans="2:32" x14ac:dyDescent="0.2">
      <c r="B145" s="7">
        <v>40787</v>
      </c>
      <c r="C145" s="51">
        <v>0.25</v>
      </c>
      <c r="D145" s="51">
        <v>0.27</v>
      </c>
      <c r="E145" s="51">
        <v>0.108061990938197</v>
      </c>
      <c r="F145" s="50">
        <v>0.20070738584982101</v>
      </c>
      <c r="H145" s="49">
        <f t="shared" si="278"/>
        <v>0.14193800906180298</v>
      </c>
      <c r="I145" s="50">
        <f t="shared" si="276"/>
        <v>6.929261415017901E-2</v>
      </c>
      <c r="K145" s="46">
        <f t="shared" si="280"/>
        <v>171.02654071903387</v>
      </c>
      <c r="L145" s="47">
        <f t="shared" si="281"/>
        <v>165.32857252357493</v>
      </c>
      <c r="M145" s="47">
        <f t="shared" si="282"/>
        <v>172.26307146509885</v>
      </c>
      <c r="N145" s="48">
        <f t="shared" si="283"/>
        <v>165.20894745019262</v>
      </c>
      <c r="Q145" s="49">
        <f t="shared" si="285"/>
        <v>3.1162674223711235</v>
      </c>
      <c r="R145" s="50">
        <f t="shared" si="286"/>
        <v>2.7974434755304998</v>
      </c>
      <c r="U145" s="49">
        <f t="shared" ref="U145:U208" si="297">K145/K133*100-100</f>
        <v>3.1559977037876905</v>
      </c>
      <c r="V145" s="51">
        <f t="shared" ref="V145:V208" si="298">L145/L133*100-100</f>
        <v>3.1230315974635374</v>
      </c>
      <c r="W145" s="51">
        <f t="shared" ref="W145:W208" si="299">M145/M133*100-100</f>
        <v>3.2438510472633482</v>
      </c>
      <c r="X145" s="50">
        <f t="shared" ref="X145:X208" si="300">N145/N133*100-100</f>
        <v>3.1300338254874589</v>
      </c>
      <c r="Z145" s="49">
        <f t="shared" ref="Z145:AC208" si="301">AVERAGE(U143:U145)</f>
        <v>3.3825228931076672</v>
      </c>
      <c r="AA145" s="51">
        <f t="shared" si="301"/>
        <v>3.1778660148128544</v>
      </c>
      <c r="AB145" s="51">
        <f t="shared" si="301"/>
        <v>3.4438610508288199</v>
      </c>
      <c r="AC145" s="50">
        <f t="shared" si="301"/>
        <v>3.1733791466032102</v>
      </c>
      <c r="AE145" s="49">
        <f t="shared" ref="AE145:AF145" si="302">AVERAGE(Q143:Q145)</f>
        <v>2.9851302866660157</v>
      </c>
      <c r="AF145" s="50">
        <f t="shared" si="302"/>
        <v>2.9679798348470761</v>
      </c>
    </row>
    <row r="146" spans="2:32" x14ac:dyDescent="0.2">
      <c r="B146" s="7">
        <v>40817</v>
      </c>
      <c r="C146" s="51">
        <v>0.67</v>
      </c>
      <c r="D146" s="51">
        <v>0.26</v>
      </c>
      <c r="E146" s="51">
        <v>0.45558544536296902</v>
      </c>
      <c r="F146" s="50">
        <v>0.296216575811101</v>
      </c>
      <c r="H146" s="49">
        <f t="shared" si="278"/>
        <v>0.21441455463703102</v>
      </c>
      <c r="I146" s="50">
        <f t="shared" si="276"/>
        <v>-3.6216575811100993E-2</v>
      </c>
      <c r="K146" s="46">
        <f t="shared" si="280"/>
        <v>172.17241854185139</v>
      </c>
      <c r="L146" s="47">
        <f t="shared" si="281"/>
        <v>165.75842681213621</v>
      </c>
      <c r="M146" s="47">
        <f t="shared" si="282"/>
        <v>173.04787694642906</v>
      </c>
      <c r="N146" s="48">
        <f t="shared" si="283"/>
        <v>165.69832373726314</v>
      </c>
      <c r="Q146" s="49">
        <f t="shared" si="285"/>
        <v>3.0817282154246328</v>
      </c>
      <c r="R146" s="50">
        <f t="shared" si="286"/>
        <v>2.9042738716351835</v>
      </c>
      <c r="U146" s="49">
        <f t="shared" si="297"/>
        <v>3.2072578894882326</v>
      </c>
      <c r="V146" s="51">
        <f t="shared" si="298"/>
        <v>3.1950808260474446</v>
      </c>
      <c r="W146" s="51">
        <f t="shared" si="299"/>
        <v>3.2794890167521089</v>
      </c>
      <c r="X146" s="50">
        <f t="shared" si="300"/>
        <v>3.1964245337185275</v>
      </c>
      <c r="Z146" s="49">
        <f t="shared" si="301"/>
        <v>3.2656933080985859</v>
      </c>
      <c r="AA146" s="51">
        <f t="shared" si="301"/>
        <v>3.1779016117379419</v>
      </c>
      <c r="AB146" s="51">
        <f t="shared" si="301"/>
        <v>3.3394479019531125</v>
      </c>
      <c r="AC146" s="50">
        <f t="shared" si="301"/>
        <v>3.1762276253950197</v>
      </c>
      <c r="AE146" s="49">
        <f t="shared" ref="AE146:AF146" si="303">AVERAGE(Q144:Q146)</f>
        <v>3.2060170952007447</v>
      </c>
      <c r="AF146" s="50">
        <f t="shared" si="303"/>
        <v>2.9015873528937326</v>
      </c>
    </row>
    <row r="147" spans="2:32" x14ac:dyDescent="0.2">
      <c r="B147" s="7">
        <v>40848</v>
      </c>
      <c r="C147" s="51">
        <v>1.08</v>
      </c>
      <c r="D147" s="51">
        <v>0.32</v>
      </c>
      <c r="E147" s="51">
        <v>0.63614377470239603</v>
      </c>
      <c r="F147" s="50">
        <v>0.39068835050297201</v>
      </c>
      <c r="H147" s="49">
        <f t="shared" si="278"/>
        <v>0.44385622529760405</v>
      </c>
      <c r="I147" s="50">
        <f t="shared" si="276"/>
        <v>-7.0688350502972008E-2</v>
      </c>
      <c r="K147" s="46">
        <f t="shared" si="280"/>
        <v>174.03188066210336</v>
      </c>
      <c r="L147" s="47">
        <f t="shared" si="281"/>
        <v>166.28885377793506</v>
      </c>
      <c r="M147" s="47">
        <f t="shared" si="282"/>
        <v>174.14871024287845</v>
      </c>
      <c r="N147" s="48">
        <f t="shared" si="283"/>
        <v>166.34568778508333</v>
      </c>
      <c r="Q147" s="49">
        <f t="shared" si="285"/>
        <v>4.9031475817514973</v>
      </c>
      <c r="R147" s="50">
        <f t="shared" si="286"/>
        <v>3.6084271926825693</v>
      </c>
      <c r="U147" s="49">
        <f t="shared" si="297"/>
        <v>3.4939447169590352</v>
      </c>
      <c r="V147" s="51">
        <f t="shared" si="298"/>
        <v>3.2774392305375102</v>
      </c>
      <c r="W147" s="51">
        <f t="shared" si="299"/>
        <v>3.5537001943873179</v>
      </c>
      <c r="X147" s="50">
        <f t="shared" si="300"/>
        <v>3.2824631585606028</v>
      </c>
      <c r="Z147" s="49">
        <f t="shared" si="301"/>
        <v>3.285733436744986</v>
      </c>
      <c r="AA147" s="51">
        <f t="shared" si="301"/>
        <v>3.1985172180161641</v>
      </c>
      <c r="AB147" s="51">
        <f t="shared" si="301"/>
        <v>3.3590134194675918</v>
      </c>
      <c r="AC147" s="50">
        <f t="shared" si="301"/>
        <v>3.2029738392555296</v>
      </c>
      <c r="AE147" s="49">
        <f t="shared" ref="AE147:AF147" si="304">AVERAGE(Q145:Q147)</f>
        <v>3.700381073182418</v>
      </c>
      <c r="AF147" s="50">
        <f t="shared" si="304"/>
        <v>3.1033815132827507</v>
      </c>
    </row>
    <row r="148" spans="2:32" x14ac:dyDescent="0.2">
      <c r="B148" s="7">
        <v>40878</v>
      </c>
      <c r="C148" s="51">
        <v>0.82</v>
      </c>
      <c r="D148" s="51">
        <v>0.51</v>
      </c>
      <c r="E148" s="51">
        <v>0.64291157523628095</v>
      </c>
      <c r="F148" s="50">
        <v>0.410643024255685</v>
      </c>
      <c r="H148" s="49">
        <f t="shared" si="278"/>
        <v>0.177088424763719</v>
      </c>
      <c r="I148" s="50">
        <f t="shared" si="276"/>
        <v>9.9356975744315013E-2</v>
      </c>
      <c r="K148" s="46">
        <f t="shared" si="280"/>
        <v>175.45894208353261</v>
      </c>
      <c r="L148" s="47">
        <f t="shared" si="281"/>
        <v>167.13692693220256</v>
      </c>
      <c r="M148" s="47">
        <f t="shared" si="282"/>
        <v>175.26833245915461</v>
      </c>
      <c r="N148" s="48">
        <f t="shared" si="283"/>
        <v>167.02877474812291</v>
      </c>
      <c r="Q148" s="49">
        <f t="shared" si="285"/>
        <v>7.1630518048699372</v>
      </c>
      <c r="R148" s="50">
        <f t="shared" si="286"/>
        <v>4.4794611475154085</v>
      </c>
      <c r="U148" s="49">
        <f t="shared" si="297"/>
        <v>3.8234776752618131</v>
      </c>
      <c r="V148" s="51">
        <f t="shared" si="298"/>
        <v>3.3597074286700064</v>
      </c>
      <c r="W148" s="51">
        <f t="shared" si="299"/>
        <v>3.8580533154563028</v>
      </c>
      <c r="X148" s="50">
        <f t="shared" si="300"/>
        <v>3.3725942165710592</v>
      </c>
      <c r="Z148" s="49">
        <f t="shared" si="301"/>
        <v>3.5082267605696935</v>
      </c>
      <c r="AA148" s="51">
        <f t="shared" si="301"/>
        <v>3.2774091617516539</v>
      </c>
      <c r="AB148" s="51">
        <f t="shared" si="301"/>
        <v>3.5637475088652431</v>
      </c>
      <c r="AC148" s="50">
        <f t="shared" si="301"/>
        <v>3.2838273029500633</v>
      </c>
      <c r="AE148" s="49">
        <f t="shared" ref="AE148:AF148" si="305">AVERAGE(Q146:Q148)</f>
        <v>5.0493092006820222</v>
      </c>
      <c r="AF148" s="50">
        <f t="shared" si="305"/>
        <v>3.6640540706110536</v>
      </c>
    </row>
    <row r="149" spans="2:32" x14ac:dyDescent="0.2">
      <c r="B149" s="7">
        <v>40909</v>
      </c>
      <c r="C149" s="51">
        <v>0.71</v>
      </c>
      <c r="D149" s="51">
        <v>0.45</v>
      </c>
      <c r="E149" s="51">
        <v>0.51142088319233703</v>
      </c>
      <c r="F149" s="50">
        <v>0.356258537618099</v>
      </c>
      <c r="H149" s="49">
        <f t="shared" si="278"/>
        <v>0.19857911680766294</v>
      </c>
      <c r="I149" s="50">
        <f t="shared" si="276"/>
        <v>9.3741462381901008E-2</v>
      </c>
      <c r="K149" s="46">
        <f t="shared" si="280"/>
        <v>176.70470057232569</v>
      </c>
      <c r="L149" s="47">
        <f t="shared" si="281"/>
        <v>167.88904310339746</v>
      </c>
      <c r="M149" s="47">
        <f t="shared" si="282"/>
        <v>176.1646913129737</v>
      </c>
      <c r="N149" s="48">
        <f t="shared" si="283"/>
        <v>167.623829018442</v>
      </c>
      <c r="Q149" s="49">
        <f t="shared" si="285"/>
        <v>7.4015049034445326</v>
      </c>
      <c r="R149" s="50">
        <f t="shared" si="286"/>
        <v>4.7298708789147668</v>
      </c>
      <c r="U149" s="49">
        <f t="shared" si="297"/>
        <v>4.0507755664804108</v>
      </c>
      <c r="V149" s="51">
        <f t="shared" si="298"/>
        <v>3.3494187856848612</v>
      </c>
      <c r="W149" s="51">
        <f t="shared" si="299"/>
        <v>4.1128903666642742</v>
      </c>
      <c r="X149" s="50">
        <f t="shared" si="300"/>
        <v>3.3673420658163451</v>
      </c>
      <c r="Z149" s="49">
        <f t="shared" si="301"/>
        <v>3.7893993195670865</v>
      </c>
      <c r="AA149" s="51">
        <f t="shared" si="301"/>
        <v>3.3288551482974591</v>
      </c>
      <c r="AB149" s="51">
        <f t="shared" si="301"/>
        <v>3.8415479588359651</v>
      </c>
      <c r="AC149" s="50">
        <f t="shared" si="301"/>
        <v>3.3407998136493355</v>
      </c>
      <c r="AE149" s="49">
        <f t="shared" ref="AE149:AF149" si="306">AVERAGE(Q147:Q149)</f>
        <v>6.4892347633553227</v>
      </c>
      <c r="AF149" s="50">
        <f t="shared" si="306"/>
        <v>4.2725864063709151</v>
      </c>
    </row>
    <row r="150" spans="2:32" x14ac:dyDescent="0.2">
      <c r="B150" s="7">
        <v>40940</v>
      </c>
      <c r="C150" s="51">
        <v>0.2</v>
      </c>
      <c r="D150" s="51">
        <v>0.43</v>
      </c>
      <c r="E150" s="51">
        <v>6.1056210126600903E-2</v>
      </c>
      <c r="F150" s="50">
        <v>0.283159284223236</v>
      </c>
      <c r="H150" s="49">
        <f t="shared" si="278"/>
        <v>0.13894378987339912</v>
      </c>
      <c r="I150" s="50">
        <f t="shared" si="276"/>
        <v>0.146840715776764</v>
      </c>
      <c r="K150" s="46">
        <f t="shared" si="280"/>
        <v>177.05810997347035</v>
      </c>
      <c r="L150" s="47">
        <f t="shared" si="281"/>
        <v>168.61096598874207</v>
      </c>
      <c r="M150" s="47">
        <f t="shared" si="282"/>
        <v>176.27225079707063</v>
      </c>
      <c r="N150" s="48">
        <f t="shared" si="283"/>
        <v>168.09847145287821</v>
      </c>
      <c r="Q150" s="49">
        <f t="shared" si="285"/>
        <v>4.9674750166854835</v>
      </c>
      <c r="R150" s="50">
        <f t="shared" si="286"/>
        <v>4.2818841211738317</v>
      </c>
      <c r="U150" s="49">
        <f t="shared" si="297"/>
        <v>3.8641931835160221</v>
      </c>
      <c r="V150" s="51">
        <f t="shared" si="298"/>
        <v>3.3803000861188224</v>
      </c>
      <c r="W150" s="51">
        <f t="shared" si="299"/>
        <v>3.7350398651387451</v>
      </c>
      <c r="X150" s="50">
        <f t="shared" si="300"/>
        <v>3.3854331944482681</v>
      </c>
      <c r="Z150" s="49">
        <f t="shared" si="301"/>
        <v>3.9128154750860822</v>
      </c>
      <c r="AA150" s="51">
        <f t="shared" si="301"/>
        <v>3.3631421001578965</v>
      </c>
      <c r="AB150" s="51">
        <f t="shared" si="301"/>
        <v>3.9019945157531075</v>
      </c>
      <c r="AC150" s="50">
        <f t="shared" si="301"/>
        <v>3.375123158945224</v>
      </c>
      <c r="AE150" s="49">
        <f t="shared" ref="AE150:AF150" si="307">AVERAGE(Q148:Q150)</f>
        <v>6.5106772416666514</v>
      </c>
      <c r="AF150" s="50">
        <f t="shared" si="307"/>
        <v>4.4970720492013356</v>
      </c>
    </row>
    <row r="151" spans="2:32" x14ac:dyDescent="0.2">
      <c r="B151" s="7">
        <v>40969</v>
      </c>
      <c r="C151" s="51">
        <v>0.06</v>
      </c>
      <c r="D151" s="51">
        <v>0.24</v>
      </c>
      <c r="E151" s="51">
        <v>-5.8082937588716504E-3</v>
      </c>
      <c r="F151" s="50">
        <v>0.19197465011613299</v>
      </c>
      <c r="H151" s="49">
        <f t="shared" si="278"/>
        <v>6.580829375887165E-2</v>
      </c>
      <c r="I151" s="50">
        <f t="shared" si="276"/>
        <v>4.8025349883867002E-2</v>
      </c>
      <c r="K151" s="46">
        <f t="shared" si="280"/>
        <v>177.16434483945443</v>
      </c>
      <c r="L151" s="47">
        <f t="shared" si="281"/>
        <v>169.01563230711503</v>
      </c>
      <c r="M151" s="47">
        <f t="shared" si="282"/>
        <v>176.26201238692897</v>
      </c>
      <c r="N151" s="48">
        <f t="shared" si="283"/>
        <v>168.42117790530045</v>
      </c>
      <c r="Q151" s="49">
        <f t="shared" si="285"/>
        <v>2.2871499222247422</v>
      </c>
      <c r="R151" s="50">
        <f t="shared" si="286"/>
        <v>3.3764514529801062</v>
      </c>
      <c r="U151" s="49">
        <f t="shared" si="297"/>
        <v>3.7294257904243295</v>
      </c>
      <c r="V151" s="51">
        <f t="shared" si="298"/>
        <v>3.3184574340234576</v>
      </c>
      <c r="W151" s="51">
        <f t="shared" si="299"/>
        <v>3.5889347916892973</v>
      </c>
      <c r="X151" s="50">
        <f t="shared" si="300"/>
        <v>3.2991867029759021</v>
      </c>
      <c r="Z151" s="49">
        <f t="shared" si="301"/>
        <v>3.8814648468069208</v>
      </c>
      <c r="AA151" s="51">
        <f t="shared" si="301"/>
        <v>3.3493921019423802</v>
      </c>
      <c r="AB151" s="51">
        <f t="shared" si="301"/>
        <v>3.8122883411641055</v>
      </c>
      <c r="AC151" s="50">
        <f t="shared" si="301"/>
        <v>3.3506539877468384</v>
      </c>
      <c r="AE151" s="49">
        <f t="shared" ref="AE151:AF151" si="308">AVERAGE(Q149:Q151)</f>
        <v>4.8853766141182531</v>
      </c>
      <c r="AF151" s="50">
        <f t="shared" si="308"/>
        <v>4.1294021510229015</v>
      </c>
    </row>
    <row r="152" spans="2:32" x14ac:dyDescent="0.2">
      <c r="B152" s="7">
        <v>41000</v>
      </c>
      <c r="C152" s="51">
        <v>-0.31</v>
      </c>
      <c r="D152" s="51">
        <v>0.15</v>
      </c>
      <c r="E152" s="51">
        <v>4.9566298648943997E-2</v>
      </c>
      <c r="F152" s="50">
        <v>0.228397937203242</v>
      </c>
      <c r="H152" s="49">
        <f t="shared" si="278"/>
        <v>-0.35956629864894402</v>
      </c>
      <c r="I152" s="50">
        <f t="shared" si="276"/>
        <v>-7.8397937203242007E-2</v>
      </c>
      <c r="K152" s="46">
        <f t="shared" si="280"/>
        <v>176.61513537045212</v>
      </c>
      <c r="L152" s="47">
        <f t="shared" si="281"/>
        <v>169.2691557555757</v>
      </c>
      <c r="M152" s="47">
        <f t="shared" si="282"/>
        <v>176.34937894239332</v>
      </c>
      <c r="N152" s="48">
        <f t="shared" si="283"/>
        <v>168.80584840144957</v>
      </c>
      <c r="Q152" s="49">
        <f t="shared" si="285"/>
        <v>0.42001212717961778</v>
      </c>
      <c r="R152" s="50">
        <f t="shared" si="286"/>
        <v>2.8506233164861499</v>
      </c>
      <c r="U152" s="49">
        <f t="shared" si="297"/>
        <v>3.4182063911131166</v>
      </c>
      <c r="V152" s="51">
        <f t="shared" si="298"/>
        <v>3.3907225421407929</v>
      </c>
      <c r="W152" s="51">
        <f t="shared" si="299"/>
        <v>3.2995159515265158</v>
      </c>
      <c r="X152" s="50">
        <f t="shared" si="300"/>
        <v>3.3941644551910315</v>
      </c>
      <c r="Z152" s="49">
        <f t="shared" si="301"/>
        <v>3.6706084550178226</v>
      </c>
      <c r="AA152" s="51">
        <f t="shared" si="301"/>
        <v>3.3631600207610242</v>
      </c>
      <c r="AB152" s="51">
        <f t="shared" si="301"/>
        <v>3.5411635361181859</v>
      </c>
      <c r="AC152" s="50">
        <f t="shared" si="301"/>
        <v>3.3595947842050671</v>
      </c>
      <c r="AE152" s="49">
        <f t="shared" ref="AE152:AF152" si="309">AVERAGE(Q150:Q152)</f>
        <v>2.5582123553632812</v>
      </c>
      <c r="AF152" s="50">
        <f t="shared" si="309"/>
        <v>3.5029862968800294</v>
      </c>
    </row>
    <row r="153" spans="2:32" x14ac:dyDescent="0.2">
      <c r="B153" s="7">
        <v>41030</v>
      </c>
      <c r="C153" s="51">
        <v>-0.32</v>
      </c>
      <c r="D153" s="51">
        <v>0.27</v>
      </c>
      <c r="E153" s="51">
        <v>0.37462993069046902</v>
      </c>
      <c r="F153" s="50">
        <v>0.32886415554758502</v>
      </c>
      <c r="H153" s="49">
        <f t="shared" si="278"/>
        <v>-0.69462993069046908</v>
      </c>
      <c r="I153" s="50">
        <f t="shared" si="276"/>
        <v>-5.8864155547585006E-2</v>
      </c>
      <c r="K153" s="46">
        <f t="shared" si="280"/>
        <v>176.04996693726667</v>
      </c>
      <c r="L153" s="47">
        <f t="shared" si="281"/>
        <v>169.72618247611572</v>
      </c>
      <c r="M153" s="47">
        <f t="shared" si="282"/>
        <v>177.01003649849827</v>
      </c>
      <c r="N153" s="48">
        <f t="shared" si="283"/>
        <v>169.36099032930991</v>
      </c>
      <c r="Q153" s="49">
        <f t="shared" si="285"/>
        <v>1.6847362602253213</v>
      </c>
      <c r="R153" s="50">
        <f t="shared" si="286"/>
        <v>3.0382515938219825</v>
      </c>
      <c r="U153" s="49">
        <f t="shared" si="297"/>
        <v>3.8558010584944071</v>
      </c>
      <c r="V153" s="51">
        <f t="shared" si="298"/>
        <v>3.483607000403822</v>
      </c>
      <c r="W153" s="51">
        <f t="shared" si="299"/>
        <v>3.7351527613243007</v>
      </c>
      <c r="X153" s="50">
        <f t="shared" si="300"/>
        <v>3.4815972182406369</v>
      </c>
      <c r="Z153" s="49">
        <f t="shared" si="301"/>
        <v>3.6678110800106176</v>
      </c>
      <c r="AA153" s="51">
        <f t="shared" si="301"/>
        <v>3.3975956588560243</v>
      </c>
      <c r="AB153" s="51">
        <f t="shared" si="301"/>
        <v>3.5412011681800379</v>
      </c>
      <c r="AC153" s="50">
        <f t="shared" si="301"/>
        <v>3.3916494588025237</v>
      </c>
      <c r="AE153" s="49">
        <f t="shared" ref="AE153:AF153" si="310">AVERAGE(Q151:Q153)</f>
        <v>1.4639661032098938</v>
      </c>
      <c r="AF153" s="50">
        <f t="shared" si="310"/>
        <v>3.0884421210960795</v>
      </c>
    </row>
    <row r="154" spans="2:32" x14ac:dyDescent="0.2">
      <c r="B154" s="7">
        <v>41061</v>
      </c>
      <c r="C154" s="51">
        <v>0.46</v>
      </c>
      <c r="D154" s="51">
        <v>0.22</v>
      </c>
      <c r="E154" s="51">
        <v>0.60540913686245301</v>
      </c>
      <c r="F154" s="50">
        <v>0.27336302963987802</v>
      </c>
      <c r="H154" s="49">
        <f t="shared" si="278"/>
        <v>-0.14540913686245299</v>
      </c>
      <c r="I154" s="50">
        <f t="shared" si="276"/>
        <v>-5.3363029639878018E-2</v>
      </c>
      <c r="K154" s="46">
        <f t="shared" si="280"/>
        <v>176.85979678517808</v>
      </c>
      <c r="L154" s="47">
        <f t="shared" si="281"/>
        <v>170.09958007756319</v>
      </c>
      <c r="M154" s="47">
        <f t="shared" si="282"/>
        <v>178.08167143262372</v>
      </c>
      <c r="N154" s="48">
        <f t="shared" si="283"/>
        <v>169.82396066350222</v>
      </c>
      <c r="Q154" s="49">
        <f t="shared" si="285"/>
        <v>4.1938285193904079</v>
      </c>
      <c r="R154" s="50">
        <f t="shared" si="286"/>
        <v>3.3734616846490724</v>
      </c>
      <c r="U154" s="49">
        <f t="shared" si="297"/>
        <v>4.3335377433634648</v>
      </c>
      <c r="V154" s="51">
        <f t="shared" si="298"/>
        <v>3.5145932087081775</v>
      </c>
      <c r="W154" s="51">
        <f t="shared" si="299"/>
        <v>4.1738782804864485</v>
      </c>
      <c r="X154" s="50">
        <f t="shared" si="300"/>
        <v>3.5049165539345211</v>
      </c>
      <c r="Z154" s="49">
        <f t="shared" si="301"/>
        <v>3.8691817309903294</v>
      </c>
      <c r="AA154" s="51">
        <f t="shared" si="301"/>
        <v>3.4629742504175973</v>
      </c>
      <c r="AB154" s="51">
        <f t="shared" si="301"/>
        <v>3.7361823311124218</v>
      </c>
      <c r="AC154" s="50">
        <f t="shared" si="301"/>
        <v>3.46022607578873</v>
      </c>
      <c r="AE154" s="49">
        <f t="shared" ref="AE154:AF154" si="311">AVERAGE(Q152:Q154)</f>
        <v>2.0995256355984488</v>
      </c>
      <c r="AF154" s="50">
        <f t="shared" si="311"/>
        <v>3.0874455316524014</v>
      </c>
    </row>
    <row r="155" spans="2:32" x14ac:dyDescent="0.2">
      <c r="B155" s="7">
        <v>41091</v>
      </c>
      <c r="C155" s="51">
        <v>0.56000000000000005</v>
      </c>
      <c r="D155" s="51">
        <v>0.31</v>
      </c>
      <c r="E155" s="51">
        <v>0.56095769491960801</v>
      </c>
      <c r="F155" s="50">
        <v>0.36065279448667698</v>
      </c>
      <c r="H155" s="49">
        <f t="shared" si="278"/>
        <v>-9.5769491960795428E-4</v>
      </c>
      <c r="I155" s="50">
        <f t="shared" si="276"/>
        <v>-5.0652794486676977E-2</v>
      </c>
      <c r="K155" s="46">
        <f t="shared" si="280"/>
        <v>177.85021164717509</v>
      </c>
      <c r="L155" s="47">
        <f t="shared" si="281"/>
        <v>170.62688877580365</v>
      </c>
      <c r="M155" s="47">
        <f t="shared" si="282"/>
        <v>179.08063427176648</v>
      </c>
      <c r="N155" s="48">
        <f t="shared" si="283"/>
        <v>170.43643552334308</v>
      </c>
      <c r="Q155" s="49">
        <f t="shared" si="285"/>
        <v>6.3405145746817908</v>
      </c>
      <c r="R155" s="50">
        <f t="shared" si="286"/>
        <v>3.920162094035291</v>
      </c>
      <c r="U155" s="49">
        <f t="shared" si="297"/>
        <v>4.4166058466623497</v>
      </c>
      <c r="V155" s="51">
        <f t="shared" si="298"/>
        <v>3.6075518336212014</v>
      </c>
      <c r="W155" s="51">
        <f t="shared" si="299"/>
        <v>4.2744171978528129</v>
      </c>
      <c r="X155" s="50">
        <f t="shared" si="300"/>
        <v>3.5983124337049617</v>
      </c>
      <c r="Z155" s="49">
        <f t="shared" si="301"/>
        <v>4.2019815495067405</v>
      </c>
      <c r="AA155" s="51">
        <f t="shared" si="301"/>
        <v>3.5352506809110671</v>
      </c>
      <c r="AB155" s="51">
        <f t="shared" si="301"/>
        <v>4.0611494132211874</v>
      </c>
      <c r="AC155" s="50">
        <f t="shared" si="301"/>
        <v>3.5282754019600397</v>
      </c>
      <c r="AE155" s="49">
        <f t="shared" ref="AE155:AF155" si="312">AVERAGE(Q153:Q155)</f>
        <v>4.073026451432507</v>
      </c>
      <c r="AF155" s="50">
        <f t="shared" si="312"/>
        <v>3.4439584575021152</v>
      </c>
    </row>
    <row r="156" spans="2:32" x14ac:dyDescent="0.2">
      <c r="B156" s="7">
        <v>41122</v>
      </c>
      <c r="C156" s="51">
        <v>0.3</v>
      </c>
      <c r="D156" s="51">
        <v>0.22</v>
      </c>
      <c r="E156" s="51">
        <v>0.33547778724715499</v>
      </c>
      <c r="F156" s="50">
        <v>0.30734080851036699</v>
      </c>
      <c r="H156" s="49">
        <f t="shared" si="278"/>
        <v>-3.5477787247155002E-2</v>
      </c>
      <c r="I156" s="50">
        <f t="shared" si="276"/>
        <v>-8.7340808510366991E-2</v>
      </c>
      <c r="K156" s="46">
        <f t="shared" si="280"/>
        <v>178.38376228211661</v>
      </c>
      <c r="L156" s="47">
        <f t="shared" si="281"/>
        <v>171.00226793111042</v>
      </c>
      <c r="M156" s="47">
        <f t="shared" si="282"/>
        <v>179.68141002100958</v>
      </c>
      <c r="N156" s="48">
        <f t="shared" si="283"/>
        <v>170.96025624227676</v>
      </c>
      <c r="Q156" s="49">
        <f t="shared" si="285"/>
        <v>6.174694836466756</v>
      </c>
      <c r="R156" s="50">
        <f t="shared" si="286"/>
        <v>3.8310156622683991</v>
      </c>
      <c r="U156" s="49">
        <f t="shared" si="297"/>
        <v>4.5625555752818912</v>
      </c>
      <c r="V156" s="51">
        <f t="shared" si="298"/>
        <v>3.7110352054086775</v>
      </c>
      <c r="W156" s="51">
        <f t="shared" si="299"/>
        <v>4.41911652926008</v>
      </c>
      <c r="X156" s="50">
        <f t="shared" si="300"/>
        <v>3.6889277168644412</v>
      </c>
      <c r="Z156" s="49">
        <f t="shared" si="301"/>
        <v>4.4375663884359016</v>
      </c>
      <c r="AA156" s="51">
        <f t="shared" si="301"/>
        <v>3.611060082579352</v>
      </c>
      <c r="AB156" s="51">
        <f t="shared" si="301"/>
        <v>4.2891373358664469</v>
      </c>
      <c r="AC156" s="50">
        <f t="shared" si="301"/>
        <v>3.5973855681679745</v>
      </c>
      <c r="AE156" s="49">
        <f t="shared" ref="AE156:AF156" si="313">AVERAGE(Q154:Q156)</f>
        <v>5.5696793101796516</v>
      </c>
      <c r="AF156" s="50">
        <f t="shared" si="313"/>
        <v>3.7082131469842543</v>
      </c>
    </row>
    <row r="157" spans="2:32" x14ac:dyDescent="0.2">
      <c r="B157" s="7">
        <v>41153</v>
      </c>
      <c r="C157" s="51">
        <v>0.44</v>
      </c>
      <c r="D157" s="51">
        <v>0.18</v>
      </c>
      <c r="E157" s="51">
        <v>0.27371872382214602</v>
      </c>
      <c r="F157" s="50">
        <v>0.118947646427069</v>
      </c>
      <c r="H157" s="49">
        <f t="shared" si="278"/>
        <v>0.16628127617785399</v>
      </c>
      <c r="I157" s="50">
        <f t="shared" si="276"/>
        <v>6.1052353572930998E-2</v>
      </c>
      <c r="K157" s="46">
        <f t="shared" si="280"/>
        <v>179.16865083615792</v>
      </c>
      <c r="L157" s="47">
        <f t="shared" si="281"/>
        <v>171.31007201338642</v>
      </c>
      <c r="M157" s="47">
        <f t="shared" si="282"/>
        <v>180.17323168346471</v>
      </c>
      <c r="N157" s="48">
        <f t="shared" si="283"/>
        <v>171.16360944340261</v>
      </c>
      <c r="Q157" s="49">
        <f t="shared" si="285"/>
        <v>4.7813960936888833</v>
      </c>
      <c r="R157" s="50">
        <f t="shared" si="286"/>
        <v>3.1929156339709266</v>
      </c>
      <c r="U157" s="49">
        <f t="shared" si="297"/>
        <v>4.7607289973198306</v>
      </c>
      <c r="V157" s="51">
        <f t="shared" si="298"/>
        <v>3.617946612923518</v>
      </c>
      <c r="W157" s="51">
        <f t="shared" si="299"/>
        <v>4.5919071052721137</v>
      </c>
      <c r="X157" s="50">
        <f t="shared" si="300"/>
        <v>3.6043217302169381</v>
      </c>
      <c r="Z157" s="49">
        <f t="shared" si="301"/>
        <v>4.5799634730880241</v>
      </c>
      <c r="AA157" s="51">
        <f t="shared" si="301"/>
        <v>3.6455112173177988</v>
      </c>
      <c r="AB157" s="51">
        <f t="shared" si="301"/>
        <v>4.4284802774616692</v>
      </c>
      <c r="AC157" s="50">
        <f t="shared" si="301"/>
        <v>3.6305206269287802</v>
      </c>
      <c r="AE157" s="49">
        <f t="shared" ref="AE157:AF157" si="314">AVERAGE(Q155:Q157)</f>
        <v>5.7655351682791434</v>
      </c>
      <c r="AF157" s="50">
        <f t="shared" si="314"/>
        <v>3.6480311300915389</v>
      </c>
    </row>
    <row r="158" spans="2:32" x14ac:dyDescent="0.2">
      <c r="B158" s="7">
        <v>41183</v>
      </c>
      <c r="C158" s="51">
        <v>0.51</v>
      </c>
      <c r="D158" s="51">
        <v>0.23</v>
      </c>
      <c r="E158" s="51">
        <v>0.32992764891210102</v>
      </c>
      <c r="F158" s="50">
        <v>0.26168478241471399</v>
      </c>
      <c r="H158" s="49">
        <f t="shared" si="278"/>
        <v>0.18007235108789899</v>
      </c>
      <c r="I158" s="50">
        <f t="shared" si="276"/>
        <v>-3.168478241471398E-2</v>
      </c>
      <c r="K158" s="46">
        <f t="shared" si="280"/>
        <v>180.08241095542235</v>
      </c>
      <c r="L158" s="47">
        <f t="shared" si="281"/>
        <v>171.7040851790172</v>
      </c>
      <c r="M158" s="47">
        <f t="shared" si="282"/>
        <v>180.76767299072694</v>
      </c>
      <c r="N158" s="48">
        <f t="shared" si="283"/>
        <v>171.61151856234773</v>
      </c>
      <c r="Q158" s="49">
        <f t="shared" si="285"/>
        <v>3.8218047550598016</v>
      </c>
      <c r="R158" s="50">
        <f t="shared" si="286"/>
        <v>2.7864734380198257</v>
      </c>
      <c r="U158" s="49">
        <f t="shared" si="297"/>
        <v>4.5942273916819119</v>
      </c>
      <c r="V158" s="51">
        <f t="shared" si="298"/>
        <v>3.5869418413457623</v>
      </c>
      <c r="W158" s="51">
        <f t="shared" si="299"/>
        <v>4.4610752703355701</v>
      </c>
      <c r="X158" s="50">
        <f t="shared" si="300"/>
        <v>3.5686509626137024</v>
      </c>
      <c r="Z158" s="49">
        <f t="shared" si="301"/>
        <v>4.6391706547612115</v>
      </c>
      <c r="AA158" s="51">
        <f t="shared" si="301"/>
        <v>3.6386412198926528</v>
      </c>
      <c r="AB158" s="51">
        <f t="shared" si="301"/>
        <v>4.4906996349559209</v>
      </c>
      <c r="AC158" s="50">
        <f t="shared" si="301"/>
        <v>3.6206334698983604</v>
      </c>
      <c r="AE158" s="49">
        <f t="shared" ref="AE158:AF158" si="315">AVERAGE(Q156:Q158)</f>
        <v>4.9259652284051469</v>
      </c>
      <c r="AF158" s="50">
        <f t="shared" si="315"/>
        <v>3.2701349114197171</v>
      </c>
    </row>
    <row r="159" spans="2:32" x14ac:dyDescent="0.2">
      <c r="B159" s="7">
        <v>41214</v>
      </c>
      <c r="C159" s="51">
        <v>0.68</v>
      </c>
      <c r="D159" s="51">
        <v>0.05</v>
      </c>
      <c r="E159" s="51">
        <v>0.24034339688348</v>
      </c>
      <c r="F159" s="50">
        <v>0.133173884100804</v>
      </c>
      <c r="H159" s="49">
        <f t="shared" si="278"/>
        <v>0.43965660311652005</v>
      </c>
      <c r="I159" s="50">
        <f t="shared" si="276"/>
        <v>-8.3173884100803994E-2</v>
      </c>
      <c r="K159" s="46">
        <f t="shared" si="280"/>
        <v>181.30697134991919</v>
      </c>
      <c r="L159" s="47">
        <f t="shared" si="281"/>
        <v>171.78993722160669</v>
      </c>
      <c r="M159" s="47">
        <f t="shared" si="282"/>
        <v>181.20213615646006</v>
      </c>
      <c r="N159" s="48">
        <f t="shared" si="283"/>
        <v>171.84006028718159</v>
      </c>
      <c r="Q159" s="49">
        <f t="shared" si="285"/>
        <v>3.4286044373574214</v>
      </c>
      <c r="R159" s="50">
        <f t="shared" si="286"/>
        <v>2.0744445077509113</v>
      </c>
      <c r="U159" s="49">
        <f t="shared" si="297"/>
        <v>4.1803206746590291</v>
      </c>
      <c r="V159" s="51">
        <f t="shared" si="298"/>
        <v>3.3081492347153159</v>
      </c>
      <c r="W159" s="51">
        <f t="shared" si="299"/>
        <v>4.0502314968307758</v>
      </c>
      <c r="X159" s="50">
        <f t="shared" si="300"/>
        <v>3.3029846311357005</v>
      </c>
      <c r="Z159" s="49">
        <f t="shared" si="301"/>
        <v>4.5117590212202572</v>
      </c>
      <c r="AA159" s="51">
        <f t="shared" si="301"/>
        <v>3.5043458963281986</v>
      </c>
      <c r="AB159" s="51">
        <f t="shared" si="301"/>
        <v>4.3677379574794868</v>
      </c>
      <c r="AC159" s="50">
        <f t="shared" si="301"/>
        <v>3.491985774655447</v>
      </c>
      <c r="AE159" s="49">
        <f t="shared" ref="AE159:AF159" si="316">AVERAGE(Q157:Q159)</f>
        <v>4.0106017620353684</v>
      </c>
      <c r="AF159" s="50">
        <f t="shared" si="316"/>
        <v>2.6846111932472212</v>
      </c>
    </row>
    <row r="160" spans="2:32" x14ac:dyDescent="0.2">
      <c r="B160" s="7">
        <v>41244</v>
      </c>
      <c r="C160" s="51">
        <v>0.23</v>
      </c>
      <c r="D160" s="51">
        <v>0.12</v>
      </c>
      <c r="E160" s="51">
        <v>4.3939443067124197E-2</v>
      </c>
      <c r="F160" s="50">
        <v>3.6719565792525201E-2</v>
      </c>
      <c r="H160" s="49">
        <f t="shared" si="278"/>
        <v>0.18606055693287582</v>
      </c>
      <c r="I160" s="50">
        <f t="shared" si="276"/>
        <v>8.3280434207474802E-2</v>
      </c>
      <c r="K160" s="46">
        <f t="shared" si="280"/>
        <v>181.72397738402401</v>
      </c>
      <c r="L160" s="47">
        <f t="shared" si="281"/>
        <v>171.99608514627263</v>
      </c>
      <c r="M160" s="47">
        <f t="shared" si="282"/>
        <v>181.28175536591294</v>
      </c>
      <c r="N160" s="48">
        <f t="shared" si="283"/>
        <v>171.90315921117664</v>
      </c>
      <c r="Q160" s="49">
        <f t="shared" si="285"/>
        <v>2.4838230606659408</v>
      </c>
      <c r="R160" s="50">
        <f t="shared" si="286"/>
        <v>1.7395208502045705</v>
      </c>
      <c r="U160" s="49">
        <f t="shared" si="297"/>
        <v>3.5706560327422636</v>
      </c>
      <c r="V160" s="51">
        <f t="shared" si="298"/>
        <v>2.9072918254869933</v>
      </c>
      <c r="W160" s="51">
        <f t="shared" si="299"/>
        <v>3.4309808408542466</v>
      </c>
      <c r="X160" s="50">
        <f t="shared" si="300"/>
        <v>2.9182902589115258</v>
      </c>
      <c r="Z160" s="49">
        <f t="shared" si="301"/>
        <v>4.1150680330277352</v>
      </c>
      <c r="AA160" s="51">
        <f t="shared" si="301"/>
        <v>3.2674609671826906</v>
      </c>
      <c r="AB160" s="51">
        <f t="shared" si="301"/>
        <v>3.9807625360068641</v>
      </c>
      <c r="AC160" s="50">
        <f t="shared" si="301"/>
        <v>3.2633086175536428</v>
      </c>
      <c r="AE160" s="49">
        <f t="shared" ref="AE160:AF160" si="317">AVERAGE(Q158:Q160)</f>
        <v>3.2447440843610544</v>
      </c>
      <c r="AF160" s="50">
        <f t="shared" si="317"/>
        <v>2.2001462653251025</v>
      </c>
    </row>
    <row r="161" spans="2:32" x14ac:dyDescent="0.2">
      <c r="B161" s="7">
        <v>41275</v>
      </c>
      <c r="C161" s="51">
        <v>0.4</v>
      </c>
      <c r="D161" s="51">
        <v>0.42</v>
      </c>
      <c r="E161" s="51">
        <v>0.23480136234330601</v>
      </c>
      <c r="F161" s="50">
        <v>0.344380789725234</v>
      </c>
      <c r="H161" s="49">
        <f t="shared" si="278"/>
        <v>0.16519863765669401</v>
      </c>
      <c r="I161" s="50">
        <f t="shared" si="276"/>
        <v>7.561921027476598E-2</v>
      </c>
      <c r="K161" s="46">
        <f t="shared" si="280"/>
        <v>182.45087329356011</v>
      </c>
      <c r="L161" s="47">
        <f t="shared" si="281"/>
        <v>172.71846870388697</v>
      </c>
      <c r="M161" s="47">
        <f t="shared" si="282"/>
        <v>181.70740739719196</v>
      </c>
      <c r="N161" s="48">
        <f t="shared" si="283"/>
        <v>172.49516066843071</v>
      </c>
      <c r="Q161" s="49">
        <f t="shared" si="285"/>
        <v>2.0957016058803077</v>
      </c>
      <c r="R161" s="50">
        <f t="shared" si="286"/>
        <v>2.075596073655575</v>
      </c>
      <c r="U161" s="49">
        <f t="shared" si="297"/>
        <v>3.2518505181940611</v>
      </c>
      <c r="V161" s="51">
        <f t="shared" si="298"/>
        <v>2.8765579404221455</v>
      </c>
      <c r="W161" s="51">
        <f t="shared" si="299"/>
        <v>3.1463263398061372</v>
      </c>
      <c r="X161" s="50">
        <f t="shared" si="300"/>
        <v>2.9061092796375476</v>
      </c>
      <c r="Z161" s="49">
        <f t="shared" si="301"/>
        <v>3.6676090751984511</v>
      </c>
      <c r="AA161" s="51">
        <f t="shared" si="301"/>
        <v>3.0306663335414847</v>
      </c>
      <c r="AB161" s="51">
        <f t="shared" si="301"/>
        <v>3.542512892497053</v>
      </c>
      <c r="AC161" s="50">
        <f t="shared" si="301"/>
        <v>3.0424613898949247</v>
      </c>
      <c r="AE161" s="49">
        <f t="shared" ref="AE161:AF161" si="318">AVERAGE(Q159:Q161)</f>
        <v>2.6693763679678901</v>
      </c>
      <c r="AF161" s="50">
        <f t="shared" si="318"/>
        <v>1.9631871438703523</v>
      </c>
    </row>
    <row r="162" spans="2:32" x14ac:dyDescent="0.2">
      <c r="B162" s="7">
        <v>41306</v>
      </c>
      <c r="C162" s="51">
        <v>0.49</v>
      </c>
      <c r="D162" s="51">
        <v>0.51</v>
      </c>
      <c r="E162" s="51">
        <v>0.52036536339034001</v>
      </c>
      <c r="F162" s="50">
        <v>0.35429704475809098</v>
      </c>
      <c r="H162" s="49">
        <f t="shared" si="278"/>
        <v>-3.0365363390340017E-2</v>
      </c>
      <c r="I162" s="50">
        <f t="shared" si="276"/>
        <v>0.15570295524190902</v>
      </c>
      <c r="K162" s="46">
        <f t="shared" si="280"/>
        <v>183.34488257269854</v>
      </c>
      <c r="L162" s="47">
        <f t="shared" si="281"/>
        <v>173.59933289427681</v>
      </c>
      <c r="M162" s="47">
        <f t="shared" si="282"/>
        <v>182.65294980800149</v>
      </c>
      <c r="N162" s="48">
        <f t="shared" si="283"/>
        <v>173.10630592502969</v>
      </c>
      <c r="Q162" s="49">
        <f t="shared" si="285"/>
        <v>3.2413105246827882</v>
      </c>
      <c r="R162" s="50">
        <f t="shared" si="286"/>
        <v>2.9802375066498001</v>
      </c>
      <c r="U162" s="49">
        <f t="shared" si="297"/>
        <v>3.5506832192945978</v>
      </c>
      <c r="V162" s="51">
        <f t="shared" si="298"/>
        <v>2.9585068066497087</v>
      </c>
      <c r="W162" s="51">
        <f t="shared" si="299"/>
        <v>3.6197977742262566</v>
      </c>
      <c r="X162" s="50">
        <f t="shared" si="300"/>
        <v>2.9791076794861198</v>
      </c>
      <c r="Z162" s="49">
        <f t="shared" si="301"/>
        <v>3.4577299234103074</v>
      </c>
      <c r="AA162" s="51">
        <f t="shared" si="301"/>
        <v>2.914118857519616</v>
      </c>
      <c r="AB162" s="51">
        <f t="shared" si="301"/>
        <v>3.3990349849622135</v>
      </c>
      <c r="AC162" s="50">
        <f t="shared" si="301"/>
        <v>2.9345024060117311</v>
      </c>
      <c r="AE162" s="49">
        <f t="shared" ref="AE162:AF162" si="319">AVERAGE(Q160:Q162)</f>
        <v>2.6069450637430123</v>
      </c>
      <c r="AF162" s="50">
        <f t="shared" si="319"/>
        <v>2.2651181435033152</v>
      </c>
    </row>
    <row r="163" spans="2:32" x14ac:dyDescent="0.2">
      <c r="B163" s="7">
        <v>41334</v>
      </c>
      <c r="C163" s="51">
        <v>0.73</v>
      </c>
      <c r="D163" s="51">
        <v>0.3</v>
      </c>
      <c r="E163" s="51">
        <v>0.63403894004383099</v>
      </c>
      <c r="F163" s="50">
        <v>0.223477445008162</v>
      </c>
      <c r="H163" s="49">
        <f t="shared" si="278"/>
        <v>9.5961059956168993E-2</v>
      </c>
      <c r="I163" s="50">
        <f t="shared" si="276"/>
        <v>7.6522554991837993E-2</v>
      </c>
      <c r="K163" s="46">
        <f t="shared" si="280"/>
        <v>184.68330021547925</v>
      </c>
      <c r="L163" s="47">
        <f t="shared" si="281"/>
        <v>174.12013089295962</v>
      </c>
      <c r="M163" s="47">
        <f t="shared" si="282"/>
        <v>183.81104063492293</v>
      </c>
      <c r="N163" s="48">
        <f t="shared" si="283"/>
        <v>173.49315947465897</v>
      </c>
      <c r="Q163" s="49">
        <f t="shared" si="285"/>
        <v>5.6987822291777519</v>
      </c>
      <c r="R163" s="50">
        <f t="shared" si="286"/>
        <v>3.7514061366795062</v>
      </c>
      <c r="U163" s="49">
        <f t="shared" si="297"/>
        <v>4.2440567727318097</v>
      </c>
      <c r="V163" s="51">
        <f t="shared" si="298"/>
        <v>3.0201340054565549</v>
      </c>
      <c r="W163" s="51">
        <f t="shared" si="299"/>
        <v>4.2828446956695245</v>
      </c>
      <c r="X163" s="50">
        <f t="shared" si="300"/>
        <v>3.0114868168244158</v>
      </c>
      <c r="Z163" s="49">
        <f t="shared" si="301"/>
        <v>3.6821968367401561</v>
      </c>
      <c r="AA163" s="51">
        <f t="shared" si="301"/>
        <v>2.9517329175094695</v>
      </c>
      <c r="AB163" s="51">
        <f t="shared" si="301"/>
        <v>3.6829896032339726</v>
      </c>
      <c r="AC163" s="50">
        <f t="shared" si="301"/>
        <v>2.9655679253160279</v>
      </c>
      <c r="AE163" s="49">
        <f t="shared" ref="AE163:AF163" si="320">AVERAGE(Q161:Q163)</f>
        <v>3.678598119913616</v>
      </c>
      <c r="AF163" s="50">
        <f t="shared" si="320"/>
        <v>2.9357465723282936</v>
      </c>
    </row>
    <row r="164" spans="2:32" x14ac:dyDescent="0.2">
      <c r="B164" s="7">
        <v>41365</v>
      </c>
      <c r="C164" s="51">
        <v>7.0000000000000007E-2</v>
      </c>
      <c r="D164" s="51">
        <v>0.08</v>
      </c>
      <c r="E164" s="51">
        <v>0.45726140861001702</v>
      </c>
      <c r="F164" s="50">
        <v>0.16670793652170199</v>
      </c>
      <c r="H164" s="49">
        <f t="shared" si="278"/>
        <v>-0.38726140861001701</v>
      </c>
      <c r="I164" s="50">
        <f t="shared" si="276"/>
        <v>-8.6707936521701987E-2</v>
      </c>
      <c r="K164" s="46">
        <f t="shared" si="280"/>
        <v>184.81257852563007</v>
      </c>
      <c r="L164" s="47">
        <f t="shared" si="281"/>
        <v>174.25942699767398</v>
      </c>
      <c r="M164" s="47">
        <f t="shared" si="282"/>
        <v>184.65153758851093</v>
      </c>
      <c r="N164" s="48">
        <f t="shared" si="283"/>
        <v>173.78238634082547</v>
      </c>
      <c r="Q164" s="49">
        <f t="shared" si="285"/>
        <v>6.6402576775439286</v>
      </c>
      <c r="R164" s="50">
        <f t="shared" si="286"/>
        <v>3.0185337318443715</v>
      </c>
      <c r="U164" s="49">
        <f t="shared" si="297"/>
        <v>4.6414160020791684</v>
      </c>
      <c r="V164" s="51">
        <f t="shared" si="298"/>
        <v>2.94812792077974</v>
      </c>
      <c r="W164" s="51">
        <f t="shared" si="299"/>
        <v>4.7077901243018516</v>
      </c>
      <c r="X164" s="50">
        <f t="shared" si="300"/>
        <v>2.9480838409939594</v>
      </c>
      <c r="Z164" s="49">
        <f t="shared" si="301"/>
        <v>4.1453853313685256</v>
      </c>
      <c r="AA164" s="51">
        <f t="shared" si="301"/>
        <v>2.9755895776286678</v>
      </c>
      <c r="AB164" s="51">
        <f t="shared" si="301"/>
        <v>4.2034775313992112</v>
      </c>
      <c r="AC164" s="50">
        <f t="shared" si="301"/>
        <v>2.9795594457681651</v>
      </c>
      <c r="AE164" s="49">
        <f t="shared" ref="AE164:AF164" si="321">AVERAGE(Q162:Q164)</f>
        <v>5.1934501438014893</v>
      </c>
      <c r="AF164" s="50">
        <f t="shared" si="321"/>
        <v>3.2500591250578927</v>
      </c>
    </row>
    <row r="165" spans="2:32" x14ac:dyDescent="0.2">
      <c r="B165" s="7">
        <v>41395</v>
      </c>
      <c r="C165" s="51">
        <v>-0.33</v>
      </c>
      <c r="D165" s="51">
        <v>0.2</v>
      </c>
      <c r="E165" s="51">
        <v>0.344747779505576</v>
      </c>
      <c r="F165" s="50">
        <v>0.25987645763106099</v>
      </c>
      <c r="H165" s="49">
        <f t="shared" si="278"/>
        <v>-0.67474777950557607</v>
      </c>
      <c r="I165" s="50">
        <f t="shared" si="276"/>
        <v>-5.9876457631060975E-2</v>
      </c>
      <c r="K165" s="46">
        <f t="shared" si="280"/>
        <v>184.20269701649551</v>
      </c>
      <c r="L165" s="47">
        <f t="shared" si="281"/>
        <v>174.60794585166934</v>
      </c>
      <c r="M165" s="47">
        <f t="shared" si="282"/>
        <v>185.28811966417021</v>
      </c>
      <c r="N165" s="48">
        <f t="shared" si="283"/>
        <v>174.23400585043473</v>
      </c>
      <c r="Q165" s="49">
        <f t="shared" si="285"/>
        <v>5.8969701807876334</v>
      </c>
      <c r="R165" s="50">
        <f t="shared" si="286"/>
        <v>2.6313713905497025</v>
      </c>
      <c r="U165" s="49">
        <f t="shared" si="297"/>
        <v>4.6309182677290579</v>
      </c>
      <c r="V165" s="51">
        <f t="shared" si="298"/>
        <v>2.8762582792673186</v>
      </c>
      <c r="W165" s="51">
        <f t="shared" si="299"/>
        <v>4.6766179643955752</v>
      </c>
      <c r="X165" s="50">
        <f t="shared" si="300"/>
        <v>2.8772951266106759</v>
      </c>
      <c r="Z165" s="49">
        <f t="shared" si="301"/>
        <v>4.5054636808466784</v>
      </c>
      <c r="AA165" s="51">
        <f t="shared" si="301"/>
        <v>2.9481734018345378</v>
      </c>
      <c r="AB165" s="51">
        <f t="shared" si="301"/>
        <v>4.5557509281223174</v>
      </c>
      <c r="AC165" s="50">
        <f t="shared" si="301"/>
        <v>2.9456219281430172</v>
      </c>
      <c r="AE165" s="49">
        <f t="shared" ref="AE165:AF165" si="322">AVERAGE(Q163:Q165)</f>
        <v>6.0786700291697713</v>
      </c>
      <c r="AF165" s="50">
        <f t="shared" si="322"/>
        <v>3.1337704196911935</v>
      </c>
    </row>
    <row r="166" spans="2:32" x14ac:dyDescent="0.2">
      <c r="B166" s="7">
        <v>41426</v>
      </c>
      <c r="C166" s="51">
        <v>-0.06</v>
      </c>
      <c r="D166" s="51">
        <v>0.13</v>
      </c>
      <c r="E166" s="51">
        <v>6.1001367182253803E-2</v>
      </c>
      <c r="F166" s="50">
        <v>0.175222937626312</v>
      </c>
      <c r="H166" s="49">
        <f t="shared" si="278"/>
        <v>-0.12100136718225379</v>
      </c>
      <c r="I166" s="50">
        <f t="shared" si="276"/>
        <v>-4.5222937626311993E-2</v>
      </c>
      <c r="K166" s="46">
        <f t="shared" si="280"/>
        <v>184.0921753982856</v>
      </c>
      <c r="L166" s="47">
        <f t="shared" si="281"/>
        <v>174.83493618127653</v>
      </c>
      <c r="M166" s="47">
        <f t="shared" si="282"/>
        <v>185.40114795039165</v>
      </c>
      <c r="N166" s="48">
        <f t="shared" si="283"/>
        <v>174.53930379382984</v>
      </c>
      <c r="Q166" s="49">
        <f t="shared" si="285"/>
        <v>3.5054696320881504</v>
      </c>
      <c r="R166" s="50">
        <f t="shared" si="286"/>
        <v>2.4338587564997027</v>
      </c>
      <c r="U166" s="49">
        <f t="shared" si="297"/>
        <v>4.0893288042687743</v>
      </c>
      <c r="V166" s="51">
        <f t="shared" si="298"/>
        <v>2.7838728946621103</v>
      </c>
      <c r="W166" s="51">
        <f t="shared" si="299"/>
        <v>4.1101795928152143</v>
      </c>
      <c r="X166" s="50">
        <f t="shared" si="300"/>
        <v>2.7766064999925675</v>
      </c>
      <c r="Z166" s="49">
        <f t="shared" si="301"/>
        <v>4.4538876913590002</v>
      </c>
      <c r="AA166" s="51">
        <f t="shared" si="301"/>
        <v>2.8694196982363898</v>
      </c>
      <c r="AB166" s="51">
        <f t="shared" si="301"/>
        <v>4.498195893837547</v>
      </c>
      <c r="AC166" s="50">
        <f t="shared" si="301"/>
        <v>2.8673284891990676</v>
      </c>
      <c r="AE166" s="49">
        <f t="shared" ref="AE166:AF166" si="323">AVERAGE(Q164:Q166)</f>
        <v>5.3475658301399038</v>
      </c>
      <c r="AF166" s="50">
        <f t="shared" si="323"/>
        <v>2.6945879596312587</v>
      </c>
    </row>
    <row r="167" spans="2:32" x14ac:dyDescent="0.2">
      <c r="B167" s="7">
        <v>41456</v>
      </c>
      <c r="C167" s="51">
        <v>-0.03</v>
      </c>
      <c r="D167" s="51">
        <v>0.03</v>
      </c>
      <c r="E167" s="51">
        <v>9.3340271380002601E-5</v>
      </c>
      <c r="F167" s="50">
        <v>8.7567220716916902E-2</v>
      </c>
      <c r="H167" s="49">
        <f t="shared" si="278"/>
        <v>-3.0093340271380001E-2</v>
      </c>
      <c r="I167" s="50">
        <f t="shared" si="276"/>
        <v>-5.7567220716916903E-2</v>
      </c>
      <c r="K167" s="46">
        <f t="shared" si="280"/>
        <v>184.03694774566611</v>
      </c>
      <c r="L167" s="47">
        <f t="shared" si="281"/>
        <v>174.88738666213092</v>
      </c>
      <c r="M167" s="47">
        <f t="shared" si="282"/>
        <v>185.40132100432629</v>
      </c>
      <c r="N167" s="48">
        <f t="shared" si="283"/>
        <v>174.69214301122076</v>
      </c>
      <c r="Q167" s="49">
        <f t="shared" si="285"/>
        <v>1.6341322244894911</v>
      </c>
      <c r="R167" s="50">
        <f t="shared" si="286"/>
        <v>2.1105143395757864</v>
      </c>
      <c r="U167" s="49">
        <f t="shared" si="297"/>
        <v>3.478621723973248</v>
      </c>
      <c r="V167" s="51">
        <f t="shared" si="298"/>
        <v>2.4969674574125236</v>
      </c>
      <c r="W167" s="51">
        <f t="shared" si="299"/>
        <v>3.5295199608058994</v>
      </c>
      <c r="X167" s="50">
        <f t="shared" si="300"/>
        <v>2.4969470141816146</v>
      </c>
      <c r="Z167" s="49">
        <f t="shared" si="301"/>
        <v>4.0662895986570264</v>
      </c>
      <c r="AA167" s="51">
        <f t="shared" si="301"/>
        <v>2.719032877113984</v>
      </c>
      <c r="AB167" s="51">
        <f t="shared" si="301"/>
        <v>4.1054391726722299</v>
      </c>
      <c r="AC167" s="50">
        <f t="shared" si="301"/>
        <v>2.7169495469282858</v>
      </c>
      <c r="AE167" s="49">
        <f t="shared" ref="AE167:AF167" si="324">AVERAGE(Q165:Q167)</f>
        <v>3.6788573457884248</v>
      </c>
      <c r="AF167" s="50">
        <f t="shared" si="324"/>
        <v>2.391914828875064</v>
      </c>
    </row>
    <row r="168" spans="2:32" x14ac:dyDescent="0.2">
      <c r="B168" s="7">
        <v>41487</v>
      </c>
      <c r="C168" s="51">
        <v>0.28000000000000003</v>
      </c>
      <c r="D168" s="51">
        <v>0.09</v>
      </c>
      <c r="E168" s="51">
        <v>0.295117247612943</v>
      </c>
      <c r="F168" s="50">
        <v>0.16754424810052701</v>
      </c>
      <c r="H168" s="49">
        <f t="shared" si="278"/>
        <v>-1.5117247612942974E-2</v>
      </c>
      <c r="I168" s="50">
        <f t="shared" si="276"/>
        <v>-7.7544248100527013E-2</v>
      </c>
      <c r="K168" s="46">
        <f t="shared" si="280"/>
        <v>184.55225119935395</v>
      </c>
      <c r="L168" s="47">
        <f t="shared" si="281"/>
        <v>175.04478531012683</v>
      </c>
      <c r="M168" s="47">
        <f t="shared" si="282"/>
        <v>185.94847227991232</v>
      </c>
      <c r="N168" s="48">
        <f t="shared" si="283"/>
        <v>174.9848296487196</v>
      </c>
      <c r="Q168" s="49">
        <f t="shared" si="285"/>
        <v>1.4332083046937072</v>
      </c>
      <c r="R168" s="50">
        <f t="shared" si="286"/>
        <v>1.7348875651056517</v>
      </c>
      <c r="U168" s="49">
        <f t="shared" si="297"/>
        <v>3.4579879010970558</v>
      </c>
      <c r="V168" s="51">
        <f t="shared" si="298"/>
        <v>2.3640138975495688</v>
      </c>
      <c r="W168" s="51">
        <f t="shared" si="299"/>
        <v>3.4878745988079487</v>
      </c>
      <c r="X168" s="50">
        <f t="shared" si="300"/>
        <v>2.3540988384688717</v>
      </c>
      <c r="Z168" s="49">
        <f t="shared" si="301"/>
        <v>3.6753128097796925</v>
      </c>
      <c r="AA168" s="51">
        <f t="shared" si="301"/>
        <v>2.5482847498747341</v>
      </c>
      <c r="AB168" s="51">
        <f t="shared" si="301"/>
        <v>3.7091913841430206</v>
      </c>
      <c r="AC168" s="50">
        <f t="shared" si="301"/>
        <v>2.5425507842143511</v>
      </c>
      <c r="AE168" s="49">
        <f t="shared" ref="AE168:AF168" si="325">AVERAGE(Q166:Q168)</f>
        <v>2.1909367204237831</v>
      </c>
      <c r="AF168" s="50">
        <f t="shared" si="325"/>
        <v>2.0930868870603803</v>
      </c>
    </row>
    <row r="169" spans="2:32" x14ac:dyDescent="0.2">
      <c r="B169" s="7">
        <v>41518</v>
      </c>
      <c r="C169" s="51">
        <v>0.38</v>
      </c>
      <c r="D169" s="51">
        <v>0.32</v>
      </c>
      <c r="E169" s="51">
        <v>0.246041928238936</v>
      </c>
      <c r="F169" s="50">
        <v>0.25365303818590701</v>
      </c>
      <c r="H169" s="49">
        <f t="shared" si="278"/>
        <v>0.133958071761064</v>
      </c>
      <c r="I169" s="50">
        <f t="shared" si="276"/>
        <v>6.6346961814092997E-2</v>
      </c>
      <c r="K169" s="46">
        <f t="shared" si="280"/>
        <v>185.2535497539115</v>
      </c>
      <c r="L169" s="47">
        <f t="shared" si="281"/>
        <v>175.60492862311924</v>
      </c>
      <c r="M169" s="47">
        <f t="shared" si="282"/>
        <v>186.40598348664068</v>
      </c>
      <c r="N169" s="48">
        <f t="shared" si="283"/>
        <v>175.42868398548799</v>
      </c>
      <c r="Q169" s="49">
        <f t="shared" si="285"/>
        <v>2.1856047862193009</v>
      </c>
      <c r="R169" s="50">
        <f t="shared" si="286"/>
        <v>2.0538667576907272</v>
      </c>
      <c r="U169" s="49">
        <f t="shared" si="297"/>
        <v>3.3961850409411056</v>
      </c>
      <c r="V169" s="51">
        <f t="shared" si="298"/>
        <v>2.5070660231800019</v>
      </c>
      <c r="W169" s="51">
        <f t="shared" si="299"/>
        <v>3.4593106561611222</v>
      </c>
      <c r="X169" s="50">
        <f t="shared" si="300"/>
        <v>2.4918115222942276</v>
      </c>
      <c r="Z169" s="49">
        <f t="shared" si="301"/>
        <v>3.4442648886704696</v>
      </c>
      <c r="AA169" s="51">
        <f t="shared" si="301"/>
        <v>2.4560157927140316</v>
      </c>
      <c r="AB169" s="51">
        <f t="shared" si="301"/>
        <v>3.4922350719249899</v>
      </c>
      <c r="AC169" s="50">
        <f t="shared" si="301"/>
        <v>2.4476191249815713</v>
      </c>
      <c r="AE169" s="49">
        <f t="shared" ref="AE169:AF169" si="326">AVERAGE(Q167:Q169)</f>
        <v>1.7509817718008331</v>
      </c>
      <c r="AF169" s="50">
        <f t="shared" si="326"/>
        <v>1.9664228874573884</v>
      </c>
    </row>
    <row r="170" spans="2:32" x14ac:dyDescent="0.2">
      <c r="B170" s="7">
        <v>41548</v>
      </c>
      <c r="C170" s="51">
        <v>0.48</v>
      </c>
      <c r="D170" s="51">
        <v>0.19</v>
      </c>
      <c r="E170" s="51">
        <v>0.29301813719172998</v>
      </c>
      <c r="F170" s="50">
        <v>0.21969172447201099</v>
      </c>
      <c r="H170" s="49">
        <f t="shared" si="278"/>
        <v>0.18698186280827001</v>
      </c>
      <c r="I170" s="50">
        <f t="shared" si="276"/>
        <v>-2.9691724472010989E-2</v>
      </c>
      <c r="K170" s="46">
        <f t="shared" si="280"/>
        <v>186.14276679273027</v>
      </c>
      <c r="L170" s="47">
        <f t="shared" si="281"/>
        <v>175.93857798750315</v>
      </c>
      <c r="M170" s="47">
        <f t="shared" si="282"/>
        <v>186.95218682706718</v>
      </c>
      <c r="N170" s="48">
        <f t="shared" si="283"/>
        <v>175.81408628655424</v>
      </c>
      <c r="Q170" s="49">
        <f t="shared" si="285"/>
        <v>3.3881826586311661</v>
      </c>
      <c r="R170" s="50">
        <f t="shared" si="286"/>
        <v>2.5938155301572721</v>
      </c>
      <c r="U170" s="49">
        <f t="shared" si="297"/>
        <v>3.3653235788852811</v>
      </c>
      <c r="V170" s="51">
        <f t="shared" si="298"/>
        <v>2.4661572868642594</v>
      </c>
      <c r="W170" s="51">
        <f t="shared" si="299"/>
        <v>3.4212499027176762</v>
      </c>
      <c r="X170" s="50">
        <f t="shared" si="300"/>
        <v>2.4488844102149869</v>
      </c>
      <c r="Z170" s="49">
        <f t="shared" si="301"/>
        <v>3.406498840307814</v>
      </c>
      <c r="AA170" s="51">
        <f t="shared" si="301"/>
        <v>2.4457457358646102</v>
      </c>
      <c r="AB170" s="51">
        <f t="shared" si="301"/>
        <v>3.456145052562249</v>
      </c>
      <c r="AC170" s="50">
        <f t="shared" si="301"/>
        <v>2.4315982569926953</v>
      </c>
      <c r="AE170" s="49">
        <f t="shared" ref="AE170:AF170" si="327">AVERAGE(Q168:Q170)</f>
        <v>2.3356652498480579</v>
      </c>
      <c r="AF170" s="50">
        <f t="shared" si="327"/>
        <v>2.1275232843178835</v>
      </c>
    </row>
    <row r="171" spans="2:32" x14ac:dyDescent="0.2">
      <c r="B171" s="7">
        <v>41579</v>
      </c>
      <c r="C171" s="51">
        <v>0.93</v>
      </c>
      <c r="D171" s="51">
        <v>0.14000000000000001</v>
      </c>
      <c r="E171" s="51">
        <v>0.47164826015019001</v>
      </c>
      <c r="F171" s="50">
        <v>0.229158050142309</v>
      </c>
      <c r="H171" s="49">
        <f t="shared" si="278"/>
        <v>0.45835173984981004</v>
      </c>
      <c r="I171" s="50">
        <f t="shared" si="276"/>
        <v>-8.9158050142308987E-2</v>
      </c>
      <c r="K171" s="46">
        <f t="shared" si="280"/>
        <v>187.87389452390269</v>
      </c>
      <c r="L171" s="47">
        <f t="shared" si="281"/>
        <v>176.18489199668568</v>
      </c>
      <c r="M171" s="47">
        <f t="shared" si="282"/>
        <v>187.83394356354975</v>
      </c>
      <c r="N171" s="48">
        <f t="shared" si="283"/>
        <v>176.21697841856405</v>
      </c>
      <c r="Q171" s="49">
        <f t="shared" si="285"/>
        <v>4.1180073611273684</v>
      </c>
      <c r="R171" s="50">
        <f t="shared" si="286"/>
        <v>2.8464734065782409</v>
      </c>
      <c r="U171" s="49">
        <f t="shared" si="297"/>
        <v>3.6219915456584744</v>
      </c>
      <c r="V171" s="51">
        <f t="shared" si="298"/>
        <v>2.5583307416950447</v>
      </c>
      <c r="W171" s="51">
        <f t="shared" si="299"/>
        <v>3.6598947163423219</v>
      </c>
      <c r="X171" s="50">
        <f t="shared" si="300"/>
        <v>2.5470883355532408</v>
      </c>
      <c r="Z171" s="49">
        <f t="shared" si="301"/>
        <v>3.4611667218282869</v>
      </c>
      <c r="AA171" s="51">
        <f t="shared" si="301"/>
        <v>2.5105180172464352</v>
      </c>
      <c r="AB171" s="51">
        <f t="shared" si="301"/>
        <v>3.5134850917403733</v>
      </c>
      <c r="AC171" s="50">
        <f t="shared" si="301"/>
        <v>2.4959280893541518</v>
      </c>
      <c r="AE171" s="49">
        <f t="shared" ref="AE171:AF171" si="328">AVERAGE(Q169:Q171)</f>
        <v>3.2305982686592785</v>
      </c>
      <c r="AF171" s="50">
        <f t="shared" si="328"/>
        <v>2.4980518981420801</v>
      </c>
    </row>
    <row r="172" spans="2:32" x14ac:dyDescent="0.2">
      <c r="B172" s="7">
        <v>41609</v>
      </c>
      <c r="C172" s="51">
        <v>0.56999999999999995</v>
      </c>
      <c r="D172" s="51">
        <v>0.33</v>
      </c>
      <c r="E172" s="51">
        <v>0.40315841778831901</v>
      </c>
      <c r="F172" s="50">
        <v>0.24878149571821501</v>
      </c>
      <c r="H172" s="49">
        <f t="shared" si="278"/>
        <v>0.16684158221168094</v>
      </c>
      <c r="I172" s="50">
        <f t="shared" si="276"/>
        <v>8.1218504281785009E-2</v>
      </c>
      <c r="K172" s="46">
        <f t="shared" si="280"/>
        <v>188.94477572268895</v>
      </c>
      <c r="L172" s="47">
        <f t="shared" si="281"/>
        <v>176.76630214027475</v>
      </c>
      <c r="M172" s="47">
        <f t="shared" si="282"/>
        <v>188.59121191848999</v>
      </c>
      <c r="N172" s="48">
        <f t="shared" si="283"/>
        <v>176.6553736531832</v>
      </c>
      <c r="Q172" s="49">
        <f t="shared" si="285"/>
        <v>4.7722837512767882</v>
      </c>
      <c r="R172" s="50">
        <f t="shared" si="286"/>
        <v>2.8264847306424485</v>
      </c>
      <c r="U172" s="49">
        <f t="shared" si="297"/>
        <v>3.9734978524081868</v>
      </c>
      <c r="V172" s="51">
        <f t="shared" si="298"/>
        <v>2.7734450990238031</v>
      </c>
      <c r="W172" s="51">
        <f t="shared" si="299"/>
        <v>4.0320971836482329</v>
      </c>
      <c r="X172" s="50">
        <f t="shared" si="300"/>
        <v>2.7644718478783972</v>
      </c>
      <c r="Z172" s="49">
        <f t="shared" si="301"/>
        <v>3.6536043256506474</v>
      </c>
      <c r="AA172" s="51">
        <f t="shared" si="301"/>
        <v>2.5993110425277024</v>
      </c>
      <c r="AB172" s="51">
        <f t="shared" si="301"/>
        <v>3.7044139342360771</v>
      </c>
      <c r="AC172" s="50">
        <f t="shared" si="301"/>
        <v>2.5868148645488751</v>
      </c>
      <c r="AE172" s="49">
        <f t="shared" ref="AE172:AF172" si="329">AVERAGE(Q170:Q172)</f>
        <v>4.0928245903451073</v>
      </c>
      <c r="AF172" s="50">
        <f t="shared" si="329"/>
        <v>2.7555912224593206</v>
      </c>
    </row>
    <row r="173" spans="2:32" x14ac:dyDescent="0.2">
      <c r="B173" s="7">
        <v>41640</v>
      </c>
      <c r="C173" s="51">
        <v>0.89</v>
      </c>
      <c r="D173" s="51">
        <v>0.85</v>
      </c>
      <c r="E173" s="51">
        <v>0.73907793989221104</v>
      </c>
      <c r="F173" s="50">
        <v>0.80669973014812801</v>
      </c>
      <c r="H173" s="49">
        <f t="shared" si="278"/>
        <v>0.15092206010778897</v>
      </c>
      <c r="I173" s="50">
        <f t="shared" si="276"/>
        <v>4.3300269851871964E-2</v>
      </c>
      <c r="K173" s="46">
        <f t="shared" si="280"/>
        <v>190.62638422662087</v>
      </c>
      <c r="L173" s="47">
        <f t="shared" si="281"/>
        <v>178.26881570846706</v>
      </c>
      <c r="M173" s="47">
        <f t="shared" si="282"/>
        <v>189.98504796235491</v>
      </c>
      <c r="N173" s="48">
        <f t="shared" si="283"/>
        <v>178.08045207573559</v>
      </c>
      <c r="Q173" s="49">
        <f t="shared" si="285"/>
        <v>6.6486820922185643</v>
      </c>
      <c r="R173" s="50">
        <f t="shared" si="286"/>
        <v>5.2568396524466294</v>
      </c>
      <c r="U173" s="49">
        <f t="shared" si="297"/>
        <v>4.4809382303731269</v>
      </c>
      <c r="V173" s="51">
        <f t="shared" si="298"/>
        <v>3.2135225874980051</v>
      </c>
      <c r="W173" s="51">
        <f t="shared" si="299"/>
        <v>4.5554777781122482</v>
      </c>
      <c r="X173" s="50">
        <f t="shared" si="300"/>
        <v>3.2379409286970713</v>
      </c>
      <c r="Z173" s="49">
        <f t="shared" si="301"/>
        <v>4.0254758761465963</v>
      </c>
      <c r="AA173" s="51">
        <f t="shared" si="301"/>
        <v>2.8484328094056175</v>
      </c>
      <c r="AB173" s="51">
        <f t="shared" si="301"/>
        <v>4.0824898927009343</v>
      </c>
      <c r="AC173" s="50">
        <f t="shared" si="301"/>
        <v>2.8498337040429029</v>
      </c>
      <c r="AE173" s="49">
        <f t="shared" ref="AE173:AF173" si="330">AVERAGE(Q171:Q173)</f>
        <v>5.1796577348742403</v>
      </c>
      <c r="AF173" s="50">
        <f t="shared" si="330"/>
        <v>3.6432659298891061</v>
      </c>
    </row>
    <row r="174" spans="2:32" x14ac:dyDescent="0.2">
      <c r="B174" s="7">
        <v>41671</v>
      </c>
      <c r="C174" s="51">
        <v>0.25</v>
      </c>
      <c r="D174" s="51">
        <v>0.28000000000000003</v>
      </c>
      <c r="E174" s="51">
        <v>0.274964368063843</v>
      </c>
      <c r="F174" s="50">
        <v>0.127019852192049</v>
      </c>
      <c r="H174" s="49">
        <f t="shared" si="278"/>
        <v>-2.4964368063843001E-2</v>
      </c>
      <c r="I174" s="50">
        <f t="shared" si="276"/>
        <v>0.15298014780795102</v>
      </c>
      <c r="K174" s="46">
        <f t="shared" si="280"/>
        <v>191.10295018718742</v>
      </c>
      <c r="L174" s="47">
        <f t="shared" si="281"/>
        <v>178.76796839245074</v>
      </c>
      <c r="M174" s="47">
        <f t="shared" si="282"/>
        <v>190.5074391489004</v>
      </c>
      <c r="N174" s="48">
        <f t="shared" si="283"/>
        <v>178.30664960274513</v>
      </c>
      <c r="Q174" s="49">
        <f t="shared" si="285"/>
        <v>5.8160267413156532</v>
      </c>
      <c r="R174" s="50">
        <f t="shared" si="286"/>
        <v>4.8284484725470236</v>
      </c>
      <c r="U174" s="49">
        <f t="shared" si="297"/>
        <v>4.2314066832013708</v>
      </c>
      <c r="V174" s="51">
        <f t="shared" si="298"/>
        <v>2.9773360369545117</v>
      </c>
      <c r="W174" s="51">
        <f t="shared" si="299"/>
        <v>4.3002258376638736</v>
      </c>
      <c r="X174" s="50">
        <f t="shared" si="300"/>
        <v>3.0041330094396699</v>
      </c>
      <c r="Z174" s="49">
        <f t="shared" si="301"/>
        <v>4.2286142553275612</v>
      </c>
      <c r="AA174" s="51">
        <f t="shared" si="301"/>
        <v>2.9881012411587733</v>
      </c>
      <c r="AB174" s="51">
        <f t="shared" si="301"/>
        <v>4.2959335998081185</v>
      </c>
      <c r="AC174" s="50">
        <f t="shared" si="301"/>
        <v>3.0021819286717126</v>
      </c>
      <c r="AE174" s="49">
        <f t="shared" ref="AE174:AF174" si="331">AVERAGE(Q172:Q174)</f>
        <v>5.7456641949370022</v>
      </c>
      <c r="AF174" s="50">
        <f t="shared" si="331"/>
        <v>4.3039242852120339</v>
      </c>
    </row>
    <row r="175" spans="2:32" x14ac:dyDescent="0.2">
      <c r="B175" s="7">
        <v>41699</v>
      </c>
      <c r="C175" s="51">
        <v>0.27</v>
      </c>
      <c r="D175" s="51">
        <v>0.21</v>
      </c>
      <c r="E175" s="51">
        <v>0.178630770524557</v>
      </c>
      <c r="F175" s="50">
        <v>0.183828973570619</v>
      </c>
      <c r="H175" s="49">
        <f t="shared" si="278"/>
        <v>9.1369229475443015E-2</v>
      </c>
      <c r="I175" s="50">
        <f t="shared" si="276"/>
        <v>2.6171026429380989E-2</v>
      </c>
      <c r="K175" s="46">
        <f t="shared" si="280"/>
        <v>191.6189281526928</v>
      </c>
      <c r="L175" s="47">
        <f t="shared" si="281"/>
        <v>179.14338112607487</v>
      </c>
      <c r="M175" s="47">
        <f t="shared" si="282"/>
        <v>190.84774405535867</v>
      </c>
      <c r="N175" s="48">
        <f t="shared" si="283"/>
        <v>178.63442888651801</v>
      </c>
      <c r="Q175" s="49">
        <f t="shared" si="285"/>
        <v>4.8726681087899522</v>
      </c>
      <c r="R175" s="50">
        <f t="shared" si="286"/>
        <v>4.5570333974141164</v>
      </c>
      <c r="U175" s="49">
        <f t="shared" si="297"/>
        <v>3.7554169376015096</v>
      </c>
      <c r="V175" s="51">
        <f t="shared" si="298"/>
        <v>2.8849336417069935</v>
      </c>
      <c r="W175" s="51">
        <f t="shared" si="299"/>
        <v>3.8282267464073243</v>
      </c>
      <c r="X175" s="50">
        <f t="shared" si="300"/>
        <v>2.9633845088918207</v>
      </c>
      <c r="Z175" s="49">
        <f t="shared" si="301"/>
        <v>4.1559206170586691</v>
      </c>
      <c r="AA175" s="51">
        <f t="shared" si="301"/>
        <v>3.0252640887198368</v>
      </c>
      <c r="AB175" s="51">
        <f t="shared" si="301"/>
        <v>4.227976787394482</v>
      </c>
      <c r="AC175" s="50">
        <f t="shared" si="301"/>
        <v>3.0684861490095208</v>
      </c>
      <c r="AE175" s="49">
        <f t="shared" ref="AE175:AF175" si="332">AVERAGE(Q173:Q175)</f>
        <v>5.7791256474413899</v>
      </c>
      <c r="AF175" s="50">
        <f t="shared" si="332"/>
        <v>4.8807738408025898</v>
      </c>
    </row>
    <row r="176" spans="2:32" x14ac:dyDescent="0.2">
      <c r="B176" s="7">
        <v>41730</v>
      </c>
      <c r="C176" s="51">
        <v>-0.19</v>
      </c>
      <c r="D176" s="51">
        <v>0.28999999999999998</v>
      </c>
      <c r="E176" s="51">
        <v>0.21036809887764801</v>
      </c>
      <c r="F176" s="50">
        <v>0.30194855264577702</v>
      </c>
      <c r="H176" s="49">
        <f t="shared" si="278"/>
        <v>-0.40036809887764802</v>
      </c>
      <c r="I176" s="50">
        <f t="shared" si="276"/>
        <v>-1.1948552645777044E-2</v>
      </c>
      <c r="K176" s="46">
        <f t="shared" si="280"/>
        <v>191.25485218920269</v>
      </c>
      <c r="L176" s="47">
        <f t="shared" si="281"/>
        <v>179.66289693134047</v>
      </c>
      <c r="M176" s="47">
        <f t="shared" si="282"/>
        <v>191.2492268262788</v>
      </c>
      <c r="N176" s="48">
        <f t="shared" si="283"/>
        <v>179.1738129590679</v>
      </c>
      <c r="Q176" s="49">
        <f t="shared" si="285"/>
        <v>2.6883228911432298</v>
      </c>
      <c r="R176" s="50">
        <f t="shared" si="286"/>
        <v>2.4785910273152751</v>
      </c>
      <c r="U176" s="49">
        <f t="shared" si="297"/>
        <v>3.4858415563306551</v>
      </c>
      <c r="V176" s="51">
        <f t="shared" si="298"/>
        <v>3.1008192938328847</v>
      </c>
      <c r="W176" s="51">
        <f t="shared" si="299"/>
        <v>3.5730486319970822</v>
      </c>
      <c r="X176" s="50">
        <f t="shared" si="300"/>
        <v>3.1024010728386742</v>
      </c>
      <c r="Z176" s="49">
        <f t="shared" si="301"/>
        <v>3.8242217257111784</v>
      </c>
      <c r="AA176" s="51">
        <f t="shared" si="301"/>
        <v>2.9876963241647965</v>
      </c>
      <c r="AB176" s="51">
        <f t="shared" si="301"/>
        <v>3.9005004053560932</v>
      </c>
      <c r="AC176" s="50">
        <f t="shared" si="301"/>
        <v>3.0233061970567214</v>
      </c>
      <c r="AE176" s="49">
        <f t="shared" ref="AE176:AF176" si="333">AVERAGE(Q174:Q176)</f>
        <v>4.4590059137496114</v>
      </c>
      <c r="AF176" s="50">
        <f t="shared" si="333"/>
        <v>3.9546909657588052</v>
      </c>
    </row>
    <row r="177" spans="2:32" x14ac:dyDescent="0.2">
      <c r="B177" s="7">
        <v>41760</v>
      </c>
      <c r="C177" s="51">
        <v>-0.32</v>
      </c>
      <c r="D177" s="51">
        <v>0.09</v>
      </c>
      <c r="E177" s="51">
        <v>0.31556383964948798</v>
      </c>
      <c r="F177" s="50">
        <v>0.15633637348288201</v>
      </c>
      <c r="H177" s="49">
        <f t="shared" si="278"/>
        <v>-0.63556383964948804</v>
      </c>
      <c r="I177" s="50">
        <f t="shared" si="276"/>
        <v>-6.6336373482882016E-2</v>
      </c>
      <c r="K177" s="46">
        <f t="shared" si="280"/>
        <v>190.64283666219725</v>
      </c>
      <c r="L177" s="47">
        <f t="shared" si="281"/>
        <v>179.82459353857865</v>
      </c>
      <c r="M177" s="47">
        <f t="shared" si="282"/>
        <v>191.85274022975176</v>
      </c>
      <c r="N177" s="48">
        <f t="shared" si="283"/>
        <v>179.45392680047914</v>
      </c>
      <c r="Q177" s="49">
        <f t="shared" si="285"/>
        <v>2.8547303025608528</v>
      </c>
      <c r="R177" s="50">
        <f t="shared" si="286"/>
        <v>2.5986639316344196</v>
      </c>
      <c r="U177" s="49">
        <f t="shared" si="297"/>
        <v>3.4962244038831898</v>
      </c>
      <c r="V177" s="51">
        <f t="shared" si="298"/>
        <v>2.9876347616739594</v>
      </c>
      <c r="W177" s="51">
        <f t="shared" si="299"/>
        <v>3.5429257836280925</v>
      </c>
      <c r="X177" s="50">
        <f t="shared" si="300"/>
        <v>2.9959254650468523</v>
      </c>
      <c r="Z177" s="49">
        <f t="shared" si="301"/>
        <v>3.5791609659384513</v>
      </c>
      <c r="AA177" s="51">
        <f t="shared" si="301"/>
        <v>2.9911292324046124</v>
      </c>
      <c r="AB177" s="51">
        <f t="shared" si="301"/>
        <v>3.6480670540108329</v>
      </c>
      <c r="AC177" s="50">
        <f t="shared" si="301"/>
        <v>3.0205703489257822</v>
      </c>
      <c r="AE177" s="49">
        <f t="shared" ref="AE177:AF177" si="334">AVERAGE(Q175:Q177)</f>
        <v>3.4719071008313449</v>
      </c>
      <c r="AF177" s="50">
        <f t="shared" si="334"/>
        <v>3.2114294521212705</v>
      </c>
    </row>
    <row r="178" spans="2:32" x14ac:dyDescent="0.2">
      <c r="B178" s="7">
        <v>41791</v>
      </c>
      <c r="C178" s="51">
        <v>0.17</v>
      </c>
      <c r="D178" s="51">
        <v>0.21</v>
      </c>
      <c r="E178" s="51">
        <v>0.29597865287691899</v>
      </c>
      <c r="F178" s="50">
        <v>0.245355317059371</v>
      </c>
      <c r="H178" s="49">
        <f t="shared" si="278"/>
        <v>-0.12597865287691898</v>
      </c>
      <c r="I178" s="50">
        <f t="shared" si="276"/>
        <v>-3.5355317059371005E-2</v>
      </c>
      <c r="K178" s="46">
        <f t="shared" si="280"/>
        <v>190.96692948452301</v>
      </c>
      <c r="L178" s="47">
        <f t="shared" si="281"/>
        <v>180.20222518500967</v>
      </c>
      <c r="M178" s="47">
        <f t="shared" si="282"/>
        <v>192.42058338579122</v>
      </c>
      <c r="N178" s="48">
        <f t="shared" si="283"/>
        <v>179.89422655155596</v>
      </c>
      <c r="Q178" s="49">
        <f t="shared" si="285"/>
        <v>3.3375082697310461</v>
      </c>
      <c r="R178" s="50">
        <f t="shared" si="286"/>
        <v>2.8509337116710469</v>
      </c>
      <c r="U178" s="49">
        <f t="shared" si="297"/>
        <v>3.7344086305481454</v>
      </c>
      <c r="V178" s="51">
        <f t="shared" si="298"/>
        <v>3.0699179014016238</v>
      </c>
      <c r="W178" s="51">
        <f t="shared" si="299"/>
        <v>3.7860798128810842</v>
      </c>
      <c r="X178" s="50">
        <f t="shared" si="300"/>
        <v>3.0680326100369228</v>
      </c>
      <c r="Z178" s="49">
        <f t="shared" si="301"/>
        <v>3.5721581969206633</v>
      </c>
      <c r="AA178" s="51">
        <f t="shared" si="301"/>
        <v>3.0527906523028228</v>
      </c>
      <c r="AB178" s="51">
        <f t="shared" si="301"/>
        <v>3.6340180761687528</v>
      </c>
      <c r="AC178" s="50">
        <f t="shared" si="301"/>
        <v>3.055453049307483</v>
      </c>
      <c r="AE178" s="49">
        <f t="shared" ref="AE178:AF178" si="335">AVERAGE(Q176:Q178)</f>
        <v>2.9601871544783762</v>
      </c>
      <c r="AF178" s="50">
        <f t="shared" si="335"/>
        <v>2.6427295568735807</v>
      </c>
    </row>
    <row r="179" spans="2:32" x14ac:dyDescent="0.2">
      <c r="B179" s="7">
        <v>41821</v>
      </c>
      <c r="C179" s="51">
        <v>0.28000000000000003</v>
      </c>
      <c r="D179" s="51">
        <v>0.19</v>
      </c>
      <c r="E179" s="51">
        <v>0.30362862584636802</v>
      </c>
      <c r="F179" s="50">
        <v>0.24693386889480701</v>
      </c>
      <c r="H179" s="49">
        <f t="shared" si="278"/>
        <v>-2.362862584636799E-2</v>
      </c>
      <c r="I179" s="50">
        <f t="shared" si="276"/>
        <v>-5.6933868894807005E-2</v>
      </c>
      <c r="K179" s="46">
        <f t="shared" si="280"/>
        <v>191.50163688707966</v>
      </c>
      <c r="L179" s="47">
        <f t="shared" si="281"/>
        <v>180.54460941286118</v>
      </c>
      <c r="M179" s="47">
        <f t="shared" si="282"/>
        <v>193.00482735897106</v>
      </c>
      <c r="N179" s="48">
        <f t="shared" si="283"/>
        <v>180.33844632509809</v>
      </c>
      <c r="Q179" s="49">
        <f t="shared" si="285"/>
        <v>3.7227287780255978</v>
      </c>
      <c r="R179" s="50">
        <f t="shared" si="286"/>
        <v>2.6254681816984942</v>
      </c>
      <c r="U179" s="49">
        <f t="shared" si="297"/>
        <v>4.0560817992534481</v>
      </c>
      <c r="V179" s="51">
        <f t="shared" si="298"/>
        <v>3.2347803113208897</v>
      </c>
      <c r="W179" s="51">
        <f t="shared" si="299"/>
        <v>4.1011068925810577</v>
      </c>
      <c r="X179" s="50">
        <f t="shared" si="300"/>
        <v>3.2321449703176768</v>
      </c>
      <c r="Z179" s="49">
        <f t="shared" si="301"/>
        <v>3.7622382778949279</v>
      </c>
      <c r="AA179" s="51">
        <f t="shared" si="301"/>
        <v>3.0974443247988241</v>
      </c>
      <c r="AB179" s="51">
        <f t="shared" si="301"/>
        <v>3.8100374963634116</v>
      </c>
      <c r="AC179" s="50">
        <f t="shared" si="301"/>
        <v>3.0987010151338175</v>
      </c>
      <c r="AE179" s="49">
        <f t="shared" ref="AE179:AF179" si="336">AVERAGE(Q177:Q179)</f>
        <v>3.3049891167724987</v>
      </c>
      <c r="AF179" s="50">
        <f t="shared" si="336"/>
        <v>2.6916886083346534</v>
      </c>
    </row>
    <row r="180" spans="2:32" x14ac:dyDescent="0.2">
      <c r="B180" s="7">
        <v>41852</v>
      </c>
      <c r="C180" s="51">
        <v>0.36</v>
      </c>
      <c r="D180" s="51">
        <v>0.21</v>
      </c>
      <c r="E180" s="51">
        <v>0.35116515087879202</v>
      </c>
      <c r="F180" s="50">
        <v>0.277707554944577</v>
      </c>
      <c r="H180" s="49">
        <f t="shared" si="278"/>
        <v>8.8348491212079661E-3</v>
      </c>
      <c r="I180" s="50">
        <f t="shared" si="276"/>
        <v>-6.7707554944577003E-2</v>
      </c>
      <c r="K180" s="46">
        <f t="shared" si="280"/>
        <v>192.19104277987316</v>
      </c>
      <c r="L180" s="47">
        <f t="shared" si="281"/>
        <v>180.92375309262817</v>
      </c>
      <c r="M180" s="47">
        <f t="shared" si="282"/>
        <v>193.68259305216952</v>
      </c>
      <c r="N180" s="48">
        <f t="shared" si="283"/>
        <v>180.83925981501258</v>
      </c>
      <c r="Q180" s="49">
        <f t="shared" si="285"/>
        <v>3.8700491428864723</v>
      </c>
      <c r="R180" s="50">
        <f t="shared" si="286"/>
        <v>3.1238264186002738</v>
      </c>
      <c r="U180" s="49">
        <f t="shared" si="297"/>
        <v>4.1390942298870925</v>
      </c>
      <c r="V180" s="51">
        <f t="shared" si="298"/>
        <v>3.3585506543857235</v>
      </c>
      <c r="W180" s="51">
        <f t="shared" si="299"/>
        <v>4.1592816963910622</v>
      </c>
      <c r="X180" s="50">
        <f t="shared" si="300"/>
        <v>3.3456786957164724</v>
      </c>
      <c r="Z180" s="49">
        <f t="shared" si="301"/>
        <v>3.9765282198962288</v>
      </c>
      <c r="AA180" s="51">
        <f t="shared" si="301"/>
        <v>3.2210829557027458</v>
      </c>
      <c r="AB180" s="51">
        <f t="shared" si="301"/>
        <v>4.015489467284401</v>
      </c>
      <c r="AC180" s="50">
        <f t="shared" si="301"/>
        <v>3.215285425357024</v>
      </c>
      <c r="AE180" s="49">
        <f t="shared" ref="AE180:AF180" si="337">AVERAGE(Q178:Q180)</f>
        <v>3.6434287302143722</v>
      </c>
      <c r="AF180" s="50">
        <f t="shared" si="337"/>
        <v>2.8667427706566051</v>
      </c>
    </row>
    <row r="181" spans="2:32" x14ac:dyDescent="0.2">
      <c r="B181" s="7">
        <v>41883</v>
      </c>
      <c r="C181" s="51">
        <v>0.44</v>
      </c>
      <c r="D181" s="51">
        <v>0.28999999999999998</v>
      </c>
      <c r="E181" s="51">
        <v>0.33412699809822899</v>
      </c>
      <c r="F181" s="50">
        <v>0.219992161598946</v>
      </c>
      <c r="H181" s="49">
        <f t="shared" si="278"/>
        <v>0.10587300190177101</v>
      </c>
      <c r="I181" s="50">
        <f t="shared" si="276"/>
        <v>7.0007838401053984E-2</v>
      </c>
      <c r="K181" s="46">
        <f t="shared" si="280"/>
        <v>193.0366833681046</v>
      </c>
      <c r="L181" s="47">
        <f t="shared" si="281"/>
        <v>181.44843197659677</v>
      </c>
      <c r="M181" s="47">
        <f t="shared" si="282"/>
        <v>194.32973888617354</v>
      </c>
      <c r="N181" s="48">
        <f t="shared" si="283"/>
        <v>181.23709201169913</v>
      </c>
      <c r="Q181" s="49">
        <f t="shared" si="285"/>
        <v>4.028170409701687</v>
      </c>
      <c r="R181" s="50">
        <f t="shared" si="286"/>
        <v>3.0195002617056161</v>
      </c>
      <c r="U181" s="49">
        <f t="shared" si="297"/>
        <v>4.2013411481356826</v>
      </c>
      <c r="V181" s="51">
        <f t="shared" si="298"/>
        <v>3.3276419968933766</v>
      </c>
      <c r="W181" s="51">
        <f t="shared" si="299"/>
        <v>4.2508052860334971</v>
      </c>
      <c r="X181" s="50">
        <f t="shared" si="300"/>
        <v>3.3109796495375861</v>
      </c>
      <c r="Z181" s="49">
        <f t="shared" si="301"/>
        <v>4.1321723924254075</v>
      </c>
      <c r="AA181" s="51">
        <f t="shared" si="301"/>
        <v>3.3069909875333301</v>
      </c>
      <c r="AB181" s="51">
        <f t="shared" si="301"/>
        <v>4.1703979583352053</v>
      </c>
      <c r="AC181" s="50">
        <f t="shared" si="301"/>
        <v>3.2962677718572451</v>
      </c>
      <c r="AE181" s="49">
        <f t="shared" ref="AE181:AF181" si="338">AVERAGE(Q179:Q181)</f>
        <v>3.8736494435379192</v>
      </c>
      <c r="AF181" s="50">
        <f t="shared" si="338"/>
        <v>2.9229316206681282</v>
      </c>
    </row>
    <row r="182" spans="2:32" x14ac:dyDescent="0.2">
      <c r="B182" s="7">
        <v>41913</v>
      </c>
      <c r="C182" s="51">
        <v>0.55000000000000004</v>
      </c>
      <c r="D182" s="51">
        <v>0.17</v>
      </c>
      <c r="E182" s="51">
        <v>0.35601388865523298</v>
      </c>
      <c r="F182" s="50">
        <v>0.199941328042192</v>
      </c>
      <c r="H182" s="49">
        <f t="shared" si="278"/>
        <v>0.19398611134476706</v>
      </c>
      <c r="I182" s="50">
        <f t="shared" si="276"/>
        <v>-2.9941328042191989E-2</v>
      </c>
      <c r="K182" s="46">
        <f t="shared" si="280"/>
        <v>194.09838512662918</v>
      </c>
      <c r="L182" s="47">
        <f t="shared" si="281"/>
        <v>181.75689431095699</v>
      </c>
      <c r="M182" s="47">
        <f t="shared" si="282"/>
        <v>195.02157974639576</v>
      </c>
      <c r="N182" s="48">
        <f t="shared" si="283"/>
        <v>181.59945986037238</v>
      </c>
      <c r="Q182" s="49">
        <f t="shared" si="285"/>
        <v>4.2456625894569555</v>
      </c>
      <c r="R182" s="50">
        <f t="shared" si="286"/>
        <v>2.8264671228476033</v>
      </c>
      <c r="U182" s="49">
        <f t="shared" si="297"/>
        <v>4.2739336429641952</v>
      </c>
      <c r="V182" s="51">
        <f t="shared" si="298"/>
        <v>3.3070156585368835</v>
      </c>
      <c r="W182" s="51">
        <f t="shared" si="299"/>
        <v>4.3162869909582042</v>
      </c>
      <c r="X182" s="50">
        <f t="shared" si="300"/>
        <v>3.2906200498569405</v>
      </c>
      <c r="Z182" s="49">
        <f t="shared" si="301"/>
        <v>4.2047896736623231</v>
      </c>
      <c r="AA182" s="51">
        <f t="shared" si="301"/>
        <v>3.3310694366053277</v>
      </c>
      <c r="AB182" s="51">
        <f t="shared" si="301"/>
        <v>4.2421246577942542</v>
      </c>
      <c r="AC182" s="50">
        <f t="shared" si="301"/>
        <v>3.3157594650369995</v>
      </c>
      <c r="AE182" s="49">
        <f t="shared" ref="AE182:AF182" si="339">AVERAGE(Q180:Q182)</f>
        <v>4.047960714015038</v>
      </c>
      <c r="AF182" s="50">
        <f t="shared" si="339"/>
        <v>2.9899312677178309</v>
      </c>
    </row>
    <row r="183" spans="2:32" x14ac:dyDescent="0.2">
      <c r="B183" s="7">
        <v>41944</v>
      </c>
      <c r="C183" s="51">
        <v>0.81</v>
      </c>
      <c r="D183" s="51">
        <v>0.16</v>
      </c>
      <c r="E183" s="51">
        <v>0.33998344584643297</v>
      </c>
      <c r="F183" s="50">
        <v>0.25644525485337399</v>
      </c>
      <c r="H183" s="49">
        <f t="shared" si="278"/>
        <v>0.47001655415356708</v>
      </c>
      <c r="I183" s="50">
        <f t="shared" si="276"/>
        <v>-9.6445254853373991E-2</v>
      </c>
      <c r="K183" s="46">
        <f t="shared" si="280"/>
        <v>195.67058204615489</v>
      </c>
      <c r="L183" s="47">
        <f t="shared" si="281"/>
        <v>182.04770534185454</v>
      </c>
      <c r="M183" s="47">
        <f t="shared" si="282"/>
        <v>195.68462083336169</v>
      </c>
      <c r="N183" s="48">
        <f t="shared" si="283"/>
        <v>182.06516305802367</v>
      </c>
      <c r="Q183" s="49">
        <f t="shared" si="285"/>
        <v>4.1992077450712486</v>
      </c>
      <c r="R183" s="50">
        <f t="shared" si="286"/>
        <v>2.7392839596593603</v>
      </c>
      <c r="U183" s="49">
        <f t="shared" si="297"/>
        <v>4.1499578970298359</v>
      </c>
      <c r="V183" s="51">
        <f t="shared" si="298"/>
        <v>3.3276481761439243</v>
      </c>
      <c r="W183" s="51">
        <f t="shared" si="299"/>
        <v>4.1795839031382656</v>
      </c>
      <c r="X183" s="50">
        <f t="shared" si="300"/>
        <v>3.3187407319904167</v>
      </c>
      <c r="Z183" s="49">
        <f t="shared" si="301"/>
        <v>4.2084108960432376</v>
      </c>
      <c r="AA183" s="51">
        <f t="shared" si="301"/>
        <v>3.3207686105247283</v>
      </c>
      <c r="AB183" s="51">
        <f t="shared" si="301"/>
        <v>4.248892060043322</v>
      </c>
      <c r="AC183" s="50">
        <f t="shared" si="301"/>
        <v>3.3067801437949811</v>
      </c>
      <c r="AE183" s="49">
        <f t="shared" ref="AE183:AF183" si="340">AVERAGE(Q181:Q183)</f>
        <v>4.1576802480766304</v>
      </c>
      <c r="AF183" s="50">
        <f t="shared" si="340"/>
        <v>2.8617504480708598</v>
      </c>
    </row>
    <row r="184" spans="2:32" x14ac:dyDescent="0.2">
      <c r="B184" s="7">
        <v>41974</v>
      </c>
      <c r="C184" s="51">
        <v>0.49</v>
      </c>
      <c r="D184" s="51">
        <v>0.23</v>
      </c>
      <c r="E184" s="51">
        <v>0.34938337053733598</v>
      </c>
      <c r="F184" s="50">
        <v>0.148207326252945</v>
      </c>
      <c r="H184" s="49">
        <f t="shared" si="278"/>
        <v>0.14061662946266401</v>
      </c>
      <c r="I184" s="50">
        <f t="shared" si="276"/>
        <v>8.1792673747055011E-2</v>
      </c>
      <c r="K184" s="46">
        <f t="shared" si="280"/>
        <v>196.62936789818104</v>
      </c>
      <c r="L184" s="47">
        <f t="shared" si="281"/>
        <v>182.46641506414079</v>
      </c>
      <c r="M184" s="47">
        <f t="shared" si="282"/>
        <v>196.36831035725251</v>
      </c>
      <c r="N184" s="48">
        <f t="shared" si="283"/>
        <v>182.33499696823003</v>
      </c>
      <c r="Q184" s="49">
        <f t="shared" si="285"/>
        <v>4.2625985210843709</v>
      </c>
      <c r="R184" s="50">
        <f t="shared" si="286"/>
        <v>2.4452427285891929</v>
      </c>
      <c r="U184" s="49">
        <f t="shared" si="297"/>
        <v>4.0671101627973201</v>
      </c>
      <c r="V184" s="51">
        <f t="shared" si="298"/>
        <v>3.2246603876697293</v>
      </c>
      <c r="W184" s="51">
        <f t="shared" si="299"/>
        <v>4.1237862356618251</v>
      </c>
      <c r="X184" s="50">
        <f t="shared" si="300"/>
        <v>3.215086638800642</v>
      </c>
      <c r="Z184" s="49">
        <f t="shared" si="301"/>
        <v>4.1636672342637837</v>
      </c>
      <c r="AA184" s="51">
        <f t="shared" si="301"/>
        <v>3.2864414074501789</v>
      </c>
      <c r="AB184" s="51">
        <f t="shared" si="301"/>
        <v>4.2065523765860986</v>
      </c>
      <c r="AC184" s="50">
        <f t="shared" si="301"/>
        <v>3.2748158068826663</v>
      </c>
      <c r="AE184" s="49">
        <f t="shared" ref="AE184:AF184" si="341">AVERAGE(Q182:Q184)</f>
        <v>4.2358229518708583</v>
      </c>
      <c r="AF184" s="50">
        <f t="shared" si="341"/>
        <v>2.6703312703653856</v>
      </c>
    </row>
    <row r="185" spans="2:32" x14ac:dyDescent="0.2">
      <c r="B185" s="7">
        <v>42005</v>
      </c>
      <c r="C185" s="51">
        <v>-0.09</v>
      </c>
      <c r="D185" s="51">
        <v>-0.03</v>
      </c>
      <c r="E185" s="51">
        <v>-0.234051455796742</v>
      </c>
      <c r="F185" s="50">
        <v>-4.4453618704880703E-2</v>
      </c>
      <c r="H185" s="49">
        <f t="shared" si="278"/>
        <v>0.144051455796742</v>
      </c>
      <c r="I185" s="50">
        <f t="shared" si="276"/>
        <v>1.4453618704880704E-2</v>
      </c>
      <c r="K185" s="46">
        <f t="shared" si="280"/>
        <v>196.45240146707269</v>
      </c>
      <c r="L185" s="47">
        <f t="shared" si="281"/>
        <v>182.41167513962156</v>
      </c>
      <c r="M185" s="47">
        <f t="shared" si="282"/>
        <v>195.90870746813789</v>
      </c>
      <c r="N185" s="48">
        <f t="shared" si="283"/>
        <v>182.25394246391224</v>
      </c>
      <c r="Q185" s="49">
        <f t="shared" si="285"/>
        <v>1.8320008335679745</v>
      </c>
      <c r="R185" s="50">
        <f t="shared" si="286"/>
        <v>1.4494079124815187</v>
      </c>
      <c r="U185" s="49">
        <f t="shared" si="297"/>
        <v>3.0562491462492005</v>
      </c>
      <c r="V185" s="51">
        <f t="shared" si="298"/>
        <v>2.3239395037714132</v>
      </c>
      <c r="W185" s="51">
        <f t="shared" si="299"/>
        <v>3.1179608970895174</v>
      </c>
      <c r="X185" s="50">
        <f t="shared" si="300"/>
        <v>2.3435982666989901</v>
      </c>
      <c r="Z185" s="49">
        <f t="shared" si="301"/>
        <v>3.7577724020254522</v>
      </c>
      <c r="AA185" s="51">
        <f t="shared" si="301"/>
        <v>2.9587493558616891</v>
      </c>
      <c r="AB185" s="51">
        <f t="shared" si="301"/>
        <v>3.807110345296536</v>
      </c>
      <c r="AC185" s="50">
        <f t="shared" si="301"/>
        <v>2.9591418791633495</v>
      </c>
      <c r="AE185" s="49">
        <f t="shared" ref="AE185:AF185" si="342">AVERAGE(Q183:Q185)</f>
        <v>3.4312690332411981</v>
      </c>
      <c r="AF185" s="50">
        <f t="shared" si="342"/>
        <v>2.2113115335766906</v>
      </c>
    </row>
    <row r="186" spans="2:32" x14ac:dyDescent="0.2">
      <c r="B186" s="7">
        <v>42036</v>
      </c>
      <c r="C186" s="51">
        <v>0.19</v>
      </c>
      <c r="D186" s="51">
        <v>0.34</v>
      </c>
      <c r="E186" s="51">
        <v>0.21115822499787601</v>
      </c>
      <c r="F186" s="50">
        <v>0.185355227092103</v>
      </c>
      <c r="H186" s="49">
        <f t="shared" si="278"/>
        <v>-2.1158224997876007E-2</v>
      </c>
      <c r="I186" s="50">
        <f t="shared" si="276"/>
        <v>0.15464477290789702</v>
      </c>
      <c r="K186" s="46">
        <f t="shared" si="280"/>
        <v>196.82566102986013</v>
      </c>
      <c r="L186" s="47">
        <f t="shared" si="281"/>
        <v>183.03187483509629</v>
      </c>
      <c r="M186" s="47">
        <f t="shared" si="282"/>
        <v>196.32238481744386</v>
      </c>
      <c r="N186" s="48">
        <f t="shared" si="283"/>
        <v>182.59175967285054</v>
      </c>
      <c r="Q186" s="49">
        <f t="shared" si="285"/>
        <v>1.3100438989469296</v>
      </c>
      <c r="R186" s="50">
        <f t="shared" si="286"/>
        <v>1.1619700748213262</v>
      </c>
      <c r="U186" s="49">
        <f t="shared" si="297"/>
        <v>2.9945695956379694</v>
      </c>
      <c r="V186" s="51">
        <f t="shared" si="298"/>
        <v>2.3851624432431606</v>
      </c>
      <c r="W186" s="51">
        <f t="shared" si="299"/>
        <v>3.052345721784917</v>
      </c>
      <c r="X186" s="50">
        <f t="shared" si="300"/>
        <v>2.4032250505812982</v>
      </c>
      <c r="Z186" s="49">
        <f t="shared" si="301"/>
        <v>3.3726429682281633</v>
      </c>
      <c r="AA186" s="51">
        <f t="shared" si="301"/>
        <v>2.6445874448947677</v>
      </c>
      <c r="AB186" s="51">
        <f t="shared" si="301"/>
        <v>3.43136428484542</v>
      </c>
      <c r="AC186" s="50">
        <f t="shared" si="301"/>
        <v>2.6539699853603103</v>
      </c>
      <c r="AE186" s="49">
        <f t="shared" ref="AE186:AF186" si="343">AVERAGE(Q184:Q186)</f>
        <v>2.4682144178664251</v>
      </c>
      <c r="AF186" s="50">
        <f t="shared" si="343"/>
        <v>1.6855402386306793</v>
      </c>
    </row>
    <row r="187" spans="2:32" x14ac:dyDescent="0.2">
      <c r="B187" s="7">
        <v>42064</v>
      </c>
      <c r="C187" s="51">
        <v>0.41</v>
      </c>
      <c r="D187" s="51">
        <v>0.26</v>
      </c>
      <c r="E187" s="51">
        <v>0.33967651717371</v>
      </c>
      <c r="F187" s="50">
        <v>0.18643069412687399</v>
      </c>
      <c r="H187" s="49">
        <f t="shared" si="278"/>
        <v>7.0323482826289974E-2</v>
      </c>
      <c r="I187" s="50">
        <f t="shared" si="276"/>
        <v>7.3569305873126017E-2</v>
      </c>
      <c r="K187" s="46">
        <f t="shared" si="280"/>
        <v>197.63264624008255</v>
      </c>
      <c r="L187" s="47">
        <f t="shared" si="281"/>
        <v>183.50775770966752</v>
      </c>
      <c r="M187" s="47">
        <f t="shared" si="282"/>
        <v>196.98924585662411</v>
      </c>
      <c r="N187" s="48">
        <f t="shared" si="283"/>
        <v>182.9321667578271</v>
      </c>
      <c r="Q187" s="49">
        <f t="shared" si="285"/>
        <v>1.2708504717809461</v>
      </c>
      <c r="R187" s="50">
        <f t="shared" si="286"/>
        <v>1.3164996699700566</v>
      </c>
      <c r="U187" s="49">
        <f t="shared" si="297"/>
        <v>3.1383737219308898</v>
      </c>
      <c r="V187" s="51">
        <f t="shared" si="298"/>
        <v>2.4362477453304052</v>
      </c>
      <c r="W187" s="51">
        <f t="shared" si="299"/>
        <v>3.2180112118506372</v>
      </c>
      <c r="X187" s="50">
        <f t="shared" si="300"/>
        <v>2.4058844076688928</v>
      </c>
      <c r="Z187" s="49">
        <f t="shared" si="301"/>
        <v>3.0630641546060198</v>
      </c>
      <c r="AA187" s="51">
        <f t="shared" si="301"/>
        <v>2.3817832307816595</v>
      </c>
      <c r="AB187" s="51">
        <f t="shared" si="301"/>
        <v>3.1294392769083572</v>
      </c>
      <c r="AC187" s="50">
        <f t="shared" si="301"/>
        <v>2.3842359083163935</v>
      </c>
      <c r="AE187" s="49">
        <f t="shared" ref="AE187:AF187" si="344">AVERAGE(Q185:Q187)</f>
        <v>1.4709650680986168</v>
      </c>
      <c r="AF187" s="50">
        <f t="shared" si="344"/>
        <v>1.3092925524243004</v>
      </c>
    </row>
    <row r="188" spans="2:32" x14ac:dyDescent="0.2">
      <c r="B188" s="7">
        <v>42095</v>
      </c>
      <c r="C188" s="51">
        <v>-0.26</v>
      </c>
      <c r="D188" s="51">
        <v>0.16</v>
      </c>
      <c r="E188" s="51">
        <v>0.14719400909402799</v>
      </c>
      <c r="F188" s="50">
        <v>0.20032623354322701</v>
      </c>
      <c r="H188" s="49">
        <f t="shared" si="278"/>
        <v>-0.40719400909402803</v>
      </c>
      <c r="I188" s="50">
        <f t="shared" si="276"/>
        <v>-4.0326233543227008E-2</v>
      </c>
      <c r="K188" s="46">
        <f t="shared" si="280"/>
        <v>197.11880135985834</v>
      </c>
      <c r="L188" s="47">
        <f t="shared" si="281"/>
        <v>183.80137012200299</v>
      </c>
      <c r="M188" s="47">
        <f t="shared" si="282"/>
        <v>197.27920222508456</v>
      </c>
      <c r="N188" s="48">
        <f t="shared" si="283"/>
        <v>183.29862787743207</v>
      </c>
      <c r="Q188" s="49">
        <f t="shared" si="285"/>
        <v>2.8277314821186508</v>
      </c>
      <c r="R188" s="50">
        <f t="shared" si="286"/>
        <v>2.3126019180268287</v>
      </c>
      <c r="U188" s="49">
        <f t="shared" si="297"/>
        <v>3.0660394251616765</v>
      </c>
      <c r="V188" s="51">
        <f t="shared" si="298"/>
        <v>2.3034656912184204</v>
      </c>
      <c r="W188" s="51">
        <f t="shared" si="299"/>
        <v>3.1529410596169924</v>
      </c>
      <c r="X188" s="50">
        <f t="shared" si="300"/>
        <v>2.3021304565899356</v>
      </c>
      <c r="Z188" s="49">
        <f t="shared" si="301"/>
        <v>3.0663275809101784</v>
      </c>
      <c r="AA188" s="51">
        <f t="shared" si="301"/>
        <v>2.3749586265973286</v>
      </c>
      <c r="AB188" s="51">
        <f t="shared" si="301"/>
        <v>3.1410993310841824</v>
      </c>
      <c r="AC188" s="50">
        <f t="shared" si="301"/>
        <v>2.3704133049467089</v>
      </c>
      <c r="AE188" s="49">
        <f t="shared" ref="AE188:AF188" si="345">AVERAGE(Q186:Q188)</f>
        <v>1.8028752842821756</v>
      </c>
      <c r="AF188" s="50">
        <f t="shared" si="345"/>
        <v>1.5970238876060705</v>
      </c>
    </row>
    <row r="189" spans="2:32" x14ac:dyDescent="0.2">
      <c r="B189" s="7">
        <v>42125</v>
      </c>
      <c r="C189" s="51">
        <v>-0.5</v>
      </c>
      <c r="D189" s="51">
        <v>0.12</v>
      </c>
      <c r="E189" s="51">
        <v>9.5176207632419005E-2</v>
      </c>
      <c r="F189" s="50">
        <v>0.18905939014711801</v>
      </c>
      <c r="H189" s="49">
        <f t="shared" si="278"/>
        <v>-0.59517620763241896</v>
      </c>
      <c r="I189" s="50">
        <f t="shared" si="276"/>
        <v>-6.905939014711801E-2</v>
      </c>
      <c r="K189" s="46">
        <f t="shared" si="280"/>
        <v>196.13320735305905</v>
      </c>
      <c r="L189" s="47">
        <f t="shared" si="281"/>
        <v>184.02193176614941</v>
      </c>
      <c r="M189" s="47">
        <f t="shared" si="282"/>
        <v>197.46696508820989</v>
      </c>
      <c r="N189" s="48">
        <f t="shared" si="283"/>
        <v>183.6451711454452</v>
      </c>
      <c r="Q189" s="49">
        <f t="shared" si="285"/>
        <v>2.352515774624564</v>
      </c>
      <c r="R189" s="50">
        <f t="shared" si="286"/>
        <v>2.3277340130515114</v>
      </c>
      <c r="U189" s="49">
        <f t="shared" si="297"/>
        <v>2.8799249879974553</v>
      </c>
      <c r="V189" s="51">
        <f t="shared" si="298"/>
        <v>2.3341291338274459</v>
      </c>
      <c r="W189" s="51">
        <f t="shared" si="299"/>
        <v>2.9263198699871964</v>
      </c>
      <c r="X189" s="50">
        <f t="shared" si="300"/>
        <v>2.3355545457781801</v>
      </c>
      <c r="Z189" s="49">
        <f t="shared" si="301"/>
        <v>3.0281127116966737</v>
      </c>
      <c r="AA189" s="51">
        <f t="shared" si="301"/>
        <v>2.357947523458757</v>
      </c>
      <c r="AB189" s="51">
        <f t="shared" si="301"/>
        <v>3.0990907138182755</v>
      </c>
      <c r="AC189" s="50">
        <f t="shared" si="301"/>
        <v>2.3478564700123363</v>
      </c>
      <c r="AE189" s="49">
        <f t="shared" ref="AE189:AF189" si="346">AVERAGE(Q187:Q189)</f>
        <v>2.1503659095080536</v>
      </c>
      <c r="AF189" s="50">
        <f t="shared" si="346"/>
        <v>1.9856118670161322</v>
      </c>
    </row>
    <row r="190" spans="2:32" x14ac:dyDescent="0.2">
      <c r="B190" s="7">
        <v>42156</v>
      </c>
      <c r="C190" s="51">
        <v>0.17</v>
      </c>
      <c r="D190" s="51">
        <v>0.21</v>
      </c>
      <c r="E190" s="51">
        <v>0.30035142370377399</v>
      </c>
      <c r="F190" s="50">
        <v>0.239611222493812</v>
      </c>
      <c r="H190" s="49">
        <f t="shared" si="278"/>
        <v>-0.13035142370377398</v>
      </c>
      <c r="I190" s="50">
        <f t="shared" si="276"/>
        <v>-2.9611222493812012E-2</v>
      </c>
      <c r="K190" s="46">
        <f t="shared" si="280"/>
        <v>196.46663380555927</v>
      </c>
      <c r="L190" s="47">
        <f t="shared" si="281"/>
        <v>184.40837782285831</v>
      </c>
      <c r="M190" s="47">
        <f t="shared" si="282"/>
        <v>198.06005992919697</v>
      </c>
      <c r="N190" s="48">
        <f t="shared" si="283"/>
        <v>184.08520558507766</v>
      </c>
      <c r="Q190" s="49">
        <f t="shared" si="285"/>
        <v>2.1921542195783417</v>
      </c>
      <c r="R190" s="50">
        <f t="shared" si="286"/>
        <v>2.5451757316779151</v>
      </c>
      <c r="U190" s="49">
        <f t="shared" si="297"/>
        <v>2.8799249879974553</v>
      </c>
      <c r="V190" s="51">
        <f t="shared" si="298"/>
        <v>2.3341291338274459</v>
      </c>
      <c r="W190" s="51">
        <f t="shared" si="299"/>
        <v>2.9308073201810032</v>
      </c>
      <c r="X190" s="50">
        <f t="shared" si="300"/>
        <v>2.3296906820523304</v>
      </c>
      <c r="Z190" s="49">
        <f t="shared" si="301"/>
        <v>2.9419631337188625</v>
      </c>
      <c r="AA190" s="51">
        <f t="shared" si="301"/>
        <v>2.3239079862911041</v>
      </c>
      <c r="AB190" s="51">
        <f t="shared" si="301"/>
        <v>3.0033560832617305</v>
      </c>
      <c r="AC190" s="50">
        <f t="shared" si="301"/>
        <v>2.3224585614734821</v>
      </c>
      <c r="AE190" s="49">
        <f t="shared" ref="AE190:AF190" si="347">AVERAGE(Q188:Q190)</f>
        <v>2.4574671587738521</v>
      </c>
      <c r="AF190" s="50">
        <f t="shared" si="347"/>
        <v>2.3951705542520849</v>
      </c>
    </row>
    <row r="191" spans="2:32" x14ac:dyDescent="0.2">
      <c r="B191" s="7">
        <v>42186</v>
      </c>
      <c r="C191" s="51">
        <v>0.15</v>
      </c>
      <c r="D191" s="51">
        <v>0.17</v>
      </c>
      <c r="E191" s="51">
        <v>0.164701148203654</v>
      </c>
      <c r="F191" s="50">
        <v>0.227860035802185</v>
      </c>
      <c r="H191" s="49">
        <f t="shared" si="278"/>
        <v>-1.4701148203654008E-2</v>
      </c>
      <c r="I191" s="50">
        <f t="shared" si="276"/>
        <v>-5.7860035802184989E-2</v>
      </c>
      <c r="K191" s="46">
        <f t="shared" si="280"/>
        <v>196.76133375626762</v>
      </c>
      <c r="L191" s="47">
        <f t="shared" si="281"/>
        <v>184.72187206515719</v>
      </c>
      <c r="M191" s="47">
        <f t="shared" si="282"/>
        <v>198.38626712203322</v>
      </c>
      <c r="N191" s="48">
        <f t="shared" si="283"/>
        <v>184.50466220043032</v>
      </c>
      <c r="Q191" s="49">
        <f t="shared" si="285"/>
        <v>2.263631467442579</v>
      </c>
      <c r="R191" s="50">
        <f t="shared" si="286"/>
        <v>2.6579347490382759</v>
      </c>
      <c r="U191" s="49">
        <f t="shared" si="297"/>
        <v>2.7465545228155861</v>
      </c>
      <c r="V191" s="51">
        <f t="shared" si="298"/>
        <v>2.3137011212246392</v>
      </c>
      <c r="W191" s="51">
        <f t="shared" si="299"/>
        <v>2.7882410179581569</v>
      </c>
      <c r="X191" s="50">
        <f t="shared" si="300"/>
        <v>2.3102205659583746</v>
      </c>
      <c r="Z191" s="49">
        <f t="shared" si="301"/>
        <v>2.8354681662701657</v>
      </c>
      <c r="AA191" s="51">
        <f t="shared" si="301"/>
        <v>2.3273197962931769</v>
      </c>
      <c r="AB191" s="51">
        <f t="shared" si="301"/>
        <v>2.8817894027087854</v>
      </c>
      <c r="AC191" s="50">
        <f t="shared" si="301"/>
        <v>2.3251552645962952</v>
      </c>
      <c r="AE191" s="49">
        <f t="shared" ref="AE191:AF191" si="348">AVERAGE(Q189:Q191)</f>
        <v>2.2694338205484947</v>
      </c>
      <c r="AF191" s="50">
        <f t="shared" si="348"/>
        <v>2.5102814979225676</v>
      </c>
    </row>
    <row r="192" spans="2:32" x14ac:dyDescent="0.2">
      <c r="B192" s="7">
        <v>42217</v>
      </c>
      <c r="C192" s="51">
        <v>0.21</v>
      </c>
      <c r="D192" s="51">
        <v>0.2</v>
      </c>
      <c r="E192" s="51">
        <v>0.20199269445137</v>
      </c>
      <c r="F192" s="50">
        <v>0.26589836303845898</v>
      </c>
      <c r="H192" s="49">
        <f t="shared" si="278"/>
        <v>8.0073055486299949E-3</v>
      </c>
      <c r="I192" s="50">
        <f t="shared" si="276"/>
        <v>-6.5898363038458974E-2</v>
      </c>
      <c r="K192" s="46">
        <f t="shared" si="280"/>
        <v>197.17453255715577</v>
      </c>
      <c r="L192" s="47">
        <f t="shared" si="281"/>
        <v>185.09131580928749</v>
      </c>
      <c r="M192" s="47">
        <f t="shared" si="282"/>
        <v>198.78699288841452</v>
      </c>
      <c r="N192" s="48">
        <f t="shared" si="283"/>
        <v>184.99525707695088</v>
      </c>
      <c r="Q192" s="49">
        <f t="shared" si="285"/>
        <v>2.7008529246001842</v>
      </c>
      <c r="R192" s="50">
        <f t="shared" si="286"/>
        <v>2.9732270388375497</v>
      </c>
      <c r="U192" s="49">
        <f t="shared" si="297"/>
        <v>2.5929875321975686</v>
      </c>
      <c r="V192" s="51">
        <f t="shared" si="298"/>
        <v>2.3034911919639569</v>
      </c>
      <c r="W192" s="51">
        <f t="shared" si="299"/>
        <v>2.6354458373397023</v>
      </c>
      <c r="X192" s="50">
        <f t="shared" si="300"/>
        <v>2.2981720154072889</v>
      </c>
      <c r="Z192" s="49">
        <f t="shared" si="301"/>
        <v>2.7398223476702035</v>
      </c>
      <c r="AA192" s="51">
        <f t="shared" si="301"/>
        <v>2.3171071490053472</v>
      </c>
      <c r="AB192" s="51">
        <f t="shared" si="301"/>
        <v>2.7848313918262875</v>
      </c>
      <c r="AC192" s="50">
        <f t="shared" si="301"/>
        <v>2.3126944211393314</v>
      </c>
      <c r="AE192" s="49">
        <f t="shared" ref="AE192:AF192" si="349">AVERAGE(Q190:Q192)</f>
        <v>2.3855462038737016</v>
      </c>
      <c r="AF192" s="50">
        <f t="shared" si="349"/>
        <v>2.7254458398512469</v>
      </c>
    </row>
    <row r="193" spans="2:32" x14ac:dyDescent="0.2">
      <c r="B193" s="7">
        <v>42248</v>
      </c>
      <c r="C193" s="51">
        <v>0.37</v>
      </c>
      <c r="D193" s="51">
        <v>0.37</v>
      </c>
      <c r="E193" s="51">
        <v>0.27500598975053098</v>
      </c>
      <c r="F193" s="50">
        <v>0.30223209243135202</v>
      </c>
      <c r="H193" s="49">
        <f t="shared" si="278"/>
        <v>9.4994010249469019E-2</v>
      </c>
      <c r="I193" s="50">
        <f t="shared" si="276"/>
        <v>6.7767907568647978E-2</v>
      </c>
      <c r="K193" s="46">
        <f t="shared" si="280"/>
        <v>197.90407832761724</v>
      </c>
      <c r="L193" s="47">
        <f t="shared" si="281"/>
        <v>185.77615367778188</v>
      </c>
      <c r="M193" s="47">
        <f t="shared" si="282"/>
        <v>199.33366902570259</v>
      </c>
      <c r="N193" s="48">
        <f t="shared" si="283"/>
        <v>185.55437211331329</v>
      </c>
      <c r="Q193" s="49">
        <f t="shared" si="285"/>
        <v>2.5970841474887862</v>
      </c>
      <c r="R193" s="50">
        <f t="shared" si="286"/>
        <v>3.2307826284593659</v>
      </c>
      <c r="U193" s="49">
        <f t="shared" si="297"/>
        <v>2.5214870430771583</v>
      </c>
      <c r="V193" s="51">
        <f t="shared" si="298"/>
        <v>2.3850973271255924</v>
      </c>
      <c r="W193" s="51">
        <f t="shared" si="299"/>
        <v>2.5749687969580606</v>
      </c>
      <c r="X193" s="50">
        <f t="shared" si="300"/>
        <v>2.3821172882952055</v>
      </c>
      <c r="Z193" s="49">
        <f t="shared" si="301"/>
        <v>2.6203430326967712</v>
      </c>
      <c r="AA193" s="51">
        <f t="shared" si="301"/>
        <v>2.3340965467713963</v>
      </c>
      <c r="AB193" s="51">
        <f t="shared" si="301"/>
        <v>2.6662185507519731</v>
      </c>
      <c r="AC193" s="50">
        <f t="shared" si="301"/>
        <v>2.3301699565536231</v>
      </c>
      <c r="AE193" s="49">
        <f t="shared" ref="AE193:AF193" si="350">AVERAGE(Q191:Q193)</f>
        <v>2.5205228465105165</v>
      </c>
      <c r="AF193" s="50">
        <f t="shared" si="350"/>
        <v>2.9539814721117303</v>
      </c>
    </row>
    <row r="194" spans="2:32" x14ac:dyDescent="0.2">
      <c r="B194" s="7">
        <v>42278</v>
      </c>
      <c r="C194" s="51">
        <v>0.51</v>
      </c>
      <c r="D194" s="51">
        <v>0.25</v>
      </c>
      <c r="E194" s="51">
        <v>0.29392144177141</v>
      </c>
      <c r="F194" s="50">
        <v>0.28253152737882598</v>
      </c>
      <c r="H194" s="49">
        <f t="shared" si="278"/>
        <v>0.21607855822859001</v>
      </c>
      <c r="I194" s="50">
        <f t="shared" si="276"/>
        <v>-3.2531527378825975E-2</v>
      </c>
      <c r="K194" s="46">
        <f t="shared" si="280"/>
        <v>198.91338912708812</v>
      </c>
      <c r="L194" s="47">
        <f t="shared" si="281"/>
        <v>186.24059406197631</v>
      </c>
      <c r="M194" s="47">
        <f t="shared" si="282"/>
        <v>199.91955341963879</v>
      </c>
      <c r="N194" s="48">
        <f t="shared" si="283"/>
        <v>186.07862171496322</v>
      </c>
      <c r="Q194" s="49">
        <f t="shared" si="285"/>
        <v>3.1275425749249166</v>
      </c>
      <c r="R194" s="50">
        <f t="shared" si="286"/>
        <v>3.4562049941393411</v>
      </c>
      <c r="U194" s="49">
        <f t="shared" si="297"/>
        <v>2.4807027618069242</v>
      </c>
      <c r="V194" s="51">
        <f t="shared" si="298"/>
        <v>2.4668663975675287</v>
      </c>
      <c r="W194" s="51">
        <f t="shared" si="299"/>
        <v>2.5115034344467517</v>
      </c>
      <c r="X194" s="50">
        <f t="shared" si="300"/>
        <v>2.4665061548281955</v>
      </c>
      <c r="Z194" s="49">
        <f t="shared" si="301"/>
        <v>2.5317257790272172</v>
      </c>
      <c r="AA194" s="51">
        <f t="shared" si="301"/>
        <v>2.3851516388856928</v>
      </c>
      <c r="AB194" s="51">
        <f t="shared" si="301"/>
        <v>2.5739726895815047</v>
      </c>
      <c r="AC194" s="50">
        <f t="shared" si="301"/>
        <v>2.3822651528435634</v>
      </c>
      <c r="AE194" s="49">
        <f t="shared" ref="AE194:AF194" si="351">AVERAGE(Q192:Q194)</f>
        <v>2.8084932156712958</v>
      </c>
      <c r="AF194" s="50">
        <f t="shared" si="351"/>
        <v>3.2200715538120854</v>
      </c>
    </row>
    <row r="195" spans="2:32" x14ac:dyDescent="0.2">
      <c r="B195" s="7">
        <v>42309</v>
      </c>
      <c r="C195" s="51">
        <v>0.55000000000000004</v>
      </c>
      <c r="D195" s="51">
        <v>0.04</v>
      </c>
      <c r="E195" s="51">
        <v>0.114837766427844</v>
      </c>
      <c r="F195" s="50">
        <v>0.147841636445983</v>
      </c>
      <c r="H195" s="49">
        <f t="shared" si="278"/>
        <v>0.43516223357215605</v>
      </c>
      <c r="I195" s="50">
        <f t="shared" si="276"/>
        <v>-0.10784163644598299</v>
      </c>
      <c r="K195" s="46">
        <f t="shared" si="280"/>
        <v>200.00741276728712</v>
      </c>
      <c r="L195" s="47">
        <f t="shared" si="281"/>
        <v>186.31509029960108</v>
      </c>
      <c r="M195" s="47">
        <f t="shared" si="282"/>
        <v>200.14913656943841</v>
      </c>
      <c r="N195" s="48">
        <f t="shared" si="283"/>
        <v>186.35372339438277</v>
      </c>
      <c r="Q195" s="49">
        <f t="shared" si="285"/>
        <v>2.7692122275642816</v>
      </c>
      <c r="R195" s="50">
        <f t="shared" si="286"/>
        <v>2.9698124420009435</v>
      </c>
      <c r="U195" s="49">
        <f t="shared" si="297"/>
        <v>2.2163938369178311</v>
      </c>
      <c r="V195" s="51">
        <f t="shared" si="298"/>
        <v>2.344102579998534</v>
      </c>
      <c r="W195" s="51">
        <f t="shared" si="299"/>
        <v>2.2814852373496137</v>
      </c>
      <c r="X195" s="50">
        <f t="shared" si="300"/>
        <v>2.3555084697847235</v>
      </c>
      <c r="Z195" s="49">
        <f t="shared" si="301"/>
        <v>2.4061945472673045</v>
      </c>
      <c r="AA195" s="51">
        <f t="shared" si="301"/>
        <v>2.3986887682305515</v>
      </c>
      <c r="AB195" s="51">
        <f t="shared" si="301"/>
        <v>2.4559858229181422</v>
      </c>
      <c r="AC195" s="50">
        <f t="shared" si="301"/>
        <v>2.401377304302708</v>
      </c>
      <c r="AE195" s="49">
        <f t="shared" ref="AE195:AF195" si="352">AVERAGE(Q193:Q195)</f>
        <v>2.8312796499926614</v>
      </c>
      <c r="AF195" s="50">
        <f t="shared" si="352"/>
        <v>3.2189333548665502</v>
      </c>
    </row>
    <row r="196" spans="2:32" x14ac:dyDescent="0.2">
      <c r="B196" s="7">
        <v>42339</v>
      </c>
      <c r="C196" s="51">
        <v>0.41</v>
      </c>
      <c r="D196" s="51">
        <v>0.31</v>
      </c>
      <c r="E196" s="51">
        <v>0.27734307521903501</v>
      </c>
      <c r="F196" s="50">
        <v>0.22373059482052099</v>
      </c>
      <c r="H196" s="49">
        <f t="shared" si="278"/>
        <v>0.13265692478096497</v>
      </c>
      <c r="I196" s="50">
        <f t="shared" si="276"/>
        <v>8.6269405179479008E-2</v>
      </c>
      <c r="K196" s="46">
        <f t="shared" si="280"/>
        <v>200.82744315963299</v>
      </c>
      <c r="L196" s="47">
        <f t="shared" si="281"/>
        <v>186.89266707952987</v>
      </c>
      <c r="M196" s="47">
        <f t="shared" si="282"/>
        <v>200.70423633982443</v>
      </c>
      <c r="N196" s="48">
        <f t="shared" si="283"/>
        <v>186.77065368820323</v>
      </c>
      <c r="Q196" s="49">
        <f t="shared" si="285"/>
        <v>2.7787934318538134</v>
      </c>
      <c r="R196" s="50">
        <f t="shared" si="286"/>
        <v>2.6478335707915051</v>
      </c>
      <c r="U196" s="49">
        <f t="shared" si="297"/>
        <v>2.1350194563132732</v>
      </c>
      <c r="V196" s="51">
        <f t="shared" si="298"/>
        <v>2.4257899810401682</v>
      </c>
      <c r="W196" s="51">
        <f t="shared" si="299"/>
        <v>2.2080578962479223</v>
      </c>
      <c r="X196" s="50">
        <f t="shared" si="300"/>
        <v>2.4326962973246822</v>
      </c>
      <c r="Z196" s="49">
        <f t="shared" si="301"/>
        <v>2.2773720183460093</v>
      </c>
      <c r="AA196" s="51">
        <f t="shared" si="301"/>
        <v>2.412252986202077</v>
      </c>
      <c r="AB196" s="51">
        <f t="shared" si="301"/>
        <v>2.3336821893480959</v>
      </c>
      <c r="AC196" s="50">
        <f t="shared" si="301"/>
        <v>2.4182369739792002</v>
      </c>
      <c r="AE196" s="49">
        <f t="shared" ref="AE196:AF196" si="353">AVERAGE(Q194:Q196)</f>
        <v>2.8918494114476707</v>
      </c>
      <c r="AF196" s="50">
        <f t="shared" si="353"/>
        <v>3.0246170023105967</v>
      </c>
    </row>
    <row r="197" spans="2:32" x14ac:dyDescent="0.2">
      <c r="B197" s="7">
        <v>42370</v>
      </c>
      <c r="C197" s="51">
        <v>0.38</v>
      </c>
      <c r="D197" s="51">
        <v>0.19</v>
      </c>
      <c r="E197" s="51">
        <v>0.22587951080968499</v>
      </c>
      <c r="F197" s="50">
        <v>0.17897538214532199</v>
      </c>
      <c r="H197" s="49">
        <f t="shared" si="278"/>
        <v>0.15412048919031501</v>
      </c>
      <c r="I197" s="50">
        <f t="shared" ref="I197:I260" si="354">D197-F197</f>
        <v>1.1024617854678009E-2</v>
      </c>
      <c r="K197" s="46">
        <f t="shared" si="280"/>
        <v>201.59058744363961</v>
      </c>
      <c r="L197" s="47">
        <f t="shared" si="281"/>
        <v>187.24776314698099</v>
      </c>
      <c r="M197" s="47">
        <f t="shared" si="282"/>
        <v>201.15758608704314</v>
      </c>
      <c r="N197" s="48">
        <f t="shared" si="283"/>
        <v>187.10492717937703</v>
      </c>
      <c r="Q197" s="49">
        <f t="shared" si="285"/>
        <v>2.500166210160117</v>
      </c>
      <c r="R197" s="50">
        <f t="shared" si="286"/>
        <v>2.2244952320885574</v>
      </c>
      <c r="U197" s="49">
        <f t="shared" si="297"/>
        <v>2.6154864680685108</v>
      </c>
      <c r="V197" s="51">
        <f t="shared" si="298"/>
        <v>2.6511943403062332</v>
      </c>
      <c r="W197" s="51">
        <f t="shared" si="299"/>
        <v>2.6792472303758643</v>
      </c>
      <c r="X197" s="50">
        <f t="shared" si="300"/>
        <v>2.6616624309377102</v>
      </c>
      <c r="Z197" s="49">
        <f t="shared" si="301"/>
        <v>2.3222999204332049</v>
      </c>
      <c r="AA197" s="51">
        <f t="shared" si="301"/>
        <v>2.4736956337816451</v>
      </c>
      <c r="AB197" s="51">
        <f t="shared" si="301"/>
        <v>2.3895967879911333</v>
      </c>
      <c r="AC197" s="50">
        <f t="shared" si="301"/>
        <v>2.4832890660157054</v>
      </c>
      <c r="AE197" s="49">
        <f t="shared" ref="AE197:AF197" si="355">AVERAGE(Q195:Q197)</f>
        <v>2.6827239565260705</v>
      </c>
      <c r="AF197" s="50">
        <f t="shared" si="355"/>
        <v>2.6140470816270018</v>
      </c>
    </row>
    <row r="198" spans="2:32" x14ac:dyDescent="0.2">
      <c r="B198" s="7">
        <v>42401</v>
      </c>
      <c r="C198" s="51">
        <v>0.44</v>
      </c>
      <c r="D198" s="51">
        <v>0.36</v>
      </c>
      <c r="E198" s="51">
        <v>0.27215308823901702</v>
      </c>
      <c r="F198" s="50">
        <v>0.198855765716525</v>
      </c>
      <c r="H198" s="49">
        <f t="shared" ref="H198:H261" si="356">C198-E198</f>
        <v>0.16784691176098299</v>
      </c>
      <c r="I198" s="50">
        <f t="shared" si="354"/>
        <v>0.16114423428347499</v>
      </c>
      <c r="K198" s="46">
        <f t="shared" si="280"/>
        <v>202.47758602839161</v>
      </c>
      <c r="L198" s="47">
        <f t="shared" si="281"/>
        <v>187.92185509431013</v>
      </c>
      <c r="M198" s="47">
        <f t="shared" si="282"/>
        <v>201.70504266980612</v>
      </c>
      <c r="N198" s="48">
        <f t="shared" si="283"/>
        <v>187.47699611501292</v>
      </c>
      <c r="Q198" s="49">
        <f t="shared" si="285"/>
        <v>3.1459403415207845</v>
      </c>
      <c r="R198" s="50">
        <f t="shared" si="286"/>
        <v>2.4329422436413495</v>
      </c>
      <c r="U198" s="49">
        <f t="shared" si="297"/>
        <v>2.8715386850264508</v>
      </c>
      <c r="V198" s="51">
        <f t="shared" si="298"/>
        <v>2.6716550128875127</v>
      </c>
      <c r="W198" s="51">
        <f t="shared" si="299"/>
        <v>2.7417443290368908</v>
      </c>
      <c r="X198" s="50">
        <f t="shared" si="300"/>
        <v>2.6754966658491384</v>
      </c>
      <c r="Z198" s="49">
        <f t="shared" si="301"/>
        <v>2.5406815364694117</v>
      </c>
      <c r="AA198" s="51">
        <f t="shared" si="301"/>
        <v>2.5828797780779715</v>
      </c>
      <c r="AB198" s="51">
        <f t="shared" si="301"/>
        <v>2.5430164852202259</v>
      </c>
      <c r="AC198" s="50">
        <f t="shared" si="301"/>
        <v>2.5899517980371769</v>
      </c>
      <c r="AE198" s="49">
        <f t="shared" ref="AE198:AF198" si="357">AVERAGE(Q196:Q198)</f>
        <v>2.8082999945115716</v>
      </c>
      <c r="AF198" s="50">
        <f t="shared" si="357"/>
        <v>2.4350903488404705</v>
      </c>
    </row>
    <row r="199" spans="2:32" x14ac:dyDescent="0.2">
      <c r="B199" s="7">
        <v>42430</v>
      </c>
      <c r="C199" s="51">
        <v>0.15</v>
      </c>
      <c r="D199" s="51">
        <v>0.36</v>
      </c>
      <c r="E199" s="51">
        <v>0.104109588785334</v>
      </c>
      <c r="F199" s="50">
        <v>0.26333932952896599</v>
      </c>
      <c r="H199" s="49">
        <f t="shared" si="356"/>
        <v>4.5890411214665999E-2</v>
      </c>
      <c r="I199" s="50">
        <f t="shared" si="354"/>
        <v>9.6660670471033994E-2</v>
      </c>
      <c r="K199" s="46">
        <f t="shared" ref="K199:K262" si="358">K198*(1+C199/100)</f>
        <v>202.78130240743423</v>
      </c>
      <c r="L199" s="47">
        <f t="shared" ref="L199:L262" si="359">L198*(1+D199/100)</f>
        <v>188.59837377264967</v>
      </c>
      <c r="M199" s="47">
        <f t="shared" ref="M199:M262" si="360">M198*(1+E199/100)</f>
        <v>201.91503696028892</v>
      </c>
      <c r="N199" s="48">
        <f t="shared" ref="N199:N262" si="361">N198*(1+F199/100)</f>
        <v>187.97069677960323</v>
      </c>
      <c r="Q199" s="49">
        <f t="shared" si="285"/>
        <v>2.435028738496797</v>
      </c>
      <c r="R199" s="50">
        <f t="shared" si="286"/>
        <v>2.5949655487014951</v>
      </c>
      <c r="U199" s="49">
        <f t="shared" si="297"/>
        <v>2.6051648173030628</v>
      </c>
      <c r="V199" s="51">
        <f t="shared" si="298"/>
        <v>2.7740604138579101</v>
      </c>
      <c r="W199" s="51">
        <f t="shared" si="299"/>
        <v>2.5005380787385576</v>
      </c>
      <c r="X199" s="50">
        <f t="shared" si="300"/>
        <v>2.7543160457101692</v>
      </c>
      <c r="Z199" s="49">
        <f t="shared" si="301"/>
        <v>2.6973966567993415</v>
      </c>
      <c r="AA199" s="51">
        <f t="shared" si="301"/>
        <v>2.6989699223505519</v>
      </c>
      <c r="AB199" s="51">
        <f t="shared" si="301"/>
        <v>2.6405098793837709</v>
      </c>
      <c r="AC199" s="50">
        <f t="shared" si="301"/>
        <v>2.6971583808323394</v>
      </c>
      <c r="AE199" s="49">
        <f t="shared" ref="AE199:AF199" si="362">AVERAGE(Q197:Q199)</f>
        <v>2.693711763392566</v>
      </c>
      <c r="AF199" s="50">
        <f t="shared" si="362"/>
        <v>2.4174676748104673</v>
      </c>
    </row>
    <row r="200" spans="2:32" x14ac:dyDescent="0.2">
      <c r="B200" s="7">
        <v>42461</v>
      </c>
      <c r="C200" s="51">
        <v>-0.32</v>
      </c>
      <c r="D200" s="51">
        <v>0.22</v>
      </c>
      <c r="E200" s="51">
        <v>6.8925185585805002E-2</v>
      </c>
      <c r="F200" s="50">
        <v>0.26633484922767803</v>
      </c>
      <c r="H200" s="49">
        <f t="shared" si="356"/>
        <v>-0.38892518558580502</v>
      </c>
      <c r="I200" s="50">
        <f t="shared" si="354"/>
        <v>-4.6334849227678027E-2</v>
      </c>
      <c r="K200" s="46">
        <f t="shared" si="358"/>
        <v>202.13240223973045</v>
      </c>
      <c r="L200" s="47">
        <f t="shared" si="359"/>
        <v>189.01329019494949</v>
      </c>
      <c r="M200" s="47">
        <f t="shared" si="360"/>
        <v>202.05420727423945</v>
      </c>
      <c r="N200" s="48">
        <f t="shared" si="361"/>
        <v>188.47132825146338</v>
      </c>
      <c r="Q200" s="49">
        <f t="shared" ref="Q200:Q263" si="363">(M200/M197)^4*100-100</f>
        <v>1.7948789555872793</v>
      </c>
      <c r="R200" s="50">
        <f t="shared" ref="R200:R263" si="364">(N200/N197)^4*100-100</f>
        <v>2.9532990968316568</v>
      </c>
      <c r="U200" s="49">
        <f t="shared" si="297"/>
        <v>2.5434412371041759</v>
      </c>
      <c r="V200" s="51">
        <f t="shared" si="298"/>
        <v>2.8356263446169834</v>
      </c>
      <c r="W200" s="51">
        <f t="shared" si="299"/>
        <v>2.4204300277465904</v>
      </c>
      <c r="X200" s="50">
        <f t="shared" si="300"/>
        <v>2.8220071442597998</v>
      </c>
      <c r="Z200" s="49">
        <f t="shared" si="301"/>
        <v>2.6733815798112297</v>
      </c>
      <c r="AA200" s="51">
        <f t="shared" si="301"/>
        <v>2.7604472571208021</v>
      </c>
      <c r="AB200" s="51">
        <f t="shared" si="301"/>
        <v>2.5542374785073463</v>
      </c>
      <c r="AC200" s="50">
        <f t="shared" si="301"/>
        <v>2.7506066186063691</v>
      </c>
      <c r="AE200" s="49">
        <f t="shared" ref="AE200:AF200" si="365">AVERAGE(Q198:Q200)</f>
        <v>2.4586160118682869</v>
      </c>
      <c r="AF200" s="50">
        <f t="shared" si="365"/>
        <v>2.6604022963915006</v>
      </c>
    </row>
    <row r="201" spans="2:32" x14ac:dyDescent="0.2">
      <c r="B201" s="7">
        <v>42491</v>
      </c>
      <c r="C201" s="51">
        <v>-0.45</v>
      </c>
      <c r="D201" s="51">
        <v>0.21</v>
      </c>
      <c r="E201" s="51">
        <v>0.14110629883214401</v>
      </c>
      <c r="F201" s="50">
        <v>0.27974242905951602</v>
      </c>
      <c r="H201" s="49">
        <f t="shared" si="356"/>
        <v>-0.59110629883214405</v>
      </c>
      <c r="I201" s="50">
        <f t="shared" si="354"/>
        <v>-6.9742429059516026E-2</v>
      </c>
      <c r="K201" s="46">
        <f t="shared" si="358"/>
        <v>201.22280642965168</v>
      </c>
      <c r="L201" s="47">
        <f t="shared" si="359"/>
        <v>189.41021810435888</v>
      </c>
      <c r="M201" s="47">
        <f t="shared" si="360"/>
        <v>202.33931848775876</v>
      </c>
      <c r="N201" s="48">
        <f t="shared" si="361"/>
        <v>188.99856252319478</v>
      </c>
      <c r="Q201" s="49">
        <f t="shared" si="363"/>
        <v>1.2637738240811416</v>
      </c>
      <c r="R201" s="50">
        <f t="shared" si="364"/>
        <v>3.2861427394362863</v>
      </c>
      <c r="U201" s="49">
        <f t="shared" si="297"/>
        <v>2.594970604560018</v>
      </c>
      <c r="V201" s="51">
        <f t="shared" si="298"/>
        <v>2.9280674789659287</v>
      </c>
      <c r="W201" s="51">
        <f t="shared" si="299"/>
        <v>2.4674270946395183</v>
      </c>
      <c r="X201" s="50">
        <f t="shared" si="300"/>
        <v>2.9150733146747143</v>
      </c>
      <c r="Z201" s="49">
        <f t="shared" si="301"/>
        <v>2.5811922196557524</v>
      </c>
      <c r="AA201" s="51">
        <f t="shared" si="301"/>
        <v>2.8459180791469407</v>
      </c>
      <c r="AB201" s="51">
        <f t="shared" si="301"/>
        <v>2.4627984003748886</v>
      </c>
      <c r="AC201" s="50">
        <f t="shared" si="301"/>
        <v>2.8304655015482276</v>
      </c>
      <c r="AE201" s="49">
        <f t="shared" ref="AE201:AF201" si="366">AVERAGE(Q199:Q201)</f>
        <v>1.8312271727217393</v>
      </c>
      <c r="AF201" s="50">
        <f t="shared" si="366"/>
        <v>2.9448024616564794</v>
      </c>
    </row>
    <row r="202" spans="2:32" x14ac:dyDescent="0.2">
      <c r="B202" s="7">
        <v>42522</v>
      </c>
      <c r="C202" s="51">
        <v>0.11</v>
      </c>
      <c r="D202" s="51">
        <v>0.25</v>
      </c>
      <c r="E202" s="51">
        <v>0.22768870483564499</v>
      </c>
      <c r="F202" s="50">
        <v>0.27889814862624801</v>
      </c>
      <c r="H202" s="49">
        <f t="shared" si="356"/>
        <v>-0.11768870483564499</v>
      </c>
      <c r="I202" s="50">
        <f t="shared" si="354"/>
        <v>-2.889814862624801E-2</v>
      </c>
      <c r="K202" s="46">
        <f t="shared" si="358"/>
        <v>201.44415151672433</v>
      </c>
      <c r="L202" s="47">
        <f t="shared" si="359"/>
        <v>189.88374364961976</v>
      </c>
      <c r="M202" s="47">
        <f t="shared" si="360"/>
        <v>202.8000222613968</v>
      </c>
      <c r="N202" s="48">
        <f t="shared" si="361"/>
        <v>189.5256760150022</v>
      </c>
      <c r="Q202" s="49">
        <f t="shared" si="363"/>
        <v>1.7647434589538591</v>
      </c>
      <c r="R202" s="50">
        <f t="shared" si="364"/>
        <v>3.3502692495763711</v>
      </c>
      <c r="U202" s="49">
        <f t="shared" si="297"/>
        <v>2.5335180914695314</v>
      </c>
      <c r="V202" s="51">
        <f t="shared" si="298"/>
        <v>2.9691524275654331</v>
      </c>
      <c r="W202" s="51">
        <f t="shared" si="299"/>
        <v>2.3931944350084109</v>
      </c>
      <c r="X202" s="50">
        <f t="shared" si="300"/>
        <v>2.955408835073456</v>
      </c>
      <c r="Z202" s="49">
        <f t="shared" si="301"/>
        <v>2.5573099777112418</v>
      </c>
      <c r="AA202" s="51">
        <f t="shared" si="301"/>
        <v>2.9109487503827816</v>
      </c>
      <c r="AB202" s="51">
        <f t="shared" si="301"/>
        <v>2.427017185798173</v>
      </c>
      <c r="AC202" s="50">
        <f t="shared" si="301"/>
        <v>2.8974964313359899</v>
      </c>
      <c r="AE202" s="49">
        <f t="shared" ref="AE202:AF202" si="367">AVERAGE(Q200:Q202)</f>
        <v>1.6077987462074266</v>
      </c>
      <c r="AF202" s="50">
        <f t="shared" si="367"/>
        <v>3.1965703619481047</v>
      </c>
    </row>
    <row r="203" spans="2:32" x14ac:dyDescent="0.2">
      <c r="B203" s="7">
        <v>42552</v>
      </c>
      <c r="C203" s="51">
        <v>0.26</v>
      </c>
      <c r="D203" s="51">
        <v>0.17</v>
      </c>
      <c r="E203" s="51">
        <v>0.223037254714958</v>
      </c>
      <c r="F203" s="50">
        <v>0.230766012789417</v>
      </c>
      <c r="H203" s="49">
        <f t="shared" si="356"/>
        <v>3.6962745285042009E-2</v>
      </c>
      <c r="I203" s="50">
        <f t="shared" si="354"/>
        <v>-6.0766012789416984E-2</v>
      </c>
      <c r="K203" s="46">
        <f t="shared" si="358"/>
        <v>201.96790631066781</v>
      </c>
      <c r="L203" s="47">
        <f t="shared" si="359"/>
        <v>190.20654601382412</v>
      </c>
      <c r="M203" s="47">
        <f t="shared" si="360"/>
        <v>203.25234186360993</v>
      </c>
      <c r="N203" s="48">
        <f t="shared" si="361"/>
        <v>189.96303686075422</v>
      </c>
      <c r="Q203" s="49">
        <f t="shared" si="363"/>
        <v>2.3930880479856143</v>
      </c>
      <c r="R203" s="50">
        <f t="shared" si="364"/>
        <v>3.2036958973574485</v>
      </c>
      <c r="U203" s="49">
        <f t="shared" si="297"/>
        <v>2.6461360344556653</v>
      </c>
      <c r="V203" s="51">
        <f t="shared" si="298"/>
        <v>2.9691524275654331</v>
      </c>
      <c r="W203" s="51">
        <f t="shared" si="299"/>
        <v>2.4528284201161199</v>
      </c>
      <c r="X203" s="50">
        <f t="shared" si="300"/>
        <v>2.9583938938054501</v>
      </c>
      <c r="Z203" s="49">
        <f t="shared" si="301"/>
        <v>2.5915415768284049</v>
      </c>
      <c r="AA203" s="51">
        <f t="shared" si="301"/>
        <v>2.9554574446989315</v>
      </c>
      <c r="AB203" s="51">
        <f t="shared" si="301"/>
        <v>2.4378166499213498</v>
      </c>
      <c r="AC203" s="50">
        <f t="shared" si="301"/>
        <v>2.9429586811845403</v>
      </c>
      <c r="AE203" s="49">
        <f t="shared" ref="AE203:AF203" si="368">AVERAGE(Q201:Q203)</f>
        <v>1.8072017770068716</v>
      </c>
      <c r="AF203" s="50">
        <f t="shared" si="368"/>
        <v>3.2800359621233688</v>
      </c>
    </row>
    <row r="204" spans="2:32" x14ac:dyDescent="0.2">
      <c r="B204" s="7">
        <v>42583</v>
      </c>
      <c r="C204" s="51">
        <v>0.28000000000000003</v>
      </c>
      <c r="D204" s="51">
        <v>0.19</v>
      </c>
      <c r="E204" s="51">
        <v>0.31474264461388601</v>
      </c>
      <c r="F204" s="50">
        <v>0.26087090855440298</v>
      </c>
      <c r="H204" s="49">
        <f t="shared" si="356"/>
        <v>-3.4742644613885987E-2</v>
      </c>
      <c r="I204" s="50">
        <f t="shared" si="354"/>
        <v>-7.0870908554402978E-2</v>
      </c>
      <c r="K204" s="46">
        <f t="shared" si="358"/>
        <v>202.53341644833768</v>
      </c>
      <c r="L204" s="47">
        <f t="shared" si="359"/>
        <v>190.5679384512504</v>
      </c>
      <c r="M204" s="47">
        <f t="shared" si="360"/>
        <v>203.89206365963111</v>
      </c>
      <c r="N204" s="48">
        <f t="shared" si="361"/>
        <v>190.4585951609304</v>
      </c>
      <c r="Q204" s="49">
        <f t="shared" si="363"/>
        <v>3.1051016119175046</v>
      </c>
      <c r="R204" s="50">
        <f t="shared" si="364"/>
        <v>3.1260307216207366</v>
      </c>
      <c r="U204" s="49">
        <f t="shared" si="297"/>
        <v>2.7178377560644265</v>
      </c>
      <c r="V204" s="51">
        <f t="shared" si="298"/>
        <v>2.9588760650477184</v>
      </c>
      <c r="W204" s="51">
        <f t="shared" si="299"/>
        <v>2.5681110705680084</v>
      </c>
      <c r="X204" s="50">
        <f t="shared" si="300"/>
        <v>2.9532314343102257</v>
      </c>
      <c r="Z204" s="49">
        <f t="shared" si="301"/>
        <v>2.6324972939965412</v>
      </c>
      <c r="AA204" s="51">
        <f t="shared" si="301"/>
        <v>2.9657269733928615</v>
      </c>
      <c r="AB204" s="51">
        <f t="shared" si="301"/>
        <v>2.4713779752308462</v>
      </c>
      <c r="AC204" s="50">
        <f t="shared" si="301"/>
        <v>2.9556780543963774</v>
      </c>
      <c r="AE204" s="49">
        <f t="shared" ref="AE204:AF204" si="369">AVERAGE(Q202:Q204)</f>
        <v>2.4209777062856594</v>
      </c>
      <c r="AF204" s="50">
        <f t="shared" si="369"/>
        <v>3.2266652895181855</v>
      </c>
    </row>
    <row r="205" spans="2:32" x14ac:dyDescent="0.2">
      <c r="B205" s="7">
        <v>42614</v>
      </c>
      <c r="C205" s="51">
        <v>0.61</v>
      </c>
      <c r="D205" s="51">
        <v>0.48</v>
      </c>
      <c r="E205" s="51">
        <v>0.53234404712437799</v>
      </c>
      <c r="F205" s="50">
        <v>0.427135723481958</v>
      </c>
      <c r="H205" s="49">
        <f t="shared" si="356"/>
        <v>7.7655952875621992E-2</v>
      </c>
      <c r="I205" s="50">
        <f t="shared" si="354"/>
        <v>5.2864276518041986E-2</v>
      </c>
      <c r="K205" s="46">
        <f t="shared" si="358"/>
        <v>203.76887028867253</v>
      </c>
      <c r="L205" s="47">
        <f t="shared" si="359"/>
        <v>191.48266455581637</v>
      </c>
      <c r="M205" s="47">
        <f t="shared" si="360"/>
        <v>204.97747092308222</v>
      </c>
      <c r="N205" s="48">
        <f t="shared" si="361"/>
        <v>191.27211185930463</v>
      </c>
      <c r="Q205" s="49">
        <f t="shared" si="363"/>
        <v>4.3644354383645378</v>
      </c>
      <c r="R205" s="50">
        <f t="shared" si="364"/>
        <v>3.7371696079553658</v>
      </c>
      <c r="U205" s="49">
        <f t="shared" si="297"/>
        <v>2.9634517947358887</v>
      </c>
      <c r="V205" s="51">
        <f t="shared" si="298"/>
        <v>3.0717133308358484</v>
      </c>
      <c r="W205" s="51">
        <f t="shared" si="299"/>
        <v>2.8313339763248422</v>
      </c>
      <c r="X205" s="50">
        <f t="shared" si="300"/>
        <v>3.0814362824604729</v>
      </c>
      <c r="Z205" s="49">
        <f t="shared" si="301"/>
        <v>2.77580852841866</v>
      </c>
      <c r="AA205" s="51">
        <f t="shared" si="301"/>
        <v>2.9999139411496665</v>
      </c>
      <c r="AB205" s="51">
        <f t="shared" si="301"/>
        <v>2.6174244890029903</v>
      </c>
      <c r="AC205" s="50">
        <f t="shared" si="301"/>
        <v>2.9976872035253828</v>
      </c>
      <c r="AE205" s="49">
        <f t="shared" ref="AE205:AF205" si="370">AVERAGE(Q203:Q205)</f>
        <v>3.2875416994225524</v>
      </c>
      <c r="AF205" s="50">
        <f t="shared" si="370"/>
        <v>3.3556320756445168</v>
      </c>
    </row>
    <row r="206" spans="2:32" x14ac:dyDescent="0.2">
      <c r="B206" s="7">
        <v>42644</v>
      </c>
      <c r="C206" s="51">
        <v>0.61</v>
      </c>
      <c r="D206" s="51">
        <v>0.28000000000000003</v>
      </c>
      <c r="E206" s="51">
        <v>0.376366056944274</v>
      </c>
      <c r="F206" s="50">
        <v>0.32117229715863699</v>
      </c>
      <c r="H206" s="49">
        <f t="shared" si="356"/>
        <v>0.23363394305572599</v>
      </c>
      <c r="I206" s="50">
        <f t="shared" si="354"/>
        <v>-4.1172297158636961E-2</v>
      </c>
      <c r="K206" s="46">
        <f t="shared" si="358"/>
        <v>205.01186039743342</v>
      </c>
      <c r="L206" s="47">
        <f t="shared" si="359"/>
        <v>192.01881601657263</v>
      </c>
      <c r="M206" s="47">
        <f t="shared" si="360"/>
        <v>205.74893654801951</v>
      </c>
      <c r="N206" s="48">
        <f t="shared" si="361"/>
        <v>191.88642489478701</v>
      </c>
      <c r="Q206" s="49">
        <f t="shared" si="363"/>
        <v>5.0045610448921281</v>
      </c>
      <c r="R206" s="50">
        <f t="shared" si="364"/>
        <v>4.1119522779228532</v>
      </c>
      <c r="U206" s="49">
        <f t="shared" si="297"/>
        <v>3.0658927974169359</v>
      </c>
      <c r="V206" s="51">
        <f t="shared" si="298"/>
        <v>3.1025577338275951</v>
      </c>
      <c r="W206" s="51">
        <f t="shared" si="299"/>
        <v>2.9158644207976039</v>
      </c>
      <c r="X206" s="50">
        <f t="shared" si="300"/>
        <v>3.1211555235615549</v>
      </c>
      <c r="Z206" s="49">
        <f t="shared" si="301"/>
        <v>2.9157274494057503</v>
      </c>
      <c r="AA206" s="51">
        <f t="shared" si="301"/>
        <v>3.0443823765703875</v>
      </c>
      <c r="AB206" s="51">
        <f t="shared" si="301"/>
        <v>2.7717698225634848</v>
      </c>
      <c r="AC206" s="50">
        <f t="shared" si="301"/>
        <v>3.0519410801107512</v>
      </c>
      <c r="AE206" s="49">
        <f t="shared" ref="AE206:AF206" si="371">AVERAGE(Q204:Q206)</f>
        <v>4.1580326983913904</v>
      </c>
      <c r="AF206" s="50">
        <f t="shared" si="371"/>
        <v>3.658384202499652</v>
      </c>
    </row>
    <row r="207" spans="2:32" x14ac:dyDescent="0.2">
      <c r="B207" s="7">
        <v>42675</v>
      </c>
      <c r="C207" s="51">
        <v>0.78</v>
      </c>
      <c r="D207" s="51">
        <v>0.22</v>
      </c>
      <c r="E207" s="51">
        <v>0.37742192096834198</v>
      </c>
      <c r="F207" s="50">
        <v>0.33300833218724502</v>
      </c>
      <c r="H207" s="49">
        <f t="shared" si="356"/>
        <v>0.40257807903165804</v>
      </c>
      <c r="I207" s="50">
        <f t="shared" si="354"/>
        <v>-0.11300833218724501</v>
      </c>
      <c r="K207" s="46">
        <f t="shared" si="358"/>
        <v>206.61095290853342</v>
      </c>
      <c r="L207" s="47">
        <f t="shared" si="359"/>
        <v>192.44125741180909</v>
      </c>
      <c r="M207" s="47">
        <f t="shared" si="360"/>
        <v>206.525478136711</v>
      </c>
      <c r="N207" s="48">
        <f t="shared" si="361"/>
        <v>192.52542267802286</v>
      </c>
      <c r="Q207" s="49">
        <f t="shared" si="363"/>
        <v>5.2672455054051426</v>
      </c>
      <c r="R207" s="50">
        <f t="shared" si="364"/>
        <v>4.4119088755953726</v>
      </c>
      <c r="U207" s="49">
        <f t="shared" si="297"/>
        <v>3.3016476988928787</v>
      </c>
      <c r="V207" s="51">
        <f t="shared" si="298"/>
        <v>3.2880681335885953</v>
      </c>
      <c r="W207" s="51">
        <f t="shared" si="299"/>
        <v>3.1857951908078377</v>
      </c>
      <c r="X207" s="50">
        <f t="shared" si="300"/>
        <v>3.3118196788474421</v>
      </c>
      <c r="Z207" s="49">
        <f t="shared" si="301"/>
        <v>3.1103307636819011</v>
      </c>
      <c r="AA207" s="51">
        <f t="shared" si="301"/>
        <v>3.1541130660840131</v>
      </c>
      <c r="AB207" s="51">
        <f t="shared" si="301"/>
        <v>2.9776645293100947</v>
      </c>
      <c r="AC207" s="50">
        <f t="shared" si="301"/>
        <v>3.1714704949564898</v>
      </c>
      <c r="AE207" s="49">
        <f t="shared" ref="AE207:AF207" si="372">AVERAGE(Q205:Q207)</f>
        <v>4.8787473295539359</v>
      </c>
      <c r="AF207" s="50">
        <f t="shared" si="372"/>
        <v>4.0870102538245305</v>
      </c>
    </row>
    <row r="208" spans="2:32" x14ac:dyDescent="0.2">
      <c r="B208" s="7">
        <v>42705</v>
      </c>
      <c r="C208" s="51">
        <v>0.46</v>
      </c>
      <c r="D208" s="51">
        <v>0.45</v>
      </c>
      <c r="E208" s="51">
        <v>0.319139290067252</v>
      </c>
      <c r="F208" s="50">
        <v>0.35674598064943103</v>
      </c>
      <c r="H208" s="49">
        <f t="shared" si="356"/>
        <v>0.14086070993274802</v>
      </c>
      <c r="I208" s="50">
        <f t="shared" si="354"/>
        <v>9.3254019350568984E-2</v>
      </c>
      <c r="K208" s="46">
        <f t="shared" si="358"/>
        <v>207.56136329191267</v>
      </c>
      <c r="L208" s="47">
        <f t="shared" si="359"/>
        <v>193.30724307016223</v>
      </c>
      <c r="M208" s="47">
        <f t="shared" si="360"/>
        <v>207.18458208144452</v>
      </c>
      <c r="N208" s="48">
        <f t="shared" si="361"/>
        <v>193.21224938515505</v>
      </c>
      <c r="Q208" s="49">
        <f t="shared" si="363"/>
        <v>4.3770968539124482</v>
      </c>
      <c r="R208" s="50">
        <f t="shared" si="364"/>
        <v>4.1194857568468848</v>
      </c>
      <c r="U208" s="49">
        <f t="shared" si="297"/>
        <v>3.3530876190695835</v>
      </c>
      <c r="V208" s="51">
        <f t="shared" si="298"/>
        <v>3.4322245441030077</v>
      </c>
      <c r="W208" s="51">
        <f t="shared" si="299"/>
        <v>3.2288036664297408</v>
      </c>
      <c r="X208" s="50">
        <f t="shared" si="300"/>
        <v>3.4489335287681229</v>
      </c>
      <c r="Z208" s="49">
        <f t="shared" si="301"/>
        <v>3.2402093717931328</v>
      </c>
      <c r="AA208" s="51">
        <f t="shared" si="301"/>
        <v>3.2742834705063992</v>
      </c>
      <c r="AB208" s="51">
        <f t="shared" si="301"/>
        <v>3.1101544260117273</v>
      </c>
      <c r="AC208" s="50">
        <f t="shared" ref="AC208" si="373">AVERAGE(X206:X208)</f>
        <v>3.2939695770590398</v>
      </c>
      <c r="AE208" s="49">
        <f t="shared" ref="AE208:AF208" si="374">AVERAGE(Q206:Q208)</f>
        <v>4.8829678014032396</v>
      </c>
      <c r="AF208" s="50">
        <f t="shared" si="374"/>
        <v>4.2144489701217038</v>
      </c>
    </row>
    <row r="209" spans="2:32" x14ac:dyDescent="0.2">
      <c r="B209" s="7">
        <v>42736</v>
      </c>
      <c r="C209" s="51">
        <v>1.7</v>
      </c>
      <c r="D209" s="51">
        <v>0.57999999999999996</v>
      </c>
      <c r="E209" s="51">
        <v>1.5735678482714499</v>
      </c>
      <c r="F209" s="50">
        <v>0.56468062594975899</v>
      </c>
      <c r="H209" s="49">
        <f t="shared" si="356"/>
        <v>0.12643215172855005</v>
      </c>
      <c r="I209" s="50">
        <f t="shared" si="354"/>
        <v>1.5319374050240975E-2</v>
      </c>
      <c r="K209" s="46">
        <f t="shared" si="358"/>
        <v>211.08990646787515</v>
      </c>
      <c r="L209" s="47">
        <f t="shared" si="359"/>
        <v>194.42842507996917</v>
      </c>
      <c r="M209" s="47">
        <f t="shared" si="360"/>
        <v>210.4447720516537</v>
      </c>
      <c r="N209" s="48">
        <f t="shared" si="361"/>
        <v>194.30328152439475</v>
      </c>
      <c r="Q209" s="49">
        <f t="shared" si="363"/>
        <v>9.4465732924020358</v>
      </c>
      <c r="R209" s="50">
        <f t="shared" si="364"/>
        <v>5.1340840870185929</v>
      </c>
      <c r="U209" s="49">
        <f t="shared" ref="U209:U272" si="375">K209/K197*100-100</f>
        <v>4.712183810115306</v>
      </c>
      <c r="V209" s="51">
        <f t="shared" ref="V209:V272" si="376">L209/L197*100-100</f>
        <v>3.8348452405018634</v>
      </c>
      <c r="W209" s="51">
        <f t="shared" ref="W209:W272" si="377">M209/M197*100-100</f>
        <v>4.6168708549683544</v>
      </c>
      <c r="X209" s="50">
        <f t="shared" ref="X209:X272" si="378">N209/N197*100-100</f>
        <v>3.8472286398512097</v>
      </c>
      <c r="Z209" s="49">
        <f t="shared" ref="Z209:AC272" si="379">AVERAGE(U207:U209)</f>
        <v>3.7889730426925894</v>
      </c>
      <c r="AA209" s="51">
        <f t="shared" si="379"/>
        <v>3.5183793060644888</v>
      </c>
      <c r="AB209" s="51">
        <f t="shared" si="379"/>
        <v>3.6771565707353111</v>
      </c>
      <c r="AC209" s="50">
        <f t="shared" si="379"/>
        <v>3.5359939491555914</v>
      </c>
      <c r="AE209" s="49">
        <f t="shared" ref="AE209:AF209" si="380">AVERAGE(Q207:Q209)</f>
        <v>6.3636385505732092</v>
      </c>
      <c r="AF209" s="50">
        <f t="shared" si="380"/>
        <v>4.5551595731536167</v>
      </c>
    </row>
    <row r="210" spans="2:32" x14ac:dyDescent="0.2">
      <c r="B210" s="7">
        <v>42767</v>
      </c>
      <c r="C210" s="51">
        <v>0.57999999999999996</v>
      </c>
      <c r="D210" s="51">
        <v>0.76</v>
      </c>
      <c r="E210" s="51">
        <v>0.59094709324159</v>
      </c>
      <c r="F210" s="50">
        <v>0.59274301924554496</v>
      </c>
      <c r="H210" s="49">
        <f t="shared" si="356"/>
        <v>-1.0947093241590045E-2</v>
      </c>
      <c r="I210" s="50">
        <f t="shared" si="354"/>
        <v>0.16725698075445505</v>
      </c>
      <c r="K210" s="46">
        <f t="shared" si="358"/>
        <v>212.31422792538882</v>
      </c>
      <c r="L210" s="47">
        <f t="shared" si="359"/>
        <v>195.90608111057696</v>
      </c>
      <c r="M210" s="47">
        <f t="shared" si="360"/>
        <v>211.68838931497183</v>
      </c>
      <c r="N210" s="48">
        <f t="shared" si="361"/>
        <v>195.45500066179562</v>
      </c>
      <c r="Q210" s="49">
        <f t="shared" si="363"/>
        <v>10.380818157383359</v>
      </c>
      <c r="R210" s="50">
        <f t="shared" si="364"/>
        <v>6.226972156384619</v>
      </c>
      <c r="U210" s="49">
        <f t="shared" si="375"/>
        <v>4.8581386660832209</v>
      </c>
      <c r="V210" s="51">
        <f t="shared" si="376"/>
        <v>4.2486947631822147</v>
      </c>
      <c r="W210" s="51">
        <f t="shared" si="377"/>
        <v>4.9494779669482938</v>
      </c>
      <c r="X210" s="50">
        <f t="shared" si="378"/>
        <v>4.255457849286401</v>
      </c>
      <c r="Z210" s="49">
        <f t="shared" si="379"/>
        <v>4.3078033650893701</v>
      </c>
      <c r="AA210" s="51">
        <f t="shared" si="379"/>
        <v>3.8385881825956951</v>
      </c>
      <c r="AB210" s="51">
        <f t="shared" si="379"/>
        <v>4.2650508294487963</v>
      </c>
      <c r="AC210" s="50">
        <f t="shared" si="379"/>
        <v>3.8505400059685777</v>
      </c>
      <c r="AE210" s="49">
        <f t="shared" ref="AE210:AF210" si="381">AVERAGE(Q208:Q210)</f>
        <v>8.0681627678992811</v>
      </c>
      <c r="AF210" s="50">
        <f t="shared" si="381"/>
        <v>5.1601806667500325</v>
      </c>
    </row>
    <row r="211" spans="2:32" x14ac:dyDescent="0.2">
      <c r="B211" s="7">
        <v>42795</v>
      </c>
      <c r="C211" s="51">
        <v>0.61</v>
      </c>
      <c r="D211" s="51">
        <v>0.56999999999999995</v>
      </c>
      <c r="E211" s="51">
        <v>0.56360519936470799</v>
      </c>
      <c r="F211" s="50">
        <v>0.52322347203918496</v>
      </c>
      <c r="H211" s="49">
        <f t="shared" si="356"/>
        <v>4.6394800635291999E-2</v>
      </c>
      <c r="I211" s="50">
        <f t="shared" si="354"/>
        <v>4.6776527960814995E-2</v>
      </c>
      <c r="K211" s="46">
        <f t="shared" si="358"/>
        <v>213.6093447157337</v>
      </c>
      <c r="L211" s="47">
        <f t="shared" si="359"/>
        <v>197.02274577290726</v>
      </c>
      <c r="M211" s="47">
        <f t="shared" si="360"/>
        <v>212.88147608360242</v>
      </c>
      <c r="N211" s="48">
        <f t="shared" si="361"/>
        <v>196.47766710253251</v>
      </c>
      <c r="Q211" s="49">
        <f t="shared" si="363"/>
        <v>11.460697594912531</v>
      </c>
      <c r="R211" s="50">
        <f t="shared" si="364"/>
        <v>6.9335894221973291</v>
      </c>
      <c r="U211" s="49">
        <f t="shared" si="375"/>
        <v>5.3397636664466432</v>
      </c>
      <c r="V211" s="51">
        <f t="shared" si="376"/>
        <v>4.4668317291075539</v>
      </c>
      <c r="W211" s="51">
        <f t="shared" si="377"/>
        <v>5.4312146774240944</v>
      </c>
      <c r="X211" s="50">
        <f t="shared" si="378"/>
        <v>4.5256896253907968</v>
      </c>
      <c r="Z211" s="49">
        <f t="shared" si="379"/>
        <v>4.970028714215057</v>
      </c>
      <c r="AA211" s="51">
        <f t="shared" si="379"/>
        <v>4.1834572442638773</v>
      </c>
      <c r="AB211" s="51">
        <f t="shared" si="379"/>
        <v>4.9991878331135808</v>
      </c>
      <c r="AC211" s="50">
        <f t="shared" si="379"/>
        <v>4.2094587048428025</v>
      </c>
      <c r="AE211" s="49">
        <f t="shared" ref="AE211:AF211" si="382">AVERAGE(Q209:Q211)</f>
        <v>10.429363014899309</v>
      </c>
      <c r="AF211" s="50">
        <f t="shared" si="382"/>
        <v>6.0982152218668473</v>
      </c>
    </row>
    <row r="212" spans="2:32" x14ac:dyDescent="0.2">
      <c r="B212" s="7">
        <v>42826</v>
      </c>
      <c r="C212" s="51">
        <v>0.12</v>
      </c>
      <c r="D212" s="51">
        <v>0.45</v>
      </c>
      <c r="E212" s="51">
        <v>0.48042185374471902</v>
      </c>
      <c r="F212" s="50">
        <v>0.43296586230375</v>
      </c>
      <c r="H212" s="49">
        <f t="shared" si="356"/>
        <v>-0.36042185374471902</v>
      </c>
      <c r="I212" s="50">
        <f t="shared" si="354"/>
        <v>1.7034137696250007E-2</v>
      </c>
      <c r="K212" s="46">
        <f t="shared" si="358"/>
        <v>213.86567592939261</v>
      </c>
      <c r="L212" s="47">
        <f t="shared" si="359"/>
        <v>197.90934812888534</v>
      </c>
      <c r="M212" s="47">
        <f t="shared" si="360"/>
        <v>213.9042052172824</v>
      </c>
      <c r="N212" s="48">
        <f t="shared" si="361"/>
        <v>197.32834832813728</v>
      </c>
      <c r="Q212" s="49">
        <f t="shared" si="363"/>
        <v>6.7393921184079773</v>
      </c>
      <c r="R212" s="50">
        <f t="shared" si="364"/>
        <v>6.3744632849127072</v>
      </c>
      <c r="U212" s="49">
        <f t="shared" si="375"/>
        <v>5.8047465718763931</v>
      </c>
      <c r="V212" s="51">
        <f t="shared" si="376"/>
        <v>4.7065780002879052</v>
      </c>
      <c r="W212" s="51">
        <f t="shared" si="377"/>
        <v>5.8647617898693198</v>
      </c>
      <c r="X212" s="50">
        <f t="shared" si="378"/>
        <v>4.6993991918264868</v>
      </c>
      <c r="Z212" s="49">
        <f t="shared" si="379"/>
        <v>5.3342163014687527</v>
      </c>
      <c r="AA212" s="51">
        <f t="shared" si="379"/>
        <v>4.4740348308592246</v>
      </c>
      <c r="AB212" s="51">
        <f t="shared" si="379"/>
        <v>5.4151514780805696</v>
      </c>
      <c r="AC212" s="50">
        <f t="shared" si="379"/>
        <v>4.4935155555012285</v>
      </c>
      <c r="AE212" s="49">
        <f t="shared" ref="AE212:AF212" si="383">AVERAGE(Q210:Q212)</f>
        <v>9.5269692902346232</v>
      </c>
      <c r="AF212" s="50">
        <f t="shared" si="383"/>
        <v>6.5116749544982184</v>
      </c>
    </row>
    <row r="213" spans="2:32" x14ac:dyDescent="0.2">
      <c r="B213" s="7">
        <v>42856</v>
      </c>
      <c r="C213" s="51">
        <v>-0.12</v>
      </c>
      <c r="D213" s="51">
        <v>0.28000000000000003</v>
      </c>
      <c r="E213" s="51">
        <v>0.45939088449244098</v>
      </c>
      <c r="F213" s="50">
        <v>0.34777437455909199</v>
      </c>
      <c r="H213" s="49">
        <f t="shared" si="356"/>
        <v>-0.57939088449244092</v>
      </c>
      <c r="I213" s="50">
        <f t="shared" si="354"/>
        <v>-6.7774374559091966E-2</v>
      </c>
      <c r="K213" s="46">
        <f t="shared" si="358"/>
        <v>213.60903711827734</v>
      </c>
      <c r="L213" s="47">
        <f t="shared" si="359"/>
        <v>198.4634943036462</v>
      </c>
      <c r="M213" s="47">
        <f t="shared" si="360"/>
        <v>214.88686163759661</v>
      </c>
      <c r="N213" s="48">
        <f t="shared" si="361"/>
        <v>198.01460575736323</v>
      </c>
      <c r="Q213" s="49">
        <f t="shared" si="363"/>
        <v>6.182097180075516</v>
      </c>
      <c r="R213" s="50">
        <f t="shared" si="364"/>
        <v>5.3420478802854063</v>
      </c>
      <c r="U213" s="49">
        <f t="shared" si="375"/>
        <v>6.1554805384129878</v>
      </c>
      <c r="V213" s="51">
        <f t="shared" si="376"/>
        <v>4.7797190087703001</v>
      </c>
      <c r="W213" s="51">
        <f t="shared" si="377"/>
        <v>6.2012382188570712</v>
      </c>
      <c r="X213" s="50">
        <f t="shared" si="378"/>
        <v>4.7704295280351516</v>
      </c>
      <c r="Z213" s="49">
        <f t="shared" si="379"/>
        <v>5.7666635922453411</v>
      </c>
      <c r="AA213" s="51">
        <f t="shared" si="379"/>
        <v>4.6510429127219197</v>
      </c>
      <c r="AB213" s="51">
        <f t="shared" si="379"/>
        <v>5.8324048953834948</v>
      </c>
      <c r="AC213" s="50">
        <f t="shared" si="379"/>
        <v>4.6651727817508117</v>
      </c>
      <c r="AE213" s="49">
        <f t="shared" ref="AE213:AF213" si="384">AVERAGE(Q211:Q213)</f>
        <v>8.1273956311320088</v>
      </c>
      <c r="AF213" s="50">
        <f t="shared" si="384"/>
        <v>6.2167001957984809</v>
      </c>
    </row>
    <row r="214" spans="2:32" x14ac:dyDescent="0.2">
      <c r="B214" s="7">
        <v>42887</v>
      </c>
      <c r="C214" s="51">
        <v>0.25</v>
      </c>
      <c r="D214" s="51">
        <v>0.3</v>
      </c>
      <c r="E214" s="51">
        <v>0.352515538689331</v>
      </c>
      <c r="F214" s="50">
        <v>0.324797740675348</v>
      </c>
      <c r="H214" s="49">
        <f t="shared" si="356"/>
        <v>-0.102515538689331</v>
      </c>
      <c r="I214" s="50">
        <f t="shared" si="354"/>
        <v>-2.4797740675348012E-2</v>
      </c>
      <c r="K214" s="46">
        <f t="shared" si="358"/>
        <v>214.14305971107302</v>
      </c>
      <c r="L214" s="47">
        <f t="shared" si="359"/>
        <v>199.05888478655712</v>
      </c>
      <c r="M214" s="47">
        <f t="shared" si="360"/>
        <v>215.64437121547098</v>
      </c>
      <c r="N214" s="48">
        <f t="shared" si="361"/>
        <v>198.65775272307036</v>
      </c>
      <c r="Q214" s="49">
        <f t="shared" si="363"/>
        <v>5.2933673457968808</v>
      </c>
      <c r="R214" s="50">
        <f t="shared" si="364"/>
        <v>4.5127563681921288</v>
      </c>
      <c r="U214" s="49">
        <f t="shared" si="375"/>
        <v>6.3039349113565066</v>
      </c>
      <c r="V214" s="51">
        <f t="shared" si="376"/>
        <v>4.8319782202459862</v>
      </c>
      <c r="W214" s="51">
        <f t="shared" si="377"/>
        <v>6.3335047061871705</v>
      </c>
      <c r="X214" s="50">
        <f t="shared" si="378"/>
        <v>4.8183849809063872</v>
      </c>
      <c r="Z214" s="49">
        <f t="shared" si="379"/>
        <v>6.0880540072152955</v>
      </c>
      <c r="AA214" s="51">
        <f t="shared" si="379"/>
        <v>4.7727584097680635</v>
      </c>
      <c r="AB214" s="51">
        <f t="shared" si="379"/>
        <v>6.1331682383045205</v>
      </c>
      <c r="AC214" s="50">
        <f t="shared" si="379"/>
        <v>4.7627379002560088</v>
      </c>
      <c r="AE214" s="49">
        <f t="shared" ref="AE214:AF214" si="385">AVERAGE(Q212:Q214)</f>
        <v>6.0716188814267911</v>
      </c>
      <c r="AF214" s="50">
        <f t="shared" si="385"/>
        <v>5.4097558444634144</v>
      </c>
    </row>
    <row r="215" spans="2:32" x14ac:dyDescent="0.2">
      <c r="B215" s="7">
        <v>42917</v>
      </c>
      <c r="C215" s="51">
        <v>0.38</v>
      </c>
      <c r="D215" s="51">
        <v>0.27</v>
      </c>
      <c r="E215" s="51">
        <v>0.32718392672246099</v>
      </c>
      <c r="F215" s="50">
        <v>0.32374762715425598</v>
      </c>
      <c r="H215" s="49">
        <f t="shared" si="356"/>
        <v>5.2816073277539011E-2</v>
      </c>
      <c r="I215" s="50">
        <f t="shared" si="354"/>
        <v>-5.3747627154255961E-2</v>
      </c>
      <c r="K215" s="46">
        <f t="shared" si="358"/>
        <v>214.95680333797512</v>
      </c>
      <c r="L215" s="47">
        <f t="shared" si="359"/>
        <v>199.59634377548082</v>
      </c>
      <c r="M215" s="47">
        <f t="shared" si="360"/>
        <v>216.34992493696973</v>
      </c>
      <c r="N215" s="48">
        <f t="shared" si="361"/>
        <v>199.30090248366926</v>
      </c>
      <c r="Q215" s="49">
        <f t="shared" si="363"/>
        <v>4.6525235032041508</v>
      </c>
      <c r="R215" s="50">
        <f t="shared" si="364"/>
        <v>4.0588778068223093</v>
      </c>
      <c r="U215" s="49">
        <f t="shared" si="375"/>
        <v>6.4311688250744794</v>
      </c>
      <c r="V215" s="51">
        <f t="shared" si="376"/>
        <v>4.9366322865535039</v>
      </c>
      <c r="W215" s="51">
        <f t="shared" si="377"/>
        <v>6.4440010645234054</v>
      </c>
      <c r="X215" s="50">
        <f t="shared" si="378"/>
        <v>4.9156224164598257</v>
      </c>
      <c r="Z215" s="49">
        <f t="shared" si="379"/>
        <v>6.2968614249479913</v>
      </c>
      <c r="AA215" s="51">
        <f t="shared" si="379"/>
        <v>4.8494431718565965</v>
      </c>
      <c r="AB215" s="51">
        <f t="shared" si="379"/>
        <v>6.3262479965225493</v>
      </c>
      <c r="AC215" s="50">
        <f t="shared" si="379"/>
        <v>4.8348123084671215</v>
      </c>
      <c r="AE215" s="49">
        <f t="shared" ref="AE215:AF215" si="386">AVERAGE(Q213:Q215)</f>
        <v>5.3759960096921828</v>
      </c>
      <c r="AF215" s="50">
        <f t="shared" si="386"/>
        <v>4.6378940184332818</v>
      </c>
    </row>
    <row r="216" spans="2:32" x14ac:dyDescent="0.2">
      <c r="B216" s="7">
        <v>42948</v>
      </c>
      <c r="C216" s="51">
        <v>0.49</v>
      </c>
      <c r="D216" s="51">
        <v>0.25</v>
      </c>
      <c r="E216" s="51">
        <v>0.52894697933719304</v>
      </c>
      <c r="F216" s="50">
        <v>0.31848721503895699</v>
      </c>
      <c r="H216" s="49">
        <f t="shared" si="356"/>
        <v>-3.8946979337193044E-2</v>
      </c>
      <c r="I216" s="50">
        <f t="shared" si="354"/>
        <v>-6.8487215038956994E-2</v>
      </c>
      <c r="K216" s="46">
        <f t="shared" si="358"/>
        <v>216.01009167433116</v>
      </c>
      <c r="L216" s="47">
        <f t="shared" si="359"/>
        <v>200.09533463491951</v>
      </c>
      <c r="M216" s="47">
        <f t="shared" si="360"/>
        <v>217.49430132972211</v>
      </c>
      <c r="N216" s="48">
        <f t="shared" si="361"/>
        <v>199.935650377537</v>
      </c>
      <c r="Q216" s="49">
        <f t="shared" si="363"/>
        <v>4.9426620063080833</v>
      </c>
      <c r="R216" s="50">
        <f t="shared" si="364"/>
        <v>3.9374499009625197</v>
      </c>
      <c r="U216" s="49">
        <f t="shared" si="375"/>
        <v>6.6540502117245097</v>
      </c>
      <c r="V216" s="51">
        <f t="shared" si="376"/>
        <v>4.9994748650263148</v>
      </c>
      <c r="W216" s="51">
        <f t="shared" si="377"/>
        <v>6.6712933431278572</v>
      </c>
      <c r="X216" s="50">
        <f t="shared" si="378"/>
        <v>4.9759136407568434</v>
      </c>
      <c r="Z216" s="49">
        <f t="shared" si="379"/>
        <v>6.4630513160518319</v>
      </c>
      <c r="AA216" s="51">
        <f t="shared" si="379"/>
        <v>4.922695123941935</v>
      </c>
      <c r="AB216" s="51">
        <f t="shared" si="379"/>
        <v>6.4829330379461441</v>
      </c>
      <c r="AC216" s="50">
        <f t="shared" si="379"/>
        <v>4.9033070127076854</v>
      </c>
      <c r="AE216" s="49">
        <f t="shared" ref="AE216:AF216" si="387">AVERAGE(Q214:Q216)</f>
        <v>4.9628509517697053</v>
      </c>
      <c r="AF216" s="50">
        <f t="shared" si="387"/>
        <v>4.1696946919923192</v>
      </c>
    </row>
    <row r="217" spans="2:32" x14ac:dyDescent="0.2">
      <c r="B217" s="7">
        <v>42979</v>
      </c>
      <c r="C217" s="51">
        <v>0.31</v>
      </c>
      <c r="D217" s="51">
        <v>0.28000000000000003</v>
      </c>
      <c r="E217" s="51">
        <v>0.236501482516418</v>
      </c>
      <c r="F217" s="50">
        <v>0.248705753427272</v>
      </c>
      <c r="H217" s="49">
        <f t="shared" si="356"/>
        <v>7.3498517483581993E-2</v>
      </c>
      <c r="I217" s="50">
        <f t="shared" si="354"/>
        <v>3.1294246572728029E-2</v>
      </c>
      <c r="K217" s="46">
        <f t="shared" si="358"/>
        <v>216.67972295852161</v>
      </c>
      <c r="L217" s="47">
        <f t="shared" si="359"/>
        <v>200.65560157189728</v>
      </c>
      <c r="M217" s="47">
        <f t="shared" si="360"/>
        <v>218.00867857675561</v>
      </c>
      <c r="N217" s="48">
        <f t="shared" si="361"/>
        <v>200.4329018431782</v>
      </c>
      <c r="Q217" s="49">
        <f t="shared" si="363"/>
        <v>4.4582206248352065</v>
      </c>
      <c r="R217" s="50">
        <f t="shared" si="364"/>
        <v>3.6224803576088362</v>
      </c>
      <c r="U217" s="49">
        <f t="shared" si="375"/>
        <v>6.3360279966016009</v>
      </c>
      <c r="V217" s="51">
        <f t="shared" si="376"/>
        <v>4.7904790949924632</v>
      </c>
      <c r="W217" s="51">
        <f t="shared" si="377"/>
        <v>6.3573853238550981</v>
      </c>
      <c r="X217" s="50">
        <f t="shared" si="378"/>
        <v>4.7894018081486252</v>
      </c>
      <c r="Z217" s="49">
        <f t="shared" si="379"/>
        <v>6.4737490111335303</v>
      </c>
      <c r="AA217" s="51">
        <f t="shared" si="379"/>
        <v>4.9088620821907609</v>
      </c>
      <c r="AB217" s="51">
        <f t="shared" si="379"/>
        <v>6.4908932438354539</v>
      </c>
      <c r="AC217" s="50">
        <f t="shared" si="379"/>
        <v>4.893645955121765</v>
      </c>
      <c r="AE217" s="49">
        <f t="shared" ref="AE217:AF217" si="388">AVERAGE(Q215:Q217)</f>
        <v>4.6844687114491466</v>
      </c>
      <c r="AF217" s="50">
        <f t="shared" si="388"/>
        <v>3.8729360217978885</v>
      </c>
    </row>
    <row r="218" spans="2:32" x14ac:dyDescent="0.2">
      <c r="B218" s="7">
        <v>43009</v>
      </c>
      <c r="C218" s="51">
        <v>0.63</v>
      </c>
      <c r="D218" s="51">
        <v>0.25</v>
      </c>
      <c r="E218" s="51">
        <v>0.42334840859931999</v>
      </c>
      <c r="F218" s="50">
        <v>0.295799497913248</v>
      </c>
      <c r="H218" s="49">
        <f t="shared" si="356"/>
        <v>0.20665159140068001</v>
      </c>
      <c r="I218" s="50">
        <f t="shared" si="354"/>
        <v>-4.5799497913248E-2</v>
      </c>
      <c r="K218" s="46">
        <f t="shared" si="358"/>
        <v>218.04480521316029</v>
      </c>
      <c r="L218" s="47">
        <f t="shared" si="359"/>
        <v>201.15724057582702</v>
      </c>
      <c r="M218" s="47">
        <f t="shared" si="360"/>
        <v>218.93161484811873</v>
      </c>
      <c r="N218" s="48">
        <f t="shared" si="361"/>
        <v>201.02578136048328</v>
      </c>
      <c r="Q218" s="49">
        <f t="shared" si="363"/>
        <v>4.8592932784169136</v>
      </c>
      <c r="R218" s="50">
        <f t="shared" si="364"/>
        <v>3.507060246425084</v>
      </c>
      <c r="U218" s="49">
        <f t="shared" si="375"/>
        <v>6.3571662588014988</v>
      </c>
      <c r="V218" s="51">
        <f t="shared" si="376"/>
        <v>4.7591297294873698</v>
      </c>
      <c r="W218" s="51">
        <f t="shared" si="377"/>
        <v>6.4071671626951598</v>
      </c>
      <c r="X218" s="50">
        <f t="shared" si="378"/>
        <v>4.7628989235207513</v>
      </c>
      <c r="Z218" s="49">
        <f t="shared" si="379"/>
        <v>6.4490814890425368</v>
      </c>
      <c r="AA218" s="51">
        <f t="shared" si="379"/>
        <v>4.8496945631687156</v>
      </c>
      <c r="AB218" s="51">
        <f t="shared" si="379"/>
        <v>6.4786152765593714</v>
      </c>
      <c r="AC218" s="50">
        <f t="shared" si="379"/>
        <v>4.8427381241420733</v>
      </c>
      <c r="AE218" s="49">
        <f t="shared" ref="AE218:AF218" si="389">AVERAGE(Q216:Q218)</f>
        <v>4.7533919698534008</v>
      </c>
      <c r="AF218" s="50">
        <f t="shared" si="389"/>
        <v>3.6889968349988131</v>
      </c>
    </row>
    <row r="219" spans="2:32" x14ac:dyDescent="0.2">
      <c r="B219" s="7">
        <v>43040</v>
      </c>
      <c r="C219" s="51">
        <v>1.03</v>
      </c>
      <c r="D219" s="51">
        <v>0.34</v>
      </c>
      <c r="E219" s="51">
        <v>0.64000052446629496</v>
      </c>
      <c r="F219" s="50">
        <v>0.45508784630141602</v>
      </c>
      <c r="H219" s="49">
        <f t="shared" si="356"/>
        <v>0.38999947553370506</v>
      </c>
      <c r="I219" s="50">
        <f t="shared" si="354"/>
        <v>-0.115087846301416</v>
      </c>
      <c r="K219" s="46">
        <f t="shared" si="358"/>
        <v>220.29066670685583</v>
      </c>
      <c r="L219" s="47">
        <f t="shared" si="359"/>
        <v>201.84117519378484</v>
      </c>
      <c r="M219" s="47">
        <f t="shared" si="360"/>
        <v>220.33277833136921</v>
      </c>
      <c r="N219" s="48">
        <f t="shared" si="361"/>
        <v>201.9406252593873</v>
      </c>
      <c r="Q219" s="49">
        <f t="shared" si="363"/>
        <v>5.3234106109342036</v>
      </c>
      <c r="R219" s="50">
        <f t="shared" si="364"/>
        <v>4.0719824505820412</v>
      </c>
      <c r="U219" s="49">
        <f t="shared" si="375"/>
        <v>6.6210012614279918</v>
      </c>
      <c r="V219" s="51">
        <f t="shared" si="376"/>
        <v>4.884564728165671</v>
      </c>
      <c r="W219" s="51">
        <f t="shared" si="377"/>
        <v>6.6855190551929695</v>
      </c>
      <c r="X219" s="50">
        <f t="shared" si="378"/>
        <v>4.8903684772635359</v>
      </c>
      <c r="Z219" s="49">
        <f t="shared" si="379"/>
        <v>6.4380651722770308</v>
      </c>
      <c r="AA219" s="51">
        <f t="shared" si="379"/>
        <v>4.811391184215168</v>
      </c>
      <c r="AB219" s="51">
        <f t="shared" si="379"/>
        <v>6.4833571805810761</v>
      </c>
      <c r="AC219" s="50">
        <f t="shared" si="379"/>
        <v>4.8142230696443038</v>
      </c>
      <c r="AE219" s="49">
        <f t="shared" ref="AE219:AF219" si="390">AVERAGE(Q217:Q219)</f>
        <v>4.8803081713954413</v>
      </c>
      <c r="AF219" s="50">
        <f t="shared" si="390"/>
        <v>3.7338410182053203</v>
      </c>
    </row>
    <row r="220" spans="2:32" x14ac:dyDescent="0.2">
      <c r="B220" s="7">
        <v>43070</v>
      </c>
      <c r="C220" s="51">
        <v>0.59</v>
      </c>
      <c r="D220" s="51">
        <v>0.42</v>
      </c>
      <c r="E220" s="51">
        <v>0.438263161072518</v>
      </c>
      <c r="F220" s="50">
        <v>0.31663249569692198</v>
      </c>
      <c r="H220" s="49">
        <f t="shared" si="356"/>
        <v>0.15173683892748197</v>
      </c>
      <c r="I220" s="50">
        <f t="shared" si="354"/>
        <v>0.10336750430307801</v>
      </c>
      <c r="K220" s="46">
        <f t="shared" si="358"/>
        <v>221.59038164042627</v>
      </c>
      <c r="L220" s="47">
        <f t="shared" si="359"/>
        <v>202.68890812959873</v>
      </c>
      <c r="M220" s="47">
        <f t="shared" si="360"/>
        <v>221.29841573056316</v>
      </c>
      <c r="N220" s="48">
        <f t="shared" si="361"/>
        <v>202.58003490097204</v>
      </c>
      <c r="Q220" s="49">
        <f t="shared" si="363"/>
        <v>6.1739779961217636</v>
      </c>
      <c r="R220" s="50">
        <f t="shared" si="364"/>
        <v>4.3543385744166869</v>
      </c>
      <c r="U220" s="49">
        <f t="shared" si="375"/>
        <v>6.7589738889811031</v>
      </c>
      <c r="V220" s="51">
        <f t="shared" si="376"/>
        <v>4.8532403185903092</v>
      </c>
      <c r="W220" s="51">
        <f t="shared" si="377"/>
        <v>6.8122026780788474</v>
      </c>
      <c r="X220" s="50">
        <f t="shared" si="378"/>
        <v>4.8484428630314085</v>
      </c>
      <c r="Z220" s="49">
        <f t="shared" si="379"/>
        <v>6.5790471364035312</v>
      </c>
      <c r="AA220" s="51">
        <f t="shared" si="379"/>
        <v>4.8323115920811164</v>
      </c>
      <c r="AB220" s="51">
        <f t="shared" si="379"/>
        <v>6.6349629653223259</v>
      </c>
      <c r="AC220" s="50">
        <f t="shared" si="379"/>
        <v>4.8339034212718985</v>
      </c>
      <c r="AE220" s="49">
        <f t="shared" ref="AE220:AF220" si="391">AVERAGE(Q218:Q220)</f>
        <v>5.4522272951576269</v>
      </c>
      <c r="AF220" s="50">
        <f t="shared" si="391"/>
        <v>3.9777937571412707</v>
      </c>
    </row>
    <row r="221" spans="2:32" x14ac:dyDescent="0.2">
      <c r="B221" s="7">
        <v>43101</v>
      </c>
      <c r="C221" s="51">
        <v>0.53</v>
      </c>
      <c r="D221" s="51">
        <v>0.28000000000000003</v>
      </c>
      <c r="E221" s="51">
        <v>0.43297377310614299</v>
      </c>
      <c r="F221" s="50">
        <v>0.27473772074242703</v>
      </c>
      <c r="H221" s="49">
        <f t="shared" si="356"/>
        <v>9.7026226893857037E-2</v>
      </c>
      <c r="I221" s="50">
        <f t="shared" si="354"/>
        <v>5.2622792575729993E-3</v>
      </c>
      <c r="K221" s="46">
        <f t="shared" si="358"/>
        <v>222.76481066312056</v>
      </c>
      <c r="L221" s="47">
        <f t="shared" si="359"/>
        <v>203.25643707236159</v>
      </c>
      <c r="M221" s="47">
        <f t="shared" si="360"/>
        <v>222.25657983097588</v>
      </c>
      <c r="N221" s="48">
        <f t="shared" si="361"/>
        <v>203.13659867153817</v>
      </c>
      <c r="Q221" s="49">
        <f t="shared" si="363"/>
        <v>6.2146900494218755</v>
      </c>
      <c r="R221" s="50">
        <f t="shared" si="364"/>
        <v>4.2667099554588646</v>
      </c>
      <c r="U221" s="49">
        <f t="shared" si="375"/>
        <v>5.5307733044176501</v>
      </c>
      <c r="V221" s="51">
        <f t="shared" si="376"/>
        <v>4.5404945232475171</v>
      </c>
      <c r="W221" s="51">
        <f t="shared" si="377"/>
        <v>5.6127827097662362</v>
      </c>
      <c r="X221" s="50">
        <f t="shared" si="378"/>
        <v>4.5461492352790742</v>
      </c>
      <c r="Z221" s="49">
        <f t="shared" si="379"/>
        <v>6.303582818275582</v>
      </c>
      <c r="AA221" s="51">
        <f t="shared" si="379"/>
        <v>4.7594331900011655</v>
      </c>
      <c r="AB221" s="51">
        <f t="shared" si="379"/>
        <v>6.370168147679351</v>
      </c>
      <c r="AC221" s="50">
        <f t="shared" si="379"/>
        <v>4.7616535251913392</v>
      </c>
      <c r="AE221" s="49">
        <f t="shared" ref="AE221:AF221" si="392">AVERAGE(Q219:Q221)</f>
        <v>5.9040262188259476</v>
      </c>
      <c r="AF221" s="50">
        <f t="shared" si="392"/>
        <v>4.2310103268191979</v>
      </c>
    </row>
    <row r="222" spans="2:32" x14ac:dyDescent="0.2">
      <c r="B222" s="7">
        <v>43132</v>
      </c>
      <c r="C222" s="51">
        <v>0.38</v>
      </c>
      <c r="D222" s="51">
        <v>0.49</v>
      </c>
      <c r="E222" s="51">
        <v>0.398025503255309</v>
      </c>
      <c r="F222" s="50">
        <v>0.33581520091392297</v>
      </c>
      <c r="H222" s="49">
        <f t="shared" si="356"/>
        <v>-1.8025503255308994E-2</v>
      </c>
      <c r="I222" s="50">
        <f t="shared" si="354"/>
        <v>0.15418479908607702</v>
      </c>
      <c r="K222" s="46">
        <f t="shared" si="358"/>
        <v>223.61131694364042</v>
      </c>
      <c r="L222" s="47">
        <f t="shared" si="359"/>
        <v>204.25239361401614</v>
      </c>
      <c r="M222" s="47">
        <f t="shared" si="360"/>
        <v>223.14121770136617</v>
      </c>
      <c r="N222" s="48">
        <f t="shared" si="361"/>
        <v>203.81876224849671</v>
      </c>
      <c r="Q222" s="49">
        <f t="shared" si="363"/>
        <v>5.1968539058685934</v>
      </c>
      <c r="R222" s="50">
        <f t="shared" si="364"/>
        <v>3.7723980995342714</v>
      </c>
      <c r="U222" s="49">
        <f t="shared" si="375"/>
        <v>5.3209288556118821</v>
      </c>
      <c r="V222" s="51">
        <f t="shared" si="376"/>
        <v>4.2603641786536457</v>
      </c>
      <c r="W222" s="51">
        <f t="shared" si="377"/>
        <v>5.4102298304861733</v>
      </c>
      <c r="X222" s="50">
        <f t="shared" si="378"/>
        <v>4.2791238691166882</v>
      </c>
      <c r="Z222" s="49">
        <f t="shared" si="379"/>
        <v>5.8702253496702115</v>
      </c>
      <c r="AA222" s="51">
        <f t="shared" si="379"/>
        <v>4.551366340163824</v>
      </c>
      <c r="AB222" s="51">
        <f t="shared" si="379"/>
        <v>5.945071739443752</v>
      </c>
      <c r="AC222" s="50">
        <f t="shared" si="379"/>
        <v>4.5579053224757233</v>
      </c>
      <c r="AE222" s="49">
        <f t="shared" ref="AE222:AF222" si="393">AVERAGE(Q220:Q222)</f>
        <v>5.8618406504707439</v>
      </c>
      <c r="AF222" s="50">
        <f t="shared" si="393"/>
        <v>4.1311488764699407</v>
      </c>
    </row>
    <row r="223" spans="2:32" x14ac:dyDescent="0.2">
      <c r="B223" s="7">
        <v>43160</v>
      </c>
      <c r="C223" s="51">
        <v>0.32</v>
      </c>
      <c r="D223" s="51">
        <v>0.33</v>
      </c>
      <c r="E223" s="51">
        <v>0.25898074528291698</v>
      </c>
      <c r="F223" s="50">
        <v>0.23420358079106199</v>
      </c>
      <c r="H223" s="49">
        <f t="shared" si="356"/>
        <v>6.1019254717083027E-2</v>
      </c>
      <c r="I223" s="50">
        <f t="shared" si="354"/>
        <v>9.5796419208938027E-2</v>
      </c>
      <c r="K223" s="46">
        <f t="shared" si="358"/>
        <v>224.32687315786009</v>
      </c>
      <c r="L223" s="47">
        <f t="shared" si="359"/>
        <v>204.92642651294241</v>
      </c>
      <c r="M223" s="47">
        <f t="shared" si="360"/>
        <v>223.71911049000255</v>
      </c>
      <c r="N223" s="48">
        <f t="shared" si="361"/>
        <v>204.29611308800673</v>
      </c>
      <c r="Q223" s="49">
        <f t="shared" si="363"/>
        <v>4.447756578350436</v>
      </c>
      <c r="R223" s="50">
        <f t="shared" si="364"/>
        <v>3.4317443573816746</v>
      </c>
      <c r="U223" s="49">
        <f t="shared" si="375"/>
        <v>5.0173499929925924</v>
      </c>
      <c r="V223" s="51">
        <f t="shared" si="376"/>
        <v>4.0115575026779453</v>
      </c>
      <c r="W223" s="51">
        <f t="shared" si="377"/>
        <v>5.0909241169222241</v>
      </c>
      <c r="X223" s="50">
        <f t="shared" si="378"/>
        <v>3.9793051804682449</v>
      </c>
      <c r="Z223" s="49">
        <f t="shared" si="379"/>
        <v>5.2896840510073746</v>
      </c>
      <c r="AA223" s="51">
        <f t="shared" si="379"/>
        <v>4.2708054015263697</v>
      </c>
      <c r="AB223" s="51">
        <f t="shared" si="379"/>
        <v>5.3713122190582112</v>
      </c>
      <c r="AC223" s="50">
        <f t="shared" si="379"/>
        <v>4.2681927616213358</v>
      </c>
      <c r="AE223" s="49">
        <f t="shared" ref="AE223:AF223" si="394">AVERAGE(Q221:Q223)</f>
        <v>5.2864335112136347</v>
      </c>
      <c r="AF223" s="50">
        <f t="shared" si="394"/>
        <v>3.8236174707916035</v>
      </c>
    </row>
    <row r="224" spans="2:32" x14ac:dyDescent="0.2">
      <c r="B224" s="7">
        <v>43191</v>
      </c>
      <c r="C224" s="51">
        <v>-0.34</v>
      </c>
      <c r="D224" s="51">
        <v>0.15</v>
      </c>
      <c r="E224" s="51">
        <v>3.2080798728537099E-2</v>
      </c>
      <c r="F224" s="50">
        <v>0.17976760908563799</v>
      </c>
      <c r="H224" s="49">
        <f t="shared" si="356"/>
        <v>-0.37208079872853711</v>
      </c>
      <c r="I224" s="50">
        <f t="shared" si="354"/>
        <v>-2.9767609085637997E-2</v>
      </c>
      <c r="K224" s="46">
        <f t="shared" si="358"/>
        <v>223.56416178912338</v>
      </c>
      <c r="L224" s="47">
        <f t="shared" si="359"/>
        <v>205.23381615271182</v>
      </c>
      <c r="M224" s="47">
        <f t="shared" si="360"/>
        <v>223.79088136755612</v>
      </c>
      <c r="N224" s="48">
        <f t="shared" si="361"/>
        <v>204.66337132595996</v>
      </c>
      <c r="Q224" s="49">
        <f t="shared" si="363"/>
        <v>2.790040904037113</v>
      </c>
      <c r="R224" s="50">
        <f t="shared" si="364"/>
        <v>3.0404602346349634</v>
      </c>
      <c r="U224" s="49">
        <f t="shared" si="375"/>
        <v>4.534849183995604</v>
      </c>
      <c r="V224" s="51">
        <f t="shared" si="376"/>
        <v>3.7009206958008605</v>
      </c>
      <c r="W224" s="51">
        <f t="shared" si="377"/>
        <v>4.6220111195247</v>
      </c>
      <c r="X224" s="50">
        <f t="shared" si="378"/>
        <v>3.7171663676144817</v>
      </c>
      <c r="Z224" s="49">
        <f t="shared" si="379"/>
        <v>4.9577093442000262</v>
      </c>
      <c r="AA224" s="51">
        <f t="shared" si="379"/>
        <v>3.9909474590441505</v>
      </c>
      <c r="AB224" s="51">
        <f t="shared" si="379"/>
        <v>5.0410550223110322</v>
      </c>
      <c r="AC224" s="50">
        <f t="shared" si="379"/>
        <v>3.9918651390664714</v>
      </c>
      <c r="AE224" s="49">
        <f t="shared" ref="AE224:AF224" si="395">AVERAGE(Q222:Q224)</f>
        <v>4.1448837960853808</v>
      </c>
      <c r="AF224" s="50">
        <f t="shared" si="395"/>
        <v>3.414867563850303</v>
      </c>
    </row>
    <row r="225" spans="2:32" x14ac:dyDescent="0.2">
      <c r="B225" s="7">
        <v>43221</v>
      </c>
      <c r="C225" s="51">
        <v>-0.16</v>
      </c>
      <c r="D225" s="51">
        <v>0.26</v>
      </c>
      <c r="E225" s="51">
        <v>0.388281917216863</v>
      </c>
      <c r="F225" s="50">
        <v>0.32216934624657001</v>
      </c>
      <c r="H225" s="49">
        <f t="shared" si="356"/>
        <v>-0.54828191721686304</v>
      </c>
      <c r="I225" s="50">
        <f t="shared" si="354"/>
        <v>-6.2169346246570001E-2</v>
      </c>
      <c r="K225" s="46">
        <f t="shared" si="358"/>
        <v>223.20645913026075</v>
      </c>
      <c r="L225" s="47">
        <f t="shared" si="359"/>
        <v>205.76742407470886</v>
      </c>
      <c r="M225" s="47">
        <f t="shared" si="360"/>
        <v>224.6598208922866</v>
      </c>
      <c r="N225" s="48">
        <f t="shared" si="361"/>
        <v>205.32273397136697</v>
      </c>
      <c r="Q225" s="49">
        <f t="shared" si="363"/>
        <v>2.7501437920060425</v>
      </c>
      <c r="R225" s="50">
        <f t="shared" si="364"/>
        <v>2.9844169035385164</v>
      </c>
      <c r="U225" s="49">
        <f t="shared" si="375"/>
        <v>4.4929850073099971</v>
      </c>
      <c r="V225" s="51">
        <f t="shared" si="376"/>
        <v>3.6802384220282676</v>
      </c>
      <c r="W225" s="51">
        <f t="shared" si="377"/>
        <v>4.5479556917592987</v>
      </c>
      <c r="X225" s="50">
        <f t="shared" si="378"/>
        <v>3.6907015954968188</v>
      </c>
      <c r="Z225" s="49">
        <f t="shared" si="379"/>
        <v>4.6817280614327315</v>
      </c>
      <c r="AA225" s="51">
        <f t="shared" si="379"/>
        <v>3.797572206835691</v>
      </c>
      <c r="AB225" s="51">
        <f t="shared" si="379"/>
        <v>4.753630309402074</v>
      </c>
      <c r="AC225" s="50">
        <f t="shared" si="379"/>
        <v>3.7957243811931818</v>
      </c>
      <c r="AE225" s="49">
        <f t="shared" ref="AE225:AF225" si="396">AVERAGE(Q223:Q225)</f>
        <v>3.3293137581311973</v>
      </c>
      <c r="AF225" s="50">
        <f t="shared" si="396"/>
        <v>3.1522071651850516</v>
      </c>
    </row>
    <row r="226" spans="2:32" x14ac:dyDescent="0.2">
      <c r="B226" s="7">
        <v>43252</v>
      </c>
      <c r="C226" s="51">
        <v>0.39</v>
      </c>
      <c r="D226" s="51">
        <v>0.23</v>
      </c>
      <c r="E226" s="51">
        <v>0.45278697562986597</v>
      </c>
      <c r="F226" s="50">
        <v>0.24258066677191101</v>
      </c>
      <c r="H226" s="49">
        <f t="shared" si="356"/>
        <v>-6.278697562986596E-2</v>
      </c>
      <c r="I226" s="50">
        <f t="shared" si="354"/>
        <v>-1.2580666771910998E-2</v>
      </c>
      <c r="K226" s="46">
        <f t="shared" si="358"/>
        <v>224.07696432086877</v>
      </c>
      <c r="L226" s="47">
        <f t="shared" si="359"/>
        <v>206.24068915008067</v>
      </c>
      <c r="M226" s="47">
        <f t="shared" si="360"/>
        <v>225.67705130076027</v>
      </c>
      <c r="N226" s="48">
        <f t="shared" si="361"/>
        <v>205.82080722846905</v>
      </c>
      <c r="Q226" s="49">
        <f t="shared" si="363"/>
        <v>3.5469375972018895</v>
      </c>
      <c r="R226" s="50">
        <f t="shared" si="364"/>
        <v>3.0188489613330489</v>
      </c>
      <c r="U226" s="49">
        <f t="shared" si="375"/>
        <v>4.6389103729062242</v>
      </c>
      <c r="V226" s="51">
        <f t="shared" si="376"/>
        <v>3.6078793324017226</v>
      </c>
      <c r="W226" s="51">
        <f t="shared" si="377"/>
        <v>4.6524191791978922</v>
      </c>
      <c r="X226" s="50">
        <f t="shared" si="378"/>
        <v>3.6057261331170025</v>
      </c>
      <c r="Z226" s="49">
        <f t="shared" si="379"/>
        <v>4.5555815214039415</v>
      </c>
      <c r="AA226" s="51">
        <f t="shared" si="379"/>
        <v>3.6630128167436169</v>
      </c>
      <c r="AB226" s="51">
        <f t="shared" si="379"/>
        <v>4.607461996827297</v>
      </c>
      <c r="AC226" s="50">
        <f t="shared" si="379"/>
        <v>3.6711980320761008</v>
      </c>
      <c r="AE226" s="49">
        <f t="shared" ref="AE226:AF226" si="397">AVERAGE(Q224:Q226)</f>
        <v>3.029040764415015</v>
      </c>
      <c r="AF226" s="50">
        <f t="shared" si="397"/>
        <v>3.0145753665021764</v>
      </c>
    </row>
    <row r="227" spans="2:32" x14ac:dyDescent="0.2">
      <c r="B227" s="7">
        <v>43282</v>
      </c>
      <c r="C227" s="51">
        <v>0.54</v>
      </c>
      <c r="D227" s="51">
        <v>0.28999999999999998</v>
      </c>
      <c r="E227" s="51">
        <v>0.48670670584443698</v>
      </c>
      <c r="F227" s="50">
        <v>0.33002031035038798</v>
      </c>
      <c r="H227" s="49">
        <f t="shared" si="356"/>
        <v>5.3293294155563053E-2</v>
      </c>
      <c r="I227" s="50">
        <f t="shared" si="354"/>
        <v>-4.0020310350388E-2</v>
      </c>
      <c r="K227" s="46">
        <f t="shared" si="358"/>
        <v>225.28697992820148</v>
      </c>
      <c r="L227" s="47">
        <f t="shared" si="359"/>
        <v>206.83878714861589</v>
      </c>
      <c r="M227" s="47">
        <f t="shared" si="360"/>
        <v>226.77543664299304</v>
      </c>
      <c r="N227" s="48">
        <f t="shared" si="361"/>
        <v>206.50005769525012</v>
      </c>
      <c r="Q227" s="49">
        <f t="shared" si="363"/>
        <v>5.4422101575007531</v>
      </c>
      <c r="R227" s="50">
        <f t="shared" si="364"/>
        <v>3.6382841645801847</v>
      </c>
      <c r="U227" s="49">
        <f t="shared" si="375"/>
        <v>4.8056988333531763</v>
      </c>
      <c r="V227" s="51">
        <f t="shared" si="376"/>
        <v>3.6285451106668773</v>
      </c>
      <c r="W227" s="51">
        <f t="shared" si="377"/>
        <v>4.8188191925930397</v>
      </c>
      <c r="X227" s="50">
        <f t="shared" si="378"/>
        <v>3.6122040200850449</v>
      </c>
      <c r="Z227" s="49">
        <f t="shared" si="379"/>
        <v>4.6458647378564661</v>
      </c>
      <c r="AA227" s="51">
        <f t="shared" si="379"/>
        <v>3.6388876216989559</v>
      </c>
      <c r="AB227" s="51">
        <f t="shared" si="379"/>
        <v>4.6730646878500766</v>
      </c>
      <c r="AC227" s="50">
        <f t="shared" si="379"/>
        <v>3.6362105828996221</v>
      </c>
      <c r="AE227" s="49">
        <f t="shared" ref="AE227:AF227" si="398">AVERAGE(Q225:Q227)</f>
        <v>3.9130971822362284</v>
      </c>
      <c r="AF227" s="50">
        <f t="shared" si="398"/>
        <v>3.21385000981725</v>
      </c>
    </row>
    <row r="228" spans="2:32" x14ac:dyDescent="0.2">
      <c r="B228" s="7">
        <v>43313</v>
      </c>
      <c r="C228" s="51">
        <v>0.57999999999999996</v>
      </c>
      <c r="D228" s="51">
        <v>0.25</v>
      </c>
      <c r="E228" s="51">
        <v>0.62772530525977399</v>
      </c>
      <c r="F228" s="50">
        <v>0.30965265270155301</v>
      </c>
      <c r="H228" s="49">
        <f t="shared" si="356"/>
        <v>-4.7725305259774031E-2</v>
      </c>
      <c r="I228" s="50">
        <f t="shared" si="354"/>
        <v>-5.9652652701553011E-2</v>
      </c>
      <c r="K228" s="46">
        <f t="shared" si="358"/>
        <v>226.59364441178505</v>
      </c>
      <c r="L228" s="47">
        <f t="shared" si="359"/>
        <v>207.35588411648743</v>
      </c>
      <c r="M228" s="47">
        <f t="shared" si="360"/>
        <v>228.19896344491443</v>
      </c>
      <c r="N228" s="48">
        <f t="shared" si="361"/>
        <v>207.13949060173371</v>
      </c>
      <c r="Q228" s="49">
        <f t="shared" si="363"/>
        <v>6.4518065978455468</v>
      </c>
      <c r="R228" s="50">
        <f t="shared" si="364"/>
        <v>3.5865721291748969</v>
      </c>
      <c r="U228" s="49">
        <f t="shared" si="375"/>
        <v>4.8995640228745714</v>
      </c>
      <c r="V228" s="51">
        <f t="shared" si="376"/>
        <v>3.6285451106668773</v>
      </c>
      <c r="W228" s="51">
        <f t="shared" si="377"/>
        <v>4.9218126864685132</v>
      </c>
      <c r="X228" s="50">
        <f t="shared" si="378"/>
        <v>3.6030793960925678</v>
      </c>
      <c r="Z228" s="49">
        <f t="shared" si="379"/>
        <v>4.7813910763779903</v>
      </c>
      <c r="AA228" s="51">
        <f t="shared" si="379"/>
        <v>3.6216565179118256</v>
      </c>
      <c r="AB228" s="51">
        <f t="shared" si="379"/>
        <v>4.797683686086482</v>
      </c>
      <c r="AC228" s="50">
        <f t="shared" si="379"/>
        <v>3.6070031830982052</v>
      </c>
      <c r="AE228" s="49">
        <f t="shared" ref="AE228:AF228" si="399">AVERAGE(Q226:Q228)</f>
        <v>5.1469847841827301</v>
      </c>
      <c r="AF228" s="50">
        <f t="shared" si="399"/>
        <v>3.4145684183627103</v>
      </c>
    </row>
    <row r="229" spans="2:32" x14ac:dyDescent="0.2">
      <c r="B229" s="7">
        <v>43344</v>
      </c>
      <c r="C229" s="51">
        <v>0.42</v>
      </c>
      <c r="D229" s="51">
        <v>0.32</v>
      </c>
      <c r="E229" s="51">
        <v>0.34362633803805598</v>
      </c>
      <c r="F229" s="50">
        <v>0.30229361857986797</v>
      </c>
      <c r="H229" s="49">
        <f t="shared" si="356"/>
        <v>7.6373661961944006E-2</v>
      </c>
      <c r="I229" s="50">
        <f t="shared" si="354"/>
        <v>1.7706381420132034E-2</v>
      </c>
      <c r="K229" s="46">
        <f t="shared" si="358"/>
        <v>227.54533771831456</v>
      </c>
      <c r="L229" s="47">
        <f t="shared" si="359"/>
        <v>208.01942294566021</v>
      </c>
      <c r="M229" s="47">
        <f t="shared" si="360"/>
        <v>228.98311518644101</v>
      </c>
      <c r="N229" s="48">
        <f t="shared" si="361"/>
        <v>207.7656600633816</v>
      </c>
      <c r="Q229" s="49">
        <f t="shared" si="363"/>
        <v>5.9898415435706482</v>
      </c>
      <c r="R229" s="50">
        <f t="shared" si="364"/>
        <v>3.8336124195378289</v>
      </c>
      <c r="U229" s="49">
        <f t="shared" si="375"/>
        <v>5.0145969412527478</v>
      </c>
      <c r="V229" s="51">
        <f t="shared" si="376"/>
        <v>3.6698807888123639</v>
      </c>
      <c r="W229" s="51">
        <f t="shared" si="377"/>
        <v>5.0339448325317733</v>
      </c>
      <c r="X229" s="50">
        <f t="shared" si="378"/>
        <v>3.6584603389820103</v>
      </c>
      <c r="Z229" s="49">
        <f t="shared" si="379"/>
        <v>4.9066199324934985</v>
      </c>
      <c r="AA229" s="51">
        <f t="shared" si="379"/>
        <v>3.6423236700487061</v>
      </c>
      <c r="AB229" s="51">
        <f t="shared" si="379"/>
        <v>4.9248589038644424</v>
      </c>
      <c r="AC229" s="50">
        <f t="shared" si="379"/>
        <v>3.6245812517198743</v>
      </c>
      <c r="AE229" s="49">
        <f t="shared" ref="AE229:AF229" si="400">AVERAGE(Q227:Q229)</f>
        <v>5.9612860996389827</v>
      </c>
      <c r="AF229" s="50">
        <f t="shared" si="400"/>
        <v>3.6861562377643033</v>
      </c>
    </row>
    <row r="230" spans="2:32" x14ac:dyDescent="0.2">
      <c r="B230" s="7">
        <v>43374</v>
      </c>
      <c r="C230" s="51">
        <v>0.52</v>
      </c>
      <c r="D230" s="51">
        <v>0.31</v>
      </c>
      <c r="E230" s="51">
        <v>0.33970483047918498</v>
      </c>
      <c r="F230" s="50">
        <v>0.35635909896708701</v>
      </c>
      <c r="H230" s="49">
        <f t="shared" si="356"/>
        <v>0.18029516952081504</v>
      </c>
      <c r="I230" s="50">
        <f t="shared" si="354"/>
        <v>-4.6359098967087009E-2</v>
      </c>
      <c r="K230" s="46">
        <f t="shared" si="358"/>
        <v>228.7285734744498</v>
      </c>
      <c r="L230" s="47">
        <f t="shared" si="359"/>
        <v>208.66428315679178</v>
      </c>
      <c r="M230" s="47">
        <f t="shared" si="360"/>
        <v>229.76098188971105</v>
      </c>
      <c r="N230" s="48">
        <f t="shared" si="361"/>
        <v>208.50605189754651</v>
      </c>
      <c r="Q230" s="49">
        <f t="shared" si="363"/>
        <v>5.3709915552868921</v>
      </c>
      <c r="R230" s="50">
        <f t="shared" si="364"/>
        <v>3.9426895904546768</v>
      </c>
      <c r="U230" s="49">
        <f t="shared" si="375"/>
        <v>4.8998040796454916</v>
      </c>
      <c r="V230" s="51">
        <f t="shared" si="376"/>
        <v>3.7319276002570518</v>
      </c>
      <c r="W230" s="51">
        <f t="shared" si="377"/>
        <v>4.9464610440593759</v>
      </c>
      <c r="X230" s="50">
        <f t="shared" si="378"/>
        <v>3.7210503480891646</v>
      </c>
      <c r="Z230" s="49">
        <f t="shared" si="379"/>
        <v>4.9379883479242705</v>
      </c>
      <c r="AA230" s="51">
        <f t="shared" si="379"/>
        <v>3.6767844999120975</v>
      </c>
      <c r="AB230" s="51">
        <f t="shared" si="379"/>
        <v>4.9674061876865538</v>
      </c>
      <c r="AC230" s="50">
        <f t="shared" si="379"/>
        <v>3.6608633610545809</v>
      </c>
      <c r="AE230" s="49">
        <f t="shared" ref="AE230:AF230" si="401">AVERAGE(Q228:Q230)</f>
        <v>5.937546565567696</v>
      </c>
      <c r="AF230" s="50">
        <f t="shared" si="401"/>
        <v>3.7876247130558007</v>
      </c>
    </row>
    <row r="231" spans="2:32" x14ac:dyDescent="0.2">
      <c r="B231" s="7">
        <v>43405</v>
      </c>
      <c r="C231" s="51">
        <v>0.85</v>
      </c>
      <c r="D231" s="51">
        <v>0.25</v>
      </c>
      <c r="E231" s="51">
        <v>0.48399486976543898</v>
      </c>
      <c r="F231" s="50">
        <v>0.38052825145053198</v>
      </c>
      <c r="H231" s="49">
        <f t="shared" si="356"/>
        <v>0.36600513023456099</v>
      </c>
      <c r="I231" s="50">
        <f t="shared" si="354"/>
        <v>-0.13052825145053198</v>
      </c>
      <c r="K231" s="46">
        <f t="shared" si="358"/>
        <v>230.67276634898261</v>
      </c>
      <c r="L231" s="47">
        <f t="shared" si="359"/>
        <v>209.18594386468376</v>
      </c>
      <c r="M231" s="47">
        <f t="shared" si="360"/>
        <v>230.87301325477998</v>
      </c>
      <c r="N231" s="48">
        <f t="shared" si="361"/>
        <v>209.29947633100079</v>
      </c>
      <c r="Q231" s="49">
        <f t="shared" si="363"/>
        <v>4.7702584658465099</v>
      </c>
      <c r="R231" s="50">
        <f t="shared" si="364"/>
        <v>4.2367714370077181</v>
      </c>
      <c r="U231" s="49">
        <f t="shared" si="375"/>
        <v>4.7129094470181911</v>
      </c>
      <c r="V231" s="51">
        <f t="shared" si="376"/>
        <v>3.6388852095452222</v>
      </c>
      <c r="W231" s="51">
        <f t="shared" si="377"/>
        <v>4.7837797912931421</v>
      </c>
      <c r="X231" s="50">
        <f t="shared" si="378"/>
        <v>3.6440666964169424</v>
      </c>
      <c r="Z231" s="49">
        <f t="shared" si="379"/>
        <v>4.8757701559721438</v>
      </c>
      <c r="AA231" s="51">
        <f t="shared" si="379"/>
        <v>3.6802311995382126</v>
      </c>
      <c r="AB231" s="51">
        <f t="shared" si="379"/>
        <v>4.9213952226280968</v>
      </c>
      <c r="AC231" s="50">
        <f t="shared" si="379"/>
        <v>3.6745257944960392</v>
      </c>
      <c r="AE231" s="49">
        <f t="shared" ref="AE231:AF231" si="402">AVERAGE(Q229:Q231)</f>
        <v>5.3770305215680168</v>
      </c>
      <c r="AF231" s="50">
        <f t="shared" si="402"/>
        <v>4.004357815666741</v>
      </c>
    </row>
    <row r="232" spans="2:32" x14ac:dyDescent="0.2">
      <c r="B232" s="7">
        <v>43435</v>
      </c>
      <c r="C232" s="51">
        <v>0.7</v>
      </c>
      <c r="D232" s="51">
        <v>0.47</v>
      </c>
      <c r="E232" s="51">
        <v>0.56303834938372599</v>
      </c>
      <c r="F232" s="50">
        <v>0.35702540053189402</v>
      </c>
      <c r="H232" s="49">
        <f t="shared" si="356"/>
        <v>0.13696165061627397</v>
      </c>
      <c r="I232" s="50">
        <f t="shared" si="354"/>
        <v>0.11297459946810595</v>
      </c>
      <c r="K232" s="46">
        <f t="shared" si="358"/>
        <v>232.28747571342547</v>
      </c>
      <c r="L232" s="47">
        <f t="shared" si="359"/>
        <v>210.16911780084777</v>
      </c>
      <c r="M232" s="47">
        <f t="shared" si="360"/>
        <v>232.17291685778213</v>
      </c>
      <c r="N232" s="48">
        <f t="shared" si="361"/>
        <v>210.04672862468269</v>
      </c>
      <c r="Q232" s="49">
        <f t="shared" si="363"/>
        <v>5.6896336979491053</v>
      </c>
      <c r="R232" s="50">
        <f t="shared" si="364"/>
        <v>4.4644725332708504</v>
      </c>
      <c r="U232" s="49">
        <f t="shared" si="375"/>
        <v>4.8274180466719514</v>
      </c>
      <c r="V232" s="51">
        <f t="shared" si="376"/>
        <v>3.6904879207628909</v>
      </c>
      <c r="W232" s="51">
        <f t="shared" si="377"/>
        <v>4.9139534466703765</v>
      </c>
      <c r="X232" s="50">
        <f t="shared" si="378"/>
        <v>3.685799406323838</v>
      </c>
      <c r="Z232" s="49">
        <f t="shared" si="379"/>
        <v>4.8133771911118783</v>
      </c>
      <c r="AA232" s="51">
        <f t="shared" si="379"/>
        <v>3.6871002435217215</v>
      </c>
      <c r="AB232" s="51">
        <f t="shared" si="379"/>
        <v>4.8813980940076318</v>
      </c>
      <c r="AC232" s="50">
        <f t="shared" si="379"/>
        <v>3.683638816943315</v>
      </c>
      <c r="AE232" s="49">
        <f t="shared" ref="AE232:AF232" si="403">AVERAGE(Q230:Q232)</f>
        <v>5.2769612396941694</v>
      </c>
      <c r="AF232" s="50">
        <f t="shared" si="403"/>
        <v>4.2146445202444154</v>
      </c>
    </row>
    <row r="233" spans="2:32" x14ac:dyDescent="0.2">
      <c r="B233" s="7">
        <v>43466</v>
      </c>
      <c r="C233" s="51">
        <v>0.09</v>
      </c>
      <c r="D233" s="51">
        <v>0.2</v>
      </c>
      <c r="E233" s="51">
        <v>1.3439466499953799E-4</v>
      </c>
      <c r="F233" s="50">
        <v>0.20326934437052799</v>
      </c>
      <c r="H233" s="49">
        <f t="shared" si="356"/>
        <v>8.9865605335000459E-2</v>
      </c>
      <c r="I233" s="50">
        <f t="shared" si="354"/>
        <v>-3.2693443705279768E-3</v>
      </c>
      <c r="K233" s="46">
        <f t="shared" si="358"/>
        <v>232.49653444156752</v>
      </c>
      <c r="L233" s="47">
        <f t="shared" si="359"/>
        <v>210.58945603644946</v>
      </c>
      <c r="M233" s="47">
        <f t="shared" si="360"/>
        <v>232.17322888579596</v>
      </c>
      <c r="N233" s="48">
        <f t="shared" si="361"/>
        <v>210.47368923282986</v>
      </c>
      <c r="Q233" s="49">
        <f t="shared" si="363"/>
        <v>4.2661771878068464</v>
      </c>
      <c r="R233" s="50">
        <f t="shared" si="364"/>
        <v>3.8285035112125598</v>
      </c>
      <c r="U233" s="49">
        <f t="shared" si="375"/>
        <v>4.3686090947119567</v>
      </c>
      <c r="V233" s="51">
        <f t="shared" si="376"/>
        <v>3.6077671485883656</v>
      </c>
      <c r="W233" s="51">
        <f t="shared" si="377"/>
        <v>4.4618022388185778</v>
      </c>
      <c r="X233" s="50">
        <f t="shared" si="378"/>
        <v>3.6118998788373915</v>
      </c>
      <c r="Z233" s="49">
        <f t="shared" si="379"/>
        <v>4.6363121961340328</v>
      </c>
      <c r="AA233" s="51">
        <f t="shared" si="379"/>
        <v>3.6457134262988262</v>
      </c>
      <c r="AB233" s="51">
        <f t="shared" si="379"/>
        <v>4.7198451589273658</v>
      </c>
      <c r="AC233" s="50">
        <f t="shared" si="379"/>
        <v>3.6472553271927239</v>
      </c>
      <c r="AE233" s="49">
        <f t="shared" ref="AE233:AF233" si="404">AVERAGE(Q231:Q233)</f>
        <v>4.9086897838674872</v>
      </c>
      <c r="AF233" s="50">
        <f t="shared" si="404"/>
        <v>4.1765824938303764</v>
      </c>
    </row>
    <row r="234" spans="2:32" x14ac:dyDescent="0.2">
      <c r="B234" s="7">
        <v>43497</v>
      </c>
      <c r="C234" s="51">
        <v>-0.03</v>
      </c>
      <c r="D234" s="51">
        <v>0.43</v>
      </c>
      <c r="E234" s="51">
        <v>-6.5744080762565899E-3</v>
      </c>
      <c r="F234" s="50">
        <v>0.29730976929589198</v>
      </c>
      <c r="H234" s="49">
        <f t="shared" si="356"/>
        <v>-2.3425591923743411E-2</v>
      </c>
      <c r="I234" s="50">
        <f t="shared" si="354"/>
        <v>0.13269023070410801</v>
      </c>
      <c r="K234" s="46">
        <f t="shared" si="358"/>
        <v>232.42678548123504</v>
      </c>
      <c r="L234" s="47">
        <f t="shared" si="359"/>
        <v>211.49499069740619</v>
      </c>
      <c r="M234" s="47">
        <f t="shared" si="360"/>
        <v>232.15796487028518</v>
      </c>
      <c r="N234" s="48">
        <f t="shared" si="361"/>
        <v>211.09944807271654</v>
      </c>
      <c r="Q234" s="49">
        <f t="shared" si="363"/>
        <v>2.2449030059712669</v>
      </c>
      <c r="R234" s="50">
        <f t="shared" si="364"/>
        <v>3.4846236068702723</v>
      </c>
      <c r="U234" s="49">
        <f t="shared" si="375"/>
        <v>3.9423177047056583</v>
      </c>
      <c r="V234" s="51">
        <f t="shared" si="376"/>
        <v>3.5459056098391102</v>
      </c>
      <c r="W234" s="51">
        <f t="shared" si="377"/>
        <v>4.0408254744698411</v>
      </c>
      <c r="X234" s="50">
        <f t="shared" si="378"/>
        <v>3.5721371987055761</v>
      </c>
      <c r="Z234" s="49">
        <f t="shared" si="379"/>
        <v>4.3794482820298555</v>
      </c>
      <c r="AA234" s="51">
        <f t="shared" si="379"/>
        <v>3.614720226396789</v>
      </c>
      <c r="AB234" s="51">
        <f t="shared" si="379"/>
        <v>4.4721937199862651</v>
      </c>
      <c r="AC234" s="50">
        <f t="shared" si="379"/>
        <v>3.6232788279556019</v>
      </c>
      <c r="AE234" s="49">
        <f t="shared" ref="AE234:AF234" si="405">AVERAGE(Q232:Q234)</f>
        <v>4.0669046305757393</v>
      </c>
      <c r="AF234" s="50">
        <f t="shared" si="405"/>
        <v>3.9258665504512273</v>
      </c>
    </row>
    <row r="235" spans="2:32" x14ac:dyDescent="0.2">
      <c r="B235" s="7">
        <v>43525</v>
      </c>
      <c r="C235" s="51">
        <v>0.39</v>
      </c>
      <c r="D235" s="51">
        <v>0.34</v>
      </c>
      <c r="E235" s="51">
        <v>0.30719780689950399</v>
      </c>
      <c r="F235" s="50">
        <v>0.30210723015670499</v>
      </c>
      <c r="H235" s="49">
        <f t="shared" si="356"/>
        <v>8.2802193100496024E-2</v>
      </c>
      <c r="I235" s="50">
        <f t="shared" si="354"/>
        <v>3.7892769843295038E-2</v>
      </c>
      <c r="K235" s="46">
        <f t="shared" si="358"/>
        <v>233.33324994461185</v>
      </c>
      <c r="L235" s="47">
        <f t="shared" si="359"/>
        <v>212.21407366577739</v>
      </c>
      <c r="M235" s="47">
        <f t="shared" si="360"/>
        <v>232.87114904690921</v>
      </c>
      <c r="N235" s="48">
        <f t="shared" si="361"/>
        <v>211.73719476816512</v>
      </c>
      <c r="Q235" s="49">
        <f t="shared" si="363"/>
        <v>1.2083894929786538</v>
      </c>
      <c r="R235" s="50">
        <f t="shared" si="364"/>
        <v>3.2582907568541088</v>
      </c>
      <c r="U235" s="49">
        <f t="shared" si="375"/>
        <v>4.0148452389892242</v>
      </c>
      <c r="V235" s="51">
        <f t="shared" si="376"/>
        <v>3.5562261426418331</v>
      </c>
      <c r="W235" s="51">
        <f t="shared" si="377"/>
        <v>4.09086132018912</v>
      </c>
      <c r="X235" s="50">
        <f t="shared" si="378"/>
        <v>3.6423021308060584</v>
      </c>
      <c r="Z235" s="49">
        <f t="shared" si="379"/>
        <v>4.1085906794689464</v>
      </c>
      <c r="AA235" s="51">
        <f t="shared" si="379"/>
        <v>3.5699663003564361</v>
      </c>
      <c r="AB235" s="51">
        <f t="shared" si="379"/>
        <v>4.1978296778258466</v>
      </c>
      <c r="AC235" s="50">
        <f t="shared" si="379"/>
        <v>3.6087797361163418</v>
      </c>
      <c r="AE235" s="49">
        <f t="shared" ref="AE235:AF235" si="406">AVERAGE(Q233:Q235)</f>
        <v>2.5731565622522559</v>
      </c>
      <c r="AF235" s="50">
        <f t="shared" si="406"/>
        <v>3.5238059583123138</v>
      </c>
    </row>
    <row r="236" spans="2:32" x14ac:dyDescent="0.2">
      <c r="B236" s="7">
        <v>43556</v>
      </c>
      <c r="C236" s="51">
        <v>0.05</v>
      </c>
      <c r="D236" s="51">
        <v>0.46</v>
      </c>
      <c r="E236" s="51">
        <v>0.41796929590257997</v>
      </c>
      <c r="F236" s="50">
        <v>0.41981919168321502</v>
      </c>
      <c r="H236" s="49">
        <f t="shared" si="356"/>
        <v>-0.36796929590257998</v>
      </c>
      <c r="I236" s="50">
        <f t="shared" si="354"/>
        <v>4.0180808316784999E-2</v>
      </c>
      <c r="K236" s="46">
        <f t="shared" si="358"/>
        <v>233.44991656958413</v>
      </c>
      <c r="L236" s="47">
        <f t="shared" si="359"/>
        <v>213.19025840463996</v>
      </c>
      <c r="M236" s="47">
        <f t="shared" si="360"/>
        <v>233.84447894894083</v>
      </c>
      <c r="N236" s="48">
        <f t="shared" si="361"/>
        <v>212.62610814773353</v>
      </c>
      <c r="Q236" s="49">
        <f t="shared" si="363"/>
        <v>2.9105543918764596</v>
      </c>
      <c r="R236" s="50">
        <f t="shared" si="364"/>
        <v>4.1537967439572867</v>
      </c>
      <c r="U236" s="49">
        <f t="shared" si="375"/>
        <v>4.4218870776727925</v>
      </c>
      <c r="V236" s="51">
        <f t="shared" si="376"/>
        <v>3.8767696284553068</v>
      </c>
      <c r="W236" s="51">
        <f t="shared" si="377"/>
        <v>4.4924071615199495</v>
      </c>
      <c r="X236" s="50">
        <f t="shared" si="378"/>
        <v>3.8906506670857084</v>
      </c>
      <c r="Z236" s="49">
        <f t="shared" si="379"/>
        <v>4.1263500071225581</v>
      </c>
      <c r="AA236" s="51">
        <f t="shared" si="379"/>
        <v>3.6596337936454169</v>
      </c>
      <c r="AB236" s="51">
        <f t="shared" si="379"/>
        <v>4.2080313187263032</v>
      </c>
      <c r="AC236" s="50">
        <f t="shared" si="379"/>
        <v>3.7016966655324475</v>
      </c>
      <c r="AE236" s="49">
        <f t="shared" ref="AE236:AF236" si="407">AVERAGE(Q234:Q236)</f>
        <v>2.1212822969421268</v>
      </c>
      <c r="AF236" s="50">
        <f t="shared" si="407"/>
        <v>3.6322370358938891</v>
      </c>
    </row>
    <row r="237" spans="2:32" x14ac:dyDescent="0.2">
      <c r="B237" s="7">
        <v>43586</v>
      </c>
      <c r="C237" s="51">
        <v>-0.28999999999999998</v>
      </c>
      <c r="D237" s="51">
        <v>0.16</v>
      </c>
      <c r="E237" s="51">
        <v>0.22559137768440399</v>
      </c>
      <c r="F237" s="50">
        <v>0.215764259432075</v>
      </c>
      <c r="H237" s="49">
        <f t="shared" si="356"/>
        <v>-0.515591377684404</v>
      </c>
      <c r="I237" s="50">
        <f t="shared" si="354"/>
        <v>-5.5764259432074997E-2</v>
      </c>
      <c r="K237" s="46">
        <f t="shared" si="358"/>
        <v>232.77291181153234</v>
      </c>
      <c r="L237" s="47">
        <f t="shared" si="359"/>
        <v>213.53136281808739</v>
      </c>
      <c r="M237" s="47">
        <f t="shared" si="360"/>
        <v>234.37201193064067</v>
      </c>
      <c r="N237" s="48">
        <f t="shared" si="361"/>
        <v>213.08487929533774</v>
      </c>
      <c r="Q237" s="49">
        <f t="shared" si="363"/>
        <v>3.8696433951196383</v>
      </c>
      <c r="R237" s="50">
        <f t="shared" si="364"/>
        <v>3.8154856940630708</v>
      </c>
      <c r="U237" s="49">
        <f t="shared" si="375"/>
        <v>4.2859210788737556</v>
      </c>
      <c r="V237" s="51">
        <f t="shared" si="376"/>
        <v>3.7731622380419338</v>
      </c>
      <c r="W237" s="51">
        <f t="shared" si="377"/>
        <v>4.3230654238839605</v>
      </c>
      <c r="X237" s="50">
        <f t="shared" si="378"/>
        <v>3.7804607282568128</v>
      </c>
      <c r="Z237" s="49">
        <f t="shared" si="379"/>
        <v>4.2408844651785911</v>
      </c>
      <c r="AA237" s="51">
        <f t="shared" si="379"/>
        <v>3.7353860030463579</v>
      </c>
      <c r="AB237" s="51">
        <f t="shared" si="379"/>
        <v>4.3021113018643433</v>
      </c>
      <c r="AC237" s="50">
        <f t="shared" si="379"/>
        <v>3.7711378420495265</v>
      </c>
      <c r="AE237" s="49">
        <f t="shared" ref="AE237:AF237" si="408">AVERAGE(Q235:Q237)</f>
        <v>2.6628624266582506</v>
      </c>
      <c r="AF237" s="50">
        <f t="shared" si="408"/>
        <v>3.7425243982914886</v>
      </c>
    </row>
    <row r="238" spans="2:32" x14ac:dyDescent="0.2">
      <c r="B238" s="7">
        <v>43617</v>
      </c>
      <c r="C238" s="51">
        <v>0.06</v>
      </c>
      <c r="D238" s="51">
        <v>0.3</v>
      </c>
      <c r="E238" s="51">
        <v>8.4824578211721194E-2</v>
      </c>
      <c r="F238" s="50">
        <v>0.29396105592645499</v>
      </c>
      <c r="H238" s="49">
        <f t="shared" si="356"/>
        <v>-2.4824578211721196E-2</v>
      </c>
      <c r="I238" s="50">
        <f t="shared" si="354"/>
        <v>6.038944073544994E-3</v>
      </c>
      <c r="K238" s="46">
        <f t="shared" si="358"/>
        <v>232.91257555861924</v>
      </c>
      <c r="L238" s="47">
        <f t="shared" si="359"/>
        <v>214.17195690654162</v>
      </c>
      <c r="M238" s="47">
        <f t="shared" si="360"/>
        <v>234.57081700120719</v>
      </c>
      <c r="N238" s="48">
        <f t="shared" si="361"/>
        <v>213.71126585653391</v>
      </c>
      <c r="Q238" s="49">
        <f t="shared" si="363"/>
        <v>2.9516182562678352</v>
      </c>
      <c r="R238" s="50">
        <f t="shared" si="364"/>
        <v>3.7817637300378522</v>
      </c>
      <c r="U238" s="49">
        <f t="shared" si="375"/>
        <v>3.9431144850294686</v>
      </c>
      <c r="V238" s="51">
        <f t="shared" si="376"/>
        <v>3.8456367602075971</v>
      </c>
      <c r="W238" s="51">
        <f t="shared" si="377"/>
        <v>3.9409260486101374</v>
      </c>
      <c r="X238" s="50">
        <f t="shared" si="378"/>
        <v>3.8336544950511922</v>
      </c>
      <c r="Z238" s="49">
        <f t="shared" si="379"/>
        <v>4.2169742138586725</v>
      </c>
      <c r="AA238" s="51">
        <f t="shared" si="379"/>
        <v>3.8318562089016126</v>
      </c>
      <c r="AB238" s="51">
        <f t="shared" si="379"/>
        <v>4.2521328780046828</v>
      </c>
      <c r="AC238" s="50">
        <f t="shared" si="379"/>
        <v>3.8349219634645713</v>
      </c>
      <c r="AE238" s="49">
        <f t="shared" ref="AE238:AF238" si="409">AVERAGE(Q236:Q238)</f>
        <v>3.2439386810879776</v>
      </c>
      <c r="AF238" s="50">
        <f t="shared" si="409"/>
        <v>3.9170153893527364</v>
      </c>
    </row>
    <row r="239" spans="2:32" x14ac:dyDescent="0.2">
      <c r="B239" s="7">
        <v>43647</v>
      </c>
      <c r="C239" s="51">
        <v>0.38</v>
      </c>
      <c r="D239" s="51">
        <v>0.26</v>
      </c>
      <c r="E239" s="51">
        <v>0.33474571240623502</v>
      </c>
      <c r="F239" s="50">
        <v>0.28860514228541001</v>
      </c>
      <c r="H239" s="49">
        <f t="shared" si="356"/>
        <v>4.5254287593764986E-2</v>
      </c>
      <c r="I239" s="50">
        <f t="shared" si="354"/>
        <v>-2.8605142285410001E-2</v>
      </c>
      <c r="K239" s="46">
        <f t="shared" si="358"/>
        <v>233.79764334574199</v>
      </c>
      <c r="L239" s="47">
        <f t="shared" si="359"/>
        <v>214.72880399449861</v>
      </c>
      <c r="M239" s="47">
        <f t="shared" si="360"/>
        <v>235.35603275367501</v>
      </c>
      <c r="N239" s="48">
        <f t="shared" si="361"/>
        <v>214.32804755943911</v>
      </c>
      <c r="Q239" s="49">
        <f t="shared" si="363"/>
        <v>2.610748702216668</v>
      </c>
      <c r="R239" s="50">
        <f t="shared" si="364"/>
        <v>3.2403981502634451</v>
      </c>
      <c r="U239" s="49">
        <f t="shared" si="375"/>
        <v>3.7776987468396186</v>
      </c>
      <c r="V239" s="51">
        <f t="shared" si="376"/>
        <v>3.8145731536385625</v>
      </c>
      <c r="W239" s="51">
        <f t="shared" si="377"/>
        <v>3.7837414129600688</v>
      </c>
      <c r="X239" s="50">
        <f t="shared" si="378"/>
        <v>3.7907930639619707</v>
      </c>
      <c r="Z239" s="49">
        <f t="shared" si="379"/>
        <v>4.0022447702476143</v>
      </c>
      <c r="AA239" s="51">
        <f t="shared" si="379"/>
        <v>3.8111240506293647</v>
      </c>
      <c r="AB239" s="51">
        <f t="shared" si="379"/>
        <v>4.0159109618180553</v>
      </c>
      <c r="AC239" s="50">
        <f t="shared" si="379"/>
        <v>3.8016360957566584</v>
      </c>
      <c r="AE239" s="49">
        <f t="shared" ref="AE239:AF239" si="410">AVERAGE(Q237:Q239)</f>
        <v>3.1440034512013804</v>
      </c>
      <c r="AF239" s="50">
        <f t="shared" si="410"/>
        <v>3.6125491914547894</v>
      </c>
    </row>
    <row r="240" spans="2:32" x14ac:dyDescent="0.2">
      <c r="B240" s="7">
        <v>43678</v>
      </c>
      <c r="C240" s="51">
        <v>-0.02</v>
      </c>
      <c r="D240" s="51">
        <v>0.2</v>
      </c>
      <c r="E240" s="51">
        <v>2.8236894985386899E-2</v>
      </c>
      <c r="F240" s="50">
        <v>0.25013654914461297</v>
      </c>
      <c r="H240" s="49">
        <f t="shared" si="356"/>
        <v>-4.8236894985386899E-2</v>
      </c>
      <c r="I240" s="50">
        <f t="shared" si="354"/>
        <v>-5.0136549144612963E-2</v>
      </c>
      <c r="K240" s="46">
        <f t="shared" si="358"/>
        <v>233.75088381707283</v>
      </c>
      <c r="L240" s="47">
        <f t="shared" si="359"/>
        <v>215.15826160248761</v>
      </c>
      <c r="M240" s="47">
        <f t="shared" si="360"/>
        <v>235.42248998948546</v>
      </c>
      <c r="N240" s="48">
        <f t="shared" si="361"/>
        <v>214.8641603414533</v>
      </c>
      <c r="Q240" s="49">
        <f t="shared" si="363"/>
        <v>1.8049283165677821</v>
      </c>
      <c r="R240" s="50">
        <f t="shared" si="364"/>
        <v>3.3821097856343556</v>
      </c>
      <c r="U240" s="49">
        <f t="shared" si="375"/>
        <v>3.1586231925733443</v>
      </c>
      <c r="V240" s="51">
        <f t="shared" si="376"/>
        <v>3.7627953116666788</v>
      </c>
      <c r="W240" s="51">
        <f t="shared" si="377"/>
        <v>3.1654510763431887</v>
      </c>
      <c r="X240" s="50">
        <f t="shared" si="378"/>
        <v>3.7292115169732512</v>
      </c>
      <c r="Z240" s="49">
        <f t="shared" si="379"/>
        <v>3.626478808147477</v>
      </c>
      <c r="AA240" s="51">
        <f t="shared" si="379"/>
        <v>3.8076684085042793</v>
      </c>
      <c r="AB240" s="51">
        <f t="shared" si="379"/>
        <v>3.6300395126377984</v>
      </c>
      <c r="AC240" s="50">
        <f t="shared" si="379"/>
        <v>3.7845530253288047</v>
      </c>
      <c r="AE240" s="49">
        <f t="shared" ref="AE240:AF240" si="411">AVERAGE(Q238:Q240)</f>
        <v>2.455765091684095</v>
      </c>
      <c r="AF240" s="50">
        <f t="shared" si="411"/>
        <v>3.4680905553118841</v>
      </c>
    </row>
    <row r="241" spans="2:32" x14ac:dyDescent="0.2">
      <c r="B241" s="7">
        <v>43709</v>
      </c>
      <c r="C241" s="51">
        <v>0.26</v>
      </c>
      <c r="D241" s="51">
        <v>0.3</v>
      </c>
      <c r="E241" s="51">
        <v>0.22108196005587399</v>
      </c>
      <c r="F241" s="50">
        <v>0.29386435600170802</v>
      </c>
      <c r="H241" s="49">
        <f t="shared" si="356"/>
        <v>3.8918039944126015E-2</v>
      </c>
      <c r="I241" s="50">
        <f t="shared" si="354"/>
        <v>6.135643998291973E-3</v>
      </c>
      <c r="K241" s="46">
        <f t="shared" si="358"/>
        <v>234.35863611499721</v>
      </c>
      <c r="L241" s="47">
        <f t="shared" si="359"/>
        <v>215.80373638729506</v>
      </c>
      <c r="M241" s="47">
        <f t="shared" si="360"/>
        <v>235.94296664476656</v>
      </c>
      <c r="N241" s="48">
        <f t="shared" si="361"/>
        <v>215.49556952251922</v>
      </c>
      <c r="Q241" s="49">
        <f t="shared" si="363"/>
        <v>2.3604581487060443</v>
      </c>
      <c r="R241" s="50">
        <f t="shared" si="364"/>
        <v>3.3817110765726568</v>
      </c>
      <c r="U241" s="49">
        <f t="shared" si="375"/>
        <v>2.9942597220414342</v>
      </c>
      <c r="V241" s="51">
        <f t="shared" si="376"/>
        <v>3.742108948964983</v>
      </c>
      <c r="W241" s="51">
        <f t="shared" si="377"/>
        <v>3.0394605526519882</v>
      </c>
      <c r="X241" s="50">
        <f t="shared" si="378"/>
        <v>3.7204942610725453</v>
      </c>
      <c r="Z241" s="49">
        <f t="shared" si="379"/>
        <v>3.3101938871514656</v>
      </c>
      <c r="AA241" s="51">
        <f t="shared" si="379"/>
        <v>3.7731591380900746</v>
      </c>
      <c r="AB241" s="51">
        <f t="shared" si="379"/>
        <v>3.3295510139850819</v>
      </c>
      <c r="AC241" s="50">
        <f t="shared" si="379"/>
        <v>3.7468329473359225</v>
      </c>
      <c r="AE241" s="49">
        <f t="shared" ref="AE241:AF241" si="412">AVERAGE(Q239:Q241)</f>
        <v>2.2587117224968316</v>
      </c>
      <c r="AF241" s="50">
        <f t="shared" si="412"/>
        <v>3.334739670823486</v>
      </c>
    </row>
    <row r="242" spans="2:32" x14ac:dyDescent="0.2">
      <c r="B242" s="7">
        <v>43739</v>
      </c>
      <c r="C242" s="51">
        <v>0.54</v>
      </c>
      <c r="D242" s="51">
        <v>0.25</v>
      </c>
      <c r="E242" s="51">
        <v>0.36683356703354503</v>
      </c>
      <c r="F242" s="50">
        <v>0.30180603081801699</v>
      </c>
      <c r="H242" s="49">
        <f t="shared" si="356"/>
        <v>0.17316643296645501</v>
      </c>
      <c r="I242" s="50">
        <f t="shared" si="354"/>
        <v>-5.180603081801699E-2</v>
      </c>
      <c r="K242" s="46">
        <f t="shared" si="358"/>
        <v>235.6241727500182</v>
      </c>
      <c r="L242" s="47">
        <f t="shared" si="359"/>
        <v>216.3432457282633</v>
      </c>
      <c r="M242" s="47">
        <f t="shared" si="360"/>
        <v>236.80848464547435</v>
      </c>
      <c r="N242" s="48">
        <f t="shared" si="361"/>
        <v>216.14594814748381</v>
      </c>
      <c r="Q242" s="49">
        <f t="shared" si="363"/>
        <v>2.4914637516228311</v>
      </c>
      <c r="R242" s="50">
        <f t="shared" si="364"/>
        <v>3.4361539486454546</v>
      </c>
      <c r="U242" s="49">
        <f t="shared" si="375"/>
        <v>3.0147520140673123</v>
      </c>
      <c r="V242" s="51">
        <f t="shared" si="376"/>
        <v>3.6800560475898578</v>
      </c>
      <c r="W242" s="51">
        <f t="shared" si="377"/>
        <v>3.0673192192163441</v>
      </c>
      <c r="X242" s="50">
        <f t="shared" si="378"/>
        <v>3.6641124707935688</v>
      </c>
      <c r="Z242" s="49">
        <f t="shared" si="379"/>
        <v>3.0558783095606969</v>
      </c>
      <c r="AA242" s="51">
        <f t="shared" si="379"/>
        <v>3.7283201027405064</v>
      </c>
      <c r="AB242" s="51">
        <f t="shared" si="379"/>
        <v>3.0907436160705068</v>
      </c>
      <c r="AC242" s="50">
        <f t="shared" si="379"/>
        <v>3.7046060829464551</v>
      </c>
      <c r="AE242" s="49">
        <f t="shared" ref="AE242:AF242" si="413">AVERAGE(Q240:Q242)</f>
        <v>2.218950072298886</v>
      </c>
      <c r="AF242" s="50">
        <f t="shared" si="413"/>
        <v>3.3999916036174889</v>
      </c>
    </row>
    <row r="243" spans="2:32" x14ac:dyDescent="0.2">
      <c r="B243" s="7">
        <v>43770</v>
      </c>
      <c r="C243" s="51">
        <v>0.81</v>
      </c>
      <c r="D243" s="51">
        <v>0.22</v>
      </c>
      <c r="E243" s="51">
        <v>0.45943848719748198</v>
      </c>
      <c r="F243" s="50">
        <v>0.38010827603483399</v>
      </c>
      <c r="H243" s="49">
        <f t="shared" si="356"/>
        <v>0.35056151280251807</v>
      </c>
      <c r="I243" s="50">
        <f t="shared" si="354"/>
        <v>-0.16010827603483399</v>
      </c>
      <c r="K243" s="46">
        <f t="shared" si="358"/>
        <v>237.53272854929335</v>
      </c>
      <c r="L243" s="47">
        <f t="shared" si="359"/>
        <v>216.81920086886547</v>
      </c>
      <c r="M243" s="47">
        <f t="shared" si="360"/>
        <v>237.89647396488476</v>
      </c>
      <c r="N243" s="48">
        <f t="shared" si="361"/>
        <v>216.96753678470634</v>
      </c>
      <c r="Q243" s="49">
        <f t="shared" si="363"/>
        <v>4.2702044817940958</v>
      </c>
      <c r="R243" s="50">
        <f t="shared" si="364"/>
        <v>3.9736072782466465</v>
      </c>
      <c r="U243" s="49">
        <f t="shared" si="375"/>
        <v>2.9738934113844948</v>
      </c>
      <c r="V243" s="51">
        <f t="shared" si="376"/>
        <v>3.649029596902281</v>
      </c>
      <c r="W243" s="51">
        <f t="shared" si="377"/>
        <v>3.0421315211726494</v>
      </c>
      <c r="X243" s="50">
        <f t="shared" si="378"/>
        <v>3.6636787574082348</v>
      </c>
      <c r="Z243" s="49">
        <f t="shared" si="379"/>
        <v>2.9943017158310803</v>
      </c>
      <c r="AA243" s="51">
        <f t="shared" si="379"/>
        <v>3.6903981978190408</v>
      </c>
      <c r="AB243" s="51">
        <f t="shared" si="379"/>
        <v>3.0496370976803271</v>
      </c>
      <c r="AC243" s="50">
        <f t="shared" si="379"/>
        <v>3.6827618297581162</v>
      </c>
      <c r="AE243" s="49">
        <f t="shared" ref="AE243:AF243" si="414">AVERAGE(Q241:Q243)</f>
        <v>3.0407087940409903</v>
      </c>
      <c r="AF243" s="50">
        <f t="shared" si="414"/>
        <v>3.5971574344882526</v>
      </c>
    </row>
    <row r="244" spans="2:32" x14ac:dyDescent="0.2">
      <c r="B244" s="7">
        <v>43800</v>
      </c>
      <c r="C244" s="51">
        <v>0.56000000000000005</v>
      </c>
      <c r="D244" s="51">
        <v>0.41</v>
      </c>
      <c r="E244" s="51">
        <v>0.46944101063879701</v>
      </c>
      <c r="F244" s="50">
        <v>0.29260664435241601</v>
      </c>
      <c r="H244" s="49">
        <f t="shared" si="356"/>
        <v>9.0558989361203046E-2</v>
      </c>
      <c r="I244" s="50">
        <f t="shared" si="354"/>
        <v>0.11739335564758396</v>
      </c>
      <c r="K244" s="46">
        <f t="shared" si="358"/>
        <v>238.86291182916941</v>
      </c>
      <c r="L244" s="47">
        <f t="shared" si="359"/>
        <v>217.70815959242782</v>
      </c>
      <c r="M244" s="47">
        <f t="shared" si="360"/>
        <v>239.01325757653956</v>
      </c>
      <c r="N244" s="48">
        <f t="shared" si="361"/>
        <v>217.60239821342617</v>
      </c>
      <c r="Q244" s="49">
        <f t="shared" si="363"/>
        <v>5.3076257131765487</v>
      </c>
      <c r="R244" s="50">
        <f t="shared" si="364"/>
        <v>3.9683919499455413</v>
      </c>
      <c r="U244" s="49">
        <f t="shared" si="375"/>
        <v>2.8307320898592394</v>
      </c>
      <c r="V244" s="51">
        <f t="shared" si="376"/>
        <v>3.5871311020698471</v>
      </c>
      <c r="W244" s="51">
        <f t="shared" si="377"/>
        <v>2.9462268085934937</v>
      </c>
      <c r="X244" s="50">
        <f t="shared" si="378"/>
        <v>3.597137474225633</v>
      </c>
      <c r="Z244" s="49">
        <f t="shared" si="379"/>
        <v>2.9397925051036822</v>
      </c>
      <c r="AA244" s="51">
        <f t="shared" si="379"/>
        <v>3.638738915520662</v>
      </c>
      <c r="AB244" s="51">
        <f t="shared" si="379"/>
        <v>3.0185591829941623</v>
      </c>
      <c r="AC244" s="50">
        <f t="shared" si="379"/>
        <v>3.6416429008091455</v>
      </c>
      <c r="AE244" s="49">
        <f t="shared" ref="AE244:AF244" si="415">AVERAGE(Q242:Q244)</f>
        <v>4.0230979821978252</v>
      </c>
      <c r="AF244" s="50">
        <f t="shared" si="415"/>
        <v>3.7927177256125475</v>
      </c>
    </row>
    <row r="245" spans="2:32" x14ac:dyDescent="0.2">
      <c r="B245" s="7">
        <v>43831</v>
      </c>
      <c r="C245" s="51">
        <v>0.48</v>
      </c>
      <c r="D245" s="51">
        <v>0.33</v>
      </c>
      <c r="E245" s="51">
        <v>0.38378763303171398</v>
      </c>
      <c r="F245" s="50">
        <v>0.33190748348579502</v>
      </c>
      <c r="H245" s="49">
        <f t="shared" si="356"/>
        <v>9.6212366968286001E-2</v>
      </c>
      <c r="I245" s="50">
        <f t="shared" si="354"/>
        <v>-1.9074834857950029E-3</v>
      </c>
      <c r="K245" s="46">
        <f t="shared" si="358"/>
        <v>240.00945380594939</v>
      </c>
      <c r="L245" s="47">
        <f t="shared" si="359"/>
        <v>218.42659651908284</v>
      </c>
      <c r="M245" s="47">
        <f t="shared" si="360"/>
        <v>239.93056090042452</v>
      </c>
      <c r="N245" s="48">
        <f t="shared" si="361"/>
        <v>218.32463685734109</v>
      </c>
      <c r="Q245" s="49">
        <f t="shared" si="363"/>
        <v>5.3787984226999725</v>
      </c>
      <c r="R245" s="50">
        <f t="shared" si="364"/>
        <v>4.0932554540241739</v>
      </c>
      <c r="U245" s="49">
        <f t="shared" si="375"/>
        <v>3.2314113336902466</v>
      </c>
      <c r="V245" s="51">
        <f t="shared" si="376"/>
        <v>3.7215255835396164</v>
      </c>
      <c r="W245" s="51">
        <f t="shared" si="377"/>
        <v>3.341182810721179</v>
      </c>
      <c r="X245" s="50">
        <f t="shared" si="378"/>
        <v>3.7301325657984563</v>
      </c>
      <c r="Z245" s="49">
        <f t="shared" si="379"/>
        <v>3.0120122783113268</v>
      </c>
      <c r="AA245" s="51">
        <f t="shared" si="379"/>
        <v>3.6525620941705816</v>
      </c>
      <c r="AB245" s="51">
        <f t="shared" si="379"/>
        <v>3.1098470468291075</v>
      </c>
      <c r="AC245" s="50">
        <f t="shared" si="379"/>
        <v>3.663649599144108</v>
      </c>
      <c r="AE245" s="49">
        <f t="shared" ref="AE245:AF245" si="416">AVERAGE(Q243:Q245)</f>
        <v>4.9855428725568727</v>
      </c>
      <c r="AF245" s="50">
        <f t="shared" si="416"/>
        <v>4.0117515607387872</v>
      </c>
    </row>
    <row r="246" spans="2:32" x14ac:dyDescent="0.2">
      <c r="B246" s="7">
        <v>43862</v>
      </c>
      <c r="C246" s="51">
        <v>0.42</v>
      </c>
      <c r="D246" s="51">
        <v>0.36</v>
      </c>
      <c r="E246" s="51">
        <v>0.23137516857477</v>
      </c>
      <c r="F246" s="50">
        <v>0.24749263744521299</v>
      </c>
      <c r="H246" s="49">
        <f t="shared" si="356"/>
        <v>0.18862483142522998</v>
      </c>
      <c r="I246" s="50">
        <f t="shared" si="354"/>
        <v>0.11250736255478699</v>
      </c>
      <c r="K246" s="46">
        <f t="shared" si="358"/>
        <v>241.01749351193436</v>
      </c>
      <c r="L246" s="47">
        <f t="shared" si="359"/>
        <v>219.21293226655155</v>
      </c>
      <c r="M246" s="47">
        <f t="shared" si="360"/>
        <v>240.48570064017025</v>
      </c>
      <c r="N246" s="48">
        <f t="shared" si="361"/>
        <v>218.86497425929201</v>
      </c>
      <c r="Q246" s="49">
        <f t="shared" si="363"/>
        <v>4.4251270576577184</v>
      </c>
      <c r="R246" s="50">
        <f t="shared" si="364"/>
        <v>3.5442597745461484</v>
      </c>
      <c r="U246" s="49">
        <f t="shared" si="375"/>
        <v>3.6960920889184194</v>
      </c>
      <c r="V246" s="51">
        <f t="shared" si="376"/>
        <v>3.6492313807033412</v>
      </c>
      <c r="W246" s="51">
        <f t="shared" si="377"/>
        <v>3.5870988852517058</v>
      </c>
      <c r="X246" s="50">
        <f t="shared" si="378"/>
        <v>3.6786103694124819</v>
      </c>
      <c r="Z246" s="49">
        <f t="shared" si="379"/>
        <v>3.2527451708226351</v>
      </c>
      <c r="AA246" s="51">
        <f t="shared" si="379"/>
        <v>3.6526293554376017</v>
      </c>
      <c r="AB246" s="51">
        <f t="shared" si="379"/>
        <v>3.2915028348554594</v>
      </c>
      <c r="AC246" s="50">
        <f t="shared" si="379"/>
        <v>3.6686268031455236</v>
      </c>
      <c r="AE246" s="49">
        <f t="shared" ref="AE246:AF246" si="417">AVERAGE(Q244:Q246)</f>
        <v>5.0371837311780796</v>
      </c>
      <c r="AF246" s="50">
        <f t="shared" si="417"/>
        <v>3.8686357261719544</v>
      </c>
    </row>
    <row r="247" spans="2:32" x14ac:dyDescent="0.2">
      <c r="B247" s="7">
        <v>43891</v>
      </c>
      <c r="C247" s="51">
        <v>-0.05</v>
      </c>
      <c r="D247" s="51">
        <v>0.28999999999999998</v>
      </c>
      <c r="E247" s="51">
        <v>-0.11776866753787001</v>
      </c>
      <c r="F247" s="50">
        <v>0.23645632717322501</v>
      </c>
      <c r="H247" s="49">
        <f t="shared" si="356"/>
        <v>6.7768667537870003E-2</v>
      </c>
      <c r="I247" s="50">
        <f t="shared" si="354"/>
        <v>5.3543672826774968E-2</v>
      </c>
      <c r="K247" s="46">
        <f t="shared" si="358"/>
        <v>240.89698476517842</v>
      </c>
      <c r="L247" s="47">
        <f t="shared" si="359"/>
        <v>219.84864977012452</v>
      </c>
      <c r="M247" s="47">
        <f t="shared" si="360"/>
        <v>240.20248383490721</v>
      </c>
      <c r="N247" s="48">
        <f t="shared" si="361"/>
        <v>219.38249433889413</v>
      </c>
      <c r="Q247" s="49">
        <f t="shared" si="363"/>
        <v>2.0051295207431679</v>
      </c>
      <c r="R247" s="50">
        <f t="shared" si="364"/>
        <v>3.3125712213653458</v>
      </c>
      <c r="U247" s="49">
        <f t="shared" si="375"/>
        <v>3.241601795870082</v>
      </c>
      <c r="V247" s="51">
        <f t="shared" si="376"/>
        <v>3.5975823716437816</v>
      </c>
      <c r="W247" s="51">
        <f t="shared" si="377"/>
        <v>3.1482366184061732</v>
      </c>
      <c r="X247" s="50">
        <f t="shared" si="378"/>
        <v>3.6107494382836052</v>
      </c>
      <c r="Z247" s="49">
        <f t="shared" si="379"/>
        <v>3.3897017394929159</v>
      </c>
      <c r="AA247" s="51">
        <f t="shared" si="379"/>
        <v>3.6561131119622465</v>
      </c>
      <c r="AB247" s="51">
        <f t="shared" si="379"/>
        <v>3.3588394381263527</v>
      </c>
      <c r="AC247" s="50">
        <f t="shared" si="379"/>
        <v>3.673164124498181</v>
      </c>
      <c r="AE247" s="49">
        <f t="shared" ref="AE247:AF247" si="418">AVERAGE(Q245:Q247)</f>
        <v>3.9363516670336196</v>
      </c>
      <c r="AF247" s="50">
        <f t="shared" si="418"/>
        <v>3.6500288166452228</v>
      </c>
    </row>
    <row r="248" spans="2:32" x14ac:dyDescent="0.2">
      <c r="B248" s="7">
        <v>43922</v>
      </c>
      <c r="C248" s="51">
        <v>-1.01</v>
      </c>
      <c r="D248" s="51">
        <v>0.36</v>
      </c>
      <c r="E248" s="51">
        <v>-0.66329257145284903</v>
      </c>
      <c r="F248" s="50">
        <v>0.32798594821396199</v>
      </c>
      <c r="H248" s="49">
        <f t="shared" si="356"/>
        <v>-0.34670742854715098</v>
      </c>
      <c r="I248" s="50">
        <f t="shared" si="354"/>
        <v>3.2014051786038E-2</v>
      </c>
      <c r="K248" s="46">
        <f t="shared" si="358"/>
        <v>238.46392521905011</v>
      </c>
      <c r="L248" s="47">
        <f t="shared" si="359"/>
        <v>220.64010490929698</v>
      </c>
      <c r="M248" s="47">
        <f t="shared" si="360"/>
        <v>238.60923860318505</v>
      </c>
      <c r="N248" s="48">
        <f t="shared" si="361"/>
        <v>220.10203809316701</v>
      </c>
      <c r="Q248" s="49">
        <f t="shared" si="363"/>
        <v>-2.1847109823655444</v>
      </c>
      <c r="R248" s="50">
        <f t="shared" si="364"/>
        <v>3.2964200228127396</v>
      </c>
      <c r="U248" s="49">
        <f t="shared" si="375"/>
        <v>2.1477877238698824</v>
      </c>
      <c r="V248" s="51">
        <f t="shared" si="376"/>
        <v>3.4944591560638116</v>
      </c>
      <c r="W248" s="51">
        <f t="shared" si="377"/>
        <v>2.0375762881639616</v>
      </c>
      <c r="X248" s="50">
        <f t="shared" si="378"/>
        <v>3.5159981107490239</v>
      </c>
      <c r="Z248" s="49">
        <f t="shared" si="379"/>
        <v>3.0284938695527948</v>
      </c>
      <c r="AA248" s="51">
        <f t="shared" si="379"/>
        <v>3.5804243028036447</v>
      </c>
      <c r="AB248" s="51">
        <f t="shared" si="379"/>
        <v>2.9243039306072802</v>
      </c>
      <c r="AC248" s="50">
        <f t="shared" si="379"/>
        <v>3.601785972815037</v>
      </c>
      <c r="AE248" s="49">
        <f t="shared" ref="AE248:AF248" si="419">AVERAGE(Q246:Q248)</f>
        <v>1.415181865345114</v>
      </c>
      <c r="AF248" s="50">
        <f t="shared" si="419"/>
        <v>3.3844170062414114</v>
      </c>
    </row>
    <row r="249" spans="2:32" x14ac:dyDescent="0.2">
      <c r="B249" s="7">
        <v>43952</v>
      </c>
      <c r="C249" s="51">
        <v>0.38</v>
      </c>
      <c r="D249" s="51">
        <v>0.3</v>
      </c>
      <c r="E249" s="51">
        <v>0.82429208532818699</v>
      </c>
      <c r="F249" s="50">
        <v>0.34235019824950502</v>
      </c>
      <c r="H249" s="49">
        <f t="shared" si="356"/>
        <v>-0.44429208532818698</v>
      </c>
      <c r="I249" s="50">
        <f t="shared" si="354"/>
        <v>-4.2350198249505033E-2</v>
      </c>
      <c r="K249" s="46">
        <f t="shared" si="358"/>
        <v>239.37008813488251</v>
      </c>
      <c r="L249" s="47">
        <f t="shared" si="359"/>
        <v>221.30202522402485</v>
      </c>
      <c r="M249" s="47">
        <f t="shared" si="360"/>
        <v>240.57607567185298</v>
      </c>
      <c r="N249" s="48">
        <f t="shared" si="361"/>
        <v>220.85555785693018</v>
      </c>
      <c r="Q249" s="49">
        <f t="shared" si="363"/>
        <v>0.1504055981655199</v>
      </c>
      <c r="R249" s="50">
        <f t="shared" si="364"/>
        <v>3.6879455319815975</v>
      </c>
      <c r="U249" s="49">
        <f t="shared" si="375"/>
        <v>2.8341684055967988</v>
      </c>
      <c r="V249" s="51">
        <f t="shared" si="376"/>
        <v>3.6391199416253812</v>
      </c>
      <c r="W249" s="51">
        <f t="shared" si="377"/>
        <v>2.6471009443944666</v>
      </c>
      <c r="X249" s="50">
        <f t="shared" si="378"/>
        <v>3.6467526871403209</v>
      </c>
      <c r="Z249" s="49">
        <f t="shared" si="379"/>
        <v>2.7411859751122543</v>
      </c>
      <c r="AA249" s="51">
        <f t="shared" si="379"/>
        <v>3.5770538231109916</v>
      </c>
      <c r="AB249" s="51">
        <f t="shared" si="379"/>
        <v>2.6109712836548673</v>
      </c>
      <c r="AC249" s="50">
        <f t="shared" si="379"/>
        <v>3.5911667453909835</v>
      </c>
      <c r="AE249" s="49">
        <f t="shared" ref="AE249:AF249" si="420">AVERAGE(Q247:Q249)</f>
        <v>-9.7252878189522107E-3</v>
      </c>
      <c r="AF249" s="50">
        <f t="shared" si="420"/>
        <v>3.4323122587198944</v>
      </c>
    </row>
    <row r="250" spans="2:32" x14ac:dyDescent="0.2">
      <c r="B250" s="7">
        <v>43983</v>
      </c>
      <c r="C250" s="51">
        <v>0.55000000000000004</v>
      </c>
      <c r="D250" s="51">
        <v>0.37</v>
      </c>
      <c r="E250" s="51">
        <v>0.590907750568617</v>
      </c>
      <c r="F250" s="50">
        <v>0.34343184263473803</v>
      </c>
      <c r="H250" s="49">
        <f t="shared" si="356"/>
        <v>-4.0907750568616952E-2</v>
      </c>
      <c r="I250" s="50">
        <f t="shared" si="354"/>
        <v>2.6568157365261968E-2</v>
      </c>
      <c r="K250" s="46">
        <f t="shared" si="358"/>
        <v>240.68662361962438</v>
      </c>
      <c r="L250" s="47">
        <f t="shared" si="359"/>
        <v>222.12084271735375</v>
      </c>
      <c r="M250" s="47">
        <f t="shared" si="360"/>
        <v>241.9976583490118</v>
      </c>
      <c r="N250" s="48">
        <f t="shared" si="361"/>
        <v>221.61404616883948</v>
      </c>
      <c r="Q250" s="49">
        <f t="shared" si="363"/>
        <v>3.0231153890040332</v>
      </c>
      <c r="R250" s="50">
        <f t="shared" si="364"/>
        <v>4.1312908447973911</v>
      </c>
      <c r="U250" s="49">
        <f t="shared" si="375"/>
        <v>3.337753679619837</v>
      </c>
      <c r="V250" s="51">
        <f t="shared" si="376"/>
        <v>3.7114503344061802</v>
      </c>
      <c r="W250" s="51">
        <f t="shared" si="377"/>
        <v>3.1661403761774807</v>
      </c>
      <c r="X250" s="50">
        <f t="shared" si="378"/>
        <v>3.6978772647440934</v>
      </c>
      <c r="Z250" s="49">
        <f t="shared" si="379"/>
        <v>2.7732366030288396</v>
      </c>
      <c r="AA250" s="51">
        <f t="shared" si="379"/>
        <v>3.6150098106984578</v>
      </c>
      <c r="AB250" s="51">
        <f t="shared" si="379"/>
        <v>2.6169392029119698</v>
      </c>
      <c r="AC250" s="50">
        <f t="shared" si="379"/>
        <v>3.6202093542111462</v>
      </c>
      <c r="AE250" s="49">
        <f t="shared" ref="AE250:AF250" si="421">AVERAGE(Q248:Q250)</f>
        <v>0.32960333493466959</v>
      </c>
      <c r="AF250" s="50">
        <f t="shared" si="421"/>
        <v>3.7052187998639092</v>
      </c>
    </row>
    <row r="251" spans="2:32" x14ac:dyDescent="0.2">
      <c r="B251" s="7">
        <v>44013</v>
      </c>
      <c r="C251" s="51">
        <v>0.66</v>
      </c>
      <c r="D251" s="51">
        <v>0.4</v>
      </c>
      <c r="E251" s="51">
        <v>0.603880636781432</v>
      </c>
      <c r="F251" s="50">
        <v>0.419374446282546</v>
      </c>
      <c r="H251" s="49">
        <f t="shared" si="356"/>
        <v>5.611936321856803E-2</v>
      </c>
      <c r="I251" s="50">
        <f t="shared" si="354"/>
        <v>-1.9374446282545976E-2</v>
      </c>
      <c r="K251" s="46">
        <f t="shared" si="358"/>
        <v>242.27515533551389</v>
      </c>
      <c r="L251" s="47">
        <f t="shared" si="359"/>
        <v>223.00932608822316</v>
      </c>
      <c r="M251" s="47">
        <f t="shared" si="360"/>
        <v>243.45903534924597</v>
      </c>
      <c r="N251" s="48">
        <f t="shared" si="361"/>
        <v>222.54343884784441</v>
      </c>
      <c r="Q251" s="49">
        <f t="shared" si="363"/>
        <v>8.3813529027253679</v>
      </c>
      <c r="R251" s="50">
        <f t="shared" si="364"/>
        <v>4.5112212412347503</v>
      </c>
      <c r="U251" s="49">
        <f t="shared" si="375"/>
        <v>3.6260040385587899</v>
      </c>
      <c r="V251" s="51">
        <f t="shared" si="376"/>
        <v>3.8562698341749808</v>
      </c>
      <c r="W251" s="51">
        <f t="shared" si="377"/>
        <v>3.4428701490102185</v>
      </c>
      <c r="X251" s="50">
        <f t="shared" si="378"/>
        <v>3.8330920203651431</v>
      </c>
      <c r="Z251" s="49">
        <f t="shared" si="379"/>
        <v>3.2659753745918088</v>
      </c>
      <c r="AA251" s="51">
        <f t="shared" si="379"/>
        <v>3.7356133700688474</v>
      </c>
      <c r="AB251" s="51">
        <f t="shared" si="379"/>
        <v>3.0853704898607219</v>
      </c>
      <c r="AC251" s="50">
        <f t="shared" si="379"/>
        <v>3.7259073240831859</v>
      </c>
      <c r="AE251" s="49">
        <f t="shared" ref="AE251:AF251" si="422">AVERAGE(Q249:Q251)</f>
        <v>3.8516246299649737</v>
      </c>
      <c r="AF251" s="50">
        <f t="shared" si="422"/>
        <v>4.1101525393379132</v>
      </c>
    </row>
    <row r="252" spans="2:32" x14ac:dyDescent="0.2">
      <c r="B252" s="7">
        <v>44044</v>
      </c>
      <c r="C252" s="51">
        <v>0.39</v>
      </c>
      <c r="D252" s="51">
        <v>0.32</v>
      </c>
      <c r="E252" s="51">
        <v>0.43009562138227297</v>
      </c>
      <c r="F252" s="50">
        <v>0.35653988520455698</v>
      </c>
      <c r="H252" s="49">
        <f t="shared" si="356"/>
        <v>-4.0095621382272961E-2</v>
      </c>
      <c r="I252" s="50">
        <f t="shared" si="354"/>
        <v>-3.6539885204556977E-2</v>
      </c>
      <c r="K252" s="46">
        <f t="shared" si="358"/>
        <v>243.2200284413224</v>
      </c>
      <c r="L252" s="47">
        <f t="shared" si="359"/>
        <v>223.72295593170548</v>
      </c>
      <c r="M252" s="47">
        <f t="shared" si="360"/>
        <v>244.5061420001426</v>
      </c>
      <c r="N252" s="48">
        <f t="shared" si="361"/>
        <v>223.33689496924282</v>
      </c>
      <c r="Q252" s="49">
        <f t="shared" si="363"/>
        <v>6.6962970144405602</v>
      </c>
      <c r="R252" s="50">
        <f t="shared" si="364"/>
        <v>4.5703506560094809</v>
      </c>
      <c r="U252" s="49">
        <f t="shared" si="375"/>
        <v>4.0509556454382647</v>
      </c>
      <c r="V252" s="51">
        <f t="shared" si="376"/>
        <v>3.9806486004434447</v>
      </c>
      <c r="W252" s="51">
        <f t="shared" si="377"/>
        <v>3.8584470035394105</v>
      </c>
      <c r="X252" s="50">
        <f t="shared" si="378"/>
        <v>3.9432982282038012</v>
      </c>
      <c r="Z252" s="49">
        <f t="shared" si="379"/>
        <v>3.6715711212056306</v>
      </c>
      <c r="AA252" s="51">
        <f t="shared" si="379"/>
        <v>3.8494562563415351</v>
      </c>
      <c r="AB252" s="51">
        <f t="shared" si="379"/>
        <v>3.4891525095757032</v>
      </c>
      <c r="AC252" s="50">
        <f t="shared" si="379"/>
        <v>3.8247558377710127</v>
      </c>
      <c r="AE252" s="49">
        <f t="shared" ref="AE252:AF252" si="423">AVERAGE(Q250:Q252)</f>
        <v>6.0335884353899871</v>
      </c>
      <c r="AF252" s="50">
        <f t="shared" si="423"/>
        <v>4.404287580680541</v>
      </c>
    </row>
    <row r="253" spans="2:32" x14ac:dyDescent="0.2">
      <c r="B253" s="7">
        <v>44075</v>
      </c>
      <c r="C253" s="51">
        <v>0.23</v>
      </c>
      <c r="D253" s="51">
        <v>0.32</v>
      </c>
      <c r="E253" s="51">
        <v>0.22153801501642101</v>
      </c>
      <c r="F253" s="50">
        <v>0.324450636986651</v>
      </c>
      <c r="H253" s="49">
        <f t="shared" si="356"/>
        <v>8.4619849835790018E-3</v>
      </c>
      <c r="I253" s="50">
        <f t="shared" si="354"/>
        <v>-4.4506369866509909E-3</v>
      </c>
      <c r="K253" s="46">
        <f t="shared" si="358"/>
        <v>243.77943450673743</v>
      </c>
      <c r="L253" s="47">
        <f t="shared" si="359"/>
        <v>224.43886939068696</v>
      </c>
      <c r="M253" s="47">
        <f t="shared" si="360"/>
        <v>245.04781605372298</v>
      </c>
      <c r="N253" s="48">
        <f t="shared" si="361"/>
        <v>224.06151294759673</v>
      </c>
      <c r="Q253" s="49">
        <f t="shared" si="363"/>
        <v>5.1377529094002625</v>
      </c>
      <c r="R253" s="50">
        <f t="shared" si="364"/>
        <v>4.4912499846250853</v>
      </c>
      <c r="U253" s="49">
        <f t="shared" si="375"/>
        <v>4.0198213080219176</v>
      </c>
      <c r="V253" s="51">
        <f t="shared" si="376"/>
        <v>4.001382528379736</v>
      </c>
      <c r="W253" s="51">
        <f t="shared" si="377"/>
        <v>3.8589196102906556</v>
      </c>
      <c r="X253" s="50">
        <f t="shared" si="378"/>
        <v>3.974997464707684</v>
      </c>
      <c r="Z253" s="49">
        <f t="shared" si="379"/>
        <v>3.8989269973396574</v>
      </c>
      <c r="AA253" s="51">
        <f t="shared" si="379"/>
        <v>3.946100320999387</v>
      </c>
      <c r="AB253" s="51">
        <f t="shared" si="379"/>
        <v>3.7200789209467615</v>
      </c>
      <c r="AC253" s="50">
        <f t="shared" si="379"/>
        <v>3.9171292377588762</v>
      </c>
      <c r="AE253" s="49">
        <f t="shared" ref="AE253:AF253" si="424">AVERAGE(Q251:Q253)</f>
        <v>6.7384676088553972</v>
      </c>
      <c r="AF253" s="50">
        <f t="shared" si="424"/>
        <v>4.5242739606231055</v>
      </c>
    </row>
    <row r="254" spans="2:32" x14ac:dyDescent="0.2">
      <c r="B254" s="7">
        <v>44105</v>
      </c>
      <c r="C254" s="51">
        <v>0.61</v>
      </c>
      <c r="D254" s="51">
        <v>0.24</v>
      </c>
      <c r="E254" s="51">
        <v>0.42970058198933198</v>
      </c>
      <c r="F254" s="50">
        <v>0.29783084203689097</v>
      </c>
      <c r="H254" s="49">
        <f t="shared" si="356"/>
        <v>0.18029941801066801</v>
      </c>
      <c r="I254" s="50">
        <f t="shared" si="354"/>
        <v>-5.7830842036890984E-2</v>
      </c>
      <c r="K254" s="46">
        <f t="shared" si="358"/>
        <v>245.26648905722854</v>
      </c>
      <c r="L254" s="47">
        <f t="shared" si="359"/>
        <v>224.97752267722461</v>
      </c>
      <c r="M254" s="47">
        <f t="shared" si="360"/>
        <v>246.10078794545797</v>
      </c>
      <c r="N254" s="48">
        <f t="shared" si="361"/>
        <v>224.72883723828915</v>
      </c>
      <c r="Q254" s="49">
        <f t="shared" si="363"/>
        <v>4.4115226531326499</v>
      </c>
      <c r="R254" s="50">
        <f t="shared" si="364"/>
        <v>3.9862795442621461</v>
      </c>
      <c r="U254" s="49">
        <f t="shared" si="375"/>
        <v>4.0922440998616025</v>
      </c>
      <c r="V254" s="51">
        <f t="shared" si="376"/>
        <v>3.9910083256337714</v>
      </c>
      <c r="W254" s="51">
        <f t="shared" si="377"/>
        <v>3.923973971580935</v>
      </c>
      <c r="X254" s="50">
        <f t="shared" si="378"/>
        <v>3.9708766989927256</v>
      </c>
      <c r="Z254" s="49">
        <f t="shared" si="379"/>
        <v>4.0543403511072613</v>
      </c>
      <c r="AA254" s="51">
        <f t="shared" si="379"/>
        <v>3.9910131514856508</v>
      </c>
      <c r="AB254" s="51">
        <f t="shared" si="379"/>
        <v>3.8804468618036672</v>
      </c>
      <c r="AC254" s="50">
        <f t="shared" si="379"/>
        <v>3.9630574639680702</v>
      </c>
      <c r="AE254" s="49">
        <f t="shared" ref="AE254:AF254" si="425">AVERAGE(Q252:Q254)</f>
        <v>5.4151908589911573</v>
      </c>
      <c r="AF254" s="50">
        <f t="shared" si="425"/>
        <v>4.3492933949655708</v>
      </c>
    </row>
    <row r="255" spans="2:32" x14ac:dyDescent="0.2">
      <c r="B255" s="7">
        <v>44136</v>
      </c>
      <c r="C255" s="51">
        <v>0.08</v>
      </c>
      <c r="D255" s="51">
        <v>-0.08</v>
      </c>
      <c r="E255" s="51">
        <v>-0.23159821061834601</v>
      </c>
      <c r="F255" s="50">
        <v>0.113040503666579</v>
      </c>
      <c r="H255" s="49">
        <f t="shared" si="356"/>
        <v>0.31159821061834603</v>
      </c>
      <c r="I255" s="50">
        <f t="shared" si="354"/>
        <v>-0.19304050366657899</v>
      </c>
      <c r="K255" s="46">
        <f t="shared" si="358"/>
        <v>245.4627022484743</v>
      </c>
      <c r="L255" s="47">
        <f t="shared" si="359"/>
        <v>224.79754065908284</v>
      </c>
      <c r="M255" s="47">
        <f t="shared" si="360"/>
        <v>245.53082292425864</v>
      </c>
      <c r="N255" s="48">
        <f t="shared" si="361"/>
        <v>224.98287184778735</v>
      </c>
      <c r="Q255" s="49">
        <f t="shared" si="363"/>
        <v>1.6868947487543267</v>
      </c>
      <c r="R255" s="50">
        <f t="shared" si="364"/>
        <v>2.9807211982894302</v>
      </c>
      <c r="U255" s="49">
        <f t="shared" si="375"/>
        <v>3.3384762376167885</v>
      </c>
      <c r="V255" s="51">
        <f t="shared" si="376"/>
        <v>3.6797201346769839</v>
      </c>
      <c r="W255" s="51">
        <f t="shared" si="377"/>
        <v>3.2091055542507831</v>
      </c>
      <c r="X255" s="50">
        <f t="shared" si="378"/>
        <v>3.6942554549229669</v>
      </c>
      <c r="Z255" s="49">
        <f t="shared" si="379"/>
        <v>3.8168472151667694</v>
      </c>
      <c r="AA255" s="51">
        <f t="shared" si="379"/>
        <v>3.8907036628968306</v>
      </c>
      <c r="AB255" s="51">
        <f t="shared" si="379"/>
        <v>3.6639997120407912</v>
      </c>
      <c r="AC255" s="50">
        <f t="shared" si="379"/>
        <v>3.8800432062077923</v>
      </c>
      <c r="AE255" s="49">
        <f t="shared" ref="AE255:AF255" si="426">AVERAGE(Q253:Q255)</f>
        <v>3.7453901037624129</v>
      </c>
      <c r="AF255" s="50">
        <f t="shared" si="426"/>
        <v>3.8194169090588872</v>
      </c>
    </row>
    <row r="256" spans="2:32" x14ac:dyDescent="0.2">
      <c r="B256" s="7">
        <v>44166</v>
      </c>
      <c r="C256" s="51">
        <v>0.38</v>
      </c>
      <c r="D256" s="51">
        <v>0.55000000000000004</v>
      </c>
      <c r="E256" s="51">
        <v>0.34759127923101701</v>
      </c>
      <c r="F256" s="50">
        <v>0.43125809494388301</v>
      </c>
      <c r="H256" s="49">
        <f t="shared" si="356"/>
        <v>3.240872076898299E-2</v>
      </c>
      <c r="I256" s="50">
        <f t="shared" si="354"/>
        <v>0.11874190505611704</v>
      </c>
      <c r="K256" s="46">
        <f t="shared" si="358"/>
        <v>246.39546051701851</v>
      </c>
      <c r="L256" s="47">
        <f t="shared" si="359"/>
        <v>226.03392713270782</v>
      </c>
      <c r="M256" s="47">
        <f t="shared" si="360"/>
        <v>246.3842666525675</v>
      </c>
      <c r="N256" s="48">
        <f t="shared" si="361"/>
        <v>225.95312869486816</v>
      </c>
      <c r="Q256" s="49">
        <f t="shared" si="363"/>
        <v>2.199445969578619</v>
      </c>
      <c r="R256" s="50">
        <f t="shared" si="364"/>
        <v>3.4199635271034481</v>
      </c>
      <c r="U256" s="49">
        <f t="shared" si="375"/>
        <v>3.1535028314635412</v>
      </c>
      <c r="V256" s="51">
        <f t="shared" si="376"/>
        <v>3.8242790513073572</v>
      </c>
      <c r="W256" s="51">
        <f t="shared" si="377"/>
        <v>3.0839331469583868</v>
      </c>
      <c r="X256" s="50">
        <f t="shared" si="378"/>
        <v>3.8376095805945596</v>
      </c>
      <c r="Z256" s="49">
        <f t="shared" si="379"/>
        <v>3.5280743896473106</v>
      </c>
      <c r="AA256" s="51">
        <f t="shared" si="379"/>
        <v>3.8316691705393708</v>
      </c>
      <c r="AB256" s="51">
        <f t="shared" si="379"/>
        <v>3.4056708909300348</v>
      </c>
      <c r="AC256" s="50">
        <f t="shared" si="379"/>
        <v>3.8342472448367508</v>
      </c>
      <c r="AE256" s="49">
        <f t="shared" ref="AE256:AF256" si="427">AVERAGE(Q254:Q256)</f>
        <v>2.7659544571551984</v>
      </c>
      <c r="AF256" s="50">
        <f t="shared" si="427"/>
        <v>3.4623214232183415</v>
      </c>
    </row>
    <row r="257" spans="2:32" x14ac:dyDescent="0.2">
      <c r="B257" s="7">
        <v>44197</v>
      </c>
      <c r="C257" s="51">
        <v>0.86</v>
      </c>
      <c r="D257" s="51">
        <v>0.36</v>
      </c>
      <c r="E257" s="51">
        <v>0.718605625766641</v>
      </c>
      <c r="F257" s="50">
        <v>0.360417097714749</v>
      </c>
      <c r="H257" s="49">
        <f t="shared" si="356"/>
        <v>0.14139437423335899</v>
      </c>
      <c r="I257" s="50">
        <f t="shared" si="354"/>
        <v>-4.1709771474901514E-4</v>
      </c>
      <c r="K257" s="46">
        <f t="shared" si="358"/>
        <v>248.51446147746486</v>
      </c>
      <c r="L257" s="47">
        <f t="shared" si="359"/>
        <v>226.84764927038557</v>
      </c>
      <c r="M257" s="47">
        <f t="shared" si="360"/>
        <v>248.15479785373674</v>
      </c>
      <c r="N257" s="48">
        <f t="shared" si="361"/>
        <v>226.76750240350586</v>
      </c>
      <c r="Q257" s="49">
        <f t="shared" si="363"/>
        <v>3.3805143254959518</v>
      </c>
      <c r="R257" s="50">
        <f t="shared" si="364"/>
        <v>3.6783431631518511</v>
      </c>
      <c r="U257" s="49">
        <f t="shared" si="375"/>
        <v>3.5436136104838027</v>
      </c>
      <c r="V257" s="51">
        <f t="shared" si="376"/>
        <v>3.8553238870647561</v>
      </c>
      <c r="W257" s="51">
        <f t="shared" si="377"/>
        <v>3.4277571487549778</v>
      </c>
      <c r="X257" s="50">
        <f t="shared" si="378"/>
        <v>3.8671153506516731</v>
      </c>
      <c r="Z257" s="49">
        <f t="shared" si="379"/>
        <v>3.3451975598547108</v>
      </c>
      <c r="AA257" s="51">
        <f t="shared" si="379"/>
        <v>3.7864410243496991</v>
      </c>
      <c r="AB257" s="51">
        <f t="shared" si="379"/>
        <v>3.2402652833213827</v>
      </c>
      <c r="AC257" s="50">
        <f t="shared" si="379"/>
        <v>3.7996601287230667</v>
      </c>
      <c r="AE257" s="49">
        <f t="shared" ref="AE257:AF257" si="428">AVERAGE(Q255:Q257)</f>
        <v>2.4222850146096326</v>
      </c>
      <c r="AF257" s="50">
        <f t="shared" si="428"/>
        <v>3.3596759628482431</v>
      </c>
    </row>
    <row r="258" spans="2:32" x14ac:dyDescent="0.2">
      <c r="B258" s="7">
        <v>44228</v>
      </c>
      <c r="C258" s="51">
        <v>0.63</v>
      </c>
      <c r="D258" s="51">
        <v>0.39</v>
      </c>
      <c r="E258" s="51">
        <v>0.62422467833318795</v>
      </c>
      <c r="F258" s="50">
        <v>0.289408972479402</v>
      </c>
      <c r="H258" s="49">
        <f t="shared" si="356"/>
        <v>5.7753216668120499E-3</v>
      </c>
      <c r="I258" s="50">
        <f t="shared" si="354"/>
        <v>0.10059102752059801</v>
      </c>
      <c r="K258" s="46">
        <f t="shared" si="358"/>
        <v>250.08010258477287</v>
      </c>
      <c r="L258" s="47">
        <f t="shared" si="359"/>
        <v>227.73235510254008</v>
      </c>
      <c r="M258" s="47">
        <f t="shared" si="360"/>
        <v>249.7038413424076</v>
      </c>
      <c r="N258" s="48">
        <f t="shared" si="361"/>
        <v>227.42378790212905</v>
      </c>
      <c r="Q258" s="49">
        <f t="shared" si="363"/>
        <v>6.9736503858071046</v>
      </c>
      <c r="R258" s="50">
        <f t="shared" si="364"/>
        <v>4.4108738192450119</v>
      </c>
      <c r="U258" s="49">
        <f t="shared" si="375"/>
        <v>3.7601457640209759</v>
      </c>
      <c r="V258" s="51">
        <f t="shared" si="376"/>
        <v>3.8863687228221266</v>
      </c>
      <c r="W258" s="51">
        <f t="shared" si="377"/>
        <v>3.8331346428077637</v>
      </c>
      <c r="X258" s="50">
        <f t="shared" si="378"/>
        <v>3.9105451531487745</v>
      </c>
      <c r="Z258" s="49">
        <f t="shared" si="379"/>
        <v>3.4857540686561066</v>
      </c>
      <c r="AA258" s="51">
        <f t="shared" si="379"/>
        <v>3.8553238870647468</v>
      </c>
      <c r="AB258" s="51">
        <f t="shared" si="379"/>
        <v>3.4482749795070426</v>
      </c>
      <c r="AC258" s="50">
        <f t="shared" si="379"/>
        <v>3.8717566947983357</v>
      </c>
      <c r="AE258" s="49">
        <f t="shared" ref="AE258:AF258" si="429">AVERAGE(Q256:Q258)</f>
        <v>4.1845368936272251</v>
      </c>
      <c r="AF258" s="50">
        <f t="shared" si="429"/>
        <v>3.8363935031667702</v>
      </c>
    </row>
    <row r="259" spans="2:32" x14ac:dyDescent="0.2">
      <c r="B259" s="7">
        <v>44256</v>
      </c>
      <c r="C259" s="51">
        <v>0.83</v>
      </c>
      <c r="D259" s="51">
        <v>0.54</v>
      </c>
      <c r="E259" s="51">
        <v>0.75730032300413297</v>
      </c>
      <c r="F259" s="50">
        <v>0.45102184493540598</v>
      </c>
      <c r="H259" s="49">
        <f t="shared" si="356"/>
        <v>7.2699676995866991E-2</v>
      </c>
      <c r="I259" s="50">
        <f t="shared" si="354"/>
        <v>8.8978155064594056E-2</v>
      </c>
      <c r="K259" s="46">
        <f t="shared" si="358"/>
        <v>252.15576743622648</v>
      </c>
      <c r="L259" s="47">
        <f t="shared" si="359"/>
        <v>228.96210982009381</v>
      </c>
      <c r="M259" s="47">
        <f t="shared" si="360"/>
        <v>251.59484933944739</v>
      </c>
      <c r="N259" s="48">
        <f t="shared" si="361"/>
        <v>228.4495188661472</v>
      </c>
      <c r="Q259" s="49">
        <f t="shared" si="363"/>
        <v>8.7314293687210665</v>
      </c>
      <c r="R259" s="50">
        <f t="shared" si="364"/>
        <v>4.4930856585126691</v>
      </c>
      <c r="U259" s="49">
        <f t="shared" si="375"/>
        <v>4.6736918197722161</v>
      </c>
      <c r="V259" s="51">
        <f t="shared" si="376"/>
        <v>4.1453336463509629</v>
      </c>
      <c r="W259" s="51">
        <f t="shared" si="377"/>
        <v>4.7428175273867055</v>
      </c>
      <c r="X259" s="50">
        <f t="shared" si="378"/>
        <v>4.1329754019692473</v>
      </c>
      <c r="Z259" s="49">
        <f t="shared" si="379"/>
        <v>3.9924837314256649</v>
      </c>
      <c r="AA259" s="51">
        <f t="shared" si="379"/>
        <v>3.9623420854126152</v>
      </c>
      <c r="AB259" s="51">
        <f t="shared" si="379"/>
        <v>4.0012364396498157</v>
      </c>
      <c r="AC259" s="50">
        <f t="shared" si="379"/>
        <v>3.9702119685898984</v>
      </c>
      <c r="AE259" s="49">
        <f t="shared" ref="AE259:AF259" si="430">AVERAGE(Q257:Q259)</f>
        <v>6.3618646933413743</v>
      </c>
      <c r="AF259" s="50">
        <f t="shared" si="430"/>
        <v>4.1941008803031776</v>
      </c>
    </row>
    <row r="260" spans="2:32" x14ac:dyDescent="0.2">
      <c r="B260" s="7">
        <v>44287</v>
      </c>
      <c r="C260" s="51">
        <v>0.33</v>
      </c>
      <c r="D260" s="51">
        <v>0.37</v>
      </c>
      <c r="E260" s="51">
        <v>0.65704083070724295</v>
      </c>
      <c r="F260" s="50">
        <v>0.36490572608875899</v>
      </c>
      <c r="H260" s="49">
        <f t="shared" si="356"/>
        <v>-0.32704083070724294</v>
      </c>
      <c r="I260" s="50">
        <f t="shared" si="354"/>
        <v>5.0942739112410096E-3</v>
      </c>
      <c r="K260" s="46">
        <f t="shared" si="358"/>
        <v>252.98788146876606</v>
      </c>
      <c r="L260" s="47">
        <f t="shared" si="359"/>
        <v>229.80926962642818</v>
      </c>
      <c r="M260" s="47">
        <f t="shared" si="360"/>
        <v>253.2479302275639</v>
      </c>
      <c r="N260" s="48">
        <f t="shared" si="361"/>
        <v>229.28314424171199</v>
      </c>
      <c r="Q260" s="49">
        <f t="shared" si="363"/>
        <v>8.4658223149642851</v>
      </c>
      <c r="R260" s="50">
        <f t="shared" si="364"/>
        <v>4.5117807620139274</v>
      </c>
      <c r="U260" s="49">
        <f t="shared" si="375"/>
        <v>6.0906303695095261</v>
      </c>
      <c r="V260" s="51">
        <f t="shared" si="376"/>
        <v>4.1557108218837016</v>
      </c>
      <c r="W260" s="51">
        <f t="shared" si="377"/>
        <v>6.1350062177280051</v>
      </c>
      <c r="X260" s="50">
        <f t="shared" si="378"/>
        <v>4.1712953810353781</v>
      </c>
      <c r="Z260" s="49">
        <f t="shared" si="379"/>
        <v>4.8414893177675724</v>
      </c>
      <c r="AA260" s="51">
        <f t="shared" si="379"/>
        <v>4.0624710636855967</v>
      </c>
      <c r="AB260" s="51">
        <f t="shared" si="379"/>
        <v>4.9036527959741578</v>
      </c>
      <c r="AC260" s="50">
        <f t="shared" si="379"/>
        <v>4.0716053120511333</v>
      </c>
      <c r="AE260" s="49">
        <f t="shared" ref="AE260:AF260" si="431">AVERAGE(Q258:Q260)</f>
        <v>8.056967356497486</v>
      </c>
      <c r="AF260" s="50">
        <f t="shared" si="431"/>
        <v>4.4719134132572025</v>
      </c>
    </row>
    <row r="261" spans="2:32" x14ac:dyDescent="0.2">
      <c r="B261" s="7">
        <v>44317</v>
      </c>
      <c r="C261" s="51">
        <v>0.2</v>
      </c>
      <c r="D261" s="51">
        <v>0.53</v>
      </c>
      <c r="E261" s="51">
        <v>0.63613763273634205</v>
      </c>
      <c r="F261" s="50">
        <v>0.56365025136229996</v>
      </c>
      <c r="H261" s="49">
        <f t="shared" si="356"/>
        <v>-0.43613763273634204</v>
      </c>
      <c r="I261" s="50">
        <f t="shared" ref="I261:I281" si="432">D261-F261</f>
        <v>-3.3650251362299932E-2</v>
      </c>
      <c r="K261" s="46">
        <f t="shared" si="358"/>
        <v>253.4938572317036</v>
      </c>
      <c r="L261" s="47">
        <f t="shared" si="359"/>
        <v>231.02725875544826</v>
      </c>
      <c r="M261" s="47">
        <f t="shared" si="360"/>
        <v>254.8589356158673</v>
      </c>
      <c r="N261" s="48">
        <f t="shared" si="361"/>
        <v>230.57549926056177</v>
      </c>
      <c r="Q261" s="49">
        <f t="shared" si="363"/>
        <v>8.5171967383683267</v>
      </c>
      <c r="R261" s="50">
        <f t="shared" si="364"/>
        <v>5.6596276265578496</v>
      </c>
      <c r="U261" s="49">
        <f t="shared" si="375"/>
        <v>5.9003901476873324</v>
      </c>
      <c r="V261" s="51">
        <f t="shared" si="376"/>
        <v>4.3945524319438647</v>
      </c>
      <c r="W261" s="51">
        <f t="shared" si="377"/>
        <v>5.9369411127547949</v>
      </c>
      <c r="X261" s="50">
        <f t="shared" si="378"/>
        <v>4.4010399819451891</v>
      </c>
      <c r="Z261" s="49">
        <f t="shared" si="379"/>
        <v>5.5549041123230252</v>
      </c>
      <c r="AA261" s="51">
        <f t="shared" si="379"/>
        <v>4.2318656333928431</v>
      </c>
      <c r="AB261" s="51">
        <f t="shared" si="379"/>
        <v>5.6049216192898355</v>
      </c>
      <c r="AC261" s="50">
        <f t="shared" si="379"/>
        <v>4.2351035883166048</v>
      </c>
      <c r="AE261" s="49">
        <f t="shared" ref="AE261:AF261" si="433">AVERAGE(Q259:Q261)</f>
        <v>8.5714828073512255</v>
      </c>
      <c r="AF261" s="50">
        <f t="shared" si="433"/>
        <v>4.8881646823614817</v>
      </c>
    </row>
    <row r="262" spans="2:32" x14ac:dyDescent="0.2">
      <c r="B262" s="7">
        <v>44348</v>
      </c>
      <c r="C262" s="51">
        <v>0.53</v>
      </c>
      <c r="D262" s="51">
        <v>0.56999999999999995</v>
      </c>
      <c r="E262" s="51">
        <v>0.55686200009201403</v>
      </c>
      <c r="F262" s="50">
        <v>0.52822453875215303</v>
      </c>
      <c r="H262" s="49">
        <f t="shared" ref="H262:H281" si="434">C262-E262</f>
        <v>-2.6862000092014005E-2</v>
      </c>
      <c r="I262" s="50">
        <f t="shared" si="432"/>
        <v>4.1775461247846923E-2</v>
      </c>
      <c r="K262" s="46">
        <f t="shared" si="358"/>
        <v>254.83737467503164</v>
      </c>
      <c r="L262" s="47">
        <f t="shared" si="359"/>
        <v>232.34411413035431</v>
      </c>
      <c r="M262" s="47">
        <f t="shared" si="360"/>
        <v>256.27814818215103</v>
      </c>
      <c r="N262" s="48">
        <f t="shared" si="361"/>
        <v>231.79345562800631</v>
      </c>
      <c r="Q262" s="49">
        <f t="shared" si="363"/>
        <v>7.6562690881057307</v>
      </c>
      <c r="R262" s="50">
        <f t="shared" si="364"/>
        <v>5.9848255792368974</v>
      </c>
      <c r="U262" s="49">
        <f t="shared" si="375"/>
        <v>5.8793259228941537</v>
      </c>
      <c r="V262" s="51">
        <f t="shared" si="376"/>
        <v>4.6025718649057836</v>
      </c>
      <c r="W262" s="51">
        <f t="shared" si="377"/>
        <v>5.9010859570152405</v>
      </c>
      <c r="X262" s="50">
        <f t="shared" si="378"/>
        <v>4.593305178594818</v>
      </c>
      <c r="Z262" s="49">
        <f t="shared" si="379"/>
        <v>5.9567821466970043</v>
      </c>
      <c r="AA262" s="51">
        <f t="shared" si="379"/>
        <v>4.3842783729111163</v>
      </c>
      <c r="AB262" s="51">
        <f t="shared" si="379"/>
        <v>5.9910110958326799</v>
      </c>
      <c r="AC262" s="50">
        <f t="shared" si="379"/>
        <v>4.3885468471917948</v>
      </c>
      <c r="AE262" s="49">
        <f t="shared" ref="AE262:AF262" si="435">AVERAGE(Q260:Q262)</f>
        <v>8.2130960471461147</v>
      </c>
      <c r="AF262" s="50">
        <f t="shared" si="435"/>
        <v>5.3854113226028915</v>
      </c>
    </row>
    <row r="263" spans="2:32" x14ac:dyDescent="0.2">
      <c r="B263" s="7">
        <v>44378</v>
      </c>
      <c r="C263" s="51">
        <v>0.59</v>
      </c>
      <c r="D263" s="51">
        <v>0.48</v>
      </c>
      <c r="E263" s="51">
        <v>0.51525117788575603</v>
      </c>
      <c r="F263" s="50">
        <v>0.50099609898279096</v>
      </c>
      <c r="H263" s="49">
        <f t="shared" si="434"/>
        <v>7.474882211424394E-2</v>
      </c>
      <c r="I263" s="50">
        <f t="shared" si="432"/>
        <v>-2.0996098982790978E-2</v>
      </c>
      <c r="K263" s="46">
        <f t="shared" ref="K263:K281" si="436">K262*(1+C263/100)</f>
        <v>256.34091518561434</v>
      </c>
      <c r="L263" s="47">
        <f t="shared" ref="L263:L281" si="437">L262*(1+D263/100)</f>
        <v>233.45936587817999</v>
      </c>
      <c r="M263" s="47">
        <f t="shared" ref="M263:M281" si="438">M262*(1+E263/100)</f>
        <v>257.59862435932337</v>
      </c>
      <c r="N263" s="48">
        <f t="shared" ref="N263:N281" si="439">N262*(1+F263/100)</f>
        <v>232.95473179840005</v>
      </c>
      <c r="Q263" s="49">
        <f t="shared" si="363"/>
        <v>7.0509533835871707</v>
      </c>
      <c r="R263" s="50">
        <f t="shared" si="364"/>
        <v>6.560838771470884</v>
      </c>
      <c r="U263" s="49">
        <f t="shared" si="375"/>
        <v>5.8056963499297183</v>
      </c>
      <c r="V263" s="51">
        <f t="shared" si="376"/>
        <v>4.6859205277463474</v>
      </c>
      <c r="W263" s="51">
        <f t="shared" si="377"/>
        <v>5.8077897950240072</v>
      </c>
      <c r="X263" s="50">
        <f t="shared" si="378"/>
        <v>4.6783194348290635</v>
      </c>
      <c r="Z263" s="49">
        <f t="shared" si="379"/>
        <v>5.8618041401704017</v>
      </c>
      <c r="AA263" s="51">
        <f t="shared" si="379"/>
        <v>4.5610149415319983</v>
      </c>
      <c r="AB263" s="51">
        <f t="shared" si="379"/>
        <v>5.8819389549313472</v>
      </c>
      <c r="AC263" s="50">
        <f t="shared" si="379"/>
        <v>4.5575548651230235</v>
      </c>
      <c r="AE263" s="49">
        <f t="shared" ref="AE263:AF263" si="440">AVERAGE(Q261:Q263)</f>
        <v>7.7414730700204091</v>
      </c>
      <c r="AF263" s="50">
        <f t="shared" si="440"/>
        <v>6.068430659088544</v>
      </c>
    </row>
    <row r="264" spans="2:32" x14ac:dyDescent="0.2">
      <c r="B264" s="7">
        <v>44409</v>
      </c>
      <c r="C264" s="51">
        <v>0.19</v>
      </c>
      <c r="D264" s="51">
        <v>0.43</v>
      </c>
      <c r="E264" s="51">
        <v>0.25789043065705503</v>
      </c>
      <c r="F264" s="50">
        <v>0.453959824009664</v>
      </c>
      <c r="H264" s="49">
        <f t="shared" si="434"/>
        <v>-6.7890430657055023E-2</v>
      </c>
      <c r="I264" s="50">
        <f t="shared" si="432"/>
        <v>-2.395982400966401E-2</v>
      </c>
      <c r="K264" s="46">
        <f t="shared" si="436"/>
        <v>256.82796292446699</v>
      </c>
      <c r="L264" s="47">
        <f t="shared" si="437"/>
        <v>234.46324115145617</v>
      </c>
      <c r="M264" s="47">
        <f t="shared" si="438"/>
        <v>258.26294656105028</v>
      </c>
      <c r="N264" s="48">
        <f t="shared" si="439"/>
        <v>234.01225268889425</v>
      </c>
      <c r="Q264" s="49">
        <f t="shared" ref="Q264:Q281" si="441">(M264/M261)^4*100-100</f>
        <v>5.4505736384641779</v>
      </c>
      <c r="R264" s="50">
        <f t="shared" ref="R264:R281" si="442">(N264/N261)^4*100-100</f>
        <v>6.0966713102576335</v>
      </c>
      <c r="U264" s="49">
        <f t="shared" si="375"/>
        <v>5.5949070355558916</v>
      </c>
      <c r="V264" s="51">
        <f t="shared" si="376"/>
        <v>4.8007077213074751</v>
      </c>
      <c r="W264" s="51">
        <f t="shared" si="377"/>
        <v>5.626363594947918</v>
      </c>
      <c r="X264" s="50">
        <f t="shared" si="378"/>
        <v>4.7799346906482327</v>
      </c>
      <c r="Z264" s="49">
        <f t="shared" si="379"/>
        <v>5.7599764361265882</v>
      </c>
      <c r="AA264" s="51">
        <f t="shared" si="379"/>
        <v>4.6964000379865354</v>
      </c>
      <c r="AB264" s="51">
        <f t="shared" si="379"/>
        <v>5.7784131156623886</v>
      </c>
      <c r="AC264" s="50">
        <f t="shared" si="379"/>
        <v>4.6838531013573714</v>
      </c>
      <c r="AE264" s="49">
        <f t="shared" ref="AE264:AF264" si="443">AVERAGE(Q262:Q264)</f>
        <v>6.7192653700523595</v>
      </c>
      <c r="AF264" s="50">
        <f t="shared" si="443"/>
        <v>6.2141118869884719</v>
      </c>
    </row>
    <row r="265" spans="2:32" x14ac:dyDescent="0.2">
      <c r="B265" s="7">
        <v>44440</v>
      </c>
      <c r="C265" s="51">
        <v>0.62</v>
      </c>
      <c r="D265" s="51">
        <v>0.46</v>
      </c>
      <c r="E265" s="51">
        <v>0.61293902401749401</v>
      </c>
      <c r="F265" s="50">
        <v>0.47320155557539201</v>
      </c>
      <c r="H265" s="49">
        <f t="shared" si="434"/>
        <v>7.0609759825059903E-3</v>
      </c>
      <c r="I265" s="50">
        <f t="shared" si="432"/>
        <v>-1.3201555575391988E-2</v>
      </c>
      <c r="K265" s="46">
        <f t="shared" si="436"/>
        <v>258.4202962945987</v>
      </c>
      <c r="L265" s="47">
        <f t="shared" si="437"/>
        <v>235.54177206075286</v>
      </c>
      <c r="M265" s="47">
        <f t="shared" si="438"/>
        <v>259.84594094510038</v>
      </c>
      <c r="N265" s="48">
        <f t="shared" si="439"/>
        <v>235.11960230885512</v>
      </c>
      <c r="Q265" s="49">
        <f t="shared" si="441"/>
        <v>5.685994774999358</v>
      </c>
      <c r="R265" s="50">
        <f t="shared" si="442"/>
        <v>5.8645787097064641</v>
      </c>
      <c r="U265" s="49">
        <f t="shared" si="375"/>
        <v>6.0057821602078576</v>
      </c>
      <c r="V265" s="51">
        <f t="shared" si="376"/>
        <v>4.9469607025772291</v>
      </c>
      <c r="W265" s="51">
        <f t="shared" si="377"/>
        <v>6.0388723840465275</v>
      </c>
      <c r="X265" s="50">
        <f t="shared" si="378"/>
        <v>4.9352917490317338</v>
      </c>
      <c r="Z265" s="49">
        <f t="shared" si="379"/>
        <v>5.8021285152311561</v>
      </c>
      <c r="AA265" s="51">
        <f t="shared" si="379"/>
        <v>4.8111963172103502</v>
      </c>
      <c r="AB265" s="51">
        <f t="shared" si="379"/>
        <v>5.8243419246728179</v>
      </c>
      <c r="AC265" s="50">
        <f t="shared" si="379"/>
        <v>4.7978486248363437</v>
      </c>
      <c r="AE265" s="49">
        <f t="shared" ref="AE265:AF265" si="444">AVERAGE(Q263:Q265)</f>
        <v>6.0625072656835686</v>
      </c>
      <c r="AF265" s="50">
        <f t="shared" si="444"/>
        <v>6.1740295971449939</v>
      </c>
    </row>
    <row r="266" spans="2:32" x14ac:dyDescent="0.2">
      <c r="B266" s="7">
        <v>44470</v>
      </c>
      <c r="C266" s="51">
        <v>0.84</v>
      </c>
      <c r="D266" s="51">
        <v>0.49</v>
      </c>
      <c r="E266" s="51">
        <v>0.64620760461662596</v>
      </c>
      <c r="F266" s="50">
        <v>0.55007261209550196</v>
      </c>
      <c r="H266" s="49">
        <f t="shared" si="434"/>
        <v>0.19379239538337401</v>
      </c>
      <c r="I266" s="50">
        <f t="shared" si="432"/>
        <v>-6.0072612095501965E-2</v>
      </c>
      <c r="K266" s="46">
        <f t="shared" si="436"/>
        <v>260.5910267834733</v>
      </c>
      <c r="L266" s="47">
        <f t="shared" si="437"/>
        <v>236.69592674385052</v>
      </c>
      <c r="M266" s="47">
        <f t="shared" si="438"/>
        <v>261.52508517577525</v>
      </c>
      <c r="N266" s="48">
        <f t="shared" si="439"/>
        <v>236.412930846824</v>
      </c>
      <c r="Q266" s="49">
        <f t="shared" si="441"/>
        <v>6.2378446195118045</v>
      </c>
      <c r="R266" s="50">
        <f t="shared" si="442"/>
        <v>6.0715128253664403</v>
      </c>
      <c r="U266" s="49">
        <f t="shared" si="375"/>
        <v>6.2481172153400166</v>
      </c>
      <c r="V266" s="51">
        <f t="shared" si="376"/>
        <v>5.2086999301873789</v>
      </c>
      <c r="W266" s="51">
        <f t="shared" si="377"/>
        <v>6.2674716968950577</v>
      </c>
      <c r="X266" s="50">
        <f t="shared" si="378"/>
        <v>5.1991963969206836</v>
      </c>
      <c r="Z266" s="49">
        <f t="shared" si="379"/>
        <v>5.9496021370345886</v>
      </c>
      <c r="AA266" s="51">
        <f t="shared" si="379"/>
        <v>4.985456118024028</v>
      </c>
      <c r="AB266" s="51">
        <f t="shared" si="379"/>
        <v>5.9775692252965014</v>
      </c>
      <c r="AC266" s="50">
        <f t="shared" si="379"/>
        <v>4.9714742788668831</v>
      </c>
      <c r="AE266" s="49">
        <f t="shared" ref="AE266:AF266" si="445">AVERAGE(Q264:Q266)</f>
        <v>5.7914710109917804</v>
      </c>
      <c r="AF266" s="50">
        <f t="shared" si="445"/>
        <v>6.0109209484435127</v>
      </c>
    </row>
    <row r="267" spans="2:32" x14ac:dyDescent="0.2">
      <c r="B267" s="7">
        <v>44501</v>
      </c>
      <c r="C267" s="51">
        <v>1.1399999999999999</v>
      </c>
      <c r="D267" s="51">
        <v>0.37</v>
      </c>
      <c r="E267" s="51">
        <v>0.85976583050617505</v>
      </c>
      <c r="F267" s="50">
        <v>0.57537781150387701</v>
      </c>
      <c r="H267" s="49">
        <f t="shared" si="434"/>
        <v>0.28023416949382485</v>
      </c>
      <c r="I267" s="50">
        <f t="shared" si="432"/>
        <v>-0.20537781150387702</v>
      </c>
      <c r="K267" s="46">
        <f t="shared" si="436"/>
        <v>263.5617644888049</v>
      </c>
      <c r="L267" s="47">
        <f t="shared" si="437"/>
        <v>237.57170167280279</v>
      </c>
      <c r="M267" s="47">
        <f t="shared" si="438"/>
        <v>263.77358849631872</v>
      </c>
      <c r="N267" s="48">
        <f t="shared" si="439"/>
        <v>237.77319839444263</v>
      </c>
      <c r="Q267" s="49">
        <f t="shared" si="441"/>
        <v>8.8120078762529204</v>
      </c>
      <c r="R267" s="50">
        <f t="shared" si="442"/>
        <v>6.5852748941306345</v>
      </c>
      <c r="U267" s="49">
        <f t="shared" si="375"/>
        <v>7.3734469939997069</v>
      </c>
      <c r="V267" s="51">
        <f t="shared" si="376"/>
        <v>5.6825181344366342</v>
      </c>
      <c r="W267" s="51">
        <f t="shared" si="377"/>
        <v>7.4299289004898554</v>
      </c>
      <c r="X267" s="50">
        <f t="shared" si="378"/>
        <v>5.6850223493051431</v>
      </c>
      <c r="Z267" s="49">
        <f t="shared" si="379"/>
        <v>6.5424487898491934</v>
      </c>
      <c r="AA267" s="51">
        <f t="shared" si="379"/>
        <v>5.2793929224004144</v>
      </c>
      <c r="AB267" s="51">
        <f t="shared" si="379"/>
        <v>6.5787576604771472</v>
      </c>
      <c r="AC267" s="50">
        <f t="shared" si="379"/>
        <v>5.2731701650858538</v>
      </c>
      <c r="AE267" s="49">
        <f t="shared" ref="AE267:AF267" si="446">AVERAGE(Q265:Q267)</f>
        <v>6.9119490902546943</v>
      </c>
      <c r="AF267" s="50">
        <f t="shared" si="446"/>
        <v>6.1737888097345133</v>
      </c>
    </row>
    <row r="268" spans="2:32" x14ac:dyDescent="0.2">
      <c r="B268" s="7">
        <v>44531</v>
      </c>
      <c r="C268" s="51">
        <v>0.36</v>
      </c>
      <c r="D268" s="51">
        <v>0.8</v>
      </c>
      <c r="E268" s="51">
        <v>0.354545866177367</v>
      </c>
      <c r="F268" s="50">
        <v>0.68937012666318598</v>
      </c>
      <c r="H268" s="49">
        <f t="shared" si="434"/>
        <v>5.4541338226329894E-3</v>
      </c>
      <c r="I268" s="50">
        <f t="shared" si="432"/>
        <v>0.11062987333681407</v>
      </c>
      <c r="K268" s="46">
        <f t="shared" si="436"/>
        <v>264.51058684096461</v>
      </c>
      <c r="L268" s="47">
        <f t="shared" si="437"/>
        <v>239.47227528618521</v>
      </c>
      <c r="M268" s="47">
        <f t="shared" si="438"/>
        <v>264.70878685040009</v>
      </c>
      <c r="N268" s="48">
        <f t="shared" si="439"/>
        <v>239.41233579338552</v>
      </c>
      <c r="Q268" s="49">
        <f t="shared" si="441"/>
        <v>7.6985068892295487</v>
      </c>
      <c r="R268" s="50">
        <f t="shared" si="442"/>
        <v>7.5055143282342129</v>
      </c>
      <c r="U268" s="49">
        <f t="shared" si="375"/>
        <v>7.3520535995000245</v>
      </c>
      <c r="V268" s="51">
        <f t="shared" si="376"/>
        <v>5.9452792436719193</v>
      </c>
      <c r="W268" s="51">
        <f t="shared" si="377"/>
        <v>7.4373743286426901</v>
      </c>
      <c r="X268" s="50">
        <f t="shared" si="378"/>
        <v>5.9566367486298333</v>
      </c>
      <c r="Z268" s="49">
        <f t="shared" si="379"/>
        <v>6.9912059362799157</v>
      </c>
      <c r="AA268" s="51">
        <f t="shared" si="379"/>
        <v>5.6121657694319778</v>
      </c>
      <c r="AB268" s="51">
        <f t="shared" si="379"/>
        <v>7.0449249753425347</v>
      </c>
      <c r="AC268" s="50">
        <f t="shared" si="379"/>
        <v>5.61361849828522</v>
      </c>
      <c r="AE268" s="49">
        <f t="shared" ref="AE268:AF268" si="447">AVERAGE(Q266:Q268)</f>
        <v>7.5827864616647576</v>
      </c>
      <c r="AF268" s="50">
        <f t="shared" si="447"/>
        <v>6.7207673492437623</v>
      </c>
    </row>
    <row r="269" spans="2:32" x14ac:dyDescent="0.2">
      <c r="B269" s="7">
        <v>44562</v>
      </c>
      <c r="C269" s="51">
        <v>0.59</v>
      </c>
      <c r="D269" s="51">
        <v>0.62</v>
      </c>
      <c r="E269" s="51">
        <v>0.454470933141012</v>
      </c>
      <c r="F269" s="50">
        <v>0.61872294831186703</v>
      </c>
      <c r="H269" s="49">
        <f t="shared" si="434"/>
        <v>0.13552906685898797</v>
      </c>
      <c r="I269" s="50">
        <f t="shared" si="432"/>
        <v>1.2770516881329685E-3</v>
      </c>
      <c r="K269" s="46">
        <f t="shared" si="436"/>
        <v>266.0711993033263</v>
      </c>
      <c r="L269" s="47">
        <f t="shared" si="437"/>
        <v>240.95700339295956</v>
      </c>
      <c r="M269" s="47">
        <f t="shared" si="438"/>
        <v>265.91181134410539</v>
      </c>
      <c r="N269" s="48">
        <f t="shared" si="439"/>
        <v>240.89363485602865</v>
      </c>
      <c r="Q269" s="49">
        <f t="shared" si="441"/>
        <v>6.8801623048234717</v>
      </c>
      <c r="R269" s="50">
        <f t="shared" si="442"/>
        <v>7.7994117374361167</v>
      </c>
      <c r="U269" s="49">
        <f t="shared" si="375"/>
        <v>7.0646745149088446</v>
      </c>
      <c r="V269" s="51">
        <f t="shared" si="376"/>
        <v>6.2197488790182121</v>
      </c>
      <c r="W269" s="51">
        <f t="shared" si="377"/>
        <v>7.1556196551294136</v>
      </c>
      <c r="X269" s="50">
        <f t="shared" si="378"/>
        <v>6.2293460495000659</v>
      </c>
      <c r="Z269" s="49">
        <f t="shared" si="379"/>
        <v>7.263391702802859</v>
      </c>
      <c r="AA269" s="51">
        <f t="shared" si="379"/>
        <v>5.9491820857089222</v>
      </c>
      <c r="AB269" s="51">
        <f t="shared" si="379"/>
        <v>7.3409742947539867</v>
      </c>
      <c r="AC269" s="50">
        <f t="shared" si="379"/>
        <v>5.957001715811681</v>
      </c>
      <c r="AE269" s="49">
        <f t="shared" ref="AE269:AF269" si="448">AVERAGE(Q267:Q269)</f>
        <v>7.7968923567686472</v>
      </c>
      <c r="AF269" s="50">
        <f t="shared" si="448"/>
        <v>7.2967336532669878</v>
      </c>
    </row>
    <row r="270" spans="2:32" x14ac:dyDescent="0.2">
      <c r="B270" s="7">
        <v>44593</v>
      </c>
      <c r="C270" s="51">
        <v>0.83</v>
      </c>
      <c r="D270" s="51">
        <v>0.76</v>
      </c>
      <c r="E270" s="51">
        <v>0.81519996546480999</v>
      </c>
      <c r="F270" s="50">
        <v>0.66092391137081397</v>
      </c>
      <c r="H270" s="49">
        <f t="shared" si="434"/>
        <v>1.4800034535189965E-2</v>
      </c>
      <c r="I270" s="50">
        <f t="shared" si="432"/>
        <v>9.9076088629186043E-2</v>
      </c>
      <c r="K270" s="46">
        <f t="shared" si="436"/>
        <v>268.27959025754387</v>
      </c>
      <c r="L270" s="47">
        <f t="shared" si="437"/>
        <v>242.78827661874607</v>
      </c>
      <c r="M270" s="47">
        <f t="shared" si="438"/>
        <v>268.07952433834942</v>
      </c>
      <c r="N270" s="48">
        <f t="shared" si="439"/>
        <v>242.48575848976242</v>
      </c>
      <c r="Q270" s="49">
        <f t="shared" si="441"/>
        <v>6.6913833293477296</v>
      </c>
      <c r="R270" s="50">
        <f t="shared" si="442"/>
        <v>8.1666424366038939</v>
      </c>
      <c r="U270" s="49">
        <f t="shared" si="375"/>
        <v>7.2774632946264433</v>
      </c>
      <c r="V270" s="51">
        <f t="shared" si="376"/>
        <v>6.6112351534005001</v>
      </c>
      <c r="W270" s="51">
        <f t="shared" si="377"/>
        <v>7.358990913857852</v>
      </c>
      <c r="X270" s="50">
        <f t="shared" si="378"/>
        <v>6.622865060235128</v>
      </c>
      <c r="Z270" s="49">
        <f t="shared" si="379"/>
        <v>7.2313971363451044</v>
      </c>
      <c r="AA270" s="51">
        <f t="shared" si="379"/>
        <v>6.2587544253635441</v>
      </c>
      <c r="AB270" s="51">
        <f t="shared" si="379"/>
        <v>7.3173282992099855</v>
      </c>
      <c r="AC270" s="50">
        <f t="shared" si="379"/>
        <v>6.2696159527883424</v>
      </c>
      <c r="AE270" s="49">
        <f t="shared" ref="AE270:AF270" si="449">AVERAGE(Q268:Q270)</f>
        <v>7.0900175078002503</v>
      </c>
      <c r="AF270" s="50">
        <f t="shared" si="449"/>
        <v>7.8238561674247409</v>
      </c>
    </row>
    <row r="271" spans="2:32" x14ac:dyDescent="0.2">
      <c r="B271" s="7">
        <v>44621</v>
      </c>
      <c r="C271" s="51">
        <v>0.99</v>
      </c>
      <c r="D271" s="51">
        <v>0.72</v>
      </c>
      <c r="E271" s="51">
        <v>0.90143312921332097</v>
      </c>
      <c r="F271" s="50">
        <v>0.67200037962078996</v>
      </c>
      <c r="H271" s="49">
        <f t="shared" si="434"/>
        <v>8.8566870786679019E-2</v>
      </c>
      <c r="I271" s="50">
        <f t="shared" si="432"/>
        <v>4.7999620379210017E-2</v>
      </c>
      <c r="K271" s="46">
        <f t="shared" si="436"/>
        <v>270.93555820109356</v>
      </c>
      <c r="L271" s="47">
        <f t="shared" si="437"/>
        <v>244.53635221040105</v>
      </c>
      <c r="M271" s="47">
        <f t="shared" si="438"/>
        <v>270.49608198337279</v>
      </c>
      <c r="N271" s="48">
        <f t="shared" si="439"/>
        <v>244.11526370733995</v>
      </c>
      <c r="Q271" s="49">
        <f t="shared" si="441"/>
        <v>9.036144105768031</v>
      </c>
      <c r="R271" s="50">
        <f t="shared" si="442"/>
        <v>8.0920231952160719</v>
      </c>
      <c r="U271" s="49">
        <f t="shared" si="375"/>
        <v>7.4476943184005364</v>
      </c>
      <c r="V271" s="51">
        <f t="shared" si="376"/>
        <v>6.8021046812263535</v>
      </c>
      <c r="W271" s="51">
        <f t="shared" si="377"/>
        <v>7.5125674049170073</v>
      </c>
      <c r="X271" s="50">
        <f t="shared" si="378"/>
        <v>6.8574208074264362</v>
      </c>
      <c r="Z271" s="49">
        <f t="shared" si="379"/>
        <v>7.2632773759786078</v>
      </c>
      <c r="AA271" s="51">
        <f t="shared" si="379"/>
        <v>6.5443629045483549</v>
      </c>
      <c r="AB271" s="51">
        <f t="shared" si="379"/>
        <v>7.3423926579680909</v>
      </c>
      <c r="AC271" s="50">
        <f t="shared" si="379"/>
        <v>6.5698773057205431</v>
      </c>
      <c r="AE271" s="49">
        <f t="shared" ref="AE271:AF271" si="450">AVERAGE(Q269:Q271)</f>
        <v>7.5358965799797444</v>
      </c>
      <c r="AF271" s="50">
        <f t="shared" si="450"/>
        <v>8.0193591230853603</v>
      </c>
    </row>
    <row r="272" spans="2:32" x14ac:dyDescent="0.2">
      <c r="B272" s="7">
        <v>44652</v>
      </c>
      <c r="C272" s="51">
        <v>0.54</v>
      </c>
      <c r="D272" s="51">
        <v>0.78</v>
      </c>
      <c r="E272" s="51">
        <v>0.83597177765419195</v>
      </c>
      <c r="F272" s="50">
        <v>0.72529350257023595</v>
      </c>
      <c r="H272" s="49">
        <f t="shared" si="434"/>
        <v>-0.29597177765419191</v>
      </c>
      <c r="I272" s="50">
        <f t="shared" si="432"/>
        <v>5.4706497429764078E-2</v>
      </c>
      <c r="K272" s="46">
        <f t="shared" si="436"/>
        <v>272.39861021537951</v>
      </c>
      <c r="L272" s="47">
        <f t="shared" si="437"/>
        <v>246.44373575764217</v>
      </c>
      <c r="M272" s="47">
        <f t="shared" si="438"/>
        <v>272.75735288841418</v>
      </c>
      <c r="N272" s="48">
        <f t="shared" si="439"/>
        <v>245.88581585379151</v>
      </c>
      <c r="Q272" s="49">
        <f t="shared" si="441"/>
        <v>10.701971253104077</v>
      </c>
      <c r="R272" s="50">
        <f t="shared" si="442"/>
        <v>8.5506949275633275</v>
      </c>
      <c r="U272" s="49">
        <f t="shared" si="375"/>
        <v>7.672592313086696</v>
      </c>
      <c r="V272" s="51">
        <f t="shared" si="376"/>
        <v>7.2383790950880922</v>
      </c>
      <c r="W272" s="51">
        <f t="shared" si="377"/>
        <v>7.7036849396239688</v>
      </c>
      <c r="X272" s="50">
        <f t="shared" si="378"/>
        <v>7.2411217435926574</v>
      </c>
      <c r="Z272" s="49">
        <f t="shared" si="379"/>
        <v>7.4659166420378922</v>
      </c>
      <c r="AA272" s="51">
        <f t="shared" si="379"/>
        <v>6.8839063099049822</v>
      </c>
      <c r="AB272" s="51">
        <f t="shared" si="379"/>
        <v>7.5250810861329427</v>
      </c>
      <c r="AC272" s="50">
        <f t="shared" ref="AC272" si="451">AVERAGE(X270:X272)</f>
        <v>6.9071358704180739</v>
      </c>
      <c r="AE272" s="49">
        <f t="shared" ref="AE272:AF272" si="452">AVERAGE(Q270:Q272)</f>
        <v>8.8098328960732797</v>
      </c>
      <c r="AF272" s="50">
        <f t="shared" si="452"/>
        <v>8.2697868531277638</v>
      </c>
    </row>
    <row r="273" spans="2:32" x14ac:dyDescent="0.2">
      <c r="B273" s="7">
        <v>44682</v>
      </c>
      <c r="C273" s="51">
        <v>0.18</v>
      </c>
      <c r="D273" s="51">
        <v>0.59</v>
      </c>
      <c r="E273" s="51">
        <v>0.63608616088285896</v>
      </c>
      <c r="F273" s="50">
        <v>0.62613512256736603</v>
      </c>
      <c r="H273" s="49">
        <f t="shared" si="434"/>
        <v>-0.45608616088285897</v>
      </c>
      <c r="I273" s="50">
        <f t="shared" si="432"/>
        <v>-3.6135122567366063E-2</v>
      </c>
      <c r="K273" s="46">
        <f t="shared" si="436"/>
        <v>272.8889277137672</v>
      </c>
      <c r="L273" s="47">
        <f t="shared" si="437"/>
        <v>247.89775379861226</v>
      </c>
      <c r="M273" s="47">
        <f t="shared" si="438"/>
        <v>274.49232466292784</v>
      </c>
      <c r="N273" s="48">
        <f t="shared" si="439"/>
        <v>247.42539330826344</v>
      </c>
      <c r="Q273" s="49">
        <f t="shared" si="441"/>
        <v>9.9173486216987357</v>
      </c>
      <c r="R273" s="50">
        <f t="shared" si="442"/>
        <v>8.4007106108991252</v>
      </c>
      <c r="U273" s="49">
        <f t="shared" ref="U273:U281" si="453">K273/K261*100-100</f>
        <v>7.6511007776948645</v>
      </c>
      <c r="V273" s="51">
        <f t="shared" ref="V273:V281" si="454">L273/L261*100-100</f>
        <v>7.3023829023665598</v>
      </c>
      <c r="W273" s="51">
        <f t="shared" ref="W273:W281" si="455">M273/M261*100-100</f>
        <v>7.7036298529680352</v>
      </c>
      <c r="X273" s="50">
        <f t="shared" ref="X273:X281" si="456">N273/N261*100-100</f>
        <v>7.3077556382781523</v>
      </c>
      <c r="Z273" s="49">
        <f t="shared" ref="Z273:AC280" si="457">AVERAGE(U271:U273)</f>
        <v>7.5904624697273659</v>
      </c>
      <c r="AA273" s="51">
        <f t="shared" si="457"/>
        <v>7.1142888928936685</v>
      </c>
      <c r="AB273" s="51">
        <f t="shared" si="457"/>
        <v>7.6399607325030034</v>
      </c>
      <c r="AC273" s="50">
        <f t="shared" si="457"/>
        <v>7.1354327297657489</v>
      </c>
      <c r="AE273" s="49">
        <f t="shared" ref="AE273:AF273" si="458">AVERAGE(Q271:Q273)</f>
        <v>9.8851546601902811</v>
      </c>
      <c r="AF273" s="50">
        <f t="shared" si="458"/>
        <v>8.3478095778928409</v>
      </c>
    </row>
    <row r="274" spans="2:32" x14ac:dyDescent="0.2">
      <c r="B274" s="7">
        <v>44713</v>
      </c>
      <c r="C274" s="51">
        <v>0.84</v>
      </c>
      <c r="D274" s="51">
        <v>0.77</v>
      </c>
      <c r="E274" s="51">
        <v>0.85503827690862899</v>
      </c>
      <c r="F274" s="50">
        <v>0.72092745058644103</v>
      </c>
      <c r="H274" s="49">
        <f t="shared" si="434"/>
        <v>-1.5038276908629022E-2</v>
      </c>
      <c r="I274" s="50">
        <f t="shared" si="432"/>
        <v>4.9072549413558986E-2</v>
      </c>
      <c r="K274" s="46">
        <f t="shared" si="436"/>
        <v>275.18119470656285</v>
      </c>
      <c r="L274" s="47">
        <f t="shared" si="437"/>
        <v>249.80656650286159</v>
      </c>
      <c r="M274" s="47">
        <f t="shared" si="438"/>
        <v>276.83933910597216</v>
      </c>
      <c r="N274" s="48">
        <f t="shared" si="439"/>
        <v>249.2091508883442</v>
      </c>
      <c r="Q274" s="49">
        <f t="shared" si="441"/>
        <v>9.7153263965162466</v>
      </c>
      <c r="R274" s="50">
        <f t="shared" si="442"/>
        <v>8.6115973301512838</v>
      </c>
      <c r="U274" s="49">
        <f t="shared" si="453"/>
        <v>7.9830598072490915</v>
      </c>
      <c r="V274" s="51">
        <f t="shared" si="454"/>
        <v>7.5157713539970104</v>
      </c>
      <c r="W274" s="51">
        <f t="shared" si="455"/>
        <v>8.022998086129121</v>
      </c>
      <c r="X274" s="50">
        <f t="shared" si="456"/>
        <v>7.513454257434887</v>
      </c>
      <c r="Z274" s="49">
        <f t="shared" si="457"/>
        <v>7.7689176326768843</v>
      </c>
      <c r="AA274" s="51">
        <f t="shared" si="457"/>
        <v>7.3521777838172211</v>
      </c>
      <c r="AB274" s="51">
        <f t="shared" si="457"/>
        <v>7.8101042929070417</v>
      </c>
      <c r="AC274" s="50">
        <f t="shared" si="457"/>
        <v>7.3541105464352325</v>
      </c>
      <c r="AE274" s="49">
        <f t="shared" ref="AE274:AF274" si="459">AVERAGE(Q272:Q274)</f>
        <v>10.111548757106354</v>
      </c>
      <c r="AF274" s="50">
        <f t="shared" si="459"/>
        <v>8.5210009562045794</v>
      </c>
    </row>
    <row r="275" spans="2:32" x14ac:dyDescent="0.2">
      <c r="B275" s="7">
        <v>44743</v>
      </c>
      <c r="C275" s="51">
        <v>0.74</v>
      </c>
      <c r="D275" s="51">
        <v>0.62</v>
      </c>
      <c r="E275" s="51">
        <v>0.64181914267422402</v>
      </c>
      <c r="F275" s="50">
        <v>0.645066325636378</v>
      </c>
      <c r="H275" s="49">
        <f t="shared" si="434"/>
        <v>9.8180857325775972E-2</v>
      </c>
      <c r="I275" s="50">
        <f t="shared" si="432"/>
        <v>-2.5066325636378006E-2</v>
      </c>
      <c r="K275" s="46">
        <f t="shared" si="436"/>
        <v>277.21753554739144</v>
      </c>
      <c r="L275" s="47">
        <f t="shared" si="437"/>
        <v>251.35536721517931</v>
      </c>
      <c r="M275" s="47">
        <f t="shared" si="438"/>
        <v>278.61614697880708</v>
      </c>
      <c r="N275" s="48">
        <f t="shared" si="439"/>
        <v>250.81671520112923</v>
      </c>
      <c r="Q275" s="49">
        <f t="shared" si="441"/>
        <v>8.872766885709467</v>
      </c>
      <c r="R275" s="50">
        <f t="shared" si="442"/>
        <v>8.2659762234013101</v>
      </c>
      <c r="U275" s="49">
        <f t="shared" si="453"/>
        <v>8.1440843521450859</v>
      </c>
      <c r="V275" s="51">
        <f t="shared" si="454"/>
        <v>7.6655743793708098</v>
      </c>
      <c r="W275" s="51">
        <f t="shared" si="455"/>
        <v>8.1590197431203819</v>
      </c>
      <c r="X275" s="50">
        <f t="shared" si="456"/>
        <v>7.6675769858098448</v>
      </c>
      <c r="Z275" s="49">
        <f t="shared" si="457"/>
        <v>7.926081645696347</v>
      </c>
      <c r="AA275" s="51">
        <f t="shared" si="457"/>
        <v>7.4945762119114603</v>
      </c>
      <c r="AB275" s="51">
        <f t="shared" si="457"/>
        <v>7.9618825607391797</v>
      </c>
      <c r="AC275" s="50">
        <f t="shared" si="457"/>
        <v>7.4962622938409611</v>
      </c>
      <c r="AE275" s="49">
        <f t="shared" ref="AE275:AF275" si="460">AVERAGE(Q273:Q275)</f>
        <v>9.501813967974817</v>
      </c>
      <c r="AF275" s="50">
        <f t="shared" si="460"/>
        <v>8.4260947214839064</v>
      </c>
    </row>
    <row r="276" spans="2:32" x14ac:dyDescent="0.2">
      <c r="B276" s="7">
        <v>44774</v>
      </c>
      <c r="C276" s="51">
        <v>0.7</v>
      </c>
      <c r="D276" s="51">
        <v>0.8</v>
      </c>
      <c r="E276" s="51">
        <v>0.78164828594325797</v>
      </c>
      <c r="F276" s="50">
        <v>0.80946771047527</v>
      </c>
      <c r="H276" s="49">
        <f t="shared" si="434"/>
        <v>-8.1648285943258014E-2</v>
      </c>
      <c r="I276" s="50">
        <f t="shared" si="432"/>
        <v>-9.4677104752699526E-3</v>
      </c>
      <c r="K276" s="46">
        <f t="shared" si="436"/>
        <v>279.15805829622315</v>
      </c>
      <c r="L276" s="47">
        <f t="shared" si="437"/>
        <v>253.36621015290075</v>
      </c>
      <c r="M276" s="47">
        <f t="shared" si="438"/>
        <v>280.79394531602804</v>
      </c>
      <c r="N276" s="48">
        <f t="shared" si="439"/>
        <v>252.84699552315709</v>
      </c>
      <c r="Q276" s="49">
        <f t="shared" si="441"/>
        <v>9.5040381863928758</v>
      </c>
      <c r="R276" s="50">
        <f t="shared" si="442"/>
        <v>9.0571421170839699</v>
      </c>
      <c r="U276" s="49">
        <f t="shared" si="453"/>
        <v>8.6945732534285725</v>
      </c>
      <c r="V276" s="51">
        <f t="shared" si="454"/>
        <v>8.0622313794740421</v>
      </c>
      <c r="W276" s="51">
        <f t="shared" si="455"/>
        <v>8.7240539361118579</v>
      </c>
      <c r="X276" s="50">
        <f t="shared" si="456"/>
        <v>8.048613958390689</v>
      </c>
      <c r="Z276" s="49">
        <f t="shared" si="457"/>
        <v>8.2739058042742499</v>
      </c>
      <c r="AA276" s="51">
        <f t="shared" si="457"/>
        <v>7.7478590376139538</v>
      </c>
      <c r="AB276" s="51">
        <f t="shared" si="457"/>
        <v>8.3020239217871197</v>
      </c>
      <c r="AC276" s="50">
        <f t="shared" si="457"/>
        <v>7.743215067211807</v>
      </c>
      <c r="AE276" s="49">
        <f t="shared" ref="AE276:AF276" si="461">AVERAGE(Q274:Q276)</f>
        <v>9.3640438228728637</v>
      </c>
      <c r="AF276" s="50">
        <f t="shared" si="461"/>
        <v>8.6449052235455213</v>
      </c>
    </row>
    <row r="277" spans="2:32" x14ac:dyDescent="0.2">
      <c r="B277" s="7">
        <v>44805</v>
      </c>
      <c r="C277" s="51">
        <v>0.62</v>
      </c>
      <c r="D277" s="51">
        <v>0.67</v>
      </c>
      <c r="E277" s="51">
        <v>0.61040220181285898</v>
      </c>
      <c r="F277" s="50">
        <v>0.68484351626436002</v>
      </c>
      <c r="H277" s="49">
        <f t="shared" si="434"/>
        <v>9.5977981871410156E-3</v>
      </c>
      <c r="I277" s="50">
        <f t="shared" si="432"/>
        <v>-1.4843516264359979E-2</v>
      </c>
      <c r="K277" s="46">
        <f t="shared" si="436"/>
        <v>280.8888382576597</v>
      </c>
      <c r="L277" s="47">
        <f t="shared" si="437"/>
        <v>255.06376376092516</v>
      </c>
      <c r="M277" s="47">
        <f t="shared" si="438"/>
        <v>282.50791774079426</v>
      </c>
      <c r="N277" s="48">
        <f t="shared" si="439"/>
        <v>254.57860177806668</v>
      </c>
      <c r="Q277" s="49">
        <f t="shared" si="441"/>
        <v>8.4454365550296728</v>
      </c>
      <c r="R277" s="50">
        <f t="shared" si="442"/>
        <v>8.90094432838562</v>
      </c>
      <c r="U277" s="49">
        <f t="shared" si="453"/>
        <v>8.694573253428544</v>
      </c>
      <c r="V277" s="51">
        <f t="shared" si="454"/>
        <v>8.2881229640817224</v>
      </c>
      <c r="W277" s="51">
        <f t="shared" si="455"/>
        <v>8.7213126028710377</v>
      </c>
      <c r="X277" s="50">
        <f t="shared" si="456"/>
        <v>8.2762131605045965</v>
      </c>
      <c r="Z277" s="49">
        <f t="shared" si="457"/>
        <v>8.5110769530007335</v>
      </c>
      <c r="AA277" s="51">
        <f t="shared" si="457"/>
        <v>8.0053095743088587</v>
      </c>
      <c r="AB277" s="51">
        <f t="shared" si="457"/>
        <v>8.5347954273677598</v>
      </c>
      <c r="AC277" s="50">
        <f t="shared" si="457"/>
        <v>7.9974680349017104</v>
      </c>
      <c r="AE277" s="49">
        <f t="shared" ref="AE277:AF277" si="462">AVERAGE(Q275:Q277)</f>
        <v>8.9407472090440052</v>
      </c>
      <c r="AF277" s="50">
        <f t="shared" si="462"/>
        <v>8.7413542229569661</v>
      </c>
    </row>
    <row r="278" spans="2:32" x14ac:dyDescent="0.2">
      <c r="B278" s="7">
        <v>44835</v>
      </c>
      <c r="C278" s="51">
        <v>0.56999999999999995</v>
      </c>
      <c r="D278" s="51">
        <v>0.63</v>
      </c>
      <c r="E278" s="51">
        <v>0.38736861308607001</v>
      </c>
      <c r="F278" s="50">
        <v>0.68979710414006101</v>
      </c>
      <c r="H278" s="49">
        <f t="shared" si="434"/>
        <v>0.18263138691392994</v>
      </c>
      <c r="I278" s="50">
        <f t="shared" si="432"/>
        <v>-5.9797104140061008E-2</v>
      </c>
      <c r="K278" s="46">
        <f t="shared" si="436"/>
        <v>282.48990463572835</v>
      </c>
      <c r="L278" s="47">
        <f t="shared" si="437"/>
        <v>256.67066547261896</v>
      </c>
      <c r="M278" s="47">
        <f t="shared" si="438"/>
        <v>283.60226474360513</v>
      </c>
      <c r="N278" s="48">
        <f t="shared" si="439"/>
        <v>256.33467760089201</v>
      </c>
      <c r="Q278" s="49">
        <f t="shared" si="441"/>
        <v>7.3528677875598873</v>
      </c>
      <c r="R278" s="50">
        <f t="shared" si="442"/>
        <v>9.0946735439846833</v>
      </c>
      <c r="U278" s="49">
        <f t="shared" si="453"/>
        <v>8.4035425634401975</v>
      </c>
      <c r="V278" s="51">
        <f t="shared" si="454"/>
        <v>8.4389871019558598</v>
      </c>
      <c r="W278" s="51">
        <f t="shared" si="455"/>
        <v>8.4417062910012959</v>
      </c>
      <c r="X278" s="50">
        <f t="shared" si="456"/>
        <v>8.4266739059953011</v>
      </c>
      <c r="Z278" s="49">
        <f t="shared" si="457"/>
        <v>8.5975630234324374</v>
      </c>
      <c r="AA278" s="51">
        <f t="shared" si="457"/>
        <v>8.2631138151705414</v>
      </c>
      <c r="AB278" s="51">
        <f t="shared" si="457"/>
        <v>8.6290242766613972</v>
      </c>
      <c r="AC278" s="50">
        <f t="shared" si="457"/>
        <v>8.250500341630195</v>
      </c>
      <c r="AE278" s="49">
        <f t="shared" ref="AE278:AF278" si="463">AVERAGE(Q276:Q278)</f>
        <v>8.4341141763274781</v>
      </c>
      <c r="AF278" s="50">
        <f t="shared" si="463"/>
        <v>9.017586663151425</v>
      </c>
    </row>
    <row r="279" spans="2:32" x14ac:dyDescent="0.2">
      <c r="B279" s="7">
        <v>44866</v>
      </c>
      <c r="C279" s="51">
        <v>0.57999999999999996</v>
      </c>
      <c r="D279" s="51">
        <v>0.45</v>
      </c>
      <c r="E279" s="51">
        <v>0.31088169048214398</v>
      </c>
      <c r="F279" s="50">
        <v>0.65917341837340004</v>
      </c>
      <c r="H279" s="49">
        <f t="shared" si="434"/>
        <v>0.26911830951785598</v>
      </c>
      <c r="I279" s="50">
        <f t="shared" si="432"/>
        <v>-0.20917341837340003</v>
      </c>
      <c r="K279" s="46">
        <f t="shared" si="436"/>
        <v>284.12834608261556</v>
      </c>
      <c r="L279" s="47">
        <f t="shared" si="437"/>
        <v>257.82568346724571</v>
      </c>
      <c r="M279" s="47">
        <f t="shared" si="438"/>
        <v>284.48393225848571</v>
      </c>
      <c r="N279" s="48">
        <f t="shared" si="439"/>
        <v>258.02436765771023</v>
      </c>
      <c r="Q279" s="49">
        <f t="shared" si="441"/>
        <v>5.3610314087967339</v>
      </c>
      <c r="R279" s="50">
        <f t="shared" si="442"/>
        <v>8.4455410259991481</v>
      </c>
      <c r="U279" s="49">
        <f t="shared" si="453"/>
        <v>7.8033252029940314</v>
      </c>
      <c r="V279" s="51">
        <f t="shared" si="454"/>
        <v>8.525418495481361</v>
      </c>
      <c r="W279" s="51">
        <f t="shared" si="455"/>
        <v>7.8515608329967677</v>
      </c>
      <c r="X279" s="50">
        <f t="shared" si="456"/>
        <v>8.5170109162904453</v>
      </c>
      <c r="Z279" s="49">
        <f t="shared" si="457"/>
        <v>8.300480339954257</v>
      </c>
      <c r="AA279" s="51">
        <f t="shared" si="457"/>
        <v>8.4175095205063144</v>
      </c>
      <c r="AB279" s="51">
        <f t="shared" si="457"/>
        <v>8.3381932422896998</v>
      </c>
      <c r="AC279" s="50">
        <f t="shared" si="457"/>
        <v>8.4066326609301143</v>
      </c>
      <c r="AE279" s="49">
        <f t="shared" ref="AE279:AF279" si="464">AVERAGE(Q277:Q279)</f>
        <v>7.0531119171287644</v>
      </c>
      <c r="AF279" s="50">
        <f t="shared" si="464"/>
        <v>8.8137196327898177</v>
      </c>
    </row>
    <row r="280" spans="2:32" x14ac:dyDescent="0.2">
      <c r="B280" s="7">
        <v>44896</v>
      </c>
      <c r="C280" s="51">
        <v>0.38</v>
      </c>
      <c r="D280" s="51">
        <v>0.65</v>
      </c>
      <c r="E280" s="51">
        <v>0.36650492900244702</v>
      </c>
      <c r="F280" s="50">
        <v>0.55398762597926299</v>
      </c>
      <c r="H280" s="49">
        <f t="shared" si="434"/>
        <v>1.3495070997552983E-2</v>
      </c>
      <c r="I280" s="50">
        <f t="shared" si="432"/>
        <v>9.6012374020737035E-2</v>
      </c>
      <c r="K280" s="46">
        <f t="shared" si="436"/>
        <v>285.20803379772951</v>
      </c>
      <c r="L280" s="47">
        <f t="shared" si="437"/>
        <v>259.50155040978279</v>
      </c>
      <c r="M280" s="47">
        <f t="shared" si="438"/>
        <v>285.52657989243306</v>
      </c>
      <c r="N280" s="48">
        <f t="shared" si="439"/>
        <v>259.45379072654521</v>
      </c>
      <c r="Q280" s="49">
        <f t="shared" si="441"/>
        <v>4.3430858862600275</v>
      </c>
      <c r="R280" s="50">
        <f t="shared" si="442"/>
        <v>7.8828705536249544</v>
      </c>
      <c r="U280" s="49">
        <f t="shared" si="453"/>
        <v>7.8248085280643807</v>
      </c>
      <c r="V280" s="51">
        <f t="shared" si="454"/>
        <v>8.3639223370059312</v>
      </c>
      <c r="W280" s="51">
        <f t="shared" si="455"/>
        <v>7.8644133010205479</v>
      </c>
      <c r="X280" s="50">
        <f t="shared" si="456"/>
        <v>8.3711037139103865</v>
      </c>
      <c r="Z280" s="49">
        <f t="shared" si="457"/>
        <v>8.0105587648328704</v>
      </c>
      <c r="AA280" s="51">
        <f t="shared" si="457"/>
        <v>8.4427759781477167</v>
      </c>
      <c r="AB280" s="51">
        <f t="shared" si="457"/>
        <v>8.0525601416728705</v>
      </c>
      <c r="AC280" s="50">
        <f t="shared" si="457"/>
        <v>8.438262845398711</v>
      </c>
      <c r="AE280" s="49">
        <f t="shared" ref="AE280:AF280" si="465">AVERAGE(Q278:Q280)</f>
        <v>5.6856616942055496</v>
      </c>
      <c r="AF280" s="50">
        <f t="shared" si="465"/>
        <v>8.4743617078695959</v>
      </c>
    </row>
    <row r="281" spans="2:32" x14ac:dyDescent="0.2">
      <c r="B281" s="7">
        <v>44927</v>
      </c>
      <c r="C281" s="51">
        <v>0.68</v>
      </c>
      <c r="D281" s="51">
        <v>0.71</v>
      </c>
      <c r="E281" s="51">
        <v>0.56408927716004498</v>
      </c>
      <c r="F281" s="50">
        <v>0.70675755745581104</v>
      </c>
      <c r="H281" s="49">
        <f t="shared" si="434"/>
        <v>0.11591072283995507</v>
      </c>
      <c r="I281" s="50">
        <f t="shared" si="432"/>
        <v>3.2424425441889282E-3</v>
      </c>
      <c r="K281" s="46">
        <f t="shared" si="436"/>
        <v>287.14744842755402</v>
      </c>
      <c r="L281" s="47">
        <f t="shared" si="437"/>
        <v>261.34401141769229</v>
      </c>
      <c r="M281" s="47">
        <f t="shared" si="438"/>
        <v>287.13720471304811</v>
      </c>
      <c r="N281" s="48">
        <f t="shared" si="439"/>
        <v>261.28750000061069</v>
      </c>
      <c r="Q281" s="49">
        <f t="shared" si="441"/>
        <v>5.0797653334811628</v>
      </c>
      <c r="R281" s="50">
        <f t="shared" si="442"/>
        <v>7.9555772152353939</v>
      </c>
      <c r="U281" s="49">
        <f t="shared" si="453"/>
        <v>7.9212816642362043</v>
      </c>
      <c r="V281" s="51">
        <f t="shared" si="454"/>
        <v>8.4608489222805332</v>
      </c>
      <c r="W281" s="51">
        <f t="shared" si="455"/>
        <v>7.9821175530544082</v>
      </c>
      <c r="X281" s="50">
        <f t="shared" si="456"/>
        <v>8.4659211343506513</v>
      </c>
      <c r="Z281" s="49">
        <f>AVERAGE(U279:U281)</f>
        <v>7.8498051317648718</v>
      </c>
      <c r="AA281" s="51">
        <f>AVERAGE(V279:V281)</f>
        <v>8.4500632515892757</v>
      </c>
      <c r="AB281" s="51">
        <f>AVERAGE(W279:W281)</f>
        <v>7.8993638956905743</v>
      </c>
      <c r="AC281" s="50">
        <f>AVERAGE(X279:X281)</f>
        <v>8.4513452548504944</v>
      </c>
      <c r="AE281" s="49">
        <f>AVERAGE(Q279:Q281)</f>
        <v>4.9279608761793083</v>
      </c>
      <c r="AF281" s="50">
        <f t="shared" ref="AF281" si="466">AVERAGE(R279:R281)</f>
        <v>8.0946629316198315</v>
      </c>
    </row>
    <row r="282" spans="2:32" x14ac:dyDescent="0.2">
      <c r="B282" s="7"/>
    </row>
    <row r="283" spans="2:32" x14ac:dyDescent="0.2">
      <c r="B283" s="7"/>
    </row>
    <row r="284" spans="2:32" x14ac:dyDescent="0.2">
      <c r="B284" s="7"/>
    </row>
    <row r="285" spans="2:32" x14ac:dyDescent="0.2">
      <c r="B285" s="7"/>
    </row>
    <row r="286" spans="2:32" x14ac:dyDescent="0.2">
      <c r="B286" s="7"/>
    </row>
    <row r="287" spans="2:32" x14ac:dyDescent="0.2">
      <c r="B287" s="7"/>
    </row>
    <row r="288" spans="2:32" x14ac:dyDescent="0.2">
      <c r="B288" s="7"/>
    </row>
    <row r="289" spans="2:2" x14ac:dyDescent="0.2">
      <c r="B289" s="7"/>
    </row>
  </sheetData>
  <phoneticPr fontId="2" type="noConversion"/>
  <hyperlinks>
    <hyperlink ref="H1" r:id="rId1" xr:uid="{F6DAF855-0A61-4A7A-9CCB-D142B1C05A99}"/>
  </hyperlinks>
  <pageMargins left="0.7" right="0.7" top="0.75" bottom="0.75" header="0.3" footer="0.3"/>
  <pageSetup orientation="portrait" r:id="rId2"/>
  <drawing r:id="rId3"/>
  <legacyDrawing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E47A07FC-88FC-4CCC-A5E9-CBF6C7385602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AO7:AO19</xm:sqref>
        </x14:conditionalFormatting>
        <x14:conditionalFormatting xmlns:xm="http://schemas.microsoft.com/office/excel/2006/main">
          <x14:cfRule type="iconSet" priority="1" id="{F61608C1-864F-4D2B-813F-F927E53C4B93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AS7:AS19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44C98-4BC4-44AD-89A8-0928D018F780}">
  <dimension ref="B1:AM188"/>
  <sheetViews>
    <sheetView showGridLines="0" workbookViewId="0">
      <pane ySplit="5" topLeftCell="A6" activePane="bottomLeft" state="frozen"/>
      <selection pane="bottomLeft" activeCell="A6" sqref="A6"/>
    </sheetView>
  </sheetViews>
  <sheetFormatPr defaultRowHeight="12" x14ac:dyDescent="0.2"/>
  <cols>
    <col min="5" max="5" width="9.42578125" customWidth="1"/>
    <col min="6" max="17" width="9.7109375" customWidth="1"/>
    <col min="18" max="18" width="11.7109375" customWidth="1"/>
  </cols>
  <sheetData>
    <row r="1" spans="2:39" ht="12.75" thickBot="1" x14ac:dyDescent="0.25"/>
    <row r="2" spans="2:39" ht="12.75" thickBot="1" x14ac:dyDescent="0.25">
      <c r="E2" s="31" t="s">
        <v>9931</v>
      </c>
      <c r="F2" s="32">
        <f>'Banxico Forecasts'!C4</f>
        <v>11</v>
      </c>
    </row>
    <row r="3" spans="2:39" x14ac:dyDescent="0.2">
      <c r="B3" s="10" t="s">
        <v>9818</v>
      </c>
      <c r="C3" s="11"/>
      <c r="S3" s="6" t="s">
        <v>9908</v>
      </c>
      <c r="T3" s="6" t="s">
        <v>9907</v>
      </c>
      <c r="U3" s="6" t="s">
        <v>9905</v>
      </c>
      <c r="V3" s="6" t="s">
        <v>9906</v>
      </c>
    </row>
    <row r="4" spans="2:39" ht="12.75" thickBot="1" x14ac:dyDescent="0.25">
      <c r="B4" s="12">
        <f>LARGE(Data!$A:$A,1)</f>
        <v>44958</v>
      </c>
      <c r="C4" s="13"/>
      <c r="S4" s="6" t="s">
        <v>9825</v>
      </c>
      <c r="T4" s="23" t="s">
        <v>8988</v>
      </c>
      <c r="U4" s="23" t="s">
        <v>9118</v>
      </c>
      <c r="V4" s="23" t="s">
        <v>9248</v>
      </c>
      <c r="W4" s="23" t="s">
        <v>9378</v>
      </c>
      <c r="X4" s="23" t="s">
        <v>9488</v>
      </c>
      <c r="Y4" s="23" t="s">
        <v>9532</v>
      </c>
      <c r="Z4" s="23" t="s">
        <v>9564</v>
      </c>
      <c r="AA4" s="23" t="s">
        <v>9596</v>
      </c>
      <c r="AB4" s="23" t="s">
        <v>9604</v>
      </c>
      <c r="AC4" s="23" t="s">
        <v>9636</v>
      </c>
      <c r="AD4" s="23" t="s">
        <v>9672</v>
      </c>
      <c r="AE4" s="23" t="s">
        <v>9706</v>
      </c>
      <c r="AF4" s="23" t="s">
        <v>9742</v>
      </c>
      <c r="AG4" s="23" t="s">
        <v>3916</v>
      </c>
      <c r="AH4" s="23" t="s">
        <v>3919</v>
      </c>
      <c r="AI4" s="23" t="s">
        <v>3922</v>
      </c>
      <c r="AJ4" s="23" t="s">
        <v>5343</v>
      </c>
      <c r="AK4" s="23" t="s">
        <v>6284</v>
      </c>
      <c r="AL4" s="23" t="s">
        <v>7162</v>
      </c>
      <c r="AM4" s="23" t="s">
        <v>9909</v>
      </c>
    </row>
    <row r="5" spans="2:39" x14ac:dyDescent="0.2">
      <c r="E5" s="17" t="s">
        <v>9904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S5" s="6" t="s">
        <v>9908</v>
      </c>
      <c r="T5" s="16" t="s">
        <v>9910</v>
      </c>
      <c r="U5" s="16" t="s">
        <v>9911</v>
      </c>
      <c r="V5" s="16" t="s">
        <v>9912</v>
      </c>
      <c r="W5" s="16" t="s">
        <v>9913</v>
      </c>
      <c r="X5" s="16" t="s">
        <v>9914</v>
      </c>
      <c r="Y5" s="16" t="s">
        <v>9915</v>
      </c>
      <c r="Z5" s="16" t="s">
        <v>9916</v>
      </c>
      <c r="AA5" s="16" t="s">
        <v>9917</v>
      </c>
      <c r="AB5" s="16" t="s">
        <v>9918</v>
      </c>
      <c r="AC5" s="16" t="s">
        <v>9919</v>
      </c>
      <c r="AD5" s="16" t="s">
        <v>9920</v>
      </c>
      <c r="AE5" s="16" t="s">
        <v>9921</v>
      </c>
      <c r="AF5" s="16" t="s">
        <v>9922</v>
      </c>
      <c r="AG5" s="16" t="s">
        <v>9923</v>
      </c>
      <c r="AH5" s="16" t="s">
        <v>9924</v>
      </c>
      <c r="AI5" s="16" t="s">
        <v>9925</v>
      </c>
      <c r="AJ5" s="16" t="s">
        <v>9926</v>
      </c>
      <c r="AK5" s="16" t="s">
        <v>9927</v>
      </c>
      <c r="AL5" s="16" t="s">
        <v>9928</v>
      </c>
      <c r="AM5" s="16" t="s">
        <v>9929</v>
      </c>
    </row>
    <row r="6" spans="2:39" x14ac:dyDescent="0.2">
      <c r="E6" t="s">
        <v>9825</v>
      </c>
      <c r="F6" s="27" t="s">
        <v>5611</v>
      </c>
      <c r="G6" s="27" t="s">
        <v>5677</v>
      </c>
      <c r="H6" s="27" t="s">
        <v>5878</v>
      </c>
      <c r="I6" s="27" t="s">
        <v>6073</v>
      </c>
      <c r="J6" s="27" t="s">
        <v>6587</v>
      </c>
      <c r="K6" s="27" t="s">
        <v>6588</v>
      </c>
      <c r="L6" s="27" t="s">
        <v>6775</v>
      </c>
      <c r="M6" s="27" t="s">
        <v>6964</v>
      </c>
      <c r="N6" s="27" t="s">
        <v>9895</v>
      </c>
      <c r="O6" s="27" t="s">
        <v>9896</v>
      </c>
      <c r="P6" s="27" t="s">
        <v>9897</v>
      </c>
      <c r="Q6" s="27" t="s">
        <v>9898</v>
      </c>
      <c r="S6" s="28">
        <f t="shared" ref="S6:S69" si="0">EDATE(S7,-1)</f>
        <v>39417</v>
      </c>
      <c r="T6" s="15" t="e">
        <f>IF(SUMIFS(Data!$G:$G,Data!$B:$B,'Interest Rates'!T$4,Data!$A:$A,'Interest Rates'!$S6)=0,NA(),SUMIFS(Data!$G:$G,Data!$B:$B,'Interest Rates'!T$4,Data!$A:$A,'Interest Rates'!$S6))</f>
        <v>#N/A</v>
      </c>
      <c r="U6" s="15">
        <f>IF(SUMIFS(Data!$G:$G,Data!$B:$B,'Interest Rates'!U$4,Data!$A:$A,'Interest Rates'!$S6)=0,NA(),SUMIFS(Data!$G:$G,Data!$B:$B,'Interest Rates'!U$4,Data!$A:$A,'Interest Rates'!$S6))</f>
        <v>7.4349999999999996</v>
      </c>
      <c r="V6" s="15">
        <f>IF(SUMIFS(Data!$G:$G,Data!$B:$B,'Interest Rates'!V$4,Data!$A:$A,'Interest Rates'!$S6)=0,NA(),SUMIFS(Data!$G:$G,Data!$B:$B,'Interest Rates'!V$4,Data!$A:$A,'Interest Rates'!$S6))</f>
        <v>7</v>
      </c>
      <c r="W6" s="15" t="e">
        <f>IF(SUMIFS(Data!$G:$G,Data!$B:$B,'Interest Rates'!W$4,Data!$A:$A,'Interest Rates'!$S6)=0,NA(),SUMIFS(Data!$G:$G,Data!$B:$B,'Interest Rates'!W$4,Data!$A:$A,'Interest Rates'!$S6))</f>
        <v>#N/A</v>
      </c>
      <c r="X6" s="15" t="e">
        <f>IF(SUMIFS(Data!$G:$G,Data!$B:$B,'Interest Rates'!X$4,Data!$A:$A,'Interest Rates'!$S6)=0,NA(),SUMIFS(Data!$G:$G,Data!$B:$B,'Interest Rates'!X$4,Data!$A:$A,'Interest Rates'!$S6))</f>
        <v>#N/A</v>
      </c>
      <c r="Y6" s="15" t="e">
        <f>IF(SUMIFS(Data!$G:$G,Data!$B:$B,'Interest Rates'!Y$4,Data!$A:$A,'Interest Rates'!$S6)=0,NA(),SUMIFS(Data!$G:$G,Data!$B:$B,'Interest Rates'!Y$4,Data!$A:$A,'Interest Rates'!$S6))</f>
        <v>#N/A</v>
      </c>
      <c r="Z6" s="15" t="e">
        <f>IF(SUMIFS(Data!$G:$G,Data!$B:$B,'Interest Rates'!Z$4,Data!$A:$A,'Interest Rates'!$S6)=0,NA(),SUMIFS(Data!$G:$G,Data!$B:$B,'Interest Rates'!Z$4,Data!$A:$A,'Interest Rates'!$S6))</f>
        <v>#N/A</v>
      </c>
      <c r="AA6" s="15" t="e">
        <f>IF(SUMIFS(Data!$G:$G,Data!$B:$B,'Interest Rates'!AA$4,Data!$A:$A,'Interest Rates'!$S6)=0,NA(),SUMIFS(Data!$G:$G,Data!$B:$B,'Interest Rates'!AA$4,Data!$A:$A,'Interest Rates'!$S6))</f>
        <v>#N/A</v>
      </c>
      <c r="AB6" s="15" t="e">
        <f>IF(SUMIFS(Data!$G:$G,Data!$B:$B,'Interest Rates'!AB$4,Data!$A:$A,'Interest Rates'!$S6)=0,NA(),SUMIFS(Data!$G:$G,Data!$B:$B,'Interest Rates'!AB$4,Data!$A:$A,'Interest Rates'!$S6))</f>
        <v>#N/A</v>
      </c>
      <c r="AC6" s="15" t="e">
        <f>IF(SUMIFS(Data!$G:$G,Data!$B:$B,'Interest Rates'!AC$4,Data!$A:$A,'Interest Rates'!$S6)=0,NA(),SUMIFS(Data!$G:$G,Data!$B:$B,'Interest Rates'!AC$4,Data!$A:$A,'Interest Rates'!$S6))</f>
        <v>#N/A</v>
      </c>
      <c r="AD6" s="15" t="e">
        <f>IF(SUMIFS(Data!$G:$G,Data!$B:$B,'Interest Rates'!AD$4,Data!$A:$A,'Interest Rates'!$S6)=0,NA(),SUMIFS(Data!$G:$G,Data!$B:$B,'Interest Rates'!AD$4,Data!$A:$A,'Interest Rates'!$S6))</f>
        <v>#N/A</v>
      </c>
      <c r="AE6" s="15" t="e">
        <f>IF(SUMIFS(Data!$G:$G,Data!$B:$B,'Interest Rates'!AE$4,Data!$A:$A,'Interest Rates'!$S6)=0,NA(),SUMIFS(Data!$G:$G,Data!$B:$B,'Interest Rates'!AE$4,Data!$A:$A,'Interest Rates'!$S6))</f>
        <v>#N/A</v>
      </c>
      <c r="AF6" s="15" t="e">
        <f>IF(SUMIFS(Data!$G:$G,Data!$B:$B,'Interest Rates'!AF$4,Data!$A:$A,'Interest Rates'!$S6)=0,NA(),SUMIFS(Data!$G:$G,Data!$B:$B,'Interest Rates'!AF$4,Data!$A:$A,'Interest Rates'!$S6))</f>
        <v>#N/A</v>
      </c>
      <c r="AG6" s="15" t="e">
        <f>IF(SUMIFS(Data!$G:$G,Data!$B:$B,'Interest Rates'!AG$4,Data!$A:$A,'Interest Rates'!$S6)=0,NA(),SUMIFS(Data!$G:$G,Data!$B:$B,'Interest Rates'!AG$4,Data!$A:$A,'Interest Rates'!$S6))</f>
        <v>#N/A</v>
      </c>
      <c r="AH6" s="15" t="e">
        <f>IF(SUMIFS(Data!$G:$G,Data!$B:$B,'Interest Rates'!AH$4,Data!$A:$A,'Interest Rates'!$S6)=0,NA(),SUMIFS(Data!$G:$G,Data!$B:$B,'Interest Rates'!AH$4,Data!$A:$A,'Interest Rates'!$S6))</f>
        <v>#N/A</v>
      </c>
      <c r="AI6" s="15" t="e">
        <f>IF(SUMIFS(Data!$G:$G,Data!$B:$B,'Interest Rates'!AI$4,Data!$A:$A,'Interest Rates'!$S6)=0,NA(),SUMIFS(Data!$G:$G,Data!$B:$B,'Interest Rates'!AI$4,Data!$A:$A,'Interest Rates'!$S6))</f>
        <v>#N/A</v>
      </c>
      <c r="AJ6" s="15" t="e">
        <f>IF(SUMIFS(Data!$G:$G,Data!$B:$B,'Interest Rates'!AJ$4,Data!$A:$A,'Interest Rates'!$S6)=0,NA(),SUMIFS(Data!$G:$G,Data!$B:$B,'Interest Rates'!AJ$4,Data!$A:$A,'Interest Rates'!$S6))</f>
        <v>#N/A</v>
      </c>
      <c r="AK6" s="15" t="e">
        <f>IF(SUMIFS(Data!$G:$G,Data!$B:$B,'Interest Rates'!AK$4,Data!$A:$A,'Interest Rates'!$S6)=0,NA(),SUMIFS(Data!$G:$G,Data!$B:$B,'Interest Rates'!AK$4,Data!$A:$A,'Interest Rates'!$S6))</f>
        <v>#N/A</v>
      </c>
      <c r="AL6" s="15" t="e">
        <f>IF(SUMIFS(Data!$G:$G,Data!$B:$B,'Interest Rates'!AL$4,Data!$A:$A,'Interest Rates'!$S6)=0,NA(),SUMIFS(Data!$G:$G,Data!$B:$B,'Interest Rates'!AL$4,Data!$A:$A,'Interest Rates'!$S6))</f>
        <v>#N/A</v>
      </c>
      <c r="AM6" s="15" t="e">
        <f>IF(SUMIFS(Data!$G:$G,Data!$B:$B,'Interest Rates'!AM$4,Data!$A:$A,'Interest Rates'!$S6)=0,NA(),SUMIFS(Data!$G:$G,Data!$B:$B,'Interest Rates'!AM$4,Data!$A:$A,'Interest Rates'!$S6))</f>
        <v>#N/A</v>
      </c>
    </row>
    <row r="7" spans="2:39" x14ac:dyDescent="0.2">
      <c r="F7" s="6">
        <v>2023</v>
      </c>
      <c r="G7" s="6"/>
      <c r="H7" s="6"/>
      <c r="I7" s="6"/>
      <c r="J7" s="6">
        <v>2024</v>
      </c>
      <c r="K7" s="6"/>
      <c r="L7" s="6"/>
      <c r="M7" s="6"/>
      <c r="N7" s="6"/>
      <c r="O7" s="6"/>
      <c r="P7" s="6"/>
      <c r="Q7" s="6"/>
      <c r="S7" s="28">
        <f t="shared" si="0"/>
        <v>39448</v>
      </c>
      <c r="T7" s="15" t="e">
        <f>IF(SUMIFS(Data!$G:$G,Data!$B:$B,'Interest Rates'!T$4,Data!$A:$A,'Interest Rates'!$S7)=0,NA(),SUMIFS(Data!$G:$G,Data!$B:$B,'Interest Rates'!T$4,Data!$A:$A,'Interest Rates'!$S7))</f>
        <v>#N/A</v>
      </c>
      <c r="U7" s="15">
        <f>IF(SUMIFS(Data!$G:$G,Data!$B:$B,'Interest Rates'!U$4,Data!$A:$A,'Interest Rates'!$S7)=0,NA(),SUMIFS(Data!$G:$G,Data!$B:$B,'Interest Rates'!U$4,Data!$A:$A,'Interest Rates'!$S7))</f>
        <v>7.13</v>
      </c>
      <c r="V7" s="15">
        <f>IF(SUMIFS(Data!$G:$G,Data!$B:$B,'Interest Rates'!V$4,Data!$A:$A,'Interest Rates'!$S7)=0,NA(),SUMIFS(Data!$G:$G,Data!$B:$B,'Interest Rates'!V$4,Data!$A:$A,'Interest Rates'!$S7))</f>
        <v>7</v>
      </c>
      <c r="W7" s="15" t="e">
        <f>IF(SUMIFS(Data!$G:$G,Data!$B:$B,'Interest Rates'!W$4,Data!$A:$A,'Interest Rates'!$S7)=0,NA(),SUMIFS(Data!$G:$G,Data!$B:$B,'Interest Rates'!W$4,Data!$A:$A,'Interest Rates'!$S7))</f>
        <v>#N/A</v>
      </c>
      <c r="X7" s="15" t="e">
        <f>IF(SUMIFS(Data!$G:$G,Data!$B:$B,'Interest Rates'!X$4,Data!$A:$A,'Interest Rates'!$S7)=0,NA(),SUMIFS(Data!$G:$G,Data!$B:$B,'Interest Rates'!X$4,Data!$A:$A,'Interest Rates'!$S7))</f>
        <v>#N/A</v>
      </c>
      <c r="Y7" s="15" t="e">
        <f>IF(SUMIFS(Data!$G:$G,Data!$B:$B,'Interest Rates'!Y$4,Data!$A:$A,'Interest Rates'!$S7)=0,NA(),SUMIFS(Data!$G:$G,Data!$B:$B,'Interest Rates'!Y$4,Data!$A:$A,'Interest Rates'!$S7))</f>
        <v>#N/A</v>
      </c>
      <c r="Z7" s="15" t="e">
        <f>IF(SUMIFS(Data!$G:$G,Data!$B:$B,'Interest Rates'!Z$4,Data!$A:$A,'Interest Rates'!$S7)=0,NA(),SUMIFS(Data!$G:$G,Data!$B:$B,'Interest Rates'!Z$4,Data!$A:$A,'Interest Rates'!$S7))</f>
        <v>#N/A</v>
      </c>
      <c r="AA7" s="15" t="e">
        <f>IF(SUMIFS(Data!$G:$G,Data!$B:$B,'Interest Rates'!AA$4,Data!$A:$A,'Interest Rates'!$S7)=0,NA(),SUMIFS(Data!$G:$G,Data!$B:$B,'Interest Rates'!AA$4,Data!$A:$A,'Interest Rates'!$S7))</f>
        <v>#N/A</v>
      </c>
      <c r="AB7" s="15" t="e">
        <f>IF(SUMIFS(Data!$G:$G,Data!$B:$B,'Interest Rates'!AB$4,Data!$A:$A,'Interest Rates'!$S7)=0,NA(),SUMIFS(Data!$G:$G,Data!$B:$B,'Interest Rates'!AB$4,Data!$A:$A,'Interest Rates'!$S7))</f>
        <v>#N/A</v>
      </c>
      <c r="AC7" s="15" t="e">
        <f>IF(SUMIFS(Data!$G:$G,Data!$B:$B,'Interest Rates'!AC$4,Data!$A:$A,'Interest Rates'!$S7)=0,NA(),SUMIFS(Data!$G:$G,Data!$B:$B,'Interest Rates'!AC$4,Data!$A:$A,'Interest Rates'!$S7))</f>
        <v>#N/A</v>
      </c>
      <c r="AD7" s="15" t="e">
        <f>IF(SUMIFS(Data!$G:$G,Data!$B:$B,'Interest Rates'!AD$4,Data!$A:$A,'Interest Rates'!$S7)=0,NA(),SUMIFS(Data!$G:$G,Data!$B:$B,'Interest Rates'!AD$4,Data!$A:$A,'Interest Rates'!$S7))</f>
        <v>#N/A</v>
      </c>
      <c r="AE7" s="15" t="e">
        <f>IF(SUMIFS(Data!$G:$G,Data!$B:$B,'Interest Rates'!AE$4,Data!$A:$A,'Interest Rates'!$S7)=0,NA(),SUMIFS(Data!$G:$G,Data!$B:$B,'Interest Rates'!AE$4,Data!$A:$A,'Interest Rates'!$S7))</f>
        <v>#N/A</v>
      </c>
      <c r="AF7" s="15" t="e">
        <f>IF(SUMIFS(Data!$G:$G,Data!$B:$B,'Interest Rates'!AF$4,Data!$A:$A,'Interest Rates'!$S7)=0,NA(),SUMIFS(Data!$G:$G,Data!$B:$B,'Interest Rates'!AF$4,Data!$A:$A,'Interest Rates'!$S7))</f>
        <v>#N/A</v>
      </c>
      <c r="AG7" s="15" t="e">
        <f>IF(SUMIFS(Data!$G:$G,Data!$B:$B,'Interest Rates'!AG$4,Data!$A:$A,'Interest Rates'!$S7)=0,NA(),SUMIFS(Data!$G:$G,Data!$B:$B,'Interest Rates'!AG$4,Data!$A:$A,'Interest Rates'!$S7))</f>
        <v>#N/A</v>
      </c>
      <c r="AH7" s="15" t="e">
        <f>IF(SUMIFS(Data!$G:$G,Data!$B:$B,'Interest Rates'!AH$4,Data!$A:$A,'Interest Rates'!$S7)=0,NA(),SUMIFS(Data!$G:$G,Data!$B:$B,'Interest Rates'!AH$4,Data!$A:$A,'Interest Rates'!$S7))</f>
        <v>#N/A</v>
      </c>
      <c r="AI7" s="15" t="e">
        <f>IF(SUMIFS(Data!$G:$G,Data!$B:$B,'Interest Rates'!AI$4,Data!$A:$A,'Interest Rates'!$S7)=0,NA(),SUMIFS(Data!$G:$G,Data!$B:$B,'Interest Rates'!AI$4,Data!$A:$A,'Interest Rates'!$S7))</f>
        <v>#N/A</v>
      </c>
      <c r="AJ7" s="15" t="e">
        <f>IF(SUMIFS(Data!$G:$G,Data!$B:$B,'Interest Rates'!AJ$4,Data!$A:$A,'Interest Rates'!$S7)=0,NA(),SUMIFS(Data!$G:$G,Data!$B:$B,'Interest Rates'!AJ$4,Data!$A:$A,'Interest Rates'!$S7))</f>
        <v>#N/A</v>
      </c>
      <c r="AK7" s="15" t="e">
        <f>IF(SUMIFS(Data!$G:$G,Data!$B:$B,'Interest Rates'!AK$4,Data!$A:$A,'Interest Rates'!$S7)=0,NA(),SUMIFS(Data!$G:$G,Data!$B:$B,'Interest Rates'!AK$4,Data!$A:$A,'Interest Rates'!$S7))</f>
        <v>#N/A</v>
      </c>
      <c r="AL7" s="15" t="e">
        <f>IF(SUMIFS(Data!$G:$G,Data!$B:$B,'Interest Rates'!AL$4,Data!$A:$A,'Interest Rates'!$S7)=0,NA(),SUMIFS(Data!$G:$G,Data!$B:$B,'Interest Rates'!AL$4,Data!$A:$A,'Interest Rates'!$S7))</f>
        <v>#N/A</v>
      </c>
      <c r="AM7" s="15" t="e">
        <f>IF(SUMIFS(Data!$G:$G,Data!$B:$B,'Interest Rates'!AM$4,Data!$A:$A,'Interest Rates'!$S7)=0,NA(),SUMIFS(Data!$G:$G,Data!$B:$B,'Interest Rates'!AM$4,Data!$A:$A,'Interest Rates'!$S7))</f>
        <v>#N/A</v>
      </c>
    </row>
    <row r="8" spans="2:39" x14ac:dyDescent="0.2">
      <c r="E8" s="17"/>
      <c r="F8" s="24" t="s">
        <v>9899</v>
      </c>
      <c r="G8" s="24" t="s">
        <v>9900</v>
      </c>
      <c r="H8" s="24" t="s">
        <v>9901</v>
      </c>
      <c r="I8" s="24" t="s">
        <v>9902</v>
      </c>
      <c r="J8" s="24" t="s">
        <v>9899</v>
      </c>
      <c r="K8" s="24" t="s">
        <v>9900</v>
      </c>
      <c r="L8" s="24" t="s">
        <v>9901</v>
      </c>
      <c r="M8" s="24" t="s">
        <v>9902</v>
      </c>
      <c r="N8" s="24"/>
      <c r="O8" s="24"/>
      <c r="P8" s="24"/>
      <c r="Q8" s="24"/>
      <c r="S8" s="28">
        <f t="shared" si="0"/>
        <v>39479</v>
      </c>
      <c r="T8" s="15" t="e">
        <f>IF(SUMIFS(Data!$G:$G,Data!$B:$B,'Interest Rates'!T$4,Data!$A:$A,'Interest Rates'!$S8)=0,NA(),SUMIFS(Data!$G:$G,Data!$B:$B,'Interest Rates'!T$4,Data!$A:$A,'Interest Rates'!$S8))</f>
        <v>#N/A</v>
      </c>
      <c r="U8" s="15">
        <f>IF(SUMIFS(Data!$G:$G,Data!$B:$B,'Interest Rates'!U$4,Data!$A:$A,'Interest Rates'!$S8)=0,NA(),SUMIFS(Data!$G:$G,Data!$B:$B,'Interest Rates'!U$4,Data!$A:$A,'Interest Rates'!$S8))</f>
        <v>7.1</v>
      </c>
      <c r="V8" s="15">
        <f>IF(SUMIFS(Data!$G:$G,Data!$B:$B,'Interest Rates'!V$4,Data!$A:$A,'Interest Rates'!$S8)=0,NA(),SUMIFS(Data!$G:$G,Data!$B:$B,'Interest Rates'!V$4,Data!$A:$A,'Interest Rates'!$S8))</f>
        <v>7</v>
      </c>
      <c r="W8" s="15" t="e">
        <f>IF(SUMIFS(Data!$G:$G,Data!$B:$B,'Interest Rates'!W$4,Data!$A:$A,'Interest Rates'!$S8)=0,NA(),SUMIFS(Data!$G:$G,Data!$B:$B,'Interest Rates'!W$4,Data!$A:$A,'Interest Rates'!$S8))</f>
        <v>#N/A</v>
      </c>
      <c r="X8" s="15" t="e">
        <f>IF(SUMIFS(Data!$G:$G,Data!$B:$B,'Interest Rates'!X$4,Data!$A:$A,'Interest Rates'!$S8)=0,NA(),SUMIFS(Data!$G:$G,Data!$B:$B,'Interest Rates'!X$4,Data!$A:$A,'Interest Rates'!$S8))</f>
        <v>#N/A</v>
      </c>
      <c r="Y8" s="15" t="e">
        <f>IF(SUMIFS(Data!$G:$G,Data!$B:$B,'Interest Rates'!Y$4,Data!$A:$A,'Interest Rates'!$S8)=0,NA(),SUMIFS(Data!$G:$G,Data!$B:$B,'Interest Rates'!Y$4,Data!$A:$A,'Interest Rates'!$S8))</f>
        <v>#N/A</v>
      </c>
      <c r="Z8" s="15" t="e">
        <f>IF(SUMIFS(Data!$G:$G,Data!$B:$B,'Interest Rates'!Z$4,Data!$A:$A,'Interest Rates'!$S8)=0,NA(),SUMIFS(Data!$G:$G,Data!$B:$B,'Interest Rates'!Z$4,Data!$A:$A,'Interest Rates'!$S8))</f>
        <v>#N/A</v>
      </c>
      <c r="AA8" s="15" t="e">
        <f>IF(SUMIFS(Data!$G:$G,Data!$B:$B,'Interest Rates'!AA$4,Data!$A:$A,'Interest Rates'!$S8)=0,NA(),SUMIFS(Data!$G:$G,Data!$B:$B,'Interest Rates'!AA$4,Data!$A:$A,'Interest Rates'!$S8))</f>
        <v>#N/A</v>
      </c>
      <c r="AB8" s="15" t="e">
        <f>IF(SUMIFS(Data!$G:$G,Data!$B:$B,'Interest Rates'!AB$4,Data!$A:$A,'Interest Rates'!$S8)=0,NA(),SUMIFS(Data!$G:$G,Data!$B:$B,'Interest Rates'!AB$4,Data!$A:$A,'Interest Rates'!$S8))</f>
        <v>#N/A</v>
      </c>
      <c r="AC8" s="15" t="e">
        <f>IF(SUMIFS(Data!$G:$G,Data!$B:$B,'Interest Rates'!AC$4,Data!$A:$A,'Interest Rates'!$S8)=0,NA(),SUMIFS(Data!$G:$G,Data!$B:$B,'Interest Rates'!AC$4,Data!$A:$A,'Interest Rates'!$S8))</f>
        <v>#N/A</v>
      </c>
      <c r="AD8" s="15" t="e">
        <f>IF(SUMIFS(Data!$G:$G,Data!$B:$B,'Interest Rates'!AD$4,Data!$A:$A,'Interest Rates'!$S8)=0,NA(),SUMIFS(Data!$G:$G,Data!$B:$B,'Interest Rates'!AD$4,Data!$A:$A,'Interest Rates'!$S8))</f>
        <v>#N/A</v>
      </c>
      <c r="AE8" s="15" t="e">
        <f>IF(SUMIFS(Data!$G:$G,Data!$B:$B,'Interest Rates'!AE$4,Data!$A:$A,'Interest Rates'!$S8)=0,NA(),SUMIFS(Data!$G:$G,Data!$B:$B,'Interest Rates'!AE$4,Data!$A:$A,'Interest Rates'!$S8))</f>
        <v>#N/A</v>
      </c>
      <c r="AF8" s="15" t="e">
        <f>IF(SUMIFS(Data!$G:$G,Data!$B:$B,'Interest Rates'!AF$4,Data!$A:$A,'Interest Rates'!$S8)=0,NA(),SUMIFS(Data!$G:$G,Data!$B:$B,'Interest Rates'!AF$4,Data!$A:$A,'Interest Rates'!$S8))</f>
        <v>#N/A</v>
      </c>
      <c r="AG8" s="15" t="e">
        <f>IF(SUMIFS(Data!$G:$G,Data!$B:$B,'Interest Rates'!AG$4,Data!$A:$A,'Interest Rates'!$S8)=0,NA(),SUMIFS(Data!$G:$G,Data!$B:$B,'Interest Rates'!AG$4,Data!$A:$A,'Interest Rates'!$S8))</f>
        <v>#N/A</v>
      </c>
      <c r="AH8" s="15" t="e">
        <f>IF(SUMIFS(Data!$G:$G,Data!$B:$B,'Interest Rates'!AH$4,Data!$A:$A,'Interest Rates'!$S8)=0,NA(),SUMIFS(Data!$G:$G,Data!$B:$B,'Interest Rates'!AH$4,Data!$A:$A,'Interest Rates'!$S8))</f>
        <v>#N/A</v>
      </c>
      <c r="AI8" s="15" t="e">
        <f>IF(SUMIFS(Data!$G:$G,Data!$B:$B,'Interest Rates'!AI$4,Data!$A:$A,'Interest Rates'!$S8)=0,NA(),SUMIFS(Data!$G:$G,Data!$B:$B,'Interest Rates'!AI$4,Data!$A:$A,'Interest Rates'!$S8))</f>
        <v>#N/A</v>
      </c>
      <c r="AJ8" s="15" t="e">
        <f>IF(SUMIFS(Data!$G:$G,Data!$B:$B,'Interest Rates'!AJ$4,Data!$A:$A,'Interest Rates'!$S8)=0,NA(),SUMIFS(Data!$G:$G,Data!$B:$B,'Interest Rates'!AJ$4,Data!$A:$A,'Interest Rates'!$S8))</f>
        <v>#N/A</v>
      </c>
      <c r="AK8" s="15" t="e">
        <f>IF(SUMIFS(Data!$G:$G,Data!$B:$B,'Interest Rates'!AK$4,Data!$A:$A,'Interest Rates'!$S8)=0,NA(),SUMIFS(Data!$G:$G,Data!$B:$B,'Interest Rates'!AK$4,Data!$A:$A,'Interest Rates'!$S8))</f>
        <v>#N/A</v>
      </c>
      <c r="AL8" s="15" t="e">
        <f>IF(SUMIFS(Data!$G:$G,Data!$B:$B,'Interest Rates'!AL$4,Data!$A:$A,'Interest Rates'!$S8)=0,NA(),SUMIFS(Data!$G:$G,Data!$B:$B,'Interest Rates'!AL$4,Data!$A:$A,'Interest Rates'!$S8))</f>
        <v>#N/A</v>
      </c>
      <c r="AM8" s="15" t="e">
        <f>IF(SUMIFS(Data!$G:$G,Data!$B:$B,'Interest Rates'!AM$4,Data!$A:$A,'Interest Rates'!$S8)=0,NA(),SUMIFS(Data!$G:$G,Data!$B:$B,'Interest Rates'!AM$4,Data!$A:$A,'Interest Rates'!$S8))</f>
        <v>#N/A</v>
      </c>
    </row>
    <row r="9" spans="2:39" x14ac:dyDescent="0.2">
      <c r="E9" s="22">
        <f>EDATE(E10,-1)</f>
        <v>44896</v>
      </c>
      <c r="F9" s="15">
        <f>IF(SUMIFS(Data!$G:$G,Data!$A:$A,'Interest Rates'!$E9,Data!$B:$B,'Interest Rates'!F$6)=0,NA(),SUMIFS(Data!$G:$G,Data!$A:$A,'Interest Rates'!$E9,Data!$B:$B,'Interest Rates'!F$6))</f>
        <v>11</v>
      </c>
      <c r="G9" s="15">
        <f>IF(SUMIFS(Data!$G:$G,Data!$A:$A,'Interest Rates'!$E9,Data!$B:$B,'Interest Rates'!G$6)=0,NA(),SUMIFS(Data!$G:$G,Data!$A:$A,'Interest Rates'!$E9,Data!$B:$B,'Interest Rates'!G$6))</f>
        <v>11</v>
      </c>
      <c r="H9" s="15">
        <f>IF(SUMIFS(Data!$G:$G,Data!$A:$A,'Interest Rates'!$E9,Data!$B:$B,'Interest Rates'!H$6)=0,NA(),SUMIFS(Data!$G:$G,Data!$A:$A,'Interest Rates'!$E9,Data!$B:$B,'Interest Rates'!H$6))</f>
        <v>10.75</v>
      </c>
      <c r="I9" s="15">
        <f>IF(SUMIFS(Data!$G:$G,Data!$A:$A,'Interest Rates'!$E9,Data!$B:$B,'Interest Rates'!I$6)=0,NA(),SUMIFS(Data!$G:$G,Data!$A:$A,'Interest Rates'!$E9,Data!$B:$B,'Interest Rates'!I$6))</f>
        <v>10.25</v>
      </c>
      <c r="J9" s="15">
        <f>IF(SUMIFS(Data!$G:$G,Data!$A:$A,'Interest Rates'!$E9,Data!$B:$B,'Interest Rates'!J$6)=0,NA(),SUMIFS(Data!$G:$G,Data!$A:$A,'Interest Rates'!$E9,Data!$B:$B,'Interest Rates'!J$6))</f>
        <v>9.75</v>
      </c>
      <c r="K9" s="15">
        <f>IF(SUMIFS(Data!$G:$G,Data!$A:$A,'Interest Rates'!$E9,Data!$B:$B,'Interest Rates'!K$6)=0,NA(),SUMIFS(Data!$G:$G,Data!$A:$A,'Interest Rates'!$E9,Data!$B:$B,'Interest Rates'!K$6))</f>
        <v>9</v>
      </c>
      <c r="L9" s="15">
        <f>IF(SUMIFS(Data!$G:$G,Data!$A:$A,'Interest Rates'!$E9,Data!$B:$B,'Interest Rates'!L$6)=0,NA(),SUMIFS(Data!$G:$G,Data!$A:$A,'Interest Rates'!$E9,Data!$B:$B,'Interest Rates'!L$6))</f>
        <v>8.5</v>
      </c>
      <c r="M9" s="15">
        <f>IF(SUMIFS(Data!$G:$G,Data!$A:$A,'Interest Rates'!$E9,Data!$B:$B,'Interest Rates'!M$6)=0,NA(),SUMIFS(Data!$G:$G,Data!$A:$A,'Interest Rates'!$E9,Data!$B:$B,'Interest Rates'!M$6))</f>
        <v>8.25</v>
      </c>
      <c r="N9" s="15" t="e">
        <f>IF(SUMIFS(Data!$G:$G,Data!$A:$A,'Interest Rates'!$E9,Data!$B:$B,'Interest Rates'!N$6)=0,NA(),SUMIFS(Data!$G:$G,Data!$A:$A,'Interest Rates'!$E9,Data!$B:$B,'Interest Rates'!N$6))</f>
        <v>#N/A</v>
      </c>
      <c r="O9" s="15" t="e">
        <f>IF(SUMIFS(Data!$G:$G,Data!$A:$A,'Interest Rates'!$E9,Data!$B:$B,'Interest Rates'!O$6)=0,NA(),SUMIFS(Data!$G:$G,Data!$A:$A,'Interest Rates'!$E9,Data!$B:$B,'Interest Rates'!O$6))</f>
        <v>#N/A</v>
      </c>
      <c r="P9" s="15" t="e">
        <f>IF(SUMIFS(Data!$G:$G,Data!$A:$A,'Interest Rates'!$E9,Data!$B:$B,'Interest Rates'!P$6)=0,NA(),SUMIFS(Data!$G:$G,Data!$A:$A,'Interest Rates'!$E9,Data!$B:$B,'Interest Rates'!P$6))</f>
        <v>#N/A</v>
      </c>
      <c r="Q9" s="15" t="e">
        <f>IF(SUMIFS(Data!$G:$G,Data!$A:$A,'Interest Rates'!$E9,Data!$B:$B,'Interest Rates'!Q$6)=0,NA(),SUMIFS(Data!$G:$G,Data!$A:$A,'Interest Rates'!$E9,Data!$B:$B,'Interest Rates'!Q$6))</f>
        <v>#N/A</v>
      </c>
      <c r="S9" s="28">
        <f t="shared" si="0"/>
        <v>39508</v>
      </c>
      <c r="T9" s="15" t="e">
        <f>IF(SUMIFS(Data!$G:$G,Data!$B:$B,'Interest Rates'!T$4,Data!$A:$A,'Interest Rates'!$S9)=0,NA(),SUMIFS(Data!$G:$G,Data!$B:$B,'Interest Rates'!T$4,Data!$A:$A,'Interest Rates'!$S9))</f>
        <v>#N/A</v>
      </c>
      <c r="U9" s="15">
        <f>IF(SUMIFS(Data!$G:$G,Data!$B:$B,'Interest Rates'!U$4,Data!$A:$A,'Interest Rates'!$S9)=0,NA(),SUMIFS(Data!$G:$G,Data!$B:$B,'Interest Rates'!U$4,Data!$A:$A,'Interest Rates'!$S9))</f>
        <v>7.0350000000000001</v>
      </c>
      <c r="V9" s="15">
        <f>IF(SUMIFS(Data!$G:$G,Data!$B:$B,'Interest Rates'!V$4,Data!$A:$A,'Interest Rates'!$S9)=0,NA(),SUMIFS(Data!$G:$G,Data!$B:$B,'Interest Rates'!V$4,Data!$A:$A,'Interest Rates'!$S9))</f>
        <v>6.75</v>
      </c>
      <c r="W9" s="15" t="e">
        <f>IF(SUMIFS(Data!$G:$G,Data!$B:$B,'Interest Rates'!W$4,Data!$A:$A,'Interest Rates'!$S9)=0,NA(),SUMIFS(Data!$G:$G,Data!$B:$B,'Interest Rates'!W$4,Data!$A:$A,'Interest Rates'!$S9))</f>
        <v>#N/A</v>
      </c>
      <c r="X9" s="15" t="e">
        <f>IF(SUMIFS(Data!$G:$G,Data!$B:$B,'Interest Rates'!X$4,Data!$A:$A,'Interest Rates'!$S9)=0,NA(),SUMIFS(Data!$G:$G,Data!$B:$B,'Interest Rates'!X$4,Data!$A:$A,'Interest Rates'!$S9))</f>
        <v>#N/A</v>
      </c>
      <c r="Y9" s="15" t="e">
        <f>IF(SUMIFS(Data!$G:$G,Data!$B:$B,'Interest Rates'!Y$4,Data!$A:$A,'Interest Rates'!$S9)=0,NA(),SUMIFS(Data!$G:$G,Data!$B:$B,'Interest Rates'!Y$4,Data!$A:$A,'Interest Rates'!$S9))</f>
        <v>#N/A</v>
      </c>
      <c r="Z9" s="15" t="e">
        <f>IF(SUMIFS(Data!$G:$G,Data!$B:$B,'Interest Rates'!Z$4,Data!$A:$A,'Interest Rates'!$S9)=0,NA(),SUMIFS(Data!$G:$G,Data!$B:$B,'Interest Rates'!Z$4,Data!$A:$A,'Interest Rates'!$S9))</f>
        <v>#N/A</v>
      </c>
      <c r="AA9" s="15" t="e">
        <f>IF(SUMIFS(Data!$G:$G,Data!$B:$B,'Interest Rates'!AA$4,Data!$A:$A,'Interest Rates'!$S9)=0,NA(),SUMIFS(Data!$G:$G,Data!$B:$B,'Interest Rates'!AA$4,Data!$A:$A,'Interest Rates'!$S9))</f>
        <v>#N/A</v>
      </c>
      <c r="AB9" s="15" t="e">
        <f>IF(SUMIFS(Data!$G:$G,Data!$B:$B,'Interest Rates'!AB$4,Data!$A:$A,'Interest Rates'!$S9)=0,NA(),SUMIFS(Data!$G:$G,Data!$B:$B,'Interest Rates'!AB$4,Data!$A:$A,'Interest Rates'!$S9))</f>
        <v>#N/A</v>
      </c>
      <c r="AC9" s="15" t="e">
        <f>IF(SUMIFS(Data!$G:$G,Data!$B:$B,'Interest Rates'!AC$4,Data!$A:$A,'Interest Rates'!$S9)=0,NA(),SUMIFS(Data!$G:$G,Data!$B:$B,'Interest Rates'!AC$4,Data!$A:$A,'Interest Rates'!$S9))</f>
        <v>#N/A</v>
      </c>
      <c r="AD9" s="15" t="e">
        <f>IF(SUMIFS(Data!$G:$G,Data!$B:$B,'Interest Rates'!AD$4,Data!$A:$A,'Interest Rates'!$S9)=0,NA(),SUMIFS(Data!$G:$G,Data!$B:$B,'Interest Rates'!AD$4,Data!$A:$A,'Interest Rates'!$S9))</f>
        <v>#N/A</v>
      </c>
      <c r="AE9" s="15" t="e">
        <f>IF(SUMIFS(Data!$G:$G,Data!$B:$B,'Interest Rates'!AE$4,Data!$A:$A,'Interest Rates'!$S9)=0,NA(),SUMIFS(Data!$G:$G,Data!$B:$B,'Interest Rates'!AE$4,Data!$A:$A,'Interest Rates'!$S9))</f>
        <v>#N/A</v>
      </c>
      <c r="AF9" s="15" t="e">
        <f>IF(SUMIFS(Data!$G:$G,Data!$B:$B,'Interest Rates'!AF$4,Data!$A:$A,'Interest Rates'!$S9)=0,NA(),SUMIFS(Data!$G:$G,Data!$B:$B,'Interest Rates'!AF$4,Data!$A:$A,'Interest Rates'!$S9))</f>
        <v>#N/A</v>
      </c>
      <c r="AG9" s="15" t="e">
        <f>IF(SUMIFS(Data!$G:$G,Data!$B:$B,'Interest Rates'!AG$4,Data!$A:$A,'Interest Rates'!$S9)=0,NA(),SUMIFS(Data!$G:$G,Data!$B:$B,'Interest Rates'!AG$4,Data!$A:$A,'Interest Rates'!$S9))</f>
        <v>#N/A</v>
      </c>
      <c r="AH9" s="15" t="e">
        <f>IF(SUMIFS(Data!$G:$G,Data!$B:$B,'Interest Rates'!AH$4,Data!$A:$A,'Interest Rates'!$S9)=0,NA(),SUMIFS(Data!$G:$G,Data!$B:$B,'Interest Rates'!AH$4,Data!$A:$A,'Interest Rates'!$S9))</f>
        <v>#N/A</v>
      </c>
      <c r="AI9" s="15" t="e">
        <f>IF(SUMIFS(Data!$G:$G,Data!$B:$B,'Interest Rates'!AI$4,Data!$A:$A,'Interest Rates'!$S9)=0,NA(),SUMIFS(Data!$G:$G,Data!$B:$B,'Interest Rates'!AI$4,Data!$A:$A,'Interest Rates'!$S9))</f>
        <v>#N/A</v>
      </c>
      <c r="AJ9" s="15" t="e">
        <f>IF(SUMIFS(Data!$G:$G,Data!$B:$B,'Interest Rates'!AJ$4,Data!$A:$A,'Interest Rates'!$S9)=0,NA(),SUMIFS(Data!$G:$G,Data!$B:$B,'Interest Rates'!AJ$4,Data!$A:$A,'Interest Rates'!$S9))</f>
        <v>#N/A</v>
      </c>
      <c r="AK9" s="15" t="e">
        <f>IF(SUMIFS(Data!$G:$G,Data!$B:$B,'Interest Rates'!AK$4,Data!$A:$A,'Interest Rates'!$S9)=0,NA(),SUMIFS(Data!$G:$G,Data!$B:$B,'Interest Rates'!AK$4,Data!$A:$A,'Interest Rates'!$S9))</f>
        <v>#N/A</v>
      </c>
      <c r="AL9" s="15" t="e">
        <f>IF(SUMIFS(Data!$G:$G,Data!$B:$B,'Interest Rates'!AL$4,Data!$A:$A,'Interest Rates'!$S9)=0,NA(),SUMIFS(Data!$G:$G,Data!$B:$B,'Interest Rates'!AL$4,Data!$A:$A,'Interest Rates'!$S9))</f>
        <v>#N/A</v>
      </c>
      <c r="AM9" s="15" t="e">
        <f>IF(SUMIFS(Data!$G:$G,Data!$B:$B,'Interest Rates'!AM$4,Data!$A:$A,'Interest Rates'!$S9)=0,NA(),SUMIFS(Data!$G:$G,Data!$B:$B,'Interest Rates'!AM$4,Data!$A:$A,'Interest Rates'!$S9))</f>
        <v>#N/A</v>
      </c>
    </row>
    <row r="10" spans="2:39" x14ac:dyDescent="0.2">
      <c r="E10" s="22">
        <f>EDATE(E11,-1)</f>
        <v>44927</v>
      </c>
      <c r="F10" s="15">
        <f>IF(SUMIFS(Data!$G:$G,Data!$A:$A,'Interest Rates'!$E10,Data!$B:$B,'Interest Rates'!F$6)=0,NA(),SUMIFS(Data!$G:$G,Data!$A:$A,'Interest Rates'!$E10,Data!$B:$B,'Interest Rates'!F$6))</f>
        <v>11</v>
      </c>
      <c r="G10" s="15">
        <f>IF(SUMIFS(Data!$G:$G,Data!$A:$A,'Interest Rates'!$E10,Data!$B:$B,'Interest Rates'!G$6)=0,NA(),SUMIFS(Data!$G:$G,Data!$A:$A,'Interest Rates'!$E10,Data!$B:$B,'Interest Rates'!G$6))</f>
        <v>11</v>
      </c>
      <c r="H10" s="15">
        <f>IF(SUMIFS(Data!$G:$G,Data!$A:$A,'Interest Rates'!$E10,Data!$B:$B,'Interest Rates'!H$6)=0,NA(),SUMIFS(Data!$G:$G,Data!$A:$A,'Interest Rates'!$E10,Data!$B:$B,'Interest Rates'!H$6))</f>
        <v>11</v>
      </c>
      <c r="I10" s="15">
        <f>IF(SUMIFS(Data!$G:$G,Data!$A:$A,'Interest Rates'!$E10,Data!$B:$B,'Interest Rates'!I$6)=0,NA(),SUMIFS(Data!$G:$G,Data!$A:$A,'Interest Rates'!$E10,Data!$B:$B,'Interest Rates'!I$6))</f>
        <v>10.5</v>
      </c>
      <c r="J10" s="15">
        <f>IF(SUMIFS(Data!$G:$G,Data!$A:$A,'Interest Rates'!$E10,Data!$B:$B,'Interest Rates'!J$6)=0,NA(),SUMIFS(Data!$G:$G,Data!$A:$A,'Interest Rates'!$E10,Data!$B:$B,'Interest Rates'!J$6))</f>
        <v>9.75</v>
      </c>
      <c r="K10" s="15">
        <f>IF(SUMIFS(Data!$G:$G,Data!$A:$A,'Interest Rates'!$E10,Data!$B:$B,'Interest Rates'!K$6)=0,NA(),SUMIFS(Data!$G:$G,Data!$A:$A,'Interest Rates'!$E10,Data!$B:$B,'Interest Rates'!K$6))</f>
        <v>9</v>
      </c>
      <c r="L10" s="15">
        <f>IF(SUMIFS(Data!$G:$G,Data!$A:$A,'Interest Rates'!$E10,Data!$B:$B,'Interest Rates'!L$6)=0,NA(),SUMIFS(Data!$G:$G,Data!$A:$A,'Interest Rates'!$E10,Data!$B:$B,'Interest Rates'!L$6))</f>
        <v>8.5</v>
      </c>
      <c r="M10" s="15">
        <f>IF(SUMIFS(Data!$G:$G,Data!$A:$A,'Interest Rates'!$E10,Data!$B:$B,'Interest Rates'!M$6)=0,NA(),SUMIFS(Data!$G:$G,Data!$A:$A,'Interest Rates'!$E10,Data!$B:$B,'Interest Rates'!M$6))</f>
        <v>8.25</v>
      </c>
      <c r="N10" s="15" t="e">
        <f>IF(SUMIFS(Data!$G:$G,Data!$A:$A,'Interest Rates'!$E10,Data!$B:$B,'Interest Rates'!N$6)=0,NA(),SUMIFS(Data!$G:$G,Data!$A:$A,'Interest Rates'!$E10,Data!$B:$B,'Interest Rates'!N$6))</f>
        <v>#N/A</v>
      </c>
      <c r="O10" s="15" t="e">
        <f>IF(SUMIFS(Data!$G:$G,Data!$A:$A,'Interest Rates'!$E10,Data!$B:$B,'Interest Rates'!O$6)=0,NA(),SUMIFS(Data!$G:$G,Data!$A:$A,'Interest Rates'!$E10,Data!$B:$B,'Interest Rates'!O$6))</f>
        <v>#N/A</v>
      </c>
      <c r="P10" s="15" t="e">
        <f>IF(SUMIFS(Data!$G:$G,Data!$A:$A,'Interest Rates'!$E10,Data!$B:$B,'Interest Rates'!P$6)=0,NA(),SUMIFS(Data!$G:$G,Data!$A:$A,'Interest Rates'!$E10,Data!$B:$B,'Interest Rates'!P$6))</f>
        <v>#N/A</v>
      </c>
      <c r="Q10" s="15" t="e">
        <f>IF(SUMIFS(Data!$G:$G,Data!$A:$A,'Interest Rates'!$E10,Data!$B:$B,'Interest Rates'!Q$6)=0,NA(),SUMIFS(Data!$G:$G,Data!$A:$A,'Interest Rates'!$E10,Data!$B:$B,'Interest Rates'!Q$6))</f>
        <v>#N/A</v>
      </c>
      <c r="S10" s="28">
        <f t="shared" si="0"/>
        <v>39539</v>
      </c>
      <c r="T10" s="15" t="e">
        <f>IF(SUMIFS(Data!$G:$G,Data!$B:$B,'Interest Rates'!T$4,Data!$A:$A,'Interest Rates'!$S10)=0,NA(),SUMIFS(Data!$G:$G,Data!$B:$B,'Interest Rates'!T$4,Data!$A:$A,'Interest Rates'!$S10))</f>
        <v>#N/A</v>
      </c>
      <c r="U10" s="15">
        <f>IF(SUMIFS(Data!$G:$G,Data!$B:$B,'Interest Rates'!U$4,Data!$A:$A,'Interest Rates'!$S10)=0,NA(),SUMIFS(Data!$G:$G,Data!$B:$B,'Interest Rates'!U$4,Data!$A:$A,'Interest Rates'!$S10))</f>
        <v>7.25</v>
      </c>
      <c r="V10" s="15">
        <f>IF(SUMIFS(Data!$G:$G,Data!$B:$B,'Interest Rates'!V$4,Data!$A:$A,'Interest Rates'!$S10)=0,NA(),SUMIFS(Data!$G:$G,Data!$B:$B,'Interest Rates'!V$4,Data!$A:$A,'Interest Rates'!$S10))</f>
        <v>6.93</v>
      </c>
      <c r="W10" s="15" t="e">
        <f>IF(SUMIFS(Data!$G:$G,Data!$B:$B,'Interest Rates'!W$4,Data!$A:$A,'Interest Rates'!$S10)=0,NA(),SUMIFS(Data!$G:$G,Data!$B:$B,'Interest Rates'!W$4,Data!$A:$A,'Interest Rates'!$S10))</f>
        <v>#N/A</v>
      </c>
      <c r="X10" s="15" t="e">
        <f>IF(SUMIFS(Data!$G:$G,Data!$B:$B,'Interest Rates'!X$4,Data!$A:$A,'Interest Rates'!$S10)=0,NA(),SUMIFS(Data!$G:$G,Data!$B:$B,'Interest Rates'!X$4,Data!$A:$A,'Interest Rates'!$S10))</f>
        <v>#N/A</v>
      </c>
      <c r="Y10" s="15" t="e">
        <f>IF(SUMIFS(Data!$G:$G,Data!$B:$B,'Interest Rates'!Y$4,Data!$A:$A,'Interest Rates'!$S10)=0,NA(),SUMIFS(Data!$G:$G,Data!$B:$B,'Interest Rates'!Y$4,Data!$A:$A,'Interest Rates'!$S10))</f>
        <v>#N/A</v>
      </c>
      <c r="Z10" s="15" t="e">
        <f>IF(SUMIFS(Data!$G:$G,Data!$B:$B,'Interest Rates'!Z$4,Data!$A:$A,'Interest Rates'!$S10)=0,NA(),SUMIFS(Data!$G:$G,Data!$B:$B,'Interest Rates'!Z$4,Data!$A:$A,'Interest Rates'!$S10))</f>
        <v>#N/A</v>
      </c>
      <c r="AA10" s="15" t="e">
        <f>IF(SUMIFS(Data!$G:$G,Data!$B:$B,'Interest Rates'!AA$4,Data!$A:$A,'Interest Rates'!$S10)=0,NA(),SUMIFS(Data!$G:$G,Data!$B:$B,'Interest Rates'!AA$4,Data!$A:$A,'Interest Rates'!$S10))</f>
        <v>#N/A</v>
      </c>
      <c r="AB10" s="15" t="e">
        <f>IF(SUMIFS(Data!$G:$G,Data!$B:$B,'Interest Rates'!AB$4,Data!$A:$A,'Interest Rates'!$S10)=0,NA(),SUMIFS(Data!$G:$G,Data!$B:$B,'Interest Rates'!AB$4,Data!$A:$A,'Interest Rates'!$S10))</f>
        <v>#N/A</v>
      </c>
      <c r="AC10" s="15" t="e">
        <f>IF(SUMIFS(Data!$G:$G,Data!$B:$B,'Interest Rates'!AC$4,Data!$A:$A,'Interest Rates'!$S10)=0,NA(),SUMIFS(Data!$G:$G,Data!$B:$B,'Interest Rates'!AC$4,Data!$A:$A,'Interest Rates'!$S10))</f>
        <v>#N/A</v>
      </c>
      <c r="AD10" s="15" t="e">
        <f>IF(SUMIFS(Data!$G:$G,Data!$B:$B,'Interest Rates'!AD$4,Data!$A:$A,'Interest Rates'!$S10)=0,NA(),SUMIFS(Data!$G:$G,Data!$B:$B,'Interest Rates'!AD$4,Data!$A:$A,'Interest Rates'!$S10))</f>
        <v>#N/A</v>
      </c>
      <c r="AE10" s="15" t="e">
        <f>IF(SUMIFS(Data!$G:$G,Data!$B:$B,'Interest Rates'!AE$4,Data!$A:$A,'Interest Rates'!$S10)=0,NA(),SUMIFS(Data!$G:$G,Data!$B:$B,'Interest Rates'!AE$4,Data!$A:$A,'Interest Rates'!$S10))</f>
        <v>#N/A</v>
      </c>
      <c r="AF10" s="15" t="e">
        <f>IF(SUMIFS(Data!$G:$G,Data!$B:$B,'Interest Rates'!AF$4,Data!$A:$A,'Interest Rates'!$S10)=0,NA(),SUMIFS(Data!$G:$G,Data!$B:$B,'Interest Rates'!AF$4,Data!$A:$A,'Interest Rates'!$S10))</f>
        <v>#N/A</v>
      </c>
      <c r="AG10" s="15" t="e">
        <f>IF(SUMIFS(Data!$G:$G,Data!$B:$B,'Interest Rates'!AG$4,Data!$A:$A,'Interest Rates'!$S10)=0,NA(),SUMIFS(Data!$G:$G,Data!$B:$B,'Interest Rates'!AG$4,Data!$A:$A,'Interest Rates'!$S10))</f>
        <v>#N/A</v>
      </c>
      <c r="AH10" s="15" t="e">
        <f>IF(SUMIFS(Data!$G:$G,Data!$B:$B,'Interest Rates'!AH$4,Data!$A:$A,'Interest Rates'!$S10)=0,NA(),SUMIFS(Data!$G:$G,Data!$B:$B,'Interest Rates'!AH$4,Data!$A:$A,'Interest Rates'!$S10))</f>
        <v>#N/A</v>
      </c>
      <c r="AI10" s="15" t="e">
        <f>IF(SUMIFS(Data!$G:$G,Data!$B:$B,'Interest Rates'!AI$4,Data!$A:$A,'Interest Rates'!$S10)=0,NA(),SUMIFS(Data!$G:$G,Data!$B:$B,'Interest Rates'!AI$4,Data!$A:$A,'Interest Rates'!$S10))</f>
        <v>#N/A</v>
      </c>
      <c r="AJ10" s="15" t="e">
        <f>IF(SUMIFS(Data!$G:$G,Data!$B:$B,'Interest Rates'!AJ$4,Data!$A:$A,'Interest Rates'!$S10)=0,NA(),SUMIFS(Data!$G:$G,Data!$B:$B,'Interest Rates'!AJ$4,Data!$A:$A,'Interest Rates'!$S10))</f>
        <v>#N/A</v>
      </c>
      <c r="AK10" s="15" t="e">
        <f>IF(SUMIFS(Data!$G:$G,Data!$B:$B,'Interest Rates'!AK$4,Data!$A:$A,'Interest Rates'!$S10)=0,NA(),SUMIFS(Data!$G:$G,Data!$B:$B,'Interest Rates'!AK$4,Data!$A:$A,'Interest Rates'!$S10))</f>
        <v>#N/A</v>
      </c>
      <c r="AL10" s="15" t="e">
        <f>IF(SUMIFS(Data!$G:$G,Data!$B:$B,'Interest Rates'!AL$4,Data!$A:$A,'Interest Rates'!$S10)=0,NA(),SUMIFS(Data!$G:$G,Data!$B:$B,'Interest Rates'!AL$4,Data!$A:$A,'Interest Rates'!$S10))</f>
        <v>#N/A</v>
      </c>
      <c r="AM10" s="15" t="e">
        <f>IF(SUMIFS(Data!$G:$G,Data!$B:$B,'Interest Rates'!AM$4,Data!$A:$A,'Interest Rates'!$S10)=0,NA(),SUMIFS(Data!$G:$G,Data!$B:$B,'Interest Rates'!AM$4,Data!$A:$A,'Interest Rates'!$S10))</f>
        <v>#N/A</v>
      </c>
    </row>
    <row r="11" spans="2:39" x14ac:dyDescent="0.2">
      <c r="E11" s="25">
        <f>B4</f>
        <v>44958</v>
      </c>
      <c r="F11" s="26">
        <f>IF(SUMIFS(Data!$G:$G,Data!$A:$A,'Interest Rates'!$E11,Data!$B:$B,'Interest Rates'!F$6)=0,NA(),SUMIFS(Data!$G:$G,Data!$A:$A,'Interest Rates'!$E11,Data!$B:$B,'Interest Rates'!F$6))</f>
        <v>11.25</v>
      </c>
      <c r="G11" s="26">
        <f>IF(SUMIFS(Data!$G:$G,Data!$A:$A,'Interest Rates'!$E11,Data!$B:$B,'Interest Rates'!G$6)=0,NA(),SUMIFS(Data!$G:$G,Data!$A:$A,'Interest Rates'!$E11,Data!$B:$B,'Interest Rates'!G$6))</f>
        <v>11.5</v>
      </c>
      <c r="H11" s="26">
        <f>IF(SUMIFS(Data!$G:$G,Data!$A:$A,'Interest Rates'!$E11,Data!$B:$B,'Interest Rates'!H$6)=0,NA(),SUMIFS(Data!$G:$G,Data!$A:$A,'Interest Rates'!$E11,Data!$B:$B,'Interest Rates'!H$6))</f>
        <v>11.5</v>
      </c>
      <c r="I11" s="26">
        <f>IF(SUMIFS(Data!$G:$G,Data!$A:$A,'Interest Rates'!$E11,Data!$B:$B,'Interest Rates'!I$6)=0,NA(),SUMIFS(Data!$G:$G,Data!$A:$A,'Interest Rates'!$E11,Data!$B:$B,'Interest Rates'!I$6))</f>
        <v>11.5</v>
      </c>
      <c r="J11" s="26">
        <f>IF(SUMIFS(Data!$G:$G,Data!$A:$A,'Interest Rates'!$E11,Data!$B:$B,'Interest Rates'!J$6)=0,NA(),SUMIFS(Data!$G:$G,Data!$A:$A,'Interest Rates'!$E11,Data!$B:$B,'Interest Rates'!J$6))</f>
        <v>10.5</v>
      </c>
      <c r="K11" s="26">
        <f>IF(SUMIFS(Data!$G:$G,Data!$A:$A,'Interest Rates'!$E11,Data!$B:$B,'Interest Rates'!K$6)=0,NA(),SUMIFS(Data!$G:$G,Data!$A:$A,'Interest Rates'!$E11,Data!$B:$B,'Interest Rates'!K$6))</f>
        <v>9.75</v>
      </c>
      <c r="L11" s="26">
        <f>IF(SUMIFS(Data!$G:$G,Data!$A:$A,'Interest Rates'!$E11,Data!$B:$B,'Interest Rates'!L$6)=0,NA(),SUMIFS(Data!$G:$G,Data!$A:$A,'Interest Rates'!$E11,Data!$B:$B,'Interest Rates'!L$6))</f>
        <v>9.25</v>
      </c>
      <c r="M11" s="26">
        <f>IF(SUMIFS(Data!$G:$G,Data!$A:$A,'Interest Rates'!$E11,Data!$B:$B,'Interest Rates'!M$6)=0,NA(),SUMIFS(Data!$G:$G,Data!$A:$A,'Interest Rates'!$E11,Data!$B:$B,'Interest Rates'!M$6))</f>
        <v>8.625</v>
      </c>
      <c r="N11" s="26" t="e">
        <f>IF(SUMIFS(Data!$G:$G,Data!$A:$A,'Interest Rates'!$E11,Data!$B:$B,'Interest Rates'!N$6)=0,NA(),SUMIFS(Data!$G:$G,Data!$A:$A,'Interest Rates'!$E11,Data!$B:$B,'Interest Rates'!N$6))</f>
        <v>#N/A</v>
      </c>
      <c r="O11" s="26" t="e">
        <f>IF(SUMIFS(Data!$G:$G,Data!$A:$A,'Interest Rates'!$E11,Data!$B:$B,'Interest Rates'!O$6)=0,NA(),SUMIFS(Data!$G:$G,Data!$A:$A,'Interest Rates'!$E11,Data!$B:$B,'Interest Rates'!O$6))</f>
        <v>#N/A</v>
      </c>
      <c r="P11" s="26" t="e">
        <f>IF(SUMIFS(Data!$G:$G,Data!$A:$A,'Interest Rates'!$E11,Data!$B:$B,'Interest Rates'!P$6)=0,NA(),SUMIFS(Data!$G:$G,Data!$A:$A,'Interest Rates'!$E11,Data!$B:$B,'Interest Rates'!P$6))</f>
        <v>#N/A</v>
      </c>
      <c r="Q11" s="26" t="e">
        <f>IF(SUMIFS(Data!$G:$G,Data!$A:$A,'Interest Rates'!$E11,Data!$B:$B,'Interest Rates'!Q$6)=0,NA(),SUMIFS(Data!$G:$G,Data!$A:$A,'Interest Rates'!$E11,Data!$B:$B,'Interest Rates'!Q$6))</f>
        <v>#N/A</v>
      </c>
      <c r="S11" s="28">
        <f t="shared" si="0"/>
        <v>39569</v>
      </c>
      <c r="T11" s="15" t="e">
        <f>IF(SUMIFS(Data!$G:$G,Data!$B:$B,'Interest Rates'!T$4,Data!$A:$A,'Interest Rates'!$S11)=0,NA(),SUMIFS(Data!$G:$G,Data!$B:$B,'Interest Rates'!T$4,Data!$A:$A,'Interest Rates'!$S11))</f>
        <v>#N/A</v>
      </c>
      <c r="U11" s="15">
        <f>IF(SUMIFS(Data!$G:$G,Data!$B:$B,'Interest Rates'!U$4,Data!$A:$A,'Interest Rates'!$S11)=0,NA(),SUMIFS(Data!$G:$G,Data!$B:$B,'Interest Rates'!U$4,Data!$A:$A,'Interest Rates'!$S11))</f>
        <v>7.44</v>
      </c>
      <c r="V11" s="15">
        <f>IF(SUMIFS(Data!$G:$G,Data!$B:$B,'Interest Rates'!V$4,Data!$A:$A,'Interest Rates'!$S11)=0,NA(),SUMIFS(Data!$G:$G,Data!$B:$B,'Interest Rates'!V$4,Data!$A:$A,'Interest Rates'!$S11))</f>
        <v>7.0650000000000004</v>
      </c>
      <c r="W11" s="15" t="e">
        <f>IF(SUMIFS(Data!$G:$G,Data!$B:$B,'Interest Rates'!W$4,Data!$A:$A,'Interest Rates'!$S11)=0,NA(),SUMIFS(Data!$G:$G,Data!$B:$B,'Interest Rates'!W$4,Data!$A:$A,'Interest Rates'!$S11))</f>
        <v>#N/A</v>
      </c>
      <c r="X11" s="15" t="e">
        <f>IF(SUMIFS(Data!$G:$G,Data!$B:$B,'Interest Rates'!X$4,Data!$A:$A,'Interest Rates'!$S11)=0,NA(),SUMIFS(Data!$G:$G,Data!$B:$B,'Interest Rates'!X$4,Data!$A:$A,'Interest Rates'!$S11))</f>
        <v>#N/A</v>
      </c>
      <c r="Y11" s="15" t="e">
        <f>IF(SUMIFS(Data!$G:$G,Data!$B:$B,'Interest Rates'!Y$4,Data!$A:$A,'Interest Rates'!$S11)=0,NA(),SUMIFS(Data!$G:$G,Data!$B:$B,'Interest Rates'!Y$4,Data!$A:$A,'Interest Rates'!$S11))</f>
        <v>#N/A</v>
      </c>
      <c r="Z11" s="15" t="e">
        <f>IF(SUMIFS(Data!$G:$G,Data!$B:$B,'Interest Rates'!Z$4,Data!$A:$A,'Interest Rates'!$S11)=0,NA(),SUMIFS(Data!$G:$G,Data!$B:$B,'Interest Rates'!Z$4,Data!$A:$A,'Interest Rates'!$S11))</f>
        <v>#N/A</v>
      </c>
      <c r="AA11" s="15" t="e">
        <f>IF(SUMIFS(Data!$G:$G,Data!$B:$B,'Interest Rates'!AA$4,Data!$A:$A,'Interest Rates'!$S11)=0,NA(),SUMIFS(Data!$G:$G,Data!$B:$B,'Interest Rates'!AA$4,Data!$A:$A,'Interest Rates'!$S11))</f>
        <v>#N/A</v>
      </c>
      <c r="AB11" s="15" t="e">
        <f>IF(SUMIFS(Data!$G:$G,Data!$B:$B,'Interest Rates'!AB$4,Data!$A:$A,'Interest Rates'!$S11)=0,NA(),SUMIFS(Data!$G:$G,Data!$B:$B,'Interest Rates'!AB$4,Data!$A:$A,'Interest Rates'!$S11))</f>
        <v>#N/A</v>
      </c>
      <c r="AC11" s="15" t="e">
        <f>IF(SUMIFS(Data!$G:$G,Data!$B:$B,'Interest Rates'!AC$4,Data!$A:$A,'Interest Rates'!$S11)=0,NA(),SUMIFS(Data!$G:$G,Data!$B:$B,'Interest Rates'!AC$4,Data!$A:$A,'Interest Rates'!$S11))</f>
        <v>#N/A</v>
      </c>
      <c r="AD11" s="15" t="e">
        <f>IF(SUMIFS(Data!$G:$G,Data!$B:$B,'Interest Rates'!AD$4,Data!$A:$A,'Interest Rates'!$S11)=0,NA(),SUMIFS(Data!$G:$G,Data!$B:$B,'Interest Rates'!AD$4,Data!$A:$A,'Interest Rates'!$S11))</f>
        <v>#N/A</v>
      </c>
      <c r="AE11" s="15" t="e">
        <f>IF(SUMIFS(Data!$G:$G,Data!$B:$B,'Interest Rates'!AE$4,Data!$A:$A,'Interest Rates'!$S11)=0,NA(),SUMIFS(Data!$G:$G,Data!$B:$B,'Interest Rates'!AE$4,Data!$A:$A,'Interest Rates'!$S11))</f>
        <v>#N/A</v>
      </c>
      <c r="AF11" s="15" t="e">
        <f>IF(SUMIFS(Data!$G:$G,Data!$B:$B,'Interest Rates'!AF$4,Data!$A:$A,'Interest Rates'!$S11)=0,NA(),SUMIFS(Data!$G:$G,Data!$B:$B,'Interest Rates'!AF$4,Data!$A:$A,'Interest Rates'!$S11))</f>
        <v>#N/A</v>
      </c>
      <c r="AG11" s="15" t="e">
        <f>IF(SUMIFS(Data!$G:$G,Data!$B:$B,'Interest Rates'!AG$4,Data!$A:$A,'Interest Rates'!$S11)=0,NA(),SUMIFS(Data!$G:$G,Data!$B:$B,'Interest Rates'!AG$4,Data!$A:$A,'Interest Rates'!$S11))</f>
        <v>#N/A</v>
      </c>
      <c r="AH11" s="15" t="e">
        <f>IF(SUMIFS(Data!$G:$G,Data!$B:$B,'Interest Rates'!AH$4,Data!$A:$A,'Interest Rates'!$S11)=0,NA(),SUMIFS(Data!$G:$G,Data!$B:$B,'Interest Rates'!AH$4,Data!$A:$A,'Interest Rates'!$S11))</f>
        <v>#N/A</v>
      </c>
      <c r="AI11" s="15" t="e">
        <f>IF(SUMIFS(Data!$G:$G,Data!$B:$B,'Interest Rates'!AI$4,Data!$A:$A,'Interest Rates'!$S11)=0,NA(),SUMIFS(Data!$G:$G,Data!$B:$B,'Interest Rates'!AI$4,Data!$A:$A,'Interest Rates'!$S11))</f>
        <v>#N/A</v>
      </c>
      <c r="AJ11" s="15" t="e">
        <f>IF(SUMIFS(Data!$G:$G,Data!$B:$B,'Interest Rates'!AJ$4,Data!$A:$A,'Interest Rates'!$S11)=0,NA(),SUMIFS(Data!$G:$G,Data!$B:$B,'Interest Rates'!AJ$4,Data!$A:$A,'Interest Rates'!$S11))</f>
        <v>#N/A</v>
      </c>
      <c r="AK11" s="15" t="e">
        <f>IF(SUMIFS(Data!$G:$G,Data!$B:$B,'Interest Rates'!AK$4,Data!$A:$A,'Interest Rates'!$S11)=0,NA(),SUMIFS(Data!$G:$G,Data!$B:$B,'Interest Rates'!AK$4,Data!$A:$A,'Interest Rates'!$S11))</f>
        <v>#N/A</v>
      </c>
      <c r="AL11" s="15" t="e">
        <f>IF(SUMIFS(Data!$G:$G,Data!$B:$B,'Interest Rates'!AL$4,Data!$A:$A,'Interest Rates'!$S11)=0,NA(),SUMIFS(Data!$G:$G,Data!$B:$B,'Interest Rates'!AL$4,Data!$A:$A,'Interest Rates'!$S11))</f>
        <v>#N/A</v>
      </c>
      <c r="AM11" s="15" t="e">
        <f>IF(SUMIFS(Data!$G:$G,Data!$B:$B,'Interest Rates'!AM$4,Data!$A:$A,'Interest Rates'!$S11)=0,NA(),SUMIFS(Data!$G:$G,Data!$B:$B,'Interest Rates'!AM$4,Data!$A:$A,'Interest Rates'!$S11))</f>
        <v>#N/A</v>
      </c>
    </row>
    <row r="12" spans="2:39" x14ac:dyDescent="0.2">
      <c r="E12" s="22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S12" s="28">
        <f t="shared" si="0"/>
        <v>39600</v>
      </c>
      <c r="T12" s="15" t="e">
        <f>IF(SUMIFS(Data!$G:$G,Data!$B:$B,'Interest Rates'!T$4,Data!$A:$A,'Interest Rates'!$S12)=0,NA(),SUMIFS(Data!$G:$G,Data!$B:$B,'Interest Rates'!T$4,Data!$A:$A,'Interest Rates'!$S12))</f>
        <v>#N/A</v>
      </c>
      <c r="U12" s="15">
        <f>IF(SUMIFS(Data!$G:$G,Data!$B:$B,'Interest Rates'!U$4,Data!$A:$A,'Interest Rates'!$S12)=0,NA(),SUMIFS(Data!$G:$G,Data!$B:$B,'Interest Rates'!U$4,Data!$A:$A,'Interest Rates'!$S12))</f>
        <v>7.81</v>
      </c>
      <c r="V12" s="15">
        <f>IF(SUMIFS(Data!$G:$G,Data!$B:$B,'Interest Rates'!V$4,Data!$A:$A,'Interest Rates'!$S12)=0,NA(),SUMIFS(Data!$G:$G,Data!$B:$B,'Interest Rates'!V$4,Data!$A:$A,'Interest Rates'!$S12))</f>
        <v>7.5</v>
      </c>
      <c r="W12" s="15" t="e">
        <f>IF(SUMIFS(Data!$G:$G,Data!$B:$B,'Interest Rates'!W$4,Data!$A:$A,'Interest Rates'!$S12)=0,NA(),SUMIFS(Data!$G:$G,Data!$B:$B,'Interest Rates'!W$4,Data!$A:$A,'Interest Rates'!$S12))</f>
        <v>#N/A</v>
      </c>
      <c r="X12" s="15" t="e">
        <f>IF(SUMIFS(Data!$G:$G,Data!$B:$B,'Interest Rates'!X$4,Data!$A:$A,'Interest Rates'!$S12)=0,NA(),SUMIFS(Data!$G:$G,Data!$B:$B,'Interest Rates'!X$4,Data!$A:$A,'Interest Rates'!$S12))</f>
        <v>#N/A</v>
      </c>
      <c r="Y12" s="15" t="e">
        <f>IF(SUMIFS(Data!$G:$G,Data!$B:$B,'Interest Rates'!Y$4,Data!$A:$A,'Interest Rates'!$S12)=0,NA(),SUMIFS(Data!$G:$G,Data!$B:$B,'Interest Rates'!Y$4,Data!$A:$A,'Interest Rates'!$S12))</f>
        <v>#N/A</v>
      </c>
      <c r="Z12" s="15" t="e">
        <f>IF(SUMIFS(Data!$G:$G,Data!$B:$B,'Interest Rates'!Z$4,Data!$A:$A,'Interest Rates'!$S12)=0,NA(),SUMIFS(Data!$G:$G,Data!$B:$B,'Interest Rates'!Z$4,Data!$A:$A,'Interest Rates'!$S12))</f>
        <v>#N/A</v>
      </c>
      <c r="AA12" s="15" t="e">
        <f>IF(SUMIFS(Data!$G:$G,Data!$B:$B,'Interest Rates'!AA$4,Data!$A:$A,'Interest Rates'!$S12)=0,NA(),SUMIFS(Data!$G:$G,Data!$B:$B,'Interest Rates'!AA$4,Data!$A:$A,'Interest Rates'!$S12))</f>
        <v>#N/A</v>
      </c>
      <c r="AB12" s="15" t="e">
        <f>IF(SUMIFS(Data!$G:$G,Data!$B:$B,'Interest Rates'!AB$4,Data!$A:$A,'Interest Rates'!$S12)=0,NA(),SUMIFS(Data!$G:$G,Data!$B:$B,'Interest Rates'!AB$4,Data!$A:$A,'Interest Rates'!$S12))</f>
        <v>#N/A</v>
      </c>
      <c r="AC12" s="15" t="e">
        <f>IF(SUMIFS(Data!$G:$G,Data!$B:$B,'Interest Rates'!AC$4,Data!$A:$A,'Interest Rates'!$S12)=0,NA(),SUMIFS(Data!$G:$G,Data!$B:$B,'Interest Rates'!AC$4,Data!$A:$A,'Interest Rates'!$S12))</f>
        <v>#N/A</v>
      </c>
      <c r="AD12" s="15" t="e">
        <f>IF(SUMIFS(Data!$G:$G,Data!$B:$B,'Interest Rates'!AD$4,Data!$A:$A,'Interest Rates'!$S12)=0,NA(),SUMIFS(Data!$G:$G,Data!$B:$B,'Interest Rates'!AD$4,Data!$A:$A,'Interest Rates'!$S12))</f>
        <v>#N/A</v>
      </c>
      <c r="AE12" s="15" t="e">
        <f>IF(SUMIFS(Data!$G:$G,Data!$B:$B,'Interest Rates'!AE$4,Data!$A:$A,'Interest Rates'!$S12)=0,NA(),SUMIFS(Data!$G:$G,Data!$B:$B,'Interest Rates'!AE$4,Data!$A:$A,'Interest Rates'!$S12))</f>
        <v>#N/A</v>
      </c>
      <c r="AF12" s="15" t="e">
        <f>IF(SUMIFS(Data!$G:$G,Data!$B:$B,'Interest Rates'!AF$4,Data!$A:$A,'Interest Rates'!$S12)=0,NA(),SUMIFS(Data!$G:$G,Data!$B:$B,'Interest Rates'!AF$4,Data!$A:$A,'Interest Rates'!$S12))</f>
        <v>#N/A</v>
      </c>
      <c r="AG12" s="15" t="e">
        <f>IF(SUMIFS(Data!$G:$G,Data!$B:$B,'Interest Rates'!AG$4,Data!$A:$A,'Interest Rates'!$S12)=0,NA(),SUMIFS(Data!$G:$G,Data!$B:$B,'Interest Rates'!AG$4,Data!$A:$A,'Interest Rates'!$S12))</f>
        <v>#N/A</v>
      </c>
      <c r="AH12" s="15" t="e">
        <f>IF(SUMIFS(Data!$G:$G,Data!$B:$B,'Interest Rates'!AH$4,Data!$A:$A,'Interest Rates'!$S12)=0,NA(),SUMIFS(Data!$G:$G,Data!$B:$B,'Interest Rates'!AH$4,Data!$A:$A,'Interest Rates'!$S12))</f>
        <v>#N/A</v>
      </c>
      <c r="AI12" s="15" t="e">
        <f>IF(SUMIFS(Data!$G:$G,Data!$B:$B,'Interest Rates'!AI$4,Data!$A:$A,'Interest Rates'!$S12)=0,NA(),SUMIFS(Data!$G:$G,Data!$B:$B,'Interest Rates'!AI$4,Data!$A:$A,'Interest Rates'!$S12))</f>
        <v>#N/A</v>
      </c>
      <c r="AJ12" s="15" t="e">
        <f>IF(SUMIFS(Data!$G:$G,Data!$B:$B,'Interest Rates'!AJ$4,Data!$A:$A,'Interest Rates'!$S12)=0,NA(),SUMIFS(Data!$G:$G,Data!$B:$B,'Interest Rates'!AJ$4,Data!$A:$A,'Interest Rates'!$S12))</f>
        <v>#N/A</v>
      </c>
      <c r="AK12" s="15" t="e">
        <f>IF(SUMIFS(Data!$G:$G,Data!$B:$B,'Interest Rates'!AK$4,Data!$A:$A,'Interest Rates'!$S12)=0,NA(),SUMIFS(Data!$G:$G,Data!$B:$B,'Interest Rates'!AK$4,Data!$A:$A,'Interest Rates'!$S12))</f>
        <v>#N/A</v>
      </c>
      <c r="AL12" s="15" t="e">
        <f>IF(SUMIFS(Data!$G:$G,Data!$B:$B,'Interest Rates'!AL$4,Data!$A:$A,'Interest Rates'!$S12)=0,NA(),SUMIFS(Data!$G:$G,Data!$B:$B,'Interest Rates'!AL$4,Data!$A:$A,'Interest Rates'!$S12))</f>
        <v>#N/A</v>
      </c>
      <c r="AM12" s="15" t="e">
        <f>IF(SUMIFS(Data!$G:$G,Data!$B:$B,'Interest Rates'!AM$4,Data!$A:$A,'Interest Rates'!$S12)=0,NA(),SUMIFS(Data!$G:$G,Data!$B:$B,'Interest Rates'!AM$4,Data!$A:$A,'Interest Rates'!$S12))</f>
        <v>#N/A</v>
      </c>
    </row>
    <row r="13" spans="2:39" x14ac:dyDescent="0.2">
      <c r="E13" s="29" t="s">
        <v>9888</v>
      </c>
      <c r="F13" s="30">
        <f>F11-F10</f>
        <v>0.25</v>
      </c>
      <c r="G13" s="30">
        <f t="shared" ref="G13:Q13" si="1">G11-G10</f>
        <v>0.5</v>
      </c>
      <c r="H13" s="30">
        <f t="shared" si="1"/>
        <v>0.5</v>
      </c>
      <c r="I13" s="30">
        <f t="shared" si="1"/>
        <v>1</v>
      </c>
      <c r="J13" s="30">
        <f t="shared" si="1"/>
        <v>0.75</v>
      </c>
      <c r="K13" s="30">
        <f t="shared" si="1"/>
        <v>0.75</v>
      </c>
      <c r="L13" s="30">
        <f t="shared" si="1"/>
        <v>0.75</v>
      </c>
      <c r="M13" s="30">
        <f t="shared" si="1"/>
        <v>0.375</v>
      </c>
      <c r="N13" s="30" t="e">
        <f t="shared" si="1"/>
        <v>#N/A</v>
      </c>
      <c r="O13" s="30" t="e">
        <f t="shared" si="1"/>
        <v>#N/A</v>
      </c>
      <c r="P13" s="30" t="e">
        <f t="shared" si="1"/>
        <v>#N/A</v>
      </c>
      <c r="Q13" s="30" t="e">
        <f t="shared" si="1"/>
        <v>#N/A</v>
      </c>
      <c r="S13" s="28">
        <f t="shared" si="0"/>
        <v>39630</v>
      </c>
      <c r="T13" s="15" t="e">
        <f>IF(SUMIFS(Data!$G:$G,Data!$B:$B,'Interest Rates'!T$4,Data!$A:$A,'Interest Rates'!$S13)=0,NA(),SUMIFS(Data!$G:$G,Data!$B:$B,'Interest Rates'!T$4,Data!$A:$A,'Interest Rates'!$S13))</f>
        <v>#N/A</v>
      </c>
      <c r="U13" s="15">
        <f>IF(SUMIFS(Data!$G:$G,Data!$B:$B,'Interest Rates'!U$4,Data!$A:$A,'Interest Rates'!$S13)=0,NA(),SUMIFS(Data!$G:$G,Data!$B:$B,'Interest Rates'!U$4,Data!$A:$A,'Interest Rates'!$S13))</f>
        <v>8.02</v>
      </c>
      <c r="V13" s="15">
        <f>IF(SUMIFS(Data!$G:$G,Data!$B:$B,'Interest Rates'!V$4,Data!$A:$A,'Interest Rates'!$S13)=0,NA(),SUMIFS(Data!$G:$G,Data!$B:$B,'Interest Rates'!V$4,Data!$A:$A,'Interest Rates'!$S13))</f>
        <v>7.76</v>
      </c>
      <c r="W13" s="15" t="e">
        <f>IF(SUMIFS(Data!$G:$G,Data!$B:$B,'Interest Rates'!W$4,Data!$A:$A,'Interest Rates'!$S13)=0,NA(),SUMIFS(Data!$G:$G,Data!$B:$B,'Interest Rates'!W$4,Data!$A:$A,'Interest Rates'!$S13))</f>
        <v>#N/A</v>
      </c>
      <c r="X13" s="15" t="e">
        <f>IF(SUMIFS(Data!$G:$G,Data!$B:$B,'Interest Rates'!X$4,Data!$A:$A,'Interest Rates'!$S13)=0,NA(),SUMIFS(Data!$G:$G,Data!$B:$B,'Interest Rates'!X$4,Data!$A:$A,'Interest Rates'!$S13))</f>
        <v>#N/A</v>
      </c>
      <c r="Y13" s="15" t="e">
        <f>IF(SUMIFS(Data!$G:$G,Data!$B:$B,'Interest Rates'!Y$4,Data!$A:$A,'Interest Rates'!$S13)=0,NA(),SUMIFS(Data!$G:$G,Data!$B:$B,'Interest Rates'!Y$4,Data!$A:$A,'Interest Rates'!$S13))</f>
        <v>#N/A</v>
      </c>
      <c r="Z13" s="15" t="e">
        <f>IF(SUMIFS(Data!$G:$G,Data!$B:$B,'Interest Rates'!Z$4,Data!$A:$A,'Interest Rates'!$S13)=0,NA(),SUMIFS(Data!$G:$G,Data!$B:$B,'Interest Rates'!Z$4,Data!$A:$A,'Interest Rates'!$S13))</f>
        <v>#N/A</v>
      </c>
      <c r="AA13" s="15" t="e">
        <f>IF(SUMIFS(Data!$G:$G,Data!$B:$B,'Interest Rates'!AA$4,Data!$A:$A,'Interest Rates'!$S13)=0,NA(),SUMIFS(Data!$G:$G,Data!$B:$B,'Interest Rates'!AA$4,Data!$A:$A,'Interest Rates'!$S13))</f>
        <v>#N/A</v>
      </c>
      <c r="AB13" s="15" t="e">
        <f>IF(SUMIFS(Data!$G:$G,Data!$B:$B,'Interest Rates'!AB$4,Data!$A:$A,'Interest Rates'!$S13)=0,NA(),SUMIFS(Data!$G:$G,Data!$B:$B,'Interest Rates'!AB$4,Data!$A:$A,'Interest Rates'!$S13))</f>
        <v>#N/A</v>
      </c>
      <c r="AC13" s="15" t="e">
        <f>IF(SUMIFS(Data!$G:$G,Data!$B:$B,'Interest Rates'!AC$4,Data!$A:$A,'Interest Rates'!$S13)=0,NA(),SUMIFS(Data!$G:$G,Data!$B:$B,'Interest Rates'!AC$4,Data!$A:$A,'Interest Rates'!$S13))</f>
        <v>#N/A</v>
      </c>
      <c r="AD13" s="15" t="e">
        <f>IF(SUMIFS(Data!$G:$G,Data!$B:$B,'Interest Rates'!AD$4,Data!$A:$A,'Interest Rates'!$S13)=0,NA(),SUMIFS(Data!$G:$G,Data!$B:$B,'Interest Rates'!AD$4,Data!$A:$A,'Interest Rates'!$S13))</f>
        <v>#N/A</v>
      </c>
      <c r="AE13" s="15" t="e">
        <f>IF(SUMIFS(Data!$G:$G,Data!$B:$B,'Interest Rates'!AE$4,Data!$A:$A,'Interest Rates'!$S13)=0,NA(),SUMIFS(Data!$G:$G,Data!$B:$B,'Interest Rates'!AE$4,Data!$A:$A,'Interest Rates'!$S13))</f>
        <v>#N/A</v>
      </c>
      <c r="AF13" s="15" t="e">
        <f>IF(SUMIFS(Data!$G:$G,Data!$B:$B,'Interest Rates'!AF$4,Data!$A:$A,'Interest Rates'!$S13)=0,NA(),SUMIFS(Data!$G:$G,Data!$B:$B,'Interest Rates'!AF$4,Data!$A:$A,'Interest Rates'!$S13))</f>
        <v>#N/A</v>
      </c>
      <c r="AG13" s="15" t="e">
        <f>IF(SUMIFS(Data!$G:$G,Data!$B:$B,'Interest Rates'!AG$4,Data!$A:$A,'Interest Rates'!$S13)=0,NA(),SUMIFS(Data!$G:$G,Data!$B:$B,'Interest Rates'!AG$4,Data!$A:$A,'Interest Rates'!$S13))</f>
        <v>#N/A</v>
      </c>
      <c r="AH13" s="15" t="e">
        <f>IF(SUMIFS(Data!$G:$G,Data!$B:$B,'Interest Rates'!AH$4,Data!$A:$A,'Interest Rates'!$S13)=0,NA(),SUMIFS(Data!$G:$G,Data!$B:$B,'Interest Rates'!AH$4,Data!$A:$A,'Interest Rates'!$S13))</f>
        <v>#N/A</v>
      </c>
      <c r="AI13" s="15" t="e">
        <f>IF(SUMIFS(Data!$G:$G,Data!$B:$B,'Interest Rates'!AI$4,Data!$A:$A,'Interest Rates'!$S13)=0,NA(),SUMIFS(Data!$G:$G,Data!$B:$B,'Interest Rates'!AI$4,Data!$A:$A,'Interest Rates'!$S13))</f>
        <v>#N/A</v>
      </c>
      <c r="AJ13" s="15" t="e">
        <f>IF(SUMIFS(Data!$G:$G,Data!$B:$B,'Interest Rates'!AJ$4,Data!$A:$A,'Interest Rates'!$S13)=0,NA(),SUMIFS(Data!$G:$G,Data!$B:$B,'Interest Rates'!AJ$4,Data!$A:$A,'Interest Rates'!$S13))</f>
        <v>#N/A</v>
      </c>
      <c r="AK13" s="15" t="e">
        <f>IF(SUMIFS(Data!$G:$G,Data!$B:$B,'Interest Rates'!AK$4,Data!$A:$A,'Interest Rates'!$S13)=0,NA(),SUMIFS(Data!$G:$G,Data!$B:$B,'Interest Rates'!AK$4,Data!$A:$A,'Interest Rates'!$S13))</f>
        <v>#N/A</v>
      </c>
      <c r="AL13" s="15" t="e">
        <f>IF(SUMIFS(Data!$G:$G,Data!$B:$B,'Interest Rates'!AL$4,Data!$A:$A,'Interest Rates'!$S13)=0,NA(),SUMIFS(Data!$G:$G,Data!$B:$B,'Interest Rates'!AL$4,Data!$A:$A,'Interest Rates'!$S13))</f>
        <v>#N/A</v>
      </c>
      <c r="AM13" s="15" t="e">
        <f>IF(SUMIFS(Data!$G:$G,Data!$B:$B,'Interest Rates'!AM$4,Data!$A:$A,'Interest Rates'!$S13)=0,NA(),SUMIFS(Data!$G:$G,Data!$B:$B,'Interest Rates'!AM$4,Data!$A:$A,'Interest Rates'!$S13))</f>
        <v>#N/A</v>
      </c>
    </row>
    <row r="14" spans="2:39" x14ac:dyDescent="0.2">
      <c r="S14" s="28">
        <f t="shared" si="0"/>
        <v>39661</v>
      </c>
      <c r="T14" s="15" t="e">
        <f>IF(SUMIFS(Data!$G:$G,Data!$B:$B,'Interest Rates'!T$4,Data!$A:$A,'Interest Rates'!$S14)=0,NA(),SUMIFS(Data!$G:$G,Data!$B:$B,'Interest Rates'!T$4,Data!$A:$A,'Interest Rates'!$S14))</f>
        <v>#N/A</v>
      </c>
      <c r="U14" s="15">
        <f>IF(SUMIFS(Data!$G:$G,Data!$B:$B,'Interest Rates'!U$4,Data!$A:$A,'Interest Rates'!$S14)=0,NA(),SUMIFS(Data!$G:$G,Data!$B:$B,'Interest Rates'!U$4,Data!$A:$A,'Interest Rates'!$S14))</f>
        <v>8.25</v>
      </c>
      <c r="V14" s="15">
        <f>IF(SUMIFS(Data!$G:$G,Data!$B:$B,'Interest Rates'!V$4,Data!$A:$A,'Interest Rates'!$S14)=0,NA(),SUMIFS(Data!$G:$G,Data!$B:$B,'Interest Rates'!V$4,Data!$A:$A,'Interest Rates'!$S14))</f>
        <v>7.87</v>
      </c>
      <c r="W14" s="15" t="e">
        <f>IF(SUMIFS(Data!$G:$G,Data!$B:$B,'Interest Rates'!W$4,Data!$A:$A,'Interest Rates'!$S14)=0,NA(),SUMIFS(Data!$G:$G,Data!$B:$B,'Interest Rates'!W$4,Data!$A:$A,'Interest Rates'!$S14))</f>
        <v>#N/A</v>
      </c>
      <c r="X14" s="15" t="e">
        <f>IF(SUMIFS(Data!$G:$G,Data!$B:$B,'Interest Rates'!X$4,Data!$A:$A,'Interest Rates'!$S14)=0,NA(),SUMIFS(Data!$G:$G,Data!$B:$B,'Interest Rates'!X$4,Data!$A:$A,'Interest Rates'!$S14))</f>
        <v>#N/A</v>
      </c>
      <c r="Y14" s="15" t="e">
        <f>IF(SUMIFS(Data!$G:$G,Data!$B:$B,'Interest Rates'!Y$4,Data!$A:$A,'Interest Rates'!$S14)=0,NA(),SUMIFS(Data!$G:$G,Data!$B:$B,'Interest Rates'!Y$4,Data!$A:$A,'Interest Rates'!$S14))</f>
        <v>#N/A</v>
      </c>
      <c r="Z14" s="15" t="e">
        <f>IF(SUMIFS(Data!$G:$G,Data!$B:$B,'Interest Rates'!Z$4,Data!$A:$A,'Interest Rates'!$S14)=0,NA(),SUMIFS(Data!$G:$G,Data!$B:$B,'Interest Rates'!Z$4,Data!$A:$A,'Interest Rates'!$S14))</f>
        <v>#N/A</v>
      </c>
      <c r="AA14" s="15" t="e">
        <f>IF(SUMIFS(Data!$G:$G,Data!$B:$B,'Interest Rates'!AA$4,Data!$A:$A,'Interest Rates'!$S14)=0,NA(),SUMIFS(Data!$G:$G,Data!$B:$B,'Interest Rates'!AA$4,Data!$A:$A,'Interest Rates'!$S14))</f>
        <v>#N/A</v>
      </c>
      <c r="AB14" s="15" t="e">
        <f>IF(SUMIFS(Data!$G:$G,Data!$B:$B,'Interest Rates'!AB$4,Data!$A:$A,'Interest Rates'!$S14)=0,NA(),SUMIFS(Data!$G:$G,Data!$B:$B,'Interest Rates'!AB$4,Data!$A:$A,'Interest Rates'!$S14))</f>
        <v>#N/A</v>
      </c>
      <c r="AC14" s="15" t="e">
        <f>IF(SUMIFS(Data!$G:$G,Data!$B:$B,'Interest Rates'!AC$4,Data!$A:$A,'Interest Rates'!$S14)=0,NA(),SUMIFS(Data!$G:$G,Data!$B:$B,'Interest Rates'!AC$4,Data!$A:$A,'Interest Rates'!$S14))</f>
        <v>#N/A</v>
      </c>
      <c r="AD14" s="15" t="e">
        <f>IF(SUMIFS(Data!$G:$G,Data!$B:$B,'Interest Rates'!AD$4,Data!$A:$A,'Interest Rates'!$S14)=0,NA(),SUMIFS(Data!$G:$G,Data!$B:$B,'Interest Rates'!AD$4,Data!$A:$A,'Interest Rates'!$S14))</f>
        <v>#N/A</v>
      </c>
      <c r="AE14" s="15" t="e">
        <f>IF(SUMIFS(Data!$G:$G,Data!$B:$B,'Interest Rates'!AE$4,Data!$A:$A,'Interest Rates'!$S14)=0,NA(),SUMIFS(Data!$G:$G,Data!$B:$B,'Interest Rates'!AE$4,Data!$A:$A,'Interest Rates'!$S14))</f>
        <v>#N/A</v>
      </c>
      <c r="AF14" s="15" t="e">
        <f>IF(SUMIFS(Data!$G:$G,Data!$B:$B,'Interest Rates'!AF$4,Data!$A:$A,'Interest Rates'!$S14)=0,NA(),SUMIFS(Data!$G:$G,Data!$B:$B,'Interest Rates'!AF$4,Data!$A:$A,'Interest Rates'!$S14))</f>
        <v>#N/A</v>
      </c>
      <c r="AG14" s="15" t="e">
        <f>IF(SUMIFS(Data!$G:$G,Data!$B:$B,'Interest Rates'!AG$4,Data!$A:$A,'Interest Rates'!$S14)=0,NA(),SUMIFS(Data!$G:$G,Data!$B:$B,'Interest Rates'!AG$4,Data!$A:$A,'Interest Rates'!$S14))</f>
        <v>#N/A</v>
      </c>
      <c r="AH14" s="15" t="e">
        <f>IF(SUMIFS(Data!$G:$G,Data!$B:$B,'Interest Rates'!AH$4,Data!$A:$A,'Interest Rates'!$S14)=0,NA(),SUMIFS(Data!$G:$G,Data!$B:$B,'Interest Rates'!AH$4,Data!$A:$A,'Interest Rates'!$S14))</f>
        <v>#N/A</v>
      </c>
      <c r="AI14" s="15" t="e">
        <f>IF(SUMIFS(Data!$G:$G,Data!$B:$B,'Interest Rates'!AI$4,Data!$A:$A,'Interest Rates'!$S14)=0,NA(),SUMIFS(Data!$G:$G,Data!$B:$B,'Interest Rates'!AI$4,Data!$A:$A,'Interest Rates'!$S14))</f>
        <v>#N/A</v>
      </c>
      <c r="AJ14" s="15" t="e">
        <f>IF(SUMIFS(Data!$G:$G,Data!$B:$B,'Interest Rates'!AJ$4,Data!$A:$A,'Interest Rates'!$S14)=0,NA(),SUMIFS(Data!$G:$G,Data!$B:$B,'Interest Rates'!AJ$4,Data!$A:$A,'Interest Rates'!$S14))</f>
        <v>#N/A</v>
      </c>
      <c r="AK14" s="15" t="e">
        <f>IF(SUMIFS(Data!$G:$G,Data!$B:$B,'Interest Rates'!AK$4,Data!$A:$A,'Interest Rates'!$S14)=0,NA(),SUMIFS(Data!$G:$G,Data!$B:$B,'Interest Rates'!AK$4,Data!$A:$A,'Interest Rates'!$S14))</f>
        <v>#N/A</v>
      </c>
      <c r="AL14" s="15" t="e">
        <f>IF(SUMIFS(Data!$G:$G,Data!$B:$B,'Interest Rates'!AL$4,Data!$A:$A,'Interest Rates'!$S14)=0,NA(),SUMIFS(Data!$G:$G,Data!$B:$B,'Interest Rates'!AL$4,Data!$A:$A,'Interest Rates'!$S14))</f>
        <v>#N/A</v>
      </c>
      <c r="AM14" s="15" t="e">
        <f>IF(SUMIFS(Data!$G:$G,Data!$B:$B,'Interest Rates'!AM$4,Data!$A:$A,'Interest Rates'!$S14)=0,NA(),SUMIFS(Data!$G:$G,Data!$B:$B,'Interest Rates'!AM$4,Data!$A:$A,'Interest Rates'!$S14))</f>
        <v>#N/A</v>
      </c>
    </row>
    <row r="15" spans="2:39" x14ac:dyDescent="0.2">
      <c r="E15" s="29" t="s">
        <v>9933</v>
      </c>
      <c r="F15" s="30">
        <f>F10-$F$2</f>
        <v>0</v>
      </c>
      <c r="G15" s="30">
        <f>G10-$F10</f>
        <v>0</v>
      </c>
      <c r="H15" s="30">
        <f t="shared" ref="H15:Q15" si="2">H10-$F10</f>
        <v>0</v>
      </c>
      <c r="I15" s="30">
        <f t="shared" si="2"/>
        <v>-0.5</v>
      </c>
      <c r="J15" s="30">
        <f t="shared" si="2"/>
        <v>-1.25</v>
      </c>
      <c r="K15" s="30">
        <f t="shared" si="2"/>
        <v>-2</v>
      </c>
      <c r="L15" s="30">
        <f t="shared" si="2"/>
        <v>-2.5</v>
      </c>
      <c r="M15" s="30">
        <f t="shared" si="2"/>
        <v>-2.75</v>
      </c>
      <c r="N15" s="30" t="e">
        <f t="shared" si="2"/>
        <v>#N/A</v>
      </c>
      <c r="O15" s="30" t="e">
        <f t="shared" si="2"/>
        <v>#N/A</v>
      </c>
      <c r="P15" s="30" t="e">
        <f t="shared" si="2"/>
        <v>#N/A</v>
      </c>
      <c r="Q15" s="30" t="e">
        <f t="shared" si="2"/>
        <v>#N/A</v>
      </c>
      <c r="S15" s="28">
        <f t="shared" si="0"/>
        <v>39692</v>
      </c>
      <c r="T15" s="15" t="e">
        <f>IF(SUMIFS(Data!$G:$G,Data!$B:$B,'Interest Rates'!T$4,Data!$A:$A,'Interest Rates'!$S15)=0,NA(),SUMIFS(Data!$G:$G,Data!$B:$B,'Interest Rates'!T$4,Data!$A:$A,'Interest Rates'!$S15))</f>
        <v>#N/A</v>
      </c>
      <c r="U15" s="15">
        <f>IF(SUMIFS(Data!$G:$G,Data!$B:$B,'Interest Rates'!U$4,Data!$A:$A,'Interest Rates'!$S15)=0,NA(),SUMIFS(Data!$G:$G,Data!$B:$B,'Interest Rates'!U$4,Data!$A:$A,'Interest Rates'!$S15))</f>
        <v>8.25</v>
      </c>
      <c r="V15" s="15">
        <f>IF(SUMIFS(Data!$G:$G,Data!$B:$B,'Interest Rates'!V$4,Data!$A:$A,'Interest Rates'!$S15)=0,NA(),SUMIFS(Data!$G:$G,Data!$B:$B,'Interest Rates'!V$4,Data!$A:$A,'Interest Rates'!$S15))</f>
        <v>7.75</v>
      </c>
      <c r="W15" s="15" t="e">
        <f>IF(SUMIFS(Data!$G:$G,Data!$B:$B,'Interest Rates'!W$4,Data!$A:$A,'Interest Rates'!$S15)=0,NA(),SUMIFS(Data!$G:$G,Data!$B:$B,'Interest Rates'!W$4,Data!$A:$A,'Interest Rates'!$S15))</f>
        <v>#N/A</v>
      </c>
      <c r="X15" s="15" t="e">
        <f>IF(SUMIFS(Data!$G:$G,Data!$B:$B,'Interest Rates'!X$4,Data!$A:$A,'Interest Rates'!$S15)=0,NA(),SUMIFS(Data!$G:$G,Data!$B:$B,'Interest Rates'!X$4,Data!$A:$A,'Interest Rates'!$S15))</f>
        <v>#N/A</v>
      </c>
      <c r="Y15" s="15" t="e">
        <f>IF(SUMIFS(Data!$G:$G,Data!$B:$B,'Interest Rates'!Y$4,Data!$A:$A,'Interest Rates'!$S15)=0,NA(),SUMIFS(Data!$G:$G,Data!$B:$B,'Interest Rates'!Y$4,Data!$A:$A,'Interest Rates'!$S15))</f>
        <v>#N/A</v>
      </c>
      <c r="Z15" s="15" t="e">
        <f>IF(SUMIFS(Data!$G:$G,Data!$B:$B,'Interest Rates'!Z$4,Data!$A:$A,'Interest Rates'!$S15)=0,NA(),SUMIFS(Data!$G:$G,Data!$B:$B,'Interest Rates'!Z$4,Data!$A:$A,'Interest Rates'!$S15))</f>
        <v>#N/A</v>
      </c>
      <c r="AA15" s="15" t="e">
        <f>IF(SUMIFS(Data!$G:$G,Data!$B:$B,'Interest Rates'!AA$4,Data!$A:$A,'Interest Rates'!$S15)=0,NA(),SUMIFS(Data!$G:$G,Data!$B:$B,'Interest Rates'!AA$4,Data!$A:$A,'Interest Rates'!$S15))</f>
        <v>#N/A</v>
      </c>
      <c r="AB15" s="15" t="e">
        <f>IF(SUMIFS(Data!$G:$G,Data!$B:$B,'Interest Rates'!AB$4,Data!$A:$A,'Interest Rates'!$S15)=0,NA(),SUMIFS(Data!$G:$G,Data!$B:$B,'Interest Rates'!AB$4,Data!$A:$A,'Interest Rates'!$S15))</f>
        <v>#N/A</v>
      </c>
      <c r="AC15" s="15" t="e">
        <f>IF(SUMIFS(Data!$G:$G,Data!$B:$B,'Interest Rates'!AC$4,Data!$A:$A,'Interest Rates'!$S15)=0,NA(),SUMIFS(Data!$G:$G,Data!$B:$B,'Interest Rates'!AC$4,Data!$A:$A,'Interest Rates'!$S15))</f>
        <v>#N/A</v>
      </c>
      <c r="AD15" s="15" t="e">
        <f>IF(SUMIFS(Data!$G:$G,Data!$B:$B,'Interest Rates'!AD$4,Data!$A:$A,'Interest Rates'!$S15)=0,NA(),SUMIFS(Data!$G:$G,Data!$B:$B,'Interest Rates'!AD$4,Data!$A:$A,'Interest Rates'!$S15))</f>
        <v>#N/A</v>
      </c>
      <c r="AE15" s="15" t="e">
        <f>IF(SUMIFS(Data!$G:$G,Data!$B:$B,'Interest Rates'!AE$4,Data!$A:$A,'Interest Rates'!$S15)=0,NA(),SUMIFS(Data!$G:$G,Data!$B:$B,'Interest Rates'!AE$4,Data!$A:$A,'Interest Rates'!$S15))</f>
        <v>#N/A</v>
      </c>
      <c r="AF15" s="15" t="e">
        <f>IF(SUMIFS(Data!$G:$G,Data!$B:$B,'Interest Rates'!AF$4,Data!$A:$A,'Interest Rates'!$S15)=0,NA(),SUMIFS(Data!$G:$G,Data!$B:$B,'Interest Rates'!AF$4,Data!$A:$A,'Interest Rates'!$S15))</f>
        <v>#N/A</v>
      </c>
      <c r="AG15" s="15" t="e">
        <f>IF(SUMIFS(Data!$G:$G,Data!$B:$B,'Interest Rates'!AG$4,Data!$A:$A,'Interest Rates'!$S15)=0,NA(),SUMIFS(Data!$G:$G,Data!$B:$B,'Interest Rates'!AG$4,Data!$A:$A,'Interest Rates'!$S15))</f>
        <v>#N/A</v>
      </c>
      <c r="AH15" s="15" t="e">
        <f>IF(SUMIFS(Data!$G:$G,Data!$B:$B,'Interest Rates'!AH$4,Data!$A:$A,'Interest Rates'!$S15)=0,NA(),SUMIFS(Data!$G:$G,Data!$B:$B,'Interest Rates'!AH$4,Data!$A:$A,'Interest Rates'!$S15))</f>
        <v>#N/A</v>
      </c>
      <c r="AI15" s="15" t="e">
        <f>IF(SUMIFS(Data!$G:$G,Data!$B:$B,'Interest Rates'!AI$4,Data!$A:$A,'Interest Rates'!$S15)=0,NA(),SUMIFS(Data!$G:$G,Data!$B:$B,'Interest Rates'!AI$4,Data!$A:$A,'Interest Rates'!$S15))</f>
        <v>#N/A</v>
      </c>
      <c r="AJ15" s="15" t="e">
        <f>IF(SUMIFS(Data!$G:$G,Data!$B:$B,'Interest Rates'!AJ$4,Data!$A:$A,'Interest Rates'!$S15)=0,NA(),SUMIFS(Data!$G:$G,Data!$B:$B,'Interest Rates'!AJ$4,Data!$A:$A,'Interest Rates'!$S15))</f>
        <v>#N/A</v>
      </c>
      <c r="AK15" s="15" t="e">
        <f>IF(SUMIFS(Data!$G:$G,Data!$B:$B,'Interest Rates'!AK$4,Data!$A:$A,'Interest Rates'!$S15)=0,NA(),SUMIFS(Data!$G:$G,Data!$B:$B,'Interest Rates'!AK$4,Data!$A:$A,'Interest Rates'!$S15))</f>
        <v>#N/A</v>
      </c>
      <c r="AL15" s="15" t="e">
        <f>IF(SUMIFS(Data!$G:$G,Data!$B:$B,'Interest Rates'!AL$4,Data!$A:$A,'Interest Rates'!$S15)=0,NA(),SUMIFS(Data!$G:$G,Data!$B:$B,'Interest Rates'!AL$4,Data!$A:$A,'Interest Rates'!$S15))</f>
        <v>#N/A</v>
      </c>
      <c r="AM15" s="15" t="e">
        <f>IF(SUMIFS(Data!$G:$G,Data!$B:$B,'Interest Rates'!AM$4,Data!$A:$A,'Interest Rates'!$S15)=0,NA(),SUMIFS(Data!$G:$G,Data!$B:$B,'Interest Rates'!AM$4,Data!$A:$A,'Interest Rates'!$S15))</f>
        <v>#N/A</v>
      </c>
    </row>
    <row r="16" spans="2:39" x14ac:dyDescent="0.2">
      <c r="E16" s="29" t="s">
        <v>9932</v>
      </c>
      <c r="F16" s="30">
        <f>F11-$F$2</f>
        <v>0.25</v>
      </c>
      <c r="G16" s="30">
        <f>G11-$F2</f>
        <v>0.5</v>
      </c>
      <c r="H16" s="30">
        <f t="shared" ref="H16:Q16" si="3">H11-$F2</f>
        <v>0.5</v>
      </c>
      <c r="I16" s="30">
        <f t="shared" si="3"/>
        <v>0.5</v>
      </c>
      <c r="J16" s="30">
        <f t="shared" si="3"/>
        <v>-0.5</v>
      </c>
      <c r="K16" s="30">
        <f t="shared" si="3"/>
        <v>-1.25</v>
      </c>
      <c r="L16" s="30">
        <f t="shared" si="3"/>
        <v>-1.75</v>
      </c>
      <c r="M16" s="30">
        <f t="shared" si="3"/>
        <v>-2.375</v>
      </c>
      <c r="N16" s="30" t="e">
        <f t="shared" si="3"/>
        <v>#N/A</v>
      </c>
      <c r="O16" s="30" t="e">
        <f t="shared" si="3"/>
        <v>#N/A</v>
      </c>
      <c r="P16" s="30" t="e">
        <f t="shared" si="3"/>
        <v>#N/A</v>
      </c>
      <c r="Q16" s="30" t="e">
        <f t="shared" si="3"/>
        <v>#N/A</v>
      </c>
      <c r="S16" s="28">
        <f t="shared" si="0"/>
        <v>39722</v>
      </c>
      <c r="T16" s="15" t="e">
        <f>IF(SUMIFS(Data!$G:$G,Data!$B:$B,'Interest Rates'!T$4,Data!$A:$A,'Interest Rates'!$S16)=0,NA(),SUMIFS(Data!$G:$G,Data!$B:$B,'Interest Rates'!T$4,Data!$A:$A,'Interest Rates'!$S16))</f>
        <v>#N/A</v>
      </c>
      <c r="U16" s="15">
        <f>IF(SUMIFS(Data!$G:$G,Data!$B:$B,'Interest Rates'!U$4,Data!$A:$A,'Interest Rates'!$S16)=0,NA(),SUMIFS(Data!$G:$G,Data!$B:$B,'Interest Rates'!U$4,Data!$A:$A,'Interest Rates'!$S16))</f>
        <v>8.15</v>
      </c>
      <c r="V16" s="15">
        <f>IF(SUMIFS(Data!$G:$G,Data!$B:$B,'Interest Rates'!V$4,Data!$A:$A,'Interest Rates'!$S16)=0,NA(),SUMIFS(Data!$G:$G,Data!$B:$B,'Interest Rates'!V$4,Data!$A:$A,'Interest Rates'!$S16))</f>
        <v>7.25</v>
      </c>
      <c r="W16" s="15" t="e">
        <f>IF(SUMIFS(Data!$G:$G,Data!$B:$B,'Interest Rates'!W$4,Data!$A:$A,'Interest Rates'!$S16)=0,NA(),SUMIFS(Data!$G:$G,Data!$B:$B,'Interest Rates'!W$4,Data!$A:$A,'Interest Rates'!$S16))</f>
        <v>#N/A</v>
      </c>
      <c r="X16" s="15" t="e">
        <f>IF(SUMIFS(Data!$G:$G,Data!$B:$B,'Interest Rates'!X$4,Data!$A:$A,'Interest Rates'!$S16)=0,NA(),SUMIFS(Data!$G:$G,Data!$B:$B,'Interest Rates'!X$4,Data!$A:$A,'Interest Rates'!$S16))</f>
        <v>#N/A</v>
      </c>
      <c r="Y16" s="15" t="e">
        <f>IF(SUMIFS(Data!$G:$G,Data!$B:$B,'Interest Rates'!Y$4,Data!$A:$A,'Interest Rates'!$S16)=0,NA(),SUMIFS(Data!$G:$G,Data!$B:$B,'Interest Rates'!Y$4,Data!$A:$A,'Interest Rates'!$S16))</f>
        <v>#N/A</v>
      </c>
      <c r="Z16" s="15" t="e">
        <f>IF(SUMIFS(Data!$G:$G,Data!$B:$B,'Interest Rates'!Z$4,Data!$A:$A,'Interest Rates'!$S16)=0,NA(),SUMIFS(Data!$G:$G,Data!$B:$B,'Interest Rates'!Z$4,Data!$A:$A,'Interest Rates'!$S16))</f>
        <v>#N/A</v>
      </c>
      <c r="AA16" s="15" t="e">
        <f>IF(SUMIFS(Data!$G:$G,Data!$B:$B,'Interest Rates'!AA$4,Data!$A:$A,'Interest Rates'!$S16)=0,NA(),SUMIFS(Data!$G:$G,Data!$B:$B,'Interest Rates'!AA$4,Data!$A:$A,'Interest Rates'!$S16))</f>
        <v>#N/A</v>
      </c>
      <c r="AB16" s="15" t="e">
        <f>IF(SUMIFS(Data!$G:$G,Data!$B:$B,'Interest Rates'!AB$4,Data!$A:$A,'Interest Rates'!$S16)=0,NA(),SUMIFS(Data!$G:$G,Data!$B:$B,'Interest Rates'!AB$4,Data!$A:$A,'Interest Rates'!$S16))</f>
        <v>#N/A</v>
      </c>
      <c r="AC16" s="15" t="e">
        <f>IF(SUMIFS(Data!$G:$G,Data!$B:$B,'Interest Rates'!AC$4,Data!$A:$A,'Interest Rates'!$S16)=0,NA(),SUMIFS(Data!$G:$G,Data!$B:$B,'Interest Rates'!AC$4,Data!$A:$A,'Interest Rates'!$S16))</f>
        <v>#N/A</v>
      </c>
      <c r="AD16" s="15" t="e">
        <f>IF(SUMIFS(Data!$G:$G,Data!$B:$B,'Interest Rates'!AD$4,Data!$A:$A,'Interest Rates'!$S16)=0,NA(),SUMIFS(Data!$G:$G,Data!$B:$B,'Interest Rates'!AD$4,Data!$A:$A,'Interest Rates'!$S16))</f>
        <v>#N/A</v>
      </c>
      <c r="AE16" s="15" t="e">
        <f>IF(SUMIFS(Data!$G:$G,Data!$B:$B,'Interest Rates'!AE$4,Data!$A:$A,'Interest Rates'!$S16)=0,NA(),SUMIFS(Data!$G:$G,Data!$B:$B,'Interest Rates'!AE$4,Data!$A:$A,'Interest Rates'!$S16))</f>
        <v>#N/A</v>
      </c>
      <c r="AF16" s="15" t="e">
        <f>IF(SUMIFS(Data!$G:$G,Data!$B:$B,'Interest Rates'!AF$4,Data!$A:$A,'Interest Rates'!$S16)=0,NA(),SUMIFS(Data!$G:$G,Data!$B:$B,'Interest Rates'!AF$4,Data!$A:$A,'Interest Rates'!$S16))</f>
        <v>#N/A</v>
      </c>
      <c r="AG16" s="15" t="e">
        <f>IF(SUMIFS(Data!$G:$G,Data!$B:$B,'Interest Rates'!AG$4,Data!$A:$A,'Interest Rates'!$S16)=0,NA(),SUMIFS(Data!$G:$G,Data!$B:$B,'Interest Rates'!AG$4,Data!$A:$A,'Interest Rates'!$S16))</f>
        <v>#N/A</v>
      </c>
      <c r="AH16" s="15" t="e">
        <f>IF(SUMIFS(Data!$G:$G,Data!$B:$B,'Interest Rates'!AH$4,Data!$A:$A,'Interest Rates'!$S16)=0,NA(),SUMIFS(Data!$G:$G,Data!$B:$B,'Interest Rates'!AH$4,Data!$A:$A,'Interest Rates'!$S16))</f>
        <v>#N/A</v>
      </c>
      <c r="AI16" s="15" t="e">
        <f>IF(SUMIFS(Data!$G:$G,Data!$B:$B,'Interest Rates'!AI$4,Data!$A:$A,'Interest Rates'!$S16)=0,NA(),SUMIFS(Data!$G:$G,Data!$B:$B,'Interest Rates'!AI$4,Data!$A:$A,'Interest Rates'!$S16))</f>
        <v>#N/A</v>
      </c>
      <c r="AJ16" s="15" t="e">
        <f>IF(SUMIFS(Data!$G:$G,Data!$B:$B,'Interest Rates'!AJ$4,Data!$A:$A,'Interest Rates'!$S16)=0,NA(),SUMIFS(Data!$G:$G,Data!$B:$B,'Interest Rates'!AJ$4,Data!$A:$A,'Interest Rates'!$S16))</f>
        <v>#N/A</v>
      </c>
      <c r="AK16" s="15" t="e">
        <f>IF(SUMIFS(Data!$G:$G,Data!$B:$B,'Interest Rates'!AK$4,Data!$A:$A,'Interest Rates'!$S16)=0,NA(),SUMIFS(Data!$G:$G,Data!$B:$B,'Interest Rates'!AK$4,Data!$A:$A,'Interest Rates'!$S16))</f>
        <v>#N/A</v>
      </c>
      <c r="AL16" s="15" t="e">
        <f>IF(SUMIFS(Data!$G:$G,Data!$B:$B,'Interest Rates'!AL$4,Data!$A:$A,'Interest Rates'!$S16)=0,NA(),SUMIFS(Data!$G:$G,Data!$B:$B,'Interest Rates'!AL$4,Data!$A:$A,'Interest Rates'!$S16))</f>
        <v>#N/A</v>
      </c>
      <c r="AM16" s="15" t="e">
        <f>IF(SUMIFS(Data!$G:$G,Data!$B:$B,'Interest Rates'!AM$4,Data!$A:$A,'Interest Rates'!$S16)=0,NA(),SUMIFS(Data!$G:$G,Data!$B:$B,'Interest Rates'!AM$4,Data!$A:$A,'Interest Rates'!$S16))</f>
        <v>#N/A</v>
      </c>
    </row>
    <row r="17" spans="19:39" x14ac:dyDescent="0.2">
      <c r="S17" s="28">
        <f t="shared" si="0"/>
        <v>39753</v>
      </c>
      <c r="T17" s="15" t="e">
        <f>IF(SUMIFS(Data!$G:$G,Data!$B:$B,'Interest Rates'!T$4,Data!$A:$A,'Interest Rates'!$S17)=0,NA(),SUMIFS(Data!$G:$G,Data!$B:$B,'Interest Rates'!T$4,Data!$A:$A,'Interest Rates'!$S17))</f>
        <v>#N/A</v>
      </c>
      <c r="U17" s="15">
        <f>IF(SUMIFS(Data!$G:$G,Data!$B:$B,'Interest Rates'!U$4,Data!$A:$A,'Interest Rates'!$S17)=0,NA(),SUMIFS(Data!$G:$G,Data!$B:$B,'Interest Rates'!U$4,Data!$A:$A,'Interest Rates'!$S17))</f>
        <v>7.9850000000000003</v>
      </c>
      <c r="V17" s="15">
        <f>IF(SUMIFS(Data!$G:$G,Data!$B:$B,'Interest Rates'!V$4,Data!$A:$A,'Interest Rates'!$S17)=0,NA(),SUMIFS(Data!$G:$G,Data!$B:$B,'Interest Rates'!V$4,Data!$A:$A,'Interest Rates'!$S17))</f>
        <v>7.25</v>
      </c>
      <c r="W17" s="15" t="e">
        <f>IF(SUMIFS(Data!$G:$G,Data!$B:$B,'Interest Rates'!W$4,Data!$A:$A,'Interest Rates'!$S17)=0,NA(),SUMIFS(Data!$G:$G,Data!$B:$B,'Interest Rates'!W$4,Data!$A:$A,'Interest Rates'!$S17))</f>
        <v>#N/A</v>
      </c>
      <c r="X17" s="15" t="e">
        <f>IF(SUMIFS(Data!$G:$G,Data!$B:$B,'Interest Rates'!X$4,Data!$A:$A,'Interest Rates'!$S17)=0,NA(),SUMIFS(Data!$G:$G,Data!$B:$B,'Interest Rates'!X$4,Data!$A:$A,'Interest Rates'!$S17))</f>
        <v>#N/A</v>
      </c>
      <c r="Y17" s="15" t="e">
        <f>IF(SUMIFS(Data!$G:$G,Data!$B:$B,'Interest Rates'!Y$4,Data!$A:$A,'Interest Rates'!$S17)=0,NA(),SUMIFS(Data!$G:$G,Data!$B:$B,'Interest Rates'!Y$4,Data!$A:$A,'Interest Rates'!$S17))</f>
        <v>#N/A</v>
      </c>
      <c r="Z17" s="15" t="e">
        <f>IF(SUMIFS(Data!$G:$G,Data!$B:$B,'Interest Rates'!Z$4,Data!$A:$A,'Interest Rates'!$S17)=0,NA(),SUMIFS(Data!$G:$G,Data!$B:$B,'Interest Rates'!Z$4,Data!$A:$A,'Interest Rates'!$S17))</f>
        <v>#N/A</v>
      </c>
      <c r="AA17" s="15" t="e">
        <f>IF(SUMIFS(Data!$G:$G,Data!$B:$B,'Interest Rates'!AA$4,Data!$A:$A,'Interest Rates'!$S17)=0,NA(),SUMIFS(Data!$G:$G,Data!$B:$B,'Interest Rates'!AA$4,Data!$A:$A,'Interest Rates'!$S17))</f>
        <v>#N/A</v>
      </c>
      <c r="AB17" s="15" t="e">
        <f>IF(SUMIFS(Data!$G:$G,Data!$B:$B,'Interest Rates'!AB$4,Data!$A:$A,'Interest Rates'!$S17)=0,NA(),SUMIFS(Data!$G:$G,Data!$B:$B,'Interest Rates'!AB$4,Data!$A:$A,'Interest Rates'!$S17))</f>
        <v>#N/A</v>
      </c>
      <c r="AC17" s="15" t="e">
        <f>IF(SUMIFS(Data!$G:$G,Data!$B:$B,'Interest Rates'!AC$4,Data!$A:$A,'Interest Rates'!$S17)=0,NA(),SUMIFS(Data!$G:$G,Data!$B:$B,'Interest Rates'!AC$4,Data!$A:$A,'Interest Rates'!$S17))</f>
        <v>#N/A</v>
      </c>
      <c r="AD17" s="15" t="e">
        <f>IF(SUMIFS(Data!$G:$G,Data!$B:$B,'Interest Rates'!AD$4,Data!$A:$A,'Interest Rates'!$S17)=0,NA(),SUMIFS(Data!$G:$G,Data!$B:$B,'Interest Rates'!AD$4,Data!$A:$A,'Interest Rates'!$S17))</f>
        <v>#N/A</v>
      </c>
      <c r="AE17" s="15" t="e">
        <f>IF(SUMIFS(Data!$G:$G,Data!$B:$B,'Interest Rates'!AE$4,Data!$A:$A,'Interest Rates'!$S17)=0,NA(),SUMIFS(Data!$G:$G,Data!$B:$B,'Interest Rates'!AE$4,Data!$A:$A,'Interest Rates'!$S17))</f>
        <v>#N/A</v>
      </c>
      <c r="AF17" s="15" t="e">
        <f>IF(SUMIFS(Data!$G:$G,Data!$B:$B,'Interest Rates'!AF$4,Data!$A:$A,'Interest Rates'!$S17)=0,NA(),SUMIFS(Data!$G:$G,Data!$B:$B,'Interest Rates'!AF$4,Data!$A:$A,'Interest Rates'!$S17))</f>
        <v>#N/A</v>
      </c>
      <c r="AG17" s="15" t="e">
        <f>IF(SUMIFS(Data!$G:$G,Data!$B:$B,'Interest Rates'!AG$4,Data!$A:$A,'Interest Rates'!$S17)=0,NA(),SUMIFS(Data!$G:$G,Data!$B:$B,'Interest Rates'!AG$4,Data!$A:$A,'Interest Rates'!$S17))</f>
        <v>#N/A</v>
      </c>
      <c r="AH17" s="15" t="e">
        <f>IF(SUMIFS(Data!$G:$G,Data!$B:$B,'Interest Rates'!AH$4,Data!$A:$A,'Interest Rates'!$S17)=0,NA(),SUMIFS(Data!$G:$G,Data!$B:$B,'Interest Rates'!AH$4,Data!$A:$A,'Interest Rates'!$S17))</f>
        <v>#N/A</v>
      </c>
      <c r="AI17" s="15" t="e">
        <f>IF(SUMIFS(Data!$G:$G,Data!$B:$B,'Interest Rates'!AI$4,Data!$A:$A,'Interest Rates'!$S17)=0,NA(),SUMIFS(Data!$G:$G,Data!$B:$B,'Interest Rates'!AI$4,Data!$A:$A,'Interest Rates'!$S17))</f>
        <v>#N/A</v>
      </c>
      <c r="AJ17" s="15" t="e">
        <f>IF(SUMIFS(Data!$G:$G,Data!$B:$B,'Interest Rates'!AJ$4,Data!$A:$A,'Interest Rates'!$S17)=0,NA(),SUMIFS(Data!$G:$G,Data!$B:$B,'Interest Rates'!AJ$4,Data!$A:$A,'Interest Rates'!$S17))</f>
        <v>#N/A</v>
      </c>
      <c r="AK17" s="15" t="e">
        <f>IF(SUMIFS(Data!$G:$G,Data!$B:$B,'Interest Rates'!AK$4,Data!$A:$A,'Interest Rates'!$S17)=0,NA(),SUMIFS(Data!$G:$G,Data!$B:$B,'Interest Rates'!AK$4,Data!$A:$A,'Interest Rates'!$S17))</f>
        <v>#N/A</v>
      </c>
      <c r="AL17" s="15" t="e">
        <f>IF(SUMIFS(Data!$G:$G,Data!$B:$B,'Interest Rates'!AL$4,Data!$A:$A,'Interest Rates'!$S17)=0,NA(),SUMIFS(Data!$G:$G,Data!$B:$B,'Interest Rates'!AL$4,Data!$A:$A,'Interest Rates'!$S17))</f>
        <v>#N/A</v>
      </c>
      <c r="AM17" s="15" t="e">
        <f>IF(SUMIFS(Data!$G:$G,Data!$B:$B,'Interest Rates'!AM$4,Data!$A:$A,'Interest Rates'!$S17)=0,NA(),SUMIFS(Data!$G:$G,Data!$B:$B,'Interest Rates'!AM$4,Data!$A:$A,'Interest Rates'!$S17))</f>
        <v>#N/A</v>
      </c>
    </row>
    <row r="18" spans="19:39" x14ac:dyDescent="0.2">
      <c r="S18" s="28">
        <f t="shared" si="0"/>
        <v>39783</v>
      </c>
      <c r="T18" s="15" t="e">
        <f>IF(SUMIFS(Data!$G:$G,Data!$B:$B,'Interest Rates'!T$4,Data!$A:$A,'Interest Rates'!$S18)=0,NA(),SUMIFS(Data!$G:$G,Data!$B:$B,'Interest Rates'!T$4,Data!$A:$A,'Interest Rates'!$S18))</f>
        <v>#N/A</v>
      </c>
      <c r="U18" s="15" t="e">
        <f>IF(SUMIFS(Data!$G:$G,Data!$B:$B,'Interest Rates'!U$4,Data!$A:$A,'Interest Rates'!$S18)=0,NA(),SUMIFS(Data!$G:$G,Data!$B:$B,'Interest Rates'!U$4,Data!$A:$A,'Interest Rates'!$S18))</f>
        <v>#N/A</v>
      </c>
      <c r="V18" s="15">
        <f>IF(SUMIFS(Data!$G:$G,Data!$B:$B,'Interest Rates'!V$4,Data!$A:$A,'Interest Rates'!$S18)=0,NA(),SUMIFS(Data!$G:$G,Data!$B:$B,'Interest Rates'!V$4,Data!$A:$A,'Interest Rates'!$S18))</f>
        <v>7.25</v>
      </c>
      <c r="W18" s="15">
        <f>IF(SUMIFS(Data!$G:$G,Data!$B:$B,'Interest Rates'!W$4,Data!$A:$A,'Interest Rates'!$S18)=0,NA(),SUMIFS(Data!$G:$G,Data!$B:$B,'Interest Rates'!W$4,Data!$A:$A,'Interest Rates'!$S18))</f>
        <v>7</v>
      </c>
      <c r="X18" s="15" t="e">
        <f>IF(SUMIFS(Data!$G:$G,Data!$B:$B,'Interest Rates'!X$4,Data!$A:$A,'Interest Rates'!$S18)=0,NA(),SUMIFS(Data!$G:$G,Data!$B:$B,'Interest Rates'!X$4,Data!$A:$A,'Interest Rates'!$S18))</f>
        <v>#N/A</v>
      </c>
      <c r="Y18" s="15" t="e">
        <f>IF(SUMIFS(Data!$G:$G,Data!$B:$B,'Interest Rates'!Y$4,Data!$A:$A,'Interest Rates'!$S18)=0,NA(),SUMIFS(Data!$G:$G,Data!$B:$B,'Interest Rates'!Y$4,Data!$A:$A,'Interest Rates'!$S18))</f>
        <v>#N/A</v>
      </c>
      <c r="Z18" s="15" t="e">
        <f>IF(SUMIFS(Data!$G:$G,Data!$B:$B,'Interest Rates'!Z$4,Data!$A:$A,'Interest Rates'!$S18)=0,NA(),SUMIFS(Data!$G:$G,Data!$B:$B,'Interest Rates'!Z$4,Data!$A:$A,'Interest Rates'!$S18))</f>
        <v>#N/A</v>
      </c>
      <c r="AA18" s="15" t="e">
        <f>IF(SUMIFS(Data!$G:$G,Data!$B:$B,'Interest Rates'!AA$4,Data!$A:$A,'Interest Rates'!$S18)=0,NA(),SUMIFS(Data!$G:$G,Data!$B:$B,'Interest Rates'!AA$4,Data!$A:$A,'Interest Rates'!$S18))</f>
        <v>#N/A</v>
      </c>
      <c r="AB18" s="15" t="e">
        <f>IF(SUMIFS(Data!$G:$G,Data!$B:$B,'Interest Rates'!AB$4,Data!$A:$A,'Interest Rates'!$S18)=0,NA(),SUMIFS(Data!$G:$G,Data!$B:$B,'Interest Rates'!AB$4,Data!$A:$A,'Interest Rates'!$S18))</f>
        <v>#N/A</v>
      </c>
      <c r="AC18" s="15" t="e">
        <f>IF(SUMIFS(Data!$G:$G,Data!$B:$B,'Interest Rates'!AC$4,Data!$A:$A,'Interest Rates'!$S18)=0,NA(),SUMIFS(Data!$G:$G,Data!$B:$B,'Interest Rates'!AC$4,Data!$A:$A,'Interest Rates'!$S18))</f>
        <v>#N/A</v>
      </c>
      <c r="AD18" s="15" t="e">
        <f>IF(SUMIFS(Data!$G:$G,Data!$B:$B,'Interest Rates'!AD$4,Data!$A:$A,'Interest Rates'!$S18)=0,NA(),SUMIFS(Data!$G:$G,Data!$B:$B,'Interest Rates'!AD$4,Data!$A:$A,'Interest Rates'!$S18))</f>
        <v>#N/A</v>
      </c>
      <c r="AE18" s="15" t="e">
        <f>IF(SUMIFS(Data!$G:$G,Data!$B:$B,'Interest Rates'!AE$4,Data!$A:$A,'Interest Rates'!$S18)=0,NA(),SUMIFS(Data!$G:$G,Data!$B:$B,'Interest Rates'!AE$4,Data!$A:$A,'Interest Rates'!$S18))</f>
        <v>#N/A</v>
      </c>
      <c r="AF18" s="15" t="e">
        <f>IF(SUMIFS(Data!$G:$G,Data!$B:$B,'Interest Rates'!AF$4,Data!$A:$A,'Interest Rates'!$S18)=0,NA(),SUMIFS(Data!$G:$G,Data!$B:$B,'Interest Rates'!AF$4,Data!$A:$A,'Interest Rates'!$S18))</f>
        <v>#N/A</v>
      </c>
      <c r="AG18" s="15" t="e">
        <f>IF(SUMIFS(Data!$G:$G,Data!$B:$B,'Interest Rates'!AG$4,Data!$A:$A,'Interest Rates'!$S18)=0,NA(),SUMIFS(Data!$G:$G,Data!$B:$B,'Interest Rates'!AG$4,Data!$A:$A,'Interest Rates'!$S18))</f>
        <v>#N/A</v>
      </c>
      <c r="AH18" s="15" t="e">
        <f>IF(SUMIFS(Data!$G:$G,Data!$B:$B,'Interest Rates'!AH$4,Data!$A:$A,'Interest Rates'!$S18)=0,NA(),SUMIFS(Data!$G:$G,Data!$B:$B,'Interest Rates'!AH$4,Data!$A:$A,'Interest Rates'!$S18))</f>
        <v>#N/A</v>
      </c>
      <c r="AI18" s="15" t="e">
        <f>IF(SUMIFS(Data!$G:$G,Data!$B:$B,'Interest Rates'!AI$4,Data!$A:$A,'Interest Rates'!$S18)=0,NA(),SUMIFS(Data!$G:$G,Data!$B:$B,'Interest Rates'!AI$4,Data!$A:$A,'Interest Rates'!$S18))</f>
        <v>#N/A</v>
      </c>
      <c r="AJ18" s="15" t="e">
        <f>IF(SUMIFS(Data!$G:$G,Data!$B:$B,'Interest Rates'!AJ$4,Data!$A:$A,'Interest Rates'!$S18)=0,NA(),SUMIFS(Data!$G:$G,Data!$B:$B,'Interest Rates'!AJ$4,Data!$A:$A,'Interest Rates'!$S18))</f>
        <v>#N/A</v>
      </c>
      <c r="AK18" s="15" t="e">
        <f>IF(SUMIFS(Data!$G:$G,Data!$B:$B,'Interest Rates'!AK$4,Data!$A:$A,'Interest Rates'!$S18)=0,NA(),SUMIFS(Data!$G:$G,Data!$B:$B,'Interest Rates'!AK$4,Data!$A:$A,'Interest Rates'!$S18))</f>
        <v>#N/A</v>
      </c>
      <c r="AL18" s="15" t="e">
        <f>IF(SUMIFS(Data!$G:$G,Data!$B:$B,'Interest Rates'!AL$4,Data!$A:$A,'Interest Rates'!$S18)=0,NA(),SUMIFS(Data!$G:$G,Data!$B:$B,'Interest Rates'!AL$4,Data!$A:$A,'Interest Rates'!$S18))</f>
        <v>#N/A</v>
      </c>
      <c r="AM18" s="15" t="e">
        <f>IF(SUMIFS(Data!$G:$G,Data!$B:$B,'Interest Rates'!AM$4,Data!$A:$A,'Interest Rates'!$S18)=0,NA(),SUMIFS(Data!$G:$G,Data!$B:$B,'Interest Rates'!AM$4,Data!$A:$A,'Interest Rates'!$S18))</f>
        <v>#N/A</v>
      </c>
    </row>
    <row r="19" spans="19:39" x14ac:dyDescent="0.2">
      <c r="S19" s="28">
        <f t="shared" si="0"/>
        <v>39814</v>
      </c>
      <c r="T19" s="15" t="e">
        <f>IF(SUMIFS(Data!$G:$G,Data!$B:$B,'Interest Rates'!T$4,Data!$A:$A,'Interest Rates'!$S19)=0,NA(),SUMIFS(Data!$G:$G,Data!$B:$B,'Interest Rates'!T$4,Data!$A:$A,'Interest Rates'!$S19))</f>
        <v>#N/A</v>
      </c>
      <c r="U19" s="15" t="e">
        <f>IF(SUMIFS(Data!$G:$G,Data!$B:$B,'Interest Rates'!U$4,Data!$A:$A,'Interest Rates'!$S19)=0,NA(),SUMIFS(Data!$G:$G,Data!$B:$B,'Interest Rates'!U$4,Data!$A:$A,'Interest Rates'!$S19))</f>
        <v>#N/A</v>
      </c>
      <c r="V19" s="15">
        <f>IF(SUMIFS(Data!$G:$G,Data!$B:$B,'Interest Rates'!V$4,Data!$A:$A,'Interest Rates'!$S19)=0,NA(),SUMIFS(Data!$G:$G,Data!$B:$B,'Interest Rates'!V$4,Data!$A:$A,'Interest Rates'!$S19))</f>
        <v>6.5</v>
      </c>
      <c r="W19" s="15">
        <f>IF(SUMIFS(Data!$G:$G,Data!$B:$B,'Interest Rates'!W$4,Data!$A:$A,'Interest Rates'!$S19)=0,NA(),SUMIFS(Data!$G:$G,Data!$B:$B,'Interest Rates'!W$4,Data!$A:$A,'Interest Rates'!$S19))</f>
        <v>6.5</v>
      </c>
      <c r="X19" s="15" t="e">
        <f>IF(SUMIFS(Data!$G:$G,Data!$B:$B,'Interest Rates'!X$4,Data!$A:$A,'Interest Rates'!$S19)=0,NA(),SUMIFS(Data!$G:$G,Data!$B:$B,'Interest Rates'!X$4,Data!$A:$A,'Interest Rates'!$S19))</f>
        <v>#N/A</v>
      </c>
      <c r="Y19" s="15" t="e">
        <f>IF(SUMIFS(Data!$G:$G,Data!$B:$B,'Interest Rates'!Y$4,Data!$A:$A,'Interest Rates'!$S19)=0,NA(),SUMIFS(Data!$G:$G,Data!$B:$B,'Interest Rates'!Y$4,Data!$A:$A,'Interest Rates'!$S19))</f>
        <v>#N/A</v>
      </c>
      <c r="Z19" s="15" t="e">
        <f>IF(SUMIFS(Data!$G:$G,Data!$B:$B,'Interest Rates'!Z$4,Data!$A:$A,'Interest Rates'!$S19)=0,NA(),SUMIFS(Data!$G:$G,Data!$B:$B,'Interest Rates'!Z$4,Data!$A:$A,'Interest Rates'!$S19))</f>
        <v>#N/A</v>
      </c>
      <c r="AA19" s="15" t="e">
        <f>IF(SUMIFS(Data!$G:$G,Data!$B:$B,'Interest Rates'!AA$4,Data!$A:$A,'Interest Rates'!$S19)=0,NA(),SUMIFS(Data!$G:$G,Data!$B:$B,'Interest Rates'!AA$4,Data!$A:$A,'Interest Rates'!$S19))</f>
        <v>#N/A</v>
      </c>
      <c r="AB19" s="15" t="e">
        <f>IF(SUMIFS(Data!$G:$G,Data!$B:$B,'Interest Rates'!AB$4,Data!$A:$A,'Interest Rates'!$S19)=0,NA(),SUMIFS(Data!$G:$G,Data!$B:$B,'Interest Rates'!AB$4,Data!$A:$A,'Interest Rates'!$S19))</f>
        <v>#N/A</v>
      </c>
      <c r="AC19" s="15" t="e">
        <f>IF(SUMIFS(Data!$G:$G,Data!$B:$B,'Interest Rates'!AC$4,Data!$A:$A,'Interest Rates'!$S19)=0,NA(),SUMIFS(Data!$G:$G,Data!$B:$B,'Interest Rates'!AC$4,Data!$A:$A,'Interest Rates'!$S19))</f>
        <v>#N/A</v>
      </c>
      <c r="AD19" s="15" t="e">
        <f>IF(SUMIFS(Data!$G:$G,Data!$B:$B,'Interest Rates'!AD$4,Data!$A:$A,'Interest Rates'!$S19)=0,NA(),SUMIFS(Data!$G:$G,Data!$B:$B,'Interest Rates'!AD$4,Data!$A:$A,'Interest Rates'!$S19))</f>
        <v>#N/A</v>
      </c>
      <c r="AE19" s="15" t="e">
        <f>IF(SUMIFS(Data!$G:$G,Data!$B:$B,'Interest Rates'!AE$4,Data!$A:$A,'Interest Rates'!$S19)=0,NA(),SUMIFS(Data!$G:$G,Data!$B:$B,'Interest Rates'!AE$4,Data!$A:$A,'Interest Rates'!$S19))</f>
        <v>#N/A</v>
      </c>
      <c r="AF19" s="15" t="e">
        <f>IF(SUMIFS(Data!$G:$G,Data!$B:$B,'Interest Rates'!AF$4,Data!$A:$A,'Interest Rates'!$S19)=0,NA(),SUMIFS(Data!$G:$G,Data!$B:$B,'Interest Rates'!AF$4,Data!$A:$A,'Interest Rates'!$S19))</f>
        <v>#N/A</v>
      </c>
      <c r="AG19" s="15" t="e">
        <f>IF(SUMIFS(Data!$G:$G,Data!$B:$B,'Interest Rates'!AG$4,Data!$A:$A,'Interest Rates'!$S19)=0,NA(),SUMIFS(Data!$G:$G,Data!$B:$B,'Interest Rates'!AG$4,Data!$A:$A,'Interest Rates'!$S19))</f>
        <v>#N/A</v>
      </c>
      <c r="AH19" s="15" t="e">
        <f>IF(SUMIFS(Data!$G:$G,Data!$B:$B,'Interest Rates'!AH$4,Data!$A:$A,'Interest Rates'!$S19)=0,NA(),SUMIFS(Data!$G:$G,Data!$B:$B,'Interest Rates'!AH$4,Data!$A:$A,'Interest Rates'!$S19))</f>
        <v>#N/A</v>
      </c>
      <c r="AI19" s="15" t="e">
        <f>IF(SUMIFS(Data!$G:$G,Data!$B:$B,'Interest Rates'!AI$4,Data!$A:$A,'Interest Rates'!$S19)=0,NA(),SUMIFS(Data!$G:$G,Data!$B:$B,'Interest Rates'!AI$4,Data!$A:$A,'Interest Rates'!$S19))</f>
        <v>#N/A</v>
      </c>
      <c r="AJ19" s="15" t="e">
        <f>IF(SUMIFS(Data!$G:$G,Data!$B:$B,'Interest Rates'!AJ$4,Data!$A:$A,'Interest Rates'!$S19)=0,NA(),SUMIFS(Data!$G:$G,Data!$B:$B,'Interest Rates'!AJ$4,Data!$A:$A,'Interest Rates'!$S19))</f>
        <v>#N/A</v>
      </c>
      <c r="AK19" s="15" t="e">
        <f>IF(SUMIFS(Data!$G:$G,Data!$B:$B,'Interest Rates'!AK$4,Data!$A:$A,'Interest Rates'!$S19)=0,NA(),SUMIFS(Data!$G:$G,Data!$B:$B,'Interest Rates'!AK$4,Data!$A:$A,'Interest Rates'!$S19))</f>
        <v>#N/A</v>
      </c>
      <c r="AL19" s="15" t="e">
        <f>IF(SUMIFS(Data!$G:$G,Data!$B:$B,'Interest Rates'!AL$4,Data!$A:$A,'Interest Rates'!$S19)=0,NA(),SUMIFS(Data!$G:$G,Data!$B:$B,'Interest Rates'!AL$4,Data!$A:$A,'Interest Rates'!$S19))</f>
        <v>#N/A</v>
      </c>
      <c r="AM19" s="15" t="e">
        <f>IF(SUMIFS(Data!$G:$G,Data!$B:$B,'Interest Rates'!AM$4,Data!$A:$A,'Interest Rates'!$S19)=0,NA(),SUMIFS(Data!$G:$G,Data!$B:$B,'Interest Rates'!AM$4,Data!$A:$A,'Interest Rates'!$S19))</f>
        <v>#N/A</v>
      </c>
    </row>
    <row r="20" spans="19:39" x14ac:dyDescent="0.2">
      <c r="S20" s="28">
        <f t="shared" si="0"/>
        <v>39845</v>
      </c>
      <c r="T20" s="15" t="e">
        <f>IF(SUMIFS(Data!$G:$G,Data!$B:$B,'Interest Rates'!T$4,Data!$A:$A,'Interest Rates'!$S20)=0,NA(),SUMIFS(Data!$G:$G,Data!$B:$B,'Interest Rates'!T$4,Data!$A:$A,'Interest Rates'!$S20))</f>
        <v>#N/A</v>
      </c>
      <c r="U20" s="15" t="e">
        <f>IF(SUMIFS(Data!$G:$G,Data!$B:$B,'Interest Rates'!U$4,Data!$A:$A,'Interest Rates'!$S20)=0,NA(),SUMIFS(Data!$G:$G,Data!$B:$B,'Interest Rates'!U$4,Data!$A:$A,'Interest Rates'!$S20))</f>
        <v>#N/A</v>
      </c>
      <c r="V20" s="15">
        <f>IF(SUMIFS(Data!$G:$G,Data!$B:$B,'Interest Rates'!V$4,Data!$A:$A,'Interest Rates'!$S20)=0,NA(),SUMIFS(Data!$G:$G,Data!$B:$B,'Interest Rates'!V$4,Data!$A:$A,'Interest Rates'!$S20))</f>
        <v>6.5</v>
      </c>
      <c r="W20" s="15">
        <f>IF(SUMIFS(Data!$G:$G,Data!$B:$B,'Interest Rates'!W$4,Data!$A:$A,'Interest Rates'!$S20)=0,NA(),SUMIFS(Data!$G:$G,Data!$B:$B,'Interest Rates'!W$4,Data!$A:$A,'Interest Rates'!$S20))</f>
        <v>6.5</v>
      </c>
      <c r="X20" s="15" t="e">
        <f>IF(SUMIFS(Data!$G:$G,Data!$B:$B,'Interest Rates'!X$4,Data!$A:$A,'Interest Rates'!$S20)=0,NA(),SUMIFS(Data!$G:$G,Data!$B:$B,'Interest Rates'!X$4,Data!$A:$A,'Interest Rates'!$S20))</f>
        <v>#N/A</v>
      </c>
      <c r="Y20" s="15" t="e">
        <f>IF(SUMIFS(Data!$G:$G,Data!$B:$B,'Interest Rates'!Y$4,Data!$A:$A,'Interest Rates'!$S20)=0,NA(),SUMIFS(Data!$G:$G,Data!$B:$B,'Interest Rates'!Y$4,Data!$A:$A,'Interest Rates'!$S20))</f>
        <v>#N/A</v>
      </c>
      <c r="Z20" s="15" t="e">
        <f>IF(SUMIFS(Data!$G:$G,Data!$B:$B,'Interest Rates'!Z$4,Data!$A:$A,'Interest Rates'!$S20)=0,NA(),SUMIFS(Data!$G:$G,Data!$B:$B,'Interest Rates'!Z$4,Data!$A:$A,'Interest Rates'!$S20))</f>
        <v>#N/A</v>
      </c>
      <c r="AA20" s="15" t="e">
        <f>IF(SUMIFS(Data!$G:$G,Data!$B:$B,'Interest Rates'!AA$4,Data!$A:$A,'Interest Rates'!$S20)=0,NA(),SUMIFS(Data!$G:$G,Data!$B:$B,'Interest Rates'!AA$4,Data!$A:$A,'Interest Rates'!$S20))</f>
        <v>#N/A</v>
      </c>
      <c r="AB20" s="15" t="e">
        <f>IF(SUMIFS(Data!$G:$G,Data!$B:$B,'Interest Rates'!AB$4,Data!$A:$A,'Interest Rates'!$S20)=0,NA(),SUMIFS(Data!$G:$G,Data!$B:$B,'Interest Rates'!AB$4,Data!$A:$A,'Interest Rates'!$S20))</f>
        <v>#N/A</v>
      </c>
      <c r="AC20" s="15" t="e">
        <f>IF(SUMIFS(Data!$G:$G,Data!$B:$B,'Interest Rates'!AC$4,Data!$A:$A,'Interest Rates'!$S20)=0,NA(),SUMIFS(Data!$G:$G,Data!$B:$B,'Interest Rates'!AC$4,Data!$A:$A,'Interest Rates'!$S20))</f>
        <v>#N/A</v>
      </c>
      <c r="AD20" s="15" t="e">
        <f>IF(SUMIFS(Data!$G:$G,Data!$B:$B,'Interest Rates'!AD$4,Data!$A:$A,'Interest Rates'!$S20)=0,NA(),SUMIFS(Data!$G:$G,Data!$B:$B,'Interest Rates'!AD$4,Data!$A:$A,'Interest Rates'!$S20))</f>
        <v>#N/A</v>
      </c>
      <c r="AE20" s="15" t="e">
        <f>IF(SUMIFS(Data!$G:$G,Data!$B:$B,'Interest Rates'!AE$4,Data!$A:$A,'Interest Rates'!$S20)=0,NA(),SUMIFS(Data!$G:$G,Data!$B:$B,'Interest Rates'!AE$4,Data!$A:$A,'Interest Rates'!$S20))</f>
        <v>#N/A</v>
      </c>
      <c r="AF20" s="15" t="e">
        <f>IF(SUMIFS(Data!$G:$G,Data!$B:$B,'Interest Rates'!AF$4,Data!$A:$A,'Interest Rates'!$S20)=0,NA(),SUMIFS(Data!$G:$G,Data!$B:$B,'Interest Rates'!AF$4,Data!$A:$A,'Interest Rates'!$S20))</f>
        <v>#N/A</v>
      </c>
      <c r="AG20" s="15" t="e">
        <f>IF(SUMIFS(Data!$G:$G,Data!$B:$B,'Interest Rates'!AG$4,Data!$A:$A,'Interest Rates'!$S20)=0,NA(),SUMIFS(Data!$G:$G,Data!$B:$B,'Interest Rates'!AG$4,Data!$A:$A,'Interest Rates'!$S20))</f>
        <v>#N/A</v>
      </c>
      <c r="AH20" s="15" t="e">
        <f>IF(SUMIFS(Data!$G:$G,Data!$B:$B,'Interest Rates'!AH$4,Data!$A:$A,'Interest Rates'!$S20)=0,NA(),SUMIFS(Data!$G:$G,Data!$B:$B,'Interest Rates'!AH$4,Data!$A:$A,'Interest Rates'!$S20))</f>
        <v>#N/A</v>
      </c>
      <c r="AI20" s="15" t="e">
        <f>IF(SUMIFS(Data!$G:$G,Data!$B:$B,'Interest Rates'!AI$4,Data!$A:$A,'Interest Rates'!$S20)=0,NA(),SUMIFS(Data!$G:$G,Data!$B:$B,'Interest Rates'!AI$4,Data!$A:$A,'Interest Rates'!$S20))</f>
        <v>#N/A</v>
      </c>
      <c r="AJ20" s="15" t="e">
        <f>IF(SUMIFS(Data!$G:$G,Data!$B:$B,'Interest Rates'!AJ$4,Data!$A:$A,'Interest Rates'!$S20)=0,NA(),SUMIFS(Data!$G:$G,Data!$B:$B,'Interest Rates'!AJ$4,Data!$A:$A,'Interest Rates'!$S20))</f>
        <v>#N/A</v>
      </c>
      <c r="AK20" s="15" t="e">
        <f>IF(SUMIFS(Data!$G:$G,Data!$B:$B,'Interest Rates'!AK$4,Data!$A:$A,'Interest Rates'!$S20)=0,NA(),SUMIFS(Data!$G:$G,Data!$B:$B,'Interest Rates'!AK$4,Data!$A:$A,'Interest Rates'!$S20))</f>
        <v>#N/A</v>
      </c>
      <c r="AL20" s="15" t="e">
        <f>IF(SUMIFS(Data!$G:$G,Data!$B:$B,'Interest Rates'!AL$4,Data!$A:$A,'Interest Rates'!$S20)=0,NA(),SUMIFS(Data!$G:$G,Data!$B:$B,'Interest Rates'!AL$4,Data!$A:$A,'Interest Rates'!$S20))</f>
        <v>#N/A</v>
      </c>
      <c r="AM20" s="15" t="e">
        <f>IF(SUMIFS(Data!$G:$G,Data!$B:$B,'Interest Rates'!AM$4,Data!$A:$A,'Interest Rates'!$S20)=0,NA(),SUMIFS(Data!$G:$G,Data!$B:$B,'Interest Rates'!AM$4,Data!$A:$A,'Interest Rates'!$S20))</f>
        <v>#N/A</v>
      </c>
    </row>
    <row r="21" spans="19:39" x14ac:dyDescent="0.2">
      <c r="S21" s="28">
        <f t="shared" si="0"/>
        <v>39873</v>
      </c>
      <c r="T21" s="15" t="e">
        <f>IF(SUMIFS(Data!$G:$G,Data!$B:$B,'Interest Rates'!T$4,Data!$A:$A,'Interest Rates'!$S21)=0,NA(),SUMIFS(Data!$G:$G,Data!$B:$B,'Interest Rates'!T$4,Data!$A:$A,'Interest Rates'!$S21))</f>
        <v>#N/A</v>
      </c>
      <c r="U21" s="15" t="e">
        <f>IF(SUMIFS(Data!$G:$G,Data!$B:$B,'Interest Rates'!U$4,Data!$A:$A,'Interest Rates'!$S21)=0,NA(),SUMIFS(Data!$G:$G,Data!$B:$B,'Interest Rates'!U$4,Data!$A:$A,'Interest Rates'!$S21))</f>
        <v>#N/A</v>
      </c>
      <c r="V21" s="15">
        <f>IF(SUMIFS(Data!$G:$G,Data!$B:$B,'Interest Rates'!V$4,Data!$A:$A,'Interest Rates'!$S21)=0,NA(),SUMIFS(Data!$G:$G,Data!$B:$B,'Interest Rates'!V$4,Data!$A:$A,'Interest Rates'!$S21))</f>
        <v>5.9050000000000002</v>
      </c>
      <c r="W21" s="15">
        <f>IF(SUMIFS(Data!$G:$G,Data!$B:$B,'Interest Rates'!W$4,Data!$A:$A,'Interest Rates'!$S21)=0,NA(),SUMIFS(Data!$G:$G,Data!$B:$B,'Interest Rates'!W$4,Data!$A:$A,'Interest Rates'!$S21))</f>
        <v>6.25</v>
      </c>
      <c r="X21" s="15" t="e">
        <f>IF(SUMIFS(Data!$G:$G,Data!$B:$B,'Interest Rates'!X$4,Data!$A:$A,'Interest Rates'!$S21)=0,NA(),SUMIFS(Data!$G:$G,Data!$B:$B,'Interest Rates'!X$4,Data!$A:$A,'Interest Rates'!$S21))</f>
        <v>#N/A</v>
      </c>
      <c r="Y21" s="15" t="e">
        <f>IF(SUMIFS(Data!$G:$G,Data!$B:$B,'Interest Rates'!Y$4,Data!$A:$A,'Interest Rates'!$S21)=0,NA(),SUMIFS(Data!$G:$G,Data!$B:$B,'Interest Rates'!Y$4,Data!$A:$A,'Interest Rates'!$S21))</f>
        <v>#N/A</v>
      </c>
      <c r="Z21" s="15" t="e">
        <f>IF(SUMIFS(Data!$G:$G,Data!$B:$B,'Interest Rates'!Z$4,Data!$A:$A,'Interest Rates'!$S21)=0,NA(),SUMIFS(Data!$G:$G,Data!$B:$B,'Interest Rates'!Z$4,Data!$A:$A,'Interest Rates'!$S21))</f>
        <v>#N/A</v>
      </c>
      <c r="AA21" s="15" t="e">
        <f>IF(SUMIFS(Data!$G:$G,Data!$B:$B,'Interest Rates'!AA$4,Data!$A:$A,'Interest Rates'!$S21)=0,NA(),SUMIFS(Data!$G:$G,Data!$B:$B,'Interest Rates'!AA$4,Data!$A:$A,'Interest Rates'!$S21))</f>
        <v>#N/A</v>
      </c>
      <c r="AB21" s="15" t="e">
        <f>IF(SUMIFS(Data!$G:$G,Data!$B:$B,'Interest Rates'!AB$4,Data!$A:$A,'Interest Rates'!$S21)=0,NA(),SUMIFS(Data!$G:$G,Data!$B:$B,'Interest Rates'!AB$4,Data!$A:$A,'Interest Rates'!$S21))</f>
        <v>#N/A</v>
      </c>
      <c r="AC21" s="15" t="e">
        <f>IF(SUMIFS(Data!$G:$G,Data!$B:$B,'Interest Rates'!AC$4,Data!$A:$A,'Interest Rates'!$S21)=0,NA(),SUMIFS(Data!$G:$G,Data!$B:$B,'Interest Rates'!AC$4,Data!$A:$A,'Interest Rates'!$S21))</f>
        <v>#N/A</v>
      </c>
      <c r="AD21" s="15" t="e">
        <f>IF(SUMIFS(Data!$G:$G,Data!$B:$B,'Interest Rates'!AD$4,Data!$A:$A,'Interest Rates'!$S21)=0,NA(),SUMIFS(Data!$G:$G,Data!$B:$B,'Interest Rates'!AD$4,Data!$A:$A,'Interest Rates'!$S21))</f>
        <v>#N/A</v>
      </c>
      <c r="AE21" s="15" t="e">
        <f>IF(SUMIFS(Data!$G:$G,Data!$B:$B,'Interest Rates'!AE$4,Data!$A:$A,'Interest Rates'!$S21)=0,NA(),SUMIFS(Data!$G:$G,Data!$B:$B,'Interest Rates'!AE$4,Data!$A:$A,'Interest Rates'!$S21))</f>
        <v>#N/A</v>
      </c>
      <c r="AF21" s="15" t="e">
        <f>IF(SUMIFS(Data!$G:$G,Data!$B:$B,'Interest Rates'!AF$4,Data!$A:$A,'Interest Rates'!$S21)=0,NA(),SUMIFS(Data!$G:$G,Data!$B:$B,'Interest Rates'!AF$4,Data!$A:$A,'Interest Rates'!$S21))</f>
        <v>#N/A</v>
      </c>
      <c r="AG21" s="15" t="e">
        <f>IF(SUMIFS(Data!$G:$G,Data!$B:$B,'Interest Rates'!AG$4,Data!$A:$A,'Interest Rates'!$S21)=0,NA(),SUMIFS(Data!$G:$G,Data!$B:$B,'Interest Rates'!AG$4,Data!$A:$A,'Interest Rates'!$S21))</f>
        <v>#N/A</v>
      </c>
      <c r="AH21" s="15" t="e">
        <f>IF(SUMIFS(Data!$G:$G,Data!$B:$B,'Interest Rates'!AH$4,Data!$A:$A,'Interest Rates'!$S21)=0,NA(),SUMIFS(Data!$G:$G,Data!$B:$B,'Interest Rates'!AH$4,Data!$A:$A,'Interest Rates'!$S21))</f>
        <v>#N/A</v>
      </c>
      <c r="AI21" s="15" t="e">
        <f>IF(SUMIFS(Data!$G:$G,Data!$B:$B,'Interest Rates'!AI$4,Data!$A:$A,'Interest Rates'!$S21)=0,NA(),SUMIFS(Data!$G:$G,Data!$B:$B,'Interest Rates'!AI$4,Data!$A:$A,'Interest Rates'!$S21))</f>
        <v>#N/A</v>
      </c>
      <c r="AJ21" s="15" t="e">
        <f>IF(SUMIFS(Data!$G:$G,Data!$B:$B,'Interest Rates'!AJ$4,Data!$A:$A,'Interest Rates'!$S21)=0,NA(),SUMIFS(Data!$G:$G,Data!$B:$B,'Interest Rates'!AJ$4,Data!$A:$A,'Interest Rates'!$S21))</f>
        <v>#N/A</v>
      </c>
      <c r="AK21" s="15" t="e">
        <f>IF(SUMIFS(Data!$G:$G,Data!$B:$B,'Interest Rates'!AK$4,Data!$A:$A,'Interest Rates'!$S21)=0,NA(),SUMIFS(Data!$G:$G,Data!$B:$B,'Interest Rates'!AK$4,Data!$A:$A,'Interest Rates'!$S21))</f>
        <v>#N/A</v>
      </c>
      <c r="AL21" s="15" t="e">
        <f>IF(SUMIFS(Data!$G:$G,Data!$B:$B,'Interest Rates'!AL$4,Data!$A:$A,'Interest Rates'!$S21)=0,NA(),SUMIFS(Data!$G:$G,Data!$B:$B,'Interest Rates'!AL$4,Data!$A:$A,'Interest Rates'!$S21))</f>
        <v>#N/A</v>
      </c>
      <c r="AM21" s="15" t="e">
        <f>IF(SUMIFS(Data!$G:$G,Data!$B:$B,'Interest Rates'!AM$4,Data!$A:$A,'Interest Rates'!$S21)=0,NA(),SUMIFS(Data!$G:$G,Data!$B:$B,'Interest Rates'!AM$4,Data!$A:$A,'Interest Rates'!$S21))</f>
        <v>#N/A</v>
      </c>
    </row>
    <row r="22" spans="19:39" x14ac:dyDescent="0.2">
      <c r="S22" s="28">
        <f t="shared" si="0"/>
        <v>39904</v>
      </c>
      <c r="T22" s="15" t="e">
        <f>IF(SUMIFS(Data!$G:$G,Data!$B:$B,'Interest Rates'!T$4,Data!$A:$A,'Interest Rates'!$S22)=0,NA(),SUMIFS(Data!$G:$G,Data!$B:$B,'Interest Rates'!T$4,Data!$A:$A,'Interest Rates'!$S22))</f>
        <v>#N/A</v>
      </c>
      <c r="U22" s="15" t="e">
        <f>IF(SUMIFS(Data!$G:$G,Data!$B:$B,'Interest Rates'!U$4,Data!$A:$A,'Interest Rates'!$S22)=0,NA(),SUMIFS(Data!$G:$G,Data!$B:$B,'Interest Rates'!U$4,Data!$A:$A,'Interest Rates'!$S22))</f>
        <v>#N/A</v>
      </c>
      <c r="V22" s="15">
        <f>IF(SUMIFS(Data!$G:$G,Data!$B:$B,'Interest Rates'!V$4,Data!$A:$A,'Interest Rates'!$S22)=0,NA(),SUMIFS(Data!$G:$G,Data!$B:$B,'Interest Rates'!V$4,Data!$A:$A,'Interest Rates'!$S22))</f>
        <v>5.18</v>
      </c>
      <c r="W22" s="15">
        <f>IF(SUMIFS(Data!$G:$G,Data!$B:$B,'Interest Rates'!W$4,Data!$A:$A,'Interest Rates'!$S22)=0,NA(),SUMIFS(Data!$G:$G,Data!$B:$B,'Interest Rates'!W$4,Data!$A:$A,'Interest Rates'!$S22))</f>
        <v>5.98</v>
      </c>
      <c r="X22" s="15" t="e">
        <f>IF(SUMIFS(Data!$G:$G,Data!$B:$B,'Interest Rates'!X$4,Data!$A:$A,'Interest Rates'!$S22)=0,NA(),SUMIFS(Data!$G:$G,Data!$B:$B,'Interest Rates'!X$4,Data!$A:$A,'Interest Rates'!$S22))</f>
        <v>#N/A</v>
      </c>
      <c r="Y22" s="15" t="e">
        <f>IF(SUMIFS(Data!$G:$G,Data!$B:$B,'Interest Rates'!Y$4,Data!$A:$A,'Interest Rates'!$S22)=0,NA(),SUMIFS(Data!$G:$G,Data!$B:$B,'Interest Rates'!Y$4,Data!$A:$A,'Interest Rates'!$S22))</f>
        <v>#N/A</v>
      </c>
      <c r="Z22" s="15" t="e">
        <f>IF(SUMIFS(Data!$G:$G,Data!$B:$B,'Interest Rates'!Z$4,Data!$A:$A,'Interest Rates'!$S22)=0,NA(),SUMIFS(Data!$G:$G,Data!$B:$B,'Interest Rates'!Z$4,Data!$A:$A,'Interest Rates'!$S22))</f>
        <v>#N/A</v>
      </c>
      <c r="AA22" s="15" t="e">
        <f>IF(SUMIFS(Data!$G:$G,Data!$B:$B,'Interest Rates'!AA$4,Data!$A:$A,'Interest Rates'!$S22)=0,NA(),SUMIFS(Data!$G:$G,Data!$B:$B,'Interest Rates'!AA$4,Data!$A:$A,'Interest Rates'!$S22))</f>
        <v>#N/A</v>
      </c>
      <c r="AB22" s="15" t="e">
        <f>IF(SUMIFS(Data!$G:$G,Data!$B:$B,'Interest Rates'!AB$4,Data!$A:$A,'Interest Rates'!$S22)=0,NA(),SUMIFS(Data!$G:$G,Data!$B:$B,'Interest Rates'!AB$4,Data!$A:$A,'Interest Rates'!$S22))</f>
        <v>#N/A</v>
      </c>
      <c r="AC22" s="15" t="e">
        <f>IF(SUMIFS(Data!$G:$G,Data!$B:$B,'Interest Rates'!AC$4,Data!$A:$A,'Interest Rates'!$S22)=0,NA(),SUMIFS(Data!$G:$G,Data!$B:$B,'Interest Rates'!AC$4,Data!$A:$A,'Interest Rates'!$S22))</f>
        <v>#N/A</v>
      </c>
      <c r="AD22" s="15" t="e">
        <f>IF(SUMIFS(Data!$G:$G,Data!$B:$B,'Interest Rates'!AD$4,Data!$A:$A,'Interest Rates'!$S22)=0,NA(),SUMIFS(Data!$G:$G,Data!$B:$B,'Interest Rates'!AD$4,Data!$A:$A,'Interest Rates'!$S22))</f>
        <v>#N/A</v>
      </c>
      <c r="AE22" s="15" t="e">
        <f>IF(SUMIFS(Data!$G:$G,Data!$B:$B,'Interest Rates'!AE$4,Data!$A:$A,'Interest Rates'!$S22)=0,NA(),SUMIFS(Data!$G:$G,Data!$B:$B,'Interest Rates'!AE$4,Data!$A:$A,'Interest Rates'!$S22))</f>
        <v>#N/A</v>
      </c>
      <c r="AF22" s="15" t="e">
        <f>IF(SUMIFS(Data!$G:$G,Data!$B:$B,'Interest Rates'!AF$4,Data!$A:$A,'Interest Rates'!$S22)=0,NA(),SUMIFS(Data!$G:$G,Data!$B:$B,'Interest Rates'!AF$4,Data!$A:$A,'Interest Rates'!$S22))</f>
        <v>#N/A</v>
      </c>
      <c r="AG22" s="15" t="e">
        <f>IF(SUMIFS(Data!$G:$G,Data!$B:$B,'Interest Rates'!AG$4,Data!$A:$A,'Interest Rates'!$S22)=0,NA(),SUMIFS(Data!$G:$G,Data!$B:$B,'Interest Rates'!AG$4,Data!$A:$A,'Interest Rates'!$S22))</f>
        <v>#N/A</v>
      </c>
      <c r="AH22" s="15" t="e">
        <f>IF(SUMIFS(Data!$G:$G,Data!$B:$B,'Interest Rates'!AH$4,Data!$A:$A,'Interest Rates'!$S22)=0,NA(),SUMIFS(Data!$G:$G,Data!$B:$B,'Interest Rates'!AH$4,Data!$A:$A,'Interest Rates'!$S22))</f>
        <v>#N/A</v>
      </c>
      <c r="AI22" s="15" t="e">
        <f>IF(SUMIFS(Data!$G:$G,Data!$B:$B,'Interest Rates'!AI$4,Data!$A:$A,'Interest Rates'!$S22)=0,NA(),SUMIFS(Data!$G:$G,Data!$B:$B,'Interest Rates'!AI$4,Data!$A:$A,'Interest Rates'!$S22))</f>
        <v>#N/A</v>
      </c>
      <c r="AJ22" s="15" t="e">
        <f>IF(SUMIFS(Data!$G:$G,Data!$B:$B,'Interest Rates'!AJ$4,Data!$A:$A,'Interest Rates'!$S22)=0,NA(),SUMIFS(Data!$G:$G,Data!$B:$B,'Interest Rates'!AJ$4,Data!$A:$A,'Interest Rates'!$S22))</f>
        <v>#N/A</v>
      </c>
      <c r="AK22" s="15" t="e">
        <f>IF(SUMIFS(Data!$G:$G,Data!$B:$B,'Interest Rates'!AK$4,Data!$A:$A,'Interest Rates'!$S22)=0,NA(),SUMIFS(Data!$G:$G,Data!$B:$B,'Interest Rates'!AK$4,Data!$A:$A,'Interest Rates'!$S22))</f>
        <v>#N/A</v>
      </c>
      <c r="AL22" s="15" t="e">
        <f>IF(SUMIFS(Data!$G:$G,Data!$B:$B,'Interest Rates'!AL$4,Data!$A:$A,'Interest Rates'!$S22)=0,NA(),SUMIFS(Data!$G:$G,Data!$B:$B,'Interest Rates'!AL$4,Data!$A:$A,'Interest Rates'!$S22))</f>
        <v>#N/A</v>
      </c>
      <c r="AM22" s="15" t="e">
        <f>IF(SUMIFS(Data!$G:$G,Data!$B:$B,'Interest Rates'!AM$4,Data!$A:$A,'Interest Rates'!$S22)=0,NA(),SUMIFS(Data!$G:$G,Data!$B:$B,'Interest Rates'!AM$4,Data!$A:$A,'Interest Rates'!$S22))</f>
        <v>#N/A</v>
      </c>
    </row>
    <row r="23" spans="19:39" x14ac:dyDescent="0.2">
      <c r="S23" s="28">
        <f t="shared" si="0"/>
        <v>39934</v>
      </c>
      <c r="T23" s="15" t="e">
        <f>IF(SUMIFS(Data!$G:$G,Data!$B:$B,'Interest Rates'!T$4,Data!$A:$A,'Interest Rates'!$S23)=0,NA(),SUMIFS(Data!$G:$G,Data!$B:$B,'Interest Rates'!T$4,Data!$A:$A,'Interest Rates'!$S23))</f>
        <v>#N/A</v>
      </c>
      <c r="U23" s="15" t="e">
        <f>IF(SUMIFS(Data!$G:$G,Data!$B:$B,'Interest Rates'!U$4,Data!$A:$A,'Interest Rates'!$S23)=0,NA(),SUMIFS(Data!$G:$G,Data!$B:$B,'Interest Rates'!U$4,Data!$A:$A,'Interest Rates'!$S23))</f>
        <v>#N/A</v>
      </c>
      <c r="V23" s="15">
        <f>IF(SUMIFS(Data!$G:$G,Data!$B:$B,'Interest Rates'!V$4,Data!$A:$A,'Interest Rates'!$S23)=0,NA(),SUMIFS(Data!$G:$G,Data!$B:$B,'Interest Rates'!V$4,Data!$A:$A,'Interest Rates'!$S23))</f>
        <v>4.75</v>
      </c>
      <c r="W23" s="15">
        <f>IF(SUMIFS(Data!$G:$G,Data!$B:$B,'Interest Rates'!W$4,Data!$A:$A,'Interest Rates'!$S23)=0,NA(),SUMIFS(Data!$G:$G,Data!$B:$B,'Interest Rates'!W$4,Data!$A:$A,'Interest Rates'!$S23))</f>
        <v>5.5</v>
      </c>
      <c r="X23" s="15" t="e">
        <f>IF(SUMIFS(Data!$G:$G,Data!$B:$B,'Interest Rates'!X$4,Data!$A:$A,'Interest Rates'!$S23)=0,NA(),SUMIFS(Data!$G:$G,Data!$B:$B,'Interest Rates'!X$4,Data!$A:$A,'Interest Rates'!$S23))</f>
        <v>#N/A</v>
      </c>
      <c r="Y23" s="15" t="e">
        <f>IF(SUMIFS(Data!$G:$G,Data!$B:$B,'Interest Rates'!Y$4,Data!$A:$A,'Interest Rates'!$S23)=0,NA(),SUMIFS(Data!$G:$G,Data!$B:$B,'Interest Rates'!Y$4,Data!$A:$A,'Interest Rates'!$S23))</f>
        <v>#N/A</v>
      </c>
      <c r="Z23" s="15" t="e">
        <f>IF(SUMIFS(Data!$G:$G,Data!$B:$B,'Interest Rates'!Z$4,Data!$A:$A,'Interest Rates'!$S23)=0,NA(),SUMIFS(Data!$G:$G,Data!$B:$B,'Interest Rates'!Z$4,Data!$A:$A,'Interest Rates'!$S23))</f>
        <v>#N/A</v>
      </c>
      <c r="AA23" s="15" t="e">
        <f>IF(SUMIFS(Data!$G:$G,Data!$B:$B,'Interest Rates'!AA$4,Data!$A:$A,'Interest Rates'!$S23)=0,NA(),SUMIFS(Data!$G:$G,Data!$B:$B,'Interest Rates'!AA$4,Data!$A:$A,'Interest Rates'!$S23))</f>
        <v>#N/A</v>
      </c>
      <c r="AB23" s="15" t="e">
        <f>IF(SUMIFS(Data!$G:$G,Data!$B:$B,'Interest Rates'!AB$4,Data!$A:$A,'Interest Rates'!$S23)=0,NA(),SUMIFS(Data!$G:$G,Data!$B:$B,'Interest Rates'!AB$4,Data!$A:$A,'Interest Rates'!$S23))</f>
        <v>#N/A</v>
      </c>
      <c r="AC23" s="15" t="e">
        <f>IF(SUMIFS(Data!$G:$G,Data!$B:$B,'Interest Rates'!AC$4,Data!$A:$A,'Interest Rates'!$S23)=0,NA(),SUMIFS(Data!$G:$G,Data!$B:$B,'Interest Rates'!AC$4,Data!$A:$A,'Interest Rates'!$S23))</f>
        <v>#N/A</v>
      </c>
      <c r="AD23" s="15" t="e">
        <f>IF(SUMIFS(Data!$G:$G,Data!$B:$B,'Interest Rates'!AD$4,Data!$A:$A,'Interest Rates'!$S23)=0,NA(),SUMIFS(Data!$G:$G,Data!$B:$B,'Interest Rates'!AD$4,Data!$A:$A,'Interest Rates'!$S23))</f>
        <v>#N/A</v>
      </c>
      <c r="AE23" s="15" t="e">
        <f>IF(SUMIFS(Data!$G:$G,Data!$B:$B,'Interest Rates'!AE$4,Data!$A:$A,'Interest Rates'!$S23)=0,NA(),SUMIFS(Data!$G:$G,Data!$B:$B,'Interest Rates'!AE$4,Data!$A:$A,'Interest Rates'!$S23))</f>
        <v>#N/A</v>
      </c>
      <c r="AF23" s="15" t="e">
        <f>IF(SUMIFS(Data!$G:$G,Data!$B:$B,'Interest Rates'!AF$4,Data!$A:$A,'Interest Rates'!$S23)=0,NA(),SUMIFS(Data!$G:$G,Data!$B:$B,'Interest Rates'!AF$4,Data!$A:$A,'Interest Rates'!$S23))</f>
        <v>#N/A</v>
      </c>
      <c r="AG23" s="15" t="e">
        <f>IF(SUMIFS(Data!$G:$G,Data!$B:$B,'Interest Rates'!AG$4,Data!$A:$A,'Interest Rates'!$S23)=0,NA(),SUMIFS(Data!$G:$G,Data!$B:$B,'Interest Rates'!AG$4,Data!$A:$A,'Interest Rates'!$S23))</f>
        <v>#N/A</v>
      </c>
      <c r="AH23" s="15" t="e">
        <f>IF(SUMIFS(Data!$G:$G,Data!$B:$B,'Interest Rates'!AH$4,Data!$A:$A,'Interest Rates'!$S23)=0,NA(),SUMIFS(Data!$G:$G,Data!$B:$B,'Interest Rates'!AH$4,Data!$A:$A,'Interest Rates'!$S23))</f>
        <v>#N/A</v>
      </c>
      <c r="AI23" s="15" t="e">
        <f>IF(SUMIFS(Data!$G:$G,Data!$B:$B,'Interest Rates'!AI$4,Data!$A:$A,'Interest Rates'!$S23)=0,NA(),SUMIFS(Data!$G:$G,Data!$B:$B,'Interest Rates'!AI$4,Data!$A:$A,'Interest Rates'!$S23))</f>
        <v>#N/A</v>
      </c>
      <c r="AJ23" s="15" t="e">
        <f>IF(SUMIFS(Data!$G:$G,Data!$B:$B,'Interest Rates'!AJ$4,Data!$A:$A,'Interest Rates'!$S23)=0,NA(),SUMIFS(Data!$G:$G,Data!$B:$B,'Interest Rates'!AJ$4,Data!$A:$A,'Interest Rates'!$S23))</f>
        <v>#N/A</v>
      </c>
      <c r="AK23" s="15" t="e">
        <f>IF(SUMIFS(Data!$G:$G,Data!$B:$B,'Interest Rates'!AK$4,Data!$A:$A,'Interest Rates'!$S23)=0,NA(),SUMIFS(Data!$G:$G,Data!$B:$B,'Interest Rates'!AK$4,Data!$A:$A,'Interest Rates'!$S23))</f>
        <v>#N/A</v>
      </c>
      <c r="AL23" s="15" t="e">
        <f>IF(SUMIFS(Data!$G:$G,Data!$B:$B,'Interest Rates'!AL$4,Data!$A:$A,'Interest Rates'!$S23)=0,NA(),SUMIFS(Data!$G:$G,Data!$B:$B,'Interest Rates'!AL$4,Data!$A:$A,'Interest Rates'!$S23))</f>
        <v>#N/A</v>
      </c>
      <c r="AM23" s="15" t="e">
        <f>IF(SUMIFS(Data!$G:$G,Data!$B:$B,'Interest Rates'!AM$4,Data!$A:$A,'Interest Rates'!$S23)=0,NA(),SUMIFS(Data!$G:$G,Data!$B:$B,'Interest Rates'!AM$4,Data!$A:$A,'Interest Rates'!$S23))</f>
        <v>#N/A</v>
      </c>
    </row>
    <row r="24" spans="19:39" x14ac:dyDescent="0.2">
      <c r="S24" s="28">
        <f t="shared" si="0"/>
        <v>39965</v>
      </c>
      <c r="T24" s="15" t="e">
        <f>IF(SUMIFS(Data!$G:$G,Data!$B:$B,'Interest Rates'!T$4,Data!$A:$A,'Interest Rates'!$S24)=0,NA(),SUMIFS(Data!$G:$G,Data!$B:$B,'Interest Rates'!T$4,Data!$A:$A,'Interest Rates'!$S24))</f>
        <v>#N/A</v>
      </c>
      <c r="U24" s="15" t="e">
        <f>IF(SUMIFS(Data!$G:$G,Data!$B:$B,'Interest Rates'!U$4,Data!$A:$A,'Interest Rates'!$S24)=0,NA(),SUMIFS(Data!$G:$G,Data!$B:$B,'Interest Rates'!U$4,Data!$A:$A,'Interest Rates'!$S24))</f>
        <v>#N/A</v>
      </c>
      <c r="V24" s="15">
        <f>IF(SUMIFS(Data!$G:$G,Data!$B:$B,'Interest Rates'!V$4,Data!$A:$A,'Interest Rates'!$S24)=0,NA(),SUMIFS(Data!$G:$G,Data!$B:$B,'Interest Rates'!V$4,Data!$A:$A,'Interest Rates'!$S24))</f>
        <v>4.5</v>
      </c>
      <c r="W24" s="15">
        <f>IF(SUMIFS(Data!$G:$G,Data!$B:$B,'Interest Rates'!W$4,Data!$A:$A,'Interest Rates'!$S24)=0,NA(),SUMIFS(Data!$G:$G,Data!$B:$B,'Interest Rates'!W$4,Data!$A:$A,'Interest Rates'!$S24))</f>
        <v>5.15</v>
      </c>
      <c r="X24" s="15" t="e">
        <f>IF(SUMIFS(Data!$G:$G,Data!$B:$B,'Interest Rates'!X$4,Data!$A:$A,'Interest Rates'!$S24)=0,NA(),SUMIFS(Data!$G:$G,Data!$B:$B,'Interest Rates'!X$4,Data!$A:$A,'Interest Rates'!$S24))</f>
        <v>#N/A</v>
      </c>
      <c r="Y24" s="15" t="e">
        <f>IF(SUMIFS(Data!$G:$G,Data!$B:$B,'Interest Rates'!Y$4,Data!$A:$A,'Interest Rates'!$S24)=0,NA(),SUMIFS(Data!$G:$G,Data!$B:$B,'Interest Rates'!Y$4,Data!$A:$A,'Interest Rates'!$S24))</f>
        <v>#N/A</v>
      </c>
      <c r="Z24" s="15" t="e">
        <f>IF(SUMIFS(Data!$G:$G,Data!$B:$B,'Interest Rates'!Z$4,Data!$A:$A,'Interest Rates'!$S24)=0,NA(),SUMIFS(Data!$G:$G,Data!$B:$B,'Interest Rates'!Z$4,Data!$A:$A,'Interest Rates'!$S24))</f>
        <v>#N/A</v>
      </c>
      <c r="AA24" s="15" t="e">
        <f>IF(SUMIFS(Data!$G:$G,Data!$B:$B,'Interest Rates'!AA$4,Data!$A:$A,'Interest Rates'!$S24)=0,NA(),SUMIFS(Data!$G:$G,Data!$B:$B,'Interest Rates'!AA$4,Data!$A:$A,'Interest Rates'!$S24))</f>
        <v>#N/A</v>
      </c>
      <c r="AB24" s="15" t="e">
        <f>IF(SUMIFS(Data!$G:$G,Data!$B:$B,'Interest Rates'!AB$4,Data!$A:$A,'Interest Rates'!$S24)=0,NA(),SUMIFS(Data!$G:$G,Data!$B:$B,'Interest Rates'!AB$4,Data!$A:$A,'Interest Rates'!$S24))</f>
        <v>#N/A</v>
      </c>
      <c r="AC24" s="15" t="e">
        <f>IF(SUMIFS(Data!$G:$G,Data!$B:$B,'Interest Rates'!AC$4,Data!$A:$A,'Interest Rates'!$S24)=0,NA(),SUMIFS(Data!$G:$G,Data!$B:$B,'Interest Rates'!AC$4,Data!$A:$A,'Interest Rates'!$S24))</f>
        <v>#N/A</v>
      </c>
      <c r="AD24" s="15" t="e">
        <f>IF(SUMIFS(Data!$G:$G,Data!$B:$B,'Interest Rates'!AD$4,Data!$A:$A,'Interest Rates'!$S24)=0,NA(),SUMIFS(Data!$G:$G,Data!$B:$B,'Interest Rates'!AD$4,Data!$A:$A,'Interest Rates'!$S24))</f>
        <v>#N/A</v>
      </c>
      <c r="AE24" s="15" t="e">
        <f>IF(SUMIFS(Data!$G:$G,Data!$B:$B,'Interest Rates'!AE$4,Data!$A:$A,'Interest Rates'!$S24)=0,NA(),SUMIFS(Data!$G:$G,Data!$B:$B,'Interest Rates'!AE$4,Data!$A:$A,'Interest Rates'!$S24))</f>
        <v>#N/A</v>
      </c>
      <c r="AF24" s="15" t="e">
        <f>IF(SUMIFS(Data!$G:$G,Data!$B:$B,'Interest Rates'!AF$4,Data!$A:$A,'Interest Rates'!$S24)=0,NA(),SUMIFS(Data!$G:$G,Data!$B:$B,'Interest Rates'!AF$4,Data!$A:$A,'Interest Rates'!$S24))</f>
        <v>#N/A</v>
      </c>
      <c r="AG24" s="15" t="e">
        <f>IF(SUMIFS(Data!$G:$G,Data!$B:$B,'Interest Rates'!AG$4,Data!$A:$A,'Interest Rates'!$S24)=0,NA(),SUMIFS(Data!$G:$G,Data!$B:$B,'Interest Rates'!AG$4,Data!$A:$A,'Interest Rates'!$S24))</f>
        <v>#N/A</v>
      </c>
      <c r="AH24" s="15" t="e">
        <f>IF(SUMIFS(Data!$G:$G,Data!$B:$B,'Interest Rates'!AH$4,Data!$A:$A,'Interest Rates'!$S24)=0,NA(),SUMIFS(Data!$G:$G,Data!$B:$B,'Interest Rates'!AH$4,Data!$A:$A,'Interest Rates'!$S24))</f>
        <v>#N/A</v>
      </c>
      <c r="AI24" s="15" t="e">
        <f>IF(SUMIFS(Data!$G:$G,Data!$B:$B,'Interest Rates'!AI$4,Data!$A:$A,'Interest Rates'!$S24)=0,NA(),SUMIFS(Data!$G:$G,Data!$B:$B,'Interest Rates'!AI$4,Data!$A:$A,'Interest Rates'!$S24))</f>
        <v>#N/A</v>
      </c>
      <c r="AJ24" s="15" t="e">
        <f>IF(SUMIFS(Data!$G:$G,Data!$B:$B,'Interest Rates'!AJ$4,Data!$A:$A,'Interest Rates'!$S24)=0,NA(),SUMIFS(Data!$G:$G,Data!$B:$B,'Interest Rates'!AJ$4,Data!$A:$A,'Interest Rates'!$S24))</f>
        <v>#N/A</v>
      </c>
      <c r="AK24" s="15" t="e">
        <f>IF(SUMIFS(Data!$G:$G,Data!$B:$B,'Interest Rates'!AK$4,Data!$A:$A,'Interest Rates'!$S24)=0,NA(),SUMIFS(Data!$G:$G,Data!$B:$B,'Interest Rates'!AK$4,Data!$A:$A,'Interest Rates'!$S24))</f>
        <v>#N/A</v>
      </c>
      <c r="AL24" s="15" t="e">
        <f>IF(SUMIFS(Data!$G:$G,Data!$B:$B,'Interest Rates'!AL$4,Data!$A:$A,'Interest Rates'!$S24)=0,NA(),SUMIFS(Data!$G:$G,Data!$B:$B,'Interest Rates'!AL$4,Data!$A:$A,'Interest Rates'!$S24))</f>
        <v>#N/A</v>
      </c>
      <c r="AM24" s="15" t="e">
        <f>IF(SUMIFS(Data!$G:$G,Data!$B:$B,'Interest Rates'!AM$4,Data!$A:$A,'Interest Rates'!$S24)=0,NA(),SUMIFS(Data!$G:$G,Data!$B:$B,'Interest Rates'!AM$4,Data!$A:$A,'Interest Rates'!$S24))</f>
        <v>#N/A</v>
      </c>
    </row>
    <row r="25" spans="19:39" x14ac:dyDescent="0.2">
      <c r="S25" s="28">
        <f t="shared" si="0"/>
        <v>39995</v>
      </c>
      <c r="T25" s="15" t="e">
        <f>IF(SUMIFS(Data!$G:$G,Data!$B:$B,'Interest Rates'!T$4,Data!$A:$A,'Interest Rates'!$S25)=0,NA(),SUMIFS(Data!$G:$G,Data!$B:$B,'Interest Rates'!T$4,Data!$A:$A,'Interest Rates'!$S25))</f>
        <v>#N/A</v>
      </c>
      <c r="U25" s="15" t="e">
        <f>IF(SUMIFS(Data!$G:$G,Data!$B:$B,'Interest Rates'!U$4,Data!$A:$A,'Interest Rates'!$S25)=0,NA(),SUMIFS(Data!$G:$G,Data!$B:$B,'Interest Rates'!U$4,Data!$A:$A,'Interest Rates'!$S25))</f>
        <v>#N/A</v>
      </c>
      <c r="V25" s="15">
        <f>IF(SUMIFS(Data!$G:$G,Data!$B:$B,'Interest Rates'!V$4,Data!$A:$A,'Interest Rates'!$S25)=0,NA(),SUMIFS(Data!$G:$G,Data!$B:$B,'Interest Rates'!V$4,Data!$A:$A,'Interest Rates'!$S25))</f>
        <v>4.5</v>
      </c>
      <c r="W25" s="15">
        <f>IF(SUMIFS(Data!$G:$G,Data!$B:$B,'Interest Rates'!W$4,Data!$A:$A,'Interest Rates'!$S25)=0,NA(),SUMIFS(Data!$G:$G,Data!$B:$B,'Interest Rates'!W$4,Data!$A:$A,'Interest Rates'!$S25))</f>
        <v>5.01</v>
      </c>
      <c r="X25" s="15" t="e">
        <f>IF(SUMIFS(Data!$G:$G,Data!$B:$B,'Interest Rates'!X$4,Data!$A:$A,'Interest Rates'!$S25)=0,NA(),SUMIFS(Data!$G:$G,Data!$B:$B,'Interest Rates'!X$4,Data!$A:$A,'Interest Rates'!$S25))</f>
        <v>#N/A</v>
      </c>
      <c r="Y25" s="15" t="e">
        <f>IF(SUMIFS(Data!$G:$G,Data!$B:$B,'Interest Rates'!Y$4,Data!$A:$A,'Interest Rates'!$S25)=0,NA(),SUMIFS(Data!$G:$G,Data!$B:$B,'Interest Rates'!Y$4,Data!$A:$A,'Interest Rates'!$S25))</f>
        <v>#N/A</v>
      </c>
      <c r="Z25" s="15" t="e">
        <f>IF(SUMIFS(Data!$G:$G,Data!$B:$B,'Interest Rates'!Z$4,Data!$A:$A,'Interest Rates'!$S25)=0,NA(),SUMIFS(Data!$G:$G,Data!$B:$B,'Interest Rates'!Z$4,Data!$A:$A,'Interest Rates'!$S25))</f>
        <v>#N/A</v>
      </c>
      <c r="AA25" s="15" t="e">
        <f>IF(SUMIFS(Data!$G:$G,Data!$B:$B,'Interest Rates'!AA$4,Data!$A:$A,'Interest Rates'!$S25)=0,NA(),SUMIFS(Data!$G:$G,Data!$B:$B,'Interest Rates'!AA$4,Data!$A:$A,'Interest Rates'!$S25))</f>
        <v>#N/A</v>
      </c>
      <c r="AB25" s="15" t="e">
        <f>IF(SUMIFS(Data!$G:$G,Data!$B:$B,'Interest Rates'!AB$4,Data!$A:$A,'Interest Rates'!$S25)=0,NA(),SUMIFS(Data!$G:$G,Data!$B:$B,'Interest Rates'!AB$4,Data!$A:$A,'Interest Rates'!$S25))</f>
        <v>#N/A</v>
      </c>
      <c r="AC25" s="15" t="e">
        <f>IF(SUMIFS(Data!$G:$G,Data!$B:$B,'Interest Rates'!AC$4,Data!$A:$A,'Interest Rates'!$S25)=0,NA(),SUMIFS(Data!$G:$G,Data!$B:$B,'Interest Rates'!AC$4,Data!$A:$A,'Interest Rates'!$S25))</f>
        <v>#N/A</v>
      </c>
      <c r="AD25" s="15" t="e">
        <f>IF(SUMIFS(Data!$G:$G,Data!$B:$B,'Interest Rates'!AD$4,Data!$A:$A,'Interest Rates'!$S25)=0,NA(),SUMIFS(Data!$G:$G,Data!$B:$B,'Interest Rates'!AD$4,Data!$A:$A,'Interest Rates'!$S25))</f>
        <v>#N/A</v>
      </c>
      <c r="AE25" s="15" t="e">
        <f>IF(SUMIFS(Data!$G:$G,Data!$B:$B,'Interest Rates'!AE$4,Data!$A:$A,'Interest Rates'!$S25)=0,NA(),SUMIFS(Data!$G:$G,Data!$B:$B,'Interest Rates'!AE$4,Data!$A:$A,'Interest Rates'!$S25))</f>
        <v>#N/A</v>
      </c>
      <c r="AF25" s="15" t="e">
        <f>IF(SUMIFS(Data!$G:$G,Data!$B:$B,'Interest Rates'!AF$4,Data!$A:$A,'Interest Rates'!$S25)=0,NA(),SUMIFS(Data!$G:$G,Data!$B:$B,'Interest Rates'!AF$4,Data!$A:$A,'Interest Rates'!$S25))</f>
        <v>#N/A</v>
      </c>
      <c r="AG25" s="15" t="e">
        <f>IF(SUMIFS(Data!$G:$G,Data!$B:$B,'Interest Rates'!AG$4,Data!$A:$A,'Interest Rates'!$S25)=0,NA(),SUMIFS(Data!$G:$G,Data!$B:$B,'Interest Rates'!AG$4,Data!$A:$A,'Interest Rates'!$S25))</f>
        <v>#N/A</v>
      </c>
      <c r="AH25" s="15" t="e">
        <f>IF(SUMIFS(Data!$G:$G,Data!$B:$B,'Interest Rates'!AH$4,Data!$A:$A,'Interest Rates'!$S25)=0,NA(),SUMIFS(Data!$G:$G,Data!$B:$B,'Interest Rates'!AH$4,Data!$A:$A,'Interest Rates'!$S25))</f>
        <v>#N/A</v>
      </c>
      <c r="AI25" s="15" t="e">
        <f>IF(SUMIFS(Data!$G:$G,Data!$B:$B,'Interest Rates'!AI$4,Data!$A:$A,'Interest Rates'!$S25)=0,NA(),SUMIFS(Data!$G:$G,Data!$B:$B,'Interest Rates'!AI$4,Data!$A:$A,'Interest Rates'!$S25))</f>
        <v>#N/A</v>
      </c>
      <c r="AJ25" s="15" t="e">
        <f>IF(SUMIFS(Data!$G:$G,Data!$B:$B,'Interest Rates'!AJ$4,Data!$A:$A,'Interest Rates'!$S25)=0,NA(),SUMIFS(Data!$G:$G,Data!$B:$B,'Interest Rates'!AJ$4,Data!$A:$A,'Interest Rates'!$S25))</f>
        <v>#N/A</v>
      </c>
      <c r="AK25" s="15" t="e">
        <f>IF(SUMIFS(Data!$G:$G,Data!$B:$B,'Interest Rates'!AK$4,Data!$A:$A,'Interest Rates'!$S25)=0,NA(),SUMIFS(Data!$G:$G,Data!$B:$B,'Interest Rates'!AK$4,Data!$A:$A,'Interest Rates'!$S25))</f>
        <v>#N/A</v>
      </c>
      <c r="AL25" s="15" t="e">
        <f>IF(SUMIFS(Data!$G:$G,Data!$B:$B,'Interest Rates'!AL$4,Data!$A:$A,'Interest Rates'!$S25)=0,NA(),SUMIFS(Data!$G:$G,Data!$B:$B,'Interest Rates'!AL$4,Data!$A:$A,'Interest Rates'!$S25))</f>
        <v>#N/A</v>
      </c>
      <c r="AM25" s="15" t="e">
        <f>IF(SUMIFS(Data!$G:$G,Data!$B:$B,'Interest Rates'!AM$4,Data!$A:$A,'Interest Rates'!$S25)=0,NA(),SUMIFS(Data!$G:$G,Data!$B:$B,'Interest Rates'!AM$4,Data!$A:$A,'Interest Rates'!$S25))</f>
        <v>#N/A</v>
      </c>
    </row>
    <row r="26" spans="19:39" x14ac:dyDescent="0.2">
      <c r="S26" s="28">
        <f t="shared" si="0"/>
        <v>40026</v>
      </c>
      <c r="T26" s="15" t="e">
        <f>IF(SUMIFS(Data!$G:$G,Data!$B:$B,'Interest Rates'!T$4,Data!$A:$A,'Interest Rates'!$S26)=0,NA(),SUMIFS(Data!$G:$G,Data!$B:$B,'Interest Rates'!T$4,Data!$A:$A,'Interest Rates'!$S26))</f>
        <v>#N/A</v>
      </c>
      <c r="U26" s="15" t="e">
        <f>IF(SUMIFS(Data!$G:$G,Data!$B:$B,'Interest Rates'!U$4,Data!$A:$A,'Interest Rates'!$S26)=0,NA(),SUMIFS(Data!$G:$G,Data!$B:$B,'Interest Rates'!U$4,Data!$A:$A,'Interest Rates'!$S26))</f>
        <v>#N/A</v>
      </c>
      <c r="V26" s="15">
        <f>IF(SUMIFS(Data!$G:$G,Data!$B:$B,'Interest Rates'!V$4,Data!$A:$A,'Interest Rates'!$S26)=0,NA(),SUMIFS(Data!$G:$G,Data!$B:$B,'Interest Rates'!V$4,Data!$A:$A,'Interest Rates'!$S26))</f>
        <v>4.49</v>
      </c>
      <c r="W26" s="15">
        <f>IF(SUMIFS(Data!$G:$G,Data!$B:$B,'Interest Rates'!W$4,Data!$A:$A,'Interest Rates'!$S26)=0,NA(),SUMIFS(Data!$G:$G,Data!$B:$B,'Interest Rates'!W$4,Data!$A:$A,'Interest Rates'!$S26))</f>
        <v>5.5</v>
      </c>
      <c r="X26" s="15" t="e">
        <f>IF(SUMIFS(Data!$G:$G,Data!$B:$B,'Interest Rates'!X$4,Data!$A:$A,'Interest Rates'!$S26)=0,NA(),SUMIFS(Data!$G:$G,Data!$B:$B,'Interest Rates'!X$4,Data!$A:$A,'Interest Rates'!$S26))</f>
        <v>#N/A</v>
      </c>
      <c r="Y26" s="15" t="e">
        <f>IF(SUMIFS(Data!$G:$G,Data!$B:$B,'Interest Rates'!Y$4,Data!$A:$A,'Interest Rates'!$S26)=0,NA(),SUMIFS(Data!$G:$G,Data!$B:$B,'Interest Rates'!Y$4,Data!$A:$A,'Interest Rates'!$S26))</f>
        <v>#N/A</v>
      </c>
      <c r="Z26" s="15" t="e">
        <f>IF(SUMIFS(Data!$G:$G,Data!$B:$B,'Interest Rates'!Z$4,Data!$A:$A,'Interest Rates'!$S26)=0,NA(),SUMIFS(Data!$G:$G,Data!$B:$B,'Interest Rates'!Z$4,Data!$A:$A,'Interest Rates'!$S26))</f>
        <v>#N/A</v>
      </c>
      <c r="AA26" s="15" t="e">
        <f>IF(SUMIFS(Data!$G:$G,Data!$B:$B,'Interest Rates'!AA$4,Data!$A:$A,'Interest Rates'!$S26)=0,NA(),SUMIFS(Data!$G:$G,Data!$B:$B,'Interest Rates'!AA$4,Data!$A:$A,'Interest Rates'!$S26))</f>
        <v>#N/A</v>
      </c>
      <c r="AB26" s="15" t="e">
        <f>IF(SUMIFS(Data!$G:$G,Data!$B:$B,'Interest Rates'!AB$4,Data!$A:$A,'Interest Rates'!$S26)=0,NA(),SUMIFS(Data!$G:$G,Data!$B:$B,'Interest Rates'!AB$4,Data!$A:$A,'Interest Rates'!$S26))</f>
        <v>#N/A</v>
      </c>
      <c r="AC26" s="15" t="e">
        <f>IF(SUMIFS(Data!$G:$G,Data!$B:$B,'Interest Rates'!AC$4,Data!$A:$A,'Interest Rates'!$S26)=0,NA(),SUMIFS(Data!$G:$G,Data!$B:$B,'Interest Rates'!AC$4,Data!$A:$A,'Interest Rates'!$S26))</f>
        <v>#N/A</v>
      </c>
      <c r="AD26" s="15" t="e">
        <f>IF(SUMIFS(Data!$G:$G,Data!$B:$B,'Interest Rates'!AD$4,Data!$A:$A,'Interest Rates'!$S26)=0,NA(),SUMIFS(Data!$G:$G,Data!$B:$B,'Interest Rates'!AD$4,Data!$A:$A,'Interest Rates'!$S26))</f>
        <v>#N/A</v>
      </c>
      <c r="AE26" s="15" t="e">
        <f>IF(SUMIFS(Data!$G:$G,Data!$B:$B,'Interest Rates'!AE$4,Data!$A:$A,'Interest Rates'!$S26)=0,NA(),SUMIFS(Data!$G:$G,Data!$B:$B,'Interest Rates'!AE$4,Data!$A:$A,'Interest Rates'!$S26))</f>
        <v>#N/A</v>
      </c>
      <c r="AF26" s="15" t="e">
        <f>IF(SUMIFS(Data!$G:$G,Data!$B:$B,'Interest Rates'!AF$4,Data!$A:$A,'Interest Rates'!$S26)=0,NA(),SUMIFS(Data!$G:$G,Data!$B:$B,'Interest Rates'!AF$4,Data!$A:$A,'Interest Rates'!$S26))</f>
        <v>#N/A</v>
      </c>
      <c r="AG26" s="15" t="e">
        <f>IF(SUMIFS(Data!$G:$G,Data!$B:$B,'Interest Rates'!AG$4,Data!$A:$A,'Interest Rates'!$S26)=0,NA(),SUMIFS(Data!$G:$G,Data!$B:$B,'Interest Rates'!AG$4,Data!$A:$A,'Interest Rates'!$S26))</f>
        <v>#N/A</v>
      </c>
      <c r="AH26" s="15" t="e">
        <f>IF(SUMIFS(Data!$G:$G,Data!$B:$B,'Interest Rates'!AH$4,Data!$A:$A,'Interest Rates'!$S26)=0,NA(),SUMIFS(Data!$G:$G,Data!$B:$B,'Interest Rates'!AH$4,Data!$A:$A,'Interest Rates'!$S26))</f>
        <v>#N/A</v>
      </c>
      <c r="AI26" s="15" t="e">
        <f>IF(SUMIFS(Data!$G:$G,Data!$B:$B,'Interest Rates'!AI$4,Data!$A:$A,'Interest Rates'!$S26)=0,NA(),SUMIFS(Data!$G:$G,Data!$B:$B,'Interest Rates'!AI$4,Data!$A:$A,'Interest Rates'!$S26))</f>
        <v>#N/A</v>
      </c>
      <c r="AJ26" s="15" t="e">
        <f>IF(SUMIFS(Data!$G:$G,Data!$B:$B,'Interest Rates'!AJ$4,Data!$A:$A,'Interest Rates'!$S26)=0,NA(),SUMIFS(Data!$G:$G,Data!$B:$B,'Interest Rates'!AJ$4,Data!$A:$A,'Interest Rates'!$S26))</f>
        <v>#N/A</v>
      </c>
      <c r="AK26" s="15" t="e">
        <f>IF(SUMIFS(Data!$G:$G,Data!$B:$B,'Interest Rates'!AK$4,Data!$A:$A,'Interest Rates'!$S26)=0,NA(),SUMIFS(Data!$G:$G,Data!$B:$B,'Interest Rates'!AK$4,Data!$A:$A,'Interest Rates'!$S26))</f>
        <v>#N/A</v>
      </c>
      <c r="AL26" s="15" t="e">
        <f>IF(SUMIFS(Data!$G:$G,Data!$B:$B,'Interest Rates'!AL$4,Data!$A:$A,'Interest Rates'!$S26)=0,NA(),SUMIFS(Data!$G:$G,Data!$B:$B,'Interest Rates'!AL$4,Data!$A:$A,'Interest Rates'!$S26))</f>
        <v>#N/A</v>
      </c>
      <c r="AM26" s="15" t="e">
        <f>IF(SUMIFS(Data!$G:$G,Data!$B:$B,'Interest Rates'!AM$4,Data!$A:$A,'Interest Rates'!$S26)=0,NA(),SUMIFS(Data!$G:$G,Data!$B:$B,'Interest Rates'!AM$4,Data!$A:$A,'Interest Rates'!$S26))</f>
        <v>#N/A</v>
      </c>
    </row>
    <row r="27" spans="19:39" x14ac:dyDescent="0.2">
      <c r="S27" s="28">
        <f t="shared" si="0"/>
        <v>40057</v>
      </c>
      <c r="T27" s="15" t="e">
        <f>IF(SUMIFS(Data!$G:$G,Data!$B:$B,'Interest Rates'!T$4,Data!$A:$A,'Interest Rates'!$S27)=0,NA(),SUMIFS(Data!$G:$G,Data!$B:$B,'Interest Rates'!T$4,Data!$A:$A,'Interest Rates'!$S27))</f>
        <v>#N/A</v>
      </c>
      <c r="U27" s="15" t="e">
        <f>IF(SUMIFS(Data!$G:$G,Data!$B:$B,'Interest Rates'!U$4,Data!$A:$A,'Interest Rates'!$S27)=0,NA(),SUMIFS(Data!$G:$G,Data!$B:$B,'Interest Rates'!U$4,Data!$A:$A,'Interest Rates'!$S27))</f>
        <v>#N/A</v>
      </c>
      <c r="V27" s="15">
        <f>IF(SUMIFS(Data!$G:$G,Data!$B:$B,'Interest Rates'!V$4,Data!$A:$A,'Interest Rates'!$S27)=0,NA(),SUMIFS(Data!$G:$G,Data!$B:$B,'Interest Rates'!V$4,Data!$A:$A,'Interest Rates'!$S27))</f>
        <v>4.5</v>
      </c>
      <c r="W27" s="15">
        <f>IF(SUMIFS(Data!$G:$G,Data!$B:$B,'Interest Rates'!W$4,Data!$A:$A,'Interest Rates'!$S27)=0,NA(),SUMIFS(Data!$G:$G,Data!$B:$B,'Interest Rates'!W$4,Data!$A:$A,'Interest Rates'!$S27))</f>
        <v>5.5</v>
      </c>
      <c r="X27" s="15" t="e">
        <f>IF(SUMIFS(Data!$G:$G,Data!$B:$B,'Interest Rates'!X$4,Data!$A:$A,'Interest Rates'!$S27)=0,NA(),SUMIFS(Data!$G:$G,Data!$B:$B,'Interest Rates'!X$4,Data!$A:$A,'Interest Rates'!$S27))</f>
        <v>#N/A</v>
      </c>
      <c r="Y27" s="15" t="e">
        <f>IF(SUMIFS(Data!$G:$G,Data!$B:$B,'Interest Rates'!Y$4,Data!$A:$A,'Interest Rates'!$S27)=0,NA(),SUMIFS(Data!$G:$G,Data!$B:$B,'Interest Rates'!Y$4,Data!$A:$A,'Interest Rates'!$S27))</f>
        <v>#N/A</v>
      </c>
      <c r="Z27" s="15" t="e">
        <f>IF(SUMIFS(Data!$G:$G,Data!$B:$B,'Interest Rates'!Z$4,Data!$A:$A,'Interest Rates'!$S27)=0,NA(),SUMIFS(Data!$G:$G,Data!$B:$B,'Interest Rates'!Z$4,Data!$A:$A,'Interest Rates'!$S27))</f>
        <v>#N/A</v>
      </c>
      <c r="AA27" s="15" t="e">
        <f>IF(SUMIFS(Data!$G:$G,Data!$B:$B,'Interest Rates'!AA$4,Data!$A:$A,'Interest Rates'!$S27)=0,NA(),SUMIFS(Data!$G:$G,Data!$B:$B,'Interest Rates'!AA$4,Data!$A:$A,'Interest Rates'!$S27))</f>
        <v>#N/A</v>
      </c>
      <c r="AB27" s="15" t="e">
        <f>IF(SUMIFS(Data!$G:$G,Data!$B:$B,'Interest Rates'!AB$4,Data!$A:$A,'Interest Rates'!$S27)=0,NA(),SUMIFS(Data!$G:$G,Data!$B:$B,'Interest Rates'!AB$4,Data!$A:$A,'Interest Rates'!$S27))</f>
        <v>#N/A</v>
      </c>
      <c r="AC27" s="15" t="e">
        <f>IF(SUMIFS(Data!$G:$G,Data!$B:$B,'Interest Rates'!AC$4,Data!$A:$A,'Interest Rates'!$S27)=0,NA(),SUMIFS(Data!$G:$G,Data!$B:$B,'Interest Rates'!AC$4,Data!$A:$A,'Interest Rates'!$S27))</f>
        <v>#N/A</v>
      </c>
      <c r="AD27" s="15" t="e">
        <f>IF(SUMIFS(Data!$G:$G,Data!$B:$B,'Interest Rates'!AD$4,Data!$A:$A,'Interest Rates'!$S27)=0,NA(),SUMIFS(Data!$G:$G,Data!$B:$B,'Interest Rates'!AD$4,Data!$A:$A,'Interest Rates'!$S27))</f>
        <v>#N/A</v>
      </c>
      <c r="AE27" s="15" t="e">
        <f>IF(SUMIFS(Data!$G:$G,Data!$B:$B,'Interest Rates'!AE$4,Data!$A:$A,'Interest Rates'!$S27)=0,NA(),SUMIFS(Data!$G:$G,Data!$B:$B,'Interest Rates'!AE$4,Data!$A:$A,'Interest Rates'!$S27))</f>
        <v>#N/A</v>
      </c>
      <c r="AF27" s="15" t="e">
        <f>IF(SUMIFS(Data!$G:$G,Data!$B:$B,'Interest Rates'!AF$4,Data!$A:$A,'Interest Rates'!$S27)=0,NA(),SUMIFS(Data!$G:$G,Data!$B:$B,'Interest Rates'!AF$4,Data!$A:$A,'Interest Rates'!$S27))</f>
        <v>#N/A</v>
      </c>
      <c r="AG27" s="15" t="e">
        <f>IF(SUMIFS(Data!$G:$G,Data!$B:$B,'Interest Rates'!AG$4,Data!$A:$A,'Interest Rates'!$S27)=0,NA(),SUMIFS(Data!$G:$G,Data!$B:$B,'Interest Rates'!AG$4,Data!$A:$A,'Interest Rates'!$S27))</f>
        <v>#N/A</v>
      </c>
      <c r="AH27" s="15" t="e">
        <f>IF(SUMIFS(Data!$G:$G,Data!$B:$B,'Interest Rates'!AH$4,Data!$A:$A,'Interest Rates'!$S27)=0,NA(),SUMIFS(Data!$G:$G,Data!$B:$B,'Interest Rates'!AH$4,Data!$A:$A,'Interest Rates'!$S27))</f>
        <v>#N/A</v>
      </c>
      <c r="AI27" s="15" t="e">
        <f>IF(SUMIFS(Data!$G:$G,Data!$B:$B,'Interest Rates'!AI$4,Data!$A:$A,'Interest Rates'!$S27)=0,NA(),SUMIFS(Data!$G:$G,Data!$B:$B,'Interest Rates'!AI$4,Data!$A:$A,'Interest Rates'!$S27))</f>
        <v>#N/A</v>
      </c>
      <c r="AJ27" s="15" t="e">
        <f>IF(SUMIFS(Data!$G:$G,Data!$B:$B,'Interest Rates'!AJ$4,Data!$A:$A,'Interest Rates'!$S27)=0,NA(),SUMIFS(Data!$G:$G,Data!$B:$B,'Interest Rates'!AJ$4,Data!$A:$A,'Interest Rates'!$S27))</f>
        <v>#N/A</v>
      </c>
      <c r="AK27" s="15" t="e">
        <f>IF(SUMIFS(Data!$G:$G,Data!$B:$B,'Interest Rates'!AK$4,Data!$A:$A,'Interest Rates'!$S27)=0,NA(),SUMIFS(Data!$G:$G,Data!$B:$B,'Interest Rates'!AK$4,Data!$A:$A,'Interest Rates'!$S27))</f>
        <v>#N/A</v>
      </c>
      <c r="AL27" s="15" t="e">
        <f>IF(SUMIFS(Data!$G:$G,Data!$B:$B,'Interest Rates'!AL$4,Data!$A:$A,'Interest Rates'!$S27)=0,NA(),SUMIFS(Data!$G:$G,Data!$B:$B,'Interest Rates'!AL$4,Data!$A:$A,'Interest Rates'!$S27))</f>
        <v>#N/A</v>
      </c>
      <c r="AM27" s="15" t="e">
        <f>IF(SUMIFS(Data!$G:$G,Data!$B:$B,'Interest Rates'!AM$4,Data!$A:$A,'Interest Rates'!$S27)=0,NA(),SUMIFS(Data!$G:$G,Data!$B:$B,'Interest Rates'!AM$4,Data!$A:$A,'Interest Rates'!$S27))</f>
        <v>#N/A</v>
      </c>
    </row>
    <row r="28" spans="19:39" x14ac:dyDescent="0.2">
      <c r="S28" s="28">
        <f t="shared" si="0"/>
        <v>40087</v>
      </c>
      <c r="T28" s="15" t="e">
        <f>IF(SUMIFS(Data!$G:$G,Data!$B:$B,'Interest Rates'!T$4,Data!$A:$A,'Interest Rates'!$S28)=0,NA(),SUMIFS(Data!$G:$G,Data!$B:$B,'Interest Rates'!T$4,Data!$A:$A,'Interest Rates'!$S28))</f>
        <v>#N/A</v>
      </c>
      <c r="U28" s="15" t="e">
        <f>IF(SUMIFS(Data!$G:$G,Data!$B:$B,'Interest Rates'!U$4,Data!$A:$A,'Interest Rates'!$S28)=0,NA(),SUMIFS(Data!$G:$G,Data!$B:$B,'Interest Rates'!U$4,Data!$A:$A,'Interest Rates'!$S28))</f>
        <v>#N/A</v>
      </c>
      <c r="V28" s="15">
        <f>IF(SUMIFS(Data!$G:$G,Data!$B:$B,'Interest Rates'!V$4,Data!$A:$A,'Interest Rates'!$S28)=0,NA(),SUMIFS(Data!$G:$G,Data!$B:$B,'Interest Rates'!V$4,Data!$A:$A,'Interest Rates'!$S28))</f>
        <v>4.5</v>
      </c>
      <c r="W28" s="15">
        <f>IF(SUMIFS(Data!$G:$G,Data!$B:$B,'Interest Rates'!W$4,Data!$A:$A,'Interest Rates'!$S28)=0,NA(),SUMIFS(Data!$G:$G,Data!$B:$B,'Interest Rates'!W$4,Data!$A:$A,'Interest Rates'!$S28))</f>
        <v>5.5</v>
      </c>
      <c r="X28" s="15" t="e">
        <f>IF(SUMIFS(Data!$G:$G,Data!$B:$B,'Interest Rates'!X$4,Data!$A:$A,'Interest Rates'!$S28)=0,NA(),SUMIFS(Data!$G:$G,Data!$B:$B,'Interest Rates'!X$4,Data!$A:$A,'Interest Rates'!$S28))</f>
        <v>#N/A</v>
      </c>
      <c r="Y28" s="15" t="e">
        <f>IF(SUMIFS(Data!$G:$G,Data!$B:$B,'Interest Rates'!Y$4,Data!$A:$A,'Interest Rates'!$S28)=0,NA(),SUMIFS(Data!$G:$G,Data!$B:$B,'Interest Rates'!Y$4,Data!$A:$A,'Interest Rates'!$S28))</f>
        <v>#N/A</v>
      </c>
      <c r="Z28" s="15" t="e">
        <f>IF(SUMIFS(Data!$G:$G,Data!$B:$B,'Interest Rates'!Z$4,Data!$A:$A,'Interest Rates'!$S28)=0,NA(),SUMIFS(Data!$G:$G,Data!$B:$B,'Interest Rates'!Z$4,Data!$A:$A,'Interest Rates'!$S28))</f>
        <v>#N/A</v>
      </c>
      <c r="AA28" s="15" t="e">
        <f>IF(SUMIFS(Data!$G:$G,Data!$B:$B,'Interest Rates'!AA$4,Data!$A:$A,'Interest Rates'!$S28)=0,NA(),SUMIFS(Data!$G:$G,Data!$B:$B,'Interest Rates'!AA$4,Data!$A:$A,'Interest Rates'!$S28))</f>
        <v>#N/A</v>
      </c>
      <c r="AB28" s="15" t="e">
        <f>IF(SUMIFS(Data!$G:$G,Data!$B:$B,'Interest Rates'!AB$4,Data!$A:$A,'Interest Rates'!$S28)=0,NA(),SUMIFS(Data!$G:$G,Data!$B:$B,'Interest Rates'!AB$4,Data!$A:$A,'Interest Rates'!$S28))</f>
        <v>#N/A</v>
      </c>
      <c r="AC28" s="15" t="e">
        <f>IF(SUMIFS(Data!$G:$G,Data!$B:$B,'Interest Rates'!AC$4,Data!$A:$A,'Interest Rates'!$S28)=0,NA(),SUMIFS(Data!$G:$G,Data!$B:$B,'Interest Rates'!AC$4,Data!$A:$A,'Interest Rates'!$S28))</f>
        <v>#N/A</v>
      </c>
      <c r="AD28" s="15" t="e">
        <f>IF(SUMIFS(Data!$G:$G,Data!$B:$B,'Interest Rates'!AD$4,Data!$A:$A,'Interest Rates'!$S28)=0,NA(),SUMIFS(Data!$G:$G,Data!$B:$B,'Interest Rates'!AD$4,Data!$A:$A,'Interest Rates'!$S28))</f>
        <v>#N/A</v>
      </c>
      <c r="AE28" s="15" t="e">
        <f>IF(SUMIFS(Data!$G:$G,Data!$B:$B,'Interest Rates'!AE$4,Data!$A:$A,'Interest Rates'!$S28)=0,NA(),SUMIFS(Data!$G:$G,Data!$B:$B,'Interest Rates'!AE$4,Data!$A:$A,'Interest Rates'!$S28))</f>
        <v>#N/A</v>
      </c>
      <c r="AF28" s="15" t="e">
        <f>IF(SUMIFS(Data!$G:$G,Data!$B:$B,'Interest Rates'!AF$4,Data!$A:$A,'Interest Rates'!$S28)=0,NA(),SUMIFS(Data!$G:$G,Data!$B:$B,'Interest Rates'!AF$4,Data!$A:$A,'Interest Rates'!$S28))</f>
        <v>#N/A</v>
      </c>
      <c r="AG28" s="15" t="e">
        <f>IF(SUMIFS(Data!$G:$G,Data!$B:$B,'Interest Rates'!AG$4,Data!$A:$A,'Interest Rates'!$S28)=0,NA(),SUMIFS(Data!$G:$G,Data!$B:$B,'Interest Rates'!AG$4,Data!$A:$A,'Interest Rates'!$S28))</f>
        <v>#N/A</v>
      </c>
      <c r="AH28" s="15" t="e">
        <f>IF(SUMIFS(Data!$G:$G,Data!$B:$B,'Interest Rates'!AH$4,Data!$A:$A,'Interest Rates'!$S28)=0,NA(),SUMIFS(Data!$G:$G,Data!$B:$B,'Interest Rates'!AH$4,Data!$A:$A,'Interest Rates'!$S28))</f>
        <v>#N/A</v>
      </c>
      <c r="AI28" s="15" t="e">
        <f>IF(SUMIFS(Data!$G:$G,Data!$B:$B,'Interest Rates'!AI$4,Data!$A:$A,'Interest Rates'!$S28)=0,NA(),SUMIFS(Data!$G:$G,Data!$B:$B,'Interest Rates'!AI$4,Data!$A:$A,'Interest Rates'!$S28))</f>
        <v>#N/A</v>
      </c>
      <c r="AJ28" s="15" t="e">
        <f>IF(SUMIFS(Data!$G:$G,Data!$B:$B,'Interest Rates'!AJ$4,Data!$A:$A,'Interest Rates'!$S28)=0,NA(),SUMIFS(Data!$G:$G,Data!$B:$B,'Interest Rates'!AJ$4,Data!$A:$A,'Interest Rates'!$S28))</f>
        <v>#N/A</v>
      </c>
      <c r="AK28" s="15" t="e">
        <f>IF(SUMIFS(Data!$G:$G,Data!$B:$B,'Interest Rates'!AK$4,Data!$A:$A,'Interest Rates'!$S28)=0,NA(),SUMIFS(Data!$G:$G,Data!$B:$B,'Interest Rates'!AK$4,Data!$A:$A,'Interest Rates'!$S28))</f>
        <v>#N/A</v>
      </c>
      <c r="AL28" s="15" t="e">
        <f>IF(SUMIFS(Data!$G:$G,Data!$B:$B,'Interest Rates'!AL$4,Data!$A:$A,'Interest Rates'!$S28)=0,NA(),SUMIFS(Data!$G:$G,Data!$B:$B,'Interest Rates'!AL$4,Data!$A:$A,'Interest Rates'!$S28))</f>
        <v>#N/A</v>
      </c>
      <c r="AM28" s="15" t="e">
        <f>IF(SUMIFS(Data!$G:$G,Data!$B:$B,'Interest Rates'!AM$4,Data!$A:$A,'Interest Rates'!$S28)=0,NA(),SUMIFS(Data!$G:$G,Data!$B:$B,'Interest Rates'!AM$4,Data!$A:$A,'Interest Rates'!$S28))</f>
        <v>#N/A</v>
      </c>
    </row>
    <row r="29" spans="19:39" x14ac:dyDescent="0.2">
      <c r="S29" s="28">
        <f t="shared" si="0"/>
        <v>40118</v>
      </c>
      <c r="T29" s="15" t="e">
        <f>IF(SUMIFS(Data!$G:$G,Data!$B:$B,'Interest Rates'!T$4,Data!$A:$A,'Interest Rates'!$S29)=0,NA(),SUMIFS(Data!$G:$G,Data!$B:$B,'Interest Rates'!T$4,Data!$A:$A,'Interest Rates'!$S29))</f>
        <v>#N/A</v>
      </c>
      <c r="U29" s="15" t="e">
        <f>IF(SUMIFS(Data!$G:$G,Data!$B:$B,'Interest Rates'!U$4,Data!$A:$A,'Interest Rates'!$S29)=0,NA(),SUMIFS(Data!$G:$G,Data!$B:$B,'Interest Rates'!U$4,Data!$A:$A,'Interest Rates'!$S29))</f>
        <v>#N/A</v>
      </c>
      <c r="V29" s="15">
        <f>IF(SUMIFS(Data!$G:$G,Data!$B:$B,'Interest Rates'!V$4,Data!$A:$A,'Interest Rates'!$S29)=0,NA(),SUMIFS(Data!$G:$G,Data!$B:$B,'Interest Rates'!V$4,Data!$A:$A,'Interest Rates'!$S29))</f>
        <v>4.5</v>
      </c>
      <c r="W29" s="15">
        <f>IF(SUMIFS(Data!$G:$G,Data!$B:$B,'Interest Rates'!W$4,Data!$A:$A,'Interest Rates'!$S29)=0,NA(),SUMIFS(Data!$G:$G,Data!$B:$B,'Interest Rates'!W$4,Data!$A:$A,'Interest Rates'!$S29))</f>
        <v>5.6</v>
      </c>
      <c r="X29" s="15" t="e">
        <f>IF(SUMIFS(Data!$G:$G,Data!$B:$B,'Interest Rates'!X$4,Data!$A:$A,'Interest Rates'!$S29)=0,NA(),SUMIFS(Data!$G:$G,Data!$B:$B,'Interest Rates'!X$4,Data!$A:$A,'Interest Rates'!$S29))</f>
        <v>#N/A</v>
      </c>
      <c r="Y29" s="15" t="e">
        <f>IF(SUMIFS(Data!$G:$G,Data!$B:$B,'Interest Rates'!Y$4,Data!$A:$A,'Interest Rates'!$S29)=0,NA(),SUMIFS(Data!$G:$G,Data!$B:$B,'Interest Rates'!Y$4,Data!$A:$A,'Interest Rates'!$S29))</f>
        <v>#N/A</v>
      </c>
      <c r="Z29" s="15" t="e">
        <f>IF(SUMIFS(Data!$G:$G,Data!$B:$B,'Interest Rates'!Z$4,Data!$A:$A,'Interest Rates'!$S29)=0,NA(),SUMIFS(Data!$G:$G,Data!$B:$B,'Interest Rates'!Z$4,Data!$A:$A,'Interest Rates'!$S29))</f>
        <v>#N/A</v>
      </c>
      <c r="AA29" s="15" t="e">
        <f>IF(SUMIFS(Data!$G:$G,Data!$B:$B,'Interest Rates'!AA$4,Data!$A:$A,'Interest Rates'!$S29)=0,NA(),SUMIFS(Data!$G:$G,Data!$B:$B,'Interest Rates'!AA$4,Data!$A:$A,'Interest Rates'!$S29))</f>
        <v>#N/A</v>
      </c>
      <c r="AB29" s="15" t="e">
        <f>IF(SUMIFS(Data!$G:$G,Data!$B:$B,'Interest Rates'!AB$4,Data!$A:$A,'Interest Rates'!$S29)=0,NA(),SUMIFS(Data!$G:$G,Data!$B:$B,'Interest Rates'!AB$4,Data!$A:$A,'Interest Rates'!$S29))</f>
        <v>#N/A</v>
      </c>
      <c r="AC29" s="15" t="e">
        <f>IF(SUMIFS(Data!$G:$G,Data!$B:$B,'Interest Rates'!AC$4,Data!$A:$A,'Interest Rates'!$S29)=0,NA(),SUMIFS(Data!$G:$G,Data!$B:$B,'Interest Rates'!AC$4,Data!$A:$A,'Interest Rates'!$S29))</f>
        <v>#N/A</v>
      </c>
      <c r="AD29" s="15" t="e">
        <f>IF(SUMIFS(Data!$G:$G,Data!$B:$B,'Interest Rates'!AD$4,Data!$A:$A,'Interest Rates'!$S29)=0,NA(),SUMIFS(Data!$G:$G,Data!$B:$B,'Interest Rates'!AD$4,Data!$A:$A,'Interest Rates'!$S29))</f>
        <v>#N/A</v>
      </c>
      <c r="AE29" s="15" t="e">
        <f>IF(SUMIFS(Data!$G:$G,Data!$B:$B,'Interest Rates'!AE$4,Data!$A:$A,'Interest Rates'!$S29)=0,NA(),SUMIFS(Data!$G:$G,Data!$B:$B,'Interest Rates'!AE$4,Data!$A:$A,'Interest Rates'!$S29))</f>
        <v>#N/A</v>
      </c>
      <c r="AF29" s="15" t="e">
        <f>IF(SUMIFS(Data!$G:$G,Data!$B:$B,'Interest Rates'!AF$4,Data!$A:$A,'Interest Rates'!$S29)=0,NA(),SUMIFS(Data!$G:$G,Data!$B:$B,'Interest Rates'!AF$4,Data!$A:$A,'Interest Rates'!$S29))</f>
        <v>#N/A</v>
      </c>
      <c r="AG29" s="15" t="e">
        <f>IF(SUMIFS(Data!$G:$G,Data!$B:$B,'Interest Rates'!AG$4,Data!$A:$A,'Interest Rates'!$S29)=0,NA(),SUMIFS(Data!$G:$G,Data!$B:$B,'Interest Rates'!AG$4,Data!$A:$A,'Interest Rates'!$S29))</f>
        <v>#N/A</v>
      </c>
      <c r="AH29" s="15" t="e">
        <f>IF(SUMIFS(Data!$G:$G,Data!$B:$B,'Interest Rates'!AH$4,Data!$A:$A,'Interest Rates'!$S29)=0,NA(),SUMIFS(Data!$G:$G,Data!$B:$B,'Interest Rates'!AH$4,Data!$A:$A,'Interest Rates'!$S29))</f>
        <v>#N/A</v>
      </c>
      <c r="AI29" s="15" t="e">
        <f>IF(SUMIFS(Data!$G:$G,Data!$B:$B,'Interest Rates'!AI$4,Data!$A:$A,'Interest Rates'!$S29)=0,NA(),SUMIFS(Data!$G:$G,Data!$B:$B,'Interest Rates'!AI$4,Data!$A:$A,'Interest Rates'!$S29))</f>
        <v>#N/A</v>
      </c>
      <c r="AJ29" s="15" t="e">
        <f>IF(SUMIFS(Data!$G:$G,Data!$B:$B,'Interest Rates'!AJ$4,Data!$A:$A,'Interest Rates'!$S29)=0,NA(),SUMIFS(Data!$G:$G,Data!$B:$B,'Interest Rates'!AJ$4,Data!$A:$A,'Interest Rates'!$S29))</f>
        <v>#N/A</v>
      </c>
      <c r="AK29" s="15" t="e">
        <f>IF(SUMIFS(Data!$G:$G,Data!$B:$B,'Interest Rates'!AK$4,Data!$A:$A,'Interest Rates'!$S29)=0,NA(),SUMIFS(Data!$G:$G,Data!$B:$B,'Interest Rates'!AK$4,Data!$A:$A,'Interest Rates'!$S29))</f>
        <v>#N/A</v>
      </c>
      <c r="AL29" s="15" t="e">
        <f>IF(SUMIFS(Data!$G:$G,Data!$B:$B,'Interest Rates'!AL$4,Data!$A:$A,'Interest Rates'!$S29)=0,NA(),SUMIFS(Data!$G:$G,Data!$B:$B,'Interest Rates'!AL$4,Data!$A:$A,'Interest Rates'!$S29))</f>
        <v>#N/A</v>
      </c>
      <c r="AM29" s="15" t="e">
        <f>IF(SUMIFS(Data!$G:$G,Data!$B:$B,'Interest Rates'!AM$4,Data!$A:$A,'Interest Rates'!$S29)=0,NA(),SUMIFS(Data!$G:$G,Data!$B:$B,'Interest Rates'!AM$4,Data!$A:$A,'Interest Rates'!$S29))</f>
        <v>#N/A</v>
      </c>
    </row>
    <row r="30" spans="19:39" x14ac:dyDescent="0.2">
      <c r="S30" s="28">
        <f t="shared" si="0"/>
        <v>40148</v>
      </c>
      <c r="T30" s="15" t="e">
        <f>IF(SUMIFS(Data!$G:$G,Data!$B:$B,'Interest Rates'!T$4,Data!$A:$A,'Interest Rates'!$S30)=0,NA(),SUMIFS(Data!$G:$G,Data!$B:$B,'Interest Rates'!T$4,Data!$A:$A,'Interest Rates'!$S30))</f>
        <v>#N/A</v>
      </c>
      <c r="U30" s="15" t="e">
        <f>IF(SUMIFS(Data!$G:$G,Data!$B:$B,'Interest Rates'!U$4,Data!$A:$A,'Interest Rates'!$S30)=0,NA(),SUMIFS(Data!$G:$G,Data!$B:$B,'Interest Rates'!U$4,Data!$A:$A,'Interest Rates'!$S30))</f>
        <v>#N/A</v>
      </c>
      <c r="V30" s="15" t="e">
        <f>IF(SUMIFS(Data!$G:$G,Data!$B:$B,'Interest Rates'!V$4,Data!$A:$A,'Interest Rates'!$S30)=0,NA(),SUMIFS(Data!$G:$G,Data!$B:$B,'Interest Rates'!V$4,Data!$A:$A,'Interest Rates'!$S30))</f>
        <v>#N/A</v>
      </c>
      <c r="W30" s="15">
        <f>IF(SUMIFS(Data!$G:$G,Data!$B:$B,'Interest Rates'!W$4,Data!$A:$A,'Interest Rates'!$S30)=0,NA(),SUMIFS(Data!$G:$G,Data!$B:$B,'Interest Rates'!W$4,Data!$A:$A,'Interest Rates'!$S30))</f>
        <v>5.5</v>
      </c>
      <c r="X30" s="15">
        <f>IF(SUMIFS(Data!$G:$G,Data!$B:$B,'Interest Rates'!X$4,Data!$A:$A,'Interest Rates'!$S30)=0,NA(),SUMIFS(Data!$G:$G,Data!$B:$B,'Interest Rates'!X$4,Data!$A:$A,'Interest Rates'!$S30))</f>
        <v>6.3</v>
      </c>
      <c r="Y30" s="15" t="e">
        <f>IF(SUMIFS(Data!$G:$G,Data!$B:$B,'Interest Rates'!Y$4,Data!$A:$A,'Interest Rates'!$S30)=0,NA(),SUMIFS(Data!$G:$G,Data!$B:$B,'Interest Rates'!Y$4,Data!$A:$A,'Interest Rates'!$S30))</f>
        <v>#N/A</v>
      </c>
      <c r="Z30" s="15" t="e">
        <f>IF(SUMIFS(Data!$G:$G,Data!$B:$B,'Interest Rates'!Z$4,Data!$A:$A,'Interest Rates'!$S30)=0,NA(),SUMIFS(Data!$G:$G,Data!$B:$B,'Interest Rates'!Z$4,Data!$A:$A,'Interest Rates'!$S30))</f>
        <v>#N/A</v>
      </c>
      <c r="AA30" s="15" t="e">
        <f>IF(SUMIFS(Data!$G:$G,Data!$B:$B,'Interest Rates'!AA$4,Data!$A:$A,'Interest Rates'!$S30)=0,NA(),SUMIFS(Data!$G:$G,Data!$B:$B,'Interest Rates'!AA$4,Data!$A:$A,'Interest Rates'!$S30))</f>
        <v>#N/A</v>
      </c>
      <c r="AB30" s="15" t="e">
        <f>IF(SUMIFS(Data!$G:$G,Data!$B:$B,'Interest Rates'!AB$4,Data!$A:$A,'Interest Rates'!$S30)=0,NA(),SUMIFS(Data!$G:$G,Data!$B:$B,'Interest Rates'!AB$4,Data!$A:$A,'Interest Rates'!$S30))</f>
        <v>#N/A</v>
      </c>
      <c r="AC30" s="15" t="e">
        <f>IF(SUMIFS(Data!$G:$G,Data!$B:$B,'Interest Rates'!AC$4,Data!$A:$A,'Interest Rates'!$S30)=0,NA(),SUMIFS(Data!$G:$G,Data!$B:$B,'Interest Rates'!AC$4,Data!$A:$A,'Interest Rates'!$S30))</f>
        <v>#N/A</v>
      </c>
      <c r="AD30" s="15" t="e">
        <f>IF(SUMIFS(Data!$G:$G,Data!$B:$B,'Interest Rates'!AD$4,Data!$A:$A,'Interest Rates'!$S30)=0,NA(),SUMIFS(Data!$G:$G,Data!$B:$B,'Interest Rates'!AD$4,Data!$A:$A,'Interest Rates'!$S30))</f>
        <v>#N/A</v>
      </c>
      <c r="AE30" s="15" t="e">
        <f>IF(SUMIFS(Data!$G:$G,Data!$B:$B,'Interest Rates'!AE$4,Data!$A:$A,'Interest Rates'!$S30)=0,NA(),SUMIFS(Data!$G:$G,Data!$B:$B,'Interest Rates'!AE$4,Data!$A:$A,'Interest Rates'!$S30))</f>
        <v>#N/A</v>
      </c>
      <c r="AF30" s="15" t="e">
        <f>IF(SUMIFS(Data!$G:$G,Data!$B:$B,'Interest Rates'!AF$4,Data!$A:$A,'Interest Rates'!$S30)=0,NA(),SUMIFS(Data!$G:$G,Data!$B:$B,'Interest Rates'!AF$4,Data!$A:$A,'Interest Rates'!$S30))</f>
        <v>#N/A</v>
      </c>
      <c r="AG30" s="15" t="e">
        <f>IF(SUMIFS(Data!$G:$G,Data!$B:$B,'Interest Rates'!AG$4,Data!$A:$A,'Interest Rates'!$S30)=0,NA(),SUMIFS(Data!$G:$G,Data!$B:$B,'Interest Rates'!AG$4,Data!$A:$A,'Interest Rates'!$S30))</f>
        <v>#N/A</v>
      </c>
      <c r="AH30" s="15" t="e">
        <f>IF(SUMIFS(Data!$G:$G,Data!$B:$B,'Interest Rates'!AH$4,Data!$A:$A,'Interest Rates'!$S30)=0,NA(),SUMIFS(Data!$G:$G,Data!$B:$B,'Interest Rates'!AH$4,Data!$A:$A,'Interest Rates'!$S30))</f>
        <v>#N/A</v>
      </c>
      <c r="AI30" s="15" t="e">
        <f>IF(SUMIFS(Data!$G:$G,Data!$B:$B,'Interest Rates'!AI$4,Data!$A:$A,'Interest Rates'!$S30)=0,NA(),SUMIFS(Data!$G:$G,Data!$B:$B,'Interest Rates'!AI$4,Data!$A:$A,'Interest Rates'!$S30))</f>
        <v>#N/A</v>
      </c>
      <c r="AJ30" s="15" t="e">
        <f>IF(SUMIFS(Data!$G:$G,Data!$B:$B,'Interest Rates'!AJ$4,Data!$A:$A,'Interest Rates'!$S30)=0,NA(),SUMIFS(Data!$G:$G,Data!$B:$B,'Interest Rates'!AJ$4,Data!$A:$A,'Interest Rates'!$S30))</f>
        <v>#N/A</v>
      </c>
      <c r="AK30" s="15" t="e">
        <f>IF(SUMIFS(Data!$G:$G,Data!$B:$B,'Interest Rates'!AK$4,Data!$A:$A,'Interest Rates'!$S30)=0,NA(),SUMIFS(Data!$G:$G,Data!$B:$B,'Interest Rates'!AK$4,Data!$A:$A,'Interest Rates'!$S30))</f>
        <v>#N/A</v>
      </c>
      <c r="AL30" s="15" t="e">
        <f>IF(SUMIFS(Data!$G:$G,Data!$B:$B,'Interest Rates'!AL$4,Data!$A:$A,'Interest Rates'!$S30)=0,NA(),SUMIFS(Data!$G:$G,Data!$B:$B,'Interest Rates'!AL$4,Data!$A:$A,'Interest Rates'!$S30))</f>
        <v>#N/A</v>
      </c>
      <c r="AM30" s="15" t="e">
        <f>IF(SUMIFS(Data!$G:$G,Data!$B:$B,'Interest Rates'!AM$4,Data!$A:$A,'Interest Rates'!$S30)=0,NA(),SUMIFS(Data!$G:$G,Data!$B:$B,'Interest Rates'!AM$4,Data!$A:$A,'Interest Rates'!$S30))</f>
        <v>#N/A</v>
      </c>
    </row>
    <row r="31" spans="19:39" x14ac:dyDescent="0.2">
      <c r="S31" s="28">
        <f t="shared" si="0"/>
        <v>40179</v>
      </c>
      <c r="T31" s="15" t="e">
        <f>IF(SUMIFS(Data!$G:$G,Data!$B:$B,'Interest Rates'!T$4,Data!$A:$A,'Interest Rates'!$S31)=0,NA(),SUMIFS(Data!$G:$G,Data!$B:$B,'Interest Rates'!T$4,Data!$A:$A,'Interest Rates'!$S31))</f>
        <v>#N/A</v>
      </c>
      <c r="U31" s="15" t="e">
        <f>IF(SUMIFS(Data!$G:$G,Data!$B:$B,'Interest Rates'!U$4,Data!$A:$A,'Interest Rates'!$S31)=0,NA(),SUMIFS(Data!$G:$G,Data!$B:$B,'Interest Rates'!U$4,Data!$A:$A,'Interest Rates'!$S31))</f>
        <v>#N/A</v>
      </c>
      <c r="V31" s="15" t="e">
        <f>IF(SUMIFS(Data!$G:$G,Data!$B:$B,'Interest Rates'!V$4,Data!$A:$A,'Interest Rates'!$S31)=0,NA(),SUMIFS(Data!$G:$G,Data!$B:$B,'Interest Rates'!V$4,Data!$A:$A,'Interest Rates'!$S31))</f>
        <v>#N/A</v>
      </c>
      <c r="W31" s="15">
        <f>IF(SUMIFS(Data!$G:$G,Data!$B:$B,'Interest Rates'!W$4,Data!$A:$A,'Interest Rates'!$S31)=0,NA(),SUMIFS(Data!$G:$G,Data!$B:$B,'Interest Rates'!W$4,Data!$A:$A,'Interest Rates'!$S31))</f>
        <v>5.5</v>
      </c>
      <c r="X31" s="15">
        <f>IF(SUMIFS(Data!$G:$G,Data!$B:$B,'Interest Rates'!X$4,Data!$A:$A,'Interest Rates'!$S31)=0,NA(),SUMIFS(Data!$G:$G,Data!$B:$B,'Interest Rates'!X$4,Data!$A:$A,'Interest Rates'!$S31))</f>
        <v>6.25</v>
      </c>
      <c r="Y31" s="15" t="e">
        <f>IF(SUMIFS(Data!$G:$G,Data!$B:$B,'Interest Rates'!Y$4,Data!$A:$A,'Interest Rates'!$S31)=0,NA(),SUMIFS(Data!$G:$G,Data!$B:$B,'Interest Rates'!Y$4,Data!$A:$A,'Interest Rates'!$S31))</f>
        <v>#N/A</v>
      </c>
      <c r="Z31" s="15" t="e">
        <f>IF(SUMIFS(Data!$G:$G,Data!$B:$B,'Interest Rates'!Z$4,Data!$A:$A,'Interest Rates'!$S31)=0,NA(),SUMIFS(Data!$G:$G,Data!$B:$B,'Interest Rates'!Z$4,Data!$A:$A,'Interest Rates'!$S31))</f>
        <v>#N/A</v>
      </c>
      <c r="AA31" s="15" t="e">
        <f>IF(SUMIFS(Data!$G:$G,Data!$B:$B,'Interest Rates'!AA$4,Data!$A:$A,'Interest Rates'!$S31)=0,NA(),SUMIFS(Data!$G:$G,Data!$B:$B,'Interest Rates'!AA$4,Data!$A:$A,'Interest Rates'!$S31))</f>
        <v>#N/A</v>
      </c>
      <c r="AB31" s="15" t="e">
        <f>IF(SUMIFS(Data!$G:$G,Data!$B:$B,'Interest Rates'!AB$4,Data!$A:$A,'Interest Rates'!$S31)=0,NA(),SUMIFS(Data!$G:$G,Data!$B:$B,'Interest Rates'!AB$4,Data!$A:$A,'Interest Rates'!$S31))</f>
        <v>#N/A</v>
      </c>
      <c r="AC31" s="15" t="e">
        <f>IF(SUMIFS(Data!$G:$G,Data!$B:$B,'Interest Rates'!AC$4,Data!$A:$A,'Interest Rates'!$S31)=0,NA(),SUMIFS(Data!$G:$G,Data!$B:$B,'Interest Rates'!AC$4,Data!$A:$A,'Interest Rates'!$S31))</f>
        <v>#N/A</v>
      </c>
      <c r="AD31" s="15" t="e">
        <f>IF(SUMIFS(Data!$G:$G,Data!$B:$B,'Interest Rates'!AD$4,Data!$A:$A,'Interest Rates'!$S31)=0,NA(),SUMIFS(Data!$G:$G,Data!$B:$B,'Interest Rates'!AD$4,Data!$A:$A,'Interest Rates'!$S31))</f>
        <v>#N/A</v>
      </c>
      <c r="AE31" s="15" t="e">
        <f>IF(SUMIFS(Data!$G:$G,Data!$B:$B,'Interest Rates'!AE$4,Data!$A:$A,'Interest Rates'!$S31)=0,NA(),SUMIFS(Data!$G:$G,Data!$B:$B,'Interest Rates'!AE$4,Data!$A:$A,'Interest Rates'!$S31))</f>
        <v>#N/A</v>
      </c>
      <c r="AF31" s="15" t="e">
        <f>IF(SUMIFS(Data!$G:$G,Data!$B:$B,'Interest Rates'!AF$4,Data!$A:$A,'Interest Rates'!$S31)=0,NA(),SUMIFS(Data!$G:$G,Data!$B:$B,'Interest Rates'!AF$4,Data!$A:$A,'Interest Rates'!$S31))</f>
        <v>#N/A</v>
      </c>
      <c r="AG31" s="15" t="e">
        <f>IF(SUMIFS(Data!$G:$G,Data!$B:$B,'Interest Rates'!AG$4,Data!$A:$A,'Interest Rates'!$S31)=0,NA(),SUMIFS(Data!$G:$G,Data!$B:$B,'Interest Rates'!AG$4,Data!$A:$A,'Interest Rates'!$S31))</f>
        <v>#N/A</v>
      </c>
      <c r="AH31" s="15" t="e">
        <f>IF(SUMIFS(Data!$G:$G,Data!$B:$B,'Interest Rates'!AH$4,Data!$A:$A,'Interest Rates'!$S31)=0,NA(),SUMIFS(Data!$G:$G,Data!$B:$B,'Interest Rates'!AH$4,Data!$A:$A,'Interest Rates'!$S31))</f>
        <v>#N/A</v>
      </c>
      <c r="AI31" s="15" t="e">
        <f>IF(SUMIFS(Data!$G:$G,Data!$B:$B,'Interest Rates'!AI$4,Data!$A:$A,'Interest Rates'!$S31)=0,NA(),SUMIFS(Data!$G:$G,Data!$B:$B,'Interest Rates'!AI$4,Data!$A:$A,'Interest Rates'!$S31))</f>
        <v>#N/A</v>
      </c>
      <c r="AJ31" s="15" t="e">
        <f>IF(SUMIFS(Data!$G:$G,Data!$B:$B,'Interest Rates'!AJ$4,Data!$A:$A,'Interest Rates'!$S31)=0,NA(),SUMIFS(Data!$G:$G,Data!$B:$B,'Interest Rates'!AJ$4,Data!$A:$A,'Interest Rates'!$S31))</f>
        <v>#N/A</v>
      </c>
      <c r="AK31" s="15" t="e">
        <f>IF(SUMIFS(Data!$G:$G,Data!$B:$B,'Interest Rates'!AK$4,Data!$A:$A,'Interest Rates'!$S31)=0,NA(),SUMIFS(Data!$G:$G,Data!$B:$B,'Interest Rates'!AK$4,Data!$A:$A,'Interest Rates'!$S31))</f>
        <v>#N/A</v>
      </c>
      <c r="AL31" s="15" t="e">
        <f>IF(SUMIFS(Data!$G:$G,Data!$B:$B,'Interest Rates'!AL$4,Data!$A:$A,'Interest Rates'!$S31)=0,NA(),SUMIFS(Data!$G:$G,Data!$B:$B,'Interest Rates'!AL$4,Data!$A:$A,'Interest Rates'!$S31))</f>
        <v>#N/A</v>
      </c>
      <c r="AM31" s="15" t="e">
        <f>IF(SUMIFS(Data!$G:$G,Data!$B:$B,'Interest Rates'!AM$4,Data!$A:$A,'Interest Rates'!$S31)=0,NA(),SUMIFS(Data!$G:$G,Data!$B:$B,'Interest Rates'!AM$4,Data!$A:$A,'Interest Rates'!$S31))</f>
        <v>#N/A</v>
      </c>
    </row>
    <row r="32" spans="19:39" x14ac:dyDescent="0.2">
      <c r="S32" s="28">
        <f t="shared" si="0"/>
        <v>40210</v>
      </c>
      <c r="T32" s="15" t="e">
        <f>IF(SUMIFS(Data!$G:$G,Data!$B:$B,'Interest Rates'!T$4,Data!$A:$A,'Interest Rates'!$S32)=0,NA(),SUMIFS(Data!$G:$G,Data!$B:$B,'Interest Rates'!T$4,Data!$A:$A,'Interest Rates'!$S32))</f>
        <v>#N/A</v>
      </c>
      <c r="U32" s="15" t="e">
        <f>IF(SUMIFS(Data!$G:$G,Data!$B:$B,'Interest Rates'!U$4,Data!$A:$A,'Interest Rates'!$S32)=0,NA(),SUMIFS(Data!$G:$G,Data!$B:$B,'Interest Rates'!U$4,Data!$A:$A,'Interest Rates'!$S32))</f>
        <v>#N/A</v>
      </c>
      <c r="V32" s="15" t="e">
        <f>IF(SUMIFS(Data!$G:$G,Data!$B:$B,'Interest Rates'!V$4,Data!$A:$A,'Interest Rates'!$S32)=0,NA(),SUMIFS(Data!$G:$G,Data!$B:$B,'Interest Rates'!V$4,Data!$A:$A,'Interest Rates'!$S32))</f>
        <v>#N/A</v>
      </c>
      <c r="W32" s="15">
        <f>IF(SUMIFS(Data!$G:$G,Data!$B:$B,'Interest Rates'!W$4,Data!$A:$A,'Interest Rates'!$S32)=0,NA(),SUMIFS(Data!$G:$G,Data!$B:$B,'Interest Rates'!W$4,Data!$A:$A,'Interest Rates'!$S32))</f>
        <v>5.25</v>
      </c>
      <c r="X32" s="15">
        <f>IF(SUMIFS(Data!$G:$G,Data!$B:$B,'Interest Rates'!X$4,Data!$A:$A,'Interest Rates'!$S32)=0,NA(),SUMIFS(Data!$G:$G,Data!$B:$B,'Interest Rates'!X$4,Data!$A:$A,'Interest Rates'!$S32))</f>
        <v>6.25</v>
      </c>
      <c r="Y32" s="15" t="e">
        <f>IF(SUMIFS(Data!$G:$G,Data!$B:$B,'Interest Rates'!Y$4,Data!$A:$A,'Interest Rates'!$S32)=0,NA(),SUMIFS(Data!$G:$G,Data!$B:$B,'Interest Rates'!Y$4,Data!$A:$A,'Interest Rates'!$S32))</f>
        <v>#N/A</v>
      </c>
      <c r="Z32" s="15" t="e">
        <f>IF(SUMIFS(Data!$G:$G,Data!$B:$B,'Interest Rates'!Z$4,Data!$A:$A,'Interest Rates'!$S32)=0,NA(),SUMIFS(Data!$G:$G,Data!$B:$B,'Interest Rates'!Z$4,Data!$A:$A,'Interest Rates'!$S32))</f>
        <v>#N/A</v>
      </c>
      <c r="AA32" s="15" t="e">
        <f>IF(SUMIFS(Data!$G:$G,Data!$B:$B,'Interest Rates'!AA$4,Data!$A:$A,'Interest Rates'!$S32)=0,NA(),SUMIFS(Data!$G:$G,Data!$B:$B,'Interest Rates'!AA$4,Data!$A:$A,'Interest Rates'!$S32))</f>
        <v>#N/A</v>
      </c>
      <c r="AB32" s="15" t="e">
        <f>IF(SUMIFS(Data!$G:$G,Data!$B:$B,'Interest Rates'!AB$4,Data!$A:$A,'Interest Rates'!$S32)=0,NA(),SUMIFS(Data!$G:$G,Data!$B:$B,'Interest Rates'!AB$4,Data!$A:$A,'Interest Rates'!$S32))</f>
        <v>#N/A</v>
      </c>
      <c r="AC32" s="15" t="e">
        <f>IF(SUMIFS(Data!$G:$G,Data!$B:$B,'Interest Rates'!AC$4,Data!$A:$A,'Interest Rates'!$S32)=0,NA(),SUMIFS(Data!$G:$G,Data!$B:$B,'Interest Rates'!AC$4,Data!$A:$A,'Interest Rates'!$S32))</f>
        <v>#N/A</v>
      </c>
      <c r="AD32" s="15" t="e">
        <f>IF(SUMIFS(Data!$G:$G,Data!$B:$B,'Interest Rates'!AD$4,Data!$A:$A,'Interest Rates'!$S32)=0,NA(),SUMIFS(Data!$G:$G,Data!$B:$B,'Interest Rates'!AD$4,Data!$A:$A,'Interest Rates'!$S32))</f>
        <v>#N/A</v>
      </c>
      <c r="AE32" s="15" t="e">
        <f>IF(SUMIFS(Data!$G:$G,Data!$B:$B,'Interest Rates'!AE$4,Data!$A:$A,'Interest Rates'!$S32)=0,NA(),SUMIFS(Data!$G:$G,Data!$B:$B,'Interest Rates'!AE$4,Data!$A:$A,'Interest Rates'!$S32))</f>
        <v>#N/A</v>
      </c>
      <c r="AF32" s="15" t="e">
        <f>IF(SUMIFS(Data!$G:$G,Data!$B:$B,'Interest Rates'!AF$4,Data!$A:$A,'Interest Rates'!$S32)=0,NA(),SUMIFS(Data!$G:$G,Data!$B:$B,'Interest Rates'!AF$4,Data!$A:$A,'Interest Rates'!$S32))</f>
        <v>#N/A</v>
      </c>
      <c r="AG32" s="15" t="e">
        <f>IF(SUMIFS(Data!$G:$G,Data!$B:$B,'Interest Rates'!AG$4,Data!$A:$A,'Interest Rates'!$S32)=0,NA(),SUMIFS(Data!$G:$G,Data!$B:$B,'Interest Rates'!AG$4,Data!$A:$A,'Interest Rates'!$S32))</f>
        <v>#N/A</v>
      </c>
      <c r="AH32" s="15" t="e">
        <f>IF(SUMIFS(Data!$G:$G,Data!$B:$B,'Interest Rates'!AH$4,Data!$A:$A,'Interest Rates'!$S32)=0,NA(),SUMIFS(Data!$G:$G,Data!$B:$B,'Interest Rates'!AH$4,Data!$A:$A,'Interest Rates'!$S32))</f>
        <v>#N/A</v>
      </c>
      <c r="AI32" s="15" t="e">
        <f>IF(SUMIFS(Data!$G:$G,Data!$B:$B,'Interest Rates'!AI$4,Data!$A:$A,'Interest Rates'!$S32)=0,NA(),SUMIFS(Data!$G:$G,Data!$B:$B,'Interest Rates'!AI$4,Data!$A:$A,'Interest Rates'!$S32))</f>
        <v>#N/A</v>
      </c>
      <c r="AJ32" s="15" t="e">
        <f>IF(SUMIFS(Data!$G:$G,Data!$B:$B,'Interest Rates'!AJ$4,Data!$A:$A,'Interest Rates'!$S32)=0,NA(),SUMIFS(Data!$G:$G,Data!$B:$B,'Interest Rates'!AJ$4,Data!$A:$A,'Interest Rates'!$S32))</f>
        <v>#N/A</v>
      </c>
      <c r="AK32" s="15" t="e">
        <f>IF(SUMIFS(Data!$G:$G,Data!$B:$B,'Interest Rates'!AK$4,Data!$A:$A,'Interest Rates'!$S32)=0,NA(),SUMIFS(Data!$G:$G,Data!$B:$B,'Interest Rates'!AK$4,Data!$A:$A,'Interest Rates'!$S32))</f>
        <v>#N/A</v>
      </c>
      <c r="AL32" s="15" t="e">
        <f>IF(SUMIFS(Data!$G:$G,Data!$B:$B,'Interest Rates'!AL$4,Data!$A:$A,'Interest Rates'!$S32)=0,NA(),SUMIFS(Data!$G:$G,Data!$B:$B,'Interest Rates'!AL$4,Data!$A:$A,'Interest Rates'!$S32))</f>
        <v>#N/A</v>
      </c>
      <c r="AM32" s="15" t="e">
        <f>IF(SUMIFS(Data!$G:$G,Data!$B:$B,'Interest Rates'!AM$4,Data!$A:$A,'Interest Rates'!$S32)=0,NA(),SUMIFS(Data!$G:$G,Data!$B:$B,'Interest Rates'!AM$4,Data!$A:$A,'Interest Rates'!$S32))</f>
        <v>#N/A</v>
      </c>
    </row>
    <row r="33" spans="19:39" x14ac:dyDescent="0.2">
      <c r="S33" s="28">
        <f t="shared" si="0"/>
        <v>40238</v>
      </c>
      <c r="T33" s="15" t="e">
        <f>IF(SUMIFS(Data!$G:$G,Data!$B:$B,'Interest Rates'!T$4,Data!$A:$A,'Interest Rates'!$S33)=0,NA(),SUMIFS(Data!$G:$G,Data!$B:$B,'Interest Rates'!T$4,Data!$A:$A,'Interest Rates'!$S33))</f>
        <v>#N/A</v>
      </c>
      <c r="U33" s="15" t="e">
        <f>IF(SUMIFS(Data!$G:$G,Data!$B:$B,'Interest Rates'!U$4,Data!$A:$A,'Interest Rates'!$S33)=0,NA(),SUMIFS(Data!$G:$G,Data!$B:$B,'Interest Rates'!U$4,Data!$A:$A,'Interest Rates'!$S33))</f>
        <v>#N/A</v>
      </c>
      <c r="V33" s="15" t="e">
        <f>IF(SUMIFS(Data!$G:$G,Data!$B:$B,'Interest Rates'!V$4,Data!$A:$A,'Interest Rates'!$S33)=0,NA(),SUMIFS(Data!$G:$G,Data!$B:$B,'Interest Rates'!V$4,Data!$A:$A,'Interest Rates'!$S33))</f>
        <v>#N/A</v>
      </c>
      <c r="W33" s="15">
        <f>IF(SUMIFS(Data!$G:$G,Data!$B:$B,'Interest Rates'!W$4,Data!$A:$A,'Interest Rates'!$S33)=0,NA(),SUMIFS(Data!$G:$G,Data!$B:$B,'Interest Rates'!W$4,Data!$A:$A,'Interest Rates'!$S33))</f>
        <v>5.25</v>
      </c>
      <c r="X33" s="15">
        <f>IF(SUMIFS(Data!$G:$G,Data!$B:$B,'Interest Rates'!X$4,Data!$A:$A,'Interest Rates'!$S33)=0,NA(),SUMIFS(Data!$G:$G,Data!$B:$B,'Interest Rates'!X$4,Data!$A:$A,'Interest Rates'!$S33))</f>
        <v>6.25</v>
      </c>
      <c r="Y33" s="15" t="e">
        <f>IF(SUMIFS(Data!$G:$G,Data!$B:$B,'Interest Rates'!Y$4,Data!$A:$A,'Interest Rates'!$S33)=0,NA(),SUMIFS(Data!$G:$G,Data!$B:$B,'Interest Rates'!Y$4,Data!$A:$A,'Interest Rates'!$S33))</f>
        <v>#N/A</v>
      </c>
      <c r="Z33" s="15" t="e">
        <f>IF(SUMIFS(Data!$G:$G,Data!$B:$B,'Interest Rates'!Z$4,Data!$A:$A,'Interest Rates'!$S33)=0,NA(),SUMIFS(Data!$G:$G,Data!$B:$B,'Interest Rates'!Z$4,Data!$A:$A,'Interest Rates'!$S33))</f>
        <v>#N/A</v>
      </c>
      <c r="AA33" s="15" t="e">
        <f>IF(SUMIFS(Data!$G:$G,Data!$B:$B,'Interest Rates'!AA$4,Data!$A:$A,'Interest Rates'!$S33)=0,NA(),SUMIFS(Data!$G:$G,Data!$B:$B,'Interest Rates'!AA$4,Data!$A:$A,'Interest Rates'!$S33))</f>
        <v>#N/A</v>
      </c>
      <c r="AB33" s="15" t="e">
        <f>IF(SUMIFS(Data!$G:$G,Data!$B:$B,'Interest Rates'!AB$4,Data!$A:$A,'Interest Rates'!$S33)=0,NA(),SUMIFS(Data!$G:$G,Data!$B:$B,'Interest Rates'!AB$4,Data!$A:$A,'Interest Rates'!$S33))</f>
        <v>#N/A</v>
      </c>
      <c r="AC33" s="15" t="e">
        <f>IF(SUMIFS(Data!$G:$G,Data!$B:$B,'Interest Rates'!AC$4,Data!$A:$A,'Interest Rates'!$S33)=0,NA(),SUMIFS(Data!$G:$G,Data!$B:$B,'Interest Rates'!AC$4,Data!$A:$A,'Interest Rates'!$S33))</f>
        <v>#N/A</v>
      </c>
      <c r="AD33" s="15" t="e">
        <f>IF(SUMIFS(Data!$G:$G,Data!$B:$B,'Interest Rates'!AD$4,Data!$A:$A,'Interest Rates'!$S33)=0,NA(),SUMIFS(Data!$G:$G,Data!$B:$B,'Interest Rates'!AD$4,Data!$A:$A,'Interest Rates'!$S33))</f>
        <v>#N/A</v>
      </c>
      <c r="AE33" s="15" t="e">
        <f>IF(SUMIFS(Data!$G:$G,Data!$B:$B,'Interest Rates'!AE$4,Data!$A:$A,'Interest Rates'!$S33)=0,NA(),SUMIFS(Data!$G:$G,Data!$B:$B,'Interest Rates'!AE$4,Data!$A:$A,'Interest Rates'!$S33))</f>
        <v>#N/A</v>
      </c>
      <c r="AF33" s="15" t="e">
        <f>IF(SUMIFS(Data!$G:$G,Data!$B:$B,'Interest Rates'!AF$4,Data!$A:$A,'Interest Rates'!$S33)=0,NA(),SUMIFS(Data!$G:$G,Data!$B:$B,'Interest Rates'!AF$4,Data!$A:$A,'Interest Rates'!$S33))</f>
        <v>#N/A</v>
      </c>
      <c r="AG33" s="15" t="e">
        <f>IF(SUMIFS(Data!$G:$G,Data!$B:$B,'Interest Rates'!AG$4,Data!$A:$A,'Interest Rates'!$S33)=0,NA(),SUMIFS(Data!$G:$G,Data!$B:$B,'Interest Rates'!AG$4,Data!$A:$A,'Interest Rates'!$S33))</f>
        <v>#N/A</v>
      </c>
      <c r="AH33" s="15" t="e">
        <f>IF(SUMIFS(Data!$G:$G,Data!$B:$B,'Interest Rates'!AH$4,Data!$A:$A,'Interest Rates'!$S33)=0,NA(),SUMIFS(Data!$G:$G,Data!$B:$B,'Interest Rates'!AH$4,Data!$A:$A,'Interest Rates'!$S33))</f>
        <v>#N/A</v>
      </c>
      <c r="AI33" s="15" t="e">
        <f>IF(SUMIFS(Data!$G:$G,Data!$B:$B,'Interest Rates'!AI$4,Data!$A:$A,'Interest Rates'!$S33)=0,NA(),SUMIFS(Data!$G:$G,Data!$B:$B,'Interest Rates'!AI$4,Data!$A:$A,'Interest Rates'!$S33))</f>
        <v>#N/A</v>
      </c>
      <c r="AJ33" s="15" t="e">
        <f>IF(SUMIFS(Data!$G:$G,Data!$B:$B,'Interest Rates'!AJ$4,Data!$A:$A,'Interest Rates'!$S33)=0,NA(),SUMIFS(Data!$G:$G,Data!$B:$B,'Interest Rates'!AJ$4,Data!$A:$A,'Interest Rates'!$S33))</f>
        <v>#N/A</v>
      </c>
      <c r="AK33" s="15" t="e">
        <f>IF(SUMIFS(Data!$G:$G,Data!$B:$B,'Interest Rates'!AK$4,Data!$A:$A,'Interest Rates'!$S33)=0,NA(),SUMIFS(Data!$G:$G,Data!$B:$B,'Interest Rates'!AK$4,Data!$A:$A,'Interest Rates'!$S33))</f>
        <v>#N/A</v>
      </c>
      <c r="AL33" s="15" t="e">
        <f>IF(SUMIFS(Data!$G:$G,Data!$B:$B,'Interest Rates'!AL$4,Data!$A:$A,'Interest Rates'!$S33)=0,NA(),SUMIFS(Data!$G:$G,Data!$B:$B,'Interest Rates'!AL$4,Data!$A:$A,'Interest Rates'!$S33))</f>
        <v>#N/A</v>
      </c>
      <c r="AM33" s="15" t="e">
        <f>IF(SUMIFS(Data!$G:$G,Data!$B:$B,'Interest Rates'!AM$4,Data!$A:$A,'Interest Rates'!$S33)=0,NA(),SUMIFS(Data!$G:$G,Data!$B:$B,'Interest Rates'!AM$4,Data!$A:$A,'Interest Rates'!$S33))</f>
        <v>#N/A</v>
      </c>
    </row>
    <row r="34" spans="19:39" x14ac:dyDescent="0.2">
      <c r="S34" s="28">
        <f t="shared" si="0"/>
        <v>40269</v>
      </c>
      <c r="T34" s="15" t="e">
        <f>IF(SUMIFS(Data!$G:$G,Data!$B:$B,'Interest Rates'!T$4,Data!$A:$A,'Interest Rates'!$S34)=0,NA(),SUMIFS(Data!$G:$G,Data!$B:$B,'Interest Rates'!T$4,Data!$A:$A,'Interest Rates'!$S34))</f>
        <v>#N/A</v>
      </c>
      <c r="U34" s="15" t="e">
        <f>IF(SUMIFS(Data!$G:$G,Data!$B:$B,'Interest Rates'!U$4,Data!$A:$A,'Interest Rates'!$S34)=0,NA(),SUMIFS(Data!$G:$G,Data!$B:$B,'Interest Rates'!U$4,Data!$A:$A,'Interest Rates'!$S34))</f>
        <v>#N/A</v>
      </c>
      <c r="V34" s="15" t="e">
        <f>IF(SUMIFS(Data!$G:$G,Data!$B:$B,'Interest Rates'!V$4,Data!$A:$A,'Interest Rates'!$S34)=0,NA(),SUMIFS(Data!$G:$G,Data!$B:$B,'Interest Rates'!V$4,Data!$A:$A,'Interest Rates'!$S34))</f>
        <v>#N/A</v>
      </c>
      <c r="W34" s="15">
        <f>IF(SUMIFS(Data!$G:$G,Data!$B:$B,'Interest Rates'!W$4,Data!$A:$A,'Interest Rates'!$S34)=0,NA(),SUMIFS(Data!$G:$G,Data!$B:$B,'Interest Rates'!W$4,Data!$A:$A,'Interest Rates'!$S34))</f>
        <v>5.0250000000000004</v>
      </c>
      <c r="X34" s="15">
        <f>IF(SUMIFS(Data!$G:$G,Data!$B:$B,'Interest Rates'!X$4,Data!$A:$A,'Interest Rates'!$S34)=0,NA(),SUMIFS(Data!$G:$G,Data!$B:$B,'Interest Rates'!X$4,Data!$A:$A,'Interest Rates'!$S34))</f>
        <v>6</v>
      </c>
      <c r="Y34" s="15" t="e">
        <f>IF(SUMIFS(Data!$G:$G,Data!$B:$B,'Interest Rates'!Y$4,Data!$A:$A,'Interest Rates'!$S34)=0,NA(),SUMIFS(Data!$G:$G,Data!$B:$B,'Interest Rates'!Y$4,Data!$A:$A,'Interest Rates'!$S34))</f>
        <v>#N/A</v>
      </c>
      <c r="Z34" s="15" t="e">
        <f>IF(SUMIFS(Data!$G:$G,Data!$B:$B,'Interest Rates'!Z$4,Data!$A:$A,'Interest Rates'!$S34)=0,NA(),SUMIFS(Data!$G:$G,Data!$B:$B,'Interest Rates'!Z$4,Data!$A:$A,'Interest Rates'!$S34))</f>
        <v>#N/A</v>
      </c>
      <c r="AA34" s="15" t="e">
        <f>IF(SUMIFS(Data!$G:$G,Data!$B:$B,'Interest Rates'!AA$4,Data!$A:$A,'Interest Rates'!$S34)=0,NA(),SUMIFS(Data!$G:$G,Data!$B:$B,'Interest Rates'!AA$4,Data!$A:$A,'Interest Rates'!$S34))</f>
        <v>#N/A</v>
      </c>
      <c r="AB34" s="15" t="e">
        <f>IF(SUMIFS(Data!$G:$G,Data!$B:$B,'Interest Rates'!AB$4,Data!$A:$A,'Interest Rates'!$S34)=0,NA(),SUMIFS(Data!$G:$G,Data!$B:$B,'Interest Rates'!AB$4,Data!$A:$A,'Interest Rates'!$S34))</f>
        <v>#N/A</v>
      </c>
      <c r="AC34" s="15" t="e">
        <f>IF(SUMIFS(Data!$G:$G,Data!$B:$B,'Interest Rates'!AC$4,Data!$A:$A,'Interest Rates'!$S34)=0,NA(),SUMIFS(Data!$G:$G,Data!$B:$B,'Interest Rates'!AC$4,Data!$A:$A,'Interest Rates'!$S34))</f>
        <v>#N/A</v>
      </c>
      <c r="AD34" s="15" t="e">
        <f>IF(SUMIFS(Data!$G:$G,Data!$B:$B,'Interest Rates'!AD$4,Data!$A:$A,'Interest Rates'!$S34)=0,NA(),SUMIFS(Data!$G:$G,Data!$B:$B,'Interest Rates'!AD$4,Data!$A:$A,'Interest Rates'!$S34))</f>
        <v>#N/A</v>
      </c>
      <c r="AE34" s="15" t="e">
        <f>IF(SUMIFS(Data!$G:$G,Data!$B:$B,'Interest Rates'!AE$4,Data!$A:$A,'Interest Rates'!$S34)=0,NA(),SUMIFS(Data!$G:$G,Data!$B:$B,'Interest Rates'!AE$4,Data!$A:$A,'Interest Rates'!$S34))</f>
        <v>#N/A</v>
      </c>
      <c r="AF34" s="15" t="e">
        <f>IF(SUMIFS(Data!$G:$G,Data!$B:$B,'Interest Rates'!AF$4,Data!$A:$A,'Interest Rates'!$S34)=0,NA(),SUMIFS(Data!$G:$G,Data!$B:$B,'Interest Rates'!AF$4,Data!$A:$A,'Interest Rates'!$S34))</f>
        <v>#N/A</v>
      </c>
      <c r="AG34" s="15" t="e">
        <f>IF(SUMIFS(Data!$G:$G,Data!$B:$B,'Interest Rates'!AG$4,Data!$A:$A,'Interest Rates'!$S34)=0,NA(),SUMIFS(Data!$G:$G,Data!$B:$B,'Interest Rates'!AG$4,Data!$A:$A,'Interest Rates'!$S34))</f>
        <v>#N/A</v>
      </c>
      <c r="AH34" s="15" t="e">
        <f>IF(SUMIFS(Data!$G:$G,Data!$B:$B,'Interest Rates'!AH$4,Data!$A:$A,'Interest Rates'!$S34)=0,NA(),SUMIFS(Data!$G:$G,Data!$B:$B,'Interest Rates'!AH$4,Data!$A:$A,'Interest Rates'!$S34))</f>
        <v>#N/A</v>
      </c>
      <c r="AI34" s="15" t="e">
        <f>IF(SUMIFS(Data!$G:$G,Data!$B:$B,'Interest Rates'!AI$4,Data!$A:$A,'Interest Rates'!$S34)=0,NA(),SUMIFS(Data!$G:$G,Data!$B:$B,'Interest Rates'!AI$4,Data!$A:$A,'Interest Rates'!$S34))</f>
        <v>#N/A</v>
      </c>
      <c r="AJ34" s="15" t="e">
        <f>IF(SUMIFS(Data!$G:$G,Data!$B:$B,'Interest Rates'!AJ$4,Data!$A:$A,'Interest Rates'!$S34)=0,NA(),SUMIFS(Data!$G:$G,Data!$B:$B,'Interest Rates'!AJ$4,Data!$A:$A,'Interest Rates'!$S34))</f>
        <v>#N/A</v>
      </c>
      <c r="AK34" s="15" t="e">
        <f>IF(SUMIFS(Data!$G:$G,Data!$B:$B,'Interest Rates'!AK$4,Data!$A:$A,'Interest Rates'!$S34)=0,NA(),SUMIFS(Data!$G:$G,Data!$B:$B,'Interest Rates'!AK$4,Data!$A:$A,'Interest Rates'!$S34))</f>
        <v>#N/A</v>
      </c>
      <c r="AL34" s="15" t="e">
        <f>IF(SUMIFS(Data!$G:$G,Data!$B:$B,'Interest Rates'!AL$4,Data!$A:$A,'Interest Rates'!$S34)=0,NA(),SUMIFS(Data!$G:$G,Data!$B:$B,'Interest Rates'!AL$4,Data!$A:$A,'Interest Rates'!$S34))</f>
        <v>#N/A</v>
      </c>
      <c r="AM34" s="15" t="e">
        <f>IF(SUMIFS(Data!$G:$G,Data!$B:$B,'Interest Rates'!AM$4,Data!$A:$A,'Interest Rates'!$S34)=0,NA(),SUMIFS(Data!$G:$G,Data!$B:$B,'Interest Rates'!AM$4,Data!$A:$A,'Interest Rates'!$S34))</f>
        <v>#N/A</v>
      </c>
    </row>
    <row r="35" spans="19:39" x14ac:dyDescent="0.2">
      <c r="S35" s="28">
        <f t="shared" si="0"/>
        <v>40299</v>
      </c>
      <c r="T35" s="15" t="e">
        <f>IF(SUMIFS(Data!$G:$G,Data!$B:$B,'Interest Rates'!T$4,Data!$A:$A,'Interest Rates'!$S35)=0,NA(),SUMIFS(Data!$G:$G,Data!$B:$B,'Interest Rates'!T$4,Data!$A:$A,'Interest Rates'!$S35))</f>
        <v>#N/A</v>
      </c>
      <c r="U35" s="15" t="e">
        <f>IF(SUMIFS(Data!$G:$G,Data!$B:$B,'Interest Rates'!U$4,Data!$A:$A,'Interest Rates'!$S35)=0,NA(),SUMIFS(Data!$G:$G,Data!$B:$B,'Interest Rates'!U$4,Data!$A:$A,'Interest Rates'!$S35))</f>
        <v>#N/A</v>
      </c>
      <c r="V35" s="15" t="e">
        <f>IF(SUMIFS(Data!$G:$G,Data!$B:$B,'Interest Rates'!V$4,Data!$A:$A,'Interest Rates'!$S35)=0,NA(),SUMIFS(Data!$G:$G,Data!$B:$B,'Interest Rates'!V$4,Data!$A:$A,'Interest Rates'!$S35))</f>
        <v>#N/A</v>
      </c>
      <c r="W35" s="15">
        <f>IF(SUMIFS(Data!$G:$G,Data!$B:$B,'Interest Rates'!W$4,Data!$A:$A,'Interest Rates'!$S35)=0,NA(),SUMIFS(Data!$G:$G,Data!$B:$B,'Interest Rates'!W$4,Data!$A:$A,'Interest Rates'!$S35))</f>
        <v>4.5</v>
      </c>
      <c r="X35" s="15">
        <f>IF(SUMIFS(Data!$G:$G,Data!$B:$B,'Interest Rates'!X$4,Data!$A:$A,'Interest Rates'!$S35)=0,NA(),SUMIFS(Data!$G:$G,Data!$B:$B,'Interest Rates'!X$4,Data!$A:$A,'Interest Rates'!$S35))</f>
        <v>5.915</v>
      </c>
      <c r="Y35" s="15" t="e">
        <f>IF(SUMIFS(Data!$G:$G,Data!$B:$B,'Interest Rates'!Y$4,Data!$A:$A,'Interest Rates'!$S35)=0,NA(),SUMIFS(Data!$G:$G,Data!$B:$B,'Interest Rates'!Y$4,Data!$A:$A,'Interest Rates'!$S35))</f>
        <v>#N/A</v>
      </c>
      <c r="Z35" s="15" t="e">
        <f>IF(SUMIFS(Data!$G:$G,Data!$B:$B,'Interest Rates'!Z$4,Data!$A:$A,'Interest Rates'!$S35)=0,NA(),SUMIFS(Data!$G:$G,Data!$B:$B,'Interest Rates'!Z$4,Data!$A:$A,'Interest Rates'!$S35))</f>
        <v>#N/A</v>
      </c>
      <c r="AA35" s="15" t="e">
        <f>IF(SUMIFS(Data!$G:$G,Data!$B:$B,'Interest Rates'!AA$4,Data!$A:$A,'Interest Rates'!$S35)=0,NA(),SUMIFS(Data!$G:$G,Data!$B:$B,'Interest Rates'!AA$4,Data!$A:$A,'Interest Rates'!$S35))</f>
        <v>#N/A</v>
      </c>
      <c r="AB35" s="15" t="e">
        <f>IF(SUMIFS(Data!$G:$G,Data!$B:$B,'Interest Rates'!AB$4,Data!$A:$A,'Interest Rates'!$S35)=0,NA(),SUMIFS(Data!$G:$G,Data!$B:$B,'Interest Rates'!AB$4,Data!$A:$A,'Interest Rates'!$S35))</f>
        <v>#N/A</v>
      </c>
      <c r="AC35" s="15" t="e">
        <f>IF(SUMIFS(Data!$G:$G,Data!$B:$B,'Interest Rates'!AC$4,Data!$A:$A,'Interest Rates'!$S35)=0,NA(),SUMIFS(Data!$G:$G,Data!$B:$B,'Interest Rates'!AC$4,Data!$A:$A,'Interest Rates'!$S35))</f>
        <v>#N/A</v>
      </c>
      <c r="AD35" s="15" t="e">
        <f>IF(SUMIFS(Data!$G:$G,Data!$B:$B,'Interest Rates'!AD$4,Data!$A:$A,'Interest Rates'!$S35)=0,NA(),SUMIFS(Data!$G:$G,Data!$B:$B,'Interest Rates'!AD$4,Data!$A:$A,'Interest Rates'!$S35))</f>
        <v>#N/A</v>
      </c>
      <c r="AE35" s="15" t="e">
        <f>IF(SUMIFS(Data!$G:$G,Data!$B:$B,'Interest Rates'!AE$4,Data!$A:$A,'Interest Rates'!$S35)=0,NA(),SUMIFS(Data!$G:$G,Data!$B:$B,'Interest Rates'!AE$4,Data!$A:$A,'Interest Rates'!$S35))</f>
        <v>#N/A</v>
      </c>
      <c r="AF35" s="15" t="e">
        <f>IF(SUMIFS(Data!$G:$G,Data!$B:$B,'Interest Rates'!AF$4,Data!$A:$A,'Interest Rates'!$S35)=0,NA(),SUMIFS(Data!$G:$G,Data!$B:$B,'Interest Rates'!AF$4,Data!$A:$A,'Interest Rates'!$S35))</f>
        <v>#N/A</v>
      </c>
      <c r="AG35" s="15" t="e">
        <f>IF(SUMIFS(Data!$G:$G,Data!$B:$B,'Interest Rates'!AG$4,Data!$A:$A,'Interest Rates'!$S35)=0,NA(),SUMIFS(Data!$G:$G,Data!$B:$B,'Interest Rates'!AG$4,Data!$A:$A,'Interest Rates'!$S35))</f>
        <v>#N/A</v>
      </c>
      <c r="AH35" s="15" t="e">
        <f>IF(SUMIFS(Data!$G:$G,Data!$B:$B,'Interest Rates'!AH$4,Data!$A:$A,'Interest Rates'!$S35)=0,NA(),SUMIFS(Data!$G:$G,Data!$B:$B,'Interest Rates'!AH$4,Data!$A:$A,'Interest Rates'!$S35))</f>
        <v>#N/A</v>
      </c>
      <c r="AI35" s="15" t="e">
        <f>IF(SUMIFS(Data!$G:$G,Data!$B:$B,'Interest Rates'!AI$4,Data!$A:$A,'Interest Rates'!$S35)=0,NA(),SUMIFS(Data!$G:$G,Data!$B:$B,'Interest Rates'!AI$4,Data!$A:$A,'Interest Rates'!$S35))</f>
        <v>#N/A</v>
      </c>
      <c r="AJ35" s="15" t="e">
        <f>IF(SUMIFS(Data!$G:$G,Data!$B:$B,'Interest Rates'!AJ$4,Data!$A:$A,'Interest Rates'!$S35)=0,NA(),SUMIFS(Data!$G:$G,Data!$B:$B,'Interest Rates'!AJ$4,Data!$A:$A,'Interest Rates'!$S35))</f>
        <v>#N/A</v>
      </c>
      <c r="AK35" s="15" t="e">
        <f>IF(SUMIFS(Data!$G:$G,Data!$B:$B,'Interest Rates'!AK$4,Data!$A:$A,'Interest Rates'!$S35)=0,NA(),SUMIFS(Data!$G:$G,Data!$B:$B,'Interest Rates'!AK$4,Data!$A:$A,'Interest Rates'!$S35))</f>
        <v>#N/A</v>
      </c>
      <c r="AL35" s="15" t="e">
        <f>IF(SUMIFS(Data!$G:$G,Data!$B:$B,'Interest Rates'!AL$4,Data!$A:$A,'Interest Rates'!$S35)=0,NA(),SUMIFS(Data!$G:$G,Data!$B:$B,'Interest Rates'!AL$4,Data!$A:$A,'Interest Rates'!$S35))</f>
        <v>#N/A</v>
      </c>
      <c r="AM35" s="15" t="e">
        <f>IF(SUMIFS(Data!$G:$G,Data!$B:$B,'Interest Rates'!AM$4,Data!$A:$A,'Interest Rates'!$S35)=0,NA(),SUMIFS(Data!$G:$G,Data!$B:$B,'Interest Rates'!AM$4,Data!$A:$A,'Interest Rates'!$S35))</f>
        <v>#N/A</v>
      </c>
    </row>
    <row r="36" spans="19:39" x14ac:dyDescent="0.2">
      <c r="S36" s="28">
        <f t="shared" si="0"/>
        <v>40330</v>
      </c>
      <c r="T36" s="15" t="e">
        <f>IF(SUMIFS(Data!$G:$G,Data!$B:$B,'Interest Rates'!T$4,Data!$A:$A,'Interest Rates'!$S36)=0,NA(),SUMIFS(Data!$G:$G,Data!$B:$B,'Interest Rates'!T$4,Data!$A:$A,'Interest Rates'!$S36))</f>
        <v>#N/A</v>
      </c>
      <c r="U36" s="15" t="e">
        <f>IF(SUMIFS(Data!$G:$G,Data!$B:$B,'Interest Rates'!U$4,Data!$A:$A,'Interest Rates'!$S36)=0,NA(),SUMIFS(Data!$G:$G,Data!$B:$B,'Interest Rates'!U$4,Data!$A:$A,'Interest Rates'!$S36))</f>
        <v>#N/A</v>
      </c>
      <c r="V36" s="15" t="e">
        <f>IF(SUMIFS(Data!$G:$G,Data!$B:$B,'Interest Rates'!V$4,Data!$A:$A,'Interest Rates'!$S36)=0,NA(),SUMIFS(Data!$G:$G,Data!$B:$B,'Interest Rates'!V$4,Data!$A:$A,'Interest Rates'!$S36))</f>
        <v>#N/A</v>
      </c>
      <c r="W36" s="15">
        <f>IF(SUMIFS(Data!$G:$G,Data!$B:$B,'Interest Rates'!W$4,Data!$A:$A,'Interest Rates'!$S36)=0,NA(),SUMIFS(Data!$G:$G,Data!$B:$B,'Interest Rates'!W$4,Data!$A:$A,'Interest Rates'!$S36))</f>
        <v>4.53</v>
      </c>
      <c r="X36" s="15">
        <f>IF(SUMIFS(Data!$G:$G,Data!$B:$B,'Interest Rates'!X$4,Data!$A:$A,'Interest Rates'!$S36)=0,NA(),SUMIFS(Data!$G:$G,Data!$B:$B,'Interest Rates'!X$4,Data!$A:$A,'Interest Rates'!$S36))</f>
        <v>5.75</v>
      </c>
      <c r="Y36" s="15" t="e">
        <f>IF(SUMIFS(Data!$G:$G,Data!$B:$B,'Interest Rates'!Y$4,Data!$A:$A,'Interest Rates'!$S36)=0,NA(),SUMIFS(Data!$G:$G,Data!$B:$B,'Interest Rates'!Y$4,Data!$A:$A,'Interest Rates'!$S36))</f>
        <v>#N/A</v>
      </c>
      <c r="Z36" s="15" t="e">
        <f>IF(SUMIFS(Data!$G:$G,Data!$B:$B,'Interest Rates'!Z$4,Data!$A:$A,'Interest Rates'!$S36)=0,NA(),SUMIFS(Data!$G:$G,Data!$B:$B,'Interest Rates'!Z$4,Data!$A:$A,'Interest Rates'!$S36))</f>
        <v>#N/A</v>
      </c>
      <c r="AA36" s="15" t="e">
        <f>IF(SUMIFS(Data!$G:$G,Data!$B:$B,'Interest Rates'!AA$4,Data!$A:$A,'Interest Rates'!$S36)=0,NA(),SUMIFS(Data!$G:$G,Data!$B:$B,'Interest Rates'!AA$4,Data!$A:$A,'Interest Rates'!$S36))</f>
        <v>#N/A</v>
      </c>
      <c r="AB36" s="15" t="e">
        <f>IF(SUMIFS(Data!$G:$G,Data!$B:$B,'Interest Rates'!AB$4,Data!$A:$A,'Interest Rates'!$S36)=0,NA(),SUMIFS(Data!$G:$G,Data!$B:$B,'Interest Rates'!AB$4,Data!$A:$A,'Interest Rates'!$S36))</f>
        <v>#N/A</v>
      </c>
      <c r="AC36" s="15" t="e">
        <f>IF(SUMIFS(Data!$G:$G,Data!$B:$B,'Interest Rates'!AC$4,Data!$A:$A,'Interest Rates'!$S36)=0,NA(),SUMIFS(Data!$G:$G,Data!$B:$B,'Interest Rates'!AC$4,Data!$A:$A,'Interest Rates'!$S36))</f>
        <v>#N/A</v>
      </c>
      <c r="AD36" s="15" t="e">
        <f>IF(SUMIFS(Data!$G:$G,Data!$B:$B,'Interest Rates'!AD$4,Data!$A:$A,'Interest Rates'!$S36)=0,NA(),SUMIFS(Data!$G:$G,Data!$B:$B,'Interest Rates'!AD$4,Data!$A:$A,'Interest Rates'!$S36))</f>
        <v>#N/A</v>
      </c>
      <c r="AE36" s="15" t="e">
        <f>IF(SUMIFS(Data!$G:$G,Data!$B:$B,'Interest Rates'!AE$4,Data!$A:$A,'Interest Rates'!$S36)=0,NA(),SUMIFS(Data!$G:$G,Data!$B:$B,'Interest Rates'!AE$4,Data!$A:$A,'Interest Rates'!$S36))</f>
        <v>#N/A</v>
      </c>
      <c r="AF36" s="15" t="e">
        <f>IF(SUMIFS(Data!$G:$G,Data!$B:$B,'Interest Rates'!AF$4,Data!$A:$A,'Interest Rates'!$S36)=0,NA(),SUMIFS(Data!$G:$G,Data!$B:$B,'Interest Rates'!AF$4,Data!$A:$A,'Interest Rates'!$S36))</f>
        <v>#N/A</v>
      </c>
      <c r="AG36" s="15" t="e">
        <f>IF(SUMIFS(Data!$G:$G,Data!$B:$B,'Interest Rates'!AG$4,Data!$A:$A,'Interest Rates'!$S36)=0,NA(),SUMIFS(Data!$G:$G,Data!$B:$B,'Interest Rates'!AG$4,Data!$A:$A,'Interest Rates'!$S36))</f>
        <v>#N/A</v>
      </c>
      <c r="AH36" s="15" t="e">
        <f>IF(SUMIFS(Data!$G:$G,Data!$B:$B,'Interest Rates'!AH$4,Data!$A:$A,'Interest Rates'!$S36)=0,NA(),SUMIFS(Data!$G:$G,Data!$B:$B,'Interest Rates'!AH$4,Data!$A:$A,'Interest Rates'!$S36))</f>
        <v>#N/A</v>
      </c>
      <c r="AI36" s="15" t="e">
        <f>IF(SUMIFS(Data!$G:$G,Data!$B:$B,'Interest Rates'!AI$4,Data!$A:$A,'Interest Rates'!$S36)=0,NA(),SUMIFS(Data!$G:$G,Data!$B:$B,'Interest Rates'!AI$4,Data!$A:$A,'Interest Rates'!$S36))</f>
        <v>#N/A</v>
      </c>
      <c r="AJ36" s="15" t="e">
        <f>IF(SUMIFS(Data!$G:$G,Data!$B:$B,'Interest Rates'!AJ$4,Data!$A:$A,'Interest Rates'!$S36)=0,NA(),SUMIFS(Data!$G:$G,Data!$B:$B,'Interest Rates'!AJ$4,Data!$A:$A,'Interest Rates'!$S36))</f>
        <v>#N/A</v>
      </c>
      <c r="AK36" s="15" t="e">
        <f>IF(SUMIFS(Data!$G:$G,Data!$B:$B,'Interest Rates'!AK$4,Data!$A:$A,'Interest Rates'!$S36)=0,NA(),SUMIFS(Data!$G:$G,Data!$B:$B,'Interest Rates'!AK$4,Data!$A:$A,'Interest Rates'!$S36))</f>
        <v>#N/A</v>
      </c>
      <c r="AL36" s="15" t="e">
        <f>IF(SUMIFS(Data!$G:$G,Data!$B:$B,'Interest Rates'!AL$4,Data!$A:$A,'Interest Rates'!$S36)=0,NA(),SUMIFS(Data!$G:$G,Data!$B:$B,'Interest Rates'!AL$4,Data!$A:$A,'Interest Rates'!$S36))</f>
        <v>#N/A</v>
      </c>
      <c r="AM36" s="15" t="e">
        <f>IF(SUMIFS(Data!$G:$G,Data!$B:$B,'Interest Rates'!AM$4,Data!$A:$A,'Interest Rates'!$S36)=0,NA(),SUMIFS(Data!$G:$G,Data!$B:$B,'Interest Rates'!AM$4,Data!$A:$A,'Interest Rates'!$S36))</f>
        <v>#N/A</v>
      </c>
    </row>
    <row r="37" spans="19:39" x14ac:dyDescent="0.2">
      <c r="S37" s="28">
        <f t="shared" si="0"/>
        <v>40360</v>
      </c>
      <c r="T37" s="15" t="e">
        <f>IF(SUMIFS(Data!$G:$G,Data!$B:$B,'Interest Rates'!T$4,Data!$A:$A,'Interest Rates'!$S37)=0,NA(),SUMIFS(Data!$G:$G,Data!$B:$B,'Interest Rates'!T$4,Data!$A:$A,'Interest Rates'!$S37))</f>
        <v>#N/A</v>
      </c>
      <c r="U37" s="15" t="e">
        <f>IF(SUMIFS(Data!$G:$G,Data!$B:$B,'Interest Rates'!U$4,Data!$A:$A,'Interest Rates'!$S37)=0,NA(),SUMIFS(Data!$G:$G,Data!$B:$B,'Interest Rates'!U$4,Data!$A:$A,'Interest Rates'!$S37))</f>
        <v>#N/A</v>
      </c>
      <c r="V37" s="15" t="e">
        <f>IF(SUMIFS(Data!$G:$G,Data!$B:$B,'Interest Rates'!V$4,Data!$A:$A,'Interest Rates'!$S37)=0,NA(),SUMIFS(Data!$G:$G,Data!$B:$B,'Interest Rates'!V$4,Data!$A:$A,'Interest Rates'!$S37))</f>
        <v>#N/A</v>
      </c>
      <c r="W37" s="15">
        <f>IF(SUMIFS(Data!$G:$G,Data!$B:$B,'Interest Rates'!W$4,Data!$A:$A,'Interest Rates'!$S37)=0,NA(),SUMIFS(Data!$G:$G,Data!$B:$B,'Interest Rates'!W$4,Data!$A:$A,'Interest Rates'!$S37))</f>
        <v>4.5</v>
      </c>
      <c r="X37" s="15">
        <f>IF(SUMIFS(Data!$G:$G,Data!$B:$B,'Interest Rates'!X$4,Data!$A:$A,'Interest Rates'!$S37)=0,NA(),SUMIFS(Data!$G:$G,Data!$B:$B,'Interest Rates'!X$4,Data!$A:$A,'Interest Rates'!$S37))</f>
        <v>5.75</v>
      </c>
      <c r="Y37" s="15" t="e">
        <f>IF(SUMIFS(Data!$G:$G,Data!$B:$B,'Interest Rates'!Y$4,Data!$A:$A,'Interest Rates'!$S37)=0,NA(),SUMIFS(Data!$G:$G,Data!$B:$B,'Interest Rates'!Y$4,Data!$A:$A,'Interest Rates'!$S37))</f>
        <v>#N/A</v>
      </c>
      <c r="Z37" s="15" t="e">
        <f>IF(SUMIFS(Data!$G:$G,Data!$B:$B,'Interest Rates'!Z$4,Data!$A:$A,'Interest Rates'!$S37)=0,NA(),SUMIFS(Data!$G:$G,Data!$B:$B,'Interest Rates'!Z$4,Data!$A:$A,'Interest Rates'!$S37))</f>
        <v>#N/A</v>
      </c>
      <c r="AA37" s="15" t="e">
        <f>IF(SUMIFS(Data!$G:$G,Data!$B:$B,'Interest Rates'!AA$4,Data!$A:$A,'Interest Rates'!$S37)=0,NA(),SUMIFS(Data!$G:$G,Data!$B:$B,'Interest Rates'!AA$4,Data!$A:$A,'Interest Rates'!$S37))</f>
        <v>#N/A</v>
      </c>
      <c r="AB37" s="15" t="e">
        <f>IF(SUMIFS(Data!$G:$G,Data!$B:$B,'Interest Rates'!AB$4,Data!$A:$A,'Interest Rates'!$S37)=0,NA(),SUMIFS(Data!$G:$G,Data!$B:$B,'Interest Rates'!AB$4,Data!$A:$A,'Interest Rates'!$S37))</f>
        <v>#N/A</v>
      </c>
      <c r="AC37" s="15" t="e">
        <f>IF(SUMIFS(Data!$G:$G,Data!$B:$B,'Interest Rates'!AC$4,Data!$A:$A,'Interest Rates'!$S37)=0,NA(),SUMIFS(Data!$G:$G,Data!$B:$B,'Interest Rates'!AC$4,Data!$A:$A,'Interest Rates'!$S37))</f>
        <v>#N/A</v>
      </c>
      <c r="AD37" s="15" t="e">
        <f>IF(SUMIFS(Data!$G:$G,Data!$B:$B,'Interest Rates'!AD$4,Data!$A:$A,'Interest Rates'!$S37)=0,NA(),SUMIFS(Data!$G:$G,Data!$B:$B,'Interest Rates'!AD$4,Data!$A:$A,'Interest Rates'!$S37))</f>
        <v>#N/A</v>
      </c>
      <c r="AE37" s="15" t="e">
        <f>IF(SUMIFS(Data!$G:$G,Data!$B:$B,'Interest Rates'!AE$4,Data!$A:$A,'Interest Rates'!$S37)=0,NA(),SUMIFS(Data!$G:$G,Data!$B:$B,'Interest Rates'!AE$4,Data!$A:$A,'Interest Rates'!$S37))</f>
        <v>#N/A</v>
      </c>
      <c r="AF37" s="15" t="e">
        <f>IF(SUMIFS(Data!$G:$G,Data!$B:$B,'Interest Rates'!AF$4,Data!$A:$A,'Interest Rates'!$S37)=0,NA(),SUMIFS(Data!$G:$G,Data!$B:$B,'Interest Rates'!AF$4,Data!$A:$A,'Interest Rates'!$S37))</f>
        <v>#N/A</v>
      </c>
      <c r="AG37" s="15" t="e">
        <f>IF(SUMIFS(Data!$G:$G,Data!$B:$B,'Interest Rates'!AG$4,Data!$A:$A,'Interest Rates'!$S37)=0,NA(),SUMIFS(Data!$G:$G,Data!$B:$B,'Interest Rates'!AG$4,Data!$A:$A,'Interest Rates'!$S37))</f>
        <v>#N/A</v>
      </c>
      <c r="AH37" s="15" t="e">
        <f>IF(SUMIFS(Data!$G:$G,Data!$B:$B,'Interest Rates'!AH$4,Data!$A:$A,'Interest Rates'!$S37)=0,NA(),SUMIFS(Data!$G:$G,Data!$B:$B,'Interest Rates'!AH$4,Data!$A:$A,'Interest Rates'!$S37))</f>
        <v>#N/A</v>
      </c>
      <c r="AI37" s="15" t="e">
        <f>IF(SUMIFS(Data!$G:$G,Data!$B:$B,'Interest Rates'!AI$4,Data!$A:$A,'Interest Rates'!$S37)=0,NA(),SUMIFS(Data!$G:$G,Data!$B:$B,'Interest Rates'!AI$4,Data!$A:$A,'Interest Rates'!$S37))</f>
        <v>#N/A</v>
      </c>
      <c r="AJ37" s="15" t="e">
        <f>IF(SUMIFS(Data!$G:$G,Data!$B:$B,'Interest Rates'!AJ$4,Data!$A:$A,'Interest Rates'!$S37)=0,NA(),SUMIFS(Data!$G:$G,Data!$B:$B,'Interest Rates'!AJ$4,Data!$A:$A,'Interest Rates'!$S37))</f>
        <v>#N/A</v>
      </c>
      <c r="AK37" s="15" t="e">
        <f>IF(SUMIFS(Data!$G:$G,Data!$B:$B,'Interest Rates'!AK$4,Data!$A:$A,'Interest Rates'!$S37)=0,NA(),SUMIFS(Data!$G:$G,Data!$B:$B,'Interest Rates'!AK$4,Data!$A:$A,'Interest Rates'!$S37))</f>
        <v>#N/A</v>
      </c>
      <c r="AL37" s="15" t="e">
        <f>IF(SUMIFS(Data!$G:$G,Data!$B:$B,'Interest Rates'!AL$4,Data!$A:$A,'Interest Rates'!$S37)=0,NA(),SUMIFS(Data!$G:$G,Data!$B:$B,'Interest Rates'!AL$4,Data!$A:$A,'Interest Rates'!$S37))</f>
        <v>#N/A</v>
      </c>
      <c r="AM37" s="15" t="e">
        <f>IF(SUMIFS(Data!$G:$G,Data!$B:$B,'Interest Rates'!AM$4,Data!$A:$A,'Interest Rates'!$S37)=0,NA(),SUMIFS(Data!$G:$G,Data!$B:$B,'Interest Rates'!AM$4,Data!$A:$A,'Interest Rates'!$S37))</f>
        <v>#N/A</v>
      </c>
    </row>
    <row r="38" spans="19:39" x14ac:dyDescent="0.2">
      <c r="S38" s="28">
        <f t="shared" si="0"/>
        <v>40391</v>
      </c>
      <c r="T38" s="15" t="e">
        <f>IF(SUMIFS(Data!$G:$G,Data!$B:$B,'Interest Rates'!T$4,Data!$A:$A,'Interest Rates'!$S38)=0,NA(),SUMIFS(Data!$G:$G,Data!$B:$B,'Interest Rates'!T$4,Data!$A:$A,'Interest Rates'!$S38))</f>
        <v>#N/A</v>
      </c>
      <c r="U38" s="15" t="e">
        <f>IF(SUMIFS(Data!$G:$G,Data!$B:$B,'Interest Rates'!U$4,Data!$A:$A,'Interest Rates'!$S38)=0,NA(),SUMIFS(Data!$G:$G,Data!$B:$B,'Interest Rates'!U$4,Data!$A:$A,'Interest Rates'!$S38))</f>
        <v>#N/A</v>
      </c>
      <c r="V38" s="15" t="e">
        <f>IF(SUMIFS(Data!$G:$G,Data!$B:$B,'Interest Rates'!V$4,Data!$A:$A,'Interest Rates'!$S38)=0,NA(),SUMIFS(Data!$G:$G,Data!$B:$B,'Interest Rates'!V$4,Data!$A:$A,'Interest Rates'!$S38))</f>
        <v>#N/A</v>
      </c>
      <c r="W38" s="15">
        <f>IF(SUMIFS(Data!$G:$G,Data!$B:$B,'Interest Rates'!W$4,Data!$A:$A,'Interest Rates'!$S38)=0,NA(),SUMIFS(Data!$G:$G,Data!$B:$B,'Interest Rates'!W$4,Data!$A:$A,'Interest Rates'!$S38))</f>
        <v>4.54</v>
      </c>
      <c r="X38" s="15">
        <f>IF(SUMIFS(Data!$G:$G,Data!$B:$B,'Interest Rates'!X$4,Data!$A:$A,'Interest Rates'!$S38)=0,NA(),SUMIFS(Data!$G:$G,Data!$B:$B,'Interest Rates'!X$4,Data!$A:$A,'Interest Rates'!$S38))</f>
        <v>5.46</v>
      </c>
      <c r="Y38" s="15" t="e">
        <f>IF(SUMIFS(Data!$G:$G,Data!$B:$B,'Interest Rates'!Y$4,Data!$A:$A,'Interest Rates'!$S38)=0,NA(),SUMIFS(Data!$G:$G,Data!$B:$B,'Interest Rates'!Y$4,Data!$A:$A,'Interest Rates'!$S38))</f>
        <v>#N/A</v>
      </c>
      <c r="Z38" s="15" t="e">
        <f>IF(SUMIFS(Data!$G:$G,Data!$B:$B,'Interest Rates'!Z$4,Data!$A:$A,'Interest Rates'!$S38)=0,NA(),SUMIFS(Data!$G:$G,Data!$B:$B,'Interest Rates'!Z$4,Data!$A:$A,'Interest Rates'!$S38))</f>
        <v>#N/A</v>
      </c>
      <c r="AA38" s="15" t="e">
        <f>IF(SUMIFS(Data!$G:$G,Data!$B:$B,'Interest Rates'!AA$4,Data!$A:$A,'Interest Rates'!$S38)=0,NA(),SUMIFS(Data!$G:$G,Data!$B:$B,'Interest Rates'!AA$4,Data!$A:$A,'Interest Rates'!$S38))</f>
        <v>#N/A</v>
      </c>
      <c r="AB38" s="15" t="e">
        <f>IF(SUMIFS(Data!$G:$G,Data!$B:$B,'Interest Rates'!AB$4,Data!$A:$A,'Interest Rates'!$S38)=0,NA(),SUMIFS(Data!$G:$G,Data!$B:$B,'Interest Rates'!AB$4,Data!$A:$A,'Interest Rates'!$S38))</f>
        <v>#N/A</v>
      </c>
      <c r="AC38" s="15" t="e">
        <f>IF(SUMIFS(Data!$G:$G,Data!$B:$B,'Interest Rates'!AC$4,Data!$A:$A,'Interest Rates'!$S38)=0,NA(),SUMIFS(Data!$G:$G,Data!$B:$B,'Interest Rates'!AC$4,Data!$A:$A,'Interest Rates'!$S38))</f>
        <v>#N/A</v>
      </c>
      <c r="AD38" s="15" t="e">
        <f>IF(SUMIFS(Data!$G:$G,Data!$B:$B,'Interest Rates'!AD$4,Data!$A:$A,'Interest Rates'!$S38)=0,NA(),SUMIFS(Data!$G:$G,Data!$B:$B,'Interest Rates'!AD$4,Data!$A:$A,'Interest Rates'!$S38))</f>
        <v>#N/A</v>
      </c>
      <c r="AE38" s="15" t="e">
        <f>IF(SUMIFS(Data!$G:$G,Data!$B:$B,'Interest Rates'!AE$4,Data!$A:$A,'Interest Rates'!$S38)=0,NA(),SUMIFS(Data!$G:$G,Data!$B:$B,'Interest Rates'!AE$4,Data!$A:$A,'Interest Rates'!$S38))</f>
        <v>#N/A</v>
      </c>
      <c r="AF38" s="15" t="e">
        <f>IF(SUMIFS(Data!$G:$G,Data!$B:$B,'Interest Rates'!AF$4,Data!$A:$A,'Interest Rates'!$S38)=0,NA(),SUMIFS(Data!$G:$G,Data!$B:$B,'Interest Rates'!AF$4,Data!$A:$A,'Interest Rates'!$S38))</f>
        <v>#N/A</v>
      </c>
      <c r="AG38" s="15" t="e">
        <f>IF(SUMIFS(Data!$G:$G,Data!$B:$B,'Interest Rates'!AG$4,Data!$A:$A,'Interest Rates'!$S38)=0,NA(),SUMIFS(Data!$G:$G,Data!$B:$B,'Interest Rates'!AG$4,Data!$A:$A,'Interest Rates'!$S38))</f>
        <v>#N/A</v>
      </c>
      <c r="AH38" s="15" t="e">
        <f>IF(SUMIFS(Data!$G:$G,Data!$B:$B,'Interest Rates'!AH$4,Data!$A:$A,'Interest Rates'!$S38)=0,NA(),SUMIFS(Data!$G:$G,Data!$B:$B,'Interest Rates'!AH$4,Data!$A:$A,'Interest Rates'!$S38))</f>
        <v>#N/A</v>
      </c>
      <c r="AI38" s="15" t="e">
        <f>IF(SUMIFS(Data!$G:$G,Data!$B:$B,'Interest Rates'!AI$4,Data!$A:$A,'Interest Rates'!$S38)=0,NA(),SUMIFS(Data!$G:$G,Data!$B:$B,'Interest Rates'!AI$4,Data!$A:$A,'Interest Rates'!$S38))</f>
        <v>#N/A</v>
      </c>
      <c r="AJ38" s="15" t="e">
        <f>IF(SUMIFS(Data!$G:$G,Data!$B:$B,'Interest Rates'!AJ$4,Data!$A:$A,'Interest Rates'!$S38)=0,NA(),SUMIFS(Data!$G:$G,Data!$B:$B,'Interest Rates'!AJ$4,Data!$A:$A,'Interest Rates'!$S38))</f>
        <v>#N/A</v>
      </c>
      <c r="AK38" s="15" t="e">
        <f>IF(SUMIFS(Data!$G:$G,Data!$B:$B,'Interest Rates'!AK$4,Data!$A:$A,'Interest Rates'!$S38)=0,NA(),SUMIFS(Data!$G:$G,Data!$B:$B,'Interest Rates'!AK$4,Data!$A:$A,'Interest Rates'!$S38))</f>
        <v>#N/A</v>
      </c>
      <c r="AL38" s="15" t="e">
        <f>IF(SUMIFS(Data!$G:$G,Data!$B:$B,'Interest Rates'!AL$4,Data!$A:$A,'Interest Rates'!$S38)=0,NA(),SUMIFS(Data!$G:$G,Data!$B:$B,'Interest Rates'!AL$4,Data!$A:$A,'Interest Rates'!$S38))</f>
        <v>#N/A</v>
      </c>
      <c r="AM38" s="15" t="e">
        <f>IF(SUMIFS(Data!$G:$G,Data!$B:$B,'Interest Rates'!AM$4,Data!$A:$A,'Interest Rates'!$S38)=0,NA(),SUMIFS(Data!$G:$G,Data!$B:$B,'Interest Rates'!AM$4,Data!$A:$A,'Interest Rates'!$S38))</f>
        <v>#N/A</v>
      </c>
    </row>
    <row r="39" spans="19:39" x14ac:dyDescent="0.2">
      <c r="S39" s="28">
        <f t="shared" si="0"/>
        <v>40422</v>
      </c>
      <c r="T39" s="15" t="e">
        <f>IF(SUMIFS(Data!$G:$G,Data!$B:$B,'Interest Rates'!T$4,Data!$A:$A,'Interest Rates'!$S39)=0,NA(),SUMIFS(Data!$G:$G,Data!$B:$B,'Interest Rates'!T$4,Data!$A:$A,'Interest Rates'!$S39))</f>
        <v>#N/A</v>
      </c>
      <c r="U39" s="15" t="e">
        <f>IF(SUMIFS(Data!$G:$G,Data!$B:$B,'Interest Rates'!U$4,Data!$A:$A,'Interest Rates'!$S39)=0,NA(),SUMIFS(Data!$G:$G,Data!$B:$B,'Interest Rates'!U$4,Data!$A:$A,'Interest Rates'!$S39))</f>
        <v>#N/A</v>
      </c>
      <c r="V39" s="15" t="e">
        <f>IF(SUMIFS(Data!$G:$G,Data!$B:$B,'Interest Rates'!V$4,Data!$A:$A,'Interest Rates'!$S39)=0,NA(),SUMIFS(Data!$G:$G,Data!$B:$B,'Interest Rates'!V$4,Data!$A:$A,'Interest Rates'!$S39))</f>
        <v>#N/A</v>
      </c>
      <c r="W39" s="15">
        <f>IF(SUMIFS(Data!$G:$G,Data!$B:$B,'Interest Rates'!W$4,Data!$A:$A,'Interest Rates'!$S39)=0,NA(),SUMIFS(Data!$G:$G,Data!$B:$B,'Interest Rates'!W$4,Data!$A:$A,'Interest Rates'!$S39))</f>
        <v>4.5</v>
      </c>
      <c r="X39" s="15">
        <f>IF(SUMIFS(Data!$G:$G,Data!$B:$B,'Interest Rates'!X$4,Data!$A:$A,'Interest Rates'!$S39)=0,NA(),SUMIFS(Data!$G:$G,Data!$B:$B,'Interest Rates'!X$4,Data!$A:$A,'Interest Rates'!$S39))</f>
        <v>5.1550000000000002</v>
      </c>
      <c r="Y39" s="15" t="e">
        <f>IF(SUMIFS(Data!$G:$G,Data!$B:$B,'Interest Rates'!Y$4,Data!$A:$A,'Interest Rates'!$S39)=0,NA(),SUMIFS(Data!$G:$G,Data!$B:$B,'Interest Rates'!Y$4,Data!$A:$A,'Interest Rates'!$S39))</f>
        <v>#N/A</v>
      </c>
      <c r="Z39" s="15" t="e">
        <f>IF(SUMIFS(Data!$G:$G,Data!$B:$B,'Interest Rates'!Z$4,Data!$A:$A,'Interest Rates'!$S39)=0,NA(),SUMIFS(Data!$G:$G,Data!$B:$B,'Interest Rates'!Z$4,Data!$A:$A,'Interest Rates'!$S39))</f>
        <v>#N/A</v>
      </c>
      <c r="AA39" s="15" t="e">
        <f>IF(SUMIFS(Data!$G:$G,Data!$B:$B,'Interest Rates'!AA$4,Data!$A:$A,'Interest Rates'!$S39)=0,NA(),SUMIFS(Data!$G:$G,Data!$B:$B,'Interest Rates'!AA$4,Data!$A:$A,'Interest Rates'!$S39))</f>
        <v>#N/A</v>
      </c>
      <c r="AB39" s="15" t="e">
        <f>IF(SUMIFS(Data!$G:$G,Data!$B:$B,'Interest Rates'!AB$4,Data!$A:$A,'Interest Rates'!$S39)=0,NA(),SUMIFS(Data!$G:$G,Data!$B:$B,'Interest Rates'!AB$4,Data!$A:$A,'Interest Rates'!$S39))</f>
        <v>#N/A</v>
      </c>
      <c r="AC39" s="15" t="e">
        <f>IF(SUMIFS(Data!$G:$G,Data!$B:$B,'Interest Rates'!AC$4,Data!$A:$A,'Interest Rates'!$S39)=0,NA(),SUMIFS(Data!$G:$G,Data!$B:$B,'Interest Rates'!AC$4,Data!$A:$A,'Interest Rates'!$S39))</f>
        <v>#N/A</v>
      </c>
      <c r="AD39" s="15" t="e">
        <f>IF(SUMIFS(Data!$G:$G,Data!$B:$B,'Interest Rates'!AD$4,Data!$A:$A,'Interest Rates'!$S39)=0,NA(),SUMIFS(Data!$G:$G,Data!$B:$B,'Interest Rates'!AD$4,Data!$A:$A,'Interest Rates'!$S39))</f>
        <v>#N/A</v>
      </c>
      <c r="AE39" s="15" t="e">
        <f>IF(SUMIFS(Data!$G:$G,Data!$B:$B,'Interest Rates'!AE$4,Data!$A:$A,'Interest Rates'!$S39)=0,NA(),SUMIFS(Data!$G:$G,Data!$B:$B,'Interest Rates'!AE$4,Data!$A:$A,'Interest Rates'!$S39))</f>
        <v>#N/A</v>
      </c>
      <c r="AF39" s="15" t="e">
        <f>IF(SUMIFS(Data!$G:$G,Data!$B:$B,'Interest Rates'!AF$4,Data!$A:$A,'Interest Rates'!$S39)=0,NA(),SUMIFS(Data!$G:$G,Data!$B:$B,'Interest Rates'!AF$4,Data!$A:$A,'Interest Rates'!$S39))</f>
        <v>#N/A</v>
      </c>
      <c r="AG39" s="15" t="e">
        <f>IF(SUMIFS(Data!$G:$G,Data!$B:$B,'Interest Rates'!AG$4,Data!$A:$A,'Interest Rates'!$S39)=0,NA(),SUMIFS(Data!$G:$G,Data!$B:$B,'Interest Rates'!AG$4,Data!$A:$A,'Interest Rates'!$S39))</f>
        <v>#N/A</v>
      </c>
      <c r="AH39" s="15" t="e">
        <f>IF(SUMIFS(Data!$G:$G,Data!$B:$B,'Interest Rates'!AH$4,Data!$A:$A,'Interest Rates'!$S39)=0,NA(),SUMIFS(Data!$G:$G,Data!$B:$B,'Interest Rates'!AH$4,Data!$A:$A,'Interest Rates'!$S39))</f>
        <v>#N/A</v>
      </c>
      <c r="AI39" s="15" t="e">
        <f>IF(SUMIFS(Data!$G:$G,Data!$B:$B,'Interest Rates'!AI$4,Data!$A:$A,'Interest Rates'!$S39)=0,NA(),SUMIFS(Data!$G:$G,Data!$B:$B,'Interest Rates'!AI$4,Data!$A:$A,'Interest Rates'!$S39))</f>
        <v>#N/A</v>
      </c>
      <c r="AJ39" s="15" t="e">
        <f>IF(SUMIFS(Data!$G:$G,Data!$B:$B,'Interest Rates'!AJ$4,Data!$A:$A,'Interest Rates'!$S39)=0,NA(),SUMIFS(Data!$G:$G,Data!$B:$B,'Interest Rates'!AJ$4,Data!$A:$A,'Interest Rates'!$S39))</f>
        <v>#N/A</v>
      </c>
      <c r="AK39" s="15" t="e">
        <f>IF(SUMIFS(Data!$G:$G,Data!$B:$B,'Interest Rates'!AK$4,Data!$A:$A,'Interest Rates'!$S39)=0,NA(),SUMIFS(Data!$G:$G,Data!$B:$B,'Interest Rates'!AK$4,Data!$A:$A,'Interest Rates'!$S39))</f>
        <v>#N/A</v>
      </c>
      <c r="AL39" s="15" t="e">
        <f>IF(SUMIFS(Data!$G:$G,Data!$B:$B,'Interest Rates'!AL$4,Data!$A:$A,'Interest Rates'!$S39)=0,NA(),SUMIFS(Data!$G:$G,Data!$B:$B,'Interest Rates'!AL$4,Data!$A:$A,'Interest Rates'!$S39))</f>
        <v>#N/A</v>
      </c>
      <c r="AM39" s="15" t="e">
        <f>IF(SUMIFS(Data!$G:$G,Data!$B:$B,'Interest Rates'!AM$4,Data!$A:$A,'Interest Rates'!$S39)=0,NA(),SUMIFS(Data!$G:$G,Data!$B:$B,'Interest Rates'!AM$4,Data!$A:$A,'Interest Rates'!$S39))</f>
        <v>#N/A</v>
      </c>
    </row>
    <row r="40" spans="19:39" x14ac:dyDescent="0.2">
      <c r="S40" s="28">
        <f t="shared" si="0"/>
        <v>40452</v>
      </c>
      <c r="T40" s="15" t="e">
        <f>IF(SUMIFS(Data!$G:$G,Data!$B:$B,'Interest Rates'!T$4,Data!$A:$A,'Interest Rates'!$S40)=0,NA(),SUMIFS(Data!$G:$G,Data!$B:$B,'Interest Rates'!T$4,Data!$A:$A,'Interest Rates'!$S40))</f>
        <v>#N/A</v>
      </c>
      <c r="U40" s="15" t="e">
        <f>IF(SUMIFS(Data!$G:$G,Data!$B:$B,'Interest Rates'!U$4,Data!$A:$A,'Interest Rates'!$S40)=0,NA(),SUMIFS(Data!$G:$G,Data!$B:$B,'Interest Rates'!U$4,Data!$A:$A,'Interest Rates'!$S40))</f>
        <v>#N/A</v>
      </c>
      <c r="V40" s="15" t="e">
        <f>IF(SUMIFS(Data!$G:$G,Data!$B:$B,'Interest Rates'!V$4,Data!$A:$A,'Interest Rates'!$S40)=0,NA(),SUMIFS(Data!$G:$G,Data!$B:$B,'Interest Rates'!V$4,Data!$A:$A,'Interest Rates'!$S40))</f>
        <v>#N/A</v>
      </c>
      <c r="W40" s="15">
        <f>IF(SUMIFS(Data!$G:$G,Data!$B:$B,'Interest Rates'!W$4,Data!$A:$A,'Interest Rates'!$S40)=0,NA(),SUMIFS(Data!$G:$G,Data!$B:$B,'Interest Rates'!W$4,Data!$A:$A,'Interest Rates'!$S40))</f>
        <v>4.4800000000000004</v>
      </c>
      <c r="X40" s="15">
        <f>IF(SUMIFS(Data!$G:$G,Data!$B:$B,'Interest Rates'!X$4,Data!$A:$A,'Interest Rates'!$S40)=0,NA(),SUMIFS(Data!$G:$G,Data!$B:$B,'Interest Rates'!X$4,Data!$A:$A,'Interest Rates'!$S40))</f>
        <v>5</v>
      </c>
      <c r="Y40" s="15" t="e">
        <f>IF(SUMIFS(Data!$G:$G,Data!$B:$B,'Interest Rates'!Y$4,Data!$A:$A,'Interest Rates'!$S40)=0,NA(),SUMIFS(Data!$G:$G,Data!$B:$B,'Interest Rates'!Y$4,Data!$A:$A,'Interest Rates'!$S40))</f>
        <v>#N/A</v>
      </c>
      <c r="Z40" s="15" t="e">
        <f>IF(SUMIFS(Data!$G:$G,Data!$B:$B,'Interest Rates'!Z$4,Data!$A:$A,'Interest Rates'!$S40)=0,NA(),SUMIFS(Data!$G:$G,Data!$B:$B,'Interest Rates'!Z$4,Data!$A:$A,'Interest Rates'!$S40))</f>
        <v>#N/A</v>
      </c>
      <c r="AA40" s="15" t="e">
        <f>IF(SUMIFS(Data!$G:$G,Data!$B:$B,'Interest Rates'!AA$4,Data!$A:$A,'Interest Rates'!$S40)=0,NA(),SUMIFS(Data!$G:$G,Data!$B:$B,'Interest Rates'!AA$4,Data!$A:$A,'Interest Rates'!$S40))</f>
        <v>#N/A</v>
      </c>
      <c r="AB40" s="15" t="e">
        <f>IF(SUMIFS(Data!$G:$G,Data!$B:$B,'Interest Rates'!AB$4,Data!$A:$A,'Interest Rates'!$S40)=0,NA(),SUMIFS(Data!$G:$G,Data!$B:$B,'Interest Rates'!AB$4,Data!$A:$A,'Interest Rates'!$S40))</f>
        <v>#N/A</v>
      </c>
      <c r="AC40" s="15" t="e">
        <f>IF(SUMIFS(Data!$G:$G,Data!$B:$B,'Interest Rates'!AC$4,Data!$A:$A,'Interest Rates'!$S40)=0,NA(),SUMIFS(Data!$G:$G,Data!$B:$B,'Interest Rates'!AC$4,Data!$A:$A,'Interest Rates'!$S40))</f>
        <v>#N/A</v>
      </c>
      <c r="AD40" s="15" t="e">
        <f>IF(SUMIFS(Data!$G:$G,Data!$B:$B,'Interest Rates'!AD$4,Data!$A:$A,'Interest Rates'!$S40)=0,NA(),SUMIFS(Data!$G:$G,Data!$B:$B,'Interest Rates'!AD$4,Data!$A:$A,'Interest Rates'!$S40))</f>
        <v>#N/A</v>
      </c>
      <c r="AE40" s="15" t="e">
        <f>IF(SUMIFS(Data!$G:$G,Data!$B:$B,'Interest Rates'!AE$4,Data!$A:$A,'Interest Rates'!$S40)=0,NA(),SUMIFS(Data!$G:$G,Data!$B:$B,'Interest Rates'!AE$4,Data!$A:$A,'Interest Rates'!$S40))</f>
        <v>#N/A</v>
      </c>
      <c r="AF40" s="15" t="e">
        <f>IF(SUMIFS(Data!$G:$G,Data!$B:$B,'Interest Rates'!AF$4,Data!$A:$A,'Interest Rates'!$S40)=0,NA(),SUMIFS(Data!$G:$G,Data!$B:$B,'Interest Rates'!AF$4,Data!$A:$A,'Interest Rates'!$S40))</f>
        <v>#N/A</v>
      </c>
      <c r="AG40" s="15" t="e">
        <f>IF(SUMIFS(Data!$G:$G,Data!$B:$B,'Interest Rates'!AG$4,Data!$A:$A,'Interest Rates'!$S40)=0,NA(),SUMIFS(Data!$G:$G,Data!$B:$B,'Interest Rates'!AG$4,Data!$A:$A,'Interest Rates'!$S40))</f>
        <v>#N/A</v>
      </c>
      <c r="AH40" s="15" t="e">
        <f>IF(SUMIFS(Data!$G:$G,Data!$B:$B,'Interest Rates'!AH$4,Data!$A:$A,'Interest Rates'!$S40)=0,NA(),SUMIFS(Data!$G:$G,Data!$B:$B,'Interest Rates'!AH$4,Data!$A:$A,'Interest Rates'!$S40))</f>
        <v>#N/A</v>
      </c>
      <c r="AI40" s="15" t="e">
        <f>IF(SUMIFS(Data!$G:$G,Data!$B:$B,'Interest Rates'!AI$4,Data!$A:$A,'Interest Rates'!$S40)=0,NA(),SUMIFS(Data!$G:$G,Data!$B:$B,'Interest Rates'!AI$4,Data!$A:$A,'Interest Rates'!$S40))</f>
        <v>#N/A</v>
      </c>
      <c r="AJ40" s="15" t="e">
        <f>IF(SUMIFS(Data!$G:$G,Data!$B:$B,'Interest Rates'!AJ$4,Data!$A:$A,'Interest Rates'!$S40)=0,NA(),SUMIFS(Data!$G:$G,Data!$B:$B,'Interest Rates'!AJ$4,Data!$A:$A,'Interest Rates'!$S40))</f>
        <v>#N/A</v>
      </c>
      <c r="AK40" s="15" t="e">
        <f>IF(SUMIFS(Data!$G:$G,Data!$B:$B,'Interest Rates'!AK$4,Data!$A:$A,'Interest Rates'!$S40)=0,NA(),SUMIFS(Data!$G:$G,Data!$B:$B,'Interest Rates'!AK$4,Data!$A:$A,'Interest Rates'!$S40))</f>
        <v>#N/A</v>
      </c>
      <c r="AL40" s="15" t="e">
        <f>IF(SUMIFS(Data!$G:$G,Data!$B:$B,'Interest Rates'!AL$4,Data!$A:$A,'Interest Rates'!$S40)=0,NA(),SUMIFS(Data!$G:$G,Data!$B:$B,'Interest Rates'!AL$4,Data!$A:$A,'Interest Rates'!$S40))</f>
        <v>#N/A</v>
      </c>
      <c r="AM40" s="15" t="e">
        <f>IF(SUMIFS(Data!$G:$G,Data!$B:$B,'Interest Rates'!AM$4,Data!$A:$A,'Interest Rates'!$S40)=0,NA(),SUMIFS(Data!$G:$G,Data!$B:$B,'Interest Rates'!AM$4,Data!$A:$A,'Interest Rates'!$S40))</f>
        <v>#N/A</v>
      </c>
    </row>
    <row r="41" spans="19:39" x14ac:dyDescent="0.2">
      <c r="S41" s="28">
        <f t="shared" si="0"/>
        <v>40483</v>
      </c>
      <c r="T41" s="15" t="e">
        <f>IF(SUMIFS(Data!$G:$G,Data!$B:$B,'Interest Rates'!T$4,Data!$A:$A,'Interest Rates'!$S41)=0,NA(),SUMIFS(Data!$G:$G,Data!$B:$B,'Interest Rates'!T$4,Data!$A:$A,'Interest Rates'!$S41))</f>
        <v>#N/A</v>
      </c>
      <c r="U41" s="15" t="e">
        <f>IF(SUMIFS(Data!$G:$G,Data!$B:$B,'Interest Rates'!U$4,Data!$A:$A,'Interest Rates'!$S41)=0,NA(),SUMIFS(Data!$G:$G,Data!$B:$B,'Interest Rates'!U$4,Data!$A:$A,'Interest Rates'!$S41))</f>
        <v>#N/A</v>
      </c>
      <c r="V41" s="15" t="e">
        <f>IF(SUMIFS(Data!$G:$G,Data!$B:$B,'Interest Rates'!V$4,Data!$A:$A,'Interest Rates'!$S41)=0,NA(),SUMIFS(Data!$G:$G,Data!$B:$B,'Interest Rates'!V$4,Data!$A:$A,'Interest Rates'!$S41))</f>
        <v>#N/A</v>
      </c>
      <c r="W41" s="15">
        <f>IF(SUMIFS(Data!$G:$G,Data!$B:$B,'Interest Rates'!W$4,Data!$A:$A,'Interest Rates'!$S41)=0,NA(),SUMIFS(Data!$G:$G,Data!$B:$B,'Interest Rates'!W$4,Data!$A:$A,'Interest Rates'!$S41))</f>
        <v>4.34</v>
      </c>
      <c r="X41" s="15">
        <f>IF(SUMIFS(Data!$G:$G,Data!$B:$B,'Interest Rates'!X$4,Data!$A:$A,'Interest Rates'!$S41)=0,NA(),SUMIFS(Data!$G:$G,Data!$B:$B,'Interest Rates'!X$4,Data!$A:$A,'Interest Rates'!$S41))</f>
        <v>4.58</v>
      </c>
      <c r="Y41" s="15" t="e">
        <f>IF(SUMIFS(Data!$G:$G,Data!$B:$B,'Interest Rates'!Y$4,Data!$A:$A,'Interest Rates'!$S41)=0,NA(),SUMIFS(Data!$G:$G,Data!$B:$B,'Interest Rates'!Y$4,Data!$A:$A,'Interest Rates'!$S41))</f>
        <v>#N/A</v>
      </c>
      <c r="Z41" s="15" t="e">
        <f>IF(SUMIFS(Data!$G:$G,Data!$B:$B,'Interest Rates'!Z$4,Data!$A:$A,'Interest Rates'!$S41)=0,NA(),SUMIFS(Data!$G:$G,Data!$B:$B,'Interest Rates'!Z$4,Data!$A:$A,'Interest Rates'!$S41))</f>
        <v>#N/A</v>
      </c>
      <c r="AA41" s="15" t="e">
        <f>IF(SUMIFS(Data!$G:$G,Data!$B:$B,'Interest Rates'!AA$4,Data!$A:$A,'Interest Rates'!$S41)=0,NA(),SUMIFS(Data!$G:$G,Data!$B:$B,'Interest Rates'!AA$4,Data!$A:$A,'Interest Rates'!$S41))</f>
        <v>#N/A</v>
      </c>
      <c r="AB41" s="15" t="e">
        <f>IF(SUMIFS(Data!$G:$G,Data!$B:$B,'Interest Rates'!AB$4,Data!$A:$A,'Interest Rates'!$S41)=0,NA(),SUMIFS(Data!$G:$G,Data!$B:$B,'Interest Rates'!AB$4,Data!$A:$A,'Interest Rates'!$S41))</f>
        <v>#N/A</v>
      </c>
      <c r="AC41" s="15" t="e">
        <f>IF(SUMIFS(Data!$G:$G,Data!$B:$B,'Interest Rates'!AC$4,Data!$A:$A,'Interest Rates'!$S41)=0,NA(),SUMIFS(Data!$G:$G,Data!$B:$B,'Interest Rates'!AC$4,Data!$A:$A,'Interest Rates'!$S41))</f>
        <v>#N/A</v>
      </c>
      <c r="AD41" s="15" t="e">
        <f>IF(SUMIFS(Data!$G:$G,Data!$B:$B,'Interest Rates'!AD$4,Data!$A:$A,'Interest Rates'!$S41)=0,NA(),SUMIFS(Data!$G:$G,Data!$B:$B,'Interest Rates'!AD$4,Data!$A:$A,'Interest Rates'!$S41))</f>
        <v>#N/A</v>
      </c>
      <c r="AE41" s="15" t="e">
        <f>IF(SUMIFS(Data!$G:$G,Data!$B:$B,'Interest Rates'!AE$4,Data!$A:$A,'Interest Rates'!$S41)=0,NA(),SUMIFS(Data!$G:$G,Data!$B:$B,'Interest Rates'!AE$4,Data!$A:$A,'Interest Rates'!$S41))</f>
        <v>#N/A</v>
      </c>
      <c r="AF41" s="15" t="e">
        <f>IF(SUMIFS(Data!$G:$G,Data!$B:$B,'Interest Rates'!AF$4,Data!$A:$A,'Interest Rates'!$S41)=0,NA(),SUMIFS(Data!$G:$G,Data!$B:$B,'Interest Rates'!AF$4,Data!$A:$A,'Interest Rates'!$S41))</f>
        <v>#N/A</v>
      </c>
      <c r="AG41" s="15" t="e">
        <f>IF(SUMIFS(Data!$G:$G,Data!$B:$B,'Interest Rates'!AG$4,Data!$A:$A,'Interest Rates'!$S41)=0,NA(),SUMIFS(Data!$G:$G,Data!$B:$B,'Interest Rates'!AG$4,Data!$A:$A,'Interest Rates'!$S41))</f>
        <v>#N/A</v>
      </c>
      <c r="AH41" s="15" t="e">
        <f>IF(SUMIFS(Data!$G:$G,Data!$B:$B,'Interest Rates'!AH$4,Data!$A:$A,'Interest Rates'!$S41)=0,NA(),SUMIFS(Data!$G:$G,Data!$B:$B,'Interest Rates'!AH$4,Data!$A:$A,'Interest Rates'!$S41))</f>
        <v>#N/A</v>
      </c>
      <c r="AI41" s="15" t="e">
        <f>IF(SUMIFS(Data!$G:$G,Data!$B:$B,'Interest Rates'!AI$4,Data!$A:$A,'Interest Rates'!$S41)=0,NA(),SUMIFS(Data!$G:$G,Data!$B:$B,'Interest Rates'!AI$4,Data!$A:$A,'Interest Rates'!$S41))</f>
        <v>#N/A</v>
      </c>
      <c r="AJ41" s="15" t="e">
        <f>IF(SUMIFS(Data!$G:$G,Data!$B:$B,'Interest Rates'!AJ$4,Data!$A:$A,'Interest Rates'!$S41)=0,NA(),SUMIFS(Data!$G:$G,Data!$B:$B,'Interest Rates'!AJ$4,Data!$A:$A,'Interest Rates'!$S41))</f>
        <v>#N/A</v>
      </c>
      <c r="AK41" s="15" t="e">
        <f>IF(SUMIFS(Data!$G:$G,Data!$B:$B,'Interest Rates'!AK$4,Data!$A:$A,'Interest Rates'!$S41)=0,NA(),SUMIFS(Data!$G:$G,Data!$B:$B,'Interest Rates'!AK$4,Data!$A:$A,'Interest Rates'!$S41))</f>
        <v>#N/A</v>
      </c>
      <c r="AL41" s="15" t="e">
        <f>IF(SUMIFS(Data!$G:$G,Data!$B:$B,'Interest Rates'!AL$4,Data!$A:$A,'Interest Rates'!$S41)=0,NA(),SUMIFS(Data!$G:$G,Data!$B:$B,'Interest Rates'!AL$4,Data!$A:$A,'Interest Rates'!$S41))</f>
        <v>#N/A</v>
      </c>
      <c r="AM41" s="15" t="e">
        <f>IF(SUMIFS(Data!$G:$G,Data!$B:$B,'Interest Rates'!AM$4,Data!$A:$A,'Interest Rates'!$S41)=0,NA(),SUMIFS(Data!$G:$G,Data!$B:$B,'Interest Rates'!AM$4,Data!$A:$A,'Interest Rates'!$S41))</f>
        <v>#N/A</v>
      </c>
    </row>
    <row r="42" spans="19:39" x14ac:dyDescent="0.2">
      <c r="S42" s="28">
        <f t="shared" si="0"/>
        <v>40513</v>
      </c>
      <c r="T42" s="15" t="e">
        <f>IF(SUMIFS(Data!$G:$G,Data!$B:$B,'Interest Rates'!T$4,Data!$A:$A,'Interest Rates'!$S42)=0,NA(),SUMIFS(Data!$G:$G,Data!$B:$B,'Interest Rates'!T$4,Data!$A:$A,'Interest Rates'!$S42))</f>
        <v>#N/A</v>
      </c>
      <c r="U42" s="15" t="e">
        <f>IF(SUMIFS(Data!$G:$G,Data!$B:$B,'Interest Rates'!U$4,Data!$A:$A,'Interest Rates'!$S42)=0,NA(),SUMIFS(Data!$G:$G,Data!$B:$B,'Interest Rates'!U$4,Data!$A:$A,'Interest Rates'!$S42))</f>
        <v>#N/A</v>
      </c>
      <c r="V42" s="15" t="e">
        <f>IF(SUMIFS(Data!$G:$G,Data!$B:$B,'Interest Rates'!V$4,Data!$A:$A,'Interest Rates'!$S42)=0,NA(),SUMIFS(Data!$G:$G,Data!$B:$B,'Interest Rates'!V$4,Data!$A:$A,'Interest Rates'!$S42))</f>
        <v>#N/A</v>
      </c>
      <c r="W42" s="15" t="e">
        <f>IF(SUMIFS(Data!$G:$G,Data!$B:$B,'Interest Rates'!W$4,Data!$A:$A,'Interest Rates'!$S42)=0,NA(),SUMIFS(Data!$G:$G,Data!$B:$B,'Interest Rates'!W$4,Data!$A:$A,'Interest Rates'!$S42))</f>
        <v>#N/A</v>
      </c>
      <c r="X42" s="15">
        <f>IF(SUMIFS(Data!$G:$G,Data!$B:$B,'Interest Rates'!X$4,Data!$A:$A,'Interest Rates'!$S42)=0,NA(),SUMIFS(Data!$G:$G,Data!$B:$B,'Interest Rates'!X$4,Data!$A:$A,'Interest Rates'!$S42))</f>
        <v>4.54</v>
      </c>
      <c r="Y42" s="15">
        <f>IF(SUMIFS(Data!$G:$G,Data!$B:$B,'Interest Rates'!Y$4,Data!$A:$A,'Interest Rates'!$S42)=0,NA(),SUMIFS(Data!$G:$G,Data!$B:$B,'Interest Rates'!Y$4,Data!$A:$A,'Interest Rates'!$S42))</f>
        <v>5.7149999999999999</v>
      </c>
      <c r="Z42" s="15" t="e">
        <f>IF(SUMIFS(Data!$G:$G,Data!$B:$B,'Interest Rates'!Z$4,Data!$A:$A,'Interest Rates'!$S42)=0,NA(),SUMIFS(Data!$G:$G,Data!$B:$B,'Interest Rates'!Z$4,Data!$A:$A,'Interest Rates'!$S42))</f>
        <v>#N/A</v>
      </c>
      <c r="AA42" s="15" t="e">
        <f>IF(SUMIFS(Data!$G:$G,Data!$B:$B,'Interest Rates'!AA$4,Data!$A:$A,'Interest Rates'!$S42)=0,NA(),SUMIFS(Data!$G:$G,Data!$B:$B,'Interest Rates'!AA$4,Data!$A:$A,'Interest Rates'!$S42))</f>
        <v>#N/A</v>
      </c>
      <c r="AB42" s="15" t="e">
        <f>IF(SUMIFS(Data!$G:$G,Data!$B:$B,'Interest Rates'!AB$4,Data!$A:$A,'Interest Rates'!$S42)=0,NA(),SUMIFS(Data!$G:$G,Data!$B:$B,'Interest Rates'!AB$4,Data!$A:$A,'Interest Rates'!$S42))</f>
        <v>#N/A</v>
      </c>
      <c r="AC42" s="15" t="e">
        <f>IF(SUMIFS(Data!$G:$G,Data!$B:$B,'Interest Rates'!AC$4,Data!$A:$A,'Interest Rates'!$S42)=0,NA(),SUMIFS(Data!$G:$G,Data!$B:$B,'Interest Rates'!AC$4,Data!$A:$A,'Interest Rates'!$S42))</f>
        <v>#N/A</v>
      </c>
      <c r="AD42" s="15" t="e">
        <f>IF(SUMIFS(Data!$G:$G,Data!$B:$B,'Interest Rates'!AD$4,Data!$A:$A,'Interest Rates'!$S42)=0,NA(),SUMIFS(Data!$G:$G,Data!$B:$B,'Interest Rates'!AD$4,Data!$A:$A,'Interest Rates'!$S42))</f>
        <v>#N/A</v>
      </c>
      <c r="AE42" s="15" t="e">
        <f>IF(SUMIFS(Data!$G:$G,Data!$B:$B,'Interest Rates'!AE$4,Data!$A:$A,'Interest Rates'!$S42)=0,NA(),SUMIFS(Data!$G:$G,Data!$B:$B,'Interest Rates'!AE$4,Data!$A:$A,'Interest Rates'!$S42))</f>
        <v>#N/A</v>
      </c>
      <c r="AF42" s="15" t="e">
        <f>IF(SUMIFS(Data!$G:$G,Data!$B:$B,'Interest Rates'!AF$4,Data!$A:$A,'Interest Rates'!$S42)=0,NA(),SUMIFS(Data!$G:$G,Data!$B:$B,'Interest Rates'!AF$4,Data!$A:$A,'Interest Rates'!$S42))</f>
        <v>#N/A</v>
      </c>
      <c r="AG42" s="15" t="e">
        <f>IF(SUMIFS(Data!$G:$G,Data!$B:$B,'Interest Rates'!AG$4,Data!$A:$A,'Interest Rates'!$S42)=0,NA(),SUMIFS(Data!$G:$G,Data!$B:$B,'Interest Rates'!AG$4,Data!$A:$A,'Interest Rates'!$S42))</f>
        <v>#N/A</v>
      </c>
      <c r="AH42" s="15" t="e">
        <f>IF(SUMIFS(Data!$G:$G,Data!$B:$B,'Interest Rates'!AH$4,Data!$A:$A,'Interest Rates'!$S42)=0,NA(),SUMIFS(Data!$G:$G,Data!$B:$B,'Interest Rates'!AH$4,Data!$A:$A,'Interest Rates'!$S42))</f>
        <v>#N/A</v>
      </c>
      <c r="AI42" s="15" t="e">
        <f>IF(SUMIFS(Data!$G:$G,Data!$B:$B,'Interest Rates'!AI$4,Data!$A:$A,'Interest Rates'!$S42)=0,NA(),SUMIFS(Data!$G:$G,Data!$B:$B,'Interest Rates'!AI$4,Data!$A:$A,'Interest Rates'!$S42))</f>
        <v>#N/A</v>
      </c>
      <c r="AJ42" s="15" t="e">
        <f>IF(SUMIFS(Data!$G:$G,Data!$B:$B,'Interest Rates'!AJ$4,Data!$A:$A,'Interest Rates'!$S42)=0,NA(),SUMIFS(Data!$G:$G,Data!$B:$B,'Interest Rates'!AJ$4,Data!$A:$A,'Interest Rates'!$S42))</f>
        <v>#N/A</v>
      </c>
      <c r="AK42" s="15" t="e">
        <f>IF(SUMIFS(Data!$G:$G,Data!$B:$B,'Interest Rates'!AK$4,Data!$A:$A,'Interest Rates'!$S42)=0,NA(),SUMIFS(Data!$G:$G,Data!$B:$B,'Interest Rates'!AK$4,Data!$A:$A,'Interest Rates'!$S42))</f>
        <v>#N/A</v>
      </c>
      <c r="AL42" s="15" t="e">
        <f>IF(SUMIFS(Data!$G:$G,Data!$B:$B,'Interest Rates'!AL$4,Data!$A:$A,'Interest Rates'!$S42)=0,NA(),SUMIFS(Data!$G:$G,Data!$B:$B,'Interest Rates'!AL$4,Data!$A:$A,'Interest Rates'!$S42))</f>
        <v>#N/A</v>
      </c>
      <c r="AM42" s="15" t="e">
        <f>IF(SUMIFS(Data!$G:$G,Data!$B:$B,'Interest Rates'!AM$4,Data!$A:$A,'Interest Rates'!$S42)=0,NA(),SUMIFS(Data!$G:$G,Data!$B:$B,'Interest Rates'!AM$4,Data!$A:$A,'Interest Rates'!$S42))</f>
        <v>#N/A</v>
      </c>
    </row>
    <row r="43" spans="19:39" x14ac:dyDescent="0.2">
      <c r="S43" s="28">
        <f t="shared" si="0"/>
        <v>40544</v>
      </c>
      <c r="T43" s="15" t="e">
        <f>IF(SUMIFS(Data!$G:$G,Data!$B:$B,'Interest Rates'!T$4,Data!$A:$A,'Interest Rates'!$S43)=0,NA(),SUMIFS(Data!$G:$G,Data!$B:$B,'Interest Rates'!T$4,Data!$A:$A,'Interest Rates'!$S43))</f>
        <v>#N/A</v>
      </c>
      <c r="U43" s="15" t="e">
        <f>IF(SUMIFS(Data!$G:$G,Data!$B:$B,'Interest Rates'!U$4,Data!$A:$A,'Interest Rates'!$S43)=0,NA(),SUMIFS(Data!$G:$G,Data!$B:$B,'Interest Rates'!U$4,Data!$A:$A,'Interest Rates'!$S43))</f>
        <v>#N/A</v>
      </c>
      <c r="V43" s="15" t="e">
        <f>IF(SUMIFS(Data!$G:$G,Data!$B:$B,'Interest Rates'!V$4,Data!$A:$A,'Interest Rates'!$S43)=0,NA(),SUMIFS(Data!$G:$G,Data!$B:$B,'Interest Rates'!V$4,Data!$A:$A,'Interest Rates'!$S43))</f>
        <v>#N/A</v>
      </c>
      <c r="W43" s="15" t="e">
        <f>IF(SUMIFS(Data!$G:$G,Data!$B:$B,'Interest Rates'!W$4,Data!$A:$A,'Interest Rates'!$S43)=0,NA(),SUMIFS(Data!$G:$G,Data!$B:$B,'Interest Rates'!W$4,Data!$A:$A,'Interest Rates'!$S43))</f>
        <v>#N/A</v>
      </c>
      <c r="X43" s="15">
        <f>IF(SUMIFS(Data!$G:$G,Data!$B:$B,'Interest Rates'!X$4,Data!$A:$A,'Interest Rates'!$S43)=0,NA(),SUMIFS(Data!$G:$G,Data!$B:$B,'Interest Rates'!X$4,Data!$A:$A,'Interest Rates'!$S43))</f>
        <v>4.5</v>
      </c>
      <c r="Y43" s="15">
        <f>IF(SUMIFS(Data!$G:$G,Data!$B:$B,'Interest Rates'!Y$4,Data!$A:$A,'Interest Rates'!$S43)=0,NA(),SUMIFS(Data!$G:$G,Data!$B:$B,'Interest Rates'!Y$4,Data!$A:$A,'Interest Rates'!$S43))</f>
        <v>5.5750000000000002</v>
      </c>
      <c r="Z43" s="15" t="e">
        <f>IF(SUMIFS(Data!$G:$G,Data!$B:$B,'Interest Rates'!Z$4,Data!$A:$A,'Interest Rates'!$S43)=0,NA(),SUMIFS(Data!$G:$G,Data!$B:$B,'Interest Rates'!Z$4,Data!$A:$A,'Interest Rates'!$S43))</f>
        <v>#N/A</v>
      </c>
      <c r="AA43" s="15" t="e">
        <f>IF(SUMIFS(Data!$G:$G,Data!$B:$B,'Interest Rates'!AA$4,Data!$A:$A,'Interest Rates'!$S43)=0,NA(),SUMIFS(Data!$G:$G,Data!$B:$B,'Interest Rates'!AA$4,Data!$A:$A,'Interest Rates'!$S43))</f>
        <v>#N/A</v>
      </c>
      <c r="AB43" s="15" t="e">
        <f>IF(SUMIFS(Data!$G:$G,Data!$B:$B,'Interest Rates'!AB$4,Data!$A:$A,'Interest Rates'!$S43)=0,NA(),SUMIFS(Data!$G:$G,Data!$B:$B,'Interest Rates'!AB$4,Data!$A:$A,'Interest Rates'!$S43))</f>
        <v>#N/A</v>
      </c>
      <c r="AC43" s="15" t="e">
        <f>IF(SUMIFS(Data!$G:$G,Data!$B:$B,'Interest Rates'!AC$4,Data!$A:$A,'Interest Rates'!$S43)=0,NA(),SUMIFS(Data!$G:$G,Data!$B:$B,'Interest Rates'!AC$4,Data!$A:$A,'Interest Rates'!$S43))</f>
        <v>#N/A</v>
      </c>
      <c r="AD43" s="15" t="e">
        <f>IF(SUMIFS(Data!$G:$G,Data!$B:$B,'Interest Rates'!AD$4,Data!$A:$A,'Interest Rates'!$S43)=0,NA(),SUMIFS(Data!$G:$G,Data!$B:$B,'Interest Rates'!AD$4,Data!$A:$A,'Interest Rates'!$S43))</f>
        <v>#N/A</v>
      </c>
      <c r="AE43" s="15" t="e">
        <f>IF(SUMIFS(Data!$G:$G,Data!$B:$B,'Interest Rates'!AE$4,Data!$A:$A,'Interest Rates'!$S43)=0,NA(),SUMIFS(Data!$G:$G,Data!$B:$B,'Interest Rates'!AE$4,Data!$A:$A,'Interest Rates'!$S43))</f>
        <v>#N/A</v>
      </c>
      <c r="AF43" s="15" t="e">
        <f>IF(SUMIFS(Data!$G:$G,Data!$B:$B,'Interest Rates'!AF$4,Data!$A:$A,'Interest Rates'!$S43)=0,NA(),SUMIFS(Data!$G:$G,Data!$B:$B,'Interest Rates'!AF$4,Data!$A:$A,'Interest Rates'!$S43))</f>
        <v>#N/A</v>
      </c>
      <c r="AG43" s="15" t="e">
        <f>IF(SUMIFS(Data!$G:$G,Data!$B:$B,'Interest Rates'!AG$4,Data!$A:$A,'Interest Rates'!$S43)=0,NA(),SUMIFS(Data!$G:$G,Data!$B:$B,'Interest Rates'!AG$4,Data!$A:$A,'Interest Rates'!$S43))</f>
        <v>#N/A</v>
      </c>
      <c r="AH43" s="15" t="e">
        <f>IF(SUMIFS(Data!$G:$G,Data!$B:$B,'Interest Rates'!AH$4,Data!$A:$A,'Interest Rates'!$S43)=0,NA(),SUMIFS(Data!$G:$G,Data!$B:$B,'Interest Rates'!AH$4,Data!$A:$A,'Interest Rates'!$S43))</f>
        <v>#N/A</v>
      </c>
      <c r="AI43" s="15" t="e">
        <f>IF(SUMIFS(Data!$G:$G,Data!$B:$B,'Interest Rates'!AI$4,Data!$A:$A,'Interest Rates'!$S43)=0,NA(),SUMIFS(Data!$G:$G,Data!$B:$B,'Interest Rates'!AI$4,Data!$A:$A,'Interest Rates'!$S43))</f>
        <v>#N/A</v>
      </c>
      <c r="AJ43" s="15" t="e">
        <f>IF(SUMIFS(Data!$G:$G,Data!$B:$B,'Interest Rates'!AJ$4,Data!$A:$A,'Interest Rates'!$S43)=0,NA(),SUMIFS(Data!$G:$G,Data!$B:$B,'Interest Rates'!AJ$4,Data!$A:$A,'Interest Rates'!$S43))</f>
        <v>#N/A</v>
      </c>
      <c r="AK43" s="15" t="e">
        <f>IF(SUMIFS(Data!$G:$G,Data!$B:$B,'Interest Rates'!AK$4,Data!$A:$A,'Interest Rates'!$S43)=0,NA(),SUMIFS(Data!$G:$G,Data!$B:$B,'Interest Rates'!AK$4,Data!$A:$A,'Interest Rates'!$S43))</f>
        <v>#N/A</v>
      </c>
      <c r="AL43" s="15" t="e">
        <f>IF(SUMIFS(Data!$G:$G,Data!$B:$B,'Interest Rates'!AL$4,Data!$A:$A,'Interest Rates'!$S43)=0,NA(),SUMIFS(Data!$G:$G,Data!$B:$B,'Interest Rates'!AL$4,Data!$A:$A,'Interest Rates'!$S43))</f>
        <v>#N/A</v>
      </c>
      <c r="AM43" s="15" t="e">
        <f>IF(SUMIFS(Data!$G:$G,Data!$B:$B,'Interest Rates'!AM$4,Data!$A:$A,'Interest Rates'!$S43)=0,NA(),SUMIFS(Data!$G:$G,Data!$B:$B,'Interest Rates'!AM$4,Data!$A:$A,'Interest Rates'!$S43))</f>
        <v>#N/A</v>
      </c>
    </row>
    <row r="44" spans="19:39" x14ac:dyDescent="0.2">
      <c r="S44" s="28">
        <f t="shared" si="0"/>
        <v>40575</v>
      </c>
      <c r="T44" s="15" t="e">
        <f>IF(SUMIFS(Data!$G:$G,Data!$B:$B,'Interest Rates'!T$4,Data!$A:$A,'Interest Rates'!$S44)=0,NA(),SUMIFS(Data!$G:$G,Data!$B:$B,'Interest Rates'!T$4,Data!$A:$A,'Interest Rates'!$S44))</f>
        <v>#N/A</v>
      </c>
      <c r="U44" s="15" t="e">
        <f>IF(SUMIFS(Data!$G:$G,Data!$B:$B,'Interest Rates'!U$4,Data!$A:$A,'Interest Rates'!$S44)=0,NA(),SUMIFS(Data!$G:$G,Data!$B:$B,'Interest Rates'!U$4,Data!$A:$A,'Interest Rates'!$S44))</f>
        <v>#N/A</v>
      </c>
      <c r="V44" s="15" t="e">
        <f>IF(SUMIFS(Data!$G:$G,Data!$B:$B,'Interest Rates'!V$4,Data!$A:$A,'Interest Rates'!$S44)=0,NA(),SUMIFS(Data!$G:$G,Data!$B:$B,'Interest Rates'!V$4,Data!$A:$A,'Interest Rates'!$S44))</f>
        <v>#N/A</v>
      </c>
      <c r="W44" s="15" t="e">
        <f>IF(SUMIFS(Data!$G:$G,Data!$B:$B,'Interest Rates'!W$4,Data!$A:$A,'Interest Rates'!$S44)=0,NA(),SUMIFS(Data!$G:$G,Data!$B:$B,'Interest Rates'!W$4,Data!$A:$A,'Interest Rates'!$S44))</f>
        <v>#N/A</v>
      </c>
      <c r="X44" s="15">
        <f>IF(SUMIFS(Data!$G:$G,Data!$B:$B,'Interest Rates'!X$4,Data!$A:$A,'Interest Rates'!$S44)=0,NA(),SUMIFS(Data!$G:$G,Data!$B:$B,'Interest Rates'!X$4,Data!$A:$A,'Interest Rates'!$S44))</f>
        <v>4.5650000000000004</v>
      </c>
      <c r="Y44" s="15">
        <f>IF(SUMIFS(Data!$G:$G,Data!$B:$B,'Interest Rates'!Y$4,Data!$A:$A,'Interest Rates'!$S44)=0,NA(),SUMIFS(Data!$G:$G,Data!$B:$B,'Interest Rates'!Y$4,Data!$A:$A,'Interest Rates'!$S44))</f>
        <v>5.63</v>
      </c>
      <c r="Z44" s="15" t="e">
        <f>IF(SUMIFS(Data!$G:$G,Data!$B:$B,'Interest Rates'!Z$4,Data!$A:$A,'Interest Rates'!$S44)=0,NA(),SUMIFS(Data!$G:$G,Data!$B:$B,'Interest Rates'!Z$4,Data!$A:$A,'Interest Rates'!$S44))</f>
        <v>#N/A</v>
      </c>
      <c r="AA44" s="15" t="e">
        <f>IF(SUMIFS(Data!$G:$G,Data!$B:$B,'Interest Rates'!AA$4,Data!$A:$A,'Interest Rates'!$S44)=0,NA(),SUMIFS(Data!$G:$G,Data!$B:$B,'Interest Rates'!AA$4,Data!$A:$A,'Interest Rates'!$S44))</f>
        <v>#N/A</v>
      </c>
      <c r="AB44" s="15" t="e">
        <f>IF(SUMIFS(Data!$G:$G,Data!$B:$B,'Interest Rates'!AB$4,Data!$A:$A,'Interest Rates'!$S44)=0,NA(),SUMIFS(Data!$G:$G,Data!$B:$B,'Interest Rates'!AB$4,Data!$A:$A,'Interest Rates'!$S44))</f>
        <v>#N/A</v>
      </c>
      <c r="AC44" s="15" t="e">
        <f>IF(SUMIFS(Data!$G:$G,Data!$B:$B,'Interest Rates'!AC$4,Data!$A:$A,'Interest Rates'!$S44)=0,NA(),SUMIFS(Data!$G:$G,Data!$B:$B,'Interest Rates'!AC$4,Data!$A:$A,'Interest Rates'!$S44))</f>
        <v>#N/A</v>
      </c>
      <c r="AD44" s="15" t="e">
        <f>IF(SUMIFS(Data!$G:$G,Data!$B:$B,'Interest Rates'!AD$4,Data!$A:$A,'Interest Rates'!$S44)=0,NA(),SUMIFS(Data!$G:$G,Data!$B:$B,'Interest Rates'!AD$4,Data!$A:$A,'Interest Rates'!$S44))</f>
        <v>#N/A</v>
      </c>
      <c r="AE44" s="15" t="e">
        <f>IF(SUMIFS(Data!$G:$G,Data!$B:$B,'Interest Rates'!AE$4,Data!$A:$A,'Interest Rates'!$S44)=0,NA(),SUMIFS(Data!$G:$G,Data!$B:$B,'Interest Rates'!AE$4,Data!$A:$A,'Interest Rates'!$S44))</f>
        <v>#N/A</v>
      </c>
      <c r="AF44" s="15" t="e">
        <f>IF(SUMIFS(Data!$G:$G,Data!$B:$B,'Interest Rates'!AF$4,Data!$A:$A,'Interest Rates'!$S44)=0,NA(),SUMIFS(Data!$G:$G,Data!$B:$B,'Interest Rates'!AF$4,Data!$A:$A,'Interest Rates'!$S44))</f>
        <v>#N/A</v>
      </c>
      <c r="AG44" s="15" t="e">
        <f>IF(SUMIFS(Data!$G:$G,Data!$B:$B,'Interest Rates'!AG$4,Data!$A:$A,'Interest Rates'!$S44)=0,NA(),SUMIFS(Data!$G:$G,Data!$B:$B,'Interest Rates'!AG$4,Data!$A:$A,'Interest Rates'!$S44))</f>
        <v>#N/A</v>
      </c>
      <c r="AH44" s="15" t="e">
        <f>IF(SUMIFS(Data!$G:$G,Data!$B:$B,'Interest Rates'!AH$4,Data!$A:$A,'Interest Rates'!$S44)=0,NA(),SUMIFS(Data!$G:$G,Data!$B:$B,'Interest Rates'!AH$4,Data!$A:$A,'Interest Rates'!$S44))</f>
        <v>#N/A</v>
      </c>
      <c r="AI44" s="15" t="e">
        <f>IF(SUMIFS(Data!$G:$G,Data!$B:$B,'Interest Rates'!AI$4,Data!$A:$A,'Interest Rates'!$S44)=0,NA(),SUMIFS(Data!$G:$G,Data!$B:$B,'Interest Rates'!AI$4,Data!$A:$A,'Interest Rates'!$S44))</f>
        <v>#N/A</v>
      </c>
      <c r="AJ44" s="15" t="e">
        <f>IF(SUMIFS(Data!$G:$G,Data!$B:$B,'Interest Rates'!AJ$4,Data!$A:$A,'Interest Rates'!$S44)=0,NA(),SUMIFS(Data!$G:$G,Data!$B:$B,'Interest Rates'!AJ$4,Data!$A:$A,'Interest Rates'!$S44))</f>
        <v>#N/A</v>
      </c>
      <c r="AK44" s="15" t="e">
        <f>IF(SUMIFS(Data!$G:$G,Data!$B:$B,'Interest Rates'!AK$4,Data!$A:$A,'Interest Rates'!$S44)=0,NA(),SUMIFS(Data!$G:$G,Data!$B:$B,'Interest Rates'!AK$4,Data!$A:$A,'Interest Rates'!$S44))</f>
        <v>#N/A</v>
      </c>
      <c r="AL44" s="15" t="e">
        <f>IF(SUMIFS(Data!$G:$G,Data!$B:$B,'Interest Rates'!AL$4,Data!$A:$A,'Interest Rates'!$S44)=0,NA(),SUMIFS(Data!$G:$G,Data!$B:$B,'Interest Rates'!AL$4,Data!$A:$A,'Interest Rates'!$S44))</f>
        <v>#N/A</v>
      </c>
      <c r="AM44" s="15" t="e">
        <f>IF(SUMIFS(Data!$G:$G,Data!$B:$B,'Interest Rates'!AM$4,Data!$A:$A,'Interest Rates'!$S44)=0,NA(),SUMIFS(Data!$G:$G,Data!$B:$B,'Interest Rates'!AM$4,Data!$A:$A,'Interest Rates'!$S44))</f>
        <v>#N/A</v>
      </c>
    </row>
    <row r="45" spans="19:39" x14ac:dyDescent="0.2">
      <c r="S45" s="28">
        <f t="shared" si="0"/>
        <v>40603</v>
      </c>
      <c r="T45" s="15" t="e">
        <f>IF(SUMIFS(Data!$G:$G,Data!$B:$B,'Interest Rates'!T$4,Data!$A:$A,'Interest Rates'!$S45)=0,NA(),SUMIFS(Data!$G:$G,Data!$B:$B,'Interest Rates'!T$4,Data!$A:$A,'Interest Rates'!$S45))</f>
        <v>#N/A</v>
      </c>
      <c r="U45" s="15" t="e">
        <f>IF(SUMIFS(Data!$G:$G,Data!$B:$B,'Interest Rates'!U$4,Data!$A:$A,'Interest Rates'!$S45)=0,NA(),SUMIFS(Data!$G:$G,Data!$B:$B,'Interest Rates'!U$4,Data!$A:$A,'Interest Rates'!$S45))</f>
        <v>#N/A</v>
      </c>
      <c r="V45" s="15" t="e">
        <f>IF(SUMIFS(Data!$G:$G,Data!$B:$B,'Interest Rates'!V$4,Data!$A:$A,'Interest Rates'!$S45)=0,NA(),SUMIFS(Data!$G:$G,Data!$B:$B,'Interest Rates'!V$4,Data!$A:$A,'Interest Rates'!$S45))</f>
        <v>#N/A</v>
      </c>
      <c r="W45" s="15" t="e">
        <f>IF(SUMIFS(Data!$G:$G,Data!$B:$B,'Interest Rates'!W$4,Data!$A:$A,'Interest Rates'!$S45)=0,NA(),SUMIFS(Data!$G:$G,Data!$B:$B,'Interest Rates'!W$4,Data!$A:$A,'Interest Rates'!$S45))</f>
        <v>#N/A</v>
      </c>
      <c r="X45" s="15">
        <f>IF(SUMIFS(Data!$G:$G,Data!$B:$B,'Interest Rates'!X$4,Data!$A:$A,'Interest Rates'!$S45)=0,NA(),SUMIFS(Data!$G:$G,Data!$B:$B,'Interest Rates'!X$4,Data!$A:$A,'Interest Rates'!$S45))</f>
        <v>4.6550000000000002</v>
      </c>
      <c r="Y45" s="15">
        <f>IF(SUMIFS(Data!$G:$G,Data!$B:$B,'Interest Rates'!Y$4,Data!$A:$A,'Interest Rates'!$S45)=0,NA(),SUMIFS(Data!$G:$G,Data!$B:$B,'Interest Rates'!Y$4,Data!$A:$A,'Interest Rates'!$S45))</f>
        <v>5.875</v>
      </c>
      <c r="Z45" s="15" t="e">
        <f>IF(SUMIFS(Data!$G:$G,Data!$B:$B,'Interest Rates'!Z$4,Data!$A:$A,'Interest Rates'!$S45)=0,NA(),SUMIFS(Data!$G:$G,Data!$B:$B,'Interest Rates'!Z$4,Data!$A:$A,'Interest Rates'!$S45))</f>
        <v>#N/A</v>
      </c>
      <c r="AA45" s="15" t="e">
        <f>IF(SUMIFS(Data!$G:$G,Data!$B:$B,'Interest Rates'!AA$4,Data!$A:$A,'Interest Rates'!$S45)=0,NA(),SUMIFS(Data!$G:$G,Data!$B:$B,'Interest Rates'!AA$4,Data!$A:$A,'Interest Rates'!$S45))</f>
        <v>#N/A</v>
      </c>
      <c r="AB45" s="15" t="e">
        <f>IF(SUMIFS(Data!$G:$G,Data!$B:$B,'Interest Rates'!AB$4,Data!$A:$A,'Interest Rates'!$S45)=0,NA(),SUMIFS(Data!$G:$G,Data!$B:$B,'Interest Rates'!AB$4,Data!$A:$A,'Interest Rates'!$S45))</f>
        <v>#N/A</v>
      </c>
      <c r="AC45" s="15" t="e">
        <f>IF(SUMIFS(Data!$G:$G,Data!$B:$B,'Interest Rates'!AC$4,Data!$A:$A,'Interest Rates'!$S45)=0,NA(),SUMIFS(Data!$G:$G,Data!$B:$B,'Interest Rates'!AC$4,Data!$A:$A,'Interest Rates'!$S45))</f>
        <v>#N/A</v>
      </c>
      <c r="AD45" s="15" t="e">
        <f>IF(SUMIFS(Data!$G:$G,Data!$B:$B,'Interest Rates'!AD$4,Data!$A:$A,'Interest Rates'!$S45)=0,NA(),SUMIFS(Data!$G:$G,Data!$B:$B,'Interest Rates'!AD$4,Data!$A:$A,'Interest Rates'!$S45))</f>
        <v>#N/A</v>
      </c>
      <c r="AE45" s="15" t="e">
        <f>IF(SUMIFS(Data!$G:$G,Data!$B:$B,'Interest Rates'!AE$4,Data!$A:$A,'Interest Rates'!$S45)=0,NA(),SUMIFS(Data!$G:$G,Data!$B:$B,'Interest Rates'!AE$4,Data!$A:$A,'Interest Rates'!$S45))</f>
        <v>#N/A</v>
      </c>
      <c r="AF45" s="15" t="e">
        <f>IF(SUMIFS(Data!$G:$G,Data!$B:$B,'Interest Rates'!AF$4,Data!$A:$A,'Interest Rates'!$S45)=0,NA(),SUMIFS(Data!$G:$G,Data!$B:$B,'Interest Rates'!AF$4,Data!$A:$A,'Interest Rates'!$S45))</f>
        <v>#N/A</v>
      </c>
      <c r="AG45" s="15" t="e">
        <f>IF(SUMIFS(Data!$G:$G,Data!$B:$B,'Interest Rates'!AG$4,Data!$A:$A,'Interest Rates'!$S45)=0,NA(),SUMIFS(Data!$G:$G,Data!$B:$B,'Interest Rates'!AG$4,Data!$A:$A,'Interest Rates'!$S45))</f>
        <v>#N/A</v>
      </c>
      <c r="AH45" s="15" t="e">
        <f>IF(SUMIFS(Data!$G:$G,Data!$B:$B,'Interest Rates'!AH$4,Data!$A:$A,'Interest Rates'!$S45)=0,NA(),SUMIFS(Data!$G:$G,Data!$B:$B,'Interest Rates'!AH$4,Data!$A:$A,'Interest Rates'!$S45))</f>
        <v>#N/A</v>
      </c>
      <c r="AI45" s="15" t="e">
        <f>IF(SUMIFS(Data!$G:$G,Data!$B:$B,'Interest Rates'!AI$4,Data!$A:$A,'Interest Rates'!$S45)=0,NA(),SUMIFS(Data!$G:$G,Data!$B:$B,'Interest Rates'!AI$4,Data!$A:$A,'Interest Rates'!$S45))</f>
        <v>#N/A</v>
      </c>
      <c r="AJ45" s="15" t="e">
        <f>IF(SUMIFS(Data!$G:$G,Data!$B:$B,'Interest Rates'!AJ$4,Data!$A:$A,'Interest Rates'!$S45)=0,NA(),SUMIFS(Data!$G:$G,Data!$B:$B,'Interest Rates'!AJ$4,Data!$A:$A,'Interest Rates'!$S45))</f>
        <v>#N/A</v>
      </c>
      <c r="AK45" s="15" t="e">
        <f>IF(SUMIFS(Data!$G:$G,Data!$B:$B,'Interest Rates'!AK$4,Data!$A:$A,'Interest Rates'!$S45)=0,NA(),SUMIFS(Data!$G:$G,Data!$B:$B,'Interest Rates'!AK$4,Data!$A:$A,'Interest Rates'!$S45))</f>
        <v>#N/A</v>
      </c>
      <c r="AL45" s="15" t="e">
        <f>IF(SUMIFS(Data!$G:$G,Data!$B:$B,'Interest Rates'!AL$4,Data!$A:$A,'Interest Rates'!$S45)=0,NA(),SUMIFS(Data!$G:$G,Data!$B:$B,'Interest Rates'!AL$4,Data!$A:$A,'Interest Rates'!$S45))</f>
        <v>#N/A</v>
      </c>
      <c r="AM45" s="15" t="e">
        <f>IF(SUMIFS(Data!$G:$G,Data!$B:$B,'Interest Rates'!AM$4,Data!$A:$A,'Interest Rates'!$S45)=0,NA(),SUMIFS(Data!$G:$G,Data!$B:$B,'Interest Rates'!AM$4,Data!$A:$A,'Interest Rates'!$S45))</f>
        <v>#N/A</v>
      </c>
    </row>
    <row r="46" spans="19:39" x14ac:dyDescent="0.2">
      <c r="S46" s="28">
        <f t="shared" si="0"/>
        <v>40634</v>
      </c>
      <c r="T46" s="15" t="e">
        <f>IF(SUMIFS(Data!$G:$G,Data!$B:$B,'Interest Rates'!T$4,Data!$A:$A,'Interest Rates'!$S46)=0,NA(),SUMIFS(Data!$G:$G,Data!$B:$B,'Interest Rates'!T$4,Data!$A:$A,'Interest Rates'!$S46))</f>
        <v>#N/A</v>
      </c>
      <c r="U46" s="15" t="e">
        <f>IF(SUMIFS(Data!$G:$G,Data!$B:$B,'Interest Rates'!U$4,Data!$A:$A,'Interest Rates'!$S46)=0,NA(),SUMIFS(Data!$G:$G,Data!$B:$B,'Interest Rates'!U$4,Data!$A:$A,'Interest Rates'!$S46))</f>
        <v>#N/A</v>
      </c>
      <c r="V46" s="15" t="e">
        <f>IF(SUMIFS(Data!$G:$G,Data!$B:$B,'Interest Rates'!V$4,Data!$A:$A,'Interest Rates'!$S46)=0,NA(),SUMIFS(Data!$G:$G,Data!$B:$B,'Interest Rates'!V$4,Data!$A:$A,'Interest Rates'!$S46))</f>
        <v>#N/A</v>
      </c>
      <c r="W46" s="15" t="e">
        <f>IF(SUMIFS(Data!$G:$G,Data!$B:$B,'Interest Rates'!W$4,Data!$A:$A,'Interest Rates'!$S46)=0,NA(),SUMIFS(Data!$G:$G,Data!$B:$B,'Interest Rates'!W$4,Data!$A:$A,'Interest Rates'!$S46))</f>
        <v>#N/A</v>
      </c>
      <c r="X46" s="15">
        <f>IF(SUMIFS(Data!$G:$G,Data!$B:$B,'Interest Rates'!X$4,Data!$A:$A,'Interest Rates'!$S46)=0,NA(),SUMIFS(Data!$G:$G,Data!$B:$B,'Interest Rates'!X$4,Data!$A:$A,'Interest Rates'!$S46))</f>
        <v>4.6900000000000004</v>
      </c>
      <c r="Y46" s="15">
        <f>IF(SUMIFS(Data!$G:$G,Data!$B:$B,'Interest Rates'!Y$4,Data!$A:$A,'Interest Rates'!$S46)=0,NA(),SUMIFS(Data!$G:$G,Data!$B:$B,'Interest Rates'!Y$4,Data!$A:$A,'Interest Rates'!$S46))</f>
        <v>5.6</v>
      </c>
      <c r="Z46" s="15" t="e">
        <f>IF(SUMIFS(Data!$G:$G,Data!$B:$B,'Interest Rates'!Z$4,Data!$A:$A,'Interest Rates'!$S46)=0,NA(),SUMIFS(Data!$G:$G,Data!$B:$B,'Interest Rates'!Z$4,Data!$A:$A,'Interest Rates'!$S46))</f>
        <v>#N/A</v>
      </c>
      <c r="AA46" s="15" t="e">
        <f>IF(SUMIFS(Data!$G:$G,Data!$B:$B,'Interest Rates'!AA$4,Data!$A:$A,'Interest Rates'!$S46)=0,NA(),SUMIFS(Data!$G:$G,Data!$B:$B,'Interest Rates'!AA$4,Data!$A:$A,'Interest Rates'!$S46))</f>
        <v>#N/A</v>
      </c>
      <c r="AB46" s="15" t="e">
        <f>IF(SUMIFS(Data!$G:$G,Data!$B:$B,'Interest Rates'!AB$4,Data!$A:$A,'Interest Rates'!$S46)=0,NA(),SUMIFS(Data!$G:$G,Data!$B:$B,'Interest Rates'!AB$4,Data!$A:$A,'Interest Rates'!$S46))</f>
        <v>#N/A</v>
      </c>
      <c r="AC46" s="15" t="e">
        <f>IF(SUMIFS(Data!$G:$G,Data!$B:$B,'Interest Rates'!AC$4,Data!$A:$A,'Interest Rates'!$S46)=0,NA(),SUMIFS(Data!$G:$G,Data!$B:$B,'Interest Rates'!AC$4,Data!$A:$A,'Interest Rates'!$S46))</f>
        <v>#N/A</v>
      </c>
      <c r="AD46" s="15" t="e">
        <f>IF(SUMIFS(Data!$G:$G,Data!$B:$B,'Interest Rates'!AD$4,Data!$A:$A,'Interest Rates'!$S46)=0,NA(),SUMIFS(Data!$G:$G,Data!$B:$B,'Interest Rates'!AD$4,Data!$A:$A,'Interest Rates'!$S46))</f>
        <v>#N/A</v>
      </c>
      <c r="AE46" s="15" t="e">
        <f>IF(SUMIFS(Data!$G:$G,Data!$B:$B,'Interest Rates'!AE$4,Data!$A:$A,'Interest Rates'!$S46)=0,NA(),SUMIFS(Data!$G:$G,Data!$B:$B,'Interest Rates'!AE$4,Data!$A:$A,'Interest Rates'!$S46))</f>
        <v>#N/A</v>
      </c>
      <c r="AF46" s="15" t="e">
        <f>IF(SUMIFS(Data!$G:$G,Data!$B:$B,'Interest Rates'!AF$4,Data!$A:$A,'Interest Rates'!$S46)=0,NA(),SUMIFS(Data!$G:$G,Data!$B:$B,'Interest Rates'!AF$4,Data!$A:$A,'Interest Rates'!$S46))</f>
        <v>#N/A</v>
      </c>
      <c r="AG46" s="15" t="e">
        <f>IF(SUMIFS(Data!$G:$G,Data!$B:$B,'Interest Rates'!AG$4,Data!$A:$A,'Interest Rates'!$S46)=0,NA(),SUMIFS(Data!$G:$G,Data!$B:$B,'Interest Rates'!AG$4,Data!$A:$A,'Interest Rates'!$S46))</f>
        <v>#N/A</v>
      </c>
      <c r="AH46" s="15" t="e">
        <f>IF(SUMIFS(Data!$G:$G,Data!$B:$B,'Interest Rates'!AH$4,Data!$A:$A,'Interest Rates'!$S46)=0,NA(),SUMIFS(Data!$G:$G,Data!$B:$B,'Interest Rates'!AH$4,Data!$A:$A,'Interest Rates'!$S46))</f>
        <v>#N/A</v>
      </c>
      <c r="AI46" s="15" t="e">
        <f>IF(SUMIFS(Data!$G:$G,Data!$B:$B,'Interest Rates'!AI$4,Data!$A:$A,'Interest Rates'!$S46)=0,NA(),SUMIFS(Data!$G:$G,Data!$B:$B,'Interest Rates'!AI$4,Data!$A:$A,'Interest Rates'!$S46))</f>
        <v>#N/A</v>
      </c>
      <c r="AJ46" s="15" t="e">
        <f>IF(SUMIFS(Data!$G:$G,Data!$B:$B,'Interest Rates'!AJ$4,Data!$A:$A,'Interest Rates'!$S46)=0,NA(),SUMIFS(Data!$G:$G,Data!$B:$B,'Interest Rates'!AJ$4,Data!$A:$A,'Interest Rates'!$S46))</f>
        <v>#N/A</v>
      </c>
      <c r="AK46" s="15" t="e">
        <f>IF(SUMIFS(Data!$G:$G,Data!$B:$B,'Interest Rates'!AK$4,Data!$A:$A,'Interest Rates'!$S46)=0,NA(),SUMIFS(Data!$G:$G,Data!$B:$B,'Interest Rates'!AK$4,Data!$A:$A,'Interest Rates'!$S46))</f>
        <v>#N/A</v>
      </c>
      <c r="AL46" s="15" t="e">
        <f>IF(SUMIFS(Data!$G:$G,Data!$B:$B,'Interest Rates'!AL$4,Data!$A:$A,'Interest Rates'!$S46)=0,NA(),SUMIFS(Data!$G:$G,Data!$B:$B,'Interest Rates'!AL$4,Data!$A:$A,'Interest Rates'!$S46))</f>
        <v>#N/A</v>
      </c>
      <c r="AM46" s="15" t="e">
        <f>IF(SUMIFS(Data!$G:$G,Data!$B:$B,'Interest Rates'!AM$4,Data!$A:$A,'Interest Rates'!$S46)=0,NA(),SUMIFS(Data!$G:$G,Data!$B:$B,'Interest Rates'!AM$4,Data!$A:$A,'Interest Rates'!$S46))</f>
        <v>#N/A</v>
      </c>
    </row>
    <row r="47" spans="19:39" x14ac:dyDescent="0.2">
      <c r="S47" s="28">
        <f t="shared" si="0"/>
        <v>40664</v>
      </c>
      <c r="T47" s="15" t="e">
        <f>IF(SUMIFS(Data!$G:$G,Data!$B:$B,'Interest Rates'!T$4,Data!$A:$A,'Interest Rates'!$S47)=0,NA(),SUMIFS(Data!$G:$G,Data!$B:$B,'Interest Rates'!T$4,Data!$A:$A,'Interest Rates'!$S47))</f>
        <v>#N/A</v>
      </c>
      <c r="U47" s="15" t="e">
        <f>IF(SUMIFS(Data!$G:$G,Data!$B:$B,'Interest Rates'!U$4,Data!$A:$A,'Interest Rates'!$S47)=0,NA(),SUMIFS(Data!$G:$G,Data!$B:$B,'Interest Rates'!U$4,Data!$A:$A,'Interest Rates'!$S47))</f>
        <v>#N/A</v>
      </c>
      <c r="V47" s="15" t="e">
        <f>IF(SUMIFS(Data!$G:$G,Data!$B:$B,'Interest Rates'!V$4,Data!$A:$A,'Interest Rates'!$S47)=0,NA(),SUMIFS(Data!$G:$G,Data!$B:$B,'Interest Rates'!V$4,Data!$A:$A,'Interest Rates'!$S47))</f>
        <v>#N/A</v>
      </c>
      <c r="W47" s="15" t="e">
        <f>IF(SUMIFS(Data!$G:$G,Data!$B:$B,'Interest Rates'!W$4,Data!$A:$A,'Interest Rates'!$S47)=0,NA(),SUMIFS(Data!$G:$G,Data!$B:$B,'Interest Rates'!W$4,Data!$A:$A,'Interest Rates'!$S47))</f>
        <v>#N/A</v>
      </c>
      <c r="X47" s="15">
        <f>IF(SUMIFS(Data!$G:$G,Data!$B:$B,'Interest Rates'!X$4,Data!$A:$A,'Interest Rates'!$S47)=0,NA(),SUMIFS(Data!$G:$G,Data!$B:$B,'Interest Rates'!X$4,Data!$A:$A,'Interest Rates'!$S47))</f>
        <v>4.6500000000000004</v>
      </c>
      <c r="Y47" s="15">
        <f>IF(SUMIFS(Data!$G:$G,Data!$B:$B,'Interest Rates'!Y$4,Data!$A:$A,'Interest Rates'!$S47)=0,NA(),SUMIFS(Data!$G:$G,Data!$B:$B,'Interest Rates'!Y$4,Data!$A:$A,'Interest Rates'!$S47))</f>
        <v>5.75</v>
      </c>
      <c r="Z47" s="15" t="e">
        <f>IF(SUMIFS(Data!$G:$G,Data!$B:$B,'Interest Rates'!Z$4,Data!$A:$A,'Interest Rates'!$S47)=0,NA(),SUMIFS(Data!$G:$G,Data!$B:$B,'Interest Rates'!Z$4,Data!$A:$A,'Interest Rates'!$S47))</f>
        <v>#N/A</v>
      </c>
      <c r="AA47" s="15" t="e">
        <f>IF(SUMIFS(Data!$G:$G,Data!$B:$B,'Interest Rates'!AA$4,Data!$A:$A,'Interest Rates'!$S47)=0,NA(),SUMIFS(Data!$G:$G,Data!$B:$B,'Interest Rates'!AA$4,Data!$A:$A,'Interest Rates'!$S47))</f>
        <v>#N/A</v>
      </c>
      <c r="AB47" s="15" t="e">
        <f>IF(SUMIFS(Data!$G:$G,Data!$B:$B,'Interest Rates'!AB$4,Data!$A:$A,'Interest Rates'!$S47)=0,NA(),SUMIFS(Data!$G:$G,Data!$B:$B,'Interest Rates'!AB$4,Data!$A:$A,'Interest Rates'!$S47))</f>
        <v>#N/A</v>
      </c>
      <c r="AC47" s="15" t="e">
        <f>IF(SUMIFS(Data!$G:$G,Data!$B:$B,'Interest Rates'!AC$4,Data!$A:$A,'Interest Rates'!$S47)=0,NA(),SUMIFS(Data!$G:$G,Data!$B:$B,'Interest Rates'!AC$4,Data!$A:$A,'Interest Rates'!$S47))</f>
        <v>#N/A</v>
      </c>
      <c r="AD47" s="15" t="e">
        <f>IF(SUMIFS(Data!$G:$G,Data!$B:$B,'Interest Rates'!AD$4,Data!$A:$A,'Interest Rates'!$S47)=0,NA(),SUMIFS(Data!$G:$G,Data!$B:$B,'Interest Rates'!AD$4,Data!$A:$A,'Interest Rates'!$S47))</f>
        <v>#N/A</v>
      </c>
      <c r="AE47" s="15" t="e">
        <f>IF(SUMIFS(Data!$G:$G,Data!$B:$B,'Interest Rates'!AE$4,Data!$A:$A,'Interest Rates'!$S47)=0,NA(),SUMIFS(Data!$G:$G,Data!$B:$B,'Interest Rates'!AE$4,Data!$A:$A,'Interest Rates'!$S47))</f>
        <v>#N/A</v>
      </c>
      <c r="AF47" s="15" t="e">
        <f>IF(SUMIFS(Data!$G:$G,Data!$B:$B,'Interest Rates'!AF$4,Data!$A:$A,'Interest Rates'!$S47)=0,NA(),SUMIFS(Data!$G:$G,Data!$B:$B,'Interest Rates'!AF$4,Data!$A:$A,'Interest Rates'!$S47))</f>
        <v>#N/A</v>
      </c>
      <c r="AG47" s="15" t="e">
        <f>IF(SUMIFS(Data!$G:$G,Data!$B:$B,'Interest Rates'!AG$4,Data!$A:$A,'Interest Rates'!$S47)=0,NA(),SUMIFS(Data!$G:$G,Data!$B:$B,'Interest Rates'!AG$4,Data!$A:$A,'Interest Rates'!$S47))</f>
        <v>#N/A</v>
      </c>
      <c r="AH47" s="15" t="e">
        <f>IF(SUMIFS(Data!$G:$G,Data!$B:$B,'Interest Rates'!AH$4,Data!$A:$A,'Interest Rates'!$S47)=0,NA(),SUMIFS(Data!$G:$G,Data!$B:$B,'Interest Rates'!AH$4,Data!$A:$A,'Interest Rates'!$S47))</f>
        <v>#N/A</v>
      </c>
      <c r="AI47" s="15" t="e">
        <f>IF(SUMIFS(Data!$G:$G,Data!$B:$B,'Interest Rates'!AI$4,Data!$A:$A,'Interest Rates'!$S47)=0,NA(),SUMIFS(Data!$G:$G,Data!$B:$B,'Interest Rates'!AI$4,Data!$A:$A,'Interest Rates'!$S47))</f>
        <v>#N/A</v>
      </c>
      <c r="AJ47" s="15" t="e">
        <f>IF(SUMIFS(Data!$G:$G,Data!$B:$B,'Interest Rates'!AJ$4,Data!$A:$A,'Interest Rates'!$S47)=0,NA(),SUMIFS(Data!$G:$G,Data!$B:$B,'Interest Rates'!AJ$4,Data!$A:$A,'Interest Rates'!$S47))</f>
        <v>#N/A</v>
      </c>
      <c r="AK47" s="15" t="e">
        <f>IF(SUMIFS(Data!$G:$G,Data!$B:$B,'Interest Rates'!AK$4,Data!$A:$A,'Interest Rates'!$S47)=0,NA(),SUMIFS(Data!$G:$G,Data!$B:$B,'Interest Rates'!AK$4,Data!$A:$A,'Interest Rates'!$S47))</f>
        <v>#N/A</v>
      </c>
      <c r="AL47" s="15" t="e">
        <f>IF(SUMIFS(Data!$G:$G,Data!$B:$B,'Interest Rates'!AL$4,Data!$A:$A,'Interest Rates'!$S47)=0,NA(),SUMIFS(Data!$G:$G,Data!$B:$B,'Interest Rates'!AL$4,Data!$A:$A,'Interest Rates'!$S47))</f>
        <v>#N/A</v>
      </c>
      <c r="AM47" s="15" t="e">
        <f>IF(SUMIFS(Data!$G:$G,Data!$B:$B,'Interest Rates'!AM$4,Data!$A:$A,'Interest Rates'!$S47)=0,NA(),SUMIFS(Data!$G:$G,Data!$B:$B,'Interest Rates'!AM$4,Data!$A:$A,'Interest Rates'!$S47))</f>
        <v>#N/A</v>
      </c>
    </row>
    <row r="48" spans="19:39" x14ac:dyDescent="0.2">
      <c r="S48" s="28">
        <f t="shared" si="0"/>
        <v>40695</v>
      </c>
      <c r="T48" s="15" t="e">
        <f>IF(SUMIFS(Data!$G:$G,Data!$B:$B,'Interest Rates'!T$4,Data!$A:$A,'Interest Rates'!$S48)=0,NA(),SUMIFS(Data!$G:$G,Data!$B:$B,'Interest Rates'!T$4,Data!$A:$A,'Interest Rates'!$S48))</f>
        <v>#N/A</v>
      </c>
      <c r="U48" s="15" t="e">
        <f>IF(SUMIFS(Data!$G:$G,Data!$B:$B,'Interest Rates'!U$4,Data!$A:$A,'Interest Rates'!$S48)=0,NA(),SUMIFS(Data!$G:$G,Data!$B:$B,'Interest Rates'!U$4,Data!$A:$A,'Interest Rates'!$S48))</f>
        <v>#N/A</v>
      </c>
      <c r="V48" s="15" t="e">
        <f>IF(SUMIFS(Data!$G:$G,Data!$B:$B,'Interest Rates'!V$4,Data!$A:$A,'Interest Rates'!$S48)=0,NA(),SUMIFS(Data!$G:$G,Data!$B:$B,'Interest Rates'!V$4,Data!$A:$A,'Interest Rates'!$S48))</f>
        <v>#N/A</v>
      </c>
      <c r="W48" s="15" t="e">
        <f>IF(SUMIFS(Data!$G:$G,Data!$B:$B,'Interest Rates'!W$4,Data!$A:$A,'Interest Rates'!$S48)=0,NA(),SUMIFS(Data!$G:$G,Data!$B:$B,'Interest Rates'!W$4,Data!$A:$A,'Interest Rates'!$S48))</f>
        <v>#N/A</v>
      </c>
      <c r="X48" s="15">
        <f>IF(SUMIFS(Data!$G:$G,Data!$B:$B,'Interest Rates'!X$4,Data!$A:$A,'Interest Rates'!$S48)=0,NA(),SUMIFS(Data!$G:$G,Data!$B:$B,'Interest Rates'!X$4,Data!$A:$A,'Interest Rates'!$S48))</f>
        <v>4.5350000000000001</v>
      </c>
      <c r="Y48" s="15">
        <f>IF(SUMIFS(Data!$G:$G,Data!$B:$B,'Interest Rates'!Y$4,Data!$A:$A,'Interest Rates'!$S48)=0,NA(),SUMIFS(Data!$G:$G,Data!$B:$B,'Interest Rates'!Y$4,Data!$A:$A,'Interest Rates'!$S48))</f>
        <v>5.57</v>
      </c>
      <c r="Z48" s="15" t="e">
        <f>IF(SUMIFS(Data!$G:$G,Data!$B:$B,'Interest Rates'!Z$4,Data!$A:$A,'Interest Rates'!$S48)=0,NA(),SUMIFS(Data!$G:$G,Data!$B:$B,'Interest Rates'!Z$4,Data!$A:$A,'Interest Rates'!$S48))</f>
        <v>#N/A</v>
      </c>
      <c r="AA48" s="15" t="e">
        <f>IF(SUMIFS(Data!$G:$G,Data!$B:$B,'Interest Rates'!AA$4,Data!$A:$A,'Interest Rates'!$S48)=0,NA(),SUMIFS(Data!$G:$G,Data!$B:$B,'Interest Rates'!AA$4,Data!$A:$A,'Interest Rates'!$S48))</f>
        <v>#N/A</v>
      </c>
      <c r="AB48" s="15" t="e">
        <f>IF(SUMIFS(Data!$G:$G,Data!$B:$B,'Interest Rates'!AB$4,Data!$A:$A,'Interest Rates'!$S48)=0,NA(),SUMIFS(Data!$G:$G,Data!$B:$B,'Interest Rates'!AB$4,Data!$A:$A,'Interest Rates'!$S48))</f>
        <v>#N/A</v>
      </c>
      <c r="AC48" s="15" t="e">
        <f>IF(SUMIFS(Data!$G:$G,Data!$B:$B,'Interest Rates'!AC$4,Data!$A:$A,'Interest Rates'!$S48)=0,NA(),SUMIFS(Data!$G:$G,Data!$B:$B,'Interest Rates'!AC$4,Data!$A:$A,'Interest Rates'!$S48))</f>
        <v>#N/A</v>
      </c>
      <c r="AD48" s="15" t="e">
        <f>IF(SUMIFS(Data!$G:$G,Data!$B:$B,'Interest Rates'!AD$4,Data!$A:$A,'Interest Rates'!$S48)=0,NA(),SUMIFS(Data!$G:$G,Data!$B:$B,'Interest Rates'!AD$4,Data!$A:$A,'Interest Rates'!$S48))</f>
        <v>#N/A</v>
      </c>
      <c r="AE48" s="15" t="e">
        <f>IF(SUMIFS(Data!$G:$G,Data!$B:$B,'Interest Rates'!AE$4,Data!$A:$A,'Interest Rates'!$S48)=0,NA(),SUMIFS(Data!$G:$G,Data!$B:$B,'Interest Rates'!AE$4,Data!$A:$A,'Interest Rates'!$S48))</f>
        <v>#N/A</v>
      </c>
      <c r="AF48" s="15" t="e">
        <f>IF(SUMIFS(Data!$G:$G,Data!$B:$B,'Interest Rates'!AF$4,Data!$A:$A,'Interest Rates'!$S48)=0,NA(),SUMIFS(Data!$G:$G,Data!$B:$B,'Interest Rates'!AF$4,Data!$A:$A,'Interest Rates'!$S48))</f>
        <v>#N/A</v>
      </c>
      <c r="AG48" s="15" t="e">
        <f>IF(SUMIFS(Data!$G:$G,Data!$B:$B,'Interest Rates'!AG$4,Data!$A:$A,'Interest Rates'!$S48)=0,NA(),SUMIFS(Data!$G:$G,Data!$B:$B,'Interest Rates'!AG$4,Data!$A:$A,'Interest Rates'!$S48))</f>
        <v>#N/A</v>
      </c>
      <c r="AH48" s="15" t="e">
        <f>IF(SUMIFS(Data!$G:$G,Data!$B:$B,'Interest Rates'!AH$4,Data!$A:$A,'Interest Rates'!$S48)=0,NA(),SUMIFS(Data!$G:$G,Data!$B:$B,'Interest Rates'!AH$4,Data!$A:$A,'Interest Rates'!$S48))</f>
        <v>#N/A</v>
      </c>
      <c r="AI48" s="15" t="e">
        <f>IF(SUMIFS(Data!$G:$G,Data!$B:$B,'Interest Rates'!AI$4,Data!$A:$A,'Interest Rates'!$S48)=0,NA(),SUMIFS(Data!$G:$G,Data!$B:$B,'Interest Rates'!AI$4,Data!$A:$A,'Interest Rates'!$S48))</f>
        <v>#N/A</v>
      </c>
      <c r="AJ48" s="15" t="e">
        <f>IF(SUMIFS(Data!$G:$G,Data!$B:$B,'Interest Rates'!AJ$4,Data!$A:$A,'Interest Rates'!$S48)=0,NA(),SUMIFS(Data!$G:$G,Data!$B:$B,'Interest Rates'!AJ$4,Data!$A:$A,'Interest Rates'!$S48))</f>
        <v>#N/A</v>
      </c>
      <c r="AK48" s="15" t="e">
        <f>IF(SUMIFS(Data!$G:$G,Data!$B:$B,'Interest Rates'!AK$4,Data!$A:$A,'Interest Rates'!$S48)=0,NA(),SUMIFS(Data!$G:$G,Data!$B:$B,'Interest Rates'!AK$4,Data!$A:$A,'Interest Rates'!$S48))</f>
        <v>#N/A</v>
      </c>
      <c r="AL48" s="15" t="e">
        <f>IF(SUMIFS(Data!$G:$G,Data!$B:$B,'Interest Rates'!AL$4,Data!$A:$A,'Interest Rates'!$S48)=0,NA(),SUMIFS(Data!$G:$G,Data!$B:$B,'Interest Rates'!AL$4,Data!$A:$A,'Interest Rates'!$S48))</f>
        <v>#N/A</v>
      </c>
      <c r="AM48" s="15" t="e">
        <f>IF(SUMIFS(Data!$G:$G,Data!$B:$B,'Interest Rates'!AM$4,Data!$A:$A,'Interest Rates'!$S48)=0,NA(),SUMIFS(Data!$G:$G,Data!$B:$B,'Interest Rates'!AM$4,Data!$A:$A,'Interest Rates'!$S48))</f>
        <v>#N/A</v>
      </c>
    </row>
    <row r="49" spans="19:39" x14ac:dyDescent="0.2">
      <c r="S49" s="28">
        <f t="shared" si="0"/>
        <v>40725</v>
      </c>
      <c r="T49" s="15" t="e">
        <f>IF(SUMIFS(Data!$G:$G,Data!$B:$B,'Interest Rates'!T$4,Data!$A:$A,'Interest Rates'!$S49)=0,NA(),SUMIFS(Data!$G:$G,Data!$B:$B,'Interest Rates'!T$4,Data!$A:$A,'Interest Rates'!$S49))</f>
        <v>#N/A</v>
      </c>
      <c r="U49" s="15" t="e">
        <f>IF(SUMIFS(Data!$G:$G,Data!$B:$B,'Interest Rates'!U$4,Data!$A:$A,'Interest Rates'!$S49)=0,NA(),SUMIFS(Data!$G:$G,Data!$B:$B,'Interest Rates'!U$4,Data!$A:$A,'Interest Rates'!$S49))</f>
        <v>#N/A</v>
      </c>
      <c r="V49" s="15" t="e">
        <f>IF(SUMIFS(Data!$G:$G,Data!$B:$B,'Interest Rates'!V$4,Data!$A:$A,'Interest Rates'!$S49)=0,NA(),SUMIFS(Data!$G:$G,Data!$B:$B,'Interest Rates'!V$4,Data!$A:$A,'Interest Rates'!$S49))</f>
        <v>#N/A</v>
      </c>
      <c r="W49" s="15" t="e">
        <f>IF(SUMIFS(Data!$G:$G,Data!$B:$B,'Interest Rates'!W$4,Data!$A:$A,'Interest Rates'!$S49)=0,NA(),SUMIFS(Data!$G:$G,Data!$B:$B,'Interest Rates'!W$4,Data!$A:$A,'Interest Rates'!$S49))</f>
        <v>#N/A</v>
      </c>
      <c r="X49" s="15">
        <f>IF(SUMIFS(Data!$G:$G,Data!$B:$B,'Interest Rates'!X$4,Data!$A:$A,'Interest Rates'!$S49)=0,NA(),SUMIFS(Data!$G:$G,Data!$B:$B,'Interest Rates'!X$4,Data!$A:$A,'Interest Rates'!$S49))</f>
        <v>4.4550000000000001</v>
      </c>
      <c r="Y49" s="15">
        <f>IF(SUMIFS(Data!$G:$G,Data!$B:$B,'Interest Rates'!Y$4,Data!$A:$A,'Interest Rates'!$S49)=0,NA(),SUMIFS(Data!$G:$G,Data!$B:$B,'Interest Rates'!Y$4,Data!$A:$A,'Interest Rates'!$S49))</f>
        <v>5.5</v>
      </c>
      <c r="Z49" s="15" t="e">
        <f>IF(SUMIFS(Data!$G:$G,Data!$B:$B,'Interest Rates'!Z$4,Data!$A:$A,'Interest Rates'!$S49)=0,NA(),SUMIFS(Data!$G:$G,Data!$B:$B,'Interest Rates'!Z$4,Data!$A:$A,'Interest Rates'!$S49))</f>
        <v>#N/A</v>
      </c>
      <c r="AA49" s="15" t="e">
        <f>IF(SUMIFS(Data!$G:$G,Data!$B:$B,'Interest Rates'!AA$4,Data!$A:$A,'Interest Rates'!$S49)=0,NA(),SUMIFS(Data!$G:$G,Data!$B:$B,'Interest Rates'!AA$4,Data!$A:$A,'Interest Rates'!$S49))</f>
        <v>#N/A</v>
      </c>
      <c r="AB49" s="15" t="e">
        <f>IF(SUMIFS(Data!$G:$G,Data!$B:$B,'Interest Rates'!AB$4,Data!$A:$A,'Interest Rates'!$S49)=0,NA(),SUMIFS(Data!$G:$G,Data!$B:$B,'Interest Rates'!AB$4,Data!$A:$A,'Interest Rates'!$S49))</f>
        <v>#N/A</v>
      </c>
      <c r="AC49" s="15" t="e">
        <f>IF(SUMIFS(Data!$G:$G,Data!$B:$B,'Interest Rates'!AC$4,Data!$A:$A,'Interest Rates'!$S49)=0,NA(),SUMIFS(Data!$G:$G,Data!$B:$B,'Interest Rates'!AC$4,Data!$A:$A,'Interest Rates'!$S49))</f>
        <v>#N/A</v>
      </c>
      <c r="AD49" s="15" t="e">
        <f>IF(SUMIFS(Data!$G:$G,Data!$B:$B,'Interest Rates'!AD$4,Data!$A:$A,'Interest Rates'!$S49)=0,NA(),SUMIFS(Data!$G:$G,Data!$B:$B,'Interest Rates'!AD$4,Data!$A:$A,'Interest Rates'!$S49))</f>
        <v>#N/A</v>
      </c>
      <c r="AE49" s="15" t="e">
        <f>IF(SUMIFS(Data!$G:$G,Data!$B:$B,'Interest Rates'!AE$4,Data!$A:$A,'Interest Rates'!$S49)=0,NA(),SUMIFS(Data!$G:$G,Data!$B:$B,'Interest Rates'!AE$4,Data!$A:$A,'Interest Rates'!$S49))</f>
        <v>#N/A</v>
      </c>
      <c r="AF49" s="15" t="e">
        <f>IF(SUMIFS(Data!$G:$G,Data!$B:$B,'Interest Rates'!AF$4,Data!$A:$A,'Interest Rates'!$S49)=0,NA(),SUMIFS(Data!$G:$G,Data!$B:$B,'Interest Rates'!AF$4,Data!$A:$A,'Interest Rates'!$S49))</f>
        <v>#N/A</v>
      </c>
      <c r="AG49" s="15" t="e">
        <f>IF(SUMIFS(Data!$G:$G,Data!$B:$B,'Interest Rates'!AG$4,Data!$A:$A,'Interest Rates'!$S49)=0,NA(),SUMIFS(Data!$G:$G,Data!$B:$B,'Interest Rates'!AG$4,Data!$A:$A,'Interest Rates'!$S49))</f>
        <v>#N/A</v>
      </c>
      <c r="AH49" s="15" t="e">
        <f>IF(SUMIFS(Data!$G:$G,Data!$B:$B,'Interest Rates'!AH$4,Data!$A:$A,'Interest Rates'!$S49)=0,NA(),SUMIFS(Data!$G:$G,Data!$B:$B,'Interest Rates'!AH$4,Data!$A:$A,'Interest Rates'!$S49))</f>
        <v>#N/A</v>
      </c>
      <c r="AI49" s="15" t="e">
        <f>IF(SUMIFS(Data!$G:$G,Data!$B:$B,'Interest Rates'!AI$4,Data!$A:$A,'Interest Rates'!$S49)=0,NA(),SUMIFS(Data!$G:$G,Data!$B:$B,'Interest Rates'!AI$4,Data!$A:$A,'Interest Rates'!$S49))</f>
        <v>#N/A</v>
      </c>
      <c r="AJ49" s="15" t="e">
        <f>IF(SUMIFS(Data!$G:$G,Data!$B:$B,'Interest Rates'!AJ$4,Data!$A:$A,'Interest Rates'!$S49)=0,NA(),SUMIFS(Data!$G:$G,Data!$B:$B,'Interest Rates'!AJ$4,Data!$A:$A,'Interest Rates'!$S49))</f>
        <v>#N/A</v>
      </c>
      <c r="AK49" s="15" t="e">
        <f>IF(SUMIFS(Data!$G:$G,Data!$B:$B,'Interest Rates'!AK$4,Data!$A:$A,'Interest Rates'!$S49)=0,NA(),SUMIFS(Data!$G:$G,Data!$B:$B,'Interest Rates'!AK$4,Data!$A:$A,'Interest Rates'!$S49))</f>
        <v>#N/A</v>
      </c>
      <c r="AL49" s="15" t="e">
        <f>IF(SUMIFS(Data!$G:$G,Data!$B:$B,'Interest Rates'!AL$4,Data!$A:$A,'Interest Rates'!$S49)=0,NA(),SUMIFS(Data!$G:$G,Data!$B:$B,'Interest Rates'!AL$4,Data!$A:$A,'Interest Rates'!$S49))</f>
        <v>#N/A</v>
      </c>
      <c r="AM49" s="15" t="e">
        <f>IF(SUMIFS(Data!$G:$G,Data!$B:$B,'Interest Rates'!AM$4,Data!$A:$A,'Interest Rates'!$S49)=0,NA(),SUMIFS(Data!$G:$G,Data!$B:$B,'Interest Rates'!AM$4,Data!$A:$A,'Interest Rates'!$S49))</f>
        <v>#N/A</v>
      </c>
    </row>
    <row r="50" spans="19:39" x14ac:dyDescent="0.2">
      <c r="S50" s="28">
        <f t="shared" si="0"/>
        <v>40756</v>
      </c>
      <c r="T50" s="15" t="e">
        <f>IF(SUMIFS(Data!$G:$G,Data!$B:$B,'Interest Rates'!T$4,Data!$A:$A,'Interest Rates'!$S50)=0,NA(),SUMIFS(Data!$G:$G,Data!$B:$B,'Interest Rates'!T$4,Data!$A:$A,'Interest Rates'!$S50))</f>
        <v>#N/A</v>
      </c>
      <c r="U50" s="15" t="e">
        <f>IF(SUMIFS(Data!$G:$G,Data!$B:$B,'Interest Rates'!U$4,Data!$A:$A,'Interest Rates'!$S50)=0,NA(),SUMIFS(Data!$G:$G,Data!$B:$B,'Interest Rates'!U$4,Data!$A:$A,'Interest Rates'!$S50))</f>
        <v>#N/A</v>
      </c>
      <c r="V50" s="15" t="e">
        <f>IF(SUMIFS(Data!$G:$G,Data!$B:$B,'Interest Rates'!V$4,Data!$A:$A,'Interest Rates'!$S50)=0,NA(),SUMIFS(Data!$G:$G,Data!$B:$B,'Interest Rates'!V$4,Data!$A:$A,'Interest Rates'!$S50))</f>
        <v>#N/A</v>
      </c>
      <c r="W50" s="15" t="e">
        <f>IF(SUMIFS(Data!$G:$G,Data!$B:$B,'Interest Rates'!W$4,Data!$A:$A,'Interest Rates'!$S50)=0,NA(),SUMIFS(Data!$G:$G,Data!$B:$B,'Interest Rates'!W$4,Data!$A:$A,'Interest Rates'!$S50))</f>
        <v>#N/A</v>
      </c>
      <c r="X50" s="15">
        <f>IF(SUMIFS(Data!$G:$G,Data!$B:$B,'Interest Rates'!X$4,Data!$A:$A,'Interest Rates'!$S50)=0,NA(),SUMIFS(Data!$G:$G,Data!$B:$B,'Interest Rates'!X$4,Data!$A:$A,'Interest Rates'!$S50))</f>
        <v>4.3499999999999996</v>
      </c>
      <c r="Y50" s="15">
        <f>IF(SUMIFS(Data!$G:$G,Data!$B:$B,'Interest Rates'!Y$4,Data!$A:$A,'Interest Rates'!$S50)=0,NA(),SUMIFS(Data!$G:$G,Data!$B:$B,'Interest Rates'!Y$4,Data!$A:$A,'Interest Rates'!$S50))</f>
        <v>4.54</v>
      </c>
      <c r="Z50" s="15" t="e">
        <f>IF(SUMIFS(Data!$G:$G,Data!$B:$B,'Interest Rates'!Z$4,Data!$A:$A,'Interest Rates'!$S50)=0,NA(),SUMIFS(Data!$G:$G,Data!$B:$B,'Interest Rates'!Z$4,Data!$A:$A,'Interest Rates'!$S50))</f>
        <v>#N/A</v>
      </c>
      <c r="AA50" s="15" t="e">
        <f>IF(SUMIFS(Data!$G:$G,Data!$B:$B,'Interest Rates'!AA$4,Data!$A:$A,'Interest Rates'!$S50)=0,NA(),SUMIFS(Data!$G:$G,Data!$B:$B,'Interest Rates'!AA$4,Data!$A:$A,'Interest Rates'!$S50))</f>
        <v>#N/A</v>
      </c>
      <c r="AB50" s="15" t="e">
        <f>IF(SUMIFS(Data!$G:$G,Data!$B:$B,'Interest Rates'!AB$4,Data!$A:$A,'Interest Rates'!$S50)=0,NA(),SUMIFS(Data!$G:$G,Data!$B:$B,'Interest Rates'!AB$4,Data!$A:$A,'Interest Rates'!$S50))</f>
        <v>#N/A</v>
      </c>
      <c r="AC50" s="15" t="e">
        <f>IF(SUMIFS(Data!$G:$G,Data!$B:$B,'Interest Rates'!AC$4,Data!$A:$A,'Interest Rates'!$S50)=0,NA(),SUMIFS(Data!$G:$G,Data!$B:$B,'Interest Rates'!AC$4,Data!$A:$A,'Interest Rates'!$S50))</f>
        <v>#N/A</v>
      </c>
      <c r="AD50" s="15" t="e">
        <f>IF(SUMIFS(Data!$G:$G,Data!$B:$B,'Interest Rates'!AD$4,Data!$A:$A,'Interest Rates'!$S50)=0,NA(),SUMIFS(Data!$G:$G,Data!$B:$B,'Interest Rates'!AD$4,Data!$A:$A,'Interest Rates'!$S50))</f>
        <v>#N/A</v>
      </c>
      <c r="AE50" s="15" t="e">
        <f>IF(SUMIFS(Data!$G:$G,Data!$B:$B,'Interest Rates'!AE$4,Data!$A:$A,'Interest Rates'!$S50)=0,NA(),SUMIFS(Data!$G:$G,Data!$B:$B,'Interest Rates'!AE$4,Data!$A:$A,'Interest Rates'!$S50))</f>
        <v>#N/A</v>
      </c>
      <c r="AF50" s="15" t="e">
        <f>IF(SUMIFS(Data!$G:$G,Data!$B:$B,'Interest Rates'!AF$4,Data!$A:$A,'Interest Rates'!$S50)=0,NA(),SUMIFS(Data!$G:$G,Data!$B:$B,'Interest Rates'!AF$4,Data!$A:$A,'Interest Rates'!$S50))</f>
        <v>#N/A</v>
      </c>
      <c r="AG50" s="15" t="e">
        <f>IF(SUMIFS(Data!$G:$G,Data!$B:$B,'Interest Rates'!AG$4,Data!$A:$A,'Interest Rates'!$S50)=0,NA(),SUMIFS(Data!$G:$G,Data!$B:$B,'Interest Rates'!AG$4,Data!$A:$A,'Interest Rates'!$S50))</f>
        <v>#N/A</v>
      </c>
      <c r="AH50" s="15" t="e">
        <f>IF(SUMIFS(Data!$G:$G,Data!$B:$B,'Interest Rates'!AH$4,Data!$A:$A,'Interest Rates'!$S50)=0,NA(),SUMIFS(Data!$G:$G,Data!$B:$B,'Interest Rates'!AH$4,Data!$A:$A,'Interest Rates'!$S50))</f>
        <v>#N/A</v>
      </c>
      <c r="AI50" s="15" t="e">
        <f>IF(SUMIFS(Data!$G:$G,Data!$B:$B,'Interest Rates'!AI$4,Data!$A:$A,'Interest Rates'!$S50)=0,NA(),SUMIFS(Data!$G:$G,Data!$B:$B,'Interest Rates'!AI$4,Data!$A:$A,'Interest Rates'!$S50))</f>
        <v>#N/A</v>
      </c>
      <c r="AJ50" s="15" t="e">
        <f>IF(SUMIFS(Data!$G:$G,Data!$B:$B,'Interest Rates'!AJ$4,Data!$A:$A,'Interest Rates'!$S50)=0,NA(),SUMIFS(Data!$G:$G,Data!$B:$B,'Interest Rates'!AJ$4,Data!$A:$A,'Interest Rates'!$S50))</f>
        <v>#N/A</v>
      </c>
      <c r="AK50" s="15" t="e">
        <f>IF(SUMIFS(Data!$G:$G,Data!$B:$B,'Interest Rates'!AK$4,Data!$A:$A,'Interest Rates'!$S50)=0,NA(),SUMIFS(Data!$G:$G,Data!$B:$B,'Interest Rates'!AK$4,Data!$A:$A,'Interest Rates'!$S50))</f>
        <v>#N/A</v>
      </c>
      <c r="AL50" s="15" t="e">
        <f>IF(SUMIFS(Data!$G:$G,Data!$B:$B,'Interest Rates'!AL$4,Data!$A:$A,'Interest Rates'!$S50)=0,NA(),SUMIFS(Data!$G:$G,Data!$B:$B,'Interest Rates'!AL$4,Data!$A:$A,'Interest Rates'!$S50))</f>
        <v>#N/A</v>
      </c>
      <c r="AM50" s="15" t="e">
        <f>IF(SUMIFS(Data!$G:$G,Data!$B:$B,'Interest Rates'!AM$4,Data!$A:$A,'Interest Rates'!$S50)=0,NA(),SUMIFS(Data!$G:$G,Data!$B:$B,'Interest Rates'!AM$4,Data!$A:$A,'Interest Rates'!$S50))</f>
        <v>#N/A</v>
      </c>
    </row>
    <row r="51" spans="19:39" x14ac:dyDescent="0.2">
      <c r="S51" s="28">
        <f t="shared" si="0"/>
        <v>40787</v>
      </c>
      <c r="T51" s="15" t="e">
        <f>IF(SUMIFS(Data!$G:$G,Data!$B:$B,'Interest Rates'!T$4,Data!$A:$A,'Interest Rates'!$S51)=0,NA(),SUMIFS(Data!$G:$G,Data!$B:$B,'Interest Rates'!T$4,Data!$A:$A,'Interest Rates'!$S51))</f>
        <v>#N/A</v>
      </c>
      <c r="U51" s="15" t="e">
        <f>IF(SUMIFS(Data!$G:$G,Data!$B:$B,'Interest Rates'!U$4,Data!$A:$A,'Interest Rates'!$S51)=0,NA(),SUMIFS(Data!$G:$G,Data!$B:$B,'Interest Rates'!U$4,Data!$A:$A,'Interest Rates'!$S51))</f>
        <v>#N/A</v>
      </c>
      <c r="V51" s="15" t="e">
        <f>IF(SUMIFS(Data!$G:$G,Data!$B:$B,'Interest Rates'!V$4,Data!$A:$A,'Interest Rates'!$S51)=0,NA(),SUMIFS(Data!$G:$G,Data!$B:$B,'Interest Rates'!V$4,Data!$A:$A,'Interest Rates'!$S51))</f>
        <v>#N/A</v>
      </c>
      <c r="W51" s="15" t="e">
        <f>IF(SUMIFS(Data!$G:$G,Data!$B:$B,'Interest Rates'!W$4,Data!$A:$A,'Interest Rates'!$S51)=0,NA(),SUMIFS(Data!$G:$G,Data!$B:$B,'Interest Rates'!W$4,Data!$A:$A,'Interest Rates'!$S51))</f>
        <v>#N/A</v>
      </c>
      <c r="X51" s="15">
        <f>IF(SUMIFS(Data!$G:$G,Data!$B:$B,'Interest Rates'!X$4,Data!$A:$A,'Interest Rates'!$S51)=0,NA(),SUMIFS(Data!$G:$G,Data!$B:$B,'Interest Rates'!X$4,Data!$A:$A,'Interest Rates'!$S51))</f>
        <v>4.38</v>
      </c>
      <c r="Y51" s="15">
        <f>IF(SUMIFS(Data!$G:$G,Data!$B:$B,'Interest Rates'!Y$4,Data!$A:$A,'Interest Rates'!$S51)=0,NA(),SUMIFS(Data!$G:$G,Data!$B:$B,'Interest Rates'!Y$4,Data!$A:$A,'Interest Rates'!$S51))</f>
        <v>4.5</v>
      </c>
      <c r="Z51" s="15" t="e">
        <f>IF(SUMIFS(Data!$G:$G,Data!$B:$B,'Interest Rates'!Z$4,Data!$A:$A,'Interest Rates'!$S51)=0,NA(),SUMIFS(Data!$G:$G,Data!$B:$B,'Interest Rates'!Z$4,Data!$A:$A,'Interest Rates'!$S51))</f>
        <v>#N/A</v>
      </c>
      <c r="AA51" s="15" t="e">
        <f>IF(SUMIFS(Data!$G:$G,Data!$B:$B,'Interest Rates'!AA$4,Data!$A:$A,'Interest Rates'!$S51)=0,NA(),SUMIFS(Data!$G:$G,Data!$B:$B,'Interest Rates'!AA$4,Data!$A:$A,'Interest Rates'!$S51))</f>
        <v>#N/A</v>
      </c>
      <c r="AB51" s="15" t="e">
        <f>IF(SUMIFS(Data!$G:$G,Data!$B:$B,'Interest Rates'!AB$4,Data!$A:$A,'Interest Rates'!$S51)=0,NA(),SUMIFS(Data!$G:$G,Data!$B:$B,'Interest Rates'!AB$4,Data!$A:$A,'Interest Rates'!$S51))</f>
        <v>#N/A</v>
      </c>
      <c r="AC51" s="15" t="e">
        <f>IF(SUMIFS(Data!$G:$G,Data!$B:$B,'Interest Rates'!AC$4,Data!$A:$A,'Interest Rates'!$S51)=0,NA(),SUMIFS(Data!$G:$G,Data!$B:$B,'Interest Rates'!AC$4,Data!$A:$A,'Interest Rates'!$S51))</f>
        <v>#N/A</v>
      </c>
      <c r="AD51" s="15" t="e">
        <f>IF(SUMIFS(Data!$G:$G,Data!$B:$B,'Interest Rates'!AD$4,Data!$A:$A,'Interest Rates'!$S51)=0,NA(),SUMIFS(Data!$G:$G,Data!$B:$B,'Interest Rates'!AD$4,Data!$A:$A,'Interest Rates'!$S51))</f>
        <v>#N/A</v>
      </c>
      <c r="AE51" s="15" t="e">
        <f>IF(SUMIFS(Data!$G:$G,Data!$B:$B,'Interest Rates'!AE$4,Data!$A:$A,'Interest Rates'!$S51)=0,NA(),SUMIFS(Data!$G:$G,Data!$B:$B,'Interest Rates'!AE$4,Data!$A:$A,'Interest Rates'!$S51))</f>
        <v>#N/A</v>
      </c>
      <c r="AF51" s="15" t="e">
        <f>IF(SUMIFS(Data!$G:$G,Data!$B:$B,'Interest Rates'!AF$4,Data!$A:$A,'Interest Rates'!$S51)=0,NA(),SUMIFS(Data!$G:$G,Data!$B:$B,'Interest Rates'!AF$4,Data!$A:$A,'Interest Rates'!$S51))</f>
        <v>#N/A</v>
      </c>
      <c r="AG51" s="15" t="e">
        <f>IF(SUMIFS(Data!$G:$G,Data!$B:$B,'Interest Rates'!AG$4,Data!$A:$A,'Interest Rates'!$S51)=0,NA(),SUMIFS(Data!$G:$G,Data!$B:$B,'Interest Rates'!AG$4,Data!$A:$A,'Interest Rates'!$S51))</f>
        <v>#N/A</v>
      </c>
      <c r="AH51" s="15" t="e">
        <f>IF(SUMIFS(Data!$G:$G,Data!$B:$B,'Interest Rates'!AH$4,Data!$A:$A,'Interest Rates'!$S51)=0,NA(),SUMIFS(Data!$G:$G,Data!$B:$B,'Interest Rates'!AH$4,Data!$A:$A,'Interest Rates'!$S51))</f>
        <v>#N/A</v>
      </c>
      <c r="AI51" s="15" t="e">
        <f>IF(SUMIFS(Data!$G:$G,Data!$B:$B,'Interest Rates'!AI$4,Data!$A:$A,'Interest Rates'!$S51)=0,NA(),SUMIFS(Data!$G:$G,Data!$B:$B,'Interest Rates'!AI$4,Data!$A:$A,'Interest Rates'!$S51))</f>
        <v>#N/A</v>
      </c>
      <c r="AJ51" s="15" t="e">
        <f>IF(SUMIFS(Data!$G:$G,Data!$B:$B,'Interest Rates'!AJ$4,Data!$A:$A,'Interest Rates'!$S51)=0,NA(),SUMIFS(Data!$G:$G,Data!$B:$B,'Interest Rates'!AJ$4,Data!$A:$A,'Interest Rates'!$S51))</f>
        <v>#N/A</v>
      </c>
      <c r="AK51" s="15" t="e">
        <f>IF(SUMIFS(Data!$G:$G,Data!$B:$B,'Interest Rates'!AK$4,Data!$A:$A,'Interest Rates'!$S51)=0,NA(),SUMIFS(Data!$G:$G,Data!$B:$B,'Interest Rates'!AK$4,Data!$A:$A,'Interest Rates'!$S51))</f>
        <v>#N/A</v>
      </c>
      <c r="AL51" s="15" t="e">
        <f>IF(SUMIFS(Data!$G:$G,Data!$B:$B,'Interest Rates'!AL$4,Data!$A:$A,'Interest Rates'!$S51)=0,NA(),SUMIFS(Data!$G:$G,Data!$B:$B,'Interest Rates'!AL$4,Data!$A:$A,'Interest Rates'!$S51))</f>
        <v>#N/A</v>
      </c>
      <c r="AM51" s="15" t="e">
        <f>IF(SUMIFS(Data!$G:$G,Data!$B:$B,'Interest Rates'!AM$4,Data!$A:$A,'Interest Rates'!$S51)=0,NA(),SUMIFS(Data!$G:$G,Data!$B:$B,'Interest Rates'!AM$4,Data!$A:$A,'Interest Rates'!$S51))</f>
        <v>#N/A</v>
      </c>
    </row>
    <row r="52" spans="19:39" x14ac:dyDescent="0.2">
      <c r="S52" s="28">
        <f t="shared" si="0"/>
        <v>40817</v>
      </c>
      <c r="T52" s="15" t="e">
        <f>IF(SUMIFS(Data!$G:$G,Data!$B:$B,'Interest Rates'!T$4,Data!$A:$A,'Interest Rates'!$S52)=0,NA(),SUMIFS(Data!$G:$G,Data!$B:$B,'Interest Rates'!T$4,Data!$A:$A,'Interest Rates'!$S52))</f>
        <v>#N/A</v>
      </c>
      <c r="U52" s="15" t="e">
        <f>IF(SUMIFS(Data!$G:$G,Data!$B:$B,'Interest Rates'!U$4,Data!$A:$A,'Interest Rates'!$S52)=0,NA(),SUMIFS(Data!$G:$G,Data!$B:$B,'Interest Rates'!U$4,Data!$A:$A,'Interest Rates'!$S52))</f>
        <v>#N/A</v>
      </c>
      <c r="V52" s="15" t="e">
        <f>IF(SUMIFS(Data!$G:$G,Data!$B:$B,'Interest Rates'!V$4,Data!$A:$A,'Interest Rates'!$S52)=0,NA(),SUMIFS(Data!$G:$G,Data!$B:$B,'Interest Rates'!V$4,Data!$A:$A,'Interest Rates'!$S52))</f>
        <v>#N/A</v>
      </c>
      <c r="W52" s="15" t="e">
        <f>IF(SUMIFS(Data!$G:$G,Data!$B:$B,'Interest Rates'!W$4,Data!$A:$A,'Interest Rates'!$S52)=0,NA(),SUMIFS(Data!$G:$G,Data!$B:$B,'Interest Rates'!W$4,Data!$A:$A,'Interest Rates'!$S52))</f>
        <v>#N/A</v>
      </c>
      <c r="X52" s="15">
        <f>IF(SUMIFS(Data!$G:$G,Data!$B:$B,'Interest Rates'!X$4,Data!$A:$A,'Interest Rates'!$S52)=0,NA(),SUMIFS(Data!$G:$G,Data!$B:$B,'Interest Rates'!X$4,Data!$A:$A,'Interest Rates'!$S52))</f>
        <v>4.375</v>
      </c>
      <c r="Y52" s="15">
        <f>IF(SUMIFS(Data!$G:$G,Data!$B:$B,'Interest Rates'!Y$4,Data!$A:$A,'Interest Rates'!$S52)=0,NA(),SUMIFS(Data!$G:$G,Data!$B:$B,'Interest Rates'!Y$4,Data!$A:$A,'Interest Rates'!$S52))</f>
        <v>4.42</v>
      </c>
      <c r="Z52" s="15" t="e">
        <f>IF(SUMIFS(Data!$G:$G,Data!$B:$B,'Interest Rates'!Z$4,Data!$A:$A,'Interest Rates'!$S52)=0,NA(),SUMIFS(Data!$G:$G,Data!$B:$B,'Interest Rates'!Z$4,Data!$A:$A,'Interest Rates'!$S52))</f>
        <v>#N/A</v>
      </c>
      <c r="AA52" s="15" t="e">
        <f>IF(SUMIFS(Data!$G:$G,Data!$B:$B,'Interest Rates'!AA$4,Data!$A:$A,'Interest Rates'!$S52)=0,NA(),SUMIFS(Data!$G:$G,Data!$B:$B,'Interest Rates'!AA$4,Data!$A:$A,'Interest Rates'!$S52))</f>
        <v>#N/A</v>
      </c>
      <c r="AB52" s="15" t="e">
        <f>IF(SUMIFS(Data!$G:$G,Data!$B:$B,'Interest Rates'!AB$4,Data!$A:$A,'Interest Rates'!$S52)=0,NA(),SUMIFS(Data!$G:$G,Data!$B:$B,'Interest Rates'!AB$4,Data!$A:$A,'Interest Rates'!$S52))</f>
        <v>#N/A</v>
      </c>
      <c r="AC52" s="15" t="e">
        <f>IF(SUMIFS(Data!$G:$G,Data!$B:$B,'Interest Rates'!AC$4,Data!$A:$A,'Interest Rates'!$S52)=0,NA(),SUMIFS(Data!$G:$G,Data!$B:$B,'Interest Rates'!AC$4,Data!$A:$A,'Interest Rates'!$S52))</f>
        <v>#N/A</v>
      </c>
      <c r="AD52" s="15" t="e">
        <f>IF(SUMIFS(Data!$G:$G,Data!$B:$B,'Interest Rates'!AD$4,Data!$A:$A,'Interest Rates'!$S52)=0,NA(),SUMIFS(Data!$G:$G,Data!$B:$B,'Interest Rates'!AD$4,Data!$A:$A,'Interest Rates'!$S52))</f>
        <v>#N/A</v>
      </c>
      <c r="AE52" s="15" t="e">
        <f>IF(SUMIFS(Data!$G:$G,Data!$B:$B,'Interest Rates'!AE$4,Data!$A:$A,'Interest Rates'!$S52)=0,NA(),SUMIFS(Data!$G:$G,Data!$B:$B,'Interest Rates'!AE$4,Data!$A:$A,'Interest Rates'!$S52))</f>
        <v>#N/A</v>
      </c>
      <c r="AF52" s="15" t="e">
        <f>IF(SUMIFS(Data!$G:$G,Data!$B:$B,'Interest Rates'!AF$4,Data!$A:$A,'Interest Rates'!$S52)=0,NA(),SUMIFS(Data!$G:$G,Data!$B:$B,'Interest Rates'!AF$4,Data!$A:$A,'Interest Rates'!$S52))</f>
        <v>#N/A</v>
      </c>
      <c r="AG52" s="15" t="e">
        <f>IF(SUMIFS(Data!$G:$G,Data!$B:$B,'Interest Rates'!AG$4,Data!$A:$A,'Interest Rates'!$S52)=0,NA(),SUMIFS(Data!$G:$G,Data!$B:$B,'Interest Rates'!AG$4,Data!$A:$A,'Interest Rates'!$S52))</f>
        <v>#N/A</v>
      </c>
      <c r="AH52" s="15" t="e">
        <f>IF(SUMIFS(Data!$G:$G,Data!$B:$B,'Interest Rates'!AH$4,Data!$A:$A,'Interest Rates'!$S52)=0,NA(),SUMIFS(Data!$G:$G,Data!$B:$B,'Interest Rates'!AH$4,Data!$A:$A,'Interest Rates'!$S52))</f>
        <v>#N/A</v>
      </c>
      <c r="AI52" s="15" t="e">
        <f>IF(SUMIFS(Data!$G:$G,Data!$B:$B,'Interest Rates'!AI$4,Data!$A:$A,'Interest Rates'!$S52)=0,NA(),SUMIFS(Data!$G:$G,Data!$B:$B,'Interest Rates'!AI$4,Data!$A:$A,'Interest Rates'!$S52))</f>
        <v>#N/A</v>
      </c>
      <c r="AJ52" s="15" t="e">
        <f>IF(SUMIFS(Data!$G:$G,Data!$B:$B,'Interest Rates'!AJ$4,Data!$A:$A,'Interest Rates'!$S52)=0,NA(),SUMIFS(Data!$G:$G,Data!$B:$B,'Interest Rates'!AJ$4,Data!$A:$A,'Interest Rates'!$S52))</f>
        <v>#N/A</v>
      </c>
      <c r="AK52" s="15" t="e">
        <f>IF(SUMIFS(Data!$G:$G,Data!$B:$B,'Interest Rates'!AK$4,Data!$A:$A,'Interest Rates'!$S52)=0,NA(),SUMIFS(Data!$G:$G,Data!$B:$B,'Interest Rates'!AK$4,Data!$A:$A,'Interest Rates'!$S52))</f>
        <v>#N/A</v>
      </c>
      <c r="AL52" s="15" t="e">
        <f>IF(SUMIFS(Data!$G:$G,Data!$B:$B,'Interest Rates'!AL$4,Data!$A:$A,'Interest Rates'!$S52)=0,NA(),SUMIFS(Data!$G:$G,Data!$B:$B,'Interest Rates'!AL$4,Data!$A:$A,'Interest Rates'!$S52))</f>
        <v>#N/A</v>
      </c>
      <c r="AM52" s="15" t="e">
        <f>IF(SUMIFS(Data!$G:$G,Data!$B:$B,'Interest Rates'!AM$4,Data!$A:$A,'Interest Rates'!$S52)=0,NA(),SUMIFS(Data!$G:$G,Data!$B:$B,'Interest Rates'!AM$4,Data!$A:$A,'Interest Rates'!$S52))</f>
        <v>#N/A</v>
      </c>
    </row>
    <row r="53" spans="19:39" x14ac:dyDescent="0.2">
      <c r="S53" s="28">
        <f t="shared" si="0"/>
        <v>40848</v>
      </c>
      <c r="T53" s="15" t="e">
        <f>IF(SUMIFS(Data!$G:$G,Data!$B:$B,'Interest Rates'!T$4,Data!$A:$A,'Interest Rates'!$S53)=0,NA(),SUMIFS(Data!$G:$G,Data!$B:$B,'Interest Rates'!T$4,Data!$A:$A,'Interest Rates'!$S53))</f>
        <v>#N/A</v>
      </c>
      <c r="U53" s="15" t="e">
        <f>IF(SUMIFS(Data!$G:$G,Data!$B:$B,'Interest Rates'!U$4,Data!$A:$A,'Interest Rates'!$S53)=0,NA(),SUMIFS(Data!$G:$G,Data!$B:$B,'Interest Rates'!U$4,Data!$A:$A,'Interest Rates'!$S53))</f>
        <v>#N/A</v>
      </c>
      <c r="V53" s="15" t="e">
        <f>IF(SUMIFS(Data!$G:$G,Data!$B:$B,'Interest Rates'!V$4,Data!$A:$A,'Interest Rates'!$S53)=0,NA(),SUMIFS(Data!$G:$G,Data!$B:$B,'Interest Rates'!V$4,Data!$A:$A,'Interest Rates'!$S53))</f>
        <v>#N/A</v>
      </c>
      <c r="W53" s="15" t="e">
        <f>IF(SUMIFS(Data!$G:$G,Data!$B:$B,'Interest Rates'!W$4,Data!$A:$A,'Interest Rates'!$S53)=0,NA(),SUMIFS(Data!$G:$G,Data!$B:$B,'Interest Rates'!W$4,Data!$A:$A,'Interest Rates'!$S53))</f>
        <v>#N/A</v>
      </c>
      <c r="X53" s="15">
        <f>IF(SUMIFS(Data!$G:$G,Data!$B:$B,'Interest Rates'!X$4,Data!$A:$A,'Interest Rates'!$S53)=0,NA(),SUMIFS(Data!$G:$G,Data!$B:$B,'Interest Rates'!X$4,Data!$A:$A,'Interest Rates'!$S53))</f>
        <v>4.375</v>
      </c>
      <c r="Y53" s="15">
        <f>IF(SUMIFS(Data!$G:$G,Data!$B:$B,'Interest Rates'!Y$4,Data!$A:$A,'Interest Rates'!$S53)=0,NA(),SUMIFS(Data!$G:$G,Data!$B:$B,'Interest Rates'!Y$4,Data!$A:$A,'Interest Rates'!$S53))</f>
        <v>4.4000000000000004</v>
      </c>
      <c r="Z53" s="15" t="e">
        <f>IF(SUMIFS(Data!$G:$G,Data!$B:$B,'Interest Rates'!Z$4,Data!$A:$A,'Interest Rates'!$S53)=0,NA(),SUMIFS(Data!$G:$G,Data!$B:$B,'Interest Rates'!Z$4,Data!$A:$A,'Interest Rates'!$S53))</f>
        <v>#N/A</v>
      </c>
      <c r="AA53" s="15" t="e">
        <f>IF(SUMIFS(Data!$G:$G,Data!$B:$B,'Interest Rates'!AA$4,Data!$A:$A,'Interest Rates'!$S53)=0,NA(),SUMIFS(Data!$G:$G,Data!$B:$B,'Interest Rates'!AA$4,Data!$A:$A,'Interest Rates'!$S53))</f>
        <v>#N/A</v>
      </c>
      <c r="AB53" s="15" t="e">
        <f>IF(SUMIFS(Data!$G:$G,Data!$B:$B,'Interest Rates'!AB$4,Data!$A:$A,'Interest Rates'!$S53)=0,NA(),SUMIFS(Data!$G:$G,Data!$B:$B,'Interest Rates'!AB$4,Data!$A:$A,'Interest Rates'!$S53))</f>
        <v>#N/A</v>
      </c>
      <c r="AC53" s="15" t="e">
        <f>IF(SUMIFS(Data!$G:$G,Data!$B:$B,'Interest Rates'!AC$4,Data!$A:$A,'Interest Rates'!$S53)=0,NA(),SUMIFS(Data!$G:$G,Data!$B:$B,'Interest Rates'!AC$4,Data!$A:$A,'Interest Rates'!$S53))</f>
        <v>#N/A</v>
      </c>
      <c r="AD53" s="15" t="e">
        <f>IF(SUMIFS(Data!$G:$G,Data!$B:$B,'Interest Rates'!AD$4,Data!$A:$A,'Interest Rates'!$S53)=0,NA(),SUMIFS(Data!$G:$G,Data!$B:$B,'Interest Rates'!AD$4,Data!$A:$A,'Interest Rates'!$S53))</f>
        <v>#N/A</v>
      </c>
      <c r="AE53" s="15" t="e">
        <f>IF(SUMIFS(Data!$G:$G,Data!$B:$B,'Interest Rates'!AE$4,Data!$A:$A,'Interest Rates'!$S53)=0,NA(),SUMIFS(Data!$G:$G,Data!$B:$B,'Interest Rates'!AE$4,Data!$A:$A,'Interest Rates'!$S53))</f>
        <v>#N/A</v>
      </c>
      <c r="AF53" s="15" t="e">
        <f>IF(SUMIFS(Data!$G:$G,Data!$B:$B,'Interest Rates'!AF$4,Data!$A:$A,'Interest Rates'!$S53)=0,NA(),SUMIFS(Data!$G:$G,Data!$B:$B,'Interest Rates'!AF$4,Data!$A:$A,'Interest Rates'!$S53))</f>
        <v>#N/A</v>
      </c>
      <c r="AG53" s="15" t="e">
        <f>IF(SUMIFS(Data!$G:$G,Data!$B:$B,'Interest Rates'!AG$4,Data!$A:$A,'Interest Rates'!$S53)=0,NA(),SUMIFS(Data!$G:$G,Data!$B:$B,'Interest Rates'!AG$4,Data!$A:$A,'Interest Rates'!$S53))</f>
        <v>#N/A</v>
      </c>
      <c r="AH53" s="15" t="e">
        <f>IF(SUMIFS(Data!$G:$G,Data!$B:$B,'Interest Rates'!AH$4,Data!$A:$A,'Interest Rates'!$S53)=0,NA(),SUMIFS(Data!$G:$G,Data!$B:$B,'Interest Rates'!AH$4,Data!$A:$A,'Interest Rates'!$S53))</f>
        <v>#N/A</v>
      </c>
      <c r="AI53" s="15" t="e">
        <f>IF(SUMIFS(Data!$G:$G,Data!$B:$B,'Interest Rates'!AI$4,Data!$A:$A,'Interest Rates'!$S53)=0,NA(),SUMIFS(Data!$G:$G,Data!$B:$B,'Interest Rates'!AI$4,Data!$A:$A,'Interest Rates'!$S53))</f>
        <v>#N/A</v>
      </c>
      <c r="AJ53" s="15" t="e">
        <f>IF(SUMIFS(Data!$G:$G,Data!$B:$B,'Interest Rates'!AJ$4,Data!$A:$A,'Interest Rates'!$S53)=0,NA(),SUMIFS(Data!$G:$G,Data!$B:$B,'Interest Rates'!AJ$4,Data!$A:$A,'Interest Rates'!$S53))</f>
        <v>#N/A</v>
      </c>
      <c r="AK53" s="15" t="e">
        <f>IF(SUMIFS(Data!$G:$G,Data!$B:$B,'Interest Rates'!AK$4,Data!$A:$A,'Interest Rates'!$S53)=0,NA(),SUMIFS(Data!$G:$G,Data!$B:$B,'Interest Rates'!AK$4,Data!$A:$A,'Interest Rates'!$S53))</f>
        <v>#N/A</v>
      </c>
      <c r="AL53" s="15" t="e">
        <f>IF(SUMIFS(Data!$G:$G,Data!$B:$B,'Interest Rates'!AL$4,Data!$A:$A,'Interest Rates'!$S53)=0,NA(),SUMIFS(Data!$G:$G,Data!$B:$B,'Interest Rates'!AL$4,Data!$A:$A,'Interest Rates'!$S53))</f>
        <v>#N/A</v>
      </c>
      <c r="AM53" s="15" t="e">
        <f>IF(SUMIFS(Data!$G:$G,Data!$B:$B,'Interest Rates'!AM$4,Data!$A:$A,'Interest Rates'!$S53)=0,NA(),SUMIFS(Data!$G:$G,Data!$B:$B,'Interest Rates'!AM$4,Data!$A:$A,'Interest Rates'!$S53))</f>
        <v>#N/A</v>
      </c>
    </row>
    <row r="54" spans="19:39" x14ac:dyDescent="0.2">
      <c r="S54" s="28">
        <f t="shared" si="0"/>
        <v>40878</v>
      </c>
      <c r="T54" s="15" t="e">
        <f>IF(SUMIFS(Data!$G:$G,Data!$B:$B,'Interest Rates'!T$4,Data!$A:$A,'Interest Rates'!$S54)=0,NA(),SUMIFS(Data!$G:$G,Data!$B:$B,'Interest Rates'!T$4,Data!$A:$A,'Interest Rates'!$S54))</f>
        <v>#N/A</v>
      </c>
      <c r="U54" s="15" t="e">
        <f>IF(SUMIFS(Data!$G:$G,Data!$B:$B,'Interest Rates'!U$4,Data!$A:$A,'Interest Rates'!$S54)=0,NA(),SUMIFS(Data!$G:$G,Data!$B:$B,'Interest Rates'!U$4,Data!$A:$A,'Interest Rates'!$S54))</f>
        <v>#N/A</v>
      </c>
      <c r="V54" s="15" t="e">
        <f>IF(SUMIFS(Data!$G:$G,Data!$B:$B,'Interest Rates'!V$4,Data!$A:$A,'Interest Rates'!$S54)=0,NA(),SUMIFS(Data!$G:$G,Data!$B:$B,'Interest Rates'!V$4,Data!$A:$A,'Interest Rates'!$S54))</f>
        <v>#N/A</v>
      </c>
      <c r="W54" s="15" t="e">
        <f>IF(SUMIFS(Data!$G:$G,Data!$B:$B,'Interest Rates'!W$4,Data!$A:$A,'Interest Rates'!$S54)=0,NA(),SUMIFS(Data!$G:$G,Data!$B:$B,'Interest Rates'!W$4,Data!$A:$A,'Interest Rates'!$S54))</f>
        <v>#N/A</v>
      </c>
      <c r="X54" s="15" t="e">
        <f>IF(SUMIFS(Data!$G:$G,Data!$B:$B,'Interest Rates'!X$4,Data!$A:$A,'Interest Rates'!$S54)=0,NA(),SUMIFS(Data!$G:$G,Data!$B:$B,'Interest Rates'!X$4,Data!$A:$A,'Interest Rates'!$S54))</f>
        <v>#N/A</v>
      </c>
      <c r="Y54" s="15">
        <f>IF(SUMIFS(Data!$G:$G,Data!$B:$B,'Interest Rates'!Y$4,Data!$A:$A,'Interest Rates'!$S54)=0,NA(),SUMIFS(Data!$G:$G,Data!$B:$B,'Interest Rates'!Y$4,Data!$A:$A,'Interest Rates'!$S54))</f>
        <v>4.41</v>
      </c>
      <c r="Z54" s="15">
        <f>IF(SUMIFS(Data!$G:$G,Data!$B:$B,'Interest Rates'!Z$4,Data!$A:$A,'Interest Rates'!$S54)=0,NA(),SUMIFS(Data!$G:$G,Data!$B:$B,'Interest Rates'!Z$4,Data!$A:$A,'Interest Rates'!$S54))</f>
        <v>5.0599999999999996</v>
      </c>
      <c r="AA54" s="15" t="e">
        <f>IF(SUMIFS(Data!$G:$G,Data!$B:$B,'Interest Rates'!AA$4,Data!$A:$A,'Interest Rates'!$S54)=0,NA(),SUMIFS(Data!$G:$G,Data!$B:$B,'Interest Rates'!AA$4,Data!$A:$A,'Interest Rates'!$S54))</f>
        <v>#N/A</v>
      </c>
      <c r="AB54" s="15" t="e">
        <f>IF(SUMIFS(Data!$G:$G,Data!$B:$B,'Interest Rates'!AB$4,Data!$A:$A,'Interest Rates'!$S54)=0,NA(),SUMIFS(Data!$G:$G,Data!$B:$B,'Interest Rates'!AB$4,Data!$A:$A,'Interest Rates'!$S54))</f>
        <v>#N/A</v>
      </c>
      <c r="AC54" s="15" t="e">
        <f>IF(SUMIFS(Data!$G:$G,Data!$B:$B,'Interest Rates'!AC$4,Data!$A:$A,'Interest Rates'!$S54)=0,NA(),SUMIFS(Data!$G:$G,Data!$B:$B,'Interest Rates'!AC$4,Data!$A:$A,'Interest Rates'!$S54))</f>
        <v>#N/A</v>
      </c>
      <c r="AD54" s="15" t="e">
        <f>IF(SUMIFS(Data!$G:$G,Data!$B:$B,'Interest Rates'!AD$4,Data!$A:$A,'Interest Rates'!$S54)=0,NA(),SUMIFS(Data!$G:$G,Data!$B:$B,'Interest Rates'!AD$4,Data!$A:$A,'Interest Rates'!$S54))</f>
        <v>#N/A</v>
      </c>
      <c r="AE54" s="15" t="e">
        <f>IF(SUMIFS(Data!$G:$G,Data!$B:$B,'Interest Rates'!AE$4,Data!$A:$A,'Interest Rates'!$S54)=0,NA(),SUMIFS(Data!$G:$G,Data!$B:$B,'Interest Rates'!AE$4,Data!$A:$A,'Interest Rates'!$S54))</f>
        <v>#N/A</v>
      </c>
      <c r="AF54" s="15" t="e">
        <f>IF(SUMIFS(Data!$G:$G,Data!$B:$B,'Interest Rates'!AF$4,Data!$A:$A,'Interest Rates'!$S54)=0,NA(),SUMIFS(Data!$G:$G,Data!$B:$B,'Interest Rates'!AF$4,Data!$A:$A,'Interest Rates'!$S54))</f>
        <v>#N/A</v>
      </c>
      <c r="AG54" s="15" t="e">
        <f>IF(SUMIFS(Data!$G:$G,Data!$B:$B,'Interest Rates'!AG$4,Data!$A:$A,'Interest Rates'!$S54)=0,NA(),SUMIFS(Data!$G:$G,Data!$B:$B,'Interest Rates'!AG$4,Data!$A:$A,'Interest Rates'!$S54))</f>
        <v>#N/A</v>
      </c>
      <c r="AH54" s="15" t="e">
        <f>IF(SUMIFS(Data!$G:$G,Data!$B:$B,'Interest Rates'!AH$4,Data!$A:$A,'Interest Rates'!$S54)=0,NA(),SUMIFS(Data!$G:$G,Data!$B:$B,'Interest Rates'!AH$4,Data!$A:$A,'Interest Rates'!$S54))</f>
        <v>#N/A</v>
      </c>
      <c r="AI54" s="15" t="e">
        <f>IF(SUMIFS(Data!$G:$G,Data!$B:$B,'Interest Rates'!AI$4,Data!$A:$A,'Interest Rates'!$S54)=0,NA(),SUMIFS(Data!$G:$G,Data!$B:$B,'Interest Rates'!AI$4,Data!$A:$A,'Interest Rates'!$S54))</f>
        <v>#N/A</v>
      </c>
      <c r="AJ54" s="15" t="e">
        <f>IF(SUMIFS(Data!$G:$G,Data!$B:$B,'Interest Rates'!AJ$4,Data!$A:$A,'Interest Rates'!$S54)=0,NA(),SUMIFS(Data!$G:$G,Data!$B:$B,'Interest Rates'!AJ$4,Data!$A:$A,'Interest Rates'!$S54))</f>
        <v>#N/A</v>
      </c>
      <c r="AK54" s="15" t="e">
        <f>IF(SUMIFS(Data!$G:$G,Data!$B:$B,'Interest Rates'!AK$4,Data!$A:$A,'Interest Rates'!$S54)=0,NA(),SUMIFS(Data!$G:$G,Data!$B:$B,'Interest Rates'!AK$4,Data!$A:$A,'Interest Rates'!$S54))</f>
        <v>#N/A</v>
      </c>
      <c r="AL54" s="15" t="e">
        <f>IF(SUMIFS(Data!$G:$G,Data!$B:$B,'Interest Rates'!AL$4,Data!$A:$A,'Interest Rates'!$S54)=0,NA(),SUMIFS(Data!$G:$G,Data!$B:$B,'Interest Rates'!AL$4,Data!$A:$A,'Interest Rates'!$S54))</f>
        <v>#N/A</v>
      </c>
      <c r="AM54" s="15" t="e">
        <f>IF(SUMIFS(Data!$G:$G,Data!$B:$B,'Interest Rates'!AM$4,Data!$A:$A,'Interest Rates'!$S54)=0,NA(),SUMIFS(Data!$G:$G,Data!$B:$B,'Interest Rates'!AM$4,Data!$A:$A,'Interest Rates'!$S54))</f>
        <v>#N/A</v>
      </c>
    </row>
    <row r="55" spans="19:39" x14ac:dyDescent="0.2">
      <c r="S55" s="28">
        <f t="shared" si="0"/>
        <v>40909</v>
      </c>
      <c r="T55" s="15" t="e">
        <f>IF(SUMIFS(Data!$G:$G,Data!$B:$B,'Interest Rates'!T$4,Data!$A:$A,'Interest Rates'!$S55)=0,NA(),SUMIFS(Data!$G:$G,Data!$B:$B,'Interest Rates'!T$4,Data!$A:$A,'Interest Rates'!$S55))</f>
        <v>#N/A</v>
      </c>
      <c r="U55" s="15" t="e">
        <f>IF(SUMIFS(Data!$G:$G,Data!$B:$B,'Interest Rates'!U$4,Data!$A:$A,'Interest Rates'!$S55)=0,NA(),SUMIFS(Data!$G:$G,Data!$B:$B,'Interest Rates'!U$4,Data!$A:$A,'Interest Rates'!$S55))</f>
        <v>#N/A</v>
      </c>
      <c r="V55" s="15" t="e">
        <f>IF(SUMIFS(Data!$G:$G,Data!$B:$B,'Interest Rates'!V$4,Data!$A:$A,'Interest Rates'!$S55)=0,NA(),SUMIFS(Data!$G:$G,Data!$B:$B,'Interest Rates'!V$4,Data!$A:$A,'Interest Rates'!$S55))</f>
        <v>#N/A</v>
      </c>
      <c r="W55" s="15" t="e">
        <f>IF(SUMIFS(Data!$G:$G,Data!$B:$B,'Interest Rates'!W$4,Data!$A:$A,'Interest Rates'!$S55)=0,NA(),SUMIFS(Data!$G:$G,Data!$B:$B,'Interest Rates'!W$4,Data!$A:$A,'Interest Rates'!$S55))</f>
        <v>#N/A</v>
      </c>
      <c r="X55" s="15" t="e">
        <f>IF(SUMIFS(Data!$G:$G,Data!$B:$B,'Interest Rates'!X$4,Data!$A:$A,'Interest Rates'!$S55)=0,NA(),SUMIFS(Data!$G:$G,Data!$B:$B,'Interest Rates'!X$4,Data!$A:$A,'Interest Rates'!$S55))</f>
        <v>#N/A</v>
      </c>
      <c r="Y55" s="15">
        <f>IF(SUMIFS(Data!$G:$G,Data!$B:$B,'Interest Rates'!Y$4,Data!$A:$A,'Interest Rates'!$S55)=0,NA(),SUMIFS(Data!$G:$G,Data!$B:$B,'Interest Rates'!Y$4,Data!$A:$A,'Interest Rates'!$S55))</f>
        <v>4.4000000000000004</v>
      </c>
      <c r="Z55" s="15">
        <f>IF(SUMIFS(Data!$G:$G,Data!$B:$B,'Interest Rates'!Z$4,Data!$A:$A,'Interest Rates'!$S55)=0,NA(),SUMIFS(Data!$G:$G,Data!$B:$B,'Interest Rates'!Z$4,Data!$A:$A,'Interest Rates'!$S55))</f>
        <v>4.8</v>
      </c>
      <c r="AA55" s="15" t="e">
        <f>IF(SUMIFS(Data!$G:$G,Data!$B:$B,'Interest Rates'!AA$4,Data!$A:$A,'Interest Rates'!$S55)=0,NA(),SUMIFS(Data!$G:$G,Data!$B:$B,'Interest Rates'!AA$4,Data!$A:$A,'Interest Rates'!$S55))</f>
        <v>#N/A</v>
      </c>
      <c r="AB55" s="15" t="e">
        <f>IF(SUMIFS(Data!$G:$G,Data!$B:$B,'Interest Rates'!AB$4,Data!$A:$A,'Interest Rates'!$S55)=0,NA(),SUMIFS(Data!$G:$G,Data!$B:$B,'Interest Rates'!AB$4,Data!$A:$A,'Interest Rates'!$S55))</f>
        <v>#N/A</v>
      </c>
      <c r="AC55" s="15" t="e">
        <f>IF(SUMIFS(Data!$G:$G,Data!$B:$B,'Interest Rates'!AC$4,Data!$A:$A,'Interest Rates'!$S55)=0,NA(),SUMIFS(Data!$G:$G,Data!$B:$B,'Interest Rates'!AC$4,Data!$A:$A,'Interest Rates'!$S55))</f>
        <v>#N/A</v>
      </c>
      <c r="AD55" s="15" t="e">
        <f>IF(SUMIFS(Data!$G:$G,Data!$B:$B,'Interest Rates'!AD$4,Data!$A:$A,'Interest Rates'!$S55)=0,NA(),SUMIFS(Data!$G:$G,Data!$B:$B,'Interest Rates'!AD$4,Data!$A:$A,'Interest Rates'!$S55))</f>
        <v>#N/A</v>
      </c>
      <c r="AE55" s="15" t="e">
        <f>IF(SUMIFS(Data!$G:$G,Data!$B:$B,'Interest Rates'!AE$4,Data!$A:$A,'Interest Rates'!$S55)=0,NA(),SUMIFS(Data!$G:$G,Data!$B:$B,'Interest Rates'!AE$4,Data!$A:$A,'Interest Rates'!$S55))</f>
        <v>#N/A</v>
      </c>
      <c r="AF55" s="15" t="e">
        <f>IF(SUMIFS(Data!$G:$G,Data!$B:$B,'Interest Rates'!AF$4,Data!$A:$A,'Interest Rates'!$S55)=0,NA(),SUMIFS(Data!$G:$G,Data!$B:$B,'Interest Rates'!AF$4,Data!$A:$A,'Interest Rates'!$S55))</f>
        <v>#N/A</v>
      </c>
      <c r="AG55" s="15" t="e">
        <f>IF(SUMIFS(Data!$G:$G,Data!$B:$B,'Interest Rates'!AG$4,Data!$A:$A,'Interest Rates'!$S55)=0,NA(),SUMIFS(Data!$G:$G,Data!$B:$B,'Interest Rates'!AG$4,Data!$A:$A,'Interest Rates'!$S55))</f>
        <v>#N/A</v>
      </c>
      <c r="AH55" s="15" t="e">
        <f>IF(SUMIFS(Data!$G:$G,Data!$B:$B,'Interest Rates'!AH$4,Data!$A:$A,'Interest Rates'!$S55)=0,NA(),SUMIFS(Data!$G:$G,Data!$B:$B,'Interest Rates'!AH$4,Data!$A:$A,'Interest Rates'!$S55))</f>
        <v>#N/A</v>
      </c>
      <c r="AI55" s="15" t="e">
        <f>IF(SUMIFS(Data!$G:$G,Data!$B:$B,'Interest Rates'!AI$4,Data!$A:$A,'Interest Rates'!$S55)=0,NA(),SUMIFS(Data!$G:$G,Data!$B:$B,'Interest Rates'!AI$4,Data!$A:$A,'Interest Rates'!$S55))</f>
        <v>#N/A</v>
      </c>
      <c r="AJ55" s="15" t="e">
        <f>IF(SUMIFS(Data!$G:$G,Data!$B:$B,'Interest Rates'!AJ$4,Data!$A:$A,'Interest Rates'!$S55)=0,NA(),SUMIFS(Data!$G:$G,Data!$B:$B,'Interest Rates'!AJ$4,Data!$A:$A,'Interest Rates'!$S55))</f>
        <v>#N/A</v>
      </c>
      <c r="AK55" s="15" t="e">
        <f>IF(SUMIFS(Data!$G:$G,Data!$B:$B,'Interest Rates'!AK$4,Data!$A:$A,'Interest Rates'!$S55)=0,NA(),SUMIFS(Data!$G:$G,Data!$B:$B,'Interest Rates'!AK$4,Data!$A:$A,'Interest Rates'!$S55))</f>
        <v>#N/A</v>
      </c>
      <c r="AL55" s="15" t="e">
        <f>IF(SUMIFS(Data!$G:$G,Data!$B:$B,'Interest Rates'!AL$4,Data!$A:$A,'Interest Rates'!$S55)=0,NA(),SUMIFS(Data!$G:$G,Data!$B:$B,'Interest Rates'!AL$4,Data!$A:$A,'Interest Rates'!$S55))</f>
        <v>#N/A</v>
      </c>
      <c r="AM55" s="15" t="e">
        <f>IF(SUMIFS(Data!$G:$G,Data!$B:$B,'Interest Rates'!AM$4,Data!$A:$A,'Interest Rates'!$S55)=0,NA(),SUMIFS(Data!$G:$G,Data!$B:$B,'Interest Rates'!AM$4,Data!$A:$A,'Interest Rates'!$S55))</f>
        <v>#N/A</v>
      </c>
    </row>
    <row r="56" spans="19:39" x14ac:dyDescent="0.2">
      <c r="S56" s="28">
        <f t="shared" si="0"/>
        <v>40940</v>
      </c>
      <c r="T56" s="15" t="e">
        <f>IF(SUMIFS(Data!$G:$G,Data!$B:$B,'Interest Rates'!T$4,Data!$A:$A,'Interest Rates'!$S56)=0,NA(),SUMIFS(Data!$G:$G,Data!$B:$B,'Interest Rates'!T$4,Data!$A:$A,'Interest Rates'!$S56))</f>
        <v>#N/A</v>
      </c>
      <c r="U56" s="15" t="e">
        <f>IF(SUMIFS(Data!$G:$G,Data!$B:$B,'Interest Rates'!U$4,Data!$A:$A,'Interest Rates'!$S56)=0,NA(),SUMIFS(Data!$G:$G,Data!$B:$B,'Interest Rates'!U$4,Data!$A:$A,'Interest Rates'!$S56))</f>
        <v>#N/A</v>
      </c>
      <c r="V56" s="15" t="e">
        <f>IF(SUMIFS(Data!$G:$G,Data!$B:$B,'Interest Rates'!V$4,Data!$A:$A,'Interest Rates'!$S56)=0,NA(),SUMIFS(Data!$G:$G,Data!$B:$B,'Interest Rates'!V$4,Data!$A:$A,'Interest Rates'!$S56))</f>
        <v>#N/A</v>
      </c>
      <c r="W56" s="15" t="e">
        <f>IF(SUMIFS(Data!$G:$G,Data!$B:$B,'Interest Rates'!W$4,Data!$A:$A,'Interest Rates'!$S56)=0,NA(),SUMIFS(Data!$G:$G,Data!$B:$B,'Interest Rates'!W$4,Data!$A:$A,'Interest Rates'!$S56))</f>
        <v>#N/A</v>
      </c>
      <c r="X56" s="15" t="e">
        <f>IF(SUMIFS(Data!$G:$G,Data!$B:$B,'Interest Rates'!X$4,Data!$A:$A,'Interest Rates'!$S56)=0,NA(),SUMIFS(Data!$G:$G,Data!$B:$B,'Interest Rates'!X$4,Data!$A:$A,'Interest Rates'!$S56))</f>
        <v>#N/A</v>
      </c>
      <c r="Y56" s="15">
        <f>IF(SUMIFS(Data!$G:$G,Data!$B:$B,'Interest Rates'!Y$4,Data!$A:$A,'Interest Rates'!$S56)=0,NA(),SUMIFS(Data!$G:$G,Data!$B:$B,'Interest Rates'!Y$4,Data!$A:$A,'Interest Rates'!$S56))</f>
        <v>4.4349999999999996</v>
      </c>
      <c r="Z56" s="15">
        <f>IF(SUMIFS(Data!$G:$G,Data!$B:$B,'Interest Rates'!Z$4,Data!$A:$A,'Interest Rates'!$S56)=0,NA(),SUMIFS(Data!$G:$G,Data!$B:$B,'Interest Rates'!Z$4,Data!$A:$A,'Interest Rates'!$S56))</f>
        <v>4.8</v>
      </c>
      <c r="AA56" s="15" t="e">
        <f>IF(SUMIFS(Data!$G:$G,Data!$B:$B,'Interest Rates'!AA$4,Data!$A:$A,'Interest Rates'!$S56)=0,NA(),SUMIFS(Data!$G:$G,Data!$B:$B,'Interest Rates'!AA$4,Data!$A:$A,'Interest Rates'!$S56))</f>
        <v>#N/A</v>
      </c>
      <c r="AB56" s="15" t="e">
        <f>IF(SUMIFS(Data!$G:$G,Data!$B:$B,'Interest Rates'!AB$4,Data!$A:$A,'Interest Rates'!$S56)=0,NA(),SUMIFS(Data!$G:$G,Data!$B:$B,'Interest Rates'!AB$4,Data!$A:$A,'Interest Rates'!$S56))</f>
        <v>#N/A</v>
      </c>
      <c r="AC56" s="15" t="e">
        <f>IF(SUMIFS(Data!$G:$G,Data!$B:$B,'Interest Rates'!AC$4,Data!$A:$A,'Interest Rates'!$S56)=0,NA(),SUMIFS(Data!$G:$G,Data!$B:$B,'Interest Rates'!AC$4,Data!$A:$A,'Interest Rates'!$S56))</f>
        <v>#N/A</v>
      </c>
      <c r="AD56" s="15" t="e">
        <f>IF(SUMIFS(Data!$G:$G,Data!$B:$B,'Interest Rates'!AD$4,Data!$A:$A,'Interest Rates'!$S56)=0,NA(),SUMIFS(Data!$G:$G,Data!$B:$B,'Interest Rates'!AD$4,Data!$A:$A,'Interest Rates'!$S56))</f>
        <v>#N/A</v>
      </c>
      <c r="AE56" s="15" t="e">
        <f>IF(SUMIFS(Data!$G:$G,Data!$B:$B,'Interest Rates'!AE$4,Data!$A:$A,'Interest Rates'!$S56)=0,NA(),SUMIFS(Data!$G:$G,Data!$B:$B,'Interest Rates'!AE$4,Data!$A:$A,'Interest Rates'!$S56))</f>
        <v>#N/A</v>
      </c>
      <c r="AF56" s="15" t="e">
        <f>IF(SUMIFS(Data!$G:$G,Data!$B:$B,'Interest Rates'!AF$4,Data!$A:$A,'Interest Rates'!$S56)=0,NA(),SUMIFS(Data!$G:$G,Data!$B:$B,'Interest Rates'!AF$4,Data!$A:$A,'Interest Rates'!$S56))</f>
        <v>#N/A</v>
      </c>
      <c r="AG56" s="15" t="e">
        <f>IF(SUMIFS(Data!$G:$G,Data!$B:$B,'Interest Rates'!AG$4,Data!$A:$A,'Interest Rates'!$S56)=0,NA(),SUMIFS(Data!$G:$G,Data!$B:$B,'Interest Rates'!AG$4,Data!$A:$A,'Interest Rates'!$S56))</f>
        <v>#N/A</v>
      </c>
      <c r="AH56" s="15" t="e">
        <f>IF(SUMIFS(Data!$G:$G,Data!$B:$B,'Interest Rates'!AH$4,Data!$A:$A,'Interest Rates'!$S56)=0,NA(),SUMIFS(Data!$G:$G,Data!$B:$B,'Interest Rates'!AH$4,Data!$A:$A,'Interest Rates'!$S56))</f>
        <v>#N/A</v>
      </c>
      <c r="AI56" s="15" t="e">
        <f>IF(SUMIFS(Data!$G:$G,Data!$B:$B,'Interest Rates'!AI$4,Data!$A:$A,'Interest Rates'!$S56)=0,NA(),SUMIFS(Data!$G:$G,Data!$B:$B,'Interest Rates'!AI$4,Data!$A:$A,'Interest Rates'!$S56))</f>
        <v>#N/A</v>
      </c>
      <c r="AJ56" s="15" t="e">
        <f>IF(SUMIFS(Data!$G:$G,Data!$B:$B,'Interest Rates'!AJ$4,Data!$A:$A,'Interest Rates'!$S56)=0,NA(),SUMIFS(Data!$G:$G,Data!$B:$B,'Interest Rates'!AJ$4,Data!$A:$A,'Interest Rates'!$S56))</f>
        <v>#N/A</v>
      </c>
      <c r="AK56" s="15" t="e">
        <f>IF(SUMIFS(Data!$G:$G,Data!$B:$B,'Interest Rates'!AK$4,Data!$A:$A,'Interest Rates'!$S56)=0,NA(),SUMIFS(Data!$G:$G,Data!$B:$B,'Interest Rates'!AK$4,Data!$A:$A,'Interest Rates'!$S56))</f>
        <v>#N/A</v>
      </c>
      <c r="AL56" s="15" t="e">
        <f>IF(SUMIFS(Data!$G:$G,Data!$B:$B,'Interest Rates'!AL$4,Data!$A:$A,'Interest Rates'!$S56)=0,NA(),SUMIFS(Data!$G:$G,Data!$B:$B,'Interest Rates'!AL$4,Data!$A:$A,'Interest Rates'!$S56))</f>
        <v>#N/A</v>
      </c>
      <c r="AM56" s="15" t="e">
        <f>IF(SUMIFS(Data!$G:$G,Data!$B:$B,'Interest Rates'!AM$4,Data!$A:$A,'Interest Rates'!$S56)=0,NA(),SUMIFS(Data!$G:$G,Data!$B:$B,'Interest Rates'!AM$4,Data!$A:$A,'Interest Rates'!$S56))</f>
        <v>#N/A</v>
      </c>
    </row>
    <row r="57" spans="19:39" x14ac:dyDescent="0.2">
      <c r="S57" s="28">
        <f t="shared" si="0"/>
        <v>40969</v>
      </c>
      <c r="T57" s="15" t="e">
        <f>IF(SUMIFS(Data!$G:$G,Data!$B:$B,'Interest Rates'!T$4,Data!$A:$A,'Interest Rates'!$S57)=0,NA(),SUMIFS(Data!$G:$G,Data!$B:$B,'Interest Rates'!T$4,Data!$A:$A,'Interest Rates'!$S57))</f>
        <v>#N/A</v>
      </c>
      <c r="U57" s="15" t="e">
        <f>IF(SUMIFS(Data!$G:$G,Data!$B:$B,'Interest Rates'!U$4,Data!$A:$A,'Interest Rates'!$S57)=0,NA(),SUMIFS(Data!$G:$G,Data!$B:$B,'Interest Rates'!U$4,Data!$A:$A,'Interest Rates'!$S57))</f>
        <v>#N/A</v>
      </c>
      <c r="V57" s="15" t="e">
        <f>IF(SUMIFS(Data!$G:$G,Data!$B:$B,'Interest Rates'!V$4,Data!$A:$A,'Interest Rates'!$S57)=0,NA(),SUMIFS(Data!$G:$G,Data!$B:$B,'Interest Rates'!V$4,Data!$A:$A,'Interest Rates'!$S57))</f>
        <v>#N/A</v>
      </c>
      <c r="W57" s="15" t="e">
        <f>IF(SUMIFS(Data!$G:$G,Data!$B:$B,'Interest Rates'!W$4,Data!$A:$A,'Interest Rates'!$S57)=0,NA(),SUMIFS(Data!$G:$G,Data!$B:$B,'Interest Rates'!W$4,Data!$A:$A,'Interest Rates'!$S57))</f>
        <v>#N/A</v>
      </c>
      <c r="X57" s="15" t="e">
        <f>IF(SUMIFS(Data!$G:$G,Data!$B:$B,'Interest Rates'!X$4,Data!$A:$A,'Interest Rates'!$S57)=0,NA(),SUMIFS(Data!$G:$G,Data!$B:$B,'Interest Rates'!X$4,Data!$A:$A,'Interest Rates'!$S57))</f>
        <v>#N/A</v>
      </c>
      <c r="Y57" s="15">
        <f>IF(SUMIFS(Data!$G:$G,Data!$B:$B,'Interest Rates'!Y$4,Data!$A:$A,'Interest Rates'!$S57)=0,NA(),SUMIFS(Data!$G:$G,Data!$B:$B,'Interest Rates'!Y$4,Data!$A:$A,'Interest Rates'!$S57))</f>
        <v>4.42</v>
      </c>
      <c r="Z57" s="15">
        <f>IF(SUMIFS(Data!$G:$G,Data!$B:$B,'Interest Rates'!Z$4,Data!$A:$A,'Interest Rates'!$S57)=0,NA(),SUMIFS(Data!$G:$G,Data!$B:$B,'Interest Rates'!Z$4,Data!$A:$A,'Interest Rates'!$S57))</f>
        <v>4.7750000000000004</v>
      </c>
      <c r="AA57" s="15" t="e">
        <f>IF(SUMIFS(Data!$G:$G,Data!$B:$B,'Interest Rates'!AA$4,Data!$A:$A,'Interest Rates'!$S57)=0,NA(),SUMIFS(Data!$G:$G,Data!$B:$B,'Interest Rates'!AA$4,Data!$A:$A,'Interest Rates'!$S57))</f>
        <v>#N/A</v>
      </c>
      <c r="AB57" s="15" t="e">
        <f>IF(SUMIFS(Data!$G:$G,Data!$B:$B,'Interest Rates'!AB$4,Data!$A:$A,'Interest Rates'!$S57)=0,NA(),SUMIFS(Data!$G:$G,Data!$B:$B,'Interest Rates'!AB$4,Data!$A:$A,'Interest Rates'!$S57))</f>
        <v>#N/A</v>
      </c>
      <c r="AC57" s="15" t="e">
        <f>IF(SUMIFS(Data!$G:$G,Data!$B:$B,'Interest Rates'!AC$4,Data!$A:$A,'Interest Rates'!$S57)=0,NA(),SUMIFS(Data!$G:$G,Data!$B:$B,'Interest Rates'!AC$4,Data!$A:$A,'Interest Rates'!$S57))</f>
        <v>#N/A</v>
      </c>
      <c r="AD57" s="15" t="e">
        <f>IF(SUMIFS(Data!$G:$G,Data!$B:$B,'Interest Rates'!AD$4,Data!$A:$A,'Interest Rates'!$S57)=0,NA(),SUMIFS(Data!$G:$G,Data!$B:$B,'Interest Rates'!AD$4,Data!$A:$A,'Interest Rates'!$S57))</f>
        <v>#N/A</v>
      </c>
      <c r="AE57" s="15" t="e">
        <f>IF(SUMIFS(Data!$G:$G,Data!$B:$B,'Interest Rates'!AE$4,Data!$A:$A,'Interest Rates'!$S57)=0,NA(),SUMIFS(Data!$G:$G,Data!$B:$B,'Interest Rates'!AE$4,Data!$A:$A,'Interest Rates'!$S57))</f>
        <v>#N/A</v>
      </c>
      <c r="AF57" s="15" t="e">
        <f>IF(SUMIFS(Data!$G:$G,Data!$B:$B,'Interest Rates'!AF$4,Data!$A:$A,'Interest Rates'!$S57)=0,NA(),SUMIFS(Data!$G:$G,Data!$B:$B,'Interest Rates'!AF$4,Data!$A:$A,'Interest Rates'!$S57))</f>
        <v>#N/A</v>
      </c>
      <c r="AG57" s="15" t="e">
        <f>IF(SUMIFS(Data!$G:$G,Data!$B:$B,'Interest Rates'!AG$4,Data!$A:$A,'Interest Rates'!$S57)=0,NA(),SUMIFS(Data!$G:$G,Data!$B:$B,'Interest Rates'!AG$4,Data!$A:$A,'Interest Rates'!$S57))</f>
        <v>#N/A</v>
      </c>
      <c r="AH57" s="15" t="e">
        <f>IF(SUMIFS(Data!$G:$G,Data!$B:$B,'Interest Rates'!AH$4,Data!$A:$A,'Interest Rates'!$S57)=0,NA(),SUMIFS(Data!$G:$G,Data!$B:$B,'Interest Rates'!AH$4,Data!$A:$A,'Interest Rates'!$S57))</f>
        <v>#N/A</v>
      </c>
      <c r="AI57" s="15" t="e">
        <f>IF(SUMIFS(Data!$G:$G,Data!$B:$B,'Interest Rates'!AI$4,Data!$A:$A,'Interest Rates'!$S57)=0,NA(),SUMIFS(Data!$G:$G,Data!$B:$B,'Interest Rates'!AI$4,Data!$A:$A,'Interest Rates'!$S57))</f>
        <v>#N/A</v>
      </c>
      <c r="AJ57" s="15" t="e">
        <f>IF(SUMIFS(Data!$G:$G,Data!$B:$B,'Interest Rates'!AJ$4,Data!$A:$A,'Interest Rates'!$S57)=0,NA(),SUMIFS(Data!$G:$G,Data!$B:$B,'Interest Rates'!AJ$4,Data!$A:$A,'Interest Rates'!$S57))</f>
        <v>#N/A</v>
      </c>
      <c r="AK57" s="15" t="e">
        <f>IF(SUMIFS(Data!$G:$G,Data!$B:$B,'Interest Rates'!AK$4,Data!$A:$A,'Interest Rates'!$S57)=0,NA(),SUMIFS(Data!$G:$G,Data!$B:$B,'Interest Rates'!AK$4,Data!$A:$A,'Interest Rates'!$S57))</f>
        <v>#N/A</v>
      </c>
      <c r="AL57" s="15" t="e">
        <f>IF(SUMIFS(Data!$G:$G,Data!$B:$B,'Interest Rates'!AL$4,Data!$A:$A,'Interest Rates'!$S57)=0,NA(),SUMIFS(Data!$G:$G,Data!$B:$B,'Interest Rates'!AL$4,Data!$A:$A,'Interest Rates'!$S57))</f>
        <v>#N/A</v>
      </c>
      <c r="AM57" s="15" t="e">
        <f>IF(SUMIFS(Data!$G:$G,Data!$B:$B,'Interest Rates'!AM$4,Data!$A:$A,'Interest Rates'!$S57)=0,NA(),SUMIFS(Data!$G:$G,Data!$B:$B,'Interest Rates'!AM$4,Data!$A:$A,'Interest Rates'!$S57))</f>
        <v>#N/A</v>
      </c>
    </row>
    <row r="58" spans="19:39" x14ac:dyDescent="0.2">
      <c r="S58" s="28">
        <f t="shared" si="0"/>
        <v>41000</v>
      </c>
      <c r="T58" s="15" t="e">
        <f>IF(SUMIFS(Data!$G:$G,Data!$B:$B,'Interest Rates'!T$4,Data!$A:$A,'Interest Rates'!$S58)=0,NA(),SUMIFS(Data!$G:$G,Data!$B:$B,'Interest Rates'!T$4,Data!$A:$A,'Interest Rates'!$S58))</f>
        <v>#N/A</v>
      </c>
      <c r="U58" s="15" t="e">
        <f>IF(SUMIFS(Data!$G:$G,Data!$B:$B,'Interest Rates'!U$4,Data!$A:$A,'Interest Rates'!$S58)=0,NA(),SUMIFS(Data!$G:$G,Data!$B:$B,'Interest Rates'!U$4,Data!$A:$A,'Interest Rates'!$S58))</f>
        <v>#N/A</v>
      </c>
      <c r="V58" s="15" t="e">
        <f>IF(SUMIFS(Data!$G:$G,Data!$B:$B,'Interest Rates'!V$4,Data!$A:$A,'Interest Rates'!$S58)=0,NA(),SUMIFS(Data!$G:$G,Data!$B:$B,'Interest Rates'!V$4,Data!$A:$A,'Interest Rates'!$S58))</f>
        <v>#N/A</v>
      </c>
      <c r="W58" s="15" t="e">
        <f>IF(SUMIFS(Data!$G:$G,Data!$B:$B,'Interest Rates'!W$4,Data!$A:$A,'Interest Rates'!$S58)=0,NA(),SUMIFS(Data!$G:$G,Data!$B:$B,'Interest Rates'!W$4,Data!$A:$A,'Interest Rates'!$S58))</f>
        <v>#N/A</v>
      </c>
      <c r="X58" s="15" t="e">
        <f>IF(SUMIFS(Data!$G:$G,Data!$B:$B,'Interest Rates'!X$4,Data!$A:$A,'Interest Rates'!$S58)=0,NA(),SUMIFS(Data!$G:$G,Data!$B:$B,'Interest Rates'!X$4,Data!$A:$A,'Interest Rates'!$S58))</f>
        <v>#N/A</v>
      </c>
      <c r="Y58" s="15">
        <f>IF(SUMIFS(Data!$G:$G,Data!$B:$B,'Interest Rates'!Y$4,Data!$A:$A,'Interest Rates'!$S58)=0,NA(),SUMIFS(Data!$G:$G,Data!$B:$B,'Interest Rates'!Y$4,Data!$A:$A,'Interest Rates'!$S58))</f>
        <v>4.4050000000000002</v>
      </c>
      <c r="Z58" s="15">
        <f>IF(SUMIFS(Data!$G:$G,Data!$B:$B,'Interest Rates'!Z$4,Data!$A:$A,'Interest Rates'!$S58)=0,NA(),SUMIFS(Data!$G:$G,Data!$B:$B,'Interest Rates'!Z$4,Data!$A:$A,'Interest Rates'!$S58))</f>
        <v>4.5549999999999997</v>
      </c>
      <c r="AA58" s="15" t="e">
        <f>IF(SUMIFS(Data!$G:$G,Data!$B:$B,'Interest Rates'!AA$4,Data!$A:$A,'Interest Rates'!$S58)=0,NA(),SUMIFS(Data!$G:$G,Data!$B:$B,'Interest Rates'!AA$4,Data!$A:$A,'Interest Rates'!$S58))</f>
        <v>#N/A</v>
      </c>
      <c r="AB58" s="15" t="e">
        <f>IF(SUMIFS(Data!$G:$G,Data!$B:$B,'Interest Rates'!AB$4,Data!$A:$A,'Interest Rates'!$S58)=0,NA(),SUMIFS(Data!$G:$G,Data!$B:$B,'Interest Rates'!AB$4,Data!$A:$A,'Interest Rates'!$S58))</f>
        <v>#N/A</v>
      </c>
      <c r="AC58" s="15" t="e">
        <f>IF(SUMIFS(Data!$G:$G,Data!$B:$B,'Interest Rates'!AC$4,Data!$A:$A,'Interest Rates'!$S58)=0,NA(),SUMIFS(Data!$G:$G,Data!$B:$B,'Interest Rates'!AC$4,Data!$A:$A,'Interest Rates'!$S58))</f>
        <v>#N/A</v>
      </c>
      <c r="AD58" s="15" t="e">
        <f>IF(SUMIFS(Data!$G:$G,Data!$B:$B,'Interest Rates'!AD$4,Data!$A:$A,'Interest Rates'!$S58)=0,NA(),SUMIFS(Data!$G:$G,Data!$B:$B,'Interest Rates'!AD$4,Data!$A:$A,'Interest Rates'!$S58))</f>
        <v>#N/A</v>
      </c>
      <c r="AE58" s="15" t="e">
        <f>IF(SUMIFS(Data!$G:$G,Data!$B:$B,'Interest Rates'!AE$4,Data!$A:$A,'Interest Rates'!$S58)=0,NA(),SUMIFS(Data!$G:$G,Data!$B:$B,'Interest Rates'!AE$4,Data!$A:$A,'Interest Rates'!$S58))</f>
        <v>#N/A</v>
      </c>
      <c r="AF58" s="15" t="e">
        <f>IF(SUMIFS(Data!$G:$G,Data!$B:$B,'Interest Rates'!AF$4,Data!$A:$A,'Interest Rates'!$S58)=0,NA(),SUMIFS(Data!$G:$G,Data!$B:$B,'Interest Rates'!AF$4,Data!$A:$A,'Interest Rates'!$S58))</f>
        <v>#N/A</v>
      </c>
      <c r="AG58" s="15" t="e">
        <f>IF(SUMIFS(Data!$G:$G,Data!$B:$B,'Interest Rates'!AG$4,Data!$A:$A,'Interest Rates'!$S58)=0,NA(),SUMIFS(Data!$G:$G,Data!$B:$B,'Interest Rates'!AG$4,Data!$A:$A,'Interest Rates'!$S58))</f>
        <v>#N/A</v>
      </c>
      <c r="AH58" s="15" t="e">
        <f>IF(SUMIFS(Data!$G:$G,Data!$B:$B,'Interest Rates'!AH$4,Data!$A:$A,'Interest Rates'!$S58)=0,NA(),SUMIFS(Data!$G:$G,Data!$B:$B,'Interest Rates'!AH$4,Data!$A:$A,'Interest Rates'!$S58))</f>
        <v>#N/A</v>
      </c>
      <c r="AI58" s="15" t="e">
        <f>IF(SUMIFS(Data!$G:$G,Data!$B:$B,'Interest Rates'!AI$4,Data!$A:$A,'Interest Rates'!$S58)=0,NA(),SUMIFS(Data!$G:$G,Data!$B:$B,'Interest Rates'!AI$4,Data!$A:$A,'Interest Rates'!$S58))</f>
        <v>#N/A</v>
      </c>
      <c r="AJ58" s="15" t="e">
        <f>IF(SUMIFS(Data!$G:$G,Data!$B:$B,'Interest Rates'!AJ$4,Data!$A:$A,'Interest Rates'!$S58)=0,NA(),SUMIFS(Data!$G:$G,Data!$B:$B,'Interest Rates'!AJ$4,Data!$A:$A,'Interest Rates'!$S58))</f>
        <v>#N/A</v>
      </c>
      <c r="AK58" s="15" t="e">
        <f>IF(SUMIFS(Data!$G:$G,Data!$B:$B,'Interest Rates'!AK$4,Data!$A:$A,'Interest Rates'!$S58)=0,NA(),SUMIFS(Data!$G:$G,Data!$B:$B,'Interest Rates'!AK$4,Data!$A:$A,'Interest Rates'!$S58))</f>
        <v>#N/A</v>
      </c>
      <c r="AL58" s="15" t="e">
        <f>IF(SUMIFS(Data!$G:$G,Data!$B:$B,'Interest Rates'!AL$4,Data!$A:$A,'Interest Rates'!$S58)=0,NA(),SUMIFS(Data!$G:$G,Data!$B:$B,'Interest Rates'!AL$4,Data!$A:$A,'Interest Rates'!$S58))</f>
        <v>#N/A</v>
      </c>
      <c r="AM58" s="15" t="e">
        <f>IF(SUMIFS(Data!$G:$G,Data!$B:$B,'Interest Rates'!AM$4,Data!$A:$A,'Interest Rates'!$S58)=0,NA(),SUMIFS(Data!$G:$G,Data!$B:$B,'Interest Rates'!AM$4,Data!$A:$A,'Interest Rates'!$S58))</f>
        <v>#N/A</v>
      </c>
    </row>
    <row r="59" spans="19:39" x14ac:dyDescent="0.2">
      <c r="S59" s="28">
        <f t="shared" si="0"/>
        <v>41030</v>
      </c>
      <c r="T59" s="15" t="e">
        <f>IF(SUMIFS(Data!$G:$G,Data!$B:$B,'Interest Rates'!T$4,Data!$A:$A,'Interest Rates'!$S59)=0,NA(),SUMIFS(Data!$G:$G,Data!$B:$B,'Interest Rates'!T$4,Data!$A:$A,'Interest Rates'!$S59))</f>
        <v>#N/A</v>
      </c>
      <c r="U59" s="15" t="e">
        <f>IF(SUMIFS(Data!$G:$G,Data!$B:$B,'Interest Rates'!U$4,Data!$A:$A,'Interest Rates'!$S59)=0,NA(),SUMIFS(Data!$G:$G,Data!$B:$B,'Interest Rates'!U$4,Data!$A:$A,'Interest Rates'!$S59))</f>
        <v>#N/A</v>
      </c>
      <c r="V59" s="15" t="e">
        <f>IF(SUMIFS(Data!$G:$G,Data!$B:$B,'Interest Rates'!V$4,Data!$A:$A,'Interest Rates'!$S59)=0,NA(),SUMIFS(Data!$G:$G,Data!$B:$B,'Interest Rates'!V$4,Data!$A:$A,'Interest Rates'!$S59))</f>
        <v>#N/A</v>
      </c>
      <c r="W59" s="15" t="e">
        <f>IF(SUMIFS(Data!$G:$G,Data!$B:$B,'Interest Rates'!W$4,Data!$A:$A,'Interest Rates'!$S59)=0,NA(),SUMIFS(Data!$G:$G,Data!$B:$B,'Interest Rates'!W$4,Data!$A:$A,'Interest Rates'!$S59))</f>
        <v>#N/A</v>
      </c>
      <c r="X59" s="15" t="e">
        <f>IF(SUMIFS(Data!$G:$G,Data!$B:$B,'Interest Rates'!X$4,Data!$A:$A,'Interest Rates'!$S59)=0,NA(),SUMIFS(Data!$G:$G,Data!$B:$B,'Interest Rates'!X$4,Data!$A:$A,'Interest Rates'!$S59))</f>
        <v>#N/A</v>
      </c>
      <c r="Y59" s="15">
        <f>IF(SUMIFS(Data!$G:$G,Data!$B:$B,'Interest Rates'!Y$4,Data!$A:$A,'Interest Rates'!$S59)=0,NA(),SUMIFS(Data!$G:$G,Data!$B:$B,'Interest Rates'!Y$4,Data!$A:$A,'Interest Rates'!$S59))</f>
        <v>4.4450000000000003</v>
      </c>
      <c r="Z59" s="15">
        <f>IF(SUMIFS(Data!$G:$G,Data!$B:$B,'Interest Rates'!Z$4,Data!$A:$A,'Interest Rates'!$S59)=0,NA(),SUMIFS(Data!$G:$G,Data!$B:$B,'Interest Rates'!Z$4,Data!$A:$A,'Interest Rates'!$S59))</f>
        <v>4.5999999999999996</v>
      </c>
      <c r="AA59" s="15" t="e">
        <f>IF(SUMIFS(Data!$G:$G,Data!$B:$B,'Interest Rates'!AA$4,Data!$A:$A,'Interest Rates'!$S59)=0,NA(),SUMIFS(Data!$G:$G,Data!$B:$B,'Interest Rates'!AA$4,Data!$A:$A,'Interest Rates'!$S59))</f>
        <v>#N/A</v>
      </c>
      <c r="AB59" s="15" t="e">
        <f>IF(SUMIFS(Data!$G:$G,Data!$B:$B,'Interest Rates'!AB$4,Data!$A:$A,'Interest Rates'!$S59)=0,NA(),SUMIFS(Data!$G:$G,Data!$B:$B,'Interest Rates'!AB$4,Data!$A:$A,'Interest Rates'!$S59))</f>
        <v>#N/A</v>
      </c>
      <c r="AC59" s="15" t="e">
        <f>IF(SUMIFS(Data!$G:$G,Data!$B:$B,'Interest Rates'!AC$4,Data!$A:$A,'Interest Rates'!$S59)=0,NA(),SUMIFS(Data!$G:$G,Data!$B:$B,'Interest Rates'!AC$4,Data!$A:$A,'Interest Rates'!$S59))</f>
        <v>#N/A</v>
      </c>
      <c r="AD59" s="15" t="e">
        <f>IF(SUMIFS(Data!$G:$G,Data!$B:$B,'Interest Rates'!AD$4,Data!$A:$A,'Interest Rates'!$S59)=0,NA(),SUMIFS(Data!$G:$G,Data!$B:$B,'Interest Rates'!AD$4,Data!$A:$A,'Interest Rates'!$S59))</f>
        <v>#N/A</v>
      </c>
      <c r="AE59" s="15" t="e">
        <f>IF(SUMIFS(Data!$G:$G,Data!$B:$B,'Interest Rates'!AE$4,Data!$A:$A,'Interest Rates'!$S59)=0,NA(),SUMIFS(Data!$G:$G,Data!$B:$B,'Interest Rates'!AE$4,Data!$A:$A,'Interest Rates'!$S59))</f>
        <v>#N/A</v>
      </c>
      <c r="AF59" s="15" t="e">
        <f>IF(SUMIFS(Data!$G:$G,Data!$B:$B,'Interest Rates'!AF$4,Data!$A:$A,'Interest Rates'!$S59)=0,NA(),SUMIFS(Data!$G:$G,Data!$B:$B,'Interest Rates'!AF$4,Data!$A:$A,'Interest Rates'!$S59))</f>
        <v>#N/A</v>
      </c>
      <c r="AG59" s="15" t="e">
        <f>IF(SUMIFS(Data!$G:$G,Data!$B:$B,'Interest Rates'!AG$4,Data!$A:$A,'Interest Rates'!$S59)=0,NA(),SUMIFS(Data!$G:$G,Data!$B:$B,'Interest Rates'!AG$4,Data!$A:$A,'Interest Rates'!$S59))</f>
        <v>#N/A</v>
      </c>
      <c r="AH59" s="15" t="e">
        <f>IF(SUMIFS(Data!$G:$G,Data!$B:$B,'Interest Rates'!AH$4,Data!$A:$A,'Interest Rates'!$S59)=0,NA(),SUMIFS(Data!$G:$G,Data!$B:$B,'Interest Rates'!AH$4,Data!$A:$A,'Interest Rates'!$S59))</f>
        <v>#N/A</v>
      </c>
      <c r="AI59" s="15" t="e">
        <f>IF(SUMIFS(Data!$G:$G,Data!$B:$B,'Interest Rates'!AI$4,Data!$A:$A,'Interest Rates'!$S59)=0,NA(),SUMIFS(Data!$G:$G,Data!$B:$B,'Interest Rates'!AI$4,Data!$A:$A,'Interest Rates'!$S59))</f>
        <v>#N/A</v>
      </c>
      <c r="AJ59" s="15" t="e">
        <f>IF(SUMIFS(Data!$G:$G,Data!$B:$B,'Interest Rates'!AJ$4,Data!$A:$A,'Interest Rates'!$S59)=0,NA(),SUMIFS(Data!$G:$G,Data!$B:$B,'Interest Rates'!AJ$4,Data!$A:$A,'Interest Rates'!$S59))</f>
        <v>#N/A</v>
      </c>
      <c r="AK59" s="15" t="e">
        <f>IF(SUMIFS(Data!$G:$G,Data!$B:$B,'Interest Rates'!AK$4,Data!$A:$A,'Interest Rates'!$S59)=0,NA(),SUMIFS(Data!$G:$G,Data!$B:$B,'Interest Rates'!AK$4,Data!$A:$A,'Interest Rates'!$S59))</f>
        <v>#N/A</v>
      </c>
      <c r="AL59" s="15" t="e">
        <f>IF(SUMIFS(Data!$G:$G,Data!$B:$B,'Interest Rates'!AL$4,Data!$A:$A,'Interest Rates'!$S59)=0,NA(),SUMIFS(Data!$G:$G,Data!$B:$B,'Interest Rates'!AL$4,Data!$A:$A,'Interest Rates'!$S59))</f>
        <v>#N/A</v>
      </c>
      <c r="AM59" s="15" t="e">
        <f>IF(SUMIFS(Data!$G:$G,Data!$B:$B,'Interest Rates'!AM$4,Data!$A:$A,'Interest Rates'!$S59)=0,NA(),SUMIFS(Data!$G:$G,Data!$B:$B,'Interest Rates'!AM$4,Data!$A:$A,'Interest Rates'!$S59))</f>
        <v>#N/A</v>
      </c>
    </row>
    <row r="60" spans="19:39" x14ac:dyDescent="0.2">
      <c r="S60" s="28">
        <f t="shared" si="0"/>
        <v>41061</v>
      </c>
      <c r="T60" s="15" t="e">
        <f>IF(SUMIFS(Data!$G:$G,Data!$B:$B,'Interest Rates'!T$4,Data!$A:$A,'Interest Rates'!$S60)=0,NA(),SUMIFS(Data!$G:$G,Data!$B:$B,'Interest Rates'!T$4,Data!$A:$A,'Interest Rates'!$S60))</f>
        <v>#N/A</v>
      </c>
      <c r="U60" s="15" t="e">
        <f>IF(SUMIFS(Data!$G:$G,Data!$B:$B,'Interest Rates'!U$4,Data!$A:$A,'Interest Rates'!$S60)=0,NA(),SUMIFS(Data!$G:$G,Data!$B:$B,'Interest Rates'!U$4,Data!$A:$A,'Interest Rates'!$S60))</f>
        <v>#N/A</v>
      </c>
      <c r="V60" s="15" t="e">
        <f>IF(SUMIFS(Data!$G:$G,Data!$B:$B,'Interest Rates'!V$4,Data!$A:$A,'Interest Rates'!$S60)=0,NA(),SUMIFS(Data!$G:$G,Data!$B:$B,'Interest Rates'!V$4,Data!$A:$A,'Interest Rates'!$S60))</f>
        <v>#N/A</v>
      </c>
      <c r="W60" s="15" t="e">
        <f>IF(SUMIFS(Data!$G:$G,Data!$B:$B,'Interest Rates'!W$4,Data!$A:$A,'Interest Rates'!$S60)=0,NA(),SUMIFS(Data!$G:$G,Data!$B:$B,'Interest Rates'!W$4,Data!$A:$A,'Interest Rates'!$S60))</f>
        <v>#N/A</v>
      </c>
      <c r="X60" s="15" t="e">
        <f>IF(SUMIFS(Data!$G:$G,Data!$B:$B,'Interest Rates'!X$4,Data!$A:$A,'Interest Rates'!$S60)=0,NA(),SUMIFS(Data!$G:$G,Data!$B:$B,'Interest Rates'!X$4,Data!$A:$A,'Interest Rates'!$S60))</f>
        <v>#N/A</v>
      </c>
      <c r="Y60" s="15">
        <f>IF(SUMIFS(Data!$G:$G,Data!$B:$B,'Interest Rates'!Y$4,Data!$A:$A,'Interest Rates'!$S60)=0,NA(),SUMIFS(Data!$G:$G,Data!$B:$B,'Interest Rates'!Y$4,Data!$A:$A,'Interest Rates'!$S60))</f>
        <v>4.41</v>
      </c>
      <c r="Z60" s="15">
        <f>IF(SUMIFS(Data!$G:$G,Data!$B:$B,'Interest Rates'!Z$4,Data!$A:$A,'Interest Rates'!$S60)=0,NA(),SUMIFS(Data!$G:$G,Data!$B:$B,'Interest Rates'!Z$4,Data!$A:$A,'Interest Rates'!$S60))</f>
        <v>4.5199999999999996</v>
      </c>
      <c r="AA60" s="15" t="e">
        <f>IF(SUMIFS(Data!$G:$G,Data!$B:$B,'Interest Rates'!AA$4,Data!$A:$A,'Interest Rates'!$S60)=0,NA(),SUMIFS(Data!$G:$G,Data!$B:$B,'Interest Rates'!AA$4,Data!$A:$A,'Interest Rates'!$S60))</f>
        <v>#N/A</v>
      </c>
      <c r="AB60" s="15" t="e">
        <f>IF(SUMIFS(Data!$G:$G,Data!$B:$B,'Interest Rates'!AB$4,Data!$A:$A,'Interest Rates'!$S60)=0,NA(),SUMIFS(Data!$G:$G,Data!$B:$B,'Interest Rates'!AB$4,Data!$A:$A,'Interest Rates'!$S60))</f>
        <v>#N/A</v>
      </c>
      <c r="AC60" s="15" t="e">
        <f>IF(SUMIFS(Data!$G:$G,Data!$B:$B,'Interest Rates'!AC$4,Data!$A:$A,'Interest Rates'!$S60)=0,NA(),SUMIFS(Data!$G:$G,Data!$B:$B,'Interest Rates'!AC$4,Data!$A:$A,'Interest Rates'!$S60))</f>
        <v>#N/A</v>
      </c>
      <c r="AD60" s="15" t="e">
        <f>IF(SUMIFS(Data!$G:$G,Data!$B:$B,'Interest Rates'!AD$4,Data!$A:$A,'Interest Rates'!$S60)=0,NA(),SUMIFS(Data!$G:$G,Data!$B:$B,'Interest Rates'!AD$4,Data!$A:$A,'Interest Rates'!$S60))</f>
        <v>#N/A</v>
      </c>
      <c r="AE60" s="15" t="e">
        <f>IF(SUMIFS(Data!$G:$G,Data!$B:$B,'Interest Rates'!AE$4,Data!$A:$A,'Interest Rates'!$S60)=0,NA(),SUMIFS(Data!$G:$G,Data!$B:$B,'Interest Rates'!AE$4,Data!$A:$A,'Interest Rates'!$S60))</f>
        <v>#N/A</v>
      </c>
      <c r="AF60" s="15" t="e">
        <f>IF(SUMIFS(Data!$G:$G,Data!$B:$B,'Interest Rates'!AF$4,Data!$A:$A,'Interest Rates'!$S60)=0,NA(),SUMIFS(Data!$G:$G,Data!$B:$B,'Interest Rates'!AF$4,Data!$A:$A,'Interest Rates'!$S60))</f>
        <v>#N/A</v>
      </c>
      <c r="AG60" s="15" t="e">
        <f>IF(SUMIFS(Data!$G:$G,Data!$B:$B,'Interest Rates'!AG$4,Data!$A:$A,'Interest Rates'!$S60)=0,NA(),SUMIFS(Data!$G:$G,Data!$B:$B,'Interest Rates'!AG$4,Data!$A:$A,'Interest Rates'!$S60))</f>
        <v>#N/A</v>
      </c>
      <c r="AH60" s="15" t="e">
        <f>IF(SUMIFS(Data!$G:$G,Data!$B:$B,'Interest Rates'!AH$4,Data!$A:$A,'Interest Rates'!$S60)=0,NA(),SUMIFS(Data!$G:$G,Data!$B:$B,'Interest Rates'!AH$4,Data!$A:$A,'Interest Rates'!$S60))</f>
        <v>#N/A</v>
      </c>
      <c r="AI60" s="15" t="e">
        <f>IF(SUMIFS(Data!$G:$G,Data!$B:$B,'Interest Rates'!AI$4,Data!$A:$A,'Interest Rates'!$S60)=0,NA(),SUMIFS(Data!$G:$G,Data!$B:$B,'Interest Rates'!AI$4,Data!$A:$A,'Interest Rates'!$S60))</f>
        <v>#N/A</v>
      </c>
      <c r="AJ60" s="15" t="e">
        <f>IF(SUMIFS(Data!$G:$G,Data!$B:$B,'Interest Rates'!AJ$4,Data!$A:$A,'Interest Rates'!$S60)=0,NA(),SUMIFS(Data!$G:$G,Data!$B:$B,'Interest Rates'!AJ$4,Data!$A:$A,'Interest Rates'!$S60))</f>
        <v>#N/A</v>
      </c>
      <c r="AK60" s="15" t="e">
        <f>IF(SUMIFS(Data!$G:$G,Data!$B:$B,'Interest Rates'!AK$4,Data!$A:$A,'Interest Rates'!$S60)=0,NA(),SUMIFS(Data!$G:$G,Data!$B:$B,'Interest Rates'!AK$4,Data!$A:$A,'Interest Rates'!$S60))</f>
        <v>#N/A</v>
      </c>
      <c r="AL60" s="15" t="e">
        <f>IF(SUMIFS(Data!$G:$G,Data!$B:$B,'Interest Rates'!AL$4,Data!$A:$A,'Interest Rates'!$S60)=0,NA(),SUMIFS(Data!$G:$G,Data!$B:$B,'Interest Rates'!AL$4,Data!$A:$A,'Interest Rates'!$S60))</f>
        <v>#N/A</v>
      </c>
      <c r="AM60" s="15" t="e">
        <f>IF(SUMIFS(Data!$G:$G,Data!$B:$B,'Interest Rates'!AM$4,Data!$A:$A,'Interest Rates'!$S60)=0,NA(),SUMIFS(Data!$G:$G,Data!$B:$B,'Interest Rates'!AM$4,Data!$A:$A,'Interest Rates'!$S60))</f>
        <v>#N/A</v>
      </c>
    </row>
    <row r="61" spans="19:39" x14ac:dyDescent="0.2">
      <c r="S61" s="28">
        <f t="shared" si="0"/>
        <v>41091</v>
      </c>
      <c r="T61" s="15" t="e">
        <f>IF(SUMIFS(Data!$G:$G,Data!$B:$B,'Interest Rates'!T$4,Data!$A:$A,'Interest Rates'!$S61)=0,NA(),SUMIFS(Data!$G:$G,Data!$B:$B,'Interest Rates'!T$4,Data!$A:$A,'Interest Rates'!$S61))</f>
        <v>#N/A</v>
      </c>
      <c r="U61" s="15" t="e">
        <f>IF(SUMIFS(Data!$G:$G,Data!$B:$B,'Interest Rates'!U$4,Data!$A:$A,'Interest Rates'!$S61)=0,NA(),SUMIFS(Data!$G:$G,Data!$B:$B,'Interest Rates'!U$4,Data!$A:$A,'Interest Rates'!$S61))</f>
        <v>#N/A</v>
      </c>
      <c r="V61" s="15" t="e">
        <f>IF(SUMIFS(Data!$G:$G,Data!$B:$B,'Interest Rates'!V$4,Data!$A:$A,'Interest Rates'!$S61)=0,NA(),SUMIFS(Data!$G:$G,Data!$B:$B,'Interest Rates'!V$4,Data!$A:$A,'Interest Rates'!$S61))</f>
        <v>#N/A</v>
      </c>
      <c r="W61" s="15" t="e">
        <f>IF(SUMIFS(Data!$G:$G,Data!$B:$B,'Interest Rates'!W$4,Data!$A:$A,'Interest Rates'!$S61)=0,NA(),SUMIFS(Data!$G:$G,Data!$B:$B,'Interest Rates'!W$4,Data!$A:$A,'Interest Rates'!$S61))</f>
        <v>#N/A</v>
      </c>
      <c r="X61" s="15" t="e">
        <f>IF(SUMIFS(Data!$G:$G,Data!$B:$B,'Interest Rates'!X$4,Data!$A:$A,'Interest Rates'!$S61)=0,NA(),SUMIFS(Data!$G:$G,Data!$B:$B,'Interest Rates'!X$4,Data!$A:$A,'Interest Rates'!$S61))</f>
        <v>#N/A</v>
      </c>
      <c r="Y61" s="15">
        <f>IF(SUMIFS(Data!$G:$G,Data!$B:$B,'Interest Rates'!Y$4,Data!$A:$A,'Interest Rates'!$S61)=0,NA(),SUMIFS(Data!$G:$G,Data!$B:$B,'Interest Rates'!Y$4,Data!$A:$A,'Interest Rates'!$S61))</f>
        <v>4.4000000000000004</v>
      </c>
      <c r="Z61" s="15">
        <f>IF(SUMIFS(Data!$G:$G,Data!$B:$B,'Interest Rates'!Z$4,Data!$A:$A,'Interest Rates'!$S61)=0,NA(),SUMIFS(Data!$G:$G,Data!$B:$B,'Interest Rates'!Z$4,Data!$A:$A,'Interest Rates'!$S61))</f>
        <v>4.5</v>
      </c>
      <c r="AA61" s="15" t="e">
        <f>IF(SUMIFS(Data!$G:$G,Data!$B:$B,'Interest Rates'!AA$4,Data!$A:$A,'Interest Rates'!$S61)=0,NA(),SUMIFS(Data!$G:$G,Data!$B:$B,'Interest Rates'!AA$4,Data!$A:$A,'Interest Rates'!$S61))</f>
        <v>#N/A</v>
      </c>
      <c r="AB61" s="15" t="e">
        <f>IF(SUMIFS(Data!$G:$G,Data!$B:$B,'Interest Rates'!AB$4,Data!$A:$A,'Interest Rates'!$S61)=0,NA(),SUMIFS(Data!$G:$G,Data!$B:$B,'Interest Rates'!AB$4,Data!$A:$A,'Interest Rates'!$S61))</f>
        <v>#N/A</v>
      </c>
      <c r="AC61" s="15" t="e">
        <f>IF(SUMIFS(Data!$G:$G,Data!$B:$B,'Interest Rates'!AC$4,Data!$A:$A,'Interest Rates'!$S61)=0,NA(),SUMIFS(Data!$G:$G,Data!$B:$B,'Interest Rates'!AC$4,Data!$A:$A,'Interest Rates'!$S61))</f>
        <v>#N/A</v>
      </c>
      <c r="AD61" s="15" t="e">
        <f>IF(SUMIFS(Data!$G:$G,Data!$B:$B,'Interest Rates'!AD$4,Data!$A:$A,'Interest Rates'!$S61)=0,NA(),SUMIFS(Data!$G:$G,Data!$B:$B,'Interest Rates'!AD$4,Data!$A:$A,'Interest Rates'!$S61))</f>
        <v>#N/A</v>
      </c>
      <c r="AE61" s="15" t="e">
        <f>IF(SUMIFS(Data!$G:$G,Data!$B:$B,'Interest Rates'!AE$4,Data!$A:$A,'Interest Rates'!$S61)=0,NA(),SUMIFS(Data!$G:$G,Data!$B:$B,'Interest Rates'!AE$4,Data!$A:$A,'Interest Rates'!$S61))</f>
        <v>#N/A</v>
      </c>
      <c r="AF61" s="15" t="e">
        <f>IF(SUMIFS(Data!$G:$G,Data!$B:$B,'Interest Rates'!AF$4,Data!$A:$A,'Interest Rates'!$S61)=0,NA(),SUMIFS(Data!$G:$G,Data!$B:$B,'Interest Rates'!AF$4,Data!$A:$A,'Interest Rates'!$S61))</f>
        <v>#N/A</v>
      </c>
      <c r="AG61" s="15" t="e">
        <f>IF(SUMIFS(Data!$G:$G,Data!$B:$B,'Interest Rates'!AG$4,Data!$A:$A,'Interest Rates'!$S61)=0,NA(),SUMIFS(Data!$G:$G,Data!$B:$B,'Interest Rates'!AG$4,Data!$A:$A,'Interest Rates'!$S61))</f>
        <v>#N/A</v>
      </c>
      <c r="AH61" s="15" t="e">
        <f>IF(SUMIFS(Data!$G:$G,Data!$B:$B,'Interest Rates'!AH$4,Data!$A:$A,'Interest Rates'!$S61)=0,NA(),SUMIFS(Data!$G:$G,Data!$B:$B,'Interest Rates'!AH$4,Data!$A:$A,'Interest Rates'!$S61))</f>
        <v>#N/A</v>
      </c>
      <c r="AI61" s="15" t="e">
        <f>IF(SUMIFS(Data!$G:$G,Data!$B:$B,'Interest Rates'!AI$4,Data!$A:$A,'Interest Rates'!$S61)=0,NA(),SUMIFS(Data!$G:$G,Data!$B:$B,'Interest Rates'!AI$4,Data!$A:$A,'Interest Rates'!$S61))</f>
        <v>#N/A</v>
      </c>
      <c r="AJ61" s="15" t="e">
        <f>IF(SUMIFS(Data!$G:$G,Data!$B:$B,'Interest Rates'!AJ$4,Data!$A:$A,'Interest Rates'!$S61)=0,NA(),SUMIFS(Data!$G:$G,Data!$B:$B,'Interest Rates'!AJ$4,Data!$A:$A,'Interest Rates'!$S61))</f>
        <v>#N/A</v>
      </c>
      <c r="AK61" s="15" t="e">
        <f>IF(SUMIFS(Data!$G:$G,Data!$B:$B,'Interest Rates'!AK$4,Data!$A:$A,'Interest Rates'!$S61)=0,NA(),SUMIFS(Data!$G:$G,Data!$B:$B,'Interest Rates'!AK$4,Data!$A:$A,'Interest Rates'!$S61))</f>
        <v>#N/A</v>
      </c>
      <c r="AL61" s="15" t="e">
        <f>IF(SUMIFS(Data!$G:$G,Data!$B:$B,'Interest Rates'!AL$4,Data!$A:$A,'Interest Rates'!$S61)=0,NA(),SUMIFS(Data!$G:$G,Data!$B:$B,'Interest Rates'!AL$4,Data!$A:$A,'Interest Rates'!$S61))</f>
        <v>#N/A</v>
      </c>
      <c r="AM61" s="15" t="e">
        <f>IF(SUMIFS(Data!$G:$G,Data!$B:$B,'Interest Rates'!AM$4,Data!$A:$A,'Interest Rates'!$S61)=0,NA(),SUMIFS(Data!$G:$G,Data!$B:$B,'Interest Rates'!AM$4,Data!$A:$A,'Interest Rates'!$S61))</f>
        <v>#N/A</v>
      </c>
    </row>
    <row r="62" spans="19:39" x14ac:dyDescent="0.2">
      <c r="S62" s="28">
        <f t="shared" si="0"/>
        <v>41122</v>
      </c>
      <c r="T62" s="15" t="e">
        <f>IF(SUMIFS(Data!$G:$G,Data!$B:$B,'Interest Rates'!T$4,Data!$A:$A,'Interest Rates'!$S62)=0,NA(),SUMIFS(Data!$G:$G,Data!$B:$B,'Interest Rates'!T$4,Data!$A:$A,'Interest Rates'!$S62))</f>
        <v>#N/A</v>
      </c>
      <c r="U62" s="15" t="e">
        <f>IF(SUMIFS(Data!$G:$G,Data!$B:$B,'Interest Rates'!U$4,Data!$A:$A,'Interest Rates'!$S62)=0,NA(),SUMIFS(Data!$G:$G,Data!$B:$B,'Interest Rates'!U$4,Data!$A:$A,'Interest Rates'!$S62))</f>
        <v>#N/A</v>
      </c>
      <c r="V62" s="15" t="e">
        <f>IF(SUMIFS(Data!$G:$G,Data!$B:$B,'Interest Rates'!V$4,Data!$A:$A,'Interest Rates'!$S62)=0,NA(),SUMIFS(Data!$G:$G,Data!$B:$B,'Interest Rates'!V$4,Data!$A:$A,'Interest Rates'!$S62))</f>
        <v>#N/A</v>
      </c>
      <c r="W62" s="15" t="e">
        <f>IF(SUMIFS(Data!$G:$G,Data!$B:$B,'Interest Rates'!W$4,Data!$A:$A,'Interest Rates'!$S62)=0,NA(),SUMIFS(Data!$G:$G,Data!$B:$B,'Interest Rates'!W$4,Data!$A:$A,'Interest Rates'!$S62))</f>
        <v>#N/A</v>
      </c>
      <c r="X62" s="15" t="e">
        <f>IF(SUMIFS(Data!$G:$G,Data!$B:$B,'Interest Rates'!X$4,Data!$A:$A,'Interest Rates'!$S62)=0,NA(),SUMIFS(Data!$G:$G,Data!$B:$B,'Interest Rates'!X$4,Data!$A:$A,'Interest Rates'!$S62))</f>
        <v>#N/A</v>
      </c>
      <c r="Y62" s="15">
        <f>IF(SUMIFS(Data!$G:$G,Data!$B:$B,'Interest Rates'!Y$4,Data!$A:$A,'Interest Rates'!$S62)=0,NA(),SUMIFS(Data!$G:$G,Data!$B:$B,'Interest Rates'!Y$4,Data!$A:$A,'Interest Rates'!$S62))</f>
        <v>4.3550000000000004</v>
      </c>
      <c r="Z62" s="15">
        <f>IF(SUMIFS(Data!$G:$G,Data!$B:$B,'Interest Rates'!Z$4,Data!$A:$A,'Interest Rates'!$S62)=0,NA(),SUMIFS(Data!$G:$G,Data!$B:$B,'Interest Rates'!Z$4,Data!$A:$A,'Interest Rates'!$S62))</f>
        <v>4.5</v>
      </c>
      <c r="AA62" s="15" t="e">
        <f>IF(SUMIFS(Data!$G:$G,Data!$B:$B,'Interest Rates'!AA$4,Data!$A:$A,'Interest Rates'!$S62)=0,NA(),SUMIFS(Data!$G:$G,Data!$B:$B,'Interest Rates'!AA$4,Data!$A:$A,'Interest Rates'!$S62))</f>
        <v>#N/A</v>
      </c>
      <c r="AB62" s="15" t="e">
        <f>IF(SUMIFS(Data!$G:$G,Data!$B:$B,'Interest Rates'!AB$4,Data!$A:$A,'Interest Rates'!$S62)=0,NA(),SUMIFS(Data!$G:$G,Data!$B:$B,'Interest Rates'!AB$4,Data!$A:$A,'Interest Rates'!$S62))</f>
        <v>#N/A</v>
      </c>
      <c r="AC62" s="15" t="e">
        <f>IF(SUMIFS(Data!$G:$G,Data!$B:$B,'Interest Rates'!AC$4,Data!$A:$A,'Interest Rates'!$S62)=0,NA(),SUMIFS(Data!$G:$G,Data!$B:$B,'Interest Rates'!AC$4,Data!$A:$A,'Interest Rates'!$S62))</f>
        <v>#N/A</v>
      </c>
      <c r="AD62" s="15" t="e">
        <f>IF(SUMIFS(Data!$G:$G,Data!$B:$B,'Interest Rates'!AD$4,Data!$A:$A,'Interest Rates'!$S62)=0,NA(),SUMIFS(Data!$G:$G,Data!$B:$B,'Interest Rates'!AD$4,Data!$A:$A,'Interest Rates'!$S62))</f>
        <v>#N/A</v>
      </c>
      <c r="AE62" s="15" t="e">
        <f>IF(SUMIFS(Data!$G:$G,Data!$B:$B,'Interest Rates'!AE$4,Data!$A:$A,'Interest Rates'!$S62)=0,NA(),SUMIFS(Data!$G:$G,Data!$B:$B,'Interest Rates'!AE$4,Data!$A:$A,'Interest Rates'!$S62))</f>
        <v>#N/A</v>
      </c>
      <c r="AF62" s="15" t="e">
        <f>IF(SUMIFS(Data!$G:$G,Data!$B:$B,'Interest Rates'!AF$4,Data!$A:$A,'Interest Rates'!$S62)=0,NA(),SUMIFS(Data!$G:$G,Data!$B:$B,'Interest Rates'!AF$4,Data!$A:$A,'Interest Rates'!$S62))</f>
        <v>#N/A</v>
      </c>
      <c r="AG62" s="15" t="e">
        <f>IF(SUMIFS(Data!$G:$G,Data!$B:$B,'Interest Rates'!AG$4,Data!$A:$A,'Interest Rates'!$S62)=0,NA(),SUMIFS(Data!$G:$G,Data!$B:$B,'Interest Rates'!AG$4,Data!$A:$A,'Interest Rates'!$S62))</f>
        <v>#N/A</v>
      </c>
      <c r="AH62" s="15" t="e">
        <f>IF(SUMIFS(Data!$G:$G,Data!$B:$B,'Interest Rates'!AH$4,Data!$A:$A,'Interest Rates'!$S62)=0,NA(),SUMIFS(Data!$G:$G,Data!$B:$B,'Interest Rates'!AH$4,Data!$A:$A,'Interest Rates'!$S62))</f>
        <v>#N/A</v>
      </c>
      <c r="AI62" s="15" t="e">
        <f>IF(SUMIFS(Data!$G:$G,Data!$B:$B,'Interest Rates'!AI$4,Data!$A:$A,'Interest Rates'!$S62)=0,NA(),SUMIFS(Data!$G:$G,Data!$B:$B,'Interest Rates'!AI$4,Data!$A:$A,'Interest Rates'!$S62))</f>
        <v>#N/A</v>
      </c>
      <c r="AJ62" s="15" t="e">
        <f>IF(SUMIFS(Data!$G:$G,Data!$B:$B,'Interest Rates'!AJ$4,Data!$A:$A,'Interest Rates'!$S62)=0,NA(),SUMIFS(Data!$G:$G,Data!$B:$B,'Interest Rates'!AJ$4,Data!$A:$A,'Interest Rates'!$S62))</f>
        <v>#N/A</v>
      </c>
      <c r="AK62" s="15" t="e">
        <f>IF(SUMIFS(Data!$G:$G,Data!$B:$B,'Interest Rates'!AK$4,Data!$A:$A,'Interest Rates'!$S62)=0,NA(),SUMIFS(Data!$G:$G,Data!$B:$B,'Interest Rates'!AK$4,Data!$A:$A,'Interest Rates'!$S62))</f>
        <v>#N/A</v>
      </c>
      <c r="AL62" s="15" t="e">
        <f>IF(SUMIFS(Data!$G:$G,Data!$B:$B,'Interest Rates'!AL$4,Data!$A:$A,'Interest Rates'!$S62)=0,NA(),SUMIFS(Data!$G:$G,Data!$B:$B,'Interest Rates'!AL$4,Data!$A:$A,'Interest Rates'!$S62))</f>
        <v>#N/A</v>
      </c>
      <c r="AM62" s="15" t="e">
        <f>IF(SUMIFS(Data!$G:$G,Data!$B:$B,'Interest Rates'!AM$4,Data!$A:$A,'Interest Rates'!$S62)=0,NA(),SUMIFS(Data!$G:$G,Data!$B:$B,'Interest Rates'!AM$4,Data!$A:$A,'Interest Rates'!$S62))</f>
        <v>#N/A</v>
      </c>
    </row>
    <row r="63" spans="19:39" x14ac:dyDescent="0.2">
      <c r="S63" s="28">
        <f t="shared" si="0"/>
        <v>41153</v>
      </c>
      <c r="T63" s="15" t="e">
        <f>IF(SUMIFS(Data!$G:$G,Data!$B:$B,'Interest Rates'!T$4,Data!$A:$A,'Interest Rates'!$S63)=0,NA(),SUMIFS(Data!$G:$G,Data!$B:$B,'Interest Rates'!T$4,Data!$A:$A,'Interest Rates'!$S63))</f>
        <v>#N/A</v>
      </c>
      <c r="U63" s="15" t="e">
        <f>IF(SUMIFS(Data!$G:$G,Data!$B:$B,'Interest Rates'!U$4,Data!$A:$A,'Interest Rates'!$S63)=0,NA(),SUMIFS(Data!$G:$G,Data!$B:$B,'Interest Rates'!U$4,Data!$A:$A,'Interest Rates'!$S63))</f>
        <v>#N/A</v>
      </c>
      <c r="V63" s="15" t="e">
        <f>IF(SUMIFS(Data!$G:$G,Data!$B:$B,'Interest Rates'!V$4,Data!$A:$A,'Interest Rates'!$S63)=0,NA(),SUMIFS(Data!$G:$G,Data!$B:$B,'Interest Rates'!V$4,Data!$A:$A,'Interest Rates'!$S63))</f>
        <v>#N/A</v>
      </c>
      <c r="W63" s="15" t="e">
        <f>IF(SUMIFS(Data!$G:$G,Data!$B:$B,'Interest Rates'!W$4,Data!$A:$A,'Interest Rates'!$S63)=0,NA(),SUMIFS(Data!$G:$G,Data!$B:$B,'Interest Rates'!W$4,Data!$A:$A,'Interest Rates'!$S63))</f>
        <v>#N/A</v>
      </c>
      <c r="X63" s="15" t="e">
        <f>IF(SUMIFS(Data!$G:$G,Data!$B:$B,'Interest Rates'!X$4,Data!$A:$A,'Interest Rates'!$S63)=0,NA(),SUMIFS(Data!$G:$G,Data!$B:$B,'Interest Rates'!X$4,Data!$A:$A,'Interest Rates'!$S63))</f>
        <v>#N/A</v>
      </c>
      <c r="Y63" s="15">
        <f>IF(SUMIFS(Data!$G:$G,Data!$B:$B,'Interest Rates'!Y$4,Data!$A:$A,'Interest Rates'!$S63)=0,NA(),SUMIFS(Data!$G:$G,Data!$B:$B,'Interest Rates'!Y$4,Data!$A:$A,'Interest Rates'!$S63))</f>
        <v>4.3</v>
      </c>
      <c r="Z63" s="15">
        <f>IF(SUMIFS(Data!$G:$G,Data!$B:$B,'Interest Rates'!Z$4,Data!$A:$A,'Interest Rates'!$S63)=0,NA(),SUMIFS(Data!$G:$G,Data!$B:$B,'Interest Rates'!Z$4,Data!$A:$A,'Interest Rates'!$S63))</f>
        <v>4.4950000000000001</v>
      </c>
      <c r="AA63" s="15" t="e">
        <f>IF(SUMIFS(Data!$G:$G,Data!$B:$B,'Interest Rates'!AA$4,Data!$A:$A,'Interest Rates'!$S63)=0,NA(),SUMIFS(Data!$G:$G,Data!$B:$B,'Interest Rates'!AA$4,Data!$A:$A,'Interest Rates'!$S63))</f>
        <v>#N/A</v>
      </c>
      <c r="AB63" s="15" t="e">
        <f>IF(SUMIFS(Data!$G:$G,Data!$B:$B,'Interest Rates'!AB$4,Data!$A:$A,'Interest Rates'!$S63)=0,NA(),SUMIFS(Data!$G:$G,Data!$B:$B,'Interest Rates'!AB$4,Data!$A:$A,'Interest Rates'!$S63))</f>
        <v>#N/A</v>
      </c>
      <c r="AC63" s="15" t="e">
        <f>IF(SUMIFS(Data!$G:$G,Data!$B:$B,'Interest Rates'!AC$4,Data!$A:$A,'Interest Rates'!$S63)=0,NA(),SUMIFS(Data!$G:$G,Data!$B:$B,'Interest Rates'!AC$4,Data!$A:$A,'Interest Rates'!$S63))</f>
        <v>#N/A</v>
      </c>
      <c r="AD63" s="15" t="e">
        <f>IF(SUMIFS(Data!$G:$G,Data!$B:$B,'Interest Rates'!AD$4,Data!$A:$A,'Interest Rates'!$S63)=0,NA(),SUMIFS(Data!$G:$G,Data!$B:$B,'Interest Rates'!AD$4,Data!$A:$A,'Interest Rates'!$S63))</f>
        <v>#N/A</v>
      </c>
      <c r="AE63" s="15" t="e">
        <f>IF(SUMIFS(Data!$G:$G,Data!$B:$B,'Interest Rates'!AE$4,Data!$A:$A,'Interest Rates'!$S63)=0,NA(),SUMIFS(Data!$G:$G,Data!$B:$B,'Interest Rates'!AE$4,Data!$A:$A,'Interest Rates'!$S63))</f>
        <v>#N/A</v>
      </c>
      <c r="AF63" s="15" t="e">
        <f>IF(SUMIFS(Data!$G:$G,Data!$B:$B,'Interest Rates'!AF$4,Data!$A:$A,'Interest Rates'!$S63)=0,NA(),SUMIFS(Data!$G:$G,Data!$B:$B,'Interest Rates'!AF$4,Data!$A:$A,'Interest Rates'!$S63))</f>
        <v>#N/A</v>
      </c>
      <c r="AG63" s="15" t="e">
        <f>IF(SUMIFS(Data!$G:$G,Data!$B:$B,'Interest Rates'!AG$4,Data!$A:$A,'Interest Rates'!$S63)=0,NA(),SUMIFS(Data!$G:$G,Data!$B:$B,'Interest Rates'!AG$4,Data!$A:$A,'Interest Rates'!$S63))</f>
        <v>#N/A</v>
      </c>
      <c r="AH63" s="15" t="e">
        <f>IF(SUMIFS(Data!$G:$G,Data!$B:$B,'Interest Rates'!AH$4,Data!$A:$A,'Interest Rates'!$S63)=0,NA(),SUMIFS(Data!$G:$G,Data!$B:$B,'Interest Rates'!AH$4,Data!$A:$A,'Interest Rates'!$S63))</f>
        <v>#N/A</v>
      </c>
      <c r="AI63" s="15" t="e">
        <f>IF(SUMIFS(Data!$G:$G,Data!$B:$B,'Interest Rates'!AI$4,Data!$A:$A,'Interest Rates'!$S63)=0,NA(),SUMIFS(Data!$G:$G,Data!$B:$B,'Interest Rates'!AI$4,Data!$A:$A,'Interest Rates'!$S63))</f>
        <v>#N/A</v>
      </c>
      <c r="AJ63" s="15" t="e">
        <f>IF(SUMIFS(Data!$G:$G,Data!$B:$B,'Interest Rates'!AJ$4,Data!$A:$A,'Interest Rates'!$S63)=0,NA(),SUMIFS(Data!$G:$G,Data!$B:$B,'Interest Rates'!AJ$4,Data!$A:$A,'Interest Rates'!$S63))</f>
        <v>#N/A</v>
      </c>
      <c r="AK63" s="15" t="e">
        <f>IF(SUMIFS(Data!$G:$G,Data!$B:$B,'Interest Rates'!AK$4,Data!$A:$A,'Interest Rates'!$S63)=0,NA(),SUMIFS(Data!$G:$G,Data!$B:$B,'Interest Rates'!AK$4,Data!$A:$A,'Interest Rates'!$S63))</f>
        <v>#N/A</v>
      </c>
      <c r="AL63" s="15" t="e">
        <f>IF(SUMIFS(Data!$G:$G,Data!$B:$B,'Interest Rates'!AL$4,Data!$A:$A,'Interest Rates'!$S63)=0,NA(),SUMIFS(Data!$G:$G,Data!$B:$B,'Interest Rates'!AL$4,Data!$A:$A,'Interest Rates'!$S63))</f>
        <v>#N/A</v>
      </c>
      <c r="AM63" s="15" t="e">
        <f>IF(SUMIFS(Data!$G:$G,Data!$B:$B,'Interest Rates'!AM$4,Data!$A:$A,'Interest Rates'!$S63)=0,NA(),SUMIFS(Data!$G:$G,Data!$B:$B,'Interest Rates'!AM$4,Data!$A:$A,'Interest Rates'!$S63))</f>
        <v>#N/A</v>
      </c>
    </row>
    <row r="64" spans="19:39" x14ac:dyDescent="0.2">
      <c r="S64" s="28">
        <f t="shared" si="0"/>
        <v>41183</v>
      </c>
      <c r="T64" s="15" t="e">
        <f>IF(SUMIFS(Data!$G:$G,Data!$B:$B,'Interest Rates'!T$4,Data!$A:$A,'Interest Rates'!$S64)=0,NA(),SUMIFS(Data!$G:$G,Data!$B:$B,'Interest Rates'!T$4,Data!$A:$A,'Interest Rates'!$S64))</f>
        <v>#N/A</v>
      </c>
      <c r="U64" s="15" t="e">
        <f>IF(SUMIFS(Data!$G:$G,Data!$B:$B,'Interest Rates'!U$4,Data!$A:$A,'Interest Rates'!$S64)=0,NA(),SUMIFS(Data!$G:$G,Data!$B:$B,'Interest Rates'!U$4,Data!$A:$A,'Interest Rates'!$S64))</f>
        <v>#N/A</v>
      </c>
      <c r="V64" s="15" t="e">
        <f>IF(SUMIFS(Data!$G:$G,Data!$B:$B,'Interest Rates'!V$4,Data!$A:$A,'Interest Rates'!$S64)=0,NA(),SUMIFS(Data!$G:$G,Data!$B:$B,'Interest Rates'!V$4,Data!$A:$A,'Interest Rates'!$S64))</f>
        <v>#N/A</v>
      </c>
      <c r="W64" s="15" t="e">
        <f>IF(SUMIFS(Data!$G:$G,Data!$B:$B,'Interest Rates'!W$4,Data!$A:$A,'Interest Rates'!$S64)=0,NA(),SUMIFS(Data!$G:$G,Data!$B:$B,'Interest Rates'!W$4,Data!$A:$A,'Interest Rates'!$S64))</f>
        <v>#N/A</v>
      </c>
      <c r="X64" s="15" t="e">
        <f>IF(SUMIFS(Data!$G:$G,Data!$B:$B,'Interest Rates'!X$4,Data!$A:$A,'Interest Rates'!$S64)=0,NA(),SUMIFS(Data!$G:$G,Data!$B:$B,'Interest Rates'!X$4,Data!$A:$A,'Interest Rates'!$S64))</f>
        <v>#N/A</v>
      </c>
      <c r="Y64" s="15">
        <f>IF(SUMIFS(Data!$G:$G,Data!$B:$B,'Interest Rates'!Y$4,Data!$A:$A,'Interest Rates'!$S64)=0,NA(),SUMIFS(Data!$G:$G,Data!$B:$B,'Interest Rates'!Y$4,Data!$A:$A,'Interest Rates'!$S64))</f>
        <v>4.3</v>
      </c>
      <c r="Z64" s="15">
        <f>IF(SUMIFS(Data!$G:$G,Data!$B:$B,'Interest Rates'!Z$4,Data!$A:$A,'Interest Rates'!$S64)=0,NA(),SUMIFS(Data!$G:$G,Data!$B:$B,'Interest Rates'!Z$4,Data!$A:$A,'Interest Rates'!$S64))</f>
        <v>4.4950000000000001</v>
      </c>
      <c r="AA64" s="15" t="e">
        <f>IF(SUMIFS(Data!$G:$G,Data!$B:$B,'Interest Rates'!AA$4,Data!$A:$A,'Interest Rates'!$S64)=0,NA(),SUMIFS(Data!$G:$G,Data!$B:$B,'Interest Rates'!AA$4,Data!$A:$A,'Interest Rates'!$S64))</f>
        <v>#N/A</v>
      </c>
      <c r="AB64" s="15" t="e">
        <f>IF(SUMIFS(Data!$G:$G,Data!$B:$B,'Interest Rates'!AB$4,Data!$A:$A,'Interest Rates'!$S64)=0,NA(),SUMIFS(Data!$G:$G,Data!$B:$B,'Interest Rates'!AB$4,Data!$A:$A,'Interest Rates'!$S64))</f>
        <v>#N/A</v>
      </c>
      <c r="AC64" s="15" t="e">
        <f>IF(SUMIFS(Data!$G:$G,Data!$B:$B,'Interest Rates'!AC$4,Data!$A:$A,'Interest Rates'!$S64)=0,NA(),SUMIFS(Data!$G:$G,Data!$B:$B,'Interest Rates'!AC$4,Data!$A:$A,'Interest Rates'!$S64))</f>
        <v>#N/A</v>
      </c>
      <c r="AD64" s="15" t="e">
        <f>IF(SUMIFS(Data!$G:$G,Data!$B:$B,'Interest Rates'!AD$4,Data!$A:$A,'Interest Rates'!$S64)=0,NA(),SUMIFS(Data!$G:$G,Data!$B:$B,'Interest Rates'!AD$4,Data!$A:$A,'Interest Rates'!$S64))</f>
        <v>#N/A</v>
      </c>
      <c r="AE64" s="15" t="e">
        <f>IF(SUMIFS(Data!$G:$G,Data!$B:$B,'Interest Rates'!AE$4,Data!$A:$A,'Interest Rates'!$S64)=0,NA(),SUMIFS(Data!$G:$G,Data!$B:$B,'Interest Rates'!AE$4,Data!$A:$A,'Interest Rates'!$S64))</f>
        <v>#N/A</v>
      </c>
      <c r="AF64" s="15" t="e">
        <f>IF(SUMIFS(Data!$G:$G,Data!$B:$B,'Interest Rates'!AF$4,Data!$A:$A,'Interest Rates'!$S64)=0,NA(),SUMIFS(Data!$G:$G,Data!$B:$B,'Interest Rates'!AF$4,Data!$A:$A,'Interest Rates'!$S64))</f>
        <v>#N/A</v>
      </c>
      <c r="AG64" s="15" t="e">
        <f>IF(SUMIFS(Data!$G:$G,Data!$B:$B,'Interest Rates'!AG$4,Data!$A:$A,'Interest Rates'!$S64)=0,NA(),SUMIFS(Data!$G:$G,Data!$B:$B,'Interest Rates'!AG$4,Data!$A:$A,'Interest Rates'!$S64))</f>
        <v>#N/A</v>
      </c>
      <c r="AH64" s="15" t="e">
        <f>IF(SUMIFS(Data!$G:$G,Data!$B:$B,'Interest Rates'!AH$4,Data!$A:$A,'Interest Rates'!$S64)=0,NA(),SUMIFS(Data!$G:$G,Data!$B:$B,'Interest Rates'!AH$4,Data!$A:$A,'Interest Rates'!$S64))</f>
        <v>#N/A</v>
      </c>
      <c r="AI64" s="15" t="e">
        <f>IF(SUMIFS(Data!$G:$G,Data!$B:$B,'Interest Rates'!AI$4,Data!$A:$A,'Interest Rates'!$S64)=0,NA(),SUMIFS(Data!$G:$G,Data!$B:$B,'Interest Rates'!AI$4,Data!$A:$A,'Interest Rates'!$S64))</f>
        <v>#N/A</v>
      </c>
      <c r="AJ64" s="15" t="e">
        <f>IF(SUMIFS(Data!$G:$G,Data!$B:$B,'Interest Rates'!AJ$4,Data!$A:$A,'Interest Rates'!$S64)=0,NA(),SUMIFS(Data!$G:$G,Data!$B:$B,'Interest Rates'!AJ$4,Data!$A:$A,'Interest Rates'!$S64))</f>
        <v>#N/A</v>
      </c>
      <c r="AK64" s="15" t="e">
        <f>IF(SUMIFS(Data!$G:$G,Data!$B:$B,'Interest Rates'!AK$4,Data!$A:$A,'Interest Rates'!$S64)=0,NA(),SUMIFS(Data!$G:$G,Data!$B:$B,'Interest Rates'!AK$4,Data!$A:$A,'Interest Rates'!$S64))</f>
        <v>#N/A</v>
      </c>
      <c r="AL64" s="15" t="e">
        <f>IF(SUMIFS(Data!$G:$G,Data!$B:$B,'Interest Rates'!AL$4,Data!$A:$A,'Interest Rates'!$S64)=0,NA(),SUMIFS(Data!$G:$G,Data!$B:$B,'Interest Rates'!AL$4,Data!$A:$A,'Interest Rates'!$S64))</f>
        <v>#N/A</v>
      </c>
      <c r="AM64" s="15" t="e">
        <f>IF(SUMIFS(Data!$G:$G,Data!$B:$B,'Interest Rates'!AM$4,Data!$A:$A,'Interest Rates'!$S64)=0,NA(),SUMIFS(Data!$G:$G,Data!$B:$B,'Interest Rates'!AM$4,Data!$A:$A,'Interest Rates'!$S64))</f>
        <v>#N/A</v>
      </c>
    </row>
    <row r="65" spans="19:39" x14ac:dyDescent="0.2">
      <c r="S65" s="28">
        <f t="shared" si="0"/>
        <v>41214</v>
      </c>
      <c r="T65" s="15" t="e">
        <f>IF(SUMIFS(Data!$G:$G,Data!$B:$B,'Interest Rates'!T$4,Data!$A:$A,'Interest Rates'!$S65)=0,NA(),SUMIFS(Data!$G:$G,Data!$B:$B,'Interest Rates'!T$4,Data!$A:$A,'Interest Rates'!$S65))</f>
        <v>#N/A</v>
      </c>
      <c r="U65" s="15" t="e">
        <f>IF(SUMIFS(Data!$G:$G,Data!$B:$B,'Interest Rates'!U$4,Data!$A:$A,'Interest Rates'!$S65)=0,NA(),SUMIFS(Data!$G:$G,Data!$B:$B,'Interest Rates'!U$4,Data!$A:$A,'Interest Rates'!$S65))</f>
        <v>#N/A</v>
      </c>
      <c r="V65" s="15" t="e">
        <f>IF(SUMIFS(Data!$G:$G,Data!$B:$B,'Interest Rates'!V$4,Data!$A:$A,'Interest Rates'!$S65)=0,NA(),SUMIFS(Data!$G:$G,Data!$B:$B,'Interest Rates'!V$4,Data!$A:$A,'Interest Rates'!$S65))</f>
        <v>#N/A</v>
      </c>
      <c r="W65" s="15" t="e">
        <f>IF(SUMIFS(Data!$G:$G,Data!$B:$B,'Interest Rates'!W$4,Data!$A:$A,'Interest Rates'!$S65)=0,NA(),SUMIFS(Data!$G:$G,Data!$B:$B,'Interest Rates'!W$4,Data!$A:$A,'Interest Rates'!$S65))</f>
        <v>#N/A</v>
      </c>
      <c r="X65" s="15" t="e">
        <f>IF(SUMIFS(Data!$G:$G,Data!$B:$B,'Interest Rates'!X$4,Data!$A:$A,'Interest Rates'!$S65)=0,NA(),SUMIFS(Data!$G:$G,Data!$B:$B,'Interest Rates'!X$4,Data!$A:$A,'Interest Rates'!$S65))</f>
        <v>#N/A</v>
      </c>
      <c r="Y65" s="15">
        <f>IF(SUMIFS(Data!$G:$G,Data!$B:$B,'Interest Rates'!Y$4,Data!$A:$A,'Interest Rates'!$S65)=0,NA(),SUMIFS(Data!$G:$G,Data!$B:$B,'Interest Rates'!Y$4,Data!$A:$A,'Interest Rates'!$S65))</f>
        <v>4.32</v>
      </c>
      <c r="Z65" s="15">
        <f>IF(SUMIFS(Data!$G:$G,Data!$B:$B,'Interest Rates'!Z$4,Data!$A:$A,'Interest Rates'!$S65)=0,NA(),SUMIFS(Data!$G:$G,Data!$B:$B,'Interest Rates'!Z$4,Data!$A:$A,'Interest Rates'!$S65))</f>
        <v>4.5</v>
      </c>
      <c r="AA65" s="15" t="e">
        <f>IF(SUMIFS(Data!$G:$G,Data!$B:$B,'Interest Rates'!AA$4,Data!$A:$A,'Interest Rates'!$S65)=0,NA(),SUMIFS(Data!$G:$G,Data!$B:$B,'Interest Rates'!AA$4,Data!$A:$A,'Interest Rates'!$S65))</f>
        <v>#N/A</v>
      </c>
      <c r="AB65" s="15" t="e">
        <f>IF(SUMIFS(Data!$G:$G,Data!$B:$B,'Interest Rates'!AB$4,Data!$A:$A,'Interest Rates'!$S65)=0,NA(),SUMIFS(Data!$G:$G,Data!$B:$B,'Interest Rates'!AB$4,Data!$A:$A,'Interest Rates'!$S65))</f>
        <v>#N/A</v>
      </c>
      <c r="AC65" s="15" t="e">
        <f>IF(SUMIFS(Data!$G:$G,Data!$B:$B,'Interest Rates'!AC$4,Data!$A:$A,'Interest Rates'!$S65)=0,NA(),SUMIFS(Data!$G:$G,Data!$B:$B,'Interest Rates'!AC$4,Data!$A:$A,'Interest Rates'!$S65))</f>
        <v>#N/A</v>
      </c>
      <c r="AD65" s="15" t="e">
        <f>IF(SUMIFS(Data!$G:$G,Data!$B:$B,'Interest Rates'!AD$4,Data!$A:$A,'Interest Rates'!$S65)=0,NA(),SUMIFS(Data!$G:$G,Data!$B:$B,'Interest Rates'!AD$4,Data!$A:$A,'Interest Rates'!$S65))</f>
        <v>#N/A</v>
      </c>
      <c r="AE65" s="15" t="e">
        <f>IF(SUMIFS(Data!$G:$G,Data!$B:$B,'Interest Rates'!AE$4,Data!$A:$A,'Interest Rates'!$S65)=0,NA(),SUMIFS(Data!$G:$G,Data!$B:$B,'Interest Rates'!AE$4,Data!$A:$A,'Interest Rates'!$S65))</f>
        <v>#N/A</v>
      </c>
      <c r="AF65" s="15" t="e">
        <f>IF(SUMIFS(Data!$G:$G,Data!$B:$B,'Interest Rates'!AF$4,Data!$A:$A,'Interest Rates'!$S65)=0,NA(),SUMIFS(Data!$G:$G,Data!$B:$B,'Interest Rates'!AF$4,Data!$A:$A,'Interest Rates'!$S65))</f>
        <v>#N/A</v>
      </c>
      <c r="AG65" s="15" t="e">
        <f>IF(SUMIFS(Data!$G:$G,Data!$B:$B,'Interest Rates'!AG$4,Data!$A:$A,'Interest Rates'!$S65)=0,NA(),SUMIFS(Data!$G:$G,Data!$B:$B,'Interest Rates'!AG$4,Data!$A:$A,'Interest Rates'!$S65))</f>
        <v>#N/A</v>
      </c>
      <c r="AH65" s="15" t="e">
        <f>IF(SUMIFS(Data!$G:$G,Data!$B:$B,'Interest Rates'!AH$4,Data!$A:$A,'Interest Rates'!$S65)=0,NA(),SUMIFS(Data!$G:$G,Data!$B:$B,'Interest Rates'!AH$4,Data!$A:$A,'Interest Rates'!$S65))</f>
        <v>#N/A</v>
      </c>
      <c r="AI65" s="15" t="e">
        <f>IF(SUMIFS(Data!$G:$G,Data!$B:$B,'Interest Rates'!AI$4,Data!$A:$A,'Interest Rates'!$S65)=0,NA(),SUMIFS(Data!$G:$G,Data!$B:$B,'Interest Rates'!AI$4,Data!$A:$A,'Interest Rates'!$S65))</f>
        <v>#N/A</v>
      </c>
      <c r="AJ65" s="15" t="e">
        <f>IF(SUMIFS(Data!$G:$G,Data!$B:$B,'Interest Rates'!AJ$4,Data!$A:$A,'Interest Rates'!$S65)=0,NA(),SUMIFS(Data!$G:$G,Data!$B:$B,'Interest Rates'!AJ$4,Data!$A:$A,'Interest Rates'!$S65))</f>
        <v>#N/A</v>
      </c>
      <c r="AK65" s="15" t="e">
        <f>IF(SUMIFS(Data!$G:$G,Data!$B:$B,'Interest Rates'!AK$4,Data!$A:$A,'Interest Rates'!$S65)=0,NA(),SUMIFS(Data!$G:$G,Data!$B:$B,'Interest Rates'!AK$4,Data!$A:$A,'Interest Rates'!$S65))</f>
        <v>#N/A</v>
      </c>
      <c r="AL65" s="15" t="e">
        <f>IF(SUMIFS(Data!$G:$G,Data!$B:$B,'Interest Rates'!AL$4,Data!$A:$A,'Interest Rates'!$S65)=0,NA(),SUMIFS(Data!$G:$G,Data!$B:$B,'Interest Rates'!AL$4,Data!$A:$A,'Interest Rates'!$S65))</f>
        <v>#N/A</v>
      </c>
      <c r="AM65" s="15" t="e">
        <f>IF(SUMIFS(Data!$G:$G,Data!$B:$B,'Interest Rates'!AM$4,Data!$A:$A,'Interest Rates'!$S65)=0,NA(),SUMIFS(Data!$G:$G,Data!$B:$B,'Interest Rates'!AM$4,Data!$A:$A,'Interest Rates'!$S65))</f>
        <v>#N/A</v>
      </c>
    </row>
    <row r="66" spans="19:39" x14ac:dyDescent="0.2">
      <c r="S66" s="28">
        <f t="shared" si="0"/>
        <v>41244</v>
      </c>
      <c r="T66" s="15" t="e">
        <f>IF(SUMIFS(Data!$G:$G,Data!$B:$B,'Interest Rates'!T$4,Data!$A:$A,'Interest Rates'!$S66)=0,NA(),SUMIFS(Data!$G:$G,Data!$B:$B,'Interest Rates'!T$4,Data!$A:$A,'Interest Rates'!$S66))</f>
        <v>#N/A</v>
      </c>
      <c r="U66" s="15" t="e">
        <f>IF(SUMIFS(Data!$G:$G,Data!$B:$B,'Interest Rates'!U$4,Data!$A:$A,'Interest Rates'!$S66)=0,NA(),SUMIFS(Data!$G:$G,Data!$B:$B,'Interest Rates'!U$4,Data!$A:$A,'Interest Rates'!$S66))</f>
        <v>#N/A</v>
      </c>
      <c r="V66" s="15" t="e">
        <f>IF(SUMIFS(Data!$G:$G,Data!$B:$B,'Interest Rates'!V$4,Data!$A:$A,'Interest Rates'!$S66)=0,NA(),SUMIFS(Data!$G:$G,Data!$B:$B,'Interest Rates'!V$4,Data!$A:$A,'Interest Rates'!$S66))</f>
        <v>#N/A</v>
      </c>
      <c r="W66" s="15" t="e">
        <f>IF(SUMIFS(Data!$G:$G,Data!$B:$B,'Interest Rates'!W$4,Data!$A:$A,'Interest Rates'!$S66)=0,NA(),SUMIFS(Data!$G:$G,Data!$B:$B,'Interest Rates'!W$4,Data!$A:$A,'Interest Rates'!$S66))</f>
        <v>#N/A</v>
      </c>
      <c r="X66" s="15" t="e">
        <f>IF(SUMIFS(Data!$G:$G,Data!$B:$B,'Interest Rates'!X$4,Data!$A:$A,'Interest Rates'!$S66)=0,NA(),SUMIFS(Data!$G:$G,Data!$B:$B,'Interest Rates'!X$4,Data!$A:$A,'Interest Rates'!$S66))</f>
        <v>#N/A</v>
      </c>
      <c r="Y66" s="15" t="e">
        <f>IF(SUMIFS(Data!$G:$G,Data!$B:$B,'Interest Rates'!Y$4,Data!$A:$A,'Interest Rates'!$S66)=0,NA(),SUMIFS(Data!$G:$G,Data!$B:$B,'Interest Rates'!Y$4,Data!$A:$A,'Interest Rates'!$S66))</f>
        <v>#N/A</v>
      </c>
      <c r="Z66" s="15">
        <f>IF(SUMIFS(Data!$G:$G,Data!$B:$B,'Interest Rates'!Z$4,Data!$A:$A,'Interest Rates'!$S66)=0,NA(),SUMIFS(Data!$G:$G,Data!$B:$B,'Interest Rates'!Z$4,Data!$A:$A,'Interest Rates'!$S66))</f>
        <v>4.5</v>
      </c>
      <c r="AA66" s="15">
        <f>IF(SUMIFS(Data!$G:$G,Data!$B:$B,'Interest Rates'!AA$4,Data!$A:$A,'Interest Rates'!$S66)=0,NA(),SUMIFS(Data!$G:$G,Data!$B:$B,'Interest Rates'!AA$4,Data!$A:$A,'Interest Rates'!$S66))</f>
        <v>5</v>
      </c>
      <c r="AB66" s="15" t="e">
        <f>IF(SUMIFS(Data!$G:$G,Data!$B:$B,'Interest Rates'!AB$4,Data!$A:$A,'Interest Rates'!$S66)=0,NA(),SUMIFS(Data!$G:$G,Data!$B:$B,'Interest Rates'!AB$4,Data!$A:$A,'Interest Rates'!$S66))</f>
        <v>#N/A</v>
      </c>
      <c r="AC66" s="15" t="e">
        <f>IF(SUMIFS(Data!$G:$G,Data!$B:$B,'Interest Rates'!AC$4,Data!$A:$A,'Interest Rates'!$S66)=0,NA(),SUMIFS(Data!$G:$G,Data!$B:$B,'Interest Rates'!AC$4,Data!$A:$A,'Interest Rates'!$S66))</f>
        <v>#N/A</v>
      </c>
      <c r="AD66" s="15" t="e">
        <f>IF(SUMIFS(Data!$G:$G,Data!$B:$B,'Interest Rates'!AD$4,Data!$A:$A,'Interest Rates'!$S66)=0,NA(),SUMIFS(Data!$G:$G,Data!$B:$B,'Interest Rates'!AD$4,Data!$A:$A,'Interest Rates'!$S66))</f>
        <v>#N/A</v>
      </c>
      <c r="AE66" s="15" t="e">
        <f>IF(SUMIFS(Data!$G:$G,Data!$B:$B,'Interest Rates'!AE$4,Data!$A:$A,'Interest Rates'!$S66)=0,NA(),SUMIFS(Data!$G:$G,Data!$B:$B,'Interest Rates'!AE$4,Data!$A:$A,'Interest Rates'!$S66))</f>
        <v>#N/A</v>
      </c>
      <c r="AF66" s="15" t="e">
        <f>IF(SUMIFS(Data!$G:$G,Data!$B:$B,'Interest Rates'!AF$4,Data!$A:$A,'Interest Rates'!$S66)=0,NA(),SUMIFS(Data!$G:$G,Data!$B:$B,'Interest Rates'!AF$4,Data!$A:$A,'Interest Rates'!$S66))</f>
        <v>#N/A</v>
      </c>
      <c r="AG66" s="15" t="e">
        <f>IF(SUMIFS(Data!$G:$G,Data!$B:$B,'Interest Rates'!AG$4,Data!$A:$A,'Interest Rates'!$S66)=0,NA(),SUMIFS(Data!$G:$G,Data!$B:$B,'Interest Rates'!AG$4,Data!$A:$A,'Interest Rates'!$S66))</f>
        <v>#N/A</v>
      </c>
      <c r="AH66" s="15" t="e">
        <f>IF(SUMIFS(Data!$G:$G,Data!$B:$B,'Interest Rates'!AH$4,Data!$A:$A,'Interest Rates'!$S66)=0,NA(),SUMIFS(Data!$G:$G,Data!$B:$B,'Interest Rates'!AH$4,Data!$A:$A,'Interest Rates'!$S66))</f>
        <v>#N/A</v>
      </c>
      <c r="AI66" s="15" t="e">
        <f>IF(SUMIFS(Data!$G:$G,Data!$B:$B,'Interest Rates'!AI$4,Data!$A:$A,'Interest Rates'!$S66)=0,NA(),SUMIFS(Data!$G:$G,Data!$B:$B,'Interest Rates'!AI$4,Data!$A:$A,'Interest Rates'!$S66))</f>
        <v>#N/A</v>
      </c>
      <c r="AJ66" s="15" t="e">
        <f>IF(SUMIFS(Data!$G:$G,Data!$B:$B,'Interest Rates'!AJ$4,Data!$A:$A,'Interest Rates'!$S66)=0,NA(),SUMIFS(Data!$G:$G,Data!$B:$B,'Interest Rates'!AJ$4,Data!$A:$A,'Interest Rates'!$S66))</f>
        <v>#N/A</v>
      </c>
      <c r="AK66" s="15" t="e">
        <f>IF(SUMIFS(Data!$G:$G,Data!$B:$B,'Interest Rates'!AK$4,Data!$A:$A,'Interest Rates'!$S66)=0,NA(),SUMIFS(Data!$G:$G,Data!$B:$B,'Interest Rates'!AK$4,Data!$A:$A,'Interest Rates'!$S66))</f>
        <v>#N/A</v>
      </c>
      <c r="AL66" s="15" t="e">
        <f>IF(SUMIFS(Data!$G:$G,Data!$B:$B,'Interest Rates'!AL$4,Data!$A:$A,'Interest Rates'!$S66)=0,NA(),SUMIFS(Data!$G:$G,Data!$B:$B,'Interest Rates'!AL$4,Data!$A:$A,'Interest Rates'!$S66))</f>
        <v>#N/A</v>
      </c>
      <c r="AM66" s="15" t="e">
        <f>IF(SUMIFS(Data!$G:$G,Data!$B:$B,'Interest Rates'!AM$4,Data!$A:$A,'Interest Rates'!$S66)=0,NA(),SUMIFS(Data!$G:$G,Data!$B:$B,'Interest Rates'!AM$4,Data!$A:$A,'Interest Rates'!$S66))</f>
        <v>#N/A</v>
      </c>
    </row>
    <row r="67" spans="19:39" x14ac:dyDescent="0.2">
      <c r="S67" s="28">
        <f t="shared" si="0"/>
        <v>41275</v>
      </c>
      <c r="T67" s="15" t="e">
        <f>IF(SUMIFS(Data!$G:$G,Data!$B:$B,'Interest Rates'!T$4,Data!$A:$A,'Interest Rates'!$S67)=0,NA(),SUMIFS(Data!$G:$G,Data!$B:$B,'Interest Rates'!T$4,Data!$A:$A,'Interest Rates'!$S67))</f>
        <v>#N/A</v>
      </c>
      <c r="U67" s="15" t="e">
        <f>IF(SUMIFS(Data!$G:$G,Data!$B:$B,'Interest Rates'!U$4,Data!$A:$A,'Interest Rates'!$S67)=0,NA(),SUMIFS(Data!$G:$G,Data!$B:$B,'Interest Rates'!U$4,Data!$A:$A,'Interest Rates'!$S67))</f>
        <v>#N/A</v>
      </c>
      <c r="V67" s="15" t="e">
        <f>IF(SUMIFS(Data!$G:$G,Data!$B:$B,'Interest Rates'!V$4,Data!$A:$A,'Interest Rates'!$S67)=0,NA(),SUMIFS(Data!$G:$G,Data!$B:$B,'Interest Rates'!V$4,Data!$A:$A,'Interest Rates'!$S67))</f>
        <v>#N/A</v>
      </c>
      <c r="W67" s="15" t="e">
        <f>IF(SUMIFS(Data!$G:$G,Data!$B:$B,'Interest Rates'!W$4,Data!$A:$A,'Interest Rates'!$S67)=0,NA(),SUMIFS(Data!$G:$G,Data!$B:$B,'Interest Rates'!W$4,Data!$A:$A,'Interest Rates'!$S67))</f>
        <v>#N/A</v>
      </c>
      <c r="X67" s="15" t="e">
        <f>IF(SUMIFS(Data!$G:$G,Data!$B:$B,'Interest Rates'!X$4,Data!$A:$A,'Interest Rates'!$S67)=0,NA(),SUMIFS(Data!$G:$G,Data!$B:$B,'Interest Rates'!X$4,Data!$A:$A,'Interest Rates'!$S67))</f>
        <v>#N/A</v>
      </c>
      <c r="Y67" s="15" t="e">
        <f>IF(SUMIFS(Data!$G:$G,Data!$B:$B,'Interest Rates'!Y$4,Data!$A:$A,'Interest Rates'!$S67)=0,NA(),SUMIFS(Data!$G:$G,Data!$B:$B,'Interest Rates'!Y$4,Data!$A:$A,'Interest Rates'!$S67))</f>
        <v>#N/A</v>
      </c>
      <c r="Z67" s="15">
        <f>IF(SUMIFS(Data!$G:$G,Data!$B:$B,'Interest Rates'!Z$4,Data!$A:$A,'Interest Rates'!$S67)=0,NA(),SUMIFS(Data!$G:$G,Data!$B:$B,'Interest Rates'!Z$4,Data!$A:$A,'Interest Rates'!$S67))</f>
        <v>4.4249999999999998</v>
      </c>
      <c r="AA67" s="15">
        <f>IF(SUMIFS(Data!$G:$G,Data!$B:$B,'Interest Rates'!AA$4,Data!$A:$A,'Interest Rates'!$S67)=0,NA(),SUMIFS(Data!$G:$G,Data!$B:$B,'Interest Rates'!AA$4,Data!$A:$A,'Interest Rates'!$S67))</f>
        <v>4.915</v>
      </c>
      <c r="AB67" s="15">
        <f>IF(SUMIFS(Data!$G:$G,Data!$B:$B,'Interest Rates'!AB$4,Data!$A:$A,'Interest Rates'!$S67)=0,NA(),SUMIFS(Data!$G:$G,Data!$B:$B,'Interest Rates'!AB$4,Data!$A:$A,'Interest Rates'!$S67))</f>
        <v>5.2750000000000004</v>
      </c>
      <c r="AC67" s="15" t="e">
        <f>IF(SUMIFS(Data!$G:$G,Data!$B:$B,'Interest Rates'!AC$4,Data!$A:$A,'Interest Rates'!$S67)=0,NA(),SUMIFS(Data!$G:$G,Data!$B:$B,'Interest Rates'!AC$4,Data!$A:$A,'Interest Rates'!$S67))</f>
        <v>#N/A</v>
      </c>
      <c r="AD67" s="15" t="e">
        <f>IF(SUMIFS(Data!$G:$G,Data!$B:$B,'Interest Rates'!AD$4,Data!$A:$A,'Interest Rates'!$S67)=0,NA(),SUMIFS(Data!$G:$G,Data!$B:$B,'Interest Rates'!AD$4,Data!$A:$A,'Interest Rates'!$S67))</f>
        <v>#N/A</v>
      </c>
      <c r="AE67" s="15" t="e">
        <f>IF(SUMIFS(Data!$G:$G,Data!$B:$B,'Interest Rates'!AE$4,Data!$A:$A,'Interest Rates'!$S67)=0,NA(),SUMIFS(Data!$G:$G,Data!$B:$B,'Interest Rates'!AE$4,Data!$A:$A,'Interest Rates'!$S67))</f>
        <v>#N/A</v>
      </c>
      <c r="AF67" s="15" t="e">
        <f>IF(SUMIFS(Data!$G:$G,Data!$B:$B,'Interest Rates'!AF$4,Data!$A:$A,'Interest Rates'!$S67)=0,NA(),SUMIFS(Data!$G:$G,Data!$B:$B,'Interest Rates'!AF$4,Data!$A:$A,'Interest Rates'!$S67))</f>
        <v>#N/A</v>
      </c>
      <c r="AG67" s="15" t="e">
        <f>IF(SUMIFS(Data!$G:$G,Data!$B:$B,'Interest Rates'!AG$4,Data!$A:$A,'Interest Rates'!$S67)=0,NA(),SUMIFS(Data!$G:$G,Data!$B:$B,'Interest Rates'!AG$4,Data!$A:$A,'Interest Rates'!$S67))</f>
        <v>#N/A</v>
      </c>
      <c r="AH67" s="15" t="e">
        <f>IF(SUMIFS(Data!$G:$G,Data!$B:$B,'Interest Rates'!AH$4,Data!$A:$A,'Interest Rates'!$S67)=0,NA(),SUMIFS(Data!$G:$G,Data!$B:$B,'Interest Rates'!AH$4,Data!$A:$A,'Interest Rates'!$S67))</f>
        <v>#N/A</v>
      </c>
      <c r="AI67" s="15" t="e">
        <f>IF(SUMIFS(Data!$G:$G,Data!$B:$B,'Interest Rates'!AI$4,Data!$A:$A,'Interest Rates'!$S67)=0,NA(),SUMIFS(Data!$G:$G,Data!$B:$B,'Interest Rates'!AI$4,Data!$A:$A,'Interest Rates'!$S67))</f>
        <v>#N/A</v>
      </c>
      <c r="AJ67" s="15" t="e">
        <f>IF(SUMIFS(Data!$G:$G,Data!$B:$B,'Interest Rates'!AJ$4,Data!$A:$A,'Interest Rates'!$S67)=0,NA(),SUMIFS(Data!$G:$G,Data!$B:$B,'Interest Rates'!AJ$4,Data!$A:$A,'Interest Rates'!$S67))</f>
        <v>#N/A</v>
      </c>
      <c r="AK67" s="15" t="e">
        <f>IF(SUMIFS(Data!$G:$G,Data!$B:$B,'Interest Rates'!AK$4,Data!$A:$A,'Interest Rates'!$S67)=0,NA(),SUMIFS(Data!$G:$G,Data!$B:$B,'Interest Rates'!AK$4,Data!$A:$A,'Interest Rates'!$S67))</f>
        <v>#N/A</v>
      </c>
      <c r="AL67" s="15" t="e">
        <f>IF(SUMIFS(Data!$G:$G,Data!$B:$B,'Interest Rates'!AL$4,Data!$A:$A,'Interest Rates'!$S67)=0,NA(),SUMIFS(Data!$G:$G,Data!$B:$B,'Interest Rates'!AL$4,Data!$A:$A,'Interest Rates'!$S67))</f>
        <v>#N/A</v>
      </c>
      <c r="AM67" s="15" t="e">
        <f>IF(SUMIFS(Data!$G:$G,Data!$B:$B,'Interest Rates'!AM$4,Data!$A:$A,'Interest Rates'!$S67)=0,NA(),SUMIFS(Data!$G:$G,Data!$B:$B,'Interest Rates'!AM$4,Data!$A:$A,'Interest Rates'!$S67))</f>
        <v>#N/A</v>
      </c>
    </row>
    <row r="68" spans="19:39" x14ac:dyDescent="0.2">
      <c r="S68" s="28">
        <f t="shared" si="0"/>
        <v>41306</v>
      </c>
      <c r="T68" s="15" t="e">
        <f>IF(SUMIFS(Data!$G:$G,Data!$B:$B,'Interest Rates'!T$4,Data!$A:$A,'Interest Rates'!$S68)=0,NA(),SUMIFS(Data!$G:$G,Data!$B:$B,'Interest Rates'!T$4,Data!$A:$A,'Interest Rates'!$S68))</f>
        <v>#N/A</v>
      </c>
      <c r="U68" s="15" t="e">
        <f>IF(SUMIFS(Data!$G:$G,Data!$B:$B,'Interest Rates'!U$4,Data!$A:$A,'Interest Rates'!$S68)=0,NA(),SUMIFS(Data!$G:$G,Data!$B:$B,'Interest Rates'!U$4,Data!$A:$A,'Interest Rates'!$S68))</f>
        <v>#N/A</v>
      </c>
      <c r="V68" s="15" t="e">
        <f>IF(SUMIFS(Data!$G:$G,Data!$B:$B,'Interest Rates'!V$4,Data!$A:$A,'Interest Rates'!$S68)=0,NA(),SUMIFS(Data!$G:$G,Data!$B:$B,'Interest Rates'!V$4,Data!$A:$A,'Interest Rates'!$S68))</f>
        <v>#N/A</v>
      </c>
      <c r="W68" s="15" t="e">
        <f>IF(SUMIFS(Data!$G:$G,Data!$B:$B,'Interest Rates'!W$4,Data!$A:$A,'Interest Rates'!$S68)=0,NA(),SUMIFS(Data!$G:$G,Data!$B:$B,'Interest Rates'!W$4,Data!$A:$A,'Interest Rates'!$S68))</f>
        <v>#N/A</v>
      </c>
      <c r="X68" s="15" t="e">
        <f>IF(SUMIFS(Data!$G:$G,Data!$B:$B,'Interest Rates'!X$4,Data!$A:$A,'Interest Rates'!$S68)=0,NA(),SUMIFS(Data!$G:$G,Data!$B:$B,'Interest Rates'!X$4,Data!$A:$A,'Interest Rates'!$S68))</f>
        <v>#N/A</v>
      </c>
      <c r="Y68" s="15" t="e">
        <f>IF(SUMIFS(Data!$G:$G,Data!$B:$B,'Interest Rates'!Y$4,Data!$A:$A,'Interest Rates'!$S68)=0,NA(),SUMIFS(Data!$G:$G,Data!$B:$B,'Interest Rates'!Y$4,Data!$A:$A,'Interest Rates'!$S68))</f>
        <v>#N/A</v>
      </c>
      <c r="Z68" s="15">
        <f>IF(SUMIFS(Data!$G:$G,Data!$B:$B,'Interest Rates'!Z$4,Data!$A:$A,'Interest Rates'!$S68)=0,NA(),SUMIFS(Data!$G:$G,Data!$B:$B,'Interest Rates'!Z$4,Data!$A:$A,'Interest Rates'!$S68))</f>
        <v>4.07</v>
      </c>
      <c r="AA68" s="15">
        <f>IF(SUMIFS(Data!$G:$G,Data!$B:$B,'Interest Rates'!AA$4,Data!$A:$A,'Interest Rates'!$S68)=0,NA(),SUMIFS(Data!$G:$G,Data!$B:$B,'Interest Rates'!AA$4,Data!$A:$A,'Interest Rates'!$S68))</f>
        <v>4.25</v>
      </c>
      <c r="AB68" s="15">
        <f>IF(SUMIFS(Data!$G:$G,Data!$B:$B,'Interest Rates'!AB$4,Data!$A:$A,'Interest Rates'!$S68)=0,NA(),SUMIFS(Data!$G:$G,Data!$B:$B,'Interest Rates'!AB$4,Data!$A:$A,'Interest Rates'!$S68))</f>
        <v>4.665</v>
      </c>
      <c r="AC68" s="15" t="e">
        <f>IF(SUMIFS(Data!$G:$G,Data!$B:$B,'Interest Rates'!AC$4,Data!$A:$A,'Interest Rates'!$S68)=0,NA(),SUMIFS(Data!$G:$G,Data!$B:$B,'Interest Rates'!AC$4,Data!$A:$A,'Interest Rates'!$S68))</f>
        <v>#N/A</v>
      </c>
      <c r="AD68" s="15" t="e">
        <f>IF(SUMIFS(Data!$G:$G,Data!$B:$B,'Interest Rates'!AD$4,Data!$A:$A,'Interest Rates'!$S68)=0,NA(),SUMIFS(Data!$G:$G,Data!$B:$B,'Interest Rates'!AD$4,Data!$A:$A,'Interest Rates'!$S68))</f>
        <v>#N/A</v>
      </c>
      <c r="AE68" s="15" t="e">
        <f>IF(SUMIFS(Data!$G:$G,Data!$B:$B,'Interest Rates'!AE$4,Data!$A:$A,'Interest Rates'!$S68)=0,NA(),SUMIFS(Data!$G:$G,Data!$B:$B,'Interest Rates'!AE$4,Data!$A:$A,'Interest Rates'!$S68))</f>
        <v>#N/A</v>
      </c>
      <c r="AF68" s="15" t="e">
        <f>IF(SUMIFS(Data!$G:$G,Data!$B:$B,'Interest Rates'!AF$4,Data!$A:$A,'Interest Rates'!$S68)=0,NA(),SUMIFS(Data!$G:$G,Data!$B:$B,'Interest Rates'!AF$4,Data!$A:$A,'Interest Rates'!$S68))</f>
        <v>#N/A</v>
      </c>
      <c r="AG68" s="15" t="e">
        <f>IF(SUMIFS(Data!$G:$G,Data!$B:$B,'Interest Rates'!AG$4,Data!$A:$A,'Interest Rates'!$S68)=0,NA(),SUMIFS(Data!$G:$G,Data!$B:$B,'Interest Rates'!AG$4,Data!$A:$A,'Interest Rates'!$S68))</f>
        <v>#N/A</v>
      </c>
      <c r="AH68" s="15" t="e">
        <f>IF(SUMIFS(Data!$G:$G,Data!$B:$B,'Interest Rates'!AH$4,Data!$A:$A,'Interest Rates'!$S68)=0,NA(),SUMIFS(Data!$G:$G,Data!$B:$B,'Interest Rates'!AH$4,Data!$A:$A,'Interest Rates'!$S68))</f>
        <v>#N/A</v>
      </c>
      <c r="AI68" s="15" t="e">
        <f>IF(SUMIFS(Data!$G:$G,Data!$B:$B,'Interest Rates'!AI$4,Data!$A:$A,'Interest Rates'!$S68)=0,NA(),SUMIFS(Data!$G:$G,Data!$B:$B,'Interest Rates'!AI$4,Data!$A:$A,'Interest Rates'!$S68))</f>
        <v>#N/A</v>
      </c>
      <c r="AJ68" s="15" t="e">
        <f>IF(SUMIFS(Data!$G:$G,Data!$B:$B,'Interest Rates'!AJ$4,Data!$A:$A,'Interest Rates'!$S68)=0,NA(),SUMIFS(Data!$G:$G,Data!$B:$B,'Interest Rates'!AJ$4,Data!$A:$A,'Interest Rates'!$S68))</f>
        <v>#N/A</v>
      </c>
      <c r="AK68" s="15" t="e">
        <f>IF(SUMIFS(Data!$G:$G,Data!$B:$B,'Interest Rates'!AK$4,Data!$A:$A,'Interest Rates'!$S68)=0,NA(),SUMIFS(Data!$G:$G,Data!$B:$B,'Interest Rates'!AK$4,Data!$A:$A,'Interest Rates'!$S68))</f>
        <v>#N/A</v>
      </c>
      <c r="AL68" s="15" t="e">
        <f>IF(SUMIFS(Data!$G:$G,Data!$B:$B,'Interest Rates'!AL$4,Data!$A:$A,'Interest Rates'!$S68)=0,NA(),SUMIFS(Data!$G:$G,Data!$B:$B,'Interest Rates'!AL$4,Data!$A:$A,'Interest Rates'!$S68))</f>
        <v>#N/A</v>
      </c>
      <c r="AM68" s="15" t="e">
        <f>IF(SUMIFS(Data!$G:$G,Data!$B:$B,'Interest Rates'!AM$4,Data!$A:$A,'Interest Rates'!$S68)=0,NA(),SUMIFS(Data!$G:$G,Data!$B:$B,'Interest Rates'!AM$4,Data!$A:$A,'Interest Rates'!$S68))</f>
        <v>#N/A</v>
      </c>
    </row>
    <row r="69" spans="19:39" x14ac:dyDescent="0.2">
      <c r="S69" s="28">
        <f t="shared" si="0"/>
        <v>41334</v>
      </c>
      <c r="T69" s="15" t="e">
        <f>IF(SUMIFS(Data!$G:$G,Data!$B:$B,'Interest Rates'!T$4,Data!$A:$A,'Interest Rates'!$S69)=0,NA(),SUMIFS(Data!$G:$G,Data!$B:$B,'Interest Rates'!T$4,Data!$A:$A,'Interest Rates'!$S69))</f>
        <v>#N/A</v>
      </c>
      <c r="U69" s="15" t="e">
        <f>IF(SUMIFS(Data!$G:$G,Data!$B:$B,'Interest Rates'!U$4,Data!$A:$A,'Interest Rates'!$S69)=0,NA(),SUMIFS(Data!$G:$G,Data!$B:$B,'Interest Rates'!U$4,Data!$A:$A,'Interest Rates'!$S69))</f>
        <v>#N/A</v>
      </c>
      <c r="V69" s="15" t="e">
        <f>IF(SUMIFS(Data!$G:$G,Data!$B:$B,'Interest Rates'!V$4,Data!$A:$A,'Interest Rates'!$S69)=0,NA(),SUMIFS(Data!$G:$G,Data!$B:$B,'Interest Rates'!V$4,Data!$A:$A,'Interest Rates'!$S69))</f>
        <v>#N/A</v>
      </c>
      <c r="W69" s="15" t="e">
        <f>IF(SUMIFS(Data!$G:$G,Data!$B:$B,'Interest Rates'!W$4,Data!$A:$A,'Interest Rates'!$S69)=0,NA(),SUMIFS(Data!$G:$G,Data!$B:$B,'Interest Rates'!W$4,Data!$A:$A,'Interest Rates'!$S69))</f>
        <v>#N/A</v>
      </c>
      <c r="X69" s="15" t="e">
        <f>IF(SUMIFS(Data!$G:$G,Data!$B:$B,'Interest Rates'!X$4,Data!$A:$A,'Interest Rates'!$S69)=0,NA(),SUMIFS(Data!$G:$G,Data!$B:$B,'Interest Rates'!X$4,Data!$A:$A,'Interest Rates'!$S69))</f>
        <v>#N/A</v>
      </c>
      <c r="Y69" s="15" t="e">
        <f>IF(SUMIFS(Data!$G:$G,Data!$B:$B,'Interest Rates'!Y$4,Data!$A:$A,'Interest Rates'!$S69)=0,NA(),SUMIFS(Data!$G:$G,Data!$B:$B,'Interest Rates'!Y$4,Data!$A:$A,'Interest Rates'!$S69))</f>
        <v>#N/A</v>
      </c>
      <c r="Z69" s="15">
        <f>IF(SUMIFS(Data!$G:$G,Data!$B:$B,'Interest Rates'!Z$4,Data!$A:$A,'Interest Rates'!$S69)=0,NA(),SUMIFS(Data!$G:$G,Data!$B:$B,'Interest Rates'!Z$4,Data!$A:$A,'Interest Rates'!$S69))</f>
        <v>4</v>
      </c>
      <c r="AA69" s="15">
        <f>IF(SUMIFS(Data!$G:$G,Data!$B:$B,'Interest Rates'!AA$4,Data!$A:$A,'Interest Rates'!$S69)=0,NA(),SUMIFS(Data!$G:$G,Data!$B:$B,'Interest Rates'!AA$4,Data!$A:$A,'Interest Rates'!$S69))</f>
        <v>4.3</v>
      </c>
      <c r="AB69" s="15">
        <f>IF(SUMIFS(Data!$G:$G,Data!$B:$B,'Interest Rates'!AB$4,Data!$A:$A,'Interest Rates'!$S69)=0,NA(),SUMIFS(Data!$G:$G,Data!$B:$B,'Interest Rates'!AB$4,Data!$A:$A,'Interest Rates'!$S69))</f>
        <v>4.8</v>
      </c>
      <c r="AC69" s="15" t="e">
        <f>IF(SUMIFS(Data!$G:$G,Data!$B:$B,'Interest Rates'!AC$4,Data!$A:$A,'Interest Rates'!$S69)=0,NA(),SUMIFS(Data!$G:$G,Data!$B:$B,'Interest Rates'!AC$4,Data!$A:$A,'Interest Rates'!$S69))</f>
        <v>#N/A</v>
      </c>
      <c r="AD69" s="15" t="e">
        <f>IF(SUMIFS(Data!$G:$G,Data!$B:$B,'Interest Rates'!AD$4,Data!$A:$A,'Interest Rates'!$S69)=0,NA(),SUMIFS(Data!$G:$G,Data!$B:$B,'Interest Rates'!AD$4,Data!$A:$A,'Interest Rates'!$S69))</f>
        <v>#N/A</v>
      </c>
      <c r="AE69" s="15" t="e">
        <f>IF(SUMIFS(Data!$G:$G,Data!$B:$B,'Interest Rates'!AE$4,Data!$A:$A,'Interest Rates'!$S69)=0,NA(),SUMIFS(Data!$G:$G,Data!$B:$B,'Interest Rates'!AE$4,Data!$A:$A,'Interest Rates'!$S69))</f>
        <v>#N/A</v>
      </c>
      <c r="AF69" s="15" t="e">
        <f>IF(SUMIFS(Data!$G:$G,Data!$B:$B,'Interest Rates'!AF$4,Data!$A:$A,'Interest Rates'!$S69)=0,NA(),SUMIFS(Data!$G:$G,Data!$B:$B,'Interest Rates'!AF$4,Data!$A:$A,'Interest Rates'!$S69))</f>
        <v>#N/A</v>
      </c>
      <c r="AG69" s="15" t="e">
        <f>IF(SUMIFS(Data!$G:$G,Data!$B:$B,'Interest Rates'!AG$4,Data!$A:$A,'Interest Rates'!$S69)=0,NA(),SUMIFS(Data!$G:$G,Data!$B:$B,'Interest Rates'!AG$4,Data!$A:$A,'Interest Rates'!$S69))</f>
        <v>#N/A</v>
      </c>
      <c r="AH69" s="15" t="e">
        <f>IF(SUMIFS(Data!$G:$G,Data!$B:$B,'Interest Rates'!AH$4,Data!$A:$A,'Interest Rates'!$S69)=0,NA(),SUMIFS(Data!$G:$G,Data!$B:$B,'Interest Rates'!AH$4,Data!$A:$A,'Interest Rates'!$S69))</f>
        <v>#N/A</v>
      </c>
      <c r="AI69" s="15" t="e">
        <f>IF(SUMIFS(Data!$G:$G,Data!$B:$B,'Interest Rates'!AI$4,Data!$A:$A,'Interest Rates'!$S69)=0,NA(),SUMIFS(Data!$G:$G,Data!$B:$B,'Interest Rates'!AI$4,Data!$A:$A,'Interest Rates'!$S69))</f>
        <v>#N/A</v>
      </c>
      <c r="AJ69" s="15" t="e">
        <f>IF(SUMIFS(Data!$G:$G,Data!$B:$B,'Interest Rates'!AJ$4,Data!$A:$A,'Interest Rates'!$S69)=0,NA(),SUMIFS(Data!$G:$G,Data!$B:$B,'Interest Rates'!AJ$4,Data!$A:$A,'Interest Rates'!$S69))</f>
        <v>#N/A</v>
      </c>
      <c r="AK69" s="15" t="e">
        <f>IF(SUMIFS(Data!$G:$G,Data!$B:$B,'Interest Rates'!AK$4,Data!$A:$A,'Interest Rates'!$S69)=0,NA(),SUMIFS(Data!$G:$G,Data!$B:$B,'Interest Rates'!AK$4,Data!$A:$A,'Interest Rates'!$S69))</f>
        <v>#N/A</v>
      </c>
      <c r="AL69" s="15" t="e">
        <f>IF(SUMIFS(Data!$G:$G,Data!$B:$B,'Interest Rates'!AL$4,Data!$A:$A,'Interest Rates'!$S69)=0,NA(),SUMIFS(Data!$G:$G,Data!$B:$B,'Interest Rates'!AL$4,Data!$A:$A,'Interest Rates'!$S69))</f>
        <v>#N/A</v>
      </c>
      <c r="AM69" s="15" t="e">
        <f>IF(SUMIFS(Data!$G:$G,Data!$B:$B,'Interest Rates'!AM$4,Data!$A:$A,'Interest Rates'!$S69)=0,NA(),SUMIFS(Data!$G:$G,Data!$B:$B,'Interest Rates'!AM$4,Data!$A:$A,'Interest Rates'!$S69))</f>
        <v>#N/A</v>
      </c>
    </row>
    <row r="70" spans="19:39" x14ac:dyDescent="0.2">
      <c r="S70" s="28">
        <f t="shared" ref="S70:S133" si="4">EDATE(S71,-1)</f>
        <v>41365</v>
      </c>
      <c r="T70" s="15" t="e">
        <f>IF(SUMIFS(Data!$G:$G,Data!$B:$B,'Interest Rates'!T$4,Data!$A:$A,'Interest Rates'!$S70)=0,NA(),SUMIFS(Data!$G:$G,Data!$B:$B,'Interest Rates'!T$4,Data!$A:$A,'Interest Rates'!$S70))</f>
        <v>#N/A</v>
      </c>
      <c r="U70" s="15" t="e">
        <f>IF(SUMIFS(Data!$G:$G,Data!$B:$B,'Interest Rates'!U$4,Data!$A:$A,'Interest Rates'!$S70)=0,NA(),SUMIFS(Data!$G:$G,Data!$B:$B,'Interest Rates'!U$4,Data!$A:$A,'Interest Rates'!$S70))</f>
        <v>#N/A</v>
      </c>
      <c r="V70" s="15" t="e">
        <f>IF(SUMIFS(Data!$G:$G,Data!$B:$B,'Interest Rates'!V$4,Data!$A:$A,'Interest Rates'!$S70)=0,NA(),SUMIFS(Data!$G:$G,Data!$B:$B,'Interest Rates'!V$4,Data!$A:$A,'Interest Rates'!$S70))</f>
        <v>#N/A</v>
      </c>
      <c r="W70" s="15" t="e">
        <f>IF(SUMIFS(Data!$G:$G,Data!$B:$B,'Interest Rates'!W$4,Data!$A:$A,'Interest Rates'!$S70)=0,NA(),SUMIFS(Data!$G:$G,Data!$B:$B,'Interest Rates'!W$4,Data!$A:$A,'Interest Rates'!$S70))</f>
        <v>#N/A</v>
      </c>
      <c r="X70" s="15" t="e">
        <f>IF(SUMIFS(Data!$G:$G,Data!$B:$B,'Interest Rates'!X$4,Data!$A:$A,'Interest Rates'!$S70)=0,NA(),SUMIFS(Data!$G:$G,Data!$B:$B,'Interest Rates'!X$4,Data!$A:$A,'Interest Rates'!$S70))</f>
        <v>#N/A</v>
      </c>
      <c r="Y70" s="15" t="e">
        <f>IF(SUMIFS(Data!$G:$G,Data!$B:$B,'Interest Rates'!Y$4,Data!$A:$A,'Interest Rates'!$S70)=0,NA(),SUMIFS(Data!$G:$G,Data!$B:$B,'Interest Rates'!Y$4,Data!$A:$A,'Interest Rates'!$S70))</f>
        <v>#N/A</v>
      </c>
      <c r="Z70" s="15">
        <f>IF(SUMIFS(Data!$G:$G,Data!$B:$B,'Interest Rates'!Z$4,Data!$A:$A,'Interest Rates'!$S70)=0,NA(),SUMIFS(Data!$G:$G,Data!$B:$B,'Interest Rates'!Z$4,Data!$A:$A,'Interest Rates'!$S70))</f>
        <v>4</v>
      </c>
      <c r="AA70" s="15">
        <f>IF(SUMIFS(Data!$G:$G,Data!$B:$B,'Interest Rates'!AA$4,Data!$A:$A,'Interest Rates'!$S70)=0,NA(),SUMIFS(Data!$G:$G,Data!$B:$B,'Interest Rates'!AA$4,Data!$A:$A,'Interest Rates'!$S70))</f>
        <v>4.18</v>
      </c>
      <c r="AB70" s="15">
        <f>IF(SUMIFS(Data!$G:$G,Data!$B:$B,'Interest Rates'!AB$4,Data!$A:$A,'Interest Rates'!$S70)=0,NA(),SUMIFS(Data!$G:$G,Data!$B:$B,'Interest Rates'!AB$4,Data!$A:$A,'Interest Rates'!$S70))</f>
        <v>4.5</v>
      </c>
      <c r="AC70" s="15" t="e">
        <f>IF(SUMIFS(Data!$G:$G,Data!$B:$B,'Interest Rates'!AC$4,Data!$A:$A,'Interest Rates'!$S70)=0,NA(),SUMIFS(Data!$G:$G,Data!$B:$B,'Interest Rates'!AC$4,Data!$A:$A,'Interest Rates'!$S70))</f>
        <v>#N/A</v>
      </c>
      <c r="AD70" s="15" t="e">
        <f>IF(SUMIFS(Data!$G:$G,Data!$B:$B,'Interest Rates'!AD$4,Data!$A:$A,'Interest Rates'!$S70)=0,NA(),SUMIFS(Data!$G:$G,Data!$B:$B,'Interest Rates'!AD$4,Data!$A:$A,'Interest Rates'!$S70))</f>
        <v>#N/A</v>
      </c>
      <c r="AE70" s="15" t="e">
        <f>IF(SUMIFS(Data!$G:$G,Data!$B:$B,'Interest Rates'!AE$4,Data!$A:$A,'Interest Rates'!$S70)=0,NA(),SUMIFS(Data!$G:$G,Data!$B:$B,'Interest Rates'!AE$4,Data!$A:$A,'Interest Rates'!$S70))</f>
        <v>#N/A</v>
      </c>
      <c r="AF70" s="15" t="e">
        <f>IF(SUMIFS(Data!$G:$G,Data!$B:$B,'Interest Rates'!AF$4,Data!$A:$A,'Interest Rates'!$S70)=0,NA(),SUMIFS(Data!$G:$G,Data!$B:$B,'Interest Rates'!AF$4,Data!$A:$A,'Interest Rates'!$S70))</f>
        <v>#N/A</v>
      </c>
      <c r="AG70" s="15" t="e">
        <f>IF(SUMIFS(Data!$G:$G,Data!$B:$B,'Interest Rates'!AG$4,Data!$A:$A,'Interest Rates'!$S70)=0,NA(),SUMIFS(Data!$G:$G,Data!$B:$B,'Interest Rates'!AG$4,Data!$A:$A,'Interest Rates'!$S70))</f>
        <v>#N/A</v>
      </c>
      <c r="AH70" s="15" t="e">
        <f>IF(SUMIFS(Data!$G:$G,Data!$B:$B,'Interest Rates'!AH$4,Data!$A:$A,'Interest Rates'!$S70)=0,NA(),SUMIFS(Data!$G:$G,Data!$B:$B,'Interest Rates'!AH$4,Data!$A:$A,'Interest Rates'!$S70))</f>
        <v>#N/A</v>
      </c>
      <c r="AI70" s="15" t="e">
        <f>IF(SUMIFS(Data!$G:$G,Data!$B:$B,'Interest Rates'!AI$4,Data!$A:$A,'Interest Rates'!$S70)=0,NA(),SUMIFS(Data!$G:$G,Data!$B:$B,'Interest Rates'!AI$4,Data!$A:$A,'Interest Rates'!$S70))</f>
        <v>#N/A</v>
      </c>
      <c r="AJ70" s="15" t="e">
        <f>IF(SUMIFS(Data!$G:$G,Data!$B:$B,'Interest Rates'!AJ$4,Data!$A:$A,'Interest Rates'!$S70)=0,NA(),SUMIFS(Data!$G:$G,Data!$B:$B,'Interest Rates'!AJ$4,Data!$A:$A,'Interest Rates'!$S70))</f>
        <v>#N/A</v>
      </c>
      <c r="AK70" s="15" t="e">
        <f>IF(SUMIFS(Data!$G:$G,Data!$B:$B,'Interest Rates'!AK$4,Data!$A:$A,'Interest Rates'!$S70)=0,NA(),SUMIFS(Data!$G:$G,Data!$B:$B,'Interest Rates'!AK$4,Data!$A:$A,'Interest Rates'!$S70))</f>
        <v>#N/A</v>
      </c>
      <c r="AL70" s="15" t="e">
        <f>IF(SUMIFS(Data!$G:$G,Data!$B:$B,'Interest Rates'!AL$4,Data!$A:$A,'Interest Rates'!$S70)=0,NA(),SUMIFS(Data!$G:$G,Data!$B:$B,'Interest Rates'!AL$4,Data!$A:$A,'Interest Rates'!$S70))</f>
        <v>#N/A</v>
      </c>
      <c r="AM70" s="15" t="e">
        <f>IF(SUMIFS(Data!$G:$G,Data!$B:$B,'Interest Rates'!AM$4,Data!$A:$A,'Interest Rates'!$S70)=0,NA(),SUMIFS(Data!$G:$G,Data!$B:$B,'Interest Rates'!AM$4,Data!$A:$A,'Interest Rates'!$S70))</f>
        <v>#N/A</v>
      </c>
    </row>
    <row r="71" spans="19:39" x14ac:dyDescent="0.2">
      <c r="S71" s="28">
        <f t="shared" si="4"/>
        <v>41395</v>
      </c>
      <c r="T71" s="15" t="e">
        <f>IF(SUMIFS(Data!$G:$G,Data!$B:$B,'Interest Rates'!T$4,Data!$A:$A,'Interest Rates'!$S71)=0,NA(),SUMIFS(Data!$G:$G,Data!$B:$B,'Interest Rates'!T$4,Data!$A:$A,'Interest Rates'!$S71))</f>
        <v>#N/A</v>
      </c>
      <c r="U71" s="15" t="e">
        <f>IF(SUMIFS(Data!$G:$G,Data!$B:$B,'Interest Rates'!U$4,Data!$A:$A,'Interest Rates'!$S71)=0,NA(),SUMIFS(Data!$G:$G,Data!$B:$B,'Interest Rates'!U$4,Data!$A:$A,'Interest Rates'!$S71))</f>
        <v>#N/A</v>
      </c>
      <c r="V71" s="15" t="e">
        <f>IF(SUMIFS(Data!$G:$G,Data!$B:$B,'Interest Rates'!V$4,Data!$A:$A,'Interest Rates'!$S71)=0,NA(),SUMIFS(Data!$G:$G,Data!$B:$B,'Interest Rates'!V$4,Data!$A:$A,'Interest Rates'!$S71))</f>
        <v>#N/A</v>
      </c>
      <c r="W71" s="15" t="e">
        <f>IF(SUMIFS(Data!$G:$G,Data!$B:$B,'Interest Rates'!W$4,Data!$A:$A,'Interest Rates'!$S71)=0,NA(),SUMIFS(Data!$G:$G,Data!$B:$B,'Interest Rates'!W$4,Data!$A:$A,'Interest Rates'!$S71))</f>
        <v>#N/A</v>
      </c>
      <c r="X71" s="15" t="e">
        <f>IF(SUMIFS(Data!$G:$G,Data!$B:$B,'Interest Rates'!X$4,Data!$A:$A,'Interest Rates'!$S71)=0,NA(),SUMIFS(Data!$G:$G,Data!$B:$B,'Interest Rates'!X$4,Data!$A:$A,'Interest Rates'!$S71))</f>
        <v>#N/A</v>
      </c>
      <c r="Y71" s="15" t="e">
        <f>IF(SUMIFS(Data!$G:$G,Data!$B:$B,'Interest Rates'!Y$4,Data!$A:$A,'Interest Rates'!$S71)=0,NA(),SUMIFS(Data!$G:$G,Data!$B:$B,'Interest Rates'!Y$4,Data!$A:$A,'Interest Rates'!$S71))</f>
        <v>#N/A</v>
      </c>
      <c r="Z71" s="15">
        <f>IF(SUMIFS(Data!$G:$G,Data!$B:$B,'Interest Rates'!Z$4,Data!$A:$A,'Interest Rates'!$S71)=0,NA(),SUMIFS(Data!$G:$G,Data!$B:$B,'Interest Rates'!Z$4,Data!$A:$A,'Interest Rates'!$S71))</f>
        <v>3.9</v>
      </c>
      <c r="AA71" s="15">
        <f>IF(SUMIFS(Data!$G:$G,Data!$B:$B,'Interest Rates'!AA$4,Data!$A:$A,'Interest Rates'!$S71)=0,NA(),SUMIFS(Data!$G:$G,Data!$B:$B,'Interest Rates'!AA$4,Data!$A:$A,'Interest Rates'!$S71))</f>
        <v>4</v>
      </c>
      <c r="AB71" s="15">
        <f>IF(SUMIFS(Data!$G:$G,Data!$B:$B,'Interest Rates'!AB$4,Data!$A:$A,'Interest Rates'!$S71)=0,NA(),SUMIFS(Data!$G:$G,Data!$B:$B,'Interest Rates'!AB$4,Data!$A:$A,'Interest Rates'!$S71))</f>
        <v>4.5</v>
      </c>
      <c r="AC71" s="15" t="e">
        <f>IF(SUMIFS(Data!$G:$G,Data!$B:$B,'Interest Rates'!AC$4,Data!$A:$A,'Interest Rates'!$S71)=0,NA(),SUMIFS(Data!$G:$G,Data!$B:$B,'Interest Rates'!AC$4,Data!$A:$A,'Interest Rates'!$S71))</f>
        <v>#N/A</v>
      </c>
      <c r="AD71" s="15" t="e">
        <f>IF(SUMIFS(Data!$G:$G,Data!$B:$B,'Interest Rates'!AD$4,Data!$A:$A,'Interest Rates'!$S71)=0,NA(),SUMIFS(Data!$G:$G,Data!$B:$B,'Interest Rates'!AD$4,Data!$A:$A,'Interest Rates'!$S71))</f>
        <v>#N/A</v>
      </c>
      <c r="AE71" s="15" t="e">
        <f>IF(SUMIFS(Data!$G:$G,Data!$B:$B,'Interest Rates'!AE$4,Data!$A:$A,'Interest Rates'!$S71)=0,NA(),SUMIFS(Data!$G:$G,Data!$B:$B,'Interest Rates'!AE$4,Data!$A:$A,'Interest Rates'!$S71))</f>
        <v>#N/A</v>
      </c>
      <c r="AF71" s="15" t="e">
        <f>IF(SUMIFS(Data!$G:$G,Data!$B:$B,'Interest Rates'!AF$4,Data!$A:$A,'Interest Rates'!$S71)=0,NA(),SUMIFS(Data!$G:$G,Data!$B:$B,'Interest Rates'!AF$4,Data!$A:$A,'Interest Rates'!$S71))</f>
        <v>#N/A</v>
      </c>
      <c r="AG71" s="15" t="e">
        <f>IF(SUMIFS(Data!$G:$G,Data!$B:$B,'Interest Rates'!AG$4,Data!$A:$A,'Interest Rates'!$S71)=0,NA(),SUMIFS(Data!$G:$G,Data!$B:$B,'Interest Rates'!AG$4,Data!$A:$A,'Interest Rates'!$S71))</f>
        <v>#N/A</v>
      </c>
      <c r="AH71" s="15" t="e">
        <f>IF(SUMIFS(Data!$G:$G,Data!$B:$B,'Interest Rates'!AH$4,Data!$A:$A,'Interest Rates'!$S71)=0,NA(),SUMIFS(Data!$G:$G,Data!$B:$B,'Interest Rates'!AH$4,Data!$A:$A,'Interest Rates'!$S71))</f>
        <v>#N/A</v>
      </c>
      <c r="AI71" s="15" t="e">
        <f>IF(SUMIFS(Data!$G:$G,Data!$B:$B,'Interest Rates'!AI$4,Data!$A:$A,'Interest Rates'!$S71)=0,NA(),SUMIFS(Data!$G:$G,Data!$B:$B,'Interest Rates'!AI$4,Data!$A:$A,'Interest Rates'!$S71))</f>
        <v>#N/A</v>
      </c>
      <c r="AJ71" s="15" t="e">
        <f>IF(SUMIFS(Data!$G:$G,Data!$B:$B,'Interest Rates'!AJ$4,Data!$A:$A,'Interest Rates'!$S71)=0,NA(),SUMIFS(Data!$G:$G,Data!$B:$B,'Interest Rates'!AJ$4,Data!$A:$A,'Interest Rates'!$S71))</f>
        <v>#N/A</v>
      </c>
      <c r="AK71" s="15" t="e">
        <f>IF(SUMIFS(Data!$G:$G,Data!$B:$B,'Interest Rates'!AK$4,Data!$A:$A,'Interest Rates'!$S71)=0,NA(),SUMIFS(Data!$G:$G,Data!$B:$B,'Interest Rates'!AK$4,Data!$A:$A,'Interest Rates'!$S71))</f>
        <v>#N/A</v>
      </c>
      <c r="AL71" s="15" t="e">
        <f>IF(SUMIFS(Data!$G:$G,Data!$B:$B,'Interest Rates'!AL$4,Data!$A:$A,'Interest Rates'!$S71)=0,NA(),SUMIFS(Data!$G:$G,Data!$B:$B,'Interest Rates'!AL$4,Data!$A:$A,'Interest Rates'!$S71))</f>
        <v>#N/A</v>
      </c>
      <c r="AM71" s="15" t="e">
        <f>IF(SUMIFS(Data!$G:$G,Data!$B:$B,'Interest Rates'!AM$4,Data!$A:$A,'Interest Rates'!$S71)=0,NA(),SUMIFS(Data!$G:$G,Data!$B:$B,'Interest Rates'!AM$4,Data!$A:$A,'Interest Rates'!$S71))</f>
        <v>#N/A</v>
      </c>
    </row>
    <row r="72" spans="19:39" x14ac:dyDescent="0.2">
      <c r="S72" s="28">
        <f t="shared" si="4"/>
        <v>41426</v>
      </c>
      <c r="T72" s="15" t="e">
        <f>IF(SUMIFS(Data!$G:$G,Data!$B:$B,'Interest Rates'!T$4,Data!$A:$A,'Interest Rates'!$S72)=0,NA(),SUMIFS(Data!$G:$G,Data!$B:$B,'Interest Rates'!T$4,Data!$A:$A,'Interest Rates'!$S72))</f>
        <v>#N/A</v>
      </c>
      <c r="U72" s="15" t="e">
        <f>IF(SUMIFS(Data!$G:$G,Data!$B:$B,'Interest Rates'!U$4,Data!$A:$A,'Interest Rates'!$S72)=0,NA(),SUMIFS(Data!$G:$G,Data!$B:$B,'Interest Rates'!U$4,Data!$A:$A,'Interest Rates'!$S72))</f>
        <v>#N/A</v>
      </c>
      <c r="V72" s="15" t="e">
        <f>IF(SUMIFS(Data!$G:$G,Data!$B:$B,'Interest Rates'!V$4,Data!$A:$A,'Interest Rates'!$S72)=0,NA(),SUMIFS(Data!$G:$G,Data!$B:$B,'Interest Rates'!V$4,Data!$A:$A,'Interest Rates'!$S72))</f>
        <v>#N/A</v>
      </c>
      <c r="W72" s="15" t="e">
        <f>IF(SUMIFS(Data!$G:$G,Data!$B:$B,'Interest Rates'!W$4,Data!$A:$A,'Interest Rates'!$S72)=0,NA(),SUMIFS(Data!$G:$G,Data!$B:$B,'Interest Rates'!W$4,Data!$A:$A,'Interest Rates'!$S72))</f>
        <v>#N/A</v>
      </c>
      <c r="X72" s="15" t="e">
        <f>IF(SUMIFS(Data!$G:$G,Data!$B:$B,'Interest Rates'!X$4,Data!$A:$A,'Interest Rates'!$S72)=0,NA(),SUMIFS(Data!$G:$G,Data!$B:$B,'Interest Rates'!X$4,Data!$A:$A,'Interest Rates'!$S72))</f>
        <v>#N/A</v>
      </c>
      <c r="Y72" s="15" t="e">
        <f>IF(SUMIFS(Data!$G:$G,Data!$B:$B,'Interest Rates'!Y$4,Data!$A:$A,'Interest Rates'!$S72)=0,NA(),SUMIFS(Data!$G:$G,Data!$B:$B,'Interest Rates'!Y$4,Data!$A:$A,'Interest Rates'!$S72))</f>
        <v>#N/A</v>
      </c>
      <c r="Z72" s="15">
        <f>IF(SUMIFS(Data!$G:$G,Data!$B:$B,'Interest Rates'!Z$4,Data!$A:$A,'Interest Rates'!$S72)=0,NA(),SUMIFS(Data!$G:$G,Data!$B:$B,'Interest Rates'!Z$4,Data!$A:$A,'Interest Rates'!$S72))</f>
        <v>3.93</v>
      </c>
      <c r="AA72" s="15">
        <f>IF(SUMIFS(Data!$G:$G,Data!$B:$B,'Interest Rates'!AA$4,Data!$A:$A,'Interest Rates'!$S72)=0,NA(),SUMIFS(Data!$G:$G,Data!$B:$B,'Interest Rates'!AA$4,Data!$A:$A,'Interest Rates'!$S72))</f>
        <v>4.0999999999999996</v>
      </c>
      <c r="AB72" s="15">
        <f>IF(SUMIFS(Data!$G:$G,Data!$B:$B,'Interest Rates'!AB$4,Data!$A:$A,'Interest Rates'!$S72)=0,NA(),SUMIFS(Data!$G:$G,Data!$B:$B,'Interest Rates'!AB$4,Data!$A:$A,'Interest Rates'!$S72))</f>
        <v>4.8650000000000002</v>
      </c>
      <c r="AC72" s="15" t="e">
        <f>IF(SUMIFS(Data!$G:$G,Data!$B:$B,'Interest Rates'!AC$4,Data!$A:$A,'Interest Rates'!$S72)=0,NA(),SUMIFS(Data!$G:$G,Data!$B:$B,'Interest Rates'!AC$4,Data!$A:$A,'Interest Rates'!$S72))</f>
        <v>#N/A</v>
      </c>
      <c r="AD72" s="15" t="e">
        <f>IF(SUMIFS(Data!$G:$G,Data!$B:$B,'Interest Rates'!AD$4,Data!$A:$A,'Interest Rates'!$S72)=0,NA(),SUMIFS(Data!$G:$G,Data!$B:$B,'Interest Rates'!AD$4,Data!$A:$A,'Interest Rates'!$S72))</f>
        <v>#N/A</v>
      </c>
      <c r="AE72" s="15" t="e">
        <f>IF(SUMIFS(Data!$G:$G,Data!$B:$B,'Interest Rates'!AE$4,Data!$A:$A,'Interest Rates'!$S72)=0,NA(),SUMIFS(Data!$G:$G,Data!$B:$B,'Interest Rates'!AE$4,Data!$A:$A,'Interest Rates'!$S72))</f>
        <v>#N/A</v>
      </c>
      <c r="AF72" s="15" t="e">
        <f>IF(SUMIFS(Data!$G:$G,Data!$B:$B,'Interest Rates'!AF$4,Data!$A:$A,'Interest Rates'!$S72)=0,NA(),SUMIFS(Data!$G:$G,Data!$B:$B,'Interest Rates'!AF$4,Data!$A:$A,'Interest Rates'!$S72))</f>
        <v>#N/A</v>
      </c>
      <c r="AG72" s="15" t="e">
        <f>IF(SUMIFS(Data!$G:$G,Data!$B:$B,'Interest Rates'!AG$4,Data!$A:$A,'Interest Rates'!$S72)=0,NA(),SUMIFS(Data!$G:$G,Data!$B:$B,'Interest Rates'!AG$4,Data!$A:$A,'Interest Rates'!$S72))</f>
        <v>#N/A</v>
      </c>
      <c r="AH72" s="15" t="e">
        <f>IF(SUMIFS(Data!$G:$G,Data!$B:$B,'Interest Rates'!AH$4,Data!$A:$A,'Interest Rates'!$S72)=0,NA(),SUMIFS(Data!$G:$G,Data!$B:$B,'Interest Rates'!AH$4,Data!$A:$A,'Interest Rates'!$S72))</f>
        <v>#N/A</v>
      </c>
      <c r="AI72" s="15" t="e">
        <f>IF(SUMIFS(Data!$G:$G,Data!$B:$B,'Interest Rates'!AI$4,Data!$A:$A,'Interest Rates'!$S72)=0,NA(),SUMIFS(Data!$G:$G,Data!$B:$B,'Interest Rates'!AI$4,Data!$A:$A,'Interest Rates'!$S72))</f>
        <v>#N/A</v>
      </c>
      <c r="AJ72" s="15" t="e">
        <f>IF(SUMIFS(Data!$G:$G,Data!$B:$B,'Interest Rates'!AJ$4,Data!$A:$A,'Interest Rates'!$S72)=0,NA(),SUMIFS(Data!$G:$G,Data!$B:$B,'Interest Rates'!AJ$4,Data!$A:$A,'Interest Rates'!$S72))</f>
        <v>#N/A</v>
      </c>
      <c r="AK72" s="15" t="e">
        <f>IF(SUMIFS(Data!$G:$G,Data!$B:$B,'Interest Rates'!AK$4,Data!$A:$A,'Interest Rates'!$S72)=0,NA(),SUMIFS(Data!$G:$G,Data!$B:$B,'Interest Rates'!AK$4,Data!$A:$A,'Interest Rates'!$S72))</f>
        <v>#N/A</v>
      </c>
      <c r="AL72" s="15" t="e">
        <f>IF(SUMIFS(Data!$G:$G,Data!$B:$B,'Interest Rates'!AL$4,Data!$A:$A,'Interest Rates'!$S72)=0,NA(),SUMIFS(Data!$G:$G,Data!$B:$B,'Interest Rates'!AL$4,Data!$A:$A,'Interest Rates'!$S72))</f>
        <v>#N/A</v>
      </c>
      <c r="AM72" s="15" t="e">
        <f>IF(SUMIFS(Data!$G:$G,Data!$B:$B,'Interest Rates'!AM$4,Data!$A:$A,'Interest Rates'!$S72)=0,NA(),SUMIFS(Data!$G:$G,Data!$B:$B,'Interest Rates'!AM$4,Data!$A:$A,'Interest Rates'!$S72))</f>
        <v>#N/A</v>
      </c>
    </row>
    <row r="73" spans="19:39" x14ac:dyDescent="0.2">
      <c r="S73" s="28">
        <f t="shared" si="4"/>
        <v>41456</v>
      </c>
      <c r="T73" s="15" t="e">
        <f>IF(SUMIFS(Data!$G:$G,Data!$B:$B,'Interest Rates'!T$4,Data!$A:$A,'Interest Rates'!$S73)=0,NA(),SUMIFS(Data!$G:$G,Data!$B:$B,'Interest Rates'!T$4,Data!$A:$A,'Interest Rates'!$S73))</f>
        <v>#N/A</v>
      </c>
      <c r="U73" s="15" t="e">
        <f>IF(SUMIFS(Data!$G:$G,Data!$B:$B,'Interest Rates'!U$4,Data!$A:$A,'Interest Rates'!$S73)=0,NA(),SUMIFS(Data!$G:$G,Data!$B:$B,'Interest Rates'!U$4,Data!$A:$A,'Interest Rates'!$S73))</f>
        <v>#N/A</v>
      </c>
      <c r="V73" s="15" t="e">
        <f>IF(SUMIFS(Data!$G:$G,Data!$B:$B,'Interest Rates'!V$4,Data!$A:$A,'Interest Rates'!$S73)=0,NA(),SUMIFS(Data!$G:$G,Data!$B:$B,'Interest Rates'!V$4,Data!$A:$A,'Interest Rates'!$S73))</f>
        <v>#N/A</v>
      </c>
      <c r="W73" s="15" t="e">
        <f>IF(SUMIFS(Data!$G:$G,Data!$B:$B,'Interest Rates'!W$4,Data!$A:$A,'Interest Rates'!$S73)=0,NA(),SUMIFS(Data!$G:$G,Data!$B:$B,'Interest Rates'!W$4,Data!$A:$A,'Interest Rates'!$S73))</f>
        <v>#N/A</v>
      </c>
      <c r="X73" s="15" t="e">
        <f>IF(SUMIFS(Data!$G:$G,Data!$B:$B,'Interest Rates'!X$4,Data!$A:$A,'Interest Rates'!$S73)=0,NA(),SUMIFS(Data!$G:$G,Data!$B:$B,'Interest Rates'!X$4,Data!$A:$A,'Interest Rates'!$S73))</f>
        <v>#N/A</v>
      </c>
      <c r="Y73" s="15" t="e">
        <f>IF(SUMIFS(Data!$G:$G,Data!$B:$B,'Interest Rates'!Y$4,Data!$A:$A,'Interest Rates'!$S73)=0,NA(),SUMIFS(Data!$G:$G,Data!$B:$B,'Interest Rates'!Y$4,Data!$A:$A,'Interest Rates'!$S73))</f>
        <v>#N/A</v>
      </c>
      <c r="Z73" s="15">
        <f>IF(SUMIFS(Data!$G:$G,Data!$B:$B,'Interest Rates'!Z$4,Data!$A:$A,'Interest Rates'!$S73)=0,NA(),SUMIFS(Data!$G:$G,Data!$B:$B,'Interest Rates'!Z$4,Data!$A:$A,'Interest Rates'!$S73))</f>
        <v>3.9</v>
      </c>
      <c r="AA73" s="15">
        <f>IF(SUMIFS(Data!$G:$G,Data!$B:$B,'Interest Rates'!AA$4,Data!$A:$A,'Interest Rates'!$S73)=0,NA(),SUMIFS(Data!$G:$G,Data!$B:$B,'Interest Rates'!AA$4,Data!$A:$A,'Interest Rates'!$S73))</f>
        <v>4.16</v>
      </c>
      <c r="AB73" s="15">
        <f>IF(SUMIFS(Data!$G:$G,Data!$B:$B,'Interest Rates'!AB$4,Data!$A:$A,'Interest Rates'!$S73)=0,NA(),SUMIFS(Data!$G:$G,Data!$B:$B,'Interest Rates'!AB$4,Data!$A:$A,'Interest Rates'!$S73))</f>
        <v>4.5</v>
      </c>
      <c r="AC73" s="15" t="e">
        <f>IF(SUMIFS(Data!$G:$G,Data!$B:$B,'Interest Rates'!AC$4,Data!$A:$A,'Interest Rates'!$S73)=0,NA(),SUMIFS(Data!$G:$G,Data!$B:$B,'Interest Rates'!AC$4,Data!$A:$A,'Interest Rates'!$S73))</f>
        <v>#N/A</v>
      </c>
      <c r="AD73" s="15" t="e">
        <f>IF(SUMIFS(Data!$G:$G,Data!$B:$B,'Interest Rates'!AD$4,Data!$A:$A,'Interest Rates'!$S73)=0,NA(),SUMIFS(Data!$G:$G,Data!$B:$B,'Interest Rates'!AD$4,Data!$A:$A,'Interest Rates'!$S73))</f>
        <v>#N/A</v>
      </c>
      <c r="AE73" s="15" t="e">
        <f>IF(SUMIFS(Data!$G:$G,Data!$B:$B,'Interest Rates'!AE$4,Data!$A:$A,'Interest Rates'!$S73)=0,NA(),SUMIFS(Data!$G:$G,Data!$B:$B,'Interest Rates'!AE$4,Data!$A:$A,'Interest Rates'!$S73))</f>
        <v>#N/A</v>
      </c>
      <c r="AF73" s="15" t="e">
        <f>IF(SUMIFS(Data!$G:$G,Data!$B:$B,'Interest Rates'!AF$4,Data!$A:$A,'Interest Rates'!$S73)=0,NA(),SUMIFS(Data!$G:$G,Data!$B:$B,'Interest Rates'!AF$4,Data!$A:$A,'Interest Rates'!$S73))</f>
        <v>#N/A</v>
      </c>
      <c r="AG73" s="15" t="e">
        <f>IF(SUMIFS(Data!$G:$G,Data!$B:$B,'Interest Rates'!AG$4,Data!$A:$A,'Interest Rates'!$S73)=0,NA(),SUMIFS(Data!$G:$G,Data!$B:$B,'Interest Rates'!AG$4,Data!$A:$A,'Interest Rates'!$S73))</f>
        <v>#N/A</v>
      </c>
      <c r="AH73" s="15" t="e">
        <f>IF(SUMIFS(Data!$G:$G,Data!$B:$B,'Interest Rates'!AH$4,Data!$A:$A,'Interest Rates'!$S73)=0,NA(),SUMIFS(Data!$G:$G,Data!$B:$B,'Interest Rates'!AH$4,Data!$A:$A,'Interest Rates'!$S73))</f>
        <v>#N/A</v>
      </c>
      <c r="AI73" s="15" t="e">
        <f>IF(SUMIFS(Data!$G:$G,Data!$B:$B,'Interest Rates'!AI$4,Data!$A:$A,'Interest Rates'!$S73)=0,NA(),SUMIFS(Data!$G:$G,Data!$B:$B,'Interest Rates'!AI$4,Data!$A:$A,'Interest Rates'!$S73))</f>
        <v>#N/A</v>
      </c>
      <c r="AJ73" s="15" t="e">
        <f>IF(SUMIFS(Data!$G:$G,Data!$B:$B,'Interest Rates'!AJ$4,Data!$A:$A,'Interest Rates'!$S73)=0,NA(),SUMIFS(Data!$G:$G,Data!$B:$B,'Interest Rates'!AJ$4,Data!$A:$A,'Interest Rates'!$S73))</f>
        <v>#N/A</v>
      </c>
      <c r="AK73" s="15" t="e">
        <f>IF(SUMIFS(Data!$G:$G,Data!$B:$B,'Interest Rates'!AK$4,Data!$A:$A,'Interest Rates'!$S73)=0,NA(),SUMIFS(Data!$G:$G,Data!$B:$B,'Interest Rates'!AK$4,Data!$A:$A,'Interest Rates'!$S73))</f>
        <v>#N/A</v>
      </c>
      <c r="AL73" s="15" t="e">
        <f>IF(SUMIFS(Data!$G:$G,Data!$B:$B,'Interest Rates'!AL$4,Data!$A:$A,'Interest Rates'!$S73)=0,NA(),SUMIFS(Data!$G:$G,Data!$B:$B,'Interest Rates'!AL$4,Data!$A:$A,'Interest Rates'!$S73))</f>
        <v>#N/A</v>
      </c>
      <c r="AM73" s="15" t="e">
        <f>IF(SUMIFS(Data!$G:$G,Data!$B:$B,'Interest Rates'!AM$4,Data!$A:$A,'Interest Rates'!$S73)=0,NA(),SUMIFS(Data!$G:$G,Data!$B:$B,'Interest Rates'!AM$4,Data!$A:$A,'Interest Rates'!$S73))</f>
        <v>#N/A</v>
      </c>
    </row>
    <row r="74" spans="19:39" x14ac:dyDescent="0.2">
      <c r="S74" s="28">
        <f t="shared" si="4"/>
        <v>41487</v>
      </c>
      <c r="T74" s="15" t="e">
        <f>IF(SUMIFS(Data!$G:$G,Data!$B:$B,'Interest Rates'!T$4,Data!$A:$A,'Interest Rates'!$S74)=0,NA(),SUMIFS(Data!$G:$G,Data!$B:$B,'Interest Rates'!T$4,Data!$A:$A,'Interest Rates'!$S74))</f>
        <v>#N/A</v>
      </c>
      <c r="U74" s="15" t="e">
        <f>IF(SUMIFS(Data!$G:$G,Data!$B:$B,'Interest Rates'!U$4,Data!$A:$A,'Interest Rates'!$S74)=0,NA(),SUMIFS(Data!$G:$G,Data!$B:$B,'Interest Rates'!U$4,Data!$A:$A,'Interest Rates'!$S74))</f>
        <v>#N/A</v>
      </c>
      <c r="V74" s="15" t="e">
        <f>IF(SUMIFS(Data!$G:$G,Data!$B:$B,'Interest Rates'!V$4,Data!$A:$A,'Interest Rates'!$S74)=0,NA(),SUMIFS(Data!$G:$G,Data!$B:$B,'Interest Rates'!V$4,Data!$A:$A,'Interest Rates'!$S74))</f>
        <v>#N/A</v>
      </c>
      <c r="W74" s="15" t="e">
        <f>IF(SUMIFS(Data!$G:$G,Data!$B:$B,'Interest Rates'!W$4,Data!$A:$A,'Interest Rates'!$S74)=0,NA(),SUMIFS(Data!$G:$G,Data!$B:$B,'Interest Rates'!W$4,Data!$A:$A,'Interest Rates'!$S74))</f>
        <v>#N/A</v>
      </c>
      <c r="X74" s="15" t="e">
        <f>IF(SUMIFS(Data!$G:$G,Data!$B:$B,'Interest Rates'!X$4,Data!$A:$A,'Interest Rates'!$S74)=0,NA(),SUMIFS(Data!$G:$G,Data!$B:$B,'Interest Rates'!X$4,Data!$A:$A,'Interest Rates'!$S74))</f>
        <v>#N/A</v>
      </c>
      <c r="Y74" s="15" t="e">
        <f>IF(SUMIFS(Data!$G:$G,Data!$B:$B,'Interest Rates'!Y$4,Data!$A:$A,'Interest Rates'!$S74)=0,NA(),SUMIFS(Data!$G:$G,Data!$B:$B,'Interest Rates'!Y$4,Data!$A:$A,'Interest Rates'!$S74))</f>
        <v>#N/A</v>
      </c>
      <c r="Z74" s="15">
        <f>IF(SUMIFS(Data!$G:$G,Data!$B:$B,'Interest Rates'!Z$4,Data!$A:$A,'Interest Rates'!$S74)=0,NA(),SUMIFS(Data!$G:$G,Data!$B:$B,'Interest Rates'!Z$4,Data!$A:$A,'Interest Rates'!$S74))</f>
        <v>3.9449999999999998</v>
      </c>
      <c r="AA74" s="15">
        <f>IF(SUMIFS(Data!$G:$G,Data!$B:$B,'Interest Rates'!AA$4,Data!$A:$A,'Interest Rates'!$S74)=0,NA(),SUMIFS(Data!$G:$G,Data!$B:$B,'Interest Rates'!AA$4,Data!$A:$A,'Interest Rates'!$S74))</f>
        <v>4.0999999999999996</v>
      </c>
      <c r="AB74" s="15">
        <f>IF(SUMIFS(Data!$G:$G,Data!$B:$B,'Interest Rates'!AB$4,Data!$A:$A,'Interest Rates'!$S74)=0,NA(),SUMIFS(Data!$G:$G,Data!$B:$B,'Interest Rates'!AB$4,Data!$A:$A,'Interest Rates'!$S74))</f>
        <v>4.5250000000000004</v>
      </c>
      <c r="AC74" s="15" t="e">
        <f>IF(SUMIFS(Data!$G:$G,Data!$B:$B,'Interest Rates'!AC$4,Data!$A:$A,'Interest Rates'!$S74)=0,NA(),SUMIFS(Data!$G:$G,Data!$B:$B,'Interest Rates'!AC$4,Data!$A:$A,'Interest Rates'!$S74))</f>
        <v>#N/A</v>
      </c>
      <c r="AD74" s="15" t="e">
        <f>IF(SUMIFS(Data!$G:$G,Data!$B:$B,'Interest Rates'!AD$4,Data!$A:$A,'Interest Rates'!$S74)=0,NA(),SUMIFS(Data!$G:$G,Data!$B:$B,'Interest Rates'!AD$4,Data!$A:$A,'Interest Rates'!$S74))</f>
        <v>#N/A</v>
      </c>
      <c r="AE74" s="15" t="e">
        <f>IF(SUMIFS(Data!$G:$G,Data!$B:$B,'Interest Rates'!AE$4,Data!$A:$A,'Interest Rates'!$S74)=0,NA(),SUMIFS(Data!$G:$G,Data!$B:$B,'Interest Rates'!AE$4,Data!$A:$A,'Interest Rates'!$S74))</f>
        <v>#N/A</v>
      </c>
      <c r="AF74" s="15" t="e">
        <f>IF(SUMIFS(Data!$G:$G,Data!$B:$B,'Interest Rates'!AF$4,Data!$A:$A,'Interest Rates'!$S74)=0,NA(),SUMIFS(Data!$G:$G,Data!$B:$B,'Interest Rates'!AF$4,Data!$A:$A,'Interest Rates'!$S74))</f>
        <v>#N/A</v>
      </c>
      <c r="AG74" s="15" t="e">
        <f>IF(SUMIFS(Data!$G:$G,Data!$B:$B,'Interest Rates'!AG$4,Data!$A:$A,'Interest Rates'!$S74)=0,NA(),SUMIFS(Data!$G:$G,Data!$B:$B,'Interest Rates'!AG$4,Data!$A:$A,'Interest Rates'!$S74))</f>
        <v>#N/A</v>
      </c>
      <c r="AH74" s="15" t="e">
        <f>IF(SUMIFS(Data!$G:$G,Data!$B:$B,'Interest Rates'!AH$4,Data!$A:$A,'Interest Rates'!$S74)=0,NA(),SUMIFS(Data!$G:$G,Data!$B:$B,'Interest Rates'!AH$4,Data!$A:$A,'Interest Rates'!$S74))</f>
        <v>#N/A</v>
      </c>
      <c r="AI74" s="15" t="e">
        <f>IF(SUMIFS(Data!$G:$G,Data!$B:$B,'Interest Rates'!AI$4,Data!$A:$A,'Interest Rates'!$S74)=0,NA(),SUMIFS(Data!$G:$G,Data!$B:$B,'Interest Rates'!AI$4,Data!$A:$A,'Interest Rates'!$S74))</f>
        <v>#N/A</v>
      </c>
      <c r="AJ74" s="15" t="e">
        <f>IF(SUMIFS(Data!$G:$G,Data!$B:$B,'Interest Rates'!AJ$4,Data!$A:$A,'Interest Rates'!$S74)=0,NA(),SUMIFS(Data!$G:$G,Data!$B:$B,'Interest Rates'!AJ$4,Data!$A:$A,'Interest Rates'!$S74))</f>
        <v>#N/A</v>
      </c>
      <c r="AK74" s="15" t="e">
        <f>IF(SUMIFS(Data!$G:$G,Data!$B:$B,'Interest Rates'!AK$4,Data!$A:$A,'Interest Rates'!$S74)=0,NA(),SUMIFS(Data!$G:$G,Data!$B:$B,'Interest Rates'!AK$4,Data!$A:$A,'Interest Rates'!$S74))</f>
        <v>#N/A</v>
      </c>
      <c r="AL74" s="15" t="e">
        <f>IF(SUMIFS(Data!$G:$G,Data!$B:$B,'Interest Rates'!AL$4,Data!$A:$A,'Interest Rates'!$S74)=0,NA(),SUMIFS(Data!$G:$G,Data!$B:$B,'Interest Rates'!AL$4,Data!$A:$A,'Interest Rates'!$S74))</f>
        <v>#N/A</v>
      </c>
      <c r="AM74" s="15" t="e">
        <f>IF(SUMIFS(Data!$G:$G,Data!$B:$B,'Interest Rates'!AM$4,Data!$A:$A,'Interest Rates'!$S74)=0,NA(),SUMIFS(Data!$G:$G,Data!$B:$B,'Interest Rates'!AM$4,Data!$A:$A,'Interest Rates'!$S74))</f>
        <v>#N/A</v>
      </c>
    </row>
    <row r="75" spans="19:39" x14ac:dyDescent="0.2">
      <c r="S75" s="28">
        <f t="shared" si="4"/>
        <v>41518</v>
      </c>
      <c r="T75" s="15" t="e">
        <f>IF(SUMIFS(Data!$G:$G,Data!$B:$B,'Interest Rates'!T$4,Data!$A:$A,'Interest Rates'!$S75)=0,NA(),SUMIFS(Data!$G:$G,Data!$B:$B,'Interest Rates'!T$4,Data!$A:$A,'Interest Rates'!$S75))</f>
        <v>#N/A</v>
      </c>
      <c r="U75" s="15" t="e">
        <f>IF(SUMIFS(Data!$G:$G,Data!$B:$B,'Interest Rates'!U$4,Data!$A:$A,'Interest Rates'!$S75)=0,NA(),SUMIFS(Data!$G:$G,Data!$B:$B,'Interest Rates'!U$4,Data!$A:$A,'Interest Rates'!$S75))</f>
        <v>#N/A</v>
      </c>
      <c r="V75" s="15" t="e">
        <f>IF(SUMIFS(Data!$G:$G,Data!$B:$B,'Interest Rates'!V$4,Data!$A:$A,'Interest Rates'!$S75)=0,NA(),SUMIFS(Data!$G:$G,Data!$B:$B,'Interest Rates'!V$4,Data!$A:$A,'Interest Rates'!$S75))</f>
        <v>#N/A</v>
      </c>
      <c r="W75" s="15" t="e">
        <f>IF(SUMIFS(Data!$G:$G,Data!$B:$B,'Interest Rates'!W$4,Data!$A:$A,'Interest Rates'!$S75)=0,NA(),SUMIFS(Data!$G:$G,Data!$B:$B,'Interest Rates'!W$4,Data!$A:$A,'Interest Rates'!$S75))</f>
        <v>#N/A</v>
      </c>
      <c r="X75" s="15" t="e">
        <f>IF(SUMIFS(Data!$G:$G,Data!$B:$B,'Interest Rates'!X$4,Data!$A:$A,'Interest Rates'!$S75)=0,NA(),SUMIFS(Data!$G:$G,Data!$B:$B,'Interest Rates'!X$4,Data!$A:$A,'Interest Rates'!$S75))</f>
        <v>#N/A</v>
      </c>
      <c r="Y75" s="15" t="e">
        <f>IF(SUMIFS(Data!$G:$G,Data!$B:$B,'Interest Rates'!Y$4,Data!$A:$A,'Interest Rates'!$S75)=0,NA(),SUMIFS(Data!$G:$G,Data!$B:$B,'Interest Rates'!Y$4,Data!$A:$A,'Interest Rates'!$S75))</f>
        <v>#N/A</v>
      </c>
      <c r="Z75" s="15">
        <f>IF(SUMIFS(Data!$G:$G,Data!$B:$B,'Interest Rates'!Z$4,Data!$A:$A,'Interest Rates'!$S75)=0,NA(),SUMIFS(Data!$G:$G,Data!$B:$B,'Interest Rates'!Z$4,Data!$A:$A,'Interest Rates'!$S75))</f>
        <v>3.57</v>
      </c>
      <c r="AA75" s="15">
        <f>IF(SUMIFS(Data!$G:$G,Data!$B:$B,'Interest Rates'!AA$4,Data!$A:$A,'Interest Rates'!$S75)=0,NA(),SUMIFS(Data!$G:$G,Data!$B:$B,'Interest Rates'!AA$4,Data!$A:$A,'Interest Rates'!$S75))</f>
        <v>3.78</v>
      </c>
      <c r="AB75" s="15">
        <f>IF(SUMIFS(Data!$G:$G,Data!$B:$B,'Interest Rates'!AB$4,Data!$A:$A,'Interest Rates'!$S75)=0,NA(),SUMIFS(Data!$G:$G,Data!$B:$B,'Interest Rates'!AB$4,Data!$A:$A,'Interest Rates'!$S75))</f>
        <v>4.4249999999999998</v>
      </c>
      <c r="AC75" s="15" t="e">
        <f>IF(SUMIFS(Data!$G:$G,Data!$B:$B,'Interest Rates'!AC$4,Data!$A:$A,'Interest Rates'!$S75)=0,NA(),SUMIFS(Data!$G:$G,Data!$B:$B,'Interest Rates'!AC$4,Data!$A:$A,'Interest Rates'!$S75))</f>
        <v>#N/A</v>
      </c>
      <c r="AD75" s="15" t="e">
        <f>IF(SUMIFS(Data!$G:$G,Data!$B:$B,'Interest Rates'!AD$4,Data!$A:$A,'Interest Rates'!$S75)=0,NA(),SUMIFS(Data!$G:$G,Data!$B:$B,'Interest Rates'!AD$4,Data!$A:$A,'Interest Rates'!$S75))</f>
        <v>#N/A</v>
      </c>
      <c r="AE75" s="15" t="e">
        <f>IF(SUMIFS(Data!$G:$G,Data!$B:$B,'Interest Rates'!AE$4,Data!$A:$A,'Interest Rates'!$S75)=0,NA(),SUMIFS(Data!$G:$G,Data!$B:$B,'Interest Rates'!AE$4,Data!$A:$A,'Interest Rates'!$S75))</f>
        <v>#N/A</v>
      </c>
      <c r="AF75" s="15" t="e">
        <f>IF(SUMIFS(Data!$G:$G,Data!$B:$B,'Interest Rates'!AF$4,Data!$A:$A,'Interest Rates'!$S75)=0,NA(),SUMIFS(Data!$G:$G,Data!$B:$B,'Interest Rates'!AF$4,Data!$A:$A,'Interest Rates'!$S75))</f>
        <v>#N/A</v>
      </c>
      <c r="AG75" s="15" t="e">
        <f>IF(SUMIFS(Data!$G:$G,Data!$B:$B,'Interest Rates'!AG$4,Data!$A:$A,'Interest Rates'!$S75)=0,NA(),SUMIFS(Data!$G:$G,Data!$B:$B,'Interest Rates'!AG$4,Data!$A:$A,'Interest Rates'!$S75))</f>
        <v>#N/A</v>
      </c>
      <c r="AH75" s="15" t="e">
        <f>IF(SUMIFS(Data!$G:$G,Data!$B:$B,'Interest Rates'!AH$4,Data!$A:$A,'Interest Rates'!$S75)=0,NA(),SUMIFS(Data!$G:$G,Data!$B:$B,'Interest Rates'!AH$4,Data!$A:$A,'Interest Rates'!$S75))</f>
        <v>#N/A</v>
      </c>
      <c r="AI75" s="15" t="e">
        <f>IF(SUMIFS(Data!$G:$G,Data!$B:$B,'Interest Rates'!AI$4,Data!$A:$A,'Interest Rates'!$S75)=0,NA(),SUMIFS(Data!$G:$G,Data!$B:$B,'Interest Rates'!AI$4,Data!$A:$A,'Interest Rates'!$S75))</f>
        <v>#N/A</v>
      </c>
      <c r="AJ75" s="15" t="e">
        <f>IF(SUMIFS(Data!$G:$G,Data!$B:$B,'Interest Rates'!AJ$4,Data!$A:$A,'Interest Rates'!$S75)=0,NA(),SUMIFS(Data!$G:$G,Data!$B:$B,'Interest Rates'!AJ$4,Data!$A:$A,'Interest Rates'!$S75))</f>
        <v>#N/A</v>
      </c>
      <c r="AK75" s="15" t="e">
        <f>IF(SUMIFS(Data!$G:$G,Data!$B:$B,'Interest Rates'!AK$4,Data!$A:$A,'Interest Rates'!$S75)=0,NA(),SUMIFS(Data!$G:$G,Data!$B:$B,'Interest Rates'!AK$4,Data!$A:$A,'Interest Rates'!$S75))</f>
        <v>#N/A</v>
      </c>
      <c r="AL75" s="15" t="e">
        <f>IF(SUMIFS(Data!$G:$G,Data!$B:$B,'Interest Rates'!AL$4,Data!$A:$A,'Interest Rates'!$S75)=0,NA(),SUMIFS(Data!$G:$G,Data!$B:$B,'Interest Rates'!AL$4,Data!$A:$A,'Interest Rates'!$S75))</f>
        <v>#N/A</v>
      </c>
      <c r="AM75" s="15" t="e">
        <f>IF(SUMIFS(Data!$G:$G,Data!$B:$B,'Interest Rates'!AM$4,Data!$A:$A,'Interest Rates'!$S75)=0,NA(),SUMIFS(Data!$G:$G,Data!$B:$B,'Interest Rates'!AM$4,Data!$A:$A,'Interest Rates'!$S75))</f>
        <v>#N/A</v>
      </c>
    </row>
    <row r="76" spans="19:39" x14ac:dyDescent="0.2">
      <c r="S76" s="28">
        <f t="shared" si="4"/>
        <v>41548</v>
      </c>
      <c r="T76" s="15" t="e">
        <f>IF(SUMIFS(Data!$G:$G,Data!$B:$B,'Interest Rates'!T$4,Data!$A:$A,'Interest Rates'!$S76)=0,NA(),SUMIFS(Data!$G:$G,Data!$B:$B,'Interest Rates'!T$4,Data!$A:$A,'Interest Rates'!$S76))</f>
        <v>#N/A</v>
      </c>
      <c r="U76" s="15" t="e">
        <f>IF(SUMIFS(Data!$G:$G,Data!$B:$B,'Interest Rates'!U$4,Data!$A:$A,'Interest Rates'!$S76)=0,NA(),SUMIFS(Data!$G:$G,Data!$B:$B,'Interest Rates'!U$4,Data!$A:$A,'Interest Rates'!$S76))</f>
        <v>#N/A</v>
      </c>
      <c r="V76" s="15" t="e">
        <f>IF(SUMIFS(Data!$G:$G,Data!$B:$B,'Interest Rates'!V$4,Data!$A:$A,'Interest Rates'!$S76)=0,NA(),SUMIFS(Data!$G:$G,Data!$B:$B,'Interest Rates'!V$4,Data!$A:$A,'Interest Rates'!$S76))</f>
        <v>#N/A</v>
      </c>
      <c r="W76" s="15" t="e">
        <f>IF(SUMIFS(Data!$G:$G,Data!$B:$B,'Interest Rates'!W$4,Data!$A:$A,'Interest Rates'!$S76)=0,NA(),SUMIFS(Data!$G:$G,Data!$B:$B,'Interest Rates'!W$4,Data!$A:$A,'Interest Rates'!$S76))</f>
        <v>#N/A</v>
      </c>
      <c r="X76" s="15" t="e">
        <f>IF(SUMIFS(Data!$G:$G,Data!$B:$B,'Interest Rates'!X$4,Data!$A:$A,'Interest Rates'!$S76)=0,NA(),SUMIFS(Data!$G:$G,Data!$B:$B,'Interest Rates'!X$4,Data!$A:$A,'Interest Rates'!$S76))</f>
        <v>#N/A</v>
      </c>
      <c r="Y76" s="15" t="e">
        <f>IF(SUMIFS(Data!$G:$G,Data!$B:$B,'Interest Rates'!Y$4,Data!$A:$A,'Interest Rates'!$S76)=0,NA(),SUMIFS(Data!$G:$G,Data!$B:$B,'Interest Rates'!Y$4,Data!$A:$A,'Interest Rates'!$S76))</f>
        <v>#N/A</v>
      </c>
      <c r="Z76" s="15">
        <f>IF(SUMIFS(Data!$G:$G,Data!$B:$B,'Interest Rates'!Z$4,Data!$A:$A,'Interest Rates'!$S76)=0,NA(),SUMIFS(Data!$G:$G,Data!$B:$B,'Interest Rates'!Z$4,Data!$A:$A,'Interest Rates'!$S76))</f>
        <v>3.5</v>
      </c>
      <c r="AA76" s="15">
        <f>IF(SUMIFS(Data!$G:$G,Data!$B:$B,'Interest Rates'!AA$4,Data!$A:$A,'Interest Rates'!$S76)=0,NA(),SUMIFS(Data!$G:$G,Data!$B:$B,'Interest Rates'!AA$4,Data!$A:$A,'Interest Rates'!$S76))</f>
        <v>3.5</v>
      </c>
      <c r="AB76" s="15">
        <f>IF(SUMIFS(Data!$G:$G,Data!$B:$B,'Interest Rates'!AB$4,Data!$A:$A,'Interest Rates'!$S76)=0,NA(),SUMIFS(Data!$G:$G,Data!$B:$B,'Interest Rates'!AB$4,Data!$A:$A,'Interest Rates'!$S76))</f>
        <v>4.2750000000000004</v>
      </c>
      <c r="AC76" s="15" t="e">
        <f>IF(SUMIFS(Data!$G:$G,Data!$B:$B,'Interest Rates'!AC$4,Data!$A:$A,'Interest Rates'!$S76)=0,NA(),SUMIFS(Data!$G:$G,Data!$B:$B,'Interest Rates'!AC$4,Data!$A:$A,'Interest Rates'!$S76))</f>
        <v>#N/A</v>
      </c>
      <c r="AD76" s="15" t="e">
        <f>IF(SUMIFS(Data!$G:$G,Data!$B:$B,'Interest Rates'!AD$4,Data!$A:$A,'Interest Rates'!$S76)=0,NA(),SUMIFS(Data!$G:$G,Data!$B:$B,'Interest Rates'!AD$4,Data!$A:$A,'Interest Rates'!$S76))</f>
        <v>#N/A</v>
      </c>
      <c r="AE76" s="15" t="e">
        <f>IF(SUMIFS(Data!$G:$G,Data!$B:$B,'Interest Rates'!AE$4,Data!$A:$A,'Interest Rates'!$S76)=0,NA(),SUMIFS(Data!$G:$G,Data!$B:$B,'Interest Rates'!AE$4,Data!$A:$A,'Interest Rates'!$S76))</f>
        <v>#N/A</v>
      </c>
      <c r="AF76" s="15" t="e">
        <f>IF(SUMIFS(Data!$G:$G,Data!$B:$B,'Interest Rates'!AF$4,Data!$A:$A,'Interest Rates'!$S76)=0,NA(),SUMIFS(Data!$G:$G,Data!$B:$B,'Interest Rates'!AF$4,Data!$A:$A,'Interest Rates'!$S76))</f>
        <v>#N/A</v>
      </c>
      <c r="AG76" s="15" t="e">
        <f>IF(SUMIFS(Data!$G:$G,Data!$B:$B,'Interest Rates'!AG$4,Data!$A:$A,'Interest Rates'!$S76)=0,NA(),SUMIFS(Data!$G:$G,Data!$B:$B,'Interest Rates'!AG$4,Data!$A:$A,'Interest Rates'!$S76))</f>
        <v>#N/A</v>
      </c>
      <c r="AH76" s="15" t="e">
        <f>IF(SUMIFS(Data!$G:$G,Data!$B:$B,'Interest Rates'!AH$4,Data!$A:$A,'Interest Rates'!$S76)=0,NA(),SUMIFS(Data!$G:$G,Data!$B:$B,'Interest Rates'!AH$4,Data!$A:$A,'Interest Rates'!$S76))</f>
        <v>#N/A</v>
      </c>
      <c r="AI76" s="15" t="e">
        <f>IF(SUMIFS(Data!$G:$G,Data!$B:$B,'Interest Rates'!AI$4,Data!$A:$A,'Interest Rates'!$S76)=0,NA(),SUMIFS(Data!$G:$G,Data!$B:$B,'Interest Rates'!AI$4,Data!$A:$A,'Interest Rates'!$S76))</f>
        <v>#N/A</v>
      </c>
      <c r="AJ76" s="15" t="e">
        <f>IF(SUMIFS(Data!$G:$G,Data!$B:$B,'Interest Rates'!AJ$4,Data!$A:$A,'Interest Rates'!$S76)=0,NA(),SUMIFS(Data!$G:$G,Data!$B:$B,'Interest Rates'!AJ$4,Data!$A:$A,'Interest Rates'!$S76))</f>
        <v>#N/A</v>
      </c>
      <c r="AK76" s="15" t="e">
        <f>IF(SUMIFS(Data!$G:$G,Data!$B:$B,'Interest Rates'!AK$4,Data!$A:$A,'Interest Rates'!$S76)=0,NA(),SUMIFS(Data!$G:$G,Data!$B:$B,'Interest Rates'!AK$4,Data!$A:$A,'Interest Rates'!$S76))</f>
        <v>#N/A</v>
      </c>
      <c r="AL76" s="15" t="e">
        <f>IF(SUMIFS(Data!$G:$G,Data!$B:$B,'Interest Rates'!AL$4,Data!$A:$A,'Interest Rates'!$S76)=0,NA(),SUMIFS(Data!$G:$G,Data!$B:$B,'Interest Rates'!AL$4,Data!$A:$A,'Interest Rates'!$S76))</f>
        <v>#N/A</v>
      </c>
      <c r="AM76" s="15" t="e">
        <f>IF(SUMIFS(Data!$G:$G,Data!$B:$B,'Interest Rates'!AM$4,Data!$A:$A,'Interest Rates'!$S76)=0,NA(),SUMIFS(Data!$G:$G,Data!$B:$B,'Interest Rates'!AM$4,Data!$A:$A,'Interest Rates'!$S76))</f>
        <v>#N/A</v>
      </c>
    </row>
    <row r="77" spans="19:39" x14ac:dyDescent="0.2">
      <c r="S77" s="28">
        <f t="shared" si="4"/>
        <v>41579</v>
      </c>
      <c r="T77" s="15" t="e">
        <f>IF(SUMIFS(Data!$G:$G,Data!$B:$B,'Interest Rates'!T$4,Data!$A:$A,'Interest Rates'!$S77)=0,NA(),SUMIFS(Data!$G:$G,Data!$B:$B,'Interest Rates'!T$4,Data!$A:$A,'Interest Rates'!$S77))</f>
        <v>#N/A</v>
      </c>
      <c r="U77" s="15" t="e">
        <f>IF(SUMIFS(Data!$G:$G,Data!$B:$B,'Interest Rates'!U$4,Data!$A:$A,'Interest Rates'!$S77)=0,NA(),SUMIFS(Data!$G:$G,Data!$B:$B,'Interest Rates'!U$4,Data!$A:$A,'Interest Rates'!$S77))</f>
        <v>#N/A</v>
      </c>
      <c r="V77" s="15" t="e">
        <f>IF(SUMIFS(Data!$G:$G,Data!$B:$B,'Interest Rates'!V$4,Data!$A:$A,'Interest Rates'!$S77)=0,NA(),SUMIFS(Data!$G:$G,Data!$B:$B,'Interest Rates'!V$4,Data!$A:$A,'Interest Rates'!$S77))</f>
        <v>#N/A</v>
      </c>
      <c r="W77" s="15" t="e">
        <f>IF(SUMIFS(Data!$G:$G,Data!$B:$B,'Interest Rates'!W$4,Data!$A:$A,'Interest Rates'!$S77)=0,NA(),SUMIFS(Data!$G:$G,Data!$B:$B,'Interest Rates'!W$4,Data!$A:$A,'Interest Rates'!$S77))</f>
        <v>#N/A</v>
      </c>
      <c r="X77" s="15" t="e">
        <f>IF(SUMIFS(Data!$G:$G,Data!$B:$B,'Interest Rates'!X$4,Data!$A:$A,'Interest Rates'!$S77)=0,NA(),SUMIFS(Data!$G:$G,Data!$B:$B,'Interest Rates'!X$4,Data!$A:$A,'Interest Rates'!$S77))</f>
        <v>#N/A</v>
      </c>
      <c r="Y77" s="15" t="e">
        <f>IF(SUMIFS(Data!$G:$G,Data!$B:$B,'Interest Rates'!Y$4,Data!$A:$A,'Interest Rates'!$S77)=0,NA(),SUMIFS(Data!$G:$G,Data!$B:$B,'Interest Rates'!Y$4,Data!$A:$A,'Interest Rates'!$S77))</f>
        <v>#N/A</v>
      </c>
      <c r="Z77" s="15">
        <f>IF(SUMIFS(Data!$G:$G,Data!$B:$B,'Interest Rates'!Z$4,Data!$A:$A,'Interest Rates'!$S77)=0,NA(),SUMIFS(Data!$G:$G,Data!$B:$B,'Interest Rates'!Z$4,Data!$A:$A,'Interest Rates'!$S77))</f>
        <v>3.4449999999999998</v>
      </c>
      <c r="AA77" s="15">
        <f>IF(SUMIFS(Data!$G:$G,Data!$B:$B,'Interest Rates'!AA$4,Data!$A:$A,'Interest Rates'!$S77)=0,NA(),SUMIFS(Data!$G:$G,Data!$B:$B,'Interest Rates'!AA$4,Data!$A:$A,'Interest Rates'!$S77))</f>
        <v>3.5</v>
      </c>
      <c r="AB77" s="15">
        <f>IF(SUMIFS(Data!$G:$G,Data!$B:$B,'Interest Rates'!AB$4,Data!$A:$A,'Interest Rates'!$S77)=0,NA(),SUMIFS(Data!$G:$G,Data!$B:$B,'Interest Rates'!AB$4,Data!$A:$A,'Interest Rates'!$S77))</f>
        <v>4.1500000000000004</v>
      </c>
      <c r="AC77" s="15" t="e">
        <f>IF(SUMIFS(Data!$G:$G,Data!$B:$B,'Interest Rates'!AC$4,Data!$A:$A,'Interest Rates'!$S77)=0,NA(),SUMIFS(Data!$G:$G,Data!$B:$B,'Interest Rates'!AC$4,Data!$A:$A,'Interest Rates'!$S77))</f>
        <v>#N/A</v>
      </c>
      <c r="AD77" s="15" t="e">
        <f>IF(SUMIFS(Data!$G:$G,Data!$B:$B,'Interest Rates'!AD$4,Data!$A:$A,'Interest Rates'!$S77)=0,NA(),SUMIFS(Data!$G:$G,Data!$B:$B,'Interest Rates'!AD$4,Data!$A:$A,'Interest Rates'!$S77))</f>
        <v>#N/A</v>
      </c>
      <c r="AE77" s="15" t="e">
        <f>IF(SUMIFS(Data!$G:$G,Data!$B:$B,'Interest Rates'!AE$4,Data!$A:$A,'Interest Rates'!$S77)=0,NA(),SUMIFS(Data!$G:$G,Data!$B:$B,'Interest Rates'!AE$4,Data!$A:$A,'Interest Rates'!$S77))</f>
        <v>#N/A</v>
      </c>
      <c r="AF77" s="15" t="e">
        <f>IF(SUMIFS(Data!$G:$G,Data!$B:$B,'Interest Rates'!AF$4,Data!$A:$A,'Interest Rates'!$S77)=0,NA(),SUMIFS(Data!$G:$G,Data!$B:$B,'Interest Rates'!AF$4,Data!$A:$A,'Interest Rates'!$S77))</f>
        <v>#N/A</v>
      </c>
      <c r="AG77" s="15" t="e">
        <f>IF(SUMIFS(Data!$G:$G,Data!$B:$B,'Interest Rates'!AG$4,Data!$A:$A,'Interest Rates'!$S77)=0,NA(),SUMIFS(Data!$G:$G,Data!$B:$B,'Interest Rates'!AG$4,Data!$A:$A,'Interest Rates'!$S77))</f>
        <v>#N/A</v>
      </c>
      <c r="AH77" s="15" t="e">
        <f>IF(SUMIFS(Data!$G:$G,Data!$B:$B,'Interest Rates'!AH$4,Data!$A:$A,'Interest Rates'!$S77)=0,NA(),SUMIFS(Data!$G:$G,Data!$B:$B,'Interest Rates'!AH$4,Data!$A:$A,'Interest Rates'!$S77))</f>
        <v>#N/A</v>
      </c>
      <c r="AI77" s="15" t="e">
        <f>IF(SUMIFS(Data!$G:$G,Data!$B:$B,'Interest Rates'!AI$4,Data!$A:$A,'Interest Rates'!$S77)=0,NA(),SUMIFS(Data!$G:$G,Data!$B:$B,'Interest Rates'!AI$4,Data!$A:$A,'Interest Rates'!$S77))</f>
        <v>#N/A</v>
      </c>
      <c r="AJ77" s="15" t="e">
        <f>IF(SUMIFS(Data!$G:$G,Data!$B:$B,'Interest Rates'!AJ$4,Data!$A:$A,'Interest Rates'!$S77)=0,NA(),SUMIFS(Data!$G:$G,Data!$B:$B,'Interest Rates'!AJ$4,Data!$A:$A,'Interest Rates'!$S77))</f>
        <v>#N/A</v>
      </c>
      <c r="AK77" s="15" t="e">
        <f>IF(SUMIFS(Data!$G:$G,Data!$B:$B,'Interest Rates'!AK$4,Data!$A:$A,'Interest Rates'!$S77)=0,NA(),SUMIFS(Data!$G:$G,Data!$B:$B,'Interest Rates'!AK$4,Data!$A:$A,'Interest Rates'!$S77))</f>
        <v>#N/A</v>
      </c>
      <c r="AL77" s="15" t="e">
        <f>IF(SUMIFS(Data!$G:$G,Data!$B:$B,'Interest Rates'!AL$4,Data!$A:$A,'Interest Rates'!$S77)=0,NA(),SUMIFS(Data!$G:$G,Data!$B:$B,'Interest Rates'!AL$4,Data!$A:$A,'Interest Rates'!$S77))</f>
        <v>#N/A</v>
      </c>
      <c r="AM77" s="15" t="e">
        <f>IF(SUMIFS(Data!$G:$G,Data!$B:$B,'Interest Rates'!AM$4,Data!$A:$A,'Interest Rates'!$S77)=0,NA(),SUMIFS(Data!$G:$G,Data!$B:$B,'Interest Rates'!AM$4,Data!$A:$A,'Interest Rates'!$S77))</f>
        <v>#N/A</v>
      </c>
    </row>
    <row r="78" spans="19:39" x14ac:dyDescent="0.2">
      <c r="S78" s="28">
        <f t="shared" si="4"/>
        <v>41609</v>
      </c>
      <c r="T78" s="15" t="e">
        <f>IF(SUMIFS(Data!$G:$G,Data!$B:$B,'Interest Rates'!T$4,Data!$A:$A,'Interest Rates'!$S78)=0,NA(),SUMIFS(Data!$G:$G,Data!$B:$B,'Interest Rates'!T$4,Data!$A:$A,'Interest Rates'!$S78))</f>
        <v>#N/A</v>
      </c>
      <c r="U78" s="15" t="e">
        <f>IF(SUMIFS(Data!$G:$G,Data!$B:$B,'Interest Rates'!U$4,Data!$A:$A,'Interest Rates'!$S78)=0,NA(),SUMIFS(Data!$G:$G,Data!$B:$B,'Interest Rates'!U$4,Data!$A:$A,'Interest Rates'!$S78))</f>
        <v>#N/A</v>
      </c>
      <c r="V78" s="15" t="e">
        <f>IF(SUMIFS(Data!$G:$G,Data!$B:$B,'Interest Rates'!V$4,Data!$A:$A,'Interest Rates'!$S78)=0,NA(),SUMIFS(Data!$G:$G,Data!$B:$B,'Interest Rates'!V$4,Data!$A:$A,'Interest Rates'!$S78))</f>
        <v>#N/A</v>
      </c>
      <c r="W78" s="15" t="e">
        <f>IF(SUMIFS(Data!$G:$G,Data!$B:$B,'Interest Rates'!W$4,Data!$A:$A,'Interest Rates'!$S78)=0,NA(),SUMIFS(Data!$G:$G,Data!$B:$B,'Interest Rates'!W$4,Data!$A:$A,'Interest Rates'!$S78))</f>
        <v>#N/A</v>
      </c>
      <c r="X78" s="15" t="e">
        <f>IF(SUMIFS(Data!$G:$G,Data!$B:$B,'Interest Rates'!X$4,Data!$A:$A,'Interest Rates'!$S78)=0,NA(),SUMIFS(Data!$G:$G,Data!$B:$B,'Interest Rates'!X$4,Data!$A:$A,'Interest Rates'!$S78))</f>
        <v>#N/A</v>
      </c>
      <c r="Y78" s="15" t="e">
        <f>IF(SUMIFS(Data!$G:$G,Data!$B:$B,'Interest Rates'!Y$4,Data!$A:$A,'Interest Rates'!$S78)=0,NA(),SUMIFS(Data!$G:$G,Data!$B:$B,'Interest Rates'!Y$4,Data!$A:$A,'Interest Rates'!$S78))</f>
        <v>#N/A</v>
      </c>
      <c r="Z78" s="15">
        <f>IF(SUMIFS(Data!$G:$G,Data!$B:$B,'Interest Rates'!Z$4,Data!$A:$A,'Interest Rates'!$S78)=0,NA(),SUMIFS(Data!$G:$G,Data!$B:$B,'Interest Rates'!Z$4,Data!$A:$A,'Interest Rates'!$S78))</f>
        <v>3.41</v>
      </c>
      <c r="AA78" s="15">
        <f>IF(SUMIFS(Data!$G:$G,Data!$B:$B,'Interest Rates'!AA$4,Data!$A:$A,'Interest Rates'!$S78)=0,NA(),SUMIFS(Data!$G:$G,Data!$B:$B,'Interest Rates'!AA$4,Data!$A:$A,'Interest Rates'!$S78))</f>
        <v>3.5</v>
      </c>
      <c r="AB78" s="15">
        <f>IF(SUMIFS(Data!$G:$G,Data!$B:$B,'Interest Rates'!AB$4,Data!$A:$A,'Interest Rates'!$S78)=0,NA(),SUMIFS(Data!$G:$G,Data!$B:$B,'Interest Rates'!AB$4,Data!$A:$A,'Interest Rates'!$S78))</f>
        <v>4.1150000000000002</v>
      </c>
      <c r="AC78" s="15">
        <f>IF(SUMIFS(Data!$G:$G,Data!$B:$B,'Interest Rates'!AC$4,Data!$A:$A,'Interest Rates'!$S78)=0,NA(),SUMIFS(Data!$G:$G,Data!$B:$B,'Interest Rates'!AC$4,Data!$A:$A,'Interest Rates'!$S78))</f>
        <v>4.67</v>
      </c>
      <c r="AD78" s="15" t="e">
        <f>IF(SUMIFS(Data!$G:$G,Data!$B:$B,'Interest Rates'!AD$4,Data!$A:$A,'Interest Rates'!$S78)=0,NA(),SUMIFS(Data!$G:$G,Data!$B:$B,'Interest Rates'!AD$4,Data!$A:$A,'Interest Rates'!$S78))</f>
        <v>#N/A</v>
      </c>
      <c r="AE78" s="15" t="e">
        <f>IF(SUMIFS(Data!$G:$G,Data!$B:$B,'Interest Rates'!AE$4,Data!$A:$A,'Interest Rates'!$S78)=0,NA(),SUMIFS(Data!$G:$G,Data!$B:$B,'Interest Rates'!AE$4,Data!$A:$A,'Interest Rates'!$S78))</f>
        <v>#N/A</v>
      </c>
      <c r="AF78" s="15" t="e">
        <f>IF(SUMIFS(Data!$G:$G,Data!$B:$B,'Interest Rates'!AF$4,Data!$A:$A,'Interest Rates'!$S78)=0,NA(),SUMIFS(Data!$G:$G,Data!$B:$B,'Interest Rates'!AF$4,Data!$A:$A,'Interest Rates'!$S78))</f>
        <v>#N/A</v>
      </c>
      <c r="AG78" s="15" t="e">
        <f>IF(SUMIFS(Data!$G:$G,Data!$B:$B,'Interest Rates'!AG$4,Data!$A:$A,'Interest Rates'!$S78)=0,NA(),SUMIFS(Data!$G:$G,Data!$B:$B,'Interest Rates'!AG$4,Data!$A:$A,'Interest Rates'!$S78))</f>
        <v>#N/A</v>
      </c>
      <c r="AH78" s="15" t="e">
        <f>IF(SUMIFS(Data!$G:$G,Data!$B:$B,'Interest Rates'!AH$4,Data!$A:$A,'Interest Rates'!$S78)=0,NA(),SUMIFS(Data!$G:$G,Data!$B:$B,'Interest Rates'!AH$4,Data!$A:$A,'Interest Rates'!$S78))</f>
        <v>#N/A</v>
      </c>
      <c r="AI78" s="15" t="e">
        <f>IF(SUMIFS(Data!$G:$G,Data!$B:$B,'Interest Rates'!AI$4,Data!$A:$A,'Interest Rates'!$S78)=0,NA(),SUMIFS(Data!$G:$G,Data!$B:$B,'Interest Rates'!AI$4,Data!$A:$A,'Interest Rates'!$S78))</f>
        <v>#N/A</v>
      </c>
      <c r="AJ78" s="15" t="e">
        <f>IF(SUMIFS(Data!$G:$G,Data!$B:$B,'Interest Rates'!AJ$4,Data!$A:$A,'Interest Rates'!$S78)=0,NA(),SUMIFS(Data!$G:$G,Data!$B:$B,'Interest Rates'!AJ$4,Data!$A:$A,'Interest Rates'!$S78))</f>
        <v>#N/A</v>
      </c>
      <c r="AK78" s="15" t="e">
        <f>IF(SUMIFS(Data!$G:$G,Data!$B:$B,'Interest Rates'!AK$4,Data!$A:$A,'Interest Rates'!$S78)=0,NA(),SUMIFS(Data!$G:$G,Data!$B:$B,'Interest Rates'!AK$4,Data!$A:$A,'Interest Rates'!$S78))</f>
        <v>#N/A</v>
      </c>
      <c r="AL78" s="15" t="e">
        <f>IF(SUMIFS(Data!$G:$G,Data!$B:$B,'Interest Rates'!AL$4,Data!$A:$A,'Interest Rates'!$S78)=0,NA(),SUMIFS(Data!$G:$G,Data!$B:$B,'Interest Rates'!AL$4,Data!$A:$A,'Interest Rates'!$S78))</f>
        <v>#N/A</v>
      </c>
      <c r="AM78" s="15" t="e">
        <f>IF(SUMIFS(Data!$G:$G,Data!$B:$B,'Interest Rates'!AM$4,Data!$A:$A,'Interest Rates'!$S78)=0,NA(),SUMIFS(Data!$G:$G,Data!$B:$B,'Interest Rates'!AM$4,Data!$A:$A,'Interest Rates'!$S78))</f>
        <v>#N/A</v>
      </c>
    </row>
    <row r="79" spans="19:39" x14ac:dyDescent="0.2">
      <c r="S79" s="28">
        <f t="shared" si="4"/>
        <v>41640</v>
      </c>
      <c r="T79" s="15" t="e">
        <f>IF(SUMIFS(Data!$G:$G,Data!$B:$B,'Interest Rates'!T$4,Data!$A:$A,'Interest Rates'!$S79)=0,NA(),SUMIFS(Data!$G:$G,Data!$B:$B,'Interest Rates'!T$4,Data!$A:$A,'Interest Rates'!$S79))</f>
        <v>#N/A</v>
      </c>
      <c r="U79" s="15" t="e">
        <f>IF(SUMIFS(Data!$G:$G,Data!$B:$B,'Interest Rates'!U$4,Data!$A:$A,'Interest Rates'!$S79)=0,NA(),SUMIFS(Data!$G:$G,Data!$B:$B,'Interest Rates'!U$4,Data!$A:$A,'Interest Rates'!$S79))</f>
        <v>#N/A</v>
      </c>
      <c r="V79" s="15" t="e">
        <f>IF(SUMIFS(Data!$G:$G,Data!$B:$B,'Interest Rates'!V$4,Data!$A:$A,'Interest Rates'!$S79)=0,NA(),SUMIFS(Data!$G:$G,Data!$B:$B,'Interest Rates'!V$4,Data!$A:$A,'Interest Rates'!$S79))</f>
        <v>#N/A</v>
      </c>
      <c r="W79" s="15" t="e">
        <f>IF(SUMIFS(Data!$G:$G,Data!$B:$B,'Interest Rates'!W$4,Data!$A:$A,'Interest Rates'!$S79)=0,NA(),SUMIFS(Data!$G:$G,Data!$B:$B,'Interest Rates'!W$4,Data!$A:$A,'Interest Rates'!$S79))</f>
        <v>#N/A</v>
      </c>
      <c r="X79" s="15" t="e">
        <f>IF(SUMIFS(Data!$G:$G,Data!$B:$B,'Interest Rates'!X$4,Data!$A:$A,'Interest Rates'!$S79)=0,NA(),SUMIFS(Data!$G:$G,Data!$B:$B,'Interest Rates'!X$4,Data!$A:$A,'Interest Rates'!$S79))</f>
        <v>#N/A</v>
      </c>
      <c r="Y79" s="15" t="e">
        <f>IF(SUMIFS(Data!$G:$G,Data!$B:$B,'Interest Rates'!Y$4,Data!$A:$A,'Interest Rates'!$S79)=0,NA(),SUMIFS(Data!$G:$G,Data!$B:$B,'Interest Rates'!Y$4,Data!$A:$A,'Interest Rates'!$S79))</f>
        <v>#N/A</v>
      </c>
      <c r="Z79" s="15" t="e">
        <f>IF(SUMIFS(Data!$G:$G,Data!$B:$B,'Interest Rates'!Z$4,Data!$A:$A,'Interest Rates'!$S79)=0,NA(),SUMIFS(Data!$G:$G,Data!$B:$B,'Interest Rates'!Z$4,Data!$A:$A,'Interest Rates'!$S79))</f>
        <v>#N/A</v>
      </c>
      <c r="AA79" s="15">
        <f>IF(SUMIFS(Data!$G:$G,Data!$B:$B,'Interest Rates'!AA$4,Data!$A:$A,'Interest Rates'!$S79)=0,NA(),SUMIFS(Data!$G:$G,Data!$B:$B,'Interest Rates'!AA$4,Data!$A:$A,'Interest Rates'!$S79))</f>
        <v>3.5</v>
      </c>
      <c r="AB79" s="15">
        <f>IF(SUMIFS(Data!$G:$G,Data!$B:$B,'Interest Rates'!AB$4,Data!$A:$A,'Interest Rates'!$S79)=0,NA(),SUMIFS(Data!$G:$G,Data!$B:$B,'Interest Rates'!AB$4,Data!$A:$A,'Interest Rates'!$S79))</f>
        <v>4</v>
      </c>
      <c r="AC79" s="15">
        <f>IF(SUMIFS(Data!$G:$G,Data!$B:$B,'Interest Rates'!AC$4,Data!$A:$A,'Interest Rates'!$S79)=0,NA(),SUMIFS(Data!$G:$G,Data!$B:$B,'Interest Rates'!AC$4,Data!$A:$A,'Interest Rates'!$S79))</f>
        <v>4.67</v>
      </c>
      <c r="AD79" s="15" t="e">
        <f>IF(SUMIFS(Data!$G:$G,Data!$B:$B,'Interest Rates'!AD$4,Data!$A:$A,'Interest Rates'!$S79)=0,NA(),SUMIFS(Data!$G:$G,Data!$B:$B,'Interest Rates'!AD$4,Data!$A:$A,'Interest Rates'!$S79))</f>
        <v>#N/A</v>
      </c>
      <c r="AE79" s="15" t="e">
        <f>IF(SUMIFS(Data!$G:$G,Data!$B:$B,'Interest Rates'!AE$4,Data!$A:$A,'Interest Rates'!$S79)=0,NA(),SUMIFS(Data!$G:$G,Data!$B:$B,'Interest Rates'!AE$4,Data!$A:$A,'Interest Rates'!$S79))</f>
        <v>#N/A</v>
      </c>
      <c r="AF79" s="15" t="e">
        <f>IF(SUMIFS(Data!$G:$G,Data!$B:$B,'Interest Rates'!AF$4,Data!$A:$A,'Interest Rates'!$S79)=0,NA(),SUMIFS(Data!$G:$G,Data!$B:$B,'Interest Rates'!AF$4,Data!$A:$A,'Interest Rates'!$S79))</f>
        <v>#N/A</v>
      </c>
      <c r="AG79" s="15" t="e">
        <f>IF(SUMIFS(Data!$G:$G,Data!$B:$B,'Interest Rates'!AG$4,Data!$A:$A,'Interest Rates'!$S79)=0,NA(),SUMIFS(Data!$G:$G,Data!$B:$B,'Interest Rates'!AG$4,Data!$A:$A,'Interest Rates'!$S79))</f>
        <v>#N/A</v>
      </c>
      <c r="AH79" s="15" t="e">
        <f>IF(SUMIFS(Data!$G:$G,Data!$B:$B,'Interest Rates'!AH$4,Data!$A:$A,'Interest Rates'!$S79)=0,NA(),SUMIFS(Data!$G:$G,Data!$B:$B,'Interest Rates'!AH$4,Data!$A:$A,'Interest Rates'!$S79))</f>
        <v>#N/A</v>
      </c>
      <c r="AI79" s="15" t="e">
        <f>IF(SUMIFS(Data!$G:$G,Data!$B:$B,'Interest Rates'!AI$4,Data!$A:$A,'Interest Rates'!$S79)=0,NA(),SUMIFS(Data!$G:$G,Data!$B:$B,'Interest Rates'!AI$4,Data!$A:$A,'Interest Rates'!$S79))</f>
        <v>#N/A</v>
      </c>
      <c r="AJ79" s="15" t="e">
        <f>IF(SUMIFS(Data!$G:$G,Data!$B:$B,'Interest Rates'!AJ$4,Data!$A:$A,'Interest Rates'!$S79)=0,NA(),SUMIFS(Data!$G:$G,Data!$B:$B,'Interest Rates'!AJ$4,Data!$A:$A,'Interest Rates'!$S79))</f>
        <v>#N/A</v>
      </c>
      <c r="AK79" s="15" t="e">
        <f>IF(SUMIFS(Data!$G:$G,Data!$B:$B,'Interest Rates'!AK$4,Data!$A:$A,'Interest Rates'!$S79)=0,NA(),SUMIFS(Data!$G:$G,Data!$B:$B,'Interest Rates'!AK$4,Data!$A:$A,'Interest Rates'!$S79))</f>
        <v>#N/A</v>
      </c>
      <c r="AL79" s="15" t="e">
        <f>IF(SUMIFS(Data!$G:$G,Data!$B:$B,'Interest Rates'!AL$4,Data!$A:$A,'Interest Rates'!$S79)=0,NA(),SUMIFS(Data!$G:$G,Data!$B:$B,'Interest Rates'!AL$4,Data!$A:$A,'Interest Rates'!$S79))</f>
        <v>#N/A</v>
      </c>
      <c r="AM79" s="15" t="e">
        <f>IF(SUMIFS(Data!$G:$G,Data!$B:$B,'Interest Rates'!AM$4,Data!$A:$A,'Interest Rates'!$S79)=0,NA(),SUMIFS(Data!$G:$G,Data!$B:$B,'Interest Rates'!AM$4,Data!$A:$A,'Interest Rates'!$S79))</f>
        <v>#N/A</v>
      </c>
    </row>
    <row r="80" spans="19:39" x14ac:dyDescent="0.2">
      <c r="S80" s="28">
        <f t="shared" si="4"/>
        <v>41671</v>
      </c>
      <c r="T80" s="15" t="e">
        <f>IF(SUMIFS(Data!$G:$G,Data!$B:$B,'Interest Rates'!T$4,Data!$A:$A,'Interest Rates'!$S80)=0,NA(),SUMIFS(Data!$G:$G,Data!$B:$B,'Interest Rates'!T$4,Data!$A:$A,'Interest Rates'!$S80))</f>
        <v>#N/A</v>
      </c>
      <c r="U80" s="15" t="e">
        <f>IF(SUMIFS(Data!$G:$G,Data!$B:$B,'Interest Rates'!U$4,Data!$A:$A,'Interest Rates'!$S80)=0,NA(),SUMIFS(Data!$G:$G,Data!$B:$B,'Interest Rates'!U$4,Data!$A:$A,'Interest Rates'!$S80))</f>
        <v>#N/A</v>
      </c>
      <c r="V80" s="15" t="e">
        <f>IF(SUMIFS(Data!$G:$G,Data!$B:$B,'Interest Rates'!V$4,Data!$A:$A,'Interest Rates'!$S80)=0,NA(),SUMIFS(Data!$G:$G,Data!$B:$B,'Interest Rates'!V$4,Data!$A:$A,'Interest Rates'!$S80))</f>
        <v>#N/A</v>
      </c>
      <c r="W80" s="15" t="e">
        <f>IF(SUMIFS(Data!$G:$G,Data!$B:$B,'Interest Rates'!W$4,Data!$A:$A,'Interest Rates'!$S80)=0,NA(),SUMIFS(Data!$G:$G,Data!$B:$B,'Interest Rates'!W$4,Data!$A:$A,'Interest Rates'!$S80))</f>
        <v>#N/A</v>
      </c>
      <c r="X80" s="15" t="e">
        <f>IF(SUMIFS(Data!$G:$G,Data!$B:$B,'Interest Rates'!X$4,Data!$A:$A,'Interest Rates'!$S80)=0,NA(),SUMIFS(Data!$G:$G,Data!$B:$B,'Interest Rates'!X$4,Data!$A:$A,'Interest Rates'!$S80))</f>
        <v>#N/A</v>
      </c>
      <c r="Y80" s="15" t="e">
        <f>IF(SUMIFS(Data!$G:$G,Data!$B:$B,'Interest Rates'!Y$4,Data!$A:$A,'Interest Rates'!$S80)=0,NA(),SUMIFS(Data!$G:$G,Data!$B:$B,'Interest Rates'!Y$4,Data!$A:$A,'Interest Rates'!$S80))</f>
        <v>#N/A</v>
      </c>
      <c r="Z80" s="15" t="e">
        <f>IF(SUMIFS(Data!$G:$G,Data!$B:$B,'Interest Rates'!Z$4,Data!$A:$A,'Interest Rates'!$S80)=0,NA(),SUMIFS(Data!$G:$G,Data!$B:$B,'Interest Rates'!Z$4,Data!$A:$A,'Interest Rates'!$S80))</f>
        <v>#N/A</v>
      </c>
      <c r="AA80" s="15">
        <f>IF(SUMIFS(Data!$G:$G,Data!$B:$B,'Interest Rates'!AA$4,Data!$A:$A,'Interest Rates'!$S80)=0,NA(),SUMIFS(Data!$G:$G,Data!$B:$B,'Interest Rates'!AA$4,Data!$A:$A,'Interest Rates'!$S80))</f>
        <v>3.5</v>
      </c>
      <c r="AB80" s="15">
        <f>IF(SUMIFS(Data!$G:$G,Data!$B:$B,'Interest Rates'!AB$4,Data!$A:$A,'Interest Rates'!$S80)=0,NA(),SUMIFS(Data!$G:$G,Data!$B:$B,'Interest Rates'!AB$4,Data!$A:$A,'Interest Rates'!$S80))</f>
        <v>4.0999999999999996</v>
      </c>
      <c r="AC80" s="15">
        <f>IF(SUMIFS(Data!$G:$G,Data!$B:$B,'Interest Rates'!AC$4,Data!$A:$A,'Interest Rates'!$S80)=0,NA(),SUMIFS(Data!$G:$G,Data!$B:$B,'Interest Rates'!AC$4,Data!$A:$A,'Interest Rates'!$S80))</f>
        <v>4.5</v>
      </c>
      <c r="AD80" s="15" t="e">
        <f>IF(SUMIFS(Data!$G:$G,Data!$B:$B,'Interest Rates'!AD$4,Data!$A:$A,'Interest Rates'!$S80)=0,NA(),SUMIFS(Data!$G:$G,Data!$B:$B,'Interest Rates'!AD$4,Data!$A:$A,'Interest Rates'!$S80))</f>
        <v>#N/A</v>
      </c>
      <c r="AE80" s="15" t="e">
        <f>IF(SUMIFS(Data!$G:$G,Data!$B:$B,'Interest Rates'!AE$4,Data!$A:$A,'Interest Rates'!$S80)=0,NA(),SUMIFS(Data!$G:$G,Data!$B:$B,'Interest Rates'!AE$4,Data!$A:$A,'Interest Rates'!$S80))</f>
        <v>#N/A</v>
      </c>
      <c r="AF80" s="15" t="e">
        <f>IF(SUMIFS(Data!$G:$G,Data!$B:$B,'Interest Rates'!AF$4,Data!$A:$A,'Interest Rates'!$S80)=0,NA(),SUMIFS(Data!$G:$G,Data!$B:$B,'Interest Rates'!AF$4,Data!$A:$A,'Interest Rates'!$S80))</f>
        <v>#N/A</v>
      </c>
      <c r="AG80" s="15" t="e">
        <f>IF(SUMIFS(Data!$G:$G,Data!$B:$B,'Interest Rates'!AG$4,Data!$A:$A,'Interest Rates'!$S80)=0,NA(),SUMIFS(Data!$G:$G,Data!$B:$B,'Interest Rates'!AG$4,Data!$A:$A,'Interest Rates'!$S80))</f>
        <v>#N/A</v>
      </c>
      <c r="AH80" s="15" t="e">
        <f>IF(SUMIFS(Data!$G:$G,Data!$B:$B,'Interest Rates'!AH$4,Data!$A:$A,'Interest Rates'!$S80)=0,NA(),SUMIFS(Data!$G:$G,Data!$B:$B,'Interest Rates'!AH$4,Data!$A:$A,'Interest Rates'!$S80))</f>
        <v>#N/A</v>
      </c>
      <c r="AI80" s="15" t="e">
        <f>IF(SUMIFS(Data!$G:$G,Data!$B:$B,'Interest Rates'!AI$4,Data!$A:$A,'Interest Rates'!$S80)=0,NA(),SUMIFS(Data!$G:$G,Data!$B:$B,'Interest Rates'!AI$4,Data!$A:$A,'Interest Rates'!$S80))</f>
        <v>#N/A</v>
      </c>
      <c r="AJ80" s="15" t="e">
        <f>IF(SUMIFS(Data!$G:$G,Data!$B:$B,'Interest Rates'!AJ$4,Data!$A:$A,'Interest Rates'!$S80)=0,NA(),SUMIFS(Data!$G:$G,Data!$B:$B,'Interest Rates'!AJ$4,Data!$A:$A,'Interest Rates'!$S80))</f>
        <v>#N/A</v>
      </c>
      <c r="AK80" s="15" t="e">
        <f>IF(SUMIFS(Data!$G:$G,Data!$B:$B,'Interest Rates'!AK$4,Data!$A:$A,'Interest Rates'!$S80)=0,NA(),SUMIFS(Data!$G:$G,Data!$B:$B,'Interest Rates'!AK$4,Data!$A:$A,'Interest Rates'!$S80))</f>
        <v>#N/A</v>
      </c>
      <c r="AL80" s="15" t="e">
        <f>IF(SUMIFS(Data!$G:$G,Data!$B:$B,'Interest Rates'!AL$4,Data!$A:$A,'Interest Rates'!$S80)=0,NA(),SUMIFS(Data!$G:$G,Data!$B:$B,'Interest Rates'!AL$4,Data!$A:$A,'Interest Rates'!$S80))</f>
        <v>#N/A</v>
      </c>
      <c r="AM80" s="15" t="e">
        <f>IF(SUMIFS(Data!$G:$G,Data!$B:$B,'Interest Rates'!AM$4,Data!$A:$A,'Interest Rates'!$S80)=0,NA(),SUMIFS(Data!$G:$G,Data!$B:$B,'Interest Rates'!AM$4,Data!$A:$A,'Interest Rates'!$S80))</f>
        <v>#N/A</v>
      </c>
    </row>
    <row r="81" spans="19:39" x14ac:dyDescent="0.2">
      <c r="S81" s="28">
        <f t="shared" si="4"/>
        <v>41699</v>
      </c>
      <c r="T81" s="15" t="e">
        <f>IF(SUMIFS(Data!$G:$G,Data!$B:$B,'Interest Rates'!T$4,Data!$A:$A,'Interest Rates'!$S81)=0,NA(),SUMIFS(Data!$G:$G,Data!$B:$B,'Interest Rates'!T$4,Data!$A:$A,'Interest Rates'!$S81))</f>
        <v>#N/A</v>
      </c>
      <c r="U81" s="15" t="e">
        <f>IF(SUMIFS(Data!$G:$G,Data!$B:$B,'Interest Rates'!U$4,Data!$A:$A,'Interest Rates'!$S81)=0,NA(),SUMIFS(Data!$G:$G,Data!$B:$B,'Interest Rates'!U$4,Data!$A:$A,'Interest Rates'!$S81))</f>
        <v>#N/A</v>
      </c>
      <c r="V81" s="15" t="e">
        <f>IF(SUMIFS(Data!$G:$G,Data!$B:$B,'Interest Rates'!V$4,Data!$A:$A,'Interest Rates'!$S81)=0,NA(),SUMIFS(Data!$G:$G,Data!$B:$B,'Interest Rates'!V$4,Data!$A:$A,'Interest Rates'!$S81))</f>
        <v>#N/A</v>
      </c>
      <c r="W81" s="15" t="e">
        <f>IF(SUMIFS(Data!$G:$G,Data!$B:$B,'Interest Rates'!W$4,Data!$A:$A,'Interest Rates'!$S81)=0,NA(),SUMIFS(Data!$G:$G,Data!$B:$B,'Interest Rates'!W$4,Data!$A:$A,'Interest Rates'!$S81))</f>
        <v>#N/A</v>
      </c>
      <c r="X81" s="15" t="e">
        <f>IF(SUMIFS(Data!$G:$G,Data!$B:$B,'Interest Rates'!X$4,Data!$A:$A,'Interest Rates'!$S81)=0,NA(),SUMIFS(Data!$G:$G,Data!$B:$B,'Interest Rates'!X$4,Data!$A:$A,'Interest Rates'!$S81))</f>
        <v>#N/A</v>
      </c>
      <c r="Y81" s="15" t="e">
        <f>IF(SUMIFS(Data!$G:$G,Data!$B:$B,'Interest Rates'!Y$4,Data!$A:$A,'Interest Rates'!$S81)=0,NA(),SUMIFS(Data!$G:$G,Data!$B:$B,'Interest Rates'!Y$4,Data!$A:$A,'Interest Rates'!$S81))</f>
        <v>#N/A</v>
      </c>
      <c r="Z81" s="15" t="e">
        <f>IF(SUMIFS(Data!$G:$G,Data!$B:$B,'Interest Rates'!Z$4,Data!$A:$A,'Interest Rates'!$S81)=0,NA(),SUMIFS(Data!$G:$G,Data!$B:$B,'Interest Rates'!Z$4,Data!$A:$A,'Interest Rates'!$S81))</f>
        <v>#N/A</v>
      </c>
      <c r="AA81" s="15">
        <f>IF(SUMIFS(Data!$G:$G,Data!$B:$B,'Interest Rates'!AA$4,Data!$A:$A,'Interest Rates'!$S81)=0,NA(),SUMIFS(Data!$G:$G,Data!$B:$B,'Interest Rates'!AA$4,Data!$A:$A,'Interest Rates'!$S81))</f>
        <v>3.5</v>
      </c>
      <c r="AB81" s="15">
        <f>IF(SUMIFS(Data!$G:$G,Data!$B:$B,'Interest Rates'!AB$4,Data!$A:$A,'Interest Rates'!$S81)=0,NA(),SUMIFS(Data!$G:$G,Data!$B:$B,'Interest Rates'!AB$4,Data!$A:$A,'Interest Rates'!$S81))</f>
        <v>4.0999999999999996</v>
      </c>
      <c r="AC81" s="15">
        <f>IF(SUMIFS(Data!$G:$G,Data!$B:$B,'Interest Rates'!AC$4,Data!$A:$A,'Interest Rates'!$S81)=0,NA(),SUMIFS(Data!$G:$G,Data!$B:$B,'Interest Rates'!AC$4,Data!$A:$A,'Interest Rates'!$S81))</f>
        <v>4.7850000000000001</v>
      </c>
      <c r="AD81" s="15" t="e">
        <f>IF(SUMIFS(Data!$G:$G,Data!$B:$B,'Interest Rates'!AD$4,Data!$A:$A,'Interest Rates'!$S81)=0,NA(),SUMIFS(Data!$G:$G,Data!$B:$B,'Interest Rates'!AD$4,Data!$A:$A,'Interest Rates'!$S81))</f>
        <v>#N/A</v>
      </c>
      <c r="AE81" s="15" t="e">
        <f>IF(SUMIFS(Data!$G:$G,Data!$B:$B,'Interest Rates'!AE$4,Data!$A:$A,'Interest Rates'!$S81)=0,NA(),SUMIFS(Data!$G:$G,Data!$B:$B,'Interest Rates'!AE$4,Data!$A:$A,'Interest Rates'!$S81))</f>
        <v>#N/A</v>
      </c>
      <c r="AF81" s="15" t="e">
        <f>IF(SUMIFS(Data!$G:$G,Data!$B:$B,'Interest Rates'!AF$4,Data!$A:$A,'Interest Rates'!$S81)=0,NA(),SUMIFS(Data!$G:$G,Data!$B:$B,'Interest Rates'!AF$4,Data!$A:$A,'Interest Rates'!$S81))</f>
        <v>#N/A</v>
      </c>
      <c r="AG81" s="15" t="e">
        <f>IF(SUMIFS(Data!$G:$G,Data!$B:$B,'Interest Rates'!AG$4,Data!$A:$A,'Interest Rates'!$S81)=0,NA(),SUMIFS(Data!$G:$G,Data!$B:$B,'Interest Rates'!AG$4,Data!$A:$A,'Interest Rates'!$S81))</f>
        <v>#N/A</v>
      </c>
      <c r="AH81" s="15" t="e">
        <f>IF(SUMIFS(Data!$G:$G,Data!$B:$B,'Interest Rates'!AH$4,Data!$A:$A,'Interest Rates'!$S81)=0,NA(),SUMIFS(Data!$G:$G,Data!$B:$B,'Interest Rates'!AH$4,Data!$A:$A,'Interest Rates'!$S81))</f>
        <v>#N/A</v>
      </c>
      <c r="AI81" s="15" t="e">
        <f>IF(SUMIFS(Data!$G:$G,Data!$B:$B,'Interest Rates'!AI$4,Data!$A:$A,'Interest Rates'!$S81)=0,NA(),SUMIFS(Data!$G:$G,Data!$B:$B,'Interest Rates'!AI$4,Data!$A:$A,'Interest Rates'!$S81))</f>
        <v>#N/A</v>
      </c>
      <c r="AJ81" s="15" t="e">
        <f>IF(SUMIFS(Data!$G:$G,Data!$B:$B,'Interest Rates'!AJ$4,Data!$A:$A,'Interest Rates'!$S81)=0,NA(),SUMIFS(Data!$G:$G,Data!$B:$B,'Interest Rates'!AJ$4,Data!$A:$A,'Interest Rates'!$S81))</f>
        <v>#N/A</v>
      </c>
      <c r="AK81" s="15" t="e">
        <f>IF(SUMIFS(Data!$G:$G,Data!$B:$B,'Interest Rates'!AK$4,Data!$A:$A,'Interest Rates'!$S81)=0,NA(),SUMIFS(Data!$G:$G,Data!$B:$B,'Interest Rates'!AK$4,Data!$A:$A,'Interest Rates'!$S81))</f>
        <v>#N/A</v>
      </c>
      <c r="AL81" s="15" t="e">
        <f>IF(SUMIFS(Data!$G:$G,Data!$B:$B,'Interest Rates'!AL$4,Data!$A:$A,'Interest Rates'!$S81)=0,NA(),SUMIFS(Data!$G:$G,Data!$B:$B,'Interest Rates'!AL$4,Data!$A:$A,'Interest Rates'!$S81))</f>
        <v>#N/A</v>
      </c>
      <c r="AM81" s="15" t="e">
        <f>IF(SUMIFS(Data!$G:$G,Data!$B:$B,'Interest Rates'!AM$4,Data!$A:$A,'Interest Rates'!$S81)=0,NA(),SUMIFS(Data!$G:$G,Data!$B:$B,'Interest Rates'!AM$4,Data!$A:$A,'Interest Rates'!$S81))</f>
        <v>#N/A</v>
      </c>
    </row>
    <row r="82" spans="19:39" x14ac:dyDescent="0.2">
      <c r="S82" s="28">
        <f t="shared" si="4"/>
        <v>41730</v>
      </c>
      <c r="T82" s="15" t="e">
        <f>IF(SUMIFS(Data!$G:$G,Data!$B:$B,'Interest Rates'!T$4,Data!$A:$A,'Interest Rates'!$S82)=0,NA(),SUMIFS(Data!$G:$G,Data!$B:$B,'Interest Rates'!T$4,Data!$A:$A,'Interest Rates'!$S82))</f>
        <v>#N/A</v>
      </c>
      <c r="U82" s="15" t="e">
        <f>IF(SUMIFS(Data!$G:$G,Data!$B:$B,'Interest Rates'!U$4,Data!$A:$A,'Interest Rates'!$S82)=0,NA(),SUMIFS(Data!$G:$G,Data!$B:$B,'Interest Rates'!U$4,Data!$A:$A,'Interest Rates'!$S82))</f>
        <v>#N/A</v>
      </c>
      <c r="V82" s="15" t="e">
        <f>IF(SUMIFS(Data!$G:$G,Data!$B:$B,'Interest Rates'!V$4,Data!$A:$A,'Interest Rates'!$S82)=0,NA(),SUMIFS(Data!$G:$G,Data!$B:$B,'Interest Rates'!V$4,Data!$A:$A,'Interest Rates'!$S82))</f>
        <v>#N/A</v>
      </c>
      <c r="W82" s="15" t="e">
        <f>IF(SUMIFS(Data!$G:$G,Data!$B:$B,'Interest Rates'!W$4,Data!$A:$A,'Interest Rates'!$S82)=0,NA(),SUMIFS(Data!$G:$G,Data!$B:$B,'Interest Rates'!W$4,Data!$A:$A,'Interest Rates'!$S82))</f>
        <v>#N/A</v>
      </c>
      <c r="X82" s="15" t="e">
        <f>IF(SUMIFS(Data!$G:$G,Data!$B:$B,'Interest Rates'!X$4,Data!$A:$A,'Interest Rates'!$S82)=0,NA(),SUMIFS(Data!$G:$G,Data!$B:$B,'Interest Rates'!X$4,Data!$A:$A,'Interest Rates'!$S82))</f>
        <v>#N/A</v>
      </c>
      <c r="Y82" s="15" t="e">
        <f>IF(SUMIFS(Data!$G:$G,Data!$B:$B,'Interest Rates'!Y$4,Data!$A:$A,'Interest Rates'!$S82)=0,NA(),SUMIFS(Data!$G:$G,Data!$B:$B,'Interest Rates'!Y$4,Data!$A:$A,'Interest Rates'!$S82))</f>
        <v>#N/A</v>
      </c>
      <c r="Z82" s="15" t="e">
        <f>IF(SUMIFS(Data!$G:$G,Data!$B:$B,'Interest Rates'!Z$4,Data!$A:$A,'Interest Rates'!$S82)=0,NA(),SUMIFS(Data!$G:$G,Data!$B:$B,'Interest Rates'!Z$4,Data!$A:$A,'Interest Rates'!$S82))</f>
        <v>#N/A</v>
      </c>
      <c r="AA82" s="15">
        <f>IF(SUMIFS(Data!$G:$G,Data!$B:$B,'Interest Rates'!AA$4,Data!$A:$A,'Interest Rates'!$S82)=0,NA(),SUMIFS(Data!$G:$G,Data!$B:$B,'Interest Rates'!AA$4,Data!$A:$A,'Interest Rates'!$S82))</f>
        <v>3.5</v>
      </c>
      <c r="AB82" s="15">
        <f>IF(SUMIFS(Data!$G:$G,Data!$B:$B,'Interest Rates'!AB$4,Data!$A:$A,'Interest Rates'!$S82)=0,NA(),SUMIFS(Data!$G:$G,Data!$B:$B,'Interest Rates'!AB$4,Data!$A:$A,'Interest Rates'!$S82))</f>
        <v>4.0149999999999997</v>
      </c>
      <c r="AC82" s="15">
        <f>IF(SUMIFS(Data!$G:$G,Data!$B:$B,'Interest Rates'!AC$4,Data!$A:$A,'Interest Rates'!$S82)=0,NA(),SUMIFS(Data!$G:$G,Data!$B:$B,'Interest Rates'!AC$4,Data!$A:$A,'Interest Rates'!$S82))</f>
        <v>4.7</v>
      </c>
      <c r="AD82" s="15" t="e">
        <f>IF(SUMIFS(Data!$G:$G,Data!$B:$B,'Interest Rates'!AD$4,Data!$A:$A,'Interest Rates'!$S82)=0,NA(),SUMIFS(Data!$G:$G,Data!$B:$B,'Interest Rates'!AD$4,Data!$A:$A,'Interest Rates'!$S82))</f>
        <v>#N/A</v>
      </c>
      <c r="AE82" s="15" t="e">
        <f>IF(SUMIFS(Data!$G:$G,Data!$B:$B,'Interest Rates'!AE$4,Data!$A:$A,'Interest Rates'!$S82)=0,NA(),SUMIFS(Data!$G:$G,Data!$B:$B,'Interest Rates'!AE$4,Data!$A:$A,'Interest Rates'!$S82))</f>
        <v>#N/A</v>
      </c>
      <c r="AF82" s="15" t="e">
        <f>IF(SUMIFS(Data!$G:$G,Data!$B:$B,'Interest Rates'!AF$4,Data!$A:$A,'Interest Rates'!$S82)=0,NA(),SUMIFS(Data!$G:$G,Data!$B:$B,'Interest Rates'!AF$4,Data!$A:$A,'Interest Rates'!$S82))</f>
        <v>#N/A</v>
      </c>
      <c r="AG82" s="15" t="e">
        <f>IF(SUMIFS(Data!$G:$G,Data!$B:$B,'Interest Rates'!AG$4,Data!$A:$A,'Interest Rates'!$S82)=0,NA(),SUMIFS(Data!$G:$G,Data!$B:$B,'Interest Rates'!AG$4,Data!$A:$A,'Interest Rates'!$S82))</f>
        <v>#N/A</v>
      </c>
      <c r="AH82" s="15" t="e">
        <f>IF(SUMIFS(Data!$G:$G,Data!$B:$B,'Interest Rates'!AH$4,Data!$A:$A,'Interest Rates'!$S82)=0,NA(),SUMIFS(Data!$G:$G,Data!$B:$B,'Interest Rates'!AH$4,Data!$A:$A,'Interest Rates'!$S82))</f>
        <v>#N/A</v>
      </c>
      <c r="AI82" s="15" t="e">
        <f>IF(SUMIFS(Data!$G:$G,Data!$B:$B,'Interest Rates'!AI$4,Data!$A:$A,'Interest Rates'!$S82)=0,NA(),SUMIFS(Data!$G:$G,Data!$B:$B,'Interest Rates'!AI$4,Data!$A:$A,'Interest Rates'!$S82))</f>
        <v>#N/A</v>
      </c>
      <c r="AJ82" s="15" t="e">
        <f>IF(SUMIFS(Data!$G:$G,Data!$B:$B,'Interest Rates'!AJ$4,Data!$A:$A,'Interest Rates'!$S82)=0,NA(),SUMIFS(Data!$G:$G,Data!$B:$B,'Interest Rates'!AJ$4,Data!$A:$A,'Interest Rates'!$S82))</f>
        <v>#N/A</v>
      </c>
      <c r="AK82" s="15" t="e">
        <f>IF(SUMIFS(Data!$G:$G,Data!$B:$B,'Interest Rates'!AK$4,Data!$A:$A,'Interest Rates'!$S82)=0,NA(),SUMIFS(Data!$G:$G,Data!$B:$B,'Interest Rates'!AK$4,Data!$A:$A,'Interest Rates'!$S82))</f>
        <v>#N/A</v>
      </c>
      <c r="AL82" s="15" t="e">
        <f>IF(SUMIFS(Data!$G:$G,Data!$B:$B,'Interest Rates'!AL$4,Data!$A:$A,'Interest Rates'!$S82)=0,NA(),SUMIFS(Data!$G:$G,Data!$B:$B,'Interest Rates'!AL$4,Data!$A:$A,'Interest Rates'!$S82))</f>
        <v>#N/A</v>
      </c>
      <c r="AM82" s="15" t="e">
        <f>IF(SUMIFS(Data!$G:$G,Data!$B:$B,'Interest Rates'!AM$4,Data!$A:$A,'Interest Rates'!$S82)=0,NA(),SUMIFS(Data!$G:$G,Data!$B:$B,'Interest Rates'!AM$4,Data!$A:$A,'Interest Rates'!$S82))</f>
        <v>#N/A</v>
      </c>
    </row>
    <row r="83" spans="19:39" x14ac:dyDescent="0.2">
      <c r="S83" s="28">
        <f t="shared" si="4"/>
        <v>41760</v>
      </c>
      <c r="T83" s="15" t="e">
        <f>IF(SUMIFS(Data!$G:$G,Data!$B:$B,'Interest Rates'!T$4,Data!$A:$A,'Interest Rates'!$S83)=0,NA(),SUMIFS(Data!$G:$G,Data!$B:$B,'Interest Rates'!T$4,Data!$A:$A,'Interest Rates'!$S83))</f>
        <v>#N/A</v>
      </c>
      <c r="U83" s="15" t="e">
        <f>IF(SUMIFS(Data!$G:$G,Data!$B:$B,'Interest Rates'!U$4,Data!$A:$A,'Interest Rates'!$S83)=0,NA(),SUMIFS(Data!$G:$G,Data!$B:$B,'Interest Rates'!U$4,Data!$A:$A,'Interest Rates'!$S83))</f>
        <v>#N/A</v>
      </c>
      <c r="V83" s="15" t="e">
        <f>IF(SUMIFS(Data!$G:$G,Data!$B:$B,'Interest Rates'!V$4,Data!$A:$A,'Interest Rates'!$S83)=0,NA(),SUMIFS(Data!$G:$G,Data!$B:$B,'Interest Rates'!V$4,Data!$A:$A,'Interest Rates'!$S83))</f>
        <v>#N/A</v>
      </c>
      <c r="W83" s="15" t="e">
        <f>IF(SUMIFS(Data!$G:$G,Data!$B:$B,'Interest Rates'!W$4,Data!$A:$A,'Interest Rates'!$S83)=0,NA(),SUMIFS(Data!$G:$G,Data!$B:$B,'Interest Rates'!W$4,Data!$A:$A,'Interest Rates'!$S83))</f>
        <v>#N/A</v>
      </c>
      <c r="X83" s="15" t="e">
        <f>IF(SUMIFS(Data!$G:$G,Data!$B:$B,'Interest Rates'!X$4,Data!$A:$A,'Interest Rates'!$S83)=0,NA(),SUMIFS(Data!$G:$G,Data!$B:$B,'Interest Rates'!X$4,Data!$A:$A,'Interest Rates'!$S83))</f>
        <v>#N/A</v>
      </c>
      <c r="Y83" s="15" t="e">
        <f>IF(SUMIFS(Data!$G:$G,Data!$B:$B,'Interest Rates'!Y$4,Data!$A:$A,'Interest Rates'!$S83)=0,NA(),SUMIFS(Data!$G:$G,Data!$B:$B,'Interest Rates'!Y$4,Data!$A:$A,'Interest Rates'!$S83))</f>
        <v>#N/A</v>
      </c>
      <c r="Z83" s="15" t="e">
        <f>IF(SUMIFS(Data!$G:$G,Data!$B:$B,'Interest Rates'!Z$4,Data!$A:$A,'Interest Rates'!$S83)=0,NA(),SUMIFS(Data!$G:$G,Data!$B:$B,'Interest Rates'!Z$4,Data!$A:$A,'Interest Rates'!$S83))</f>
        <v>#N/A</v>
      </c>
      <c r="AA83" s="15">
        <f>IF(SUMIFS(Data!$G:$G,Data!$B:$B,'Interest Rates'!AA$4,Data!$A:$A,'Interest Rates'!$S83)=0,NA(),SUMIFS(Data!$G:$G,Data!$B:$B,'Interest Rates'!AA$4,Data!$A:$A,'Interest Rates'!$S83))</f>
        <v>3.44</v>
      </c>
      <c r="AB83" s="15">
        <f>IF(SUMIFS(Data!$G:$G,Data!$B:$B,'Interest Rates'!AB$4,Data!$A:$A,'Interest Rates'!$S83)=0,NA(),SUMIFS(Data!$G:$G,Data!$B:$B,'Interest Rates'!AB$4,Data!$A:$A,'Interest Rates'!$S83))</f>
        <v>4</v>
      </c>
      <c r="AC83" s="15">
        <f>IF(SUMIFS(Data!$G:$G,Data!$B:$B,'Interest Rates'!AC$4,Data!$A:$A,'Interest Rates'!$S83)=0,NA(),SUMIFS(Data!$G:$G,Data!$B:$B,'Interest Rates'!AC$4,Data!$A:$A,'Interest Rates'!$S83))</f>
        <v>4.7</v>
      </c>
      <c r="AD83" s="15" t="e">
        <f>IF(SUMIFS(Data!$G:$G,Data!$B:$B,'Interest Rates'!AD$4,Data!$A:$A,'Interest Rates'!$S83)=0,NA(),SUMIFS(Data!$G:$G,Data!$B:$B,'Interest Rates'!AD$4,Data!$A:$A,'Interest Rates'!$S83))</f>
        <v>#N/A</v>
      </c>
      <c r="AE83" s="15" t="e">
        <f>IF(SUMIFS(Data!$G:$G,Data!$B:$B,'Interest Rates'!AE$4,Data!$A:$A,'Interest Rates'!$S83)=0,NA(),SUMIFS(Data!$G:$G,Data!$B:$B,'Interest Rates'!AE$4,Data!$A:$A,'Interest Rates'!$S83))</f>
        <v>#N/A</v>
      </c>
      <c r="AF83" s="15" t="e">
        <f>IF(SUMIFS(Data!$G:$G,Data!$B:$B,'Interest Rates'!AF$4,Data!$A:$A,'Interest Rates'!$S83)=0,NA(),SUMIFS(Data!$G:$G,Data!$B:$B,'Interest Rates'!AF$4,Data!$A:$A,'Interest Rates'!$S83))</f>
        <v>#N/A</v>
      </c>
      <c r="AG83" s="15" t="e">
        <f>IF(SUMIFS(Data!$G:$G,Data!$B:$B,'Interest Rates'!AG$4,Data!$A:$A,'Interest Rates'!$S83)=0,NA(),SUMIFS(Data!$G:$G,Data!$B:$B,'Interest Rates'!AG$4,Data!$A:$A,'Interest Rates'!$S83))</f>
        <v>#N/A</v>
      </c>
      <c r="AH83" s="15" t="e">
        <f>IF(SUMIFS(Data!$G:$G,Data!$B:$B,'Interest Rates'!AH$4,Data!$A:$A,'Interest Rates'!$S83)=0,NA(),SUMIFS(Data!$G:$G,Data!$B:$B,'Interest Rates'!AH$4,Data!$A:$A,'Interest Rates'!$S83))</f>
        <v>#N/A</v>
      </c>
      <c r="AI83" s="15" t="e">
        <f>IF(SUMIFS(Data!$G:$G,Data!$B:$B,'Interest Rates'!AI$4,Data!$A:$A,'Interest Rates'!$S83)=0,NA(),SUMIFS(Data!$G:$G,Data!$B:$B,'Interest Rates'!AI$4,Data!$A:$A,'Interest Rates'!$S83))</f>
        <v>#N/A</v>
      </c>
      <c r="AJ83" s="15" t="e">
        <f>IF(SUMIFS(Data!$G:$G,Data!$B:$B,'Interest Rates'!AJ$4,Data!$A:$A,'Interest Rates'!$S83)=0,NA(),SUMIFS(Data!$G:$G,Data!$B:$B,'Interest Rates'!AJ$4,Data!$A:$A,'Interest Rates'!$S83))</f>
        <v>#N/A</v>
      </c>
      <c r="AK83" s="15" t="e">
        <f>IF(SUMIFS(Data!$G:$G,Data!$B:$B,'Interest Rates'!AK$4,Data!$A:$A,'Interest Rates'!$S83)=0,NA(),SUMIFS(Data!$G:$G,Data!$B:$B,'Interest Rates'!AK$4,Data!$A:$A,'Interest Rates'!$S83))</f>
        <v>#N/A</v>
      </c>
      <c r="AL83" s="15" t="e">
        <f>IF(SUMIFS(Data!$G:$G,Data!$B:$B,'Interest Rates'!AL$4,Data!$A:$A,'Interest Rates'!$S83)=0,NA(),SUMIFS(Data!$G:$G,Data!$B:$B,'Interest Rates'!AL$4,Data!$A:$A,'Interest Rates'!$S83))</f>
        <v>#N/A</v>
      </c>
      <c r="AM83" s="15" t="e">
        <f>IF(SUMIFS(Data!$G:$G,Data!$B:$B,'Interest Rates'!AM$4,Data!$A:$A,'Interest Rates'!$S83)=0,NA(),SUMIFS(Data!$G:$G,Data!$B:$B,'Interest Rates'!AM$4,Data!$A:$A,'Interest Rates'!$S83))</f>
        <v>#N/A</v>
      </c>
    </row>
    <row r="84" spans="19:39" x14ac:dyDescent="0.2">
      <c r="S84" s="28">
        <f t="shared" si="4"/>
        <v>41791</v>
      </c>
      <c r="T84" s="15" t="e">
        <f>IF(SUMIFS(Data!$G:$G,Data!$B:$B,'Interest Rates'!T$4,Data!$A:$A,'Interest Rates'!$S84)=0,NA(),SUMIFS(Data!$G:$G,Data!$B:$B,'Interest Rates'!T$4,Data!$A:$A,'Interest Rates'!$S84))</f>
        <v>#N/A</v>
      </c>
      <c r="U84" s="15" t="e">
        <f>IF(SUMIFS(Data!$G:$G,Data!$B:$B,'Interest Rates'!U$4,Data!$A:$A,'Interest Rates'!$S84)=0,NA(),SUMIFS(Data!$G:$G,Data!$B:$B,'Interest Rates'!U$4,Data!$A:$A,'Interest Rates'!$S84))</f>
        <v>#N/A</v>
      </c>
      <c r="V84" s="15" t="e">
        <f>IF(SUMIFS(Data!$G:$G,Data!$B:$B,'Interest Rates'!V$4,Data!$A:$A,'Interest Rates'!$S84)=0,NA(),SUMIFS(Data!$G:$G,Data!$B:$B,'Interest Rates'!V$4,Data!$A:$A,'Interest Rates'!$S84))</f>
        <v>#N/A</v>
      </c>
      <c r="W84" s="15" t="e">
        <f>IF(SUMIFS(Data!$G:$G,Data!$B:$B,'Interest Rates'!W$4,Data!$A:$A,'Interest Rates'!$S84)=0,NA(),SUMIFS(Data!$G:$G,Data!$B:$B,'Interest Rates'!W$4,Data!$A:$A,'Interest Rates'!$S84))</f>
        <v>#N/A</v>
      </c>
      <c r="X84" s="15" t="e">
        <f>IF(SUMIFS(Data!$G:$G,Data!$B:$B,'Interest Rates'!X$4,Data!$A:$A,'Interest Rates'!$S84)=0,NA(),SUMIFS(Data!$G:$G,Data!$B:$B,'Interest Rates'!X$4,Data!$A:$A,'Interest Rates'!$S84))</f>
        <v>#N/A</v>
      </c>
      <c r="Y84" s="15" t="e">
        <f>IF(SUMIFS(Data!$G:$G,Data!$B:$B,'Interest Rates'!Y$4,Data!$A:$A,'Interest Rates'!$S84)=0,NA(),SUMIFS(Data!$G:$G,Data!$B:$B,'Interest Rates'!Y$4,Data!$A:$A,'Interest Rates'!$S84))</f>
        <v>#N/A</v>
      </c>
      <c r="Z84" s="15" t="e">
        <f>IF(SUMIFS(Data!$G:$G,Data!$B:$B,'Interest Rates'!Z$4,Data!$A:$A,'Interest Rates'!$S84)=0,NA(),SUMIFS(Data!$G:$G,Data!$B:$B,'Interest Rates'!Z$4,Data!$A:$A,'Interest Rates'!$S84))</f>
        <v>#N/A</v>
      </c>
      <c r="AA84" s="15">
        <f>IF(SUMIFS(Data!$G:$G,Data!$B:$B,'Interest Rates'!AA$4,Data!$A:$A,'Interest Rates'!$S84)=0,NA(),SUMIFS(Data!$G:$G,Data!$B:$B,'Interest Rates'!AA$4,Data!$A:$A,'Interest Rates'!$S84))</f>
        <v>3</v>
      </c>
      <c r="AB84" s="15">
        <f>IF(SUMIFS(Data!$G:$G,Data!$B:$B,'Interest Rates'!AB$4,Data!$A:$A,'Interest Rates'!$S84)=0,NA(),SUMIFS(Data!$G:$G,Data!$B:$B,'Interest Rates'!AB$4,Data!$A:$A,'Interest Rates'!$S84))</f>
        <v>3.5</v>
      </c>
      <c r="AC84" s="15">
        <f>IF(SUMIFS(Data!$G:$G,Data!$B:$B,'Interest Rates'!AC$4,Data!$A:$A,'Interest Rates'!$S84)=0,NA(),SUMIFS(Data!$G:$G,Data!$B:$B,'Interest Rates'!AC$4,Data!$A:$A,'Interest Rates'!$S84))</f>
        <v>4.4000000000000004</v>
      </c>
      <c r="AD84" s="15" t="e">
        <f>IF(SUMIFS(Data!$G:$G,Data!$B:$B,'Interest Rates'!AD$4,Data!$A:$A,'Interest Rates'!$S84)=0,NA(),SUMIFS(Data!$G:$G,Data!$B:$B,'Interest Rates'!AD$4,Data!$A:$A,'Interest Rates'!$S84))</f>
        <v>#N/A</v>
      </c>
      <c r="AE84" s="15" t="e">
        <f>IF(SUMIFS(Data!$G:$G,Data!$B:$B,'Interest Rates'!AE$4,Data!$A:$A,'Interest Rates'!$S84)=0,NA(),SUMIFS(Data!$G:$G,Data!$B:$B,'Interest Rates'!AE$4,Data!$A:$A,'Interest Rates'!$S84))</f>
        <v>#N/A</v>
      </c>
      <c r="AF84" s="15" t="e">
        <f>IF(SUMIFS(Data!$G:$G,Data!$B:$B,'Interest Rates'!AF$4,Data!$A:$A,'Interest Rates'!$S84)=0,NA(),SUMIFS(Data!$G:$G,Data!$B:$B,'Interest Rates'!AF$4,Data!$A:$A,'Interest Rates'!$S84))</f>
        <v>#N/A</v>
      </c>
      <c r="AG84" s="15" t="e">
        <f>IF(SUMIFS(Data!$G:$G,Data!$B:$B,'Interest Rates'!AG$4,Data!$A:$A,'Interest Rates'!$S84)=0,NA(),SUMIFS(Data!$G:$G,Data!$B:$B,'Interest Rates'!AG$4,Data!$A:$A,'Interest Rates'!$S84))</f>
        <v>#N/A</v>
      </c>
      <c r="AH84" s="15" t="e">
        <f>IF(SUMIFS(Data!$G:$G,Data!$B:$B,'Interest Rates'!AH$4,Data!$A:$A,'Interest Rates'!$S84)=0,NA(),SUMIFS(Data!$G:$G,Data!$B:$B,'Interest Rates'!AH$4,Data!$A:$A,'Interest Rates'!$S84))</f>
        <v>#N/A</v>
      </c>
      <c r="AI84" s="15" t="e">
        <f>IF(SUMIFS(Data!$G:$G,Data!$B:$B,'Interest Rates'!AI$4,Data!$A:$A,'Interest Rates'!$S84)=0,NA(),SUMIFS(Data!$G:$G,Data!$B:$B,'Interest Rates'!AI$4,Data!$A:$A,'Interest Rates'!$S84))</f>
        <v>#N/A</v>
      </c>
      <c r="AJ84" s="15" t="e">
        <f>IF(SUMIFS(Data!$G:$G,Data!$B:$B,'Interest Rates'!AJ$4,Data!$A:$A,'Interest Rates'!$S84)=0,NA(),SUMIFS(Data!$G:$G,Data!$B:$B,'Interest Rates'!AJ$4,Data!$A:$A,'Interest Rates'!$S84))</f>
        <v>#N/A</v>
      </c>
      <c r="AK84" s="15" t="e">
        <f>IF(SUMIFS(Data!$G:$G,Data!$B:$B,'Interest Rates'!AK$4,Data!$A:$A,'Interest Rates'!$S84)=0,NA(),SUMIFS(Data!$G:$G,Data!$B:$B,'Interest Rates'!AK$4,Data!$A:$A,'Interest Rates'!$S84))</f>
        <v>#N/A</v>
      </c>
      <c r="AL84" s="15" t="e">
        <f>IF(SUMIFS(Data!$G:$G,Data!$B:$B,'Interest Rates'!AL$4,Data!$A:$A,'Interest Rates'!$S84)=0,NA(),SUMIFS(Data!$G:$G,Data!$B:$B,'Interest Rates'!AL$4,Data!$A:$A,'Interest Rates'!$S84))</f>
        <v>#N/A</v>
      </c>
      <c r="AM84" s="15" t="e">
        <f>IF(SUMIFS(Data!$G:$G,Data!$B:$B,'Interest Rates'!AM$4,Data!$A:$A,'Interest Rates'!$S84)=0,NA(),SUMIFS(Data!$G:$G,Data!$B:$B,'Interest Rates'!AM$4,Data!$A:$A,'Interest Rates'!$S84))</f>
        <v>#N/A</v>
      </c>
    </row>
    <row r="85" spans="19:39" x14ac:dyDescent="0.2">
      <c r="S85" s="28">
        <f t="shared" si="4"/>
        <v>41821</v>
      </c>
      <c r="T85" s="15" t="e">
        <f>IF(SUMIFS(Data!$G:$G,Data!$B:$B,'Interest Rates'!T$4,Data!$A:$A,'Interest Rates'!$S85)=0,NA(),SUMIFS(Data!$G:$G,Data!$B:$B,'Interest Rates'!T$4,Data!$A:$A,'Interest Rates'!$S85))</f>
        <v>#N/A</v>
      </c>
      <c r="U85" s="15" t="e">
        <f>IF(SUMIFS(Data!$G:$G,Data!$B:$B,'Interest Rates'!U$4,Data!$A:$A,'Interest Rates'!$S85)=0,NA(),SUMIFS(Data!$G:$G,Data!$B:$B,'Interest Rates'!U$4,Data!$A:$A,'Interest Rates'!$S85))</f>
        <v>#N/A</v>
      </c>
      <c r="V85" s="15" t="e">
        <f>IF(SUMIFS(Data!$G:$G,Data!$B:$B,'Interest Rates'!V$4,Data!$A:$A,'Interest Rates'!$S85)=0,NA(),SUMIFS(Data!$G:$G,Data!$B:$B,'Interest Rates'!V$4,Data!$A:$A,'Interest Rates'!$S85))</f>
        <v>#N/A</v>
      </c>
      <c r="W85" s="15" t="e">
        <f>IF(SUMIFS(Data!$G:$G,Data!$B:$B,'Interest Rates'!W$4,Data!$A:$A,'Interest Rates'!$S85)=0,NA(),SUMIFS(Data!$G:$G,Data!$B:$B,'Interest Rates'!W$4,Data!$A:$A,'Interest Rates'!$S85))</f>
        <v>#N/A</v>
      </c>
      <c r="X85" s="15" t="e">
        <f>IF(SUMIFS(Data!$G:$G,Data!$B:$B,'Interest Rates'!X$4,Data!$A:$A,'Interest Rates'!$S85)=0,NA(),SUMIFS(Data!$G:$G,Data!$B:$B,'Interest Rates'!X$4,Data!$A:$A,'Interest Rates'!$S85))</f>
        <v>#N/A</v>
      </c>
      <c r="Y85" s="15" t="e">
        <f>IF(SUMIFS(Data!$G:$G,Data!$B:$B,'Interest Rates'!Y$4,Data!$A:$A,'Interest Rates'!$S85)=0,NA(),SUMIFS(Data!$G:$G,Data!$B:$B,'Interest Rates'!Y$4,Data!$A:$A,'Interest Rates'!$S85))</f>
        <v>#N/A</v>
      </c>
      <c r="Z85" s="15" t="e">
        <f>IF(SUMIFS(Data!$G:$G,Data!$B:$B,'Interest Rates'!Z$4,Data!$A:$A,'Interest Rates'!$S85)=0,NA(),SUMIFS(Data!$G:$G,Data!$B:$B,'Interest Rates'!Z$4,Data!$A:$A,'Interest Rates'!$S85))</f>
        <v>#N/A</v>
      </c>
      <c r="AA85" s="15">
        <f>IF(SUMIFS(Data!$G:$G,Data!$B:$B,'Interest Rates'!AA$4,Data!$A:$A,'Interest Rates'!$S85)=0,NA(),SUMIFS(Data!$G:$G,Data!$B:$B,'Interest Rates'!AA$4,Data!$A:$A,'Interest Rates'!$S85))</f>
        <v>3</v>
      </c>
      <c r="AB85" s="15">
        <f>IF(SUMIFS(Data!$G:$G,Data!$B:$B,'Interest Rates'!AB$4,Data!$A:$A,'Interest Rates'!$S85)=0,NA(),SUMIFS(Data!$G:$G,Data!$B:$B,'Interest Rates'!AB$4,Data!$A:$A,'Interest Rates'!$S85))</f>
        <v>3.5</v>
      </c>
      <c r="AC85" s="15">
        <f>IF(SUMIFS(Data!$G:$G,Data!$B:$B,'Interest Rates'!AC$4,Data!$A:$A,'Interest Rates'!$S85)=0,NA(),SUMIFS(Data!$G:$G,Data!$B:$B,'Interest Rates'!AC$4,Data!$A:$A,'Interest Rates'!$S85))</f>
        <v>4.2050000000000001</v>
      </c>
      <c r="AD85" s="15" t="e">
        <f>IF(SUMIFS(Data!$G:$G,Data!$B:$B,'Interest Rates'!AD$4,Data!$A:$A,'Interest Rates'!$S85)=0,NA(),SUMIFS(Data!$G:$G,Data!$B:$B,'Interest Rates'!AD$4,Data!$A:$A,'Interest Rates'!$S85))</f>
        <v>#N/A</v>
      </c>
      <c r="AE85" s="15" t="e">
        <f>IF(SUMIFS(Data!$G:$G,Data!$B:$B,'Interest Rates'!AE$4,Data!$A:$A,'Interest Rates'!$S85)=0,NA(),SUMIFS(Data!$G:$G,Data!$B:$B,'Interest Rates'!AE$4,Data!$A:$A,'Interest Rates'!$S85))</f>
        <v>#N/A</v>
      </c>
      <c r="AF85" s="15" t="e">
        <f>IF(SUMIFS(Data!$G:$G,Data!$B:$B,'Interest Rates'!AF$4,Data!$A:$A,'Interest Rates'!$S85)=0,NA(),SUMIFS(Data!$G:$G,Data!$B:$B,'Interest Rates'!AF$4,Data!$A:$A,'Interest Rates'!$S85))</f>
        <v>#N/A</v>
      </c>
      <c r="AG85" s="15" t="e">
        <f>IF(SUMIFS(Data!$G:$G,Data!$B:$B,'Interest Rates'!AG$4,Data!$A:$A,'Interest Rates'!$S85)=0,NA(),SUMIFS(Data!$G:$G,Data!$B:$B,'Interest Rates'!AG$4,Data!$A:$A,'Interest Rates'!$S85))</f>
        <v>#N/A</v>
      </c>
      <c r="AH85" s="15" t="e">
        <f>IF(SUMIFS(Data!$G:$G,Data!$B:$B,'Interest Rates'!AH$4,Data!$A:$A,'Interest Rates'!$S85)=0,NA(),SUMIFS(Data!$G:$G,Data!$B:$B,'Interest Rates'!AH$4,Data!$A:$A,'Interest Rates'!$S85))</f>
        <v>#N/A</v>
      </c>
      <c r="AI85" s="15" t="e">
        <f>IF(SUMIFS(Data!$G:$G,Data!$B:$B,'Interest Rates'!AI$4,Data!$A:$A,'Interest Rates'!$S85)=0,NA(),SUMIFS(Data!$G:$G,Data!$B:$B,'Interest Rates'!AI$4,Data!$A:$A,'Interest Rates'!$S85))</f>
        <v>#N/A</v>
      </c>
      <c r="AJ85" s="15" t="e">
        <f>IF(SUMIFS(Data!$G:$G,Data!$B:$B,'Interest Rates'!AJ$4,Data!$A:$A,'Interest Rates'!$S85)=0,NA(),SUMIFS(Data!$G:$G,Data!$B:$B,'Interest Rates'!AJ$4,Data!$A:$A,'Interest Rates'!$S85))</f>
        <v>#N/A</v>
      </c>
      <c r="AK85" s="15" t="e">
        <f>IF(SUMIFS(Data!$G:$G,Data!$B:$B,'Interest Rates'!AK$4,Data!$A:$A,'Interest Rates'!$S85)=0,NA(),SUMIFS(Data!$G:$G,Data!$B:$B,'Interest Rates'!AK$4,Data!$A:$A,'Interest Rates'!$S85))</f>
        <v>#N/A</v>
      </c>
      <c r="AL85" s="15" t="e">
        <f>IF(SUMIFS(Data!$G:$G,Data!$B:$B,'Interest Rates'!AL$4,Data!$A:$A,'Interest Rates'!$S85)=0,NA(),SUMIFS(Data!$G:$G,Data!$B:$B,'Interest Rates'!AL$4,Data!$A:$A,'Interest Rates'!$S85))</f>
        <v>#N/A</v>
      </c>
      <c r="AM85" s="15" t="e">
        <f>IF(SUMIFS(Data!$G:$G,Data!$B:$B,'Interest Rates'!AM$4,Data!$A:$A,'Interest Rates'!$S85)=0,NA(),SUMIFS(Data!$G:$G,Data!$B:$B,'Interest Rates'!AM$4,Data!$A:$A,'Interest Rates'!$S85))</f>
        <v>#N/A</v>
      </c>
    </row>
    <row r="86" spans="19:39" x14ac:dyDescent="0.2">
      <c r="S86" s="28">
        <f t="shared" si="4"/>
        <v>41852</v>
      </c>
      <c r="T86" s="15" t="e">
        <f>IF(SUMIFS(Data!$G:$G,Data!$B:$B,'Interest Rates'!T$4,Data!$A:$A,'Interest Rates'!$S86)=0,NA(),SUMIFS(Data!$G:$G,Data!$B:$B,'Interest Rates'!T$4,Data!$A:$A,'Interest Rates'!$S86))</f>
        <v>#N/A</v>
      </c>
      <c r="U86" s="15" t="e">
        <f>IF(SUMIFS(Data!$G:$G,Data!$B:$B,'Interest Rates'!U$4,Data!$A:$A,'Interest Rates'!$S86)=0,NA(),SUMIFS(Data!$G:$G,Data!$B:$B,'Interest Rates'!U$4,Data!$A:$A,'Interest Rates'!$S86))</f>
        <v>#N/A</v>
      </c>
      <c r="V86" s="15" t="e">
        <f>IF(SUMIFS(Data!$G:$G,Data!$B:$B,'Interest Rates'!V$4,Data!$A:$A,'Interest Rates'!$S86)=0,NA(),SUMIFS(Data!$G:$G,Data!$B:$B,'Interest Rates'!V$4,Data!$A:$A,'Interest Rates'!$S86))</f>
        <v>#N/A</v>
      </c>
      <c r="W86" s="15" t="e">
        <f>IF(SUMIFS(Data!$G:$G,Data!$B:$B,'Interest Rates'!W$4,Data!$A:$A,'Interest Rates'!$S86)=0,NA(),SUMIFS(Data!$G:$G,Data!$B:$B,'Interest Rates'!W$4,Data!$A:$A,'Interest Rates'!$S86))</f>
        <v>#N/A</v>
      </c>
      <c r="X86" s="15" t="e">
        <f>IF(SUMIFS(Data!$G:$G,Data!$B:$B,'Interest Rates'!X$4,Data!$A:$A,'Interest Rates'!$S86)=0,NA(),SUMIFS(Data!$G:$G,Data!$B:$B,'Interest Rates'!X$4,Data!$A:$A,'Interest Rates'!$S86))</f>
        <v>#N/A</v>
      </c>
      <c r="Y86" s="15" t="e">
        <f>IF(SUMIFS(Data!$G:$G,Data!$B:$B,'Interest Rates'!Y$4,Data!$A:$A,'Interest Rates'!$S86)=0,NA(),SUMIFS(Data!$G:$G,Data!$B:$B,'Interest Rates'!Y$4,Data!$A:$A,'Interest Rates'!$S86))</f>
        <v>#N/A</v>
      </c>
      <c r="Z86" s="15" t="e">
        <f>IF(SUMIFS(Data!$G:$G,Data!$B:$B,'Interest Rates'!Z$4,Data!$A:$A,'Interest Rates'!$S86)=0,NA(),SUMIFS(Data!$G:$G,Data!$B:$B,'Interest Rates'!Z$4,Data!$A:$A,'Interest Rates'!$S86))</f>
        <v>#N/A</v>
      </c>
      <c r="AA86" s="15">
        <f>IF(SUMIFS(Data!$G:$G,Data!$B:$B,'Interest Rates'!AA$4,Data!$A:$A,'Interest Rates'!$S86)=0,NA(),SUMIFS(Data!$G:$G,Data!$B:$B,'Interest Rates'!AA$4,Data!$A:$A,'Interest Rates'!$S86))</f>
        <v>2.9750000000000001</v>
      </c>
      <c r="AB86" s="15">
        <f>IF(SUMIFS(Data!$G:$G,Data!$B:$B,'Interest Rates'!AB$4,Data!$A:$A,'Interest Rates'!$S86)=0,NA(),SUMIFS(Data!$G:$G,Data!$B:$B,'Interest Rates'!AB$4,Data!$A:$A,'Interest Rates'!$S86))</f>
        <v>3.5</v>
      </c>
      <c r="AC86" s="15">
        <f>IF(SUMIFS(Data!$G:$G,Data!$B:$B,'Interest Rates'!AC$4,Data!$A:$A,'Interest Rates'!$S86)=0,NA(),SUMIFS(Data!$G:$G,Data!$B:$B,'Interest Rates'!AC$4,Data!$A:$A,'Interest Rates'!$S86))</f>
        <v>4.5</v>
      </c>
      <c r="AD86" s="15" t="e">
        <f>IF(SUMIFS(Data!$G:$G,Data!$B:$B,'Interest Rates'!AD$4,Data!$A:$A,'Interest Rates'!$S86)=0,NA(),SUMIFS(Data!$G:$G,Data!$B:$B,'Interest Rates'!AD$4,Data!$A:$A,'Interest Rates'!$S86))</f>
        <v>#N/A</v>
      </c>
      <c r="AE86" s="15" t="e">
        <f>IF(SUMIFS(Data!$G:$G,Data!$B:$B,'Interest Rates'!AE$4,Data!$A:$A,'Interest Rates'!$S86)=0,NA(),SUMIFS(Data!$G:$G,Data!$B:$B,'Interest Rates'!AE$4,Data!$A:$A,'Interest Rates'!$S86))</f>
        <v>#N/A</v>
      </c>
      <c r="AF86" s="15" t="e">
        <f>IF(SUMIFS(Data!$G:$G,Data!$B:$B,'Interest Rates'!AF$4,Data!$A:$A,'Interest Rates'!$S86)=0,NA(),SUMIFS(Data!$G:$G,Data!$B:$B,'Interest Rates'!AF$4,Data!$A:$A,'Interest Rates'!$S86))</f>
        <v>#N/A</v>
      </c>
      <c r="AG86" s="15" t="e">
        <f>IF(SUMIFS(Data!$G:$G,Data!$B:$B,'Interest Rates'!AG$4,Data!$A:$A,'Interest Rates'!$S86)=0,NA(),SUMIFS(Data!$G:$G,Data!$B:$B,'Interest Rates'!AG$4,Data!$A:$A,'Interest Rates'!$S86))</f>
        <v>#N/A</v>
      </c>
      <c r="AH86" s="15" t="e">
        <f>IF(SUMIFS(Data!$G:$G,Data!$B:$B,'Interest Rates'!AH$4,Data!$A:$A,'Interest Rates'!$S86)=0,NA(),SUMIFS(Data!$G:$G,Data!$B:$B,'Interest Rates'!AH$4,Data!$A:$A,'Interest Rates'!$S86))</f>
        <v>#N/A</v>
      </c>
      <c r="AI86" s="15" t="e">
        <f>IF(SUMIFS(Data!$G:$G,Data!$B:$B,'Interest Rates'!AI$4,Data!$A:$A,'Interest Rates'!$S86)=0,NA(),SUMIFS(Data!$G:$G,Data!$B:$B,'Interest Rates'!AI$4,Data!$A:$A,'Interest Rates'!$S86))</f>
        <v>#N/A</v>
      </c>
      <c r="AJ86" s="15" t="e">
        <f>IF(SUMIFS(Data!$G:$G,Data!$B:$B,'Interest Rates'!AJ$4,Data!$A:$A,'Interest Rates'!$S86)=0,NA(),SUMIFS(Data!$G:$G,Data!$B:$B,'Interest Rates'!AJ$4,Data!$A:$A,'Interest Rates'!$S86))</f>
        <v>#N/A</v>
      </c>
      <c r="AK86" s="15" t="e">
        <f>IF(SUMIFS(Data!$G:$G,Data!$B:$B,'Interest Rates'!AK$4,Data!$A:$A,'Interest Rates'!$S86)=0,NA(),SUMIFS(Data!$G:$G,Data!$B:$B,'Interest Rates'!AK$4,Data!$A:$A,'Interest Rates'!$S86))</f>
        <v>#N/A</v>
      </c>
      <c r="AL86" s="15" t="e">
        <f>IF(SUMIFS(Data!$G:$G,Data!$B:$B,'Interest Rates'!AL$4,Data!$A:$A,'Interest Rates'!$S86)=0,NA(),SUMIFS(Data!$G:$G,Data!$B:$B,'Interest Rates'!AL$4,Data!$A:$A,'Interest Rates'!$S86))</f>
        <v>#N/A</v>
      </c>
      <c r="AM86" s="15" t="e">
        <f>IF(SUMIFS(Data!$G:$G,Data!$B:$B,'Interest Rates'!AM$4,Data!$A:$A,'Interest Rates'!$S86)=0,NA(),SUMIFS(Data!$G:$G,Data!$B:$B,'Interest Rates'!AM$4,Data!$A:$A,'Interest Rates'!$S86))</f>
        <v>#N/A</v>
      </c>
    </row>
    <row r="87" spans="19:39" x14ac:dyDescent="0.2">
      <c r="S87" s="28">
        <f t="shared" si="4"/>
        <v>41883</v>
      </c>
      <c r="T87" s="15" t="e">
        <f>IF(SUMIFS(Data!$G:$G,Data!$B:$B,'Interest Rates'!T$4,Data!$A:$A,'Interest Rates'!$S87)=0,NA(),SUMIFS(Data!$G:$G,Data!$B:$B,'Interest Rates'!T$4,Data!$A:$A,'Interest Rates'!$S87))</f>
        <v>#N/A</v>
      </c>
      <c r="U87" s="15" t="e">
        <f>IF(SUMIFS(Data!$G:$G,Data!$B:$B,'Interest Rates'!U$4,Data!$A:$A,'Interest Rates'!$S87)=0,NA(),SUMIFS(Data!$G:$G,Data!$B:$B,'Interest Rates'!U$4,Data!$A:$A,'Interest Rates'!$S87))</f>
        <v>#N/A</v>
      </c>
      <c r="V87" s="15" t="e">
        <f>IF(SUMIFS(Data!$G:$G,Data!$B:$B,'Interest Rates'!V$4,Data!$A:$A,'Interest Rates'!$S87)=0,NA(),SUMIFS(Data!$G:$G,Data!$B:$B,'Interest Rates'!V$4,Data!$A:$A,'Interest Rates'!$S87))</f>
        <v>#N/A</v>
      </c>
      <c r="W87" s="15" t="e">
        <f>IF(SUMIFS(Data!$G:$G,Data!$B:$B,'Interest Rates'!W$4,Data!$A:$A,'Interest Rates'!$S87)=0,NA(),SUMIFS(Data!$G:$G,Data!$B:$B,'Interest Rates'!W$4,Data!$A:$A,'Interest Rates'!$S87))</f>
        <v>#N/A</v>
      </c>
      <c r="X87" s="15" t="e">
        <f>IF(SUMIFS(Data!$G:$G,Data!$B:$B,'Interest Rates'!X$4,Data!$A:$A,'Interest Rates'!$S87)=0,NA(),SUMIFS(Data!$G:$G,Data!$B:$B,'Interest Rates'!X$4,Data!$A:$A,'Interest Rates'!$S87))</f>
        <v>#N/A</v>
      </c>
      <c r="Y87" s="15" t="e">
        <f>IF(SUMIFS(Data!$G:$G,Data!$B:$B,'Interest Rates'!Y$4,Data!$A:$A,'Interest Rates'!$S87)=0,NA(),SUMIFS(Data!$G:$G,Data!$B:$B,'Interest Rates'!Y$4,Data!$A:$A,'Interest Rates'!$S87))</f>
        <v>#N/A</v>
      </c>
      <c r="Z87" s="15" t="e">
        <f>IF(SUMIFS(Data!$G:$G,Data!$B:$B,'Interest Rates'!Z$4,Data!$A:$A,'Interest Rates'!$S87)=0,NA(),SUMIFS(Data!$G:$G,Data!$B:$B,'Interest Rates'!Z$4,Data!$A:$A,'Interest Rates'!$S87))</f>
        <v>#N/A</v>
      </c>
      <c r="AA87" s="15">
        <f>IF(SUMIFS(Data!$G:$G,Data!$B:$B,'Interest Rates'!AA$4,Data!$A:$A,'Interest Rates'!$S87)=0,NA(),SUMIFS(Data!$G:$G,Data!$B:$B,'Interest Rates'!AA$4,Data!$A:$A,'Interest Rates'!$S87))</f>
        <v>2.9049999999999998</v>
      </c>
      <c r="AB87" s="15">
        <f>IF(SUMIFS(Data!$G:$G,Data!$B:$B,'Interest Rates'!AB$4,Data!$A:$A,'Interest Rates'!$S87)=0,NA(),SUMIFS(Data!$G:$G,Data!$B:$B,'Interest Rates'!AB$4,Data!$A:$A,'Interest Rates'!$S87))</f>
        <v>3.5</v>
      </c>
      <c r="AC87" s="15">
        <f>IF(SUMIFS(Data!$G:$G,Data!$B:$B,'Interest Rates'!AC$4,Data!$A:$A,'Interest Rates'!$S87)=0,NA(),SUMIFS(Data!$G:$G,Data!$B:$B,'Interest Rates'!AC$4,Data!$A:$A,'Interest Rates'!$S87))</f>
        <v>4.5</v>
      </c>
      <c r="AD87" s="15" t="e">
        <f>IF(SUMIFS(Data!$G:$G,Data!$B:$B,'Interest Rates'!AD$4,Data!$A:$A,'Interest Rates'!$S87)=0,NA(),SUMIFS(Data!$G:$G,Data!$B:$B,'Interest Rates'!AD$4,Data!$A:$A,'Interest Rates'!$S87))</f>
        <v>#N/A</v>
      </c>
      <c r="AE87" s="15" t="e">
        <f>IF(SUMIFS(Data!$G:$G,Data!$B:$B,'Interest Rates'!AE$4,Data!$A:$A,'Interest Rates'!$S87)=0,NA(),SUMIFS(Data!$G:$G,Data!$B:$B,'Interest Rates'!AE$4,Data!$A:$A,'Interest Rates'!$S87))</f>
        <v>#N/A</v>
      </c>
      <c r="AF87" s="15" t="e">
        <f>IF(SUMIFS(Data!$G:$G,Data!$B:$B,'Interest Rates'!AF$4,Data!$A:$A,'Interest Rates'!$S87)=0,NA(),SUMIFS(Data!$G:$G,Data!$B:$B,'Interest Rates'!AF$4,Data!$A:$A,'Interest Rates'!$S87))</f>
        <v>#N/A</v>
      </c>
      <c r="AG87" s="15" t="e">
        <f>IF(SUMIFS(Data!$G:$G,Data!$B:$B,'Interest Rates'!AG$4,Data!$A:$A,'Interest Rates'!$S87)=0,NA(),SUMIFS(Data!$G:$G,Data!$B:$B,'Interest Rates'!AG$4,Data!$A:$A,'Interest Rates'!$S87))</f>
        <v>#N/A</v>
      </c>
      <c r="AH87" s="15" t="e">
        <f>IF(SUMIFS(Data!$G:$G,Data!$B:$B,'Interest Rates'!AH$4,Data!$A:$A,'Interest Rates'!$S87)=0,NA(),SUMIFS(Data!$G:$G,Data!$B:$B,'Interest Rates'!AH$4,Data!$A:$A,'Interest Rates'!$S87))</f>
        <v>#N/A</v>
      </c>
      <c r="AI87" s="15" t="e">
        <f>IF(SUMIFS(Data!$G:$G,Data!$B:$B,'Interest Rates'!AI$4,Data!$A:$A,'Interest Rates'!$S87)=0,NA(),SUMIFS(Data!$G:$G,Data!$B:$B,'Interest Rates'!AI$4,Data!$A:$A,'Interest Rates'!$S87))</f>
        <v>#N/A</v>
      </c>
      <c r="AJ87" s="15" t="e">
        <f>IF(SUMIFS(Data!$G:$G,Data!$B:$B,'Interest Rates'!AJ$4,Data!$A:$A,'Interest Rates'!$S87)=0,NA(),SUMIFS(Data!$G:$G,Data!$B:$B,'Interest Rates'!AJ$4,Data!$A:$A,'Interest Rates'!$S87))</f>
        <v>#N/A</v>
      </c>
      <c r="AK87" s="15" t="e">
        <f>IF(SUMIFS(Data!$G:$G,Data!$B:$B,'Interest Rates'!AK$4,Data!$A:$A,'Interest Rates'!$S87)=0,NA(),SUMIFS(Data!$G:$G,Data!$B:$B,'Interest Rates'!AK$4,Data!$A:$A,'Interest Rates'!$S87))</f>
        <v>#N/A</v>
      </c>
      <c r="AL87" s="15" t="e">
        <f>IF(SUMIFS(Data!$G:$G,Data!$B:$B,'Interest Rates'!AL$4,Data!$A:$A,'Interest Rates'!$S87)=0,NA(),SUMIFS(Data!$G:$G,Data!$B:$B,'Interest Rates'!AL$4,Data!$A:$A,'Interest Rates'!$S87))</f>
        <v>#N/A</v>
      </c>
      <c r="AM87" s="15" t="e">
        <f>IF(SUMIFS(Data!$G:$G,Data!$B:$B,'Interest Rates'!AM$4,Data!$A:$A,'Interest Rates'!$S87)=0,NA(),SUMIFS(Data!$G:$G,Data!$B:$B,'Interest Rates'!AM$4,Data!$A:$A,'Interest Rates'!$S87))</f>
        <v>#N/A</v>
      </c>
    </row>
    <row r="88" spans="19:39" x14ac:dyDescent="0.2">
      <c r="S88" s="28">
        <f t="shared" si="4"/>
        <v>41913</v>
      </c>
      <c r="T88" s="15" t="e">
        <f>IF(SUMIFS(Data!$G:$G,Data!$B:$B,'Interest Rates'!T$4,Data!$A:$A,'Interest Rates'!$S88)=0,NA(),SUMIFS(Data!$G:$G,Data!$B:$B,'Interest Rates'!T$4,Data!$A:$A,'Interest Rates'!$S88))</f>
        <v>#N/A</v>
      </c>
      <c r="U88" s="15" t="e">
        <f>IF(SUMIFS(Data!$G:$G,Data!$B:$B,'Interest Rates'!U$4,Data!$A:$A,'Interest Rates'!$S88)=0,NA(),SUMIFS(Data!$G:$G,Data!$B:$B,'Interest Rates'!U$4,Data!$A:$A,'Interest Rates'!$S88))</f>
        <v>#N/A</v>
      </c>
      <c r="V88" s="15" t="e">
        <f>IF(SUMIFS(Data!$G:$G,Data!$B:$B,'Interest Rates'!V$4,Data!$A:$A,'Interest Rates'!$S88)=0,NA(),SUMIFS(Data!$G:$G,Data!$B:$B,'Interest Rates'!V$4,Data!$A:$A,'Interest Rates'!$S88))</f>
        <v>#N/A</v>
      </c>
      <c r="W88" s="15" t="e">
        <f>IF(SUMIFS(Data!$G:$G,Data!$B:$B,'Interest Rates'!W$4,Data!$A:$A,'Interest Rates'!$S88)=0,NA(),SUMIFS(Data!$G:$G,Data!$B:$B,'Interest Rates'!W$4,Data!$A:$A,'Interest Rates'!$S88))</f>
        <v>#N/A</v>
      </c>
      <c r="X88" s="15" t="e">
        <f>IF(SUMIFS(Data!$G:$G,Data!$B:$B,'Interest Rates'!X$4,Data!$A:$A,'Interest Rates'!$S88)=0,NA(),SUMIFS(Data!$G:$G,Data!$B:$B,'Interest Rates'!X$4,Data!$A:$A,'Interest Rates'!$S88))</f>
        <v>#N/A</v>
      </c>
      <c r="Y88" s="15" t="e">
        <f>IF(SUMIFS(Data!$G:$G,Data!$B:$B,'Interest Rates'!Y$4,Data!$A:$A,'Interest Rates'!$S88)=0,NA(),SUMIFS(Data!$G:$G,Data!$B:$B,'Interest Rates'!Y$4,Data!$A:$A,'Interest Rates'!$S88))</f>
        <v>#N/A</v>
      </c>
      <c r="Z88" s="15" t="e">
        <f>IF(SUMIFS(Data!$G:$G,Data!$B:$B,'Interest Rates'!Z$4,Data!$A:$A,'Interest Rates'!$S88)=0,NA(),SUMIFS(Data!$G:$G,Data!$B:$B,'Interest Rates'!Z$4,Data!$A:$A,'Interest Rates'!$S88))</f>
        <v>#N/A</v>
      </c>
      <c r="AA88" s="15">
        <f>IF(SUMIFS(Data!$G:$G,Data!$B:$B,'Interest Rates'!AA$4,Data!$A:$A,'Interest Rates'!$S88)=0,NA(),SUMIFS(Data!$G:$G,Data!$B:$B,'Interest Rates'!AA$4,Data!$A:$A,'Interest Rates'!$S88))</f>
        <v>2.95</v>
      </c>
      <c r="AB88" s="15">
        <f>IF(SUMIFS(Data!$G:$G,Data!$B:$B,'Interest Rates'!AB$4,Data!$A:$A,'Interest Rates'!$S88)=0,NA(),SUMIFS(Data!$G:$G,Data!$B:$B,'Interest Rates'!AB$4,Data!$A:$A,'Interest Rates'!$S88))</f>
        <v>3.54</v>
      </c>
      <c r="AC88" s="15">
        <f>IF(SUMIFS(Data!$G:$G,Data!$B:$B,'Interest Rates'!AC$4,Data!$A:$A,'Interest Rates'!$S88)=0,NA(),SUMIFS(Data!$G:$G,Data!$B:$B,'Interest Rates'!AC$4,Data!$A:$A,'Interest Rates'!$S88))</f>
        <v>4.37</v>
      </c>
      <c r="AD88" s="15" t="e">
        <f>IF(SUMIFS(Data!$G:$G,Data!$B:$B,'Interest Rates'!AD$4,Data!$A:$A,'Interest Rates'!$S88)=0,NA(),SUMIFS(Data!$G:$G,Data!$B:$B,'Interest Rates'!AD$4,Data!$A:$A,'Interest Rates'!$S88))</f>
        <v>#N/A</v>
      </c>
      <c r="AE88" s="15" t="e">
        <f>IF(SUMIFS(Data!$G:$G,Data!$B:$B,'Interest Rates'!AE$4,Data!$A:$A,'Interest Rates'!$S88)=0,NA(),SUMIFS(Data!$G:$G,Data!$B:$B,'Interest Rates'!AE$4,Data!$A:$A,'Interest Rates'!$S88))</f>
        <v>#N/A</v>
      </c>
      <c r="AF88" s="15" t="e">
        <f>IF(SUMIFS(Data!$G:$G,Data!$B:$B,'Interest Rates'!AF$4,Data!$A:$A,'Interest Rates'!$S88)=0,NA(),SUMIFS(Data!$G:$G,Data!$B:$B,'Interest Rates'!AF$4,Data!$A:$A,'Interest Rates'!$S88))</f>
        <v>#N/A</v>
      </c>
      <c r="AG88" s="15" t="e">
        <f>IF(SUMIFS(Data!$G:$G,Data!$B:$B,'Interest Rates'!AG$4,Data!$A:$A,'Interest Rates'!$S88)=0,NA(),SUMIFS(Data!$G:$G,Data!$B:$B,'Interest Rates'!AG$4,Data!$A:$A,'Interest Rates'!$S88))</f>
        <v>#N/A</v>
      </c>
      <c r="AH88" s="15" t="e">
        <f>IF(SUMIFS(Data!$G:$G,Data!$B:$B,'Interest Rates'!AH$4,Data!$A:$A,'Interest Rates'!$S88)=0,NA(),SUMIFS(Data!$G:$G,Data!$B:$B,'Interest Rates'!AH$4,Data!$A:$A,'Interest Rates'!$S88))</f>
        <v>#N/A</v>
      </c>
      <c r="AI88" s="15" t="e">
        <f>IF(SUMIFS(Data!$G:$G,Data!$B:$B,'Interest Rates'!AI$4,Data!$A:$A,'Interest Rates'!$S88)=0,NA(),SUMIFS(Data!$G:$G,Data!$B:$B,'Interest Rates'!AI$4,Data!$A:$A,'Interest Rates'!$S88))</f>
        <v>#N/A</v>
      </c>
      <c r="AJ88" s="15" t="e">
        <f>IF(SUMIFS(Data!$G:$G,Data!$B:$B,'Interest Rates'!AJ$4,Data!$A:$A,'Interest Rates'!$S88)=0,NA(),SUMIFS(Data!$G:$G,Data!$B:$B,'Interest Rates'!AJ$4,Data!$A:$A,'Interest Rates'!$S88))</f>
        <v>#N/A</v>
      </c>
      <c r="AK88" s="15" t="e">
        <f>IF(SUMIFS(Data!$G:$G,Data!$B:$B,'Interest Rates'!AK$4,Data!$A:$A,'Interest Rates'!$S88)=0,NA(),SUMIFS(Data!$G:$G,Data!$B:$B,'Interest Rates'!AK$4,Data!$A:$A,'Interest Rates'!$S88))</f>
        <v>#N/A</v>
      </c>
      <c r="AL88" s="15" t="e">
        <f>IF(SUMIFS(Data!$G:$G,Data!$B:$B,'Interest Rates'!AL$4,Data!$A:$A,'Interest Rates'!$S88)=0,NA(),SUMIFS(Data!$G:$G,Data!$B:$B,'Interest Rates'!AL$4,Data!$A:$A,'Interest Rates'!$S88))</f>
        <v>#N/A</v>
      </c>
      <c r="AM88" s="15" t="e">
        <f>IF(SUMIFS(Data!$G:$G,Data!$B:$B,'Interest Rates'!AM$4,Data!$A:$A,'Interest Rates'!$S88)=0,NA(),SUMIFS(Data!$G:$G,Data!$B:$B,'Interest Rates'!AM$4,Data!$A:$A,'Interest Rates'!$S88))</f>
        <v>#N/A</v>
      </c>
    </row>
    <row r="89" spans="19:39" x14ac:dyDescent="0.2">
      <c r="S89" s="28">
        <f t="shared" si="4"/>
        <v>41944</v>
      </c>
      <c r="T89" s="15" t="e">
        <f>IF(SUMIFS(Data!$G:$G,Data!$B:$B,'Interest Rates'!T$4,Data!$A:$A,'Interest Rates'!$S89)=0,NA(),SUMIFS(Data!$G:$G,Data!$B:$B,'Interest Rates'!T$4,Data!$A:$A,'Interest Rates'!$S89))</f>
        <v>#N/A</v>
      </c>
      <c r="U89" s="15" t="e">
        <f>IF(SUMIFS(Data!$G:$G,Data!$B:$B,'Interest Rates'!U$4,Data!$A:$A,'Interest Rates'!$S89)=0,NA(),SUMIFS(Data!$G:$G,Data!$B:$B,'Interest Rates'!U$4,Data!$A:$A,'Interest Rates'!$S89))</f>
        <v>#N/A</v>
      </c>
      <c r="V89" s="15" t="e">
        <f>IF(SUMIFS(Data!$G:$G,Data!$B:$B,'Interest Rates'!V$4,Data!$A:$A,'Interest Rates'!$S89)=0,NA(),SUMIFS(Data!$G:$G,Data!$B:$B,'Interest Rates'!V$4,Data!$A:$A,'Interest Rates'!$S89))</f>
        <v>#N/A</v>
      </c>
      <c r="W89" s="15" t="e">
        <f>IF(SUMIFS(Data!$G:$G,Data!$B:$B,'Interest Rates'!W$4,Data!$A:$A,'Interest Rates'!$S89)=0,NA(),SUMIFS(Data!$G:$G,Data!$B:$B,'Interest Rates'!W$4,Data!$A:$A,'Interest Rates'!$S89))</f>
        <v>#N/A</v>
      </c>
      <c r="X89" s="15" t="e">
        <f>IF(SUMIFS(Data!$G:$G,Data!$B:$B,'Interest Rates'!X$4,Data!$A:$A,'Interest Rates'!$S89)=0,NA(),SUMIFS(Data!$G:$G,Data!$B:$B,'Interest Rates'!X$4,Data!$A:$A,'Interest Rates'!$S89))</f>
        <v>#N/A</v>
      </c>
      <c r="Y89" s="15" t="e">
        <f>IF(SUMIFS(Data!$G:$G,Data!$B:$B,'Interest Rates'!Y$4,Data!$A:$A,'Interest Rates'!$S89)=0,NA(),SUMIFS(Data!$G:$G,Data!$B:$B,'Interest Rates'!Y$4,Data!$A:$A,'Interest Rates'!$S89))</f>
        <v>#N/A</v>
      </c>
      <c r="Z89" s="15" t="e">
        <f>IF(SUMIFS(Data!$G:$G,Data!$B:$B,'Interest Rates'!Z$4,Data!$A:$A,'Interest Rates'!$S89)=0,NA(),SUMIFS(Data!$G:$G,Data!$B:$B,'Interest Rates'!Z$4,Data!$A:$A,'Interest Rates'!$S89))</f>
        <v>#N/A</v>
      </c>
      <c r="AA89" s="15">
        <f>IF(SUMIFS(Data!$G:$G,Data!$B:$B,'Interest Rates'!AA$4,Data!$A:$A,'Interest Rates'!$S89)=0,NA(),SUMIFS(Data!$G:$G,Data!$B:$B,'Interest Rates'!AA$4,Data!$A:$A,'Interest Rates'!$S89))</f>
        <v>2.9</v>
      </c>
      <c r="AB89" s="15">
        <f>IF(SUMIFS(Data!$G:$G,Data!$B:$B,'Interest Rates'!AB$4,Data!$A:$A,'Interest Rates'!$S89)=0,NA(),SUMIFS(Data!$G:$G,Data!$B:$B,'Interest Rates'!AB$4,Data!$A:$A,'Interest Rates'!$S89))</f>
        <v>3.5</v>
      </c>
      <c r="AC89" s="15">
        <f>IF(SUMIFS(Data!$G:$G,Data!$B:$B,'Interest Rates'!AC$4,Data!$A:$A,'Interest Rates'!$S89)=0,NA(),SUMIFS(Data!$G:$G,Data!$B:$B,'Interest Rates'!AC$4,Data!$A:$A,'Interest Rates'!$S89))</f>
        <v>4.4349999999999996</v>
      </c>
      <c r="AD89" s="15" t="e">
        <f>IF(SUMIFS(Data!$G:$G,Data!$B:$B,'Interest Rates'!AD$4,Data!$A:$A,'Interest Rates'!$S89)=0,NA(),SUMIFS(Data!$G:$G,Data!$B:$B,'Interest Rates'!AD$4,Data!$A:$A,'Interest Rates'!$S89))</f>
        <v>#N/A</v>
      </c>
      <c r="AE89" s="15" t="e">
        <f>IF(SUMIFS(Data!$G:$G,Data!$B:$B,'Interest Rates'!AE$4,Data!$A:$A,'Interest Rates'!$S89)=0,NA(),SUMIFS(Data!$G:$G,Data!$B:$B,'Interest Rates'!AE$4,Data!$A:$A,'Interest Rates'!$S89))</f>
        <v>#N/A</v>
      </c>
      <c r="AF89" s="15" t="e">
        <f>IF(SUMIFS(Data!$G:$G,Data!$B:$B,'Interest Rates'!AF$4,Data!$A:$A,'Interest Rates'!$S89)=0,NA(),SUMIFS(Data!$G:$G,Data!$B:$B,'Interest Rates'!AF$4,Data!$A:$A,'Interest Rates'!$S89))</f>
        <v>#N/A</v>
      </c>
      <c r="AG89" s="15" t="e">
        <f>IF(SUMIFS(Data!$G:$G,Data!$B:$B,'Interest Rates'!AG$4,Data!$A:$A,'Interest Rates'!$S89)=0,NA(),SUMIFS(Data!$G:$G,Data!$B:$B,'Interest Rates'!AG$4,Data!$A:$A,'Interest Rates'!$S89))</f>
        <v>#N/A</v>
      </c>
      <c r="AH89" s="15" t="e">
        <f>IF(SUMIFS(Data!$G:$G,Data!$B:$B,'Interest Rates'!AH$4,Data!$A:$A,'Interest Rates'!$S89)=0,NA(),SUMIFS(Data!$G:$G,Data!$B:$B,'Interest Rates'!AH$4,Data!$A:$A,'Interest Rates'!$S89))</f>
        <v>#N/A</v>
      </c>
      <c r="AI89" s="15" t="e">
        <f>IF(SUMIFS(Data!$G:$G,Data!$B:$B,'Interest Rates'!AI$4,Data!$A:$A,'Interest Rates'!$S89)=0,NA(),SUMIFS(Data!$G:$G,Data!$B:$B,'Interest Rates'!AI$4,Data!$A:$A,'Interest Rates'!$S89))</f>
        <v>#N/A</v>
      </c>
      <c r="AJ89" s="15" t="e">
        <f>IF(SUMIFS(Data!$G:$G,Data!$B:$B,'Interest Rates'!AJ$4,Data!$A:$A,'Interest Rates'!$S89)=0,NA(),SUMIFS(Data!$G:$G,Data!$B:$B,'Interest Rates'!AJ$4,Data!$A:$A,'Interest Rates'!$S89))</f>
        <v>#N/A</v>
      </c>
      <c r="AK89" s="15" t="e">
        <f>IF(SUMIFS(Data!$G:$G,Data!$B:$B,'Interest Rates'!AK$4,Data!$A:$A,'Interest Rates'!$S89)=0,NA(),SUMIFS(Data!$G:$G,Data!$B:$B,'Interest Rates'!AK$4,Data!$A:$A,'Interest Rates'!$S89))</f>
        <v>#N/A</v>
      </c>
      <c r="AL89" s="15" t="e">
        <f>IF(SUMIFS(Data!$G:$G,Data!$B:$B,'Interest Rates'!AL$4,Data!$A:$A,'Interest Rates'!$S89)=0,NA(),SUMIFS(Data!$G:$G,Data!$B:$B,'Interest Rates'!AL$4,Data!$A:$A,'Interest Rates'!$S89))</f>
        <v>#N/A</v>
      </c>
      <c r="AM89" s="15" t="e">
        <f>IF(SUMIFS(Data!$G:$G,Data!$B:$B,'Interest Rates'!AM$4,Data!$A:$A,'Interest Rates'!$S89)=0,NA(),SUMIFS(Data!$G:$G,Data!$B:$B,'Interest Rates'!AM$4,Data!$A:$A,'Interest Rates'!$S89))</f>
        <v>#N/A</v>
      </c>
    </row>
    <row r="90" spans="19:39" x14ac:dyDescent="0.2">
      <c r="S90" s="28">
        <f t="shared" si="4"/>
        <v>41974</v>
      </c>
      <c r="T90" s="15" t="e">
        <f>IF(SUMIFS(Data!$G:$G,Data!$B:$B,'Interest Rates'!T$4,Data!$A:$A,'Interest Rates'!$S90)=0,NA(),SUMIFS(Data!$G:$G,Data!$B:$B,'Interest Rates'!T$4,Data!$A:$A,'Interest Rates'!$S90))</f>
        <v>#N/A</v>
      </c>
      <c r="U90" s="15" t="e">
        <f>IF(SUMIFS(Data!$G:$G,Data!$B:$B,'Interest Rates'!U$4,Data!$A:$A,'Interest Rates'!$S90)=0,NA(),SUMIFS(Data!$G:$G,Data!$B:$B,'Interest Rates'!U$4,Data!$A:$A,'Interest Rates'!$S90))</f>
        <v>#N/A</v>
      </c>
      <c r="V90" s="15" t="e">
        <f>IF(SUMIFS(Data!$G:$G,Data!$B:$B,'Interest Rates'!V$4,Data!$A:$A,'Interest Rates'!$S90)=0,NA(),SUMIFS(Data!$G:$G,Data!$B:$B,'Interest Rates'!V$4,Data!$A:$A,'Interest Rates'!$S90))</f>
        <v>#N/A</v>
      </c>
      <c r="W90" s="15" t="e">
        <f>IF(SUMIFS(Data!$G:$G,Data!$B:$B,'Interest Rates'!W$4,Data!$A:$A,'Interest Rates'!$S90)=0,NA(),SUMIFS(Data!$G:$G,Data!$B:$B,'Interest Rates'!W$4,Data!$A:$A,'Interest Rates'!$S90))</f>
        <v>#N/A</v>
      </c>
      <c r="X90" s="15" t="e">
        <f>IF(SUMIFS(Data!$G:$G,Data!$B:$B,'Interest Rates'!X$4,Data!$A:$A,'Interest Rates'!$S90)=0,NA(),SUMIFS(Data!$G:$G,Data!$B:$B,'Interest Rates'!X$4,Data!$A:$A,'Interest Rates'!$S90))</f>
        <v>#N/A</v>
      </c>
      <c r="Y90" s="15" t="e">
        <f>IF(SUMIFS(Data!$G:$G,Data!$B:$B,'Interest Rates'!Y$4,Data!$A:$A,'Interest Rates'!$S90)=0,NA(),SUMIFS(Data!$G:$G,Data!$B:$B,'Interest Rates'!Y$4,Data!$A:$A,'Interest Rates'!$S90))</f>
        <v>#N/A</v>
      </c>
      <c r="Z90" s="15" t="e">
        <f>IF(SUMIFS(Data!$G:$G,Data!$B:$B,'Interest Rates'!Z$4,Data!$A:$A,'Interest Rates'!$S90)=0,NA(),SUMIFS(Data!$G:$G,Data!$B:$B,'Interest Rates'!Z$4,Data!$A:$A,'Interest Rates'!$S90))</f>
        <v>#N/A</v>
      </c>
      <c r="AA90" s="15">
        <f>IF(SUMIFS(Data!$G:$G,Data!$B:$B,'Interest Rates'!AA$4,Data!$A:$A,'Interest Rates'!$S90)=0,NA(),SUMIFS(Data!$G:$G,Data!$B:$B,'Interest Rates'!AA$4,Data!$A:$A,'Interest Rates'!$S90))</f>
        <v>2.9</v>
      </c>
      <c r="AB90" s="15">
        <f>IF(SUMIFS(Data!$G:$G,Data!$B:$B,'Interest Rates'!AB$4,Data!$A:$A,'Interest Rates'!$S90)=0,NA(),SUMIFS(Data!$G:$G,Data!$B:$B,'Interest Rates'!AB$4,Data!$A:$A,'Interest Rates'!$S90))</f>
        <v>3.6</v>
      </c>
      <c r="AC90" s="15">
        <f>IF(SUMIFS(Data!$G:$G,Data!$B:$B,'Interest Rates'!AC$4,Data!$A:$A,'Interest Rates'!$S90)=0,NA(),SUMIFS(Data!$G:$G,Data!$B:$B,'Interest Rates'!AC$4,Data!$A:$A,'Interest Rates'!$S90))</f>
        <v>4.5</v>
      </c>
      <c r="AD90" s="15">
        <f>IF(SUMIFS(Data!$G:$G,Data!$B:$B,'Interest Rates'!AD$4,Data!$A:$A,'Interest Rates'!$S90)=0,NA(),SUMIFS(Data!$G:$G,Data!$B:$B,'Interest Rates'!AD$4,Data!$A:$A,'Interest Rates'!$S90))</f>
        <v>5.05</v>
      </c>
      <c r="AE90" s="15" t="e">
        <f>IF(SUMIFS(Data!$G:$G,Data!$B:$B,'Interest Rates'!AE$4,Data!$A:$A,'Interest Rates'!$S90)=0,NA(),SUMIFS(Data!$G:$G,Data!$B:$B,'Interest Rates'!AE$4,Data!$A:$A,'Interest Rates'!$S90))</f>
        <v>#N/A</v>
      </c>
      <c r="AF90" s="15" t="e">
        <f>IF(SUMIFS(Data!$G:$G,Data!$B:$B,'Interest Rates'!AF$4,Data!$A:$A,'Interest Rates'!$S90)=0,NA(),SUMIFS(Data!$G:$G,Data!$B:$B,'Interest Rates'!AF$4,Data!$A:$A,'Interest Rates'!$S90))</f>
        <v>#N/A</v>
      </c>
      <c r="AG90" s="15" t="e">
        <f>IF(SUMIFS(Data!$G:$G,Data!$B:$B,'Interest Rates'!AG$4,Data!$A:$A,'Interest Rates'!$S90)=0,NA(),SUMIFS(Data!$G:$G,Data!$B:$B,'Interest Rates'!AG$4,Data!$A:$A,'Interest Rates'!$S90))</f>
        <v>#N/A</v>
      </c>
      <c r="AH90" s="15" t="e">
        <f>IF(SUMIFS(Data!$G:$G,Data!$B:$B,'Interest Rates'!AH$4,Data!$A:$A,'Interest Rates'!$S90)=0,NA(),SUMIFS(Data!$G:$G,Data!$B:$B,'Interest Rates'!AH$4,Data!$A:$A,'Interest Rates'!$S90))</f>
        <v>#N/A</v>
      </c>
      <c r="AI90" s="15" t="e">
        <f>IF(SUMIFS(Data!$G:$G,Data!$B:$B,'Interest Rates'!AI$4,Data!$A:$A,'Interest Rates'!$S90)=0,NA(),SUMIFS(Data!$G:$G,Data!$B:$B,'Interest Rates'!AI$4,Data!$A:$A,'Interest Rates'!$S90))</f>
        <v>#N/A</v>
      </c>
      <c r="AJ90" s="15" t="e">
        <f>IF(SUMIFS(Data!$G:$G,Data!$B:$B,'Interest Rates'!AJ$4,Data!$A:$A,'Interest Rates'!$S90)=0,NA(),SUMIFS(Data!$G:$G,Data!$B:$B,'Interest Rates'!AJ$4,Data!$A:$A,'Interest Rates'!$S90))</f>
        <v>#N/A</v>
      </c>
      <c r="AK90" s="15" t="e">
        <f>IF(SUMIFS(Data!$G:$G,Data!$B:$B,'Interest Rates'!AK$4,Data!$A:$A,'Interest Rates'!$S90)=0,NA(),SUMIFS(Data!$G:$G,Data!$B:$B,'Interest Rates'!AK$4,Data!$A:$A,'Interest Rates'!$S90))</f>
        <v>#N/A</v>
      </c>
      <c r="AL90" s="15" t="e">
        <f>IF(SUMIFS(Data!$G:$G,Data!$B:$B,'Interest Rates'!AL$4,Data!$A:$A,'Interest Rates'!$S90)=0,NA(),SUMIFS(Data!$G:$G,Data!$B:$B,'Interest Rates'!AL$4,Data!$A:$A,'Interest Rates'!$S90))</f>
        <v>#N/A</v>
      </c>
      <c r="AM90" s="15" t="e">
        <f>IF(SUMIFS(Data!$G:$G,Data!$B:$B,'Interest Rates'!AM$4,Data!$A:$A,'Interest Rates'!$S90)=0,NA(),SUMIFS(Data!$G:$G,Data!$B:$B,'Interest Rates'!AM$4,Data!$A:$A,'Interest Rates'!$S90))</f>
        <v>#N/A</v>
      </c>
    </row>
    <row r="91" spans="19:39" x14ac:dyDescent="0.2">
      <c r="S91" s="28">
        <f t="shared" si="4"/>
        <v>42005</v>
      </c>
      <c r="T91" s="15" t="e">
        <f>IF(SUMIFS(Data!$G:$G,Data!$B:$B,'Interest Rates'!T$4,Data!$A:$A,'Interest Rates'!$S91)=0,NA(),SUMIFS(Data!$G:$G,Data!$B:$B,'Interest Rates'!T$4,Data!$A:$A,'Interest Rates'!$S91))</f>
        <v>#N/A</v>
      </c>
      <c r="U91" s="15" t="e">
        <f>IF(SUMIFS(Data!$G:$G,Data!$B:$B,'Interest Rates'!U$4,Data!$A:$A,'Interest Rates'!$S91)=0,NA(),SUMIFS(Data!$G:$G,Data!$B:$B,'Interest Rates'!U$4,Data!$A:$A,'Interest Rates'!$S91))</f>
        <v>#N/A</v>
      </c>
      <c r="V91" s="15" t="e">
        <f>IF(SUMIFS(Data!$G:$G,Data!$B:$B,'Interest Rates'!V$4,Data!$A:$A,'Interest Rates'!$S91)=0,NA(),SUMIFS(Data!$G:$G,Data!$B:$B,'Interest Rates'!V$4,Data!$A:$A,'Interest Rates'!$S91))</f>
        <v>#N/A</v>
      </c>
      <c r="W91" s="15" t="e">
        <f>IF(SUMIFS(Data!$G:$G,Data!$B:$B,'Interest Rates'!W$4,Data!$A:$A,'Interest Rates'!$S91)=0,NA(),SUMIFS(Data!$G:$G,Data!$B:$B,'Interest Rates'!W$4,Data!$A:$A,'Interest Rates'!$S91))</f>
        <v>#N/A</v>
      </c>
      <c r="X91" s="15" t="e">
        <f>IF(SUMIFS(Data!$G:$G,Data!$B:$B,'Interest Rates'!X$4,Data!$A:$A,'Interest Rates'!$S91)=0,NA(),SUMIFS(Data!$G:$G,Data!$B:$B,'Interest Rates'!X$4,Data!$A:$A,'Interest Rates'!$S91))</f>
        <v>#N/A</v>
      </c>
      <c r="Y91" s="15" t="e">
        <f>IF(SUMIFS(Data!$G:$G,Data!$B:$B,'Interest Rates'!Y$4,Data!$A:$A,'Interest Rates'!$S91)=0,NA(),SUMIFS(Data!$G:$G,Data!$B:$B,'Interest Rates'!Y$4,Data!$A:$A,'Interest Rates'!$S91))</f>
        <v>#N/A</v>
      </c>
      <c r="Z91" s="15" t="e">
        <f>IF(SUMIFS(Data!$G:$G,Data!$B:$B,'Interest Rates'!Z$4,Data!$A:$A,'Interest Rates'!$S91)=0,NA(),SUMIFS(Data!$G:$G,Data!$B:$B,'Interest Rates'!Z$4,Data!$A:$A,'Interest Rates'!$S91))</f>
        <v>#N/A</v>
      </c>
      <c r="AA91" s="15" t="e">
        <f>IF(SUMIFS(Data!$G:$G,Data!$B:$B,'Interest Rates'!AA$4,Data!$A:$A,'Interest Rates'!$S91)=0,NA(),SUMIFS(Data!$G:$G,Data!$B:$B,'Interest Rates'!AA$4,Data!$A:$A,'Interest Rates'!$S91))</f>
        <v>#N/A</v>
      </c>
      <c r="AB91" s="15">
        <f>IF(SUMIFS(Data!$G:$G,Data!$B:$B,'Interest Rates'!AB$4,Data!$A:$A,'Interest Rates'!$S91)=0,NA(),SUMIFS(Data!$G:$G,Data!$B:$B,'Interest Rates'!AB$4,Data!$A:$A,'Interest Rates'!$S91))</f>
        <v>3.5</v>
      </c>
      <c r="AC91" s="15">
        <f>IF(SUMIFS(Data!$G:$G,Data!$B:$B,'Interest Rates'!AC$4,Data!$A:$A,'Interest Rates'!$S91)=0,NA(),SUMIFS(Data!$G:$G,Data!$B:$B,'Interest Rates'!AC$4,Data!$A:$A,'Interest Rates'!$S91))</f>
        <v>4.4000000000000004</v>
      </c>
      <c r="AD91" s="15">
        <f>IF(SUMIFS(Data!$G:$G,Data!$B:$B,'Interest Rates'!AD$4,Data!$A:$A,'Interest Rates'!$S91)=0,NA(),SUMIFS(Data!$G:$G,Data!$B:$B,'Interest Rates'!AD$4,Data!$A:$A,'Interest Rates'!$S91))</f>
        <v>5.25</v>
      </c>
      <c r="AE91" s="15" t="e">
        <f>IF(SUMIFS(Data!$G:$G,Data!$B:$B,'Interest Rates'!AE$4,Data!$A:$A,'Interest Rates'!$S91)=0,NA(),SUMIFS(Data!$G:$G,Data!$B:$B,'Interest Rates'!AE$4,Data!$A:$A,'Interest Rates'!$S91))</f>
        <v>#N/A</v>
      </c>
      <c r="AF91" s="15" t="e">
        <f>IF(SUMIFS(Data!$G:$G,Data!$B:$B,'Interest Rates'!AF$4,Data!$A:$A,'Interest Rates'!$S91)=0,NA(),SUMIFS(Data!$G:$G,Data!$B:$B,'Interest Rates'!AF$4,Data!$A:$A,'Interest Rates'!$S91))</f>
        <v>#N/A</v>
      </c>
      <c r="AG91" s="15" t="e">
        <f>IF(SUMIFS(Data!$G:$G,Data!$B:$B,'Interest Rates'!AG$4,Data!$A:$A,'Interest Rates'!$S91)=0,NA(),SUMIFS(Data!$G:$G,Data!$B:$B,'Interest Rates'!AG$4,Data!$A:$A,'Interest Rates'!$S91))</f>
        <v>#N/A</v>
      </c>
      <c r="AH91" s="15" t="e">
        <f>IF(SUMIFS(Data!$G:$G,Data!$B:$B,'Interest Rates'!AH$4,Data!$A:$A,'Interest Rates'!$S91)=0,NA(),SUMIFS(Data!$G:$G,Data!$B:$B,'Interest Rates'!AH$4,Data!$A:$A,'Interest Rates'!$S91))</f>
        <v>#N/A</v>
      </c>
      <c r="AI91" s="15" t="e">
        <f>IF(SUMIFS(Data!$G:$G,Data!$B:$B,'Interest Rates'!AI$4,Data!$A:$A,'Interest Rates'!$S91)=0,NA(),SUMIFS(Data!$G:$G,Data!$B:$B,'Interest Rates'!AI$4,Data!$A:$A,'Interest Rates'!$S91))</f>
        <v>#N/A</v>
      </c>
      <c r="AJ91" s="15" t="e">
        <f>IF(SUMIFS(Data!$G:$G,Data!$B:$B,'Interest Rates'!AJ$4,Data!$A:$A,'Interest Rates'!$S91)=0,NA(),SUMIFS(Data!$G:$G,Data!$B:$B,'Interest Rates'!AJ$4,Data!$A:$A,'Interest Rates'!$S91))</f>
        <v>#N/A</v>
      </c>
      <c r="AK91" s="15" t="e">
        <f>IF(SUMIFS(Data!$G:$G,Data!$B:$B,'Interest Rates'!AK$4,Data!$A:$A,'Interest Rates'!$S91)=0,NA(),SUMIFS(Data!$G:$G,Data!$B:$B,'Interest Rates'!AK$4,Data!$A:$A,'Interest Rates'!$S91))</f>
        <v>#N/A</v>
      </c>
      <c r="AL91" s="15" t="e">
        <f>IF(SUMIFS(Data!$G:$G,Data!$B:$B,'Interest Rates'!AL$4,Data!$A:$A,'Interest Rates'!$S91)=0,NA(),SUMIFS(Data!$G:$G,Data!$B:$B,'Interest Rates'!AL$4,Data!$A:$A,'Interest Rates'!$S91))</f>
        <v>#N/A</v>
      </c>
      <c r="AM91" s="15" t="e">
        <f>IF(SUMIFS(Data!$G:$G,Data!$B:$B,'Interest Rates'!AM$4,Data!$A:$A,'Interest Rates'!$S91)=0,NA(),SUMIFS(Data!$G:$G,Data!$B:$B,'Interest Rates'!AM$4,Data!$A:$A,'Interest Rates'!$S91))</f>
        <v>#N/A</v>
      </c>
    </row>
    <row r="92" spans="19:39" x14ac:dyDescent="0.2">
      <c r="S92" s="28">
        <f t="shared" si="4"/>
        <v>42036</v>
      </c>
      <c r="T92" s="15" t="e">
        <f>IF(SUMIFS(Data!$G:$G,Data!$B:$B,'Interest Rates'!T$4,Data!$A:$A,'Interest Rates'!$S92)=0,NA(),SUMIFS(Data!$G:$G,Data!$B:$B,'Interest Rates'!T$4,Data!$A:$A,'Interest Rates'!$S92))</f>
        <v>#N/A</v>
      </c>
      <c r="U92" s="15" t="e">
        <f>IF(SUMIFS(Data!$G:$G,Data!$B:$B,'Interest Rates'!U$4,Data!$A:$A,'Interest Rates'!$S92)=0,NA(),SUMIFS(Data!$G:$G,Data!$B:$B,'Interest Rates'!U$4,Data!$A:$A,'Interest Rates'!$S92))</f>
        <v>#N/A</v>
      </c>
      <c r="V92" s="15" t="e">
        <f>IF(SUMIFS(Data!$G:$G,Data!$B:$B,'Interest Rates'!V$4,Data!$A:$A,'Interest Rates'!$S92)=0,NA(),SUMIFS(Data!$G:$G,Data!$B:$B,'Interest Rates'!V$4,Data!$A:$A,'Interest Rates'!$S92))</f>
        <v>#N/A</v>
      </c>
      <c r="W92" s="15" t="e">
        <f>IF(SUMIFS(Data!$G:$G,Data!$B:$B,'Interest Rates'!W$4,Data!$A:$A,'Interest Rates'!$S92)=0,NA(),SUMIFS(Data!$G:$G,Data!$B:$B,'Interest Rates'!W$4,Data!$A:$A,'Interest Rates'!$S92))</f>
        <v>#N/A</v>
      </c>
      <c r="X92" s="15" t="e">
        <f>IF(SUMIFS(Data!$G:$G,Data!$B:$B,'Interest Rates'!X$4,Data!$A:$A,'Interest Rates'!$S92)=0,NA(),SUMIFS(Data!$G:$G,Data!$B:$B,'Interest Rates'!X$4,Data!$A:$A,'Interest Rates'!$S92))</f>
        <v>#N/A</v>
      </c>
      <c r="Y92" s="15" t="e">
        <f>IF(SUMIFS(Data!$G:$G,Data!$B:$B,'Interest Rates'!Y$4,Data!$A:$A,'Interest Rates'!$S92)=0,NA(),SUMIFS(Data!$G:$G,Data!$B:$B,'Interest Rates'!Y$4,Data!$A:$A,'Interest Rates'!$S92))</f>
        <v>#N/A</v>
      </c>
      <c r="Z92" s="15" t="e">
        <f>IF(SUMIFS(Data!$G:$G,Data!$B:$B,'Interest Rates'!Z$4,Data!$A:$A,'Interest Rates'!$S92)=0,NA(),SUMIFS(Data!$G:$G,Data!$B:$B,'Interest Rates'!Z$4,Data!$A:$A,'Interest Rates'!$S92))</f>
        <v>#N/A</v>
      </c>
      <c r="AA92" s="15" t="e">
        <f>IF(SUMIFS(Data!$G:$G,Data!$B:$B,'Interest Rates'!AA$4,Data!$A:$A,'Interest Rates'!$S92)=0,NA(),SUMIFS(Data!$G:$G,Data!$B:$B,'Interest Rates'!AA$4,Data!$A:$A,'Interest Rates'!$S92))</f>
        <v>#N/A</v>
      </c>
      <c r="AB92" s="15">
        <f>IF(SUMIFS(Data!$G:$G,Data!$B:$B,'Interest Rates'!AB$4,Data!$A:$A,'Interest Rates'!$S92)=0,NA(),SUMIFS(Data!$G:$G,Data!$B:$B,'Interest Rates'!AB$4,Data!$A:$A,'Interest Rates'!$S92))</f>
        <v>3.5</v>
      </c>
      <c r="AC92" s="15">
        <f>IF(SUMIFS(Data!$G:$G,Data!$B:$B,'Interest Rates'!AC$4,Data!$A:$A,'Interest Rates'!$S92)=0,NA(),SUMIFS(Data!$G:$G,Data!$B:$B,'Interest Rates'!AC$4,Data!$A:$A,'Interest Rates'!$S92))</f>
        <v>4.3049999999999997</v>
      </c>
      <c r="AD92" s="15">
        <f>IF(SUMIFS(Data!$G:$G,Data!$B:$B,'Interest Rates'!AD$4,Data!$A:$A,'Interest Rates'!$S92)=0,NA(),SUMIFS(Data!$G:$G,Data!$B:$B,'Interest Rates'!AD$4,Data!$A:$A,'Interest Rates'!$S92))</f>
        <v>4.8849999999999998</v>
      </c>
      <c r="AE92" s="15" t="e">
        <f>IF(SUMIFS(Data!$G:$G,Data!$B:$B,'Interest Rates'!AE$4,Data!$A:$A,'Interest Rates'!$S92)=0,NA(),SUMIFS(Data!$G:$G,Data!$B:$B,'Interest Rates'!AE$4,Data!$A:$A,'Interest Rates'!$S92))</f>
        <v>#N/A</v>
      </c>
      <c r="AF92" s="15" t="e">
        <f>IF(SUMIFS(Data!$G:$G,Data!$B:$B,'Interest Rates'!AF$4,Data!$A:$A,'Interest Rates'!$S92)=0,NA(),SUMIFS(Data!$G:$G,Data!$B:$B,'Interest Rates'!AF$4,Data!$A:$A,'Interest Rates'!$S92))</f>
        <v>#N/A</v>
      </c>
      <c r="AG92" s="15" t="e">
        <f>IF(SUMIFS(Data!$G:$G,Data!$B:$B,'Interest Rates'!AG$4,Data!$A:$A,'Interest Rates'!$S92)=0,NA(),SUMIFS(Data!$G:$G,Data!$B:$B,'Interest Rates'!AG$4,Data!$A:$A,'Interest Rates'!$S92))</f>
        <v>#N/A</v>
      </c>
      <c r="AH92" s="15" t="e">
        <f>IF(SUMIFS(Data!$G:$G,Data!$B:$B,'Interest Rates'!AH$4,Data!$A:$A,'Interest Rates'!$S92)=0,NA(),SUMIFS(Data!$G:$G,Data!$B:$B,'Interest Rates'!AH$4,Data!$A:$A,'Interest Rates'!$S92))</f>
        <v>#N/A</v>
      </c>
      <c r="AI92" s="15" t="e">
        <f>IF(SUMIFS(Data!$G:$G,Data!$B:$B,'Interest Rates'!AI$4,Data!$A:$A,'Interest Rates'!$S92)=0,NA(),SUMIFS(Data!$G:$G,Data!$B:$B,'Interest Rates'!AI$4,Data!$A:$A,'Interest Rates'!$S92))</f>
        <v>#N/A</v>
      </c>
      <c r="AJ92" s="15" t="e">
        <f>IF(SUMIFS(Data!$G:$G,Data!$B:$B,'Interest Rates'!AJ$4,Data!$A:$A,'Interest Rates'!$S92)=0,NA(),SUMIFS(Data!$G:$G,Data!$B:$B,'Interest Rates'!AJ$4,Data!$A:$A,'Interest Rates'!$S92))</f>
        <v>#N/A</v>
      </c>
      <c r="AK92" s="15" t="e">
        <f>IF(SUMIFS(Data!$G:$G,Data!$B:$B,'Interest Rates'!AK$4,Data!$A:$A,'Interest Rates'!$S92)=0,NA(),SUMIFS(Data!$G:$G,Data!$B:$B,'Interest Rates'!AK$4,Data!$A:$A,'Interest Rates'!$S92))</f>
        <v>#N/A</v>
      </c>
      <c r="AL92" s="15" t="e">
        <f>IF(SUMIFS(Data!$G:$G,Data!$B:$B,'Interest Rates'!AL$4,Data!$A:$A,'Interest Rates'!$S92)=0,NA(),SUMIFS(Data!$G:$G,Data!$B:$B,'Interest Rates'!AL$4,Data!$A:$A,'Interest Rates'!$S92))</f>
        <v>#N/A</v>
      </c>
      <c r="AM92" s="15" t="e">
        <f>IF(SUMIFS(Data!$G:$G,Data!$B:$B,'Interest Rates'!AM$4,Data!$A:$A,'Interest Rates'!$S92)=0,NA(),SUMIFS(Data!$G:$G,Data!$B:$B,'Interest Rates'!AM$4,Data!$A:$A,'Interest Rates'!$S92))</f>
        <v>#N/A</v>
      </c>
    </row>
    <row r="93" spans="19:39" x14ac:dyDescent="0.2">
      <c r="S93" s="28">
        <f t="shared" si="4"/>
        <v>42064</v>
      </c>
      <c r="T93" s="15" t="e">
        <f>IF(SUMIFS(Data!$G:$G,Data!$B:$B,'Interest Rates'!T$4,Data!$A:$A,'Interest Rates'!$S93)=0,NA(),SUMIFS(Data!$G:$G,Data!$B:$B,'Interest Rates'!T$4,Data!$A:$A,'Interest Rates'!$S93))</f>
        <v>#N/A</v>
      </c>
      <c r="U93" s="15" t="e">
        <f>IF(SUMIFS(Data!$G:$G,Data!$B:$B,'Interest Rates'!U$4,Data!$A:$A,'Interest Rates'!$S93)=0,NA(),SUMIFS(Data!$G:$G,Data!$B:$B,'Interest Rates'!U$4,Data!$A:$A,'Interest Rates'!$S93))</f>
        <v>#N/A</v>
      </c>
      <c r="V93" s="15" t="e">
        <f>IF(SUMIFS(Data!$G:$G,Data!$B:$B,'Interest Rates'!V$4,Data!$A:$A,'Interest Rates'!$S93)=0,NA(),SUMIFS(Data!$G:$G,Data!$B:$B,'Interest Rates'!V$4,Data!$A:$A,'Interest Rates'!$S93))</f>
        <v>#N/A</v>
      </c>
      <c r="W93" s="15" t="e">
        <f>IF(SUMIFS(Data!$G:$G,Data!$B:$B,'Interest Rates'!W$4,Data!$A:$A,'Interest Rates'!$S93)=0,NA(),SUMIFS(Data!$G:$G,Data!$B:$B,'Interest Rates'!W$4,Data!$A:$A,'Interest Rates'!$S93))</f>
        <v>#N/A</v>
      </c>
      <c r="X93" s="15" t="e">
        <f>IF(SUMIFS(Data!$G:$G,Data!$B:$B,'Interest Rates'!X$4,Data!$A:$A,'Interest Rates'!$S93)=0,NA(),SUMIFS(Data!$G:$G,Data!$B:$B,'Interest Rates'!X$4,Data!$A:$A,'Interest Rates'!$S93))</f>
        <v>#N/A</v>
      </c>
      <c r="Y93" s="15" t="e">
        <f>IF(SUMIFS(Data!$G:$G,Data!$B:$B,'Interest Rates'!Y$4,Data!$A:$A,'Interest Rates'!$S93)=0,NA(),SUMIFS(Data!$G:$G,Data!$B:$B,'Interest Rates'!Y$4,Data!$A:$A,'Interest Rates'!$S93))</f>
        <v>#N/A</v>
      </c>
      <c r="Z93" s="15" t="e">
        <f>IF(SUMIFS(Data!$G:$G,Data!$B:$B,'Interest Rates'!Z$4,Data!$A:$A,'Interest Rates'!$S93)=0,NA(),SUMIFS(Data!$G:$G,Data!$B:$B,'Interest Rates'!Z$4,Data!$A:$A,'Interest Rates'!$S93))</f>
        <v>#N/A</v>
      </c>
      <c r="AA93" s="15" t="e">
        <f>IF(SUMIFS(Data!$G:$G,Data!$B:$B,'Interest Rates'!AA$4,Data!$A:$A,'Interest Rates'!$S93)=0,NA(),SUMIFS(Data!$G:$G,Data!$B:$B,'Interest Rates'!AA$4,Data!$A:$A,'Interest Rates'!$S93))</f>
        <v>#N/A</v>
      </c>
      <c r="AB93" s="15">
        <f>IF(SUMIFS(Data!$G:$G,Data!$B:$B,'Interest Rates'!AB$4,Data!$A:$A,'Interest Rates'!$S93)=0,NA(),SUMIFS(Data!$G:$G,Data!$B:$B,'Interest Rates'!AB$4,Data!$A:$A,'Interest Rates'!$S93))</f>
        <v>3.6</v>
      </c>
      <c r="AC93" s="15">
        <f>IF(SUMIFS(Data!$G:$G,Data!$B:$B,'Interest Rates'!AC$4,Data!$A:$A,'Interest Rates'!$S93)=0,NA(),SUMIFS(Data!$G:$G,Data!$B:$B,'Interest Rates'!AC$4,Data!$A:$A,'Interest Rates'!$S93))</f>
        <v>4.3499999999999996</v>
      </c>
      <c r="AD93" s="15">
        <f>IF(SUMIFS(Data!$G:$G,Data!$B:$B,'Interest Rates'!AD$4,Data!$A:$A,'Interest Rates'!$S93)=0,NA(),SUMIFS(Data!$G:$G,Data!$B:$B,'Interest Rates'!AD$4,Data!$A:$A,'Interest Rates'!$S93))</f>
        <v>5</v>
      </c>
      <c r="AE93" s="15" t="e">
        <f>IF(SUMIFS(Data!$G:$G,Data!$B:$B,'Interest Rates'!AE$4,Data!$A:$A,'Interest Rates'!$S93)=0,NA(),SUMIFS(Data!$G:$G,Data!$B:$B,'Interest Rates'!AE$4,Data!$A:$A,'Interest Rates'!$S93))</f>
        <v>#N/A</v>
      </c>
      <c r="AF93" s="15" t="e">
        <f>IF(SUMIFS(Data!$G:$G,Data!$B:$B,'Interest Rates'!AF$4,Data!$A:$A,'Interest Rates'!$S93)=0,NA(),SUMIFS(Data!$G:$G,Data!$B:$B,'Interest Rates'!AF$4,Data!$A:$A,'Interest Rates'!$S93))</f>
        <v>#N/A</v>
      </c>
      <c r="AG93" s="15" t="e">
        <f>IF(SUMIFS(Data!$G:$G,Data!$B:$B,'Interest Rates'!AG$4,Data!$A:$A,'Interest Rates'!$S93)=0,NA(),SUMIFS(Data!$G:$G,Data!$B:$B,'Interest Rates'!AG$4,Data!$A:$A,'Interest Rates'!$S93))</f>
        <v>#N/A</v>
      </c>
      <c r="AH93" s="15" t="e">
        <f>IF(SUMIFS(Data!$G:$G,Data!$B:$B,'Interest Rates'!AH$4,Data!$A:$A,'Interest Rates'!$S93)=0,NA(),SUMIFS(Data!$G:$G,Data!$B:$B,'Interest Rates'!AH$4,Data!$A:$A,'Interest Rates'!$S93))</f>
        <v>#N/A</v>
      </c>
      <c r="AI93" s="15" t="e">
        <f>IF(SUMIFS(Data!$G:$G,Data!$B:$B,'Interest Rates'!AI$4,Data!$A:$A,'Interest Rates'!$S93)=0,NA(),SUMIFS(Data!$G:$G,Data!$B:$B,'Interest Rates'!AI$4,Data!$A:$A,'Interest Rates'!$S93))</f>
        <v>#N/A</v>
      </c>
      <c r="AJ93" s="15" t="e">
        <f>IF(SUMIFS(Data!$G:$G,Data!$B:$B,'Interest Rates'!AJ$4,Data!$A:$A,'Interest Rates'!$S93)=0,NA(),SUMIFS(Data!$G:$G,Data!$B:$B,'Interest Rates'!AJ$4,Data!$A:$A,'Interest Rates'!$S93))</f>
        <v>#N/A</v>
      </c>
      <c r="AK93" s="15" t="e">
        <f>IF(SUMIFS(Data!$G:$G,Data!$B:$B,'Interest Rates'!AK$4,Data!$A:$A,'Interest Rates'!$S93)=0,NA(),SUMIFS(Data!$G:$G,Data!$B:$B,'Interest Rates'!AK$4,Data!$A:$A,'Interest Rates'!$S93))</f>
        <v>#N/A</v>
      </c>
      <c r="AL93" s="15" t="e">
        <f>IF(SUMIFS(Data!$G:$G,Data!$B:$B,'Interest Rates'!AL$4,Data!$A:$A,'Interest Rates'!$S93)=0,NA(),SUMIFS(Data!$G:$G,Data!$B:$B,'Interest Rates'!AL$4,Data!$A:$A,'Interest Rates'!$S93))</f>
        <v>#N/A</v>
      </c>
      <c r="AM93" s="15" t="e">
        <f>IF(SUMIFS(Data!$G:$G,Data!$B:$B,'Interest Rates'!AM$4,Data!$A:$A,'Interest Rates'!$S93)=0,NA(),SUMIFS(Data!$G:$G,Data!$B:$B,'Interest Rates'!AM$4,Data!$A:$A,'Interest Rates'!$S93))</f>
        <v>#N/A</v>
      </c>
    </row>
    <row r="94" spans="19:39" x14ac:dyDescent="0.2">
      <c r="S94" s="28">
        <f t="shared" si="4"/>
        <v>42095</v>
      </c>
      <c r="T94" s="15" t="e">
        <f>IF(SUMIFS(Data!$G:$G,Data!$B:$B,'Interest Rates'!T$4,Data!$A:$A,'Interest Rates'!$S94)=0,NA(),SUMIFS(Data!$G:$G,Data!$B:$B,'Interest Rates'!T$4,Data!$A:$A,'Interest Rates'!$S94))</f>
        <v>#N/A</v>
      </c>
      <c r="U94" s="15" t="e">
        <f>IF(SUMIFS(Data!$G:$G,Data!$B:$B,'Interest Rates'!U$4,Data!$A:$A,'Interest Rates'!$S94)=0,NA(),SUMIFS(Data!$G:$G,Data!$B:$B,'Interest Rates'!U$4,Data!$A:$A,'Interest Rates'!$S94))</f>
        <v>#N/A</v>
      </c>
      <c r="V94" s="15" t="e">
        <f>IF(SUMIFS(Data!$G:$G,Data!$B:$B,'Interest Rates'!V$4,Data!$A:$A,'Interest Rates'!$S94)=0,NA(),SUMIFS(Data!$G:$G,Data!$B:$B,'Interest Rates'!V$4,Data!$A:$A,'Interest Rates'!$S94))</f>
        <v>#N/A</v>
      </c>
      <c r="W94" s="15" t="e">
        <f>IF(SUMIFS(Data!$G:$G,Data!$B:$B,'Interest Rates'!W$4,Data!$A:$A,'Interest Rates'!$S94)=0,NA(),SUMIFS(Data!$G:$G,Data!$B:$B,'Interest Rates'!W$4,Data!$A:$A,'Interest Rates'!$S94))</f>
        <v>#N/A</v>
      </c>
      <c r="X94" s="15" t="e">
        <f>IF(SUMIFS(Data!$G:$G,Data!$B:$B,'Interest Rates'!X$4,Data!$A:$A,'Interest Rates'!$S94)=0,NA(),SUMIFS(Data!$G:$G,Data!$B:$B,'Interest Rates'!X$4,Data!$A:$A,'Interest Rates'!$S94))</f>
        <v>#N/A</v>
      </c>
      <c r="Y94" s="15" t="e">
        <f>IF(SUMIFS(Data!$G:$G,Data!$B:$B,'Interest Rates'!Y$4,Data!$A:$A,'Interest Rates'!$S94)=0,NA(),SUMIFS(Data!$G:$G,Data!$B:$B,'Interest Rates'!Y$4,Data!$A:$A,'Interest Rates'!$S94))</f>
        <v>#N/A</v>
      </c>
      <c r="Z94" s="15" t="e">
        <f>IF(SUMIFS(Data!$G:$G,Data!$B:$B,'Interest Rates'!Z$4,Data!$A:$A,'Interest Rates'!$S94)=0,NA(),SUMIFS(Data!$G:$G,Data!$B:$B,'Interest Rates'!Z$4,Data!$A:$A,'Interest Rates'!$S94))</f>
        <v>#N/A</v>
      </c>
      <c r="AA94" s="15" t="e">
        <f>IF(SUMIFS(Data!$G:$G,Data!$B:$B,'Interest Rates'!AA$4,Data!$A:$A,'Interest Rates'!$S94)=0,NA(),SUMIFS(Data!$G:$G,Data!$B:$B,'Interest Rates'!AA$4,Data!$A:$A,'Interest Rates'!$S94))</f>
        <v>#N/A</v>
      </c>
      <c r="AB94" s="15">
        <f>IF(SUMIFS(Data!$G:$G,Data!$B:$B,'Interest Rates'!AB$4,Data!$A:$A,'Interest Rates'!$S94)=0,NA(),SUMIFS(Data!$G:$G,Data!$B:$B,'Interest Rates'!AB$4,Data!$A:$A,'Interest Rates'!$S94))</f>
        <v>3.5</v>
      </c>
      <c r="AC94" s="15">
        <f>IF(SUMIFS(Data!$G:$G,Data!$B:$B,'Interest Rates'!AC$4,Data!$A:$A,'Interest Rates'!$S94)=0,NA(),SUMIFS(Data!$G:$G,Data!$B:$B,'Interest Rates'!AC$4,Data!$A:$A,'Interest Rates'!$S94))</f>
        <v>4.125</v>
      </c>
      <c r="AD94" s="15">
        <f>IF(SUMIFS(Data!$G:$G,Data!$B:$B,'Interest Rates'!AD$4,Data!$A:$A,'Interest Rates'!$S94)=0,NA(),SUMIFS(Data!$G:$G,Data!$B:$B,'Interest Rates'!AD$4,Data!$A:$A,'Interest Rates'!$S94))</f>
        <v>5</v>
      </c>
      <c r="AE94" s="15" t="e">
        <f>IF(SUMIFS(Data!$G:$G,Data!$B:$B,'Interest Rates'!AE$4,Data!$A:$A,'Interest Rates'!$S94)=0,NA(),SUMIFS(Data!$G:$G,Data!$B:$B,'Interest Rates'!AE$4,Data!$A:$A,'Interest Rates'!$S94))</f>
        <v>#N/A</v>
      </c>
      <c r="AF94" s="15" t="e">
        <f>IF(SUMIFS(Data!$G:$G,Data!$B:$B,'Interest Rates'!AF$4,Data!$A:$A,'Interest Rates'!$S94)=0,NA(),SUMIFS(Data!$G:$G,Data!$B:$B,'Interest Rates'!AF$4,Data!$A:$A,'Interest Rates'!$S94))</f>
        <v>#N/A</v>
      </c>
      <c r="AG94" s="15" t="e">
        <f>IF(SUMIFS(Data!$G:$G,Data!$B:$B,'Interest Rates'!AG$4,Data!$A:$A,'Interest Rates'!$S94)=0,NA(),SUMIFS(Data!$G:$G,Data!$B:$B,'Interest Rates'!AG$4,Data!$A:$A,'Interest Rates'!$S94))</f>
        <v>#N/A</v>
      </c>
      <c r="AH94" s="15" t="e">
        <f>IF(SUMIFS(Data!$G:$G,Data!$B:$B,'Interest Rates'!AH$4,Data!$A:$A,'Interest Rates'!$S94)=0,NA(),SUMIFS(Data!$G:$G,Data!$B:$B,'Interest Rates'!AH$4,Data!$A:$A,'Interest Rates'!$S94))</f>
        <v>#N/A</v>
      </c>
      <c r="AI94" s="15" t="e">
        <f>IF(SUMIFS(Data!$G:$G,Data!$B:$B,'Interest Rates'!AI$4,Data!$A:$A,'Interest Rates'!$S94)=0,NA(),SUMIFS(Data!$G:$G,Data!$B:$B,'Interest Rates'!AI$4,Data!$A:$A,'Interest Rates'!$S94))</f>
        <v>#N/A</v>
      </c>
      <c r="AJ94" s="15" t="e">
        <f>IF(SUMIFS(Data!$G:$G,Data!$B:$B,'Interest Rates'!AJ$4,Data!$A:$A,'Interest Rates'!$S94)=0,NA(),SUMIFS(Data!$G:$G,Data!$B:$B,'Interest Rates'!AJ$4,Data!$A:$A,'Interest Rates'!$S94))</f>
        <v>#N/A</v>
      </c>
      <c r="AK94" s="15" t="e">
        <f>IF(SUMIFS(Data!$G:$G,Data!$B:$B,'Interest Rates'!AK$4,Data!$A:$A,'Interest Rates'!$S94)=0,NA(),SUMIFS(Data!$G:$G,Data!$B:$B,'Interest Rates'!AK$4,Data!$A:$A,'Interest Rates'!$S94))</f>
        <v>#N/A</v>
      </c>
      <c r="AL94" s="15" t="e">
        <f>IF(SUMIFS(Data!$G:$G,Data!$B:$B,'Interest Rates'!AL$4,Data!$A:$A,'Interest Rates'!$S94)=0,NA(),SUMIFS(Data!$G:$G,Data!$B:$B,'Interest Rates'!AL$4,Data!$A:$A,'Interest Rates'!$S94))</f>
        <v>#N/A</v>
      </c>
      <c r="AM94" s="15" t="e">
        <f>IF(SUMIFS(Data!$G:$G,Data!$B:$B,'Interest Rates'!AM$4,Data!$A:$A,'Interest Rates'!$S94)=0,NA(),SUMIFS(Data!$G:$G,Data!$B:$B,'Interest Rates'!AM$4,Data!$A:$A,'Interest Rates'!$S94))</f>
        <v>#N/A</v>
      </c>
    </row>
    <row r="95" spans="19:39" x14ac:dyDescent="0.2">
      <c r="S95" s="28">
        <f t="shared" si="4"/>
        <v>42125</v>
      </c>
      <c r="T95" s="15" t="e">
        <f>IF(SUMIFS(Data!$G:$G,Data!$B:$B,'Interest Rates'!T$4,Data!$A:$A,'Interest Rates'!$S95)=0,NA(),SUMIFS(Data!$G:$G,Data!$B:$B,'Interest Rates'!T$4,Data!$A:$A,'Interest Rates'!$S95))</f>
        <v>#N/A</v>
      </c>
      <c r="U95" s="15" t="e">
        <f>IF(SUMIFS(Data!$G:$G,Data!$B:$B,'Interest Rates'!U$4,Data!$A:$A,'Interest Rates'!$S95)=0,NA(),SUMIFS(Data!$G:$G,Data!$B:$B,'Interest Rates'!U$4,Data!$A:$A,'Interest Rates'!$S95))</f>
        <v>#N/A</v>
      </c>
      <c r="V95" s="15" t="e">
        <f>IF(SUMIFS(Data!$G:$G,Data!$B:$B,'Interest Rates'!V$4,Data!$A:$A,'Interest Rates'!$S95)=0,NA(),SUMIFS(Data!$G:$G,Data!$B:$B,'Interest Rates'!V$4,Data!$A:$A,'Interest Rates'!$S95))</f>
        <v>#N/A</v>
      </c>
      <c r="W95" s="15" t="e">
        <f>IF(SUMIFS(Data!$G:$G,Data!$B:$B,'Interest Rates'!W$4,Data!$A:$A,'Interest Rates'!$S95)=0,NA(),SUMIFS(Data!$G:$G,Data!$B:$B,'Interest Rates'!W$4,Data!$A:$A,'Interest Rates'!$S95))</f>
        <v>#N/A</v>
      </c>
      <c r="X95" s="15" t="e">
        <f>IF(SUMIFS(Data!$G:$G,Data!$B:$B,'Interest Rates'!X$4,Data!$A:$A,'Interest Rates'!$S95)=0,NA(),SUMIFS(Data!$G:$G,Data!$B:$B,'Interest Rates'!X$4,Data!$A:$A,'Interest Rates'!$S95))</f>
        <v>#N/A</v>
      </c>
      <c r="Y95" s="15" t="e">
        <f>IF(SUMIFS(Data!$G:$G,Data!$B:$B,'Interest Rates'!Y$4,Data!$A:$A,'Interest Rates'!$S95)=0,NA(),SUMIFS(Data!$G:$G,Data!$B:$B,'Interest Rates'!Y$4,Data!$A:$A,'Interest Rates'!$S95))</f>
        <v>#N/A</v>
      </c>
      <c r="Z95" s="15" t="e">
        <f>IF(SUMIFS(Data!$G:$G,Data!$B:$B,'Interest Rates'!Z$4,Data!$A:$A,'Interest Rates'!$S95)=0,NA(),SUMIFS(Data!$G:$G,Data!$B:$B,'Interest Rates'!Z$4,Data!$A:$A,'Interest Rates'!$S95))</f>
        <v>#N/A</v>
      </c>
      <c r="AA95" s="15" t="e">
        <f>IF(SUMIFS(Data!$G:$G,Data!$B:$B,'Interest Rates'!AA$4,Data!$A:$A,'Interest Rates'!$S95)=0,NA(),SUMIFS(Data!$G:$G,Data!$B:$B,'Interest Rates'!AA$4,Data!$A:$A,'Interest Rates'!$S95))</f>
        <v>#N/A</v>
      </c>
      <c r="AB95" s="15">
        <f>IF(SUMIFS(Data!$G:$G,Data!$B:$B,'Interest Rates'!AB$4,Data!$A:$A,'Interest Rates'!$S95)=0,NA(),SUMIFS(Data!$G:$G,Data!$B:$B,'Interest Rates'!AB$4,Data!$A:$A,'Interest Rates'!$S95))</f>
        <v>3.4</v>
      </c>
      <c r="AC95" s="15">
        <f>IF(SUMIFS(Data!$G:$G,Data!$B:$B,'Interest Rates'!AC$4,Data!$A:$A,'Interest Rates'!$S95)=0,NA(),SUMIFS(Data!$G:$G,Data!$B:$B,'Interest Rates'!AC$4,Data!$A:$A,'Interest Rates'!$S95))</f>
        <v>4.1500000000000004</v>
      </c>
      <c r="AD95" s="15">
        <f>IF(SUMIFS(Data!$G:$G,Data!$B:$B,'Interest Rates'!AD$4,Data!$A:$A,'Interest Rates'!$S95)=0,NA(),SUMIFS(Data!$G:$G,Data!$B:$B,'Interest Rates'!AD$4,Data!$A:$A,'Interest Rates'!$S95))</f>
        <v>4.63</v>
      </c>
      <c r="AE95" s="15" t="e">
        <f>IF(SUMIFS(Data!$G:$G,Data!$B:$B,'Interest Rates'!AE$4,Data!$A:$A,'Interest Rates'!$S95)=0,NA(),SUMIFS(Data!$G:$G,Data!$B:$B,'Interest Rates'!AE$4,Data!$A:$A,'Interest Rates'!$S95))</f>
        <v>#N/A</v>
      </c>
      <c r="AF95" s="15" t="e">
        <f>IF(SUMIFS(Data!$G:$G,Data!$B:$B,'Interest Rates'!AF$4,Data!$A:$A,'Interest Rates'!$S95)=0,NA(),SUMIFS(Data!$G:$G,Data!$B:$B,'Interest Rates'!AF$4,Data!$A:$A,'Interest Rates'!$S95))</f>
        <v>#N/A</v>
      </c>
      <c r="AG95" s="15" t="e">
        <f>IF(SUMIFS(Data!$G:$G,Data!$B:$B,'Interest Rates'!AG$4,Data!$A:$A,'Interest Rates'!$S95)=0,NA(),SUMIFS(Data!$G:$G,Data!$B:$B,'Interest Rates'!AG$4,Data!$A:$A,'Interest Rates'!$S95))</f>
        <v>#N/A</v>
      </c>
      <c r="AH95" s="15" t="e">
        <f>IF(SUMIFS(Data!$G:$G,Data!$B:$B,'Interest Rates'!AH$4,Data!$A:$A,'Interest Rates'!$S95)=0,NA(),SUMIFS(Data!$G:$G,Data!$B:$B,'Interest Rates'!AH$4,Data!$A:$A,'Interest Rates'!$S95))</f>
        <v>#N/A</v>
      </c>
      <c r="AI95" s="15" t="e">
        <f>IF(SUMIFS(Data!$G:$G,Data!$B:$B,'Interest Rates'!AI$4,Data!$A:$A,'Interest Rates'!$S95)=0,NA(),SUMIFS(Data!$G:$G,Data!$B:$B,'Interest Rates'!AI$4,Data!$A:$A,'Interest Rates'!$S95))</f>
        <v>#N/A</v>
      </c>
      <c r="AJ95" s="15" t="e">
        <f>IF(SUMIFS(Data!$G:$G,Data!$B:$B,'Interest Rates'!AJ$4,Data!$A:$A,'Interest Rates'!$S95)=0,NA(),SUMIFS(Data!$G:$G,Data!$B:$B,'Interest Rates'!AJ$4,Data!$A:$A,'Interest Rates'!$S95))</f>
        <v>#N/A</v>
      </c>
      <c r="AK95" s="15" t="e">
        <f>IF(SUMIFS(Data!$G:$G,Data!$B:$B,'Interest Rates'!AK$4,Data!$A:$A,'Interest Rates'!$S95)=0,NA(),SUMIFS(Data!$G:$G,Data!$B:$B,'Interest Rates'!AK$4,Data!$A:$A,'Interest Rates'!$S95))</f>
        <v>#N/A</v>
      </c>
      <c r="AL95" s="15" t="e">
        <f>IF(SUMIFS(Data!$G:$G,Data!$B:$B,'Interest Rates'!AL$4,Data!$A:$A,'Interest Rates'!$S95)=0,NA(),SUMIFS(Data!$G:$G,Data!$B:$B,'Interest Rates'!AL$4,Data!$A:$A,'Interest Rates'!$S95))</f>
        <v>#N/A</v>
      </c>
      <c r="AM95" s="15" t="e">
        <f>IF(SUMIFS(Data!$G:$G,Data!$B:$B,'Interest Rates'!AM$4,Data!$A:$A,'Interest Rates'!$S95)=0,NA(),SUMIFS(Data!$G:$G,Data!$B:$B,'Interest Rates'!AM$4,Data!$A:$A,'Interest Rates'!$S95))</f>
        <v>#N/A</v>
      </c>
    </row>
    <row r="96" spans="19:39" x14ac:dyDescent="0.2">
      <c r="S96" s="28">
        <f t="shared" si="4"/>
        <v>42156</v>
      </c>
      <c r="T96" s="15" t="e">
        <f>IF(SUMIFS(Data!$G:$G,Data!$B:$B,'Interest Rates'!T$4,Data!$A:$A,'Interest Rates'!$S96)=0,NA(),SUMIFS(Data!$G:$G,Data!$B:$B,'Interest Rates'!T$4,Data!$A:$A,'Interest Rates'!$S96))</f>
        <v>#N/A</v>
      </c>
      <c r="U96" s="15" t="e">
        <f>IF(SUMIFS(Data!$G:$G,Data!$B:$B,'Interest Rates'!U$4,Data!$A:$A,'Interest Rates'!$S96)=0,NA(),SUMIFS(Data!$G:$G,Data!$B:$B,'Interest Rates'!U$4,Data!$A:$A,'Interest Rates'!$S96))</f>
        <v>#N/A</v>
      </c>
      <c r="V96" s="15" t="e">
        <f>IF(SUMIFS(Data!$G:$G,Data!$B:$B,'Interest Rates'!V$4,Data!$A:$A,'Interest Rates'!$S96)=0,NA(),SUMIFS(Data!$G:$G,Data!$B:$B,'Interest Rates'!V$4,Data!$A:$A,'Interest Rates'!$S96))</f>
        <v>#N/A</v>
      </c>
      <c r="W96" s="15" t="e">
        <f>IF(SUMIFS(Data!$G:$G,Data!$B:$B,'Interest Rates'!W$4,Data!$A:$A,'Interest Rates'!$S96)=0,NA(),SUMIFS(Data!$G:$G,Data!$B:$B,'Interest Rates'!W$4,Data!$A:$A,'Interest Rates'!$S96))</f>
        <v>#N/A</v>
      </c>
      <c r="X96" s="15" t="e">
        <f>IF(SUMIFS(Data!$G:$G,Data!$B:$B,'Interest Rates'!X$4,Data!$A:$A,'Interest Rates'!$S96)=0,NA(),SUMIFS(Data!$G:$G,Data!$B:$B,'Interest Rates'!X$4,Data!$A:$A,'Interest Rates'!$S96))</f>
        <v>#N/A</v>
      </c>
      <c r="Y96" s="15" t="e">
        <f>IF(SUMIFS(Data!$G:$G,Data!$B:$B,'Interest Rates'!Y$4,Data!$A:$A,'Interest Rates'!$S96)=0,NA(),SUMIFS(Data!$G:$G,Data!$B:$B,'Interest Rates'!Y$4,Data!$A:$A,'Interest Rates'!$S96))</f>
        <v>#N/A</v>
      </c>
      <c r="Z96" s="15" t="e">
        <f>IF(SUMIFS(Data!$G:$G,Data!$B:$B,'Interest Rates'!Z$4,Data!$A:$A,'Interest Rates'!$S96)=0,NA(),SUMIFS(Data!$G:$G,Data!$B:$B,'Interest Rates'!Z$4,Data!$A:$A,'Interest Rates'!$S96))</f>
        <v>#N/A</v>
      </c>
      <c r="AA96" s="15" t="e">
        <f>IF(SUMIFS(Data!$G:$G,Data!$B:$B,'Interest Rates'!AA$4,Data!$A:$A,'Interest Rates'!$S96)=0,NA(),SUMIFS(Data!$G:$G,Data!$B:$B,'Interest Rates'!AA$4,Data!$A:$A,'Interest Rates'!$S96))</f>
        <v>#N/A</v>
      </c>
      <c r="AB96" s="15">
        <f>IF(SUMIFS(Data!$G:$G,Data!$B:$B,'Interest Rates'!AB$4,Data!$A:$A,'Interest Rates'!$S96)=0,NA(),SUMIFS(Data!$G:$G,Data!$B:$B,'Interest Rates'!AB$4,Data!$A:$A,'Interest Rates'!$S96))</f>
        <v>3.37</v>
      </c>
      <c r="AC96" s="15">
        <f>IF(SUMIFS(Data!$G:$G,Data!$B:$B,'Interest Rates'!AC$4,Data!$A:$A,'Interest Rates'!$S96)=0,NA(),SUMIFS(Data!$G:$G,Data!$B:$B,'Interest Rates'!AC$4,Data!$A:$A,'Interest Rates'!$S96))</f>
        <v>4.1500000000000004</v>
      </c>
      <c r="AD96" s="15">
        <f>IF(SUMIFS(Data!$G:$G,Data!$B:$B,'Interest Rates'!AD$4,Data!$A:$A,'Interest Rates'!$S96)=0,NA(),SUMIFS(Data!$G:$G,Data!$B:$B,'Interest Rates'!AD$4,Data!$A:$A,'Interest Rates'!$S96))</f>
        <v>5</v>
      </c>
      <c r="AE96" s="15" t="e">
        <f>IF(SUMIFS(Data!$G:$G,Data!$B:$B,'Interest Rates'!AE$4,Data!$A:$A,'Interest Rates'!$S96)=0,NA(),SUMIFS(Data!$G:$G,Data!$B:$B,'Interest Rates'!AE$4,Data!$A:$A,'Interest Rates'!$S96))</f>
        <v>#N/A</v>
      </c>
      <c r="AF96" s="15" t="e">
        <f>IF(SUMIFS(Data!$G:$G,Data!$B:$B,'Interest Rates'!AF$4,Data!$A:$A,'Interest Rates'!$S96)=0,NA(),SUMIFS(Data!$G:$G,Data!$B:$B,'Interest Rates'!AF$4,Data!$A:$A,'Interest Rates'!$S96))</f>
        <v>#N/A</v>
      </c>
      <c r="AG96" s="15" t="e">
        <f>IF(SUMIFS(Data!$G:$G,Data!$B:$B,'Interest Rates'!AG$4,Data!$A:$A,'Interest Rates'!$S96)=0,NA(),SUMIFS(Data!$G:$G,Data!$B:$B,'Interest Rates'!AG$4,Data!$A:$A,'Interest Rates'!$S96))</f>
        <v>#N/A</v>
      </c>
      <c r="AH96" s="15" t="e">
        <f>IF(SUMIFS(Data!$G:$G,Data!$B:$B,'Interest Rates'!AH$4,Data!$A:$A,'Interest Rates'!$S96)=0,NA(),SUMIFS(Data!$G:$G,Data!$B:$B,'Interest Rates'!AH$4,Data!$A:$A,'Interest Rates'!$S96))</f>
        <v>#N/A</v>
      </c>
      <c r="AI96" s="15" t="e">
        <f>IF(SUMIFS(Data!$G:$G,Data!$B:$B,'Interest Rates'!AI$4,Data!$A:$A,'Interest Rates'!$S96)=0,NA(),SUMIFS(Data!$G:$G,Data!$B:$B,'Interest Rates'!AI$4,Data!$A:$A,'Interest Rates'!$S96))</f>
        <v>#N/A</v>
      </c>
      <c r="AJ96" s="15" t="e">
        <f>IF(SUMIFS(Data!$G:$G,Data!$B:$B,'Interest Rates'!AJ$4,Data!$A:$A,'Interest Rates'!$S96)=0,NA(),SUMIFS(Data!$G:$G,Data!$B:$B,'Interest Rates'!AJ$4,Data!$A:$A,'Interest Rates'!$S96))</f>
        <v>#N/A</v>
      </c>
      <c r="AK96" s="15" t="e">
        <f>IF(SUMIFS(Data!$G:$G,Data!$B:$B,'Interest Rates'!AK$4,Data!$A:$A,'Interest Rates'!$S96)=0,NA(),SUMIFS(Data!$G:$G,Data!$B:$B,'Interest Rates'!AK$4,Data!$A:$A,'Interest Rates'!$S96))</f>
        <v>#N/A</v>
      </c>
      <c r="AL96" s="15" t="e">
        <f>IF(SUMIFS(Data!$G:$G,Data!$B:$B,'Interest Rates'!AL$4,Data!$A:$A,'Interest Rates'!$S96)=0,NA(),SUMIFS(Data!$G:$G,Data!$B:$B,'Interest Rates'!AL$4,Data!$A:$A,'Interest Rates'!$S96))</f>
        <v>#N/A</v>
      </c>
      <c r="AM96" s="15" t="e">
        <f>IF(SUMIFS(Data!$G:$G,Data!$B:$B,'Interest Rates'!AM$4,Data!$A:$A,'Interest Rates'!$S96)=0,NA(),SUMIFS(Data!$G:$G,Data!$B:$B,'Interest Rates'!AM$4,Data!$A:$A,'Interest Rates'!$S96))</f>
        <v>#N/A</v>
      </c>
    </row>
    <row r="97" spans="19:39" x14ac:dyDescent="0.2">
      <c r="S97" s="28">
        <f t="shared" si="4"/>
        <v>42186</v>
      </c>
      <c r="T97" s="15" t="e">
        <f>IF(SUMIFS(Data!$G:$G,Data!$B:$B,'Interest Rates'!T$4,Data!$A:$A,'Interest Rates'!$S97)=0,NA(),SUMIFS(Data!$G:$G,Data!$B:$B,'Interest Rates'!T$4,Data!$A:$A,'Interest Rates'!$S97))</f>
        <v>#N/A</v>
      </c>
      <c r="U97" s="15" t="e">
        <f>IF(SUMIFS(Data!$G:$G,Data!$B:$B,'Interest Rates'!U$4,Data!$A:$A,'Interest Rates'!$S97)=0,NA(),SUMIFS(Data!$G:$G,Data!$B:$B,'Interest Rates'!U$4,Data!$A:$A,'Interest Rates'!$S97))</f>
        <v>#N/A</v>
      </c>
      <c r="V97" s="15" t="e">
        <f>IF(SUMIFS(Data!$G:$G,Data!$B:$B,'Interest Rates'!V$4,Data!$A:$A,'Interest Rates'!$S97)=0,NA(),SUMIFS(Data!$G:$G,Data!$B:$B,'Interest Rates'!V$4,Data!$A:$A,'Interest Rates'!$S97))</f>
        <v>#N/A</v>
      </c>
      <c r="W97" s="15" t="e">
        <f>IF(SUMIFS(Data!$G:$G,Data!$B:$B,'Interest Rates'!W$4,Data!$A:$A,'Interest Rates'!$S97)=0,NA(),SUMIFS(Data!$G:$G,Data!$B:$B,'Interest Rates'!W$4,Data!$A:$A,'Interest Rates'!$S97))</f>
        <v>#N/A</v>
      </c>
      <c r="X97" s="15" t="e">
        <f>IF(SUMIFS(Data!$G:$G,Data!$B:$B,'Interest Rates'!X$4,Data!$A:$A,'Interest Rates'!$S97)=0,NA(),SUMIFS(Data!$G:$G,Data!$B:$B,'Interest Rates'!X$4,Data!$A:$A,'Interest Rates'!$S97))</f>
        <v>#N/A</v>
      </c>
      <c r="Y97" s="15" t="e">
        <f>IF(SUMIFS(Data!$G:$G,Data!$B:$B,'Interest Rates'!Y$4,Data!$A:$A,'Interest Rates'!$S97)=0,NA(),SUMIFS(Data!$G:$G,Data!$B:$B,'Interest Rates'!Y$4,Data!$A:$A,'Interest Rates'!$S97))</f>
        <v>#N/A</v>
      </c>
      <c r="Z97" s="15" t="e">
        <f>IF(SUMIFS(Data!$G:$G,Data!$B:$B,'Interest Rates'!Z$4,Data!$A:$A,'Interest Rates'!$S97)=0,NA(),SUMIFS(Data!$G:$G,Data!$B:$B,'Interest Rates'!Z$4,Data!$A:$A,'Interest Rates'!$S97))</f>
        <v>#N/A</v>
      </c>
      <c r="AA97" s="15" t="e">
        <f>IF(SUMIFS(Data!$G:$G,Data!$B:$B,'Interest Rates'!AA$4,Data!$A:$A,'Interest Rates'!$S97)=0,NA(),SUMIFS(Data!$G:$G,Data!$B:$B,'Interest Rates'!AA$4,Data!$A:$A,'Interest Rates'!$S97))</f>
        <v>#N/A</v>
      </c>
      <c r="AB97" s="15">
        <f>IF(SUMIFS(Data!$G:$G,Data!$B:$B,'Interest Rates'!AB$4,Data!$A:$A,'Interest Rates'!$S97)=0,NA(),SUMIFS(Data!$G:$G,Data!$B:$B,'Interest Rates'!AB$4,Data!$A:$A,'Interest Rates'!$S97))</f>
        <v>3.32</v>
      </c>
      <c r="AC97" s="15">
        <f>IF(SUMIFS(Data!$G:$G,Data!$B:$B,'Interest Rates'!AC$4,Data!$A:$A,'Interest Rates'!$S97)=0,NA(),SUMIFS(Data!$G:$G,Data!$B:$B,'Interest Rates'!AC$4,Data!$A:$A,'Interest Rates'!$S97))</f>
        <v>4.01</v>
      </c>
      <c r="AD97" s="15">
        <f>IF(SUMIFS(Data!$G:$G,Data!$B:$B,'Interest Rates'!AD$4,Data!$A:$A,'Interest Rates'!$S97)=0,NA(),SUMIFS(Data!$G:$G,Data!$B:$B,'Interest Rates'!AD$4,Data!$A:$A,'Interest Rates'!$S97))</f>
        <v>4.8</v>
      </c>
      <c r="AE97" s="15" t="e">
        <f>IF(SUMIFS(Data!$G:$G,Data!$B:$B,'Interest Rates'!AE$4,Data!$A:$A,'Interest Rates'!$S97)=0,NA(),SUMIFS(Data!$G:$G,Data!$B:$B,'Interest Rates'!AE$4,Data!$A:$A,'Interest Rates'!$S97))</f>
        <v>#N/A</v>
      </c>
      <c r="AF97" s="15" t="e">
        <f>IF(SUMIFS(Data!$G:$G,Data!$B:$B,'Interest Rates'!AF$4,Data!$A:$A,'Interest Rates'!$S97)=0,NA(),SUMIFS(Data!$G:$G,Data!$B:$B,'Interest Rates'!AF$4,Data!$A:$A,'Interest Rates'!$S97))</f>
        <v>#N/A</v>
      </c>
      <c r="AG97" s="15" t="e">
        <f>IF(SUMIFS(Data!$G:$G,Data!$B:$B,'Interest Rates'!AG$4,Data!$A:$A,'Interest Rates'!$S97)=0,NA(),SUMIFS(Data!$G:$G,Data!$B:$B,'Interest Rates'!AG$4,Data!$A:$A,'Interest Rates'!$S97))</f>
        <v>#N/A</v>
      </c>
      <c r="AH97" s="15" t="e">
        <f>IF(SUMIFS(Data!$G:$G,Data!$B:$B,'Interest Rates'!AH$4,Data!$A:$A,'Interest Rates'!$S97)=0,NA(),SUMIFS(Data!$G:$G,Data!$B:$B,'Interest Rates'!AH$4,Data!$A:$A,'Interest Rates'!$S97))</f>
        <v>#N/A</v>
      </c>
      <c r="AI97" s="15" t="e">
        <f>IF(SUMIFS(Data!$G:$G,Data!$B:$B,'Interest Rates'!AI$4,Data!$A:$A,'Interest Rates'!$S97)=0,NA(),SUMIFS(Data!$G:$G,Data!$B:$B,'Interest Rates'!AI$4,Data!$A:$A,'Interest Rates'!$S97))</f>
        <v>#N/A</v>
      </c>
      <c r="AJ97" s="15" t="e">
        <f>IF(SUMIFS(Data!$G:$G,Data!$B:$B,'Interest Rates'!AJ$4,Data!$A:$A,'Interest Rates'!$S97)=0,NA(),SUMIFS(Data!$G:$G,Data!$B:$B,'Interest Rates'!AJ$4,Data!$A:$A,'Interest Rates'!$S97))</f>
        <v>#N/A</v>
      </c>
      <c r="AK97" s="15" t="e">
        <f>IF(SUMIFS(Data!$G:$G,Data!$B:$B,'Interest Rates'!AK$4,Data!$A:$A,'Interest Rates'!$S97)=0,NA(),SUMIFS(Data!$G:$G,Data!$B:$B,'Interest Rates'!AK$4,Data!$A:$A,'Interest Rates'!$S97))</f>
        <v>#N/A</v>
      </c>
      <c r="AL97" s="15" t="e">
        <f>IF(SUMIFS(Data!$G:$G,Data!$B:$B,'Interest Rates'!AL$4,Data!$A:$A,'Interest Rates'!$S97)=0,NA(),SUMIFS(Data!$G:$G,Data!$B:$B,'Interest Rates'!AL$4,Data!$A:$A,'Interest Rates'!$S97))</f>
        <v>#N/A</v>
      </c>
      <c r="AM97" s="15" t="e">
        <f>IF(SUMIFS(Data!$G:$G,Data!$B:$B,'Interest Rates'!AM$4,Data!$A:$A,'Interest Rates'!$S97)=0,NA(),SUMIFS(Data!$G:$G,Data!$B:$B,'Interest Rates'!AM$4,Data!$A:$A,'Interest Rates'!$S97))</f>
        <v>#N/A</v>
      </c>
    </row>
    <row r="98" spans="19:39" x14ac:dyDescent="0.2">
      <c r="S98" s="28">
        <f t="shared" si="4"/>
        <v>42217</v>
      </c>
      <c r="T98" s="15" t="e">
        <f>IF(SUMIFS(Data!$G:$G,Data!$B:$B,'Interest Rates'!T$4,Data!$A:$A,'Interest Rates'!$S98)=0,NA(),SUMIFS(Data!$G:$G,Data!$B:$B,'Interest Rates'!T$4,Data!$A:$A,'Interest Rates'!$S98))</f>
        <v>#N/A</v>
      </c>
      <c r="U98" s="15" t="e">
        <f>IF(SUMIFS(Data!$G:$G,Data!$B:$B,'Interest Rates'!U$4,Data!$A:$A,'Interest Rates'!$S98)=0,NA(),SUMIFS(Data!$G:$G,Data!$B:$B,'Interest Rates'!U$4,Data!$A:$A,'Interest Rates'!$S98))</f>
        <v>#N/A</v>
      </c>
      <c r="V98" s="15" t="e">
        <f>IF(SUMIFS(Data!$G:$G,Data!$B:$B,'Interest Rates'!V$4,Data!$A:$A,'Interest Rates'!$S98)=0,NA(),SUMIFS(Data!$G:$G,Data!$B:$B,'Interest Rates'!V$4,Data!$A:$A,'Interest Rates'!$S98))</f>
        <v>#N/A</v>
      </c>
      <c r="W98" s="15" t="e">
        <f>IF(SUMIFS(Data!$G:$G,Data!$B:$B,'Interest Rates'!W$4,Data!$A:$A,'Interest Rates'!$S98)=0,NA(),SUMIFS(Data!$G:$G,Data!$B:$B,'Interest Rates'!W$4,Data!$A:$A,'Interest Rates'!$S98))</f>
        <v>#N/A</v>
      </c>
      <c r="X98" s="15" t="e">
        <f>IF(SUMIFS(Data!$G:$G,Data!$B:$B,'Interest Rates'!X$4,Data!$A:$A,'Interest Rates'!$S98)=0,NA(),SUMIFS(Data!$G:$G,Data!$B:$B,'Interest Rates'!X$4,Data!$A:$A,'Interest Rates'!$S98))</f>
        <v>#N/A</v>
      </c>
      <c r="Y98" s="15" t="e">
        <f>IF(SUMIFS(Data!$G:$G,Data!$B:$B,'Interest Rates'!Y$4,Data!$A:$A,'Interest Rates'!$S98)=0,NA(),SUMIFS(Data!$G:$G,Data!$B:$B,'Interest Rates'!Y$4,Data!$A:$A,'Interest Rates'!$S98))</f>
        <v>#N/A</v>
      </c>
      <c r="Z98" s="15" t="e">
        <f>IF(SUMIFS(Data!$G:$G,Data!$B:$B,'Interest Rates'!Z$4,Data!$A:$A,'Interest Rates'!$S98)=0,NA(),SUMIFS(Data!$G:$G,Data!$B:$B,'Interest Rates'!Z$4,Data!$A:$A,'Interest Rates'!$S98))</f>
        <v>#N/A</v>
      </c>
      <c r="AA98" s="15" t="e">
        <f>IF(SUMIFS(Data!$G:$G,Data!$B:$B,'Interest Rates'!AA$4,Data!$A:$A,'Interest Rates'!$S98)=0,NA(),SUMIFS(Data!$G:$G,Data!$B:$B,'Interest Rates'!AA$4,Data!$A:$A,'Interest Rates'!$S98))</f>
        <v>#N/A</v>
      </c>
      <c r="AB98" s="15">
        <f>IF(SUMIFS(Data!$G:$G,Data!$B:$B,'Interest Rates'!AB$4,Data!$A:$A,'Interest Rates'!$S98)=0,NA(),SUMIFS(Data!$G:$G,Data!$B:$B,'Interest Rates'!AB$4,Data!$A:$A,'Interest Rates'!$S98))</f>
        <v>3.48</v>
      </c>
      <c r="AC98" s="15">
        <f>IF(SUMIFS(Data!$G:$G,Data!$B:$B,'Interest Rates'!AC$4,Data!$A:$A,'Interest Rates'!$S98)=0,NA(),SUMIFS(Data!$G:$G,Data!$B:$B,'Interest Rates'!AC$4,Data!$A:$A,'Interest Rates'!$S98))</f>
        <v>4.16</v>
      </c>
      <c r="AD98" s="15">
        <f>IF(SUMIFS(Data!$G:$G,Data!$B:$B,'Interest Rates'!AD$4,Data!$A:$A,'Interest Rates'!$S98)=0,NA(),SUMIFS(Data!$G:$G,Data!$B:$B,'Interest Rates'!AD$4,Data!$A:$A,'Interest Rates'!$S98))</f>
        <v>4.6900000000000004</v>
      </c>
      <c r="AE98" s="15" t="e">
        <f>IF(SUMIFS(Data!$G:$G,Data!$B:$B,'Interest Rates'!AE$4,Data!$A:$A,'Interest Rates'!$S98)=0,NA(),SUMIFS(Data!$G:$G,Data!$B:$B,'Interest Rates'!AE$4,Data!$A:$A,'Interest Rates'!$S98))</f>
        <v>#N/A</v>
      </c>
      <c r="AF98" s="15" t="e">
        <f>IF(SUMIFS(Data!$G:$G,Data!$B:$B,'Interest Rates'!AF$4,Data!$A:$A,'Interest Rates'!$S98)=0,NA(),SUMIFS(Data!$G:$G,Data!$B:$B,'Interest Rates'!AF$4,Data!$A:$A,'Interest Rates'!$S98))</f>
        <v>#N/A</v>
      </c>
      <c r="AG98" s="15" t="e">
        <f>IF(SUMIFS(Data!$G:$G,Data!$B:$B,'Interest Rates'!AG$4,Data!$A:$A,'Interest Rates'!$S98)=0,NA(),SUMIFS(Data!$G:$G,Data!$B:$B,'Interest Rates'!AG$4,Data!$A:$A,'Interest Rates'!$S98))</f>
        <v>#N/A</v>
      </c>
      <c r="AH98" s="15" t="e">
        <f>IF(SUMIFS(Data!$G:$G,Data!$B:$B,'Interest Rates'!AH$4,Data!$A:$A,'Interest Rates'!$S98)=0,NA(),SUMIFS(Data!$G:$G,Data!$B:$B,'Interest Rates'!AH$4,Data!$A:$A,'Interest Rates'!$S98))</f>
        <v>#N/A</v>
      </c>
      <c r="AI98" s="15" t="e">
        <f>IF(SUMIFS(Data!$G:$G,Data!$B:$B,'Interest Rates'!AI$4,Data!$A:$A,'Interest Rates'!$S98)=0,NA(),SUMIFS(Data!$G:$G,Data!$B:$B,'Interest Rates'!AI$4,Data!$A:$A,'Interest Rates'!$S98))</f>
        <v>#N/A</v>
      </c>
      <c r="AJ98" s="15" t="e">
        <f>IF(SUMIFS(Data!$G:$G,Data!$B:$B,'Interest Rates'!AJ$4,Data!$A:$A,'Interest Rates'!$S98)=0,NA(),SUMIFS(Data!$G:$G,Data!$B:$B,'Interest Rates'!AJ$4,Data!$A:$A,'Interest Rates'!$S98))</f>
        <v>#N/A</v>
      </c>
      <c r="AK98" s="15" t="e">
        <f>IF(SUMIFS(Data!$G:$G,Data!$B:$B,'Interest Rates'!AK$4,Data!$A:$A,'Interest Rates'!$S98)=0,NA(),SUMIFS(Data!$G:$G,Data!$B:$B,'Interest Rates'!AK$4,Data!$A:$A,'Interest Rates'!$S98))</f>
        <v>#N/A</v>
      </c>
      <c r="AL98" s="15" t="e">
        <f>IF(SUMIFS(Data!$G:$G,Data!$B:$B,'Interest Rates'!AL$4,Data!$A:$A,'Interest Rates'!$S98)=0,NA(),SUMIFS(Data!$G:$G,Data!$B:$B,'Interest Rates'!AL$4,Data!$A:$A,'Interest Rates'!$S98))</f>
        <v>#N/A</v>
      </c>
      <c r="AM98" s="15" t="e">
        <f>IF(SUMIFS(Data!$G:$G,Data!$B:$B,'Interest Rates'!AM$4,Data!$A:$A,'Interest Rates'!$S98)=0,NA(),SUMIFS(Data!$G:$G,Data!$B:$B,'Interest Rates'!AM$4,Data!$A:$A,'Interest Rates'!$S98))</f>
        <v>#N/A</v>
      </c>
    </row>
    <row r="99" spans="19:39" x14ac:dyDescent="0.2">
      <c r="S99" s="28">
        <f t="shared" si="4"/>
        <v>42248</v>
      </c>
      <c r="T99" s="15" t="e">
        <f>IF(SUMIFS(Data!$G:$G,Data!$B:$B,'Interest Rates'!T$4,Data!$A:$A,'Interest Rates'!$S99)=0,NA(),SUMIFS(Data!$G:$G,Data!$B:$B,'Interest Rates'!T$4,Data!$A:$A,'Interest Rates'!$S99))</f>
        <v>#N/A</v>
      </c>
      <c r="U99" s="15" t="e">
        <f>IF(SUMIFS(Data!$G:$G,Data!$B:$B,'Interest Rates'!U$4,Data!$A:$A,'Interest Rates'!$S99)=0,NA(),SUMIFS(Data!$G:$G,Data!$B:$B,'Interest Rates'!U$4,Data!$A:$A,'Interest Rates'!$S99))</f>
        <v>#N/A</v>
      </c>
      <c r="V99" s="15" t="e">
        <f>IF(SUMIFS(Data!$G:$G,Data!$B:$B,'Interest Rates'!V$4,Data!$A:$A,'Interest Rates'!$S99)=0,NA(),SUMIFS(Data!$G:$G,Data!$B:$B,'Interest Rates'!V$4,Data!$A:$A,'Interest Rates'!$S99))</f>
        <v>#N/A</v>
      </c>
      <c r="W99" s="15" t="e">
        <f>IF(SUMIFS(Data!$G:$G,Data!$B:$B,'Interest Rates'!W$4,Data!$A:$A,'Interest Rates'!$S99)=0,NA(),SUMIFS(Data!$G:$G,Data!$B:$B,'Interest Rates'!W$4,Data!$A:$A,'Interest Rates'!$S99))</f>
        <v>#N/A</v>
      </c>
      <c r="X99" s="15" t="e">
        <f>IF(SUMIFS(Data!$G:$G,Data!$B:$B,'Interest Rates'!X$4,Data!$A:$A,'Interest Rates'!$S99)=0,NA(),SUMIFS(Data!$G:$G,Data!$B:$B,'Interest Rates'!X$4,Data!$A:$A,'Interest Rates'!$S99))</f>
        <v>#N/A</v>
      </c>
      <c r="Y99" s="15" t="e">
        <f>IF(SUMIFS(Data!$G:$G,Data!$B:$B,'Interest Rates'!Y$4,Data!$A:$A,'Interest Rates'!$S99)=0,NA(),SUMIFS(Data!$G:$G,Data!$B:$B,'Interest Rates'!Y$4,Data!$A:$A,'Interest Rates'!$S99))</f>
        <v>#N/A</v>
      </c>
      <c r="Z99" s="15" t="e">
        <f>IF(SUMIFS(Data!$G:$G,Data!$B:$B,'Interest Rates'!Z$4,Data!$A:$A,'Interest Rates'!$S99)=0,NA(),SUMIFS(Data!$G:$G,Data!$B:$B,'Interest Rates'!Z$4,Data!$A:$A,'Interest Rates'!$S99))</f>
        <v>#N/A</v>
      </c>
      <c r="AA99" s="15" t="e">
        <f>IF(SUMIFS(Data!$G:$G,Data!$B:$B,'Interest Rates'!AA$4,Data!$A:$A,'Interest Rates'!$S99)=0,NA(),SUMIFS(Data!$G:$G,Data!$B:$B,'Interest Rates'!AA$4,Data!$A:$A,'Interest Rates'!$S99))</f>
        <v>#N/A</v>
      </c>
      <c r="AB99" s="15">
        <f>IF(SUMIFS(Data!$G:$G,Data!$B:$B,'Interest Rates'!AB$4,Data!$A:$A,'Interest Rates'!$S99)=0,NA(),SUMIFS(Data!$G:$G,Data!$B:$B,'Interest Rates'!AB$4,Data!$A:$A,'Interest Rates'!$S99))</f>
        <v>3.3</v>
      </c>
      <c r="AC99" s="15">
        <f>IF(SUMIFS(Data!$G:$G,Data!$B:$B,'Interest Rates'!AC$4,Data!$A:$A,'Interest Rates'!$S99)=0,NA(),SUMIFS(Data!$G:$G,Data!$B:$B,'Interest Rates'!AC$4,Data!$A:$A,'Interest Rates'!$S99))</f>
        <v>4</v>
      </c>
      <c r="AD99" s="15">
        <f>IF(SUMIFS(Data!$G:$G,Data!$B:$B,'Interest Rates'!AD$4,Data!$A:$A,'Interest Rates'!$S99)=0,NA(),SUMIFS(Data!$G:$G,Data!$B:$B,'Interest Rates'!AD$4,Data!$A:$A,'Interest Rates'!$S99))</f>
        <v>4.54</v>
      </c>
      <c r="AE99" s="15" t="e">
        <f>IF(SUMIFS(Data!$G:$G,Data!$B:$B,'Interest Rates'!AE$4,Data!$A:$A,'Interest Rates'!$S99)=0,NA(),SUMIFS(Data!$G:$G,Data!$B:$B,'Interest Rates'!AE$4,Data!$A:$A,'Interest Rates'!$S99))</f>
        <v>#N/A</v>
      </c>
      <c r="AF99" s="15" t="e">
        <f>IF(SUMIFS(Data!$G:$G,Data!$B:$B,'Interest Rates'!AF$4,Data!$A:$A,'Interest Rates'!$S99)=0,NA(),SUMIFS(Data!$G:$G,Data!$B:$B,'Interest Rates'!AF$4,Data!$A:$A,'Interest Rates'!$S99))</f>
        <v>#N/A</v>
      </c>
      <c r="AG99" s="15" t="e">
        <f>IF(SUMIFS(Data!$G:$G,Data!$B:$B,'Interest Rates'!AG$4,Data!$A:$A,'Interest Rates'!$S99)=0,NA(),SUMIFS(Data!$G:$G,Data!$B:$B,'Interest Rates'!AG$4,Data!$A:$A,'Interest Rates'!$S99))</f>
        <v>#N/A</v>
      </c>
      <c r="AH99" s="15" t="e">
        <f>IF(SUMIFS(Data!$G:$G,Data!$B:$B,'Interest Rates'!AH$4,Data!$A:$A,'Interest Rates'!$S99)=0,NA(),SUMIFS(Data!$G:$G,Data!$B:$B,'Interest Rates'!AH$4,Data!$A:$A,'Interest Rates'!$S99))</f>
        <v>#N/A</v>
      </c>
      <c r="AI99" s="15" t="e">
        <f>IF(SUMIFS(Data!$G:$G,Data!$B:$B,'Interest Rates'!AI$4,Data!$A:$A,'Interest Rates'!$S99)=0,NA(),SUMIFS(Data!$G:$G,Data!$B:$B,'Interest Rates'!AI$4,Data!$A:$A,'Interest Rates'!$S99))</f>
        <v>#N/A</v>
      </c>
      <c r="AJ99" s="15" t="e">
        <f>IF(SUMIFS(Data!$G:$G,Data!$B:$B,'Interest Rates'!AJ$4,Data!$A:$A,'Interest Rates'!$S99)=0,NA(),SUMIFS(Data!$G:$G,Data!$B:$B,'Interest Rates'!AJ$4,Data!$A:$A,'Interest Rates'!$S99))</f>
        <v>#N/A</v>
      </c>
      <c r="AK99" s="15" t="e">
        <f>IF(SUMIFS(Data!$G:$G,Data!$B:$B,'Interest Rates'!AK$4,Data!$A:$A,'Interest Rates'!$S99)=0,NA(),SUMIFS(Data!$G:$G,Data!$B:$B,'Interest Rates'!AK$4,Data!$A:$A,'Interest Rates'!$S99))</f>
        <v>#N/A</v>
      </c>
      <c r="AL99" s="15" t="e">
        <f>IF(SUMIFS(Data!$G:$G,Data!$B:$B,'Interest Rates'!AL$4,Data!$A:$A,'Interest Rates'!$S99)=0,NA(),SUMIFS(Data!$G:$G,Data!$B:$B,'Interest Rates'!AL$4,Data!$A:$A,'Interest Rates'!$S99))</f>
        <v>#N/A</v>
      </c>
      <c r="AM99" s="15" t="e">
        <f>IF(SUMIFS(Data!$G:$G,Data!$B:$B,'Interest Rates'!AM$4,Data!$A:$A,'Interest Rates'!$S99)=0,NA(),SUMIFS(Data!$G:$G,Data!$B:$B,'Interest Rates'!AM$4,Data!$A:$A,'Interest Rates'!$S99))</f>
        <v>#N/A</v>
      </c>
    </row>
    <row r="100" spans="19:39" x14ac:dyDescent="0.2">
      <c r="S100" s="28">
        <f t="shared" si="4"/>
        <v>42278</v>
      </c>
      <c r="T100" s="15" t="e">
        <f>IF(SUMIFS(Data!$G:$G,Data!$B:$B,'Interest Rates'!T$4,Data!$A:$A,'Interest Rates'!$S100)=0,NA(),SUMIFS(Data!$G:$G,Data!$B:$B,'Interest Rates'!T$4,Data!$A:$A,'Interest Rates'!$S100))</f>
        <v>#N/A</v>
      </c>
      <c r="U100" s="15" t="e">
        <f>IF(SUMIFS(Data!$G:$G,Data!$B:$B,'Interest Rates'!U$4,Data!$A:$A,'Interest Rates'!$S100)=0,NA(),SUMIFS(Data!$G:$G,Data!$B:$B,'Interest Rates'!U$4,Data!$A:$A,'Interest Rates'!$S100))</f>
        <v>#N/A</v>
      </c>
      <c r="V100" s="15" t="e">
        <f>IF(SUMIFS(Data!$G:$G,Data!$B:$B,'Interest Rates'!V$4,Data!$A:$A,'Interest Rates'!$S100)=0,NA(),SUMIFS(Data!$G:$G,Data!$B:$B,'Interest Rates'!V$4,Data!$A:$A,'Interest Rates'!$S100))</f>
        <v>#N/A</v>
      </c>
      <c r="W100" s="15" t="e">
        <f>IF(SUMIFS(Data!$G:$G,Data!$B:$B,'Interest Rates'!W$4,Data!$A:$A,'Interest Rates'!$S100)=0,NA(),SUMIFS(Data!$G:$G,Data!$B:$B,'Interest Rates'!W$4,Data!$A:$A,'Interest Rates'!$S100))</f>
        <v>#N/A</v>
      </c>
      <c r="X100" s="15" t="e">
        <f>IF(SUMIFS(Data!$G:$G,Data!$B:$B,'Interest Rates'!X$4,Data!$A:$A,'Interest Rates'!$S100)=0,NA(),SUMIFS(Data!$G:$G,Data!$B:$B,'Interest Rates'!X$4,Data!$A:$A,'Interest Rates'!$S100))</f>
        <v>#N/A</v>
      </c>
      <c r="Y100" s="15" t="e">
        <f>IF(SUMIFS(Data!$G:$G,Data!$B:$B,'Interest Rates'!Y$4,Data!$A:$A,'Interest Rates'!$S100)=0,NA(),SUMIFS(Data!$G:$G,Data!$B:$B,'Interest Rates'!Y$4,Data!$A:$A,'Interest Rates'!$S100))</f>
        <v>#N/A</v>
      </c>
      <c r="Z100" s="15" t="e">
        <f>IF(SUMIFS(Data!$G:$G,Data!$B:$B,'Interest Rates'!Z$4,Data!$A:$A,'Interest Rates'!$S100)=0,NA(),SUMIFS(Data!$G:$G,Data!$B:$B,'Interest Rates'!Z$4,Data!$A:$A,'Interest Rates'!$S100))</f>
        <v>#N/A</v>
      </c>
      <c r="AA100" s="15" t="e">
        <f>IF(SUMIFS(Data!$G:$G,Data!$B:$B,'Interest Rates'!AA$4,Data!$A:$A,'Interest Rates'!$S100)=0,NA(),SUMIFS(Data!$G:$G,Data!$B:$B,'Interest Rates'!AA$4,Data!$A:$A,'Interest Rates'!$S100))</f>
        <v>#N/A</v>
      </c>
      <c r="AB100" s="15">
        <f>IF(SUMIFS(Data!$G:$G,Data!$B:$B,'Interest Rates'!AB$4,Data!$A:$A,'Interest Rates'!$S100)=0,NA(),SUMIFS(Data!$G:$G,Data!$B:$B,'Interest Rates'!AB$4,Data!$A:$A,'Interest Rates'!$S100))</f>
        <v>3.2450000000000001</v>
      </c>
      <c r="AC100" s="15">
        <f>IF(SUMIFS(Data!$G:$G,Data!$B:$B,'Interest Rates'!AC$4,Data!$A:$A,'Interest Rates'!$S100)=0,NA(),SUMIFS(Data!$G:$G,Data!$B:$B,'Interest Rates'!AC$4,Data!$A:$A,'Interest Rates'!$S100))</f>
        <v>4</v>
      </c>
      <c r="AD100" s="15">
        <f>IF(SUMIFS(Data!$G:$G,Data!$B:$B,'Interest Rates'!AD$4,Data!$A:$A,'Interest Rates'!$S100)=0,NA(),SUMIFS(Data!$G:$G,Data!$B:$B,'Interest Rates'!AD$4,Data!$A:$A,'Interest Rates'!$S100))</f>
        <v>4.5250000000000004</v>
      </c>
      <c r="AE100" s="15" t="e">
        <f>IF(SUMIFS(Data!$G:$G,Data!$B:$B,'Interest Rates'!AE$4,Data!$A:$A,'Interest Rates'!$S100)=0,NA(),SUMIFS(Data!$G:$G,Data!$B:$B,'Interest Rates'!AE$4,Data!$A:$A,'Interest Rates'!$S100))</f>
        <v>#N/A</v>
      </c>
      <c r="AF100" s="15" t="e">
        <f>IF(SUMIFS(Data!$G:$G,Data!$B:$B,'Interest Rates'!AF$4,Data!$A:$A,'Interest Rates'!$S100)=0,NA(),SUMIFS(Data!$G:$G,Data!$B:$B,'Interest Rates'!AF$4,Data!$A:$A,'Interest Rates'!$S100))</f>
        <v>#N/A</v>
      </c>
      <c r="AG100" s="15" t="e">
        <f>IF(SUMIFS(Data!$G:$G,Data!$B:$B,'Interest Rates'!AG$4,Data!$A:$A,'Interest Rates'!$S100)=0,NA(),SUMIFS(Data!$G:$G,Data!$B:$B,'Interest Rates'!AG$4,Data!$A:$A,'Interest Rates'!$S100))</f>
        <v>#N/A</v>
      </c>
      <c r="AH100" s="15" t="e">
        <f>IF(SUMIFS(Data!$G:$G,Data!$B:$B,'Interest Rates'!AH$4,Data!$A:$A,'Interest Rates'!$S100)=0,NA(),SUMIFS(Data!$G:$G,Data!$B:$B,'Interest Rates'!AH$4,Data!$A:$A,'Interest Rates'!$S100))</f>
        <v>#N/A</v>
      </c>
      <c r="AI100" s="15" t="e">
        <f>IF(SUMIFS(Data!$G:$G,Data!$B:$B,'Interest Rates'!AI$4,Data!$A:$A,'Interest Rates'!$S100)=0,NA(),SUMIFS(Data!$G:$G,Data!$B:$B,'Interest Rates'!AI$4,Data!$A:$A,'Interest Rates'!$S100))</f>
        <v>#N/A</v>
      </c>
      <c r="AJ100" s="15" t="e">
        <f>IF(SUMIFS(Data!$G:$G,Data!$B:$B,'Interest Rates'!AJ$4,Data!$A:$A,'Interest Rates'!$S100)=0,NA(),SUMIFS(Data!$G:$G,Data!$B:$B,'Interest Rates'!AJ$4,Data!$A:$A,'Interest Rates'!$S100))</f>
        <v>#N/A</v>
      </c>
      <c r="AK100" s="15" t="e">
        <f>IF(SUMIFS(Data!$G:$G,Data!$B:$B,'Interest Rates'!AK$4,Data!$A:$A,'Interest Rates'!$S100)=0,NA(),SUMIFS(Data!$G:$G,Data!$B:$B,'Interest Rates'!AK$4,Data!$A:$A,'Interest Rates'!$S100))</f>
        <v>#N/A</v>
      </c>
      <c r="AL100" s="15" t="e">
        <f>IF(SUMIFS(Data!$G:$G,Data!$B:$B,'Interest Rates'!AL$4,Data!$A:$A,'Interest Rates'!$S100)=0,NA(),SUMIFS(Data!$G:$G,Data!$B:$B,'Interest Rates'!AL$4,Data!$A:$A,'Interest Rates'!$S100))</f>
        <v>#N/A</v>
      </c>
      <c r="AM100" s="15" t="e">
        <f>IF(SUMIFS(Data!$G:$G,Data!$B:$B,'Interest Rates'!AM$4,Data!$A:$A,'Interest Rates'!$S100)=0,NA(),SUMIFS(Data!$G:$G,Data!$B:$B,'Interest Rates'!AM$4,Data!$A:$A,'Interest Rates'!$S100))</f>
        <v>#N/A</v>
      </c>
    </row>
    <row r="101" spans="19:39" x14ac:dyDescent="0.2">
      <c r="S101" s="28">
        <f t="shared" si="4"/>
        <v>42309</v>
      </c>
      <c r="T101" s="15" t="e">
        <f>IF(SUMIFS(Data!$G:$G,Data!$B:$B,'Interest Rates'!T$4,Data!$A:$A,'Interest Rates'!$S101)=0,NA(),SUMIFS(Data!$G:$G,Data!$B:$B,'Interest Rates'!T$4,Data!$A:$A,'Interest Rates'!$S101))</f>
        <v>#N/A</v>
      </c>
      <c r="U101" s="15" t="e">
        <f>IF(SUMIFS(Data!$G:$G,Data!$B:$B,'Interest Rates'!U$4,Data!$A:$A,'Interest Rates'!$S101)=0,NA(),SUMIFS(Data!$G:$G,Data!$B:$B,'Interest Rates'!U$4,Data!$A:$A,'Interest Rates'!$S101))</f>
        <v>#N/A</v>
      </c>
      <c r="V101" s="15" t="e">
        <f>IF(SUMIFS(Data!$G:$G,Data!$B:$B,'Interest Rates'!V$4,Data!$A:$A,'Interest Rates'!$S101)=0,NA(),SUMIFS(Data!$G:$G,Data!$B:$B,'Interest Rates'!V$4,Data!$A:$A,'Interest Rates'!$S101))</f>
        <v>#N/A</v>
      </c>
      <c r="W101" s="15" t="e">
        <f>IF(SUMIFS(Data!$G:$G,Data!$B:$B,'Interest Rates'!W$4,Data!$A:$A,'Interest Rates'!$S101)=0,NA(),SUMIFS(Data!$G:$G,Data!$B:$B,'Interest Rates'!W$4,Data!$A:$A,'Interest Rates'!$S101))</f>
        <v>#N/A</v>
      </c>
      <c r="X101" s="15" t="e">
        <f>IF(SUMIFS(Data!$G:$G,Data!$B:$B,'Interest Rates'!X$4,Data!$A:$A,'Interest Rates'!$S101)=0,NA(),SUMIFS(Data!$G:$G,Data!$B:$B,'Interest Rates'!X$4,Data!$A:$A,'Interest Rates'!$S101))</f>
        <v>#N/A</v>
      </c>
      <c r="Y101" s="15" t="e">
        <f>IF(SUMIFS(Data!$G:$G,Data!$B:$B,'Interest Rates'!Y$4,Data!$A:$A,'Interest Rates'!$S101)=0,NA(),SUMIFS(Data!$G:$G,Data!$B:$B,'Interest Rates'!Y$4,Data!$A:$A,'Interest Rates'!$S101))</f>
        <v>#N/A</v>
      </c>
      <c r="Z101" s="15" t="e">
        <f>IF(SUMIFS(Data!$G:$G,Data!$B:$B,'Interest Rates'!Z$4,Data!$A:$A,'Interest Rates'!$S101)=0,NA(),SUMIFS(Data!$G:$G,Data!$B:$B,'Interest Rates'!Z$4,Data!$A:$A,'Interest Rates'!$S101))</f>
        <v>#N/A</v>
      </c>
      <c r="AA101" s="15" t="e">
        <f>IF(SUMIFS(Data!$G:$G,Data!$B:$B,'Interest Rates'!AA$4,Data!$A:$A,'Interest Rates'!$S101)=0,NA(),SUMIFS(Data!$G:$G,Data!$B:$B,'Interest Rates'!AA$4,Data!$A:$A,'Interest Rates'!$S101))</f>
        <v>#N/A</v>
      </c>
      <c r="AB101" s="15">
        <f>IF(SUMIFS(Data!$G:$G,Data!$B:$B,'Interest Rates'!AB$4,Data!$A:$A,'Interest Rates'!$S101)=0,NA(),SUMIFS(Data!$G:$G,Data!$B:$B,'Interest Rates'!AB$4,Data!$A:$A,'Interest Rates'!$S101))</f>
        <v>3.25</v>
      </c>
      <c r="AC101" s="15">
        <f>IF(SUMIFS(Data!$G:$G,Data!$B:$B,'Interest Rates'!AC$4,Data!$A:$A,'Interest Rates'!$S101)=0,NA(),SUMIFS(Data!$G:$G,Data!$B:$B,'Interest Rates'!AC$4,Data!$A:$A,'Interest Rates'!$S101))</f>
        <v>4</v>
      </c>
      <c r="AD101" s="15">
        <f>IF(SUMIFS(Data!$G:$G,Data!$B:$B,'Interest Rates'!AD$4,Data!$A:$A,'Interest Rates'!$S101)=0,NA(),SUMIFS(Data!$G:$G,Data!$B:$B,'Interest Rates'!AD$4,Data!$A:$A,'Interest Rates'!$S101))</f>
        <v>4.585</v>
      </c>
      <c r="AE101" s="15" t="e">
        <f>IF(SUMIFS(Data!$G:$G,Data!$B:$B,'Interest Rates'!AE$4,Data!$A:$A,'Interest Rates'!$S101)=0,NA(),SUMIFS(Data!$G:$G,Data!$B:$B,'Interest Rates'!AE$4,Data!$A:$A,'Interest Rates'!$S101))</f>
        <v>#N/A</v>
      </c>
      <c r="AF101" s="15" t="e">
        <f>IF(SUMIFS(Data!$G:$G,Data!$B:$B,'Interest Rates'!AF$4,Data!$A:$A,'Interest Rates'!$S101)=0,NA(),SUMIFS(Data!$G:$G,Data!$B:$B,'Interest Rates'!AF$4,Data!$A:$A,'Interest Rates'!$S101))</f>
        <v>#N/A</v>
      </c>
      <c r="AG101" s="15" t="e">
        <f>IF(SUMIFS(Data!$G:$G,Data!$B:$B,'Interest Rates'!AG$4,Data!$A:$A,'Interest Rates'!$S101)=0,NA(),SUMIFS(Data!$G:$G,Data!$B:$B,'Interest Rates'!AG$4,Data!$A:$A,'Interest Rates'!$S101))</f>
        <v>#N/A</v>
      </c>
      <c r="AH101" s="15" t="e">
        <f>IF(SUMIFS(Data!$G:$G,Data!$B:$B,'Interest Rates'!AH$4,Data!$A:$A,'Interest Rates'!$S101)=0,NA(),SUMIFS(Data!$G:$G,Data!$B:$B,'Interest Rates'!AH$4,Data!$A:$A,'Interest Rates'!$S101))</f>
        <v>#N/A</v>
      </c>
      <c r="AI101" s="15" t="e">
        <f>IF(SUMIFS(Data!$G:$G,Data!$B:$B,'Interest Rates'!AI$4,Data!$A:$A,'Interest Rates'!$S101)=0,NA(),SUMIFS(Data!$G:$G,Data!$B:$B,'Interest Rates'!AI$4,Data!$A:$A,'Interest Rates'!$S101))</f>
        <v>#N/A</v>
      </c>
      <c r="AJ101" s="15" t="e">
        <f>IF(SUMIFS(Data!$G:$G,Data!$B:$B,'Interest Rates'!AJ$4,Data!$A:$A,'Interest Rates'!$S101)=0,NA(),SUMIFS(Data!$G:$G,Data!$B:$B,'Interest Rates'!AJ$4,Data!$A:$A,'Interest Rates'!$S101))</f>
        <v>#N/A</v>
      </c>
      <c r="AK101" s="15" t="e">
        <f>IF(SUMIFS(Data!$G:$G,Data!$B:$B,'Interest Rates'!AK$4,Data!$A:$A,'Interest Rates'!$S101)=0,NA(),SUMIFS(Data!$G:$G,Data!$B:$B,'Interest Rates'!AK$4,Data!$A:$A,'Interest Rates'!$S101))</f>
        <v>#N/A</v>
      </c>
      <c r="AL101" s="15" t="e">
        <f>IF(SUMIFS(Data!$G:$G,Data!$B:$B,'Interest Rates'!AL$4,Data!$A:$A,'Interest Rates'!$S101)=0,NA(),SUMIFS(Data!$G:$G,Data!$B:$B,'Interest Rates'!AL$4,Data!$A:$A,'Interest Rates'!$S101))</f>
        <v>#N/A</v>
      </c>
      <c r="AM101" s="15" t="e">
        <f>IF(SUMIFS(Data!$G:$G,Data!$B:$B,'Interest Rates'!AM$4,Data!$A:$A,'Interest Rates'!$S101)=0,NA(),SUMIFS(Data!$G:$G,Data!$B:$B,'Interest Rates'!AM$4,Data!$A:$A,'Interest Rates'!$S101))</f>
        <v>#N/A</v>
      </c>
    </row>
    <row r="102" spans="19:39" x14ac:dyDescent="0.2">
      <c r="S102" s="28">
        <f t="shared" si="4"/>
        <v>42339</v>
      </c>
      <c r="T102" s="15" t="e">
        <f>IF(SUMIFS(Data!$G:$G,Data!$B:$B,'Interest Rates'!T$4,Data!$A:$A,'Interest Rates'!$S102)=0,NA(),SUMIFS(Data!$G:$G,Data!$B:$B,'Interest Rates'!T$4,Data!$A:$A,'Interest Rates'!$S102))</f>
        <v>#N/A</v>
      </c>
      <c r="U102" s="15" t="e">
        <f>IF(SUMIFS(Data!$G:$G,Data!$B:$B,'Interest Rates'!U$4,Data!$A:$A,'Interest Rates'!$S102)=0,NA(),SUMIFS(Data!$G:$G,Data!$B:$B,'Interest Rates'!U$4,Data!$A:$A,'Interest Rates'!$S102))</f>
        <v>#N/A</v>
      </c>
      <c r="V102" s="15" t="e">
        <f>IF(SUMIFS(Data!$G:$G,Data!$B:$B,'Interest Rates'!V$4,Data!$A:$A,'Interest Rates'!$S102)=0,NA(),SUMIFS(Data!$G:$G,Data!$B:$B,'Interest Rates'!V$4,Data!$A:$A,'Interest Rates'!$S102))</f>
        <v>#N/A</v>
      </c>
      <c r="W102" s="15" t="e">
        <f>IF(SUMIFS(Data!$G:$G,Data!$B:$B,'Interest Rates'!W$4,Data!$A:$A,'Interest Rates'!$S102)=0,NA(),SUMIFS(Data!$G:$G,Data!$B:$B,'Interest Rates'!W$4,Data!$A:$A,'Interest Rates'!$S102))</f>
        <v>#N/A</v>
      </c>
      <c r="X102" s="15" t="e">
        <f>IF(SUMIFS(Data!$G:$G,Data!$B:$B,'Interest Rates'!X$4,Data!$A:$A,'Interest Rates'!$S102)=0,NA(),SUMIFS(Data!$G:$G,Data!$B:$B,'Interest Rates'!X$4,Data!$A:$A,'Interest Rates'!$S102))</f>
        <v>#N/A</v>
      </c>
      <c r="Y102" s="15" t="e">
        <f>IF(SUMIFS(Data!$G:$G,Data!$B:$B,'Interest Rates'!Y$4,Data!$A:$A,'Interest Rates'!$S102)=0,NA(),SUMIFS(Data!$G:$G,Data!$B:$B,'Interest Rates'!Y$4,Data!$A:$A,'Interest Rates'!$S102))</f>
        <v>#N/A</v>
      </c>
      <c r="Z102" s="15" t="e">
        <f>IF(SUMIFS(Data!$G:$G,Data!$B:$B,'Interest Rates'!Z$4,Data!$A:$A,'Interest Rates'!$S102)=0,NA(),SUMIFS(Data!$G:$G,Data!$B:$B,'Interest Rates'!Z$4,Data!$A:$A,'Interest Rates'!$S102))</f>
        <v>#N/A</v>
      </c>
      <c r="AA102" s="15" t="e">
        <f>IF(SUMIFS(Data!$G:$G,Data!$B:$B,'Interest Rates'!AA$4,Data!$A:$A,'Interest Rates'!$S102)=0,NA(),SUMIFS(Data!$G:$G,Data!$B:$B,'Interest Rates'!AA$4,Data!$A:$A,'Interest Rates'!$S102))</f>
        <v>#N/A</v>
      </c>
      <c r="AB102" s="15">
        <f>IF(SUMIFS(Data!$G:$G,Data!$B:$B,'Interest Rates'!AB$4,Data!$A:$A,'Interest Rates'!$S102)=0,NA(),SUMIFS(Data!$G:$G,Data!$B:$B,'Interest Rates'!AB$4,Data!$A:$A,'Interest Rates'!$S102))</f>
        <v>3.25</v>
      </c>
      <c r="AC102" s="15">
        <f>IF(SUMIFS(Data!$G:$G,Data!$B:$B,'Interest Rates'!AC$4,Data!$A:$A,'Interest Rates'!$S102)=0,NA(),SUMIFS(Data!$G:$G,Data!$B:$B,'Interest Rates'!AC$4,Data!$A:$A,'Interest Rates'!$S102))</f>
        <v>4</v>
      </c>
      <c r="AD102" s="15">
        <f>IF(SUMIFS(Data!$G:$G,Data!$B:$B,'Interest Rates'!AD$4,Data!$A:$A,'Interest Rates'!$S102)=0,NA(),SUMIFS(Data!$G:$G,Data!$B:$B,'Interest Rates'!AD$4,Data!$A:$A,'Interest Rates'!$S102))</f>
        <v>4.54</v>
      </c>
      <c r="AE102" s="15">
        <f>IF(SUMIFS(Data!$G:$G,Data!$B:$B,'Interest Rates'!AE$4,Data!$A:$A,'Interest Rates'!$S102)=0,NA(),SUMIFS(Data!$G:$G,Data!$B:$B,'Interest Rates'!AE$4,Data!$A:$A,'Interest Rates'!$S102))</f>
        <v>5.2850000000000001</v>
      </c>
      <c r="AF102" s="15" t="e">
        <f>IF(SUMIFS(Data!$G:$G,Data!$B:$B,'Interest Rates'!AF$4,Data!$A:$A,'Interest Rates'!$S102)=0,NA(),SUMIFS(Data!$G:$G,Data!$B:$B,'Interest Rates'!AF$4,Data!$A:$A,'Interest Rates'!$S102))</f>
        <v>#N/A</v>
      </c>
      <c r="AG102" s="15" t="e">
        <f>IF(SUMIFS(Data!$G:$G,Data!$B:$B,'Interest Rates'!AG$4,Data!$A:$A,'Interest Rates'!$S102)=0,NA(),SUMIFS(Data!$G:$G,Data!$B:$B,'Interest Rates'!AG$4,Data!$A:$A,'Interest Rates'!$S102))</f>
        <v>#N/A</v>
      </c>
      <c r="AH102" s="15" t="e">
        <f>IF(SUMIFS(Data!$G:$G,Data!$B:$B,'Interest Rates'!AH$4,Data!$A:$A,'Interest Rates'!$S102)=0,NA(),SUMIFS(Data!$G:$G,Data!$B:$B,'Interest Rates'!AH$4,Data!$A:$A,'Interest Rates'!$S102))</f>
        <v>#N/A</v>
      </c>
      <c r="AI102" s="15" t="e">
        <f>IF(SUMIFS(Data!$G:$G,Data!$B:$B,'Interest Rates'!AI$4,Data!$A:$A,'Interest Rates'!$S102)=0,NA(),SUMIFS(Data!$G:$G,Data!$B:$B,'Interest Rates'!AI$4,Data!$A:$A,'Interest Rates'!$S102))</f>
        <v>#N/A</v>
      </c>
      <c r="AJ102" s="15" t="e">
        <f>IF(SUMIFS(Data!$G:$G,Data!$B:$B,'Interest Rates'!AJ$4,Data!$A:$A,'Interest Rates'!$S102)=0,NA(),SUMIFS(Data!$G:$G,Data!$B:$B,'Interest Rates'!AJ$4,Data!$A:$A,'Interest Rates'!$S102))</f>
        <v>#N/A</v>
      </c>
      <c r="AK102" s="15" t="e">
        <f>IF(SUMIFS(Data!$G:$G,Data!$B:$B,'Interest Rates'!AK$4,Data!$A:$A,'Interest Rates'!$S102)=0,NA(),SUMIFS(Data!$G:$G,Data!$B:$B,'Interest Rates'!AK$4,Data!$A:$A,'Interest Rates'!$S102))</f>
        <v>#N/A</v>
      </c>
      <c r="AL102" s="15" t="e">
        <f>IF(SUMIFS(Data!$G:$G,Data!$B:$B,'Interest Rates'!AL$4,Data!$A:$A,'Interest Rates'!$S102)=0,NA(),SUMIFS(Data!$G:$G,Data!$B:$B,'Interest Rates'!AL$4,Data!$A:$A,'Interest Rates'!$S102))</f>
        <v>#N/A</v>
      </c>
      <c r="AM102" s="15" t="e">
        <f>IF(SUMIFS(Data!$G:$G,Data!$B:$B,'Interest Rates'!AM$4,Data!$A:$A,'Interest Rates'!$S102)=0,NA(),SUMIFS(Data!$G:$G,Data!$B:$B,'Interest Rates'!AM$4,Data!$A:$A,'Interest Rates'!$S102))</f>
        <v>#N/A</v>
      </c>
    </row>
    <row r="103" spans="19:39" x14ac:dyDescent="0.2">
      <c r="S103" s="28">
        <f t="shared" si="4"/>
        <v>42370</v>
      </c>
      <c r="T103" s="15" t="e">
        <f>IF(SUMIFS(Data!$G:$G,Data!$B:$B,'Interest Rates'!T$4,Data!$A:$A,'Interest Rates'!$S103)=0,NA(),SUMIFS(Data!$G:$G,Data!$B:$B,'Interest Rates'!T$4,Data!$A:$A,'Interest Rates'!$S103))</f>
        <v>#N/A</v>
      </c>
      <c r="U103" s="15" t="e">
        <f>IF(SUMIFS(Data!$G:$G,Data!$B:$B,'Interest Rates'!U$4,Data!$A:$A,'Interest Rates'!$S103)=0,NA(),SUMIFS(Data!$G:$G,Data!$B:$B,'Interest Rates'!U$4,Data!$A:$A,'Interest Rates'!$S103))</f>
        <v>#N/A</v>
      </c>
      <c r="V103" s="15" t="e">
        <f>IF(SUMIFS(Data!$G:$G,Data!$B:$B,'Interest Rates'!V$4,Data!$A:$A,'Interest Rates'!$S103)=0,NA(),SUMIFS(Data!$G:$G,Data!$B:$B,'Interest Rates'!V$4,Data!$A:$A,'Interest Rates'!$S103))</f>
        <v>#N/A</v>
      </c>
      <c r="W103" s="15" t="e">
        <f>IF(SUMIFS(Data!$G:$G,Data!$B:$B,'Interest Rates'!W$4,Data!$A:$A,'Interest Rates'!$S103)=0,NA(),SUMIFS(Data!$G:$G,Data!$B:$B,'Interest Rates'!W$4,Data!$A:$A,'Interest Rates'!$S103))</f>
        <v>#N/A</v>
      </c>
      <c r="X103" s="15" t="e">
        <f>IF(SUMIFS(Data!$G:$G,Data!$B:$B,'Interest Rates'!X$4,Data!$A:$A,'Interest Rates'!$S103)=0,NA(),SUMIFS(Data!$G:$G,Data!$B:$B,'Interest Rates'!X$4,Data!$A:$A,'Interest Rates'!$S103))</f>
        <v>#N/A</v>
      </c>
      <c r="Y103" s="15" t="e">
        <f>IF(SUMIFS(Data!$G:$G,Data!$B:$B,'Interest Rates'!Y$4,Data!$A:$A,'Interest Rates'!$S103)=0,NA(),SUMIFS(Data!$G:$G,Data!$B:$B,'Interest Rates'!Y$4,Data!$A:$A,'Interest Rates'!$S103))</f>
        <v>#N/A</v>
      </c>
      <c r="Z103" s="15" t="e">
        <f>IF(SUMIFS(Data!$G:$G,Data!$B:$B,'Interest Rates'!Z$4,Data!$A:$A,'Interest Rates'!$S103)=0,NA(),SUMIFS(Data!$G:$G,Data!$B:$B,'Interest Rates'!Z$4,Data!$A:$A,'Interest Rates'!$S103))</f>
        <v>#N/A</v>
      </c>
      <c r="AA103" s="15" t="e">
        <f>IF(SUMIFS(Data!$G:$G,Data!$B:$B,'Interest Rates'!AA$4,Data!$A:$A,'Interest Rates'!$S103)=0,NA(),SUMIFS(Data!$G:$G,Data!$B:$B,'Interest Rates'!AA$4,Data!$A:$A,'Interest Rates'!$S103))</f>
        <v>#N/A</v>
      </c>
      <c r="AB103" s="15" t="e">
        <f>IF(SUMIFS(Data!$G:$G,Data!$B:$B,'Interest Rates'!AB$4,Data!$A:$A,'Interest Rates'!$S103)=0,NA(),SUMIFS(Data!$G:$G,Data!$B:$B,'Interest Rates'!AB$4,Data!$A:$A,'Interest Rates'!$S103))</f>
        <v>#N/A</v>
      </c>
      <c r="AC103" s="15">
        <f>IF(SUMIFS(Data!$G:$G,Data!$B:$B,'Interest Rates'!AC$4,Data!$A:$A,'Interest Rates'!$S103)=0,NA(),SUMIFS(Data!$G:$G,Data!$B:$B,'Interest Rates'!AC$4,Data!$A:$A,'Interest Rates'!$S103))</f>
        <v>3.8</v>
      </c>
      <c r="AD103" s="15">
        <f>IF(SUMIFS(Data!$G:$G,Data!$B:$B,'Interest Rates'!AD$4,Data!$A:$A,'Interest Rates'!$S103)=0,NA(),SUMIFS(Data!$G:$G,Data!$B:$B,'Interest Rates'!AD$4,Data!$A:$A,'Interest Rates'!$S103))</f>
        <v>4.5</v>
      </c>
      <c r="AE103" s="15">
        <f>IF(SUMIFS(Data!$G:$G,Data!$B:$B,'Interest Rates'!AE$4,Data!$A:$A,'Interest Rates'!$S103)=0,NA(),SUMIFS(Data!$G:$G,Data!$B:$B,'Interest Rates'!AE$4,Data!$A:$A,'Interest Rates'!$S103))</f>
        <v>4.9450000000000003</v>
      </c>
      <c r="AF103" s="15" t="e">
        <f>IF(SUMIFS(Data!$G:$G,Data!$B:$B,'Interest Rates'!AF$4,Data!$A:$A,'Interest Rates'!$S103)=0,NA(),SUMIFS(Data!$G:$G,Data!$B:$B,'Interest Rates'!AF$4,Data!$A:$A,'Interest Rates'!$S103))</f>
        <v>#N/A</v>
      </c>
      <c r="AG103" s="15" t="e">
        <f>IF(SUMIFS(Data!$G:$G,Data!$B:$B,'Interest Rates'!AG$4,Data!$A:$A,'Interest Rates'!$S103)=0,NA(),SUMIFS(Data!$G:$G,Data!$B:$B,'Interest Rates'!AG$4,Data!$A:$A,'Interest Rates'!$S103))</f>
        <v>#N/A</v>
      </c>
      <c r="AH103" s="15" t="e">
        <f>IF(SUMIFS(Data!$G:$G,Data!$B:$B,'Interest Rates'!AH$4,Data!$A:$A,'Interest Rates'!$S103)=0,NA(),SUMIFS(Data!$G:$G,Data!$B:$B,'Interest Rates'!AH$4,Data!$A:$A,'Interest Rates'!$S103))</f>
        <v>#N/A</v>
      </c>
      <c r="AI103" s="15" t="e">
        <f>IF(SUMIFS(Data!$G:$G,Data!$B:$B,'Interest Rates'!AI$4,Data!$A:$A,'Interest Rates'!$S103)=0,NA(),SUMIFS(Data!$G:$G,Data!$B:$B,'Interest Rates'!AI$4,Data!$A:$A,'Interest Rates'!$S103))</f>
        <v>#N/A</v>
      </c>
      <c r="AJ103" s="15" t="e">
        <f>IF(SUMIFS(Data!$G:$G,Data!$B:$B,'Interest Rates'!AJ$4,Data!$A:$A,'Interest Rates'!$S103)=0,NA(),SUMIFS(Data!$G:$G,Data!$B:$B,'Interest Rates'!AJ$4,Data!$A:$A,'Interest Rates'!$S103))</f>
        <v>#N/A</v>
      </c>
      <c r="AK103" s="15" t="e">
        <f>IF(SUMIFS(Data!$G:$G,Data!$B:$B,'Interest Rates'!AK$4,Data!$A:$A,'Interest Rates'!$S103)=0,NA(),SUMIFS(Data!$G:$G,Data!$B:$B,'Interest Rates'!AK$4,Data!$A:$A,'Interest Rates'!$S103))</f>
        <v>#N/A</v>
      </c>
      <c r="AL103" s="15" t="e">
        <f>IF(SUMIFS(Data!$G:$G,Data!$B:$B,'Interest Rates'!AL$4,Data!$A:$A,'Interest Rates'!$S103)=0,NA(),SUMIFS(Data!$G:$G,Data!$B:$B,'Interest Rates'!AL$4,Data!$A:$A,'Interest Rates'!$S103))</f>
        <v>#N/A</v>
      </c>
      <c r="AM103" s="15" t="e">
        <f>IF(SUMIFS(Data!$G:$G,Data!$B:$B,'Interest Rates'!AM$4,Data!$A:$A,'Interest Rates'!$S103)=0,NA(),SUMIFS(Data!$G:$G,Data!$B:$B,'Interest Rates'!AM$4,Data!$A:$A,'Interest Rates'!$S103))</f>
        <v>#N/A</v>
      </c>
    </row>
    <row r="104" spans="19:39" x14ac:dyDescent="0.2">
      <c r="S104" s="28">
        <f t="shared" si="4"/>
        <v>42401</v>
      </c>
      <c r="T104" s="15" t="e">
        <f>IF(SUMIFS(Data!$G:$G,Data!$B:$B,'Interest Rates'!T$4,Data!$A:$A,'Interest Rates'!$S104)=0,NA(),SUMIFS(Data!$G:$G,Data!$B:$B,'Interest Rates'!T$4,Data!$A:$A,'Interest Rates'!$S104))</f>
        <v>#N/A</v>
      </c>
      <c r="U104" s="15" t="e">
        <f>IF(SUMIFS(Data!$G:$G,Data!$B:$B,'Interest Rates'!U$4,Data!$A:$A,'Interest Rates'!$S104)=0,NA(),SUMIFS(Data!$G:$G,Data!$B:$B,'Interest Rates'!U$4,Data!$A:$A,'Interest Rates'!$S104))</f>
        <v>#N/A</v>
      </c>
      <c r="V104" s="15" t="e">
        <f>IF(SUMIFS(Data!$G:$G,Data!$B:$B,'Interest Rates'!V$4,Data!$A:$A,'Interest Rates'!$S104)=0,NA(),SUMIFS(Data!$G:$G,Data!$B:$B,'Interest Rates'!V$4,Data!$A:$A,'Interest Rates'!$S104))</f>
        <v>#N/A</v>
      </c>
      <c r="W104" s="15" t="e">
        <f>IF(SUMIFS(Data!$G:$G,Data!$B:$B,'Interest Rates'!W$4,Data!$A:$A,'Interest Rates'!$S104)=0,NA(),SUMIFS(Data!$G:$G,Data!$B:$B,'Interest Rates'!W$4,Data!$A:$A,'Interest Rates'!$S104))</f>
        <v>#N/A</v>
      </c>
      <c r="X104" s="15" t="e">
        <f>IF(SUMIFS(Data!$G:$G,Data!$B:$B,'Interest Rates'!X$4,Data!$A:$A,'Interest Rates'!$S104)=0,NA(),SUMIFS(Data!$G:$G,Data!$B:$B,'Interest Rates'!X$4,Data!$A:$A,'Interest Rates'!$S104))</f>
        <v>#N/A</v>
      </c>
      <c r="Y104" s="15" t="e">
        <f>IF(SUMIFS(Data!$G:$G,Data!$B:$B,'Interest Rates'!Y$4,Data!$A:$A,'Interest Rates'!$S104)=0,NA(),SUMIFS(Data!$G:$G,Data!$B:$B,'Interest Rates'!Y$4,Data!$A:$A,'Interest Rates'!$S104))</f>
        <v>#N/A</v>
      </c>
      <c r="Z104" s="15" t="e">
        <f>IF(SUMIFS(Data!$G:$G,Data!$B:$B,'Interest Rates'!Z$4,Data!$A:$A,'Interest Rates'!$S104)=0,NA(),SUMIFS(Data!$G:$G,Data!$B:$B,'Interest Rates'!Z$4,Data!$A:$A,'Interest Rates'!$S104))</f>
        <v>#N/A</v>
      </c>
      <c r="AA104" s="15" t="e">
        <f>IF(SUMIFS(Data!$G:$G,Data!$B:$B,'Interest Rates'!AA$4,Data!$A:$A,'Interest Rates'!$S104)=0,NA(),SUMIFS(Data!$G:$G,Data!$B:$B,'Interest Rates'!AA$4,Data!$A:$A,'Interest Rates'!$S104))</f>
        <v>#N/A</v>
      </c>
      <c r="AB104" s="15" t="e">
        <f>IF(SUMIFS(Data!$G:$G,Data!$B:$B,'Interest Rates'!AB$4,Data!$A:$A,'Interest Rates'!$S104)=0,NA(),SUMIFS(Data!$G:$G,Data!$B:$B,'Interest Rates'!AB$4,Data!$A:$A,'Interest Rates'!$S104))</f>
        <v>#N/A</v>
      </c>
      <c r="AC104" s="15">
        <f>IF(SUMIFS(Data!$G:$G,Data!$B:$B,'Interest Rates'!AC$4,Data!$A:$A,'Interest Rates'!$S104)=0,NA(),SUMIFS(Data!$G:$G,Data!$B:$B,'Interest Rates'!AC$4,Data!$A:$A,'Interest Rates'!$S104))</f>
        <v>4.1050000000000004</v>
      </c>
      <c r="AD104" s="15">
        <f>IF(SUMIFS(Data!$G:$G,Data!$B:$B,'Interest Rates'!AD$4,Data!$A:$A,'Interest Rates'!$S104)=0,NA(),SUMIFS(Data!$G:$G,Data!$B:$B,'Interest Rates'!AD$4,Data!$A:$A,'Interest Rates'!$S104))</f>
        <v>4.6349999999999998</v>
      </c>
      <c r="AE104" s="15">
        <f>IF(SUMIFS(Data!$G:$G,Data!$B:$B,'Interest Rates'!AE$4,Data!$A:$A,'Interest Rates'!$S104)=0,NA(),SUMIFS(Data!$G:$G,Data!$B:$B,'Interest Rates'!AE$4,Data!$A:$A,'Interest Rates'!$S104))</f>
        <v>5.36</v>
      </c>
      <c r="AF104" s="15" t="e">
        <f>IF(SUMIFS(Data!$G:$G,Data!$B:$B,'Interest Rates'!AF$4,Data!$A:$A,'Interest Rates'!$S104)=0,NA(),SUMIFS(Data!$G:$G,Data!$B:$B,'Interest Rates'!AF$4,Data!$A:$A,'Interest Rates'!$S104))</f>
        <v>#N/A</v>
      </c>
      <c r="AG104" s="15" t="e">
        <f>IF(SUMIFS(Data!$G:$G,Data!$B:$B,'Interest Rates'!AG$4,Data!$A:$A,'Interest Rates'!$S104)=0,NA(),SUMIFS(Data!$G:$G,Data!$B:$B,'Interest Rates'!AG$4,Data!$A:$A,'Interest Rates'!$S104))</f>
        <v>#N/A</v>
      </c>
      <c r="AH104" s="15" t="e">
        <f>IF(SUMIFS(Data!$G:$G,Data!$B:$B,'Interest Rates'!AH$4,Data!$A:$A,'Interest Rates'!$S104)=0,NA(),SUMIFS(Data!$G:$G,Data!$B:$B,'Interest Rates'!AH$4,Data!$A:$A,'Interest Rates'!$S104))</f>
        <v>#N/A</v>
      </c>
      <c r="AI104" s="15" t="e">
        <f>IF(SUMIFS(Data!$G:$G,Data!$B:$B,'Interest Rates'!AI$4,Data!$A:$A,'Interest Rates'!$S104)=0,NA(),SUMIFS(Data!$G:$G,Data!$B:$B,'Interest Rates'!AI$4,Data!$A:$A,'Interest Rates'!$S104))</f>
        <v>#N/A</v>
      </c>
      <c r="AJ104" s="15" t="e">
        <f>IF(SUMIFS(Data!$G:$G,Data!$B:$B,'Interest Rates'!AJ$4,Data!$A:$A,'Interest Rates'!$S104)=0,NA(),SUMIFS(Data!$G:$G,Data!$B:$B,'Interest Rates'!AJ$4,Data!$A:$A,'Interest Rates'!$S104))</f>
        <v>#N/A</v>
      </c>
      <c r="AK104" s="15" t="e">
        <f>IF(SUMIFS(Data!$G:$G,Data!$B:$B,'Interest Rates'!AK$4,Data!$A:$A,'Interest Rates'!$S104)=0,NA(),SUMIFS(Data!$G:$G,Data!$B:$B,'Interest Rates'!AK$4,Data!$A:$A,'Interest Rates'!$S104))</f>
        <v>#N/A</v>
      </c>
      <c r="AL104" s="15" t="e">
        <f>IF(SUMIFS(Data!$G:$G,Data!$B:$B,'Interest Rates'!AL$4,Data!$A:$A,'Interest Rates'!$S104)=0,NA(),SUMIFS(Data!$G:$G,Data!$B:$B,'Interest Rates'!AL$4,Data!$A:$A,'Interest Rates'!$S104))</f>
        <v>#N/A</v>
      </c>
      <c r="AM104" s="15" t="e">
        <f>IF(SUMIFS(Data!$G:$G,Data!$B:$B,'Interest Rates'!AM$4,Data!$A:$A,'Interest Rates'!$S104)=0,NA(),SUMIFS(Data!$G:$G,Data!$B:$B,'Interest Rates'!AM$4,Data!$A:$A,'Interest Rates'!$S104))</f>
        <v>#N/A</v>
      </c>
    </row>
    <row r="105" spans="19:39" x14ac:dyDescent="0.2">
      <c r="S105" s="28">
        <f t="shared" si="4"/>
        <v>42430</v>
      </c>
      <c r="T105" s="15" t="e">
        <f>IF(SUMIFS(Data!$G:$G,Data!$B:$B,'Interest Rates'!T$4,Data!$A:$A,'Interest Rates'!$S105)=0,NA(),SUMIFS(Data!$G:$G,Data!$B:$B,'Interest Rates'!T$4,Data!$A:$A,'Interest Rates'!$S105))</f>
        <v>#N/A</v>
      </c>
      <c r="U105" s="15" t="e">
        <f>IF(SUMIFS(Data!$G:$G,Data!$B:$B,'Interest Rates'!U$4,Data!$A:$A,'Interest Rates'!$S105)=0,NA(),SUMIFS(Data!$G:$G,Data!$B:$B,'Interest Rates'!U$4,Data!$A:$A,'Interest Rates'!$S105))</f>
        <v>#N/A</v>
      </c>
      <c r="V105" s="15" t="e">
        <f>IF(SUMIFS(Data!$G:$G,Data!$B:$B,'Interest Rates'!V$4,Data!$A:$A,'Interest Rates'!$S105)=0,NA(),SUMIFS(Data!$G:$G,Data!$B:$B,'Interest Rates'!V$4,Data!$A:$A,'Interest Rates'!$S105))</f>
        <v>#N/A</v>
      </c>
      <c r="W105" s="15" t="e">
        <f>IF(SUMIFS(Data!$G:$G,Data!$B:$B,'Interest Rates'!W$4,Data!$A:$A,'Interest Rates'!$S105)=0,NA(),SUMIFS(Data!$G:$G,Data!$B:$B,'Interest Rates'!W$4,Data!$A:$A,'Interest Rates'!$S105))</f>
        <v>#N/A</v>
      </c>
      <c r="X105" s="15" t="e">
        <f>IF(SUMIFS(Data!$G:$G,Data!$B:$B,'Interest Rates'!X$4,Data!$A:$A,'Interest Rates'!$S105)=0,NA(),SUMIFS(Data!$G:$G,Data!$B:$B,'Interest Rates'!X$4,Data!$A:$A,'Interest Rates'!$S105))</f>
        <v>#N/A</v>
      </c>
      <c r="Y105" s="15" t="e">
        <f>IF(SUMIFS(Data!$G:$G,Data!$B:$B,'Interest Rates'!Y$4,Data!$A:$A,'Interest Rates'!$S105)=0,NA(),SUMIFS(Data!$G:$G,Data!$B:$B,'Interest Rates'!Y$4,Data!$A:$A,'Interest Rates'!$S105))</f>
        <v>#N/A</v>
      </c>
      <c r="Z105" s="15" t="e">
        <f>IF(SUMIFS(Data!$G:$G,Data!$B:$B,'Interest Rates'!Z$4,Data!$A:$A,'Interest Rates'!$S105)=0,NA(),SUMIFS(Data!$G:$G,Data!$B:$B,'Interest Rates'!Z$4,Data!$A:$A,'Interest Rates'!$S105))</f>
        <v>#N/A</v>
      </c>
      <c r="AA105" s="15" t="e">
        <f>IF(SUMIFS(Data!$G:$G,Data!$B:$B,'Interest Rates'!AA$4,Data!$A:$A,'Interest Rates'!$S105)=0,NA(),SUMIFS(Data!$G:$G,Data!$B:$B,'Interest Rates'!AA$4,Data!$A:$A,'Interest Rates'!$S105))</f>
        <v>#N/A</v>
      </c>
      <c r="AB105" s="15" t="e">
        <f>IF(SUMIFS(Data!$G:$G,Data!$B:$B,'Interest Rates'!AB$4,Data!$A:$A,'Interest Rates'!$S105)=0,NA(),SUMIFS(Data!$G:$G,Data!$B:$B,'Interest Rates'!AB$4,Data!$A:$A,'Interest Rates'!$S105))</f>
        <v>#N/A</v>
      </c>
      <c r="AC105" s="15">
        <f>IF(SUMIFS(Data!$G:$G,Data!$B:$B,'Interest Rates'!AC$4,Data!$A:$A,'Interest Rates'!$S105)=0,NA(),SUMIFS(Data!$G:$G,Data!$B:$B,'Interest Rates'!AC$4,Data!$A:$A,'Interest Rates'!$S105))</f>
        <v>4.0999999999999996</v>
      </c>
      <c r="AD105" s="15">
        <f>IF(SUMIFS(Data!$G:$G,Data!$B:$B,'Interest Rates'!AD$4,Data!$A:$A,'Interest Rates'!$S105)=0,NA(),SUMIFS(Data!$G:$G,Data!$B:$B,'Interest Rates'!AD$4,Data!$A:$A,'Interest Rates'!$S105))</f>
        <v>4.665</v>
      </c>
      <c r="AE105" s="15">
        <f>IF(SUMIFS(Data!$G:$G,Data!$B:$B,'Interest Rates'!AE$4,Data!$A:$A,'Interest Rates'!$S105)=0,NA(),SUMIFS(Data!$G:$G,Data!$B:$B,'Interest Rates'!AE$4,Data!$A:$A,'Interest Rates'!$S105))</f>
        <v>5.5</v>
      </c>
      <c r="AF105" s="15" t="e">
        <f>IF(SUMIFS(Data!$G:$G,Data!$B:$B,'Interest Rates'!AF$4,Data!$A:$A,'Interest Rates'!$S105)=0,NA(),SUMIFS(Data!$G:$G,Data!$B:$B,'Interest Rates'!AF$4,Data!$A:$A,'Interest Rates'!$S105))</f>
        <v>#N/A</v>
      </c>
      <c r="AG105" s="15" t="e">
        <f>IF(SUMIFS(Data!$G:$G,Data!$B:$B,'Interest Rates'!AG$4,Data!$A:$A,'Interest Rates'!$S105)=0,NA(),SUMIFS(Data!$G:$G,Data!$B:$B,'Interest Rates'!AG$4,Data!$A:$A,'Interest Rates'!$S105))</f>
        <v>#N/A</v>
      </c>
      <c r="AH105" s="15" t="e">
        <f>IF(SUMIFS(Data!$G:$G,Data!$B:$B,'Interest Rates'!AH$4,Data!$A:$A,'Interest Rates'!$S105)=0,NA(),SUMIFS(Data!$G:$G,Data!$B:$B,'Interest Rates'!AH$4,Data!$A:$A,'Interest Rates'!$S105))</f>
        <v>#N/A</v>
      </c>
      <c r="AI105" s="15" t="e">
        <f>IF(SUMIFS(Data!$G:$G,Data!$B:$B,'Interest Rates'!AI$4,Data!$A:$A,'Interest Rates'!$S105)=0,NA(),SUMIFS(Data!$G:$G,Data!$B:$B,'Interest Rates'!AI$4,Data!$A:$A,'Interest Rates'!$S105))</f>
        <v>#N/A</v>
      </c>
      <c r="AJ105" s="15" t="e">
        <f>IF(SUMIFS(Data!$G:$G,Data!$B:$B,'Interest Rates'!AJ$4,Data!$A:$A,'Interest Rates'!$S105)=0,NA(),SUMIFS(Data!$G:$G,Data!$B:$B,'Interest Rates'!AJ$4,Data!$A:$A,'Interest Rates'!$S105))</f>
        <v>#N/A</v>
      </c>
      <c r="AK105" s="15" t="e">
        <f>IF(SUMIFS(Data!$G:$G,Data!$B:$B,'Interest Rates'!AK$4,Data!$A:$A,'Interest Rates'!$S105)=0,NA(),SUMIFS(Data!$G:$G,Data!$B:$B,'Interest Rates'!AK$4,Data!$A:$A,'Interest Rates'!$S105))</f>
        <v>#N/A</v>
      </c>
      <c r="AL105" s="15" t="e">
        <f>IF(SUMIFS(Data!$G:$G,Data!$B:$B,'Interest Rates'!AL$4,Data!$A:$A,'Interest Rates'!$S105)=0,NA(),SUMIFS(Data!$G:$G,Data!$B:$B,'Interest Rates'!AL$4,Data!$A:$A,'Interest Rates'!$S105))</f>
        <v>#N/A</v>
      </c>
      <c r="AM105" s="15" t="e">
        <f>IF(SUMIFS(Data!$G:$G,Data!$B:$B,'Interest Rates'!AM$4,Data!$A:$A,'Interest Rates'!$S105)=0,NA(),SUMIFS(Data!$G:$G,Data!$B:$B,'Interest Rates'!AM$4,Data!$A:$A,'Interest Rates'!$S105))</f>
        <v>#N/A</v>
      </c>
    </row>
    <row r="106" spans="19:39" x14ac:dyDescent="0.2">
      <c r="S106" s="28">
        <f t="shared" si="4"/>
        <v>42461</v>
      </c>
      <c r="T106" s="15" t="e">
        <f>IF(SUMIFS(Data!$G:$G,Data!$B:$B,'Interest Rates'!T$4,Data!$A:$A,'Interest Rates'!$S106)=0,NA(),SUMIFS(Data!$G:$G,Data!$B:$B,'Interest Rates'!T$4,Data!$A:$A,'Interest Rates'!$S106))</f>
        <v>#N/A</v>
      </c>
      <c r="U106" s="15" t="e">
        <f>IF(SUMIFS(Data!$G:$G,Data!$B:$B,'Interest Rates'!U$4,Data!$A:$A,'Interest Rates'!$S106)=0,NA(),SUMIFS(Data!$G:$G,Data!$B:$B,'Interest Rates'!U$4,Data!$A:$A,'Interest Rates'!$S106))</f>
        <v>#N/A</v>
      </c>
      <c r="V106" s="15" t="e">
        <f>IF(SUMIFS(Data!$G:$G,Data!$B:$B,'Interest Rates'!V$4,Data!$A:$A,'Interest Rates'!$S106)=0,NA(),SUMIFS(Data!$G:$G,Data!$B:$B,'Interest Rates'!V$4,Data!$A:$A,'Interest Rates'!$S106))</f>
        <v>#N/A</v>
      </c>
      <c r="W106" s="15" t="e">
        <f>IF(SUMIFS(Data!$G:$G,Data!$B:$B,'Interest Rates'!W$4,Data!$A:$A,'Interest Rates'!$S106)=0,NA(),SUMIFS(Data!$G:$G,Data!$B:$B,'Interest Rates'!W$4,Data!$A:$A,'Interest Rates'!$S106))</f>
        <v>#N/A</v>
      </c>
      <c r="X106" s="15" t="e">
        <f>IF(SUMIFS(Data!$G:$G,Data!$B:$B,'Interest Rates'!X$4,Data!$A:$A,'Interest Rates'!$S106)=0,NA(),SUMIFS(Data!$G:$G,Data!$B:$B,'Interest Rates'!X$4,Data!$A:$A,'Interest Rates'!$S106))</f>
        <v>#N/A</v>
      </c>
      <c r="Y106" s="15" t="e">
        <f>IF(SUMIFS(Data!$G:$G,Data!$B:$B,'Interest Rates'!Y$4,Data!$A:$A,'Interest Rates'!$S106)=0,NA(),SUMIFS(Data!$G:$G,Data!$B:$B,'Interest Rates'!Y$4,Data!$A:$A,'Interest Rates'!$S106))</f>
        <v>#N/A</v>
      </c>
      <c r="Z106" s="15" t="e">
        <f>IF(SUMIFS(Data!$G:$G,Data!$B:$B,'Interest Rates'!Z$4,Data!$A:$A,'Interest Rates'!$S106)=0,NA(),SUMIFS(Data!$G:$G,Data!$B:$B,'Interest Rates'!Z$4,Data!$A:$A,'Interest Rates'!$S106))</f>
        <v>#N/A</v>
      </c>
      <c r="AA106" s="15" t="e">
        <f>IF(SUMIFS(Data!$G:$G,Data!$B:$B,'Interest Rates'!AA$4,Data!$A:$A,'Interest Rates'!$S106)=0,NA(),SUMIFS(Data!$G:$G,Data!$B:$B,'Interest Rates'!AA$4,Data!$A:$A,'Interest Rates'!$S106))</f>
        <v>#N/A</v>
      </c>
      <c r="AB106" s="15" t="e">
        <f>IF(SUMIFS(Data!$G:$G,Data!$B:$B,'Interest Rates'!AB$4,Data!$A:$A,'Interest Rates'!$S106)=0,NA(),SUMIFS(Data!$G:$G,Data!$B:$B,'Interest Rates'!AB$4,Data!$A:$A,'Interest Rates'!$S106))</f>
        <v>#N/A</v>
      </c>
      <c r="AC106" s="15">
        <f>IF(SUMIFS(Data!$G:$G,Data!$B:$B,'Interest Rates'!AC$4,Data!$A:$A,'Interest Rates'!$S106)=0,NA(),SUMIFS(Data!$G:$G,Data!$B:$B,'Interest Rates'!AC$4,Data!$A:$A,'Interest Rates'!$S106))</f>
        <v>4.17</v>
      </c>
      <c r="AD106" s="15">
        <f>IF(SUMIFS(Data!$G:$G,Data!$B:$B,'Interest Rates'!AD$4,Data!$A:$A,'Interest Rates'!$S106)=0,NA(),SUMIFS(Data!$G:$G,Data!$B:$B,'Interest Rates'!AD$4,Data!$A:$A,'Interest Rates'!$S106))</f>
        <v>4.75</v>
      </c>
      <c r="AE106" s="15">
        <f>IF(SUMIFS(Data!$G:$G,Data!$B:$B,'Interest Rates'!AE$4,Data!$A:$A,'Interest Rates'!$S106)=0,NA(),SUMIFS(Data!$G:$G,Data!$B:$B,'Interest Rates'!AE$4,Data!$A:$A,'Interest Rates'!$S106))</f>
        <v>5.2</v>
      </c>
      <c r="AF106" s="15" t="e">
        <f>IF(SUMIFS(Data!$G:$G,Data!$B:$B,'Interest Rates'!AF$4,Data!$A:$A,'Interest Rates'!$S106)=0,NA(),SUMIFS(Data!$G:$G,Data!$B:$B,'Interest Rates'!AF$4,Data!$A:$A,'Interest Rates'!$S106))</f>
        <v>#N/A</v>
      </c>
      <c r="AG106" s="15" t="e">
        <f>IF(SUMIFS(Data!$G:$G,Data!$B:$B,'Interest Rates'!AG$4,Data!$A:$A,'Interest Rates'!$S106)=0,NA(),SUMIFS(Data!$G:$G,Data!$B:$B,'Interest Rates'!AG$4,Data!$A:$A,'Interest Rates'!$S106))</f>
        <v>#N/A</v>
      </c>
      <c r="AH106" s="15" t="e">
        <f>IF(SUMIFS(Data!$G:$G,Data!$B:$B,'Interest Rates'!AH$4,Data!$A:$A,'Interest Rates'!$S106)=0,NA(),SUMIFS(Data!$G:$G,Data!$B:$B,'Interest Rates'!AH$4,Data!$A:$A,'Interest Rates'!$S106))</f>
        <v>#N/A</v>
      </c>
      <c r="AI106" s="15" t="e">
        <f>IF(SUMIFS(Data!$G:$G,Data!$B:$B,'Interest Rates'!AI$4,Data!$A:$A,'Interest Rates'!$S106)=0,NA(),SUMIFS(Data!$G:$G,Data!$B:$B,'Interest Rates'!AI$4,Data!$A:$A,'Interest Rates'!$S106))</f>
        <v>#N/A</v>
      </c>
      <c r="AJ106" s="15" t="e">
        <f>IF(SUMIFS(Data!$G:$G,Data!$B:$B,'Interest Rates'!AJ$4,Data!$A:$A,'Interest Rates'!$S106)=0,NA(),SUMIFS(Data!$G:$G,Data!$B:$B,'Interest Rates'!AJ$4,Data!$A:$A,'Interest Rates'!$S106))</f>
        <v>#N/A</v>
      </c>
      <c r="AK106" s="15" t="e">
        <f>IF(SUMIFS(Data!$G:$G,Data!$B:$B,'Interest Rates'!AK$4,Data!$A:$A,'Interest Rates'!$S106)=0,NA(),SUMIFS(Data!$G:$G,Data!$B:$B,'Interest Rates'!AK$4,Data!$A:$A,'Interest Rates'!$S106))</f>
        <v>#N/A</v>
      </c>
      <c r="AL106" s="15" t="e">
        <f>IF(SUMIFS(Data!$G:$G,Data!$B:$B,'Interest Rates'!AL$4,Data!$A:$A,'Interest Rates'!$S106)=0,NA(),SUMIFS(Data!$G:$G,Data!$B:$B,'Interest Rates'!AL$4,Data!$A:$A,'Interest Rates'!$S106))</f>
        <v>#N/A</v>
      </c>
      <c r="AM106" s="15" t="e">
        <f>IF(SUMIFS(Data!$G:$G,Data!$B:$B,'Interest Rates'!AM$4,Data!$A:$A,'Interest Rates'!$S106)=0,NA(),SUMIFS(Data!$G:$G,Data!$B:$B,'Interest Rates'!AM$4,Data!$A:$A,'Interest Rates'!$S106))</f>
        <v>#N/A</v>
      </c>
    </row>
    <row r="107" spans="19:39" x14ac:dyDescent="0.2">
      <c r="S107" s="28">
        <f t="shared" si="4"/>
        <v>42491</v>
      </c>
      <c r="T107" s="15" t="e">
        <f>IF(SUMIFS(Data!$G:$G,Data!$B:$B,'Interest Rates'!T$4,Data!$A:$A,'Interest Rates'!$S107)=0,NA(),SUMIFS(Data!$G:$G,Data!$B:$B,'Interest Rates'!T$4,Data!$A:$A,'Interest Rates'!$S107))</f>
        <v>#N/A</v>
      </c>
      <c r="U107" s="15" t="e">
        <f>IF(SUMIFS(Data!$G:$G,Data!$B:$B,'Interest Rates'!U$4,Data!$A:$A,'Interest Rates'!$S107)=0,NA(),SUMIFS(Data!$G:$G,Data!$B:$B,'Interest Rates'!U$4,Data!$A:$A,'Interest Rates'!$S107))</f>
        <v>#N/A</v>
      </c>
      <c r="V107" s="15" t="e">
        <f>IF(SUMIFS(Data!$G:$G,Data!$B:$B,'Interest Rates'!V$4,Data!$A:$A,'Interest Rates'!$S107)=0,NA(),SUMIFS(Data!$G:$G,Data!$B:$B,'Interest Rates'!V$4,Data!$A:$A,'Interest Rates'!$S107))</f>
        <v>#N/A</v>
      </c>
      <c r="W107" s="15" t="e">
        <f>IF(SUMIFS(Data!$G:$G,Data!$B:$B,'Interest Rates'!W$4,Data!$A:$A,'Interest Rates'!$S107)=0,NA(),SUMIFS(Data!$G:$G,Data!$B:$B,'Interest Rates'!W$4,Data!$A:$A,'Interest Rates'!$S107))</f>
        <v>#N/A</v>
      </c>
      <c r="X107" s="15" t="e">
        <f>IF(SUMIFS(Data!$G:$G,Data!$B:$B,'Interest Rates'!X$4,Data!$A:$A,'Interest Rates'!$S107)=0,NA(),SUMIFS(Data!$G:$G,Data!$B:$B,'Interest Rates'!X$4,Data!$A:$A,'Interest Rates'!$S107))</f>
        <v>#N/A</v>
      </c>
      <c r="Y107" s="15" t="e">
        <f>IF(SUMIFS(Data!$G:$G,Data!$B:$B,'Interest Rates'!Y$4,Data!$A:$A,'Interest Rates'!$S107)=0,NA(),SUMIFS(Data!$G:$G,Data!$B:$B,'Interest Rates'!Y$4,Data!$A:$A,'Interest Rates'!$S107))</f>
        <v>#N/A</v>
      </c>
      <c r="Z107" s="15" t="e">
        <f>IF(SUMIFS(Data!$G:$G,Data!$B:$B,'Interest Rates'!Z$4,Data!$A:$A,'Interest Rates'!$S107)=0,NA(),SUMIFS(Data!$G:$G,Data!$B:$B,'Interest Rates'!Z$4,Data!$A:$A,'Interest Rates'!$S107))</f>
        <v>#N/A</v>
      </c>
      <c r="AA107" s="15" t="e">
        <f>IF(SUMIFS(Data!$G:$G,Data!$B:$B,'Interest Rates'!AA$4,Data!$A:$A,'Interest Rates'!$S107)=0,NA(),SUMIFS(Data!$G:$G,Data!$B:$B,'Interest Rates'!AA$4,Data!$A:$A,'Interest Rates'!$S107))</f>
        <v>#N/A</v>
      </c>
      <c r="AB107" s="15" t="e">
        <f>IF(SUMIFS(Data!$G:$G,Data!$B:$B,'Interest Rates'!AB$4,Data!$A:$A,'Interest Rates'!$S107)=0,NA(),SUMIFS(Data!$G:$G,Data!$B:$B,'Interest Rates'!AB$4,Data!$A:$A,'Interest Rates'!$S107))</f>
        <v>#N/A</v>
      </c>
      <c r="AC107" s="15">
        <f>IF(SUMIFS(Data!$G:$G,Data!$B:$B,'Interest Rates'!AC$4,Data!$A:$A,'Interest Rates'!$S107)=0,NA(),SUMIFS(Data!$G:$G,Data!$B:$B,'Interest Rates'!AC$4,Data!$A:$A,'Interest Rates'!$S107))</f>
        <v>4.25</v>
      </c>
      <c r="AD107" s="15">
        <f>IF(SUMIFS(Data!$G:$G,Data!$B:$B,'Interest Rates'!AD$4,Data!$A:$A,'Interest Rates'!$S107)=0,NA(),SUMIFS(Data!$G:$G,Data!$B:$B,'Interest Rates'!AD$4,Data!$A:$A,'Interest Rates'!$S107))</f>
        <v>4.8849999999999998</v>
      </c>
      <c r="AE107" s="15">
        <f>IF(SUMIFS(Data!$G:$G,Data!$B:$B,'Interest Rates'!AE$4,Data!$A:$A,'Interest Rates'!$S107)=0,NA(),SUMIFS(Data!$G:$G,Data!$B:$B,'Interest Rates'!AE$4,Data!$A:$A,'Interest Rates'!$S107))</f>
        <v>5.5</v>
      </c>
      <c r="AF107" s="15" t="e">
        <f>IF(SUMIFS(Data!$G:$G,Data!$B:$B,'Interest Rates'!AF$4,Data!$A:$A,'Interest Rates'!$S107)=0,NA(),SUMIFS(Data!$G:$G,Data!$B:$B,'Interest Rates'!AF$4,Data!$A:$A,'Interest Rates'!$S107))</f>
        <v>#N/A</v>
      </c>
      <c r="AG107" s="15" t="e">
        <f>IF(SUMIFS(Data!$G:$G,Data!$B:$B,'Interest Rates'!AG$4,Data!$A:$A,'Interest Rates'!$S107)=0,NA(),SUMIFS(Data!$G:$G,Data!$B:$B,'Interest Rates'!AG$4,Data!$A:$A,'Interest Rates'!$S107))</f>
        <v>#N/A</v>
      </c>
      <c r="AH107" s="15" t="e">
        <f>IF(SUMIFS(Data!$G:$G,Data!$B:$B,'Interest Rates'!AH$4,Data!$A:$A,'Interest Rates'!$S107)=0,NA(),SUMIFS(Data!$G:$G,Data!$B:$B,'Interest Rates'!AH$4,Data!$A:$A,'Interest Rates'!$S107))</f>
        <v>#N/A</v>
      </c>
      <c r="AI107" s="15" t="e">
        <f>IF(SUMIFS(Data!$G:$G,Data!$B:$B,'Interest Rates'!AI$4,Data!$A:$A,'Interest Rates'!$S107)=0,NA(),SUMIFS(Data!$G:$G,Data!$B:$B,'Interest Rates'!AI$4,Data!$A:$A,'Interest Rates'!$S107))</f>
        <v>#N/A</v>
      </c>
      <c r="AJ107" s="15" t="e">
        <f>IF(SUMIFS(Data!$G:$G,Data!$B:$B,'Interest Rates'!AJ$4,Data!$A:$A,'Interest Rates'!$S107)=0,NA(),SUMIFS(Data!$G:$G,Data!$B:$B,'Interest Rates'!AJ$4,Data!$A:$A,'Interest Rates'!$S107))</f>
        <v>#N/A</v>
      </c>
      <c r="AK107" s="15" t="e">
        <f>IF(SUMIFS(Data!$G:$G,Data!$B:$B,'Interest Rates'!AK$4,Data!$A:$A,'Interest Rates'!$S107)=0,NA(),SUMIFS(Data!$G:$G,Data!$B:$B,'Interest Rates'!AK$4,Data!$A:$A,'Interest Rates'!$S107))</f>
        <v>#N/A</v>
      </c>
      <c r="AL107" s="15" t="e">
        <f>IF(SUMIFS(Data!$G:$G,Data!$B:$B,'Interest Rates'!AL$4,Data!$A:$A,'Interest Rates'!$S107)=0,NA(),SUMIFS(Data!$G:$G,Data!$B:$B,'Interest Rates'!AL$4,Data!$A:$A,'Interest Rates'!$S107))</f>
        <v>#N/A</v>
      </c>
      <c r="AM107" s="15" t="e">
        <f>IF(SUMIFS(Data!$G:$G,Data!$B:$B,'Interest Rates'!AM$4,Data!$A:$A,'Interest Rates'!$S107)=0,NA(),SUMIFS(Data!$G:$G,Data!$B:$B,'Interest Rates'!AM$4,Data!$A:$A,'Interest Rates'!$S107))</f>
        <v>#N/A</v>
      </c>
    </row>
    <row r="108" spans="19:39" x14ac:dyDescent="0.2">
      <c r="S108" s="28">
        <f t="shared" si="4"/>
        <v>42522</v>
      </c>
      <c r="T108" s="15" t="e">
        <f>IF(SUMIFS(Data!$G:$G,Data!$B:$B,'Interest Rates'!T$4,Data!$A:$A,'Interest Rates'!$S108)=0,NA(),SUMIFS(Data!$G:$G,Data!$B:$B,'Interest Rates'!T$4,Data!$A:$A,'Interest Rates'!$S108))</f>
        <v>#N/A</v>
      </c>
      <c r="U108" s="15" t="e">
        <f>IF(SUMIFS(Data!$G:$G,Data!$B:$B,'Interest Rates'!U$4,Data!$A:$A,'Interest Rates'!$S108)=0,NA(),SUMIFS(Data!$G:$G,Data!$B:$B,'Interest Rates'!U$4,Data!$A:$A,'Interest Rates'!$S108))</f>
        <v>#N/A</v>
      </c>
      <c r="V108" s="15" t="e">
        <f>IF(SUMIFS(Data!$G:$G,Data!$B:$B,'Interest Rates'!V$4,Data!$A:$A,'Interest Rates'!$S108)=0,NA(),SUMIFS(Data!$G:$G,Data!$B:$B,'Interest Rates'!V$4,Data!$A:$A,'Interest Rates'!$S108))</f>
        <v>#N/A</v>
      </c>
      <c r="W108" s="15" t="e">
        <f>IF(SUMIFS(Data!$G:$G,Data!$B:$B,'Interest Rates'!W$4,Data!$A:$A,'Interest Rates'!$S108)=0,NA(),SUMIFS(Data!$G:$G,Data!$B:$B,'Interest Rates'!W$4,Data!$A:$A,'Interest Rates'!$S108))</f>
        <v>#N/A</v>
      </c>
      <c r="X108" s="15" t="e">
        <f>IF(SUMIFS(Data!$G:$G,Data!$B:$B,'Interest Rates'!X$4,Data!$A:$A,'Interest Rates'!$S108)=0,NA(),SUMIFS(Data!$G:$G,Data!$B:$B,'Interest Rates'!X$4,Data!$A:$A,'Interest Rates'!$S108))</f>
        <v>#N/A</v>
      </c>
      <c r="Y108" s="15" t="e">
        <f>IF(SUMIFS(Data!$G:$G,Data!$B:$B,'Interest Rates'!Y$4,Data!$A:$A,'Interest Rates'!$S108)=0,NA(),SUMIFS(Data!$G:$G,Data!$B:$B,'Interest Rates'!Y$4,Data!$A:$A,'Interest Rates'!$S108))</f>
        <v>#N/A</v>
      </c>
      <c r="Z108" s="15" t="e">
        <f>IF(SUMIFS(Data!$G:$G,Data!$B:$B,'Interest Rates'!Z$4,Data!$A:$A,'Interest Rates'!$S108)=0,NA(),SUMIFS(Data!$G:$G,Data!$B:$B,'Interest Rates'!Z$4,Data!$A:$A,'Interest Rates'!$S108))</f>
        <v>#N/A</v>
      </c>
      <c r="AA108" s="15" t="e">
        <f>IF(SUMIFS(Data!$G:$G,Data!$B:$B,'Interest Rates'!AA$4,Data!$A:$A,'Interest Rates'!$S108)=0,NA(),SUMIFS(Data!$G:$G,Data!$B:$B,'Interest Rates'!AA$4,Data!$A:$A,'Interest Rates'!$S108))</f>
        <v>#N/A</v>
      </c>
      <c r="AB108" s="15" t="e">
        <f>IF(SUMIFS(Data!$G:$G,Data!$B:$B,'Interest Rates'!AB$4,Data!$A:$A,'Interest Rates'!$S108)=0,NA(),SUMIFS(Data!$G:$G,Data!$B:$B,'Interest Rates'!AB$4,Data!$A:$A,'Interest Rates'!$S108))</f>
        <v>#N/A</v>
      </c>
      <c r="AC108" s="15">
        <f>IF(SUMIFS(Data!$G:$G,Data!$B:$B,'Interest Rates'!AC$4,Data!$A:$A,'Interest Rates'!$S108)=0,NA(),SUMIFS(Data!$G:$G,Data!$B:$B,'Interest Rates'!AC$4,Data!$A:$A,'Interest Rates'!$S108))</f>
        <v>4.2300000000000004</v>
      </c>
      <c r="AD108" s="15">
        <f>IF(SUMIFS(Data!$G:$G,Data!$B:$B,'Interest Rates'!AD$4,Data!$A:$A,'Interest Rates'!$S108)=0,NA(),SUMIFS(Data!$G:$G,Data!$B:$B,'Interest Rates'!AD$4,Data!$A:$A,'Interest Rates'!$S108))</f>
        <v>4.915</v>
      </c>
      <c r="AE108" s="15">
        <f>IF(SUMIFS(Data!$G:$G,Data!$B:$B,'Interest Rates'!AE$4,Data!$A:$A,'Interest Rates'!$S108)=0,NA(),SUMIFS(Data!$G:$G,Data!$B:$B,'Interest Rates'!AE$4,Data!$A:$A,'Interest Rates'!$S108))</f>
        <v>5.5</v>
      </c>
      <c r="AF108" s="15" t="e">
        <f>IF(SUMIFS(Data!$G:$G,Data!$B:$B,'Interest Rates'!AF$4,Data!$A:$A,'Interest Rates'!$S108)=0,NA(),SUMIFS(Data!$G:$G,Data!$B:$B,'Interest Rates'!AF$4,Data!$A:$A,'Interest Rates'!$S108))</f>
        <v>#N/A</v>
      </c>
      <c r="AG108" s="15" t="e">
        <f>IF(SUMIFS(Data!$G:$G,Data!$B:$B,'Interest Rates'!AG$4,Data!$A:$A,'Interest Rates'!$S108)=0,NA(),SUMIFS(Data!$G:$G,Data!$B:$B,'Interest Rates'!AG$4,Data!$A:$A,'Interest Rates'!$S108))</f>
        <v>#N/A</v>
      </c>
      <c r="AH108" s="15" t="e">
        <f>IF(SUMIFS(Data!$G:$G,Data!$B:$B,'Interest Rates'!AH$4,Data!$A:$A,'Interest Rates'!$S108)=0,NA(),SUMIFS(Data!$G:$G,Data!$B:$B,'Interest Rates'!AH$4,Data!$A:$A,'Interest Rates'!$S108))</f>
        <v>#N/A</v>
      </c>
      <c r="AI108" s="15" t="e">
        <f>IF(SUMIFS(Data!$G:$G,Data!$B:$B,'Interest Rates'!AI$4,Data!$A:$A,'Interest Rates'!$S108)=0,NA(),SUMIFS(Data!$G:$G,Data!$B:$B,'Interest Rates'!AI$4,Data!$A:$A,'Interest Rates'!$S108))</f>
        <v>#N/A</v>
      </c>
      <c r="AJ108" s="15" t="e">
        <f>IF(SUMIFS(Data!$G:$G,Data!$B:$B,'Interest Rates'!AJ$4,Data!$A:$A,'Interest Rates'!$S108)=0,NA(),SUMIFS(Data!$G:$G,Data!$B:$B,'Interest Rates'!AJ$4,Data!$A:$A,'Interest Rates'!$S108))</f>
        <v>#N/A</v>
      </c>
      <c r="AK108" s="15" t="e">
        <f>IF(SUMIFS(Data!$G:$G,Data!$B:$B,'Interest Rates'!AK$4,Data!$A:$A,'Interest Rates'!$S108)=0,NA(),SUMIFS(Data!$G:$G,Data!$B:$B,'Interest Rates'!AK$4,Data!$A:$A,'Interest Rates'!$S108))</f>
        <v>#N/A</v>
      </c>
      <c r="AL108" s="15" t="e">
        <f>IF(SUMIFS(Data!$G:$G,Data!$B:$B,'Interest Rates'!AL$4,Data!$A:$A,'Interest Rates'!$S108)=0,NA(),SUMIFS(Data!$G:$G,Data!$B:$B,'Interest Rates'!AL$4,Data!$A:$A,'Interest Rates'!$S108))</f>
        <v>#N/A</v>
      </c>
      <c r="AM108" s="15" t="e">
        <f>IF(SUMIFS(Data!$G:$G,Data!$B:$B,'Interest Rates'!AM$4,Data!$A:$A,'Interest Rates'!$S108)=0,NA(),SUMIFS(Data!$G:$G,Data!$B:$B,'Interest Rates'!AM$4,Data!$A:$A,'Interest Rates'!$S108))</f>
        <v>#N/A</v>
      </c>
    </row>
    <row r="109" spans="19:39" x14ac:dyDescent="0.2">
      <c r="S109" s="28">
        <f t="shared" si="4"/>
        <v>42552</v>
      </c>
      <c r="T109" s="15" t="e">
        <f>IF(SUMIFS(Data!$G:$G,Data!$B:$B,'Interest Rates'!T$4,Data!$A:$A,'Interest Rates'!$S109)=0,NA(),SUMIFS(Data!$G:$G,Data!$B:$B,'Interest Rates'!T$4,Data!$A:$A,'Interest Rates'!$S109))</f>
        <v>#N/A</v>
      </c>
      <c r="U109" s="15" t="e">
        <f>IF(SUMIFS(Data!$G:$G,Data!$B:$B,'Interest Rates'!U$4,Data!$A:$A,'Interest Rates'!$S109)=0,NA(),SUMIFS(Data!$G:$G,Data!$B:$B,'Interest Rates'!U$4,Data!$A:$A,'Interest Rates'!$S109))</f>
        <v>#N/A</v>
      </c>
      <c r="V109" s="15" t="e">
        <f>IF(SUMIFS(Data!$G:$G,Data!$B:$B,'Interest Rates'!V$4,Data!$A:$A,'Interest Rates'!$S109)=0,NA(),SUMIFS(Data!$G:$G,Data!$B:$B,'Interest Rates'!V$4,Data!$A:$A,'Interest Rates'!$S109))</f>
        <v>#N/A</v>
      </c>
      <c r="W109" s="15" t="e">
        <f>IF(SUMIFS(Data!$G:$G,Data!$B:$B,'Interest Rates'!W$4,Data!$A:$A,'Interest Rates'!$S109)=0,NA(),SUMIFS(Data!$G:$G,Data!$B:$B,'Interest Rates'!W$4,Data!$A:$A,'Interest Rates'!$S109))</f>
        <v>#N/A</v>
      </c>
      <c r="X109" s="15" t="e">
        <f>IF(SUMIFS(Data!$G:$G,Data!$B:$B,'Interest Rates'!X$4,Data!$A:$A,'Interest Rates'!$S109)=0,NA(),SUMIFS(Data!$G:$G,Data!$B:$B,'Interest Rates'!X$4,Data!$A:$A,'Interest Rates'!$S109))</f>
        <v>#N/A</v>
      </c>
      <c r="Y109" s="15" t="e">
        <f>IF(SUMIFS(Data!$G:$G,Data!$B:$B,'Interest Rates'!Y$4,Data!$A:$A,'Interest Rates'!$S109)=0,NA(),SUMIFS(Data!$G:$G,Data!$B:$B,'Interest Rates'!Y$4,Data!$A:$A,'Interest Rates'!$S109))</f>
        <v>#N/A</v>
      </c>
      <c r="Z109" s="15" t="e">
        <f>IF(SUMIFS(Data!$G:$G,Data!$B:$B,'Interest Rates'!Z$4,Data!$A:$A,'Interest Rates'!$S109)=0,NA(),SUMIFS(Data!$G:$G,Data!$B:$B,'Interest Rates'!Z$4,Data!$A:$A,'Interest Rates'!$S109))</f>
        <v>#N/A</v>
      </c>
      <c r="AA109" s="15" t="e">
        <f>IF(SUMIFS(Data!$G:$G,Data!$B:$B,'Interest Rates'!AA$4,Data!$A:$A,'Interest Rates'!$S109)=0,NA(),SUMIFS(Data!$G:$G,Data!$B:$B,'Interest Rates'!AA$4,Data!$A:$A,'Interest Rates'!$S109))</f>
        <v>#N/A</v>
      </c>
      <c r="AB109" s="15" t="e">
        <f>IF(SUMIFS(Data!$G:$G,Data!$B:$B,'Interest Rates'!AB$4,Data!$A:$A,'Interest Rates'!$S109)=0,NA(),SUMIFS(Data!$G:$G,Data!$B:$B,'Interest Rates'!AB$4,Data!$A:$A,'Interest Rates'!$S109))</f>
        <v>#N/A</v>
      </c>
      <c r="AC109" s="15">
        <f>IF(SUMIFS(Data!$G:$G,Data!$B:$B,'Interest Rates'!AC$4,Data!$A:$A,'Interest Rates'!$S109)=0,NA(),SUMIFS(Data!$G:$G,Data!$B:$B,'Interest Rates'!AC$4,Data!$A:$A,'Interest Rates'!$S109))</f>
        <v>4.4850000000000003</v>
      </c>
      <c r="AD109" s="15">
        <f>IF(SUMIFS(Data!$G:$G,Data!$B:$B,'Interest Rates'!AD$4,Data!$A:$A,'Interest Rates'!$S109)=0,NA(),SUMIFS(Data!$G:$G,Data!$B:$B,'Interest Rates'!AD$4,Data!$A:$A,'Interest Rates'!$S109))</f>
        <v>5</v>
      </c>
      <c r="AE109" s="15">
        <f>IF(SUMIFS(Data!$G:$G,Data!$B:$B,'Interest Rates'!AE$4,Data!$A:$A,'Interest Rates'!$S109)=0,NA(),SUMIFS(Data!$G:$G,Data!$B:$B,'Interest Rates'!AE$4,Data!$A:$A,'Interest Rates'!$S109))</f>
        <v>5.5</v>
      </c>
      <c r="AF109" s="15" t="e">
        <f>IF(SUMIFS(Data!$G:$G,Data!$B:$B,'Interest Rates'!AF$4,Data!$A:$A,'Interest Rates'!$S109)=0,NA(),SUMIFS(Data!$G:$G,Data!$B:$B,'Interest Rates'!AF$4,Data!$A:$A,'Interest Rates'!$S109))</f>
        <v>#N/A</v>
      </c>
      <c r="AG109" s="15" t="e">
        <f>IF(SUMIFS(Data!$G:$G,Data!$B:$B,'Interest Rates'!AG$4,Data!$A:$A,'Interest Rates'!$S109)=0,NA(),SUMIFS(Data!$G:$G,Data!$B:$B,'Interest Rates'!AG$4,Data!$A:$A,'Interest Rates'!$S109))</f>
        <v>#N/A</v>
      </c>
      <c r="AH109" s="15" t="e">
        <f>IF(SUMIFS(Data!$G:$G,Data!$B:$B,'Interest Rates'!AH$4,Data!$A:$A,'Interest Rates'!$S109)=0,NA(),SUMIFS(Data!$G:$G,Data!$B:$B,'Interest Rates'!AH$4,Data!$A:$A,'Interest Rates'!$S109))</f>
        <v>#N/A</v>
      </c>
      <c r="AI109" s="15" t="e">
        <f>IF(SUMIFS(Data!$G:$G,Data!$B:$B,'Interest Rates'!AI$4,Data!$A:$A,'Interest Rates'!$S109)=0,NA(),SUMIFS(Data!$G:$G,Data!$B:$B,'Interest Rates'!AI$4,Data!$A:$A,'Interest Rates'!$S109))</f>
        <v>#N/A</v>
      </c>
      <c r="AJ109" s="15" t="e">
        <f>IF(SUMIFS(Data!$G:$G,Data!$B:$B,'Interest Rates'!AJ$4,Data!$A:$A,'Interest Rates'!$S109)=0,NA(),SUMIFS(Data!$G:$G,Data!$B:$B,'Interest Rates'!AJ$4,Data!$A:$A,'Interest Rates'!$S109))</f>
        <v>#N/A</v>
      </c>
      <c r="AK109" s="15" t="e">
        <f>IF(SUMIFS(Data!$G:$G,Data!$B:$B,'Interest Rates'!AK$4,Data!$A:$A,'Interest Rates'!$S109)=0,NA(),SUMIFS(Data!$G:$G,Data!$B:$B,'Interest Rates'!AK$4,Data!$A:$A,'Interest Rates'!$S109))</f>
        <v>#N/A</v>
      </c>
      <c r="AL109" s="15" t="e">
        <f>IF(SUMIFS(Data!$G:$G,Data!$B:$B,'Interest Rates'!AL$4,Data!$A:$A,'Interest Rates'!$S109)=0,NA(),SUMIFS(Data!$G:$G,Data!$B:$B,'Interest Rates'!AL$4,Data!$A:$A,'Interest Rates'!$S109))</f>
        <v>#N/A</v>
      </c>
      <c r="AM109" s="15" t="e">
        <f>IF(SUMIFS(Data!$G:$G,Data!$B:$B,'Interest Rates'!AM$4,Data!$A:$A,'Interest Rates'!$S109)=0,NA(),SUMIFS(Data!$G:$G,Data!$B:$B,'Interest Rates'!AM$4,Data!$A:$A,'Interest Rates'!$S109))</f>
        <v>#N/A</v>
      </c>
    </row>
    <row r="110" spans="19:39" x14ac:dyDescent="0.2">
      <c r="S110" s="28">
        <f t="shared" si="4"/>
        <v>42583</v>
      </c>
      <c r="T110" s="15" t="e">
        <f>IF(SUMIFS(Data!$G:$G,Data!$B:$B,'Interest Rates'!T$4,Data!$A:$A,'Interest Rates'!$S110)=0,NA(),SUMIFS(Data!$G:$G,Data!$B:$B,'Interest Rates'!T$4,Data!$A:$A,'Interest Rates'!$S110))</f>
        <v>#N/A</v>
      </c>
      <c r="U110" s="15" t="e">
        <f>IF(SUMIFS(Data!$G:$G,Data!$B:$B,'Interest Rates'!U$4,Data!$A:$A,'Interest Rates'!$S110)=0,NA(),SUMIFS(Data!$G:$G,Data!$B:$B,'Interest Rates'!U$4,Data!$A:$A,'Interest Rates'!$S110))</f>
        <v>#N/A</v>
      </c>
      <c r="V110" s="15" t="e">
        <f>IF(SUMIFS(Data!$G:$G,Data!$B:$B,'Interest Rates'!V$4,Data!$A:$A,'Interest Rates'!$S110)=0,NA(),SUMIFS(Data!$G:$G,Data!$B:$B,'Interest Rates'!V$4,Data!$A:$A,'Interest Rates'!$S110))</f>
        <v>#N/A</v>
      </c>
      <c r="W110" s="15" t="e">
        <f>IF(SUMIFS(Data!$G:$G,Data!$B:$B,'Interest Rates'!W$4,Data!$A:$A,'Interest Rates'!$S110)=0,NA(),SUMIFS(Data!$G:$G,Data!$B:$B,'Interest Rates'!W$4,Data!$A:$A,'Interest Rates'!$S110))</f>
        <v>#N/A</v>
      </c>
      <c r="X110" s="15" t="e">
        <f>IF(SUMIFS(Data!$G:$G,Data!$B:$B,'Interest Rates'!X$4,Data!$A:$A,'Interest Rates'!$S110)=0,NA(),SUMIFS(Data!$G:$G,Data!$B:$B,'Interest Rates'!X$4,Data!$A:$A,'Interest Rates'!$S110))</f>
        <v>#N/A</v>
      </c>
      <c r="Y110" s="15" t="e">
        <f>IF(SUMIFS(Data!$G:$G,Data!$B:$B,'Interest Rates'!Y$4,Data!$A:$A,'Interest Rates'!$S110)=0,NA(),SUMIFS(Data!$G:$G,Data!$B:$B,'Interest Rates'!Y$4,Data!$A:$A,'Interest Rates'!$S110))</f>
        <v>#N/A</v>
      </c>
      <c r="Z110" s="15" t="e">
        <f>IF(SUMIFS(Data!$G:$G,Data!$B:$B,'Interest Rates'!Z$4,Data!$A:$A,'Interest Rates'!$S110)=0,NA(),SUMIFS(Data!$G:$G,Data!$B:$B,'Interest Rates'!Z$4,Data!$A:$A,'Interest Rates'!$S110))</f>
        <v>#N/A</v>
      </c>
      <c r="AA110" s="15" t="e">
        <f>IF(SUMIFS(Data!$G:$G,Data!$B:$B,'Interest Rates'!AA$4,Data!$A:$A,'Interest Rates'!$S110)=0,NA(),SUMIFS(Data!$G:$G,Data!$B:$B,'Interest Rates'!AA$4,Data!$A:$A,'Interest Rates'!$S110))</f>
        <v>#N/A</v>
      </c>
      <c r="AB110" s="15" t="e">
        <f>IF(SUMIFS(Data!$G:$G,Data!$B:$B,'Interest Rates'!AB$4,Data!$A:$A,'Interest Rates'!$S110)=0,NA(),SUMIFS(Data!$G:$G,Data!$B:$B,'Interest Rates'!AB$4,Data!$A:$A,'Interest Rates'!$S110))</f>
        <v>#N/A</v>
      </c>
      <c r="AC110" s="15">
        <f>IF(SUMIFS(Data!$G:$G,Data!$B:$B,'Interest Rates'!AC$4,Data!$A:$A,'Interest Rates'!$S110)=0,NA(),SUMIFS(Data!$G:$G,Data!$B:$B,'Interest Rates'!AC$4,Data!$A:$A,'Interest Rates'!$S110))</f>
        <v>4.5</v>
      </c>
      <c r="AD110" s="15">
        <f>IF(SUMIFS(Data!$G:$G,Data!$B:$B,'Interest Rates'!AD$4,Data!$A:$A,'Interest Rates'!$S110)=0,NA(),SUMIFS(Data!$G:$G,Data!$B:$B,'Interest Rates'!AD$4,Data!$A:$A,'Interest Rates'!$S110))</f>
        <v>5.25</v>
      </c>
      <c r="AE110" s="15">
        <f>IF(SUMIFS(Data!$G:$G,Data!$B:$B,'Interest Rates'!AE$4,Data!$A:$A,'Interest Rates'!$S110)=0,NA(),SUMIFS(Data!$G:$G,Data!$B:$B,'Interest Rates'!AE$4,Data!$A:$A,'Interest Rates'!$S110))</f>
        <v>5.5</v>
      </c>
      <c r="AF110" s="15" t="e">
        <f>IF(SUMIFS(Data!$G:$G,Data!$B:$B,'Interest Rates'!AF$4,Data!$A:$A,'Interest Rates'!$S110)=0,NA(),SUMIFS(Data!$G:$G,Data!$B:$B,'Interest Rates'!AF$4,Data!$A:$A,'Interest Rates'!$S110))</f>
        <v>#N/A</v>
      </c>
      <c r="AG110" s="15" t="e">
        <f>IF(SUMIFS(Data!$G:$G,Data!$B:$B,'Interest Rates'!AG$4,Data!$A:$A,'Interest Rates'!$S110)=0,NA(),SUMIFS(Data!$G:$G,Data!$B:$B,'Interest Rates'!AG$4,Data!$A:$A,'Interest Rates'!$S110))</f>
        <v>#N/A</v>
      </c>
      <c r="AH110" s="15" t="e">
        <f>IF(SUMIFS(Data!$G:$G,Data!$B:$B,'Interest Rates'!AH$4,Data!$A:$A,'Interest Rates'!$S110)=0,NA(),SUMIFS(Data!$G:$G,Data!$B:$B,'Interest Rates'!AH$4,Data!$A:$A,'Interest Rates'!$S110))</f>
        <v>#N/A</v>
      </c>
      <c r="AI110" s="15" t="e">
        <f>IF(SUMIFS(Data!$G:$G,Data!$B:$B,'Interest Rates'!AI$4,Data!$A:$A,'Interest Rates'!$S110)=0,NA(),SUMIFS(Data!$G:$G,Data!$B:$B,'Interest Rates'!AI$4,Data!$A:$A,'Interest Rates'!$S110))</f>
        <v>#N/A</v>
      </c>
      <c r="AJ110" s="15" t="e">
        <f>IF(SUMIFS(Data!$G:$G,Data!$B:$B,'Interest Rates'!AJ$4,Data!$A:$A,'Interest Rates'!$S110)=0,NA(),SUMIFS(Data!$G:$G,Data!$B:$B,'Interest Rates'!AJ$4,Data!$A:$A,'Interest Rates'!$S110))</f>
        <v>#N/A</v>
      </c>
      <c r="AK110" s="15" t="e">
        <f>IF(SUMIFS(Data!$G:$G,Data!$B:$B,'Interest Rates'!AK$4,Data!$A:$A,'Interest Rates'!$S110)=0,NA(),SUMIFS(Data!$G:$G,Data!$B:$B,'Interest Rates'!AK$4,Data!$A:$A,'Interest Rates'!$S110))</f>
        <v>#N/A</v>
      </c>
      <c r="AL110" s="15" t="e">
        <f>IF(SUMIFS(Data!$G:$G,Data!$B:$B,'Interest Rates'!AL$4,Data!$A:$A,'Interest Rates'!$S110)=0,NA(),SUMIFS(Data!$G:$G,Data!$B:$B,'Interest Rates'!AL$4,Data!$A:$A,'Interest Rates'!$S110))</f>
        <v>#N/A</v>
      </c>
      <c r="AM110" s="15" t="e">
        <f>IF(SUMIFS(Data!$G:$G,Data!$B:$B,'Interest Rates'!AM$4,Data!$A:$A,'Interest Rates'!$S110)=0,NA(),SUMIFS(Data!$G:$G,Data!$B:$B,'Interest Rates'!AM$4,Data!$A:$A,'Interest Rates'!$S110))</f>
        <v>#N/A</v>
      </c>
    </row>
    <row r="111" spans="19:39" x14ac:dyDescent="0.2">
      <c r="S111" s="28">
        <f t="shared" si="4"/>
        <v>42614</v>
      </c>
      <c r="T111" s="15" t="e">
        <f>IF(SUMIFS(Data!$G:$G,Data!$B:$B,'Interest Rates'!T$4,Data!$A:$A,'Interest Rates'!$S111)=0,NA(),SUMIFS(Data!$G:$G,Data!$B:$B,'Interest Rates'!T$4,Data!$A:$A,'Interest Rates'!$S111))</f>
        <v>#N/A</v>
      </c>
      <c r="U111" s="15" t="e">
        <f>IF(SUMIFS(Data!$G:$G,Data!$B:$B,'Interest Rates'!U$4,Data!$A:$A,'Interest Rates'!$S111)=0,NA(),SUMIFS(Data!$G:$G,Data!$B:$B,'Interest Rates'!U$4,Data!$A:$A,'Interest Rates'!$S111))</f>
        <v>#N/A</v>
      </c>
      <c r="V111" s="15" t="e">
        <f>IF(SUMIFS(Data!$G:$G,Data!$B:$B,'Interest Rates'!V$4,Data!$A:$A,'Interest Rates'!$S111)=0,NA(),SUMIFS(Data!$G:$G,Data!$B:$B,'Interest Rates'!V$4,Data!$A:$A,'Interest Rates'!$S111))</f>
        <v>#N/A</v>
      </c>
      <c r="W111" s="15" t="e">
        <f>IF(SUMIFS(Data!$G:$G,Data!$B:$B,'Interest Rates'!W$4,Data!$A:$A,'Interest Rates'!$S111)=0,NA(),SUMIFS(Data!$G:$G,Data!$B:$B,'Interest Rates'!W$4,Data!$A:$A,'Interest Rates'!$S111))</f>
        <v>#N/A</v>
      </c>
      <c r="X111" s="15" t="e">
        <f>IF(SUMIFS(Data!$G:$G,Data!$B:$B,'Interest Rates'!X$4,Data!$A:$A,'Interest Rates'!$S111)=0,NA(),SUMIFS(Data!$G:$G,Data!$B:$B,'Interest Rates'!X$4,Data!$A:$A,'Interest Rates'!$S111))</f>
        <v>#N/A</v>
      </c>
      <c r="Y111" s="15" t="e">
        <f>IF(SUMIFS(Data!$G:$G,Data!$B:$B,'Interest Rates'!Y$4,Data!$A:$A,'Interest Rates'!$S111)=0,NA(),SUMIFS(Data!$G:$G,Data!$B:$B,'Interest Rates'!Y$4,Data!$A:$A,'Interest Rates'!$S111))</f>
        <v>#N/A</v>
      </c>
      <c r="Z111" s="15" t="e">
        <f>IF(SUMIFS(Data!$G:$G,Data!$B:$B,'Interest Rates'!Z$4,Data!$A:$A,'Interest Rates'!$S111)=0,NA(),SUMIFS(Data!$G:$G,Data!$B:$B,'Interest Rates'!Z$4,Data!$A:$A,'Interest Rates'!$S111))</f>
        <v>#N/A</v>
      </c>
      <c r="AA111" s="15" t="e">
        <f>IF(SUMIFS(Data!$G:$G,Data!$B:$B,'Interest Rates'!AA$4,Data!$A:$A,'Interest Rates'!$S111)=0,NA(),SUMIFS(Data!$G:$G,Data!$B:$B,'Interest Rates'!AA$4,Data!$A:$A,'Interest Rates'!$S111))</f>
        <v>#N/A</v>
      </c>
      <c r="AB111" s="15" t="e">
        <f>IF(SUMIFS(Data!$G:$G,Data!$B:$B,'Interest Rates'!AB$4,Data!$A:$A,'Interest Rates'!$S111)=0,NA(),SUMIFS(Data!$G:$G,Data!$B:$B,'Interest Rates'!AB$4,Data!$A:$A,'Interest Rates'!$S111))</f>
        <v>#N/A</v>
      </c>
      <c r="AC111" s="15">
        <f>IF(SUMIFS(Data!$G:$G,Data!$B:$B,'Interest Rates'!AC$4,Data!$A:$A,'Interest Rates'!$S111)=0,NA(),SUMIFS(Data!$G:$G,Data!$B:$B,'Interest Rates'!AC$4,Data!$A:$A,'Interest Rates'!$S111))</f>
        <v>4.7249999999999996</v>
      </c>
      <c r="AD111" s="15">
        <f>IF(SUMIFS(Data!$G:$G,Data!$B:$B,'Interest Rates'!AD$4,Data!$A:$A,'Interest Rates'!$S111)=0,NA(),SUMIFS(Data!$G:$G,Data!$B:$B,'Interest Rates'!AD$4,Data!$A:$A,'Interest Rates'!$S111))</f>
        <v>5.31</v>
      </c>
      <c r="AE111" s="15">
        <f>IF(SUMIFS(Data!$G:$G,Data!$B:$B,'Interest Rates'!AE$4,Data!$A:$A,'Interest Rates'!$S111)=0,NA(),SUMIFS(Data!$G:$G,Data!$B:$B,'Interest Rates'!AE$4,Data!$A:$A,'Interest Rates'!$S111))</f>
        <v>5.8</v>
      </c>
      <c r="AF111" s="15" t="e">
        <f>IF(SUMIFS(Data!$G:$G,Data!$B:$B,'Interest Rates'!AF$4,Data!$A:$A,'Interest Rates'!$S111)=0,NA(),SUMIFS(Data!$G:$G,Data!$B:$B,'Interest Rates'!AF$4,Data!$A:$A,'Interest Rates'!$S111))</f>
        <v>#N/A</v>
      </c>
      <c r="AG111" s="15" t="e">
        <f>IF(SUMIFS(Data!$G:$G,Data!$B:$B,'Interest Rates'!AG$4,Data!$A:$A,'Interest Rates'!$S111)=0,NA(),SUMIFS(Data!$G:$G,Data!$B:$B,'Interest Rates'!AG$4,Data!$A:$A,'Interest Rates'!$S111))</f>
        <v>#N/A</v>
      </c>
      <c r="AH111" s="15" t="e">
        <f>IF(SUMIFS(Data!$G:$G,Data!$B:$B,'Interest Rates'!AH$4,Data!$A:$A,'Interest Rates'!$S111)=0,NA(),SUMIFS(Data!$G:$G,Data!$B:$B,'Interest Rates'!AH$4,Data!$A:$A,'Interest Rates'!$S111))</f>
        <v>#N/A</v>
      </c>
      <c r="AI111" s="15" t="e">
        <f>IF(SUMIFS(Data!$G:$G,Data!$B:$B,'Interest Rates'!AI$4,Data!$A:$A,'Interest Rates'!$S111)=0,NA(),SUMIFS(Data!$G:$G,Data!$B:$B,'Interest Rates'!AI$4,Data!$A:$A,'Interest Rates'!$S111))</f>
        <v>#N/A</v>
      </c>
      <c r="AJ111" s="15" t="e">
        <f>IF(SUMIFS(Data!$G:$G,Data!$B:$B,'Interest Rates'!AJ$4,Data!$A:$A,'Interest Rates'!$S111)=0,NA(),SUMIFS(Data!$G:$G,Data!$B:$B,'Interest Rates'!AJ$4,Data!$A:$A,'Interest Rates'!$S111))</f>
        <v>#N/A</v>
      </c>
      <c r="AK111" s="15" t="e">
        <f>IF(SUMIFS(Data!$G:$G,Data!$B:$B,'Interest Rates'!AK$4,Data!$A:$A,'Interest Rates'!$S111)=0,NA(),SUMIFS(Data!$G:$G,Data!$B:$B,'Interest Rates'!AK$4,Data!$A:$A,'Interest Rates'!$S111))</f>
        <v>#N/A</v>
      </c>
      <c r="AL111" s="15" t="e">
        <f>IF(SUMIFS(Data!$G:$G,Data!$B:$B,'Interest Rates'!AL$4,Data!$A:$A,'Interest Rates'!$S111)=0,NA(),SUMIFS(Data!$G:$G,Data!$B:$B,'Interest Rates'!AL$4,Data!$A:$A,'Interest Rates'!$S111))</f>
        <v>#N/A</v>
      </c>
      <c r="AM111" s="15" t="e">
        <f>IF(SUMIFS(Data!$G:$G,Data!$B:$B,'Interest Rates'!AM$4,Data!$A:$A,'Interest Rates'!$S111)=0,NA(),SUMIFS(Data!$G:$G,Data!$B:$B,'Interest Rates'!AM$4,Data!$A:$A,'Interest Rates'!$S111))</f>
        <v>#N/A</v>
      </c>
    </row>
    <row r="112" spans="19:39" x14ac:dyDescent="0.2">
      <c r="S112" s="28">
        <f t="shared" si="4"/>
        <v>42644</v>
      </c>
      <c r="T112" s="15" t="e">
        <f>IF(SUMIFS(Data!$G:$G,Data!$B:$B,'Interest Rates'!T$4,Data!$A:$A,'Interest Rates'!$S112)=0,NA(),SUMIFS(Data!$G:$G,Data!$B:$B,'Interest Rates'!T$4,Data!$A:$A,'Interest Rates'!$S112))</f>
        <v>#N/A</v>
      </c>
      <c r="U112" s="15" t="e">
        <f>IF(SUMIFS(Data!$G:$G,Data!$B:$B,'Interest Rates'!U$4,Data!$A:$A,'Interest Rates'!$S112)=0,NA(),SUMIFS(Data!$G:$G,Data!$B:$B,'Interest Rates'!U$4,Data!$A:$A,'Interest Rates'!$S112))</f>
        <v>#N/A</v>
      </c>
      <c r="V112" s="15" t="e">
        <f>IF(SUMIFS(Data!$G:$G,Data!$B:$B,'Interest Rates'!V$4,Data!$A:$A,'Interest Rates'!$S112)=0,NA(),SUMIFS(Data!$G:$G,Data!$B:$B,'Interest Rates'!V$4,Data!$A:$A,'Interest Rates'!$S112))</f>
        <v>#N/A</v>
      </c>
      <c r="W112" s="15" t="e">
        <f>IF(SUMIFS(Data!$G:$G,Data!$B:$B,'Interest Rates'!W$4,Data!$A:$A,'Interest Rates'!$S112)=0,NA(),SUMIFS(Data!$G:$G,Data!$B:$B,'Interest Rates'!W$4,Data!$A:$A,'Interest Rates'!$S112))</f>
        <v>#N/A</v>
      </c>
      <c r="X112" s="15" t="e">
        <f>IF(SUMIFS(Data!$G:$G,Data!$B:$B,'Interest Rates'!X$4,Data!$A:$A,'Interest Rates'!$S112)=0,NA(),SUMIFS(Data!$G:$G,Data!$B:$B,'Interest Rates'!X$4,Data!$A:$A,'Interest Rates'!$S112))</f>
        <v>#N/A</v>
      </c>
      <c r="Y112" s="15" t="e">
        <f>IF(SUMIFS(Data!$G:$G,Data!$B:$B,'Interest Rates'!Y$4,Data!$A:$A,'Interest Rates'!$S112)=0,NA(),SUMIFS(Data!$G:$G,Data!$B:$B,'Interest Rates'!Y$4,Data!$A:$A,'Interest Rates'!$S112))</f>
        <v>#N/A</v>
      </c>
      <c r="Z112" s="15" t="e">
        <f>IF(SUMIFS(Data!$G:$G,Data!$B:$B,'Interest Rates'!Z$4,Data!$A:$A,'Interest Rates'!$S112)=0,NA(),SUMIFS(Data!$G:$G,Data!$B:$B,'Interest Rates'!Z$4,Data!$A:$A,'Interest Rates'!$S112))</f>
        <v>#N/A</v>
      </c>
      <c r="AA112" s="15" t="e">
        <f>IF(SUMIFS(Data!$G:$G,Data!$B:$B,'Interest Rates'!AA$4,Data!$A:$A,'Interest Rates'!$S112)=0,NA(),SUMIFS(Data!$G:$G,Data!$B:$B,'Interest Rates'!AA$4,Data!$A:$A,'Interest Rates'!$S112))</f>
        <v>#N/A</v>
      </c>
      <c r="AB112" s="15" t="e">
        <f>IF(SUMIFS(Data!$G:$G,Data!$B:$B,'Interest Rates'!AB$4,Data!$A:$A,'Interest Rates'!$S112)=0,NA(),SUMIFS(Data!$G:$G,Data!$B:$B,'Interest Rates'!AB$4,Data!$A:$A,'Interest Rates'!$S112))</f>
        <v>#N/A</v>
      </c>
      <c r="AC112" s="15">
        <f>IF(SUMIFS(Data!$G:$G,Data!$B:$B,'Interest Rates'!AC$4,Data!$A:$A,'Interest Rates'!$S112)=0,NA(),SUMIFS(Data!$G:$G,Data!$B:$B,'Interest Rates'!AC$4,Data!$A:$A,'Interest Rates'!$S112))</f>
        <v>4.9000000000000004</v>
      </c>
      <c r="AD112" s="15">
        <f>IF(SUMIFS(Data!$G:$G,Data!$B:$B,'Interest Rates'!AD$4,Data!$A:$A,'Interest Rates'!$S112)=0,NA(),SUMIFS(Data!$G:$G,Data!$B:$B,'Interest Rates'!AD$4,Data!$A:$A,'Interest Rates'!$S112))</f>
        <v>5.5</v>
      </c>
      <c r="AE112" s="15">
        <f>IF(SUMIFS(Data!$G:$G,Data!$B:$B,'Interest Rates'!AE$4,Data!$A:$A,'Interest Rates'!$S112)=0,NA(),SUMIFS(Data!$G:$G,Data!$B:$B,'Interest Rates'!AE$4,Data!$A:$A,'Interest Rates'!$S112))</f>
        <v>5.9</v>
      </c>
      <c r="AF112" s="15" t="e">
        <f>IF(SUMIFS(Data!$G:$G,Data!$B:$B,'Interest Rates'!AF$4,Data!$A:$A,'Interest Rates'!$S112)=0,NA(),SUMIFS(Data!$G:$G,Data!$B:$B,'Interest Rates'!AF$4,Data!$A:$A,'Interest Rates'!$S112))</f>
        <v>#N/A</v>
      </c>
      <c r="AG112" s="15" t="e">
        <f>IF(SUMIFS(Data!$G:$G,Data!$B:$B,'Interest Rates'!AG$4,Data!$A:$A,'Interest Rates'!$S112)=0,NA(),SUMIFS(Data!$G:$G,Data!$B:$B,'Interest Rates'!AG$4,Data!$A:$A,'Interest Rates'!$S112))</f>
        <v>#N/A</v>
      </c>
      <c r="AH112" s="15" t="e">
        <f>IF(SUMIFS(Data!$G:$G,Data!$B:$B,'Interest Rates'!AH$4,Data!$A:$A,'Interest Rates'!$S112)=0,NA(),SUMIFS(Data!$G:$G,Data!$B:$B,'Interest Rates'!AH$4,Data!$A:$A,'Interest Rates'!$S112))</f>
        <v>#N/A</v>
      </c>
      <c r="AI112" s="15" t="e">
        <f>IF(SUMIFS(Data!$G:$G,Data!$B:$B,'Interest Rates'!AI$4,Data!$A:$A,'Interest Rates'!$S112)=0,NA(),SUMIFS(Data!$G:$G,Data!$B:$B,'Interest Rates'!AI$4,Data!$A:$A,'Interest Rates'!$S112))</f>
        <v>#N/A</v>
      </c>
      <c r="AJ112" s="15" t="e">
        <f>IF(SUMIFS(Data!$G:$G,Data!$B:$B,'Interest Rates'!AJ$4,Data!$A:$A,'Interest Rates'!$S112)=0,NA(),SUMIFS(Data!$G:$G,Data!$B:$B,'Interest Rates'!AJ$4,Data!$A:$A,'Interest Rates'!$S112))</f>
        <v>#N/A</v>
      </c>
      <c r="AK112" s="15" t="e">
        <f>IF(SUMIFS(Data!$G:$G,Data!$B:$B,'Interest Rates'!AK$4,Data!$A:$A,'Interest Rates'!$S112)=0,NA(),SUMIFS(Data!$G:$G,Data!$B:$B,'Interest Rates'!AK$4,Data!$A:$A,'Interest Rates'!$S112))</f>
        <v>#N/A</v>
      </c>
      <c r="AL112" s="15" t="e">
        <f>IF(SUMIFS(Data!$G:$G,Data!$B:$B,'Interest Rates'!AL$4,Data!$A:$A,'Interest Rates'!$S112)=0,NA(),SUMIFS(Data!$G:$G,Data!$B:$B,'Interest Rates'!AL$4,Data!$A:$A,'Interest Rates'!$S112))</f>
        <v>#N/A</v>
      </c>
      <c r="AM112" s="15" t="e">
        <f>IF(SUMIFS(Data!$G:$G,Data!$B:$B,'Interest Rates'!AM$4,Data!$A:$A,'Interest Rates'!$S112)=0,NA(),SUMIFS(Data!$G:$G,Data!$B:$B,'Interest Rates'!AM$4,Data!$A:$A,'Interest Rates'!$S112))</f>
        <v>#N/A</v>
      </c>
    </row>
    <row r="113" spans="19:39" x14ac:dyDescent="0.2">
      <c r="S113" s="28">
        <f t="shared" si="4"/>
        <v>42675</v>
      </c>
      <c r="T113" s="15" t="e">
        <f>IF(SUMIFS(Data!$G:$G,Data!$B:$B,'Interest Rates'!T$4,Data!$A:$A,'Interest Rates'!$S113)=0,NA(),SUMIFS(Data!$G:$G,Data!$B:$B,'Interest Rates'!T$4,Data!$A:$A,'Interest Rates'!$S113))</f>
        <v>#N/A</v>
      </c>
      <c r="U113" s="15" t="e">
        <f>IF(SUMIFS(Data!$G:$G,Data!$B:$B,'Interest Rates'!U$4,Data!$A:$A,'Interest Rates'!$S113)=0,NA(),SUMIFS(Data!$G:$G,Data!$B:$B,'Interest Rates'!U$4,Data!$A:$A,'Interest Rates'!$S113))</f>
        <v>#N/A</v>
      </c>
      <c r="V113" s="15" t="e">
        <f>IF(SUMIFS(Data!$G:$G,Data!$B:$B,'Interest Rates'!V$4,Data!$A:$A,'Interest Rates'!$S113)=0,NA(),SUMIFS(Data!$G:$G,Data!$B:$B,'Interest Rates'!V$4,Data!$A:$A,'Interest Rates'!$S113))</f>
        <v>#N/A</v>
      </c>
      <c r="W113" s="15" t="e">
        <f>IF(SUMIFS(Data!$G:$G,Data!$B:$B,'Interest Rates'!W$4,Data!$A:$A,'Interest Rates'!$S113)=0,NA(),SUMIFS(Data!$G:$G,Data!$B:$B,'Interest Rates'!W$4,Data!$A:$A,'Interest Rates'!$S113))</f>
        <v>#N/A</v>
      </c>
      <c r="X113" s="15" t="e">
        <f>IF(SUMIFS(Data!$G:$G,Data!$B:$B,'Interest Rates'!X$4,Data!$A:$A,'Interest Rates'!$S113)=0,NA(),SUMIFS(Data!$G:$G,Data!$B:$B,'Interest Rates'!X$4,Data!$A:$A,'Interest Rates'!$S113))</f>
        <v>#N/A</v>
      </c>
      <c r="Y113" s="15" t="e">
        <f>IF(SUMIFS(Data!$G:$G,Data!$B:$B,'Interest Rates'!Y$4,Data!$A:$A,'Interest Rates'!$S113)=0,NA(),SUMIFS(Data!$G:$G,Data!$B:$B,'Interest Rates'!Y$4,Data!$A:$A,'Interest Rates'!$S113))</f>
        <v>#N/A</v>
      </c>
      <c r="Z113" s="15" t="e">
        <f>IF(SUMIFS(Data!$G:$G,Data!$B:$B,'Interest Rates'!Z$4,Data!$A:$A,'Interest Rates'!$S113)=0,NA(),SUMIFS(Data!$G:$G,Data!$B:$B,'Interest Rates'!Z$4,Data!$A:$A,'Interest Rates'!$S113))</f>
        <v>#N/A</v>
      </c>
      <c r="AA113" s="15" t="e">
        <f>IF(SUMIFS(Data!$G:$G,Data!$B:$B,'Interest Rates'!AA$4,Data!$A:$A,'Interest Rates'!$S113)=0,NA(),SUMIFS(Data!$G:$G,Data!$B:$B,'Interest Rates'!AA$4,Data!$A:$A,'Interest Rates'!$S113))</f>
        <v>#N/A</v>
      </c>
      <c r="AB113" s="15" t="e">
        <f>IF(SUMIFS(Data!$G:$G,Data!$B:$B,'Interest Rates'!AB$4,Data!$A:$A,'Interest Rates'!$S113)=0,NA(),SUMIFS(Data!$G:$G,Data!$B:$B,'Interest Rates'!AB$4,Data!$A:$A,'Interest Rates'!$S113))</f>
        <v>#N/A</v>
      </c>
      <c r="AC113" s="15">
        <f>IF(SUMIFS(Data!$G:$G,Data!$B:$B,'Interest Rates'!AC$4,Data!$A:$A,'Interest Rates'!$S113)=0,NA(),SUMIFS(Data!$G:$G,Data!$B:$B,'Interest Rates'!AC$4,Data!$A:$A,'Interest Rates'!$S113))</f>
        <v>5.65</v>
      </c>
      <c r="AD113" s="15">
        <f>IF(SUMIFS(Data!$G:$G,Data!$B:$B,'Interest Rates'!AD$4,Data!$A:$A,'Interest Rates'!$S113)=0,NA(),SUMIFS(Data!$G:$G,Data!$B:$B,'Interest Rates'!AD$4,Data!$A:$A,'Interest Rates'!$S113))</f>
        <v>6.5</v>
      </c>
      <c r="AE113" s="15">
        <f>IF(SUMIFS(Data!$G:$G,Data!$B:$B,'Interest Rates'!AE$4,Data!$A:$A,'Interest Rates'!$S113)=0,NA(),SUMIFS(Data!$G:$G,Data!$B:$B,'Interest Rates'!AE$4,Data!$A:$A,'Interest Rates'!$S113))</f>
        <v>6.8</v>
      </c>
      <c r="AF113" s="15" t="e">
        <f>IF(SUMIFS(Data!$G:$G,Data!$B:$B,'Interest Rates'!AF$4,Data!$A:$A,'Interest Rates'!$S113)=0,NA(),SUMIFS(Data!$G:$G,Data!$B:$B,'Interest Rates'!AF$4,Data!$A:$A,'Interest Rates'!$S113))</f>
        <v>#N/A</v>
      </c>
      <c r="AG113" s="15" t="e">
        <f>IF(SUMIFS(Data!$G:$G,Data!$B:$B,'Interest Rates'!AG$4,Data!$A:$A,'Interest Rates'!$S113)=0,NA(),SUMIFS(Data!$G:$G,Data!$B:$B,'Interest Rates'!AG$4,Data!$A:$A,'Interest Rates'!$S113))</f>
        <v>#N/A</v>
      </c>
      <c r="AH113" s="15" t="e">
        <f>IF(SUMIFS(Data!$G:$G,Data!$B:$B,'Interest Rates'!AH$4,Data!$A:$A,'Interest Rates'!$S113)=0,NA(),SUMIFS(Data!$G:$G,Data!$B:$B,'Interest Rates'!AH$4,Data!$A:$A,'Interest Rates'!$S113))</f>
        <v>#N/A</v>
      </c>
      <c r="AI113" s="15" t="e">
        <f>IF(SUMIFS(Data!$G:$G,Data!$B:$B,'Interest Rates'!AI$4,Data!$A:$A,'Interest Rates'!$S113)=0,NA(),SUMIFS(Data!$G:$G,Data!$B:$B,'Interest Rates'!AI$4,Data!$A:$A,'Interest Rates'!$S113))</f>
        <v>#N/A</v>
      </c>
      <c r="AJ113" s="15" t="e">
        <f>IF(SUMIFS(Data!$G:$G,Data!$B:$B,'Interest Rates'!AJ$4,Data!$A:$A,'Interest Rates'!$S113)=0,NA(),SUMIFS(Data!$G:$G,Data!$B:$B,'Interest Rates'!AJ$4,Data!$A:$A,'Interest Rates'!$S113))</f>
        <v>#N/A</v>
      </c>
      <c r="AK113" s="15" t="e">
        <f>IF(SUMIFS(Data!$G:$G,Data!$B:$B,'Interest Rates'!AK$4,Data!$A:$A,'Interest Rates'!$S113)=0,NA(),SUMIFS(Data!$G:$G,Data!$B:$B,'Interest Rates'!AK$4,Data!$A:$A,'Interest Rates'!$S113))</f>
        <v>#N/A</v>
      </c>
      <c r="AL113" s="15" t="e">
        <f>IF(SUMIFS(Data!$G:$G,Data!$B:$B,'Interest Rates'!AL$4,Data!$A:$A,'Interest Rates'!$S113)=0,NA(),SUMIFS(Data!$G:$G,Data!$B:$B,'Interest Rates'!AL$4,Data!$A:$A,'Interest Rates'!$S113))</f>
        <v>#N/A</v>
      </c>
      <c r="AM113" s="15" t="e">
        <f>IF(SUMIFS(Data!$G:$G,Data!$B:$B,'Interest Rates'!AM$4,Data!$A:$A,'Interest Rates'!$S113)=0,NA(),SUMIFS(Data!$G:$G,Data!$B:$B,'Interest Rates'!AM$4,Data!$A:$A,'Interest Rates'!$S113))</f>
        <v>#N/A</v>
      </c>
    </row>
    <row r="114" spans="19:39" x14ac:dyDescent="0.2">
      <c r="S114" s="28">
        <f t="shared" si="4"/>
        <v>42705</v>
      </c>
      <c r="T114" s="15" t="e">
        <f>IF(SUMIFS(Data!$G:$G,Data!$B:$B,'Interest Rates'!T$4,Data!$A:$A,'Interest Rates'!$S114)=0,NA(),SUMIFS(Data!$G:$G,Data!$B:$B,'Interest Rates'!T$4,Data!$A:$A,'Interest Rates'!$S114))</f>
        <v>#N/A</v>
      </c>
      <c r="U114" s="15" t="e">
        <f>IF(SUMIFS(Data!$G:$G,Data!$B:$B,'Interest Rates'!U$4,Data!$A:$A,'Interest Rates'!$S114)=0,NA(),SUMIFS(Data!$G:$G,Data!$B:$B,'Interest Rates'!U$4,Data!$A:$A,'Interest Rates'!$S114))</f>
        <v>#N/A</v>
      </c>
      <c r="V114" s="15" t="e">
        <f>IF(SUMIFS(Data!$G:$G,Data!$B:$B,'Interest Rates'!V$4,Data!$A:$A,'Interest Rates'!$S114)=0,NA(),SUMIFS(Data!$G:$G,Data!$B:$B,'Interest Rates'!V$4,Data!$A:$A,'Interest Rates'!$S114))</f>
        <v>#N/A</v>
      </c>
      <c r="W114" s="15" t="e">
        <f>IF(SUMIFS(Data!$G:$G,Data!$B:$B,'Interest Rates'!W$4,Data!$A:$A,'Interest Rates'!$S114)=0,NA(),SUMIFS(Data!$G:$G,Data!$B:$B,'Interest Rates'!W$4,Data!$A:$A,'Interest Rates'!$S114))</f>
        <v>#N/A</v>
      </c>
      <c r="X114" s="15" t="e">
        <f>IF(SUMIFS(Data!$G:$G,Data!$B:$B,'Interest Rates'!X$4,Data!$A:$A,'Interest Rates'!$S114)=0,NA(),SUMIFS(Data!$G:$G,Data!$B:$B,'Interest Rates'!X$4,Data!$A:$A,'Interest Rates'!$S114))</f>
        <v>#N/A</v>
      </c>
      <c r="Y114" s="15" t="e">
        <f>IF(SUMIFS(Data!$G:$G,Data!$B:$B,'Interest Rates'!Y$4,Data!$A:$A,'Interest Rates'!$S114)=0,NA(),SUMIFS(Data!$G:$G,Data!$B:$B,'Interest Rates'!Y$4,Data!$A:$A,'Interest Rates'!$S114))</f>
        <v>#N/A</v>
      </c>
      <c r="Z114" s="15" t="e">
        <f>IF(SUMIFS(Data!$G:$G,Data!$B:$B,'Interest Rates'!Z$4,Data!$A:$A,'Interest Rates'!$S114)=0,NA(),SUMIFS(Data!$G:$G,Data!$B:$B,'Interest Rates'!Z$4,Data!$A:$A,'Interest Rates'!$S114))</f>
        <v>#N/A</v>
      </c>
      <c r="AA114" s="15" t="e">
        <f>IF(SUMIFS(Data!$G:$G,Data!$B:$B,'Interest Rates'!AA$4,Data!$A:$A,'Interest Rates'!$S114)=0,NA(),SUMIFS(Data!$G:$G,Data!$B:$B,'Interest Rates'!AA$4,Data!$A:$A,'Interest Rates'!$S114))</f>
        <v>#N/A</v>
      </c>
      <c r="AB114" s="15" t="e">
        <f>IF(SUMIFS(Data!$G:$G,Data!$B:$B,'Interest Rates'!AB$4,Data!$A:$A,'Interest Rates'!$S114)=0,NA(),SUMIFS(Data!$G:$G,Data!$B:$B,'Interest Rates'!AB$4,Data!$A:$A,'Interest Rates'!$S114))</f>
        <v>#N/A</v>
      </c>
      <c r="AC114" s="15">
        <f>IF(SUMIFS(Data!$G:$G,Data!$B:$B,'Interest Rates'!AC$4,Data!$A:$A,'Interest Rates'!$S114)=0,NA(),SUMIFS(Data!$G:$G,Data!$B:$B,'Interest Rates'!AC$4,Data!$A:$A,'Interest Rates'!$S114))</f>
        <v>5.64</v>
      </c>
      <c r="AD114" s="15">
        <f>IF(SUMIFS(Data!$G:$G,Data!$B:$B,'Interest Rates'!AD$4,Data!$A:$A,'Interest Rates'!$S114)=0,NA(),SUMIFS(Data!$G:$G,Data!$B:$B,'Interest Rates'!AD$4,Data!$A:$A,'Interest Rates'!$S114))</f>
        <v>6.5</v>
      </c>
      <c r="AE114" s="15">
        <f>IF(SUMIFS(Data!$G:$G,Data!$B:$B,'Interest Rates'!AE$4,Data!$A:$A,'Interest Rates'!$S114)=0,NA(),SUMIFS(Data!$G:$G,Data!$B:$B,'Interest Rates'!AE$4,Data!$A:$A,'Interest Rates'!$S114))</f>
        <v>6.83</v>
      </c>
      <c r="AF114" s="15">
        <f>IF(SUMIFS(Data!$G:$G,Data!$B:$B,'Interest Rates'!AF$4,Data!$A:$A,'Interest Rates'!$S114)=0,NA(),SUMIFS(Data!$G:$G,Data!$B:$B,'Interest Rates'!AF$4,Data!$A:$A,'Interest Rates'!$S114))</f>
        <v>7</v>
      </c>
      <c r="AG114" s="15" t="e">
        <f>IF(SUMIFS(Data!$G:$G,Data!$B:$B,'Interest Rates'!AG$4,Data!$A:$A,'Interest Rates'!$S114)=0,NA(),SUMIFS(Data!$G:$G,Data!$B:$B,'Interest Rates'!AG$4,Data!$A:$A,'Interest Rates'!$S114))</f>
        <v>#N/A</v>
      </c>
      <c r="AH114" s="15" t="e">
        <f>IF(SUMIFS(Data!$G:$G,Data!$B:$B,'Interest Rates'!AH$4,Data!$A:$A,'Interest Rates'!$S114)=0,NA(),SUMIFS(Data!$G:$G,Data!$B:$B,'Interest Rates'!AH$4,Data!$A:$A,'Interest Rates'!$S114))</f>
        <v>#N/A</v>
      </c>
      <c r="AI114" s="15" t="e">
        <f>IF(SUMIFS(Data!$G:$G,Data!$B:$B,'Interest Rates'!AI$4,Data!$A:$A,'Interest Rates'!$S114)=0,NA(),SUMIFS(Data!$G:$G,Data!$B:$B,'Interest Rates'!AI$4,Data!$A:$A,'Interest Rates'!$S114))</f>
        <v>#N/A</v>
      </c>
      <c r="AJ114" s="15" t="e">
        <f>IF(SUMIFS(Data!$G:$G,Data!$B:$B,'Interest Rates'!AJ$4,Data!$A:$A,'Interest Rates'!$S114)=0,NA(),SUMIFS(Data!$G:$G,Data!$B:$B,'Interest Rates'!AJ$4,Data!$A:$A,'Interest Rates'!$S114))</f>
        <v>#N/A</v>
      </c>
      <c r="AK114" s="15" t="e">
        <f>IF(SUMIFS(Data!$G:$G,Data!$B:$B,'Interest Rates'!AK$4,Data!$A:$A,'Interest Rates'!$S114)=0,NA(),SUMIFS(Data!$G:$G,Data!$B:$B,'Interest Rates'!AK$4,Data!$A:$A,'Interest Rates'!$S114))</f>
        <v>#N/A</v>
      </c>
      <c r="AL114" s="15" t="e">
        <f>IF(SUMIFS(Data!$G:$G,Data!$B:$B,'Interest Rates'!AL$4,Data!$A:$A,'Interest Rates'!$S114)=0,NA(),SUMIFS(Data!$G:$G,Data!$B:$B,'Interest Rates'!AL$4,Data!$A:$A,'Interest Rates'!$S114))</f>
        <v>#N/A</v>
      </c>
      <c r="AM114" s="15" t="e">
        <f>IF(SUMIFS(Data!$G:$G,Data!$B:$B,'Interest Rates'!AM$4,Data!$A:$A,'Interest Rates'!$S114)=0,NA(),SUMIFS(Data!$G:$G,Data!$B:$B,'Interest Rates'!AM$4,Data!$A:$A,'Interest Rates'!$S114))</f>
        <v>#N/A</v>
      </c>
    </row>
    <row r="115" spans="19:39" x14ac:dyDescent="0.2">
      <c r="S115" s="28">
        <f t="shared" si="4"/>
        <v>42736</v>
      </c>
      <c r="T115" s="15" t="e">
        <f>IF(SUMIFS(Data!$G:$G,Data!$B:$B,'Interest Rates'!T$4,Data!$A:$A,'Interest Rates'!$S115)=0,NA(),SUMIFS(Data!$G:$G,Data!$B:$B,'Interest Rates'!T$4,Data!$A:$A,'Interest Rates'!$S115))</f>
        <v>#N/A</v>
      </c>
      <c r="U115" s="15" t="e">
        <f>IF(SUMIFS(Data!$G:$G,Data!$B:$B,'Interest Rates'!U$4,Data!$A:$A,'Interest Rates'!$S115)=0,NA(),SUMIFS(Data!$G:$G,Data!$B:$B,'Interest Rates'!U$4,Data!$A:$A,'Interest Rates'!$S115))</f>
        <v>#N/A</v>
      </c>
      <c r="V115" s="15" t="e">
        <f>IF(SUMIFS(Data!$G:$G,Data!$B:$B,'Interest Rates'!V$4,Data!$A:$A,'Interest Rates'!$S115)=0,NA(),SUMIFS(Data!$G:$G,Data!$B:$B,'Interest Rates'!V$4,Data!$A:$A,'Interest Rates'!$S115))</f>
        <v>#N/A</v>
      </c>
      <c r="W115" s="15" t="e">
        <f>IF(SUMIFS(Data!$G:$G,Data!$B:$B,'Interest Rates'!W$4,Data!$A:$A,'Interest Rates'!$S115)=0,NA(),SUMIFS(Data!$G:$G,Data!$B:$B,'Interest Rates'!W$4,Data!$A:$A,'Interest Rates'!$S115))</f>
        <v>#N/A</v>
      </c>
      <c r="X115" s="15" t="e">
        <f>IF(SUMIFS(Data!$G:$G,Data!$B:$B,'Interest Rates'!X$4,Data!$A:$A,'Interest Rates'!$S115)=0,NA(),SUMIFS(Data!$G:$G,Data!$B:$B,'Interest Rates'!X$4,Data!$A:$A,'Interest Rates'!$S115))</f>
        <v>#N/A</v>
      </c>
      <c r="Y115" s="15" t="e">
        <f>IF(SUMIFS(Data!$G:$G,Data!$B:$B,'Interest Rates'!Y$4,Data!$A:$A,'Interest Rates'!$S115)=0,NA(),SUMIFS(Data!$G:$G,Data!$B:$B,'Interest Rates'!Y$4,Data!$A:$A,'Interest Rates'!$S115))</f>
        <v>#N/A</v>
      </c>
      <c r="Z115" s="15" t="e">
        <f>IF(SUMIFS(Data!$G:$G,Data!$B:$B,'Interest Rates'!Z$4,Data!$A:$A,'Interest Rates'!$S115)=0,NA(),SUMIFS(Data!$G:$G,Data!$B:$B,'Interest Rates'!Z$4,Data!$A:$A,'Interest Rates'!$S115))</f>
        <v>#N/A</v>
      </c>
      <c r="AA115" s="15" t="e">
        <f>IF(SUMIFS(Data!$G:$G,Data!$B:$B,'Interest Rates'!AA$4,Data!$A:$A,'Interest Rates'!$S115)=0,NA(),SUMIFS(Data!$G:$G,Data!$B:$B,'Interest Rates'!AA$4,Data!$A:$A,'Interest Rates'!$S115))</f>
        <v>#N/A</v>
      </c>
      <c r="AB115" s="15" t="e">
        <f>IF(SUMIFS(Data!$G:$G,Data!$B:$B,'Interest Rates'!AB$4,Data!$A:$A,'Interest Rates'!$S115)=0,NA(),SUMIFS(Data!$G:$G,Data!$B:$B,'Interest Rates'!AB$4,Data!$A:$A,'Interest Rates'!$S115))</f>
        <v>#N/A</v>
      </c>
      <c r="AC115" s="15" t="e">
        <f>IF(SUMIFS(Data!$G:$G,Data!$B:$B,'Interest Rates'!AC$4,Data!$A:$A,'Interest Rates'!$S115)=0,NA(),SUMIFS(Data!$G:$G,Data!$B:$B,'Interest Rates'!AC$4,Data!$A:$A,'Interest Rates'!$S115))</f>
        <v>#N/A</v>
      </c>
      <c r="AD115" s="15">
        <f>IF(SUMIFS(Data!$G:$G,Data!$B:$B,'Interest Rates'!AD$4,Data!$A:$A,'Interest Rates'!$S115)=0,NA(),SUMIFS(Data!$G:$G,Data!$B:$B,'Interest Rates'!AD$4,Data!$A:$A,'Interest Rates'!$S115))</f>
        <v>7</v>
      </c>
      <c r="AE115" s="15">
        <f>IF(SUMIFS(Data!$G:$G,Data!$B:$B,'Interest Rates'!AE$4,Data!$A:$A,'Interest Rates'!$S115)=0,NA(),SUMIFS(Data!$G:$G,Data!$B:$B,'Interest Rates'!AE$4,Data!$A:$A,'Interest Rates'!$S115))</f>
        <v>7.25</v>
      </c>
      <c r="AF115" s="15">
        <f>IF(SUMIFS(Data!$G:$G,Data!$B:$B,'Interest Rates'!AF$4,Data!$A:$A,'Interest Rates'!$S115)=0,NA(),SUMIFS(Data!$G:$G,Data!$B:$B,'Interest Rates'!AF$4,Data!$A:$A,'Interest Rates'!$S115))</f>
        <v>7.3</v>
      </c>
      <c r="AG115" s="15" t="e">
        <f>IF(SUMIFS(Data!$G:$G,Data!$B:$B,'Interest Rates'!AG$4,Data!$A:$A,'Interest Rates'!$S115)=0,NA(),SUMIFS(Data!$G:$G,Data!$B:$B,'Interest Rates'!AG$4,Data!$A:$A,'Interest Rates'!$S115))</f>
        <v>#N/A</v>
      </c>
      <c r="AH115" s="15" t="e">
        <f>IF(SUMIFS(Data!$G:$G,Data!$B:$B,'Interest Rates'!AH$4,Data!$A:$A,'Interest Rates'!$S115)=0,NA(),SUMIFS(Data!$G:$G,Data!$B:$B,'Interest Rates'!AH$4,Data!$A:$A,'Interest Rates'!$S115))</f>
        <v>#N/A</v>
      </c>
      <c r="AI115" s="15" t="e">
        <f>IF(SUMIFS(Data!$G:$G,Data!$B:$B,'Interest Rates'!AI$4,Data!$A:$A,'Interest Rates'!$S115)=0,NA(),SUMIFS(Data!$G:$G,Data!$B:$B,'Interest Rates'!AI$4,Data!$A:$A,'Interest Rates'!$S115))</f>
        <v>#N/A</v>
      </c>
      <c r="AJ115" s="15" t="e">
        <f>IF(SUMIFS(Data!$G:$G,Data!$B:$B,'Interest Rates'!AJ$4,Data!$A:$A,'Interest Rates'!$S115)=0,NA(),SUMIFS(Data!$G:$G,Data!$B:$B,'Interest Rates'!AJ$4,Data!$A:$A,'Interest Rates'!$S115))</f>
        <v>#N/A</v>
      </c>
      <c r="AK115" s="15" t="e">
        <f>IF(SUMIFS(Data!$G:$G,Data!$B:$B,'Interest Rates'!AK$4,Data!$A:$A,'Interest Rates'!$S115)=0,NA(),SUMIFS(Data!$G:$G,Data!$B:$B,'Interest Rates'!AK$4,Data!$A:$A,'Interest Rates'!$S115))</f>
        <v>#N/A</v>
      </c>
      <c r="AL115" s="15" t="e">
        <f>IF(SUMIFS(Data!$G:$G,Data!$B:$B,'Interest Rates'!AL$4,Data!$A:$A,'Interest Rates'!$S115)=0,NA(),SUMIFS(Data!$G:$G,Data!$B:$B,'Interest Rates'!AL$4,Data!$A:$A,'Interest Rates'!$S115))</f>
        <v>#N/A</v>
      </c>
      <c r="AM115" s="15" t="e">
        <f>IF(SUMIFS(Data!$G:$G,Data!$B:$B,'Interest Rates'!AM$4,Data!$A:$A,'Interest Rates'!$S115)=0,NA(),SUMIFS(Data!$G:$G,Data!$B:$B,'Interest Rates'!AM$4,Data!$A:$A,'Interest Rates'!$S115))</f>
        <v>#N/A</v>
      </c>
    </row>
    <row r="116" spans="19:39" x14ac:dyDescent="0.2">
      <c r="S116" s="28">
        <f t="shared" si="4"/>
        <v>42767</v>
      </c>
      <c r="T116" s="15" t="e">
        <f>IF(SUMIFS(Data!$G:$G,Data!$B:$B,'Interest Rates'!T$4,Data!$A:$A,'Interest Rates'!$S116)=0,NA(),SUMIFS(Data!$G:$G,Data!$B:$B,'Interest Rates'!T$4,Data!$A:$A,'Interest Rates'!$S116))</f>
        <v>#N/A</v>
      </c>
      <c r="U116" s="15" t="e">
        <f>IF(SUMIFS(Data!$G:$G,Data!$B:$B,'Interest Rates'!U$4,Data!$A:$A,'Interest Rates'!$S116)=0,NA(),SUMIFS(Data!$G:$G,Data!$B:$B,'Interest Rates'!U$4,Data!$A:$A,'Interest Rates'!$S116))</f>
        <v>#N/A</v>
      </c>
      <c r="V116" s="15" t="e">
        <f>IF(SUMIFS(Data!$G:$G,Data!$B:$B,'Interest Rates'!V$4,Data!$A:$A,'Interest Rates'!$S116)=0,NA(),SUMIFS(Data!$G:$G,Data!$B:$B,'Interest Rates'!V$4,Data!$A:$A,'Interest Rates'!$S116))</f>
        <v>#N/A</v>
      </c>
      <c r="W116" s="15" t="e">
        <f>IF(SUMIFS(Data!$G:$G,Data!$B:$B,'Interest Rates'!W$4,Data!$A:$A,'Interest Rates'!$S116)=0,NA(),SUMIFS(Data!$G:$G,Data!$B:$B,'Interest Rates'!W$4,Data!$A:$A,'Interest Rates'!$S116))</f>
        <v>#N/A</v>
      </c>
      <c r="X116" s="15" t="e">
        <f>IF(SUMIFS(Data!$G:$G,Data!$B:$B,'Interest Rates'!X$4,Data!$A:$A,'Interest Rates'!$S116)=0,NA(),SUMIFS(Data!$G:$G,Data!$B:$B,'Interest Rates'!X$4,Data!$A:$A,'Interest Rates'!$S116))</f>
        <v>#N/A</v>
      </c>
      <c r="Y116" s="15" t="e">
        <f>IF(SUMIFS(Data!$G:$G,Data!$B:$B,'Interest Rates'!Y$4,Data!$A:$A,'Interest Rates'!$S116)=0,NA(),SUMIFS(Data!$G:$G,Data!$B:$B,'Interest Rates'!Y$4,Data!$A:$A,'Interest Rates'!$S116))</f>
        <v>#N/A</v>
      </c>
      <c r="Z116" s="15" t="e">
        <f>IF(SUMIFS(Data!$G:$G,Data!$B:$B,'Interest Rates'!Z$4,Data!$A:$A,'Interest Rates'!$S116)=0,NA(),SUMIFS(Data!$G:$G,Data!$B:$B,'Interest Rates'!Z$4,Data!$A:$A,'Interest Rates'!$S116))</f>
        <v>#N/A</v>
      </c>
      <c r="AA116" s="15" t="e">
        <f>IF(SUMIFS(Data!$G:$G,Data!$B:$B,'Interest Rates'!AA$4,Data!$A:$A,'Interest Rates'!$S116)=0,NA(),SUMIFS(Data!$G:$G,Data!$B:$B,'Interest Rates'!AA$4,Data!$A:$A,'Interest Rates'!$S116))</f>
        <v>#N/A</v>
      </c>
      <c r="AB116" s="15" t="e">
        <f>IF(SUMIFS(Data!$G:$G,Data!$B:$B,'Interest Rates'!AB$4,Data!$A:$A,'Interest Rates'!$S116)=0,NA(),SUMIFS(Data!$G:$G,Data!$B:$B,'Interest Rates'!AB$4,Data!$A:$A,'Interest Rates'!$S116))</f>
        <v>#N/A</v>
      </c>
      <c r="AC116" s="15" t="e">
        <f>IF(SUMIFS(Data!$G:$G,Data!$B:$B,'Interest Rates'!AC$4,Data!$A:$A,'Interest Rates'!$S116)=0,NA(),SUMIFS(Data!$G:$G,Data!$B:$B,'Interest Rates'!AC$4,Data!$A:$A,'Interest Rates'!$S116))</f>
        <v>#N/A</v>
      </c>
      <c r="AD116" s="15">
        <f>IF(SUMIFS(Data!$G:$G,Data!$B:$B,'Interest Rates'!AD$4,Data!$A:$A,'Interest Rates'!$S116)=0,NA(),SUMIFS(Data!$G:$G,Data!$B:$B,'Interest Rates'!AD$4,Data!$A:$A,'Interest Rates'!$S116))</f>
        <v>7.25</v>
      </c>
      <c r="AE116" s="15">
        <f>IF(SUMIFS(Data!$G:$G,Data!$B:$B,'Interest Rates'!AE$4,Data!$A:$A,'Interest Rates'!$S116)=0,NA(),SUMIFS(Data!$G:$G,Data!$B:$B,'Interest Rates'!AE$4,Data!$A:$A,'Interest Rates'!$S116))</f>
        <v>7.5</v>
      </c>
      <c r="AF116" s="15">
        <f>IF(SUMIFS(Data!$G:$G,Data!$B:$B,'Interest Rates'!AF$4,Data!$A:$A,'Interest Rates'!$S116)=0,NA(),SUMIFS(Data!$G:$G,Data!$B:$B,'Interest Rates'!AF$4,Data!$A:$A,'Interest Rates'!$S116))</f>
        <v>7.53</v>
      </c>
      <c r="AG116" s="15" t="e">
        <f>IF(SUMIFS(Data!$G:$G,Data!$B:$B,'Interest Rates'!AG$4,Data!$A:$A,'Interest Rates'!$S116)=0,NA(),SUMIFS(Data!$G:$G,Data!$B:$B,'Interest Rates'!AG$4,Data!$A:$A,'Interest Rates'!$S116))</f>
        <v>#N/A</v>
      </c>
      <c r="AH116" s="15" t="e">
        <f>IF(SUMIFS(Data!$G:$G,Data!$B:$B,'Interest Rates'!AH$4,Data!$A:$A,'Interest Rates'!$S116)=0,NA(),SUMIFS(Data!$G:$G,Data!$B:$B,'Interest Rates'!AH$4,Data!$A:$A,'Interest Rates'!$S116))</f>
        <v>#N/A</v>
      </c>
      <c r="AI116" s="15" t="e">
        <f>IF(SUMIFS(Data!$G:$G,Data!$B:$B,'Interest Rates'!AI$4,Data!$A:$A,'Interest Rates'!$S116)=0,NA(),SUMIFS(Data!$G:$G,Data!$B:$B,'Interest Rates'!AI$4,Data!$A:$A,'Interest Rates'!$S116))</f>
        <v>#N/A</v>
      </c>
      <c r="AJ116" s="15" t="e">
        <f>IF(SUMIFS(Data!$G:$G,Data!$B:$B,'Interest Rates'!AJ$4,Data!$A:$A,'Interest Rates'!$S116)=0,NA(),SUMIFS(Data!$G:$G,Data!$B:$B,'Interest Rates'!AJ$4,Data!$A:$A,'Interest Rates'!$S116))</f>
        <v>#N/A</v>
      </c>
      <c r="AK116" s="15" t="e">
        <f>IF(SUMIFS(Data!$G:$G,Data!$B:$B,'Interest Rates'!AK$4,Data!$A:$A,'Interest Rates'!$S116)=0,NA(),SUMIFS(Data!$G:$G,Data!$B:$B,'Interest Rates'!AK$4,Data!$A:$A,'Interest Rates'!$S116))</f>
        <v>#N/A</v>
      </c>
      <c r="AL116" s="15" t="e">
        <f>IF(SUMIFS(Data!$G:$G,Data!$B:$B,'Interest Rates'!AL$4,Data!$A:$A,'Interest Rates'!$S116)=0,NA(),SUMIFS(Data!$G:$G,Data!$B:$B,'Interest Rates'!AL$4,Data!$A:$A,'Interest Rates'!$S116))</f>
        <v>#N/A</v>
      </c>
      <c r="AM116" s="15" t="e">
        <f>IF(SUMIFS(Data!$G:$G,Data!$B:$B,'Interest Rates'!AM$4,Data!$A:$A,'Interest Rates'!$S116)=0,NA(),SUMIFS(Data!$G:$G,Data!$B:$B,'Interest Rates'!AM$4,Data!$A:$A,'Interest Rates'!$S116))</f>
        <v>#N/A</v>
      </c>
    </row>
    <row r="117" spans="19:39" x14ac:dyDescent="0.2">
      <c r="S117" s="28">
        <f t="shared" si="4"/>
        <v>42795</v>
      </c>
      <c r="T117" s="15" t="e">
        <f>IF(SUMIFS(Data!$G:$G,Data!$B:$B,'Interest Rates'!T$4,Data!$A:$A,'Interest Rates'!$S117)=0,NA(),SUMIFS(Data!$G:$G,Data!$B:$B,'Interest Rates'!T$4,Data!$A:$A,'Interest Rates'!$S117))</f>
        <v>#N/A</v>
      </c>
      <c r="U117" s="15" t="e">
        <f>IF(SUMIFS(Data!$G:$G,Data!$B:$B,'Interest Rates'!U$4,Data!$A:$A,'Interest Rates'!$S117)=0,NA(),SUMIFS(Data!$G:$G,Data!$B:$B,'Interest Rates'!U$4,Data!$A:$A,'Interest Rates'!$S117))</f>
        <v>#N/A</v>
      </c>
      <c r="V117" s="15" t="e">
        <f>IF(SUMIFS(Data!$G:$G,Data!$B:$B,'Interest Rates'!V$4,Data!$A:$A,'Interest Rates'!$S117)=0,NA(),SUMIFS(Data!$G:$G,Data!$B:$B,'Interest Rates'!V$4,Data!$A:$A,'Interest Rates'!$S117))</f>
        <v>#N/A</v>
      </c>
      <c r="W117" s="15" t="e">
        <f>IF(SUMIFS(Data!$G:$G,Data!$B:$B,'Interest Rates'!W$4,Data!$A:$A,'Interest Rates'!$S117)=0,NA(),SUMIFS(Data!$G:$G,Data!$B:$B,'Interest Rates'!W$4,Data!$A:$A,'Interest Rates'!$S117))</f>
        <v>#N/A</v>
      </c>
      <c r="X117" s="15" t="e">
        <f>IF(SUMIFS(Data!$G:$G,Data!$B:$B,'Interest Rates'!X$4,Data!$A:$A,'Interest Rates'!$S117)=0,NA(),SUMIFS(Data!$G:$G,Data!$B:$B,'Interest Rates'!X$4,Data!$A:$A,'Interest Rates'!$S117))</f>
        <v>#N/A</v>
      </c>
      <c r="Y117" s="15" t="e">
        <f>IF(SUMIFS(Data!$G:$G,Data!$B:$B,'Interest Rates'!Y$4,Data!$A:$A,'Interest Rates'!$S117)=0,NA(),SUMIFS(Data!$G:$G,Data!$B:$B,'Interest Rates'!Y$4,Data!$A:$A,'Interest Rates'!$S117))</f>
        <v>#N/A</v>
      </c>
      <c r="Z117" s="15" t="e">
        <f>IF(SUMIFS(Data!$G:$G,Data!$B:$B,'Interest Rates'!Z$4,Data!$A:$A,'Interest Rates'!$S117)=0,NA(),SUMIFS(Data!$G:$G,Data!$B:$B,'Interest Rates'!Z$4,Data!$A:$A,'Interest Rates'!$S117))</f>
        <v>#N/A</v>
      </c>
      <c r="AA117" s="15" t="e">
        <f>IF(SUMIFS(Data!$G:$G,Data!$B:$B,'Interest Rates'!AA$4,Data!$A:$A,'Interest Rates'!$S117)=0,NA(),SUMIFS(Data!$G:$G,Data!$B:$B,'Interest Rates'!AA$4,Data!$A:$A,'Interest Rates'!$S117))</f>
        <v>#N/A</v>
      </c>
      <c r="AB117" s="15" t="e">
        <f>IF(SUMIFS(Data!$G:$G,Data!$B:$B,'Interest Rates'!AB$4,Data!$A:$A,'Interest Rates'!$S117)=0,NA(),SUMIFS(Data!$G:$G,Data!$B:$B,'Interest Rates'!AB$4,Data!$A:$A,'Interest Rates'!$S117))</f>
        <v>#N/A</v>
      </c>
      <c r="AC117" s="15" t="e">
        <f>IF(SUMIFS(Data!$G:$G,Data!$B:$B,'Interest Rates'!AC$4,Data!$A:$A,'Interest Rates'!$S117)=0,NA(),SUMIFS(Data!$G:$G,Data!$B:$B,'Interest Rates'!AC$4,Data!$A:$A,'Interest Rates'!$S117))</f>
        <v>#N/A</v>
      </c>
      <c r="AD117" s="15">
        <f>IF(SUMIFS(Data!$G:$G,Data!$B:$B,'Interest Rates'!AD$4,Data!$A:$A,'Interest Rates'!$S117)=0,NA(),SUMIFS(Data!$G:$G,Data!$B:$B,'Interest Rates'!AD$4,Data!$A:$A,'Interest Rates'!$S117))</f>
        <v>7.1150000000000002</v>
      </c>
      <c r="AE117" s="15">
        <f>IF(SUMIFS(Data!$G:$G,Data!$B:$B,'Interest Rates'!AE$4,Data!$A:$A,'Interest Rates'!$S117)=0,NA(),SUMIFS(Data!$G:$G,Data!$B:$B,'Interest Rates'!AE$4,Data!$A:$A,'Interest Rates'!$S117))</f>
        <v>7.32</v>
      </c>
      <c r="AF117" s="15">
        <f>IF(SUMIFS(Data!$G:$G,Data!$B:$B,'Interest Rates'!AF$4,Data!$A:$A,'Interest Rates'!$S117)=0,NA(),SUMIFS(Data!$G:$G,Data!$B:$B,'Interest Rates'!AF$4,Data!$A:$A,'Interest Rates'!$S117))</f>
        <v>7.23</v>
      </c>
      <c r="AG117" s="15" t="e">
        <f>IF(SUMIFS(Data!$G:$G,Data!$B:$B,'Interest Rates'!AG$4,Data!$A:$A,'Interest Rates'!$S117)=0,NA(),SUMIFS(Data!$G:$G,Data!$B:$B,'Interest Rates'!AG$4,Data!$A:$A,'Interest Rates'!$S117))</f>
        <v>#N/A</v>
      </c>
      <c r="AH117" s="15" t="e">
        <f>IF(SUMIFS(Data!$G:$G,Data!$B:$B,'Interest Rates'!AH$4,Data!$A:$A,'Interest Rates'!$S117)=0,NA(),SUMIFS(Data!$G:$G,Data!$B:$B,'Interest Rates'!AH$4,Data!$A:$A,'Interest Rates'!$S117))</f>
        <v>#N/A</v>
      </c>
      <c r="AI117" s="15" t="e">
        <f>IF(SUMIFS(Data!$G:$G,Data!$B:$B,'Interest Rates'!AI$4,Data!$A:$A,'Interest Rates'!$S117)=0,NA(),SUMIFS(Data!$G:$G,Data!$B:$B,'Interest Rates'!AI$4,Data!$A:$A,'Interest Rates'!$S117))</f>
        <v>#N/A</v>
      </c>
      <c r="AJ117" s="15" t="e">
        <f>IF(SUMIFS(Data!$G:$G,Data!$B:$B,'Interest Rates'!AJ$4,Data!$A:$A,'Interest Rates'!$S117)=0,NA(),SUMIFS(Data!$G:$G,Data!$B:$B,'Interest Rates'!AJ$4,Data!$A:$A,'Interest Rates'!$S117))</f>
        <v>#N/A</v>
      </c>
      <c r="AK117" s="15" t="e">
        <f>IF(SUMIFS(Data!$G:$G,Data!$B:$B,'Interest Rates'!AK$4,Data!$A:$A,'Interest Rates'!$S117)=0,NA(),SUMIFS(Data!$G:$G,Data!$B:$B,'Interest Rates'!AK$4,Data!$A:$A,'Interest Rates'!$S117))</f>
        <v>#N/A</v>
      </c>
      <c r="AL117" s="15" t="e">
        <f>IF(SUMIFS(Data!$G:$G,Data!$B:$B,'Interest Rates'!AL$4,Data!$A:$A,'Interest Rates'!$S117)=0,NA(),SUMIFS(Data!$G:$G,Data!$B:$B,'Interest Rates'!AL$4,Data!$A:$A,'Interest Rates'!$S117))</f>
        <v>#N/A</v>
      </c>
      <c r="AM117" s="15" t="e">
        <f>IF(SUMIFS(Data!$G:$G,Data!$B:$B,'Interest Rates'!AM$4,Data!$A:$A,'Interest Rates'!$S117)=0,NA(),SUMIFS(Data!$G:$G,Data!$B:$B,'Interest Rates'!AM$4,Data!$A:$A,'Interest Rates'!$S117))</f>
        <v>#N/A</v>
      </c>
    </row>
    <row r="118" spans="19:39" x14ac:dyDescent="0.2">
      <c r="S118" s="28">
        <f t="shared" si="4"/>
        <v>42826</v>
      </c>
      <c r="T118" s="15" t="e">
        <f>IF(SUMIFS(Data!$G:$G,Data!$B:$B,'Interest Rates'!T$4,Data!$A:$A,'Interest Rates'!$S118)=0,NA(),SUMIFS(Data!$G:$G,Data!$B:$B,'Interest Rates'!T$4,Data!$A:$A,'Interest Rates'!$S118))</f>
        <v>#N/A</v>
      </c>
      <c r="U118" s="15" t="e">
        <f>IF(SUMIFS(Data!$G:$G,Data!$B:$B,'Interest Rates'!U$4,Data!$A:$A,'Interest Rates'!$S118)=0,NA(),SUMIFS(Data!$G:$G,Data!$B:$B,'Interest Rates'!U$4,Data!$A:$A,'Interest Rates'!$S118))</f>
        <v>#N/A</v>
      </c>
      <c r="V118" s="15" t="e">
        <f>IF(SUMIFS(Data!$G:$G,Data!$B:$B,'Interest Rates'!V$4,Data!$A:$A,'Interest Rates'!$S118)=0,NA(),SUMIFS(Data!$G:$G,Data!$B:$B,'Interest Rates'!V$4,Data!$A:$A,'Interest Rates'!$S118))</f>
        <v>#N/A</v>
      </c>
      <c r="W118" s="15" t="e">
        <f>IF(SUMIFS(Data!$G:$G,Data!$B:$B,'Interest Rates'!W$4,Data!$A:$A,'Interest Rates'!$S118)=0,NA(),SUMIFS(Data!$G:$G,Data!$B:$B,'Interest Rates'!W$4,Data!$A:$A,'Interest Rates'!$S118))</f>
        <v>#N/A</v>
      </c>
      <c r="X118" s="15" t="e">
        <f>IF(SUMIFS(Data!$G:$G,Data!$B:$B,'Interest Rates'!X$4,Data!$A:$A,'Interest Rates'!$S118)=0,NA(),SUMIFS(Data!$G:$G,Data!$B:$B,'Interest Rates'!X$4,Data!$A:$A,'Interest Rates'!$S118))</f>
        <v>#N/A</v>
      </c>
      <c r="Y118" s="15" t="e">
        <f>IF(SUMIFS(Data!$G:$G,Data!$B:$B,'Interest Rates'!Y$4,Data!$A:$A,'Interest Rates'!$S118)=0,NA(),SUMIFS(Data!$G:$G,Data!$B:$B,'Interest Rates'!Y$4,Data!$A:$A,'Interest Rates'!$S118))</f>
        <v>#N/A</v>
      </c>
      <c r="Z118" s="15" t="e">
        <f>IF(SUMIFS(Data!$G:$G,Data!$B:$B,'Interest Rates'!Z$4,Data!$A:$A,'Interest Rates'!$S118)=0,NA(),SUMIFS(Data!$G:$G,Data!$B:$B,'Interest Rates'!Z$4,Data!$A:$A,'Interest Rates'!$S118))</f>
        <v>#N/A</v>
      </c>
      <c r="AA118" s="15" t="e">
        <f>IF(SUMIFS(Data!$G:$G,Data!$B:$B,'Interest Rates'!AA$4,Data!$A:$A,'Interest Rates'!$S118)=0,NA(),SUMIFS(Data!$G:$G,Data!$B:$B,'Interest Rates'!AA$4,Data!$A:$A,'Interest Rates'!$S118))</f>
        <v>#N/A</v>
      </c>
      <c r="AB118" s="15" t="e">
        <f>IF(SUMIFS(Data!$G:$G,Data!$B:$B,'Interest Rates'!AB$4,Data!$A:$A,'Interest Rates'!$S118)=0,NA(),SUMIFS(Data!$G:$G,Data!$B:$B,'Interest Rates'!AB$4,Data!$A:$A,'Interest Rates'!$S118))</f>
        <v>#N/A</v>
      </c>
      <c r="AC118" s="15" t="e">
        <f>IF(SUMIFS(Data!$G:$G,Data!$B:$B,'Interest Rates'!AC$4,Data!$A:$A,'Interest Rates'!$S118)=0,NA(),SUMIFS(Data!$G:$G,Data!$B:$B,'Interest Rates'!AC$4,Data!$A:$A,'Interest Rates'!$S118))</f>
        <v>#N/A</v>
      </c>
      <c r="AD118" s="15">
        <f>IF(SUMIFS(Data!$G:$G,Data!$B:$B,'Interest Rates'!AD$4,Data!$A:$A,'Interest Rates'!$S118)=0,NA(),SUMIFS(Data!$G:$G,Data!$B:$B,'Interest Rates'!AD$4,Data!$A:$A,'Interest Rates'!$S118))</f>
        <v>7</v>
      </c>
      <c r="AE118" s="15">
        <f>IF(SUMIFS(Data!$G:$G,Data!$B:$B,'Interest Rates'!AE$4,Data!$A:$A,'Interest Rates'!$S118)=0,NA(),SUMIFS(Data!$G:$G,Data!$B:$B,'Interest Rates'!AE$4,Data!$A:$A,'Interest Rates'!$S118))</f>
        <v>7.4</v>
      </c>
      <c r="AF118" s="15">
        <f>IF(SUMIFS(Data!$G:$G,Data!$B:$B,'Interest Rates'!AF$4,Data!$A:$A,'Interest Rates'!$S118)=0,NA(),SUMIFS(Data!$G:$G,Data!$B:$B,'Interest Rates'!AF$4,Data!$A:$A,'Interest Rates'!$S118))</f>
        <v>7.18</v>
      </c>
      <c r="AG118" s="15" t="e">
        <f>IF(SUMIFS(Data!$G:$G,Data!$B:$B,'Interest Rates'!AG$4,Data!$A:$A,'Interest Rates'!$S118)=0,NA(),SUMIFS(Data!$G:$G,Data!$B:$B,'Interest Rates'!AG$4,Data!$A:$A,'Interest Rates'!$S118))</f>
        <v>#N/A</v>
      </c>
      <c r="AH118" s="15" t="e">
        <f>IF(SUMIFS(Data!$G:$G,Data!$B:$B,'Interest Rates'!AH$4,Data!$A:$A,'Interest Rates'!$S118)=0,NA(),SUMIFS(Data!$G:$G,Data!$B:$B,'Interest Rates'!AH$4,Data!$A:$A,'Interest Rates'!$S118))</f>
        <v>#N/A</v>
      </c>
      <c r="AI118" s="15" t="e">
        <f>IF(SUMIFS(Data!$G:$G,Data!$B:$B,'Interest Rates'!AI$4,Data!$A:$A,'Interest Rates'!$S118)=0,NA(),SUMIFS(Data!$G:$G,Data!$B:$B,'Interest Rates'!AI$4,Data!$A:$A,'Interest Rates'!$S118))</f>
        <v>#N/A</v>
      </c>
      <c r="AJ118" s="15" t="e">
        <f>IF(SUMIFS(Data!$G:$G,Data!$B:$B,'Interest Rates'!AJ$4,Data!$A:$A,'Interest Rates'!$S118)=0,NA(),SUMIFS(Data!$G:$G,Data!$B:$B,'Interest Rates'!AJ$4,Data!$A:$A,'Interest Rates'!$S118))</f>
        <v>#N/A</v>
      </c>
      <c r="AK118" s="15" t="e">
        <f>IF(SUMIFS(Data!$G:$G,Data!$B:$B,'Interest Rates'!AK$4,Data!$A:$A,'Interest Rates'!$S118)=0,NA(),SUMIFS(Data!$G:$G,Data!$B:$B,'Interest Rates'!AK$4,Data!$A:$A,'Interest Rates'!$S118))</f>
        <v>#N/A</v>
      </c>
      <c r="AL118" s="15" t="e">
        <f>IF(SUMIFS(Data!$G:$G,Data!$B:$B,'Interest Rates'!AL$4,Data!$A:$A,'Interest Rates'!$S118)=0,NA(),SUMIFS(Data!$G:$G,Data!$B:$B,'Interest Rates'!AL$4,Data!$A:$A,'Interest Rates'!$S118))</f>
        <v>#N/A</v>
      </c>
      <c r="AM118" s="15" t="e">
        <f>IF(SUMIFS(Data!$G:$G,Data!$B:$B,'Interest Rates'!AM$4,Data!$A:$A,'Interest Rates'!$S118)=0,NA(),SUMIFS(Data!$G:$G,Data!$B:$B,'Interest Rates'!AM$4,Data!$A:$A,'Interest Rates'!$S118))</f>
        <v>#N/A</v>
      </c>
    </row>
    <row r="119" spans="19:39" x14ac:dyDescent="0.2">
      <c r="S119" s="28">
        <f t="shared" si="4"/>
        <v>42856</v>
      </c>
      <c r="T119" s="15" t="e">
        <f>IF(SUMIFS(Data!$G:$G,Data!$B:$B,'Interest Rates'!T$4,Data!$A:$A,'Interest Rates'!$S119)=0,NA(),SUMIFS(Data!$G:$G,Data!$B:$B,'Interest Rates'!T$4,Data!$A:$A,'Interest Rates'!$S119))</f>
        <v>#N/A</v>
      </c>
      <c r="U119" s="15" t="e">
        <f>IF(SUMIFS(Data!$G:$G,Data!$B:$B,'Interest Rates'!U$4,Data!$A:$A,'Interest Rates'!$S119)=0,NA(),SUMIFS(Data!$G:$G,Data!$B:$B,'Interest Rates'!U$4,Data!$A:$A,'Interest Rates'!$S119))</f>
        <v>#N/A</v>
      </c>
      <c r="V119" s="15" t="e">
        <f>IF(SUMIFS(Data!$G:$G,Data!$B:$B,'Interest Rates'!V$4,Data!$A:$A,'Interest Rates'!$S119)=0,NA(),SUMIFS(Data!$G:$G,Data!$B:$B,'Interest Rates'!V$4,Data!$A:$A,'Interest Rates'!$S119))</f>
        <v>#N/A</v>
      </c>
      <c r="W119" s="15" t="e">
        <f>IF(SUMIFS(Data!$G:$G,Data!$B:$B,'Interest Rates'!W$4,Data!$A:$A,'Interest Rates'!$S119)=0,NA(),SUMIFS(Data!$G:$G,Data!$B:$B,'Interest Rates'!W$4,Data!$A:$A,'Interest Rates'!$S119))</f>
        <v>#N/A</v>
      </c>
      <c r="X119" s="15" t="e">
        <f>IF(SUMIFS(Data!$G:$G,Data!$B:$B,'Interest Rates'!X$4,Data!$A:$A,'Interest Rates'!$S119)=0,NA(),SUMIFS(Data!$G:$G,Data!$B:$B,'Interest Rates'!X$4,Data!$A:$A,'Interest Rates'!$S119))</f>
        <v>#N/A</v>
      </c>
      <c r="Y119" s="15" t="e">
        <f>IF(SUMIFS(Data!$G:$G,Data!$B:$B,'Interest Rates'!Y$4,Data!$A:$A,'Interest Rates'!$S119)=0,NA(),SUMIFS(Data!$G:$G,Data!$B:$B,'Interest Rates'!Y$4,Data!$A:$A,'Interest Rates'!$S119))</f>
        <v>#N/A</v>
      </c>
      <c r="Z119" s="15" t="e">
        <f>IF(SUMIFS(Data!$G:$G,Data!$B:$B,'Interest Rates'!Z$4,Data!$A:$A,'Interest Rates'!$S119)=0,NA(),SUMIFS(Data!$G:$G,Data!$B:$B,'Interest Rates'!Z$4,Data!$A:$A,'Interest Rates'!$S119))</f>
        <v>#N/A</v>
      </c>
      <c r="AA119" s="15" t="e">
        <f>IF(SUMIFS(Data!$G:$G,Data!$B:$B,'Interest Rates'!AA$4,Data!$A:$A,'Interest Rates'!$S119)=0,NA(),SUMIFS(Data!$G:$G,Data!$B:$B,'Interest Rates'!AA$4,Data!$A:$A,'Interest Rates'!$S119))</f>
        <v>#N/A</v>
      </c>
      <c r="AB119" s="15" t="e">
        <f>IF(SUMIFS(Data!$G:$G,Data!$B:$B,'Interest Rates'!AB$4,Data!$A:$A,'Interest Rates'!$S119)=0,NA(),SUMIFS(Data!$G:$G,Data!$B:$B,'Interest Rates'!AB$4,Data!$A:$A,'Interest Rates'!$S119))</f>
        <v>#N/A</v>
      </c>
      <c r="AC119" s="15" t="e">
        <f>IF(SUMIFS(Data!$G:$G,Data!$B:$B,'Interest Rates'!AC$4,Data!$A:$A,'Interest Rates'!$S119)=0,NA(),SUMIFS(Data!$G:$G,Data!$B:$B,'Interest Rates'!AC$4,Data!$A:$A,'Interest Rates'!$S119))</f>
        <v>#N/A</v>
      </c>
      <c r="AD119" s="15">
        <f>IF(SUMIFS(Data!$G:$G,Data!$B:$B,'Interest Rates'!AD$4,Data!$A:$A,'Interest Rates'!$S119)=0,NA(),SUMIFS(Data!$G:$G,Data!$B:$B,'Interest Rates'!AD$4,Data!$A:$A,'Interest Rates'!$S119))</f>
        <v>7.25</v>
      </c>
      <c r="AE119" s="15">
        <f>IF(SUMIFS(Data!$G:$G,Data!$B:$B,'Interest Rates'!AE$4,Data!$A:$A,'Interest Rates'!$S119)=0,NA(),SUMIFS(Data!$G:$G,Data!$B:$B,'Interest Rates'!AE$4,Data!$A:$A,'Interest Rates'!$S119))</f>
        <v>7.26</v>
      </c>
      <c r="AF119" s="15">
        <f>IF(SUMIFS(Data!$G:$G,Data!$B:$B,'Interest Rates'!AF$4,Data!$A:$A,'Interest Rates'!$S119)=0,NA(),SUMIFS(Data!$G:$G,Data!$B:$B,'Interest Rates'!AF$4,Data!$A:$A,'Interest Rates'!$S119))</f>
        <v>7</v>
      </c>
      <c r="AG119" s="15" t="e">
        <f>IF(SUMIFS(Data!$G:$G,Data!$B:$B,'Interest Rates'!AG$4,Data!$A:$A,'Interest Rates'!$S119)=0,NA(),SUMIFS(Data!$G:$G,Data!$B:$B,'Interest Rates'!AG$4,Data!$A:$A,'Interest Rates'!$S119))</f>
        <v>#N/A</v>
      </c>
      <c r="AH119" s="15" t="e">
        <f>IF(SUMIFS(Data!$G:$G,Data!$B:$B,'Interest Rates'!AH$4,Data!$A:$A,'Interest Rates'!$S119)=0,NA(),SUMIFS(Data!$G:$G,Data!$B:$B,'Interest Rates'!AH$4,Data!$A:$A,'Interest Rates'!$S119))</f>
        <v>#N/A</v>
      </c>
      <c r="AI119" s="15" t="e">
        <f>IF(SUMIFS(Data!$G:$G,Data!$B:$B,'Interest Rates'!AI$4,Data!$A:$A,'Interest Rates'!$S119)=0,NA(),SUMIFS(Data!$G:$G,Data!$B:$B,'Interest Rates'!AI$4,Data!$A:$A,'Interest Rates'!$S119))</f>
        <v>#N/A</v>
      </c>
      <c r="AJ119" s="15" t="e">
        <f>IF(SUMIFS(Data!$G:$G,Data!$B:$B,'Interest Rates'!AJ$4,Data!$A:$A,'Interest Rates'!$S119)=0,NA(),SUMIFS(Data!$G:$G,Data!$B:$B,'Interest Rates'!AJ$4,Data!$A:$A,'Interest Rates'!$S119))</f>
        <v>#N/A</v>
      </c>
      <c r="AK119" s="15" t="e">
        <f>IF(SUMIFS(Data!$G:$G,Data!$B:$B,'Interest Rates'!AK$4,Data!$A:$A,'Interest Rates'!$S119)=0,NA(),SUMIFS(Data!$G:$G,Data!$B:$B,'Interest Rates'!AK$4,Data!$A:$A,'Interest Rates'!$S119))</f>
        <v>#N/A</v>
      </c>
      <c r="AL119" s="15" t="e">
        <f>IF(SUMIFS(Data!$G:$G,Data!$B:$B,'Interest Rates'!AL$4,Data!$A:$A,'Interest Rates'!$S119)=0,NA(),SUMIFS(Data!$G:$G,Data!$B:$B,'Interest Rates'!AL$4,Data!$A:$A,'Interest Rates'!$S119))</f>
        <v>#N/A</v>
      </c>
      <c r="AM119" s="15" t="e">
        <f>IF(SUMIFS(Data!$G:$G,Data!$B:$B,'Interest Rates'!AM$4,Data!$A:$A,'Interest Rates'!$S119)=0,NA(),SUMIFS(Data!$G:$G,Data!$B:$B,'Interest Rates'!AM$4,Data!$A:$A,'Interest Rates'!$S119))</f>
        <v>#N/A</v>
      </c>
    </row>
    <row r="120" spans="19:39" x14ac:dyDescent="0.2">
      <c r="S120" s="28">
        <f t="shared" si="4"/>
        <v>42887</v>
      </c>
      <c r="T120" s="15" t="e">
        <f>IF(SUMIFS(Data!$G:$G,Data!$B:$B,'Interest Rates'!T$4,Data!$A:$A,'Interest Rates'!$S120)=0,NA(),SUMIFS(Data!$G:$G,Data!$B:$B,'Interest Rates'!T$4,Data!$A:$A,'Interest Rates'!$S120))</f>
        <v>#N/A</v>
      </c>
      <c r="U120" s="15" t="e">
        <f>IF(SUMIFS(Data!$G:$G,Data!$B:$B,'Interest Rates'!U$4,Data!$A:$A,'Interest Rates'!$S120)=0,NA(),SUMIFS(Data!$G:$G,Data!$B:$B,'Interest Rates'!U$4,Data!$A:$A,'Interest Rates'!$S120))</f>
        <v>#N/A</v>
      </c>
      <c r="V120" s="15" t="e">
        <f>IF(SUMIFS(Data!$G:$G,Data!$B:$B,'Interest Rates'!V$4,Data!$A:$A,'Interest Rates'!$S120)=0,NA(),SUMIFS(Data!$G:$G,Data!$B:$B,'Interest Rates'!V$4,Data!$A:$A,'Interest Rates'!$S120))</f>
        <v>#N/A</v>
      </c>
      <c r="W120" s="15" t="e">
        <f>IF(SUMIFS(Data!$G:$G,Data!$B:$B,'Interest Rates'!W$4,Data!$A:$A,'Interest Rates'!$S120)=0,NA(),SUMIFS(Data!$G:$G,Data!$B:$B,'Interest Rates'!W$4,Data!$A:$A,'Interest Rates'!$S120))</f>
        <v>#N/A</v>
      </c>
      <c r="X120" s="15" t="e">
        <f>IF(SUMIFS(Data!$G:$G,Data!$B:$B,'Interest Rates'!X$4,Data!$A:$A,'Interest Rates'!$S120)=0,NA(),SUMIFS(Data!$G:$G,Data!$B:$B,'Interest Rates'!X$4,Data!$A:$A,'Interest Rates'!$S120))</f>
        <v>#N/A</v>
      </c>
      <c r="Y120" s="15" t="e">
        <f>IF(SUMIFS(Data!$G:$G,Data!$B:$B,'Interest Rates'!Y$4,Data!$A:$A,'Interest Rates'!$S120)=0,NA(),SUMIFS(Data!$G:$G,Data!$B:$B,'Interest Rates'!Y$4,Data!$A:$A,'Interest Rates'!$S120))</f>
        <v>#N/A</v>
      </c>
      <c r="Z120" s="15" t="e">
        <f>IF(SUMIFS(Data!$G:$G,Data!$B:$B,'Interest Rates'!Z$4,Data!$A:$A,'Interest Rates'!$S120)=0,NA(),SUMIFS(Data!$G:$G,Data!$B:$B,'Interest Rates'!Z$4,Data!$A:$A,'Interest Rates'!$S120))</f>
        <v>#N/A</v>
      </c>
      <c r="AA120" s="15" t="e">
        <f>IF(SUMIFS(Data!$G:$G,Data!$B:$B,'Interest Rates'!AA$4,Data!$A:$A,'Interest Rates'!$S120)=0,NA(),SUMIFS(Data!$G:$G,Data!$B:$B,'Interest Rates'!AA$4,Data!$A:$A,'Interest Rates'!$S120))</f>
        <v>#N/A</v>
      </c>
      <c r="AB120" s="15" t="e">
        <f>IF(SUMIFS(Data!$G:$G,Data!$B:$B,'Interest Rates'!AB$4,Data!$A:$A,'Interest Rates'!$S120)=0,NA(),SUMIFS(Data!$G:$G,Data!$B:$B,'Interest Rates'!AB$4,Data!$A:$A,'Interest Rates'!$S120))</f>
        <v>#N/A</v>
      </c>
      <c r="AC120" s="15" t="e">
        <f>IF(SUMIFS(Data!$G:$G,Data!$B:$B,'Interest Rates'!AC$4,Data!$A:$A,'Interest Rates'!$S120)=0,NA(),SUMIFS(Data!$G:$G,Data!$B:$B,'Interest Rates'!AC$4,Data!$A:$A,'Interest Rates'!$S120))</f>
        <v>#N/A</v>
      </c>
      <c r="AD120" s="15">
        <f>IF(SUMIFS(Data!$G:$G,Data!$B:$B,'Interest Rates'!AD$4,Data!$A:$A,'Interest Rates'!$S120)=0,NA(),SUMIFS(Data!$G:$G,Data!$B:$B,'Interest Rates'!AD$4,Data!$A:$A,'Interest Rates'!$S120))</f>
        <v>7.11</v>
      </c>
      <c r="AE120" s="15">
        <f>IF(SUMIFS(Data!$G:$G,Data!$B:$B,'Interest Rates'!AE$4,Data!$A:$A,'Interest Rates'!$S120)=0,NA(),SUMIFS(Data!$G:$G,Data!$B:$B,'Interest Rates'!AE$4,Data!$A:$A,'Interest Rates'!$S120))</f>
        <v>7.05</v>
      </c>
      <c r="AF120" s="15">
        <f>IF(SUMIFS(Data!$G:$G,Data!$B:$B,'Interest Rates'!AF$4,Data!$A:$A,'Interest Rates'!$S120)=0,NA(),SUMIFS(Data!$G:$G,Data!$B:$B,'Interest Rates'!AF$4,Data!$A:$A,'Interest Rates'!$S120))</f>
        <v>6.5</v>
      </c>
      <c r="AG120" s="15" t="e">
        <f>IF(SUMIFS(Data!$G:$G,Data!$B:$B,'Interest Rates'!AG$4,Data!$A:$A,'Interest Rates'!$S120)=0,NA(),SUMIFS(Data!$G:$G,Data!$B:$B,'Interest Rates'!AG$4,Data!$A:$A,'Interest Rates'!$S120))</f>
        <v>#N/A</v>
      </c>
      <c r="AH120" s="15" t="e">
        <f>IF(SUMIFS(Data!$G:$G,Data!$B:$B,'Interest Rates'!AH$4,Data!$A:$A,'Interest Rates'!$S120)=0,NA(),SUMIFS(Data!$G:$G,Data!$B:$B,'Interest Rates'!AH$4,Data!$A:$A,'Interest Rates'!$S120))</f>
        <v>#N/A</v>
      </c>
      <c r="AI120" s="15" t="e">
        <f>IF(SUMIFS(Data!$G:$G,Data!$B:$B,'Interest Rates'!AI$4,Data!$A:$A,'Interest Rates'!$S120)=0,NA(),SUMIFS(Data!$G:$G,Data!$B:$B,'Interest Rates'!AI$4,Data!$A:$A,'Interest Rates'!$S120))</f>
        <v>#N/A</v>
      </c>
      <c r="AJ120" s="15" t="e">
        <f>IF(SUMIFS(Data!$G:$G,Data!$B:$B,'Interest Rates'!AJ$4,Data!$A:$A,'Interest Rates'!$S120)=0,NA(),SUMIFS(Data!$G:$G,Data!$B:$B,'Interest Rates'!AJ$4,Data!$A:$A,'Interest Rates'!$S120))</f>
        <v>#N/A</v>
      </c>
      <c r="AK120" s="15" t="e">
        <f>IF(SUMIFS(Data!$G:$G,Data!$B:$B,'Interest Rates'!AK$4,Data!$A:$A,'Interest Rates'!$S120)=0,NA(),SUMIFS(Data!$G:$G,Data!$B:$B,'Interest Rates'!AK$4,Data!$A:$A,'Interest Rates'!$S120))</f>
        <v>#N/A</v>
      </c>
      <c r="AL120" s="15" t="e">
        <f>IF(SUMIFS(Data!$G:$G,Data!$B:$B,'Interest Rates'!AL$4,Data!$A:$A,'Interest Rates'!$S120)=0,NA(),SUMIFS(Data!$G:$G,Data!$B:$B,'Interest Rates'!AL$4,Data!$A:$A,'Interest Rates'!$S120))</f>
        <v>#N/A</v>
      </c>
      <c r="AM120" s="15" t="e">
        <f>IF(SUMIFS(Data!$G:$G,Data!$B:$B,'Interest Rates'!AM$4,Data!$A:$A,'Interest Rates'!$S120)=0,NA(),SUMIFS(Data!$G:$G,Data!$B:$B,'Interest Rates'!AM$4,Data!$A:$A,'Interest Rates'!$S120))</f>
        <v>#N/A</v>
      </c>
    </row>
    <row r="121" spans="19:39" x14ac:dyDescent="0.2">
      <c r="S121" s="28">
        <f t="shared" si="4"/>
        <v>42917</v>
      </c>
      <c r="T121" s="15" t="e">
        <f>IF(SUMIFS(Data!$G:$G,Data!$B:$B,'Interest Rates'!T$4,Data!$A:$A,'Interest Rates'!$S121)=0,NA(),SUMIFS(Data!$G:$G,Data!$B:$B,'Interest Rates'!T$4,Data!$A:$A,'Interest Rates'!$S121))</f>
        <v>#N/A</v>
      </c>
      <c r="U121" s="15" t="e">
        <f>IF(SUMIFS(Data!$G:$G,Data!$B:$B,'Interest Rates'!U$4,Data!$A:$A,'Interest Rates'!$S121)=0,NA(),SUMIFS(Data!$G:$G,Data!$B:$B,'Interest Rates'!U$4,Data!$A:$A,'Interest Rates'!$S121))</f>
        <v>#N/A</v>
      </c>
      <c r="V121" s="15" t="e">
        <f>IF(SUMIFS(Data!$G:$G,Data!$B:$B,'Interest Rates'!V$4,Data!$A:$A,'Interest Rates'!$S121)=0,NA(),SUMIFS(Data!$G:$G,Data!$B:$B,'Interest Rates'!V$4,Data!$A:$A,'Interest Rates'!$S121))</f>
        <v>#N/A</v>
      </c>
      <c r="W121" s="15" t="e">
        <f>IF(SUMIFS(Data!$G:$G,Data!$B:$B,'Interest Rates'!W$4,Data!$A:$A,'Interest Rates'!$S121)=0,NA(),SUMIFS(Data!$G:$G,Data!$B:$B,'Interest Rates'!W$4,Data!$A:$A,'Interest Rates'!$S121))</f>
        <v>#N/A</v>
      </c>
      <c r="X121" s="15" t="e">
        <f>IF(SUMIFS(Data!$G:$G,Data!$B:$B,'Interest Rates'!X$4,Data!$A:$A,'Interest Rates'!$S121)=0,NA(),SUMIFS(Data!$G:$G,Data!$B:$B,'Interest Rates'!X$4,Data!$A:$A,'Interest Rates'!$S121))</f>
        <v>#N/A</v>
      </c>
      <c r="Y121" s="15" t="e">
        <f>IF(SUMIFS(Data!$G:$G,Data!$B:$B,'Interest Rates'!Y$4,Data!$A:$A,'Interest Rates'!$S121)=0,NA(),SUMIFS(Data!$G:$G,Data!$B:$B,'Interest Rates'!Y$4,Data!$A:$A,'Interest Rates'!$S121))</f>
        <v>#N/A</v>
      </c>
      <c r="Z121" s="15" t="e">
        <f>IF(SUMIFS(Data!$G:$G,Data!$B:$B,'Interest Rates'!Z$4,Data!$A:$A,'Interest Rates'!$S121)=0,NA(),SUMIFS(Data!$G:$G,Data!$B:$B,'Interest Rates'!Z$4,Data!$A:$A,'Interest Rates'!$S121))</f>
        <v>#N/A</v>
      </c>
      <c r="AA121" s="15" t="e">
        <f>IF(SUMIFS(Data!$G:$G,Data!$B:$B,'Interest Rates'!AA$4,Data!$A:$A,'Interest Rates'!$S121)=0,NA(),SUMIFS(Data!$G:$G,Data!$B:$B,'Interest Rates'!AA$4,Data!$A:$A,'Interest Rates'!$S121))</f>
        <v>#N/A</v>
      </c>
      <c r="AB121" s="15" t="e">
        <f>IF(SUMIFS(Data!$G:$G,Data!$B:$B,'Interest Rates'!AB$4,Data!$A:$A,'Interest Rates'!$S121)=0,NA(),SUMIFS(Data!$G:$G,Data!$B:$B,'Interest Rates'!AB$4,Data!$A:$A,'Interest Rates'!$S121))</f>
        <v>#N/A</v>
      </c>
      <c r="AC121" s="15" t="e">
        <f>IF(SUMIFS(Data!$G:$G,Data!$B:$B,'Interest Rates'!AC$4,Data!$A:$A,'Interest Rates'!$S121)=0,NA(),SUMIFS(Data!$G:$G,Data!$B:$B,'Interest Rates'!AC$4,Data!$A:$A,'Interest Rates'!$S121))</f>
        <v>#N/A</v>
      </c>
      <c r="AD121" s="15">
        <f>IF(SUMIFS(Data!$G:$G,Data!$B:$B,'Interest Rates'!AD$4,Data!$A:$A,'Interest Rates'!$S121)=0,NA(),SUMIFS(Data!$G:$G,Data!$B:$B,'Interest Rates'!AD$4,Data!$A:$A,'Interest Rates'!$S121))</f>
        <v>7.03</v>
      </c>
      <c r="AE121" s="15">
        <f>IF(SUMIFS(Data!$G:$G,Data!$B:$B,'Interest Rates'!AE$4,Data!$A:$A,'Interest Rates'!$S121)=0,NA(),SUMIFS(Data!$G:$G,Data!$B:$B,'Interest Rates'!AE$4,Data!$A:$A,'Interest Rates'!$S121))</f>
        <v>6.81</v>
      </c>
      <c r="AF121" s="15">
        <f>IF(SUMIFS(Data!$G:$G,Data!$B:$B,'Interest Rates'!AF$4,Data!$A:$A,'Interest Rates'!$S121)=0,NA(),SUMIFS(Data!$G:$G,Data!$B:$B,'Interest Rates'!AF$4,Data!$A:$A,'Interest Rates'!$S121))</f>
        <v>6.1</v>
      </c>
      <c r="AG121" s="15" t="e">
        <f>IF(SUMIFS(Data!$G:$G,Data!$B:$B,'Interest Rates'!AG$4,Data!$A:$A,'Interest Rates'!$S121)=0,NA(),SUMIFS(Data!$G:$G,Data!$B:$B,'Interest Rates'!AG$4,Data!$A:$A,'Interest Rates'!$S121))</f>
        <v>#N/A</v>
      </c>
      <c r="AH121" s="15" t="e">
        <f>IF(SUMIFS(Data!$G:$G,Data!$B:$B,'Interest Rates'!AH$4,Data!$A:$A,'Interest Rates'!$S121)=0,NA(),SUMIFS(Data!$G:$G,Data!$B:$B,'Interest Rates'!AH$4,Data!$A:$A,'Interest Rates'!$S121))</f>
        <v>#N/A</v>
      </c>
      <c r="AI121" s="15" t="e">
        <f>IF(SUMIFS(Data!$G:$G,Data!$B:$B,'Interest Rates'!AI$4,Data!$A:$A,'Interest Rates'!$S121)=0,NA(),SUMIFS(Data!$G:$G,Data!$B:$B,'Interest Rates'!AI$4,Data!$A:$A,'Interest Rates'!$S121))</f>
        <v>#N/A</v>
      </c>
      <c r="AJ121" s="15" t="e">
        <f>IF(SUMIFS(Data!$G:$G,Data!$B:$B,'Interest Rates'!AJ$4,Data!$A:$A,'Interest Rates'!$S121)=0,NA(),SUMIFS(Data!$G:$G,Data!$B:$B,'Interest Rates'!AJ$4,Data!$A:$A,'Interest Rates'!$S121))</f>
        <v>#N/A</v>
      </c>
      <c r="AK121" s="15" t="e">
        <f>IF(SUMIFS(Data!$G:$G,Data!$B:$B,'Interest Rates'!AK$4,Data!$A:$A,'Interest Rates'!$S121)=0,NA(),SUMIFS(Data!$G:$G,Data!$B:$B,'Interest Rates'!AK$4,Data!$A:$A,'Interest Rates'!$S121))</f>
        <v>#N/A</v>
      </c>
      <c r="AL121" s="15" t="e">
        <f>IF(SUMIFS(Data!$G:$G,Data!$B:$B,'Interest Rates'!AL$4,Data!$A:$A,'Interest Rates'!$S121)=0,NA(),SUMIFS(Data!$G:$G,Data!$B:$B,'Interest Rates'!AL$4,Data!$A:$A,'Interest Rates'!$S121))</f>
        <v>#N/A</v>
      </c>
      <c r="AM121" s="15" t="e">
        <f>IF(SUMIFS(Data!$G:$G,Data!$B:$B,'Interest Rates'!AM$4,Data!$A:$A,'Interest Rates'!$S121)=0,NA(),SUMIFS(Data!$G:$G,Data!$B:$B,'Interest Rates'!AM$4,Data!$A:$A,'Interest Rates'!$S121))</f>
        <v>#N/A</v>
      </c>
    </row>
    <row r="122" spans="19:39" x14ac:dyDescent="0.2">
      <c r="S122" s="28">
        <f t="shared" si="4"/>
        <v>42948</v>
      </c>
      <c r="T122" s="15" t="e">
        <f>IF(SUMIFS(Data!$G:$G,Data!$B:$B,'Interest Rates'!T$4,Data!$A:$A,'Interest Rates'!$S122)=0,NA(),SUMIFS(Data!$G:$G,Data!$B:$B,'Interest Rates'!T$4,Data!$A:$A,'Interest Rates'!$S122))</f>
        <v>#N/A</v>
      </c>
      <c r="U122" s="15" t="e">
        <f>IF(SUMIFS(Data!$G:$G,Data!$B:$B,'Interest Rates'!U$4,Data!$A:$A,'Interest Rates'!$S122)=0,NA(),SUMIFS(Data!$G:$G,Data!$B:$B,'Interest Rates'!U$4,Data!$A:$A,'Interest Rates'!$S122))</f>
        <v>#N/A</v>
      </c>
      <c r="V122" s="15" t="e">
        <f>IF(SUMIFS(Data!$G:$G,Data!$B:$B,'Interest Rates'!V$4,Data!$A:$A,'Interest Rates'!$S122)=0,NA(),SUMIFS(Data!$G:$G,Data!$B:$B,'Interest Rates'!V$4,Data!$A:$A,'Interest Rates'!$S122))</f>
        <v>#N/A</v>
      </c>
      <c r="W122" s="15" t="e">
        <f>IF(SUMIFS(Data!$G:$G,Data!$B:$B,'Interest Rates'!W$4,Data!$A:$A,'Interest Rates'!$S122)=0,NA(),SUMIFS(Data!$G:$G,Data!$B:$B,'Interest Rates'!W$4,Data!$A:$A,'Interest Rates'!$S122))</f>
        <v>#N/A</v>
      </c>
      <c r="X122" s="15" t="e">
        <f>IF(SUMIFS(Data!$G:$G,Data!$B:$B,'Interest Rates'!X$4,Data!$A:$A,'Interest Rates'!$S122)=0,NA(),SUMIFS(Data!$G:$G,Data!$B:$B,'Interest Rates'!X$4,Data!$A:$A,'Interest Rates'!$S122))</f>
        <v>#N/A</v>
      </c>
      <c r="Y122" s="15" t="e">
        <f>IF(SUMIFS(Data!$G:$G,Data!$B:$B,'Interest Rates'!Y$4,Data!$A:$A,'Interest Rates'!$S122)=0,NA(),SUMIFS(Data!$G:$G,Data!$B:$B,'Interest Rates'!Y$4,Data!$A:$A,'Interest Rates'!$S122))</f>
        <v>#N/A</v>
      </c>
      <c r="Z122" s="15" t="e">
        <f>IF(SUMIFS(Data!$G:$G,Data!$B:$B,'Interest Rates'!Z$4,Data!$A:$A,'Interest Rates'!$S122)=0,NA(),SUMIFS(Data!$G:$G,Data!$B:$B,'Interest Rates'!Z$4,Data!$A:$A,'Interest Rates'!$S122))</f>
        <v>#N/A</v>
      </c>
      <c r="AA122" s="15" t="e">
        <f>IF(SUMIFS(Data!$G:$G,Data!$B:$B,'Interest Rates'!AA$4,Data!$A:$A,'Interest Rates'!$S122)=0,NA(),SUMIFS(Data!$G:$G,Data!$B:$B,'Interest Rates'!AA$4,Data!$A:$A,'Interest Rates'!$S122))</f>
        <v>#N/A</v>
      </c>
      <c r="AB122" s="15" t="e">
        <f>IF(SUMIFS(Data!$G:$G,Data!$B:$B,'Interest Rates'!AB$4,Data!$A:$A,'Interest Rates'!$S122)=0,NA(),SUMIFS(Data!$G:$G,Data!$B:$B,'Interest Rates'!AB$4,Data!$A:$A,'Interest Rates'!$S122))</f>
        <v>#N/A</v>
      </c>
      <c r="AC122" s="15" t="e">
        <f>IF(SUMIFS(Data!$G:$G,Data!$B:$B,'Interest Rates'!AC$4,Data!$A:$A,'Interest Rates'!$S122)=0,NA(),SUMIFS(Data!$G:$G,Data!$B:$B,'Interest Rates'!AC$4,Data!$A:$A,'Interest Rates'!$S122))</f>
        <v>#N/A</v>
      </c>
      <c r="AD122" s="15">
        <f>IF(SUMIFS(Data!$G:$G,Data!$B:$B,'Interest Rates'!AD$4,Data!$A:$A,'Interest Rates'!$S122)=0,NA(),SUMIFS(Data!$G:$G,Data!$B:$B,'Interest Rates'!AD$4,Data!$A:$A,'Interest Rates'!$S122))</f>
        <v>7.0049999999999999</v>
      </c>
      <c r="AE122" s="15">
        <f>IF(SUMIFS(Data!$G:$G,Data!$B:$B,'Interest Rates'!AE$4,Data!$A:$A,'Interest Rates'!$S122)=0,NA(),SUMIFS(Data!$G:$G,Data!$B:$B,'Interest Rates'!AE$4,Data!$A:$A,'Interest Rates'!$S122))</f>
        <v>6.73</v>
      </c>
      <c r="AF122" s="15">
        <f>IF(SUMIFS(Data!$G:$G,Data!$B:$B,'Interest Rates'!AF$4,Data!$A:$A,'Interest Rates'!$S122)=0,NA(),SUMIFS(Data!$G:$G,Data!$B:$B,'Interest Rates'!AF$4,Data!$A:$A,'Interest Rates'!$S122))</f>
        <v>6.14</v>
      </c>
      <c r="AG122" s="15" t="e">
        <f>IF(SUMIFS(Data!$G:$G,Data!$B:$B,'Interest Rates'!AG$4,Data!$A:$A,'Interest Rates'!$S122)=0,NA(),SUMIFS(Data!$G:$G,Data!$B:$B,'Interest Rates'!AG$4,Data!$A:$A,'Interest Rates'!$S122))</f>
        <v>#N/A</v>
      </c>
      <c r="AH122" s="15" t="e">
        <f>IF(SUMIFS(Data!$G:$G,Data!$B:$B,'Interest Rates'!AH$4,Data!$A:$A,'Interest Rates'!$S122)=0,NA(),SUMIFS(Data!$G:$G,Data!$B:$B,'Interest Rates'!AH$4,Data!$A:$A,'Interest Rates'!$S122))</f>
        <v>#N/A</v>
      </c>
      <c r="AI122" s="15" t="e">
        <f>IF(SUMIFS(Data!$G:$G,Data!$B:$B,'Interest Rates'!AI$4,Data!$A:$A,'Interest Rates'!$S122)=0,NA(),SUMIFS(Data!$G:$G,Data!$B:$B,'Interest Rates'!AI$4,Data!$A:$A,'Interest Rates'!$S122))</f>
        <v>#N/A</v>
      </c>
      <c r="AJ122" s="15" t="e">
        <f>IF(SUMIFS(Data!$G:$G,Data!$B:$B,'Interest Rates'!AJ$4,Data!$A:$A,'Interest Rates'!$S122)=0,NA(),SUMIFS(Data!$G:$G,Data!$B:$B,'Interest Rates'!AJ$4,Data!$A:$A,'Interest Rates'!$S122))</f>
        <v>#N/A</v>
      </c>
      <c r="AK122" s="15" t="e">
        <f>IF(SUMIFS(Data!$G:$G,Data!$B:$B,'Interest Rates'!AK$4,Data!$A:$A,'Interest Rates'!$S122)=0,NA(),SUMIFS(Data!$G:$G,Data!$B:$B,'Interest Rates'!AK$4,Data!$A:$A,'Interest Rates'!$S122))</f>
        <v>#N/A</v>
      </c>
      <c r="AL122" s="15" t="e">
        <f>IF(SUMIFS(Data!$G:$G,Data!$B:$B,'Interest Rates'!AL$4,Data!$A:$A,'Interest Rates'!$S122)=0,NA(),SUMIFS(Data!$G:$G,Data!$B:$B,'Interest Rates'!AL$4,Data!$A:$A,'Interest Rates'!$S122))</f>
        <v>#N/A</v>
      </c>
      <c r="AM122" s="15" t="e">
        <f>IF(SUMIFS(Data!$G:$G,Data!$B:$B,'Interest Rates'!AM$4,Data!$A:$A,'Interest Rates'!$S122)=0,NA(),SUMIFS(Data!$G:$G,Data!$B:$B,'Interest Rates'!AM$4,Data!$A:$A,'Interest Rates'!$S122))</f>
        <v>#N/A</v>
      </c>
    </row>
    <row r="123" spans="19:39" x14ac:dyDescent="0.2">
      <c r="S123" s="28">
        <f t="shared" si="4"/>
        <v>42979</v>
      </c>
      <c r="T123" s="15" t="e">
        <f>IF(SUMIFS(Data!$G:$G,Data!$B:$B,'Interest Rates'!T$4,Data!$A:$A,'Interest Rates'!$S123)=0,NA(),SUMIFS(Data!$G:$G,Data!$B:$B,'Interest Rates'!T$4,Data!$A:$A,'Interest Rates'!$S123))</f>
        <v>#N/A</v>
      </c>
      <c r="U123" s="15" t="e">
        <f>IF(SUMIFS(Data!$G:$G,Data!$B:$B,'Interest Rates'!U$4,Data!$A:$A,'Interest Rates'!$S123)=0,NA(),SUMIFS(Data!$G:$G,Data!$B:$B,'Interest Rates'!U$4,Data!$A:$A,'Interest Rates'!$S123))</f>
        <v>#N/A</v>
      </c>
      <c r="V123" s="15" t="e">
        <f>IF(SUMIFS(Data!$G:$G,Data!$B:$B,'Interest Rates'!V$4,Data!$A:$A,'Interest Rates'!$S123)=0,NA(),SUMIFS(Data!$G:$G,Data!$B:$B,'Interest Rates'!V$4,Data!$A:$A,'Interest Rates'!$S123))</f>
        <v>#N/A</v>
      </c>
      <c r="W123" s="15" t="e">
        <f>IF(SUMIFS(Data!$G:$G,Data!$B:$B,'Interest Rates'!W$4,Data!$A:$A,'Interest Rates'!$S123)=0,NA(),SUMIFS(Data!$G:$G,Data!$B:$B,'Interest Rates'!W$4,Data!$A:$A,'Interest Rates'!$S123))</f>
        <v>#N/A</v>
      </c>
      <c r="X123" s="15" t="e">
        <f>IF(SUMIFS(Data!$G:$G,Data!$B:$B,'Interest Rates'!X$4,Data!$A:$A,'Interest Rates'!$S123)=0,NA(),SUMIFS(Data!$G:$G,Data!$B:$B,'Interest Rates'!X$4,Data!$A:$A,'Interest Rates'!$S123))</f>
        <v>#N/A</v>
      </c>
      <c r="Y123" s="15" t="e">
        <f>IF(SUMIFS(Data!$G:$G,Data!$B:$B,'Interest Rates'!Y$4,Data!$A:$A,'Interest Rates'!$S123)=0,NA(),SUMIFS(Data!$G:$G,Data!$B:$B,'Interest Rates'!Y$4,Data!$A:$A,'Interest Rates'!$S123))</f>
        <v>#N/A</v>
      </c>
      <c r="Z123" s="15" t="e">
        <f>IF(SUMIFS(Data!$G:$G,Data!$B:$B,'Interest Rates'!Z$4,Data!$A:$A,'Interest Rates'!$S123)=0,NA(),SUMIFS(Data!$G:$G,Data!$B:$B,'Interest Rates'!Z$4,Data!$A:$A,'Interest Rates'!$S123))</f>
        <v>#N/A</v>
      </c>
      <c r="AA123" s="15" t="e">
        <f>IF(SUMIFS(Data!$G:$G,Data!$B:$B,'Interest Rates'!AA$4,Data!$A:$A,'Interest Rates'!$S123)=0,NA(),SUMIFS(Data!$G:$G,Data!$B:$B,'Interest Rates'!AA$4,Data!$A:$A,'Interest Rates'!$S123))</f>
        <v>#N/A</v>
      </c>
      <c r="AB123" s="15" t="e">
        <f>IF(SUMIFS(Data!$G:$G,Data!$B:$B,'Interest Rates'!AB$4,Data!$A:$A,'Interest Rates'!$S123)=0,NA(),SUMIFS(Data!$G:$G,Data!$B:$B,'Interest Rates'!AB$4,Data!$A:$A,'Interest Rates'!$S123))</f>
        <v>#N/A</v>
      </c>
      <c r="AC123" s="15" t="e">
        <f>IF(SUMIFS(Data!$G:$G,Data!$B:$B,'Interest Rates'!AC$4,Data!$A:$A,'Interest Rates'!$S123)=0,NA(),SUMIFS(Data!$G:$G,Data!$B:$B,'Interest Rates'!AC$4,Data!$A:$A,'Interest Rates'!$S123))</f>
        <v>#N/A</v>
      </c>
      <c r="AD123" s="15">
        <f>IF(SUMIFS(Data!$G:$G,Data!$B:$B,'Interest Rates'!AD$4,Data!$A:$A,'Interest Rates'!$S123)=0,NA(),SUMIFS(Data!$G:$G,Data!$B:$B,'Interest Rates'!AD$4,Data!$A:$A,'Interest Rates'!$S123))</f>
        <v>7</v>
      </c>
      <c r="AE123" s="15">
        <f>IF(SUMIFS(Data!$G:$G,Data!$B:$B,'Interest Rates'!AE$4,Data!$A:$A,'Interest Rates'!$S123)=0,NA(),SUMIFS(Data!$G:$G,Data!$B:$B,'Interest Rates'!AE$4,Data!$A:$A,'Interest Rates'!$S123))</f>
        <v>6.71</v>
      </c>
      <c r="AF123" s="15">
        <f>IF(SUMIFS(Data!$G:$G,Data!$B:$B,'Interest Rates'!AF$4,Data!$A:$A,'Interest Rates'!$S123)=0,NA(),SUMIFS(Data!$G:$G,Data!$B:$B,'Interest Rates'!AF$4,Data!$A:$A,'Interest Rates'!$S123))</f>
        <v>6.2</v>
      </c>
      <c r="AG123" s="15" t="e">
        <f>IF(SUMIFS(Data!$G:$G,Data!$B:$B,'Interest Rates'!AG$4,Data!$A:$A,'Interest Rates'!$S123)=0,NA(),SUMIFS(Data!$G:$G,Data!$B:$B,'Interest Rates'!AG$4,Data!$A:$A,'Interest Rates'!$S123))</f>
        <v>#N/A</v>
      </c>
      <c r="AH123" s="15" t="e">
        <f>IF(SUMIFS(Data!$G:$G,Data!$B:$B,'Interest Rates'!AH$4,Data!$A:$A,'Interest Rates'!$S123)=0,NA(),SUMIFS(Data!$G:$G,Data!$B:$B,'Interest Rates'!AH$4,Data!$A:$A,'Interest Rates'!$S123))</f>
        <v>#N/A</v>
      </c>
      <c r="AI123" s="15" t="e">
        <f>IF(SUMIFS(Data!$G:$G,Data!$B:$B,'Interest Rates'!AI$4,Data!$A:$A,'Interest Rates'!$S123)=0,NA(),SUMIFS(Data!$G:$G,Data!$B:$B,'Interest Rates'!AI$4,Data!$A:$A,'Interest Rates'!$S123))</f>
        <v>#N/A</v>
      </c>
      <c r="AJ123" s="15" t="e">
        <f>IF(SUMIFS(Data!$G:$G,Data!$B:$B,'Interest Rates'!AJ$4,Data!$A:$A,'Interest Rates'!$S123)=0,NA(),SUMIFS(Data!$G:$G,Data!$B:$B,'Interest Rates'!AJ$4,Data!$A:$A,'Interest Rates'!$S123))</f>
        <v>#N/A</v>
      </c>
      <c r="AK123" s="15" t="e">
        <f>IF(SUMIFS(Data!$G:$G,Data!$B:$B,'Interest Rates'!AK$4,Data!$A:$A,'Interest Rates'!$S123)=0,NA(),SUMIFS(Data!$G:$G,Data!$B:$B,'Interest Rates'!AK$4,Data!$A:$A,'Interest Rates'!$S123))</f>
        <v>#N/A</v>
      </c>
      <c r="AL123" s="15" t="e">
        <f>IF(SUMIFS(Data!$G:$G,Data!$B:$B,'Interest Rates'!AL$4,Data!$A:$A,'Interest Rates'!$S123)=0,NA(),SUMIFS(Data!$G:$G,Data!$B:$B,'Interest Rates'!AL$4,Data!$A:$A,'Interest Rates'!$S123))</f>
        <v>#N/A</v>
      </c>
      <c r="AM123" s="15" t="e">
        <f>IF(SUMIFS(Data!$G:$G,Data!$B:$B,'Interest Rates'!AM$4,Data!$A:$A,'Interest Rates'!$S123)=0,NA(),SUMIFS(Data!$G:$G,Data!$B:$B,'Interest Rates'!AM$4,Data!$A:$A,'Interest Rates'!$S123))</f>
        <v>#N/A</v>
      </c>
    </row>
    <row r="124" spans="19:39" x14ac:dyDescent="0.2">
      <c r="S124" s="28">
        <f t="shared" si="4"/>
        <v>43009</v>
      </c>
      <c r="T124" s="15" t="e">
        <f>IF(SUMIFS(Data!$G:$G,Data!$B:$B,'Interest Rates'!T$4,Data!$A:$A,'Interest Rates'!$S124)=0,NA(),SUMIFS(Data!$G:$G,Data!$B:$B,'Interest Rates'!T$4,Data!$A:$A,'Interest Rates'!$S124))</f>
        <v>#N/A</v>
      </c>
      <c r="U124" s="15" t="e">
        <f>IF(SUMIFS(Data!$G:$G,Data!$B:$B,'Interest Rates'!U$4,Data!$A:$A,'Interest Rates'!$S124)=0,NA(),SUMIFS(Data!$G:$G,Data!$B:$B,'Interest Rates'!U$4,Data!$A:$A,'Interest Rates'!$S124))</f>
        <v>#N/A</v>
      </c>
      <c r="V124" s="15" t="e">
        <f>IF(SUMIFS(Data!$G:$G,Data!$B:$B,'Interest Rates'!V$4,Data!$A:$A,'Interest Rates'!$S124)=0,NA(),SUMIFS(Data!$G:$G,Data!$B:$B,'Interest Rates'!V$4,Data!$A:$A,'Interest Rates'!$S124))</f>
        <v>#N/A</v>
      </c>
      <c r="W124" s="15" t="e">
        <f>IF(SUMIFS(Data!$G:$G,Data!$B:$B,'Interest Rates'!W$4,Data!$A:$A,'Interest Rates'!$S124)=0,NA(),SUMIFS(Data!$G:$G,Data!$B:$B,'Interest Rates'!W$4,Data!$A:$A,'Interest Rates'!$S124))</f>
        <v>#N/A</v>
      </c>
      <c r="X124" s="15" t="e">
        <f>IF(SUMIFS(Data!$G:$G,Data!$B:$B,'Interest Rates'!X$4,Data!$A:$A,'Interest Rates'!$S124)=0,NA(),SUMIFS(Data!$G:$G,Data!$B:$B,'Interest Rates'!X$4,Data!$A:$A,'Interest Rates'!$S124))</f>
        <v>#N/A</v>
      </c>
      <c r="Y124" s="15" t="e">
        <f>IF(SUMIFS(Data!$G:$G,Data!$B:$B,'Interest Rates'!Y$4,Data!$A:$A,'Interest Rates'!$S124)=0,NA(),SUMIFS(Data!$G:$G,Data!$B:$B,'Interest Rates'!Y$4,Data!$A:$A,'Interest Rates'!$S124))</f>
        <v>#N/A</v>
      </c>
      <c r="Z124" s="15" t="e">
        <f>IF(SUMIFS(Data!$G:$G,Data!$B:$B,'Interest Rates'!Z$4,Data!$A:$A,'Interest Rates'!$S124)=0,NA(),SUMIFS(Data!$G:$G,Data!$B:$B,'Interest Rates'!Z$4,Data!$A:$A,'Interest Rates'!$S124))</f>
        <v>#N/A</v>
      </c>
      <c r="AA124" s="15" t="e">
        <f>IF(SUMIFS(Data!$G:$G,Data!$B:$B,'Interest Rates'!AA$4,Data!$A:$A,'Interest Rates'!$S124)=0,NA(),SUMIFS(Data!$G:$G,Data!$B:$B,'Interest Rates'!AA$4,Data!$A:$A,'Interest Rates'!$S124))</f>
        <v>#N/A</v>
      </c>
      <c r="AB124" s="15" t="e">
        <f>IF(SUMIFS(Data!$G:$G,Data!$B:$B,'Interest Rates'!AB$4,Data!$A:$A,'Interest Rates'!$S124)=0,NA(),SUMIFS(Data!$G:$G,Data!$B:$B,'Interest Rates'!AB$4,Data!$A:$A,'Interest Rates'!$S124))</f>
        <v>#N/A</v>
      </c>
      <c r="AC124" s="15" t="e">
        <f>IF(SUMIFS(Data!$G:$G,Data!$B:$B,'Interest Rates'!AC$4,Data!$A:$A,'Interest Rates'!$S124)=0,NA(),SUMIFS(Data!$G:$G,Data!$B:$B,'Interest Rates'!AC$4,Data!$A:$A,'Interest Rates'!$S124))</f>
        <v>#N/A</v>
      </c>
      <c r="AD124" s="15">
        <f>IF(SUMIFS(Data!$G:$G,Data!$B:$B,'Interest Rates'!AD$4,Data!$A:$A,'Interest Rates'!$S124)=0,NA(),SUMIFS(Data!$G:$G,Data!$B:$B,'Interest Rates'!AD$4,Data!$A:$A,'Interest Rates'!$S124))</f>
        <v>7.02</v>
      </c>
      <c r="AE124" s="15">
        <f>IF(SUMIFS(Data!$G:$G,Data!$B:$B,'Interest Rates'!AE$4,Data!$A:$A,'Interest Rates'!$S124)=0,NA(),SUMIFS(Data!$G:$G,Data!$B:$B,'Interest Rates'!AE$4,Data!$A:$A,'Interest Rates'!$S124))</f>
        <v>6.68</v>
      </c>
      <c r="AF124" s="15">
        <f>IF(SUMIFS(Data!$G:$G,Data!$B:$B,'Interest Rates'!AF$4,Data!$A:$A,'Interest Rates'!$S124)=0,NA(),SUMIFS(Data!$G:$G,Data!$B:$B,'Interest Rates'!AF$4,Data!$A:$A,'Interest Rates'!$S124))</f>
        <v>6.24</v>
      </c>
      <c r="AG124" s="15" t="e">
        <f>IF(SUMIFS(Data!$G:$G,Data!$B:$B,'Interest Rates'!AG$4,Data!$A:$A,'Interest Rates'!$S124)=0,NA(),SUMIFS(Data!$G:$G,Data!$B:$B,'Interest Rates'!AG$4,Data!$A:$A,'Interest Rates'!$S124))</f>
        <v>#N/A</v>
      </c>
      <c r="AH124" s="15" t="e">
        <f>IF(SUMIFS(Data!$G:$G,Data!$B:$B,'Interest Rates'!AH$4,Data!$A:$A,'Interest Rates'!$S124)=0,NA(),SUMIFS(Data!$G:$G,Data!$B:$B,'Interest Rates'!AH$4,Data!$A:$A,'Interest Rates'!$S124))</f>
        <v>#N/A</v>
      </c>
      <c r="AI124" s="15" t="e">
        <f>IF(SUMIFS(Data!$G:$G,Data!$B:$B,'Interest Rates'!AI$4,Data!$A:$A,'Interest Rates'!$S124)=0,NA(),SUMIFS(Data!$G:$G,Data!$B:$B,'Interest Rates'!AI$4,Data!$A:$A,'Interest Rates'!$S124))</f>
        <v>#N/A</v>
      </c>
      <c r="AJ124" s="15" t="e">
        <f>IF(SUMIFS(Data!$G:$G,Data!$B:$B,'Interest Rates'!AJ$4,Data!$A:$A,'Interest Rates'!$S124)=0,NA(),SUMIFS(Data!$G:$G,Data!$B:$B,'Interest Rates'!AJ$4,Data!$A:$A,'Interest Rates'!$S124))</f>
        <v>#N/A</v>
      </c>
      <c r="AK124" s="15" t="e">
        <f>IF(SUMIFS(Data!$G:$G,Data!$B:$B,'Interest Rates'!AK$4,Data!$A:$A,'Interest Rates'!$S124)=0,NA(),SUMIFS(Data!$G:$G,Data!$B:$B,'Interest Rates'!AK$4,Data!$A:$A,'Interest Rates'!$S124))</f>
        <v>#N/A</v>
      </c>
      <c r="AL124" s="15" t="e">
        <f>IF(SUMIFS(Data!$G:$G,Data!$B:$B,'Interest Rates'!AL$4,Data!$A:$A,'Interest Rates'!$S124)=0,NA(),SUMIFS(Data!$G:$G,Data!$B:$B,'Interest Rates'!AL$4,Data!$A:$A,'Interest Rates'!$S124))</f>
        <v>#N/A</v>
      </c>
      <c r="AM124" s="15" t="e">
        <f>IF(SUMIFS(Data!$G:$G,Data!$B:$B,'Interest Rates'!AM$4,Data!$A:$A,'Interest Rates'!$S124)=0,NA(),SUMIFS(Data!$G:$G,Data!$B:$B,'Interest Rates'!AM$4,Data!$A:$A,'Interest Rates'!$S124))</f>
        <v>#N/A</v>
      </c>
    </row>
    <row r="125" spans="19:39" x14ac:dyDescent="0.2">
      <c r="S125" s="28">
        <f t="shared" si="4"/>
        <v>43040</v>
      </c>
      <c r="T125" s="15" t="e">
        <f>IF(SUMIFS(Data!$G:$G,Data!$B:$B,'Interest Rates'!T$4,Data!$A:$A,'Interest Rates'!$S125)=0,NA(),SUMIFS(Data!$G:$G,Data!$B:$B,'Interest Rates'!T$4,Data!$A:$A,'Interest Rates'!$S125))</f>
        <v>#N/A</v>
      </c>
      <c r="U125" s="15" t="e">
        <f>IF(SUMIFS(Data!$G:$G,Data!$B:$B,'Interest Rates'!U$4,Data!$A:$A,'Interest Rates'!$S125)=0,NA(),SUMIFS(Data!$G:$G,Data!$B:$B,'Interest Rates'!U$4,Data!$A:$A,'Interest Rates'!$S125))</f>
        <v>#N/A</v>
      </c>
      <c r="V125" s="15" t="e">
        <f>IF(SUMIFS(Data!$G:$G,Data!$B:$B,'Interest Rates'!V$4,Data!$A:$A,'Interest Rates'!$S125)=0,NA(),SUMIFS(Data!$G:$G,Data!$B:$B,'Interest Rates'!V$4,Data!$A:$A,'Interest Rates'!$S125))</f>
        <v>#N/A</v>
      </c>
      <c r="W125" s="15" t="e">
        <f>IF(SUMIFS(Data!$G:$G,Data!$B:$B,'Interest Rates'!W$4,Data!$A:$A,'Interest Rates'!$S125)=0,NA(),SUMIFS(Data!$G:$G,Data!$B:$B,'Interest Rates'!W$4,Data!$A:$A,'Interest Rates'!$S125))</f>
        <v>#N/A</v>
      </c>
      <c r="X125" s="15" t="e">
        <f>IF(SUMIFS(Data!$G:$G,Data!$B:$B,'Interest Rates'!X$4,Data!$A:$A,'Interest Rates'!$S125)=0,NA(),SUMIFS(Data!$G:$G,Data!$B:$B,'Interest Rates'!X$4,Data!$A:$A,'Interest Rates'!$S125))</f>
        <v>#N/A</v>
      </c>
      <c r="Y125" s="15" t="e">
        <f>IF(SUMIFS(Data!$G:$G,Data!$B:$B,'Interest Rates'!Y$4,Data!$A:$A,'Interest Rates'!$S125)=0,NA(),SUMIFS(Data!$G:$G,Data!$B:$B,'Interest Rates'!Y$4,Data!$A:$A,'Interest Rates'!$S125))</f>
        <v>#N/A</v>
      </c>
      <c r="Z125" s="15" t="e">
        <f>IF(SUMIFS(Data!$G:$G,Data!$B:$B,'Interest Rates'!Z$4,Data!$A:$A,'Interest Rates'!$S125)=0,NA(),SUMIFS(Data!$G:$G,Data!$B:$B,'Interest Rates'!Z$4,Data!$A:$A,'Interest Rates'!$S125))</f>
        <v>#N/A</v>
      </c>
      <c r="AA125" s="15" t="e">
        <f>IF(SUMIFS(Data!$G:$G,Data!$B:$B,'Interest Rates'!AA$4,Data!$A:$A,'Interest Rates'!$S125)=0,NA(),SUMIFS(Data!$G:$G,Data!$B:$B,'Interest Rates'!AA$4,Data!$A:$A,'Interest Rates'!$S125))</f>
        <v>#N/A</v>
      </c>
      <c r="AB125" s="15" t="e">
        <f>IF(SUMIFS(Data!$G:$G,Data!$B:$B,'Interest Rates'!AB$4,Data!$A:$A,'Interest Rates'!$S125)=0,NA(),SUMIFS(Data!$G:$G,Data!$B:$B,'Interest Rates'!AB$4,Data!$A:$A,'Interest Rates'!$S125))</f>
        <v>#N/A</v>
      </c>
      <c r="AC125" s="15" t="e">
        <f>IF(SUMIFS(Data!$G:$G,Data!$B:$B,'Interest Rates'!AC$4,Data!$A:$A,'Interest Rates'!$S125)=0,NA(),SUMIFS(Data!$G:$G,Data!$B:$B,'Interest Rates'!AC$4,Data!$A:$A,'Interest Rates'!$S125))</f>
        <v>#N/A</v>
      </c>
      <c r="AD125" s="15">
        <f>IF(SUMIFS(Data!$G:$G,Data!$B:$B,'Interest Rates'!AD$4,Data!$A:$A,'Interest Rates'!$S125)=0,NA(),SUMIFS(Data!$G:$G,Data!$B:$B,'Interest Rates'!AD$4,Data!$A:$A,'Interest Rates'!$S125))</f>
        <v>7.05</v>
      </c>
      <c r="AE125" s="15">
        <f>IF(SUMIFS(Data!$G:$G,Data!$B:$B,'Interest Rates'!AE$4,Data!$A:$A,'Interest Rates'!$S125)=0,NA(),SUMIFS(Data!$G:$G,Data!$B:$B,'Interest Rates'!AE$4,Data!$A:$A,'Interest Rates'!$S125))</f>
        <v>6.8</v>
      </c>
      <c r="AF125" s="15">
        <f>IF(SUMIFS(Data!$G:$G,Data!$B:$B,'Interest Rates'!AF$4,Data!$A:$A,'Interest Rates'!$S125)=0,NA(),SUMIFS(Data!$G:$G,Data!$B:$B,'Interest Rates'!AF$4,Data!$A:$A,'Interest Rates'!$S125))</f>
        <v>6.38</v>
      </c>
      <c r="AG125" s="15" t="e">
        <f>IF(SUMIFS(Data!$G:$G,Data!$B:$B,'Interest Rates'!AG$4,Data!$A:$A,'Interest Rates'!$S125)=0,NA(),SUMIFS(Data!$G:$G,Data!$B:$B,'Interest Rates'!AG$4,Data!$A:$A,'Interest Rates'!$S125))</f>
        <v>#N/A</v>
      </c>
      <c r="AH125" s="15" t="e">
        <f>IF(SUMIFS(Data!$G:$G,Data!$B:$B,'Interest Rates'!AH$4,Data!$A:$A,'Interest Rates'!$S125)=0,NA(),SUMIFS(Data!$G:$G,Data!$B:$B,'Interest Rates'!AH$4,Data!$A:$A,'Interest Rates'!$S125))</f>
        <v>#N/A</v>
      </c>
      <c r="AI125" s="15" t="e">
        <f>IF(SUMIFS(Data!$G:$G,Data!$B:$B,'Interest Rates'!AI$4,Data!$A:$A,'Interest Rates'!$S125)=0,NA(),SUMIFS(Data!$G:$G,Data!$B:$B,'Interest Rates'!AI$4,Data!$A:$A,'Interest Rates'!$S125))</f>
        <v>#N/A</v>
      </c>
      <c r="AJ125" s="15" t="e">
        <f>IF(SUMIFS(Data!$G:$G,Data!$B:$B,'Interest Rates'!AJ$4,Data!$A:$A,'Interest Rates'!$S125)=0,NA(),SUMIFS(Data!$G:$G,Data!$B:$B,'Interest Rates'!AJ$4,Data!$A:$A,'Interest Rates'!$S125))</f>
        <v>#N/A</v>
      </c>
      <c r="AK125" s="15" t="e">
        <f>IF(SUMIFS(Data!$G:$G,Data!$B:$B,'Interest Rates'!AK$4,Data!$A:$A,'Interest Rates'!$S125)=0,NA(),SUMIFS(Data!$G:$G,Data!$B:$B,'Interest Rates'!AK$4,Data!$A:$A,'Interest Rates'!$S125))</f>
        <v>#N/A</v>
      </c>
      <c r="AL125" s="15" t="e">
        <f>IF(SUMIFS(Data!$G:$G,Data!$B:$B,'Interest Rates'!AL$4,Data!$A:$A,'Interest Rates'!$S125)=0,NA(),SUMIFS(Data!$G:$G,Data!$B:$B,'Interest Rates'!AL$4,Data!$A:$A,'Interest Rates'!$S125))</f>
        <v>#N/A</v>
      </c>
      <c r="AM125" s="15" t="e">
        <f>IF(SUMIFS(Data!$G:$G,Data!$B:$B,'Interest Rates'!AM$4,Data!$A:$A,'Interest Rates'!$S125)=0,NA(),SUMIFS(Data!$G:$G,Data!$B:$B,'Interest Rates'!AM$4,Data!$A:$A,'Interest Rates'!$S125))</f>
        <v>#N/A</v>
      </c>
    </row>
    <row r="126" spans="19:39" x14ac:dyDescent="0.2">
      <c r="S126" s="28">
        <f t="shared" si="4"/>
        <v>43070</v>
      </c>
      <c r="T126" s="15" t="e">
        <f>IF(SUMIFS(Data!$G:$G,Data!$B:$B,'Interest Rates'!T$4,Data!$A:$A,'Interest Rates'!$S126)=0,NA(),SUMIFS(Data!$G:$G,Data!$B:$B,'Interest Rates'!T$4,Data!$A:$A,'Interest Rates'!$S126))</f>
        <v>#N/A</v>
      </c>
      <c r="U126" s="15" t="e">
        <f>IF(SUMIFS(Data!$G:$G,Data!$B:$B,'Interest Rates'!U$4,Data!$A:$A,'Interest Rates'!$S126)=0,NA(),SUMIFS(Data!$G:$G,Data!$B:$B,'Interest Rates'!U$4,Data!$A:$A,'Interest Rates'!$S126))</f>
        <v>#N/A</v>
      </c>
      <c r="V126" s="15" t="e">
        <f>IF(SUMIFS(Data!$G:$G,Data!$B:$B,'Interest Rates'!V$4,Data!$A:$A,'Interest Rates'!$S126)=0,NA(),SUMIFS(Data!$G:$G,Data!$B:$B,'Interest Rates'!V$4,Data!$A:$A,'Interest Rates'!$S126))</f>
        <v>#N/A</v>
      </c>
      <c r="W126" s="15" t="e">
        <f>IF(SUMIFS(Data!$G:$G,Data!$B:$B,'Interest Rates'!W$4,Data!$A:$A,'Interest Rates'!$S126)=0,NA(),SUMIFS(Data!$G:$G,Data!$B:$B,'Interest Rates'!W$4,Data!$A:$A,'Interest Rates'!$S126))</f>
        <v>#N/A</v>
      </c>
      <c r="X126" s="15" t="e">
        <f>IF(SUMIFS(Data!$G:$G,Data!$B:$B,'Interest Rates'!X$4,Data!$A:$A,'Interest Rates'!$S126)=0,NA(),SUMIFS(Data!$G:$G,Data!$B:$B,'Interest Rates'!X$4,Data!$A:$A,'Interest Rates'!$S126))</f>
        <v>#N/A</v>
      </c>
      <c r="Y126" s="15" t="e">
        <f>IF(SUMIFS(Data!$G:$G,Data!$B:$B,'Interest Rates'!Y$4,Data!$A:$A,'Interest Rates'!$S126)=0,NA(),SUMIFS(Data!$G:$G,Data!$B:$B,'Interest Rates'!Y$4,Data!$A:$A,'Interest Rates'!$S126))</f>
        <v>#N/A</v>
      </c>
      <c r="Z126" s="15" t="e">
        <f>IF(SUMIFS(Data!$G:$G,Data!$B:$B,'Interest Rates'!Z$4,Data!$A:$A,'Interest Rates'!$S126)=0,NA(),SUMIFS(Data!$G:$G,Data!$B:$B,'Interest Rates'!Z$4,Data!$A:$A,'Interest Rates'!$S126))</f>
        <v>#N/A</v>
      </c>
      <c r="AA126" s="15" t="e">
        <f>IF(SUMIFS(Data!$G:$G,Data!$B:$B,'Interest Rates'!AA$4,Data!$A:$A,'Interest Rates'!$S126)=0,NA(),SUMIFS(Data!$G:$G,Data!$B:$B,'Interest Rates'!AA$4,Data!$A:$A,'Interest Rates'!$S126))</f>
        <v>#N/A</v>
      </c>
      <c r="AB126" s="15" t="e">
        <f>IF(SUMIFS(Data!$G:$G,Data!$B:$B,'Interest Rates'!AB$4,Data!$A:$A,'Interest Rates'!$S126)=0,NA(),SUMIFS(Data!$G:$G,Data!$B:$B,'Interest Rates'!AB$4,Data!$A:$A,'Interest Rates'!$S126))</f>
        <v>#N/A</v>
      </c>
      <c r="AC126" s="15" t="e">
        <f>IF(SUMIFS(Data!$G:$G,Data!$B:$B,'Interest Rates'!AC$4,Data!$A:$A,'Interest Rates'!$S126)=0,NA(),SUMIFS(Data!$G:$G,Data!$B:$B,'Interest Rates'!AC$4,Data!$A:$A,'Interest Rates'!$S126))</f>
        <v>#N/A</v>
      </c>
      <c r="AD126" s="15">
        <f>IF(SUMIFS(Data!$G:$G,Data!$B:$B,'Interest Rates'!AD$4,Data!$A:$A,'Interest Rates'!$S126)=0,NA(),SUMIFS(Data!$G:$G,Data!$B:$B,'Interest Rates'!AD$4,Data!$A:$A,'Interest Rates'!$S126))</f>
        <v>7.18</v>
      </c>
      <c r="AE126" s="15">
        <f>IF(SUMIFS(Data!$G:$G,Data!$B:$B,'Interest Rates'!AE$4,Data!$A:$A,'Interest Rates'!$S126)=0,NA(),SUMIFS(Data!$G:$G,Data!$B:$B,'Interest Rates'!AE$4,Data!$A:$A,'Interest Rates'!$S126))</f>
        <v>6.75</v>
      </c>
      <c r="AF126" s="15">
        <f>IF(SUMIFS(Data!$G:$G,Data!$B:$B,'Interest Rates'!AF$4,Data!$A:$A,'Interest Rates'!$S126)=0,NA(),SUMIFS(Data!$G:$G,Data!$B:$B,'Interest Rates'!AF$4,Data!$A:$A,'Interest Rates'!$S126))</f>
        <v>6.25</v>
      </c>
      <c r="AG126" s="15">
        <f>IF(SUMIFS(Data!$G:$G,Data!$B:$B,'Interest Rates'!AG$4,Data!$A:$A,'Interest Rates'!$S126)=0,NA(),SUMIFS(Data!$G:$G,Data!$B:$B,'Interest Rates'!AG$4,Data!$A:$A,'Interest Rates'!$S126))</f>
        <v>5.76</v>
      </c>
      <c r="AH126" s="15" t="e">
        <f>IF(SUMIFS(Data!$G:$G,Data!$B:$B,'Interest Rates'!AH$4,Data!$A:$A,'Interest Rates'!$S126)=0,NA(),SUMIFS(Data!$G:$G,Data!$B:$B,'Interest Rates'!AH$4,Data!$A:$A,'Interest Rates'!$S126))</f>
        <v>#N/A</v>
      </c>
      <c r="AI126" s="15" t="e">
        <f>IF(SUMIFS(Data!$G:$G,Data!$B:$B,'Interest Rates'!AI$4,Data!$A:$A,'Interest Rates'!$S126)=0,NA(),SUMIFS(Data!$G:$G,Data!$B:$B,'Interest Rates'!AI$4,Data!$A:$A,'Interest Rates'!$S126))</f>
        <v>#N/A</v>
      </c>
      <c r="AJ126" s="15" t="e">
        <f>IF(SUMIFS(Data!$G:$G,Data!$B:$B,'Interest Rates'!AJ$4,Data!$A:$A,'Interest Rates'!$S126)=0,NA(),SUMIFS(Data!$G:$G,Data!$B:$B,'Interest Rates'!AJ$4,Data!$A:$A,'Interest Rates'!$S126))</f>
        <v>#N/A</v>
      </c>
      <c r="AK126" s="15" t="e">
        <f>IF(SUMIFS(Data!$G:$G,Data!$B:$B,'Interest Rates'!AK$4,Data!$A:$A,'Interest Rates'!$S126)=0,NA(),SUMIFS(Data!$G:$G,Data!$B:$B,'Interest Rates'!AK$4,Data!$A:$A,'Interest Rates'!$S126))</f>
        <v>#N/A</v>
      </c>
      <c r="AL126" s="15" t="e">
        <f>IF(SUMIFS(Data!$G:$G,Data!$B:$B,'Interest Rates'!AL$4,Data!$A:$A,'Interest Rates'!$S126)=0,NA(),SUMIFS(Data!$G:$G,Data!$B:$B,'Interest Rates'!AL$4,Data!$A:$A,'Interest Rates'!$S126))</f>
        <v>#N/A</v>
      </c>
      <c r="AM126" s="15" t="e">
        <f>IF(SUMIFS(Data!$G:$G,Data!$B:$B,'Interest Rates'!AM$4,Data!$A:$A,'Interest Rates'!$S126)=0,NA(),SUMIFS(Data!$G:$G,Data!$B:$B,'Interest Rates'!AM$4,Data!$A:$A,'Interest Rates'!$S126))</f>
        <v>#N/A</v>
      </c>
    </row>
    <row r="127" spans="19:39" x14ac:dyDescent="0.2">
      <c r="S127" s="28">
        <f t="shared" si="4"/>
        <v>43101</v>
      </c>
      <c r="T127" s="15" t="e">
        <f>IF(SUMIFS(Data!$G:$G,Data!$B:$B,'Interest Rates'!T$4,Data!$A:$A,'Interest Rates'!$S127)=0,NA(),SUMIFS(Data!$G:$G,Data!$B:$B,'Interest Rates'!T$4,Data!$A:$A,'Interest Rates'!$S127))</f>
        <v>#N/A</v>
      </c>
      <c r="U127" s="15" t="e">
        <f>IF(SUMIFS(Data!$G:$G,Data!$B:$B,'Interest Rates'!U$4,Data!$A:$A,'Interest Rates'!$S127)=0,NA(),SUMIFS(Data!$G:$G,Data!$B:$B,'Interest Rates'!U$4,Data!$A:$A,'Interest Rates'!$S127))</f>
        <v>#N/A</v>
      </c>
      <c r="V127" s="15" t="e">
        <f>IF(SUMIFS(Data!$G:$G,Data!$B:$B,'Interest Rates'!V$4,Data!$A:$A,'Interest Rates'!$S127)=0,NA(),SUMIFS(Data!$G:$G,Data!$B:$B,'Interest Rates'!V$4,Data!$A:$A,'Interest Rates'!$S127))</f>
        <v>#N/A</v>
      </c>
      <c r="W127" s="15" t="e">
        <f>IF(SUMIFS(Data!$G:$G,Data!$B:$B,'Interest Rates'!W$4,Data!$A:$A,'Interest Rates'!$S127)=0,NA(),SUMIFS(Data!$G:$G,Data!$B:$B,'Interest Rates'!W$4,Data!$A:$A,'Interest Rates'!$S127))</f>
        <v>#N/A</v>
      </c>
      <c r="X127" s="15" t="e">
        <f>IF(SUMIFS(Data!$G:$G,Data!$B:$B,'Interest Rates'!X$4,Data!$A:$A,'Interest Rates'!$S127)=0,NA(),SUMIFS(Data!$G:$G,Data!$B:$B,'Interest Rates'!X$4,Data!$A:$A,'Interest Rates'!$S127))</f>
        <v>#N/A</v>
      </c>
      <c r="Y127" s="15" t="e">
        <f>IF(SUMIFS(Data!$G:$G,Data!$B:$B,'Interest Rates'!Y$4,Data!$A:$A,'Interest Rates'!$S127)=0,NA(),SUMIFS(Data!$G:$G,Data!$B:$B,'Interest Rates'!Y$4,Data!$A:$A,'Interest Rates'!$S127))</f>
        <v>#N/A</v>
      </c>
      <c r="Z127" s="15" t="e">
        <f>IF(SUMIFS(Data!$G:$G,Data!$B:$B,'Interest Rates'!Z$4,Data!$A:$A,'Interest Rates'!$S127)=0,NA(),SUMIFS(Data!$G:$G,Data!$B:$B,'Interest Rates'!Z$4,Data!$A:$A,'Interest Rates'!$S127))</f>
        <v>#N/A</v>
      </c>
      <c r="AA127" s="15" t="e">
        <f>IF(SUMIFS(Data!$G:$G,Data!$B:$B,'Interest Rates'!AA$4,Data!$A:$A,'Interest Rates'!$S127)=0,NA(),SUMIFS(Data!$G:$G,Data!$B:$B,'Interest Rates'!AA$4,Data!$A:$A,'Interest Rates'!$S127))</f>
        <v>#N/A</v>
      </c>
      <c r="AB127" s="15" t="e">
        <f>IF(SUMIFS(Data!$G:$G,Data!$B:$B,'Interest Rates'!AB$4,Data!$A:$A,'Interest Rates'!$S127)=0,NA(),SUMIFS(Data!$G:$G,Data!$B:$B,'Interest Rates'!AB$4,Data!$A:$A,'Interest Rates'!$S127))</f>
        <v>#N/A</v>
      </c>
      <c r="AC127" s="15" t="e">
        <f>IF(SUMIFS(Data!$G:$G,Data!$B:$B,'Interest Rates'!AC$4,Data!$A:$A,'Interest Rates'!$S127)=0,NA(),SUMIFS(Data!$G:$G,Data!$B:$B,'Interest Rates'!AC$4,Data!$A:$A,'Interest Rates'!$S127))</f>
        <v>#N/A</v>
      </c>
      <c r="AD127" s="15" t="e">
        <f>IF(SUMIFS(Data!$G:$G,Data!$B:$B,'Interest Rates'!AD$4,Data!$A:$A,'Interest Rates'!$S127)=0,NA(),SUMIFS(Data!$G:$G,Data!$B:$B,'Interest Rates'!AD$4,Data!$A:$A,'Interest Rates'!$S127))</f>
        <v>#N/A</v>
      </c>
      <c r="AE127" s="15">
        <f>IF(SUMIFS(Data!$G:$G,Data!$B:$B,'Interest Rates'!AE$4,Data!$A:$A,'Interest Rates'!$S127)=0,NA(),SUMIFS(Data!$G:$G,Data!$B:$B,'Interest Rates'!AE$4,Data!$A:$A,'Interest Rates'!$S127))</f>
        <v>7.4</v>
      </c>
      <c r="AF127" s="15">
        <f>IF(SUMIFS(Data!$G:$G,Data!$B:$B,'Interest Rates'!AF$4,Data!$A:$A,'Interest Rates'!$S127)=0,NA(),SUMIFS(Data!$G:$G,Data!$B:$B,'Interest Rates'!AF$4,Data!$A:$A,'Interest Rates'!$S127))</f>
        <v>6.9</v>
      </c>
      <c r="AG127" s="15">
        <f>IF(SUMIFS(Data!$G:$G,Data!$B:$B,'Interest Rates'!AG$4,Data!$A:$A,'Interest Rates'!$S127)=0,NA(),SUMIFS(Data!$G:$G,Data!$B:$B,'Interest Rates'!AG$4,Data!$A:$A,'Interest Rates'!$S127))</f>
        <v>6.5</v>
      </c>
      <c r="AH127" s="15" t="e">
        <f>IF(SUMIFS(Data!$G:$G,Data!$B:$B,'Interest Rates'!AH$4,Data!$A:$A,'Interest Rates'!$S127)=0,NA(),SUMIFS(Data!$G:$G,Data!$B:$B,'Interest Rates'!AH$4,Data!$A:$A,'Interest Rates'!$S127))</f>
        <v>#N/A</v>
      </c>
      <c r="AI127" s="15" t="e">
        <f>IF(SUMIFS(Data!$G:$G,Data!$B:$B,'Interest Rates'!AI$4,Data!$A:$A,'Interest Rates'!$S127)=0,NA(),SUMIFS(Data!$G:$G,Data!$B:$B,'Interest Rates'!AI$4,Data!$A:$A,'Interest Rates'!$S127))</f>
        <v>#N/A</v>
      </c>
      <c r="AJ127" s="15" t="e">
        <f>IF(SUMIFS(Data!$G:$G,Data!$B:$B,'Interest Rates'!AJ$4,Data!$A:$A,'Interest Rates'!$S127)=0,NA(),SUMIFS(Data!$G:$G,Data!$B:$B,'Interest Rates'!AJ$4,Data!$A:$A,'Interest Rates'!$S127))</f>
        <v>#N/A</v>
      </c>
      <c r="AK127" s="15" t="e">
        <f>IF(SUMIFS(Data!$G:$G,Data!$B:$B,'Interest Rates'!AK$4,Data!$A:$A,'Interest Rates'!$S127)=0,NA(),SUMIFS(Data!$G:$G,Data!$B:$B,'Interest Rates'!AK$4,Data!$A:$A,'Interest Rates'!$S127))</f>
        <v>#N/A</v>
      </c>
      <c r="AL127" s="15" t="e">
        <f>IF(SUMIFS(Data!$G:$G,Data!$B:$B,'Interest Rates'!AL$4,Data!$A:$A,'Interest Rates'!$S127)=0,NA(),SUMIFS(Data!$G:$G,Data!$B:$B,'Interest Rates'!AL$4,Data!$A:$A,'Interest Rates'!$S127))</f>
        <v>#N/A</v>
      </c>
      <c r="AM127" s="15" t="e">
        <f>IF(SUMIFS(Data!$G:$G,Data!$B:$B,'Interest Rates'!AM$4,Data!$A:$A,'Interest Rates'!$S127)=0,NA(),SUMIFS(Data!$G:$G,Data!$B:$B,'Interest Rates'!AM$4,Data!$A:$A,'Interest Rates'!$S127))</f>
        <v>#N/A</v>
      </c>
    </row>
    <row r="128" spans="19:39" x14ac:dyDescent="0.2">
      <c r="S128" s="28">
        <f t="shared" si="4"/>
        <v>43132</v>
      </c>
      <c r="T128" s="15" t="e">
        <f>IF(SUMIFS(Data!$G:$G,Data!$B:$B,'Interest Rates'!T$4,Data!$A:$A,'Interest Rates'!$S128)=0,NA(),SUMIFS(Data!$G:$G,Data!$B:$B,'Interest Rates'!T$4,Data!$A:$A,'Interest Rates'!$S128))</f>
        <v>#N/A</v>
      </c>
      <c r="U128" s="15" t="e">
        <f>IF(SUMIFS(Data!$G:$G,Data!$B:$B,'Interest Rates'!U$4,Data!$A:$A,'Interest Rates'!$S128)=0,NA(),SUMIFS(Data!$G:$G,Data!$B:$B,'Interest Rates'!U$4,Data!$A:$A,'Interest Rates'!$S128))</f>
        <v>#N/A</v>
      </c>
      <c r="V128" s="15" t="e">
        <f>IF(SUMIFS(Data!$G:$G,Data!$B:$B,'Interest Rates'!V$4,Data!$A:$A,'Interest Rates'!$S128)=0,NA(),SUMIFS(Data!$G:$G,Data!$B:$B,'Interest Rates'!V$4,Data!$A:$A,'Interest Rates'!$S128))</f>
        <v>#N/A</v>
      </c>
      <c r="W128" s="15" t="e">
        <f>IF(SUMIFS(Data!$G:$G,Data!$B:$B,'Interest Rates'!W$4,Data!$A:$A,'Interest Rates'!$S128)=0,NA(),SUMIFS(Data!$G:$G,Data!$B:$B,'Interest Rates'!W$4,Data!$A:$A,'Interest Rates'!$S128))</f>
        <v>#N/A</v>
      </c>
      <c r="X128" s="15" t="e">
        <f>IF(SUMIFS(Data!$G:$G,Data!$B:$B,'Interest Rates'!X$4,Data!$A:$A,'Interest Rates'!$S128)=0,NA(),SUMIFS(Data!$G:$G,Data!$B:$B,'Interest Rates'!X$4,Data!$A:$A,'Interest Rates'!$S128))</f>
        <v>#N/A</v>
      </c>
      <c r="Y128" s="15" t="e">
        <f>IF(SUMIFS(Data!$G:$G,Data!$B:$B,'Interest Rates'!Y$4,Data!$A:$A,'Interest Rates'!$S128)=0,NA(),SUMIFS(Data!$G:$G,Data!$B:$B,'Interest Rates'!Y$4,Data!$A:$A,'Interest Rates'!$S128))</f>
        <v>#N/A</v>
      </c>
      <c r="Z128" s="15" t="e">
        <f>IF(SUMIFS(Data!$G:$G,Data!$B:$B,'Interest Rates'!Z$4,Data!$A:$A,'Interest Rates'!$S128)=0,NA(),SUMIFS(Data!$G:$G,Data!$B:$B,'Interest Rates'!Z$4,Data!$A:$A,'Interest Rates'!$S128))</f>
        <v>#N/A</v>
      </c>
      <c r="AA128" s="15" t="e">
        <f>IF(SUMIFS(Data!$G:$G,Data!$B:$B,'Interest Rates'!AA$4,Data!$A:$A,'Interest Rates'!$S128)=0,NA(),SUMIFS(Data!$G:$G,Data!$B:$B,'Interest Rates'!AA$4,Data!$A:$A,'Interest Rates'!$S128))</f>
        <v>#N/A</v>
      </c>
      <c r="AB128" s="15" t="e">
        <f>IF(SUMIFS(Data!$G:$G,Data!$B:$B,'Interest Rates'!AB$4,Data!$A:$A,'Interest Rates'!$S128)=0,NA(),SUMIFS(Data!$G:$G,Data!$B:$B,'Interest Rates'!AB$4,Data!$A:$A,'Interest Rates'!$S128))</f>
        <v>#N/A</v>
      </c>
      <c r="AC128" s="15" t="e">
        <f>IF(SUMIFS(Data!$G:$G,Data!$B:$B,'Interest Rates'!AC$4,Data!$A:$A,'Interest Rates'!$S128)=0,NA(),SUMIFS(Data!$G:$G,Data!$B:$B,'Interest Rates'!AC$4,Data!$A:$A,'Interest Rates'!$S128))</f>
        <v>#N/A</v>
      </c>
      <c r="AD128" s="15" t="e">
        <f>IF(SUMIFS(Data!$G:$G,Data!$B:$B,'Interest Rates'!AD$4,Data!$A:$A,'Interest Rates'!$S128)=0,NA(),SUMIFS(Data!$G:$G,Data!$B:$B,'Interest Rates'!AD$4,Data!$A:$A,'Interest Rates'!$S128))</f>
        <v>#N/A</v>
      </c>
      <c r="AE128" s="15">
        <f>IF(SUMIFS(Data!$G:$G,Data!$B:$B,'Interest Rates'!AE$4,Data!$A:$A,'Interest Rates'!$S128)=0,NA(),SUMIFS(Data!$G:$G,Data!$B:$B,'Interest Rates'!AE$4,Data!$A:$A,'Interest Rates'!$S128))</f>
        <v>7.5</v>
      </c>
      <c r="AF128" s="15">
        <f>IF(SUMIFS(Data!$G:$G,Data!$B:$B,'Interest Rates'!AF$4,Data!$A:$A,'Interest Rates'!$S128)=0,NA(),SUMIFS(Data!$G:$G,Data!$B:$B,'Interest Rates'!AF$4,Data!$A:$A,'Interest Rates'!$S128))</f>
        <v>6.86</v>
      </c>
      <c r="AG128" s="15">
        <f>IF(SUMIFS(Data!$G:$G,Data!$B:$B,'Interest Rates'!AG$4,Data!$A:$A,'Interest Rates'!$S128)=0,NA(),SUMIFS(Data!$G:$G,Data!$B:$B,'Interest Rates'!AG$4,Data!$A:$A,'Interest Rates'!$S128))</f>
        <v>6.75</v>
      </c>
      <c r="AH128" s="15" t="e">
        <f>IF(SUMIFS(Data!$G:$G,Data!$B:$B,'Interest Rates'!AH$4,Data!$A:$A,'Interest Rates'!$S128)=0,NA(),SUMIFS(Data!$G:$G,Data!$B:$B,'Interest Rates'!AH$4,Data!$A:$A,'Interest Rates'!$S128))</f>
        <v>#N/A</v>
      </c>
      <c r="AI128" s="15" t="e">
        <f>IF(SUMIFS(Data!$G:$G,Data!$B:$B,'Interest Rates'!AI$4,Data!$A:$A,'Interest Rates'!$S128)=0,NA(),SUMIFS(Data!$G:$G,Data!$B:$B,'Interest Rates'!AI$4,Data!$A:$A,'Interest Rates'!$S128))</f>
        <v>#N/A</v>
      </c>
      <c r="AJ128" s="15" t="e">
        <f>IF(SUMIFS(Data!$G:$G,Data!$B:$B,'Interest Rates'!AJ$4,Data!$A:$A,'Interest Rates'!$S128)=0,NA(),SUMIFS(Data!$G:$G,Data!$B:$B,'Interest Rates'!AJ$4,Data!$A:$A,'Interest Rates'!$S128))</f>
        <v>#N/A</v>
      </c>
      <c r="AK128" s="15" t="e">
        <f>IF(SUMIFS(Data!$G:$G,Data!$B:$B,'Interest Rates'!AK$4,Data!$A:$A,'Interest Rates'!$S128)=0,NA(),SUMIFS(Data!$G:$G,Data!$B:$B,'Interest Rates'!AK$4,Data!$A:$A,'Interest Rates'!$S128))</f>
        <v>#N/A</v>
      </c>
      <c r="AL128" s="15" t="e">
        <f>IF(SUMIFS(Data!$G:$G,Data!$B:$B,'Interest Rates'!AL$4,Data!$A:$A,'Interest Rates'!$S128)=0,NA(),SUMIFS(Data!$G:$G,Data!$B:$B,'Interest Rates'!AL$4,Data!$A:$A,'Interest Rates'!$S128))</f>
        <v>#N/A</v>
      </c>
      <c r="AM128" s="15" t="e">
        <f>IF(SUMIFS(Data!$G:$G,Data!$B:$B,'Interest Rates'!AM$4,Data!$A:$A,'Interest Rates'!$S128)=0,NA(),SUMIFS(Data!$G:$G,Data!$B:$B,'Interest Rates'!AM$4,Data!$A:$A,'Interest Rates'!$S128))</f>
        <v>#N/A</v>
      </c>
    </row>
    <row r="129" spans="19:39" x14ac:dyDescent="0.2">
      <c r="S129" s="28">
        <f t="shared" si="4"/>
        <v>43160</v>
      </c>
      <c r="T129" s="15" t="e">
        <f>IF(SUMIFS(Data!$G:$G,Data!$B:$B,'Interest Rates'!T$4,Data!$A:$A,'Interest Rates'!$S129)=0,NA(),SUMIFS(Data!$G:$G,Data!$B:$B,'Interest Rates'!T$4,Data!$A:$A,'Interest Rates'!$S129))</f>
        <v>#N/A</v>
      </c>
      <c r="U129" s="15" t="e">
        <f>IF(SUMIFS(Data!$G:$G,Data!$B:$B,'Interest Rates'!U$4,Data!$A:$A,'Interest Rates'!$S129)=0,NA(),SUMIFS(Data!$G:$G,Data!$B:$B,'Interest Rates'!U$4,Data!$A:$A,'Interest Rates'!$S129))</f>
        <v>#N/A</v>
      </c>
      <c r="V129" s="15" t="e">
        <f>IF(SUMIFS(Data!$G:$G,Data!$B:$B,'Interest Rates'!V$4,Data!$A:$A,'Interest Rates'!$S129)=0,NA(),SUMIFS(Data!$G:$G,Data!$B:$B,'Interest Rates'!V$4,Data!$A:$A,'Interest Rates'!$S129))</f>
        <v>#N/A</v>
      </c>
      <c r="W129" s="15" t="e">
        <f>IF(SUMIFS(Data!$G:$G,Data!$B:$B,'Interest Rates'!W$4,Data!$A:$A,'Interest Rates'!$S129)=0,NA(),SUMIFS(Data!$G:$G,Data!$B:$B,'Interest Rates'!W$4,Data!$A:$A,'Interest Rates'!$S129))</f>
        <v>#N/A</v>
      </c>
      <c r="X129" s="15" t="e">
        <f>IF(SUMIFS(Data!$G:$G,Data!$B:$B,'Interest Rates'!X$4,Data!$A:$A,'Interest Rates'!$S129)=0,NA(),SUMIFS(Data!$G:$G,Data!$B:$B,'Interest Rates'!X$4,Data!$A:$A,'Interest Rates'!$S129))</f>
        <v>#N/A</v>
      </c>
      <c r="Y129" s="15" t="e">
        <f>IF(SUMIFS(Data!$G:$G,Data!$B:$B,'Interest Rates'!Y$4,Data!$A:$A,'Interest Rates'!$S129)=0,NA(),SUMIFS(Data!$G:$G,Data!$B:$B,'Interest Rates'!Y$4,Data!$A:$A,'Interest Rates'!$S129))</f>
        <v>#N/A</v>
      </c>
      <c r="Z129" s="15" t="e">
        <f>IF(SUMIFS(Data!$G:$G,Data!$B:$B,'Interest Rates'!Z$4,Data!$A:$A,'Interest Rates'!$S129)=0,NA(),SUMIFS(Data!$G:$G,Data!$B:$B,'Interest Rates'!Z$4,Data!$A:$A,'Interest Rates'!$S129))</f>
        <v>#N/A</v>
      </c>
      <c r="AA129" s="15" t="e">
        <f>IF(SUMIFS(Data!$G:$G,Data!$B:$B,'Interest Rates'!AA$4,Data!$A:$A,'Interest Rates'!$S129)=0,NA(),SUMIFS(Data!$G:$G,Data!$B:$B,'Interest Rates'!AA$4,Data!$A:$A,'Interest Rates'!$S129))</f>
        <v>#N/A</v>
      </c>
      <c r="AB129" s="15" t="e">
        <f>IF(SUMIFS(Data!$G:$G,Data!$B:$B,'Interest Rates'!AB$4,Data!$A:$A,'Interest Rates'!$S129)=0,NA(),SUMIFS(Data!$G:$G,Data!$B:$B,'Interest Rates'!AB$4,Data!$A:$A,'Interest Rates'!$S129))</f>
        <v>#N/A</v>
      </c>
      <c r="AC129" s="15" t="e">
        <f>IF(SUMIFS(Data!$G:$G,Data!$B:$B,'Interest Rates'!AC$4,Data!$A:$A,'Interest Rates'!$S129)=0,NA(),SUMIFS(Data!$G:$G,Data!$B:$B,'Interest Rates'!AC$4,Data!$A:$A,'Interest Rates'!$S129))</f>
        <v>#N/A</v>
      </c>
      <c r="AD129" s="15" t="e">
        <f>IF(SUMIFS(Data!$G:$G,Data!$B:$B,'Interest Rates'!AD$4,Data!$A:$A,'Interest Rates'!$S129)=0,NA(),SUMIFS(Data!$G:$G,Data!$B:$B,'Interest Rates'!AD$4,Data!$A:$A,'Interest Rates'!$S129))</f>
        <v>#N/A</v>
      </c>
      <c r="AE129" s="15">
        <f>IF(SUMIFS(Data!$G:$G,Data!$B:$B,'Interest Rates'!AE$4,Data!$A:$A,'Interest Rates'!$S129)=0,NA(),SUMIFS(Data!$G:$G,Data!$B:$B,'Interest Rates'!AE$4,Data!$A:$A,'Interest Rates'!$S129))</f>
        <v>7.5</v>
      </c>
      <c r="AF129" s="15">
        <f>IF(SUMIFS(Data!$G:$G,Data!$B:$B,'Interest Rates'!AF$4,Data!$A:$A,'Interest Rates'!$S129)=0,NA(),SUMIFS(Data!$G:$G,Data!$B:$B,'Interest Rates'!AF$4,Data!$A:$A,'Interest Rates'!$S129))</f>
        <v>6.7750000000000004</v>
      </c>
      <c r="AG129" s="15">
        <f>IF(SUMIFS(Data!$G:$G,Data!$B:$B,'Interest Rates'!AG$4,Data!$A:$A,'Interest Rates'!$S129)=0,NA(),SUMIFS(Data!$G:$G,Data!$B:$B,'Interest Rates'!AG$4,Data!$A:$A,'Interest Rates'!$S129))</f>
        <v>6.48</v>
      </c>
      <c r="AH129" s="15" t="e">
        <f>IF(SUMIFS(Data!$G:$G,Data!$B:$B,'Interest Rates'!AH$4,Data!$A:$A,'Interest Rates'!$S129)=0,NA(),SUMIFS(Data!$G:$G,Data!$B:$B,'Interest Rates'!AH$4,Data!$A:$A,'Interest Rates'!$S129))</f>
        <v>#N/A</v>
      </c>
      <c r="AI129" s="15" t="e">
        <f>IF(SUMIFS(Data!$G:$G,Data!$B:$B,'Interest Rates'!AI$4,Data!$A:$A,'Interest Rates'!$S129)=0,NA(),SUMIFS(Data!$G:$G,Data!$B:$B,'Interest Rates'!AI$4,Data!$A:$A,'Interest Rates'!$S129))</f>
        <v>#N/A</v>
      </c>
      <c r="AJ129" s="15" t="e">
        <f>IF(SUMIFS(Data!$G:$G,Data!$B:$B,'Interest Rates'!AJ$4,Data!$A:$A,'Interest Rates'!$S129)=0,NA(),SUMIFS(Data!$G:$G,Data!$B:$B,'Interest Rates'!AJ$4,Data!$A:$A,'Interest Rates'!$S129))</f>
        <v>#N/A</v>
      </c>
      <c r="AK129" s="15" t="e">
        <f>IF(SUMIFS(Data!$G:$G,Data!$B:$B,'Interest Rates'!AK$4,Data!$A:$A,'Interest Rates'!$S129)=0,NA(),SUMIFS(Data!$G:$G,Data!$B:$B,'Interest Rates'!AK$4,Data!$A:$A,'Interest Rates'!$S129))</f>
        <v>#N/A</v>
      </c>
      <c r="AL129" s="15" t="e">
        <f>IF(SUMIFS(Data!$G:$G,Data!$B:$B,'Interest Rates'!AL$4,Data!$A:$A,'Interest Rates'!$S129)=0,NA(),SUMIFS(Data!$G:$G,Data!$B:$B,'Interest Rates'!AL$4,Data!$A:$A,'Interest Rates'!$S129))</f>
        <v>#N/A</v>
      </c>
      <c r="AM129" s="15" t="e">
        <f>IF(SUMIFS(Data!$G:$G,Data!$B:$B,'Interest Rates'!AM$4,Data!$A:$A,'Interest Rates'!$S129)=0,NA(),SUMIFS(Data!$G:$G,Data!$B:$B,'Interest Rates'!AM$4,Data!$A:$A,'Interest Rates'!$S129))</f>
        <v>#N/A</v>
      </c>
    </row>
    <row r="130" spans="19:39" x14ac:dyDescent="0.2">
      <c r="S130" s="28">
        <f t="shared" si="4"/>
        <v>43191</v>
      </c>
      <c r="T130" s="15" t="e">
        <f>IF(SUMIFS(Data!$G:$G,Data!$B:$B,'Interest Rates'!T$4,Data!$A:$A,'Interest Rates'!$S130)=0,NA(),SUMIFS(Data!$G:$G,Data!$B:$B,'Interest Rates'!T$4,Data!$A:$A,'Interest Rates'!$S130))</f>
        <v>#N/A</v>
      </c>
      <c r="U130" s="15" t="e">
        <f>IF(SUMIFS(Data!$G:$G,Data!$B:$B,'Interest Rates'!U$4,Data!$A:$A,'Interest Rates'!$S130)=0,NA(),SUMIFS(Data!$G:$G,Data!$B:$B,'Interest Rates'!U$4,Data!$A:$A,'Interest Rates'!$S130))</f>
        <v>#N/A</v>
      </c>
      <c r="V130" s="15" t="e">
        <f>IF(SUMIFS(Data!$G:$G,Data!$B:$B,'Interest Rates'!V$4,Data!$A:$A,'Interest Rates'!$S130)=0,NA(),SUMIFS(Data!$G:$G,Data!$B:$B,'Interest Rates'!V$4,Data!$A:$A,'Interest Rates'!$S130))</f>
        <v>#N/A</v>
      </c>
      <c r="W130" s="15" t="e">
        <f>IF(SUMIFS(Data!$G:$G,Data!$B:$B,'Interest Rates'!W$4,Data!$A:$A,'Interest Rates'!$S130)=0,NA(),SUMIFS(Data!$G:$G,Data!$B:$B,'Interest Rates'!W$4,Data!$A:$A,'Interest Rates'!$S130))</f>
        <v>#N/A</v>
      </c>
      <c r="X130" s="15" t="e">
        <f>IF(SUMIFS(Data!$G:$G,Data!$B:$B,'Interest Rates'!X$4,Data!$A:$A,'Interest Rates'!$S130)=0,NA(),SUMIFS(Data!$G:$G,Data!$B:$B,'Interest Rates'!X$4,Data!$A:$A,'Interest Rates'!$S130))</f>
        <v>#N/A</v>
      </c>
      <c r="Y130" s="15" t="e">
        <f>IF(SUMIFS(Data!$G:$G,Data!$B:$B,'Interest Rates'!Y$4,Data!$A:$A,'Interest Rates'!$S130)=0,NA(),SUMIFS(Data!$G:$G,Data!$B:$B,'Interest Rates'!Y$4,Data!$A:$A,'Interest Rates'!$S130))</f>
        <v>#N/A</v>
      </c>
      <c r="Z130" s="15" t="e">
        <f>IF(SUMIFS(Data!$G:$G,Data!$B:$B,'Interest Rates'!Z$4,Data!$A:$A,'Interest Rates'!$S130)=0,NA(),SUMIFS(Data!$G:$G,Data!$B:$B,'Interest Rates'!Z$4,Data!$A:$A,'Interest Rates'!$S130))</f>
        <v>#N/A</v>
      </c>
      <c r="AA130" s="15" t="e">
        <f>IF(SUMIFS(Data!$G:$G,Data!$B:$B,'Interest Rates'!AA$4,Data!$A:$A,'Interest Rates'!$S130)=0,NA(),SUMIFS(Data!$G:$G,Data!$B:$B,'Interest Rates'!AA$4,Data!$A:$A,'Interest Rates'!$S130))</f>
        <v>#N/A</v>
      </c>
      <c r="AB130" s="15" t="e">
        <f>IF(SUMIFS(Data!$G:$G,Data!$B:$B,'Interest Rates'!AB$4,Data!$A:$A,'Interest Rates'!$S130)=0,NA(),SUMIFS(Data!$G:$G,Data!$B:$B,'Interest Rates'!AB$4,Data!$A:$A,'Interest Rates'!$S130))</f>
        <v>#N/A</v>
      </c>
      <c r="AC130" s="15" t="e">
        <f>IF(SUMIFS(Data!$G:$G,Data!$B:$B,'Interest Rates'!AC$4,Data!$A:$A,'Interest Rates'!$S130)=0,NA(),SUMIFS(Data!$G:$G,Data!$B:$B,'Interest Rates'!AC$4,Data!$A:$A,'Interest Rates'!$S130))</f>
        <v>#N/A</v>
      </c>
      <c r="AD130" s="15" t="e">
        <f>IF(SUMIFS(Data!$G:$G,Data!$B:$B,'Interest Rates'!AD$4,Data!$A:$A,'Interest Rates'!$S130)=0,NA(),SUMIFS(Data!$G:$G,Data!$B:$B,'Interest Rates'!AD$4,Data!$A:$A,'Interest Rates'!$S130))</f>
        <v>#N/A</v>
      </c>
      <c r="AE130" s="15">
        <f>IF(SUMIFS(Data!$G:$G,Data!$B:$B,'Interest Rates'!AE$4,Data!$A:$A,'Interest Rates'!$S130)=0,NA(),SUMIFS(Data!$G:$G,Data!$B:$B,'Interest Rates'!AE$4,Data!$A:$A,'Interest Rates'!$S130))</f>
        <v>7.42</v>
      </c>
      <c r="AF130" s="15">
        <f>IF(SUMIFS(Data!$G:$G,Data!$B:$B,'Interest Rates'!AF$4,Data!$A:$A,'Interest Rates'!$S130)=0,NA(),SUMIFS(Data!$G:$G,Data!$B:$B,'Interest Rates'!AF$4,Data!$A:$A,'Interest Rates'!$S130))</f>
        <v>6.72</v>
      </c>
      <c r="AG130" s="15">
        <f>IF(SUMIFS(Data!$G:$G,Data!$B:$B,'Interest Rates'!AG$4,Data!$A:$A,'Interest Rates'!$S130)=0,NA(),SUMIFS(Data!$G:$G,Data!$B:$B,'Interest Rates'!AG$4,Data!$A:$A,'Interest Rates'!$S130))</f>
        <v>6.53</v>
      </c>
      <c r="AH130" s="15" t="e">
        <f>IF(SUMIFS(Data!$G:$G,Data!$B:$B,'Interest Rates'!AH$4,Data!$A:$A,'Interest Rates'!$S130)=0,NA(),SUMIFS(Data!$G:$G,Data!$B:$B,'Interest Rates'!AH$4,Data!$A:$A,'Interest Rates'!$S130))</f>
        <v>#N/A</v>
      </c>
      <c r="AI130" s="15" t="e">
        <f>IF(SUMIFS(Data!$G:$G,Data!$B:$B,'Interest Rates'!AI$4,Data!$A:$A,'Interest Rates'!$S130)=0,NA(),SUMIFS(Data!$G:$G,Data!$B:$B,'Interest Rates'!AI$4,Data!$A:$A,'Interest Rates'!$S130))</f>
        <v>#N/A</v>
      </c>
      <c r="AJ130" s="15" t="e">
        <f>IF(SUMIFS(Data!$G:$G,Data!$B:$B,'Interest Rates'!AJ$4,Data!$A:$A,'Interest Rates'!$S130)=0,NA(),SUMIFS(Data!$G:$G,Data!$B:$B,'Interest Rates'!AJ$4,Data!$A:$A,'Interest Rates'!$S130))</f>
        <v>#N/A</v>
      </c>
      <c r="AK130" s="15" t="e">
        <f>IF(SUMIFS(Data!$G:$G,Data!$B:$B,'Interest Rates'!AK$4,Data!$A:$A,'Interest Rates'!$S130)=0,NA(),SUMIFS(Data!$G:$G,Data!$B:$B,'Interest Rates'!AK$4,Data!$A:$A,'Interest Rates'!$S130))</f>
        <v>#N/A</v>
      </c>
      <c r="AL130" s="15" t="e">
        <f>IF(SUMIFS(Data!$G:$G,Data!$B:$B,'Interest Rates'!AL$4,Data!$A:$A,'Interest Rates'!$S130)=0,NA(),SUMIFS(Data!$G:$G,Data!$B:$B,'Interest Rates'!AL$4,Data!$A:$A,'Interest Rates'!$S130))</f>
        <v>#N/A</v>
      </c>
      <c r="AM130" s="15" t="e">
        <f>IF(SUMIFS(Data!$G:$G,Data!$B:$B,'Interest Rates'!AM$4,Data!$A:$A,'Interest Rates'!$S130)=0,NA(),SUMIFS(Data!$G:$G,Data!$B:$B,'Interest Rates'!AM$4,Data!$A:$A,'Interest Rates'!$S130))</f>
        <v>#N/A</v>
      </c>
    </row>
    <row r="131" spans="19:39" x14ac:dyDescent="0.2">
      <c r="S131" s="28">
        <f t="shared" si="4"/>
        <v>43221</v>
      </c>
      <c r="T131" s="15" t="e">
        <f>IF(SUMIFS(Data!$G:$G,Data!$B:$B,'Interest Rates'!T$4,Data!$A:$A,'Interest Rates'!$S131)=0,NA(),SUMIFS(Data!$G:$G,Data!$B:$B,'Interest Rates'!T$4,Data!$A:$A,'Interest Rates'!$S131))</f>
        <v>#N/A</v>
      </c>
      <c r="U131" s="15" t="e">
        <f>IF(SUMIFS(Data!$G:$G,Data!$B:$B,'Interest Rates'!U$4,Data!$A:$A,'Interest Rates'!$S131)=0,NA(),SUMIFS(Data!$G:$G,Data!$B:$B,'Interest Rates'!U$4,Data!$A:$A,'Interest Rates'!$S131))</f>
        <v>#N/A</v>
      </c>
      <c r="V131" s="15" t="e">
        <f>IF(SUMIFS(Data!$G:$G,Data!$B:$B,'Interest Rates'!V$4,Data!$A:$A,'Interest Rates'!$S131)=0,NA(),SUMIFS(Data!$G:$G,Data!$B:$B,'Interest Rates'!V$4,Data!$A:$A,'Interest Rates'!$S131))</f>
        <v>#N/A</v>
      </c>
      <c r="W131" s="15" t="e">
        <f>IF(SUMIFS(Data!$G:$G,Data!$B:$B,'Interest Rates'!W$4,Data!$A:$A,'Interest Rates'!$S131)=0,NA(),SUMIFS(Data!$G:$G,Data!$B:$B,'Interest Rates'!W$4,Data!$A:$A,'Interest Rates'!$S131))</f>
        <v>#N/A</v>
      </c>
      <c r="X131" s="15" t="e">
        <f>IF(SUMIFS(Data!$G:$G,Data!$B:$B,'Interest Rates'!X$4,Data!$A:$A,'Interest Rates'!$S131)=0,NA(),SUMIFS(Data!$G:$G,Data!$B:$B,'Interest Rates'!X$4,Data!$A:$A,'Interest Rates'!$S131))</f>
        <v>#N/A</v>
      </c>
      <c r="Y131" s="15" t="e">
        <f>IF(SUMIFS(Data!$G:$G,Data!$B:$B,'Interest Rates'!Y$4,Data!$A:$A,'Interest Rates'!$S131)=0,NA(),SUMIFS(Data!$G:$G,Data!$B:$B,'Interest Rates'!Y$4,Data!$A:$A,'Interest Rates'!$S131))</f>
        <v>#N/A</v>
      </c>
      <c r="Z131" s="15" t="e">
        <f>IF(SUMIFS(Data!$G:$G,Data!$B:$B,'Interest Rates'!Z$4,Data!$A:$A,'Interest Rates'!$S131)=0,NA(),SUMIFS(Data!$G:$G,Data!$B:$B,'Interest Rates'!Z$4,Data!$A:$A,'Interest Rates'!$S131))</f>
        <v>#N/A</v>
      </c>
      <c r="AA131" s="15" t="e">
        <f>IF(SUMIFS(Data!$G:$G,Data!$B:$B,'Interest Rates'!AA$4,Data!$A:$A,'Interest Rates'!$S131)=0,NA(),SUMIFS(Data!$G:$G,Data!$B:$B,'Interest Rates'!AA$4,Data!$A:$A,'Interest Rates'!$S131))</f>
        <v>#N/A</v>
      </c>
      <c r="AB131" s="15" t="e">
        <f>IF(SUMIFS(Data!$G:$G,Data!$B:$B,'Interest Rates'!AB$4,Data!$A:$A,'Interest Rates'!$S131)=0,NA(),SUMIFS(Data!$G:$G,Data!$B:$B,'Interest Rates'!AB$4,Data!$A:$A,'Interest Rates'!$S131))</f>
        <v>#N/A</v>
      </c>
      <c r="AC131" s="15" t="e">
        <f>IF(SUMIFS(Data!$G:$G,Data!$B:$B,'Interest Rates'!AC$4,Data!$A:$A,'Interest Rates'!$S131)=0,NA(),SUMIFS(Data!$G:$G,Data!$B:$B,'Interest Rates'!AC$4,Data!$A:$A,'Interest Rates'!$S131))</f>
        <v>#N/A</v>
      </c>
      <c r="AD131" s="15" t="e">
        <f>IF(SUMIFS(Data!$G:$G,Data!$B:$B,'Interest Rates'!AD$4,Data!$A:$A,'Interest Rates'!$S131)=0,NA(),SUMIFS(Data!$G:$G,Data!$B:$B,'Interest Rates'!AD$4,Data!$A:$A,'Interest Rates'!$S131))</f>
        <v>#N/A</v>
      </c>
      <c r="AE131" s="15">
        <f>IF(SUMIFS(Data!$G:$G,Data!$B:$B,'Interest Rates'!AE$4,Data!$A:$A,'Interest Rates'!$S131)=0,NA(),SUMIFS(Data!$G:$G,Data!$B:$B,'Interest Rates'!AE$4,Data!$A:$A,'Interest Rates'!$S131))</f>
        <v>7.5</v>
      </c>
      <c r="AF131" s="15">
        <f>IF(SUMIFS(Data!$G:$G,Data!$B:$B,'Interest Rates'!AF$4,Data!$A:$A,'Interest Rates'!$S131)=0,NA(),SUMIFS(Data!$G:$G,Data!$B:$B,'Interest Rates'!AF$4,Data!$A:$A,'Interest Rates'!$S131))</f>
        <v>6.8</v>
      </c>
      <c r="AG131" s="15">
        <f>IF(SUMIFS(Data!$G:$G,Data!$B:$B,'Interest Rates'!AG$4,Data!$A:$A,'Interest Rates'!$S131)=0,NA(),SUMIFS(Data!$G:$G,Data!$B:$B,'Interest Rates'!AG$4,Data!$A:$A,'Interest Rates'!$S131))</f>
        <v>6.5449999999999999</v>
      </c>
      <c r="AH131" s="15" t="e">
        <f>IF(SUMIFS(Data!$G:$G,Data!$B:$B,'Interest Rates'!AH$4,Data!$A:$A,'Interest Rates'!$S131)=0,NA(),SUMIFS(Data!$G:$G,Data!$B:$B,'Interest Rates'!AH$4,Data!$A:$A,'Interest Rates'!$S131))</f>
        <v>#N/A</v>
      </c>
      <c r="AI131" s="15" t="e">
        <f>IF(SUMIFS(Data!$G:$G,Data!$B:$B,'Interest Rates'!AI$4,Data!$A:$A,'Interest Rates'!$S131)=0,NA(),SUMIFS(Data!$G:$G,Data!$B:$B,'Interest Rates'!AI$4,Data!$A:$A,'Interest Rates'!$S131))</f>
        <v>#N/A</v>
      </c>
      <c r="AJ131" s="15" t="e">
        <f>IF(SUMIFS(Data!$G:$G,Data!$B:$B,'Interest Rates'!AJ$4,Data!$A:$A,'Interest Rates'!$S131)=0,NA(),SUMIFS(Data!$G:$G,Data!$B:$B,'Interest Rates'!AJ$4,Data!$A:$A,'Interest Rates'!$S131))</f>
        <v>#N/A</v>
      </c>
      <c r="AK131" s="15" t="e">
        <f>IF(SUMIFS(Data!$G:$G,Data!$B:$B,'Interest Rates'!AK$4,Data!$A:$A,'Interest Rates'!$S131)=0,NA(),SUMIFS(Data!$G:$G,Data!$B:$B,'Interest Rates'!AK$4,Data!$A:$A,'Interest Rates'!$S131))</f>
        <v>#N/A</v>
      </c>
      <c r="AL131" s="15" t="e">
        <f>IF(SUMIFS(Data!$G:$G,Data!$B:$B,'Interest Rates'!AL$4,Data!$A:$A,'Interest Rates'!$S131)=0,NA(),SUMIFS(Data!$G:$G,Data!$B:$B,'Interest Rates'!AL$4,Data!$A:$A,'Interest Rates'!$S131))</f>
        <v>#N/A</v>
      </c>
      <c r="AM131" s="15" t="e">
        <f>IF(SUMIFS(Data!$G:$G,Data!$B:$B,'Interest Rates'!AM$4,Data!$A:$A,'Interest Rates'!$S131)=0,NA(),SUMIFS(Data!$G:$G,Data!$B:$B,'Interest Rates'!AM$4,Data!$A:$A,'Interest Rates'!$S131))</f>
        <v>#N/A</v>
      </c>
    </row>
    <row r="132" spans="19:39" x14ac:dyDescent="0.2">
      <c r="S132" s="28">
        <f t="shared" si="4"/>
        <v>43252</v>
      </c>
      <c r="T132" s="15" t="e">
        <f>IF(SUMIFS(Data!$G:$G,Data!$B:$B,'Interest Rates'!T$4,Data!$A:$A,'Interest Rates'!$S132)=0,NA(),SUMIFS(Data!$G:$G,Data!$B:$B,'Interest Rates'!T$4,Data!$A:$A,'Interest Rates'!$S132))</f>
        <v>#N/A</v>
      </c>
      <c r="U132" s="15" t="e">
        <f>IF(SUMIFS(Data!$G:$G,Data!$B:$B,'Interest Rates'!U$4,Data!$A:$A,'Interest Rates'!$S132)=0,NA(),SUMIFS(Data!$G:$G,Data!$B:$B,'Interest Rates'!U$4,Data!$A:$A,'Interest Rates'!$S132))</f>
        <v>#N/A</v>
      </c>
      <c r="V132" s="15" t="e">
        <f>IF(SUMIFS(Data!$G:$G,Data!$B:$B,'Interest Rates'!V$4,Data!$A:$A,'Interest Rates'!$S132)=0,NA(),SUMIFS(Data!$G:$G,Data!$B:$B,'Interest Rates'!V$4,Data!$A:$A,'Interest Rates'!$S132))</f>
        <v>#N/A</v>
      </c>
      <c r="W132" s="15" t="e">
        <f>IF(SUMIFS(Data!$G:$G,Data!$B:$B,'Interest Rates'!W$4,Data!$A:$A,'Interest Rates'!$S132)=0,NA(),SUMIFS(Data!$G:$G,Data!$B:$B,'Interest Rates'!W$4,Data!$A:$A,'Interest Rates'!$S132))</f>
        <v>#N/A</v>
      </c>
      <c r="X132" s="15" t="e">
        <f>IF(SUMIFS(Data!$G:$G,Data!$B:$B,'Interest Rates'!X$4,Data!$A:$A,'Interest Rates'!$S132)=0,NA(),SUMIFS(Data!$G:$G,Data!$B:$B,'Interest Rates'!X$4,Data!$A:$A,'Interest Rates'!$S132))</f>
        <v>#N/A</v>
      </c>
      <c r="Y132" s="15" t="e">
        <f>IF(SUMIFS(Data!$G:$G,Data!$B:$B,'Interest Rates'!Y$4,Data!$A:$A,'Interest Rates'!$S132)=0,NA(),SUMIFS(Data!$G:$G,Data!$B:$B,'Interest Rates'!Y$4,Data!$A:$A,'Interest Rates'!$S132))</f>
        <v>#N/A</v>
      </c>
      <c r="Z132" s="15" t="e">
        <f>IF(SUMIFS(Data!$G:$G,Data!$B:$B,'Interest Rates'!Z$4,Data!$A:$A,'Interest Rates'!$S132)=0,NA(),SUMIFS(Data!$G:$G,Data!$B:$B,'Interest Rates'!Z$4,Data!$A:$A,'Interest Rates'!$S132))</f>
        <v>#N/A</v>
      </c>
      <c r="AA132" s="15" t="e">
        <f>IF(SUMIFS(Data!$G:$G,Data!$B:$B,'Interest Rates'!AA$4,Data!$A:$A,'Interest Rates'!$S132)=0,NA(),SUMIFS(Data!$G:$G,Data!$B:$B,'Interest Rates'!AA$4,Data!$A:$A,'Interest Rates'!$S132))</f>
        <v>#N/A</v>
      </c>
      <c r="AB132" s="15" t="e">
        <f>IF(SUMIFS(Data!$G:$G,Data!$B:$B,'Interest Rates'!AB$4,Data!$A:$A,'Interest Rates'!$S132)=0,NA(),SUMIFS(Data!$G:$G,Data!$B:$B,'Interest Rates'!AB$4,Data!$A:$A,'Interest Rates'!$S132))</f>
        <v>#N/A</v>
      </c>
      <c r="AC132" s="15" t="e">
        <f>IF(SUMIFS(Data!$G:$G,Data!$B:$B,'Interest Rates'!AC$4,Data!$A:$A,'Interest Rates'!$S132)=0,NA(),SUMIFS(Data!$G:$G,Data!$B:$B,'Interest Rates'!AC$4,Data!$A:$A,'Interest Rates'!$S132))</f>
        <v>#N/A</v>
      </c>
      <c r="AD132" s="15" t="e">
        <f>IF(SUMIFS(Data!$G:$G,Data!$B:$B,'Interest Rates'!AD$4,Data!$A:$A,'Interest Rates'!$S132)=0,NA(),SUMIFS(Data!$G:$G,Data!$B:$B,'Interest Rates'!AD$4,Data!$A:$A,'Interest Rates'!$S132))</f>
        <v>#N/A</v>
      </c>
      <c r="AE132" s="15">
        <f>IF(SUMIFS(Data!$G:$G,Data!$B:$B,'Interest Rates'!AE$4,Data!$A:$A,'Interest Rates'!$S132)=0,NA(),SUMIFS(Data!$G:$G,Data!$B:$B,'Interest Rates'!AE$4,Data!$A:$A,'Interest Rates'!$S132))</f>
        <v>7.77</v>
      </c>
      <c r="AF132" s="15">
        <f>IF(SUMIFS(Data!$G:$G,Data!$B:$B,'Interest Rates'!AF$4,Data!$A:$A,'Interest Rates'!$S132)=0,NA(),SUMIFS(Data!$G:$G,Data!$B:$B,'Interest Rates'!AF$4,Data!$A:$A,'Interest Rates'!$S132))</f>
        <v>7.2</v>
      </c>
      <c r="AG132" s="15">
        <f>IF(SUMIFS(Data!$G:$G,Data!$B:$B,'Interest Rates'!AG$4,Data!$A:$A,'Interest Rates'!$S132)=0,NA(),SUMIFS(Data!$G:$G,Data!$B:$B,'Interest Rates'!AG$4,Data!$A:$A,'Interest Rates'!$S132))</f>
        <v>7</v>
      </c>
      <c r="AH132" s="15" t="e">
        <f>IF(SUMIFS(Data!$G:$G,Data!$B:$B,'Interest Rates'!AH$4,Data!$A:$A,'Interest Rates'!$S132)=0,NA(),SUMIFS(Data!$G:$G,Data!$B:$B,'Interest Rates'!AH$4,Data!$A:$A,'Interest Rates'!$S132))</f>
        <v>#N/A</v>
      </c>
      <c r="AI132" s="15" t="e">
        <f>IF(SUMIFS(Data!$G:$G,Data!$B:$B,'Interest Rates'!AI$4,Data!$A:$A,'Interest Rates'!$S132)=0,NA(),SUMIFS(Data!$G:$G,Data!$B:$B,'Interest Rates'!AI$4,Data!$A:$A,'Interest Rates'!$S132))</f>
        <v>#N/A</v>
      </c>
      <c r="AJ132" s="15" t="e">
        <f>IF(SUMIFS(Data!$G:$G,Data!$B:$B,'Interest Rates'!AJ$4,Data!$A:$A,'Interest Rates'!$S132)=0,NA(),SUMIFS(Data!$G:$G,Data!$B:$B,'Interest Rates'!AJ$4,Data!$A:$A,'Interest Rates'!$S132))</f>
        <v>#N/A</v>
      </c>
      <c r="AK132" s="15" t="e">
        <f>IF(SUMIFS(Data!$G:$G,Data!$B:$B,'Interest Rates'!AK$4,Data!$A:$A,'Interest Rates'!$S132)=0,NA(),SUMIFS(Data!$G:$G,Data!$B:$B,'Interest Rates'!AK$4,Data!$A:$A,'Interest Rates'!$S132))</f>
        <v>#N/A</v>
      </c>
      <c r="AL132" s="15" t="e">
        <f>IF(SUMIFS(Data!$G:$G,Data!$B:$B,'Interest Rates'!AL$4,Data!$A:$A,'Interest Rates'!$S132)=0,NA(),SUMIFS(Data!$G:$G,Data!$B:$B,'Interest Rates'!AL$4,Data!$A:$A,'Interest Rates'!$S132))</f>
        <v>#N/A</v>
      </c>
      <c r="AM132" s="15" t="e">
        <f>IF(SUMIFS(Data!$G:$G,Data!$B:$B,'Interest Rates'!AM$4,Data!$A:$A,'Interest Rates'!$S132)=0,NA(),SUMIFS(Data!$G:$G,Data!$B:$B,'Interest Rates'!AM$4,Data!$A:$A,'Interest Rates'!$S132))</f>
        <v>#N/A</v>
      </c>
    </row>
    <row r="133" spans="19:39" x14ac:dyDescent="0.2">
      <c r="S133" s="28">
        <f t="shared" si="4"/>
        <v>43282</v>
      </c>
      <c r="T133" s="15" t="e">
        <f>IF(SUMIFS(Data!$G:$G,Data!$B:$B,'Interest Rates'!T$4,Data!$A:$A,'Interest Rates'!$S133)=0,NA(),SUMIFS(Data!$G:$G,Data!$B:$B,'Interest Rates'!T$4,Data!$A:$A,'Interest Rates'!$S133))</f>
        <v>#N/A</v>
      </c>
      <c r="U133" s="15" t="e">
        <f>IF(SUMIFS(Data!$G:$G,Data!$B:$B,'Interest Rates'!U$4,Data!$A:$A,'Interest Rates'!$S133)=0,NA(),SUMIFS(Data!$G:$G,Data!$B:$B,'Interest Rates'!U$4,Data!$A:$A,'Interest Rates'!$S133))</f>
        <v>#N/A</v>
      </c>
      <c r="V133" s="15" t="e">
        <f>IF(SUMIFS(Data!$G:$G,Data!$B:$B,'Interest Rates'!V$4,Data!$A:$A,'Interest Rates'!$S133)=0,NA(),SUMIFS(Data!$G:$G,Data!$B:$B,'Interest Rates'!V$4,Data!$A:$A,'Interest Rates'!$S133))</f>
        <v>#N/A</v>
      </c>
      <c r="W133" s="15" t="e">
        <f>IF(SUMIFS(Data!$G:$G,Data!$B:$B,'Interest Rates'!W$4,Data!$A:$A,'Interest Rates'!$S133)=0,NA(),SUMIFS(Data!$G:$G,Data!$B:$B,'Interest Rates'!W$4,Data!$A:$A,'Interest Rates'!$S133))</f>
        <v>#N/A</v>
      </c>
      <c r="X133" s="15" t="e">
        <f>IF(SUMIFS(Data!$G:$G,Data!$B:$B,'Interest Rates'!X$4,Data!$A:$A,'Interest Rates'!$S133)=0,NA(),SUMIFS(Data!$G:$G,Data!$B:$B,'Interest Rates'!X$4,Data!$A:$A,'Interest Rates'!$S133))</f>
        <v>#N/A</v>
      </c>
      <c r="Y133" s="15" t="e">
        <f>IF(SUMIFS(Data!$G:$G,Data!$B:$B,'Interest Rates'!Y$4,Data!$A:$A,'Interest Rates'!$S133)=0,NA(),SUMIFS(Data!$G:$G,Data!$B:$B,'Interest Rates'!Y$4,Data!$A:$A,'Interest Rates'!$S133))</f>
        <v>#N/A</v>
      </c>
      <c r="Z133" s="15" t="e">
        <f>IF(SUMIFS(Data!$G:$G,Data!$B:$B,'Interest Rates'!Z$4,Data!$A:$A,'Interest Rates'!$S133)=0,NA(),SUMIFS(Data!$G:$G,Data!$B:$B,'Interest Rates'!Z$4,Data!$A:$A,'Interest Rates'!$S133))</f>
        <v>#N/A</v>
      </c>
      <c r="AA133" s="15" t="e">
        <f>IF(SUMIFS(Data!$G:$G,Data!$B:$B,'Interest Rates'!AA$4,Data!$A:$A,'Interest Rates'!$S133)=0,NA(),SUMIFS(Data!$G:$G,Data!$B:$B,'Interest Rates'!AA$4,Data!$A:$A,'Interest Rates'!$S133))</f>
        <v>#N/A</v>
      </c>
      <c r="AB133" s="15" t="e">
        <f>IF(SUMIFS(Data!$G:$G,Data!$B:$B,'Interest Rates'!AB$4,Data!$A:$A,'Interest Rates'!$S133)=0,NA(),SUMIFS(Data!$G:$G,Data!$B:$B,'Interest Rates'!AB$4,Data!$A:$A,'Interest Rates'!$S133))</f>
        <v>#N/A</v>
      </c>
      <c r="AC133" s="15" t="e">
        <f>IF(SUMIFS(Data!$G:$G,Data!$B:$B,'Interest Rates'!AC$4,Data!$A:$A,'Interest Rates'!$S133)=0,NA(),SUMIFS(Data!$G:$G,Data!$B:$B,'Interest Rates'!AC$4,Data!$A:$A,'Interest Rates'!$S133))</f>
        <v>#N/A</v>
      </c>
      <c r="AD133" s="15" t="e">
        <f>IF(SUMIFS(Data!$G:$G,Data!$B:$B,'Interest Rates'!AD$4,Data!$A:$A,'Interest Rates'!$S133)=0,NA(),SUMIFS(Data!$G:$G,Data!$B:$B,'Interest Rates'!AD$4,Data!$A:$A,'Interest Rates'!$S133))</f>
        <v>#N/A</v>
      </c>
      <c r="AE133" s="15">
        <f>IF(SUMIFS(Data!$G:$G,Data!$B:$B,'Interest Rates'!AE$4,Data!$A:$A,'Interest Rates'!$S133)=0,NA(),SUMIFS(Data!$G:$G,Data!$B:$B,'Interest Rates'!AE$4,Data!$A:$A,'Interest Rates'!$S133))</f>
        <v>7.75</v>
      </c>
      <c r="AF133" s="15">
        <f>IF(SUMIFS(Data!$G:$G,Data!$B:$B,'Interest Rates'!AF$4,Data!$A:$A,'Interest Rates'!$S133)=0,NA(),SUMIFS(Data!$G:$G,Data!$B:$B,'Interest Rates'!AF$4,Data!$A:$A,'Interest Rates'!$S133))</f>
        <v>7.14</v>
      </c>
      <c r="AG133" s="15">
        <f>IF(SUMIFS(Data!$G:$G,Data!$B:$B,'Interest Rates'!AG$4,Data!$A:$A,'Interest Rates'!$S133)=0,NA(),SUMIFS(Data!$G:$G,Data!$B:$B,'Interest Rates'!AG$4,Data!$A:$A,'Interest Rates'!$S133))</f>
        <v>6.6749999999999998</v>
      </c>
      <c r="AH133" s="15" t="e">
        <f>IF(SUMIFS(Data!$G:$G,Data!$B:$B,'Interest Rates'!AH$4,Data!$A:$A,'Interest Rates'!$S133)=0,NA(),SUMIFS(Data!$G:$G,Data!$B:$B,'Interest Rates'!AH$4,Data!$A:$A,'Interest Rates'!$S133))</f>
        <v>#N/A</v>
      </c>
      <c r="AI133" s="15" t="e">
        <f>IF(SUMIFS(Data!$G:$G,Data!$B:$B,'Interest Rates'!AI$4,Data!$A:$A,'Interest Rates'!$S133)=0,NA(),SUMIFS(Data!$G:$G,Data!$B:$B,'Interest Rates'!AI$4,Data!$A:$A,'Interest Rates'!$S133))</f>
        <v>#N/A</v>
      </c>
      <c r="AJ133" s="15" t="e">
        <f>IF(SUMIFS(Data!$G:$G,Data!$B:$B,'Interest Rates'!AJ$4,Data!$A:$A,'Interest Rates'!$S133)=0,NA(),SUMIFS(Data!$G:$G,Data!$B:$B,'Interest Rates'!AJ$4,Data!$A:$A,'Interest Rates'!$S133))</f>
        <v>#N/A</v>
      </c>
      <c r="AK133" s="15" t="e">
        <f>IF(SUMIFS(Data!$G:$G,Data!$B:$B,'Interest Rates'!AK$4,Data!$A:$A,'Interest Rates'!$S133)=0,NA(),SUMIFS(Data!$G:$G,Data!$B:$B,'Interest Rates'!AK$4,Data!$A:$A,'Interest Rates'!$S133))</f>
        <v>#N/A</v>
      </c>
      <c r="AL133" s="15" t="e">
        <f>IF(SUMIFS(Data!$G:$G,Data!$B:$B,'Interest Rates'!AL$4,Data!$A:$A,'Interest Rates'!$S133)=0,NA(),SUMIFS(Data!$G:$G,Data!$B:$B,'Interest Rates'!AL$4,Data!$A:$A,'Interest Rates'!$S133))</f>
        <v>#N/A</v>
      </c>
      <c r="AM133" s="15" t="e">
        <f>IF(SUMIFS(Data!$G:$G,Data!$B:$B,'Interest Rates'!AM$4,Data!$A:$A,'Interest Rates'!$S133)=0,NA(),SUMIFS(Data!$G:$G,Data!$B:$B,'Interest Rates'!AM$4,Data!$A:$A,'Interest Rates'!$S133))</f>
        <v>#N/A</v>
      </c>
    </row>
    <row r="134" spans="19:39" x14ac:dyDescent="0.2">
      <c r="S134" s="28">
        <f t="shared" ref="S134:S187" si="5">EDATE(S135,-1)</f>
        <v>43313</v>
      </c>
      <c r="T134" s="15" t="e">
        <f>IF(SUMIFS(Data!$G:$G,Data!$B:$B,'Interest Rates'!T$4,Data!$A:$A,'Interest Rates'!$S134)=0,NA(),SUMIFS(Data!$G:$G,Data!$B:$B,'Interest Rates'!T$4,Data!$A:$A,'Interest Rates'!$S134))</f>
        <v>#N/A</v>
      </c>
      <c r="U134" s="15" t="e">
        <f>IF(SUMIFS(Data!$G:$G,Data!$B:$B,'Interest Rates'!U$4,Data!$A:$A,'Interest Rates'!$S134)=0,NA(),SUMIFS(Data!$G:$G,Data!$B:$B,'Interest Rates'!U$4,Data!$A:$A,'Interest Rates'!$S134))</f>
        <v>#N/A</v>
      </c>
      <c r="V134" s="15" t="e">
        <f>IF(SUMIFS(Data!$G:$G,Data!$B:$B,'Interest Rates'!V$4,Data!$A:$A,'Interest Rates'!$S134)=0,NA(),SUMIFS(Data!$G:$G,Data!$B:$B,'Interest Rates'!V$4,Data!$A:$A,'Interest Rates'!$S134))</f>
        <v>#N/A</v>
      </c>
      <c r="W134" s="15" t="e">
        <f>IF(SUMIFS(Data!$G:$G,Data!$B:$B,'Interest Rates'!W$4,Data!$A:$A,'Interest Rates'!$S134)=0,NA(),SUMIFS(Data!$G:$G,Data!$B:$B,'Interest Rates'!W$4,Data!$A:$A,'Interest Rates'!$S134))</f>
        <v>#N/A</v>
      </c>
      <c r="X134" s="15" t="e">
        <f>IF(SUMIFS(Data!$G:$G,Data!$B:$B,'Interest Rates'!X$4,Data!$A:$A,'Interest Rates'!$S134)=0,NA(),SUMIFS(Data!$G:$G,Data!$B:$B,'Interest Rates'!X$4,Data!$A:$A,'Interest Rates'!$S134))</f>
        <v>#N/A</v>
      </c>
      <c r="Y134" s="15" t="e">
        <f>IF(SUMIFS(Data!$G:$G,Data!$B:$B,'Interest Rates'!Y$4,Data!$A:$A,'Interest Rates'!$S134)=0,NA(),SUMIFS(Data!$G:$G,Data!$B:$B,'Interest Rates'!Y$4,Data!$A:$A,'Interest Rates'!$S134))</f>
        <v>#N/A</v>
      </c>
      <c r="Z134" s="15" t="e">
        <f>IF(SUMIFS(Data!$G:$G,Data!$B:$B,'Interest Rates'!Z$4,Data!$A:$A,'Interest Rates'!$S134)=0,NA(),SUMIFS(Data!$G:$G,Data!$B:$B,'Interest Rates'!Z$4,Data!$A:$A,'Interest Rates'!$S134))</f>
        <v>#N/A</v>
      </c>
      <c r="AA134" s="15" t="e">
        <f>IF(SUMIFS(Data!$G:$G,Data!$B:$B,'Interest Rates'!AA$4,Data!$A:$A,'Interest Rates'!$S134)=0,NA(),SUMIFS(Data!$G:$G,Data!$B:$B,'Interest Rates'!AA$4,Data!$A:$A,'Interest Rates'!$S134))</f>
        <v>#N/A</v>
      </c>
      <c r="AB134" s="15" t="e">
        <f>IF(SUMIFS(Data!$G:$G,Data!$B:$B,'Interest Rates'!AB$4,Data!$A:$A,'Interest Rates'!$S134)=0,NA(),SUMIFS(Data!$G:$G,Data!$B:$B,'Interest Rates'!AB$4,Data!$A:$A,'Interest Rates'!$S134))</f>
        <v>#N/A</v>
      </c>
      <c r="AC134" s="15" t="e">
        <f>IF(SUMIFS(Data!$G:$G,Data!$B:$B,'Interest Rates'!AC$4,Data!$A:$A,'Interest Rates'!$S134)=0,NA(),SUMIFS(Data!$G:$G,Data!$B:$B,'Interest Rates'!AC$4,Data!$A:$A,'Interest Rates'!$S134))</f>
        <v>#N/A</v>
      </c>
      <c r="AD134" s="15" t="e">
        <f>IF(SUMIFS(Data!$G:$G,Data!$B:$B,'Interest Rates'!AD$4,Data!$A:$A,'Interest Rates'!$S134)=0,NA(),SUMIFS(Data!$G:$G,Data!$B:$B,'Interest Rates'!AD$4,Data!$A:$A,'Interest Rates'!$S134))</f>
        <v>#N/A</v>
      </c>
      <c r="AE134" s="15">
        <f>IF(SUMIFS(Data!$G:$G,Data!$B:$B,'Interest Rates'!AE$4,Data!$A:$A,'Interest Rates'!$S134)=0,NA(),SUMIFS(Data!$G:$G,Data!$B:$B,'Interest Rates'!AE$4,Data!$A:$A,'Interest Rates'!$S134))</f>
        <v>7.8</v>
      </c>
      <c r="AF134" s="15">
        <f>IF(SUMIFS(Data!$G:$G,Data!$B:$B,'Interest Rates'!AF$4,Data!$A:$A,'Interest Rates'!$S134)=0,NA(),SUMIFS(Data!$G:$G,Data!$B:$B,'Interest Rates'!AF$4,Data!$A:$A,'Interest Rates'!$S134))</f>
        <v>7.24</v>
      </c>
      <c r="AG134" s="15">
        <f>IF(SUMIFS(Data!$G:$G,Data!$B:$B,'Interest Rates'!AG$4,Data!$A:$A,'Interest Rates'!$S134)=0,NA(),SUMIFS(Data!$G:$G,Data!$B:$B,'Interest Rates'!AG$4,Data!$A:$A,'Interest Rates'!$S134))</f>
        <v>6.87</v>
      </c>
      <c r="AH134" s="15" t="e">
        <f>IF(SUMIFS(Data!$G:$G,Data!$B:$B,'Interest Rates'!AH$4,Data!$A:$A,'Interest Rates'!$S134)=0,NA(),SUMIFS(Data!$G:$G,Data!$B:$B,'Interest Rates'!AH$4,Data!$A:$A,'Interest Rates'!$S134))</f>
        <v>#N/A</v>
      </c>
      <c r="AI134" s="15" t="e">
        <f>IF(SUMIFS(Data!$G:$G,Data!$B:$B,'Interest Rates'!AI$4,Data!$A:$A,'Interest Rates'!$S134)=0,NA(),SUMIFS(Data!$G:$G,Data!$B:$B,'Interest Rates'!AI$4,Data!$A:$A,'Interest Rates'!$S134))</f>
        <v>#N/A</v>
      </c>
      <c r="AJ134" s="15" t="e">
        <f>IF(SUMIFS(Data!$G:$G,Data!$B:$B,'Interest Rates'!AJ$4,Data!$A:$A,'Interest Rates'!$S134)=0,NA(),SUMIFS(Data!$G:$G,Data!$B:$B,'Interest Rates'!AJ$4,Data!$A:$A,'Interest Rates'!$S134))</f>
        <v>#N/A</v>
      </c>
      <c r="AK134" s="15" t="e">
        <f>IF(SUMIFS(Data!$G:$G,Data!$B:$B,'Interest Rates'!AK$4,Data!$A:$A,'Interest Rates'!$S134)=0,NA(),SUMIFS(Data!$G:$G,Data!$B:$B,'Interest Rates'!AK$4,Data!$A:$A,'Interest Rates'!$S134))</f>
        <v>#N/A</v>
      </c>
      <c r="AL134" s="15" t="e">
        <f>IF(SUMIFS(Data!$G:$G,Data!$B:$B,'Interest Rates'!AL$4,Data!$A:$A,'Interest Rates'!$S134)=0,NA(),SUMIFS(Data!$G:$G,Data!$B:$B,'Interest Rates'!AL$4,Data!$A:$A,'Interest Rates'!$S134))</f>
        <v>#N/A</v>
      </c>
      <c r="AM134" s="15" t="e">
        <f>IF(SUMIFS(Data!$G:$G,Data!$B:$B,'Interest Rates'!AM$4,Data!$A:$A,'Interest Rates'!$S134)=0,NA(),SUMIFS(Data!$G:$G,Data!$B:$B,'Interest Rates'!AM$4,Data!$A:$A,'Interest Rates'!$S134))</f>
        <v>#N/A</v>
      </c>
    </row>
    <row r="135" spans="19:39" x14ac:dyDescent="0.2">
      <c r="S135" s="28">
        <f t="shared" si="5"/>
        <v>43344</v>
      </c>
      <c r="T135" s="15" t="e">
        <f>IF(SUMIFS(Data!$G:$G,Data!$B:$B,'Interest Rates'!T$4,Data!$A:$A,'Interest Rates'!$S135)=0,NA(),SUMIFS(Data!$G:$G,Data!$B:$B,'Interest Rates'!T$4,Data!$A:$A,'Interest Rates'!$S135))</f>
        <v>#N/A</v>
      </c>
      <c r="U135" s="15" t="e">
        <f>IF(SUMIFS(Data!$G:$G,Data!$B:$B,'Interest Rates'!U$4,Data!$A:$A,'Interest Rates'!$S135)=0,NA(),SUMIFS(Data!$G:$G,Data!$B:$B,'Interest Rates'!U$4,Data!$A:$A,'Interest Rates'!$S135))</f>
        <v>#N/A</v>
      </c>
      <c r="V135" s="15" t="e">
        <f>IF(SUMIFS(Data!$G:$G,Data!$B:$B,'Interest Rates'!V$4,Data!$A:$A,'Interest Rates'!$S135)=0,NA(),SUMIFS(Data!$G:$G,Data!$B:$B,'Interest Rates'!V$4,Data!$A:$A,'Interest Rates'!$S135))</f>
        <v>#N/A</v>
      </c>
      <c r="W135" s="15" t="e">
        <f>IF(SUMIFS(Data!$G:$G,Data!$B:$B,'Interest Rates'!W$4,Data!$A:$A,'Interest Rates'!$S135)=0,NA(),SUMIFS(Data!$G:$G,Data!$B:$B,'Interest Rates'!W$4,Data!$A:$A,'Interest Rates'!$S135))</f>
        <v>#N/A</v>
      </c>
      <c r="X135" s="15" t="e">
        <f>IF(SUMIFS(Data!$G:$G,Data!$B:$B,'Interest Rates'!X$4,Data!$A:$A,'Interest Rates'!$S135)=0,NA(),SUMIFS(Data!$G:$G,Data!$B:$B,'Interest Rates'!X$4,Data!$A:$A,'Interest Rates'!$S135))</f>
        <v>#N/A</v>
      </c>
      <c r="Y135" s="15" t="e">
        <f>IF(SUMIFS(Data!$G:$G,Data!$B:$B,'Interest Rates'!Y$4,Data!$A:$A,'Interest Rates'!$S135)=0,NA(),SUMIFS(Data!$G:$G,Data!$B:$B,'Interest Rates'!Y$4,Data!$A:$A,'Interest Rates'!$S135))</f>
        <v>#N/A</v>
      </c>
      <c r="Z135" s="15" t="e">
        <f>IF(SUMIFS(Data!$G:$G,Data!$B:$B,'Interest Rates'!Z$4,Data!$A:$A,'Interest Rates'!$S135)=0,NA(),SUMIFS(Data!$G:$G,Data!$B:$B,'Interest Rates'!Z$4,Data!$A:$A,'Interest Rates'!$S135))</f>
        <v>#N/A</v>
      </c>
      <c r="AA135" s="15" t="e">
        <f>IF(SUMIFS(Data!$G:$G,Data!$B:$B,'Interest Rates'!AA$4,Data!$A:$A,'Interest Rates'!$S135)=0,NA(),SUMIFS(Data!$G:$G,Data!$B:$B,'Interest Rates'!AA$4,Data!$A:$A,'Interest Rates'!$S135))</f>
        <v>#N/A</v>
      </c>
      <c r="AB135" s="15" t="e">
        <f>IF(SUMIFS(Data!$G:$G,Data!$B:$B,'Interest Rates'!AB$4,Data!$A:$A,'Interest Rates'!$S135)=0,NA(),SUMIFS(Data!$G:$G,Data!$B:$B,'Interest Rates'!AB$4,Data!$A:$A,'Interest Rates'!$S135))</f>
        <v>#N/A</v>
      </c>
      <c r="AC135" s="15" t="e">
        <f>IF(SUMIFS(Data!$G:$G,Data!$B:$B,'Interest Rates'!AC$4,Data!$A:$A,'Interest Rates'!$S135)=0,NA(),SUMIFS(Data!$G:$G,Data!$B:$B,'Interest Rates'!AC$4,Data!$A:$A,'Interest Rates'!$S135))</f>
        <v>#N/A</v>
      </c>
      <c r="AD135" s="15" t="e">
        <f>IF(SUMIFS(Data!$G:$G,Data!$B:$B,'Interest Rates'!AD$4,Data!$A:$A,'Interest Rates'!$S135)=0,NA(),SUMIFS(Data!$G:$G,Data!$B:$B,'Interest Rates'!AD$4,Data!$A:$A,'Interest Rates'!$S135))</f>
        <v>#N/A</v>
      </c>
      <c r="AE135" s="15">
        <f>IF(SUMIFS(Data!$G:$G,Data!$B:$B,'Interest Rates'!AE$4,Data!$A:$A,'Interest Rates'!$S135)=0,NA(),SUMIFS(Data!$G:$G,Data!$B:$B,'Interest Rates'!AE$4,Data!$A:$A,'Interest Rates'!$S135))</f>
        <v>7.875</v>
      </c>
      <c r="AF135" s="15">
        <f>IF(SUMIFS(Data!$G:$G,Data!$B:$B,'Interest Rates'!AF$4,Data!$A:$A,'Interest Rates'!$S135)=0,NA(),SUMIFS(Data!$G:$G,Data!$B:$B,'Interest Rates'!AF$4,Data!$A:$A,'Interest Rates'!$S135))</f>
        <v>7.25</v>
      </c>
      <c r="AG135" s="15">
        <f>IF(SUMIFS(Data!$G:$G,Data!$B:$B,'Interest Rates'!AG$4,Data!$A:$A,'Interest Rates'!$S135)=0,NA(),SUMIFS(Data!$G:$G,Data!$B:$B,'Interest Rates'!AG$4,Data!$A:$A,'Interest Rates'!$S135))</f>
        <v>6.91</v>
      </c>
      <c r="AH135" s="15" t="e">
        <f>IF(SUMIFS(Data!$G:$G,Data!$B:$B,'Interest Rates'!AH$4,Data!$A:$A,'Interest Rates'!$S135)=0,NA(),SUMIFS(Data!$G:$G,Data!$B:$B,'Interest Rates'!AH$4,Data!$A:$A,'Interest Rates'!$S135))</f>
        <v>#N/A</v>
      </c>
      <c r="AI135" s="15" t="e">
        <f>IF(SUMIFS(Data!$G:$G,Data!$B:$B,'Interest Rates'!AI$4,Data!$A:$A,'Interest Rates'!$S135)=0,NA(),SUMIFS(Data!$G:$G,Data!$B:$B,'Interest Rates'!AI$4,Data!$A:$A,'Interest Rates'!$S135))</f>
        <v>#N/A</v>
      </c>
      <c r="AJ135" s="15" t="e">
        <f>IF(SUMIFS(Data!$G:$G,Data!$B:$B,'Interest Rates'!AJ$4,Data!$A:$A,'Interest Rates'!$S135)=0,NA(),SUMIFS(Data!$G:$G,Data!$B:$B,'Interest Rates'!AJ$4,Data!$A:$A,'Interest Rates'!$S135))</f>
        <v>#N/A</v>
      </c>
      <c r="AK135" s="15" t="e">
        <f>IF(SUMIFS(Data!$G:$G,Data!$B:$B,'Interest Rates'!AK$4,Data!$A:$A,'Interest Rates'!$S135)=0,NA(),SUMIFS(Data!$G:$G,Data!$B:$B,'Interest Rates'!AK$4,Data!$A:$A,'Interest Rates'!$S135))</f>
        <v>#N/A</v>
      </c>
      <c r="AL135" s="15" t="e">
        <f>IF(SUMIFS(Data!$G:$G,Data!$B:$B,'Interest Rates'!AL$4,Data!$A:$A,'Interest Rates'!$S135)=0,NA(),SUMIFS(Data!$G:$G,Data!$B:$B,'Interest Rates'!AL$4,Data!$A:$A,'Interest Rates'!$S135))</f>
        <v>#N/A</v>
      </c>
      <c r="AM135" s="15" t="e">
        <f>IF(SUMIFS(Data!$G:$G,Data!$B:$B,'Interest Rates'!AM$4,Data!$A:$A,'Interest Rates'!$S135)=0,NA(),SUMIFS(Data!$G:$G,Data!$B:$B,'Interest Rates'!AM$4,Data!$A:$A,'Interest Rates'!$S135))</f>
        <v>#N/A</v>
      </c>
    </row>
    <row r="136" spans="19:39" x14ac:dyDescent="0.2">
      <c r="S136" s="28">
        <f t="shared" si="5"/>
        <v>43374</v>
      </c>
      <c r="T136" s="15" t="e">
        <f>IF(SUMIFS(Data!$G:$G,Data!$B:$B,'Interest Rates'!T$4,Data!$A:$A,'Interest Rates'!$S136)=0,NA(),SUMIFS(Data!$G:$G,Data!$B:$B,'Interest Rates'!T$4,Data!$A:$A,'Interest Rates'!$S136))</f>
        <v>#N/A</v>
      </c>
      <c r="U136" s="15" t="e">
        <f>IF(SUMIFS(Data!$G:$G,Data!$B:$B,'Interest Rates'!U$4,Data!$A:$A,'Interest Rates'!$S136)=0,NA(),SUMIFS(Data!$G:$G,Data!$B:$B,'Interest Rates'!U$4,Data!$A:$A,'Interest Rates'!$S136))</f>
        <v>#N/A</v>
      </c>
      <c r="V136" s="15" t="e">
        <f>IF(SUMIFS(Data!$G:$G,Data!$B:$B,'Interest Rates'!V$4,Data!$A:$A,'Interest Rates'!$S136)=0,NA(),SUMIFS(Data!$G:$G,Data!$B:$B,'Interest Rates'!V$4,Data!$A:$A,'Interest Rates'!$S136))</f>
        <v>#N/A</v>
      </c>
      <c r="W136" s="15" t="e">
        <f>IF(SUMIFS(Data!$G:$G,Data!$B:$B,'Interest Rates'!W$4,Data!$A:$A,'Interest Rates'!$S136)=0,NA(),SUMIFS(Data!$G:$G,Data!$B:$B,'Interest Rates'!W$4,Data!$A:$A,'Interest Rates'!$S136))</f>
        <v>#N/A</v>
      </c>
      <c r="X136" s="15" t="e">
        <f>IF(SUMIFS(Data!$G:$G,Data!$B:$B,'Interest Rates'!X$4,Data!$A:$A,'Interest Rates'!$S136)=0,NA(),SUMIFS(Data!$G:$G,Data!$B:$B,'Interest Rates'!X$4,Data!$A:$A,'Interest Rates'!$S136))</f>
        <v>#N/A</v>
      </c>
      <c r="Y136" s="15" t="e">
        <f>IF(SUMIFS(Data!$G:$G,Data!$B:$B,'Interest Rates'!Y$4,Data!$A:$A,'Interest Rates'!$S136)=0,NA(),SUMIFS(Data!$G:$G,Data!$B:$B,'Interest Rates'!Y$4,Data!$A:$A,'Interest Rates'!$S136))</f>
        <v>#N/A</v>
      </c>
      <c r="Z136" s="15" t="e">
        <f>IF(SUMIFS(Data!$G:$G,Data!$B:$B,'Interest Rates'!Z$4,Data!$A:$A,'Interest Rates'!$S136)=0,NA(),SUMIFS(Data!$G:$G,Data!$B:$B,'Interest Rates'!Z$4,Data!$A:$A,'Interest Rates'!$S136))</f>
        <v>#N/A</v>
      </c>
      <c r="AA136" s="15" t="e">
        <f>IF(SUMIFS(Data!$G:$G,Data!$B:$B,'Interest Rates'!AA$4,Data!$A:$A,'Interest Rates'!$S136)=0,NA(),SUMIFS(Data!$G:$G,Data!$B:$B,'Interest Rates'!AA$4,Data!$A:$A,'Interest Rates'!$S136))</f>
        <v>#N/A</v>
      </c>
      <c r="AB136" s="15" t="e">
        <f>IF(SUMIFS(Data!$G:$G,Data!$B:$B,'Interest Rates'!AB$4,Data!$A:$A,'Interest Rates'!$S136)=0,NA(),SUMIFS(Data!$G:$G,Data!$B:$B,'Interest Rates'!AB$4,Data!$A:$A,'Interest Rates'!$S136))</f>
        <v>#N/A</v>
      </c>
      <c r="AC136" s="15" t="e">
        <f>IF(SUMIFS(Data!$G:$G,Data!$B:$B,'Interest Rates'!AC$4,Data!$A:$A,'Interest Rates'!$S136)=0,NA(),SUMIFS(Data!$G:$G,Data!$B:$B,'Interest Rates'!AC$4,Data!$A:$A,'Interest Rates'!$S136))</f>
        <v>#N/A</v>
      </c>
      <c r="AD136" s="15" t="e">
        <f>IF(SUMIFS(Data!$G:$G,Data!$B:$B,'Interest Rates'!AD$4,Data!$A:$A,'Interest Rates'!$S136)=0,NA(),SUMIFS(Data!$G:$G,Data!$B:$B,'Interest Rates'!AD$4,Data!$A:$A,'Interest Rates'!$S136))</f>
        <v>#N/A</v>
      </c>
      <c r="AE136" s="15">
        <f>IF(SUMIFS(Data!$G:$G,Data!$B:$B,'Interest Rates'!AE$4,Data!$A:$A,'Interest Rates'!$S136)=0,NA(),SUMIFS(Data!$G:$G,Data!$B:$B,'Interest Rates'!AE$4,Data!$A:$A,'Interest Rates'!$S136))</f>
        <v>7.82</v>
      </c>
      <c r="AF136" s="15">
        <f>IF(SUMIFS(Data!$G:$G,Data!$B:$B,'Interest Rates'!AF$4,Data!$A:$A,'Interest Rates'!$S136)=0,NA(),SUMIFS(Data!$G:$G,Data!$B:$B,'Interest Rates'!AF$4,Data!$A:$A,'Interest Rates'!$S136))</f>
        <v>7.5</v>
      </c>
      <c r="AG136" s="15">
        <f>IF(SUMIFS(Data!$G:$G,Data!$B:$B,'Interest Rates'!AG$4,Data!$A:$A,'Interest Rates'!$S136)=0,NA(),SUMIFS(Data!$G:$G,Data!$B:$B,'Interest Rates'!AG$4,Data!$A:$A,'Interest Rates'!$S136))</f>
        <v>6.9749999999999996</v>
      </c>
      <c r="AH136" s="15" t="e">
        <f>IF(SUMIFS(Data!$G:$G,Data!$B:$B,'Interest Rates'!AH$4,Data!$A:$A,'Interest Rates'!$S136)=0,NA(),SUMIFS(Data!$G:$G,Data!$B:$B,'Interest Rates'!AH$4,Data!$A:$A,'Interest Rates'!$S136))</f>
        <v>#N/A</v>
      </c>
      <c r="AI136" s="15" t="e">
        <f>IF(SUMIFS(Data!$G:$G,Data!$B:$B,'Interest Rates'!AI$4,Data!$A:$A,'Interest Rates'!$S136)=0,NA(),SUMIFS(Data!$G:$G,Data!$B:$B,'Interest Rates'!AI$4,Data!$A:$A,'Interest Rates'!$S136))</f>
        <v>#N/A</v>
      </c>
      <c r="AJ136" s="15" t="e">
        <f>IF(SUMIFS(Data!$G:$G,Data!$B:$B,'Interest Rates'!AJ$4,Data!$A:$A,'Interest Rates'!$S136)=0,NA(),SUMIFS(Data!$G:$G,Data!$B:$B,'Interest Rates'!AJ$4,Data!$A:$A,'Interest Rates'!$S136))</f>
        <v>#N/A</v>
      </c>
      <c r="AK136" s="15" t="e">
        <f>IF(SUMIFS(Data!$G:$G,Data!$B:$B,'Interest Rates'!AK$4,Data!$A:$A,'Interest Rates'!$S136)=0,NA(),SUMIFS(Data!$G:$G,Data!$B:$B,'Interest Rates'!AK$4,Data!$A:$A,'Interest Rates'!$S136))</f>
        <v>#N/A</v>
      </c>
      <c r="AL136" s="15" t="e">
        <f>IF(SUMIFS(Data!$G:$G,Data!$B:$B,'Interest Rates'!AL$4,Data!$A:$A,'Interest Rates'!$S136)=0,NA(),SUMIFS(Data!$G:$G,Data!$B:$B,'Interest Rates'!AL$4,Data!$A:$A,'Interest Rates'!$S136))</f>
        <v>#N/A</v>
      </c>
      <c r="AM136" s="15" t="e">
        <f>IF(SUMIFS(Data!$G:$G,Data!$B:$B,'Interest Rates'!AM$4,Data!$A:$A,'Interest Rates'!$S136)=0,NA(),SUMIFS(Data!$G:$G,Data!$B:$B,'Interest Rates'!AM$4,Data!$A:$A,'Interest Rates'!$S136))</f>
        <v>#N/A</v>
      </c>
    </row>
    <row r="137" spans="19:39" x14ac:dyDescent="0.2">
      <c r="S137" s="28">
        <f t="shared" si="5"/>
        <v>43405</v>
      </c>
      <c r="T137" s="15" t="e">
        <f>IF(SUMIFS(Data!$G:$G,Data!$B:$B,'Interest Rates'!T$4,Data!$A:$A,'Interest Rates'!$S137)=0,NA(),SUMIFS(Data!$G:$G,Data!$B:$B,'Interest Rates'!T$4,Data!$A:$A,'Interest Rates'!$S137))</f>
        <v>#N/A</v>
      </c>
      <c r="U137" s="15" t="e">
        <f>IF(SUMIFS(Data!$G:$G,Data!$B:$B,'Interest Rates'!U$4,Data!$A:$A,'Interest Rates'!$S137)=0,NA(),SUMIFS(Data!$G:$G,Data!$B:$B,'Interest Rates'!U$4,Data!$A:$A,'Interest Rates'!$S137))</f>
        <v>#N/A</v>
      </c>
      <c r="V137" s="15" t="e">
        <f>IF(SUMIFS(Data!$G:$G,Data!$B:$B,'Interest Rates'!V$4,Data!$A:$A,'Interest Rates'!$S137)=0,NA(),SUMIFS(Data!$G:$G,Data!$B:$B,'Interest Rates'!V$4,Data!$A:$A,'Interest Rates'!$S137))</f>
        <v>#N/A</v>
      </c>
      <c r="W137" s="15" t="e">
        <f>IF(SUMIFS(Data!$G:$G,Data!$B:$B,'Interest Rates'!W$4,Data!$A:$A,'Interest Rates'!$S137)=0,NA(),SUMIFS(Data!$G:$G,Data!$B:$B,'Interest Rates'!W$4,Data!$A:$A,'Interest Rates'!$S137))</f>
        <v>#N/A</v>
      </c>
      <c r="X137" s="15" t="e">
        <f>IF(SUMIFS(Data!$G:$G,Data!$B:$B,'Interest Rates'!X$4,Data!$A:$A,'Interest Rates'!$S137)=0,NA(),SUMIFS(Data!$G:$G,Data!$B:$B,'Interest Rates'!X$4,Data!$A:$A,'Interest Rates'!$S137))</f>
        <v>#N/A</v>
      </c>
      <c r="Y137" s="15" t="e">
        <f>IF(SUMIFS(Data!$G:$G,Data!$B:$B,'Interest Rates'!Y$4,Data!$A:$A,'Interest Rates'!$S137)=0,NA(),SUMIFS(Data!$G:$G,Data!$B:$B,'Interest Rates'!Y$4,Data!$A:$A,'Interest Rates'!$S137))</f>
        <v>#N/A</v>
      </c>
      <c r="Z137" s="15" t="e">
        <f>IF(SUMIFS(Data!$G:$G,Data!$B:$B,'Interest Rates'!Z$4,Data!$A:$A,'Interest Rates'!$S137)=0,NA(),SUMIFS(Data!$G:$G,Data!$B:$B,'Interest Rates'!Z$4,Data!$A:$A,'Interest Rates'!$S137))</f>
        <v>#N/A</v>
      </c>
      <c r="AA137" s="15" t="e">
        <f>IF(SUMIFS(Data!$G:$G,Data!$B:$B,'Interest Rates'!AA$4,Data!$A:$A,'Interest Rates'!$S137)=0,NA(),SUMIFS(Data!$G:$G,Data!$B:$B,'Interest Rates'!AA$4,Data!$A:$A,'Interest Rates'!$S137))</f>
        <v>#N/A</v>
      </c>
      <c r="AB137" s="15" t="e">
        <f>IF(SUMIFS(Data!$G:$G,Data!$B:$B,'Interest Rates'!AB$4,Data!$A:$A,'Interest Rates'!$S137)=0,NA(),SUMIFS(Data!$G:$G,Data!$B:$B,'Interest Rates'!AB$4,Data!$A:$A,'Interest Rates'!$S137))</f>
        <v>#N/A</v>
      </c>
      <c r="AC137" s="15" t="e">
        <f>IF(SUMIFS(Data!$G:$G,Data!$B:$B,'Interest Rates'!AC$4,Data!$A:$A,'Interest Rates'!$S137)=0,NA(),SUMIFS(Data!$G:$G,Data!$B:$B,'Interest Rates'!AC$4,Data!$A:$A,'Interest Rates'!$S137))</f>
        <v>#N/A</v>
      </c>
      <c r="AD137" s="15" t="e">
        <f>IF(SUMIFS(Data!$G:$G,Data!$B:$B,'Interest Rates'!AD$4,Data!$A:$A,'Interest Rates'!$S137)=0,NA(),SUMIFS(Data!$G:$G,Data!$B:$B,'Interest Rates'!AD$4,Data!$A:$A,'Interest Rates'!$S137))</f>
        <v>#N/A</v>
      </c>
      <c r="AE137" s="15">
        <f>IF(SUMIFS(Data!$G:$G,Data!$B:$B,'Interest Rates'!AE$4,Data!$A:$A,'Interest Rates'!$S137)=0,NA(),SUMIFS(Data!$G:$G,Data!$B:$B,'Interest Rates'!AE$4,Data!$A:$A,'Interest Rates'!$S137))</f>
        <v>8</v>
      </c>
      <c r="AF137" s="15">
        <f>IF(SUMIFS(Data!$G:$G,Data!$B:$B,'Interest Rates'!AF$4,Data!$A:$A,'Interest Rates'!$S137)=0,NA(),SUMIFS(Data!$G:$G,Data!$B:$B,'Interest Rates'!AF$4,Data!$A:$A,'Interest Rates'!$S137))</f>
        <v>8</v>
      </c>
      <c r="AG137" s="15">
        <f>IF(SUMIFS(Data!$G:$G,Data!$B:$B,'Interest Rates'!AG$4,Data!$A:$A,'Interest Rates'!$S137)=0,NA(),SUMIFS(Data!$G:$G,Data!$B:$B,'Interest Rates'!AG$4,Data!$A:$A,'Interest Rates'!$S137))</f>
        <v>7.5149999999999997</v>
      </c>
      <c r="AH137" s="15" t="e">
        <f>IF(SUMIFS(Data!$G:$G,Data!$B:$B,'Interest Rates'!AH$4,Data!$A:$A,'Interest Rates'!$S137)=0,NA(),SUMIFS(Data!$G:$G,Data!$B:$B,'Interest Rates'!AH$4,Data!$A:$A,'Interest Rates'!$S137))</f>
        <v>#N/A</v>
      </c>
      <c r="AI137" s="15" t="e">
        <f>IF(SUMIFS(Data!$G:$G,Data!$B:$B,'Interest Rates'!AI$4,Data!$A:$A,'Interest Rates'!$S137)=0,NA(),SUMIFS(Data!$G:$G,Data!$B:$B,'Interest Rates'!AI$4,Data!$A:$A,'Interest Rates'!$S137))</f>
        <v>#N/A</v>
      </c>
      <c r="AJ137" s="15" t="e">
        <f>IF(SUMIFS(Data!$G:$G,Data!$B:$B,'Interest Rates'!AJ$4,Data!$A:$A,'Interest Rates'!$S137)=0,NA(),SUMIFS(Data!$G:$G,Data!$B:$B,'Interest Rates'!AJ$4,Data!$A:$A,'Interest Rates'!$S137))</f>
        <v>#N/A</v>
      </c>
      <c r="AK137" s="15" t="e">
        <f>IF(SUMIFS(Data!$G:$G,Data!$B:$B,'Interest Rates'!AK$4,Data!$A:$A,'Interest Rates'!$S137)=0,NA(),SUMIFS(Data!$G:$G,Data!$B:$B,'Interest Rates'!AK$4,Data!$A:$A,'Interest Rates'!$S137))</f>
        <v>#N/A</v>
      </c>
      <c r="AL137" s="15" t="e">
        <f>IF(SUMIFS(Data!$G:$G,Data!$B:$B,'Interest Rates'!AL$4,Data!$A:$A,'Interest Rates'!$S137)=0,NA(),SUMIFS(Data!$G:$G,Data!$B:$B,'Interest Rates'!AL$4,Data!$A:$A,'Interest Rates'!$S137))</f>
        <v>#N/A</v>
      </c>
      <c r="AM137" s="15" t="e">
        <f>IF(SUMIFS(Data!$G:$G,Data!$B:$B,'Interest Rates'!AM$4,Data!$A:$A,'Interest Rates'!$S137)=0,NA(),SUMIFS(Data!$G:$G,Data!$B:$B,'Interest Rates'!AM$4,Data!$A:$A,'Interest Rates'!$S137))</f>
        <v>#N/A</v>
      </c>
    </row>
    <row r="138" spans="19:39" x14ac:dyDescent="0.2">
      <c r="S138" s="28">
        <f t="shared" si="5"/>
        <v>43435</v>
      </c>
      <c r="T138" s="15" t="e">
        <f>IF(SUMIFS(Data!$G:$G,Data!$B:$B,'Interest Rates'!T$4,Data!$A:$A,'Interest Rates'!$S138)=0,NA(),SUMIFS(Data!$G:$G,Data!$B:$B,'Interest Rates'!T$4,Data!$A:$A,'Interest Rates'!$S138))</f>
        <v>#N/A</v>
      </c>
      <c r="U138" s="15" t="e">
        <f>IF(SUMIFS(Data!$G:$G,Data!$B:$B,'Interest Rates'!U$4,Data!$A:$A,'Interest Rates'!$S138)=0,NA(),SUMIFS(Data!$G:$G,Data!$B:$B,'Interest Rates'!U$4,Data!$A:$A,'Interest Rates'!$S138))</f>
        <v>#N/A</v>
      </c>
      <c r="V138" s="15" t="e">
        <f>IF(SUMIFS(Data!$G:$G,Data!$B:$B,'Interest Rates'!V$4,Data!$A:$A,'Interest Rates'!$S138)=0,NA(),SUMIFS(Data!$G:$G,Data!$B:$B,'Interest Rates'!V$4,Data!$A:$A,'Interest Rates'!$S138))</f>
        <v>#N/A</v>
      </c>
      <c r="W138" s="15" t="e">
        <f>IF(SUMIFS(Data!$G:$G,Data!$B:$B,'Interest Rates'!W$4,Data!$A:$A,'Interest Rates'!$S138)=0,NA(),SUMIFS(Data!$G:$G,Data!$B:$B,'Interest Rates'!W$4,Data!$A:$A,'Interest Rates'!$S138))</f>
        <v>#N/A</v>
      </c>
      <c r="X138" s="15" t="e">
        <f>IF(SUMIFS(Data!$G:$G,Data!$B:$B,'Interest Rates'!X$4,Data!$A:$A,'Interest Rates'!$S138)=0,NA(),SUMIFS(Data!$G:$G,Data!$B:$B,'Interest Rates'!X$4,Data!$A:$A,'Interest Rates'!$S138))</f>
        <v>#N/A</v>
      </c>
      <c r="Y138" s="15" t="e">
        <f>IF(SUMIFS(Data!$G:$G,Data!$B:$B,'Interest Rates'!Y$4,Data!$A:$A,'Interest Rates'!$S138)=0,NA(),SUMIFS(Data!$G:$G,Data!$B:$B,'Interest Rates'!Y$4,Data!$A:$A,'Interest Rates'!$S138))</f>
        <v>#N/A</v>
      </c>
      <c r="Z138" s="15" t="e">
        <f>IF(SUMIFS(Data!$G:$G,Data!$B:$B,'Interest Rates'!Z$4,Data!$A:$A,'Interest Rates'!$S138)=0,NA(),SUMIFS(Data!$G:$G,Data!$B:$B,'Interest Rates'!Z$4,Data!$A:$A,'Interest Rates'!$S138))</f>
        <v>#N/A</v>
      </c>
      <c r="AA138" s="15" t="e">
        <f>IF(SUMIFS(Data!$G:$G,Data!$B:$B,'Interest Rates'!AA$4,Data!$A:$A,'Interest Rates'!$S138)=0,NA(),SUMIFS(Data!$G:$G,Data!$B:$B,'Interest Rates'!AA$4,Data!$A:$A,'Interest Rates'!$S138))</f>
        <v>#N/A</v>
      </c>
      <c r="AB138" s="15" t="e">
        <f>IF(SUMIFS(Data!$G:$G,Data!$B:$B,'Interest Rates'!AB$4,Data!$A:$A,'Interest Rates'!$S138)=0,NA(),SUMIFS(Data!$G:$G,Data!$B:$B,'Interest Rates'!AB$4,Data!$A:$A,'Interest Rates'!$S138))</f>
        <v>#N/A</v>
      </c>
      <c r="AC138" s="15" t="e">
        <f>IF(SUMIFS(Data!$G:$G,Data!$B:$B,'Interest Rates'!AC$4,Data!$A:$A,'Interest Rates'!$S138)=0,NA(),SUMIFS(Data!$G:$G,Data!$B:$B,'Interest Rates'!AC$4,Data!$A:$A,'Interest Rates'!$S138))</f>
        <v>#N/A</v>
      </c>
      <c r="AD138" s="15" t="e">
        <f>IF(SUMIFS(Data!$G:$G,Data!$B:$B,'Interest Rates'!AD$4,Data!$A:$A,'Interest Rates'!$S138)=0,NA(),SUMIFS(Data!$G:$G,Data!$B:$B,'Interest Rates'!AD$4,Data!$A:$A,'Interest Rates'!$S138))</f>
        <v>#N/A</v>
      </c>
      <c r="AE138" s="15">
        <f>IF(SUMIFS(Data!$G:$G,Data!$B:$B,'Interest Rates'!AE$4,Data!$A:$A,'Interest Rates'!$S138)=0,NA(),SUMIFS(Data!$G:$G,Data!$B:$B,'Interest Rates'!AE$4,Data!$A:$A,'Interest Rates'!$S138))</f>
        <v>8.1</v>
      </c>
      <c r="AF138" s="15">
        <f>IF(SUMIFS(Data!$G:$G,Data!$B:$B,'Interest Rates'!AF$4,Data!$A:$A,'Interest Rates'!$S138)=0,NA(),SUMIFS(Data!$G:$G,Data!$B:$B,'Interest Rates'!AF$4,Data!$A:$A,'Interest Rates'!$S138))</f>
        <v>8.1150000000000002</v>
      </c>
      <c r="AG138" s="15">
        <f>IF(SUMIFS(Data!$G:$G,Data!$B:$B,'Interest Rates'!AG$4,Data!$A:$A,'Interest Rates'!$S138)=0,NA(),SUMIFS(Data!$G:$G,Data!$B:$B,'Interest Rates'!AG$4,Data!$A:$A,'Interest Rates'!$S138))</f>
        <v>7.5</v>
      </c>
      <c r="AH138" s="15">
        <f>IF(SUMIFS(Data!$G:$G,Data!$B:$B,'Interest Rates'!AH$4,Data!$A:$A,'Interest Rates'!$S138)=0,NA(),SUMIFS(Data!$G:$G,Data!$B:$B,'Interest Rates'!AH$4,Data!$A:$A,'Interest Rates'!$S138))</f>
        <v>6.95</v>
      </c>
      <c r="AI138" s="15" t="e">
        <f>IF(SUMIFS(Data!$G:$G,Data!$B:$B,'Interest Rates'!AI$4,Data!$A:$A,'Interest Rates'!$S138)=0,NA(),SUMIFS(Data!$G:$G,Data!$B:$B,'Interest Rates'!AI$4,Data!$A:$A,'Interest Rates'!$S138))</f>
        <v>#N/A</v>
      </c>
      <c r="AJ138" s="15" t="e">
        <f>IF(SUMIFS(Data!$G:$G,Data!$B:$B,'Interest Rates'!AJ$4,Data!$A:$A,'Interest Rates'!$S138)=0,NA(),SUMIFS(Data!$G:$G,Data!$B:$B,'Interest Rates'!AJ$4,Data!$A:$A,'Interest Rates'!$S138))</f>
        <v>#N/A</v>
      </c>
      <c r="AK138" s="15" t="e">
        <f>IF(SUMIFS(Data!$G:$G,Data!$B:$B,'Interest Rates'!AK$4,Data!$A:$A,'Interest Rates'!$S138)=0,NA(),SUMIFS(Data!$G:$G,Data!$B:$B,'Interest Rates'!AK$4,Data!$A:$A,'Interest Rates'!$S138))</f>
        <v>#N/A</v>
      </c>
      <c r="AL138" s="15" t="e">
        <f>IF(SUMIFS(Data!$G:$G,Data!$B:$B,'Interest Rates'!AL$4,Data!$A:$A,'Interest Rates'!$S138)=0,NA(),SUMIFS(Data!$G:$G,Data!$B:$B,'Interest Rates'!AL$4,Data!$A:$A,'Interest Rates'!$S138))</f>
        <v>#N/A</v>
      </c>
      <c r="AM138" s="15" t="e">
        <f>IF(SUMIFS(Data!$G:$G,Data!$B:$B,'Interest Rates'!AM$4,Data!$A:$A,'Interest Rates'!$S138)=0,NA(),SUMIFS(Data!$G:$G,Data!$B:$B,'Interest Rates'!AM$4,Data!$A:$A,'Interest Rates'!$S138))</f>
        <v>#N/A</v>
      </c>
    </row>
    <row r="139" spans="19:39" x14ac:dyDescent="0.2">
      <c r="S139" s="28">
        <f t="shared" si="5"/>
        <v>43466</v>
      </c>
      <c r="T139" s="15" t="e">
        <f>IF(SUMIFS(Data!$G:$G,Data!$B:$B,'Interest Rates'!T$4,Data!$A:$A,'Interest Rates'!$S139)=0,NA(),SUMIFS(Data!$G:$G,Data!$B:$B,'Interest Rates'!T$4,Data!$A:$A,'Interest Rates'!$S139))</f>
        <v>#N/A</v>
      </c>
      <c r="U139" s="15" t="e">
        <f>IF(SUMIFS(Data!$G:$G,Data!$B:$B,'Interest Rates'!U$4,Data!$A:$A,'Interest Rates'!$S139)=0,NA(),SUMIFS(Data!$G:$G,Data!$B:$B,'Interest Rates'!U$4,Data!$A:$A,'Interest Rates'!$S139))</f>
        <v>#N/A</v>
      </c>
      <c r="V139" s="15" t="e">
        <f>IF(SUMIFS(Data!$G:$G,Data!$B:$B,'Interest Rates'!V$4,Data!$A:$A,'Interest Rates'!$S139)=0,NA(),SUMIFS(Data!$G:$G,Data!$B:$B,'Interest Rates'!V$4,Data!$A:$A,'Interest Rates'!$S139))</f>
        <v>#N/A</v>
      </c>
      <c r="W139" s="15" t="e">
        <f>IF(SUMIFS(Data!$G:$G,Data!$B:$B,'Interest Rates'!W$4,Data!$A:$A,'Interest Rates'!$S139)=0,NA(),SUMIFS(Data!$G:$G,Data!$B:$B,'Interest Rates'!W$4,Data!$A:$A,'Interest Rates'!$S139))</f>
        <v>#N/A</v>
      </c>
      <c r="X139" s="15" t="e">
        <f>IF(SUMIFS(Data!$G:$G,Data!$B:$B,'Interest Rates'!X$4,Data!$A:$A,'Interest Rates'!$S139)=0,NA(),SUMIFS(Data!$G:$G,Data!$B:$B,'Interest Rates'!X$4,Data!$A:$A,'Interest Rates'!$S139))</f>
        <v>#N/A</v>
      </c>
      <c r="Y139" s="15" t="e">
        <f>IF(SUMIFS(Data!$G:$G,Data!$B:$B,'Interest Rates'!Y$4,Data!$A:$A,'Interest Rates'!$S139)=0,NA(),SUMIFS(Data!$G:$G,Data!$B:$B,'Interest Rates'!Y$4,Data!$A:$A,'Interest Rates'!$S139))</f>
        <v>#N/A</v>
      </c>
      <c r="Z139" s="15" t="e">
        <f>IF(SUMIFS(Data!$G:$G,Data!$B:$B,'Interest Rates'!Z$4,Data!$A:$A,'Interest Rates'!$S139)=0,NA(),SUMIFS(Data!$G:$G,Data!$B:$B,'Interest Rates'!Z$4,Data!$A:$A,'Interest Rates'!$S139))</f>
        <v>#N/A</v>
      </c>
      <c r="AA139" s="15" t="e">
        <f>IF(SUMIFS(Data!$G:$G,Data!$B:$B,'Interest Rates'!AA$4,Data!$A:$A,'Interest Rates'!$S139)=0,NA(),SUMIFS(Data!$G:$G,Data!$B:$B,'Interest Rates'!AA$4,Data!$A:$A,'Interest Rates'!$S139))</f>
        <v>#N/A</v>
      </c>
      <c r="AB139" s="15" t="e">
        <f>IF(SUMIFS(Data!$G:$G,Data!$B:$B,'Interest Rates'!AB$4,Data!$A:$A,'Interest Rates'!$S139)=0,NA(),SUMIFS(Data!$G:$G,Data!$B:$B,'Interest Rates'!AB$4,Data!$A:$A,'Interest Rates'!$S139))</f>
        <v>#N/A</v>
      </c>
      <c r="AC139" s="15" t="e">
        <f>IF(SUMIFS(Data!$G:$G,Data!$B:$B,'Interest Rates'!AC$4,Data!$A:$A,'Interest Rates'!$S139)=0,NA(),SUMIFS(Data!$G:$G,Data!$B:$B,'Interest Rates'!AC$4,Data!$A:$A,'Interest Rates'!$S139))</f>
        <v>#N/A</v>
      </c>
      <c r="AD139" s="15" t="e">
        <f>IF(SUMIFS(Data!$G:$G,Data!$B:$B,'Interest Rates'!AD$4,Data!$A:$A,'Interest Rates'!$S139)=0,NA(),SUMIFS(Data!$G:$G,Data!$B:$B,'Interest Rates'!AD$4,Data!$A:$A,'Interest Rates'!$S139))</f>
        <v>#N/A</v>
      </c>
      <c r="AE139" s="15" t="e">
        <f>IF(SUMIFS(Data!$G:$G,Data!$B:$B,'Interest Rates'!AE$4,Data!$A:$A,'Interest Rates'!$S139)=0,NA(),SUMIFS(Data!$G:$G,Data!$B:$B,'Interest Rates'!AE$4,Data!$A:$A,'Interest Rates'!$S139))</f>
        <v>#N/A</v>
      </c>
      <c r="AF139" s="15">
        <f>IF(SUMIFS(Data!$G:$G,Data!$B:$B,'Interest Rates'!AF$4,Data!$A:$A,'Interest Rates'!$S139)=0,NA(),SUMIFS(Data!$G:$G,Data!$B:$B,'Interest Rates'!AF$4,Data!$A:$A,'Interest Rates'!$S139))</f>
        <v>8.1999999999999993</v>
      </c>
      <c r="AG139" s="15">
        <f>IF(SUMIFS(Data!$G:$G,Data!$B:$B,'Interest Rates'!AG$4,Data!$A:$A,'Interest Rates'!$S139)=0,NA(),SUMIFS(Data!$G:$G,Data!$B:$B,'Interest Rates'!AG$4,Data!$A:$A,'Interest Rates'!$S139))</f>
        <v>7.6</v>
      </c>
      <c r="AH139" s="15">
        <f>IF(SUMIFS(Data!$G:$G,Data!$B:$B,'Interest Rates'!AH$4,Data!$A:$A,'Interest Rates'!$S139)=0,NA(),SUMIFS(Data!$G:$G,Data!$B:$B,'Interest Rates'!AH$4,Data!$A:$A,'Interest Rates'!$S139))</f>
        <v>7.415</v>
      </c>
      <c r="AI139" s="15" t="e">
        <f>IF(SUMIFS(Data!$G:$G,Data!$B:$B,'Interest Rates'!AI$4,Data!$A:$A,'Interest Rates'!$S139)=0,NA(),SUMIFS(Data!$G:$G,Data!$B:$B,'Interest Rates'!AI$4,Data!$A:$A,'Interest Rates'!$S139))</f>
        <v>#N/A</v>
      </c>
      <c r="AJ139" s="15" t="e">
        <f>IF(SUMIFS(Data!$G:$G,Data!$B:$B,'Interest Rates'!AJ$4,Data!$A:$A,'Interest Rates'!$S139)=0,NA(),SUMIFS(Data!$G:$G,Data!$B:$B,'Interest Rates'!AJ$4,Data!$A:$A,'Interest Rates'!$S139))</f>
        <v>#N/A</v>
      </c>
      <c r="AK139" s="15" t="e">
        <f>IF(SUMIFS(Data!$G:$G,Data!$B:$B,'Interest Rates'!AK$4,Data!$A:$A,'Interest Rates'!$S139)=0,NA(),SUMIFS(Data!$G:$G,Data!$B:$B,'Interest Rates'!AK$4,Data!$A:$A,'Interest Rates'!$S139))</f>
        <v>#N/A</v>
      </c>
      <c r="AL139" s="15" t="e">
        <f>IF(SUMIFS(Data!$G:$G,Data!$B:$B,'Interest Rates'!AL$4,Data!$A:$A,'Interest Rates'!$S139)=0,NA(),SUMIFS(Data!$G:$G,Data!$B:$B,'Interest Rates'!AL$4,Data!$A:$A,'Interest Rates'!$S139))</f>
        <v>#N/A</v>
      </c>
      <c r="AM139" s="15" t="e">
        <f>IF(SUMIFS(Data!$G:$G,Data!$B:$B,'Interest Rates'!AM$4,Data!$A:$A,'Interest Rates'!$S139)=0,NA(),SUMIFS(Data!$G:$G,Data!$B:$B,'Interest Rates'!AM$4,Data!$A:$A,'Interest Rates'!$S139))</f>
        <v>#N/A</v>
      </c>
    </row>
    <row r="140" spans="19:39" x14ac:dyDescent="0.2">
      <c r="S140" s="28">
        <f t="shared" si="5"/>
        <v>43497</v>
      </c>
      <c r="T140" s="15" t="e">
        <f>IF(SUMIFS(Data!$G:$G,Data!$B:$B,'Interest Rates'!T$4,Data!$A:$A,'Interest Rates'!$S140)=0,NA(),SUMIFS(Data!$G:$G,Data!$B:$B,'Interest Rates'!T$4,Data!$A:$A,'Interest Rates'!$S140))</f>
        <v>#N/A</v>
      </c>
      <c r="U140" s="15" t="e">
        <f>IF(SUMIFS(Data!$G:$G,Data!$B:$B,'Interest Rates'!U$4,Data!$A:$A,'Interest Rates'!$S140)=0,NA(),SUMIFS(Data!$G:$G,Data!$B:$B,'Interest Rates'!U$4,Data!$A:$A,'Interest Rates'!$S140))</f>
        <v>#N/A</v>
      </c>
      <c r="V140" s="15" t="e">
        <f>IF(SUMIFS(Data!$G:$G,Data!$B:$B,'Interest Rates'!V$4,Data!$A:$A,'Interest Rates'!$S140)=0,NA(),SUMIFS(Data!$G:$G,Data!$B:$B,'Interest Rates'!V$4,Data!$A:$A,'Interest Rates'!$S140))</f>
        <v>#N/A</v>
      </c>
      <c r="W140" s="15" t="e">
        <f>IF(SUMIFS(Data!$G:$G,Data!$B:$B,'Interest Rates'!W$4,Data!$A:$A,'Interest Rates'!$S140)=0,NA(),SUMIFS(Data!$G:$G,Data!$B:$B,'Interest Rates'!W$4,Data!$A:$A,'Interest Rates'!$S140))</f>
        <v>#N/A</v>
      </c>
      <c r="X140" s="15" t="e">
        <f>IF(SUMIFS(Data!$G:$G,Data!$B:$B,'Interest Rates'!X$4,Data!$A:$A,'Interest Rates'!$S140)=0,NA(),SUMIFS(Data!$G:$G,Data!$B:$B,'Interest Rates'!X$4,Data!$A:$A,'Interest Rates'!$S140))</f>
        <v>#N/A</v>
      </c>
      <c r="Y140" s="15" t="e">
        <f>IF(SUMIFS(Data!$G:$G,Data!$B:$B,'Interest Rates'!Y$4,Data!$A:$A,'Interest Rates'!$S140)=0,NA(),SUMIFS(Data!$G:$G,Data!$B:$B,'Interest Rates'!Y$4,Data!$A:$A,'Interest Rates'!$S140))</f>
        <v>#N/A</v>
      </c>
      <c r="Z140" s="15" t="e">
        <f>IF(SUMIFS(Data!$G:$G,Data!$B:$B,'Interest Rates'!Z$4,Data!$A:$A,'Interest Rates'!$S140)=0,NA(),SUMIFS(Data!$G:$G,Data!$B:$B,'Interest Rates'!Z$4,Data!$A:$A,'Interest Rates'!$S140))</f>
        <v>#N/A</v>
      </c>
      <c r="AA140" s="15" t="e">
        <f>IF(SUMIFS(Data!$G:$G,Data!$B:$B,'Interest Rates'!AA$4,Data!$A:$A,'Interest Rates'!$S140)=0,NA(),SUMIFS(Data!$G:$G,Data!$B:$B,'Interest Rates'!AA$4,Data!$A:$A,'Interest Rates'!$S140))</f>
        <v>#N/A</v>
      </c>
      <c r="AB140" s="15" t="e">
        <f>IF(SUMIFS(Data!$G:$G,Data!$B:$B,'Interest Rates'!AB$4,Data!$A:$A,'Interest Rates'!$S140)=0,NA(),SUMIFS(Data!$G:$G,Data!$B:$B,'Interest Rates'!AB$4,Data!$A:$A,'Interest Rates'!$S140))</f>
        <v>#N/A</v>
      </c>
      <c r="AC140" s="15" t="e">
        <f>IF(SUMIFS(Data!$G:$G,Data!$B:$B,'Interest Rates'!AC$4,Data!$A:$A,'Interest Rates'!$S140)=0,NA(),SUMIFS(Data!$G:$G,Data!$B:$B,'Interest Rates'!AC$4,Data!$A:$A,'Interest Rates'!$S140))</f>
        <v>#N/A</v>
      </c>
      <c r="AD140" s="15" t="e">
        <f>IF(SUMIFS(Data!$G:$G,Data!$B:$B,'Interest Rates'!AD$4,Data!$A:$A,'Interest Rates'!$S140)=0,NA(),SUMIFS(Data!$G:$G,Data!$B:$B,'Interest Rates'!AD$4,Data!$A:$A,'Interest Rates'!$S140))</f>
        <v>#N/A</v>
      </c>
      <c r="AE140" s="15" t="e">
        <f>IF(SUMIFS(Data!$G:$G,Data!$B:$B,'Interest Rates'!AE$4,Data!$A:$A,'Interest Rates'!$S140)=0,NA(),SUMIFS(Data!$G:$G,Data!$B:$B,'Interest Rates'!AE$4,Data!$A:$A,'Interest Rates'!$S140))</f>
        <v>#N/A</v>
      </c>
      <c r="AF140" s="15">
        <f>IF(SUMIFS(Data!$G:$G,Data!$B:$B,'Interest Rates'!AF$4,Data!$A:$A,'Interest Rates'!$S140)=0,NA(),SUMIFS(Data!$G:$G,Data!$B:$B,'Interest Rates'!AF$4,Data!$A:$A,'Interest Rates'!$S140))</f>
        <v>8</v>
      </c>
      <c r="AG140" s="15">
        <f>IF(SUMIFS(Data!$G:$G,Data!$B:$B,'Interest Rates'!AG$4,Data!$A:$A,'Interest Rates'!$S140)=0,NA(),SUMIFS(Data!$G:$G,Data!$B:$B,'Interest Rates'!AG$4,Data!$A:$A,'Interest Rates'!$S140))</f>
        <v>7.6</v>
      </c>
      <c r="AH140" s="15">
        <f>IF(SUMIFS(Data!$G:$G,Data!$B:$B,'Interest Rates'!AH$4,Data!$A:$A,'Interest Rates'!$S140)=0,NA(),SUMIFS(Data!$G:$G,Data!$B:$B,'Interest Rates'!AH$4,Data!$A:$A,'Interest Rates'!$S140))</f>
        <v>7.24</v>
      </c>
      <c r="AI140" s="15" t="e">
        <f>IF(SUMIFS(Data!$G:$G,Data!$B:$B,'Interest Rates'!AI$4,Data!$A:$A,'Interest Rates'!$S140)=0,NA(),SUMIFS(Data!$G:$G,Data!$B:$B,'Interest Rates'!AI$4,Data!$A:$A,'Interest Rates'!$S140))</f>
        <v>#N/A</v>
      </c>
      <c r="AJ140" s="15" t="e">
        <f>IF(SUMIFS(Data!$G:$G,Data!$B:$B,'Interest Rates'!AJ$4,Data!$A:$A,'Interest Rates'!$S140)=0,NA(),SUMIFS(Data!$G:$G,Data!$B:$B,'Interest Rates'!AJ$4,Data!$A:$A,'Interest Rates'!$S140))</f>
        <v>#N/A</v>
      </c>
      <c r="AK140" s="15" t="e">
        <f>IF(SUMIFS(Data!$G:$G,Data!$B:$B,'Interest Rates'!AK$4,Data!$A:$A,'Interest Rates'!$S140)=0,NA(),SUMIFS(Data!$G:$G,Data!$B:$B,'Interest Rates'!AK$4,Data!$A:$A,'Interest Rates'!$S140))</f>
        <v>#N/A</v>
      </c>
      <c r="AL140" s="15" t="e">
        <f>IF(SUMIFS(Data!$G:$G,Data!$B:$B,'Interest Rates'!AL$4,Data!$A:$A,'Interest Rates'!$S140)=0,NA(),SUMIFS(Data!$G:$G,Data!$B:$B,'Interest Rates'!AL$4,Data!$A:$A,'Interest Rates'!$S140))</f>
        <v>#N/A</v>
      </c>
      <c r="AM140" s="15" t="e">
        <f>IF(SUMIFS(Data!$G:$G,Data!$B:$B,'Interest Rates'!AM$4,Data!$A:$A,'Interest Rates'!$S140)=0,NA(),SUMIFS(Data!$G:$G,Data!$B:$B,'Interest Rates'!AM$4,Data!$A:$A,'Interest Rates'!$S140))</f>
        <v>#N/A</v>
      </c>
    </row>
    <row r="141" spans="19:39" x14ac:dyDescent="0.2">
      <c r="S141" s="28">
        <f t="shared" si="5"/>
        <v>43525</v>
      </c>
      <c r="T141" s="15" t="e">
        <f>IF(SUMIFS(Data!$G:$G,Data!$B:$B,'Interest Rates'!T$4,Data!$A:$A,'Interest Rates'!$S141)=0,NA(),SUMIFS(Data!$G:$G,Data!$B:$B,'Interest Rates'!T$4,Data!$A:$A,'Interest Rates'!$S141))</f>
        <v>#N/A</v>
      </c>
      <c r="U141" s="15" t="e">
        <f>IF(SUMIFS(Data!$G:$G,Data!$B:$B,'Interest Rates'!U$4,Data!$A:$A,'Interest Rates'!$S141)=0,NA(),SUMIFS(Data!$G:$G,Data!$B:$B,'Interest Rates'!U$4,Data!$A:$A,'Interest Rates'!$S141))</f>
        <v>#N/A</v>
      </c>
      <c r="V141" s="15" t="e">
        <f>IF(SUMIFS(Data!$G:$G,Data!$B:$B,'Interest Rates'!V$4,Data!$A:$A,'Interest Rates'!$S141)=0,NA(),SUMIFS(Data!$G:$G,Data!$B:$B,'Interest Rates'!V$4,Data!$A:$A,'Interest Rates'!$S141))</f>
        <v>#N/A</v>
      </c>
      <c r="W141" s="15" t="e">
        <f>IF(SUMIFS(Data!$G:$G,Data!$B:$B,'Interest Rates'!W$4,Data!$A:$A,'Interest Rates'!$S141)=0,NA(),SUMIFS(Data!$G:$G,Data!$B:$B,'Interest Rates'!W$4,Data!$A:$A,'Interest Rates'!$S141))</f>
        <v>#N/A</v>
      </c>
      <c r="X141" s="15" t="e">
        <f>IF(SUMIFS(Data!$G:$G,Data!$B:$B,'Interest Rates'!X$4,Data!$A:$A,'Interest Rates'!$S141)=0,NA(),SUMIFS(Data!$G:$G,Data!$B:$B,'Interest Rates'!X$4,Data!$A:$A,'Interest Rates'!$S141))</f>
        <v>#N/A</v>
      </c>
      <c r="Y141" s="15" t="e">
        <f>IF(SUMIFS(Data!$G:$G,Data!$B:$B,'Interest Rates'!Y$4,Data!$A:$A,'Interest Rates'!$S141)=0,NA(),SUMIFS(Data!$G:$G,Data!$B:$B,'Interest Rates'!Y$4,Data!$A:$A,'Interest Rates'!$S141))</f>
        <v>#N/A</v>
      </c>
      <c r="Z141" s="15" t="e">
        <f>IF(SUMIFS(Data!$G:$G,Data!$B:$B,'Interest Rates'!Z$4,Data!$A:$A,'Interest Rates'!$S141)=0,NA(),SUMIFS(Data!$G:$G,Data!$B:$B,'Interest Rates'!Z$4,Data!$A:$A,'Interest Rates'!$S141))</f>
        <v>#N/A</v>
      </c>
      <c r="AA141" s="15" t="e">
        <f>IF(SUMIFS(Data!$G:$G,Data!$B:$B,'Interest Rates'!AA$4,Data!$A:$A,'Interest Rates'!$S141)=0,NA(),SUMIFS(Data!$G:$G,Data!$B:$B,'Interest Rates'!AA$4,Data!$A:$A,'Interest Rates'!$S141))</f>
        <v>#N/A</v>
      </c>
      <c r="AB141" s="15" t="e">
        <f>IF(SUMIFS(Data!$G:$G,Data!$B:$B,'Interest Rates'!AB$4,Data!$A:$A,'Interest Rates'!$S141)=0,NA(),SUMIFS(Data!$G:$G,Data!$B:$B,'Interest Rates'!AB$4,Data!$A:$A,'Interest Rates'!$S141))</f>
        <v>#N/A</v>
      </c>
      <c r="AC141" s="15" t="e">
        <f>IF(SUMIFS(Data!$G:$G,Data!$B:$B,'Interest Rates'!AC$4,Data!$A:$A,'Interest Rates'!$S141)=0,NA(),SUMIFS(Data!$G:$G,Data!$B:$B,'Interest Rates'!AC$4,Data!$A:$A,'Interest Rates'!$S141))</f>
        <v>#N/A</v>
      </c>
      <c r="AD141" s="15" t="e">
        <f>IF(SUMIFS(Data!$G:$G,Data!$B:$B,'Interest Rates'!AD$4,Data!$A:$A,'Interest Rates'!$S141)=0,NA(),SUMIFS(Data!$G:$G,Data!$B:$B,'Interest Rates'!AD$4,Data!$A:$A,'Interest Rates'!$S141))</f>
        <v>#N/A</v>
      </c>
      <c r="AE141" s="15" t="e">
        <f>IF(SUMIFS(Data!$G:$G,Data!$B:$B,'Interest Rates'!AE$4,Data!$A:$A,'Interest Rates'!$S141)=0,NA(),SUMIFS(Data!$G:$G,Data!$B:$B,'Interest Rates'!AE$4,Data!$A:$A,'Interest Rates'!$S141))</f>
        <v>#N/A</v>
      </c>
      <c r="AF141" s="15">
        <f>IF(SUMIFS(Data!$G:$G,Data!$B:$B,'Interest Rates'!AF$4,Data!$A:$A,'Interest Rates'!$S141)=0,NA(),SUMIFS(Data!$G:$G,Data!$B:$B,'Interest Rates'!AF$4,Data!$A:$A,'Interest Rates'!$S141))</f>
        <v>8.1</v>
      </c>
      <c r="AG141" s="15">
        <f>IF(SUMIFS(Data!$G:$G,Data!$B:$B,'Interest Rates'!AG$4,Data!$A:$A,'Interest Rates'!$S141)=0,NA(),SUMIFS(Data!$G:$G,Data!$B:$B,'Interest Rates'!AG$4,Data!$A:$A,'Interest Rates'!$S141))</f>
        <v>7.5</v>
      </c>
      <c r="AH141" s="15">
        <f>IF(SUMIFS(Data!$G:$G,Data!$B:$B,'Interest Rates'!AH$4,Data!$A:$A,'Interest Rates'!$S141)=0,NA(),SUMIFS(Data!$G:$G,Data!$B:$B,'Interest Rates'!AH$4,Data!$A:$A,'Interest Rates'!$S141))</f>
        <v>7</v>
      </c>
      <c r="AI141" s="15" t="e">
        <f>IF(SUMIFS(Data!$G:$G,Data!$B:$B,'Interest Rates'!AI$4,Data!$A:$A,'Interest Rates'!$S141)=0,NA(),SUMIFS(Data!$G:$G,Data!$B:$B,'Interest Rates'!AI$4,Data!$A:$A,'Interest Rates'!$S141))</f>
        <v>#N/A</v>
      </c>
      <c r="AJ141" s="15" t="e">
        <f>IF(SUMIFS(Data!$G:$G,Data!$B:$B,'Interest Rates'!AJ$4,Data!$A:$A,'Interest Rates'!$S141)=0,NA(),SUMIFS(Data!$G:$G,Data!$B:$B,'Interest Rates'!AJ$4,Data!$A:$A,'Interest Rates'!$S141))</f>
        <v>#N/A</v>
      </c>
      <c r="AK141" s="15" t="e">
        <f>IF(SUMIFS(Data!$G:$G,Data!$B:$B,'Interest Rates'!AK$4,Data!$A:$A,'Interest Rates'!$S141)=0,NA(),SUMIFS(Data!$G:$G,Data!$B:$B,'Interest Rates'!AK$4,Data!$A:$A,'Interest Rates'!$S141))</f>
        <v>#N/A</v>
      </c>
      <c r="AL141" s="15" t="e">
        <f>IF(SUMIFS(Data!$G:$G,Data!$B:$B,'Interest Rates'!AL$4,Data!$A:$A,'Interest Rates'!$S141)=0,NA(),SUMIFS(Data!$G:$G,Data!$B:$B,'Interest Rates'!AL$4,Data!$A:$A,'Interest Rates'!$S141))</f>
        <v>#N/A</v>
      </c>
      <c r="AM141" s="15" t="e">
        <f>IF(SUMIFS(Data!$G:$G,Data!$B:$B,'Interest Rates'!AM$4,Data!$A:$A,'Interest Rates'!$S141)=0,NA(),SUMIFS(Data!$G:$G,Data!$B:$B,'Interest Rates'!AM$4,Data!$A:$A,'Interest Rates'!$S141))</f>
        <v>#N/A</v>
      </c>
    </row>
    <row r="142" spans="19:39" x14ac:dyDescent="0.2">
      <c r="S142" s="28">
        <f t="shared" si="5"/>
        <v>43556</v>
      </c>
      <c r="T142" s="15" t="e">
        <f>IF(SUMIFS(Data!$G:$G,Data!$B:$B,'Interest Rates'!T$4,Data!$A:$A,'Interest Rates'!$S142)=0,NA(),SUMIFS(Data!$G:$G,Data!$B:$B,'Interest Rates'!T$4,Data!$A:$A,'Interest Rates'!$S142))</f>
        <v>#N/A</v>
      </c>
      <c r="U142" s="15" t="e">
        <f>IF(SUMIFS(Data!$G:$G,Data!$B:$B,'Interest Rates'!U$4,Data!$A:$A,'Interest Rates'!$S142)=0,NA(),SUMIFS(Data!$G:$G,Data!$B:$B,'Interest Rates'!U$4,Data!$A:$A,'Interest Rates'!$S142))</f>
        <v>#N/A</v>
      </c>
      <c r="V142" s="15" t="e">
        <f>IF(SUMIFS(Data!$G:$G,Data!$B:$B,'Interest Rates'!V$4,Data!$A:$A,'Interest Rates'!$S142)=0,NA(),SUMIFS(Data!$G:$G,Data!$B:$B,'Interest Rates'!V$4,Data!$A:$A,'Interest Rates'!$S142))</f>
        <v>#N/A</v>
      </c>
      <c r="W142" s="15" t="e">
        <f>IF(SUMIFS(Data!$G:$G,Data!$B:$B,'Interest Rates'!W$4,Data!$A:$A,'Interest Rates'!$S142)=0,NA(),SUMIFS(Data!$G:$G,Data!$B:$B,'Interest Rates'!W$4,Data!$A:$A,'Interest Rates'!$S142))</f>
        <v>#N/A</v>
      </c>
      <c r="X142" s="15" t="e">
        <f>IF(SUMIFS(Data!$G:$G,Data!$B:$B,'Interest Rates'!X$4,Data!$A:$A,'Interest Rates'!$S142)=0,NA(),SUMIFS(Data!$G:$G,Data!$B:$B,'Interest Rates'!X$4,Data!$A:$A,'Interest Rates'!$S142))</f>
        <v>#N/A</v>
      </c>
      <c r="Y142" s="15" t="e">
        <f>IF(SUMIFS(Data!$G:$G,Data!$B:$B,'Interest Rates'!Y$4,Data!$A:$A,'Interest Rates'!$S142)=0,NA(),SUMIFS(Data!$G:$G,Data!$B:$B,'Interest Rates'!Y$4,Data!$A:$A,'Interest Rates'!$S142))</f>
        <v>#N/A</v>
      </c>
      <c r="Z142" s="15" t="e">
        <f>IF(SUMIFS(Data!$G:$G,Data!$B:$B,'Interest Rates'!Z$4,Data!$A:$A,'Interest Rates'!$S142)=0,NA(),SUMIFS(Data!$G:$G,Data!$B:$B,'Interest Rates'!Z$4,Data!$A:$A,'Interest Rates'!$S142))</f>
        <v>#N/A</v>
      </c>
      <c r="AA142" s="15" t="e">
        <f>IF(SUMIFS(Data!$G:$G,Data!$B:$B,'Interest Rates'!AA$4,Data!$A:$A,'Interest Rates'!$S142)=0,NA(),SUMIFS(Data!$G:$G,Data!$B:$B,'Interest Rates'!AA$4,Data!$A:$A,'Interest Rates'!$S142))</f>
        <v>#N/A</v>
      </c>
      <c r="AB142" s="15" t="e">
        <f>IF(SUMIFS(Data!$G:$G,Data!$B:$B,'Interest Rates'!AB$4,Data!$A:$A,'Interest Rates'!$S142)=0,NA(),SUMIFS(Data!$G:$G,Data!$B:$B,'Interest Rates'!AB$4,Data!$A:$A,'Interest Rates'!$S142))</f>
        <v>#N/A</v>
      </c>
      <c r="AC142" s="15" t="e">
        <f>IF(SUMIFS(Data!$G:$G,Data!$B:$B,'Interest Rates'!AC$4,Data!$A:$A,'Interest Rates'!$S142)=0,NA(),SUMIFS(Data!$G:$G,Data!$B:$B,'Interest Rates'!AC$4,Data!$A:$A,'Interest Rates'!$S142))</f>
        <v>#N/A</v>
      </c>
      <c r="AD142" s="15" t="e">
        <f>IF(SUMIFS(Data!$G:$G,Data!$B:$B,'Interest Rates'!AD$4,Data!$A:$A,'Interest Rates'!$S142)=0,NA(),SUMIFS(Data!$G:$G,Data!$B:$B,'Interest Rates'!AD$4,Data!$A:$A,'Interest Rates'!$S142))</f>
        <v>#N/A</v>
      </c>
      <c r="AE142" s="15" t="e">
        <f>IF(SUMIFS(Data!$G:$G,Data!$B:$B,'Interest Rates'!AE$4,Data!$A:$A,'Interest Rates'!$S142)=0,NA(),SUMIFS(Data!$G:$G,Data!$B:$B,'Interest Rates'!AE$4,Data!$A:$A,'Interest Rates'!$S142))</f>
        <v>#N/A</v>
      </c>
      <c r="AF142" s="15">
        <f>IF(SUMIFS(Data!$G:$G,Data!$B:$B,'Interest Rates'!AF$4,Data!$A:$A,'Interest Rates'!$S142)=0,NA(),SUMIFS(Data!$G:$G,Data!$B:$B,'Interest Rates'!AF$4,Data!$A:$A,'Interest Rates'!$S142))</f>
        <v>7.93</v>
      </c>
      <c r="AG142" s="15">
        <f>IF(SUMIFS(Data!$G:$G,Data!$B:$B,'Interest Rates'!AG$4,Data!$A:$A,'Interest Rates'!$S142)=0,NA(),SUMIFS(Data!$G:$G,Data!$B:$B,'Interest Rates'!AG$4,Data!$A:$A,'Interest Rates'!$S142))</f>
        <v>7.05</v>
      </c>
      <c r="AH142" s="15">
        <f>IF(SUMIFS(Data!$G:$G,Data!$B:$B,'Interest Rates'!AH$4,Data!$A:$A,'Interest Rates'!$S142)=0,NA(),SUMIFS(Data!$G:$G,Data!$B:$B,'Interest Rates'!AH$4,Data!$A:$A,'Interest Rates'!$S142))</f>
        <v>7</v>
      </c>
      <c r="AI142" s="15" t="e">
        <f>IF(SUMIFS(Data!$G:$G,Data!$B:$B,'Interest Rates'!AI$4,Data!$A:$A,'Interest Rates'!$S142)=0,NA(),SUMIFS(Data!$G:$G,Data!$B:$B,'Interest Rates'!AI$4,Data!$A:$A,'Interest Rates'!$S142))</f>
        <v>#N/A</v>
      </c>
      <c r="AJ142" s="15" t="e">
        <f>IF(SUMIFS(Data!$G:$G,Data!$B:$B,'Interest Rates'!AJ$4,Data!$A:$A,'Interest Rates'!$S142)=0,NA(),SUMIFS(Data!$G:$G,Data!$B:$B,'Interest Rates'!AJ$4,Data!$A:$A,'Interest Rates'!$S142))</f>
        <v>#N/A</v>
      </c>
      <c r="AK142" s="15" t="e">
        <f>IF(SUMIFS(Data!$G:$G,Data!$B:$B,'Interest Rates'!AK$4,Data!$A:$A,'Interest Rates'!$S142)=0,NA(),SUMIFS(Data!$G:$G,Data!$B:$B,'Interest Rates'!AK$4,Data!$A:$A,'Interest Rates'!$S142))</f>
        <v>#N/A</v>
      </c>
      <c r="AL142" s="15" t="e">
        <f>IF(SUMIFS(Data!$G:$G,Data!$B:$B,'Interest Rates'!AL$4,Data!$A:$A,'Interest Rates'!$S142)=0,NA(),SUMIFS(Data!$G:$G,Data!$B:$B,'Interest Rates'!AL$4,Data!$A:$A,'Interest Rates'!$S142))</f>
        <v>#N/A</v>
      </c>
      <c r="AM142" s="15" t="e">
        <f>IF(SUMIFS(Data!$G:$G,Data!$B:$B,'Interest Rates'!AM$4,Data!$A:$A,'Interest Rates'!$S142)=0,NA(),SUMIFS(Data!$G:$G,Data!$B:$B,'Interest Rates'!AM$4,Data!$A:$A,'Interest Rates'!$S142))</f>
        <v>#N/A</v>
      </c>
    </row>
    <row r="143" spans="19:39" x14ac:dyDescent="0.2">
      <c r="S143" s="28">
        <f t="shared" si="5"/>
        <v>43586</v>
      </c>
      <c r="T143" s="15" t="e">
        <f>IF(SUMIFS(Data!$G:$G,Data!$B:$B,'Interest Rates'!T$4,Data!$A:$A,'Interest Rates'!$S143)=0,NA(),SUMIFS(Data!$G:$G,Data!$B:$B,'Interest Rates'!T$4,Data!$A:$A,'Interest Rates'!$S143))</f>
        <v>#N/A</v>
      </c>
      <c r="U143" s="15" t="e">
        <f>IF(SUMIFS(Data!$G:$G,Data!$B:$B,'Interest Rates'!U$4,Data!$A:$A,'Interest Rates'!$S143)=0,NA(),SUMIFS(Data!$G:$G,Data!$B:$B,'Interest Rates'!U$4,Data!$A:$A,'Interest Rates'!$S143))</f>
        <v>#N/A</v>
      </c>
      <c r="V143" s="15" t="e">
        <f>IF(SUMIFS(Data!$G:$G,Data!$B:$B,'Interest Rates'!V$4,Data!$A:$A,'Interest Rates'!$S143)=0,NA(),SUMIFS(Data!$G:$G,Data!$B:$B,'Interest Rates'!V$4,Data!$A:$A,'Interest Rates'!$S143))</f>
        <v>#N/A</v>
      </c>
      <c r="W143" s="15" t="e">
        <f>IF(SUMIFS(Data!$G:$G,Data!$B:$B,'Interest Rates'!W$4,Data!$A:$A,'Interest Rates'!$S143)=0,NA(),SUMIFS(Data!$G:$G,Data!$B:$B,'Interest Rates'!W$4,Data!$A:$A,'Interest Rates'!$S143))</f>
        <v>#N/A</v>
      </c>
      <c r="X143" s="15" t="e">
        <f>IF(SUMIFS(Data!$G:$G,Data!$B:$B,'Interest Rates'!X$4,Data!$A:$A,'Interest Rates'!$S143)=0,NA(),SUMIFS(Data!$G:$G,Data!$B:$B,'Interest Rates'!X$4,Data!$A:$A,'Interest Rates'!$S143))</f>
        <v>#N/A</v>
      </c>
      <c r="Y143" s="15" t="e">
        <f>IF(SUMIFS(Data!$G:$G,Data!$B:$B,'Interest Rates'!Y$4,Data!$A:$A,'Interest Rates'!$S143)=0,NA(),SUMIFS(Data!$G:$G,Data!$B:$B,'Interest Rates'!Y$4,Data!$A:$A,'Interest Rates'!$S143))</f>
        <v>#N/A</v>
      </c>
      <c r="Z143" s="15" t="e">
        <f>IF(SUMIFS(Data!$G:$G,Data!$B:$B,'Interest Rates'!Z$4,Data!$A:$A,'Interest Rates'!$S143)=0,NA(),SUMIFS(Data!$G:$G,Data!$B:$B,'Interest Rates'!Z$4,Data!$A:$A,'Interest Rates'!$S143))</f>
        <v>#N/A</v>
      </c>
      <c r="AA143" s="15" t="e">
        <f>IF(SUMIFS(Data!$G:$G,Data!$B:$B,'Interest Rates'!AA$4,Data!$A:$A,'Interest Rates'!$S143)=0,NA(),SUMIFS(Data!$G:$G,Data!$B:$B,'Interest Rates'!AA$4,Data!$A:$A,'Interest Rates'!$S143))</f>
        <v>#N/A</v>
      </c>
      <c r="AB143" s="15" t="e">
        <f>IF(SUMIFS(Data!$G:$G,Data!$B:$B,'Interest Rates'!AB$4,Data!$A:$A,'Interest Rates'!$S143)=0,NA(),SUMIFS(Data!$G:$G,Data!$B:$B,'Interest Rates'!AB$4,Data!$A:$A,'Interest Rates'!$S143))</f>
        <v>#N/A</v>
      </c>
      <c r="AC143" s="15" t="e">
        <f>IF(SUMIFS(Data!$G:$G,Data!$B:$B,'Interest Rates'!AC$4,Data!$A:$A,'Interest Rates'!$S143)=0,NA(),SUMIFS(Data!$G:$G,Data!$B:$B,'Interest Rates'!AC$4,Data!$A:$A,'Interest Rates'!$S143))</f>
        <v>#N/A</v>
      </c>
      <c r="AD143" s="15" t="e">
        <f>IF(SUMIFS(Data!$G:$G,Data!$B:$B,'Interest Rates'!AD$4,Data!$A:$A,'Interest Rates'!$S143)=0,NA(),SUMIFS(Data!$G:$G,Data!$B:$B,'Interest Rates'!AD$4,Data!$A:$A,'Interest Rates'!$S143))</f>
        <v>#N/A</v>
      </c>
      <c r="AE143" s="15" t="e">
        <f>IF(SUMIFS(Data!$G:$G,Data!$B:$B,'Interest Rates'!AE$4,Data!$A:$A,'Interest Rates'!$S143)=0,NA(),SUMIFS(Data!$G:$G,Data!$B:$B,'Interest Rates'!AE$4,Data!$A:$A,'Interest Rates'!$S143))</f>
        <v>#N/A</v>
      </c>
      <c r="AF143" s="15">
        <f>IF(SUMIFS(Data!$G:$G,Data!$B:$B,'Interest Rates'!AF$4,Data!$A:$A,'Interest Rates'!$S143)=0,NA(),SUMIFS(Data!$G:$G,Data!$B:$B,'Interest Rates'!AF$4,Data!$A:$A,'Interest Rates'!$S143))</f>
        <v>8.0299999999999994</v>
      </c>
      <c r="AG143" s="15">
        <f>IF(SUMIFS(Data!$G:$G,Data!$B:$B,'Interest Rates'!AG$4,Data!$A:$A,'Interest Rates'!$S143)=0,NA(),SUMIFS(Data!$G:$G,Data!$B:$B,'Interest Rates'!AG$4,Data!$A:$A,'Interest Rates'!$S143))</f>
        <v>7.5</v>
      </c>
      <c r="AH143" s="15">
        <f>IF(SUMIFS(Data!$G:$G,Data!$B:$B,'Interest Rates'!AH$4,Data!$A:$A,'Interest Rates'!$S143)=0,NA(),SUMIFS(Data!$G:$G,Data!$B:$B,'Interest Rates'!AH$4,Data!$A:$A,'Interest Rates'!$S143))</f>
        <v>7.04</v>
      </c>
      <c r="AI143" s="15" t="e">
        <f>IF(SUMIFS(Data!$G:$G,Data!$B:$B,'Interest Rates'!AI$4,Data!$A:$A,'Interest Rates'!$S143)=0,NA(),SUMIFS(Data!$G:$G,Data!$B:$B,'Interest Rates'!AI$4,Data!$A:$A,'Interest Rates'!$S143))</f>
        <v>#N/A</v>
      </c>
      <c r="AJ143" s="15" t="e">
        <f>IF(SUMIFS(Data!$G:$G,Data!$B:$B,'Interest Rates'!AJ$4,Data!$A:$A,'Interest Rates'!$S143)=0,NA(),SUMIFS(Data!$G:$G,Data!$B:$B,'Interest Rates'!AJ$4,Data!$A:$A,'Interest Rates'!$S143))</f>
        <v>#N/A</v>
      </c>
      <c r="AK143" s="15" t="e">
        <f>IF(SUMIFS(Data!$G:$G,Data!$B:$B,'Interest Rates'!AK$4,Data!$A:$A,'Interest Rates'!$S143)=0,NA(),SUMIFS(Data!$G:$G,Data!$B:$B,'Interest Rates'!AK$4,Data!$A:$A,'Interest Rates'!$S143))</f>
        <v>#N/A</v>
      </c>
      <c r="AL143" s="15" t="e">
        <f>IF(SUMIFS(Data!$G:$G,Data!$B:$B,'Interest Rates'!AL$4,Data!$A:$A,'Interest Rates'!$S143)=0,NA(),SUMIFS(Data!$G:$G,Data!$B:$B,'Interest Rates'!AL$4,Data!$A:$A,'Interest Rates'!$S143))</f>
        <v>#N/A</v>
      </c>
      <c r="AM143" s="15" t="e">
        <f>IF(SUMIFS(Data!$G:$G,Data!$B:$B,'Interest Rates'!AM$4,Data!$A:$A,'Interest Rates'!$S143)=0,NA(),SUMIFS(Data!$G:$G,Data!$B:$B,'Interest Rates'!AM$4,Data!$A:$A,'Interest Rates'!$S143))</f>
        <v>#N/A</v>
      </c>
    </row>
    <row r="144" spans="19:39" x14ac:dyDescent="0.2">
      <c r="S144" s="28">
        <f t="shared" si="5"/>
        <v>43617</v>
      </c>
      <c r="T144" s="15" t="e">
        <f>IF(SUMIFS(Data!$G:$G,Data!$B:$B,'Interest Rates'!T$4,Data!$A:$A,'Interest Rates'!$S144)=0,NA(),SUMIFS(Data!$G:$G,Data!$B:$B,'Interest Rates'!T$4,Data!$A:$A,'Interest Rates'!$S144))</f>
        <v>#N/A</v>
      </c>
      <c r="U144" s="15" t="e">
        <f>IF(SUMIFS(Data!$G:$G,Data!$B:$B,'Interest Rates'!U$4,Data!$A:$A,'Interest Rates'!$S144)=0,NA(),SUMIFS(Data!$G:$G,Data!$B:$B,'Interest Rates'!U$4,Data!$A:$A,'Interest Rates'!$S144))</f>
        <v>#N/A</v>
      </c>
      <c r="V144" s="15" t="e">
        <f>IF(SUMIFS(Data!$G:$G,Data!$B:$B,'Interest Rates'!V$4,Data!$A:$A,'Interest Rates'!$S144)=0,NA(),SUMIFS(Data!$G:$G,Data!$B:$B,'Interest Rates'!V$4,Data!$A:$A,'Interest Rates'!$S144))</f>
        <v>#N/A</v>
      </c>
      <c r="W144" s="15" t="e">
        <f>IF(SUMIFS(Data!$G:$G,Data!$B:$B,'Interest Rates'!W$4,Data!$A:$A,'Interest Rates'!$S144)=0,NA(),SUMIFS(Data!$G:$G,Data!$B:$B,'Interest Rates'!W$4,Data!$A:$A,'Interest Rates'!$S144))</f>
        <v>#N/A</v>
      </c>
      <c r="X144" s="15" t="e">
        <f>IF(SUMIFS(Data!$G:$G,Data!$B:$B,'Interest Rates'!X$4,Data!$A:$A,'Interest Rates'!$S144)=0,NA(),SUMIFS(Data!$G:$G,Data!$B:$B,'Interest Rates'!X$4,Data!$A:$A,'Interest Rates'!$S144))</f>
        <v>#N/A</v>
      </c>
      <c r="Y144" s="15" t="e">
        <f>IF(SUMIFS(Data!$G:$G,Data!$B:$B,'Interest Rates'!Y$4,Data!$A:$A,'Interest Rates'!$S144)=0,NA(),SUMIFS(Data!$G:$G,Data!$B:$B,'Interest Rates'!Y$4,Data!$A:$A,'Interest Rates'!$S144))</f>
        <v>#N/A</v>
      </c>
      <c r="Z144" s="15" t="e">
        <f>IF(SUMIFS(Data!$G:$G,Data!$B:$B,'Interest Rates'!Z$4,Data!$A:$A,'Interest Rates'!$S144)=0,NA(),SUMIFS(Data!$G:$G,Data!$B:$B,'Interest Rates'!Z$4,Data!$A:$A,'Interest Rates'!$S144))</f>
        <v>#N/A</v>
      </c>
      <c r="AA144" s="15" t="e">
        <f>IF(SUMIFS(Data!$G:$G,Data!$B:$B,'Interest Rates'!AA$4,Data!$A:$A,'Interest Rates'!$S144)=0,NA(),SUMIFS(Data!$G:$G,Data!$B:$B,'Interest Rates'!AA$4,Data!$A:$A,'Interest Rates'!$S144))</f>
        <v>#N/A</v>
      </c>
      <c r="AB144" s="15" t="e">
        <f>IF(SUMIFS(Data!$G:$G,Data!$B:$B,'Interest Rates'!AB$4,Data!$A:$A,'Interest Rates'!$S144)=0,NA(),SUMIFS(Data!$G:$G,Data!$B:$B,'Interest Rates'!AB$4,Data!$A:$A,'Interest Rates'!$S144))</f>
        <v>#N/A</v>
      </c>
      <c r="AC144" s="15" t="e">
        <f>IF(SUMIFS(Data!$G:$G,Data!$B:$B,'Interest Rates'!AC$4,Data!$A:$A,'Interest Rates'!$S144)=0,NA(),SUMIFS(Data!$G:$G,Data!$B:$B,'Interest Rates'!AC$4,Data!$A:$A,'Interest Rates'!$S144))</f>
        <v>#N/A</v>
      </c>
      <c r="AD144" s="15" t="e">
        <f>IF(SUMIFS(Data!$G:$G,Data!$B:$B,'Interest Rates'!AD$4,Data!$A:$A,'Interest Rates'!$S144)=0,NA(),SUMIFS(Data!$G:$G,Data!$B:$B,'Interest Rates'!AD$4,Data!$A:$A,'Interest Rates'!$S144))</f>
        <v>#N/A</v>
      </c>
      <c r="AE144" s="15" t="e">
        <f>IF(SUMIFS(Data!$G:$G,Data!$B:$B,'Interest Rates'!AE$4,Data!$A:$A,'Interest Rates'!$S144)=0,NA(),SUMIFS(Data!$G:$G,Data!$B:$B,'Interest Rates'!AE$4,Data!$A:$A,'Interest Rates'!$S144))</f>
        <v>#N/A</v>
      </c>
      <c r="AF144" s="15">
        <f>IF(SUMIFS(Data!$G:$G,Data!$B:$B,'Interest Rates'!AF$4,Data!$A:$A,'Interest Rates'!$S144)=0,NA(),SUMIFS(Data!$G:$G,Data!$B:$B,'Interest Rates'!AF$4,Data!$A:$A,'Interest Rates'!$S144))</f>
        <v>8</v>
      </c>
      <c r="AG144" s="15">
        <f>IF(SUMIFS(Data!$G:$G,Data!$B:$B,'Interest Rates'!AG$4,Data!$A:$A,'Interest Rates'!$S144)=0,NA(),SUMIFS(Data!$G:$G,Data!$B:$B,'Interest Rates'!AG$4,Data!$A:$A,'Interest Rates'!$S144))</f>
        <v>7.5</v>
      </c>
      <c r="AH144" s="15">
        <f>IF(SUMIFS(Data!$G:$G,Data!$B:$B,'Interest Rates'!AH$4,Data!$A:$A,'Interest Rates'!$S144)=0,NA(),SUMIFS(Data!$G:$G,Data!$B:$B,'Interest Rates'!AH$4,Data!$A:$A,'Interest Rates'!$S144))</f>
        <v>7.2</v>
      </c>
      <c r="AI144" s="15" t="e">
        <f>IF(SUMIFS(Data!$G:$G,Data!$B:$B,'Interest Rates'!AI$4,Data!$A:$A,'Interest Rates'!$S144)=0,NA(),SUMIFS(Data!$G:$G,Data!$B:$B,'Interest Rates'!AI$4,Data!$A:$A,'Interest Rates'!$S144))</f>
        <v>#N/A</v>
      </c>
      <c r="AJ144" s="15" t="e">
        <f>IF(SUMIFS(Data!$G:$G,Data!$B:$B,'Interest Rates'!AJ$4,Data!$A:$A,'Interest Rates'!$S144)=0,NA(),SUMIFS(Data!$G:$G,Data!$B:$B,'Interest Rates'!AJ$4,Data!$A:$A,'Interest Rates'!$S144))</f>
        <v>#N/A</v>
      </c>
      <c r="AK144" s="15" t="e">
        <f>IF(SUMIFS(Data!$G:$G,Data!$B:$B,'Interest Rates'!AK$4,Data!$A:$A,'Interest Rates'!$S144)=0,NA(),SUMIFS(Data!$G:$G,Data!$B:$B,'Interest Rates'!AK$4,Data!$A:$A,'Interest Rates'!$S144))</f>
        <v>#N/A</v>
      </c>
      <c r="AL144" s="15" t="e">
        <f>IF(SUMIFS(Data!$G:$G,Data!$B:$B,'Interest Rates'!AL$4,Data!$A:$A,'Interest Rates'!$S144)=0,NA(),SUMIFS(Data!$G:$G,Data!$B:$B,'Interest Rates'!AL$4,Data!$A:$A,'Interest Rates'!$S144))</f>
        <v>#N/A</v>
      </c>
      <c r="AM144" s="15" t="e">
        <f>IF(SUMIFS(Data!$G:$G,Data!$B:$B,'Interest Rates'!AM$4,Data!$A:$A,'Interest Rates'!$S144)=0,NA(),SUMIFS(Data!$G:$G,Data!$B:$B,'Interest Rates'!AM$4,Data!$A:$A,'Interest Rates'!$S144))</f>
        <v>#N/A</v>
      </c>
    </row>
    <row r="145" spans="19:39" x14ac:dyDescent="0.2">
      <c r="S145" s="28">
        <f t="shared" si="5"/>
        <v>43647</v>
      </c>
      <c r="T145" s="15" t="e">
        <f>IF(SUMIFS(Data!$G:$G,Data!$B:$B,'Interest Rates'!T$4,Data!$A:$A,'Interest Rates'!$S145)=0,NA(),SUMIFS(Data!$G:$G,Data!$B:$B,'Interest Rates'!T$4,Data!$A:$A,'Interest Rates'!$S145))</f>
        <v>#N/A</v>
      </c>
      <c r="U145" s="15" t="e">
        <f>IF(SUMIFS(Data!$G:$G,Data!$B:$B,'Interest Rates'!U$4,Data!$A:$A,'Interest Rates'!$S145)=0,NA(),SUMIFS(Data!$G:$G,Data!$B:$B,'Interest Rates'!U$4,Data!$A:$A,'Interest Rates'!$S145))</f>
        <v>#N/A</v>
      </c>
      <c r="V145" s="15" t="e">
        <f>IF(SUMIFS(Data!$G:$G,Data!$B:$B,'Interest Rates'!V$4,Data!$A:$A,'Interest Rates'!$S145)=0,NA(),SUMIFS(Data!$G:$G,Data!$B:$B,'Interest Rates'!V$4,Data!$A:$A,'Interest Rates'!$S145))</f>
        <v>#N/A</v>
      </c>
      <c r="W145" s="15" t="e">
        <f>IF(SUMIFS(Data!$G:$G,Data!$B:$B,'Interest Rates'!W$4,Data!$A:$A,'Interest Rates'!$S145)=0,NA(),SUMIFS(Data!$G:$G,Data!$B:$B,'Interest Rates'!W$4,Data!$A:$A,'Interest Rates'!$S145))</f>
        <v>#N/A</v>
      </c>
      <c r="X145" s="15" t="e">
        <f>IF(SUMIFS(Data!$G:$G,Data!$B:$B,'Interest Rates'!X$4,Data!$A:$A,'Interest Rates'!$S145)=0,NA(),SUMIFS(Data!$G:$G,Data!$B:$B,'Interest Rates'!X$4,Data!$A:$A,'Interest Rates'!$S145))</f>
        <v>#N/A</v>
      </c>
      <c r="Y145" s="15" t="e">
        <f>IF(SUMIFS(Data!$G:$G,Data!$B:$B,'Interest Rates'!Y$4,Data!$A:$A,'Interest Rates'!$S145)=0,NA(),SUMIFS(Data!$G:$G,Data!$B:$B,'Interest Rates'!Y$4,Data!$A:$A,'Interest Rates'!$S145))</f>
        <v>#N/A</v>
      </c>
      <c r="Z145" s="15" t="e">
        <f>IF(SUMIFS(Data!$G:$G,Data!$B:$B,'Interest Rates'!Z$4,Data!$A:$A,'Interest Rates'!$S145)=0,NA(),SUMIFS(Data!$G:$G,Data!$B:$B,'Interest Rates'!Z$4,Data!$A:$A,'Interest Rates'!$S145))</f>
        <v>#N/A</v>
      </c>
      <c r="AA145" s="15" t="e">
        <f>IF(SUMIFS(Data!$G:$G,Data!$B:$B,'Interest Rates'!AA$4,Data!$A:$A,'Interest Rates'!$S145)=0,NA(),SUMIFS(Data!$G:$G,Data!$B:$B,'Interest Rates'!AA$4,Data!$A:$A,'Interest Rates'!$S145))</f>
        <v>#N/A</v>
      </c>
      <c r="AB145" s="15" t="e">
        <f>IF(SUMIFS(Data!$G:$G,Data!$B:$B,'Interest Rates'!AB$4,Data!$A:$A,'Interest Rates'!$S145)=0,NA(),SUMIFS(Data!$G:$G,Data!$B:$B,'Interest Rates'!AB$4,Data!$A:$A,'Interest Rates'!$S145))</f>
        <v>#N/A</v>
      </c>
      <c r="AC145" s="15" t="e">
        <f>IF(SUMIFS(Data!$G:$G,Data!$B:$B,'Interest Rates'!AC$4,Data!$A:$A,'Interest Rates'!$S145)=0,NA(),SUMIFS(Data!$G:$G,Data!$B:$B,'Interest Rates'!AC$4,Data!$A:$A,'Interest Rates'!$S145))</f>
        <v>#N/A</v>
      </c>
      <c r="AD145" s="15" t="e">
        <f>IF(SUMIFS(Data!$G:$G,Data!$B:$B,'Interest Rates'!AD$4,Data!$A:$A,'Interest Rates'!$S145)=0,NA(),SUMIFS(Data!$G:$G,Data!$B:$B,'Interest Rates'!AD$4,Data!$A:$A,'Interest Rates'!$S145))</f>
        <v>#N/A</v>
      </c>
      <c r="AE145" s="15" t="e">
        <f>IF(SUMIFS(Data!$G:$G,Data!$B:$B,'Interest Rates'!AE$4,Data!$A:$A,'Interest Rates'!$S145)=0,NA(),SUMIFS(Data!$G:$G,Data!$B:$B,'Interest Rates'!AE$4,Data!$A:$A,'Interest Rates'!$S145))</f>
        <v>#N/A</v>
      </c>
      <c r="AF145" s="15">
        <f>IF(SUMIFS(Data!$G:$G,Data!$B:$B,'Interest Rates'!AF$4,Data!$A:$A,'Interest Rates'!$S145)=0,NA(),SUMIFS(Data!$G:$G,Data!$B:$B,'Interest Rates'!AF$4,Data!$A:$A,'Interest Rates'!$S145))</f>
        <v>7.9</v>
      </c>
      <c r="AG145" s="15">
        <f>IF(SUMIFS(Data!$G:$G,Data!$B:$B,'Interest Rates'!AG$4,Data!$A:$A,'Interest Rates'!$S145)=0,NA(),SUMIFS(Data!$G:$G,Data!$B:$B,'Interest Rates'!AG$4,Data!$A:$A,'Interest Rates'!$S145))</f>
        <v>7.25</v>
      </c>
      <c r="AH145" s="15">
        <f>IF(SUMIFS(Data!$G:$G,Data!$B:$B,'Interest Rates'!AH$4,Data!$A:$A,'Interest Rates'!$S145)=0,NA(),SUMIFS(Data!$G:$G,Data!$B:$B,'Interest Rates'!AH$4,Data!$A:$A,'Interest Rates'!$S145))</f>
        <v>7</v>
      </c>
      <c r="AI145" s="15" t="e">
        <f>IF(SUMIFS(Data!$G:$G,Data!$B:$B,'Interest Rates'!AI$4,Data!$A:$A,'Interest Rates'!$S145)=0,NA(),SUMIFS(Data!$G:$G,Data!$B:$B,'Interest Rates'!AI$4,Data!$A:$A,'Interest Rates'!$S145))</f>
        <v>#N/A</v>
      </c>
      <c r="AJ145" s="15" t="e">
        <f>IF(SUMIFS(Data!$G:$G,Data!$B:$B,'Interest Rates'!AJ$4,Data!$A:$A,'Interest Rates'!$S145)=0,NA(),SUMIFS(Data!$G:$G,Data!$B:$B,'Interest Rates'!AJ$4,Data!$A:$A,'Interest Rates'!$S145))</f>
        <v>#N/A</v>
      </c>
      <c r="AK145" s="15" t="e">
        <f>IF(SUMIFS(Data!$G:$G,Data!$B:$B,'Interest Rates'!AK$4,Data!$A:$A,'Interest Rates'!$S145)=0,NA(),SUMIFS(Data!$G:$G,Data!$B:$B,'Interest Rates'!AK$4,Data!$A:$A,'Interest Rates'!$S145))</f>
        <v>#N/A</v>
      </c>
      <c r="AL145" s="15" t="e">
        <f>IF(SUMIFS(Data!$G:$G,Data!$B:$B,'Interest Rates'!AL$4,Data!$A:$A,'Interest Rates'!$S145)=0,NA(),SUMIFS(Data!$G:$G,Data!$B:$B,'Interest Rates'!AL$4,Data!$A:$A,'Interest Rates'!$S145))</f>
        <v>#N/A</v>
      </c>
      <c r="AM145" s="15" t="e">
        <f>IF(SUMIFS(Data!$G:$G,Data!$B:$B,'Interest Rates'!AM$4,Data!$A:$A,'Interest Rates'!$S145)=0,NA(),SUMIFS(Data!$G:$G,Data!$B:$B,'Interest Rates'!AM$4,Data!$A:$A,'Interest Rates'!$S145))</f>
        <v>#N/A</v>
      </c>
    </row>
    <row r="146" spans="19:39" x14ac:dyDescent="0.2">
      <c r="S146" s="28">
        <f t="shared" si="5"/>
        <v>43678</v>
      </c>
      <c r="T146" s="15" t="e">
        <f>IF(SUMIFS(Data!$G:$G,Data!$B:$B,'Interest Rates'!T$4,Data!$A:$A,'Interest Rates'!$S146)=0,NA(),SUMIFS(Data!$G:$G,Data!$B:$B,'Interest Rates'!T$4,Data!$A:$A,'Interest Rates'!$S146))</f>
        <v>#N/A</v>
      </c>
      <c r="U146" s="15" t="e">
        <f>IF(SUMIFS(Data!$G:$G,Data!$B:$B,'Interest Rates'!U$4,Data!$A:$A,'Interest Rates'!$S146)=0,NA(),SUMIFS(Data!$G:$G,Data!$B:$B,'Interest Rates'!U$4,Data!$A:$A,'Interest Rates'!$S146))</f>
        <v>#N/A</v>
      </c>
      <c r="V146" s="15" t="e">
        <f>IF(SUMIFS(Data!$G:$G,Data!$B:$B,'Interest Rates'!V$4,Data!$A:$A,'Interest Rates'!$S146)=0,NA(),SUMIFS(Data!$G:$G,Data!$B:$B,'Interest Rates'!V$4,Data!$A:$A,'Interest Rates'!$S146))</f>
        <v>#N/A</v>
      </c>
      <c r="W146" s="15" t="e">
        <f>IF(SUMIFS(Data!$G:$G,Data!$B:$B,'Interest Rates'!W$4,Data!$A:$A,'Interest Rates'!$S146)=0,NA(),SUMIFS(Data!$G:$G,Data!$B:$B,'Interest Rates'!W$4,Data!$A:$A,'Interest Rates'!$S146))</f>
        <v>#N/A</v>
      </c>
      <c r="X146" s="15" t="e">
        <f>IF(SUMIFS(Data!$G:$G,Data!$B:$B,'Interest Rates'!X$4,Data!$A:$A,'Interest Rates'!$S146)=0,NA(),SUMIFS(Data!$G:$G,Data!$B:$B,'Interest Rates'!X$4,Data!$A:$A,'Interest Rates'!$S146))</f>
        <v>#N/A</v>
      </c>
      <c r="Y146" s="15" t="e">
        <f>IF(SUMIFS(Data!$G:$G,Data!$B:$B,'Interest Rates'!Y$4,Data!$A:$A,'Interest Rates'!$S146)=0,NA(),SUMIFS(Data!$G:$G,Data!$B:$B,'Interest Rates'!Y$4,Data!$A:$A,'Interest Rates'!$S146))</f>
        <v>#N/A</v>
      </c>
      <c r="Z146" s="15" t="e">
        <f>IF(SUMIFS(Data!$G:$G,Data!$B:$B,'Interest Rates'!Z$4,Data!$A:$A,'Interest Rates'!$S146)=0,NA(),SUMIFS(Data!$G:$G,Data!$B:$B,'Interest Rates'!Z$4,Data!$A:$A,'Interest Rates'!$S146))</f>
        <v>#N/A</v>
      </c>
      <c r="AA146" s="15" t="e">
        <f>IF(SUMIFS(Data!$G:$G,Data!$B:$B,'Interest Rates'!AA$4,Data!$A:$A,'Interest Rates'!$S146)=0,NA(),SUMIFS(Data!$G:$G,Data!$B:$B,'Interest Rates'!AA$4,Data!$A:$A,'Interest Rates'!$S146))</f>
        <v>#N/A</v>
      </c>
      <c r="AB146" s="15" t="e">
        <f>IF(SUMIFS(Data!$G:$G,Data!$B:$B,'Interest Rates'!AB$4,Data!$A:$A,'Interest Rates'!$S146)=0,NA(),SUMIFS(Data!$G:$G,Data!$B:$B,'Interest Rates'!AB$4,Data!$A:$A,'Interest Rates'!$S146))</f>
        <v>#N/A</v>
      </c>
      <c r="AC146" s="15" t="e">
        <f>IF(SUMIFS(Data!$G:$G,Data!$B:$B,'Interest Rates'!AC$4,Data!$A:$A,'Interest Rates'!$S146)=0,NA(),SUMIFS(Data!$G:$G,Data!$B:$B,'Interest Rates'!AC$4,Data!$A:$A,'Interest Rates'!$S146))</f>
        <v>#N/A</v>
      </c>
      <c r="AD146" s="15" t="e">
        <f>IF(SUMIFS(Data!$G:$G,Data!$B:$B,'Interest Rates'!AD$4,Data!$A:$A,'Interest Rates'!$S146)=0,NA(),SUMIFS(Data!$G:$G,Data!$B:$B,'Interest Rates'!AD$4,Data!$A:$A,'Interest Rates'!$S146))</f>
        <v>#N/A</v>
      </c>
      <c r="AE146" s="15" t="e">
        <f>IF(SUMIFS(Data!$G:$G,Data!$B:$B,'Interest Rates'!AE$4,Data!$A:$A,'Interest Rates'!$S146)=0,NA(),SUMIFS(Data!$G:$G,Data!$B:$B,'Interest Rates'!AE$4,Data!$A:$A,'Interest Rates'!$S146))</f>
        <v>#N/A</v>
      </c>
      <c r="AF146" s="15">
        <f>IF(SUMIFS(Data!$G:$G,Data!$B:$B,'Interest Rates'!AF$4,Data!$A:$A,'Interest Rates'!$S146)=0,NA(),SUMIFS(Data!$G:$G,Data!$B:$B,'Interest Rates'!AF$4,Data!$A:$A,'Interest Rates'!$S146))</f>
        <v>7.67</v>
      </c>
      <c r="AG146" s="15">
        <f>IF(SUMIFS(Data!$G:$G,Data!$B:$B,'Interest Rates'!AG$4,Data!$A:$A,'Interest Rates'!$S146)=0,NA(),SUMIFS(Data!$G:$G,Data!$B:$B,'Interest Rates'!AG$4,Data!$A:$A,'Interest Rates'!$S146))</f>
        <v>7.25</v>
      </c>
      <c r="AH146" s="15">
        <f>IF(SUMIFS(Data!$G:$G,Data!$B:$B,'Interest Rates'!AH$4,Data!$A:$A,'Interest Rates'!$S146)=0,NA(),SUMIFS(Data!$G:$G,Data!$B:$B,'Interest Rates'!AH$4,Data!$A:$A,'Interest Rates'!$S146))</f>
        <v>6.99</v>
      </c>
      <c r="AI146" s="15" t="e">
        <f>IF(SUMIFS(Data!$G:$G,Data!$B:$B,'Interest Rates'!AI$4,Data!$A:$A,'Interest Rates'!$S146)=0,NA(),SUMIFS(Data!$G:$G,Data!$B:$B,'Interest Rates'!AI$4,Data!$A:$A,'Interest Rates'!$S146))</f>
        <v>#N/A</v>
      </c>
      <c r="AJ146" s="15" t="e">
        <f>IF(SUMIFS(Data!$G:$G,Data!$B:$B,'Interest Rates'!AJ$4,Data!$A:$A,'Interest Rates'!$S146)=0,NA(),SUMIFS(Data!$G:$G,Data!$B:$B,'Interest Rates'!AJ$4,Data!$A:$A,'Interest Rates'!$S146))</f>
        <v>#N/A</v>
      </c>
      <c r="AK146" s="15" t="e">
        <f>IF(SUMIFS(Data!$G:$G,Data!$B:$B,'Interest Rates'!AK$4,Data!$A:$A,'Interest Rates'!$S146)=0,NA(),SUMIFS(Data!$G:$G,Data!$B:$B,'Interest Rates'!AK$4,Data!$A:$A,'Interest Rates'!$S146))</f>
        <v>#N/A</v>
      </c>
      <c r="AL146" s="15" t="e">
        <f>IF(SUMIFS(Data!$G:$G,Data!$B:$B,'Interest Rates'!AL$4,Data!$A:$A,'Interest Rates'!$S146)=0,NA(),SUMIFS(Data!$G:$G,Data!$B:$B,'Interest Rates'!AL$4,Data!$A:$A,'Interest Rates'!$S146))</f>
        <v>#N/A</v>
      </c>
      <c r="AM146" s="15" t="e">
        <f>IF(SUMIFS(Data!$G:$G,Data!$B:$B,'Interest Rates'!AM$4,Data!$A:$A,'Interest Rates'!$S146)=0,NA(),SUMIFS(Data!$G:$G,Data!$B:$B,'Interest Rates'!AM$4,Data!$A:$A,'Interest Rates'!$S146))</f>
        <v>#N/A</v>
      </c>
    </row>
    <row r="147" spans="19:39" x14ac:dyDescent="0.2">
      <c r="S147" s="28">
        <f t="shared" si="5"/>
        <v>43709</v>
      </c>
      <c r="T147" s="15" t="e">
        <f>IF(SUMIFS(Data!$G:$G,Data!$B:$B,'Interest Rates'!T$4,Data!$A:$A,'Interest Rates'!$S147)=0,NA(),SUMIFS(Data!$G:$G,Data!$B:$B,'Interest Rates'!T$4,Data!$A:$A,'Interest Rates'!$S147))</f>
        <v>#N/A</v>
      </c>
      <c r="U147" s="15" t="e">
        <f>IF(SUMIFS(Data!$G:$G,Data!$B:$B,'Interest Rates'!U$4,Data!$A:$A,'Interest Rates'!$S147)=0,NA(),SUMIFS(Data!$G:$G,Data!$B:$B,'Interest Rates'!U$4,Data!$A:$A,'Interest Rates'!$S147))</f>
        <v>#N/A</v>
      </c>
      <c r="V147" s="15" t="e">
        <f>IF(SUMIFS(Data!$G:$G,Data!$B:$B,'Interest Rates'!V$4,Data!$A:$A,'Interest Rates'!$S147)=0,NA(),SUMIFS(Data!$G:$G,Data!$B:$B,'Interest Rates'!V$4,Data!$A:$A,'Interest Rates'!$S147))</f>
        <v>#N/A</v>
      </c>
      <c r="W147" s="15" t="e">
        <f>IF(SUMIFS(Data!$G:$G,Data!$B:$B,'Interest Rates'!W$4,Data!$A:$A,'Interest Rates'!$S147)=0,NA(),SUMIFS(Data!$G:$G,Data!$B:$B,'Interest Rates'!W$4,Data!$A:$A,'Interest Rates'!$S147))</f>
        <v>#N/A</v>
      </c>
      <c r="X147" s="15" t="e">
        <f>IF(SUMIFS(Data!$G:$G,Data!$B:$B,'Interest Rates'!X$4,Data!$A:$A,'Interest Rates'!$S147)=0,NA(),SUMIFS(Data!$G:$G,Data!$B:$B,'Interest Rates'!X$4,Data!$A:$A,'Interest Rates'!$S147))</f>
        <v>#N/A</v>
      </c>
      <c r="Y147" s="15" t="e">
        <f>IF(SUMIFS(Data!$G:$G,Data!$B:$B,'Interest Rates'!Y$4,Data!$A:$A,'Interest Rates'!$S147)=0,NA(),SUMIFS(Data!$G:$G,Data!$B:$B,'Interest Rates'!Y$4,Data!$A:$A,'Interest Rates'!$S147))</f>
        <v>#N/A</v>
      </c>
      <c r="Z147" s="15" t="e">
        <f>IF(SUMIFS(Data!$G:$G,Data!$B:$B,'Interest Rates'!Z$4,Data!$A:$A,'Interest Rates'!$S147)=0,NA(),SUMIFS(Data!$G:$G,Data!$B:$B,'Interest Rates'!Z$4,Data!$A:$A,'Interest Rates'!$S147))</f>
        <v>#N/A</v>
      </c>
      <c r="AA147" s="15" t="e">
        <f>IF(SUMIFS(Data!$G:$G,Data!$B:$B,'Interest Rates'!AA$4,Data!$A:$A,'Interest Rates'!$S147)=0,NA(),SUMIFS(Data!$G:$G,Data!$B:$B,'Interest Rates'!AA$4,Data!$A:$A,'Interest Rates'!$S147))</f>
        <v>#N/A</v>
      </c>
      <c r="AB147" s="15" t="e">
        <f>IF(SUMIFS(Data!$G:$G,Data!$B:$B,'Interest Rates'!AB$4,Data!$A:$A,'Interest Rates'!$S147)=0,NA(),SUMIFS(Data!$G:$G,Data!$B:$B,'Interest Rates'!AB$4,Data!$A:$A,'Interest Rates'!$S147))</f>
        <v>#N/A</v>
      </c>
      <c r="AC147" s="15" t="e">
        <f>IF(SUMIFS(Data!$G:$G,Data!$B:$B,'Interest Rates'!AC$4,Data!$A:$A,'Interest Rates'!$S147)=0,NA(),SUMIFS(Data!$G:$G,Data!$B:$B,'Interest Rates'!AC$4,Data!$A:$A,'Interest Rates'!$S147))</f>
        <v>#N/A</v>
      </c>
      <c r="AD147" s="15" t="e">
        <f>IF(SUMIFS(Data!$G:$G,Data!$B:$B,'Interest Rates'!AD$4,Data!$A:$A,'Interest Rates'!$S147)=0,NA(),SUMIFS(Data!$G:$G,Data!$B:$B,'Interest Rates'!AD$4,Data!$A:$A,'Interest Rates'!$S147))</f>
        <v>#N/A</v>
      </c>
      <c r="AE147" s="15" t="e">
        <f>IF(SUMIFS(Data!$G:$G,Data!$B:$B,'Interest Rates'!AE$4,Data!$A:$A,'Interest Rates'!$S147)=0,NA(),SUMIFS(Data!$G:$G,Data!$B:$B,'Interest Rates'!AE$4,Data!$A:$A,'Interest Rates'!$S147))</f>
        <v>#N/A</v>
      </c>
      <c r="AF147" s="15">
        <f>IF(SUMIFS(Data!$G:$G,Data!$B:$B,'Interest Rates'!AF$4,Data!$A:$A,'Interest Rates'!$S147)=0,NA(),SUMIFS(Data!$G:$G,Data!$B:$B,'Interest Rates'!AF$4,Data!$A:$A,'Interest Rates'!$S147))</f>
        <v>7.4850000000000003</v>
      </c>
      <c r="AG147" s="15">
        <f>IF(SUMIFS(Data!$G:$G,Data!$B:$B,'Interest Rates'!AG$4,Data!$A:$A,'Interest Rates'!$S147)=0,NA(),SUMIFS(Data!$G:$G,Data!$B:$B,'Interest Rates'!AG$4,Data!$A:$A,'Interest Rates'!$S147))</f>
        <v>7</v>
      </c>
      <c r="AH147" s="15">
        <f>IF(SUMIFS(Data!$G:$G,Data!$B:$B,'Interest Rates'!AH$4,Data!$A:$A,'Interest Rates'!$S147)=0,NA(),SUMIFS(Data!$G:$G,Data!$B:$B,'Interest Rates'!AH$4,Data!$A:$A,'Interest Rates'!$S147))</f>
        <v>6.7750000000000004</v>
      </c>
      <c r="AI147" s="15" t="e">
        <f>IF(SUMIFS(Data!$G:$G,Data!$B:$B,'Interest Rates'!AI$4,Data!$A:$A,'Interest Rates'!$S147)=0,NA(),SUMIFS(Data!$G:$G,Data!$B:$B,'Interest Rates'!AI$4,Data!$A:$A,'Interest Rates'!$S147))</f>
        <v>#N/A</v>
      </c>
      <c r="AJ147" s="15" t="e">
        <f>IF(SUMIFS(Data!$G:$G,Data!$B:$B,'Interest Rates'!AJ$4,Data!$A:$A,'Interest Rates'!$S147)=0,NA(),SUMIFS(Data!$G:$G,Data!$B:$B,'Interest Rates'!AJ$4,Data!$A:$A,'Interest Rates'!$S147))</f>
        <v>#N/A</v>
      </c>
      <c r="AK147" s="15" t="e">
        <f>IF(SUMIFS(Data!$G:$G,Data!$B:$B,'Interest Rates'!AK$4,Data!$A:$A,'Interest Rates'!$S147)=0,NA(),SUMIFS(Data!$G:$G,Data!$B:$B,'Interest Rates'!AK$4,Data!$A:$A,'Interest Rates'!$S147))</f>
        <v>#N/A</v>
      </c>
      <c r="AL147" s="15" t="e">
        <f>IF(SUMIFS(Data!$G:$G,Data!$B:$B,'Interest Rates'!AL$4,Data!$A:$A,'Interest Rates'!$S147)=0,NA(),SUMIFS(Data!$G:$G,Data!$B:$B,'Interest Rates'!AL$4,Data!$A:$A,'Interest Rates'!$S147))</f>
        <v>#N/A</v>
      </c>
      <c r="AM147" s="15" t="e">
        <f>IF(SUMIFS(Data!$G:$G,Data!$B:$B,'Interest Rates'!AM$4,Data!$A:$A,'Interest Rates'!$S147)=0,NA(),SUMIFS(Data!$G:$G,Data!$B:$B,'Interest Rates'!AM$4,Data!$A:$A,'Interest Rates'!$S147))</f>
        <v>#N/A</v>
      </c>
    </row>
    <row r="148" spans="19:39" x14ac:dyDescent="0.2">
      <c r="S148" s="28">
        <f t="shared" si="5"/>
        <v>43739</v>
      </c>
      <c r="T148" s="15" t="e">
        <f>IF(SUMIFS(Data!$G:$G,Data!$B:$B,'Interest Rates'!T$4,Data!$A:$A,'Interest Rates'!$S148)=0,NA(),SUMIFS(Data!$G:$G,Data!$B:$B,'Interest Rates'!T$4,Data!$A:$A,'Interest Rates'!$S148))</f>
        <v>#N/A</v>
      </c>
      <c r="U148" s="15" t="e">
        <f>IF(SUMIFS(Data!$G:$G,Data!$B:$B,'Interest Rates'!U$4,Data!$A:$A,'Interest Rates'!$S148)=0,NA(),SUMIFS(Data!$G:$G,Data!$B:$B,'Interest Rates'!U$4,Data!$A:$A,'Interest Rates'!$S148))</f>
        <v>#N/A</v>
      </c>
      <c r="V148" s="15" t="e">
        <f>IF(SUMIFS(Data!$G:$G,Data!$B:$B,'Interest Rates'!V$4,Data!$A:$A,'Interest Rates'!$S148)=0,NA(),SUMIFS(Data!$G:$G,Data!$B:$B,'Interest Rates'!V$4,Data!$A:$A,'Interest Rates'!$S148))</f>
        <v>#N/A</v>
      </c>
      <c r="W148" s="15" t="e">
        <f>IF(SUMIFS(Data!$G:$G,Data!$B:$B,'Interest Rates'!W$4,Data!$A:$A,'Interest Rates'!$S148)=0,NA(),SUMIFS(Data!$G:$G,Data!$B:$B,'Interest Rates'!W$4,Data!$A:$A,'Interest Rates'!$S148))</f>
        <v>#N/A</v>
      </c>
      <c r="X148" s="15" t="e">
        <f>IF(SUMIFS(Data!$G:$G,Data!$B:$B,'Interest Rates'!X$4,Data!$A:$A,'Interest Rates'!$S148)=0,NA(),SUMIFS(Data!$G:$G,Data!$B:$B,'Interest Rates'!X$4,Data!$A:$A,'Interest Rates'!$S148))</f>
        <v>#N/A</v>
      </c>
      <c r="Y148" s="15" t="e">
        <f>IF(SUMIFS(Data!$G:$G,Data!$B:$B,'Interest Rates'!Y$4,Data!$A:$A,'Interest Rates'!$S148)=0,NA(),SUMIFS(Data!$G:$G,Data!$B:$B,'Interest Rates'!Y$4,Data!$A:$A,'Interest Rates'!$S148))</f>
        <v>#N/A</v>
      </c>
      <c r="Z148" s="15" t="e">
        <f>IF(SUMIFS(Data!$G:$G,Data!$B:$B,'Interest Rates'!Z$4,Data!$A:$A,'Interest Rates'!$S148)=0,NA(),SUMIFS(Data!$G:$G,Data!$B:$B,'Interest Rates'!Z$4,Data!$A:$A,'Interest Rates'!$S148))</f>
        <v>#N/A</v>
      </c>
      <c r="AA148" s="15" t="e">
        <f>IF(SUMIFS(Data!$G:$G,Data!$B:$B,'Interest Rates'!AA$4,Data!$A:$A,'Interest Rates'!$S148)=0,NA(),SUMIFS(Data!$G:$G,Data!$B:$B,'Interest Rates'!AA$4,Data!$A:$A,'Interest Rates'!$S148))</f>
        <v>#N/A</v>
      </c>
      <c r="AB148" s="15" t="e">
        <f>IF(SUMIFS(Data!$G:$G,Data!$B:$B,'Interest Rates'!AB$4,Data!$A:$A,'Interest Rates'!$S148)=0,NA(),SUMIFS(Data!$G:$G,Data!$B:$B,'Interest Rates'!AB$4,Data!$A:$A,'Interest Rates'!$S148))</f>
        <v>#N/A</v>
      </c>
      <c r="AC148" s="15" t="e">
        <f>IF(SUMIFS(Data!$G:$G,Data!$B:$B,'Interest Rates'!AC$4,Data!$A:$A,'Interest Rates'!$S148)=0,NA(),SUMIFS(Data!$G:$G,Data!$B:$B,'Interest Rates'!AC$4,Data!$A:$A,'Interest Rates'!$S148))</f>
        <v>#N/A</v>
      </c>
      <c r="AD148" s="15" t="e">
        <f>IF(SUMIFS(Data!$G:$G,Data!$B:$B,'Interest Rates'!AD$4,Data!$A:$A,'Interest Rates'!$S148)=0,NA(),SUMIFS(Data!$G:$G,Data!$B:$B,'Interest Rates'!AD$4,Data!$A:$A,'Interest Rates'!$S148))</f>
        <v>#N/A</v>
      </c>
      <c r="AE148" s="15" t="e">
        <f>IF(SUMIFS(Data!$G:$G,Data!$B:$B,'Interest Rates'!AE$4,Data!$A:$A,'Interest Rates'!$S148)=0,NA(),SUMIFS(Data!$G:$G,Data!$B:$B,'Interest Rates'!AE$4,Data!$A:$A,'Interest Rates'!$S148))</f>
        <v>#N/A</v>
      </c>
      <c r="AF148" s="15">
        <f>IF(SUMIFS(Data!$G:$G,Data!$B:$B,'Interest Rates'!AF$4,Data!$A:$A,'Interest Rates'!$S148)=0,NA(),SUMIFS(Data!$G:$G,Data!$B:$B,'Interest Rates'!AF$4,Data!$A:$A,'Interest Rates'!$S148))</f>
        <v>7.3</v>
      </c>
      <c r="AG148" s="15">
        <f>IF(SUMIFS(Data!$G:$G,Data!$B:$B,'Interest Rates'!AG$4,Data!$A:$A,'Interest Rates'!$S148)=0,NA(),SUMIFS(Data!$G:$G,Data!$B:$B,'Interest Rates'!AG$4,Data!$A:$A,'Interest Rates'!$S148))</f>
        <v>6.75</v>
      </c>
      <c r="AH148" s="15">
        <f>IF(SUMIFS(Data!$G:$G,Data!$B:$B,'Interest Rates'!AH$4,Data!$A:$A,'Interest Rates'!$S148)=0,NA(),SUMIFS(Data!$G:$G,Data!$B:$B,'Interest Rates'!AH$4,Data!$A:$A,'Interest Rates'!$S148))</f>
        <v>6.5</v>
      </c>
      <c r="AI148" s="15" t="e">
        <f>IF(SUMIFS(Data!$G:$G,Data!$B:$B,'Interest Rates'!AI$4,Data!$A:$A,'Interest Rates'!$S148)=0,NA(),SUMIFS(Data!$G:$G,Data!$B:$B,'Interest Rates'!AI$4,Data!$A:$A,'Interest Rates'!$S148))</f>
        <v>#N/A</v>
      </c>
      <c r="AJ148" s="15" t="e">
        <f>IF(SUMIFS(Data!$G:$G,Data!$B:$B,'Interest Rates'!AJ$4,Data!$A:$A,'Interest Rates'!$S148)=0,NA(),SUMIFS(Data!$G:$G,Data!$B:$B,'Interest Rates'!AJ$4,Data!$A:$A,'Interest Rates'!$S148))</f>
        <v>#N/A</v>
      </c>
      <c r="AK148" s="15" t="e">
        <f>IF(SUMIFS(Data!$G:$G,Data!$B:$B,'Interest Rates'!AK$4,Data!$A:$A,'Interest Rates'!$S148)=0,NA(),SUMIFS(Data!$G:$G,Data!$B:$B,'Interest Rates'!AK$4,Data!$A:$A,'Interest Rates'!$S148))</f>
        <v>#N/A</v>
      </c>
      <c r="AL148" s="15" t="e">
        <f>IF(SUMIFS(Data!$G:$G,Data!$B:$B,'Interest Rates'!AL$4,Data!$A:$A,'Interest Rates'!$S148)=0,NA(),SUMIFS(Data!$G:$G,Data!$B:$B,'Interest Rates'!AL$4,Data!$A:$A,'Interest Rates'!$S148))</f>
        <v>#N/A</v>
      </c>
      <c r="AM148" s="15" t="e">
        <f>IF(SUMIFS(Data!$G:$G,Data!$B:$B,'Interest Rates'!AM$4,Data!$A:$A,'Interest Rates'!$S148)=0,NA(),SUMIFS(Data!$G:$G,Data!$B:$B,'Interest Rates'!AM$4,Data!$A:$A,'Interest Rates'!$S148))</f>
        <v>#N/A</v>
      </c>
    </row>
    <row r="149" spans="19:39" x14ac:dyDescent="0.2">
      <c r="S149" s="28">
        <f t="shared" si="5"/>
        <v>43770</v>
      </c>
      <c r="T149" s="15" t="e">
        <f>IF(SUMIFS(Data!$G:$G,Data!$B:$B,'Interest Rates'!T$4,Data!$A:$A,'Interest Rates'!$S149)=0,NA(),SUMIFS(Data!$G:$G,Data!$B:$B,'Interest Rates'!T$4,Data!$A:$A,'Interest Rates'!$S149))</f>
        <v>#N/A</v>
      </c>
      <c r="U149" s="15" t="e">
        <f>IF(SUMIFS(Data!$G:$G,Data!$B:$B,'Interest Rates'!U$4,Data!$A:$A,'Interest Rates'!$S149)=0,NA(),SUMIFS(Data!$G:$G,Data!$B:$B,'Interest Rates'!U$4,Data!$A:$A,'Interest Rates'!$S149))</f>
        <v>#N/A</v>
      </c>
      <c r="V149" s="15" t="e">
        <f>IF(SUMIFS(Data!$G:$G,Data!$B:$B,'Interest Rates'!V$4,Data!$A:$A,'Interest Rates'!$S149)=0,NA(),SUMIFS(Data!$G:$G,Data!$B:$B,'Interest Rates'!V$4,Data!$A:$A,'Interest Rates'!$S149))</f>
        <v>#N/A</v>
      </c>
      <c r="W149" s="15" t="e">
        <f>IF(SUMIFS(Data!$G:$G,Data!$B:$B,'Interest Rates'!W$4,Data!$A:$A,'Interest Rates'!$S149)=0,NA(),SUMIFS(Data!$G:$G,Data!$B:$B,'Interest Rates'!W$4,Data!$A:$A,'Interest Rates'!$S149))</f>
        <v>#N/A</v>
      </c>
      <c r="X149" s="15" t="e">
        <f>IF(SUMIFS(Data!$G:$G,Data!$B:$B,'Interest Rates'!X$4,Data!$A:$A,'Interest Rates'!$S149)=0,NA(),SUMIFS(Data!$G:$G,Data!$B:$B,'Interest Rates'!X$4,Data!$A:$A,'Interest Rates'!$S149))</f>
        <v>#N/A</v>
      </c>
      <c r="Y149" s="15" t="e">
        <f>IF(SUMIFS(Data!$G:$G,Data!$B:$B,'Interest Rates'!Y$4,Data!$A:$A,'Interest Rates'!$S149)=0,NA(),SUMIFS(Data!$G:$G,Data!$B:$B,'Interest Rates'!Y$4,Data!$A:$A,'Interest Rates'!$S149))</f>
        <v>#N/A</v>
      </c>
      <c r="Z149" s="15" t="e">
        <f>IF(SUMIFS(Data!$G:$G,Data!$B:$B,'Interest Rates'!Z$4,Data!$A:$A,'Interest Rates'!$S149)=0,NA(),SUMIFS(Data!$G:$G,Data!$B:$B,'Interest Rates'!Z$4,Data!$A:$A,'Interest Rates'!$S149))</f>
        <v>#N/A</v>
      </c>
      <c r="AA149" s="15" t="e">
        <f>IF(SUMIFS(Data!$G:$G,Data!$B:$B,'Interest Rates'!AA$4,Data!$A:$A,'Interest Rates'!$S149)=0,NA(),SUMIFS(Data!$G:$G,Data!$B:$B,'Interest Rates'!AA$4,Data!$A:$A,'Interest Rates'!$S149))</f>
        <v>#N/A</v>
      </c>
      <c r="AB149" s="15" t="e">
        <f>IF(SUMIFS(Data!$G:$G,Data!$B:$B,'Interest Rates'!AB$4,Data!$A:$A,'Interest Rates'!$S149)=0,NA(),SUMIFS(Data!$G:$G,Data!$B:$B,'Interest Rates'!AB$4,Data!$A:$A,'Interest Rates'!$S149))</f>
        <v>#N/A</v>
      </c>
      <c r="AC149" s="15" t="e">
        <f>IF(SUMIFS(Data!$G:$G,Data!$B:$B,'Interest Rates'!AC$4,Data!$A:$A,'Interest Rates'!$S149)=0,NA(),SUMIFS(Data!$G:$G,Data!$B:$B,'Interest Rates'!AC$4,Data!$A:$A,'Interest Rates'!$S149))</f>
        <v>#N/A</v>
      </c>
      <c r="AD149" s="15" t="e">
        <f>IF(SUMIFS(Data!$G:$G,Data!$B:$B,'Interest Rates'!AD$4,Data!$A:$A,'Interest Rates'!$S149)=0,NA(),SUMIFS(Data!$G:$G,Data!$B:$B,'Interest Rates'!AD$4,Data!$A:$A,'Interest Rates'!$S149))</f>
        <v>#N/A</v>
      </c>
      <c r="AE149" s="15" t="e">
        <f>IF(SUMIFS(Data!$G:$G,Data!$B:$B,'Interest Rates'!AE$4,Data!$A:$A,'Interest Rates'!$S149)=0,NA(),SUMIFS(Data!$G:$G,Data!$B:$B,'Interest Rates'!AE$4,Data!$A:$A,'Interest Rates'!$S149))</f>
        <v>#N/A</v>
      </c>
      <c r="AF149" s="15">
        <f>IF(SUMIFS(Data!$G:$G,Data!$B:$B,'Interest Rates'!AF$4,Data!$A:$A,'Interest Rates'!$S149)=0,NA(),SUMIFS(Data!$G:$G,Data!$B:$B,'Interest Rates'!AF$4,Data!$A:$A,'Interest Rates'!$S149))</f>
        <v>7.25</v>
      </c>
      <c r="AG149" s="15">
        <f>IF(SUMIFS(Data!$G:$G,Data!$B:$B,'Interest Rates'!AG$4,Data!$A:$A,'Interest Rates'!$S149)=0,NA(),SUMIFS(Data!$G:$G,Data!$B:$B,'Interest Rates'!AG$4,Data!$A:$A,'Interest Rates'!$S149))</f>
        <v>6.55</v>
      </c>
      <c r="AH149" s="15">
        <f>IF(SUMIFS(Data!$G:$G,Data!$B:$B,'Interest Rates'!AH$4,Data!$A:$A,'Interest Rates'!$S149)=0,NA(),SUMIFS(Data!$G:$G,Data!$B:$B,'Interest Rates'!AH$4,Data!$A:$A,'Interest Rates'!$S149))</f>
        <v>6.4</v>
      </c>
      <c r="AI149" s="15" t="e">
        <f>IF(SUMIFS(Data!$G:$G,Data!$B:$B,'Interest Rates'!AI$4,Data!$A:$A,'Interest Rates'!$S149)=0,NA(),SUMIFS(Data!$G:$G,Data!$B:$B,'Interest Rates'!AI$4,Data!$A:$A,'Interest Rates'!$S149))</f>
        <v>#N/A</v>
      </c>
      <c r="AJ149" s="15" t="e">
        <f>IF(SUMIFS(Data!$G:$G,Data!$B:$B,'Interest Rates'!AJ$4,Data!$A:$A,'Interest Rates'!$S149)=0,NA(),SUMIFS(Data!$G:$G,Data!$B:$B,'Interest Rates'!AJ$4,Data!$A:$A,'Interest Rates'!$S149))</f>
        <v>#N/A</v>
      </c>
      <c r="AK149" s="15" t="e">
        <f>IF(SUMIFS(Data!$G:$G,Data!$B:$B,'Interest Rates'!AK$4,Data!$A:$A,'Interest Rates'!$S149)=0,NA(),SUMIFS(Data!$G:$G,Data!$B:$B,'Interest Rates'!AK$4,Data!$A:$A,'Interest Rates'!$S149))</f>
        <v>#N/A</v>
      </c>
      <c r="AL149" s="15" t="e">
        <f>IF(SUMIFS(Data!$G:$G,Data!$B:$B,'Interest Rates'!AL$4,Data!$A:$A,'Interest Rates'!$S149)=0,NA(),SUMIFS(Data!$G:$G,Data!$B:$B,'Interest Rates'!AL$4,Data!$A:$A,'Interest Rates'!$S149))</f>
        <v>#N/A</v>
      </c>
      <c r="AM149" s="15" t="e">
        <f>IF(SUMIFS(Data!$G:$G,Data!$B:$B,'Interest Rates'!AM$4,Data!$A:$A,'Interest Rates'!$S149)=0,NA(),SUMIFS(Data!$G:$G,Data!$B:$B,'Interest Rates'!AM$4,Data!$A:$A,'Interest Rates'!$S149))</f>
        <v>#N/A</v>
      </c>
    </row>
    <row r="150" spans="19:39" x14ac:dyDescent="0.2">
      <c r="S150" s="28">
        <f t="shared" si="5"/>
        <v>43800</v>
      </c>
      <c r="T150" s="15" t="e">
        <f>IF(SUMIFS(Data!$G:$G,Data!$B:$B,'Interest Rates'!T$4,Data!$A:$A,'Interest Rates'!$S150)=0,NA(),SUMIFS(Data!$G:$G,Data!$B:$B,'Interest Rates'!T$4,Data!$A:$A,'Interest Rates'!$S150))</f>
        <v>#N/A</v>
      </c>
      <c r="U150" s="15" t="e">
        <f>IF(SUMIFS(Data!$G:$G,Data!$B:$B,'Interest Rates'!U$4,Data!$A:$A,'Interest Rates'!$S150)=0,NA(),SUMIFS(Data!$G:$G,Data!$B:$B,'Interest Rates'!U$4,Data!$A:$A,'Interest Rates'!$S150))</f>
        <v>#N/A</v>
      </c>
      <c r="V150" s="15" t="e">
        <f>IF(SUMIFS(Data!$G:$G,Data!$B:$B,'Interest Rates'!V$4,Data!$A:$A,'Interest Rates'!$S150)=0,NA(),SUMIFS(Data!$G:$G,Data!$B:$B,'Interest Rates'!V$4,Data!$A:$A,'Interest Rates'!$S150))</f>
        <v>#N/A</v>
      </c>
      <c r="W150" s="15" t="e">
        <f>IF(SUMIFS(Data!$G:$G,Data!$B:$B,'Interest Rates'!W$4,Data!$A:$A,'Interest Rates'!$S150)=0,NA(),SUMIFS(Data!$G:$G,Data!$B:$B,'Interest Rates'!W$4,Data!$A:$A,'Interest Rates'!$S150))</f>
        <v>#N/A</v>
      </c>
      <c r="X150" s="15" t="e">
        <f>IF(SUMIFS(Data!$G:$G,Data!$B:$B,'Interest Rates'!X$4,Data!$A:$A,'Interest Rates'!$S150)=0,NA(),SUMIFS(Data!$G:$G,Data!$B:$B,'Interest Rates'!X$4,Data!$A:$A,'Interest Rates'!$S150))</f>
        <v>#N/A</v>
      </c>
      <c r="Y150" s="15" t="e">
        <f>IF(SUMIFS(Data!$G:$G,Data!$B:$B,'Interest Rates'!Y$4,Data!$A:$A,'Interest Rates'!$S150)=0,NA(),SUMIFS(Data!$G:$G,Data!$B:$B,'Interest Rates'!Y$4,Data!$A:$A,'Interest Rates'!$S150))</f>
        <v>#N/A</v>
      </c>
      <c r="Z150" s="15" t="e">
        <f>IF(SUMIFS(Data!$G:$G,Data!$B:$B,'Interest Rates'!Z$4,Data!$A:$A,'Interest Rates'!$S150)=0,NA(),SUMIFS(Data!$G:$G,Data!$B:$B,'Interest Rates'!Z$4,Data!$A:$A,'Interest Rates'!$S150))</f>
        <v>#N/A</v>
      </c>
      <c r="AA150" s="15" t="e">
        <f>IF(SUMIFS(Data!$G:$G,Data!$B:$B,'Interest Rates'!AA$4,Data!$A:$A,'Interest Rates'!$S150)=0,NA(),SUMIFS(Data!$G:$G,Data!$B:$B,'Interest Rates'!AA$4,Data!$A:$A,'Interest Rates'!$S150))</f>
        <v>#N/A</v>
      </c>
      <c r="AB150" s="15" t="e">
        <f>IF(SUMIFS(Data!$G:$G,Data!$B:$B,'Interest Rates'!AB$4,Data!$A:$A,'Interest Rates'!$S150)=0,NA(),SUMIFS(Data!$G:$G,Data!$B:$B,'Interest Rates'!AB$4,Data!$A:$A,'Interest Rates'!$S150))</f>
        <v>#N/A</v>
      </c>
      <c r="AC150" s="15" t="e">
        <f>IF(SUMIFS(Data!$G:$G,Data!$B:$B,'Interest Rates'!AC$4,Data!$A:$A,'Interest Rates'!$S150)=0,NA(),SUMIFS(Data!$G:$G,Data!$B:$B,'Interest Rates'!AC$4,Data!$A:$A,'Interest Rates'!$S150))</f>
        <v>#N/A</v>
      </c>
      <c r="AD150" s="15" t="e">
        <f>IF(SUMIFS(Data!$G:$G,Data!$B:$B,'Interest Rates'!AD$4,Data!$A:$A,'Interest Rates'!$S150)=0,NA(),SUMIFS(Data!$G:$G,Data!$B:$B,'Interest Rates'!AD$4,Data!$A:$A,'Interest Rates'!$S150))</f>
        <v>#N/A</v>
      </c>
      <c r="AE150" s="15" t="e">
        <f>IF(SUMIFS(Data!$G:$G,Data!$B:$B,'Interest Rates'!AE$4,Data!$A:$A,'Interest Rates'!$S150)=0,NA(),SUMIFS(Data!$G:$G,Data!$B:$B,'Interest Rates'!AE$4,Data!$A:$A,'Interest Rates'!$S150))</f>
        <v>#N/A</v>
      </c>
      <c r="AF150" s="15">
        <f>IF(SUMIFS(Data!$G:$G,Data!$B:$B,'Interest Rates'!AF$4,Data!$A:$A,'Interest Rates'!$S150)=0,NA(),SUMIFS(Data!$G:$G,Data!$B:$B,'Interest Rates'!AF$4,Data!$A:$A,'Interest Rates'!$S150))</f>
        <v>7.25</v>
      </c>
      <c r="AG150" s="15">
        <f>IF(SUMIFS(Data!$G:$G,Data!$B:$B,'Interest Rates'!AG$4,Data!$A:$A,'Interest Rates'!$S150)=0,NA(),SUMIFS(Data!$G:$G,Data!$B:$B,'Interest Rates'!AG$4,Data!$A:$A,'Interest Rates'!$S150))</f>
        <v>6.6</v>
      </c>
      <c r="AH150" s="15">
        <f>IF(SUMIFS(Data!$G:$G,Data!$B:$B,'Interest Rates'!AH$4,Data!$A:$A,'Interest Rates'!$S150)=0,NA(),SUMIFS(Data!$G:$G,Data!$B:$B,'Interest Rates'!AH$4,Data!$A:$A,'Interest Rates'!$S150))</f>
        <v>6.3250000000000002</v>
      </c>
      <c r="AI150" s="15">
        <f>IF(SUMIFS(Data!$G:$G,Data!$B:$B,'Interest Rates'!AI$4,Data!$A:$A,'Interest Rates'!$S150)=0,NA(),SUMIFS(Data!$G:$G,Data!$B:$B,'Interest Rates'!AI$4,Data!$A:$A,'Interest Rates'!$S150))</f>
        <v>6.5</v>
      </c>
      <c r="AJ150" s="15" t="e">
        <f>IF(SUMIFS(Data!$G:$G,Data!$B:$B,'Interest Rates'!AJ$4,Data!$A:$A,'Interest Rates'!$S150)=0,NA(),SUMIFS(Data!$G:$G,Data!$B:$B,'Interest Rates'!AJ$4,Data!$A:$A,'Interest Rates'!$S150))</f>
        <v>#N/A</v>
      </c>
      <c r="AK150" s="15" t="e">
        <f>IF(SUMIFS(Data!$G:$G,Data!$B:$B,'Interest Rates'!AK$4,Data!$A:$A,'Interest Rates'!$S150)=0,NA(),SUMIFS(Data!$G:$G,Data!$B:$B,'Interest Rates'!AK$4,Data!$A:$A,'Interest Rates'!$S150))</f>
        <v>#N/A</v>
      </c>
      <c r="AL150" s="15" t="e">
        <f>IF(SUMIFS(Data!$G:$G,Data!$B:$B,'Interest Rates'!AL$4,Data!$A:$A,'Interest Rates'!$S150)=0,NA(),SUMIFS(Data!$G:$G,Data!$B:$B,'Interest Rates'!AL$4,Data!$A:$A,'Interest Rates'!$S150))</f>
        <v>#N/A</v>
      </c>
      <c r="AM150" s="15" t="e">
        <f>IF(SUMIFS(Data!$G:$G,Data!$B:$B,'Interest Rates'!AM$4,Data!$A:$A,'Interest Rates'!$S150)=0,NA(),SUMIFS(Data!$G:$G,Data!$B:$B,'Interest Rates'!AM$4,Data!$A:$A,'Interest Rates'!$S150))</f>
        <v>#N/A</v>
      </c>
    </row>
    <row r="151" spans="19:39" x14ac:dyDescent="0.2">
      <c r="S151" s="28">
        <f t="shared" si="5"/>
        <v>43831</v>
      </c>
      <c r="T151" s="15" t="e">
        <f>IF(SUMIFS(Data!$G:$G,Data!$B:$B,'Interest Rates'!T$4,Data!$A:$A,'Interest Rates'!$S151)=0,NA(),SUMIFS(Data!$G:$G,Data!$B:$B,'Interest Rates'!T$4,Data!$A:$A,'Interest Rates'!$S151))</f>
        <v>#N/A</v>
      </c>
      <c r="U151" s="15" t="e">
        <f>IF(SUMIFS(Data!$G:$G,Data!$B:$B,'Interest Rates'!U$4,Data!$A:$A,'Interest Rates'!$S151)=0,NA(),SUMIFS(Data!$G:$G,Data!$B:$B,'Interest Rates'!U$4,Data!$A:$A,'Interest Rates'!$S151))</f>
        <v>#N/A</v>
      </c>
      <c r="V151" s="15" t="e">
        <f>IF(SUMIFS(Data!$G:$G,Data!$B:$B,'Interest Rates'!V$4,Data!$A:$A,'Interest Rates'!$S151)=0,NA(),SUMIFS(Data!$G:$G,Data!$B:$B,'Interest Rates'!V$4,Data!$A:$A,'Interest Rates'!$S151))</f>
        <v>#N/A</v>
      </c>
      <c r="W151" s="15" t="e">
        <f>IF(SUMIFS(Data!$G:$G,Data!$B:$B,'Interest Rates'!W$4,Data!$A:$A,'Interest Rates'!$S151)=0,NA(),SUMIFS(Data!$G:$G,Data!$B:$B,'Interest Rates'!W$4,Data!$A:$A,'Interest Rates'!$S151))</f>
        <v>#N/A</v>
      </c>
      <c r="X151" s="15" t="e">
        <f>IF(SUMIFS(Data!$G:$G,Data!$B:$B,'Interest Rates'!X$4,Data!$A:$A,'Interest Rates'!$S151)=0,NA(),SUMIFS(Data!$G:$G,Data!$B:$B,'Interest Rates'!X$4,Data!$A:$A,'Interest Rates'!$S151))</f>
        <v>#N/A</v>
      </c>
      <c r="Y151" s="15" t="e">
        <f>IF(SUMIFS(Data!$G:$G,Data!$B:$B,'Interest Rates'!Y$4,Data!$A:$A,'Interest Rates'!$S151)=0,NA(),SUMIFS(Data!$G:$G,Data!$B:$B,'Interest Rates'!Y$4,Data!$A:$A,'Interest Rates'!$S151))</f>
        <v>#N/A</v>
      </c>
      <c r="Z151" s="15" t="e">
        <f>IF(SUMIFS(Data!$G:$G,Data!$B:$B,'Interest Rates'!Z$4,Data!$A:$A,'Interest Rates'!$S151)=0,NA(),SUMIFS(Data!$G:$G,Data!$B:$B,'Interest Rates'!Z$4,Data!$A:$A,'Interest Rates'!$S151))</f>
        <v>#N/A</v>
      </c>
      <c r="AA151" s="15" t="e">
        <f>IF(SUMIFS(Data!$G:$G,Data!$B:$B,'Interest Rates'!AA$4,Data!$A:$A,'Interest Rates'!$S151)=0,NA(),SUMIFS(Data!$G:$G,Data!$B:$B,'Interest Rates'!AA$4,Data!$A:$A,'Interest Rates'!$S151))</f>
        <v>#N/A</v>
      </c>
      <c r="AB151" s="15" t="e">
        <f>IF(SUMIFS(Data!$G:$G,Data!$B:$B,'Interest Rates'!AB$4,Data!$A:$A,'Interest Rates'!$S151)=0,NA(),SUMIFS(Data!$G:$G,Data!$B:$B,'Interest Rates'!AB$4,Data!$A:$A,'Interest Rates'!$S151))</f>
        <v>#N/A</v>
      </c>
      <c r="AC151" s="15" t="e">
        <f>IF(SUMIFS(Data!$G:$G,Data!$B:$B,'Interest Rates'!AC$4,Data!$A:$A,'Interest Rates'!$S151)=0,NA(),SUMIFS(Data!$G:$G,Data!$B:$B,'Interest Rates'!AC$4,Data!$A:$A,'Interest Rates'!$S151))</f>
        <v>#N/A</v>
      </c>
      <c r="AD151" s="15" t="e">
        <f>IF(SUMIFS(Data!$G:$G,Data!$B:$B,'Interest Rates'!AD$4,Data!$A:$A,'Interest Rates'!$S151)=0,NA(),SUMIFS(Data!$G:$G,Data!$B:$B,'Interest Rates'!AD$4,Data!$A:$A,'Interest Rates'!$S151))</f>
        <v>#N/A</v>
      </c>
      <c r="AE151" s="15" t="e">
        <f>IF(SUMIFS(Data!$G:$G,Data!$B:$B,'Interest Rates'!AE$4,Data!$A:$A,'Interest Rates'!$S151)=0,NA(),SUMIFS(Data!$G:$G,Data!$B:$B,'Interest Rates'!AE$4,Data!$A:$A,'Interest Rates'!$S151))</f>
        <v>#N/A</v>
      </c>
      <c r="AF151" s="15" t="e">
        <f>IF(SUMIFS(Data!$G:$G,Data!$B:$B,'Interest Rates'!AF$4,Data!$A:$A,'Interest Rates'!$S151)=0,NA(),SUMIFS(Data!$G:$G,Data!$B:$B,'Interest Rates'!AF$4,Data!$A:$A,'Interest Rates'!$S151))</f>
        <v>#N/A</v>
      </c>
      <c r="AG151" s="15">
        <f>IF(SUMIFS(Data!$G:$G,Data!$B:$B,'Interest Rates'!AG$4,Data!$A:$A,'Interest Rates'!$S151)=0,NA(),SUMIFS(Data!$G:$G,Data!$B:$B,'Interest Rates'!AG$4,Data!$A:$A,'Interest Rates'!$S151))</f>
        <v>6.5</v>
      </c>
      <c r="AH151" s="15">
        <f>IF(SUMIFS(Data!$G:$G,Data!$B:$B,'Interest Rates'!AH$4,Data!$A:$A,'Interest Rates'!$S151)=0,NA(),SUMIFS(Data!$G:$G,Data!$B:$B,'Interest Rates'!AH$4,Data!$A:$A,'Interest Rates'!$S151))</f>
        <v>6.2850000000000001</v>
      </c>
      <c r="AI151" s="15">
        <f>IF(SUMIFS(Data!$G:$G,Data!$B:$B,'Interest Rates'!AI$4,Data!$A:$A,'Interest Rates'!$S151)=0,NA(),SUMIFS(Data!$G:$G,Data!$B:$B,'Interest Rates'!AI$4,Data!$A:$A,'Interest Rates'!$S151))</f>
        <v>6.39</v>
      </c>
      <c r="AJ151" s="15" t="e">
        <f>IF(SUMIFS(Data!$G:$G,Data!$B:$B,'Interest Rates'!AJ$4,Data!$A:$A,'Interest Rates'!$S151)=0,NA(),SUMIFS(Data!$G:$G,Data!$B:$B,'Interest Rates'!AJ$4,Data!$A:$A,'Interest Rates'!$S151))</f>
        <v>#N/A</v>
      </c>
      <c r="AK151" s="15" t="e">
        <f>IF(SUMIFS(Data!$G:$G,Data!$B:$B,'Interest Rates'!AK$4,Data!$A:$A,'Interest Rates'!$S151)=0,NA(),SUMIFS(Data!$G:$G,Data!$B:$B,'Interest Rates'!AK$4,Data!$A:$A,'Interest Rates'!$S151))</f>
        <v>#N/A</v>
      </c>
      <c r="AL151" s="15" t="e">
        <f>IF(SUMIFS(Data!$G:$G,Data!$B:$B,'Interest Rates'!AL$4,Data!$A:$A,'Interest Rates'!$S151)=0,NA(),SUMIFS(Data!$G:$G,Data!$B:$B,'Interest Rates'!AL$4,Data!$A:$A,'Interest Rates'!$S151))</f>
        <v>#N/A</v>
      </c>
      <c r="AM151" s="15" t="e">
        <f>IF(SUMIFS(Data!$G:$G,Data!$B:$B,'Interest Rates'!AM$4,Data!$A:$A,'Interest Rates'!$S151)=0,NA(),SUMIFS(Data!$G:$G,Data!$B:$B,'Interest Rates'!AM$4,Data!$A:$A,'Interest Rates'!$S151))</f>
        <v>#N/A</v>
      </c>
    </row>
    <row r="152" spans="19:39" x14ac:dyDescent="0.2">
      <c r="S152" s="28">
        <f t="shared" si="5"/>
        <v>43862</v>
      </c>
      <c r="T152" s="15" t="e">
        <f>IF(SUMIFS(Data!$G:$G,Data!$B:$B,'Interest Rates'!T$4,Data!$A:$A,'Interest Rates'!$S152)=0,NA(),SUMIFS(Data!$G:$G,Data!$B:$B,'Interest Rates'!T$4,Data!$A:$A,'Interest Rates'!$S152))</f>
        <v>#N/A</v>
      </c>
      <c r="U152" s="15" t="e">
        <f>IF(SUMIFS(Data!$G:$G,Data!$B:$B,'Interest Rates'!U$4,Data!$A:$A,'Interest Rates'!$S152)=0,NA(),SUMIFS(Data!$G:$G,Data!$B:$B,'Interest Rates'!U$4,Data!$A:$A,'Interest Rates'!$S152))</f>
        <v>#N/A</v>
      </c>
      <c r="V152" s="15" t="e">
        <f>IF(SUMIFS(Data!$G:$G,Data!$B:$B,'Interest Rates'!V$4,Data!$A:$A,'Interest Rates'!$S152)=0,NA(),SUMIFS(Data!$G:$G,Data!$B:$B,'Interest Rates'!V$4,Data!$A:$A,'Interest Rates'!$S152))</f>
        <v>#N/A</v>
      </c>
      <c r="W152" s="15" t="e">
        <f>IF(SUMIFS(Data!$G:$G,Data!$B:$B,'Interest Rates'!W$4,Data!$A:$A,'Interest Rates'!$S152)=0,NA(),SUMIFS(Data!$G:$G,Data!$B:$B,'Interest Rates'!W$4,Data!$A:$A,'Interest Rates'!$S152))</f>
        <v>#N/A</v>
      </c>
      <c r="X152" s="15" t="e">
        <f>IF(SUMIFS(Data!$G:$G,Data!$B:$B,'Interest Rates'!X$4,Data!$A:$A,'Interest Rates'!$S152)=0,NA(),SUMIFS(Data!$G:$G,Data!$B:$B,'Interest Rates'!X$4,Data!$A:$A,'Interest Rates'!$S152))</f>
        <v>#N/A</v>
      </c>
      <c r="Y152" s="15" t="e">
        <f>IF(SUMIFS(Data!$G:$G,Data!$B:$B,'Interest Rates'!Y$4,Data!$A:$A,'Interest Rates'!$S152)=0,NA(),SUMIFS(Data!$G:$G,Data!$B:$B,'Interest Rates'!Y$4,Data!$A:$A,'Interest Rates'!$S152))</f>
        <v>#N/A</v>
      </c>
      <c r="Z152" s="15" t="e">
        <f>IF(SUMIFS(Data!$G:$G,Data!$B:$B,'Interest Rates'!Z$4,Data!$A:$A,'Interest Rates'!$S152)=0,NA(),SUMIFS(Data!$G:$G,Data!$B:$B,'Interest Rates'!Z$4,Data!$A:$A,'Interest Rates'!$S152))</f>
        <v>#N/A</v>
      </c>
      <c r="AA152" s="15" t="e">
        <f>IF(SUMIFS(Data!$G:$G,Data!$B:$B,'Interest Rates'!AA$4,Data!$A:$A,'Interest Rates'!$S152)=0,NA(),SUMIFS(Data!$G:$G,Data!$B:$B,'Interest Rates'!AA$4,Data!$A:$A,'Interest Rates'!$S152))</f>
        <v>#N/A</v>
      </c>
      <c r="AB152" s="15" t="e">
        <f>IF(SUMIFS(Data!$G:$G,Data!$B:$B,'Interest Rates'!AB$4,Data!$A:$A,'Interest Rates'!$S152)=0,NA(),SUMIFS(Data!$G:$G,Data!$B:$B,'Interest Rates'!AB$4,Data!$A:$A,'Interest Rates'!$S152))</f>
        <v>#N/A</v>
      </c>
      <c r="AC152" s="15" t="e">
        <f>IF(SUMIFS(Data!$G:$G,Data!$B:$B,'Interest Rates'!AC$4,Data!$A:$A,'Interest Rates'!$S152)=0,NA(),SUMIFS(Data!$G:$G,Data!$B:$B,'Interest Rates'!AC$4,Data!$A:$A,'Interest Rates'!$S152))</f>
        <v>#N/A</v>
      </c>
      <c r="AD152" s="15" t="e">
        <f>IF(SUMIFS(Data!$G:$G,Data!$B:$B,'Interest Rates'!AD$4,Data!$A:$A,'Interest Rates'!$S152)=0,NA(),SUMIFS(Data!$G:$G,Data!$B:$B,'Interest Rates'!AD$4,Data!$A:$A,'Interest Rates'!$S152))</f>
        <v>#N/A</v>
      </c>
      <c r="AE152" s="15" t="e">
        <f>IF(SUMIFS(Data!$G:$G,Data!$B:$B,'Interest Rates'!AE$4,Data!$A:$A,'Interest Rates'!$S152)=0,NA(),SUMIFS(Data!$G:$G,Data!$B:$B,'Interest Rates'!AE$4,Data!$A:$A,'Interest Rates'!$S152))</f>
        <v>#N/A</v>
      </c>
      <c r="AF152" s="15" t="e">
        <f>IF(SUMIFS(Data!$G:$G,Data!$B:$B,'Interest Rates'!AF$4,Data!$A:$A,'Interest Rates'!$S152)=0,NA(),SUMIFS(Data!$G:$G,Data!$B:$B,'Interest Rates'!AF$4,Data!$A:$A,'Interest Rates'!$S152))</f>
        <v>#N/A</v>
      </c>
      <c r="AG152" s="15">
        <f>IF(SUMIFS(Data!$G:$G,Data!$B:$B,'Interest Rates'!AG$4,Data!$A:$A,'Interest Rates'!$S152)=0,NA(),SUMIFS(Data!$G:$G,Data!$B:$B,'Interest Rates'!AG$4,Data!$A:$A,'Interest Rates'!$S152))</f>
        <v>6.5</v>
      </c>
      <c r="AH152" s="15">
        <f>IF(SUMIFS(Data!$G:$G,Data!$B:$B,'Interest Rates'!AH$4,Data!$A:$A,'Interest Rates'!$S152)=0,NA(),SUMIFS(Data!$G:$G,Data!$B:$B,'Interest Rates'!AH$4,Data!$A:$A,'Interest Rates'!$S152))</f>
        <v>6.21</v>
      </c>
      <c r="AI152" s="15">
        <f>IF(SUMIFS(Data!$G:$G,Data!$B:$B,'Interest Rates'!AI$4,Data!$A:$A,'Interest Rates'!$S152)=0,NA(),SUMIFS(Data!$G:$G,Data!$B:$B,'Interest Rates'!AI$4,Data!$A:$A,'Interest Rates'!$S152))</f>
        <v>6.25</v>
      </c>
      <c r="AJ152" s="15" t="e">
        <f>IF(SUMIFS(Data!$G:$G,Data!$B:$B,'Interest Rates'!AJ$4,Data!$A:$A,'Interest Rates'!$S152)=0,NA(),SUMIFS(Data!$G:$G,Data!$B:$B,'Interest Rates'!AJ$4,Data!$A:$A,'Interest Rates'!$S152))</f>
        <v>#N/A</v>
      </c>
      <c r="AK152" s="15" t="e">
        <f>IF(SUMIFS(Data!$G:$G,Data!$B:$B,'Interest Rates'!AK$4,Data!$A:$A,'Interest Rates'!$S152)=0,NA(),SUMIFS(Data!$G:$G,Data!$B:$B,'Interest Rates'!AK$4,Data!$A:$A,'Interest Rates'!$S152))</f>
        <v>#N/A</v>
      </c>
      <c r="AL152" s="15" t="e">
        <f>IF(SUMIFS(Data!$G:$G,Data!$B:$B,'Interest Rates'!AL$4,Data!$A:$A,'Interest Rates'!$S152)=0,NA(),SUMIFS(Data!$G:$G,Data!$B:$B,'Interest Rates'!AL$4,Data!$A:$A,'Interest Rates'!$S152))</f>
        <v>#N/A</v>
      </c>
      <c r="AM152" s="15" t="e">
        <f>IF(SUMIFS(Data!$G:$G,Data!$B:$B,'Interest Rates'!AM$4,Data!$A:$A,'Interest Rates'!$S152)=0,NA(),SUMIFS(Data!$G:$G,Data!$B:$B,'Interest Rates'!AM$4,Data!$A:$A,'Interest Rates'!$S152))</f>
        <v>#N/A</v>
      </c>
    </row>
    <row r="153" spans="19:39" x14ac:dyDescent="0.2">
      <c r="S153" s="28">
        <f t="shared" si="5"/>
        <v>43891</v>
      </c>
      <c r="T153" s="15" t="e">
        <f>IF(SUMIFS(Data!$G:$G,Data!$B:$B,'Interest Rates'!T$4,Data!$A:$A,'Interest Rates'!$S153)=0,NA(),SUMIFS(Data!$G:$G,Data!$B:$B,'Interest Rates'!T$4,Data!$A:$A,'Interest Rates'!$S153))</f>
        <v>#N/A</v>
      </c>
      <c r="U153" s="15" t="e">
        <f>IF(SUMIFS(Data!$G:$G,Data!$B:$B,'Interest Rates'!U$4,Data!$A:$A,'Interest Rates'!$S153)=0,NA(),SUMIFS(Data!$G:$G,Data!$B:$B,'Interest Rates'!U$4,Data!$A:$A,'Interest Rates'!$S153))</f>
        <v>#N/A</v>
      </c>
      <c r="V153" s="15" t="e">
        <f>IF(SUMIFS(Data!$G:$G,Data!$B:$B,'Interest Rates'!V$4,Data!$A:$A,'Interest Rates'!$S153)=0,NA(),SUMIFS(Data!$G:$G,Data!$B:$B,'Interest Rates'!V$4,Data!$A:$A,'Interest Rates'!$S153))</f>
        <v>#N/A</v>
      </c>
      <c r="W153" s="15" t="e">
        <f>IF(SUMIFS(Data!$G:$G,Data!$B:$B,'Interest Rates'!W$4,Data!$A:$A,'Interest Rates'!$S153)=0,NA(),SUMIFS(Data!$G:$G,Data!$B:$B,'Interest Rates'!W$4,Data!$A:$A,'Interest Rates'!$S153))</f>
        <v>#N/A</v>
      </c>
      <c r="X153" s="15" t="e">
        <f>IF(SUMIFS(Data!$G:$G,Data!$B:$B,'Interest Rates'!X$4,Data!$A:$A,'Interest Rates'!$S153)=0,NA(),SUMIFS(Data!$G:$G,Data!$B:$B,'Interest Rates'!X$4,Data!$A:$A,'Interest Rates'!$S153))</f>
        <v>#N/A</v>
      </c>
      <c r="Y153" s="15" t="e">
        <f>IF(SUMIFS(Data!$G:$G,Data!$B:$B,'Interest Rates'!Y$4,Data!$A:$A,'Interest Rates'!$S153)=0,NA(),SUMIFS(Data!$G:$G,Data!$B:$B,'Interest Rates'!Y$4,Data!$A:$A,'Interest Rates'!$S153))</f>
        <v>#N/A</v>
      </c>
      <c r="Z153" s="15" t="e">
        <f>IF(SUMIFS(Data!$G:$G,Data!$B:$B,'Interest Rates'!Z$4,Data!$A:$A,'Interest Rates'!$S153)=0,NA(),SUMIFS(Data!$G:$G,Data!$B:$B,'Interest Rates'!Z$4,Data!$A:$A,'Interest Rates'!$S153))</f>
        <v>#N/A</v>
      </c>
      <c r="AA153" s="15" t="e">
        <f>IF(SUMIFS(Data!$G:$G,Data!$B:$B,'Interest Rates'!AA$4,Data!$A:$A,'Interest Rates'!$S153)=0,NA(),SUMIFS(Data!$G:$G,Data!$B:$B,'Interest Rates'!AA$4,Data!$A:$A,'Interest Rates'!$S153))</f>
        <v>#N/A</v>
      </c>
      <c r="AB153" s="15" t="e">
        <f>IF(SUMIFS(Data!$G:$G,Data!$B:$B,'Interest Rates'!AB$4,Data!$A:$A,'Interest Rates'!$S153)=0,NA(),SUMIFS(Data!$G:$G,Data!$B:$B,'Interest Rates'!AB$4,Data!$A:$A,'Interest Rates'!$S153))</f>
        <v>#N/A</v>
      </c>
      <c r="AC153" s="15" t="e">
        <f>IF(SUMIFS(Data!$G:$G,Data!$B:$B,'Interest Rates'!AC$4,Data!$A:$A,'Interest Rates'!$S153)=0,NA(),SUMIFS(Data!$G:$G,Data!$B:$B,'Interest Rates'!AC$4,Data!$A:$A,'Interest Rates'!$S153))</f>
        <v>#N/A</v>
      </c>
      <c r="AD153" s="15" t="e">
        <f>IF(SUMIFS(Data!$G:$G,Data!$B:$B,'Interest Rates'!AD$4,Data!$A:$A,'Interest Rates'!$S153)=0,NA(),SUMIFS(Data!$G:$G,Data!$B:$B,'Interest Rates'!AD$4,Data!$A:$A,'Interest Rates'!$S153))</f>
        <v>#N/A</v>
      </c>
      <c r="AE153" s="15" t="e">
        <f>IF(SUMIFS(Data!$G:$G,Data!$B:$B,'Interest Rates'!AE$4,Data!$A:$A,'Interest Rates'!$S153)=0,NA(),SUMIFS(Data!$G:$G,Data!$B:$B,'Interest Rates'!AE$4,Data!$A:$A,'Interest Rates'!$S153))</f>
        <v>#N/A</v>
      </c>
      <c r="AF153" s="15" t="e">
        <f>IF(SUMIFS(Data!$G:$G,Data!$B:$B,'Interest Rates'!AF$4,Data!$A:$A,'Interest Rates'!$S153)=0,NA(),SUMIFS(Data!$G:$G,Data!$B:$B,'Interest Rates'!AF$4,Data!$A:$A,'Interest Rates'!$S153))</f>
        <v>#N/A</v>
      </c>
      <c r="AG153" s="15">
        <f>IF(SUMIFS(Data!$G:$G,Data!$B:$B,'Interest Rates'!AG$4,Data!$A:$A,'Interest Rates'!$S153)=0,NA(),SUMIFS(Data!$G:$G,Data!$B:$B,'Interest Rates'!AG$4,Data!$A:$A,'Interest Rates'!$S153))</f>
        <v>5.82</v>
      </c>
      <c r="AH153" s="15">
        <f>IF(SUMIFS(Data!$G:$G,Data!$B:$B,'Interest Rates'!AH$4,Data!$A:$A,'Interest Rates'!$S153)=0,NA(),SUMIFS(Data!$G:$G,Data!$B:$B,'Interest Rates'!AH$4,Data!$A:$A,'Interest Rates'!$S153))</f>
        <v>5.6950000000000003</v>
      </c>
      <c r="AI153" s="15">
        <f>IF(SUMIFS(Data!$G:$G,Data!$B:$B,'Interest Rates'!AI$4,Data!$A:$A,'Interest Rates'!$S153)=0,NA(),SUMIFS(Data!$G:$G,Data!$B:$B,'Interest Rates'!AI$4,Data!$A:$A,'Interest Rates'!$S153))</f>
        <v>5.99</v>
      </c>
      <c r="AJ153" s="15" t="e">
        <f>IF(SUMIFS(Data!$G:$G,Data!$B:$B,'Interest Rates'!AJ$4,Data!$A:$A,'Interest Rates'!$S153)=0,NA(),SUMIFS(Data!$G:$G,Data!$B:$B,'Interest Rates'!AJ$4,Data!$A:$A,'Interest Rates'!$S153))</f>
        <v>#N/A</v>
      </c>
      <c r="AK153" s="15" t="e">
        <f>IF(SUMIFS(Data!$G:$G,Data!$B:$B,'Interest Rates'!AK$4,Data!$A:$A,'Interest Rates'!$S153)=0,NA(),SUMIFS(Data!$G:$G,Data!$B:$B,'Interest Rates'!AK$4,Data!$A:$A,'Interest Rates'!$S153))</f>
        <v>#N/A</v>
      </c>
      <c r="AL153" s="15" t="e">
        <f>IF(SUMIFS(Data!$G:$G,Data!$B:$B,'Interest Rates'!AL$4,Data!$A:$A,'Interest Rates'!$S153)=0,NA(),SUMIFS(Data!$G:$G,Data!$B:$B,'Interest Rates'!AL$4,Data!$A:$A,'Interest Rates'!$S153))</f>
        <v>#N/A</v>
      </c>
      <c r="AM153" s="15" t="e">
        <f>IF(SUMIFS(Data!$G:$G,Data!$B:$B,'Interest Rates'!AM$4,Data!$A:$A,'Interest Rates'!$S153)=0,NA(),SUMIFS(Data!$G:$G,Data!$B:$B,'Interest Rates'!AM$4,Data!$A:$A,'Interest Rates'!$S153))</f>
        <v>#N/A</v>
      </c>
    </row>
    <row r="154" spans="19:39" x14ac:dyDescent="0.2">
      <c r="S154" s="28">
        <f t="shared" si="5"/>
        <v>43922</v>
      </c>
      <c r="T154" s="15" t="e">
        <f>IF(SUMIFS(Data!$G:$G,Data!$B:$B,'Interest Rates'!T$4,Data!$A:$A,'Interest Rates'!$S154)=0,NA(),SUMIFS(Data!$G:$G,Data!$B:$B,'Interest Rates'!T$4,Data!$A:$A,'Interest Rates'!$S154))</f>
        <v>#N/A</v>
      </c>
      <c r="U154" s="15" t="e">
        <f>IF(SUMIFS(Data!$G:$G,Data!$B:$B,'Interest Rates'!U$4,Data!$A:$A,'Interest Rates'!$S154)=0,NA(),SUMIFS(Data!$G:$G,Data!$B:$B,'Interest Rates'!U$4,Data!$A:$A,'Interest Rates'!$S154))</f>
        <v>#N/A</v>
      </c>
      <c r="V154" s="15" t="e">
        <f>IF(SUMIFS(Data!$G:$G,Data!$B:$B,'Interest Rates'!V$4,Data!$A:$A,'Interest Rates'!$S154)=0,NA(),SUMIFS(Data!$G:$G,Data!$B:$B,'Interest Rates'!V$4,Data!$A:$A,'Interest Rates'!$S154))</f>
        <v>#N/A</v>
      </c>
      <c r="W154" s="15" t="e">
        <f>IF(SUMIFS(Data!$G:$G,Data!$B:$B,'Interest Rates'!W$4,Data!$A:$A,'Interest Rates'!$S154)=0,NA(),SUMIFS(Data!$G:$G,Data!$B:$B,'Interest Rates'!W$4,Data!$A:$A,'Interest Rates'!$S154))</f>
        <v>#N/A</v>
      </c>
      <c r="X154" s="15" t="e">
        <f>IF(SUMIFS(Data!$G:$G,Data!$B:$B,'Interest Rates'!X$4,Data!$A:$A,'Interest Rates'!$S154)=0,NA(),SUMIFS(Data!$G:$G,Data!$B:$B,'Interest Rates'!X$4,Data!$A:$A,'Interest Rates'!$S154))</f>
        <v>#N/A</v>
      </c>
      <c r="Y154" s="15" t="e">
        <f>IF(SUMIFS(Data!$G:$G,Data!$B:$B,'Interest Rates'!Y$4,Data!$A:$A,'Interest Rates'!$S154)=0,NA(),SUMIFS(Data!$G:$G,Data!$B:$B,'Interest Rates'!Y$4,Data!$A:$A,'Interest Rates'!$S154))</f>
        <v>#N/A</v>
      </c>
      <c r="Z154" s="15" t="e">
        <f>IF(SUMIFS(Data!$G:$G,Data!$B:$B,'Interest Rates'!Z$4,Data!$A:$A,'Interest Rates'!$S154)=0,NA(),SUMIFS(Data!$G:$G,Data!$B:$B,'Interest Rates'!Z$4,Data!$A:$A,'Interest Rates'!$S154))</f>
        <v>#N/A</v>
      </c>
      <c r="AA154" s="15" t="e">
        <f>IF(SUMIFS(Data!$G:$G,Data!$B:$B,'Interest Rates'!AA$4,Data!$A:$A,'Interest Rates'!$S154)=0,NA(),SUMIFS(Data!$G:$G,Data!$B:$B,'Interest Rates'!AA$4,Data!$A:$A,'Interest Rates'!$S154))</f>
        <v>#N/A</v>
      </c>
      <c r="AB154" s="15" t="e">
        <f>IF(SUMIFS(Data!$G:$G,Data!$B:$B,'Interest Rates'!AB$4,Data!$A:$A,'Interest Rates'!$S154)=0,NA(),SUMIFS(Data!$G:$G,Data!$B:$B,'Interest Rates'!AB$4,Data!$A:$A,'Interest Rates'!$S154))</f>
        <v>#N/A</v>
      </c>
      <c r="AC154" s="15" t="e">
        <f>IF(SUMIFS(Data!$G:$G,Data!$B:$B,'Interest Rates'!AC$4,Data!$A:$A,'Interest Rates'!$S154)=0,NA(),SUMIFS(Data!$G:$G,Data!$B:$B,'Interest Rates'!AC$4,Data!$A:$A,'Interest Rates'!$S154))</f>
        <v>#N/A</v>
      </c>
      <c r="AD154" s="15" t="e">
        <f>IF(SUMIFS(Data!$G:$G,Data!$B:$B,'Interest Rates'!AD$4,Data!$A:$A,'Interest Rates'!$S154)=0,NA(),SUMIFS(Data!$G:$G,Data!$B:$B,'Interest Rates'!AD$4,Data!$A:$A,'Interest Rates'!$S154))</f>
        <v>#N/A</v>
      </c>
      <c r="AE154" s="15" t="e">
        <f>IF(SUMIFS(Data!$G:$G,Data!$B:$B,'Interest Rates'!AE$4,Data!$A:$A,'Interest Rates'!$S154)=0,NA(),SUMIFS(Data!$G:$G,Data!$B:$B,'Interest Rates'!AE$4,Data!$A:$A,'Interest Rates'!$S154))</f>
        <v>#N/A</v>
      </c>
      <c r="AF154" s="15" t="e">
        <f>IF(SUMIFS(Data!$G:$G,Data!$B:$B,'Interest Rates'!AF$4,Data!$A:$A,'Interest Rates'!$S154)=0,NA(),SUMIFS(Data!$G:$G,Data!$B:$B,'Interest Rates'!AF$4,Data!$A:$A,'Interest Rates'!$S154))</f>
        <v>#N/A</v>
      </c>
      <c r="AG154" s="15">
        <f>IF(SUMIFS(Data!$G:$G,Data!$B:$B,'Interest Rates'!AG$4,Data!$A:$A,'Interest Rates'!$S154)=0,NA(),SUMIFS(Data!$G:$G,Data!$B:$B,'Interest Rates'!AG$4,Data!$A:$A,'Interest Rates'!$S154))</f>
        <v>4.9349999999999996</v>
      </c>
      <c r="AH154" s="15">
        <f>IF(SUMIFS(Data!$G:$G,Data!$B:$B,'Interest Rates'!AH$4,Data!$A:$A,'Interest Rates'!$S154)=0,NA(),SUMIFS(Data!$G:$G,Data!$B:$B,'Interest Rates'!AH$4,Data!$A:$A,'Interest Rates'!$S154))</f>
        <v>5.2</v>
      </c>
      <c r="AI154" s="15">
        <f>IF(SUMIFS(Data!$G:$G,Data!$B:$B,'Interest Rates'!AI$4,Data!$A:$A,'Interest Rates'!$S154)=0,NA(),SUMIFS(Data!$G:$G,Data!$B:$B,'Interest Rates'!AI$4,Data!$A:$A,'Interest Rates'!$S154))</f>
        <v>5.53</v>
      </c>
      <c r="AJ154" s="15" t="e">
        <f>IF(SUMIFS(Data!$G:$G,Data!$B:$B,'Interest Rates'!AJ$4,Data!$A:$A,'Interest Rates'!$S154)=0,NA(),SUMIFS(Data!$G:$G,Data!$B:$B,'Interest Rates'!AJ$4,Data!$A:$A,'Interest Rates'!$S154))</f>
        <v>#N/A</v>
      </c>
      <c r="AK154" s="15" t="e">
        <f>IF(SUMIFS(Data!$G:$G,Data!$B:$B,'Interest Rates'!AK$4,Data!$A:$A,'Interest Rates'!$S154)=0,NA(),SUMIFS(Data!$G:$G,Data!$B:$B,'Interest Rates'!AK$4,Data!$A:$A,'Interest Rates'!$S154))</f>
        <v>#N/A</v>
      </c>
      <c r="AL154" s="15" t="e">
        <f>IF(SUMIFS(Data!$G:$G,Data!$B:$B,'Interest Rates'!AL$4,Data!$A:$A,'Interest Rates'!$S154)=0,NA(),SUMIFS(Data!$G:$G,Data!$B:$B,'Interest Rates'!AL$4,Data!$A:$A,'Interest Rates'!$S154))</f>
        <v>#N/A</v>
      </c>
      <c r="AM154" s="15" t="e">
        <f>IF(SUMIFS(Data!$G:$G,Data!$B:$B,'Interest Rates'!AM$4,Data!$A:$A,'Interest Rates'!$S154)=0,NA(),SUMIFS(Data!$G:$G,Data!$B:$B,'Interest Rates'!AM$4,Data!$A:$A,'Interest Rates'!$S154))</f>
        <v>#N/A</v>
      </c>
    </row>
    <row r="155" spans="19:39" x14ac:dyDescent="0.2">
      <c r="S155" s="28">
        <f t="shared" si="5"/>
        <v>43952</v>
      </c>
      <c r="T155" s="15" t="e">
        <f>IF(SUMIFS(Data!$G:$G,Data!$B:$B,'Interest Rates'!T$4,Data!$A:$A,'Interest Rates'!$S155)=0,NA(),SUMIFS(Data!$G:$G,Data!$B:$B,'Interest Rates'!T$4,Data!$A:$A,'Interest Rates'!$S155))</f>
        <v>#N/A</v>
      </c>
      <c r="U155" s="15" t="e">
        <f>IF(SUMIFS(Data!$G:$G,Data!$B:$B,'Interest Rates'!U$4,Data!$A:$A,'Interest Rates'!$S155)=0,NA(),SUMIFS(Data!$G:$G,Data!$B:$B,'Interest Rates'!U$4,Data!$A:$A,'Interest Rates'!$S155))</f>
        <v>#N/A</v>
      </c>
      <c r="V155" s="15" t="e">
        <f>IF(SUMIFS(Data!$G:$G,Data!$B:$B,'Interest Rates'!V$4,Data!$A:$A,'Interest Rates'!$S155)=0,NA(),SUMIFS(Data!$G:$G,Data!$B:$B,'Interest Rates'!V$4,Data!$A:$A,'Interest Rates'!$S155))</f>
        <v>#N/A</v>
      </c>
      <c r="W155" s="15" t="e">
        <f>IF(SUMIFS(Data!$G:$G,Data!$B:$B,'Interest Rates'!W$4,Data!$A:$A,'Interest Rates'!$S155)=0,NA(),SUMIFS(Data!$G:$G,Data!$B:$B,'Interest Rates'!W$4,Data!$A:$A,'Interest Rates'!$S155))</f>
        <v>#N/A</v>
      </c>
      <c r="X155" s="15" t="e">
        <f>IF(SUMIFS(Data!$G:$G,Data!$B:$B,'Interest Rates'!X$4,Data!$A:$A,'Interest Rates'!$S155)=0,NA(),SUMIFS(Data!$G:$G,Data!$B:$B,'Interest Rates'!X$4,Data!$A:$A,'Interest Rates'!$S155))</f>
        <v>#N/A</v>
      </c>
      <c r="Y155" s="15" t="e">
        <f>IF(SUMIFS(Data!$G:$G,Data!$B:$B,'Interest Rates'!Y$4,Data!$A:$A,'Interest Rates'!$S155)=0,NA(),SUMIFS(Data!$G:$G,Data!$B:$B,'Interest Rates'!Y$4,Data!$A:$A,'Interest Rates'!$S155))</f>
        <v>#N/A</v>
      </c>
      <c r="Z155" s="15" t="e">
        <f>IF(SUMIFS(Data!$G:$G,Data!$B:$B,'Interest Rates'!Z$4,Data!$A:$A,'Interest Rates'!$S155)=0,NA(),SUMIFS(Data!$G:$G,Data!$B:$B,'Interest Rates'!Z$4,Data!$A:$A,'Interest Rates'!$S155))</f>
        <v>#N/A</v>
      </c>
      <c r="AA155" s="15" t="e">
        <f>IF(SUMIFS(Data!$G:$G,Data!$B:$B,'Interest Rates'!AA$4,Data!$A:$A,'Interest Rates'!$S155)=0,NA(),SUMIFS(Data!$G:$G,Data!$B:$B,'Interest Rates'!AA$4,Data!$A:$A,'Interest Rates'!$S155))</f>
        <v>#N/A</v>
      </c>
      <c r="AB155" s="15" t="e">
        <f>IF(SUMIFS(Data!$G:$G,Data!$B:$B,'Interest Rates'!AB$4,Data!$A:$A,'Interest Rates'!$S155)=0,NA(),SUMIFS(Data!$G:$G,Data!$B:$B,'Interest Rates'!AB$4,Data!$A:$A,'Interest Rates'!$S155))</f>
        <v>#N/A</v>
      </c>
      <c r="AC155" s="15" t="e">
        <f>IF(SUMIFS(Data!$G:$G,Data!$B:$B,'Interest Rates'!AC$4,Data!$A:$A,'Interest Rates'!$S155)=0,NA(),SUMIFS(Data!$G:$G,Data!$B:$B,'Interest Rates'!AC$4,Data!$A:$A,'Interest Rates'!$S155))</f>
        <v>#N/A</v>
      </c>
      <c r="AD155" s="15" t="e">
        <f>IF(SUMIFS(Data!$G:$G,Data!$B:$B,'Interest Rates'!AD$4,Data!$A:$A,'Interest Rates'!$S155)=0,NA(),SUMIFS(Data!$G:$G,Data!$B:$B,'Interest Rates'!AD$4,Data!$A:$A,'Interest Rates'!$S155))</f>
        <v>#N/A</v>
      </c>
      <c r="AE155" s="15" t="e">
        <f>IF(SUMIFS(Data!$G:$G,Data!$B:$B,'Interest Rates'!AE$4,Data!$A:$A,'Interest Rates'!$S155)=0,NA(),SUMIFS(Data!$G:$G,Data!$B:$B,'Interest Rates'!AE$4,Data!$A:$A,'Interest Rates'!$S155))</f>
        <v>#N/A</v>
      </c>
      <c r="AF155" s="15" t="e">
        <f>IF(SUMIFS(Data!$G:$G,Data!$B:$B,'Interest Rates'!AF$4,Data!$A:$A,'Interest Rates'!$S155)=0,NA(),SUMIFS(Data!$G:$G,Data!$B:$B,'Interest Rates'!AF$4,Data!$A:$A,'Interest Rates'!$S155))</f>
        <v>#N/A</v>
      </c>
      <c r="AG155" s="15">
        <f>IF(SUMIFS(Data!$G:$G,Data!$B:$B,'Interest Rates'!AG$4,Data!$A:$A,'Interest Rates'!$S155)=0,NA(),SUMIFS(Data!$G:$G,Data!$B:$B,'Interest Rates'!AG$4,Data!$A:$A,'Interest Rates'!$S155))</f>
        <v>4.5999999999999996</v>
      </c>
      <c r="AH155" s="15">
        <f>IF(SUMIFS(Data!$G:$G,Data!$B:$B,'Interest Rates'!AH$4,Data!$A:$A,'Interest Rates'!$S155)=0,NA(),SUMIFS(Data!$G:$G,Data!$B:$B,'Interest Rates'!AH$4,Data!$A:$A,'Interest Rates'!$S155))</f>
        <v>4.7</v>
      </c>
      <c r="AI155" s="15">
        <f>IF(SUMIFS(Data!$G:$G,Data!$B:$B,'Interest Rates'!AI$4,Data!$A:$A,'Interest Rates'!$S155)=0,NA(),SUMIFS(Data!$G:$G,Data!$B:$B,'Interest Rates'!AI$4,Data!$A:$A,'Interest Rates'!$S155))</f>
        <v>5.0999999999999996</v>
      </c>
      <c r="AJ155" s="15" t="e">
        <f>IF(SUMIFS(Data!$G:$G,Data!$B:$B,'Interest Rates'!AJ$4,Data!$A:$A,'Interest Rates'!$S155)=0,NA(),SUMIFS(Data!$G:$G,Data!$B:$B,'Interest Rates'!AJ$4,Data!$A:$A,'Interest Rates'!$S155))</f>
        <v>#N/A</v>
      </c>
      <c r="AK155" s="15" t="e">
        <f>IF(SUMIFS(Data!$G:$G,Data!$B:$B,'Interest Rates'!AK$4,Data!$A:$A,'Interest Rates'!$S155)=0,NA(),SUMIFS(Data!$G:$G,Data!$B:$B,'Interest Rates'!AK$4,Data!$A:$A,'Interest Rates'!$S155))</f>
        <v>#N/A</v>
      </c>
      <c r="AL155" s="15" t="e">
        <f>IF(SUMIFS(Data!$G:$G,Data!$B:$B,'Interest Rates'!AL$4,Data!$A:$A,'Interest Rates'!$S155)=0,NA(),SUMIFS(Data!$G:$G,Data!$B:$B,'Interest Rates'!AL$4,Data!$A:$A,'Interest Rates'!$S155))</f>
        <v>#N/A</v>
      </c>
      <c r="AM155" s="15" t="e">
        <f>IF(SUMIFS(Data!$G:$G,Data!$B:$B,'Interest Rates'!AM$4,Data!$A:$A,'Interest Rates'!$S155)=0,NA(),SUMIFS(Data!$G:$G,Data!$B:$B,'Interest Rates'!AM$4,Data!$A:$A,'Interest Rates'!$S155))</f>
        <v>#N/A</v>
      </c>
    </row>
    <row r="156" spans="19:39" x14ac:dyDescent="0.2">
      <c r="S156" s="28">
        <f t="shared" si="5"/>
        <v>43983</v>
      </c>
      <c r="T156" s="15" t="e">
        <f>IF(SUMIFS(Data!$G:$G,Data!$B:$B,'Interest Rates'!T$4,Data!$A:$A,'Interest Rates'!$S156)=0,NA(),SUMIFS(Data!$G:$G,Data!$B:$B,'Interest Rates'!T$4,Data!$A:$A,'Interest Rates'!$S156))</f>
        <v>#N/A</v>
      </c>
      <c r="U156" s="15" t="e">
        <f>IF(SUMIFS(Data!$G:$G,Data!$B:$B,'Interest Rates'!U$4,Data!$A:$A,'Interest Rates'!$S156)=0,NA(),SUMIFS(Data!$G:$G,Data!$B:$B,'Interest Rates'!U$4,Data!$A:$A,'Interest Rates'!$S156))</f>
        <v>#N/A</v>
      </c>
      <c r="V156" s="15" t="e">
        <f>IF(SUMIFS(Data!$G:$G,Data!$B:$B,'Interest Rates'!V$4,Data!$A:$A,'Interest Rates'!$S156)=0,NA(),SUMIFS(Data!$G:$G,Data!$B:$B,'Interest Rates'!V$4,Data!$A:$A,'Interest Rates'!$S156))</f>
        <v>#N/A</v>
      </c>
      <c r="W156" s="15" t="e">
        <f>IF(SUMIFS(Data!$G:$G,Data!$B:$B,'Interest Rates'!W$4,Data!$A:$A,'Interest Rates'!$S156)=0,NA(),SUMIFS(Data!$G:$G,Data!$B:$B,'Interest Rates'!W$4,Data!$A:$A,'Interest Rates'!$S156))</f>
        <v>#N/A</v>
      </c>
      <c r="X156" s="15" t="e">
        <f>IF(SUMIFS(Data!$G:$G,Data!$B:$B,'Interest Rates'!X$4,Data!$A:$A,'Interest Rates'!$S156)=0,NA(),SUMIFS(Data!$G:$G,Data!$B:$B,'Interest Rates'!X$4,Data!$A:$A,'Interest Rates'!$S156))</f>
        <v>#N/A</v>
      </c>
      <c r="Y156" s="15" t="e">
        <f>IF(SUMIFS(Data!$G:$G,Data!$B:$B,'Interest Rates'!Y$4,Data!$A:$A,'Interest Rates'!$S156)=0,NA(),SUMIFS(Data!$G:$G,Data!$B:$B,'Interest Rates'!Y$4,Data!$A:$A,'Interest Rates'!$S156))</f>
        <v>#N/A</v>
      </c>
      <c r="Z156" s="15" t="e">
        <f>IF(SUMIFS(Data!$G:$G,Data!$B:$B,'Interest Rates'!Z$4,Data!$A:$A,'Interest Rates'!$S156)=0,NA(),SUMIFS(Data!$G:$G,Data!$B:$B,'Interest Rates'!Z$4,Data!$A:$A,'Interest Rates'!$S156))</f>
        <v>#N/A</v>
      </c>
      <c r="AA156" s="15" t="e">
        <f>IF(SUMIFS(Data!$G:$G,Data!$B:$B,'Interest Rates'!AA$4,Data!$A:$A,'Interest Rates'!$S156)=0,NA(),SUMIFS(Data!$G:$G,Data!$B:$B,'Interest Rates'!AA$4,Data!$A:$A,'Interest Rates'!$S156))</f>
        <v>#N/A</v>
      </c>
      <c r="AB156" s="15" t="e">
        <f>IF(SUMIFS(Data!$G:$G,Data!$B:$B,'Interest Rates'!AB$4,Data!$A:$A,'Interest Rates'!$S156)=0,NA(),SUMIFS(Data!$G:$G,Data!$B:$B,'Interest Rates'!AB$4,Data!$A:$A,'Interest Rates'!$S156))</f>
        <v>#N/A</v>
      </c>
      <c r="AC156" s="15" t="e">
        <f>IF(SUMIFS(Data!$G:$G,Data!$B:$B,'Interest Rates'!AC$4,Data!$A:$A,'Interest Rates'!$S156)=0,NA(),SUMIFS(Data!$G:$G,Data!$B:$B,'Interest Rates'!AC$4,Data!$A:$A,'Interest Rates'!$S156))</f>
        <v>#N/A</v>
      </c>
      <c r="AD156" s="15" t="e">
        <f>IF(SUMIFS(Data!$G:$G,Data!$B:$B,'Interest Rates'!AD$4,Data!$A:$A,'Interest Rates'!$S156)=0,NA(),SUMIFS(Data!$G:$G,Data!$B:$B,'Interest Rates'!AD$4,Data!$A:$A,'Interest Rates'!$S156))</f>
        <v>#N/A</v>
      </c>
      <c r="AE156" s="15" t="e">
        <f>IF(SUMIFS(Data!$G:$G,Data!$B:$B,'Interest Rates'!AE$4,Data!$A:$A,'Interest Rates'!$S156)=0,NA(),SUMIFS(Data!$G:$G,Data!$B:$B,'Interest Rates'!AE$4,Data!$A:$A,'Interest Rates'!$S156))</f>
        <v>#N/A</v>
      </c>
      <c r="AF156" s="15" t="e">
        <f>IF(SUMIFS(Data!$G:$G,Data!$B:$B,'Interest Rates'!AF$4,Data!$A:$A,'Interest Rates'!$S156)=0,NA(),SUMIFS(Data!$G:$G,Data!$B:$B,'Interest Rates'!AF$4,Data!$A:$A,'Interest Rates'!$S156))</f>
        <v>#N/A</v>
      </c>
      <c r="AG156" s="15">
        <f>IF(SUMIFS(Data!$G:$G,Data!$B:$B,'Interest Rates'!AG$4,Data!$A:$A,'Interest Rates'!$S156)=0,NA(),SUMIFS(Data!$G:$G,Data!$B:$B,'Interest Rates'!AG$4,Data!$A:$A,'Interest Rates'!$S156))</f>
        <v>4.5</v>
      </c>
      <c r="AH156" s="15">
        <f>IF(SUMIFS(Data!$G:$G,Data!$B:$B,'Interest Rates'!AH$4,Data!$A:$A,'Interest Rates'!$S156)=0,NA(),SUMIFS(Data!$G:$G,Data!$B:$B,'Interest Rates'!AH$4,Data!$A:$A,'Interest Rates'!$S156))</f>
        <v>4.5350000000000001</v>
      </c>
      <c r="AI156" s="15">
        <f>IF(SUMIFS(Data!$G:$G,Data!$B:$B,'Interest Rates'!AI$4,Data!$A:$A,'Interest Rates'!$S156)=0,NA(),SUMIFS(Data!$G:$G,Data!$B:$B,'Interest Rates'!AI$4,Data!$A:$A,'Interest Rates'!$S156))</f>
        <v>5.01</v>
      </c>
      <c r="AJ156" s="15" t="e">
        <f>IF(SUMIFS(Data!$G:$G,Data!$B:$B,'Interest Rates'!AJ$4,Data!$A:$A,'Interest Rates'!$S156)=0,NA(),SUMIFS(Data!$G:$G,Data!$B:$B,'Interest Rates'!AJ$4,Data!$A:$A,'Interest Rates'!$S156))</f>
        <v>#N/A</v>
      </c>
      <c r="AK156" s="15" t="e">
        <f>IF(SUMIFS(Data!$G:$G,Data!$B:$B,'Interest Rates'!AK$4,Data!$A:$A,'Interest Rates'!$S156)=0,NA(),SUMIFS(Data!$G:$G,Data!$B:$B,'Interest Rates'!AK$4,Data!$A:$A,'Interest Rates'!$S156))</f>
        <v>#N/A</v>
      </c>
      <c r="AL156" s="15" t="e">
        <f>IF(SUMIFS(Data!$G:$G,Data!$B:$B,'Interest Rates'!AL$4,Data!$A:$A,'Interest Rates'!$S156)=0,NA(),SUMIFS(Data!$G:$G,Data!$B:$B,'Interest Rates'!AL$4,Data!$A:$A,'Interest Rates'!$S156))</f>
        <v>#N/A</v>
      </c>
      <c r="AM156" s="15" t="e">
        <f>IF(SUMIFS(Data!$G:$G,Data!$B:$B,'Interest Rates'!AM$4,Data!$A:$A,'Interest Rates'!$S156)=0,NA(),SUMIFS(Data!$G:$G,Data!$B:$B,'Interest Rates'!AM$4,Data!$A:$A,'Interest Rates'!$S156))</f>
        <v>#N/A</v>
      </c>
    </row>
    <row r="157" spans="19:39" x14ac:dyDescent="0.2">
      <c r="S157" s="28">
        <f t="shared" si="5"/>
        <v>44013</v>
      </c>
      <c r="T157" s="15" t="e">
        <f>IF(SUMIFS(Data!$G:$G,Data!$B:$B,'Interest Rates'!T$4,Data!$A:$A,'Interest Rates'!$S157)=0,NA(),SUMIFS(Data!$G:$G,Data!$B:$B,'Interest Rates'!T$4,Data!$A:$A,'Interest Rates'!$S157))</f>
        <v>#N/A</v>
      </c>
      <c r="U157" s="15" t="e">
        <f>IF(SUMIFS(Data!$G:$G,Data!$B:$B,'Interest Rates'!U$4,Data!$A:$A,'Interest Rates'!$S157)=0,NA(),SUMIFS(Data!$G:$G,Data!$B:$B,'Interest Rates'!U$4,Data!$A:$A,'Interest Rates'!$S157))</f>
        <v>#N/A</v>
      </c>
      <c r="V157" s="15" t="e">
        <f>IF(SUMIFS(Data!$G:$G,Data!$B:$B,'Interest Rates'!V$4,Data!$A:$A,'Interest Rates'!$S157)=0,NA(),SUMIFS(Data!$G:$G,Data!$B:$B,'Interest Rates'!V$4,Data!$A:$A,'Interest Rates'!$S157))</f>
        <v>#N/A</v>
      </c>
      <c r="W157" s="15" t="e">
        <f>IF(SUMIFS(Data!$G:$G,Data!$B:$B,'Interest Rates'!W$4,Data!$A:$A,'Interest Rates'!$S157)=0,NA(),SUMIFS(Data!$G:$G,Data!$B:$B,'Interest Rates'!W$4,Data!$A:$A,'Interest Rates'!$S157))</f>
        <v>#N/A</v>
      </c>
      <c r="X157" s="15" t="e">
        <f>IF(SUMIFS(Data!$G:$G,Data!$B:$B,'Interest Rates'!X$4,Data!$A:$A,'Interest Rates'!$S157)=0,NA(),SUMIFS(Data!$G:$G,Data!$B:$B,'Interest Rates'!X$4,Data!$A:$A,'Interest Rates'!$S157))</f>
        <v>#N/A</v>
      </c>
      <c r="Y157" s="15" t="e">
        <f>IF(SUMIFS(Data!$G:$G,Data!$B:$B,'Interest Rates'!Y$4,Data!$A:$A,'Interest Rates'!$S157)=0,NA(),SUMIFS(Data!$G:$G,Data!$B:$B,'Interest Rates'!Y$4,Data!$A:$A,'Interest Rates'!$S157))</f>
        <v>#N/A</v>
      </c>
      <c r="Z157" s="15" t="e">
        <f>IF(SUMIFS(Data!$G:$G,Data!$B:$B,'Interest Rates'!Z$4,Data!$A:$A,'Interest Rates'!$S157)=0,NA(),SUMIFS(Data!$G:$G,Data!$B:$B,'Interest Rates'!Z$4,Data!$A:$A,'Interest Rates'!$S157))</f>
        <v>#N/A</v>
      </c>
      <c r="AA157" s="15" t="e">
        <f>IF(SUMIFS(Data!$G:$G,Data!$B:$B,'Interest Rates'!AA$4,Data!$A:$A,'Interest Rates'!$S157)=0,NA(),SUMIFS(Data!$G:$G,Data!$B:$B,'Interest Rates'!AA$4,Data!$A:$A,'Interest Rates'!$S157))</f>
        <v>#N/A</v>
      </c>
      <c r="AB157" s="15" t="e">
        <f>IF(SUMIFS(Data!$G:$G,Data!$B:$B,'Interest Rates'!AB$4,Data!$A:$A,'Interest Rates'!$S157)=0,NA(),SUMIFS(Data!$G:$G,Data!$B:$B,'Interest Rates'!AB$4,Data!$A:$A,'Interest Rates'!$S157))</f>
        <v>#N/A</v>
      </c>
      <c r="AC157" s="15" t="e">
        <f>IF(SUMIFS(Data!$G:$G,Data!$B:$B,'Interest Rates'!AC$4,Data!$A:$A,'Interest Rates'!$S157)=0,NA(),SUMIFS(Data!$G:$G,Data!$B:$B,'Interest Rates'!AC$4,Data!$A:$A,'Interest Rates'!$S157))</f>
        <v>#N/A</v>
      </c>
      <c r="AD157" s="15" t="e">
        <f>IF(SUMIFS(Data!$G:$G,Data!$B:$B,'Interest Rates'!AD$4,Data!$A:$A,'Interest Rates'!$S157)=0,NA(),SUMIFS(Data!$G:$G,Data!$B:$B,'Interest Rates'!AD$4,Data!$A:$A,'Interest Rates'!$S157))</f>
        <v>#N/A</v>
      </c>
      <c r="AE157" s="15" t="e">
        <f>IF(SUMIFS(Data!$G:$G,Data!$B:$B,'Interest Rates'!AE$4,Data!$A:$A,'Interest Rates'!$S157)=0,NA(),SUMIFS(Data!$G:$G,Data!$B:$B,'Interest Rates'!AE$4,Data!$A:$A,'Interest Rates'!$S157))</f>
        <v>#N/A</v>
      </c>
      <c r="AF157" s="15" t="e">
        <f>IF(SUMIFS(Data!$G:$G,Data!$B:$B,'Interest Rates'!AF$4,Data!$A:$A,'Interest Rates'!$S157)=0,NA(),SUMIFS(Data!$G:$G,Data!$B:$B,'Interest Rates'!AF$4,Data!$A:$A,'Interest Rates'!$S157))</f>
        <v>#N/A</v>
      </c>
      <c r="AG157" s="15">
        <f>IF(SUMIFS(Data!$G:$G,Data!$B:$B,'Interest Rates'!AG$4,Data!$A:$A,'Interest Rates'!$S157)=0,NA(),SUMIFS(Data!$G:$G,Data!$B:$B,'Interest Rates'!AG$4,Data!$A:$A,'Interest Rates'!$S157))</f>
        <v>4.45</v>
      </c>
      <c r="AH157" s="15">
        <f>IF(SUMIFS(Data!$G:$G,Data!$B:$B,'Interest Rates'!AH$4,Data!$A:$A,'Interest Rates'!$S157)=0,NA(),SUMIFS(Data!$G:$G,Data!$B:$B,'Interest Rates'!AH$4,Data!$A:$A,'Interest Rates'!$S157))</f>
        <v>4.4850000000000003</v>
      </c>
      <c r="AI157" s="15">
        <f>IF(SUMIFS(Data!$G:$G,Data!$B:$B,'Interest Rates'!AI$4,Data!$A:$A,'Interest Rates'!$S157)=0,NA(),SUMIFS(Data!$G:$G,Data!$B:$B,'Interest Rates'!AI$4,Data!$A:$A,'Interest Rates'!$S157))</f>
        <v>5</v>
      </c>
      <c r="AJ157" s="15" t="e">
        <f>IF(SUMIFS(Data!$G:$G,Data!$B:$B,'Interest Rates'!AJ$4,Data!$A:$A,'Interest Rates'!$S157)=0,NA(),SUMIFS(Data!$G:$G,Data!$B:$B,'Interest Rates'!AJ$4,Data!$A:$A,'Interest Rates'!$S157))</f>
        <v>#N/A</v>
      </c>
      <c r="AK157" s="15" t="e">
        <f>IF(SUMIFS(Data!$G:$G,Data!$B:$B,'Interest Rates'!AK$4,Data!$A:$A,'Interest Rates'!$S157)=0,NA(),SUMIFS(Data!$G:$G,Data!$B:$B,'Interest Rates'!AK$4,Data!$A:$A,'Interest Rates'!$S157))</f>
        <v>#N/A</v>
      </c>
      <c r="AL157" s="15" t="e">
        <f>IF(SUMIFS(Data!$G:$G,Data!$B:$B,'Interest Rates'!AL$4,Data!$A:$A,'Interest Rates'!$S157)=0,NA(),SUMIFS(Data!$G:$G,Data!$B:$B,'Interest Rates'!AL$4,Data!$A:$A,'Interest Rates'!$S157))</f>
        <v>#N/A</v>
      </c>
      <c r="AM157" s="15" t="e">
        <f>IF(SUMIFS(Data!$G:$G,Data!$B:$B,'Interest Rates'!AM$4,Data!$A:$A,'Interest Rates'!$S157)=0,NA(),SUMIFS(Data!$G:$G,Data!$B:$B,'Interest Rates'!AM$4,Data!$A:$A,'Interest Rates'!$S157))</f>
        <v>#N/A</v>
      </c>
    </row>
    <row r="158" spans="19:39" x14ac:dyDescent="0.2">
      <c r="S158" s="28">
        <f t="shared" si="5"/>
        <v>44044</v>
      </c>
      <c r="T158" s="15" t="e">
        <f>IF(SUMIFS(Data!$G:$G,Data!$B:$B,'Interest Rates'!T$4,Data!$A:$A,'Interest Rates'!$S158)=0,NA(),SUMIFS(Data!$G:$G,Data!$B:$B,'Interest Rates'!T$4,Data!$A:$A,'Interest Rates'!$S158))</f>
        <v>#N/A</v>
      </c>
      <c r="U158" s="15" t="e">
        <f>IF(SUMIFS(Data!$G:$G,Data!$B:$B,'Interest Rates'!U$4,Data!$A:$A,'Interest Rates'!$S158)=0,NA(),SUMIFS(Data!$G:$G,Data!$B:$B,'Interest Rates'!U$4,Data!$A:$A,'Interest Rates'!$S158))</f>
        <v>#N/A</v>
      </c>
      <c r="V158" s="15" t="e">
        <f>IF(SUMIFS(Data!$G:$G,Data!$B:$B,'Interest Rates'!V$4,Data!$A:$A,'Interest Rates'!$S158)=0,NA(),SUMIFS(Data!$G:$G,Data!$B:$B,'Interest Rates'!V$4,Data!$A:$A,'Interest Rates'!$S158))</f>
        <v>#N/A</v>
      </c>
      <c r="W158" s="15" t="e">
        <f>IF(SUMIFS(Data!$G:$G,Data!$B:$B,'Interest Rates'!W$4,Data!$A:$A,'Interest Rates'!$S158)=0,NA(),SUMIFS(Data!$G:$G,Data!$B:$B,'Interest Rates'!W$4,Data!$A:$A,'Interest Rates'!$S158))</f>
        <v>#N/A</v>
      </c>
      <c r="X158" s="15" t="e">
        <f>IF(SUMIFS(Data!$G:$G,Data!$B:$B,'Interest Rates'!X$4,Data!$A:$A,'Interest Rates'!$S158)=0,NA(),SUMIFS(Data!$G:$G,Data!$B:$B,'Interest Rates'!X$4,Data!$A:$A,'Interest Rates'!$S158))</f>
        <v>#N/A</v>
      </c>
      <c r="Y158" s="15" t="e">
        <f>IF(SUMIFS(Data!$G:$G,Data!$B:$B,'Interest Rates'!Y$4,Data!$A:$A,'Interest Rates'!$S158)=0,NA(),SUMIFS(Data!$G:$G,Data!$B:$B,'Interest Rates'!Y$4,Data!$A:$A,'Interest Rates'!$S158))</f>
        <v>#N/A</v>
      </c>
      <c r="Z158" s="15" t="e">
        <f>IF(SUMIFS(Data!$G:$G,Data!$B:$B,'Interest Rates'!Z$4,Data!$A:$A,'Interest Rates'!$S158)=0,NA(),SUMIFS(Data!$G:$G,Data!$B:$B,'Interest Rates'!Z$4,Data!$A:$A,'Interest Rates'!$S158))</f>
        <v>#N/A</v>
      </c>
      <c r="AA158" s="15" t="e">
        <f>IF(SUMIFS(Data!$G:$G,Data!$B:$B,'Interest Rates'!AA$4,Data!$A:$A,'Interest Rates'!$S158)=0,NA(),SUMIFS(Data!$G:$G,Data!$B:$B,'Interest Rates'!AA$4,Data!$A:$A,'Interest Rates'!$S158))</f>
        <v>#N/A</v>
      </c>
      <c r="AB158" s="15" t="e">
        <f>IF(SUMIFS(Data!$G:$G,Data!$B:$B,'Interest Rates'!AB$4,Data!$A:$A,'Interest Rates'!$S158)=0,NA(),SUMIFS(Data!$G:$G,Data!$B:$B,'Interest Rates'!AB$4,Data!$A:$A,'Interest Rates'!$S158))</f>
        <v>#N/A</v>
      </c>
      <c r="AC158" s="15" t="e">
        <f>IF(SUMIFS(Data!$G:$G,Data!$B:$B,'Interest Rates'!AC$4,Data!$A:$A,'Interest Rates'!$S158)=0,NA(),SUMIFS(Data!$G:$G,Data!$B:$B,'Interest Rates'!AC$4,Data!$A:$A,'Interest Rates'!$S158))</f>
        <v>#N/A</v>
      </c>
      <c r="AD158" s="15" t="e">
        <f>IF(SUMIFS(Data!$G:$G,Data!$B:$B,'Interest Rates'!AD$4,Data!$A:$A,'Interest Rates'!$S158)=0,NA(),SUMIFS(Data!$G:$G,Data!$B:$B,'Interest Rates'!AD$4,Data!$A:$A,'Interest Rates'!$S158))</f>
        <v>#N/A</v>
      </c>
      <c r="AE158" s="15" t="e">
        <f>IF(SUMIFS(Data!$G:$G,Data!$B:$B,'Interest Rates'!AE$4,Data!$A:$A,'Interest Rates'!$S158)=0,NA(),SUMIFS(Data!$G:$G,Data!$B:$B,'Interest Rates'!AE$4,Data!$A:$A,'Interest Rates'!$S158))</f>
        <v>#N/A</v>
      </c>
      <c r="AF158" s="15" t="e">
        <f>IF(SUMIFS(Data!$G:$G,Data!$B:$B,'Interest Rates'!AF$4,Data!$A:$A,'Interest Rates'!$S158)=0,NA(),SUMIFS(Data!$G:$G,Data!$B:$B,'Interest Rates'!AF$4,Data!$A:$A,'Interest Rates'!$S158))</f>
        <v>#N/A</v>
      </c>
      <c r="AG158" s="15">
        <f>IF(SUMIFS(Data!$G:$G,Data!$B:$B,'Interest Rates'!AG$4,Data!$A:$A,'Interest Rates'!$S158)=0,NA(),SUMIFS(Data!$G:$G,Data!$B:$B,'Interest Rates'!AG$4,Data!$A:$A,'Interest Rates'!$S158))</f>
        <v>4.2249999999999996</v>
      </c>
      <c r="AH158" s="15">
        <f>IF(SUMIFS(Data!$G:$G,Data!$B:$B,'Interest Rates'!AH$4,Data!$A:$A,'Interest Rates'!$S158)=0,NA(),SUMIFS(Data!$G:$G,Data!$B:$B,'Interest Rates'!AH$4,Data!$A:$A,'Interest Rates'!$S158))</f>
        <v>4.3250000000000002</v>
      </c>
      <c r="AI158" s="15">
        <f>IF(SUMIFS(Data!$G:$G,Data!$B:$B,'Interest Rates'!AI$4,Data!$A:$A,'Interest Rates'!$S158)=0,NA(),SUMIFS(Data!$G:$G,Data!$B:$B,'Interest Rates'!AI$4,Data!$A:$A,'Interest Rates'!$S158))</f>
        <v>4.87</v>
      </c>
      <c r="AJ158" s="15" t="e">
        <f>IF(SUMIFS(Data!$G:$G,Data!$B:$B,'Interest Rates'!AJ$4,Data!$A:$A,'Interest Rates'!$S158)=0,NA(),SUMIFS(Data!$G:$G,Data!$B:$B,'Interest Rates'!AJ$4,Data!$A:$A,'Interest Rates'!$S158))</f>
        <v>#N/A</v>
      </c>
      <c r="AK158" s="15" t="e">
        <f>IF(SUMIFS(Data!$G:$G,Data!$B:$B,'Interest Rates'!AK$4,Data!$A:$A,'Interest Rates'!$S158)=0,NA(),SUMIFS(Data!$G:$G,Data!$B:$B,'Interest Rates'!AK$4,Data!$A:$A,'Interest Rates'!$S158))</f>
        <v>#N/A</v>
      </c>
      <c r="AL158" s="15" t="e">
        <f>IF(SUMIFS(Data!$G:$G,Data!$B:$B,'Interest Rates'!AL$4,Data!$A:$A,'Interest Rates'!$S158)=0,NA(),SUMIFS(Data!$G:$G,Data!$B:$B,'Interest Rates'!AL$4,Data!$A:$A,'Interest Rates'!$S158))</f>
        <v>#N/A</v>
      </c>
      <c r="AM158" s="15" t="e">
        <f>IF(SUMIFS(Data!$G:$G,Data!$B:$B,'Interest Rates'!AM$4,Data!$A:$A,'Interest Rates'!$S158)=0,NA(),SUMIFS(Data!$G:$G,Data!$B:$B,'Interest Rates'!AM$4,Data!$A:$A,'Interest Rates'!$S158))</f>
        <v>#N/A</v>
      </c>
    </row>
    <row r="159" spans="19:39" x14ac:dyDescent="0.2">
      <c r="S159" s="28">
        <f t="shared" si="5"/>
        <v>44075</v>
      </c>
      <c r="T159" s="15" t="e">
        <f>IF(SUMIFS(Data!$G:$G,Data!$B:$B,'Interest Rates'!T$4,Data!$A:$A,'Interest Rates'!$S159)=0,NA(),SUMIFS(Data!$G:$G,Data!$B:$B,'Interest Rates'!T$4,Data!$A:$A,'Interest Rates'!$S159))</f>
        <v>#N/A</v>
      </c>
      <c r="U159" s="15" t="e">
        <f>IF(SUMIFS(Data!$G:$G,Data!$B:$B,'Interest Rates'!U$4,Data!$A:$A,'Interest Rates'!$S159)=0,NA(),SUMIFS(Data!$G:$G,Data!$B:$B,'Interest Rates'!U$4,Data!$A:$A,'Interest Rates'!$S159))</f>
        <v>#N/A</v>
      </c>
      <c r="V159" s="15" t="e">
        <f>IF(SUMIFS(Data!$G:$G,Data!$B:$B,'Interest Rates'!V$4,Data!$A:$A,'Interest Rates'!$S159)=0,NA(),SUMIFS(Data!$G:$G,Data!$B:$B,'Interest Rates'!V$4,Data!$A:$A,'Interest Rates'!$S159))</f>
        <v>#N/A</v>
      </c>
      <c r="W159" s="15" t="e">
        <f>IF(SUMIFS(Data!$G:$G,Data!$B:$B,'Interest Rates'!W$4,Data!$A:$A,'Interest Rates'!$S159)=0,NA(),SUMIFS(Data!$G:$G,Data!$B:$B,'Interest Rates'!W$4,Data!$A:$A,'Interest Rates'!$S159))</f>
        <v>#N/A</v>
      </c>
      <c r="X159" s="15" t="e">
        <f>IF(SUMIFS(Data!$G:$G,Data!$B:$B,'Interest Rates'!X$4,Data!$A:$A,'Interest Rates'!$S159)=0,NA(),SUMIFS(Data!$G:$G,Data!$B:$B,'Interest Rates'!X$4,Data!$A:$A,'Interest Rates'!$S159))</f>
        <v>#N/A</v>
      </c>
      <c r="Y159" s="15" t="e">
        <f>IF(SUMIFS(Data!$G:$G,Data!$B:$B,'Interest Rates'!Y$4,Data!$A:$A,'Interest Rates'!$S159)=0,NA(),SUMIFS(Data!$G:$G,Data!$B:$B,'Interest Rates'!Y$4,Data!$A:$A,'Interest Rates'!$S159))</f>
        <v>#N/A</v>
      </c>
      <c r="Z159" s="15" t="e">
        <f>IF(SUMIFS(Data!$G:$G,Data!$B:$B,'Interest Rates'!Z$4,Data!$A:$A,'Interest Rates'!$S159)=0,NA(),SUMIFS(Data!$G:$G,Data!$B:$B,'Interest Rates'!Z$4,Data!$A:$A,'Interest Rates'!$S159))</f>
        <v>#N/A</v>
      </c>
      <c r="AA159" s="15" t="e">
        <f>IF(SUMIFS(Data!$G:$G,Data!$B:$B,'Interest Rates'!AA$4,Data!$A:$A,'Interest Rates'!$S159)=0,NA(),SUMIFS(Data!$G:$G,Data!$B:$B,'Interest Rates'!AA$4,Data!$A:$A,'Interest Rates'!$S159))</f>
        <v>#N/A</v>
      </c>
      <c r="AB159" s="15" t="e">
        <f>IF(SUMIFS(Data!$G:$G,Data!$B:$B,'Interest Rates'!AB$4,Data!$A:$A,'Interest Rates'!$S159)=0,NA(),SUMIFS(Data!$G:$G,Data!$B:$B,'Interest Rates'!AB$4,Data!$A:$A,'Interest Rates'!$S159))</f>
        <v>#N/A</v>
      </c>
      <c r="AC159" s="15" t="e">
        <f>IF(SUMIFS(Data!$G:$G,Data!$B:$B,'Interest Rates'!AC$4,Data!$A:$A,'Interest Rates'!$S159)=0,NA(),SUMIFS(Data!$G:$G,Data!$B:$B,'Interest Rates'!AC$4,Data!$A:$A,'Interest Rates'!$S159))</f>
        <v>#N/A</v>
      </c>
      <c r="AD159" s="15" t="e">
        <f>IF(SUMIFS(Data!$G:$G,Data!$B:$B,'Interest Rates'!AD$4,Data!$A:$A,'Interest Rates'!$S159)=0,NA(),SUMIFS(Data!$G:$G,Data!$B:$B,'Interest Rates'!AD$4,Data!$A:$A,'Interest Rates'!$S159))</f>
        <v>#N/A</v>
      </c>
      <c r="AE159" s="15" t="e">
        <f>IF(SUMIFS(Data!$G:$G,Data!$B:$B,'Interest Rates'!AE$4,Data!$A:$A,'Interest Rates'!$S159)=0,NA(),SUMIFS(Data!$G:$G,Data!$B:$B,'Interest Rates'!AE$4,Data!$A:$A,'Interest Rates'!$S159))</f>
        <v>#N/A</v>
      </c>
      <c r="AF159" s="15" t="e">
        <f>IF(SUMIFS(Data!$G:$G,Data!$B:$B,'Interest Rates'!AF$4,Data!$A:$A,'Interest Rates'!$S159)=0,NA(),SUMIFS(Data!$G:$G,Data!$B:$B,'Interest Rates'!AF$4,Data!$A:$A,'Interest Rates'!$S159))</f>
        <v>#N/A</v>
      </c>
      <c r="AG159" s="15">
        <f>IF(SUMIFS(Data!$G:$G,Data!$B:$B,'Interest Rates'!AG$4,Data!$A:$A,'Interest Rates'!$S159)=0,NA(),SUMIFS(Data!$G:$G,Data!$B:$B,'Interest Rates'!AG$4,Data!$A:$A,'Interest Rates'!$S159))</f>
        <v>4.1500000000000004</v>
      </c>
      <c r="AH159" s="15">
        <f>IF(SUMIFS(Data!$G:$G,Data!$B:$B,'Interest Rates'!AH$4,Data!$A:$A,'Interest Rates'!$S159)=0,NA(),SUMIFS(Data!$G:$G,Data!$B:$B,'Interest Rates'!AH$4,Data!$A:$A,'Interest Rates'!$S159))</f>
        <v>4.2</v>
      </c>
      <c r="AI159" s="15">
        <f>IF(SUMIFS(Data!$G:$G,Data!$B:$B,'Interest Rates'!AI$4,Data!$A:$A,'Interest Rates'!$S159)=0,NA(),SUMIFS(Data!$G:$G,Data!$B:$B,'Interest Rates'!AI$4,Data!$A:$A,'Interest Rates'!$S159))</f>
        <v>4.62</v>
      </c>
      <c r="AJ159" s="15" t="e">
        <f>IF(SUMIFS(Data!$G:$G,Data!$B:$B,'Interest Rates'!AJ$4,Data!$A:$A,'Interest Rates'!$S159)=0,NA(),SUMIFS(Data!$G:$G,Data!$B:$B,'Interest Rates'!AJ$4,Data!$A:$A,'Interest Rates'!$S159))</f>
        <v>#N/A</v>
      </c>
      <c r="AK159" s="15" t="e">
        <f>IF(SUMIFS(Data!$G:$G,Data!$B:$B,'Interest Rates'!AK$4,Data!$A:$A,'Interest Rates'!$S159)=0,NA(),SUMIFS(Data!$G:$G,Data!$B:$B,'Interest Rates'!AK$4,Data!$A:$A,'Interest Rates'!$S159))</f>
        <v>#N/A</v>
      </c>
      <c r="AL159" s="15" t="e">
        <f>IF(SUMIFS(Data!$G:$G,Data!$B:$B,'Interest Rates'!AL$4,Data!$A:$A,'Interest Rates'!$S159)=0,NA(),SUMIFS(Data!$G:$G,Data!$B:$B,'Interest Rates'!AL$4,Data!$A:$A,'Interest Rates'!$S159))</f>
        <v>#N/A</v>
      </c>
      <c r="AM159" s="15" t="e">
        <f>IF(SUMIFS(Data!$G:$G,Data!$B:$B,'Interest Rates'!AM$4,Data!$A:$A,'Interest Rates'!$S159)=0,NA(),SUMIFS(Data!$G:$G,Data!$B:$B,'Interest Rates'!AM$4,Data!$A:$A,'Interest Rates'!$S159))</f>
        <v>#N/A</v>
      </c>
    </row>
    <row r="160" spans="19:39" x14ac:dyDescent="0.2">
      <c r="S160" s="28">
        <f t="shared" si="5"/>
        <v>44105</v>
      </c>
      <c r="T160" s="15" t="e">
        <f>IF(SUMIFS(Data!$G:$G,Data!$B:$B,'Interest Rates'!T$4,Data!$A:$A,'Interest Rates'!$S160)=0,NA(),SUMIFS(Data!$G:$G,Data!$B:$B,'Interest Rates'!T$4,Data!$A:$A,'Interest Rates'!$S160))</f>
        <v>#N/A</v>
      </c>
      <c r="U160" s="15" t="e">
        <f>IF(SUMIFS(Data!$G:$G,Data!$B:$B,'Interest Rates'!U$4,Data!$A:$A,'Interest Rates'!$S160)=0,NA(),SUMIFS(Data!$G:$G,Data!$B:$B,'Interest Rates'!U$4,Data!$A:$A,'Interest Rates'!$S160))</f>
        <v>#N/A</v>
      </c>
      <c r="V160" s="15" t="e">
        <f>IF(SUMIFS(Data!$G:$G,Data!$B:$B,'Interest Rates'!V$4,Data!$A:$A,'Interest Rates'!$S160)=0,NA(),SUMIFS(Data!$G:$G,Data!$B:$B,'Interest Rates'!V$4,Data!$A:$A,'Interest Rates'!$S160))</f>
        <v>#N/A</v>
      </c>
      <c r="W160" s="15" t="e">
        <f>IF(SUMIFS(Data!$G:$G,Data!$B:$B,'Interest Rates'!W$4,Data!$A:$A,'Interest Rates'!$S160)=0,NA(),SUMIFS(Data!$G:$G,Data!$B:$B,'Interest Rates'!W$4,Data!$A:$A,'Interest Rates'!$S160))</f>
        <v>#N/A</v>
      </c>
      <c r="X160" s="15" t="e">
        <f>IF(SUMIFS(Data!$G:$G,Data!$B:$B,'Interest Rates'!X$4,Data!$A:$A,'Interest Rates'!$S160)=0,NA(),SUMIFS(Data!$G:$G,Data!$B:$B,'Interest Rates'!X$4,Data!$A:$A,'Interest Rates'!$S160))</f>
        <v>#N/A</v>
      </c>
      <c r="Y160" s="15" t="e">
        <f>IF(SUMIFS(Data!$G:$G,Data!$B:$B,'Interest Rates'!Y$4,Data!$A:$A,'Interest Rates'!$S160)=0,NA(),SUMIFS(Data!$G:$G,Data!$B:$B,'Interest Rates'!Y$4,Data!$A:$A,'Interest Rates'!$S160))</f>
        <v>#N/A</v>
      </c>
      <c r="Z160" s="15" t="e">
        <f>IF(SUMIFS(Data!$G:$G,Data!$B:$B,'Interest Rates'!Z$4,Data!$A:$A,'Interest Rates'!$S160)=0,NA(),SUMIFS(Data!$G:$G,Data!$B:$B,'Interest Rates'!Z$4,Data!$A:$A,'Interest Rates'!$S160))</f>
        <v>#N/A</v>
      </c>
      <c r="AA160" s="15" t="e">
        <f>IF(SUMIFS(Data!$G:$G,Data!$B:$B,'Interest Rates'!AA$4,Data!$A:$A,'Interest Rates'!$S160)=0,NA(),SUMIFS(Data!$G:$G,Data!$B:$B,'Interest Rates'!AA$4,Data!$A:$A,'Interest Rates'!$S160))</f>
        <v>#N/A</v>
      </c>
      <c r="AB160" s="15" t="e">
        <f>IF(SUMIFS(Data!$G:$G,Data!$B:$B,'Interest Rates'!AB$4,Data!$A:$A,'Interest Rates'!$S160)=0,NA(),SUMIFS(Data!$G:$G,Data!$B:$B,'Interest Rates'!AB$4,Data!$A:$A,'Interest Rates'!$S160))</f>
        <v>#N/A</v>
      </c>
      <c r="AC160" s="15" t="e">
        <f>IF(SUMIFS(Data!$G:$G,Data!$B:$B,'Interest Rates'!AC$4,Data!$A:$A,'Interest Rates'!$S160)=0,NA(),SUMIFS(Data!$G:$G,Data!$B:$B,'Interest Rates'!AC$4,Data!$A:$A,'Interest Rates'!$S160))</f>
        <v>#N/A</v>
      </c>
      <c r="AD160" s="15" t="e">
        <f>IF(SUMIFS(Data!$G:$G,Data!$B:$B,'Interest Rates'!AD$4,Data!$A:$A,'Interest Rates'!$S160)=0,NA(),SUMIFS(Data!$G:$G,Data!$B:$B,'Interest Rates'!AD$4,Data!$A:$A,'Interest Rates'!$S160))</f>
        <v>#N/A</v>
      </c>
      <c r="AE160" s="15" t="e">
        <f>IF(SUMIFS(Data!$G:$G,Data!$B:$B,'Interest Rates'!AE$4,Data!$A:$A,'Interest Rates'!$S160)=0,NA(),SUMIFS(Data!$G:$G,Data!$B:$B,'Interest Rates'!AE$4,Data!$A:$A,'Interest Rates'!$S160))</f>
        <v>#N/A</v>
      </c>
      <c r="AF160" s="15" t="e">
        <f>IF(SUMIFS(Data!$G:$G,Data!$B:$B,'Interest Rates'!AF$4,Data!$A:$A,'Interest Rates'!$S160)=0,NA(),SUMIFS(Data!$G:$G,Data!$B:$B,'Interest Rates'!AF$4,Data!$A:$A,'Interest Rates'!$S160))</f>
        <v>#N/A</v>
      </c>
      <c r="AG160" s="15">
        <f>IF(SUMIFS(Data!$G:$G,Data!$B:$B,'Interest Rates'!AG$4,Data!$A:$A,'Interest Rates'!$S160)=0,NA(),SUMIFS(Data!$G:$G,Data!$B:$B,'Interest Rates'!AG$4,Data!$A:$A,'Interest Rates'!$S160))</f>
        <v>4.0999999999999996</v>
      </c>
      <c r="AH160" s="15">
        <f>IF(SUMIFS(Data!$G:$G,Data!$B:$B,'Interest Rates'!AH$4,Data!$A:$A,'Interest Rates'!$S160)=0,NA(),SUMIFS(Data!$G:$G,Data!$B:$B,'Interest Rates'!AH$4,Data!$A:$A,'Interest Rates'!$S160))</f>
        <v>4.2</v>
      </c>
      <c r="AI160" s="15">
        <f>IF(SUMIFS(Data!$G:$G,Data!$B:$B,'Interest Rates'!AI$4,Data!$A:$A,'Interest Rates'!$S160)=0,NA(),SUMIFS(Data!$G:$G,Data!$B:$B,'Interest Rates'!AI$4,Data!$A:$A,'Interest Rates'!$S160))</f>
        <v>4.3049999999999997</v>
      </c>
      <c r="AJ160" s="15" t="e">
        <f>IF(SUMIFS(Data!$G:$G,Data!$B:$B,'Interest Rates'!AJ$4,Data!$A:$A,'Interest Rates'!$S160)=0,NA(),SUMIFS(Data!$G:$G,Data!$B:$B,'Interest Rates'!AJ$4,Data!$A:$A,'Interest Rates'!$S160))</f>
        <v>#N/A</v>
      </c>
      <c r="AK160" s="15" t="e">
        <f>IF(SUMIFS(Data!$G:$G,Data!$B:$B,'Interest Rates'!AK$4,Data!$A:$A,'Interest Rates'!$S160)=0,NA(),SUMIFS(Data!$G:$G,Data!$B:$B,'Interest Rates'!AK$4,Data!$A:$A,'Interest Rates'!$S160))</f>
        <v>#N/A</v>
      </c>
      <c r="AL160" s="15" t="e">
        <f>IF(SUMIFS(Data!$G:$G,Data!$B:$B,'Interest Rates'!AL$4,Data!$A:$A,'Interest Rates'!$S160)=0,NA(),SUMIFS(Data!$G:$G,Data!$B:$B,'Interest Rates'!AL$4,Data!$A:$A,'Interest Rates'!$S160))</f>
        <v>#N/A</v>
      </c>
      <c r="AM160" s="15" t="e">
        <f>IF(SUMIFS(Data!$G:$G,Data!$B:$B,'Interest Rates'!AM$4,Data!$A:$A,'Interest Rates'!$S160)=0,NA(),SUMIFS(Data!$G:$G,Data!$B:$B,'Interest Rates'!AM$4,Data!$A:$A,'Interest Rates'!$S160))</f>
        <v>#N/A</v>
      </c>
    </row>
    <row r="161" spans="19:39" x14ac:dyDescent="0.2">
      <c r="S161" s="28">
        <f t="shared" si="5"/>
        <v>44136</v>
      </c>
      <c r="T161" s="15" t="e">
        <f>IF(SUMIFS(Data!$G:$G,Data!$B:$B,'Interest Rates'!T$4,Data!$A:$A,'Interest Rates'!$S161)=0,NA(),SUMIFS(Data!$G:$G,Data!$B:$B,'Interest Rates'!T$4,Data!$A:$A,'Interest Rates'!$S161))</f>
        <v>#N/A</v>
      </c>
      <c r="U161" s="15" t="e">
        <f>IF(SUMIFS(Data!$G:$G,Data!$B:$B,'Interest Rates'!U$4,Data!$A:$A,'Interest Rates'!$S161)=0,NA(),SUMIFS(Data!$G:$G,Data!$B:$B,'Interest Rates'!U$4,Data!$A:$A,'Interest Rates'!$S161))</f>
        <v>#N/A</v>
      </c>
      <c r="V161" s="15" t="e">
        <f>IF(SUMIFS(Data!$G:$G,Data!$B:$B,'Interest Rates'!V$4,Data!$A:$A,'Interest Rates'!$S161)=0,NA(),SUMIFS(Data!$G:$G,Data!$B:$B,'Interest Rates'!V$4,Data!$A:$A,'Interest Rates'!$S161))</f>
        <v>#N/A</v>
      </c>
      <c r="W161" s="15" t="e">
        <f>IF(SUMIFS(Data!$G:$G,Data!$B:$B,'Interest Rates'!W$4,Data!$A:$A,'Interest Rates'!$S161)=0,NA(),SUMIFS(Data!$G:$G,Data!$B:$B,'Interest Rates'!W$4,Data!$A:$A,'Interest Rates'!$S161))</f>
        <v>#N/A</v>
      </c>
      <c r="X161" s="15" t="e">
        <f>IF(SUMIFS(Data!$G:$G,Data!$B:$B,'Interest Rates'!X$4,Data!$A:$A,'Interest Rates'!$S161)=0,NA(),SUMIFS(Data!$G:$G,Data!$B:$B,'Interest Rates'!X$4,Data!$A:$A,'Interest Rates'!$S161))</f>
        <v>#N/A</v>
      </c>
      <c r="Y161" s="15" t="e">
        <f>IF(SUMIFS(Data!$G:$G,Data!$B:$B,'Interest Rates'!Y$4,Data!$A:$A,'Interest Rates'!$S161)=0,NA(),SUMIFS(Data!$G:$G,Data!$B:$B,'Interest Rates'!Y$4,Data!$A:$A,'Interest Rates'!$S161))</f>
        <v>#N/A</v>
      </c>
      <c r="Z161" s="15" t="e">
        <f>IF(SUMIFS(Data!$G:$G,Data!$B:$B,'Interest Rates'!Z$4,Data!$A:$A,'Interest Rates'!$S161)=0,NA(),SUMIFS(Data!$G:$G,Data!$B:$B,'Interest Rates'!Z$4,Data!$A:$A,'Interest Rates'!$S161))</f>
        <v>#N/A</v>
      </c>
      <c r="AA161" s="15" t="e">
        <f>IF(SUMIFS(Data!$G:$G,Data!$B:$B,'Interest Rates'!AA$4,Data!$A:$A,'Interest Rates'!$S161)=0,NA(),SUMIFS(Data!$G:$G,Data!$B:$B,'Interest Rates'!AA$4,Data!$A:$A,'Interest Rates'!$S161))</f>
        <v>#N/A</v>
      </c>
      <c r="AB161" s="15" t="e">
        <f>IF(SUMIFS(Data!$G:$G,Data!$B:$B,'Interest Rates'!AB$4,Data!$A:$A,'Interest Rates'!$S161)=0,NA(),SUMIFS(Data!$G:$G,Data!$B:$B,'Interest Rates'!AB$4,Data!$A:$A,'Interest Rates'!$S161))</f>
        <v>#N/A</v>
      </c>
      <c r="AC161" s="15" t="e">
        <f>IF(SUMIFS(Data!$G:$G,Data!$B:$B,'Interest Rates'!AC$4,Data!$A:$A,'Interest Rates'!$S161)=0,NA(),SUMIFS(Data!$G:$G,Data!$B:$B,'Interest Rates'!AC$4,Data!$A:$A,'Interest Rates'!$S161))</f>
        <v>#N/A</v>
      </c>
      <c r="AD161" s="15" t="e">
        <f>IF(SUMIFS(Data!$G:$G,Data!$B:$B,'Interest Rates'!AD$4,Data!$A:$A,'Interest Rates'!$S161)=0,NA(),SUMIFS(Data!$G:$G,Data!$B:$B,'Interest Rates'!AD$4,Data!$A:$A,'Interest Rates'!$S161))</f>
        <v>#N/A</v>
      </c>
      <c r="AE161" s="15" t="e">
        <f>IF(SUMIFS(Data!$G:$G,Data!$B:$B,'Interest Rates'!AE$4,Data!$A:$A,'Interest Rates'!$S161)=0,NA(),SUMIFS(Data!$G:$G,Data!$B:$B,'Interest Rates'!AE$4,Data!$A:$A,'Interest Rates'!$S161))</f>
        <v>#N/A</v>
      </c>
      <c r="AF161" s="15" t="e">
        <f>IF(SUMIFS(Data!$G:$G,Data!$B:$B,'Interest Rates'!AF$4,Data!$A:$A,'Interest Rates'!$S161)=0,NA(),SUMIFS(Data!$G:$G,Data!$B:$B,'Interest Rates'!AF$4,Data!$A:$A,'Interest Rates'!$S161))</f>
        <v>#N/A</v>
      </c>
      <c r="AG161" s="15">
        <f>IF(SUMIFS(Data!$G:$G,Data!$B:$B,'Interest Rates'!AG$4,Data!$A:$A,'Interest Rates'!$S161)=0,NA(),SUMIFS(Data!$G:$G,Data!$B:$B,'Interest Rates'!AG$4,Data!$A:$A,'Interest Rates'!$S161))</f>
        <v>4.2</v>
      </c>
      <c r="AH161" s="15">
        <f>IF(SUMIFS(Data!$G:$G,Data!$B:$B,'Interest Rates'!AH$4,Data!$A:$A,'Interest Rates'!$S161)=0,NA(),SUMIFS(Data!$G:$G,Data!$B:$B,'Interest Rates'!AH$4,Data!$A:$A,'Interest Rates'!$S161))</f>
        <v>4.16</v>
      </c>
      <c r="AI161" s="15">
        <f>IF(SUMIFS(Data!$G:$G,Data!$B:$B,'Interest Rates'!AI$4,Data!$A:$A,'Interest Rates'!$S161)=0,NA(),SUMIFS(Data!$G:$G,Data!$B:$B,'Interest Rates'!AI$4,Data!$A:$A,'Interest Rates'!$S161))</f>
        <v>4.49</v>
      </c>
      <c r="AJ161" s="15" t="e">
        <f>IF(SUMIFS(Data!$G:$G,Data!$B:$B,'Interest Rates'!AJ$4,Data!$A:$A,'Interest Rates'!$S161)=0,NA(),SUMIFS(Data!$G:$G,Data!$B:$B,'Interest Rates'!AJ$4,Data!$A:$A,'Interest Rates'!$S161))</f>
        <v>#N/A</v>
      </c>
      <c r="AK161" s="15" t="e">
        <f>IF(SUMIFS(Data!$G:$G,Data!$B:$B,'Interest Rates'!AK$4,Data!$A:$A,'Interest Rates'!$S161)=0,NA(),SUMIFS(Data!$G:$G,Data!$B:$B,'Interest Rates'!AK$4,Data!$A:$A,'Interest Rates'!$S161))</f>
        <v>#N/A</v>
      </c>
      <c r="AL161" s="15" t="e">
        <f>IF(SUMIFS(Data!$G:$G,Data!$B:$B,'Interest Rates'!AL$4,Data!$A:$A,'Interest Rates'!$S161)=0,NA(),SUMIFS(Data!$G:$G,Data!$B:$B,'Interest Rates'!AL$4,Data!$A:$A,'Interest Rates'!$S161))</f>
        <v>#N/A</v>
      </c>
      <c r="AM161" s="15" t="e">
        <f>IF(SUMIFS(Data!$G:$G,Data!$B:$B,'Interest Rates'!AM$4,Data!$A:$A,'Interest Rates'!$S161)=0,NA(),SUMIFS(Data!$G:$G,Data!$B:$B,'Interest Rates'!AM$4,Data!$A:$A,'Interest Rates'!$S161))</f>
        <v>#N/A</v>
      </c>
    </row>
    <row r="162" spans="19:39" x14ac:dyDescent="0.2">
      <c r="S162" s="28">
        <f t="shared" si="5"/>
        <v>44166</v>
      </c>
      <c r="T162" s="15" t="e">
        <f>IF(SUMIFS(Data!$G:$G,Data!$B:$B,'Interest Rates'!T$4,Data!$A:$A,'Interest Rates'!$S162)=0,NA(),SUMIFS(Data!$G:$G,Data!$B:$B,'Interest Rates'!T$4,Data!$A:$A,'Interest Rates'!$S162))</f>
        <v>#N/A</v>
      </c>
      <c r="U162" s="15" t="e">
        <f>IF(SUMIFS(Data!$G:$G,Data!$B:$B,'Interest Rates'!U$4,Data!$A:$A,'Interest Rates'!$S162)=0,NA(),SUMIFS(Data!$G:$G,Data!$B:$B,'Interest Rates'!U$4,Data!$A:$A,'Interest Rates'!$S162))</f>
        <v>#N/A</v>
      </c>
      <c r="V162" s="15" t="e">
        <f>IF(SUMIFS(Data!$G:$G,Data!$B:$B,'Interest Rates'!V$4,Data!$A:$A,'Interest Rates'!$S162)=0,NA(),SUMIFS(Data!$G:$G,Data!$B:$B,'Interest Rates'!V$4,Data!$A:$A,'Interest Rates'!$S162))</f>
        <v>#N/A</v>
      </c>
      <c r="W162" s="15" t="e">
        <f>IF(SUMIFS(Data!$G:$G,Data!$B:$B,'Interest Rates'!W$4,Data!$A:$A,'Interest Rates'!$S162)=0,NA(),SUMIFS(Data!$G:$G,Data!$B:$B,'Interest Rates'!W$4,Data!$A:$A,'Interest Rates'!$S162))</f>
        <v>#N/A</v>
      </c>
      <c r="X162" s="15" t="e">
        <f>IF(SUMIFS(Data!$G:$G,Data!$B:$B,'Interest Rates'!X$4,Data!$A:$A,'Interest Rates'!$S162)=0,NA(),SUMIFS(Data!$G:$G,Data!$B:$B,'Interest Rates'!X$4,Data!$A:$A,'Interest Rates'!$S162))</f>
        <v>#N/A</v>
      </c>
      <c r="Y162" s="15" t="e">
        <f>IF(SUMIFS(Data!$G:$G,Data!$B:$B,'Interest Rates'!Y$4,Data!$A:$A,'Interest Rates'!$S162)=0,NA(),SUMIFS(Data!$G:$G,Data!$B:$B,'Interest Rates'!Y$4,Data!$A:$A,'Interest Rates'!$S162))</f>
        <v>#N/A</v>
      </c>
      <c r="Z162" s="15" t="e">
        <f>IF(SUMIFS(Data!$G:$G,Data!$B:$B,'Interest Rates'!Z$4,Data!$A:$A,'Interest Rates'!$S162)=0,NA(),SUMIFS(Data!$G:$G,Data!$B:$B,'Interest Rates'!Z$4,Data!$A:$A,'Interest Rates'!$S162))</f>
        <v>#N/A</v>
      </c>
      <c r="AA162" s="15" t="e">
        <f>IF(SUMIFS(Data!$G:$G,Data!$B:$B,'Interest Rates'!AA$4,Data!$A:$A,'Interest Rates'!$S162)=0,NA(),SUMIFS(Data!$G:$G,Data!$B:$B,'Interest Rates'!AA$4,Data!$A:$A,'Interest Rates'!$S162))</f>
        <v>#N/A</v>
      </c>
      <c r="AB162" s="15" t="e">
        <f>IF(SUMIFS(Data!$G:$G,Data!$B:$B,'Interest Rates'!AB$4,Data!$A:$A,'Interest Rates'!$S162)=0,NA(),SUMIFS(Data!$G:$G,Data!$B:$B,'Interest Rates'!AB$4,Data!$A:$A,'Interest Rates'!$S162))</f>
        <v>#N/A</v>
      </c>
      <c r="AC162" s="15" t="e">
        <f>IF(SUMIFS(Data!$G:$G,Data!$B:$B,'Interest Rates'!AC$4,Data!$A:$A,'Interest Rates'!$S162)=0,NA(),SUMIFS(Data!$G:$G,Data!$B:$B,'Interest Rates'!AC$4,Data!$A:$A,'Interest Rates'!$S162))</f>
        <v>#N/A</v>
      </c>
      <c r="AD162" s="15" t="e">
        <f>IF(SUMIFS(Data!$G:$G,Data!$B:$B,'Interest Rates'!AD$4,Data!$A:$A,'Interest Rates'!$S162)=0,NA(),SUMIFS(Data!$G:$G,Data!$B:$B,'Interest Rates'!AD$4,Data!$A:$A,'Interest Rates'!$S162))</f>
        <v>#N/A</v>
      </c>
      <c r="AE162" s="15" t="e">
        <f>IF(SUMIFS(Data!$G:$G,Data!$B:$B,'Interest Rates'!AE$4,Data!$A:$A,'Interest Rates'!$S162)=0,NA(),SUMIFS(Data!$G:$G,Data!$B:$B,'Interest Rates'!AE$4,Data!$A:$A,'Interest Rates'!$S162))</f>
        <v>#N/A</v>
      </c>
      <c r="AF162" s="15" t="e">
        <f>IF(SUMIFS(Data!$G:$G,Data!$B:$B,'Interest Rates'!AF$4,Data!$A:$A,'Interest Rates'!$S162)=0,NA(),SUMIFS(Data!$G:$G,Data!$B:$B,'Interest Rates'!AF$4,Data!$A:$A,'Interest Rates'!$S162))</f>
        <v>#N/A</v>
      </c>
      <c r="AG162" s="15">
        <f>IF(SUMIFS(Data!$G:$G,Data!$B:$B,'Interest Rates'!AG$4,Data!$A:$A,'Interest Rates'!$S162)=0,NA(),SUMIFS(Data!$G:$G,Data!$B:$B,'Interest Rates'!AG$4,Data!$A:$A,'Interest Rates'!$S162))</f>
        <v>4.2</v>
      </c>
      <c r="AH162" s="15">
        <f>IF(SUMIFS(Data!$G:$G,Data!$B:$B,'Interest Rates'!AH$4,Data!$A:$A,'Interest Rates'!$S162)=0,NA(),SUMIFS(Data!$G:$G,Data!$B:$B,'Interest Rates'!AH$4,Data!$A:$A,'Interest Rates'!$S162))</f>
        <v>4</v>
      </c>
      <c r="AI162" s="15">
        <f>IF(SUMIFS(Data!$G:$G,Data!$B:$B,'Interest Rates'!AI$4,Data!$A:$A,'Interest Rates'!$S162)=0,NA(),SUMIFS(Data!$G:$G,Data!$B:$B,'Interest Rates'!AI$4,Data!$A:$A,'Interest Rates'!$S162))</f>
        <v>4.4649999999999999</v>
      </c>
      <c r="AJ162" s="15">
        <f>IF(SUMIFS(Data!$G:$G,Data!$B:$B,'Interest Rates'!AJ$4,Data!$A:$A,'Interest Rates'!$S162)=0,NA(),SUMIFS(Data!$G:$G,Data!$B:$B,'Interest Rates'!AJ$4,Data!$A:$A,'Interest Rates'!$S162))</f>
        <v>4.76</v>
      </c>
      <c r="AK162" s="15" t="e">
        <f>IF(SUMIFS(Data!$G:$G,Data!$B:$B,'Interest Rates'!AK$4,Data!$A:$A,'Interest Rates'!$S162)=0,NA(),SUMIFS(Data!$G:$G,Data!$B:$B,'Interest Rates'!AK$4,Data!$A:$A,'Interest Rates'!$S162))</f>
        <v>#N/A</v>
      </c>
      <c r="AL162" s="15" t="e">
        <f>IF(SUMIFS(Data!$G:$G,Data!$B:$B,'Interest Rates'!AL$4,Data!$A:$A,'Interest Rates'!$S162)=0,NA(),SUMIFS(Data!$G:$G,Data!$B:$B,'Interest Rates'!AL$4,Data!$A:$A,'Interest Rates'!$S162))</f>
        <v>#N/A</v>
      </c>
      <c r="AM162" s="15" t="e">
        <f>IF(SUMIFS(Data!$G:$G,Data!$B:$B,'Interest Rates'!AM$4,Data!$A:$A,'Interest Rates'!$S162)=0,NA(),SUMIFS(Data!$G:$G,Data!$B:$B,'Interest Rates'!AM$4,Data!$A:$A,'Interest Rates'!$S162))</f>
        <v>#N/A</v>
      </c>
    </row>
    <row r="163" spans="19:39" x14ac:dyDescent="0.2">
      <c r="S163" s="28">
        <f t="shared" si="5"/>
        <v>44197</v>
      </c>
      <c r="T163" s="15" t="e">
        <f>IF(SUMIFS(Data!$G:$G,Data!$B:$B,'Interest Rates'!T$4,Data!$A:$A,'Interest Rates'!$S163)=0,NA(),SUMIFS(Data!$G:$G,Data!$B:$B,'Interest Rates'!T$4,Data!$A:$A,'Interest Rates'!$S163))</f>
        <v>#N/A</v>
      </c>
      <c r="U163" s="15" t="e">
        <f>IF(SUMIFS(Data!$G:$G,Data!$B:$B,'Interest Rates'!U$4,Data!$A:$A,'Interest Rates'!$S163)=0,NA(),SUMIFS(Data!$G:$G,Data!$B:$B,'Interest Rates'!U$4,Data!$A:$A,'Interest Rates'!$S163))</f>
        <v>#N/A</v>
      </c>
      <c r="V163" s="15" t="e">
        <f>IF(SUMIFS(Data!$G:$G,Data!$B:$B,'Interest Rates'!V$4,Data!$A:$A,'Interest Rates'!$S163)=0,NA(),SUMIFS(Data!$G:$G,Data!$B:$B,'Interest Rates'!V$4,Data!$A:$A,'Interest Rates'!$S163))</f>
        <v>#N/A</v>
      </c>
      <c r="W163" s="15" t="e">
        <f>IF(SUMIFS(Data!$G:$G,Data!$B:$B,'Interest Rates'!W$4,Data!$A:$A,'Interest Rates'!$S163)=0,NA(),SUMIFS(Data!$G:$G,Data!$B:$B,'Interest Rates'!W$4,Data!$A:$A,'Interest Rates'!$S163))</f>
        <v>#N/A</v>
      </c>
      <c r="X163" s="15" t="e">
        <f>IF(SUMIFS(Data!$G:$G,Data!$B:$B,'Interest Rates'!X$4,Data!$A:$A,'Interest Rates'!$S163)=0,NA(),SUMIFS(Data!$G:$G,Data!$B:$B,'Interest Rates'!X$4,Data!$A:$A,'Interest Rates'!$S163))</f>
        <v>#N/A</v>
      </c>
      <c r="Y163" s="15" t="e">
        <f>IF(SUMIFS(Data!$G:$G,Data!$B:$B,'Interest Rates'!Y$4,Data!$A:$A,'Interest Rates'!$S163)=0,NA(),SUMIFS(Data!$G:$G,Data!$B:$B,'Interest Rates'!Y$4,Data!$A:$A,'Interest Rates'!$S163))</f>
        <v>#N/A</v>
      </c>
      <c r="Z163" s="15" t="e">
        <f>IF(SUMIFS(Data!$G:$G,Data!$B:$B,'Interest Rates'!Z$4,Data!$A:$A,'Interest Rates'!$S163)=0,NA(),SUMIFS(Data!$G:$G,Data!$B:$B,'Interest Rates'!Z$4,Data!$A:$A,'Interest Rates'!$S163))</f>
        <v>#N/A</v>
      </c>
      <c r="AA163" s="15" t="e">
        <f>IF(SUMIFS(Data!$G:$G,Data!$B:$B,'Interest Rates'!AA$4,Data!$A:$A,'Interest Rates'!$S163)=0,NA(),SUMIFS(Data!$G:$G,Data!$B:$B,'Interest Rates'!AA$4,Data!$A:$A,'Interest Rates'!$S163))</f>
        <v>#N/A</v>
      </c>
      <c r="AB163" s="15" t="e">
        <f>IF(SUMIFS(Data!$G:$G,Data!$B:$B,'Interest Rates'!AB$4,Data!$A:$A,'Interest Rates'!$S163)=0,NA(),SUMIFS(Data!$G:$G,Data!$B:$B,'Interest Rates'!AB$4,Data!$A:$A,'Interest Rates'!$S163))</f>
        <v>#N/A</v>
      </c>
      <c r="AC163" s="15" t="e">
        <f>IF(SUMIFS(Data!$G:$G,Data!$B:$B,'Interest Rates'!AC$4,Data!$A:$A,'Interest Rates'!$S163)=0,NA(),SUMIFS(Data!$G:$G,Data!$B:$B,'Interest Rates'!AC$4,Data!$A:$A,'Interest Rates'!$S163))</f>
        <v>#N/A</v>
      </c>
      <c r="AD163" s="15" t="e">
        <f>IF(SUMIFS(Data!$G:$G,Data!$B:$B,'Interest Rates'!AD$4,Data!$A:$A,'Interest Rates'!$S163)=0,NA(),SUMIFS(Data!$G:$G,Data!$B:$B,'Interest Rates'!AD$4,Data!$A:$A,'Interest Rates'!$S163))</f>
        <v>#N/A</v>
      </c>
      <c r="AE163" s="15" t="e">
        <f>IF(SUMIFS(Data!$G:$G,Data!$B:$B,'Interest Rates'!AE$4,Data!$A:$A,'Interest Rates'!$S163)=0,NA(),SUMIFS(Data!$G:$G,Data!$B:$B,'Interest Rates'!AE$4,Data!$A:$A,'Interest Rates'!$S163))</f>
        <v>#N/A</v>
      </c>
      <c r="AF163" s="15" t="e">
        <f>IF(SUMIFS(Data!$G:$G,Data!$B:$B,'Interest Rates'!AF$4,Data!$A:$A,'Interest Rates'!$S163)=0,NA(),SUMIFS(Data!$G:$G,Data!$B:$B,'Interest Rates'!AF$4,Data!$A:$A,'Interest Rates'!$S163))</f>
        <v>#N/A</v>
      </c>
      <c r="AG163" s="15" t="e">
        <f>IF(SUMIFS(Data!$G:$G,Data!$B:$B,'Interest Rates'!AG$4,Data!$A:$A,'Interest Rates'!$S163)=0,NA(),SUMIFS(Data!$G:$G,Data!$B:$B,'Interest Rates'!AG$4,Data!$A:$A,'Interest Rates'!$S163))</f>
        <v>#N/A</v>
      </c>
      <c r="AH163" s="15">
        <f>IF(SUMIFS(Data!$G:$G,Data!$B:$B,'Interest Rates'!AH$4,Data!$A:$A,'Interest Rates'!$S163)=0,NA(),SUMIFS(Data!$G:$G,Data!$B:$B,'Interest Rates'!AH$4,Data!$A:$A,'Interest Rates'!$S163))</f>
        <v>3.855</v>
      </c>
      <c r="AI163" s="15">
        <f>IF(SUMIFS(Data!$G:$G,Data!$B:$B,'Interest Rates'!AI$4,Data!$A:$A,'Interest Rates'!$S163)=0,NA(),SUMIFS(Data!$G:$G,Data!$B:$B,'Interest Rates'!AI$4,Data!$A:$A,'Interest Rates'!$S163))</f>
        <v>4.2</v>
      </c>
      <c r="AJ163" s="15">
        <f>IF(SUMIFS(Data!$G:$G,Data!$B:$B,'Interest Rates'!AJ$4,Data!$A:$A,'Interest Rates'!$S163)=0,NA(),SUMIFS(Data!$G:$G,Data!$B:$B,'Interest Rates'!AJ$4,Data!$A:$A,'Interest Rates'!$S163))</f>
        <v>4.5350000000000001</v>
      </c>
      <c r="AK163" s="15" t="e">
        <f>IF(SUMIFS(Data!$G:$G,Data!$B:$B,'Interest Rates'!AK$4,Data!$A:$A,'Interest Rates'!$S163)=0,NA(),SUMIFS(Data!$G:$G,Data!$B:$B,'Interest Rates'!AK$4,Data!$A:$A,'Interest Rates'!$S163))</f>
        <v>#N/A</v>
      </c>
      <c r="AL163" s="15" t="e">
        <f>IF(SUMIFS(Data!$G:$G,Data!$B:$B,'Interest Rates'!AL$4,Data!$A:$A,'Interest Rates'!$S163)=0,NA(),SUMIFS(Data!$G:$G,Data!$B:$B,'Interest Rates'!AL$4,Data!$A:$A,'Interest Rates'!$S163))</f>
        <v>#N/A</v>
      </c>
      <c r="AM163" s="15" t="e">
        <f>IF(SUMIFS(Data!$G:$G,Data!$B:$B,'Interest Rates'!AM$4,Data!$A:$A,'Interest Rates'!$S163)=0,NA(),SUMIFS(Data!$G:$G,Data!$B:$B,'Interest Rates'!AM$4,Data!$A:$A,'Interest Rates'!$S163))</f>
        <v>#N/A</v>
      </c>
    </row>
    <row r="164" spans="19:39" x14ac:dyDescent="0.2">
      <c r="S164" s="28">
        <f t="shared" si="5"/>
        <v>44228</v>
      </c>
      <c r="T164" s="15" t="e">
        <f>IF(SUMIFS(Data!$G:$G,Data!$B:$B,'Interest Rates'!T$4,Data!$A:$A,'Interest Rates'!$S164)=0,NA(),SUMIFS(Data!$G:$G,Data!$B:$B,'Interest Rates'!T$4,Data!$A:$A,'Interest Rates'!$S164))</f>
        <v>#N/A</v>
      </c>
      <c r="U164" s="15" t="e">
        <f>IF(SUMIFS(Data!$G:$G,Data!$B:$B,'Interest Rates'!U$4,Data!$A:$A,'Interest Rates'!$S164)=0,NA(),SUMIFS(Data!$G:$G,Data!$B:$B,'Interest Rates'!U$4,Data!$A:$A,'Interest Rates'!$S164))</f>
        <v>#N/A</v>
      </c>
      <c r="V164" s="15" t="e">
        <f>IF(SUMIFS(Data!$G:$G,Data!$B:$B,'Interest Rates'!V$4,Data!$A:$A,'Interest Rates'!$S164)=0,NA(),SUMIFS(Data!$G:$G,Data!$B:$B,'Interest Rates'!V$4,Data!$A:$A,'Interest Rates'!$S164))</f>
        <v>#N/A</v>
      </c>
      <c r="W164" s="15" t="e">
        <f>IF(SUMIFS(Data!$G:$G,Data!$B:$B,'Interest Rates'!W$4,Data!$A:$A,'Interest Rates'!$S164)=0,NA(),SUMIFS(Data!$G:$G,Data!$B:$B,'Interest Rates'!W$4,Data!$A:$A,'Interest Rates'!$S164))</f>
        <v>#N/A</v>
      </c>
      <c r="X164" s="15" t="e">
        <f>IF(SUMIFS(Data!$G:$G,Data!$B:$B,'Interest Rates'!X$4,Data!$A:$A,'Interest Rates'!$S164)=0,NA(),SUMIFS(Data!$G:$G,Data!$B:$B,'Interest Rates'!X$4,Data!$A:$A,'Interest Rates'!$S164))</f>
        <v>#N/A</v>
      </c>
      <c r="Y164" s="15" t="e">
        <f>IF(SUMIFS(Data!$G:$G,Data!$B:$B,'Interest Rates'!Y$4,Data!$A:$A,'Interest Rates'!$S164)=0,NA(),SUMIFS(Data!$G:$G,Data!$B:$B,'Interest Rates'!Y$4,Data!$A:$A,'Interest Rates'!$S164))</f>
        <v>#N/A</v>
      </c>
      <c r="Z164" s="15" t="e">
        <f>IF(SUMIFS(Data!$G:$G,Data!$B:$B,'Interest Rates'!Z$4,Data!$A:$A,'Interest Rates'!$S164)=0,NA(),SUMIFS(Data!$G:$G,Data!$B:$B,'Interest Rates'!Z$4,Data!$A:$A,'Interest Rates'!$S164))</f>
        <v>#N/A</v>
      </c>
      <c r="AA164" s="15" t="e">
        <f>IF(SUMIFS(Data!$G:$G,Data!$B:$B,'Interest Rates'!AA$4,Data!$A:$A,'Interest Rates'!$S164)=0,NA(),SUMIFS(Data!$G:$G,Data!$B:$B,'Interest Rates'!AA$4,Data!$A:$A,'Interest Rates'!$S164))</f>
        <v>#N/A</v>
      </c>
      <c r="AB164" s="15" t="e">
        <f>IF(SUMIFS(Data!$G:$G,Data!$B:$B,'Interest Rates'!AB$4,Data!$A:$A,'Interest Rates'!$S164)=0,NA(),SUMIFS(Data!$G:$G,Data!$B:$B,'Interest Rates'!AB$4,Data!$A:$A,'Interest Rates'!$S164))</f>
        <v>#N/A</v>
      </c>
      <c r="AC164" s="15" t="e">
        <f>IF(SUMIFS(Data!$G:$G,Data!$B:$B,'Interest Rates'!AC$4,Data!$A:$A,'Interest Rates'!$S164)=0,NA(),SUMIFS(Data!$G:$G,Data!$B:$B,'Interest Rates'!AC$4,Data!$A:$A,'Interest Rates'!$S164))</f>
        <v>#N/A</v>
      </c>
      <c r="AD164" s="15" t="e">
        <f>IF(SUMIFS(Data!$G:$G,Data!$B:$B,'Interest Rates'!AD$4,Data!$A:$A,'Interest Rates'!$S164)=0,NA(),SUMIFS(Data!$G:$G,Data!$B:$B,'Interest Rates'!AD$4,Data!$A:$A,'Interest Rates'!$S164))</f>
        <v>#N/A</v>
      </c>
      <c r="AE164" s="15" t="e">
        <f>IF(SUMIFS(Data!$G:$G,Data!$B:$B,'Interest Rates'!AE$4,Data!$A:$A,'Interest Rates'!$S164)=0,NA(),SUMIFS(Data!$G:$G,Data!$B:$B,'Interest Rates'!AE$4,Data!$A:$A,'Interest Rates'!$S164))</f>
        <v>#N/A</v>
      </c>
      <c r="AF164" s="15" t="e">
        <f>IF(SUMIFS(Data!$G:$G,Data!$B:$B,'Interest Rates'!AF$4,Data!$A:$A,'Interest Rates'!$S164)=0,NA(),SUMIFS(Data!$G:$G,Data!$B:$B,'Interest Rates'!AF$4,Data!$A:$A,'Interest Rates'!$S164))</f>
        <v>#N/A</v>
      </c>
      <c r="AG164" s="15" t="e">
        <f>IF(SUMIFS(Data!$G:$G,Data!$B:$B,'Interest Rates'!AG$4,Data!$A:$A,'Interest Rates'!$S164)=0,NA(),SUMIFS(Data!$G:$G,Data!$B:$B,'Interest Rates'!AG$4,Data!$A:$A,'Interest Rates'!$S164))</f>
        <v>#N/A</v>
      </c>
      <c r="AH164" s="15">
        <f>IF(SUMIFS(Data!$G:$G,Data!$B:$B,'Interest Rates'!AH$4,Data!$A:$A,'Interest Rates'!$S164)=0,NA(),SUMIFS(Data!$G:$G,Data!$B:$B,'Interest Rates'!AH$4,Data!$A:$A,'Interest Rates'!$S164))</f>
        <v>3.75</v>
      </c>
      <c r="AI164" s="15">
        <f>IF(SUMIFS(Data!$G:$G,Data!$B:$B,'Interest Rates'!AI$4,Data!$A:$A,'Interest Rates'!$S164)=0,NA(),SUMIFS(Data!$G:$G,Data!$B:$B,'Interest Rates'!AI$4,Data!$A:$A,'Interest Rates'!$S164))</f>
        <v>4</v>
      </c>
      <c r="AJ164" s="15">
        <f>IF(SUMIFS(Data!$G:$G,Data!$B:$B,'Interest Rates'!AJ$4,Data!$A:$A,'Interest Rates'!$S164)=0,NA(),SUMIFS(Data!$G:$G,Data!$B:$B,'Interest Rates'!AJ$4,Data!$A:$A,'Interest Rates'!$S164))</f>
        <v>4.5</v>
      </c>
      <c r="AK164" s="15" t="e">
        <f>IF(SUMIFS(Data!$G:$G,Data!$B:$B,'Interest Rates'!AK$4,Data!$A:$A,'Interest Rates'!$S164)=0,NA(),SUMIFS(Data!$G:$G,Data!$B:$B,'Interest Rates'!AK$4,Data!$A:$A,'Interest Rates'!$S164))</f>
        <v>#N/A</v>
      </c>
      <c r="AL164" s="15" t="e">
        <f>IF(SUMIFS(Data!$G:$G,Data!$B:$B,'Interest Rates'!AL$4,Data!$A:$A,'Interest Rates'!$S164)=0,NA(),SUMIFS(Data!$G:$G,Data!$B:$B,'Interest Rates'!AL$4,Data!$A:$A,'Interest Rates'!$S164))</f>
        <v>#N/A</v>
      </c>
      <c r="AM164" s="15" t="e">
        <f>IF(SUMIFS(Data!$G:$G,Data!$B:$B,'Interest Rates'!AM$4,Data!$A:$A,'Interest Rates'!$S164)=0,NA(),SUMIFS(Data!$G:$G,Data!$B:$B,'Interest Rates'!AM$4,Data!$A:$A,'Interest Rates'!$S164))</f>
        <v>#N/A</v>
      </c>
    </row>
    <row r="165" spans="19:39" x14ac:dyDescent="0.2">
      <c r="S165" s="28">
        <f t="shared" si="5"/>
        <v>44256</v>
      </c>
      <c r="T165" s="15" t="e">
        <f>IF(SUMIFS(Data!$G:$G,Data!$B:$B,'Interest Rates'!T$4,Data!$A:$A,'Interest Rates'!$S165)=0,NA(),SUMIFS(Data!$G:$G,Data!$B:$B,'Interest Rates'!T$4,Data!$A:$A,'Interest Rates'!$S165))</f>
        <v>#N/A</v>
      </c>
      <c r="U165" s="15" t="e">
        <f>IF(SUMIFS(Data!$G:$G,Data!$B:$B,'Interest Rates'!U$4,Data!$A:$A,'Interest Rates'!$S165)=0,NA(),SUMIFS(Data!$G:$G,Data!$B:$B,'Interest Rates'!U$4,Data!$A:$A,'Interest Rates'!$S165))</f>
        <v>#N/A</v>
      </c>
      <c r="V165" s="15" t="e">
        <f>IF(SUMIFS(Data!$G:$G,Data!$B:$B,'Interest Rates'!V$4,Data!$A:$A,'Interest Rates'!$S165)=0,NA(),SUMIFS(Data!$G:$G,Data!$B:$B,'Interest Rates'!V$4,Data!$A:$A,'Interest Rates'!$S165))</f>
        <v>#N/A</v>
      </c>
      <c r="W165" s="15" t="e">
        <f>IF(SUMIFS(Data!$G:$G,Data!$B:$B,'Interest Rates'!W$4,Data!$A:$A,'Interest Rates'!$S165)=0,NA(),SUMIFS(Data!$G:$G,Data!$B:$B,'Interest Rates'!W$4,Data!$A:$A,'Interest Rates'!$S165))</f>
        <v>#N/A</v>
      </c>
      <c r="X165" s="15" t="e">
        <f>IF(SUMIFS(Data!$G:$G,Data!$B:$B,'Interest Rates'!X$4,Data!$A:$A,'Interest Rates'!$S165)=0,NA(),SUMIFS(Data!$G:$G,Data!$B:$B,'Interest Rates'!X$4,Data!$A:$A,'Interest Rates'!$S165))</f>
        <v>#N/A</v>
      </c>
      <c r="Y165" s="15" t="e">
        <f>IF(SUMIFS(Data!$G:$G,Data!$B:$B,'Interest Rates'!Y$4,Data!$A:$A,'Interest Rates'!$S165)=0,NA(),SUMIFS(Data!$G:$G,Data!$B:$B,'Interest Rates'!Y$4,Data!$A:$A,'Interest Rates'!$S165))</f>
        <v>#N/A</v>
      </c>
      <c r="Z165" s="15" t="e">
        <f>IF(SUMIFS(Data!$G:$G,Data!$B:$B,'Interest Rates'!Z$4,Data!$A:$A,'Interest Rates'!$S165)=0,NA(),SUMIFS(Data!$G:$G,Data!$B:$B,'Interest Rates'!Z$4,Data!$A:$A,'Interest Rates'!$S165))</f>
        <v>#N/A</v>
      </c>
      <c r="AA165" s="15" t="e">
        <f>IF(SUMIFS(Data!$G:$G,Data!$B:$B,'Interest Rates'!AA$4,Data!$A:$A,'Interest Rates'!$S165)=0,NA(),SUMIFS(Data!$G:$G,Data!$B:$B,'Interest Rates'!AA$4,Data!$A:$A,'Interest Rates'!$S165))</f>
        <v>#N/A</v>
      </c>
      <c r="AB165" s="15" t="e">
        <f>IF(SUMIFS(Data!$G:$G,Data!$B:$B,'Interest Rates'!AB$4,Data!$A:$A,'Interest Rates'!$S165)=0,NA(),SUMIFS(Data!$G:$G,Data!$B:$B,'Interest Rates'!AB$4,Data!$A:$A,'Interest Rates'!$S165))</f>
        <v>#N/A</v>
      </c>
      <c r="AC165" s="15" t="e">
        <f>IF(SUMIFS(Data!$G:$G,Data!$B:$B,'Interest Rates'!AC$4,Data!$A:$A,'Interest Rates'!$S165)=0,NA(),SUMIFS(Data!$G:$G,Data!$B:$B,'Interest Rates'!AC$4,Data!$A:$A,'Interest Rates'!$S165))</f>
        <v>#N/A</v>
      </c>
      <c r="AD165" s="15" t="e">
        <f>IF(SUMIFS(Data!$G:$G,Data!$B:$B,'Interest Rates'!AD$4,Data!$A:$A,'Interest Rates'!$S165)=0,NA(),SUMIFS(Data!$G:$G,Data!$B:$B,'Interest Rates'!AD$4,Data!$A:$A,'Interest Rates'!$S165))</f>
        <v>#N/A</v>
      </c>
      <c r="AE165" s="15" t="e">
        <f>IF(SUMIFS(Data!$G:$G,Data!$B:$B,'Interest Rates'!AE$4,Data!$A:$A,'Interest Rates'!$S165)=0,NA(),SUMIFS(Data!$G:$G,Data!$B:$B,'Interest Rates'!AE$4,Data!$A:$A,'Interest Rates'!$S165))</f>
        <v>#N/A</v>
      </c>
      <c r="AF165" s="15" t="e">
        <f>IF(SUMIFS(Data!$G:$G,Data!$B:$B,'Interest Rates'!AF$4,Data!$A:$A,'Interest Rates'!$S165)=0,NA(),SUMIFS(Data!$G:$G,Data!$B:$B,'Interest Rates'!AF$4,Data!$A:$A,'Interest Rates'!$S165))</f>
        <v>#N/A</v>
      </c>
      <c r="AG165" s="15" t="e">
        <f>IF(SUMIFS(Data!$G:$G,Data!$B:$B,'Interest Rates'!AG$4,Data!$A:$A,'Interest Rates'!$S165)=0,NA(),SUMIFS(Data!$G:$G,Data!$B:$B,'Interest Rates'!AG$4,Data!$A:$A,'Interest Rates'!$S165))</f>
        <v>#N/A</v>
      </c>
      <c r="AH165" s="15">
        <f>IF(SUMIFS(Data!$G:$G,Data!$B:$B,'Interest Rates'!AH$4,Data!$A:$A,'Interest Rates'!$S165)=0,NA(),SUMIFS(Data!$G:$G,Data!$B:$B,'Interest Rates'!AH$4,Data!$A:$A,'Interest Rates'!$S165))</f>
        <v>4</v>
      </c>
      <c r="AI165" s="15">
        <f>IF(SUMIFS(Data!$G:$G,Data!$B:$B,'Interest Rates'!AI$4,Data!$A:$A,'Interest Rates'!$S165)=0,NA(),SUMIFS(Data!$G:$G,Data!$B:$B,'Interest Rates'!AI$4,Data!$A:$A,'Interest Rates'!$S165))</f>
        <v>4.2</v>
      </c>
      <c r="AJ165" s="15">
        <f>IF(SUMIFS(Data!$G:$G,Data!$B:$B,'Interest Rates'!AJ$4,Data!$A:$A,'Interest Rates'!$S165)=0,NA(),SUMIFS(Data!$G:$G,Data!$B:$B,'Interest Rates'!AJ$4,Data!$A:$A,'Interest Rates'!$S165))</f>
        <v>4.5</v>
      </c>
      <c r="AK165" s="15" t="e">
        <f>IF(SUMIFS(Data!$G:$G,Data!$B:$B,'Interest Rates'!AK$4,Data!$A:$A,'Interest Rates'!$S165)=0,NA(),SUMIFS(Data!$G:$G,Data!$B:$B,'Interest Rates'!AK$4,Data!$A:$A,'Interest Rates'!$S165))</f>
        <v>#N/A</v>
      </c>
      <c r="AL165" s="15" t="e">
        <f>IF(SUMIFS(Data!$G:$G,Data!$B:$B,'Interest Rates'!AL$4,Data!$A:$A,'Interest Rates'!$S165)=0,NA(),SUMIFS(Data!$G:$G,Data!$B:$B,'Interest Rates'!AL$4,Data!$A:$A,'Interest Rates'!$S165))</f>
        <v>#N/A</v>
      </c>
      <c r="AM165" s="15" t="e">
        <f>IF(SUMIFS(Data!$G:$G,Data!$B:$B,'Interest Rates'!AM$4,Data!$A:$A,'Interest Rates'!$S165)=0,NA(),SUMIFS(Data!$G:$G,Data!$B:$B,'Interest Rates'!AM$4,Data!$A:$A,'Interest Rates'!$S165))</f>
        <v>#N/A</v>
      </c>
    </row>
    <row r="166" spans="19:39" x14ac:dyDescent="0.2">
      <c r="S166" s="28">
        <f t="shared" si="5"/>
        <v>44287</v>
      </c>
      <c r="T166" s="15" t="e">
        <f>IF(SUMIFS(Data!$G:$G,Data!$B:$B,'Interest Rates'!T$4,Data!$A:$A,'Interest Rates'!$S166)=0,NA(),SUMIFS(Data!$G:$G,Data!$B:$B,'Interest Rates'!T$4,Data!$A:$A,'Interest Rates'!$S166))</f>
        <v>#N/A</v>
      </c>
      <c r="U166" s="15" t="e">
        <f>IF(SUMIFS(Data!$G:$G,Data!$B:$B,'Interest Rates'!U$4,Data!$A:$A,'Interest Rates'!$S166)=0,NA(),SUMIFS(Data!$G:$G,Data!$B:$B,'Interest Rates'!U$4,Data!$A:$A,'Interest Rates'!$S166))</f>
        <v>#N/A</v>
      </c>
      <c r="V166" s="15" t="e">
        <f>IF(SUMIFS(Data!$G:$G,Data!$B:$B,'Interest Rates'!V$4,Data!$A:$A,'Interest Rates'!$S166)=0,NA(),SUMIFS(Data!$G:$G,Data!$B:$B,'Interest Rates'!V$4,Data!$A:$A,'Interest Rates'!$S166))</f>
        <v>#N/A</v>
      </c>
      <c r="W166" s="15" t="e">
        <f>IF(SUMIFS(Data!$G:$G,Data!$B:$B,'Interest Rates'!W$4,Data!$A:$A,'Interest Rates'!$S166)=0,NA(),SUMIFS(Data!$G:$G,Data!$B:$B,'Interest Rates'!W$4,Data!$A:$A,'Interest Rates'!$S166))</f>
        <v>#N/A</v>
      </c>
      <c r="X166" s="15" t="e">
        <f>IF(SUMIFS(Data!$G:$G,Data!$B:$B,'Interest Rates'!X$4,Data!$A:$A,'Interest Rates'!$S166)=0,NA(),SUMIFS(Data!$G:$G,Data!$B:$B,'Interest Rates'!X$4,Data!$A:$A,'Interest Rates'!$S166))</f>
        <v>#N/A</v>
      </c>
      <c r="Y166" s="15" t="e">
        <f>IF(SUMIFS(Data!$G:$G,Data!$B:$B,'Interest Rates'!Y$4,Data!$A:$A,'Interest Rates'!$S166)=0,NA(),SUMIFS(Data!$G:$G,Data!$B:$B,'Interest Rates'!Y$4,Data!$A:$A,'Interest Rates'!$S166))</f>
        <v>#N/A</v>
      </c>
      <c r="Z166" s="15" t="e">
        <f>IF(SUMIFS(Data!$G:$G,Data!$B:$B,'Interest Rates'!Z$4,Data!$A:$A,'Interest Rates'!$S166)=0,NA(),SUMIFS(Data!$G:$G,Data!$B:$B,'Interest Rates'!Z$4,Data!$A:$A,'Interest Rates'!$S166))</f>
        <v>#N/A</v>
      </c>
      <c r="AA166" s="15" t="e">
        <f>IF(SUMIFS(Data!$G:$G,Data!$B:$B,'Interest Rates'!AA$4,Data!$A:$A,'Interest Rates'!$S166)=0,NA(),SUMIFS(Data!$G:$G,Data!$B:$B,'Interest Rates'!AA$4,Data!$A:$A,'Interest Rates'!$S166))</f>
        <v>#N/A</v>
      </c>
      <c r="AB166" s="15" t="e">
        <f>IF(SUMIFS(Data!$G:$G,Data!$B:$B,'Interest Rates'!AB$4,Data!$A:$A,'Interest Rates'!$S166)=0,NA(),SUMIFS(Data!$G:$G,Data!$B:$B,'Interest Rates'!AB$4,Data!$A:$A,'Interest Rates'!$S166))</f>
        <v>#N/A</v>
      </c>
      <c r="AC166" s="15" t="e">
        <f>IF(SUMIFS(Data!$G:$G,Data!$B:$B,'Interest Rates'!AC$4,Data!$A:$A,'Interest Rates'!$S166)=0,NA(),SUMIFS(Data!$G:$G,Data!$B:$B,'Interest Rates'!AC$4,Data!$A:$A,'Interest Rates'!$S166))</f>
        <v>#N/A</v>
      </c>
      <c r="AD166" s="15" t="e">
        <f>IF(SUMIFS(Data!$G:$G,Data!$B:$B,'Interest Rates'!AD$4,Data!$A:$A,'Interest Rates'!$S166)=0,NA(),SUMIFS(Data!$G:$G,Data!$B:$B,'Interest Rates'!AD$4,Data!$A:$A,'Interest Rates'!$S166))</f>
        <v>#N/A</v>
      </c>
      <c r="AE166" s="15" t="e">
        <f>IF(SUMIFS(Data!$G:$G,Data!$B:$B,'Interest Rates'!AE$4,Data!$A:$A,'Interest Rates'!$S166)=0,NA(),SUMIFS(Data!$G:$G,Data!$B:$B,'Interest Rates'!AE$4,Data!$A:$A,'Interest Rates'!$S166))</f>
        <v>#N/A</v>
      </c>
      <c r="AF166" s="15" t="e">
        <f>IF(SUMIFS(Data!$G:$G,Data!$B:$B,'Interest Rates'!AF$4,Data!$A:$A,'Interest Rates'!$S166)=0,NA(),SUMIFS(Data!$G:$G,Data!$B:$B,'Interest Rates'!AF$4,Data!$A:$A,'Interest Rates'!$S166))</f>
        <v>#N/A</v>
      </c>
      <c r="AG166" s="15" t="e">
        <f>IF(SUMIFS(Data!$G:$G,Data!$B:$B,'Interest Rates'!AG$4,Data!$A:$A,'Interest Rates'!$S166)=0,NA(),SUMIFS(Data!$G:$G,Data!$B:$B,'Interest Rates'!AG$4,Data!$A:$A,'Interest Rates'!$S166))</f>
        <v>#N/A</v>
      </c>
      <c r="AH166" s="15">
        <f>IF(SUMIFS(Data!$G:$G,Data!$B:$B,'Interest Rates'!AH$4,Data!$A:$A,'Interest Rates'!$S166)=0,NA(),SUMIFS(Data!$G:$G,Data!$B:$B,'Interest Rates'!AH$4,Data!$A:$A,'Interest Rates'!$S166))</f>
        <v>4</v>
      </c>
      <c r="AI166" s="15">
        <f>IF(SUMIFS(Data!$G:$G,Data!$B:$B,'Interest Rates'!AI$4,Data!$A:$A,'Interest Rates'!$S166)=0,NA(),SUMIFS(Data!$G:$G,Data!$B:$B,'Interest Rates'!AI$4,Data!$A:$A,'Interest Rates'!$S166))</f>
        <v>4.2699999999999996</v>
      </c>
      <c r="AJ166" s="15">
        <f>IF(SUMIFS(Data!$G:$G,Data!$B:$B,'Interest Rates'!AJ$4,Data!$A:$A,'Interest Rates'!$S166)=0,NA(),SUMIFS(Data!$G:$G,Data!$B:$B,'Interest Rates'!AJ$4,Data!$A:$A,'Interest Rates'!$S166))</f>
        <v>4.54</v>
      </c>
      <c r="AK166" s="15" t="e">
        <f>IF(SUMIFS(Data!$G:$G,Data!$B:$B,'Interest Rates'!AK$4,Data!$A:$A,'Interest Rates'!$S166)=0,NA(),SUMIFS(Data!$G:$G,Data!$B:$B,'Interest Rates'!AK$4,Data!$A:$A,'Interest Rates'!$S166))</f>
        <v>#N/A</v>
      </c>
      <c r="AL166" s="15" t="e">
        <f>IF(SUMIFS(Data!$G:$G,Data!$B:$B,'Interest Rates'!AL$4,Data!$A:$A,'Interest Rates'!$S166)=0,NA(),SUMIFS(Data!$G:$G,Data!$B:$B,'Interest Rates'!AL$4,Data!$A:$A,'Interest Rates'!$S166))</f>
        <v>#N/A</v>
      </c>
      <c r="AM166" s="15" t="e">
        <f>IF(SUMIFS(Data!$G:$G,Data!$B:$B,'Interest Rates'!AM$4,Data!$A:$A,'Interest Rates'!$S166)=0,NA(),SUMIFS(Data!$G:$G,Data!$B:$B,'Interest Rates'!AM$4,Data!$A:$A,'Interest Rates'!$S166))</f>
        <v>#N/A</v>
      </c>
    </row>
    <row r="167" spans="19:39" x14ac:dyDescent="0.2">
      <c r="S167" s="28">
        <f t="shared" si="5"/>
        <v>44317</v>
      </c>
      <c r="T167" s="15" t="e">
        <f>IF(SUMIFS(Data!$G:$G,Data!$B:$B,'Interest Rates'!T$4,Data!$A:$A,'Interest Rates'!$S167)=0,NA(),SUMIFS(Data!$G:$G,Data!$B:$B,'Interest Rates'!T$4,Data!$A:$A,'Interest Rates'!$S167))</f>
        <v>#N/A</v>
      </c>
      <c r="U167" s="15" t="e">
        <f>IF(SUMIFS(Data!$G:$G,Data!$B:$B,'Interest Rates'!U$4,Data!$A:$A,'Interest Rates'!$S167)=0,NA(),SUMIFS(Data!$G:$G,Data!$B:$B,'Interest Rates'!U$4,Data!$A:$A,'Interest Rates'!$S167))</f>
        <v>#N/A</v>
      </c>
      <c r="V167" s="15" t="e">
        <f>IF(SUMIFS(Data!$G:$G,Data!$B:$B,'Interest Rates'!V$4,Data!$A:$A,'Interest Rates'!$S167)=0,NA(),SUMIFS(Data!$G:$G,Data!$B:$B,'Interest Rates'!V$4,Data!$A:$A,'Interest Rates'!$S167))</f>
        <v>#N/A</v>
      </c>
      <c r="W167" s="15" t="e">
        <f>IF(SUMIFS(Data!$G:$G,Data!$B:$B,'Interest Rates'!W$4,Data!$A:$A,'Interest Rates'!$S167)=0,NA(),SUMIFS(Data!$G:$G,Data!$B:$B,'Interest Rates'!W$4,Data!$A:$A,'Interest Rates'!$S167))</f>
        <v>#N/A</v>
      </c>
      <c r="X167" s="15" t="e">
        <f>IF(SUMIFS(Data!$G:$G,Data!$B:$B,'Interest Rates'!X$4,Data!$A:$A,'Interest Rates'!$S167)=0,NA(),SUMIFS(Data!$G:$G,Data!$B:$B,'Interest Rates'!X$4,Data!$A:$A,'Interest Rates'!$S167))</f>
        <v>#N/A</v>
      </c>
      <c r="Y167" s="15" t="e">
        <f>IF(SUMIFS(Data!$G:$G,Data!$B:$B,'Interest Rates'!Y$4,Data!$A:$A,'Interest Rates'!$S167)=0,NA(),SUMIFS(Data!$G:$G,Data!$B:$B,'Interest Rates'!Y$4,Data!$A:$A,'Interest Rates'!$S167))</f>
        <v>#N/A</v>
      </c>
      <c r="Z167" s="15" t="e">
        <f>IF(SUMIFS(Data!$G:$G,Data!$B:$B,'Interest Rates'!Z$4,Data!$A:$A,'Interest Rates'!$S167)=0,NA(),SUMIFS(Data!$G:$G,Data!$B:$B,'Interest Rates'!Z$4,Data!$A:$A,'Interest Rates'!$S167))</f>
        <v>#N/A</v>
      </c>
      <c r="AA167" s="15" t="e">
        <f>IF(SUMIFS(Data!$G:$G,Data!$B:$B,'Interest Rates'!AA$4,Data!$A:$A,'Interest Rates'!$S167)=0,NA(),SUMIFS(Data!$G:$G,Data!$B:$B,'Interest Rates'!AA$4,Data!$A:$A,'Interest Rates'!$S167))</f>
        <v>#N/A</v>
      </c>
      <c r="AB167" s="15" t="e">
        <f>IF(SUMIFS(Data!$G:$G,Data!$B:$B,'Interest Rates'!AB$4,Data!$A:$A,'Interest Rates'!$S167)=0,NA(),SUMIFS(Data!$G:$G,Data!$B:$B,'Interest Rates'!AB$4,Data!$A:$A,'Interest Rates'!$S167))</f>
        <v>#N/A</v>
      </c>
      <c r="AC167" s="15" t="e">
        <f>IF(SUMIFS(Data!$G:$G,Data!$B:$B,'Interest Rates'!AC$4,Data!$A:$A,'Interest Rates'!$S167)=0,NA(),SUMIFS(Data!$G:$G,Data!$B:$B,'Interest Rates'!AC$4,Data!$A:$A,'Interest Rates'!$S167))</f>
        <v>#N/A</v>
      </c>
      <c r="AD167" s="15" t="e">
        <f>IF(SUMIFS(Data!$G:$G,Data!$B:$B,'Interest Rates'!AD$4,Data!$A:$A,'Interest Rates'!$S167)=0,NA(),SUMIFS(Data!$G:$G,Data!$B:$B,'Interest Rates'!AD$4,Data!$A:$A,'Interest Rates'!$S167))</f>
        <v>#N/A</v>
      </c>
      <c r="AE167" s="15" t="e">
        <f>IF(SUMIFS(Data!$G:$G,Data!$B:$B,'Interest Rates'!AE$4,Data!$A:$A,'Interest Rates'!$S167)=0,NA(),SUMIFS(Data!$G:$G,Data!$B:$B,'Interest Rates'!AE$4,Data!$A:$A,'Interest Rates'!$S167))</f>
        <v>#N/A</v>
      </c>
      <c r="AF167" s="15" t="e">
        <f>IF(SUMIFS(Data!$G:$G,Data!$B:$B,'Interest Rates'!AF$4,Data!$A:$A,'Interest Rates'!$S167)=0,NA(),SUMIFS(Data!$G:$G,Data!$B:$B,'Interest Rates'!AF$4,Data!$A:$A,'Interest Rates'!$S167))</f>
        <v>#N/A</v>
      </c>
      <c r="AG167" s="15" t="e">
        <f>IF(SUMIFS(Data!$G:$G,Data!$B:$B,'Interest Rates'!AG$4,Data!$A:$A,'Interest Rates'!$S167)=0,NA(),SUMIFS(Data!$G:$G,Data!$B:$B,'Interest Rates'!AG$4,Data!$A:$A,'Interest Rates'!$S167))</f>
        <v>#N/A</v>
      </c>
      <c r="AH167" s="15">
        <f>IF(SUMIFS(Data!$G:$G,Data!$B:$B,'Interest Rates'!AH$4,Data!$A:$A,'Interest Rates'!$S167)=0,NA(),SUMIFS(Data!$G:$G,Data!$B:$B,'Interest Rates'!AH$4,Data!$A:$A,'Interest Rates'!$S167))</f>
        <v>4.1050000000000004</v>
      </c>
      <c r="AI167" s="15">
        <f>IF(SUMIFS(Data!$G:$G,Data!$B:$B,'Interest Rates'!AI$4,Data!$A:$A,'Interest Rates'!$S167)=0,NA(),SUMIFS(Data!$G:$G,Data!$B:$B,'Interest Rates'!AI$4,Data!$A:$A,'Interest Rates'!$S167))</f>
        <v>4.5</v>
      </c>
      <c r="AJ167" s="15">
        <f>IF(SUMIFS(Data!$G:$G,Data!$B:$B,'Interest Rates'!AJ$4,Data!$A:$A,'Interest Rates'!$S167)=0,NA(),SUMIFS(Data!$G:$G,Data!$B:$B,'Interest Rates'!AJ$4,Data!$A:$A,'Interest Rates'!$S167))</f>
        <v>4.6500000000000004</v>
      </c>
      <c r="AK167" s="15" t="e">
        <f>IF(SUMIFS(Data!$G:$G,Data!$B:$B,'Interest Rates'!AK$4,Data!$A:$A,'Interest Rates'!$S167)=0,NA(),SUMIFS(Data!$G:$G,Data!$B:$B,'Interest Rates'!AK$4,Data!$A:$A,'Interest Rates'!$S167))</f>
        <v>#N/A</v>
      </c>
      <c r="AL167" s="15" t="e">
        <f>IF(SUMIFS(Data!$G:$G,Data!$B:$B,'Interest Rates'!AL$4,Data!$A:$A,'Interest Rates'!$S167)=0,NA(),SUMIFS(Data!$G:$G,Data!$B:$B,'Interest Rates'!AL$4,Data!$A:$A,'Interest Rates'!$S167))</f>
        <v>#N/A</v>
      </c>
      <c r="AM167" s="15" t="e">
        <f>IF(SUMIFS(Data!$G:$G,Data!$B:$B,'Interest Rates'!AM$4,Data!$A:$A,'Interest Rates'!$S167)=0,NA(),SUMIFS(Data!$G:$G,Data!$B:$B,'Interest Rates'!AM$4,Data!$A:$A,'Interest Rates'!$S167))</f>
        <v>#N/A</v>
      </c>
    </row>
    <row r="168" spans="19:39" x14ac:dyDescent="0.2">
      <c r="S168" s="28">
        <f t="shared" si="5"/>
        <v>44348</v>
      </c>
      <c r="T168" s="15" t="e">
        <f>IF(SUMIFS(Data!$G:$G,Data!$B:$B,'Interest Rates'!T$4,Data!$A:$A,'Interest Rates'!$S168)=0,NA(),SUMIFS(Data!$G:$G,Data!$B:$B,'Interest Rates'!T$4,Data!$A:$A,'Interest Rates'!$S168))</f>
        <v>#N/A</v>
      </c>
      <c r="U168" s="15" t="e">
        <f>IF(SUMIFS(Data!$G:$G,Data!$B:$B,'Interest Rates'!U$4,Data!$A:$A,'Interest Rates'!$S168)=0,NA(),SUMIFS(Data!$G:$G,Data!$B:$B,'Interest Rates'!U$4,Data!$A:$A,'Interest Rates'!$S168))</f>
        <v>#N/A</v>
      </c>
      <c r="V168" s="15" t="e">
        <f>IF(SUMIFS(Data!$G:$G,Data!$B:$B,'Interest Rates'!V$4,Data!$A:$A,'Interest Rates'!$S168)=0,NA(),SUMIFS(Data!$G:$G,Data!$B:$B,'Interest Rates'!V$4,Data!$A:$A,'Interest Rates'!$S168))</f>
        <v>#N/A</v>
      </c>
      <c r="W168" s="15" t="e">
        <f>IF(SUMIFS(Data!$G:$G,Data!$B:$B,'Interest Rates'!W$4,Data!$A:$A,'Interest Rates'!$S168)=0,NA(),SUMIFS(Data!$G:$G,Data!$B:$B,'Interest Rates'!W$4,Data!$A:$A,'Interest Rates'!$S168))</f>
        <v>#N/A</v>
      </c>
      <c r="X168" s="15" t="e">
        <f>IF(SUMIFS(Data!$G:$G,Data!$B:$B,'Interest Rates'!X$4,Data!$A:$A,'Interest Rates'!$S168)=0,NA(),SUMIFS(Data!$G:$G,Data!$B:$B,'Interest Rates'!X$4,Data!$A:$A,'Interest Rates'!$S168))</f>
        <v>#N/A</v>
      </c>
      <c r="Y168" s="15" t="e">
        <f>IF(SUMIFS(Data!$G:$G,Data!$B:$B,'Interest Rates'!Y$4,Data!$A:$A,'Interest Rates'!$S168)=0,NA(),SUMIFS(Data!$G:$G,Data!$B:$B,'Interest Rates'!Y$4,Data!$A:$A,'Interest Rates'!$S168))</f>
        <v>#N/A</v>
      </c>
      <c r="Z168" s="15" t="e">
        <f>IF(SUMIFS(Data!$G:$G,Data!$B:$B,'Interest Rates'!Z$4,Data!$A:$A,'Interest Rates'!$S168)=0,NA(),SUMIFS(Data!$G:$G,Data!$B:$B,'Interest Rates'!Z$4,Data!$A:$A,'Interest Rates'!$S168))</f>
        <v>#N/A</v>
      </c>
      <c r="AA168" s="15" t="e">
        <f>IF(SUMIFS(Data!$G:$G,Data!$B:$B,'Interest Rates'!AA$4,Data!$A:$A,'Interest Rates'!$S168)=0,NA(),SUMIFS(Data!$G:$G,Data!$B:$B,'Interest Rates'!AA$4,Data!$A:$A,'Interest Rates'!$S168))</f>
        <v>#N/A</v>
      </c>
      <c r="AB168" s="15" t="e">
        <f>IF(SUMIFS(Data!$G:$G,Data!$B:$B,'Interest Rates'!AB$4,Data!$A:$A,'Interest Rates'!$S168)=0,NA(),SUMIFS(Data!$G:$G,Data!$B:$B,'Interest Rates'!AB$4,Data!$A:$A,'Interest Rates'!$S168))</f>
        <v>#N/A</v>
      </c>
      <c r="AC168" s="15" t="e">
        <f>IF(SUMIFS(Data!$G:$G,Data!$B:$B,'Interest Rates'!AC$4,Data!$A:$A,'Interest Rates'!$S168)=0,NA(),SUMIFS(Data!$G:$G,Data!$B:$B,'Interest Rates'!AC$4,Data!$A:$A,'Interest Rates'!$S168))</f>
        <v>#N/A</v>
      </c>
      <c r="AD168" s="15" t="e">
        <f>IF(SUMIFS(Data!$G:$G,Data!$B:$B,'Interest Rates'!AD$4,Data!$A:$A,'Interest Rates'!$S168)=0,NA(),SUMIFS(Data!$G:$G,Data!$B:$B,'Interest Rates'!AD$4,Data!$A:$A,'Interest Rates'!$S168))</f>
        <v>#N/A</v>
      </c>
      <c r="AE168" s="15" t="e">
        <f>IF(SUMIFS(Data!$G:$G,Data!$B:$B,'Interest Rates'!AE$4,Data!$A:$A,'Interest Rates'!$S168)=0,NA(),SUMIFS(Data!$G:$G,Data!$B:$B,'Interest Rates'!AE$4,Data!$A:$A,'Interest Rates'!$S168))</f>
        <v>#N/A</v>
      </c>
      <c r="AF168" s="15" t="e">
        <f>IF(SUMIFS(Data!$G:$G,Data!$B:$B,'Interest Rates'!AF$4,Data!$A:$A,'Interest Rates'!$S168)=0,NA(),SUMIFS(Data!$G:$G,Data!$B:$B,'Interest Rates'!AF$4,Data!$A:$A,'Interest Rates'!$S168))</f>
        <v>#N/A</v>
      </c>
      <c r="AG168" s="15" t="e">
        <f>IF(SUMIFS(Data!$G:$G,Data!$B:$B,'Interest Rates'!AG$4,Data!$A:$A,'Interest Rates'!$S168)=0,NA(),SUMIFS(Data!$G:$G,Data!$B:$B,'Interest Rates'!AG$4,Data!$A:$A,'Interest Rates'!$S168))</f>
        <v>#N/A</v>
      </c>
      <c r="AH168" s="15">
        <f>IF(SUMIFS(Data!$G:$G,Data!$B:$B,'Interest Rates'!AH$4,Data!$A:$A,'Interest Rates'!$S168)=0,NA(),SUMIFS(Data!$G:$G,Data!$B:$B,'Interest Rates'!AH$4,Data!$A:$A,'Interest Rates'!$S168))</f>
        <v>4.75</v>
      </c>
      <c r="AI168" s="15">
        <f>IF(SUMIFS(Data!$G:$G,Data!$B:$B,'Interest Rates'!AI$4,Data!$A:$A,'Interest Rates'!$S168)=0,NA(),SUMIFS(Data!$G:$G,Data!$B:$B,'Interest Rates'!AI$4,Data!$A:$A,'Interest Rates'!$S168))</f>
        <v>5.125</v>
      </c>
      <c r="AJ168" s="15">
        <f>IF(SUMIFS(Data!$G:$G,Data!$B:$B,'Interest Rates'!AJ$4,Data!$A:$A,'Interest Rates'!$S168)=0,NA(),SUMIFS(Data!$G:$G,Data!$B:$B,'Interest Rates'!AJ$4,Data!$A:$A,'Interest Rates'!$S168))</f>
        <v>5.25</v>
      </c>
      <c r="AK168" s="15" t="e">
        <f>IF(SUMIFS(Data!$G:$G,Data!$B:$B,'Interest Rates'!AK$4,Data!$A:$A,'Interest Rates'!$S168)=0,NA(),SUMIFS(Data!$G:$G,Data!$B:$B,'Interest Rates'!AK$4,Data!$A:$A,'Interest Rates'!$S168))</f>
        <v>#N/A</v>
      </c>
      <c r="AL168" s="15" t="e">
        <f>IF(SUMIFS(Data!$G:$G,Data!$B:$B,'Interest Rates'!AL$4,Data!$A:$A,'Interest Rates'!$S168)=0,NA(),SUMIFS(Data!$G:$G,Data!$B:$B,'Interest Rates'!AL$4,Data!$A:$A,'Interest Rates'!$S168))</f>
        <v>#N/A</v>
      </c>
      <c r="AM168" s="15" t="e">
        <f>IF(SUMIFS(Data!$G:$G,Data!$B:$B,'Interest Rates'!AM$4,Data!$A:$A,'Interest Rates'!$S168)=0,NA(),SUMIFS(Data!$G:$G,Data!$B:$B,'Interest Rates'!AM$4,Data!$A:$A,'Interest Rates'!$S168))</f>
        <v>#N/A</v>
      </c>
    </row>
    <row r="169" spans="19:39" x14ac:dyDescent="0.2">
      <c r="S169" s="28">
        <f t="shared" si="5"/>
        <v>44378</v>
      </c>
      <c r="T169" s="15" t="e">
        <f>IF(SUMIFS(Data!$G:$G,Data!$B:$B,'Interest Rates'!T$4,Data!$A:$A,'Interest Rates'!$S169)=0,NA(),SUMIFS(Data!$G:$G,Data!$B:$B,'Interest Rates'!T$4,Data!$A:$A,'Interest Rates'!$S169))</f>
        <v>#N/A</v>
      </c>
      <c r="U169" s="15" t="e">
        <f>IF(SUMIFS(Data!$G:$G,Data!$B:$B,'Interest Rates'!U$4,Data!$A:$A,'Interest Rates'!$S169)=0,NA(),SUMIFS(Data!$G:$G,Data!$B:$B,'Interest Rates'!U$4,Data!$A:$A,'Interest Rates'!$S169))</f>
        <v>#N/A</v>
      </c>
      <c r="V169" s="15" t="e">
        <f>IF(SUMIFS(Data!$G:$G,Data!$B:$B,'Interest Rates'!V$4,Data!$A:$A,'Interest Rates'!$S169)=0,NA(),SUMIFS(Data!$G:$G,Data!$B:$B,'Interest Rates'!V$4,Data!$A:$A,'Interest Rates'!$S169))</f>
        <v>#N/A</v>
      </c>
      <c r="W169" s="15" t="e">
        <f>IF(SUMIFS(Data!$G:$G,Data!$B:$B,'Interest Rates'!W$4,Data!$A:$A,'Interest Rates'!$S169)=0,NA(),SUMIFS(Data!$G:$G,Data!$B:$B,'Interest Rates'!W$4,Data!$A:$A,'Interest Rates'!$S169))</f>
        <v>#N/A</v>
      </c>
      <c r="X169" s="15" t="e">
        <f>IF(SUMIFS(Data!$G:$G,Data!$B:$B,'Interest Rates'!X$4,Data!$A:$A,'Interest Rates'!$S169)=0,NA(),SUMIFS(Data!$G:$G,Data!$B:$B,'Interest Rates'!X$4,Data!$A:$A,'Interest Rates'!$S169))</f>
        <v>#N/A</v>
      </c>
      <c r="Y169" s="15" t="e">
        <f>IF(SUMIFS(Data!$G:$G,Data!$B:$B,'Interest Rates'!Y$4,Data!$A:$A,'Interest Rates'!$S169)=0,NA(),SUMIFS(Data!$G:$G,Data!$B:$B,'Interest Rates'!Y$4,Data!$A:$A,'Interest Rates'!$S169))</f>
        <v>#N/A</v>
      </c>
      <c r="Z169" s="15" t="e">
        <f>IF(SUMIFS(Data!$G:$G,Data!$B:$B,'Interest Rates'!Z$4,Data!$A:$A,'Interest Rates'!$S169)=0,NA(),SUMIFS(Data!$G:$G,Data!$B:$B,'Interest Rates'!Z$4,Data!$A:$A,'Interest Rates'!$S169))</f>
        <v>#N/A</v>
      </c>
      <c r="AA169" s="15" t="e">
        <f>IF(SUMIFS(Data!$G:$G,Data!$B:$B,'Interest Rates'!AA$4,Data!$A:$A,'Interest Rates'!$S169)=0,NA(),SUMIFS(Data!$G:$G,Data!$B:$B,'Interest Rates'!AA$4,Data!$A:$A,'Interest Rates'!$S169))</f>
        <v>#N/A</v>
      </c>
      <c r="AB169" s="15" t="e">
        <f>IF(SUMIFS(Data!$G:$G,Data!$B:$B,'Interest Rates'!AB$4,Data!$A:$A,'Interest Rates'!$S169)=0,NA(),SUMIFS(Data!$G:$G,Data!$B:$B,'Interest Rates'!AB$4,Data!$A:$A,'Interest Rates'!$S169))</f>
        <v>#N/A</v>
      </c>
      <c r="AC169" s="15" t="e">
        <f>IF(SUMIFS(Data!$G:$G,Data!$B:$B,'Interest Rates'!AC$4,Data!$A:$A,'Interest Rates'!$S169)=0,NA(),SUMIFS(Data!$G:$G,Data!$B:$B,'Interest Rates'!AC$4,Data!$A:$A,'Interest Rates'!$S169))</f>
        <v>#N/A</v>
      </c>
      <c r="AD169" s="15" t="e">
        <f>IF(SUMIFS(Data!$G:$G,Data!$B:$B,'Interest Rates'!AD$4,Data!$A:$A,'Interest Rates'!$S169)=0,NA(),SUMIFS(Data!$G:$G,Data!$B:$B,'Interest Rates'!AD$4,Data!$A:$A,'Interest Rates'!$S169))</f>
        <v>#N/A</v>
      </c>
      <c r="AE169" s="15" t="e">
        <f>IF(SUMIFS(Data!$G:$G,Data!$B:$B,'Interest Rates'!AE$4,Data!$A:$A,'Interest Rates'!$S169)=0,NA(),SUMIFS(Data!$G:$G,Data!$B:$B,'Interest Rates'!AE$4,Data!$A:$A,'Interest Rates'!$S169))</f>
        <v>#N/A</v>
      </c>
      <c r="AF169" s="15" t="e">
        <f>IF(SUMIFS(Data!$G:$G,Data!$B:$B,'Interest Rates'!AF$4,Data!$A:$A,'Interest Rates'!$S169)=0,NA(),SUMIFS(Data!$G:$G,Data!$B:$B,'Interest Rates'!AF$4,Data!$A:$A,'Interest Rates'!$S169))</f>
        <v>#N/A</v>
      </c>
      <c r="AG169" s="15" t="e">
        <f>IF(SUMIFS(Data!$G:$G,Data!$B:$B,'Interest Rates'!AG$4,Data!$A:$A,'Interest Rates'!$S169)=0,NA(),SUMIFS(Data!$G:$G,Data!$B:$B,'Interest Rates'!AG$4,Data!$A:$A,'Interest Rates'!$S169))</f>
        <v>#N/A</v>
      </c>
      <c r="AH169" s="15">
        <f>IF(SUMIFS(Data!$G:$G,Data!$B:$B,'Interest Rates'!AH$4,Data!$A:$A,'Interest Rates'!$S169)=0,NA(),SUMIFS(Data!$G:$G,Data!$B:$B,'Interest Rates'!AH$4,Data!$A:$A,'Interest Rates'!$S169))</f>
        <v>5</v>
      </c>
      <c r="AI169" s="15">
        <f>IF(SUMIFS(Data!$G:$G,Data!$B:$B,'Interest Rates'!AI$4,Data!$A:$A,'Interest Rates'!$S169)=0,NA(),SUMIFS(Data!$G:$G,Data!$B:$B,'Interest Rates'!AI$4,Data!$A:$A,'Interest Rates'!$S169))</f>
        <v>5.25</v>
      </c>
      <c r="AJ169" s="15">
        <f>IF(SUMIFS(Data!$G:$G,Data!$B:$B,'Interest Rates'!AJ$4,Data!$A:$A,'Interest Rates'!$S169)=0,NA(),SUMIFS(Data!$G:$G,Data!$B:$B,'Interest Rates'!AJ$4,Data!$A:$A,'Interest Rates'!$S169))</f>
        <v>5.5</v>
      </c>
      <c r="AK169" s="15" t="e">
        <f>IF(SUMIFS(Data!$G:$G,Data!$B:$B,'Interest Rates'!AK$4,Data!$A:$A,'Interest Rates'!$S169)=0,NA(),SUMIFS(Data!$G:$G,Data!$B:$B,'Interest Rates'!AK$4,Data!$A:$A,'Interest Rates'!$S169))</f>
        <v>#N/A</v>
      </c>
      <c r="AL169" s="15" t="e">
        <f>IF(SUMIFS(Data!$G:$G,Data!$B:$B,'Interest Rates'!AL$4,Data!$A:$A,'Interest Rates'!$S169)=0,NA(),SUMIFS(Data!$G:$G,Data!$B:$B,'Interest Rates'!AL$4,Data!$A:$A,'Interest Rates'!$S169))</f>
        <v>#N/A</v>
      </c>
      <c r="AM169" s="15" t="e">
        <f>IF(SUMIFS(Data!$G:$G,Data!$B:$B,'Interest Rates'!AM$4,Data!$A:$A,'Interest Rates'!$S169)=0,NA(),SUMIFS(Data!$G:$G,Data!$B:$B,'Interest Rates'!AM$4,Data!$A:$A,'Interest Rates'!$S169))</f>
        <v>#N/A</v>
      </c>
    </row>
    <row r="170" spans="19:39" x14ac:dyDescent="0.2">
      <c r="S170" s="28">
        <f t="shared" si="5"/>
        <v>44409</v>
      </c>
      <c r="T170" s="15" t="e">
        <f>IF(SUMIFS(Data!$G:$G,Data!$B:$B,'Interest Rates'!T$4,Data!$A:$A,'Interest Rates'!$S170)=0,NA(),SUMIFS(Data!$G:$G,Data!$B:$B,'Interest Rates'!T$4,Data!$A:$A,'Interest Rates'!$S170))</f>
        <v>#N/A</v>
      </c>
      <c r="U170" s="15" t="e">
        <f>IF(SUMIFS(Data!$G:$G,Data!$B:$B,'Interest Rates'!U$4,Data!$A:$A,'Interest Rates'!$S170)=0,NA(),SUMIFS(Data!$G:$G,Data!$B:$B,'Interest Rates'!U$4,Data!$A:$A,'Interest Rates'!$S170))</f>
        <v>#N/A</v>
      </c>
      <c r="V170" s="15" t="e">
        <f>IF(SUMIFS(Data!$G:$G,Data!$B:$B,'Interest Rates'!V$4,Data!$A:$A,'Interest Rates'!$S170)=0,NA(),SUMIFS(Data!$G:$G,Data!$B:$B,'Interest Rates'!V$4,Data!$A:$A,'Interest Rates'!$S170))</f>
        <v>#N/A</v>
      </c>
      <c r="W170" s="15" t="e">
        <f>IF(SUMIFS(Data!$G:$G,Data!$B:$B,'Interest Rates'!W$4,Data!$A:$A,'Interest Rates'!$S170)=0,NA(),SUMIFS(Data!$G:$G,Data!$B:$B,'Interest Rates'!W$4,Data!$A:$A,'Interest Rates'!$S170))</f>
        <v>#N/A</v>
      </c>
      <c r="X170" s="15" t="e">
        <f>IF(SUMIFS(Data!$G:$G,Data!$B:$B,'Interest Rates'!X$4,Data!$A:$A,'Interest Rates'!$S170)=0,NA(),SUMIFS(Data!$G:$G,Data!$B:$B,'Interest Rates'!X$4,Data!$A:$A,'Interest Rates'!$S170))</f>
        <v>#N/A</v>
      </c>
      <c r="Y170" s="15" t="e">
        <f>IF(SUMIFS(Data!$G:$G,Data!$B:$B,'Interest Rates'!Y$4,Data!$A:$A,'Interest Rates'!$S170)=0,NA(),SUMIFS(Data!$G:$G,Data!$B:$B,'Interest Rates'!Y$4,Data!$A:$A,'Interest Rates'!$S170))</f>
        <v>#N/A</v>
      </c>
      <c r="Z170" s="15" t="e">
        <f>IF(SUMIFS(Data!$G:$G,Data!$B:$B,'Interest Rates'!Z$4,Data!$A:$A,'Interest Rates'!$S170)=0,NA(),SUMIFS(Data!$G:$G,Data!$B:$B,'Interest Rates'!Z$4,Data!$A:$A,'Interest Rates'!$S170))</f>
        <v>#N/A</v>
      </c>
      <c r="AA170" s="15" t="e">
        <f>IF(SUMIFS(Data!$G:$G,Data!$B:$B,'Interest Rates'!AA$4,Data!$A:$A,'Interest Rates'!$S170)=0,NA(),SUMIFS(Data!$G:$G,Data!$B:$B,'Interest Rates'!AA$4,Data!$A:$A,'Interest Rates'!$S170))</f>
        <v>#N/A</v>
      </c>
      <c r="AB170" s="15" t="e">
        <f>IF(SUMIFS(Data!$G:$G,Data!$B:$B,'Interest Rates'!AB$4,Data!$A:$A,'Interest Rates'!$S170)=0,NA(),SUMIFS(Data!$G:$G,Data!$B:$B,'Interest Rates'!AB$4,Data!$A:$A,'Interest Rates'!$S170))</f>
        <v>#N/A</v>
      </c>
      <c r="AC170" s="15" t="e">
        <f>IF(SUMIFS(Data!$G:$G,Data!$B:$B,'Interest Rates'!AC$4,Data!$A:$A,'Interest Rates'!$S170)=0,NA(),SUMIFS(Data!$G:$G,Data!$B:$B,'Interest Rates'!AC$4,Data!$A:$A,'Interest Rates'!$S170))</f>
        <v>#N/A</v>
      </c>
      <c r="AD170" s="15" t="e">
        <f>IF(SUMIFS(Data!$G:$G,Data!$B:$B,'Interest Rates'!AD$4,Data!$A:$A,'Interest Rates'!$S170)=0,NA(),SUMIFS(Data!$G:$G,Data!$B:$B,'Interest Rates'!AD$4,Data!$A:$A,'Interest Rates'!$S170))</f>
        <v>#N/A</v>
      </c>
      <c r="AE170" s="15" t="e">
        <f>IF(SUMIFS(Data!$G:$G,Data!$B:$B,'Interest Rates'!AE$4,Data!$A:$A,'Interest Rates'!$S170)=0,NA(),SUMIFS(Data!$G:$G,Data!$B:$B,'Interest Rates'!AE$4,Data!$A:$A,'Interest Rates'!$S170))</f>
        <v>#N/A</v>
      </c>
      <c r="AF170" s="15" t="e">
        <f>IF(SUMIFS(Data!$G:$G,Data!$B:$B,'Interest Rates'!AF$4,Data!$A:$A,'Interest Rates'!$S170)=0,NA(),SUMIFS(Data!$G:$G,Data!$B:$B,'Interest Rates'!AF$4,Data!$A:$A,'Interest Rates'!$S170))</f>
        <v>#N/A</v>
      </c>
      <c r="AG170" s="15" t="e">
        <f>IF(SUMIFS(Data!$G:$G,Data!$B:$B,'Interest Rates'!AG$4,Data!$A:$A,'Interest Rates'!$S170)=0,NA(),SUMIFS(Data!$G:$G,Data!$B:$B,'Interest Rates'!AG$4,Data!$A:$A,'Interest Rates'!$S170))</f>
        <v>#N/A</v>
      </c>
      <c r="AH170" s="15">
        <f>IF(SUMIFS(Data!$G:$G,Data!$B:$B,'Interest Rates'!AH$4,Data!$A:$A,'Interest Rates'!$S170)=0,NA(),SUMIFS(Data!$G:$G,Data!$B:$B,'Interest Rates'!AH$4,Data!$A:$A,'Interest Rates'!$S170))</f>
        <v>5.09</v>
      </c>
      <c r="AI170" s="15">
        <f>IF(SUMIFS(Data!$G:$G,Data!$B:$B,'Interest Rates'!AI$4,Data!$A:$A,'Interest Rates'!$S170)=0,NA(),SUMIFS(Data!$G:$G,Data!$B:$B,'Interest Rates'!AI$4,Data!$A:$A,'Interest Rates'!$S170))</f>
        <v>5.5</v>
      </c>
      <c r="AJ170" s="15">
        <f>IF(SUMIFS(Data!$G:$G,Data!$B:$B,'Interest Rates'!AJ$4,Data!$A:$A,'Interest Rates'!$S170)=0,NA(),SUMIFS(Data!$G:$G,Data!$B:$B,'Interest Rates'!AJ$4,Data!$A:$A,'Interest Rates'!$S170))</f>
        <v>5.5</v>
      </c>
      <c r="AK170" s="15" t="e">
        <f>IF(SUMIFS(Data!$G:$G,Data!$B:$B,'Interest Rates'!AK$4,Data!$A:$A,'Interest Rates'!$S170)=0,NA(),SUMIFS(Data!$G:$G,Data!$B:$B,'Interest Rates'!AK$4,Data!$A:$A,'Interest Rates'!$S170))</f>
        <v>#N/A</v>
      </c>
      <c r="AL170" s="15" t="e">
        <f>IF(SUMIFS(Data!$G:$G,Data!$B:$B,'Interest Rates'!AL$4,Data!$A:$A,'Interest Rates'!$S170)=0,NA(),SUMIFS(Data!$G:$G,Data!$B:$B,'Interest Rates'!AL$4,Data!$A:$A,'Interest Rates'!$S170))</f>
        <v>#N/A</v>
      </c>
      <c r="AM170" s="15" t="e">
        <f>IF(SUMIFS(Data!$G:$G,Data!$B:$B,'Interest Rates'!AM$4,Data!$A:$A,'Interest Rates'!$S170)=0,NA(),SUMIFS(Data!$G:$G,Data!$B:$B,'Interest Rates'!AM$4,Data!$A:$A,'Interest Rates'!$S170))</f>
        <v>#N/A</v>
      </c>
    </row>
    <row r="171" spans="19:39" x14ac:dyDescent="0.2">
      <c r="S171" s="28">
        <f t="shared" si="5"/>
        <v>44440</v>
      </c>
      <c r="T171" s="15" t="e">
        <f>IF(SUMIFS(Data!$G:$G,Data!$B:$B,'Interest Rates'!T$4,Data!$A:$A,'Interest Rates'!$S171)=0,NA(),SUMIFS(Data!$G:$G,Data!$B:$B,'Interest Rates'!T$4,Data!$A:$A,'Interest Rates'!$S171))</f>
        <v>#N/A</v>
      </c>
      <c r="U171" s="15" t="e">
        <f>IF(SUMIFS(Data!$G:$G,Data!$B:$B,'Interest Rates'!U$4,Data!$A:$A,'Interest Rates'!$S171)=0,NA(),SUMIFS(Data!$G:$G,Data!$B:$B,'Interest Rates'!U$4,Data!$A:$A,'Interest Rates'!$S171))</f>
        <v>#N/A</v>
      </c>
      <c r="V171" s="15" t="e">
        <f>IF(SUMIFS(Data!$G:$G,Data!$B:$B,'Interest Rates'!V$4,Data!$A:$A,'Interest Rates'!$S171)=0,NA(),SUMIFS(Data!$G:$G,Data!$B:$B,'Interest Rates'!V$4,Data!$A:$A,'Interest Rates'!$S171))</f>
        <v>#N/A</v>
      </c>
      <c r="W171" s="15" t="e">
        <f>IF(SUMIFS(Data!$G:$G,Data!$B:$B,'Interest Rates'!W$4,Data!$A:$A,'Interest Rates'!$S171)=0,NA(),SUMIFS(Data!$G:$G,Data!$B:$B,'Interest Rates'!W$4,Data!$A:$A,'Interest Rates'!$S171))</f>
        <v>#N/A</v>
      </c>
      <c r="X171" s="15" t="e">
        <f>IF(SUMIFS(Data!$G:$G,Data!$B:$B,'Interest Rates'!X$4,Data!$A:$A,'Interest Rates'!$S171)=0,NA(),SUMIFS(Data!$G:$G,Data!$B:$B,'Interest Rates'!X$4,Data!$A:$A,'Interest Rates'!$S171))</f>
        <v>#N/A</v>
      </c>
      <c r="Y171" s="15" t="e">
        <f>IF(SUMIFS(Data!$G:$G,Data!$B:$B,'Interest Rates'!Y$4,Data!$A:$A,'Interest Rates'!$S171)=0,NA(),SUMIFS(Data!$G:$G,Data!$B:$B,'Interest Rates'!Y$4,Data!$A:$A,'Interest Rates'!$S171))</f>
        <v>#N/A</v>
      </c>
      <c r="Z171" s="15" t="e">
        <f>IF(SUMIFS(Data!$G:$G,Data!$B:$B,'Interest Rates'!Z$4,Data!$A:$A,'Interest Rates'!$S171)=0,NA(),SUMIFS(Data!$G:$G,Data!$B:$B,'Interest Rates'!Z$4,Data!$A:$A,'Interest Rates'!$S171))</f>
        <v>#N/A</v>
      </c>
      <c r="AA171" s="15" t="e">
        <f>IF(SUMIFS(Data!$G:$G,Data!$B:$B,'Interest Rates'!AA$4,Data!$A:$A,'Interest Rates'!$S171)=0,NA(),SUMIFS(Data!$G:$G,Data!$B:$B,'Interest Rates'!AA$4,Data!$A:$A,'Interest Rates'!$S171))</f>
        <v>#N/A</v>
      </c>
      <c r="AB171" s="15" t="e">
        <f>IF(SUMIFS(Data!$G:$G,Data!$B:$B,'Interest Rates'!AB$4,Data!$A:$A,'Interest Rates'!$S171)=0,NA(),SUMIFS(Data!$G:$G,Data!$B:$B,'Interest Rates'!AB$4,Data!$A:$A,'Interest Rates'!$S171))</f>
        <v>#N/A</v>
      </c>
      <c r="AC171" s="15" t="e">
        <f>IF(SUMIFS(Data!$G:$G,Data!$B:$B,'Interest Rates'!AC$4,Data!$A:$A,'Interest Rates'!$S171)=0,NA(),SUMIFS(Data!$G:$G,Data!$B:$B,'Interest Rates'!AC$4,Data!$A:$A,'Interest Rates'!$S171))</f>
        <v>#N/A</v>
      </c>
      <c r="AD171" s="15" t="e">
        <f>IF(SUMIFS(Data!$G:$G,Data!$B:$B,'Interest Rates'!AD$4,Data!$A:$A,'Interest Rates'!$S171)=0,NA(),SUMIFS(Data!$G:$G,Data!$B:$B,'Interest Rates'!AD$4,Data!$A:$A,'Interest Rates'!$S171))</f>
        <v>#N/A</v>
      </c>
      <c r="AE171" s="15" t="e">
        <f>IF(SUMIFS(Data!$G:$G,Data!$B:$B,'Interest Rates'!AE$4,Data!$A:$A,'Interest Rates'!$S171)=0,NA(),SUMIFS(Data!$G:$G,Data!$B:$B,'Interest Rates'!AE$4,Data!$A:$A,'Interest Rates'!$S171))</f>
        <v>#N/A</v>
      </c>
      <c r="AF171" s="15" t="e">
        <f>IF(SUMIFS(Data!$G:$G,Data!$B:$B,'Interest Rates'!AF$4,Data!$A:$A,'Interest Rates'!$S171)=0,NA(),SUMIFS(Data!$G:$G,Data!$B:$B,'Interest Rates'!AF$4,Data!$A:$A,'Interest Rates'!$S171))</f>
        <v>#N/A</v>
      </c>
      <c r="AG171" s="15" t="e">
        <f>IF(SUMIFS(Data!$G:$G,Data!$B:$B,'Interest Rates'!AG$4,Data!$A:$A,'Interest Rates'!$S171)=0,NA(),SUMIFS(Data!$G:$G,Data!$B:$B,'Interest Rates'!AG$4,Data!$A:$A,'Interest Rates'!$S171))</f>
        <v>#N/A</v>
      </c>
      <c r="AH171" s="15">
        <f>IF(SUMIFS(Data!$G:$G,Data!$B:$B,'Interest Rates'!AH$4,Data!$A:$A,'Interest Rates'!$S171)=0,NA(),SUMIFS(Data!$G:$G,Data!$B:$B,'Interest Rates'!AH$4,Data!$A:$A,'Interest Rates'!$S171))</f>
        <v>5.17</v>
      </c>
      <c r="AI171" s="15">
        <f>IF(SUMIFS(Data!$G:$G,Data!$B:$B,'Interest Rates'!AI$4,Data!$A:$A,'Interest Rates'!$S171)=0,NA(),SUMIFS(Data!$G:$G,Data!$B:$B,'Interest Rates'!AI$4,Data!$A:$A,'Interest Rates'!$S171))</f>
        <v>5.5</v>
      </c>
      <c r="AJ171" s="15">
        <f>IF(SUMIFS(Data!$G:$G,Data!$B:$B,'Interest Rates'!AJ$4,Data!$A:$A,'Interest Rates'!$S171)=0,NA(),SUMIFS(Data!$G:$G,Data!$B:$B,'Interest Rates'!AJ$4,Data!$A:$A,'Interest Rates'!$S171))</f>
        <v>5.5</v>
      </c>
      <c r="AK171" s="15" t="e">
        <f>IF(SUMIFS(Data!$G:$G,Data!$B:$B,'Interest Rates'!AK$4,Data!$A:$A,'Interest Rates'!$S171)=0,NA(),SUMIFS(Data!$G:$G,Data!$B:$B,'Interest Rates'!AK$4,Data!$A:$A,'Interest Rates'!$S171))</f>
        <v>#N/A</v>
      </c>
      <c r="AL171" s="15" t="e">
        <f>IF(SUMIFS(Data!$G:$G,Data!$B:$B,'Interest Rates'!AL$4,Data!$A:$A,'Interest Rates'!$S171)=0,NA(),SUMIFS(Data!$G:$G,Data!$B:$B,'Interest Rates'!AL$4,Data!$A:$A,'Interest Rates'!$S171))</f>
        <v>#N/A</v>
      </c>
      <c r="AM171" s="15" t="e">
        <f>IF(SUMIFS(Data!$G:$G,Data!$B:$B,'Interest Rates'!AM$4,Data!$A:$A,'Interest Rates'!$S171)=0,NA(),SUMIFS(Data!$G:$G,Data!$B:$B,'Interest Rates'!AM$4,Data!$A:$A,'Interest Rates'!$S171))</f>
        <v>#N/A</v>
      </c>
    </row>
    <row r="172" spans="19:39" x14ac:dyDescent="0.2">
      <c r="S172" s="28">
        <f t="shared" si="5"/>
        <v>44470</v>
      </c>
      <c r="T172" s="15" t="e">
        <f>IF(SUMIFS(Data!$G:$G,Data!$B:$B,'Interest Rates'!T$4,Data!$A:$A,'Interest Rates'!$S172)=0,NA(),SUMIFS(Data!$G:$G,Data!$B:$B,'Interest Rates'!T$4,Data!$A:$A,'Interest Rates'!$S172))</f>
        <v>#N/A</v>
      </c>
      <c r="U172" s="15" t="e">
        <f>IF(SUMIFS(Data!$G:$G,Data!$B:$B,'Interest Rates'!U$4,Data!$A:$A,'Interest Rates'!$S172)=0,NA(),SUMIFS(Data!$G:$G,Data!$B:$B,'Interest Rates'!U$4,Data!$A:$A,'Interest Rates'!$S172))</f>
        <v>#N/A</v>
      </c>
      <c r="V172" s="15" t="e">
        <f>IF(SUMIFS(Data!$G:$G,Data!$B:$B,'Interest Rates'!V$4,Data!$A:$A,'Interest Rates'!$S172)=0,NA(),SUMIFS(Data!$G:$G,Data!$B:$B,'Interest Rates'!V$4,Data!$A:$A,'Interest Rates'!$S172))</f>
        <v>#N/A</v>
      </c>
      <c r="W172" s="15" t="e">
        <f>IF(SUMIFS(Data!$G:$G,Data!$B:$B,'Interest Rates'!W$4,Data!$A:$A,'Interest Rates'!$S172)=0,NA(),SUMIFS(Data!$G:$G,Data!$B:$B,'Interest Rates'!W$4,Data!$A:$A,'Interest Rates'!$S172))</f>
        <v>#N/A</v>
      </c>
      <c r="X172" s="15" t="e">
        <f>IF(SUMIFS(Data!$G:$G,Data!$B:$B,'Interest Rates'!X$4,Data!$A:$A,'Interest Rates'!$S172)=0,NA(),SUMIFS(Data!$G:$G,Data!$B:$B,'Interest Rates'!X$4,Data!$A:$A,'Interest Rates'!$S172))</f>
        <v>#N/A</v>
      </c>
      <c r="Y172" s="15" t="e">
        <f>IF(SUMIFS(Data!$G:$G,Data!$B:$B,'Interest Rates'!Y$4,Data!$A:$A,'Interest Rates'!$S172)=0,NA(),SUMIFS(Data!$G:$G,Data!$B:$B,'Interest Rates'!Y$4,Data!$A:$A,'Interest Rates'!$S172))</f>
        <v>#N/A</v>
      </c>
      <c r="Z172" s="15" t="e">
        <f>IF(SUMIFS(Data!$G:$G,Data!$B:$B,'Interest Rates'!Z$4,Data!$A:$A,'Interest Rates'!$S172)=0,NA(),SUMIFS(Data!$G:$G,Data!$B:$B,'Interest Rates'!Z$4,Data!$A:$A,'Interest Rates'!$S172))</f>
        <v>#N/A</v>
      </c>
      <c r="AA172" s="15" t="e">
        <f>IF(SUMIFS(Data!$G:$G,Data!$B:$B,'Interest Rates'!AA$4,Data!$A:$A,'Interest Rates'!$S172)=0,NA(),SUMIFS(Data!$G:$G,Data!$B:$B,'Interest Rates'!AA$4,Data!$A:$A,'Interest Rates'!$S172))</f>
        <v>#N/A</v>
      </c>
      <c r="AB172" s="15" t="e">
        <f>IF(SUMIFS(Data!$G:$G,Data!$B:$B,'Interest Rates'!AB$4,Data!$A:$A,'Interest Rates'!$S172)=0,NA(),SUMIFS(Data!$G:$G,Data!$B:$B,'Interest Rates'!AB$4,Data!$A:$A,'Interest Rates'!$S172))</f>
        <v>#N/A</v>
      </c>
      <c r="AC172" s="15" t="e">
        <f>IF(SUMIFS(Data!$G:$G,Data!$B:$B,'Interest Rates'!AC$4,Data!$A:$A,'Interest Rates'!$S172)=0,NA(),SUMIFS(Data!$G:$G,Data!$B:$B,'Interest Rates'!AC$4,Data!$A:$A,'Interest Rates'!$S172))</f>
        <v>#N/A</v>
      </c>
      <c r="AD172" s="15" t="e">
        <f>IF(SUMIFS(Data!$G:$G,Data!$B:$B,'Interest Rates'!AD$4,Data!$A:$A,'Interest Rates'!$S172)=0,NA(),SUMIFS(Data!$G:$G,Data!$B:$B,'Interest Rates'!AD$4,Data!$A:$A,'Interest Rates'!$S172))</f>
        <v>#N/A</v>
      </c>
      <c r="AE172" s="15" t="e">
        <f>IF(SUMIFS(Data!$G:$G,Data!$B:$B,'Interest Rates'!AE$4,Data!$A:$A,'Interest Rates'!$S172)=0,NA(),SUMIFS(Data!$G:$G,Data!$B:$B,'Interest Rates'!AE$4,Data!$A:$A,'Interest Rates'!$S172))</f>
        <v>#N/A</v>
      </c>
      <c r="AF172" s="15" t="e">
        <f>IF(SUMIFS(Data!$G:$G,Data!$B:$B,'Interest Rates'!AF$4,Data!$A:$A,'Interest Rates'!$S172)=0,NA(),SUMIFS(Data!$G:$G,Data!$B:$B,'Interest Rates'!AF$4,Data!$A:$A,'Interest Rates'!$S172))</f>
        <v>#N/A</v>
      </c>
      <c r="AG172" s="15" t="e">
        <f>IF(SUMIFS(Data!$G:$G,Data!$B:$B,'Interest Rates'!AG$4,Data!$A:$A,'Interest Rates'!$S172)=0,NA(),SUMIFS(Data!$G:$G,Data!$B:$B,'Interest Rates'!AG$4,Data!$A:$A,'Interest Rates'!$S172))</f>
        <v>#N/A</v>
      </c>
      <c r="AH172" s="15">
        <f>IF(SUMIFS(Data!$G:$G,Data!$B:$B,'Interest Rates'!AH$4,Data!$A:$A,'Interest Rates'!$S172)=0,NA(),SUMIFS(Data!$G:$G,Data!$B:$B,'Interest Rates'!AH$4,Data!$A:$A,'Interest Rates'!$S172))</f>
        <v>5.25</v>
      </c>
      <c r="AI172" s="15">
        <f>IF(SUMIFS(Data!$G:$G,Data!$B:$B,'Interest Rates'!AI$4,Data!$A:$A,'Interest Rates'!$S172)=0,NA(),SUMIFS(Data!$G:$G,Data!$B:$B,'Interest Rates'!AI$4,Data!$A:$A,'Interest Rates'!$S172))</f>
        <v>5.81</v>
      </c>
      <c r="AJ172" s="15">
        <f>IF(SUMIFS(Data!$G:$G,Data!$B:$B,'Interest Rates'!AJ$4,Data!$A:$A,'Interest Rates'!$S172)=0,NA(),SUMIFS(Data!$G:$G,Data!$B:$B,'Interest Rates'!AJ$4,Data!$A:$A,'Interest Rates'!$S172))</f>
        <v>6</v>
      </c>
      <c r="AK172" s="15" t="e">
        <f>IF(SUMIFS(Data!$G:$G,Data!$B:$B,'Interest Rates'!AK$4,Data!$A:$A,'Interest Rates'!$S172)=0,NA(),SUMIFS(Data!$G:$G,Data!$B:$B,'Interest Rates'!AK$4,Data!$A:$A,'Interest Rates'!$S172))</f>
        <v>#N/A</v>
      </c>
      <c r="AL172" s="15" t="e">
        <f>IF(SUMIFS(Data!$G:$G,Data!$B:$B,'Interest Rates'!AL$4,Data!$A:$A,'Interest Rates'!$S172)=0,NA(),SUMIFS(Data!$G:$G,Data!$B:$B,'Interest Rates'!AL$4,Data!$A:$A,'Interest Rates'!$S172))</f>
        <v>#N/A</v>
      </c>
      <c r="AM172" s="15" t="e">
        <f>IF(SUMIFS(Data!$G:$G,Data!$B:$B,'Interest Rates'!AM$4,Data!$A:$A,'Interest Rates'!$S172)=0,NA(),SUMIFS(Data!$G:$G,Data!$B:$B,'Interest Rates'!AM$4,Data!$A:$A,'Interest Rates'!$S172))</f>
        <v>#N/A</v>
      </c>
    </row>
    <row r="173" spans="19:39" x14ac:dyDescent="0.2">
      <c r="S173" s="28">
        <f t="shared" si="5"/>
        <v>44501</v>
      </c>
      <c r="T173" s="15" t="e">
        <f>IF(SUMIFS(Data!$G:$G,Data!$B:$B,'Interest Rates'!T$4,Data!$A:$A,'Interest Rates'!$S173)=0,NA(),SUMIFS(Data!$G:$G,Data!$B:$B,'Interest Rates'!T$4,Data!$A:$A,'Interest Rates'!$S173))</f>
        <v>#N/A</v>
      </c>
      <c r="U173" s="15" t="e">
        <f>IF(SUMIFS(Data!$G:$G,Data!$B:$B,'Interest Rates'!U$4,Data!$A:$A,'Interest Rates'!$S173)=0,NA(),SUMIFS(Data!$G:$G,Data!$B:$B,'Interest Rates'!U$4,Data!$A:$A,'Interest Rates'!$S173))</f>
        <v>#N/A</v>
      </c>
      <c r="V173" s="15" t="e">
        <f>IF(SUMIFS(Data!$G:$G,Data!$B:$B,'Interest Rates'!V$4,Data!$A:$A,'Interest Rates'!$S173)=0,NA(),SUMIFS(Data!$G:$G,Data!$B:$B,'Interest Rates'!V$4,Data!$A:$A,'Interest Rates'!$S173))</f>
        <v>#N/A</v>
      </c>
      <c r="W173" s="15" t="e">
        <f>IF(SUMIFS(Data!$G:$G,Data!$B:$B,'Interest Rates'!W$4,Data!$A:$A,'Interest Rates'!$S173)=0,NA(),SUMIFS(Data!$G:$G,Data!$B:$B,'Interest Rates'!W$4,Data!$A:$A,'Interest Rates'!$S173))</f>
        <v>#N/A</v>
      </c>
      <c r="X173" s="15" t="e">
        <f>IF(SUMIFS(Data!$G:$G,Data!$B:$B,'Interest Rates'!X$4,Data!$A:$A,'Interest Rates'!$S173)=0,NA(),SUMIFS(Data!$G:$G,Data!$B:$B,'Interest Rates'!X$4,Data!$A:$A,'Interest Rates'!$S173))</f>
        <v>#N/A</v>
      </c>
      <c r="Y173" s="15" t="e">
        <f>IF(SUMIFS(Data!$G:$G,Data!$B:$B,'Interest Rates'!Y$4,Data!$A:$A,'Interest Rates'!$S173)=0,NA(),SUMIFS(Data!$G:$G,Data!$B:$B,'Interest Rates'!Y$4,Data!$A:$A,'Interest Rates'!$S173))</f>
        <v>#N/A</v>
      </c>
      <c r="Z173" s="15" t="e">
        <f>IF(SUMIFS(Data!$G:$G,Data!$B:$B,'Interest Rates'!Z$4,Data!$A:$A,'Interest Rates'!$S173)=0,NA(),SUMIFS(Data!$G:$G,Data!$B:$B,'Interest Rates'!Z$4,Data!$A:$A,'Interest Rates'!$S173))</f>
        <v>#N/A</v>
      </c>
      <c r="AA173" s="15" t="e">
        <f>IF(SUMIFS(Data!$G:$G,Data!$B:$B,'Interest Rates'!AA$4,Data!$A:$A,'Interest Rates'!$S173)=0,NA(),SUMIFS(Data!$G:$G,Data!$B:$B,'Interest Rates'!AA$4,Data!$A:$A,'Interest Rates'!$S173))</f>
        <v>#N/A</v>
      </c>
      <c r="AB173" s="15" t="e">
        <f>IF(SUMIFS(Data!$G:$G,Data!$B:$B,'Interest Rates'!AB$4,Data!$A:$A,'Interest Rates'!$S173)=0,NA(),SUMIFS(Data!$G:$G,Data!$B:$B,'Interest Rates'!AB$4,Data!$A:$A,'Interest Rates'!$S173))</f>
        <v>#N/A</v>
      </c>
      <c r="AC173" s="15" t="e">
        <f>IF(SUMIFS(Data!$G:$G,Data!$B:$B,'Interest Rates'!AC$4,Data!$A:$A,'Interest Rates'!$S173)=0,NA(),SUMIFS(Data!$G:$G,Data!$B:$B,'Interest Rates'!AC$4,Data!$A:$A,'Interest Rates'!$S173))</f>
        <v>#N/A</v>
      </c>
      <c r="AD173" s="15" t="e">
        <f>IF(SUMIFS(Data!$G:$G,Data!$B:$B,'Interest Rates'!AD$4,Data!$A:$A,'Interest Rates'!$S173)=0,NA(),SUMIFS(Data!$G:$G,Data!$B:$B,'Interest Rates'!AD$4,Data!$A:$A,'Interest Rates'!$S173))</f>
        <v>#N/A</v>
      </c>
      <c r="AE173" s="15" t="e">
        <f>IF(SUMIFS(Data!$G:$G,Data!$B:$B,'Interest Rates'!AE$4,Data!$A:$A,'Interest Rates'!$S173)=0,NA(),SUMIFS(Data!$G:$G,Data!$B:$B,'Interest Rates'!AE$4,Data!$A:$A,'Interest Rates'!$S173))</f>
        <v>#N/A</v>
      </c>
      <c r="AF173" s="15" t="e">
        <f>IF(SUMIFS(Data!$G:$G,Data!$B:$B,'Interest Rates'!AF$4,Data!$A:$A,'Interest Rates'!$S173)=0,NA(),SUMIFS(Data!$G:$G,Data!$B:$B,'Interest Rates'!AF$4,Data!$A:$A,'Interest Rates'!$S173))</f>
        <v>#N/A</v>
      </c>
      <c r="AG173" s="15" t="e">
        <f>IF(SUMIFS(Data!$G:$G,Data!$B:$B,'Interest Rates'!AG$4,Data!$A:$A,'Interest Rates'!$S173)=0,NA(),SUMIFS(Data!$G:$G,Data!$B:$B,'Interest Rates'!AG$4,Data!$A:$A,'Interest Rates'!$S173))</f>
        <v>#N/A</v>
      </c>
      <c r="AH173" s="15">
        <f>IF(SUMIFS(Data!$G:$G,Data!$B:$B,'Interest Rates'!AH$4,Data!$A:$A,'Interest Rates'!$S173)=0,NA(),SUMIFS(Data!$G:$G,Data!$B:$B,'Interest Rates'!AH$4,Data!$A:$A,'Interest Rates'!$S173))</f>
        <v>5.3</v>
      </c>
      <c r="AI173" s="15">
        <f>IF(SUMIFS(Data!$G:$G,Data!$B:$B,'Interest Rates'!AI$4,Data!$A:$A,'Interest Rates'!$S173)=0,NA(),SUMIFS(Data!$G:$G,Data!$B:$B,'Interest Rates'!AI$4,Data!$A:$A,'Interest Rates'!$S173))</f>
        <v>6.12</v>
      </c>
      <c r="AJ173" s="15">
        <f>IF(SUMIFS(Data!$G:$G,Data!$B:$B,'Interest Rates'!AJ$4,Data!$A:$A,'Interest Rates'!$S173)=0,NA(),SUMIFS(Data!$G:$G,Data!$B:$B,'Interest Rates'!AJ$4,Data!$A:$A,'Interest Rates'!$S173))</f>
        <v>6.48</v>
      </c>
      <c r="AK173" s="15" t="e">
        <f>IF(SUMIFS(Data!$G:$G,Data!$B:$B,'Interest Rates'!AK$4,Data!$A:$A,'Interest Rates'!$S173)=0,NA(),SUMIFS(Data!$G:$G,Data!$B:$B,'Interest Rates'!AK$4,Data!$A:$A,'Interest Rates'!$S173))</f>
        <v>#N/A</v>
      </c>
      <c r="AL173" s="15" t="e">
        <f>IF(SUMIFS(Data!$G:$G,Data!$B:$B,'Interest Rates'!AL$4,Data!$A:$A,'Interest Rates'!$S173)=0,NA(),SUMIFS(Data!$G:$G,Data!$B:$B,'Interest Rates'!AL$4,Data!$A:$A,'Interest Rates'!$S173))</f>
        <v>#N/A</v>
      </c>
      <c r="AM173" s="15" t="e">
        <f>IF(SUMIFS(Data!$G:$G,Data!$B:$B,'Interest Rates'!AM$4,Data!$A:$A,'Interest Rates'!$S173)=0,NA(),SUMIFS(Data!$G:$G,Data!$B:$B,'Interest Rates'!AM$4,Data!$A:$A,'Interest Rates'!$S173))</f>
        <v>#N/A</v>
      </c>
    </row>
    <row r="174" spans="19:39" x14ac:dyDescent="0.2">
      <c r="S174" s="28">
        <f t="shared" si="5"/>
        <v>44531</v>
      </c>
      <c r="T174" s="15" t="e">
        <f>IF(SUMIFS(Data!$G:$G,Data!$B:$B,'Interest Rates'!T$4,Data!$A:$A,'Interest Rates'!$S174)=0,NA(),SUMIFS(Data!$G:$G,Data!$B:$B,'Interest Rates'!T$4,Data!$A:$A,'Interest Rates'!$S174))</f>
        <v>#N/A</v>
      </c>
      <c r="U174" s="15" t="e">
        <f>IF(SUMIFS(Data!$G:$G,Data!$B:$B,'Interest Rates'!U$4,Data!$A:$A,'Interest Rates'!$S174)=0,NA(),SUMIFS(Data!$G:$G,Data!$B:$B,'Interest Rates'!U$4,Data!$A:$A,'Interest Rates'!$S174))</f>
        <v>#N/A</v>
      </c>
      <c r="V174" s="15" t="e">
        <f>IF(SUMIFS(Data!$G:$G,Data!$B:$B,'Interest Rates'!V$4,Data!$A:$A,'Interest Rates'!$S174)=0,NA(),SUMIFS(Data!$G:$G,Data!$B:$B,'Interest Rates'!V$4,Data!$A:$A,'Interest Rates'!$S174))</f>
        <v>#N/A</v>
      </c>
      <c r="W174" s="15" t="e">
        <f>IF(SUMIFS(Data!$G:$G,Data!$B:$B,'Interest Rates'!W$4,Data!$A:$A,'Interest Rates'!$S174)=0,NA(),SUMIFS(Data!$G:$G,Data!$B:$B,'Interest Rates'!W$4,Data!$A:$A,'Interest Rates'!$S174))</f>
        <v>#N/A</v>
      </c>
      <c r="X174" s="15" t="e">
        <f>IF(SUMIFS(Data!$G:$G,Data!$B:$B,'Interest Rates'!X$4,Data!$A:$A,'Interest Rates'!$S174)=0,NA(),SUMIFS(Data!$G:$G,Data!$B:$B,'Interest Rates'!X$4,Data!$A:$A,'Interest Rates'!$S174))</f>
        <v>#N/A</v>
      </c>
      <c r="Y174" s="15" t="e">
        <f>IF(SUMIFS(Data!$G:$G,Data!$B:$B,'Interest Rates'!Y$4,Data!$A:$A,'Interest Rates'!$S174)=0,NA(),SUMIFS(Data!$G:$G,Data!$B:$B,'Interest Rates'!Y$4,Data!$A:$A,'Interest Rates'!$S174))</f>
        <v>#N/A</v>
      </c>
      <c r="Z174" s="15" t="e">
        <f>IF(SUMIFS(Data!$G:$G,Data!$B:$B,'Interest Rates'!Z$4,Data!$A:$A,'Interest Rates'!$S174)=0,NA(),SUMIFS(Data!$G:$G,Data!$B:$B,'Interest Rates'!Z$4,Data!$A:$A,'Interest Rates'!$S174))</f>
        <v>#N/A</v>
      </c>
      <c r="AA174" s="15" t="e">
        <f>IF(SUMIFS(Data!$G:$G,Data!$B:$B,'Interest Rates'!AA$4,Data!$A:$A,'Interest Rates'!$S174)=0,NA(),SUMIFS(Data!$G:$G,Data!$B:$B,'Interest Rates'!AA$4,Data!$A:$A,'Interest Rates'!$S174))</f>
        <v>#N/A</v>
      </c>
      <c r="AB174" s="15" t="e">
        <f>IF(SUMIFS(Data!$G:$G,Data!$B:$B,'Interest Rates'!AB$4,Data!$A:$A,'Interest Rates'!$S174)=0,NA(),SUMIFS(Data!$G:$G,Data!$B:$B,'Interest Rates'!AB$4,Data!$A:$A,'Interest Rates'!$S174))</f>
        <v>#N/A</v>
      </c>
      <c r="AC174" s="15" t="e">
        <f>IF(SUMIFS(Data!$G:$G,Data!$B:$B,'Interest Rates'!AC$4,Data!$A:$A,'Interest Rates'!$S174)=0,NA(),SUMIFS(Data!$G:$G,Data!$B:$B,'Interest Rates'!AC$4,Data!$A:$A,'Interest Rates'!$S174))</f>
        <v>#N/A</v>
      </c>
      <c r="AD174" s="15" t="e">
        <f>IF(SUMIFS(Data!$G:$G,Data!$B:$B,'Interest Rates'!AD$4,Data!$A:$A,'Interest Rates'!$S174)=0,NA(),SUMIFS(Data!$G:$G,Data!$B:$B,'Interest Rates'!AD$4,Data!$A:$A,'Interest Rates'!$S174))</f>
        <v>#N/A</v>
      </c>
      <c r="AE174" s="15" t="e">
        <f>IF(SUMIFS(Data!$G:$G,Data!$B:$B,'Interest Rates'!AE$4,Data!$A:$A,'Interest Rates'!$S174)=0,NA(),SUMIFS(Data!$G:$G,Data!$B:$B,'Interest Rates'!AE$4,Data!$A:$A,'Interest Rates'!$S174))</f>
        <v>#N/A</v>
      </c>
      <c r="AF174" s="15" t="e">
        <f>IF(SUMIFS(Data!$G:$G,Data!$B:$B,'Interest Rates'!AF$4,Data!$A:$A,'Interest Rates'!$S174)=0,NA(),SUMIFS(Data!$G:$G,Data!$B:$B,'Interest Rates'!AF$4,Data!$A:$A,'Interest Rates'!$S174))</f>
        <v>#N/A</v>
      </c>
      <c r="AG174" s="15" t="e">
        <f>IF(SUMIFS(Data!$G:$G,Data!$B:$B,'Interest Rates'!AG$4,Data!$A:$A,'Interest Rates'!$S174)=0,NA(),SUMIFS(Data!$G:$G,Data!$B:$B,'Interest Rates'!AG$4,Data!$A:$A,'Interest Rates'!$S174))</f>
        <v>#N/A</v>
      </c>
      <c r="AH174" s="15">
        <f>IF(SUMIFS(Data!$G:$G,Data!$B:$B,'Interest Rates'!AH$4,Data!$A:$A,'Interest Rates'!$S174)=0,NA(),SUMIFS(Data!$G:$G,Data!$B:$B,'Interest Rates'!AH$4,Data!$A:$A,'Interest Rates'!$S174))</f>
        <v>5.28</v>
      </c>
      <c r="AI174" s="15">
        <f>IF(SUMIFS(Data!$G:$G,Data!$B:$B,'Interest Rates'!AI$4,Data!$A:$A,'Interest Rates'!$S174)=0,NA(),SUMIFS(Data!$G:$G,Data!$B:$B,'Interest Rates'!AI$4,Data!$A:$A,'Interest Rates'!$S174))</f>
        <v>6.24</v>
      </c>
      <c r="AJ174" s="15">
        <f>IF(SUMIFS(Data!$G:$G,Data!$B:$B,'Interest Rates'!AJ$4,Data!$A:$A,'Interest Rates'!$S174)=0,NA(),SUMIFS(Data!$G:$G,Data!$B:$B,'Interest Rates'!AJ$4,Data!$A:$A,'Interest Rates'!$S174))</f>
        <v>6.44</v>
      </c>
      <c r="AK174" s="15">
        <f>IF(SUMIFS(Data!$G:$G,Data!$B:$B,'Interest Rates'!AK$4,Data!$A:$A,'Interest Rates'!$S174)=0,NA(),SUMIFS(Data!$G:$G,Data!$B:$B,'Interest Rates'!AK$4,Data!$A:$A,'Interest Rates'!$S174))</f>
        <v>6.4</v>
      </c>
      <c r="AL174" s="15" t="e">
        <f>IF(SUMIFS(Data!$G:$G,Data!$B:$B,'Interest Rates'!AL$4,Data!$A:$A,'Interest Rates'!$S174)=0,NA(),SUMIFS(Data!$G:$G,Data!$B:$B,'Interest Rates'!AL$4,Data!$A:$A,'Interest Rates'!$S174))</f>
        <v>#N/A</v>
      </c>
      <c r="AM174" s="15" t="e">
        <f>IF(SUMIFS(Data!$G:$G,Data!$B:$B,'Interest Rates'!AM$4,Data!$A:$A,'Interest Rates'!$S174)=0,NA(),SUMIFS(Data!$G:$G,Data!$B:$B,'Interest Rates'!AM$4,Data!$A:$A,'Interest Rates'!$S174))</f>
        <v>#N/A</v>
      </c>
    </row>
    <row r="175" spans="19:39" x14ac:dyDescent="0.2">
      <c r="S175" s="28">
        <f t="shared" si="5"/>
        <v>44562</v>
      </c>
      <c r="T175" s="15" t="e">
        <f>IF(SUMIFS(Data!$G:$G,Data!$B:$B,'Interest Rates'!T$4,Data!$A:$A,'Interest Rates'!$S175)=0,NA(),SUMIFS(Data!$G:$G,Data!$B:$B,'Interest Rates'!T$4,Data!$A:$A,'Interest Rates'!$S175))</f>
        <v>#N/A</v>
      </c>
      <c r="U175" s="15" t="e">
        <f>IF(SUMIFS(Data!$G:$G,Data!$B:$B,'Interest Rates'!U$4,Data!$A:$A,'Interest Rates'!$S175)=0,NA(),SUMIFS(Data!$G:$G,Data!$B:$B,'Interest Rates'!U$4,Data!$A:$A,'Interest Rates'!$S175))</f>
        <v>#N/A</v>
      </c>
      <c r="V175" s="15" t="e">
        <f>IF(SUMIFS(Data!$G:$G,Data!$B:$B,'Interest Rates'!V$4,Data!$A:$A,'Interest Rates'!$S175)=0,NA(),SUMIFS(Data!$G:$G,Data!$B:$B,'Interest Rates'!V$4,Data!$A:$A,'Interest Rates'!$S175))</f>
        <v>#N/A</v>
      </c>
      <c r="W175" s="15" t="e">
        <f>IF(SUMIFS(Data!$G:$G,Data!$B:$B,'Interest Rates'!W$4,Data!$A:$A,'Interest Rates'!$S175)=0,NA(),SUMIFS(Data!$G:$G,Data!$B:$B,'Interest Rates'!W$4,Data!$A:$A,'Interest Rates'!$S175))</f>
        <v>#N/A</v>
      </c>
      <c r="X175" s="15" t="e">
        <f>IF(SUMIFS(Data!$G:$G,Data!$B:$B,'Interest Rates'!X$4,Data!$A:$A,'Interest Rates'!$S175)=0,NA(),SUMIFS(Data!$G:$G,Data!$B:$B,'Interest Rates'!X$4,Data!$A:$A,'Interest Rates'!$S175))</f>
        <v>#N/A</v>
      </c>
      <c r="Y175" s="15" t="e">
        <f>IF(SUMIFS(Data!$G:$G,Data!$B:$B,'Interest Rates'!Y$4,Data!$A:$A,'Interest Rates'!$S175)=0,NA(),SUMIFS(Data!$G:$G,Data!$B:$B,'Interest Rates'!Y$4,Data!$A:$A,'Interest Rates'!$S175))</f>
        <v>#N/A</v>
      </c>
      <c r="Z175" s="15" t="e">
        <f>IF(SUMIFS(Data!$G:$G,Data!$B:$B,'Interest Rates'!Z$4,Data!$A:$A,'Interest Rates'!$S175)=0,NA(),SUMIFS(Data!$G:$G,Data!$B:$B,'Interest Rates'!Z$4,Data!$A:$A,'Interest Rates'!$S175))</f>
        <v>#N/A</v>
      </c>
      <c r="AA175" s="15" t="e">
        <f>IF(SUMIFS(Data!$G:$G,Data!$B:$B,'Interest Rates'!AA$4,Data!$A:$A,'Interest Rates'!$S175)=0,NA(),SUMIFS(Data!$G:$G,Data!$B:$B,'Interest Rates'!AA$4,Data!$A:$A,'Interest Rates'!$S175))</f>
        <v>#N/A</v>
      </c>
      <c r="AB175" s="15" t="e">
        <f>IF(SUMIFS(Data!$G:$G,Data!$B:$B,'Interest Rates'!AB$4,Data!$A:$A,'Interest Rates'!$S175)=0,NA(),SUMIFS(Data!$G:$G,Data!$B:$B,'Interest Rates'!AB$4,Data!$A:$A,'Interest Rates'!$S175))</f>
        <v>#N/A</v>
      </c>
      <c r="AC175" s="15" t="e">
        <f>IF(SUMIFS(Data!$G:$G,Data!$B:$B,'Interest Rates'!AC$4,Data!$A:$A,'Interest Rates'!$S175)=0,NA(),SUMIFS(Data!$G:$G,Data!$B:$B,'Interest Rates'!AC$4,Data!$A:$A,'Interest Rates'!$S175))</f>
        <v>#N/A</v>
      </c>
      <c r="AD175" s="15" t="e">
        <f>IF(SUMIFS(Data!$G:$G,Data!$B:$B,'Interest Rates'!AD$4,Data!$A:$A,'Interest Rates'!$S175)=0,NA(),SUMIFS(Data!$G:$G,Data!$B:$B,'Interest Rates'!AD$4,Data!$A:$A,'Interest Rates'!$S175))</f>
        <v>#N/A</v>
      </c>
      <c r="AE175" s="15" t="e">
        <f>IF(SUMIFS(Data!$G:$G,Data!$B:$B,'Interest Rates'!AE$4,Data!$A:$A,'Interest Rates'!$S175)=0,NA(),SUMIFS(Data!$G:$G,Data!$B:$B,'Interest Rates'!AE$4,Data!$A:$A,'Interest Rates'!$S175))</f>
        <v>#N/A</v>
      </c>
      <c r="AF175" s="15" t="e">
        <f>IF(SUMIFS(Data!$G:$G,Data!$B:$B,'Interest Rates'!AF$4,Data!$A:$A,'Interest Rates'!$S175)=0,NA(),SUMIFS(Data!$G:$G,Data!$B:$B,'Interest Rates'!AF$4,Data!$A:$A,'Interest Rates'!$S175))</f>
        <v>#N/A</v>
      </c>
      <c r="AG175" s="15" t="e">
        <f>IF(SUMIFS(Data!$G:$G,Data!$B:$B,'Interest Rates'!AG$4,Data!$A:$A,'Interest Rates'!$S175)=0,NA(),SUMIFS(Data!$G:$G,Data!$B:$B,'Interest Rates'!AG$4,Data!$A:$A,'Interest Rates'!$S175))</f>
        <v>#N/A</v>
      </c>
      <c r="AH175" s="15" t="e">
        <f>IF(SUMIFS(Data!$G:$G,Data!$B:$B,'Interest Rates'!AH$4,Data!$A:$A,'Interest Rates'!$S175)=0,NA(),SUMIFS(Data!$G:$G,Data!$B:$B,'Interest Rates'!AH$4,Data!$A:$A,'Interest Rates'!$S175))</f>
        <v>#N/A</v>
      </c>
      <c r="AI175" s="15">
        <f>IF(SUMIFS(Data!$G:$G,Data!$B:$B,'Interest Rates'!AI$4,Data!$A:$A,'Interest Rates'!$S175)=0,NA(),SUMIFS(Data!$G:$G,Data!$B:$B,'Interest Rates'!AI$4,Data!$A:$A,'Interest Rates'!$S175))</f>
        <v>6.75</v>
      </c>
      <c r="AJ175" s="15">
        <f>IF(SUMIFS(Data!$G:$G,Data!$B:$B,'Interest Rates'!AJ$4,Data!$A:$A,'Interest Rates'!$S175)=0,NA(),SUMIFS(Data!$G:$G,Data!$B:$B,'Interest Rates'!AJ$4,Data!$A:$A,'Interest Rates'!$S175))</f>
        <v>7</v>
      </c>
      <c r="AK175" s="15">
        <f>IF(SUMIFS(Data!$G:$G,Data!$B:$B,'Interest Rates'!AK$4,Data!$A:$A,'Interest Rates'!$S175)=0,NA(),SUMIFS(Data!$G:$G,Data!$B:$B,'Interest Rates'!AK$4,Data!$A:$A,'Interest Rates'!$S175))</f>
        <v>6.75</v>
      </c>
      <c r="AL175" s="15" t="e">
        <f>IF(SUMIFS(Data!$G:$G,Data!$B:$B,'Interest Rates'!AL$4,Data!$A:$A,'Interest Rates'!$S175)=0,NA(),SUMIFS(Data!$G:$G,Data!$B:$B,'Interest Rates'!AL$4,Data!$A:$A,'Interest Rates'!$S175))</f>
        <v>#N/A</v>
      </c>
      <c r="AM175" s="15" t="e">
        <f>IF(SUMIFS(Data!$G:$G,Data!$B:$B,'Interest Rates'!AM$4,Data!$A:$A,'Interest Rates'!$S175)=0,NA(),SUMIFS(Data!$G:$G,Data!$B:$B,'Interest Rates'!AM$4,Data!$A:$A,'Interest Rates'!$S175))</f>
        <v>#N/A</v>
      </c>
    </row>
    <row r="176" spans="19:39" x14ac:dyDescent="0.2">
      <c r="S176" s="28">
        <f t="shared" si="5"/>
        <v>44593</v>
      </c>
      <c r="T176" s="15" t="e">
        <f>IF(SUMIFS(Data!$G:$G,Data!$B:$B,'Interest Rates'!T$4,Data!$A:$A,'Interest Rates'!$S176)=0,NA(),SUMIFS(Data!$G:$G,Data!$B:$B,'Interest Rates'!T$4,Data!$A:$A,'Interest Rates'!$S176))</f>
        <v>#N/A</v>
      </c>
      <c r="U176" s="15" t="e">
        <f>IF(SUMIFS(Data!$G:$G,Data!$B:$B,'Interest Rates'!U$4,Data!$A:$A,'Interest Rates'!$S176)=0,NA(),SUMIFS(Data!$G:$G,Data!$B:$B,'Interest Rates'!U$4,Data!$A:$A,'Interest Rates'!$S176))</f>
        <v>#N/A</v>
      </c>
      <c r="V176" s="15" t="e">
        <f>IF(SUMIFS(Data!$G:$G,Data!$B:$B,'Interest Rates'!V$4,Data!$A:$A,'Interest Rates'!$S176)=0,NA(),SUMIFS(Data!$G:$G,Data!$B:$B,'Interest Rates'!V$4,Data!$A:$A,'Interest Rates'!$S176))</f>
        <v>#N/A</v>
      </c>
      <c r="W176" s="15" t="e">
        <f>IF(SUMIFS(Data!$G:$G,Data!$B:$B,'Interest Rates'!W$4,Data!$A:$A,'Interest Rates'!$S176)=0,NA(),SUMIFS(Data!$G:$G,Data!$B:$B,'Interest Rates'!W$4,Data!$A:$A,'Interest Rates'!$S176))</f>
        <v>#N/A</v>
      </c>
      <c r="X176" s="15" t="e">
        <f>IF(SUMIFS(Data!$G:$G,Data!$B:$B,'Interest Rates'!X$4,Data!$A:$A,'Interest Rates'!$S176)=0,NA(),SUMIFS(Data!$G:$G,Data!$B:$B,'Interest Rates'!X$4,Data!$A:$A,'Interest Rates'!$S176))</f>
        <v>#N/A</v>
      </c>
      <c r="Y176" s="15" t="e">
        <f>IF(SUMIFS(Data!$G:$G,Data!$B:$B,'Interest Rates'!Y$4,Data!$A:$A,'Interest Rates'!$S176)=0,NA(),SUMIFS(Data!$G:$G,Data!$B:$B,'Interest Rates'!Y$4,Data!$A:$A,'Interest Rates'!$S176))</f>
        <v>#N/A</v>
      </c>
      <c r="Z176" s="15" t="e">
        <f>IF(SUMIFS(Data!$G:$G,Data!$B:$B,'Interest Rates'!Z$4,Data!$A:$A,'Interest Rates'!$S176)=0,NA(),SUMIFS(Data!$G:$G,Data!$B:$B,'Interest Rates'!Z$4,Data!$A:$A,'Interest Rates'!$S176))</f>
        <v>#N/A</v>
      </c>
      <c r="AA176" s="15" t="e">
        <f>IF(SUMIFS(Data!$G:$G,Data!$B:$B,'Interest Rates'!AA$4,Data!$A:$A,'Interest Rates'!$S176)=0,NA(),SUMIFS(Data!$G:$G,Data!$B:$B,'Interest Rates'!AA$4,Data!$A:$A,'Interest Rates'!$S176))</f>
        <v>#N/A</v>
      </c>
      <c r="AB176" s="15" t="e">
        <f>IF(SUMIFS(Data!$G:$G,Data!$B:$B,'Interest Rates'!AB$4,Data!$A:$A,'Interest Rates'!$S176)=0,NA(),SUMIFS(Data!$G:$G,Data!$B:$B,'Interest Rates'!AB$4,Data!$A:$A,'Interest Rates'!$S176))</f>
        <v>#N/A</v>
      </c>
      <c r="AC176" s="15" t="e">
        <f>IF(SUMIFS(Data!$G:$G,Data!$B:$B,'Interest Rates'!AC$4,Data!$A:$A,'Interest Rates'!$S176)=0,NA(),SUMIFS(Data!$G:$G,Data!$B:$B,'Interest Rates'!AC$4,Data!$A:$A,'Interest Rates'!$S176))</f>
        <v>#N/A</v>
      </c>
      <c r="AD176" s="15" t="e">
        <f>IF(SUMIFS(Data!$G:$G,Data!$B:$B,'Interest Rates'!AD$4,Data!$A:$A,'Interest Rates'!$S176)=0,NA(),SUMIFS(Data!$G:$G,Data!$B:$B,'Interest Rates'!AD$4,Data!$A:$A,'Interest Rates'!$S176))</f>
        <v>#N/A</v>
      </c>
      <c r="AE176" s="15" t="e">
        <f>IF(SUMIFS(Data!$G:$G,Data!$B:$B,'Interest Rates'!AE$4,Data!$A:$A,'Interest Rates'!$S176)=0,NA(),SUMIFS(Data!$G:$G,Data!$B:$B,'Interest Rates'!AE$4,Data!$A:$A,'Interest Rates'!$S176))</f>
        <v>#N/A</v>
      </c>
      <c r="AF176" s="15" t="e">
        <f>IF(SUMIFS(Data!$G:$G,Data!$B:$B,'Interest Rates'!AF$4,Data!$A:$A,'Interest Rates'!$S176)=0,NA(),SUMIFS(Data!$G:$G,Data!$B:$B,'Interest Rates'!AF$4,Data!$A:$A,'Interest Rates'!$S176))</f>
        <v>#N/A</v>
      </c>
      <c r="AG176" s="15" t="e">
        <f>IF(SUMIFS(Data!$G:$G,Data!$B:$B,'Interest Rates'!AG$4,Data!$A:$A,'Interest Rates'!$S176)=0,NA(),SUMIFS(Data!$G:$G,Data!$B:$B,'Interest Rates'!AG$4,Data!$A:$A,'Interest Rates'!$S176))</f>
        <v>#N/A</v>
      </c>
      <c r="AH176" s="15" t="e">
        <f>IF(SUMIFS(Data!$G:$G,Data!$B:$B,'Interest Rates'!AH$4,Data!$A:$A,'Interest Rates'!$S176)=0,NA(),SUMIFS(Data!$G:$G,Data!$B:$B,'Interest Rates'!AH$4,Data!$A:$A,'Interest Rates'!$S176))</f>
        <v>#N/A</v>
      </c>
      <c r="AI176" s="15">
        <f>IF(SUMIFS(Data!$G:$G,Data!$B:$B,'Interest Rates'!AI$4,Data!$A:$A,'Interest Rates'!$S176)=0,NA(),SUMIFS(Data!$G:$G,Data!$B:$B,'Interest Rates'!AI$4,Data!$A:$A,'Interest Rates'!$S176))</f>
        <v>7.2</v>
      </c>
      <c r="AJ176" s="15">
        <f>IF(SUMIFS(Data!$G:$G,Data!$B:$B,'Interest Rates'!AJ$4,Data!$A:$A,'Interest Rates'!$S176)=0,NA(),SUMIFS(Data!$G:$G,Data!$B:$B,'Interest Rates'!AJ$4,Data!$A:$A,'Interest Rates'!$S176))</f>
        <v>7.38</v>
      </c>
      <c r="AK176" s="15">
        <f>IF(SUMIFS(Data!$G:$G,Data!$B:$B,'Interest Rates'!AK$4,Data!$A:$A,'Interest Rates'!$S176)=0,NA(),SUMIFS(Data!$G:$G,Data!$B:$B,'Interest Rates'!AK$4,Data!$A:$A,'Interest Rates'!$S176))</f>
        <v>7</v>
      </c>
      <c r="AL176" s="15" t="e">
        <f>IF(SUMIFS(Data!$G:$G,Data!$B:$B,'Interest Rates'!AL$4,Data!$A:$A,'Interest Rates'!$S176)=0,NA(),SUMIFS(Data!$G:$G,Data!$B:$B,'Interest Rates'!AL$4,Data!$A:$A,'Interest Rates'!$S176))</f>
        <v>#N/A</v>
      </c>
      <c r="AM176" s="15" t="e">
        <f>IF(SUMIFS(Data!$G:$G,Data!$B:$B,'Interest Rates'!AM$4,Data!$A:$A,'Interest Rates'!$S176)=0,NA(),SUMIFS(Data!$G:$G,Data!$B:$B,'Interest Rates'!AM$4,Data!$A:$A,'Interest Rates'!$S176))</f>
        <v>#N/A</v>
      </c>
    </row>
    <row r="177" spans="19:39" x14ac:dyDescent="0.2">
      <c r="S177" s="28">
        <f t="shared" si="5"/>
        <v>44621</v>
      </c>
      <c r="T177" s="15" t="e">
        <f>IF(SUMIFS(Data!$G:$G,Data!$B:$B,'Interest Rates'!T$4,Data!$A:$A,'Interest Rates'!$S177)=0,NA(),SUMIFS(Data!$G:$G,Data!$B:$B,'Interest Rates'!T$4,Data!$A:$A,'Interest Rates'!$S177))</f>
        <v>#N/A</v>
      </c>
      <c r="U177" s="15" t="e">
        <f>IF(SUMIFS(Data!$G:$G,Data!$B:$B,'Interest Rates'!U$4,Data!$A:$A,'Interest Rates'!$S177)=0,NA(),SUMIFS(Data!$G:$G,Data!$B:$B,'Interest Rates'!U$4,Data!$A:$A,'Interest Rates'!$S177))</f>
        <v>#N/A</v>
      </c>
      <c r="V177" s="15" t="e">
        <f>IF(SUMIFS(Data!$G:$G,Data!$B:$B,'Interest Rates'!V$4,Data!$A:$A,'Interest Rates'!$S177)=0,NA(),SUMIFS(Data!$G:$G,Data!$B:$B,'Interest Rates'!V$4,Data!$A:$A,'Interest Rates'!$S177))</f>
        <v>#N/A</v>
      </c>
      <c r="W177" s="15" t="e">
        <f>IF(SUMIFS(Data!$G:$G,Data!$B:$B,'Interest Rates'!W$4,Data!$A:$A,'Interest Rates'!$S177)=0,NA(),SUMIFS(Data!$G:$G,Data!$B:$B,'Interest Rates'!W$4,Data!$A:$A,'Interest Rates'!$S177))</f>
        <v>#N/A</v>
      </c>
      <c r="X177" s="15" t="e">
        <f>IF(SUMIFS(Data!$G:$G,Data!$B:$B,'Interest Rates'!X$4,Data!$A:$A,'Interest Rates'!$S177)=0,NA(),SUMIFS(Data!$G:$G,Data!$B:$B,'Interest Rates'!X$4,Data!$A:$A,'Interest Rates'!$S177))</f>
        <v>#N/A</v>
      </c>
      <c r="Y177" s="15" t="e">
        <f>IF(SUMIFS(Data!$G:$G,Data!$B:$B,'Interest Rates'!Y$4,Data!$A:$A,'Interest Rates'!$S177)=0,NA(),SUMIFS(Data!$G:$G,Data!$B:$B,'Interest Rates'!Y$4,Data!$A:$A,'Interest Rates'!$S177))</f>
        <v>#N/A</v>
      </c>
      <c r="Z177" s="15" t="e">
        <f>IF(SUMIFS(Data!$G:$G,Data!$B:$B,'Interest Rates'!Z$4,Data!$A:$A,'Interest Rates'!$S177)=0,NA(),SUMIFS(Data!$G:$G,Data!$B:$B,'Interest Rates'!Z$4,Data!$A:$A,'Interest Rates'!$S177))</f>
        <v>#N/A</v>
      </c>
      <c r="AA177" s="15" t="e">
        <f>IF(SUMIFS(Data!$G:$G,Data!$B:$B,'Interest Rates'!AA$4,Data!$A:$A,'Interest Rates'!$S177)=0,NA(),SUMIFS(Data!$G:$G,Data!$B:$B,'Interest Rates'!AA$4,Data!$A:$A,'Interest Rates'!$S177))</f>
        <v>#N/A</v>
      </c>
      <c r="AB177" s="15" t="e">
        <f>IF(SUMIFS(Data!$G:$G,Data!$B:$B,'Interest Rates'!AB$4,Data!$A:$A,'Interest Rates'!$S177)=0,NA(),SUMIFS(Data!$G:$G,Data!$B:$B,'Interest Rates'!AB$4,Data!$A:$A,'Interest Rates'!$S177))</f>
        <v>#N/A</v>
      </c>
      <c r="AC177" s="15" t="e">
        <f>IF(SUMIFS(Data!$G:$G,Data!$B:$B,'Interest Rates'!AC$4,Data!$A:$A,'Interest Rates'!$S177)=0,NA(),SUMIFS(Data!$G:$G,Data!$B:$B,'Interest Rates'!AC$4,Data!$A:$A,'Interest Rates'!$S177))</f>
        <v>#N/A</v>
      </c>
      <c r="AD177" s="15" t="e">
        <f>IF(SUMIFS(Data!$G:$G,Data!$B:$B,'Interest Rates'!AD$4,Data!$A:$A,'Interest Rates'!$S177)=0,NA(),SUMIFS(Data!$G:$G,Data!$B:$B,'Interest Rates'!AD$4,Data!$A:$A,'Interest Rates'!$S177))</f>
        <v>#N/A</v>
      </c>
      <c r="AE177" s="15" t="e">
        <f>IF(SUMIFS(Data!$G:$G,Data!$B:$B,'Interest Rates'!AE$4,Data!$A:$A,'Interest Rates'!$S177)=0,NA(),SUMIFS(Data!$G:$G,Data!$B:$B,'Interest Rates'!AE$4,Data!$A:$A,'Interest Rates'!$S177))</f>
        <v>#N/A</v>
      </c>
      <c r="AF177" s="15" t="e">
        <f>IF(SUMIFS(Data!$G:$G,Data!$B:$B,'Interest Rates'!AF$4,Data!$A:$A,'Interest Rates'!$S177)=0,NA(),SUMIFS(Data!$G:$G,Data!$B:$B,'Interest Rates'!AF$4,Data!$A:$A,'Interest Rates'!$S177))</f>
        <v>#N/A</v>
      </c>
      <c r="AG177" s="15" t="e">
        <f>IF(SUMIFS(Data!$G:$G,Data!$B:$B,'Interest Rates'!AG$4,Data!$A:$A,'Interest Rates'!$S177)=0,NA(),SUMIFS(Data!$G:$G,Data!$B:$B,'Interest Rates'!AG$4,Data!$A:$A,'Interest Rates'!$S177))</f>
        <v>#N/A</v>
      </c>
      <c r="AH177" s="15" t="e">
        <f>IF(SUMIFS(Data!$G:$G,Data!$B:$B,'Interest Rates'!AH$4,Data!$A:$A,'Interest Rates'!$S177)=0,NA(),SUMIFS(Data!$G:$G,Data!$B:$B,'Interest Rates'!AH$4,Data!$A:$A,'Interest Rates'!$S177))</f>
        <v>#N/A</v>
      </c>
      <c r="AI177" s="15">
        <f>IF(SUMIFS(Data!$G:$G,Data!$B:$B,'Interest Rates'!AI$4,Data!$A:$A,'Interest Rates'!$S177)=0,NA(),SUMIFS(Data!$G:$G,Data!$B:$B,'Interest Rates'!AI$4,Data!$A:$A,'Interest Rates'!$S177))</f>
        <v>8</v>
      </c>
      <c r="AJ177" s="15">
        <f>IF(SUMIFS(Data!$G:$G,Data!$B:$B,'Interest Rates'!AJ$4,Data!$A:$A,'Interest Rates'!$S177)=0,NA(),SUMIFS(Data!$G:$G,Data!$B:$B,'Interest Rates'!AJ$4,Data!$A:$A,'Interest Rates'!$S177))</f>
        <v>8.2249999999999996</v>
      </c>
      <c r="AK177" s="15">
        <f>IF(SUMIFS(Data!$G:$G,Data!$B:$B,'Interest Rates'!AK$4,Data!$A:$A,'Interest Rates'!$S177)=0,NA(),SUMIFS(Data!$G:$G,Data!$B:$B,'Interest Rates'!AK$4,Data!$A:$A,'Interest Rates'!$S177))</f>
        <v>7</v>
      </c>
      <c r="AL177" s="15" t="e">
        <f>IF(SUMIFS(Data!$G:$G,Data!$B:$B,'Interest Rates'!AL$4,Data!$A:$A,'Interest Rates'!$S177)=0,NA(),SUMIFS(Data!$G:$G,Data!$B:$B,'Interest Rates'!AL$4,Data!$A:$A,'Interest Rates'!$S177))</f>
        <v>#N/A</v>
      </c>
      <c r="AM177" s="15" t="e">
        <f>IF(SUMIFS(Data!$G:$G,Data!$B:$B,'Interest Rates'!AM$4,Data!$A:$A,'Interest Rates'!$S177)=0,NA(),SUMIFS(Data!$G:$G,Data!$B:$B,'Interest Rates'!AM$4,Data!$A:$A,'Interest Rates'!$S177))</f>
        <v>#N/A</v>
      </c>
    </row>
    <row r="178" spans="19:39" x14ac:dyDescent="0.2">
      <c r="S178" s="28">
        <f t="shared" si="5"/>
        <v>44652</v>
      </c>
      <c r="T178" s="15" t="e">
        <f>IF(SUMIFS(Data!$G:$G,Data!$B:$B,'Interest Rates'!T$4,Data!$A:$A,'Interest Rates'!$S178)=0,NA(),SUMIFS(Data!$G:$G,Data!$B:$B,'Interest Rates'!T$4,Data!$A:$A,'Interest Rates'!$S178))</f>
        <v>#N/A</v>
      </c>
      <c r="U178" s="15" t="e">
        <f>IF(SUMIFS(Data!$G:$G,Data!$B:$B,'Interest Rates'!U$4,Data!$A:$A,'Interest Rates'!$S178)=0,NA(),SUMIFS(Data!$G:$G,Data!$B:$B,'Interest Rates'!U$4,Data!$A:$A,'Interest Rates'!$S178))</f>
        <v>#N/A</v>
      </c>
      <c r="V178" s="15" t="e">
        <f>IF(SUMIFS(Data!$G:$G,Data!$B:$B,'Interest Rates'!V$4,Data!$A:$A,'Interest Rates'!$S178)=0,NA(),SUMIFS(Data!$G:$G,Data!$B:$B,'Interest Rates'!V$4,Data!$A:$A,'Interest Rates'!$S178))</f>
        <v>#N/A</v>
      </c>
      <c r="W178" s="15" t="e">
        <f>IF(SUMIFS(Data!$G:$G,Data!$B:$B,'Interest Rates'!W$4,Data!$A:$A,'Interest Rates'!$S178)=0,NA(),SUMIFS(Data!$G:$G,Data!$B:$B,'Interest Rates'!W$4,Data!$A:$A,'Interest Rates'!$S178))</f>
        <v>#N/A</v>
      </c>
      <c r="X178" s="15" t="e">
        <f>IF(SUMIFS(Data!$G:$G,Data!$B:$B,'Interest Rates'!X$4,Data!$A:$A,'Interest Rates'!$S178)=0,NA(),SUMIFS(Data!$G:$G,Data!$B:$B,'Interest Rates'!X$4,Data!$A:$A,'Interest Rates'!$S178))</f>
        <v>#N/A</v>
      </c>
      <c r="Y178" s="15" t="e">
        <f>IF(SUMIFS(Data!$G:$G,Data!$B:$B,'Interest Rates'!Y$4,Data!$A:$A,'Interest Rates'!$S178)=0,NA(),SUMIFS(Data!$G:$G,Data!$B:$B,'Interest Rates'!Y$4,Data!$A:$A,'Interest Rates'!$S178))</f>
        <v>#N/A</v>
      </c>
      <c r="Z178" s="15" t="e">
        <f>IF(SUMIFS(Data!$G:$G,Data!$B:$B,'Interest Rates'!Z$4,Data!$A:$A,'Interest Rates'!$S178)=0,NA(),SUMIFS(Data!$G:$G,Data!$B:$B,'Interest Rates'!Z$4,Data!$A:$A,'Interest Rates'!$S178))</f>
        <v>#N/A</v>
      </c>
      <c r="AA178" s="15" t="e">
        <f>IF(SUMIFS(Data!$G:$G,Data!$B:$B,'Interest Rates'!AA$4,Data!$A:$A,'Interest Rates'!$S178)=0,NA(),SUMIFS(Data!$G:$G,Data!$B:$B,'Interest Rates'!AA$4,Data!$A:$A,'Interest Rates'!$S178))</f>
        <v>#N/A</v>
      </c>
      <c r="AB178" s="15" t="e">
        <f>IF(SUMIFS(Data!$G:$G,Data!$B:$B,'Interest Rates'!AB$4,Data!$A:$A,'Interest Rates'!$S178)=0,NA(),SUMIFS(Data!$G:$G,Data!$B:$B,'Interest Rates'!AB$4,Data!$A:$A,'Interest Rates'!$S178))</f>
        <v>#N/A</v>
      </c>
      <c r="AC178" s="15" t="e">
        <f>IF(SUMIFS(Data!$G:$G,Data!$B:$B,'Interest Rates'!AC$4,Data!$A:$A,'Interest Rates'!$S178)=0,NA(),SUMIFS(Data!$G:$G,Data!$B:$B,'Interest Rates'!AC$4,Data!$A:$A,'Interest Rates'!$S178))</f>
        <v>#N/A</v>
      </c>
      <c r="AD178" s="15" t="e">
        <f>IF(SUMIFS(Data!$G:$G,Data!$B:$B,'Interest Rates'!AD$4,Data!$A:$A,'Interest Rates'!$S178)=0,NA(),SUMIFS(Data!$G:$G,Data!$B:$B,'Interest Rates'!AD$4,Data!$A:$A,'Interest Rates'!$S178))</f>
        <v>#N/A</v>
      </c>
      <c r="AE178" s="15" t="e">
        <f>IF(SUMIFS(Data!$G:$G,Data!$B:$B,'Interest Rates'!AE$4,Data!$A:$A,'Interest Rates'!$S178)=0,NA(),SUMIFS(Data!$G:$G,Data!$B:$B,'Interest Rates'!AE$4,Data!$A:$A,'Interest Rates'!$S178))</f>
        <v>#N/A</v>
      </c>
      <c r="AF178" s="15" t="e">
        <f>IF(SUMIFS(Data!$G:$G,Data!$B:$B,'Interest Rates'!AF$4,Data!$A:$A,'Interest Rates'!$S178)=0,NA(),SUMIFS(Data!$G:$G,Data!$B:$B,'Interest Rates'!AF$4,Data!$A:$A,'Interest Rates'!$S178))</f>
        <v>#N/A</v>
      </c>
      <c r="AG178" s="15" t="e">
        <f>IF(SUMIFS(Data!$G:$G,Data!$B:$B,'Interest Rates'!AG$4,Data!$A:$A,'Interest Rates'!$S178)=0,NA(),SUMIFS(Data!$G:$G,Data!$B:$B,'Interest Rates'!AG$4,Data!$A:$A,'Interest Rates'!$S178))</f>
        <v>#N/A</v>
      </c>
      <c r="AH178" s="15" t="e">
        <f>IF(SUMIFS(Data!$G:$G,Data!$B:$B,'Interest Rates'!AH$4,Data!$A:$A,'Interest Rates'!$S178)=0,NA(),SUMIFS(Data!$G:$G,Data!$B:$B,'Interest Rates'!AH$4,Data!$A:$A,'Interest Rates'!$S178))</f>
        <v>#N/A</v>
      </c>
      <c r="AI178" s="15">
        <f>IF(SUMIFS(Data!$G:$G,Data!$B:$B,'Interest Rates'!AI$4,Data!$A:$A,'Interest Rates'!$S178)=0,NA(),SUMIFS(Data!$G:$G,Data!$B:$B,'Interest Rates'!AI$4,Data!$A:$A,'Interest Rates'!$S178))</f>
        <v>8.2550000000000008</v>
      </c>
      <c r="AJ178" s="15">
        <f>IF(SUMIFS(Data!$G:$G,Data!$B:$B,'Interest Rates'!AJ$4,Data!$A:$A,'Interest Rates'!$S178)=0,NA(),SUMIFS(Data!$G:$G,Data!$B:$B,'Interest Rates'!AJ$4,Data!$A:$A,'Interest Rates'!$S178))</f>
        <v>8.3000000000000007</v>
      </c>
      <c r="AK178" s="15">
        <f>IF(SUMIFS(Data!$G:$G,Data!$B:$B,'Interest Rates'!AK$4,Data!$A:$A,'Interest Rates'!$S178)=0,NA(),SUMIFS(Data!$G:$G,Data!$B:$B,'Interest Rates'!AK$4,Data!$A:$A,'Interest Rates'!$S178))</f>
        <v>7.3</v>
      </c>
      <c r="AL178" s="15" t="e">
        <f>IF(SUMIFS(Data!$G:$G,Data!$B:$B,'Interest Rates'!AL$4,Data!$A:$A,'Interest Rates'!$S178)=0,NA(),SUMIFS(Data!$G:$G,Data!$B:$B,'Interest Rates'!AL$4,Data!$A:$A,'Interest Rates'!$S178))</f>
        <v>#N/A</v>
      </c>
      <c r="AM178" s="15" t="e">
        <f>IF(SUMIFS(Data!$G:$G,Data!$B:$B,'Interest Rates'!AM$4,Data!$A:$A,'Interest Rates'!$S178)=0,NA(),SUMIFS(Data!$G:$G,Data!$B:$B,'Interest Rates'!AM$4,Data!$A:$A,'Interest Rates'!$S178))</f>
        <v>#N/A</v>
      </c>
    </row>
    <row r="179" spans="19:39" x14ac:dyDescent="0.2">
      <c r="S179" s="28">
        <f t="shared" si="5"/>
        <v>44682</v>
      </c>
      <c r="T179" s="15" t="e">
        <f>IF(SUMIFS(Data!$G:$G,Data!$B:$B,'Interest Rates'!T$4,Data!$A:$A,'Interest Rates'!$S179)=0,NA(),SUMIFS(Data!$G:$G,Data!$B:$B,'Interest Rates'!T$4,Data!$A:$A,'Interest Rates'!$S179))</f>
        <v>#N/A</v>
      </c>
      <c r="U179" s="15" t="e">
        <f>IF(SUMIFS(Data!$G:$G,Data!$B:$B,'Interest Rates'!U$4,Data!$A:$A,'Interest Rates'!$S179)=0,NA(),SUMIFS(Data!$G:$G,Data!$B:$B,'Interest Rates'!U$4,Data!$A:$A,'Interest Rates'!$S179))</f>
        <v>#N/A</v>
      </c>
      <c r="V179" s="15" t="e">
        <f>IF(SUMIFS(Data!$G:$G,Data!$B:$B,'Interest Rates'!V$4,Data!$A:$A,'Interest Rates'!$S179)=0,NA(),SUMIFS(Data!$G:$G,Data!$B:$B,'Interest Rates'!V$4,Data!$A:$A,'Interest Rates'!$S179))</f>
        <v>#N/A</v>
      </c>
      <c r="W179" s="15" t="e">
        <f>IF(SUMIFS(Data!$G:$G,Data!$B:$B,'Interest Rates'!W$4,Data!$A:$A,'Interest Rates'!$S179)=0,NA(),SUMIFS(Data!$G:$G,Data!$B:$B,'Interest Rates'!W$4,Data!$A:$A,'Interest Rates'!$S179))</f>
        <v>#N/A</v>
      </c>
      <c r="X179" s="15" t="e">
        <f>IF(SUMIFS(Data!$G:$G,Data!$B:$B,'Interest Rates'!X$4,Data!$A:$A,'Interest Rates'!$S179)=0,NA(),SUMIFS(Data!$G:$G,Data!$B:$B,'Interest Rates'!X$4,Data!$A:$A,'Interest Rates'!$S179))</f>
        <v>#N/A</v>
      </c>
      <c r="Y179" s="15" t="e">
        <f>IF(SUMIFS(Data!$G:$G,Data!$B:$B,'Interest Rates'!Y$4,Data!$A:$A,'Interest Rates'!$S179)=0,NA(),SUMIFS(Data!$G:$G,Data!$B:$B,'Interest Rates'!Y$4,Data!$A:$A,'Interest Rates'!$S179))</f>
        <v>#N/A</v>
      </c>
      <c r="Z179" s="15" t="e">
        <f>IF(SUMIFS(Data!$G:$G,Data!$B:$B,'Interest Rates'!Z$4,Data!$A:$A,'Interest Rates'!$S179)=0,NA(),SUMIFS(Data!$G:$G,Data!$B:$B,'Interest Rates'!Z$4,Data!$A:$A,'Interest Rates'!$S179))</f>
        <v>#N/A</v>
      </c>
      <c r="AA179" s="15" t="e">
        <f>IF(SUMIFS(Data!$G:$G,Data!$B:$B,'Interest Rates'!AA$4,Data!$A:$A,'Interest Rates'!$S179)=0,NA(),SUMIFS(Data!$G:$G,Data!$B:$B,'Interest Rates'!AA$4,Data!$A:$A,'Interest Rates'!$S179))</f>
        <v>#N/A</v>
      </c>
      <c r="AB179" s="15" t="e">
        <f>IF(SUMIFS(Data!$G:$G,Data!$B:$B,'Interest Rates'!AB$4,Data!$A:$A,'Interest Rates'!$S179)=0,NA(),SUMIFS(Data!$G:$G,Data!$B:$B,'Interest Rates'!AB$4,Data!$A:$A,'Interest Rates'!$S179))</f>
        <v>#N/A</v>
      </c>
      <c r="AC179" s="15" t="e">
        <f>IF(SUMIFS(Data!$G:$G,Data!$B:$B,'Interest Rates'!AC$4,Data!$A:$A,'Interest Rates'!$S179)=0,NA(),SUMIFS(Data!$G:$G,Data!$B:$B,'Interest Rates'!AC$4,Data!$A:$A,'Interest Rates'!$S179))</f>
        <v>#N/A</v>
      </c>
      <c r="AD179" s="15" t="e">
        <f>IF(SUMIFS(Data!$G:$G,Data!$B:$B,'Interest Rates'!AD$4,Data!$A:$A,'Interest Rates'!$S179)=0,NA(),SUMIFS(Data!$G:$G,Data!$B:$B,'Interest Rates'!AD$4,Data!$A:$A,'Interest Rates'!$S179))</f>
        <v>#N/A</v>
      </c>
      <c r="AE179" s="15" t="e">
        <f>IF(SUMIFS(Data!$G:$G,Data!$B:$B,'Interest Rates'!AE$4,Data!$A:$A,'Interest Rates'!$S179)=0,NA(),SUMIFS(Data!$G:$G,Data!$B:$B,'Interest Rates'!AE$4,Data!$A:$A,'Interest Rates'!$S179))</f>
        <v>#N/A</v>
      </c>
      <c r="AF179" s="15" t="e">
        <f>IF(SUMIFS(Data!$G:$G,Data!$B:$B,'Interest Rates'!AF$4,Data!$A:$A,'Interest Rates'!$S179)=0,NA(),SUMIFS(Data!$G:$G,Data!$B:$B,'Interest Rates'!AF$4,Data!$A:$A,'Interest Rates'!$S179))</f>
        <v>#N/A</v>
      </c>
      <c r="AG179" s="15" t="e">
        <f>IF(SUMIFS(Data!$G:$G,Data!$B:$B,'Interest Rates'!AG$4,Data!$A:$A,'Interest Rates'!$S179)=0,NA(),SUMIFS(Data!$G:$G,Data!$B:$B,'Interest Rates'!AG$4,Data!$A:$A,'Interest Rates'!$S179))</f>
        <v>#N/A</v>
      </c>
      <c r="AH179" s="15" t="e">
        <f>IF(SUMIFS(Data!$G:$G,Data!$B:$B,'Interest Rates'!AH$4,Data!$A:$A,'Interest Rates'!$S179)=0,NA(),SUMIFS(Data!$G:$G,Data!$B:$B,'Interest Rates'!AH$4,Data!$A:$A,'Interest Rates'!$S179))</f>
        <v>#N/A</v>
      </c>
      <c r="AI179" s="15">
        <f>IF(SUMIFS(Data!$G:$G,Data!$B:$B,'Interest Rates'!AI$4,Data!$A:$A,'Interest Rates'!$S179)=0,NA(),SUMIFS(Data!$G:$G,Data!$B:$B,'Interest Rates'!AI$4,Data!$A:$A,'Interest Rates'!$S179))</f>
        <v>8.6999999999999993</v>
      </c>
      <c r="AJ179" s="15">
        <f>IF(SUMIFS(Data!$G:$G,Data!$B:$B,'Interest Rates'!AJ$4,Data!$A:$A,'Interest Rates'!$S179)=0,NA(),SUMIFS(Data!$G:$G,Data!$B:$B,'Interest Rates'!AJ$4,Data!$A:$A,'Interest Rates'!$S179))</f>
        <v>8.5</v>
      </c>
      <c r="AK179" s="15">
        <f>IF(SUMIFS(Data!$G:$G,Data!$B:$B,'Interest Rates'!AK$4,Data!$A:$A,'Interest Rates'!$S179)=0,NA(),SUMIFS(Data!$G:$G,Data!$B:$B,'Interest Rates'!AK$4,Data!$A:$A,'Interest Rates'!$S179))</f>
        <v>7.51</v>
      </c>
      <c r="AL179" s="15" t="e">
        <f>IF(SUMIFS(Data!$G:$G,Data!$B:$B,'Interest Rates'!AL$4,Data!$A:$A,'Interest Rates'!$S179)=0,NA(),SUMIFS(Data!$G:$G,Data!$B:$B,'Interest Rates'!AL$4,Data!$A:$A,'Interest Rates'!$S179))</f>
        <v>#N/A</v>
      </c>
      <c r="AM179" s="15" t="e">
        <f>IF(SUMIFS(Data!$G:$G,Data!$B:$B,'Interest Rates'!AM$4,Data!$A:$A,'Interest Rates'!$S179)=0,NA(),SUMIFS(Data!$G:$G,Data!$B:$B,'Interest Rates'!AM$4,Data!$A:$A,'Interest Rates'!$S179))</f>
        <v>#N/A</v>
      </c>
    </row>
    <row r="180" spans="19:39" x14ac:dyDescent="0.2">
      <c r="S180" s="28">
        <f t="shared" si="5"/>
        <v>44713</v>
      </c>
      <c r="T180" s="15" t="e">
        <f>IF(SUMIFS(Data!$G:$G,Data!$B:$B,'Interest Rates'!T$4,Data!$A:$A,'Interest Rates'!$S180)=0,NA(),SUMIFS(Data!$G:$G,Data!$B:$B,'Interest Rates'!T$4,Data!$A:$A,'Interest Rates'!$S180))</f>
        <v>#N/A</v>
      </c>
      <c r="U180" s="15" t="e">
        <f>IF(SUMIFS(Data!$G:$G,Data!$B:$B,'Interest Rates'!U$4,Data!$A:$A,'Interest Rates'!$S180)=0,NA(),SUMIFS(Data!$G:$G,Data!$B:$B,'Interest Rates'!U$4,Data!$A:$A,'Interest Rates'!$S180))</f>
        <v>#N/A</v>
      </c>
      <c r="V180" s="15" t="e">
        <f>IF(SUMIFS(Data!$G:$G,Data!$B:$B,'Interest Rates'!V$4,Data!$A:$A,'Interest Rates'!$S180)=0,NA(),SUMIFS(Data!$G:$G,Data!$B:$B,'Interest Rates'!V$4,Data!$A:$A,'Interest Rates'!$S180))</f>
        <v>#N/A</v>
      </c>
      <c r="W180" s="15" t="e">
        <f>IF(SUMIFS(Data!$G:$G,Data!$B:$B,'Interest Rates'!W$4,Data!$A:$A,'Interest Rates'!$S180)=0,NA(),SUMIFS(Data!$G:$G,Data!$B:$B,'Interest Rates'!W$4,Data!$A:$A,'Interest Rates'!$S180))</f>
        <v>#N/A</v>
      </c>
      <c r="X180" s="15" t="e">
        <f>IF(SUMIFS(Data!$G:$G,Data!$B:$B,'Interest Rates'!X$4,Data!$A:$A,'Interest Rates'!$S180)=0,NA(),SUMIFS(Data!$G:$G,Data!$B:$B,'Interest Rates'!X$4,Data!$A:$A,'Interest Rates'!$S180))</f>
        <v>#N/A</v>
      </c>
      <c r="Y180" s="15" t="e">
        <f>IF(SUMIFS(Data!$G:$G,Data!$B:$B,'Interest Rates'!Y$4,Data!$A:$A,'Interest Rates'!$S180)=0,NA(),SUMIFS(Data!$G:$G,Data!$B:$B,'Interest Rates'!Y$4,Data!$A:$A,'Interest Rates'!$S180))</f>
        <v>#N/A</v>
      </c>
      <c r="Z180" s="15" t="e">
        <f>IF(SUMIFS(Data!$G:$G,Data!$B:$B,'Interest Rates'!Z$4,Data!$A:$A,'Interest Rates'!$S180)=0,NA(),SUMIFS(Data!$G:$G,Data!$B:$B,'Interest Rates'!Z$4,Data!$A:$A,'Interest Rates'!$S180))</f>
        <v>#N/A</v>
      </c>
      <c r="AA180" s="15" t="e">
        <f>IF(SUMIFS(Data!$G:$G,Data!$B:$B,'Interest Rates'!AA$4,Data!$A:$A,'Interest Rates'!$S180)=0,NA(),SUMIFS(Data!$G:$G,Data!$B:$B,'Interest Rates'!AA$4,Data!$A:$A,'Interest Rates'!$S180))</f>
        <v>#N/A</v>
      </c>
      <c r="AB180" s="15" t="e">
        <f>IF(SUMIFS(Data!$G:$G,Data!$B:$B,'Interest Rates'!AB$4,Data!$A:$A,'Interest Rates'!$S180)=0,NA(),SUMIFS(Data!$G:$G,Data!$B:$B,'Interest Rates'!AB$4,Data!$A:$A,'Interest Rates'!$S180))</f>
        <v>#N/A</v>
      </c>
      <c r="AC180" s="15" t="e">
        <f>IF(SUMIFS(Data!$G:$G,Data!$B:$B,'Interest Rates'!AC$4,Data!$A:$A,'Interest Rates'!$S180)=0,NA(),SUMIFS(Data!$G:$G,Data!$B:$B,'Interest Rates'!AC$4,Data!$A:$A,'Interest Rates'!$S180))</f>
        <v>#N/A</v>
      </c>
      <c r="AD180" s="15" t="e">
        <f>IF(SUMIFS(Data!$G:$G,Data!$B:$B,'Interest Rates'!AD$4,Data!$A:$A,'Interest Rates'!$S180)=0,NA(),SUMIFS(Data!$G:$G,Data!$B:$B,'Interest Rates'!AD$4,Data!$A:$A,'Interest Rates'!$S180))</f>
        <v>#N/A</v>
      </c>
      <c r="AE180" s="15" t="e">
        <f>IF(SUMIFS(Data!$G:$G,Data!$B:$B,'Interest Rates'!AE$4,Data!$A:$A,'Interest Rates'!$S180)=0,NA(),SUMIFS(Data!$G:$G,Data!$B:$B,'Interest Rates'!AE$4,Data!$A:$A,'Interest Rates'!$S180))</f>
        <v>#N/A</v>
      </c>
      <c r="AF180" s="15" t="e">
        <f>IF(SUMIFS(Data!$G:$G,Data!$B:$B,'Interest Rates'!AF$4,Data!$A:$A,'Interest Rates'!$S180)=0,NA(),SUMIFS(Data!$G:$G,Data!$B:$B,'Interest Rates'!AF$4,Data!$A:$A,'Interest Rates'!$S180))</f>
        <v>#N/A</v>
      </c>
      <c r="AG180" s="15" t="e">
        <f>IF(SUMIFS(Data!$G:$G,Data!$B:$B,'Interest Rates'!AG$4,Data!$A:$A,'Interest Rates'!$S180)=0,NA(),SUMIFS(Data!$G:$G,Data!$B:$B,'Interest Rates'!AG$4,Data!$A:$A,'Interest Rates'!$S180))</f>
        <v>#N/A</v>
      </c>
      <c r="AH180" s="15" t="e">
        <f>IF(SUMIFS(Data!$G:$G,Data!$B:$B,'Interest Rates'!AH$4,Data!$A:$A,'Interest Rates'!$S180)=0,NA(),SUMIFS(Data!$G:$G,Data!$B:$B,'Interest Rates'!AH$4,Data!$A:$A,'Interest Rates'!$S180))</f>
        <v>#N/A</v>
      </c>
      <c r="AI180" s="15">
        <f>IF(SUMIFS(Data!$G:$G,Data!$B:$B,'Interest Rates'!AI$4,Data!$A:$A,'Interest Rates'!$S180)=0,NA(),SUMIFS(Data!$G:$G,Data!$B:$B,'Interest Rates'!AI$4,Data!$A:$A,'Interest Rates'!$S180))</f>
        <v>9.5</v>
      </c>
      <c r="AJ180" s="15">
        <f>IF(SUMIFS(Data!$G:$G,Data!$B:$B,'Interest Rates'!AJ$4,Data!$A:$A,'Interest Rates'!$S180)=0,NA(),SUMIFS(Data!$G:$G,Data!$B:$B,'Interest Rates'!AJ$4,Data!$A:$A,'Interest Rates'!$S180))</f>
        <v>9.0299999999999994</v>
      </c>
      <c r="AK180" s="15">
        <f>IF(SUMIFS(Data!$G:$G,Data!$B:$B,'Interest Rates'!AK$4,Data!$A:$A,'Interest Rates'!$S180)=0,NA(),SUMIFS(Data!$G:$G,Data!$B:$B,'Interest Rates'!AK$4,Data!$A:$A,'Interest Rates'!$S180))</f>
        <v>8.4949999999999992</v>
      </c>
      <c r="AL180" s="15" t="e">
        <f>IF(SUMIFS(Data!$G:$G,Data!$B:$B,'Interest Rates'!AL$4,Data!$A:$A,'Interest Rates'!$S180)=0,NA(),SUMIFS(Data!$G:$G,Data!$B:$B,'Interest Rates'!AL$4,Data!$A:$A,'Interest Rates'!$S180))</f>
        <v>#N/A</v>
      </c>
      <c r="AM180" s="15" t="e">
        <f>IF(SUMIFS(Data!$G:$G,Data!$B:$B,'Interest Rates'!AM$4,Data!$A:$A,'Interest Rates'!$S180)=0,NA(),SUMIFS(Data!$G:$G,Data!$B:$B,'Interest Rates'!AM$4,Data!$A:$A,'Interest Rates'!$S180))</f>
        <v>#N/A</v>
      </c>
    </row>
    <row r="181" spans="19:39" x14ac:dyDescent="0.2">
      <c r="S181" s="28">
        <f t="shared" si="5"/>
        <v>44743</v>
      </c>
      <c r="T181" s="15" t="e">
        <f>IF(SUMIFS(Data!$G:$G,Data!$B:$B,'Interest Rates'!T$4,Data!$A:$A,'Interest Rates'!$S181)=0,NA(),SUMIFS(Data!$G:$G,Data!$B:$B,'Interest Rates'!T$4,Data!$A:$A,'Interest Rates'!$S181))</f>
        <v>#N/A</v>
      </c>
      <c r="U181" s="15" t="e">
        <f>IF(SUMIFS(Data!$G:$G,Data!$B:$B,'Interest Rates'!U$4,Data!$A:$A,'Interest Rates'!$S181)=0,NA(),SUMIFS(Data!$G:$G,Data!$B:$B,'Interest Rates'!U$4,Data!$A:$A,'Interest Rates'!$S181))</f>
        <v>#N/A</v>
      </c>
      <c r="V181" s="15" t="e">
        <f>IF(SUMIFS(Data!$G:$G,Data!$B:$B,'Interest Rates'!V$4,Data!$A:$A,'Interest Rates'!$S181)=0,NA(),SUMIFS(Data!$G:$G,Data!$B:$B,'Interest Rates'!V$4,Data!$A:$A,'Interest Rates'!$S181))</f>
        <v>#N/A</v>
      </c>
      <c r="W181" s="15" t="e">
        <f>IF(SUMIFS(Data!$G:$G,Data!$B:$B,'Interest Rates'!W$4,Data!$A:$A,'Interest Rates'!$S181)=0,NA(),SUMIFS(Data!$G:$G,Data!$B:$B,'Interest Rates'!W$4,Data!$A:$A,'Interest Rates'!$S181))</f>
        <v>#N/A</v>
      </c>
      <c r="X181" s="15" t="e">
        <f>IF(SUMIFS(Data!$G:$G,Data!$B:$B,'Interest Rates'!X$4,Data!$A:$A,'Interest Rates'!$S181)=0,NA(),SUMIFS(Data!$G:$G,Data!$B:$B,'Interest Rates'!X$4,Data!$A:$A,'Interest Rates'!$S181))</f>
        <v>#N/A</v>
      </c>
      <c r="Y181" s="15" t="e">
        <f>IF(SUMIFS(Data!$G:$G,Data!$B:$B,'Interest Rates'!Y$4,Data!$A:$A,'Interest Rates'!$S181)=0,NA(),SUMIFS(Data!$G:$G,Data!$B:$B,'Interest Rates'!Y$4,Data!$A:$A,'Interest Rates'!$S181))</f>
        <v>#N/A</v>
      </c>
      <c r="Z181" s="15" t="e">
        <f>IF(SUMIFS(Data!$G:$G,Data!$B:$B,'Interest Rates'!Z$4,Data!$A:$A,'Interest Rates'!$S181)=0,NA(),SUMIFS(Data!$G:$G,Data!$B:$B,'Interest Rates'!Z$4,Data!$A:$A,'Interest Rates'!$S181))</f>
        <v>#N/A</v>
      </c>
      <c r="AA181" s="15" t="e">
        <f>IF(SUMIFS(Data!$G:$G,Data!$B:$B,'Interest Rates'!AA$4,Data!$A:$A,'Interest Rates'!$S181)=0,NA(),SUMIFS(Data!$G:$G,Data!$B:$B,'Interest Rates'!AA$4,Data!$A:$A,'Interest Rates'!$S181))</f>
        <v>#N/A</v>
      </c>
      <c r="AB181" s="15" t="e">
        <f>IF(SUMIFS(Data!$G:$G,Data!$B:$B,'Interest Rates'!AB$4,Data!$A:$A,'Interest Rates'!$S181)=0,NA(),SUMIFS(Data!$G:$G,Data!$B:$B,'Interest Rates'!AB$4,Data!$A:$A,'Interest Rates'!$S181))</f>
        <v>#N/A</v>
      </c>
      <c r="AC181" s="15" t="e">
        <f>IF(SUMIFS(Data!$G:$G,Data!$B:$B,'Interest Rates'!AC$4,Data!$A:$A,'Interest Rates'!$S181)=0,NA(),SUMIFS(Data!$G:$G,Data!$B:$B,'Interest Rates'!AC$4,Data!$A:$A,'Interest Rates'!$S181))</f>
        <v>#N/A</v>
      </c>
      <c r="AD181" s="15" t="e">
        <f>IF(SUMIFS(Data!$G:$G,Data!$B:$B,'Interest Rates'!AD$4,Data!$A:$A,'Interest Rates'!$S181)=0,NA(),SUMIFS(Data!$G:$G,Data!$B:$B,'Interest Rates'!AD$4,Data!$A:$A,'Interest Rates'!$S181))</f>
        <v>#N/A</v>
      </c>
      <c r="AE181" s="15" t="e">
        <f>IF(SUMIFS(Data!$G:$G,Data!$B:$B,'Interest Rates'!AE$4,Data!$A:$A,'Interest Rates'!$S181)=0,NA(),SUMIFS(Data!$G:$G,Data!$B:$B,'Interest Rates'!AE$4,Data!$A:$A,'Interest Rates'!$S181))</f>
        <v>#N/A</v>
      </c>
      <c r="AF181" s="15" t="e">
        <f>IF(SUMIFS(Data!$G:$G,Data!$B:$B,'Interest Rates'!AF$4,Data!$A:$A,'Interest Rates'!$S181)=0,NA(),SUMIFS(Data!$G:$G,Data!$B:$B,'Interest Rates'!AF$4,Data!$A:$A,'Interest Rates'!$S181))</f>
        <v>#N/A</v>
      </c>
      <c r="AG181" s="15" t="e">
        <f>IF(SUMIFS(Data!$G:$G,Data!$B:$B,'Interest Rates'!AG$4,Data!$A:$A,'Interest Rates'!$S181)=0,NA(),SUMIFS(Data!$G:$G,Data!$B:$B,'Interest Rates'!AG$4,Data!$A:$A,'Interest Rates'!$S181))</f>
        <v>#N/A</v>
      </c>
      <c r="AH181" s="15" t="e">
        <f>IF(SUMIFS(Data!$G:$G,Data!$B:$B,'Interest Rates'!AH$4,Data!$A:$A,'Interest Rates'!$S181)=0,NA(),SUMIFS(Data!$G:$G,Data!$B:$B,'Interest Rates'!AH$4,Data!$A:$A,'Interest Rates'!$S181))</f>
        <v>#N/A</v>
      </c>
      <c r="AI181" s="15">
        <f>IF(SUMIFS(Data!$G:$G,Data!$B:$B,'Interest Rates'!AI$4,Data!$A:$A,'Interest Rates'!$S181)=0,NA(),SUMIFS(Data!$G:$G,Data!$B:$B,'Interest Rates'!AI$4,Data!$A:$A,'Interest Rates'!$S181))</f>
        <v>9.5299999999999994</v>
      </c>
      <c r="AJ181" s="15">
        <f>IF(SUMIFS(Data!$G:$G,Data!$B:$B,'Interest Rates'!AJ$4,Data!$A:$A,'Interest Rates'!$S181)=0,NA(),SUMIFS(Data!$G:$G,Data!$B:$B,'Interest Rates'!AJ$4,Data!$A:$A,'Interest Rates'!$S181))</f>
        <v>9</v>
      </c>
      <c r="AK181" s="15">
        <f>IF(SUMIFS(Data!$G:$G,Data!$B:$B,'Interest Rates'!AK$4,Data!$A:$A,'Interest Rates'!$S181)=0,NA(),SUMIFS(Data!$G:$G,Data!$B:$B,'Interest Rates'!AK$4,Data!$A:$A,'Interest Rates'!$S181))</f>
        <v>8.3000000000000007</v>
      </c>
      <c r="AL181" s="15" t="e">
        <f>IF(SUMIFS(Data!$G:$G,Data!$B:$B,'Interest Rates'!AL$4,Data!$A:$A,'Interest Rates'!$S181)=0,NA(),SUMIFS(Data!$G:$G,Data!$B:$B,'Interest Rates'!AL$4,Data!$A:$A,'Interest Rates'!$S181))</f>
        <v>#N/A</v>
      </c>
      <c r="AM181" s="15" t="e">
        <f>IF(SUMIFS(Data!$G:$G,Data!$B:$B,'Interest Rates'!AM$4,Data!$A:$A,'Interest Rates'!$S181)=0,NA(),SUMIFS(Data!$G:$G,Data!$B:$B,'Interest Rates'!AM$4,Data!$A:$A,'Interest Rates'!$S181))</f>
        <v>#N/A</v>
      </c>
    </row>
    <row r="182" spans="19:39" x14ac:dyDescent="0.2">
      <c r="S182" s="28">
        <f t="shared" si="5"/>
        <v>44774</v>
      </c>
      <c r="T182" s="15" t="e">
        <f>IF(SUMIFS(Data!$G:$G,Data!$B:$B,'Interest Rates'!T$4,Data!$A:$A,'Interest Rates'!$S182)=0,NA(),SUMIFS(Data!$G:$G,Data!$B:$B,'Interest Rates'!T$4,Data!$A:$A,'Interest Rates'!$S182))</f>
        <v>#N/A</v>
      </c>
      <c r="U182" s="15" t="e">
        <f>IF(SUMIFS(Data!$G:$G,Data!$B:$B,'Interest Rates'!U$4,Data!$A:$A,'Interest Rates'!$S182)=0,NA(),SUMIFS(Data!$G:$G,Data!$B:$B,'Interest Rates'!U$4,Data!$A:$A,'Interest Rates'!$S182))</f>
        <v>#N/A</v>
      </c>
      <c r="V182" s="15" t="e">
        <f>IF(SUMIFS(Data!$G:$G,Data!$B:$B,'Interest Rates'!V$4,Data!$A:$A,'Interest Rates'!$S182)=0,NA(),SUMIFS(Data!$G:$G,Data!$B:$B,'Interest Rates'!V$4,Data!$A:$A,'Interest Rates'!$S182))</f>
        <v>#N/A</v>
      </c>
      <c r="W182" s="15" t="e">
        <f>IF(SUMIFS(Data!$G:$G,Data!$B:$B,'Interest Rates'!W$4,Data!$A:$A,'Interest Rates'!$S182)=0,NA(),SUMIFS(Data!$G:$G,Data!$B:$B,'Interest Rates'!W$4,Data!$A:$A,'Interest Rates'!$S182))</f>
        <v>#N/A</v>
      </c>
      <c r="X182" s="15" t="e">
        <f>IF(SUMIFS(Data!$G:$G,Data!$B:$B,'Interest Rates'!X$4,Data!$A:$A,'Interest Rates'!$S182)=0,NA(),SUMIFS(Data!$G:$G,Data!$B:$B,'Interest Rates'!X$4,Data!$A:$A,'Interest Rates'!$S182))</f>
        <v>#N/A</v>
      </c>
      <c r="Y182" s="15" t="e">
        <f>IF(SUMIFS(Data!$G:$G,Data!$B:$B,'Interest Rates'!Y$4,Data!$A:$A,'Interest Rates'!$S182)=0,NA(),SUMIFS(Data!$G:$G,Data!$B:$B,'Interest Rates'!Y$4,Data!$A:$A,'Interest Rates'!$S182))</f>
        <v>#N/A</v>
      </c>
      <c r="Z182" s="15" t="e">
        <f>IF(SUMIFS(Data!$G:$G,Data!$B:$B,'Interest Rates'!Z$4,Data!$A:$A,'Interest Rates'!$S182)=0,NA(),SUMIFS(Data!$G:$G,Data!$B:$B,'Interest Rates'!Z$4,Data!$A:$A,'Interest Rates'!$S182))</f>
        <v>#N/A</v>
      </c>
      <c r="AA182" s="15" t="e">
        <f>IF(SUMIFS(Data!$G:$G,Data!$B:$B,'Interest Rates'!AA$4,Data!$A:$A,'Interest Rates'!$S182)=0,NA(),SUMIFS(Data!$G:$G,Data!$B:$B,'Interest Rates'!AA$4,Data!$A:$A,'Interest Rates'!$S182))</f>
        <v>#N/A</v>
      </c>
      <c r="AB182" s="15" t="e">
        <f>IF(SUMIFS(Data!$G:$G,Data!$B:$B,'Interest Rates'!AB$4,Data!$A:$A,'Interest Rates'!$S182)=0,NA(),SUMIFS(Data!$G:$G,Data!$B:$B,'Interest Rates'!AB$4,Data!$A:$A,'Interest Rates'!$S182))</f>
        <v>#N/A</v>
      </c>
      <c r="AC182" s="15" t="e">
        <f>IF(SUMIFS(Data!$G:$G,Data!$B:$B,'Interest Rates'!AC$4,Data!$A:$A,'Interest Rates'!$S182)=0,NA(),SUMIFS(Data!$G:$G,Data!$B:$B,'Interest Rates'!AC$4,Data!$A:$A,'Interest Rates'!$S182))</f>
        <v>#N/A</v>
      </c>
      <c r="AD182" s="15" t="e">
        <f>IF(SUMIFS(Data!$G:$G,Data!$B:$B,'Interest Rates'!AD$4,Data!$A:$A,'Interest Rates'!$S182)=0,NA(),SUMIFS(Data!$G:$G,Data!$B:$B,'Interest Rates'!AD$4,Data!$A:$A,'Interest Rates'!$S182))</f>
        <v>#N/A</v>
      </c>
      <c r="AE182" s="15" t="e">
        <f>IF(SUMIFS(Data!$G:$G,Data!$B:$B,'Interest Rates'!AE$4,Data!$A:$A,'Interest Rates'!$S182)=0,NA(),SUMIFS(Data!$G:$G,Data!$B:$B,'Interest Rates'!AE$4,Data!$A:$A,'Interest Rates'!$S182))</f>
        <v>#N/A</v>
      </c>
      <c r="AF182" s="15" t="e">
        <f>IF(SUMIFS(Data!$G:$G,Data!$B:$B,'Interest Rates'!AF$4,Data!$A:$A,'Interest Rates'!$S182)=0,NA(),SUMIFS(Data!$G:$G,Data!$B:$B,'Interest Rates'!AF$4,Data!$A:$A,'Interest Rates'!$S182))</f>
        <v>#N/A</v>
      </c>
      <c r="AG182" s="15" t="e">
        <f>IF(SUMIFS(Data!$G:$G,Data!$B:$B,'Interest Rates'!AG$4,Data!$A:$A,'Interest Rates'!$S182)=0,NA(),SUMIFS(Data!$G:$G,Data!$B:$B,'Interest Rates'!AG$4,Data!$A:$A,'Interest Rates'!$S182))</f>
        <v>#N/A</v>
      </c>
      <c r="AH182" s="15" t="e">
        <f>IF(SUMIFS(Data!$G:$G,Data!$B:$B,'Interest Rates'!AH$4,Data!$A:$A,'Interest Rates'!$S182)=0,NA(),SUMIFS(Data!$G:$G,Data!$B:$B,'Interest Rates'!AH$4,Data!$A:$A,'Interest Rates'!$S182))</f>
        <v>#N/A</v>
      </c>
      <c r="AI182" s="15">
        <f>IF(SUMIFS(Data!$G:$G,Data!$B:$B,'Interest Rates'!AI$4,Data!$A:$A,'Interest Rates'!$S182)=0,NA(),SUMIFS(Data!$G:$G,Data!$B:$B,'Interest Rates'!AI$4,Data!$A:$A,'Interest Rates'!$S182))</f>
        <v>9.66</v>
      </c>
      <c r="AJ182" s="15">
        <f>IF(SUMIFS(Data!$G:$G,Data!$B:$B,'Interest Rates'!AJ$4,Data!$A:$A,'Interest Rates'!$S182)=0,NA(),SUMIFS(Data!$G:$G,Data!$B:$B,'Interest Rates'!AJ$4,Data!$A:$A,'Interest Rates'!$S182))</f>
        <v>9.1</v>
      </c>
      <c r="AK182" s="15">
        <f>IF(SUMIFS(Data!$G:$G,Data!$B:$B,'Interest Rates'!AK$4,Data!$A:$A,'Interest Rates'!$S182)=0,NA(),SUMIFS(Data!$G:$G,Data!$B:$B,'Interest Rates'!AK$4,Data!$A:$A,'Interest Rates'!$S182))</f>
        <v>8.27</v>
      </c>
      <c r="AL182" s="15" t="e">
        <f>IF(SUMIFS(Data!$G:$G,Data!$B:$B,'Interest Rates'!AL$4,Data!$A:$A,'Interest Rates'!$S182)=0,NA(),SUMIFS(Data!$G:$G,Data!$B:$B,'Interest Rates'!AL$4,Data!$A:$A,'Interest Rates'!$S182))</f>
        <v>#N/A</v>
      </c>
      <c r="AM182" s="15" t="e">
        <f>IF(SUMIFS(Data!$G:$G,Data!$B:$B,'Interest Rates'!AM$4,Data!$A:$A,'Interest Rates'!$S182)=0,NA(),SUMIFS(Data!$G:$G,Data!$B:$B,'Interest Rates'!AM$4,Data!$A:$A,'Interest Rates'!$S182))</f>
        <v>#N/A</v>
      </c>
    </row>
    <row r="183" spans="19:39" x14ac:dyDescent="0.2">
      <c r="S183" s="28">
        <f t="shared" si="5"/>
        <v>44805</v>
      </c>
      <c r="T183" s="15" t="e">
        <f>IF(SUMIFS(Data!$G:$G,Data!$B:$B,'Interest Rates'!T$4,Data!$A:$A,'Interest Rates'!$S183)=0,NA(),SUMIFS(Data!$G:$G,Data!$B:$B,'Interest Rates'!T$4,Data!$A:$A,'Interest Rates'!$S183))</f>
        <v>#N/A</v>
      </c>
      <c r="U183" s="15" t="e">
        <f>IF(SUMIFS(Data!$G:$G,Data!$B:$B,'Interest Rates'!U$4,Data!$A:$A,'Interest Rates'!$S183)=0,NA(),SUMIFS(Data!$G:$G,Data!$B:$B,'Interest Rates'!U$4,Data!$A:$A,'Interest Rates'!$S183))</f>
        <v>#N/A</v>
      </c>
      <c r="V183" s="15" t="e">
        <f>IF(SUMIFS(Data!$G:$G,Data!$B:$B,'Interest Rates'!V$4,Data!$A:$A,'Interest Rates'!$S183)=0,NA(),SUMIFS(Data!$G:$G,Data!$B:$B,'Interest Rates'!V$4,Data!$A:$A,'Interest Rates'!$S183))</f>
        <v>#N/A</v>
      </c>
      <c r="W183" s="15" t="e">
        <f>IF(SUMIFS(Data!$G:$G,Data!$B:$B,'Interest Rates'!W$4,Data!$A:$A,'Interest Rates'!$S183)=0,NA(),SUMIFS(Data!$G:$G,Data!$B:$B,'Interest Rates'!W$4,Data!$A:$A,'Interest Rates'!$S183))</f>
        <v>#N/A</v>
      </c>
      <c r="X183" s="15" t="e">
        <f>IF(SUMIFS(Data!$G:$G,Data!$B:$B,'Interest Rates'!X$4,Data!$A:$A,'Interest Rates'!$S183)=0,NA(),SUMIFS(Data!$G:$G,Data!$B:$B,'Interest Rates'!X$4,Data!$A:$A,'Interest Rates'!$S183))</f>
        <v>#N/A</v>
      </c>
      <c r="Y183" s="15" t="e">
        <f>IF(SUMIFS(Data!$G:$G,Data!$B:$B,'Interest Rates'!Y$4,Data!$A:$A,'Interest Rates'!$S183)=0,NA(),SUMIFS(Data!$G:$G,Data!$B:$B,'Interest Rates'!Y$4,Data!$A:$A,'Interest Rates'!$S183))</f>
        <v>#N/A</v>
      </c>
      <c r="Z183" s="15" t="e">
        <f>IF(SUMIFS(Data!$G:$G,Data!$B:$B,'Interest Rates'!Z$4,Data!$A:$A,'Interest Rates'!$S183)=0,NA(),SUMIFS(Data!$G:$G,Data!$B:$B,'Interest Rates'!Z$4,Data!$A:$A,'Interest Rates'!$S183))</f>
        <v>#N/A</v>
      </c>
      <c r="AA183" s="15" t="e">
        <f>IF(SUMIFS(Data!$G:$G,Data!$B:$B,'Interest Rates'!AA$4,Data!$A:$A,'Interest Rates'!$S183)=0,NA(),SUMIFS(Data!$G:$G,Data!$B:$B,'Interest Rates'!AA$4,Data!$A:$A,'Interest Rates'!$S183))</f>
        <v>#N/A</v>
      </c>
      <c r="AB183" s="15" t="e">
        <f>IF(SUMIFS(Data!$G:$G,Data!$B:$B,'Interest Rates'!AB$4,Data!$A:$A,'Interest Rates'!$S183)=0,NA(),SUMIFS(Data!$G:$G,Data!$B:$B,'Interest Rates'!AB$4,Data!$A:$A,'Interest Rates'!$S183))</f>
        <v>#N/A</v>
      </c>
      <c r="AC183" s="15" t="e">
        <f>IF(SUMIFS(Data!$G:$G,Data!$B:$B,'Interest Rates'!AC$4,Data!$A:$A,'Interest Rates'!$S183)=0,NA(),SUMIFS(Data!$G:$G,Data!$B:$B,'Interest Rates'!AC$4,Data!$A:$A,'Interest Rates'!$S183))</f>
        <v>#N/A</v>
      </c>
      <c r="AD183" s="15" t="e">
        <f>IF(SUMIFS(Data!$G:$G,Data!$B:$B,'Interest Rates'!AD$4,Data!$A:$A,'Interest Rates'!$S183)=0,NA(),SUMIFS(Data!$G:$G,Data!$B:$B,'Interest Rates'!AD$4,Data!$A:$A,'Interest Rates'!$S183))</f>
        <v>#N/A</v>
      </c>
      <c r="AE183" s="15" t="e">
        <f>IF(SUMIFS(Data!$G:$G,Data!$B:$B,'Interest Rates'!AE$4,Data!$A:$A,'Interest Rates'!$S183)=0,NA(),SUMIFS(Data!$G:$G,Data!$B:$B,'Interest Rates'!AE$4,Data!$A:$A,'Interest Rates'!$S183))</f>
        <v>#N/A</v>
      </c>
      <c r="AF183" s="15" t="e">
        <f>IF(SUMIFS(Data!$G:$G,Data!$B:$B,'Interest Rates'!AF$4,Data!$A:$A,'Interest Rates'!$S183)=0,NA(),SUMIFS(Data!$G:$G,Data!$B:$B,'Interest Rates'!AF$4,Data!$A:$A,'Interest Rates'!$S183))</f>
        <v>#N/A</v>
      </c>
      <c r="AG183" s="15" t="e">
        <f>IF(SUMIFS(Data!$G:$G,Data!$B:$B,'Interest Rates'!AG$4,Data!$A:$A,'Interest Rates'!$S183)=0,NA(),SUMIFS(Data!$G:$G,Data!$B:$B,'Interest Rates'!AG$4,Data!$A:$A,'Interest Rates'!$S183))</f>
        <v>#N/A</v>
      </c>
      <c r="AH183" s="15" t="e">
        <f>IF(SUMIFS(Data!$G:$G,Data!$B:$B,'Interest Rates'!AH$4,Data!$A:$A,'Interest Rates'!$S183)=0,NA(),SUMIFS(Data!$G:$G,Data!$B:$B,'Interest Rates'!AH$4,Data!$A:$A,'Interest Rates'!$S183))</f>
        <v>#N/A</v>
      </c>
      <c r="AI183" s="15">
        <f>IF(SUMIFS(Data!$G:$G,Data!$B:$B,'Interest Rates'!AI$4,Data!$A:$A,'Interest Rates'!$S183)=0,NA(),SUMIFS(Data!$G:$G,Data!$B:$B,'Interest Rates'!AI$4,Data!$A:$A,'Interest Rates'!$S183))</f>
        <v>10.06</v>
      </c>
      <c r="AJ183" s="15">
        <f>IF(SUMIFS(Data!$G:$G,Data!$B:$B,'Interest Rates'!AJ$4,Data!$A:$A,'Interest Rates'!$S183)=0,NA(),SUMIFS(Data!$G:$G,Data!$B:$B,'Interest Rates'!AJ$4,Data!$A:$A,'Interest Rates'!$S183))</f>
        <v>9.5</v>
      </c>
      <c r="AK183" s="15">
        <f>IF(SUMIFS(Data!$G:$G,Data!$B:$B,'Interest Rates'!AK$4,Data!$A:$A,'Interest Rates'!$S183)=0,NA(),SUMIFS(Data!$G:$G,Data!$B:$B,'Interest Rates'!AK$4,Data!$A:$A,'Interest Rates'!$S183))</f>
        <v>8.48</v>
      </c>
      <c r="AL183" s="15" t="e">
        <f>IF(SUMIFS(Data!$G:$G,Data!$B:$B,'Interest Rates'!AL$4,Data!$A:$A,'Interest Rates'!$S183)=0,NA(),SUMIFS(Data!$G:$G,Data!$B:$B,'Interest Rates'!AL$4,Data!$A:$A,'Interest Rates'!$S183))</f>
        <v>#N/A</v>
      </c>
      <c r="AM183" s="15" t="e">
        <f>IF(SUMIFS(Data!$G:$G,Data!$B:$B,'Interest Rates'!AM$4,Data!$A:$A,'Interest Rates'!$S183)=0,NA(),SUMIFS(Data!$G:$G,Data!$B:$B,'Interest Rates'!AM$4,Data!$A:$A,'Interest Rates'!$S183))</f>
        <v>#N/A</v>
      </c>
    </row>
    <row r="184" spans="19:39" x14ac:dyDescent="0.2">
      <c r="S184" s="28">
        <f t="shared" si="5"/>
        <v>44835</v>
      </c>
      <c r="T184" s="15" t="e">
        <f>IF(SUMIFS(Data!$G:$G,Data!$B:$B,'Interest Rates'!T$4,Data!$A:$A,'Interest Rates'!$S184)=0,NA(),SUMIFS(Data!$G:$G,Data!$B:$B,'Interest Rates'!T$4,Data!$A:$A,'Interest Rates'!$S184))</f>
        <v>#N/A</v>
      </c>
      <c r="U184" s="15" t="e">
        <f>IF(SUMIFS(Data!$G:$G,Data!$B:$B,'Interest Rates'!U$4,Data!$A:$A,'Interest Rates'!$S184)=0,NA(),SUMIFS(Data!$G:$G,Data!$B:$B,'Interest Rates'!U$4,Data!$A:$A,'Interest Rates'!$S184))</f>
        <v>#N/A</v>
      </c>
      <c r="V184" s="15" t="e">
        <f>IF(SUMIFS(Data!$G:$G,Data!$B:$B,'Interest Rates'!V$4,Data!$A:$A,'Interest Rates'!$S184)=0,NA(),SUMIFS(Data!$G:$G,Data!$B:$B,'Interest Rates'!V$4,Data!$A:$A,'Interest Rates'!$S184))</f>
        <v>#N/A</v>
      </c>
      <c r="W184" s="15" t="e">
        <f>IF(SUMIFS(Data!$G:$G,Data!$B:$B,'Interest Rates'!W$4,Data!$A:$A,'Interest Rates'!$S184)=0,NA(),SUMIFS(Data!$G:$G,Data!$B:$B,'Interest Rates'!W$4,Data!$A:$A,'Interest Rates'!$S184))</f>
        <v>#N/A</v>
      </c>
      <c r="X184" s="15" t="e">
        <f>IF(SUMIFS(Data!$G:$G,Data!$B:$B,'Interest Rates'!X$4,Data!$A:$A,'Interest Rates'!$S184)=0,NA(),SUMIFS(Data!$G:$G,Data!$B:$B,'Interest Rates'!X$4,Data!$A:$A,'Interest Rates'!$S184))</f>
        <v>#N/A</v>
      </c>
      <c r="Y184" s="15" t="e">
        <f>IF(SUMIFS(Data!$G:$G,Data!$B:$B,'Interest Rates'!Y$4,Data!$A:$A,'Interest Rates'!$S184)=0,NA(),SUMIFS(Data!$G:$G,Data!$B:$B,'Interest Rates'!Y$4,Data!$A:$A,'Interest Rates'!$S184))</f>
        <v>#N/A</v>
      </c>
      <c r="Z184" s="15" t="e">
        <f>IF(SUMIFS(Data!$G:$G,Data!$B:$B,'Interest Rates'!Z$4,Data!$A:$A,'Interest Rates'!$S184)=0,NA(),SUMIFS(Data!$G:$G,Data!$B:$B,'Interest Rates'!Z$4,Data!$A:$A,'Interest Rates'!$S184))</f>
        <v>#N/A</v>
      </c>
      <c r="AA184" s="15" t="e">
        <f>IF(SUMIFS(Data!$G:$G,Data!$B:$B,'Interest Rates'!AA$4,Data!$A:$A,'Interest Rates'!$S184)=0,NA(),SUMIFS(Data!$G:$G,Data!$B:$B,'Interest Rates'!AA$4,Data!$A:$A,'Interest Rates'!$S184))</f>
        <v>#N/A</v>
      </c>
      <c r="AB184" s="15" t="e">
        <f>IF(SUMIFS(Data!$G:$G,Data!$B:$B,'Interest Rates'!AB$4,Data!$A:$A,'Interest Rates'!$S184)=0,NA(),SUMIFS(Data!$G:$G,Data!$B:$B,'Interest Rates'!AB$4,Data!$A:$A,'Interest Rates'!$S184))</f>
        <v>#N/A</v>
      </c>
      <c r="AC184" s="15" t="e">
        <f>IF(SUMIFS(Data!$G:$G,Data!$B:$B,'Interest Rates'!AC$4,Data!$A:$A,'Interest Rates'!$S184)=0,NA(),SUMIFS(Data!$G:$G,Data!$B:$B,'Interest Rates'!AC$4,Data!$A:$A,'Interest Rates'!$S184))</f>
        <v>#N/A</v>
      </c>
      <c r="AD184" s="15" t="e">
        <f>IF(SUMIFS(Data!$G:$G,Data!$B:$B,'Interest Rates'!AD$4,Data!$A:$A,'Interest Rates'!$S184)=0,NA(),SUMIFS(Data!$G:$G,Data!$B:$B,'Interest Rates'!AD$4,Data!$A:$A,'Interest Rates'!$S184))</f>
        <v>#N/A</v>
      </c>
      <c r="AE184" s="15" t="e">
        <f>IF(SUMIFS(Data!$G:$G,Data!$B:$B,'Interest Rates'!AE$4,Data!$A:$A,'Interest Rates'!$S184)=0,NA(),SUMIFS(Data!$G:$G,Data!$B:$B,'Interest Rates'!AE$4,Data!$A:$A,'Interest Rates'!$S184))</f>
        <v>#N/A</v>
      </c>
      <c r="AF184" s="15" t="e">
        <f>IF(SUMIFS(Data!$G:$G,Data!$B:$B,'Interest Rates'!AF$4,Data!$A:$A,'Interest Rates'!$S184)=0,NA(),SUMIFS(Data!$G:$G,Data!$B:$B,'Interest Rates'!AF$4,Data!$A:$A,'Interest Rates'!$S184))</f>
        <v>#N/A</v>
      </c>
      <c r="AG184" s="15" t="e">
        <f>IF(SUMIFS(Data!$G:$G,Data!$B:$B,'Interest Rates'!AG$4,Data!$A:$A,'Interest Rates'!$S184)=0,NA(),SUMIFS(Data!$G:$G,Data!$B:$B,'Interest Rates'!AG$4,Data!$A:$A,'Interest Rates'!$S184))</f>
        <v>#N/A</v>
      </c>
      <c r="AH184" s="15" t="e">
        <f>IF(SUMIFS(Data!$G:$G,Data!$B:$B,'Interest Rates'!AH$4,Data!$A:$A,'Interest Rates'!$S184)=0,NA(),SUMIFS(Data!$G:$G,Data!$B:$B,'Interest Rates'!AH$4,Data!$A:$A,'Interest Rates'!$S184))</f>
        <v>#N/A</v>
      </c>
      <c r="AI184" s="15">
        <f>IF(SUMIFS(Data!$G:$G,Data!$B:$B,'Interest Rates'!AI$4,Data!$A:$A,'Interest Rates'!$S184)=0,NA(),SUMIFS(Data!$G:$G,Data!$B:$B,'Interest Rates'!AI$4,Data!$A:$A,'Interest Rates'!$S184))</f>
        <v>10.54</v>
      </c>
      <c r="AJ184" s="15">
        <f>IF(SUMIFS(Data!$G:$G,Data!$B:$B,'Interest Rates'!AJ$4,Data!$A:$A,'Interest Rates'!$S184)=0,NA(),SUMIFS(Data!$G:$G,Data!$B:$B,'Interest Rates'!AJ$4,Data!$A:$A,'Interest Rates'!$S184))</f>
        <v>9.99</v>
      </c>
      <c r="AK184" s="15">
        <f>IF(SUMIFS(Data!$G:$G,Data!$B:$B,'Interest Rates'!AK$4,Data!$A:$A,'Interest Rates'!$S184)=0,NA(),SUMIFS(Data!$G:$G,Data!$B:$B,'Interest Rates'!AK$4,Data!$A:$A,'Interest Rates'!$S184))</f>
        <v>8.52</v>
      </c>
      <c r="AL184" s="15" t="e">
        <f>IF(SUMIFS(Data!$G:$G,Data!$B:$B,'Interest Rates'!AL$4,Data!$A:$A,'Interest Rates'!$S184)=0,NA(),SUMIFS(Data!$G:$G,Data!$B:$B,'Interest Rates'!AL$4,Data!$A:$A,'Interest Rates'!$S184))</f>
        <v>#N/A</v>
      </c>
      <c r="AM184" s="15" t="e">
        <f>IF(SUMIFS(Data!$G:$G,Data!$B:$B,'Interest Rates'!AM$4,Data!$A:$A,'Interest Rates'!$S184)=0,NA(),SUMIFS(Data!$G:$G,Data!$B:$B,'Interest Rates'!AM$4,Data!$A:$A,'Interest Rates'!$S184))</f>
        <v>#N/A</v>
      </c>
    </row>
    <row r="185" spans="19:39" x14ac:dyDescent="0.2">
      <c r="S185" s="28">
        <f t="shared" si="5"/>
        <v>44866</v>
      </c>
      <c r="T185" s="15" t="e">
        <f>IF(SUMIFS(Data!$G:$G,Data!$B:$B,'Interest Rates'!T$4,Data!$A:$A,'Interest Rates'!$S185)=0,NA(),SUMIFS(Data!$G:$G,Data!$B:$B,'Interest Rates'!T$4,Data!$A:$A,'Interest Rates'!$S185))</f>
        <v>#N/A</v>
      </c>
      <c r="U185" s="15" t="e">
        <f>IF(SUMIFS(Data!$G:$G,Data!$B:$B,'Interest Rates'!U$4,Data!$A:$A,'Interest Rates'!$S185)=0,NA(),SUMIFS(Data!$G:$G,Data!$B:$B,'Interest Rates'!U$4,Data!$A:$A,'Interest Rates'!$S185))</f>
        <v>#N/A</v>
      </c>
      <c r="V185" s="15" t="e">
        <f>IF(SUMIFS(Data!$G:$G,Data!$B:$B,'Interest Rates'!V$4,Data!$A:$A,'Interest Rates'!$S185)=0,NA(),SUMIFS(Data!$G:$G,Data!$B:$B,'Interest Rates'!V$4,Data!$A:$A,'Interest Rates'!$S185))</f>
        <v>#N/A</v>
      </c>
      <c r="W185" s="15" t="e">
        <f>IF(SUMIFS(Data!$G:$G,Data!$B:$B,'Interest Rates'!W$4,Data!$A:$A,'Interest Rates'!$S185)=0,NA(),SUMIFS(Data!$G:$G,Data!$B:$B,'Interest Rates'!W$4,Data!$A:$A,'Interest Rates'!$S185))</f>
        <v>#N/A</v>
      </c>
      <c r="X185" s="15" t="e">
        <f>IF(SUMIFS(Data!$G:$G,Data!$B:$B,'Interest Rates'!X$4,Data!$A:$A,'Interest Rates'!$S185)=0,NA(),SUMIFS(Data!$G:$G,Data!$B:$B,'Interest Rates'!X$4,Data!$A:$A,'Interest Rates'!$S185))</f>
        <v>#N/A</v>
      </c>
      <c r="Y185" s="15" t="e">
        <f>IF(SUMIFS(Data!$G:$G,Data!$B:$B,'Interest Rates'!Y$4,Data!$A:$A,'Interest Rates'!$S185)=0,NA(),SUMIFS(Data!$G:$G,Data!$B:$B,'Interest Rates'!Y$4,Data!$A:$A,'Interest Rates'!$S185))</f>
        <v>#N/A</v>
      </c>
      <c r="Z185" s="15" t="e">
        <f>IF(SUMIFS(Data!$G:$G,Data!$B:$B,'Interest Rates'!Z$4,Data!$A:$A,'Interest Rates'!$S185)=0,NA(),SUMIFS(Data!$G:$G,Data!$B:$B,'Interest Rates'!Z$4,Data!$A:$A,'Interest Rates'!$S185))</f>
        <v>#N/A</v>
      </c>
      <c r="AA185" s="15" t="e">
        <f>IF(SUMIFS(Data!$G:$G,Data!$B:$B,'Interest Rates'!AA$4,Data!$A:$A,'Interest Rates'!$S185)=0,NA(),SUMIFS(Data!$G:$G,Data!$B:$B,'Interest Rates'!AA$4,Data!$A:$A,'Interest Rates'!$S185))</f>
        <v>#N/A</v>
      </c>
      <c r="AB185" s="15" t="e">
        <f>IF(SUMIFS(Data!$G:$G,Data!$B:$B,'Interest Rates'!AB$4,Data!$A:$A,'Interest Rates'!$S185)=0,NA(),SUMIFS(Data!$G:$G,Data!$B:$B,'Interest Rates'!AB$4,Data!$A:$A,'Interest Rates'!$S185))</f>
        <v>#N/A</v>
      </c>
      <c r="AC185" s="15" t="e">
        <f>IF(SUMIFS(Data!$G:$G,Data!$B:$B,'Interest Rates'!AC$4,Data!$A:$A,'Interest Rates'!$S185)=0,NA(),SUMIFS(Data!$G:$G,Data!$B:$B,'Interest Rates'!AC$4,Data!$A:$A,'Interest Rates'!$S185))</f>
        <v>#N/A</v>
      </c>
      <c r="AD185" s="15" t="e">
        <f>IF(SUMIFS(Data!$G:$G,Data!$B:$B,'Interest Rates'!AD$4,Data!$A:$A,'Interest Rates'!$S185)=0,NA(),SUMIFS(Data!$G:$G,Data!$B:$B,'Interest Rates'!AD$4,Data!$A:$A,'Interest Rates'!$S185))</f>
        <v>#N/A</v>
      </c>
      <c r="AE185" s="15" t="e">
        <f>IF(SUMIFS(Data!$G:$G,Data!$B:$B,'Interest Rates'!AE$4,Data!$A:$A,'Interest Rates'!$S185)=0,NA(),SUMIFS(Data!$G:$G,Data!$B:$B,'Interest Rates'!AE$4,Data!$A:$A,'Interest Rates'!$S185))</f>
        <v>#N/A</v>
      </c>
      <c r="AF185" s="15" t="e">
        <f>IF(SUMIFS(Data!$G:$G,Data!$B:$B,'Interest Rates'!AF$4,Data!$A:$A,'Interest Rates'!$S185)=0,NA(),SUMIFS(Data!$G:$G,Data!$B:$B,'Interest Rates'!AF$4,Data!$A:$A,'Interest Rates'!$S185))</f>
        <v>#N/A</v>
      </c>
      <c r="AG185" s="15" t="e">
        <f>IF(SUMIFS(Data!$G:$G,Data!$B:$B,'Interest Rates'!AG$4,Data!$A:$A,'Interest Rates'!$S185)=0,NA(),SUMIFS(Data!$G:$G,Data!$B:$B,'Interest Rates'!AG$4,Data!$A:$A,'Interest Rates'!$S185))</f>
        <v>#N/A</v>
      </c>
      <c r="AH185" s="15" t="e">
        <f>IF(SUMIFS(Data!$G:$G,Data!$B:$B,'Interest Rates'!AH$4,Data!$A:$A,'Interest Rates'!$S185)=0,NA(),SUMIFS(Data!$G:$G,Data!$B:$B,'Interest Rates'!AH$4,Data!$A:$A,'Interest Rates'!$S185))</f>
        <v>#N/A</v>
      </c>
      <c r="AI185" s="15">
        <f>IF(SUMIFS(Data!$G:$G,Data!$B:$B,'Interest Rates'!AI$4,Data!$A:$A,'Interest Rates'!$S185)=0,NA(),SUMIFS(Data!$G:$G,Data!$B:$B,'Interest Rates'!AI$4,Data!$A:$A,'Interest Rates'!$S185))</f>
        <v>10.5</v>
      </c>
      <c r="AJ185" s="15">
        <f>IF(SUMIFS(Data!$G:$G,Data!$B:$B,'Interest Rates'!AJ$4,Data!$A:$A,'Interest Rates'!$S185)=0,NA(),SUMIFS(Data!$G:$G,Data!$B:$B,'Interest Rates'!AJ$4,Data!$A:$A,'Interest Rates'!$S185))</f>
        <v>9.89</v>
      </c>
      <c r="AK185" s="15">
        <f>IF(SUMIFS(Data!$G:$G,Data!$B:$B,'Interest Rates'!AK$4,Data!$A:$A,'Interest Rates'!$S185)=0,NA(),SUMIFS(Data!$G:$G,Data!$B:$B,'Interest Rates'!AK$4,Data!$A:$A,'Interest Rates'!$S185))</f>
        <v>8.1050000000000004</v>
      </c>
      <c r="AL185" s="15" t="e">
        <f>IF(SUMIFS(Data!$G:$G,Data!$B:$B,'Interest Rates'!AL$4,Data!$A:$A,'Interest Rates'!$S185)=0,NA(),SUMIFS(Data!$G:$G,Data!$B:$B,'Interest Rates'!AL$4,Data!$A:$A,'Interest Rates'!$S185))</f>
        <v>#N/A</v>
      </c>
      <c r="AM185" s="15" t="e">
        <f>IF(SUMIFS(Data!$G:$G,Data!$B:$B,'Interest Rates'!AM$4,Data!$A:$A,'Interest Rates'!$S185)=0,NA(),SUMIFS(Data!$G:$G,Data!$B:$B,'Interest Rates'!AM$4,Data!$A:$A,'Interest Rates'!$S185))</f>
        <v>#N/A</v>
      </c>
    </row>
    <row r="186" spans="19:39" x14ac:dyDescent="0.2">
      <c r="S186" s="28">
        <f t="shared" si="5"/>
        <v>44896</v>
      </c>
      <c r="T186" s="15" t="e">
        <f>IF(SUMIFS(Data!$G:$G,Data!$B:$B,'Interest Rates'!T$4,Data!$A:$A,'Interest Rates'!$S186)=0,NA(),SUMIFS(Data!$G:$G,Data!$B:$B,'Interest Rates'!T$4,Data!$A:$A,'Interest Rates'!$S186))</f>
        <v>#N/A</v>
      </c>
      <c r="U186" s="15" t="e">
        <f>IF(SUMIFS(Data!$G:$G,Data!$B:$B,'Interest Rates'!U$4,Data!$A:$A,'Interest Rates'!$S186)=0,NA(),SUMIFS(Data!$G:$G,Data!$B:$B,'Interest Rates'!U$4,Data!$A:$A,'Interest Rates'!$S186))</f>
        <v>#N/A</v>
      </c>
      <c r="V186" s="15" t="e">
        <f>IF(SUMIFS(Data!$G:$G,Data!$B:$B,'Interest Rates'!V$4,Data!$A:$A,'Interest Rates'!$S186)=0,NA(),SUMIFS(Data!$G:$G,Data!$B:$B,'Interest Rates'!V$4,Data!$A:$A,'Interest Rates'!$S186))</f>
        <v>#N/A</v>
      </c>
      <c r="W186" s="15" t="e">
        <f>IF(SUMIFS(Data!$G:$G,Data!$B:$B,'Interest Rates'!W$4,Data!$A:$A,'Interest Rates'!$S186)=0,NA(),SUMIFS(Data!$G:$G,Data!$B:$B,'Interest Rates'!W$4,Data!$A:$A,'Interest Rates'!$S186))</f>
        <v>#N/A</v>
      </c>
      <c r="X186" s="15" t="e">
        <f>IF(SUMIFS(Data!$G:$G,Data!$B:$B,'Interest Rates'!X$4,Data!$A:$A,'Interest Rates'!$S186)=0,NA(),SUMIFS(Data!$G:$G,Data!$B:$B,'Interest Rates'!X$4,Data!$A:$A,'Interest Rates'!$S186))</f>
        <v>#N/A</v>
      </c>
      <c r="Y186" s="15" t="e">
        <f>IF(SUMIFS(Data!$G:$G,Data!$B:$B,'Interest Rates'!Y$4,Data!$A:$A,'Interest Rates'!$S186)=0,NA(),SUMIFS(Data!$G:$G,Data!$B:$B,'Interest Rates'!Y$4,Data!$A:$A,'Interest Rates'!$S186))</f>
        <v>#N/A</v>
      </c>
      <c r="Z186" s="15" t="e">
        <f>IF(SUMIFS(Data!$G:$G,Data!$B:$B,'Interest Rates'!Z$4,Data!$A:$A,'Interest Rates'!$S186)=0,NA(),SUMIFS(Data!$G:$G,Data!$B:$B,'Interest Rates'!Z$4,Data!$A:$A,'Interest Rates'!$S186))</f>
        <v>#N/A</v>
      </c>
      <c r="AA186" s="15" t="e">
        <f>IF(SUMIFS(Data!$G:$G,Data!$B:$B,'Interest Rates'!AA$4,Data!$A:$A,'Interest Rates'!$S186)=0,NA(),SUMIFS(Data!$G:$G,Data!$B:$B,'Interest Rates'!AA$4,Data!$A:$A,'Interest Rates'!$S186))</f>
        <v>#N/A</v>
      </c>
      <c r="AB186" s="15" t="e">
        <f>IF(SUMIFS(Data!$G:$G,Data!$B:$B,'Interest Rates'!AB$4,Data!$A:$A,'Interest Rates'!$S186)=0,NA(),SUMIFS(Data!$G:$G,Data!$B:$B,'Interest Rates'!AB$4,Data!$A:$A,'Interest Rates'!$S186))</f>
        <v>#N/A</v>
      </c>
      <c r="AC186" s="15" t="e">
        <f>IF(SUMIFS(Data!$G:$G,Data!$B:$B,'Interest Rates'!AC$4,Data!$A:$A,'Interest Rates'!$S186)=0,NA(),SUMIFS(Data!$G:$G,Data!$B:$B,'Interest Rates'!AC$4,Data!$A:$A,'Interest Rates'!$S186))</f>
        <v>#N/A</v>
      </c>
      <c r="AD186" s="15" t="e">
        <f>IF(SUMIFS(Data!$G:$G,Data!$B:$B,'Interest Rates'!AD$4,Data!$A:$A,'Interest Rates'!$S186)=0,NA(),SUMIFS(Data!$G:$G,Data!$B:$B,'Interest Rates'!AD$4,Data!$A:$A,'Interest Rates'!$S186))</f>
        <v>#N/A</v>
      </c>
      <c r="AE186" s="15" t="e">
        <f>IF(SUMIFS(Data!$G:$G,Data!$B:$B,'Interest Rates'!AE$4,Data!$A:$A,'Interest Rates'!$S186)=0,NA(),SUMIFS(Data!$G:$G,Data!$B:$B,'Interest Rates'!AE$4,Data!$A:$A,'Interest Rates'!$S186))</f>
        <v>#N/A</v>
      </c>
      <c r="AF186" s="15" t="e">
        <f>IF(SUMIFS(Data!$G:$G,Data!$B:$B,'Interest Rates'!AF$4,Data!$A:$A,'Interest Rates'!$S186)=0,NA(),SUMIFS(Data!$G:$G,Data!$B:$B,'Interest Rates'!AF$4,Data!$A:$A,'Interest Rates'!$S186))</f>
        <v>#N/A</v>
      </c>
      <c r="AG186" s="15" t="e">
        <f>IF(SUMIFS(Data!$G:$G,Data!$B:$B,'Interest Rates'!AG$4,Data!$A:$A,'Interest Rates'!$S186)=0,NA(),SUMIFS(Data!$G:$G,Data!$B:$B,'Interest Rates'!AG$4,Data!$A:$A,'Interest Rates'!$S186))</f>
        <v>#N/A</v>
      </c>
      <c r="AH186" s="15" t="e">
        <f>IF(SUMIFS(Data!$G:$G,Data!$B:$B,'Interest Rates'!AH$4,Data!$A:$A,'Interest Rates'!$S186)=0,NA(),SUMIFS(Data!$G:$G,Data!$B:$B,'Interest Rates'!AH$4,Data!$A:$A,'Interest Rates'!$S186))</f>
        <v>#N/A</v>
      </c>
      <c r="AI186" s="15">
        <f>IF(SUMIFS(Data!$G:$G,Data!$B:$B,'Interest Rates'!AI$4,Data!$A:$A,'Interest Rates'!$S186)=0,NA(),SUMIFS(Data!$G:$G,Data!$B:$B,'Interest Rates'!AI$4,Data!$A:$A,'Interest Rates'!$S186))</f>
        <v>10.5</v>
      </c>
      <c r="AJ186" s="15">
        <f>IF(SUMIFS(Data!$G:$G,Data!$B:$B,'Interest Rates'!AJ$4,Data!$A:$A,'Interest Rates'!$S186)=0,NA(),SUMIFS(Data!$G:$G,Data!$B:$B,'Interest Rates'!AJ$4,Data!$A:$A,'Interest Rates'!$S186))</f>
        <v>9.9749999999999996</v>
      </c>
      <c r="AK186" s="15">
        <f>IF(SUMIFS(Data!$G:$G,Data!$B:$B,'Interest Rates'!AK$4,Data!$A:$A,'Interest Rates'!$S186)=0,NA(),SUMIFS(Data!$G:$G,Data!$B:$B,'Interest Rates'!AK$4,Data!$A:$A,'Interest Rates'!$S186))</f>
        <v>7.81</v>
      </c>
      <c r="AL186" s="15">
        <f>IF(SUMIFS(Data!$G:$G,Data!$B:$B,'Interest Rates'!AL$4,Data!$A:$A,'Interest Rates'!$S186)=0,NA(),SUMIFS(Data!$G:$G,Data!$B:$B,'Interest Rates'!AL$4,Data!$A:$A,'Interest Rates'!$S186))</f>
        <v>7.09</v>
      </c>
      <c r="AM186" s="15" t="e">
        <f>IF(SUMIFS(Data!$G:$G,Data!$B:$B,'Interest Rates'!AM$4,Data!$A:$A,'Interest Rates'!$S186)=0,NA(),SUMIFS(Data!$G:$G,Data!$B:$B,'Interest Rates'!AM$4,Data!$A:$A,'Interest Rates'!$S186))</f>
        <v>#N/A</v>
      </c>
    </row>
    <row r="187" spans="19:39" x14ac:dyDescent="0.2">
      <c r="S187" s="28">
        <f t="shared" si="5"/>
        <v>44927</v>
      </c>
      <c r="T187" s="15" t="e">
        <f>IF(SUMIFS(Data!$G:$G,Data!$B:$B,'Interest Rates'!T$4,Data!$A:$A,'Interest Rates'!$S187)=0,NA(),SUMIFS(Data!$G:$G,Data!$B:$B,'Interest Rates'!T$4,Data!$A:$A,'Interest Rates'!$S187))</f>
        <v>#N/A</v>
      </c>
      <c r="U187" s="15" t="e">
        <f>IF(SUMIFS(Data!$G:$G,Data!$B:$B,'Interest Rates'!U$4,Data!$A:$A,'Interest Rates'!$S187)=0,NA(),SUMIFS(Data!$G:$G,Data!$B:$B,'Interest Rates'!U$4,Data!$A:$A,'Interest Rates'!$S187))</f>
        <v>#N/A</v>
      </c>
      <c r="V187" s="15" t="e">
        <f>IF(SUMIFS(Data!$G:$G,Data!$B:$B,'Interest Rates'!V$4,Data!$A:$A,'Interest Rates'!$S187)=0,NA(),SUMIFS(Data!$G:$G,Data!$B:$B,'Interest Rates'!V$4,Data!$A:$A,'Interest Rates'!$S187))</f>
        <v>#N/A</v>
      </c>
      <c r="W187" s="15" t="e">
        <f>IF(SUMIFS(Data!$G:$G,Data!$B:$B,'Interest Rates'!W$4,Data!$A:$A,'Interest Rates'!$S187)=0,NA(),SUMIFS(Data!$G:$G,Data!$B:$B,'Interest Rates'!W$4,Data!$A:$A,'Interest Rates'!$S187))</f>
        <v>#N/A</v>
      </c>
      <c r="X187" s="15" t="e">
        <f>IF(SUMIFS(Data!$G:$G,Data!$B:$B,'Interest Rates'!X$4,Data!$A:$A,'Interest Rates'!$S187)=0,NA(),SUMIFS(Data!$G:$G,Data!$B:$B,'Interest Rates'!X$4,Data!$A:$A,'Interest Rates'!$S187))</f>
        <v>#N/A</v>
      </c>
      <c r="Y187" s="15" t="e">
        <f>IF(SUMIFS(Data!$G:$G,Data!$B:$B,'Interest Rates'!Y$4,Data!$A:$A,'Interest Rates'!$S187)=0,NA(),SUMIFS(Data!$G:$G,Data!$B:$B,'Interest Rates'!Y$4,Data!$A:$A,'Interest Rates'!$S187))</f>
        <v>#N/A</v>
      </c>
      <c r="Z187" s="15" t="e">
        <f>IF(SUMIFS(Data!$G:$G,Data!$B:$B,'Interest Rates'!Z$4,Data!$A:$A,'Interest Rates'!$S187)=0,NA(),SUMIFS(Data!$G:$G,Data!$B:$B,'Interest Rates'!Z$4,Data!$A:$A,'Interest Rates'!$S187))</f>
        <v>#N/A</v>
      </c>
      <c r="AA187" s="15" t="e">
        <f>IF(SUMIFS(Data!$G:$G,Data!$B:$B,'Interest Rates'!AA$4,Data!$A:$A,'Interest Rates'!$S187)=0,NA(),SUMIFS(Data!$G:$G,Data!$B:$B,'Interest Rates'!AA$4,Data!$A:$A,'Interest Rates'!$S187))</f>
        <v>#N/A</v>
      </c>
      <c r="AB187" s="15" t="e">
        <f>IF(SUMIFS(Data!$G:$G,Data!$B:$B,'Interest Rates'!AB$4,Data!$A:$A,'Interest Rates'!$S187)=0,NA(),SUMIFS(Data!$G:$G,Data!$B:$B,'Interest Rates'!AB$4,Data!$A:$A,'Interest Rates'!$S187))</f>
        <v>#N/A</v>
      </c>
      <c r="AC187" s="15" t="e">
        <f>IF(SUMIFS(Data!$G:$G,Data!$B:$B,'Interest Rates'!AC$4,Data!$A:$A,'Interest Rates'!$S187)=0,NA(),SUMIFS(Data!$G:$G,Data!$B:$B,'Interest Rates'!AC$4,Data!$A:$A,'Interest Rates'!$S187))</f>
        <v>#N/A</v>
      </c>
      <c r="AD187" s="15" t="e">
        <f>IF(SUMIFS(Data!$G:$G,Data!$B:$B,'Interest Rates'!AD$4,Data!$A:$A,'Interest Rates'!$S187)=0,NA(),SUMIFS(Data!$G:$G,Data!$B:$B,'Interest Rates'!AD$4,Data!$A:$A,'Interest Rates'!$S187))</f>
        <v>#N/A</v>
      </c>
      <c r="AE187" s="15" t="e">
        <f>IF(SUMIFS(Data!$G:$G,Data!$B:$B,'Interest Rates'!AE$4,Data!$A:$A,'Interest Rates'!$S187)=0,NA(),SUMIFS(Data!$G:$G,Data!$B:$B,'Interest Rates'!AE$4,Data!$A:$A,'Interest Rates'!$S187))</f>
        <v>#N/A</v>
      </c>
      <c r="AF187" s="15" t="e">
        <f>IF(SUMIFS(Data!$G:$G,Data!$B:$B,'Interest Rates'!AF$4,Data!$A:$A,'Interest Rates'!$S187)=0,NA(),SUMIFS(Data!$G:$G,Data!$B:$B,'Interest Rates'!AF$4,Data!$A:$A,'Interest Rates'!$S187))</f>
        <v>#N/A</v>
      </c>
      <c r="AG187" s="15" t="e">
        <f>IF(SUMIFS(Data!$G:$G,Data!$B:$B,'Interest Rates'!AG$4,Data!$A:$A,'Interest Rates'!$S187)=0,NA(),SUMIFS(Data!$G:$G,Data!$B:$B,'Interest Rates'!AG$4,Data!$A:$A,'Interest Rates'!$S187))</f>
        <v>#N/A</v>
      </c>
      <c r="AH187" s="15" t="e">
        <f>IF(SUMIFS(Data!$G:$G,Data!$B:$B,'Interest Rates'!AH$4,Data!$A:$A,'Interest Rates'!$S187)=0,NA(),SUMIFS(Data!$G:$G,Data!$B:$B,'Interest Rates'!AH$4,Data!$A:$A,'Interest Rates'!$S187))</f>
        <v>#N/A</v>
      </c>
      <c r="AI187" s="15" t="e">
        <f>IF(SUMIFS(Data!$G:$G,Data!$B:$B,'Interest Rates'!AI$4,Data!$A:$A,'Interest Rates'!$S187)=0,NA(),SUMIFS(Data!$G:$G,Data!$B:$B,'Interest Rates'!AI$4,Data!$A:$A,'Interest Rates'!$S187))</f>
        <v>#N/A</v>
      </c>
      <c r="AJ187" s="15">
        <f>IF(SUMIFS(Data!$G:$G,Data!$B:$B,'Interest Rates'!AJ$4,Data!$A:$A,'Interest Rates'!$S187)=0,NA(),SUMIFS(Data!$G:$G,Data!$B:$B,'Interest Rates'!AJ$4,Data!$A:$A,'Interest Rates'!$S187))</f>
        <v>10.26</v>
      </c>
      <c r="AK187" s="15">
        <f>IF(SUMIFS(Data!$G:$G,Data!$B:$B,'Interest Rates'!AK$4,Data!$A:$A,'Interest Rates'!$S187)=0,NA(),SUMIFS(Data!$G:$G,Data!$B:$B,'Interest Rates'!AK$4,Data!$A:$A,'Interest Rates'!$S187))</f>
        <v>8.27</v>
      </c>
      <c r="AL187" s="15">
        <f>IF(SUMIFS(Data!$G:$G,Data!$B:$B,'Interest Rates'!AL$4,Data!$A:$A,'Interest Rates'!$S187)=0,NA(),SUMIFS(Data!$G:$G,Data!$B:$B,'Interest Rates'!AL$4,Data!$A:$A,'Interest Rates'!$S187))</f>
        <v>7.13</v>
      </c>
      <c r="AM187" s="15" t="e">
        <f>IF(SUMIFS(Data!$G:$G,Data!$B:$B,'Interest Rates'!AM$4,Data!$A:$A,'Interest Rates'!$S187)=0,NA(),SUMIFS(Data!$G:$G,Data!$B:$B,'Interest Rates'!AM$4,Data!$A:$A,'Interest Rates'!$S187))</f>
        <v>#N/A</v>
      </c>
    </row>
    <row r="188" spans="19:39" x14ac:dyDescent="0.2">
      <c r="S188" s="28">
        <f>B4</f>
        <v>44958</v>
      </c>
      <c r="T188" s="15" t="e">
        <f>IF(SUMIFS(Data!$G:$G,Data!$B:$B,'Interest Rates'!T$4,Data!$A:$A,'Interest Rates'!$S188)=0,NA(),SUMIFS(Data!$G:$G,Data!$B:$B,'Interest Rates'!T$4,Data!$A:$A,'Interest Rates'!$S188))</f>
        <v>#N/A</v>
      </c>
      <c r="U188" s="15" t="e">
        <f>IF(SUMIFS(Data!$G:$G,Data!$B:$B,'Interest Rates'!U$4,Data!$A:$A,'Interest Rates'!$S188)=0,NA(),SUMIFS(Data!$G:$G,Data!$B:$B,'Interest Rates'!U$4,Data!$A:$A,'Interest Rates'!$S188))</f>
        <v>#N/A</v>
      </c>
      <c r="V188" s="15" t="e">
        <f>IF(SUMIFS(Data!$G:$G,Data!$B:$B,'Interest Rates'!V$4,Data!$A:$A,'Interest Rates'!$S188)=0,NA(),SUMIFS(Data!$G:$G,Data!$B:$B,'Interest Rates'!V$4,Data!$A:$A,'Interest Rates'!$S188))</f>
        <v>#N/A</v>
      </c>
      <c r="W188" s="15" t="e">
        <f>IF(SUMIFS(Data!$G:$G,Data!$B:$B,'Interest Rates'!W$4,Data!$A:$A,'Interest Rates'!$S188)=0,NA(),SUMIFS(Data!$G:$G,Data!$B:$B,'Interest Rates'!W$4,Data!$A:$A,'Interest Rates'!$S188))</f>
        <v>#N/A</v>
      </c>
      <c r="X188" s="15" t="e">
        <f>IF(SUMIFS(Data!$G:$G,Data!$B:$B,'Interest Rates'!X$4,Data!$A:$A,'Interest Rates'!$S188)=0,NA(),SUMIFS(Data!$G:$G,Data!$B:$B,'Interest Rates'!X$4,Data!$A:$A,'Interest Rates'!$S188))</f>
        <v>#N/A</v>
      </c>
      <c r="Y188" s="15" t="e">
        <f>IF(SUMIFS(Data!$G:$G,Data!$B:$B,'Interest Rates'!Y$4,Data!$A:$A,'Interest Rates'!$S188)=0,NA(),SUMIFS(Data!$G:$G,Data!$B:$B,'Interest Rates'!Y$4,Data!$A:$A,'Interest Rates'!$S188))</f>
        <v>#N/A</v>
      </c>
      <c r="Z188" s="15" t="e">
        <f>IF(SUMIFS(Data!$G:$G,Data!$B:$B,'Interest Rates'!Z$4,Data!$A:$A,'Interest Rates'!$S188)=0,NA(),SUMIFS(Data!$G:$G,Data!$B:$B,'Interest Rates'!Z$4,Data!$A:$A,'Interest Rates'!$S188))</f>
        <v>#N/A</v>
      </c>
      <c r="AA188" s="15" t="e">
        <f>IF(SUMIFS(Data!$G:$G,Data!$B:$B,'Interest Rates'!AA$4,Data!$A:$A,'Interest Rates'!$S188)=0,NA(),SUMIFS(Data!$G:$G,Data!$B:$B,'Interest Rates'!AA$4,Data!$A:$A,'Interest Rates'!$S188))</f>
        <v>#N/A</v>
      </c>
      <c r="AB188" s="15" t="e">
        <f>IF(SUMIFS(Data!$G:$G,Data!$B:$B,'Interest Rates'!AB$4,Data!$A:$A,'Interest Rates'!$S188)=0,NA(),SUMIFS(Data!$G:$G,Data!$B:$B,'Interest Rates'!AB$4,Data!$A:$A,'Interest Rates'!$S188))</f>
        <v>#N/A</v>
      </c>
      <c r="AC188" s="15" t="e">
        <f>IF(SUMIFS(Data!$G:$G,Data!$B:$B,'Interest Rates'!AC$4,Data!$A:$A,'Interest Rates'!$S188)=0,NA(),SUMIFS(Data!$G:$G,Data!$B:$B,'Interest Rates'!AC$4,Data!$A:$A,'Interest Rates'!$S188))</f>
        <v>#N/A</v>
      </c>
      <c r="AD188" s="15" t="e">
        <f>IF(SUMIFS(Data!$G:$G,Data!$B:$B,'Interest Rates'!AD$4,Data!$A:$A,'Interest Rates'!$S188)=0,NA(),SUMIFS(Data!$G:$G,Data!$B:$B,'Interest Rates'!AD$4,Data!$A:$A,'Interest Rates'!$S188))</f>
        <v>#N/A</v>
      </c>
      <c r="AE188" s="15" t="e">
        <f>IF(SUMIFS(Data!$G:$G,Data!$B:$B,'Interest Rates'!AE$4,Data!$A:$A,'Interest Rates'!$S188)=0,NA(),SUMIFS(Data!$G:$G,Data!$B:$B,'Interest Rates'!AE$4,Data!$A:$A,'Interest Rates'!$S188))</f>
        <v>#N/A</v>
      </c>
      <c r="AF188" s="15" t="e">
        <f>IF(SUMIFS(Data!$G:$G,Data!$B:$B,'Interest Rates'!AF$4,Data!$A:$A,'Interest Rates'!$S188)=0,NA(),SUMIFS(Data!$G:$G,Data!$B:$B,'Interest Rates'!AF$4,Data!$A:$A,'Interest Rates'!$S188))</f>
        <v>#N/A</v>
      </c>
      <c r="AG188" s="15" t="e">
        <f>IF(SUMIFS(Data!$G:$G,Data!$B:$B,'Interest Rates'!AG$4,Data!$A:$A,'Interest Rates'!$S188)=0,NA(),SUMIFS(Data!$G:$G,Data!$B:$B,'Interest Rates'!AG$4,Data!$A:$A,'Interest Rates'!$S188))</f>
        <v>#N/A</v>
      </c>
      <c r="AH188" s="15" t="e">
        <f>IF(SUMIFS(Data!$G:$G,Data!$B:$B,'Interest Rates'!AH$4,Data!$A:$A,'Interest Rates'!$S188)=0,NA(),SUMIFS(Data!$G:$G,Data!$B:$B,'Interest Rates'!AH$4,Data!$A:$A,'Interest Rates'!$S188))</f>
        <v>#N/A</v>
      </c>
      <c r="AI188" s="15" t="e">
        <f>IF(SUMIFS(Data!$G:$G,Data!$B:$B,'Interest Rates'!AI$4,Data!$A:$A,'Interest Rates'!$S188)=0,NA(),SUMIFS(Data!$G:$G,Data!$B:$B,'Interest Rates'!AI$4,Data!$A:$A,'Interest Rates'!$S188))</f>
        <v>#N/A</v>
      </c>
      <c r="AJ188" s="15">
        <f>IF(SUMIFS(Data!$G:$G,Data!$B:$B,'Interest Rates'!AJ$4,Data!$A:$A,'Interest Rates'!$S188)=0,NA(),SUMIFS(Data!$G:$G,Data!$B:$B,'Interest Rates'!AJ$4,Data!$A:$A,'Interest Rates'!$S188))</f>
        <v>11.36</v>
      </c>
      <c r="AK188" s="15">
        <f>IF(SUMIFS(Data!$G:$G,Data!$B:$B,'Interest Rates'!AK$4,Data!$A:$A,'Interest Rates'!$S188)=0,NA(),SUMIFS(Data!$G:$G,Data!$B:$B,'Interest Rates'!AK$4,Data!$A:$A,'Interest Rates'!$S188))</f>
        <v>8.6</v>
      </c>
      <c r="AL188" s="15">
        <f>IF(SUMIFS(Data!$G:$G,Data!$B:$B,'Interest Rates'!AL$4,Data!$A:$A,'Interest Rates'!$S188)=0,NA(),SUMIFS(Data!$G:$G,Data!$B:$B,'Interest Rates'!AL$4,Data!$A:$A,'Interest Rates'!$S188))</f>
        <v>7.43</v>
      </c>
      <c r="AM188" s="15" t="e">
        <f>IF(SUMIFS(Data!$G:$G,Data!$B:$B,'Interest Rates'!AM$4,Data!$A:$A,'Interest Rates'!$S188)=0,NA(),SUMIFS(Data!$G:$G,Data!$B:$B,'Interest Rates'!AM$4,Data!$A:$A,'Interest Rates'!$S188))</f>
        <v>#N/A</v>
      </c>
    </row>
  </sheetData>
  <phoneticPr fontId="2" type="noConversion"/>
  <conditionalFormatting sqref="T6:AL188">
    <cfRule type="containsErrors" dxfId="1" priority="3">
      <formula>ISERROR(T6)</formula>
    </cfRule>
  </conditionalFormatting>
  <conditionalFormatting sqref="AM6:AM188">
    <cfRule type="containsErrors" dxfId="0" priority="1">
      <formula>ISERROR(AM6)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359F5-4136-4955-915B-A48FC77E9602}">
  <dimension ref="A1"/>
  <sheetViews>
    <sheetView workbookViewId="0">
      <selection activeCell="B4" sqref="B4"/>
    </sheetView>
  </sheetViews>
  <sheetFormatPr defaultRowHeight="12" x14ac:dyDescent="0.2"/>
  <sheetData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6BB9D-FEA7-49C2-A80F-9CE715C50117}">
  <dimension ref="C5:C6"/>
  <sheetViews>
    <sheetView workbookViewId="0">
      <selection activeCell="C15" sqref="C15"/>
    </sheetView>
  </sheetViews>
  <sheetFormatPr defaultRowHeight="12" x14ac:dyDescent="0.2"/>
  <sheetData>
    <row r="5" spans="3:3" x14ac:dyDescent="0.2">
      <c r="C5" t="s">
        <v>10332</v>
      </c>
    </row>
    <row r="6" spans="3:3" x14ac:dyDescent="0.2">
      <c r="C6" t="s">
        <v>10340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44D26-3E14-4142-8ACC-92F9ED9630F6}">
  <dimension ref="A2:AI5840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J7" sqref="J7"/>
    </sheetView>
  </sheetViews>
  <sheetFormatPr defaultRowHeight="12" x14ac:dyDescent="0.2"/>
  <cols>
    <col min="3" max="3" width="9.28515625" bestFit="1" customWidth="1"/>
    <col min="17" max="17" width="9.7109375" bestFit="1" customWidth="1"/>
  </cols>
  <sheetData>
    <row r="2" spans="1:35" x14ac:dyDescent="0.2">
      <c r="C2" t="s">
        <v>10345</v>
      </c>
      <c r="D2" s="180" t="s">
        <v>10346</v>
      </c>
    </row>
    <row r="5" spans="1:35" x14ac:dyDescent="0.2">
      <c r="D5" t="s">
        <v>10351</v>
      </c>
      <c r="J5" t="s">
        <v>10361</v>
      </c>
      <c r="R5" t="s">
        <v>10330</v>
      </c>
      <c r="S5" t="s">
        <v>10352</v>
      </c>
      <c r="W5" t="s">
        <v>3084</v>
      </c>
      <c r="Y5" t="s">
        <v>3081</v>
      </c>
    </row>
    <row r="6" spans="1:35" x14ac:dyDescent="0.2">
      <c r="A6" t="s">
        <v>10349</v>
      </c>
      <c r="B6" t="s">
        <v>10350</v>
      </c>
      <c r="C6" t="s">
        <v>10333</v>
      </c>
      <c r="D6" t="s">
        <v>10334</v>
      </c>
      <c r="E6" t="s">
        <v>10335</v>
      </c>
      <c r="F6" t="s">
        <v>10336</v>
      </c>
      <c r="G6" t="s">
        <v>10337</v>
      </c>
      <c r="H6" t="s">
        <v>10330</v>
      </c>
      <c r="J6" t="s">
        <v>10343</v>
      </c>
      <c r="K6" t="s">
        <v>10344</v>
      </c>
      <c r="L6" t="s">
        <v>9949</v>
      </c>
      <c r="M6" t="s">
        <v>10360</v>
      </c>
      <c r="P6" t="s">
        <v>10348</v>
      </c>
      <c r="Q6" t="s">
        <v>10341</v>
      </c>
      <c r="R6" t="s">
        <v>10342</v>
      </c>
      <c r="S6" t="s">
        <v>10347</v>
      </c>
      <c r="T6" t="s">
        <v>10334</v>
      </c>
      <c r="V6" t="s">
        <v>10341</v>
      </c>
      <c r="W6" t="s">
        <v>10342</v>
      </c>
      <c r="X6" t="s">
        <v>10341</v>
      </c>
      <c r="Y6" t="s">
        <v>10342</v>
      </c>
    </row>
    <row r="7" spans="1:35" x14ac:dyDescent="0.2">
      <c r="A7" s="7">
        <f t="shared" ref="A7:A70" si="0">DATE(YEAR(B7),MONTH(B7)-1,1)</f>
        <v>41974</v>
      </c>
      <c r="B7" s="7">
        <f>DATE(YEAR(C7),MONTH(C7),1)</f>
        <v>42005</v>
      </c>
      <c r="C7" s="7">
        <v>42006</v>
      </c>
      <c r="D7">
        <v>-0.65</v>
      </c>
      <c r="E7">
        <v>1.8</v>
      </c>
      <c r="F7">
        <v>3.4</v>
      </c>
      <c r="G7">
        <v>2.6</v>
      </c>
      <c r="H7" s="4">
        <f>INDEX($R:$R,MATCH($C7,$Q:$Q,0))</f>
        <v>3</v>
      </c>
      <c r="I7" s="4"/>
      <c r="J7" s="4">
        <f>H7-D7</f>
        <v>3.65</v>
      </c>
      <c r="K7" s="15" t="e">
        <f>NA()</f>
        <v>#N/A</v>
      </c>
      <c r="L7" s="4">
        <f t="shared" ref="L7:L70" si="1">INDEX($Y:$Y,MATCH($B7,$V:$V,0))</f>
        <v>3.65</v>
      </c>
      <c r="M7" s="4">
        <f>H7-L7</f>
        <v>-0.64999999999999991</v>
      </c>
      <c r="N7" s="4"/>
      <c r="P7" s="184">
        <f>DATE(YEAR(Q7),MONTH(Q7),1)</f>
        <v>39448</v>
      </c>
      <c r="Q7" s="184">
        <v>39468</v>
      </c>
      <c r="R7" s="182">
        <v>7.5</v>
      </c>
      <c r="S7" s="182">
        <f>INDEX($Y:$Y,MATCH($P7,$V:$V,0))</f>
        <v>3.71</v>
      </c>
      <c r="T7" s="182">
        <f>R7-S7</f>
        <v>3.79</v>
      </c>
      <c r="V7" s="3">
        <v>36526</v>
      </c>
      <c r="X7" s="3">
        <v>36526</v>
      </c>
      <c r="Y7" s="4">
        <v>10.66</v>
      </c>
      <c r="AF7" s="183"/>
      <c r="AI7" s="3"/>
    </row>
    <row r="8" spans="1:35" x14ac:dyDescent="0.2">
      <c r="A8" s="7">
        <f t="shared" si="0"/>
        <v>41974</v>
      </c>
      <c r="B8" s="7">
        <f t="shared" ref="B8:B71" si="2">DATE(YEAR(C8),MONTH(C8),1)</f>
        <v>42005</v>
      </c>
      <c r="C8" s="7">
        <v>42009</v>
      </c>
      <c r="D8">
        <v>-0.65</v>
      </c>
      <c r="E8">
        <v>1.8</v>
      </c>
      <c r="F8">
        <v>3.4</v>
      </c>
      <c r="G8">
        <v>2.6</v>
      </c>
      <c r="H8" s="4">
        <f t="shared" ref="H8:H71" si="3">INDEX($R:$R,MATCH($C8,$Q:$Q,0))</f>
        <v>3</v>
      </c>
      <c r="I8" s="4"/>
      <c r="J8" s="4">
        <f t="shared" ref="J8:J71" si="4">H8-D8</f>
        <v>3.65</v>
      </c>
      <c r="K8" s="15" t="e">
        <f>NA()</f>
        <v>#N/A</v>
      </c>
      <c r="L8" s="4">
        <f t="shared" si="1"/>
        <v>3.65</v>
      </c>
      <c r="M8" s="4">
        <f t="shared" ref="M8:M71" si="5">H8-L8</f>
        <v>-0.64999999999999991</v>
      </c>
      <c r="N8" s="4"/>
      <c r="P8" s="184">
        <f t="shared" ref="P8:P71" si="6">DATE(YEAR(Q8),MONTH(Q8),1)</f>
        <v>39448</v>
      </c>
      <c r="Q8" s="184">
        <v>39469</v>
      </c>
      <c r="R8" s="182">
        <v>7.5</v>
      </c>
      <c r="S8" s="182">
        <f t="shared" ref="S8:S71" si="7">INDEX($Y:$Y,MATCH($P8,$V:$V,0))</f>
        <v>3.71</v>
      </c>
      <c r="T8" s="182">
        <f t="shared" ref="T8:T71" si="8">R8-S8</f>
        <v>3.79</v>
      </c>
      <c r="V8" s="3">
        <v>36557</v>
      </c>
      <c r="X8" s="3">
        <v>36557</v>
      </c>
      <c r="Y8" s="4">
        <v>10.33</v>
      </c>
      <c r="AF8" s="183"/>
      <c r="AI8" s="3"/>
    </row>
    <row r="9" spans="1:35" x14ac:dyDescent="0.2">
      <c r="A9" s="7">
        <f t="shared" si="0"/>
        <v>41974</v>
      </c>
      <c r="B9" s="7">
        <f t="shared" si="2"/>
        <v>42005</v>
      </c>
      <c r="C9" s="7">
        <v>42010</v>
      </c>
      <c r="D9">
        <v>-0.65</v>
      </c>
      <c r="E9">
        <v>1.8</v>
      </c>
      <c r="F9">
        <v>3.4</v>
      </c>
      <c r="G9">
        <v>2.6</v>
      </c>
      <c r="H9" s="4">
        <f t="shared" si="3"/>
        <v>3</v>
      </c>
      <c r="I9" s="4"/>
      <c r="J9" s="4">
        <f t="shared" si="4"/>
        <v>3.65</v>
      </c>
      <c r="K9" s="15" t="e">
        <f>NA()</f>
        <v>#N/A</v>
      </c>
      <c r="L9" s="4">
        <f t="shared" si="1"/>
        <v>3.65</v>
      </c>
      <c r="M9" s="4">
        <f t="shared" si="5"/>
        <v>-0.64999999999999991</v>
      </c>
      <c r="N9" s="4"/>
      <c r="P9" s="184">
        <f t="shared" si="6"/>
        <v>39448</v>
      </c>
      <c r="Q9" s="184">
        <v>39470</v>
      </c>
      <c r="R9" s="182">
        <v>7.5</v>
      </c>
      <c r="S9" s="182">
        <f t="shared" si="7"/>
        <v>3.71</v>
      </c>
      <c r="T9" s="182">
        <f t="shared" si="8"/>
        <v>3.79</v>
      </c>
      <c r="V9" s="3">
        <v>36586</v>
      </c>
      <c r="X9" s="3">
        <v>36586</v>
      </c>
      <c r="Y9" s="4">
        <v>9.51</v>
      </c>
      <c r="AF9" s="183"/>
      <c r="AI9" s="3"/>
    </row>
    <row r="10" spans="1:35" x14ac:dyDescent="0.2">
      <c r="A10" s="7">
        <f t="shared" si="0"/>
        <v>41974</v>
      </c>
      <c r="B10" s="7">
        <f t="shared" si="2"/>
        <v>42005</v>
      </c>
      <c r="C10" s="7">
        <v>42011</v>
      </c>
      <c r="D10">
        <v>-0.65</v>
      </c>
      <c r="E10">
        <v>1.8</v>
      </c>
      <c r="F10">
        <v>3.4</v>
      </c>
      <c r="G10">
        <v>2.6</v>
      </c>
      <c r="H10" s="4">
        <f t="shared" si="3"/>
        <v>3</v>
      </c>
      <c r="I10" s="4"/>
      <c r="J10" s="4">
        <f t="shared" si="4"/>
        <v>3.65</v>
      </c>
      <c r="K10" s="15" t="e">
        <f>NA()</f>
        <v>#N/A</v>
      </c>
      <c r="L10" s="4">
        <f t="shared" si="1"/>
        <v>3.65</v>
      </c>
      <c r="M10" s="4">
        <f t="shared" si="5"/>
        <v>-0.64999999999999991</v>
      </c>
      <c r="N10" s="4"/>
      <c r="P10" s="184">
        <f t="shared" si="6"/>
        <v>39448</v>
      </c>
      <c r="Q10" s="184">
        <v>39471</v>
      </c>
      <c r="R10" s="182">
        <v>7.5</v>
      </c>
      <c r="S10" s="182">
        <f t="shared" si="7"/>
        <v>3.71</v>
      </c>
      <c r="T10" s="182">
        <f t="shared" si="8"/>
        <v>3.79</v>
      </c>
      <c r="V10" s="3">
        <v>36617</v>
      </c>
      <c r="X10" s="3">
        <v>36617</v>
      </c>
      <c r="Y10" s="4">
        <v>9.52</v>
      </c>
      <c r="AF10" s="183"/>
      <c r="AI10" s="3"/>
    </row>
    <row r="11" spans="1:35" x14ac:dyDescent="0.2">
      <c r="A11" s="7">
        <f t="shared" si="0"/>
        <v>41974</v>
      </c>
      <c r="B11" s="7">
        <f t="shared" si="2"/>
        <v>42005</v>
      </c>
      <c r="C11" s="7">
        <v>42012</v>
      </c>
      <c r="D11">
        <v>-0.65</v>
      </c>
      <c r="E11">
        <v>1.8</v>
      </c>
      <c r="F11">
        <v>3.4</v>
      </c>
      <c r="G11">
        <v>2.6</v>
      </c>
      <c r="H11" s="4">
        <f t="shared" si="3"/>
        <v>3</v>
      </c>
      <c r="I11" s="4"/>
      <c r="J11" s="4">
        <f t="shared" si="4"/>
        <v>3.65</v>
      </c>
      <c r="K11" s="15" t="e">
        <f>NA()</f>
        <v>#N/A</v>
      </c>
      <c r="L11" s="4">
        <f t="shared" si="1"/>
        <v>3.65</v>
      </c>
      <c r="M11" s="4">
        <f t="shared" si="5"/>
        <v>-0.64999999999999991</v>
      </c>
      <c r="N11" s="4"/>
      <c r="P11" s="184">
        <f t="shared" si="6"/>
        <v>39448</v>
      </c>
      <c r="Q11" s="184">
        <v>39472</v>
      </c>
      <c r="R11" s="182">
        <v>7.5</v>
      </c>
      <c r="S11" s="182">
        <f t="shared" si="7"/>
        <v>3.71</v>
      </c>
      <c r="T11" s="182">
        <f t="shared" si="8"/>
        <v>3.79</v>
      </c>
      <c r="V11" s="3">
        <v>36647</v>
      </c>
      <c r="X11" s="3">
        <v>36647</v>
      </c>
      <c r="Y11" s="4">
        <v>9.01</v>
      </c>
      <c r="AF11" s="183"/>
      <c r="AI11" s="3"/>
    </row>
    <row r="12" spans="1:35" x14ac:dyDescent="0.2">
      <c r="A12" s="7">
        <f t="shared" si="0"/>
        <v>41974</v>
      </c>
      <c r="B12" s="7">
        <f t="shared" si="2"/>
        <v>42005</v>
      </c>
      <c r="C12" s="7">
        <v>42013</v>
      </c>
      <c r="D12">
        <v>-0.65</v>
      </c>
      <c r="E12">
        <v>1.8</v>
      </c>
      <c r="F12">
        <v>3.4</v>
      </c>
      <c r="G12">
        <v>2.6</v>
      </c>
      <c r="H12" s="4">
        <f t="shared" si="3"/>
        <v>3</v>
      </c>
      <c r="I12" s="4"/>
      <c r="J12" s="4">
        <f t="shared" si="4"/>
        <v>3.65</v>
      </c>
      <c r="K12" s="15" t="e">
        <f>NA()</f>
        <v>#N/A</v>
      </c>
      <c r="L12" s="4">
        <f t="shared" si="1"/>
        <v>3.65</v>
      </c>
      <c r="M12" s="4">
        <f t="shared" si="5"/>
        <v>-0.64999999999999991</v>
      </c>
      <c r="N12" s="4"/>
      <c r="P12" s="184">
        <f t="shared" si="6"/>
        <v>39448</v>
      </c>
      <c r="Q12" s="184">
        <v>39475</v>
      </c>
      <c r="R12" s="182">
        <v>7.5</v>
      </c>
      <c r="S12" s="182">
        <f t="shared" si="7"/>
        <v>3.71</v>
      </c>
      <c r="T12" s="182">
        <f t="shared" si="8"/>
        <v>3.79</v>
      </c>
      <c r="V12" s="3">
        <v>36678</v>
      </c>
      <c r="X12" s="3">
        <v>36678</v>
      </c>
      <c r="Y12" s="4">
        <v>8.89</v>
      </c>
      <c r="AF12" s="183"/>
      <c r="AI12" s="3"/>
    </row>
    <row r="13" spans="1:35" x14ac:dyDescent="0.2">
      <c r="A13" s="7">
        <f t="shared" si="0"/>
        <v>41974</v>
      </c>
      <c r="B13" s="7">
        <f t="shared" si="2"/>
        <v>42005</v>
      </c>
      <c r="C13" s="7">
        <v>42016</v>
      </c>
      <c r="D13">
        <v>-0.65</v>
      </c>
      <c r="E13">
        <v>1.8</v>
      </c>
      <c r="F13">
        <v>3.4</v>
      </c>
      <c r="G13">
        <v>2.6</v>
      </c>
      <c r="H13" s="4">
        <f t="shared" si="3"/>
        <v>3</v>
      </c>
      <c r="I13" s="4"/>
      <c r="J13" s="4">
        <f t="shared" si="4"/>
        <v>3.65</v>
      </c>
      <c r="K13" s="15" t="e">
        <f>NA()</f>
        <v>#N/A</v>
      </c>
      <c r="L13" s="4">
        <f t="shared" si="1"/>
        <v>3.65</v>
      </c>
      <c r="M13" s="4">
        <f t="shared" si="5"/>
        <v>-0.64999999999999991</v>
      </c>
      <c r="N13" s="4"/>
      <c r="P13" s="184">
        <f t="shared" si="6"/>
        <v>39448</v>
      </c>
      <c r="Q13" s="184">
        <v>39476</v>
      </c>
      <c r="R13" s="182">
        <v>7.5</v>
      </c>
      <c r="S13" s="182">
        <f t="shared" si="7"/>
        <v>3.71</v>
      </c>
      <c r="T13" s="182">
        <f t="shared" si="8"/>
        <v>3.79</v>
      </c>
      <c r="V13" s="3">
        <v>36708</v>
      </c>
      <c r="X13" s="3">
        <v>36708</v>
      </c>
      <c r="Y13" s="4">
        <v>8.89</v>
      </c>
      <c r="AF13" s="183"/>
      <c r="AI13" s="3"/>
    </row>
    <row r="14" spans="1:35" x14ac:dyDescent="0.2">
      <c r="A14" s="7">
        <f t="shared" si="0"/>
        <v>41974</v>
      </c>
      <c r="B14" s="7">
        <f t="shared" si="2"/>
        <v>42005</v>
      </c>
      <c r="C14" s="7">
        <v>42017</v>
      </c>
      <c r="D14">
        <v>-0.65</v>
      </c>
      <c r="E14">
        <v>1.8</v>
      </c>
      <c r="F14">
        <v>3.4</v>
      </c>
      <c r="G14">
        <v>2.6</v>
      </c>
      <c r="H14" s="4">
        <f t="shared" si="3"/>
        <v>3</v>
      </c>
      <c r="I14" s="4"/>
      <c r="J14" s="4">
        <f t="shared" si="4"/>
        <v>3.65</v>
      </c>
      <c r="K14" s="15" t="e">
        <f>NA()</f>
        <v>#N/A</v>
      </c>
      <c r="L14" s="4">
        <f t="shared" si="1"/>
        <v>3.65</v>
      </c>
      <c r="M14" s="4">
        <f t="shared" si="5"/>
        <v>-0.64999999999999991</v>
      </c>
      <c r="N14" s="4"/>
      <c r="P14" s="184">
        <f t="shared" si="6"/>
        <v>39448</v>
      </c>
      <c r="Q14" s="184">
        <v>39477</v>
      </c>
      <c r="R14" s="182">
        <v>7.5</v>
      </c>
      <c r="S14" s="182">
        <f t="shared" si="7"/>
        <v>3.71</v>
      </c>
      <c r="T14" s="182">
        <f t="shared" si="8"/>
        <v>3.79</v>
      </c>
      <c r="V14" s="3">
        <v>36739</v>
      </c>
      <c r="X14" s="3">
        <v>36739</v>
      </c>
      <c r="Y14" s="4">
        <v>8.43</v>
      </c>
      <c r="AF14" s="183"/>
      <c r="AI14" s="3"/>
    </row>
    <row r="15" spans="1:35" x14ac:dyDescent="0.2">
      <c r="A15" s="7">
        <f t="shared" si="0"/>
        <v>41974</v>
      </c>
      <c r="B15" s="7">
        <f t="shared" si="2"/>
        <v>42005</v>
      </c>
      <c r="C15" s="7">
        <v>42018</v>
      </c>
      <c r="D15">
        <v>-0.65</v>
      </c>
      <c r="E15">
        <v>1.8</v>
      </c>
      <c r="F15">
        <v>3.4</v>
      </c>
      <c r="G15">
        <v>2.6</v>
      </c>
      <c r="H15" s="4">
        <f t="shared" si="3"/>
        <v>3</v>
      </c>
      <c r="I15" s="4"/>
      <c r="J15" s="4">
        <f t="shared" si="4"/>
        <v>3.65</v>
      </c>
      <c r="K15" s="15" t="e">
        <f>NA()</f>
        <v>#N/A</v>
      </c>
      <c r="L15" s="4">
        <f t="shared" si="1"/>
        <v>3.65</v>
      </c>
      <c r="M15" s="4">
        <f t="shared" si="5"/>
        <v>-0.64999999999999991</v>
      </c>
      <c r="N15" s="4"/>
      <c r="P15" s="184">
        <f t="shared" si="6"/>
        <v>39448</v>
      </c>
      <c r="Q15" s="184">
        <v>39478</v>
      </c>
      <c r="R15" s="182">
        <v>7.5</v>
      </c>
      <c r="S15" s="182">
        <f t="shared" si="7"/>
        <v>3.71</v>
      </c>
      <c r="T15" s="182">
        <f t="shared" si="8"/>
        <v>3.79</v>
      </c>
      <c r="V15" s="3">
        <v>36770</v>
      </c>
      <c r="X15" s="3">
        <v>36770</v>
      </c>
      <c r="Y15" s="4">
        <v>8.16</v>
      </c>
      <c r="AF15" s="183"/>
      <c r="AI15" s="3"/>
    </row>
    <row r="16" spans="1:35" x14ac:dyDescent="0.2">
      <c r="A16" s="7">
        <f t="shared" si="0"/>
        <v>41974</v>
      </c>
      <c r="B16" s="7">
        <f t="shared" si="2"/>
        <v>42005</v>
      </c>
      <c r="C16" s="7">
        <v>42019</v>
      </c>
      <c r="D16">
        <v>-0.65</v>
      </c>
      <c r="E16">
        <v>1.8</v>
      </c>
      <c r="F16">
        <v>3.4</v>
      </c>
      <c r="G16">
        <v>2.6</v>
      </c>
      <c r="H16" s="4">
        <f t="shared" si="3"/>
        <v>3</v>
      </c>
      <c r="I16" s="4"/>
      <c r="J16" s="4">
        <f t="shared" si="4"/>
        <v>3.65</v>
      </c>
      <c r="K16" s="15" t="e">
        <f>NA()</f>
        <v>#N/A</v>
      </c>
      <c r="L16" s="4">
        <f t="shared" si="1"/>
        <v>3.65</v>
      </c>
      <c r="M16" s="4">
        <f t="shared" si="5"/>
        <v>-0.64999999999999991</v>
      </c>
      <c r="N16" s="4"/>
      <c r="P16" s="184">
        <f t="shared" si="6"/>
        <v>39479</v>
      </c>
      <c r="Q16" s="184">
        <v>39479</v>
      </c>
      <c r="R16" s="182">
        <v>7.5</v>
      </c>
      <c r="S16" s="182">
        <f t="shared" si="7"/>
        <v>3.68</v>
      </c>
      <c r="T16" s="182">
        <f t="shared" si="8"/>
        <v>3.82</v>
      </c>
      <c r="V16" s="3">
        <v>36800</v>
      </c>
      <c r="X16" s="3">
        <v>36800</v>
      </c>
      <c r="Y16" s="4">
        <v>7.79</v>
      </c>
      <c r="AF16" s="183"/>
      <c r="AI16" s="3"/>
    </row>
    <row r="17" spans="1:35" x14ac:dyDescent="0.2">
      <c r="A17" s="7">
        <f t="shared" si="0"/>
        <v>41974</v>
      </c>
      <c r="B17" s="7">
        <f t="shared" si="2"/>
        <v>42005</v>
      </c>
      <c r="C17" s="7">
        <v>42020</v>
      </c>
      <c r="D17">
        <v>-0.65</v>
      </c>
      <c r="E17">
        <v>1.8</v>
      </c>
      <c r="F17">
        <v>3.4</v>
      </c>
      <c r="G17">
        <v>2.6</v>
      </c>
      <c r="H17" s="4">
        <f t="shared" si="3"/>
        <v>3</v>
      </c>
      <c r="I17" s="4"/>
      <c r="J17" s="4">
        <f t="shared" si="4"/>
        <v>3.65</v>
      </c>
      <c r="K17" s="15" t="e">
        <f>NA()</f>
        <v>#N/A</v>
      </c>
      <c r="L17" s="4">
        <f t="shared" si="1"/>
        <v>3.65</v>
      </c>
      <c r="M17" s="4">
        <f t="shared" si="5"/>
        <v>-0.64999999999999991</v>
      </c>
      <c r="N17" s="4"/>
      <c r="P17" s="184">
        <f t="shared" si="6"/>
        <v>39479</v>
      </c>
      <c r="Q17" s="184">
        <v>39483</v>
      </c>
      <c r="R17" s="182">
        <v>7.5</v>
      </c>
      <c r="S17" s="182">
        <f t="shared" si="7"/>
        <v>3.68</v>
      </c>
      <c r="T17" s="182">
        <f t="shared" si="8"/>
        <v>3.82</v>
      </c>
      <c r="V17" s="3">
        <v>36831</v>
      </c>
      <c r="X17" s="3">
        <v>36831</v>
      </c>
      <c r="Y17" s="4">
        <v>7.8</v>
      </c>
      <c r="AF17" s="183"/>
      <c r="AI17" s="3"/>
    </row>
    <row r="18" spans="1:35" x14ac:dyDescent="0.2">
      <c r="A18" s="7">
        <f t="shared" si="0"/>
        <v>41974</v>
      </c>
      <c r="B18" s="7">
        <f t="shared" si="2"/>
        <v>42005</v>
      </c>
      <c r="C18" s="7">
        <v>42023</v>
      </c>
      <c r="D18">
        <v>-0.65</v>
      </c>
      <c r="E18">
        <v>1.8</v>
      </c>
      <c r="F18">
        <v>3.4</v>
      </c>
      <c r="G18">
        <v>2.6</v>
      </c>
      <c r="H18" s="4">
        <f t="shared" si="3"/>
        <v>3</v>
      </c>
      <c r="I18" s="4"/>
      <c r="J18" s="4">
        <f t="shared" si="4"/>
        <v>3.65</v>
      </c>
      <c r="K18" s="15" t="e">
        <f>NA()</f>
        <v>#N/A</v>
      </c>
      <c r="L18" s="4">
        <f t="shared" si="1"/>
        <v>3.65</v>
      </c>
      <c r="M18" s="4">
        <f t="shared" si="5"/>
        <v>-0.64999999999999991</v>
      </c>
      <c r="N18" s="4"/>
      <c r="P18" s="184">
        <f t="shared" si="6"/>
        <v>39479</v>
      </c>
      <c r="Q18" s="184">
        <v>39484</v>
      </c>
      <c r="R18" s="182">
        <v>7.5</v>
      </c>
      <c r="S18" s="182">
        <f t="shared" si="7"/>
        <v>3.68</v>
      </c>
      <c r="T18" s="182">
        <f t="shared" si="8"/>
        <v>3.82</v>
      </c>
      <c r="V18" s="3">
        <v>36861</v>
      </c>
      <c r="X18" s="3">
        <v>36861</v>
      </c>
      <c r="Y18" s="4">
        <v>7.58</v>
      </c>
      <c r="AF18" s="183"/>
      <c r="AI18" s="3"/>
    </row>
    <row r="19" spans="1:35" x14ac:dyDescent="0.2">
      <c r="A19" s="7">
        <f t="shared" si="0"/>
        <v>41974</v>
      </c>
      <c r="B19" s="7">
        <f t="shared" si="2"/>
        <v>42005</v>
      </c>
      <c r="C19" s="7">
        <v>42024</v>
      </c>
      <c r="D19">
        <v>-0.65</v>
      </c>
      <c r="E19">
        <v>1.8</v>
      </c>
      <c r="F19">
        <v>3.4</v>
      </c>
      <c r="G19">
        <v>2.6</v>
      </c>
      <c r="H19" s="4">
        <f t="shared" si="3"/>
        <v>3</v>
      </c>
      <c r="I19" s="4"/>
      <c r="J19" s="4">
        <f t="shared" si="4"/>
        <v>3.65</v>
      </c>
      <c r="K19" s="15" t="e">
        <f>NA()</f>
        <v>#N/A</v>
      </c>
      <c r="L19" s="4">
        <f t="shared" si="1"/>
        <v>3.65</v>
      </c>
      <c r="M19" s="4">
        <f t="shared" si="5"/>
        <v>-0.64999999999999991</v>
      </c>
      <c r="N19" s="4"/>
      <c r="P19" s="184">
        <f t="shared" si="6"/>
        <v>39479</v>
      </c>
      <c r="Q19" s="184">
        <v>39485</v>
      </c>
      <c r="R19" s="182">
        <v>7.5</v>
      </c>
      <c r="S19" s="182">
        <f t="shared" si="7"/>
        <v>3.68</v>
      </c>
      <c r="T19" s="182">
        <f t="shared" si="8"/>
        <v>3.82</v>
      </c>
      <c r="V19" s="3">
        <v>36892</v>
      </c>
      <c r="X19" s="3">
        <v>36892</v>
      </c>
      <c r="Y19" s="4">
        <v>7.81</v>
      </c>
      <c r="AF19" s="183"/>
      <c r="AI19" s="3"/>
    </row>
    <row r="20" spans="1:35" x14ac:dyDescent="0.2">
      <c r="A20" s="7">
        <f t="shared" si="0"/>
        <v>41974</v>
      </c>
      <c r="B20" s="7">
        <f t="shared" si="2"/>
        <v>42005</v>
      </c>
      <c r="C20" s="7">
        <v>42025</v>
      </c>
      <c r="D20">
        <v>-0.65</v>
      </c>
      <c r="E20">
        <v>1.8</v>
      </c>
      <c r="F20">
        <v>3.4</v>
      </c>
      <c r="G20">
        <v>2.6</v>
      </c>
      <c r="H20" s="4">
        <f t="shared" si="3"/>
        <v>3</v>
      </c>
      <c r="I20" s="4"/>
      <c r="J20" s="4">
        <f t="shared" si="4"/>
        <v>3.65</v>
      </c>
      <c r="K20" s="15" t="e">
        <f>NA()</f>
        <v>#N/A</v>
      </c>
      <c r="L20" s="4">
        <f t="shared" si="1"/>
        <v>3.65</v>
      </c>
      <c r="M20" s="4">
        <f t="shared" si="5"/>
        <v>-0.64999999999999991</v>
      </c>
      <c r="N20" s="4"/>
      <c r="P20" s="184">
        <f t="shared" si="6"/>
        <v>39479</v>
      </c>
      <c r="Q20" s="184">
        <v>39486</v>
      </c>
      <c r="R20" s="182">
        <v>7.5</v>
      </c>
      <c r="S20" s="182">
        <f t="shared" si="7"/>
        <v>3.68</v>
      </c>
      <c r="T20" s="182">
        <f t="shared" si="8"/>
        <v>3.82</v>
      </c>
      <c r="V20" s="3">
        <v>36923</v>
      </c>
      <c r="X20" s="3">
        <v>36923</v>
      </c>
      <c r="Y20" s="4">
        <v>7.74</v>
      </c>
      <c r="AF20" s="183"/>
      <c r="AI20" s="3"/>
    </row>
    <row r="21" spans="1:35" x14ac:dyDescent="0.2">
      <c r="A21" s="7">
        <f t="shared" si="0"/>
        <v>41974</v>
      </c>
      <c r="B21" s="7">
        <f t="shared" si="2"/>
        <v>42005</v>
      </c>
      <c r="C21" s="7">
        <v>42026</v>
      </c>
      <c r="D21">
        <v>-0.65</v>
      </c>
      <c r="E21">
        <v>1.8</v>
      </c>
      <c r="F21">
        <v>3.4</v>
      </c>
      <c r="G21">
        <v>2.6</v>
      </c>
      <c r="H21" s="4">
        <f t="shared" si="3"/>
        <v>3</v>
      </c>
      <c r="I21" s="4"/>
      <c r="J21" s="4">
        <f t="shared" si="4"/>
        <v>3.65</v>
      </c>
      <c r="K21" s="15" t="e">
        <f>NA()</f>
        <v>#N/A</v>
      </c>
      <c r="L21" s="4">
        <f t="shared" si="1"/>
        <v>3.65</v>
      </c>
      <c r="M21" s="4">
        <f t="shared" si="5"/>
        <v>-0.64999999999999991</v>
      </c>
      <c r="N21" s="4"/>
      <c r="P21" s="184">
        <f t="shared" si="6"/>
        <v>39479</v>
      </c>
      <c r="Q21" s="184">
        <v>39489</v>
      </c>
      <c r="R21" s="182">
        <v>7.5</v>
      </c>
      <c r="S21" s="182">
        <f t="shared" si="7"/>
        <v>3.68</v>
      </c>
      <c r="T21" s="182">
        <f t="shared" si="8"/>
        <v>3.82</v>
      </c>
      <c r="V21" s="3">
        <v>36951</v>
      </c>
      <c r="X21" s="3">
        <v>36951</v>
      </c>
      <c r="Y21" s="4">
        <v>7.36</v>
      </c>
      <c r="AF21" s="183"/>
      <c r="AI21" s="3"/>
    </row>
    <row r="22" spans="1:35" x14ac:dyDescent="0.2">
      <c r="A22" s="7">
        <f t="shared" si="0"/>
        <v>41974</v>
      </c>
      <c r="B22" s="7">
        <f t="shared" si="2"/>
        <v>42005</v>
      </c>
      <c r="C22" s="7">
        <v>42027</v>
      </c>
      <c r="D22">
        <v>-0.65</v>
      </c>
      <c r="E22">
        <v>1.8</v>
      </c>
      <c r="F22">
        <v>3.4</v>
      </c>
      <c r="G22">
        <v>2.6</v>
      </c>
      <c r="H22" s="4">
        <f t="shared" si="3"/>
        <v>3</v>
      </c>
      <c r="I22" s="4"/>
      <c r="J22" s="4">
        <f t="shared" si="4"/>
        <v>3.65</v>
      </c>
      <c r="K22" s="15" t="e">
        <f>NA()</f>
        <v>#N/A</v>
      </c>
      <c r="L22" s="4">
        <f t="shared" si="1"/>
        <v>3.65</v>
      </c>
      <c r="M22" s="4">
        <f t="shared" si="5"/>
        <v>-0.64999999999999991</v>
      </c>
      <c r="N22" s="4"/>
      <c r="P22" s="184">
        <f t="shared" si="6"/>
        <v>39479</v>
      </c>
      <c r="Q22" s="184">
        <v>39490</v>
      </c>
      <c r="R22" s="182">
        <v>7.5</v>
      </c>
      <c r="S22" s="182">
        <f t="shared" si="7"/>
        <v>3.68</v>
      </c>
      <c r="T22" s="182">
        <f t="shared" si="8"/>
        <v>3.82</v>
      </c>
      <c r="V22" s="3">
        <v>36982</v>
      </c>
      <c r="X22" s="3">
        <v>36982</v>
      </c>
      <c r="Y22" s="4">
        <v>6.98</v>
      </c>
      <c r="AF22" s="183"/>
      <c r="AI22" s="3"/>
    </row>
    <row r="23" spans="1:35" x14ac:dyDescent="0.2">
      <c r="A23" s="7">
        <f t="shared" si="0"/>
        <v>41974</v>
      </c>
      <c r="B23" s="7">
        <f t="shared" si="2"/>
        <v>42005</v>
      </c>
      <c r="C23" s="7">
        <v>42030</v>
      </c>
      <c r="D23">
        <v>-0.65</v>
      </c>
      <c r="E23">
        <v>1.8</v>
      </c>
      <c r="F23">
        <v>3.4</v>
      </c>
      <c r="G23">
        <v>2.6</v>
      </c>
      <c r="H23" s="4">
        <f t="shared" si="3"/>
        <v>3</v>
      </c>
      <c r="I23" s="4"/>
      <c r="J23" s="4">
        <f t="shared" si="4"/>
        <v>3.65</v>
      </c>
      <c r="K23" s="15" t="e">
        <f>NA()</f>
        <v>#N/A</v>
      </c>
      <c r="L23" s="4">
        <f t="shared" si="1"/>
        <v>3.65</v>
      </c>
      <c r="M23" s="4">
        <f t="shared" si="5"/>
        <v>-0.64999999999999991</v>
      </c>
      <c r="N23" s="4"/>
      <c r="P23" s="184">
        <f t="shared" si="6"/>
        <v>39479</v>
      </c>
      <c r="Q23" s="184">
        <v>39491</v>
      </c>
      <c r="R23" s="182">
        <v>7.5</v>
      </c>
      <c r="S23" s="182">
        <f t="shared" si="7"/>
        <v>3.68</v>
      </c>
      <c r="T23" s="182">
        <f t="shared" si="8"/>
        <v>3.82</v>
      </c>
      <c r="V23" s="3">
        <v>37012</v>
      </c>
      <c r="X23" s="3">
        <v>37012</v>
      </c>
      <c r="Y23" s="4">
        <v>6.99</v>
      </c>
      <c r="AF23" s="183"/>
      <c r="AI23" s="3"/>
    </row>
    <row r="24" spans="1:35" x14ac:dyDescent="0.2">
      <c r="A24" s="7">
        <f t="shared" si="0"/>
        <v>41974</v>
      </c>
      <c r="B24" s="7">
        <f t="shared" si="2"/>
        <v>42005</v>
      </c>
      <c r="C24" s="7">
        <v>42031</v>
      </c>
      <c r="D24">
        <v>-0.65</v>
      </c>
      <c r="E24">
        <v>1.8</v>
      </c>
      <c r="F24">
        <v>3.4</v>
      </c>
      <c r="G24">
        <v>2.6</v>
      </c>
      <c r="H24" s="4">
        <f t="shared" si="3"/>
        <v>3</v>
      </c>
      <c r="I24" s="4"/>
      <c r="J24" s="4">
        <f t="shared" si="4"/>
        <v>3.65</v>
      </c>
      <c r="K24" s="15" t="e">
        <f>NA()</f>
        <v>#N/A</v>
      </c>
      <c r="L24" s="4">
        <f t="shared" si="1"/>
        <v>3.65</v>
      </c>
      <c r="M24" s="4">
        <f t="shared" si="5"/>
        <v>-0.64999999999999991</v>
      </c>
      <c r="N24" s="4"/>
      <c r="P24" s="184">
        <f t="shared" si="6"/>
        <v>39479</v>
      </c>
      <c r="Q24" s="184">
        <v>39492</v>
      </c>
      <c r="R24" s="182">
        <v>7.5</v>
      </c>
      <c r="S24" s="182">
        <f t="shared" si="7"/>
        <v>3.68</v>
      </c>
      <c r="T24" s="182">
        <f t="shared" si="8"/>
        <v>3.82</v>
      </c>
      <c r="V24" s="3">
        <v>37043</v>
      </c>
      <c r="X24" s="3">
        <v>37043</v>
      </c>
      <c r="Y24" s="4">
        <v>6.84</v>
      </c>
      <c r="AF24" s="183"/>
      <c r="AI24" s="3"/>
    </row>
    <row r="25" spans="1:35" x14ac:dyDescent="0.2">
      <c r="A25" s="7">
        <f t="shared" si="0"/>
        <v>41974</v>
      </c>
      <c r="B25" s="7">
        <f t="shared" si="2"/>
        <v>42005</v>
      </c>
      <c r="C25" s="7">
        <v>42032</v>
      </c>
      <c r="D25">
        <v>-0.65</v>
      </c>
      <c r="E25">
        <v>1.8</v>
      </c>
      <c r="F25">
        <v>3.4</v>
      </c>
      <c r="G25">
        <v>2.6</v>
      </c>
      <c r="H25" s="4">
        <f t="shared" si="3"/>
        <v>3</v>
      </c>
      <c r="I25" s="4"/>
      <c r="J25" s="4">
        <f t="shared" si="4"/>
        <v>3.65</v>
      </c>
      <c r="K25" s="15" t="e">
        <f>NA()</f>
        <v>#N/A</v>
      </c>
      <c r="L25" s="4">
        <f t="shared" si="1"/>
        <v>3.65</v>
      </c>
      <c r="M25" s="4">
        <f t="shared" si="5"/>
        <v>-0.64999999999999991</v>
      </c>
      <c r="N25" s="4"/>
      <c r="P25" s="184">
        <f t="shared" si="6"/>
        <v>39479</v>
      </c>
      <c r="Q25" s="184">
        <v>39493</v>
      </c>
      <c r="R25" s="182">
        <v>7.5</v>
      </c>
      <c r="S25" s="182">
        <f t="shared" si="7"/>
        <v>3.68</v>
      </c>
      <c r="T25" s="182">
        <f t="shared" si="8"/>
        <v>3.82</v>
      </c>
      <c r="V25" s="3">
        <v>37073</v>
      </c>
      <c r="X25" s="3">
        <v>37073</v>
      </c>
      <c r="Y25" s="4">
        <v>6.04</v>
      </c>
      <c r="AF25" s="183"/>
      <c r="AI25" s="3"/>
    </row>
    <row r="26" spans="1:35" x14ac:dyDescent="0.2">
      <c r="A26" s="7">
        <f t="shared" si="0"/>
        <v>41974</v>
      </c>
      <c r="B26" s="7">
        <f t="shared" si="2"/>
        <v>42005</v>
      </c>
      <c r="C26" s="7">
        <v>42033</v>
      </c>
      <c r="D26">
        <v>-0.65</v>
      </c>
      <c r="E26">
        <v>1.8</v>
      </c>
      <c r="F26">
        <v>3.4</v>
      </c>
      <c r="G26">
        <v>2.6</v>
      </c>
      <c r="H26" s="4">
        <f t="shared" si="3"/>
        <v>3</v>
      </c>
      <c r="I26" s="4"/>
      <c r="J26" s="4">
        <f t="shared" si="4"/>
        <v>3.65</v>
      </c>
      <c r="K26" s="15" t="e">
        <f>NA()</f>
        <v>#N/A</v>
      </c>
      <c r="L26" s="4">
        <f t="shared" si="1"/>
        <v>3.65</v>
      </c>
      <c r="M26" s="4">
        <f t="shared" si="5"/>
        <v>-0.64999999999999991</v>
      </c>
      <c r="N26" s="4"/>
      <c r="P26" s="184">
        <f t="shared" si="6"/>
        <v>39479</v>
      </c>
      <c r="Q26" s="184">
        <v>39496</v>
      </c>
      <c r="R26" s="182">
        <v>7.5</v>
      </c>
      <c r="S26" s="182">
        <f t="shared" si="7"/>
        <v>3.68</v>
      </c>
      <c r="T26" s="182">
        <f t="shared" si="8"/>
        <v>3.82</v>
      </c>
      <c r="V26" s="3">
        <v>37104</v>
      </c>
      <c r="X26" s="3">
        <v>37104</v>
      </c>
      <c r="Y26" s="4">
        <v>6.01</v>
      </c>
      <c r="AF26" s="183"/>
      <c r="AI26" s="3"/>
    </row>
    <row r="27" spans="1:35" x14ac:dyDescent="0.2">
      <c r="A27" s="7">
        <f t="shared" si="0"/>
        <v>41974</v>
      </c>
      <c r="B27" s="7">
        <f t="shared" si="2"/>
        <v>42005</v>
      </c>
      <c r="C27" s="7">
        <v>42034</v>
      </c>
      <c r="D27">
        <v>-0.65</v>
      </c>
      <c r="E27">
        <v>1.8</v>
      </c>
      <c r="F27">
        <v>3.4</v>
      </c>
      <c r="G27">
        <v>2.6</v>
      </c>
      <c r="H27" s="4">
        <f t="shared" si="3"/>
        <v>3</v>
      </c>
      <c r="I27" s="4"/>
      <c r="J27" s="4">
        <f t="shared" si="4"/>
        <v>3.65</v>
      </c>
      <c r="K27" s="15" t="e">
        <f>NA()</f>
        <v>#N/A</v>
      </c>
      <c r="L27" s="4">
        <f t="shared" si="1"/>
        <v>3.65</v>
      </c>
      <c r="M27" s="4">
        <f t="shared" si="5"/>
        <v>-0.64999999999999991</v>
      </c>
      <c r="N27" s="4"/>
      <c r="P27" s="184">
        <f t="shared" si="6"/>
        <v>39479</v>
      </c>
      <c r="Q27" s="184">
        <v>39497</v>
      </c>
      <c r="R27" s="182">
        <v>7.5</v>
      </c>
      <c r="S27" s="182">
        <f t="shared" si="7"/>
        <v>3.68</v>
      </c>
      <c r="T27" s="182">
        <f t="shared" si="8"/>
        <v>3.82</v>
      </c>
      <c r="V27" s="3">
        <v>37135</v>
      </c>
      <c r="X27" s="3">
        <v>37135</v>
      </c>
      <c r="Y27" s="4">
        <v>5.94</v>
      </c>
      <c r="AF27" s="183"/>
      <c r="AI27" s="3"/>
    </row>
    <row r="28" spans="1:35" x14ac:dyDescent="0.2">
      <c r="A28" s="7">
        <f t="shared" si="0"/>
        <v>42005</v>
      </c>
      <c r="B28" s="7">
        <f t="shared" si="2"/>
        <v>42036</v>
      </c>
      <c r="C28" s="7">
        <v>42038</v>
      </c>
      <c r="D28">
        <v>-0.67</v>
      </c>
      <c r="E28">
        <v>1.8</v>
      </c>
      <c r="F28">
        <v>3.4</v>
      </c>
      <c r="G28">
        <v>2.6</v>
      </c>
      <c r="H28" s="4">
        <f t="shared" si="3"/>
        <v>3</v>
      </c>
      <c r="I28" s="4"/>
      <c r="J28" s="4">
        <f t="shared" si="4"/>
        <v>3.67</v>
      </c>
      <c r="K28" s="15" t="e">
        <f>NA()</f>
        <v>#N/A</v>
      </c>
      <c r="L28" s="4">
        <f t="shared" si="1"/>
        <v>3.67</v>
      </c>
      <c r="M28" s="4">
        <f t="shared" si="5"/>
        <v>-0.66999999999999993</v>
      </c>
      <c r="N28" s="4"/>
      <c r="P28" s="184">
        <f t="shared" si="6"/>
        <v>39479</v>
      </c>
      <c r="Q28" s="184">
        <v>39498</v>
      </c>
      <c r="R28" s="182">
        <v>7.5</v>
      </c>
      <c r="S28" s="182">
        <f t="shared" si="7"/>
        <v>3.68</v>
      </c>
      <c r="T28" s="182">
        <f t="shared" si="8"/>
        <v>3.82</v>
      </c>
      <c r="V28" s="3">
        <v>37165</v>
      </c>
      <c r="X28" s="3">
        <v>37165</v>
      </c>
      <c r="Y28" s="4">
        <v>5.69</v>
      </c>
      <c r="AF28" s="183"/>
      <c r="AI28" s="3"/>
    </row>
    <row r="29" spans="1:35" x14ac:dyDescent="0.2">
      <c r="A29" s="7">
        <f t="shared" si="0"/>
        <v>42005</v>
      </c>
      <c r="B29" s="7">
        <f t="shared" si="2"/>
        <v>42036</v>
      </c>
      <c r="C29" s="7">
        <v>42039</v>
      </c>
      <c r="D29">
        <v>-0.67</v>
      </c>
      <c r="E29">
        <v>1.8</v>
      </c>
      <c r="F29">
        <v>3.4</v>
      </c>
      <c r="G29">
        <v>2.6</v>
      </c>
      <c r="H29" s="4">
        <f t="shared" si="3"/>
        <v>3</v>
      </c>
      <c r="I29" s="4"/>
      <c r="J29" s="4">
        <f t="shared" si="4"/>
        <v>3.67</v>
      </c>
      <c r="K29" s="15" t="e">
        <f>NA()</f>
        <v>#N/A</v>
      </c>
      <c r="L29" s="4">
        <f t="shared" si="1"/>
        <v>3.67</v>
      </c>
      <c r="M29" s="4">
        <f t="shared" si="5"/>
        <v>-0.66999999999999993</v>
      </c>
      <c r="N29" s="4"/>
      <c r="P29" s="184">
        <f t="shared" si="6"/>
        <v>39479</v>
      </c>
      <c r="Q29" s="184">
        <v>39499</v>
      </c>
      <c r="R29" s="182">
        <v>7.5</v>
      </c>
      <c r="S29" s="182">
        <f t="shared" si="7"/>
        <v>3.68</v>
      </c>
      <c r="T29" s="182">
        <f t="shared" si="8"/>
        <v>3.82</v>
      </c>
      <c r="V29" s="3">
        <v>37196</v>
      </c>
      <c r="X29" s="3">
        <v>37196</v>
      </c>
      <c r="Y29" s="4">
        <v>5.0999999999999996</v>
      </c>
      <c r="AF29" s="183"/>
      <c r="AI29" s="3"/>
    </row>
    <row r="30" spans="1:35" x14ac:dyDescent="0.2">
      <c r="A30" s="7">
        <f t="shared" si="0"/>
        <v>42005</v>
      </c>
      <c r="B30" s="7">
        <f t="shared" si="2"/>
        <v>42036</v>
      </c>
      <c r="C30" s="7">
        <v>42040</v>
      </c>
      <c r="D30">
        <v>-0.67</v>
      </c>
      <c r="E30">
        <v>1.8</v>
      </c>
      <c r="F30">
        <v>3.4</v>
      </c>
      <c r="G30">
        <v>2.6</v>
      </c>
      <c r="H30" s="4">
        <f t="shared" si="3"/>
        <v>3</v>
      </c>
      <c r="I30" s="4"/>
      <c r="J30" s="4">
        <f t="shared" si="4"/>
        <v>3.67</v>
      </c>
      <c r="K30" s="15" t="e">
        <f>NA()</f>
        <v>#N/A</v>
      </c>
      <c r="L30" s="4">
        <f t="shared" si="1"/>
        <v>3.67</v>
      </c>
      <c r="M30" s="4">
        <f t="shared" si="5"/>
        <v>-0.66999999999999993</v>
      </c>
      <c r="N30" s="4"/>
      <c r="P30" s="184">
        <f t="shared" si="6"/>
        <v>39479</v>
      </c>
      <c r="Q30" s="184">
        <v>39500</v>
      </c>
      <c r="R30" s="182">
        <v>7.5</v>
      </c>
      <c r="S30" s="182">
        <f t="shared" si="7"/>
        <v>3.68</v>
      </c>
      <c r="T30" s="182">
        <f t="shared" si="8"/>
        <v>3.82</v>
      </c>
      <c r="V30" s="3">
        <v>37226</v>
      </c>
      <c r="X30" s="3">
        <v>37226</v>
      </c>
      <c r="Y30" s="4">
        <v>4.92</v>
      </c>
      <c r="AF30" s="183"/>
      <c r="AI30" s="3"/>
    </row>
    <row r="31" spans="1:35" x14ac:dyDescent="0.2">
      <c r="A31" s="7">
        <f t="shared" si="0"/>
        <v>42005</v>
      </c>
      <c r="B31" s="7">
        <f t="shared" si="2"/>
        <v>42036</v>
      </c>
      <c r="C31" s="7">
        <v>42041</v>
      </c>
      <c r="D31">
        <v>-0.67</v>
      </c>
      <c r="E31">
        <v>1.8</v>
      </c>
      <c r="F31">
        <v>3.4</v>
      </c>
      <c r="G31">
        <v>2.6</v>
      </c>
      <c r="H31" s="4">
        <f t="shared" si="3"/>
        <v>3</v>
      </c>
      <c r="I31" s="4"/>
      <c r="J31" s="4">
        <f t="shared" si="4"/>
        <v>3.67</v>
      </c>
      <c r="K31" s="15" t="e">
        <f>NA()</f>
        <v>#N/A</v>
      </c>
      <c r="L31" s="4">
        <f t="shared" si="1"/>
        <v>3.67</v>
      </c>
      <c r="M31" s="4">
        <f t="shared" si="5"/>
        <v>-0.66999999999999993</v>
      </c>
      <c r="N31" s="4"/>
      <c r="P31" s="184">
        <f t="shared" si="6"/>
        <v>39479</v>
      </c>
      <c r="Q31" s="184">
        <v>39503</v>
      </c>
      <c r="R31" s="182">
        <v>7.5</v>
      </c>
      <c r="S31" s="182">
        <f t="shared" si="7"/>
        <v>3.68</v>
      </c>
      <c r="T31" s="182">
        <f t="shared" si="8"/>
        <v>3.82</v>
      </c>
      <c r="V31" s="3">
        <v>37257</v>
      </c>
      <c r="X31" s="3">
        <v>37257</v>
      </c>
      <c r="Y31" s="4">
        <v>4.53</v>
      </c>
      <c r="AF31" s="183"/>
      <c r="AI31" s="3"/>
    </row>
    <row r="32" spans="1:35" x14ac:dyDescent="0.2">
      <c r="A32" s="7">
        <f t="shared" si="0"/>
        <v>42005</v>
      </c>
      <c r="B32" s="7">
        <f t="shared" si="2"/>
        <v>42036</v>
      </c>
      <c r="C32" s="7">
        <v>42044</v>
      </c>
      <c r="D32">
        <v>-0.67</v>
      </c>
      <c r="E32">
        <v>1.8</v>
      </c>
      <c r="F32">
        <v>3.4</v>
      </c>
      <c r="G32">
        <v>2.6</v>
      </c>
      <c r="H32" s="4">
        <f t="shared" si="3"/>
        <v>3</v>
      </c>
      <c r="I32" s="4"/>
      <c r="J32" s="4">
        <f t="shared" si="4"/>
        <v>3.67</v>
      </c>
      <c r="K32" s="15" t="e">
        <f>NA()</f>
        <v>#N/A</v>
      </c>
      <c r="L32" s="4">
        <f t="shared" si="1"/>
        <v>3.67</v>
      </c>
      <c r="M32" s="4">
        <f t="shared" si="5"/>
        <v>-0.66999999999999993</v>
      </c>
      <c r="N32" s="4"/>
      <c r="P32" s="184">
        <f t="shared" si="6"/>
        <v>39479</v>
      </c>
      <c r="Q32" s="184">
        <v>39504</v>
      </c>
      <c r="R32" s="182">
        <v>7.5</v>
      </c>
      <c r="S32" s="182">
        <f t="shared" si="7"/>
        <v>3.68</v>
      </c>
      <c r="T32" s="182">
        <f t="shared" si="8"/>
        <v>3.82</v>
      </c>
      <c r="V32" s="3">
        <v>37288</v>
      </c>
      <c r="X32" s="3">
        <v>37288</v>
      </c>
      <c r="Y32" s="4">
        <v>4.5</v>
      </c>
      <c r="AF32" s="183"/>
      <c r="AI32" s="3"/>
    </row>
    <row r="33" spans="1:35" x14ac:dyDescent="0.2">
      <c r="A33" s="7">
        <f t="shared" si="0"/>
        <v>42005</v>
      </c>
      <c r="B33" s="7">
        <f t="shared" si="2"/>
        <v>42036</v>
      </c>
      <c r="C33" s="7">
        <v>42045</v>
      </c>
      <c r="D33">
        <v>-0.67</v>
      </c>
      <c r="E33">
        <v>1.8</v>
      </c>
      <c r="F33">
        <v>3.4</v>
      </c>
      <c r="G33">
        <v>2.6</v>
      </c>
      <c r="H33" s="4">
        <f t="shared" si="3"/>
        <v>3</v>
      </c>
      <c r="I33" s="4"/>
      <c r="J33" s="4">
        <f t="shared" si="4"/>
        <v>3.67</v>
      </c>
      <c r="K33" s="15" t="e">
        <f>NA()</f>
        <v>#N/A</v>
      </c>
      <c r="L33" s="4">
        <f t="shared" si="1"/>
        <v>3.67</v>
      </c>
      <c r="M33" s="4">
        <f t="shared" si="5"/>
        <v>-0.66999999999999993</v>
      </c>
      <c r="N33" s="4"/>
      <c r="P33" s="184">
        <f t="shared" si="6"/>
        <v>39479</v>
      </c>
      <c r="Q33" s="184">
        <v>39505</v>
      </c>
      <c r="R33" s="182">
        <v>7.5</v>
      </c>
      <c r="S33" s="182">
        <f t="shared" si="7"/>
        <v>3.68</v>
      </c>
      <c r="T33" s="182">
        <f t="shared" si="8"/>
        <v>3.82</v>
      </c>
      <c r="V33" s="3">
        <v>37316</v>
      </c>
      <c r="X33" s="3">
        <v>37316</v>
      </c>
      <c r="Y33" s="4">
        <v>4.4400000000000004</v>
      </c>
      <c r="AF33" s="183"/>
      <c r="AI33" s="3"/>
    </row>
    <row r="34" spans="1:35" x14ac:dyDescent="0.2">
      <c r="A34" s="7">
        <f t="shared" si="0"/>
        <v>42005</v>
      </c>
      <c r="B34" s="7">
        <f t="shared" si="2"/>
        <v>42036</v>
      </c>
      <c r="C34" s="7">
        <v>42046</v>
      </c>
      <c r="D34">
        <v>-0.67</v>
      </c>
      <c r="E34">
        <v>1.8</v>
      </c>
      <c r="F34">
        <v>3.4</v>
      </c>
      <c r="G34">
        <v>2.6</v>
      </c>
      <c r="H34" s="4">
        <f t="shared" si="3"/>
        <v>3</v>
      </c>
      <c r="I34" s="4"/>
      <c r="J34" s="4">
        <f t="shared" si="4"/>
        <v>3.67</v>
      </c>
      <c r="K34" s="15" t="e">
        <f>NA()</f>
        <v>#N/A</v>
      </c>
      <c r="L34" s="4">
        <f t="shared" si="1"/>
        <v>3.67</v>
      </c>
      <c r="M34" s="4">
        <f t="shared" si="5"/>
        <v>-0.66999999999999993</v>
      </c>
      <c r="N34" s="4"/>
      <c r="P34" s="184">
        <f t="shared" si="6"/>
        <v>39479</v>
      </c>
      <c r="Q34" s="184">
        <v>39506</v>
      </c>
      <c r="R34" s="182">
        <v>7.5</v>
      </c>
      <c r="S34" s="182">
        <f t="shared" si="7"/>
        <v>3.68</v>
      </c>
      <c r="T34" s="182">
        <f t="shared" si="8"/>
        <v>3.82</v>
      </c>
      <c r="V34" s="3">
        <v>37347</v>
      </c>
      <c r="X34" s="3">
        <v>37347</v>
      </c>
      <c r="Y34" s="4">
        <v>4.24</v>
      </c>
      <c r="AF34" s="183"/>
      <c r="AI34" s="3"/>
    </row>
    <row r="35" spans="1:35" x14ac:dyDescent="0.2">
      <c r="A35" s="7">
        <f t="shared" si="0"/>
        <v>42005</v>
      </c>
      <c r="B35" s="7">
        <f t="shared" si="2"/>
        <v>42036</v>
      </c>
      <c r="C35" s="7">
        <v>42047</v>
      </c>
      <c r="D35">
        <v>-0.67</v>
      </c>
      <c r="E35">
        <v>1.8</v>
      </c>
      <c r="F35">
        <v>3.4</v>
      </c>
      <c r="G35">
        <v>2.6</v>
      </c>
      <c r="H35" s="4">
        <f t="shared" si="3"/>
        <v>3</v>
      </c>
      <c r="I35" s="4"/>
      <c r="J35" s="4">
        <f t="shared" si="4"/>
        <v>3.67</v>
      </c>
      <c r="K35" s="15" t="e">
        <f>NA()</f>
        <v>#N/A</v>
      </c>
      <c r="L35" s="4">
        <f t="shared" si="1"/>
        <v>3.67</v>
      </c>
      <c r="M35" s="4">
        <f t="shared" si="5"/>
        <v>-0.66999999999999993</v>
      </c>
      <c r="N35" s="4"/>
      <c r="P35" s="184">
        <f t="shared" si="6"/>
        <v>39479</v>
      </c>
      <c r="Q35" s="184">
        <v>39507</v>
      </c>
      <c r="R35" s="182">
        <v>7.5</v>
      </c>
      <c r="S35" s="182">
        <f t="shared" si="7"/>
        <v>3.68</v>
      </c>
      <c r="T35" s="182">
        <f t="shared" si="8"/>
        <v>3.82</v>
      </c>
      <c r="V35" s="3">
        <v>37377</v>
      </c>
      <c r="X35" s="3">
        <v>37377</v>
      </c>
      <c r="Y35" s="4">
        <v>4.1900000000000004</v>
      </c>
      <c r="AF35" s="183"/>
      <c r="AI35" s="3"/>
    </row>
    <row r="36" spans="1:35" x14ac:dyDescent="0.2">
      <c r="A36" s="7">
        <f t="shared" si="0"/>
        <v>42005</v>
      </c>
      <c r="B36" s="7">
        <f t="shared" si="2"/>
        <v>42036</v>
      </c>
      <c r="C36" s="7">
        <v>42048</v>
      </c>
      <c r="D36">
        <v>-0.67</v>
      </c>
      <c r="E36">
        <v>1.8</v>
      </c>
      <c r="F36">
        <v>3.4</v>
      </c>
      <c r="G36">
        <v>2.6</v>
      </c>
      <c r="H36" s="4">
        <f t="shared" si="3"/>
        <v>3</v>
      </c>
      <c r="I36" s="4"/>
      <c r="J36" s="4">
        <f t="shared" si="4"/>
        <v>3.67</v>
      </c>
      <c r="K36" s="15" t="e">
        <f>NA()</f>
        <v>#N/A</v>
      </c>
      <c r="L36" s="4">
        <f t="shared" si="1"/>
        <v>3.67</v>
      </c>
      <c r="M36" s="4">
        <f t="shared" si="5"/>
        <v>-0.66999999999999993</v>
      </c>
      <c r="N36" s="4"/>
      <c r="P36" s="184">
        <f t="shared" si="6"/>
        <v>39508</v>
      </c>
      <c r="Q36" s="184">
        <v>39510</v>
      </c>
      <c r="R36" s="182">
        <v>7.5</v>
      </c>
      <c r="S36" s="182">
        <f t="shared" si="7"/>
        <v>3.66</v>
      </c>
      <c r="T36" s="182">
        <f t="shared" si="8"/>
        <v>3.84</v>
      </c>
      <c r="V36" s="3">
        <v>37408</v>
      </c>
      <c r="X36" s="3">
        <v>37408</v>
      </c>
      <c r="Y36" s="4">
        <v>4.1500000000000004</v>
      </c>
      <c r="AF36" s="183"/>
      <c r="AI36" s="3"/>
    </row>
    <row r="37" spans="1:35" x14ac:dyDescent="0.2">
      <c r="A37" s="7">
        <f t="shared" si="0"/>
        <v>42005</v>
      </c>
      <c r="B37" s="7">
        <f t="shared" si="2"/>
        <v>42036</v>
      </c>
      <c r="C37" s="7">
        <v>42051</v>
      </c>
      <c r="D37">
        <v>-0.67</v>
      </c>
      <c r="E37">
        <v>1.8</v>
      </c>
      <c r="F37">
        <v>3.4</v>
      </c>
      <c r="G37">
        <v>2.6</v>
      </c>
      <c r="H37" s="4">
        <f t="shared" si="3"/>
        <v>3</v>
      </c>
      <c r="I37" s="4"/>
      <c r="J37" s="4">
        <f t="shared" si="4"/>
        <v>3.67</v>
      </c>
      <c r="K37" s="15" t="e">
        <f>NA()</f>
        <v>#N/A</v>
      </c>
      <c r="L37" s="4">
        <f t="shared" si="1"/>
        <v>3.67</v>
      </c>
      <c r="M37" s="4">
        <f t="shared" si="5"/>
        <v>-0.66999999999999993</v>
      </c>
      <c r="N37" s="4"/>
      <c r="P37" s="184">
        <f t="shared" si="6"/>
        <v>39508</v>
      </c>
      <c r="Q37" s="184">
        <v>39511</v>
      </c>
      <c r="R37" s="182">
        <v>7.5</v>
      </c>
      <c r="S37" s="182">
        <f t="shared" si="7"/>
        <v>3.66</v>
      </c>
      <c r="T37" s="182">
        <f t="shared" si="8"/>
        <v>3.84</v>
      </c>
      <c r="V37" s="3">
        <v>37438</v>
      </c>
      <c r="X37" s="3">
        <v>37438</v>
      </c>
      <c r="Y37" s="4">
        <v>4.09</v>
      </c>
      <c r="AF37" s="183"/>
      <c r="AI37" s="3"/>
    </row>
    <row r="38" spans="1:35" x14ac:dyDescent="0.2">
      <c r="A38" s="7">
        <f t="shared" si="0"/>
        <v>42005</v>
      </c>
      <c r="B38" s="7">
        <f t="shared" si="2"/>
        <v>42036</v>
      </c>
      <c r="C38" s="7">
        <v>42052</v>
      </c>
      <c r="D38">
        <v>-0.67</v>
      </c>
      <c r="E38">
        <v>1.8</v>
      </c>
      <c r="F38">
        <v>3.4</v>
      </c>
      <c r="G38">
        <v>2.6</v>
      </c>
      <c r="H38" s="4">
        <f t="shared" si="3"/>
        <v>3</v>
      </c>
      <c r="I38" s="4"/>
      <c r="J38" s="4">
        <f t="shared" si="4"/>
        <v>3.67</v>
      </c>
      <c r="K38" s="15" t="e">
        <f>NA()</f>
        <v>#N/A</v>
      </c>
      <c r="L38" s="4">
        <f t="shared" si="1"/>
        <v>3.67</v>
      </c>
      <c r="M38" s="4">
        <f t="shared" si="5"/>
        <v>-0.66999999999999993</v>
      </c>
      <c r="N38" s="4"/>
      <c r="P38" s="184">
        <f t="shared" si="6"/>
        <v>39508</v>
      </c>
      <c r="Q38" s="184">
        <v>39512</v>
      </c>
      <c r="R38" s="182">
        <v>7.5</v>
      </c>
      <c r="S38" s="182">
        <f t="shared" si="7"/>
        <v>3.66</v>
      </c>
      <c r="T38" s="182">
        <f t="shared" si="8"/>
        <v>3.84</v>
      </c>
      <c r="V38" s="3">
        <v>37469</v>
      </c>
      <c r="X38" s="3">
        <v>37469</v>
      </c>
      <c r="Y38" s="4">
        <v>3.97</v>
      </c>
      <c r="AF38" s="183"/>
      <c r="AI38" s="3"/>
    </row>
    <row r="39" spans="1:35" x14ac:dyDescent="0.2">
      <c r="A39" s="7">
        <f t="shared" si="0"/>
        <v>42005</v>
      </c>
      <c r="B39" s="7">
        <f t="shared" si="2"/>
        <v>42036</v>
      </c>
      <c r="C39" s="7">
        <v>42053</v>
      </c>
      <c r="D39">
        <v>-0.67</v>
      </c>
      <c r="E39">
        <v>1.8</v>
      </c>
      <c r="F39">
        <v>3.4</v>
      </c>
      <c r="G39">
        <v>2.6</v>
      </c>
      <c r="H39" s="4">
        <f t="shared" si="3"/>
        <v>3</v>
      </c>
      <c r="I39" s="4"/>
      <c r="J39" s="4">
        <f t="shared" si="4"/>
        <v>3.67</v>
      </c>
      <c r="K39" s="15" t="e">
        <f>NA()</f>
        <v>#N/A</v>
      </c>
      <c r="L39" s="4">
        <f t="shared" si="1"/>
        <v>3.67</v>
      </c>
      <c r="M39" s="4">
        <f t="shared" si="5"/>
        <v>-0.66999999999999993</v>
      </c>
      <c r="N39" s="4"/>
      <c r="P39" s="184">
        <f t="shared" si="6"/>
        <v>39508</v>
      </c>
      <c r="Q39" s="184">
        <v>39513</v>
      </c>
      <c r="R39" s="182">
        <v>7.5</v>
      </c>
      <c r="S39" s="182">
        <f t="shared" si="7"/>
        <v>3.66</v>
      </c>
      <c r="T39" s="182">
        <f t="shared" si="8"/>
        <v>3.84</v>
      </c>
      <c r="V39" s="3">
        <v>37500</v>
      </c>
      <c r="X39" s="3">
        <v>37500</v>
      </c>
      <c r="Y39" s="4">
        <v>4.05</v>
      </c>
      <c r="AF39" s="183"/>
      <c r="AI39" s="3"/>
    </row>
    <row r="40" spans="1:35" x14ac:dyDescent="0.2">
      <c r="A40" s="7">
        <f t="shared" si="0"/>
        <v>42005</v>
      </c>
      <c r="B40" s="7">
        <f t="shared" si="2"/>
        <v>42036</v>
      </c>
      <c r="C40" s="7">
        <v>42054</v>
      </c>
      <c r="D40">
        <v>-0.67</v>
      </c>
      <c r="E40">
        <v>1.8</v>
      </c>
      <c r="F40">
        <v>3.4</v>
      </c>
      <c r="G40">
        <v>2.6</v>
      </c>
      <c r="H40" s="4">
        <f t="shared" si="3"/>
        <v>3</v>
      </c>
      <c r="I40" s="4"/>
      <c r="J40" s="4">
        <f t="shared" si="4"/>
        <v>3.67</v>
      </c>
      <c r="K40" s="15" t="e">
        <f>NA()</f>
        <v>#N/A</v>
      </c>
      <c r="L40" s="4">
        <f t="shared" si="1"/>
        <v>3.67</v>
      </c>
      <c r="M40" s="4">
        <f t="shared" si="5"/>
        <v>-0.66999999999999993</v>
      </c>
      <c r="N40" s="4"/>
      <c r="P40" s="184">
        <f t="shared" si="6"/>
        <v>39508</v>
      </c>
      <c r="Q40" s="184">
        <v>39514</v>
      </c>
      <c r="R40" s="182">
        <v>7.5</v>
      </c>
      <c r="S40" s="182">
        <f t="shared" si="7"/>
        <v>3.66</v>
      </c>
      <c r="T40" s="182">
        <f t="shared" si="8"/>
        <v>3.84</v>
      </c>
      <c r="V40" s="3">
        <v>37530</v>
      </c>
      <c r="X40" s="3">
        <v>37530</v>
      </c>
      <c r="Y40" s="4">
        <v>4.12</v>
      </c>
      <c r="AF40" s="183"/>
      <c r="AI40" s="3"/>
    </row>
    <row r="41" spans="1:35" x14ac:dyDescent="0.2">
      <c r="A41" s="7">
        <f t="shared" si="0"/>
        <v>42005</v>
      </c>
      <c r="B41" s="7">
        <f t="shared" si="2"/>
        <v>42036</v>
      </c>
      <c r="C41" s="7">
        <v>42055</v>
      </c>
      <c r="D41">
        <v>-0.67</v>
      </c>
      <c r="E41">
        <v>1.8</v>
      </c>
      <c r="F41">
        <v>3.4</v>
      </c>
      <c r="G41">
        <v>2.6</v>
      </c>
      <c r="H41" s="4">
        <f t="shared" si="3"/>
        <v>3</v>
      </c>
      <c r="I41" s="4"/>
      <c r="J41" s="4">
        <f t="shared" si="4"/>
        <v>3.67</v>
      </c>
      <c r="K41" s="15" t="e">
        <f>NA()</f>
        <v>#N/A</v>
      </c>
      <c r="L41" s="4">
        <f t="shared" si="1"/>
        <v>3.67</v>
      </c>
      <c r="M41" s="4">
        <f t="shared" si="5"/>
        <v>-0.66999999999999993</v>
      </c>
      <c r="N41" s="4"/>
      <c r="P41" s="184">
        <f t="shared" si="6"/>
        <v>39508</v>
      </c>
      <c r="Q41" s="184">
        <v>39517</v>
      </c>
      <c r="R41" s="182">
        <v>7.5</v>
      </c>
      <c r="S41" s="182">
        <f t="shared" si="7"/>
        <v>3.66</v>
      </c>
      <c r="T41" s="182">
        <f t="shared" si="8"/>
        <v>3.84</v>
      </c>
      <c r="V41" s="3">
        <v>37561</v>
      </c>
      <c r="X41" s="3">
        <v>37561</v>
      </c>
      <c r="Y41" s="4">
        <v>4.08</v>
      </c>
      <c r="AF41" s="183"/>
      <c r="AI41" s="3"/>
    </row>
    <row r="42" spans="1:35" x14ac:dyDescent="0.2">
      <c r="A42" s="7">
        <f t="shared" si="0"/>
        <v>42005</v>
      </c>
      <c r="B42" s="7">
        <f t="shared" si="2"/>
        <v>42036</v>
      </c>
      <c r="C42" s="7">
        <v>42058</v>
      </c>
      <c r="D42">
        <v>-0.67</v>
      </c>
      <c r="E42">
        <v>1.8</v>
      </c>
      <c r="F42">
        <v>3.4</v>
      </c>
      <c r="G42">
        <v>2.6</v>
      </c>
      <c r="H42" s="4">
        <f t="shared" si="3"/>
        <v>3</v>
      </c>
      <c r="I42" s="4"/>
      <c r="J42" s="4">
        <f t="shared" si="4"/>
        <v>3.67</v>
      </c>
      <c r="K42" s="15" t="e">
        <f>NA()</f>
        <v>#N/A</v>
      </c>
      <c r="L42" s="4">
        <f t="shared" si="1"/>
        <v>3.67</v>
      </c>
      <c r="M42" s="4">
        <f t="shared" si="5"/>
        <v>-0.66999999999999993</v>
      </c>
      <c r="N42" s="4"/>
      <c r="P42" s="184">
        <f t="shared" si="6"/>
        <v>39508</v>
      </c>
      <c r="Q42" s="184">
        <v>39518</v>
      </c>
      <c r="R42" s="182">
        <v>7.5</v>
      </c>
      <c r="S42" s="182">
        <f t="shared" si="7"/>
        <v>3.66</v>
      </c>
      <c r="T42" s="182">
        <f t="shared" si="8"/>
        <v>3.84</v>
      </c>
      <c r="V42" s="3">
        <v>37591</v>
      </c>
      <c r="X42" s="3">
        <v>37591</v>
      </c>
      <c r="Y42" s="4">
        <v>4.21</v>
      </c>
      <c r="AF42" s="183"/>
      <c r="AI42" s="3"/>
    </row>
    <row r="43" spans="1:35" x14ac:dyDescent="0.2">
      <c r="A43" s="7">
        <f t="shared" si="0"/>
        <v>42005</v>
      </c>
      <c r="B43" s="7">
        <f t="shared" si="2"/>
        <v>42036</v>
      </c>
      <c r="C43" s="7">
        <v>42059</v>
      </c>
      <c r="D43">
        <v>-0.67</v>
      </c>
      <c r="E43">
        <v>1.8</v>
      </c>
      <c r="F43">
        <v>3.4</v>
      </c>
      <c r="G43">
        <v>2.6</v>
      </c>
      <c r="H43" s="4">
        <f t="shared" si="3"/>
        <v>3</v>
      </c>
      <c r="I43" s="4"/>
      <c r="J43" s="4">
        <f t="shared" si="4"/>
        <v>3.67</v>
      </c>
      <c r="K43" s="15" t="e">
        <f>NA()</f>
        <v>#N/A</v>
      </c>
      <c r="L43" s="4">
        <f t="shared" si="1"/>
        <v>3.67</v>
      </c>
      <c r="M43" s="4">
        <f t="shared" si="5"/>
        <v>-0.66999999999999993</v>
      </c>
      <c r="N43" s="4"/>
      <c r="P43" s="184">
        <f t="shared" si="6"/>
        <v>39508</v>
      </c>
      <c r="Q43" s="184">
        <v>39519</v>
      </c>
      <c r="R43" s="182">
        <v>7.5</v>
      </c>
      <c r="S43" s="182">
        <f t="shared" si="7"/>
        <v>3.66</v>
      </c>
      <c r="T43" s="182">
        <f t="shared" si="8"/>
        <v>3.84</v>
      </c>
      <c r="V43" s="3">
        <v>37622</v>
      </c>
      <c r="X43" s="3">
        <v>37622</v>
      </c>
      <c r="Y43" s="4">
        <v>4.3600000000000003</v>
      </c>
      <c r="AF43" s="183"/>
      <c r="AI43" s="3"/>
    </row>
    <row r="44" spans="1:35" x14ac:dyDescent="0.2">
      <c r="A44" s="7">
        <f t="shared" si="0"/>
        <v>42005</v>
      </c>
      <c r="B44" s="7">
        <f t="shared" si="2"/>
        <v>42036</v>
      </c>
      <c r="C44" s="7">
        <v>42060</v>
      </c>
      <c r="D44">
        <v>-0.67</v>
      </c>
      <c r="E44">
        <v>1.8</v>
      </c>
      <c r="F44">
        <v>3.4</v>
      </c>
      <c r="G44">
        <v>2.6</v>
      </c>
      <c r="H44" s="4">
        <f t="shared" si="3"/>
        <v>3</v>
      </c>
      <c r="I44" s="4"/>
      <c r="J44" s="4">
        <f t="shared" si="4"/>
        <v>3.67</v>
      </c>
      <c r="K44" s="15" t="e">
        <f>NA()</f>
        <v>#N/A</v>
      </c>
      <c r="L44" s="4">
        <f t="shared" si="1"/>
        <v>3.67</v>
      </c>
      <c r="M44" s="4">
        <f t="shared" si="5"/>
        <v>-0.66999999999999993</v>
      </c>
      <c r="N44" s="4"/>
      <c r="P44" s="184">
        <f t="shared" si="6"/>
        <v>39508</v>
      </c>
      <c r="Q44" s="184">
        <v>39520</v>
      </c>
      <c r="R44" s="182">
        <v>7.5</v>
      </c>
      <c r="S44" s="182">
        <f t="shared" si="7"/>
        <v>3.66</v>
      </c>
      <c r="T44" s="182">
        <f t="shared" si="8"/>
        <v>3.84</v>
      </c>
      <c r="V44" s="3">
        <v>37653</v>
      </c>
      <c r="X44" s="3">
        <v>37653</v>
      </c>
      <c r="Y44" s="4">
        <v>4.4000000000000004</v>
      </c>
      <c r="AF44" s="183"/>
      <c r="AI44" s="3"/>
    </row>
    <row r="45" spans="1:35" x14ac:dyDescent="0.2">
      <c r="A45" s="7">
        <f t="shared" si="0"/>
        <v>42005</v>
      </c>
      <c r="B45" s="7">
        <f t="shared" si="2"/>
        <v>42036</v>
      </c>
      <c r="C45" s="7">
        <v>42061</v>
      </c>
      <c r="D45">
        <v>-0.67</v>
      </c>
      <c r="E45">
        <v>1.8</v>
      </c>
      <c r="F45">
        <v>3.4</v>
      </c>
      <c r="G45">
        <v>2.6</v>
      </c>
      <c r="H45" s="4">
        <f t="shared" si="3"/>
        <v>3</v>
      </c>
      <c r="I45" s="4"/>
      <c r="J45" s="4">
        <f t="shared" si="4"/>
        <v>3.67</v>
      </c>
      <c r="K45" s="15" t="e">
        <f>NA()</f>
        <v>#N/A</v>
      </c>
      <c r="L45" s="4">
        <f t="shared" si="1"/>
        <v>3.67</v>
      </c>
      <c r="M45" s="4">
        <f t="shared" si="5"/>
        <v>-0.66999999999999993</v>
      </c>
      <c r="N45" s="4"/>
      <c r="P45" s="184">
        <f t="shared" si="6"/>
        <v>39508</v>
      </c>
      <c r="Q45" s="184">
        <v>39521</v>
      </c>
      <c r="R45" s="182">
        <v>7.5</v>
      </c>
      <c r="S45" s="182">
        <f t="shared" si="7"/>
        <v>3.66</v>
      </c>
      <c r="T45" s="182">
        <f t="shared" si="8"/>
        <v>3.84</v>
      </c>
      <c r="V45" s="3">
        <v>37681</v>
      </c>
      <c r="X45" s="3">
        <v>37681</v>
      </c>
      <c r="Y45" s="4">
        <v>4.2699999999999996</v>
      </c>
      <c r="AF45" s="183"/>
      <c r="AI45" s="3"/>
    </row>
    <row r="46" spans="1:35" x14ac:dyDescent="0.2">
      <c r="A46" s="7">
        <f t="shared" si="0"/>
        <v>42005</v>
      </c>
      <c r="B46" s="7">
        <f t="shared" si="2"/>
        <v>42036</v>
      </c>
      <c r="C46" s="7">
        <v>42062</v>
      </c>
      <c r="D46">
        <v>-0.67</v>
      </c>
      <c r="E46">
        <v>1.8</v>
      </c>
      <c r="F46">
        <v>3.4</v>
      </c>
      <c r="G46">
        <v>2.6</v>
      </c>
      <c r="H46" s="4">
        <f t="shared" si="3"/>
        <v>3</v>
      </c>
      <c r="I46" s="4"/>
      <c r="J46" s="4">
        <f t="shared" si="4"/>
        <v>3.67</v>
      </c>
      <c r="K46" s="15" t="e">
        <f>NA()</f>
        <v>#N/A</v>
      </c>
      <c r="L46" s="4">
        <f t="shared" si="1"/>
        <v>3.67</v>
      </c>
      <c r="M46" s="4">
        <f t="shared" si="5"/>
        <v>-0.66999999999999993</v>
      </c>
      <c r="N46" s="4"/>
      <c r="P46" s="184">
        <f t="shared" si="6"/>
        <v>39508</v>
      </c>
      <c r="Q46" s="184">
        <v>39525</v>
      </c>
      <c r="R46" s="182">
        <v>7.5</v>
      </c>
      <c r="S46" s="182">
        <f t="shared" si="7"/>
        <v>3.66</v>
      </c>
      <c r="T46" s="182">
        <f t="shared" si="8"/>
        <v>3.84</v>
      </c>
      <c r="V46" s="3">
        <v>37712</v>
      </c>
      <c r="X46" s="3">
        <v>37712</v>
      </c>
      <c r="Y46" s="4">
        <v>4.1500000000000004</v>
      </c>
      <c r="AF46" s="183"/>
      <c r="AI46" s="3"/>
    </row>
    <row r="47" spans="1:35" x14ac:dyDescent="0.2">
      <c r="A47" s="7">
        <f t="shared" si="0"/>
        <v>42036</v>
      </c>
      <c r="B47" s="7">
        <f t="shared" si="2"/>
        <v>42064</v>
      </c>
      <c r="C47" s="7">
        <v>42065</v>
      </c>
      <c r="D47">
        <v>-0.69</v>
      </c>
      <c r="E47">
        <v>1.8</v>
      </c>
      <c r="F47">
        <v>3.4</v>
      </c>
      <c r="G47">
        <v>2.6</v>
      </c>
      <c r="H47" s="4">
        <f t="shared" si="3"/>
        <v>3</v>
      </c>
      <c r="I47" s="4"/>
      <c r="J47" s="4">
        <f t="shared" si="4"/>
        <v>3.69</v>
      </c>
      <c r="K47" s="15" t="e">
        <f>NA()</f>
        <v>#N/A</v>
      </c>
      <c r="L47" s="4">
        <f t="shared" si="1"/>
        <v>3.69</v>
      </c>
      <c r="M47" s="4">
        <f t="shared" si="5"/>
        <v>-0.69</v>
      </c>
      <c r="N47" s="4"/>
      <c r="P47" s="184">
        <f t="shared" si="6"/>
        <v>39508</v>
      </c>
      <c r="Q47" s="184">
        <v>39526</v>
      </c>
      <c r="R47" s="182">
        <v>7.5</v>
      </c>
      <c r="S47" s="182">
        <f t="shared" si="7"/>
        <v>3.66</v>
      </c>
      <c r="T47" s="182">
        <f t="shared" si="8"/>
        <v>3.84</v>
      </c>
      <c r="V47" s="3">
        <v>37742</v>
      </c>
      <c r="X47" s="3">
        <v>37742</v>
      </c>
      <c r="Y47" s="4">
        <v>4.3099999999999996</v>
      </c>
      <c r="AF47" s="183"/>
      <c r="AI47" s="3"/>
    </row>
    <row r="48" spans="1:35" x14ac:dyDescent="0.2">
      <c r="A48" s="7">
        <f t="shared" si="0"/>
        <v>42036</v>
      </c>
      <c r="B48" s="7">
        <f t="shared" si="2"/>
        <v>42064</v>
      </c>
      <c r="C48" s="7">
        <v>42066</v>
      </c>
      <c r="D48">
        <v>-0.69</v>
      </c>
      <c r="E48">
        <v>1.8</v>
      </c>
      <c r="F48">
        <v>3.4</v>
      </c>
      <c r="G48">
        <v>2.6</v>
      </c>
      <c r="H48" s="4">
        <f t="shared" si="3"/>
        <v>3</v>
      </c>
      <c r="I48" s="4"/>
      <c r="J48" s="4">
        <f t="shared" si="4"/>
        <v>3.69</v>
      </c>
      <c r="K48" s="15" t="e">
        <f>NA()</f>
        <v>#N/A</v>
      </c>
      <c r="L48" s="4">
        <f t="shared" si="1"/>
        <v>3.69</v>
      </c>
      <c r="M48" s="4">
        <f t="shared" si="5"/>
        <v>-0.69</v>
      </c>
      <c r="N48" s="4"/>
      <c r="P48" s="184">
        <f t="shared" si="6"/>
        <v>39508</v>
      </c>
      <c r="Q48" s="184">
        <v>39531</v>
      </c>
      <c r="R48" s="182">
        <v>7.5</v>
      </c>
      <c r="S48" s="182">
        <f t="shared" si="7"/>
        <v>3.66</v>
      </c>
      <c r="T48" s="182">
        <f t="shared" si="8"/>
        <v>3.84</v>
      </c>
      <c r="V48" s="3">
        <v>37773</v>
      </c>
      <c r="X48" s="3">
        <v>37773</v>
      </c>
      <c r="Y48" s="4">
        <v>4.3099999999999996</v>
      </c>
      <c r="AF48" s="183"/>
      <c r="AI48" s="3"/>
    </row>
    <row r="49" spans="1:35" x14ac:dyDescent="0.2">
      <c r="A49" s="7">
        <f t="shared" si="0"/>
        <v>42036</v>
      </c>
      <c r="B49" s="7">
        <f t="shared" si="2"/>
        <v>42064</v>
      </c>
      <c r="C49" s="7">
        <v>42067</v>
      </c>
      <c r="D49">
        <v>-0.69</v>
      </c>
      <c r="E49">
        <v>1.8</v>
      </c>
      <c r="F49">
        <v>3.4</v>
      </c>
      <c r="G49">
        <v>2.6</v>
      </c>
      <c r="H49" s="4">
        <f t="shared" si="3"/>
        <v>3</v>
      </c>
      <c r="I49" s="4"/>
      <c r="J49" s="4">
        <f t="shared" si="4"/>
        <v>3.69</v>
      </c>
      <c r="K49" s="15" t="e">
        <f>NA()</f>
        <v>#N/A</v>
      </c>
      <c r="L49" s="4">
        <f t="shared" si="1"/>
        <v>3.69</v>
      </c>
      <c r="M49" s="4">
        <f t="shared" si="5"/>
        <v>-0.69</v>
      </c>
      <c r="N49" s="4"/>
      <c r="P49" s="184">
        <f t="shared" si="6"/>
        <v>39508</v>
      </c>
      <c r="Q49" s="184">
        <v>39532</v>
      </c>
      <c r="R49" s="182">
        <v>7.5</v>
      </c>
      <c r="S49" s="182">
        <f t="shared" si="7"/>
        <v>3.66</v>
      </c>
      <c r="T49" s="182">
        <f t="shared" si="8"/>
        <v>3.84</v>
      </c>
      <c r="V49" s="3">
        <v>37803</v>
      </c>
      <c r="X49" s="3">
        <v>37803</v>
      </c>
      <c r="Y49" s="4">
        <v>4.17</v>
      </c>
      <c r="AF49" s="183"/>
      <c r="AI49" s="3"/>
    </row>
    <row r="50" spans="1:35" x14ac:dyDescent="0.2">
      <c r="A50" s="7">
        <f t="shared" si="0"/>
        <v>42036</v>
      </c>
      <c r="B50" s="7">
        <f t="shared" si="2"/>
        <v>42064</v>
      </c>
      <c r="C50" s="7">
        <v>42068</v>
      </c>
      <c r="D50">
        <v>-0.69</v>
      </c>
      <c r="E50">
        <v>1.8</v>
      </c>
      <c r="F50">
        <v>3.4</v>
      </c>
      <c r="G50">
        <v>2.6</v>
      </c>
      <c r="H50" s="4">
        <f t="shared" si="3"/>
        <v>3</v>
      </c>
      <c r="I50" s="4"/>
      <c r="J50" s="4">
        <f t="shared" si="4"/>
        <v>3.69</v>
      </c>
      <c r="K50" s="15" t="e">
        <f>NA()</f>
        <v>#N/A</v>
      </c>
      <c r="L50" s="4">
        <f t="shared" si="1"/>
        <v>3.69</v>
      </c>
      <c r="M50" s="4">
        <f t="shared" si="5"/>
        <v>-0.69</v>
      </c>
      <c r="N50" s="4"/>
      <c r="P50" s="184">
        <f t="shared" si="6"/>
        <v>39508</v>
      </c>
      <c r="Q50" s="184">
        <v>39533</v>
      </c>
      <c r="R50" s="182">
        <v>7.5</v>
      </c>
      <c r="S50" s="182">
        <f t="shared" si="7"/>
        <v>3.66</v>
      </c>
      <c r="T50" s="182">
        <f t="shared" si="8"/>
        <v>3.84</v>
      </c>
      <c r="V50" s="3">
        <v>37834</v>
      </c>
      <c r="X50" s="3">
        <v>37834</v>
      </c>
      <c r="Y50" s="4">
        <v>4.1100000000000003</v>
      </c>
      <c r="AF50" s="183"/>
      <c r="AI50" s="3"/>
    </row>
    <row r="51" spans="1:35" x14ac:dyDescent="0.2">
      <c r="A51" s="7">
        <f t="shared" si="0"/>
        <v>42036</v>
      </c>
      <c r="B51" s="7">
        <f t="shared" si="2"/>
        <v>42064</v>
      </c>
      <c r="C51" s="7">
        <v>42069</v>
      </c>
      <c r="D51">
        <v>-0.69</v>
      </c>
      <c r="E51">
        <v>1.8</v>
      </c>
      <c r="F51">
        <v>3.4</v>
      </c>
      <c r="G51">
        <v>2.6</v>
      </c>
      <c r="H51" s="4">
        <f t="shared" si="3"/>
        <v>3</v>
      </c>
      <c r="I51" s="4"/>
      <c r="J51" s="4">
        <f t="shared" si="4"/>
        <v>3.69</v>
      </c>
      <c r="K51" s="15" t="e">
        <f>NA()</f>
        <v>#N/A</v>
      </c>
      <c r="L51" s="4">
        <f t="shared" si="1"/>
        <v>3.69</v>
      </c>
      <c r="M51" s="4">
        <f t="shared" si="5"/>
        <v>-0.69</v>
      </c>
      <c r="N51" s="4"/>
      <c r="P51" s="184">
        <f t="shared" si="6"/>
        <v>39508</v>
      </c>
      <c r="Q51" s="184">
        <v>39534</v>
      </c>
      <c r="R51" s="182">
        <v>7.5</v>
      </c>
      <c r="S51" s="182">
        <f t="shared" si="7"/>
        <v>3.66</v>
      </c>
      <c r="T51" s="182">
        <f t="shared" si="8"/>
        <v>3.84</v>
      </c>
      <c r="V51" s="3">
        <v>37865</v>
      </c>
      <c r="X51" s="3">
        <v>37865</v>
      </c>
      <c r="Y51" s="4">
        <v>4.01</v>
      </c>
      <c r="AF51" s="183"/>
      <c r="AI51" s="3"/>
    </row>
    <row r="52" spans="1:35" x14ac:dyDescent="0.2">
      <c r="A52" s="7">
        <f t="shared" si="0"/>
        <v>42036</v>
      </c>
      <c r="B52" s="7">
        <f t="shared" si="2"/>
        <v>42064</v>
      </c>
      <c r="C52" s="7">
        <v>42072</v>
      </c>
      <c r="D52">
        <v>-0.69</v>
      </c>
      <c r="E52">
        <v>1.8</v>
      </c>
      <c r="F52">
        <v>3.4</v>
      </c>
      <c r="G52">
        <v>2.6</v>
      </c>
      <c r="H52" s="4">
        <f t="shared" si="3"/>
        <v>3</v>
      </c>
      <c r="I52" s="4"/>
      <c r="J52" s="4">
        <f t="shared" si="4"/>
        <v>3.69</v>
      </c>
      <c r="K52" s="15" t="e">
        <f>NA()</f>
        <v>#N/A</v>
      </c>
      <c r="L52" s="4">
        <f t="shared" si="1"/>
        <v>3.69</v>
      </c>
      <c r="M52" s="4">
        <f t="shared" si="5"/>
        <v>-0.69</v>
      </c>
      <c r="N52" s="4"/>
      <c r="P52" s="184">
        <f t="shared" si="6"/>
        <v>39508</v>
      </c>
      <c r="Q52" s="184">
        <v>39535</v>
      </c>
      <c r="R52" s="182">
        <v>7.5</v>
      </c>
      <c r="S52" s="182">
        <f t="shared" si="7"/>
        <v>3.66</v>
      </c>
      <c r="T52" s="182">
        <f t="shared" si="8"/>
        <v>3.84</v>
      </c>
      <c r="V52" s="3">
        <v>37895</v>
      </c>
      <c r="X52" s="3">
        <v>37895</v>
      </c>
      <c r="Y52" s="4">
        <v>3.89</v>
      </c>
      <c r="AF52" s="183"/>
      <c r="AI52" s="3"/>
    </row>
    <row r="53" spans="1:35" x14ac:dyDescent="0.2">
      <c r="A53" s="7">
        <f t="shared" si="0"/>
        <v>42036</v>
      </c>
      <c r="B53" s="7">
        <f t="shared" si="2"/>
        <v>42064</v>
      </c>
      <c r="C53" s="7">
        <v>42073</v>
      </c>
      <c r="D53">
        <v>-0.69</v>
      </c>
      <c r="E53">
        <v>1.8</v>
      </c>
      <c r="F53">
        <v>3.4</v>
      </c>
      <c r="G53">
        <v>2.6</v>
      </c>
      <c r="H53" s="4">
        <f t="shared" si="3"/>
        <v>3</v>
      </c>
      <c r="I53" s="4"/>
      <c r="J53" s="4">
        <f t="shared" si="4"/>
        <v>3.69</v>
      </c>
      <c r="K53" s="15" t="e">
        <f>NA()</f>
        <v>#N/A</v>
      </c>
      <c r="L53" s="4">
        <f t="shared" si="1"/>
        <v>3.69</v>
      </c>
      <c r="M53" s="4">
        <f t="shared" si="5"/>
        <v>-0.69</v>
      </c>
      <c r="N53" s="4"/>
      <c r="P53" s="184">
        <f t="shared" si="6"/>
        <v>39508</v>
      </c>
      <c r="Q53" s="184">
        <v>39538</v>
      </c>
      <c r="R53" s="182">
        <v>7.5</v>
      </c>
      <c r="S53" s="182">
        <f t="shared" si="7"/>
        <v>3.66</v>
      </c>
      <c r="T53" s="182">
        <f t="shared" si="8"/>
        <v>3.84</v>
      </c>
      <c r="V53" s="3">
        <v>37926</v>
      </c>
      <c r="X53" s="3">
        <v>37926</v>
      </c>
      <c r="Y53" s="4">
        <v>3.82</v>
      </c>
      <c r="AF53" s="183"/>
      <c r="AI53" s="3"/>
    </row>
    <row r="54" spans="1:35" x14ac:dyDescent="0.2">
      <c r="A54" s="7">
        <f t="shared" si="0"/>
        <v>42036</v>
      </c>
      <c r="B54" s="7">
        <f t="shared" si="2"/>
        <v>42064</v>
      </c>
      <c r="C54" s="7">
        <v>42074</v>
      </c>
      <c r="D54">
        <v>-0.69</v>
      </c>
      <c r="E54">
        <v>1.8</v>
      </c>
      <c r="F54">
        <v>3.4</v>
      </c>
      <c r="G54">
        <v>2.6</v>
      </c>
      <c r="H54" s="4">
        <f t="shared" si="3"/>
        <v>3</v>
      </c>
      <c r="I54" s="4"/>
      <c r="J54" s="4">
        <f t="shared" si="4"/>
        <v>3.69</v>
      </c>
      <c r="K54" s="15" t="e">
        <f>NA()</f>
        <v>#N/A</v>
      </c>
      <c r="L54" s="4">
        <f t="shared" si="1"/>
        <v>3.69</v>
      </c>
      <c r="M54" s="4">
        <f t="shared" si="5"/>
        <v>-0.69</v>
      </c>
      <c r="N54" s="4"/>
      <c r="P54" s="184">
        <f t="shared" si="6"/>
        <v>39539</v>
      </c>
      <c r="Q54" s="184">
        <v>39539</v>
      </c>
      <c r="R54" s="182">
        <v>7.5</v>
      </c>
      <c r="S54" s="182">
        <f t="shared" si="7"/>
        <v>3.68</v>
      </c>
      <c r="T54" s="182">
        <f t="shared" si="8"/>
        <v>3.82</v>
      </c>
      <c r="V54" s="3">
        <v>37956</v>
      </c>
      <c r="X54" s="3">
        <v>37956</v>
      </c>
      <c r="Y54" s="4">
        <v>3.86</v>
      </c>
      <c r="AF54" s="183"/>
      <c r="AI54" s="3"/>
    </row>
    <row r="55" spans="1:35" x14ac:dyDescent="0.2">
      <c r="A55" s="7">
        <f t="shared" si="0"/>
        <v>42036</v>
      </c>
      <c r="B55" s="7">
        <f t="shared" si="2"/>
        <v>42064</v>
      </c>
      <c r="C55" s="7">
        <v>42075</v>
      </c>
      <c r="D55">
        <v>-0.69</v>
      </c>
      <c r="E55">
        <v>1.8</v>
      </c>
      <c r="F55">
        <v>3.4</v>
      </c>
      <c r="G55">
        <v>2.6</v>
      </c>
      <c r="H55" s="4">
        <f t="shared" si="3"/>
        <v>3</v>
      </c>
      <c r="I55" s="4"/>
      <c r="J55" s="4">
        <f t="shared" si="4"/>
        <v>3.69</v>
      </c>
      <c r="K55" s="15" t="e">
        <f>NA()</f>
        <v>#N/A</v>
      </c>
      <c r="L55" s="4">
        <f t="shared" si="1"/>
        <v>3.69</v>
      </c>
      <c r="M55" s="4">
        <f t="shared" si="5"/>
        <v>-0.69</v>
      </c>
      <c r="N55" s="4"/>
      <c r="P55" s="184">
        <f t="shared" si="6"/>
        <v>39539</v>
      </c>
      <c r="Q55" s="184">
        <v>39540</v>
      </c>
      <c r="R55" s="182">
        <v>7.5</v>
      </c>
      <c r="S55" s="182">
        <f t="shared" si="7"/>
        <v>3.68</v>
      </c>
      <c r="T55" s="182">
        <f t="shared" si="8"/>
        <v>3.82</v>
      </c>
      <c r="V55" s="3">
        <v>37987</v>
      </c>
      <c r="X55" s="3">
        <v>37987</v>
      </c>
      <c r="Y55" s="4">
        <v>3.94</v>
      </c>
      <c r="AF55" s="183"/>
      <c r="AI55" s="3"/>
    </row>
    <row r="56" spans="1:35" x14ac:dyDescent="0.2">
      <c r="A56" s="7">
        <f t="shared" si="0"/>
        <v>42036</v>
      </c>
      <c r="B56" s="7">
        <f t="shared" si="2"/>
        <v>42064</v>
      </c>
      <c r="C56" s="7">
        <v>42076</v>
      </c>
      <c r="D56">
        <v>-0.69</v>
      </c>
      <c r="E56">
        <v>1.8</v>
      </c>
      <c r="F56">
        <v>3.4</v>
      </c>
      <c r="G56">
        <v>2.6</v>
      </c>
      <c r="H56" s="4">
        <f t="shared" si="3"/>
        <v>3</v>
      </c>
      <c r="I56" s="4"/>
      <c r="J56" s="4">
        <f t="shared" si="4"/>
        <v>3.69</v>
      </c>
      <c r="K56" s="15" t="e">
        <f>NA()</f>
        <v>#N/A</v>
      </c>
      <c r="L56" s="4">
        <f t="shared" si="1"/>
        <v>3.69</v>
      </c>
      <c r="M56" s="4">
        <f t="shared" si="5"/>
        <v>-0.69</v>
      </c>
      <c r="N56" s="4"/>
      <c r="P56" s="184">
        <f t="shared" si="6"/>
        <v>39539</v>
      </c>
      <c r="Q56" s="184">
        <v>39541</v>
      </c>
      <c r="R56" s="182">
        <v>7.5</v>
      </c>
      <c r="S56" s="182">
        <f t="shared" si="7"/>
        <v>3.68</v>
      </c>
      <c r="T56" s="182">
        <f t="shared" si="8"/>
        <v>3.82</v>
      </c>
      <c r="V56" s="3">
        <v>38018</v>
      </c>
      <c r="X56" s="3">
        <v>38018</v>
      </c>
      <c r="Y56" s="4">
        <v>3.9</v>
      </c>
      <c r="AF56" s="183"/>
      <c r="AI56" s="3"/>
    </row>
    <row r="57" spans="1:35" x14ac:dyDescent="0.2">
      <c r="A57" s="7">
        <f t="shared" si="0"/>
        <v>42036</v>
      </c>
      <c r="B57" s="7">
        <f t="shared" si="2"/>
        <v>42064</v>
      </c>
      <c r="C57" s="7">
        <v>42080</v>
      </c>
      <c r="D57">
        <v>-0.69</v>
      </c>
      <c r="E57">
        <v>1.8</v>
      </c>
      <c r="F57">
        <v>3.4</v>
      </c>
      <c r="G57">
        <v>2.6</v>
      </c>
      <c r="H57" s="4">
        <f t="shared" si="3"/>
        <v>3</v>
      </c>
      <c r="I57" s="4"/>
      <c r="J57" s="4">
        <f t="shared" si="4"/>
        <v>3.69</v>
      </c>
      <c r="K57" s="15" t="e">
        <f>NA()</f>
        <v>#N/A</v>
      </c>
      <c r="L57" s="4">
        <f t="shared" si="1"/>
        <v>3.69</v>
      </c>
      <c r="M57" s="4">
        <f t="shared" si="5"/>
        <v>-0.69</v>
      </c>
      <c r="N57" s="4"/>
      <c r="P57" s="184">
        <f t="shared" si="6"/>
        <v>39539</v>
      </c>
      <c r="Q57" s="184">
        <v>39542</v>
      </c>
      <c r="R57" s="182">
        <v>7.5</v>
      </c>
      <c r="S57" s="182">
        <f t="shared" si="7"/>
        <v>3.68</v>
      </c>
      <c r="T57" s="182">
        <f t="shared" si="8"/>
        <v>3.82</v>
      </c>
      <c r="V57" s="3">
        <v>38047</v>
      </c>
      <c r="X57" s="3">
        <v>38047</v>
      </c>
      <c r="Y57" s="4">
        <v>3.82</v>
      </c>
      <c r="AF57" s="183"/>
      <c r="AI57" s="3"/>
    </row>
    <row r="58" spans="1:35" x14ac:dyDescent="0.2">
      <c r="A58" s="7">
        <f t="shared" si="0"/>
        <v>42036</v>
      </c>
      <c r="B58" s="7">
        <f t="shared" si="2"/>
        <v>42064</v>
      </c>
      <c r="C58" s="7">
        <v>42081</v>
      </c>
      <c r="D58">
        <v>-0.69</v>
      </c>
      <c r="E58">
        <v>1.8</v>
      </c>
      <c r="F58">
        <v>3.4</v>
      </c>
      <c r="G58">
        <v>2.6</v>
      </c>
      <c r="H58" s="4">
        <f t="shared" si="3"/>
        <v>3</v>
      </c>
      <c r="I58" s="4"/>
      <c r="J58" s="4">
        <f t="shared" si="4"/>
        <v>3.69</v>
      </c>
      <c r="K58" s="15" t="e">
        <f>NA()</f>
        <v>#N/A</v>
      </c>
      <c r="L58" s="4">
        <f t="shared" si="1"/>
        <v>3.69</v>
      </c>
      <c r="M58" s="4">
        <f t="shared" si="5"/>
        <v>-0.69</v>
      </c>
      <c r="N58" s="4"/>
      <c r="P58" s="184">
        <f t="shared" si="6"/>
        <v>39539</v>
      </c>
      <c r="Q58" s="184">
        <v>39545</v>
      </c>
      <c r="R58" s="182">
        <v>7.5</v>
      </c>
      <c r="S58" s="182">
        <f t="shared" si="7"/>
        <v>3.68</v>
      </c>
      <c r="T58" s="182">
        <f t="shared" si="8"/>
        <v>3.82</v>
      </c>
      <c r="V58" s="3">
        <v>38078</v>
      </c>
      <c r="X58" s="3">
        <v>38078</v>
      </c>
      <c r="Y58" s="4">
        <v>3.86</v>
      </c>
      <c r="AF58" s="183"/>
      <c r="AI58" s="3"/>
    </row>
    <row r="59" spans="1:35" x14ac:dyDescent="0.2">
      <c r="A59" s="7">
        <f t="shared" si="0"/>
        <v>42036</v>
      </c>
      <c r="B59" s="7">
        <f t="shared" si="2"/>
        <v>42064</v>
      </c>
      <c r="C59" s="7">
        <v>42082</v>
      </c>
      <c r="D59">
        <v>-0.69</v>
      </c>
      <c r="E59">
        <v>1.8</v>
      </c>
      <c r="F59">
        <v>3.4</v>
      </c>
      <c r="G59">
        <v>2.6</v>
      </c>
      <c r="H59" s="4">
        <f t="shared" si="3"/>
        <v>3</v>
      </c>
      <c r="I59" s="4"/>
      <c r="J59" s="4">
        <f t="shared" si="4"/>
        <v>3.69</v>
      </c>
      <c r="K59" s="15" t="e">
        <f>NA()</f>
        <v>#N/A</v>
      </c>
      <c r="L59" s="4">
        <f t="shared" si="1"/>
        <v>3.69</v>
      </c>
      <c r="M59" s="4">
        <f t="shared" si="5"/>
        <v>-0.69</v>
      </c>
      <c r="N59" s="4"/>
      <c r="P59" s="184">
        <f t="shared" si="6"/>
        <v>39539</v>
      </c>
      <c r="Q59" s="184">
        <v>39546</v>
      </c>
      <c r="R59" s="182">
        <v>7.5</v>
      </c>
      <c r="S59" s="182">
        <f t="shared" si="7"/>
        <v>3.68</v>
      </c>
      <c r="T59" s="182">
        <f t="shared" si="8"/>
        <v>3.82</v>
      </c>
      <c r="V59" s="3">
        <v>38108</v>
      </c>
      <c r="X59" s="3">
        <v>38108</v>
      </c>
      <c r="Y59" s="4">
        <v>3.96</v>
      </c>
      <c r="AF59" s="183"/>
      <c r="AI59" s="3"/>
    </row>
    <row r="60" spans="1:35" x14ac:dyDescent="0.2">
      <c r="A60" s="7">
        <f t="shared" si="0"/>
        <v>42036</v>
      </c>
      <c r="B60" s="7">
        <f t="shared" si="2"/>
        <v>42064</v>
      </c>
      <c r="C60" s="7">
        <v>42083</v>
      </c>
      <c r="D60">
        <v>-0.69</v>
      </c>
      <c r="E60">
        <v>1.8</v>
      </c>
      <c r="F60">
        <v>3.4</v>
      </c>
      <c r="G60">
        <v>2.6</v>
      </c>
      <c r="H60" s="4">
        <f t="shared" si="3"/>
        <v>3</v>
      </c>
      <c r="I60" s="4"/>
      <c r="J60" s="4">
        <f t="shared" si="4"/>
        <v>3.69</v>
      </c>
      <c r="K60" s="15" t="e">
        <f>NA()</f>
        <v>#N/A</v>
      </c>
      <c r="L60" s="4">
        <f t="shared" si="1"/>
        <v>3.69</v>
      </c>
      <c r="M60" s="4">
        <f t="shared" si="5"/>
        <v>-0.69</v>
      </c>
      <c r="N60" s="4"/>
      <c r="P60" s="184">
        <f t="shared" si="6"/>
        <v>39539</v>
      </c>
      <c r="Q60" s="184">
        <v>39547</v>
      </c>
      <c r="R60" s="182">
        <v>7.5</v>
      </c>
      <c r="S60" s="182">
        <f t="shared" si="7"/>
        <v>3.68</v>
      </c>
      <c r="T60" s="182">
        <f t="shared" si="8"/>
        <v>3.82</v>
      </c>
      <c r="V60" s="3">
        <v>38139</v>
      </c>
      <c r="X60" s="3">
        <v>38139</v>
      </c>
      <c r="Y60" s="4">
        <v>4.0199999999999996</v>
      </c>
      <c r="AF60" s="183"/>
      <c r="AI60" s="3"/>
    </row>
    <row r="61" spans="1:35" x14ac:dyDescent="0.2">
      <c r="A61" s="7">
        <f t="shared" si="0"/>
        <v>42036</v>
      </c>
      <c r="B61" s="7">
        <f t="shared" si="2"/>
        <v>42064</v>
      </c>
      <c r="C61" s="7">
        <v>42086</v>
      </c>
      <c r="D61">
        <v>-0.69</v>
      </c>
      <c r="E61">
        <v>1.8</v>
      </c>
      <c r="F61">
        <v>3.4</v>
      </c>
      <c r="G61">
        <v>2.6</v>
      </c>
      <c r="H61" s="4">
        <f t="shared" si="3"/>
        <v>3</v>
      </c>
      <c r="I61" s="4"/>
      <c r="J61" s="4">
        <f t="shared" si="4"/>
        <v>3.69</v>
      </c>
      <c r="K61" s="15" t="e">
        <f>NA()</f>
        <v>#N/A</v>
      </c>
      <c r="L61" s="4">
        <f t="shared" si="1"/>
        <v>3.69</v>
      </c>
      <c r="M61" s="4">
        <f t="shared" si="5"/>
        <v>-0.69</v>
      </c>
      <c r="N61" s="4"/>
      <c r="P61" s="184">
        <f t="shared" si="6"/>
        <v>39539</v>
      </c>
      <c r="Q61" s="184">
        <v>39548</v>
      </c>
      <c r="R61" s="182">
        <v>7.5</v>
      </c>
      <c r="S61" s="182">
        <f t="shared" si="7"/>
        <v>3.68</v>
      </c>
      <c r="T61" s="182">
        <f t="shared" si="8"/>
        <v>3.82</v>
      </c>
      <c r="V61" s="3">
        <v>38169</v>
      </c>
      <c r="X61" s="3">
        <v>38169</v>
      </c>
      <c r="Y61" s="4">
        <v>4.05</v>
      </c>
      <c r="AF61" s="183"/>
      <c r="AI61" s="3"/>
    </row>
    <row r="62" spans="1:35" x14ac:dyDescent="0.2">
      <c r="A62" s="7">
        <f t="shared" si="0"/>
        <v>42036</v>
      </c>
      <c r="B62" s="7">
        <f t="shared" si="2"/>
        <v>42064</v>
      </c>
      <c r="C62" s="7">
        <v>42087</v>
      </c>
      <c r="D62">
        <v>-0.69</v>
      </c>
      <c r="E62">
        <v>1.8</v>
      </c>
      <c r="F62">
        <v>3.4</v>
      </c>
      <c r="G62">
        <v>2.6</v>
      </c>
      <c r="H62" s="4">
        <f t="shared" si="3"/>
        <v>3</v>
      </c>
      <c r="I62" s="4"/>
      <c r="J62" s="4">
        <f t="shared" si="4"/>
        <v>3.69</v>
      </c>
      <c r="K62" s="15" t="e">
        <f>NA()</f>
        <v>#N/A</v>
      </c>
      <c r="L62" s="4">
        <f t="shared" si="1"/>
        <v>3.69</v>
      </c>
      <c r="M62" s="4">
        <f t="shared" si="5"/>
        <v>-0.69</v>
      </c>
      <c r="N62" s="4"/>
      <c r="P62" s="184">
        <f t="shared" si="6"/>
        <v>39539</v>
      </c>
      <c r="Q62" s="184">
        <v>39549</v>
      </c>
      <c r="R62" s="182">
        <v>7.5</v>
      </c>
      <c r="S62" s="182">
        <f t="shared" si="7"/>
        <v>3.68</v>
      </c>
      <c r="T62" s="182">
        <f t="shared" si="8"/>
        <v>3.82</v>
      </c>
      <c r="V62" s="3">
        <v>38200</v>
      </c>
      <c r="X62" s="3">
        <v>38200</v>
      </c>
      <c r="Y62" s="4">
        <v>4.05</v>
      </c>
      <c r="AF62" s="183"/>
      <c r="AI62" s="3"/>
    </row>
    <row r="63" spans="1:35" x14ac:dyDescent="0.2">
      <c r="A63" s="7">
        <f t="shared" si="0"/>
        <v>42036</v>
      </c>
      <c r="B63" s="7">
        <f t="shared" si="2"/>
        <v>42064</v>
      </c>
      <c r="C63" s="7">
        <v>42088</v>
      </c>
      <c r="D63">
        <v>-0.69</v>
      </c>
      <c r="E63">
        <v>1.8</v>
      </c>
      <c r="F63">
        <v>3.4</v>
      </c>
      <c r="G63">
        <v>2.6</v>
      </c>
      <c r="H63" s="4">
        <f t="shared" si="3"/>
        <v>3</v>
      </c>
      <c r="I63" s="4"/>
      <c r="J63" s="4">
        <f t="shared" si="4"/>
        <v>3.69</v>
      </c>
      <c r="K63" s="15" t="e">
        <f>NA()</f>
        <v>#N/A</v>
      </c>
      <c r="L63" s="4">
        <f t="shared" si="1"/>
        <v>3.69</v>
      </c>
      <c r="M63" s="4">
        <f t="shared" si="5"/>
        <v>-0.69</v>
      </c>
      <c r="N63" s="4"/>
      <c r="P63" s="184">
        <f t="shared" si="6"/>
        <v>39539</v>
      </c>
      <c r="Q63" s="184">
        <v>39552</v>
      </c>
      <c r="R63" s="182">
        <v>7.5</v>
      </c>
      <c r="S63" s="182">
        <f t="shared" si="7"/>
        <v>3.68</v>
      </c>
      <c r="T63" s="182">
        <f t="shared" si="8"/>
        <v>3.82</v>
      </c>
      <c r="V63" s="3">
        <v>38231</v>
      </c>
      <c r="X63" s="3">
        <v>38231</v>
      </c>
      <c r="Y63" s="4">
        <v>4.04</v>
      </c>
      <c r="AF63" s="183"/>
      <c r="AI63" s="3"/>
    </row>
    <row r="64" spans="1:35" x14ac:dyDescent="0.2">
      <c r="A64" s="7">
        <f t="shared" si="0"/>
        <v>42036</v>
      </c>
      <c r="B64" s="7">
        <f t="shared" si="2"/>
        <v>42064</v>
      </c>
      <c r="C64" s="7">
        <v>42089</v>
      </c>
      <c r="D64">
        <v>-0.69</v>
      </c>
      <c r="E64">
        <v>1.8</v>
      </c>
      <c r="F64">
        <v>3.4</v>
      </c>
      <c r="G64">
        <v>2.6</v>
      </c>
      <c r="H64" s="4">
        <f t="shared" si="3"/>
        <v>3</v>
      </c>
      <c r="I64" s="4"/>
      <c r="J64" s="4">
        <f t="shared" si="4"/>
        <v>3.69</v>
      </c>
      <c r="K64" s="15" t="e">
        <f>NA()</f>
        <v>#N/A</v>
      </c>
      <c r="L64" s="4">
        <f t="shared" si="1"/>
        <v>3.69</v>
      </c>
      <c r="M64" s="4">
        <f t="shared" si="5"/>
        <v>-0.69</v>
      </c>
      <c r="N64" s="4"/>
      <c r="P64" s="184">
        <f t="shared" si="6"/>
        <v>39539</v>
      </c>
      <c r="Q64" s="184">
        <v>39553</v>
      </c>
      <c r="R64" s="182">
        <v>7.5</v>
      </c>
      <c r="S64" s="182">
        <f t="shared" si="7"/>
        <v>3.68</v>
      </c>
      <c r="T64" s="182">
        <f t="shared" si="8"/>
        <v>3.82</v>
      </c>
      <c r="V64" s="3">
        <v>38261</v>
      </c>
      <c r="X64" s="3">
        <v>38261</v>
      </c>
      <c r="Y64" s="4">
        <v>4.1399999999999997</v>
      </c>
      <c r="AF64" s="183"/>
      <c r="AI64" s="3"/>
    </row>
    <row r="65" spans="1:35" x14ac:dyDescent="0.2">
      <c r="A65" s="7">
        <f t="shared" si="0"/>
        <v>42036</v>
      </c>
      <c r="B65" s="7">
        <f t="shared" si="2"/>
        <v>42064</v>
      </c>
      <c r="C65" s="7">
        <v>42090</v>
      </c>
      <c r="D65">
        <v>-0.69</v>
      </c>
      <c r="E65">
        <v>1.8</v>
      </c>
      <c r="F65">
        <v>3.4</v>
      </c>
      <c r="G65">
        <v>2.6</v>
      </c>
      <c r="H65" s="4">
        <f t="shared" si="3"/>
        <v>3</v>
      </c>
      <c r="I65" s="4"/>
      <c r="J65" s="4">
        <f t="shared" si="4"/>
        <v>3.69</v>
      </c>
      <c r="K65" s="15" t="e">
        <f>NA()</f>
        <v>#N/A</v>
      </c>
      <c r="L65" s="4">
        <f t="shared" si="1"/>
        <v>3.69</v>
      </c>
      <c r="M65" s="4">
        <f t="shared" si="5"/>
        <v>-0.69</v>
      </c>
      <c r="N65" s="4"/>
      <c r="P65" s="184">
        <f t="shared" si="6"/>
        <v>39539</v>
      </c>
      <c r="Q65" s="184">
        <v>39554</v>
      </c>
      <c r="R65" s="182">
        <v>7.5</v>
      </c>
      <c r="S65" s="182">
        <f t="shared" si="7"/>
        <v>3.68</v>
      </c>
      <c r="T65" s="182">
        <f t="shared" si="8"/>
        <v>3.82</v>
      </c>
      <c r="V65" s="3">
        <v>38292</v>
      </c>
      <c r="X65" s="3">
        <v>38292</v>
      </c>
      <c r="Y65" s="4">
        <v>4.3099999999999996</v>
      </c>
      <c r="AF65" s="183"/>
      <c r="AI65" s="3"/>
    </row>
    <row r="66" spans="1:35" x14ac:dyDescent="0.2">
      <c r="A66" s="7">
        <f t="shared" si="0"/>
        <v>42036</v>
      </c>
      <c r="B66" s="7">
        <f t="shared" si="2"/>
        <v>42064</v>
      </c>
      <c r="C66" s="7">
        <v>42093</v>
      </c>
      <c r="D66">
        <v>-0.69</v>
      </c>
      <c r="E66">
        <v>1.8</v>
      </c>
      <c r="F66">
        <v>3.4</v>
      </c>
      <c r="G66">
        <v>2.6</v>
      </c>
      <c r="H66" s="4">
        <f t="shared" si="3"/>
        <v>3</v>
      </c>
      <c r="I66" s="4"/>
      <c r="J66" s="4">
        <f t="shared" si="4"/>
        <v>3.69</v>
      </c>
      <c r="K66" s="15" t="e">
        <f>NA()</f>
        <v>#N/A</v>
      </c>
      <c r="L66" s="4">
        <f t="shared" si="1"/>
        <v>3.69</v>
      </c>
      <c r="M66" s="4">
        <f t="shared" si="5"/>
        <v>-0.69</v>
      </c>
      <c r="N66" s="4"/>
      <c r="P66" s="184">
        <f t="shared" si="6"/>
        <v>39539</v>
      </c>
      <c r="Q66" s="184">
        <v>39555</v>
      </c>
      <c r="R66" s="182">
        <v>7.5</v>
      </c>
      <c r="S66" s="182">
        <f t="shared" si="7"/>
        <v>3.68</v>
      </c>
      <c r="T66" s="182">
        <f t="shared" si="8"/>
        <v>3.82</v>
      </c>
      <c r="V66" s="3">
        <v>38322</v>
      </c>
      <c r="X66" s="3">
        <v>38322</v>
      </c>
      <c r="Y66" s="4">
        <v>4.32</v>
      </c>
      <c r="AF66" s="183"/>
      <c r="AI66" s="3"/>
    </row>
    <row r="67" spans="1:35" x14ac:dyDescent="0.2">
      <c r="A67" s="7">
        <f t="shared" si="0"/>
        <v>42036</v>
      </c>
      <c r="B67" s="7">
        <f t="shared" si="2"/>
        <v>42064</v>
      </c>
      <c r="C67" s="7">
        <v>42094</v>
      </c>
      <c r="D67">
        <v>-0.69</v>
      </c>
      <c r="E67">
        <v>1.8</v>
      </c>
      <c r="F67">
        <v>3.4</v>
      </c>
      <c r="G67">
        <v>2.6</v>
      </c>
      <c r="H67" s="4">
        <f t="shared" si="3"/>
        <v>3</v>
      </c>
      <c r="I67" s="4"/>
      <c r="J67" s="4">
        <f t="shared" si="4"/>
        <v>3.69</v>
      </c>
      <c r="K67" s="15" t="e">
        <f>NA()</f>
        <v>#N/A</v>
      </c>
      <c r="L67" s="4">
        <f t="shared" si="1"/>
        <v>3.69</v>
      </c>
      <c r="M67" s="4">
        <f t="shared" si="5"/>
        <v>-0.69</v>
      </c>
      <c r="N67" s="4"/>
      <c r="P67" s="184">
        <f t="shared" si="6"/>
        <v>39539</v>
      </c>
      <c r="Q67" s="184">
        <v>39556</v>
      </c>
      <c r="R67" s="182">
        <v>7.5</v>
      </c>
      <c r="S67" s="182">
        <f t="shared" si="7"/>
        <v>3.68</v>
      </c>
      <c r="T67" s="182">
        <f t="shared" si="8"/>
        <v>3.82</v>
      </c>
      <c r="V67" s="3">
        <v>38353</v>
      </c>
      <c r="X67" s="3">
        <v>38353</v>
      </c>
      <c r="Y67" s="4">
        <v>4.25</v>
      </c>
      <c r="AF67" s="183"/>
      <c r="AI67" s="3"/>
    </row>
    <row r="68" spans="1:35" x14ac:dyDescent="0.2">
      <c r="A68" s="7">
        <f t="shared" si="0"/>
        <v>42064</v>
      </c>
      <c r="B68" s="7">
        <f t="shared" si="2"/>
        <v>42095</v>
      </c>
      <c r="C68" s="7">
        <v>42095</v>
      </c>
      <c r="D68">
        <v>-0.71</v>
      </c>
      <c r="E68">
        <v>1.8</v>
      </c>
      <c r="F68">
        <v>3.4</v>
      </c>
      <c r="G68">
        <v>2.6</v>
      </c>
      <c r="H68" s="4">
        <f t="shared" si="3"/>
        <v>3</v>
      </c>
      <c r="I68" s="4"/>
      <c r="J68" s="4">
        <f t="shared" si="4"/>
        <v>3.71</v>
      </c>
      <c r="K68" s="15" t="e">
        <f>NA()</f>
        <v>#N/A</v>
      </c>
      <c r="L68" s="4">
        <f t="shared" si="1"/>
        <v>3.71</v>
      </c>
      <c r="M68" s="4">
        <f t="shared" si="5"/>
        <v>-0.71</v>
      </c>
      <c r="N68" s="4"/>
      <c r="P68" s="184">
        <f t="shared" si="6"/>
        <v>39539</v>
      </c>
      <c r="Q68" s="184">
        <v>39559</v>
      </c>
      <c r="R68" s="182">
        <v>7.5</v>
      </c>
      <c r="S68" s="182">
        <f t="shared" si="7"/>
        <v>3.68</v>
      </c>
      <c r="T68" s="182">
        <f t="shared" si="8"/>
        <v>3.82</v>
      </c>
      <c r="V68" s="3">
        <v>38384</v>
      </c>
      <c r="X68" s="3">
        <v>38384</v>
      </c>
      <c r="Y68" s="4">
        <v>4.33</v>
      </c>
      <c r="AF68" s="183"/>
      <c r="AI68" s="3"/>
    </row>
    <row r="69" spans="1:35" x14ac:dyDescent="0.2">
      <c r="A69" s="7">
        <f t="shared" si="0"/>
        <v>42064</v>
      </c>
      <c r="B69" s="7">
        <f t="shared" si="2"/>
        <v>42095</v>
      </c>
      <c r="C69" s="7">
        <v>42100</v>
      </c>
      <c r="D69">
        <v>-0.71</v>
      </c>
      <c r="E69">
        <v>1.8</v>
      </c>
      <c r="F69">
        <v>3.4</v>
      </c>
      <c r="G69">
        <v>2.6</v>
      </c>
      <c r="H69" s="4">
        <f t="shared" si="3"/>
        <v>3</v>
      </c>
      <c r="I69" s="4"/>
      <c r="J69" s="4">
        <f t="shared" si="4"/>
        <v>3.71</v>
      </c>
      <c r="K69" s="15" t="e">
        <f>NA()</f>
        <v>#N/A</v>
      </c>
      <c r="L69" s="4">
        <f t="shared" si="1"/>
        <v>3.71</v>
      </c>
      <c r="M69" s="4">
        <f t="shared" si="5"/>
        <v>-0.71</v>
      </c>
      <c r="N69" s="4"/>
      <c r="P69" s="184">
        <f t="shared" si="6"/>
        <v>39539</v>
      </c>
      <c r="Q69" s="184">
        <v>39560</v>
      </c>
      <c r="R69" s="182">
        <v>7.5</v>
      </c>
      <c r="S69" s="182">
        <f t="shared" si="7"/>
        <v>3.68</v>
      </c>
      <c r="T69" s="182">
        <f t="shared" si="8"/>
        <v>3.82</v>
      </c>
      <c r="V69" s="3">
        <v>38412</v>
      </c>
      <c r="X69" s="3">
        <v>38412</v>
      </c>
      <c r="Y69" s="4">
        <v>4.25</v>
      </c>
      <c r="AF69" s="183"/>
      <c r="AI69" s="3"/>
    </row>
    <row r="70" spans="1:35" x14ac:dyDescent="0.2">
      <c r="A70" s="7">
        <f t="shared" si="0"/>
        <v>42064</v>
      </c>
      <c r="B70" s="7">
        <f t="shared" si="2"/>
        <v>42095</v>
      </c>
      <c r="C70" s="7">
        <v>42101</v>
      </c>
      <c r="D70">
        <v>-0.71</v>
      </c>
      <c r="E70">
        <v>1.8</v>
      </c>
      <c r="F70">
        <v>3.4</v>
      </c>
      <c r="G70">
        <v>2.6</v>
      </c>
      <c r="H70" s="4">
        <f t="shared" si="3"/>
        <v>3</v>
      </c>
      <c r="I70" s="4"/>
      <c r="J70" s="4">
        <f t="shared" si="4"/>
        <v>3.71</v>
      </c>
      <c r="K70" s="15" t="e">
        <f>NA()</f>
        <v>#N/A</v>
      </c>
      <c r="L70" s="4">
        <f t="shared" si="1"/>
        <v>3.71</v>
      </c>
      <c r="M70" s="4">
        <f t="shared" si="5"/>
        <v>-0.71</v>
      </c>
      <c r="N70" s="4"/>
      <c r="P70" s="184">
        <f t="shared" si="6"/>
        <v>39539</v>
      </c>
      <c r="Q70" s="184">
        <v>39561</v>
      </c>
      <c r="R70" s="182">
        <v>7.5</v>
      </c>
      <c r="S70" s="182">
        <f t="shared" si="7"/>
        <v>3.68</v>
      </c>
      <c r="T70" s="182">
        <f t="shared" si="8"/>
        <v>3.82</v>
      </c>
      <c r="V70" s="3">
        <v>38443</v>
      </c>
      <c r="X70" s="3">
        <v>38443</v>
      </c>
      <c r="Y70" s="4">
        <v>4.1900000000000004</v>
      </c>
      <c r="AF70" s="183"/>
      <c r="AI70" s="3"/>
    </row>
    <row r="71" spans="1:35" x14ac:dyDescent="0.2">
      <c r="A71" s="7">
        <f t="shared" ref="A71:A134" si="9">DATE(YEAR(B71),MONTH(B71)-1,1)</f>
        <v>42064</v>
      </c>
      <c r="B71" s="7">
        <f t="shared" si="2"/>
        <v>42095</v>
      </c>
      <c r="C71" s="7">
        <v>42102</v>
      </c>
      <c r="D71">
        <v>-0.71</v>
      </c>
      <c r="E71">
        <v>1.8</v>
      </c>
      <c r="F71">
        <v>3.4</v>
      </c>
      <c r="G71">
        <v>2.6</v>
      </c>
      <c r="H71" s="4">
        <f t="shared" si="3"/>
        <v>3</v>
      </c>
      <c r="I71" s="4"/>
      <c r="J71" s="4">
        <f t="shared" si="4"/>
        <v>3.71</v>
      </c>
      <c r="K71" s="15" t="e">
        <f>NA()</f>
        <v>#N/A</v>
      </c>
      <c r="L71" s="4">
        <f t="shared" ref="L71:L134" si="10">INDEX($Y:$Y,MATCH($B71,$V:$V,0))</f>
        <v>3.71</v>
      </c>
      <c r="M71" s="4">
        <f t="shared" si="5"/>
        <v>-0.71</v>
      </c>
      <c r="N71" s="4"/>
      <c r="P71" s="184">
        <f t="shared" si="6"/>
        <v>39539</v>
      </c>
      <c r="Q71" s="184">
        <v>39562</v>
      </c>
      <c r="R71" s="182">
        <v>7.5</v>
      </c>
      <c r="S71" s="182">
        <f t="shared" si="7"/>
        <v>3.68</v>
      </c>
      <c r="T71" s="182">
        <f t="shared" si="8"/>
        <v>3.82</v>
      </c>
      <c r="V71" s="3">
        <v>38473</v>
      </c>
      <c r="X71" s="3">
        <v>38473</v>
      </c>
      <c r="Y71" s="4">
        <v>4.1100000000000003</v>
      </c>
      <c r="AF71" s="183"/>
      <c r="AI71" s="3"/>
    </row>
    <row r="72" spans="1:35" x14ac:dyDescent="0.2">
      <c r="A72" s="7">
        <f t="shared" si="9"/>
        <v>42064</v>
      </c>
      <c r="B72" s="7">
        <f t="shared" ref="B72:B135" si="11">DATE(YEAR(C72),MONTH(C72),1)</f>
        <v>42095</v>
      </c>
      <c r="C72" s="7">
        <v>42103</v>
      </c>
      <c r="D72">
        <v>-0.71</v>
      </c>
      <c r="E72">
        <v>1.8</v>
      </c>
      <c r="F72">
        <v>3.4</v>
      </c>
      <c r="G72">
        <v>2.6</v>
      </c>
      <c r="H72" s="4">
        <f t="shared" ref="H72:H135" si="12">INDEX($R:$R,MATCH($C72,$Q:$Q,0))</f>
        <v>3</v>
      </c>
      <c r="I72" s="4"/>
      <c r="J72" s="4">
        <f t="shared" ref="J72:J135" si="13">H72-D72</f>
        <v>3.71</v>
      </c>
      <c r="K72" s="15" t="e">
        <f>NA()</f>
        <v>#N/A</v>
      </c>
      <c r="L72" s="4">
        <f t="shared" si="10"/>
        <v>3.71</v>
      </c>
      <c r="M72" s="4">
        <f t="shared" ref="M72:M135" si="14">H72-L72</f>
        <v>-0.71</v>
      </c>
      <c r="N72" s="4"/>
      <c r="P72" s="184">
        <f t="shared" ref="P72:P135" si="15">DATE(YEAR(Q72),MONTH(Q72),1)</f>
        <v>39539</v>
      </c>
      <c r="Q72" s="184">
        <v>39563</v>
      </c>
      <c r="R72" s="182">
        <v>7.5</v>
      </c>
      <c r="S72" s="182">
        <f t="shared" ref="S72:S135" si="16">INDEX($Y:$Y,MATCH($P72,$V:$V,0))</f>
        <v>3.68</v>
      </c>
      <c r="T72" s="182">
        <f t="shared" ref="T72:T135" si="17">R72-S72</f>
        <v>3.82</v>
      </c>
      <c r="V72" s="3">
        <v>38504</v>
      </c>
      <c r="X72" s="3">
        <v>38504</v>
      </c>
      <c r="Y72" s="4">
        <v>4.2699999999999996</v>
      </c>
      <c r="AF72" s="183"/>
      <c r="AI72" s="3"/>
    </row>
    <row r="73" spans="1:35" x14ac:dyDescent="0.2">
      <c r="A73" s="7">
        <f t="shared" si="9"/>
        <v>42064</v>
      </c>
      <c r="B73" s="7">
        <f t="shared" si="11"/>
        <v>42095</v>
      </c>
      <c r="C73" s="7">
        <v>42104</v>
      </c>
      <c r="D73">
        <v>-0.71</v>
      </c>
      <c r="E73">
        <v>1.8</v>
      </c>
      <c r="F73">
        <v>3.4</v>
      </c>
      <c r="G73">
        <v>2.6</v>
      </c>
      <c r="H73" s="4">
        <f t="shared" si="12"/>
        <v>3</v>
      </c>
      <c r="I73" s="4"/>
      <c r="J73" s="4">
        <f t="shared" si="13"/>
        <v>3.71</v>
      </c>
      <c r="K73" s="15" t="e">
        <f>NA()</f>
        <v>#N/A</v>
      </c>
      <c r="L73" s="4">
        <f t="shared" si="10"/>
        <v>3.71</v>
      </c>
      <c r="M73" s="4">
        <f t="shared" si="14"/>
        <v>-0.71</v>
      </c>
      <c r="N73" s="4"/>
      <c r="P73" s="184">
        <f t="shared" si="15"/>
        <v>39539</v>
      </c>
      <c r="Q73" s="184">
        <v>39566</v>
      </c>
      <c r="R73" s="182">
        <v>7.5</v>
      </c>
      <c r="S73" s="182">
        <f t="shared" si="16"/>
        <v>3.68</v>
      </c>
      <c r="T73" s="182">
        <f t="shared" si="17"/>
        <v>3.82</v>
      </c>
      <c r="V73" s="3">
        <v>38534</v>
      </c>
      <c r="X73" s="3">
        <v>38534</v>
      </c>
      <c r="Y73" s="4">
        <v>4.1399999999999997</v>
      </c>
      <c r="AF73" s="183"/>
      <c r="AI73" s="3"/>
    </row>
    <row r="74" spans="1:35" x14ac:dyDescent="0.2">
      <c r="A74" s="7">
        <f t="shared" si="9"/>
        <v>42064</v>
      </c>
      <c r="B74" s="7">
        <f t="shared" si="11"/>
        <v>42095</v>
      </c>
      <c r="C74" s="7">
        <v>42107</v>
      </c>
      <c r="D74">
        <v>-0.71</v>
      </c>
      <c r="E74">
        <v>1.8</v>
      </c>
      <c r="F74">
        <v>3.4</v>
      </c>
      <c r="G74">
        <v>2.6</v>
      </c>
      <c r="H74" s="4">
        <f t="shared" si="12"/>
        <v>3</v>
      </c>
      <c r="I74" s="4"/>
      <c r="J74" s="4">
        <f t="shared" si="13"/>
        <v>3.71</v>
      </c>
      <c r="K74" s="15" t="e">
        <f>NA()</f>
        <v>#N/A</v>
      </c>
      <c r="L74" s="4">
        <f t="shared" si="10"/>
        <v>3.71</v>
      </c>
      <c r="M74" s="4">
        <f t="shared" si="14"/>
        <v>-0.71</v>
      </c>
      <c r="N74" s="4"/>
      <c r="P74" s="184">
        <f t="shared" si="15"/>
        <v>39539</v>
      </c>
      <c r="Q74" s="184">
        <v>39567</v>
      </c>
      <c r="R74" s="182">
        <v>7.5</v>
      </c>
      <c r="S74" s="182">
        <f t="shared" si="16"/>
        <v>3.68</v>
      </c>
      <c r="T74" s="182">
        <f t="shared" si="17"/>
        <v>3.82</v>
      </c>
      <c r="V74" s="3">
        <v>38565</v>
      </c>
      <c r="X74" s="3">
        <v>38565</v>
      </c>
      <c r="Y74" s="4">
        <v>3.99</v>
      </c>
      <c r="AF74" s="183"/>
      <c r="AI74" s="3"/>
    </row>
    <row r="75" spans="1:35" x14ac:dyDescent="0.2">
      <c r="A75" s="7">
        <f t="shared" si="9"/>
        <v>42064</v>
      </c>
      <c r="B75" s="7">
        <f t="shared" si="11"/>
        <v>42095</v>
      </c>
      <c r="C75" s="7">
        <v>42108</v>
      </c>
      <c r="D75">
        <v>-0.71</v>
      </c>
      <c r="E75">
        <v>1.8</v>
      </c>
      <c r="F75">
        <v>3.4</v>
      </c>
      <c r="G75">
        <v>2.6</v>
      </c>
      <c r="H75" s="4">
        <f t="shared" si="12"/>
        <v>3</v>
      </c>
      <c r="I75" s="4"/>
      <c r="J75" s="4">
        <f t="shared" si="13"/>
        <v>3.71</v>
      </c>
      <c r="K75" s="15" t="e">
        <f>NA()</f>
        <v>#N/A</v>
      </c>
      <c r="L75" s="4">
        <f t="shared" si="10"/>
        <v>3.71</v>
      </c>
      <c r="M75" s="4">
        <f t="shared" si="14"/>
        <v>-0.71</v>
      </c>
      <c r="N75" s="4"/>
      <c r="P75" s="184">
        <f t="shared" si="15"/>
        <v>39539</v>
      </c>
      <c r="Q75" s="184">
        <v>39568</v>
      </c>
      <c r="R75" s="182">
        <v>7.5</v>
      </c>
      <c r="S75" s="182">
        <f t="shared" si="16"/>
        <v>3.68</v>
      </c>
      <c r="T75" s="182">
        <f t="shared" si="17"/>
        <v>3.82</v>
      </c>
      <c r="V75" s="3">
        <v>38596</v>
      </c>
      <c r="X75" s="3">
        <v>38596</v>
      </c>
      <c r="Y75" s="4">
        <v>3.89</v>
      </c>
      <c r="AF75" s="183"/>
      <c r="AI75" s="3"/>
    </row>
    <row r="76" spans="1:35" x14ac:dyDescent="0.2">
      <c r="A76" s="7">
        <f t="shared" si="9"/>
        <v>42064</v>
      </c>
      <c r="B76" s="7">
        <f t="shared" si="11"/>
        <v>42095</v>
      </c>
      <c r="C76" s="7">
        <v>42109</v>
      </c>
      <c r="D76">
        <v>-0.71</v>
      </c>
      <c r="E76">
        <v>1.8</v>
      </c>
      <c r="F76">
        <v>3.4</v>
      </c>
      <c r="G76">
        <v>2.6</v>
      </c>
      <c r="H76" s="4">
        <f t="shared" si="12"/>
        <v>3</v>
      </c>
      <c r="I76" s="4"/>
      <c r="J76" s="4">
        <f t="shared" si="13"/>
        <v>3.71</v>
      </c>
      <c r="K76" s="15" t="e">
        <f>NA()</f>
        <v>#N/A</v>
      </c>
      <c r="L76" s="4">
        <f t="shared" si="10"/>
        <v>3.71</v>
      </c>
      <c r="M76" s="4">
        <f t="shared" si="14"/>
        <v>-0.71</v>
      </c>
      <c r="N76" s="4"/>
      <c r="P76" s="184">
        <f t="shared" si="15"/>
        <v>39569</v>
      </c>
      <c r="Q76" s="184">
        <v>39570</v>
      </c>
      <c r="R76" s="182">
        <v>7.5</v>
      </c>
      <c r="S76" s="182">
        <f t="shared" si="16"/>
        <v>3.92</v>
      </c>
      <c r="T76" s="182">
        <f t="shared" si="17"/>
        <v>3.58</v>
      </c>
      <c r="V76" s="3">
        <v>38626</v>
      </c>
      <c r="X76" s="3">
        <v>38626</v>
      </c>
      <c r="Y76" s="4">
        <v>3.79</v>
      </c>
      <c r="AF76" s="183"/>
      <c r="AI76" s="3"/>
    </row>
    <row r="77" spans="1:35" x14ac:dyDescent="0.2">
      <c r="A77" s="7">
        <f t="shared" si="9"/>
        <v>42064</v>
      </c>
      <c r="B77" s="7">
        <f t="shared" si="11"/>
        <v>42095</v>
      </c>
      <c r="C77" s="7">
        <v>42110</v>
      </c>
      <c r="D77">
        <v>-0.71</v>
      </c>
      <c r="E77">
        <v>1.8</v>
      </c>
      <c r="F77">
        <v>3.4</v>
      </c>
      <c r="G77">
        <v>2.6</v>
      </c>
      <c r="H77" s="4">
        <f t="shared" si="12"/>
        <v>3</v>
      </c>
      <c r="I77" s="4"/>
      <c r="J77" s="4">
        <f t="shared" si="13"/>
        <v>3.71</v>
      </c>
      <c r="K77" s="15" t="e">
        <f>NA()</f>
        <v>#N/A</v>
      </c>
      <c r="L77" s="4">
        <f t="shared" si="10"/>
        <v>3.71</v>
      </c>
      <c r="M77" s="4">
        <f t="shared" si="14"/>
        <v>-0.71</v>
      </c>
      <c r="N77" s="4"/>
      <c r="P77" s="184">
        <f t="shared" si="15"/>
        <v>39569</v>
      </c>
      <c r="Q77" s="184">
        <v>39573</v>
      </c>
      <c r="R77" s="182">
        <v>7.5</v>
      </c>
      <c r="S77" s="182">
        <f t="shared" si="16"/>
        <v>3.92</v>
      </c>
      <c r="T77" s="182">
        <f t="shared" si="17"/>
        <v>3.58</v>
      </c>
      <c r="V77" s="3">
        <v>38657</v>
      </c>
      <c r="X77" s="3">
        <v>38657</v>
      </c>
      <c r="Y77" s="4">
        <v>3.64</v>
      </c>
      <c r="AF77" s="183"/>
      <c r="AI77" s="3"/>
    </row>
    <row r="78" spans="1:35" x14ac:dyDescent="0.2">
      <c r="A78" s="7">
        <f t="shared" si="9"/>
        <v>42064</v>
      </c>
      <c r="B78" s="7">
        <f t="shared" si="11"/>
        <v>42095</v>
      </c>
      <c r="C78" s="7">
        <v>42111</v>
      </c>
      <c r="D78">
        <v>-0.71</v>
      </c>
      <c r="E78">
        <v>1.8</v>
      </c>
      <c r="F78">
        <v>3.4</v>
      </c>
      <c r="G78">
        <v>2.6</v>
      </c>
      <c r="H78" s="4">
        <f t="shared" si="12"/>
        <v>3</v>
      </c>
      <c r="I78" s="4"/>
      <c r="J78" s="4">
        <f t="shared" si="13"/>
        <v>3.71</v>
      </c>
      <c r="K78" s="15" t="e">
        <f>NA()</f>
        <v>#N/A</v>
      </c>
      <c r="L78" s="4">
        <f t="shared" si="10"/>
        <v>3.71</v>
      </c>
      <c r="M78" s="4">
        <f t="shared" si="14"/>
        <v>-0.71</v>
      </c>
      <c r="N78" s="4"/>
      <c r="P78" s="184">
        <f t="shared" si="15"/>
        <v>39569</v>
      </c>
      <c r="Q78" s="184">
        <v>39574</v>
      </c>
      <c r="R78" s="182">
        <v>7.5</v>
      </c>
      <c r="S78" s="182">
        <f t="shared" si="16"/>
        <v>3.92</v>
      </c>
      <c r="T78" s="182">
        <f t="shared" si="17"/>
        <v>3.58</v>
      </c>
      <c r="V78" s="3">
        <v>38687</v>
      </c>
      <c r="X78" s="3">
        <v>38687</v>
      </c>
      <c r="Y78" s="4">
        <v>3.6</v>
      </c>
      <c r="AF78" s="183"/>
      <c r="AI78" s="3"/>
    </row>
    <row r="79" spans="1:35" x14ac:dyDescent="0.2">
      <c r="A79" s="7">
        <f t="shared" si="9"/>
        <v>42064</v>
      </c>
      <c r="B79" s="7">
        <f t="shared" si="11"/>
        <v>42095</v>
      </c>
      <c r="C79" s="7">
        <v>42114</v>
      </c>
      <c r="D79">
        <v>-0.71</v>
      </c>
      <c r="E79">
        <v>1.8</v>
      </c>
      <c r="F79">
        <v>3.4</v>
      </c>
      <c r="G79">
        <v>2.6</v>
      </c>
      <c r="H79" s="4">
        <f t="shared" si="12"/>
        <v>3</v>
      </c>
      <c r="I79" s="4"/>
      <c r="J79" s="4">
        <f t="shared" si="13"/>
        <v>3.71</v>
      </c>
      <c r="K79" s="15" t="e">
        <f>NA()</f>
        <v>#N/A</v>
      </c>
      <c r="L79" s="4">
        <f t="shared" si="10"/>
        <v>3.71</v>
      </c>
      <c r="M79" s="4">
        <f t="shared" si="14"/>
        <v>-0.71</v>
      </c>
      <c r="N79" s="4"/>
      <c r="P79" s="184">
        <f t="shared" si="15"/>
        <v>39569</v>
      </c>
      <c r="Q79" s="184">
        <v>39575</v>
      </c>
      <c r="R79" s="182">
        <v>7.5</v>
      </c>
      <c r="S79" s="182">
        <f t="shared" si="16"/>
        <v>3.92</v>
      </c>
      <c r="T79" s="182">
        <f t="shared" si="17"/>
        <v>3.58</v>
      </c>
      <c r="V79" s="3">
        <v>38718</v>
      </c>
      <c r="X79" s="3">
        <v>38718</v>
      </c>
      <c r="Y79" s="4">
        <v>3.55</v>
      </c>
      <c r="AF79" s="183"/>
      <c r="AI79" s="3"/>
    </row>
    <row r="80" spans="1:35" x14ac:dyDescent="0.2">
      <c r="A80" s="7">
        <f t="shared" si="9"/>
        <v>42064</v>
      </c>
      <c r="B80" s="7">
        <f t="shared" si="11"/>
        <v>42095</v>
      </c>
      <c r="C80" s="7">
        <v>42115</v>
      </c>
      <c r="D80">
        <v>-0.71</v>
      </c>
      <c r="E80">
        <v>1.8</v>
      </c>
      <c r="F80">
        <v>3.4</v>
      </c>
      <c r="G80">
        <v>2.6</v>
      </c>
      <c r="H80" s="4">
        <f t="shared" si="12"/>
        <v>3</v>
      </c>
      <c r="I80" s="4"/>
      <c r="J80" s="4">
        <f t="shared" si="13"/>
        <v>3.71</v>
      </c>
      <c r="K80" s="15" t="e">
        <f>NA()</f>
        <v>#N/A</v>
      </c>
      <c r="L80" s="4">
        <f t="shared" si="10"/>
        <v>3.71</v>
      </c>
      <c r="M80" s="4">
        <f t="shared" si="14"/>
        <v>-0.71</v>
      </c>
      <c r="N80" s="4"/>
      <c r="P80" s="184">
        <f t="shared" si="15"/>
        <v>39569</v>
      </c>
      <c r="Q80" s="184">
        <v>39576</v>
      </c>
      <c r="R80" s="182">
        <v>7.5</v>
      </c>
      <c r="S80" s="182">
        <f t="shared" si="16"/>
        <v>3.92</v>
      </c>
      <c r="T80" s="182">
        <f t="shared" si="17"/>
        <v>3.58</v>
      </c>
      <c r="V80" s="3">
        <v>38749</v>
      </c>
      <c r="X80" s="3">
        <v>38749</v>
      </c>
      <c r="Y80" s="4">
        <v>3.5</v>
      </c>
      <c r="AF80" s="183"/>
      <c r="AI80" s="3"/>
    </row>
    <row r="81" spans="1:35" x14ac:dyDescent="0.2">
      <c r="A81" s="7">
        <f t="shared" si="9"/>
        <v>42064</v>
      </c>
      <c r="B81" s="7">
        <f t="shared" si="11"/>
        <v>42095</v>
      </c>
      <c r="C81" s="7">
        <v>42116</v>
      </c>
      <c r="D81">
        <v>-0.71</v>
      </c>
      <c r="E81">
        <v>1.8</v>
      </c>
      <c r="F81">
        <v>3.4</v>
      </c>
      <c r="G81">
        <v>2.6</v>
      </c>
      <c r="H81" s="4">
        <f t="shared" si="12"/>
        <v>3</v>
      </c>
      <c r="I81" s="4"/>
      <c r="J81" s="4">
        <f t="shared" si="13"/>
        <v>3.71</v>
      </c>
      <c r="K81" s="15" t="e">
        <f>NA()</f>
        <v>#N/A</v>
      </c>
      <c r="L81" s="4">
        <f t="shared" si="10"/>
        <v>3.71</v>
      </c>
      <c r="M81" s="4">
        <f t="shared" si="14"/>
        <v>-0.71</v>
      </c>
      <c r="N81" s="4"/>
      <c r="P81" s="184">
        <f t="shared" si="15"/>
        <v>39569</v>
      </c>
      <c r="Q81" s="184">
        <v>39577</v>
      </c>
      <c r="R81" s="182">
        <v>7.5</v>
      </c>
      <c r="S81" s="182">
        <f t="shared" si="16"/>
        <v>3.92</v>
      </c>
      <c r="T81" s="182">
        <f t="shared" si="17"/>
        <v>3.58</v>
      </c>
      <c r="V81" s="3">
        <v>38777</v>
      </c>
      <c r="X81" s="3">
        <v>38777</v>
      </c>
      <c r="Y81" s="4">
        <v>3.55</v>
      </c>
      <c r="AF81" s="183"/>
      <c r="AI81" s="3"/>
    </row>
    <row r="82" spans="1:35" x14ac:dyDescent="0.2">
      <c r="A82" s="7">
        <f t="shared" si="9"/>
        <v>42064</v>
      </c>
      <c r="B82" s="7">
        <f t="shared" si="11"/>
        <v>42095</v>
      </c>
      <c r="C82" s="7">
        <v>42117</v>
      </c>
      <c r="D82">
        <v>-0.71</v>
      </c>
      <c r="E82">
        <v>1.8</v>
      </c>
      <c r="F82">
        <v>3.4</v>
      </c>
      <c r="G82">
        <v>2.6</v>
      </c>
      <c r="H82" s="4">
        <f t="shared" si="12"/>
        <v>3</v>
      </c>
      <c r="I82" s="4"/>
      <c r="J82" s="4">
        <f t="shared" si="13"/>
        <v>3.71</v>
      </c>
      <c r="K82" s="15" t="e">
        <f>NA()</f>
        <v>#N/A</v>
      </c>
      <c r="L82" s="4">
        <f t="shared" si="10"/>
        <v>3.71</v>
      </c>
      <c r="M82" s="4">
        <f t="shared" si="14"/>
        <v>-0.71</v>
      </c>
      <c r="N82" s="4"/>
      <c r="P82" s="184">
        <f t="shared" si="15"/>
        <v>39569</v>
      </c>
      <c r="Q82" s="184">
        <v>39580</v>
      </c>
      <c r="R82" s="182">
        <v>7.5</v>
      </c>
      <c r="S82" s="182">
        <f t="shared" si="16"/>
        <v>3.92</v>
      </c>
      <c r="T82" s="182">
        <f t="shared" si="17"/>
        <v>3.58</v>
      </c>
      <c r="V82" s="3">
        <v>38808</v>
      </c>
      <c r="X82" s="3">
        <v>38808</v>
      </c>
      <c r="Y82" s="4">
        <v>3.61</v>
      </c>
      <c r="AF82" s="183"/>
      <c r="AI82" s="3"/>
    </row>
    <row r="83" spans="1:35" x14ac:dyDescent="0.2">
      <c r="A83" s="7">
        <f t="shared" si="9"/>
        <v>42064</v>
      </c>
      <c r="B83" s="7">
        <f t="shared" si="11"/>
        <v>42095</v>
      </c>
      <c r="C83" s="7">
        <v>42118</v>
      </c>
      <c r="D83">
        <v>-0.71</v>
      </c>
      <c r="E83">
        <v>1.8</v>
      </c>
      <c r="F83">
        <v>3.4</v>
      </c>
      <c r="G83">
        <v>2.6</v>
      </c>
      <c r="H83" s="4">
        <f t="shared" si="12"/>
        <v>3</v>
      </c>
      <c r="I83" s="4"/>
      <c r="J83" s="4">
        <f t="shared" si="13"/>
        <v>3.71</v>
      </c>
      <c r="K83" s="15" t="e">
        <f>NA()</f>
        <v>#N/A</v>
      </c>
      <c r="L83" s="4">
        <f t="shared" si="10"/>
        <v>3.71</v>
      </c>
      <c r="M83" s="4">
        <f t="shared" si="14"/>
        <v>-0.71</v>
      </c>
      <c r="N83" s="4"/>
      <c r="P83" s="184">
        <f t="shared" si="15"/>
        <v>39569</v>
      </c>
      <c r="Q83" s="184">
        <v>39581</v>
      </c>
      <c r="R83" s="182">
        <v>7.5</v>
      </c>
      <c r="S83" s="182">
        <f t="shared" si="16"/>
        <v>3.92</v>
      </c>
      <c r="T83" s="182">
        <f t="shared" si="17"/>
        <v>3.58</v>
      </c>
      <c r="V83" s="3">
        <v>38838</v>
      </c>
      <c r="X83" s="3">
        <v>38838</v>
      </c>
      <c r="Y83" s="4">
        <v>3.67</v>
      </c>
      <c r="AF83" s="183"/>
      <c r="AI83" s="3"/>
    </row>
    <row r="84" spans="1:35" x14ac:dyDescent="0.2">
      <c r="A84" s="7">
        <f t="shared" si="9"/>
        <v>42064</v>
      </c>
      <c r="B84" s="7">
        <f t="shared" si="11"/>
        <v>42095</v>
      </c>
      <c r="C84" s="7">
        <v>42121</v>
      </c>
      <c r="D84">
        <v>-0.71</v>
      </c>
      <c r="E84">
        <v>1.8</v>
      </c>
      <c r="F84">
        <v>3.4</v>
      </c>
      <c r="G84">
        <v>2.6</v>
      </c>
      <c r="H84" s="4">
        <f t="shared" si="12"/>
        <v>3</v>
      </c>
      <c r="I84" s="4"/>
      <c r="J84" s="4">
        <f t="shared" si="13"/>
        <v>3.71</v>
      </c>
      <c r="K84" s="15" t="e">
        <f>NA()</f>
        <v>#N/A</v>
      </c>
      <c r="L84" s="4">
        <f t="shared" si="10"/>
        <v>3.71</v>
      </c>
      <c r="M84" s="4">
        <f t="shared" si="14"/>
        <v>-0.71</v>
      </c>
      <c r="N84" s="4"/>
      <c r="P84" s="184">
        <f t="shared" si="15"/>
        <v>39569</v>
      </c>
      <c r="Q84" s="184">
        <v>39582</v>
      </c>
      <c r="R84" s="182">
        <v>7.5</v>
      </c>
      <c r="S84" s="182">
        <f t="shared" si="16"/>
        <v>3.92</v>
      </c>
      <c r="T84" s="182">
        <f t="shared" si="17"/>
        <v>3.58</v>
      </c>
      <c r="V84" s="3">
        <v>38869</v>
      </c>
      <c r="X84" s="3">
        <v>38869</v>
      </c>
      <c r="Y84" s="4">
        <v>3.7</v>
      </c>
      <c r="AF84" s="183"/>
      <c r="AI84" s="3"/>
    </row>
    <row r="85" spans="1:35" x14ac:dyDescent="0.2">
      <c r="A85" s="7">
        <f t="shared" si="9"/>
        <v>42064</v>
      </c>
      <c r="B85" s="7">
        <f t="shared" si="11"/>
        <v>42095</v>
      </c>
      <c r="C85" s="7">
        <v>42122</v>
      </c>
      <c r="D85">
        <v>-0.71</v>
      </c>
      <c r="E85">
        <v>1.8</v>
      </c>
      <c r="F85">
        <v>3.4</v>
      </c>
      <c r="G85">
        <v>2.6</v>
      </c>
      <c r="H85" s="4">
        <f t="shared" si="12"/>
        <v>3</v>
      </c>
      <c r="I85" s="4"/>
      <c r="J85" s="4">
        <f t="shared" si="13"/>
        <v>3.71</v>
      </c>
      <c r="K85" s="15" t="e">
        <f>NA()</f>
        <v>#N/A</v>
      </c>
      <c r="L85" s="4">
        <f t="shared" si="10"/>
        <v>3.71</v>
      </c>
      <c r="M85" s="4">
        <f t="shared" si="14"/>
        <v>-0.71</v>
      </c>
      <c r="N85" s="4"/>
      <c r="P85" s="184">
        <f t="shared" si="15"/>
        <v>39569</v>
      </c>
      <c r="Q85" s="184">
        <v>39583</v>
      </c>
      <c r="R85" s="182">
        <v>7.5</v>
      </c>
      <c r="S85" s="182">
        <f t="shared" si="16"/>
        <v>3.92</v>
      </c>
      <c r="T85" s="182">
        <f t="shared" si="17"/>
        <v>3.58</v>
      </c>
      <c r="V85" s="3">
        <v>38899</v>
      </c>
      <c r="X85" s="3">
        <v>38899</v>
      </c>
      <c r="Y85" s="4">
        <v>3.61</v>
      </c>
      <c r="AF85" s="183"/>
      <c r="AI85" s="3"/>
    </row>
    <row r="86" spans="1:35" x14ac:dyDescent="0.2">
      <c r="A86" s="7">
        <f t="shared" si="9"/>
        <v>42064</v>
      </c>
      <c r="B86" s="7">
        <f t="shared" si="11"/>
        <v>42095</v>
      </c>
      <c r="C86" s="7">
        <v>42123</v>
      </c>
      <c r="D86">
        <v>-0.71</v>
      </c>
      <c r="E86">
        <v>1.8</v>
      </c>
      <c r="F86">
        <v>3.4</v>
      </c>
      <c r="G86">
        <v>2.6</v>
      </c>
      <c r="H86" s="4">
        <f t="shared" si="12"/>
        <v>3</v>
      </c>
      <c r="I86" s="4"/>
      <c r="J86" s="4">
        <f t="shared" si="13"/>
        <v>3.71</v>
      </c>
      <c r="K86" s="15" t="e">
        <f>NA()</f>
        <v>#N/A</v>
      </c>
      <c r="L86" s="4">
        <f t="shared" si="10"/>
        <v>3.71</v>
      </c>
      <c r="M86" s="4">
        <f t="shared" si="14"/>
        <v>-0.71</v>
      </c>
      <c r="N86" s="4"/>
      <c r="P86" s="184">
        <f t="shared" si="15"/>
        <v>39569</v>
      </c>
      <c r="Q86" s="184">
        <v>39584</v>
      </c>
      <c r="R86" s="182">
        <v>7.5</v>
      </c>
      <c r="S86" s="182">
        <f t="shared" si="16"/>
        <v>3.92</v>
      </c>
      <c r="T86" s="182">
        <f t="shared" si="17"/>
        <v>3.58</v>
      </c>
      <c r="V86" s="3">
        <v>38930</v>
      </c>
      <c r="X86" s="3">
        <v>38930</v>
      </c>
      <c r="Y86" s="4">
        <v>3.64</v>
      </c>
      <c r="AF86" s="183"/>
      <c r="AI86" s="3"/>
    </row>
    <row r="87" spans="1:35" x14ac:dyDescent="0.2">
      <c r="A87" s="7">
        <f t="shared" si="9"/>
        <v>42064</v>
      </c>
      <c r="B87" s="7">
        <f t="shared" si="11"/>
        <v>42095</v>
      </c>
      <c r="C87" s="7">
        <v>42124</v>
      </c>
      <c r="D87">
        <v>-0.71</v>
      </c>
      <c r="E87">
        <v>1.8</v>
      </c>
      <c r="F87">
        <v>3.4</v>
      </c>
      <c r="G87">
        <v>2.6</v>
      </c>
      <c r="H87" s="4">
        <f t="shared" si="12"/>
        <v>3</v>
      </c>
      <c r="I87" s="4"/>
      <c r="J87" s="4">
        <f t="shared" si="13"/>
        <v>3.71</v>
      </c>
      <c r="K87" s="15" t="e">
        <f>NA()</f>
        <v>#N/A</v>
      </c>
      <c r="L87" s="4">
        <f t="shared" si="10"/>
        <v>3.71</v>
      </c>
      <c r="M87" s="4">
        <f t="shared" si="14"/>
        <v>-0.71</v>
      </c>
      <c r="N87" s="4"/>
      <c r="P87" s="184">
        <f t="shared" si="15"/>
        <v>39569</v>
      </c>
      <c r="Q87" s="184">
        <v>39587</v>
      </c>
      <c r="R87" s="182">
        <v>7.5</v>
      </c>
      <c r="S87" s="182">
        <f t="shared" si="16"/>
        <v>3.92</v>
      </c>
      <c r="T87" s="182">
        <f t="shared" si="17"/>
        <v>3.58</v>
      </c>
      <c r="V87" s="3">
        <v>38961</v>
      </c>
      <c r="X87" s="3">
        <v>38961</v>
      </c>
      <c r="Y87" s="4">
        <v>3.54</v>
      </c>
      <c r="AF87" s="183"/>
      <c r="AI87" s="3"/>
    </row>
    <row r="88" spans="1:35" x14ac:dyDescent="0.2">
      <c r="A88" s="7">
        <f t="shared" si="9"/>
        <v>42095</v>
      </c>
      <c r="B88" s="7">
        <f t="shared" si="11"/>
        <v>42125</v>
      </c>
      <c r="C88" s="7">
        <v>42128</v>
      </c>
      <c r="D88">
        <v>-0.69</v>
      </c>
      <c r="E88">
        <v>1.8</v>
      </c>
      <c r="F88">
        <v>3.4</v>
      </c>
      <c r="G88">
        <v>2.6</v>
      </c>
      <c r="H88" s="4">
        <f t="shared" si="12"/>
        <v>3</v>
      </c>
      <c r="I88" s="4"/>
      <c r="J88" s="4">
        <f t="shared" si="13"/>
        <v>3.69</v>
      </c>
      <c r="K88" s="15" t="e">
        <f>NA()</f>
        <v>#N/A</v>
      </c>
      <c r="L88" s="4">
        <f t="shared" si="10"/>
        <v>3.69</v>
      </c>
      <c r="M88" s="4">
        <f t="shared" si="14"/>
        <v>-0.69</v>
      </c>
      <c r="N88" s="4"/>
      <c r="P88" s="184">
        <f t="shared" si="15"/>
        <v>39569</v>
      </c>
      <c r="Q88" s="184">
        <v>39588</v>
      </c>
      <c r="R88" s="182">
        <v>7.5</v>
      </c>
      <c r="S88" s="182">
        <f t="shared" si="16"/>
        <v>3.92</v>
      </c>
      <c r="T88" s="182">
        <f t="shared" si="17"/>
        <v>3.58</v>
      </c>
      <c r="V88" s="3">
        <v>38991</v>
      </c>
      <c r="X88" s="3">
        <v>38991</v>
      </c>
      <c r="Y88" s="4">
        <v>3.48</v>
      </c>
      <c r="AF88" s="183"/>
      <c r="AI88" s="3"/>
    </row>
    <row r="89" spans="1:35" x14ac:dyDescent="0.2">
      <c r="A89" s="7">
        <f t="shared" si="9"/>
        <v>42095</v>
      </c>
      <c r="B89" s="7">
        <f t="shared" si="11"/>
        <v>42125</v>
      </c>
      <c r="C89" s="7">
        <v>42129</v>
      </c>
      <c r="D89">
        <v>-0.69</v>
      </c>
      <c r="E89">
        <v>1.8</v>
      </c>
      <c r="F89">
        <v>3.4</v>
      </c>
      <c r="G89">
        <v>2.6</v>
      </c>
      <c r="H89" s="4">
        <f t="shared" si="12"/>
        <v>3</v>
      </c>
      <c r="I89" s="4"/>
      <c r="J89" s="4">
        <f t="shared" si="13"/>
        <v>3.69</v>
      </c>
      <c r="K89" s="15" t="e">
        <f>NA()</f>
        <v>#N/A</v>
      </c>
      <c r="L89" s="4">
        <f t="shared" si="10"/>
        <v>3.69</v>
      </c>
      <c r="M89" s="4">
        <f t="shared" si="14"/>
        <v>-0.69</v>
      </c>
      <c r="N89" s="4"/>
      <c r="P89" s="184">
        <f t="shared" si="15"/>
        <v>39569</v>
      </c>
      <c r="Q89" s="184">
        <v>39589</v>
      </c>
      <c r="R89" s="182">
        <v>7.5</v>
      </c>
      <c r="S89" s="182">
        <f t="shared" si="16"/>
        <v>3.92</v>
      </c>
      <c r="T89" s="182">
        <f t="shared" si="17"/>
        <v>3.58</v>
      </c>
      <c r="V89" s="3">
        <v>39022</v>
      </c>
      <c r="X89" s="3">
        <v>39022</v>
      </c>
      <c r="Y89" s="4">
        <v>3.5</v>
      </c>
      <c r="AF89" s="183"/>
      <c r="AI89" s="3"/>
    </row>
    <row r="90" spans="1:35" x14ac:dyDescent="0.2">
      <c r="A90" s="7">
        <f t="shared" si="9"/>
        <v>42095</v>
      </c>
      <c r="B90" s="7">
        <f t="shared" si="11"/>
        <v>42125</v>
      </c>
      <c r="C90" s="7">
        <v>42130</v>
      </c>
      <c r="D90">
        <v>-0.69</v>
      </c>
      <c r="E90">
        <v>1.8</v>
      </c>
      <c r="F90">
        <v>3.4</v>
      </c>
      <c r="G90">
        <v>2.6</v>
      </c>
      <c r="H90" s="4">
        <f t="shared" si="12"/>
        <v>3</v>
      </c>
      <c r="I90" s="4"/>
      <c r="J90" s="4">
        <f t="shared" si="13"/>
        <v>3.69</v>
      </c>
      <c r="K90" s="15" t="e">
        <f>NA()</f>
        <v>#N/A</v>
      </c>
      <c r="L90" s="4">
        <f t="shared" si="10"/>
        <v>3.69</v>
      </c>
      <c r="M90" s="4">
        <f t="shared" si="14"/>
        <v>-0.69</v>
      </c>
      <c r="N90" s="4"/>
      <c r="P90" s="184">
        <f t="shared" si="15"/>
        <v>39569</v>
      </c>
      <c r="Q90" s="184">
        <v>39590</v>
      </c>
      <c r="R90" s="182">
        <v>7.5</v>
      </c>
      <c r="S90" s="182">
        <f t="shared" si="16"/>
        <v>3.92</v>
      </c>
      <c r="T90" s="182">
        <f t="shared" si="17"/>
        <v>3.58</v>
      </c>
      <c r="V90" s="3">
        <v>39052</v>
      </c>
      <c r="X90" s="3">
        <v>39052</v>
      </c>
      <c r="Y90" s="4">
        <v>3.5</v>
      </c>
      <c r="AF90" s="183"/>
      <c r="AI90" s="3"/>
    </row>
    <row r="91" spans="1:35" x14ac:dyDescent="0.2">
      <c r="A91" s="7">
        <f t="shared" si="9"/>
        <v>42095</v>
      </c>
      <c r="B91" s="7">
        <f t="shared" si="11"/>
        <v>42125</v>
      </c>
      <c r="C91" s="7">
        <v>42131</v>
      </c>
      <c r="D91">
        <v>-0.69</v>
      </c>
      <c r="E91">
        <v>1.8</v>
      </c>
      <c r="F91">
        <v>3.4</v>
      </c>
      <c r="G91">
        <v>2.6</v>
      </c>
      <c r="H91" s="4">
        <f t="shared" si="12"/>
        <v>3</v>
      </c>
      <c r="I91" s="4"/>
      <c r="J91" s="4">
        <f t="shared" si="13"/>
        <v>3.69</v>
      </c>
      <c r="K91" s="15" t="e">
        <f>NA()</f>
        <v>#N/A</v>
      </c>
      <c r="L91" s="4">
        <f t="shared" si="10"/>
        <v>3.69</v>
      </c>
      <c r="M91" s="4">
        <f t="shared" si="14"/>
        <v>-0.69</v>
      </c>
      <c r="N91" s="4"/>
      <c r="P91" s="184">
        <f t="shared" si="15"/>
        <v>39569</v>
      </c>
      <c r="Q91" s="184">
        <v>39591</v>
      </c>
      <c r="R91" s="182">
        <v>7.5</v>
      </c>
      <c r="S91" s="182">
        <f t="shared" si="16"/>
        <v>3.92</v>
      </c>
      <c r="T91" s="182">
        <f t="shared" si="17"/>
        <v>3.58</v>
      </c>
      <c r="V91" s="3">
        <v>39083</v>
      </c>
      <c r="X91" s="3">
        <v>39083</v>
      </c>
      <c r="Y91" s="4">
        <v>3.58</v>
      </c>
      <c r="AF91" s="183"/>
      <c r="AI91" s="3"/>
    </row>
    <row r="92" spans="1:35" x14ac:dyDescent="0.2">
      <c r="A92" s="7">
        <f t="shared" si="9"/>
        <v>42095</v>
      </c>
      <c r="B92" s="7">
        <f t="shared" si="11"/>
        <v>42125</v>
      </c>
      <c r="C92" s="7">
        <v>42132</v>
      </c>
      <c r="D92">
        <v>-0.69</v>
      </c>
      <c r="E92">
        <v>1.8</v>
      </c>
      <c r="F92">
        <v>3.4</v>
      </c>
      <c r="G92">
        <v>2.6</v>
      </c>
      <c r="H92" s="4">
        <f t="shared" si="12"/>
        <v>3</v>
      </c>
      <c r="I92" s="4"/>
      <c r="J92" s="4">
        <f t="shared" si="13"/>
        <v>3.69</v>
      </c>
      <c r="K92" s="15" t="e">
        <f>NA()</f>
        <v>#N/A</v>
      </c>
      <c r="L92" s="4">
        <f t="shared" si="10"/>
        <v>3.69</v>
      </c>
      <c r="M92" s="4">
        <f t="shared" si="14"/>
        <v>-0.69</v>
      </c>
      <c r="N92" s="4"/>
      <c r="P92" s="184">
        <f t="shared" si="15"/>
        <v>39569</v>
      </c>
      <c r="Q92" s="184">
        <v>39594</v>
      </c>
      <c r="R92" s="182">
        <v>7.5</v>
      </c>
      <c r="S92" s="182">
        <f t="shared" si="16"/>
        <v>3.92</v>
      </c>
      <c r="T92" s="182">
        <f t="shared" si="17"/>
        <v>3.58</v>
      </c>
      <c r="V92" s="3">
        <v>39114</v>
      </c>
      <c r="X92" s="3">
        <v>39114</v>
      </c>
      <c r="Y92" s="4">
        <v>3.55</v>
      </c>
      <c r="AF92" s="183"/>
      <c r="AI92" s="3"/>
    </row>
    <row r="93" spans="1:35" x14ac:dyDescent="0.2">
      <c r="A93" s="7">
        <f t="shared" si="9"/>
        <v>42095</v>
      </c>
      <c r="B93" s="7">
        <f t="shared" si="11"/>
        <v>42125</v>
      </c>
      <c r="C93" s="7">
        <v>42135</v>
      </c>
      <c r="D93">
        <v>-0.69</v>
      </c>
      <c r="E93">
        <v>1.8</v>
      </c>
      <c r="F93">
        <v>3.4</v>
      </c>
      <c r="G93">
        <v>2.6</v>
      </c>
      <c r="H93" s="4">
        <f t="shared" si="12"/>
        <v>3</v>
      </c>
      <c r="I93" s="4"/>
      <c r="J93" s="4">
        <f t="shared" si="13"/>
        <v>3.69</v>
      </c>
      <c r="K93" s="15" t="e">
        <f>NA()</f>
        <v>#N/A</v>
      </c>
      <c r="L93" s="4">
        <f t="shared" si="10"/>
        <v>3.69</v>
      </c>
      <c r="M93" s="4">
        <f t="shared" si="14"/>
        <v>-0.69</v>
      </c>
      <c r="N93" s="4"/>
      <c r="P93" s="184">
        <f t="shared" si="15"/>
        <v>39569</v>
      </c>
      <c r="Q93" s="184">
        <v>39595</v>
      </c>
      <c r="R93" s="182">
        <v>7.5</v>
      </c>
      <c r="S93" s="182">
        <f t="shared" si="16"/>
        <v>3.92</v>
      </c>
      <c r="T93" s="182">
        <f t="shared" si="17"/>
        <v>3.58</v>
      </c>
      <c r="V93" s="3">
        <v>39142</v>
      </c>
      <c r="X93" s="3">
        <v>39142</v>
      </c>
      <c r="Y93" s="4">
        <v>3.64</v>
      </c>
      <c r="AF93" s="183"/>
      <c r="AI93" s="3"/>
    </row>
    <row r="94" spans="1:35" x14ac:dyDescent="0.2">
      <c r="A94" s="7">
        <f t="shared" si="9"/>
        <v>42095</v>
      </c>
      <c r="B94" s="7">
        <f t="shared" si="11"/>
        <v>42125</v>
      </c>
      <c r="C94" s="7">
        <v>42136</v>
      </c>
      <c r="D94">
        <v>-0.69</v>
      </c>
      <c r="E94">
        <v>1.8</v>
      </c>
      <c r="F94">
        <v>3.4</v>
      </c>
      <c r="G94">
        <v>2.6</v>
      </c>
      <c r="H94" s="4">
        <f t="shared" si="12"/>
        <v>3</v>
      </c>
      <c r="I94" s="4"/>
      <c r="J94" s="4">
        <f t="shared" si="13"/>
        <v>3.69</v>
      </c>
      <c r="K94" s="15" t="e">
        <f>NA()</f>
        <v>#N/A</v>
      </c>
      <c r="L94" s="4">
        <f t="shared" si="10"/>
        <v>3.69</v>
      </c>
      <c r="M94" s="4">
        <f t="shared" si="14"/>
        <v>-0.69</v>
      </c>
      <c r="N94" s="4"/>
      <c r="P94" s="184">
        <f t="shared" si="15"/>
        <v>39569</v>
      </c>
      <c r="Q94" s="184">
        <v>39596</v>
      </c>
      <c r="R94" s="182">
        <v>7.5</v>
      </c>
      <c r="S94" s="182">
        <f t="shared" si="16"/>
        <v>3.92</v>
      </c>
      <c r="T94" s="182">
        <f t="shared" si="17"/>
        <v>3.58</v>
      </c>
      <c r="V94" s="3">
        <v>39173</v>
      </c>
      <c r="X94" s="3">
        <v>39173</v>
      </c>
      <c r="Y94" s="4">
        <v>3.62</v>
      </c>
      <c r="AF94" s="183"/>
      <c r="AI94" s="3"/>
    </row>
    <row r="95" spans="1:35" x14ac:dyDescent="0.2">
      <c r="A95" s="7">
        <f t="shared" si="9"/>
        <v>42095</v>
      </c>
      <c r="B95" s="7">
        <f t="shared" si="11"/>
        <v>42125</v>
      </c>
      <c r="C95" s="7">
        <v>42137</v>
      </c>
      <c r="D95">
        <v>-0.69</v>
      </c>
      <c r="E95">
        <v>1.8</v>
      </c>
      <c r="F95">
        <v>3.4</v>
      </c>
      <c r="G95">
        <v>2.6</v>
      </c>
      <c r="H95" s="4">
        <f t="shared" si="12"/>
        <v>3</v>
      </c>
      <c r="I95" s="4"/>
      <c r="J95" s="4">
        <f t="shared" si="13"/>
        <v>3.69</v>
      </c>
      <c r="K95" s="15" t="e">
        <f>NA()</f>
        <v>#N/A</v>
      </c>
      <c r="L95" s="4">
        <f t="shared" si="10"/>
        <v>3.69</v>
      </c>
      <c r="M95" s="4">
        <f t="shared" si="14"/>
        <v>-0.69</v>
      </c>
      <c r="N95" s="4"/>
      <c r="P95" s="184">
        <f t="shared" si="15"/>
        <v>39569</v>
      </c>
      <c r="Q95" s="184">
        <v>39597</v>
      </c>
      <c r="R95" s="182">
        <v>7.5</v>
      </c>
      <c r="S95" s="182">
        <f t="shared" si="16"/>
        <v>3.92</v>
      </c>
      <c r="T95" s="182">
        <f t="shared" si="17"/>
        <v>3.58</v>
      </c>
      <c r="V95" s="3">
        <v>39203</v>
      </c>
      <c r="X95" s="3">
        <v>39203</v>
      </c>
      <c r="Y95" s="4">
        <v>3.63</v>
      </c>
      <c r="AF95" s="183"/>
      <c r="AI95" s="3"/>
    </row>
    <row r="96" spans="1:35" x14ac:dyDescent="0.2">
      <c r="A96" s="7">
        <f t="shared" si="9"/>
        <v>42095</v>
      </c>
      <c r="B96" s="7">
        <f t="shared" si="11"/>
        <v>42125</v>
      </c>
      <c r="C96" s="7">
        <v>42138</v>
      </c>
      <c r="D96">
        <v>-0.69</v>
      </c>
      <c r="E96">
        <v>1.8</v>
      </c>
      <c r="F96">
        <v>3.4</v>
      </c>
      <c r="G96">
        <v>2.6</v>
      </c>
      <c r="H96" s="4">
        <f t="shared" si="12"/>
        <v>3</v>
      </c>
      <c r="I96" s="4"/>
      <c r="J96" s="4">
        <f t="shared" si="13"/>
        <v>3.69</v>
      </c>
      <c r="K96" s="15" t="e">
        <f>NA()</f>
        <v>#N/A</v>
      </c>
      <c r="L96" s="4">
        <f t="shared" si="10"/>
        <v>3.69</v>
      </c>
      <c r="M96" s="4">
        <f t="shared" si="14"/>
        <v>-0.69</v>
      </c>
      <c r="N96" s="4"/>
      <c r="P96" s="184">
        <f t="shared" si="15"/>
        <v>39569</v>
      </c>
      <c r="Q96" s="184">
        <v>39598</v>
      </c>
      <c r="R96" s="182">
        <v>7.5</v>
      </c>
      <c r="S96" s="182">
        <f t="shared" si="16"/>
        <v>3.92</v>
      </c>
      <c r="T96" s="182">
        <f t="shared" si="17"/>
        <v>3.58</v>
      </c>
      <c r="V96" s="3">
        <v>39234</v>
      </c>
      <c r="X96" s="3">
        <v>39234</v>
      </c>
      <c r="Y96" s="4">
        <v>3.77</v>
      </c>
      <c r="AF96" s="183"/>
      <c r="AI96" s="3"/>
    </row>
    <row r="97" spans="1:35" x14ac:dyDescent="0.2">
      <c r="A97" s="7">
        <f t="shared" si="9"/>
        <v>42095</v>
      </c>
      <c r="B97" s="7">
        <f t="shared" si="11"/>
        <v>42125</v>
      </c>
      <c r="C97" s="7">
        <v>42139</v>
      </c>
      <c r="D97">
        <v>-0.69</v>
      </c>
      <c r="E97">
        <v>1.8</v>
      </c>
      <c r="F97">
        <v>3.4</v>
      </c>
      <c r="G97">
        <v>2.6</v>
      </c>
      <c r="H97" s="4">
        <f t="shared" si="12"/>
        <v>3</v>
      </c>
      <c r="I97" s="4"/>
      <c r="J97" s="4">
        <f t="shared" si="13"/>
        <v>3.69</v>
      </c>
      <c r="K97" s="15" t="e">
        <f>NA()</f>
        <v>#N/A</v>
      </c>
      <c r="L97" s="4">
        <f t="shared" si="10"/>
        <v>3.69</v>
      </c>
      <c r="M97" s="4">
        <f t="shared" si="14"/>
        <v>-0.69</v>
      </c>
      <c r="N97" s="4"/>
      <c r="P97" s="184">
        <f t="shared" si="15"/>
        <v>39600</v>
      </c>
      <c r="Q97" s="184">
        <v>39601</v>
      </c>
      <c r="R97" s="182">
        <v>7.5</v>
      </c>
      <c r="S97" s="182">
        <f t="shared" si="16"/>
        <v>3.88</v>
      </c>
      <c r="T97" s="182">
        <f t="shared" si="17"/>
        <v>3.62</v>
      </c>
      <c r="V97" s="3">
        <v>39264</v>
      </c>
      <c r="X97" s="3">
        <v>39264</v>
      </c>
      <c r="Y97" s="4">
        <v>3.77</v>
      </c>
      <c r="AF97" s="183"/>
      <c r="AI97" s="3"/>
    </row>
    <row r="98" spans="1:35" x14ac:dyDescent="0.2">
      <c r="A98" s="7">
        <f t="shared" si="9"/>
        <v>42095</v>
      </c>
      <c r="B98" s="7">
        <f t="shared" si="11"/>
        <v>42125</v>
      </c>
      <c r="C98" s="7">
        <v>42142</v>
      </c>
      <c r="D98">
        <v>-0.69</v>
      </c>
      <c r="E98">
        <v>1.8</v>
      </c>
      <c r="F98">
        <v>3.4</v>
      </c>
      <c r="G98">
        <v>2.6</v>
      </c>
      <c r="H98" s="4">
        <f t="shared" si="12"/>
        <v>3</v>
      </c>
      <c r="I98" s="4"/>
      <c r="J98" s="4">
        <f t="shared" si="13"/>
        <v>3.69</v>
      </c>
      <c r="K98" s="15" t="e">
        <f>NA()</f>
        <v>#N/A</v>
      </c>
      <c r="L98" s="4">
        <f t="shared" si="10"/>
        <v>3.69</v>
      </c>
      <c r="M98" s="4">
        <f t="shared" si="14"/>
        <v>-0.69</v>
      </c>
      <c r="N98" s="4"/>
      <c r="P98" s="184">
        <f t="shared" si="15"/>
        <v>39600</v>
      </c>
      <c r="Q98" s="184">
        <v>39602</v>
      </c>
      <c r="R98" s="182">
        <v>7.5</v>
      </c>
      <c r="S98" s="182">
        <f t="shared" si="16"/>
        <v>3.88</v>
      </c>
      <c r="T98" s="182">
        <f t="shared" si="17"/>
        <v>3.62</v>
      </c>
      <c r="V98" s="3">
        <v>39295</v>
      </c>
      <c r="X98" s="3">
        <v>39295</v>
      </c>
      <c r="Y98" s="4">
        <v>3.73</v>
      </c>
      <c r="AF98" s="183"/>
      <c r="AI98" s="3"/>
    </row>
    <row r="99" spans="1:35" x14ac:dyDescent="0.2">
      <c r="A99" s="7">
        <f t="shared" si="9"/>
        <v>42095</v>
      </c>
      <c r="B99" s="7">
        <f t="shared" si="11"/>
        <v>42125</v>
      </c>
      <c r="C99" s="7">
        <v>42143</v>
      </c>
      <c r="D99">
        <v>-0.69</v>
      </c>
      <c r="E99">
        <v>1.8</v>
      </c>
      <c r="F99">
        <v>3.4</v>
      </c>
      <c r="G99">
        <v>2.6</v>
      </c>
      <c r="H99" s="4">
        <f t="shared" si="12"/>
        <v>3</v>
      </c>
      <c r="I99" s="4"/>
      <c r="J99" s="4">
        <f t="shared" si="13"/>
        <v>3.69</v>
      </c>
      <c r="K99" s="15" t="e">
        <f>NA()</f>
        <v>#N/A</v>
      </c>
      <c r="L99" s="4">
        <f t="shared" si="10"/>
        <v>3.69</v>
      </c>
      <c r="M99" s="4">
        <f t="shared" si="14"/>
        <v>-0.69</v>
      </c>
      <c r="N99" s="4"/>
      <c r="P99" s="184">
        <f t="shared" si="15"/>
        <v>39600</v>
      </c>
      <c r="Q99" s="184">
        <v>39603</v>
      </c>
      <c r="R99" s="182">
        <v>7.5</v>
      </c>
      <c r="S99" s="182">
        <f t="shared" si="16"/>
        <v>3.88</v>
      </c>
      <c r="T99" s="182">
        <f t="shared" si="17"/>
        <v>3.62</v>
      </c>
      <c r="V99" s="3">
        <v>39326</v>
      </c>
      <c r="X99" s="3">
        <v>39326</v>
      </c>
      <c r="Y99" s="4">
        <v>3.79</v>
      </c>
      <c r="AF99" s="183"/>
      <c r="AI99" s="3"/>
    </row>
    <row r="100" spans="1:35" x14ac:dyDescent="0.2">
      <c r="A100" s="7">
        <f t="shared" si="9"/>
        <v>42095</v>
      </c>
      <c r="B100" s="7">
        <f t="shared" si="11"/>
        <v>42125</v>
      </c>
      <c r="C100" s="7">
        <v>42144</v>
      </c>
      <c r="D100">
        <v>-0.69</v>
      </c>
      <c r="E100">
        <v>1.8</v>
      </c>
      <c r="F100">
        <v>3.4</v>
      </c>
      <c r="G100">
        <v>2.6</v>
      </c>
      <c r="H100" s="4">
        <f t="shared" si="12"/>
        <v>3</v>
      </c>
      <c r="I100" s="4"/>
      <c r="J100" s="4">
        <f t="shared" si="13"/>
        <v>3.69</v>
      </c>
      <c r="K100" s="15" t="e">
        <f>NA()</f>
        <v>#N/A</v>
      </c>
      <c r="L100" s="4">
        <f t="shared" si="10"/>
        <v>3.69</v>
      </c>
      <c r="M100" s="4">
        <f t="shared" si="14"/>
        <v>-0.69</v>
      </c>
      <c r="N100" s="4"/>
      <c r="P100" s="184">
        <f t="shared" si="15"/>
        <v>39600</v>
      </c>
      <c r="Q100" s="184">
        <v>39604</v>
      </c>
      <c r="R100" s="182">
        <v>7.5</v>
      </c>
      <c r="S100" s="182">
        <f t="shared" si="16"/>
        <v>3.88</v>
      </c>
      <c r="T100" s="182">
        <f t="shared" si="17"/>
        <v>3.62</v>
      </c>
      <c r="V100" s="3">
        <v>39356</v>
      </c>
      <c r="X100" s="3">
        <v>39356</v>
      </c>
      <c r="Y100" s="4">
        <v>3.79</v>
      </c>
      <c r="AF100" s="183"/>
      <c r="AI100" s="3"/>
    </row>
    <row r="101" spans="1:35" x14ac:dyDescent="0.2">
      <c r="A101" s="7">
        <f t="shared" si="9"/>
        <v>42095</v>
      </c>
      <c r="B101" s="7">
        <f t="shared" si="11"/>
        <v>42125</v>
      </c>
      <c r="C101" s="7">
        <v>42145</v>
      </c>
      <c r="D101">
        <v>-0.69</v>
      </c>
      <c r="E101">
        <v>1.8</v>
      </c>
      <c r="F101">
        <v>3.4</v>
      </c>
      <c r="G101">
        <v>2.6</v>
      </c>
      <c r="H101" s="4">
        <f t="shared" si="12"/>
        <v>3</v>
      </c>
      <c r="I101" s="4"/>
      <c r="J101" s="4">
        <f t="shared" si="13"/>
        <v>3.69</v>
      </c>
      <c r="K101" s="15" t="e">
        <f>NA()</f>
        <v>#N/A</v>
      </c>
      <c r="L101" s="4">
        <f t="shared" si="10"/>
        <v>3.69</v>
      </c>
      <c r="M101" s="4">
        <f t="shared" si="14"/>
        <v>-0.69</v>
      </c>
      <c r="N101" s="4"/>
      <c r="P101" s="184">
        <f t="shared" si="15"/>
        <v>39600</v>
      </c>
      <c r="Q101" s="184">
        <v>39605</v>
      </c>
      <c r="R101" s="182">
        <v>7.5</v>
      </c>
      <c r="S101" s="182">
        <f t="shared" si="16"/>
        <v>3.88</v>
      </c>
      <c r="T101" s="182">
        <f t="shared" si="17"/>
        <v>3.62</v>
      </c>
      <c r="V101" s="3">
        <v>39387</v>
      </c>
      <c r="X101" s="3">
        <v>39387</v>
      </c>
      <c r="Y101" s="4">
        <v>3.92</v>
      </c>
      <c r="AF101" s="183"/>
      <c r="AI101" s="3"/>
    </row>
    <row r="102" spans="1:35" x14ac:dyDescent="0.2">
      <c r="A102" s="7">
        <f t="shared" si="9"/>
        <v>42095</v>
      </c>
      <c r="B102" s="7">
        <f t="shared" si="11"/>
        <v>42125</v>
      </c>
      <c r="C102" s="7">
        <v>42146</v>
      </c>
      <c r="D102">
        <v>-0.69</v>
      </c>
      <c r="E102">
        <v>1.8</v>
      </c>
      <c r="F102">
        <v>3.4</v>
      </c>
      <c r="G102">
        <v>2.6</v>
      </c>
      <c r="H102" s="4">
        <f t="shared" si="12"/>
        <v>3</v>
      </c>
      <c r="I102" s="4"/>
      <c r="J102" s="4">
        <f t="shared" si="13"/>
        <v>3.69</v>
      </c>
      <c r="K102" s="15" t="e">
        <f>NA()</f>
        <v>#N/A</v>
      </c>
      <c r="L102" s="4">
        <f t="shared" si="10"/>
        <v>3.69</v>
      </c>
      <c r="M102" s="4">
        <f t="shared" si="14"/>
        <v>-0.69</v>
      </c>
      <c r="N102" s="4"/>
      <c r="P102" s="184">
        <f t="shared" si="15"/>
        <v>39600</v>
      </c>
      <c r="Q102" s="184">
        <v>39608</v>
      </c>
      <c r="R102" s="182">
        <v>7.5</v>
      </c>
      <c r="S102" s="182">
        <f t="shared" si="16"/>
        <v>3.88</v>
      </c>
      <c r="T102" s="182">
        <f t="shared" si="17"/>
        <v>3.62</v>
      </c>
      <c r="V102" s="3">
        <v>39417</v>
      </c>
      <c r="X102" s="3">
        <v>39417</v>
      </c>
      <c r="Y102" s="4">
        <v>3.86</v>
      </c>
      <c r="AF102" s="183"/>
      <c r="AI102" s="3"/>
    </row>
    <row r="103" spans="1:35" x14ac:dyDescent="0.2">
      <c r="A103" s="7">
        <f t="shared" si="9"/>
        <v>42095</v>
      </c>
      <c r="B103" s="7">
        <f t="shared" si="11"/>
        <v>42125</v>
      </c>
      <c r="C103" s="7">
        <v>42149</v>
      </c>
      <c r="D103">
        <v>-0.69</v>
      </c>
      <c r="E103">
        <v>1.8</v>
      </c>
      <c r="F103">
        <v>3.4</v>
      </c>
      <c r="G103">
        <v>2.6</v>
      </c>
      <c r="H103" s="4">
        <f t="shared" si="12"/>
        <v>3</v>
      </c>
      <c r="I103" s="4"/>
      <c r="J103" s="4">
        <f t="shared" si="13"/>
        <v>3.69</v>
      </c>
      <c r="K103" s="15" t="e">
        <f>NA()</f>
        <v>#N/A</v>
      </c>
      <c r="L103" s="4">
        <f t="shared" si="10"/>
        <v>3.69</v>
      </c>
      <c r="M103" s="4">
        <f t="shared" si="14"/>
        <v>-0.69</v>
      </c>
      <c r="N103" s="4"/>
      <c r="P103" s="184">
        <f t="shared" si="15"/>
        <v>39600</v>
      </c>
      <c r="Q103" s="184">
        <v>39609</v>
      </c>
      <c r="R103" s="182">
        <v>7.5</v>
      </c>
      <c r="S103" s="182">
        <f t="shared" si="16"/>
        <v>3.88</v>
      </c>
      <c r="T103" s="182">
        <f t="shared" si="17"/>
        <v>3.62</v>
      </c>
      <c r="V103" s="3">
        <v>39448</v>
      </c>
      <c r="X103" s="3">
        <v>39448</v>
      </c>
      <c r="Y103" s="4">
        <v>3.71</v>
      </c>
      <c r="AF103" s="183"/>
      <c r="AI103" s="3"/>
    </row>
    <row r="104" spans="1:35" x14ac:dyDescent="0.2">
      <c r="A104" s="7">
        <f t="shared" si="9"/>
        <v>42095</v>
      </c>
      <c r="B104" s="7">
        <f t="shared" si="11"/>
        <v>42125</v>
      </c>
      <c r="C104" s="7">
        <v>42150</v>
      </c>
      <c r="D104">
        <v>-0.69</v>
      </c>
      <c r="E104">
        <v>1.8</v>
      </c>
      <c r="F104">
        <v>3.4</v>
      </c>
      <c r="G104">
        <v>2.6</v>
      </c>
      <c r="H104" s="4">
        <f t="shared" si="12"/>
        <v>3</v>
      </c>
      <c r="I104" s="4"/>
      <c r="J104" s="4">
        <f t="shared" si="13"/>
        <v>3.69</v>
      </c>
      <c r="K104" s="15" t="e">
        <f>NA()</f>
        <v>#N/A</v>
      </c>
      <c r="L104" s="4">
        <f t="shared" si="10"/>
        <v>3.69</v>
      </c>
      <c r="M104" s="4">
        <f t="shared" si="14"/>
        <v>-0.69</v>
      </c>
      <c r="N104" s="4"/>
      <c r="P104" s="184">
        <f t="shared" si="15"/>
        <v>39600</v>
      </c>
      <c r="Q104" s="184">
        <v>39610</v>
      </c>
      <c r="R104" s="182">
        <v>7.5</v>
      </c>
      <c r="S104" s="182">
        <f t="shared" si="16"/>
        <v>3.88</v>
      </c>
      <c r="T104" s="182">
        <f t="shared" si="17"/>
        <v>3.62</v>
      </c>
      <c r="V104" s="3">
        <v>39479</v>
      </c>
      <c r="X104" s="3">
        <v>39479</v>
      </c>
      <c r="Y104" s="4">
        <v>3.68</v>
      </c>
      <c r="AF104" s="183"/>
      <c r="AI104" s="3"/>
    </row>
    <row r="105" spans="1:35" x14ac:dyDescent="0.2">
      <c r="A105" s="7">
        <f t="shared" si="9"/>
        <v>42095</v>
      </c>
      <c r="B105" s="7">
        <f t="shared" si="11"/>
        <v>42125</v>
      </c>
      <c r="C105" s="7">
        <v>42151</v>
      </c>
      <c r="D105">
        <v>-0.69</v>
      </c>
      <c r="E105">
        <v>1.8</v>
      </c>
      <c r="F105">
        <v>3.4</v>
      </c>
      <c r="G105">
        <v>2.6</v>
      </c>
      <c r="H105" s="4">
        <f t="shared" si="12"/>
        <v>3</v>
      </c>
      <c r="I105" s="4"/>
      <c r="J105" s="4">
        <f t="shared" si="13"/>
        <v>3.69</v>
      </c>
      <c r="K105" s="15" t="e">
        <f>NA()</f>
        <v>#N/A</v>
      </c>
      <c r="L105" s="4">
        <f t="shared" si="10"/>
        <v>3.69</v>
      </c>
      <c r="M105" s="4">
        <f t="shared" si="14"/>
        <v>-0.69</v>
      </c>
      <c r="N105" s="4"/>
      <c r="P105" s="184">
        <f t="shared" si="15"/>
        <v>39600</v>
      </c>
      <c r="Q105" s="184">
        <v>39611</v>
      </c>
      <c r="R105" s="182">
        <v>7.5</v>
      </c>
      <c r="S105" s="182">
        <f t="shared" si="16"/>
        <v>3.88</v>
      </c>
      <c r="T105" s="182">
        <f t="shared" si="17"/>
        <v>3.62</v>
      </c>
      <c r="V105" s="3">
        <v>39508</v>
      </c>
      <c r="X105" s="3">
        <v>39508</v>
      </c>
      <c r="Y105" s="4">
        <v>3.66</v>
      </c>
      <c r="AF105" s="183"/>
      <c r="AI105" s="3"/>
    </row>
    <row r="106" spans="1:35" x14ac:dyDescent="0.2">
      <c r="A106" s="7">
        <f t="shared" si="9"/>
        <v>42095</v>
      </c>
      <c r="B106" s="7">
        <f t="shared" si="11"/>
        <v>42125</v>
      </c>
      <c r="C106" s="7">
        <v>42152</v>
      </c>
      <c r="D106">
        <v>-0.69</v>
      </c>
      <c r="E106">
        <v>1.8</v>
      </c>
      <c r="F106">
        <v>3.4</v>
      </c>
      <c r="G106">
        <v>2.6</v>
      </c>
      <c r="H106" s="4">
        <f t="shared" si="12"/>
        <v>3</v>
      </c>
      <c r="I106" s="4"/>
      <c r="J106" s="4">
        <f t="shared" si="13"/>
        <v>3.69</v>
      </c>
      <c r="K106" s="15" t="e">
        <f>NA()</f>
        <v>#N/A</v>
      </c>
      <c r="L106" s="4">
        <f t="shared" si="10"/>
        <v>3.69</v>
      </c>
      <c r="M106" s="4">
        <f t="shared" si="14"/>
        <v>-0.69</v>
      </c>
      <c r="N106" s="4"/>
      <c r="P106" s="184">
        <f t="shared" si="15"/>
        <v>39600</v>
      </c>
      <c r="Q106" s="184">
        <v>39612</v>
      </c>
      <c r="R106" s="182">
        <v>7.5</v>
      </c>
      <c r="S106" s="182">
        <f t="shared" si="16"/>
        <v>3.88</v>
      </c>
      <c r="T106" s="182">
        <f t="shared" si="17"/>
        <v>3.62</v>
      </c>
      <c r="V106" s="3">
        <v>39539</v>
      </c>
      <c r="X106" s="3">
        <v>39539</v>
      </c>
      <c r="Y106" s="4">
        <v>3.68</v>
      </c>
      <c r="AF106" s="183"/>
      <c r="AI106" s="3"/>
    </row>
    <row r="107" spans="1:35" x14ac:dyDescent="0.2">
      <c r="A107" s="7">
        <f t="shared" si="9"/>
        <v>42095</v>
      </c>
      <c r="B107" s="7">
        <f t="shared" si="11"/>
        <v>42125</v>
      </c>
      <c r="C107" s="7">
        <v>42153</v>
      </c>
      <c r="D107">
        <v>-0.69</v>
      </c>
      <c r="E107">
        <v>1.8</v>
      </c>
      <c r="F107">
        <v>3.4</v>
      </c>
      <c r="G107">
        <v>2.6</v>
      </c>
      <c r="H107" s="4">
        <f t="shared" si="12"/>
        <v>3</v>
      </c>
      <c r="I107" s="4"/>
      <c r="J107" s="4">
        <f t="shared" si="13"/>
        <v>3.69</v>
      </c>
      <c r="K107" s="15" t="e">
        <f>NA()</f>
        <v>#N/A</v>
      </c>
      <c r="L107" s="4">
        <f t="shared" si="10"/>
        <v>3.69</v>
      </c>
      <c r="M107" s="4">
        <f t="shared" si="14"/>
        <v>-0.69</v>
      </c>
      <c r="N107" s="4"/>
      <c r="P107" s="184">
        <f t="shared" si="15"/>
        <v>39600</v>
      </c>
      <c r="Q107" s="184">
        <v>39615</v>
      </c>
      <c r="R107" s="182">
        <v>7.5</v>
      </c>
      <c r="S107" s="182">
        <f t="shared" si="16"/>
        <v>3.88</v>
      </c>
      <c r="T107" s="182">
        <f t="shared" si="17"/>
        <v>3.62</v>
      </c>
      <c r="V107" s="3">
        <v>39569</v>
      </c>
      <c r="X107" s="3">
        <v>39569</v>
      </c>
      <c r="Y107" s="4">
        <v>3.92</v>
      </c>
      <c r="AF107" s="183"/>
      <c r="AI107" s="3"/>
    </row>
    <row r="108" spans="1:35" x14ac:dyDescent="0.2">
      <c r="A108" s="7">
        <f t="shared" si="9"/>
        <v>42125</v>
      </c>
      <c r="B108" s="7">
        <f t="shared" si="11"/>
        <v>42156</v>
      </c>
      <c r="C108" s="7">
        <v>42156</v>
      </c>
      <c r="D108">
        <v>-0.65</v>
      </c>
      <c r="E108">
        <v>1.8</v>
      </c>
      <c r="F108">
        <v>3.4</v>
      </c>
      <c r="G108">
        <v>2.6</v>
      </c>
      <c r="H108" s="4">
        <f t="shared" si="12"/>
        <v>3</v>
      </c>
      <c r="I108" s="4"/>
      <c r="J108" s="4">
        <f t="shared" si="13"/>
        <v>3.65</v>
      </c>
      <c r="K108" s="15" t="e">
        <f>NA()</f>
        <v>#N/A</v>
      </c>
      <c r="L108" s="4">
        <f t="shared" si="10"/>
        <v>3.65</v>
      </c>
      <c r="M108" s="4">
        <f t="shared" si="14"/>
        <v>-0.64999999999999991</v>
      </c>
      <c r="N108" s="4"/>
      <c r="P108" s="184">
        <f t="shared" si="15"/>
        <v>39600</v>
      </c>
      <c r="Q108" s="184">
        <v>39616</v>
      </c>
      <c r="R108" s="182">
        <v>7.5</v>
      </c>
      <c r="S108" s="182">
        <f t="shared" si="16"/>
        <v>3.88</v>
      </c>
      <c r="T108" s="182">
        <f t="shared" si="17"/>
        <v>3.62</v>
      </c>
      <c r="V108" s="3">
        <v>39600</v>
      </c>
      <c r="X108" s="3">
        <v>39600</v>
      </c>
      <c r="Y108" s="4">
        <v>3.88</v>
      </c>
      <c r="AF108" s="183"/>
      <c r="AI108" s="3"/>
    </row>
    <row r="109" spans="1:35" x14ac:dyDescent="0.2">
      <c r="A109" s="7">
        <f t="shared" si="9"/>
        <v>42125</v>
      </c>
      <c r="B109" s="7">
        <f t="shared" si="11"/>
        <v>42156</v>
      </c>
      <c r="C109" s="7">
        <v>42157</v>
      </c>
      <c r="D109">
        <v>-0.65</v>
      </c>
      <c r="E109">
        <v>1.8</v>
      </c>
      <c r="F109">
        <v>3.4</v>
      </c>
      <c r="G109">
        <v>2.6</v>
      </c>
      <c r="H109" s="4">
        <f t="shared" si="12"/>
        <v>3</v>
      </c>
      <c r="I109" s="4"/>
      <c r="J109" s="4">
        <f t="shared" si="13"/>
        <v>3.65</v>
      </c>
      <c r="K109" s="15" t="e">
        <f>NA()</f>
        <v>#N/A</v>
      </c>
      <c r="L109" s="4">
        <f t="shared" si="10"/>
        <v>3.65</v>
      </c>
      <c r="M109" s="4">
        <f t="shared" si="14"/>
        <v>-0.64999999999999991</v>
      </c>
      <c r="N109" s="4"/>
      <c r="P109" s="184">
        <f t="shared" si="15"/>
        <v>39600</v>
      </c>
      <c r="Q109" s="184">
        <v>39617</v>
      </c>
      <c r="R109" s="182">
        <v>7.5</v>
      </c>
      <c r="S109" s="182">
        <f t="shared" si="16"/>
        <v>3.88</v>
      </c>
      <c r="T109" s="182">
        <f t="shared" si="17"/>
        <v>3.62</v>
      </c>
      <c r="V109" s="3">
        <v>39630</v>
      </c>
      <c r="X109" s="3">
        <v>39630</v>
      </c>
      <c r="Y109" s="4">
        <v>4.05</v>
      </c>
      <c r="AF109" s="183"/>
      <c r="AI109" s="3"/>
    </row>
    <row r="110" spans="1:35" x14ac:dyDescent="0.2">
      <c r="A110" s="7">
        <f t="shared" si="9"/>
        <v>42125</v>
      </c>
      <c r="B110" s="7">
        <f t="shared" si="11"/>
        <v>42156</v>
      </c>
      <c r="C110" s="7">
        <v>42158</v>
      </c>
      <c r="D110">
        <v>-0.65</v>
      </c>
      <c r="E110">
        <v>1.8</v>
      </c>
      <c r="F110">
        <v>3.4</v>
      </c>
      <c r="G110">
        <v>2.6</v>
      </c>
      <c r="H110" s="4">
        <f t="shared" si="12"/>
        <v>3</v>
      </c>
      <c r="I110" s="4"/>
      <c r="J110" s="4">
        <f t="shared" si="13"/>
        <v>3.65</v>
      </c>
      <c r="K110" s="15" t="e">
        <f>NA()</f>
        <v>#N/A</v>
      </c>
      <c r="L110" s="4">
        <f t="shared" si="10"/>
        <v>3.65</v>
      </c>
      <c r="M110" s="4">
        <f t="shared" si="14"/>
        <v>-0.64999999999999991</v>
      </c>
      <c r="N110" s="4"/>
      <c r="P110" s="184">
        <f t="shared" si="15"/>
        <v>39600</v>
      </c>
      <c r="Q110" s="184">
        <v>39618</v>
      </c>
      <c r="R110" s="182">
        <v>7.5</v>
      </c>
      <c r="S110" s="182">
        <f t="shared" si="16"/>
        <v>3.88</v>
      </c>
      <c r="T110" s="182">
        <f t="shared" si="17"/>
        <v>3.62</v>
      </c>
      <c r="V110" s="3">
        <v>39661</v>
      </c>
      <c r="X110" s="3">
        <v>39661</v>
      </c>
      <c r="Y110" s="4">
        <v>4.42</v>
      </c>
      <c r="AF110" s="183"/>
      <c r="AI110" s="3"/>
    </row>
    <row r="111" spans="1:35" x14ac:dyDescent="0.2">
      <c r="A111" s="7">
        <f t="shared" si="9"/>
        <v>42125</v>
      </c>
      <c r="B111" s="7">
        <f t="shared" si="11"/>
        <v>42156</v>
      </c>
      <c r="C111" s="7">
        <v>42159</v>
      </c>
      <c r="D111">
        <v>-0.65</v>
      </c>
      <c r="E111">
        <v>1.8</v>
      </c>
      <c r="F111">
        <v>3.4</v>
      </c>
      <c r="G111">
        <v>2.6</v>
      </c>
      <c r="H111" s="4">
        <f t="shared" si="12"/>
        <v>3</v>
      </c>
      <c r="I111" s="4"/>
      <c r="J111" s="4">
        <f t="shared" si="13"/>
        <v>3.65</v>
      </c>
      <c r="K111" s="15" t="e">
        <f>NA()</f>
        <v>#N/A</v>
      </c>
      <c r="L111" s="4">
        <f t="shared" si="10"/>
        <v>3.65</v>
      </c>
      <c r="M111" s="4">
        <f t="shared" si="14"/>
        <v>-0.64999999999999991</v>
      </c>
      <c r="N111" s="4"/>
      <c r="P111" s="184">
        <f t="shared" si="15"/>
        <v>39600</v>
      </c>
      <c r="Q111" s="184">
        <v>39619</v>
      </c>
      <c r="R111" s="182">
        <v>7.75</v>
      </c>
      <c r="S111" s="182">
        <f t="shared" si="16"/>
        <v>3.88</v>
      </c>
      <c r="T111" s="182">
        <f t="shared" si="17"/>
        <v>3.87</v>
      </c>
      <c r="V111" s="3">
        <v>39692</v>
      </c>
      <c r="X111" s="3">
        <v>39692</v>
      </c>
      <c r="Y111" s="4">
        <v>4.32</v>
      </c>
      <c r="AF111" s="183"/>
      <c r="AI111" s="3"/>
    </row>
    <row r="112" spans="1:35" x14ac:dyDescent="0.2">
      <c r="A112" s="7">
        <f t="shared" si="9"/>
        <v>42125</v>
      </c>
      <c r="B112" s="7">
        <f t="shared" si="11"/>
        <v>42156</v>
      </c>
      <c r="C112" s="7">
        <v>42160</v>
      </c>
      <c r="D112">
        <v>-0.65</v>
      </c>
      <c r="E112">
        <v>1.8</v>
      </c>
      <c r="F112">
        <v>3.4</v>
      </c>
      <c r="G112">
        <v>2.6</v>
      </c>
      <c r="H112" s="4">
        <f t="shared" si="12"/>
        <v>3</v>
      </c>
      <c r="I112" s="4"/>
      <c r="J112" s="4">
        <f t="shared" si="13"/>
        <v>3.65</v>
      </c>
      <c r="K112" s="15" t="e">
        <f>NA()</f>
        <v>#N/A</v>
      </c>
      <c r="L112" s="4">
        <f t="shared" si="10"/>
        <v>3.65</v>
      </c>
      <c r="M112" s="4">
        <f t="shared" si="14"/>
        <v>-0.64999999999999991</v>
      </c>
      <c r="N112" s="4"/>
      <c r="P112" s="184">
        <f t="shared" si="15"/>
        <v>39600</v>
      </c>
      <c r="Q112" s="184">
        <v>39622</v>
      </c>
      <c r="R112" s="182">
        <v>7.75</v>
      </c>
      <c r="S112" s="182">
        <f t="shared" si="16"/>
        <v>3.88</v>
      </c>
      <c r="T112" s="182">
        <f t="shared" si="17"/>
        <v>3.87</v>
      </c>
      <c r="V112" s="3">
        <v>39722</v>
      </c>
      <c r="X112" s="3">
        <v>39722</v>
      </c>
      <c r="Y112" s="4">
        <v>4.5199999999999996</v>
      </c>
      <c r="AF112" s="183"/>
      <c r="AI112" s="3"/>
    </row>
    <row r="113" spans="1:35" x14ac:dyDescent="0.2">
      <c r="A113" s="7">
        <f t="shared" si="9"/>
        <v>42125</v>
      </c>
      <c r="B113" s="7">
        <f t="shared" si="11"/>
        <v>42156</v>
      </c>
      <c r="C113" s="7">
        <v>42163</v>
      </c>
      <c r="D113">
        <v>-0.65</v>
      </c>
      <c r="E113">
        <v>1.8</v>
      </c>
      <c r="F113">
        <v>3.4</v>
      </c>
      <c r="G113">
        <v>2.6</v>
      </c>
      <c r="H113" s="4">
        <f t="shared" si="12"/>
        <v>3</v>
      </c>
      <c r="I113" s="4"/>
      <c r="J113" s="4">
        <f t="shared" si="13"/>
        <v>3.65</v>
      </c>
      <c r="K113" s="15" t="e">
        <f>NA()</f>
        <v>#N/A</v>
      </c>
      <c r="L113" s="4">
        <f t="shared" si="10"/>
        <v>3.65</v>
      </c>
      <c r="M113" s="4">
        <f t="shared" si="14"/>
        <v>-0.64999999999999991</v>
      </c>
      <c r="N113" s="4"/>
      <c r="P113" s="184">
        <f t="shared" si="15"/>
        <v>39600</v>
      </c>
      <c r="Q113" s="184">
        <v>39623</v>
      </c>
      <c r="R113" s="182">
        <v>7.75</v>
      </c>
      <c r="S113" s="182">
        <f t="shared" si="16"/>
        <v>3.88</v>
      </c>
      <c r="T113" s="182">
        <f t="shared" si="17"/>
        <v>3.87</v>
      </c>
      <c r="V113" s="3">
        <v>39753</v>
      </c>
      <c r="X113" s="3">
        <v>39753</v>
      </c>
      <c r="Y113" s="4">
        <v>4.51</v>
      </c>
      <c r="AF113" s="183"/>
      <c r="AI113" s="3"/>
    </row>
    <row r="114" spans="1:35" x14ac:dyDescent="0.2">
      <c r="A114" s="7">
        <f t="shared" si="9"/>
        <v>42125</v>
      </c>
      <c r="B114" s="7">
        <f t="shared" si="11"/>
        <v>42156</v>
      </c>
      <c r="C114" s="7">
        <v>42164</v>
      </c>
      <c r="D114">
        <v>-0.65</v>
      </c>
      <c r="E114">
        <v>1.8</v>
      </c>
      <c r="F114">
        <v>3.4</v>
      </c>
      <c r="G114">
        <v>2.6</v>
      </c>
      <c r="H114" s="4">
        <f t="shared" si="12"/>
        <v>3</v>
      </c>
      <c r="I114" s="4"/>
      <c r="J114" s="4">
        <f t="shared" si="13"/>
        <v>3.65</v>
      </c>
      <c r="K114" s="15" t="e">
        <f>NA()</f>
        <v>#N/A</v>
      </c>
      <c r="L114" s="4">
        <f t="shared" si="10"/>
        <v>3.65</v>
      </c>
      <c r="M114" s="4">
        <f t="shared" si="14"/>
        <v>-0.64999999999999991</v>
      </c>
      <c r="N114" s="4"/>
      <c r="P114" s="184">
        <f t="shared" si="15"/>
        <v>39600</v>
      </c>
      <c r="Q114" s="184">
        <v>39624</v>
      </c>
      <c r="R114" s="182">
        <v>7.75</v>
      </c>
      <c r="S114" s="182">
        <f t="shared" si="16"/>
        <v>3.88</v>
      </c>
      <c r="T114" s="182">
        <f t="shared" si="17"/>
        <v>3.87</v>
      </c>
      <c r="V114" s="3">
        <v>39783</v>
      </c>
      <c r="X114" s="3">
        <v>39783</v>
      </c>
      <c r="Y114" s="4">
        <v>4.5599999999999996</v>
      </c>
      <c r="AF114" s="183"/>
      <c r="AI114" s="3"/>
    </row>
    <row r="115" spans="1:35" x14ac:dyDescent="0.2">
      <c r="A115" s="7">
        <f t="shared" si="9"/>
        <v>42125</v>
      </c>
      <c r="B115" s="7">
        <f t="shared" si="11"/>
        <v>42156</v>
      </c>
      <c r="C115" s="7">
        <v>42165</v>
      </c>
      <c r="D115">
        <v>-0.65</v>
      </c>
      <c r="E115">
        <v>1.8</v>
      </c>
      <c r="F115">
        <v>3.4</v>
      </c>
      <c r="G115">
        <v>2.6</v>
      </c>
      <c r="H115" s="4">
        <f t="shared" si="12"/>
        <v>3</v>
      </c>
      <c r="I115" s="4"/>
      <c r="J115" s="4">
        <f t="shared" si="13"/>
        <v>3.65</v>
      </c>
      <c r="K115" s="15" t="e">
        <f>NA()</f>
        <v>#N/A</v>
      </c>
      <c r="L115" s="4">
        <f t="shared" si="10"/>
        <v>3.65</v>
      </c>
      <c r="M115" s="4">
        <f t="shared" si="14"/>
        <v>-0.64999999999999991</v>
      </c>
      <c r="N115" s="4"/>
      <c r="P115" s="184">
        <f t="shared" si="15"/>
        <v>39600</v>
      </c>
      <c r="Q115" s="184">
        <v>39625</v>
      </c>
      <c r="R115" s="182">
        <v>7.75</v>
      </c>
      <c r="S115" s="182">
        <f t="shared" si="16"/>
        <v>3.88</v>
      </c>
      <c r="T115" s="182">
        <f t="shared" si="17"/>
        <v>3.87</v>
      </c>
      <c r="V115" s="3">
        <v>39814</v>
      </c>
      <c r="X115" s="3">
        <v>39814</v>
      </c>
      <c r="Y115" s="4">
        <v>4.09</v>
      </c>
      <c r="AF115" s="183"/>
      <c r="AI115" s="3"/>
    </row>
    <row r="116" spans="1:35" x14ac:dyDescent="0.2">
      <c r="A116" s="7">
        <f t="shared" si="9"/>
        <v>42125</v>
      </c>
      <c r="B116" s="7">
        <f t="shared" si="11"/>
        <v>42156</v>
      </c>
      <c r="C116" s="7">
        <v>42166</v>
      </c>
      <c r="D116">
        <v>-0.65</v>
      </c>
      <c r="E116">
        <v>1.8</v>
      </c>
      <c r="F116">
        <v>3.4</v>
      </c>
      <c r="G116">
        <v>2.6</v>
      </c>
      <c r="H116" s="4">
        <f t="shared" si="12"/>
        <v>3</v>
      </c>
      <c r="I116" s="4"/>
      <c r="J116" s="4">
        <f t="shared" si="13"/>
        <v>3.65</v>
      </c>
      <c r="K116" s="15" t="e">
        <f>NA()</f>
        <v>#N/A</v>
      </c>
      <c r="L116" s="4">
        <f t="shared" si="10"/>
        <v>3.65</v>
      </c>
      <c r="M116" s="4">
        <f t="shared" si="14"/>
        <v>-0.64999999999999991</v>
      </c>
      <c r="N116" s="4"/>
      <c r="P116" s="184">
        <f t="shared" si="15"/>
        <v>39600</v>
      </c>
      <c r="Q116" s="184">
        <v>39626</v>
      </c>
      <c r="R116" s="182">
        <v>7.75</v>
      </c>
      <c r="S116" s="182">
        <f t="shared" si="16"/>
        <v>3.88</v>
      </c>
      <c r="T116" s="182">
        <f t="shared" si="17"/>
        <v>3.87</v>
      </c>
      <c r="V116" s="3">
        <v>39845</v>
      </c>
      <c r="X116" s="3">
        <v>39845</v>
      </c>
      <c r="Y116" s="4">
        <v>4.22</v>
      </c>
      <c r="AF116" s="183"/>
      <c r="AI116" s="3"/>
    </row>
    <row r="117" spans="1:35" x14ac:dyDescent="0.2">
      <c r="A117" s="7">
        <f t="shared" si="9"/>
        <v>42125</v>
      </c>
      <c r="B117" s="7">
        <f t="shared" si="11"/>
        <v>42156</v>
      </c>
      <c r="C117" s="7">
        <v>42167</v>
      </c>
      <c r="D117">
        <v>-0.65</v>
      </c>
      <c r="E117">
        <v>1.8</v>
      </c>
      <c r="F117">
        <v>3.4</v>
      </c>
      <c r="G117">
        <v>2.6</v>
      </c>
      <c r="H117" s="4">
        <f t="shared" si="12"/>
        <v>3</v>
      </c>
      <c r="I117" s="4"/>
      <c r="J117" s="4">
        <f t="shared" si="13"/>
        <v>3.65</v>
      </c>
      <c r="K117" s="15" t="e">
        <f>NA()</f>
        <v>#N/A</v>
      </c>
      <c r="L117" s="4">
        <f t="shared" si="10"/>
        <v>3.65</v>
      </c>
      <c r="M117" s="4">
        <f t="shared" si="14"/>
        <v>-0.64999999999999991</v>
      </c>
      <c r="N117" s="4"/>
      <c r="P117" s="184">
        <f t="shared" si="15"/>
        <v>39600</v>
      </c>
      <c r="Q117" s="184">
        <v>39629</v>
      </c>
      <c r="R117" s="182">
        <v>7.75</v>
      </c>
      <c r="S117" s="182">
        <f t="shared" si="16"/>
        <v>3.88</v>
      </c>
      <c r="T117" s="182">
        <f t="shared" si="17"/>
        <v>3.87</v>
      </c>
      <c r="V117" s="3">
        <v>39873</v>
      </c>
      <c r="X117" s="3">
        <v>39873</v>
      </c>
      <c r="Y117" s="4">
        <v>4.29</v>
      </c>
      <c r="AF117" s="183"/>
      <c r="AI117" s="3"/>
    </row>
    <row r="118" spans="1:35" x14ac:dyDescent="0.2">
      <c r="A118" s="7">
        <f t="shared" si="9"/>
        <v>42125</v>
      </c>
      <c r="B118" s="7">
        <f t="shared" si="11"/>
        <v>42156</v>
      </c>
      <c r="C118" s="7">
        <v>42170</v>
      </c>
      <c r="D118">
        <v>-0.65</v>
      </c>
      <c r="E118">
        <v>1.8</v>
      </c>
      <c r="F118">
        <v>3.4</v>
      </c>
      <c r="G118">
        <v>2.6</v>
      </c>
      <c r="H118" s="4">
        <f t="shared" si="12"/>
        <v>3</v>
      </c>
      <c r="I118" s="4"/>
      <c r="J118" s="4">
        <f t="shared" si="13"/>
        <v>3.65</v>
      </c>
      <c r="K118" s="15" t="e">
        <f>NA()</f>
        <v>#N/A</v>
      </c>
      <c r="L118" s="4">
        <f t="shared" si="10"/>
        <v>3.65</v>
      </c>
      <c r="M118" s="4">
        <f t="shared" si="14"/>
        <v>-0.64999999999999991</v>
      </c>
      <c r="N118" s="4"/>
      <c r="P118" s="184">
        <f t="shared" si="15"/>
        <v>39630</v>
      </c>
      <c r="Q118" s="184">
        <v>39630</v>
      </c>
      <c r="R118" s="182">
        <v>7.75</v>
      </c>
      <c r="S118" s="182">
        <f t="shared" si="16"/>
        <v>4.05</v>
      </c>
      <c r="T118" s="182">
        <f t="shared" si="17"/>
        <v>3.7</v>
      </c>
      <c r="V118" s="3">
        <v>39904</v>
      </c>
      <c r="X118" s="3">
        <v>39904</v>
      </c>
      <c r="Y118" s="4">
        <v>4.29</v>
      </c>
      <c r="AF118" s="183"/>
      <c r="AI118" s="3"/>
    </row>
    <row r="119" spans="1:35" x14ac:dyDescent="0.2">
      <c r="A119" s="7">
        <f t="shared" si="9"/>
        <v>42125</v>
      </c>
      <c r="B119" s="7">
        <f t="shared" si="11"/>
        <v>42156</v>
      </c>
      <c r="C119" s="7">
        <v>42171</v>
      </c>
      <c r="D119">
        <v>-0.65</v>
      </c>
      <c r="E119">
        <v>1.8</v>
      </c>
      <c r="F119">
        <v>3.4</v>
      </c>
      <c r="G119">
        <v>2.6</v>
      </c>
      <c r="H119" s="4">
        <f t="shared" si="12"/>
        <v>3</v>
      </c>
      <c r="I119" s="4"/>
      <c r="J119" s="4">
        <f t="shared" si="13"/>
        <v>3.65</v>
      </c>
      <c r="K119" s="15" t="e">
        <f>NA()</f>
        <v>#N/A</v>
      </c>
      <c r="L119" s="4">
        <f t="shared" si="10"/>
        <v>3.65</v>
      </c>
      <c r="M119" s="4">
        <f t="shared" si="14"/>
        <v>-0.64999999999999991</v>
      </c>
      <c r="N119" s="4"/>
      <c r="P119" s="184">
        <f t="shared" si="15"/>
        <v>39630</v>
      </c>
      <c r="Q119" s="184">
        <v>39631</v>
      </c>
      <c r="R119" s="182">
        <v>7.75</v>
      </c>
      <c r="S119" s="182">
        <f t="shared" si="16"/>
        <v>4.05</v>
      </c>
      <c r="T119" s="182">
        <f t="shared" si="17"/>
        <v>3.7</v>
      </c>
      <c r="V119" s="3">
        <v>39934</v>
      </c>
      <c r="X119" s="3">
        <v>39934</v>
      </c>
      <c r="Y119" s="4">
        <v>4.13</v>
      </c>
      <c r="AF119" s="183"/>
      <c r="AI119" s="3"/>
    </row>
    <row r="120" spans="1:35" x14ac:dyDescent="0.2">
      <c r="A120" s="7">
        <f t="shared" si="9"/>
        <v>42125</v>
      </c>
      <c r="B120" s="7">
        <f t="shared" si="11"/>
        <v>42156</v>
      </c>
      <c r="C120" s="7">
        <v>42172</v>
      </c>
      <c r="D120">
        <v>-0.65</v>
      </c>
      <c r="E120">
        <v>1.8</v>
      </c>
      <c r="F120">
        <v>3.4</v>
      </c>
      <c r="G120">
        <v>2.6</v>
      </c>
      <c r="H120" s="4">
        <f t="shared" si="12"/>
        <v>3</v>
      </c>
      <c r="I120" s="4"/>
      <c r="J120" s="4">
        <f t="shared" si="13"/>
        <v>3.65</v>
      </c>
      <c r="K120" s="15" t="e">
        <f>NA()</f>
        <v>#N/A</v>
      </c>
      <c r="L120" s="4">
        <f t="shared" si="10"/>
        <v>3.65</v>
      </c>
      <c r="M120" s="4">
        <f t="shared" si="14"/>
        <v>-0.64999999999999991</v>
      </c>
      <c r="N120" s="4"/>
      <c r="P120" s="184">
        <f t="shared" si="15"/>
        <v>39630</v>
      </c>
      <c r="Q120" s="184">
        <v>39632</v>
      </c>
      <c r="R120" s="182">
        <v>7.75</v>
      </c>
      <c r="S120" s="182">
        <f t="shared" si="16"/>
        <v>4.05</v>
      </c>
      <c r="T120" s="182">
        <f t="shared" si="17"/>
        <v>3.7</v>
      </c>
      <c r="V120" s="3">
        <v>39965</v>
      </c>
      <c r="X120" s="3">
        <v>39965</v>
      </c>
      <c r="Y120" s="4">
        <v>4.03</v>
      </c>
      <c r="AF120" s="183"/>
      <c r="AI120" s="3"/>
    </row>
    <row r="121" spans="1:35" x14ac:dyDescent="0.2">
      <c r="A121" s="7">
        <f t="shared" si="9"/>
        <v>42125</v>
      </c>
      <c r="B121" s="7">
        <f t="shared" si="11"/>
        <v>42156</v>
      </c>
      <c r="C121" s="7">
        <v>42173</v>
      </c>
      <c r="D121">
        <v>-0.65</v>
      </c>
      <c r="E121">
        <v>1.8</v>
      </c>
      <c r="F121">
        <v>3.4</v>
      </c>
      <c r="G121">
        <v>2.6</v>
      </c>
      <c r="H121" s="4">
        <f t="shared" si="12"/>
        <v>3</v>
      </c>
      <c r="I121" s="4"/>
      <c r="J121" s="4">
        <f t="shared" si="13"/>
        <v>3.65</v>
      </c>
      <c r="K121" s="15" t="e">
        <f>NA()</f>
        <v>#N/A</v>
      </c>
      <c r="L121" s="4">
        <f t="shared" si="10"/>
        <v>3.65</v>
      </c>
      <c r="M121" s="4">
        <f t="shared" si="14"/>
        <v>-0.64999999999999991</v>
      </c>
      <c r="N121" s="4"/>
      <c r="P121" s="184">
        <f t="shared" si="15"/>
        <v>39630</v>
      </c>
      <c r="Q121" s="184">
        <v>39633</v>
      </c>
      <c r="R121" s="182">
        <v>7.75</v>
      </c>
      <c r="S121" s="182">
        <f t="shared" si="16"/>
        <v>4.05</v>
      </c>
      <c r="T121" s="182">
        <f t="shared" si="17"/>
        <v>3.7</v>
      </c>
      <c r="V121" s="3">
        <v>39995</v>
      </c>
      <c r="X121" s="3">
        <v>39995</v>
      </c>
      <c r="Y121" s="4">
        <v>4.0999999999999996</v>
      </c>
      <c r="AF121" s="183"/>
      <c r="AI121" s="3"/>
    </row>
    <row r="122" spans="1:35" x14ac:dyDescent="0.2">
      <c r="A122" s="7">
        <f t="shared" si="9"/>
        <v>42125</v>
      </c>
      <c r="B122" s="7">
        <f t="shared" si="11"/>
        <v>42156</v>
      </c>
      <c r="C122" s="7">
        <v>42174</v>
      </c>
      <c r="D122">
        <v>-0.65</v>
      </c>
      <c r="E122">
        <v>1.8</v>
      </c>
      <c r="F122">
        <v>3.4</v>
      </c>
      <c r="G122">
        <v>2.6</v>
      </c>
      <c r="H122" s="4">
        <f t="shared" si="12"/>
        <v>3</v>
      </c>
      <c r="I122" s="4"/>
      <c r="J122" s="4">
        <f t="shared" si="13"/>
        <v>3.65</v>
      </c>
      <c r="K122" s="15" t="e">
        <f>NA()</f>
        <v>#N/A</v>
      </c>
      <c r="L122" s="4">
        <f t="shared" si="10"/>
        <v>3.65</v>
      </c>
      <c r="M122" s="4">
        <f t="shared" si="14"/>
        <v>-0.64999999999999991</v>
      </c>
      <c r="N122" s="4"/>
      <c r="P122" s="184">
        <f t="shared" si="15"/>
        <v>39630</v>
      </c>
      <c r="Q122" s="184">
        <v>39636</v>
      </c>
      <c r="R122" s="182">
        <v>7.75</v>
      </c>
      <c r="S122" s="182">
        <f t="shared" si="16"/>
        <v>4.05</v>
      </c>
      <c r="T122" s="182">
        <f t="shared" si="17"/>
        <v>3.7</v>
      </c>
      <c r="V122" s="3">
        <v>40026</v>
      </c>
      <c r="X122" s="3">
        <v>40026</v>
      </c>
      <c r="Y122" s="4">
        <v>4.1399999999999997</v>
      </c>
      <c r="AF122" s="183"/>
      <c r="AI122" s="3"/>
    </row>
    <row r="123" spans="1:35" x14ac:dyDescent="0.2">
      <c r="A123" s="7">
        <f t="shared" si="9"/>
        <v>42125</v>
      </c>
      <c r="B123" s="7">
        <f t="shared" si="11"/>
        <v>42156</v>
      </c>
      <c r="C123" s="7">
        <v>42177</v>
      </c>
      <c r="D123">
        <v>-0.65</v>
      </c>
      <c r="E123">
        <v>1.8</v>
      </c>
      <c r="F123">
        <v>3.4</v>
      </c>
      <c r="G123">
        <v>2.6</v>
      </c>
      <c r="H123" s="4">
        <f t="shared" si="12"/>
        <v>3</v>
      </c>
      <c r="I123" s="4"/>
      <c r="J123" s="4">
        <f t="shared" si="13"/>
        <v>3.65</v>
      </c>
      <c r="K123" s="15" t="e">
        <f>NA()</f>
        <v>#N/A</v>
      </c>
      <c r="L123" s="4">
        <f t="shared" si="10"/>
        <v>3.65</v>
      </c>
      <c r="M123" s="4">
        <f t="shared" si="14"/>
        <v>-0.64999999999999991</v>
      </c>
      <c r="N123" s="4"/>
      <c r="P123" s="184">
        <f t="shared" si="15"/>
        <v>39630</v>
      </c>
      <c r="Q123" s="184">
        <v>39637</v>
      </c>
      <c r="R123" s="182">
        <v>7.75</v>
      </c>
      <c r="S123" s="182">
        <f t="shared" si="16"/>
        <v>4.05</v>
      </c>
      <c r="T123" s="182">
        <f t="shared" si="17"/>
        <v>3.7</v>
      </c>
      <c r="V123" s="3">
        <v>40057</v>
      </c>
      <c r="X123" s="3">
        <v>40057</v>
      </c>
      <c r="Y123" s="4">
        <v>4.4800000000000004</v>
      </c>
      <c r="AF123" s="183"/>
      <c r="AI123" s="3"/>
    </row>
    <row r="124" spans="1:35" x14ac:dyDescent="0.2">
      <c r="A124" s="7">
        <f t="shared" si="9"/>
        <v>42125</v>
      </c>
      <c r="B124" s="7">
        <f t="shared" si="11"/>
        <v>42156</v>
      </c>
      <c r="C124" s="7">
        <v>42178</v>
      </c>
      <c r="D124">
        <v>-0.65</v>
      </c>
      <c r="E124">
        <v>1.8</v>
      </c>
      <c r="F124">
        <v>3.4</v>
      </c>
      <c r="G124">
        <v>2.6</v>
      </c>
      <c r="H124" s="4">
        <f t="shared" si="12"/>
        <v>3</v>
      </c>
      <c r="I124" s="4"/>
      <c r="J124" s="4">
        <f t="shared" si="13"/>
        <v>3.65</v>
      </c>
      <c r="K124" s="15" t="e">
        <f>NA()</f>
        <v>#N/A</v>
      </c>
      <c r="L124" s="4">
        <f t="shared" si="10"/>
        <v>3.65</v>
      </c>
      <c r="M124" s="4">
        <f t="shared" si="14"/>
        <v>-0.64999999999999991</v>
      </c>
      <c r="N124" s="4"/>
      <c r="P124" s="184">
        <f t="shared" si="15"/>
        <v>39630</v>
      </c>
      <c r="Q124" s="184">
        <v>39638</v>
      </c>
      <c r="R124" s="182">
        <v>7.75</v>
      </c>
      <c r="S124" s="182">
        <f t="shared" si="16"/>
        <v>4.05</v>
      </c>
      <c r="T124" s="182">
        <f t="shared" si="17"/>
        <v>3.7</v>
      </c>
      <c r="V124" s="3">
        <v>40087</v>
      </c>
      <c r="X124" s="3">
        <v>40087</v>
      </c>
      <c r="Y124" s="4">
        <v>4.6900000000000004</v>
      </c>
      <c r="AF124" s="183"/>
      <c r="AI124" s="3"/>
    </row>
    <row r="125" spans="1:35" x14ac:dyDescent="0.2">
      <c r="A125" s="7">
        <f t="shared" si="9"/>
        <v>42125</v>
      </c>
      <c r="B125" s="7">
        <f t="shared" si="11"/>
        <v>42156</v>
      </c>
      <c r="C125" s="7">
        <v>42179</v>
      </c>
      <c r="D125">
        <v>-0.65</v>
      </c>
      <c r="E125">
        <v>1.8</v>
      </c>
      <c r="F125">
        <v>3.4</v>
      </c>
      <c r="G125">
        <v>2.6</v>
      </c>
      <c r="H125" s="4">
        <f t="shared" si="12"/>
        <v>3</v>
      </c>
      <c r="I125" s="4"/>
      <c r="J125" s="4">
        <f t="shared" si="13"/>
        <v>3.65</v>
      </c>
      <c r="K125" s="15" t="e">
        <f>NA()</f>
        <v>#N/A</v>
      </c>
      <c r="L125" s="4">
        <f t="shared" si="10"/>
        <v>3.65</v>
      </c>
      <c r="M125" s="4">
        <f t="shared" si="14"/>
        <v>-0.64999999999999991</v>
      </c>
      <c r="N125" s="4"/>
      <c r="P125" s="184">
        <f t="shared" si="15"/>
        <v>39630</v>
      </c>
      <c r="Q125" s="184">
        <v>39639</v>
      </c>
      <c r="R125" s="182">
        <v>7.75</v>
      </c>
      <c r="S125" s="182">
        <f t="shared" si="16"/>
        <v>4.05</v>
      </c>
      <c r="T125" s="182">
        <f t="shared" si="17"/>
        <v>3.7</v>
      </c>
      <c r="V125" s="3">
        <v>40118</v>
      </c>
      <c r="X125" s="3">
        <v>40118</v>
      </c>
      <c r="Y125" s="4">
        <v>4.8899999999999997</v>
      </c>
      <c r="AF125" s="183"/>
      <c r="AI125" s="3"/>
    </row>
    <row r="126" spans="1:35" x14ac:dyDescent="0.2">
      <c r="A126" s="7">
        <f t="shared" si="9"/>
        <v>42125</v>
      </c>
      <c r="B126" s="7">
        <f t="shared" si="11"/>
        <v>42156</v>
      </c>
      <c r="C126" s="7">
        <v>42180</v>
      </c>
      <c r="D126">
        <v>-0.65</v>
      </c>
      <c r="E126">
        <v>1.8</v>
      </c>
      <c r="F126">
        <v>3.4</v>
      </c>
      <c r="G126">
        <v>2.6</v>
      </c>
      <c r="H126" s="4">
        <f t="shared" si="12"/>
        <v>3</v>
      </c>
      <c r="I126" s="4"/>
      <c r="J126" s="4">
        <f t="shared" si="13"/>
        <v>3.65</v>
      </c>
      <c r="K126" s="15" t="e">
        <f>NA()</f>
        <v>#N/A</v>
      </c>
      <c r="L126" s="4">
        <f t="shared" si="10"/>
        <v>3.65</v>
      </c>
      <c r="M126" s="4">
        <f t="shared" si="14"/>
        <v>-0.64999999999999991</v>
      </c>
      <c r="N126" s="4"/>
      <c r="P126" s="184">
        <f t="shared" si="15"/>
        <v>39630</v>
      </c>
      <c r="Q126" s="184">
        <v>39640</v>
      </c>
      <c r="R126" s="182">
        <v>7.75</v>
      </c>
      <c r="S126" s="182">
        <f t="shared" si="16"/>
        <v>4.05</v>
      </c>
      <c r="T126" s="182">
        <f t="shared" si="17"/>
        <v>3.7</v>
      </c>
      <c r="V126" s="3">
        <v>40148</v>
      </c>
      <c r="X126" s="3">
        <v>40148</v>
      </c>
      <c r="Y126" s="4">
        <v>5.04</v>
      </c>
      <c r="AF126" s="183"/>
      <c r="AI126" s="3"/>
    </row>
    <row r="127" spans="1:35" x14ac:dyDescent="0.2">
      <c r="A127" s="7">
        <f t="shared" si="9"/>
        <v>42125</v>
      </c>
      <c r="B127" s="7">
        <f t="shared" si="11"/>
        <v>42156</v>
      </c>
      <c r="C127" s="7">
        <v>42181</v>
      </c>
      <c r="D127">
        <v>-0.65</v>
      </c>
      <c r="E127">
        <v>1.8</v>
      </c>
      <c r="F127">
        <v>3.4</v>
      </c>
      <c r="G127">
        <v>2.6</v>
      </c>
      <c r="H127" s="4">
        <f t="shared" si="12"/>
        <v>3</v>
      </c>
      <c r="I127" s="4"/>
      <c r="J127" s="4">
        <f t="shared" si="13"/>
        <v>3.65</v>
      </c>
      <c r="K127" s="15" t="e">
        <f>NA()</f>
        <v>#N/A</v>
      </c>
      <c r="L127" s="4">
        <f t="shared" si="10"/>
        <v>3.65</v>
      </c>
      <c r="M127" s="4">
        <f t="shared" si="14"/>
        <v>-0.64999999999999991</v>
      </c>
      <c r="N127" s="4"/>
      <c r="P127" s="184">
        <f t="shared" si="15"/>
        <v>39630</v>
      </c>
      <c r="Q127" s="184">
        <v>39643</v>
      </c>
      <c r="R127" s="182">
        <v>7.75</v>
      </c>
      <c r="S127" s="182">
        <f t="shared" si="16"/>
        <v>4.05</v>
      </c>
      <c r="T127" s="182">
        <f t="shared" si="17"/>
        <v>3.7</v>
      </c>
      <c r="V127" s="3">
        <v>40179</v>
      </c>
      <c r="X127" s="3">
        <v>40179</v>
      </c>
      <c r="Y127" s="4">
        <v>4.58</v>
      </c>
      <c r="AF127" s="183"/>
      <c r="AI127" s="3"/>
    </row>
    <row r="128" spans="1:35" x14ac:dyDescent="0.2">
      <c r="A128" s="7">
        <f t="shared" si="9"/>
        <v>42125</v>
      </c>
      <c r="B128" s="7">
        <f t="shared" si="11"/>
        <v>42156</v>
      </c>
      <c r="C128" s="7">
        <v>42184</v>
      </c>
      <c r="D128">
        <v>-0.65</v>
      </c>
      <c r="E128">
        <v>1.8</v>
      </c>
      <c r="F128">
        <v>3.4</v>
      </c>
      <c r="G128">
        <v>2.6</v>
      </c>
      <c r="H128" s="4">
        <f t="shared" si="12"/>
        <v>3</v>
      </c>
      <c r="I128" s="4"/>
      <c r="J128" s="4">
        <f t="shared" si="13"/>
        <v>3.65</v>
      </c>
      <c r="K128" s="15" t="e">
        <f>NA()</f>
        <v>#N/A</v>
      </c>
      <c r="L128" s="4">
        <f t="shared" si="10"/>
        <v>3.65</v>
      </c>
      <c r="M128" s="4">
        <f t="shared" si="14"/>
        <v>-0.64999999999999991</v>
      </c>
      <c r="N128" s="4"/>
      <c r="P128" s="184">
        <f t="shared" si="15"/>
        <v>39630</v>
      </c>
      <c r="Q128" s="184">
        <v>39644</v>
      </c>
      <c r="R128" s="182">
        <v>7.75</v>
      </c>
      <c r="S128" s="182">
        <f t="shared" si="16"/>
        <v>4.05</v>
      </c>
      <c r="T128" s="182">
        <f t="shared" si="17"/>
        <v>3.7</v>
      </c>
      <c r="V128" s="3">
        <v>40210</v>
      </c>
      <c r="X128" s="3">
        <v>40210</v>
      </c>
      <c r="Y128" s="4">
        <v>4.41</v>
      </c>
      <c r="AF128" s="183"/>
      <c r="AI128" s="3"/>
    </row>
    <row r="129" spans="1:35" x14ac:dyDescent="0.2">
      <c r="A129" s="7">
        <f t="shared" si="9"/>
        <v>42125</v>
      </c>
      <c r="B129" s="7">
        <f t="shared" si="11"/>
        <v>42156</v>
      </c>
      <c r="C129" s="7">
        <v>42185</v>
      </c>
      <c r="D129">
        <v>-0.65</v>
      </c>
      <c r="E129">
        <v>1.8</v>
      </c>
      <c r="F129">
        <v>3.4</v>
      </c>
      <c r="G129">
        <v>2.6</v>
      </c>
      <c r="H129" s="4">
        <f t="shared" si="12"/>
        <v>3</v>
      </c>
      <c r="I129" s="4"/>
      <c r="J129" s="4">
        <f t="shared" si="13"/>
        <v>3.65</v>
      </c>
      <c r="K129" s="15" t="e">
        <f>NA()</f>
        <v>#N/A</v>
      </c>
      <c r="L129" s="4">
        <f t="shared" si="10"/>
        <v>3.65</v>
      </c>
      <c r="M129" s="4">
        <f t="shared" si="14"/>
        <v>-0.64999999999999991</v>
      </c>
      <c r="N129" s="4"/>
      <c r="P129" s="184">
        <f t="shared" si="15"/>
        <v>39630</v>
      </c>
      <c r="Q129" s="184">
        <v>39645</v>
      </c>
      <c r="R129" s="182">
        <v>7.75</v>
      </c>
      <c r="S129" s="182">
        <f t="shared" si="16"/>
        <v>4.05</v>
      </c>
      <c r="T129" s="182">
        <f t="shared" si="17"/>
        <v>3.7</v>
      </c>
      <c r="V129" s="3">
        <v>40238</v>
      </c>
      <c r="X129" s="3">
        <v>40238</v>
      </c>
      <c r="Y129" s="4">
        <v>4.24</v>
      </c>
      <c r="AF129" s="183"/>
      <c r="AI129" s="3"/>
    </row>
    <row r="130" spans="1:35" x14ac:dyDescent="0.2">
      <c r="A130" s="7">
        <f t="shared" si="9"/>
        <v>42156</v>
      </c>
      <c r="B130" s="7">
        <f t="shared" si="11"/>
        <v>42186</v>
      </c>
      <c r="C130" s="7">
        <v>42186</v>
      </c>
      <c r="D130">
        <v>-0.67</v>
      </c>
      <c r="E130">
        <v>1.8</v>
      </c>
      <c r="F130">
        <v>3.4</v>
      </c>
      <c r="G130">
        <v>2.6</v>
      </c>
      <c r="H130" s="4">
        <f t="shared" si="12"/>
        <v>3</v>
      </c>
      <c r="I130" s="4"/>
      <c r="J130" s="4">
        <f t="shared" si="13"/>
        <v>3.67</v>
      </c>
      <c r="K130" s="15" t="e">
        <f>NA()</f>
        <v>#N/A</v>
      </c>
      <c r="L130" s="4">
        <f t="shared" si="10"/>
        <v>3.67</v>
      </c>
      <c r="M130" s="4">
        <f t="shared" si="14"/>
        <v>-0.66999999999999993</v>
      </c>
      <c r="N130" s="4"/>
      <c r="P130" s="184">
        <f t="shared" si="15"/>
        <v>39630</v>
      </c>
      <c r="Q130" s="184">
        <v>39646</v>
      </c>
      <c r="R130" s="182">
        <v>7.75</v>
      </c>
      <c r="S130" s="182">
        <f t="shared" si="16"/>
        <v>4.05</v>
      </c>
      <c r="T130" s="182">
        <f t="shared" si="17"/>
        <v>3.7</v>
      </c>
      <c r="V130" s="3">
        <v>40269</v>
      </c>
      <c r="X130" s="3">
        <v>40269</v>
      </c>
      <c r="Y130" s="4">
        <v>4.3</v>
      </c>
      <c r="AF130" s="183"/>
      <c r="AI130" s="3"/>
    </row>
    <row r="131" spans="1:35" x14ac:dyDescent="0.2">
      <c r="A131" s="7">
        <f t="shared" si="9"/>
        <v>42156</v>
      </c>
      <c r="B131" s="7">
        <f t="shared" si="11"/>
        <v>42186</v>
      </c>
      <c r="C131" s="7">
        <v>42187</v>
      </c>
      <c r="D131">
        <v>-0.67</v>
      </c>
      <c r="E131">
        <v>1.8</v>
      </c>
      <c r="F131">
        <v>3.4</v>
      </c>
      <c r="G131">
        <v>2.6</v>
      </c>
      <c r="H131" s="4">
        <f t="shared" si="12"/>
        <v>3</v>
      </c>
      <c r="I131" s="4"/>
      <c r="J131" s="4">
        <f t="shared" si="13"/>
        <v>3.67</v>
      </c>
      <c r="K131" s="15" t="e">
        <f>NA()</f>
        <v>#N/A</v>
      </c>
      <c r="L131" s="4">
        <f t="shared" si="10"/>
        <v>3.67</v>
      </c>
      <c r="M131" s="4">
        <f t="shared" si="14"/>
        <v>-0.66999999999999993</v>
      </c>
      <c r="N131" s="4"/>
      <c r="P131" s="184">
        <f t="shared" si="15"/>
        <v>39630</v>
      </c>
      <c r="Q131" s="184">
        <v>39647</v>
      </c>
      <c r="R131" s="182">
        <v>8</v>
      </c>
      <c r="S131" s="182">
        <f t="shared" si="16"/>
        <v>4.05</v>
      </c>
      <c r="T131" s="182">
        <f t="shared" si="17"/>
        <v>3.95</v>
      </c>
      <c r="V131" s="3">
        <v>40299</v>
      </c>
      <c r="X131" s="3">
        <v>40299</v>
      </c>
      <c r="Y131" s="4">
        <v>4.37</v>
      </c>
      <c r="AF131" s="183"/>
      <c r="AI131" s="3"/>
    </row>
    <row r="132" spans="1:35" x14ac:dyDescent="0.2">
      <c r="A132" s="7">
        <f t="shared" si="9"/>
        <v>42156</v>
      </c>
      <c r="B132" s="7">
        <f t="shared" si="11"/>
        <v>42186</v>
      </c>
      <c r="C132" s="7">
        <v>42188</v>
      </c>
      <c r="D132">
        <v>-0.67</v>
      </c>
      <c r="E132">
        <v>1.8</v>
      </c>
      <c r="F132">
        <v>3.4</v>
      </c>
      <c r="G132">
        <v>2.6</v>
      </c>
      <c r="H132" s="4">
        <f t="shared" si="12"/>
        <v>3</v>
      </c>
      <c r="I132" s="4"/>
      <c r="J132" s="4">
        <f t="shared" si="13"/>
        <v>3.67</v>
      </c>
      <c r="K132" s="15" t="e">
        <f>NA()</f>
        <v>#N/A</v>
      </c>
      <c r="L132" s="4">
        <f t="shared" si="10"/>
        <v>3.67</v>
      </c>
      <c r="M132" s="4">
        <f t="shared" si="14"/>
        <v>-0.66999999999999993</v>
      </c>
      <c r="N132" s="4"/>
      <c r="P132" s="184">
        <f t="shared" si="15"/>
        <v>39630</v>
      </c>
      <c r="Q132" s="184">
        <v>39650</v>
      </c>
      <c r="R132" s="182">
        <v>8</v>
      </c>
      <c r="S132" s="182">
        <f t="shared" si="16"/>
        <v>4.05</v>
      </c>
      <c r="T132" s="182">
        <f t="shared" si="17"/>
        <v>3.95</v>
      </c>
      <c r="V132" s="3">
        <v>40330</v>
      </c>
      <c r="X132" s="3">
        <v>40330</v>
      </c>
      <c r="Y132" s="4">
        <v>4.32</v>
      </c>
      <c r="AF132" s="183"/>
      <c r="AI132" s="3"/>
    </row>
    <row r="133" spans="1:35" x14ac:dyDescent="0.2">
      <c r="A133" s="7">
        <f t="shared" si="9"/>
        <v>42156</v>
      </c>
      <c r="B133" s="7">
        <f t="shared" si="11"/>
        <v>42186</v>
      </c>
      <c r="C133" s="7">
        <v>42191</v>
      </c>
      <c r="D133">
        <v>-0.67</v>
      </c>
      <c r="E133">
        <v>1.8</v>
      </c>
      <c r="F133">
        <v>3.4</v>
      </c>
      <c r="G133">
        <v>2.6</v>
      </c>
      <c r="H133" s="4">
        <f t="shared" si="12"/>
        <v>3</v>
      </c>
      <c r="I133" s="4"/>
      <c r="J133" s="4">
        <f t="shared" si="13"/>
        <v>3.67</v>
      </c>
      <c r="K133" s="15" t="e">
        <f>NA()</f>
        <v>#N/A</v>
      </c>
      <c r="L133" s="4">
        <f t="shared" si="10"/>
        <v>3.67</v>
      </c>
      <c r="M133" s="4">
        <f t="shared" si="14"/>
        <v>-0.66999999999999993</v>
      </c>
      <c r="N133" s="4"/>
      <c r="P133" s="184">
        <f t="shared" si="15"/>
        <v>39630</v>
      </c>
      <c r="Q133" s="184">
        <v>39651</v>
      </c>
      <c r="R133" s="182">
        <v>8</v>
      </c>
      <c r="S133" s="182">
        <f t="shared" si="16"/>
        <v>4.05</v>
      </c>
      <c r="T133" s="182">
        <f t="shared" si="17"/>
        <v>3.95</v>
      </c>
      <c r="V133" s="3">
        <v>40360</v>
      </c>
      <c r="X133" s="3">
        <v>40360</v>
      </c>
      <c r="Y133" s="4">
        <v>4.29</v>
      </c>
      <c r="AF133" s="183"/>
      <c r="AI133" s="3"/>
    </row>
    <row r="134" spans="1:35" x14ac:dyDescent="0.2">
      <c r="A134" s="7">
        <f t="shared" si="9"/>
        <v>42156</v>
      </c>
      <c r="B134" s="7">
        <f t="shared" si="11"/>
        <v>42186</v>
      </c>
      <c r="C134" s="7">
        <v>42192</v>
      </c>
      <c r="D134">
        <v>-0.67</v>
      </c>
      <c r="E134">
        <v>1.8</v>
      </c>
      <c r="F134">
        <v>3.4</v>
      </c>
      <c r="G134">
        <v>2.6</v>
      </c>
      <c r="H134" s="4">
        <f t="shared" si="12"/>
        <v>3</v>
      </c>
      <c r="I134" s="4"/>
      <c r="J134" s="4">
        <f t="shared" si="13"/>
        <v>3.67</v>
      </c>
      <c r="K134" s="15" t="e">
        <f>NA()</f>
        <v>#N/A</v>
      </c>
      <c r="L134" s="4">
        <f t="shared" si="10"/>
        <v>3.67</v>
      </c>
      <c r="M134" s="4">
        <f t="shared" si="14"/>
        <v>-0.66999999999999993</v>
      </c>
      <c r="N134" s="4"/>
      <c r="P134" s="184">
        <f t="shared" si="15"/>
        <v>39630</v>
      </c>
      <c r="Q134" s="184">
        <v>39652</v>
      </c>
      <c r="R134" s="182">
        <v>8</v>
      </c>
      <c r="S134" s="182">
        <f t="shared" si="16"/>
        <v>4.05</v>
      </c>
      <c r="T134" s="182">
        <f t="shared" si="17"/>
        <v>3.95</v>
      </c>
      <c r="V134" s="3">
        <v>40391</v>
      </c>
      <c r="X134" s="3">
        <v>40391</v>
      </c>
      <c r="Y134" s="4">
        <v>4.1900000000000004</v>
      </c>
      <c r="AF134" s="183"/>
      <c r="AI134" s="3"/>
    </row>
    <row r="135" spans="1:35" x14ac:dyDescent="0.2">
      <c r="A135" s="7">
        <f t="shared" ref="A135:A198" si="18">DATE(YEAR(B135),MONTH(B135)-1,1)</f>
        <v>42156</v>
      </c>
      <c r="B135" s="7">
        <f t="shared" si="11"/>
        <v>42186</v>
      </c>
      <c r="C135" s="7">
        <v>42193</v>
      </c>
      <c r="D135">
        <v>-0.67</v>
      </c>
      <c r="E135">
        <v>1.8</v>
      </c>
      <c r="F135">
        <v>3.4</v>
      </c>
      <c r="G135">
        <v>2.6</v>
      </c>
      <c r="H135" s="4">
        <f t="shared" si="12"/>
        <v>3</v>
      </c>
      <c r="I135" s="4"/>
      <c r="J135" s="4">
        <f t="shared" si="13"/>
        <v>3.67</v>
      </c>
      <c r="K135" s="15" t="e">
        <f>NA()</f>
        <v>#N/A</v>
      </c>
      <c r="L135" s="4">
        <f t="shared" ref="L135:L198" si="19">INDEX($Y:$Y,MATCH($B135,$V:$V,0))</f>
        <v>3.67</v>
      </c>
      <c r="M135" s="4">
        <f t="shared" si="14"/>
        <v>-0.66999999999999993</v>
      </c>
      <c r="N135" s="4"/>
      <c r="P135" s="184">
        <f t="shared" si="15"/>
        <v>39630</v>
      </c>
      <c r="Q135" s="184">
        <v>39653</v>
      </c>
      <c r="R135" s="182">
        <v>8</v>
      </c>
      <c r="S135" s="182">
        <f t="shared" si="16"/>
        <v>4.05</v>
      </c>
      <c r="T135" s="182">
        <f t="shared" si="17"/>
        <v>3.95</v>
      </c>
      <c r="V135" s="3">
        <v>40422</v>
      </c>
      <c r="X135" s="3">
        <v>40422</v>
      </c>
      <c r="Y135" s="4">
        <v>4.0999999999999996</v>
      </c>
      <c r="AF135" s="183"/>
      <c r="AI135" s="3"/>
    </row>
    <row r="136" spans="1:35" x14ac:dyDescent="0.2">
      <c r="A136" s="7">
        <f t="shared" si="18"/>
        <v>42156</v>
      </c>
      <c r="B136" s="7">
        <f t="shared" ref="B136:B199" si="20">DATE(YEAR(C136),MONTH(C136),1)</f>
        <v>42186</v>
      </c>
      <c r="C136" s="7">
        <v>42194</v>
      </c>
      <c r="D136">
        <v>-0.67</v>
      </c>
      <c r="E136">
        <v>1.8</v>
      </c>
      <c r="F136">
        <v>3.4</v>
      </c>
      <c r="G136">
        <v>2.6</v>
      </c>
      <c r="H136" s="4">
        <f t="shared" ref="H136:H199" si="21">INDEX($R:$R,MATCH($C136,$Q:$Q,0))</f>
        <v>3</v>
      </c>
      <c r="I136" s="4"/>
      <c r="J136" s="4">
        <f t="shared" ref="J136:J199" si="22">H136-D136</f>
        <v>3.67</v>
      </c>
      <c r="K136" s="15" t="e">
        <f>NA()</f>
        <v>#N/A</v>
      </c>
      <c r="L136" s="4">
        <f t="shared" si="19"/>
        <v>3.67</v>
      </c>
      <c r="M136" s="4">
        <f t="shared" ref="M136:M199" si="23">H136-L136</f>
        <v>-0.66999999999999993</v>
      </c>
      <c r="N136" s="4"/>
      <c r="P136" s="184">
        <f t="shared" ref="P136:P199" si="24">DATE(YEAR(Q136),MONTH(Q136),1)</f>
        <v>39630</v>
      </c>
      <c r="Q136" s="184">
        <v>39654</v>
      </c>
      <c r="R136" s="182">
        <v>8</v>
      </c>
      <c r="S136" s="182">
        <f t="shared" ref="S136:S199" si="25">INDEX($Y:$Y,MATCH($P136,$V:$V,0))</f>
        <v>4.05</v>
      </c>
      <c r="T136" s="182">
        <f t="shared" ref="T136:T199" si="26">R136-S136</f>
        <v>3.95</v>
      </c>
      <c r="V136" s="3">
        <v>40452</v>
      </c>
      <c r="X136" s="3">
        <v>40452</v>
      </c>
      <c r="Y136" s="4">
        <v>3.94</v>
      </c>
      <c r="AF136" s="183"/>
      <c r="AI136" s="3"/>
    </row>
    <row r="137" spans="1:35" x14ac:dyDescent="0.2">
      <c r="A137" s="7">
        <f t="shared" si="18"/>
        <v>42156</v>
      </c>
      <c r="B137" s="7">
        <f t="shared" si="20"/>
        <v>42186</v>
      </c>
      <c r="C137" s="7">
        <v>42195</v>
      </c>
      <c r="D137">
        <v>-0.67</v>
      </c>
      <c r="E137">
        <v>1.8</v>
      </c>
      <c r="F137">
        <v>3.4</v>
      </c>
      <c r="G137">
        <v>2.6</v>
      </c>
      <c r="H137" s="4">
        <f t="shared" si="21"/>
        <v>3</v>
      </c>
      <c r="I137" s="4"/>
      <c r="J137" s="4">
        <f t="shared" si="22"/>
        <v>3.67</v>
      </c>
      <c r="K137" s="15" t="e">
        <f>NA()</f>
        <v>#N/A</v>
      </c>
      <c r="L137" s="4">
        <f t="shared" si="19"/>
        <v>3.67</v>
      </c>
      <c r="M137" s="4">
        <f t="shared" si="23"/>
        <v>-0.66999999999999993</v>
      </c>
      <c r="N137" s="4"/>
      <c r="P137" s="184">
        <f t="shared" si="24"/>
        <v>39630</v>
      </c>
      <c r="Q137" s="184">
        <v>39657</v>
      </c>
      <c r="R137" s="182">
        <v>8</v>
      </c>
      <c r="S137" s="182">
        <f t="shared" si="25"/>
        <v>4.05</v>
      </c>
      <c r="T137" s="182">
        <f t="shared" si="26"/>
        <v>3.95</v>
      </c>
      <c r="V137" s="3">
        <v>40483</v>
      </c>
      <c r="X137" s="3">
        <v>40483</v>
      </c>
      <c r="Y137" s="4">
        <v>3.8</v>
      </c>
      <c r="AF137" s="183"/>
      <c r="AI137" s="3"/>
    </row>
    <row r="138" spans="1:35" x14ac:dyDescent="0.2">
      <c r="A138" s="7">
        <f t="shared" si="18"/>
        <v>42156</v>
      </c>
      <c r="B138" s="7">
        <f t="shared" si="20"/>
        <v>42186</v>
      </c>
      <c r="C138" s="7">
        <v>42198</v>
      </c>
      <c r="D138">
        <v>-0.67</v>
      </c>
      <c r="E138">
        <v>1.8</v>
      </c>
      <c r="F138">
        <v>3.4</v>
      </c>
      <c r="G138">
        <v>2.6</v>
      </c>
      <c r="H138" s="4">
        <f t="shared" si="21"/>
        <v>3</v>
      </c>
      <c r="I138" s="4"/>
      <c r="J138" s="4">
        <f t="shared" si="22"/>
        <v>3.67</v>
      </c>
      <c r="K138" s="15" t="e">
        <f>NA()</f>
        <v>#N/A</v>
      </c>
      <c r="L138" s="4">
        <f t="shared" si="19"/>
        <v>3.67</v>
      </c>
      <c r="M138" s="4">
        <f t="shared" si="23"/>
        <v>-0.66999999999999993</v>
      </c>
      <c r="N138" s="4"/>
      <c r="P138" s="184">
        <f t="shared" si="24"/>
        <v>39630</v>
      </c>
      <c r="Q138" s="184">
        <v>39658</v>
      </c>
      <c r="R138" s="182">
        <v>8</v>
      </c>
      <c r="S138" s="182">
        <f t="shared" si="25"/>
        <v>4.05</v>
      </c>
      <c r="T138" s="182">
        <f t="shared" si="26"/>
        <v>3.95</v>
      </c>
      <c r="V138" s="3">
        <v>40513</v>
      </c>
      <c r="X138" s="3">
        <v>40513</v>
      </c>
      <c r="Y138" s="4">
        <v>3.82</v>
      </c>
      <c r="AF138" s="183"/>
      <c r="AI138" s="3"/>
    </row>
    <row r="139" spans="1:35" x14ac:dyDescent="0.2">
      <c r="A139" s="7">
        <f t="shared" si="18"/>
        <v>42156</v>
      </c>
      <c r="B139" s="7">
        <f t="shared" si="20"/>
        <v>42186</v>
      </c>
      <c r="C139" s="7">
        <v>42199</v>
      </c>
      <c r="D139">
        <v>-0.67</v>
      </c>
      <c r="E139">
        <v>1.8</v>
      </c>
      <c r="F139">
        <v>3.4</v>
      </c>
      <c r="G139">
        <v>2.6</v>
      </c>
      <c r="H139" s="4">
        <f t="shared" si="21"/>
        <v>3</v>
      </c>
      <c r="I139" s="4"/>
      <c r="J139" s="4">
        <f t="shared" si="22"/>
        <v>3.67</v>
      </c>
      <c r="K139" s="15" t="e">
        <f>NA()</f>
        <v>#N/A</v>
      </c>
      <c r="L139" s="4">
        <f t="shared" si="19"/>
        <v>3.67</v>
      </c>
      <c r="M139" s="4">
        <f t="shared" si="23"/>
        <v>-0.66999999999999993</v>
      </c>
      <c r="N139" s="4"/>
      <c r="P139" s="184">
        <f t="shared" si="24"/>
        <v>39630</v>
      </c>
      <c r="Q139" s="184">
        <v>39659</v>
      </c>
      <c r="R139" s="182">
        <v>8</v>
      </c>
      <c r="S139" s="182">
        <f t="shared" si="25"/>
        <v>4.05</v>
      </c>
      <c r="T139" s="182">
        <f t="shared" si="26"/>
        <v>3.95</v>
      </c>
      <c r="V139" s="3">
        <v>40544</v>
      </c>
      <c r="X139" s="3">
        <v>40544</v>
      </c>
      <c r="Y139" s="4">
        <v>3.89</v>
      </c>
      <c r="AF139" s="183"/>
      <c r="AI139" s="3"/>
    </row>
    <row r="140" spans="1:35" x14ac:dyDescent="0.2">
      <c r="A140" s="7">
        <f t="shared" si="18"/>
        <v>42156</v>
      </c>
      <c r="B140" s="7">
        <f t="shared" si="20"/>
        <v>42186</v>
      </c>
      <c r="C140" s="7">
        <v>42200</v>
      </c>
      <c r="D140">
        <v>-0.67</v>
      </c>
      <c r="E140">
        <v>1.8</v>
      </c>
      <c r="F140">
        <v>3.4</v>
      </c>
      <c r="G140">
        <v>2.6</v>
      </c>
      <c r="H140" s="4">
        <f t="shared" si="21"/>
        <v>3</v>
      </c>
      <c r="I140" s="4"/>
      <c r="J140" s="4">
        <f t="shared" si="22"/>
        <v>3.67</v>
      </c>
      <c r="K140" s="15" t="e">
        <f>NA()</f>
        <v>#N/A</v>
      </c>
      <c r="L140" s="4">
        <f t="shared" si="19"/>
        <v>3.67</v>
      </c>
      <c r="M140" s="4">
        <f t="shared" si="23"/>
        <v>-0.66999999999999993</v>
      </c>
      <c r="N140" s="4"/>
      <c r="P140" s="184">
        <f t="shared" si="24"/>
        <v>39630</v>
      </c>
      <c r="Q140" s="184">
        <v>39660</v>
      </c>
      <c r="R140" s="182">
        <v>8</v>
      </c>
      <c r="S140" s="182">
        <f t="shared" si="25"/>
        <v>4.05</v>
      </c>
      <c r="T140" s="182">
        <f t="shared" si="26"/>
        <v>3.95</v>
      </c>
      <c r="V140" s="3">
        <v>40575</v>
      </c>
      <c r="X140" s="3">
        <v>40575</v>
      </c>
      <c r="Y140" s="4">
        <v>3.86</v>
      </c>
      <c r="AF140" s="183"/>
      <c r="AI140" s="3"/>
    </row>
    <row r="141" spans="1:35" x14ac:dyDescent="0.2">
      <c r="A141" s="7">
        <f t="shared" si="18"/>
        <v>42156</v>
      </c>
      <c r="B141" s="7">
        <f t="shared" si="20"/>
        <v>42186</v>
      </c>
      <c r="C141" s="7">
        <v>42201</v>
      </c>
      <c r="D141">
        <v>-0.67</v>
      </c>
      <c r="E141">
        <v>1.8</v>
      </c>
      <c r="F141">
        <v>3.4</v>
      </c>
      <c r="G141">
        <v>2.6</v>
      </c>
      <c r="H141" s="4">
        <f t="shared" si="21"/>
        <v>3</v>
      </c>
      <c r="I141" s="4"/>
      <c r="J141" s="4">
        <f t="shared" si="22"/>
        <v>3.67</v>
      </c>
      <c r="K141" s="15" t="e">
        <f>NA()</f>
        <v>#N/A</v>
      </c>
      <c r="L141" s="4">
        <f t="shared" si="19"/>
        <v>3.67</v>
      </c>
      <c r="M141" s="4">
        <f t="shared" si="23"/>
        <v>-0.66999999999999993</v>
      </c>
      <c r="N141" s="4"/>
      <c r="P141" s="184">
        <f t="shared" si="24"/>
        <v>39661</v>
      </c>
      <c r="Q141" s="184">
        <v>39661</v>
      </c>
      <c r="R141" s="182">
        <v>8</v>
      </c>
      <c r="S141" s="182">
        <f t="shared" si="25"/>
        <v>4.42</v>
      </c>
      <c r="T141" s="182">
        <f t="shared" si="26"/>
        <v>3.58</v>
      </c>
      <c r="V141" s="3">
        <v>40603</v>
      </c>
      <c r="X141" s="3">
        <v>40603</v>
      </c>
      <c r="Y141" s="4">
        <v>3.91</v>
      </c>
      <c r="AF141" s="183"/>
      <c r="AI141" s="3"/>
    </row>
    <row r="142" spans="1:35" x14ac:dyDescent="0.2">
      <c r="A142" s="7">
        <f t="shared" si="18"/>
        <v>42156</v>
      </c>
      <c r="B142" s="7">
        <f t="shared" si="20"/>
        <v>42186</v>
      </c>
      <c r="C142" s="7">
        <v>42202</v>
      </c>
      <c r="D142">
        <v>-0.67</v>
      </c>
      <c r="E142">
        <v>1.8</v>
      </c>
      <c r="F142">
        <v>3.4</v>
      </c>
      <c r="G142">
        <v>2.6</v>
      </c>
      <c r="H142" s="4">
        <f t="shared" si="21"/>
        <v>3</v>
      </c>
      <c r="I142" s="4"/>
      <c r="J142" s="4">
        <f t="shared" si="22"/>
        <v>3.67</v>
      </c>
      <c r="K142" s="15" t="e">
        <f>NA()</f>
        <v>#N/A</v>
      </c>
      <c r="L142" s="4">
        <f t="shared" si="19"/>
        <v>3.67</v>
      </c>
      <c r="M142" s="4">
        <f t="shared" si="23"/>
        <v>-0.66999999999999993</v>
      </c>
      <c r="N142" s="4"/>
      <c r="P142" s="184">
        <f t="shared" si="24"/>
        <v>39661</v>
      </c>
      <c r="Q142" s="184">
        <v>39664</v>
      </c>
      <c r="R142" s="182">
        <v>8</v>
      </c>
      <c r="S142" s="182">
        <f t="shared" si="25"/>
        <v>4.42</v>
      </c>
      <c r="T142" s="182">
        <f t="shared" si="26"/>
        <v>3.58</v>
      </c>
      <c r="V142" s="3">
        <v>40634</v>
      </c>
      <c r="X142" s="3">
        <v>40634</v>
      </c>
      <c r="Y142" s="4">
        <v>3.96</v>
      </c>
      <c r="AF142" s="183"/>
      <c r="AI142" s="3"/>
    </row>
    <row r="143" spans="1:35" x14ac:dyDescent="0.2">
      <c r="A143" s="7">
        <f t="shared" si="18"/>
        <v>42156</v>
      </c>
      <c r="B143" s="7">
        <f t="shared" si="20"/>
        <v>42186</v>
      </c>
      <c r="C143" s="7">
        <v>42205</v>
      </c>
      <c r="D143">
        <v>-0.67</v>
      </c>
      <c r="E143">
        <v>1.8</v>
      </c>
      <c r="F143">
        <v>3.4</v>
      </c>
      <c r="G143">
        <v>2.6</v>
      </c>
      <c r="H143" s="4">
        <f t="shared" si="21"/>
        <v>3</v>
      </c>
      <c r="I143" s="4"/>
      <c r="J143" s="4">
        <f t="shared" si="22"/>
        <v>3.67</v>
      </c>
      <c r="K143" s="15" t="e">
        <f>NA()</f>
        <v>#N/A</v>
      </c>
      <c r="L143" s="4">
        <f t="shared" si="19"/>
        <v>3.67</v>
      </c>
      <c r="M143" s="4">
        <f t="shared" si="23"/>
        <v>-0.66999999999999993</v>
      </c>
      <c r="N143" s="4"/>
      <c r="P143" s="184">
        <f t="shared" si="24"/>
        <v>39661</v>
      </c>
      <c r="Q143" s="184">
        <v>39665</v>
      </c>
      <c r="R143" s="182">
        <v>8</v>
      </c>
      <c r="S143" s="182">
        <f t="shared" si="25"/>
        <v>4.42</v>
      </c>
      <c r="T143" s="182">
        <f t="shared" si="26"/>
        <v>3.58</v>
      </c>
      <c r="V143" s="3">
        <v>40664</v>
      </c>
      <c r="X143" s="3">
        <v>40664</v>
      </c>
      <c r="Y143" s="4">
        <v>4.03</v>
      </c>
      <c r="AF143" s="183"/>
      <c r="AI143" s="3"/>
    </row>
    <row r="144" spans="1:35" x14ac:dyDescent="0.2">
      <c r="A144" s="7">
        <f t="shared" si="18"/>
        <v>42156</v>
      </c>
      <c r="B144" s="7">
        <f t="shared" si="20"/>
        <v>42186</v>
      </c>
      <c r="C144" s="7">
        <v>42206</v>
      </c>
      <c r="D144">
        <v>-0.67</v>
      </c>
      <c r="E144">
        <v>1.8</v>
      </c>
      <c r="F144">
        <v>3.4</v>
      </c>
      <c r="G144">
        <v>2.6</v>
      </c>
      <c r="H144" s="4">
        <f t="shared" si="21"/>
        <v>3</v>
      </c>
      <c r="I144" s="4"/>
      <c r="J144" s="4">
        <f t="shared" si="22"/>
        <v>3.67</v>
      </c>
      <c r="K144" s="15" t="e">
        <f>NA()</f>
        <v>#N/A</v>
      </c>
      <c r="L144" s="4">
        <f t="shared" si="19"/>
        <v>3.67</v>
      </c>
      <c r="M144" s="4">
        <f t="shared" si="23"/>
        <v>-0.66999999999999993</v>
      </c>
      <c r="N144" s="4"/>
      <c r="P144" s="184">
        <f t="shared" si="24"/>
        <v>39661</v>
      </c>
      <c r="Q144" s="184">
        <v>39666</v>
      </c>
      <c r="R144" s="182">
        <v>8</v>
      </c>
      <c r="S144" s="182">
        <f t="shared" si="25"/>
        <v>4.42</v>
      </c>
      <c r="T144" s="182">
        <f t="shared" si="26"/>
        <v>3.58</v>
      </c>
      <c r="V144" s="3">
        <v>40695</v>
      </c>
      <c r="X144" s="3">
        <v>40695</v>
      </c>
      <c r="Y144" s="4">
        <v>4.08</v>
      </c>
      <c r="AF144" s="183"/>
      <c r="AI144" s="3"/>
    </row>
    <row r="145" spans="1:35" x14ac:dyDescent="0.2">
      <c r="A145" s="7">
        <f t="shared" si="18"/>
        <v>42156</v>
      </c>
      <c r="B145" s="7">
        <f t="shared" si="20"/>
        <v>42186</v>
      </c>
      <c r="C145" s="7">
        <v>42207</v>
      </c>
      <c r="D145">
        <v>-0.67</v>
      </c>
      <c r="E145">
        <v>1.8</v>
      </c>
      <c r="F145">
        <v>3.4</v>
      </c>
      <c r="G145">
        <v>2.6</v>
      </c>
      <c r="H145" s="4">
        <f t="shared" si="21"/>
        <v>3</v>
      </c>
      <c r="I145" s="4"/>
      <c r="J145" s="4">
        <f t="shared" si="22"/>
        <v>3.67</v>
      </c>
      <c r="K145" s="15" t="e">
        <f>NA()</f>
        <v>#N/A</v>
      </c>
      <c r="L145" s="4">
        <f t="shared" si="19"/>
        <v>3.67</v>
      </c>
      <c r="M145" s="4">
        <f t="shared" si="23"/>
        <v>-0.66999999999999993</v>
      </c>
      <c r="N145" s="4"/>
      <c r="P145" s="184">
        <f t="shared" si="24"/>
        <v>39661</v>
      </c>
      <c r="Q145" s="184">
        <v>39667</v>
      </c>
      <c r="R145" s="182">
        <v>8</v>
      </c>
      <c r="S145" s="182">
        <f t="shared" si="25"/>
        <v>4.42</v>
      </c>
      <c r="T145" s="182">
        <f t="shared" si="26"/>
        <v>3.58</v>
      </c>
      <c r="V145" s="3">
        <v>40725</v>
      </c>
      <c r="X145" s="3">
        <v>40725</v>
      </c>
      <c r="Y145" s="4">
        <v>3.96</v>
      </c>
      <c r="AF145" s="183"/>
      <c r="AI145" s="3"/>
    </row>
    <row r="146" spans="1:35" x14ac:dyDescent="0.2">
      <c r="A146" s="7">
        <f t="shared" si="18"/>
        <v>42156</v>
      </c>
      <c r="B146" s="7">
        <f t="shared" si="20"/>
        <v>42186</v>
      </c>
      <c r="C146" s="7">
        <v>42208</v>
      </c>
      <c r="D146">
        <v>-0.67</v>
      </c>
      <c r="E146">
        <v>1.8</v>
      </c>
      <c r="F146">
        <v>3.4</v>
      </c>
      <c r="G146">
        <v>2.6</v>
      </c>
      <c r="H146" s="4">
        <f t="shared" si="21"/>
        <v>3</v>
      </c>
      <c r="I146" s="4"/>
      <c r="J146" s="4">
        <f t="shared" si="22"/>
        <v>3.67</v>
      </c>
      <c r="K146" s="15" t="e">
        <f>NA()</f>
        <v>#N/A</v>
      </c>
      <c r="L146" s="4">
        <f t="shared" si="19"/>
        <v>3.67</v>
      </c>
      <c r="M146" s="4">
        <f t="shared" si="23"/>
        <v>-0.66999999999999993</v>
      </c>
      <c r="N146" s="4"/>
      <c r="P146" s="184">
        <f t="shared" si="24"/>
        <v>39661</v>
      </c>
      <c r="Q146" s="184">
        <v>39668</v>
      </c>
      <c r="R146" s="182">
        <v>8</v>
      </c>
      <c r="S146" s="182">
        <f t="shared" si="25"/>
        <v>4.42</v>
      </c>
      <c r="T146" s="182">
        <f t="shared" si="26"/>
        <v>3.58</v>
      </c>
      <c r="V146" s="3">
        <v>40756</v>
      </c>
      <c r="X146" s="3">
        <v>40756</v>
      </c>
      <c r="Y146" s="4">
        <v>4.01</v>
      </c>
      <c r="AF146" s="183"/>
      <c r="AI146" s="3"/>
    </row>
    <row r="147" spans="1:35" x14ac:dyDescent="0.2">
      <c r="A147" s="7">
        <f t="shared" si="18"/>
        <v>42156</v>
      </c>
      <c r="B147" s="7">
        <f t="shared" si="20"/>
        <v>42186</v>
      </c>
      <c r="C147" s="7">
        <v>42209</v>
      </c>
      <c r="D147">
        <v>-0.67</v>
      </c>
      <c r="E147">
        <v>1.8</v>
      </c>
      <c r="F147">
        <v>3.4</v>
      </c>
      <c r="G147">
        <v>2.6</v>
      </c>
      <c r="H147" s="4">
        <f t="shared" si="21"/>
        <v>3</v>
      </c>
      <c r="I147" s="4"/>
      <c r="J147" s="4">
        <f t="shared" si="22"/>
        <v>3.67</v>
      </c>
      <c r="K147" s="15" t="e">
        <f>NA()</f>
        <v>#N/A</v>
      </c>
      <c r="L147" s="4">
        <f t="shared" si="19"/>
        <v>3.67</v>
      </c>
      <c r="M147" s="4">
        <f t="shared" si="23"/>
        <v>-0.66999999999999993</v>
      </c>
      <c r="N147" s="4"/>
      <c r="P147" s="184">
        <f t="shared" si="24"/>
        <v>39661</v>
      </c>
      <c r="Q147" s="184">
        <v>39671</v>
      </c>
      <c r="R147" s="182">
        <v>8</v>
      </c>
      <c r="S147" s="182">
        <f t="shared" si="25"/>
        <v>4.42</v>
      </c>
      <c r="T147" s="182">
        <f t="shared" si="26"/>
        <v>3.58</v>
      </c>
      <c r="V147" s="3">
        <v>40787</v>
      </c>
      <c r="X147" s="3">
        <v>40787</v>
      </c>
      <c r="Y147" s="4">
        <v>3.91</v>
      </c>
      <c r="AF147" s="183"/>
      <c r="AI147" s="3"/>
    </row>
    <row r="148" spans="1:35" x14ac:dyDescent="0.2">
      <c r="A148" s="7">
        <f t="shared" si="18"/>
        <v>42156</v>
      </c>
      <c r="B148" s="7">
        <f t="shared" si="20"/>
        <v>42186</v>
      </c>
      <c r="C148" s="7">
        <v>42212</v>
      </c>
      <c r="D148">
        <v>-0.67</v>
      </c>
      <c r="E148">
        <v>1.8</v>
      </c>
      <c r="F148">
        <v>3.4</v>
      </c>
      <c r="G148">
        <v>2.6</v>
      </c>
      <c r="H148" s="4">
        <f t="shared" si="21"/>
        <v>3</v>
      </c>
      <c r="I148" s="4"/>
      <c r="J148" s="4">
        <f t="shared" si="22"/>
        <v>3.67</v>
      </c>
      <c r="K148" s="15" t="e">
        <f>NA()</f>
        <v>#N/A</v>
      </c>
      <c r="L148" s="4">
        <f t="shared" si="19"/>
        <v>3.67</v>
      </c>
      <c r="M148" s="4">
        <f t="shared" si="23"/>
        <v>-0.66999999999999993</v>
      </c>
      <c r="N148" s="4"/>
      <c r="P148" s="184">
        <f t="shared" si="24"/>
        <v>39661</v>
      </c>
      <c r="Q148" s="184">
        <v>39672</v>
      </c>
      <c r="R148" s="182">
        <v>8</v>
      </c>
      <c r="S148" s="182">
        <f t="shared" si="25"/>
        <v>4.42</v>
      </c>
      <c r="T148" s="182">
        <f t="shared" si="26"/>
        <v>3.58</v>
      </c>
      <c r="V148" s="3">
        <v>40817</v>
      </c>
      <c r="X148" s="3">
        <v>40817</v>
      </c>
      <c r="Y148" s="4">
        <v>3.81</v>
      </c>
      <c r="AF148" s="183"/>
      <c r="AI148" s="3"/>
    </row>
    <row r="149" spans="1:35" x14ac:dyDescent="0.2">
      <c r="A149" s="7">
        <f t="shared" si="18"/>
        <v>42156</v>
      </c>
      <c r="B149" s="7">
        <f t="shared" si="20"/>
        <v>42186</v>
      </c>
      <c r="C149" s="7">
        <v>42213</v>
      </c>
      <c r="D149">
        <v>-0.67</v>
      </c>
      <c r="E149">
        <v>1.8</v>
      </c>
      <c r="F149">
        <v>3.4</v>
      </c>
      <c r="G149">
        <v>2.6</v>
      </c>
      <c r="H149" s="4">
        <f t="shared" si="21"/>
        <v>3</v>
      </c>
      <c r="I149" s="4"/>
      <c r="J149" s="4">
        <f t="shared" si="22"/>
        <v>3.67</v>
      </c>
      <c r="K149" s="15" t="e">
        <f>NA()</f>
        <v>#N/A</v>
      </c>
      <c r="L149" s="4">
        <f t="shared" si="19"/>
        <v>3.67</v>
      </c>
      <c r="M149" s="4">
        <f t="shared" si="23"/>
        <v>-0.66999999999999993</v>
      </c>
      <c r="N149" s="4"/>
      <c r="P149" s="184">
        <f t="shared" si="24"/>
        <v>39661</v>
      </c>
      <c r="Q149" s="184">
        <v>39673</v>
      </c>
      <c r="R149" s="182">
        <v>8</v>
      </c>
      <c r="S149" s="182">
        <f t="shared" si="25"/>
        <v>4.42</v>
      </c>
      <c r="T149" s="182">
        <f t="shared" si="26"/>
        <v>3.58</v>
      </c>
      <c r="V149" s="3">
        <v>40848</v>
      </c>
      <c r="X149" s="3">
        <v>40848</v>
      </c>
      <c r="Y149" s="4">
        <v>3.71</v>
      </c>
      <c r="AF149" s="183"/>
      <c r="AI149" s="3"/>
    </row>
    <row r="150" spans="1:35" x14ac:dyDescent="0.2">
      <c r="A150" s="7">
        <f t="shared" si="18"/>
        <v>42156</v>
      </c>
      <c r="B150" s="7">
        <f t="shared" si="20"/>
        <v>42186</v>
      </c>
      <c r="C150" s="7">
        <v>42214</v>
      </c>
      <c r="D150">
        <v>-0.67</v>
      </c>
      <c r="E150">
        <v>1.8</v>
      </c>
      <c r="F150">
        <v>3.4</v>
      </c>
      <c r="G150">
        <v>2.6</v>
      </c>
      <c r="H150" s="4">
        <f t="shared" si="21"/>
        <v>3</v>
      </c>
      <c r="I150" s="4"/>
      <c r="J150" s="4">
        <f t="shared" si="22"/>
        <v>3.67</v>
      </c>
      <c r="K150" s="15" t="e">
        <f>NA()</f>
        <v>#N/A</v>
      </c>
      <c r="L150" s="4">
        <f t="shared" si="19"/>
        <v>3.67</v>
      </c>
      <c r="M150" s="4">
        <f t="shared" si="23"/>
        <v>-0.66999999999999993</v>
      </c>
      <c r="N150" s="4"/>
      <c r="P150" s="184">
        <f t="shared" si="24"/>
        <v>39661</v>
      </c>
      <c r="Q150" s="184">
        <v>39674</v>
      </c>
      <c r="R150" s="182">
        <v>8</v>
      </c>
      <c r="S150" s="182">
        <f t="shared" si="25"/>
        <v>4.42</v>
      </c>
      <c r="T150" s="182">
        <f t="shared" si="26"/>
        <v>3.58</v>
      </c>
      <c r="V150" s="3">
        <v>40878</v>
      </c>
      <c r="X150" s="3">
        <v>40878</v>
      </c>
      <c r="Y150" s="4">
        <v>3.69</v>
      </c>
      <c r="AF150" s="183"/>
      <c r="AI150" s="3"/>
    </row>
    <row r="151" spans="1:35" x14ac:dyDescent="0.2">
      <c r="A151" s="7">
        <f t="shared" si="18"/>
        <v>42156</v>
      </c>
      <c r="B151" s="7">
        <f t="shared" si="20"/>
        <v>42186</v>
      </c>
      <c r="C151" s="7">
        <v>42215</v>
      </c>
      <c r="D151">
        <v>-0.67</v>
      </c>
      <c r="E151">
        <v>1.8</v>
      </c>
      <c r="F151">
        <v>3.4</v>
      </c>
      <c r="G151">
        <v>2.6</v>
      </c>
      <c r="H151" s="4">
        <f t="shared" si="21"/>
        <v>3</v>
      </c>
      <c r="I151" s="4"/>
      <c r="J151" s="4">
        <f t="shared" si="22"/>
        <v>3.67</v>
      </c>
      <c r="K151" s="15" t="e">
        <f>NA()</f>
        <v>#N/A</v>
      </c>
      <c r="L151" s="4">
        <f t="shared" si="19"/>
        <v>3.67</v>
      </c>
      <c r="M151" s="4">
        <f t="shared" si="23"/>
        <v>-0.66999999999999993</v>
      </c>
      <c r="N151" s="4"/>
      <c r="P151" s="184">
        <f t="shared" si="24"/>
        <v>39661</v>
      </c>
      <c r="Q151" s="184">
        <v>39675</v>
      </c>
      <c r="R151" s="182">
        <v>8.25</v>
      </c>
      <c r="S151" s="182">
        <f t="shared" si="25"/>
        <v>4.42</v>
      </c>
      <c r="T151" s="182">
        <f t="shared" si="26"/>
        <v>3.83</v>
      </c>
      <c r="V151" s="3">
        <v>40909</v>
      </c>
      <c r="X151" s="3">
        <v>40909</v>
      </c>
      <c r="Y151" s="4">
        <v>3.79</v>
      </c>
      <c r="AF151" s="183"/>
      <c r="AI151" s="3"/>
    </row>
    <row r="152" spans="1:35" x14ac:dyDescent="0.2">
      <c r="A152" s="7">
        <f t="shared" si="18"/>
        <v>42156</v>
      </c>
      <c r="B152" s="7">
        <f t="shared" si="20"/>
        <v>42186</v>
      </c>
      <c r="C152" s="7">
        <v>42216</v>
      </c>
      <c r="D152">
        <v>-0.67</v>
      </c>
      <c r="E152">
        <v>1.8</v>
      </c>
      <c r="F152">
        <v>3.4</v>
      </c>
      <c r="G152">
        <v>2.6</v>
      </c>
      <c r="H152" s="4">
        <f t="shared" si="21"/>
        <v>3</v>
      </c>
      <c r="I152" s="4"/>
      <c r="J152" s="4">
        <f t="shared" si="22"/>
        <v>3.67</v>
      </c>
      <c r="K152" s="15" t="e">
        <f>NA()</f>
        <v>#N/A</v>
      </c>
      <c r="L152" s="4">
        <f t="shared" si="19"/>
        <v>3.67</v>
      </c>
      <c r="M152" s="4">
        <f t="shared" si="23"/>
        <v>-0.66999999999999993</v>
      </c>
      <c r="N152" s="4"/>
      <c r="P152" s="184">
        <f t="shared" si="24"/>
        <v>39661</v>
      </c>
      <c r="Q152" s="184">
        <v>39678</v>
      </c>
      <c r="R152" s="182">
        <v>8.25</v>
      </c>
      <c r="S152" s="182">
        <f t="shared" si="25"/>
        <v>4.42</v>
      </c>
      <c r="T152" s="182">
        <f t="shared" si="26"/>
        <v>3.83</v>
      </c>
      <c r="V152" s="3">
        <v>40940</v>
      </c>
      <c r="X152" s="3">
        <v>40940</v>
      </c>
      <c r="Y152" s="4">
        <v>3.7</v>
      </c>
      <c r="AF152" s="183"/>
      <c r="AI152" s="3"/>
    </row>
    <row r="153" spans="1:35" x14ac:dyDescent="0.2">
      <c r="A153" s="7">
        <f t="shared" si="18"/>
        <v>42186</v>
      </c>
      <c r="B153" s="7">
        <f t="shared" si="20"/>
        <v>42217</v>
      </c>
      <c r="C153" s="7">
        <v>42219</v>
      </c>
      <c r="D153">
        <v>-0.82</v>
      </c>
      <c r="E153">
        <v>1.8</v>
      </c>
      <c r="F153">
        <v>3.4</v>
      </c>
      <c r="G153">
        <v>2.6</v>
      </c>
      <c r="H153" s="4">
        <f t="shared" si="21"/>
        <v>3</v>
      </c>
      <c r="I153" s="4"/>
      <c r="J153" s="4">
        <f t="shared" si="22"/>
        <v>3.82</v>
      </c>
      <c r="K153" s="15" t="e">
        <f>NA()</f>
        <v>#N/A</v>
      </c>
      <c r="L153" s="4">
        <f t="shared" si="19"/>
        <v>3.82</v>
      </c>
      <c r="M153" s="4">
        <f t="shared" si="23"/>
        <v>-0.81999999999999984</v>
      </c>
      <c r="N153" s="4"/>
      <c r="P153" s="184">
        <f t="shared" si="24"/>
        <v>39661</v>
      </c>
      <c r="Q153" s="184">
        <v>39679</v>
      </c>
      <c r="R153" s="182">
        <v>8.25</v>
      </c>
      <c r="S153" s="182">
        <f t="shared" si="25"/>
        <v>4.42</v>
      </c>
      <c r="T153" s="182">
        <f t="shared" si="26"/>
        <v>3.83</v>
      </c>
      <c r="V153" s="3">
        <v>40969</v>
      </c>
      <c r="X153" s="3">
        <v>40969</v>
      </c>
      <c r="Y153" s="4">
        <v>3.82</v>
      </c>
      <c r="AF153" s="183"/>
      <c r="AI153" s="3"/>
    </row>
    <row r="154" spans="1:35" x14ac:dyDescent="0.2">
      <c r="A154" s="7">
        <f t="shared" si="18"/>
        <v>42186</v>
      </c>
      <c r="B154" s="7">
        <f t="shared" si="20"/>
        <v>42217</v>
      </c>
      <c r="C154" s="7">
        <v>42220</v>
      </c>
      <c r="D154">
        <v>-0.82</v>
      </c>
      <c r="E154">
        <v>1.8</v>
      </c>
      <c r="F154">
        <v>3.4</v>
      </c>
      <c r="G154">
        <v>2.6</v>
      </c>
      <c r="H154" s="4">
        <f t="shared" si="21"/>
        <v>3</v>
      </c>
      <c r="I154" s="4"/>
      <c r="J154" s="4">
        <f t="shared" si="22"/>
        <v>3.82</v>
      </c>
      <c r="K154" s="15" t="e">
        <f>NA()</f>
        <v>#N/A</v>
      </c>
      <c r="L154" s="4">
        <f t="shared" si="19"/>
        <v>3.82</v>
      </c>
      <c r="M154" s="4">
        <f t="shared" si="23"/>
        <v>-0.81999999999999984</v>
      </c>
      <c r="N154" s="4"/>
      <c r="P154" s="184">
        <f t="shared" si="24"/>
        <v>39661</v>
      </c>
      <c r="Q154" s="184">
        <v>39680</v>
      </c>
      <c r="R154" s="182">
        <v>8.25</v>
      </c>
      <c r="S154" s="182">
        <f t="shared" si="25"/>
        <v>4.42</v>
      </c>
      <c r="T154" s="182">
        <f t="shared" si="26"/>
        <v>3.83</v>
      </c>
      <c r="V154" s="3">
        <v>41000</v>
      </c>
      <c r="X154" s="3">
        <v>41000</v>
      </c>
      <c r="Y154" s="4">
        <v>3.91</v>
      </c>
      <c r="AF154" s="183"/>
      <c r="AI154" s="3"/>
    </row>
    <row r="155" spans="1:35" x14ac:dyDescent="0.2">
      <c r="A155" s="7">
        <f t="shared" si="18"/>
        <v>42186</v>
      </c>
      <c r="B155" s="7">
        <f t="shared" si="20"/>
        <v>42217</v>
      </c>
      <c r="C155" s="7">
        <v>42221</v>
      </c>
      <c r="D155">
        <v>-0.82</v>
      </c>
      <c r="E155">
        <v>1.8</v>
      </c>
      <c r="F155">
        <v>3.4</v>
      </c>
      <c r="G155">
        <v>2.6</v>
      </c>
      <c r="H155" s="4">
        <f t="shared" si="21"/>
        <v>3</v>
      </c>
      <c r="I155" s="4"/>
      <c r="J155" s="4">
        <f t="shared" si="22"/>
        <v>3.82</v>
      </c>
      <c r="K155" s="15" t="e">
        <f>NA()</f>
        <v>#N/A</v>
      </c>
      <c r="L155" s="4">
        <f t="shared" si="19"/>
        <v>3.82</v>
      </c>
      <c r="M155" s="4">
        <f t="shared" si="23"/>
        <v>-0.81999999999999984</v>
      </c>
      <c r="N155" s="4"/>
      <c r="P155" s="184">
        <f t="shared" si="24"/>
        <v>39661</v>
      </c>
      <c r="Q155" s="184">
        <v>39681</v>
      </c>
      <c r="R155" s="182">
        <v>8.25</v>
      </c>
      <c r="S155" s="182">
        <f t="shared" si="25"/>
        <v>4.42</v>
      </c>
      <c r="T155" s="182">
        <f t="shared" si="26"/>
        <v>3.83</v>
      </c>
      <c r="V155" s="3">
        <v>41030</v>
      </c>
      <c r="X155" s="3">
        <v>41030</v>
      </c>
      <c r="Y155" s="4">
        <v>3.99</v>
      </c>
      <c r="AF155" s="183"/>
      <c r="AI155" s="3"/>
    </row>
    <row r="156" spans="1:35" x14ac:dyDescent="0.2">
      <c r="A156" s="7">
        <f t="shared" si="18"/>
        <v>42186</v>
      </c>
      <c r="B156" s="7">
        <f t="shared" si="20"/>
        <v>42217</v>
      </c>
      <c r="C156" s="7">
        <v>42222</v>
      </c>
      <c r="D156">
        <v>-0.82</v>
      </c>
      <c r="E156">
        <v>1.8</v>
      </c>
      <c r="F156">
        <v>3.4</v>
      </c>
      <c r="G156">
        <v>2.6</v>
      </c>
      <c r="H156" s="4">
        <f t="shared" si="21"/>
        <v>3</v>
      </c>
      <c r="I156" s="4"/>
      <c r="J156" s="4">
        <f t="shared" si="22"/>
        <v>3.82</v>
      </c>
      <c r="K156" s="15" t="e">
        <f>NA()</f>
        <v>#N/A</v>
      </c>
      <c r="L156" s="4">
        <f t="shared" si="19"/>
        <v>3.82</v>
      </c>
      <c r="M156" s="4">
        <f t="shared" si="23"/>
        <v>-0.81999999999999984</v>
      </c>
      <c r="N156" s="4"/>
      <c r="P156" s="184">
        <f t="shared" si="24"/>
        <v>39661</v>
      </c>
      <c r="Q156" s="184">
        <v>39682</v>
      </c>
      <c r="R156" s="182">
        <v>8.25</v>
      </c>
      <c r="S156" s="182">
        <f t="shared" si="25"/>
        <v>4.42</v>
      </c>
      <c r="T156" s="182">
        <f t="shared" si="26"/>
        <v>3.83</v>
      </c>
      <c r="V156" s="3">
        <v>41061</v>
      </c>
      <c r="X156" s="3">
        <v>41061</v>
      </c>
      <c r="Y156" s="4">
        <v>3.95</v>
      </c>
      <c r="AF156" s="183"/>
      <c r="AI156" s="3"/>
    </row>
    <row r="157" spans="1:35" x14ac:dyDescent="0.2">
      <c r="A157" s="7">
        <f t="shared" si="18"/>
        <v>42186</v>
      </c>
      <c r="B157" s="7">
        <f t="shared" si="20"/>
        <v>42217</v>
      </c>
      <c r="C157" s="7">
        <v>42223</v>
      </c>
      <c r="D157">
        <v>-0.82</v>
      </c>
      <c r="E157">
        <v>1.8</v>
      </c>
      <c r="F157">
        <v>3.4</v>
      </c>
      <c r="G157">
        <v>2.6</v>
      </c>
      <c r="H157" s="4">
        <f t="shared" si="21"/>
        <v>3</v>
      </c>
      <c r="I157" s="4"/>
      <c r="J157" s="4">
        <f t="shared" si="22"/>
        <v>3.82</v>
      </c>
      <c r="K157" s="15" t="e">
        <f>NA()</f>
        <v>#N/A</v>
      </c>
      <c r="L157" s="4">
        <f t="shared" si="19"/>
        <v>3.82</v>
      </c>
      <c r="M157" s="4">
        <f t="shared" si="23"/>
        <v>-0.81999999999999984</v>
      </c>
      <c r="N157" s="4"/>
      <c r="P157" s="184">
        <f t="shared" si="24"/>
        <v>39661</v>
      </c>
      <c r="Q157" s="184">
        <v>39685</v>
      </c>
      <c r="R157" s="182">
        <v>8.25</v>
      </c>
      <c r="S157" s="182">
        <f t="shared" si="25"/>
        <v>4.42</v>
      </c>
      <c r="T157" s="182">
        <f t="shared" si="26"/>
        <v>3.83</v>
      </c>
      <c r="V157" s="3">
        <v>41091</v>
      </c>
      <c r="X157" s="3">
        <v>41091</v>
      </c>
      <c r="Y157" s="4">
        <v>3.78</v>
      </c>
      <c r="AF157" s="183"/>
      <c r="AI157" s="3"/>
    </row>
    <row r="158" spans="1:35" x14ac:dyDescent="0.2">
      <c r="A158" s="7">
        <f t="shared" si="18"/>
        <v>42186</v>
      </c>
      <c r="B158" s="7">
        <f t="shared" si="20"/>
        <v>42217</v>
      </c>
      <c r="C158" s="7">
        <v>42226</v>
      </c>
      <c r="D158">
        <v>-0.82</v>
      </c>
      <c r="E158">
        <v>1.8</v>
      </c>
      <c r="F158">
        <v>3.4</v>
      </c>
      <c r="G158">
        <v>2.6</v>
      </c>
      <c r="H158" s="4">
        <f t="shared" si="21"/>
        <v>3</v>
      </c>
      <c r="I158" s="4"/>
      <c r="J158" s="4">
        <f t="shared" si="22"/>
        <v>3.82</v>
      </c>
      <c r="K158" s="15" t="e">
        <f>NA()</f>
        <v>#N/A</v>
      </c>
      <c r="L158" s="4">
        <f t="shared" si="19"/>
        <v>3.82</v>
      </c>
      <c r="M158" s="4">
        <f t="shared" si="23"/>
        <v>-0.81999999999999984</v>
      </c>
      <c r="N158" s="4"/>
      <c r="P158" s="184">
        <f t="shared" si="24"/>
        <v>39661</v>
      </c>
      <c r="Q158" s="184">
        <v>39686</v>
      </c>
      <c r="R158" s="182">
        <v>8.25</v>
      </c>
      <c r="S158" s="182">
        <f t="shared" si="25"/>
        <v>4.42</v>
      </c>
      <c r="T158" s="182">
        <f t="shared" si="26"/>
        <v>3.83</v>
      </c>
      <c r="V158" s="3">
        <v>41122</v>
      </c>
      <c r="X158" s="3">
        <v>41122</v>
      </c>
      <c r="Y158" s="4">
        <v>3.77</v>
      </c>
      <c r="AF158" s="183"/>
      <c r="AI158" s="3"/>
    </row>
    <row r="159" spans="1:35" x14ac:dyDescent="0.2">
      <c r="A159" s="7">
        <f t="shared" si="18"/>
        <v>42186</v>
      </c>
      <c r="B159" s="7">
        <f t="shared" si="20"/>
        <v>42217</v>
      </c>
      <c r="C159" s="7">
        <v>42227</v>
      </c>
      <c r="D159">
        <v>-0.82</v>
      </c>
      <c r="E159">
        <v>1.8</v>
      </c>
      <c r="F159">
        <v>3.4</v>
      </c>
      <c r="G159">
        <v>2.6</v>
      </c>
      <c r="H159" s="4">
        <f t="shared" si="21"/>
        <v>3</v>
      </c>
      <c r="I159" s="4"/>
      <c r="J159" s="4">
        <f t="shared" si="22"/>
        <v>3.82</v>
      </c>
      <c r="K159" s="15" t="e">
        <f>NA()</f>
        <v>#N/A</v>
      </c>
      <c r="L159" s="4">
        <f t="shared" si="19"/>
        <v>3.82</v>
      </c>
      <c r="M159" s="4">
        <f t="shared" si="23"/>
        <v>-0.81999999999999984</v>
      </c>
      <c r="N159" s="4"/>
      <c r="P159" s="184">
        <f t="shared" si="24"/>
        <v>39661</v>
      </c>
      <c r="Q159" s="184">
        <v>39687</v>
      </c>
      <c r="R159" s="182">
        <v>8.25</v>
      </c>
      <c r="S159" s="182">
        <f t="shared" si="25"/>
        <v>4.42</v>
      </c>
      <c r="T159" s="182">
        <f t="shared" si="26"/>
        <v>3.83</v>
      </c>
      <c r="V159" s="3">
        <v>41153</v>
      </c>
      <c r="X159" s="3">
        <v>41153</v>
      </c>
      <c r="Y159" s="4">
        <v>3.84</v>
      </c>
      <c r="AF159" s="183"/>
      <c r="AI159" s="3"/>
    </row>
    <row r="160" spans="1:35" x14ac:dyDescent="0.2">
      <c r="A160" s="7">
        <f t="shared" si="18"/>
        <v>42186</v>
      </c>
      <c r="B160" s="7">
        <f t="shared" si="20"/>
        <v>42217</v>
      </c>
      <c r="C160" s="7">
        <v>42228</v>
      </c>
      <c r="D160">
        <v>-0.82</v>
      </c>
      <c r="E160">
        <v>1.8</v>
      </c>
      <c r="F160">
        <v>3.4</v>
      </c>
      <c r="G160">
        <v>2.6</v>
      </c>
      <c r="H160" s="4">
        <f t="shared" si="21"/>
        <v>3</v>
      </c>
      <c r="I160" s="4"/>
      <c r="J160" s="4">
        <f t="shared" si="22"/>
        <v>3.82</v>
      </c>
      <c r="K160" s="15" t="e">
        <f>NA()</f>
        <v>#N/A</v>
      </c>
      <c r="L160" s="4">
        <f t="shared" si="19"/>
        <v>3.82</v>
      </c>
      <c r="M160" s="4">
        <f t="shared" si="23"/>
        <v>-0.81999999999999984</v>
      </c>
      <c r="N160" s="4"/>
      <c r="P160" s="184">
        <f t="shared" si="24"/>
        <v>39661</v>
      </c>
      <c r="Q160" s="184">
        <v>39688</v>
      </c>
      <c r="R160" s="182">
        <v>8.25</v>
      </c>
      <c r="S160" s="182">
        <f t="shared" si="25"/>
        <v>4.42</v>
      </c>
      <c r="T160" s="182">
        <f t="shared" si="26"/>
        <v>3.83</v>
      </c>
      <c r="V160" s="3">
        <v>41183</v>
      </c>
      <c r="X160" s="3">
        <v>41183</v>
      </c>
      <c r="Y160" s="4">
        <v>3.89</v>
      </c>
      <c r="AF160" s="183"/>
      <c r="AI160" s="3"/>
    </row>
    <row r="161" spans="1:35" x14ac:dyDescent="0.2">
      <c r="A161" s="7">
        <f t="shared" si="18"/>
        <v>42186</v>
      </c>
      <c r="B161" s="7">
        <f t="shared" si="20"/>
        <v>42217</v>
      </c>
      <c r="C161" s="7">
        <v>42229</v>
      </c>
      <c r="D161">
        <v>-0.82</v>
      </c>
      <c r="E161">
        <v>1.8</v>
      </c>
      <c r="F161">
        <v>3.4</v>
      </c>
      <c r="G161">
        <v>2.6</v>
      </c>
      <c r="H161" s="4">
        <f t="shared" si="21"/>
        <v>3</v>
      </c>
      <c r="I161" s="4"/>
      <c r="J161" s="4">
        <f t="shared" si="22"/>
        <v>3.82</v>
      </c>
      <c r="K161" s="15" t="e">
        <f>NA()</f>
        <v>#N/A</v>
      </c>
      <c r="L161" s="4">
        <f t="shared" si="19"/>
        <v>3.82</v>
      </c>
      <c r="M161" s="4">
        <f t="shared" si="23"/>
        <v>-0.81999999999999984</v>
      </c>
      <c r="N161" s="4"/>
      <c r="P161" s="184">
        <f t="shared" si="24"/>
        <v>39661</v>
      </c>
      <c r="Q161" s="184">
        <v>39689</v>
      </c>
      <c r="R161" s="182">
        <v>8.25</v>
      </c>
      <c r="S161" s="182">
        <f t="shared" si="25"/>
        <v>4.42</v>
      </c>
      <c r="T161" s="182">
        <f t="shared" si="26"/>
        <v>3.83</v>
      </c>
      <c r="V161" s="3">
        <v>41214</v>
      </c>
      <c r="X161" s="3">
        <v>41214</v>
      </c>
      <c r="Y161" s="4">
        <v>3.86</v>
      </c>
      <c r="AF161" s="183"/>
      <c r="AI161" s="3"/>
    </row>
    <row r="162" spans="1:35" x14ac:dyDescent="0.2">
      <c r="A162" s="7">
        <f t="shared" si="18"/>
        <v>42186</v>
      </c>
      <c r="B162" s="7">
        <f t="shared" si="20"/>
        <v>42217</v>
      </c>
      <c r="C162" s="7">
        <v>42230</v>
      </c>
      <c r="D162">
        <v>-0.82</v>
      </c>
      <c r="E162">
        <v>1.8</v>
      </c>
      <c r="F162">
        <v>3.4</v>
      </c>
      <c r="G162">
        <v>2.6</v>
      </c>
      <c r="H162" s="4">
        <f t="shared" si="21"/>
        <v>3</v>
      </c>
      <c r="I162" s="4"/>
      <c r="J162" s="4">
        <f t="shared" si="22"/>
        <v>3.82</v>
      </c>
      <c r="K162" s="15" t="e">
        <f>NA()</f>
        <v>#N/A</v>
      </c>
      <c r="L162" s="4">
        <f t="shared" si="19"/>
        <v>3.82</v>
      </c>
      <c r="M162" s="4">
        <f t="shared" si="23"/>
        <v>-0.81999999999999984</v>
      </c>
      <c r="N162" s="4"/>
      <c r="P162" s="184">
        <f t="shared" si="24"/>
        <v>39692</v>
      </c>
      <c r="Q162" s="184">
        <v>39692</v>
      </c>
      <c r="R162" s="182">
        <v>8.25</v>
      </c>
      <c r="S162" s="182">
        <f t="shared" si="25"/>
        <v>4.32</v>
      </c>
      <c r="T162" s="182">
        <f t="shared" si="26"/>
        <v>3.9299999999999997</v>
      </c>
      <c r="V162" s="3">
        <v>41244</v>
      </c>
      <c r="X162" s="3">
        <v>41244</v>
      </c>
      <c r="Y162" s="4">
        <v>3.69</v>
      </c>
      <c r="AF162" s="183"/>
      <c r="AI162" s="3"/>
    </row>
    <row r="163" spans="1:35" x14ac:dyDescent="0.2">
      <c r="A163" s="7">
        <f t="shared" si="18"/>
        <v>42186</v>
      </c>
      <c r="B163" s="7">
        <f t="shared" si="20"/>
        <v>42217</v>
      </c>
      <c r="C163" s="7">
        <v>42233</v>
      </c>
      <c r="D163">
        <v>-0.82</v>
      </c>
      <c r="E163">
        <v>1.8</v>
      </c>
      <c r="F163">
        <v>3.4</v>
      </c>
      <c r="G163">
        <v>2.6</v>
      </c>
      <c r="H163" s="4">
        <f t="shared" si="21"/>
        <v>3</v>
      </c>
      <c r="I163" s="4"/>
      <c r="J163" s="4">
        <f t="shared" si="22"/>
        <v>3.82</v>
      </c>
      <c r="K163" s="15" t="e">
        <f>NA()</f>
        <v>#N/A</v>
      </c>
      <c r="L163" s="4">
        <f t="shared" si="19"/>
        <v>3.82</v>
      </c>
      <c r="M163" s="4">
        <f t="shared" si="23"/>
        <v>-0.81999999999999984</v>
      </c>
      <c r="N163" s="4"/>
      <c r="P163" s="184">
        <f t="shared" si="24"/>
        <v>39692</v>
      </c>
      <c r="Q163" s="184">
        <v>39693</v>
      </c>
      <c r="R163" s="182">
        <v>8.25</v>
      </c>
      <c r="S163" s="182">
        <f t="shared" si="25"/>
        <v>4.32</v>
      </c>
      <c r="T163" s="182">
        <f t="shared" si="26"/>
        <v>3.9299999999999997</v>
      </c>
      <c r="V163" s="3">
        <v>41275</v>
      </c>
      <c r="X163" s="3">
        <v>41275</v>
      </c>
      <c r="Y163" s="4">
        <v>3.63</v>
      </c>
      <c r="AF163" s="183"/>
      <c r="AI163" s="3"/>
    </row>
    <row r="164" spans="1:35" x14ac:dyDescent="0.2">
      <c r="A164" s="7">
        <f t="shared" si="18"/>
        <v>42186</v>
      </c>
      <c r="B164" s="7">
        <f t="shared" si="20"/>
        <v>42217</v>
      </c>
      <c r="C164" s="7">
        <v>42234</v>
      </c>
      <c r="D164">
        <v>-0.82</v>
      </c>
      <c r="E164">
        <v>1.8</v>
      </c>
      <c r="F164">
        <v>3.4</v>
      </c>
      <c r="G164">
        <v>2.6</v>
      </c>
      <c r="H164" s="4">
        <f t="shared" si="21"/>
        <v>3</v>
      </c>
      <c r="I164" s="4"/>
      <c r="J164" s="4">
        <f t="shared" si="22"/>
        <v>3.82</v>
      </c>
      <c r="K164" s="15" t="e">
        <f>NA()</f>
        <v>#N/A</v>
      </c>
      <c r="L164" s="4">
        <f t="shared" si="19"/>
        <v>3.82</v>
      </c>
      <c r="M164" s="4">
        <f t="shared" si="23"/>
        <v>-0.81999999999999984</v>
      </c>
      <c r="N164" s="4"/>
      <c r="P164" s="184">
        <f t="shared" si="24"/>
        <v>39692</v>
      </c>
      <c r="Q164" s="184">
        <v>39694</v>
      </c>
      <c r="R164" s="182">
        <v>8.25</v>
      </c>
      <c r="S164" s="182">
        <f t="shared" si="25"/>
        <v>4.32</v>
      </c>
      <c r="T164" s="182">
        <f t="shared" si="26"/>
        <v>3.9299999999999997</v>
      </c>
      <c r="V164" s="3">
        <v>41306</v>
      </c>
      <c r="X164" s="3">
        <v>41306</v>
      </c>
      <c r="Y164" s="4">
        <v>3.58</v>
      </c>
      <c r="AF164" s="183"/>
      <c r="AI164" s="3"/>
    </row>
    <row r="165" spans="1:35" x14ac:dyDescent="0.2">
      <c r="A165" s="7">
        <f t="shared" si="18"/>
        <v>42186</v>
      </c>
      <c r="B165" s="7">
        <f t="shared" si="20"/>
        <v>42217</v>
      </c>
      <c r="C165" s="7">
        <v>42235</v>
      </c>
      <c r="D165">
        <v>-0.82</v>
      </c>
      <c r="E165">
        <v>1.8</v>
      </c>
      <c r="F165">
        <v>3.4</v>
      </c>
      <c r="G165">
        <v>2.6</v>
      </c>
      <c r="H165" s="4">
        <f t="shared" si="21"/>
        <v>3</v>
      </c>
      <c r="I165" s="4"/>
      <c r="J165" s="4">
        <f t="shared" si="22"/>
        <v>3.82</v>
      </c>
      <c r="K165" s="15" t="e">
        <f>NA()</f>
        <v>#N/A</v>
      </c>
      <c r="L165" s="4">
        <f t="shared" si="19"/>
        <v>3.82</v>
      </c>
      <c r="M165" s="4">
        <f t="shared" si="23"/>
        <v>-0.81999999999999984</v>
      </c>
      <c r="N165" s="4"/>
      <c r="P165" s="184">
        <f t="shared" si="24"/>
        <v>39692</v>
      </c>
      <c r="Q165" s="184">
        <v>39695</v>
      </c>
      <c r="R165" s="182">
        <v>8.25</v>
      </c>
      <c r="S165" s="182">
        <f t="shared" si="25"/>
        <v>4.32</v>
      </c>
      <c r="T165" s="182">
        <f t="shared" si="26"/>
        <v>3.9299999999999997</v>
      </c>
      <c r="V165" s="3">
        <v>41334</v>
      </c>
      <c r="X165" s="3">
        <v>41334</v>
      </c>
      <c r="Y165" s="4">
        <v>3.65</v>
      </c>
      <c r="AF165" s="183"/>
      <c r="AI165" s="3"/>
    </row>
    <row r="166" spans="1:35" x14ac:dyDescent="0.2">
      <c r="A166" s="7">
        <f t="shared" si="18"/>
        <v>42186</v>
      </c>
      <c r="B166" s="7">
        <f t="shared" si="20"/>
        <v>42217</v>
      </c>
      <c r="C166" s="7">
        <v>42236</v>
      </c>
      <c r="D166">
        <v>-0.82</v>
      </c>
      <c r="E166">
        <v>1.8</v>
      </c>
      <c r="F166">
        <v>3.4</v>
      </c>
      <c r="G166">
        <v>2.6</v>
      </c>
      <c r="H166" s="4">
        <f t="shared" si="21"/>
        <v>3</v>
      </c>
      <c r="I166" s="4"/>
      <c r="J166" s="4">
        <f t="shared" si="22"/>
        <v>3.82</v>
      </c>
      <c r="K166" s="15" t="e">
        <f>NA()</f>
        <v>#N/A</v>
      </c>
      <c r="L166" s="4">
        <f t="shared" si="19"/>
        <v>3.82</v>
      </c>
      <c r="M166" s="4">
        <f t="shared" si="23"/>
        <v>-0.81999999999999984</v>
      </c>
      <c r="N166" s="4"/>
      <c r="P166" s="184">
        <f t="shared" si="24"/>
        <v>39692</v>
      </c>
      <c r="Q166" s="184">
        <v>39696</v>
      </c>
      <c r="R166" s="182">
        <v>8.25</v>
      </c>
      <c r="S166" s="182">
        <f t="shared" si="25"/>
        <v>4.32</v>
      </c>
      <c r="T166" s="182">
        <f t="shared" si="26"/>
        <v>3.9299999999999997</v>
      </c>
      <c r="V166" s="3">
        <v>41365</v>
      </c>
      <c r="X166" s="3">
        <v>41365</v>
      </c>
      <c r="Y166" s="4">
        <v>3.47</v>
      </c>
      <c r="AF166" s="183"/>
      <c r="AI166" s="3"/>
    </row>
    <row r="167" spans="1:35" x14ac:dyDescent="0.2">
      <c r="A167" s="7">
        <f t="shared" si="18"/>
        <v>42186</v>
      </c>
      <c r="B167" s="7">
        <f t="shared" si="20"/>
        <v>42217</v>
      </c>
      <c r="C167" s="7">
        <v>42237</v>
      </c>
      <c r="D167">
        <v>-0.82</v>
      </c>
      <c r="E167">
        <v>1.8</v>
      </c>
      <c r="F167">
        <v>3.4</v>
      </c>
      <c r="G167">
        <v>2.6</v>
      </c>
      <c r="H167" s="4">
        <f t="shared" si="21"/>
        <v>3</v>
      </c>
      <c r="I167" s="4"/>
      <c r="J167" s="4">
        <f t="shared" si="22"/>
        <v>3.82</v>
      </c>
      <c r="K167" s="15" t="e">
        <f>NA()</f>
        <v>#N/A</v>
      </c>
      <c r="L167" s="4">
        <f t="shared" si="19"/>
        <v>3.82</v>
      </c>
      <c r="M167" s="4">
        <f t="shared" si="23"/>
        <v>-0.81999999999999984</v>
      </c>
      <c r="N167" s="4"/>
      <c r="P167" s="184">
        <f t="shared" si="24"/>
        <v>39692</v>
      </c>
      <c r="Q167" s="184">
        <v>39699</v>
      </c>
      <c r="R167" s="182">
        <v>8.25</v>
      </c>
      <c r="S167" s="182">
        <f t="shared" si="25"/>
        <v>4.32</v>
      </c>
      <c r="T167" s="182">
        <f t="shared" si="26"/>
        <v>3.9299999999999997</v>
      </c>
      <c r="V167" s="3">
        <v>41395</v>
      </c>
      <c r="X167" s="3">
        <v>41395</v>
      </c>
      <c r="Y167" s="4">
        <v>3.42</v>
      </c>
      <c r="AF167" s="183"/>
      <c r="AI167" s="3"/>
    </row>
    <row r="168" spans="1:35" x14ac:dyDescent="0.2">
      <c r="A168" s="7">
        <f t="shared" si="18"/>
        <v>42186</v>
      </c>
      <c r="B168" s="7">
        <f t="shared" si="20"/>
        <v>42217</v>
      </c>
      <c r="C168" s="7">
        <v>42240</v>
      </c>
      <c r="D168">
        <v>-0.82</v>
      </c>
      <c r="E168">
        <v>1.8</v>
      </c>
      <c r="F168">
        <v>3.4</v>
      </c>
      <c r="G168">
        <v>2.6</v>
      </c>
      <c r="H168" s="4">
        <f t="shared" si="21"/>
        <v>3</v>
      </c>
      <c r="I168" s="4"/>
      <c r="J168" s="4">
        <f t="shared" si="22"/>
        <v>3.82</v>
      </c>
      <c r="K168" s="15" t="e">
        <f>NA()</f>
        <v>#N/A</v>
      </c>
      <c r="L168" s="4">
        <f t="shared" si="19"/>
        <v>3.82</v>
      </c>
      <c r="M168" s="4">
        <f t="shared" si="23"/>
        <v>-0.81999999999999984</v>
      </c>
      <c r="N168" s="4"/>
      <c r="P168" s="184">
        <f t="shared" si="24"/>
        <v>39692</v>
      </c>
      <c r="Q168" s="184">
        <v>39700</v>
      </c>
      <c r="R168" s="182">
        <v>8.25</v>
      </c>
      <c r="S168" s="182">
        <f t="shared" si="25"/>
        <v>4.32</v>
      </c>
      <c r="T168" s="182">
        <f t="shared" si="26"/>
        <v>3.9299999999999997</v>
      </c>
      <c r="V168" s="3">
        <v>41426</v>
      </c>
      <c r="X168" s="3">
        <v>41426</v>
      </c>
      <c r="Y168" s="4">
        <v>3.5</v>
      </c>
      <c r="AF168" s="183"/>
      <c r="AI168" s="3"/>
    </row>
    <row r="169" spans="1:35" x14ac:dyDescent="0.2">
      <c r="A169" s="7">
        <f t="shared" si="18"/>
        <v>42186</v>
      </c>
      <c r="B169" s="7">
        <f t="shared" si="20"/>
        <v>42217</v>
      </c>
      <c r="C169" s="7">
        <v>42241</v>
      </c>
      <c r="D169">
        <v>-0.82</v>
      </c>
      <c r="E169">
        <v>1.8</v>
      </c>
      <c r="F169">
        <v>3.4</v>
      </c>
      <c r="G169">
        <v>2.6</v>
      </c>
      <c r="H169" s="4">
        <f t="shared" si="21"/>
        <v>3</v>
      </c>
      <c r="I169" s="4"/>
      <c r="J169" s="4">
        <f t="shared" si="22"/>
        <v>3.82</v>
      </c>
      <c r="K169" s="15" t="e">
        <f>NA()</f>
        <v>#N/A</v>
      </c>
      <c r="L169" s="4">
        <f t="shared" si="19"/>
        <v>3.82</v>
      </c>
      <c r="M169" s="4">
        <f t="shared" si="23"/>
        <v>-0.81999999999999984</v>
      </c>
      <c r="N169" s="4"/>
      <c r="P169" s="184">
        <f t="shared" si="24"/>
        <v>39692</v>
      </c>
      <c r="Q169" s="184">
        <v>39701</v>
      </c>
      <c r="R169" s="182">
        <v>8.25</v>
      </c>
      <c r="S169" s="182">
        <f t="shared" si="25"/>
        <v>4.32</v>
      </c>
      <c r="T169" s="182">
        <f t="shared" si="26"/>
        <v>3.9299999999999997</v>
      </c>
      <c r="V169" s="3">
        <v>41456</v>
      </c>
      <c r="X169" s="3">
        <v>41456</v>
      </c>
      <c r="Y169" s="4">
        <v>3.66</v>
      </c>
      <c r="AF169" s="183"/>
      <c r="AI169" s="3"/>
    </row>
    <row r="170" spans="1:35" x14ac:dyDescent="0.2">
      <c r="A170" s="7">
        <f t="shared" si="18"/>
        <v>42186</v>
      </c>
      <c r="B170" s="7">
        <f t="shared" si="20"/>
        <v>42217</v>
      </c>
      <c r="C170" s="7">
        <v>42242</v>
      </c>
      <c r="D170">
        <v>-0.82</v>
      </c>
      <c r="E170">
        <v>1.8</v>
      </c>
      <c r="F170">
        <v>3.4</v>
      </c>
      <c r="G170">
        <v>2.6</v>
      </c>
      <c r="H170" s="4">
        <f t="shared" si="21"/>
        <v>3</v>
      </c>
      <c r="I170" s="4"/>
      <c r="J170" s="4">
        <f t="shared" si="22"/>
        <v>3.82</v>
      </c>
      <c r="K170" s="15" t="e">
        <f>NA()</f>
        <v>#N/A</v>
      </c>
      <c r="L170" s="4">
        <f t="shared" si="19"/>
        <v>3.82</v>
      </c>
      <c r="M170" s="4">
        <f t="shared" si="23"/>
        <v>-0.81999999999999984</v>
      </c>
      <c r="N170" s="4"/>
      <c r="P170" s="184">
        <f t="shared" si="24"/>
        <v>39692</v>
      </c>
      <c r="Q170" s="184">
        <v>39702</v>
      </c>
      <c r="R170" s="182">
        <v>8.25</v>
      </c>
      <c r="S170" s="182">
        <f t="shared" si="25"/>
        <v>4.32</v>
      </c>
      <c r="T170" s="182">
        <f t="shared" si="26"/>
        <v>3.9299999999999997</v>
      </c>
      <c r="V170" s="3">
        <v>41487</v>
      </c>
      <c r="X170" s="3">
        <v>41487</v>
      </c>
      <c r="Y170" s="4">
        <v>3.64</v>
      </c>
      <c r="AF170" s="183"/>
      <c r="AI170" s="3"/>
    </row>
    <row r="171" spans="1:35" x14ac:dyDescent="0.2">
      <c r="A171" s="7">
        <f t="shared" si="18"/>
        <v>42186</v>
      </c>
      <c r="B171" s="7">
        <f t="shared" si="20"/>
        <v>42217</v>
      </c>
      <c r="C171" s="7">
        <v>42243</v>
      </c>
      <c r="D171">
        <v>-0.82</v>
      </c>
      <c r="E171">
        <v>1.8</v>
      </c>
      <c r="F171">
        <v>3.4</v>
      </c>
      <c r="G171">
        <v>2.6</v>
      </c>
      <c r="H171" s="4">
        <f t="shared" si="21"/>
        <v>3</v>
      </c>
      <c r="I171" s="4"/>
      <c r="J171" s="4">
        <f t="shared" si="22"/>
        <v>3.82</v>
      </c>
      <c r="K171" s="15" t="e">
        <f>NA()</f>
        <v>#N/A</v>
      </c>
      <c r="L171" s="4">
        <f t="shared" si="19"/>
        <v>3.82</v>
      </c>
      <c r="M171" s="4">
        <f t="shared" si="23"/>
        <v>-0.81999999999999984</v>
      </c>
      <c r="N171" s="4"/>
      <c r="P171" s="184">
        <f t="shared" si="24"/>
        <v>39692</v>
      </c>
      <c r="Q171" s="184">
        <v>39703</v>
      </c>
      <c r="R171" s="182">
        <v>8.25</v>
      </c>
      <c r="S171" s="182">
        <f t="shared" si="25"/>
        <v>4.32</v>
      </c>
      <c r="T171" s="182">
        <f t="shared" si="26"/>
        <v>3.9299999999999997</v>
      </c>
      <c r="V171" s="3">
        <v>41518</v>
      </c>
      <c r="X171" s="3">
        <v>41518</v>
      </c>
      <c r="Y171" s="4">
        <v>3.75</v>
      </c>
      <c r="AF171" s="183"/>
      <c r="AI171" s="3"/>
    </row>
    <row r="172" spans="1:35" x14ac:dyDescent="0.2">
      <c r="A172" s="7">
        <f t="shared" si="18"/>
        <v>42186</v>
      </c>
      <c r="B172" s="7">
        <f t="shared" si="20"/>
        <v>42217</v>
      </c>
      <c r="C172" s="7">
        <v>42244</v>
      </c>
      <c r="D172">
        <v>-0.82</v>
      </c>
      <c r="E172">
        <v>1.8</v>
      </c>
      <c r="F172">
        <v>3.4</v>
      </c>
      <c r="G172">
        <v>2.6</v>
      </c>
      <c r="H172" s="4">
        <f t="shared" si="21"/>
        <v>3</v>
      </c>
      <c r="I172" s="4"/>
      <c r="J172" s="4">
        <f t="shared" si="22"/>
        <v>3.82</v>
      </c>
      <c r="K172" s="15" t="e">
        <f>NA()</f>
        <v>#N/A</v>
      </c>
      <c r="L172" s="4">
        <f t="shared" si="19"/>
        <v>3.82</v>
      </c>
      <c r="M172" s="4">
        <f t="shared" si="23"/>
        <v>-0.81999999999999984</v>
      </c>
      <c r="N172" s="4"/>
      <c r="P172" s="184">
        <f t="shared" si="24"/>
        <v>39692</v>
      </c>
      <c r="Q172" s="184">
        <v>39706</v>
      </c>
      <c r="R172" s="182">
        <v>8.25</v>
      </c>
      <c r="S172" s="182">
        <f t="shared" si="25"/>
        <v>4.32</v>
      </c>
      <c r="T172" s="182">
        <f t="shared" si="26"/>
        <v>3.9299999999999997</v>
      </c>
      <c r="V172" s="3">
        <v>41548</v>
      </c>
      <c r="X172" s="3">
        <v>41548</v>
      </c>
      <c r="Y172" s="4">
        <v>3.68</v>
      </c>
      <c r="AF172" s="183"/>
      <c r="AI172" s="3"/>
    </row>
    <row r="173" spans="1:35" x14ac:dyDescent="0.2">
      <c r="A173" s="7">
        <f t="shared" si="18"/>
        <v>42186</v>
      </c>
      <c r="B173" s="7">
        <f t="shared" si="20"/>
        <v>42217</v>
      </c>
      <c r="C173" s="7">
        <v>42247</v>
      </c>
      <c r="D173">
        <v>-0.82</v>
      </c>
      <c r="E173">
        <v>1.8</v>
      </c>
      <c r="F173">
        <v>3.4</v>
      </c>
      <c r="G173">
        <v>2.6</v>
      </c>
      <c r="H173" s="4">
        <f t="shared" si="21"/>
        <v>3</v>
      </c>
      <c r="I173" s="4"/>
      <c r="J173" s="4">
        <f t="shared" si="22"/>
        <v>3.82</v>
      </c>
      <c r="K173" s="15" t="e">
        <f>NA()</f>
        <v>#N/A</v>
      </c>
      <c r="L173" s="4">
        <f t="shared" si="19"/>
        <v>3.82</v>
      </c>
      <c r="M173" s="4">
        <f t="shared" si="23"/>
        <v>-0.81999999999999984</v>
      </c>
      <c r="N173" s="4"/>
      <c r="P173" s="184">
        <f t="shared" si="24"/>
        <v>39692</v>
      </c>
      <c r="Q173" s="184">
        <v>39708</v>
      </c>
      <c r="R173" s="182">
        <v>8.25</v>
      </c>
      <c r="S173" s="182">
        <f t="shared" si="25"/>
        <v>4.32</v>
      </c>
      <c r="T173" s="182">
        <f t="shared" si="26"/>
        <v>3.9299999999999997</v>
      </c>
      <c r="V173" s="3">
        <v>41579</v>
      </c>
      <c r="X173" s="3">
        <v>41579</v>
      </c>
      <c r="Y173" s="4">
        <v>3.79</v>
      </c>
      <c r="AF173" s="183"/>
      <c r="AI173" s="3"/>
    </row>
    <row r="174" spans="1:35" x14ac:dyDescent="0.2">
      <c r="A174" s="7">
        <f t="shared" si="18"/>
        <v>42217</v>
      </c>
      <c r="B174" s="7">
        <f t="shared" si="20"/>
        <v>42248</v>
      </c>
      <c r="C174" s="7">
        <v>42248</v>
      </c>
      <c r="D174">
        <v>-0.76</v>
      </c>
      <c r="E174">
        <v>1.8</v>
      </c>
      <c r="F174">
        <v>3.4</v>
      </c>
      <c r="G174">
        <v>2.6</v>
      </c>
      <c r="H174" s="4">
        <f t="shared" si="21"/>
        <v>3</v>
      </c>
      <c r="I174" s="4"/>
      <c r="J174" s="4">
        <f t="shared" si="22"/>
        <v>3.76</v>
      </c>
      <c r="K174" s="15" t="e">
        <f>NA()</f>
        <v>#N/A</v>
      </c>
      <c r="L174" s="4">
        <f t="shared" si="19"/>
        <v>3.76</v>
      </c>
      <c r="M174" s="4">
        <f t="shared" si="23"/>
        <v>-0.75999999999999979</v>
      </c>
      <c r="N174" s="4"/>
      <c r="P174" s="184">
        <f t="shared" si="24"/>
        <v>39692</v>
      </c>
      <c r="Q174" s="184">
        <v>39709</v>
      </c>
      <c r="R174" s="182">
        <v>8.25</v>
      </c>
      <c r="S174" s="182">
        <f t="shared" si="25"/>
        <v>4.32</v>
      </c>
      <c r="T174" s="182">
        <f t="shared" si="26"/>
        <v>3.9299999999999997</v>
      </c>
      <c r="V174" s="3">
        <v>41609</v>
      </c>
      <c r="X174" s="3">
        <v>41609</v>
      </c>
      <c r="Y174" s="4">
        <v>3.91</v>
      </c>
      <c r="AF174" s="183"/>
      <c r="AI174" s="3"/>
    </row>
    <row r="175" spans="1:35" x14ac:dyDescent="0.2">
      <c r="A175" s="7">
        <f t="shared" si="18"/>
        <v>42217</v>
      </c>
      <c r="B175" s="7">
        <f t="shared" si="20"/>
        <v>42248</v>
      </c>
      <c r="C175" s="7">
        <v>42249</v>
      </c>
      <c r="D175">
        <v>-0.76</v>
      </c>
      <c r="E175">
        <v>1.8</v>
      </c>
      <c r="F175">
        <v>3.4</v>
      </c>
      <c r="G175">
        <v>2.6</v>
      </c>
      <c r="H175" s="4">
        <f t="shared" si="21"/>
        <v>3</v>
      </c>
      <c r="I175" s="4"/>
      <c r="J175" s="4">
        <f t="shared" si="22"/>
        <v>3.76</v>
      </c>
      <c r="K175" s="15" t="e">
        <f>NA()</f>
        <v>#N/A</v>
      </c>
      <c r="L175" s="4">
        <f t="shared" si="19"/>
        <v>3.76</v>
      </c>
      <c r="M175" s="4">
        <f t="shared" si="23"/>
        <v>-0.75999999999999979</v>
      </c>
      <c r="N175" s="4"/>
      <c r="P175" s="184">
        <f t="shared" si="24"/>
        <v>39692</v>
      </c>
      <c r="Q175" s="184">
        <v>39710</v>
      </c>
      <c r="R175" s="182">
        <v>8.25</v>
      </c>
      <c r="S175" s="182">
        <f t="shared" si="25"/>
        <v>4.32</v>
      </c>
      <c r="T175" s="182">
        <f t="shared" si="26"/>
        <v>3.9299999999999997</v>
      </c>
      <c r="V175" s="3">
        <v>41640</v>
      </c>
      <c r="X175" s="3">
        <v>41640</v>
      </c>
      <c r="Y175" s="4">
        <v>3.69</v>
      </c>
      <c r="AF175" s="183"/>
      <c r="AI175" s="3"/>
    </row>
    <row r="176" spans="1:35" x14ac:dyDescent="0.2">
      <c r="A176" s="7">
        <f t="shared" si="18"/>
        <v>42217</v>
      </c>
      <c r="B176" s="7">
        <f t="shared" si="20"/>
        <v>42248</v>
      </c>
      <c r="C176" s="7">
        <v>42250</v>
      </c>
      <c r="D176">
        <v>-0.76</v>
      </c>
      <c r="E176">
        <v>1.8</v>
      </c>
      <c r="F176">
        <v>3.4</v>
      </c>
      <c r="G176">
        <v>2.6</v>
      </c>
      <c r="H176" s="4">
        <f t="shared" si="21"/>
        <v>3</v>
      </c>
      <c r="I176" s="4"/>
      <c r="J176" s="4">
        <f t="shared" si="22"/>
        <v>3.76</v>
      </c>
      <c r="K176" s="15" t="e">
        <f>NA()</f>
        <v>#N/A</v>
      </c>
      <c r="L176" s="4">
        <f t="shared" si="19"/>
        <v>3.76</v>
      </c>
      <c r="M176" s="4">
        <f t="shared" si="23"/>
        <v>-0.75999999999999979</v>
      </c>
      <c r="N176" s="4"/>
      <c r="P176" s="184">
        <f t="shared" si="24"/>
        <v>39692</v>
      </c>
      <c r="Q176" s="184">
        <v>39713</v>
      </c>
      <c r="R176" s="182">
        <v>8.25</v>
      </c>
      <c r="S176" s="182">
        <f t="shared" si="25"/>
        <v>4.32</v>
      </c>
      <c r="T176" s="182">
        <f t="shared" si="26"/>
        <v>3.9299999999999997</v>
      </c>
      <c r="V176" s="3">
        <v>41671</v>
      </c>
      <c r="X176" s="3">
        <v>41671</v>
      </c>
      <c r="Y176" s="4">
        <v>3.64</v>
      </c>
      <c r="AF176" s="183"/>
      <c r="AI176" s="3"/>
    </row>
    <row r="177" spans="1:35" x14ac:dyDescent="0.2">
      <c r="A177" s="7">
        <f t="shared" si="18"/>
        <v>42217</v>
      </c>
      <c r="B177" s="7">
        <f t="shared" si="20"/>
        <v>42248</v>
      </c>
      <c r="C177" s="7">
        <v>42251</v>
      </c>
      <c r="D177">
        <v>-0.76</v>
      </c>
      <c r="E177">
        <v>1.8</v>
      </c>
      <c r="F177">
        <v>3.4</v>
      </c>
      <c r="G177">
        <v>2.6</v>
      </c>
      <c r="H177" s="4">
        <f t="shared" si="21"/>
        <v>3</v>
      </c>
      <c r="I177" s="4"/>
      <c r="J177" s="4">
        <f t="shared" si="22"/>
        <v>3.76</v>
      </c>
      <c r="K177" s="15" t="e">
        <f>NA()</f>
        <v>#N/A</v>
      </c>
      <c r="L177" s="4">
        <f t="shared" si="19"/>
        <v>3.76</v>
      </c>
      <c r="M177" s="4">
        <f t="shared" si="23"/>
        <v>-0.75999999999999979</v>
      </c>
      <c r="N177" s="4"/>
      <c r="P177" s="184">
        <f t="shared" si="24"/>
        <v>39692</v>
      </c>
      <c r="Q177" s="184">
        <v>39714</v>
      </c>
      <c r="R177" s="182">
        <v>8.25</v>
      </c>
      <c r="S177" s="182">
        <f t="shared" si="25"/>
        <v>4.32</v>
      </c>
      <c r="T177" s="182">
        <f t="shared" si="26"/>
        <v>3.9299999999999997</v>
      </c>
      <c r="V177" s="3">
        <v>41699</v>
      </c>
      <c r="X177" s="3">
        <v>41699</v>
      </c>
      <c r="Y177" s="4">
        <v>3.56</v>
      </c>
      <c r="AF177" s="183"/>
      <c r="AI177" s="3"/>
    </row>
    <row r="178" spans="1:35" x14ac:dyDescent="0.2">
      <c r="A178" s="7">
        <f t="shared" si="18"/>
        <v>42217</v>
      </c>
      <c r="B178" s="7">
        <f t="shared" si="20"/>
        <v>42248</v>
      </c>
      <c r="C178" s="7">
        <v>42254</v>
      </c>
      <c r="D178">
        <v>-0.76</v>
      </c>
      <c r="E178">
        <v>1.8</v>
      </c>
      <c r="F178">
        <v>3.4</v>
      </c>
      <c r="G178">
        <v>2.6</v>
      </c>
      <c r="H178" s="4">
        <f t="shared" si="21"/>
        <v>3</v>
      </c>
      <c r="I178" s="4"/>
      <c r="J178" s="4">
        <f t="shared" si="22"/>
        <v>3.76</v>
      </c>
      <c r="K178" s="15" t="e">
        <f>NA()</f>
        <v>#N/A</v>
      </c>
      <c r="L178" s="4">
        <f t="shared" si="19"/>
        <v>3.76</v>
      </c>
      <c r="M178" s="4">
        <f t="shared" si="23"/>
        <v>-0.75999999999999979</v>
      </c>
      <c r="N178" s="4"/>
      <c r="P178" s="184">
        <f t="shared" si="24"/>
        <v>39692</v>
      </c>
      <c r="Q178" s="184">
        <v>39715</v>
      </c>
      <c r="R178" s="182">
        <v>8.25</v>
      </c>
      <c r="S178" s="182">
        <f t="shared" si="25"/>
        <v>4.32</v>
      </c>
      <c r="T178" s="182">
        <f t="shared" si="26"/>
        <v>3.9299999999999997</v>
      </c>
      <c r="V178" s="3">
        <v>41730</v>
      </c>
      <c r="X178" s="3">
        <v>41730</v>
      </c>
      <c r="Y178" s="4">
        <v>3.64</v>
      </c>
      <c r="AF178" s="183"/>
      <c r="AI178" s="3"/>
    </row>
    <row r="179" spans="1:35" x14ac:dyDescent="0.2">
      <c r="A179" s="7">
        <f t="shared" si="18"/>
        <v>42217</v>
      </c>
      <c r="B179" s="7">
        <f t="shared" si="20"/>
        <v>42248</v>
      </c>
      <c r="C179" s="7">
        <v>42255</v>
      </c>
      <c r="D179">
        <v>-0.76</v>
      </c>
      <c r="E179">
        <v>1.8</v>
      </c>
      <c r="F179">
        <v>3.4</v>
      </c>
      <c r="G179">
        <v>2.6</v>
      </c>
      <c r="H179" s="4">
        <f t="shared" si="21"/>
        <v>3</v>
      </c>
      <c r="I179" s="4"/>
      <c r="J179" s="4">
        <f t="shared" si="22"/>
        <v>3.76</v>
      </c>
      <c r="K179" s="15" t="e">
        <f>NA()</f>
        <v>#N/A</v>
      </c>
      <c r="L179" s="4">
        <f t="shared" si="19"/>
        <v>3.76</v>
      </c>
      <c r="M179" s="4">
        <f t="shared" si="23"/>
        <v>-0.75999999999999979</v>
      </c>
      <c r="N179" s="4"/>
      <c r="P179" s="184">
        <f t="shared" si="24"/>
        <v>39692</v>
      </c>
      <c r="Q179" s="184">
        <v>39716</v>
      </c>
      <c r="R179" s="182">
        <v>8.25</v>
      </c>
      <c r="S179" s="182">
        <f t="shared" si="25"/>
        <v>4.32</v>
      </c>
      <c r="T179" s="182">
        <f t="shared" si="26"/>
        <v>3.9299999999999997</v>
      </c>
      <c r="V179" s="3">
        <v>41760</v>
      </c>
      <c r="X179" s="3">
        <v>41760</v>
      </c>
      <c r="Y179" s="4">
        <v>3.66</v>
      </c>
      <c r="AF179" s="183"/>
      <c r="AI179" s="3"/>
    </row>
    <row r="180" spans="1:35" x14ac:dyDescent="0.2">
      <c r="A180" s="7">
        <f t="shared" si="18"/>
        <v>42217</v>
      </c>
      <c r="B180" s="7">
        <f t="shared" si="20"/>
        <v>42248</v>
      </c>
      <c r="C180" s="7">
        <v>42256</v>
      </c>
      <c r="D180">
        <v>-0.76</v>
      </c>
      <c r="E180">
        <v>1.8</v>
      </c>
      <c r="F180">
        <v>3.4</v>
      </c>
      <c r="G180">
        <v>2.6</v>
      </c>
      <c r="H180" s="4">
        <f t="shared" si="21"/>
        <v>3</v>
      </c>
      <c r="I180" s="4"/>
      <c r="J180" s="4">
        <f t="shared" si="22"/>
        <v>3.76</v>
      </c>
      <c r="K180" s="15" t="e">
        <f>NA()</f>
        <v>#N/A</v>
      </c>
      <c r="L180" s="4">
        <f t="shared" si="19"/>
        <v>3.76</v>
      </c>
      <c r="M180" s="4">
        <f t="shared" si="23"/>
        <v>-0.75999999999999979</v>
      </c>
      <c r="N180" s="4"/>
      <c r="P180" s="184">
        <f t="shared" si="24"/>
        <v>39692</v>
      </c>
      <c r="Q180" s="184">
        <v>39717</v>
      </c>
      <c r="R180" s="182">
        <v>8.25</v>
      </c>
      <c r="S180" s="182">
        <f t="shared" si="25"/>
        <v>4.32</v>
      </c>
      <c r="T180" s="182">
        <f t="shared" si="26"/>
        <v>3.9299999999999997</v>
      </c>
      <c r="V180" s="3">
        <v>41791</v>
      </c>
      <c r="X180" s="3">
        <v>41791</v>
      </c>
      <c r="Y180" s="4">
        <v>3.58</v>
      </c>
      <c r="AF180" s="183"/>
      <c r="AI180" s="3"/>
    </row>
    <row r="181" spans="1:35" x14ac:dyDescent="0.2">
      <c r="A181" s="7">
        <f t="shared" si="18"/>
        <v>42217</v>
      </c>
      <c r="B181" s="7">
        <f t="shared" si="20"/>
        <v>42248</v>
      </c>
      <c r="C181" s="7">
        <v>42257</v>
      </c>
      <c r="D181">
        <v>-0.76</v>
      </c>
      <c r="E181">
        <v>1.8</v>
      </c>
      <c r="F181">
        <v>3.4</v>
      </c>
      <c r="G181">
        <v>2.6</v>
      </c>
      <c r="H181" s="4">
        <f t="shared" si="21"/>
        <v>3</v>
      </c>
      <c r="I181" s="4"/>
      <c r="J181" s="4">
        <f t="shared" si="22"/>
        <v>3.76</v>
      </c>
      <c r="K181" s="15" t="e">
        <f>NA()</f>
        <v>#N/A</v>
      </c>
      <c r="L181" s="4">
        <f t="shared" si="19"/>
        <v>3.76</v>
      </c>
      <c r="M181" s="4">
        <f t="shared" si="23"/>
        <v>-0.75999999999999979</v>
      </c>
      <c r="N181" s="4"/>
      <c r="P181" s="184">
        <f t="shared" si="24"/>
        <v>39692</v>
      </c>
      <c r="Q181" s="184">
        <v>39720</v>
      </c>
      <c r="R181" s="182">
        <v>8.25</v>
      </c>
      <c r="S181" s="182">
        <f t="shared" si="25"/>
        <v>4.32</v>
      </c>
      <c r="T181" s="182">
        <f t="shared" si="26"/>
        <v>3.9299999999999997</v>
      </c>
      <c r="V181" s="3">
        <v>41821</v>
      </c>
      <c r="X181" s="3">
        <v>41821</v>
      </c>
      <c r="Y181" s="4">
        <v>3.56</v>
      </c>
      <c r="AF181" s="183"/>
      <c r="AI181" s="3"/>
    </row>
    <row r="182" spans="1:35" x14ac:dyDescent="0.2">
      <c r="A182" s="7">
        <f t="shared" si="18"/>
        <v>42217</v>
      </c>
      <c r="B182" s="7">
        <f t="shared" si="20"/>
        <v>42248</v>
      </c>
      <c r="C182" s="7">
        <v>42258</v>
      </c>
      <c r="D182">
        <v>-0.76</v>
      </c>
      <c r="E182">
        <v>1.8</v>
      </c>
      <c r="F182">
        <v>3.4</v>
      </c>
      <c r="G182">
        <v>2.6</v>
      </c>
      <c r="H182" s="4">
        <f t="shared" si="21"/>
        <v>3</v>
      </c>
      <c r="I182" s="4"/>
      <c r="J182" s="4">
        <f t="shared" si="22"/>
        <v>3.76</v>
      </c>
      <c r="K182" s="15" t="e">
        <f>NA()</f>
        <v>#N/A</v>
      </c>
      <c r="L182" s="4">
        <f t="shared" si="19"/>
        <v>3.76</v>
      </c>
      <c r="M182" s="4">
        <f t="shared" si="23"/>
        <v>-0.75999999999999979</v>
      </c>
      <c r="N182" s="4"/>
      <c r="P182" s="184">
        <f t="shared" si="24"/>
        <v>39692</v>
      </c>
      <c r="Q182" s="184">
        <v>39721</v>
      </c>
      <c r="R182" s="182">
        <v>8.25</v>
      </c>
      <c r="S182" s="182">
        <f t="shared" si="25"/>
        <v>4.32</v>
      </c>
      <c r="T182" s="182">
        <f t="shared" si="26"/>
        <v>3.9299999999999997</v>
      </c>
      <c r="V182" s="3">
        <v>41852</v>
      </c>
      <c r="X182" s="3">
        <v>41852</v>
      </c>
      <c r="Y182" s="4">
        <v>3.51</v>
      </c>
      <c r="AF182" s="183"/>
      <c r="AI182" s="3"/>
    </row>
    <row r="183" spans="1:35" x14ac:dyDescent="0.2">
      <c r="A183" s="7">
        <f t="shared" si="18"/>
        <v>42217</v>
      </c>
      <c r="B183" s="7">
        <f t="shared" si="20"/>
        <v>42248</v>
      </c>
      <c r="C183" s="7">
        <v>42261</v>
      </c>
      <c r="D183">
        <v>-0.76</v>
      </c>
      <c r="E183">
        <v>1.8</v>
      </c>
      <c r="F183">
        <v>3.4</v>
      </c>
      <c r="G183">
        <v>2.6</v>
      </c>
      <c r="H183" s="4">
        <f t="shared" si="21"/>
        <v>3</v>
      </c>
      <c r="I183" s="4"/>
      <c r="J183" s="4">
        <f t="shared" si="22"/>
        <v>3.76</v>
      </c>
      <c r="K183" s="15" t="e">
        <f>NA()</f>
        <v>#N/A</v>
      </c>
      <c r="L183" s="4">
        <f t="shared" si="19"/>
        <v>3.76</v>
      </c>
      <c r="M183" s="4">
        <f t="shared" si="23"/>
        <v>-0.75999999999999979</v>
      </c>
      <c r="N183" s="4"/>
      <c r="P183" s="184">
        <f t="shared" si="24"/>
        <v>39722</v>
      </c>
      <c r="Q183" s="184">
        <v>39722</v>
      </c>
      <c r="R183" s="182">
        <v>8.25</v>
      </c>
      <c r="S183" s="182">
        <f t="shared" si="25"/>
        <v>4.5199999999999996</v>
      </c>
      <c r="T183" s="182">
        <f t="shared" si="26"/>
        <v>3.7300000000000004</v>
      </c>
      <c r="V183" s="3">
        <v>41883</v>
      </c>
      <c r="X183" s="3">
        <v>41883</v>
      </c>
      <c r="Y183" s="4">
        <v>3.54</v>
      </c>
      <c r="AF183" s="183"/>
      <c r="AI183" s="3"/>
    </row>
    <row r="184" spans="1:35" x14ac:dyDescent="0.2">
      <c r="A184" s="7">
        <f t="shared" si="18"/>
        <v>42217</v>
      </c>
      <c r="B184" s="7">
        <f t="shared" si="20"/>
        <v>42248</v>
      </c>
      <c r="C184" s="7">
        <v>42262</v>
      </c>
      <c r="D184">
        <v>-0.76</v>
      </c>
      <c r="E184">
        <v>1.8</v>
      </c>
      <c r="F184">
        <v>3.4</v>
      </c>
      <c r="G184">
        <v>2.6</v>
      </c>
      <c r="H184" s="4">
        <f t="shared" si="21"/>
        <v>3</v>
      </c>
      <c r="I184" s="4"/>
      <c r="J184" s="4">
        <f t="shared" si="22"/>
        <v>3.76</v>
      </c>
      <c r="K184" s="15" t="e">
        <f>NA()</f>
        <v>#N/A</v>
      </c>
      <c r="L184" s="4">
        <f t="shared" si="19"/>
        <v>3.76</v>
      </c>
      <c r="M184" s="4">
        <f t="shared" si="23"/>
        <v>-0.75999999999999979</v>
      </c>
      <c r="N184" s="4"/>
      <c r="P184" s="184">
        <f t="shared" si="24"/>
        <v>39722</v>
      </c>
      <c r="Q184" s="184">
        <v>39723</v>
      </c>
      <c r="R184" s="182">
        <v>8.25</v>
      </c>
      <c r="S184" s="182">
        <f t="shared" si="25"/>
        <v>4.5199999999999996</v>
      </c>
      <c r="T184" s="182">
        <f t="shared" si="26"/>
        <v>3.7300000000000004</v>
      </c>
      <c r="V184" s="3">
        <v>41913</v>
      </c>
      <c r="X184" s="3">
        <v>41913</v>
      </c>
      <c r="Y184" s="4">
        <v>3.52</v>
      </c>
      <c r="AF184" s="183"/>
      <c r="AI184" s="3"/>
    </row>
    <row r="185" spans="1:35" x14ac:dyDescent="0.2">
      <c r="A185" s="7">
        <f t="shared" si="18"/>
        <v>42217</v>
      </c>
      <c r="B185" s="7">
        <f t="shared" si="20"/>
        <v>42248</v>
      </c>
      <c r="C185" s="7">
        <v>42264</v>
      </c>
      <c r="D185">
        <v>-0.76</v>
      </c>
      <c r="E185">
        <v>1.8</v>
      </c>
      <c r="F185">
        <v>3.4</v>
      </c>
      <c r="G185">
        <v>2.6</v>
      </c>
      <c r="H185" s="4">
        <f t="shared" si="21"/>
        <v>3</v>
      </c>
      <c r="I185" s="4"/>
      <c r="J185" s="4">
        <f t="shared" si="22"/>
        <v>3.76</v>
      </c>
      <c r="K185" s="15" t="e">
        <f>NA()</f>
        <v>#N/A</v>
      </c>
      <c r="L185" s="4">
        <f t="shared" si="19"/>
        <v>3.76</v>
      </c>
      <c r="M185" s="4">
        <f t="shared" si="23"/>
        <v>-0.75999999999999979</v>
      </c>
      <c r="N185" s="4"/>
      <c r="P185" s="184">
        <f t="shared" si="24"/>
        <v>39722</v>
      </c>
      <c r="Q185" s="184">
        <v>39724</v>
      </c>
      <c r="R185" s="182">
        <v>8.25</v>
      </c>
      <c r="S185" s="182">
        <f t="shared" si="25"/>
        <v>4.5199999999999996</v>
      </c>
      <c r="T185" s="182">
        <f t="shared" si="26"/>
        <v>3.7300000000000004</v>
      </c>
      <c r="V185" s="3">
        <v>41944</v>
      </c>
      <c r="X185" s="3">
        <v>41944</v>
      </c>
      <c r="Y185" s="4">
        <v>3.51</v>
      </c>
      <c r="AF185" s="183"/>
      <c r="AI185" s="3"/>
    </row>
    <row r="186" spans="1:35" x14ac:dyDescent="0.2">
      <c r="A186" s="7">
        <f t="shared" si="18"/>
        <v>42217</v>
      </c>
      <c r="B186" s="7">
        <f t="shared" si="20"/>
        <v>42248</v>
      </c>
      <c r="C186" s="7">
        <v>42265</v>
      </c>
      <c r="D186">
        <v>-0.76</v>
      </c>
      <c r="E186">
        <v>1.8</v>
      </c>
      <c r="F186">
        <v>3.4</v>
      </c>
      <c r="G186">
        <v>2.6</v>
      </c>
      <c r="H186" s="4">
        <f t="shared" si="21"/>
        <v>3</v>
      </c>
      <c r="I186" s="4"/>
      <c r="J186" s="4">
        <f t="shared" si="22"/>
        <v>3.76</v>
      </c>
      <c r="K186" s="15" t="e">
        <f>NA()</f>
        <v>#N/A</v>
      </c>
      <c r="L186" s="4">
        <f t="shared" si="19"/>
        <v>3.76</v>
      </c>
      <c r="M186" s="4">
        <f t="shared" si="23"/>
        <v>-0.75999999999999979</v>
      </c>
      <c r="N186" s="4"/>
      <c r="P186" s="184">
        <f t="shared" si="24"/>
        <v>39722</v>
      </c>
      <c r="Q186" s="184">
        <v>39727</v>
      </c>
      <c r="R186" s="182">
        <v>8.25</v>
      </c>
      <c r="S186" s="182">
        <f t="shared" si="25"/>
        <v>4.5199999999999996</v>
      </c>
      <c r="T186" s="182">
        <f t="shared" si="26"/>
        <v>3.7300000000000004</v>
      </c>
      <c r="V186" s="3">
        <v>41974</v>
      </c>
      <c r="X186" s="3">
        <v>41974</v>
      </c>
      <c r="Y186" s="4">
        <v>3.54</v>
      </c>
      <c r="AF186" s="183"/>
      <c r="AI186" s="3"/>
    </row>
    <row r="187" spans="1:35" x14ac:dyDescent="0.2">
      <c r="A187" s="7">
        <f t="shared" si="18"/>
        <v>42217</v>
      </c>
      <c r="B187" s="7">
        <f t="shared" si="20"/>
        <v>42248</v>
      </c>
      <c r="C187" s="7">
        <v>42268</v>
      </c>
      <c r="D187">
        <v>-0.76</v>
      </c>
      <c r="E187">
        <v>1.8</v>
      </c>
      <c r="F187">
        <v>3.4</v>
      </c>
      <c r="G187">
        <v>2.6</v>
      </c>
      <c r="H187" s="4">
        <f t="shared" si="21"/>
        <v>3</v>
      </c>
      <c r="I187" s="4"/>
      <c r="J187" s="4">
        <f t="shared" si="22"/>
        <v>3.76</v>
      </c>
      <c r="K187" s="15" t="e">
        <f>NA()</f>
        <v>#N/A</v>
      </c>
      <c r="L187" s="4">
        <f t="shared" si="19"/>
        <v>3.76</v>
      </c>
      <c r="M187" s="4">
        <f t="shared" si="23"/>
        <v>-0.75999999999999979</v>
      </c>
      <c r="N187" s="4"/>
      <c r="P187" s="184">
        <f t="shared" si="24"/>
        <v>39722</v>
      </c>
      <c r="Q187" s="184">
        <v>39728</v>
      </c>
      <c r="R187" s="182">
        <v>8.25</v>
      </c>
      <c r="S187" s="182">
        <f t="shared" si="25"/>
        <v>4.5199999999999996</v>
      </c>
      <c r="T187" s="182">
        <f t="shared" si="26"/>
        <v>3.7300000000000004</v>
      </c>
      <c r="V187" s="3">
        <v>42005</v>
      </c>
      <c r="X187" s="3">
        <v>42005</v>
      </c>
      <c r="Y187" s="4">
        <v>3.65</v>
      </c>
      <c r="AF187" s="183"/>
      <c r="AI187" s="3"/>
    </row>
    <row r="188" spans="1:35" x14ac:dyDescent="0.2">
      <c r="A188" s="7">
        <f t="shared" si="18"/>
        <v>42217</v>
      </c>
      <c r="B188" s="7">
        <f t="shared" si="20"/>
        <v>42248</v>
      </c>
      <c r="C188" s="7">
        <v>42269</v>
      </c>
      <c r="D188">
        <v>-0.76</v>
      </c>
      <c r="E188">
        <v>1.8</v>
      </c>
      <c r="F188">
        <v>3.4</v>
      </c>
      <c r="G188">
        <v>2.6</v>
      </c>
      <c r="H188" s="4">
        <f t="shared" si="21"/>
        <v>3</v>
      </c>
      <c r="I188" s="4"/>
      <c r="J188" s="4">
        <f t="shared" si="22"/>
        <v>3.76</v>
      </c>
      <c r="K188" s="15" t="e">
        <f>NA()</f>
        <v>#N/A</v>
      </c>
      <c r="L188" s="4">
        <f t="shared" si="19"/>
        <v>3.76</v>
      </c>
      <c r="M188" s="4">
        <f t="shared" si="23"/>
        <v>-0.75999999999999979</v>
      </c>
      <c r="N188" s="4"/>
      <c r="P188" s="184">
        <f t="shared" si="24"/>
        <v>39722</v>
      </c>
      <c r="Q188" s="184">
        <v>39729</v>
      </c>
      <c r="R188" s="182">
        <v>8.25</v>
      </c>
      <c r="S188" s="182">
        <f t="shared" si="25"/>
        <v>4.5199999999999996</v>
      </c>
      <c r="T188" s="182">
        <f t="shared" si="26"/>
        <v>3.7300000000000004</v>
      </c>
      <c r="V188" s="3">
        <v>42036</v>
      </c>
      <c r="X188" s="3">
        <v>42036</v>
      </c>
      <c r="Y188" s="4">
        <v>3.67</v>
      </c>
      <c r="AF188" s="183"/>
      <c r="AI188" s="3"/>
    </row>
    <row r="189" spans="1:35" x14ac:dyDescent="0.2">
      <c r="A189" s="7">
        <f t="shared" si="18"/>
        <v>42217</v>
      </c>
      <c r="B189" s="7">
        <f t="shared" si="20"/>
        <v>42248</v>
      </c>
      <c r="C189" s="7">
        <v>42270</v>
      </c>
      <c r="D189">
        <v>-0.76</v>
      </c>
      <c r="E189">
        <v>1.8</v>
      </c>
      <c r="F189">
        <v>3.4</v>
      </c>
      <c r="G189">
        <v>2.6</v>
      </c>
      <c r="H189" s="4">
        <f t="shared" si="21"/>
        <v>3</v>
      </c>
      <c r="I189" s="4"/>
      <c r="J189" s="4">
        <f t="shared" si="22"/>
        <v>3.76</v>
      </c>
      <c r="K189" s="15" t="e">
        <f>NA()</f>
        <v>#N/A</v>
      </c>
      <c r="L189" s="4">
        <f t="shared" si="19"/>
        <v>3.76</v>
      </c>
      <c r="M189" s="4">
        <f t="shared" si="23"/>
        <v>-0.75999999999999979</v>
      </c>
      <c r="N189" s="4"/>
      <c r="P189" s="184">
        <f t="shared" si="24"/>
        <v>39722</v>
      </c>
      <c r="Q189" s="184">
        <v>39730</v>
      </c>
      <c r="R189" s="182">
        <v>8.25</v>
      </c>
      <c r="S189" s="182">
        <f t="shared" si="25"/>
        <v>4.5199999999999996</v>
      </c>
      <c r="T189" s="182">
        <f t="shared" si="26"/>
        <v>3.7300000000000004</v>
      </c>
      <c r="V189" s="3">
        <v>42064</v>
      </c>
      <c r="X189" s="3">
        <v>42064</v>
      </c>
      <c r="Y189" s="4">
        <v>3.69</v>
      </c>
      <c r="AF189" s="183"/>
      <c r="AI189" s="3"/>
    </row>
    <row r="190" spans="1:35" x14ac:dyDescent="0.2">
      <c r="A190" s="7">
        <f t="shared" si="18"/>
        <v>42217</v>
      </c>
      <c r="B190" s="7">
        <f t="shared" si="20"/>
        <v>42248</v>
      </c>
      <c r="C190" s="7">
        <v>42271</v>
      </c>
      <c r="D190">
        <v>-0.76</v>
      </c>
      <c r="E190">
        <v>1.8</v>
      </c>
      <c r="F190">
        <v>3.4</v>
      </c>
      <c r="G190">
        <v>2.6</v>
      </c>
      <c r="H190" s="4">
        <f t="shared" si="21"/>
        <v>3</v>
      </c>
      <c r="I190" s="4"/>
      <c r="J190" s="4">
        <f t="shared" si="22"/>
        <v>3.76</v>
      </c>
      <c r="K190" s="15" t="e">
        <f>NA()</f>
        <v>#N/A</v>
      </c>
      <c r="L190" s="4">
        <f t="shared" si="19"/>
        <v>3.76</v>
      </c>
      <c r="M190" s="4">
        <f t="shared" si="23"/>
        <v>-0.75999999999999979</v>
      </c>
      <c r="N190" s="4"/>
      <c r="P190" s="184">
        <f t="shared" si="24"/>
        <v>39722</v>
      </c>
      <c r="Q190" s="184">
        <v>39731</v>
      </c>
      <c r="R190" s="182">
        <v>8.25</v>
      </c>
      <c r="S190" s="182">
        <f t="shared" si="25"/>
        <v>4.5199999999999996</v>
      </c>
      <c r="T190" s="182">
        <f t="shared" si="26"/>
        <v>3.7300000000000004</v>
      </c>
      <c r="V190" s="3">
        <v>42095</v>
      </c>
      <c r="X190" s="3">
        <v>42095</v>
      </c>
      <c r="Y190" s="4">
        <v>3.71</v>
      </c>
      <c r="AF190" s="183"/>
      <c r="AI190" s="3"/>
    </row>
    <row r="191" spans="1:35" x14ac:dyDescent="0.2">
      <c r="A191" s="7">
        <f t="shared" si="18"/>
        <v>42217</v>
      </c>
      <c r="B191" s="7">
        <f t="shared" si="20"/>
        <v>42248</v>
      </c>
      <c r="C191" s="7">
        <v>42272</v>
      </c>
      <c r="D191">
        <v>-0.76</v>
      </c>
      <c r="E191">
        <v>1.8</v>
      </c>
      <c r="F191">
        <v>3.4</v>
      </c>
      <c r="G191">
        <v>2.6</v>
      </c>
      <c r="H191" s="4">
        <f t="shared" si="21"/>
        <v>3</v>
      </c>
      <c r="I191" s="4"/>
      <c r="J191" s="4">
        <f t="shared" si="22"/>
        <v>3.76</v>
      </c>
      <c r="K191" s="15" t="e">
        <f>NA()</f>
        <v>#N/A</v>
      </c>
      <c r="L191" s="4">
        <f t="shared" si="19"/>
        <v>3.76</v>
      </c>
      <c r="M191" s="4">
        <f t="shared" si="23"/>
        <v>-0.75999999999999979</v>
      </c>
      <c r="N191" s="4"/>
      <c r="P191" s="184">
        <f t="shared" si="24"/>
        <v>39722</v>
      </c>
      <c r="Q191" s="184">
        <v>39733</v>
      </c>
      <c r="R191" s="182">
        <v>8.25</v>
      </c>
      <c r="S191" s="182">
        <f t="shared" si="25"/>
        <v>4.5199999999999996</v>
      </c>
      <c r="T191" s="182">
        <f t="shared" si="26"/>
        <v>3.7300000000000004</v>
      </c>
      <c r="V191" s="3">
        <v>42125</v>
      </c>
      <c r="X191" s="3">
        <v>42125</v>
      </c>
      <c r="Y191" s="4">
        <v>3.69</v>
      </c>
      <c r="AF191" s="183"/>
      <c r="AI191" s="3"/>
    </row>
    <row r="192" spans="1:35" x14ac:dyDescent="0.2">
      <c r="A192" s="7">
        <f t="shared" si="18"/>
        <v>42217</v>
      </c>
      <c r="B192" s="7">
        <f t="shared" si="20"/>
        <v>42248</v>
      </c>
      <c r="C192" s="7">
        <v>42275</v>
      </c>
      <c r="D192">
        <v>-0.76</v>
      </c>
      <c r="E192">
        <v>1.8</v>
      </c>
      <c r="F192">
        <v>3.4</v>
      </c>
      <c r="G192">
        <v>2.6</v>
      </c>
      <c r="H192" s="4">
        <f t="shared" si="21"/>
        <v>3</v>
      </c>
      <c r="I192" s="4"/>
      <c r="J192" s="4">
        <f t="shared" si="22"/>
        <v>3.76</v>
      </c>
      <c r="K192" s="15" t="e">
        <f>NA()</f>
        <v>#N/A</v>
      </c>
      <c r="L192" s="4">
        <f t="shared" si="19"/>
        <v>3.76</v>
      </c>
      <c r="M192" s="4">
        <f t="shared" si="23"/>
        <v>-0.75999999999999979</v>
      </c>
      <c r="N192" s="4"/>
      <c r="P192" s="184">
        <f t="shared" si="24"/>
        <v>39722</v>
      </c>
      <c r="Q192" s="184">
        <v>39734</v>
      </c>
      <c r="R192" s="182">
        <v>8.25</v>
      </c>
      <c r="S192" s="182">
        <f t="shared" si="25"/>
        <v>4.5199999999999996</v>
      </c>
      <c r="T192" s="182">
        <f t="shared" si="26"/>
        <v>3.7300000000000004</v>
      </c>
      <c r="V192" s="3">
        <v>42156</v>
      </c>
      <c r="X192" s="3">
        <v>42156</v>
      </c>
      <c r="Y192" s="4">
        <v>3.65</v>
      </c>
      <c r="AF192" s="183"/>
      <c r="AI192" s="3"/>
    </row>
    <row r="193" spans="1:35" x14ac:dyDescent="0.2">
      <c r="A193" s="7">
        <f t="shared" si="18"/>
        <v>42217</v>
      </c>
      <c r="B193" s="7">
        <f t="shared" si="20"/>
        <v>42248</v>
      </c>
      <c r="C193" s="7">
        <v>42276</v>
      </c>
      <c r="D193">
        <v>-0.76</v>
      </c>
      <c r="E193">
        <v>1.8</v>
      </c>
      <c r="F193">
        <v>3.4</v>
      </c>
      <c r="G193">
        <v>2.6</v>
      </c>
      <c r="H193" s="4">
        <f t="shared" si="21"/>
        <v>3</v>
      </c>
      <c r="I193" s="4"/>
      <c r="J193" s="4">
        <f t="shared" si="22"/>
        <v>3.76</v>
      </c>
      <c r="K193" s="15" t="e">
        <f>NA()</f>
        <v>#N/A</v>
      </c>
      <c r="L193" s="4">
        <f t="shared" si="19"/>
        <v>3.76</v>
      </c>
      <c r="M193" s="4">
        <f t="shared" si="23"/>
        <v>-0.75999999999999979</v>
      </c>
      <c r="N193" s="4"/>
      <c r="P193" s="184">
        <f t="shared" si="24"/>
        <v>39722</v>
      </c>
      <c r="Q193" s="184">
        <v>39735</v>
      </c>
      <c r="R193" s="182">
        <v>8.25</v>
      </c>
      <c r="S193" s="182">
        <f t="shared" si="25"/>
        <v>4.5199999999999996</v>
      </c>
      <c r="T193" s="182">
        <f t="shared" si="26"/>
        <v>3.7300000000000004</v>
      </c>
      <c r="V193" s="3">
        <v>42186</v>
      </c>
      <c r="X193" s="3">
        <v>42186</v>
      </c>
      <c r="Y193" s="4">
        <v>3.67</v>
      </c>
      <c r="AF193" s="183"/>
      <c r="AI193" s="3"/>
    </row>
    <row r="194" spans="1:35" x14ac:dyDescent="0.2">
      <c r="A194" s="7">
        <f t="shared" si="18"/>
        <v>42217</v>
      </c>
      <c r="B194" s="7">
        <f t="shared" si="20"/>
        <v>42248</v>
      </c>
      <c r="C194" s="7">
        <v>42277</v>
      </c>
      <c r="D194">
        <v>-0.76</v>
      </c>
      <c r="E194">
        <v>1.8</v>
      </c>
      <c r="F194">
        <v>3.4</v>
      </c>
      <c r="G194">
        <v>2.6</v>
      </c>
      <c r="H194" s="4">
        <f t="shared" si="21"/>
        <v>3</v>
      </c>
      <c r="I194" s="4"/>
      <c r="J194" s="4">
        <f t="shared" si="22"/>
        <v>3.76</v>
      </c>
      <c r="K194" s="15" t="e">
        <f>NA()</f>
        <v>#N/A</v>
      </c>
      <c r="L194" s="4">
        <f t="shared" si="19"/>
        <v>3.76</v>
      </c>
      <c r="M194" s="4">
        <f t="shared" si="23"/>
        <v>-0.75999999999999979</v>
      </c>
      <c r="N194" s="4"/>
      <c r="P194" s="184">
        <f t="shared" si="24"/>
        <v>39722</v>
      </c>
      <c r="Q194" s="184">
        <v>39736</v>
      </c>
      <c r="R194" s="182">
        <v>8.25</v>
      </c>
      <c r="S194" s="182">
        <f t="shared" si="25"/>
        <v>4.5199999999999996</v>
      </c>
      <c r="T194" s="182">
        <f t="shared" si="26"/>
        <v>3.7300000000000004</v>
      </c>
      <c r="V194" s="3">
        <v>42217</v>
      </c>
      <c r="X194" s="3">
        <v>42217</v>
      </c>
      <c r="Y194" s="4">
        <v>3.82</v>
      </c>
      <c r="AF194" s="183"/>
      <c r="AI194" s="3"/>
    </row>
    <row r="195" spans="1:35" x14ac:dyDescent="0.2">
      <c r="A195" s="7">
        <f t="shared" si="18"/>
        <v>42248</v>
      </c>
      <c r="B195" s="7">
        <f t="shared" si="20"/>
        <v>42278</v>
      </c>
      <c r="C195" s="7">
        <v>42278</v>
      </c>
      <c r="D195">
        <v>-0.67</v>
      </c>
      <c r="E195">
        <v>1.8</v>
      </c>
      <c r="F195">
        <v>3.4</v>
      </c>
      <c r="G195">
        <v>2.6</v>
      </c>
      <c r="H195" s="4">
        <f t="shared" si="21"/>
        <v>3</v>
      </c>
      <c r="I195" s="4"/>
      <c r="J195" s="4">
        <f t="shared" si="22"/>
        <v>3.67</v>
      </c>
      <c r="K195" s="15" t="e">
        <f>NA()</f>
        <v>#N/A</v>
      </c>
      <c r="L195" s="4">
        <f t="shared" si="19"/>
        <v>3.67</v>
      </c>
      <c r="M195" s="4">
        <f t="shared" si="23"/>
        <v>-0.66999999999999993</v>
      </c>
      <c r="N195" s="4"/>
      <c r="P195" s="184">
        <f t="shared" si="24"/>
        <v>39722</v>
      </c>
      <c r="Q195" s="184">
        <v>39737</v>
      </c>
      <c r="R195" s="182">
        <v>8.25</v>
      </c>
      <c r="S195" s="182">
        <f t="shared" si="25"/>
        <v>4.5199999999999996</v>
      </c>
      <c r="T195" s="182">
        <f t="shared" si="26"/>
        <v>3.7300000000000004</v>
      </c>
      <c r="V195" s="3">
        <v>42248</v>
      </c>
      <c r="X195" s="3">
        <v>42248</v>
      </c>
      <c r="Y195" s="4">
        <v>3.76</v>
      </c>
      <c r="AF195" s="183"/>
      <c r="AI195" s="3"/>
    </row>
    <row r="196" spans="1:35" x14ac:dyDescent="0.2">
      <c r="A196" s="7">
        <f t="shared" si="18"/>
        <v>42248</v>
      </c>
      <c r="B196" s="7">
        <f t="shared" si="20"/>
        <v>42278</v>
      </c>
      <c r="C196" s="7">
        <v>42279</v>
      </c>
      <c r="D196">
        <v>-0.67</v>
      </c>
      <c r="E196">
        <v>1.8</v>
      </c>
      <c r="F196">
        <v>3.4</v>
      </c>
      <c r="G196">
        <v>2.6</v>
      </c>
      <c r="H196" s="4">
        <f t="shared" si="21"/>
        <v>3</v>
      </c>
      <c r="I196" s="4"/>
      <c r="J196" s="4">
        <f t="shared" si="22"/>
        <v>3.67</v>
      </c>
      <c r="K196" s="15" t="e">
        <f>NA()</f>
        <v>#N/A</v>
      </c>
      <c r="L196" s="4">
        <f t="shared" si="19"/>
        <v>3.67</v>
      </c>
      <c r="M196" s="4">
        <f t="shared" si="23"/>
        <v>-0.66999999999999993</v>
      </c>
      <c r="N196" s="4"/>
      <c r="P196" s="184">
        <f t="shared" si="24"/>
        <v>39722</v>
      </c>
      <c r="Q196" s="184">
        <v>39738</v>
      </c>
      <c r="R196" s="182">
        <v>8.25</v>
      </c>
      <c r="S196" s="182">
        <f t="shared" si="25"/>
        <v>4.5199999999999996</v>
      </c>
      <c r="T196" s="182">
        <f t="shared" si="26"/>
        <v>3.7300000000000004</v>
      </c>
      <c r="V196" s="3">
        <v>42278</v>
      </c>
      <c r="X196" s="3">
        <v>42278</v>
      </c>
      <c r="Y196" s="4">
        <v>3.67</v>
      </c>
      <c r="AF196" s="183"/>
      <c r="AI196" s="3"/>
    </row>
    <row r="197" spans="1:35" x14ac:dyDescent="0.2">
      <c r="A197" s="7">
        <f t="shared" si="18"/>
        <v>42248</v>
      </c>
      <c r="B197" s="7">
        <f t="shared" si="20"/>
        <v>42278</v>
      </c>
      <c r="C197" s="7">
        <v>42282</v>
      </c>
      <c r="D197">
        <v>-0.67</v>
      </c>
      <c r="E197">
        <v>1.8</v>
      </c>
      <c r="F197">
        <v>3.4</v>
      </c>
      <c r="G197">
        <v>2.6</v>
      </c>
      <c r="H197" s="4">
        <f t="shared" si="21"/>
        <v>3</v>
      </c>
      <c r="I197" s="4"/>
      <c r="J197" s="4">
        <f t="shared" si="22"/>
        <v>3.67</v>
      </c>
      <c r="K197" s="15" t="e">
        <f>NA()</f>
        <v>#N/A</v>
      </c>
      <c r="L197" s="4">
        <f t="shared" si="19"/>
        <v>3.67</v>
      </c>
      <c r="M197" s="4">
        <f t="shared" si="23"/>
        <v>-0.66999999999999993</v>
      </c>
      <c r="N197" s="4"/>
      <c r="P197" s="184">
        <f t="shared" si="24"/>
        <v>39722</v>
      </c>
      <c r="Q197" s="184">
        <v>39739</v>
      </c>
      <c r="R197" s="182">
        <v>8.25</v>
      </c>
      <c r="S197" s="182">
        <f t="shared" si="25"/>
        <v>4.5199999999999996</v>
      </c>
      <c r="T197" s="182">
        <f t="shared" si="26"/>
        <v>3.7300000000000004</v>
      </c>
      <c r="V197" s="3">
        <v>42309</v>
      </c>
      <c r="X197" s="3">
        <v>42309</v>
      </c>
      <c r="Y197" s="4">
        <v>3.43</v>
      </c>
      <c r="AF197" s="183"/>
      <c r="AI197" s="3"/>
    </row>
    <row r="198" spans="1:35" x14ac:dyDescent="0.2">
      <c r="A198" s="7">
        <f t="shared" si="18"/>
        <v>42248</v>
      </c>
      <c r="B198" s="7">
        <f t="shared" si="20"/>
        <v>42278</v>
      </c>
      <c r="C198" s="7">
        <v>42283</v>
      </c>
      <c r="D198">
        <v>-0.67</v>
      </c>
      <c r="E198">
        <v>1.8</v>
      </c>
      <c r="F198">
        <v>3.4</v>
      </c>
      <c r="G198">
        <v>2.6</v>
      </c>
      <c r="H198" s="4">
        <f t="shared" si="21"/>
        <v>3</v>
      </c>
      <c r="I198" s="4"/>
      <c r="J198" s="4">
        <f t="shared" si="22"/>
        <v>3.67</v>
      </c>
      <c r="K198" s="15" t="e">
        <f>NA()</f>
        <v>#N/A</v>
      </c>
      <c r="L198" s="4">
        <f t="shared" si="19"/>
        <v>3.67</v>
      </c>
      <c r="M198" s="4">
        <f t="shared" si="23"/>
        <v>-0.66999999999999993</v>
      </c>
      <c r="N198" s="4"/>
      <c r="P198" s="184">
        <f t="shared" si="24"/>
        <v>39722</v>
      </c>
      <c r="Q198" s="184">
        <v>39740</v>
      </c>
      <c r="R198" s="182">
        <v>8.25</v>
      </c>
      <c r="S198" s="182">
        <f t="shared" si="25"/>
        <v>4.5199999999999996</v>
      </c>
      <c r="T198" s="182">
        <f t="shared" si="26"/>
        <v>3.7300000000000004</v>
      </c>
      <c r="V198" s="3">
        <v>42339</v>
      </c>
      <c r="X198" s="3">
        <v>42339</v>
      </c>
      <c r="Y198" s="4">
        <v>3.32</v>
      </c>
      <c r="AF198" s="183"/>
      <c r="AI198" s="3"/>
    </row>
    <row r="199" spans="1:35" x14ac:dyDescent="0.2">
      <c r="A199" s="7">
        <f t="shared" ref="A199:A262" si="27">DATE(YEAR(B199),MONTH(B199)-1,1)</f>
        <v>42248</v>
      </c>
      <c r="B199" s="7">
        <f t="shared" si="20"/>
        <v>42278</v>
      </c>
      <c r="C199" s="7">
        <v>42284</v>
      </c>
      <c r="D199">
        <v>-0.67</v>
      </c>
      <c r="E199">
        <v>1.8</v>
      </c>
      <c r="F199">
        <v>3.4</v>
      </c>
      <c r="G199">
        <v>2.6</v>
      </c>
      <c r="H199" s="4">
        <f t="shared" si="21"/>
        <v>3</v>
      </c>
      <c r="I199" s="4"/>
      <c r="J199" s="4">
        <f t="shared" si="22"/>
        <v>3.67</v>
      </c>
      <c r="K199" s="15" t="e">
        <f>NA()</f>
        <v>#N/A</v>
      </c>
      <c r="L199" s="4">
        <f t="shared" ref="L199:L262" si="28">INDEX($Y:$Y,MATCH($B199,$V:$V,0))</f>
        <v>3.67</v>
      </c>
      <c r="M199" s="4">
        <f t="shared" si="23"/>
        <v>-0.66999999999999993</v>
      </c>
      <c r="N199" s="4"/>
      <c r="P199" s="184">
        <f t="shared" si="24"/>
        <v>39722</v>
      </c>
      <c r="Q199" s="184">
        <v>39741</v>
      </c>
      <c r="R199" s="182">
        <v>8.25</v>
      </c>
      <c r="S199" s="182">
        <f t="shared" si="25"/>
        <v>4.5199999999999996</v>
      </c>
      <c r="T199" s="182">
        <f t="shared" si="26"/>
        <v>3.7300000000000004</v>
      </c>
      <c r="V199" s="3">
        <v>42370</v>
      </c>
      <c r="X199" s="3">
        <v>42370</v>
      </c>
      <c r="Y199" s="4">
        <v>3.21</v>
      </c>
      <c r="AF199" s="183"/>
      <c r="AI199" s="3"/>
    </row>
    <row r="200" spans="1:35" x14ac:dyDescent="0.2">
      <c r="A200" s="7">
        <f t="shared" si="27"/>
        <v>42248</v>
      </c>
      <c r="B200" s="7">
        <f t="shared" ref="B200:B263" si="29">DATE(YEAR(C200),MONTH(C200),1)</f>
        <v>42278</v>
      </c>
      <c r="C200" s="7">
        <v>42285</v>
      </c>
      <c r="D200">
        <v>-0.67</v>
      </c>
      <c r="E200">
        <v>1.8</v>
      </c>
      <c r="F200">
        <v>3.4</v>
      </c>
      <c r="G200">
        <v>2.6</v>
      </c>
      <c r="H200" s="4">
        <f t="shared" ref="H200:H263" si="30">INDEX($R:$R,MATCH($C200,$Q:$Q,0))</f>
        <v>3</v>
      </c>
      <c r="I200" s="4"/>
      <c r="J200" s="4">
        <f t="shared" ref="J200:J263" si="31">H200-D200</f>
        <v>3.67</v>
      </c>
      <c r="K200" s="15" t="e">
        <f>NA()</f>
        <v>#N/A</v>
      </c>
      <c r="L200" s="4">
        <f t="shared" si="28"/>
        <v>3.67</v>
      </c>
      <c r="M200" s="4">
        <f t="shared" ref="M200:M263" si="32">H200-L200</f>
        <v>-0.66999999999999993</v>
      </c>
      <c r="N200" s="4"/>
      <c r="P200" s="184">
        <f t="shared" ref="P200:P263" si="33">DATE(YEAR(Q200),MONTH(Q200),1)</f>
        <v>39722</v>
      </c>
      <c r="Q200" s="184">
        <v>39742</v>
      </c>
      <c r="R200" s="182">
        <v>8.25</v>
      </c>
      <c r="S200" s="182">
        <f t="shared" ref="S200:S263" si="34">INDEX($Y:$Y,MATCH($P200,$V:$V,0))</f>
        <v>4.5199999999999996</v>
      </c>
      <c r="T200" s="182">
        <f t="shared" ref="T200:T263" si="35">R200-S200</f>
        <v>3.7300000000000004</v>
      </c>
      <c r="V200" s="3">
        <v>42401</v>
      </c>
      <c r="X200" s="3">
        <v>42401</v>
      </c>
      <c r="Y200" s="4">
        <v>3.19</v>
      </c>
      <c r="AF200" s="183"/>
      <c r="AI200" s="3"/>
    </row>
    <row r="201" spans="1:35" x14ac:dyDescent="0.2">
      <c r="A201" s="7">
        <f t="shared" si="27"/>
        <v>42248</v>
      </c>
      <c r="B201" s="7">
        <f t="shared" si="29"/>
        <v>42278</v>
      </c>
      <c r="C201" s="7">
        <v>42286</v>
      </c>
      <c r="D201">
        <v>-0.67</v>
      </c>
      <c r="E201">
        <v>1.8</v>
      </c>
      <c r="F201">
        <v>3.4</v>
      </c>
      <c r="G201">
        <v>2.6</v>
      </c>
      <c r="H201" s="4">
        <f t="shared" si="30"/>
        <v>3</v>
      </c>
      <c r="I201" s="4"/>
      <c r="J201" s="4">
        <f t="shared" si="31"/>
        <v>3.67</v>
      </c>
      <c r="K201" s="15" t="e">
        <f>NA()</f>
        <v>#N/A</v>
      </c>
      <c r="L201" s="4">
        <f t="shared" si="28"/>
        <v>3.67</v>
      </c>
      <c r="M201" s="4">
        <f t="shared" si="32"/>
        <v>-0.66999999999999993</v>
      </c>
      <c r="N201" s="4"/>
      <c r="P201" s="184">
        <f t="shared" si="33"/>
        <v>39722</v>
      </c>
      <c r="Q201" s="184">
        <v>39743</v>
      </c>
      <c r="R201" s="182">
        <v>8.25</v>
      </c>
      <c r="S201" s="182">
        <f t="shared" si="34"/>
        <v>4.5199999999999996</v>
      </c>
      <c r="T201" s="182">
        <f t="shared" si="35"/>
        <v>3.7300000000000004</v>
      </c>
      <c r="V201" s="3">
        <v>42430</v>
      </c>
      <c r="X201" s="3">
        <v>42430</v>
      </c>
      <c r="Y201" s="4">
        <v>3.27</v>
      </c>
      <c r="AF201" s="183"/>
      <c r="AI201" s="3"/>
    </row>
    <row r="202" spans="1:35" x14ac:dyDescent="0.2">
      <c r="A202" s="7">
        <f t="shared" si="27"/>
        <v>42248</v>
      </c>
      <c r="B202" s="7">
        <f t="shared" si="29"/>
        <v>42278</v>
      </c>
      <c r="C202" s="7">
        <v>42289</v>
      </c>
      <c r="D202">
        <v>-0.67</v>
      </c>
      <c r="E202">
        <v>1.8</v>
      </c>
      <c r="F202">
        <v>3.4</v>
      </c>
      <c r="G202">
        <v>2.6</v>
      </c>
      <c r="H202" s="4">
        <f t="shared" si="30"/>
        <v>3</v>
      </c>
      <c r="I202" s="4"/>
      <c r="J202" s="4">
        <f t="shared" si="31"/>
        <v>3.67</v>
      </c>
      <c r="K202" s="15" t="e">
        <f>NA()</f>
        <v>#N/A</v>
      </c>
      <c r="L202" s="4">
        <f t="shared" si="28"/>
        <v>3.67</v>
      </c>
      <c r="M202" s="4">
        <f t="shared" si="32"/>
        <v>-0.66999999999999993</v>
      </c>
      <c r="N202" s="4"/>
      <c r="P202" s="184">
        <f t="shared" si="33"/>
        <v>39722</v>
      </c>
      <c r="Q202" s="184">
        <v>39744</v>
      </c>
      <c r="R202" s="182">
        <v>8.25</v>
      </c>
      <c r="S202" s="182">
        <f t="shared" si="34"/>
        <v>4.5199999999999996</v>
      </c>
      <c r="T202" s="182">
        <f t="shared" si="35"/>
        <v>3.7300000000000004</v>
      </c>
      <c r="V202" s="3">
        <v>42461</v>
      </c>
      <c r="X202" s="3">
        <v>42461</v>
      </c>
      <c r="Y202" s="4">
        <v>3.36</v>
      </c>
      <c r="AF202" s="183"/>
      <c r="AI202" s="3"/>
    </row>
    <row r="203" spans="1:35" x14ac:dyDescent="0.2">
      <c r="A203" s="7">
        <f t="shared" si="27"/>
        <v>42248</v>
      </c>
      <c r="B203" s="7">
        <f t="shared" si="29"/>
        <v>42278</v>
      </c>
      <c r="C203" s="7">
        <v>42290</v>
      </c>
      <c r="D203">
        <v>-0.67</v>
      </c>
      <c r="E203">
        <v>1.8</v>
      </c>
      <c r="F203">
        <v>3.4</v>
      </c>
      <c r="G203">
        <v>2.6</v>
      </c>
      <c r="H203" s="4">
        <f t="shared" si="30"/>
        <v>3</v>
      </c>
      <c r="I203" s="4"/>
      <c r="J203" s="4">
        <f t="shared" si="31"/>
        <v>3.67</v>
      </c>
      <c r="K203" s="15" t="e">
        <f>NA()</f>
        <v>#N/A</v>
      </c>
      <c r="L203" s="4">
        <f t="shared" si="28"/>
        <v>3.67</v>
      </c>
      <c r="M203" s="4">
        <f t="shared" si="32"/>
        <v>-0.66999999999999993</v>
      </c>
      <c r="N203" s="4"/>
      <c r="P203" s="184">
        <f t="shared" si="33"/>
        <v>39722</v>
      </c>
      <c r="Q203" s="184">
        <v>39745</v>
      </c>
      <c r="R203" s="182">
        <v>8.25</v>
      </c>
      <c r="S203" s="182">
        <f t="shared" si="34"/>
        <v>4.5199999999999996</v>
      </c>
      <c r="T203" s="182">
        <f t="shared" si="35"/>
        <v>3.7300000000000004</v>
      </c>
      <c r="V203" s="3">
        <v>42491</v>
      </c>
      <c r="X203" s="3">
        <v>42491</v>
      </c>
      <c r="Y203" s="4">
        <v>3.43</v>
      </c>
      <c r="AF203" s="183"/>
      <c r="AI203" s="3"/>
    </row>
    <row r="204" spans="1:35" x14ac:dyDescent="0.2">
      <c r="A204" s="7">
        <f t="shared" si="27"/>
        <v>42248</v>
      </c>
      <c r="B204" s="7">
        <f t="shared" si="29"/>
        <v>42278</v>
      </c>
      <c r="C204" s="7">
        <v>42291</v>
      </c>
      <c r="D204">
        <v>-0.67</v>
      </c>
      <c r="E204">
        <v>1.8</v>
      </c>
      <c r="F204">
        <v>3.4</v>
      </c>
      <c r="G204">
        <v>2.6</v>
      </c>
      <c r="H204" s="4">
        <f t="shared" si="30"/>
        <v>3</v>
      </c>
      <c r="I204" s="4"/>
      <c r="J204" s="4">
        <f t="shared" si="31"/>
        <v>3.67</v>
      </c>
      <c r="K204" s="15" t="e">
        <f>NA()</f>
        <v>#N/A</v>
      </c>
      <c r="L204" s="4">
        <f t="shared" si="28"/>
        <v>3.67</v>
      </c>
      <c r="M204" s="4">
        <f t="shared" si="32"/>
        <v>-0.66999999999999993</v>
      </c>
      <c r="N204" s="4"/>
      <c r="P204" s="184">
        <f t="shared" si="33"/>
        <v>39722</v>
      </c>
      <c r="Q204" s="184">
        <v>39746</v>
      </c>
      <c r="R204" s="182">
        <v>8.25</v>
      </c>
      <c r="S204" s="182">
        <f t="shared" si="34"/>
        <v>4.5199999999999996</v>
      </c>
      <c r="T204" s="182">
        <f t="shared" si="35"/>
        <v>3.7300000000000004</v>
      </c>
      <c r="V204" s="3">
        <v>42522</v>
      </c>
      <c r="X204" s="3">
        <v>42522</v>
      </c>
      <c r="Y204" s="4">
        <v>3.42</v>
      </c>
      <c r="AF204" s="183"/>
      <c r="AI204" s="3"/>
    </row>
    <row r="205" spans="1:35" x14ac:dyDescent="0.2">
      <c r="A205" s="7">
        <f t="shared" si="27"/>
        <v>42248</v>
      </c>
      <c r="B205" s="7">
        <f t="shared" si="29"/>
        <v>42278</v>
      </c>
      <c r="C205" s="7">
        <v>42292</v>
      </c>
      <c r="D205">
        <v>-0.67</v>
      </c>
      <c r="E205">
        <v>1.8</v>
      </c>
      <c r="F205">
        <v>3.4</v>
      </c>
      <c r="G205">
        <v>2.6</v>
      </c>
      <c r="H205" s="4">
        <f t="shared" si="30"/>
        <v>3</v>
      </c>
      <c r="I205" s="4"/>
      <c r="J205" s="4">
        <f t="shared" si="31"/>
        <v>3.67</v>
      </c>
      <c r="K205" s="15" t="e">
        <f>NA()</f>
        <v>#N/A</v>
      </c>
      <c r="L205" s="4">
        <f t="shared" si="28"/>
        <v>3.67</v>
      </c>
      <c r="M205" s="4">
        <f t="shared" si="32"/>
        <v>-0.66999999999999993</v>
      </c>
      <c r="N205" s="4"/>
      <c r="P205" s="184">
        <f t="shared" si="33"/>
        <v>39722</v>
      </c>
      <c r="Q205" s="184">
        <v>39747</v>
      </c>
      <c r="R205" s="182">
        <v>8.25</v>
      </c>
      <c r="S205" s="182">
        <f t="shared" si="34"/>
        <v>4.5199999999999996</v>
      </c>
      <c r="T205" s="182">
        <f t="shared" si="35"/>
        <v>3.7300000000000004</v>
      </c>
      <c r="V205" s="3">
        <v>42552</v>
      </c>
      <c r="X205" s="3">
        <v>42552</v>
      </c>
      <c r="Y205" s="4">
        <v>3.55</v>
      </c>
      <c r="AF205" s="183"/>
      <c r="AI205" s="3"/>
    </row>
    <row r="206" spans="1:35" x14ac:dyDescent="0.2">
      <c r="A206" s="7">
        <f t="shared" si="27"/>
        <v>42248</v>
      </c>
      <c r="B206" s="7">
        <f t="shared" si="29"/>
        <v>42278</v>
      </c>
      <c r="C206" s="7">
        <v>42293</v>
      </c>
      <c r="D206">
        <v>-0.67</v>
      </c>
      <c r="E206">
        <v>1.8</v>
      </c>
      <c r="F206">
        <v>3.4</v>
      </c>
      <c r="G206">
        <v>2.6</v>
      </c>
      <c r="H206" s="4">
        <f t="shared" si="30"/>
        <v>3</v>
      </c>
      <c r="I206" s="4"/>
      <c r="J206" s="4">
        <f t="shared" si="31"/>
        <v>3.67</v>
      </c>
      <c r="K206" s="15" t="e">
        <f>NA()</f>
        <v>#N/A</v>
      </c>
      <c r="L206" s="4">
        <f t="shared" si="28"/>
        <v>3.67</v>
      </c>
      <c r="M206" s="4">
        <f t="shared" si="32"/>
        <v>-0.66999999999999993</v>
      </c>
      <c r="N206" s="4"/>
      <c r="P206" s="184">
        <f t="shared" si="33"/>
        <v>39722</v>
      </c>
      <c r="Q206" s="184">
        <v>39748</v>
      </c>
      <c r="R206" s="182">
        <v>8.25</v>
      </c>
      <c r="S206" s="182">
        <f t="shared" si="34"/>
        <v>4.5199999999999996</v>
      </c>
      <c r="T206" s="182">
        <f t="shared" si="35"/>
        <v>3.7300000000000004</v>
      </c>
      <c r="V206" s="3">
        <v>42583</v>
      </c>
      <c r="X206" s="3">
        <v>42583</v>
      </c>
      <c r="Y206" s="4">
        <v>3.5</v>
      </c>
      <c r="AF206" s="183"/>
      <c r="AI206" s="3"/>
    </row>
    <row r="207" spans="1:35" x14ac:dyDescent="0.2">
      <c r="A207" s="7">
        <f t="shared" si="27"/>
        <v>42248</v>
      </c>
      <c r="B207" s="7">
        <f t="shared" si="29"/>
        <v>42278</v>
      </c>
      <c r="C207" s="7">
        <v>42296</v>
      </c>
      <c r="D207">
        <v>-0.67</v>
      </c>
      <c r="E207">
        <v>1.8</v>
      </c>
      <c r="F207">
        <v>3.4</v>
      </c>
      <c r="G207">
        <v>2.6</v>
      </c>
      <c r="H207" s="4">
        <f t="shared" si="30"/>
        <v>3</v>
      </c>
      <c r="I207" s="4"/>
      <c r="J207" s="4">
        <f t="shared" si="31"/>
        <v>3.67</v>
      </c>
      <c r="K207" s="15" t="e">
        <f>NA()</f>
        <v>#N/A</v>
      </c>
      <c r="L207" s="4">
        <f t="shared" si="28"/>
        <v>3.67</v>
      </c>
      <c r="M207" s="4">
        <f t="shared" si="32"/>
        <v>-0.66999999999999993</v>
      </c>
      <c r="N207" s="4"/>
      <c r="P207" s="184">
        <f t="shared" si="33"/>
        <v>39722</v>
      </c>
      <c r="Q207" s="184">
        <v>39749</v>
      </c>
      <c r="R207" s="182">
        <v>8.25</v>
      </c>
      <c r="S207" s="182">
        <f t="shared" si="34"/>
        <v>4.5199999999999996</v>
      </c>
      <c r="T207" s="182">
        <f t="shared" si="35"/>
        <v>3.7300000000000004</v>
      </c>
      <c r="V207" s="3">
        <v>42614</v>
      </c>
      <c r="X207" s="3">
        <v>42614</v>
      </c>
      <c r="Y207" s="4">
        <v>3.52</v>
      </c>
      <c r="AF207" s="183"/>
      <c r="AI207" s="3"/>
    </row>
    <row r="208" spans="1:35" x14ac:dyDescent="0.2">
      <c r="A208" s="7">
        <f t="shared" si="27"/>
        <v>42248</v>
      </c>
      <c r="B208" s="7">
        <f t="shared" si="29"/>
        <v>42278</v>
      </c>
      <c r="C208" s="7">
        <v>42297</v>
      </c>
      <c r="D208">
        <v>-0.67</v>
      </c>
      <c r="E208">
        <v>1.8</v>
      </c>
      <c r="F208">
        <v>3.4</v>
      </c>
      <c r="G208">
        <v>2.6</v>
      </c>
      <c r="H208" s="4">
        <f t="shared" si="30"/>
        <v>3</v>
      </c>
      <c r="I208" s="4"/>
      <c r="J208" s="4">
        <f t="shared" si="31"/>
        <v>3.67</v>
      </c>
      <c r="K208" s="15" t="e">
        <f>NA()</f>
        <v>#N/A</v>
      </c>
      <c r="L208" s="4">
        <f t="shared" si="28"/>
        <v>3.67</v>
      </c>
      <c r="M208" s="4">
        <f t="shared" si="32"/>
        <v>-0.66999999999999993</v>
      </c>
      <c r="N208" s="4"/>
      <c r="P208" s="184">
        <f t="shared" si="33"/>
        <v>39722</v>
      </c>
      <c r="Q208" s="184">
        <v>39750</v>
      </c>
      <c r="R208" s="182">
        <v>8.25</v>
      </c>
      <c r="S208" s="182">
        <f t="shared" si="34"/>
        <v>4.5199999999999996</v>
      </c>
      <c r="T208" s="182">
        <f t="shared" si="35"/>
        <v>3.7300000000000004</v>
      </c>
      <c r="V208" s="3">
        <v>42644</v>
      </c>
      <c r="X208" s="3">
        <v>42644</v>
      </c>
      <c r="Y208" s="4">
        <v>3.55</v>
      </c>
      <c r="AF208" s="183"/>
      <c r="AI208" s="3"/>
    </row>
    <row r="209" spans="1:35" x14ac:dyDescent="0.2">
      <c r="A209" s="7">
        <f t="shared" si="27"/>
        <v>42248</v>
      </c>
      <c r="B209" s="7">
        <f t="shared" si="29"/>
        <v>42278</v>
      </c>
      <c r="C209" s="7">
        <v>42298</v>
      </c>
      <c r="D209">
        <v>-0.67</v>
      </c>
      <c r="E209">
        <v>1.8</v>
      </c>
      <c r="F209">
        <v>3.4</v>
      </c>
      <c r="G209">
        <v>2.6</v>
      </c>
      <c r="H209" s="4">
        <f t="shared" si="30"/>
        <v>3</v>
      </c>
      <c r="I209" s="4"/>
      <c r="J209" s="4">
        <f t="shared" si="31"/>
        <v>3.67</v>
      </c>
      <c r="K209" s="15" t="e">
        <f>NA()</f>
        <v>#N/A</v>
      </c>
      <c r="L209" s="4">
        <f t="shared" si="28"/>
        <v>3.67</v>
      </c>
      <c r="M209" s="4">
        <f t="shared" si="32"/>
        <v>-0.66999999999999993</v>
      </c>
      <c r="N209" s="4"/>
      <c r="P209" s="184">
        <f t="shared" si="33"/>
        <v>39722</v>
      </c>
      <c r="Q209" s="184">
        <v>39751</v>
      </c>
      <c r="R209" s="182">
        <v>8.25</v>
      </c>
      <c r="S209" s="182">
        <f t="shared" si="34"/>
        <v>4.5199999999999996</v>
      </c>
      <c r="T209" s="182">
        <f t="shared" si="35"/>
        <v>3.7300000000000004</v>
      </c>
      <c r="V209" s="3">
        <v>42675</v>
      </c>
      <c r="X209" s="3">
        <v>42675</v>
      </c>
      <c r="Y209" s="4">
        <v>3.96</v>
      </c>
      <c r="AF209" s="183"/>
      <c r="AI209" s="3"/>
    </row>
    <row r="210" spans="1:35" x14ac:dyDescent="0.2">
      <c r="A210" s="7">
        <f t="shared" si="27"/>
        <v>42248</v>
      </c>
      <c r="B210" s="7">
        <f t="shared" si="29"/>
        <v>42278</v>
      </c>
      <c r="C210" s="7">
        <v>42299</v>
      </c>
      <c r="D210">
        <v>-0.67</v>
      </c>
      <c r="E210">
        <v>1.8</v>
      </c>
      <c r="F210">
        <v>3.4</v>
      </c>
      <c r="G210">
        <v>2.6</v>
      </c>
      <c r="H210" s="4">
        <f t="shared" si="30"/>
        <v>3</v>
      </c>
      <c r="I210" s="4"/>
      <c r="J210" s="4">
        <f t="shared" si="31"/>
        <v>3.67</v>
      </c>
      <c r="K210" s="15" t="e">
        <f>NA()</f>
        <v>#N/A</v>
      </c>
      <c r="L210" s="4">
        <f t="shared" si="28"/>
        <v>3.67</v>
      </c>
      <c r="M210" s="4">
        <f t="shared" si="32"/>
        <v>-0.66999999999999993</v>
      </c>
      <c r="N210" s="4"/>
      <c r="P210" s="184">
        <f t="shared" si="33"/>
        <v>39722</v>
      </c>
      <c r="Q210" s="184">
        <v>39752</v>
      </c>
      <c r="R210" s="182">
        <v>8.25</v>
      </c>
      <c r="S210" s="182">
        <f t="shared" si="34"/>
        <v>4.5199999999999996</v>
      </c>
      <c r="T210" s="182">
        <f t="shared" si="35"/>
        <v>3.7300000000000004</v>
      </c>
      <c r="V210" s="3">
        <v>42705</v>
      </c>
      <c r="X210" s="3">
        <v>42705</v>
      </c>
      <c r="Y210" s="4">
        <v>4.13</v>
      </c>
      <c r="AF210" s="183"/>
      <c r="AI210" s="3"/>
    </row>
    <row r="211" spans="1:35" x14ac:dyDescent="0.2">
      <c r="A211" s="7">
        <f t="shared" si="27"/>
        <v>42248</v>
      </c>
      <c r="B211" s="7">
        <f t="shared" si="29"/>
        <v>42278</v>
      </c>
      <c r="C211" s="7">
        <v>42300</v>
      </c>
      <c r="D211">
        <v>-0.67</v>
      </c>
      <c r="E211">
        <v>1.8</v>
      </c>
      <c r="F211">
        <v>3.4</v>
      </c>
      <c r="G211">
        <v>2.6</v>
      </c>
      <c r="H211" s="4">
        <f t="shared" si="30"/>
        <v>3</v>
      </c>
      <c r="I211" s="4"/>
      <c r="J211" s="4">
        <f t="shared" si="31"/>
        <v>3.67</v>
      </c>
      <c r="K211" s="15" t="e">
        <f>NA()</f>
        <v>#N/A</v>
      </c>
      <c r="L211" s="4">
        <f t="shared" si="28"/>
        <v>3.67</v>
      </c>
      <c r="M211" s="4">
        <f t="shared" si="32"/>
        <v>-0.66999999999999993</v>
      </c>
      <c r="N211" s="4"/>
      <c r="P211" s="184">
        <f t="shared" si="33"/>
        <v>39753</v>
      </c>
      <c r="Q211" s="184">
        <v>39753</v>
      </c>
      <c r="R211" s="182">
        <v>8.25</v>
      </c>
      <c r="S211" s="182">
        <f t="shared" si="34"/>
        <v>4.51</v>
      </c>
      <c r="T211" s="182">
        <f t="shared" si="35"/>
        <v>3.74</v>
      </c>
      <c r="V211" s="3">
        <v>42736</v>
      </c>
      <c r="X211" s="3">
        <v>42736</v>
      </c>
      <c r="Y211" s="4">
        <v>4.2300000000000004</v>
      </c>
      <c r="AF211" s="183"/>
      <c r="AI211" s="3"/>
    </row>
    <row r="212" spans="1:35" x14ac:dyDescent="0.2">
      <c r="A212" s="7">
        <f t="shared" si="27"/>
        <v>42248</v>
      </c>
      <c r="B212" s="7">
        <f t="shared" si="29"/>
        <v>42278</v>
      </c>
      <c r="C212" s="7">
        <v>42303</v>
      </c>
      <c r="D212">
        <v>-0.67</v>
      </c>
      <c r="E212">
        <v>1.8</v>
      </c>
      <c r="F212">
        <v>3.4</v>
      </c>
      <c r="G212">
        <v>2.6</v>
      </c>
      <c r="H212" s="4">
        <f t="shared" si="30"/>
        <v>3</v>
      </c>
      <c r="I212" s="4"/>
      <c r="J212" s="4">
        <f t="shared" si="31"/>
        <v>3.67</v>
      </c>
      <c r="K212" s="15" t="e">
        <f>NA()</f>
        <v>#N/A</v>
      </c>
      <c r="L212" s="4">
        <f t="shared" si="28"/>
        <v>3.67</v>
      </c>
      <c r="M212" s="4">
        <f t="shared" si="32"/>
        <v>-0.66999999999999993</v>
      </c>
      <c r="N212" s="4"/>
      <c r="P212" s="184">
        <f t="shared" si="33"/>
        <v>39753</v>
      </c>
      <c r="Q212" s="184">
        <v>39754</v>
      </c>
      <c r="R212" s="182">
        <v>8.25</v>
      </c>
      <c r="S212" s="182">
        <f t="shared" si="34"/>
        <v>4.51</v>
      </c>
      <c r="T212" s="182">
        <f t="shared" si="35"/>
        <v>3.74</v>
      </c>
      <c r="V212" s="3">
        <v>42767</v>
      </c>
      <c r="X212" s="3">
        <v>42767</v>
      </c>
      <c r="Y212" s="4">
        <v>4.09</v>
      </c>
      <c r="AF212" s="183"/>
      <c r="AI212" s="3"/>
    </row>
    <row r="213" spans="1:35" x14ac:dyDescent="0.2">
      <c r="A213" s="7">
        <f t="shared" si="27"/>
        <v>42248</v>
      </c>
      <c r="B213" s="7">
        <f t="shared" si="29"/>
        <v>42278</v>
      </c>
      <c r="C213" s="7">
        <v>42304</v>
      </c>
      <c r="D213">
        <v>-0.67</v>
      </c>
      <c r="E213">
        <v>1.8</v>
      </c>
      <c r="F213">
        <v>3.4</v>
      </c>
      <c r="G213">
        <v>2.6</v>
      </c>
      <c r="H213" s="4">
        <f t="shared" si="30"/>
        <v>3</v>
      </c>
      <c r="I213" s="4"/>
      <c r="J213" s="4">
        <f t="shared" si="31"/>
        <v>3.67</v>
      </c>
      <c r="K213" s="15" t="e">
        <f>NA()</f>
        <v>#N/A</v>
      </c>
      <c r="L213" s="4">
        <f t="shared" si="28"/>
        <v>3.67</v>
      </c>
      <c r="M213" s="4">
        <f t="shared" si="32"/>
        <v>-0.66999999999999993</v>
      </c>
      <c r="N213" s="4"/>
      <c r="P213" s="184">
        <f t="shared" si="33"/>
        <v>39753</v>
      </c>
      <c r="Q213" s="184">
        <v>39755</v>
      </c>
      <c r="R213" s="182">
        <v>8.25</v>
      </c>
      <c r="S213" s="182">
        <f t="shared" si="34"/>
        <v>4.51</v>
      </c>
      <c r="T213" s="182">
        <f t="shared" si="35"/>
        <v>3.74</v>
      </c>
      <c r="V213" s="3">
        <v>42795</v>
      </c>
      <c r="X213" s="3">
        <v>42795</v>
      </c>
      <c r="Y213" s="4">
        <v>3.99</v>
      </c>
      <c r="AF213" s="183"/>
      <c r="AI213" s="3"/>
    </row>
    <row r="214" spans="1:35" x14ac:dyDescent="0.2">
      <c r="A214" s="7">
        <f t="shared" si="27"/>
        <v>42248</v>
      </c>
      <c r="B214" s="7">
        <f t="shared" si="29"/>
        <v>42278</v>
      </c>
      <c r="C214" s="7">
        <v>42305</v>
      </c>
      <c r="D214">
        <v>-0.67</v>
      </c>
      <c r="E214">
        <v>1.8</v>
      </c>
      <c r="F214">
        <v>3.4</v>
      </c>
      <c r="G214">
        <v>2.6</v>
      </c>
      <c r="H214" s="4">
        <f t="shared" si="30"/>
        <v>3</v>
      </c>
      <c r="I214" s="4"/>
      <c r="J214" s="4">
        <f t="shared" si="31"/>
        <v>3.67</v>
      </c>
      <c r="K214" s="15" t="e">
        <f>NA()</f>
        <v>#N/A</v>
      </c>
      <c r="L214" s="4">
        <f t="shared" si="28"/>
        <v>3.67</v>
      </c>
      <c r="M214" s="4">
        <f t="shared" si="32"/>
        <v>-0.66999999999999993</v>
      </c>
      <c r="N214" s="4"/>
      <c r="P214" s="184">
        <f t="shared" si="33"/>
        <v>39753</v>
      </c>
      <c r="Q214" s="184">
        <v>39756</v>
      </c>
      <c r="R214" s="182">
        <v>8.25</v>
      </c>
      <c r="S214" s="182">
        <f t="shared" si="34"/>
        <v>4.51</v>
      </c>
      <c r="T214" s="182">
        <f t="shared" si="35"/>
        <v>3.74</v>
      </c>
      <c r="V214" s="3">
        <v>42826</v>
      </c>
      <c r="X214" s="3">
        <v>42826</v>
      </c>
      <c r="Y214" s="4">
        <v>3.91</v>
      </c>
      <c r="AF214" s="183"/>
      <c r="AI214" s="3"/>
    </row>
    <row r="215" spans="1:35" x14ac:dyDescent="0.2">
      <c r="A215" s="7">
        <f t="shared" si="27"/>
        <v>42248</v>
      </c>
      <c r="B215" s="7">
        <f t="shared" si="29"/>
        <v>42278</v>
      </c>
      <c r="C215" s="7">
        <v>42306</v>
      </c>
      <c r="D215">
        <v>-0.67</v>
      </c>
      <c r="E215">
        <v>1.8</v>
      </c>
      <c r="F215">
        <v>3.4</v>
      </c>
      <c r="G215">
        <v>2.6</v>
      </c>
      <c r="H215" s="4">
        <f t="shared" si="30"/>
        <v>3</v>
      </c>
      <c r="I215" s="4"/>
      <c r="J215" s="4">
        <f t="shared" si="31"/>
        <v>3.67</v>
      </c>
      <c r="K215" s="15" t="e">
        <f>NA()</f>
        <v>#N/A</v>
      </c>
      <c r="L215" s="4">
        <f t="shared" si="28"/>
        <v>3.67</v>
      </c>
      <c r="M215" s="4">
        <f t="shared" si="32"/>
        <v>-0.66999999999999993</v>
      </c>
      <c r="N215" s="4"/>
      <c r="P215" s="184">
        <f t="shared" si="33"/>
        <v>39753</v>
      </c>
      <c r="Q215" s="184">
        <v>39757</v>
      </c>
      <c r="R215" s="182">
        <v>8.25</v>
      </c>
      <c r="S215" s="182">
        <f t="shared" si="34"/>
        <v>4.51</v>
      </c>
      <c r="T215" s="182">
        <f t="shared" si="35"/>
        <v>3.74</v>
      </c>
      <c r="V215" s="3">
        <v>42856</v>
      </c>
      <c r="X215" s="3">
        <v>42856</v>
      </c>
      <c r="Y215" s="4">
        <v>3.91</v>
      </c>
      <c r="AF215" s="183"/>
      <c r="AI215" s="3"/>
    </row>
    <row r="216" spans="1:35" x14ac:dyDescent="0.2">
      <c r="A216" s="7">
        <f t="shared" si="27"/>
        <v>42248</v>
      </c>
      <c r="B216" s="7">
        <f t="shared" si="29"/>
        <v>42278</v>
      </c>
      <c r="C216" s="7">
        <v>42307</v>
      </c>
      <c r="D216">
        <v>-0.67</v>
      </c>
      <c r="E216">
        <v>1.8</v>
      </c>
      <c r="F216">
        <v>3.4</v>
      </c>
      <c r="G216">
        <v>2.6</v>
      </c>
      <c r="H216" s="4">
        <f t="shared" si="30"/>
        <v>3</v>
      </c>
      <c r="I216" s="4"/>
      <c r="J216" s="4">
        <f t="shared" si="31"/>
        <v>3.67</v>
      </c>
      <c r="K216" s="15" t="e">
        <f>NA()</f>
        <v>#N/A</v>
      </c>
      <c r="L216" s="4">
        <f t="shared" si="28"/>
        <v>3.67</v>
      </c>
      <c r="M216" s="4">
        <f t="shared" si="32"/>
        <v>-0.66999999999999993</v>
      </c>
      <c r="N216" s="4"/>
      <c r="P216" s="184">
        <f t="shared" si="33"/>
        <v>39753</v>
      </c>
      <c r="Q216" s="184">
        <v>39758</v>
      </c>
      <c r="R216" s="182">
        <v>8.25</v>
      </c>
      <c r="S216" s="182">
        <f t="shared" si="34"/>
        <v>4.51</v>
      </c>
      <c r="T216" s="182">
        <f t="shared" si="35"/>
        <v>3.74</v>
      </c>
      <c r="V216" s="3">
        <v>42887</v>
      </c>
      <c r="X216" s="3">
        <v>42887</v>
      </c>
      <c r="Y216" s="4">
        <v>3.86</v>
      </c>
      <c r="AF216" s="183"/>
      <c r="AI216" s="3"/>
    </row>
    <row r="217" spans="1:35" x14ac:dyDescent="0.2">
      <c r="A217" s="7">
        <f t="shared" si="27"/>
        <v>42278</v>
      </c>
      <c r="B217" s="7">
        <f t="shared" si="29"/>
        <v>42309</v>
      </c>
      <c r="C217" s="7">
        <v>42311</v>
      </c>
      <c r="D217">
        <v>-0.43</v>
      </c>
      <c r="E217">
        <v>1.8</v>
      </c>
      <c r="F217">
        <v>3.4</v>
      </c>
      <c r="G217">
        <v>2.6</v>
      </c>
      <c r="H217" s="4">
        <f t="shared" si="30"/>
        <v>3</v>
      </c>
      <c r="I217" s="4"/>
      <c r="J217" s="4">
        <f t="shared" si="31"/>
        <v>3.43</v>
      </c>
      <c r="K217" s="15" t="e">
        <f>NA()</f>
        <v>#N/A</v>
      </c>
      <c r="L217" s="4">
        <f t="shared" si="28"/>
        <v>3.43</v>
      </c>
      <c r="M217" s="4">
        <f t="shared" si="32"/>
        <v>-0.43000000000000016</v>
      </c>
      <c r="N217" s="4"/>
      <c r="P217" s="184">
        <f t="shared" si="33"/>
        <v>39753</v>
      </c>
      <c r="Q217" s="184">
        <v>39759</v>
      </c>
      <c r="R217" s="182">
        <v>8.25</v>
      </c>
      <c r="S217" s="182">
        <f t="shared" si="34"/>
        <v>4.51</v>
      </c>
      <c r="T217" s="182">
        <f t="shared" si="35"/>
        <v>3.74</v>
      </c>
      <c r="V217" s="3">
        <v>42917</v>
      </c>
      <c r="X217" s="3">
        <v>42917</v>
      </c>
      <c r="Y217" s="4">
        <v>3.95</v>
      </c>
      <c r="AF217" s="183"/>
      <c r="AI217" s="3"/>
    </row>
    <row r="218" spans="1:35" x14ac:dyDescent="0.2">
      <c r="A218" s="7">
        <f t="shared" si="27"/>
        <v>42278</v>
      </c>
      <c r="B218" s="7">
        <f t="shared" si="29"/>
        <v>42309</v>
      </c>
      <c r="C218" s="7">
        <v>42312</v>
      </c>
      <c r="D218">
        <v>-0.43</v>
      </c>
      <c r="E218">
        <v>1.8</v>
      </c>
      <c r="F218">
        <v>3.4</v>
      </c>
      <c r="G218">
        <v>2.6</v>
      </c>
      <c r="H218" s="4">
        <f t="shared" si="30"/>
        <v>3</v>
      </c>
      <c r="I218" s="4"/>
      <c r="J218" s="4">
        <f t="shared" si="31"/>
        <v>3.43</v>
      </c>
      <c r="K218" s="15" t="e">
        <f>NA()</f>
        <v>#N/A</v>
      </c>
      <c r="L218" s="4">
        <f t="shared" si="28"/>
        <v>3.43</v>
      </c>
      <c r="M218" s="4">
        <f t="shared" si="32"/>
        <v>-0.43000000000000016</v>
      </c>
      <c r="N218" s="4"/>
      <c r="P218" s="184">
        <f t="shared" si="33"/>
        <v>39753</v>
      </c>
      <c r="Q218" s="184">
        <v>39760</v>
      </c>
      <c r="R218" s="182">
        <v>8.25</v>
      </c>
      <c r="S218" s="182">
        <f t="shared" si="34"/>
        <v>4.51</v>
      </c>
      <c r="T218" s="182">
        <f t="shared" si="35"/>
        <v>3.74</v>
      </c>
      <c r="V218" s="3">
        <v>42948</v>
      </c>
      <c r="X218" s="3">
        <v>42948</v>
      </c>
      <c r="Y218" s="4">
        <v>3.89</v>
      </c>
      <c r="AF218" s="183"/>
      <c r="AI218" s="3"/>
    </row>
    <row r="219" spans="1:35" x14ac:dyDescent="0.2">
      <c r="A219" s="7">
        <f t="shared" si="27"/>
        <v>42278</v>
      </c>
      <c r="B219" s="7">
        <f t="shared" si="29"/>
        <v>42309</v>
      </c>
      <c r="C219" s="7">
        <v>42313</v>
      </c>
      <c r="D219">
        <v>-0.43</v>
      </c>
      <c r="E219">
        <v>1.8</v>
      </c>
      <c r="F219">
        <v>3.4</v>
      </c>
      <c r="G219">
        <v>2.6</v>
      </c>
      <c r="H219" s="4">
        <f t="shared" si="30"/>
        <v>3</v>
      </c>
      <c r="I219" s="4"/>
      <c r="J219" s="4">
        <f t="shared" si="31"/>
        <v>3.43</v>
      </c>
      <c r="K219" s="15" t="e">
        <f>NA()</f>
        <v>#N/A</v>
      </c>
      <c r="L219" s="4">
        <f t="shared" si="28"/>
        <v>3.43</v>
      </c>
      <c r="M219" s="4">
        <f t="shared" si="32"/>
        <v>-0.43000000000000016</v>
      </c>
      <c r="N219" s="4"/>
      <c r="P219" s="184">
        <f t="shared" si="33"/>
        <v>39753</v>
      </c>
      <c r="Q219" s="184">
        <v>39761</v>
      </c>
      <c r="R219" s="182">
        <v>8.25</v>
      </c>
      <c r="S219" s="182">
        <f t="shared" si="34"/>
        <v>4.51</v>
      </c>
      <c r="T219" s="182">
        <f t="shared" si="35"/>
        <v>3.74</v>
      </c>
      <c r="V219" s="3">
        <v>42979</v>
      </c>
      <c r="X219" s="3">
        <v>42979</v>
      </c>
      <c r="Y219" s="4">
        <v>3.83</v>
      </c>
      <c r="AF219" s="183"/>
      <c r="AI219" s="3"/>
    </row>
    <row r="220" spans="1:35" x14ac:dyDescent="0.2">
      <c r="A220" s="7">
        <f t="shared" si="27"/>
        <v>42278</v>
      </c>
      <c r="B220" s="7">
        <f t="shared" si="29"/>
        <v>42309</v>
      </c>
      <c r="C220" s="7">
        <v>42314</v>
      </c>
      <c r="D220">
        <v>-0.43</v>
      </c>
      <c r="E220">
        <v>1.8</v>
      </c>
      <c r="F220">
        <v>3.4</v>
      </c>
      <c r="G220">
        <v>2.6</v>
      </c>
      <c r="H220" s="4">
        <f t="shared" si="30"/>
        <v>3</v>
      </c>
      <c r="I220" s="4"/>
      <c r="J220" s="4">
        <f t="shared" si="31"/>
        <v>3.43</v>
      </c>
      <c r="K220" s="15" t="e">
        <f>NA()</f>
        <v>#N/A</v>
      </c>
      <c r="L220" s="4">
        <f t="shared" si="28"/>
        <v>3.43</v>
      </c>
      <c r="M220" s="4">
        <f t="shared" si="32"/>
        <v>-0.43000000000000016</v>
      </c>
      <c r="N220" s="4"/>
      <c r="P220" s="184">
        <f t="shared" si="33"/>
        <v>39753</v>
      </c>
      <c r="Q220" s="184">
        <v>39762</v>
      </c>
      <c r="R220" s="182">
        <v>8.25</v>
      </c>
      <c r="S220" s="182">
        <f t="shared" si="34"/>
        <v>4.51</v>
      </c>
      <c r="T220" s="182">
        <f t="shared" si="35"/>
        <v>3.74</v>
      </c>
      <c r="V220" s="3">
        <v>43009</v>
      </c>
      <c r="X220" s="3">
        <v>43009</v>
      </c>
      <c r="Y220" s="4">
        <v>3.86</v>
      </c>
      <c r="AF220" s="183"/>
      <c r="AI220" s="3"/>
    </row>
    <row r="221" spans="1:35" x14ac:dyDescent="0.2">
      <c r="A221" s="7">
        <f t="shared" si="27"/>
        <v>42278</v>
      </c>
      <c r="B221" s="7">
        <f t="shared" si="29"/>
        <v>42309</v>
      </c>
      <c r="C221" s="7">
        <v>42317</v>
      </c>
      <c r="D221">
        <v>-0.43</v>
      </c>
      <c r="E221">
        <v>1.8</v>
      </c>
      <c r="F221">
        <v>3.4</v>
      </c>
      <c r="G221">
        <v>2.6</v>
      </c>
      <c r="H221" s="4">
        <f t="shared" si="30"/>
        <v>3</v>
      </c>
      <c r="I221" s="4"/>
      <c r="J221" s="4">
        <f t="shared" si="31"/>
        <v>3.43</v>
      </c>
      <c r="K221" s="15" t="e">
        <f>NA()</f>
        <v>#N/A</v>
      </c>
      <c r="L221" s="4">
        <f t="shared" si="28"/>
        <v>3.43</v>
      </c>
      <c r="M221" s="4">
        <f t="shared" si="32"/>
        <v>-0.43000000000000016</v>
      </c>
      <c r="N221" s="4"/>
      <c r="P221" s="184">
        <f t="shared" si="33"/>
        <v>39753</v>
      </c>
      <c r="Q221" s="184">
        <v>39763</v>
      </c>
      <c r="R221" s="182">
        <v>8.25</v>
      </c>
      <c r="S221" s="182">
        <f t="shared" si="34"/>
        <v>4.51</v>
      </c>
      <c r="T221" s="182">
        <f t="shared" si="35"/>
        <v>3.74</v>
      </c>
      <c r="V221" s="3">
        <v>43040</v>
      </c>
      <c r="X221" s="3">
        <v>43040</v>
      </c>
      <c r="Y221" s="4">
        <v>3.83</v>
      </c>
      <c r="AF221" s="183"/>
      <c r="AI221" s="3"/>
    </row>
    <row r="222" spans="1:35" x14ac:dyDescent="0.2">
      <c r="A222" s="7">
        <f t="shared" si="27"/>
        <v>42278</v>
      </c>
      <c r="B222" s="7">
        <f t="shared" si="29"/>
        <v>42309</v>
      </c>
      <c r="C222" s="7">
        <v>42318</v>
      </c>
      <c r="D222">
        <v>-0.43</v>
      </c>
      <c r="E222">
        <v>1.8</v>
      </c>
      <c r="F222">
        <v>3.4</v>
      </c>
      <c r="G222">
        <v>2.6</v>
      </c>
      <c r="H222" s="4">
        <f t="shared" si="30"/>
        <v>3</v>
      </c>
      <c r="I222" s="4"/>
      <c r="J222" s="4">
        <f t="shared" si="31"/>
        <v>3.43</v>
      </c>
      <c r="K222" s="15" t="e">
        <f>NA()</f>
        <v>#N/A</v>
      </c>
      <c r="L222" s="4">
        <f t="shared" si="28"/>
        <v>3.43</v>
      </c>
      <c r="M222" s="4">
        <f t="shared" si="32"/>
        <v>-0.43000000000000016</v>
      </c>
      <c r="N222" s="4"/>
      <c r="P222" s="184">
        <f t="shared" si="33"/>
        <v>39753</v>
      </c>
      <c r="Q222" s="184">
        <v>39764</v>
      </c>
      <c r="R222" s="182">
        <v>8.25</v>
      </c>
      <c r="S222" s="182">
        <f t="shared" si="34"/>
        <v>4.51</v>
      </c>
      <c r="T222" s="182">
        <f t="shared" si="35"/>
        <v>3.74</v>
      </c>
      <c r="V222" s="3">
        <v>43070</v>
      </c>
      <c r="X222" s="3">
        <v>43070</v>
      </c>
      <c r="Y222" s="4">
        <v>3.96</v>
      </c>
      <c r="AF222" s="183"/>
      <c r="AI222" s="3"/>
    </row>
    <row r="223" spans="1:35" x14ac:dyDescent="0.2">
      <c r="A223" s="7">
        <f t="shared" si="27"/>
        <v>42278</v>
      </c>
      <c r="B223" s="7">
        <f t="shared" si="29"/>
        <v>42309</v>
      </c>
      <c r="C223" s="7">
        <v>42319</v>
      </c>
      <c r="D223">
        <v>-0.43</v>
      </c>
      <c r="E223">
        <v>1.8</v>
      </c>
      <c r="F223">
        <v>3.4</v>
      </c>
      <c r="G223">
        <v>2.6</v>
      </c>
      <c r="H223" s="4">
        <f t="shared" si="30"/>
        <v>3</v>
      </c>
      <c r="I223" s="4"/>
      <c r="J223" s="4">
        <f t="shared" si="31"/>
        <v>3.43</v>
      </c>
      <c r="K223" s="15" t="e">
        <f>NA()</f>
        <v>#N/A</v>
      </c>
      <c r="L223" s="4">
        <f t="shared" si="28"/>
        <v>3.43</v>
      </c>
      <c r="M223" s="4">
        <f t="shared" si="32"/>
        <v>-0.43000000000000016</v>
      </c>
      <c r="N223" s="4"/>
      <c r="P223" s="184">
        <f t="shared" si="33"/>
        <v>39753</v>
      </c>
      <c r="Q223" s="184">
        <v>39765</v>
      </c>
      <c r="R223" s="182">
        <v>8.25</v>
      </c>
      <c r="S223" s="182">
        <f t="shared" si="34"/>
        <v>4.51</v>
      </c>
      <c r="T223" s="182">
        <f t="shared" si="35"/>
        <v>3.74</v>
      </c>
      <c r="V223" s="3">
        <v>43101</v>
      </c>
      <c r="X223" s="3">
        <v>43101</v>
      </c>
      <c r="Y223" s="4">
        <v>4.0199999999999996</v>
      </c>
      <c r="AF223" s="183"/>
      <c r="AI223" s="3"/>
    </row>
    <row r="224" spans="1:35" x14ac:dyDescent="0.2">
      <c r="A224" s="7">
        <f t="shared" si="27"/>
        <v>42278</v>
      </c>
      <c r="B224" s="7">
        <f t="shared" si="29"/>
        <v>42309</v>
      </c>
      <c r="C224" s="7">
        <v>42320</v>
      </c>
      <c r="D224">
        <v>-0.43</v>
      </c>
      <c r="E224">
        <v>1.8</v>
      </c>
      <c r="F224">
        <v>3.4</v>
      </c>
      <c r="G224">
        <v>2.6</v>
      </c>
      <c r="H224" s="4">
        <f t="shared" si="30"/>
        <v>3</v>
      </c>
      <c r="I224" s="4"/>
      <c r="J224" s="4">
        <f t="shared" si="31"/>
        <v>3.43</v>
      </c>
      <c r="K224" s="15" t="e">
        <f>NA()</f>
        <v>#N/A</v>
      </c>
      <c r="L224" s="4">
        <f t="shared" si="28"/>
        <v>3.43</v>
      </c>
      <c r="M224" s="4">
        <f t="shared" si="32"/>
        <v>-0.43000000000000016</v>
      </c>
      <c r="N224" s="4"/>
      <c r="P224" s="184">
        <f t="shared" si="33"/>
        <v>39753</v>
      </c>
      <c r="Q224" s="184">
        <v>39766</v>
      </c>
      <c r="R224" s="182">
        <v>8.25</v>
      </c>
      <c r="S224" s="182">
        <f t="shared" si="34"/>
        <v>4.51</v>
      </c>
      <c r="T224" s="182">
        <f t="shared" si="35"/>
        <v>3.74</v>
      </c>
      <c r="V224" s="3">
        <v>43132</v>
      </c>
      <c r="W224" s="4">
        <v>3.9</v>
      </c>
      <c r="X224" s="3">
        <v>43132</v>
      </c>
      <c r="Y224" s="4">
        <v>3.96</v>
      </c>
      <c r="AF224" s="183"/>
      <c r="AI224" s="3"/>
    </row>
    <row r="225" spans="1:35" x14ac:dyDescent="0.2">
      <c r="A225" s="7">
        <f t="shared" si="27"/>
        <v>42278</v>
      </c>
      <c r="B225" s="7">
        <f t="shared" si="29"/>
        <v>42309</v>
      </c>
      <c r="C225" s="7">
        <v>42321</v>
      </c>
      <c r="D225">
        <v>-0.43</v>
      </c>
      <c r="E225">
        <v>1.8</v>
      </c>
      <c r="F225">
        <v>3.4</v>
      </c>
      <c r="G225">
        <v>2.6</v>
      </c>
      <c r="H225" s="4">
        <f t="shared" si="30"/>
        <v>3</v>
      </c>
      <c r="I225" s="4"/>
      <c r="J225" s="4">
        <f t="shared" si="31"/>
        <v>3.43</v>
      </c>
      <c r="K225" s="15" t="e">
        <f>NA()</f>
        <v>#N/A</v>
      </c>
      <c r="L225" s="4">
        <f t="shared" si="28"/>
        <v>3.43</v>
      </c>
      <c r="M225" s="4">
        <f t="shared" si="32"/>
        <v>-0.43000000000000016</v>
      </c>
      <c r="N225" s="4"/>
      <c r="P225" s="184">
        <f t="shared" si="33"/>
        <v>39753</v>
      </c>
      <c r="Q225" s="184">
        <v>39767</v>
      </c>
      <c r="R225" s="182">
        <v>8.25</v>
      </c>
      <c r="S225" s="182">
        <f t="shared" si="34"/>
        <v>4.51</v>
      </c>
      <c r="T225" s="182">
        <f t="shared" si="35"/>
        <v>3.74</v>
      </c>
      <c r="V225" s="3">
        <v>43160</v>
      </c>
      <c r="W225" s="4">
        <v>3.93</v>
      </c>
      <c r="X225" s="3">
        <v>43160</v>
      </c>
      <c r="Y225" s="4">
        <v>3.91</v>
      </c>
      <c r="AF225" s="183"/>
      <c r="AI225" s="3"/>
    </row>
    <row r="226" spans="1:35" x14ac:dyDescent="0.2">
      <c r="A226" s="7">
        <f t="shared" si="27"/>
        <v>42278</v>
      </c>
      <c r="B226" s="7">
        <f t="shared" si="29"/>
        <v>42309</v>
      </c>
      <c r="C226" s="7">
        <v>42325</v>
      </c>
      <c r="D226">
        <v>-0.43</v>
      </c>
      <c r="E226">
        <v>1.8</v>
      </c>
      <c r="F226">
        <v>3.4</v>
      </c>
      <c r="G226">
        <v>2.6</v>
      </c>
      <c r="H226" s="4">
        <f t="shared" si="30"/>
        <v>3</v>
      </c>
      <c r="I226" s="4"/>
      <c r="J226" s="4">
        <f t="shared" si="31"/>
        <v>3.43</v>
      </c>
      <c r="K226" s="15" t="e">
        <f>NA()</f>
        <v>#N/A</v>
      </c>
      <c r="L226" s="4">
        <f t="shared" si="28"/>
        <v>3.43</v>
      </c>
      <c r="M226" s="4">
        <f t="shared" si="32"/>
        <v>-0.43000000000000016</v>
      </c>
      <c r="N226" s="4"/>
      <c r="P226" s="184">
        <f t="shared" si="33"/>
        <v>39753</v>
      </c>
      <c r="Q226" s="184">
        <v>39768</v>
      </c>
      <c r="R226" s="182">
        <v>8.25</v>
      </c>
      <c r="S226" s="182">
        <f t="shared" si="34"/>
        <v>4.51</v>
      </c>
      <c r="T226" s="182">
        <f t="shared" si="35"/>
        <v>3.74</v>
      </c>
      <c r="V226" s="3">
        <v>43191</v>
      </c>
      <c r="W226" s="4">
        <v>3.97</v>
      </c>
      <c r="X226" s="3">
        <v>43191</v>
      </c>
      <c r="Y226" s="4">
        <v>4.03</v>
      </c>
      <c r="AF226" s="183"/>
      <c r="AI226" s="3"/>
    </row>
    <row r="227" spans="1:35" x14ac:dyDescent="0.2">
      <c r="A227" s="7">
        <f t="shared" si="27"/>
        <v>42278</v>
      </c>
      <c r="B227" s="7">
        <f t="shared" si="29"/>
        <v>42309</v>
      </c>
      <c r="C227" s="7">
        <v>42326</v>
      </c>
      <c r="D227">
        <v>-0.43</v>
      </c>
      <c r="E227">
        <v>1.8</v>
      </c>
      <c r="F227">
        <v>3.4</v>
      </c>
      <c r="G227">
        <v>2.6</v>
      </c>
      <c r="H227" s="4">
        <f t="shared" si="30"/>
        <v>3</v>
      </c>
      <c r="I227" s="4"/>
      <c r="J227" s="4">
        <f t="shared" si="31"/>
        <v>3.43</v>
      </c>
      <c r="K227" s="15" t="e">
        <f>NA()</f>
        <v>#N/A</v>
      </c>
      <c r="L227" s="4">
        <f t="shared" si="28"/>
        <v>3.43</v>
      </c>
      <c r="M227" s="4">
        <f t="shared" si="32"/>
        <v>-0.43000000000000016</v>
      </c>
      <c r="N227" s="4"/>
      <c r="P227" s="184">
        <f t="shared" si="33"/>
        <v>39753</v>
      </c>
      <c r="Q227" s="184">
        <v>39769</v>
      </c>
      <c r="R227" s="182">
        <v>8.25</v>
      </c>
      <c r="S227" s="182">
        <f t="shared" si="34"/>
        <v>4.51</v>
      </c>
      <c r="T227" s="182">
        <f t="shared" si="35"/>
        <v>3.74</v>
      </c>
      <c r="V227" s="3">
        <v>43221</v>
      </c>
      <c r="W227" s="4">
        <v>3.87</v>
      </c>
      <c r="X227" s="3">
        <v>43221</v>
      </c>
      <c r="Y227" s="4">
        <v>3.91</v>
      </c>
      <c r="AF227" s="183"/>
      <c r="AI227" s="3"/>
    </row>
    <row r="228" spans="1:35" x14ac:dyDescent="0.2">
      <c r="A228" s="7">
        <f t="shared" si="27"/>
        <v>42278</v>
      </c>
      <c r="B228" s="7">
        <f t="shared" si="29"/>
        <v>42309</v>
      </c>
      <c r="C228" s="7">
        <v>42327</v>
      </c>
      <c r="D228">
        <v>-0.43</v>
      </c>
      <c r="E228">
        <v>1.8</v>
      </c>
      <c r="F228">
        <v>3.4</v>
      </c>
      <c r="G228">
        <v>2.6</v>
      </c>
      <c r="H228" s="4">
        <f t="shared" si="30"/>
        <v>3</v>
      </c>
      <c r="I228" s="4"/>
      <c r="J228" s="4">
        <f t="shared" si="31"/>
        <v>3.43</v>
      </c>
      <c r="K228" s="15" t="e">
        <f>NA()</f>
        <v>#N/A</v>
      </c>
      <c r="L228" s="4">
        <f t="shared" si="28"/>
        <v>3.43</v>
      </c>
      <c r="M228" s="4">
        <f t="shared" si="32"/>
        <v>-0.43000000000000016</v>
      </c>
      <c r="N228" s="4"/>
      <c r="P228" s="184">
        <f t="shared" si="33"/>
        <v>39753</v>
      </c>
      <c r="Q228" s="184">
        <v>39770</v>
      </c>
      <c r="R228" s="182">
        <v>8.25</v>
      </c>
      <c r="S228" s="182">
        <f t="shared" si="34"/>
        <v>4.51</v>
      </c>
      <c r="T228" s="182">
        <f t="shared" si="35"/>
        <v>3.74</v>
      </c>
      <c r="V228" s="3">
        <v>43252</v>
      </c>
      <c r="W228" s="4">
        <v>3.85</v>
      </c>
      <c r="X228" s="3">
        <v>43252</v>
      </c>
      <c r="Y228" s="4">
        <v>3.87</v>
      </c>
      <c r="AF228" s="183"/>
      <c r="AI228" s="3"/>
    </row>
    <row r="229" spans="1:35" x14ac:dyDescent="0.2">
      <c r="A229" s="7">
        <f t="shared" si="27"/>
        <v>42278</v>
      </c>
      <c r="B229" s="7">
        <f t="shared" si="29"/>
        <v>42309</v>
      </c>
      <c r="C229" s="7">
        <v>42328</v>
      </c>
      <c r="D229">
        <v>-0.43</v>
      </c>
      <c r="E229">
        <v>1.8</v>
      </c>
      <c r="F229">
        <v>3.4</v>
      </c>
      <c r="G229">
        <v>2.6</v>
      </c>
      <c r="H229" s="4">
        <f t="shared" si="30"/>
        <v>3</v>
      </c>
      <c r="I229" s="4"/>
      <c r="J229" s="4">
        <f t="shared" si="31"/>
        <v>3.43</v>
      </c>
      <c r="K229" s="15" t="e">
        <f>NA()</f>
        <v>#N/A</v>
      </c>
      <c r="L229" s="4">
        <f t="shared" si="28"/>
        <v>3.43</v>
      </c>
      <c r="M229" s="4">
        <f t="shared" si="32"/>
        <v>-0.43000000000000016</v>
      </c>
      <c r="N229" s="4"/>
      <c r="P229" s="184">
        <f t="shared" si="33"/>
        <v>39753</v>
      </c>
      <c r="Q229" s="184">
        <v>39771</v>
      </c>
      <c r="R229" s="182">
        <v>8.25</v>
      </c>
      <c r="S229" s="182">
        <f t="shared" si="34"/>
        <v>4.51</v>
      </c>
      <c r="T229" s="182">
        <f t="shared" si="35"/>
        <v>3.74</v>
      </c>
      <c r="V229" s="3">
        <v>43282</v>
      </c>
      <c r="W229" s="4">
        <v>3.77</v>
      </c>
      <c r="X229" s="3">
        <v>43282</v>
      </c>
      <c r="Y229" s="4">
        <v>3.82</v>
      </c>
      <c r="AF229" s="183"/>
      <c r="AI229" s="3"/>
    </row>
    <row r="230" spans="1:35" x14ac:dyDescent="0.2">
      <c r="A230" s="7">
        <f t="shared" si="27"/>
        <v>42278</v>
      </c>
      <c r="B230" s="7">
        <f t="shared" si="29"/>
        <v>42309</v>
      </c>
      <c r="C230" s="7">
        <v>42331</v>
      </c>
      <c r="D230">
        <v>-0.43</v>
      </c>
      <c r="E230">
        <v>1.8</v>
      </c>
      <c r="F230">
        <v>3.4</v>
      </c>
      <c r="G230">
        <v>2.6</v>
      </c>
      <c r="H230" s="4">
        <f t="shared" si="30"/>
        <v>3</v>
      </c>
      <c r="I230" s="4"/>
      <c r="J230" s="4">
        <f t="shared" si="31"/>
        <v>3.43</v>
      </c>
      <c r="K230" s="15" t="e">
        <f>NA()</f>
        <v>#N/A</v>
      </c>
      <c r="L230" s="4">
        <f t="shared" si="28"/>
        <v>3.43</v>
      </c>
      <c r="M230" s="4">
        <f t="shared" si="32"/>
        <v>-0.43000000000000016</v>
      </c>
      <c r="N230" s="4"/>
      <c r="P230" s="184">
        <f t="shared" si="33"/>
        <v>39753</v>
      </c>
      <c r="Q230" s="184">
        <v>39772</v>
      </c>
      <c r="R230" s="182">
        <v>8.25</v>
      </c>
      <c r="S230" s="182">
        <f t="shared" si="34"/>
        <v>4.51</v>
      </c>
      <c r="T230" s="182">
        <f t="shared" si="35"/>
        <v>3.74</v>
      </c>
      <c r="V230" s="3">
        <v>43313</v>
      </c>
      <c r="W230" s="4">
        <v>3.72</v>
      </c>
      <c r="X230" s="3">
        <v>43313</v>
      </c>
      <c r="Y230" s="4">
        <v>3.76</v>
      </c>
      <c r="AF230" s="183"/>
      <c r="AI230" s="3"/>
    </row>
    <row r="231" spans="1:35" x14ac:dyDescent="0.2">
      <c r="A231" s="7">
        <f t="shared" si="27"/>
        <v>42278</v>
      </c>
      <c r="B231" s="7">
        <f t="shared" si="29"/>
        <v>42309</v>
      </c>
      <c r="C231" s="7">
        <v>42332</v>
      </c>
      <c r="D231">
        <v>-0.43</v>
      </c>
      <c r="E231">
        <v>1.8</v>
      </c>
      <c r="F231">
        <v>3.4</v>
      </c>
      <c r="G231">
        <v>2.6</v>
      </c>
      <c r="H231" s="4">
        <f t="shared" si="30"/>
        <v>3</v>
      </c>
      <c r="I231" s="4"/>
      <c r="J231" s="4">
        <f t="shared" si="31"/>
        <v>3.43</v>
      </c>
      <c r="K231" s="15" t="e">
        <f>NA()</f>
        <v>#N/A</v>
      </c>
      <c r="L231" s="4">
        <f t="shared" si="28"/>
        <v>3.43</v>
      </c>
      <c r="M231" s="4">
        <f t="shared" si="32"/>
        <v>-0.43000000000000016</v>
      </c>
      <c r="N231" s="4"/>
      <c r="P231" s="184">
        <f t="shared" si="33"/>
        <v>39753</v>
      </c>
      <c r="Q231" s="184">
        <v>39773</v>
      </c>
      <c r="R231" s="182">
        <v>8.25</v>
      </c>
      <c r="S231" s="182">
        <f t="shared" si="34"/>
        <v>4.51</v>
      </c>
      <c r="T231" s="182">
        <f t="shared" si="35"/>
        <v>3.74</v>
      </c>
      <c r="V231" s="3">
        <v>43344</v>
      </c>
      <c r="W231" s="4">
        <v>3.77</v>
      </c>
      <c r="X231" s="3">
        <v>43344</v>
      </c>
      <c r="Y231" s="4">
        <v>3.8</v>
      </c>
      <c r="AF231" s="183"/>
      <c r="AI231" s="3"/>
    </row>
    <row r="232" spans="1:35" x14ac:dyDescent="0.2">
      <c r="A232" s="7">
        <f t="shared" si="27"/>
        <v>42278</v>
      </c>
      <c r="B232" s="7">
        <f t="shared" si="29"/>
        <v>42309</v>
      </c>
      <c r="C232" s="7">
        <v>42333</v>
      </c>
      <c r="D232">
        <v>-0.43</v>
      </c>
      <c r="E232">
        <v>1.8</v>
      </c>
      <c r="F232">
        <v>3.4</v>
      </c>
      <c r="G232">
        <v>2.6</v>
      </c>
      <c r="H232" s="4">
        <f t="shared" si="30"/>
        <v>3</v>
      </c>
      <c r="I232" s="4"/>
      <c r="J232" s="4">
        <f t="shared" si="31"/>
        <v>3.43</v>
      </c>
      <c r="K232" s="15" t="e">
        <f>NA()</f>
        <v>#N/A</v>
      </c>
      <c r="L232" s="4">
        <f t="shared" si="28"/>
        <v>3.43</v>
      </c>
      <c r="M232" s="4">
        <f t="shared" si="32"/>
        <v>-0.43000000000000016</v>
      </c>
      <c r="N232" s="4"/>
      <c r="P232" s="184">
        <f t="shared" si="33"/>
        <v>39753</v>
      </c>
      <c r="Q232" s="184">
        <v>39774</v>
      </c>
      <c r="R232" s="182">
        <v>8.25</v>
      </c>
      <c r="S232" s="182">
        <f t="shared" si="34"/>
        <v>4.51</v>
      </c>
      <c r="T232" s="182">
        <f t="shared" si="35"/>
        <v>3.74</v>
      </c>
      <c r="V232" s="3">
        <v>43374</v>
      </c>
      <c r="W232" s="4">
        <v>3.81</v>
      </c>
      <c r="X232" s="3">
        <v>43374</v>
      </c>
      <c r="Y232" s="4">
        <v>3.83</v>
      </c>
      <c r="AF232" s="183"/>
      <c r="AI232" s="3"/>
    </row>
    <row r="233" spans="1:35" x14ac:dyDescent="0.2">
      <c r="A233" s="7">
        <f t="shared" si="27"/>
        <v>42278</v>
      </c>
      <c r="B233" s="7">
        <f t="shared" si="29"/>
        <v>42309</v>
      </c>
      <c r="C233" s="7">
        <v>42334</v>
      </c>
      <c r="D233">
        <v>-0.43</v>
      </c>
      <c r="E233">
        <v>1.8</v>
      </c>
      <c r="F233">
        <v>3.4</v>
      </c>
      <c r="G233">
        <v>2.6</v>
      </c>
      <c r="H233" s="4">
        <f t="shared" si="30"/>
        <v>3</v>
      </c>
      <c r="I233" s="4"/>
      <c r="J233" s="4">
        <f t="shared" si="31"/>
        <v>3.43</v>
      </c>
      <c r="K233" s="15" t="e">
        <f>NA()</f>
        <v>#N/A</v>
      </c>
      <c r="L233" s="4">
        <f t="shared" si="28"/>
        <v>3.43</v>
      </c>
      <c r="M233" s="4">
        <f t="shared" si="32"/>
        <v>-0.43000000000000016</v>
      </c>
      <c r="N233" s="4"/>
      <c r="P233" s="184">
        <f t="shared" si="33"/>
        <v>39753</v>
      </c>
      <c r="Q233" s="184">
        <v>39775</v>
      </c>
      <c r="R233" s="182">
        <v>8.25</v>
      </c>
      <c r="S233" s="182">
        <f t="shared" si="34"/>
        <v>4.51</v>
      </c>
      <c r="T233" s="182">
        <f t="shared" si="35"/>
        <v>3.74</v>
      </c>
      <c r="V233" s="3">
        <v>43405</v>
      </c>
      <c r="W233" s="4">
        <v>3.92</v>
      </c>
      <c r="X233" s="3">
        <v>43405</v>
      </c>
      <c r="Y233" s="4">
        <v>3.9</v>
      </c>
      <c r="AF233" s="183"/>
      <c r="AI233" s="3"/>
    </row>
    <row r="234" spans="1:35" x14ac:dyDescent="0.2">
      <c r="A234" s="7">
        <f t="shared" si="27"/>
        <v>42278</v>
      </c>
      <c r="B234" s="7">
        <f t="shared" si="29"/>
        <v>42309</v>
      </c>
      <c r="C234" s="7">
        <v>42335</v>
      </c>
      <c r="D234">
        <v>-0.43</v>
      </c>
      <c r="E234">
        <v>1.8</v>
      </c>
      <c r="F234">
        <v>3.4</v>
      </c>
      <c r="G234">
        <v>2.6</v>
      </c>
      <c r="H234" s="4">
        <f t="shared" si="30"/>
        <v>3</v>
      </c>
      <c r="I234" s="4"/>
      <c r="J234" s="4">
        <f t="shared" si="31"/>
        <v>3.43</v>
      </c>
      <c r="K234" s="15" t="e">
        <f>NA()</f>
        <v>#N/A</v>
      </c>
      <c r="L234" s="4">
        <f t="shared" si="28"/>
        <v>3.43</v>
      </c>
      <c r="M234" s="4">
        <f t="shared" si="32"/>
        <v>-0.43000000000000016</v>
      </c>
      <c r="N234" s="4"/>
      <c r="P234" s="184">
        <f t="shared" si="33"/>
        <v>39753</v>
      </c>
      <c r="Q234" s="184">
        <v>39776</v>
      </c>
      <c r="R234" s="182">
        <v>8.25</v>
      </c>
      <c r="S234" s="182">
        <f t="shared" si="34"/>
        <v>4.51</v>
      </c>
      <c r="T234" s="182">
        <f t="shared" si="35"/>
        <v>3.74</v>
      </c>
      <c r="V234" s="3">
        <v>43435</v>
      </c>
      <c r="W234" s="4">
        <v>3.88</v>
      </c>
      <c r="X234" s="3">
        <v>43435</v>
      </c>
      <c r="Y234" s="4">
        <v>3.85</v>
      </c>
      <c r="AF234" s="183"/>
      <c r="AI234" s="3"/>
    </row>
    <row r="235" spans="1:35" x14ac:dyDescent="0.2">
      <c r="A235" s="7">
        <f t="shared" si="27"/>
        <v>42278</v>
      </c>
      <c r="B235" s="7">
        <f t="shared" si="29"/>
        <v>42309</v>
      </c>
      <c r="C235" s="7">
        <v>42338</v>
      </c>
      <c r="D235">
        <v>-0.43</v>
      </c>
      <c r="E235">
        <v>1.8</v>
      </c>
      <c r="F235">
        <v>3.4</v>
      </c>
      <c r="G235">
        <v>2.6</v>
      </c>
      <c r="H235" s="4">
        <f t="shared" si="30"/>
        <v>3</v>
      </c>
      <c r="I235" s="4"/>
      <c r="J235" s="4">
        <f t="shared" si="31"/>
        <v>3.43</v>
      </c>
      <c r="K235" s="15" t="e">
        <f>NA()</f>
        <v>#N/A</v>
      </c>
      <c r="L235" s="4">
        <f t="shared" si="28"/>
        <v>3.43</v>
      </c>
      <c r="M235" s="4">
        <f t="shared" si="32"/>
        <v>-0.43000000000000016</v>
      </c>
      <c r="N235" s="4"/>
      <c r="P235" s="184">
        <f t="shared" si="33"/>
        <v>39753</v>
      </c>
      <c r="Q235" s="184">
        <v>39777</v>
      </c>
      <c r="R235" s="182">
        <v>8.25</v>
      </c>
      <c r="S235" s="182">
        <f t="shared" si="34"/>
        <v>4.51</v>
      </c>
      <c r="T235" s="182">
        <f t="shared" si="35"/>
        <v>3.74</v>
      </c>
      <c r="V235" s="3">
        <v>43466</v>
      </c>
      <c r="W235" s="4">
        <v>4</v>
      </c>
      <c r="X235" s="3">
        <v>43466</v>
      </c>
      <c r="Y235" s="4">
        <v>4</v>
      </c>
      <c r="AF235" s="183"/>
      <c r="AI235" s="3"/>
    </row>
    <row r="236" spans="1:35" x14ac:dyDescent="0.2">
      <c r="A236" s="7">
        <f t="shared" si="27"/>
        <v>42309</v>
      </c>
      <c r="B236" s="7">
        <f t="shared" si="29"/>
        <v>42339</v>
      </c>
      <c r="C236" s="7">
        <v>42339</v>
      </c>
      <c r="D236">
        <v>-0.32</v>
      </c>
      <c r="E236">
        <v>1.8</v>
      </c>
      <c r="F236">
        <v>3.4</v>
      </c>
      <c r="G236">
        <v>2.6</v>
      </c>
      <c r="H236" s="4">
        <f t="shared" si="30"/>
        <v>3</v>
      </c>
      <c r="I236" s="4"/>
      <c r="J236" s="4">
        <f t="shared" si="31"/>
        <v>3.32</v>
      </c>
      <c r="K236" s="15" t="e">
        <f>NA()</f>
        <v>#N/A</v>
      </c>
      <c r="L236" s="4">
        <f t="shared" si="28"/>
        <v>3.32</v>
      </c>
      <c r="M236" s="4">
        <f t="shared" si="32"/>
        <v>-0.31999999999999984</v>
      </c>
      <c r="N236" s="4"/>
      <c r="P236" s="184">
        <f t="shared" si="33"/>
        <v>39753</v>
      </c>
      <c r="Q236" s="184">
        <v>39778</v>
      </c>
      <c r="R236" s="182">
        <v>8.25</v>
      </c>
      <c r="S236" s="182">
        <f t="shared" si="34"/>
        <v>4.51</v>
      </c>
      <c r="T236" s="182">
        <f t="shared" si="35"/>
        <v>3.74</v>
      </c>
      <c r="V236" s="3">
        <v>43497</v>
      </c>
      <c r="W236" s="4">
        <v>4.09</v>
      </c>
      <c r="X236" s="3">
        <v>43497</v>
      </c>
      <c r="Y236" s="4">
        <v>4.18</v>
      </c>
      <c r="AF236" s="183"/>
      <c r="AI236" s="3"/>
    </row>
    <row r="237" spans="1:35" x14ac:dyDescent="0.2">
      <c r="A237" s="7">
        <f t="shared" si="27"/>
        <v>42309</v>
      </c>
      <c r="B237" s="7">
        <f t="shared" si="29"/>
        <v>42339</v>
      </c>
      <c r="C237" s="7">
        <v>42340</v>
      </c>
      <c r="D237">
        <v>-0.32</v>
      </c>
      <c r="E237">
        <v>1.8</v>
      </c>
      <c r="F237">
        <v>3.4</v>
      </c>
      <c r="G237">
        <v>2.6</v>
      </c>
      <c r="H237" s="4">
        <f t="shared" si="30"/>
        <v>3</v>
      </c>
      <c r="I237" s="4"/>
      <c r="J237" s="4">
        <f t="shared" si="31"/>
        <v>3.32</v>
      </c>
      <c r="K237" s="15" t="e">
        <f>NA()</f>
        <v>#N/A</v>
      </c>
      <c r="L237" s="4">
        <f t="shared" si="28"/>
        <v>3.32</v>
      </c>
      <c r="M237" s="4">
        <f t="shared" si="32"/>
        <v>-0.31999999999999984</v>
      </c>
      <c r="N237" s="4"/>
      <c r="P237" s="184">
        <f t="shared" si="33"/>
        <v>39753</v>
      </c>
      <c r="Q237" s="184">
        <v>39779</v>
      </c>
      <c r="R237" s="182">
        <v>8.25</v>
      </c>
      <c r="S237" s="182">
        <f t="shared" si="34"/>
        <v>4.51</v>
      </c>
      <c r="T237" s="182">
        <f t="shared" si="35"/>
        <v>3.74</v>
      </c>
      <c r="V237" s="3">
        <v>43525</v>
      </c>
      <c r="W237" s="4">
        <v>4.07</v>
      </c>
      <c r="X237" s="3">
        <v>43525</v>
      </c>
      <c r="Y237" s="4">
        <v>4.1100000000000003</v>
      </c>
      <c r="AF237" s="183"/>
      <c r="AI237" s="3"/>
    </row>
    <row r="238" spans="1:35" x14ac:dyDescent="0.2">
      <c r="A238" s="7">
        <f t="shared" si="27"/>
        <v>42309</v>
      </c>
      <c r="B238" s="7">
        <f t="shared" si="29"/>
        <v>42339</v>
      </c>
      <c r="C238" s="7">
        <v>42341</v>
      </c>
      <c r="D238">
        <v>-0.32</v>
      </c>
      <c r="E238">
        <v>1.8</v>
      </c>
      <c r="F238">
        <v>3.4</v>
      </c>
      <c r="G238">
        <v>2.6</v>
      </c>
      <c r="H238" s="4">
        <f t="shared" si="30"/>
        <v>3</v>
      </c>
      <c r="I238" s="4"/>
      <c r="J238" s="4">
        <f t="shared" si="31"/>
        <v>3.32</v>
      </c>
      <c r="K238" s="15" t="e">
        <f>NA()</f>
        <v>#N/A</v>
      </c>
      <c r="L238" s="4">
        <f t="shared" si="28"/>
        <v>3.32</v>
      </c>
      <c r="M238" s="4">
        <f t="shared" si="32"/>
        <v>-0.31999999999999984</v>
      </c>
      <c r="N238" s="4"/>
      <c r="P238" s="184">
        <f t="shared" si="33"/>
        <v>39753</v>
      </c>
      <c r="Q238" s="184">
        <v>39780</v>
      </c>
      <c r="R238" s="182">
        <v>8.25</v>
      </c>
      <c r="S238" s="182">
        <f t="shared" si="34"/>
        <v>4.51</v>
      </c>
      <c r="T238" s="182">
        <f t="shared" si="35"/>
        <v>3.74</v>
      </c>
      <c r="V238" s="3">
        <v>43556</v>
      </c>
      <c r="W238" s="4">
        <v>3.95</v>
      </c>
      <c r="X238" s="3">
        <v>43556</v>
      </c>
      <c r="Y238" s="4">
        <v>4</v>
      </c>
      <c r="AF238" s="183"/>
      <c r="AI238" s="3"/>
    </row>
    <row r="239" spans="1:35" x14ac:dyDescent="0.2">
      <c r="A239" s="7">
        <f t="shared" si="27"/>
        <v>42309</v>
      </c>
      <c r="B239" s="7">
        <f t="shared" si="29"/>
        <v>42339</v>
      </c>
      <c r="C239" s="7">
        <v>42342</v>
      </c>
      <c r="D239">
        <v>-0.32</v>
      </c>
      <c r="E239">
        <v>1.8</v>
      </c>
      <c r="F239">
        <v>3.4</v>
      </c>
      <c r="G239">
        <v>2.6</v>
      </c>
      <c r="H239" s="4">
        <f t="shared" si="30"/>
        <v>3</v>
      </c>
      <c r="I239" s="4"/>
      <c r="J239" s="4">
        <f t="shared" si="31"/>
        <v>3.32</v>
      </c>
      <c r="K239" s="15" t="e">
        <f>NA()</f>
        <v>#N/A</v>
      </c>
      <c r="L239" s="4">
        <f t="shared" si="28"/>
        <v>3.32</v>
      </c>
      <c r="M239" s="4">
        <f t="shared" si="32"/>
        <v>-0.31999999999999984</v>
      </c>
      <c r="N239" s="4"/>
      <c r="P239" s="184">
        <f t="shared" si="33"/>
        <v>39753</v>
      </c>
      <c r="Q239" s="184">
        <v>39781</v>
      </c>
      <c r="R239" s="182">
        <v>8.25</v>
      </c>
      <c r="S239" s="182">
        <f t="shared" si="34"/>
        <v>4.51</v>
      </c>
      <c r="T239" s="182">
        <f t="shared" si="35"/>
        <v>3.74</v>
      </c>
      <c r="V239" s="3">
        <v>43586</v>
      </c>
      <c r="W239" s="4">
        <v>3.97</v>
      </c>
      <c r="X239" s="3">
        <v>43586</v>
      </c>
      <c r="Y239" s="4">
        <v>4.03</v>
      </c>
      <c r="AF239" s="183"/>
      <c r="AI239" s="3"/>
    </row>
    <row r="240" spans="1:35" x14ac:dyDescent="0.2">
      <c r="A240" s="7">
        <f t="shared" si="27"/>
        <v>42309</v>
      </c>
      <c r="B240" s="7">
        <f t="shared" si="29"/>
        <v>42339</v>
      </c>
      <c r="C240" s="7">
        <v>42345</v>
      </c>
      <c r="D240">
        <v>-0.32</v>
      </c>
      <c r="E240">
        <v>1.8</v>
      </c>
      <c r="F240">
        <v>3.4</v>
      </c>
      <c r="G240">
        <v>2.6</v>
      </c>
      <c r="H240" s="4">
        <f t="shared" si="30"/>
        <v>3</v>
      </c>
      <c r="I240" s="4"/>
      <c r="J240" s="4">
        <f t="shared" si="31"/>
        <v>3.32</v>
      </c>
      <c r="K240" s="15" t="e">
        <f>NA()</f>
        <v>#N/A</v>
      </c>
      <c r="L240" s="4">
        <f t="shared" si="28"/>
        <v>3.32</v>
      </c>
      <c r="M240" s="4">
        <f t="shared" si="32"/>
        <v>-0.31999999999999984</v>
      </c>
      <c r="N240" s="4"/>
      <c r="P240" s="184">
        <f t="shared" si="33"/>
        <v>39753</v>
      </c>
      <c r="Q240" s="184">
        <v>39782</v>
      </c>
      <c r="R240" s="182">
        <v>8.25</v>
      </c>
      <c r="S240" s="182">
        <f t="shared" si="34"/>
        <v>4.51</v>
      </c>
      <c r="T240" s="182">
        <f t="shared" si="35"/>
        <v>3.74</v>
      </c>
      <c r="V240" s="3">
        <v>43617</v>
      </c>
      <c r="W240" s="4">
        <v>4</v>
      </c>
      <c r="X240" s="3">
        <v>43617</v>
      </c>
      <c r="Y240" s="4">
        <v>4.05</v>
      </c>
      <c r="AF240" s="183"/>
      <c r="AI240" s="3"/>
    </row>
    <row r="241" spans="1:35" x14ac:dyDescent="0.2">
      <c r="A241" s="7">
        <f t="shared" si="27"/>
        <v>42309</v>
      </c>
      <c r="B241" s="7">
        <f t="shared" si="29"/>
        <v>42339</v>
      </c>
      <c r="C241" s="7">
        <v>42346</v>
      </c>
      <c r="D241">
        <v>-0.32</v>
      </c>
      <c r="E241">
        <v>1.8</v>
      </c>
      <c r="F241">
        <v>3.4</v>
      </c>
      <c r="G241">
        <v>2.6</v>
      </c>
      <c r="H241" s="4">
        <f t="shared" si="30"/>
        <v>3</v>
      </c>
      <c r="I241" s="4"/>
      <c r="J241" s="4">
        <f t="shared" si="31"/>
        <v>3.32</v>
      </c>
      <c r="K241" s="15" t="e">
        <f>NA()</f>
        <v>#N/A</v>
      </c>
      <c r="L241" s="4">
        <f t="shared" si="28"/>
        <v>3.32</v>
      </c>
      <c r="M241" s="4">
        <f t="shared" si="32"/>
        <v>-0.31999999999999984</v>
      </c>
      <c r="N241" s="4"/>
      <c r="P241" s="184">
        <f t="shared" si="33"/>
        <v>39783</v>
      </c>
      <c r="Q241" s="184">
        <v>39783</v>
      </c>
      <c r="R241" s="182">
        <v>8.25</v>
      </c>
      <c r="S241" s="182">
        <f t="shared" si="34"/>
        <v>4.5599999999999996</v>
      </c>
      <c r="T241" s="182">
        <f t="shared" si="35"/>
        <v>3.6900000000000004</v>
      </c>
      <c r="V241" s="3">
        <v>43647</v>
      </c>
      <c r="W241" s="4">
        <v>3.89</v>
      </c>
      <c r="X241" s="3">
        <v>43647</v>
      </c>
      <c r="Y241" s="4">
        <v>3.98</v>
      </c>
      <c r="AF241" s="183"/>
      <c r="AI241" s="3"/>
    </row>
    <row r="242" spans="1:35" x14ac:dyDescent="0.2">
      <c r="A242" s="7">
        <f t="shared" si="27"/>
        <v>42309</v>
      </c>
      <c r="B242" s="7">
        <f t="shared" si="29"/>
        <v>42339</v>
      </c>
      <c r="C242" s="7">
        <v>42347</v>
      </c>
      <c r="D242">
        <v>-0.32</v>
      </c>
      <c r="E242">
        <v>1.8</v>
      </c>
      <c r="F242">
        <v>3.4</v>
      </c>
      <c r="G242">
        <v>2.6</v>
      </c>
      <c r="H242" s="4">
        <f t="shared" si="30"/>
        <v>3</v>
      </c>
      <c r="I242" s="4"/>
      <c r="J242" s="4">
        <f t="shared" si="31"/>
        <v>3.32</v>
      </c>
      <c r="K242" s="15" t="e">
        <f>NA()</f>
        <v>#N/A</v>
      </c>
      <c r="L242" s="4">
        <f t="shared" si="28"/>
        <v>3.32</v>
      </c>
      <c r="M242" s="4">
        <f t="shared" si="32"/>
        <v>-0.31999999999999984</v>
      </c>
      <c r="N242" s="4"/>
      <c r="P242" s="184">
        <f t="shared" si="33"/>
        <v>39783</v>
      </c>
      <c r="Q242" s="184">
        <v>39784</v>
      </c>
      <c r="R242" s="182">
        <v>8.25</v>
      </c>
      <c r="S242" s="182">
        <f t="shared" si="34"/>
        <v>4.5599999999999996</v>
      </c>
      <c r="T242" s="182">
        <f t="shared" si="35"/>
        <v>3.6900000000000004</v>
      </c>
      <c r="V242" s="3">
        <v>43678</v>
      </c>
      <c r="W242" s="4">
        <v>3.81</v>
      </c>
      <c r="X242" s="3">
        <v>43678</v>
      </c>
      <c r="Y242" s="4">
        <v>3.87</v>
      </c>
      <c r="AF242" s="183"/>
      <c r="AI242" s="3"/>
    </row>
    <row r="243" spans="1:35" x14ac:dyDescent="0.2">
      <c r="A243" s="7">
        <f t="shared" si="27"/>
        <v>42309</v>
      </c>
      <c r="B243" s="7">
        <f t="shared" si="29"/>
        <v>42339</v>
      </c>
      <c r="C243" s="7">
        <v>42348</v>
      </c>
      <c r="D243">
        <v>-0.32</v>
      </c>
      <c r="E243">
        <v>1.8</v>
      </c>
      <c r="F243">
        <v>3.4</v>
      </c>
      <c r="G243">
        <v>2.6</v>
      </c>
      <c r="H243" s="4">
        <f t="shared" si="30"/>
        <v>3</v>
      </c>
      <c r="I243" s="4"/>
      <c r="J243" s="4">
        <f t="shared" si="31"/>
        <v>3.32</v>
      </c>
      <c r="K243" s="15" t="e">
        <f>NA()</f>
        <v>#N/A</v>
      </c>
      <c r="L243" s="4">
        <f t="shared" si="28"/>
        <v>3.32</v>
      </c>
      <c r="M243" s="4">
        <f t="shared" si="32"/>
        <v>-0.31999999999999984</v>
      </c>
      <c r="N243" s="4"/>
      <c r="P243" s="184">
        <f t="shared" si="33"/>
        <v>39783</v>
      </c>
      <c r="Q243" s="184">
        <v>39785</v>
      </c>
      <c r="R243" s="182">
        <v>8.25</v>
      </c>
      <c r="S243" s="182">
        <f t="shared" si="34"/>
        <v>4.5599999999999996</v>
      </c>
      <c r="T243" s="182">
        <f t="shared" si="35"/>
        <v>3.6900000000000004</v>
      </c>
      <c r="V243" s="3">
        <v>43709</v>
      </c>
      <c r="W243" s="4">
        <v>3.7</v>
      </c>
      <c r="X243" s="3">
        <v>43709</v>
      </c>
      <c r="Y243" s="4">
        <v>3.78</v>
      </c>
      <c r="AF243" s="183"/>
      <c r="AI243" s="3"/>
    </row>
    <row r="244" spans="1:35" x14ac:dyDescent="0.2">
      <c r="A244" s="7">
        <f t="shared" si="27"/>
        <v>42309</v>
      </c>
      <c r="B244" s="7">
        <f t="shared" si="29"/>
        <v>42339</v>
      </c>
      <c r="C244" s="7">
        <v>42349</v>
      </c>
      <c r="D244">
        <v>-0.32</v>
      </c>
      <c r="E244">
        <v>1.8</v>
      </c>
      <c r="F244">
        <v>3.4</v>
      </c>
      <c r="G244">
        <v>2.6</v>
      </c>
      <c r="H244" s="4">
        <f t="shared" si="30"/>
        <v>3</v>
      </c>
      <c r="I244" s="4"/>
      <c r="J244" s="4">
        <f t="shared" si="31"/>
        <v>3.32</v>
      </c>
      <c r="K244" s="15" t="e">
        <f>NA()</f>
        <v>#N/A</v>
      </c>
      <c r="L244" s="4">
        <f t="shared" si="28"/>
        <v>3.32</v>
      </c>
      <c r="M244" s="4">
        <f t="shared" si="32"/>
        <v>-0.31999999999999984</v>
      </c>
      <c r="N244" s="4"/>
      <c r="P244" s="184">
        <f t="shared" si="33"/>
        <v>39783</v>
      </c>
      <c r="Q244" s="184">
        <v>39786</v>
      </c>
      <c r="R244" s="182">
        <v>8.25</v>
      </c>
      <c r="S244" s="182">
        <f t="shared" si="34"/>
        <v>4.5599999999999996</v>
      </c>
      <c r="T244" s="182">
        <f t="shared" si="35"/>
        <v>3.6900000000000004</v>
      </c>
      <c r="V244" s="3">
        <v>43739</v>
      </c>
      <c r="W244" s="4">
        <v>3.54</v>
      </c>
      <c r="X244" s="3">
        <v>43739</v>
      </c>
      <c r="Y244" s="4">
        <v>3.62</v>
      </c>
      <c r="AF244" s="183"/>
      <c r="AI244" s="3"/>
    </row>
    <row r="245" spans="1:35" x14ac:dyDescent="0.2">
      <c r="A245" s="7">
        <f t="shared" si="27"/>
        <v>42309</v>
      </c>
      <c r="B245" s="7">
        <f t="shared" si="29"/>
        <v>42339</v>
      </c>
      <c r="C245" s="7">
        <v>42352</v>
      </c>
      <c r="D245">
        <v>-0.32</v>
      </c>
      <c r="E245">
        <v>1.8</v>
      </c>
      <c r="F245">
        <v>3.4</v>
      </c>
      <c r="G245">
        <v>2.6</v>
      </c>
      <c r="H245" s="4">
        <f t="shared" si="30"/>
        <v>3</v>
      </c>
      <c r="I245" s="4"/>
      <c r="J245" s="4">
        <f t="shared" si="31"/>
        <v>3.32</v>
      </c>
      <c r="K245" s="15" t="e">
        <f>NA()</f>
        <v>#N/A</v>
      </c>
      <c r="L245" s="4">
        <f t="shared" si="28"/>
        <v>3.32</v>
      </c>
      <c r="M245" s="4">
        <f t="shared" si="32"/>
        <v>-0.31999999999999984</v>
      </c>
      <c r="N245" s="4"/>
      <c r="P245" s="184">
        <f t="shared" si="33"/>
        <v>39783</v>
      </c>
      <c r="Q245" s="184">
        <v>39787</v>
      </c>
      <c r="R245" s="182">
        <v>8.25</v>
      </c>
      <c r="S245" s="182">
        <f t="shared" si="34"/>
        <v>4.5599999999999996</v>
      </c>
      <c r="T245" s="182">
        <f t="shared" si="35"/>
        <v>3.6900000000000004</v>
      </c>
      <c r="V245" s="3">
        <v>43770</v>
      </c>
      <c r="W245" s="4">
        <v>3.45</v>
      </c>
      <c r="X245" s="3">
        <v>43770</v>
      </c>
      <c r="Y245" s="4">
        <v>3.55</v>
      </c>
      <c r="AF245" s="183"/>
      <c r="AI245" s="3"/>
    </row>
    <row r="246" spans="1:35" x14ac:dyDescent="0.2">
      <c r="A246" s="7">
        <f t="shared" si="27"/>
        <v>42309</v>
      </c>
      <c r="B246" s="7">
        <f t="shared" si="29"/>
        <v>42339</v>
      </c>
      <c r="C246" s="7">
        <v>42353</v>
      </c>
      <c r="D246">
        <v>-0.32</v>
      </c>
      <c r="E246">
        <v>1.8</v>
      </c>
      <c r="F246">
        <v>3.4</v>
      </c>
      <c r="G246">
        <v>2.6</v>
      </c>
      <c r="H246" s="4">
        <f t="shared" si="30"/>
        <v>3</v>
      </c>
      <c r="I246" s="4"/>
      <c r="J246" s="4">
        <f t="shared" si="31"/>
        <v>3.32</v>
      </c>
      <c r="K246" s="15" t="e">
        <f>NA()</f>
        <v>#N/A</v>
      </c>
      <c r="L246" s="4">
        <f t="shared" si="28"/>
        <v>3.32</v>
      </c>
      <c r="M246" s="4">
        <f t="shared" si="32"/>
        <v>-0.31999999999999984</v>
      </c>
      <c r="N246" s="4"/>
      <c r="P246" s="184">
        <f t="shared" si="33"/>
        <v>39783</v>
      </c>
      <c r="Q246" s="184">
        <v>39788</v>
      </c>
      <c r="R246" s="182">
        <v>8.25</v>
      </c>
      <c r="S246" s="182">
        <f t="shared" si="34"/>
        <v>4.5599999999999996</v>
      </c>
      <c r="T246" s="182">
        <f t="shared" si="35"/>
        <v>3.6900000000000004</v>
      </c>
      <c r="V246" s="3">
        <v>43800</v>
      </c>
      <c r="W246" s="4">
        <v>3.43</v>
      </c>
      <c r="X246" s="3">
        <v>43800</v>
      </c>
      <c r="Y246" s="4">
        <v>3.44</v>
      </c>
      <c r="AF246" s="183"/>
      <c r="AI246" s="3"/>
    </row>
    <row r="247" spans="1:35" x14ac:dyDescent="0.2">
      <c r="A247" s="7">
        <f t="shared" si="27"/>
        <v>42309</v>
      </c>
      <c r="B247" s="7">
        <f t="shared" si="29"/>
        <v>42339</v>
      </c>
      <c r="C247" s="7">
        <v>42354</v>
      </c>
      <c r="D247">
        <v>-0.32</v>
      </c>
      <c r="E247">
        <v>1.8</v>
      </c>
      <c r="F247">
        <v>3.4</v>
      </c>
      <c r="G247">
        <v>2.6</v>
      </c>
      <c r="H247" s="4">
        <f t="shared" si="30"/>
        <v>3</v>
      </c>
      <c r="I247" s="4"/>
      <c r="J247" s="4">
        <f t="shared" si="31"/>
        <v>3.32</v>
      </c>
      <c r="K247" s="15" t="e">
        <f>NA()</f>
        <v>#N/A</v>
      </c>
      <c r="L247" s="4">
        <f t="shared" si="28"/>
        <v>3.32</v>
      </c>
      <c r="M247" s="4">
        <f t="shared" si="32"/>
        <v>-0.31999999999999984</v>
      </c>
      <c r="N247" s="4"/>
      <c r="P247" s="184">
        <f t="shared" si="33"/>
        <v>39783</v>
      </c>
      <c r="Q247" s="184">
        <v>39789</v>
      </c>
      <c r="R247" s="182">
        <v>8.25</v>
      </c>
      <c r="S247" s="182">
        <f t="shared" si="34"/>
        <v>4.5599999999999996</v>
      </c>
      <c r="T247" s="182">
        <f t="shared" si="35"/>
        <v>3.6900000000000004</v>
      </c>
      <c r="V247" s="3">
        <v>43831</v>
      </c>
      <c r="W247" s="4">
        <v>3.4</v>
      </c>
      <c r="X247" s="3">
        <v>43831</v>
      </c>
      <c r="Y247" s="4">
        <v>3.41</v>
      </c>
      <c r="AF247" s="183"/>
      <c r="AI247" s="3"/>
    </row>
    <row r="248" spans="1:35" x14ac:dyDescent="0.2">
      <c r="A248" s="7">
        <f t="shared" si="27"/>
        <v>42309</v>
      </c>
      <c r="B248" s="7">
        <f t="shared" si="29"/>
        <v>42339</v>
      </c>
      <c r="C248" s="7">
        <v>42355</v>
      </c>
      <c r="D248">
        <v>-7.0000000000000007E-2</v>
      </c>
      <c r="E248">
        <v>1.8</v>
      </c>
      <c r="F248">
        <v>3.4</v>
      </c>
      <c r="G248">
        <v>2.6</v>
      </c>
      <c r="H248" s="4">
        <f t="shared" si="30"/>
        <v>3.25</v>
      </c>
      <c r="I248" s="4"/>
      <c r="J248" s="4">
        <f t="shared" si="31"/>
        <v>3.32</v>
      </c>
      <c r="K248" s="15" t="e">
        <f>NA()</f>
        <v>#N/A</v>
      </c>
      <c r="L248" s="4">
        <f t="shared" si="28"/>
        <v>3.32</v>
      </c>
      <c r="M248" s="4">
        <f t="shared" si="32"/>
        <v>-6.999999999999984E-2</v>
      </c>
      <c r="N248" s="4"/>
      <c r="P248" s="184">
        <f t="shared" si="33"/>
        <v>39783</v>
      </c>
      <c r="Q248" s="184">
        <v>39790</v>
      </c>
      <c r="R248" s="182">
        <v>8.25</v>
      </c>
      <c r="S248" s="182">
        <f t="shared" si="34"/>
        <v>4.5599999999999996</v>
      </c>
      <c r="T248" s="182">
        <f t="shared" si="35"/>
        <v>3.6900000000000004</v>
      </c>
      <c r="V248" s="3">
        <v>43862</v>
      </c>
      <c r="W248" s="4">
        <v>3.48</v>
      </c>
      <c r="X248" s="3">
        <v>43862</v>
      </c>
      <c r="Y248" s="4">
        <v>3.45</v>
      </c>
      <c r="AF248" s="183"/>
      <c r="AI248" s="3"/>
    </row>
    <row r="249" spans="1:35" x14ac:dyDescent="0.2">
      <c r="A249" s="7">
        <f t="shared" si="27"/>
        <v>42309</v>
      </c>
      <c r="B249" s="7">
        <f t="shared" si="29"/>
        <v>42339</v>
      </c>
      <c r="C249" s="7">
        <v>42356</v>
      </c>
      <c r="D249">
        <v>-7.0000000000000007E-2</v>
      </c>
      <c r="E249">
        <v>1.8</v>
      </c>
      <c r="F249">
        <v>3.4</v>
      </c>
      <c r="G249">
        <v>2.6</v>
      </c>
      <c r="H249" s="4">
        <f t="shared" si="30"/>
        <v>3.25</v>
      </c>
      <c r="I249" s="4"/>
      <c r="J249" s="4">
        <f t="shared" si="31"/>
        <v>3.32</v>
      </c>
      <c r="K249" s="15" t="e">
        <f>NA()</f>
        <v>#N/A</v>
      </c>
      <c r="L249" s="4">
        <f t="shared" si="28"/>
        <v>3.32</v>
      </c>
      <c r="M249" s="4">
        <f t="shared" si="32"/>
        <v>-6.999999999999984E-2</v>
      </c>
      <c r="N249" s="4"/>
      <c r="P249" s="184">
        <f t="shared" si="33"/>
        <v>39783</v>
      </c>
      <c r="Q249" s="184">
        <v>39791</v>
      </c>
      <c r="R249" s="182">
        <v>8.25</v>
      </c>
      <c r="S249" s="182">
        <f t="shared" si="34"/>
        <v>4.5599999999999996</v>
      </c>
      <c r="T249" s="182">
        <f t="shared" si="35"/>
        <v>3.6900000000000004</v>
      </c>
      <c r="V249" s="3">
        <v>43891</v>
      </c>
      <c r="W249" s="4">
        <v>3.51</v>
      </c>
      <c r="X249" s="3">
        <v>43891</v>
      </c>
      <c r="Y249" s="4">
        <v>3.49</v>
      </c>
      <c r="AF249" s="183"/>
      <c r="AI249" s="3"/>
    </row>
    <row r="250" spans="1:35" x14ac:dyDescent="0.2">
      <c r="A250" s="7">
        <f t="shared" si="27"/>
        <v>42309</v>
      </c>
      <c r="B250" s="7">
        <f t="shared" si="29"/>
        <v>42339</v>
      </c>
      <c r="C250" s="7">
        <v>42359</v>
      </c>
      <c r="D250">
        <v>-7.0000000000000007E-2</v>
      </c>
      <c r="E250">
        <v>1.8</v>
      </c>
      <c r="F250">
        <v>3.4</v>
      </c>
      <c r="G250">
        <v>2.6</v>
      </c>
      <c r="H250" s="4">
        <f t="shared" si="30"/>
        <v>3.25</v>
      </c>
      <c r="I250" s="4"/>
      <c r="J250" s="4">
        <f t="shared" si="31"/>
        <v>3.32</v>
      </c>
      <c r="K250" s="15" t="e">
        <f>NA()</f>
        <v>#N/A</v>
      </c>
      <c r="L250" s="4">
        <f t="shared" si="28"/>
        <v>3.32</v>
      </c>
      <c r="M250" s="4">
        <f t="shared" si="32"/>
        <v>-6.999999999999984E-2</v>
      </c>
      <c r="N250" s="4"/>
      <c r="P250" s="184">
        <f t="shared" si="33"/>
        <v>39783</v>
      </c>
      <c r="Q250" s="184">
        <v>39792</v>
      </c>
      <c r="R250" s="182">
        <v>8.25</v>
      </c>
      <c r="S250" s="182">
        <f t="shared" si="34"/>
        <v>4.5599999999999996</v>
      </c>
      <c r="T250" s="182">
        <f t="shared" si="35"/>
        <v>3.6900000000000004</v>
      </c>
      <c r="V250" s="3">
        <v>43922</v>
      </c>
      <c r="W250" s="4">
        <v>3.66</v>
      </c>
      <c r="X250" s="3">
        <v>43922</v>
      </c>
      <c r="Y250" s="4">
        <v>3.63</v>
      </c>
      <c r="AF250" s="183"/>
      <c r="AI250" s="3"/>
    </row>
    <row r="251" spans="1:35" x14ac:dyDescent="0.2">
      <c r="A251" s="7">
        <f t="shared" si="27"/>
        <v>42309</v>
      </c>
      <c r="B251" s="7">
        <f t="shared" si="29"/>
        <v>42339</v>
      </c>
      <c r="C251" s="7">
        <v>42360</v>
      </c>
      <c r="D251">
        <v>-7.0000000000000007E-2</v>
      </c>
      <c r="E251">
        <v>1.8</v>
      </c>
      <c r="F251">
        <v>3.4</v>
      </c>
      <c r="G251">
        <v>2.6</v>
      </c>
      <c r="H251" s="4">
        <f t="shared" si="30"/>
        <v>3.25</v>
      </c>
      <c r="I251" s="4"/>
      <c r="J251" s="4">
        <f t="shared" si="31"/>
        <v>3.32</v>
      </c>
      <c r="K251" s="15" t="e">
        <f>NA()</f>
        <v>#N/A</v>
      </c>
      <c r="L251" s="4">
        <f t="shared" si="28"/>
        <v>3.32</v>
      </c>
      <c r="M251" s="4">
        <f t="shared" si="32"/>
        <v>-6.999999999999984E-2</v>
      </c>
      <c r="N251" s="4"/>
      <c r="P251" s="184">
        <f t="shared" si="33"/>
        <v>39783</v>
      </c>
      <c r="Q251" s="184">
        <v>39793</v>
      </c>
      <c r="R251" s="182">
        <v>8.25</v>
      </c>
      <c r="S251" s="182">
        <f t="shared" si="34"/>
        <v>4.5599999999999996</v>
      </c>
      <c r="T251" s="182">
        <f t="shared" si="35"/>
        <v>3.6900000000000004</v>
      </c>
      <c r="V251" s="3">
        <v>43952</v>
      </c>
      <c r="W251" s="4">
        <v>3.47</v>
      </c>
      <c r="X251" s="3">
        <v>43952</v>
      </c>
      <c r="Y251" s="4">
        <v>3.47</v>
      </c>
      <c r="AF251" s="183"/>
      <c r="AI251" s="3"/>
    </row>
    <row r="252" spans="1:35" x14ac:dyDescent="0.2">
      <c r="A252" s="7">
        <f t="shared" si="27"/>
        <v>42309</v>
      </c>
      <c r="B252" s="7">
        <f t="shared" si="29"/>
        <v>42339</v>
      </c>
      <c r="C252" s="7">
        <v>42361</v>
      </c>
      <c r="D252">
        <v>-7.0000000000000007E-2</v>
      </c>
      <c r="E252">
        <v>1.8</v>
      </c>
      <c r="F252">
        <v>3.4</v>
      </c>
      <c r="G252">
        <v>2.6</v>
      </c>
      <c r="H252" s="4">
        <f t="shared" si="30"/>
        <v>3.25</v>
      </c>
      <c r="I252" s="4"/>
      <c r="J252" s="4">
        <f t="shared" si="31"/>
        <v>3.32</v>
      </c>
      <c r="K252" s="15" t="e">
        <f>NA()</f>
        <v>#N/A</v>
      </c>
      <c r="L252" s="4">
        <f t="shared" si="28"/>
        <v>3.32</v>
      </c>
      <c r="M252" s="4">
        <f t="shared" si="32"/>
        <v>-6.999999999999984E-2</v>
      </c>
      <c r="N252" s="4"/>
      <c r="P252" s="184">
        <f t="shared" si="33"/>
        <v>39783</v>
      </c>
      <c r="Q252" s="184">
        <v>39794</v>
      </c>
      <c r="R252" s="182">
        <v>8.25</v>
      </c>
      <c r="S252" s="182">
        <f t="shared" si="34"/>
        <v>4.5599999999999996</v>
      </c>
      <c r="T252" s="182">
        <f t="shared" si="35"/>
        <v>3.6900000000000004</v>
      </c>
      <c r="V252" s="3">
        <v>43983</v>
      </c>
      <c r="W252" s="4">
        <v>3.57</v>
      </c>
      <c r="X252" s="3">
        <v>43983</v>
      </c>
      <c r="Y252" s="4">
        <v>3.56</v>
      </c>
      <c r="AF252" s="183"/>
      <c r="AI252" s="3"/>
    </row>
    <row r="253" spans="1:35" x14ac:dyDescent="0.2">
      <c r="A253" s="7">
        <f t="shared" si="27"/>
        <v>42309</v>
      </c>
      <c r="B253" s="7">
        <f t="shared" si="29"/>
        <v>42339</v>
      </c>
      <c r="C253" s="7">
        <v>42362</v>
      </c>
      <c r="D253">
        <v>-7.0000000000000007E-2</v>
      </c>
      <c r="E253">
        <v>1.8</v>
      </c>
      <c r="F253">
        <v>3.4</v>
      </c>
      <c r="G253">
        <v>2.6</v>
      </c>
      <c r="H253" s="4">
        <f t="shared" si="30"/>
        <v>3.25</v>
      </c>
      <c r="I253" s="4"/>
      <c r="J253" s="4">
        <f t="shared" si="31"/>
        <v>3.32</v>
      </c>
      <c r="K253" s="15" t="e">
        <f>NA()</f>
        <v>#N/A</v>
      </c>
      <c r="L253" s="4">
        <f t="shared" si="28"/>
        <v>3.32</v>
      </c>
      <c r="M253" s="4">
        <f t="shared" si="32"/>
        <v>-6.999999999999984E-2</v>
      </c>
      <c r="N253" s="4"/>
      <c r="P253" s="184">
        <f t="shared" si="33"/>
        <v>39783</v>
      </c>
      <c r="Q253" s="184">
        <v>39795</v>
      </c>
      <c r="R253" s="182">
        <v>8.25</v>
      </c>
      <c r="S253" s="182">
        <f t="shared" si="34"/>
        <v>4.5599999999999996</v>
      </c>
      <c r="T253" s="182">
        <f t="shared" si="35"/>
        <v>3.6900000000000004</v>
      </c>
      <c r="V253" s="3">
        <v>44013</v>
      </c>
      <c r="W253" s="4">
        <v>3.52</v>
      </c>
      <c r="X253" s="3">
        <v>44013</v>
      </c>
      <c r="Y253" s="4">
        <v>3.49</v>
      </c>
      <c r="AF253" s="183"/>
      <c r="AI253" s="3"/>
    </row>
    <row r="254" spans="1:35" x14ac:dyDescent="0.2">
      <c r="A254" s="7">
        <f t="shared" si="27"/>
        <v>42309</v>
      </c>
      <c r="B254" s="7">
        <f t="shared" si="29"/>
        <v>42339</v>
      </c>
      <c r="C254" s="7">
        <v>42366</v>
      </c>
      <c r="D254">
        <v>-7.0000000000000007E-2</v>
      </c>
      <c r="E254">
        <v>1.8</v>
      </c>
      <c r="F254">
        <v>3.4</v>
      </c>
      <c r="G254">
        <v>2.6</v>
      </c>
      <c r="H254" s="4">
        <f t="shared" si="30"/>
        <v>3.25</v>
      </c>
      <c r="I254" s="4"/>
      <c r="J254" s="4">
        <f t="shared" si="31"/>
        <v>3.32</v>
      </c>
      <c r="K254" s="15" t="e">
        <f>NA()</f>
        <v>#N/A</v>
      </c>
      <c r="L254" s="4">
        <f t="shared" si="28"/>
        <v>3.32</v>
      </c>
      <c r="M254" s="4">
        <f t="shared" si="32"/>
        <v>-6.999999999999984E-2</v>
      </c>
      <c r="N254" s="4"/>
      <c r="P254" s="184">
        <f t="shared" si="33"/>
        <v>39783</v>
      </c>
      <c r="Q254" s="184">
        <v>39796</v>
      </c>
      <c r="R254" s="182">
        <v>8.25</v>
      </c>
      <c r="S254" s="182">
        <f t="shared" si="34"/>
        <v>4.5599999999999996</v>
      </c>
      <c r="T254" s="182">
        <f t="shared" si="35"/>
        <v>3.6900000000000004</v>
      </c>
      <c r="V254" s="3">
        <v>44044</v>
      </c>
      <c r="W254" s="4">
        <v>3.58</v>
      </c>
      <c r="X254" s="3">
        <v>44044</v>
      </c>
      <c r="Y254" s="4">
        <v>3.54</v>
      </c>
      <c r="AF254" s="183"/>
      <c r="AI254" s="3"/>
    </row>
    <row r="255" spans="1:35" x14ac:dyDescent="0.2">
      <c r="A255" s="7">
        <f t="shared" si="27"/>
        <v>42309</v>
      </c>
      <c r="B255" s="7">
        <f t="shared" si="29"/>
        <v>42339</v>
      </c>
      <c r="C255" s="7">
        <v>42367</v>
      </c>
      <c r="D255">
        <v>-7.0000000000000007E-2</v>
      </c>
      <c r="E255">
        <v>1.8</v>
      </c>
      <c r="F255">
        <v>3.4</v>
      </c>
      <c r="G255">
        <v>2.6</v>
      </c>
      <c r="H255" s="4">
        <f t="shared" si="30"/>
        <v>3.25</v>
      </c>
      <c r="I255" s="4"/>
      <c r="J255" s="4">
        <f t="shared" si="31"/>
        <v>3.32</v>
      </c>
      <c r="K255" s="15" t="e">
        <f>NA()</f>
        <v>#N/A</v>
      </c>
      <c r="L255" s="4">
        <f t="shared" si="28"/>
        <v>3.32</v>
      </c>
      <c r="M255" s="4">
        <f t="shared" si="32"/>
        <v>-6.999999999999984E-2</v>
      </c>
      <c r="N255" s="4"/>
      <c r="P255" s="184">
        <f t="shared" si="33"/>
        <v>39783</v>
      </c>
      <c r="Q255" s="184">
        <v>39797</v>
      </c>
      <c r="R255" s="182">
        <v>8.25</v>
      </c>
      <c r="S255" s="182">
        <f t="shared" si="34"/>
        <v>4.5599999999999996</v>
      </c>
      <c r="T255" s="182">
        <f t="shared" si="35"/>
        <v>3.6900000000000004</v>
      </c>
      <c r="V255" s="3">
        <v>44075</v>
      </c>
      <c r="W255" s="4">
        <v>3.59</v>
      </c>
      <c r="X255" s="3">
        <v>44075</v>
      </c>
      <c r="Y255" s="4">
        <v>3.59</v>
      </c>
      <c r="AF255" s="183"/>
      <c r="AI255" s="3"/>
    </row>
    <row r="256" spans="1:35" x14ac:dyDescent="0.2">
      <c r="A256" s="7">
        <f t="shared" si="27"/>
        <v>42309</v>
      </c>
      <c r="B256" s="7">
        <f t="shared" si="29"/>
        <v>42339</v>
      </c>
      <c r="C256" s="7">
        <v>42368</v>
      </c>
      <c r="D256">
        <v>-7.0000000000000007E-2</v>
      </c>
      <c r="E256">
        <v>1.8</v>
      </c>
      <c r="F256">
        <v>3.4</v>
      </c>
      <c r="G256">
        <v>2.6</v>
      </c>
      <c r="H256" s="4">
        <f t="shared" si="30"/>
        <v>3.25</v>
      </c>
      <c r="I256" s="4"/>
      <c r="J256" s="4">
        <f t="shared" si="31"/>
        <v>3.32</v>
      </c>
      <c r="K256" s="15" t="e">
        <f>NA()</f>
        <v>#N/A</v>
      </c>
      <c r="L256" s="4">
        <f t="shared" si="28"/>
        <v>3.32</v>
      </c>
      <c r="M256" s="4">
        <f t="shared" si="32"/>
        <v>-6.999999999999984E-2</v>
      </c>
      <c r="N256" s="4"/>
      <c r="P256" s="184">
        <f t="shared" si="33"/>
        <v>39783</v>
      </c>
      <c r="Q256" s="184">
        <v>39798</v>
      </c>
      <c r="R256" s="182">
        <v>8.25</v>
      </c>
      <c r="S256" s="182">
        <f t="shared" si="34"/>
        <v>4.5599999999999996</v>
      </c>
      <c r="T256" s="182">
        <f t="shared" si="35"/>
        <v>3.6900000000000004</v>
      </c>
      <c r="V256" s="3">
        <v>44105</v>
      </c>
      <c r="W256" s="4">
        <v>3.59</v>
      </c>
      <c r="X256" s="3">
        <v>44105</v>
      </c>
      <c r="Y256" s="4">
        <v>3.61</v>
      </c>
      <c r="AF256" s="183"/>
      <c r="AI256" s="3"/>
    </row>
    <row r="257" spans="1:35" x14ac:dyDescent="0.2">
      <c r="A257" s="7">
        <f t="shared" si="27"/>
        <v>42309</v>
      </c>
      <c r="B257" s="7">
        <f t="shared" si="29"/>
        <v>42339</v>
      </c>
      <c r="C257" s="7">
        <v>42369</v>
      </c>
      <c r="D257">
        <v>-7.0000000000000007E-2</v>
      </c>
      <c r="E257">
        <v>1.8</v>
      </c>
      <c r="F257">
        <v>3.4</v>
      </c>
      <c r="G257">
        <v>2.6</v>
      </c>
      <c r="H257" s="4">
        <f t="shared" si="30"/>
        <v>3.25</v>
      </c>
      <c r="I257" s="4"/>
      <c r="J257" s="4">
        <f t="shared" si="31"/>
        <v>3.32</v>
      </c>
      <c r="K257" s="15" t="e">
        <f>NA()</f>
        <v>#N/A</v>
      </c>
      <c r="L257" s="4">
        <f t="shared" si="28"/>
        <v>3.32</v>
      </c>
      <c r="M257" s="4">
        <f t="shared" si="32"/>
        <v>-6.999999999999984E-2</v>
      </c>
      <c r="N257" s="4"/>
      <c r="P257" s="184">
        <f t="shared" si="33"/>
        <v>39783</v>
      </c>
      <c r="Q257" s="184">
        <v>39799</v>
      </c>
      <c r="R257" s="182">
        <v>8.25</v>
      </c>
      <c r="S257" s="182">
        <f t="shared" si="34"/>
        <v>4.5599999999999996</v>
      </c>
      <c r="T257" s="182">
        <f t="shared" si="35"/>
        <v>3.6900000000000004</v>
      </c>
      <c r="V257" s="3">
        <v>44136</v>
      </c>
      <c r="W257" s="4">
        <v>3.61</v>
      </c>
      <c r="X257" s="3">
        <v>44136</v>
      </c>
      <c r="Y257" s="4">
        <v>3.74</v>
      </c>
      <c r="AF257" s="183"/>
      <c r="AI257" s="3"/>
    </row>
    <row r="258" spans="1:35" x14ac:dyDescent="0.2">
      <c r="A258" s="7">
        <f t="shared" si="27"/>
        <v>42339</v>
      </c>
      <c r="B258" s="7">
        <f t="shared" si="29"/>
        <v>42370</v>
      </c>
      <c r="C258" s="7">
        <v>42373</v>
      </c>
      <c r="D258">
        <v>0.04</v>
      </c>
      <c r="E258">
        <v>1.8</v>
      </c>
      <c r="F258">
        <v>3.4</v>
      </c>
      <c r="G258">
        <v>2.6</v>
      </c>
      <c r="H258" s="4">
        <f t="shared" si="30"/>
        <v>3.25</v>
      </c>
      <c r="I258" s="4"/>
      <c r="J258" s="4">
        <f t="shared" si="31"/>
        <v>3.21</v>
      </c>
      <c r="K258" s="15" t="e">
        <f>NA()</f>
        <v>#N/A</v>
      </c>
      <c r="L258" s="4">
        <f t="shared" si="28"/>
        <v>3.21</v>
      </c>
      <c r="M258" s="4">
        <f t="shared" si="32"/>
        <v>4.0000000000000036E-2</v>
      </c>
      <c r="N258" s="4"/>
      <c r="P258" s="184">
        <f t="shared" si="33"/>
        <v>39783</v>
      </c>
      <c r="Q258" s="184">
        <v>39800</v>
      </c>
      <c r="R258" s="182">
        <v>8.25</v>
      </c>
      <c r="S258" s="182">
        <f t="shared" si="34"/>
        <v>4.5599999999999996</v>
      </c>
      <c r="T258" s="182">
        <f t="shared" si="35"/>
        <v>3.6900000000000004</v>
      </c>
      <c r="V258" s="3">
        <v>44166</v>
      </c>
      <c r="W258" s="4">
        <v>3.59</v>
      </c>
      <c r="X258" s="3">
        <v>44166</v>
      </c>
      <c r="Y258" s="181">
        <f>AVERAGE(Y259,Y257)</f>
        <v>3.63</v>
      </c>
      <c r="AF258" s="183"/>
      <c r="AI258" s="3"/>
    </row>
    <row r="259" spans="1:35" x14ac:dyDescent="0.2">
      <c r="A259" s="7">
        <f t="shared" si="27"/>
        <v>42339</v>
      </c>
      <c r="B259" s="7">
        <f t="shared" si="29"/>
        <v>42370</v>
      </c>
      <c r="C259" s="7">
        <v>42374</v>
      </c>
      <c r="D259">
        <v>0.04</v>
      </c>
      <c r="E259">
        <v>1.8</v>
      </c>
      <c r="F259">
        <v>3.4</v>
      </c>
      <c r="G259">
        <v>2.6</v>
      </c>
      <c r="H259" s="4">
        <f t="shared" si="30"/>
        <v>3.25</v>
      </c>
      <c r="I259" s="4"/>
      <c r="J259" s="4">
        <f t="shared" si="31"/>
        <v>3.21</v>
      </c>
      <c r="K259" s="15" t="e">
        <f>NA()</f>
        <v>#N/A</v>
      </c>
      <c r="L259" s="4">
        <f t="shared" si="28"/>
        <v>3.21</v>
      </c>
      <c r="M259" s="4">
        <f t="shared" si="32"/>
        <v>4.0000000000000036E-2</v>
      </c>
      <c r="N259" s="4"/>
      <c r="P259" s="184">
        <f t="shared" si="33"/>
        <v>39783</v>
      </c>
      <c r="Q259" s="184">
        <v>39801</v>
      </c>
      <c r="R259" s="182">
        <v>8.25</v>
      </c>
      <c r="S259" s="182">
        <f t="shared" si="34"/>
        <v>4.5599999999999996</v>
      </c>
      <c r="T259" s="182">
        <f t="shared" si="35"/>
        <v>3.6900000000000004</v>
      </c>
      <c r="V259" s="3">
        <v>44197</v>
      </c>
      <c r="W259" s="4">
        <v>3.51</v>
      </c>
      <c r="X259" s="3">
        <v>44197</v>
      </c>
      <c r="Y259" s="4">
        <v>3.52</v>
      </c>
      <c r="AF259" s="183"/>
      <c r="AI259" s="3"/>
    </row>
    <row r="260" spans="1:35" x14ac:dyDescent="0.2">
      <c r="A260" s="7">
        <f t="shared" si="27"/>
        <v>42339</v>
      </c>
      <c r="B260" s="7">
        <f t="shared" si="29"/>
        <v>42370</v>
      </c>
      <c r="C260" s="7">
        <v>42375</v>
      </c>
      <c r="D260">
        <v>0.04</v>
      </c>
      <c r="E260">
        <v>1.8</v>
      </c>
      <c r="F260">
        <v>3.4</v>
      </c>
      <c r="G260">
        <v>2.6</v>
      </c>
      <c r="H260" s="4">
        <f t="shared" si="30"/>
        <v>3.25</v>
      </c>
      <c r="I260" s="4"/>
      <c r="J260" s="4">
        <f t="shared" si="31"/>
        <v>3.21</v>
      </c>
      <c r="K260" s="15" t="e">
        <f>NA()</f>
        <v>#N/A</v>
      </c>
      <c r="L260" s="4">
        <f t="shared" si="28"/>
        <v>3.21</v>
      </c>
      <c r="M260" s="4">
        <f t="shared" si="32"/>
        <v>4.0000000000000036E-2</v>
      </c>
      <c r="N260" s="4"/>
      <c r="P260" s="184">
        <f t="shared" si="33"/>
        <v>39783</v>
      </c>
      <c r="Q260" s="184">
        <v>39802</v>
      </c>
      <c r="R260" s="182">
        <v>8.25</v>
      </c>
      <c r="S260" s="182">
        <f t="shared" si="34"/>
        <v>4.5599999999999996</v>
      </c>
      <c r="T260" s="182">
        <f t="shared" si="35"/>
        <v>3.6900000000000004</v>
      </c>
      <c r="V260" s="3">
        <v>44228</v>
      </c>
      <c r="W260" s="4">
        <v>3.32</v>
      </c>
      <c r="X260" s="3">
        <v>44228</v>
      </c>
      <c r="Y260" s="4">
        <v>3.32</v>
      </c>
      <c r="AF260" s="183"/>
      <c r="AI260" s="3"/>
    </row>
    <row r="261" spans="1:35" x14ac:dyDescent="0.2">
      <c r="A261" s="7">
        <f t="shared" si="27"/>
        <v>42339</v>
      </c>
      <c r="B261" s="7">
        <f t="shared" si="29"/>
        <v>42370</v>
      </c>
      <c r="C261" s="7">
        <v>42376</v>
      </c>
      <c r="D261">
        <v>0.04</v>
      </c>
      <c r="E261">
        <v>1.8</v>
      </c>
      <c r="F261">
        <v>3.4</v>
      </c>
      <c r="G261">
        <v>2.6</v>
      </c>
      <c r="H261" s="4">
        <f t="shared" si="30"/>
        <v>3.25</v>
      </c>
      <c r="I261" s="4"/>
      <c r="J261" s="4">
        <f t="shared" si="31"/>
        <v>3.21</v>
      </c>
      <c r="K261" s="15" t="e">
        <f>NA()</f>
        <v>#N/A</v>
      </c>
      <c r="L261" s="4">
        <f t="shared" si="28"/>
        <v>3.21</v>
      </c>
      <c r="M261" s="4">
        <f t="shared" si="32"/>
        <v>4.0000000000000036E-2</v>
      </c>
      <c r="N261" s="4"/>
      <c r="P261" s="184">
        <f t="shared" si="33"/>
        <v>39783</v>
      </c>
      <c r="Q261" s="184">
        <v>39803</v>
      </c>
      <c r="R261" s="182">
        <v>8.25</v>
      </c>
      <c r="S261" s="182">
        <f t="shared" si="34"/>
        <v>4.5599999999999996</v>
      </c>
      <c r="T261" s="182">
        <f t="shared" si="35"/>
        <v>3.6900000000000004</v>
      </c>
      <c r="V261" s="3">
        <v>44256</v>
      </c>
      <c r="W261" s="4">
        <v>3.32</v>
      </c>
      <c r="X261" s="3">
        <v>44256</v>
      </c>
      <c r="Y261" s="4">
        <v>3.22</v>
      </c>
      <c r="AF261" s="183"/>
      <c r="AI261" s="3"/>
    </row>
    <row r="262" spans="1:35" x14ac:dyDescent="0.2">
      <c r="A262" s="7">
        <f t="shared" si="27"/>
        <v>42339</v>
      </c>
      <c r="B262" s="7">
        <f t="shared" si="29"/>
        <v>42370</v>
      </c>
      <c r="C262" s="7">
        <v>42377</v>
      </c>
      <c r="D262">
        <v>0.04</v>
      </c>
      <c r="E262">
        <v>1.8</v>
      </c>
      <c r="F262">
        <v>3.4</v>
      </c>
      <c r="G262">
        <v>2.6</v>
      </c>
      <c r="H262" s="4">
        <f t="shared" si="30"/>
        <v>3.25</v>
      </c>
      <c r="I262" s="4"/>
      <c r="J262" s="4">
        <f t="shared" si="31"/>
        <v>3.21</v>
      </c>
      <c r="K262" s="15" t="e">
        <f>NA()</f>
        <v>#N/A</v>
      </c>
      <c r="L262" s="4">
        <f t="shared" si="28"/>
        <v>3.21</v>
      </c>
      <c r="M262" s="4">
        <f t="shared" si="32"/>
        <v>4.0000000000000036E-2</v>
      </c>
      <c r="N262" s="4"/>
      <c r="P262" s="184">
        <f t="shared" si="33"/>
        <v>39783</v>
      </c>
      <c r="Q262" s="184">
        <v>39804</v>
      </c>
      <c r="R262" s="182">
        <v>8.25</v>
      </c>
      <c r="S262" s="182">
        <f t="shared" si="34"/>
        <v>4.5599999999999996</v>
      </c>
      <c r="T262" s="182">
        <f t="shared" si="35"/>
        <v>3.6900000000000004</v>
      </c>
      <c r="V262" s="3">
        <v>44287</v>
      </c>
      <c r="W262" s="4">
        <v>3.25</v>
      </c>
      <c r="X262" s="3">
        <v>44287</v>
      </c>
      <c r="Y262" s="4">
        <v>3.18</v>
      </c>
      <c r="AF262" s="183"/>
      <c r="AI262" s="3"/>
    </row>
    <row r="263" spans="1:35" x14ac:dyDescent="0.2">
      <c r="A263" s="7">
        <f t="shared" ref="A263:A326" si="36">DATE(YEAR(B263),MONTH(B263)-1,1)</f>
        <v>42339</v>
      </c>
      <c r="B263" s="7">
        <f t="shared" si="29"/>
        <v>42370</v>
      </c>
      <c r="C263" s="7">
        <v>42380</v>
      </c>
      <c r="D263">
        <v>0.04</v>
      </c>
      <c r="E263">
        <v>1.8</v>
      </c>
      <c r="F263">
        <v>3.4</v>
      </c>
      <c r="G263">
        <v>2.6</v>
      </c>
      <c r="H263" s="4">
        <f t="shared" si="30"/>
        <v>3.25</v>
      </c>
      <c r="I263" s="4"/>
      <c r="J263" s="4">
        <f t="shared" si="31"/>
        <v>3.21</v>
      </c>
      <c r="K263" s="15" t="e">
        <f>NA()</f>
        <v>#N/A</v>
      </c>
      <c r="L263" s="4">
        <f t="shared" ref="L263:L326" si="37">INDEX($Y:$Y,MATCH($B263,$V:$V,0))</f>
        <v>3.21</v>
      </c>
      <c r="M263" s="4">
        <f t="shared" si="32"/>
        <v>4.0000000000000036E-2</v>
      </c>
      <c r="N263" s="4"/>
      <c r="P263" s="184">
        <f t="shared" si="33"/>
        <v>39783</v>
      </c>
      <c r="Q263" s="184">
        <v>39805</v>
      </c>
      <c r="R263" s="182">
        <v>8.25</v>
      </c>
      <c r="S263" s="182">
        <f t="shared" si="34"/>
        <v>4.5599999999999996</v>
      </c>
      <c r="T263" s="182">
        <f t="shared" si="35"/>
        <v>3.6900000000000004</v>
      </c>
      <c r="V263" s="3">
        <v>44317</v>
      </c>
      <c r="W263" s="4">
        <v>3.33</v>
      </c>
      <c r="X263" s="3">
        <v>44317</v>
      </c>
      <c r="Y263" s="4">
        <v>3.25</v>
      </c>
      <c r="AF263" s="183"/>
      <c r="AI263" s="3"/>
    </row>
    <row r="264" spans="1:35" x14ac:dyDescent="0.2">
      <c r="A264" s="7">
        <f t="shared" si="36"/>
        <v>42339</v>
      </c>
      <c r="B264" s="7">
        <f t="shared" ref="B264:B327" si="38">DATE(YEAR(C264),MONTH(C264),1)</f>
        <v>42370</v>
      </c>
      <c r="C264" s="7">
        <v>42381</v>
      </c>
      <c r="D264">
        <v>0.04</v>
      </c>
      <c r="E264">
        <v>1.8</v>
      </c>
      <c r="F264">
        <v>3.4</v>
      </c>
      <c r="G264">
        <v>2.6</v>
      </c>
      <c r="H264" s="4">
        <f t="shared" ref="H264:H327" si="39">INDEX($R:$R,MATCH($C264,$Q:$Q,0))</f>
        <v>3.25</v>
      </c>
      <c r="I264" s="4"/>
      <c r="J264" s="4">
        <f t="shared" ref="J264:J327" si="40">H264-D264</f>
        <v>3.21</v>
      </c>
      <c r="K264" s="15" t="e">
        <f>NA()</f>
        <v>#N/A</v>
      </c>
      <c r="L264" s="4">
        <f t="shared" si="37"/>
        <v>3.21</v>
      </c>
      <c r="M264" s="4">
        <f t="shared" ref="M264:M327" si="41">H264-L264</f>
        <v>4.0000000000000036E-2</v>
      </c>
      <c r="N264" s="4"/>
      <c r="P264" s="184">
        <f t="shared" ref="P264:P327" si="42">DATE(YEAR(Q264),MONTH(Q264),1)</f>
        <v>39783</v>
      </c>
      <c r="Q264" s="184">
        <v>39806</v>
      </c>
      <c r="R264" s="182">
        <v>8.25</v>
      </c>
      <c r="S264" s="182">
        <f t="shared" ref="S264:S327" si="43">INDEX($Y:$Y,MATCH($P264,$V:$V,0))</f>
        <v>4.5599999999999996</v>
      </c>
      <c r="T264" s="182">
        <f t="shared" ref="T264:T327" si="44">R264-S264</f>
        <v>3.6900000000000004</v>
      </c>
      <c r="V264" s="3">
        <v>44348</v>
      </c>
      <c r="W264" s="4">
        <v>3.38</v>
      </c>
      <c r="X264" s="3">
        <v>44348</v>
      </c>
      <c r="Y264" s="4">
        <v>3.37</v>
      </c>
      <c r="AF264" s="183"/>
      <c r="AI264" s="3"/>
    </row>
    <row r="265" spans="1:35" x14ac:dyDescent="0.2">
      <c r="A265" s="7">
        <f t="shared" si="36"/>
        <v>42339</v>
      </c>
      <c r="B265" s="7">
        <f t="shared" si="38"/>
        <v>42370</v>
      </c>
      <c r="C265" s="7">
        <v>42382</v>
      </c>
      <c r="D265">
        <v>0.04</v>
      </c>
      <c r="E265">
        <v>1.8</v>
      </c>
      <c r="F265">
        <v>3.4</v>
      </c>
      <c r="G265">
        <v>2.6</v>
      </c>
      <c r="H265" s="4">
        <f t="shared" si="39"/>
        <v>3.25</v>
      </c>
      <c r="I265" s="4"/>
      <c r="J265" s="4">
        <f t="shared" si="40"/>
        <v>3.21</v>
      </c>
      <c r="K265" s="15" t="e">
        <f>NA()</f>
        <v>#N/A</v>
      </c>
      <c r="L265" s="4">
        <f t="shared" si="37"/>
        <v>3.21</v>
      </c>
      <c r="M265" s="4">
        <f t="shared" si="41"/>
        <v>4.0000000000000036E-2</v>
      </c>
      <c r="N265" s="4"/>
      <c r="P265" s="184">
        <f t="shared" si="42"/>
        <v>39783</v>
      </c>
      <c r="Q265" s="184">
        <v>39807</v>
      </c>
      <c r="R265" s="182">
        <v>8.25</v>
      </c>
      <c r="S265" s="182">
        <f t="shared" si="43"/>
        <v>4.5599999999999996</v>
      </c>
      <c r="T265" s="182">
        <f t="shared" si="44"/>
        <v>3.6900000000000004</v>
      </c>
      <c r="V265" s="3">
        <v>44378</v>
      </c>
      <c r="W265" s="4">
        <v>3.52</v>
      </c>
      <c r="X265" s="3">
        <v>44378</v>
      </c>
      <c r="Y265" s="4">
        <v>3.49</v>
      </c>
      <c r="AF265" s="183"/>
      <c r="AI265" s="3"/>
    </row>
    <row r="266" spans="1:35" x14ac:dyDescent="0.2">
      <c r="A266" s="7">
        <f t="shared" si="36"/>
        <v>42339</v>
      </c>
      <c r="B266" s="7">
        <f t="shared" si="38"/>
        <v>42370</v>
      </c>
      <c r="C266" s="7">
        <v>42383</v>
      </c>
      <c r="D266">
        <v>0.04</v>
      </c>
      <c r="E266">
        <v>1.8</v>
      </c>
      <c r="F266">
        <v>3.4</v>
      </c>
      <c r="G266">
        <v>2.6</v>
      </c>
      <c r="H266" s="4">
        <f t="shared" si="39"/>
        <v>3.25</v>
      </c>
      <c r="I266" s="4"/>
      <c r="J266" s="4">
        <f t="shared" si="40"/>
        <v>3.21</v>
      </c>
      <c r="K266" s="15" t="e">
        <f>NA()</f>
        <v>#N/A</v>
      </c>
      <c r="L266" s="4">
        <f t="shared" si="37"/>
        <v>3.21</v>
      </c>
      <c r="M266" s="4">
        <f t="shared" si="41"/>
        <v>4.0000000000000036E-2</v>
      </c>
      <c r="N266" s="4"/>
      <c r="P266" s="184">
        <f t="shared" si="42"/>
        <v>39783</v>
      </c>
      <c r="Q266" s="184">
        <v>39808</v>
      </c>
      <c r="R266" s="182">
        <v>8.25</v>
      </c>
      <c r="S266" s="182">
        <f t="shared" si="43"/>
        <v>4.5599999999999996</v>
      </c>
      <c r="T266" s="182">
        <f t="shared" si="44"/>
        <v>3.6900000000000004</v>
      </c>
      <c r="V266" s="3">
        <v>44409</v>
      </c>
      <c r="W266" s="4">
        <v>3.72</v>
      </c>
      <c r="X266" s="3">
        <v>44409</v>
      </c>
      <c r="Y266" s="4">
        <v>3.69</v>
      </c>
      <c r="AF266" s="183"/>
      <c r="AI266" s="3"/>
    </row>
    <row r="267" spans="1:35" x14ac:dyDescent="0.2">
      <c r="A267" s="7">
        <f t="shared" si="36"/>
        <v>42339</v>
      </c>
      <c r="B267" s="7">
        <f t="shared" si="38"/>
        <v>42370</v>
      </c>
      <c r="C267" s="7">
        <v>42384</v>
      </c>
      <c r="D267">
        <v>0.04</v>
      </c>
      <c r="E267">
        <v>1.8</v>
      </c>
      <c r="F267">
        <v>3.4</v>
      </c>
      <c r="G267">
        <v>2.6</v>
      </c>
      <c r="H267" s="4">
        <f t="shared" si="39"/>
        <v>3.25</v>
      </c>
      <c r="I267" s="4"/>
      <c r="J267" s="4">
        <f t="shared" si="40"/>
        <v>3.21</v>
      </c>
      <c r="K267" s="15" t="e">
        <f>NA()</f>
        <v>#N/A</v>
      </c>
      <c r="L267" s="4">
        <f t="shared" si="37"/>
        <v>3.21</v>
      </c>
      <c r="M267" s="4">
        <f t="shared" si="41"/>
        <v>4.0000000000000036E-2</v>
      </c>
      <c r="N267" s="4"/>
      <c r="P267" s="184">
        <f t="shared" si="42"/>
        <v>39783</v>
      </c>
      <c r="Q267" s="184">
        <v>39809</v>
      </c>
      <c r="R267" s="182">
        <v>8.25</v>
      </c>
      <c r="S267" s="182">
        <f t="shared" si="43"/>
        <v>4.5599999999999996</v>
      </c>
      <c r="T267" s="182">
        <f t="shared" si="44"/>
        <v>3.6900000000000004</v>
      </c>
      <c r="V267" s="3">
        <v>44440</v>
      </c>
      <c r="W267" s="4">
        <v>3.72</v>
      </c>
      <c r="X267" s="3">
        <v>44440</v>
      </c>
      <c r="Y267" s="4">
        <v>3.72</v>
      </c>
      <c r="AF267" s="183"/>
      <c r="AI267" s="3"/>
    </row>
    <row r="268" spans="1:35" x14ac:dyDescent="0.2">
      <c r="A268" s="7">
        <f t="shared" si="36"/>
        <v>42339</v>
      </c>
      <c r="B268" s="7">
        <f t="shared" si="38"/>
        <v>42370</v>
      </c>
      <c r="C268" s="7">
        <v>42387</v>
      </c>
      <c r="D268">
        <v>0.04</v>
      </c>
      <c r="E268">
        <v>1.8</v>
      </c>
      <c r="F268">
        <v>3.4</v>
      </c>
      <c r="G268">
        <v>2.6</v>
      </c>
      <c r="H268" s="4">
        <f t="shared" si="39"/>
        <v>3.25</v>
      </c>
      <c r="I268" s="4"/>
      <c r="J268" s="4">
        <f t="shared" si="40"/>
        <v>3.21</v>
      </c>
      <c r="K268" s="15" t="e">
        <f>NA()</f>
        <v>#N/A</v>
      </c>
      <c r="L268" s="4">
        <f t="shared" si="37"/>
        <v>3.21</v>
      </c>
      <c r="M268" s="4">
        <f t="shared" si="41"/>
        <v>4.0000000000000036E-2</v>
      </c>
      <c r="N268" s="4"/>
      <c r="P268" s="184">
        <f t="shared" si="42"/>
        <v>39783</v>
      </c>
      <c r="Q268" s="184">
        <v>39810</v>
      </c>
      <c r="R268" s="182">
        <v>8.25</v>
      </c>
      <c r="S268" s="182">
        <f t="shared" si="43"/>
        <v>4.5599999999999996</v>
      </c>
      <c r="T268" s="182">
        <f t="shared" si="44"/>
        <v>3.6900000000000004</v>
      </c>
      <c r="V268" s="3">
        <v>44470</v>
      </c>
      <c r="W268" s="4">
        <v>3.89</v>
      </c>
      <c r="X268" s="3">
        <v>44470</v>
      </c>
      <c r="Y268" s="4">
        <v>3.84</v>
      </c>
      <c r="AF268" s="183"/>
      <c r="AI268" s="3"/>
    </row>
    <row r="269" spans="1:35" x14ac:dyDescent="0.2">
      <c r="A269" s="7">
        <f t="shared" si="36"/>
        <v>42339</v>
      </c>
      <c r="B269" s="7">
        <f t="shared" si="38"/>
        <v>42370</v>
      </c>
      <c r="C269" s="7">
        <v>42388</v>
      </c>
      <c r="D269">
        <v>0.04</v>
      </c>
      <c r="E269">
        <v>1.8</v>
      </c>
      <c r="F269">
        <v>3.4</v>
      </c>
      <c r="G269">
        <v>2.6</v>
      </c>
      <c r="H269" s="4">
        <f t="shared" si="39"/>
        <v>3.25</v>
      </c>
      <c r="I269" s="4"/>
      <c r="J269" s="4">
        <f t="shared" si="40"/>
        <v>3.21</v>
      </c>
      <c r="K269" s="15" t="e">
        <f>NA()</f>
        <v>#N/A</v>
      </c>
      <c r="L269" s="4">
        <f t="shared" si="37"/>
        <v>3.21</v>
      </c>
      <c r="M269" s="4">
        <f t="shared" si="41"/>
        <v>4.0000000000000036E-2</v>
      </c>
      <c r="N269" s="4"/>
      <c r="P269" s="184">
        <f t="shared" si="42"/>
        <v>39783</v>
      </c>
      <c r="Q269" s="184">
        <v>39811</v>
      </c>
      <c r="R269" s="182">
        <v>8.25</v>
      </c>
      <c r="S269" s="182">
        <f t="shared" si="43"/>
        <v>4.5599999999999996</v>
      </c>
      <c r="T269" s="182">
        <f t="shared" si="44"/>
        <v>3.6900000000000004</v>
      </c>
      <c r="V269" s="3">
        <v>44501</v>
      </c>
      <c r="W269" s="4">
        <v>4.12</v>
      </c>
      <c r="X269" s="3">
        <v>44501</v>
      </c>
      <c r="Y269" s="4">
        <v>4.1100000000000003</v>
      </c>
      <c r="AF269" s="183"/>
      <c r="AI269" s="3"/>
    </row>
    <row r="270" spans="1:35" x14ac:dyDescent="0.2">
      <c r="A270" s="7">
        <f t="shared" si="36"/>
        <v>42339</v>
      </c>
      <c r="B270" s="7">
        <f t="shared" si="38"/>
        <v>42370</v>
      </c>
      <c r="C270" s="7">
        <v>42389</v>
      </c>
      <c r="D270">
        <v>0.04</v>
      </c>
      <c r="E270">
        <v>1.8</v>
      </c>
      <c r="F270">
        <v>3.4</v>
      </c>
      <c r="G270">
        <v>2.6</v>
      </c>
      <c r="H270" s="4">
        <f t="shared" si="39"/>
        <v>3.25</v>
      </c>
      <c r="I270" s="4"/>
      <c r="J270" s="4">
        <f t="shared" si="40"/>
        <v>3.21</v>
      </c>
      <c r="K270" s="15" t="e">
        <f>NA()</f>
        <v>#N/A</v>
      </c>
      <c r="L270" s="4">
        <f t="shared" si="37"/>
        <v>3.21</v>
      </c>
      <c r="M270" s="4">
        <f t="shared" si="41"/>
        <v>4.0000000000000036E-2</v>
      </c>
      <c r="N270" s="4"/>
      <c r="P270" s="184">
        <f t="shared" si="42"/>
        <v>39783</v>
      </c>
      <c r="Q270" s="184">
        <v>39812</v>
      </c>
      <c r="R270" s="182">
        <v>8.25</v>
      </c>
      <c r="S270" s="182">
        <f t="shared" si="43"/>
        <v>4.5599999999999996</v>
      </c>
      <c r="T270" s="182">
        <f t="shared" si="44"/>
        <v>3.6900000000000004</v>
      </c>
      <c r="V270" s="3">
        <v>44531</v>
      </c>
      <c r="W270" s="4">
        <v>4.3600000000000003</v>
      </c>
      <c r="X270" s="3">
        <v>44531</v>
      </c>
      <c r="Y270" s="181">
        <f>AVERAGE(Y271,Y269)</f>
        <v>4.2200000000000006</v>
      </c>
      <c r="AF270" s="183"/>
      <c r="AI270" s="3"/>
    </row>
    <row r="271" spans="1:35" x14ac:dyDescent="0.2">
      <c r="A271" s="7">
        <f t="shared" si="36"/>
        <v>42339</v>
      </c>
      <c r="B271" s="7">
        <f t="shared" si="38"/>
        <v>42370</v>
      </c>
      <c r="C271" s="7">
        <v>42390</v>
      </c>
      <c r="D271">
        <v>0.04</v>
      </c>
      <c r="E271">
        <v>1.8</v>
      </c>
      <c r="F271">
        <v>3.4</v>
      </c>
      <c r="G271">
        <v>2.6</v>
      </c>
      <c r="H271" s="4">
        <f t="shared" si="39"/>
        <v>3.25</v>
      </c>
      <c r="I271" s="4"/>
      <c r="J271" s="4">
        <f t="shared" si="40"/>
        <v>3.21</v>
      </c>
      <c r="K271" s="15" t="e">
        <f>NA()</f>
        <v>#N/A</v>
      </c>
      <c r="L271" s="4">
        <f t="shared" si="37"/>
        <v>3.21</v>
      </c>
      <c r="M271" s="4">
        <f t="shared" si="41"/>
        <v>4.0000000000000036E-2</v>
      </c>
      <c r="N271" s="4"/>
      <c r="P271" s="184">
        <f t="shared" si="42"/>
        <v>39783</v>
      </c>
      <c r="Q271" s="184">
        <v>39813</v>
      </c>
      <c r="R271" s="182">
        <v>8.25</v>
      </c>
      <c r="S271" s="182">
        <f t="shared" si="43"/>
        <v>4.5599999999999996</v>
      </c>
      <c r="T271" s="182">
        <f t="shared" si="44"/>
        <v>3.6900000000000004</v>
      </c>
      <c r="V271" s="3">
        <v>44562</v>
      </c>
      <c r="W271" s="4">
        <v>4.2</v>
      </c>
      <c r="X271" s="3">
        <v>44562</v>
      </c>
      <c r="Y271" s="4">
        <v>4.33</v>
      </c>
      <c r="AF271" s="183"/>
      <c r="AI271" s="3"/>
    </row>
    <row r="272" spans="1:35" x14ac:dyDescent="0.2">
      <c r="A272" s="7">
        <f t="shared" si="36"/>
        <v>42339</v>
      </c>
      <c r="B272" s="7">
        <f t="shared" si="38"/>
        <v>42370</v>
      </c>
      <c r="C272" s="7">
        <v>42391</v>
      </c>
      <c r="D272">
        <v>0.04</v>
      </c>
      <c r="E272">
        <v>1.8</v>
      </c>
      <c r="F272">
        <v>3.4</v>
      </c>
      <c r="G272">
        <v>2.6</v>
      </c>
      <c r="H272" s="4">
        <f t="shared" si="39"/>
        <v>3.25</v>
      </c>
      <c r="I272" s="4"/>
      <c r="J272" s="4">
        <f t="shared" si="40"/>
        <v>3.21</v>
      </c>
      <c r="K272" s="15" t="e">
        <f>NA()</f>
        <v>#N/A</v>
      </c>
      <c r="L272" s="4">
        <f t="shared" si="37"/>
        <v>3.21</v>
      </c>
      <c r="M272" s="4">
        <f t="shared" si="41"/>
        <v>4.0000000000000036E-2</v>
      </c>
      <c r="N272" s="4"/>
      <c r="P272" s="184">
        <f t="shared" si="42"/>
        <v>39814</v>
      </c>
      <c r="Q272" s="184">
        <v>39814</v>
      </c>
      <c r="R272" s="182">
        <v>8.25</v>
      </c>
      <c r="S272" s="182">
        <f t="shared" si="43"/>
        <v>4.09</v>
      </c>
      <c r="T272" s="182">
        <f t="shared" si="44"/>
        <v>4.16</v>
      </c>
      <c r="V272" s="3">
        <v>44593</v>
      </c>
      <c r="W272" s="4">
        <v>4.16</v>
      </c>
      <c r="X272" s="3">
        <v>44593</v>
      </c>
      <c r="Y272" s="4">
        <v>4.29</v>
      </c>
      <c r="AF272" s="183"/>
      <c r="AI272" s="3"/>
    </row>
    <row r="273" spans="1:35" x14ac:dyDescent="0.2">
      <c r="A273" s="7">
        <f t="shared" si="36"/>
        <v>42339</v>
      </c>
      <c r="B273" s="7">
        <f t="shared" si="38"/>
        <v>42370</v>
      </c>
      <c r="C273" s="7">
        <v>42394</v>
      </c>
      <c r="D273">
        <v>0.04</v>
      </c>
      <c r="E273">
        <v>1.8</v>
      </c>
      <c r="F273">
        <v>3.4</v>
      </c>
      <c r="G273">
        <v>2.6</v>
      </c>
      <c r="H273" s="4">
        <f t="shared" si="39"/>
        <v>3.25</v>
      </c>
      <c r="I273" s="4"/>
      <c r="J273" s="4">
        <f t="shared" si="40"/>
        <v>3.21</v>
      </c>
      <c r="K273" s="15" t="e">
        <f>NA()</f>
        <v>#N/A</v>
      </c>
      <c r="L273" s="4">
        <f t="shared" si="37"/>
        <v>3.21</v>
      </c>
      <c r="M273" s="4">
        <f t="shared" si="41"/>
        <v>4.0000000000000036E-2</v>
      </c>
      <c r="N273" s="4"/>
      <c r="P273" s="184">
        <f t="shared" si="42"/>
        <v>39814</v>
      </c>
      <c r="Q273" s="184">
        <v>39815</v>
      </c>
      <c r="R273" s="182">
        <v>8.25</v>
      </c>
      <c r="S273" s="182">
        <f t="shared" si="43"/>
        <v>4.09</v>
      </c>
      <c r="T273" s="182">
        <f t="shared" si="44"/>
        <v>4.16</v>
      </c>
      <c r="V273" s="3">
        <v>44621</v>
      </c>
      <c r="W273" s="4">
        <v>4.59</v>
      </c>
      <c r="X273" s="3">
        <v>44621</v>
      </c>
      <c r="Y273" s="4">
        <v>4.82</v>
      </c>
      <c r="AF273" s="183"/>
      <c r="AI273" s="3"/>
    </row>
    <row r="274" spans="1:35" x14ac:dyDescent="0.2">
      <c r="A274" s="7">
        <f t="shared" si="36"/>
        <v>42339</v>
      </c>
      <c r="B274" s="7">
        <f t="shared" si="38"/>
        <v>42370</v>
      </c>
      <c r="C274" s="7">
        <v>42395</v>
      </c>
      <c r="D274">
        <v>0.04</v>
      </c>
      <c r="E274">
        <v>1.8</v>
      </c>
      <c r="F274">
        <v>3.4</v>
      </c>
      <c r="G274">
        <v>2.6</v>
      </c>
      <c r="H274" s="4">
        <f t="shared" si="39"/>
        <v>3.25</v>
      </c>
      <c r="I274" s="4"/>
      <c r="J274" s="4">
        <f t="shared" si="40"/>
        <v>3.21</v>
      </c>
      <c r="K274" s="15" t="e">
        <f>NA()</f>
        <v>#N/A</v>
      </c>
      <c r="L274" s="4">
        <f t="shared" si="37"/>
        <v>3.21</v>
      </c>
      <c r="M274" s="4">
        <f t="shared" si="41"/>
        <v>4.0000000000000036E-2</v>
      </c>
      <c r="N274" s="4"/>
      <c r="P274" s="184">
        <f t="shared" si="42"/>
        <v>39814</v>
      </c>
      <c r="Q274" s="184">
        <v>39816</v>
      </c>
      <c r="R274" s="182">
        <v>8.25</v>
      </c>
      <c r="S274" s="182">
        <f t="shared" si="43"/>
        <v>4.09</v>
      </c>
      <c r="T274" s="182">
        <f t="shared" si="44"/>
        <v>4.16</v>
      </c>
      <c r="V274" s="3">
        <v>44652</v>
      </c>
      <c r="W274" s="4">
        <v>4.8</v>
      </c>
      <c r="X274" s="3">
        <v>44652</v>
      </c>
      <c r="Y274" s="4">
        <v>5.0199999999999996</v>
      </c>
      <c r="AF274" s="183"/>
      <c r="AI274" s="3"/>
    </row>
    <row r="275" spans="1:35" x14ac:dyDescent="0.2">
      <c r="A275" s="7">
        <f t="shared" si="36"/>
        <v>42339</v>
      </c>
      <c r="B275" s="7">
        <f t="shared" si="38"/>
        <v>42370</v>
      </c>
      <c r="C275" s="7">
        <v>42396</v>
      </c>
      <c r="D275">
        <v>0.04</v>
      </c>
      <c r="E275">
        <v>1.8</v>
      </c>
      <c r="F275">
        <v>3.4</v>
      </c>
      <c r="G275">
        <v>2.6</v>
      </c>
      <c r="H275" s="4">
        <f t="shared" si="39"/>
        <v>3.25</v>
      </c>
      <c r="I275" s="4"/>
      <c r="J275" s="4">
        <f t="shared" si="40"/>
        <v>3.21</v>
      </c>
      <c r="K275" s="15" t="e">
        <f>NA()</f>
        <v>#N/A</v>
      </c>
      <c r="L275" s="4">
        <f t="shared" si="37"/>
        <v>3.21</v>
      </c>
      <c r="M275" s="4">
        <f t="shared" si="41"/>
        <v>4.0000000000000036E-2</v>
      </c>
      <c r="N275" s="4"/>
      <c r="P275" s="184">
        <f t="shared" si="42"/>
        <v>39814</v>
      </c>
      <c r="Q275" s="184">
        <v>39817</v>
      </c>
      <c r="R275" s="182">
        <v>8.25</v>
      </c>
      <c r="S275" s="182">
        <f t="shared" si="43"/>
        <v>4.09</v>
      </c>
      <c r="T275" s="182">
        <f t="shared" si="44"/>
        <v>4.16</v>
      </c>
      <c r="V275" s="3">
        <v>44682</v>
      </c>
      <c r="W275" s="4">
        <v>4.7699999999999996</v>
      </c>
      <c r="X275" s="3">
        <v>44682</v>
      </c>
      <c r="Y275" s="4">
        <v>4.92</v>
      </c>
      <c r="AF275" s="183"/>
      <c r="AI275" s="3"/>
    </row>
    <row r="276" spans="1:35" x14ac:dyDescent="0.2">
      <c r="A276" s="7">
        <f t="shared" si="36"/>
        <v>42339</v>
      </c>
      <c r="B276" s="7">
        <f t="shared" si="38"/>
        <v>42370</v>
      </c>
      <c r="C276" s="7">
        <v>42397</v>
      </c>
      <c r="D276">
        <v>0.04</v>
      </c>
      <c r="E276">
        <v>1.8</v>
      </c>
      <c r="F276">
        <v>3.4</v>
      </c>
      <c r="G276">
        <v>2.6</v>
      </c>
      <c r="H276" s="4">
        <f t="shared" si="39"/>
        <v>3.25</v>
      </c>
      <c r="I276" s="4"/>
      <c r="J276" s="4">
        <f t="shared" si="40"/>
        <v>3.21</v>
      </c>
      <c r="K276" s="15" t="e">
        <f>NA()</f>
        <v>#N/A</v>
      </c>
      <c r="L276" s="4">
        <f t="shared" si="37"/>
        <v>3.21</v>
      </c>
      <c r="M276" s="4">
        <f t="shared" si="41"/>
        <v>4.0000000000000036E-2</v>
      </c>
      <c r="N276" s="4"/>
      <c r="P276" s="184">
        <f t="shared" si="42"/>
        <v>39814</v>
      </c>
      <c r="Q276" s="184">
        <v>39818</v>
      </c>
      <c r="R276" s="182">
        <v>8.25</v>
      </c>
      <c r="S276" s="182">
        <f t="shared" si="43"/>
        <v>4.09</v>
      </c>
      <c r="T276" s="182">
        <f t="shared" si="44"/>
        <v>4.16</v>
      </c>
      <c r="V276" s="3">
        <v>44713</v>
      </c>
      <c r="W276" s="4">
        <v>4.88</v>
      </c>
      <c r="X276" s="3">
        <v>44713</v>
      </c>
      <c r="Y276" s="4">
        <v>5.05</v>
      </c>
      <c r="AF276" s="183"/>
      <c r="AI276" s="3"/>
    </row>
    <row r="277" spans="1:35" x14ac:dyDescent="0.2">
      <c r="A277" s="7">
        <f t="shared" si="36"/>
        <v>42339</v>
      </c>
      <c r="B277" s="7">
        <f t="shared" si="38"/>
        <v>42370</v>
      </c>
      <c r="C277" s="7">
        <v>42398</v>
      </c>
      <c r="D277">
        <v>0.04</v>
      </c>
      <c r="E277">
        <v>1.8</v>
      </c>
      <c r="F277">
        <v>3.4</v>
      </c>
      <c r="G277">
        <v>2.6</v>
      </c>
      <c r="H277" s="4">
        <f t="shared" si="39"/>
        <v>3.25</v>
      </c>
      <c r="I277" s="4"/>
      <c r="J277" s="4">
        <f t="shared" si="40"/>
        <v>3.21</v>
      </c>
      <c r="K277" s="15" t="e">
        <f>NA()</f>
        <v>#N/A</v>
      </c>
      <c r="L277" s="4">
        <f t="shared" si="37"/>
        <v>3.21</v>
      </c>
      <c r="M277" s="4">
        <f t="shared" si="41"/>
        <v>4.0000000000000036E-2</v>
      </c>
      <c r="N277" s="4"/>
      <c r="P277" s="184">
        <f t="shared" si="42"/>
        <v>39814</v>
      </c>
      <c r="Q277" s="184">
        <v>39819</v>
      </c>
      <c r="R277" s="182">
        <v>8.25</v>
      </c>
      <c r="S277" s="182">
        <f t="shared" si="43"/>
        <v>4.09</v>
      </c>
      <c r="T277" s="182">
        <f t="shared" si="44"/>
        <v>4.16</v>
      </c>
      <c r="V277" s="3">
        <v>44743</v>
      </c>
      <c r="W277" s="4">
        <v>4.88</v>
      </c>
      <c r="X277" s="3">
        <v>44743</v>
      </c>
      <c r="Y277" s="4">
        <v>5.04</v>
      </c>
      <c r="AF277" s="183"/>
      <c r="AI277" s="3"/>
    </row>
    <row r="278" spans="1:35" x14ac:dyDescent="0.2">
      <c r="A278" s="7">
        <f t="shared" si="36"/>
        <v>42370</v>
      </c>
      <c r="B278" s="7">
        <f t="shared" si="38"/>
        <v>42401</v>
      </c>
      <c r="C278" s="7">
        <v>42402</v>
      </c>
      <c r="D278">
        <v>0.06</v>
      </c>
      <c r="E278">
        <v>1.8</v>
      </c>
      <c r="F278">
        <v>3.4</v>
      </c>
      <c r="G278">
        <v>2.6</v>
      </c>
      <c r="H278" s="4">
        <f t="shared" si="39"/>
        <v>3.25</v>
      </c>
      <c r="I278" s="4"/>
      <c r="J278" s="4">
        <f t="shared" si="40"/>
        <v>3.19</v>
      </c>
      <c r="K278" s="15" t="e">
        <f>NA()</f>
        <v>#N/A</v>
      </c>
      <c r="L278" s="4">
        <f t="shared" si="37"/>
        <v>3.19</v>
      </c>
      <c r="M278" s="4">
        <f t="shared" si="41"/>
        <v>6.0000000000000053E-2</v>
      </c>
      <c r="N278" s="4"/>
      <c r="P278" s="184">
        <f t="shared" si="42"/>
        <v>39814</v>
      </c>
      <c r="Q278" s="184">
        <v>39820</v>
      </c>
      <c r="R278" s="182">
        <v>8.25</v>
      </c>
      <c r="S278" s="182">
        <f t="shared" si="43"/>
        <v>4.09</v>
      </c>
      <c r="T278" s="182">
        <f t="shared" si="44"/>
        <v>4.16</v>
      </c>
      <c r="V278" s="3">
        <v>44774</v>
      </c>
      <c r="W278" s="4">
        <v>4.8899999999999997</v>
      </c>
      <c r="X278" s="3">
        <v>44774</v>
      </c>
      <c r="Y278" s="4">
        <v>5.05</v>
      </c>
      <c r="AF278" s="183"/>
      <c r="AI278" s="3"/>
    </row>
    <row r="279" spans="1:35" x14ac:dyDescent="0.2">
      <c r="A279" s="7">
        <f t="shared" si="36"/>
        <v>42370</v>
      </c>
      <c r="B279" s="7">
        <f t="shared" si="38"/>
        <v>42401</v>
      </c>
      <c r="C279" s="7">
        <v>42403</v>
      </c>
      <c r="D279">
        <v>0.06</v>
      </c>
      <c r="E279">
        <v>1.8</v>
      </c>
      <c r="F279">
        <v>3.4</v>
      </c>
      <c r="G279">
        <v>2.6</v>
      </c>
      <c r="H279" s="4">
        <f t="shared" si="39"/>
        <v>3.25</v>
      </c>
      <c r="I279" s="4"/>
      <c r="J279" s="4">
        <f t="shared" si="40"/>
        <v>3.19</v>
      </c>
      <c r="K279" s="15" t="e">
        <f>NA()</f>
        <v>#N/A</v>
      </c>
      <c r="L279" s="4">
        <f t="shared" si="37"/>
        <v>3.19</v>
      </c>
      <c r="M279" s="4">
        <f t="shared" si="41"/>
        <v>6.0000000000000053E-2</v>
      </c>
      <c r="N279" s="4"/>
      <c r="P279" s="184">
        <f t="shared" si="42"/>
        <v>39814</v>
      </c>
      <c r="Q279" s="184">
        <v>39821</v>
      </c>
      <c r="R279" s="182">
        <v>8.25</v>
      </c>
      <c r="S279" s="182">
        <f t="shared" si="43"/>
        <v>4.09</v>
      </c>
      <c r="T279" s="182">
        <f t="shared" si="44"/>
        <v>4.16</v>
      </c>
      <c r="V279" s="3">
        <v>44805</v>
      </c>
      <c r="W279" s="4">
        <v>5.14</v>
      </c>
      <c r="X279" s="3">
        <v>44805</v>
      </c>
      <c r="Y279" s="4">
        <v>5.25</v>
      </c>
      <c r="AF279" s="183"/>
      <c r="AI279" s="3"/>
    </row>
    <row r="280" spans="1:35" x14ac:dyDescent="0.2">
      <c r="A280" s="7">
        <f t="shared" si="36"/>
        <v>42370</v>
      </c>
      <c r="B280" s="7">
        <f t="shared" si="38"/>
        <v>42401</v>
      </c>
      <c r="C280" s="7">
        <v>42404</v>
      </c>
      <c r="D280">
        <v>0.06</v>
      </c>
      <c r="E280">
        <v>1.8</v>
      </c>
      <c r="F280">
        <v>3.4</v>
      </c>
      <c r="G280">
        <v>2.6</v>
      </c>
      <c r="H280" s="4">
        <f t="shared" si="39"/>
        <v>3.25</v>
      </c>
      <c r="I280" s="4"/>
      <c r="J280" s="4">
        <f t="shared" si="40"/>
        <v>3.19</v>
      </c>
      <c r="K280" s="15" t="e">
        <f>NA()</f>
        <v>#N/A</v>
      </c>
      <c r="L280" s="4">
        <f t="shared" si="37"/>
        <v>3.19</v>
      </c>
      <c r="M280" s="4">
        <f t="shared" si="41"/>
        <v>6.0000000000000053E-2</v>
      </c>
      <c r="N280" s="4"/>
      <c r="P280" s="184">
        <f t="shared" si="42"/>
        <v>39814</v>
      </c>
      <c r="Q280" s="184">
        <v>39822</v>
      </c>
      <c r="R280" s="182">
        <v>8.25</v>
      </c>
      <c r="S280" s="182">
        <f t="shared" si="43"/>
        <v>4.09</v>
      </c>
      <c r="T280" s="182">
        <f t="shared" si="44"/>
        <v>4.16</v>
      </c>
      <c r="V280" s="3">
        <v>44835</v>
      </c>
      <c r="W280" s="4">
        <v>5.33</v>
      </c>
      <c r="X280" s="3">
        <v>44835</v>
      </c>
      <c r="Y280" s="4">
        <v>5.5</v>
      </c>
      <c r="AF280" s="183"/>
      <c r="AI280" s="3"/>
    </row>
    <row r="281" spans="1:35" x14ac:dyDescent="0.2">
      <c r="A281" s="7">
        <f t="shared" si="36"/>
        <v>42370</v>
      </c>
      <c r="B281" s="7">
        <f t="shared" si="38"/>
        <v>42401</v>
      </c>
      <c r="C281" s="7">
        <v>42405</v>
      </c>
      <c r="D281">
        <v>0.06</v>
      </c>
      <c r="E281">
        <v>1.8</v>
      </c>
      <c r="F281">
        <v>3.4</v>
      </c>
      <c r="G281">
        <v>2.6</v>
      </c>
      <c r="H281" s="4">
        <f t="shared" si="39"/>
        <v>3.25</v>
      </c>
      <c r="I281" s="4"/>
      <c r="J281" s="4">
        <f t="shared" si="40"/>
        <v>3.19</v>
      </c>
      <c r="K281" s="15" t="e">
        <f>NA()</f>
        <v>#N/A</v>
      </c>
      <c r="L281" s="4">
        <f t="shared" si="37"/>
        <v>3.19</v>
      </c>
      <c r="M281" s="4">
        <f t="shared" si="41"/>
        <v>6.0000000000000053E-2</v>
      </c>
      <c r="N281" s="4"/>
      <c r="P281" s="184">
        <f t="shared" si="42"/>
        <v>39814</v>
      </c>
      <c r="Q281" s="184">
        <v>39823</v>
      </c>
      <c r="R281" s="182">
        <v>8.25</v>
      </c>
      <c r="S281" s="182">
        <f t="shared" si="43"/>
        <v>4.09</v>
      </c>
      <c r="T281" s="182">
        <f t="shared" si="44"/>
        <v>4.16</v>
      </c>
      <c r="V281" s="3">
        <v>44866</v>
      </c>
      <c r="W281" s="4">
        <v>5.01</v>
      </c>
      <c r="X281" s="3">
        <v>44866</v>
      </c>
      <c r="Y281" s="4">
        <v>5.17</v>
      </c>
      <c r="AF281" s="183"/>
      <c r="AI281" s="3"/>
    </row>
    <row r="282" spans="1:35" x14ac:dyDescent="0.2">
      <c r="A282" s="7">
        <f t="shared" si="36"/>
        <v>42370</v>
      </c>
      <c r="B282" s="7">
        <f t="shared" si="38"/>
        <v>42401</v>
      </c>
      <c r="C282" s="7">
        <v>42408</v>
      </c>
      <c r="D282">
        <v>0.06</v>
      </c>
      <c r="E282">
        <v>1.8</v>
      </c>
      <c r="F282">
        <v>3.4</v>
      </c>
      <c r="G282">
        <v>2.6</v>
      </c>
      <c r="H282" s="4">
        <f t="shared" si="39"/>
        <v>3.25</v>
      </c>
      <c r="I282" s="4"/>
      <c r="J282" s="4">
        <f t="shared" si="40"/>
        <v>3.19</v>
      </c>
      <c r="K282" s="15" t="e">
        <f>NA()</f>
        <v>#N/A</v>
      </c>
      <c r="L282" s="4">
        <f t="shared" si="37"/>
        <v>3.19</v>
      </c>
      <c r="M282" s="4">
        <f t="shared" si="41"/>
        <v>6.0000000000000053E-2</v>
      </c>
      <c r="N282" s="4"/>
      <c r="P282" s="184">
        <f t="shared" si="42"/>
        <v>39814</v>
      </c>
      <c r="Q282" s="184">
        <v>39824</v>
      </c>
      <c r="R282" s="182">
        <v>8.25</v>
      </c>
      <c r="S282" s="182">
        <f t="shared" si="43"/>
        <v>4.09</v>
      </c>
      <c r="T282" s="182">
        <f t="shared" si="44"/>
        <v>4.16</v>
      </c>
      <c r="V282" s="3">
        <v>44896</v>
      </c>
      <c r="W282" s="4">
        <v>4.87</v>
      </c>
      <c r="X282" s="3">
        <v>44896</v>
      </c>
      <c r="Y282" s="181">
        <f>AVERAGE(Y283,Y281)</f>
        <v>5.0750000000000002</v>
      </c>
      <c r="Z282" s="4"/>
      <c r="AF282" s="183"/>
      <c r="AI282" s="3"/>
    </row>
    <row r="283" spans="1:35" x14ac:dyDescent="0.2">
      <c r="A283" s="7">
        <f t="shared" si="36"/>
        <v>42370</v>
      </c>
      <c r="B283" s="7">
        <f t="shared" si="38"/>
        <v>42401</v>
      </c>
      <c r="C283" s="7">
        <v>42409</v>
      </c>
      <c r="D283">
        <v>0.06</v>
      </c>
      <c r="E283">
        <v>1.8</v>
      </c>
      <c r="F283">
        <v>3.4</v>
      </c>
      <c r="G283">
        <v>2.6</v>
      </c>
      <c r="H283" s="4">
        <f t="shared" si="39"/>
        <v>3.25</v>
      </c>
      <c r="I283" s="4"/>
      <c r="J283" s="4">
        <f t="shared" si="40"/>
        <v>3.19</v>
      </c>
      <c r="K283" s="15" t="e">
        <f>NA()</f>
        <v>#N/A</v>
      </c>
      <c r="L283" s="4">
        <f t="shared" si="37"/>
        <v>3.19</v>
      </c>
      <c r="M283" s="4">
        <f t="shared" si="41"/>
        <v>6.0000000000000053E-2</v>
      </c>
      <c r="N283" s="4"/>
      <c r="P283" s="184">
        <f t="shared" si="42"/>
        <v>39814</v>
      </c>
      <c r="Q283" s="184">
        <v>39825</v>
      </c>
      <c r="R283" s="182">
        <v>8.25</v>
      </c>
      <c r="S283" s="182">
        <f t="shared" si="43"/>
        <v>4.09</v>
      </c>
      <c r="T283" s="182">
        <f t="shared" si="44"/>
        <v>4.16</v>
      </c>
      <c r="V283" s="3">
        <v>44927</v>
      </c>
      <c r="W283" s="4">
        <v>4.82</v>
      </c>
      <c r="X283" s="3">
        <v>44927</v>
      </c>
      <c r="Y283" s="4">
        <v>4.9800000000000004</v>
      </c>
      <c r="AF283" s="183"/>
      <c r="AI283" s="3"/>
    </row>
    <row r="284" spans="1:35" x14ac:dyDescent="0.2">
      <c r="A284" s="7">
        <f t="shared" si="36"/>
        <v>42370</v>
      </c>
      <c r="B284" s="7">
        <f t="shared" si="38"/>
        <v>42401</v>
      </c>
      <c r="C284" s="7">
        <v>42410</v>
      </c>
      <c r="D284">
        <v>0.06</v>
      </c>
      <c r="E284">
        <v>1.8</v>
      </c>
      <c r="F284">
        <v>3.4</v>
      </c>
      <c r="G284">
        <v>2.6</v>
      </c>
      <c r="H284" s="4">
        <f t="shared" si="39"/>
        <v>3.25</v>
      </c>
      <c r="I284" s="4"/>
      <c r="J284" s="4">
        <f t="shared" si="40"/>
        <v>3.19</v>
      </c>
      <c r="K284" s="15" t="e">
        <f>NA()</f>
        <v>#N/A</v>
      </c>
      <c r="L284" s="4">
        <f t="shared" si="37"/>
        <v>3.19</v>
      </c>
      <c r="M284" s="4">
        <f t="shared" si="41"/>
        <v>6.0000000000000053E-2</v>
      </c>
      <c r="N284" s="4"/>
      <c r="P284" s="184">
        <f t="shared" si="42"/>
        <v>39814</v>
      </c>
      <c r="Q284" s="184">
        <v>39826</v>
      </c>
      <c r="R284" s="182">
        <v>8.25</v>
      </c>
      <c r="S284" s="182">
        <f t="shared" si="43"/>
        <v>4.09</v>
      </c>
      <c r="T284" s="182">
        <f t="shared" si="44"/>
        <v>4.16</v>
      </c>
      <c r="V284" s="3">
        <v>44958</v>
      </c>
      <c r="W284" s="4">
        <v>4.76</v>
      </c>
      <c r="X284" s="3">
        <v>44958</v>
      </c>
      <c r="Y284" s="4">
        <v>4.9400000000000004</v>
      </c>
      <c r="AF284" s="183"/>
      <c r="AI284" s="3"/>
    </row>
    <row r="285" spans="1:35" x14ac:dyDescent="0.2">
      <c r="A285" s="7">
        <f t="shared" si="36"/>
        <v>42370</v>
      </c>
      <c r="B285" s="7">
        <f t="shared" si="38"/>
        <v>42401</v>
      </c>
      <c r="C285" s="7">
        <v>42411</v>
      </c>
      <c r="D285">
        <v>0.06</v>
      </c>
      <c r="E285">
        <v>1.8</v>
      </c>
      <c r="F285">
        <v>3.4</v>
      </c>
      <c r="G285">
        <v>2.6</v>
      </c>
      <c r="H285" s="4">
        <f t="shared" si="39"/>
        <v>3.25</v>
      </c>
      <c r="I285" s="4"/>
      <c r="J285" s="4">
        <f t="shared" si="40"/>
        <v>3.19</v>
      </c>
      <c r="K285" s="15" t="e">
        <f>NA()</f>
        <v>#N/A</v>
      </c>
      <c r="L285" s="4">
        <f t="shared" si="37"/>
        <v>3.19</v>
      </c>
      <c r="M285" s="4">
        <f t="shared" si="41"/>
        <v>6.0000000000000053E-2</v>
      </c>
      <c r="N285" s="4"/>
      <c r="P285" s="184">
        <f t="shared" si="42"/>
        <v>39814</v>
      </c>
      <c r="Q285" s="184">
        <v>39827</v>
      </c>
      <c r="R285" s="182">
        <v>8.25</v>
      </c>
      <c r="S285" s="182">
        <f t="shared" si="43"/>
        <v>4.09</v>
      </c>
      <c r="T285" s="182">
        <f t="shared" si="44"/>
        <v>4.16</v>
      </c>
      <c r="AF285" s="183"/>
      <c r="AI285" s="3"/>
    </row>
    <row r="286" spans="1:35" x14ac:dyDescent="0.2">
      <c r="A286" s="7">
        <f t="shared" si="36"/>
        <v>42370</v>
      </c>
      <c r="B286" s="7">
        <f t="shared" si="38"/>
        <v>42401</v>
      </c>
      <c r="C286" s="7">
        <v>42412</v>
      </c>
      <c r="D286">
        <v>0.06</v>
      </c>
      <c r="E286">
        <v>1.8</v>
      </c>
      <c r="F286">
        <v>3.4</v>
      </c>
      <c r="G286">
        <v>2.6</v>
      </c>
      <c r="H286" s="4">
        <f t="shared" si="39"/>
        <v>3.25</v>
      </c>
      <c r="I286" s="4"/>
      <c r="J286" s="4">
        <f t="shared" si="40"/>
        <v>3.19</v>
      </c>
      <c r="K286" s="15" t="e">
        <f>NA()</f>
        <v>#N/A</v>
      </c>
      <c r="L286" s="4">
        <f t="shared" si="37"/>
        <v>3.19</v>
      </c>
      <c r="M286" s="4">
        <f t="shared" si="41"/>
        <v>6.0000000000000053E-2</v>
      </c>
      <c r="N286" s="4"/>
      <c r="P286" s="184">
        <f t="shared" si="42"/>
        <v>39814</v>
      </c>
      <c r="Q286" s="184">
        <v>39828</v>
      </c>
      <c r="R286" s="182">
        <v>8.25</v>
      </c>
      <c r="S286" s="182">
        <f t="shared" si="43"/>
        <v>4.09</v>
      </c>
      <c r="T286" s="182">
        <f t="shared" si="44"/>
        <v>4.16</v>
      </c>
      <c r="AF286" s="183"/>
      <c r="AI286" s="3"/>
    </row>
    <row r="287" spans="1:35" x14ac:dyDescent="0.2">
      <c r="A287" s="7">
        <f t="shared" si="36"/>
        <v>42370</v>
      </c>
      <c r="B287" s="7">
        <f t="shared" si="38"/>
        <v>42401</v>
      </c>
      <c r="C287" s="7">
        <v>42415</v>
      </c>
      <c r="D287">
        <v>0.06</v>
      </c>
      <c r="E287">
        <v>1.8</v>
      </c>
      <c r="F287">
        <v>3.4</v>
      </c>
      <c r="G287">
        <v>2.6</v>
      </c>
      <c r="H287" s="4">
        <f t="shared" si="39"/>
        <v>3.25</v>
      </c>
      <c r="I287" s="4"/>
      <c r="J287" s="4">
        <f t="shared" si="40"/>
        <v>3.19</v>
      </c>
      <c r="K287" s="15" t="e">
        <f>NA()</f>
        <v>#N/A</v>
      </c>
      <c r="L287" s="4">
        <f t="shared" si="37"/>
        <v>3.19</v>
      </c>
      <c r="M287" s="4">
        <f t="shared" si="41"/>
        <v>6.0000000000000053E-2</v>
      </c>
      <c r="N287" s="4"/>
      <c r="P287" s="184">
        <f t="shared" si="42"/>
        <v>39814</v>
      </c>
      <c r="Q287" s="184">
        <v>39829</v>
      </c>
      <c r="R287" s="182">
        <v>7.75</v>
      </c>
      <c r="S287" s="182">
        <f t="shared" si="43"/>
        <v>4.09</v>
      </c>
      <c r="T287" s="182">
        <f t="shared" si="44"/>
        <v>3.66</v>
      </c>
      <c r="AF287" s="183"/>
      <c r="AI287" s="3"/>
    </row>
    <row r="288" spans="1:35" x14ac:dyDescent="0.2">
      <c r="A288" s="7">
        <f t="shared" si="36"/>
        <v>42370</v>
      </c>
      <c r="B288" s="7">
        <f t="shared" si="38"/>
        <v>42401</v>
      </c>
      <c r="C288" s="7">
        <v>42416</v>
      </c>
      <c r="D288">
        <v>0.06</v>
      </c>
      <c r="E288">
        <v>1.8</v>
      </c>
      <c r="F288">
        <v>3.4</v>
      </c>
      <c r="G288">
        <v>2.6</v>
      </c>
      <c r="H288" s="4">
        <f t="shared" si="39"/>
        <v>3.25</v>
      </c>
      <c r="I288" s="4"/>
      <c r="J288" s="4">
        <f t="shared" si="40"/>
        <v>3.19</v>
      </c>
      <c r="K288" s="15" t="e">
        <f>NA()</f>
        <v>#N/A</v>
      </c>
      <c r="L288" s="4">
        <f t="shared" si="37"/>
        <v>3.19</v>
      </c>
      <c r="M288" s="4">
        <f t="shared" si="41"/>
        <v>6.0000000000000053E-2</v>
      </c>
      <c r="N288" s="4"/>
      <c r="P288" s="184">
        <f t="shared" si="42"/>
        <v>39814</v>
      </c>
      <c r="Q288" s="184">
        <v>39830</v>
      </c>
      <c r="R288" s="182">
        <v>7.75</v>
      </c>
      <c r="S288" s="182">
        <f t="shared" si="43"/>
        <v>4.09</v>
      </c>
      <c r="T288" s="182">
        <f t="shared" si="44"/>
        <v>3.66</v>
      </c>
      <c r="AF288" s="183"/>
      <c r="AI288" s="3"/>
    </row>
    <row r="289" spans="1:35" x14ac:dyDescent="0.2">
      <c r="A289" s="7">
        <f t="shared" si="36"/>
        <v>42370</v>
      </c>
      <c r="B289" s="7">
        <f t="shared" si="38"/>
        <v>42401</v>
      </c>
      <c r="C289" s="7">
        <v>42417</v>
      </c>
      <c r="D289">
        <v>0.56000000000000005</v>
      </c>
      <c r="E289">
        <v>1.8</v>
      </c>
      <c r="F289">
        <v>3.4</v>
      </c>
      <c r="G289">
        <v>2.6</v>
      </c>
      <c r="H289" s="4">
        <f t="shared" si="39"/>
        <v>3.75</v>
      </c>
      <c r="I289" s="4"/>
      <c r="J289" s="4">
        <f t="shared" si="40"/>
        <v>3.19</v>
      </c>
      <c r="K289" s="15" t="e">
        <f>NA()</f>
        <v>#N/A</v>
      </c>
      <c r="L289" s="4">
        <f t="shared" si="37"/>
        <v>3.19</v>
      </c>
      <c r="M289" s="4">
        <f t="shared" si="41"/>
        <v>0.56000000000000005</v>
      </c>
      <c r="N289" s="4"/>
      <c r="P289" s="184">
        <f t="shared" si="42"/>
        <v>39814</v>
      </c>
      <c r="Q289" s="184">
        <v>39831</v>
      </c>
      <c r="R289" s="182">
        <v>7.75</v>
      </c>
      <c r="S289" s="182">
        <f t="shared" si="43"/>
        <v>4.09</v>
      </c>
      <c r="T289" s="182">
        <f t="shared" si="44"/>
        <v>3.66</v>
      </c>
      <c r="AF289" s="183"/>
      <c r="AI289" s="3"/>
    </row>
    <row r="290" spans="1:35" x14ac:dyDescent="0.2">
      <c r="A290" s="7">
        <f t="shared" si="36"/>
        <v>42370</v>
      </c>
      <c r="B290" s="7">
        <f t="shared" si="38"/>
        <v>42401</v>
      </c>
      <c r="C290" s="7">
        <v>42418</v>
      </c>
      <c r="D290">
        <v>0.56000000000000005</v>
      </c>
      <c r="E290">
        <v>1.8</v>
      </c>
      <c r="F290">
        <v>3.4</v>
      </c>
      <c r="G290">
        <v>2.6</v>
      </c>
      <c r="H290" s="4">
        <f t="shared" si="39"/>
        <v>3.75</v>
      </c>
      <c r="I290" s="4"/>
      <c r="J290" s="4">
        <f t="shared" si="40"/>
        <v>3.19</v>
      </c>
      <c r="K290" s="15" t="e">
        <f>NA()</f>
        <v>#N/A</v>
      </c>
      <c r="L290" s="4">
        <f t="shared" si="37"/>
        <v>3.19</v>
      </c>
      <c r="M290" s="4">
        <f t="shared" si="41"/>
        <v>0.56000000000000005</v>
      </c>
      <c r="N290" s="4"/>
      <c r="P290" s="184">
        <f t="shared" si="42"/>
        <v>39814</v>
      </c>
      <c r="Q290" s="184">
        <v>39832</v>
      </c>
      <c r="R290" s="182">
        <v>7.75</v>
      </c>
      <c r="S290" s="182">
        <f t="shared" si="43"/>
        <v>4.09</v>
      </c>
      <c r="T290" s="182">
        <f t="shared" si="44"/>
        <v>3.66</v>
      </c>
      <c r="AF290" s="183"/>
      <c r="AI290" s="3"/>
    </row>
    <row r="291" spans="1:35" x14ac:dyDescent="0.2">
      <c r="A291" s="7">
        <f t="shared" si="36"/>
        <v>42370</v>
      </c>
      <c r="B291" s="7">
        <f t="shared" si="38"/>
        <v>42401</v>
      </c>
      <c r="C291" s="7">
        <v>42419</v>
      </c>
      <c r="D291">
        <v>0.56000000000000005</v>
      </c>
      <c r="E291">
        <v>1.8</v>
      </c>
      <c r="F291">
        <v>3.4</v>
      </c>
      <c r="G291">
        <v>2.6</v>
      </c>
      <c r="H291" s="4">
        <f t="shared" si="39"/>
        <v>3.75</v>
      </c>
      <c r="I291" s="4"/>
      <c r="J291" s="4">
        <f t="shared" si="40"/>
        <v>3.19</v>
      </c>
      <c r="K291" s="15" t="e">
        <f>NA()</f>
        <v>#N/A</v>
      </c>
      <c r="L291" s="4">
        <f t="shared" si="37"/>
        <v>3.19</v>
      </c>
      <c r="M291" s="4">
        <f t="shared" si="41"/>
        <v>0.56000000000000005</v>
      </c>
      <c r="N291" s="4"/>
      <c r="P291" s="184">
        <f t="shared" si="42"/>
        <v>39814</v>
      </c>
      <c r="Q291" s="184">
        <v>39833</v>
      </c>
      <c r="R291" s="182">
        <v>7.75</v>
      </c>
      <c r="S291" s="182">
        <f t="shared" si="43"/>
        <v>4.09</v>
      </c>
      <c r="T291" s="182">
        <f t="shared" si="44"/>
        <v>3.66</v>
      </c>
      <c r="AF291" s="183"/>
      <c r="AI291" s="3"/>
    </row>
    <row r="292" spans="1:35" x14ac:dyDescent="0.2">
      <c r="A292" s="7">
        <f t="shared" si="36"/>
        <v>42370</v>
      </c>
      <c r="B292" s="7">
        <f t="shared" si="38"/>
        <v>42401</v>
      </c>
      <c r="C292" s="7">
        <v>42422</v>
      </c>
      <c r="D292">
        <v>0.56000000000000005</v>
      </c>
      <c r="E292">
        <v>1.8</v>
      </c>
      <c r="F292">
        <v>3.4</v>
      </c>
      <c r="G292">
        <v>2.6</v>
      </c>
      <c r="H292" s="4">
        <f t="shared" si="39"/>
        <v>3.75</v>
      </c>
      <c r="I292" s="4"/>
      <c r="J292" s="4">
        <f t="shared" si="40"/>
        <v>3.19</v>
      </c>
      <c r="K292" s="15" t="e">
        <f>NA()</f>
        <v>#N/A</v>
      </c>
      <c r="L292" s="4">
        <f t="shared" si="37"/>
        <v>3.19</v>
      </c>
      <c r="M292" s="4">
        <f t="shared" si="41"/>
        <v>0.56000000000000005</v>
      </c>
      <c r="N292" s="4"/>
      <c r="P292" s="184">
        <f t="shared" si="42"/>
        <v>39814</v>
      </c>
      <c r="Q292" s="184">
        <v>39834</v>
      </c>
      <c r="R292" s="182">
        <v>7.75</v>
      </c>
      <c r="S292" s="182">
        <f t="shared" si="43"/>
        <v>4.09</v>
      </c>
      <c r="T292" s="182">
        <f t="shared" si="44"/>
        <v>3.66</v>
      </c>
      <c r="AF292" s="183"/>
      <c r="AI292" s="3"/>
    </row>
    <row r="293" spans="1:35" x14ac:dyDescent="0.2">
      <c r="A293" s="7">
        <f t="shared" si="36"/>
        <v>42370</v>
      </c>
      <c r="B293" s="7">
        <f t="shared" si="38"/>
        <v>42401</v>
      </c>
      <c r="C293" s="7">
        <v>42423</v>
      </c>
      <c r="D293">
        <v>0.56000000000000005</v>
      </c>
      <c r="E293">
        <v>1.8</v>
      </c>
      <c r="F293">
        <v>3.4</v>
      </c>
      <c r="G293">
        <v>2.6</v>
      </c>
      <c r="H293" s="4">
        <f t="shared" si="39"/>
        <v>3.75</v>
      </c>
      <c r="I293" s="4"/>
      <c r="J293" s="4">
        <f t="shared" si="40"/>
        <v>3.19</v>
      </c>
      <c r="K293" s="15" t="e">
        <f>NA()</f>
        <v>#N/A</v>
      </c>
      <c r="L293" s="4">
        <f t="shared" si="37"/>
        <v>3.19</v>
      </c>
      <c r="M293" s="4">
        <f t="shared" si="41"/>
        <v>0.56000000000000005</v>
      </c>
      <c r="N293" s="4"/>
      <c r="P293" s="184">
        <f t="shared" si="42"/>
        <v>39814</v>
      </c>
      <c r="Q293" s="184">
        <v>39835</v>
      </c>
      <c r="R293" s="182">
        <v>7.75</v>
      </c>
      <c r="S293" s="182">
        <f t="shared" si="43"/>
        <v>4.09</v>
      </c>
      <c r="T293" s="182">
        <f t="shared" si="44"/>
        <v>3.66</v>
      </c>
      <c r="AF293" s="183"/>
      <c r="AI293" s="3"/>
    </row>
    <row r="294" spans="1:35" x14ac:dyDescent="0.2">
      <c r="A294" s="7">
        <f t="shared" si="36"/>
        <v>42370</v>
      </c>
      <c r="B294" s="7">
        <f t="shared" si="38"/>
        <v>42401</v>
      </c>
      <c r="C294" s="7">
        <v>42424</v>
      </c>
      <c r="D294">
        <v>0.56000000000000005</v>
      </c>
      <c r="E294">
        <v>1.8</v>
      </c>
      <c r="F294">
        <v>3.4</v>
      </c>
      <c r="G294">
        <v>2.6</v>
      </c>
      <c r="H294" s="4">
        <f t="shared" si="39"/>
        <v>3.75</v>
      </c>
      <c r="I294" s="4"/>
      <c r="J294" s="4">
        <f t="shared" si="40"/>
        <v>3.19</v>
      </c>
      <c r="K294" s="15" t="e">
        <f>NA()</f>
        <v>#N/A</v>
      </c>
      <c r="L294" s="4">
        <f t="shared" si="37"/>
        <v>3.19</v>
      </c>
      <c r="M294" s="4">
        <f t="shared" si="41"/>
        <v>0.56000000000000005</v>
      </c>
      <c r="N294" s="4"/>
      <c r="P294" s="184">
        <f t="shared" si="42"/>
        <v>39814</v>
      </c>
      <c r="Q294" s="184">
        <v>39836</v>
      </c>
      <c r="R294" s="182">
        <v>7.75</v>
      </c>
      <c r="S294" s="182">
        <f t="shared" si="43"/>
        <v>4.09</v>
      </c>
      <c r="T294" s="182">
        <f t="shared" si="44"/>
        <v>3.66</v>
      </c>
      <c r="AF294" s="183"/>
      <c r="AI294" s="3"/>
    </row>
    <row r="295" spans="1:35" x14ac:dyDescent="0.2">
      <c r="A295" s="7">
        <f t="shared" si="36"/>
        <v>42370</v>
      </c>
      <c r="B295" s="7">
        <f t="shared" si="38"/>
        <v>42401</v>
      </c>
      <c r="C295" s="7">
        <v>42425</v>
      </c>
      <c r="D295">
        <v>0.56000000000000005</v>
      </c>
      <c r="E295">
        <v>1.8</v>
      </c>
      <c r="F295">
        <v>3.4</v>
      </c>
      <c r="G295">
        <v>2.6</v>
      </c>
      <c r="H295" s="4">
        <f t="shared" si="39"/>
        <v>3.75</v>
      </c>
      <c r="I295" s="4"/>
      <c r="J295" s="4">
        <f t="shared" si="40"/>
        <v>3.19</v>
      </c>
      <c r="K295" s="15" t="e">
        <f>NA()</f>
        <v>#N/A</v>
      </c>
      <c r="L295" s="4">
        <f t="shared" si="37"/>
        <v>3.19</v>
      </c>
      <c r="M295" s="4">
        <f t="shared" si="41"/>
        <v>0.56000000000000005</v>
      </c>
      <c r="N295" s="4"/>
      <c r="P295" s="184">
        <f t="shared" si="42"/>
        <v>39814</v>
      </c>
      <c r="Q295" s="184">
        <v>39837</v>
      </c>
      <c r="R295" s="182">
        <v>7.75</v>
      </c>
      <c r="S295" s="182">
        <f t="shared" si="43"/>
        <v>4.09</v>
      </c>
      <c r="T295" s="182">
        <f t="shared" si="44"/>
        <v>3.66</v>
      </c>
      <c r="AF295" s="183"/>
      <c r="AI295" s="3"/>
    </row>
    <row r="296" spans="1:35" x14ac:dyDescent="0.2">
      <c r="A296" s="7">
        <f t="shared" si="36"/>
        <v>42370</v>
      </c>
      <c r="B296" s="7">
        <f t="shared" si="38"/>
        <v>42401</v>
      </c>
      <c r="C296" s="7">
        <v>42426</v>
      </c>
      <c r="D296">
        <v>0.56000000000000005</v>
      </c>
      <c r="E296">
        <v>1.8</v>
      </c>
      <c r="F296">
        <v>3.4</v>
      </c>
      <c r="G296">
        <v>2.6</v>
      </c>
      <c r="H296" s="4">
        <f t="shared" si="39"/>
        <v>3.75</v>
      </c>
      <c r="I296" s="4"/>
      <c r="J296" s="4">
        <f t="shared" si="40"/>
        <v>3.19</v>
      </c>
      <c r="K296" s="15" t="e">
        <f>NA()</f>
        <v>#N/A</v>
      </c>
      <c r="L296" s="4">
        <f t="shared" si="37"/>
        <v>3.19</v>
      </c>
      <c r="M296" s="4">
        <f t="shared" si="41"/>
        <v>0.56000000000000005</v>
      </c>
      <c r="N296" s="4"/>
      <c r="P296" s="184">
        <f t="shared" si="42"/>
        <v>39814</v>
      </c>
      <c r="Q296" s="184">
        <v>39838</v>
      </c>
      <c r="R296" s="182">
        <v>7.75</v>
      </c>
      <c r="S296" s="182">
        <f t="shared" si="43"/>
        <v>4.09</v>
      </c>
      <c r="T296" s="182">
        <f t="shared" si="44"/>
        <v>3.66</v>
      </c>
      <c r="AF296" s="183"/>
      <c r="AI296" s="3"/>
    </row>
    <row r="297" spans="1:35" x14ac:dyDescent="0.2">
      <c r="A297" s="7">
        <f t="shared" si="36"/>
        <v>42370</v>
      </c>
      <c r="B297" s="7">
        <f t="shared" si="38"/>
        <v>42401</v>
      </c>
      <c r="C297" s="7">
        <v>42429</v>
      </c>
      <c r="D297">
        <v>0.56000000000000005</v>
      </c>
      <c r="E297">
        <v>1.8</v>
      </c>
      <c r="F297">
        <v>3.4</v>
      </c>
      <c r="G297">
        <v>2.6</v>
      </c>
      <c r="H297" s="4">
        <f t="shared" si="39"/>
        <v>3.75</v>
      </c>
      <c r="I297" s="4"/>
      <c r="J297" s="4">
        <f t="shared" si="40"/>
        <v>3.19</v>
      </c>
      <c r="K297" s="15" t="e">
        <f>NA()</f>
        <v>#N/A</v>
      </c>
      <c r="L297" s="4">
        <f t="shared" si="37"/>
        <v>3.19</v>
      </c>
      <c r="M297" s="4">
        <f t="shared" si="41"/>
        <v>0.56000000000000005</v>
      </c>
      <c r="N297" s="4"/>
      <c r="P297" s="184">
        <f t="shared" si="42"/>
        <v>39814</v>
      </c>
      <c r="Q297" s="184">
        <v>39839</v>
      </c>
      <c r="R297" s="182">
        <v>7.75</v>
      </c>
      <c r="S297" s="182">
        <f t="shared" si="43"/>
        <v>4.09</v>
      </c>
      <c r="T297" s="182">
        <f t="shared" si="44"/>
        <v>3.66</v>
      </c>
      <c r="AF297" s="183"/>
      <c r="AI297" s="3"/>
    </row>
    <row r="298" spans="1:35" x14ac:dyDescent="0.2">
      <c r="A298" s="7">
        <f t="shared" si="36"/>
        <v>42401</v>
      </c>
      <c r="B298" s="7">
        <f t="shared" si="38"/>
        <v>42430</v>
      </c>
      <c r="C298" s="7">
        <v>42430</v>
      </c>
      <c r="D298">
        <v>0.48</v>
      </c>
      <c r="E298">
        <v>1.8</v>
      </c>
      <c r="F298">
        <v>3.4</v>
      </c>
      <c r="G298">
        <v>2.6</v>
      </c>
      <c r="H298" s="4">
        <f t="shared" si="39"/>
        <v>3.75</v>
      </c>
      <c r="I298" s="4"/>
      <c r="J298" s="4">
        <f t="shared" si="40"/>
        <v>3.27</v>
      </c>
      <c r="K298" s="15" t="e">
        <f>NA()</f>
        <v>#N/A</v>
      </c>
      <c r="L298" s="4">
        <f t="shared" si="37"/>
        <v>3.27</v>
      </c>
      <c r="M298" s="4">
        <f t="shared" si="41"/>
        <v>0.48</v>
      </c>
      <c r="N298" s="4"/>
      <c r="P298" s="184">
        <f t="shared" si="42"/>
        <v>39814</v>
      </c>
      <c r="Q298" s="184">
        <v>39840</v>
      </c>
      <c r="R298" s="182">
        <v>7.75</v>
      </c>
      <c r="S298" s="182">
        <f t="shared" si="43"/>
        <v>4.09</v>
      </c>
      <c r="T298" s="182">
        <f t="shared" si="44"/>
        <v>3.66</v>
      </c>
      <c r="AF298" s="183"/>
      <c r="AI298" s="3"/>
    </row>
    <row r="299" spans="1:35" x14ac:dyDescent="0.2">
      <c r="A299" s="7">
        <f t="shared" si="36"/>
        <v>42401</v>
      </c>
      <c r="B299" s="7">
        <f t="shared" si="38"/>
        <v>42430</v>
      </c>
      <c r="C299" s="7">
        <v>42431</v>
      </c>
      <c r="D299">
        <v>0.48</v>
      </c>
      <c r="E299">
        <v>1.8</v>
      </c>
      <c r="F299">
        <v>3.4</v>
      </c>
      <c r="G299">
        <v>2.6</v>
      </c>
      <c r="H299" s="4">
        <f t="shared" si="39"/>
        <v>3.75</v>
      </c>
      <c r="I299" s="4"/>
      <c r="J299" s="4">
        <f t="shared" si="40"/>
        <v>3.27</v>
      </c>
      <c r="K299" s="15" t="e">
        <f>NA()</f>
        <v>#N/A</v>
      </c>
      <c r="L299" s="4">
        <f t="shared" si="37"/>
        <v>3.27</v>
      </c>
      <c r="M299" s="4">
        <f t="shared" si="41"/>
        <v>0.48</v>
      </c>
      <c r="N299" s="4"/>
      <c r="P299" s="184">
        <f t="shared" si="42"/>
        <v>39814</v>
      </c>
      <c r="Q299" s="184">
        <v>39841</v>
      </c>
      <c r="R299" s="182">
        <v>7.75</v>
      </c>
      <c r="S299" s="182">
        <f t="shared" si="43"/>
        <v>4.09</v>
      </c>
      <c r="T299" s="182">
        <f t="shared" si="44"/>
        <v>3.66</v>
      </c>
      <c r="AF299" s="183"/>
      <c r="AI299" s="3"/>
    </row>
    <row r="300" spans="1:35" x14ac:dyDescent="0.2">
      <c r="A300" s="7">
        <f t="shared" si="36"/>
        <v>42401</v>
      </c>
      <c r="B300" s="7">
        <f t="shared" si="38"/>
        <v>42430</v>
      </c>
      <c r="C300" s="7">
        <v>42432</v>
      </c>
      <c r="D300">
        <v>0.48</v>
      </c>
      <c r="E300">
        <v>1.8</v>
      </c>
      <c r="F300">
        <v>3.4</v>
      </c>
      <c r="G300">
        <v>2.6</v>
      </c>
      <c r="H300" s="4">
        <f t="shared" si="39"/>
        <v>3.75</v>
      </c>
      <c r="I300" s="4"/>
      <c r="J300" s="4">
        <f t="shared" si="40"/>
        <v>3.27</v>
      </c>
      <c r="K300" s="15" t="e">
        <f>NA()</f>
        <v>#N/A</v>
      </c>
      <c r="L300" s="4">
        <f t="shared" si="37"/>
        <v>3.27</v>
      </c>
      <c r="M300" s="4">
        <f t="shared" si="41"/>
        <v>0.48</v>
      </c>
      <c r="N300" s="4"/>
      <c r="P300" s="184">
        <f t="shared" si="42"/>
        <v>39814</v>
      </c>
      <c r="Q300" s="184">
        <v>39842</v>
      </c>
      <c r="R300" s="182">
        <v>7.75</v>
      </c>
      <c r="S300" s="182">
        <f t="shared" si="43"/>
        <v>4.09</v>
      </c>
      <c r="T300" s="182">
        <f t="shared" si="44"/>
        <v>3.66</v>
      </c>
      <c r="AF300" s="183"/>
      <c r="AI300" s="3"/>
    </row>
    <row r="301" spans="1:35" x14ac:dyDescent="0.2">
      <c r="A301" s="7">
        <f t="shared" si="36"/>
        <v>42401</v>
      </c>
      <c r="B301" s="7">
        <f t="shared" si="38"/>
        <v>42430</v>
      </c>
      <c r="C301" s="7">
        <v>42433</v>
      </c>
      <c r="D301">
        <v>0.48</v>
      </c>
      <c r="E301">
        <v>1.8</v>
      </c>
      <c r="F301">
        <v>3.4</v>
      </c>
      <c r="G301">
        <v>2.6</v>
      </c>
      <c r="H301" s="4">
        <f t="shared" si="39"/>
        <v>3.75</v>
      </c>
      <c r="I301" s="4"/>
      <c r="J301" s="4">
        <f t="shared" si="40"/>
        <v>3.27</v>
      </c>
      <c r="K301" s="15" t="e">
        <f>NA()</f>
        <v>#N/A</v>
      </c>
      <c r="L301" s="4">
        <f t="shared" si="37"/>
        <v>3.27</v>
      </c>
      <c r="M301" s="4">
        <f t="shared" si="41"/>
        <v>0.48</v>
      </c>
      <c r="N301" s="4"/>
      <c r="P301" s="184">
        <f t="shared" si="42"/>
        <v>39814</v>
      </c>
      <c r="Q301" s="184">
        <v>39843</v>
      </c>
      <c r="R301" s="182">
        <v>7.75</v>
      </c>
      <c r="S301" s="182">
        <f t="shared" si="43"/>
        <v>4.09</v>
      </c>
      <c r="T301" s="182">
        <f t="shared" si="44"/>
        <v>3.66</v>
      </c>
      <c r="AF301" s="183"/>
      <c r="AI301" s="3"/>
    </row>
    <row r="302" spans="1:35" x14ac:dyDescent="0.2">
      <c r="A302" s="7">
        <f t="shared" si="36"/>
        <v>42401</v>
      </c>
      <c r="B302" s="7">
        <f t="shared" si="38"/>
        <v>42430</v>
      </c>
      <c r="C302" s="7">
        <v>42436</v>
      </c>
      <c r="D302">
        <v>0.48</v>
      </c>
      <c r="E302">
        <v>1.8</v>
      </c>
      <c r="F302">
        <v>3.4</v>
      </c>
      <c r="G302">
        <v>2.6</v>
      </c>
      <c r="H302" s="4">
        <f t="shared" si="39"/>
        <v>3.75</v>
      </c>
      <c r="I302" s="4"/>
      <c r="J302" s="4">
        <f t="shared" si="40"/>
        <v>3.27</v>
      </c>
      <c r="K302" s="15" t="e">
        <f>NA()</f>
        <v>#N/A</v>
      </c>
      <c r="L302" s="4">
        <f t="shared" si="37"/>
        <v>3.27</v>
      </c>
      <c r="M302" s="4">
        <f t="shared" si="41"/>
        <v>0.48</v>
      </c>
      <c r="N302" s="4"/>
      <c r="P302" s="184">
        <f t="shared" si="42"/>
        <v>39814</v>
      </c>
      <c r="Q302" s="184">
        <v>39844</v>
      </c>
      <c r="R302" s="182">
        <v>7.75</v>
      </c>
      <c r="S302" s="182">
        <f t="shared" si="43"/>
        <v>4.09</v>
      </c>
      <c r="T302" s="182">
        <f t="shared" si="44"/>
        <v>3.66</v>
      </c>
      <c r="AF302" s="183"/>
      <c r="AI302" s="3"/>
    </row>
    <row r="303" spans="1:35" x14ac:dyDescent="0.2">
      <c r="A303" s="7">
        <f t="shared" si="36"/>
        <v>42401</v>
      </c>
      <c r="B303" s="7">
        <f t="shared" si="38"/>
        <v>42430</v>
      </c>
      <c r="C303" s="7">
        <v>42437</v>
      </c>
      <c r="D303">
        <v>0.48</v>
      </c>
      <c r="E303">
        <v>1.8</v>
      </c>
      <c r="F303">
        <v>3.4</v>
      </c>
      <c r="G303">
        <v>2.6</v>
      </c>
      <c r="H303" s="4">
        <f t="shared" si="39"/>
        <v>3.75</v>
      </c>
      <c r="I303" s="4"/>
      <c r="J303" s="4">
        <f t="shared" si="40"/>
        <v>3.27</v>
      </c>
      <c r="K303" s="15" t="e">
        <f>NA()</f>
        <v>#N/A</v>
      </c>
      <c r="L303" s="4">
        <f t="shared" si="37"/>
        <v>3.27</v>
      </c>
      <c r="M303" s="4">
        <f t="shared" si="41"/>
        <v>0.48</v>
      </c>
      <c r="N303" s="4"/>
      <c r="P303" s="184">
        <f t="shared" si="42"/>
        <v>39845</v>
      </c>
      <c r="Q303" s="184">
        <v>39845</v>
      </c>
      <c r="R303" s="182">
        <v>7.75</v>
      </c>
      <c r="S303" s="182">
        <f t="shared" si="43"/>
        <v>4.22</v>
      </c>
      <c r="T303" s="182">
        <f t="shared" si="44"/>
        <v>3.5300000000000002</v>
      </c>
      <c r="AF303" s="183"/>
      <c r="AI303" s="3"/>
    </row>
    <row r="304" spans="1:35" x14ac:dyDescent="0.2">
      <c r="A304" s="7">
        <f t="shared" si="36"/>
        <v>42401</v>
      </c>
      <c r="B304" s="7">
        <f t="shared" si="38"/>
        <v>42430</v>
      </c>
      <c r="C304" s="7">
        <v>42438</v>
      </c>
      <c r="D304">
        <v>0.48</v>
      </c>
      <c r="E304">
        <v>1.8</v>
      </c>
      <c r="F304">
        <v>3.4</v>
      </c>
      <c r="G304">
        <v>2.6</v>
      </c>
      <c r="H304" s="4">
        <f t="shared" si="39"/>
        <v>3.75</v>
      </c>
      <c r="I304" s="4"/>
      <c r="J304" s="4">
        <f t="shared" si="40"/>
        <v>3.27</v>
      </c>
      <c r="K304" s="15" t="e">
        <f>NA()</f>
        <v>#N/A</v>
      </c>
      <c r="L304" s="4">
        <f t="shared" si="37"/>
        <v>3.27</v>
      </c>
      <c r="M304" s="4">
        <f t="shared" si="41"/>
        <v>0.48</v>
      </c>
      <c r="N304" s="4"/>
      <c r="P304" s="184">
        <f t="shared" si="42"/>
        <v>39845</v>
      </c>
      <c r="Q304" s="184">
        <v>39846</v>
      </c>
      <c r="R304" s="182">
        <v>7.75</v>
      </c>
      <c r="S304" s="182">
        <f t="shared" si="43"/>
        <v>4.22</v>
      </c>
      <c r="T304" s="182">
        <f t="shared" si="44"/>
        <v>3.5300000000000002</v>
      </c>
      <c r="AF304" s="183"/>
      <c r="AI304" s="3"/>
    </row>
    <row r="305" spans="1:35" x14ac:dyDescent="0.2">
      <c r="A305" s="7">
        <f t="shared" si="36"/>
        <v>42401</v>
      </c>
      <c r="B305" s="7">
        <f t="shared" si="38"/>
        <v>42430</v>
      </c>
      <c r="C305" s="7">
        <v>42439</v>
      </c>
      <c r="D305">
        <v>0.48</v>
      </c>
      <c r="E305">
        <v>1.8</v>
      </c>
      <c r="F305">
        <v>3.4</v>
      </c>
      <c r="G305">
        <v>2.6</v>
      </c>
      <c r="H305" s="4">
        <f t="shared" si="39"/>
        <v>3.75</v>
      </c>
      <c r="I305" s="4"/>
      <c r="J305" s="4">
        <f t="shared" si="40"/>
        <v>3.27</v>
      </c>
      <c r="K305" s="15" t="e">
        <f>NA()</f>
        <v>#N/A</v>
      </c>
      <c r="L305" s="4">
        <f t="shared" si="37"/>
        <v>3.27</v>
      </c>
      <c r="M305" s="4">
        <f t="shared" si="41"/>
        <v>0.48</v>
      </c>
      <c r="N305" s="4"/>
      <c r="P305" s="184">
        <f t="shared" si="42"/>
        <v>39845</v>
      </c>
      <c r="Q305" s="184">
        <v>39847</v>
      </c>
      <c r="R305" s="182">
        <v>7.75</v>
      </c>
      <c r="S305" s="182">
        <f t="shared" si="43"/>
        <v>4.22</v>
      </c>
      <c r="T305" s="182">
        <f t="shared" si="44"/>
        <v>3.5300000000000002</v>
      </c>
      <c r="AF305" s="183"/>
      <c r="AI305" s="3"/>
    </row>
    <row r="306" spans="1:35" x14ac:dyDescent="0.2">
      <c r="A306" s="7">
        <f t="shared" si="36"/>
        <v>42401</v>
      </c>
      <c r="B306" s="7">
        <f t="shared" si="38"/>
        <v>42430</v>
      </c>
      <c r="C306" s="7">
        <v>42440</v>
      </c>
      <c r="D306">
        <v>0.48</v>
      </c>
      <c r="E306">
        <v>1.8</v>
      </c>
      <c r="F306">
        <v>3.4</v>
      </c>
      <c r="G306">
        <v>2.6</v>
      </c>
      <c r="H306" s="4">
        <f t="shared" si="39"/>
        <v>3.75</v>
      </c>
      <c r="I306" s="4"/>
      <c r="J306" s="4">
        <f t="shared" si="40"/>
        <v>3.27</v>
      </c>
      <c r="K306" s="15" t="e">
        <f>NA()</f>
        <v>#N/A</v>
      </c>
      <c r="L306" s="4">
        <f t="shared" si="37"/>
        <v>3.27</v>
      </c>
      <c r="M306" s="4">
        <f t="shared" si="41"/>
        <v>0.48</v>
      </c>
      <c r="N306" s="4"/>
      <c r="P306" s="184">
        <f t="shared" si="42"/>
        <v>39845</v>
      </c>
      <c r="Q306" s="184">
        <v>39848</v>
      </c>
      <c r="R306" s="182">
        <v>7.75</v>
      </c>
      <c r="S306" s="182">
        <f t="shared" si="43"/>
        <v>4.22</v>
      </c>
      <c r="T306" s="182">
        <f t="shared" si="44"/>
        <v>3.5300000000000002</v>
      </c>
      <c r="AF306" s="183"/>
      <c r="AI306" s="3"/>
    </row>
    <row r="307" spans="1:35" x14ac:dyDescent="0.2">
      <c r="A307" s="7">
        <f t="shared" si="36"/>
        <v>42401</v>
      </c>
      <c r="B307" s="7">
        <f t="shared" si="38"/>
        <v>42430</v>
      </c>
      <c r="C307" s="7">
        <v>42443</v>
      </c>
      <c r="D307">
        <v>0.48</v>
      </c>
      <c r="E307">
        <v>1.8</v>
      </c>
      <c r="F307">
        <v>3.4</v>
      </c>
      <c r="G307">
        <v>2.6</v>
      </c>
      <c r="H307" s="4">
        <f t="shared" si="39"/>
        <v>3.75</v>
      </c>
      <c r="I307" s="4"/>
      <c r="J307" s="4">
        <f t="shared" si="40"/>
        <v>3.27</v>
      </c>
      <c r="K307" s="15" t="e">
        <f>NA()</f>
        <v>#N/A</v>
      </c>
      <c r="L307" s="4">
        <f t="shared" si="37"/>
        <v>3.27</v>
      </c>
      <c r="M307" s="4">
        <f t="shared" si="41"/>
        <v>0.48</v>
      </c>
      <c r="N307" s="4"/>
      <c r="P307" s="184">
        <f t="shared" si="42"/>
        <v>39845</v>
      </c>
      <c r="Q307" s="184">
        <v>39849</v>
      </c>
      <c r="R307" s="182">
        <v>7.75</v>
      </c>
      <c r="S307" s="182">
        <f t="shared" si="43"/>
        <v>4.22</v>
      </c>
      <c r="T307" s="182">
        <f t="shared" si="44"/>
        <v>3.5300000000000002</v>
      </c>
      <c r="AF307" s="183"/>
      <c r="AI307" s="3"/>
    </row>
    <row r="308" spans="1:35" x14ac:dyDescent="0.2">
      <c r="A308" s="7">
        <f t="shared" si="36"/>
        <v>42401</v>
      </c>
      <c r="B308" s="7">
        <f t="shared" si="38"/>
        <v>42430</v>
      </c>
      <c r="C308" s="7">
        <v>42444</v>
      </c>
      <c r="D308">
        <v>0.48</v>
      </c>
      <c r="E308">
        <v>1.8</v>
      </c>
      <c r="F308">
        <v>3.4</v>
      </c>
      <c r="G308">
        <v>2.6</v>
      </c>
      <c r="H308" s="4">
        <f t="shared" si="39"/>
        <v>3.75</v>
      </c>
      <c r="I308" s="4"/>
      <c r="J308" s="4">
        <f t="shared" si="40"/>
        <v>3.27</v>
      </c>
      <c r="K308" s="15" t="e">
        <f>NA()</f>
        <v>#N/A</v>
      </c>
      <c r="L308" s="4">
        <f t="shared" si="37"/>
        <v>3.27</v>
      </c>
      <c r="M308" s="4">
        <f t="shared" si="41"/>
        <v>0.48</v>
      </c>
      <c r="N308" s="4"/>
      <c r="P308" s="184">
        <f t="shared" si="42"/>
        <v>39845</v>
      </c>
      <c r="Q308" s="184">
        <v>39850</v>
      </c>
      <c r="R308" s="182">
        <v>7.75</v>
      </c>
      <c r="S308" s="182">
        <f t="shared" si="43"/>
        <v>4.22</v>
      </c>
      <c r="T308" s="182">
        <f t="shared" si="44"/>
        <v>3.5300000000000002</v>
      </c>
      <c r="AF308" s="183"/>
      <c r="AI308" s="3"/>
    </row>
    <row r="309" spans="1:35" x14ac:dyDescent="0.2">
      <c r="A309" s="7">
        <f t="shared" si="36"/>
        <v>42401</v>
      </c>
      <c r="B309" s="7">
        <f t="shared" si="38"/>
        <v>42430</v>
      </c>
      <c r="C309" s="7">
        <v>42445</v>
      </c>
      <c r="D309">
        <v>0.48</v>
      </c>
      <c r="E309">
        <v>1.8</v>
      </c>
      <c r="F309">
        <v>3.4</v>
      </c>
      <c r="G309">
        <v>2.6</v>
      </c>
      <c r="H309" s="4">
        <f t="shared" si="39"/>
        <v>3.75</v>
      </c>
      <c r="I309" s="4"/>
      <c r="J309" s="4">
        <f t="shared" si="40"/>
        <v>3.27</v>
      </c>
      <c r="K309" s="15" t="e">
        <f>NA()</f>
        <v>#N/A</v>
      </c>
      <c r="L309" s="4">
        <f t="shared" si="37"/>
        <v>3.27</v>
      </c>
      <c r="M309" s="4">
        <f t="shared" si="41"/>
        <v>0.48</v>
      </c>
      <c r="N309" s="4"/>
      <c r="P309" s="184">
        <f t="shared" si="42"/>
        <v>39845</v>
      </c>
      <c r="Q309" s="184">
        <v>39851</v>
      </c>
      <c r="R309" s="182">
        <v>7.75</v>
      </c>
      <c r="S309" s="182">
        <f t="shared" si="43"/>
        <v>4.22</v>
      </c>
      <c r="T309" s="182">
        <f t="shared" si="44"/>
        <v>3.5300000000000002</v>
      </c>
      <c r="AF309" s="183"/>
      <c r="AI309" s="3"/>
    </row>
    <row r="310" spans="1:35" x14ac:dyDescent="0.2">
      <c r="A310" s="7">
        <f t="shared" si="36"/>
        <v>42401</v>
      </c>
      <c r="B310" s="7">
        <f t="shared" si="38"/>
        <v>42430</v>
      </c>
      <c r="C310" s="7">
        <v>42446</v>
      </c>
      <c r="D310">
        <v>0.48</v>
      </c>
      <c r="E310">
        <v>1.8</v>
      </c>
      <c r="F310">
        <v>3.4</v>
      </c>
      <c r="G310">
        <v>2.6</v>
      </c>
      <c r="H310" s="4">
        <f t="shared" si="39"/>
        <v>3.75</v>
      </c>
      <c r="I310" s="4"/>
      <c r="J310" s="4">
        <f t="shared" si="40"/>
        <v>3.27</v>
      </c>
      <c r="K310" s="15" t="e">
        <f>NA()</f>
        <v>#N/A</v>
      </c>
      <c r="L310" s="4">
        <f t="shared" si="37"/>
        <v>3.27</v>
      </c>
      <c r="M310" s="4">
        <f t="shared" si="41"/>
        <v>0.48</v>
      </c>
      <c r="N310" s="4"/>
      <c r="P310" s="184">
        <f t="shared" si="42"/>
        <v>39845</v>
      </c>
      <c r="Q310" s="184">
        <v>39852</v>
      </c>
      <c r="R310" s="182">
        <v>7.75</v>
      </c>
      <c r="S310" s="182">
        <f t="shared" si="43"/>
        <v>4.22</v>
      </c>
      <c r="T310" s="182">
        <f t="shared" si="44"/>
        <v>3.5300000000000002</v>
      </c>
      <c r="AF310" s="183"/>
      <c r="AI310" s="3"/>
    </row>
    <row r="311" spans="1:35" x14ac:dyDescent="0.2">
      <c r="A311" s="7">
        <f t="shared" si="36"/>
        <v>42401</v>
      </c>
      <c r="B311" s="7">
        <f t="shared" si="38"/>
        <v>42430</v>
      </c>
      <c r="C311" s="7">
        <v>42447</v>
      </c>
      <c r="D311">
        <v>0.48</v>
      </c>
      <c r="E311">
        <v>1.8</v>
      </c>
      <c r="F311">
        <v>3.4</v>
      </c>
      <c r="G311">
        <v>2.6</v>
      </c>
      <c r="H311" s="4">
        <f t="shared" si="39"/>
        <v>3.75</v>
      </c>
      <c r="I311" s="4"/>
      <c r="J311" s="4">
        <f t="shared" si="40"/>
        <v>3.27</v>
      </c>
      <c r="K311" s="15" t="e">
        <f>NA()</f>
        <v>#N/A</v>
      </c>
      <c r="L311" s="4">
        <f t="shared" si="37"/>
        <v>3.27</v>
      </c>
      <c r="M311" s="4">
        <f t="shared" si="41"/>
        <v>0.48</v>
      </c>
      <c r="N311" s="4"/>
      <c r="P311" s="184">
        <f t="shared" si="42"/>
        <v>39845</v>
      </c>
      <c r="Q311" s="184">
        <v>39853</v>
      </c>
      <c r="R311" s="182">
        <v>7.75</v>
      </c>
      <c r="S311" s="182">
        <f t="shared" si="43"/>
        <v>4.22</v>
      </c>
      <c r="T311" s="182">
        <f t="shared" si="44"/>
        <v>3.5300000000000002</v>
      </c>
      <c r="AF311" s="183"/>
      <c r="AI311" s="3"/>
    </row>
    <row r="312" spans="1:35" x14ac:dyDescent="0.2">
      <c r="A312" s="7">
        <f t="shared" si="36"/>
        <v>42401</v>
      </c>
      <c r="B312" s="7">
        <f t="shared" si="38"/>
        <v>42430</v>
      </c>
      <c r="C312" s="7">
        <v>42451</v>
      </c>
      <c r="D312">
        <v>0.48</v>
      </c>
      <c r="E312">
        <v>1.8</v>
      </c>
      <c r="F312">
        <v>3.4</v>
      </c>
      <c r="G312">
        <v>2.6</v>
      </c>
      <c r="H312" s="4">
        <f t="shared" si="39"/>
        <v>3.75</v>
      </c>
      <c r="I312" s="4"/>
      <c r="J312" s="4">
        <f t="shared" si="40"/>
        <v>3.27</v>
      </c>
      <c r="K312" s="15" t="e">
        <f>NA()</f>
        <v>#N/A</v>
      </c>
      <c r="L312" s="4">
        <f t="shared" si="37"/>
        <v>3.27</v>
      </c>
      <c r="M312" s="4">
        <f t="shared" si="41"/>
        <v>0.48</v>
      </c>
      <c r="N312" s="4"/>
      <c r="P312" s="184">
        <f t="shared" si="42"/>
        <v>39845</v>
      </c>
      <c r="Q312" s="184">
        <v>39854</v>
      </c>
      <c r="R312" s="182">
        <v>7.75</v>
      </c>
      <c r="S312" s="182">
        <f t="shared" si="43"/>
        <v>4.22</v>
      </c>
      <c r="T312" s="182">
        <f t="shared" si="44"/>
        <v>3.5300000000000002</v>
      </c>
      <c r="AF312" s="183"/>
      <c r="AI312" s="3"/>
    </row>
    <row r="313" spans="1:35" x14ac:dyDescent="0.2">
      <c r="A313" s="7">
        <f t="shared" si="36"/>
        <v>42401</v>
      </c>
      <c r="B313" s="7">
        <f t="shared" si="38"/>
        <v>42430</v>
      </c>
      <c r="C313" s="7">
        <v>42452</v>
      </c>
      <c r="D313">
        <v>0.48</v>
      </c>
      <c r="E313">
        <v>1.8</v>
      </c>
      <c r="F313">
        <v>3.4</v>
      </c>
      <c r="G313">
        <v>2.6</v>
      </c>
      <c r="H313" s="4">
        <f t="shared" si="39"/>
        <v>3.75</v>
      </c>
      <c r="I313" s="4"/>
      <c r="J313" s="4">
        <f t="shared" si="40"/>
        <v>3.27</v>
      </c>
      <c r="K313" s="15" t="e">
        <f>NA()</f>
        <v>#N/A</v>
      </c>
      <c r="L313" s="4">
        <f t="shared" si="37"/>
        <v>3.27</v>
      </c>
      <c r="M313" s="4">
        <f t="shared" si="41"/>
        <v>0.48</v>
      </c>
      <c r="N313" s="4"/>
      <c r="P313" s="184">
        <f t="shared" si="42"/>
        <v>39845</v>
      </c>
      <c r="Q313" s="184">
        <v>39855</v>
      </c>
      <c r="R313" s="182">
        <v>7.75</v>
      </c>
      <c r="S313" s="182">
        <f t="shared" si="43"/>
        <v>4.22</v>
      </c>
      <c r="T313" s="182">
        <f t="shared" si="44"/>
        <v>3.5300000000000002</v>
      </c>
      <c r="AF313" s="183"/>
      <c r="AI313" s="3"/>
    </row>
    <row r="314" spans="1:35" x14ac:dyDescent="0.2">
      <c r="A314" s="7">
        <f t="shared" si="36"/>
        <v>42401</v>
      </c>
      <c r="B314" s="7">
        <f t="shared" si="38"/>
        <v>42430</v>
      </c>
      <c r="C314" s="7">
        <v>42457</v>
      </c>
      <c r="D314">
        <v>0.48</v>
      </c>
      <c r="E314">
        <v>1.8</v>
      </c>
      <c r="F314">
        <v>3.4</v>
      </c>
      <c r="G314">
        <v>2.6</v>
      </c>
      <c r="H314" s="4">
        <f t="shared" si="39"/>
        <v>3.75</v>
      </c>
      <c r="I314" s="4"/>
      <c r="J314" s="4">
        <f t="shared" si="40"/>
        <v>3.27</v>
      </c>
      <c r="K314" s="15" t="e">
        <f>NA()</f>
        <v>#N/A</v>
      </c>
      <c r="L314" s="4">
        <f t="shared" si="37"/>
        <v>3.27</v>
      </c>
      <c r="M314" s="4">
        <f t="shared" si="41"/>
        <v>0.48</v>
      </c>
      <c r="N314" s="4"/>
      <c r="P314" s="184">
        <f t="shared" si="42"/>
        <v>39845</v>
      </c>
      <c r="Q314" s="184">
        <v>39856</v>
      </c>
      <c r="R314" s="182">
        <v>7.75</v>
      </c>
      <c r="S314" s="182">
        <f t="shared" si="43"/>
        <v>4.22</v>
      </c>
      <c r="T314" s="182">
        <f t="shared" si="44"/>
        <v>3.5300000000000002</v>
      </c>
      <c r="AF314" s="183"/>
      <c r="AI314" s="3"/>
    </row>
    <row r="315" spans="1:35" x14ac:dyDescent="0.2">
      <c r="A315" s="7">
        <f t="shared" si="36"/>
        <v>42401</v>
      </c>
      <c r="B315" s="7">
        <f t="shared" si="38"/>
        <v>42430</v>
      </c>
      <c r="C315" s="7">
        <v>42458</v>
      </c>
      <c r="D315">
        <v>0.48</v>
      </c>
      <c r="E315">
        <v>1.8</v>
      </c>
      <c r="F315">
        <v>3.4</v>
      </c>
      <c r="G315">
        <v>2.6</v>
      </c>
      <c r="H315" s="4">
        <f t="shared" si="39"/>
        <v>3.75</v>
      </c>
      <c r="I315" s="4"/>
      <c r="J315" s="4">
        <f t="shared" si="40"/>
        <v>3.27</v>
      </c>
      <c r="K315" s="15" t="e">
        <f>NA()</f>
        <v>#N/A</v>
      </c>
      <c r="L315" s="4">
        <f t="shared" si="37"/>
        <v>3.27</v>
      </c>
      <c r="M315" s="4">
        <f t="shared" si="41"/>
        <v>0.48</v>
      </c>
      <c r="N315" s="4"/>
      <c r="P315" s="184">
        <f t="shared" si="42"/>
        <v>39845</v>
      </c>
      <c r="Q315" s="184">
        <v>39857</v>
      </c>
      <c r="R315" s="182">
        <v>7.75</v>
      </c>
      <c r="S315" s="182">
        <f t="shared" si="43"/>
        <v>4.22</v>
      </c>
      <c r="T315" s="182">
        <f t="shared" si="44"/>
        <v>3.5300000000000002</v>
      </c>
      <c r="AF315" s="183"/>
      <c r="AI315" s="3"/>
    </row>
    <row r="316" spans="1:35" x14ac:dyDescent="0.2">
      <c r="A316" s="7">
        <f t="shared" si="36"/>
        <v>42401</v>
      </c>
      <c r="B316" s="7">
        <f t="shared" si="38"/>
        <v>42430</v>
      </c>
      <c r="C316" s="7">
        <v>42459</v>
      </c>
      <c r="D316">
        <v>0.48</v>
      </c>
      <c r="E316">
        <v>1.8</v>
      </c>
      <c r="F316">
        <v>3.4</v>
      </c>
      <c r="G316">
        <v>2.6</v>
      </c>
      <c r="H316" s="4">
        <f t="shared" si="39"/>
        <v>3.75</v>
      </c>
      <c r="I316" s="4"/>
      <c r="J316" s="4">
        <f t="shared" si="40"/>
        <v>3.27</v>
      </c>
      <c r="K316" s="15" t="e">
        <f>NA()</f>
        <v>#N/A</v>
      </c>
      <c r="L316" s="4">
        <f t="shared" si="37"/>
        <v>3.27</v>
      </c>
      <c r="M316" s="4">
        <f t="shared" si="41"/>
        <v>0.48</v>
      </c>
      <c r="N316" s="4"/>
      <c r="P316" s="184">
        <f t="shared" si="42"/>
        <v>39845</v>
      </c>
      <c r="Q316" s="184">
        <v>39858</v>
      </c>
      <c r="R316" s="182">
        <v>7.75</v>
      </c>
      <c r="S316" s="182">
        <f t="shared" si="43"/>
        <v>4.22</v>
      </c>
      <c r="T316" s="182">
        <f t="shared" si="44"/>
        <v>3.5300000000000002</v>
      </c>
      <c r="AF316" s="183"/>
      <c r="AI316" s="3"/>
    </row>
    <row r="317" spans="1:35" x14ac:dyDescent="0.2">
      <c r="A317" s="7">
        <f t="shared" si="36"/>
        <v>42401</v>
      </c>
      <c r="B317" s="7">
        <f t="shared" si="38"/>
        <v>42430</v>
      </c>
      <c r="C317" s="7">
        <v>42460</v>
      </c>
      <c r="D317">
        <v>0.48</v>
      </c>
      <c r="E317">
        <v>1.8</v>
      </c>
      <c r="F317">
        <v>3.4</v>
      </c>
      <c r="G317">
        <v>2.6</v>
      </c>
      <c r="H317" s="4">
        <f t="shared" si="39"/>
        <v>3.75</v>
      </c>
      <c r="I317" s="4"/>
      <c r="J317" s="4">
        <f t="shared" si="40"/>
        <v>3.27</v>
      </c>
      <c r="K317" s="15" t="e">
        <f>NA()</f>
        <v>#N/A</v>
      </c>
      <c r="L317" s="4">
        <f t="shared" si="37"/>
        <v>3.27</v>
      </c>
      <c r="M317" s="4">
        <f t="shared" si="41"/>
        <v>0.48</v>
      </c>
      <c r="N317" s="4"/>
      <c r="P317" s="184">
        <f t="shared" si="42"/>
        <v>39845</v>
      </c>
      <c r="Q317" s="184">
        <v>39859</v>
      </c>
      <c r="R317" s="182">
        <v>7.75</v>
      </c>
      <c r="S317" s="182">
        <f t="shared" si="43"/>
        <v>4.22</v>
      </c>
      <c r="T317" s="182">
        <f t="shared" si="44"/>
        <v>3.5300000000000002</v>
      </c>
      <c r="AF317" s="183"/>
      <c r="AI317" s="3"/>
    </row>
    <row r="318" spans="1:35" x14ac:dyDescent="0.2">
      <c r="A318" s="7">
        <f t="shared" si="36"/>
        <v>42430</v>
      </c>
      <c r="B318" s="7">
        <f t="shared" si="38"/>
        <v>42461</v>
      </c>
      <c r="C318" s="7">
        <v>42461</v>
      </c>
      <c r="D318">
        <v>0.39</v>
      </c>
      <c r="E318">
        <v>1.8</v>
      </c>
      <c r="F318">
        <v>3.4</v>
      </c>
      <c r="G318">
        <v>2.6</v>
      </c>
      <c r="H318" s="4">
        <f t="shared" si="39"/>
        <v>3.75</v>
      </c>
      <c r="I318" s="4"/>
      <c r="J318" s="4">
        <f t="shared" si="40"/>
        <v>3.36</v>
      </c>
      <c r="K318" s="15" t="e">
        <f>NA()</f>
        <v>#N/A</v>
      </c>
      <c r="L318" s="4">
        <f t="shared" si="37"/>
        <v>3.36</v>
      </c>
      <c r="M318" s="4">
        <f t="shared" si="41"/>
        <v>0.39000000000000012</v>
      </c>
      <c r="N318" s="4"/>
      <c r="P318" s="184">
        <f t="shared" si="42"/>
        <v>39845</v>
      </c>
      <c r="Q318" s="184">
        <v>39860</v>
      </c>
      <c r="R318" s="182">
        <v>7.75</v>
      </c>
      <c r="S318" s="182">
        <f t="shared" si="43"/>
        <v>4.22</v>
      </c>
      <c r="T318" s="182">
        <f t="shared" si="44"/>
        <v>3.5300000000000002</v>
      </c>
      <c r="AF318" s="183"/>
      <c r="AI318" s="3"/>
    </row>
    <row r="319" spans="1:35" x14ac:dyDescent="0.2">
      <c r="A319" s="7">
        <f t="shared" si="36"/>
        <v>42430</v>
      </c>
      <c r="B319" s="7">
        <f t="shared" si="38"/>
        <v>42461</v>
      </c>
      <c r="C319" s="7">
        <v>42464</v>
      </c>
      <c r="D319">
        <v>0.39</v>
      </c>
      <c r="E319">
        <v>1.8</v>
      </c>
      <c r="F319">
        <v>3.4</v>
      </c>
      <c r="G319">
        <v>2.6</v>
      </c>
      <c r="H319" s="4">
        <f t="shared" si="39"/>
        <v>3.75</v>
      </c>
      <c r="I319" s="4"/>
      <c r="J319" s="4">
        <f t="shared" si="40"/>
        <v>3.36</v>
      </c>
      <c r="K319" s="15" t="e">
        <f>NA()</f>
        <v>#N/A</v>
      </c>
      <c r="L319" s="4">
        <f t="shared" si="37"/>
        <v>3.36</v>
      </c>
      <c r="M319" s="4">
        <f t="shared" si="41"/>
        <v>0.39000000000000012</v>
      </c>
      <c r="N319" s="4"/>
      <c r="P319" s="184">
        <f t="shared" si="42"/>
        <v>39845</v>
      </c>
      <c r="Q319" s="184">
        <v>39861</v>
      </c>
      <c r="R319" s="182">
        <v>7.75</v>
      </c>
      <c r="S319" s="182">
        <f t="shared" si="43"/>
        <v>4.22</v>
      </c>
      <c r="T319" s="182">
        <f t="shared" si="44"/>
        <v>3.5300000000000002</v>
      </c>
      <c r="AF319" s="183"/>
      <c r="AI319" s="3"/>
    </row>
    <row r="320" spans="1:35" x14ac:dyDescent="0.2">
      <c r="A320" s="7">
        <f t="shared" si="36"/>
        <v>42430</v>
      </c>
      <c r="B320" s="7">
        <f t="shared" si="38"/>
        <v>42461</v>
      </c>
      <c r="C320" s="7">
        <v>42465</v>
      </c>
      <c r="D320">
        <v>0.39</v>
      </c>
      <c r="E320">
        <v>1.8</v>
      </c>
      <c r="F320">
        <v>3.4</v>
      </c>
      <c r="G320">
        <v>2.6</v>
      </c>
      <c r="H320" s="4">
        <f t="shared" si="39"/>
        <v>3.75</v>
      </c>
      <c r="I320" s="4"/>
      <c r="J320" s="4">
        <f t="shared" si="40"/>
        <v>3.36</v>
      </c>
      <c r="K320" s="15" t="e">
        <f>NA()</f>
        <v>#N/A</v>
      </c>
      <c r="L320" s="4">
        <f t="shared" si="37"/>
        <v>3.36</v>
      </c>
      <c r="M320" s="4">
        <f t="shared" si="41"/>
        <v>0.39000000000000012</v>
      </c>
      <c r="N320" s="4"/>
      <c r="P320" s="184">
        <f t="shared" si="42"/>
        <v>39845</v>
      </c>
      <c r="Q320" s="184">
        <v>39862</v>
      </c>
      <c r="R320" s="182">
        <v>7.75</v>
      </c>
      <c r="S320" s="182">
        <f t="shared" si="43"/>
        <v>4.22</v>
      </c>
      <c r="T320" s="182">
        <f t="shared" si="44"/>
        <v>3.5300000000000002</v>
      </c>
      <c r="AF320" s="183"/>
      <c r="AI320" s="3"/>
    </row>
    <row r="321" spans="1:35" x14ac:dyDescent="0.2">
      <c r="A321" s="7">
        <f t="shared" si="36"/>
        <v>42430</v>
      </c>
      <c r="B321" s="7">
        <f t="shared" si="38"/>
        <v>42461</v>
      </c>
      <c r="C321" s="7">
        <v>42466</v>
      </c>
      <c r="D321">
        <v>0.39</v>
      </c>
      <c r="E321">
        <v>1.8</v>
      </c>
      <c r="F321">
        <v>3.4</v>
      </c>
      <c r="G321">
        <v>2.6</v>
      </c>
      <c r="H321" s="4">
        <f t="shared" si="39"/>
        <v>3.75</v>
      </c>
      <c r="I321" s="4"/>
      <c r="J321" s="4">
        <f t="shared" si="40"/>
        <v>3.36</v>
      </c>
      <c r="K321" s="15" t="e">
        <f>NA()</f>
        <v>#N/A</v>
      </c>
      <c r="L321" s="4">
        <f t="shared" si="37"/>
        <v>3.36</v>
      </c>
      <c r="M321" s="4">
        <f t="shared" si="41"/>
        <v>0.39000000000000012</v>
      </c>
      <c r="N321" s="4"/>
      <c r="P321" s="184">
        <f t="shared" si="42"/>
        <v>39845</v>
      </c>
      <c r="Q321" s="184">
        <v>39863</v>
      </c>
      <c r="R321" s="182">
        <v>7.75</v>
      </c>
      <c r="S321" s="182">
        <f t="shared" si="43"/>
        <v>4.22</v>
      </c>
      <c r="T321" s="182">
        <f t="shared" si="44"/>
        <v>3.5300000000000002</v>
      </c>
      <c r="AF321" s="183"/>
      <c r="AI321" s="3"/>
    </row>
    <row r="322" spans="1:35" x14ac:dyDescent="0.2">
      <c r="A322" s="7">
        <f t="shared" si="36"/>
        <v>42430</v>
      </c>
      <c r="B322" s="7">
        <f t="shared" si="38"/>
        <v>42461</v>
      </c>
      <c r="C322" s="7">
        <v>42467</v>
      </c>
      <c r="D322">
        <v>0.39</v>
      </c>
      <c r="E322">
        <v>1.8</v>
      </c>
      <c r="F322">
        <v>3.4</v>
      </c>
      <c r="G322">
        <v>2.6</v>
      </c>
      <c r="H322" s="4">
        <f t="shared" si="39"/>
        <v>3.75</v>
      </c>
      <c r="I322" s="4"/>
      <c r="J322" s="4">
        <f t="shared" si="40"/>
        <v>3.36</v>
      </c>
      <c r="K322" s="15" t="e">
        <f>NA()</f>
        <v>#N/A</v>
      </c>
      <c r="L322" s="4">
        <f t="shared" si="37"/>
        <v>3.36</v>
      </c>
      <c r="M322" s="4">
        <f t="shared" si="41"/>
        <v>0.39000000000000012</v>
      </c>
      <c r="N322" s="4"/>
      <c r="P322" s="184">
        <f t="shared" si="42"/>
        <v>39845</v>
      </c>
      <c r="Q322" s="184">
        <v>39864</v>
      </c>
      <c r="R322" s="182">
        <v>7.5</v>
      </c>
      <c r="S322" s="182">
        <f t="shared" si="43"/>
        <v>4.22</v>
      </c>
      <c r="T322" s="182">
        <f t="shared" si="44"/>
        <v>3.2800000000000002</v>
      </c>
      <c r="AF322" s="183"/>
      <c r="AI322" s="3"/>
    </row>
    <row r="323" spans="1:35" x14ac:dyDescent="0.2">
      <c r="A323" s="7">
        <f t="shared" si="36"/>
        <v>42430</v>
      </c>
      <c r="B323" s="7">
        <f t="shared" si="38"/>
        <v>42461</v>
      </c>
      <c r="C323" s="7">
        <v>42468</v>
      </c>
      <c r="D323">
        <v>0.39</v>
      </c>
      <c r="E323">
        <v>1.8</v>
      </c>
      <c r="F323">
        <v>3.4</v>
      </c>
      <c r="G323">
        <v>2.6</v>
      </c>
      <c r="H323" s="4">
        <f t="shared" si="39"/>
        <v>3.75</v>
      </c>
      <c r="I323" s="4"/>
      <c r="J323" s="4">
        <f t="shared" si="40"/>
        <v>3.36</v>
      </c>
      <c r="K323" s="15" t="e">
        <f>NA()</f>
        <v>#N/A</v>
      </c>
      <c r="L323" s="4">
        <f t="shared" si="37"/>
        <v>3.36</v>
      </c>
      <c r="M323" s="4">
        <f t="shared" si="41"/>
        <v>0.39000000000000012</v>
      </c>
      <c r="N323" s="4"/>
      <c r="P323" s="184">
        <f t="shared" si="42"/>
        <v>39845</v>
      </c>
      <c r="Q323" s="184">
        <v>39865</v>
      </c>
      <c r="R323" s="182">
        <v>7.5</v>
      </c>
      <c r="S323" s="182">
        <f t="shared" si="43"/>
        <v>4.22</v>
      </c>
      <c r="T323" s="182">
        <f t="shared" si="44"/>
        <v>3.2800000000000002</v>
      </c>
      <c r="AF323" s="183"/>
      <c r="AI323" s="3"/>
    </row>
    <row r="324" spans="1:35" x14ac:dyDescent="0.2">
      <c r="A324" s="7">
        <f t="shared" si="36"/>
        <v>42430</v>
      </c>
      <c r="B324" s="7">
        <f t="shared" si="38"/>
        <v>42461</v>
      </c>
      <c r="C324" s="7">
        <v>42471</v>
      </c>
      <c r="D324">
        <v>0.39</v>
      </c>
      <c r="E324">
        <v>1.8</v>
      </c>
      <c r="F324">
        <v>3.4</v>
      </c>
      <c r="G324">
        <v>2.6</v>
      </c>
      <c r="H324" s="4">
        <f t="shared" si="39"/>
        <v>3.75</v>
      </c>
      <c r="I324" s="4"/>
      <c r="J324" s="4">
        <f t="shared" si="40"/>
        <v>3.36</v>
      </c>
      <c r="K324" s="15" t="e">
        <f>NA()</f>
        <v>#N/A</v>
      </c>
      <c r="L324" s="4">
        <f t="shared" si="37"/>
        <v>3.36</v>
      </c>
      <c r="M324" s="4">
        <f t="shared" si="41"/>
        <v>0.39000000000000012</v>
      </c>
      <c r="N324" s="4"/>
      <c r="P324" s="184">
        <f t="shared" si="42"/>
        <v>39845</v>
      </c>
      <c r="Q324" s="184">
        <v>39866</v>
      </c>
      <c r="R324" s="182">
        <v>7.5</v>
      </c>
      <c r="S324" s="182">
        <f t="shared" si="43"/>
        <v>4.22</v>
      </c>
      <c r="T324" s="182">
        <f t="shared" si="44"/>
        <v>3.2800000000000002</v>
      </c>
      <c r="AF324" s="183"/>
      <c r="AI324" s="3"/>
    </row>
    <row r="325" spans="1:35" x14ac:dyDescent="0.2">
      <c r="A325" s="7">
        <f t="shared" si="36"/>
        <v>42430</v>
      </c>
      <c r="B325" s="7">
        <f t="shared" si="38"/>
        <v>42461</v>
      </c>
      <c r="C325" s="7">
        <v>42472</v>
      </c>
      <c r="D325">
        <v>0.39</v>
      </c>
      <c r="E325">
        <v>1.8</v>
      </c>
      <c r="F325">
        <v>3.4</v>
      </c>
      <c r="G325">
        <v>2.6</v>
      </c>
      <c r="H325" s="4">
        <f t="shared" si="39"/>
        <v>3.75</v>
      </c>
      <c r="I325" s="4"/>
      <c r="J325" s="4">
        <f t="shared" si="40"/>
        <v>3.36</v>
      </c>
      <c r="K325" s="15" t="e">
        <f>NA()</f>
        <v>#N/A</v>
      </c>
      <c r="L325" s="4">
        <f t="shared" si="37"/>
        <v>3.36</v>
      </c>
      <c r="M325" s="4">
        <f t="shared" si="41"/>
        <v>0.39000000000000012</v>
      </c>
      <c r="N325" s="4"/>
      <c r="P325" s="184">
        <f t="shared" si="42"/>
        <v>39845</v>
      </c>
      <c r="Q325" s="184">
        <v>39867</v>
      </c>
      <c r="R325" s="182">
        <v>7.5</v>
      </c>
      <c r="S325" s="182">
        <f t="shared" si="43"/>
        <v>4.22</v>
      </c>
      <c r="T325" s="182">
        <f t="shared" si="44"/>
        <v>3.2800000000000002</v>
      </c>
      <c r="AF325" s="183"/>
      <c r="AI325" s="3"/>
    </row>
    <row r="326" spans="1:35" x14ac:dyDescent="0.2">
      <c r="A326" s="7">
        <f t="shared" si="36"/>
        <v>42430</v>
      </c>
      <c r="B326" s="7">
        <f t="shared" si="38"/>
        <v>42461</v>
      </c>
      <c r="C326" s="7">
        <v>42473</v>
      </c>
      <c r="D326">
        <v>0.39</v>
      </c>
      <c r="E326">
        <v>1.8</v>
      </c>
      <c r="F326">
        <v>3.4</v>
      </c>
      <c r="G326">
        <v>2.6</v>
      </c>
      <c r="H326" s="4">
        <f t="shared" si="39"/>
        <v>3.75</v>
      </c>
      <c r="I326" s="4"/>
      <c r="J326" s="4">
        <f t="shared" si="40"/>
        <v>3.36</v>
      </c>
      <c r="K326" s="15" t="e">
        <f>NA()</f>
        <v>#N/A</v>
      </c>
      <c r="L326" s="4">
        <f t="shared" si="37"/>
        <v>3.36</v>
      </c>
      <c r="M326" s="4">
        <f t="shared" si="41"/>
        <v>0.39000000000000012</v>
      </c>
      <c r="N326" s="4"/>
      <c r="P326" s="184">
        <f t="shared" si="42"/>
        <v>39845</v>
      </c>
      <c r="Q326" s="184">
        <v>39868</v>
      </c>
      <c r="R326" s="182">
        <v>7.5</v>
      </c>
      <c r="S326" s="182">
        <f t="shared" si="43"/>
        <v>4.22</v>
      </c>
      <c r="T326" s="182">
        <f t="shared" si="44"/>
        <v>3.2800000000000002</v>
      </c>
      <c r="AF326" s="183"/>
      <c r="AI326" s="3"/>
    </row>
    <row r="327" spans="1:35" x14ac:dyDescent="0.2">
      <c r="A327" s="7">
        <f t="shared" ref="A327:A390" si="45">DATE(YEAR(B327),MONTH(B327)-1,1)</f>
        <v>42430</v>
      </c>
      <c r="B327" s="7">
        <f t="shared" si="38"/>
        <v>42461</v>
      </c>
      <c r="C327" s="7">
        <v>42474</v>
      </c>
      <c r="D327">
        <v>0.39</v>
      </c>
      <c r="E327">
        <v>1.8</v>
      </c>
      <c r="F327">
        <v>3.4</v>
      </c>
      <c r="G327">
        <v>2.6</v>
      </c>
      <c r="H327" s="4">
        <f t="shared" si="39"/>
        <v>3.75</v>
      </c>
      <c r="I327" s="4"/>
      <c r="J327" s="4">
        <f t="shared" si="40"/>
        <v>3.36</v>
      </c>
      <c r="K327" s="15" t="e">
        <f>NA()</f>
        <v>#N/A</v>
      </c>
      <c r="L327" s="4">
        <f t="shared" ref="L327:L390" si="46">INDEX($Y:$Y,MATCH($B327,$V:$V,0))</f>
        <v>3.36</v>
      </c>
      <c r="M327" s="4">
        <f t="shared" si="41"/>
        <v>0.39000000000000012</v>
      </c>
      <c r="N327" s="4"/>
      <c r="P327" s="184">
        <f t="shared" si="42"/>
        <v>39845</v>
      </c>
      <c r="Q327" s="184">
        <v>39869</v>
      </c>
      <c r="R327" s="182">
        <v>7.5</v>
      </c>
      <c r="S327" s="182">
        <f t="shared" si="43"/>
        <v>4.22</v>
      </c>
      <c r="T327" s="182">
        <f t="shared" si="44"/>
        <v>3.2800000000000002</v>
      </c>
      <c r="AF327" s="183"/>
      <c r="AI327" s="3"/>
    </row>
    <row r="328" spans="1:35" x14ac:dyDescent="0.2">
      <c r="A328" s="7">
        <f t="shared" si="45"/>
        <v>42430</v>
      </c>
      <c r="B328" s="7">
        <f t="shared" ref="B328:B391" si="47">DATE(YEAR(C328),MONTH(C328),1)</f>
        <v>42461</v>
      </c>
      <c r="C328" s="7">
        <v>42475</v>
      </c>
      <c r="D328">
        <v>0.39</v>
      </c>
      <c r="E328">
        <v>1.8</v>
      </c>
      <c r="F328">
        <v>3.4</v>
      </c>
      <c r="G328">
        <v>2.6</v>
      </c>
      <c r="H328" s="4">
        <f t="shared" ref="H328:H391" si="48">INDEX($R:$R,MATCH($C328,$Q:$Q,0))</f>
        <v>3.75</v>
      </c>
      <c r="I328" s="4"/>
      <c r="J328" s="4">
        <f t="shared" ref="J328:J391" si="49">H328-D328</f>
        <v>3.36</v>
      </c>
      <c r="K328" s="15" t="e">
        <f>NA()</f>
        <v>#N/A</v>
      </c>
      <c r="L328" s="4">
        <f t="shared" si="46"/>
        <v>3.36</v>
      </c>
      <c r="M328" s="4">
        <f t="shared" ref="M328:M391" si="50">H328-L328</f>
        <v>0.39000000000000012</v>
      </c>
      <c r="N328" s="4"/>
      <c r="P328" s="184">
        <f t="shared" ref="P328:P391" si="51">DATE(YEAR(Q328),MONTH(Q328),1)</f>
        <v>39845</v>
      </c>
      <c r="Q328" s="184">
        <v>39870</v>
      </c>
      <c r="R328" s="182">
        <v>7.5</v>
      </c>
      <c r="S328" s="182">
        <f t="shared" ref="S328:S391" si="52">INDEX($Y:$Y,MATCH($P328,$V:$V,0))</f>
        <v>4.22</v>
      </c>
      <c r="T328" s="182">
        <f t="shared" ref="T328:T391" si="53">R328-S328</f>
        <v>3.2800000000000002</v>
      </c>
      <c r="AF328" s="183"/>
      <c r="AI328" s="3"/>
    </row>
    <row r="329" spans="1:35" x14ac:dyDescent="0.2">
      <c r="A329" s="7">
        <f t="shared" si="45"/>
        <v>42430</v>
      </c>
      <c r="B329" s="7">
        <f t="shared" si="47"/>
        <v>42461</v>
      </c>
      <c r="C329" s="7">
        <v>42478</v>
      </c>
      <c r="D329">
        <v>0.39</v>
      </c>
      <c r="E329">
        <v>1.8</v>
      </c>
      <c r="F329">
        <v>3.4</v>
      </c>
      <c r="G329">
        <v>2.6</v>
      </c>
      <c r="H329" s="4">
        <f t="shared" si="48"/>
        <v>3.75</v>
      </c>
      <c r="I329" s="4"/>
      <c r="J329" s="4">
        <f t="shared" si="49"/>
        <v>3.36</v>
      </c>
      <c r="K329" s="15" t="e">
        <f>NA()</f>
        <v>#N/A</v>
      </c>
      <c r="L329" s="4">
        <f t="shared" si="46"/>
        <v>3.36</v>
      </c>
      <c r="M329" s="4">
        <f t="shared" si="50"/>
        <v>0.39000000000000012</v>
      </c>
      <c r="N329" s="4"/>
      <c r="P329" s="184">
        <f t="shared" si="51"/>
        <v>39845</v>
      </c>
      <c r="Q329" s="184">
        <v>39871</v>
      </c>
      <c r="R329" s="182">
        <v>7.5</v>
      </c>
      <c r="S329" s="182">
        <f t="shared" si="52"/>
        <v>4.22</v>
      </c>
      <c r="T329" s="182">
        <f t="shared" si="53"/>
        <v>3.2800000000000002</v>
      </c>
      <c r="AF329" s="183"/>
      <c r="AI329" s="3"/>
    </row>
    <row r="330" spans="1:35" x14ac:dyDescent="0.2">
      <c r="A330" s="7">
        <f t="shared" si="45"/>
        <v>42430</v>
      </c>
      <c r="B330" s="7">
        <f t="shared" si="47"/>
        <v>42461</v>
      </c>
      <c r="C330" s="7">
        <v>42479</v>
      </c>
      <c r="D330">
        <v>0.39</v>
      </c>
      <c r="E330">
        <v>1.8</v>
      </c>
      <c r="F330">
        <v>3.4</v>
      </c>
      <c r="G330">
        <v>2.6</v>
      </c>
      <c r="H330" s="4">
        <f t="shared" si="48"/>
        <v>3.75</v>
      </c>
      <c r="I330" s="4"/>
      <c r="J330" s="4">
        <f t="shared" si="49"/>
        <v>3.36</v>
      </c>
      <c r="K330" s="15" t="e">
        <f>NA()</f>
        <v>#N/A</v>
      </c>
      <c r="L330" s="4">
        <f t="shared" si="46"/>
        <v>3.36</v>
      </c>
      <c r="M330" s="4">
        <f t="shared" si="50"/>
        <v>0.39000000000000012</v>
      </c>
      <c r="N330" s="4"/>
      <c r="P330" s="184">
        <f t="shared" si="51"/>
        <v>39845</v>
      </c>
      <c r="Q330" s="184">
        <v>39872</v>
      </c>
      <c r="R330" s="182">
        <v>7.5</v>
      </c>
      <c r="S330" s="182">
        <f t="shared" si="52"/>
        <v>4.22</v>
      </c>
      <c r="T330" s="182">
        <f t="shared" si="53"/>
        <v>3.2800000000000002</v>
      </c>
      <c r="AF330" s="183"/>
      <c r="AI330" s="3"/>
    </row>
    <row r="331" spans="1:35" x14ac:dyDescent="0.2">
      <c r="A331" s="7">
        <f t="shared" si="45"/>
        <v>42430</v>
      </c>
      <c r="B331" s="7">
        <f t="shared" si="47"/>
        <v>42461</v>
      </c>
      <c r="C331" s="7">
        <v>42480</v>
      </c>
      <c r="D331">
        <v>0.39</v>
      </c>
      <c r="E331">
        <v>1.8</v>
      </c>
      <c r="F331">
        <v>3.4</v>
      </c>
      <c r="G331">
        <v>2.6</v>
      </c>
      <c r="H331" s="4">
        <f t="shared" si="48"/>
        <v>3.75</v>
      </c>
      <c r="I331" s="4"/>
      <c r="J331" s="4">
        <f t="shared" si="49"/>
        <v>3.36</v>
      </c>
      <c r="K331" s="15" t="e">
        <f>NA()</f>
        <v>#N/A</v>
      </c>
      <c r="L331" s="4">
        <f t="shared" si="46"/>
        <v>3.36</v>
      </c>
      <c r="M331" s="4">
        <f t="shared" si="50"/>
        <v>0.39000000000000012</v>
      </c>
      <c r="N331" s="4"/>
      <c r="P331" s="184">
        <f t="shared" si="51"/>
        <v>39873</v>
      </c>
      <c r="Q331" s="184">
        <v>39873</v>
      </c>
      <c r="R331" s="182">
        <v>7.5</v>
      </c>
      <c r="S331" s="182">
        <f t="shared" si="52"/>
        <v>4.29</v>
      </c>
      <c r="T331" s="182">
        <f t="shared" si="53"/>
        <v>3.21</v>
      </c>
      <c r="AF331" s="183"/>
      <c r="AI331" s="3"/>
    </row>
    <row r="332" spans="1:35" x14ac:dyDescent="0.2">
      <c r="A332" s="7">
        <f t="shared" si="45"/>
        <v>42430</v>
      </c>
      <c r="B332" s="7">
        <f t="shared" si="47"/>
        <v>42461</v>
      </c>
      <c r="C332" s="7">
        <v>42481</v>
      </c>
      <c r="D332">
        <v>0.39</v>
      </c>
      <c r="E332">
        <v>1.8</v>
      </c>
      <c r="F332">
        <v>3.4</v>
      </c>
      <c r="G332">
        <v>2.6</v>
      </c>
      <c r="H332" s="4">
        <f t="shared" si="48"/>
        <v>3.75</v>
      </c>
      <c r="I332" s="4"/>
      <c r="J332" s="4">
        <f t="shared" si="49"/>
        <v>3.36</v>
      </c>
      <c r="K332" s="15" t="e">
        <f>NA()</f>
        <v>#N/A</v>
      </c>
      <c r="L332" s="4">
        <f t="shared" si="46"/>
        <v>3.36</v>
      </c>
      <c r="M332" s="4">
        <f t="shared" si="50"/>
        <v>0.39000000000000012</v>
      </c>
      <c r="N332" s="4"/>
      <c r="P332" s="184">
        <f t="shared" si="51"/>
        <v>39873</v>
      </c>
      <c r="Q332" s="184">
        <v>39874</v>
      </c>
      <c r="R332" s="182">
        <v>7.5</v>
      </c>
      <c r="S332" s="182">
        <f t="shared" si="52"/>
        <v>4.29</v>
      </c>
      <c r="T332" s="182">
        <f t="shared" si="53"/>
        <v>3.21</v>
      </c>
      <c r="AF332" s="183"/>
      <c r="AI332" s="3"/>
    </row>
    <row r="333" spans="1:35" x14ac:dyDescent="0.2">
      <c r="A333" s="7">
        <f t="shared" si="45"/>
        <v>42430</v>
      </c>
      <c r="B333" s="7">
        <f t="shared" si="47"/>
        <v>42461</v>
      </c>
      <c r="C333" s="7">
        <v>42482</v>
      </c>
      <c r="D333">
        <v>0.39</v>
      </c>
      <c r="E333">
        <v>1.8</v>
      </c>
      <c r="F333">
        <v>3.4</v>
      </c>
      <c r="G333">
        <v>2.6</v>
      </c>
      <c r="H333" s="4">
        <f t="shared" si="48"/>
        <v>3.75</v>
      </c>
      <c r="I333" s="4"/>
      <c r="J333" s="4">
        <f t="shared" si="49"/>
        <v>3.36</v>
      </c>
      <c r="K333" s="15" t="e">
        <f>NA()</f>
        <v>#N/A</v>
      </c>
      <c r="L333" s="4">
        <f t="shared" si="46"/>
        <v>3.36</v>
      </c>
      <c r="M333" s="4">
        <f t="shared" si="50"/>
        <v>0.39000000000000012</v>
      </c>
      <c r="N333" s="4"/>
      <c r="P333" s="184">
        <f t="shared" si="51"/>
        <v>39873</v>
      </c>
      <c r="Q333" s="184">
        <v>39875</v>
      </c>
      <c r="R333" s="182">
        <v>7.5</v>
      </c>
      <c r="S333" s="182">
        <f t="shared" si="52"/>
        <v>4.29</v>
      </c>
      <c r="T333" s="182">
        <f t="shared" si="53"/>
        <v>3.21</v>
      </c>
      <c r="AF333" s="183"/>
      <c r="AI333" s="3"/>
    </row>
    <row r="334" spans="1:35" x14ac:dyDescent="0.2">
      <c r="A334" s="7">
        <f t="shared" si="45"/>
        <v>42430</v>
      </c>
      <c r="B334" s="7">
        <f t="shared" si="47"/>
        <v>42461</v>
      </c>
      <c r="C334" s="7">
        <v>42485</v>
      </c>
      <c r="D334">
        <v>0.39</v>
      </c>
      <c r="E334">
        <v>1.8</v>
      </c>
      <c r="F334">
        <v>3.4</v>
      </c>
      <c r="G334">
        <v>2.6</v>
      </c>
      <c r="H334" s="4">
        <f t="shared" si="48"/>
        <v>3.75</v>
      </c>
      <c r="I334" s="4"/>
      <c r="J334" s="4">
        <f t="shared" si="49"/>
        <v>3.36</v>
      </c>
      <c r="K334" s="15" t="e">
        <f>NA()</f>
        <v>#N/A</v>
      </c>
      <c r="L334" s="4">
        <f t="shared" si="46"/>
        <v>3.36</v>
      </c>
      <c r="M334" s="4">
        <f t="shared" si="50"/>
        <v>0.39000000000000012</v>
      </c>
      <c r="N334" s="4"/>
      <c r="P334" s="184">
        <f t="shared" si="51"/>
        <v>39873</v>
      </c>
      <c r="Q334" s="184">
        <v>39876</v>
      </c>
      <c r="R334" s="182">
        <v>7.5</v>
      </c>
      <c r="S334" s="182">
        <f t="shared" si="52"/>
        <v>4.29</v>
      </c>
      <c r="T334" s="182">
        <f t="shared" si="53"/>
        <v>3.21</v>
      </c>
      <c r="AF334" s="183"/>
      <c r="AI334" s="3"/>
    </row>
    <row r="335" spans="1:35" x14ac:dyDescent="0.2">
      <c r="A335" s="7">
        <f t="shared" si="45"/>
        <v>42430</v>
      </c>
      <c r="B335" s="7">
        <f t="shared" si="47"/>
        <v>42461</v>
      </c>
      <c r="C335" s="7">
        <v>42486</v>
      </c>
      <c r="D335">
        <v>0.39</v>
      </c>
      <c r="E335">
        <v>1.8</v>
      </c>
      <c r="F335">
        <v>3.4</v>
      </c>
      <c r="G335">
        <v>2.6</v>
      </c>
      <c r="H335" s="4">
        <f t="shared" si="48"/>
        <v>3.75</v>
      </c>
      <c r="I335" s="4"/>
      <c r="J335" s="4">
        <f t="shared" si="49"/>
        <v>3.36</v>
      </c>
      <c r="K335" s="15" t="e">
        <f>NA()</f>
        <v>#N/A</v>
      </c>
      <c r="L335" s="4">
        <f t="shared" si="46"/>
        <v>3.36</v>
      </c>
      <c r="M335" s="4">
        <f t="shared" si="50"/>
        <v>0.39000000000000012</v>
      </c>
      <c r="N335" s="4"/>
      <c r="P335" s="184">
        <f t="shared" si="51"/>
        <v>39873</v>
      </c>
      <c r="Q335" s="184">
        <v>39877</v>
      </c>
      <c r="R335" s="182">
        <v>7.5</v>
      </c>
      <c r="S335" s="182">
        <f t="shared" si="52"/>
        <v>4.29</v>
      </c>
      <c r="T335" s="182">
        <f t="shared" si="53"/>
        <v>3.21</v>
      </c>
      <c r="AF335" s="183"/>
      <c r="AI335" s="3"/>
    </row>
    <row r="336" spans="1:35" x14ac:dyDescent="0.2">
      <c r="A336" s="7">
        <f t="shared" si="45"/>
        <v>42430</v>
      </c>
      <c r="B336" s="7">
        <f t="shared" si="47"/>
        <v>42461</v>
      </c>
      <c r="C336" s="7">
        <v>42487</v>
      </c>
      <c r="D336">
        <v>0.39</v>
      </c>
      <c r="E336">
        <v>1.8</v>
      </c>
      <c r="F336">
        <v>3.4</v>
      </c>
      <c r="G336">
        <v>2.6</v>
      </c>
      <c r="H336" s="4">
        <f t="shared" si="48"/>
        <v>3.75</v>
      </c>
      <c r="I336" s="4"/>
      <c r="J336" s="4">
        <f t="shared" si="49"/>
        <v>3.36</v>
      </c>
      <c r="K336" s="15" t="e">
        <f>NA()</f>
        <v>#N/A</v>
      </c>
      <c r="L336" s="4">
        <f t="shared" si="46"/>
        <v>3.36</v>
      </c>
      <c r="M336" s="4">
        <f t="shared" si="50"/>
        <v>0.39000000000000012</v>
      </c>
      <c r="N336" s="4"/>
      <c r="P336" s="184">
        <f t="shared" si="51"/>
        <v>39873</v>
      </c>
      <c r="Q336" s="184">
        <v>39878</v>
      </c>
      <c r="R336" s="182">
        <v>7.5</v>
      </c>
      <c r="S336" s="182">
        <f t="shared" si="52"/>
        <v>4.29</v>
      </c>
      <c r="T336" s="182">
        <f t="shared" si="53"/>
        <v>3.21</v>
      </c>
      <c r="AF336" s="183"/>
      <c r="AI336" s="3"/>
    </row>
    <row r="337" spans="1:35" x14ac:dyDescent="0.2">
      <c r="A337" s="7">
        <f t="shared" si="45"/>
        <v>42430</v>
      </c>
      <c r="B337" s="7">
        <f t="shared" si="47"/>
        <v>42461</v>
      </c>
      <c r="C337" s="7">
        <v>42488</v>
      </c>
      <c r="D337">
        <v>0.39</v>
      </c>
      <c r="E337">
        <v>1.8</v>
      </c>
      <c r="F337">
        <v>3.4</v>
      </c>
      <c r="G337">
        <v>2.6</v>
      </c>
      <c r="H337" s="4">
        <f t="shared" si="48"/>
        <v>3.75</v>
      </c>
      <c r="I337" s="4"/>
      <c r="J337" s="4">
        <f t="shared" si="49"/>
        <v>3.36</v>
      </c>
      <c r="K337" s="15" t="e">
        <f>NA()</f>
        <v>#N/A</v>
      </c>
      <c r="L337" s="4">
        <f t="shared" si="46"/>
        <v>3.36</v>
      </c>
      <c r="M337" s="4">
        <f t="shared" si="50"/>
        <v>0.39000000000000012</v>
      </c>
      <c r="N337" s="4"/>
      <c r="P337" s="184">
        <f t="shared" si="51"/>
        <v>39873</v>
      </c>
      <c r="Q337" s="184">
        <v>39879</v>
      </c>
      <c r="R337" s="182">
        <v>7.5</v>
      </c>
      <c r="S337" s="182">
        <f t="shared" si="52"/>
        <v>4.29</v>
      </c>
      <c r="T337" s="182">
        <f t="shared" si="53"/>
        <v>3.21</v>
      </c>
      <c r="AF337" s="183"/>
      <c r="AI337" s="3"/>
    </row>
    <row r="338" spans="1:35" x14ac:dyDescent="0.2">
      <c r="A338" s="7">
        <f t="shared" si="45"/>
        <v>42430</v>
      </c>
      <c r="B338" s="7">
        <f t="shared" si="47"/>
        <v>42461</v>
      </c>
      <c r="C338" s="7">
        <v>42489</v>
      </c>
      <c r="D338">
        <v>0.39</v>
      </c>
      <c r="E338">
        <v>1.8</v>
      </c>
      <c r="F338">
        <v>3.4</v>
      </c>
      <c r="G338">
        <v>2.6</v>
      </c>
      <c r="H338" s="4">
        <f t="shared" si="48"/>
        <v>3.75</v>
      </c>
      <c r="I338" s="4"/>
      <c r="J338" s="4">
        <f t="shared" si="49"/>
        <v>3.36</v>
      </c>
      <c r="K338" s="15" t="e">
        <f>NA()</f>
        <v>#N/A</v>
      </c>
      <c r="L338" s="4">
        <f t="shared" si="46"/>
        <v>3.36</v>
      </c>
      <c r="M338" s="4">
        <f t="shared" si="50"/>
        <v>0.39000000000000012</v>
      </c>
      <c r="N338" s="4"/>
      <c r="P338" s="184">
        <f t="shared" si="51"/>
        <v>39873</v>
      </c>
      <c r="Q338" s="184">
        <v>39880</v>
      </c>
      <c r="R338" s="182">
        <v>7.5</v>
      </c>
      <c r="S338" s="182">
        <f t="shared" si="52"/>
        <v>4.29</v>
      </c>
      <c r="T338" s="182">
        <f t="shared" si="53"/>
        <v>3.21</v>
      </c>
      <c r="AF338" s="183"/>
      <c r="AI338" s="3"/>
    </row>
    <row r="339" spans="1:35" x14ac:dyDescent="0.2">
      <c r="A339" s="7">
        <f t="shared" si="45"/>
        <v>42461</v>
      </c>
      <c r="B339" s="7">
        <f t="shared" si="47"/>
        <v>42491</v>
      </c>
      <c r="C339" s="7">
        <v>42492</v>
      </c>
      <c r="D339">
        <v>0.32</v>
      </c>
      <c r="E339">
        <v>1.8</v>
      </c>
      <c r="F339">
        <v>3.4</v>
      </c>
      <c r="G339">
        <v>2.6</v>
      </c>
      <c r="H339" s="4">
        <f t="shared" si="48"/>
        <v>3.75</v>
      </c>
      <c r="I339" s="4"/>
      <c r="J339" s="4">
        <f t="shared" si="49"/>
        <v>3.43</v>
      </c>
      <c r="K339" s="15" t="e">
        <f>NA()</f>
        <v>#N/A</v>
      </c>
      <c r="L339" s="4">
        <f t="shared" si="46"/>
        <v>3.43</v>
      </c>
      <c r="M339" s="4">
        <f t="shared" si="50"/>
        <v>0.31999999999999984</v>
      </c>
      <c r="N339" s="4"/>
      <c r="P339" s="184">
        <f t="shared" si="51"/>
        <v>39873</v>
      </c>
      <c r="Q339" s="184">
        <v>39881</v>
      </c>
      <c r="R339" s="182">
        <v>7.5</v>
      </c>
      <c r="S339" s="182">
        <f t="shared" si="52"/>
        <v>4.29</v>
      </c>
      <c r="T339" s="182">
        <f t="shared" si="53"/>
        <v>3.21</v>
      </c>
      <c r="AF339" s="183"/>
      <c r="AI339" s="3"/>
    </row>
    <row r="340" spans="1:35" x14ac:dyDescent="0.2">
      <c r="A340" s="7">
        <f t="shared" si="45"/>
        <v>42461</v>
      </c>
      <c r="B340" s="7">
        <f t="shared" si="47"/>
        <v>42491</v>
      </c>
      <c r="C340" s="7">
        <v>42493</v>
      </c>
      <c r="D340">
        <v>0.32</v>
      </c>
      <c r="E340">
        <v>1.8</v>
      </c>
      <c r="F340">
        <v>3.4</v>
      </c>
      <c r="G340">
        <v>2.6</v>
      </c>
      <c r="H340" s="4">
        <f t="shared" si="48"/>
        <v>3.75</v>
      </c>
      <c r="I340" s="4"/>
      <c r="J340" s="4">
        <f t="shared" si="49"/>
        <v>3.43</v>
      </c>
      <c r="K340" s="15" t="e">
        <f>NA()</f>
        <v>#N/A</v>
      </c>
      <c r="L340" s="4">
        <f t="shared" si="46"/>
        <v>3.43</v>
      </c>
      <c r="M340" s="4">
        <f t="shared" si="50"/>
        <v>0.31999999999999984</v>
      </c>
      <c r="N340" s="4"/>
      <c r="P340" s="184">
        <f t="shared" si="51"/>
        <v>39873</v>
      </c>
      <c r="Q340" s="184">
        <v>39882</v>
      </c>
      <c r="R340" s="182">
        <v>7.5</v>
      </c>
      <c r="S340" s="182">
        <f t="shared" si="52"/>
        <v>4.29</v>
      </c>
      <c r="T340" s="182">
        <f t="shared" si="53"/>
        <v>3.21</v>
      </c>
      <c r="AF340" s="183"/>
      <c r="AI340" s="3"/>
    </row>
    <row r="341" spans="1:35" x14ac:dyDescent="0.2">
      <c r="A341" s="7">
        <f t="shared" si="45"/>
        <v>42461</v>
      </c>
      <c r="B341" s="7">
        <f t="shared" si="47"/>
        <v>42491</v>
      </c>
      <c r="C341" s="7">
        <v>42494</v>
      </c>
      <c r="D341">
        <v>0.32</v>
      </c>
      <c r="E341">
        <v>1.8</v>
      </c>
      <c r="F341">
        <v>3.4</v>
      </c>
      <c r="G341">
        <v>2.6</v>
      </c>
      <c r="H341" s="4">
        <f t="shared" si="48"/>
        <v>3.75</v>
      </c>
      <c r="I341" s="4"/>
      <c r="J341" s="4">
        <f t="shared" si="49"/>
        <v>3.43</v>
      </c>
      <c r="K341" s="15" t="e">
        <f>NA()</f>
        <v>#N/A</v>
      </c>
      <c r="L341" s="4">
        <f t="shared" si="46"/>
        <v>3.43</v>
      </c>
      <c r="M341" s="4">
        <f t="shared" si="50"/>
        <v>0.31999999999999984</v>
      </c>
      <c r="N341" s="4"/>
      <c r="P341" s="184">
        <f t="shared" si="51"/>
        <v>39873</v>
      </c>
      <c r="Q341" s="184">
        <v>39883</v>
      </c>
      <c r="R341" s="182">
        <v>7.5</v>
      </c>
      <c r="S341" s="182">
        <f t="shared" si="52"/>
        <v>4.29</v>
      </c>
      <c r="T341" s="182">
        <f t="shared" si="53"/>
        <v>3.21</v>
      </c>
      <c r="AF341" s="183"/>
      <c r="AI341" s="3"/>
    </row>
    <row r="342" spans="1:35" x14ac:dyDescent="0.2">
      <c r="A342" s="7">
        <f t="shared" si="45"/>
        <v>42461</v>
      </c>
      <c r="B342" s="7">
        <f t="shared" si="47"/>
        <v>42491</v>
      </c>
      <c r="C342" s="7">
        <v>42495</v>
      </c>
      <c r="D342">
        <v>0.32</v>
      </c>
      <c r="E342">
        <v>1.8</v>
      </c>
      <c r="F342">
        <v>3.4</v>
      </c>
      <c r="G342">
        <v>2.6</v>
      </c>
      <c r="H342" s="4">
        <f t="shared" si="48"/>
        <v>3.75</v>
      </c>
      <c r="I342" s="4"/>
      <c r="J342" s="4">
        <f t="shared" si="49"/>
        <v>3.43</v>
      </c>
      <c r="K342" s="15" t="e">
        <f>NA()</f>
        <v>#N/A</v>
      </c>
      <c r="L342" s="4">
        <f t="shared" si="46"/>
        <v>3.43</v>
      </c>
      <c r="M342" s="4">
        <f t="shared" si="50"/>
        <v>0.31999999999999984</v>
      </c>
      <c r="N342" s="4"/>
      <c r="P342" s="184">
        <f t="shared" si="51"/>
        <v>39873</v>
      </c>
      <c r="Q342" s="184">
        <v>39884</v>
      </c>
      <c r="R342" s="182">
        <v>7.5</v>
      </c>
      <c r="S342" s="182">
        <f t="shared" si="52"/>
        <v>4.29</v>
      </c>
      <c r="T342" s="182">
        <f t="shared" si="53"/>
        <v>3.21</v>
      </c>
      <c r="AF342" s="183"/>
      <c r="AI342" s="3"/>
    </row>
    <row r="343" spans="1:35" x14ac:dyDescent="0.2">
      <c r="A343" s="7">
        <f t="shared" si="45"/>
        <v>42461</v>
      </c>
      <c r="B343" s="7">
        <f t="shared" si="47"/>
        <v>42491</v>
      </c>
      <c r="C343" s="7">
        <v>42496</v>
      </c>
      <c r="D343">
        <v>0.32</v>
      </c>
      <c r="E343">
        <v>1.8</v>
      </c>
      <c r="F343">
        <v>3.4</v>
      </c>
      <c r="G343">
        <v>2.6</v>
      </c>
      <c r="H343" s="4">
        <f t="shared" si="48"/>
        <v>3.75</v>
      </c>
      <c r="I343" s="4"/>
      <c r="J343" s="4">
        <f t="shared" si="49"/>
        <v>3.43</v>
      </c>
      <c r="K343" s="15" t="e">
        <f>NA()</f>
        <v>#N/A</v>
      </c>
      <c r="L343" s="4">
        <f t="shared" si="46"/>
        <v>3.43</v>
      </c>
      <c r="M343" s="4">
        <f t="shared" si="50"/>
        <v>0.31999999999999984</v>
      </c>
      <c r="N343" s="4"/>
      <c r="P343" s="184">
        <f t="shared" si="51"/>
        <v>39873</v>
      </c>
      <c r="Q343" s="184">
        <v>39885</v>
      </c>
      <c r="R343" s="182">
        <v>7.5</v>
      </c>
      <c r="S343" s="182">
        <f t="shared" si="52"/>
        <v>4.29</v>
      </c>
      <c r="T343" s="182">
        <f t="shared" si="53"/>
        <v>3.21</v>
      </c>
      <c r="AF343" s="183"/>
      <c r="AI343" s="3"/>
    </row>
    <row r="344" spans="1:35" x14ac:dyDescent="0.2">
      <c r="A344" s="7">
        <f t="shared" si="45"/>
        <v>42461</v>
      </c>
      <c r="B344" s="7">
        <f t="shared" si="47"/>
        <v>42491</v>
      </c>
      <c r="C344" s="7">
        <v>42499</v>
      </c>
      <c r="D344">
        <v>0.32</v>
      </c>
      <c r="E344">
        <v>1.8</v>
      </c>
      <c r="F344">
        <v>3.4</v>
      </c>
      <c r="G344">
        <v>2.6</v>
      </c>
      <c r="H344" s="4">
        <f t="shared" si="48"/>
        <v>3.75</v>
      </c>
      <c r="I344" s="4"/>
      <c r="J344" s="4">
        <f t="shared" si="49"/>
        <v>3.43</v>
      </c>
      <c r="K344" s="15" t="e">
        <f>NA()</f>
        <v>#N/A</v>
      </c>
      <c r="L344" s="4">
        <f t="shared" si="46"/>
        <v>3.43</v>
      </c>
      <c r="M344" s="4">
        <f t="shared" si="50"/>
        <v>0.31999999999999984</v>
      </c>
      <c r="N344" s="4"/>
      <c r="P344" s="184">
        <f t="shared" si="51"/>
        <v>39873</v>
      </c>
      <c r="Q344" s="184">
        <v>39886</v>
      </c>
      <c r="R344" s="182">
        <v>7.5</v>
      </c>
      <c r="S344" s="182">
        <f t="shared" si="52"/>
        <v>4.29</v>
      </c>
      <c r="T344" s="182">
        <f t="shared" si="53"/>
        <v>3.21</v>
      </c>
      <c r="AF344" s="183"/>
      <c r="AI344" s="3"/>
    </row>
    <row r="345" spans="1:35" x14ac:dyDescent="0.2">
      <c r="A345" s="7">
        <f t="shared" si="45"/>
        <v>42461</v>
      </c>
      <c r="B345" s="7">
        <f t="shared" si="47"/>
        <v>42491</v>
      </c>
      <c r="C345" s="7">
        <v>42500</v>
      </c>
      <c r="D345">
        <v>0.32</v>
      </c>
      <c r="E345">
        <v>1.8</v>
      </c>
      <c r="F345">
        <v>3.4</v>
      </c>
      <c r="G345">
        <v>2.6</v>
      </c>
      <c r="H345" s="4">
        <f t="shared" si="48"/>
        <v>3.75</v>
      </c>
      <c r="I345" s="4"/>
      <c r="J345" s="4">
        <f t="shared" si="49"/>
        <v>3.43</v>
      </c>
      <c r="K345" s="15" t="e">
        <f>NA()</f>
        <v>#N/A</v>
      </c>
      <c r="L345" s="4">
        <f t="shared" si="46"/>
        <v>3.43</v>
      </c>
      <c r="M345" s="4">
        <f t="shared" si="50"/>
        <v>0.31999999999999984</v>
      </c>
      <c r="N345" s="4"/>
      <c r="P345" s="184">
        <f t="shared" si="51"/>
        <v>39873</v>
      </c>
      <c r="Q345" s="184">
        <v>39887</v>
      </c>
      <c r="R345" s="182">
        <v>7.5</v>
      </c>
      <c r="S345" s="182">
        <f t="shared" si="52"/>
        <v>4.29</v>
      </c>
      <c r="T345" s="182">
        <f t="shared" si="53"/>
        <v>3.21</v>
      </c>
      <c r="AF345" s="183"/>
      <c r="AI345" s="3"/>
    </row>
    <row r="346" spans="1:35" x14ac:dyDescent="0.2">
      <c r="A346" s="7">
        <f t="shared" si="45"/>
        <v>42461</v>
      </c>
      <c r="B346" s="7">
        <f t="shared" si="47"/>
        <v>42491</v>
      </c>
      <c r="C346" s="7">
        <v>42501</v>
      </c>
      <c r="D346">
        <v>0.32</v>
      </c>
      <c r="E346">
        <v>1.8</v>
      </c>
      <c r="F346">
        <v>3.4</v>
      </c>
      <c r="G346">
        <v>2.6</v>
      </c>
      <c r="H346" s="4">
        <f t="shared" si="48"/>
        <v>3.75</v>
      </c>
      <c r="I346" s="4"/>
      <c r="J346" s="4">
        <f t="shared" si="49"/>
        <v>3.43</v>
      </c>
      <c r="K346" s="15" t="e">
        <f>NA()</f>
        <v>#N/A</v>
      </c>
      <c r="L346" s="4">
        <f t="shared" si="46"/>
        <v>3.43</v>
      </c>
      <c r="M346" s="4">
        <f t="shared" si="50"/>
        <v>0.31999999999999984</v>
      </c>
      <c r="N346" s="4"/>
      <c r="P346" s="184">
        <f t="shared" si="51"/>
        <v>39873</v>
      </c>
      <c r="Q346" s="184">
        <v>39888</v>
      </c>
      <c r="R346" s="182">
        <v>7.5</v>
      </c>
      <c r="S346" s="182">
        <f t="shared" si="52"/>
        <v>4.29</v>
      </c>
      <c r="T346" s="182">
        <f t="shared" si="53"/>
        <v>3.21</v>
      </c>
      <c r="AF346" s="183"/>
      <c r="AI346" s="3"/>
    </row>
    <row r="347" spans="1:35" x14ac:dyDescent="0.2">
      <c r="A347" s="7">
        <f t="shared" si="45"/>
        <v>42461</v>
      </c>
      <c r="B347" s="7">
        <f t="shared" si="47"/>
        <v>42491</v>
      </c>
      <c r="C347" s="7">
        <v>42502</v>
      </c>
      <c r="D347">
        <v>0.32</v>
      </c>
      <c r="E347">
        <v>1.8</v>
      </c>
      <c r="F347">
        <v>3.4</v>
      </c>
      <c r="G347">
        <v>2.6</v>
      </c>
      <c r="H347" s="4">
        <f t="shared" si="48"/>
        <v>3.75</v>
      </c>
      <c r="I347" s="4"/>
      <c r="J347" s="4">
        <f t="shared" si="49"/>
        <v>3.43</v>
      </c>
      <c r="K347" s="15" t="e">
        <f>NA()</f>
        <v>#N/A</v>
      </c>
      <c r="L347" s="4">
        <f t="shared" si="46"/>
        <v>3.43</v>
      </c>
      <c r="M347" s="4">
        <f t="shared" si="50"/>
        <v>0.31999999999999984</v>
      </c>
      <c r="N347" s="4"/>
      <c r="P347" s="184">
        <f t="shared" si="51"/>
        <v>39873</v>
      </c>
      <c r="Q347" s="184">
        <v>39889</v>
      </c>
      <c r="R347" s="182">
        <v>7.5</v>
      </c>
      <c r="S347" s="182">
        <f t="shared" si="52"/>
        <v>4.29</v>
      </c>
      <c r="T347" s="182">
        <f t="shared" si="53"/>
        <v>3.21</v>
      </c>
      <c r="AF347" s="183"/>
      <c r="AI347" s="3"/>
    </row>
    <row r="348" spans="1:35" x14ac:dyDescent="0.2">
      <c r="A348" s="7">
        <f t="shared" si="45"/>
        <v>42461</v>
      </c>
      <c r="B348" s="7">
        <f t="shared" si="47"/>
        <v>42491</v>
      </c>
      <c r="C348" s="7">
        <v>42503</v>
      </c>
      <c r="D348">
        <v>0.32</v>
      </c>
      <c r="E348">
        <v>1.8</v>
      </c>
      <c r="F348">
        <v>3.4</v>
      </c>
      <c r="G348">
        <v>2.6</v>
      </c>
      <c r="H348" s="4">
        <f t="shared" si="48"/>
        <v>3.75</v>
      </c>
      <c r="I348" s="4"/>
      <c r="J348" s="4">
        <f t="shared" si="49"/>
        <v>3.43</v>
      </c>
      <c r="K348" s="15" t="e">
        <f>NA()</f>
        <v>#N/A</v>
      </c>
      <c r="L348" s="4">
        <f t="shared" si="46"/>
        <v>3.43</v>
      </c>
      <c r="M348" s="4">
        <f t="shared" si="50"/>
        <v>0.31999999999999984</v>
      </c>
      <c r="N348" s="4"/>
      <c r="P348" s="184">
        <f t="shared" si="51"/>
        <v>39873</v>
      </c>
      <c r="Q348" s="184">
        <v>39890</v>
      </c>
      <c r="R348" s="182">
        <v>7.5</v>
      </c>
      <c r="S348" s="182">
        <f t="shared" si="52"/>
        <v>4.29</v>
      </c>
      <c r="T348" s="182">
        <f t="shared" si="53"/>
        <v>3.21</v>
      </c>
      <c r="AF348" s="183"/>
      <c r="AI348" s="3"/>
    </row>
    <row r="349" spans="1:35" x14ac:dyDescent="0.2">
      <c r="A349" s="7">
        <f t="shared" si="45"/>
        <v>42461</v>
      </c>
      <c r="B349" s="7">
        <f t="shared" si="47"/>
        <v>42491</v>
      </c>
      <c r="C349" s="7">
        <v>42506</v>
      </c>
      <c r="D349">
        <v>0.32</v>
      </c>
      <c r="E349">
        <v>1.8</v>
      </c>
      <c r="F349">
        <v>3.4</v>
      </c>
      <c r="G349">
        <v>2.6</v>
      </c>
      <c r="H349" s="4">
        <f t="shared" si="48"/>
        <v>3.75</v>
      </c>
      <c r="I349" s="4"/>
      <c r="J349" s="4">
        <f t="shared" si="49"/>
        <v>3.43</v>
      </c>
      <c r="K349" s="15" t="e">
        <f>NA()</f>
        <v>#N/A</v>
      </c>
      <c r="L349" s="4">
        <f t="shared" si="46"/>
        <v>3.43</v>
      </c>
      <c r="M349" s="4">
        <f t="shared" si="50"/>
        <v>0.31999999999999984</v>
      </c>
      <c r="N349" s="4"/>
      <c r="P349" s="184">
        <f t="shared" si="51"/>
        <v>39873</v>
      </c>
      <c r="Q349" s="184">
        <v>39891</v>
      </c>
      <c r="R349" s="182">
        <v>7.5</v>
      </c>
      <c r="S349" s="182">
        <f t="shared" si="52"/>
        <v>4.29</v>
      </c>
      <c r="T349" s="182">
        <f t="shared" si="53"/>
        <v>3.21</v>
      </c>
      <c r="AF349" s="183"/>
      <c r="AI349" s="3"/>
    </row>
    <row r="350" spans="1:35" x14ac:dyDescent="0.2">
      <c r="A350" s="7">
        <f t="shared" si="45"/>
        <v>42461</v>
      </c>
      <c r="B350" s="7">
        <f t="shared" si="47"/>
        <v>42491</v>
      </c>
      <c r="C350" s="7">
        <v>42507</v>
      </c>
      <c r="D350">
        <v>0.32</v>
      </c>
      <c r="E350">
        <v>1.8</v>
      </c>
      <c r="F350">
        <v>3.4</v>
      </c>
      <c r="G350">
        <v>2.6</v>
      </c>
      <c r="H350" s="4">
        <f t="shared" si="48"/>
        <v>3.75</v>
      </c>
      <c r="I350" s="4"/>
      <c r="J350" s="4">
        <f t="shared" si="49"/>
        <v>3.43</v>
      </c>
      <c r="K350" s="15" t="e">
        <f>NA()</f>
        <v>#N/A</v>
      </c>
      <c r="L350" s="4">
        <f t="shared" si="46"/>
        <v>3.43</v>
      </c>
      <c r="M350" s="4">
        <f t="shared" si="50"/>
        <v>0.31999999999999984</v>
      </c>
      <c r="N350" s="4"/>
      <c r="P350" s="184">
        <f t="shared" si="51"/>
        <v>39873</v>
      </c>
      <c r="Q350" s="184">
        <v>39892</v>
      </c>
      <c r="R350" s="182">
        <v>6.75</v>
      </c>
      <c r="S350" s="182">
        <f t="shared" si="52"/>
        <v>4.29</v>
      </c>
      <c r="T350" s="182">
        <f t="shared" si="53"/>
        <v>2.46</v>
      </c>
      <c r="AF350" s="183"/>
      <c r="AI350" s="3"/>
    </row>
    <row r="351" spans="1:35" x14ac:dyDescent="0.2">
      <c r="A351" s="7">
        <f t="shared" si="45"/>
        <v>42461</v>
      </c>
      <c r="B351" s="7">
        <f t="shared" si="47"/>
        <v>42491</v>
      </c>
      <c r="C351" s="7">
        <v>42508</v>
      </c>
      <c r="D351">
        <v>0.32</v>
      </c>
      <c r="E351">
        <v>1.8</v>
      </c>
      <c r="F351">
        <v>3.4</v>
      </c>
      <c r="G351">
        <v>2.6</v>
      </c>
      <c r="H351" s="4">
        <f t="shared" si="48"/>
        <v>3.75</v>
      </c>
      <c r="I351" s="4"/>
      <c r="J351" s="4">
        <f t="shared" si="49"/>
        <v>3.43</v>
      </c>
      <c r="K351" s="15" t="e">
        <f>NA()</f>
        <v>#N/A</v>
      </c>
      <c r="L351" s="4">
        <f t="shared" si="46"/>
        <v>3.43</v>
      </c>
      <c r="M351" s="4">
        <f t="shared" si="50"/>
        <v>0.31999999999999984</v>
      </c>
      <c r="N351" s="4"/>
      <c r="P351" s="184">
        <f t="shared" si="51"/>
        <v>39873</v>
      </c>
      <c r="Q351" s="184">
        <v>39893</v>
      </c>
      <c r="R351" s="182">
        <v>6.75</v>
      </c>
      <c r="S351" s="182">
        <f t="shared" si="52"/>
        <v>4.29</v>
      </c>
      <c r="T351" s="182">
        <f t="shared" si="53"/>
        <v>2.46</v>
      </c>
      <c r="AF351" s="183"/>
      <c r="AI351" s="3"/>
    </row>
    <row r="352" spans="1:35" x14ac:dyDescent="0.2">
      <c r="A352" s="7">
        <f t="shared" si="45"/>
        <v>42461</v>
      </c>
      <c r="B352" s="7">
        <f t="shared" si="47"/>
        <v>42491</v>
      </c>
      <c r="C352" s="7">
        <v>42509</v>
      </c>
      <c r="D352">
        <v>0.32</v>
      </c>
      <c r="E352">
        <v>1.8</v>
      </c>
      <c r="F352">
        <v>3.4</v>
      </c>
      <c r="G352">
        <v>2.6</v>
      </c>
      <c r="H352" s="4">
        <f t="shared" si="48"/>
        <v>3.75</v>
      </c>
      <c r="I352" s="4"/>
      <c r="J352" s="4">
        <f t="shared" si="49"/>
        <v>3.43</v>
      </c>
      <c r="K352" s="15" t="e">
        <f>NA()</f>
        <v>#N/A</v>
      </c>
      <c r="L352" s="4">
        <f t="shared" si="46"/>
        <v>3.43</v>
      </c>
      <c r="M352" s="4">
        <f t="shared" si="50"/>
        <v>0.31999999999999984</v>
      </c>
      <c r="N352" s="4"/>
      <c r="P352" s="184">
        <f t="shared" si="51"/>
        <v>39873</v>
      </c>
      <c r="Q352" s="184">
        <v>39894</v>
      </c>
      <c r="R352" s="182">
        <v>6.75</v>
      </c>
      <c r="S352" s="182">
        <f t="shared" si="52"/>
        <v>4.29</v>
      </c>
      <c r="T352" s="182">
        <f t="shared" si="53"/>
        <v>2.46</v>
      </c>
      <c r="AF352" s="183"/>
      <c r="AI352" s="3"/>
    </row>
    <row r="353" spans="1:35" x14ac:dyDescent="0.2">
      <c r="A353" s="7">
        <f t="shared" si="45"/>
        <v>42461</v>
      </c>
      <c r="B353" s="7">
        <f t="shared" si="47"/>
        <v>42491</v>
      </c>
      <c r="C353" s="7">
        <v>42510</v>
      </c>
      <c r="D353">
        <v>0.32</v>
      </c>
      <c r="E353">
        <v>1.8</v>
      </c>
      <c r="F353">
        <v>3.4</v>
      </c>
      <c r="G353">
        <v>2.6</v>
      </c>
      <c r="H353" s="4">
        <f t="shared" si="48"/>
        <v>3.75</v>
      </c>
      <c r="I353" s="4"/>
      <c r="J353" s="4">
        <f t="shared" si="49"/>
        <v>3.43</v>
      </c>
      <c r="K353" s="15" t="e">
        <f>NA()</f>
        <v>#N/A</v>
      </c>
      <c r="L353" s="4">
        <f t="shared" si="46"/>
        <v>3.43</v>
      </c>
      <c r="M353" s="4">
        <f t="shared" si="50"/>
        <v>0.31999999999999984</v>
      </c>
      <c r="N353" s="4"/>
      <c r="P353" s="184">
        <f t="shared" si="51"/>
        <v>39873</v>
      </c>
      <c r="Q353" s="184">
        <v>39895</v>
      </c>
      <c r="R353" s="182">
        <v>6.75</v>
      </c>
      <c r="S353" s="182">
        <f t="shared" si="52"/>
        <v>4.29</v>
      </c>
      <c r="T353" s="182">
        <f t="shared" si="53"/>
        <v>2.46</v>
      </c>
      <c r="AF353" s="183"/>
      <c r="AI353" s="3"/>
    </row>
    <row r="354" spans="1:35" x14ac:dyDescent="0.2">
      <c r="A354" s="7">
        <f t="shared" si="45"/>
        <v>42461</v>
      </c>
      <c r="B354" s="7">
        <f t="shared" si="47"/>
        <v>42491</v>
      </c>
      <c r="C354" s="7">
        <v>42513</v>
      </c>
      <c r="D354">
        <v>0.32</v>
      </c>
      <c r="E354">
        <v>1.8</v>
      </c>
      <c r="F354">
        <v>3.4</v>
      </c>
      <c r="G354">
        <v>2.6</v>
      </c>
      <c r="H354" s="4">
        <f t="shared" si="48"/>
        <v>3.75</v>
      </c>
      <c r="I354" s="4"/>
      <c r="J354" s="4">
        <f t="shared" si="49"/>
        <v>3.43</v>
      </c>
      <c r="K354" s="15" t="e">
        <f>NA()</f>
        <v>#N/A</v>
      </c>
      <c r="L354" s="4">
        <f t="shared" si="46"/>
        <v>3.43</v>
      </c>
      <c r="M354" s="4">
        <f t="shared" si="50"/>
        <v>0.31999999999999984</v>
      </c>
      <c r="N354" s="4"/>
      <c r="P354" s="184">
        <f t="shared" si="51"/>
        <v>39873</v>
      </c>
      <c r="Q354" s="184">
        <v>39896</v>
      </c>
      <c r="R354" s="182">
        <v>6.75</v>
      </c>
      <c r="S354" s="182">
        <f t="shared" si="52"/>
        <v>4.29</v>
      </c>
      <c r="T354" s="182">
        <f t="shared" si="53"/>
        <v>2.46</v>
      </c>
      <c r="AF354" s="183"/>
      <c r="AI354" s="3"/>
    </row>
    <row r="355" spans="1:35" x14ac:dyDescent="0.2">
      <c r="A355" s="7">
        <f t="shared" si="45"/>
        <v>42461</v>
      </c>
      <c r="B355" s="7">
        <f t="shared" si="47"/>
        <v>42491</v>
      </c>
      <c r="C355" s="7">
        <v>42514</v>
      </c>
      <c r="D355">
        <v>0.32</v>
      </c>
      <c r="E355">
        <v>1.8</v>
      </c>
      <c r="F355">
        <v>3.4</v>
      </c>
      <c r="G355">
        <v>2.6</v>
      </c>
      <c r="H355" s="4">
        <f t="shared" si="48"/>
        <v>3.75</v>
      </c>
      <c r="I355" s="4"/>
      <c r="J355" s="4">
        <f t="shared" si="49"/>
        <v>3.43</v>
      </c>
      <c r="K355" s="15" t="e">
        <f>NA()</f>
        <v>#N/A</v>
      </c>
      <c r="L355" s="4">
        <f t="shared" si="46"/>
        <v>3.43</v>
      </c>
      <c r="M355" s="4">
        <f t="shared" si="50"/>
        <v>0.31999999999999984</v>
      </c>
      <c r="N355" s="4"/>
      <c r="P355" s="184">
        <f t="shared" si="51"/>
        <v>39873</v>
      </c>
      <c r="Q355" s="184">
        <v>39897</v>
      </c>
      <c r="R355" s="182">
        <v>6.75</v>
      </c>
      <c r="S355" s="182">
        <f t="shared" si="52"/>
        <v>4.29</v>
      </c>
      <c r="T355" s="182">
        <f t="shared" si="53"/>
        <v>2.46</v>
      </c>
      <c r="AF355" s="183"/>
      <c r="AI355" s="3"/>
    </row>
    <row r="356" spans="1:35" x14ac:dyDescent="0.2">
      <c r="A356" s="7">
        <f t="shared" si="45"/>
        <v>42461</v>
      </c>
      <c r="B356" s="7">
        <f t="shared" si="47"/>
        <v>42491</v>
      </c>
      <c r="C356" s="7">
        <v>42515</v>
      </c>
      <c r="D356">
        <v>0.32</v>
      </c>
      <c r="E356">
        <v>1.8</v>
      </c>
      <c r="F356">
        <v>3.4</v>
      </c>
      <c r="G356">
        <v>2.6</v>
      </c>
      <c r="H356" s="4">
        <f t="shared" si="48"/>
        <v>3.75</v>
      </c>
      <c r="I356" s="4"/>
      <c r="J356" s="4">
        <f t="shared" si="49"/>
        <v>3.43</v>
      </c>
      <c r="K356" s="15" t="e">
        <f>NA()</f>
        <v>#N/A</v>
      </c>
      <c r="L356" s="4">
        <f t="shared" si="46"/>
        <v>3.43</v>
      </c>
      <c r="M356" s="4">
        <f t="shared" si="50"/>
        <v>0.31999999999999984</v>
      </c>
      <c r="N356" s="4"/>
      <c r="P356" s="184">
        <f t="shared" si="51"/>
        <v>39873</v>
      </c>
      <c r="Q356" s="184">
        <v>39898</v>
      </c>
      <c r="R356" s="182">
        <v>6.75</v>
      </c>
      <c r="S356" s="182">
        <f t="shared" si="52"/>
        <v>4.29</v>
      </c>
      <c r="T356" s="182">
        <f t="shared" si="53"/>
        <v>2.46</v>
      </c>
      <c r="AF356" s="183"/>
      <c r="AI356" s="3"/>
    </row>
    <row r="357" spans="1:35" x14ac:dyDescent="0.2">
      <c r="A357" s="7">
        <f t="shared" si="45"/>
        <v>42461</v>
      </c>
      <c r="B357" s="7">
        <f t="shared" si="47"/>
        <v>42491</v>
      </c>
      <c r="C357" s="7">
        <v>42516</v>
      </c>
      <c r="D357">
        <v>0.32</v>
      </c>
      <c r="E357">
        <v>1.8</v>
      </c>
      <c r="F357">
        <v>3.4</v>
      </c>
      <c r="G357">
        <v>2.6</v>
      </c>
      <c r="H357" s="4">
        <f t="shared" si="48"/>
        <v>3.75</v>
      </c>
      <c r="I357" s="4"/>
      <c r="J357" s="4">
        <f t="shared" si="49"/>
        <v>3.43</v>
      </c>
      <c r="K357" s="15" t="e">
        <f>NA()</f>
        <v>#N/A</v>
      </c>
      <c r="L357" s="4">
        <f t="shared" si="46"/>
        <v>3.43</v>
      </c>
      <c r="M357" s="4">
        <f t="shared" si="50"/>
        <v>0.31999999999999984</v>
      </c>
      <c r="N357" s="4"/>
      <c r="P357" s="184">
        <f t="shared" si="51"/>
        <v>39873</v>
      </c>
      <c r="Q357" s="184">
        <v>39899</v>
      </c>
      <c r="R357" s="182">
        <v>6.75</v>
      </c>
      <c r="S357" s="182">
        <f t="shared" si="52"/>
        <v>4.29</v>
      </c>
      <c r="T357" s="182">
        <f t="shared" si="53"/>
        <v>2.46</v>
      </c>
      <c r="AF357" s="183"/>
      <c r="AI357" s="3"/>
    </row>
    <row r="358" spans="1:35" x14ac:dyDescent="0.2">
      <c r="A358" s="7">
        <f t="shared" si="45"/>
        <v>42461</v>
      </c>
      <c r="B358" s="7">
        <f t="shared" si="47"/>
        <v>42491</v>
      </c>
      <c r="C358" s="7">
        <v>42517</v>
      </c>
      <c r="D358">
        <v>0.32</v>
      </c>
      <c r="E358">
        <v>1.8</v>
      </c>
      <c r="F358">
        <v>3.4</v>
      </c>
      <c r="G358">
        <v>2.6</v>
      </c>
      <c r="H358" s="4">
        <f t="shared" si="48"/>
        <v>3.75</v>
      </c>
      <c r="I358" s="4"/>
      <c r="J358" s="4">
        <f t="shared" si="49"/>
        <v>3.43</v>
      </c>
      <c r="K358" s="15" t="e">
        <f>NA()</f>
        <v>#N/A</v>
      </c>
      <c r="L358" s="4">
        <f t="shared" si="46"/>
        <v>3.43</v>
      </c>
      <c r="M358" s="4">
        <f t="shared" si="50"/>
        <v>0.31999999999999984</v>
      </c>
      <c r="N358" s="4"/>
      <c r="P358" s="184">
        <f t="shared" si="51"/>
        <v>39873</v>
      </c>
      <c r="Q358" s="184">
        <v>39900</v>
      </c>
      <c r="R358" s="182">
        <v>6.75</v>
      </c>
      <c r="S358" s="182">
        <f t="shared" si="52"/>
        <v>4.29</v>
      </c>
      <c r="T358" s="182">
        <f t="shared" si="53"/>
        <v>2.46</v>
      </c>
      <c r="AF358" s="183"/>
      <c r="AI358" s="3"/>
    </row>
    <row r="359" spans="1:35" x14ac:dyDescent="0.2">
      <c r="A359" s="7">
        <f t="shared" si="45"/>
        <v>42461</v>
      </c>
      <c r="B359" s="7">
        <f t="shared" si="47"/>
        <v>42491</v>
      </c>
      <c r="C359" s="7">
        <v>42520</v>
      </c>
      <c r="D359">
        <v>0.32</v>
      </c>
      <c r="E359">
        <v>1.8</v>
      </c>
      <c r="F359">
        <v>3.4</v>
      </c>
      <c r="G359">
        <v>2.6</v>
      </c>
      <c r="H359" s="4">
        <f t="shared" si="48"/>
        <v>3.75</v>
      </c>
      <c r="I359" s="4"/>
      <c r="J359" s="4">
        <f t="shared" si="49"/>
        <v>3.43</v>
      </c>
      <c r="K359" s="15" t="e">
        <f>NA()</f>
        <v>#N/A</v>
      </c>
      <c r="L359" s="4">
        <f t="shared" si="46"/>
        <v>3.43</v>
      </c>
      <c r="M359" s="4">
        <f t="shared" si="50"/>
        <v>0.31999999999999984</v>
      </c>
      <c r="N359" s="4"/>
      <c r="P359" s="184">
        <f t="shared" si="51"/>
        <v>39873</v>
      </c>
      <c r="Q359" s="184">
        <v>39901</v>
      </c>
      <c r="R359" s="182">
        <v>6.75</v>
      </c>
      <c r="S359" s="182">
        <f t="shared" si="52"/>
        <v>4.29</v>
      </c>
      <c r="T359" s="182">
        <f t="shared" si="53"/>
        <v>2.46</v>
      </c>
      <c r="AF359" s="183"/>
      <c r="AI359" s="3"/>
    </row>
    <row r="360" spans="1:35" x14ac:dyDescent="0.2">
      <c r="A360" s="7">
        <f t="shared" si="45"/>
        <v>42461</v>
      </c>
      <c r="B360" s="7">
        <f t="shared" si="47"/>
        <v>42491</v>
      </c>
      <c r="C360" s="7">
        <v>42521</v>
      </c>
      <c r="D360">
        <v>0.32</v>
      </c>
      <c r="E360">
        <v>1.8</v>
      </c>
      <c r="F360">
        <v>3.4</v>
      </c>
      <c r="G360">
        <v>2.6</v>
      </c>
      <c r="H360" s="4">
        <f t="shared" si="48"/>
        <v>3.75</v>
      </c>
      <c r="I360" s="4"/>
      <c r="J360" s="4">
        <f t="shared" si="49"/>
        <v>3.43</v>
      </c>
      <c r="K360" s="15" t="e">
        <f>NA()</f>
        <v>#N/A</v>
      </c>
      <c r="L360" s="4">
        <f t="shared" si="46"/>
        <v>3.43</v>
      </c>
      <c r="M360" s="4">
        <f t="shared" si="50"/>
        <v>0.31999999999999984</v>
      </c>
      <c r="N360" s="4"/>
      <c r="P360" s="184">
        <f t="shared" si="51"/>
        <v>39873</v>
      </c>
      <c r="Q360" s="184">
        <v>39902</v>
      </c>
      <c r="R360" s="182">
        <v>6.75</v>
      </c>
      <c r="S360" s="182">
        <f t="shared" si="52"/>
        <v>4.29</v>
      </c>
      <c r="T360" s="182">
        <f t="shared" si="53"/>
        <v>2.46</v>
      </c>
      <c r="AF360" s="183"/>
      <c r="AI360" s="3"/>
    </row>
    <row r="361" spans="1:35" x14ac:dyDescent="0.2">
      <c r="A361" s="7">
        <f t="shared" si="45"/>
        <v>42491</v>
      </c>
      <c r="B361" s="7">
        <f t="shared" si="47"/>
        <v>42522</v>
      </c>
      <c r="C361" s="7">
        <v>42522</v>
      </c>
      <c r="D361">
        <v>0.33</v>
      </c>
      <c r="E361">
        <v>1.8</v>
      </c>
      <c r="F361">
        <v>3.4</v>
      </c>
      <c r="G361">
        <v>2.6</v>
      </c>
      <c r="H361" s="4">
        <f t="shared" si="48"/>
        <v>3.75</v>
      </c>
      <c r="I361" s="4"/>
      <c r="J361" s="4">
        <f t="shared" si="49"/>
        <v>3.42</v>
      </c>
      <c r="K361" s="15" t="e">
        <f>NA()</f>
        <v>#N/A</v>
      </c>
      <c r="L361" s="4">
        <f t="shared" si="46"/>
        <v>3.42</v>
      </c>
      <c r="M361" s="4">
        <f t="shared" si="50"/>
        <v>0.33000000000000007</v>
      </c>
      <c r="N361" s="4"/>
      <c r="P361" s="184">
        <f t="shared" si="51"/>
        <v>39873</v>
      </c>
      <c r="Q361" s="184">
        <v>39903</v>
      </c>
      <c r="R361" s="182">
        <v>6.75</v>
      </c>
      <c r="S361" s="182">
        <f t="shared" si="52"/>
        <v>4.29</v>
      </c>
      <c r="T361" s="182">
        <f t="shared" si="53"/>
        <v>2.46</v>
      </c>
      <c r="AF361" s="183"/>
      <c r="AI361" s="3"/>
    </row>
    <row r="362" spans="1:35" x14ac:dyDescent="0.2">
      <c r="A362" s="7">
        <f t="shared" si="45"/>
        <v>42491</v>
      </c>
      <c r="B362" s="7">
        <f t="shared" si="47"/>
        <v>42522</v>
      </c>
      <c r="C362" s="7">
        <v>42523</v>
      </c>
      <c r="D362">
        <v>0.33</v>
      </c>
      <c r="E362">
        <v>1.8</v>
      </c>
      <c r="F362">
        <v>3.4</v>
      </c>
      <c r="G362">
        <v>2.6</v>
      </c>
      <c r="H362" s="4">
        <f t="shared" si="48"/>
        <v>3.75</v>
      </c>
      <c r="I362" s="4"/>
      <c r="J362" s="4">
        <f t="shared" si="49"/>
        <v>3.42</v>
      </c>
      <c r="K362" s="15" t="e">
        <f>NA()</f>
        <v>#N/A</v>
      </c>
      <c r="L362" s="4">
        <f t="shared" si="46"/>
        <v>3.42</v>
      </c>
      <c r="M362" s="4">
        <f t="shared" si="50"/>
        <v>0.33000000000000007</v>
      </c>
      <c r="N362" s="4"/>
      <c r="P362" s="184">
        <f t="shared" si="51"/>
        <v>39904</v>
      </c>
      <c r="Q362" s="184">
        <v>39904</v>
      </c>
      <c r="R362" s="182">
        <v>6.75</v>
      </c>
      <c r="S362" s="182">
        <f t="shared" si="52"/>
        <v>4.29</v>
      </c>
      <c r="T362" s="182">
        <f t="shared" si="53"/>
        <v>2.46</v>
      </c>
      <c r="AF362" s="183"/>
      <c r="AI362" s="3"/>
    </row>
    <row r="363" spans="1:35" x14ac:dyDescent="0.2">
      <c r="A363" s="7">
        <f t="shared" si="45"/>
        <v>42491</v>
      </c>
      <c r="B363" s="7">
        <f t="shared" si="47"/>
        <v>42522</v>
      </c>
      <c r="C363" s="7">
        <v>42524</v>
      </c>
      <c r="D363">
        <v>0.33</v>
      </c>
      <c r="E363">
        <v>1.8</v>
      </c>
      <c r="F363">
        <v>3.4</v>
      </c>
      <c r="G363">
        <v>2.6</v>
      </c>
      <c r="H363" s="4">
        <f t="shared" si="48"/>
        <v>3.75</v>
      </c>
      <c r="I363" s="4"/>
      <c r="J363" s="4">
        <f t="shared" si="49"/>
        <v>3.42</v>
      </c>
      <c r="K363" s="15" t="e">
        <f>NA()</f>
        <v>#N/A</v>
      </c>
      <c r="L363" s="4">
        <f t="shared" si="46"/>
        <v>3.42</v>
      </c>
      <c r="M363" s="4">
        <f t="shared" si="50"/>
        <v>0.33000000000000007</v>
      </c>
      <c r="N363" s="4"/>
      <c r="P363" s="184">
        <f t="shared" si="51"/>
        <v>39904</v>
      </c>
      <c r="Q363" s="184">
        <v>39905</v>
      </c>
      <c r="R363" s="182">
        <v>6.75</v>
      </c>
      <c r="S363" s="182">
        <f t="shared" si="52"/>
        <v>4.29</v>
      </c>
      <c r="T363" s="182">
        <f t="shared" si="53"/>
        <v>2.46</v>
      </c>
      <c r="AF363" s="183"/>
      <c r="AI363" s="3"/>
    </row>
    <row r="364" spans="1:35" x14ac:dyDescent="0.2">
      <c r="A364" s="7">
        <f t="shared" si="45"/>
        <v>42491</v>
      </c>
      <c r="B364" s="7">
        <f t="shared" si="47"/>
        <v>42522</v>
      </c>
      <c r="C364" s="7">
        <v>42527</v>
      </c>
      <c r="D364">
        <v>0.33</v>
      </c>
      <c r="E364">
        <v>1.8</v>
      </c>
      <c r="F364">
        <v>3.4</v>
      </c>
      <c r="G364">
        <v>2.6</v>
      </c>
      <c r="H364" s="4">
        <f t="shared" si="48"/>
        <v>3.75</v>
      </c>
      <c r="I364" s="4"/>
      <c r="J364" s="4">
        <f t="shared" si="49"/>
        <v>3.42</v>
      </c>
      <c r="K364" s="15" t="e">
        <f>NA()</f>
        <v>#N/A</v>
      </c>
      <c r="L364" s="4">
        <f t="shared" si="46"/>
        <v>3.42</v>
      </c>
      <c r="M364" s="4">
        <f t="shared" si="50"/>
        <v>0.33000000000000007</v>
      </c>
      <c r="N364" s="4"/>
      <c r="P364" s="184">
        <f t="shared" si="51"/>
        <v>39904</v>
      </c>
      <c r="Q364" s="184">
        <v>39906</v>
      </c>
      <c r="R364" s="182">
        <v>6.75</v>
      </c>
      <c r="S364" s="182">
        <f t="shared" si="52"/>
        <v>4.29</v>
      </c>
      <c r="T364" s="182">
        <f t="shared" si="53"/>
        <v>2.46</v>
      </c>
      <c r="AF364" s="183"/>
      <c r="AI364" s="3"/>
    </row>
    <row r="365" spans="1:35" x14ac:dyDescent="0.2">
      <c r="A365" s="7">
        <f t="shared" si="45"/>
        <v>42491</v>
      </c>
      <c r="B365" s="7">
        <f t="shared" si="47"/>
        <v>42522</v>
      </c>
      <c r="C365" s="7">
        <v>42528</v>
      </c>
      <c r="D365">
        <v>0.33</v>
      </c>
      <c r="E365">
        <v>1.8</v>
      </c>
      <c r="F365">
        <v>3.4</v>
      </c>
      <c r="G365">
        <v>2.6</v>
      </c>
      <c r="H365" s="4">
        <f t="shared" si="48"/>
        <v>3.75</v>
      </c>
      <c r="I365" s="4"/>
      <c r="J365" s="4">
        <f t="shared" si="49"/>
        <v>3.42</v>
      </c>
      <c r="K365" s="15" t="e">
        <f>NA()</f>
        <v>#N/A</v>
      </c>
      <c r="L365" s="4">
        <f t="shared" si="46"/>
        <v>3.42</v>
      </c>
      <c r="M365" s="4">
        <f t="shared" si="50"/>
        <v>0.33000000000000007</v>
      </c>
      <c r="N365" s="4"/>
      <c r="P365" s="184">
        <f t="shared" si="51"/>
        <v>39904</v>
      </c>
      <c r="Q365" s="184">
        <v>39907</v>
      </c>
      <c r="R365" s="182">
        <v>6.75</v>
      </c>
      <c r="S365" s="182">
        <f t="shared" si="52"/>
        <v>4.29</v>
      </c>
      <c r="T365" s="182">
        <f t="shared" si="53"/>
        <v>2.46</v>
      </c>
      <c r="AF365" s="183"/>
      <c r="AI365" s="3"/>
    </row>
    <row r="366" spans="1:35" x14ac:dyDescent="0.2">
      <c r="A366" s="7">
        <f t="shared" si="45"/>
        <v>42491</v>
      </c>
      <c r="B366" s="7">
        <f t="shared" si="47"/>
        <v>42522</v>
      </c>
      <c r="C366" s="7">
        <v>42529</v>
      </c>
      <c r="D366">
        <v>0.33</v>
      </c>
      <c r="E366">
        <v>1.8</v>
      </c>
      <c r="F366">
        <v>3.4</v>
      </c>
      <c r="G366">
        <v>2.6</v>
      </c>
      <c r="H366" s="4">
        <f t="shared" si="48"/>
        <v>3.75</v>
      </c>
      <c r="I366" s="4"/>
      <c r="J366" s="4">
        <f t="shared" si="49"/>
        <v>3.42</v>
      </c>
      <c r="K366" s="15" t="e">
        <f>NA()</f>
        <v>#N/A</v>
      </c>
      <c r="L366" s="4">
        <f t="shared" si="46"/>
        <v>3.42</v>
      </c>
      <c r="M366" s="4">
        <f t="shared" si="50"/>
        <v>0.33000000000000007</v>
      </c>
      <c r="N366" s="4"/>
      <c r="P366" s="184">
        <f t="shared" si="51"/>
        <v>39904</v>
      </c>
      <c r="Q366" s="184">
        <v>39908</v>
      </c>
      <c r="R366" s="182">
        <v>6.75</v>
      </c>
      <c r="S366" s="182">
        <f t="shared" si="52"/>
        <v>4.29</v>
      </c>
      <c r="T366" s="182">
        <f t="shared" si="53"/>
        <v>2.46</v>
      </c>
      <c r="AF366" s="183"/>
      <c r="AI366" s="3"/>
    </row>
    <row r="367" spans="1:35" x14ac:dyDescent="0.2">
      <c r="A367" s="7">
        <f t="shared" si="45"/>
        <v>42491</v>
      </c>
      <c r="B367" s="7">
        <f t="shared" si="47"/>
        <v>42522</v>
      </c>
      <c r="C367" s="7">
        <v>42530</v>
      </c>
      <c r="D367">
        <v>0.33</v>
      </c>
      <c r="E367">
        <v>1.8</v>
      </c>
      <c r="F367">
        <v>3.4</v>
      </c>
      <c r="G367">
        <v>2.6</v>
      </c>
      <c r="H367" s="4">
        <f t="shared" si="48"/>
        <v>3.75</v>
      </c>
      <c r="I367" s="4"/>
      <c r="J367" s="4">
        <f t="shared" si="49"/>
        <v>3.42</v>
      </c>
      <c r="K367" s="15" t="e">
        <f>NA()</f>
        <v>#N/A</v>
      </c>
      <c r="L367" s="4">
        <f t="shared" si="46"/>
        <v>3.42</v>
      </c>
      <c r="M367" s="4">
        <f t="shared" si="50"/>
        <v>0.33000000000000007</v>
      </c>
      <c r="N367" s="4"/>
      <c r="P367" s="184">
        <f t="shared" si="51"/>
        <v>39904</v>
      </c>
      <c r="Q367" s="184">
        <v>39909</v>
      </c>
      <c r="R367" s="182">
        <v>6.75</v>
      </c>
      <c r="S367" s="182">
        <f t="shared" si="52"/>
        <v>4.29</v>
      </c>
      <c r="T367" s="182">
        <f t="shared" si="53"/>
        <v>2.46</v>
      </c>
      <c r="AF367" s="183"/>
      <c r="AI367" s="3"/>
    </row>
    <row r="368" spans="1:35" x14ac:dyDescent="0.2">
      <c r="A368" s="7">
        <f t="shared" si="45"/>
        <v>42491</v>
      </c>
      <c r="B368" s="7">
        <f t="shared" si="47"/>
        <v>42522</v>
      </c>
      <c r="C368" s="7">
        <v>42531</v>
      </c>
      <c r="D368">
        <v>0.33</v>
      </c>
      <c r="E368">
        <v>1.8</v>
      </c>
      <c r="F368">
        <v>3.4</v>
      </c>
      <c r="G368">
        <v>2.6</v>
      </c>
      <c r="H368" s="4">
        <f t="shared" si="48"/>
        <v>3.75</v>
      </c>
      <c r="I368" s="4"/>
      <c r="J368" s="4">
        <f t="shared" si="49"/>
        <v>3.42</v>
      </c>
      <c r="K368" s="15" t="e">
        <f>NA()</f>
        <v>#N/A</v>
      </c>
      <c r="L368" s="4">
        <f t="shared" si="46"/>
        <v>3.42</v>
      </c>
      <c r="M368" s="4">
        <f t="shared" si="50"/>
        <v>0.33000000000000007</v>
      </c>
      <c r="N368" s="4"/>
      <c r="P368" s="184">
        <f t="shared" si="51"/>
        <v>39904</v>
      </c>
      <c r="Q368" s="184">
        <v>39910</v>
      </c>
      <c r="R368" s="182">
        <v>6.75</v>
      </c>
      <c r="S368" s="182">
        <f t="shared" si="52"/>
        <v>4.29</v>
      </c>
      <c r="T368" s="182">
        <f t="shared" si="53"/>
        <v>2.46</v>
      </c>
      <c r="AF368" s="183"/>
      <c r="AI368" s="3"/>
    </row>
    <row r="369" spans="1:35" x14ac:dyDescent="0.2">
      <c r="A369" s="7">
        <f t="shared" si="45"/>
        <v>42491</v>
      </c>
      <c r="B369" s="7">
        <f t="shared" si="47"/>
        <v>42522</v>
      </c>
      <c r="C369" s="7">
        <v>42534</v>
      </c>
      <c r="D369">
        <v>0.33</v>
      </c>
      <c r="E369">
        <v>1.8</v>
      </c>
      <c r="F369">
        <v>3.4</v>
      </c>
      <c r="G369">
        <v>2.6</v>
      </c>
      <c r="H369" s="4">
        <f t="shared" si="48"/>
        <v>3.75</v>
      </c>
      <c r="I369" s="4"/>
      <c r="J369" s="4">
        <f t="shared" si="49"/>
        <v>3.42</v>
      </c>
      <c r="K369" s="15" t="e">
        <f>NA()</f>
        <v>#N/A</v>
      </c>
      <c r="L369" s="4">
        <f t="shared" si="46"/>
        <v>3.42</v>
      </c>
      <c r="M369" s="4">
        <f t="shared" si="50"/>
        <v>0.33000000000000007</v>
      </c>
      <c r="N369" s="4"/>
      <c r="P369" s="184">
        <f t="shared" si="51"/>
        <v>39904</v>
      </c>
      <c r="Q369" s="184">
        <v>39911</v>
      </c>
      <c r="R369" s="182">
        <v>6.75</v>
      </c>
      <c r="S369" s="182">
        <f t="shared" si="52"/>
        <v>4.29</v>
      </c>
      <c r="T369" s="182">
        <f t="shared" si="53"/>
        <v>2.46</v>
      </c>
      <c r="AF369" s="183"/>
      <c r="AI369" s="3"/>
    </row>
    <row r="370" spans="1:35" x14ac:dyDescent="0.2">
      <c r="A370" s="7">
        <f t="shared" si="45"/>
        <v>42491</v>
      </c>
      <c r="B370" s="7">
        <f t="shared" si="47"/>
        <v>42522</v>
      </c>
      <c r="C370" s="7">
        <v>42535</v>
      </c>
      <c r="D370">
        <v>0.33</v>
      </c>
      <c r="E370">
        <v>1.8</v>
      </c>
      <c r="F370">
        <v>3.4</v>
      </c>
      <c r="G370">
        <v>2.6</v>
      </c>
      <c r="H370" s="4">
        <f t="shared" si="48"/>
        <v>3.75</v>
      </c>
      <c r="I370" s="4"/>
      <c r="J370" s="4">
        <f t="shared" si="49"/>
        <v>3.42</v>
      </c>
      <c r="K370" s="15" t="e">
        <f>NA()</f>
        <v>#N/A</v>
      </c>
      <c r="L370" s="4">
        <f t="shared" si="46"/>
        <v>3.42</v>
      </c>
      <c r="M370" s="4">
        <f t="shared" si="50"/>
        <v>0.33000000000000007</v>
      </c>
      <c r="N370" s="4"/>
      <c r="P370" s="184">
        <f t="shared" si="51"/>
        <v>39904</v>
      </c>
      <c r="Q370" s="184">
        <v>39912</v>
      </c>
      <c r="R370" s="182">
        <v>6.75</v>
      </c>
      <c r="S370" s="182">
        <f t="shared" si="52"/>
        <v>4.29</v>
      </c>
      <c r="T370" s="182">
        <f t="shared" si="53"/>
        <v>2.46</v>
      </c>
      <c r="AF370" s="183"/>
      <c r="AI370" s="3"/>
    </row>
    <row r="371" spans="1:35" x14ac:dyDescent="0.2">
      <c r="A371" s="7">
        <f t="shared" si="45"/>
        <v>42491</v>
      </c>
      <c r="B371" s="7">
        <f t="shared" si="47"/>
        <v>42522</v>
      </c>
      <c r="C371" s="7">
        <v>42536</v>
      </c>
      <c r="D371">
        <v>0.33</v>
      </c>
      <c r="E371">
        <v>1.8</v>
      </c>
      <c r="F371">
        <v>3.4</v>
      </c>
      <c r="G371">
        <v>2.6</v>
      </c>
      <c r="H371" s="4">
        <f t="shared" si="48"/>
        <v>3.75</v>
      </c>
      <c r="I371" s="4"/>
      <c r="J371" s="4">
        <f t="shared" si="49"/>
        <v>3.42</v>
      </c>
      <c r="K371" s="15" t="e">
        <f>NA()</f>
        <v>#N/A</v>
      </c>
      <c r="L371" s="4">
        <f t="shared" si="46"/>
        <v>3.42</v>
      </c>
      <c r="M371" s="4">
        <f t="shared" si="50"/>
        <v>0.33000000000000007</v>
      </c>
      <c r="N371" s="4"/>
      <c r="P371" s="184">
        <f t="shared" si="51"/>
        <v>39904</v>
      </c>
      <c r="Q371" s="184">
        <v>39913</v>
      </c>
      <c r="R371" s="182">
        <v>6.75</v>
      </c>
      <c r="S371" s="182">
        <f t="shared" si="52"/>
        <v>4.29</v>
      </c>
      <c r="T371" s="182">
        <f t="shared" si="53"/>
        <v>2.46</v>
      </c>
      <c r="AF371" s="183"/>
      <c r="AI371" s="3"/>
    </row>
    <row r="372" spans="1:35" x14ac:dyDescent="0.2">
      <c r="A372" s="7">
        <f t="shared" si="45"/>
        <v>42491</v>
      </c>
      <c r="B372" s="7">
        <f t="shared" si="47"/>
        <v>42522</v>
      </c>
      <c r="C372" s="7">
        <v>42537</v>
      </c>
      <c r="D372">
        <v>0.33</v>
      </c>
      <c r="E372">
        <v>1.8</v>
      </c>
      <c r="F372">
        <v>3.4</v>
      </c>
      <c r="G372">
        <v>2.6</v>
      </c>
      <c r="H372" s="4">
        <f t="shared" si="48"/>
        <v>3.75</v>
      </c>
      <c r="I372" s="4"/>
      <c r="J372" s="4">
        <f t="shared" si="49"/>
        <v>3.42</v>
      </c>
      <c r="K372" s="15" t="e">
        <f>NA()</f>
        <v>#N/A</v>
      </c>
      <c r="L372" s="4">
        <f t="shared" si="46"/>
        <v>3.42</v>
      </c>
      <c r="M372" s="4">
        <f t="shared" si="50"/>
        <v>0.33000000000000007</v>
      </c>
      <c r="N372" s="4"/>
      <c r="P372" s="184">
        <f t="shared" si="51"/>
        <v>39904</v>
      </c>
      <c r="Q372" s="184">
        <v>39914</v>
      </c>
      <c r="R372" s="182">
        <v>6.75</v>
      </c>
      <c r="S372" s="182">
        <f t="shared" si="52"/>
        <v>4.29</v>
      </c>
      <c r="T372" s="182">
        <f t="shared" si="53"/>
        <v>2.46</v>
      </c>
      <c r="AF372" s="183"/>
      <c r="AI372" s="3"/>
    </row>
    <row r="373" spans="1:35" x14ac:dyDescent="0.2">
      <c r="A373" s="7">
        <f t="shared" si="45"/>
        <v>42491</v>
      </c>
      <c r="B373" s="7">
        <f t="shared" si="47"/>
        <v>42522</v>
      </c>
      <c r="C373" s="7">
        <v>42538</v>
      </c>
      <c r="D373">
        <v>0.33</v>
      </c>
      <c r="E373">
        <v>1.8</v>
      </c>
      <c r="F373">
        <v>3.4</v>
      </c>
      <c r="G373">
        <v>2.6</v>
      </c>
      <c r="H373" s="4">
        <f t="shared" si="48"/>
        <v>3.75</v>
      </c>
      <c r="I373" s="4"/>
      <c r="J373" s="4">
        <f t="shared" si="49"/>
        <v>3.42</v>
      </c>
      <c r="K373" s="15" t="e">
        <f>NA()</f>
        <v>#N/A</v>
      </c>
      <c r="L373" s="4">
        <f t="shared" si="46"/>
        <v>3.42</v>
      </c>
      <c r="M373" s="4">
        <f t="shared" si="50"/>
        <v>0.33000000000000007</v>
      </c>
      <c r="N373" s="4"/>
      <c r="P373" s="184">
        <f t="shared" si="51"/>
        <v>39904</v>
      </c>
      <c r="Q373" s="184">
        <v>39915</v>
      </c>
      <c r="R373" s="182">
        <v>6.75</v>
      </c>
      <c r="S373" s="182">
        <f t="shared" si="52"/>
        <v>4.29</v>
      </c>
      <c r="T373" s="182">
        <f t="shared" si="53"/>
        <v>2.46</v>
      </c>
      <c r="AF373" s="183"/>
      <c r="AI373" s="3"/>
    </row>
    <row r="374" spans="1:35" x14ac:dyDescent="0.2">
      <c r="A374" s="7">
        <f t="shared" si="45"/>
        <v>42491</v>
      </c>
      <c r="B374" s="7">
        <f t="shared" si="47"/>
        <v>42522</v>
      </c>
      <c r="C374" s="7">
        <v>42541</v>
      </c>
      <c r="D374">
        <v>0.33</v>
      </c>
      <c r="E374">
        <v>1.8</v>
      </c>
      <c r="F374">
        <v>3.4</v>
      </c>
      <c r="G374">
        <v>2.6</v>
      </c>
      <c r="H374" s="4">
        <f t="shared" si="48"/>
        <v>3.75</v>
      </c>
      <c r="I374" s="4"/>
      <c r="J374" s="4">
        <f t="shared" si="49"/>
        <v>3.42</v>
      </c>
      <c r="K374" s="15" t="e">
        <f>NA()</f>
        <v>#N/A</v>
      </c>
      <c r="L374" s="4">
        <f t="shared" si="46"/>
        <v>3.42</v>
      </c>
      <c r="M374" s="4">
        <f t="shared" si="50"/>
        <v>0.33000000000000007</v>
      </c>
      <c r="N374" s="4"/>
      <c r="P374" s="184">
        <f t="shared" si="51"/>
        <v>39904</v>
      </c>
      <c r="Q374" s="184">
        <v>39916</v>
      </c>
      <c r="R374" s="182">
        <v>6.75</v>
      </c>
      <c r="S374" s="182">
        <f t="shared" si="52"/>
        <v>4.29</v>
      </c>
      <c r="T374" s="182">
        <f t="shared" si="53"/>
        <v>2.46</v>
      </c>
      <c r="AF374" s="183"/>
      <c r="AI374" s="3"/>
    </row>
    <row r="375" spans="1:35" x14ac:dyDescent="0.2">
      <c r="A375" s="7">
        <f t="shared" si="45"/>
        <v>42491</v>
      </c>
      <c r="B375" s="7">
        <f t="shared" si="47"/>
        <v>42522</v>
      </c>
      <c r="C375" s="7">
        <v>42542</v>
      </c>
      <c r="D375">
        <v>0.33</v>
      </c>
      <c r="E375">
        <v>1.8</v>
      </c>
      <c r="F375">
        <v>3.4</v>
      </c>
      <c r="G375">
        <v>2.6</v>
      </c>
      <c r="H375" s="4">
        <f t="shared" si="48"/>
        <v>3.75</v>
      </c>
      <c r="I375" s="4"/>
      <c r="J375" s="4">
        <f t="shared" si="49"/>
        <v>3.42</v>
      </c>
      <c r="K375" s="15" t="e">
        <f>NA()</f>
        <v>#N/A</v>
      </c>
      <c r="L375" s="4">
        <f t="shared" si="46"/>
        <v>3.42</v>
      </c>
      <c r="M375" s="4">
        <f t="shared" si="50"/>
        <v>0.33000000000000007</v>
      </c>
      <c r="N375" s="4"/>
      <c r="P375" s="184">
        <f t="shared" si="51"/>
        <v>39904</v>
      </c>
      <c r="Q375" s="184">
        <v>39917</v>
      </c>
      <c r="R375" s="182">
        <v>6.75</v>
      </c>
      <c r="S375" s="182">
        <f t="shared" si="52"/>
        <v>4.29</v>
      </c>
      <c r="T375" s="182">
        <f t="shared" si="53"/>
        <v>2.46</v>
      </c>
      <c r="AF375" s="183"/>
      <c r="AI375" s="3"/>
    </row>
    <row r="376" spans="1:35" x14ac:dyDescent="0.2">
      <c r="A376" s="7">
        <f t="shared" si="45"/>
        <v>42491</v>
      </c>
      <c r="B376" s="7">
        <f t="shared" si="47"/>
        <v>42522</v>
      </c>
      <c r="C376" s="7">
        <v>42543</v>
      </c>
      <c r="D376">
        <v>0.33</v>
      </c>
      <c r="E376">
        <v>1.8</v>
      </c>
      <c r="F376">
        <v>3.4</v>
      </c>
      <c r="G376">
        <v>2.6</v>
      </c>
      <c r="H376" s="4">
        <f t="shared" si="48"/>
        <v>3.75</v>
      </c>
      <c r="I376" s="4"/>
      <c r="J376" s="4">
        <f t="shared" si="49"/>
        <v>3.42</v>
      </c>
      <c r="K376" s="15" t="e">
        <f>NA()</f>
        <v>#N/A</v>
      </c>
      <c r="L376" s="4">
        <f t="shared" si="46"/>
        <v>3.42</v>
      </c>
      <c r="M376" s="4">
        <f t="shared" si="50"/>
        <v>0.33000000000000007</v>
      </c>
      <c r="N376" s="4"/>
      <c r="P376" s="184">
        <f t="shared" si="51"/>
        <v>39904</v>
      </c>
      <c r="Q376" s="184">
        <v>39918</v>
      </c>
      <c r="R376" s="182">
        <v>6.75</v>
      </c>
      <c r="S376" s="182">
        <f t="shared" si="52"/>
        <v>4.29</v>
      </c>
      <c r="T376" s="182">
        <f t="shared" si="53"/>
        <v>2.46</v>
      </c>
      <c r="AF376" s="183"/>
      <c r="AI376" s="3"/>
    </row>
    <row r="377" spans="1:35" x14ac:dyDescent="0.2">
      <c r="A377" s="7">
        <f t="shared" si="45"/>
        <v>42491</v>
      </c>
      <c r="B377" s="7">
        <f t="shared" si="47"/>
        <v>42522</v>
      </c>
      <c r="C377" s="7">
        <v>42544</v>
      </c>
      <c r="D377">
        <v>0.33</v>
      </c>
      <c r="E377">
        <v>1.8</v>
      </c>
      <c r="F377">
        <v>3.4</v>
      </c>
      <c r="G377">
        <v>2.6</v>
      </c>
      <c r="H377" s="4">
        <f t="shared" si="48"/>
        <v>3.75</v>
      </c>
      <c r="I377" s="4"/>
      <c r="J377" s="4">
        <f t="shared" si="49"/>
        <v>3.42</v>
      </c>
      <c r="K377" s="15" t="e">
        <f>NA()</f>
        <v>#N/A</v>
      </c>
      <c r="L377" s="4">
        <f t="shared" si="46"/>
        <v>3.42</v>
      </c>
      <c r="M377" s="4">
        <f t="shared" si="50"/>
        <v>0.33000000000000007</v>
      </c>
      <c r="N377" s="4"/>
      <c r="P377" s="184">
        <f t="shared" si="51"/>
        <v>39904</v>
      </c>
      <c r="Q377" s="184">
        <v>39919</v>
      </c>
      <c r="R377" s="182">
        <v>6.75</v>
      </c>
      <c r="S377" s="182">
        <f t="shared" si="52"/>
        <v>4.29</v>
      </c>
      <c r="T377" s="182">
        <f t="shared" si="53"/>
        <v>2.46</v>
      </c>
      <c r="AF377" s="183"/>
      <c r="AI377" s="3"/>
    </row>
    <row r="378" spans="1:35" x14ac:dyDescent="0.2">
      <c r="A378" s="7">
        <f t="shared" si="45"/>
        <v>42491</v>
      </c>
      <c r="B378" s="7">
        <f t="shared" si="47"/>
        <v>42522</v>
      </c>
      <c r="C378" s="7">
        <v>42545</v>
      </c>
      <c r="D378">
        <v>0.33</v>
      </c>
      <c r="E378">
        <v>1.8</v>
      </c>
      <c r="F378">
        <v>3.4</v>
      </c>
      <c r="G378">
        <v>2.6</v>
      </c>
      <c r="H378" s="4">
        <f t="shared" si="48"/>
        <v>3.75</v>
      </c>
      <c r="I378" s="4"/>
      <c r="J378" s="4">
        <f t="shared" si="49"/>
        <v>3.42</v>
      </c>
      <c r="K378" s="15" t="e">
        <f>NA()</f>
        <v>#N/A</v>
      </c>
      <c r="L378" s="4">
        <f t="shared" si="46"/>
        <v>3.42</v>
      </c>
      <c r="M378" s="4">
        <f t="shared" si="50"/>
        <v>0.33000000000000007</v>
      </c>
      <c r="N378" s="4"/>
      <c r="P378" s="184">
        <f t="shared" si="51"/>
        <v>39904</v>
      </c>
      <c r="Q378" s="184">
        <v>39920</v>
      </c>
      <c r="R378" s="182">
        <v>6</v>
      </c>
      <c r="S378" s="182">
        <f t="shared" si="52"/>
        <v>4.29</v>
      </c>
      <c r="T378" s="182">
        <f t="shared" si="53"/>
        <v>1.71</v>
      </c>
      <c r="AF378" s="183"/>
      <c r="AI378" s="3"/>
    </row>
    <row r="379" spans="1:35" x14ac:dyDescent="0.2">
      <c r="A379" s="7">
        <f t="shared" si="45"/>
        <v>42491</v>
      </c>
      <c r="B379" s="7">
        <f t="shared" si="47"/>
        <v>42522</v>
      </c>
      <c r="C379" s="7">
        <v>42548</v>
      </c>
      <c r="D379">
        <v>0.33</v>
      </c>
      <c r="E379">
        <v>1.8</v>
      </c>
      <c r="F379">
        <v>3.4</v>
      </c>
      <c r="G379">
        <v>2.6</v>
      </c>
      <c r="H379" s="4">
        <f t="shared" si="48"/>
        <v>3.75</v>
      </c>
      <c r="I379" s="4"/>
      <c r="J379" s="4">
        <f t="shared" si="49"/>
        <v>3.42</v>
      </c>
      <c r="K379" s="15" t="e">
        <f>NA()</f>
        <v>#N/A</v>
      </c>
      <c r="L379" s="4">
        <f t="shared" si="46"/>
        <v>3.42</v>
      </c>
      <c r="M379" s="4">
        <f t="shared" si="50"/>
        <v>0.33000000000000007</v>
      </c>
      <c r="N379" s="4"/>
      <c r="P379" s="184">
        <f t="shared" si="51"/>
        <v>39904</v>
      </c>
      <c r="Q379" s="184">
        <v>39921</v>
      </c>
      <c r="R379" s="182">
        <v>6</v>
      </c>
      <c r="S379" s="182">
        <f t="shared" si="52"/>
        <v>4.29</v>
      </c>
      <c r="T379" s="182">
        <f t="shared" si="53"/>
        <v>1.71</v>
      </c>
      <c r="AF379" s="183"/>
      <c r="AI379" s="3"/>
    </row>
    <row r="380" spans="1:35" x14ac:dyDescent="0.2">
      <c r="A380" s="7">
        <f t="shared" si="45"/>
        <v>42491</v>
      </c>
      <c r="B380" s="7">
        <f t="shared" si="47"/>
        <v>42522</v>
      </c>
      <c r="C380" s="7">
        <v>42549</v>
      </c>
      <c r="D380">
        <v>0.33</v>
      </c>
      <c r="E380">
        <v>1.8</v>
      </c>
      <c r="F380">
        <v>3.4</v>
      </c>
      <c r="G380">
        <v>2.6</v>
      </c>
      <c r="H380" s="4">
        <f t="shared" si="48"/>
        <v>3.75</v>
      </c>
      <c r="I380" s="4"/>
      <c r="J380" s="4">
        <f t="shared" si="49"/>
        <v>3.42</v>
      </c>
      <c r="K380" s="15" t="e">
        <f>NA()</f>
        <v>#N/A</v>
      </c>
      <c r="L380" s="4">
        <f t="shared" si="46"/>
        <v>3.42</v>
      </c>
      <c r="M380" s="4">
        <f t="shared" si="50"/>
        <v>0.33000000000000007</v>
      </c>
      <c r="N380" s="4"/>
      <c r="P380" s="184">
        <f t="shared" si="51"/>
        <v>39904</v>
      </c>
      <c r="Q380" s="184">
        <v>39922</v>
      </c>
      <c r="R380" s="182">
        <v>6</v>
      </c>
      <c r="S380" s="182">
        <f t="shared" si="52"/>
        <v>4.29</v>
      </c>
      <c r="T380" s="182">
        <f t="shared" si="53"/>
        <v>1.71</v>
      </c>
      <c r="AF380" s="183"/>
      <c r="AI380" s="3"/>
    </row>
    <row r="381" spans="1:35" x14ac:dyDescent="0.2">
      <c r="A381" s="7">
        <f t="shared" si="45"/>
        <v>42491</v>
      </c>
      <c r="B381" s="7">
        <f t="shared" si="47"/>
        <v>42522</v>
      </c>
      <c r="C381" s="7">
        <v>42550</v>
      </c>
      <c r="D381">
        <v>0.33</v>
      </c>
      <c r="E381">
        <v>1.8</v>
      </c>
      <c r="F381">
        <v>3.4</v>
      </c>
      <c r="G381">
        <v>2.6</v>
      </c>
      <c r="H381" s="4">
        <f t="shared" si="48"/>
        <v>3.75</v>
      </c>
      <c r="I381" s="4"/>
      <c r="J381" s="4">
        <f t="shared" si="49"/>
        <v>3.42</v>
      </c>
      <c r="K381" s="15" t="e">
        <f>NA()</f>
        <v>#N/A</v>
      </c>
      <c r="L381" s="4">
        <f t="shared" si="46"/>
        <v>3.42</v>
      </c>
      <c r="M381" s="4">
        <f t="shared" si="50"/>
        <v>0.33000000000000007</v>
      </c>
      <c r="N381" s="4"/>
      <c r="P381" s="184">
        <f t="shared" si="51"/>
        <v>39904</v>
      </c>
      <c r="Q381" s="184">
        <v>39923</v>
      </c>
      <c r="R381" s="182">
        <v>6</v>
      </c>
      <c r="S381" s="182">
        <f t="shared" si="52"/>
        <v>4.29</v>
      </c>
      <c r="T381" s="182">
        <f t="shared" si="53"/>
        <v>1.71</v>
      </c>
      <c r="AF381" s="183"/>
      <c r="AI381" s="3"/>
    </row>
    <row r="382" spans="1:35" x14ac:dyDescent="0.2">
      <c r="A382" s="7">
        <f t="shared" si="45"/>
        <v>42491</v>
      </c>
      <c r="B382" s="7">
        <f t="shared" si="47"/>
        <v>42522</v>
      </c>
      <c r="C382" s="7">
        <v>42551</v>
      </c>
      <c r="D382">
        <v>0.83</v>
      </c>
      <c r="E382">
        <v>1.8</v>
      </c>
      <c r="F382">
        <v>3.4</v>
      </c>
      <c r="G382">
        <v>2.6</v>
      </c>
      <c r="H382" s="4">
        <f t="shared" si="48"/>
        <v>4.25</v>
      </c>
      <c r="I382" s="4"/>
      <c r="J382" s="4">
        <f t="shared" si="49"/>
        <v>3.42</v>
      </c>
      <c r="K382" s="15" t="e">
        <f>NA()</f>
        <v>#N/A</v>
      </c>
      <c r="L382" s="4">
        <f t="shared" si="46"/>
        <v>3.42</v>
      </c>
      <c r="M382" s="4">
        <f t="shared" si="50"/>
        <v>0.83000000000000007</v>
      </c>
      <c r="N382" s="4"/>
      <c r="P382" s="184">
        <f t="shared" si="51"/>
        <v>39904</v>
      </c>
      <c r="Q382" s="184">
        <v>39924</v>
      </c>
      <c r="R382" s="182">
        <v>6</v>
      </c>
      <c r="S382" s="182">
        <f t="shared" si="52"/>
        <v>4.29</v>
      </c>
      <c r="T382" s="182">
        <f t="shared" si="53"/>
        <v>1.71</v>
      </c>
      <c r="AF382" s="183"/>
      <c r="AI382" s="3"/>
    </row>
    <row r="383" spans="1:35" x14ac:dyDescent="0.2">
      <c r="A383" s="7">
        <f t="shared" si="45"/>
        <v>42522</v>
      </c>
      <c r="B383" s="7">
        <f t="shared" si="47"/>
        <v>42552</v>
      </c>
      <c r="C383" s="7">
        <v>42552</v>
      </c>
      <c r="D383">
        <v>0.7</v>
      </c>
      <c r="E383">
        <v>1.8</v>
      </c>
      <c r="F383">
        <v>3.4</v>
      </c>
      <c r="G383">
        <v>2.6</v>
      </c>
      <c r="H383" s="4">
        <f t="shared" si="48"/>
        <v>4.25</v>
      </c>
      <c r="I383" s="4"/>
      <c r="J383" s="4">
        <f t="shared" si="49"/>
        <v>3.55</v>
      </c>
      <c r="K383" s="15" t="e">
        <f>NA()</f>
        <v>#N/A</v>
      </c>
      <c r="L383" s="4">
        <f t="shared" si="46"/>
        <v>3.55</v>
      </c>
      <c r="M383" s="4">
        <f t="shared" si="50"/>
        <v>0.70000000000000018</v>
      </c>
      <c r="N383" s="4"/>
      <c r="P383" s="184">
        <f t="shared" si="51"/>
        <v>39904</v>
      </c>
      <c r="Q383" s="184">
        <v>39925</v>
      </c>
      <c r="R383" s="182">
        <v>6</v>
      </c>
      <c r="S383" s="182">
        <f t="shared" si="52"/>
        <v>4.29</v>
      </c>
      <c r="T383" s="182">
        <f t="shared" si="53"/>
        <v>1.71</v>
      </c>
      <c r="AF383" s="183"/>
      <c r="AI383" s="3"/>
    </row>
    <row r="384" spans="1:35" x14ac:dyDescent="0.2">
      <c r="A384" s="7">
        <f t="shared" si="45"/>
        <v>42522</v>
      </c>
      <c r="B384" s="7">
        <f t="shared" si="47"/>
        <v>42552</v>
      </c>
      <c r="C384" s="7">
        <v>42555</v>
      </c>
      <c r="D384">
        <v>0.7</v>
      </c>
      <c r="E384">
        <v>1.8</v>
      </c>
      <c r="F384">
        <v>3.4</v>
      </c>
      <c r="G384">
        <v>2.6</v>
      </c>
      <c r="H384" s="4">
        <f t="shared" si="48"/>
        <v>4.25</v>
      </c>
      <c r="I384" s="4"/>
      <c r="J384" s="4">
        <f t="shared" si="49"/>
        <v>3.55</v>
      </c>
      <c r="K384" s="15" t="e">
        <f>NA()</f>
        <v>#N/A</v>
      </c>
      <c r="L384" s="4">
        <f t="shared" si="46"/>
        <v>3.55</v>
      </c>
      <c r="M384" s="4">
        <f t="shared" si="50"/>
        <v>0.70000000000000018</v>
      </c>
      <c r="N384" s="4"/>
      <c r="P384" s="184">
        <f t="shared" si="51"/>
        <v>39904</v>
      </c>
      <c r="Q384" s="184">
        <v>39926</v>
      </c>
      <c r="R384" s="182">
        <v>6</v>
      </c>
      <c r="S384" s="182">
        <f t="shared" si="52"/>
        <v>4.29</v>
      </c>
      <c r="T384" s="182">
        <f t="shared" si="53"/>
        <v>1.71</v>
      </c>
      <c r="AF384" s="183"/>
      <c r="AI384" s="3"/>
    </row>
    <row r="385" spans="1:35" x14ac:dyDescent="0.2">
      <c r="A385" s="7">
        <f t="shared" si="45"/>
        <v>42522</v>
      </c>
      <c r="B385" s="7">
        <f t="shared" si="47"/>
        <v>42552</v>
      </c>
      <c r="C385" s="7">
        <v>42556</v>
      </c>
      <c r="D385">
        <v>0.7</v>
      </c>
      <c r="E385">
        <v>1.8</v>
      </c>
      <c r="F385">
        <v>3.4</v>
      </c>
      <c r="G385">
        <v>2.6</v>
      </c>
      <c r="H385" s="4">
        <f t="shared" si="48"/>
        <v>4.25</v>
      </c>
      <c r="I385" s="4"/>
      <c r="J385" s="4">
        <f t="shared" si="49"/>
        <v>3.55</v>
      </c>
      <c r="K385" s="15" t="e">
        <f>NA()</f>
        <v>#N/A</v>
      </c>
      <c r="L385" s="4">
        <f t="shared" si="46"/>
        <v>3.55</v>
      </c>
      <c r="M385" s="4">
        <f t="shared" si="50"/>
        <v>0.70000000000000018</v>
      </c>
      <c r="N385" s="4"/>
      <c r="P385" s="184">
        <f t="shared" si="51"/>
        <v>39904</v>
      </c>
      <c r="Q385" s="184">
        <v>39927</v>
      </c>
      <c r="R385" s="182">
        <v>6</v>
      </c>
      <c r="S385" s="182">
        <f t="shared" si="52"/>
        <v>4.29</v>
      </c>
      <c r="T385" s="182">
        <f t="shared" si="53"/>
        <v>1.71</v>
      </c>
      <c r="AF385" s="183"/>
      <c r="AI385" s="3"/>
    </row>
    <row r="386" spans="1:35" x14ac:dyDescent="0.2">
      <c r="A386" s="7">
        <f t="shared" si="45"/>
        <v>42522</v>
      </c>
      <c r="B386" s="7">
        <f t="shared" si="47"/>
        <v>42552</v>
      </c>
      <c r="C386" s="7">
        <v>42557</v>
      </c>
      <c r="D386">
        <v>0.7</v>
      </c>
      <c r="E386">
        <v>1.8</v>
      </c>
      <c r="F386">
        <v>3.4</v>
      </c>
      <c r="G386">
        <v>2.6</v>
      </c>
      <c r="H386" s="4">
        <f t="shared" si="48"/>
        <v>4.25</v>
      </c>
      <c r="I386" s="4"/>
      <c r="J386" s="4">
        <f t="shared" si="49"/>
        <v>3.55</v>
      </c>
      <c r="K386" s="15" t="e">
        <f>NA()</f>
        <v>#N/A</v>
      </c>
      <c r="L386" s="4">
        <f t="shared" si="46"/>
        <v>3.55</v>
      </c>
      <c r="M386" s="4">
        <f t="shared" si="50"/>
        <v>0.70000000000000018</v>
      </c>
      <c r="N386" s="4"/>
      <c r="P386" s="184">
        <f t="shared" si="51"/>
        <v>39904</v>
      </c>
      <c r="Q386" s="184">
        <v>39928</v>
      </c>
      <c r="R386" s="182">
        <v>6</v>
      </c>
      <c r="S386" s="182">
        <f t="shared" si="52"/>
        <v>4.29</v>
      </c>
      <c r="T386" s="182">
        <f t="shared" si="53"/>
        <v>1.71</v>
      </c>
      <c r="AF386" s="183"/>
      <c r="AI386" s="3"/>
    </row>
    <row r="387" spans="1:35" x14ac:dyDescent="0.2">
      <c r="A387" s="7">
        <f t="shared" si="45"/>
        <v>42522</v>
      </c>
      <c r="B387" s="7">
        <f t="shared" si="47"/>
        <v>42552</v>
      </c>
      <c r="C387" s="7">
        <v>42558</v>
      </c>
      <c r="D387">
        <v>0.7</v>
      </c>
      <c r="E387">
        <v>1.8</v>
      </c>
      <c r="F387">
        <v>3.4</v>
      </c>
      <c r="G387">
        <v>2.6</v>
      </c>
      <c r="H387" s="4">
        <f t="shared" si="48"/>
        <v>4.25</v>
      </c>
      <c r="I387" s="4"/>
      <c r="J387" s="4">
        <f t="shared" si="49"/>
        <v>3.55</v>
      </c>
      <c r="K387" s="15" t="e">
        <f>NA()</f>
        <v>#N/A</v>
      </c>
      <c r="L387" s="4">
        <f t="shared" si="46"/>
        <v>3.55</v>
      </c>
      <c r="M387" s="4">
        <f t="shared" si="50"/>
        <v>0.70000000000000018</v>
      </c>
      <c r="N387" s="4"/>
      <c r="P387" s="184">
        <f t="shared" si="51"/>
        <v>39904</v>
      </c>
      <c r="Q387" s="184">
        <v>39929</v>
      </c>
      <c r="R387" s="182">
        <v>6</v>
      </c>
      <c r="S387" s="182">
        <f t="shared" si="52"/>
        <v>4.29</v>
      </c>
      <c r="T387" s="182">
        <f t="shared" si="53"/>
        <v>1.71</v>
      </c>
      <c r="AF387" s="183"/>
      <c r="AI387" s="3"/>
    </row>
    <row r="388" spans="1:35" x14ac:dyDescent="0.2">
      <c r="A388" s="7">
        <f t="shared" si="45"/>
        <v>42522</v>
      </c>
      <c r="B388" s="7">
        <f t="shared" si="47"/>
        <v>42552</v>
      </c>
      <c r="C388" s="7">
        <v>42559</v>
      </c>
      <c r="D388">
        <v>0.7</v>
      </c>
      <c r="E388">
        <v>1.8</v>
      </c>
      <c r="F388">
        <v>3.4</v>
      </c>
      <c r="G388">
        <v>2.6</v>
      </c>
      <c r="H388" s="4">
        <f t="shared" si="48"/>
        <v>4.25</v>
      </c>
      <c r="I388" s="4"/>
      <c r="J388" s="4">
        <f t="shared" si="49"/>
        <v>3.55</v>
      </c>
      <c r="K388" s="15" t="e">
        <f>NA()</f>
        <v>#N/A</v>
      </c>
      <c r="L388" s="4">
        <f t="shared" si="46"/>
        <v>3.55</v>
      </c>
      <c r="M388" s="4">
        <f t="shared" si="50"/>
        <v>0.70000000000000018</v>
      </c>
      <c r="N388" s="4"/>
      <c r="P388" s="184">
        <f t="shared" si="51"/>
        <v>39904</v>
      </c>
      <c r="Q388" s="184">
        <v>39930</v>
      </c>
      <c r="R388" s="182">
        <v>6</v>
      </c>
      <c r="S388" s="182">
        <f t="shared" si="52"/>
        <v>4.29</v>
      </c>
      <c r="T388" s="182">
        <f t="shared" si="53"/>
        <v>1.71</v>
      </c>
      <c r="AF388" s="183"/>
      <c r="AI388" s="3"/>
    </row>
    <row r="389" spans="1:35" x14ac:dyDescent="0.2">
      <c r="A389" s="7">
        <f t="shared" si="45"/>
        <v>42522</v>
      </c>
      <c r="B389" s="7">
        <f t="shared" si="47"/>
        <v>42552</v>
      </c>
      <c r="C389" s="7">
        <v>42562</v>
      </c>
      <c r="D389">
        <v>0.7</v>
      </c>
      <c r="E389">
        <v>1.8</v>
      </c>
      <c r="F389">
        <v>3.4</v>
      </c>
      <c r="G389">
        <v>2.6</v>
      </c>
      <c r="H389" s="4">
        <f t="shared" si="48"/>
        <v>4.25</v>
      </c>
      <c r="I389" s="4"/>
      <c r="J389" s="4">
        <f t="shared" si="49"/>
        <v>3.55</v>
      </c>
      <c r="K389" s="15" t="e">
        <f>NA()</f>
        <v>#N/A</v>
      </c>
      <c r="L389" s="4">
        <f t="shared" si="46"/>
        <v>3.55</v>
      </c>
      <c r="M389" s="4">
        <f t="shared" si="50"/>
        <v>0.70000000000000018</v>
      </c>
      <c r="N389" s="4"/>
      <c r="P389" s="184">
        <f t="shared" si="51"/>
        <v>39904</v>
      </c>
      <c r="Q389" s="184">
        <v>39931</v>
      </c>
      <c r="R389" s="182">
        <v>6</v>
      </c>
      <c r="S389" s="182">
        <f t="shared" si="52"/>
        <v>4.29</v>
      </c>
      <c r="T389" s="182">
        <f t="shared" si="53"/>
        <v>1.71</v>
      </c>
      <c r="AF389" s="183"/>
      <c r="AI389" s="3"/>
    </row>
    <row r="390" spans="1:35" x14ac:dyDescent="0.2">
      <c r="A390" s="7">
        <f t="shared" si="45"/>
        <v>42522</v>
      </c>
      <c r="B390" s="7">
        <f t="shared" si="47"/>
        <v>42552</v>
      </c>
      <c r="C390" s="7">
        <v>42563</v>
      </c>
      <c r="D390">
        <v>0.7</v>
      </c>
      <c r="E390">
        <v>1.8</v>
      </c>
      <c r="F390">
        <v>3.4</v>
      </c>
      <c r="G390">
        <v>2.6</v>
      </c>
      <c r="H390" s="4">
        <f t="shared" si="48"/>
        <v>4.25</v>
      </c>
      <c r="I390" s="4"/>
      <c r="J390" s="4">
        <f t="shared" si="49"/>
        <v>3.55</v>
      </c>
      <c r="K390" s="15" t="e">
        <f>NA()</f>
        <v>#N/A</v>
      </c>
      <c r="L390" s="4">
        <f t="shared" si="46"/>
        <v>3.55</v>
      </c>
      <c r="M390" s="4">
        <f t="shared" si="50"/>
        <v>0.70000000000000018</v>
      </c>
      <c r="N390" s="4"/>
      <c r="P390" s="184">
        <f t="shared" si="51"/>
        <v>39904</v>
      </c>
      <c r="Q390" s="184">
        <v>39932</v>
      </c>
      <c r="R390" s="182">
        <v>6</v>
      </c>
      <c r="S390" s="182">
        <f t="shared" si="52"/>
        <v>4.29</v>
      </c>
      <c r="T390" s="182">
        <f t="shared" si="53"/>
        <v>1.71</v>
      </c>
      <c r="AF390" s="183"/>
      <c r="AI390" s="3"/>
    </row>
    <row r="391" spans="1:35" x14ac:dyDescent="0.2">
      <c r="A391" s="7">
        <f t="shared" ref="A391:A454" si="54">DATE(YEAR(B391),MONTH(B391)-1,1)</f>
        <v>42522</v>
      </c>
      <c r="B391" s="7">
        <f t="shared" si="47"/>
        <v>42552</v>
      </c>
      <c r="C391" s="7">
        <v>42564</v>
      </c>
      <c r="D391">
        <v>0.7</v>
      </c>
      <c r="E391">
        <v>1.8</v>
      </c>
      <c r="F391">
        <v>3.4</v>
      </c>
      <c r="G391">
        <v>2.6</v>
      </c>
      <c r="H391" s="4">
        <f t="shared" si="48"/>
        <v>4.25</v>
      </c>
      <c r="I391" s="4"/>
      <c r="J391" s="4">
        <f t="shared" si="49"/>
        <v>3.55</v>
      </c>
      <c r="K391" s="15" t="e">
        <f>NA()</f>
        <v>#N/A</v>
      </c>
      <c r="L391" s="4">
        <f t="shared" ref="L391:L454" si="55">INDEX($Y:$Y,MATCH($B391,$V:$V,0))</f>
        <v>3.55</v>
      </c>
      <c r="M391" s="4">
        <f t="shared" si="50"/>
        <v>0.70000000000000018</v>
      </c>
      <c r="N391" s="4"/>
      <c r="P391" s="184">
        <f t="shared" si="51"/>
        <v>39904</v>
      </c>
      <c r="Q391" s="184">
        <v>39933</v>
      </c>
      <c r="R391" s="182">
        <v>6</v>
      </c>
      <c r="S391" s="182">
        <f t="shared" si="52"/>
        <v>4.29</v>
      </c>
      <c r="T391" s="182">
        <f t="shared" si="53"/>
        <v>1.71</v>
      </c>
      <c r="AF391" s="183"/>
      <c r="AI391" s="3"/>
    </row>
    <row r="392" spans="1:35" x14ac:dyDescent="0.2">
      <c r="A392" s="7">
        <f t="shared" si="54"/>
        <v>42522</v>
      </c>
      <c r="B392" s="7">
        <f t="shared" ref="B392:B455" si="56">DATE(YEAR(C392),MONTH(C392),1)</f>
        <v>42552</v>
      </c>
      <c r="C392" s="7">
        <v>42565</v>
      </c>
      <c r="D392">
        <v>0.7</v>
      </c>
      <c r="E392">
        <v>1.8</v>
      </c>
      <c r="F392">
        <v>3.4</v>
      </c>
      <c r="G392">
        <v>2.6</v>
      </c>
      <c r="H392" s="4">
        <f t="shared" ref="H392:H455" si="57">INDEX($R:$R,MATCH($C392,$Q:$Q,0))</f>
        <v>4.25</v>
      </c>
      <c r="I392" s="4"/>
      <c r="J392" s="4">
        <f t="shared" ref="J392:J455" si="58">H392-D392</f>
        <v>3.55</v>
      </c>
      <c r="K392" s="15" t="e">
        <f>NA()</f>
        <v>#N/A</v>
      </c>
      <c r="L392" s="4">
        <f t="shared" si="55"/>
        <v>3.55</v>
      </c>
      <c r="M392" s="4">
        <f t="shared" ref="M392:M455" si="59">H392-L392</f>
        <v>0.70000000000000018</v>
      </c>
      <c r="N392" s="4"/>
      <c r="P392" s="184">
        <f t="shared" ref="P392:P455" si="60">DATE(YEAR(Q392),MONTH(Q392),1)</f>
        <v>39934</v>
      </c>
      <c r="Q392" s="184">
        <v>39934</v>
      </c>
      <c r="R392" s="182">
        <v>6</v>
      </c>
      <c r="S392" s="182">
        <f t="shared" ref="S392:S455" si="61">INDEX($Y:$Y,MATCH($P392,$V:$V,0))</f>
        <v>4.13</v>
      </c>
      <c r="T392" s="182">
        <f t="shared" ref="T392:T455" si="62">R392-S392</f>
        <v>1.87</v>
      </c>
      <c r="AF392" s="183"/>
      <c r="AI392" s="3"/>
    </row>
    <row r="393" spans="1:35" x14ac:dyDescent="0.2">
      <c r="A393" s="7">
        <f t="shared" si="54"/>
        <v>42522</v>
      </c>
      <c r="B393" s="7">
        <f t="shared" si="56"/>
        <v>42552</v>
      </c>
      <c r="C393" s="7">
        <v>42566</v>
      </c>
      <c r="D393">
        <v>0.7</v>
      </c>
      <c r="E393">
        <v>1.8</v>
      </c>
      <c r="F393">
        <v>3.4</v>
      </c>
      <c r="G393">
        <v>2.6</v>
      </c>
      <c r="H393" s="4">
        <f t="shared" si="57"/>
        <v>4.25</v>
      </c>
      <c r="I393" s="4"/>
      <c r="J393" s="4">
        <f t="shared" si="58"/>
        <v>3.55</v>
      </c>
      <c r="K393" s="15" t="e">
        <f>NA()</f>
        <v>#N/A</v>
      </c>
      <c r="L393" s="4">
        <f t="shared" si="55"/>
        <v>3.55</v>
      </c>
      <c r="M393" s="4">
        <f t="shared" si="59"/>
        <v>0.70000000000000018</v>
      </c>
      <c r="N393" s="4"/>
      <c r="P393" s="184">
        <f t="shared" si="60"/>
        <v>39934</v>
      </c>
      <c r="Q393" s="184">
        <v>39935</v>
      </c>
      <c r="R393" s="182">
        <v>6</v>
      </c>
      <c r="S393" s="182">
        <f t="shared" si="61"/>
        <v>4.13</v>
      </c>
      <c r="T393" s="182">
        <f t="shared" si="62"/>
        <v>1.87</v>
      </c>
      <c r="AF393" s="183"/>
      <c r="AI393" s="3"/>
    </row>
    <row r="394" spans="1:35" x14ac:dyDescent="0.2">
      <c r="A394" s="7">
        <f t="shared" si="54"/>
        <v>42522</v>
      </c>
      <c r="B394" s="7">
        <f t="shared" si="56"/>
        <v>42552</v>
      </c>
      <c r="C394" s="7">
        <v>42569</v>
      </c>
      <c r="D394">
        <v>0.7</v>
      </c>
      <c r="E394">
        <v>1.8</v>
      </c>
      <c r="F394">
        <v>3.4</v>
      </c>
      <c r="G394">
        <v>2.6</v>
      </c>
      <c r="H394" s="4">
        <f t="shared" si="57"/>
        <v>4.25</v>
      </c>
      <c r="I394" s="4"/>
      <c r="J394" s="4">
        <f t="shared" si="58"/>
        <v>3.55</v>
      </c>
      <c r="K394" s="15" t="e">
        <f>NA()</f>
        <v>#N/A</v>
      </c>
      <c r="L394" s="4">
        <f t="shared" si="55"/>
        <v>3.55</v>
      </c>
      <c r="M394" s="4">
        <f t="shared" si="59"/>
        <v>0.70000000000000018</v>
      </c>
      <c r="N394" s="4"/>
      <c r="P394" s="184">
        <f t="shared" si="60"/>
        <v>39934</v>
      </c>
      <c r="Q394" s="184">
        <v>39936</v>
      </c>
      <c r="R394" s="182">
        <v>6</v>
      </c>
      <c r="S394" s="182">
        <f t="shared" si="61"/>
        <v>4.13</v>
      </c>
      <c r="T394" s="182">
        <f t="shared" si="62"/>
        <v>1.87</v>
      </c>
      <c r="AF394" s="183"/>
      <c r="AI394" s="3"/>
    </row>
    <row r="395" spans="1:35" x14ac:dyDescent="0.2">
      <c r="A395" s="7">
        <f t="shared" si="54"/>
        <v>42522</v>
      </c>
      <c r="B395" s="7">
        <f t="shared" si="56"/>
        <v>42552</v>
      </c>
      <c r="C395" s="7">
        <v>42570</v>
      </c>
      <c r="D395">
        <v>0.7</v>
      </c>
      <c r="E395">
        <v>1.8</v>
      </c>
      <c r="F395">
        <v>3.4</v>
      </c>
      <c r="G395">
        <v>2.6</v>
      </c>
      <c r="H395" s="4">
        <f t="shared" si="57"/>
        <v>4.25</v>
      </c>
      <c r="I395" s="4"/>
      <c r="J395" s="4">
        <f t="shared" si="58"/>
        <v>3.55</v>
      </c>
      <c r="K395" s="15" t="e">
        <f>NA()</f>
        <v>#N/A</v>
      </c>
      <c r="L395" s="4">
        <f t="shared" si="55"/>
        <v>3.55</v>
      </c>
      <c r="M395" s="4">
        <f t="shared" si="59"/>
        <v>0.70000000000000018</v>
      </c>
      <c r="N395" s="4"/>
      <c r="P395" s="184">
        <f t="shared" si="60"/>
        <v>39934</v>
      </c>
      <c r="Q395" s="184">
        <v>39937</v>
      </c>
      <c r="R395" s="182">
        <v>6</v>
      </c>
      <c r="S395" s="182">
        <f t="shared" si="61"/>
        <v>4.13</v>
      </c>
      <c r="T395" s="182">
        <f t="shared" si="62"/>
        <v>1.87</v>
      </c>
      <c r="AF395" s="183"/>
      <c r="AI395" s="3"/>
    </row>
    <row r="396" spans="1:35" x14ac:dyDescent="0.2">
      <c r="A396" s="7">
        <f t="shared" si="54"/>
        <v>42522</v>
      </c>
      <c r="B396" s="7">
        <f t="shared" si="56"/>
        <v>42552</v>
      </c>
      <c r="C396" s="7">
        <v>42571</v>
      </c>
      <c r="D396">
        <v>0.7</v>
      </c>
      <c r="E396">
        <v>1.8</v>
      </c>
      <c r="F396">
        <v>3.4</v>
      </c>
      <c r="G396">
        <v>2.6</v>
      </c>
      <c r="H396" s="4">
        <f t="shared" si="57"/>
        <v>4.25</v>
      </c>
      <c r="I396" s="4"/>
      <c r="J396" s="4">
        <f t="shared" si="58"/>
        <v>3.55</v>
      </c>
      <c r="K396" s="15" t="e">
        <f>NA()</f>
        <v>#N/A</v>
      </c>
      <c r="L396" s="4">
        <f t="shared" si="55"/>
        <v>3.55</v>
      </c>
      <c r="M396" s="4">
        <f t="shared" si="59"/>
        <v>0.70000000000000018</v>
      </c>
      <c r="N396" s="4"/>
      <c r="P396" s="184">
        <f t="shared" si="60"/>
        <v>39934</v>
      </c>
      <c r="Q396" s="184">
        <v>39938</v>
      </c>
      <c r="R396" s="182">
        <v>6</v>
      </c>
      <c r="S396" s="182">
        <f t="shared" si="61"/>
        <v>4.13</v>
      </c>
      <c r="T396" s="182">
        <f t="shared" si="62"/>
        <v>1.87</v>
      </c>
      <c r="AF396" s="183"/>
      <c r="AI396" s="3"/>
    </row>
    <row r="397" spans="1:35" x14ac:dyDescent="0.2">
      <c r="A397" s="7">
        <f t="shared" si="54"/>
        <v>42522</v>
      </c>
      <c r="B397" s="7">
        <f t="shared" si="56"/>
        <v>42552</v>
      </c>
      <c r="C397" s="7">
        <v>42572</v>
      </c>
      <c r="D397">
        <v>0.7</v>
      </c>
      <c r="E397">
        <v>1.8</v>
      </c>
      <c r="F397">
        <v>3.4</v>
      </c>
      <c r="G397">
        <v>2.6</v>
      </c>
      <c r="H397" s="4">
        <f t="shared" si="57"/>
        <v>4.25</v>
      </c>
      <c r="I397" s="4"/>
      <c r="J397" s="4">
        <f t="shared" si="58"/>
        <v>3.55</v>
      </c>
      <c r="K397" s="15" t="e">
        <f>NA()</f>
        <v>#N/A</v>
      </c>
      <c r="L397" s="4">
        <f t="shared" si="55"/>
        <v>3.55</v>
      </c>
      <c r="M397" s="4">
        <f t="shared" si="59"/>
        <v>0.70000000000000018</v>
      </c>
      <c r="N397" s="4"/>
      <c r="P397" s="184">
        <f t="shared" si="60"/>
        <v>39934</v>
      </c>
      <c r="Q397" s="184">
        <v>39939</v>
      </c>
      <c r="R397" s="182">
        <v>6</v>
      </c>
      <c r="S397" s="182">
        <f t="shared" si="61"/>
        <v>4.13</v>
      </c>
      <c r="T397" s="182">
        <f t="shared" si="62"/>
        <v>1.87</v>
      </c>
      <c r="AF397" s="183"/>
      <c r="AI397" s="3"/>
    </row>
    <row r="398" spans="1:35" x14ac:dyDescent="0.2">
      <c r="A398" s="7">
        <f t="shared" si="54"/>
        <v>42522</v>
      </c>
      <c r="B398" s="7">
        <f t="shared" si="56"/>
        <v>42552</v>
      </c>
      <c r="C398" s="7">
        <v>42573</v>
      </c>
      <c r="D398">
        <v>0.7</v>
      </c>
      <c r="E398">
        <v>1.8</v>
      </c>
      <c r="F398">
        <v>3.4</v>
      </c>
      <c r="G398">
        <v>2.6</v>
      </c>
      <c r="H398" s="4">
        <f t="shared" si="57"/>
        <v>4.25</v>
      </c>
      <c r="I398" s="4"/>
      <c r="J398" s="4">
        <f t="shared" si="58"/>
        <v>3.55</v>
      </c>
      <c r="K398" s="15" t="e">
        <f>NA()</f>
        <v>#N/A</v>
      </c>
      <c r="L398" s="4">
        <f t="shared" si="55"/>
        <v>3.55</v>
      </c>
      <c r="M398" s="4">
        <f t="shared" si="59"/>
        <v>0.70000000000000018</v>
      </c>
      <c r="N398" s="4"/>
      <c r="P398" s="184">
        <f t="shared" si="60"/>
        <v>39934</v>
      </c>
      <c r="Q398" s="184">
        <v>39940</v>
      </c>
      <c r="R398" s="182">
        <v>6</v>
      </c>
      <c r="S398" s="182">
        <f t="shared" si="61"/>
        <v>4.13</v>
      </c>
      <c r="T398" s="182">
        <f t="shared" si="62"/>
        <v>1.87</v>
      </c>
      <c r="AF398" s="183"/>
      <c r="AI398" s="3"/>
    </row>
    <row r="399" spans="1:35" x14ac:dyDescent="0.2">
      <c r="A399" s="7">
        <f t="shared" si="54"/>
        <v>42522</v>
      </c>
      <c r="B399" s="7">
        <f t="shared" si="56"/>
        <v>42552</v>
      </c>
      <c r="C399" s="7">
        <v>42576</v>
      </c>
      <c r="D399">
        <v>0.7</v>
      </c>
      <c r="E399">
        <v>1.8</v>
      </c>
      <c r="F399">
        <v>3.4</v>
      </c>
      <c r="G399">
        <v>2.6</v>
      </c>
      <c r="H399" s="4">
        <f t="shared" si="57"/>
        <v>4.25</v>
      </c>
      <c r="I399" s="4"/>
      <c r="J399" s="4">
        <f t="shared" si="58"/>
        <v>3.55</v>
      </c>
      <c r="K399" s="15" t="e">
        <f>NA()</f>
        <v>#N/A</v>
      </c>
      <c r="L399" s="4">
        <f t="shared" si="55"/>
        <v>3.55</v>
      </c>
      <c r="M399" s="4">
        <f t="shared" si="59"/>
        <v>0.70000000000000018</v>
      </c>
      <c r="N399" s="4"/>
      <c r="P399" s="184">
        <f t="shared" si="60"/>
        <v>39934</v>
      </c>
      <c r="Q399" s="184">
        <v>39941</v>
      </c>
      <c r="R399" s="182">
        <v>6</v>
      </c>
      <c r="S399" s="182">
        <f t="shared" si="61"/>
        <v>4.13</v>
      </c>
      <c r="T399" s="182">
        <f t="shared" si="62"/>
        <v>1.87</v>
      </c>
      <c r="AF399" s="183"/>
      <c r="AI399" s="3"/>
    </row>
    <row r="400" spans="1:35" x14ac:dyDescent="0.2">
      <c r="A400" s="7">
        <f t="shared" si="54"/>
        <v>42522</v>
      </c>
      <c r="B400" s="7">
        <f t="shared" si="56"/>
        <v>42552</v>
      </c>
      <c r="C400" s="7">
        <v>42577</v>
      </c>
      <c r="D400">
        <v>0.7</v>
      </c>
      <c r="E400">
        <v>1.8</v>
      </c>
      <c r="F400">
        <v>3.4</v>
      </c>
      <c r="G400">
        <v>2.6</v>
      </c>
      <c r="H400" s="4">
        <f t="shared" si="57"/>
        <v>4.25</v>
      </c>
      <c r="I400" s="4"/>
      <c r="J400" s="4">
        <f t="shared" si="58"/>
        <v>3.55</v>
      </c>
      <c r="K400" s="15" t="e">
        <f>NA()</f>
        <v>#N/A</v>
      </c>
      <c r="L400" s="4">
        <f t="shared" si="55"/>
        <v>3.55</v>
      </c>
      <c r="M400" s="4">
        <f t="shared" si="59"/>
        <v>0.70000000000000018</v>
      </c>
      <c r="N400" s="4"/>
      <c r="P400" s="184">
        <f t="shared" si="60"/>
        <v>39934</v>
      </c>
      <c r="Q400" s="184">
        <v>39942</v>
      </c>
      <c r="R400" s="182">
        <v>6</v>
      </c>
      <c r="S400" s="182">
        <f t="shared" si="61"/>
        <v>4.13</v>
      </c>
      <c r="T400" s="182">
        <f t="shared" si="62"/>
        <v>1.87</v>
      </c>
      <c r="AF400" s="183"/>
      <c r="AI400" s="3"/>
    </row>
    <row r="401" spans="1:35" x14ac:dyDescent="0.2">
      <c r="A401" s="7">
        <f t="shared" si="54"/>
        <v>42522</v>
      </c>
      <c r="B401" s="7">
        <f t="shared" si="56"/>
        <v>42552</v>
      </c>
      <c r="C401" s="7">
        <v>42578</v>
      </c>
      <c r="D401">
        <v>0.7</v>
      </c>
      <c r="E401">
        <v>1.8</v>
      </c>
      <c r="F401">
        <v>3.4</v>
      </c>
      <c r="G401">
        <v>2.6</v>
      </c>
      <c r="H401" s="4">
        <f t="shared" si="57"/>
        <v>4.25</v>
      </c>
      <c r="I401" s="4"/>
      <c r="J401" s="4">
        <f t="shared" si="58"/>
        <v>3.55</v>
      </c>
      <c r="K401" s="15" t="e">
        <f>NA()</f>
        <v>#N/A</v>
      </c>
      <c r="L401" s="4">
        <f t="shared" si="55"/>
        <v>3.55</v>
      </c>
      <c r="M401" s="4">
        <f t="shared" si="59"/>
        <v>0.70000000000000018</v>
      </c>
      <c r="N401" s="4"/>
      <c r="P401" s="184">
        <f t="shared" si="60"/>
        <v>39934</v>
      </c>
      <c r="Q401" s="184">
        <v>39943</v>
      </c>
      <c r="R401" s="182">
        <v>6</v>
      </c>
      <c r="S401" s="182">
        <f t="shared" si="61"/>
        <v>4.13</v>
      </c>
      <c r="T401" s="182">
        <f t="shared" si="62"/>
        <v>1.87</v>
      </c>
      <c r="AF401" s="183"/>
      <c r="AI401" s="3"/>
    </row>
    <row r="402" spans="1:35" x14ac:dyDescent="0.2">
      <c r="A402" s="7">
        <f t="shared" si="54"/>
        <v>42522</v>
      </c>
      <c r="B402" s="7">
        <f t="shared" si="56"/>
        <v>42552</v>
      </c>
      <c r="C402" s="7">
        <v>42579</v>
      </c>
      <c r="D402">
        <v>0.7</v>
      </c>
      <c r="E402">
        <v>1.8</v>
      </c>
      <c r="F402">
        <v>3.4</v>
      </c>
      <c r="G402">
        <v>2.6</v>
      </c>
      <c r="H402" s="4">
        <f t="shared" si="57"/>
        <v>4.25</v>
      </c>
      <c r="I402" s="4"/>
      <c r="J402" s="4">
        <f t="shared" si="58"/>
        <v>3.55</v>
      </c>
      <c r="K402" s="15" t="e">
        <f>NA()</f>
        <v>#N/A</v>
      </c>
      <c r="L402" s="4">
        <f t="shared" si="55"/>
        <v>3.55</v>
      </c>
      <c r="M402" s="4">
        <f t="shared" si="59"/>
        <v>0.70000000000000018</v>
      </c>
      <c r="N402" s="4"/>
      <c r="P402" s="184">
        <f t="shared" si="60"/>
        <v>39934</v>
      </c>
      <c r="Q402" s="184">
        <v>39944</v>
      </c>
      <c r="R402" s="182">
        <v>6</v>
      </c>
      <c r="S402" s="182">
        <f t="shared" si="61"/>
        <v>4.13</v>
      </c>
      <c r="T402" s="182">
        <f t="shared" si="62"/>
        <v>1.87</v>
      </c>
      <c r="AF402" s="183"/>
      <c r="AI402" s="3"/>
    </row>
    <row r="403" spans="1:35" x14ac:dyDescent="0.2">
      <c r="A403" s="7">
        <f t="shared" si="54"/>
        <v>42522</v>
      </c>
      <c r="B403" s="7">
        <f t="shared" si="56"/>
        <v>42552</v>
      </c>
      <c r="C403" s="7">
        <v>42580</v>
      </c>
      <c r="D403">
        <v>0.7</v>
      </c>
      <c r="E403">
        <v>1.8</v>
      </c>
      <c r="F403">
        <v>3.4</v>
      </c>
      <c r="G403">
        <v>2.6</v>
      </c>
      <c r="H403" s="4">
        <f t="shared" si="57"/>
        <v>4.25</v>
      </c>
      <c r="I403" s="4"/>
      <c r="J403" s="4">
        <f t="shared" si="58"/>
        <v>3.55</v>
      </c>
      <c r="K403" s="15" t="e">
        <f>NA()</f>
        <v>#N/A</v>
      </c>
      <c r="L403" s="4">
        <f t="shared" si="55"/>
        <v>3.55</v>
      </c>
      <c r="M403" s="4">
        <f t="shared" si="59"/>
        <v>0.70000000000000018</v>
      </c>
      <c r="N403" s="4"/>
      <c r="P403" s="184">
        <f t="shared" si="60"/>
        <v>39934</v>
      </c>
      <c r="Q403" s="184">
        <v>39945</v>
      </c>
      <c r="R403" s="182">
        <v>6</v>
      </c>
      <c r="S403" s="182">
        <f t="shared" si="61"/>
        <v>4.13</v>
      </c>
      <c r="T403" s="182">
        <f t="shared" si="62"/>
        <v>1.87</v>
      </c>
      <c r="AF403" s="183"/>
      <c r="AI403" s="3"/>
    </row>
    <row r="404" spans="1:35" x14ac:dyDescent="0.2">
      <c r="A404" s="7">
        <f t="shared" si="54"/>
        <v>42552</v>
      </c>
      <c r="B404" s="7">
        <f t="shared" si="56"/>
        <v>42583</v>
      </c>
      <c r="C404" s="7">
        <v>42583</v>
      </c>
      <c r="D404">
        <v>0.75</v>
      </c>
      <c r="E404">
        <v>1.8</v>
      </c>
      <c r="F404">
        <v>3.4</v>
      </c>
      <c r="G404">
        <v>2.6</v>
      </c>
      <c r="H404" s="4">
        <f t="shared" si="57"/>
        <v>4.25</v>
      </c>
      <c r="I404" s="4"/>
      <c r="J404" s="4">
        <f t="shared" si="58"/>
        <v>3.5</v>
      </c>
      <c r="K404" s="15" t="e">
        <f>NA()</f>
        <v>#N/A</v>
      </c>
      <c r="L404" s="4">
        <f t="shared" si="55"/>
        <v>3.5</v>
      </c>
      <c r="M404" s="4">
        <f t="shared" si="59"/>
        <v>0.75</v>
      </c>
      <c r="N404" s="4"/>
      <c r="P404" s="184">
        <f t="shared" si="60"/>
        <v>39934</v>
      </c>
      <c r="Q404" s="184">
        <v>39946</v>
      </c>
      <c r="R404" s="182">
        <v>6</v>
      </c>
      <c r="S404" s="182">
        <f t="shared" si="61"/>
        <v>4.13</v>
      </c>
      <c r="T404" s="182">
        <f t="shared" si="62"/>
        <v>1.87</v>
      </c>
      <c r="AF404" s="183"/>
      <c r="AI404" s="3"/>
    </row>
    <row r="405" spans="1:35" x14ac:dyDescent="0.2">
      <c r="A405" s="7">
        <f t="shared" si="54"/>
        <v>42552</v>
      </c>
      <c r="B405" s="7">
        <f t="shared" si="56"/>
        <v>42583</v>
      </c>
      <c r="C405" s="7">
        <v>42584</v>
      </c>
      <c r="D405">
        <v>0.75</v>
      </c>
      <c r="E405">
        <v>1.8</v>
      </c>
      <c r="F405">
        <v>3.4</v>
      </c>
      <c r="G405">
        <v>2.6</v>
      </c>
      <c r="H405" s="4">
        <f t="shared" si="57"/>
        <v>4.25</v>
      </c>
      <c r="I405" s="4"/>
      <c r="J405" s="4">
        <f t="shared" si="58"/>
        <v>3.5</v>
      </c>
      <c r="K405" s="15" t="e">
        <f>NA()</f>
        <v>#N/A</v>
      </c>
      <c r="L405" s="4">
        <f t="shared" si="55"/>
        <v>3.5</v>
      </c>
      <c r="M405" s="4">
        <f t="shared" si="59"/>
        <v>0.75</v>
      </c>
      <c r="N405" s="4"/>
      <c r="P405" s="184">
        <f t="shared" si="60"/>
        <v>39934</v>
      </c>
      <c r="Q405" s="184">
        <v>39947</v>
      </c>
      <c r="R405" s="182">
        <v>6</v>
      </c>
      <c r="S405" s="182">
        <f t="shared" si="61"/>
        <v>4.13</v>
      </c>
      <c r="T405" s="182">
        <f t="shared" si="62"/>
        <v>1.87</v>
      </c>
      <c r="AF405" s="183"/>
      <c r="AI405" s="3"/>
    </row>
    <row r="406" spans="1:35" x14ac:dyDescent="0.2">
      <c r="A406" s="7">
        <f t="shared" si="54"/>
        <v>42552</v>
      </c>
      <c r="B406" s="7">
        <f t="shared" si="56"/>
        <v>42583</v>
      </c>
      <c r="C406" s="7">
        <v>42585</v>
      </c>
      <c r="D406">
        <v>0.75</v>
      </c>
      <c r="E406">
        <v>1.8</v>
      </c>
      <c r="F406">
        <v>3.4</v>
      </c>
      <c r="G406">
        <v>2.6</v>
      </c>
      <c r="H406" s="4">
        <f t="shared" si="57"/>
        <v>4.25</v>
      </c>
      <c r="I406" s="4"/>
      <c r="J406" s="4">
        <f t="shared" si="58"/>
        <v>3.5</v>
      </c>
      <c r="K406" s="15" t="e">
        <f>NA()</f>
        <v>#N/A</v>
      </c>
      <c r="L406" s="4">
        <f t="shared" si="55"/>
        <v>3.5</v>
      </c>
      <c r="M406" s="4">
        <f t="shared" si="59"/>
        <v>0.75</v>
      </c>
      <c r="N406" s="4"/>
      <c r="P406" s="184">
        <f t="shared" si="60"/>
        <v>39934</v>
      </c>
      <c r="Q406" s="184">
        <v>39948</v>
      </c>
      <c r="R406" s="182">
        <v>5.25</v>
      </c>
      <c r="S406" s="182">
        <f t="shared" si="61"/>
        <v>4.13</v>
      </c>
      <c r="T406" s="182">
        <f t="shared" si="62"/>
        <v>1.1200000000000001</v>
      </c>
      <c r="AF406" s="183"/>
      <c r="AI406" s="3"/>
    </row>
    <row r="407" spans="1:35" x14ac:dyDescent="0.2">
      <c r="A407" s="7">
        <f t="shared" si="54"/>
        <v>42552</v>
      </c>
      <c r="B407" s="7">
        <f t="shared" si="56"/>
        <v>42583</v>
      </c>
      <c r="C407" s="7">
        <v>42586</v>
      </c>
      <c r="D407">
        <v>0.75</v>
      </c>
      <c r="E407">
        <v>1.8</v>
      </c>
      <c r="F407">
        <v>3.4</v>
      </c>
      <c r="G407">
        <v>2.6</v>
      </c>
      <c r="H407" s="4">
        <f t="shared" si="57"/>
        <v>4.25</v>
      </c>
      <c r="I407" s="4"/>
      <c r="J407" s="4">
        <f t="shared" si="58"/>
        <v>3.5</v>
      </c>
      <c r="K407" s="15" t="e">
        <f>NA()</f>
        <v>#N/A</v>
      </c>
      <c r="L407" s="4">
        <f t="shared" si="55"/>
        <v>3.5</v>
      </c>
      <c r="M407" s="4">
        <f t="shared" si="59"/>
        <v>0.75</v>
      </c>
      <c r="N407" s="4"/>
      <c r="P407" s="184">
        <f t="shared" si="60"/>
        <v>39934</v>
      </c>
      <c r="Q407" s="184">
        <v>39949</v>
      </c>
      <c r="R407" s="182">
        <v>5.25</v>
      </c>
      <c r="S407" s="182">
        <f t="shared" si="61"/>
        <v>4.13</v>
      </c>
      <c r="T407" s="182">
        <f t="shared" si="62"/>
        <v>1.1200000000000001</v>
      </c>
      <c r="AF407" s="183"/>
      <c r="AI407" s="3"/>
    </row>
    <row r="408" spans="1:35" x14ac:dyDescent="0.2">
      <c r="A408" s="7">
        <f t="shared" si="54"/>
        <v>42552</v>
      </c>
      <c r="B408" s="7">
        <f t="shared" si="56"/>
        <v>42583</v>
      </c>
      <c r="C408" s="7">
        <v>42587</v>
      </c>
      <c r="D408">
        <v>0.75</v>
      </c>
      <c r="E408">
        <v>1.8</v>
      </c>
      <c r="F408">
        <v>3.4</v>
      </c>
      <c r="G408">
        <v>2.6</v>
      </c>
      <c r="H408" s="4">
        <f t="shared" si="57"/>
        <v>4.25</v>
      </c>
      <c r="I408" s="4"/>
      <c r="J408" s="4">
        <f t="shared" si="58"/>
        <v>3.5</v>
      </c>
      <c r="K408" s="15" t="e">
        <f>NA()</f>
        <v>#N/A</v>
      </c>
      <c r="L408" s="4">
        <f t="shared" si="55"/>
        <v>3.5</v>
      </c>
      <c r="M408" s="4">
        <f t="shared" si="59"/>
        <v>0.75</v>
      </c>
      <c r="N408" s="4"/>
      <c r="P408" s="184">
        <f t="shared" si="60"/>
        <v>39934</v>
      </c>
      <c r="Q408" s="184">
        <v>39950</v>
      </c>
      <c r="R408" s="182">
        <v>5.25</v>
      </c>
      <c r="S408" s="182">
        <f t="shared" si="61"/>
        <v>4.13</v>
      </c>
      <c r="T408" s="182">
        <f t="shared" si="62"/>
        <v>1.1200000000000001</v>
      </c>
      <c r="AF408" s="183"/>
      <c r="AI408" s="3"/>
    </row>
    <row r="409" spans="1:35" x14ac:dyDescent="0.2">
      <c r="A409" s="7">
        <f t="shared" si="54"/>
        <v>42552</v>
      </c>
      <c r="B409" s="7">
        <f t="shared" si="56"/>
        <v>42583</v>
      </c>
      <c r="C409" s="7">
        <v>42590</v>
      </c>
      <c r="D409">
        <v>0.75</v>
      </c>
      <c r="E409">
        <v>1.8</v>
      </c>
      <c r="F409">
        <v>3.4</v>
      </c>
      <c r="G409">
        <v>2.6</v>
      </c>
      <c r="H409" s="4">
        <f t="shared" si="57"/>
        <v>4.25</v>
      </c>
      <c r="I409" s="4"/>
      <c r="J409" s="4">
        <f t="shared" si="58"/>
        <v>3.5</v>
      </c>
      <c r="K409" s="15" t="e">
        <f>NA()</f>
        <v>#N/A</v>
      </c>
      <c r="L409" s="4">
        <f t="shared" si="55"/>
        <v>3.5</v>
      </c>
      <c r="M409" s="4">
        <f t="shared" si="59"/>
        <v>0.75</v>
      </c>
      <c r="N409" s="4"/>
      <c r="P409" s="184">
        <f t="shared" si="60"/>
        <v>39934</v>
      </c>
      <c r="Q409" s="184">
        <v>39951</v>
      </c>
      <c r="R409" s="182">
        <v>5.25</v>
      </c>
      <c r="S409" s="182">
        <f t="shared" si="61"/>
        <v>4.13</v>
      </c>
      <c r="T409" s="182">
        <f t="shared" si="62"/>
        <v>1.1200000000000001</v>
      </c>
      <c r="AF409" s="183"/>
      <c r="AI409" s="3"/>
    </row>
    <row r="410" spans="1:35" x14ac:dyDescent="0.2">
      <c r="A410" s="7">
        <f t="shared" si="54"/>
        <v>42552</v>
      </c>
      <c r="B410" s="7">
        <f t="shared" si="56"/>
        <v>42583</v>
      </c>
      <c r="C410" s="7">
        <v>42591</v>
      </c>
      <c r="D410">
        <v>0.75</v>
      </c>
      <c r="E410">
        <v>1.8</v>
      </c>
      <c r="F410">
        <v>3.4</v>
      </c>
      <c r="G410">
        <v>2.6</v>
      </c>
      <c r="H410" s="4">
        <f t="shared" si="57"/>
        <v>4.25</v>
      </c>
      <c r="I410" s="4"/>
      <c r="J410" s="4">
        <f t="shared" si="58"/>
        <v>3.5</v>
      </c>
      <c r="K410" s="15" t="e">
        <f>NA()</f>
        <v>#N/A</v>
      </c>
      <c r="L410" s="4">
        <f t="shared" si="55"/>
        <v>3.5</v>
      </c>
      <c r="M410" s="4">
        <f t="shared" si="59"/>
        <v>0.75</v>
      </c>
      <c r="N410" s="4"/>
      <c r="P410" s="184">
        <f t="shared" si="60"/>
        <v>39934</v>
      </c>
      <c r="Q410" s="184">
        <v>39952</v>
      </c>
      <c r="R410" s="182">
        <v>5.25</v>
      </c>
      <c r="S410" s="182">
        <f t="shared" si="61"/>
        <v>4.13</v>
      </c>
      <c r="T410" s="182">
        <f t="shared" si="62"/>
        <v>1.1200000000000001</v>
      </c>
      <c r="AF410" s="183"/>
      <c r="AI410" s="3"/>
    </row>
    <row r="411" spans="1:35" x14ac:dyDescent="0.2">
      <c r="A411" s="7">
        <f t="shared" si="54"/>
        <v>42552</v>
      </c>
      <c r="B411" s="7">
        <f t="shared" si="56"/>
        <v>42583</v>
      </c>
      <c r="C411" s="7">
        <v>42592</v>
      </c>
      <c r="D411">
        <v>0.75</v>
      </c>
      <c r="E411">
        <v>1.8</v>
      </c>
      <c r="F411">
        <v>3.4</v>
      </c>
      <c r="G411">
        <v>2.6</v>
      </c>
      <c r="H411" s="4">
        <f t="shared" si="57"/>
        <v>4.25</v>
      </c>
      <c r="I411" s="4"/>
      <c r="J411" s="4">
        <f t="shared" si="58"/>
        <v>3.5</v>
      </c>
      <c r="K411" s="15" t="e">
        <f>NA()</f>
        <v>#N/A</v>
      </c>
      <c r="L411" s="4">
        <f t="shared" si="55"/>
        <v>3.5</v>
      </c>
      <c r="M411" s="4">
        <f t="shared" si="59"/>
        <v>0.75</v>
      </c>
      <c r="N411" s="4"/>
      <c r="P411" s="184">
        <f t="shared" si="60"/>
        <v>39934</v>
      </c>
      <c r="Q411" s="184">
        <v>39953</v>
      </c>
      <c r="R411" s="182">
        <v>5.25</v>
      </c>
      <c r="S411" s="182">
        <f t="shared" si="61"/>
        <v>4.13</v>
      </c>
      <c r="T411" s="182">
        <f t="shared" si="62"/>
        <v>1.1200000000000001</v>
      </c>
      <c r="AF411" s="183"/>
      <c r="AI411" s="3"/>
    </row>
    <row r="412" spans="1:35" x14ac:dyDescent="0.2">
      <c r="A412" s="7">
        <f t="shared" si="54"/>
        <v>42552</v>
      </c>
      <c r="B412" s="7">
        <f t="shared" si="56"/>
        <v>42583</v>
      </c>
      <c r="C412" s="7">
        <v>42593</v>
      </c>
      <c r="D412">
        <v>0.75</v>
      </c>
      <c r="E412">
        <v>1.8</v>
      </c>
      <c r="F412">
        <v>3.4</v>
      </c>
      <c r="G412">
        <v>2.6</v>
      </c>
      <c r="H412" s="4">
        <f t="shared" si="57"/>
        <v>4.25</v>
      </c>
      <c r="I412" s="4"/>
      <c r="J412" s="4">
        <f t="shared" si="58"/>
        <v>3.5</v>
      </c>
      <c r="K412" s="15" t="e">
        <f>NA()</f>
        <v>#N/A</v>
      </c>
      <c r="L412" s="4">
        <f t="shared" si="55"/>
        <v>3.5</v>
      </c>
      <c r="M412" s="4">
        <f t="shared" si="59"/>
        <v>0.75</v>
      </c>
      <c r="N412" s="4"/>
      <c r="P412" s="184">
        <f t="shared" si="60"/>
        <v>39934</v>
      </c>
      <c r="Q412" s="184">
        <v>39954</v>
      </c>
      <c r="R412" s="182">
        <v>5.25</v>
      </c>
      <c r="S412" s="182">
        <f t="shared" si="61"/>
        <v>4.13</v>
      </c>
      <c r="T412" s="182">
        <f t="shared" si="62"/>
        <v>1.1200000000000001</v>
      </c>
      <c r="AF412" s="183"/>
      <c r="AI412" s="3"/>
    </row>
    <row r="413" spans="1:35" x14ac:dyDescent="0.2">
      <c r="A413" s="7">
        <f t="shared" si="54"/>
        <v>42552</v>
      </c>
      <c r="B413" s="7">
        <f t="shared" si="56"/>
        <v>42583</v>
      </c>
      <c r="C413" s="7">
        <v>42594</v>
      </c>
      <c r="D413">
        <v>0.75</v>
      </c>
      <c r="E413">
        <v>1.8</v>
      </c>
      <c r="F413">
        <v>3.4</v>
      </c>
      <c r="G413">
        <v>2.6</v>
      </c>
      <c r="H413" s="4">
        <f t="shared" si="57"/>
        <v>4.25</v>
      </c>
      <c r="I413" s="4"/>
      <c r="J413" s="4">
        <f t="shared" si="58"/>
        <v>3.5</v>
      </c>
      <c r="K413" s="15" t="e">
        <f>NA()</f>
        <v>#N/A</v>
      </c>
      <c r="L413" s="4">
        <f t="shared" si="55"/>
        <v>3.5</v>
      </c>
      <c r="M413" s="4">
        <f t="shared" si="59"/>
        <v>0.75</v>
      </c>
      <c r="N413" s="4"/>
      <c r="P413" s="184">
        <f t="shared" si="60"/>
        <v>39934</v>
      </c>
      <c r="Q413" s="184">
        <v>39955</v>
      </c>
      <c r="R413" s="182">
        <v>5.25</v>
      </c>
      <c r="S413" s="182">
        <f t="shared" si="61"/>
        <v>4.13</v>
      </c>
      <c r="T413" s="182">
        <f t="shared" si="62"/>
        <v>1.1200000000000001</v>
      </c>
      <c r="AF413" s="183"/>
      <c r="AI413" s="3"/>
    </row>
    <row r="414" spans="1:35" x14ac:dyDescent="0.2">
      <c r="A414" s="7">
        <f t="shared" si="54"/>
        <v>42552</v>
      </c>
      <c r="B414" s="7">
        <f t="shared" si="56"/>
        <v>42583</v>
      </c>
      <c r="C414" s="7">
        <v>42597</v>
      </c>
      <c r="D414">
        <v>0.75</v>
      </c>
      <c r="E414">
        <v>1.8</v>
      </c>
      <c r="F414">
        <v>3.4</v>
      </c>
      <c r="G414">
        <v>2.6</v>
      </c>
      <c r="H414" s="4">
        <f t="shared" si="57"/>
        <v>4.25</v>
      </c>
      <c r="I414" s="4"/>
      <c r="J414" s="4">
        <f t="shared" si="58"/>
        <v>3.5</v>
      </c>
      <c r="K414" s="15" t="e">
        <f>NA()</f>
        <v>#N/A</v>
      </c>
      <c r="L414" s="4">
        <f t="shared" si="55"/>
        <v>3.5</v>
      </c>
      <c r="M414" s="4">
        <f t="shared" si="59"/>
        <v>0.75</v>
      </c>
      <c r="N414" s="4"/>
      <c r="P414" s="184">
        <f t="shared" si="60"/>
        <v>39934</v>
      </c>
      <c r="Q414" s="184">
        <v>39956</v>
      </c>
      <c r="R414" s="182">
        <v>5.25</v>
      </c>
      <c r="S414" s="182">
        <f t="shared" si="61"/>
        <v>4.13</v>
      </c>
      <c r="T414" s="182">
        <f t="shared" si="62"/>
        <v>1.1200000000000001</v>
      </c>
      <c r="AF414" s="183"/>
      <c r="AI414" s="3"/>
    </row>
    <row r="415" spans="1:35" x14ac:dyDescent="0.2">
      <c r="A415" s="7">
        <f t="shared" si="54"/>
        <v>42552</v>
      </c>
      <c r="B415" s="7">
        <f t="shared" si="56"/>
        <v>42583</v>
      </c>
      <c r="C415" s="7">
        <v>42598</v>
      </c>
      <c r="D415">
        <v>0.75</v>
      </c>
      <c r="E415">
        <v>1.8</v>
      </c>
      <c r="F415">
        <v>3.4</v>
      </c>
      <c r="G415">
        <v>2.6</v>
      </c>
      <c r="H415" s="4">
        <f t="shared" si="57"/>
        <v>4.25</v>
      </c>
      <c r="I415" s="4"/>
      <c r="J415" s="4">
        <f t="shared" si="58"/>
        <v>3.5</v>
      </c>
      <c r="K415" s="15" t="e">
        <f>NA()</f>
        <v>#N/A</v>
      </c>
      <c r="L415" s="4">
        <f t="shared" si="55"/>
        <v>3.5</v>
      </c>
      <c r="M415" s="4">
        <f t="shared" si="59"/>
        <v>0.75</v>
      </c>
      <c r="N415" s="4"/>
      <c r="P415" s="184">
        <f t="shared" si="60"/>
        <v>39934</v>
      </c>
      <c r="Q415" s="184">
        <v>39957</v>
      </c>
      <c r="R415" s="182">
        <v>5.25</v>
      </c>
      <c r="S415" s="182">
        <f t="shared" si="61"/>
        <v>4.13</v>
      </c>
      <c r="T415" s="182">
        <f t="shared" si="62"/>
        <v>1.1200000000000001</v>
      </c>
      <c r="AF415" s="183"/>
      <c r="AI415" s="3"/>
    </row>
    <row r="416" spans="1:35" x14ac:dyDescent="0.2">
      <c r="A416" s="7">
        <f t="shared" si="54"/>
        <v>42552</v>
      </c>
      <c r="B416" s="7">
        <f t="shared" si="56"/>
        <v>42583</v>
      </c>
      <c r="C416" s="7">
        <v>42599</v>
      </c>
      <c r="D416">
        <v>0.75</v>
      </c>
      <c r="E416">
        <v>1.8</v>
      </c>
      <c r="F416">
        <v>3.4</v>
      </c>
      <c r="G416">
        <v>2.6</v>
      </c>
      <c r="H416" s="4">
        <f t="shared" si="57"/>
        <v>4.25</v>
      </c>
      <c r="I416" s="4"/>
      <c r="J416" s="4">
        <f t="shared" si="58"/>
        <v>3.5</v>
      </c>
      <c r="K416" s="15" t="e">
        <f>NA()</f>
        <v>#N/A</v>
      </c>
      <c r="L416" s="4">
        <f t="shared" si="55"/>
        <v>3.5</v>
      </c>
      <c r="M416" s="4">
        <f t="shared" si="59"/>
        <v>0.75</v>
      </c>
      <c r="N416" s="4"/>
      <c r="P416" s="184">
        <f t="shared" si="60"/>
        <v>39934</v>
      </c>
      <c r="Q416" s="184">
        <v>39958</v>
      </c>
      <c r="R416" s="182">
        <v>5.25</v>
      </c>
      <c r="S416" s="182">
        <f t="shared" si="61"/>
        <v>4.13</v>
      </c>
      <c r="T416" s="182">
        <f t="shared" si="62"/>
        <v>1.1200000000000001</v>
      </c>
      <c r="AF416" s="183"/>
      <c r="AI416" s="3"/>
    </row>
    <row r="417" spans="1:35" x14ac:dyDescent="0.2">
      <c r="A417" s="7">
        <f t="shared" si="54"/>
        <v>42552</v>
      </c>
      <c r="B417" s="7">
        <f t="shared" si="56"/>
        <v>42583</v>
      </c>
      <c r="C417" s="7">
        <v>42600</v>
      </c>
      <c r="D417">
        <v>0.75</v>
      </c>
      <c r="E417">
        <v>1.8</v>
      </c>
      <c r="F417">
        <v>3.4</v>
      </c>
      <c r="G417">
        <v>2.6</v>
      </c>
      <c r="H417" s="4">
        <f t="shared" si="57"/>
        <v>4.25</v>
      </c>
      <c r="I417" s="4"/>
      <c r="J417" s="4">
        <f t="shared" si="58"/>
        <v>3.5</v>
      </c>
      <c r="K417" s="15" t="e">
        <f>NA()</f>
        <v>#N/A</v>
      </c>
      <c r="L417" s="4">
        <f t="shared" si="55"/>
        <v>3.5</v>
      </c>
      <c r="M417" s="4">
        <f t="shared" si="59"/>
        <v>0.75</v>
      </c>
      <c r="N417" s="4"/>
      <c r="P417" s="184">
        <f t="shared" si="60"/>
        <v>39934</v>
      </c>
      <c r="Q417" s="184">
        <v>39959</v>
      </c>
      <c r="R417" s="182">
        <v>5.25</v>
      </c>
      <c r="S417" s="182">
        <f t="shared" si="61"/>
        <v>4.13</v>
      </c>
      <c r="T417" s="182">
        <f t="shared" si="62"/>
        <v>1.1200000000000001</v>
      </c>
      <c r="AF417" s="183"/>
      <c r="AI417" s="3"/>
    </row>
    <row r="418" spans="1:35" x14ac:dyDescent="0.2">
      <c r="A418" s="7">
        <f t="shared" si="54"/>
        <v>42552</v>
      </c>
      <c r="B418" s="7">
        <f t="shared" si="56"/>
        <v>42583</v>
      </c>
      <c r="C418" s="7">
        <v>42601</v>
      </c>
      <c r="D418">
        <v>0.75</v>
      </c>
      <c r="E418">
        <v>1.8</v>
      </c>
      <c r="F418">
        <v>3.4</v>
      </c>
      <c r="G418">
        <v>2.6</v>
      </c>
      <c r="H418" s="4">
        <f t="shared" si="57"/>
        <v>4.25</v>
      </c>
      <c r="I418" s="4"/>
      <c r="J418" s="4">
        <f t="shared" si="58"/>
        <v>3.5</v>
      </c>
      <c r="K418" s="15" t="e">
        <f>NA()</f>
        <v>#N/A</v>
      </c>
      <c r="L418" s="4">
        <f t="shared" si="55"/>
        <v>3.5</v>
      </c>
      <c r="M418" s="4">
        <f t="shared" si="59"/>
        <v>0.75</v>
      </c>
      <c r="N418" s="4"/>
      <c r="P418" s="184">
        <f t="shared" si="60"/>
        <v>39934</v>
      </c>
      <c r="Q418" s="184">
        <v>39960</v>
      </c>
      <c r="R418" s="182">
        <v>5.25</v>
      </c>
      <c r="S418" s="182">
        <f t="shared" si="61"/>
        <v>4.13</v>
      </c>
      <c r="T418" s="182">
        <f t="shared" si="62"/>
        <v>1.1200000000000001</v>
      </c>
      <c r="AF418" s="183"/>
      <c r="AI418" s="3"/>
    </row>
    <row r="419" spans="1:35" x14ac:dyDescent="0.2">
      <c r="A419" s="7">
        <f t="shared" si="54"/>
        <v>42552</v>
      </c>
      <c r="B419" s="7">
        <f t="shared" si="56"/>
        <v>42583</v>
      </c>
      <c r="C419" s="7">
        <v>42604</v>
      </c>
      <c r="D419">
        <v>0.75</v>
      </c>
      <c r="E419">
        <v>1.8</v>
      </c>
      <c r="F419">
        <v>3.4</v>
      </c>
      <c r="G419">
        <v>2.6</v>
      </c>
      <c r="H419" s="4">
        <f t="shared" si="57"/>
        <v>4.25</v>
      </c>
      <c r="I419" s="4"/>
      <c r="J419" s="4">
        <f t="shared" si="58"/>
        <v>3.5</v>
      </c>
      <c r="K419" s="15" t="e">
        <f>NA()</f>
        <v>#N/A</v>
      </c>
      <c r="L419" s="4">
        <f t="shared" si="55"/>
        <v>3.5</v>
      </c>
      <c r="M419" s="4">
        <f t="shared" si="59"/>
        <v>0.75</v>
      </c>
      <c r="N419" s="4"/>
      <c r="P419" s="184">
        <f t="shared" si="60"/>
        <v>39934</v>
      </c>
      <c r="Q419" s="184">
        <v>39961</v>
      </c>
      <c r="R419" s="182">
        <v>5.25</v>
      </c>
      <c r="S419" s="182">
        <f t="shared" si="61"/>
        <v>4.13</v>
      </c>
      <c r="T419" s="182">
        <f t="shared" si="62"/>
        <v>1.1200000000000001</v>
      </c>
      <c r="AF419" s="183"/>
      <c r="AI419" s="3"/>
    </row>
    <row r="420" spans="1:35" x14ac:dyDescent="0.2">
      <c r="A420" s="7">
        <f t="shared" si="54"/>
        <v>42552</v>
      </c>
      <c r="B420" s="7">
        <f t="shared" si="56"/>
        <v>42583</v>
      </c>
      <c r="C420" s="7">
        <v>42605</v>
      </c>
      <c r="D420">
        <v>0.75</v>
      </c>
      <c r="E420">
        <v>1.8</v>
      </c>
      <c r="F420">
        <v>3.4</v>
      </c>
      <c r="G420">
        <v>2.6</v>
      </c>
      <c r="H420" s="4">
        <f t="shared" si="57"/>
        <v>4.25</v>
      </c>
      <c r="I420" s="4"/>
      <c r="J420" s="4">
        <f t="shared" si="58"/>
        <v>3.5</v>
      </c>
      <c r="K420" s="15" t="e">
        <f>NA()</f>
        <v>#N/A</v>
      </c>
      <c r="L420" s="4">
        <f t="shared" si="55"/>
        <v>3.5</v>
      </c>
      <c r="M420" s="4">
        <f t="shared" si="59"/>
        <v>0.75</v>
      </c>
      <c r="N420" s="4"/>
      <c r="P420" s="184">
        <f t="shared" si="60"/>
        <v>39934</v>
      </c>
      <c r="Q420" s="184">
        <v>39962</v>
      </c>
      <c r="R420" s="182">
        <v>5.25</v>
      </c>
      <c r="S420" s="182">
        <f t="shared" si="61"/>
        <v>4.13</v>
      </c>
      <c r="T420" s="182">
        <f t="shared" si="62"/>
        <v>1.1200000000000001</v>
      </c>
      <c r="AF420" s="183"/>
      <c r="AI420" s="3"/>
    </row>
    <row r="421" spans="1:35" x14ac:dyDescent="0.2">
      <c r="A421" s="7">
        <f t="shared" si="54"/>
        <v>42552</v>
      </c>
      <c r="B421" s="7">
        <f t="shared" si="56"/>
        <v>42583</v>
      </c>
      <c r="C421" s="7">
        <v>42606</v>
      </c>
      <c r="D421">
        <v>0.75</v>
      </c>
      <c r="E421">
        <v>1.8</v>
      </c>
      <c r="F421">
        <v>3.4</v>
      </c>
      <c r="G421">
        <v>2.6</v>
      </c>
      <c r="H421" s="4">
        <f t="shared" si="57"/>
        <v>4.25</v>
      </c>
      <c r="I421" s="4"/>
      <c r="J421" s="4">
        <f t="shared" si="58"/>
        <v>3.5</v>
      </c>
      <c r="K421" s="15" t="e">
        <f>NA()</f>
        <v>#N/A</v>
      </c>
      <c r="L421" s="4">
        <f t="shared" si="55"/>
        <v>3.5</v>
      </c>
      <c r="M421" s="4">
        <f t="shared" si="59"/>
        <v>0.75</v>
      </c>
      <c r="N421" s="4"/>
      <c r="P421" s="184">
        <f t="shared" si="60"/>
        <v>39934</v>
      </c>
      <c r="Q421" s="184">
        <v>39963</v>
      </c>
      <c r="R421" s="182">
        <v>5.25</v>
      </c>
      <c r="S421" s="182">
        <f t="shared" si="61"/>
        <v>4.13</v>
      </c>
      <c r="T421" s="182">
        <f t="shared" si="62"/>
        <v>1.1200000000000001</v>
      </c>
      <c r="AF421" s="183"/>
      <c r="AI421" s="3"/>
    </row>
    <row r="422" spans="1:35" x14ac:dyDescent="0.2">
      <c r="A422" s="7">
        <f t="shared" si="54"/>
        <v>42552</v>
      </c>
      <c r="B422" s="7">
        <f t="shared" si="56"/>
        <v>42583</v>
      </c>
      <c r="C422" s="7">
        <v>42607</v>
      </c>
      <c r="D422">
        <v>0.75</v>
      </c>
      <c r="E422">
        <v>1.8</v>
      </c>
      <c r="F422">
        <v>3.4</v>
      </c>
      <c r="G422">
        <v>2.6</v>
      </c>
      <c r="H422" s="4">
        <f t="shared" si="57"/>
        <v>4.25</v>
      </c>
      <c r="I422" s="4"/>
      <c r="J422" s="4">
        <f t="shared" si="58"/>
        <v>3.5</v>
      </c>
      <c r="K422" s="15" t="e">
        <f>NA()</f>
        <v>#N/A</v>
      </c>
      <c r="L422" s="4">
        <f t="shared" si="55"/>
        <v>3.5</v>
      </c>
      <c r="M422" s="4">
        <f t="shared" si="59"/>
        <v>0.75</v>
      </c>
      <c r="N422" s="4"/>
      <c r="P422" s="184">
        <f t="shared" si="60"/>
        <v>39934</v>
      </c>
      <c r="Q422" s="184">
        <v>39964</v>
      </c>
      <c r="R422" s="182">
        <v>5.25</v>
      </c>
      <c r="S422" s="182">
        <f t="shared" si="61"/>
        <v>4.13</v>
      </c>
      <c r="T422" s="182">
        <f t="shared" si="62"/>
        <v>1.1200000000000001</v>
      </c>
      <c r="AF422" s="183"/>
      <c r="AI422" s="3"/>
    </row>
    <row r="423" spans="1:35" x14ac:dyDescent="0.2">
      <c r="A423" s="7">
        <f t="shared" si="54"/>
        <v>42552</v>
      </c>
      <c r="B423" s="7">
        <f t="shared" si="56"/>
        <v>42583</v>
      </c>
      <c r="C423" s="7">
        <v>42608</v>
      </c>
      <c r="D423">
        <v>0.75</v>
      </c>
      <c r="E423">
        <v>1.8</v>
      </c>
      <c r="F423">
        <v>3.4</v>
      </c>
      <c r="G423">
        <v>2.6</v>
      </c>
      <c r="H423" s="4">
        <f t="shared" si="57"/>
        <v>4.25</v>
      </c>
      <c r="I423" s="4"/>
      <c r="J423" s="4">
        <f t="shared" si="58"/>
        <v>3.5</v>
      </c>
      <c r="K423" s="15" t="e">
        <f>NA()</f>
        <v>#N/A</v>
      </c>
      <c r="L423" s="4">
        <f t="shared" si="55"/>
        <v>3.5</v>
      </c>
      <c r="M423" s="4">
        <f t="shared" si="59"/>
        <v>0.75</v>
      </c>
      <c r="N423" s="4"/>
      <c r="P423" s="184">
        <f t="shared" si="60"/>
        <v>39965</v>
      </c>
      <c r="Q423" s="184">
        <v>39965</v>
      </c>
      <c r="R423" s="182">
        <v>5.25</v>
      </c>
      <c r="S423" s="182">
        <f t="shared" si="61"/>
        <v>4.03</v>
      </c>
      <c r="T423" s="182">
        <f t="shared" si="62"/>
        <v>1.2199999999999998</v>
      </c>
      <c r="AF423" s="183"/>
      <c r="AI423" s="3"/>
    </row>
    <row r="424" spans="1:35" x14ac:dyDescent="0.2">
      <c r="A424" s="7">
        <f t="shared" si="54"/>
        <v>42552</v>
      </c>
      <c r="B424" s="7">
        <f t="shared" si="56"/>
        <v>42583</v>
      </c>
      <c r="C424" s="7">
        <v>42611</v>
      </c>
      <c r="D424">
        <v>0.75</v>
      </c>
      <c r="E424">
        <v>1.8</v>
      </c>
      <c r="F424">
        <v>3.4</v>
      </c>
      <c r="G424">
        <v>2.6</v>
      </c>
      <c r="H424" s="4">
        <f t="shared" si="57"/>
        <v>4.25</v>
      </c>
      <c r="I424" s="4"/>
      <c r="J424" s="4">
        <f t="shared" si="58"/>
        <v>3.5</v>
      </c>
      <c r="K424" s="15" t="e">
        <f>NA()</f>
        <v>#N/A</v>
      </c>
      <c r="L424" s="4">
        <f t="shared" si="55"/>
        <v>3.5</v>
      </c>
      <c r="M424" s="4">
        <f t="shared" si="59"/>
        <v>0.75</v>
      </c>
      <c r="N424" s="4"/>
      <c r="P424" s="184">
        <f t="shared" si="60"/>
        <v>39965</v>
      </c>
      <c r="Q424" s="184">
        <v>39966</v>
      </c>
      <c r="R424" s="182">
        <v>5.25</v>
      </c>
      <c r="S424" s="182">
        <f t="shared" si="61"/>
        <v>4.03</v>
      </c>
      <c r="T424" s="182">
        <f t="shared" si="62"/>
        <v>1.2199999999999998</v>
      </c>
      <c r="AF424" s="183"/>
      <c r="AI424" s="3"/>
    </row>
    <row r="425" spans="1:35" x14ac:dyDescent="0.2">
      <c r="A425" s="7">
        <f t="shared" si="54"/>
        <v>42552</v>
      </c>
      <c r="B425" s="7">
        <f t="shared" si="56"/>
        <v>42583</v>
      </c>
      <c r="C425" s="7">
        <v>42612</v>
      </c>
      <c r="D425">
        <v>0.75</v>
      </c>
      <c r="E425">
        <v>1.8</v>
      </c>
      <c r="F425">
        <v>3.4</v>
      </c>
      <c r="G425">
        <v>2.6</v>
      </c>
      <c r="H425" s="4">
        <f t="shared" si="57"/>
        <v>4.25</v>
      </c>
      <c r="I425" s="4"/>
      <c r="J425" s="4">
        <f t="shared" si="58"/>
        <v>3.5</v>
      </c>
      <c r="K425" s="15" t="e">
        <f>NA()</f>
        <v>#N/A</v>
      </c>
      <c r="L425" s="4">
        <f t="shared" si="55"/>
        <v>3.5</v>
      </c>
      <c r="M425" s="4">
        <f t="shared" si="59"/>
        <v>0.75</v>
      </c>
      <c r="N425" s="4"/>
      <c r="P425" s="184">
        <f t="shared" si="60"/>
        <v>39965</v>
      </c>
      <c r="Q425" s="184">
        <v>39967</v>
      </c>
      <c r="R425" s="182">
        <v>5.25</v>
      </c>
      <c r="S425" s="182">
        <f t="shared" si="61"/>
        <v>4.03</v>
      </c>
      <c r="T425" s="182">
        <f t="shared" si="62"/>
        <v>1.2199999999999998</v>
      </c>
      <c r="AF425" s="183"/>
      <c r="AI425" s="3"/>
    </row>
    <row r="426" spans="1:35" x14ac:dyDescent="0.2">
      <c r="A426" s="7">
        <f t="shared" si="54"/>
        <v>42552</v>
      </c>
      <c r="B426" s="7">
        <f t="shared" si="56"/>
        <v>42583</v>
      </c>
      <c r="C426" s="7">
        <v>42613</v>
      </c>
      <c r="D426">
        <v>0.75</v>
      </c>
      <c r="E426">
        <v>1.8</v>
      </c>
      <c r="F426">
        <v>3.4</v>
      </c>
      <c r="G426">
        <v>2.6</v>
      </c>
      <c r="H426" s="4">
        <f t="shared" si="57"/>
        <v>4.25</v>
      </c>
      <c r="I426" s="4"/>
      <c r="J426" s="4">
        <f t="shared" si="58"/>
        <v>3.5</v>
      </c>
      <c r="K426" s="15" t="e">
        <f>NA()</f>
        <v>#N/A</v>
      </c>
      <c r="L426" s="4">
        <f t="shared" si="55"/>
        <v>3.5</v>
      </c>
      <c r="M426" s="4">
        <f t="shared" si="59"/>
        <v>0.75</v>
      </c>
      <c r="N426" s="4"/>
      <c r="P426" s="184">
        <f t="shared" si="60"/>
        <v>39965</v>
      </c>
      <c r="Q426" s="184">
        <v>39968</v>
      </c>
      <c r="R426" s="182">
        <v>5.25</v>
      </c>
      <c r="S426" s="182">
        <f t="shared" si="61"/>
        <v>4.03</v>
      </c>
      <c r="T426" s="182">
        <f t="shared" si="62"/>
        <v>1.2199999999999998</v>
      </c>
      <c r="AF426" s="183"/>
      <c r="AI426" s="3"/>
    </row>
    <row r="427" spans="1:35" x14ac:dyDescent="0.2">
      <c r="A427" s="7">
        <f t="shared" si="54"/>
        <v>42583</v>
      </c>
      <c r="B427" s="7">
        <f t="shared" si="56"/>
        <v>42614</v>
      </c>
      <c r="C427" s="7">
        <v>42614</v>
      </c>
      <c r="D427">
        <v>0.73</v>
      </c>
      <c r="E427">
        <v>1.8</v>
      </c>
      <c r="F427">
        <v>3.4</v>
      </c>
      <c r="G427">
        <v>2.6</v>
      </c>
      <c r="H427" s="4">
        <f t="shared" si="57"/>
        <v>4.25</v>
      </c>
      <c r="I427" s="4"/>
      <c r="J427" s="4">
        <f t="shared" si="58"/>
        <v>3.52</v>
      </c>
      <c r="K427" s="15" t="e">
        <f>NA()</f>
        <v>#N/A</v>
      </c>
      <c r="L427" s="4">
        <f t="shared" si="55"/>
        <v>3.52</v>
      </c>
      <c r="M427" s="4">
        <f t="shared" si="59"/>
        <v>0.73</v>
      </c>
      <c r="N427" s="4"/>
      <c r="P427" s="184">
        <f t="shared" si="60"/>
        <v>39965</v>
      </c>
      <c r="Q427" s="184">
        <v>39969</v>
      </c>
      <c r="R427" s="182">
        <v>5.25</v>
      </c>
      <c r="S427" s="182">
        <f t="shared" si="61"/>
        <v>4.03</v>
      </c>
      <c r="T427" s="182">
        <f t="shared" si="62"/>
        <v>1.2199999999999998</v>
      </c>
      <c r="AF427" s="183"/>
      <c r="AI427" s="3"/>
    </row>
    <row r="428" spans="1:35" x14ac:dyDescent="0.2">
      <c r="A428" s="7">
        <f t="shared" si="54"/>
        <v>42583</v>
      </c>
      <c r="B428" s="7">
        <f t="shared" si="56"/>
        <v>42614</v>
      </c>
      <c r="C428" s="7">
        <v>42615</v>
      </c>
      <c r="D428">
        <v>0.73</v>
      </c>
      <c r="E428">
        <v>1.8</v>
      </c>
      <c r="F428">
        <v>3.4</v>
      </c>
      <c r="G428">
        <v>2.6</v>
      </c>
      <c r="H428" s="4">
        <f t="shared" si="57"/>
        <v>4.25</v>
      </c>
      <c r="I428" s="4"/>
      <c r="J428" s="4">
        <f t="shared" si="58"/>
        <v>3.52</v>
      </c>
      <c r="K428" s="15" t="e">
        <f>NA()</f>
        <v>#N/A</v>
      </c>
      <c r="L428" s="4">
        <f t="shared" si="55"/>
        <v>3.52</v>
      </c>
      <c r="M428" s="4">
        <f t="shared" si="59"/>
        <v>0.73</v>
      </c>
      <c r="N428" s="4"/>
      <c r="P428" s="184">
        <f t="shared" si="60"/>
        <v>39965</v>
      </c>
      <c r="Q428" s="184">
        <v>39970</v>
      </c>
      <c r="R428" s="182">
        <v>5.25</v>
      </c>
      <c r="S428" s="182">
        <f t="shared" si="61"/>
        <v>4.03</v>
      </c>
      <c r="T428" s="182">
        <f t="shared" si="62"/>
        <v>1.2199999999999998</v>
      </c>
      <c r="AF428" s="183"/>
      <c r="AI428" s="3"/>
    </row>
    <row r="429" spans="1:35" x14ac:dyDescent="0.2">
      <c r="A429" s="7">
        <f t="shared" si="54"/>
        <v>42583</v>
      </c>
      <c r="B429" s="7">
        <f t="shared" si="56"/>
        <v>42614</v>
      </c>
      <c r="C429" s="7">
        <v>42618</v>
      </c>
      <c r="D429">
        <v>0.73</v>
      </c>
      <c r="E429">
        <v>1.8</v>
      </c>
      <c r="F429">
        <v>3.4</v>
      </c>
      <c r="G429">
        <v>2.6</v>
      </c>
      <c r="H429" s="4">
        <f t="shared" si="57"/>
        <v>4.25</v>
      </c>
      <c r="I429" s="4"/>
      <c r="J429" s="4">
        <f t="shared" si="58"/>
        <v>3.52</v>
      </c>
      <c r="K429" s="15" t="e">
        <f>NA()</f>
        <v>#N/A</v>
      </c>
      <c r="L429" s="4">
        <f t="shared" si="55"/>
        <v>3.52</v>
      </c>
      <c r="M429" s="4">
        <f t="shared" si="59"/>
        <v>0.73</v>
      </c>
      <c r="N429" s="4"/>
      <c r="P429" s="184">
        <f t="shared" si="60"/>
        <v>39965</v>
      </c>
      <c r="Q429" s="184">
        <v>39971</v>
      </c>
      <c r="R429" s="182">
        <v>5.25</v>
      </c>
      <c r="S429" s="182">
        <f t="shared" si="61"/>
        <v>4.03</v>
      </c>
      <c r="T429" s="182">
        <f t="shared" si="62"/>
        <v>1.2199999999999998</v>
      </c>
      <c r="AF429" s="183"/>
      <c r="AI429" s="3"/>
    </row>
    <row r="430" spans="1:35" x14ac:dyDescent="0.2">
      <c r="A430" s="7">
        <f t="shared" si="54"/>
        <v>42583</v>
      </c>
      <c r="B430" s="7">
        <f t="shared" si="56"/>
        <v>42614</v>
      </c>
      <c r="C430" s="7">
        <v>42619</v>
      </c>
      <c r="D430">
        <v>0.73</v>
      </c>
      <c r="E430">
        <v>1.8</v>
      </c>
      <c r="F430">
        <v>3.4</v>
      </c>
      <c r="G430">
        <v>2.6</v>
      </c>
      <c r="H430" s="4">
        <f t="shared" si="57"/>
        <v>4.25</v>
      </c>
      <c r="I430" s="4"/>
      <c r="J430" s="4">
        <f t="shared" si="58"/>
        <v>3.52</v>
      </c>
      <c r="K430" s="15" t="e">
        <f>NA()</f>
        <v>#N/A</v>
      </c>
      <c r="L430" s="4">
        <f t="shared" si="55"/>
        <v>3.52</v>
      </c>
      <c r="M430" s="4">
        <f t="shared" si="59"/>
        <v>0.73</v>
      </c>
      <c r="N430" s="4"/>
      <c r="P430" s="184">
        <f t="shared" si="60"/>
        <v>39965</v>
      </c>
      <c r="Q430" s="184">
        <v>39972</v>
      </c>
      <c r="R430" s="182">
        <v>5.25</v>
      </c>
      <c r="S430" s="182">
        <f t="shared" si="61"/>
        <v>4.03</v>
      </c>
      <c r="T430" s="182">
        <f t="shared" si="62"/>
        <v>1.2199999999999998</v>
      </c>
      <c r="AF430" s="183"/>
      <c r="AI430" s="3"/>
    </row>
    <row r="431" spans="1:35" x14ac:dyDescent="0.2">
      <c r="A431" s="7">
        <f t="shared" si="54"/>
        <v>42583</v>
      </c>
      <c r="B431" s="7">
        <f t="shared" si="56"/>
        <v>42614</v>
      </c>
      <c r="C431" s="7">
        <v>42620</v>
      </c>
      <c r="D431">
        <v>0.73</v>
      </c>
      <c r="E431">
        <v>1.8</v>
      </c>
      <c r="F431">
        <v>3.4</v>
      </c>
      <c r="G431">
        <v>2.6</v>
      </c>
      <c r="H431" s="4">
        <f t="shared" si="57"/>
        <v>4.25</v>
      </c>
      <c r="I431" s="4"/>
      <c r="J431" s="4">
        <f t="shared" si="58"/>
        <v>3.52</v>
      </c>
      <c r="K431" s="15" t="e">
        <f>NA()</f>
        <v>#N/A</v>
      </c>
      <c r="L431" s="4">
        <f t="shared" si="55"/>
        <v>3.52</v>
      </c>
      <c r="M431" s="4">
        <f t="shared" si="59"/>
        <v>0.73</v>
      </c>
      <c r="N431" s="4"/>
      <c r="P431" s="184">
        <f t="shared" si="60"/>
        <v>39965</v>
      </c>
      <c r="Q431" s="184">
        <v>39973</v>
      </c>
      <c r="R431" s="182">
        <v>5.25</v>
      </c>
      <c r="S431" s="182">
        <f t="shared" si="61"/>
        <v>4.03</v>
      </c>
      <c r="T431" s="182">
        <f t="shared" si="62"/>
        <v>1.2199999999999998</v>
      </c>
      <c r="AF431" s="183"/>
      <c r="AI431" s="3"/>
    </row>
    <row r="432" spans="1:35" x14ac:dyDescent="0.2">
      <c r="A432" s="7">
        <f t="shared" si="54"/>
        <v>42583</v>
      </c>
      <c r="B432" s="7">
        <f t="shared" si="56"/>
        <v>42614</v>
      </c>
      <c r="C432" s="7">
        <v>42621</v>
      </c>
      <c r="D432">
        <v>0.73</v>
      </c>
      <c r="E432">
        <v>1.8</v>
      </c>
      <c r="F432">
        <v>3.4</v>
      </c>
      <c r="G432">
        <v>2.6</v>
      </c>
      <c r="H432" s="4">
        <f t="shared" si="57"/>
        <v>4.25</v>
      </c>
      <c r="I432" s="4"/>
      <c r="J432" s="4">
        <f t="shared" si="58"/>
        <v>3.52</v>
      </c>
      <c r="K432" s="15" t="e">
        <f>NA()</f>
        <v>#N/A</v>
      </c>
      <c r="L432" s="4">
        <f t="shared" si="55"/>
        <v>3.52</v>
      </c>
      <c r="M432" s="4">
        <f t="shared" si="59"/>
        <v>0.73</v>
      </c>
      <c r="N432" s="4"/>
      <c r="P432" s="184">
        <f t="shared" si="60"/>
        <v>39965</v>
      </c>
      <c r="Q432" s="184">
        <v>39974</v>
      </c>
      <c r="R432" s="182">
        <v>5.25</v>
      </c>
      <c r="S432" s="182">
        <f t="shared" si="61"/>
        <v>4.03</v>
      </c>
      <c r="T432" s="182">
        <f t="shared" si="62"/>
        <v>1.2199999999999998</v>
      </c>
      <c r="AF432" s="183"/>
      <c r="AI432" s="3"/>
    </row>
    <row r="433" spans="1:35" x14ac:dyDescent="0.2">
      <c r="A433" s="7">
        <f t="shared" si="54"/>
        <v>42583</v>
      </c>
      <c r="B433" s="7">
        <f t="shared" si="56"/>
        <v>42614</v>
      </c>
      <c r="C433" s="7">
        <v>42622</v>
      </c>
      <c r="D433">
        <v>0.73</v>
      </c>
      <c r="E433">
        <v>1.8</v>
      </c>
      <c r="F433">
        <v>3.4</v>
      </c>
      <c r="G433">
        <v>2.6</v>
      </c>
      <c r="H433" s="4">
        <f t="shared" si="57"/>
        <v>4.25</v>
      </c>
      <c r="I433" s="4"/>
      <c r="J433" s="4">
        <f t="shared" si="58"/>
        <v>3.52</v>
      </c>
      <c r="K433" s="15" t="e">
        <f>NA()</f>
        <v>#N/A</v>
      </c>
      <c r="L433" s="4">
        <f t="shared" si="55"/>
        <v>3.52</v>
      </c>
      <c r="M433" s="4">
        <f t="shared" si="59"/>
        <v>0.73</v>
      </c>
      <c r="N433" s="4"/>
      <c r="P433" s="184">
        <f t="shared" si="60"/>
        <v>39965</v>
      </c>
      <c r="Q433" s="184">
        <v>39975</v>
      </c>
      <c r="R433" s="182">
        <v>5.25</v>
      </c>
      <c r="S433" s="182">
        <f t="shared" si="61"/>
        <v>4.03</v>
      </c>
      <c r="T433" s="182">
        <f t="shared" si="62"/>
        <v>1.2199999999999998</v>
      </c>
      <c r="AF433" s="183"/>
      <c r="AI433" s="3"/>
    </row>
    <row r="434" spans="1:35" x14ac:dyDescent="0.2">
      <c r="A434" s="7">
        <f t="shared" si="54"/>
        <v>42583</v>
      </c>
      <c r="B434" s="7">
        <f t="shared" si="56"/>
        <v>42614</v>
      </c>
      <c r="C434" s="7">
        <v>42625</v>
      </c>
      <c r="D434">
        <v>0.73</v>
      </c>
      <c r="E434">
        <v>1.8</v>
      </c>
      <c r="F434">
        <v>3.4</v>
      </c>
      <c r="G434">
        <v>2.6</v>
      </c>
      <c r="H434" s="4">
        <f t="shared" si="57"/>
        <v>4.25</v>
      </c>
      <c r="I434" s="4"/>
      <c r="J434" s="4">
        <f t="shared" si="58"/>
        <v>3.52</v>
      </c>
      <c r="K434" s="15" t="e">
        <f>NA()</f>
        <v>#N/A</v>
      </c>
      <c r="L434" s="4">
        <f t="shared" si="55"/>
        <v>3.52</v>
      </c>
      <c r="M434" s="4">
        <f t="shared" si="59"/>
        <v>0.73</v>
      </c>
      <c r="N434" s="4"/>
      <c r="P434" s="184">
        <f t="shared" si="60"/>
        <v>39965</v>
      </c>
      <c r="Q434" s="184">
        <v>39976</v>
      </c>
      <c r="R434" s="182">
        <v>5.25</v>
      </c>
      <c r="S434" s="182">
        <f t="shared" si="61"/>
        <v>4.03</v>
      </c>
      <c r="T434" s="182">
        <f t="shared" si="62"/>
        <v>1.2199999999999998</v>
      </c>
      <c r="AF434" s="183"/>
      <c r="AI434" s="3"/>
    </row>
    <row r="435" spans="1:35" x14ac:dyDescent="0.2">
      <c r="A435" s="7">
        <f t="shared" si="54"/>
        <v>42583</v>
      </c>
      <c r="B435" s="7">
        <f t="shared" si="56"/>
        <v>42614</v>
      </c>
      <c r="C435" s="7">
        <v>42626</v>
      </c>
      <c r="D435">
        <v>0.73</v>
      </c>
      <c r="E435">
        <v>1.8</v>
      </c>
      <c r="F435">
        <v>3.4</v>
      </c>
      <c r="G435">
        <v>2.6</v>
      </c>
      <c r="H435" s="4">
        <f t="shared" si="57"/>
        <v>4.25</v>
      </c>
      <c r="I435" s="4"/>
      <c r="J435" s="4">
        <f t="shared" si="58"/>
        <v>3.52</v>
      </c>
      <c r="K435" s="15" t="e">
        <f>NA()</f>
        <v>#N/A</v>
      </c>
      <c r="L435" s="4">
        <f t="shared" si="55"/>
        <v>3.52</v>
      </c>
      <c r="M435" s="4">
        <f t="shared" si="59"/>
        <v>0.73</v>
      </c>
      <c r="N435" s="4"/>
      <c r="P435" s="184">
        <f t="shared" si="60"/>
        <v>39965</v>
      </c>
      <c r="Q435" s="184">
        <v>39977</v>
      </c>
      <c r="R435" s="182">
        <v>5.25</v>
      </c>
      <c r="S435" s="182">
        <f t="shared" si="61"/>
        <v>4.03</v>
      </c>
      <c r="T435" s="182">
        <f t="shared" si="62"/>
        <v>1.2199999999999998</v>
      </c>
      <c r="AF435" s="183"/>
      <c r="AI435" s="3"/>
    </row>
    <row r="436" spans="1:35" x14ac:dyDescent="0.2">
      <c r="A436" s="7">
        <f t="shared" si="54"/>
        <v>42583</v>
      </c>
      <c r="B436" s="7">
        <f t="shared" si="56"/>
        <v>42614</v>
      </c>
      <c r="C436" s="7">
        <v>42627</v>
      </c>
      <c r="D436">
        <v>0.73</v>
      </c>
      <c r="E436">
        <v>1.8</v>
      </c>
      <c r="F436">
        <v>3.4</v>
      </c>
      <c r="G436">
        <v>2.6</v>
      </c>
      <c r="H436" s="4">
        <f t="shared" si="57"/>
        <v>4.25</v>
      </c>
      <c r="I436" s="4"/>
      <c r="J436" s="4">
        <f t="shared" si="58"/>
        <v>3.52</v>
      </c>
      <c r="K436" s="15" t="e">
        <f>NA()</f>
        <v>#N/A</v>
      </c>
      <c r="L436" s="4">
        <f t="shared" si="55"/>
        <v>3.52</v>
      </c>
      <c r="M436" s="4">
        <f t="shared" si="59"/>
        <v>0.73</v>
      </c>
      <c r="N436" s="4"/>
      <c r="P436" s="184">
        <f t="shared" si="60"/>
        <v>39965</v>
      </c>
      <c r="Q436" s="184">
        <v>39978</v>
      </c>
      <c r="R436" s="182">
        <v>5.25</v>
      </c>
      <c r="S436" s="182">
        <f t="shared" si="61"/>
        <v>4.03</v>
      </c>
      <c r="T436" s="182">
        <f t="shared" si="62"/>
        <v>1.2199999999999998</v>
      </c>
      <c r="AF436" s="183"/>
      <c r="AI436" s="3"/>
    </row>
    <row r="437" spans="1:35" x14ac:dyDescent="0.2">
      <c r="A437" s="7">
        <f t="shared" si="54"/>
        <v>42583</v>
      </c>
      <c r="B437" s="7">
        <f t="shared" si="56"/>
        <v>42614</v>
      </c>
      <c r="C437" s="7">
        <v>42628</v>
      </c>
      <c r="D437">
        <v>0.73</v>
      </c>
      <c r="E437">
        <v>1.8</v>
      </c>
      <c r="F437">
        <v>3.4</v>
      </c>
      <c r="G437">
        <v>2.6</v>
      </c>
      <c r="H437" s="4">
        <f t="shared" si="57"/>
        <v>4.25</v>
      </c>
      <c r="I437" s="4"/>
      <c r="J437" s="4">
        <f t="shared" si="58"/>
        <v>3.52</v>
      </c>
      <c r="K437" s="15" t="e">
        <f>NA()</f>
        <v>#N/A</v>
      </c>
      <c r="L437" s="4">
        <f t="shared" si="55"/>
        <v>3.52</v>
      </c>
      <c r="M437" s="4">
        <f t="shared" si="59"/>
        <v>0.73</v>
      </c>
      <c r="N437" s="4"/>
      <c r="P437" s="184">
        <f t="shared" si="60"/>
        <v>39965</v>
      </c>
      <c r="Q437" s="184">
        <v>39979</v>
      </c>
      <c r="R437" s="182">
        <v>5.25</v>
      </c>
      <c r="S437" s="182">
        <f t="shared" si="61"/>
        <v>4.03</v>
      </c>
      <c r="T437" s="182">
        <f t="shared" si="62"/>
        <v>1.2199999999999998</v>
      </c>
      <c r="AF437" s="183"/>
      <c r="AI437" s="3"/>
    </row>
    <row r="438" spans="1:35" x14ac:dyDescent="0.2">
      <c r="A438" s="7">
        <f t="shared" si="54"/>
        <v>42583</v>
      </c>
      <c r="B438" s="7">
        <f t="shared" si="56"/>
        <v>42614</v>
      </c>
      <c r="C438" s="7">
        <v>42632</v>
      </c>
      <c r="D438">
        <v>0.73</v>
      </c>
      <c r="E438">
        <v>1.8</v>
      </c>
      <c r="F438">
        <v>3.4</v>
      </c>
      <c r="G438">
        <v>2.6</v>
      </c>
      <c r="H438" s="4">
        <f t="shared" si="57"/>
        <v>4.25</v>
      </c>
      <c r="I438" s="4"/>
      <c r="J438" s="4">
        <f t="shared" si="58"/>
        <v>3.52</v>
      </c>
      <c r="K438" s="15" t="e">
        <f>NA()</f>
        <v>#N/A</v>
      </c>
      <c r="L438" s="4">
        <f t="shared" si="55"/>
        <v>3.52</v>
      </c>
      <c r="M438" s="4">
        <f t="shared" si="59"/>
        <v>0.73</v>
      </c>
      <c r="N438" s="4"/>
      <c r="P438" s="184">
        <f t="shared" si="60"/>
        <v>39965</v>
      </c>
      <c r="Q438" s="184">
        <v>39980</v>
      </c>
      <c r="R438" s="182">
        <v>5.25</v>
      </c>
      <c r="S438" s="182">
        <f t="shared" si="61"/>
        <v>4.03</v>
      </c>
      <c r="T438" s="182">
        <f t="shared" si="62"/>
        <v>1.2199999999999998</v>
      </c>
      <c r="AF438" s="183"/>
      <c r="AI438" s="3"/>
    </row>
    <row r="439" spans="1:35" x14ac:dyDescent="0.2">
      <c r="A439" s="7">
        <f t="shared" si="54"/>
        <v>42583</v>
      </c>
      <c r="B439" s="7">
        <f t="shared" si="56"/>
        <v>42614</v>
      </c>
      <c r="C439" s="7">
        <v>42633</v>
      </c>
      <c r="D439">
        <v>0.73</v>
      </c>
      <c r="E439">
        <v>1.8</v>
      </c>
      <c r="F439">
        <v>3.4</v>
      </c>
      <c r="G439">
        <v>2.6</v>
      </c>
      <c r="H439" s="4">
        <f t="shared" si="57"/>
        <v>4.25</v>
      </c>
      <c r="I439" s="4"/>
      <c r="J439" s="4">
        <f t="shared" si="58"/>
        <v>3.52</v>
      </c>
      <c r="K439" s="15" t="e">
        <f>NA()</f>
        <v>#N/A</v>
      </c>
      <c r="L439" s="4">
        <f t="shared" si="55"/>
        <v>3.52</v>
      </c>
      <c r="M439" s="4">
        <f t="shared" si="59"/>
        <v>0.73</v>
      </c>
      <c r="N439" s="4"/>
      <c r="P439" s="184">
        <f t="shared" si="60"/>
        <v>39965</v>
      </c>
      <c r="Q439" s="184">
        <v>39981</v>
      </c>
      <c r="R439" s="182">
        <v>5.25</v>
      </c>
      <c r="S439" s="182">
        <f t="shared" si="61"/>
        <v>4.03</v>
      </c>
      <c r="T439" s="182">
        <f t="shared" si="62"/>
        <v>1.2199999999999998</v>
      </c>
      <c r="AF439" s="183"/>
      <c r="AI439" s="3"/>
    </row>
    <row r="440" spans="1:35" x14ac:dyDescent="0.2">
      <c r="A440" s="7">
        <f t="shared" si="54"/>
        <v>42583</v>
      </c>
      <c r="B440" s="7">
        <f t="shared" si="56"/>
        <v>42614</v>
      </c>
      <c r="C440" s="7">
        <v>42634</v>
      </c>
      <c r="D440">
        <v>0.73</v>
      </c>
      <c r="E440">
        <v>1.8</v>
      </c>
      <c r="F440">
        <v>3.4</v>
      </c>
      <c r="G440">
        <v>2.6</v>
      </c>
      <c r="H440" s="4">
        <f t="shared" si="57"/>
        <v>4.25</v>
      </c>
      <c r="I440" s="4"/>
      <c r="J440" s="4">
        <f t="shared" si="58"/>
        <v>3.52</v>
      </c>
      <c r="K440" s="15" t="e">
        <f>NA()</f>
        <v>#N/A</v>
      </c>
      <c r="L440" s="4">
        <f t="shared" si="55"/>
        <v>3.52</v>
      </c>
      <c r="M440" s="4">
        <f t="shared" si="59"/>
        <v>0.73</v>
      </c>
      <c r="N440" s="4"/>
      <c r="P440" s="184">
        <f t="shared" si="60"/>
        <v>39965</v>
      </c>
      <c r="Q440" s="184">
        <v>39982</v>
      </c>
      <c r="R440" s="182">
        <v>5.25</v>
      </c>
      <c r="S440" s="182">
        <f t="shared" si="61"/>
        <v>4.03</v>
      </c>
      <c r="T440" s="182">
        <f t="shared" si="62"/>
        <v>1.2199999999999998</v>
      </c>
      <c r="AF440" s="183"/>
      <c r="AI440" s="3"/>
    </row>
    <row r="441" spans="1:35" x14ac:dyDescent="0.2">
      <c r="A441" s="7">
        <f t="shared" si="54"/>
        <v>42583</v>
      </c>
      <c r="B441" s="7">
        <f t="shared" si="56"/>
        <v>42614</v>
      </c>
      <c r="C441" s="7">
        <v>42635</v>
      </c>
      <c r="D441">
        <v>0.73</v>
      </c>
      <c r="E441">
        <v>1.8</v>
      </c>
      <c r="F441">
        <v>3.4</v>
      </c>
      <c r="G441">
        <v>2.6</v>
      </c>
      <c r="H441" s="4">
        <f t="shared" si="57"/>
        <v>4.25</v>
      </c>
      <c r="I441" s="4"/>
      <c r="J441" s="4">
        <f t="shared" si="58"/>
        <v>3.52</v>
      </c>
      <c r="K441" s="15" t="e">
        <f>NA()</f>
        <v>#N/A</v>
      </c>
      <c r="L441" s="4">
        <f t="shared" si="55"/>
        <v>3.52</v>
      </c>
      <c r="M441" s="4">
        <f t="shared" si="59"/>
        <v>0.73</v>
      </c>
      <c r="N441" s="4"/>
      <c r="P441" s="184">
        <f t="shared" si="60"/>
        <v>39965</v>
      </c>
      <c r="Q441" s="184">
        <v>39983</v>
      </c>
      <c r="R441" s="182">
        <v>4.75</v>
      </c>
      <c r="S441" s="182">
        <f t="shared" si="61"/>
        <v>4.03</v>
      </c>
      <c r="T441" s="182">
        <f t="shared" si="62"/>
        <v>0.71999999999999975</v>
      </c>
      <c r="AF441" s="183"/>
      <c r="AI441" s="3"/>
    </row>
    <row r="442" spans="1:35" x14ac:dyDescent="0.2">
      <c r="A442" s="7">
        <f t="shared" si="54"/>
        <v>42583</v>
      </c>
      <c r="B442" s="7">
        <f t="shared" si="56"/>
        <v>42614</v>
      </c>
      <c r="C442" s="7">
        <v>42636</v>
      </c>
      <c r="D442">
        <v>0.73</v>
      </c>
      <c r="E442">
        <v>1.8</v>
      </c>
      <c r="F442">
        <v>3.4</v>
      </c>
      <c r="G442">
        <v>2.6</v>
      </c>
      <c r="H442" s="4">
        <f t="shared" si="57"/>
        <v>4.25</v>
      </c>
      <c r="I442" s="4"/>
      <c r="J442" s="4">
        <f t="shared" si="58"/>
        <v>3.52</v>
      </c>
      <c r="K442" s="15" t="e">
        <f>NA()</f>
        <v>#N/A</v>
      </c>
      <c r="L442" s="4">
        <f t="shared" si="55"/>
        <v>3.52</v>
      </c>
      <c r="M442" s="4">
        <f t="shared" si="59"/>
        <v>0.73</v>
      </c>
      <c r="N442" s="4"/>
      <c r="P442" s="184">
        <f t="shared" si="60"/>
        <v>39965</v>
      </c>
      <c r="Q442" s="184">
        <v>39984</v>
      </c>
      <c r="R442" s="182">
        <v>4.75</v>
      </c>
      <c r="S442" s="182">
        <f t="shared" si="61"/>
        <v>4.03</v>
      </c>
      <c r="T442" s="182">
        <f t="shared" si="62"/>
        <v>0.71999999999999975</v>
      </c>
      <c r="AF442" s="183"/>
      <c r="AI442" s="3"/>
    </row>
    <row r="443" spans="1:35" x14ac:dyDescent="0.2">
      <c r="A443" s="7">
        <f t="shared" si="54"/>
        <v>42583</v>
      </c>
      <c r="B443" s="7">
        <f t="shared" si="56"/>
        <v>42614</v>
      </c>
      <c r="C443" s="7">
        <v>42639</v>
      </c>
      <c r="D443">
        <v>0.73</v>
      </c>
      <c r="E443">
        <v>1.8</v>
      </c>
      <c r="F443">
        <v>3.4</v>
      </c>
      <c r="G443">
        <v>2.6</v>
      </c>
      <c r="H443" s="4">
        <f t="shared" si="57"/>
        <v>4.25</v>
      </c>
      <c r="I443" s="4"/>
      <c r="J443" s="4">
        <f t="shared" si="58"/>
        <v>3.52</v>
      </c>
      <c r="K443" s="15" t="e">
        <f>NA()</f>
        <v>#N/A</v>
      </c>
      <c r="L443" s="4">
        <f t="shared" si="55"/>
        <v>3.52</v>
      </c>
      <c r="M443" s="4">
        <f t="shared" si="59"/>
        <v>0.73</v>
      </c>
      <c r="N443" s="4"/>
      <c r="P443" s="184">
        <f t="shared" si="60"/>
        <v>39965</v>
      </c>
      <c r="Q443" s="184">
        <v>39985</v>
      </c>
      <c r="R443" s="182">
        <v>4.75</v>
      </c>
      <c r="S443" s="182">
        <f t="shared" si="61"/>
        <v>4.03</v>
      </c>
      <c r="T443" s="182">
        <f t="shared" si="62"/>
        <v>0.71999999999999975</v>
      </c>
      <c r="AF443" s="183"/>
      <c r="AI443" s="3"/>
    </row>
    <row r="444" spans="1:35" x14ac:dyDescent="0.2">
      <c r="A444" s="7">
        <f t="shared" si="54"/>
        <v>42583</v>
      </c>
      <c r="B444" s="7">
        <f t="shared" si="56"/>
        <v>42614</v>
      </c>
      <c r="C444" s="7">
        <v>42640</v>
      </c>
      <c r="D444">
        <v>0.73</v>
      </c>
      <c r="E444">
        <v>1.8</v>
      </c>
      <c r="F444">
        <v>3.4</v>
      </c>
      <c r="G444">
        <v>2.6</v>
      </c>
      <c r="H444" s="4">
        <f t="shared" si="57"/>
        <v>4.25</v>
      </c>
      <c r="I444" s="4"/>
      <c r="J444" s="4">
        <f t="shared" si="58"/>
        <v>3.52</v>
      </c>
      <c r="K444" s="15" t="e">
        <f>NA()</f>
        <v>#N/A</v>
      </c>
      <c r="L444" s="4">
        <f t="shared" si="55"/>
        <v>3.52</v>
      </c>
      <c r="M444" s="4">
        <f t="shared" si="59"/>
        <v>0.73</v>
      </c>
      <c r="N444" s="4"/>
      <c r="P444" s="184">
        <f t="shared" si="60"/>
        <v>39965</v>
      </c>
      <c r="Q444" s="184">
        <v>39986</v>
      </c>
      <c r="R444" s="182">
        <v>4.75</v>
      </c>
      <c r="S444" s="182">
        <f t="shared" si="61"/>
        <v>4.03</v>
      </c>
      <c r="T444" s="182">
        <f t="shared" si="62"/>
        <v>0.71999999999999975</v>
      </c>
      <c r="AF444" s="183"/>
      <c r="AI444" s="3"/>
    </row>
    <row r="445" spans="1:35" x14ac:dyDescent="0.2">
      <c r="A445" s="7">
        <f t="shared" si="54"/>
        <v>42583</v>
      </c>
      <c r="B445" s="7">
        <f t="shared" si="56"/>
        <v>42614</v>
      </c>
      <c r="C445" s="7">
        <v>42641</v>
      </c>
      <c r="D445">
        <v>0.73</v>
      </c>
      <c r="E445">
        <v>1.8</v>
      </c>
      <c r="F445">
        <v>3.4</v>
      </c>
      <c r="G445">
        <v>2.6</v>
      </c>
      <c r="H445" s="4">
        <f t="shared" si="57"/>
        <v>4.25</v>
      </c>
      <c r="I445" s="4"/>
      <c r="J445" s="4">
        <f t="shared" si="58"/>
        <v>3.52</v>
      </c>
      <c r="K445" s="15" t="e">
        <f>NA()</f>
        <v>#N/A</v>
      </c>
      <c r="L445" s="4">
        <f t="shared" si="55"/>
        <v>3.52</v>
      </c>
      <c r="M445" s="4">
        <f t="shared" si="59"/>
        <v>0.73</v>
      </c>
      <c r="N445" s="4"/>
      <c r="P445" s="184">
        <f t="shared" si="60"/>
        <v>39965</v>
      </c>
      <c r="Q445" s="184">
        <v>39987</v>
      </c>
      <c r="R445" s="182">
        <v>4.75</v>
      </c>
      <c r="S445" s="182">
        <f t="shared" si="61"/>
        <v>4.03</v>
      </c>
      <c r="T445" s="182">
        <f t="shared" si="62"/>
        <v>0.71999999999999975</v>
      </c>
      <c r="AF445" s="183"/>
      <c r="AI445" s="3"/>
    </row>
    <row r="446" spans="1:35" x14ac:dyDescent="0.2">
      <c r="A446" s="7">
        <f t="shared" si="54"/>
        <v>42583</v>
      </c>
      <c r="B446" s="7">
        <f t="shared" si="56"/>
        <v>42614</v>
      </c>
      <c r="C446" s="7">
        <v>42642</v>
      </c>
      <c r="D446">
        <v>1.23</v>
      </c>
      <c r="E446">
        <v>1.8</v>
      </c>
      <c r="F446">
        <v>3.4</v>
      </c>
      <c r="G446">
        <v>2.6</v>
      </c>
      <c r="H446" s="4">
        <f t="shared" si="57"/>
        <v>4.75</v>
      </c>
      <c r="I446" s="4"/>
      <c r="J446" s="4">
        <f t="shared" si="58"/>
        <v>3.52</v>
      </c>
      <c r="K446" s="15" t="e">
        <f>NA()</f>
        <v>#N/A</v>
      </c>
      <c r="L446" s="4">
        <f t="shared" si="55"/>
        <v>3.52</v>
      </c>
      <c r="M446" s="4">
        <f t="shared" si="59"/>
        <v>1.23</v>
      </c>
      <c r="N446" s="4"/>
      <c r="P446" s="184">
        <f t="shared" si="60"/>
        <v>39965</v>
      </c>
      <c r="Q446" s="184">
        <v>39988</v>
      </c>
      <c r="R446" s="182">
        <v>4.75</v>
      </c>
      <c r="S446" s="182">
        <f t="shared" si="61"/>
        <v>4.03</v>
      </c>
      <c r="T446" s="182">
        <f t="shared" si="62"/>
        <v>0.71999999999999975</v>
      </c>
      <c r="AF446" s="183"/>
      <c r="AI446" s="3"/>
    </row>
    <row r="447" spans="1:35" x14ac:dyDescent="0.2">
      <c r="A447" s="7">
        <f t="shared" si="54"/>
        <v>42583</v>
      </c>
      <c r="B447" s="7">
        <f t="shared" si="56"/>
        <v>42614</v>
      </c>
      <c r="C447" s="7">
        <v>42643</v>
      </c>
      <c r="D447">
        <v>1.23</v>
      </c>
      <c r="E447">
        <v>1.8</v>
      </c>
      <c r="F447">
        <v>3.4</v>
      </c>
      <c r="G447">
        <v>2.6</v>
      </c>
      <c r="H447" s="4">
        <f t="shared" si="57"/>
        <v>4.75</v>
      </c>
      <c r="I447" s="4"/>
      <c r="J447" s="4">
        <f t="shared" si="58"/>
        <v>3.52</v>
      </c>
      <c r="K447" s="15" t="e">
        <f>NA()</f>
        <v>#N/A</v>
      </c>
      <c r="L447" s="4">
        <f t="shared" si="55"/>
        <v>3.52</v>
      </c>
      <c r="M447" s="4">
        <f t="shared" si="59"/>
        <v>1.23</v>
      </c>
      <c r="N447" s="4"/>
      <c r="P447" s="184">
        <f t="shared" si="60"/>
        <v>39965</v>
      </c>
      <c r="Q447" s="184">
        <v>39989</v>
      </c>
      <c r="R447" s="182">
        <v>4.75</v>
      </c>
      <c r="S447" s="182">
        <f t="shared" si="61"/>
        <v>4.03</v>
      </c>
      <c r="T447" s="182">
        <f t="shared" si="62"/>
        <v>0.71999999999999975</v>
      </c>
      <c r="AF447" s="183"/>
      <c r="AI447" s="3"/>
    </row>
    <row r="448" spans="1:35" x14ac:dyDescent="0.2">
      <c r="A448" s="7">
        <f t="shared" si="54"/>
        <v>42614</v>
      </c>
      <c r="B448" s="7">
        <f t="shared" si="56"/>
        <v>42644</v>
      </c>
      <c r="C448" s="7">
        <v>42646</v>
      </c>
      <c r="D448">
        <v>1.2</v>
      </c>
      <c r="E448">
        <v>1.8</v>
      </c>
      <c r="F448">
        <v>3.4</v>
      </c>
      <c r="G448">
        <v>2.6</v>
      </c>
      <c r="H448" s="4">
        <f t="shared" si="57"/>
        <v>4.75</v>
      </c>
      <c r="I448" s="4"/>
      <c r="J448" s="4">
        <f t="shared" si="58"/>
        <v>3.55</v>
      </c>
      <c r="K448" s="15" t="e">
        <f>NA()</f>
        <v>#N/A</v>
      </c>
      <c r="L448" s="4">
        <f t="shared" si="55"/>
        <v>3.55</v>
      </c>
      <c r="M448" s="4">
        <f t="shared" si="59"/>
        <v>1.2000000000000002</v>
      </c>
      <c r="N448" s="4"/>
      <c r="P448" s="184">
        <f t="shared" si="60"/>
        <v>39965</v>
      </c>
      <c r="Q448" s="184">
        <v>39990</v>
      </c>
      <c r="R448" s="182">
        <v>4.75</v>
      </c>
      <c r="S448" s="182">
        <f t="shared" si="61"/>
        <v>4.03</v>
      </c>
      <c r="T448" s="182">
        <f t="shared" si="62"/>
        <v>0.71999999999999975</v>
      </c>
      <c r="AF448" s="183"/>
      <c r="AI448" s="3"/>
    </row>
    <row r="449" spans="1:35" x14ac:dyDescent="0.2">
      <c r="A449" s="7">
        <f t="shared" si="54"/>
        <v>42614</v>
      </c>
      <c r="B449" s="7">
        <f t="shared" si="56"/>
        <v>42644</v>
      </c>
      <c r="C449" s="7">
        <v>42647</v>
      </c>
      <c r="D449">
        <v>1.2</v>
      </c>
      <c r="E449">
        <v>1.8</v>
      </c>
      <c r="F449">
        <v>3.4</v>
      </c>
      <c r="G449">
        <v>2.6</v>
      </c>
      <c r="H449" s="4">
        <f t="shared" si="57"/>
        <v>4.75</v>
      </c>
      <c r="I449" s="4"/>
      <c r="J449" s="4">
        <f t="shared" si="58"/>
        <v>3.55</v>
      </c>
      <c r="K449" s="15" t="e">
        <f>NA()</f>
        <v>#N/A</v>
      </c>
      <c r="L449" s="4">
        <f t="shared" si="55"/>
        <v>3.55</v>
      </c>
      <c r="M449" s="4">
        <f t="shared" si="59"/>
        <v>1.2000000000000002</v>
      </c>
      <c r="N449" s="4"/>
      <c r="P449" s="184">
        <f t="shared" si="60"/>
        <v>39965</v>
      </c>
      <c r="Q449" s="184">
        <v>39991</v>
      </c>
      <c r="R449" s="182">
        <v>4.75</v>
      </c>
      <c r="S449" s="182">
        <f t="shared" si="61"/>
        <v>4.03</v>
      </c>
      <c r="T449" s="182">
        <f t="shared" si="62"/>
        <v>0.71999999999999975</v>
      </c>
      <c r="AF449" s="183"/>
      <c r="AI449" s="3"/>
    </row>
    <row r="450" spans="1:35" x14ac:dyDescent="0.2">
      <c r="A450" s="7">
        <f t="shared" si="54"/>
        <v>42614</v>
      </c>
      <c r="B450" s="7">
        <f t="shared" si="56"/>
        <v>42644</v>
      </c>
      <c r="C450" s="7">
        <v>42648</v>
      </c>
      <c r="D450">
        <v>1.2</v>
      </c>
      <c r="E450">
        <v>1.8</v>
      </c>
      <c r="F450">
        <v>3.4</v>
      </c>
      <c r="G450">
        <v>2.6</v>
      </c>
      <c r="H450" s="4">
        <f t="shared" si="57"/>
        <v>4.75</v>
      </c>
      <c r="I450" s="4"/>
      <c r="J450" s="4">
        <f t="shared" si="58"/>
        <v>3.55</v>
      </c>
      <c r="K450" s="15" t="e">
        <f>NA()</f>
        <v>#N/A</v>
      </c>
      <c r="L450" s="4">
        <f t="shared" si="55"/>
        <v>3.55</v>
      </c>
      <c r="M450" s="4">
        <f t="shared" si="59"/>
        <v>1.2000000000000002</v>
      </c>
      <c r="N450" s="4"/>
      <c r="P450" s="184">
        <f t="shared" si="60"/>
        <v>39965</v>
      </c>
      <c r="Q450" s="184">
        <v>39992</v>
      </c>
      <c r="R450" s="182">
        <v>4.75</v>
      </c>
      <c r="S450" s="182">
        <f t="shared" si="61"/>
        <v>4.03</v>
      </c>
      <c r="T450" s="182">
        <f t="shared" si="62"/>
        <v>0.71999999999999975</v>
      </c>
      <c r="AF450" s="183"/>
      <c r="AI450" s="3"/>
    </row>
    <row r="451" spans="1:35" x14ac:dyDescent="0.2">
      <c r="A451" s="7">
        <f t="shared" si="54"/>
        <v>42614</v>
      </c>
      <c r="B451" s="7">
        <f t="shared" si="56"/>
        <v>42644</v>
      </c>
      <c r="C451" s="7">
        <v>42649</v>
      </c>
      <c r="D451">
        <v>1.2</v>
      </c>
      <c r="E451">
        <v>1.8</v>
      </c>
      <c r="F451">
        <v>3.4</v>
      </c>
      <c r="G451">
        <v>2.6</v>
      </c>
      <c r="H451" s="4">
        <f t="shared" si="57"/>
        <v>4.75</v>
      </c>
      <c r="I451" s="4"/>
      <c r="J451" s="4">
        <f t="shared" si="58"/>
        <v>3.55</v>
      </c>
      <c r="K451" s="15" t="e">
        <f>NA()</f>
        <v>#N/A</v>
      </c>
      <c r="L451" s="4">
        <f t="shared" si="55"/>
        <v>3.55</v>
      </c>
      <c r="M451" s="4">
        <f t="shared" si="59"/>
        <v>1.2000000000000002</v>
      </c>
      <c r="N451" s="4"/>
      <c r="P451" s="184">
        <f t="shared" si="60"/>
        <v>39965</v>
      </c>
      <c r="Q451" s="184">
        <v>39993</v>
      </c>
      <c r="R451" s="182">
        <v>4.75</v>
      </c>
      <c r="S451" s="182">
        <f t="shared" si="61"/>
        <v>4.03</v>
      </c>
      <c r="T451" s="182">
        <f t="shared" si="62"/>
        <v>0.71999999999999975</v>
      </c>
      <c r="AF451" s="183"/>
      <c r="AI451" s="3"/>
    </row>
    <row r="452" spans="1:35" x14ac:dyDescent="0.2">
      <c r="A452" s="7">
        <f t="shared" si="54"/>
        <v>42614</v>
      </c>
      <c r="B452" s="7">
        <f t="shared" si="56"/>
        <v>42644</v>
      </c>
      <c r="C452" s="7">
        <v>42650</v>
      </c>
      <c r="D452">
        <v>1.2</v>
      </c>
      <c r="E452">
        <v>1.8</v>
      </c>
      <c r="F452">
        <v>3.4</v>
      </c>
      <c r="G452">
        <v>2.6</v>
      </c>
      <c r="H452" s="4">
        <f t="shared" si="57"/>
        <v>4.75</v>
      </c>
      <c r="I452" s="4"/>
      <c r="J452" s="4">
        <f t="shared" si="58"/>
        <v>3.55</v>
      </c>
      <c r="K452" s="15" t="e">
        <f>NA()</f>
        <v>#N/A</v>
      </c>
      <c r="L452" s="4">
        <f t="shared" si="55"/>
        <v>3.55</v>
      </c>
      <c r="M452" s="4">
        <f t="shared" si="59"/>
        <v>1.2000000000000002</v>
      </c>
      <c r="N452" s="4"/>
      <c r="P452" s="184">
        <f t="shared" si="60"/>
        <v>39965</v>
      </c>
      <c r="Q452" s="184">
        <v>39994</v>
      </c>
      <c r="R452" s="182">
        <v>4.75</v>
      </c>
      <c r="S452" s="182">
        <f t="shared" si="61"/>
        <v>4.03</v>
      </c>
      <c r="T452" s="182">
        <f t="shared" si="62"/>
        <v>0.71999999999999975</v>
      </c>
      <c r="AF452" s="183"/>
      <c r="AI452" s="3"/>
    </row>
    <row r="453" spans="1:35" x14ac:dyDescent="0.2">
      <c r="A453" s="7">
        <f t="shared" si="54"/>
        <v>42614</v>
      </c>
      <c r="B453" s="7">
        <f t="shared" si="56"/>
        <v>42644</v>
      </c>
      <c r="C453" s="7">
        <v>42653</v>
      </c>
      <c r="D453">
        <v>1.2</v>
      </c>
      <c r="E453">
        <v>1.8</v>
      </c>
      <c r="F453">
        <v>3.4</v>
      </c>
      <c r="G453">
        <v>2.6</v>
      </c>
      <c r="H453" s="4">
        <f t="shared" si="57"/>
        <v>4.75</v>
      </c>
      <c r="I453" s="4"/>
      <c r="J453" s="4">
        <f t="shared" si="58"/>
        <v>3.55</v>
      </c>
      <c r="K453" s="15" t="e">
        <f>NA()</f>
        <v>#N/A</v>
      </c>
      <c r="L453" s="4">
        <f t="shared" si="55"/>
        <v>3.55</v>
      </c>
      <c r="M453" s="4">
        <f t="shared" si="59"/>
        <v>1.2000000000000002</v>
      </c>
      <c r="N453" s="4"/>
      <c r="P453" s="184">
        <f t="shared" si="60"/>
        <v>39995</v>
      </c>
      <c r="Q453" s="184">
        <v>39995</v>
      </c>
      <c r="R453" s="182">
        <v>4.75</v>
      </c>
      <c r="S453" s="182">
        <f t="shared" si="61"/>
        <v>4.0999999999999996</v>
      </c>
      <c r="T453" s="182">
        <f t="shared" si="62"/>
        <v>0.65000000000000036</v>
      </c>
      <c r="AF453" s="183"/>
      <c r="AI453" s="3"/>
    </row>
    <row r="454" spans="1:35" x14ac:dyDescent="0.2">
      <c r="A454" s="7">
        <f t="shared" si="54"/>
        <v>42614</v>
      </c>
      <c r="B454" s="7">
        <f t="shared" si="56"/>
        <v>42644</v>
      </c>
      <c r="C454" s="7">
        <v>42654</v>
      </c>
      <c r="D454">
        <v>1.2</v>
      </c>
      <c r="E454">
        <v>1.8</v>
      </c>
      <c r="F454">
        <v>3.4</v>
      </c>
      <c r="G454">
        <v>2.6</v>
      </c>
      <c r="H454" s="4">
        <f t="shared" si="57"/>
        <v>4.75</v>
      </c>
      <c r="I454" s="4"/>
      <c r="J454" s="4">
        <f t="shared" si="58"/>
        <v>3.55</v>
      </c>
      <c r="K454" s="15" t="e">
        <f>NA()</f>
        <v>#N/A</v>
      </c>
      <c r="L454" s="4">
        <f t="shared" si="55"/>
        <v>3.55</v>
      </c>
      <c r="M454" s="4">
        <f t="shared" si="59"/>
        <v>1.2000000000000002</v>
      </c>
      <c r="N454" s="4"/>
      <c r="P454" s="184">
        <f t="shared" si="60"/>
        <v>39995</v>
      </c>
      <c r="Q454" s="184">
        <v>39996</v>
      </c>
      <c r="R454" s="182">
        <v>4.75</v>
      </c>
      <c r="S454" s="182">
        <f t="shared" si="61"/>
        <v>4.0999999999999996</v>
      </c>
      <c r="T454" s="182">
        <f t="shared" si="62"/>
        <v>0.65000000000000036</v>
      </c>
      <c r="AF454" s="183"/>
      <c r="AI454" s="3"/>
    </row>
    <row r="455" spans="1:35" x14ac:dyDescent="0.2">
      <c r="A455" s="7">
        <f t="shared" ref="A455:A518" si="63">DATE(YEAR(B455),MONTH(B455)-1,1)</f>
        <v>42614</v>
      </c>
      <c r="B455" s="7">
        <f t="shared" si="56"/>
        <v>42644</v>
      </c>
      <c r="C455" s="7">
        <v>42655</v>
      </c>
      <c r="D455">
        <v>1.2</v>
      </c>
      <c r="E455">
        <v>1.8</v>
      </c>
      <c r="F455">
        <v>3.4</v>
      </c>
      <c r="G455">
        <v>2.6</v>
      </c>
      <c r="H455" s="4">
        <f t="shared" si="57"/>
        <v>4.75</v>
      </c>
      <c r="I455" s="4"/>
      <c r="J455" s="4">
        <f t="shared" si="58"/>
        <v>3.55</v>
      </c>
      <c r="K455" s="15" t="e">
        <f>NA()</f>
        <v>#N/A</v>
      </c>
      <c r="L455" s="4">
        <f t="shared" ref="L455:L518" si="64">INDEX($Y:$Y,MATCH($B455,$V:$V,0))</f>
        <v>3.55</v>
      </c>
      <c r="M455" s="4">
        <f t="shared" si="59"/>
        <v>1.2000000000000002</v>
      </c>
      <c r="N455" s="4"/>
      <c r="P455" s="184">
        <f t="shared" si="60"/>
        <v>39995</v>
      </c>
      <c r="Q455" s="184">
        <v>39997</v>
      </c>
      <c r="R455" s="182">
        <v>4.75</v>
      </c>
      <c r="S455" s="182">
        <f t="shared" si="61"/>
        <v>4.0999999999999996</v>
      </c>
      <c r="T455" s="182">
        <f t="shared" si="62"/>
        <v>0.65000000000000036</v>
      </c>
      <c r="AF455" s="183"/>
      <c r="AI455" s="3"/>
    </row>
    <row r="456" spans="1:35" x14ac:dyDescent="0.2">
      <c r="A456" s="7">
        <f t="shared" si="63"/>
        <v>42614</v>
      </c>
      <c r="B456" s="7">
        <f t="shared" ref="B456:B519" si="65">DATE(YEAR(C456),MONTH(C456),1)</f>
        <v>42644</v>
      </c>
      <c r="C456" s="7">
        <v>42656</v>
      </c>
      <c r="D456">
        <v>1.2</v>
      </c>
      <c r="E456">
        <v>1.8</v>
      </c>
      <c r="F456">
        <v>3.4</v>
      </c>
      <c r="G456">
        <v>2.6</v>
      </c>
      <c r="H456" s="4">
        <f t="shared" ref="H456:H519" si="66">INDEX($R:$R,MATCH($C456,$Q:$Q,0))</f>
        <v>4.75</v>
      </c>
      <c r="I456" s="4"/>
      <c r="J456" s="4">
        <f t="shared" ref="J456:J519" si="67">H456-D456</f>
        <v>3.55</v>
      </c>
      <c r="K456" s="15" t="e">
        <f>NA()</f>
        <v>#N/A</v>
      </c>
      <c r="L456" s="4">
        <f t="shared" si="64"/>
        <v>3.55</v>
      </c>
      <c r="M456" s="4">
        <f t="shared" ref="M456:M519" si="68">H456-L456</f>
        <v>1.2000000000000002</v>
      </c>
      <c r="N456" s="4"/>
      <c r="P456" s="184">
        <f t="shared" ref="P456:P519" si="69">DATE(YEAR(Q456),MONTH(Q456),1)</f>
        <v>39995</v>
      </c>
      <c r="Q456" s="184">
        <v>39998</v>
      </c>
      <c r="R456" s="182">
        <v>4.75</v>
      </c>
      <c r="S456" s="182">
        <f t="shared" ref="S456:S519" si="70">INDEX($Y:$Y,MATCH($P456,$V:$V,0))</f>
        <v>4.0999999999999996</v>
      </c>
      <c r="T456" s="182">
        <f t="shared" ref="T456:T519" si="71">R456-S456</f>
        <v>0.65000000000000036</v>
      </c>
      <c r="AF456" s="183"/>
      <c r="AI456" s="3"/>
    </row>
    <row r="457" spans="1:35" x14ac:dyDescent="0.2">
      <c r="A457" s="7">
        <f t="shared" si="63"/>
        <v>42614</v>
      </c>
      <c r="B457" s="7">
        <f t="shared" si="65"/>
        <v>42644</v>
      </c>
      <c r="C457" s="7">
        <v>42657</v>
      </c>
      <c r="D457">
        <v>1.2</v>
      </c>
      <c r="E457">
        <v>1.8</v>
      </c>
      <c r="F457">
        <v>3.4</v>
      </c>
      <c r="G457">
        <v>2.6</v>
      </c>
      <c r="H457" s="4">
        <f t="shared" si="66"/>
        <v>4.75</v>
      </c>
      <c r="I457" s="4"/>
      <c r="J457" s="4">
        <f t="shared" si="67"/>
        <v>3.55</v>
      </c>
      <c r="K457" s="15" t="e">
        <f>NA()</f>
        <v>#N/A</v>
      </c>
      <c r="L457" s="4">
        <f t="shared" si="64"/>
        <v>3.55</v>
      </c>
      <c r="M457" s="4">
        <f t="shared" si="68"/>
        <v>1.2000000000000002</v>
      </c>
      <c r="N457" s="4"/>
      <c r="P457" s="184">
        <f t="shared" si="69"/>
        <v>39995</v>
      </c>
      <c r="Q457" s="184">
        <v>39999</v>
      </c>
      <c r="R457" s="182">
        <v>4.75</v>
      </c>
      <c r="S457" s="182">
        <f t="shared" si="70"/>
        <v>4.0999999999999996</v>
      </c>
      <c r="T457" s="182">
        <f t="shared" si="71"/>
        <v>0.65000000000000036</v>
      </c>
      <c r="AF457" s="183"/>
      <c r="AI457" s="3"/>
    </row>
    <row r="458" spans="1:35" x14ac:dyDescent="0.2">
      <c r="A458" s="7">
        <f t="shared" si="63"/>
        <v>42614</v>
      </c>
      <c r="B458" s="7">
        <f t="shared" si="65"/>
        <v>42644</v>
      </c>
      <c r="C458" s="7">
        <v>42660</v>
      </c>
      <c r="D458">
        <v>1.2</v>
      </c>
      <c r="E458">
        <v>1.8</v>
      </c>
      <c r="F458">
        <v>3.4</v>
      </c>
      <c r="G458">
        <v>2.6</v>
      </c>
      <c r="H458" s="4">
        <f t="shared" si="66"/>
        <v>4.75</v>
      </c>
      <c r="I458" s="4"/>
      <c r="J458" s="4">
        <f t="shared" si="67"/>
        <v>3.55</v>
      </c>
      <c r="K458" s="15" t="e">
        <f>NA()</f>
        <v>#N/A</v>
      </c>
      <c r="L458" s="4">
        <f t="shared" si="64"/>
        <v>3.55</v>
      </c>
      <c r="M458" s="4">
        <f t="shared" si="68"/>
        <v>1.2000000000000002</v>
      </c>
      <c r="N458" s="4"/>
      <c r="P458" s="184">
        <f t="shared" si="69"/>
        <v>39995</v>
      </c>
      <c r="Q458" s="184">
        <v>40000</v>
      </c>
      <c r="R458" s="182">
        <v>4.75</v>
      </c>
      <c r="S458" s="182">
        <f t="shared" si="70"/>
        <v>4.0999999999999996</v>
      </c>
      <c r="T458" s="182">
        <f t="shared" si="71"/>
        <v>0.65000000000000036</v>
      </c>
      <c r="AF458" s="183"/>
      <c r="AI458" s="3"/>
    </row>
    <row r="459" spans="1:35" x14ac:dyDescent="0.2">
      <c r="A459" s="7">
        <f t="shared" si="63"/>
        <v>42614</v>
      </c>
      <c r="B459" s="7">
        <f t="shared" si="65"/>
        <v>42644</v>
      </c>
      <c r="C459" s="7">
        <v>42661</v>
      </c>
      <c r="D459">
        <v>1.2</v>
      </c>
      <c r="E459">
        <v>1.8</v>
      </c>
      <c r="F459">
        <v>3.4</v>
      </c>
      <c r="G459">
        <v>2.6</v>
      </c>
      <c r="H459" s="4">
        <f t="shared" si="66"/>
        <v>4.75</v>
      </c>
      <c r="I459" s="4"/>
      <c r="J459" s="4">
        <f t="shared" si="67"/>
        <v>3.55</v>
      </c>
      <c r="K459" s="15" t="e">
        <f>NA()</f>
        <v>#N/A</v>
      </c>
      <c r="L459" s="4">
        <f t="shared" si="64"/>
        <v>3.55</v>
      </c>
      <c r="M459" s="4">
        <f t="shared" si="68"/>
        <v>1.2000000000000002</v>
      </c>
      <c r="N459" s="4"/>
      <c r="P459" s="184">
        <f t="shared" si="69"/>
        <v>39995</v>
      </c>
      <c r="Q459" s="184">
        <v>40001</v>
      </c>
      <c r="R459" s="182">
        <v>4.75</v>
      </c>
      <c r="S459" s="182">
        <f t="shared" si="70"/>
        <v>4.0999999999999996</v>
      </c>
      <c r="T459" s="182">
        <f t="shared" si="71"/>
        <v>0.65000000000000036</v>
      </c>
      <c r="AF459" s="183"/>
      <c r="AI459" s="3"/>
    </row>
    <row r="460" spans="1:35" x14ac:dyDescent="0.2">
      <c r="A460" s="7">
        <f t="shared" si="63"/>
        <v>42614</v>
      </c>
      <c r="B460" s="7">
        <f t="shared" si="65"/>
        <v>42644</v>
      </c>
      <c r="C460" s="7">
        <v>42662</v>
      </c>
      <c r="D460">
        <v>1.2</v>
      </c>
      <c r="E460">
        <v>1.8</v>
      </c>
      <c r="F460">
        <v>3.4</v>
      </c>
      <c r="G460">
        <v>2.6</v>
      </c>
      <c r="H460" s="4">
        <f t="shared" si="66"/>
        <v>4.75</v>
      </c>
      <c r="I460" s="4"/>
      <c r="J460" s="4">
        <f t="shared" si="67"/>
        <v>3.55</v>
      </c>
      <c r="K460" s="15" t="e">
        <f>NA()</f>
        <v>#N/A</v>
      </c>
      <c r="L460" s="4">
        <f t="shared" si="64"/>
        <v>3.55</v>
      </c>
      <c r="M460" s="4">
        <f t="shared" si="68"/>
        <v>1.2000000000000002</v>
      </c>
      <c r="N460" s="4"/>
      <c r="P460" s="184">
        <f t="shared" si="69"/>
        <v>39995</v>
      </c>
      <c r="Q460" s="184">
        <v>40002</v>
      </c>
      <c r="R460" s="182">
        <v>4.75</v>
      </c>
      <c r="S460" s="182">
        <f t="shared" si="70"/>
        <v>4.0999999999999996</v>
      </c>
      <c r="T460" s="182">
        <f t="shared" si="71"/>
        <v>0.65000000000000036</v>
      </c>
      <c r="AF460" s="183"/>
      <c r="AI460" s="3"/>
    </row>
    <row r="461" spans="1:35" x14ac:dyDescent="0.2">
      <c r="A461" s="7">
        <f t="shared" si="63"/>
        <v>42614</v>
      </c>
      <c r="B461" s="7">
        <f t="shared" si="65"/>
        <v>42644</v>
      </c>
      <c r="C461" s="7">
        <v>42663</v>
      </c>
      <c r="D461">
        <v>1.2</v>
      </c>
      <c r="E461">
        <v>1.8</v>
      </c>
      <c r="F461">
        <v>3.4</v>
      </c>
      <c r="G461">
        <v>2.6</v>
      </c>
      <c r="H461" s="4">
        <f t="shared" si="66"/>
        <v>4.75</v>
      </c>
      <c r="I461" s="4"/>
      <c r="J461" s="4">
        <f t="shared" si="67"/>
        <v>3.55</v>
      </c>
      <c r="K461" s="15" t="e">
        <f>NA()</f>
        <v>#N/A</v>
      </c>
      <c r="L461" s="4">
        <f t="shared" si="64"/>
        <v>3.55</v>
      </c>
      <c r="M461" s="4">
        <f t="shared" si="68"/>
        <v>1.2000000000000002</v>
      </c>
      <c r="N461" s="4"/>
      <c r="P461" s="184">
        <f t="shared" si="69"/>
        <v>39995</v>
      </c>
      <c r="Q461" s="184">
        <v>40003</v>
      </c>
      <c r="R461" s="182">
        <v>4.75</v>
      </c>
      <c r="S461" s="182">
        <f t="shared" si="70"/>
        <v>4.0999999999999996</v>
      </c>
      <c r="T461" s="182">
        <f t="shared" si="71"/>
        <v>0.65000000000000036</v>
      </c>
      <c r="AF461" s="183"/>
      <c r="AI461" s="3"/>
    </row>
    <row r="462" spans="1:35" x14ac:dyDescent="0.2">
      <c r="A462" s="7">
        <f t="shared" si="63"/>
        <v>42614</v>
      </c>
      <c r="B462" s="7">
        <f t="shared" si="65"/>
        <v>42644</v>
      </c>
      <c r="C462" s="7">
        <v>42664</v>
      </c>
      <c r="D462">
        <v>1.2</v>
      </c>
      <c r="E462">
        <v>1.8</v>
      </c>
      <c r="F462">
        <v>3.4</v>
      </c>
      <c r="G462">
        <v>2.6</v>
      </c>
      <c r="H462" s="4">
        <f t="shared" si="66"/>
        <v>4.75</v>
      </c>
      <c r="I462" s="4"/>
      <c r="J462" s="4">
        <f t="shared" si="67"/>
        <v>3.55</v>
      </c>
      <c r="K462" s="15" t="e">
        <f>NA()</f>
        <v>#N/A</v>
      </c>
      <c r="L462" s="4">
        <f t="shared" si="64"/>
        <v>3.55</v>
      </c>
      <c r="M462" s="4">
        <f t="shared" si="68"/>
        <v>1.2000000000000002</v>
      </c>
      <c r="N462" s="4"/>
      <c r="P462" s="184">
        <f t="shared" si="69"/>
        <v>39995</v>
      </c>
      <c r="Q462" s="184">
        <v>40004</v>
      </c>
      <c r="R462" s="182">
        <v>4.75</v>
      </c>
      <c r="S462" s="182">
        <f t="shared" si="70"/>
        <v>4.0999999999999996</v>
      </c>
      <c r="T462" s="182">
        <f t="shared" si="71"/>
        <v>0.65000000000000036</v>
      </c>
      <c r="AF462" s="183"/>
      <c r="AI462" s="3"/>
    </row>
    <row r="463" spans="1:35" x14ac:dyDescent="0.2">
      <c r="A463" s="7">
        <f t="shared" si="63"/>
        <v>42614</v>
      </c>
      <c r="B463" s="7">
        <f t="shared" si="65"/>
        <v>42644</v>
      </c>
      <c r="C463" s="7">
        <v>42667</v>
      </c>
      <c r="D463">
        <v>1.2</v>
      </c>
      <c r="E463">
        <v>1.8</v>
      </c>
      <c r="F463">
        <v>3.4</v>
      </c>
      <c r="G463">
        <v>2.6</v>
      </c>
      <c r="H463" s="4">
        <f t="shared" si="66"/>
        <v>4.75</v>
      </c>
      <c r="I463" s="4"/>
      <c r="J463" s="4">
        <f t="shared" si="67"/>
        <v>3.55</v>
      </c>
      <c r="K463" s="15" t="e">
        <f>NA()</f>
        <v>#N/A</v>
      </c>
      <c r="L463" s="4">
        <f t="shared" si="64"/>
        <v>3.55</v>
      </c>
      <c r="M463" s="4">
        <f t="shared" si="68"/>
        <v>1.2000000000000002</v>
      </c>
      <c r="N463" s="4"/>
      <c r="P463" s="184">
        <f t="shared" si="69"/>
        <v>39995</v>
      </c>
      <c r="Q463" s="184">
        <v>40005</v>
      </c>
      <c r="R463" s="182">
        <v>4.75</v>
      </c>
      <c r="S463" s="182">
        <f t="shared" si="70"/>
        <v>4.0999999999999996</v>
      </c>
      <c r="T463" s="182">
        <f t="shared" si="71"/>
        <v>0.65000000000000036</v>
      </c>
      <c r="AF463" s="183"/>
      <c r="AI463" s="3"/>
    </row>
    <row r="464" spans="1:35" x14ac:dyDescent="0.2">
      <c r="A464" s="7">
        <f t="shared" si="63"/>
        <v>42614</v>
      </c>
      <c r="B464" s="7">
        <f t="shared" si="65"/>
        <v>42644</v>
      </c>
      <c r="C464" s="7">
        <v>42668</v>
      </c>
      <c r="D464">
        <v>1.2</v>
      </c>
      <c r="E464">
        <v>1.8</v>
      </c>
      <c r="F464">
        <v>3.4</v>
      </c>
      <c r="G464">
        <v>2.6</v>
      </c>
      <c r="H464" s="4">
        <f t="shared" si="66"/>
        <v>4.75</v>
      </c>
      <c r="I464" s="4"/>
      <c r="J464" s="4">
        <f t="shared" si="67"/>
        <v>3.55</v>
      </c>
      <c r="K464" s="15" t="e">
        <f>NA()</f>
        <v>#N/A</v>
      </c>
      <c r="L464" s="4">
        <f t="shared" si="64"/>
        <v>3.55</v>
      </c>
      <c r="M464" s="4">
        <f t="shared" si="68"/>
        <v>1.2000000000000002</v>
      </c>
      <c r="N464" s="4"/>
      <c r="P464" s="184">
        <f t="shared" si="69"/>
        <v>39995</v>
      </c>
      <c r="Q464" s="184">
        <v>40006</v>
      </c>
      <c r="R464" s="182">
        <v>4.75</v>
      </c>
      <c r="S464" s="182">
        <f t="shared" si="70"/>
        <v>4.0999999999999996</v>
      </c>
      <c r="T464" s="182">
        <f t="shared" si="71"/>
        <v>0.65000000000000036</v>
      </c>
      <c r="AF464" s="183"/>
      <c r="AI464" s="3"/>
    </row>
    <row r="465" spans="1:35" x14ac:dyDescent="0.2">
      <c r="A465" s="7">
        <f t="shared" si="63"/>
        <v>42614</v>
      </c>
      <c r="B465" s="7">
        <f t="shared" si="65"/>
        <v>42644</v>
      </c>
      <c r="C465" s="7">
        <v>42669</v>
      </c>
      <c r="D465">
        <v>1.2</v>
      </c>
      <c r="E465">
        <v>1.8</v>
      </c>
      <c r="F465">
        <v>3.4</v>
      </c>
      <c r="G465">
        <v>2.6</v>
      </c>
      <c r="H465" s="4">
        <f t="shared" si="66"/>
        <v>4.75</v>
      </c>
      <c r="I465" s="4"/>
      <c r="J465" s="4">
        <f t="shared" si="67"/>
        <v>3.55</v>
      </c>
      <c r="K465" s="15" t="e">
        <f>NA()</f>
        <v>#N/A</v>
      </c>
      <c r="L465" s="4">
        <f t="shared" si="64"/>
        <v>3.55</v>
      </c>
      <c r="M465" s="4">
        <f t="shared" si="68"/>
        <v>1.2000000000000002</v>
      </c>
      <c r="N465" s="4"/>
      <c r="P465" s="184">
        <f t="shared" si="69"/>
        <v>39995</v>
      </c>
      <c r="Q465" s="184">
        <v>40007</v>
      </c>
      <c r="R465" s="182">
        <v>4.75</v>
      </c>
      <c r="S465" s="182">
        <f t="shared" si="70"/>
        <v>4.0999999999999996</v>
      </c>
      <c r="T465" s="182">
        <f t="shared" si="71"/>
        <v>0.65000000000000036</v>
      </c>
      <c r="AF465" s="183"/>
      <c r="AI465" s="3"/>
    </row>
    <row r="466" spans="1:35" x14ac:dyDescent="0.2">
      <c r="A466" s="7">
        <f t="shared" si="63"/>
        <v>42614</v>
      </c>
      <c r="B466" s="7">
        <f t="shared" si="65"/>
        <v>42644</v>
      </c>
      <c r="C466" s="7">
        <v>42670</v>
      </c>
      <c r="D466">
        <v>1.2</v>
      </c>
      <c r="E466">
        <v>1.8</v>
      </c>
      <c r="F466">
        <v>3.4</v>
      </c>
      <c r="G466">
        <v>2.6</v>
      </c>
      <c r="H466" s="4">
        <f t="shared" si="66"/>
        <v>4.75</v>
      </c>
      <c r="I466" s="4"/>
      <c r="J466" s="4">
        <f t="shared" si="67"/>
        <v>3.55</v>
      </c>
      <c r="K466" s="15" t="e">
        <f>NA()</f>
        <v>#N/A</v>
      </c>
      <c r="L466" s="4">
        <f t="shared" si="64"/>
        <v>3.55</v>
      </c>
      <c r="M466" s="4">
        <f t="shared" si="68"/>
        <v>1.2000000000000002</v>
      </c>
      <c r="N466" s="4"/>
      <c r="P466" s="184">
        <f t="shared" si="69"/>
        <v>39995</v>
      </c>
      <c r="Q466" s="184">
        <v>40008</v>
      </c>
      <c r="R466" s="182">
        <v>4.75</v>
      </c>
      <c r="S466" s="182">
        <f t="shared" si="70"/>
        <v>4.0999999999999996</v>
      </c>
      <c r="T466" s="182">
        <f t="shared" si="71"/>
        <v>0.65000000000000036</v>
      </c>
      <c r="AF466" s="183"/>
      <c r="AI466" s="3"/>
    </row>
    <row r="467" spans="1:35" x14ac:dyDescent="0.2">
      <c r="A467" s="7">
        <f t="shared" si="63"/>
        <v>42614</v>
      </c>
      <c r="B467" s="7">
        <f t="shared" si="65"/>
        <v>42644</v>
      </c>
      <c r="C467" s="7">
        <v>42671</v>
      </c>
      <c r="D467">
        <v>1.2</v>
      </c>
      <c r="E467">
        <v>1.8</v>
      </c>
      <c r="F467">
        <v>3.4</v>
      </c>
      <c r="G467">
        <v>2.6</v>
      </c>
      <c r="H467" s="4">
        <f t="shared" si="66"/>
        <v>4.75</v>
      </c>
      <c r="I467" s="4"/>
      <c r="J467" s="4">
        <f t="shared" si="67"/>
        <v>3.55</v>
      </c>
      <c r="K467" s="15" t="e">
        <f>NA()</f>
        <v>#N/A</v>
      </c>
      <c r="L467" s="4">
        <f t="shared" si="64"/>
        <v>3.55</v>
      </c>
      <c r="M467" s="4">
        <f t="shared" si="68"/>
        <v>1.2000000000000002</v>
      </c>
      <c r="N467" s="4"/>
      <c r="P467" s="184">
        <f t="shared" si="69"/>
        <v>39995</v>
      </c>
      <c r="Q467" s="184">
        <v>40009</v>
      </c>
      <c r="R467" s="182">
        <v>4.75</v>
      </c>
      <c r="S467" s="182">
        <f t="shared" si="70"/>
        <v>4.0999999999999996</v>
      </c>
      <c r="T467" s="182">
        <f t="shared" si="71"/>
        <v>0.65000000000000036</v>
      </c>
      <c r="AF467" s="183"/>
      <c r="AI467" s="3"/>
    </row>
    <row r="468" spans="1:35" x14ac:dyDescent="0.2">
      <c r="A468" s="7">
        <f t="shared" si="63"/>
        <v>42614</v>
      </c>
      <c r="B468" s="7">
        <f t="shared" si="65"/>
        <v>42644</v>
      </c>
      <c r="C468" s="7">
        <v>42674</v>
      </c>
      <c r="D468">
        <v>1.2</v>
      </c>
      <c r="E468">
        <v>1.8</v>
      </c>
      <c r="F468">
        <v>3.4</v>
      </c>
      <c r="G468">
        <v>2.6</v>
      </c>
      <c r="H468" s="4">
        <f t="shared" si="66"/>
        <v>4.75</v>
      </c>
      <c r="I468" s="4"/>
      <c r="J468" s="4">
        <f t="shared" si="67"/>
        <v>3.55</v>
      </c>
      <c r="K468" s="15" t="e">
        <f>NA()</f>
        <v>#N/A</v>
      </c>
      <c r="L468" s="4">
        <f t="shared" si="64"/>
        <v>3.55</v>
      </c>
      <c r="M468" s="4">
        <f t="shared" si="68"/>
        <v>1.2000000000000002</v>
      </c>
      <c r="N468" s="4"/>
      <c r="P468" s="184">
        <f t="shared" si="69"/>
        <v>39995</v>
      </c>
      <c r="Q468" s="184">
        <v>40010</v>
      </c>
      <c r="R468" s="182">
        <v>4.75</v>
      </c>
      <c r="S468" s="182">
        <f t="shared" si="70"/>
        <v>4.0999999999999996</v>
      </c>
      <c r="T468" s="182">
        <f t="shared" si="71"/>
        <v>0.65000000000000036</v>
      </c>
      <c r="AF468" s="183"/>
      <c r="AI468" s="3"/>
    </row>
    <row r="469" spans="1:35" x14ac:dyDescent="0.2">
      <c r="A469" s="7">
        <f t="shared" si="63"/>
        <v>42644</v>
      </c>
      <c r="B469" s="7">
        <f t="shared" si="65"/>
        <v>42675</v>
      </c>
      <c r="C469" s="7">
        <v>42675</v>
      </c>
      <c r="D469">
        <v>0.79</v>
      </c>
      <c r="E469">
        <v>1.8</v>
      </c>
      <c r="F469">
        <v>3.4</v>
      </c>
      <c r="G469">
        <v>2.6</v>
      </c>
      <c r="H469" s="4">
        <f t="shared" si="66"/>
        <v>4.75</v>
      </c>
      <c r="I469" s="4"/>
      <c r="J469" s="4">
        <f t="shared" si="67"/>
        <v>3.96</v>
      </c>
      <c r="K469" s="15" t="e">
        <f>NA()</f>
        <v>#N/A</v>
      </c>
      <c r="L469" s="4">
        <f t="shared" si="64"/>
        <v>3.96</v>
      </c>
      <c r="M469" s="4">
        <f t="shared" si="68"/>
        <v>0.79</v>
      </c>
      <c r="N469" s="4"/>
      <c r="P469" s="184">
        <f t="shared" si="69"/>
        <v>39995</v>
      </c>
      <c r="Q469" s="184">
        <v>40011</v>
      </c>
      <c r="R469" s="182">
        <v>4.5</v>
      </c>
      <c r="S469" s="182">
        <f t="shared" si="70"/>
        <v>4.0999999999999996</v>
      </c>
      <c r="T469" s="182">
        <f t="shared" si="71"/>
        <v>0.40000000000000036</v>
      </c>
      <c r="AF469" s="183"/>
      <c r="AI469" s="3"/>
    </row>
    <row r="470" spans="1:35" x14ac:dyDescent="0.2">
      <c r="A470" s="7">
        <f t="shared" si="63"/>
        <v>42644</v>
      </c>
      <c r="B470" s="7">
        <f t="shared" si="65"/>
        <v>42675</v>
      </c>
      <c r="C470" s="7">
        <v>42677</v>
      </c>
      <c r="D470">
        <v>0.79</v>
      </c>
      <c r="E470">
        <v>1.8</v>
      </c>
      <c r="F470">
        <v>3.4</v>
      </c>
      <c r="G470">
        <v>2.6</v>
      </c>
      <c r="H470" s="4">
        <f t="shared" si="66"/>
        <v>4.75</v>
      </c>
      <c r="I470" s="4"/>
      <c r="J470" s="4">
        <f t="shared" si="67"/>
        <v>3.96</v>
      </c>
      <c r="K470" s="15" t="e">
        <f>NA()</f>
        <v>#N/A</v>
      </c>
      <c r="L470" s="4">
        <f t="shared" si="64"/>
        <v>3.96</v>
      </c>
      <c r="M470" s="4">
        <f t="shared" si="68"/>
        <v>0.79</v>
      </c>
      <c r="N470" s="4"/>
      <c r="P470" s="184">
        <f t="shared" si="69"/>
        <v>39995</v>
      </c>
      <c r="Q470" s="184">
        <v>40012</v>
      </c>
      <c r="R470" s="182">
        <v>4.5</v>
      </c>
      <c r="S470" s="182">
        <f t="shared" si="70"/>
        <v>4.0999999999999996</v>
      </c>
      <c r="T470" s="182">
        <f t="shared" si="71"/>
        <v>0.40000000000000036</v>
      </c>
      <c r="AF470" s="183"/>
      <c r="AI470" s="3"/>
    </row>
    <row r="471" spans="1:35" x14ac:dyDescent="0.2">
      <c r="A471" s="7">
        <f t="shared" si="63"/>
        <v>42644</v>
      </c>
      <c r="B471" s="7">
        <f t="shared" si="65"/>
        <v>42675</v>
      </c>
      <c r="C471" s="7">
        <v>42678</v>
      </c>
      <c r="D471">
        <v>0.79</v>
      </c>
      <c r="E471">
        <v>1.8</v>
      </c>
      <c r="F471">
        <v>3.4</v>
      </c>
      <c r="G471">
        <v>2.6</v>
      </c>
      <c r="H471" s="4">
        <f t="shared" si="66"/>
        <v>4.75</v>
      </c>
      <c r="I471" s="4"/>
      <c r="J471" s="4">
        <f t="shared" si="67"/>
        <v>3.96</v>
      </c>
      <c r="K471" s="15" t="e">
        <f>NA()</f>
        <v>#N/A</v>
      </c>
      <c r="L471" s="4">
        <f t="shared" si="64"/>
        <v>3.96</v>
      </c>
      <c r="M471" s="4">
        <f t="shared" si="68"/>
        <v>0.79</v>
      </c>
      <c r="N471" s="4"/>
      <c r="P471" s="184">
        <f t="shared" si="69"/>
        <v>39995</v>
      </c>
      <c r="Q471" s="184">
        <v>40013</v>
      </c>
      <c r="R471" s="182">
        <v>4.5</v>
      </c>
      <c r="S471" s="182">
        <f t="shared" si="70"/>
        <v>4.0999999999999996</v>
      </c>
      <c r="T471" s="182">
        <f t="shared" si="71"/>
        <v>0.40000000000000036</v>
      </c>
      <c r="AF471" s="183"/>
      <c r="AI471" s="3"/>
    </row>
    <row r="472" spans="1:35" x14ac:dyDescent="0.2">
      <c r="A472" s="7">
        <f t="shared" si="63"/>
        <v>42644</v>
      </c>
      <c r="B472" s="7">
        <f t="shared" si="65"/>
        <v>42675</v>
      </c>
      <c r="C472" s="7">
        <v>42681</v>
      </c>
      <c r="D472">
        <v>0.79</v>
      </c>
      <c r="E472">
        <v>1.8</v>
      </c>
      <c r="F472">
        <v>3.4</v>
      </c>
      <c r="G472">
        <v>2.6</v>
      </c>
      <c r="H472" s="4">
        <f t="shared" si="66"/>
        <v>4.75</v>
      </c>
      <c r="I472" s="4"/>
      <c r="J472" s="4">
        <f t="shared" si="67"/>
        <v>3.96</v>
      </c>
      <c r="K472" s="15" t="e">
        <f>NA()</f>
        <v>#N/A</v>
      </c>
      <c r="L472" s="4">
        <f t="shared" si="64"/>
        <v>3.96</v>
      </c>
      <c r="M472" s="4">
        <f t="shared" si="68"/>
        <v>0.79</v>
      </c>
      <c r="N472" s="4"/>
      <c r="P472" s="184">
        <f t="shared" si="69"/>
        <v>39995</v>
      </c>
      <c r="Q472" s="184">
        <v>40014</v>
      </c>
      <c r="R472" s="182">
        <v>4.5</v>
      </c>
      <c r="S472" s="182">
        <f t="shared" si="70"/>
        <v>4.0999999999999996</v>
      </c>
      <c r="T472" s="182">
        <f t="shared" si="71"/>
        <v>0.40000000000000036</v>
      </c>
      <c r="AF472" s="183"/>
      <c r="AI472" s="3"/>
    </row>
    <row r="473" spans="1:35" x14ac:dyDescent="0.2">
      <c r="A473" s="7">
        <f t="shared" si="63"/>
        <v>42644</v>
      </c>
      <c r="B473" s="7">
        <f t="shared" si="65"/>
        <v>42675</v>
      </c>
      <c r="C473" s="7">
        <v>42682</v>
      </c>
      <c r="D473">
        <v>0.79</v>
      </c>
      <c r="E473">
        <v>1.8</v>
      </c>
      <c r="F473">
        <v>3.4</v>
      </c>
      <c r="G473">
        <v>2.6</v>
      </c>
      <c r="H473" s="4">
        <f t="shared" si="66"/>
        <v>4.75</v>
      </c>
      <c r="I473" s="4"/>
      <c r="J473" s="4">
        <f t="shared" si="67"/>
        <v>3.96</v>
      </c>
      <c r="K473" s="15" t="e">
        <f>NA()</f>
        <v>#N/A</v>
      </c>
      <c r="L473" s="4">
        <f t="shared" si="64"/>
        <v>3.96</v>
      </c>
      <c r="M473" s="4">
        <f t="shared" si="68"/>
        <v>0.79</v>
      </c>
      <c r="N473" s="4"/>
      <c r="P473" s="184">
        <f t="shared" si="69"/>
        <v>39995</v>
      </c>
      <c r="Q473" s="184">
        <v>40015</v>
      </c>
      <c r="R473" s="182">
        <v>4.5</v>
      </c>
      <c r="S473" s="182">
        <f t="shared" si="70"/>
        <v>4.0999999999999996</v>
      </c>
      <c r="T473" s="182">
        <f t="shared" si="71"/>
        <v>0.40000000000000036</v>
      </c>
      <c r="AF473" s="183"/>
      <c r="AI473" s="3"/>
    </row>
    <row r="474" spans="1:35" x14ac:dyDescent="0.2">
      <c r="A474" s="7">
        <f t="shared" si="63"/>
        <v>42644</v>
      </c>
      <c r="B474" s="7">
        <f t="shared" si="65"/>
        <v>42675</v>
      </c>
      <c r="C474" s="7">
        <v>42683</v>
      </c>
      <c r="D474">
        <v>0.79</v>
      </c>
      <c r="E474">
        <v>1.8</v>
      </c>
      <c r="F474">
        <v>3.4</v>
      </c>
      <c r="G474">
        <v>2.6</v>
      </c>
      <c r="H474" s="4">
        <f t="shared" si="66"/>
        <v>4.75</v>
      </c>
      <c r="I474" s="4"/>
      <c r="J474" s="4">
        <f t="shared" si="67"/>
        <v>3.96</v>
      </c>
      <c r="K474" s="15" t="e">
        <f>NA()</f>
        <v>#N/A</v>
      </c>
      <c r="L474" s="4">
        <f t="shared" si="64"/>
        <v>3.96</v>
      </c>
      <c r="M474" s="4">
        <f t="shared" si="68"/>
        <v>0.79</v>
      </c>
      <c r="N474" s="4"/>
      <c r="P474" s="184">
        <f t="shared" si="69"/>
        <v>39995</v>
      </c>
      <c r="Q474" s="184">
        <v>40016</v>
      </c>
      <c r="R474" s="182">
        <v>4.5</v>
      </c>
      <c r="S474" s="182">
        <f t="shared" si="70"/>
        <v>4.0999999999999996</v>
      </c>
      <c r="T474" s="182">
        <f t="shared" si="71"/>
        <v>0.40000000000000036</v>
      </c>
      <c r="AF474" s="183"/>
      <c r="AI474" s="3"/>
    </row>
    <row r="475" spans="1:35" x14ac:dyDescent="0.2">
      <c r="A475" s="7">
        <f t="shared" si="63"/>
        <v>42644</v>
      </c>
      <c r="B475" s="7">
        <f t="shared" si="65"/>
        <v>42675</v>
      </c>
      <c r="C475" s="7">
        <v>42684</v>
      </c>
      <c r="D475">
        <v>0.79</v>
      </c>
      <c r="E475">
        <v>1.8</v>
      </c>
      <c r="F475">
        <v>3.4</v>
      </c>
      <c r="G475">
        <v>2.6</v>
      </c>
      <c r="H475" s="4">
        <f t="shared" si="66"/>
        <v>4.75</v>
      </c>
      <c r="I475" s="4"/>
      <c r="J475" s="4">
        <f t="shared" si="67"/>
        <v>3.96</v>
      </c>
      <c r="K475" s="15" t="e">
        <f>NA()</f>
        <v>#N/A</v>
      </c>
      <c r="L475" s="4">
        <f t="shared" si="64"/>
        <v>3.96</v>
      </c>
      <c r="M475" s="4">
        <f t="shared" si="68"/>
        <v>0.79</v>
      </c>
      <c r="N475" s="4"/>
      <c r="P475" s="184">
        <f t="shared" si="69"/>
        <v>39995</v>
      </c>
      <c r="Q475" s="184">
        <v>40017</v>
      </c>
      <c r="R475" s="182">
        <v>4.5</v>
      </c>
      <c r="S475" s="182">
        <f t="shared" si="70"/>
        <v>4.0999999999999996</v>
      </c>
      <c r="T475" s="182">
        <f t="shared" si="71"/>
        <v>0.40000000000000036</v>
      </c>
      <c r="AF475" s="183"/>
      <c r="AI475" s="3"/>
    </row>
    <row r="476" spans="1:35" x14ac:dyDescent="0.2">
      <c r="A476" s="7">
        <f t="shared" si="63"/>
        <v>42644</v>
      </c>
      <c r="B476" s="7">
        <f t="shared" si="65"/>
        <v>42675</v>
      </c>
      <c r="C476" s="7">
        <v>42685</v>
      </c>
      <c r="D476">
        <v>0.79</v>
      </c>
      <c r="E476">
        <v>1.8</v>
      </c>
      <c r="F476">
        <v>3.4</v>
      </c>
      <c r="G476">
        <v>2.6</v>
      </c>
      <c r="H476" s="4">
        <f t="shared" si="66"/>
        <v>4.75</v>
      </c>
      <c r="I476" s="4"/>
      <c r="J476" s="4">
        <f t="shared" si="67"/>
        <v>3.96</v>
      </c>
      <c r="K476" s="15" t="e">
        <f>NA()</f>
        <v>#N/A</v>
      </c>
      <c r="L476" s="4">
        <f t="shared" si="64"/>
        <v>3.96</v>
      </c>
      <c r="M476" s="4">
        <f t="shared" si="68"/>
        <v>0.79</v>
      </c>
      <c r="N476" s="4"/>
      <c r="P476" s="184">
        <f t="shared" si="69"/>
        <v>39995</v>
      </c>
      <c r="Q476" s="184">
        <v>40018</v>
      </c>
      <c r="R476" s="182">
        <v>4.5</v>
      </c>
      <c r="S476" s="182">
        <f t="shared" si="70"/>
        <v>4.0999999999999996</v>
      </c>
      <c r="T476" s="182">
        <f t="shared" si="71"/>
        <v>0.40000000000000036</v>
      </c>
      <c r="AF476" s="183"/>
      <c r="AI476" s="3"/>
    </row>
    <row r="477" spans="1:35" x14ac:dyDescent="0.2">
      <c r="A477" s="7">
        <f t="shared" si="63"/>
        <v>42644</v>
      </c>
      <c r="B477" s="7">
        <f t="shared" si="65"/>
        <v>42675</v>
      </c>
      <c r="C477" s="7">
        <v>42688</v>
      </c>
      <c r="D477">
        <v>0.79</v>
      </c>
      <c r="E477">
        <v>1.8</v>
      </c>
      <c r="F477">
        <v>3.4</v>
      </c>
      <c r="G477">
        <v>2.6</v>
      </c>
      <c r="H477" s="4">
        <f t="shared" si="66"/>
        <v>4.75</v>
      </c>
      <c r="I477" s="4"/>
      <c r="J477" s="4">
        <f t="shared" si="67"/>
        <v>3.96</v>
      </c>
      <c r="K477" s="15" t="e">
        <f>NA()</f>
        <v>#N/A</v>
      </c>
      <c r="L477" s="4">
        <f t="shared" si="64"/>
        <v>3.96</v>
      </c>
      <c r="M477" s="4">
        <f t="shared" si="68"/>
        <v>0.79</v>
      </c>
      <c r="N477" s="4"/>
      <c r="P477" s="184">
        <f t="shared" si="69"/>
        <v>39995</v>
      </c>
      <c r="Q477" s="184">
        <v>40019</v>
      </c>
      <c r="R477" s="182">
        <v>4.5</v>
      </c>
      <c r="S477" s="182">
        <f t="shared" si="70"/>
        <v>4.0999999999999996</v>
      </c>
      <c r="T477" s="182">
        <f t="shared" si="71"/>
        <v>0.40000000000000036</v>
      </c>
      <c r="AF477" s="183"/>
      <c r="AI477" s="3"/>
    </row>
    <row r="478" spans="1:35" x14ac:dyDescent="0.2">
      <c r="A478" s="7">
        <f t="shared" si="63"/>
        <v>42644</v>
      </c>
      <c r="B478" s="7">
        <f t="shared" si="65"/>
        <v>42675</v>
      </c>
      <c r="C478" s="7">
        <v>42689</v>
      </c>
      <c r="D478">
        <v>0.79</v>
      </c>
      <c r="E478">
        <v>1.8</v>
      </c>
      <c r="F478">
        <v>3.4</v>
      </c>
      <c r="G478">
        <v>2.6</v>
      </c>
      <c r="H478" s="4">
        <f t="shared" si="66"/>
        <v>4.75</v>
      </c>
      <c r="I478" s="4"/>
      <c r="J478" s="4">
        <f t="shared" si="67"/>
        <v>3.96</v>
      </c>
      <c r="K478" s="15" t="e">
        <f>NA()</f>
        <v>#N/A</v>
      </c>
      <c r="L478" s="4">
        <f t="shared" si="64"/>
        <v>3.96</v>
      </c>
      <c r="M478" s="4">
        <f t="shared" si="68"/>
        <v>0.79</v>
      </c>
      <c r="N478" s="4"/>
      <c r="P478" s="184">
        <f t="shared" si="69"/>
        <v>39995</v>
      </c>
      <c r="Q478" s="184">
        <v>40020</v>
      </c>
      <c r="R478" s="182">
        <v>4.5</v>
      </c>
      <c r="S478" s="182">
        <f t="shared" si="70"/>
        <v>4.0999999999999996</v>
      </c>
      <c r="T478" s="182">
        <f t="shared" si="71"/>
        <v>0.40000000000000036</v>
      </c>
      <c r="AF478" s="183"/>
      <c r="AI478" s="3"/>
    </row>
    <row r="479" spans="1:35" x14ac:dyDescent="0.2">
      <c r="A479" s="7">
        <f t="shared" si="63"/>
        <v>42644</v>
      </c>
      <c r="B479" s="7">
        <f t="shared" si="65"/>
        <v>42675</v>
      </c>
      <c r="C479" s="7">
        <v>42690</v>
      </c>
      <c r="D479">
        <v>0.79</v>
      </c>
      <c r="E479">
        <v>1.8</v>
      </c>
      <c r="F479">
        <v>3.4</v>
      </c>
      <c r="G479">
        <v>2.6</v>
      </c>
      <c r="H479" s="4">
        <f t="shared" si="66"/>
        <v>4.75</v>
      </c>
      <c r="I479" s="4"/>
      <c r="J479" s="4">
        <f t="shared" si="67"/>
        <v>3.96</v>
      </c>
      <c r="K479" s="15" t="e">
        <f>NA()</f>
        <v>#N/A</v>
      </c>
      <c r="L479" s="4">
        <f t="shared" si="64"/>
        <v>3.96</v>
      </c>
      <c r="M479" s="4">
        <f t="shared" si="68"/>
        <v>0.79</v>
      </c>
      <c r="N479" s="4"/>
      <c r="P479" s="184">
        <f t="shared" si="69"/>
        <v>39995</v>
      </c>
      <c r="Q479" s="184">
        <v>40021</v>
      </c>
      <c r="R479" s="182">
        <v>4.5</v>
      </c>
      <c r="S479" s="182">
        <f t="shared" si="70"/>
        <v>4.0999999999999996</v>
      </c>
      <c r="T479" s="182">
        <f t="shared" si="71"/>
        <v>0.40000000000000036</v>
      </c>
      <c r="AF479" s="183"/>
      <c r="AI479" s="3"/>
    </row>
    <row r="480" spans="1:35" x14ac:dyDescent="0.2">
      <c r="A480" s="7">
        <f t="shared" si="63"/>
        <v>42644</v>
      </c>
      <c r="B480" s="7">
        <f t="shared" si="65"/>
        <v>42675</v>
      </c>
      <c r="C480" s="7">
        <v>42691</v>
      </c>
      <c r="D480">
        <v>1.29</v>
      </c>
      <c r="E480">
        <v>1.8</v>
      </c>
      <c r="F480">
        <v>3.4</v>
      </c>
      <c r="G480">
        <v>2.6</v>
      </c>
      <c r="H480" s="4">
        <f t="shared" si="66"/>
        <v>5.25</v>
      </c>
      <c r="I480" s="4"/>
      <c r="J480" s="4">
        <f t="shared" si="67"/>
        <v>3.96</v>
      </c>
      <c r="K480" s="15" t="e">
        <f>NA()</f>
        <v>#N/A</v>
      </c>
      <c r="L480" s="4">
        <f t="shared" si="64"/>
        <v>3.96</v>
      </c>
      <c r="M480" s="4">
        <f t="shared" si="68"/>
        <v>1.29</v>
      </c>
      <c r="N480" s="4"/>
      <c r="P480" s="184">
        <f t="shared" si="69"/>
        <v>39995</v>
      </c>
      <c r="Q480" s="184">
        <v>40022</v>
      </c>
      <c r="R480" s="182">
        <v>4.5</v>
      </c>
      <c r="S480" s="182">
        <f t="shared" si="70"/>
        <v>4.0999999999999996</v>
      </c>
      <c r="T480" s="182">
        <f t="shared" si="71"/>
        <v>0.40000000000000036</v>
      </c>
      <c r="AF480" s="183"/>
      <c r="AI480" s="3"/>
    </row>
    <row r="481" spans="1:35" x14ac:dyDescent="0.2">
      <c r="A481" s="7">
        <f t="shared" si="63"/>
        <v>42644</v>
      </c>
      <c r="B481" s="7">
        <f t="shared" si="65"/>
        <v>42675</v>
      </c>
      <c r="C481" s="7">
        <v>42692</v>
      </c>
      <c r="D481">
        <v>1.29</v>
      </c>
      <c r="E481">
        <v>1.8</v>
      </c>
      <c r="F481">
        <v>3.4</v>
      </c>
      <c r="G481">
        <v>2.6</v>
      </c>
      <c r="H481" s="4">
        <f t="shared" si="66"/>
        <v>5.25</v>
      </c>
      <c r="I481" s="4"/>
      <c r="J481" s="4">
        <f t="shared" si="67"/>
        <v>3.96</v>
      </c>
      <c r="K481" s="15" t="e">
        <f>NA()</f>
        <v>#N/A</v>
      </c>
      <c r="L481" s="4">
        <f t="shared" si="64"/>
        <v>3.96</v>
      </c>
      <c r="M481" s="4">
        <f t="shared" si="68"/>
        <v>1.29</v>
      </c>
      <c r="N481" s="4"/>
      <c r="P481" s="184">
        <f t="shared" si="69"/>
        <v>39995</v>
      </c>
      <c r="Q481" s="184">
        <v>40023</v>
      </c>
      <c r="R481" s="182">
        <v>4.5</v>
      </c>
      <c r="S481" s="182">
        <f t="shared" si="70"/>
        <v>4.0999999999999996</v>
      </c>
      <c r="T481" s="182">
        <f t="shared" si="71"/>
        <v>0.40000000000000036</v>
      </c>
      <c r="AF481" s="183"/>
      <c r="AI481" s="3"/>
    </row>
    <row r="482" spans="1:35" x14ac:dyDescent="0.2">
      <c r="A482" s="7">
        <f t="shared" si="63"/>
        <v>42644</v>
      </c>
      <c r="B482" s="7">
        <f t="shared" si="65"/>
        <v>42675</v>
      </c>
      <c r="C482" s="7">
        <v>42696</v>
      </c>
      <c r="D482">
        <v>1.29</v>
      </c>
      <c r="E482">
        <v>1.8</v>
      </c>
      <c r="F482">
        <v>3.4</v>
      </c>
      <c r="G482">
        <v>2.6</v>
      </c>
      <c r="H482" s="4">
        <f t="shared" si="66"/>
        <v>5.25</v>
      </c>
      <c r="I482" s="4"/>
      <c r="J482" s="4">
        <f t="shared" si="67"/>
        <v>3.96</v>
      </c>
      <c r="K482" s="15" t="e">
        <f>NA()</f>
        <v>#N/A</v>
      </c>
      <c r="L482" s="4">
        <f t="shared" si="64"/>
        <v>3.96</v>
      </c>
      <c r="M482" s="4">
        <f t="shared" si="68"/>
        <v>1.29</v>
      </c>
      <c r="N482" s="4"/>
      <c r="P482" s="184">
        <f t="shared" si="69"/>
        <v>39995</v>
      </c>
      <c r="Q482" s="184">
        <v>40024</v>
      </c>
      <c r="R482" s="182">
        <v>4.5</v>
      </c>
      <c r="S482" s="182">
        <f t="shared" si="70"/>
        <v>4.0999999999999996</v>
      </c>
      <c r="T482" s="182">
        <f t="shared" si="71"/>
        <v>0.40000000000000036</v>
      </c>
      <c r="AF482" s="183"/>
      <c r="AI482" s="3"/>
    </row>
    <row r="483" spans="1:35" x14ac:dyDescent="0.2">
      <c r="A483" s="7">
        <f t="shared" si="63"/>
        <v>42644</v>
      </c>
      <c r="B483" s="7">
        <f t="shared" si="65"/>
        <v>42675</v>
      </c>
      <c r="C483" s="7">
        <v>42697</v>
      </c>
      <c r="D483">
        <v>1.29</v>
      </c>
      <c r="E483">
        <v>1.8</v>
      </c>
      <c r="F483">
        <v>3.4</v>
      </c>
      <c r="G483">
        <v>2.6</v>
      </c>
      <c r="H483" s="4">
        <f t="shared" si="66"/>
        <v>5.25</v>
      </c>
      <c r="I483" s="4"/>
      <c r="J483" s="4">
        <f t="shared" si="67"/>
        <v>3.96</v>
      </c>
      <c r="K483" s="15" t="e">
        <f>NA()</f>
        <v>#N/A</v>
      </c>
      <c r="L483" s="4">
        <f t="shared" si="64"/>
        <v>3.96</v>
      </c>
      <c r="M483" s="4">
        <f t="shared" si="68"/>
        <v>1.29</v>
      </c>
      <c r="N483" s="4"/>
      <c r="P483" s="184">
        <f t="shared" si="69"/>
        <v>39995</v>
      </c>
      <c r="Q483" s="184">
        <v>40025</v>
      </c>
      <c r="R483" s="182">
        <v>4.5</v>
      </c>
      <c r="S483" s="182">
        <f t="shared" si="70"/>
        <v>4.0999999999999996</v>
      </c>
      <c r="T483" s="182">
        <f t="shared" si="71"/>
        <v>0.40000000000000036</v>
      </c>
      <c r="AF483" s="183"/>
      <c r="AI483" s="3"/>
    </row>
    <row r="484" spans="1:35" x14ac:dyDescent="0.2">
      <c r="A484" s="7">
        <f t="shared" si="63"/>
        <v>42644</v>
      </c>
      <c r="B484" s="7">
        <f t="shared" si="65"/>
        <v>42675</v>
      </c>
      <c r="C484" s="7">
        <v>42698</v>
      </c>
      <c r="D484">
        <v>1.29</v>
      </c>
      <c r="E484">
        <v>1.8</v>
      </c>
      <c r="F484">
        <v>3.4</v>
      </c>
      <c r="G484">
        <v>2.6</v>
      </c>
      <c r="H484" s="4">
        <f t="shared" si="66"/>
        <v>5.25</v>
      </c>
      <c r="I484" s="4"/>
      <c r="J484" s="4">
        <f t="shared" si="67"/>
        <v>3.96</v>
      </c>
      <c r="K484" s="15" t="e">
        <f>NA()</f>
        <v>#N/A</v>
      </c>
      <c r="L484" s="4">
        <f t="shared" si="64"/>
        <v>3.96</v>
      </c>
      <c r="M484" s="4">
        <f t="shared" si="68"/>
        <v>1.29</v>
      </c>
      <c r="N484" s="4"/>
      <c r="P484" s="184">
        <f t="shared" si="69"/>
        <v>40026</v>
      </c>
      <c r="Q484" s="184">
        <v>40026</v>
      </c>
      <c r="R484" s="182">
        <v>4.5</v>
      </c>
      <c r="S484" s="182">
        <f t="shared" si="70"/>
        <v>4.1399999999999997</v>
      </c>
      <c r="T484" s="182">
        <f t="shared" si="71"/>
        <v>0.36000000000000032</v>
      </c>
      <c r="AF484" s="183"/>
      <c r="AI484" s="3"/>
    </row>
    <row r="485" spans="1:35" x14ac:dyDescent="0.2">
      <c r="A485" s="7">
        <f t="shared" si="63"/>
        <v>42644</v>
      </c>
      <c r="B485" s="7">
        <f t="shared" si="65"/>
        <v>42675</v>
      </c>
      <c r="C485" s="7">
        <v>42699</v>
      </c>
      <c r="D485">
        <v>1.29</v>
      </c>
      <c r="E485">
        <v>1.8</v>
      </c>
      <c r="F485">
        <v>3.4</v>
      </c>
      <c r="G485">
        <v>2.6</v>
      </c>
      <c r="H485" s="4">
        <f t="shared" si="66"/>
        <v>5.25</v>
      </c>
      <c r="I485" s="4"/>
      <c r="J485" s="4">
        <f t="shared" si="67"/>
        <v>3.96</v>
      </c>
      <c r="K485" s="15" t="e">
        <f>NA()</f>
        <v>#N/A</v>
      </c>
      <c r="L485" s="4">
        <f t="shared" si="64"/>
        <v>3.96</v>
      </c>
      <c r="M485" s="4">
        <f t="shared" si="68"/>
        <v>1.29</v>
      </c>
      <c r="N485" s="4"/>
      <c r="P485" s="184">
        <f t="shared" si="69"/>
        <v>40026</v>
      </c>
      <c r="Q485" s="184">
        <v>40027</v>
      </c>
      <c r="R485" s="182">
        <v>4.5</v>
      </c>
      <c r="S485" s="182">
        <f t="shared" si="70"/>
        <v>4.1399999999999997</v>
      </c>
      <c r="T485" s="182">
        <f t="shared" si="71"/>
        <v>0.36000000000000032</v>
      </c>
      <c r="AF485" s="183"/>
      <c r="AI485" s="3"/>
    </row>
    <row r="486" spans="1:35" x14ac:dyDescent="0.2">
      <c r="A486" s="7">
        <f t="shared" si="63"/>
        <v>42644</v>
      </c>
      <c r="B486" s="7">
        <f t="shared" si="65"/>
        <v>42675</v>
      </c>
      <c r="C486" s="7">
        <v>42702</v>
      </c>
      <c r="D486">
        <v>1.29</v>
      </c>
      <c r="E486">
        <v>1.8</v>
      </c>
      <c r="F486">
        <v>3.4</v>
      </c>
      <c r="G486">
        <v>2.6</v>
      </c>
      <c r="H486" s="4">
        <f t="shared" si="66"/>
        <v>5.25</v>
      </c>
      <c r="I486" s="4"/>
      <c r="J486" s="4">
        <f t="shared" si="67"/>
        <v>3.96</v>
      </c>
      <c r="K486" s="15" t="e">
        <f>NA()</f>
        <v>#N/A</v>
      </c>
      <c r="L486" s="4">
        <f t="shared" si="64"/>
        <v>3.96</v>
      </c>
      <c r="M486" s="4">
        <f t="shared" si="68"/>
        <v>1.29</v>
      </c>
      <c r="N486" s="4"/>
      <c r="P486" s="184">
        <f t="shared" si="69"/>
        <v>40026</v>
      </c>
      <c r="Q486" s="184">
        <v>40028</v>
      </c>
      <c r="R486" s="182">
        <v>4.5</v>
      </c>
      <c r="S486" s="182">
        <f t="shared" si="70"/>
        <v>4.1399999999999997</v>
      </c>
      <c r="T486" s="182">
        <f t="shared" si="71"/>
        <v>0.36000000000000032</v>
      </c>
      <c r="AF486" s="183"/>
      <c r="AI486" s="3"/>
    </row>
    <row r="487" spans="1:35" x14ac:dyDescent="0.2">
      <c r="A487" s="7">
        <f t="shared" si="63"/>
        <v>42644</v>
      </c>
      <c r="B487" s="7">
        <f t="shared" si="65"/>
        <v>42675</v>
      </c>
      <c r="C487" s="7">
        <v>42703</v>
      </c>
      <c r="D487">
        <v>1.29</v>
      </c>
      <c r="E487">
        <v>1.8</v>
      </c>
      <c r="F487">
        <v>3.4</v>
      </c>
      <c r="G487">
        <v>2.6</v>
      </c>
      <c r="H487" s="4">
        <f t="shared" si="66"/>
        <v>5.25</v>
      </c>
      <c r="I487" s="4"/>
      <c r="J487" s="4">
        <f t="shared" si="67"/>
        <v>3.96</v>
      </c>
      <c r="K487" s="15" t="e">
        <f>NA()</f>
        <v>#N/A</v>
      </c>
      <c r="L487" s="4">
        <f t="shared" si="64"/>
        <v>3.96</v>
      </c>
      <c r="M487" s="4">
        <f t="shared" si="68"/>
        <v>1.29</v>
      </c>
      <c r="N487" s="4"/>
      <c r="P487" s="184">
        <f t="shared" si="69"/>
        <v>40026</v>
      </c>
      <c r="Q487" s="184">
        <v>40029</v>
      </c>
      <c r="R487" s="182">
        <v>4.5</v>
      </c>
      <c r="S487" s="182">
        <f t="shared" si="70"/>
        <v>4.1399999999999997</v>
      </c>
      <c r="T487" s="182">
        <f t="shared" si="71"/>
        <v>0.36000000000000032</v>
      </c>
      <c r="AF487" s="183"/>
      <c r="AI487" s="3"/>
    </row>
    <row r="488" spans="1:35" x14ac:dyDescent="0.2">
      <c r="A488" s="7">
        <f t="shared" si="63"/>
        <v>42644</v>
      </c>
      <c r="B488" s="7">
        <f t="shared" si="65"/>
        <v>42675</v>
      </c>
      <c r="C488" s="7">
        <v>42704</v>
      </c>
      <c r="D488">
        <v>1.29</v>
      </c>
      <c r="E488">
        <v>1.8</v>
      </c>
      <c r="F488">
        <v>3.4</v>
      </c>
      <c r="G488">
        <v>2.6</v>
      </c>
      <c r="H488" s="4">
        <f t="shared" si="66"/>
        <v>5.25</v>
      </c>
      <c r="I488" s="4"/>
      <c r="J488" s="4">
        <f t="shared" si="67"/>
        <v>3.96</v>
      </c>
      <c r="K488" s="15" t="e">
        <f>NA()</f>
        <v>#N/A</v>
      </c>
      <c r="L488" s="4">
        <f t="shared" si="64"/>
        <v>3.96</v>
      </c>
      <c r="M488" s="4">
        <f t="shared" si="68"/>
        <v>1.29</v>
      </c>
      <c r="N488" s="4"/>
      <c r="P488" s="184">
        <f t="shared" si="69"/>
        <v>40026</v>
      </c>
      <c r="Q488" s="184">
        <v>40030</v>
      </c>
      <c r="R488" s="182">
        <v>4.5</v>
      </c>
      <c r="S488" s="182">
        <f t="shared" si="70"/>
        <v>4.1399999999999997</v>
      </c>
      <c r="T488" s="182">
        <f t="shared" si="71"/>
        <v>0.36000000000000032</v>
      </c>
      <c r="AF488" s="183"/>
      <c r="AI488" s="3"/>
    </row>
    <row r="489" spans="1:35" x14ac:dyDescent="0.2">
      <c r="A489" s="7">
        <f t="shared" si="63"/>
        <v>42675</v>
      </c>
      <c r="B489" s="7">
        <f t="shared" si="65"/>
        <v>42705</v>
      </c>
      <c r="C489" s="7">
        <v>42705</v>
      </c>
      <c r="D489">
        <v>1.1200000000000001</v>
      </c>
      <c r="E489">
        <v>1.8</v>
      </c>
      <c r="F489">
        <v>3.4</v>
      </c>
      <c r="G489">
        <v>2.6</v>
      </c>
      <c r="H489" s="4">
        <f t="shared" si="66"/>
        <v>5.25</v>
      </c>
      <c r="I489" s="4"/>
      <c r="J489" s="4">
        <f t="shared" si="67"/>
        <v>4.13</v>
      </c>
      <c r="K489" s="15" t="e">
        <f>NA()</f>
        <v>#N/A</v>
      </c>
      <c r="L489" s="4">
        <f t="shared" si="64"/>
        <v>4.13</v>
      </c>
      <c r="M489" s="4">
        <f t="shared" si="68"/>
        <v>1.1200000000000001</v>
      </c>
      <c r="N489" s="4"/>
      <c r="P489" s="184">
        <f t="shared" si="69"/>
        <v>40026</v>
      </c>
      <c r="Q489" s="184">
        <v>40031</v>
      </c>
      <c r="R489" s="182">
        <v>4.5</v>
      </c>
      <c r="S489" s="182">
        <f t="shared" si="70"/>
        <v>4.1399999999999997</v>
      </c>
      <c r="T489" s="182">
        <f t="shared" si="71"/>
        <v>0.36000000000000032</v>
      </c>
      <c r="AF489" s="183"/>
      <c r="AI489" s="3"/>
    </row>
    <row r="490" spans="1:35" x14ac:dyDescent="0.2">
      <c r="A490" s="7">
        <f t="shared" si="63"/>
        <v>42675</v>
      </c>
      <c r="B490" s="7">
        <f t="shared" si="65"/>
        <v>42705</v>
      </c>
      <c r="C490" s="7">
        <v>42706</v>
      </c>
      <c r="D490">
        <v>1.1200000000000001</v>
      </c>
      <c r="E490">
        <v>1.8</v>
      </c>
      <c r="F490">
        <v>3.4</v>
      </c>
      <c r="G490">
        <v>2.6</v>
      </c>
      <c r="H490" s="4">
        <f t="shared" si="66"/>
        <v>5.25</v>
      </c>
      <c r="I490" s="4"/>
      <c r="J490" s="4">
        <f t="shared" si="67"/>
        <v>4.13</v>
      </c>
      <c r="K490" s="15" t="e">
        <f>NA()</f>
        <v>#N/A</v>
      </c>
      <c r="L490" s="4">
        <f t="shared" si="64"/>
        <v>4.13</v>
      </c>
      <c r="M490" s="4">
        <f t="shared" si="68"/>
        <v>1.1200000000000001</v>
      </c>
      <c r="N490" s="4"/>
      <c r="P490" s="184">
        <f t="shared" si="69"/>
        <v>40026</v>
      </c>
      <c r="Q490" s="184">
        <v>40032</v>
      </c>
      <c r="R490" s="182">
        <v>4.5</v>
      </c>
      <c r="S490" s="182">
        <f t="shared" si="70"/>
        <v>4.1399999999999997</v>
      </c>
      <c r="T490" s="182">
        <f t="shared" si="71"/>
        <v>0.36000000000000032</v>
      </c>
      <c r="AF490" s="183"/>
      <c r="AI490" s="3"/>
    </row>
    <row r="491" spans="1:35" x14ac:dyDescent="0.2">
      <c r="A491" s="7">
        <f t="shared" si="63"/>
        <v>42675</v>
      </c>
      <c r="B491" s="7">
        <f t="shared" si="65"/>
        <v>42705</v>
      </c>
      <c r="C491" s="7">
        <v>42709</v>
      </c>
      <c r="D491">
        <v>1.1200000000000001</v>
      </c>
      <c r="E491">
        <v>1.8</v>
      </c>
      <c r="F491">
        <v>3.4</v>
      </c>
      <c r="G491">
        <v>2.6</v>
      </c>
      <c r="H491" s="4">
        <f t="shared" si="66"/>
        <v>5.25</v>
      </c>
      <c r="I491" s="4"/>
      <c r="J491" s="4">
        <f t="shared" si="67"/>
        <v>4.13</v>
      </c>
      <c r="K491" s="15" t="e">
        <f>NA()</f>
        <v>#N/A</v>
      </c>
      <c r="L491" s="4">
        <f t="shared" si="64"/>
        <v>4.13</v>
      </c>
      <c r="M491" s="4">
        <f t="shared" si="68"/>
        <v>1.1200000000000001</v>
      </c>
      <c r="N491" s="4"/>
      <c r="P491" s="184">
        <f t="shared" si="69"/>
        <v>40026</v>
      </c>
      <c r="Q491" s="184">
        <v>40033</v>
      </c>
      <c r="R491" s="182">
        <v>4.5</v>
      </c>
      <c r="S491" s="182">
        <f t="shared" si="70"/>
        <v>4.1399999999999997</v>
      </c>
      <c r="T491" s="182">
        <f t="shared" si="71"/>
        <v>0.36000000000000032</v>
      </c>
      <c r="AF491" s="183"/>
      <c r="AI491" s="3"/>
    </row>
    <row r="492" spans="1:35" x14ac:dyDescent="0.2">
      <c r="A492" s="7">
        <f t="shared" si="63"/>
        <v>42675</v>
      </c>
      <c r="B492" s="7">
        <f t="shared" si="65"/>
        <v>42705</v>
      </c>
      <c r="C492" s="7">
        <v>42710</v>
      </c>
      <c r="D492">
        <v>1.1200000000000001</v>
      </c>
      <c r="E492">
        <v>1.8</v>
      </c>
      <c r="F492">
        <v>3.4</v>
      </c>
      <c r="G492">
        <v>2.6</v>
      </c>
      <c r="H492" s="4">
        <f t="shared" si="66"/>
        <v>5.25</v>
      </c>
      <c r="I492" s="4"/>
      <c r="J492" s="4">
        <f t="shared" si="67"/>
        <v>4.13</v>
      </c>
      <c r="K492" s="15" t="e">
        <f>NA()</f>
        <v>#N/A</v>
      </c>
      <c r="L492" s="4">
        <f t="shared" si="64"/>
        <v>4.13</v>
      </c>
      <c r="M492" s="4">
        <f t="shared" si="68"/>
        <v>1.1200000000000001</v>
      </c>
      <c r="N492" s="4"/>
      <c r="P492" s="184">
        <f t="shared" si="69"/>
        <v>40026</v>
      </c>
      <c r="Q492" s="184">
        <v>40034</v>
      </c>
      <c r="R492" s="182">
        <v>4.5</v>
      </c>
      <c r="S492" s="182">
        <f t="shared" si="70"/>
        <v>4.1399999999999997</v>
      </c>
      <c r="T492" s="182">
        <f t="shared" si="71"/>
        <v>0.36000000000000032</v>
      </c>
      <c r="AF492" s="183"/>
      <c r="AI492" s="3"/>
    </row>
    <row r="493" spans="1:35" x14ac:dyDescent="0.2">
      <c r="A493" s="7">
        <f t="shared" si="63"/>
        <v>42675</v>
      </c>
      <c r="B493" s="7">
        <f t="shared" si="65"/>
        <v>42705</v>
      </c>
      <c r="C493" s="7">
        <v>42711</v>
      </c>
      <c r="D493">
        <v>1.1200000000000001</v>
      </c>
      <c r="E493">
        <v>1.8</v>
      </c>
      <c r="F493">
        <v>3.4</v>
      </c>
      <c r="G493">
        <v>2.6</v>
      </c>
      <c r="H493" s="4">
        <f t="shared" si="66"/>
        <v>5.25</v>
      </c>
      <c r="I493" s="4"/>
      <c r="J493" s="4">
        <f t="shared" si="67"/>
        <v>4.13</v>
      </c>
      <c r="K493" s="15" t="e">
        <f>NA()</f>
        <v>#N/A</v>
      </c>
      <c r="L493" s="4">
        <f t="shared" si="64"/>
        <v>4.13</v>
      </c>
      <c r="M493" s="4">
        <f t="shared" si="68"/>
        <v>1.1200000000000001</v>
      </c>
      <c r="N493" s="4"/>
      <c r="P493" s="184">
        <f t="shared" si="69"/>
        <v>40026</v>
      </c>
      <c r="Q493" s="184">
        <v>40035</v>
      </c>
      <c r="R493" s="182">
        <v>4.5</v>
      </c>
      <c r="S493" s="182">
        <f t="shared" si="70"/>
        <v>4.1399999999999997</v>
      </c>
      <c r="T493" s="182">
        <f t="shared" si="71"/>
        <v>0.36000000000000032</v>
      </c>
      <c r="AF493" s="183"/>
      <c r="AI493" s="3"/>
    </row>
    <row r="494" spans="1:35" x14ac:dyDescent="0.2">
      <c r="A494" s="7">
        <f t="shared" si="63"/>
        <v>42675</v>
      </c>
      <c r="B494" s="7">
        <f t="shared" si="65"/>
        <v>42705</v>
      </c>
      <c r="C494" s="7">
        <v>42712</v>
      </c>
      <c r="D494">
        <v>1.1200000000000001</v>
      </c>
      <c r="E494">
        <v>1.8</v>
      </c>
      <c r="F494">
        <v>3.4</v>
      </c>
      <c r="G494">
        <v>2.6</v>
      </c>
      <c r="H494" s="4">
        <f t="shared" si="66"/>
        <v>5.25</v>
      </c>
      <c r="I494" s="4"/>
      <c r="J494" s="4">
        <f t="shared" si="67"/>
        <v>4.13</v>
      </c>
      <c r="K494" s="15" t="e">
        <f>NA()</f>
        <v>#N/A</v>
      </c>
      <c r="L494" s="4">
        <f t="shared" si="64"/>
        <v>4.13</v>
      </c>
      <c r="M494" s="4">
        <f t="shared" si="68"/>
        <v>1.1200000000000001</v>
      </c>
      <c r="N494" s="4"/>
      <c r="P494" s="184">
        <f t="shared" si="69"/>
        <v>40026</v>
      </c>
      <c r="Q494" s="184">
        <v>40036</v>
      </c>
      <c r="R494" s="182">
        <v>4.5</v>
      </c>
      <c r="S494" s="182">
        <f t="shared" si="70"/>
        <v>4.1399999999999997</v>
      </c>
      <c r="T494" s="182">
        <f t="shared" si="71"/>
        <v>0.36000000000000032</v>
      </c>
      <c r="AF494" s="183"/>
      <c r="AI494" s="3"/>
    </row>
    <row r="495" spans="1:35" x14ac:dyDescent="0.2">
      <c r="A495" s="7">
        <f t="shared" si="63"/>
        <v>42675</v>
      </c>
      <c r="B495" s="7">
        <f t="shared" si="65"/>
        <v>42705</v>
      </c>
      <c r="C495" s="7">
        <v>42713</v>
      </c>
      <c r="D495">
        <v>1.1200000000000001</v>
      </c>
      <c r="E495">
        <v>1.8</v>
      </c>
      <c r="F495">
        <v>3.4</v>
      </c>
      <c r="G495">
        <v>2.6</v>
      </c>
      <c r="H495" s="4">
        <f t="shared" si="66"/>
        <v>5.25</v>
      </c>
      <c r="I495" s="4"/>
      <c r="J495" s="4">
        <f t="shared" si="67"/>
        <v>4.13</v>
      </c>
      <c r="K495" s="15" t="e">
        <f>NA()</f>
        <v>#N/A</v>
      </c>
      <c r="L495" s="4">
        <f t="shared" si="64"/>
        <v>4.13</v>
      </c>
      <c r="M495" s="4">
        <f t="shared" si="68"/>
        <v>1.1200000000000001</v>
      </c>
      <c r="N495" s="4"/>
      <c r="P495" s="184">
        <f t="shared" si="69"/>
        <v>40026</v>
      </c>
      <c r="Q495" s="184">
        <v>40037</v>
      </c>
      <c r="R495" s="182">
        <v>4.5</v>
      </c>
      <c r="S495" s="182">
        <f t="shared" si="70"/>
        <v>4.1399999999999997</v>
      </c>
      <c r="T495" s="182">
        <f t="shared" si="71"/>
        <v>0.36000000000000032</v>
      </c>
      <c r="AF495" s="183"/>
      <c r="AI495" s="3"/>
    </row>
    <row r="496" spans="1:35" x14ac:dyDescent="0.2">
      <c r="A496" s="7">
        <f t="shared" si="63"/>
        <v>42675</v>
      </c>
      <c r="B496" s="7">
        <f t="shared" si="65"/>
        <v>42705</v>
      </c>
      <c r="C496" s="7">
        <v>42717</v>
      </c>
      <c r="D496">
        <v>1.1200000000000001</v>
      </c>
      <c r="E496">
        <v>1.8</v>
      </c>
      <c r="F496">
        <v>3.4</v>
      </c>
      <c r="G496">
        <v>2.6</v>
      </c>
      <c r="H496" s="4">
        <f t="shared" si="66"/>
        <v>5.25</v>
      </c>
      <c r="I496" s="4"/>
      <c r="J496" s="4">
        <f t="shared" si="67"/>
        <v>4.13</v>
      </c>
      <c r="K496" s="15" t="e">
        <f>NA()</f>
        <v>#N/A</v>
      </c>
      <c r="L496" s="4">
        <f t="shared" si="64"/>
        <v>4.13</v>
      </c>
      <c r="M496" s="4">
        <f t="shared" si="68"/>
        <v>1.1200000000000001</v>
      </c>
      <c r="N496" s="4"/>
      <c r="P496" s="184">
        <f t="shared" si="69"/>
        <v>40026</v>
      </c>
      <c r="Q496" s="184">
        <v>40038</v>
      </c>
      <c r="R496" s="182">
        <v>4.5</v>
      </c>
      <c r="S496" s="182">
        <f t="shared" si="70"/>
        <v>4.1399999999999997</v>
      </c>
      <c r="T496" s="182">
        <f t="shared" si="71"/>
        <v>0.36000000000000032</v>
      </c>
      <c r="AF496" s="183"/>
      <c r="AI496" s="3"/>
    </row>
    <row r="497" spans="1:35" x14ac:dyDescent="0.2">
      <c r="A497" s="7">
        <f t="shared" si="63"/>
        <v>42675</v>
      </c>
      <c r="B497" s="7">
        <f t="shared" si="65"/>
        <v>42705</v>
      </c>
      <c r="C497" s="7">
        <v>42718</v>
      </c>
      <c r="D497">
        <v>1.1200000000000001</v>
      </c>
      <c r="E497">
        <v>1.8</v>
      </c>
      <c r="F497">
        <v>3.4</v>
      </c>
      <c r="G497">
        <v>2.6</v>
      </c>
      <c r="H497" s="4">
        <f t="shared" si="66"/>
        <v>5.25</v>
      </c>
      <c r="I497" s="4"/>
      <c r="J497" s="4">
        <f t="shared" si="67"/>
        <v>4.13</v>
      </c>
      <c r="K497" s="15" t="e">
        <f>NA()</f>
        <v>#N/A</v>
      </c>
      <c r="L497" s="4">
        <f t="shared" si="64"/>
        <v>4.13</v>
      </c>
      <c r="M497" s="4">
        <f t="shared" si="68"/>
        <v>1.1200000000000001</v>
      </c>
      <c r="N497" s="4"/>
      <c r="P497" s="184">
        <f t="shared" si="69"/>
        <v>40026</v>
      </c>
      <c r="Q497" s="184">
        <v>40039</v>
      </c>
      <c r="R497" s="182">
        <v>4.5</v>
      </c>
      <c r="S497" s="182">
        <f t="shared" si="70"/>
        <v>4.1399999999999997</v>
      </c>
      <c r="T497" s="182">
        <f t="shared" si="71"/>
        <v>0.36000000000000032</v>
      </c>
      <c r="AF497" s="183"/>
      <c r="AI497" s="3"/>
    </row>
    <row r="498" spans="1:35" x14ac:dyDescent="0.2">
      <c r="A498" s="7">
        <f t="shared" si="63"/>
        <v>42675</v>
      </c>
      <c r="B498" s="7">
        <f t="shared" si="65"/>
        <v>42705</v>
      </c>
      <c r="C498" s="7">
        <v>42719</v>
      </c>
      <c r="D498">
        <v>1.62</v>
      </c>
      <c r="E498">
        <v>1.8</v>
      </c>
      <c r="F498">
        <v>3.4</v>
      </c>
      <c r="G498">
        <v>2.6</v>
      </c>
      <c r="H498" s="4">
        <f t="shared" si="66"/>
        <v>5.75</v>
      </c>
      <c r="I498" s="4"/>
      <c r="J498" s="4">
        <f t="shared" si="67"/>
        <v>4.13</v>
      </c>
      <c r="K498" s="15" t="e">
        <f>NA()</f>
        <v>#N/A</v>
      </c>
      <c r="L498" s="4">
        <f t="shared" si="64"/>
        <v>4.13</v>
      </c>
      <c r="M498" s="4">
        <f t="shared" si="68"/>
        <v>1.62</v>
      </c>
      <c r="N498" s="4"/>
      <c r="P498" s="184">
        <f t="shared" si="69"/>
        <v>40026</v>
      </c>
      <c r="Q498" s="184">
        <v>40040</v>
      </c>
      <c r="R498" s="182">
        <v>4.5</v>
      </c>
      <c r="S498" s="182">
        <f t="shared" si="70"/>
        <v>4.1399999999999997</v>
      </c>
      <c r="T498" s="182">
        <f t="shared" si="71"/>
        <v>0.36000000000000032</v>
      </c>
      <c r="AF498" s="183"/>
      <c r="AI498" s="3"/>
    </row>
    <row r="499" spans="1:35" x14ac:dyDescent="0.2">
      <c r="A499" s="7">
        <f t="shared" si="63"/>
        <v>42675</v>
      </c>
      <c r="B499" s="7">
        <f t="shared" si="65"/>
        <v>42705</v>
      </c>
      <c r="C499" s="7">
        <v>42720</v>
      </c>
      <c r="D499">
        <v>1.62</v>
      </c>
      <c r="E499">
        <v>1.8</v>
      </c>
      <c r="F499">
        <v>3.4</v>
      </c>
      <c r="G499">
        <v>2.6</v>
      </c>
      <c r="H499" s="4">
        <f t="shared" si="66"/>
        <v>5.75</v>
      </c>
      <c r="I499" s="4"/>
      <c r="J499" s="4">
        <f t="shared" si="67"/>
        <v>4.13</v>
      </c>
      <c r="K499" s="15" t="e">
        <f>NA()</f>
        <v>#N/A</v>
      </c>
      <c r="L499" s="4">
        <f t="shared" si="64"/>
        <v>4.13</v>
      </c>
      <c r="M499" s="4">
        <f t="shared" si="68"/>
        <v>1.62</v>
      </c>
      <c r="N499" s="4"/>
      <c r="P499" s="184">
        <f t="shared" si="69"/>
        <v>40026</v>
      </c>
      <c r="Q499" s="184">
        <v>40041</v>
      </c>
      <c r="R499" s="182">
        <v>4.5</v>
      </c>
      <c r="S499" s="182">
        <f t="shared" si="70"/>
        <v>4.1399999999999997</v>
      </c>
      <c r="T499" s="182">
        <f t="shared" si="71"/>
        <v>0.36000000000000032</v>
      </c>
      <c r="AF499" s="183"/>
      <c r="AI499" s="3"/>
    </row>
    <row r="500" spans="1:35" x14ac:dyDescent="0.2">
      <c r="A500" s="7">
        <f t="shared" si="63"/>
        <v>42675</v>
      </c>
      <c r="B500" s="7">
        <f t="shared" si="65"/>
        <v>42705</v>
      </c>
      <c r="C500" s="7">
        <v>42723</v>
      </c>
      <c r="D500">
        <v>1.62</v>
      </c>
      <c r="E500">
        <v>1.8</v>
      </c>
      <c r="F500">
        <v>3.4</v>
      </c>
      <c r="G500">
        <v>2.6</v>
      </c>
      <c r="H500" s="4">
        <f t="shared" si="66"/>
        <v>5.75</v>
      </c>
      <c r="I500" s="4"/>
      <c r="J500" s="4">
        <f t="shared" si="67"/>
        <v>4.13</v>
      </c>
      <c r="K500" s="15" t="e">
        <f>NA()</f>
        <v>#N/A</v>
      </c>
      <c r="L500" s="4">
        <f t="shared" si="64"/>
        <v>4.13</v>
      </c>
      <c r="M500" s="4">
        <f t="shared" si="68"/>
        <v>1.62</v>
      </c>
      <c r="N500" s="4"/>
      <c r="P500" s="184">
        <f t="shared" si="69"/>
        <v>40026</v>
      </c>
      <c r="Q500" s="184">
        <v>40042</v>
      </c>
      <c r="R500" s="182">
        <v>4.5</v>
      </c>
      <c r="S500" s="182">
        <f t="shared" si="70"/>
        <v>4.1399999999999997</v>
      </c>
      <c r="T500" s="182">
        <f t="shared" si="71"/>
        <v>0.36000000000000032</v>
      </c>
      <c r="AF500" s="183"/>
      <c r="AI500" s="3"/>
    </row>
    <row r="501" spans="1:35" x14ac:dyDescent="0.2">
      <c r="A501" s="7">
        <f t="shared" si="63"/>
        <v>42675</v>
      </c>
      <c r="B501" s="7">
        <f t="shared" si="65"/>
        <v>42705</v>
      </c>
      <c r="C501" s="7">
        <v>42724</v>
      </c>
      <c r="D501">
        <v>1.62</v>
      </c>
      <c r="E501">
        <v>1.8</v>
      </c>
      <c r="F501">
        <v>3.4</v>
      </c>
      <c r="G501">
        <v>2.6</v>
      </c>
      <c r="H501" s="4">
        <f t="shared" si="66"/>
        <v>5.75</v>
      </c>
      <c r="I501" s="4"/>
      <c r="J501" s="4">
        <f t="shared" si="67"/>
        <v>4.13</v>
      </c>
      <c r="K501" s="15" t="e">
        <f>NA()</f>
        <v>#N/A</v>
      </c>
      <c r="L501" s="4">
        <f t="shared" si="64"/>
        <v>4.13</v>
      </c>
      <c r="M501" s="4">
        <f t="shared" si="68"/>
        <v>1.62</v>
      </c>
      <c r="N501" s="4"/>
      <c r="P501" s="184">
        <f t="shared" si="69"/>
        <v>40026</v>
      </c>
      <c r="Q501" s="184">
        <v>40043</v>
      </c>
      <c r="R501" s="182">
        <v>4.5</v>
      </c>
      <c r="S501" s="182">
        <f t="shared" si="70"/>
        <v>4.1399999999999997</v>
      </c>
      <c r="T501" s="182">
        <f t="shared" si="71"/>
        <v>0.36000000000000032</v>
      </c>
      <c r="AF501" s="183"/>
      <c r="AI501" s="3"/>
    </row>
    <row r="502" spans="1:35" x14ac:dyDescent="0.2">
      <c r="A502" s="7">
        <f t="shared" si="63"/>
        <v>42675</v>
      </c>
      <c r="B502" s="7">
        <f t="shared" si="65"/>
        <v>42705</v>
      </c>
      <c r="C502" s="7">
        <v>42725</v>
      </c>
      <c r="D502">
        <v>1.62</v>
      </c>
      <c r="E502">
        <v>1.8</v>
      </c>
      <c r="F502">
        <v>3.4</v>
      </c>
      <c r="G502">
        <v>2.6</v>
      </c>
      <c r="H502" s="4">
        <f t="shared" si="66"/>
        <v>5.75</v>
      </c>
      <c r="I502" s="4"/>
      <c r="J502" s="4">
        <f t="shared" si="67"/>
        <v>4.13</v>
      </c>
      <c r="K502" s="15" t="e">
        <f>NA()</f>
        <v>#N/A</v>
      </c>
      <c r="L502" s="4">
        <f t="shared" si="64"/>
        <v>4.13</v>
      </c>
      <c r="M502" s="4">
        <f t="shared" si="68"/>
        <v>1.62</v>
      </c>
      <c r="N502" s="4"/>
      <c r="P502" s="184">
        <f t="shared" si="69"/>
        <v>40026</v>
      </c>
      <c r="Q502" s="184">
        <v>40044</v>
      </c>
      <c r="R502" s="182">
        <v>4.5</v>
      </c>
      <c r="S502" s="182">
        <f t="shared" si="70"/>
        <v>4.1399999999999997</v>
      </c>
      <c r="T502" s="182">
        <f t="shared" si="71"/>
        <v>0.36000000000000032</v>
      </c>
      <c r="AF502" s="183"/>
      <c r="AI502" s="3"/>
    </row>
    <row r="503" spans="1:35" x14ac:dyDescent="0.2">
      <c r="A503" s="7">
        <f t="shared" si="63"/>
        <v>42675</v>
      </c>
      <c r="B503" s="7">
        <f t="shared" si="65"/>
        <v>42705</v>
      </c>
      <c r="C503" s="7">
        <v>42726</v>
      </c>
      <c r="D503">
        <v>1.62</v>
      </c>
      <c r="E503">
        <v>1.8</v>
      </c>
      <c r="F503">
        <v>3.4</v>
      </c>
      <c r="G503">
        <v>2.6</v>
      </c>
      <c r="H503" s="4">
        <f t="shared" si="66"/>
        <v>5.75</v>
      </c>
      <c r="I503" s="4"/>
      <c r="J503" s="4">
        <f t="shared" si="67"/>
        <v>4.13</v>
      </c>
      <c r="K503" s="15" t="e">
        <f>NA()</f>
        <v>#N/A</v>
      </c>
      <c r="L503" s="4">
        <f t="shared" si="64"/>
        <v>4.13</v>
      </c>
      <c r="M503" s="4">
        <f t="shared" si="68"/>
        <v>1.62</v>
      </c>
      <c r="N503" s="4"/>
      <c r="P503" s="184">
        <f t="shared" si="69"/>
        <v>40026</v>
      </c>
      <c r="Q503" s="184">
        <v>40045</v>
      </c>
      <c r="R503" s="182">
        <v>4.5</v>
      </c>
      <c r="S503" s="182">
        <f t="shared" si="70"/>
        <v>4.1399999999999997</v>
      </c>
      <c r="T503" s="182">
        <f t="shared" si="71"/>
        <v>0.36000000000000032</v>
      </c>
      <c r="AF503" s="183"/>
      <c r="AI503" s="3"/>
    </row>
    <row r="504" spans="1:35" x14ac:dyDescent="0.2">
      <c r="A504" s="7">
        <f t="shared" si="63"/>
        <v>42675</v>
      </c>
      <c r="B504" s="7">
        <f t="shared" si="65"/>
        <v>42705</v>
      </c>
      <c r="C504" s="7">
        <v>42727</v>
      </c>
      <c r="D504">
        <v>1.62</v>
      </c>
      <c r="E504">
        <v>1.8</v>
      </c>
      <c r="F504">
        <v>3.4</v>
      </c>
      <c r="G504">
        <v>2.6</v>
      </c>
      <c r="H504" s="4">
        <f t="shared" si="66"/>
        <v>5.75</v>
      </c>
      <c r="I504" s="4"/>
      <c r="J504" s="4">
        <f t="shared" si="67"/>
        <v>4.13</v>
      </c>
      <c r="K504" s="15" t="e">
        <f>NA()</f>
        <v>#N/A</v>
      </c>
      <c r="L504" s="4">
        <f t="shared" si="64"/>
        <v>4.13</v>
      </c>
      <c r="M504" s="4">
        <f t="shared" si="68"/>
        <v>1.62</v>
      </c>
      <c r="N504" s="4"/>
      <c r="P504" s="184">
        <f t="shared" si="69"/>
        <v>40026</v>
      </c>
      <c r="Q504" s="184">
        <v>40046</v>
      </c>
      <c r="R504" s="182">
        <v>4.5</v>
      </c>
      <c r="S504" s="182">
        <f t="shared" si="70"/>
        <v>4.1399999999999997</v>
      </c>
      <c r="T504" s="182">
        <f t="shared" si="71"/>
        <v>0.36000000000000032</v>
      </c>
      <c r="AF504" s="183"/>
      <c r="AI504" s="3"/>
    </row>
    <row r="505" spans="1:35" x14ac:dyDescent="0.2">
      <c r="A505" s="7">
        <f t="shared" si="63"/>
        <v>42675</v>
      </c>
      <c r="B505" s="7">
        <f t="shared" si="65"/>
        <v>42705</v>
      </c>
      <c r="C505" s="7">
        <v>42730</v>
      </c>
      <c r="D505">
        <v>1.62</v>
      </c>
      <c r="E505">
        <v>1.8</v>
      </c>
      <c r="F505">
        <v>3.4</v>
      </c>
      <c r="G505">
        <v>2.6</v>
      </c>
      <c r="H505" s="4">
        <f t="shared" si="66"/>
        <v>5.75</v>
      </c>
      <c r="I505" s="4"/>
      <c r="J505" s="4">
        <f t="shared" si="67"/>
        <v>4.13</v>
      </c>
      <c r="K505" s="15" t="e">
        <f>NA()</f>
        <v>#N/A</v>
      </c>
      <c r="L505" s="4">
        <f t="shared" si="64"/>
        <v>4.13</v>
      </c>
      <c r="M505" s="4">
        <f t="shared" si="68"/>
        <v>1.62</v>
      </c>
      <c r="N505" s="4"/>
      <c r="P505" s="184">
        <f t="shared" si="69"/>
        <v>40026</v>
      </c>
      <c r="Q505" s="184">
        <v>40047</v>
      </c>
      <c r="R505" s="182">
        <v>4.5</v>
      </c>
      <c r="S505" s="182">
        <f t="shared" si="70"/>
        <v>4.1399999999999997</v>
      </c>
      <c r="T505" s="182">
        <f t="shared" si="71"/>
        <v>0.36000000000000032</v>
      </c>
      <c r="AF505" s="183"/>
      <c r="AI505" s="3"/>
    </row>
    <row r="506" spans="1:35" x14ac:dyDescent="0.2">
      <c r="A506" s="7">
        <f t="shared" si="63"/>
        <v>42675</v>
      </c>
      <c r="B506" s="7">
        <f t="shared" si="65"/>
        <v>42705</v>
      </c>
      <c r="C506" s="7">
        <v>42731</v>
      </c>
      <c r="D506">
        <v>1.62</v>
      </c>
      <c r="E506">
        <v>1.8</v>
      </c>
      <c r="F506">
        <v>3.4</v>
      </c>
      <c r="G506">
        <v>2.6</v>
      </c>
      <c r="H506" s="4">
        <f t="shared" si="66"/>
        <v>5.75</v>
      </c>
      <c r="I506" s="4"/>
      <c r="J506" s="4">
        <f t="shared" si="67"/>
        <v>4.13</v>
      </c>
      <c r="K506" s="15" t="e">
        <f>NA()</f>
        <v>#N/A</v>
      </c>
      <c r="L506" s="4">
        <f t="shared" si="64"/>
        <v>4.13</v>
      </c>
      <c r="M506" s="4">
        <f t="shared" si="68"/>
        <v>1.62</v>
      </c>
      <c r="N506" s="4"/>
      <c r="P506" s="184">
        <f t="shared" si="69"/>
        <v>40026</v>
      </c>
      <c r="Q506" s="184">
        <v>40048</v>
      </c>
      <c r="R506" s="182">
        <v>4.5</v>
      </c>
      <c r="S506" s="182">
        <f t="shared" si="70"/>
        <v>4.1399999999999997</v>
      </c>
      <c r="T506" s="182">
        <f t="shared" si="71"/>
        <v>0.36000000000000032</v>
      </c>
      <c r="AF506" s="183"/>
      <c r="AI506" s="3"/>
    </row>
    <row r="507" spans="1:35" x14ac:dyDescent="0.2">
      <c r="A507" s="7">
        <f t="shared" si="63"/>
        <v>42675</v>
      </c>
      <c r="B507" s="7">
        <f t="shared" si="65"/>
        <v>42705</v>
      </c>
      <c r="C507" s="7">
        <v>42732</v>
      </c>
      <c r="D507">
        <v>1.62</v>
      </c>
      <c r="E507">
        <v>1.8</v>
      </c>
      <c r="F507">
        <v>3.4</v>
      </c>
      <c r="G507">
        <v>2.6</v>
      </c>
      <c r="H507" s="4">
        <f t="shared" si="66"/>
        <v>5.75</v>
      </c>
      <c r="I507" s="4"/>
      <c r="J507" s="4">
        <f t="shared" si="67"/>
        <v>4.13</v>
      </c>
      <c r="K507" s="15" t="e">
        <f>NA()</f>
        <v>#N/A</v>
      </c>
      <c r="L507" s="4">
        <f t="shared" si="64"/>
        <v>4.13</v>
      </c>
      <c r="M507" s="4">
        <f t="shared" si="68"/>
        <v>1.62</v>
      </c>
      <c r="N507" s="4"/>
      <c r="P507" s="184">
        <f t="shared" si="69"/>
        <v>40026</v>
      </c>
      <c r="Q507" s="184">
        <v>40049</v>
      </c>
      <c r="R507" s="182">
        <v>4.5</v>
      </c>
      <c r="S507" s="182">
        <f t="shared" si="70"/>
        <v>4.1399999999999997</v>
      </c>
      <c r="T507" s="182">
        <f t="shared" si="71"/>
        <v>0.36000000000000032</v>
      </c>
      <c r="AF507" s="183"/>
      <c r="AI507" s="3"/>
    </row>
    <row r="508" spans="1:35" x14ac:dyDescent="0.2">
      <c r="A508" s="7">
        <f t="shared" si="63"/>
        <v>42675</v>
      </c>
      <c r="B508" s="7">
        <f t="shared" si="65"/>
        <v>42705</v>
      </c>
      <c r="C508" s="7">
        <v>42733</v>
      </c>
      <c r="D508">
        <v>1.62</v>
      </c>
      <c r="E508">
        <v>1.8</v>
      </c>
      <c r="F508">
        <v>3.4</v>
      </c>
      <c r="G508">
        <v>2.6</v>
      </c>
      <c r="H508" s="4">
        <f t="shared" si="66"/>
        <v>5.75</v>
      </c>
      <c r="I508" s="4"/>
      <c r="J508" s="4">
        <f t="shared" si="67"/>
        <v>4.13</v>
      </c>
      <c r="K508" s="15" t="e">
        <f>NA()</f>
        <v>#N/A</v>
      </c>
      <c r="L508" s="4">
        <f t="shared" si="64"/>
        <v>4.13</v>
      </c>
      <c r="M508" s="4">
        <f t="shared" si="68"/>
        <v>1.62</v>
      </c>
      <c r="N508" s="4"/>
      <c r="P508" s="184">
        <f t="shared" si="69"/>
        <v>40026</v>
      </c>
      <c r="Q508" s="184">
        <v>40050</v>
      </c>
      <c r="R508" s="182">
        <v>4.5</v>
      </c>
      <c r="S508" s="182">
        <f t="shared" si="70"/>
        <v>4.1399999999999997</v>
      </c>
      <c r="T508" s="182">
        <f t="shared" si="71"/>
        <v>0.36000000000000032</v>
      </c>
      <c r="AF508" s="183"/>
      <c r="AI508" s="3"/>
    </row>
    <row r="509" spans="1:35" x14ac:dyDescent="0.2">
      <c r="A509" s="7">
        <f t="shared" si="63"/>
        <v>42675</v>
      </c>
      <c r="B509" s="7">
        <f t="shared" si="65"/>
        <v>42705</v>
      </c>
      <c r="C509" s="7">
        <v>42734</v>
      </c>
      <c r="D509">
        <v>1.62</v>
      </c>
      <c r="E509">
        <v>1.8</v>
      </c>
      <c r="F509">
        <v>3.4</v>
      </c>
      <c r="G509">
        <v>2.6</v>
      </c>
      <c r="H509" s="4">
        <f t="shared" si="66"/>
        <v>5.75</v>
      </c>
      <c r="I509" s="4"/>
      <c r="J509" s="4">
        <f t="shared" si="67"/>
        <v>4.13</v>
      </c>
      <c r="K509" s="15" t="e">
        <f>NA()</f>
        <v>#N/A</v>
      </c>
      <c r="L509" s="4">
        <f t="shared" si="64"/>
        <v>4.13</v>
      </c>
      <c r="M509" s="4">
        <f t="shared" si="68"/>
        <v>1.62</v>
      </c>
      <c r="N509" s="4"/>
      <c r="P509" s="184">
        <f t="shared" si="69"/>
        <v>40026</v>
      </c>
      <c r="Q509" s="184">
        <v>40051</v>
      </c>
      <c r="R509" s="182">
        <v>4.5</v>
      </c>
      <c r="S509" s="182">
        <f t="shared" si="70"/>
        <v>4.1399999999999997</v>
      </c>
      <c r="T509" s="182">
        <f t="shared" si="71"/>
        <v>0.36000000000000032</v>
      </c>
      <c r="AF509" s="183"/>
      <c r="AI509" s="3"/>
    </row>
    <row r="510" spans="1:35" x14ac:dyDescent="0.2">
      <c r="A510" s="7">
        <f t="shared" si="63"/>
        <v>42705</v>
      </c>
      <c r="B510" s="7">
        <f t="shared" si="65"/>
        <v>42736</v>
      </c>
      <c r="C510" s="7">
        <v>42737</v>
      </c>
      <c r="D510">
        <v>1.52</v>
      </c>
      <c r="E510">
        <v>1.8</v>
      </c>
      <c r="F510">
        <v>3.4</v>
      </c>
      <c r="G510">
        <v>2.6</v>
      </c>
      <c r="H510" s="4">
        <f t="shared" si="66"/>
        <v>5.75</v>
      </c>
      <c r="I510" s="4"/>
      <c r="J510" s="4">
        <f t="shared" si="67"/>
        <v>4.2300000000000004</v>
      </c>
      <c r="K510" s="15" t="e">
        <f>NA()</f>
        <v>#N/A</v>
      </c>
      <c r="L510" s="4">
        <f t="shared" si="64"/>
        <v>4.2300000000000004</v>
      </c>
      <c r="M510" s="4">
        <f t="shared" si="68"/>
        <v>1.5199999999999996</v>
      </c>
      <c r="N510" s="4"/>
      <c r="P510" s="184">
        <f t="shared" si="69"/>
        <v>40026</v>
      </c>
      <c r="Q510" s="184">
        <v>40052</v>
      </c>
      <c r="R510" s="182">
        <v>4.5</v>
      </c>
      <c r="S510" s="182">
        <f t="shared" si="70"/>
        <v>4.1399999999999997</v>
      </c>
      <c r="T510" s="182">
        <f t="shared" si="71"/>
        <v>0.36000000000000032</v>
      </c>
      <c r="AF510" s="183"/>
      <c r="AI510" s="3"/>
    </row>
    <row r="511" spans="1:35" x14ac:dyDescent="0.2">
      <c r="A511" s="7">
        <f t="shared" si="63"/>
        <v>42705</v>
      </c>
      <c r="B511" s="7">
        <f t="shared" si="65"/>
        <v>42736</v>
      </c>
      <c r="C511" s="7">
        <v>42738</v>
      </c>
      <c r="D511">
        <v>1.52</v>
      </c>
      <c r="E511">
        <v>1.8</v>
      </c>
      <c r="F511">
        <v>3.4</v>
      </c>
      <c r="G511">
        <v>2.6</v>
      </c>
      <c r="H511" s="4">
        <f t="shared" si="66"/>
        <v>5.75</v>
      </c>
      <c r="I511" s="4"/>
      <c r="J511" s="4">
        <f t="shared" si="67"/>
        <v>4.2300000000000004</v>
      </c>
      <c r="K511" s="15" t="e">
        <f>NA()</f>
        <v>#N/A</v>
      </c>
      <c r="L511" s="4">
        <f t="shared" si="64"/>
        <v>4.2300000000000004</v>
      </c>
      <c r="M511" s="4">
        <f t="shared" si="68"/>
        <v>1.5199999999999996</v>
      </c>
      <c r="N511" s="4"/>
      <c r="P511" s="184">
        <f t="shared" si="69"/>
        <v>40026</v>
      </c>
      <c r="Q511" s="184">
        <v>40053</v>
      </c>
      <c r="R511" s="182">
        <v>4.5</v>
      </c>
      <c r="S511" s="182">
        <f t="shared" si="70"/>
        <v>4.1399999999999997</v>
      </c>
      <c r="T511" s="182">
        <f t="shared" si="71"/>
        <v>0.36000000000000032</v>
      </c>
      <c r="AF511" s="183"/>
      <c r="AI511" s="3"/>
    </row>
    <row r="512" spans="1:35" x14ac:dyDescent="0.2">
      <c r="A512" s="7">
        <f t="shared" si="63"/>
        <v>42705</v>
      </c>
      <c r="B512" s="7">
        <f t="shared" si="65"/>
        <v>42736</v>
      </c>
      <c r="C512" s="7">
        <v>42739</v>
      </c>
      <c r="D512">
        <v>1.52</v>
      </c>
      <c r="E512">
        <v>1.8</v>
      </c>
      <c r="F512">
        <v>3.4</v>
      </c>
      <c r="G512">
        <v>2.6</v>
      </c>
      <c r="H512" s="4">
        <f t="shared" si="66"/>
        <v>5.75</v>
      </c>
      <c r="I512" s="4"/>
      <c r="J512" s="4">
        <f t="shared" si="67"/>
        <v>4.2300000000000004</v>
      </c>
      <c r="K512" s="15" t="e">
        <f>NA()</f>
        <v>#N/A</v>
      </c>
      <c r="L512" s="4">
        <f t="shared" si="64"/>
        <v>4.2300000000000004</v>
      </c>
      <c r="M512" s="4">
        <f t="shared" si="68"/>
        <v>1.5199999999999996</v>
      </c>
      <c r="N512" s="4"/>
      <c r="P512" s="184">
        <f t="shared" si="69"/>
        <v>40026</v>
      </c>
      <c r="Q512" s="184">
        <v>40054</v>
      </c>
      <c r="R512" s="182">
        <v>4.5</v>
      </c>
      <c r="S512" s="182">
        <f t="shared" si="70"/>
        <v>4.1399999999999997</v>
      </c>
      <c r="T512" s="182">
        <f t="shared" si="71"/>
        <v>0.36000000000000032</v>
      </c>
      <c r="AF512" s="183"/>
      <c r="AI512" s="3"/>
    </row>
    <row r="513" spans="1:35" x14ac:dyDescent="0.2">
      <c r="A513" s="7">
        <f t="shared" si="63"/>
        <v>42705</v>
      </c>
      <c r="B513" s="7">
        <f t="shared" si="65"/>
        <v>42736</v>
      </c>
      <c r="C513" s="7">
        <v>42740</v>
      </c>
      <c r="D513">
        <v>1.52</v>
      </c>
      <c r="E513">
        <v>1.8</v>
      </c>
      <c r="F513">
        <v>3.4</v>
      </c>
      <c r="G513">
        <v>2.6</v>
      </c>
      <c r="H513" s="4">
        <f t="shared" si="66"/>
        <v>5.75</v>
      </c>
      <c r="I513" s="4"/>
      <c r="J513" s="4">
        <f t="shared" si="67"/>
        <v>4.2300000000000004</v>
      </c>
      <c r="K513" s="15" t="e">
        <f>NA()</f>
        <v>#N/A</v>
      </c>
      <c r="L513" s="4">
        <f t="shared" si="64"/>
        <v>4.2300000000000004</v>
      </c>
      <c r="M513" s="4">
        <f t="shared" si="68"/>
        <v>1.5199999999999996</v>
      </c>
      <c r="N513" s="4"/>
      <c r="P513" s="184">
        <f t="shared" si="69"/>
        <v>40026</v>
      </c>
      <c r="Q513" s="184">
        <v>40055</v>
      </c>
      <c r="R513" s="182">
        <v>4.5</v>
      </c>
      <c r="S513" s="182">
        <f t="shared" si="70"/>
        <v>4.1399999999999997</v>
      </c>
      <c r="T513" s="182">
        <f t="shared" si="71"/>
        <v>0.36000000000000032</v>
      </c>
      <c r="AF513" s="183"/>
      <c r="AI513" s="3"/>
    </row>
    <row r="514" spans="1:35" x14ac:dyDescent="0.2">
      <c r="A514" s="7">
        <f t="shared" si="63"/>
        <v>42705</v>
      </c>
      <c r="B514" s="7">
        <f t="shared" si="65"/>
        <v>42736</v>
      </c>
      <c r="C514" s="7">
        <v>42741</v>
      </c>
      <c r="D514">
        <v>1.52</v>
      </c>
      <c r="E514">
        <v>1.8</v>
      </c>
      <c r="F514">
        <v>3.4</v>
      </c>
      <c r="G514">
        <v>2.6</v>
      </c>
      <c r="H514" s="4">
        <f t="shared" si="66"/>
        <v>5.75</v>
      </c>
      <c r="I514" s="4"/>
      <c r="J514" s="4">
        <f t="shared" si="67"/>
        <v>4.2300000000000004</v>
      </c>
      <c r="K514" s="15" t="e">
        <f>NA()</f>
        <v>#N/A</v>
      </c>
      <c r="L514" s="4">
        <f t="shared" si="64"/>
        <v>4.2300000000000004</v>
      </c>
      <c r="M514" s="4">
        <f t="shared" si="68"/>
        <v>1.5199999999999996</v>
      </c>
      <c r="N514" s="4"/>
      <c r="P514" s="184">
        <f t="shared" si="69"/>
        <v>40026</v>
      </c>
      <c r="Q514" s="184">
        <v>40056</v>
      </c>
      <c r="R514" s="182">
        <v>4.5</v>
      </c>
      <c r="S514" s="182">
        <f t="shared" si="70"/>
        <v>4.1399999999999997</v>
      </c>
      <c r="T514" s="182">
        <f t="shared" si="71"/>
        <v>0.36000000000000032</v>
      </c>
      <c r="AF514" s="183"/>
      <c r="AI514" s="3"/>
    </row>
    <row r="515" spans="1:35" x14ac:dyDescent="0.2">
      <c r="A515" s="7">
        <f t="shared" si="63"/>
        <v>42705</v>
      </c>
      <c r="B515" s="7">
        <f t="shared" si="65"/>
        <v>42736</v>
      </c>
      <c r="C515" s="7">
        <v>42744</v>
      </c>
      <c r="D515">
        <v>1.52</v>
      </c>
      <c r="E515">
        <v>1.8</v>
      </c>
      <c r="F515">
        <v>3.4</v>
      </c>
      <c r="G515">
        <v>2.6</v>
      </c>
      <c r="H515" s="4">
        <f t="shared" si="66"/>
        <v>5.75</v>
      </c>
      <c r="I515" s="4"/>
      <c r="J515" s="4">
        <f t="shared" si="67"/>
        <v>4.2300000000000004</v>
      </c>
      <c r="K515" s="15" t="e">
        <f>NA()</f>
        <v>#N/A</v>
      </c>
      <c r="L515" s="4">
        <f t="shared" si="64"/>
        <v>4.2300000000000004</v>
      </c>
      <c r="M515" s="4">
        <f t="shared" si="68"/>
        <v>1.5199999999999996</v>
      </c>
      <c r="N515" s="4"/>
      <c r="P515" s="184">
        <f t="shared" si="69"/>
        <v>40057</v>
      </c>
      <c r="Q515" s="184">
        <v>40057</v>
      </c>
      <c r="R515" s="182">
        <v>4.5</v>
      </c>
      <c r="S515" s="182">
        <f t="shared" si="70"/>
        <v>4.4800000000000004</v>
      </c>
      <c r="T515" s="182">
        <f t="shared" si="71"/>
        <v>1.9999999999999574E-2</v>
      </c>
      <c r="AF515" s="183"/>
      <c r="AI515" s="3"/>
    </row>
    <row r="516" spans="1:35" x14ac:dyDescent="0.2">
      <c r="A516" s="7">
        <f t="shared" si="63"/>
        <v>42705</v>
      </c>
      <c r="B516" s="7">
        <f t="shared" si="65"/>
        <v>42736</v>
      </c>
      <c r="C516" s="7">
        <v>42745</v>
      </c>
      <c r="D516">
        <v>1.52</v>
      </c>
      <c r="E516">
        <v>1.8</v>
      </c>
      <c r="F516">
        <v>3.4</v>
      </c>
      <c r="G516">
        <v>2.6</v>
      </c>
      <c r="H516" s="4">
        <f t="shared" si="66"/>
        <v>5.75</v>
      </c>
      <c r="I516" s="4"/>
      <c r="J516" s="4">
        <f t="shared" si="67"/>
        <v>4.2300000000000004</v>
      </c>
      <c r="K516" s="15" t="e">
        <f>NA()</f>
        <v>#N/A</v>
      </c>
      <c r="L516" s="4">
        <f t="shared" si="64"/>
        <v>4.2300000000000004</v>
      </c>
      <c r="M516" s="4">
        <f t="shared" si="68"/>
        <v>1.5199999999999996</v>
      </c>
      <c r="N516" s="4"/>
      <c r="P516" s="184">
        <f t="shared" si="69"/>
        <v>40057</v>
      </c>
      <c r="Q516" s="184">
        <v>40058</v>
      </c>
      <c r="R516" s="182">
        <v>4.5</v>
      </c>
      <c r="S516" s="182">
        <f t="shared" si="70"/>
        <v>4.4800000000000004</v>
      </c>
      <c r="T516" s="182">
        <f t="shared" si="71"/>
        <v>1.9999999999999574E-2</v>
      </c>
      <c r="AF516" s="183"/>
      <c r="AI516" s="3"/>
    </row>
    <row r="517" spans="1:35" x14ac:dyDescent="0.2">
      <c r="A517" s="7">
        <f t="shared" si="63"/>
        <v>42705</v>
      </c>
      <c r="B517" s="7">
        <f t="shared" si="65"/>
        <v>42736</v>
      </c>
      <c r="C517" s="7">
        <v>42746</v>
      </c>
      <c r="D517">
        <v>1.52</v>
      </c>
      <c r="E517">
        <v>1.8</v>
      </c>
      <c r="F517">
        <v>3.4</v>
      </c>
      <c r="G517">
        <v>2.6</v>
      </c>
      <c r="H517" s="4">
        <f t="shared" si="66"/>
        <v>5.75</v>
      </c>
      <c r="I517" s="4"/>
      <c r="J517" s="4">
        <f t="shared" si="67"/>
        <v>4.2300000000000004</v>
      </c>
      <c r="K517" s="15" t="e">
        <f>NA()</f>
        <v>#N/A</v>
      </c>
      <c r="L517" s="4">
        <f t="shared" si="64"/>
        <v>4.2300000000000004</v>
      </c>
      <c r="M517" s="4">
        <f t="shared" si="68"/>
        <v>1.5199999999999996</v>
      </c>
      <c r="N517" s="4"/>
      <c r="P517" s="184">
        <f t="shared" si="69"/>
        <v>40057</v>
      </c>
      <c r="Q517" s="184">
        <v>40059</v>
      </c>
      <c r="R517" s="182">
        <v>4.5</v>
      </c>
      <c r="S517" s="182">
        <f t="shared" si="70"/>
        <v>4.4800000000000004</v>
      </c>
      <c r="T517" s="182">
        <f t="shared" si="71"/>
        <v>1.9999999999999574E-2</v>
      </c>
      <c r="AF517" s="183"/>
      <c r="AI517" s="3"/>
    </row>
    <row r="518" spans="1:35" x14ac:dyDescent="0.2">
      <c r="A518" s="7">
        <f t="shared" si="63"/>
        <v>42705</v>
      </c>
      <c r="B518" s="7">
        <f t="shared" si="65"/>
        <v>42736</v>
      </c>
      <c r="C518" s="7">
        <v>42747</v>
      </c>
      <c r="D518">
        <v>1.52</v>
      </c>
      <c r="E518">
        <v>1.8</v>
      </c>
      <c r="F518">
        <v>3.4</v>
      </c>
      <c r="G518">
        <v>2.6</v>
      </c>
      <c r="H518" s="4">
        <f t="shared" si="66"/>
        <v>5.75</v>
      </c>
      <c r="I518" s="4"/>
      <c r="J518" s="4">
        <f t="shared" si="67"/>
        <v>4.2300000000000004</v>
      </c>
      <c r="K518" s="15" t="e">
        <f>NA()</f>
        <v>#N/A</v>
      </c>
      <c r="L518" s="4">
        <f t="shared" si="64"/>
        <v>4.2300000000000004</v>
      </c>
      <c r="M518" s="4">
        <f t="shared" si="68"/>
        <v>1.5199999999999996</v>
      </c>
      <c r="N518" s="4"/>
      <c r="P518" s="184">
        <f t="shared" si="69"/>
        <v>40057</v>
      </c>
      <c r="Q518" s="184">
        <v>40060</v>
      </c>
      <c r="R518" s="182">
        <v>4.5</v>
      </c>
      <c r="S518" s="182">
        <f t="shared" si="70"/>
        <v>4.4800000000000004</v>
      </c>
      <c r="T518" s="182">
        <f t="shared" si="71"/>
        <v>1.9999999999999574E-2</v>
      </c>
      <c r="AF518" s="183"/>
      <c r="AI518" s="3"/>
    </row>
    <row r="519" spans="1:35" x14ac:dyDescent="0.2">
      <c r="A519" s="7">
        <f t="shared" ref="A519:A582" si="72">DATE(YEAR(B519),MONTH(B519)-1,1)</f>
        <v>42705</v>
      </c>
      <c r="B519" s="7">
        <f t="shared" si="65"/>
        <v>42736</v>
      </c>
      <c r="C519" s="7">
        <v>42748</v>
      </c>
      <c r="D519">
        <v>1.52</v>
      </c>
      <c r="E519">
        <v>1.8</v>
      </c>
      <c r="F519">
        <v>3.4</v>
      </c>
      <c r="G519">
        <v>2.6</v>
      </c>
      <c r="H519" s="4">
        <f t="shared" si="66"/>
        <v>5.75</v>
      </c>
      <c r="I519" s="4"/>
      <c r="J519" s="4">
        <f t="shared" si="67"/>
        <v>4.2300000000000004</v>
      </c>
      <c r="K519" s="15" t="e">
        <f>NA()</f>
        <v>#N/A</v>
      </c>
      <c r="L519" s="4">
        <f t="shared" ref="L519:L582" si="73">INDEX($Y:$Y,MATCH($B519,$V:$V,0))</f>
        <v>4.2300000000000004</v>
      </c>
      <c r="M519" s="4">
        <f t="shared" si="68"/>
        <v>1.5199999999999996</v>
      </c>
      <c r="N519" s="4"/>
      <c r="P519" s="184">
        <f t="shared" si="69"/>
        <v>40057</v>
      </c>
      <c r="Q519" s="184">
        <v>40061</v>
      </c>
      <c r="R519" s="182">
        <v>4.5</v>
      </c>
      <c r="S519" s="182">
        <f t="shared" si="70"/>
        <v>4.4800000000000004</v>
      </c>
      <c r="T519" s="182">
        <f t="shared" si="71"/>
        <v>1.9999999999999574E-2</v>
      </c>
      <c r="AF519" s="183"/>
      <c r="AI519" s="3"/>
    </row>
    <row r="520" spans="1:35" x14ac:dyDescent="0.2">
      <c r="A520" s="7">
        <f t="shared" si="72"/>
        <v>42705</v>
      </c>
      <c r="B520" s="7">
        <f t="shared" ref="B520:B583" si="74">DATE(YEAR(C520),MONTH(C520),1)</f>
        <v>42736</v>
      </c>
      <c r="C520" s="7">
        <v>42751</v>
      </c>
      <c r="D520">
        <v>1.52</v>
      </c>
      <c r="E520">
        <v>1.8</v>
      </c>
      <c r="F520">
        <v>3.4</v>
      </c>
      <c r="G520">
        <v>2.6</v>
      </c>
      <c r="H520" s="4">
        <f t="shared" ref="H520:H583" si="75">INDEX($R:$R,MATCH($C520,$Q:$Q,0))</f>
        <v>5.75</v>
      </c>
      <c r="I520" s="4"/>
      <c r="J520" s="4">
        <f t="shared" ref="J520:J583" si="76">H520-D520</f>
        <v>4.2300000000000004</v>
      </c>
      <c r="K520" s="15" t="e">
        <f>NA()</f>
        <v>#N/A</v>
      </c>
      <c r="L520" s="4">
        <f t="shared" si="73"/>
        <v>4.2300000000000004</v>
      </c>
      <c r="M520" s="4">
        <f t="shared" ref="M520:M583" si="77">H520-L520</f>
        <v>1.5199999999999996</v>
      </c>
      <c r="N520" s="4"/>
      <c r="P520" s="184">
        <f t="shared" ref="P520:P583" si="78">DATE(YEAR(Q520),MONTH(Q520),1)</f>
        <v>40057</v>
      </c>
      <c r="Q520" s="184">
        <v>40062</v>
      </c>
      <c r="R520" s="182">
        <v>4.5</v>
      </c>
      <c r="S520" s="182">
        <f t="shared" ref="S520:S583" si="79">INDEX($Y:$Y,MATCH($P520,$V:$V,0))</f>
        <v>4.4800000000000004</v>
      </c>
      <c r="T520" s="182">
        <f t="shared" ref="T520:T583" si="80">R520-S520</f>
        <v>1.9999999999999574E-2</v>
      </c>
      <c r="AF520" s="183"/>
      <c r="AI520" s="3"/>
    </row>
    <row r="521" spans="1:35" x14ac:dyDescent="0.2">
      <c r="A521" s="7">
        <f t="shared" si="72"/>
        <v>42705</v>
      </c>
      <c r="B521" s="7">
        <f t="shared" si="74"/>
        <v>42736</v>
      </c>
      <c r="C521" s="7">
        <v>42752</v>
      </c>
      <c r="D521">
        <v>1.52</v>
      </c>
      <c r="E521">
        <v>1.8</v>
      </c>
      <c r="F521">
        <v>3.4</v>
      </c>
      <c r="G521">
        <v>2.6</v>
      </c>
      <c r="H521" s="4">
        <f t="shared" si="75"/>
        <v>5.75</v>
      </c>
      <c r="I521" s="4"/>
      <c r="J521" s="4">
        <f t="shared" si="76"/>
        <v>4.2300000000000004</v>
      </c>
      <c r="K521" s="15" t="e">
        <f>NA()</f>
        <v>#N/A</v>
      </c>
      <c r="L521" s="4">
        <f t="shared" si="73"/>
        <v>4.2300000000000004</v>
      </c>
      <c r="M521" s="4">
        <f t="shared" si="77"/>
        <v>1.5199999999999996</v>
      </c>
      <c r="N521" s="4"/>
      <c r="P521" s="184">
        <f t="shared" si="78"/>
        <v>40057</v>
      </c>
      <c r="Q521" s="184">
        <v>40063</v>
      </c>
      <c r="R521" s="182">
        <v>4.5</v>
      </c>
      <c r="S521" s="182">
        <f t="shared" si="79"/>
        <v>4.4800000000000004</v>
      </c>
      <c r="T521" s="182">
        <f t="shared" si="80"/>
        <v>1.9999999999999574E-2</v>
      </c>
      <c r="AF521" s="183"/>
      <c r="AI521" s="3"/>
    </row>
    <row r="522" spans="1:35" x14ac:dyDescent="0.2">
      <c r="A522" s="7">
        <f t="shared" si="72"/>
        <v>42705</v>
      </c>
      <c r="B522" s="7">
        <f t="shared" si="74"/>
        <v>42736</v>
      </c>
      <c r="C522" s="7">
        <v>42753</v>
      </c>
      <c r="D522">
        <v>1.52</v>
      </c>
      <c r="E522">
        <v>1.8</v>
      </c>
      <c r="F522">
        <v>3.4</v>
      </c>
      <c r="G522">
        <v>2.6</v>
      </c>
      <c r="H522" s="4">
        <f t="shared" si="75"/>
        <v>5.75</v>
      </c>
      <c r="I522" s="4"/>
      <c r="J522" s="4">
        <f t="shared" si="76"/>
        <v>4.2300000000000004</v>
      </c>
      <c r="K522" s="15" t="e">
        <f>NA()</f>
        <v>#N/A</v>
      </c>
      <c r="L522" s="4">
        <f t="shared" si="73"/>
        <v>4.2300000000000004</v>
      </c>
      <c r="M522" s="4">
        <f t="shared" si="77"/>
        <v>1.5199999999999996</v>
      </c>
      <c r="N522" s="4"/>
      <c r="P522" s="184">
        <f t="shared" si="78"/>
        <v>40057</v>
      </c>
      <c r="Q522" s="184">
        <v>40064</v>
      </c>
      <c r="R522" s="182">
        <v>4.5</v>
      </c>
      <c r="S522" s="182">
        <f t="shared" si="79"/>
        <v>4.4800000000000004</v>
      </c>
      <c r="T522" s="182">
        <f t="shared" si="80"/>
        <v>1.9999999999999574E-2</v>
      </c>
      <c r="AF522" s="183"/>
      <c r="AI522" s="3"/>
    </row>
    <row r="523" spans="1:35" x14ac:dyDescent="0.2">
      <c r="A523" s="7">
        <f t="shared" si="72"/>
        <v>42705</v>
      </c>
      <c r="B523" s="7">
        <f t="shared" si="74"/>
        <v>42736</v>
      </c>
      <c r="C523" s="7">
        <v>42754</v>
      </c>
      <c r="D523">
        <v>1.52</v>
      </c>
      <c r="E523">
        <v>1.8</v>
      </c>
      <c r="F523">
        <v>3.4</v>
      </c>
      <c r="G523">
        <v>2.6</v>
      </c>
      <c r="H523" s="4">
        <f t="shared" si="75"/>
        <v>5.75</v>
      </c>
      <c r="I523" s="4"/>
      <c r="J523" s="4">
        <f t="shared" si="76"/>
        <v>4.2300000000000004</v>
      </c>
      <c r="K523" s="15" t="e">
        <f>NA()</f>
        <v>#N/A</v>
      </c>
      <c r="L523" s="4">
        <f t="shared" si="73"/>
        <v>4.2300000000000004</v>
      </c>
      <c r="M523" s="4">
        <f t="shared" si="77"/>
        <v>1.5199999999999996</v>
      </c>
      <c r="N523" s="4"/>
      <c r="P523" s="184">
        <f t="shared" si="78"/>
        <v>40057</v>
      </c>
      <c r="Q523" s="184">
        <v>40065</v>
      </c>
      <c r="R523" s="182">
        <v>4.5</v>
      </c>
      <c r="S523" s="182">
        <f t="shared" si="79"/>
        <v>4.4800000000000004</v>
      </c>
      <c r="T523" s="182">
        <f t="shared" si="80"/>
        <v>1.9999999999999574E-2</v>
      </c>
      <c r="AF523" s="183"/>
      <c r="AI523" s="3"/>
    </row>
    <row r="524" spans="1:35" x14ac:dyDescent="0.2">
      <c r="A524" s="7">
        <f t="shared" si="72"/>
        <v>42705</v>
      </c>
      <c r="B524" s="7">
        <f t="shared" si="74"/>
        <v>42736</v>
      </c>
      <c r="C524" s="7">
        <v>42755</v>
      </c>
      <c r="D524">
        <v>1.52</v>
      </c>
      <c r="E524">
        <v>1.8</v>
      </c>
      <c r="F524">
        <v>3.4</v>
      </c>
      <c r="G524">
        <v>2.6</v>
      </c>
      <c r="H524" s="4">
        <f t="shared" si="75"/>
        <v>5.75</v>
      </c>
      <c r="I524" s="4"/>
      <c r="J524" s="4">
        <f t="shared" si="76"/>
        <v>4.2300000000000004</v>
      </c>
      <c r="K524" s="15" t="e">
        <f>NA()</f>
        <v>#N/A</v>
      </c>
      <c r="L524" s="4">
        <f t="shared" si="73"/>
        <v>4.2300000000000004</v>
      </c>
      <c r="M524" s="4">
        <f t="shared" si="77"/>
        <v>1.5199999999999996</v>
      </c>
      <c r="N524" s="4"/>
      <c r="P524" s="184">
        <f t="shared" si="78"/>
        <v>40057</v>
      </c>
      <c r="Q524" s="184">
        <v>40066</v>
      </c>
      <c r="R524" s="182">
        <v>4.5</v>
      </c>
      <c r="S524" s="182">
        <f t="shared" si="79"/>
        <v>4.4800000000000004</v>
      </c>
      <c r="T524" s="182">
        <f t="shared" si="80"/>
        <v>1.9999999999999574E-2</v>
      </c>
      <c r="AF524" s="183"/>
      <c r="AI524" s="3"/>
    </row>
    <row r="525" spans="1:35" x14ac:dyDescent="0.2">
      <c r="A525" s="7">
        <f t="shared" si="72"/>
        <v>42705</v>
      </c>
      <c r="B525" s="7">
        <f t="shared" si="74"/>
        <v>42736</v>
      </c>
      <c r="C525" s="7">
        <v>42758</v>
      </c>
      <c r="D525">
        <v>1.52</v>
      </c>
      <c r="E525">
        <v>1.8</v>
      </c>
      <c r="F525">
        <v>3.4</v>
      </c>
      <c r="G525">
        <v>2.6</v>
      </c>
      <c r="H525" s="4">
        <f t="shared" si="75"/>
        <v>5.75</v>
      </c>
      <c r="I525" s="4"/>
      <c r="J525" s="4">
        <f t="shared" si="76"/>
        <v>4.2300000000000004</v>
      </c>
      <c r="K525" s="15" t="e">
        <f>NA()</f>
        <v>#N/A</v>
      </c>
      <c r="L525" s="4">
        <f t="shared" si="73"/>
        <v>4.2300000000000004</v>
      </c>
      <c r="M525" s="4">
        <f t="shared" si="77"/>
        <v>1.5199999999999996</v>
      </c>
      <c r="N525" s="4"/>
      <c r="P525" s="184">
        <f t="shared" si="78"/>
        <v>40057</v>
      </c>
      <c r="Q525" s="184">
        <v>40067</v>
      </c>
      <c r="R525" s="182">
        <v>4.5</v>
      </c>
      <c r="S525" s="182">
        <f t="shared" si="79"/>
        <v>4.4800000000000004</v>
      </c>
      <c r="T525" s="182">
        <f t="shared" si="80"/>
        <v>1.9999999999999574E-2</v>
      </c>
      <c r="AF525" s="183"/>
      <c r="AI525" s="3"/>
    </row>
    <row r="526" spans="1:35" x14ac:dyDescent="0.2">
      <c r="A526" s="7">
        <f t="shared" si="72"/>
        <v>42705</v>
      </c>
      <c r="B526" s="7">
        <f t="shared" si="74"/>
        <v>42736</v>
      </c>
      <c r="C526" s="7">
        <v>42759</v>
      </c>
      <c r="D526">
        <v>1.52</v>
      </c>
      <c r="E526">
        <v>1.8</v>
      </c>
      <c r="F526">
        <v>3.4</v>
      </c>
      <c r="G526">
        <v>2.6</v>
      </c>
      <c r="H526" s="4">
        <f t="shared" si="75"/>
        <v>5.75</v>
      </c>
      <c r="I526" s="4"/>
      <c r="J526" s="4">
        <f t="shared" si="76"/>
        <v>4.2300000000000004</v>
      </c>
      <c r="K526" s="15" t="e">
        <f>NA()</f>
        <v>#N/A</v>
      </c>
      <c r="L526" s="4">
        <f t="shared" si="73"/>
        <v>4.2300000000000004</v>
      </c>
      <c r="M526" s="4">
        <f t="shared" si="77"/>
        <v>1.5199999999999996</v>
      </c>
      <c r="N526" s="4"/>
      <c r="P526" s="184">
        <f t="shared" si="78"/>
        <v>40057</v>
      </c>
      <c r="Q526" s="184">
        <v>40068</v>
      </c>
      <c r="R526" s="182">
        <v>4.5</v>
      </c>
      <c r="S526" s="182">
        <f t="shared" si="79"/>
        <v>4.4800000000000004</v>
      </c>
      <c r="T526" s="182">
        <f t="shared" si="80"/>
        <v>1.9999999999999574E-2</v>
      </c>
      <c r="AF526" s="183"/>
      <c r="AI526" s="3"/>
    </row>
    <row r="527" spans="1:35" x14ac:dyDescent="0.2">
      <c r="A527" s="7">
        <f t="shared" si="72"/>
        <v>42705</v>
      </c>
      <c r="B527" s="7">
        <f t="shared" si="74"/>
        <v>42736</v>
      </c>
      <c r="C527" s="7">
        <v>42760</v>
      </c>
      <c r="D527">
        <v>1.52</v>
      </c>
      <c r="E527">
        <v>1.8</v>
      </c>
      <c r="F527">
        <v>3.4</v>
      </c>
      <c r="G527">
        <v>2.6</v>
      </c>
      <c r="H527" s="4">
        <f t="shared" si="75"/>
        <v>5.75</v>
      </c>
      <c r="I527" s="4"/>
      <c r="J527" s="4">
        <f t="shared" si="76"/>
        <v>4.2300000000000004</v>
      </c>
      <c r="K527" s="15" t="e">
        <f>NA()</f>
        <v>#N/A</v>
      </c>
      <c r="L527" s="4">
        <f t="shared" si="73"/>
        <v>4.2300000000000004</v>
      </c>
      <c r="M527" s="4">
        <f t="shared" si="77"/>
        <v>1.5199999999999996</v>
      </c>
      <c r="N527" s="4"/>
      <c r="P527" s="184">
        <f t="shared" si="78"/>
        <v>40057</v>
      </c>
      <c r="Q527" s="184">
        <v>40069</v>
      </c>
      <c r="R527" s="182">
        <v>4.5</v>
      </c>
      <c r="S527" s="182">
        <f t="shared" si="79"/>
        <v>4.4800000000000004</v>
      </c>
      <c r="T527" s="182">
        <f t="shared" si="80"/>
        <v>1.9999999999999574E-2</v>
      </c>
      <c r="AF527" s="183"/>
      <c r="AI527" s="3"/>
    </row>
    <row r="528" spans="1:35" x14ac:dyDescent="0.2">
      <c r="A528" s="7">
        <f t="shared" si="72"/>
        <v>42705</v>
      </c>
      <c r="B528" s="7">
        <f t="shared" si="74"/>
        <v>42736</v>
      </c>
      <c r="C528" s="7">
        <v>42761</v>
      </c>
      <c r="D528">
        <v>1.52</v>
      </c>
      <c r="E528">
        <v>1.8</v>
      </c>
      <c r="F528">
        <v>3.4</v>
      </c>
      <c r="G528">
        <v>2.6</v>
      </c>
      <c r="H528" s="4">
        <f t="shared" si="75"/>
        <v>5.75</v>
      </c>
      <c r="I528" s="4"/>
      <c r="J528" s="4">
        <f t="shared" si="76"/>
        <v>4.2300000000000004</v>
      </c>
      <c r="K528" s="15" t="e">
        <f>NA()</f>
        <v>#N/A</v>
      </c>
      <c r="L528" s="4">
        <f t="shared" si="73"/>
        <v>4.2300000000000004</v>
      </c>
      <c r="M528" s="4">
        <f t="shared" si="77"/>
        <v>1.5199999999999996</v>
      </c>
      <c r="N528" s="4"/>
      <c r="P528" s="184">
        <f t="shared" si="78"/>
        <v>40057</v>
      </c>
      <c r="Q528" s="184">
        <v>40070</v>
      </c>
      <c r="R528" s="182">
        <v>4.5</v>
      </c>
      <c r="S528" s="182">
        <f t="shared" si="79"/>
        <v>4.4800000000000004</v>
      </c>
      <c r="T528" s="182">
        <f t="shared" si="80"/>
        <v>1.9999999999999574E-2</v>
      </c>
      <c r="AF528" s="183"/>
      <c r="AI528" s="3"/>
    </row>
    <row r="529" spans="1:35" x14ac:dyDescent="0.2">
      <c r="A529" s="7">
        <f t="shared" si="72"/>
        <v>42705</v>
      </c>
      <c r="B529" s="7">
        <f t="shared" si="74"/>
        <v>42736</v>
      </c>
      <c r="C529" s="7">
        <v>42762</v>
      </c>
      <c r="D529">
        <v>1.52</v>
      </c>
      <c r="E529">
        <v>1.8</v>
      </c>
      <c r="F529">
        <v>3.4</v>
      </c>
      <c r="G529">
        <v>2.6</v>
      </c>
      <c r="H529" s="4">
        <f t="shared" si="75"/>
        <v>5.75</v>
      </c>
      <c r="I529" s="4"/>
      <c r="J529" s="4">
        <f t="shared" si="76"/>
        <v>4.2300000000000004</v>
      </c>
      <c r="K529" s="15" t="e">
        <f>NA()</f>
        <v>#N/A</v>
      </c>
      <c r="L529" s="4">
        <f t="shared" si="73"/>
        <v>4.2300000000000004</v>
      </c>
      <c r="M529" s="4">
        <f t="shared" si="77"/>
        <v>1.5199999999999996</v>
      </c>
      <c r="N529" s="4"/>
      <c r="P529" s="184">
        <f t="shared" si="78"/>
        <v>40057</v>
      </c>
      <c r="Q529" s="184">
        <v>40071</v>
      </c>
      <c r="R529" s="182">
        <v>4.5</v>
      </c>
      <c r="S529" s="182">
        <f t="shared" si="79"/>
        <v>4.4800000000000004</v>
      </c>
      <c r="T529" s="182">
        <f t="shared" si="80"/>
        <v>1.9999999999999574E-2</v>
      </c>
      <c r="AF529" s="183"/>
      <c r="AI529" s="3"/>
    </row>
    <row r="530" spans="1:35" x14ac:dyDescent="0.2">
      <c r="A530" s="7">
        <f t="shared" si="72"/>
        <v>42705</v>
      </c>
      <c r="B530" s="7">
        <f t="shared" si="74"/>
        <v>42736</v>
      </c>
      <c r="C530" s="7">
        <v>42765</v>
      </c>
      <c r="D530">
        <v>1.52</v>
      </c>
      <c r="E530">
        <v>1.8</v>
      </c>
      <c r="F530">
        <v>3.4</v>
      </c>
      <c r="G530">
        <v>2.6</v>
      </c>
      <c r="H530" s="4">
        <f t="shared" si="75"/>
        <v>5.75</v>
      </c>
      <c r="I530" s="4"/>
      <c r="J530" s="4">
        <f t="shared" si="76"/>
        <v>4.2300000000000004</v>
      </c>
      <c r="K530" s="15" t="e">
        <f>NA()</f>
        <v>#N/A</v>
      </c>
      <c r="L530" s="4">
        <f t="shared" si="73"/>
        <v>4.2300000000000004</v>
      </c>
      <c r="M530" s="4">
        <f t="shared" si="77"/>
        <v>1.5199999999999996</v>
      </c>
      <c r="N530" s="4"/>
      <c r="P530" s="184">
        <f t="shared" si="78"/>
        <v>40057</v>
      </c>
      <c r="Q530" s="184">
        <v>40072</v>
      </c>
      <c r="R530" s="182">
        <v>4.5</v>
      </c>
      <c r="S530" s="182">
        <f t="shared" si="79"/>
        <v>4.4800000000000004</v>
      </c>
      <c r="T530" s="182">
        <f t="shared" si="80"/>
        <v>1.9999999999999574E-2</v>
      </c>
      <c r="AF530" s="183"/>
      <c r="AI530" s="3"/>
    </row>
    <row r="531" spans="1:35" x14ac:dyDescent="0.2">
      <c r="A531" s="7">
        <f t="shared" si="72"/>
        <v>42705</v>
      </c>
      <c r="B531" s="7">
        <f t="shared" si="74"/>
        <v>42736</v>
      </c>
      <c r="C531" s="7">
        <v>42766</v>
      </c>
      <c r="D531">
        <v>1.52</v>
      </c>
      <c r="E531">
        <v>1.8</v>
      </c>
      <c r="F531">
        <v>3.4</v>
      </c>
      <c r="G531">
        <v>2.6</v>
      </c>
      <c r="H531" s="4">
        <f t="shared" si="75"/>
        <v>5.75</v>
      </c>
      <c r="I531" s="4"/>
      <c r="J531" s="4">
        <f t="shared" si="76"/>
        <v>4.2300000000000004</v>
      </c>
      <c r="K531" s="15" t="e">
        <f>NA()</f>
        <v>#N/A</v>
      </c>
      <c r="L531" s="4">
        <f t="shared" si="73"/>
        <v>4.2300000000000004</v>
      </c>
      <c r="M531" s="4">
        <f t="shared" si="77"/>
        <v>1.5199999999999996</v>
      </c>
      <c r="N531" s="4"/>
      <c r="P531" s="184">
        <f t="shared" si="78"/>
        <v>40057</v>
      </c>
      <c r="Q531" s="184">
        <v>40073</v>
      </c>
      <c r="R531" s="182">
        <v>4.5</v>
      </c>
      <c r="S531" s="182">
        <f t="shared" si="79"/>
        <v>4.4800000000000004</v>
      </c>
      <c r="T531" s="182">
        <f t="shared" si="80"/>
        <v>1.9999999999999574E-2</v>
      </c>
      <c r="AF531" s="183"/>
      <c r="AI531" s="3"/>
    </row>
    <row r="532" spans="1:35" x14ac:dyDescent="0.2">
      <c r="A532" s="7">
        <f t="shared" si="72"/>
        <v>42736</v>
      </c>
      <c r="B532" s="7">
        <f t="shared" si="74"/>
        <v>42767</v>
      </c>
      <c r="C532" s="7">
        <v>42767</v>
      </c>
      <c r="D532">
        <v>1.66</v>
      </c>
      <c r="E532">
        <v>1.8</v>
      </c>
      <c r="F532">
        <v>3.4</v>
      </c>
      <c r="G532">
        <v>2.6</v>
      </c>
      <c r="H532" s="4">
        <f t="shared" si="75"/>
        <v>5.75</v>
      </c>
      <c r="I532" s="4"/>
      <c r="J532" s="4">
        <f t="shared" si="76"/>
        <v>4.09</v>
      </c>
      <c r="K532" s="15" t="e">
        <f>NA()</f>
        <v>#N/A</v>
      </c>
      <c r="L532" s="4">
        <f t="shared" si="73"/>
        <v>4.09</v>
      </c>
      <c r="M532" s="4">
        <f t="shared" si="77"/>
        <v>1.6600000000000001</v>
      </c>
      <c r="N532" s="4"/>
      <c r="P532" s="184">
        <f t="shared" si="78"/>
        <v>40057</v>
      </c>
      <c r="Q532" s="184">
        <v>40074</v>
      </c>
      <c r="R532" s="182">
        <v>4.5</v>
      </c>
      <c r="S532" s="182">
        <f t="shared" si="79"/>
        <v>4.4800000000000004</v>
      </c>
      <c r="T532" s="182">
        <f t="shared" si="80"/>
        <v>1.9999999999999574E-2</v>
      </c>
      <c r="AF532" s="183"/>
      <c r="AI532" s="3"/>
    </row>
    <row r="533" spans="1:35" x14ac:dyDescent="0.2">
      <c r="A533" s="7">
        <f t="shared" si="72"/>
        <v>42736</v>
      </c>
      <c r="B533" s="7">
        <f t="shared" si="74"/>
        <v>42767</v>
      </c>
      <c r="C533" s="7">
        <v>42768</v>
      </c>
      <c r="D533">
        <v>1.66</v>
      </c>
      <c r="E533">
        <v>1.8</v>
      </c>
      <c r="F533">
        <v>3.4</v>
      </c>
      <c r="G533">
        <v>2.6</v>
      </c>
      <c r="H533" s="4">
        <f t="shared" si="75"/>
        <v>5.75</v>
      </c>
      <c r="I533" s="4"/>
      <c r="J533" s="4">
        <f t="shared" si="76"/>
        <v>4.09</v>
      </c>
      <c r="K533" s="15" t="e">
        <f>NA()</f>
        <v>#N/A</v>
      </c>
      <c r="L533" s="4">
        <f t="shared" si="73"/>
        <v>4.09</v>
      </c>
      <c r="M533" s="4">
        <f t="shared" si="77"/>
        <v>1.6600000000000001</v>
      </c>
      <c r="N533" s="4"/>
      <c r="P533" s="184">
        <f t="shared" si="78"/>
        <v>40057</v>
      </c>
      <c r="Q533" s="184">
        <v>40075</v>
      </c>
      <c r="R533" s="182">
        <v>4.5</v>
      </c>
      <c r="S533" s="182">
        <f t="shared" si="79"/>
        <v>4.4800000000000004</v>
      </c>
      <c r="T533" s="182">
        <f t="shared" si="80"/>
        <v>1.9999999999999574E-2</v>
      </c>
      <c r="AF533" s="183"/>
      <c r="AI533" s="3"/>
    </row>
    <row r="534" spans="1:35" x14ac:dyDescent="0.2">
      <c r="A534" s="7">
        <f t="shared" si="72"/>
        <v>42736</v>
      </c>
      <c r="B534" s="7">
        <f t="shared" si="74"/>
        <v>42767</v>
      </c>
      <c r="C534" s="7">
        <v>42769</v>
      </c>
      <c r="D534">
        <v>1.66</v>
      </c>
      <c r="E534">
        <v>1.8</v>
      </c>
      <c r="F534">
        <v>3.4</v>
      </c>
      <c r="G534">
        <v>2.6</v>
      </c>
      <c r="H534" s="4">
        <f t="shared" si="75"/>
        <v>5.75</v>
      </c>
      <c r="I534" s="4"/>
      <c r="J534" s="4">
        <f t="shared" si="76"/>
        <v>4.09</v>
      </c>
      <c r="K534" s="15" t="e">
        <f>NA()</f>
        <v>#N/A</v>
      </c>
      <c r="L534" s="4">
        <f t="shared" si="73"/>
        <v>4.09</v>
      </c>
      <c r="M534" s="4">
        <f t="shared" si="77"/>
        <v>1.6600000000000001</v>
      </c>
      <c r="N534" s="4"/>
      <c r="P534" s="184">
        <f t="shared" si="78"/>
        <v>40057</v>
      </c>
      <c r="Q534" s="184">
        <v>40076</v>
      </c>
      <c r="R534" s="182">
        <v>4.5</v>
      </c>
      <c r="S534" s="182">
        <f t="shared" si="79"/>
        <v>4.4800000000000004</v>
      </c>
      <c r="T534" s="182">
        <f t="shared" si="80"/>
        <v>1.9999999999999574E-2</v>
      </c>
      <c r="AF534" s="183"/>
      <c r="AI534" s="3"/>
    </row>
    <row r="535" spans="1:35" x14ac:dyDescent="0.2">
      <c r="A535" s="7">
        <f t="shared" si="72"/>
        <v>42736</v>
      </c>
      <c r="B535" s="7">
        <f t="shared" si="74"/>
        <v>42767</v>
      </c>
      <c r="C535" s="7">
        <v>42773</v>
      </c>
      <c r="D535">
        <v>1.66</v>
      </c>
      <c r="E535">
        <v>1.8</v>
      </c>
      <c r="F535">
        <v>3.4</v>
      </c>
      <c r="G535">
        <v>2.6</v>
      </c>
      <c r="H535" s="4">
        <f t="shared" si="75"/>
        <v>5.75</v>
      </c>
      <c r="I535" s="4"/>
      <c r="J535" s="4">
        <f t="shared" si="76"/>
        <v>4.09</v>
      </c>
      <c r="K535" s="15" t="e">
        <f>NA()</f>
        <v>#N/A</v>
      </c>
      <c r="L535" s="4">
        <f t="shared" si="73"/>
        <v>4.09</v>
      </c>
      <c r="M535" s="4">
        <f t="shared" si="77"/>
        <v>1.6600000000000001</v>
      </c>
      <c r="N535" s="4"/>
      <c r="P535" s="184">
        <f t="shared" si="78"/>
        <v>40057</v>
      </c>
      <c r="Q535" s="184">
        <v>40077</v>
      </c>
      <c r="R535" s="182">
        <v>4.5</v>
      </c>
      <c r="S535" s="182">
        <f t="shared" si="79"/>
        <v>4.4800000000000004</v>
      </c>
      <c r="T535" s="182">
        <f t="shared" si="80"/>
        <v>1.9999999999999574E-2</v>
      </c>
      <c r="AF535" s="183"/>
      <c r="AI535" s="3"/>
    </row>
    <row r="536" spans="1:35" x14ac:dyDescent="0.2">
      <c r="A536" s="7">
        <f t="shared" si="72"/>
        <v>42736</v>
      </c>
      <c r="B536" s="7">
        <f t="shared" si="74"/>
        <v>42767</v>
      </c>
      <c r="C536" s="7">
        <v>42774</v>
      </c>
      <c r="D536">
        <v>1.66</v>
      </c>
      <c r="E536">
        <v>1.8</v>
      </c>
      <c r="F536">
        <v>3.4</v>
      </c>
      <c r="G536">
        <v>2.6</v>
      </c>
      <c r="H536" s="4">
        <f t="shared" si="75"/>
        <v>5.75</v>
      </c>
      <c r="I536" s="4"/>
      <c r="J536" s="4">
        <f t="shared" si="76"/>
        <v>4.09</v>
      </c>
      <c r="K536" s="15" t="e">
        <f>NA()</f>
        <v>#N/A</v>
      </c>
      <c r="L536" s="4">
        <f t="shared" si="73"/>
        <v>4.09</v>
      </c>
      <c r="M536" s="4">
        <f t="shared" si="77"/>
        <v>1.6600000000000001</v>
      </c>
      <c r="N536" s="4"/>
      <c r="P536" s="184">
        <f t="shared" si="78"/>
        <v>40057</v>
      </c>
      <c r="Q536" s="184">
        <v>40078</v>
      </c>
      <c r="R536" s="182">
        <v>4.5</v>
      </c>
      <c r="S536" s="182">
        <f t="shared" si="79"/>
        <v>4.4800000000000004</v>
      </c>
      <c r="T536" s="182">
        <f t="shared" si="80"/>
        <v>1.9999999999999574E-2</v>
      </c>
      <c r="AF536" s="183"/>
      <c r="AI536" s="3"/>
    </row>
    <row r="537" spans="1:35" x14ac:dyDescent="0.2">
      <c r="A537" s="7">
        <f t="shared" si="72"/>
        <v>42736</v>
      </c>
      <c r="B537" s="7">
        <f t="shared" si="74"/>
        <v>42767</v>
      </c>
      <c r="C537" s="7">
        <v>42775</v>
      </c>
      <c r="D537">
        <v>2.16</v>
      </c>
      <c r="E537">
        <v>1.8</v>
      </c>
      <c r="F537">
        <v>3.4</v>
      </c>
      <c r="G537">
        <v>2.6</v>
      </c>
      <c r="H537" s="4">
        <f t="shared" si="75"/>
        <v>6.25</v>
      </c>
      <c r="I537" s="4"/>
      <c r="J537" s="4">
        <f t="shared" si="76"/>
        <v>4.09</v>
      </c>
      <c r="K537" s="15" t="e">
        <f>NA()</f>
        <v>#N/A</v>
      </c>
      <c r="L537" s="4">
        <f t="shared" si="73"/>
        <v>4.09</v>
      </c>
      <c r="M537" s="4">
        <f t="shared" si="77"/>
        <v>2.16</v>
      </c>
      <c r="N537" s="4"/>
      <c r="P537" s="184">
        <f t="shared" si="78"/>
        <v>40057</v>
      </c>
      <c r="Q537" s="184">
        <v>40079</v>
      </c>
      <c r="R537" s="182">
        <v>4.5</v>
      </c>
      <c r="S537" s="182">
        <f t="shared" si="79"/>
        <v>4.4800000000000004</v>
      </c>
      <c r="T537" s="182">
        <f t="shared" si="80"/>
        <v>1.9999999999999574E-2</v>
      </c>
      <c r="AF537" s="183"/>
      <c r="AI537" s="3"/>
    </row>
    <row r="538" spans="1:35" x14ac:dyDescent="0.2">
      <c r="A538" s="7">
        <f t="shared" si="72"/>
        <v>42736</v>
      </c>
      <c r="B538" s="7">
        <f t="shared" si="74"/>
        <v>42767</v>
      </c>
      <c r="C538" s="7">
        <v>42776</v>
      </c>
      <c r="D538">
        <v>2.16</v>
      </c>
      <c r="E538">
        <v>1.8</v>
      </c>
      <c r="F538">
        <v>3.4</v>
      </c>
      <c r="G538">
        <v>2.6</v>
      </c>
      <c r="H538" s="4">
        <f t="shared" si="75"/>
        <v>6.25</v>
      </c>
      <c r="I538" s="4"/>
      <c r="J538" s="4">
        <f t="shared" si="76"/>
        <v>4.09</v>
      </c>
      <c r="K538" s="15" t="e">
        <f>NA()</f>
        <v>#N/A</v>
      </c>
      <c r="L538" s="4">
        <f t="shared" si="73"/>
        <v>4.09</v>
      </c>
      <c r="M538" s="4">
        <f t="shared" si="77"/>
        <v>2.16</v>
      </c>
      <c r="N538" s="4"/>
      <c r="P538" s="184">
        <f t="shared" si="78"/>
        <v>40057</v>
      </c>
      <c r="Q538" s="184">
        <v>40080</v>
      </c>
      <c r="R538" s="182">
        <v>4.5</v>
      </c>
      <c r="S538" s="182">
        <f t="shared" si="79"/>
        <v>4.4800000000000004</v>
      </c>
      <c r="T538" s="182">
        <f t="shared" si="80"/>
        <v>1.9999999999999574E-2</v>
      </c>
      <c r="AF538" s="183"/>
      <c r="AI538" s="3"/>
    </row>
    <row r="539" spans="1:35" x14ac:dyDescent="0.2">
      <c r="A539" s="7">
        <f t="shared" si="72"/>
        <v>42736</v>
      </c>
      <c r="B539" s="7">
        <f t="shared" si="74"/>
        <v>42767</v>
      </c>
      <c r="C539" s="7">
        <v>42779</v>
      </c>
      <c r="D539">
        <v>2.16</v>
      </c>
      <c r="E539">
        <v>1.8</v>
      </c>
      <c r="F539">
        <v>3.4</v>
      </c>
      <c r="G539">
        <v>2.6</v>
      </c>
      <c r="H539" s="4">
        <f t="shared" si="75"/>
        <v>6.25</v>
      </c>
      <c r="I539" s="4"/>
      <c r="J539" s="4">
        <f t="shared" si="76"/>
        <v>4.09</v>
      </c>
      <c r="K539" s="15" t="e">
        <f>NA()</f>
        <v>#N/A</v>
      </c>
      <c r="L539" s="4">
        <f t="shared" si="73"/>
        <v>4.09</v>
      </c>
      <c r="M539" s="4">
        <f t="shared" si="77"/>
        <v>2.16</v>
      </c>
      <c r="N539" s="4"/>
      <c r="P539" s="184">
        <f t="shared" si="78"/>
        <v>40057</v>
      </c>
      <c r="Q539" s="184">
        <v>40081</v>
      </c>
      <c r="R539" s="182">
        <v>4.5</v>
      </c>
      <c r="S539" s="182">
        <f t="shared" si="79"/>
        <v>4.4800000000000004</v>
      </c>
      <c r="T539" s="182">
        <f t="shared" si="80"/>
        <v>1.9999999999999574E-2</v>
      </c>
      <c r="AF539" s="183"/>
      <c r="AI539" s="3"/>
    </row>
    <row r="540" spans="1:35" x14ac:dyDescent="0.2">
      <c r="A540" s="7">
        <f t="shared" si="72"/>
        <v>42736</v>
      </c>
      <c r="B540" s="7">
        <f t="shared" si="74"/>
        <v>42767</v>
      </c>
      <c r="C540" s="7">
        <v>42780</v>
      </c>
      <c r="D540">
        <v>2.16</v>
      </c>
      <c r="E540">
        <v>1.8</v>
      </c>
      <c r="F540">
        <v>3.4</v>
      </c>
      <c r="G540">
        <v>2.6</v>
      </c>
      <c r="H540" s="4">
        <f t="shared" si="75"/>
        <v>6.25</v>
      </c>
      <c r="I540" s="4"/>
      <c r="J540" s="4">
        <f t="shared" si="76"/>
        <v>4.09</v>
      </c>
      <c r="K540" s="15" t="e">
        <f>NA()</f>
        <v>#N/A</v>
      </c>
      <c r="L540" s="4">
        <f t="shared" si="73"/>
        <v>4.09</v>
      </c>
      <c r="M540" s="4">
        <f t="shared" si="77"/>
        <v>2.16</v>
      </c>
      <c r="N540" s="4"/>
      <c r="P540" s="184">
        <f t="shared" si="78"/>
        <v>40057</v>
      </c>
      <c r="Q540" s="184">
        <v>40082</v>
      </c>
      <c r="R540" s="182">
        <v>4.5</v>
      </c>
      <c r="S540" s="182">
        <f t="shared" si="79"/>
        <v>4.4800000000000004</v>
      </c>
      <c r="T540" s="182">
        <f t="shared" si="80"/>
        <v>1.9999999999999574E-2</v>
      </c>
      <c r="AF540" s="183"/>
      <c r="AI540" s="3"/>
    </row>
    <row r="541" spans="1:35" x14ac:dyDescent="0.2">
      <c r="A541" s="7">
        <f t="shared" si="72"/>
        <v>42736</v>
      </c>
      <c r="B541" s="7">
        <f t="shared" si="74"/>
        <v>42767</v>
      </c>
      <c r="C541" s="7">
        <v>42781</v>
      </c>
      <c r="D541">
        <v>2.16</v>
      </c>
      <c r="E541">
        <v>1.8</v>
      </c>
      <c r="F541">
        <v>3.4</v>
      </c>
      <c r="G541">
        <v>2.6</v>
      </c>
      <c r="H541" s="4">
        <f t="shared" si="75"/>
        <v>6.25</v>
      </c>
      <c r="I541" s="4"/>
      <c r="J541" s="4">
        <f t="shared" si="76"/>
        <v>4.09</v>
      </c>
      <c r="K541" s="15" t="e">
        <f>NA()</f>
        <v>#N/A</v>
      </c>
      <c r="L541" s="4">
        <f t="shared" si="73"/>
        <v>4.09</v>
      </c>
      <c r="M541" s="4">
        <f t="shared" si="77"/>
        <v>2.16</v>
      </c>
      <c r="N541" s="4"/>
      <c r="P541" s="184">
        <f t="shared" si="78"/>
        <v>40057</v>
      </c>
      <c r="Q541" s="184">
        <v>40083</v>
      </c>
      <c r="R541" s="182">
        <v>4.5</v>
      </c>
      <c r="S541" s="182">
        <f t="shared" si="79"/>
        <v>4.4800000000000004</v>
      </c>
      <c r="T541" s="182">
        <f t="shared" si="80"/>
        <v>1.9999999999999574E-2</v>
      </c>
      <c r="AF541" s="183"/>
      <c r="AI541" s="3"/>
    </row>
    <row r="542" spans="1:35" x14ac:dyDescent="0.2">
      <c r="A542" s="7">
        <f t="shared" si="72"/>
        <v>42736</v>
      </c>
      <c r="B542" s="7">
        <f t="shared" si="74"/>
        <v>42767</v>
      </c>
      <c r="C542" s="7">
        <v>42782</v>
      </c>
      <c r="D542">
        <v>2.16</v>
      </c>
      <c r="E542">
        <v>1.8</v>
      </c>
      <c r="F542">
        <v>3.4</v>
      </c>
      <c r="G542">
        <v>2.6</v>
      </c>
      <c r="H542" s="4">
        <f t="shared" si="75"/>
        <v>6.25</v>
      </c>
      <c r="I542" s="4"/>
      <c r="J542" s="4">
        <f t="shared" si="76"/>
        <v>4.09</v>
      </c>
      <c r="K542" s="15" t="e">
        <f>NA()</f>
        <v>#N/A</v>
      </c>
      <c r="L542" s="4">
        <f t="shared" si="73"/>
        <v>4.09</v>
      </c>
      <c r="M542" s="4">
        <f t="shared" si="77"/>
        <v>2.16</v>
      </c>
      <c r="N542" s="4"/>
      <c r="P542" s="184">
        <f t="shared" si="78"/>
        <v>40057</v>
      </c>
      <c r="Q542" s="184">
        <v>40084</v>
      </c>
      <c r="R542" s="182">
        <v>4.5</v>
      </c>
      <c r="S542" s="182">
        <f t="shared" si="79"/>
        <v>4.4800000000000004</v>
      </c>
      <c r="T542" s="182">
        <f t="shared" si="80"/>
        <v>1.9999999999999574E-2</v>
      </c>
      <c r="AF542" s="183"/>
      <c r="AI542" s="3"/>
    </row>
    <row r="543" spans="1:35" x14ac:dyDescent="0.2">
      <c r="A543" s="7">
        <f t="shared" si="72"/>
        <v>42736</v>
      </c>
      <c r="B543" s="7">
        <f t="shared" si="74"/>
        <v>42767</v>
      </c>
      <c r="C543" s="7">
        <v>42783</v>
      </c>
      <c r="D543">
        <v>2.16</v>
      </c>
      <c r="E543">
        <v>1.8</v>
      </c>
      <c r="F543">
        <v>3.4</v>
      </c>
      <c r="G543">
        <v>2.6</v>
      </c>
      <c r="H543" s="4">
        <f t="shared" si="75"/>
        <v>6.25</v>
      </c>
      <c r="I543" s="4"/>
      <c r="J543" s="4">
        <f t="shared" si="76"/>
        <v>4.09</v>
      </c>
      <c r="K543" s="15" t="e">
        <f>NA()</f>
        <v>#N/A</v>
      </c>
      <c r="L543" s="4">
        <f t="shared" si="73"/>
        <v>4.09</v>
      </c>
      <c r="M543" s="4">
        <f t="shared" si="77"/>
        <v>2.16</v>
      </c>
      <c r="N543" s="4"/>
      <c r="P543" s="184">
        <f t="shared" si="78"/>
        <v>40057</v>
      </c>
      <c r="Q543" s="184">
        <v>40085</v>
      </c>
      <c r="R543" s="182">
        <v>4.5</v>
      </c>
      <c r="S543" s="182">
        <f t="shared" si="79"/>
        <v>4.4800000000000004</v>
      </c>
      <c r="T543" s="182">
        <f t="shared" si="80"/>
        <v>1.9999999999999574E-2</v>
      </c>
      <c r="AF543" s="183"/>
      <c r="AI543" s="3"/>
    </row>
    <row r="544" spans="1:35" x14ac:dyDescent="0.2">
      <c r="A544" s="7">
        <f t="shared" si="72"/>
        <v>42736</v>
      </c>
      <c r="B544" s="7">
        <f t="shared" si="74"/>
        <v>42767</v>
      </c>
      <c r="C544" s="7">
        <v>42786</v>
      </c>
      <c r="D544">
        <v>2.16</v>
      </c>
      <c r="E544">
        <v>1.8</v>
      </c>
      <c r="F544">
        <v>3.4</v>
      </c>
      <c r="G544">
        <v>2.6</v>
      </c>
      <c r="H544" s="4">
        <f t="shared" si="75"/>
        <v>6.25</v>
      </c>
      <c r="I544" s="4"/>
      <c r="J544" s="4">
        <f t="shared" si="76"/>
        <v>4.09</v>
      </c>
      <c r="K544" s="15" t="e">
        <f>NA()</f>
        <v>#N/A</v>
      </c>
      <c r="L544" s="4">
        <f t="shared" si="73"/>
        <v>4.09</v>
      </c>
      <c r="M544" s="4">
        <f t="shared" si="77"/>
        <v>2.16</v>
      </c>
      <c r="N544" s="4"/>
      <c r="P544" s="184">
        <f t="shared" si="78"/>
        <v>40057</v>
      </c>
      <c r="Q544" s="184">
        <v>40086</v>
      </c>
      <c r="R544" s="182">
        <v>4.5</v>
      </c>
      <c r="S544" s="182">
        <f t="shared" si="79"/>
        <v>4.4800000000000004</v>
      </c>
      <c r="T544" s="182">
        <f t="shared" si="80"/>
        <v>1.9999999999999574E-2</v>
      </c>
      <c r="AF544" s="183"/>
      <c r="AI544" s="3"/>
    </row>
    <row r="545" spans="1:35" x14ac:dyDescent="0.2">
      <c r="A545" s="7">
        <f t="shared" si="72"/>
        <v>42736</v>
      </c>
      <c r="B545" s="7">
        <f t="shared" si="74"/>
        <v>42767</v>
      </c>
      <c r="C545" s="7">
        <v>42787</v>
      </c>
      <c r="D545">
        <v>2.16</v>
      </c>
      <c r="E545">
        <v>1.8</v>
      </c>
      <c r="F545">
        <v>3.4</v>
      </c>
      <c r="G545">
        <v>2.6</v>
      </c>
      <c r="H545" s="4">
        <f t="shared" si="75"/>
        <v>6.25</v>
      </c>
      <c r="I545" s="4"/>
      <c r="J545" s="4">
        <f t="shared" si="76"/>
        <v>4.09</v>
      </c>
      <c r="K545" s="15" t="e">
        <f>NA()</f>
        <v>#N/A</v>
      </c>
      <c r="L545" s="4">
        <f t="shared" si="73"/>
        <v>4.09</v>
      </c>
      <c r="M545" s="4">
        <f t="shared" si="77"/>
        <v>2.16</v>
      </c>
      <c r="N545" s="4"/>
      <c r="P545" s="184">
        <f t="shared" si="78"/>
        <v>40087</v>
      </c>
      <c r="Q545" s="184">
        <v>40087</v>
      </c>
      <c r="R545" s="182">
        <v>4.5</v>
      </c>
      <c r="S545" s="182">
        <f t="shared" si="79"/>
        <v>4.6900000000000004</v>
      </c>
      <c r="T545" s="182">
        <f t="shared" si="80"/>
        <v>-0.19000000000000039</v>
      </c>
      <c r="AF545" s="183"/>
      <c r="AI545" s="3"/>
    </row>
    <row r="546" spans="1:35" x14ac:dyDescent="0.2">
      <c r="A546" s="7">
        <f t="shared" si="72"/>
        <v>42736</v>
      </c>
      <c r="B546" s="7">
        <f t="shared" si="74"/>
        <v>42767</v>
      </c>
      <c r="C546" s="7">
        <v>42788</v>
      </c>
      <c r="D546">
        <v>2.16</v>
      </c>
      <c r="E546">
        <v>1.8</v>
      </c>
      <c r="F546">
        <v>3.4</v>
      </c>
      <c r="G546">
        <v>2.6</v>
      </c>
      <c r="H546" s="4">
        <f t="shared" si="75"/>
        <v>6.25</v>
      </c>
      <c r="I546" s="4"/>
      <c r="J546" s="4">
        <f t="shared" si="76"/>
        <v>4.09</v>
      </c>
      <c r="K546" s="15" t="e">
        <f>NA()</f>
        <v>#N/A</v>
      </c>
      <c r="L546" s="4">
        <f t="shared" si="73"/>
        <v>4.09</v>
      </c>
      <c r="M546" s="4">
        <f t="shared" si="77"/>
        <v>2.16</v>
      </c>
      <c r="N546" s="4"/>
      <c r="P546" s="184">
        <f t="shared" si="78"/>
        <v>40087</v>
      </c>
      <c r="Q546" s="184">
        <v>40088</v>
      </c>
      <c r="R546" s="182">
        <v>4.5</v>
      </c>
      <c r="S546" s="182">
        <f t="shared" si="79"/>
        <v>4.6900000000000004</v>
      </c>
      <c r="T546" s="182">
        <f t="shared" si="80"/>
        <v>-0.19000000000000039</v>
      </c>
      <c r="AF546" s="183"/>
      <c r="AI546" s="3"/>
    </row>
    <row r="547" spans="1:35" x14ac:dyDescent="0.2">
      <c r="A547" s="7">
        <f t="shared" si="72"/>
        <v>42736</v>
      </c>
      <c r="B547" s="7">
        <f t="shared" si="74"/>
        <v>42767</v>
      </c>
      <c r="C547" s="7">
        <v>42789</v>
      </c>
      <c r="D547">
        <v>2.16</v>
      </c>
      <c r="E547">
        <v>1.8</v>
      </c>
      <c r="F547">
        <v>3.4</v>
      </c>
      <c r="G547">
        <v>2.6</v>
      </c>
      <c r="H547" s="4">
        <f t="shared" si="75"/>
        <v>6.25</v>
      </c>
      <c r="I547" s="4"/>
      <c r="J547" s="4">
        <f t="shared" si="76"/>
        <v>4.09</v>
      </c>
      <c r="K547" s="15" t="e">
        <f>NA()</f>
        <v>#N/A</v>
      </c>
      <c r="L547" s="4">
        <f t="shared" si="73"/>
        <v>4.09</v>
      </c>
      <c r="M547" s="4">
        <f t="shared" si="77"/>
        <v>2.16</v>
      </c>
      <c r="N547" s="4"/>
      <c r="P547" s="184">
        <f t="shared" si="78"/>
        <v>40087</v>
      </c>
      <c r="Q547" s="184">
        <v>40089</v>
      </c>
      <c r="R547" s="182">
        <v>4.5</v>
      </c>
      <c r="S547" s="182">
        <f t="shared" si="79"/>
        <v>4.6900000000000004</v>
      </c>
      <c r="T547" s="182">
        <f t="shared" si="80"/>
        <v>-0.19000000000000039</v>
      </c>
      <c r="AF547" s="183"/>
      <c r="AI547" s="3"/>
    </row>
    <row r="548" spans="1:35" x14ac:dyDescent="0.2">
      <c r="A548" s="7">
        <f t="shared" si="72"/>
        <v>42736</v>
      </c>
      <c r="B548" s="7">
        <f t="shared" si="74"/>
        <v>42767</v>
      </c>
      <c r="C548" s="7">
        <v>42790</v>
      </c>
      <c r="D548">
        <v>2.16</v>
      </c>
      <c r="E548">
        <v>1.8</v>
      </c>
      <c r="F548">
        <v>3.4</v>
      </c>
      <c r="G548">
        <v>2.6</v>
      </c>
      <c r="H548" s="4">
        <f t="shared" si="75"/>
        <v>6.25</v>
      </c>
      <c r="I548" s="4"/>
      <c r="J548" s="4">
        <f t="shared" si="76"/>
        <v>4.09</v>
      </c>
      <c r="K548" s="15" t="e">
        <f>NA()</f>
        <v>#N/A</v>
      </c>
      <c r="L548" s="4">
        <f t="shared" si="73"/>
        <v>4.09</v>
      </c>
      <c r="M548" s="4">
        <f t="shared" si="77"/>
        <v>2.16</v>
      </c>
      <c r="N548" s="4"/>
      <c r="P548" s="184">
        <f t="shared" si="78"/>
        <v>40087</v>
      </c>
      <c r="Q548" s="184">
        <v>40090</v>
      </c>
      <c r="R548" s="182">
        <v>4.5</v>
      </c>
      <c r="S548" s="182">
        <f t="shared" si="79"/>
        <v>4.6900000000000004</v>
      </c>
      <c r="T548" s="182">
        <f t="shared" si="80"/>
        <v>-0.19000000000000039</v>
      </c>
      <c r="AF548" s="183"/>
      <c r="AI548" s="3"/>
    </row>
    <row r="549" spans="1:35" x14ac:dyDescent="0.2">
      <c r="A549" s="7">
        <f t="shared" si="72"/>
        <v>42736</v>
      </c>
      <c r="B549" s="7">
        <f t="shared" si="74"/>
        <v>42767</v>
      </c>
      <c r="C549" s="7">
        <v>42793</v>
      </c>
      <c r="D549">
        <v>2.16</v>
      </c>
      <c r="E549">
        <v>1.8</v>
      </c>
      <c r="F549">
        <v>3.4</v>
      </c>
      <c r="G549">
        <v>2.6</v>
      </c>
      <c r="H549" s="4">
        <f t="shared" si="75"/>
        <v>6.25</v>
      </c>
      <c r="I549" s="4"/>
      <c r="J549" s="4">
        <f t="shared" si="76"/>
        <v>4.09</v>
      </c>
      <c r="K549" s="15" t="e">
        <f>NA()</f>
        <v>#N/A</v>
      </c>
      <c r="L549" s="4">
        <f t="shared" si="73"/>
        <v>4.09</v>
      </c>
      <c r="M549" s="4">
        <f t="shared" si="77"/>
        <v>2.16</v>
      </c>
      <c r="N549" s="4"/>
      <c r="P549" s="184">
        <f t="shared" si="78"/>
        <v>40087</v>
      </c>
      <c r="Q549" s="184">
        <v>40091</v>
      </c>
      <c r="R549" s="182">
        <v>4.5</v>
      </c>
      <c r="S549" s="182">
        <f t="shared" si="79"/>
        <v>4.6900000000000004</v>
      </c>
      <c r="T549" s="182">
        <f t="shared" si="80"/>
        <v>-0.19000000000000039</v>
      </c>
      <c r="AF549" s="183"/>
      <c r="AI549" s="3"/>
    </row>
    <row r="550" spans="1:35" x14ac:dyDescent="0.2">
      <c r="A550" s="7">
        <f t="shared" si="72"/>
        <v>42736</v>
      </c>
      <c r="B550" s="7">
        <f t="shared" si="74"/>
        <v>42767</v>
      </c>
      <c r="C550" s="7">
        <v>42794</v>
      </c>
      <c r="D550">
        <v>2.16</v>
      </c>
      <c r="E550">
        <v>1.8</v>
      </c>
      <c r="F550">
        <v>3.4</v>
      </c>
      <c r="G550">
        <v>2.6</v>
      </c>
      <c r="H550" s="4">
        <f t="shared" si="75"/>
        <v>6.25</v>
      </c>
      <c r="I550" s="4"/>
      <c r="J550" s="4">
        <f t="shared" si="76"/>
        <v>4.09</v>
      </c>
      <c r="K550" s="15" t="e">
        <f>NA()</f>
        <v>#N/A</v>
      </c>
      <c r="L550" s="4">
        <f t="shared" si="73"/>
        <v>4.09</v>
      </c>
      <c r="M550" s="4">
        <f t="shared" si="77"/>
        <v>2.16</v>
      </c>
      <c r="N550" s="4"/>
      <c r="P550" s="184">
        <f t="shared" si="78"/>
        <v>40087</v>
      </c>
      <c r="Q550" s="184">
        <v>40092</v>
      </c>
      <c r="R550" s="182">
        <v>4.5</v>
      </c>
      <c r="S550" s="182">
        <f t="shared" si="79"/>
        <v>4.6900000000000004</v>
      </c>
      <c r="T550" s="182">
        <f t="shared" si="80"/>
        <v>-0.19000000000000039</v>
      </c>
      <c r="AF550" s="183"/>
      <c r="AI550" s="3"/>
    </row>
    <row r="551" spans="1:35" x14ac:dyDescent="0.2">
      <c r="A551" s="7">
        <f t="shared" si="72"/>
        <v>42767</v>
      </c>
      <c r="B551" s="7">
        <f t="shared" si="74"/>
        <v>42795</v>
      </c>
      <c r="C551" s="7">
        <v>42795</v>
      </c>
      <c r="D551">
        <v>2.2599999999999998</v>
      </c>
      <c r="E551">
        <v>1.8</v>
      </c>
      <c r="F551">
        <v>3.4</v>
      </c>
      <c r="G551">
        <v>2.6</v>
      </c>
      <c r="H551" s="4">
        <f t="shared" si="75"/>
        <v>6.25</v>
      </c>
      <c r="I551" s="4"/>
      <c r="J551" s="4">
        <f t="shared" si="76"/>
        <v>3.99</v>
      </c>
      <c r="K551" s="15" t="e">
        <f>NA()</f>
        <v>#N/A</v>
      </c>
      <c r="L551" s="4">
        <f t="shared" si="73"/>
        <v>3.99</v>
      </c>
      <c r="M551" s="4">
        <f t="shared" si="77"/>
        <v>2.2599999999999998</v>
      </c>
      <c r="N551" s="4"/>
      <c r="P551" s="184">
        <f t="shared" si="78"/>
        <v>40087</v>
      </c>
      <c r="Q551" s="184">
        <v>40093</v>
      </c>
      <c r="R551" s="182">
        <v>4.5</v>
      </c>
      <c r="S551" s="182">
        <f t="shared" si="79"/>
        <v>4.6900000000000004</v>
      </c>
      <c r="T551" s="182">
        <f t="shared" si="80"/>
        <v>-0.19000000000000039</v>
      </c>
      <c r="AF551" s="183"/>
      <c r="AI551" s="3"/>
    </row>
    <row r="552" spans="1:35" x14ac:dyDescent="0.2">
      <c r="A552" s="7">
        <f t="shared" si="72"/>
        <v>42767</v>
      </c>
      <c r="B552" s="7">
        <f t="shared" si="74"/>
        <v>42795</v>
      </c>
      <c r="C552" s="7">
        <v>42796</v>
      </c>
      <c r="D552">
        <v>2.2599999999999998</v>
      </c>
      <c r="E552">
        <v>1.8</v>
      </c>
      <c r="F552">
        <v>3.4</v>
      </c>
      <c r="G552">
        <v>2.6</v>
      </c>
      <c r="H552" s="4">
        <f t="shared" si="75"/>
        <v>6.25</v>
      </c>
      <c r="I552" s="4"/>
      <c r="J552" s="4">
        <f t="shared" si="76"/>
        <v>3.99</v>
      </c>
      <c r="K552" s="15" t="e">
        <f>NA()</f>
        <v>#N/A</v>
      </c>
      <c r="L552" s="4">
        <f t="shared" si="73"/>
        <v>3.99</v>
      </c>
      <c r="M552" s="4">
        <f t="shared" si="77"/>
        <v>2.2599999999999998</v>
      </c>
      <c r="N552" s="4"/>
      <c r="P552" s="184">
        <f t="shared" si="78"/>
        <v>40087</v>
      </c>
      <c r="Q552" s="184">
        <v>40094</v>
      </c>
      <c r="R552" s="182">
        <v>4.5</v>
      </c>
      <c r="S552" s="182">
        <f t="shared" si="79"/>
        <v>4.6900000000000004</v>
      </c>
      <c r="T552" s="182">
        <f t="shared" si="80"/>
        <v>-0.19000000000000039</v>
      </c>
      <c r="AF552" s="183"/>
      <c r="AI552" s="3"/>
    </row>
    <row r="553" spans="1:35" x14ac:dyDescent="0.2">
      <c r="A553" s="7">
        <f t="shared" si="72"/>
        <v>42767</v>
      </c>
      <c r="B553" s="7">
        <f t="shared" si="74"/>
        <v>42795</v>
      </c>
      <c r="C553" s="7">
        <v>42797</v>
      </c>
      <c r="D553">
        <v>2.2599999999999998</v>
      </c>
      <c r="E553">
        <v>1.8</v>
      </c>
      <c r="F553">
        <v>3.4</v>
      </c>
      <c r="G553">
        <v>2.6</v>
      </c>
      <c r="H553" s="4">
        <f t="shared" si="75"/>
        <v>6.25</v>
      </c>
      <c r="I553" s="4"/>
      <c r="J553" s="4">
        <f t="shared" si="76"/>
        <v>3.99</v>
      </c>
      <c r="K553" s="15" t="e">
        <f>NA()</f>
        <v>#N/A</v>
      </c>
      <c r="L553" s="4">
        <f t="shared" si="73"/>
        <v>3.99</v>
      </c>
      <c r="M553" s="4">
        <f t="shared" si="77"/>
        <v>2.2599999999999998</v>
      </c>
      <c r="N553" s="4"/>
      <c r="P553" s="184">
        <f t="shared" si="78"/>
        <v>40087</v>
      </c>
      <c r="Q553" s="184">
        <v>40095</v>
      </c>
      <c r="R553" s="182">
        <v>4.5</v>
      </c>
      <c r="S553" s="182">
        <f t="shared" si="79"/>
        <v>4.6900000000000004</v>
      </c>
      <c r="T553" s="182">
        <f t="shared" si="80"/>
        <v>-0.19000000000000039</v>
      </c>
      <c r="AF553" s="183"/>
      <c r="AI553" s="3"/>
    </row>
    <row r="554" spans="1:35" x14ac:dyDescent="0.2">
      <c r="A554" s="7">
        <f t="shared" si="72"/>
        <v>42767</v>
      </c>
      <c r="B554" s="7">
        <f t="shared" si="74"/>
        <v>42795</v>
      </c>
      <c r="C554" s="7">
        <v>42800</v>
      </c>
      <c r="D554">
        <v>2.2599999999999998</v>
      </c>
      <c r="E554">
        <v>1.8</v>
      </c>
      <c r="F554">
        <v>3.4</v>
      </c>
      <c r="G554">
        <v>2.6</v>
      </c>
      <c r="H554" s="4">
        <f t="shared" si="75"/>
        <v>6.25</v>
      </c>
      <c r="I554" s="4"/>
      <c r="J554" s="4">
        <f t="shared" si="76"/>
        <v>3.99</v>
      </c>
      <c r="K554" s="15" t="e">
        <f>NA()</f>
        <v>#N/A</v>
      </c>
      <c r="L554" s="4">
        <f t="shared" si="73"/>
        <v>3.99</v>
      </c>
      <c r="M554" s="4">
        <f t="shared" si="77"/>
        <v>2.2599999999999998</v>
      </c>
      <c r="N554" s="4"/>
      <c r="P554" s="184">
        <f t="shared" si="78"/>
        <v>40087</v>
      </c>
      <c r="Q554" s="184">
        <v>40096</v>
      </c>
      <c r="R554" s="182">
        <v>4.5</v>
      </c>
      <c r="S554" s="182">
        <f t="shared" si="79"/>
        <v>4.6900000000000004</v>
      </c>
      <c r="T554" s="182">
        <f t="shared" si="80"/>
        <v>-0.19000000000000039</v>
      </c>
      <c r="AF554" s="183"/>
      <c r="AI554" s="3"/>
    </row>
    <row r="555" spans="1:35" x14ac:dyDescent="0.2">
      <c r="A555" s="7">
        <f t="shared" si="72"/>
        <v>42767</v>
      </c>
      <c r="B555" s="7">
        <f t="shared" si="74"/>
        <v>42795</v>
      </c>
      <c r="C555" s="7">
        <v>42801</v>
      </c>
      <c r="D555">
        <v>2.2599999999999998</v>
      </c>
      <c r="E555">
        <v>1.8</v>
      </c>
      <c r="F555">
        <v>3.4</v>
      </c>
      <c r="G555">
        <v>2.6</v>
      </c>
      <c r="H555" s="4">
        <f t="shared" si="75"/>
        <v>6.25</v>
      </c>
      <c r="I555" s="4"/>
      <c r="J555" s="4">
        <f t="shared" si="76"/>
        <v>3.99</v>
      </c>
      <c r="K555" s="15" t="e">
        <f>NA()</f>
        <v>#N/A</v>
      </c>
      <c r="L555" s="4">
        <f t="shared" si="73"/>
        <v>3.99</v>
      </c>
      <c r="M555" s="4">
        <f t="shared" si="77"/>
        <v>2.2599999999999998</v>
      </c>
      <c r="N555" s="4"/>
      <c r="P555" s="184">
        <f t="shared" si="78"/>
        <v>40087</v>
      </c>
      <c r="Q555" s="184">
        <v>40097</v>
      </c>
      <c r="R555" s="182">
        <v>4.5</v>
      </c>
      <c r="S555" s="182">
        <f t="shared" si="79"/>
        <v>4.6900000000000004</v>
      </c>
      <c r="T555" s="182">
        <f t="shared" si="80"/>
        <v>-0.19000000000000039</v>
      </c>
      <c r="AF555" s="183"/>
      <c r="AI555" s="3"/>
    </row>
    <row r="556" spans="1:35" x14ac:dyDescent="0.2">
      <c r="A556" s="7">
        <f t="shared" si="72"/>
        <v>42767</v>
      </c>
      <c r="B556" s="7">
        <f t="shared" si="74"/>
        <v>42795</v>
      </c>
      <c r="C556" s="7">
        <v>42802</v>
      </c>
      <c r="D556">
        <v>2.2599999999999998</v>
      </c>
      <c r="E556">
        <v>1.8</v>
      </c>
      <c r="F556">
        <v>3.4</v>
      </c>
      <c r="G556">
        <v>2.6</v>
      </c>
      <c r="H556" s="4">
        <f t="shared" si="75"/>
        <v>6.25</v>
      </c>
      <c r="I556" s="4"/>
      <c r="J556" s="4">
        <f t="shared" si="76"/>
        <v>3.99</v>
      </c>
      <c r="K556" s="15" t="e">
        <f>NA()</f>
        <v>#N/A</v>
      </c>
      <c r="L556" s="4">
        <f t="shared" si="73"/>
        <v>3.99</v>
      </c>
      <c r="M556" s="4">
        <f t="shared" si="77"/>
        <v>2.2599999999999998</v>
      </c>
      <c r="N556" s="4"/>
      <c r="P556" s="184">
        <f t="shared" si="78"/>
        <v>40087</v>
      </c>
      <c r="Q556" s="184">
        <v>40098</v>
      </c>
      <c r="R556" s="182">
        <v>4.5</v>
      </c>
      <c r="S556" s="182">
        <f t="shared" si="79"/>
        <v>4.6900000000000004</v>
      </c>
      <c r="T556" s="182">
        <f t="shared" si="80"/>
        <v>-0.19000000000000039</v>
      </c>
      <c r="AF556" s="183"/>
      <c r="AI556" s="3"/>
    </row>
    <row r="557" spans="1:35" x14ac:dyDescent="0.2">
      <c r="A557" s="7">
        <f t="shared" si="72"/>
        <v>42767</v>
      </c>
      <c r="B557" s="7">
        <f t="shared" si="74"/>
        <v>42795</v>
      </c>
      <c r="C557" s="7">
        <v>42803</v>
      </c>
      <c r="D557">
        <v>2.2599999999999998</v>
      </c>
      <c r="E557">
        <v>1.8</v>
      </c>
      <c r="F557">
        <v>3.4</v>
      </c>
      <c r="G557">
        <v>2.6</v>
      </c>
      <c r="H557" s="4">
        <f t="shared" si="75"/>
        <v>6.25</v>
      </c>
      <c r="I557" s="4"/>
      <c r="J557" s="4">
        <f t="shared" si="76"/>
        <v>3.99</v>
      </c>
      <c r="K557" s="15" t="e">
        <f>NA()</f>
        <v>#N/A</v>
      </c>
      <c r="L557" s="4">
        <f t="shared" si="73"/>
        <v>3.99</v>
      </c>
      <c r="M557" s="4">
        <f t="shared" si="77"/>
        <v>2.2599999999999998</v>
      </c>
      <c r="N557" s="4"/>
      <c r="P557" s="184">
        <f t="shared" si="78"/>
        <v>40087</v>
      </c>
      <c r="Q557" s="184">
        <v>40099</v>
      </c>
      <c r="R557" s="182">
        <v>4.5</v>
      </c>
      <c r="S557" s="182">
        <f t="shared" si="79"/>
        <v>4.6900000000000004</v>
      </c>
      <c r="T557" s="182">
        <f t="shared" si="80"/>
        <v>-0.19000000000000039</v>
      </c>
      <c r="AF557" s="183"/>
      <c r="AI557" s="3"/>
    </row>
    <row r="558" spans="1:35" x14ac:dyDescent="0.2">
      <c r="A558" s="7">
        <f t="shared" si="72"/>
        <v>42767</v>
      </c>
      <c r="B558" s="7">
        <f t="shared" si="74"/>
        <v>42795</v>
      </c>
      <c r="C558" s="7">
        <v>42804</v>
      </c>
      <c r="D558">
        <v>2.2599999999999998</v>
      </c>
      <c r="E558">
        <v>1.8</v>
      </c>
      <c r="F558">
        <v>3.4</v>
      </c>
      <c r="G558">
        <v>2.6</v>
      </c>
      <c r="H558" s="4">
        <f t="shared" si="75"/>
        <v>6.25</v>
      </c>
      <c r="I558" s="4"/>
      <c r="J558" s="4">
        <f t="shared" si="76"/>
        <v>3.99</v>
      </c>
      <c r="K558" s="15" t="e">
        <f>NA()</f>
        <v>#N/A</v>
      </c>
      <c r="L558" s="4">
        <f t="shared" si="73"/>
        <v>3.99</v>
      </c>
      <c r="M558" s="4">
        <f t="shared" si="77"/>
        <v>2.2599999999999998</v>
      </c>
      <c r="N558" s="4"/>
      <c r="P558" s="184">
        <f t="shared" si="78"/>
        <v>40087</v>
      </c>
      <c r="Q558" s="184">
        <v>40100</v>
      </c>
      <c r="R558" s="182">
        <v>4.5</v>
      </c>
      <c r="S558" s="182">
        <f t="shared" si="79"/>
        <v>4.6900000000000004</v>
      </c>
      <c r="T558" s="182">
        <f t="shared" si="80"/>
        <v>-0.19000000000000039</v>
      </c>
      <c r="AF558" s="183"/>
      <c r="AI558" s="3"/>
    </row>
    <row r="559" spans="1:35" x14ac:dyDescent="0.2">
      <c r="A559" s="7">
        <f t="shared" si="72"/>
        <v>42767</v>
      </c>
      <c r="B559" s="7">
        <f t="shared" si="74"/>
        <v>42795</v>
      </c>
      <c r="C559" s="7">
        <v>42807</v>
      </c>
      <c r="D559">
        <v>2.2599999999999998</v>
      </c>
      <c r="E559">
        <v>1.8</v>
      </c>
      <c r="F559">
        <v>3.4</v>
      </c>
      <c r="G559">
        <v>2.6</v>
      </c>
      <c r="H559" s="4">
        <f t="shared" si="75"/>
        <v>6.25</v>
      </c>
      <c r="I559" s="4"/>
      <c r="J559" s="4">
        <f t="shared" si="76"/>
        <v>3.99</v>
      </c>
      <c r="K559" s="15" t="e">
        <f>NA()</f>
        <v>#N/A</v>
      </c>
      <c r="L559" s="4">
        <f t="shared" si="73"/>
        <v>3.99</v>
      </c>
      <c r="M559" s="4">
        <f t="shared" si="77"/>
        <v>2.2599999999999998</v>
      </c>
      <c r="N559" s="4"/>
      <c r="P559" s="184">
        <f t="shared" si="78"/>
        <v>40087</v>
      </c>
      <c r="Q559" s="184">
        <v>40101</v>
      </c>
      <c r="R559" s="182">
        <v>4.5</v>
      </c>
      <c r="S559" s="182">
        <f t="shared" si="79"/>
        <v>4.6900000000000004</v>
      </c>
      <c r="T559" s="182">
        <f t="shared" si="80"/>
        <v>-0.19000000000000039</v>
      </c>
      <c r="AF559" s="183"/>
      <c r="AI559" s="3"/>
    </row>
    <row r="560" spans="1:35" x14ac:dyDescent="0.2">
      <c r="A560" s="7">
        <f t="shared" si="72"/>
        <v>42767</v>
      </c>
      <c r="B560" s="7">
        <f t="shared" si="74"/>
        <v>42795</v>
      </c>
      <c r="C560" s="7">
        <v>42808</v>
      </c>
      <c r="D560">
        <v>2.2599999999999998</v>
      </c>
      <c r="E560">
        <v>1.8</v>
      </c>
      <c r="F560">
        <v>3.4</v>
      </c>
      <c r="G560">
        <v>2.6</v>
      </c>
      <c r="H560" s="4">
        <f t="shared" si="75"/>
        <v>6.25</v>
      </c>
      <c r="I560" s="4"/>
      <c r="J560" s="4">
        <f t="shared" si="76"/>
        <v>3.99</v>
      </c>
      <c r="K560" s="15" t="e">
        <f>NA()</f>
        <v>#N/A</v>
      </c>
      <c r="L560" s="4">
        <f t="shared" si="73"/>
        <v>3.99</v>
      </c>
      <c r="M560" s="4">
        <f t="shared" si="77"/>
        <v>2.2599999999999998</v>
      </c>
      <c r="N560" s="4"/>
      <c r="P560" s="184">
        <f t="shared" si="78"/>
        <v>40087</v>
      </c>
      <c r="Q560" s="184">
        <v>40102</v>
      </c>
      <c r="R560" s="182">
        <v>4.5</v>
      </c>
      <c r="S560" s="182">
        <f t="shared" si="79"/>
        <v>4.6900000000000004</v>
      </c>
      <c r="T560" s="182">
        <f t="shared" si="80"/>
        <v>-0.19000000000000039</v>
      </c>
      <c r="AF560" s="183"/>
      <c r="AI560" s="3"/>
    </row>
    <row r="561" spans="1:35" x14ac:dyDescent="0.2">
      <c r="A561" s="7">
        <f t="shared" si="72"/>
        <v>42767</v>
      </c>
      <c r="B561" s="7">
        <f t="shared" si="74"/>
        <v>42795</v>
      </c>
      <c r="C561" s="7">
        <v>42809</v>
      </c>
      <c r="D561">
        <v>2.2599999999999998</v>
      </c>
      <c r="E561">
        <v>1.8</v>
      </c>
      <c r="F561">
        <v>3.4</v>
      </c>
      <c r="G561">
        <v>2.6</v>
      </c>
      <c r="H561" s="4">
        <f t="shared" si="75"/>
        <v>6.25</v>
      </c>
      <c r="I561" s="4"/>
      <c r="J561" s="4">
        <f t="shared" si="76"/>
        <v>3.99</v>
      </c>
      <c r="K561" s="15" t="e">
        <f>NA()</f>
        <v>#N/A</v>
      </c>
      <c r="L561" s="4">
        <f t="shared" si="73"/>
        <v>3.99</v>
      </c>
      <c r="M561" s="4">
        <f t="shared" si="77"/>
        <v>2.2599999999999998</v>
      </c>
      <c r="N561" s="4"/>
      <c r="P561" s="184">
        <f t="shared" si="78"/>
        <v>40087</v>
      </c>
      <c r="Q561" s="184">
        <v>40103</v>
      </c>
      <c r="R561" s="182">
        <v>4.5</v>
      </c>
      <c r="S561" s="182">
        <f t="shared" si="79"/>
        <v>4.6900000000000004</v>
      </c>
      <c r="T561" s="182">
        <f t="shared" si="80"/>
        <v>-0.19000000000000039</v>
      </c>
      <c r="AF561" s="183"/>
      <c r="AI561" s="3"/>
    </row>
    <row r="562" spans="1:35" x14ac:dyDescent="0.2">
      <c r="A562" s="7">
        <f t="shared" si="72"/>
        <v>42767</v>
      </c>
      <c r="B562" s="7">
        <f t="shared" si="74"/>
        <v>42795</v>
      </c>
      <c r="C562" s="7">
        <v>42810</v>
      </c>
      <c r="D562">
        <v>2.2599999999999998</v>
      </c>
      <c r="E562">
        <v>1.8</v>
      </c>
      <c r="F562">
        <v>3.4</v>
      </c>
      <c r="G562">
        <v>2.6</v>
      </c>
      <c r="H562" s="4">
        <f t="shared" si="75"/>
        <v>6.25</v>
      </c>
      <c r="I562" s="4"/>
      <c r="J562" s="4">
        <f t="shared" si="76"/>
        <v>3.99</v>
      </c>
      <c r="K562" s="15" t="e">
        <f>NA()</f>
        <v>#N/A</v>
      </c>
      <c r="L562" s="4">
        <f t="shared" si="73"/>
        <v>3.99</v>
      </c>
      <c r="M562" s="4">
        <f t="shared" si="77"/>
        <v>2.2599999999999998</v>
      </c>
      <c r="N562" s="4"/>
      <c r="P562" s="184">
        <f t="shared" si="78"/>
        <v>40087</v>
      </c>
      <c r="Q562" s="184">
        <v>40104</v>
      </c>
      <c r="R562" s="182">
        <v>4.5</v>
      </c>
      <c r="S562" s="182">
        <f t="shared" si="79"/>
        <v>4.6900000000000004</v>
      </c>
      <c r="T562" s="182">
        <f t="shared" si="80"/>
        <v>-0.19000000000000039</v>
      </c>
      <c r="AF562" s="183"/>
      <c r="AI562" s="3"/>
    </row>
    <row r="563" spans="1:35" x14ac:dyDescent="0.2">
      <c r="A563" s="7">
        <f t="shared" si="72"/>
        <v>42767</v>
      </c>
      <c r="B563" s="7">
        <f t="shared" si="74"/>
        <v>42795</v>
      </c>
      <c r="C563" s="7">
        <v>42811</v>
      </c>
      <c r="D563">
        <v>2.2599999999999998</v>
      </c>
      <c r="E563">
        <v>1.8</v>
      </c>
      <c r="F563">
        <v>3.4</v>
      </c>
      <c r="G563">
        <v>2.6</v>
      </c>
      <c r="H563" s="4">
        <f t="shared" si="75"/>
        <v>6.25</v>
      </c>
      <c r="I563" s="4"/>
      <c r="J563" s="4">
        <f t="shared" si="76"/>
        <v>3.99</v>
      </c>
      <c r="K563" s="15" t="e">
        <f>NA()</f>
        <v>#N/A</v>
      </c>
      <c r="L563" s="4">
        <f t="shared" si="73"/>
        <v>3.99</v>
      </c>
      <c r="M563" s="4">
        <f t="shared" si="77"/>
        <v>2.2599999999999998</v>
      </c>
      <c r="N563" s="4"/>
      <c r="P563" s="184">
        <f t="shared" si="78"/>
        <v>40087</v>
      </c>
      <c r="Q563" s="184">
        <v>40105</v>
      </c>
      <c r="R563" s="182">
        <v>4.5</v>
      </c>
      <c r="S563" s="182">
        <f t="shared" si="79"/>
        <v>4.6900000000000004</v>
      </c>
      <c r="T563" s="182">
        <f t="shared" si="80"/>
        <v>-0.19000000000000039</v>
      </c>
      <c r="AF563" s="183"/>
      <c r="AI563" s="3"/>
    </row>
    <row r="564" spans="1:35" x14ac:dyDescent="0.2">
      <c r="A564" s="7">
        <f t="shared" si="72"/>
        <v>42767</v>
      </c>
      <c r="B564" s="7">
        <f t="shared" si="74"/>
        <v>42795</v>
      </c>
      <c r="C564" s="7">
        <v>42815</v>
      </c>
      <c r="D564">
        <v>2.2599999999999998</v>
      </c>
      <c r="E564">
        <v>1.8</v>
      </c>
      <c r="F564">
        <v>3.4</v>
      </c>
      <c r="G564">
        <v>2.6</v>
      </c>
      <c r="H564" s="4">
        <f t="shared" si="75"/>
        <v>6.25</v>
      </c>
      <c r="I564" s="4"/>
      <c r="J564" s="4">
        <f t="shared" si="76"/>
        <v>3.99</v>
      </c>
      <c r="K564" s="15" t="e">
        <f>NA()</f>
        <v>#N/A</v>
      </c>
      <c r="L564" s="4">
        <f t="shared" si="73"/>
        <v>3.99</v>
      </c>
      <c r="M564" s="4">
        <f t="shared" si="77"/>
        <v>2.2599999999999998</v>
      </c>
      <c r="N564" s="4"/>
      <c r="P564" s="184">
        <f t="shared" si="78"/>
        <v>40087</v>
      </c>
      <c r="Q564" s="184">
        <v>40106</v>
      </c>
      <c r="R564" s="182">
        <v>4.5</v>
      </c>
      <c r="S564" s="182">
        <f t="shared" si="79"/>
        <v>4.6900000000000004</v>
      </c>
      <c r="T564" s="182">
        <f t="shared" si="80"/>
        <v>-0.19000000000000039</v>
      </c>
      <c r="AF564" s="183"/>
      <c r="AI564" s="3"/>
    </row>
    <row r="565" spans="1:35" x14ac:dyDescent="0.2">
      <c r="A565" s="7">
        <f t="shared" si="72"/>
        <v>42767</v>
      </c>
      <c r="B565" s="7">
        <f t="shared" si="74"/>
        <v>42795</v>
      </c>
      <c r="C565" s="7">
        <v>42816</v>
      </c>
      <c r="D565">
        <v>2.2599999999999998</v>
      </c>
      <c r="E565">
        <v>1.8</v>
      </c>
      <c r="F565">
        <v>3.4</v>
      </c>
      <c r="G565">
        <v>2.6</v>
      </c>
      <c r="H565" s="4">
        <f t="shared" si="75"/>
        <v>6.25</v>
      </c>
      <c r="I565" s="4"/>
      <c r="J565" s="4">
        <f t="shared" si="76"/>
        <v>3.99</v>
      </c>
      <c r="K565" s="15" t="e">
        <f>NA()</f>
        <v>#N/A</v>
      </c>
      <c r="L565" s="4">
        <f t="shared" si="73"/>
        <v>3.99</v>
      </c>
      <c r="M565" s="4">
        <f t="shared" si="77"/>
        <v>2.2599999999999998</v>
      </c>
      <c r="N565" s="4"/>
      <c r="P565" s="184">
        <f t="shared" si="78"/>
        <v>40087</v>
      </c>
      <c r="Q565" s="184">
        <v>40107</v>
      </c>
      <c r="R565" s="182">
        <v>4.5</v>
      </c>
      <c r="S565" s="182">
        <f t="shared" si="79"/>
        <v>4.6900000000000004</v>
      </c>
      <c r="T565" s="182">
        <f t="shared" si="80"/>
        <v>-0.19000000000000039</v>
      </c>
      <c r="AF565" s="183"/>
      <c r="AI565" s="3"/>
    </row>
    <row r="566" spans="1:35" x14ac:dyDescent="0.2">
      <c r="A566" s="7">
        <f t="shared" si="72"/>
        <v>42767</v>
      </c>
      <c r="B566" s="7">
        <f t="shared" si="74"/>
        <v>42795</v>
      </c>
      <c r="C566" s="7">
        <v>42817</v>
      </c>
      <c r="D566">
        <v>2.2599999999999998</v>
      </c>
      <c r="E566">
        <v>1.8</v>
      </c>
      <c r="F566">
        <v>3.4</v>
      </c>
      <c r="G566">
        <v>2.6</v>
      </c>
      <c r="H566" s="4">
        <f t="shared" si="75"/>
        <v>6.25</v>
      </c>
      <c r="I566" s="4"/>
      <c r="J566" s="4">
        <f t="shared" si="76"/>
        <v>3.99</v>
      </c>
      <c r="K566" s="15" t="e">
        <f>NA()</f>
        <v>#N/A</v>
      </c>
      <c r="L566" s="4">
        <f t="shared" si="73"/>
        <v>3.99</v>
      </c>
      <c r="M566" s="4">
        <f t="shared" si="77"/>
        <v>2.2599999999999998</v>
      </c>
      <c r="N566" s="4"/>
      <c r="P566" s="184">
        <f t="shared" si="78"/>
        <v>40087</v>
      </c>
      <c r="Q566" s="184">
        <v>40108</v>
      </c>
      <c r="R566" s="182">
        <v>4.5</v>
      </c>
      <c r="S566" s="182">
        <f t="shared" si="79"/>
        <v>4.6900000000000004</v>
      </c>
      <c r="T566" s="182">
        <f t="shared" si="80"/>
        <v>-0.19000000000000039</v>
      </c>
      <c r="AF566" s="183"/>
      <c r="AI566" s="3"/>
    </row>
    <row r="567" spans="1:35" x14ac:dyDescent="0.2">
      <c r="A567" s="7">
        <f t="shared" si="72"/>
        <v>42767</v>
      </c>
      <c r="B567" s="7">
        <f t="shared" si="74"/>
        <v>42795</v>
      </c>
      <c r="C567" s="7">
        <v>42818</v>
      </c>
      <c r="D567">
        <v>2.2599999999999998</v>
      </c>
      <c r="E567">
        <v>1.8</v>
      </c>
      <c r="F567">
        <v>3.4</v>
      </c>
      <c r="G567">
        <v>2.6</v>
      </c>
      <c r="H567" s="4">
        <f t="shared" si="75"/>
        <v>6.25</v>
      </c>
      <c r="I567" s="4"/>
      <c r="J567" s="4">
        <f t="shared" si="76"/>
        <v>3.99</v>
      </c>
      <c r="K567" s="15" t="e">
        <f>NA()</f>
        <v>#N/A</v>
      </c>
      <c r="L567" s="4">
        <f t="shared" si="73"/>
        <v>3.99</v>
      </c>
      <c r="M567" s="4">
        <f t="shared" si="77"/>
        <v>2.2599999999999998</v>
      </c>
      <c r="N567" s="4"/>
      <c r="P567" s="184">
        <f t="shared" si="78"/>
        <v>40087</v>
      </c>
      <c r="Q567" s="184">
        <v>40109</v>
      </c>
      <c r="R567" s="182">
        <v>4.5</v>
      </c>
      <c r="S567" s="182">
        <f t="shared" si="79"/>
        <v>4.6900000000000004</v>
      </c>
      <c r="T567" s="182">
        <f t="shared" si="80"/>
        <v>-0.19000000000000039</v>
      </c>
      <c r="AF567" s="183"/>
      <c r="AI567" s="3"/>
    </row>
    <row r="568" spans="1:35" x14ac:dyDescent="0.2">
      <c r="A568" s="7">
        <f t="shared" si="72"/>
        <v>42767</v>
      </c>
      <c r="B568" s="7">
        <f t="shared" si="74"/>
        <v>42795</v>
      </c>
      <c r="C568" s="7">
        <v>42821</v>
      </c>
      <c r="D568">
        <v>2.2599999999999998</v>
      </c>
      <c r="E568">
        <v>1.8</v>
      </c>
      <c r="F568">
        <v>3.4</v>
      </c>
      <c r="G568">
        <v>2.6</v>
      </c>
      <c r="H568" s="4">
        <f t="shared" si="75"/>
        <v>6.25</v>
      </c>
      <c r="I568" s="4"/>
      <c r="J568" s="4">
        <f t="shared" si="76"/>
        <v>3.99</v>
      </c>
      <c r="K568" s="15" t="e">
        <f>NA()</f>
        <v>#N/A</v>
      </c>
      <c r="L568" s="4">
        <f t="shared" si="73"/>
        <v>3.99</v>
      </c>
      <c r="M568" s="4">
        <f t="shared" si="77"/>
        <v>2.2599999999999998</v>
      </c>
      <c r="N568" s="4"/>
      <c r="P568" s="184">
        <f t="shared" si="78"/>
        <v>40087</v>
      </c>
      <c r="Q568" s="184">
        <v>40110</v>
      </c>
      <c r="R568" s="182">
        <v>4.5</v>
      </c>
      <c r="S568" s="182">
        <f t="shared" si="79"/>
        <v>4.6900000000000004</v>
      </c>
      <c r="T568" s="182">
        <f t="shared" si="80"/>
        <v>-0.19000000000000039</v>
      </c>
      <c r="AF568" s="183"/>
      <c r="AI568" s="3"/>
    </row>
    <row r="569" spans="1:35" x14ac:dyDescent="0.2">
      <c r="A569" s="7">
        <f t="shared" si="72"/>
        <v>42767</v>
      </c>
      <c r="B569" s="7">
        <f t="shared" si="74"/>
        <v>42795</v>
      </c>
      <c r="C569" s="7">
        <v>42822</v>
      </c>
      <c r="D569">
        <v>2.2599999999999998</v>
      </c>
      <c r="E569">
        <v>1.8</v>
      </c>
      <c r="F569">
        <v>3.4</v>
      </c>
      <c r="G569">
        <v>2.6</v>
      </c>
      <c r="H569" s="4">
        <f t="shared" si="75"/>
        <v>6.25</v>
      </c>
      <c r="I569" s="4"/>
      <c r="J569" s="4">
        <f t="shared" si="76"/>
        <v>3.99</v>
      </c>
      <c r="K569" s="15" t="e">
        <f>NA()</f>
        <v>#N/A</v>
      </c>
      <c r="L569" s="4">
        <f t="shared" si="73"/>
        <v>3.99</v>
      </c>
      <c r="M569" s="4">
        <f t="shared" si="77"/>
        <v>2.2599999999999998</v>
      </c>
      <c r="N569" s="4"/>
      <c r="P569" s="184">
        <f t="shared" si="78"/>
        <v>40087</v>
      </c>
      <c r="Q569" s="184">
        <v>40111</v>
      </c>
      <c r="R569" s="182">
        <v>4.5</v>
      </c>
      <c r="S569" s="182">
        <f t="shared" si="79"/>
        <v>4.6900000000000004</v>
      </c>
      <c r="T569" s="182">
        <f t="shared" si="80"/>
        <v>-0.19000000000000039</v>
      </c>
      <c r="AF569" s="183"/>
      <c r="AI569" s="3"/>
    </row>
    <row r="570" spans="1:35" x14ac:dyDescent="0.2">
      <c r="A570" s="7">
        <f t="shared" si="72"/>
        <v>42767</v>
      </c>
      <c r="B570" s="7">
        <f t="shared" si="74"/>
        <v>42795</v>
      </c>
      <c r="C570" s="7">
        <v>42823</v>
      </c>
      <c r="D570">
        <v>2.2599999999999998</v>
      </c>
      <c r="E570">
        <v>1.8</v>
      </c>
      <c r="F570">
        <v>3.4</v>
      </c>
      <c r="G570">
        <v>2.6</v>
      </c>
      <c r="H570" s="4">
        <f t="shared" si="75"/>
        <v>6.25</v>
      </c>
      <c r="I570" s="4"/>
      <c r="J570" s="4">
        <f t="shared" si="76"/>
        <v>3.99</v>
      </c>
      <c r="K570" s="15" t="e">
        <f>NA()</f>
        <v>#N/A</v>
      </c>
      <c r="L570" s="4">
        <f t="shared" si="73"/>
        <v>3.99</v>
      </c>
      <c r="M570" s="4">
        <f t="shared" si="77"/>
        <v>2.2599999999999998</v>
      </c>
      <c r="N570" s="4"/>
      <c r="P570" s="184">
        <f t="shared" si="78"/>
        <v>40087</v>
      </c>
      <c r="Q570" s="184">
        <v>40112</v>
      </c>
      <c r="R570" s="182">
        <v>4.5</v>
      </c>
      <c r="S570" s="182">
        <f t="shared" si="79"/>
        <v>4.6900000000000004</v>
      </c>
      <c r="T570" s="182">
        <f t="shared" si="80"/>
        <v>-0.19000000000000039</v>
      </c>
      <c r="AF570" s="183"/>
      <c r="AI570" s="3"/>
    </row>
    <row r="571" spans="1:35" x14ac:dyDescent="0.2">
      <c r="A571" s="7">
        <f t="shared" si="72"/>
        <v>42767</v>
      </c>
      <c r="B571" s="7">
        <f t="shared" si="74"/>
        <v>42795</v>
      </c>
      <c r="C571" s="7">
        <v>42824</v>
      </c>
      <c r="D571">
        <v>2.5099999999999998</v>
      </c>
      <c r="E571">
        <v>1.8</v>
      </c>
      <c r="F571">
        <v>3.4</v>
      </c>
      <c r="G571">
        <v>2.6</v>
      </c>
      <c r="H571" s="4">
        <f t="shared" si="75"/>
        <v>6.5</v>
      </c>
      <c r="I571" s="4"/>
      <c r="J571" s="4">
        <f t="shared" si="76"/>
        <v>3.99</v>
      </c>
      <c r="K571" s="15" t="e">
        <f>NA()</f>
        <v>#N/A</v>
      </c>
      <c r="L571" s="4">
        <f t="shared" si="73"/>
        <v>3.99</v>
      </c>
      <c r="M571" s="4">
        <f t="shared" si="77"/>
        <v>2.5099999999999998</v>
      </c>
      <c r="N571" s="4"/>
      <c r="P571" s="184">
        <f t="shared" si="78"/>
        <v>40087</v>
      </c>
      <c r="Q571" s="184">
        <v>40113</v>
      </c>
      <c r="R571" s="182">
        <v>4.5</v>
      </c>
      <c r="S571" s="182">
        <f t="shared" si="79"/>
        <v>4.6900000000000004</v>
      </c>
      <c r="T571" s="182">
        <f t="shared" si="80"/>
        <v>-0.19000000000000039</v>
      </c>
      <c r="AF571" s="183"/>
      <c r="AI571" s="3"/>
    </row>
    <row r="572" spans="1:35" x14ac:dyDescent="0.2">
      <c r="A572" s="7">
        <f t="shared" si="72"/>
        <v>42767</v>
      </c>
      <c r="B572" s="7">
        <f t="shared" si="74"/>
        <v>42795</v>
      </c>
      <c r="C572" s="7">
        <v>42825</v>
      </c>
      <c r="D572">
        <v>2.5099999999999998</v>
      </c>
      <c r="E572">
        <v>1.8</v>
      </c>
      <c r="F572">
        <v>3.4</v>
      </c>
      <c r="G572">
        <v>2.6</v>
      </c>
      <c r="H572" s="4">
        <f t="shared" si="75"/>
        <v>6.5</v>
      </c>
      <c r="I572" s="4"/>
      <c r="J572" s="4">
        <f t="shared" si="76"/>
        <v>3.99</v>
      </c>
      <c r="K572" s="15" t="e">
        <f>NA()</f>
        <v>#N/A</v>
      </c>
      <c r="L572" s="4">
        <f t="shared" si="73"/>
        <v>3.99</v>
      </c>
      <c r="M572" s="4">
        <f t="shared" si="77"/>
        <v>2.5099999999999998</v>
      </c>
      <c r="N572" s="4"/>
      <c r="P572" s="184">
        <f t="shared" si="78"/>
        <v>40087</v>
      </c>
      <c r="Q572" s="184">
        <v>40114</v>
      </c>
      <c r="R572" s="182">
        <v>4.5</v>
      </c>
      <c r="S572" s="182">
        <f t="shared" si="79"/>
        <v>4.6900000000000004</v>
      </c>
      <c r="T572" s="182">
        <f t="shared" si="80"/>
        <v>-0.19000000000000039</v>
      </c>
      <c r="AF572" s="183"/>
      <c r="AI572" s="3"/>
    </row>
    <row r="573" spans="1:35" x14ac:dyDescent="0.2">
      <c r="A573" s="7">
        <f t="shared" si="72"/>
        <v>42795</v>
      </c>
      <c r="B573" s="7">
        <f t="shared" si="74"/>
        <v>42826</v>
      </c>
      <c r="C573" s="7">
        <v>42828</v>
      </c>
      <c r="D573">
        <v>2.59</v>
      </c>
      <c r="E573">
        <v>1.8</v>
      </c>
      <c r="F573">
        <v>3.4</v>
      </c>
      <c r="G573">
        <v>2.6</v>
      </c>
      <c r="H573" s="4">
        <f t="shared" si="75"/>
        <v>6.5</v>
      </c>
      <c r="I573" s="4"/>
      <c r="J573" s="4">
        <f t="shared" si="76"/>
        <v>3.91</v>
      </c>
      <c r="K573" s="15" t="e">
        <f>NA()</f>
        <v>#N/A</v>
      </c>
      <c r="L573" s="4">
        <f t="shared" si="73"/>
        <v>3.91</v>
      </c>
      <c r="M573" s="4">
        <f t="shared" si="77"/>
        <v>2.59</v>
      </c>
      <c r="N573" s="4"/>
      <c r="P573" s="184">
        <f t="shared" si="78"/>
        <v>40087</v>
      </c>
      <c r="Q573" s="184">
        <v>40115</v>
      </c>
      <c r="R573" s="182">
        <v>4.5</v>
      </c>
      <c r="S573" s="182">
        <f t="shared" si="79"/>
        <v>4.6900000000000004</v>
      </c>
      <c r="T573" s="182">
        <f t="shared" si="80"/>
        <v>-0.19000000000000039</v>
      </c>
      <c r="AF573" s="183"/>
      <c r="AI573" s="3"/>
    </row>
    <row r="574" spans="1:35" x14ac:dyDescent="0.2">
      <c r="A574" s="7">
        <f t="shared" si="72"/>
        <v>42795</v>
      </c>
      <c r="B574" s="7">
        <f t="shared" si="74"/>
        <v>42826</v>
      </c>
      <c r="C574" s="7">
        <v>42829</v>
      </c>
      <c r="D574">
        <v>2.59</v>
      </c>
      <c r="E574">
        <v>1.8</v>
      </c>
      <c r="F574">
        <v>3.4</v>
      </c>
      <c r="G574">
        <v>2.6</v>
      </c>
      <c r="H574" s="4">
        <f t="shared" si="75"/>
        <v>6.5</v>
      </c>
      <c r="I574" s="4"/>
      <c r="J574" s="4">
        <f t="shared" si="76"/>
        <v>3.91</v>
      </c>
      <c r="K574" s="15" t="e">
        <f>NA()</f>
        <v>#N/A</v>
      </c>
      <c r="L574" s="4">
        <f t="shared" si="73"/>
        <v>3.91</v>
      </c>
      <c r="M574" s="4">
        <f t="shared" si="77"/>
        <v>2.59</v>
      </c>
      <c r="N574" s="4"/>
      <c r="P574" s="184">
        <f t="shared" si="78"/>
        <v>40087</v>
      </c>
      <c r="Q574" s="184">
        <v>40116</v>
      </c>
      <c r="R574" s="182">
        <v>4.5</v>
      </c>
      <c r="S574" s="182">
        <f t="shared" si="79"/>
        <v>4.6900000000000004</v>
      </c>
      <c r="T574" s="182">
        <f t="shared" si="80"/>
        <v>-0.19000000000000039</v>
      </c>
      <c r="AF574" s="183"/>
      <c r="AI574" s="3"/>
    </row>
    <row r="575" spans="1:35" x14ac:dyDescent="0.2">
      <c r="A575" s="7">
        <f t="shared" si="72"/>
        <v>42795</v>
      </c>
      <c r="B575" s="7">
        <f t="shared" si="74"/>
        <v>42826</v>
      </c>
      <c r="C575" s="7">
        <v>42830</v>
      </c>
      <c r="D575">
        <v>2.59</v>
      </c>
      <c r="E575">
        <v>1.8</v>
      </c>
      <c r="F575">
        <v>3.4</v>
      </c>
      <c r="G575">
        <v>2.6</v>
      </c>
      <c r="H575" s="4">
        <f t="shared" si="75"/>
        <v>6.5</v>
      </c>
      <c r="I575" s="4"/>
      <c r="J575" s="4">
        <f t="shared" si="76"/>
        <v>3.91</v>
      </c>
      <c r="K575" s="15" t="e">
        <f>NA()</f>
        <v>#N/A</v>
      </c>
      <c r="L575" s="4">
        <f t="shared" si="73"/>
        <v>3.91</v>
      </c>
      <c r="M575" s="4">
        <f t="shared" si="77"/>
        <v>2.59</v>
      </c>
      <c r="N575" s="4"/>
      <c r="P575" s="184">
        <f t="shared" si="78"/>
        <v>40087</v>
      </c>
      <c r="Q575" s="184">
        <v>40117</v>
      </c>
      <c r="R575" s="182">
        <v>4.5</v>
      </c>
      <c r="S575" s="182">
        <f t="shared" si="79"/>
        <v>4.6900000000000004</v>
      </c>
      <c r="T575" s="182">
        <f t="shared" si="80"/>
        <v>-0.19000000000000039</v>
      </c>
      <c r="AF575" s="183"/>
      <c r="AI575" s="3"/>
    </row>
    <row r="576" spans="1:35" x14ac:dyDescent="0.2">
      <c r="A576" s="7">
        <f t="shared" si="72"/>
        <v>42795</v>
      </c>
      <c r="B576" s="7">
        <f t="shared" si="74"/>
        <v>42826</v>
      </c>
      <c r="C576" s="7">
        <v>42831</v>
      </c>
      <c r="D576">
        <v>2.59</v>
      </c>
      <c r="E576">
        <v>1.8</v>
      </c>
      <c r="F576">
        <v>3.4</v>
      </c>
      <c r="G576">
        <v>2.6</v>
      </c>
      <c r="H576" s="4">
        <f t="shared" si="75"/>
        <v>6.5</v>
      </c>
      <c r="I576" s="4"/>
      <c r="J576" s="4">
        <f t="shared" si="76"/>
        <v>3.91</v>
      </c>
      <c r="K576" s="15" t="e">
        <f>NA()</f>
        <v>#N/A</v>
      </c>
      <c r="L576" s="4">
        <f t="shared" si="73"/>
        <v>3.91</v>
      </c>
      <c r="M576" s="4">
        <f t="shared" si="77"/>
        <v>2.59</v>
      </c>
      <c r="N576" s="4"/>
      <c r="P576" s="184">
        <f t="shared" si="78"/>
        <v>40118</v>
      </c>
      <c r="Q576" s="184">
        <v>40118</v>
      </c>
      <c r="R576" s="182">
        <v>4.5</v>
      </c>
      <c r="S576" s="182">
        <f t="shared" si="79"/>
        <v>4.8899999999999997</v>
      </c>
      <c r="T576" s="182">
        <f t="shared" si="80"/>
        <v>-0.38999999999999968</v>
      </c>
      <c r="AF576" s="183"/>
      <c r="AI576" s="3"/>
    </row>
    <row r="577" spans="1:35" x14ac:dyDescent="0.2">
      <c r="A577" s="7">
        <f t="shared" si="72"/>
        <v>42795</v>
      </c>
      <c r="B577" s="7">
        <f t="shared" si="74"/>
        <v>42826</v>
      </c>
      <c r="C577" s="7">
        <v>42832</v>
      </c>
      <c r="D577">
        <v>2.59</v>
      </c>
      <c r="E577">
        <v>1.8</v>
      </c>
      <c r="F577">
        <v>3.4</v>
      </c>
      <c r="G577">
        <v>2.6</v>
      </c>
      <c r="H577" s="4">
        <f t="shared" si="75"/>
        <v>6.5</v>
      </c>
      <c r="I577" s="4"/>
      <c r="J577" s="4">
        <f t="shared" si="76"/>
        <v>3.91</v>
      </c>
      <c r="K577" s="15" t="e">
        <f>NA()</f>
        <v>#N/A</v>
      </c>
      <c r="L577" s="4">
        <f t="shared" si="73"/>
        <v>3.91</v>
      </c>
      <c r="M577" s="4">
        <f t="shared" si="77"/>
        <v>2.59</v>
      </c>
      <c r="N577" s="4"/>
      <c r="P577" s="184">
        <f t="shared" si="78"/>
        <v>40118</v>
      </c>
      <c r="Q577" s="184">
        <v>40119</v>
      </c>
      <c r="R577" s="182">
        <v>4.5</v>
      </c>
      <c r="S577" s="182">
        <f t="shared" si="79"/>
        <v>4.8899999999999997</v>
      </c>
      <c r="T577" s="182">
        <f t="shared" si="80"/>
        <v>-0.38999999999999968</v>
      </c>
      <c r="AF577" s="183"/>
      <c r="AI577" s="3"/>
    </row>
    <row r="578" spans="1:35" x14ac:dyDescent="0.2">
      <c r="A578" s="7">
        <f t="shared" si="72"/>
        <v>42795</v>
      </c>
      <c r="B578" s="7">
        <f t="shared" si="74"/>
        <v>42826</v>
      </c>
      <c r="C578" s="7">
        <v>42835</v>
      </c>
      <c r="D578">
        <v>2.59</v>
      </c>
      <c r="E578">
        <v>1.8</v>
      </c>
      <c r="F578">
        <v>3.4</v>
      </c>
      <c r="G578">
        <v>2.6</v>
      </c>
      <c r="H578" s="4">
        <f t="shared" si="75"/>
        <v>6.5</v>
      </c>
      <c r="I578" s="4"/>
      <c r="J578" s="4">
        <f t="shared" si="76"/>
        <v>3.91</v>
      </c>
      <c r="K578" s="15" t="e">
        <f>NA()</f>
        <v>#N/A</v>
      </c>
      <c r="L578" s="4">
        <f t="shared" si="73"/>
        <v>3.91</v>
      </c>
      <c r="M578" s="4">
        <f t="shared" si="77"/>
        <v>2.59</v>
      </c>
      <c r="N578" s="4"/>
      <c r="P578" s="184">
        <f t="shared" si="78"/>
        <v>40118</v>
      </c>
      <c r="Q578" s="184">
        <v>40120</v>
      </c>
      <c r="R578" s="182">
        <v>4.5</v>
      </c>
      <c r="S578" s="182">
        <f t="shared" si="79"/>
        <v>4.8899999999999997</v>
      </c>
      <c r="T578" s="182">
        <f t="shared" si="80"/>
        <v>-0.38999999999999968</v>
      </c>
      <c r="AF578" s="183"/>
      <c r="AI578" s="3"/>
    </row>
    <row r="579" spans="1:35" x14ac:dyDescent="0.2">
      <c r="A579" s="7">
        <f t="shared" si="72"/>
        <v>42795</v>
      </c>
      <c r="B579" s="7">
        <f t="shared" si="74"/>
        <v>42826</v>
      </c>
      <c r="C579" s="7">
        <v>42836</v>
      </c>
      <c r="D579">
        <v>2.59</v>
      </c>
      <c r="E579">
        <v>1.8</v>
      </c>
      <c r="F579">
        <v>3.4</v>
      </c>
      <c r="G579">
        <v>2.6</v>
      </c>
      <c r="H579" s="4">
        <f t="shared" si="75"/>
        <v>6.5</v>
      </c>
      <c r="I579" s="4"/>
      <c r="J579" s="4">
        <f t="shared" si="76"/>
        <v>3.91</v>
      </c>
      <c r="K579" s="15" t="e">
        <f>NA()</f>
        <v>#N/A</v>
      </c>
      <c r="L579" s="4">
        <f t="shared" si="73"/>
        <v>3.91</v>
      </c>
      <c r="M579" s="4">
        <f t="shared" si="77"/>
        <v>2.59</v>
      </c>
      <c r="N579" s="4"/>
      <c r="P579" s="184">
        <f t="shared" si="78"/>
        <v>40118</v>
      </c>
      <c r="Q579" s="184">
        <v>40121</v>
      </c>
      <c r="R579" s="182">
        <v>4.5</v>
      </c>
      <c r="S579" s="182">
        <f t="shared" si="79"/>
        <v>4.8899999999999997</v>
      </c>
      <c r="T579" s="182">
        <f t="shared" si="80"/>
        <v>-0.38999999999999968</v>
      </c>
      <c r="AF579" s="183"/>
      <c r="AI579" s="3"/>
    </row>
    <row r="580" spans="1:35" x14ac:dyDescent="0.2">
      <c r="A580" s="7">
        <f t="shared" si="72"/>
        <v>42795</v>
      </c>
      <c r="B580" s="7">
        <f t="shared" si="74"/>
        <v>42826</v>
      </c>
      <c r="C580" s="7">
        <v>42837</v>
      </c>
      <c r="D580">
        <v>2.59</v>
      </c>
      <c r="E580">
        <v>1.8</v>
      </c>
      <c r="F580">
        <v>3.4</v>
      </c>
      <c r="G580">
        <v>2.6</v>
      </c>
      <c r="H580" s="4">
        <f t="shared" si="75"/>
        <v>6.5</v>
      </c>
      <c r="I580" s="4"/>
      <c r="J580" s="4">
        <f t="shared" si="76"/>
        <v>3.91</v>
      </c>
      <c r="K580" s="15" t="e">
        <f>NA()</f>
        <v>#N/A</v>
      </c>
      <c r="L580" s="4">
        <f t="shared" si="73"/>
        <v>3.91</v>
      </c>
      <c r="M580" s="4">
        <f t="shared" si="77"/>
        <v>2.59</v>
      </c>
      <c r="N580" s="4"/>
      <c r="P580" s="184">
        <f t="shared" si="78"/>
        <v>40118</v>
      </c>
      <c r="Q580" s="184">
        <v>40122</v>
      </c>
      <c r="R580" s="182">
        <v>4.5</v>
      </c>
      <c r="S580" s="182">
        <f t="shared" si="79"/>
        <v>4.8899999999999997</v>
      </c>
      <c r="T580" s="182">
        <f t="shared" si="80"/>
        <v>-0.38999999999999968</v>
      </c>
      <c r="AF580" s="183"/>
      <c r="AI580" s="3"/>
    </row>
    <row r="581" spans="1:35" x14ac:dyDescent="0.2">
      <c r="A581" s="7">
        <f t="shared" si="72"/>
        <v>42795</v>
      </c>
      <c r="B581" s="7">
        <f t="shared" si="74"/>
        <v>42826</v>
      </c>
      <c r="C581" s="7">
        <v>42842</v>
      </c>
      <c r="D581">
        <v>2.59</v>
      </c>
      <c r="E581">
        <v>1.8</v>
      </c>
      <c r="F581">
        <v>3.4</v>
      </c>
      <c r="G581">
        <v>2.6</v>
      </c>
      <c r="H581" s="4">
        <f t="shared" si="75"/>
        <v>6.5</v>
      </c>
      <c r="I581" s="4"/>
      <c r="J581" s="4">
        <f t="shared" si="76"/>
        <v>3.91</v>
      </c>
      <c r="K581" s="15" t="e">
        <f>NA()</f>
        <v>#N/A</v>
      </c>
      <c r="L581" s="4">
        <f t="shared" si="73"/>
        <v>3.91</v>
      </c>
      <c r="M581" s="4">
        <f t="shared" si="77"/>
        <v>2.59</v>
      </c>
      <c r="N581" s="4"/>
      <c r="P581" s="184">
        <f t="shared" si="78"/>
        <v>40118</v>
      </c>
      <c r="Q581" s="184">
        <v>40123</v>
      </c>
      <c r="R581" s="182">
        <v>4.5</v>
      </c>
      <c r="S581" s="182">
        <f t="shared" si="79"/>
        <v>4.8899999999999997</v>
      </c>
      <c r="T581" s="182">
        <f t="shared" si="80"/>
        <v>-0.38999999999999968</v>
      </c>
      <c r="AF581" s="183"/>
      <c r="AI581" s="3"/>
    </row>
    <row r="582" spans="1:35" x14ac:dyDescent="0.2">
      <c r="A582" s="7">
        <f t="shared" si="72"/>
        <v>42795</v>
      </c>
      <c r="B582" s="7">
        <f t="shared" si="74"/>
        <v>42826</v>
      </c>
      <c r="C582" s="7">
        <v>42843</v>
      </c>
      <c r="D582">
        <v>2.59</v>
      </c>
      <c r="E582">
        <v>1.8</v>
      </c>
      <c r="F582">
        <v>3.4</v>
      </c>
      <c r="G582">
        <v>2.6</v>
      </c>
      <c r="H582" s="4">
        <f t="shared" si="75"/>
        <v>6.5</v>
      </c>
      <c r="I582" s="4"/>
      <c r="J582" s="4">
        <f t="shared" si="76"/>
        <v>3.91</v>
      </c>
      <c r="K582" s="15" t="e">
        <f>NA()</f>
        <v>#N/A</v>
      </c>
      <c r="L582" s="4">
        <f t="shared" si="73"/>
        <v>3.91</v>
      </c>
      <c r="M582" s="4">
        <f t="shared" si="77"/>
        <v>2.59</v>
      </c>
      <c r="N582" s="4"/>
      <c r="P582" s="184">
        <f t="shared" si="78"/>
        <v>40118</v>
      </c>
      <c r="Q582" s="184">
        <v>40124</v>
      </c>
      <c r="R582" s="182">
        <v>4.5</v>
      </c>
      <c r="S582" s="182">
        <f t="shared" si="79"/>
        <v>4.8899999999999997</v>
      </c>
      <c r="T582" s="182">
        <f t="shared" si="80"/>
        <v>-0.38999999999999968</v>
      </c>
      <c r="AF582" s="183"/>
      <c r="AI582" s="3"/>
    </row>
    <row r="583" spans="1:35" x14ac:dyDescent="0.2">
      <c r="A583" s="7">
        <f t="shared" ref="A583:A646" si="81">DATE(YEAR(B583),MONTH(B583)-1,1)</f>
        <v>42795</v>
      </c>
      <c r="B583" s="7">
        <f t="shared" si="74"/>
        <v>42826</v>
      </c>
      <c r="C583" s="7">
        <v>42844</v>
      </c>
      <c r="D583">
        <v>2.59</v>
      </c>
      <c r="E583">
        <v>1.8</v>
      </c>
      <c r="F583">
        <v>3.4</v>
      </c>
      <c r="G583">
        <v>2.6</v>
      </c>
      <c r="H583" s="4">
        <f t="shared" si="75"/>
        <v>6.5</v>
      </c>
      <c r="I583" s="4"/>
      <c r="J583" s="4">
        <f t="shared" si="76"/>
        <v>3.91</v>
      </c>
      <c r="K583" s="15" t="e">
        <f>NA()</f>
        <v>#N/A</v>
      </c>
      <c r="L583" s="4">
        <f t="shared" ref="L583:L646" si="82">INDEX($Y:$Y,MATCH($B583,$V:$V,0))</f>
        <v>3.91</v>
      </c>
      <c r="M583" s="4">
        <f t="shared" si="77"/>
        <v>2.59</v>
      </c>
      <c r="N583" s="4"/>
      <c r="P583" s="184">
        <f t="shared" si="78"/>
        <v>40118</v>
      </c>
      <c r="Q583" s="184">
        <v>40125</v>
      </c>
      <c r="R583" s="182">
        <v>4.5</v>
      </c>
      <c r="S583" s="182">
        <f t="shared" si="79"/>
        <v>4.8899999999999997</v>
      </c>
      <c r="T583" s="182">
        <f t="shared" si="80"/>
        <v>-0.38999999999999968</v>
      </c>
      <c r="AF583" s="183"/>
      <c r="AI583" s="3"/>
    </row>
    <row r="584" spans="1:35" x14ac:dyDescent="0.2">
      <c r="A584" s="7">
        <f t="shared" si="81"/>
        <v>42795</v>
      </c>
      <c r="B584" s="7">
        <f t="shared" ref="B584:B647" si="83">DATE(YEAR(C584),MONTH(C584),1)</f>
        <v>42826</v>
      </c>
      <c r="C584" s="7">
        <v>42845</v>
      </c>
      <c r="D584">
        <v>2.59</v>
      </c>
      <c r="E584">
        <v>1.8</v>
      </c>
      <c r="F584">
        <v>3.4</v>
      </c>
      <c r="G584">
        <v>2.6</v>
      </c>
      <c r="H584" s="4">
        <f t="shared" ref="H584:H647" si="84">INDEX($R:$R,MATCH($C584,$Q:$Q,0))</f>
        <v>6.5</v>
      </c>
      <c r="I584" s="4"/>
      <c r="J584" s="4">
        <f t="shared" ref="J584:J647" si="85">H584-D584</f>
        <v>3.91</v>
      </c>
      <c r="K584" s="15" t="e">
        <f>NA()</f>
        <v>#N/A</v>
      </c>
      <c r="L584" s="4">
        <f t="shared" si="82"/>
        <v>3.91</v>
      </c>
      <c r="M584" s="4">
        <f t="shared" ref="M584:M647" si="86">H584-L584</f>
        <v>2.59</v>
      </c>
      <c r="N584" s="4"/>
      <c r="P584" s="184">
        <f t="shared" ref="P584:P647" si="87">DATE(YEAR(Q584),MONTH(Q584),1)</f>
        <v>40118</v>
      </c>
      <c r="Q584" s="184">
        <v>40126</v>
      </c>
      <c r="R584" s="182">
        <v>4.5</v>
      </c>
      <c r="S584" s="182">
        <f t="shared" ref="S584:S647" si="88">INDEX($Y:$Y,MATCH($P584,$V:$V,0))</f>
        <v>4.8899999999999997</v>
      </c>
      <c r="T584" s="182">
        <f t="shared" ref="T584:T647" si="89">R584-S584</f>
        <v>-0.38999999999999968</v>
      </c>
      <c r="AF584" s="183"/>
      <c r="AI584" s="3"/>
    </row>
    <row r="585" spans="1:35" x14ac:dyDescent="0.2">
      <c r="A585" s="7">
        <f t="shared" si="81"/>
        <v>42795</v>
      </c>
      <c r="B585" s="7">
        <f t="shared" si="83"/>
        <v>42826</v>
      </c>
      <c r="C585" s="7">
        <v>42846</v>
      </c>
      <c r="D585">
        <v>2.59</v>
      </c>
      <c r="E585">
        <v>1.8</v>
      </c>
      <c r="F585">
        <v>3.4</v>
      </c>
      <c r="G585">
        <v>2.6</v>
      </c>
      <c r="H585" s="4">
        <f t="shared" si="84"/>
        <v>6.5</v>
      </c>
      <c r="I585" s="4"/>
      <c r="J585" s="4">
        <f t="shared" si="85"/>
        <v>3.91</v>
      </c>
      <c r="K585" s="15" t="e">
        <f>NA()</f>
        <v>#N/A</v>
      </c>
      <c r="L585" s="4">
        <f t="shared" si="82"/>
        <v>3.91</v>
      </c>
      <c r="M585" s="4">
        <f t="shared" si="86"/>
        <v>2.59</v>
      </c>
      <c r="N585" s="4"/>
      <c r="P585" s="184">
        <f t="shared" si="87"/>
        <v>40118</v>
      </c>
      <c r="Q585" s="184">
        <v>40127</v>
      </c>
      <c r="R585" s="182">
        <v>4.5</v>
      </c>
      <c r="S585" s="182">
        <f t="shared" si="88"/>
        <v>4.8899999999999997</v>
      </c>
      <c r="T585" s="182">
        <f t="shared" si="89"/>
        <v>-0.38999999999999968</v>
      </c>
      <c r="AF585" s="183"/>
      <c r="AI585" s="3"/>
    </row>
    <row r="586" spans="1:35" x14ac:dyDescent="0.2">
      <c r="A586" s="7">
        <f t="shared" si="81"/>
        <v>42795</v>
      </c>
      <c r="B586" s="7">
        <f t="shared" si="83"/>
        <v>42826</v>
      </c>
      <c r="C586" s="7">
        <v>42849</v>
      </c>
      <c r="D586">
        <v>2.59</v>
      </c>
      <c r="E586">
        <v>1.8</v>
      </c>
      <c r="F586">
        <v>3.4</v>
      </c>
      <c r="G586">
        <v>2.6</v>
      </c>
      <c r="H586" s="4">
        <f t="shared" si="84"/>
        <v>6.5</v>
      </c>
      <c r="I586" s="4"/>
      <c r="J586" s="4">
        <f t="shared" si="85"/>
        <v>3.91</v>
      </c>
      <c r="K586" s="15" t="e">
        <f>NA()</f>
        <v>#N/A</v>
      </c>
      <c r="L586" s="4">
        <f t="shared" si="82"/>
        <v>3.91</v>
      </c>
      <c r="M586" s="4">
        <f t="shared" si="86"/>
        <v>2.59</v>
      </c>
      <c r="N586" s="4"/>
      <c r="P586" s="184">
        <f t="shared" si="87"/>
        <v>40118</v>
      </c>
      <c r="Q586" s="184">
        <v>40128</v>
      </c>
      <c r="R586" s="182">
        <v>4.5</v>
      </c>
      <c r="S586" s="182">
        <f t="shared" si="88"/>
        <v>4.8899999999999997</v>
      </c>
      <c r="T586" s="182">
        <f t="shared" si="89"/>
        <v>-0.38999999999999968</v>
      </c>
      <c r="AF586" s="183"/>
      <c r="AI586" s="3"/>
    </row>
    <row r="587" spans="1:35" x14ac:dyDescent="0.2">
      <c r="A587" s="7">
        <f t="shared" si="81"/>
        <v>42795</v>
      </c>
      <c r="B587" s="7">
        <f t="shared" si="83"/>
        <v>42826</v>
      </c>
      <c r="C587" s="7">
        <v>42850</v>
      </c>
      <c r="D587">
        <v>2.59</v>
      </c>
      <c r="E587">
        <v>1.8</v>
      </c>
      <c r="F587">
        <v>3.4</v>
      </c>
      <c r="G587">
        <v>2.6</v>
      </c>
      <c r="H587" s="4">
        <f t="shared" si="84"/>
        <v>6.5</v>
      </c>
      <c r="I587" s="4"/>
      <c r="J587" s="4">
        <f t="shared" si="85"/>
        <v>3.91</v>
      </c>
      <c r="K587" s="15" t="e">
        <f>NA()</f>
        <v>#N/A</v>
      </c>
      <c r="L587" s="4">
        <f t="shared" si="82"/>
        <v>3.91</v>
      </c>
      <c r="M587" s="4">
        <f t="shared" si="86"/>
        <v>2.59</v>
      </c>
      <c r="N587" s="4"/>
      <c r="P587" s="184">
        <f t="shared" si="87"/>
        <v>40118</v>
      </c>
      <c r="Q587" s="184">
        <v>40129</v>
      </c>
      <c r="R587" s="182">
        <v>4.5</v>
      </c>
      <c r="S587" s="182">
        <f t="shared" si="88"/>
        <v>4.8899999999999997</v>
      </c>
      <c r="T587" s="182">
        <f t="shared" si="89"/>
        <v>-0.38999999999999968</v>
      </c>
      <c r="AF587" s="183"/>
      <c r="AI587" s="3"/>
    </row>
    <row r="588" spans="1:35" x14ac:dyDescent="0.2">
      <c r="A588" s="7">
        <f t="shared" si="81"/>
        <v>42795</v>
      </c>
      <c r="B588" s="7">
        <f t="shared" si="83"/>
        <v>42826</v>
      </c>
      <c r="C588" s="7">
        <v>42851</v>
      </c>
      <c r="D588">
        <v>2.59</v>
      </c>
      <c r="E588">
        <v>1.8</v>
      </c>
      <c r="F588">
        <v>3.4</v>
      </c>
      <c r="G588">
        <v>2.6</v>
      </c>
      <c r="H588" s="4">
        <f t="shared" si="84"/>
        <v>6.5</v>
      </c>
      <c r="I588" s="4"/>
      <c r="J588" s="4">
        <f t="shared" si="85"/>
        <v>3.91</v>
      </c>
      <c r="K588" s="15" t="e">
        <f>NA()</f>
        <v>#N/A</v>
      </c>
      <c r="L588" s="4">
        <f t="shared" si="82"/>
        <v>3.91</v>
      </c>
      <c r="M588" s="4">
        <f t="shared" si="86"/>
        <v>2.59</v>
      </c>
      <c r="N588" s="4"/>
      <c r="P588" s="184">
        <f t="shared" si="87"/>
        <v>40118</v>
      </c>
      <c r="Q588" s="184">
        <v>40130</v>
      </c>
      <c r="R588" s="182">
        <v>4.5</v>
      </c>
      <c r="S588" s="182">
        <f t="shared" si="88"/>
        <v>4.8899999999999997</v>
      </c>
      <c r="T588" s="182">
        <f t="shared" si="89"/>
        <v>-0.38999999999999968</v>
      </c>
      <c r="AF588" s="183"/>
      <c r="AI588" s="3"/>
    </row>
    <row r="589" spans="1:35" x14ac:dyDescent="0.2">
      <c r="A589" s="7">
        <f t="shared" si="81"/>
        <v>42795</v>
      </c>
      <c r="B589" s="7">
        <f t="shared" si="83"/>
        <v>42826</v>
      </c>
      <c r="C589" s="7">
        <v>42852</v>
      </c>
      <c r="D589">
        <v>2.59</v>
      </c>
      <c r="E589">
        <v>1.8</v>
      </c>
      <c r="F589">
        <v>3.4</v>
      </c>
      <c r="G589">
        <v>2.6</v>
      </c>
      <c r="H589" s="4">
        <f t="shared" si="84"/>
        <v>6.5</v>
      </c>
      <c r="I589" s="4"/>
      <c r="J589" s="4">
        <f t="shared" si="85"/>
        <v>3.91</v>
      </c>
      <c r="K589" s="15" t="e">
        <f>NA()</f>
        <v>#N/A</v>
      </c>
      <c r="L589" s="4">
        <f t="shared" si="82"/>
        <v>3.91</v>
      </c>
      <c r="M589" s="4">
        <f t="shared" si="86"/>
        <v>2.59</v>
      </c>
      <c r="N589" s="4"/>
      <c r="P589" s="184">
        <f t="shared" si="87"/>
        <v>40118</v>
      </c>
      <c r="Q589" s="184">
        <v>40131</v>
      </c>
      <c r="R589" s="182">
        <v>4.5</v>
      </c>
      <c r="S589" s="182">
        <f t="shared" si="88"/>
        <v>4.8899999999999997</v>
      </c>
      <c r="T589" s="182">
        <f t="shared" si="89"/>
        <v>-0.38999999999999968</v>
      </c>
      <c r="AF589" s="183"/>
      <c r="AI589" s="3"/>
    </row>
    <row r="590" spans="1:35" x14ac:dyDescent="0.2">
      <c r="A590" s="7">
        <f t="shared" si="81"/>
        <v>42795</v>
      </c>
      <c r="B590" s="7">
        <f t="shared" si="83"/>
        <v>42826</v>
      </c>
      <c r="C590" s="7">
        <v>42853</v>
      </c>
      <c r="D590">
        <v>2.59</v>
      </c>
      <c r="E590">
        <v>1.8</v>
      </c>
      <c r="F590">
        <v>3.4</v>
      </c>
      <c r="G590">
        <v>2.6</v>
      </c>
      <c r="H590" s="4">
        <f t="shared" si="84"/>
        <v>6.5</v>
      </c>
      <c r="I590" s="4"/>
      <c r="J590" s="4">
        <f t="shared" si="85"/>
        <v>3.91</v>
      </c>
      <c r="K590" s="15" t="e">
        <f>NA()</f>
        <v>#N/A</v>
      </c>
      <c r="L590" s="4">
        <f t="shared" si="82"/>
        <v>3.91</v>
      </c>
      <c r="M590" s="4">
        <f t="shared" si="86"/>
        <v>2.59</v>
      </c>
      <c r="N590" s="4"/>
      <c r="P590" s="184">
        <f t="shared" si="87"/>
        <v>40118</v>
      </c>
      <c r="Q590" s="184">
        <v>40132</v>
      </c>
      <c r="R590" s="182">
        <v>4.5</v>
      </c>
      <c r="S590" s="182">
        <f t="shared" si="88"/>
        <v>4.8899999999999997</v>
      </c>
      <c r="T590" s="182">
        <f t="shared" si="89"/>
        <v>-0.38999999999999968</v>
      </c>
      <c r="AF590" s="183"/>
      <c r="AI590" s="3"/>
    </row>
    <row r="591" spans="1:35" x14ac:dyDescent="0.2">
      <c r="A591" s="7">
        <f t="shared" si="81"/>
        <v>42826</v>
      </c>
      <c r="B591" s="7">
        <f t="shared" si="83"/>
        <v>42856</v>
      </c>
      <c r="C591" s="7">
        <v>42857</v>
      </c>
      <c r="D591">
        <v>2.59</v>
      </c>
      <c r="E591">
        <v>1.8</v>
      </c>
      <c r="F591">
        <v>3.4</v>
      </c>
      <c r="G591">
        <v>2.6</v>
      </c>
      <c r="H591" s="4">
        <f t="shared" si="84"/>
        <v>6.5</v>
      </c>
      <c r="I591" s="4"/>
      <c r="J591" s="4">
        <f t="shared" si="85"/>
        <v>3.91</v>
      </c>
      <c r="K591" s="15" t="e">
        <f>NA()</f>
        <v>#N/A</v>
      </c>
      <c r="L591" s="4">
        <f t="shared" si="82"/>
        <v>3.91</v>
      </c>
      <c r="M591" s="4">
        <f t="shared" si="86"/>
        <v>2.59</v>
      </c>
      <c r="N591" s="4"/>
      <c r="P591" s="184">
        <f t="shared" si="87"/>
        <v>40118</v>
      </c>
      <c r="Q591" s="184">
        <v>40133</v>
      </c>
      <c r="R591" s="182">
        <v>4.5</v>
      </c>
      <c r="S591" s="182">
        <f t="shared" si="88"/>
        <v>4.8899999999999997</v>
      </c>
      <c r="T591" s="182">
        <f t="shared" si="89"/>
        <v>-0.38999999999999968</v>
      </c>
      <c r="AF591" s="183"/>
      <c r="AI591" s="3"/>
    </row>
    <row r="592" spans="1:35" x14ac:dyDescent="0.2">
      <c r="A592" s="7">
        <f t="shared" si="81"/>
        <v>42826</v>
      </c>
      <c r="B592" s="7">
        <f t="shared" si="83"/>
        <v>42856</v>
      </c>
      <c r="C592" s="7">
        <v>42858</v>
      </c>
      <c r="D592">
        <v>2.59</v>
      </c>
      <c r="E592">
        <v>1.8</v>
      </c>
      <c r="F592">
        <v>3.4</v>
      </c>
      <c r="G592">
        <v>2.6</v>
      </c>
      <c r="H592" s="4">
        <f t="shared" si="84"/>
        <v>6.5</v>
      </c>
      <c r="I592" s="4"/>
      <c r="J592" s="4">
        <f t="shared" si="85"/>
        <v>3.91</v>
      </c>
      <c r="K592" s="15" t="e">
        <f>NA()</f>
        <v>#N/A</v>
      </c>
      <c r="L592" s="4">
        <f t="shared" si="82"/>
        <v>3.91</v>
      </c>
      <c r="M592" s="4">
        <f t="shared" si="86"/>
        <v>2.59</v>
      </c>
      <c r="N592" s="4"/>
      <c r="P592" s="184">
        <f t="shared" si="87"/>
        <v>40118</v>
      </c>
      <c r="Q592" s="184">
        <v>40134</v>
      </c>
      <c r="R592" s="182">
        <v>4.5</v>
      </c>
      <c r="S592" s="182">
        <f t="shared" si="88"/>
        <v>4.8899999999999997</v>
      </c>
      <c r="T592" s="182">
        <f t="shared" si="89"/>
        <v>-0.38999999999999968</v>
      </c>
      <c r="AF592" s="183"/>
      <c r="AI592" s="3"/>
    </row>
    <row r="593" spans="1:35" x14ac:dyDescent="0.2">
      <c r="A593" s="7">
        <f t="shared" si="81"/>
        <v>42826</v>
      </c>
      <c r="B593" s="7">
        <f t="shared" si="83"/>
        <v>42856</v>
      </c>
      <c r="C593" s="7">
        <v>42859</v>
      </c>
      <c r="D593">
        <v>2.59</v>
      </c>
      <c r="E593">
        <v>1.8</v>
      </c>
      <c r="F593">
        <v>3.4</v>
      </c>
      <c r="G593">
        <v>2.6</v>
      </c>
      <c r="H593" s="4">
        <f t="shared" si="84"/>
        <v>6.5</v>
      </c>
      <c r="I593" s="4"/>
      <c r="J593" s="4">
        <f t="shared" si="85"/>
        <v>3.91</v>
      </c>
      <c r="K593" s="15" t="e">
        <f>NA()</f>
        <v>#N/A</v>
      </c>
      <c r="L593" s="4">
        <f t="shared" si="82"/>
        <v>3.91</v>
      </c>
      <c r="M593" s="4">
        <f t="shared" si="86"/>
        <v>2.59</v>
      </c>
      <c r="N593" s="4"/>
      <c r="P593" s="184">
        <f t="shared" si="87"/>
        <v>40118</v>
      </c>
      <c r="Q593" s="184">
        <v>40135</v>
      </c>
      <c r="R593" s="182">
        <v>4.5</v>
      </c>
      <c r="S593" s="182">
        <f t="shared" si="88"/>
        <v>4.8899999999999997</v>
      </c>
      <c r="T593" s="182">
        <f t="shared" si="89"/>
        <v>-0.38999999999999968</v>
      </c>
      <c r="AF593" s="183"/>
      <c r="AI593" s="3"/>
    </row>
    <row r="594" spans="1:35" x14ac:dyDescent="0.2">
      <c r="A594" s="7">
        <f t="shared" si="81"/>
        <v>42826</v>
      </c>
      <c r="B594" s="7">
        <f t="shared" si="83"/>
        <v>42856</v>
      </c>
      <c r="C594" s="7">
        <v>42860</v>
      </c>
      <c r="D594">
        <v>2.59</v>
      </c>
      <c r="E594">
        <v>1.8</v>
      </c>
      <c r="F594">
        <v>3.4</v>
      </c>
      <c r="G594">
        <v>2.6</v>
      </c>
      <c r="H594" s="4">
        <f t="shared" si="84"/>
        <v>6.5</v>
      </c>
      <c r="I594" s="4"/>
      <c r="J594" s="4">
        <f t="shared" si="85"/>
        <v>3.91</v>
      </c>
      <c r="K594" s="15" t="e">
        <f>NA()</f>
        <v>#N/A</v>
      </c>
      <c r="L594" s="4">
        <f t="shared" si="82"/>
        <v>3.91</v>
      </c>
      <c r="M594" s="4">
        <f t="shared" si="86"/>
        <v>2.59</v>
      </c>
      <c r="N594" s="4"/>
      <c r="P594" s="184">
        <f t="shared" si="87"/>
        <v>40118</v>
      </c>
      <c r="Q594" s="184">
        <v>40136</v>
      </c>
      <c r="R594" s="182">
        <v>4.5</v>
      </c>
      <c r="S594" s="182">
        <f t="shared" si="88"/>
        <v>4.8899999999999997</v>
      </c>
      <c r="T594" s="182">
        <f t="shared" si="89"/>
        <v>-0.38999999999999968</v>
      </c>
      <c r="AF594" s="183"/>
      <c r="AI594" s="3"/>
    </row>
    <row r="595" spans="1:35" x14ac:dyDescent="0.2">
      <c r="A595" s="7">
        <f t="shared" si="81"/>
        <v>42826</v>
      </c>
      <c r="B595" s="7">
        <f t="shared" si="83"/>
        <v>42856</v>
      </c>
      <c r="C595" s="7">
        <v>42863</v>
      </c>
      <c r="D595">
        <v>2.59</v>
      </c>
      <c r="E595">
        <v>1.8</v>
      </c>
      <c r="F595">
        <v>3.4</v>
      </c>
      <c r="G595">
        <v>2.6</v>
      </c>
      <c r="H595" s="4">
        <f t="shared" si="84"/>
        <v>6.5</v>
      </c>
      <c r="I595" s="4"/>
      <c r="J595" s="4">
        <f t="shared" si="85"/>
        <v>3.91</v>
      </c>
      <c r="K595" s="15" t="e">
        <f>NA()</f>
        <v>#N/A</v>
      </c>
      <c r="L595" s="4">
        <f t="shared" si="82"/>
        <v>3.91</v>
      </c>
      <c r="M595" s="4">
        <f t="shared" si="86"/>
        <v>2.59</v>
      </c>
      <c r="N595" s="4"/>
      <c r="P595" s="184">
        <f t="shared" si="87"/>
        <v>40118</v>
      </c>
      <c r="Q595" s="184">
        <v>40137</v>
      </c>
      <c r="R595" s="182">
        <v>4.5</v>
      </c>
      <c r="S595" s="182">
        <f t="shared" si="88"/>
        <v>4.8899999999999997</v>
      </c>
      <c r="T595" s="182">
        <f t="shared" si="89"/>
        <v>-0.38999999999999968</v>
      </c>
      <c r="AF595" s="183"/>
      <c r="AI595" s="3"/>
    </row>
    <row r="596" spans="1:35" x14ac:dyDescent="0.2">
      <c r="A596" s="7">
        <f t="shared" si="81"/>
        <v>42826</v>
      </c>
      <c r="B596" s="7">
        <f t="shared" si="83"/>
        <v>42856</v>
      </c>
      <c r="C596" s="7">
        <v>42864</v>
      </c>
      <c r="D596">
        <v>2.59</v>
      </c>
      <c r="E596">
        <v>1.8</v>
      </c>
      <c r="F596">
        <v>3.4</v>
      </c>
      <c r="G596">
        <v>2.6</v>
      </c>
      <c r="H596" s="4">
        <f t="shared" si="84"/>
        <v>6.5</v>
      </c>
      <c r="I596" s="4"/>
      <c r="J596" s="4">
        <f t="shared" si="85"/>
        <v>3.91</v>
      </c>
      <c r="K596" s="15" t="e">
        <f>NA()</f>
        <v>#N/A</v>
      </c>
      <c r="L596" s="4">
        <f t="shared" si="82"/>
        <v>3.91</v>
      </c>
      <c r="M596" s="4">
        <f t="shared" si="86"/>
        <v>2.59</v>
      </c>
      <c r="N596" s="4"/>
      <c r="P596" s="184">
        <f t="shared" si="87"/>
        <v>40118</v>
      </c>
      <c r="Q596" s="184">
        <v>40138</v>
      </c>
      <c r="R596" s="182">
        <v>4.5</v>
      </c>
      <c r="S596" s="182">
        <f t="shared" si="88"/>
        <v>4.8899999999999997</v>
      </c>
      <c r="T596" s="182">
        <f t="shared" si="89"/>
        <v>-0.38999999999999968</v>
      </c>
      <c r="AF596" s="183"/>
      <c r="AI596" s="3"/>
    </row>
    <row r="597" spans="1:35" x14ac:dyDescent="0.2">
      <c r="A597" s="7">
        <f t="shared" si="81"/>
        <v>42826</v>
      </c>
      <c r="B597" s="7">
        <f t="shared" si="83"/>
        <v>42856</v>
      </c>
      <c r="C597" s="7">
        <v>42865</v>
      </c>
      <c r="D597">
        <v>2.59</v>
      </c>
      <c r="E597">
        <v>1.8</v>
      </c>
      <c r="F597">
        <v>3.4</v>
      </c>
      <c r="G597">
        <v>2.6</v>
      </c>
      <c r="H597" s="4">
        <f t="shared" si="84"/>
        <v>6.5</v>
      </c>
      <c r="I597" s="4"/>
      <c r="J597" s="4">
        <f t="shared" si="85"/>
        <v>3.91</v>
      </c>
      <c r="K597" s="15" t="e">
        <f>NA()</f>
        <v>#N/A</v>
      </c>
      <c r="L597" s="4">
        <f t="shared" si="82"/>
        <v>3.91</v>
      </c>
      <c r="M597" s="4">
        <f t="shared" si="86"/>
        <v>2.59</v>
      </c>
      <c r="N597" s="4"/>
      <c r="P597" s="184">
        <f t="shared" si="87"/>
        <v>40118</v>
      </c>
      <c r="Q597" s="184">
        <v>40139</v>
      </c>
      <c r="R597" s="182">
        <v>4.5</v>
      </c>
      <c r="S597" s="182">
        <f t="shared" si="88"/>
        <v>4.8899999999999997</v>
      </c>
      <c r="T597" s="182">
        <f t="shared" si="89"/>
        <v>-0.38999999999999968</v>
      </c>
      <c r="AF597" s="183"/>
      <c r="AI597" s="3"/>
    </row>
    <row r="598" spans="1:35" x14ac:dyDescent="0.2">
      <c r="A598" s="7">
        <f t="shared" si="81"/>
        <v>42826</v>
      </c>
      <c r="B598" s="7">
        <f t="shared" si="83"/>
        <v>42856</v>
      </c>
      <c r="C598" s="7">
        <v>42866</v>
      </c>
      <c r="D598">
        <v>2.59</v>
      </c>
      <c r="E598">
        <v>1.8</v>
      </c>
      <c r="F598">
        <v>3.4</v>
      </c>
      <c r="G598">
        <v>2.6</v>
      </c>
      <c r="H598" s="4">
        <f t="shared" si="84"/>
        <v>6.5</v>
      </c>
      <c r="I598" s="4"/>
      <c r="J598" s="4">
        <f t="shared" si="85"/>
        <v>3.91</v>
      </c>
      <c r="K598" s="15" t="e">
        <f>NA()</f>
        <v>#N/A</v>
      </c>
      <c r="L598" s="4">
        <f t="shared" si="82"/>
        <v>3.91</v>
      </c>
      <c r="M598" s="4">
        <f t="shared" si="86"/>
        <v>2.59</v>
      </c>
      <c r="N598" s="4"/>
      <c r="P598" s="184">
        <f t="shared" si="87"/>
        <v>40118</v>
      </c>
      <c r="Q598" s="184">
        <v>40140</v>
      </c>
      <c r="R598" s="182">
        <v>4.5</v>
      </c>
      <c r="S598" s="182">
        <f t="shared" si="88"/>
        <v>4.8899999999999997</v>
      </c>
      <c r="T598" s="182">
        <f t="shared" si="89"/>
        <v>-0.38999999999999968</v>
      </c>
      <c r="AF598" s="183"/>
      <c r="AI598" s="3"/>
    </row>
    <row r="599" spans="1:35" x14ac:dyDescent="0.2">
      <c r="A599" s="7">
        <f t="shared" si="81"/>
        <v>42826</v>
      </c>
      <c r="B599" s="7">
        <f t="shared" si="83"/>
        <v>42856</v>
      </c>
      <c r="C599" s="7">
        <v>42867</v>
      </c>
      <c r="D599">
        <v>2.59</v>
      </c>
      <c r="E599">
        <v>1.8</v>
      </c>
      <c r="F599">
        <v>3.4</v>
      </c>
      <c r="G599">
        <v>2.6</v>
      </c>
      <c r="H599" s="4">
        <f t="shared" si="84"/>
        <v>6.5</v>
      </c>
      <c r="I599" s="4"/>
      <c r="J599" s="4">
        <f t="shared" si="85"/>
        <v>3.91</v>
      </c>
      <c r="K599" s="15" t="e">
        <f>NA()</f>
        <v>#N/A</v>
      </c>
      <c r="L599" s="4">
        <f t="shared" si="82"/>
        <v>3.91</v>
      </c>
      <c r="M599" s="4">
        <f t="shared" si="86"/>
        <v>2.59</v>
      </c>
      <c r="N599" s="4"/>
      <c r="P599" s="184">
        <f t="shared" si="87"/>
        <v>40118</v>
      </c>
      <c r="Q599" s="184">
        <v>40141</v>
      </c>
      <c r="R599" s="182">
        <v>4.5</v>
      </c>
      <c r="S599" s="182">
        <f t="shared" si="88"/>
        <v>4.8899999999999997</v>
      </c>
      <c r="T599" s="182">
        <f t="shared" si="89"/>
        <v>-0.38999999999999968</v>
      </c>
      <c r="AF599" s="183"/>
      <c r="AI599" s="3"/>
    </row>
    <row r="600" spans="1:35" x14ac:dyDescent="0.2">
      <c r="A600" s="7">
        <f t="shared" si="81"/>
        <v>42826</v>
      </c>
      <c r="B600" s="7">
        <f t="shared" si="83"/>
        <v>42856</v>
      </c>
      <c r="C600" s="7">
        <v>42870</v>
      </c>
      <c r="D600">
        <v>2.59</v>
      </c>
      <c r="E600">
        <v>1.8</v>
      </c>
      <c r="F600">
        <v>3.4</v>
      </c>
      <c r="G600">
        <v>2.6</v>
      </c>
      <c r="H600" s="4">
        <f t="shared" si="84"/>
        <v>6.5</v>
      </c>
      <c r="I600" s="4"/>
      <c r="J600" s="4">
        <f t="shared" si="85"/>
        <v>3.91</v>
      </c>
      <c r="K600" s="15" t="e">
        <f>NA()</f>
        <v>#N/A</v>
      </c>
      <c r="L600" s="4">
        <f t="shared" si="82"/>
        <v>3.91</v>
      </c>
      <c r="M600" s="4">
        <f t="shared" si="86"/>
        <v>2.59</v>
      </c>
      <c r="N600" s="4"/>
      <c r="P600" s="184">
        <f t="shared" si="87"/>
        <v>40118</v>
      </c>
      <c r="Q600" s="184">
        <v>40142</v>
      </c>
      <c r="R600" s="182">
        <v>4.5</v>
      </c>
      <c r="S600" s="182">
        <f t="shared" si="88"/>
        <v>4.8899999999999997</v>
      </c>
      <c r="T600" s="182">
        <f t="shared" si="89"/>
        <v>-0.38999999999999968</v>
      </c>
      <c r="AF600" s="183"/>
      <c r="AI600" s="3"/>
    </row>
    <row r="601" spans="1:35" x14ac:dyDescent="0.2">
      <c r="A601" s="7">
        <f t="shared" si="81"/>
        <v>42826</v>
      </c>
      <c r="B601" s="7">
        <f t="shared" si="83"/>
        <v>42856</v>
      </c>
      <c r="C601" s="7">
        <v>42871</v>
      </c>
      <c r="D601">
        <v>2.59</v>
      </c>
      <c r="E601">
        <v>1.8</v>
      </c>
      <c r="F601">
        <v>3.4</v>
      </c>
      <c r="G601">
        <v>2.6</v>
      </c>
      <c r="H601" s="4">
        <f t="shared" si="84"/>
        <v>6.5</v>
      </c>
      <c r="I601" s="4"/>
      <c r="J601" s="4">
        <f t="shared" si="85"/>
        <v>3.91</v>
      </c>
      <c r="K601" s="15" t="e">
        <f>NA()</f>
        <v>#N/A</v>
      </c>
      <c r="L601" s="4">
        <f t="shared" si="82"/>
        <v>3.91</v>
      </c>
      <c r="M601" s="4">
        <f t="shared" si="86"/>
        <v>2.59</v>
      </c>
      <c r="N601" s="4"/>
      <c r="P601" s="184">
        <f t="shared" si="87"/>
        <v>40118</v>
      </c>
      <c r="Q601" s="184">
        <v>40143</v>
      </c>
      <c r="R601" s="182">
        <v>4.5</v>
      </c>
      <c r="S601" s="182">
        <f t="shared" si="88"/>
        <v>4.8899999999999997</v>
      </c>
      <c r="T601" s="182">
        <f t="shared" si="89"/>
        <v>-0.38999999999999968</v>
      </c>
      <c r="AF601" s="183"/>
      <c r="AI601" s="3"/>
    </row>
    <row r="602" spans="1:35" x14ac:dyDescent="0.2">
      <c r="A602" s="7">
        <f t="shared" si="81"/>
        <v>42826</v>
      </c>
      <c r="B602" s="7">
        <f t="shared" si="83"/>
        <v>42856</v>
      </c>
      <c r="C602" s="7">
        <v>42872</v>
      </c>
      <c r="D602">
        <v>2.59</v>
      </c>
      <c r="E602">
        <v>1.8</v>
      </c>
      <c r="F602">
        <v>3.4</v>
      </c>
      <c r="G602">
        <v>2.6</v>
      </c>
      <c r="H602" s="4">
        <f t="shared" si="84"/>
        <v>6.5</v>
      </c>
      <c r="I602" s="4"/>
      <c r="J602" s="4">
        <f t="shared" si="85"/>
        <v>3.91</v>
      </c>
      <c r="K602" s="15" t="e">
        <f>NA()</f>
        <v>#N/A</v>
      </c>
      <c r="L602" s="4">
        <f t="shared" si="82"/>
        <v>3.91</v>
      </c>
      <c r="M602" s="4">
        <f t="shared" si="86"/>
        <v>2.59</v>
      </c>
      <c r="N602" s="4"/>
      <c r="P602" s="184">
        <f t="shared" si="87"/>
        <v>40118</v>
      </c>
      <c r="Q602" s="184">
        <v>40144</v>
      </c>
      <c r="R602" s="182">
        <v>4.5</v>
      </c>
      <c r="S602" s="182">
        <f t="shared" si="88"/>
        <v>4.8899999999999997</v>
      </c>
      <c r="T602" s="182">
        <f t="shared" si="89"/>
        <v>-0.38999999999999968</v>
      </c>
      <c r="AF602" s="183"/>
      <c r="AI602" s="3"/>
    </row>
    <row r="603" spans="1:35" x14ac:dyDescent="0.2">
      <c r="A603" s="7">
        <f t="shared" si="81"/>
        <v>42826</v>
      </c>
      <c r="B603" s="7">
        <f t="shared" si="83"/>
        <v>42856</v>
      </c>
      <c r="C603" s="7">
        <v>42873</v>
      </c>
      <c r="D603">
        <v>2.84</v>
      </c>
      <c r="E603">
        <v>1.8</v>
      </c>
      <c r="F603">
        <v>3.4</v>
      </c>
      <c r="G603">
        <v>2.6</v>
      </c>
      <c r="H603" s="4">
        <f t="shared" si="84"/>
        <v>6.75</v>
      </c>
      <c r="I603" s="4"/>
      <c r="J603" s="4">
        <f t="shared" si="85"/>
        <v>3.91</v>
      </c>
      <c r="K603" s="15" t="e">
        <f>NA()</f>
        <v>#N/A</v>
      </c>
      <c r="L603" s="4">
        <f t="shared" si="82"/>
        <v>3.91</v>
      </c>
      <c r="M603" s="4">
        <f t="shared" si="86"/>
        <v>2.84</v>
      </c>
      <c r="N603" s="4"/>
      <c r="P603" s="184">
        <f t="shared" si="87"/>
        <v>40118</v>
      </c>
      <c r="Q603" s="184">
        <v>40145</v>
      </c>
      <c r="R603" s="182">
        <v>4.5</v>
      </c>
      <c r="S603" s="182">
        <f t="shared" si="88"/>
        <v>4.8899999999999997</v>
      </c>
      <c r="T603" s="182">
        <f t="shared" si="89"/>
        <v>-0.38999999999999968</v>
      </c>
      <c r="AF603" s="183"/>
      <c r="AI603" s="3"/>
    </row>
    <row r="604" spans="1:35" x14ac:dyDescent="0.2">
      <c r="A604" s="7">
        <f t="shared" si="81"/>
        <v>42826</v>
      </c>
      <c r="B604" s="7">
        <f t="shared" si="83"/>
        <v>42856</v>
      </c>
      <c r="C604" s="7">
        <v>42874</v>
      </c>
      <c r="D604">
        <v>2.84</v>
      </c>
      <c r="E604">
        <v>1.8</v>
      </c>
      <c r="F604">
        <v>3.4</v>
      </c>
      <c r="G604">
        <v>2.6</v>
      </c>
      <c r="H604" s="4">
        <f t="shared" si="84"/>
        <v>6.75</v>
      </c>
      <c r="I604" s="4"/>
      <c r="J604" s="4">
        <f t="shared" si="85"/>
        <v>3.91</v>
      </c>
      <c r="K604" s="15" t="e">
        <f>NA()</f>
        <v>#N/A</v>
      </c>
      <c r="L604" s="4">
        <f t="shared" si="82"/>
        <v>3.91</v>
      </c>
      <c r="M604" s="4">
        <f t="shared" si="86"/>
        <v>2.84</v>
      </c>
      <c r="N604" s="4"/>
      <c r="P604" s="184">
        <f t="shared" si="87"/>
        <v>40118</v>
      </c>
      <c r="Q604" s="184">
        <v>40146</v>
      </c>
      <c r="R604" s="182">
        <v>4.5</v>
      </c>
      <c r="S604" s="182">
        <f t="shared" si="88"/>
        <v>4.8899999999999997</v>
      </c>
      <c r="T604" s="182">
        <f t="shared" si="89"/>
        <v>-0.38999999999999968</v>
      </c>
      <c r="AF604" s="183"/>
      <c r="AI604" s="3"/>
    </row>
    <row r="605" spans="1:35" x14ac:dyDescent="0.2">
      <c r="A605" s="7">
        <f t="shared" si="81"/>
        <v>42826</v>
      </c>
      <c r="B605" s="7">
        <f t="shared" si="83"/>
        <v>42856</v>
      </c>
      <c r="C605" s="7">
        <v>42877</v>
      </c>
      <c r="D605">
        <v>2.84</v>
      </c>
      <c r="E605">
        <v>1.8</v>
      </c>
      <c r="F605">
        <v>3.4</v>
      </c>
      <c r="G605">
        <v>2.6</v>
      </c>
      <c r="H605" s="4">
        <f t="shared" si="84"/>
        <v>6.75</v>
      </c>
      <c r="I605" s="4"/>
      <c r="J605" s="4">
        <f t="shared" si="85"/>
        <v>3.91</v>
      </c>
      <c r="K605" s="15" t="e">
        <f>NA()</f>
        <v>#N/A</v>
      </c>
      <c r="L605" s="4">
        <f t="shared" si="82"/>
        <v>3.91</v>
      </c>
      <c r="M605" s="4">
        <f t="shared" si="86"/>
        <v>2.84</v>
      </c>
      <c r="N605" s="4"/>
      <c r="P605" s="184">
        <f t="shared" si="87"/>
        <v>40118</v>
      </c>
      <c r="Q605" s="184">
        <v>40147</v>
      </c>
      <c r="R605" s="182">
        <v>4.5</v>
      </c>
      <c r="S605" s="182">
        <f t="shared" si="88"/>
        <v>4.8899999999999997</v>
      </c>
      <c r="T605" s="182">
        <f t="shared" si="89"/>
        <v>-0.38999999999999968</v>
      </c>
      <c r="AF605" s="183"/>
      <c r="AI605" s="3"/>
    </row>
    <row r="606" spans="1:35" x14ac:dyDescent="0.2">
      <c r="A606" s="7">
        <f t="shared" si="81"/>
        <v>42826</v>
      </c>
      <c r="B606" s="7">
        <f t="shared" si="83"/>
        <v>42856</v>
      </c>
      <c r="C606" s="7">
        <v>42878</v>
      </c>
      <c r="D606">
        <v>2.84</v>
      </c>
      <c r="E606">
        <v>1.8</v>
      </c>
      <c r="F606">
        <v>3.4</v>
      </c>
      <c r="G606">
        <v>2.6</v>
      </c>
      <c r="H606" s="4">
        <f t="shared" si="84"/>
        <v>6.75</v>
      </c>
      <c r="I606" s="4"/>
      <c r="J606" s="4">
        <f t="shared" si="85"/>
        <v>3.91</v>
      </c>
      <c r="K606" s="15" t="e">
        <f>NA()</f>
        <v>#N/A</v>
      </c>
      <c r="L606" s="4">
        <f t="shared" si="82"/>
        <v>3.91</v>
      </c>
      <c r="M606" s="4">
        <f t="shared" si="86"/>
        <v>2.84</v>
      </c>
      <c r="N606" s="4"/>
      <c r="P606" s="184">
        <f t="shared" si="87"/>
        <v>40148</v>
      </c>
      <c r="Q606" s="184">
        <v>40148</v>
      </c>
      <c r="R606" s="182">
        <v>4.5</v>
      </c>
      <c r="S606" s="182">
        <f t="shared" si="88"/>
        <v>5.04</v>
      </c>
      <c r="T606" s="182">
        <f t="shared" si="89"/>
        <v>-0.54</v>
      </c>
      <c r="AF606" s="183"/>
      <c r="AI606" s="3"/>
    </row>
    <row r="607" spans="1:35" x14ac:dyDescent="0.2">
      <c r="A607" s="7">
        <f t="shared" si="81"/>
        <v>42826</v>
      </c>
      <c r="B607" s="7">
        <f t="shared" si="83"/>
        <v>42856</v>
      </c>
      <c r="C607" s="7">
        <v>42879</v>
      </c>
      <c r="D607">
        <v>2.84</v>
      </c>
      <c r="E607">
        <v>1.8</v>
      </c>
      <c r="F607">
        <v>3.4</v>
      </c>
      <c r="G607">
        <v>2.6</v>
      </c>
      <c r="H607" s="4">
        <f t="shared" si="84"/>
        <v>6.75</v>
      </c>
      <c r="I607" s="4"/>
      <c r="J607" s="4">
        <f t="shared" si="85"/>
        <v>3.91</v>
      </c>
      <c r="K607" s="15" t="e">
        <f>NA()</f>
        <v>#N/A</v>
      </c>
      <c r="L607" s="4">
        <f t="shared" si="82"/>
        <v>3.91</v>
      </c>
      <c r="M607" s="4">
        <f t="shared" si="86"/>
        <v>2.84</v>
      </c>
      <c r="N607" s="4"/>
      <c r="P607" s="184">
        <f t="shared" si="87"/>
        <v>40148</v>
      </c>
      <c r="Q607" s="184">
        <v>40149</v>
      </c>
      <c r="R607" s="182">
        <v>4.5</v>
      </c>
      <c r="S607" s="182">
        <f t="shared" si="88"/>
        <v>5.04</v>
      </c>
      <c r="T607" s="182">
        <f t="shared" si="89"/>
        <v>-0.54</v>
      </c>
      <c r="AF607" s="183"/>
      <c r="AI607" s="3"/>
    </row>
    <row r="608" spans="1:35" x14ac:dyDescent="0.2">
      <c r="A608" s="7">
        <f t="shared" si="81"/>
        <v>42826</v>
      </c>
      <c r="B608" s="7">
        <f t="shared" si="83"/>
        <v>42856</v>
      </c>
      <c r="C608" s="7">
        <v>42880</v>
      </c>
      <c r="D608">
        <v>2.84</v>
      </c>
      <c r="E608">
        <v>1.8</v>
      </c>
      <c r="F608">
        <v>3.4</v>
      </c>
      <c r="G608">
        <v>2.6</v>
      </c>
      <c r="H608" s="4">
        <f t="shared" si="84"/>
        <v>6.75</v>
      </c>
      <c r="I608" s="4"/>
      <c r="J608" s="4">
        <f t="shared" si="85"/>
        <v>3.91</v>
      </c>
      <c r="K608" s="15" t="e">
        <f>NA()</f>
        <v>#N/A</v>
      </c>
      <c r="L608" s="4">
        <f t="shared" si="82"/>
        <v>3.91</v>
      </c>
      <c r="M608" s="4">
        <f t="shared" si="86"/>
        <v>2.84</v>
      </c>
      <c r="N608" s="4"/>
      <c r="P608" s="184">
        <f t="shared" si="87"/>
        <v>40148</v>
      </c>
      <c r="Q608" s="184">
        <v>40150</v>
      </c>
      <c r="R608" s="182">
        <v>4.5</v>
      </c>
      <c r="S608" s="182">
        <f t="shared" si="88"/>
        <v>5.04</v>
      </c>
      <c r="T608" s="182">
        <f t="shared" si="89"/>
        <v>-0.54</v>
      </c>
      <c r="AF608" s="183"/>
      <c r="AI608" s="3"/>
    </row>
    <row r="609" spans="1:35" x14ac:dyDescent="0.2">
      <c r="A609" s="7">
        <f t="shared" si="81"/>
        <v>42826</v>
      </c>
      <c r="B609" s="7">
        <f t="shared" si="83"/>
        <v>42856</v>
      </c>
      <c r="C609" s="7">
        <v>42881</v>
      </c>
      <c r="D609">
        <v>2.84</v>
      </c>
      <c r="E609">
        <v>1.8</v>
      </c>
      <c r="F609">
        <v>3.4</v>
      </c>
      <c r="G609">
        <v>2.6</v>
      </c>
      <c r="H609" s="4">
        <f t="shared" si="84"/>
        <v>6.75</v>
      </c>
      <c r="I609" s="4"/>
      <c r="J609" s="4">
        <f t="shared" si="85"/>
        <v>3.91</v>
      </c>
      <c r="K609" s="15" t="e">
        <f>NA()</f>
        <v>#N/A</v>
      </c>
      <c r="L609" s="4">
        <f t="shared" si="82"/>
        <v>3.91</v>
      </c>
      <c r="M609" s="4">
        <f t="shared" si="86"/>
        <v>2.84</v>
      </c>
      <c r="N609" s="4"/>
      <c r="P609" s="184">
        <f t="shared" si="87"/>
        <v>40148</v>
      </c>
      <c r="Q609" s="184">
        <v>40151</v>
      </c>
      <c r="R609" s="182">
        <v>4.5</v>
      </c>
      <c r="S609" s="182">
        <f t="shared" si="88"/>
        <v>5.04</v>
      </c>
      <c r="T609" s="182">
        <f t="shared" si="89"/>
        <v>-0.54</v>
      </c>
      <c r="AF609" s="183"/>
      <c r="AI609" s="3"/>
    </row>
    <row r="610" spans="1:35" x14ac:dyDescent="0.2">
      <c r="A610" s="7">
        <f t="shared" si="81"/>
        <v>42826</v>
      </c>
      <c r="B610" s="7">
        <f t="shared" si="83"/>
        <v>42856</v>
      </c>
      <c r="C610" s="7">
        <v>42884</v>
      </c>
      <c r="D610">
        <v>2.84</v>
      </c>
      <c r="E610">
        <v>1.8</v>
      </c>
      <c r="F610">
        <v>3.4</v>
      </c>
      <c r="G610">
        <v>2.6</v>
      </c>
      <c r="H610" s="4">
        <f t="shared" si="84"/>
        <v>6.75</v>
      </c>
      <c r="I610" s="4"/>
      <c r="J610" s="4">
        <f t="shared" si="85"/>
        <v>3.91</v>
      </c>
      <c r="K610" s="15" t="e">
        <f>NA()</f>
        <v>#N/A</v>
      </c>
      <c r="L610" s="4">
        <f t="shared" si="82"/>
        <v>3.91</v>
      </c>
      <c r="M610" s="4">
        <f t="shared" si="86"/>
        <v>2.84</v>
      </c>
      <c r="N610" s="4"/>
      <c r="P610" s="184">
        <f t="shared" si="87"/>
        <v>40148</v>
      </c>
      <c r="Q610" s="184">
        <v>40152</v>
      </c>
      <c r="R610" s="182">
        <v>4.5</v>
      </c>
      <c r="S610" s="182">
        <f t="shared" si="88"/>
        <v>5.04</v>
      </c>
      <c r="T610" s="182">
        <f t="shared" si="89"/>
        <v>-0.54</v>
      </c>
      <c r="AF610" s="183"/>
      <c r="AI610" s="3"/>
    </row>
    <row r="611" spans="1:35" x14ac:dyDescent="0.2">
      <c r="A611" s="7">
        <f t="shared" si="81"/>
        <v>42826</v>
      </c>
      <c r="B611" s="7">
        <f t="shared" si="83"/>
        <v>42856</v>
      </c>
      <c r="C611" s="7">
        <v>42885</v>
      </c>
      <c r="D611">
        <v>2.84</v>
      </c>
      <c r="E611">
        <v>1.8</v>
      </c>
      <c r="F611">
        <v>3.4</v>
      </c>
      <c r="G611">
        <v>2.6</v>
      </c>
      <c r="H611" s="4">
        <f t="shared" si="84"/>
        <v>6.75</v>
      </c>
      <c r="I611" s="4"/>
      <c r="J611" s="4">
        <f t="shared" si="85"/>
        <v>3.91</v>
      </c>
      <c r="K611" s="15" t="e">
        <f>NA()</f>
        <v>#N/A</v>
      </c>
      <c r="L611" s="4">
        <f t="shared" si="82"/>
        <v>3.91</v>
      </c>
      <c r="M611" s="4">
        <f t="shared" si="86"/>
        <v>2.84</v>
      </c>
      <c r="N611" s="4"/>
      <c r="P611" s="184">
        <f t="shared" si="87"/>
        <v>40148</v>
      </c>
      <c r="Q611" s="184">
        <v>40153</v>
      </c>
      <c r="R611" s="182">
        <v>4.5</v>
      </c>
      <c r="S611" s="182">
        <f t="shared" si="88"/>
        <v>5.04</v>
      </c>
      <c r="T611" s="182">
        <f t="shared" si="89"/>
        <v>-0.54</v>
      </c>
      <c r="AF611" s="183"/>
      <c r="AI611" s="3"/>
    </row>
    <row r="612" spans="1:35" x14ac:dyDescent="0.2">
      <c r="A612" s="7">
        <f t="shared" si="81"/>
        <v>42826</v>
      </c>
      <c r="B612" s="7">
        <f t="shared" si="83"/>
        <v>42856</v>
      </c>
      <c r="C612" s="7">
        <v>42886</v>
      </c>
      <c r="D612">
        <v>2.84</v>
      </c>
      <c r="E612">
        <v>1.8</v>
      </c>
      <c r="F612">
        <v>3.4</v>
      </c>
      <c r="G612">
        <v>2.6</v>
      </c>
      <c r="H612" s="4">
        <f t="shared" si="84"/>
        <v>6.75</v>
      </c>
      <c r="I612" s="4"/>
      <c r="J612" s="4">
        <f t="shared" si="85"/>
        <v>3.91</v>
      </c>
      <c r="K612" s="15" t="e">
        <f>NA()</f>
        <v>#N/A</v>
      </c>
      <c r="L612" s="4">
        <f t="shared" si="82"/>
        <v>3.91</v>
      </c>
      <c r="M612" s="4">
        <f t="shared" si="86"/>
        <v>2.84</v>
      </c>
      <c r="N612" s="4"/>
      <c r="P612" s="184">
        <f t="shared" si="87"/>
        <v>40148</v>
      </c>
      <c r="Q612" s="184">
        <v>40154</v>
      </c>
      <c r="R612" s="182">
        <v>4.5</v>
      </c>
      <c r="S612" s="182">
        <f t="shared" si="88"/>
        <v>5.04</v>
      </c>
      <c r="T612" s="182">
        <f t="shared" si="89"/>
        <v>-0.54</v>
      </c>
      <c r="AF612" s="183"/>
      <c r="AI612" s="3"/>
    </row>
    <row r="613" spans="1:35" x14ac:dyDescent="0.2">
      <c r="A613" s="7">
        <f t="shared" si="81"/>
        <v>42856</v>
      </c>
      <c r="B613" s="7">
        <f t="shared" si="83"/>
        <v>42887</v>
      </c>
      <c r="C613" s="7">
        <v>42887</v>
      </c>
      <c r="D613">
        <v>2.89</v>
      </c>
      <c r="E613">
        <v>1.8</v>
      </c>
      <c r="F613">
        <v>3.4</v>
      </c>
      <c r="G613">
        <v>2.6</v>
      </c>
      <c r="H613" s="4">
        <f t="shared" si="84"/>
        <v>6.75</v>
      </c>
      <c r="I613" s="4"/>
      <c r="J613" s="4">
        <f t="shared" si="85"/>
        <v>3.86</v>
      </c>
      <c r="K613" s="15" t="e">
        <f>NA()</f>
        <v>#N/A</v>
      </c>
      <c r="L613" s="4">
        <f t="shared" si="82"/>
        <v>3.86</v>
      </c>
      <c r="M613" s="4">
        <f t="shared" si="86"/>
        <v>2.89</v>
      </c>
      <c r="N613" s="4"/>
      <c r="P613" s="184">
        <f t="shared" si="87"/>
        <v>40148</v>
      </c>
      <c r="Q613" s="184">
        <v>40155</v>
      </c>
      <c r="R613" s="182">
        <v>4.5</v>
      </c>
      <c r="S613" s="182">
        <f t="shared" si="88"/>
        <v>5.04</v>
      </c>
      <c r="T613" s="182">
        <f t="shared" si="89"/>
        <v>-0.54</v>
      </c>
      <c r="AF613" s="183"/>
      <c r="AI613" s="3"/>
    </row>
    <row r="614" spans="1:35" x14ac:dyDescent="0.2">
      <c r="A614" s="7">
        <f t="shared" si="81"/>
        <v>42856</v>
      </c>
      <c r="B614" s="7">
        <f t="shared" si="83"/>
        <v>42887</v>
      </c>
      <c r="C614" s="7">
        <v>42888</v>
      </c>
      <c r="D614">
        <v>2.89</v>
      </c>
      <c r="E614">
        <v>1.8</v>
      </c>
      <c r="F614">
        <v>3.4</v>
      </c>
      <c r="G614">
        <v>2.6</v>
      </c>
      <c r="H614" s="4">
        <f t="shared" si="84"/>
        <v>6.75</v>
      </c>
      <c r="I614" s="4"/>
      <c r="J614" s="4">
        <f t="shared" si="85"/>
        <v>3.86</v>
      </c>
      <c r="K614" s="15" t="e">
        <f>NA()</f>
        <v>#N/A</v>
      </c>
      <c r="L614" s="4">
        <f t="shared" si="82"/>
        <v>3.86</v>
      </c>
      <c r="M614" s="4">
        <f t="shared" si="86"/>
        <v>2.89</v>
      </c>
      <c r="N614" s="4"/>
      <c r="P614" s="184">
        <f t="shared" si="87"/>
        <v>40148</v>
      </c>
      <c r="Q614" s="184">
        <v>40156</v>
      </c>
      <c r="R614" s="182">
        <v>4.5</v>
      </c>
      <c r="S614" s="182">
        <f t="shared" si="88"/>
        <v>5.04</v>
      </c>
      <c r="T614" s="182">
        <f t="shared" si="89"/>
        <v>-0.54</v>
      </c>
      <c r="AF614" s="183"/>
      <c r="AI614" s="3"/>
    </row>
    <row r="615" spans="1:35" x14ac:dyDescent="0.2">
      <c r="A615" s="7">
        <f t="shared" si="81"/>
        <v>42856</v>
      </c>
      <c r="B615" s="7">
        <f t="shared" si="83"/>
        <v>42887</v>
      </c>
      <c r="C615" s="7">
        <v>42891</v>
      </c>
      <c r="D615">
        <v>2.89</v>
      </c>
      <c r="E615">
        <v>1.8</v>
      </c>
      <c r="F615">
        <v>3.4</v>
      </c>
      <c r="G615">
        <v>2.6</v>
      </c>
      <c r="H615" s="4">
        <f t="shared" si="84"/>
        <v>6.75</v>
      </c>
      <c r="I615" s="4"/>
      <c r="J615" s="4">
        <f t="shared" si="85"/>
        <v>3.86</v>
      </c>
      <c r="K615" s="15" t="e">
        <f>NA()</f>
        <v>#N/A</v>
      </c>
      <c r="L615" s="4">
        <f t="shared" si="82"/>
        <v>3.86</v>
      </c>
      <c r="M615" s="4">
        <f t="shared" si="86"/>
        <v>2.89</v>
      </c>
      <c r="N615" s="4"/>
      <c r="P615" s="184">
        <f t="shared" si="87"/>
        <v>40148</v>
      </c>
      <c r="Q615" s="184">
        <v>40157</v>
      </c>
      <c r="R615" s="182">
        <v>4.5</v>
      </c>
      <c r="S615" s="182">
        <f t="shared" si="88"/>
        <v>5.04</v>
      </c>
      <c r="T615" s="182">
        <f t="shared" si="89"/>
        <v>-0.54</v>
      </c>
      <c r="AF615" s="183"/>
      <c r="AI615" s="3"/>
    </row>
    <row r="616" spans="1:35" x14ac:dyDescent="0.2">
      <c r="A616" s="7">
        <f t="shared" si="81"/>
        <v>42856</v>
      </c>
      <c r="B616" s="7">
        <f t="shared" si="83"/>
        <v>42887</v>
      </c>
      <c r="C616" s="7">
        <v>42892</v>
      </c>
      <c r="D616">
        <v>2.89</v>
      </c>
      <c r="E616">
        <v>1.8</v>
      </c>
      <c r="F616">
        <v>3.4</v>
      </c>
      <c r="G616">
        <v>2.6</v>
      </c>
      <c r="H616" s="4">
        <f t="shared" si="84"/>
        <v>6.75</v>
      </c>
      <c r="I616" s="4"/>
      <c r="J616" s="4">
        <f t="shared" si="85"/>
        <v>3.86</v>
      </c>
      <c r="K616" s="15" t="e">
        <f>NA()</f>
        <v>#N/A</v>
      </c>
      <c r="L616" s="4">
        <f t="shared" si="82"/>
        <v>3.86</v>
      </c>
      <c r="M616" s="4">
        <f t="shared" si="86"/>
        <v>2.89</v>
      </c>
      <c r="N616" s="4"/>
      <c r="P616" s="184">
        <f t="shared" si="87"/>
        <v>40148</v>
      </c>
      <c r="Q616" s="184">
        <v>40158</v>
      </c>
      <c r="R616" s="182">
        <v>4.5</v>
      </c>
      <c r="S616" s="182">
        <f t="shared" si="88"/>
        <v>5.04</v>
      </c>
      <c r="T616" s="182">
        <f t="shared" si="89"/>
        <v>-0.54</v>
      </c>
      <c r="AF616" s="183"/>
      <c r="AI616" s="3"/>
    </row>
    <row r="617" spans="1:35" x14ac:dyDescent="0.2">
      <c r="A617" s="7">
        <f t="shared" si="81"/>
        <v>42856</v>
      </c>
      <c r="B617" s="7">
        <f t="shared" si="83"/>
        <v>42887</v>
      </c>
      <c r="C617" s="7">
        <v>42893</v>
      </c>
      <c r="D617">
        <v>2.89</v>
      </c>
      <c r="E617">
        <v>1.8</v>
      </c>
      <c r="F617">
        <v>3.4</v>
      </c>
      <c r="G617">
        <v>2.6</v>
      </c>
      <c r="H617" s="4">
        <f t="shared" si="84"/>
        <v>6.75</v>
      </c>
      <c r="I617" s="4"/>
      <c r="J617" s="4">
        <f t="shared" si="85"/>
        <v>3.86</v>
      </c>
      <c r="K617" s="15" t="e">
        <f>NA()</f>
        <v>#N/A</v>
      </c>
      <c r="L617" s="4">
        <f t="shared" si="82"/>
        <v>3.86</v>
      </c>
      <c r="M617" s="4">
        <f t="shared" si="86"/>
        <v>2.89</v>
      </c>
      <c r="N617" s="4"/>
      <c r="P617" s="184">
        <f t="shared" si="87"/>
        <v>40148</v>
      </c>
      <c r="Q617" s="184">
        <v>40159</v>
      </c>
      <c r="R617" s="182">
        <v>4.5</v>
      </c>
      <c r="S617" s="182">
        <f t="shared" si="88"/>
        <v>5.04</v>
      </c>
      <c r="T617" s="182">
        <f t="shared" si="89"/>
        <v>-0.54</v>
      </c>
      <c r="AF617" s="183"/>
      <c r="AI617" s="3"/>
    </row>
    <row r="618" spans="1:35" x14ac:dyDescent="0.2">
      <c r="A618" s="7">
        <f t="shared" si="81"/>
        <v>42856</v>
      </c>
      <c r="B618" s="7">
        <f t="shared" si="83"/>
        <v>42887</v>
      </c>
      <c r="C618" s="7">
        <v>42894</v>
      </c>
      <c r="D618">
        <v>2.89</v>
      </c>
      <c r="E618">
        <v>1.8</v>
      </c>
      <c r="F618">
        <v>3.4</v>
      </c>
      <c r="G618">
        <v>2.6</v>
      </c>
      <c r="H618" s="4">
        <f t="shared" si="84"/>
        <v>6.75</v>
      </c>
      <c r="I618" s="4"/>
      <c r="J618" s="4">
        <f t="shared" si="85"/>
        <v>3.86</v>
      </c>
      <c r="K618" s="15" t="e">
        <f>NA()</f>
        <v>#N/A</v>
      </c>
      <c r="L618" s="4">
        <f t="shared" si="82"/>
        <v>3.86</v>
      </c>
      <c r="M618" s="4">
        <f t="shared" si="86"/>
        <v>2.89</v>
      </c>
      <c r="N618" s="4"/>
      <c r="P618" s="184">
        <f t="shared" si="87"/>
        <v>40148</v>
      </c>
      <c r="Q618" s="184">
        <v>40160</v>
      </c>
      <c r="R618" s="182">
        <v>4.5</v>
      </c>
      <c r="S618" s="182">
        <f t="shared" si="88"/>
        <v>5.04</v>
      </c>
      <c r="T618" s="182">
        <f t="shared" si="89"/>
        <v>-0.54</v>
      </c>
      <c r="AF618" s="183"/>
      <c r="AI618" s="3"/>
    </row>
    <row r="619" spans="1:35" x14ac:dyDescent="0.2">
      <c r="A619" s="7">
        <f t="shared" si="81"/>
        <v>42856</v>
      </c>
      <c r="B619" s="7">
        <f t="shared" si="83"/>
        <v>42887</v>
      </c>
      <c r="C619" s="7">
        <v>42895</v>
      </c>
      <c r="D619">
        <v>2.89</v>
      </c>
      <c r="E619">
        <v>1.8</v>
      </c>
      <c r="F619">
        <v>3.4</v>
      </c>
      <c r="G619">
        <v>2.6</v>
      </c>
      <c r="H619" s="4">
        <f t="shared" si="84"/>
        <v>6.75</v>
      </c>
      <c r="I619" s="4"/>
      <c r="J619" s="4">
        <f t="shared" si="85"/>
        <v>3.86</v>
      </c>
      <c r="K619" s="15" t="e">
        <f>NA()</f>
        <v>#N/A</v>
      </c>
      <c r="L619" s="4">
        <f t="shared" si="82"/>
        <v>3.86</v>
      </c>
      <c r="M619" s="4">
        <f t="shared" si="86"/>
        <v>2.89</v>
      </c>
      <c r="N619" s="4"/>
      <c r="P619" s="184">
        <f t="shared" si="87"/>
        <v>40148</v>
      </c>
      <c r="Q619" s="184">
        <v>40161</v>
      </c>
      <c r="R619" s="182">
        <v>4.5</v>
      </c>
      <c r="S619" s="182">
        <f t="shared" si="88"/>
        <v>5.04</v>
      </c>
      <c r="T619" s="182">
        <f t="shared" si="89"/>
        <v>-0.54</v>
      </c>
      <c r="AF619" s="183"/>
      <c r="AI619" s="3"/>
    </row>
    <row r="620" spans="1:35" x14ac:dyDescent="0.2">
      <c r="A620" s="7">
        <f t="shared" si="81"/>
        <v>42856</v>
      </c>
      <c r="B620" s="7">
        <f t="shared" si="83"/>
        <v>42887</v>
      </c>
      <c r="C620" s="7">
        <v>42898</v>
      </c>
      <c r="D620">
        <v>2.89</v>
      </c>
      <c r="E620">
        <v>1.8</v>
      </c>
      <c r="F620">
        <v>3.4</v>
      </c>
      <c r="G620">
        <v>2.6</v>
      </c>
      <c r="H620" s="4">
        <f t="shared" si="84"/>
        <v>6.75</v>
      </c>
      <c r="I620" s="4"/>
      <c r="J620" s="4">
        <f t="shared" si="85"/>
        <v>3.86</v>
      </c>
      <c r="K620" s="15" t="e">
        <f>NA()</f>
        <v>#N/A</v>
      </c>
      <c r="L620" s="4">
        <f t="shared" si="82"/>
        <v>3.86</v>
      </c>
      <c r="M620" s="4">
        <f t="shared" si="86"/>
        <v>2.89</v>
      </c>
      <c r="N620" s="4"/>
      <c r="P620" s="184">
        <f t="shared" si="87"/>
        <v>40148</v>
      </c>
      <c r="Q620" s="184">
        <v>40162</v>
      </c>
      <c r="R620" s="182">
        <v>4.5</v>
      </c>
      <c r="S620" s="182">
        <f t="shared" si="88"/>
        <v>5.04</v>
      </c>
      <c r="T620" s="182">
        <f t="shared" si="89"/>
        <v>-0.54</v>
      </c>
      <c r="AF620" s="183"/>
      <c r="AI620" s="3"/>
    </row>
    <row r="621" spans="1:35" x14ac:dyDescent="0.2">
      <c r="A621" s="7">
        <f t="shared" si="81"/>
        <v>42856</v>
      </c>
      <c r="B621" s="7">
        <f t="shared" si="83"/>
        <v>42887</v>
      </c>
      <c r="C621" s="7">
        <v>42899</v>
      </c>
      <c r="D621">
        <v>2.89</v>
      </c>
      <c r="E621">
        <v>1.8</v>
      </c>
      <c r="F621">
        <v>3.4</v>
      </c>
      <c r="G621">
        <v>2.6</v>
      </c>
      <c r="H621" s="4">
        <f t="shared" si="84"/>
        <v>6.75</v>
      </c>
      <c r="I621" s="4"/>
      <c r="J621" s="4">
        <f t="shared" si="85"/>
        <v>3.86</v>
      </c>
      <c r="K621" s="15" t="e">
        <f>NA()</f>
        <v>#N/A</v>
      </c>
      <c r="L621" s="4">
        <f t="shared" si="82"/>
        <v>3.86</v>
      </c>
      <c r="M621" s="4">
        <f t="shared" si="86"/>
        <v>2.89</v>
      </c>
      <c r="N621" s="4"/>
      <c r="P621" s="184">
        <f t="shared" si="87"/>
        <v>40148</v>
      </c>
      <c r="Q621" s="184">
        <v>40163</v>
      </c>
      <c r="R621" s="182">
        <v>4.5</v>
      </c>
      <c r="S621" s="182">
        <f t="shared" si="88"/>
        <v>5.04</v>
      </c>
      <c r="T621" s="182">
        <f t="shared" si="89"/>
        <v>-0.54</v>
      </c>
      <c r="AF621" s="183"/>
      <c r="AI621" s="3"/>
    </row>
    <row r="622" spans="1:35" x14ac:dyDescent="0.2">
      <c r="A622" s="7">
        <f t="shared" si="81"/>
        <v>42856</v>
      </c>
      <c r="B622" s="7">
        <f t="shared" si="83"/>
        <v>42887</v>
      </c>
      <c r="C622" s="7">
        <v>42900</v>
      </c>
      <c r="D622">
        <v>2.89</v>
      </c>
      <c r="E622">
        <v>1.8</v>
      </c>
      <c r="F622">
        <v>3.4</v>
      </c>
      <c r="G622">
        <v>2.6</v>
      </c>
      <c r="H622" s="4">
        <f t="shared" si="84"/>
        <v>6.75</v>
      </c>
      <c r="I622" s="4"/>
      <c r="J622" s="4">
        <f t="shared" si="85"/>
        <v>3.86</v>
      </c>
      <c r="K622" s="15" t="e">
        <f>NA()</f>
        <v>#N/A</v>
      </c>
      <c r="L622" s="4">
        <f t="shared" si="82"/>
        <v>3.86</v>
      </c>
      <c r="M622" s="4">
        <f t="shared" si="86"/>
        <v>2.89</v>
      </c>
      <c r="N622" s="4"/>
      <c r="P622" s="184">
        <f t="shared" si="87"/>
        <v>40148</v>
      </c>
      <c r="Q622" s="184">
        <v>40164</v>
      </c>
      <c r="R622" s="182">
        <v>4.5</v>
      </c>
      <c r="S622" s="182">
        <f t="shared" si="88"/>
        <v>5.04</v>
      </c>
      <c r="T622" s="182">
        <f t="shared" si="89"/>
        <v>-0.54</v>
      </c>
      <c r="AF622" s="183"/>
      <c r="AI622" s="3"/>
    </row>
    <row r="623" spans="1:35" x14ac:dyDescent="0.2">
      <c r="A623" s="7">
        <f t="shared" si="81"/>
        <v>42856</v>
      </c>
      <c r="B623" s="7">
        <f t="shared" si="83"/>
        <v>42887</v>
      </c>
      <c r="C623" s="7">
        <v>42901</v>
      </c>
      <c r="D623">
        <v>2.89</v>
      </c>
      <c r="E623">
        <v>1.8</v>
      </c>
      <c r="F623">
        <v>3.4</v>
      </c>
      <c r="G623">
        <v>2.6</v>
      </c>
      <c r="H623" s="4">
        <f t="shared" si="84"/>
        <v>6.75</v>
      </c>
      <c r="I623" s="4"/>
      <c r="J623" s="4">
        <f t="shared" si="85"/>
        <v>3.86</v>
      </c>
      <c r="K623" s="15" t="e">
        <f>NA()</f>
        <v>#N/A</v>
      </c>
      <c r="L623" s="4">
        <f t="shared" si="82"/>
        <v>3.86</v>
      </c>
      <c r="M623" s="4">
        <f t="shared" si="86"/>
        <v>2.89</v>
      </c>
      <c r="N623" s="4"/>
      <c r="P623" s="184">
        <f t="shared" si="87"/>
        <v>40148</v>
      </c>
      <c r="Q623" s="184">
        <v>40165</v>
      </c>
      <c r="R623" s="182">
        <v>4.5</v>
      </c>
      <c r="S623" s="182">
        <f t="shared" si="88"/>
        <v>5.04</v>
      </c>
      <c r="T623" s="182">
        <f t="shared" si="89"/>
        <v>-0.54</v>
      </c>
      <c r="AF623" s="183"/>
      <c r="AI623" s="3"/>
    </row>
    <row r="624" spans="1:35" x14ac:dyDescent="0.2">
      <c r="A624" s="7">
        <f t="shared" si="81"/>
        <v>42856</v>
      </c>
      <c r="B624" s="7">
        <f t="shared" si="83"/>
        <v>42887</v>
      </c>
      <c r="C624" s="7">
        <v>42902</v>
      </c>
      <c r="D624">
        <v>2.89</v>
      </c>
      <c r="E624">
        <v>1.8</v>
      </c>
      <c r="F624">
        <v>3.4</v>
      </c>
      <c r="G624">
        <v>2.6</v>
      </c>
      <c r="H624" s="4">
        <f t="shared" si="84"/>
        <v>6.75</v>
      </c>
      <c r="I624" s="4"/>
      <c r="J624" s="4">
        <f t="shared" si="85"/>
        <v>3.86</v>
      </c>
      <c r="K624" s="15" t="e">
        <f>NA()</f>
        <v>#N/A</v>
      </c>
      <c r="L624" s="4">
        <f t="shared" si="82"/>
        <v>3.86</v>
      </c>
      <c r="M624" s="4">
        <f t="shared" si="86"/>
        <v>2.89</v>
      </c>
      <c r="N624" s="4"/>
      <c r="P624" s="184">
        <f t="shared" si="87"/>
        <v>40148</v>
      </c>
      <c r="Q624" s="184">
        <v>40166</v>
      </c>
      <c r="R624" s="182">
        <v>4.5</v>
      </c>
      <c r="S624" s="182">
        <f t="shared" si="88"/>
        <v>5.04</v>
      </c>
      <c r="T624" s="182">
        <f t="shared" si="89"/>
        <v>-0.54</v>
      </c>
      <c r="AF624" s="183"/>
      <c r="AI624" s="3"/>
    </row>
    <row r="625" spans="1:35" x14ac:dyDescent="0.2">
      <c r="A625" s="7">
        <f t="shared" si="81"/>
        <v>42856</v>
      </c>
      <c r="B625" s="7">
        <f t="shared" si="83"/>
        <v>42887</v>
      </c>
      <c r="C625" s="7">
        <v>42905</v>
      </c>
      <c r="D625">
        <v>2.89</v>
      </c>
      <c r="E625">
        <v>1.8</v>
      </c>
      <c r="F625">
        <v>3.4</v>
      </c>
      <c r="G625">
        <v>2.6</v>
      </c>
      <c r="H625" s="4">
        <f t="shared" si="84"/>
        <v>6.75</v>
      </c>
      <c r="I625" s="4"/>
      <c r="J625" s="4">
        <f t="shared" si="85"/>
        <v>3.86</v>
      </c>
      <c r="K625" s="15" t="e">
        <f>NA()</f>
        <v>#N/A</v>
      </c>
      <c r="L625" s="4">
        <f t="shared" si="82"/>
        <v>3.86</v>
      </c>
      <c r="M625" s="4">
        <f t="shared" si="86"/>
        <v>2.89</v>
      </c>
      <c r="N625" s="4"/>
      <c r="P625" s="184">
        <f t="shared" si="87"/>
        <v>40148</v>
      </c>
      <c r="Q625" s="184">
        <v>40167</v>
      </c>
      <c r="R625" s="182">
        <v>4.5</v>
      </c>
      <c r="S625" s="182">
        <f t="shared" si="88"/>
        <v>5.04</v>
      </c>
      <c r="T625" s="182">
        <f t="shared" si="89"/>
        <v>-0.54</v>
      </c>
      <c r="AF625" s="183"/>
      <c r="AI625" s="3"/>
    </row>
    <row r="626" spans="1:35" x14ac:dyDescent="0.2">
      <c r="A626" s="7">
        <f t="shared" si="81"/>
        <v>42856</v>
      </c>
      <c r="B626" s="7">
        <f t="shared" si="83"/>
        <v>42887</v>
      </c>
      <c r="C626" s="7">
        <v>42906</v>
      </c>
      <c r="D626">
        <v>2.89</v>
      </c>
      <c r="E626">
        <v>1.8</v>
      </c>
      <c r="F626">
        <v>3.4</v>
      </c>
      <c r="G626">
        <v>2.6</v>
      </c>
      <c r="H626" s="4">
        <f t="shared" si="84"/>
        <v>6.75</v>
      </c>
      <c r="I626" s="4"/>
      <c r="J626" s="4">
        <f t="shared" si="85"/>
        <v>3.86</v>
      </c>
      <c r="K626" s="15" t="e">
        <f>NA()</f>
        <v>#N/A</v>
      </c>
      <c r="L626" s="4">
        <f t="shared" si="82"/>
        <v>3.86</v>
      </c>
      <c r="M626" s="4">
        <f t="shared" si="86"/>
        <v>2.89</v>
      </c>
      <c r="N626" s="4"/>
      <c r="P626" s="184">
        <f t="shared" si="87"/>
        <v>40148</v>
      </c>
      <c r="Q626" s="184">
        <v>40168</v>
      </c>
      <c r="R626" s="182">
        <v>4.5</v>
      </c>
      <c r="S626" s="182">
        <f t="shared" si="88"/>
        <v>5.04</v>
      </c>
      <c r="T626" s="182">
        <f t="shared" si="89"/>
        <v>-0.54</v>
      </c>
      <c r="AF626" s="183"/>
      <c r="AI626" s="3"/>
    </row>
    <row r="627" spans="1:35" x14ac:dyDescent="0.2">
      <c r="A627" s="7">
        <f t="shared" si="81"/>
        <v>42856</v>
      </c>
      <c r="B627" s="7">
        <f t="shared" si="83"/>
        <v>42887</v>
      </c>
      <c r="C627" s="7">
        <v>42907</v>
      </c>
      <c r="D627">
        <v>2.89</v>
      </c>
      <c r="E627">
        <v>1.8</v>
      </c>
      <c r="F627">
        <v>3.4</v>
      </c>
      <c r="G627">
        <v>2.6</v>
      </c>
      <c r="H627" s="4">
        <f t="shared" si="84"/>
        <v>6.75</v>
      </c>
      <c r="I627" s="4"/>
      <c r="J627" s="4">
        <f t="shared" si="85"/>
        <v>3.86</v>
      </c>
      <c r="K627" s="15" t="e">
        <f>NA()</f>
        <v>#N/A</v>
      </c>
      <c r="L627" s="4">
        <f t="shared" si="82"/>
        <v>3.86</v>
      </c>
      <c r="M627" s="4">
        <f t="shared" si="86"/>
        <v>2.89</v>
      </c>
      <c r="N627" s="4"/>
      <c r="P627" s="184">
        <f t="shared" si="87"/>
        <v>40148</v>
      </c>
      <c r="Q627" s="184">
        <v>40169</v>
      </c>
      <c r="R627" s="182">
        <v>4.5</v>
      </c>
      <c r="S627" s="182">
        <f t="shared" si="88"/>
        <v>5.04</v>
      </c>
      <c r="T627" s="182">
        <f t="shared" si="89"/>
        <v>-0.54</v>
      </c>
      <c r="AF627" s="183"/>
      <c r="AI627" s="3"/>
    </row>
    <row r="628" spans="1:35" x14ac:dyDescent="0.2">
      <c r="A628" s="7">
        <f t="shared" si="81"/>
        <v>42856</v>
      </c>
      <c r="B628" s="7">
        <f t="shared" si="83"/>
        <v>42887</v>
      </c>
      <c r="C628" s="7">
        <v>42908</v>
      </c>
      <c r="D628">
        <v>3.14</v>
      </c>
      <c r="E628">
        <v>1.8</v>
      </c>
      <c r="F628">
        <v>3.4</v>
      </c>
      <c r="G628">
        <v>2.6</v>
      </c>
      <c r="H628" s="4">
        <f t="shared" si="84"/>
        <v>7</v>
      </c>
      <c r="I628" s="4"/>
      <c r="J628" s="4">
        <f t="shared" si="85"/>
        <v>3.86</v>
      </c>
      <c r="K628" s="15" t="e">
        <f>NA()</f>
        <v>#N/A</v>
      </c>
      <c r="L628" s="4">
        <f t="shared" si="82"/>
        <v>3.86</v>
      </c>
      <c r="M628" s="4">
        <f t="shared" si="86"/>
        <v>3.14</v>
      </c>
      <c r="N628" s="4"/>
      <c r="P628" s="184">
        <f t="shared" si="87"/>
        <v>40148</v>
      </c>
      <c r="Q628" s="184">
        <v>40170</v>
      </c>
      <c r="R628" s="182">
        <v>4.5</v>
      </c>
      <c r="S628" s="182">
        <f t="shared" si="88"/>
        <v>5.04</v>
      </c>
      <c r="T628" s="182">
        <f t="shared" si="89"/>
        <v>-0.54</v>
      </c>
      <c r="AF628" s="183"/>
      <c r="AI628" s="3"/>
    </row>
    <row r="629" spans="1:35" x14ac:dyDescent="0.2">
      <c r="A629" s="7">
        <f t="shared" si="81"/>
        <v>42856</v>
      </c>
      <c r="B629" s="7">
        <f t="shared" si="83"/>
        <v>42887</v>
      </c>
      <c r="C629" s="7">
        <v>42909</v>
      </c>
      <c r="D629">
        <v>3.14</v>
      </c>
      <c r="E629">
        <v>1.8</v>
      </c>
      <c r="F629">
        <v>3.4</v>
      </c>
      <c r="G629">
        <v>2.6</v>
      </c>
      <c r="H629" s="4">
        <f t="shared" si="84"/>
        <v>7</v>
      </c>
      <c r="I629" s="4"/>
      <c r="J629" s="4">
        <f t="shared" si="85"/>
        <v>3.86</v>
      </c>
      <c r="K629" s="15" t="e">
        <f>NA()</f>
        <v>#N/A</v>
      </c>
      <c r="L629" s="4">
        <f t="shared" si="82"/>
        <v>3.86</v>
      </c>
      <c r="M629" s="4">
        <f t="shared" si="86"/>
        <v>3.14</v>
      </c>
      <c r="N629" s="4"/>
      <c r="P629" s="184">
        <f t="shared" si="87"/>
        <v>40148</v>
      </c>
      <c r="Q629" s="184">
        <v>40171</v>
      </c>
      <c r="R629" s="182">
        <v>4.5</v>
      </c>
      <c r="S629" s="182">
        <f t="shared" si="88"/>
        <v>5.04</v>
      </c>
      <c r="T629" s="182">
        <f t="shared" si="89"/>
        <v>-0.54</v>
      </c>
      <c r="AF629" s="183"/>
      <c r="AI629" s="3"/>
    </row>
    <row r="630" spans="1:35" x14ac:dyDescent="0.2">
      <c r="A630" s="7">
        <f t="shared" si="81"/>
        <v>42856</v>
      </c>
      <c r="B630" s="7">
        <f t="shared" si="83"/>
        <v>42887</v>
      </c>
      <c r="C630" s="7">
        <v>42912</v>
      </c>
      <c r="D630">
        <v>3.14</v>
      </c>
      <c r="E630">
        <v>1.8</v>
      </c>
      <c r="F630">
        <v>3.4</v>
      </c>
      <c r="G630">
        <v>2.6</v>
      </c>
      <c r="H630" s="4">
        <f t="shared" si="84"/>
        <v>7</v>
      </c>
      <c r="I630" s="4"/>
      <c r="J630" s="4">
        <f t="shared" si="85"/>
        <v>3.86</v>
      </c>
      <c r="K630" s="15" t="e">
        <f>NA()</f>
        <v>#N/A</v>
      </c>
      <c r="L630" s="4">
        <f t="shared" si="82"/>
        <v>3.86</v>
      </c>
      <c r="M630" s="4">
        <f t="shared" si="86"/>
        <v>3.14</v>
      </c>
      <c r="N630" s="4"/>
      <c r="P630" s="184">
        <f t="shared" si="87"/>
        <v>40148</v>
      </c>
      <c r="Q630" s="184">
        <v>40172</v>
      </c>
      <c r="R630" s="182">
        <v>4.5</v>
      </c>
      <c r="S630" s="182">
        <f t="shared" si="88"/>
        <v>5.04</v>
      </c>
      <c r="T630" s="182">
        <f t="shared" si="89"/>
        <v>-0.54</v>
      </c>
      <c r="AF630" s="183"/>
      <c r="AI630" s="3"/>
    </row>
    <row r="631" spans="1:35" x14ac:dyDescent="0.2">
      <c r="A631" s="7">
        <f t="shared" si="81"/>
        <v>42856</v>
      </c>
      <c r="B631" s="7">
        <f t="shared" si="83"/>
        <v>42887</v>
      </c>
      <c r="C631" s="7">
        <v>42913</v>
      </c>
      <c r="D631">
        <v>3.14</v>
      </c>
      <c r="E631">
        <v>1.8</v>
      </c>
      <c r="F631">
        <v>3.4</v>
      </c>
      <c r="G631">
        <v>2.6</v>
      </c>
      <c r="H631" s="4">
        <f t="shared" si="84"/>
        <v>7</v>
      </c>
      <c r="I631" s="4"/>
      <c r="J631" s="4">
        <f t="shared" si="85"/>
        <v>3.86</v>
      </c>
      <c r="K631" s="15" t="e">
        <f>NA()</f>
        <v>#N/A</v>
      </c>
      <c r="L631" s="4">
        <f t="shared" si="82"/>
        <v>3.86</v>
      </c>
      <c r="M631" s="4">
        <f t="shared" si="86"/>
        <v>3.14</v>
      </c>
      <c r="N631" s="4"/>
      <c r="P631" s="184">
        <f t="shared" si="87"/>
        <v>40148</v>
      </c>
      <c r="Q631" s="184">
        <v>40173</v>
      </c>
      <c r="R631" s="182">
        <v>4.5</v>
      </c>
      <c r="S631" s="182">
        <f t="shared" si="88"/>
        <v>5.04</v>
      </c>
      <c r="T631" s="182">
        <f t="shared" si="89"/>
        <v>-0.54</v>
      </c>
      <c r="AF631" s="183"/>
      <c r="AI631" s="3"/>
    </row>
    <row r="632" spans="1:35" x14ac:dyDescent="0.2">
      <c r="A632" s="7">
        <f t="shared" si="81"/>
        <v>42856</v>
      </c>
      <c r="B632" s="7">
        <f t="shared" si="83"/>
        <v>42887</v>
      </c>
      <c r="C632" s="7">
        <v>42914</v>
      </c>
      <c r="D632">
        <v>3.14</v>
      </c>
      <c r="E632">
        <v>1.8</v>
      </c>
      <c r="F632">
        <v>3.4</v>
      </c>
      <c r="G632">
        <v>2.6</v>
      </c>
      <c r="H632" s="4">
        <f t="shared" si="84"/>
        <v>7</v>
      </c>
      <c r="I632" s="4"/>
      <c r="J632" s="4">
        <f t="shared" si="85"/>
        <v>3.86</v>
      </c>
      <c r="K632" s="15" t="e">
        <f>NA()</f>
        <v>#N/A</v>
      </c>
      <c r="L632" s="4">
        <f t="shared" si="82"/>
        <v>3.86</v>
      </c>
      <c r="M632" s="4">
        <f t="shared" si="86"/>
        <v>3.14</v>
      </c>
      <c r="N632" s="4"/>
      <c r="P632" s="184">
        <f t="shared" si="87"/>
        <v>40148</v>
      </c>
      <c r="Q632" s="184">
        <v>40174</v>
      </c>
      <c r="R632" s="182">
        <v>4.5</v>
      </c>
      <c r="S632" s="182">
        <f t="shared" si="88"/>
        <v>5.04</v>
      </c>
      <c r="T632" s="182">
        <f t="shared" si="89"/>
        <v>-0.54</v>
      </c>
      <c r="AF632" s="183"/>
      <c r="AI632" s="3"/>
    </row>
    <row r="633" spans="1:35" x14ac:dyDescent="0.2">
      <c r="A633" s="7">
        <f t="shared" si="81"/>
        <v>42856</v>
      </c>
      <c r="B633" s="7">
        <f t="shared" si="83"/>
        <v>42887</v>
      </c>
      <c r="C633" s="7">
        <v>42915</v>
      </c>
      <c r="D633">
        <v>3.14</v>
      </c>
      <c r="E633">
        <v>1.8</v>
      </c>
      <c r="F633">
        <v>3.4</v>
      </c>
      <c r="G633">
        <v>2.6</v>
      </c>
      <c r="H633" s="4">
        <f t="shared" si="84"/>
        <v>7</v>
      </c>
      <c r="I633" s="4"/>
      <c r="J633" s="4">
        <f t="shared" si="85"/>
        <v>3.86</v>
      </c>
      <c r="K633" s="15" t="e">
        <f>NA()</f>
        <v>#N/A</v>
      </c>
      <c r="L633" s="4">
        <f t="shared" si="82"/>
        <v>3.86</v>
      </c>
      <c r="M633" s="4">
        <f t="shared" si="86"/>
        <v>3.14</v>
      </c>
      <c r="N633" s="4"/>
      <c r="P633" s="184">
        <f t="shared" si="87"/>
        <v>40148</v>
      </c>
      <c r="Q633" s="184">
        <v>40175</v>
      </c>
      <c r="R633" s="182">
        <v>4.5</v>
      </c>
      <c r="S633" s="182">
        <f t="shared" si="88"/>
        <v>5.04</v>
      </c>
      <c r="T633" s="182">
        <f t="shared" si="89"/>
        <v>-0.54</v>
      </c>
      <c r="AF633" s="183"/>
      <c r="AI633" s="3"/>
    </row>
    <row r="634" spans="1:35" x14ac:dyDescent="0.2">
      <c r="A634" s="7">
        <f t="shared" si="81"/>
        <v>42856</v>
      </c>
      <c r="B634" s="7">
        <f t="shared" si="83"/>
        <v>42887</v>
      </c>
      <c r="C634" s="7">
        <v>42916</v>
      </c>
      <c r="D634">
        <v>3.14</v>
      </c>
      <c r="E634">
        <v>1.8</v>
      </c>
      <c r="F634">
        <v>3.4</v>
      </c>
      <c r="G634">
        <v>2.6</v>
      </c>
      <c r="H634" s="4">
        <f t="shared" si="84"/>
        <v>7</v>
      </c>
      <c r="I634" s="4"/>
      <c r="J634" s="4">
        <f t="shared" si="85"/>
        <v>3.86</v>
      </c>
      <c r="K634" s="15" t="e">
        <f>NA()</f>
        <v>#N/A</v>
      </c>
      <c r="L634" s="4">
        <f t="shared" si="82"/>
        <v>3.86</v>
      </c>
      <c r="M634" s="4">
        <f t="shared" si="86"/>
        <v>3.14</v>
      </c>
      <c r="N634" s="4"/>
      <c r="P634" s="184">
        <f t="shared" si="87"/>
        <v>40148</v>
      </c>
      <c r="Q634" s="184">
        <v>40176</v>
      </c>
      <c r="R634" s="182">
        <v>4.5</v>
      </c>
      <c r="S634" s="182">
        <f t="shared" si="88"/>
        <v>5.04</v>
      </c>
      <c r="T634" s="182">
        <f t="shared" si="89"/>
        <v>-0.54</v>
      </c>
      <c r="AF634" s="183"/>
      <c r="AI634" s="3"/>
    </row>
    <row r="635" spans="1:35" x14ac:dyDescent="0.2">
      <c r="A635" s="7">
        <f t="shared" si="81"/>
        <v>42887</v>
      </c>
      <c r="B635" s="7">
        <f t="shared" si="83"/>
        <v>42917</v>
      </c>
      <c r="C635" s="7">
        <v>42919</v>
      </c>
      <c r="D635">
        <v>3.05</v>
      </c>
      <c r="E635">
        <v>1.8</v>
      </c>
      <c r="F635">
        <v>3.4</v>
      </c>
      <c r="G635">
        <v>2.6</v>
      </c>
      <c r="H635" s="4">
        <f t="shared" si="84"/>
        <v>7</v>
      </c>
      <c r="I635" s="4"/>
      <c r="J635" s="4">
        <f t="shared" si="85"/>
        <v>3.95</v>
      </c>
      <c r="K635" s="15" t="e">
        <f>NA()</f>
        <v>#N/A</v>
      </c>
      <c r="L635" s="4">
        <f t="shared" si="82"/>
        <v>3.95</v>
      </c>
      <c r="M635" s="4">
        <f t="shared" si="86"/>
        <v>3.05</v>
      </c>
      <c r="N635" s="4"/>
      <c r="P635" s="184">
        <f t="shared" si="87"/>
        <v>40148</v>
      </c>
      <c r="Q635" s="184">
        <v>40177</v>
      </c>
      <c r="R635" s="182">
        <v>4.5</v>
      </c>
      <c r="S635" s="182">
        <f t="shared" si="88"/>
        <v>5.04</v>
      </c>
      <c r="T635" s="182">
        <f t="shared" si="89"/>
        <v>-0.54</v>
      </c>
      <c r="AF635" s="183"/>
      <c r="AI635" s="3"/>
    </row>
    <row r="636" spans="1:35" x14ac:dyDescent="0.2">
      <c r="A636" s="7">
        <f t="shared" si="81"/>
        <v>42887</v>
      </c>
      <c r="B636" s="7">
        <f t="shared" si="83"/>
        <v>42917</v>
      </c>
      <c r="C636" s="7">
        <v>42920</v>
      </c>
      <c r="D636">
        <v>3.05</v>
      </c>
      <c r="E636">
        <v>1.8</v>
      </c>
      <c r="F636">
        <v>3.4</v>
      </c>
      <c r="G636">
        <v>2.6</v>
      </c>
      <c r="H636" s="4">
        <f t="shared" si="84"/>
        <v>7</v>
      </c>
      <c r="I636" s="4"/>
      <c r="J636" s="4">
        <f t="shared" si="85"/>
        <v>3.95</v>
      </c>
      <c r="K636" s="15" t="e">
        <f>NA()</f>
        <v>#N/A</v>
      </c>
      <c r="L636" s="4">
        <f t="shared" si="82"/>
        <v>3.95</v>
      </c>
      <c r="M636" s="4">
        <f t="shared" si="86"/>
        <v>3.05</v>
      </c>
      <c r="N636" s="4"/>
      <c r="P636" s="184">
        <f t="shared" si="87"/>
        <v>40148</v>
      </c>
      <c r="Q636" s="184">
        <v>40178</v>
      </c>
      <c r="R636" s="182">
        <v>4.5</v>
      </c>
      <c r="S636" s="182">
        <f t="shared" si="88"/>
        <v>5.04</v>
      </c>
      <c r="T636" s="182">
        <f t="shared" si="89"/>
        <v>-0.54</v>
      </c>
      <c r="AF636" s="183"/>
      <c r="AI636" s="3"/>
    </row>
    <row r="637" spans="1:35" x14ac:dyDescent="0.2">
      <c r="A637" s="7">
        <f t="shared" si="81"/>
        <v>42887</v>
      </c>
      <c r="B637" s="7">
        <f t="shared" si="83"/>
        <v>42917</v>
      </c>
      <c r="C637" s="7">
        <v>42921</v>
      </c>
      <c r="D637">
        <v>3.05</v>
      </c>
      <c r="E637">
        <v>1.8</v>
      </c>
      <c r="F637">
        <v>3.4</v>
      </c>
      <c r="G637">
        <v>2.6</v>
      </c>
      <c r="H637" s="4">
        <f t="shared" si="84"/>
        <v>7</v>
      </c>
      <c r="I637" s="4"/>
      <c r="J637" s="4">
        <f t="shared" si="85"/>
        <v>3.95</v>
      </c>
      <c r="K637" s="15" t="e">
        <f>NA()</f>
        <v>#N/A</v>
      </c>
      <c r="L637" s="4">
        <f t="shared" si="82"/>
        <v>3.95</v>
      </c>
      <c r="M637" s="4">
        <f t="shared" si="86"/>
        <v>3.05</v>
      </c>
      <c r="N637" s="4"/>
      <c r="P637" s="184">
        <f t="shared" si="87"/>
        <v>40179</v>
      </c>
      <c r="Q637" s="184">
        <v>40179</v>
      </c>
      <c r="R637" s="182">
        <v>4.5</v>
      </c>
      <c r="S637" s="182">
        <f t="shared" si="88"/>
        <v>4.58</v>
      </c>
      <c r="T637" s="182">
        <f t="shared" si="89"/>
        <v>-8.0000000000000071E-2</v>
      </c>
      <c r="AF637" s="183"/>
      <c r="AI637" s="3"/>
    </row>
    <row r="638" spans="1:35" x14ac:dyDescent="0.2">
      <c r="A638" s="7">
        <f t="shared" si="81"/>
        <v>42887</v>
      </c>
      <c r="B638" s="7">
        <f t="shared" si="83"/>
        <v>42917</v>
      </c>
      <c r="C638" s="7">
        <v>42922</v>
      </c>
      <c r="D638">
        <v>3.05</v>
      </c>
      <c r="E638">
        <v>1.8</v>
      </c>
      <c r="F638">
        <v>3.4</v>
      </c>
      <c r="G638">
        <v>2.6</v>
      </c>
      <c r="H638" s="4">
        <f t="shared" si="84"/>
        <v>7</v>
      </c>
      <c r="I638" s="4"/>
      <c r="J638" s="4">
        <f t="shared" si="85"/>
        <v>3.95</v>
      </c>
      <c r="K638" s="15" t="e">
        <f>NA()</f>
        <v>#N/A</v>
      </c>
      <c r="L638" s="4">
        <f t="shared" si="82"/>
        <v>3.95</v>
      </c>
      <c r="M638" s="4">
        <f t="shared" si="86"/>
        <v>3.05</v>
      </c>
      <c r="N638" s="4"/>
      <c r="P638" s="184">
        <f t="shared" si="87"/>
        <v>40179</v>
      </c>
      <c r="Q638" s="184">
        <v>40180</v>
      </c>
      <c r="R638" s="182">
        <v>4.5</v>
      </c>
      <c r="S638" s="182">
        <f t="shared" si="88"/>
        <v>4.58</v>
      </c>
      <c r="T638" s="182">
        <f t="shared" si="89"/>
        <v>-8.0000000000000071E-2</v>
      </c>
      <c r="AF638" s="183"/>
      <c r="AI638" s="3"/>
    </row>
    <row r="639" spans="1:35" x14ac:dyDescent="0.2">
      <c r="A639" s="7">
        <f t="shared" si="81"/>
        <v>42887</v>
      </c>
      <c r="B639" s="7">
        <f t="shared" si="83"/>
        <v>42917</v>
      </c>
      <c r="C639" s="7">
        <v>42923</v>
      </c>
      <c r="D639">
        <v>3.05</v>
      </c>
      <c r="E639">
        <v>1.8</v>
      </c>
      <c r="F639">
        <v>3.4</v>
      </c>
      <c r="G639">
        <v>2.6</v>
      </c>
      <c r="H639" s="4">
        <f t="shared" si="84"/>
        <v>7</v>
      </c>
      <c r="I639" s="4"/>
      <c r="J639" s="4">
        <f t="shared" si="85"/>
        <v>3.95</v>
      </c>
      <c r="K639" s="15" t="e">
        <f>NA()</f>
        <v>#N/A</v>
      </c>
      <c r="L639" s="4">
        <f t="shared" si="82"/>
        <v>3.95</v>
      </c>
      <c r="M639" s="4">
        <f t="shared" si="86"/>
        <v>3.05</v>
      </c>
      <c r="N639" s="4"/>
      <c r="P639" s="184">
        <f t="shared" si="87"/>
        <v>40179</v>
      </c>
      <c r="Q639" s="184">
        <v>40181</v>
      </c>
      <c r="R639" s="182">
        <v>4.5</v>
      </c>
      <c r="S639" s="182">
        <f t="shared" si="88"/>
        <v>4.58</v>
      </c>
      <c r="T639" s="182">
        <f t="shared" si="89"/>
        <v>-8.0000000000000071E-2</v>
      </c>
      <c r="AF639" s="183"/>
      <c r="AI639" s="3"/>
    </row>
    <row r="640" spans="1:35" x14ac:dyDescent="0.2">
      <c r="A640" s="7">
        <f t="shared" si="81"/>
        <v>42887</v>
      </c>
      <c r="B640" s="7">
        <f t="shared" si="83"/>
        <v>42917</v>
      </c>
      <c r="C640" s="7">
        <v>42926</v>
      </c>
      <c r="D640">
        <v>3.05</v>
      </c>
      <c r="E640">
        <v>1.8</v>
      </c>
      <c r="F640">
        <v>3.4</v>
      </c>
      <c r="G640">
        <v>2.6</v>
      </c>
      <c r="H640" s="4">
        <f t="shared" si="84"/>
        <v>7</v>
      </c>
      <c r="I640" s="4"/>
      <c r="J640" s="4">
        <f t="shared" si="85"/>
        <v>3.95</v>
      </c>
      <c r="K640" s="15" t="e">
        <f>NA()</f>
        <v>#N/A</v>
      </c>
      <c r="L640" s="4">
        <f t="shared" si="82"/>
        <v>3.95</v>
      </c>
      <c r="M640" s="4">
        <f t="shared" si="86"/>
        <v>3.05</v>
      </c>
      <c r="N640" s="4"/>
      <c r="P640" s="184">
        <f t="shared" si="87"/>
        <v>40179</v>
      </c>
      <c r="Q640" s="184">
        <v>40182</v>
      </c>
      <c r="R640" s="182">
        <v>4.5</v>
      </c>
      <c r="S640" s="182">
        <f t="shared" si="88"/>
        <v>4.58</v>
      </c>
      <c r="T640" s="182">
        <f t="shared" si="89"/>
        <v>-8.0000000000000071E-2</v>
      </c>
      <c r="AF640" s="183"/>
      <c r="AI640" s="3"/>
    </row>
    <row r="641" spans="1:35" x14ac:dyDescent="0.2">
      <c r="A641" s="7">
        <f t="shared" si="81"/>
        <v>42887</v>
      </c>
      <c r="B641" s="7">
        <f t="shared" si="83"/>
        <v>42917</v>
      </c>
      <c r="C641" s="7">
        <v>42927</v>
      </c>
      <c r="D641">
        <v>3.05</v>
      </c>
      <c r="E641">
        <v>1.8</v>
      </c>
      <c r="F641">
        <v>3.4</v>
      </c>
      <c r="G641">
        <v>2.6</v>
      </c>
      <c r="H641" s="4">
        <f t="shared" si="84"/>
        <v>7</v>
      </c>
      <c r="I641" s="4"/>
      <c r="J641" s="4">
        <f t="shared" si="85"/>
        <v>3.95</v>
      </c>
      <c r="K641" s="15" t="e">
        <f>NA()</f>
        <v>#N/A</v>
      </c>
      <c r="L641" s="4">
        <f t="shared" si="82"/>
        <v>3.95</v>
      </c>
      <c r="M641" s="4">
        <f t="shared" si="86"/>
        <v>3.05</v>
      </c>
      <c r="N641" s="4"/>
      <c r="P641" s="184">
        <f t="shared" si="87"/>
        <v>40179</v>
      </c>
      <c r="Q641" s="184">
        <v>40183</v>
      </c>
      <c r="R641" s="182">
        <v>4.5</v>
      </c>
      <c r="S641" s="182">
        <f t="shared" si="88"/>
        <v>4.58</v>
      </c>
      <c r="T641" s="182">
        <f t="shared" si="89"/>
        <v>-8.0000000000000071E-2</v>
      </c>
      <c r="AF641" s="183"/>
      <c r="AI641" s="3"/>
    </row>
    <row r="642" spans="1:35" x14ac:dyDescent="0.2">
      <c r="A642" s="7">
        <f t="shared" si="81"/>
        <v>42887</v>
      </c>
      <c r="B642" s="7">
        <f t="shared" si="83"/>
        <v>42917</v>
      </c>
      <c r="C642" s="7">
        <v>42928</v>
      </c>
      <c r="D642">
        <v>3.05</v>
      </c>
      <c r="E642">
        <v>1.8</v>
      </c>
      <c r="F642">
        <v>3.4</v>
      </c>
      <c r="G642">
        <v>2.6</v>
      </c>
      <c r="H642" s="4">
        <f t="shared" si="84"/>
        <v>7</v>
      </c>
      <c r="I642" s="4"/>
      <c r="J642" s="4">
        <f t="shared" si="85"/>
        <v>3.95</v>
      </c>
      <c r="K642" s="15" t="e">
        <f>NA()</f>
        <v>#N/A</v>
      </c>
      <c r="L642" s="4">
        <f t="shared" si="82"/>
        <v>3.95</v>
      </c>
      <c r="M642" s="4">
        <f t="shared" si="86"/>
        <v>3.05</v>
      </c>
      <c r="N642" s="4"/>
      <c r="P642" s="184">
        <f t="shared" si="87"/>
        <v>40179</v>
      </c>
      <c r="Q642" s="184">
        <v>40184</v>
      </c>
      <c r="R642" s="182">
        <v>4.5</v>
      </c>
      <c r="S642" s="182">
        <f t="shared" si="88"/>
        <v>4.58</v>
      </c>
      <c r="T642" s="182">
        <f t="shared" si="89"/>
        <v>-8.0000000000000071E-2</v>
      </c>
      <c r="AF642" s="183"/>
      <c r="AI642" s="3"/>
    </row>
    <row r="643" spans="1:35" x14ac:dyDescent="0.2">
      <c r="A643" s="7">
        <f t="shared" si="81"/>
        <v>42887</v>
      </c>
      <c r="B643" s="7">
        <f t="shared" si="83"/>
        <v>42917</v>
      </c>
      <c r="C643" s="7">
        <v>42929</v>
      </c>
      <c r="D643">
        <v>3.05</v>
      </c>
      <c r="E643">
        <v>1.8</v>
      </c>
      <c r="F643">
        <v>3.4</v>
      </c>
      <c r="G643">
        <v>2.6</v>
      </c>
      <c r="H643" s="4">
        <f t="shared" si="84"/>
        <v>7</v>
      </c>
      <c r="I643" s="4"/>
      <c r="J643" s="4">
        <f t="shared" si="85"/>
        <v>3.95</v>
      </c>
      <c r="K643" s="15" t="e">
        <f>NA()</f>
        <v>#N/A</v>
      </c>
      <c r="L643" s="4">
        <f t="shared" si="82"/>
        <v>3.95</v>
      </c>
      <c r="M643" s="4">
        <f t="shared" si="86"/>
        <v>3.05</v>
      </c>
      <c r="N643" s="4"/>
      <c r="P643" s="184">
        <f t="shared" si="87"/>
        <v>40179</v>
      </c>
      <c r="Q643" s="184">
        <v>40185</v>
      </c>
      <c r="R643" s="182">
        <v>4.5</v>
      </c>
      <c r="S643" s="182">
        <f t="shared" si="88"/>
        <v>4.58</v>
      </c>
      <c r="T643" s="182">
        <f t="shared" si="89"/>
        <v>-8.0000000000000071E-2</v>
      </c>
      <c r="AF643" s="183"/>
      <c r="AI643" s="3"/>
    </row>
    <row r="644" spans="1:35" x14ac:dyDescent="0.2">
      <c r="A644" s="7">
        <f t="shared" si="81"/>
        <v>42887</v>
      </c>
      <c r="B644" s="7">
        <f t="shared" si="83"/>
        <v>42917</v>
      </c>
      <c r="C644" s="7">
        <v>42930</v>
      </c>
      <c r="D644">
        <v>3.05</v>
      </c>
      <c r="E644">
        <v>1.8</v>
      </c>
      <c r="F644">
        <v>3.4</v>
      </c>
      <c r="G644">
        <v>2.6</v>
      </c>
      <c r="H644" s="4">
        <f t="shared" si="84"/>
        <v>7</v>
      </c>
      <c r="I644" s="4"/>
      <c r="J644" s="4">
        <f t="shared" si="85"/>
        <v>3.95</v>
      </c>
      <c r="K644" s="15" t="e">
        <f>NA()</f>
        <v>#N/A</v>
      </c>
      <c r="L644" s="4">
        <f t="shared" si="82"/>
        <v>3.95</v>
      </c>
      <c r="M644" s="4">
        <f t="shared" si="86"/>
        <v>3.05</v>
      </c>
      <c r="N644" s="4"/>
      <c r="P644" s="184">
        <f t="shared" si="87"/>
        <v>40179</v>
      </c>
      <c r="Q644" s="184">
        <v>40186</v>
      </c>
      <c r="R644" s="182">
        <v>4.5</v>
      </c>
      <c r="S644" s="182">
        <f t="shared" si="88"/>
        <v>4.58</v>
      </c>
      <c r="T644" s="182">
        <f t="shared" si="89"/>
        <v>-8.0000000000000071E-2</v>
      </c>
      <c r="AF644" s="183"/>
      <c r="AI644" s="3"/>
    </row>
    <row r="645" spans="1:35" x14ac:dyDescent="0.2">
      <c r="A645" s="7">
        <f t="shared" si="81"/>
        <v>42887</v>
      </c>
      <c r="B645" s="7">
        <f t="shared" si="83"/>
        <v>42917</v>
      </c>
      <c r="C645" s="7">
        <v>42933</v>
      </c>
      <c r="D645">
        <v>3.05</v>
      </c>
      <c r="E645">
        <v>1.8</v>
      </c>
      <c r="F645">
        <v>3.4</v>
      </c>
      <c r="G645">
        <v>2.6</v>
      </c>
      <c r="H645" s="4">
        <f t="shared" si="84"/>
        <v>7</v>
      </c>
      <c r="I645" s="4"/>
      <c r="J645" s="4">
        <f t="shared" si="85"/>
        <v>3.95</v>
      </c>
      <c r="K645" s="15" t="e">
        <f>NA()</f>
        <v>#N/A</v>
      </c>
      <c r="L645" s="4">
        <f t="shared" si="82"/>
        <v>3.95</v>
      </c>
      <c r="M645" s="4">
        <f t="shared" si="86"/>
        <v>3.05</v>
      </c>
      <c r="N645" s="4"/>
      <c r="P645" s="184">
        <f t="shared" si="87"/>
        <v>40179</v>
      </c>
      <c r="Q645" s="184">
        <v>40187</v>
      </c>
      <c r="R645" s="182">
        <v>4.5</v>
      </c>
      <c r="S645" s="182">
        <f t="shared" si="88"/>
        <v>4.58</v>
      </c>
      <c r="T645" s="182">
        <f t="shared" si="89"/>
        <v>-8.0000000000000071E-2</v>
      </c>
      <c r="AF645" s="183"/>
      <c r="AI645" s="3"/>
    </row>
    <row r="646" spans="1:35" x14ac:dyDescent="0.2">
      <c r="A646" s="7">
        <f t="shared" si="81"/>
        <v>42887</v>
      </c>
      <c r="B646" s="7">
        <f t="shared" si="83"/>
        <v>42917</v>
      </c>
      <c r="C646" s="7">
        <v>42934</v>
      </c>
      <c r="D646">
        <v>3.05</v>
      </c>
      <c r="E646">
        <v>1.8</v>
      </c>
      <c r="F646">
        <v>3.4</v>
      </c>
      <c r="G646">
        <v>2.6</v>
      </c>
      <c r="H646" s="4">
        <f t="shared" si="84"/>
        <v>7</v>
      </c>
      <c r="I646" s="4"/>
      <c r="J646" s="4">
        <f t="shared" si="85"/>
        <v>3.95</v>
      </c>
      <c r="K646" s="15" t="e">
        <f>NA()</f>
        <v>#N/A</v>
      </c>
      <c r="L646" s="4">
        <f t="shared" si="82"/>
        <v>3.95</v>
      </c>
      <c r="M646" s="4">
        <f t="shared" si="86"/>
        <v>3.05</v>
      </c>
      <c r="N646" s="4"/>
      <c r="P646" s="184">
        <f t="shared" si="87"/>
        <v>40179</v>
      </c>
      <c r="Q646" s="184">
        <v>40188</v>
      </c>
      <c r="R646" s="182">
        <v>4.5</v>
      </c>
      <c r="S646" s="182">
        <f t="shared" si="88"/>
        <v>4.58</v>
      </c>
      <c r="T646" s="182">
        <f t="shared" si="89"/>
        <v>-8.0000000000000071E-2</v>
      </c>
      <c r="AF646" s="183"/>
      <c r="AI646" s="3"/>
    </row>
    <row r="647" spans="1:35" x14ac:dyDescent="0.2">
      <c r="A647" s="7">
        <f t="shared" ref="A647:A710" si="90">DATE(YEAR(B647),MONTH(B647)-1,1)</f>
        <v>42887</v>
      </c>
      <c r="B647" s="7">
        <f t="shared" si="83"/>
        <v>42917</v>
      </c>
      <c r="C647" s="7">
        <v>42935</v>
      </c>
      <c r="D647">
        <v>3.05</v>
      </c>
      <c r="E647">
        <v>1.8</v>
      </c>
      <c r="F647">
        <v>3.4</v>
      </c>
      <c r="G647">
        <v>2.6</v>
      </c>
      <c r="H647" s="4">
        <f t="shared" si="84"/>
        <v>7</v>
      </c>
      <c r="I647" s="4"/>
      <c r="J647" s="4">
        <f t="shared" si="85"/>
        <v>3.95</v>
      </c>
      <c r="K647" s="15" t="e">
        <f>NA()</f>
        <v>#N/A</v>
      </c>
      <c r="L647" s="4">
        <f t="shared" ref="L647:L710" si="91">INDEX($Y:$Y,MATCH($B647,$V:$V,0))</f>
        <v>3.95</v>
      </c>
      <c r="M647" s="4">
        <f t="shared" si="86"/>
        <v>3.05</v>
      </c>
      <c r="N647" s="4"/>
      <c r="P647" s="184">
        <f t="shared" si="87"/>
        <v>40179</v>
      </c>
      <c r="Q647" s="184">
        <v>40189</v>
      </c>
      <c r="R647" s="182">
        <v>4.5</v>
      </c>
      <c r="S647" s="182">
        <f t="shared" si="88"/>
        <v>4.58</v>
      </c>
      <c r="T647" s="182">
        <f t="shared" si="89"/>
        <v>-8.0000000000000071E-2</v>
      </c>
      <c r="AF647" s="183"/>
      <c r="AI647" s="3"/>
    </row>
    <row r="648" spans="1:35" x14ac:dyDescent="0.2">
      <c r="A648" s="7">
        <f t="shared" si="90"/>
        <v>42887</v>
      </c>
      <c r="B648" s="7">
        <f t="shared" ref="B648:B711" si="92">DATE(YEAR(C648),MONTH(C648),1)</f>
        <v>42917</v>
      </c>
      <c r="C648" s="7">
        <v>42936</v>
      </c>
      <c r="D648">
        <v>3.05</v>
      </c>
      <c r="E648">
        <v>1.8</v>
      </c>
      <c r="F648">
        <v>3.4</v>
      </c>
      <c r="G648">
        <v>2.6</v>
      </c>
      <c r="H648" s="4">
        <f t="shared" ref="H648:H711" si="93">INDEX($R:$R,MATCH($C648,$Q:$Q,0))</f>
        <v>7</v>
      </c>
      <c r="I648" s="4"/>
      <c r="J648" s="4">
        <f t="shared" ref="J648:J711" si="94">H648-D648</f>
        <v>3.95</v>
      </c>
      <c r="K648" s="15" t="e">
        <f>NA()</f>
        <v>#N/A</v>
      </c>
      <c r="L648" s="4">
        <f t="shared" si="91"/>
        <v>3.95</v>
      </c>
      <c r="M648" s="4">
        <f t="shared" ref="M648:M711" si="95">H648-L648</f>
        <v>3.05</v>
      </c>
      <c r="N648" s="4"/>
      <c r="P648" s="184">
        <f t="shared" ref="P648:P711" si="96">DATE(YEAR(Q648),MONTH(Q648),1)</f>
        <v>40179</v>
      </c>
      <c r="Q648" s="184">
        <v>40190</v>
      </c>
      <c r="R648" s="182">
        <v>4.5</v>
      </c>
      <c r="S648" s="182">
        <f t="shared" ref="S648:S711" si="97">INDEX($Y:$Y,MATCH($P648,$V:$V,0))</f>
        <v>4.58</v>
      </c>
      <c r="T648" s="182">
        <f t="shared" ref="T648:T711" si="98">R648-S648</f>
        <v>-8.0000000000000071E-2</v>
      </c>
      <c r="AF648" s="183"/>
      <c r="AI648" s="3"/>
    </row>
    <row r="649" spans="1:35" x14ac:dyDescent="0.2">
      <c r="A649" s="7">
        <f t="shared" si="90"/>
        <v>42887</v>
      </c>
      <c r="B649" s="7">
        <f t="shared" si="92"/>
        <v>42917</v>
      </c>
      <c r="C649" s="7">
        <v>42937</v>
      </c>
      <c r="D649">
        <v>3.05</v>
      </c>
      <c r="E649">
        <v>1.8</v>
      </c>
      <c r="F649">
        <v>3.4</v>
      </c>
      <c r="G649">
        <v>2.6</v>
      </c>
      <c r="H649" s="4">
        <f t="shared" si="93"/>
        <v>7</v>
      </c>
      <c r="I649" s="4"/>
      <c r="J649" s="4">
        <f t="shared" si="94"/>
        <v>3.95</v>
      </c>
      <c r="K649" s="15" t="e">
        <f>NA()</f>
        <v>#N/A</v>
      </c>
      <c r="L649" s="4">
        <f t="shared" si="91"/>
        <v>3.95</v>
      </c>
      <c r="M649" s="4">
        <f t="shared" si="95"/>
        <v>3.05</v>
      </c>
      <c r="N649" s="4"/>
      <c r="P649" s="184">
        <f t="shared" si="96"/>
        <v>40179</v>
      </c>
      <c r="Q649" s="184">
        <v>40191</v>
      </c>
      <c r="R649" s="182">
        <v>4.5</v>
      </c>
      <c r="S649" s="182">
        <f t="shared" si="97"/>
        <v>4.58</v>
      </c>
      <c r="T649" s="182">
        <f t="shared" si="98"/>
        <v>-8.0000000000000071E-2</v>
      </c>
      <c r="AF649" s="183"/>
      <c r="AI649" s="3"/>
    </row>
    <row r="650" spans="1:35" x14ac:dyDescent="0.2">
      <c r="A650" s="7">
        <f t="shared" si="90"/>
        <v>42887</v>
      </c>
      <c r="B650" s="7">
        <f t="shared" si="92"/>
        <v>42917</v>
      </c>
      <c r="C650" s="7">
        <v>42940</v>
      </c>
      <c r="D650">
        <v>3.05</v>
      </c>
      <c r="E650">
        <v>1.8</v>
      </c>
      <c r="F650">
        <v>3.4</v>
      </c>
      <c r="G650">
        <v>2.6</v>
      </c>
      <c r="H650" s="4">
        <f t="shared" si="93"/>
        <v>7</v>
      </c>
      <c r="I650" s="4"/>
      <c r="J650" s="4">
        <f t="shared" si="94"/>
        <v>3.95</v>
      </c>
      <c r="K650" s="15" t="e">
        <f>NA()</f>
        <v>#N/A</v>
      </c>
      <c r="L650" s="4">
        <f t="shared" si="91"/>
        <v>3.95</v>
      </c>
      <c r="M650" s="4">
        <f t="shared" si="95"/>
        <v>3.05</v>
      </c>
      <c r="N650" s="4"/>
      <c r="P650" s="184">
        <f t="shared" si="96"/>
        <v>40179</v>
      </c>
      <c r="Q650" s="184">
        <v>40192</v>
      </c>
      <c r="R650" s="182">
        <v>4.5</v>
      </c>
      <c r="S650" s="182">
        <f t="shared" si="97"/>
        <v>4.58</v>
      </c>
      <c r="T650" s="182">
        <f t="shared" si="98"/>
        <v>-8.0000000000000071E-2</v>
      </c>
      <c r="AF650" s="183"/>
      <c r="AI650" s="3"/>
    </row>
    <row r="651" spans="1:35" x14ac:dyDescent="0.2">
      <c r="A651" s="7">
        <f t="shared" si="90"/>
        <v>42887</v>
      </c>
      <c r="B651" s="7">
        <f t="shared" si="92"/>
        <v>42917</v>
      </c>
      <c r="C651" s="7">
        <v>42941</v>
      </c>
      <c r="D651">
        <v>3.05</v>
      </c>
      <c r="E651">
        <v>1.8</v>
      </c>
      <c r="F651">
        <v>3.4</v>
      </c>
      <c r="G651">
        <v>2.6</v>
      </c>
      <c r="H651" s="4">
        <f t="shared" si="93"/>
        <v>7</v>
      </c>
      <c r="I651" s="4"/>
      <c r="J651" s="4">
        <f t="shared" si="94"/>
        <v>3.95</v>
      </c>
      <c r="K651" s="15" t="e">
        <f>NA()</f>
        <v>#N/A</v>
      </c>
      <c r="L651" s="4">
        <f t="shared" si="91"/>
        <v>3.95</v>
      </c>
      <c r="M651" s="4">
        <f t="shared" si="95"/>
        <v>3.05</v>
      </c>
      <c r="N651" s="4"/>
      <c r="P651" s="184">
        <f t="shared" si="96"/>
        <v>40179</v>
      </c>
      <c r="Q651" s="184">
        <v>40193</v>
      </c>
      <c r="R651" s="182">
        <v>4.5</v>
      </c>
      <c r="S651" s="182">
        <f t="shared" si="97"/>
        <v>4.58</v>
      </c>
      <c r="T651" s="182">
        <f t="shared" si="98"/>
        <v>-8.0000000000000071E-2</v>
      </c>
      <c r="AF651" s="183"/>
      <c r="AI651" s="3"/>
    </row>
    <row r="652" spans="1:35" x14ac:dyDescent="0.2">
      <c r="A652" s="7">
        <f t="shared" si="90"/>
        <v>42887</v>
      </c>
      <c r="B652" s="7">
        <f t="shared" si="92"/>
        <v>42917</v>
      </c>
      <c r="C652" s="7">
        <v>42942</v>
      </c>
      <c r="D652">
        <v>3.05</v>
      </c>
      <c r="E652">
        <v>1.8</v>
      </c>
      <c r="F652">
        <v>3.4</v>
      </c>
      <c r="G652">
        <v>2.6</v>
      </c>
      <c r="H652" s="4">
        <f t="shared" si="93"/>
        <v>7</v>
      </c>
      <c r="I652" s="4"/>
      <c r="J652" s="4">
        <f t="shared" si="94"/>
        <v>3.95</v>
      </c>
      <c r="K652" s="15" t="e">
        <f>NA()</f>
        <v>#N/A</v>
      </c>
      <c r="L652" s="4">
        <f t="shared" si="91"/>
        <v>3.95</v>
      </c>
      <c r="M652" s="4">
        <f t="shared" si="95"/>
        <v>3.05</v>
      </c>
      <c r="N652" s="4"/>
      <c r="P652" s="184">
        <f t="shared" si="96"/>
        <v>40179</v>
      </c>
      <c r="Q652" s="184">
        <v>40194</v>
      </c>
      <c r="R652" s="182">
        <v>4.5</v>
      </c>
      <c r="S652" s="182">
        <f t="shared" si="97"/>
        <v>4.58</v>
      </c>
      <c r="T652" s="182">
        <f t="shared" si="98"/>
        <v>-8.0000000000000071E-2</v>
      </c>
      <c r="AF652" s="183"/>
      <c r="AI652" s="3"/>
    </row>
    <row r="653" spans="1:35" x14ac:dyDescent="0.2">
      <c r="A653" s="7">
        <f t="shared" si="90"/>
        <v>42887</v>
      </c>
      <c r="B653" s="7">
        <f t="shared" si="92"/>
        <v>42917</v>
      </c>
      <c r="C653" s="7">
        <v>42943</v>
      </c>
      <c r="D653">
        <v>3.05</v>
      </c>
      <c r="E653">
        <v>1.8</v>
      </c>
      <c r="F653">
        <v>3.4</v>
      </c>
      <c r="G653">
        <v>2.6</v>
      </c>
      <c r="H653" s="4">
        <f t="shared" si="93"/>
        <v>7</v>
      </c>
      <c r="I653" s="4"/>
      <c r="J653" s="4">
        <f t="shared" si="94"/>
        <v>3.95</v>
      </c>
      <c r="K653" s="15" t="e">
        <f>NA()</f>
        <v>#N/A</v>
      </c>
      <c r="L653" s="4">
        <f t="shared" si="91"/>
        <v>3.95</v>
      </c>
      <c r="M653" s="4">
        <f t="shared" si="95"/>
        <v>3.05</v>
      </c>
      <c r="N653" s="4"/>
      <c r="P653" s="184">
        <f t="shared" si="96"/>
        <v>40179</v>
      </c>
      <c r="Q653" s="184">
        <v>40195</v>
      </c>
      <c r="R653" s="182">
        <v>4.5</v>
      </c>
      <c r="S653" s="182">
        <f t="shared" si="97"/>
        <v>4.58</v>
      </c>
      <c r="T653" s="182">
        <f t="shared" si="98"/>
        <v>-8.0000000000000071E-2</v>
      </c>
      <c r="AF653" s="183"/>
      <c r="AI653" s="3"/>
    </row>
    <row r="654" spans="1:35" x14ac:dyDescent="0.2">
      <c r="A654" s="7">
        <f t="shared" si="90"/>
        <v>42887</v>
      </c>
      <c r="B654" s="7">
        <f t="shared" si="92"/>
        <v>42917</v>
      </c>
      <c r="C654" s="7">
        <v>42944</v>
      </c>
      <c r="D654">
        <v>3.05</v>
      </c>
      <c r="E654">
        <v>1.8</v>
      </c>
      <c r="F654">
        <v>3.4</v>
      </c>
      <c r="G654">
        <v>2.6</v>
      </c>
      <c r="H654" s="4">
        <f t="shared" si="93"/>
        <v>7</v>
      </c>
      <c r="I654" s="4"/>
      <c r="J654" s="4">
        <f t="shared" si="94"/>
        <v>3.95</v>
      </c>
      <c r="K654" s="15" t="e">
        <f>NA()</f>
        <v>#N/A</v>
      </c>
      <c r="L654" s="4">
        <f t="shared" si="91"/>
        <v>3.95</v>
      </c>
      <c r="M654" s="4">
        <f t="shared" si="95"/>
        <v>3.05</v>
      </c>
      <c r="N654" s="4"/>
      <c r="P654" s="184">
        <f t="shared" si="96"/>
        <v>40179</v>
      </c>
      <c r="Q654" s="184">
        <v>40196</v>
      </c>
      <c r="R654" s="182">
        <v>4.5</v>
      </c>
      <c r="S654" s="182">
        <f t="shared" si="97"/>
        <v>4.58</v>
      </c>
      <c r="T654" s="182">
        <f t="shared" si="98"/>
        <v>-8.0000000000000071E-2</v>
      </c>
      <c r="AF654" s="183"/>
      <c r="AI654" s="3"/>
    </row>
    <row r="655" spans="1:35" x14ac:dyDescent="0.2">
      <c r="A655" s="7">
        <f t="shared" si="90"/>
        <v>42887</v>
      </c>
      <c r="B655" s="7">
        <f t="shared" si="92"/>
        <v>42917</v>
      </c>
      <c r="C655" s="7">
        <v>42947</v>
      </c>
      <c r="D655">
        <v>3.05</v>
      </c>
      <c r="E655">
        <v>1.8</v>
      </c>
      <c r="F655">
        <v>3.4</v>
      </c>
      <c r="G655">
        <v>2.6</v>
      </c>
      <c r="H655" s="4">
        <f t="shared" si="93"/>
        <v>7</v>
      </c>
      <c r="I655" s="4"/>
      <c r="J655" s="4">
        <f t="shared" si="94"/>
        <v>3.95</v>
      </c>
      <c r="K655" s="15" t="e">
        <f>NA()</f>
        <v>#N/A</v>
      </c>
      <c r="L655" s="4">
        <f t="shared" si="91"/>
        <v>3.95</v>
      </c>
      <c r="M655" s="4">
        <f t="shared" si="95"/>
        <v>3.05</v>
      </c>
      <c r="N655" s="4"/>
      <c r="P655" s="184">
        <f t="shared" si="96"/>
        <v>40179</v>
      </c>
      <c r="Q655" s="184">
        <v>40197</v>
      </c>
      <c r="R655" s="182">
        <v>4.5</v>
      </c>
      <c r="S655" s="182">
        <f t="shared" si="97"/>
        <v>4.58</v>
      </c>
      <c r="T655" s="182">
        <f t="shared" si="98"/>
        <v>-8.0000000000000071E-2</v>
      </c>
      <c r="AF655" s="183"/>
      <c r="AI655" s="3"/>
    </row>
    <row r="656" spans="1:35" x14ac:dyDescent="0.2">
      <c r="A656" s="7">
        <f t="shared" si="90"/>
        <v>42917</v>
      </c>
      <c r="B656" s="7">
        <f t="shared" si="92"/>
        <v>42948</v>
      </c>
      <c r="C656" s="7">
        <v>42948</v>
      </c>
      <c r="D656">
        <v>3.11</v>
      </c>
      <c r="E656">
        <v>1.8</v>
      </c>
      <c r="F656">
        <v>3.4</v>
      </c>
      <c r="G656">
        <v>2.6</v>
      </c>
      <c r="H656" s="4">
        <f t="shared" si="93"/>
        <v>7</v>
      </c>
      <c r="I656" s="4"/>
      <c r="J656" s="4">
        <f t="shared" si="94"/>
        <v>3.89</v>
      </c>
      <c r="K656" s="15" t="e">
        <f>NA()</f>
        <v>#N/A</v>
      </c>
      <c r="L656" s="4">
        <f t="shared" si="91"/>
        <v>3.89</v>
      </c>
      <c r="M656" s="4">
        <f t="shared" si="95"/>
        <v>3.11</v>
      </c>
      <c r="N656" s="4"/>
      <c r="P656" s="184">
        <f t="shared" si="96"/>
        <v>40179</v>
      </c>
      <c r="Q656" s="184">
        <v>40198</v>
      </c>
      <c r="R656" s="182">
        <v>4.5</v>
      </c>
      <c r="S656" s="182">
        <f t="shared" si="97"/>
        <v>4.58</v>
      </c>
      <c r="T656" s="182">
        <f t="shared" si="98"/>
        <v>-8.0000000000000071E-2</v>
      </c>
      <c r="AF656" s="183"/>
      <c r="AI656" s="3"/>
    </row>
    <row r="657" spans="1:35" x14ac:dyDescent="0.2">
      <c r="A657" s="7">
        <f t="shared" si="90"/>
        <v>42917</v>
      </c>
      <c r="B657" s="7">
        <f t="shared" si="92"/>
        <v>42948</v>
      </c>
      <c r="C657" s="7">
        <v>42949</v>
      </c>
      <c r="D657">
        <v>3.11</v>
      </c>
      <c r="E657">
        <v>1.8</v>
      </c>
      <c r="F657">
        <v>3.4</v>
      </c>
      <c r="G657">
        <v>2.6</v>
      </c>
      <c r="H657" s="4">
        <f t="shared" si="93"/>
        <v>7</v>
      </c>
      <c r="I657" s="4"/>
      <c r="J657" s="4">
        <f t="shared" si="94"/>
        <v>3.89</v>
      </c>
      <c r="K657" s="15" t="e">
        <f>NA()</f>
        <v>#N/A</v>
      </c>
      <c r="L657" s="4">
        <f t="shared" si="91"/>
        <v>3.89</v>
      </c>
      <c r="M657" s="4">
        <f t="shared" si="95"/>
        <v>3.11</v>
      </c>
      <c r="N657" s="4"/>
      <c r="P657" s="184">
        <f t="shared" si="96"/>
        <v>40179</v>
      </c>
      <c r="Q657" s="184">
        <v>40199</v>
      </c>
      <c r="R657" s="182">
        <v>4.5</v>
      </c>
      <c r="S657" s="182">
        <f t="shared" si="97"/>
        <v>4.58</v>
      </c>
      <c r="T657" s="182">
        <f t="shared" si="98"/>
        <v>-8.0000000000000071E-2</v>
      </c>
      <c r="AF657" s="183"/>
      <c r="AI657" s="3"/>
    </row>
    <row r="658" spans="1:35" x14ac:dyDescent="0.2">
      <c r="A658" s="7">
        <f t="shared" si="90"/>
        <v>42917</v>
      </c>
      <c r="B658" s="7">
        <f t="shared" si="92"/>
        <v>42948</v>
      </c>
      <c r="C658" s="7">
        <v>42950</v>
      </c>
      <c r="D658">
        <v>3.11</v>
      </c>
      <c r="E658">
        <v>1.8</v>
      </c>
      <c r="F658">
        <v>3.4</v>
      </c>
      <c r="G658">
        <v>2.6</v>
      </c>
      <c r="H658" s="4">
        <f t="shared" si="93"/>
        <v>7</v>
      </c>
      <c r="I658" s="4"/>
      <c r="J658" s="4">
        <f t="shared" si="94"/>
        <v>3.89</v>
      </c>
      <c r="K658" s="15" t="e">
        <f>NA()</f>
        <v>#N/A</v>
      </c>
      <c r="L658" s="4">
        <f t="shared" si="91"/>
        <v>3.89</v>
      </c>
      <c r="M658" s="4">
        <f t="shared" si="95"/>
        <v>3.11</v>
      </c>
      <c r="N658" s="4"/>
      <c r="P658" s="184">
        <f t="shared" si="96"/>
        <v>40179</v>
      </c>
      <c r="Q658" s="184">
        <v>40200</v>
      </c>
      <c r="R658" s="182">
        <v>4.5</v>
      </c>
      <c r="S658" s="182">
        <f t="shared" si="97"/>
        <v>4.58</v>
      </c>
      <c r="T658" s="182">
        <f t="shared" si="98"/>
        <v>-8.0000000000000071E-2</v>
      </c>
      <c r="AF658" s="183"/>
      <c r="AI658" s="3"/>
    </row>
    <row r="659" spans="1:35" x14ac:dyDescent="0.2">
      <c r="A659" s="7">
        <f t="shared" si="90"/>
        <v>42917</v>
      </c>
      <c r="B659" s="7">
        <f t="shared" si="92"/>
        <v>42948</v>
      </c>
      <c r="C659" s="7">
        <v>42951</v>
      </c>
      <c r="D659">
        <v>3.11</v>
      </c>
      <c r="E659">
        <v>1.8</v>
      </c>
      <c r="F659">
        <v>3.4</v>
      </c>
      <c r="G659">
        <v>2.6</v>
      </c>
      <c r="H659" s="4">
        <f t="shared" si="93"/>
        <v>7</v>
      </c>
      <c r="I659" s="4"/>
      <c r="J659" s="4">
        <f t="shared" si="94"/>
        <v>3.89</v>
      </c>
      <c r="K659" s="15" t="e">
        <f>NA()</f>
        <v>#N/A</v>
      </c>
      <c r="L659" s="4">
        <f t="shared" si="91"/>
        <v>3.89</v>
      </c>
      <c r="M659" s="4">
        <f t="shared" si="95"/>
        <v>3.11</v>
      </c>
      <c r="N659" s="4"/>
      <c r="P659" s="184">
        <f t="shared" si="96"/>
        <v>40179</v>
      </c>
      <c r="Q659" s="184">
        <v>40201</v>
      </c>
      <c r="R659" s="182">
        <v>4.5</v>
      </c>
      <c r="S659" s="182">
        <f t="shared" si="97"/>
        <v>4.58</v>
      </c>
      <c r="T659" s="182">
        <f t="shared" si="98"/>
        <v>-8.0000000000000071E-2</v>
      </c>
      <c r="AF659" s="183"/>
      <c r="AI659" s="3"/>
    </row>
    <row r="660" spans="1:35" x14ac:dyDescent="0.2">
      <c r="A660" s="7">
        <f t="shared" si="90"/>
        <v>42917</v>
      </c>
      <c r="B660" s="7">
        <f t="shared" si="92"/>
        <v>42948</v>
      </c>
      <c r="C660" s="7">
        <v>42954</v>
      </c>
      <c r="D660">
        <v>3.11</v>
      </c>
      <c r="E660">
        <v>1.8</v>
      </c>
      <c r="F660">
        <v>3.4</v>
      </c>
      <c r="G660">
        <v>2.6</v>
      </c>
      <c r="H660" s="4">
        <f t="shared" si="93"/>
        <v>7</v>
      </c>
      <c r="I660" s="4"/>
      <c r="J660" s="4">
        <f t="shared" si="94"/>
        <v>3.89</v>
      </c>
      <c r="K660" s="15" t="e">
        <f>NA()</f>
        <v>#N/A</v>
      </c>
      <c r="L660" s="4">
        <f t="shared" si="91"/>
        <v>3.89</v>
      </c>
      <c r="M660" s="4">
        <f t="shared" si="95"/>
        <v>3.11</v>
      </c>
      <c r="N660" s="4"/>
      <c r="P660" s="184">
        <f t="shared" si="96"/>
        <v>40179</v>
      </c>
      <c r="Q660" s="184">
        <v>40202</v>
      </c>
      <c r="R660" s="182">
        <v>4.5</v>
      </c>
      <c r="S660" s="182">
        <f t="shared" si="97"/>
        <v>4.58</v>
      </c>
      <c r="T660" s="182">
        <f t="shared" si="98"/>
        <v>-8.0000000000000071E-2</v>
      </c>
      <c r="AF660" s="183"/>
      <c r="AI660" s="3"/>
    </row>
    <row r="661" spans="1:35" x14ac:dyDescent="0.2">
      <c r="A661" s="7">
        <f t="shared" si="90"/>
        <v>42917</v>
      </c>
      <c r="B661" s="7">
        <f t="shared" si="92"/>
        <v>42948</v>
      </c>
      <c r="C661" s="7">
        <v>42955</v>
      </c>
      <c r="D661">
        <v>3.11</v>
      </c>
      <c r="E661">
        <v>1.8</v>
      </c>
      <c r="F661">
        <v>3.4</v>
      </c>
      <c r="G661">
        <v>2.6</v>
      </c>
      <c r="H661" s="4">
        <f t="shared" si="93"/>
        <v>7</v>
      </c>
      <c r="I661" s="4"/>
      <c r="J661" s="4">
        <f t="shared" si="94"/>
        <v>3.89</v>
      </c>
      <c r="K661" s="15" t="e">
        <f>NA()</f>
        <v>#N/A</v>
      </c>
      <c r="L661" s="4">
        <f t="shared" si="91"/>
        <v>3.89</v>
      </c>
      <c r="M661" s="4">
        <f t="shared" si="95"/>
        <v>3.11</v>
      </c>
      <c r="N661" s="4"/>
      <c r="P661" s="184">
        <f t="shared" si="96"/>
        <v>40179</v>
      </c>
      <c r="Q661" s="184">
        <v>40203</v>
      </c>
      <c r="R661" s="182">
        <v>4.5</v>
      </c>
      <c r="S661" s="182">
        <f t="shared" si="97"/>
        <v>4.58</v>
      </c>
      <c r="T661" s="182">
        <f t="shared" si="98"/>
        <v>-8.0000000000000071E-2</v>
      </c>
      <c r="AF661" s="183"/>
      <c r="AI661" s="3"/>
    </row>
    <row r="662" spans="1:35" x14ac:dyDescent="0.2">
      <c r="A662" s="7">
        <f t="shared" si="90"/>
        <v>42917</v>
      </c>
      <c r="B662" s="7">
        <f t="shared" si="92"/>
        <v>42948</v>
      </c>
      <c r="C662" s="7">
        <v>42956</v>
      </c>
      <c r="D662">
        <v>3.11</v>
      </c>
      <c r="E662">
        <v>1.8</v>
      </c>
      <c r="F662">
        <v>3.4</v>
      </c>
      <c r="G662">
        <v>2.6</v>
      </c>
      <c r="H662" s="4">
        <f t="shared" si="93"/>
        <v>7</v>
      </c>
      <c r="I662" s="4"/>
      <c r="J662" s="4">
        <f t="shared" si="94"/>
        <v>3.89</v>
      </c>
      <c r="K662" s="15" t="e">
        <f>NA()</f>
        <v>#N/A</v>
      </c>
      <c r="L662" s="4">
        <f t="shared" si="91"/>
        <v>3.89</v>
      </c>
      <c r="M662" s="4">
        <f t="shared" si="95"/>
        <v>3.11</v>
      </c>
      <c r="N662" s="4"/>
      <c r="P662" s="184">
        <f t="shared" si="96"/>
        <v>40179</v>
      </c>
      <c r="Q662" s="184">
        <v>40204</v>
      </c>
      <c r="R662" s="182">
        <v>4.5</v>
      </c>
      <c r="S662" s="182">
        <f t="shared" si="97"/>
        <v>4.58</v>
      </c>
      <c r="T662" s="182">
        <f t="shared" si="98"/>
        <v>-8.0000000000000071E-2</v>
      </c>
      <c r="AF662" s="183"/>
      <c r="AI662" s="3"/>
    </row>
    <row r="663" spans="1:35" x14ac:dyDescent="0.2">
      <c r="A663" s="7">
        <f t="shared" si="90"/>
        <v>42917</v>
      </c>
      <c r="B663" s="7">
        <f t="shared" si="92"/>
        <v>42948</v>
      </c>
      <c r="C663" s="7">
        <v>42957</v>
      </c>
      <c r="D663">
        <v>3.11</v>
      </c>
      <c r="E663">
        <v>1.8</v>
      </c>
      <c r="F663">
        <v>3.4</v>
      </c>
      <c r="G663">
        <v>2.6</v>
      </c>
      <c r="H663" s="4">
        <f t="shared" si="93"/>
        <v>7</v>
      </c>
      <c r="I663" s="4"/>
      <c r="J663" s="4">
        <f t="shared" si="94"/>
        <v>3.89</v>
      </c>
      <c r="K663" s="15" t="e">
        <f>NA()</f>
        <v>#N/A</v>
      </c>
      <c r="L663" s="4">
        <f t="shared" si="91"/>
        <v>3.89</v>
      </c>
      <c r="M663" s="4">
        <f t="shared" si="95"/>
        <v>3.11</v>
      </c>
      <c r="N663" s="4"/>
      <c r="P663" s="184">
        <f t="shared" si="96"/>
        <v>40179</v>
      </c>
      <c r="Q663" s="184">
        <v>40205</v>
      </c>
      <c r="R663" s="182">
        <v>4.5</v>
      </c>
      <c r="S663" s="182">
        <f t="shared" si="97"/>
        <v>4.58</v>
      </c>
      <c r="T663" s="182">
        <f t="shared" si="98"/>
        <v>-8.0000000000000071E-2</v>
      </c>
      <c r="AF663" s="183"/>
      <c r="AI663" s="3"/>
    </row>
    <row r="664" spans="1:35" x14ac:dyDescent="0.2">
      <c r="A664" s="7">
        <f t="shared" si="90"/>
        <v>42917</v>
      </c>
      <c r="B664" s="7">
        <f t="shared" si="92"/>
        <v>42948</v>
      </c>
      <c r="C664" s="7">
        <v>42958</v>
      </c>
      <c r="D664">
        <v>3.11</v>
      </c>
      <c r="E664">
        <v>1.8</v>
      </c>
      <c r="F664">
        <v>3.4</v>
      </c>
      <c r="G664">
        <v>2.6</v>
      </c>
      <c r="H664" s="4">
        <f t="shared" si="93"/>
        <v>7</v>
      </c>
      <c r="I664" s="4"/>
      <c r="J664" s="4">
        <f t="shared" si="94"/>
        <v>3.89</v>
      </c>
      <c r="K664" s="15" t="e">
        <f>NA()</f>
        <v>#N/A</v>
      </c>
      <c r="L664" s="4">
        <f t="shared" si="91"/>
        <v>3.89</v>
      </c>
      <c r="M664" s="4">
        <f t="shared" si="95"/>
        <v>3.11</v>
      </c>
      <c r="N664" s="4"/>
      <c r="P664" s="184">
        <f t="shared" si="96"/>
        <v>40179</v>
      </c>
      <c r="Q664" s="184">
        <v>40206</v>
      </c>
      <c r="R664" s="182">
        <v>4.5</v>
      </c>
      <c r="S664" s="182">
        <f t="shared" si="97"/>
        <v>4.58</v>
      </c>
      <c r="T664" s="182">
        <f t="shared" si="98"/>
        <v>-8.0000000000000071E-2</v>
      </c>
      <c r="AF664" s="183"/>
      <c r="AI664" s="3"/>
    </row>
    <row r="665" spans="1:35" x14ac:dyDescent="0.2">
      <c r="A665" s="7">
        <f t="shared" si="90"/>
        <v>42917</v>
      </c>
      <c r="B665" s="7">
        <f t="shared" si="92"/>
        <v>42948</v>
      </c>
      <c r="C665" s="7">
        <v>42961</v>
      </c>
      <c r="D665">
        <v>3.11</v>
      </c>
      <c r="E665">
        <v>1.8</v>
      </c>
      <c r="F665">
        <v>3.4</v>
      </c>
      <c r="G665">
        <v>2.6</v>
      </c>
      <c r="H665" s="4">
        <f t="shared" si="93"/>
        <v>7</v>
      </c>
      <c r="I665" s="4"/>
      <c r="J665" s="4">
        <f t="shared" si="94"/>
        <v>3.89</v>
      </c>
      <c r="K665" s="15" t="e">
        <f>NA()</f>
        <v>#N/A</v>
      </c>
      <c r="L665" s="4">
        <f t="shared" si="91"/>
        <v>3.89</v>
      </c>
      <c r="M665" s="4">
        <f t="shared" si="95"/>
        <v>3.11</v>
      </c>
      <c r="N665" s="4"/>
      <c r="P665" s="184">
        <f t="shared" si="96"/>
        <v>40179</v>
      </c>
      <c r="Q665" s="184">
        <v>40207</v>
      </c>
      <c r="R665" s="182">
        <v>4.5</v>
      </c>
      <c r="S665" s="182">
        <f t="shared" si="97"/>
        <v>4.58</v>
      </c>
      <c r="T665" s="182">
        <f t="shared" si="98"/>
        <v>-8.0000000000000071E-2</v>
      </c>
      <c r="AF665" s="183"/>
      <c r="AI665" s="3"/>
    </row>
    <row r="666" spans="1:35" x14ac:dyDescent="0.2">
      <c r="A666" s="7">
        <f t="shared" si="90"/>
        <v>42917</v>
      </c>
      <c r="B666" s="7">
        <f t="shared" si="92"/>
        <v>42948</v>
      </c>
      <c r="C666" s="7">
        <v>42962</v>
      </c>
      <c r="D666">
        <v>3.11</v>
      </c>
      <c r="E666">
        <v>1.8</v>
      </c>
      <c r="F666">
        <v>3.4</v>
      </c>
      <c r="G666">
        <v>2.6</v>
      </c>
      <c r="H666" s="4">
        <f t="shared" si="93"/>
        <v>7</v>
      </c>
      <c r="I666" s="4"/>
      <c r="J666" s="4">
        <f t="shared" si="94"/>
        <v>3.89</v>
      </c>
      <c r="K666" s="15" t="e">
        <f>NA()</f>
        <v>#N/A</v>
      </c>
      <c r="L666" s="4">
        <f t="shared" si="91"/>
        <v>3.89</v>
      </c>
      <c r="M666" s="4">
        <f t="shared" si="95"/>
        <v>3.11</v>
      </c>
      <c r="N666" s="4"/>
      <c r="P666" s="184">
        <f t="shared" si="96"/>
        <v>40179</v>
      </c>
      <c r="Q666" s="184">
        <v>40208</v>
      </c>
      <c r="R666" s="182">
        <v>4.5</v>
      </c>
      <c r="S666" s="182">
        <f t="shared" si="97"/>
        <v>4.58</v>
      </c>
      <c r="T666" s="182">
        <f t="shared" si="98"/>
        <v>-8.0000000000000071E-2</v>
      </c>
      <c r="AF666" s="183"/>
      <c r="AI666" s="3"/>
    </row>
    <row r="667" spans="1:35" x14ac:dyDescent="0.2">
      <c r="A667" s="7">
        <f t="shared" si="90"/>
        <v>42917</v>
      </c>
      <c r="B667" s="7">
        <f t="shared" si="92"/>
        <v>42948</v>
      </c>
      <c r="C667" s="7">
        <v>42963</v>
      </c>
      <c r="D667">
        <v>3.11</v>
      </c>
      <c r="E667">
        <v>1.8</v>
      </c>
      <c r="F667">
        <v>3.4</v>
      </c>
      <c r="G667">
        <v>2.6</v>
      </c>
      <c r="H667" s="4">
        <f t="shared" si="93"/>
        <v>7</v>
      </c>
      <c r="I667" s="4"/>
      <c r="J667" s="4">
        <f t="shared" si="94"/>
        <v>3.89</v>
      </c>
      <c r="K667" s="15" t="e">
        <f>NA()</f>
        <v>#N/A</v>
      </c>
      <c r="L667" s="4">
        <f t="shared" si="91"/>
        <v>3.89</v>
      </c>
      <c r="M667" s="4">
        <f t="shared" si="95"/>
        <v>3.11</v>
      </c>
      <c r="N667" s="4"/>
      <c r="P667" s="184">
        <f t="shared" si="96"/>
        <v>40179</v>
      </c>
      <c r="Q667" s="184">
        <v>40209</v>
      </c>
      <c r="R667" s="182">
        <v>4.5</v>
      </c>
      <c r="S667" s="182">
        <f t="shared" si="97"/>
        <v>4.58</v>
      </c>
      <c r="T667" s="182">
        <f t="shared" si="98"/>
        <v>-8.0000000000000071E-2</v>
      </c>
      <c r="AF667" s="183"/>
      <c r="AI667" s="3"/>
    </row>
    <row r="668" spans="1:35" x14ac:dyDescent="0.2">
      <c r="A668" s="7">
        <f t="shared" si="90"/>
        <v>42917</v>
      </c>
      <c r="B668" s="7">
        <f t="shared" si="92"/>
        <v>42948</v>
      </c>
      <c r="C668" s="7">
        <v>42964</v>
      </c>
      <c r="D668">
        <v>3.11</v>
      </c>
      <c r="E668">
        <v>1.8</v>
      </c>
      <c r="F668">
        <v>3.4</v>
      </c>
      <c r="G668">
        <v>2.6</v>
      </c>
      <c r="H668" s="4">
        <f t="shared" si="93"/>
        <v>7</v>
      </c>
      <c r="I668" s="4"/>
      <c r="J668" s="4">
        <f t="shared" si="94"/>
        <v>3.89</v>
      </c>
      <c r="K668" s="15" t="e">
        <f>NA()</f>
        <v>#N/A</v>
      </c>
      <c r="L668" s="4">
        <f t="shared" si="91"/>
        <v>3.89</v>
      </c>
      <c r="M668" s="4">
        <f t="shared" si="95"/>
        <v>3.11</v>
      </c>
      <c r="N668" s="4"/>
      <c r="P668" s="184">
        <f t="shared" si="96"/>
        <v>40210</v>
      </c>
      <c r="Q668" s="184">
        <v>40210</v>
      </c>
      <c r="R668" s="182">
        <v>4.5</v>
      </c>
      <c r="S668" s="182">
        <f t="shared" si="97"/>
        <v>4.41</v>
      </c>
      <c r="T668" s="182">
        <f t="shared" si="98"/>
        <v>8.9999999999999858E-2</v>
      </c>
      <c r="AF668" s="183"/>
      <c r="AI668" s="3"/>
    </row>
    <row r="669" spans="1:35" x14ac:dyDescent="0.2">
      <c r="A669" s="7">
        <f t="shared" si="90"/>
        <v>42917</v>
      </c>
      <c r="B669" s="7">
        <f t="shared" si="92"/>
        <v>42948</v>
      </c>
      <c r="C669" s="7">
        <v>42965</v>
      </c>
      <c r="D669">
        <v>3.11</v>
      </c>
      <c r="E669">
        <v>1.8</v>
      </c>
      <c r="F669">
        <v>3.4</v>
      </c>
      <c r="G669">
        <v>2.6</v>
      </c>
      <c r="H669" s="4">
        <f t="shared" si="93"/>
        <v>7</v>
      </c>
      <c r="I669" s="4"/>
      <c r="J669" s="4">
        <f t="shared" si="94"/>
        <v>3.89</v>
      </c>
      <c r="K669" s="15" t="e">
        <f>NA()</f>
        <v>#N/A</v>
      </c>
      <c r="L669" s="4">
        <f t="shared" si="91"/>
        <v>3.89</v>
      </c>
      <c r="M669" s="4">
        <f t="shared" si="95"/>
        <v>3.11</v>
      </c>
      <c r="N669" s="4"/>
      <c r="P669" s="184">
        <f t="shared" si="96"/>
        <v>40210</v>
      </c>
      <c r="Q669" s="184">
        <v>40211</v>
      </c>
      <c r="R669" s="182">
        <v>4.5</v>
      </c>
      <c r="S669" s="182">
        <f t="shared" si="97"/>
        <v>4.41</v>
      </c>
      <c r="T669" s="182">
        <f t="shared" si="98"/>
        <v>8.9999999999999858E-2</v>
      </c>
      <c r="AF669" s="183"/>
      <c r="AI669" s="3"/>
    </row>
    <row r="670" spans="1:35" x14ac:dyDescent="0.2">
      <c r="A670" s="7">
        <f t="shared" si="90"/>
        <v>42917</v>
      </c>
      <c r="B670" s="7">
        <f t="shared" si="92"/>
        <v>42948</v>
      </c>
      <c r="C670" s="7">
        <v>42968</v>
      </c>
      <c r="D670">
        <v>3.11</v>
      </c>
      <c r="E670">
        <v>1.8</v>
      </c>
      <c r="F670">
        <v>3.4</v>
      </c>
      <c r="G670">
        <v>2.6</v>
      </c>
      <c r="H670" s="4">
        <f t="shared" si="93"/>
        <v>7</v>
      </c>
      <c r="I670" s="4"/>
      <c r="J670" s="4">
        <f t="shared" si="94"/>
        <v>3.89</v>
      </c>
      <c r="K670" s="15" t="e">
        <f>NA()</f>
        <v>#N/A</v>
      </c>
      <c r="L670" s="4">
        <f t="shared" si="91"/>
        <v>3.89</v>
      </c>
      <c r="M670" s="4">
        <f t="shared" si="95"/>
        <v>3.11</v>
      </c>
      <c r="N670" s="4"/>
      <c r="P670" s="184">
        <f t="shared" si="96"/>
        <v>40210</v>
      </c>
      <c r="Q670" s="184">
        <v>40212</v>
      </c>
      <c r="R670" s="182">
        <v>4.5</v>
      </c>
      <c r="S670" s="182">
        <f t="shared" si="97"/>
        <v>4.41</v>
      </c>
      <c r="T670" s="182">
        <f t="shared" si="98"/>
        <v>8.9999999999999858E-2</v>
      </c>
      <c r="AF670" s="183"/>
      <c r="AI670" s="3"/>
    </row>
    <row r="671" spans="1:35" x14ac:dyDescent="0.2">
      <c r="A671" s="7">
        <f t="shared" si="90"/>
        <v>42917</v>
      </c>
      <c r="B671" s="7">
        <f t="shared" si="92"/>
        <v>42948</v>
      </c>
      <c r="C671" s="7">
        <v>42969</v>
      </c>
      <c r="D671">
        <v>3.11</v>
      </c>
      <c r="E671">
        <v>1.8</v>
      </c>
      <c r="F671">
        <v>3.4</v>
      </c>
      <c r="G671">
        <v>2.6</v>
      </c>
      <c r="H671" s="4">
        <f t="shared" si="93"/>
        <v>7</v>
      </c>
      <c r="I671" s="4"/>
      <c r="J671" s="4">
        <f t="shared" si="94"/>
        <v>3.89</v>
      </c>
      <c r="K671" s="15" t="e">
        <f>NA()</f>
        <v>#N/A</v>
      </c>
      <c r="L671" s="4">
        <f t="shared" si="91"/>
        <v>3.89</v>
      </c>
      <c r="M671" s="4">
        <f t="shared" si="95"/>
        <v>3.11</v>
      </c>
      <c r="N671" s="4"/>
      <c r="P671" s="184">
        <f t="shared" si="96"/>
        <v>40210</v>
      </c>
      <c r="Q671" s="184">
        <v>40213</v>
      </c>
      <c r="R671" s="182">
        <v>4.5</v>
      </c>
      <c r="S671" s="182">
        <f t="shared" si="97"/>
        <v>4.41</v>
      </c>
      <c r="T671" s="182">
        <f t="shared" si="98"/>
        <v>8.9999999999999858E-2</v>
      </c>
      <c r="AF671" s="183"/>
      <c r="AI671" s="3"/>
    </row>
    <row r="672" spans="1:35" x14ac:dyDescent="0.2">
      <c r="A672" s="7">
        <f t="shared" si="90"/>
        <v>42917</v>
      </c>
      <c r="B672" s="7">
        <f t="shared" si="92"/>
        <v>42948</v>
      </c>
      <c r="C672" s="7">
        <v>42970</v>
      </c>
      <c r="D672">
        <v>3.11</v>
      </c>
      <c r="E672">
        <v>1.8</v>
      </c>
      <c r="F672">
        <v>3.4</v>
      </c>
      <c r="G672">
        <v>2.6</v>
      </c>
      <c r="H672" s="4">
        <f t="shared" si="93"/>
        <v>7</v>
      </c>
      <c r="I672" s="4"/>
      <c r="J672" s="4">
        <f t="shared" si="94"/>
        <v>3.89</v>
      </c>
      <c r="K672" s="15" t="e">
        <f>NA()</f>
        <v>#N/A</v>
      </c>
      <c r="L672" s="4">
        <f t="shared" si="91"/>
        <v>3.89</v>
      </c>
      <c r="M672" s="4">
        <f t="shared" si="95"/>
        <v>3.11</v>
      </c>
      <c r="N672" s="4"/>
      <c r="P672" s="184">
        <f t="shared" si="96"/>
        <v>40210</v>
      </c>
      <c r="Q672" s="184">
        <v>40214</v>
      </c>
      <c r="R672" s="182">
        <v>4.5</v>
      </c>
      <c r="S672" s="182">
        <f t="shared" si="97"/>
        <v>4.41</v>
      </c>
      <c r="T672" s="182">
        <f t="shared" si="98"/>
        <v>8.9999999999999858E-2</v>
      </c>
      <c r="AF672" s="183"/>
      <c r="AI672" s="3"/>
    </row>
    <row r="673" spans="1:35" x14ac:dyDescent="0.2">
      <c r="A673" s="7">
        <f t="shared" si="90"/>
        <v>42917</v>
      </c>
      <c r="B673" s="7">
        <f t="shared" si="92"/>
        <v>42948</v>
      </c>
      <c r="C673" s="7">
        <v>42971</v>
      </c>
      <c r="D673">
        <v>3.11</v>
      </c>
      <c r="E673">
        <v>1.8</v>
      </c>
      <c r="F673">
        <v>3.4</v>
      </c>
      <c r="G673">
        <v>2.6</v>
      </c>
      <c r="H673" s="4">
        <f t="shared" si="93"/>
        <v>7</v>
      </c>
      <c r="I673" s="4"/>
      <c r="J673" s="4">
        <f t="shared" si="94"/>
        <v>3.89</v>
      </c>
      <c r="K673" s="15" t="e">
        <f>NA()</f>
        <v>#N/A</v>
      </c>
      <c r="L673" s="4">
        <f t="shared" si="91"/>
        <v>3.89</v>
      </c>
      <c r="M673" s="4">
        <f t="shared" si="95"/>
        <v>3.11</v>
      </c>
      <c r="N673" s="4"/>
      <c r="P673" s="184">
        <f t="shared" si="96"/>
        <v>40210</v>
      </c>
      <c r="Q673" s="184">
        <v>40215</v>
      </c>
      <c r="R673" s="182">
        <v>4.5</v>
      </c>
      <c r="S673" s="182">
        <f t="shared" si="97"/>
        <v>4.41</v>
      </c>
      <c r="T673" s="182">
        <f t="shared" si="98"/>
        <v>8.9999999999999858E-2</v>
      </c>
      <c r="AF673" s="183"/>
      <c r="AI673" s="3"/>
    </row>
    <row r="674" spans="1:35" x14ac:dyDescent="0.2">
      <c r="A674" s="7">
        <f t="shared" si="90"/>
        <v>42917</v>
      </c>
      <c r="B674" s="7">
        <f t="shared" si="92"/>
        <v>42948</v>
      </c>
      <c r="C674" s="7">
        <v>42972</v>
      </c>
      <c r="D674">
        <v>3.11</v>
      </c>
      <c r="E674">
        <v>1.8</v>
      </c>
      <c r="F674">
        <v>3.4</v>
      </c>
      <c r="G674">
        <v>2.6</v>
      </c>
      <c r="H674" s="4">
        <f t="shared" si="93"/>
        <v>7</v>
      </c>
      <c r="I674" s="4"/>
      <c r="J674" s="4">
        <f t="shared" si="94"/>
        <v>3.89</v>
      </c>
      <c r="K674" s="15" t="e">
        <f>NA()</f>
        <v>#N/A</v>
      </c>
      <c r="L674" s="4">
        <f t="shared" si="91"/>
        <v>3.89</v>
      </c>
      <c r="M674" s="4">
        <f t="shared" si="95"/>
        <v>3.11</v>
      </c>
      <c r="N674" s="4"/>
      <c r="P674" s="184">
        <f t="shared" si="96"/>
        <v>40210</v>
      </c>
      <c r="Q674" s="184">
        <v>40216</v>
      </c>
      <c r="R674" s="182">
        <v>4.5</v>
      </c>
      <c r="S674" s="182">
        <f t="shared" si="97"/>
        <v>4.41</v>
      </c>
      <c r="T674" s="182">
        <f t="shared" si="98"/>
        <v>8.9999999999999858E-2</v>
      </c>
      <c r="AF674" s="183"/>
      <c r="AI674" s="3"/>
    </row>
    <row r="675" spans="1:35" x14ac:dyDescent="0.2">
      <c r="A675" s="7">
        <f t="shared" si="90"/>
        <v>42917</v>
      </c>
      <c r="B675" s="7">
        <f t="shared" si="92"/>
        <v>42948</v>
      </c>
      <c r="C675" s="7">
        <v>42975</v>
      </c>
      <c r="D675">
        <v>3.11</v>
      </c>
      <c r="E675">
        <v>1.8</v>
      </c>
      <c r="F675">
        <v>3.4</v>
      </c>
      <c r="G675">
        <v>2.6</v>
      </c>
      <c r="H675" s="4">
        <f t="shared" si="93"/>
        <v>7</v>
      </c>
      <c r="I675" s="4"/>
      <c r="J675" s="4">
        <f t="shared" si="94"/>
        <v>3.89</v>
      </c>
      <c r="K675" s="15" t="e">
        <f>NA()</f>
        <v>#N/A</v>
      </c>
      <c r="L675" s="4">
        <f t="shared" si="91"/>
        <v>3.89</v>
      </c>
      <c r="M675" s="4">
        <f t="shared" si="95"/>
        <v>3.11</v>
      </c>
      <c r="N675" s="4"/>
      <c r="P675" s="184">
        <f t="shared" si="96"/>
        <v>40210</v>
      </c>
      <c r="Q675" s="184">
        <v>40217</v>
      </c>
      <c r="R675" s="182">
        <v>4.5</v>
      </c>
      <c r="S675" s="182">
        <f t="shared" si="97"/>
        <v>4.41</v>
      </c>
      <c r="T675" s="182">
        <f t="shared" si="98"/>
        <v>8.9999999999999858E-2</v>
      </c>
      <c r="AF675" s="183"/>
      <c r="AI675" s="3"/>
    </row>
    <row r="676" spans="1:35" x14ac:dyDescent="0.2">
      <c r="A676" s="7">
        <f t="shared" si="90"/>
        <v>42917</v>
      </c>
      <c r="B676" s="7">
        <f t="shared" si="92"/>
        <v>42948</v>
      </c>
      <c r="C676" s="7">
        <v>42976</v>
      </c>
      <c r="D676">
        <v>3.11</v>
      </c>
      <c r="E676">
        <v>1.8</v>
      </c>
      <c r="F676">
        <v>3.4</v>
      </c>
      <c r="G676">
        <v>2.6</v>
      </c>
      <c r="H676" s="4">
        <f t="shared" si="93"/>
        <v>7</v>
      </c>
      <c r="I676" s="4"/>
      <c r="J676" s="4">
        <f t="shared" si="94"/>
        <v>3.89</v>
      </c>
      <c r="K676" s="15" t="e">
        <f>NA()</f>
        <v>#N/A</v>
      </c>
      <c r="L676" s="4">
        <f t="shared" si="91"/>
        <v>3.89</v>
      </c>
      <c r="M676" s="4">
        <f t="shared" si="95"/>
        <v>3.11</v>
      </c>
      <c r="N676" s="4"/>
      <c r="P676" s="184">
        <f t="shared" si="96"/>
        <v>40210</v>
      </c>
      <c r="Q676" s="184">
        <v>40218</v>
      </c>
      <c r="R676" s="182">
        <v>4.5</v>
      </c>
      <c r="S676" s="182">
        <f t="shared" si="97"/>
        <v>4.41</v>
      </c>
      <c r="T676" s="182">
        <f t="shared" si="98"/>
        <v>8.9999999999999858E-2</v>
      </c>
      <c r="AF676" s="183"/>
      <c r="AI676" s="3"/>
    </row>
    <row r="677" spans="1:35" x14ac:dyDescent="0.2">
      <c r="A677" s="7">
        <f t="shared" si="90"/>
        <v>42917</v>
      </c>
      <c r="B677" s="7">
        <f t="shared" si="92"/>
        <v>42948</v>
      </c>
      <c r="C677" s="7">
        <v>42977</v>
      </c>
      <c r="D677">
        <v>3.11</v>
      </c>
      <c r="E677">
        <v>1.8</v>
      </c>
      <c r="F677">
        <v>3.4</v>
      </c>
      <c r="G677">
        <v>2.6</v>
      </c>
      <c r="H677" s="4">
        <f t="shared" si="93"/>
        <v>7</v>
      </c>
      <c r="I677" s="4"/>
      <c r="J677" s="4">
        <f t="shared" si="94"/>
        <v>3.89</v>
      </c>
      <c r="K677" s="15" t="e">
        <f>NA()</f>
        <v>#N/A</v>
      </c>
      <c r="L677" s="4">
        <f t="shared" si="91"/>
        <v>3.89</v>
      </c>
      <c r="M677" s="4">
        <f t="shared" si="95"/>
        <v>3.11</v>
      </c>
      <c r="N677" s="4"/>
      <c r="P677" s="184">
        <f t="shared" si="96"/>
        <v>40210</v>
      </c>
      <c r="Q677" s="184">
        <v>40219</v>
      </c>
      <c r="R677" s="182">
        <v>4.5</v>
      </c>
      <c r="S677" s="182">
        <f t="shared" si="97"/>
        <v>4.41</v>
      </c>
      <c r="T677" s="182">
        <f t="shared" si="98"/>
        <v>8.9999999999999858E-2</v>
      </c>
      <c r="AF677" s="183"/>
      <c r="AI677" s="3"/>
    </row>
    <row r="678" spans="1:35" x14ac:dyDescent="0.2">
      <c r="A678" s="7">
        <f t="shared" si="90"/>
        <v>42917</v>
      </c>
      <c r="B678" s="7">
        <f t="shared" si="92"/>
        <v>42948</v>
      </c>
      <c r="C678" s="7">
        <v>42978</v>
      </c>
      <c r="D678">
        <v>3.11</v>
      </c>
      <c r="E678">
        <v>1.8</v>
      </c>
      <c r="F678">
        <v>3.4</v>
      </c>
      <c r="G678">
        <v>2.6</v>
      </c>
      <c r="H678" s="4">
        <f t="shared" si="93"/>
        <v>7</v>
      </c>
      <c r="I678" s="4"/>
      <c r="J678" s="4">
        <f t="shared" si="94"/>
        <v>3.89</v>
      </c>
      <c r="K678" s="15" t="e">
        <f>NA()</f>
        <v>#N/A</v>
      </c>
      <c r="L678" s="4">
        <f t="shared" si="91"/>
        <v>3.89</v>
      </c>
      <c r="M678" s="4">
        <f t="shared" si="95"/>
        <v>3.11</v>
      </c>
      <c r="N678" s="4"/>
      <c r="P678" s="184">
        <f t="shared" si="96"/>
        <v>40210</v>
      </c>
      <c r="Q678" s="184">
        <v>40220</v>
      </c>
      <c r="R678" s="182">
        <v>4.5</v>
      </c>
      <c r="S678" s="182">
        <f t="shared" si="97"/>
        <v>4.41</v>
      </c>
      <c r="T678" s="182">
        <f t="shared" si="98"/>
        <v>8.9999999999999858E-2</v>
      </c>
      <c r="AF678" s="183"/>
      <c r="AI678" s="3"/>
    </row>
    <row r="679" spans="1:35" x14ac:dyDescent="0.2">
      <c r="A679" s="7">
        <f t="shared" si="90"/>
        <v>42948</v>
      </c>
      <c r="B679" s="7">
        <f t="shared" si="92"/>
        <v>42979</v>
      </c>
      <c r="C679" s="7">
        <v>42979</v>
      </c>
      <c r="D679">
        <v>3.17</v>
      </c>
      <c r="E679">
        <v>1.8</v>
      </c>
      <c r="F679">
        <v>3.4</v>
      </c>
      <c r="G679">
        <v>2.6</v>
      </c>
      <c r="H679" s="4">
        <f t="shared" si="93"/>
        <v>7</v>
      </c>
      <c r="I679" s="4"/>
      <c r="J679" s="4">
        <f t="shared" si="94"/>
        <v>3.83</v>
      </c>
      <c r="K679" s="15" t="e">
        <f>NA()</f>
        <v>#N/A</v>
      </c>
      <c r="L679" s="4">
        <f t="shared" si="91"/>
        <v>3.83</v>
      </c>
      <c r="M679" s="4">
        <f t="shared" si="95"/>
        <v>3.17</v>
      </c>
      <c r="N679" s="4"/>
      <c r="P679" s="184">
        <f t="shared" si="96"/>
        <v>40210</v>
      </c>
      <c r="Q679" s="184">
        <v>40221</v>
      </c>
      <c r="R679" s="182">
        <v>4.5</v>
      </c>
      <c r="S679" s="182">
        <f t="shared" si="97"/>
        <v>4.41</v>
      </c>
      <c r="T679" s="182">
        <f t="shared" si="98"/>
        <v>8.9999999999999858E-2</v>
      </c>
      <c r="AF679" s="183"/>
      <c r="AI679" s="3"/>
    </row>
    <row r="680" spans="1:35" x14ac:dyDescent="0.2">
      <c r="A680" s="7">
        <f t="shared" si="90"/>
        <v>42948</v>
      </c>
      <c r="B680" s="7">
        <f t="shared" si="92"/>
        <v>42979</v>
      </c>
      <c r="C680" s="7">
        <v>42982</v>
      </c>
      <c r="D680">
        <v>3.17</v>
      </c>
      <c r="E680">
        <v>1.8</v>
      </c>
      <c r="F680">
        <v>3.4</v>
      </c>
      <c r="G680">
        <v>2.6</v>
      </c>
      <c r="H680" s="4">
        <f t="shared" si="93"/>
        <v>7</v>
      </c>
      <c r="I680" s="4"/>
      <c r="J680" s="4">
        <f t="shared" si="94"/>
        <v>3.83</v>
      </c>
      <c r="K680" s="15" t="e">
        <f>NA()</f>
        <v>#N/A</v>
      </c>
      <c r="L680" s="4">
        <f t="shared" si="91"/>
        <v>3.83</v>
      </c>
      <c r="M680" s="4">
        <f t="shared" si="95"/>
        <v>3.17</v>
      </c>
      <c r="N680" s="4"/>
      <c r="P680" s="184">
        <f t="shared" si="96"/>
        <v>40210</v>
      </c>
      <c r="Q680" s="184">
        <v>40222</v>
      </c>
      <c r="R680" s="182">
        <v>4.5</v>
      </c>
      <c r="S680" s="182">
        <f t="shared" si="97"/>
        <v>4.41</v>
      </c>
      <c r="T680" s="182">
        <f t="shared" si="98"/>
        <v>8.9999999999999858E-2</v>
      </c>
      <c r="AF680" s="183"/>
      <c r="AI680" s="3"/>
    </row>
    <row r="681" spans="1:35" x14ac:dyDescent="0.2">
      <c r="A681" s="7">
        <f t="shared" si="90"/>
        <v>42948</v>
      </c>
      <c r="B681" s="7">
        <f t="shared" si="92"/>
        <v>42979</v>
      </c>
      <c r="C681" s="7">
        <v>42983</v>
      </c>
      <c r="D681">
        <v>3.17</v>
      </c>
      <c r="E681">
        <v>1.8</v>
      </c>
      <c r="F681">
        <v>3.4</v>
      </c>
      <c r="G681">
        <v>2.6</v>
      </c>
      <c r="H681" s="4">
        <f t="shared" si="93"/>
        <v>7</v>
      </c>
      <c r="I681" s="4"/>
      <c r="J681" s="4">
        <f t="shared" si="94"/>
        <v>3.83</v>
      </c>
      <c r="K681" s="15" t="e">
        <f>NA()</f>
        <v>#N/A</v>
      </c>
      <c r="L681" s="4">
        <f t="shared" si="91"/>
        <v>3.83</v>
      </c>
      <c r="M681" s="4">
        <f t="shared" si="95"/>
        <v>3.17</v>
      </c>
      <c r="N681" s="4"/>
      <c r="P681" s="184">
        <f t="shared" si="96"/>
        <v>40210</v>
      </c>
      <c r="Q681" s="184">
        <v>40223</v>
      </c>
      <c r="R681" s="182">
        <v>4.5</v>
      </c>
      <c r="S681" s="182">
        <f t="shared" si="97"/>
        <v>4.41</v>
      </c>
      <c r="T681" s="182">
        <f t="shared" si="98"/>
        <v>8.9999999999999858E-2</v>
      </c>
      <c r="AF681" s="183"/>
      <c r="AI681" s="3"/>
    </row>
    <row r="682" spans="1:35" x14ac:dyDescent="0.2">
      <c r="A682" s="7">
        <f t="shared" si="90"/>
        <v>42948</v>
      </c>
      <c r="B682" s="7">
        <f t="shared" si="92"/>
        <v>42979</v>
      </c>
      <c r="C682" s="7">
        <v>42984</v>
      </c>
      <c r="D682">
        <v>3.17</v>
      </c>
      <c r="E682">
        <v>1.8</v>
      </c>
      <c r="F682">
        <v>3.4</v>
      </c>
      <c r="G682">
        <v>2.6</v>
      </c>
      <c r="H682" s="4">
        <f t="shared" si="93"/>
        <v>7</v>
      </c>
      <c r="I682" s="4"/>
      <c r="J682" s="4">
        <f t="shared" si="94"/>
        <v>3.83</v>
      </c>
      <c r="K682" s="15" t="e">
        <f>NA()</f>
        <v>#N/A</v>
      </c>
      <c r="L682" s="4">
        <f t="shared" si="91"/>
        <v>3.83</v>
      </c>
      <c r="M682" s="4">
        <f t="shared" si="95"/>
        <v>3.17</v>
      </c>
      <c r="N682" s="4"/>
      <c r="P682" s="184">
        <f t="shared" si="96"/>
        <v>40210</v>
      </c>
      <c r="Q682" s="184">
        <v>40224</v>
      </c>
      <c r="R682" s="182">
        <v>4.5</v>
      </c>
      <c r="S682" s="182">
        <f t="shared" si="97"/>
        <v>4.41</v>
      </c>
      <c r="T682" s="182">
        <f t="shared" si="98"/>
        <v>8.9999999999999858E-2</v>
      </c>
      <c r="AF682" s="183"/>
      <c r="AI682" s="3"/>
    </row>
    <row r="683" spans="1:35" x14ac:dyDescent="0.2">
      <c r="A683" s="7">
        <f t="shared" si="90"/>
        <v>42948</v>
      </c>
      <c r="B683" s="7">
        <f t="shared" si="92"/>
        <v>42979</v>
      </c>
      <c r="C683" s="7">
        <v>42985</v>
      </c>
      <c r="D683">
        <v>3.17</v>
      </c>
      <c r="E683">
        <v>1.8</v>
      </c>
      <c r="F683">
        <v>3.4</v>
      </c>
      <c r="G683">
        <v>2.6</v>
      </c>
      <c r="H683" s="4">
        <f t="shared" si="93"/>
        <v>7</v>
      </c>
      <c r="I683" s="4"/>
      <c r="J683" s="4">
        <f t="shared" si="94"/>
        <v>3.83</v>
      </c>
      <c r="K683" s="15" t="e">
        <f>NA()</f>
        <v>#N/A</v>
      </c>
      <c r="L683" s="4">
        <f t="shared" si="91"/>
        <v>3.83</v>
      </c>
      <c r="M683" s="4">
        <f t="shared" si="95"/>
        <v>3.17</v>
      </c>
      <c r="N683" s="4"/>
      <c r="P683" s="184">
        <f t="shared" si="96"/>
        <v>40210</v>
      </c>
      <c r="Q683" s="184">
        <v>40225</v>
      </c>
      <c r="R683" s="182">
        <v>4.5</v>
      </c>
      <c r="S683" s="182">
        <f t="shared" si="97"/>
        <v>4.41</v>
      </c>
      <c r="T683" s="182">
        <f t="shared" si="98"/>
        <v>8.9999999999999858E-2</v>
      </c>
      <c r="AF683" s="183"/>
      <c r="AI683" s="3"/>
    </row>
    <row r="684" spans="1:35" x14ac:dyDescent="0.2">
      <c r="A684" s="7">
        <f t="shared" si="90"/>
        <v>42948</v>
      </c>
      <c r="B684" s="7">
        <f t="shared" si="92"/>
        <v>42979</v>
      </c>
      <c r="C684" s="7">
        <v>42986</v>
      </c>
      <c r="D684">
        <v>3.17</v>
      </c>
      <c r="E684">
        <v>1.8</v>
      </c>
      <c r="F684">
        <v>3.4</v>
      </c>
      <c r="G684">
        <v>2.6</v>
      </c>
      <c r="H684" s="4">
        <f t="shared" si="93"/>
        <v>7</v>
      </c>
      <c r="I684" s="4"/>
      <c r="J684" s="4">
        <f t="shared" si="94"/>
        <v>3.83</v>
      </c>
      <c r="K684" s="15" t="e">
        <f>NA()</f>
        <v>#N/A</v>
      </c>
      <c r="L684" s="4">
        <f t="shared" si="91"/>
        <v>3.83</v>
      </c>
      <c r="M684" s="4">
        <f t="shared" si="95"/>
        <v>3.17</v>
      </c>
      <c r="N684" s="4"/>
      <c r="P684" s="184">
        <f t="shared" si="96"/>
        <v>40210</v>
      </c>
      <c r="Q684" s="184">
        <v>40226</v>
      </c>
      <c r="R684" s="182">
        <v>4.5</v>
      </c>
      <c r="S684" s="182">
        <f t="shared" si="97"/>
        <v>4.41</v>
      </c>
      <c r="T684" s="182">
        <f t="shared" si="98"/>
        <v>8.9999999999999858E-2</v>
      </c>
      <c r="AF684" s="183"/>
      <c r="AI684" s="3"/>
    </row>
    <row r="685" spans="1:35" x14ac:dyDescent="0.2">
      <c r="A685" s="7">
        <f t="shared" si="90"/>
        <v>42948</v>
      </c>
      <c r="B685" s="7">
        <f t="shared" si="92"/>
        <v>42979</v>
      </c>
      <c r="C685" s="7">
        <v>42989</v>
      </c>
      <c r="D685">
        <v>3.17</v>
      </c>
      <c r="E685">
        <v>1.8</v>
      </c>
      <c r="F685">
        <v>3.4</v>
      </c>
      <c r="G685">
        <v>2.6</v>
      </c>
      <c r="H685" s="4">
        <f t="shared" si="93"/>
        <v>7</v>
      </c>
      <c r="I685" s="4"/>
      <c r="J685" s="4">
        <f t="shared" si="94"/>
        <v>3.83</v>
      </c>
      <c r="K685" s="15" t="e">
        <f>NA()</f>
        <v>#N/A</v>
      </c>
      <c r="L685" s="4">
        <f t="shared" si="91"/>
        <v>3.83</v>
      </c>
      <c r="M685" s="4">
        <f t="shared" si="95"/>
        <v>3.17</v>
      </c>
      <c r="N685" s="4"/>
      <c r="P685" s="184">
        <f t="shared" si="96"/>
        <v>40210</v>
      </c>
      <c r="Q685" s="184">
        <v>40227</v>
      </c>
      <c r="R685" s="182">
        <v>4.5</v>
      </c>
      <c r="S685" s="182">
        <f t="shared" si="97"/>
        <v>4.41</v>
      </c>
      <c r="T685" s="182">
        <f t="shared" si="98"/>
        <v>8.9999999999999858E-2</v>
      </c>
      <c r="AF685" s="183"/>
      <c r="AI685" s="3"/>
    </row>
    <row r="686" spans="1:35" x14ac:dyDescent="0.2">
      <c r="A686" s="7">
        <f t="shared" si="90"/>
        <v>42948</v>
      </c>
      <c r="B686" s="7">
        <f t="shared" si="92"/>
        <v>42979</v>
      </c>
      <c r="C686" s="7">
        <v>42990</v>
      </c>
      <c r="D686">
        <v>3.17</v>
      </c>
      <c r="E686">
        <v>1.8</v>
      </c>
      <c r="F686">
        <v>3.4</v>
      </c>
      <c r="G686">
        <v>2.6</v>
      </c>
      <c r="H686" s="4">
        <f t="shared" si="93"/>
        <v>7</v>
      </c>
      <c r="I686" s="4"/>
      <c r="J686" s="4">
        <f t="shared" si="94"/>
        <v>3.83</v>
      </c>
      <c r="K686" s="15" t="e">
        <f>NA()</f>
        <v>#N/A</v>
      </c>
      <c r="L686" s="4">
        <f t="shared" si="91"/>
        <v>3.83</v>
      </c>
      <c r="M686" s="4">
        <f t="shared" si="95"/>
        <v>3.17</v>
      </c>
      <c r="N686" s="4"/>
      <c r="P686" s="184">
        <f t="shared" si="96"/>
        <v>40210</v>
      </c>
      <c r="Q686" s="184">
        <v>40228</v>
      </c>
      <c r="R686" s="182">
        <v>4.5</v>
      </c>
      <c r="S686" s="182">
        <f t="shared" si="97"/>
        <v>4.41</v>
      </c>
      <c r="T686" s="182">
        <f t="shared" si="98"/>
        <v>8.9999999999999858E-2</v>
      </c>
      <c r="AF686" s="183"/>
      <c r="AI686" s="3"/>
    </row>
    <row r="687" spans="1:35" x14ac:dyDescent="0.2">
      <c r="A687" s="7">
        <f t="shared" si="90"/>
        <v>42948</v>
      </c>
      <c r="B687" s="7">
        <f t="shared" si="92"/>
        <v>42979</v>
      </c>
      <c r="C687" s="7">
        <v>42991</v>
      </c>
      <c r="D687">
        <v>3.17</v>
      </c>
      <c r="E687">
        <v>1.8</v>
      </c>
      <c r="F687">
        <v>3.4</v>
      </c>
      <c r="G687">
        <v>2.6</v>
      </c>
      <c r="H687" s="4">
        <f t="shared" si="93"/>
        <v>7</v>
      </c>
      <c r="I687" s="4"/>
      <c r="J687" s="4">
        <f t="shared" si="94"/>
        <v>3.83</v>
      </c>
      <c r="K687" s="15" t="e">
        <f>NA()</f>
        <v>#N/A</v>
      </c>
      <c r="L687" s="4">
        <f t="shared" si="91"/>
        <v>3.83</v>
      </c>
      <c r="M687" s="4">
        <f t="shared" si="95"/>
        <v>3.17</v>
      </c>
      <c r="N687" s="4"/>
      <c r="P687" s="184">
        <f t="shared" si="96"/>
        <v>40210</v>
      </c>
      <c r="Q687" s="184">
        <v>40229</v>
      </c>
      <c r="R687" s="182">
        <v>4.5</v>
      </c>
      <c r="S687" s="182">
        <f t="shared" si="97"/>
        <v>4.41</v>
      </c>
      <c r="T687" s="182">
        <f t="shared" si="98"/>
        <v>8.9999999999999858E-2</v>
      </c>
      <c r="AF687" s="183"/>
      <c r="AI687" s="3"/>
    </row>
    <row r="688" spans="1:35" x14ac:dyDescent="0.2">
      <c r="A688" s="7">
        <f t="shared" si="90"/>
        <v>42948</v>
      </c>
      <c r="B688" s="7">
        <f t="shared" si="92"/>
        <v>42979</v>
      </c>
      <c r="C688" s="7">
        <v>42992</v>
      </c>
      <c r="D688">
        <v>3.17</v>
      </c>
      <c r="E688">
        <v>1.8</v>
      </c>
      <c r="F688">
        <v>3.4</v>
      </c>
      <c r="G688">
        <v>2.6</v>
      </c>
      <c r="H688" s="4">
        <f t="shared" si="93"/>
        <v>7</v>
      </c>
      <c r="I688" s="4"/>
      <c r="J688" s="4">
        <f t="shared" si="94"/>
        <v>3.83</v>
      </c>
      <c r="K688" s="15" t="e">
        <f>NA()</f>
        <v>#N/A</v>
      </c>
      <c r="L688" s="4">
        <f t="shared" si="91"/>
        <v>3.83</v>
      </c>
      <c r="M688" s="4">
        <f t="shared" si="95"/>
        <v>3.17</v>
      </c>
      <c r="N688" s="4"/>
      <c r="P688" s="184">
        <f t="shared" si="96"/>
        <v>40210</v>
      </c>
      <c r="Q688" s="184">
        <v>40230</v>
      </c>
      <c r="R688" s="182">
        <v>4.5</v>
      </c>
      <c r="S688" s="182">
        <f t="shared" si="97"/>
        <v>4.41</v>
      </c>
      <c r="T688" s="182">
        <f t="shared" si="98"/>
        <v>8.9999999999999858E-2</v>
      </c>
      <c r="AF688" s="183"/>
      <c r="AI688" s="3"/>
    </row>
    <row r="689" spans="1:35" x14ac:dyDescent="0.2">
      <c r="A689" s="7">
        <f t="shared" si="90"/>
        <v>42948</v>
      </c>
      <c r="B689" s="7">
        <f t="shared" si="92"/>
        <v>42979</v>
      </c>
      <c r="C689" s="7">
        <v>42993</v>
      </c>
      <c r="D689">
        <v>3.17</v>
      </c>
      <c r="E689">
        <v>1.8</v>
      </c>
      <c r="F689">
        <v>3.4</v>
      </c>
      <c r="G689">
        <v>2.6</v>
      </c>
      <c r="H689" s="4">
        <f t="shared" si="93"/>
        <v>7</v>
      </c>
      <c r="I689" s="4"/>
      <c r="J689" s="4">
        <f t="shared" si="94"/>
        <v>3.83</v>
      </c>
      <c r="K689" s="15" t="e">
        <f>NA()</f>
        <v>#N/A</v>
      </c>
      <c r="L689" s="4">
        <f t="shared" si="91"/>
        <v>3.83</v>
      </c>
      <c r="M689" s="4">
        <f t="shared" si="95"/>
        <v>3.17</v>
      </c>
      <c r="N689" s="4"/>
      <c r="P689" s="184">
        <f t="shared" si="96"/>
        <v>40210</v>
      </c>
      <c r="Q689" s="184">
        <v>40231</v>
      </c>
      <c r="R689" s="182">
        <v>4.5</v>
      </c>
      <c r="S689" s="182">
        <f t="shared" si="97"/>
        <v>4.41</v>
      </c>
      <c r="T689" s="182">
        <f t="shared" si="98"/>
        <v>8.9999999999999858E-2</v>
      </c>
      <c r="AF689" s="183"/>
      <c r="AI689" s="3"/>
    </row>
    <row r="690" spans="1:35" x14ac:dyDescent="0.2">
      <c r="A690" s="7">
        <f t="shared" si="90"/>
        <v>42948</v>
      </c>
      <c r="B690" s="7">
        <f t="shared" si="92"/>
        <v>42979</v>
      </c>
      <c r="C690" s="7">
        <v>42996</v>
      </c>
      <c r="D690">
        <v>3.17</v>
      </c>
      <c r="E690">
        <v>1.8</v>
      </c>
      <c r="F690">
        <v>3.4</v>
      </c>
      <c r="G690">
        <v>2.6</v>
      </c>
      <c r="H690" s="4">
        <f t="shared" si="93"/>
        <v>7</v>
      </c>
      <c r="I690" s="4"/>
      <c r="J690" s="4">
        <f t="shared" si="94"/>
        <v>3.83</v>
      </c>
      <c r="K690" s="15" t="e">
        <f>NA()</f>
        <v>#N/A</v>
      </c>
      <c r="L690" s="4">
        <f t="shared" si="91"/>
        <v>3.83</v>
      </c>
      <c r="M690" s="4">
        <f t="shared" si="95"/>
        <v>3.17</v>
      </c>
      <c r="N690" s="4"/>
      <c r="P690" s="184">
        <f t="shared" si="96"/>
        <v>40210</v>
      </c>
      <c r="Q690" s="184">
        <v>40232</v>
      </c>
      <c r="R690" s="182">
        <v>4.5</v>
      </c>
      <c r="S690" s="182">
        <f t="shared" si="97"/>
        <v>4.41</v>
      </c>
      <c r="T690" s="182">
        <f t="shared" si="98"/>
        <v>8.9999999999999858E-2</v>
      </c>
      <c r="AF690" s="183"/>
      <c r="AI690" s="3"/>
    </row>
    <row r="691" spans="1:35" x14ac:dyDescent="0.2">
      <c r="A691" s="7">
        <f t="shared" si="90"/>
        <v>42948</v>
      </c>
      <c r="B691" s="7">
        <f t="shared" si="92"/>
        <v>42979</v>
      </c>
      <c r="C691" s="7">
        <v>42997</v>
      </c>
      <c r="D691">
        <v>3.17</v>
      </c>
      <c r="E691">
        <v>1.8</v>
      </c>
      <c r="F691">
        <v>3.4</v>
      </c>
      <c r="G691">
        <v>2.6</v>
      </c>
      <c r="H691" s="4">
        <f t="shared" si="93"/>
        <v>7</v>
      </c>
      <c r="I691" s="4"/>
      <c r="J691" s="4">
        <f t="shared" si="94"/>
        <v>3.83</v>
      </c>
      <c r="K691" s="15" t="e">
        <f>NA()</f>
        <v>#N/A</v>
      </c>
      <c r="L691" s="4">
        <f t="shared" si="91"/>
        <v>3.83</v>
      </c>
      <c r="M691" s="4">
        <f t="shared" si="95"/>
        <v>3.17</v>
      </c>
      <c r="N691" s="4"/>
      <c r="P691" s="184">
        <f t="shared" si="96"/>
        <v>40210</v>
      </c>
      <c r="Q691" s="184">
        <v>40233</v>
      </c>
      <c r="R691" s="182">
        <v>4.5</v>
      </c>
      <c r="S691" s="182">
        <f t="shared" si="97"/>
        <v>4.41</v>
      </c>
      <c r="T691" s="182">
        <f t="shared" si="98"/>
        <v>8.9999999999999858E-2</v>
      </c>
      <c r="AF691" s="183"/>
      <c r="AI691" s="3"/>
    </row>
    <row r="692" spans="1:35" x14ac:dyDescent="0.2">
      <c r="A692" s="7">
        <f t="shared" si="90"/>
        <v>42948</v>
      </c>
      <c r="B692" s="7">
        <f t="shared" si="92"/>
        <v>42979</v>
      </c>
      <c r="C692" s="7">
        <v>42998</v>
      </c>
      <c r="D692">
        <v>3.17</v>
      </c>
      <c r="E692">
        <v>1.8</v>
      </c>
      <c r="F692">
        <v>3.4</v>
      </c>
      <c r="G692">
        <v>2.6</v>
      </c>
      <c r="H692" s="4">
        <f t="shared" si="93"/>
        <v>7</v>
      </c>
      <c r="I692" s="4"/>
      <c r="J692" s="4">
        <f t="shared" si="94"/>
        <v>3.83</v>
      </c>
      <c r="K692" s="15" t="e">
        <f>NA()</f>
        <v>#N/A</v>
      </c>
      <c r="L692" s="4">
        <f t="shared" si="91"/>
        <v>3.83</v>
      </c>
      <c r="M692" s="4">
        <f t="shared" si="95"/>
        <v>3.17</v>
      </c>
      <c r="N692" s="4"/>
      <c r="P692" s="184">
        <f t="shared" si="96"/>
        <v>40210</v>
      </c>
      <c r="Q692" s="184">
        <v>40234</v>
      </c>
      <c r="R692" s="182">
        <v>4.5</v>
      </c>
      <c r="S692" s="182">
        <f t="shared" si="97"/>
        <v>4.41</v>
      </c>
      <c r="T692" s="182">
        <f t="shared" si="98"/>
        <v>8.9999999999999858E-2</v>
      </c>
      <c r="AF692" s="183"/>
      <c r="AI692" s="3"/>
    </row>
    <row r="693" spans="1:35" x14ac:dyDescent="0.2">
      <c r="A693" s="7">
        <f t="shared" si="90"/>
        <v>42948</v>
      </c>
      <c r="B693" s="7">
        <f t="shared" si="92"/>
        <v>42979</v>
      </c>
      <c r="C693" s="7">
        <v>42999</v>
      </c>
      <c r="D693">
        <v>3.17</v>
      </c>
      <c r="E693">
        <v>1.8</v>
      </c>
      <c r="F693">
        <v>3.4</v>
      </c>
      <c r="G693">
        <v>2.6</v>
      </c>
      <c r="H693" s="4">
        <f t="shared" si="93"/>
        <v>7</v>
      </c>
      <c r="I693" s="4"/>
      <c r="J693" s="4">
        <f t="shared" si="94"/>
        <v>3.83</v>
      </c>
      <c r="K693" s="15" t="e">
        <f>NA()</f>
        <v>#N/A</v>
      </c>
      <c r="L693" s="4">
        <f t="shared" si="91"/>
        <v>3.83</v>
      </c>
      <c r="M693" s="4">
        <f t="shared" si="95"/>
        <v>3.17</v>
      </c>
      <c r="N693" s="4"/>
      <c r="P693" s="184">
        <f t="shared" si="96"/>
        <v>40210</v>
      </c>
      <c r="Q693" s="184">
        <v>40235</v>
      </c>
      <c r="R693" s="182">
        <v>4.5</v>
      </c>
      <c r="S693" s="182">
        <f t="shared" si="97"/>
        <v>4.41</v>
      </c>
      <c r="T693" s="182">
        <f t="shared" si="98"/>
        <v>8.9999999999999858E-2</v>
      </c>
      <c r="AF693" s="183"/>
      <c r="AI693" s="3"/>
    </row>
    <row r="694" spans="1:35" x14ac:dyDescent="0.2">
      <c r="A694" s="7">
        <f t="shared" si="90"/>
        <v>42948</v>
      </c>
      <c r="B694" s="7">
        <f t="shared" si="92"/>
        <v>42979</v>
      </c>
      <c r="C694" s="7">
        <v>43000</v>
      </c>
      <c r="D694">
        <v>3.17</v>
      </c>
      <c r="E694">
        <v>1.8</v>
      </c>
      <c r="F694">
        <v>3.4</v>
      </c>
      <c r="G694">
        <v>2.6</v>
      </c>
      <c r="H694" s="4">
        <f t="shared" si="93"/>
        <v>7</v>
      </c>
      <c r="I694" s="4"/>
      <c r="J694" s="4">
        <f t="shared" si="94"/>
        <v>3.83</v>
      </c>
      <c r="K694" s="15" t="e">
        <f>NA()</f>
        <v>#N/A</v>
      </c>
      <c r="L694" s="4">
        <f t="shared" si="91"/>
        <v>3.83</v>
      </c>
      <c r="M694" s="4">
        <f t="shared" si="95"/>
        <v>3.17</v>
      </c>
      <c r="N694" s="4"/>
      <c r="P694" s="184">
        <f t="shared" si="96"/>
        <v>40210</v>
      </c>
      <c r="Q694" s="184">
        <v>40236</v>
      </c>
      <c r="R694" s="182">
        <v>4.5</v>
      </c>
      <c r="S694" s="182">
        <f t="shared" si="97"/>
        <v>4.41</v>
      </c>
      <c r="T694" s="182">
        <f t="shared" si="98"/>
        <v>8.9999999999999858E-2</v>
      </c>
      <c r="AF694" s="183"/>
      <c r="AI694" s="3"/>
    </row>
    <row r="695" spans="1:35" x14ac:dyDescent="0.2">
      <c r="A695" s="7">
        <f t="shared" si="90"/>
        <v>42948</v>
      </c>
      <c r="B695" s="7">
        <f t="shared" si="92"/>
        <v>42979</v>
      </c>
      <c r="C695" s="7">
        <v>43003</v>
      </c>
      <c r="D695">
        <v>3.17</v>
      </c>
      <c r="E695">
        <v>1.8</v>
      </c>
      <c r="F695">
        <v>3.4</v>
      </c>
      <c r="G695">
        <v>2.6</v>
      </c>
      <c r="H695" s="4">
        <f t="shared" si="93"/>
        <v>7</v>
      </c>
      <c r="I695" s="4"/>
      <c r="J695" s="4">
        <f t="shared" si="94"/>
        <v>3.83</v>
      </c>
      <c r="K695" s="15" t="e">
        <f>NA()</f>
        <v>#N/A</v>
      </c>
      <c r="L695" s="4">
        <f t="shared" si="91"/>
        <v>3.83</v>
      </c>
      <c r="M695" s="4">
        <f t="shared" si="95"/>
        <v>3.17</v>
      </c>
      <c r="N695" s="4"/>
      <c r="P695" s="184">
        <f t="shared" si="96"/>
        <v>40210</v>
      </c>
      <c r="Q695" s="184">
        <v>40237</v>
      </c>
      <c r="R695" s="182">
        <v>4.5</v>
      </c>
      <c r="S695" s="182">
        <f t="shared" si="97"/>
        <v>4.41</v>
      </c>
      <c r="T695" s="182">
        <f t="shared" si="98"/>
        <v>8.9999999999999858E-2</v>
      </c>
      <c r="AF695" s="183"/>
      <c r="AI695" s="3"/>
    </row>
    <row r="696" spans="1:35" x14ac:dyDescent="0.2">
      <c r="A696" s="7">
        <f t="shared" si="90"/>
        <v>42948</v>
      </c>
      <c r="B696" s="7">
        <f t="shared" si="92"/>
        <v>42979</v>
      </c>
      <c r="C696" s="7">
        <v>43004</v>
      </c>
      <c r="D696">
        <v>3.17</v>
      </c>
      <c r="E696">
        <v>1.8</v>
      </c>
      <c r="F696">
        <v>3.4</v>
      </c>
      <c r="G696">
        <v>2.6</v>
      </c>
      <c r="H696" s="4">
        <f t="shared" si="93"/>
        <v>7</v>
      </c>
      <c r="I696" s="4"/>
      <c r="J696" s="4">
        <f t="shared" si="94"/>
        <v>3.83</v>
      </c>
      <c r="K696" s="15" t="e">
        <f>NA()</f>
        <v>#N/A</v>
      </c>
      <c r="L696" s="4">
        <f t="shared" si="91"/>
        <v>3.83</v>
      </c>
      <c r="M696" s="4">
        <f t="shared" si="95"/>
        <v>3.17</v>
      </c>
      <c r="N696" s="4"/>
      <c r="P696" s="184">
        <f t="shared" si="96"/>
        <v>40238</v>
      </c>
      <c r="Q696" s="184">
        <v>40238</v>
      </c>
      <c r="R696" s="182">
        <v>4.5</v>
      </c>
      <c r="S696" s="182">
        <f t="shared" si="97"/>
        <v>4.24</v>
      </c>
      <c r="T696" s="182">
        <f t="shared" si="98"/>
        <v>0.25999999999999979</v>
      </c>
      <c r="AF696" s="183"/>
      <c r="AI696" s="3"/>
    </row>
    <row r="697" spans="1:35" x14ac:dyDescent="0.2">
      <c r="A697" s="7">
        <f t="shared" si="90"/>
        <v>42948</v>
      </c>
      <c r="B697" s="7">
        <f t="shared" si="92"/>
        <v>42979</v>
      </c>
      <c r="C697" s="7">
        <v>43005</v>
      </c>
      <c r="D697">
        <v>3.17</v>
      </c>
      <c r="E697">
        <v>1.8</v>
      </c>
      <c r="F697">
        <v>3.4</v>
      </c>
      <c r="G697">
        <v>2.6</v>
      </c>
      <c r="H697" s="4">
        <f t="shared" si="93"/>
        <v>7</v>
      </c>
      <c r="I697" s="4"/>
      <c r="J697" s="4">
        <f t="shared" si="94"/>
        <v>3.83</v>
      </c>
      <c r="K697" s="15" t="e">
        <f>NA()</f>
        <v>#N/A</v>
      </c>
      <c r="L697" s="4">
        <f t="shared" si="91"/>
        <v>3.83</v>
      </c>
      <c r="M697" s="4">
        <f t="shared" si="95"/>
        <v>3.17</v>
      </c>
      <c r="N697" s="4"/>
      <c r="P697" s="184">
        <f t="shared" si="96"/>
        <v>40238</v>
      </c>
      <c r="Q697" s="184">
        <v>40239</v>
      </c>
      <c r="R697" s="182">
        <v>4.5</v>
      </c>
      <c r="S697" s="182">
        <f t="shared" si="97"/>
        <v>4.24</v>
      </c>
      <c r="T697" s="182">
        <f t="shared" si="98"/>
        <v>0.25999999999999979</v>
      </c>
      <c r="AF697" s="183"/>
      <c r="AI697" s="3"/>
    </row>
    <row r="698" spans="1:35" x14ac:dyDescent="0.2">
      <c r="A698" s="7">
        <f t="shared" si="90"/>
        <v>42948</v>
      </c>
      <c r="B698" s="7">
        <f t="shared" si="92"/>
        <v>42979</v>
      </c>
      <c r="C698" s="7">
        <v>43006</v>
      </c>
      <c r="D698">
        <v>3.17</v>
      </c>
      <c r="E698">
        <v>1.8</v>
      </c>
      <c r="F698">
        <v>3.4</v>
      </c>
      <c r="G698">
        <v>2.6</v>
      </c>
      <c r="H698" s="4">
        <f t="shared" si="93"/>
        <v>7</v>
      </c>
      <c r="I698" s="4"/>
      <c r="J698" s="4">
        <f t="shared" si="94"/>
        <v>3.83</v>
      </c>
      <c r="K698" s="15" t="e">
        <f>NA()</f>
        <v>#N/A</v>
      </c>
      <c r="L698" s="4">
        <f t="shared" si="91"/>
        <v>3.83</v>
      </c>
      <c r="M698" s="4">
        <f t="shared" si="95"/>
        <v>3.17</v>
      </c>
      <c r="N698" s="4"/>
      <c r="P698" s="184">
        <f t="shared" si="96"/>
        <v>40238</v>
      </c>
      <c r="Q698" s="184">
        <v>40240</v>
      </c>
      <c r="R698" s="182">
        <v>4.5</v>
      </c>
      <c r="S698" s="182">
        <f t="shared" si="97"/>
        <v>4.24</v>
      </c>
      <c r="T698" s="182">
        <f t="shared" si="98"/>
        <v>0.25999999999999979</v>
      </c>
      <c r="AF698" s="183"/>
      <c r="AI698" s="3"/>
    </row>
    <row r="699" spans="1:35" x14ac:dyDescent="0.2">
      <c r="A699" s="7">
        <f t="shared" si="90"/>
        <v>42948</v>
      </c>
      <c r="B699" s="7">
        <f t="shared" si="92"/>
        <v>42979</v>
      </c>
      <c r="C699" s="7">
        <v>43007</v>
      </c>
      <c r="D699">
        <v>3.17</v>
      </c>
      <c r="E699">
        <v>1.8</v>
      </c>
      <c r="F699">
        <v>3.4</v>
      </c>
      <c r="G699">
        <v>2.6</v>
      </c>
      <c r="H699" s="4">
        <f t="shared" si="93"/>
        <v>7</v>
      </c>
      <c r="I699" s="4"/>
      <c r="J699" s="4">
        <f t="shared" si="94"/>
        <v>3.83</v>
      </c>
      <c r="K699" s="15" t="e">
        <f>NA()</f>
        <v>#N/A</v>
      </c>
      <c r="L699" s="4">
        <f t="shared" si="91"/>
        <v>3.83</v>
      </c>
      <c r="M699" s="4">
        <f t="shared" si="95"/>
        <v>3.17</v>
      </c>
      <c r="N699" s="4"/>
      <c r="P699" s="184">
        <f t="shared" si="96"/>
        <v>40238</v>
      </c>
      <c r="Q699" s="184">
        <v>40241</v>
      </c>
      <c r="R699" s="182">
        <v>4.5</v>
      </c>
      <c r="S699" s="182">
        <f t="shared" si="97"/>
        <v>4.24</v>
      </c>
      <c r="T699" s="182">
        <f t="shared" si="98"/>
        <v>0.25999999999999979</v>
      </c>
      <c r="AF699" s="183"/>
      <c r="AI699" s="3"/>
    </row>
    <row r="700" spans="1:35" x14ac:dyDescent="0.2">
      <c r="A700" s="7">
        <f t="shared" si="90"/>
        <v>42979</v>
      </c>
      <c r="B700" s="7">
        <f t="shared" si="92"/>
        <v>43009</v>
      </c>
      <c r="C700" s="7">
        <v>43010</v>
      </c>
      <c r="D700">
        <v>3.14</v>
      </c>
      <c r="E700">
        <v>1.8</v>
      </c>
      <c r="F700">
        <v>3.4</v>
      </c>
      <c r="G700">
        <v>2.6</v>
      </c>
      <c r="H700" s="4">
        <f t="shared" si="93"/>
        <v>7</v>
      </c>
      <c r="I700" s="4"/>
      <c r="J700" s="4">
        <f t="shared" si="94"/>
        <v>3.86</v>
      </c>
      <c r="K700" s="15" t="e">
        <f>NA()</f>
        <v>#N/A</v>
      </c>
      <c r="L700" s="4">
        <f t="shared" si="91"/>
        <v>3.86</v>
      </c>
      <c r="M700" s="4">
        <f t="shared" si="95"/>
        <v>3.14</v>
      </c>
      <c r="N700" s="4"/>
      <c r="P700" s="184">
        <f t="shared" si="96"/>
        <v>40238</v>
      </c>
      <c r="Q700" s="184">
        <v>40242</v>
      </c>
      <c r="R700" s="182">
        <v>4.5</v>
      </c>
      <c r="S700" s="182">
        <f t="shared" si="97"/>
        <v>4.24</v>
      </c>
      <c r="T700" s="182">
        <f t="shared" si="98"/>
        <v>0.25999999999999979</v>
      </c>
      <c r="AF700" s="183"/>
      <c r="AI700" s="3"/>
    </row>
    <row r="701" spans="1:35" x14ac:dyDescent="0.2">
      <c r="A701" s="7">
        <f t="shared" si="90"/>
        <v>42979</v>
      </c>
      <c r="B701" s="7">
        <f t="shared" si="92"/>
        <v>43009</v>
      </c>
      <c r="C701" s="7">
        <v>43011</v>
      </c>
      <c r="D701">
        <v>3.14</v>
      </c>
      <c r="E701">
        <v>1.8</v>
      </c>
      <c r="F701">
        <v>3.4</v>
      </c>
      <c r="G701">
        <v>2.6</v>
      </c>
      <c r="H701" s="4">
        <f t="shared" si="93"/>
        <v>7</v>
      </c>
      <c r="I701" s="4"/>
      <c r="J701" s="4">
        <f t="shared" si="94"/>
        <v>3.86</v>
      </c>
      <c r="K701" s="15" t="e">
        <f>NA()</f>
        <v>#N/A</v>
      </c>
      <c r="L701" s="4">
        <f t="shared" si="91"/>
        <v>3.86</v>
      </c>
      <c r="M701" s="4">
        <f t="shared" si="95"/>
        <v>3.14</v>
      </c>
      <c r="N701" s="4"/>
      <c r="P701" s="184">
        <f t="shared" si="96"/>
        <v>40238</v>
      </c>
      <c r="Q701" s="184">
        <v>40243</v>
      </c>
      <c r="R701" s="182">
        <v>4.5</v>
      </c>
      <c r="S701" s="182">
        <f t="shared" si="97"/>
        <v>4.24</v>
      </c>
      <c r="T701" s="182">
        <f t="shared" si="98"/>
        <v>0.25999999999999979</v>
      </c>
      <c r="AF701" s="183"/>
      <c r="AI701" s="3"/>
    </row>
    <row r="702" spans="1:35" x14ac:dyDescent="0.2">
      <c r="A702" s="7">
        <f t="shared" si="90"/>
        <v>42979</v>
      </c>
      <c r="B702" s="7">
        <f t="shared" si="92"/>
        <v>43009</v>
      </c>
      <c r="C702" s="7">
        <v>43012</v>
      </c>
      <c r="D702">
        <v>3.14</v>
      </c>
      <c r="E702">
        <v>1.8</v>
      </c>
      <c r="F702">
        <v>3.4</v>
      </c>
      <c r="G702">
        <v>2.6</v>
      </c>
      <c r="H702" s="4">
        <f t="shared" si="93"/>
        <v>7</v>
      </c>
      <c r="I702" s="4"/>
      <c r="J702" s="4">
        <f t="shared" si="94"/>
        <v>3.86</v>
      </c>
      <c r="K702" s="15" t="e">
        <f>NA()</f>
        <v>#N/A</v>
      </c>
      <c r="L702" s="4">
        <f t="shared" si="91"/>
        <v>3.86</v>
      </c>
      <c r="M702" s="4">
        <f t="shared" si="95"/>
        <v>3.14</v>
      </c>
      <c r="N702" s="4"/>
      <c r="P702" s="184">
        <f t="shared" si="96"/>
        <v>40238</v>
      </c>
      <c r="Q702" s="184">
        <v>40244</v>
      </c>
      <c r="R702" s="182">
        <v>4.5</v>
      </c>
      <c r="S702" s="182">
        <f t="shared" si="97"/>
        <v>4.24</v>
      </c>
      <c r="T702" s="182">
        <f t="shared" si="98"/>
        <v>0.25999999999999979</v>
      </c>
      <c r="AF702" s="183"/>
      <c r="AI702" s="3"/>
    </row>
    <row r="703" spans="1:35" x14ac:dyDescent="0.2">
      <c r="A703" s="7">
        <f t="shared" si="90"/>
        <v>42979</v>
      </c>
      <c r="B703" s="7">
        <f t="shared" si="92"/>
        <v>43009</v>
      </c>
      <c r="C703" s="7">
        <v>43013</v>
      </c>
      <c r="D703">
        <v>3.14</v>
      </c>
      <c r="E703">
        <v>1.8</v>
      </c>
      <c r="F703">
        <v>3.4</v>
      </c>
      <c r="G703">
        <v>2.6</v>
      </c>
      <c r="H703" s="4">
        <f t="shared" si="93"/>
        <v>7</v>
      </c>
      <c r="I703" s="4"/>
      <c r="J703" s="4">
        <f t="shared" si="94"/>
        <v>3.86</v>
      </c>
      <c r="K703" s="15" t="e">
        <f>NA()</f>
        <v>#N/A</v>
      </c>
      <c r="L703" s="4">
        <f t="shared" si="91"/>
        <v>3.86</v>
      </c>
      <c r="M703" s="4">
        <f t="shared" si="95"/>
        <v>3.14</v>
      </c>
      <c r="N703" s="4"/>
      <c r="P703" s="184">
        <f t="shared" si="96"/>
        <v>40238</v>
      </c>
      <c r="Q703" s="184">
        <v>40245</v>
      </c>
      <c r="R703" s="182">
        <v>4.5</v>
      </c>
      <c r="S703" s="182">
        <f t="shared" si="97"/>
        <v>4.24</v>
      </c>
      <c r="T703" s="182">
        <f t="shared" si="98"/>
        <v>0.25999999999999979</v>
      </c>
      <c r="AF703" s="183"/>
      <c r="AI703" s="3"/>
    </row>
    <row r="704" spans="1:35" x14ac:dyDescent="0.2">
      <c r="A704" s="7">
        <f t="shared" si="90"/>
        <v>42979</v>
      </c>
      <c r="B704" s="7">
        <f t="shared" si="92"/>
        <v>43009</v>
      </c>
      <c r="C704" s="7">
        <v>43014</v>
      </c>
      <c r="D704">
        <v>3.14</v>
      </c>
      <c r="E704">
        <v>1.8</v>
      </c>
      <c r="F704">
        <v>3.4</v>
      </c>
      <c r="G704">
        <v>2.6</v>
      </c>
      <c r="H704" s="4">
        <f t="shared" si="93"/>
        <v>7</v>
      </c>
      <c r="I704" s="4"/>
      <c r="J704" s="4">
        <f t="shared" si="94"/>
        <v>3.86</v>
      </c>
      <c r="K704" s="15" t="e">
        <f>NA()</f>
        <v>#N/A</v>
      </c>
      <c r="L704" s="4">
        <f t="shared" si="91"/>
        <v>3.86</v>
      </c>
      <c r="M704" s="4">
        <f t="shared" si="95"/>
        <v>3.14</v>
      </c>
      <c r="N704" s="4"/>
      <c r="P704" s="184">
        <f t="shared" si="96"/>
        <v>40238</v>
      </c>
      <c r="Q704" s="184">
        <v>40246</v>
      </c>
      <c r="R704" s="182">
        <v>4.5</v>
      </c>
      <c r="S704" s="182">
        <f t="shared" si="97"/>
        <v>4.24</v>
      </c>
      <c r="T704" s="182">
        <f t="shared" si="98"/>
        <v>0.25999999999999979</v>
      </c>
      <c r="AF704" s="183"/>
      <c r="AI704" s="3"/>
    </row>
    <row r="705" spans="1:35" x14ac:dyDescent="0.2">
      <c r="A705" s="7">
        <f t="shared" si="90"/>
        <v>42979</v>
      </c>
      <c r="B705" s="7">
        <f t="shared" si="92"/>
        <v>43009</v>
      </c>
      <c r="C705" s="7">
        <v>43017</v>
      </c>
      <c r="D705">
        <v>3.14</v>
      </c>
      <c r="E705">
        <v>1.8</v>
      </c>
      <c r="F705">
        <v>3.4</v>
      </c>
      <c r="G705">
        <v>2.6</v>
      </c>
      <c r="H705" s="4">
        <f t="shared" si="93"/>
        <v>7</v>
      </c>
      <c r="I705" s="4"/>
      <c r="J705" s="4">
        <f t="shared" si="94"/>
        <v>3.86</v>
      </c>
      <c r="K705" s="15" t="e">
        <f>NA()</f>
        <v>#N/A</v>
      </c>
      <c r="L705" s="4">
        <f t="shared" si="91"/>
        <v>3.86</v>
      </c>
      <c r="M705" s="4">
        <f t="shared" si="95"/>
        <v>3.14</v>
      </c>
      <c r="N705" s="4"/>
      <c r="P705" s="184">
        <f t="shared" si="96"/>
        <v>40238</v>
      </c>
      <c r="Q705" s="184">
        <v>40247</v>
      </c>
      <c r="R705" s="182">
        <v>4.5</v>
      </c>
      <c r="S705" s="182">
        <f t="shared" si="97"/>
        <v>4.24</v>
      </c>
      <c r="T705" s="182">
        <f t="shared" si="98"/>
        <v>0.25999999999999979</v>
      </c>
      <c r="AF705" s="183"/>
      <c r="AI705" s="3"/>
    </row>
    <row r="706" spans="1:35" x14ac:dyDescent="0.2">
      <c r="A706" s="7">
        <f t="shared" si="90"/>
        <v>42979</v>
      </c>
      <c r="B706" s="7">
        <f t="shared" si="92"/>
        <v>43009</v>
      </c>
      <c r="C706" s="7">
        <v>43018</v>
      </c>
      <c r="D706">
        <v>3.14</v>
      </c>
      <c r="E706">
        <v>1.8</v>
      </c>
      <c r="F706">
        <v>3.4</v>
      </c>
      <c r="G706">
        <v>2.6</v>
      </c>
      <c r="H706" s="4">
        <f t="shared" si="93"/>
        <v>7</v>
      </c>
      <c r="I706" s="4"/>
      <c r="J706" s="4">
        <f t="shared" si="94"/>
        <v>3.86</v>
      </c>
      <c r="K706" s="15" t="e">
        <f>NA()</f>
        <v>#N/A</v>
      </c>
      <c r="L706" s="4">
        <f t="shared" si="91"/>
        <v>3.86</v>
      </c>
      <c r="M706" s="4">
        <f t="shared" si="95"/>
        <v>3.14</v>
      </c>
      <c r="N706" s="4"/>
      <c r="P706" s="184">
        <f t="shared" si="96"/>
        <v>40238</v>
      </c>
      <c r="Q706" s="184">
        <v>40248</v>
      </c>
      <c r="R706" s="182">
        <v>4.5</v>
      </c>
      <c r="S706" s="182">
        <f t="shared" si="97"/>
        <v>4.24</v>
      </c>
      <c r="T706" s="182">
        <f t="shared" si="98"/>
        <v>0.25999999999999979</v>
      </c>
      <c r="AF706" s="183"/>
      <c r="AI706" s="3"/>
    </row>
    <row r="707" spans="1:35" x14ac:dyDescent="0.2">
      <c r="A707" s="7">
        <f t="shared" si="90"/>
        <v>42979</v>
      </c>
      <c r="B707" s="7">
        <f t="shared" si="92"/>
        <v>43009</v>
      </c>
      <c r="C707" s="7">
        <v>43019</v>
      </c>
      <c r="D707">
        <v>3.14</v>
      </c>
      <c r="E707">
        <v>1.8</v>
      </c>
      <c r="F707">
        <v>3.4</v>
      </c>
      <c r="G707">
        <v>2.6</v>
      </c>
      <c r="H707" s="4">
        <f t="shared" si="93"/>
        <v>7</v>
      </c>
      <c r="I707" s="4"/>
      <c r="J707" s="4">
        <f t="shared" si="94"/>
        <v>3.86</v>
      </c>
      <c r="K707" s="15" t="e">
        <f>NA()</f>
        <v>#N/A</v>
      </c>
      <c r="L707" s="4">
        <f t="shared" si="91"/>
        <v>3.86</v>
      </c>
      <c r="M707" s="4">
        <f t="shared" si="95"/>
        <v>3.14</v>
      </c>
      <c r="N707" s="4"/>
      <c r="P707" s="184">
        <f t="shared" si="96"/>
        <v>40238</v>
      </c>
      <c r="Q707" s="184">
        <v>40249</v>
      </c>
      <c r="R707" s="182">
        <v>4.5</v>
      </c>
      <c r="S707" s="182">
        <f t="shared" si="97"/>
        <v>4.24</v>
      </c>
      <c r="T707" s="182">
        <f t="shared" si="98"/>
        <v>0.25999999999999979</v>
      </c>
      <c r="AF707" s="183"/>
      <c r="AI707" s="3"/>
    </row>
    <row r="708" spans="1:35" x14ac:dyDescent="0.2">
      <c r="A708" s="7">
        <f t="shared" si="90"/>
        <v>42979</v>
      </c>
      <c r="B708" s="7">
        <f t="shared" si="92"/>
        <v>43009</v>
      </c>
      <c r="C708" s="7">
        <v>43020</v>
      </c>
      <c r="D708">
        <v>3.14</v>
      </c>
      <c r="E708">
        <v>1.8</v>
      </c>
      <c r="F708">
        <v>3.4</v>
      </c>
      <c r="G708">
        <v>2.6</v>
      </c>
      <c r="H708" s="4">
        <f t="shared" si="93"/>
        <v>7</v>
      </c>
      <c r="I708" s="4"/>
      <c r="J708" s="4">
        <f t="shared" si="94"/>
        <v>3.86</v>
      </c>
      <c r="K708" s="15" t="e">
        <f>NA()</f>
        <v>#N/A</v>
      </c>
      <c r="L708" s="4">
        <f t="shared" si="91"/>
        <v>3.86</v>
      </c>
      <c r="M708" s="4">
        <f t="shared" si="95"/>
        <v>3.14</v>
      </c>
      <c r="N708" s="4"/>
      <c r="P708" s="184">
        <f t="shared" si="96"/>
        <v>40238</v>
      </c>
      <c r="Q708" s="184">
        <v>40250</v>
      </c>
      <c r="R708" s="182">
        <v>4.5</v>
      </c>
      <c r="S708" s="182">
        <f t="shared" si="97"/>
        <v>4.24</v>
      </c>
      <c r="T708" s="182">
        <f t="shared" si="98"/>
        <v>0.25999999999999979</v>
      </c>
      <c r="AF708" s="183"/>
      <c r="AI708" s="3"/>
    </row>
    <row r="709" spans="1:35" x14ac:dyDescent="0.2">
      <c r="A709" s="7">
        <f t="shared" si="90"/>
        <v>42979</v>
      </c>
      <c r="B709" s="7">
        <f t="shared" si="92"/>
        <v>43009</v>
      </c>
      <c r="C709" s="7">
        <v>43021</v>
      </c>
      <c r="D709">
        <v>3.14</v>
      </c>
      <c r="E709">
        <v>1.8</v>
      </c>
      <c r="F709">
        <v>3.4</v>
      </c>
      <c r="G709">
        <v>2.6</v>
      </c>
      <c r="H709" s="4">
        <f t="shared" si="93"/>
        <v>7</v>
      </c>
      <c r="I709" s="4"/>
      <c r="J709" s="4">
        <f t="shared" si="94"/>
        <v>3.86</v>
      </c>
      <c r="K709" s="15" t="e">
        <f>NA()</f>
        <v>#N/A</v>
      </c>
      <c r="L709" s="4">
        <f t="shared" si="91"/>
        <v>3.86</v>
      </c>
      <c r="M709" s="4">
        <f t="shared" si="95"/>
        <v>3.14</v>
      </c>
      <c r="N709" s="4"/>
      <c r="P709" s="184">
        <f t="shared" si="96"/>
        <v>40238</v>
      </c>
      <c r="Q709" s="184">
        <v>40251</v>
      </c>
      <c r="R709" s="182">
        <v>4.5</v>
      </c>
      <c r="S709" s="182">
        <f t="shared" si="97"/>
        <v>4.24</v>
      </c>
      <c r="T709" s="182">
        <f t="shared" si="98"/>
        <v>0.25999999999999979</v>
      </c>
      <c r="AF709" s="183"/>
      <c r="AI709" s="3"/>
    </row>
    <row r="710" spans="1:35" x14ac:dyDescent="0.2">
      <c r="A710" s="7">
        <f t="shared" si="90"/>
        <v>42979</v>
      </c>
      <c r="B710" s="7">
        <f t="shared" si="92"/>
        <v>43009</v>
      </c>
      <c r="C710" s="7">
        <v>43024</v>
      </c>
      <c r="D710">
        <v>3.14</v>
      </c>
      <c r="E710">
        <v>1.8</v>
      </c>
      <c r="F710">
        <v>3.4</v>
      </c>
      <c r="G710">
        <v>2.6</v>
      </c>
      <c r="H710" s="4">
        <f t="shared" si="93"/>
        <v>7</v>
      </c>
      <c r="I710" s="4"/>
      <c r="J710" s="4">
        <f t="shared" si="94"/>
        <v>3.86</v>
      </c>
      <c r="K710" s="15" t="e">
        <f>NA()</f>
        <v>#N/A</v>
      </c>
      <c r="L710" s="4">
        <f t="shared" si="91"/>
        <v>3.86</v>
      </c>
      <c r="M710" s="4">
        <f t="shared" si="95"/>
        <v>3.14</v>
      </c>
      <c r="N710" s="4"/>
      <c r="P710" s="184">
        <f t="shared" si="96"/>
        <v>40238</v>
      </c>
      <c r="Q710" s="184">
        <v>40252</v>
      </c>
      <c r="R710" s="182">
        <v>4.5</v>
      </c>
      <c r="S710" s="182">
        <f t="shared" si="97"/>
        <v>4.24</v>
      </c>
      <c r="T710" s="182">
        <f t="shared" si="98"/>
        <v>0.25999999999999979</v>
      </c>
      <c r="AF710" s="183"/>
      <c r="AI710" s="3"/>
    </row>
    <row r="711" spans="1:35" x14ac:dyDescent="0.2">
      <c r="A711" s="7">
        <f t="shared" ref="A711:A774" si="99">DATE(YEAR(B711),MONTH(B711)-1,1)</f>
        <v>42979</v>
      </c>
      <c r="B711" s="7">
        <f t="shared" si="92"/>
        <v>43009</v>
      </c>
      <c r="C711" s="7">
        <v>43025</v>
      </c>
      <c r="D711">
        <v>3.14</v>
      </c>
      <c r="E711">
        <v>1.8</v>
      </c>
      <c r="F711">
        <v>3.4</v>
      </c>
      <c r="G711">
        <v>2.6</v>
      </c>
      <c r="H711" s="4">
        <f t="shared" si="93"/>
        <v>7</v>
      </c>
      <c r="I711" s="4"/>
      <c r="J711" s="4">
        <f t="shared" si="94"/>
        <v>3.86</v>
      </c>
      <c r="K711" s="15" t="e">
        <f>NA()</f>
        <v>#N/A</v>
      </c>
      <c r="L711" s="4">
        <f t="shared" ref="L711:L774" si="100">INDEX($Y:$Y,MATCH($B711,$V:$V,0))</f>
        <v>3.86</v>
      </c>
      <c r="M711" s="4">
        <f t="shared" si="95"/>
        <v>3.14</v>
      </c>
      <c r="N711" s="4"/>
      <c r="P711" s="184">
        <f t="shared" si="96"/>
        <v>40238</v>
      </c>
      <c r="Q711" s="184">
        <v>40253</v>
      </c>
      <c r="R711" s="182">
        <v>4.5</v>
      </c>
      <c r="S711" s="182">
        <f t="shared" si="97"/>
        <v>4.24</v>
      </c>
      <c r="T711" s="182">
        <f t="shared" si="98"/>
        <v>0.25999999999999979</v>
      </c>
      <c r="AF711" s="183"/>
      <c r="AI711" s="3"/>
    </row>
    <row r="712" spans="1:35" x14ac:dyDescent="0.2">
      <c r="A712" s="7">
        <f t="shared" si="99"/>
        <v>42979</v>
      </c>
      <c r="B712" s="7">
        <f t="shared" ref="B712:B775" si="101">DATE(YEAR(C712),MONTH(C712),1)</f>
        <v>43009</v>
      </c>
      <c r="C712" s="7">
        <v>43026</v>
      </c>
      <c r="D712">
        <v>3.14</v>
      </c>
      <c r="E712">
        <v>1.8</v>
      </c>
      <c r="F712">
        <v>3.4</v>
      </c>
      <c r="G712">
        <v>2.6</v>
      </c>
      <c r="H712" s="4">
        <f t="shared" ref="H712:H775" si="102">INDEX($R:$R,MATCH($C712,$Q:$Q,0))</f>
        <v>7</v>
      </c>
      <c r="I712" s="4"/>
      <c r="J712" s="4">
        <f t="shared" ref="J712:J775" si="103">H712-D712</f>
        <v>3.86</v>
      </c>
      <c r="K712" s="15" t="e">
        <f>NA()</f>
        <v>#N/A</v>
      </c>
      <c r="L712" s="4">
        <f t="shared" si="100"/>
        <v>3.86</v>
      </c>
      <c r="M712" s="4">
        <f t="shared" ref="M712:M775" si="104">H712-L712</f>
        <v>3.14</v>
      </c>
      <c r="N712" s="4"/>
      <c r="P712" s="184">
        <f t="shared" ref="P712:P775" si="105">DATE(YEAR(Q712),MONTH(Q712),1)</f>
        <v>40238</v>
      </c>
      <c r="Q712" s="184">
        <v>40254</v>
      </c>
      <c r="R712" s="182">
        <v>4.5</v>
      </c>
      <c r="S712" s="182">
        <f t="shared" ref="S712:S775" si="106">INDEX($Y:$Y,MATCH($P712,$V:$V,0))</f>
        <v>4.24</v>
      </c>
      <c r="T712" s="182">
        <f t="shared" ref="T712:T775" si="107">R712-S712</f>
        <v>0.25999999999999979</v>
      </c>
      <c r="AF712" s="183"/>
      <c r="AI712" s="3"/>
    </row>
    <row r="713" spans="1:35" x14ac:dyDescent="0.2">
      <c r="A713" s="7">
        <f t="shared" si="99"/>
        <v>42979</v>
      </c>
      <c r="B713" s="7">
        <f t="shared" si="101"/>
        <v>43009</v>
      </c>
      <c r="C713" s="7">
        <v>43027</v>
      </c>
      <c r="D713">
        <v>3.14</v>
      </c>
      <c r="E713">
        <v>1.8</v>
      </c>
      <c r="F713">
        <v>3.4</v>
      </c>
      <c r="G713">
        <v>2.6</v>
      </c>
      <c r="H713" s="4">
        <f t="shared" si="102"/>
        <v>7</v>
      </c>
      <c r="I713" s="4"/>
      <c r="J713" s="4">
        <f t="shared" si="103"/>
        <v>3.86</v>
      </c>
      <c r="K713" s="15" t="e">
        <f>NA()</f>
        <v>#N/A</v>
      </c>
      <c r="L713" s="4">
        <f t="shared" si="100"/>
        <v>3.86</v>
      </c>
      <c r="M713" s="4">
        <f t="shared" si="104"/>
        <v>3.14</v>
      </c>
      <c r="N713" s="4"/>
      <c r="P713" s="184">
        <f t="shared" si="105"/>
        <v>40238</v>
      </c>
      <c r="Q713" s="184">
        <v>40255</v>
      </c>
      <c r="R713" s="182">
        <v>4.5</v>
      </c>
      <c r="S713" s="182">
        <f t="shared" si="106"/>
        <v>4.24</v>
      </c>
      <c r="T713" s="182">
        <f t="shared" si="107"/>
        <v>0.25999999999999979</v>
      </c>
      <c r="AF713" s="183"/>
      <c r="AI713" s="3"/>
    </row>
    <row r="714" spans="1:35" x14ac:dyDescent="0.2">
      <c r="A714" s="7">
        <f t="shared" si="99"/>
        <v>42979</v>
      </c>
      <c r="B714" s="7">
        <f t="shared" si="101"/>
        <v>43009</v>
      </c>
      <c r="C714" s="7">
        <v>43028</v>
      </c>
      <c r="D714">
        <v>3.14</v>
      </c>
      <c r="E714">
        <v>1.8</v>
      </c>
      <c r="F714">
        <v>3.4</v>
      </c>
      <c r="G714">
        <v>2.6</v>
      </c>
      <c r="H714" s="4">
        <f t="shared" si="102"/>
        <v>7</v>
      </c>
      <c r="I714" s="4"/>
      <c r="J714" s="4">
        <f t="shared" si="103"/>
        <v>3.86</v>
      </c>
      <c r="K714" s="15" t="e">
        <f>NA()</f>
        <v>#N/A</v>
      </c>
      <c r="L714" s="4">
        <f t="shared" si="100"/>
        <v>3.86</v>
      </c>
      <c r="M714" s="4">
        <f t="shared" si="104"/>
        <v>3.14</v>
      </c>
      <c r="N714" s="4"/>
      <c r="P714" s="184">
        <f t="shared" si="105"/>
        <v>40238</v>
      </c>
      <c r="Q714" s="184">
        <v>40256</v>
      </c>
      <c r="R714" s="182">
        <v>4.5</v>
      </c>
      <c r="S714" s="182">
        <f t="shared" si="106"/>
        <v>4.24</v>
      </c>
      <c r="T714" s="182">
        <f t="shared" si="107"/>
        <v>0.25999999999999979</v>
      </c>
      <c r="AF714" s="183"/>
      <c r="AI714" s="3"/>
    </row>
    <row r="715" spans="1:35" x14ac:dyDescent="0.2">
      <c r="A715" s="7">
        <f t="shared" si="99"/>
        <v>42979</v>
      </c>
      <c r="B715" s="7">
        <f t="shared" si="101"/>
        <v>43009</v>
      </c>
      <c r="C715" s="7">
        <v>43031</v>
      </c>
      <c r="D715">
        <v>3.14</v>
      </c>
      <c r="E715">
        <v>1.8</v>
      </c>
      <c r="F715">
        <v>3.4</v>
      </c>
      <c r="G715">
        <v>2.6</v>
      </c>
      <c r="H715" s="4">
        <f t="shared" si="102"/>
        <v>7</v>
      </c>
      <c r="I715" s="4"/>
      <c r="J715" s="4">
        <f t="shared" si="103"/>
        <v>3.86</v>
      </c>
      <c r="K715" s="15" t="e">
        <f>NA()</f>
        <v>#N/A</v>
      </c>
      <c r="L715" s="4">
        <f t="shared" si="100"/>
        <v>3.86</v>
      </c>
      <c r="M715" s="4">
        <f t="shared" si="104"/>
        <v>3.14</v>
      </c>
      <c r="N715" s="4"/>
      <c r="P715" s="184">
        <f t="shared" si="105"/>
        <v>40238</v>
      </c>
      <c r="Q715" s="184">
        <v>40257</v>
      </c>
      <c r="R715" s="182">
        <v>4.5</v>
      </c>
      <c r="S715" s="182">
        <f t="shared" si="106"/>
        <v>4.24</v>
      </c>
      <c r="T715" s="182">
        <f t="shared" si="107"/>
        <v>0.25999999999999979</v>
      </c>
      <c r="AF715" s="183"/>
      <c r="AI715" s="3"/>
    </row>
    <row r="716" spans="1:35" x14ac:dyDescent="0.2">
      <c r="A716" s="7">
        <f t="shared" si="99"/>
        <v>42979</v>
      </c>
      <c r="B716" s="7">
        <f t="shared" si="101"/>
        <v>43009</v>
      </c>
      <c r="C716" s="7">
        <v>43032</v>
      </c>
      <c r="D716">
        <v>3.14</v>
      </c>
      <c r="E716">
        <v>1.8</v>
      </c>
      <c r="F716">
        <v>3.4</v>
      </c>
      <c r="G716">
        <v>2.6</v>
      </c>
      <c r="H716" s="4">
        <f t="shared" si="102"/>
        <v>7</v>
      </c>
      <c r="I716" s="4"/>
      <c r="J716" s="4">
        <f t="shared" si="103"/>
        <v>3.86</v>
      </c>
      <c r="K716" s="15" t="e">
        <f>NA()</f>
        <v>#N/A</v>
      </c>
      <c r="L716" s="4">
        <f t="shared" si="100"/>
        <v>3.86</v>
      </c>
      <c r="M716" s="4">
        <f t="shared" si="104"/>
        <v>3.14</v>
      </c>
      <c r="N716" s="4"/>
      <c r="P716" s="184">
        <f t="shared" si="105"/>
        <v>40238</v>
      </c>
      <c r="Q716" s="184">
        <v>40258</v>
      </c>
      <c r="R716" s="182">
        <v>4.5</v>
      </c>
      <c r="S716" s="182">
        <f t="shared" si="106"/>
        <v>4.24</v>
      </c>
      <c r="T716" s="182">
        <f t="shared" si="107"/>
        <v>0.25999999999999979</v>
      </c>
      <c r="AF716" s="183"/>
      <c r="AI716" s="3"/>
    </row>
    <row r="717" spans="1:35" x14ac:dyDescent="0.2">
      <c r="A717" s="7">
        <f t="shared" si="99"/>
        <v>42979</v>
      </c>
      <c r="B717" s="7">
        <f t="shared" si="101"/>
        <v>43009</v>
      </c>
      <c r="C717" s="7">
        <v>43033</v>
      </c>
      <c r="D717">
        <v>3.14</v>
      </c>
      <c r="E717">
        <v>1.8</v>
      </c>
      <c r="F717">
        <v>3.4</v>
      </c>
      <c r="G717">
        <v>2.6</v>
      </c>
      <c r="H717" s="4">
        <f t="shared" si="102"/>
        <v>7</v>
      </c>
      <c r="I717" s="4"/>
      <c r="J717" s="4">
        <f t="shared" si="103"/>
        <v>3.86</v>
      </c>
      <c r="K717" s="15" t="e">
        <f>NA()</f>
        <v>#N/A</v>
      </c>
      <c r="L717" s="4">
        <f t="shared" si="100"/>
        <v>3.86</v>
      </c>
      <c r="M717" s="4">
        <f t="shared" si="104"/>
        <v>3.14</v>
      </c>
      <c r="N717" s="4"/>
      <c r="P717" s="184">
        <f t="shared" si="105"/>
        <v>40238</v>
      </c>
      <c r="Q717" s="184">
        <v>40259</v>
      </c>
      <c r="R717" s="182">
        <v>4.5</v>
      </c>
      <c r="S717" s="182">
        <f t="shared" si="106"/>
        <v>4.24</v>
      </c>
      <c r="T717" s="182">
        <f t="shared" si="107"/>
        <v>0.25999999999999979</v>
      </c>
      <c r="AF717" s="183"/>
      <c r="AI717" s="3"/>
    </row>
    <row r="718" spans="1:35" x14ac:dyDescent="0.2">
      <c r="A718" s="7">
        <f t="shared" si="99"/>
        <v>42979</v>
      </c>
      <c r="B718" s="7">
        <f t="shared" si="101"/>
        <v>43009</v>
      </c>
      <c r="C718" s="7">
        <v>43034</v>
      </c>
      <c r="D718">
        <v>3.14</v>
      </c>
      <c r="E718">
        <v>1.8</v>
      </c>
      <c r="F718">
        <v>3.4</v>
      </c>
      <c r="G718">
        <v>2.6</v>
      </c>
      <c r="H718" s="4">
        <f t="shared" si="102"/>
        <v>7</v>
      </c>
      <c r="I718" s="4"/>
      <c r="J718" s="4">
        <f t="shared" si="103"/>
        <v>3.86</v>
      </c>
      <c r="K718" s="15" t="e">
        <f>NA()</f>
        <v>#N/A</v>
      </c>
      <c r="L718" s="4">
        <f t="shared" si="100"/>
        <v>3.86</v>
      </c>
      <c r="M718" s="4">
        <f t="shared" si="104"/>
        <v>3.14</v>
      </c>
      <c r="N718" s="4"/>
      <c r="P718" s="184">
        <f t="shared" si="105"/>
        <v>40238</v>
      </c>
      <c r="Q718" s="184">
        <v>40260</v>
      </c>
      <c r="R718" s="182">
        <v>4.5</v>
      </c>
      <c r="S718" s="182">
        <f t="shared" si="106"/>
        <v>4.24</v>
      </c>
      <c r="T718" s="182">
        <f t="shared" si="107"/>
        <v>0.25999999999999979</v>
      </c>
      <c r="AF718" s="183"/>
      <c r="AI718" s="3"/>
    </row>
    <row r="719" spans="1:35" x14ac:dyDescent="0.2">
      <c r="A719" s="7">
        <f t="shared" si="99"/>
        <v>42979</v>
      </c>
      <c r="B719" s="7">
        <f t="shared" si="101"/>
        <v>43009</v>
      </c>
      <c r="C719" s="7">
        <v>43035</v>
      </c>
      <c r="D719">
        <v>3.14</v>
      </c>
      <c r="E719">
        <v>1.8</v>
      </c>
      <c r="F719">
        <v>3.4</v>
      </c>
      <c r="G719">
        <v>2.6</v>
      </c>
      <c r="H719" s="4">
        <f t="shared" si="102"/>
        <v>7</v>
      </c>
      <c r="I719" s="4"/>
      <c r="J719" s="4">
        <f t="shared" si="103"/>
        <v>3.86</v>
      </c>
      <c r="K719" s="15" t="e">
        <f>NA()</f>
        <v>#N/A</v>
      </c>
      <c r="L719" s="4">
        <f t="shared" si="100"/>
        <v>3.86</v>
      </c>
      <c r="M719" s="4">
        <f t="shared" si="104"/>
        <v>3.14</v>
      </c>
      <c r="N719" s="4"/>
      <c r="P719" s="184">
        <f t="shared" si="105"/>
        <v>40238</v>
      </c>
      <c r="Q719" s="184">
        <v>40261</v>
      </c>
      <c r="R719" s="182">
        <v>4.5</v>
      </c>
      <c r="S719" s="182">
        <f t="shared" si="106"/>
        <v>4.24</v>
      </c>
      <c r="T719" s="182">
        <f t="shared" si="107"/>
        <v>0.25999999999999979</v>
      </c>
      <c r="AF719" s="183"/>
      <c r="AI719" s="3"/>
    </row>
    <row r="720" spans="1:35" x14ac:dyDescent="0.2">
      <c r="A720" s="7">
        <f t="shared" si="99"/>
        <v>42979</v>
      </c>
      <c r="B720" s="7">
        <f t="shared" si="101"/>
        <v>43009</v>
      </c>
      <c r="C720" s="7">
        <v>43038</v>
      </c>
      <c r="D720">
        <v>3.14</v>
      </c>
      <c r="E720">
        <v>1.8</v>
      </c>
      <c r="F720">
        <v>3.4</v>
      </c>
      <c r="G720">
        <v>2.6</v>
      </c>
      <c r="H720" s="4">
        <f t="shared" si="102"/>
        <v>7</v>
      </c>
      <c r="I720" s="4"/>
      <c r="J720" s="4">
        <f t="shared" si="103"/>
        <v>3.86</v>
      </c>
      <c r="K720" s="15" t="e">
        <f>NA()</f>
        <v>#N/A</v>
      </c>
      <c r="L720" s="4">
        <f t="shared" si="100"/>
        <v>3.86</v>
      </c>
      <c r="M720" s="4">
        <f t="shared" si="104"/>
        <v>3.14</v>
      </c>
      <c r="N720" s="4"/>
      <c r="P720" s="184">
        <f t="shared" si="105"/>
        <v>40238</v>
      </c>
      <c r="Q720" s="184">
        <v>40262</v>
      </c>
      <c r="R720" s="182">
        <v>4.5</v>
      </c>
      <c r="S720" s="182">
        <f t="shared" si="106"/>
        <v>4.24</v>
      </c>
      <c r="T720" s="182">
        <f t="shared" si="107"/>
        <v>0.25999999999999979</v>
      </c>
      <c r="AF720" s="183"/>
      <c r="AI720" s="3"/>
    </row>
    <row r="721" spans="1:35" x14ac:dyDescent="0.2">
      <c r="A721" s="7">
        <f t="shared" si="99"/>
        <v>42979</v>
      </c>
      <c r="B721" s="7">
        <f t="shared" si="101"/>
        <v>43009</v>
      </c>
      <c r="C721" s="7">
        <v>43039</v>
      </c>
      <c r="D721">
        <v>3.14</v>
      </c>
      <c r="E721">
        <v>1.8</v>
      </c>
      <c r="F721">
        <v>3.4</v>
      </c>
      <c r="G721">
        <v>2.6</v>
      </c>
      <c r="H721" s="4">
        <f t="shared" si="102"/>
        <v>7</v>
      </c>
      <c r="I721" s="4"/>
      <c r="J721" s="4">
        <f t="shared" si="103"/>
        <v>3.86</v>
      </c>
      <c r="K721" s="15" t="e">
        <f>NA()</f>
        <v>#N/A</v>
      </c>
      <c r="L721" s="4">
        <f t="shared" si="100"/>
        <v>3.86</v>
      </c>
      <c r="M721" s="4">
        <f t="shared" si="104"/>
        <v>3.14</v>
      </c>
      <c r="N721" s="4"/>
      <c r="P721" s="184">
        <f t="shared" si="105"/>
        <v>40238</v>
      </c>
      <c r="Q721" s="184">
        <v>40263</v>
      </c>
      <c r="R721" s="182">
        <v>4.5</v>
      </c>
      <c r="S721" s="182">
        <f t="shared" si="106"/>
        <v>4.24</v>
      </c>
      <c r="T721" s="182">
        <f t="shared" si="107"/>
        <v>0.25999999999999979</v>
      </c>
      <c r="AF721" s="183"/>
      <c r="AI721" s="3"/>
    </row>
    <row r="722" spans="1:35" x14ac:dyDescent="0.2">
      <c r="A722" s="7">
        <f t="shared" si="99"/>
        <v>43009</v>
      </c>
      <c r="B722" s="7">
        <f t="shared" si="101"/>
        <v>43040</v>
      </c>
      <c r="C722" s="7">
        <v>43040</v>
      </c>
      <c r="D722">
        <v>3.17</v>
      </c>
      <c r="E722">
        <v>1.8</v>
      </c>
      <c r="F722">
        <v>3.4</v>
      </c>
      <c r="G722">
        <v>2.6</v>
      </c>
      <c r="H722" s="4">
        <f t="shared" si="102"/>
        <v>7</v>
      </c>
      <c r="I722" s="4"/>
      <c r="J722" s="4">
        <f t="shared" si="103"/>
        <v>3.83</v>
      </c>
      <c r="K722" s="15" t="e">
        <f>NA()</f>
        <v>#N/A</v>
      </c>
      <c r="L722" s="4">
        <f t="shared" si="100"/>
        <v>3.83</v>
      </c>
      <c r="M722" s="4">
        <f t="shared" si="104"/>
        <v>3.17</v>
      </c>
      <c r="N722" s="4"/>
      <c r="P722" s="184">
        <f t="shared" si="105"/>
        <v>40238</v>
      </c>
      <c r="Q722" s="184">
        <v>40264</v>
      </c>
      <c r="R722" s="182">
        <v>4.5</v>
      </c>
      <c r="S722" s="182">
        <f t="shared" si="106"/>
        <v>4.24</v>
      </c>
      <c r="T722" s="182">
        <f t="shared" si="107"/>
        <v>0.25999999999999979</v>
      </c>
      <c r="AF722" s="183"/>
      <c r="AI722" s="3"/>
    </row>
    <row r="723" spans="1:35" x14ac:dyDescent="0.2">
      <c r="A723" s="7">
        <f t="shared" si="99"/>
        <v>43009</v>
      </c>
      <c r="B723" s="7">
        <f t="shared" si="101"/>
        <v>43040</v>
      </c>
      <c r="C723" s="7">
        <v>43042</v>
      </c>
      <c r="D723">
        <v>3.17</v>
      </c>
      <c r="E723">
        <v>1.8</v>
      </c>
      <c r="F723">
        <v>3.4</v>
      </c>
      <c r="G723">
        <v>2.6</v>
      </c>
      <c r="H723" s="4">
        <f t="shared" si="102"/>
        <v>7</v>
      </c>
      <c r="I723" s="4"/>
      <c r="J723" s="4">
        <f t="shared" si="103"/>
        <v>3.83</v>
      </c>
      <c r="K723" s="15" t="e">
        <f>NA()</f>
        <v>#N/A</v>
      </c>
      <c r="L723" s="4">
        <f t="shared" si="100"/>
        <v>3.83</v>
      </c>
      <c r="M723" s="4">
        <f t="shared" si="104"/>
        <v>3.17</v>
      </c>
      <c r="N723" s="4"/>
      <c r="P723" s="184">
        <f t="shared" si="105"/>
        <v>40238</v>
      </c>
      <c r="Q723" s="184">
        <v>40265</v>
      </c>
      <c r="R723" s="182">
        <v>4.5</v>
      </c>
      <c r="S723" s="182">
        <f t="shared" si="106"/>
        <v>4.24</v>
      </c>
      <c r="T723" s="182">
        <f t="shared" si="107"/>
        <v>0.25999999999999979</v>
      </c>
      <c r="AF723" s="183"/>
      <c r="AI723" s="3"/>
    </row>
    <row r="724" spans="1:35" x14ac:dyDescent="0.2">
      <c r="A724" s="7">
        <f t="shared" si="99"/>
        <v>43009</v>
      </c>
      <c r="B724" s="7">
        <f t="shared" si="101"/>
        <v>43040</v>
      </c>
      <c r="C724" s="7">
        <v>43045</v>
      </c>
      <c r="D724">
        <v>3.17</v>
      </c>
      <c r="E724">
        <v>1.8</v>
      </c>
      <c r="F724">
        <v>3.4</v>
      </c>
      <c r="G724">
        <v>2.6</v>
      </c>
      <c r="H724" s="4">
        <f t="shared" si="102"/>
        <v>7</v>
      </c>
      <c r="I724" s="4"/>
      <c r="J724" s="4">
        <f t="shared" si="103"/>
        <v>3.83</v>
      </c>
      <c r="K724" s="15" t="e">
        <f>NA()</f>
        <v>#N/A</v>
      </c>
      <c r="L724" s="4">
        <f t="shared" si="100"/>
        <v>3.83</v>
      </c>
      <c r="M724" s="4">
        <f t="shared" si="104"/>
        <v>3.17</v>
      </c>
      <c r="N724" s="4"/>
      <c r="P724" s="184">
        <f t="shared" si="105"/>
        <v>40238</v>
      </c>
      <c r="Q724" s="184">
        <v>40266</v>
      </c>
      <c r="R724" s="182">
        <v>4.5</v>
      </c>
      <c r="S724" s="182">
        <f t="shared" si="106"/>
        <v>4.24</v>
      </c>
      <c r="T724" s="182">
        <f t="shared" si="107"/>
        <v>0.25999999999999979</v>
      </c>
      <c r="AF724" s="183"/>
      <c r="AI724" s="3"/>
    </row>
    <row r="725" spans="1:35" x14ac:dyDescent="0.2">
      <c r="A725" s="7">
        <f t="shared" si="99"/>
        <v>43009</v>
      </c>
      <c r="B725" s="7">
        <f t="shared" si="101"/>
        <v>43040</v>
      </c>
      <c r="C725" s="7">
        <v>43046</v>
      </c>
      <c r="D725">
        <v>3.17</v>
      </c>
      <c r="E725">
        <v>1.8</v>
      </c>
      <c r="F725">
        <v>3.4</v>
      </c>
      <c r="G725">
        <v>2.6</v>
      </c>
      <c r="H725" s="4">
        <f t="shared" si="102"/>
        <v>7</v>
      </c>
      <c r="I725" s="4"/>
      <c r="J725" s="4">
        <f t="shared" si="103"/>
        <v>3.83</v>
      </c>
      <c r="K725" s="15" t="e">
        <f>NA()</f>
        <v>#N/A</v>
      </c>
      <c r="L725" s="4">
        <f t="shared" si="100"/>
        <v>3.83</v>
      </c>
      <c r="M725" s="4">
        <f t="shared" si="104"/>
        <v>3.17</v>
      </c>
      <c r="N725" s="4"/>
      <c r="P725" s="184">
        <f t="shared" si="105"/>
        <v>40238</v>
      </c>
      <c r="Q725" s="184">
        <v>40267</v>
      </c>
      <c r="R725" s="182">
        <v>4.5</v>
      </c>
      <c r="S725" s="182">
        <f t="shared" si="106"/>
        <v>4.24</v>
      </c>
      <c r="T725" s="182">
        <f t="shared" si="107"/>
        <v>0.25999999999999979</v>
      </c>
      <c r="AF725" s="183"/>
      <c r="AI725" s="3"/>
    </row>
    <row r="726" spans="1:35" x14ac:dyDescent="0.2">
      <c r="A726" s="7">
        <f t="shared" si="99"/>
        <v>43009</v>
      </c>
      <c r="B726" s="7">
        <f t="shared" si="101"/>
        <v>43040</v>
      </c>
      <c r="C726" s="7">
        <v>43047</v>
      </c>
      <c r="D726">
        <v>3.17</v>
      </c>
      <c r="E726">
        <v>1.8</v>
      </c>
      <c r="F726">
        <v>3.4</v>
      </c>
      <c r="G726">
        <v>2.6</v>
      </c>
      <c r="H726" s="4">
        <f t="shared" si="102"/>
        <v>7</v>
      </c>
      <c r="I726" s="4"/>
      <c r="J726" s="4">
        <f t="shared" si="103"/>
        <v>3.83</v>
      </c>
      <c r="K726" s="15" t="e">
        <f>NA()</f>
        <v>#N/A</v>
      </c>
      <c r="L726" s="4">
        <f t="shared" si="100"/>
        <v>3.83</v>
      </c>
      <c r="M726" s="4">
        <f t="shared" si="104"/>
        <v>3.17</v>
      </c>
      <c r="N726" s="4"/>
      <c r="P726" s="184">
        <f t="shared" si="105"/>
        <v>40238</v>
      </c>
      <c r="Q726" s="184">
        <v>40268</v>
      </c>
      <c r="R726" s="182">
        <v>4.5</v>
      </c>
      <c r="S726" s="182">
        <f t="shared" si="106"/>
        <v>4.24</v>
      </c>
      <c r="T726" s="182">
        <f t="shared" si="107"/>
        <v>0.25999999999999979</v>
      </c>
      <c r="AF726" s="183"/>
      <c r="AI726" s="3"/>
    </row>
    <row r="727" spans="1:35" x14ac:dyDescent="0.2">
      <c r="A727" s="7">
        <f t="shared" si="99"/>
        <v>43009</v>
      </c>
      <c r="B727" s="7">
        <f t="shared" si="101"/>
        <v>43040</v>
      </c>
      <c r="C727" s="7">
        <v>43048</v>
      </c>
      <c r="D727">
        <v>3.17</v>
      </c>
      <c r="E727">
        <v>1.8</v>
      </c>
      <c r="F727">
        <v>3.4</v>
      </c>
      <c r="G727">
        <v>2.6</v>
      </c>
      <c r="H727" s="4">
        <f t="shared" si="102"/>
        <v>7</v>
      </c>
      <c r="I727" s="4"/>
      <c r="J727" s="4">
        <f t="shared" si="103"/>
        <v>3.83</v>
      </c>
      <c r="K727" s="15" t="e">
        <f>NA()</f>
        <v>#N/A</v>
      </c>
      <c r="L727" s="4">
        <f t="shared" si="100"/>
        <v>3.83</v>
      </c>
      <c r="M727" s="4">
        <f t="shared" si="104"/>
        <v>3.17</v>
      </c>
      <c r="N727" s="4"/>
      <c r="P727" s="184">
        <f t="shared" si="105"/>
        <v>40269</v>
      </c>
      <c r="Q727" s="184">
        <v>40269</v>
      </c>
      <c r="R727" s="182">
        <v>4.5</v>
      </c>
      <c r="S727" s="182">
        <f t="shared" si="106"/>
        <v>4.3</v>
      </c>
      <c r="T727" s="182">
        <f t="shared" si="107"/>
        <v>0.20000000000000018</v>
      </c>
      <c r="AF727" s="183"/>
      <c r="AI727" s="3"/>
    </row>
    <row r="728" spans="1:35" x14ac:dyDescent="0.2">
      <c r="A728" s="7">
        <f t="shared" si="99"/>
        <v>43009</v>
      </c>
      <c r="B728" s="7">
        <f t="shared" si="101"/>
        <v>43040</v>
      </c>
      <c r="C728" s="7">
        <v>43049</v>
      </c>
      <c r="D728">
        <v>3.17</v>
      </c>
      <c r="E728">
        <v>1.8</v>
      </c>
      <c r="F728">
        <v>3.4</v>
      </c>
      <c r="G728">
        <v>2.6</v>
      </c>
      <c r="H728" s="4">
        <f t="shared" si="102"/>
        <v>7</v>
      </c>
      <c r="I728" s="4"/>
      <c r="J728" s="4">
        <f t="shared" si="103"/>
        <v>3.83</v>
      </c>
      <c r="K728" s="15" t="e">
        <f>NA()</f>
        <v>#N/A</v>
      </c>
      <c r="L728" s="4">
        <f t="shared" si="100"/>
        <v>3.83</v>
      </c>
      <c r="M728" s="4">
        <f t="shared" si="104"/>
        <v>3.17</v>
      </c>
      <c r="N728" s="4"/>
      <c r="P728" s="184">
        <f t="shared" si="105"/>
        <v>40269</v>
      </c>
      <c r="Q728" s="184">
        <v>40270</v>
      </c>
      <c r="R728" s="182">
        <v>4.5</v>
      </c>
      <c r="S728" s="182">
        <f t="shared" si="106"/>
        <v>4.3</v>
      </c>
      <c r="T728" s="182">
        <f t="shared" si="107"/>
        <v>0.20000000000000018</v>
      </c>
      <c r="AF728" s="183"/>
      <c r="AI728" s="3"/>
    </row>
    <row r="729" spans="1:35" x14ac:dyDescent="0.2">
      <c r="A729" s="7">
        <f t="shared" si="99"/>
        <v>43009</v>
      </c>
      <c r="B729" s="7">
        <f t="shared" si="101"/>
        <v>43040</v>
      </c>
      <c r="C729" s="7">
        <v>43052</v>
      </c>
      <c r="D729">
        <v>3.17</v>
      </c>
      <c r="E729">
        <v>1.8</v>
      </c>
      <c r="F729">
        <v>3.4</v>
      </c>
      <c r="G729">
        <v>2.6</v>
      </c>
      <c r="H729" s="4">
        <f t="shared" si="102"/>
        <v>7</v>
      </c>
      <c r="I729" s="4"/>
      <c r="J729" s="4">
        <f t="shared" si="103"/>
        <v>3.83</v>
      </c>
      <c r="K729" s="15" t="e">
        <f>NA()</f>
        <v>#N/A</v>
      </c>
      <c r="L729" s="4">
        <f t="shared" si="100"/>
        <v>3.83</v>
      </c>
      <c r="M729" s="4">
        <f t="shared" si="104"/>
        <v>3.17</v>
      </c>
      <c r="N729" s="4"/>
      <c r="P729" s="184">
        <f t="shared" si="105"/>
        <v>40269</v>
      </c>
      <c r="Q729" s="184">
        <v>40271</v>
      </c>
      <c r="R729" s="182">
        <v>4.5</v>
      </c>
      <c r="S729" s="182">
        <f t="shared" si="106"/>
        <v>4.3</v>
      </c>
      <c r="T729" s="182">
        <f t="shared" si="107"/>
        <v>0.20000000000000018</v>
      </c>
      <c r="AF729" s="183"/>
      <c r="AI729" s="3"/>
    </row>
    <row r="730" spans="1:35" x14ac:dyDescent="0.2">
      <c r="A730" s="7">
        <f t="shared" si="99"/>
        <v>43009</v>
      </c>
      <c r="B730" s="7">
        <f t="shared" si="101"/>
        <v>43040</v>
      </c>
      <c r="C730" s="7">
        <v>43053</v>
      </c>
      <c r="D730">
        <v>3.17</v>
      </c>
      <c r="E730">
        <v>1.8</v>
      </c>
      <c r="F730">
        <v>3.4</v>
      </c>
      <c r="G730">
        <v>2.6</v>
      </c>
      <c r="H730" s="4">
        <f t="shared" si="102"/>
        <v>7</v>
      </c>
      <c r="I730" s="4"/>
      <c r="J730" s="4">
        <f t="shared" si="103"/>
        <v>3.83</v>
      </c>
      <c r="K730" s="15" t="e">
        <f>NA()</f>
        <v>#N/A</v>
      </c>
      <c r="L730" s="4">
        <f t="shared" si="100"/>
        <v>3.83</v>
      </c>
      <c r="M730" s="4">
        <f t="shared" si="104"/>
        <v>3.17</v>
      </c>
      <c r="N730" s="4"/>
      <c r="P730" s="184">
        <f t="shared" si="105"/>
        <v>40269</v>
      </c>
      <c r="Q730" s="184">
        <v>40272</v>
      </c>
      <c r="R730" s="182">
        <v>4.5</v>
      </c>
      <c r="S730" s="182">
        <f t="shared" si="106"/>
        <v>4.3</v>
      </c>
      <c r="T730" s="182">
        <f t="shared" si="107"/>
        <v>0.20000000000000018</v>
      </c>
      <c r="AF730" s="183"/>
      <c r="AI730" s="3"/>
    </row>
    <row r="731" spans="1:35" x14ac:dyDescent="0.2">
      <c r="A731" s="7">
        <f t="shared" si="99"/>
        <v>43009</v>
      </c>
      <c r="B731" s="7">
        <f t="shared" si="101"/>
        <v>43040</v>
      </c>
      <c r="C731" s="7">
        <v>43054</v>
      </c>
      <c r="D731">
        <v>3.17</v>
      </c>
      <c r="E731">
        <v>1.8</v>
      </c>
      <c r="F731">
        <v>3.4</v>
      </c>
      <c r="G731">
        <v>2.6</v>
      </c>
      <c r="H731" s="4">
        <f t="shared" si="102"/>
        <v>7</v>
      </c>
      <c r="I731" s="4"/>
      <c r="J731" s="4">
        <f t="shared" si="103"/>
        <v>3.83</v>
      </c>
      <c r="K731" s="15" t="e">
        <f>NA()</f>
        <v>#N/A</v>
      </c>
      <c r="L731" s="4">
        <f t="shared" si="100"/>
        <v>3.83</v>
      </c>
      <c r="M731" s="4">
        <f t="shared" si="104"/>
        <v>3.17</v>
      </c>
      <c r="N731" s="4"/>
      <c r="P731" s="184">
        <f t="shared" si="105"/>
        <v>40269</v>
      </c>
      <c r="Q731" s="184">
        <v>40273</v>
      </c>
      <c r="R731" s="182">
        <v>4.5</v>
      </c>
      <c r="S731" s="182">
        <f t="shared" si="106"/>
        <v>4.3</v>
      </c>
      <c r="T731" s="182">
        <f t="shared" si="107"/>
        <v>0.20000000000000018</v>
      </c>
      <c r="AF731" s="183"/>
      <c r="AI731" s="3"/>
    </row>
    <row r="732" spans="1:35" x14ac:dyDescent="0.2">
      <c r="A732" s="7">
        <f t="shared" si="99"/>
        <v>43009</v>
      </c>
      <c r="B732" s="7">
        <f t="shared" si="101"/>
        <v>43040</v>
      </c>
      <c r="C732" s="7">
        <v>43055</v>
      </c>
      <c r="D732">
        <v>3.17</v>
      </c>
      <c r="E732">
        <v>1.8</v>
      </c>
      <c r="F732">
        <v>3.4</v>
      </c>
      <c r="G732">
        <v>2.6</v>
      </c>
      <c r="H732" s="4">
        <f t="shared" si="102"/>
        <v>7</v>
      </c>
      <c r="I732" s="4"/>
      <c r="J732" s="4">
        <f t="shared" si="103"/>
        <v>3.83</v>
      </c>
      <c r="K732" s="15" t="e">
        <f>NA()</f>
        <v>#N/A</v>
      </c>
      <c r="L732" s="4">
        <f t="shared" si="100"/>
        <v>3.83</v>
      </c>
      <c r="M732" s="4">
        <f t="shared" si="104"/>
        <v>3.17</v>
      </c>
      <c r="N732" s="4"/>
      <c r="P732" s="184">
        <f t="shared" si="105"/>
        <v>40269</v>
      </c>
      <c r="Q732" s="184">
        <v>40274</v>
      </c>
      <c r="R732" s="182">
        <v>4.5</v>
      </c>
      <c r="S732" s="182">
        <f t="shared" si="106"/>
        <v>4.3</v>
      </c>
      <c r="T732" s="182">
        <f t="shared" si="107"/>
        <v>0.20000000000000018</v>
      </c>
      <c r="AF732" s="183"/>
      <c r="AI732" s="3"/>
    </row>
    <row r="733" spans="1:35" x14ac:dyDescent="0.2">
      <c r="A733" s="7">
        <f t="shared" si="99"/>
        <v>43009</v>
      </c>
      <c r="B733" s="7">
        <f t="shared" si="101"/>
        <v>43040</v>
      </c>
      <c r="C733" s="7">
        <v>43056</v>
      </c>
      <c r="D733">
        <v>3.17</v>
      </c>
      <c r="E733">
        <v>1.8</v>
      </c>
      <c r="F733">
        <v>3.4</v>
      </c>
      <c r="G733">
        <v>2.6</v>
      </c>
      <c r="H733" s="4">
        <f t="shared" si="102"/>
        <v>7</v>
      </c>
      <c r="I733" s="4"/>
      <c r="J733" s="4">
        <f t="shared" si="103"/>
        <v>3.83</v>
      </c>
      <c r="K733" s="15" t="e">
        <f>NA()</f>
        <v>#N/A</v>
      </c>
      <c r="L733" s="4">
        <f t="shared" si="100"/>
        <v>3.83</v>
      </c>
      <c r="M733" s="4">
        <f t="shared" si="104"/>
        <v>3.17</v>
      </c>
      <c r="N733" s="4"/>
      <c r="P733" s="184">
        <f t="shared" si="105"/>
        <v>40269</v>
      </c>
      <c r="Q733" s="184">
        <v>40275</v>
      </c>
      <c r="R733" s="182">
        <v>4.5</v>
      </c>
      <c r="S733" s="182">
        <f t="shared" si="106"/>
        <v>4.3</v>
      </c>
      <c r="T733" s="182">
        <f t="shared" si="107"/>
        <v>0.20000000000000018</v>
      </c>
      <c r="AF733" s="183"/>
      <c r="AI733" s="3"/>
    </row>
    <row r="734" spans="1:35" x14ac:dyDescent="0.2">
      <c r="A734" s="7">
        <f t="shared" si="99"/>
        <v>43009</v>
      </c>
      <c r="B734" s="7">
        <f t="shared" si="101"/>
        <v>43040</v>
      </c>
      <c r="C734" s="7">
        <v>43060</v>
      </c>
      <c r="D734">
        <v>3.17</v>
      </c>
      <c r="E734">
        <v>1.8</v>
      </c>
      <c r="F734">
        <v>3.4</v>
      </c>
      <c r="G734">
        <v>2.6</v>
      </c>
      <c r="H734" s="4">
        <f t="shared" si="102"/>
        <v>7</v>
      </c>
      <c r="I734" s="4"/>
      <c r="J734" s="4">
        <f t="shared" si="103"/>
        <v>3.83</v>
      </c>
      <c r="K734" s="15" t="e">
        <f>NA()</f>
        <v>#N/A</v>
      </c>
      <c r="L734" s="4">
        <f t="shared" si="100"/>
        <v>3.83</v>
      </c>
      <c r="M734" s="4">
        <f t="shared" si="104"/>
        <v>3.17</v>
      </c>
      <c r="N734" s="4"/>
      <c r="P734" s="184">
        <f t="shared" si="105"/>
        <v>40269</v>
      </c>
      <c r="Q734" s="184">
        <v>40276</v>
      </c>
      <c r="R734" s="182">
        <v>4.5</v>
      </c>
      <c r="S734" s="182">
        <f t="shared" si="106"/>
        <v>4.3</v>
      </c>
      <c r="T734" s="182">
        <f t="shared" si="107"/>
        <v>0.20000000000000018</v>
      </c>
      <c r="AF734" s="183"/>
      <c r="AI734" s="3"/>
    </row>
    <row r="735" spans="1:35" x14ac:dyDescent="0.2">
      <c r="A735" s="7">
        <f t="shared" si="99"/>
        <v>43009</v>
      </c>
      <c r="B735" s="7">
        <f t="shared" si="101"/>
        <v>43040</v>
      </c>
      <c r="C735" s="7">
        <v>43061</v>
      </c>
      <c r="D735">
        <v>3.17</v>
      </c>
      <c r="E735">
        <v>1.8</v>
      </c>
      <c r="F735">
        <v>3.4</v>
      </c>
      <c r="G735">
        <v>2.6</v>
      </c>
      <c r="H735" s="4">
        <f t="shared" si="102"/>
        <v>7</v>
      </c>
      <c r="I735" s="4"/>
      <c r="J735" s="4">
        <f t="shared" si="103"/>
        <v>3.83</v>
      </c>
      <c r="K735" s="15" t="e">
        <f>NA()</f>
        <v>#N/A</v>
      </c>
      <c r="L735" s="4">
        <f t="shared" si="100"/>
        <v>3.83</v>
      </c>
      <c r="M735" s="4">
        <f t="shared" si="104"/>
        <v>3.17</v>
      </c>
      <c r="N735" s="4"/>
      <c r="P735" s="184">
        <f t="shared" si="105"/>
        <v>40269</v>
      </c>
      <c r="Q735" s="184">
        <v>40277</v>
      </c>
      <c r="R735" s="182">
        <v>4.5</v>
      </c>
      <c r="S735" s="182">
        <f t="shared" si="106"/>
        <v>4.3</v>
      </c>
      <c r="T735" s="182">
        <f t="shared" si="107"/>
        <v>0.20000000000000018</v>
      </c>
      <c r="AF735" s="183"/>
      <c r="AI735" s="3"/>
    </row>
    <row r="736" spans="1:35" x14ac:dyDescent="0.2">
      <c r="A736" s="7">
        <f t="shared" si="99"/>
        <v>43009</v>
      </c>
      <c r="B736" s="7">
        <f t="shared" si="101"/>
        <v>43040</v>
      </c>
      <c r="C736" s="7">
        <v>43062</v>
      </c>
      <c r="D736">
        <v>3.17</v>
      </c>
      <c r="E736">
        <v>1.8</v>
      </c>
      <c r="F736">
        <v>3.4</v>
      </c>
      <c r="G736">
        <v>2.6</v>
      </c>
      <c r="H736" s="4">
        <f t="shared" si="102"/>
        <v>7</v>
      </c>
      <c r="I736" s="4"/>
      <c r="J736" s="4">
        <f t="shared" si="103"/>
        <v>3.83</v>
      </c>
      <c r="K736" s="15" t="e">
        <f>NA()</f>
        <v>#N/A</v>
      </c>
      <c r="L736" s="4">
        <f t="shared" si="100"/>
        <v>3.83</v>
      </c>
      <c r="M736" s="4">
        <f t="shared" si="104"/>
        <v>3.17</v>
      </c>
      <c r="N736" s="4"/>
      <c r="P736" s="184">
        <f t="shared" si="105"/>
        <v>40269</v>
      </c>
      <c r="Q736" s="184">
        <v>40278</v>
      </c>
      <c r="R736" s="182">
        <v>4.5</v>
      </c>
      <c r="S736" s="182">
        <f t="shared" si="106"/>
        <v>4.3</v>
      </c>
      <c r="T736" s="182">
        <f t="shared" si="107"/>
        <v>0.20000000000000018</v>
      </c>
      <c r="AF736" s="183"/>
      <c r="AI736" s="3"/>
    </row>
    <row r="737" spans="1:35" x14ac:dyDescent="0.2">
      <c r="A737" s="7">
        <f t="shared" si="99"/>
        <v>43009</v>
      </c>
      <c r="B737" s="7">
        <f t="shared" si="101"/>
        <v>43040</v>
      </c>
      <c r="C737" s="7">
        <v>43063</v>
      </c>
      <c r="D737">
        <v>3.17</v>
      </c>
      <c r="E737">
        <v>1.8</v>
      </c>
      <c r="F737">
        <v>3.4</v>
      </c>
      <c r="G737">
        <v>2.6</v>
      </c>
      <c r="H737" s="4">
        <f t="shared" si="102"/>
        <v>7</v>
      </c>
      <c r="I737" s="4"/>
      <c r="J737" s="4">
        <f t="shared" si="103"/>
        <v>3.83</v>
      </c>
      <c r="K737" s="15" t="e">
        <f>NA()</f>
        <v>#N/A</v>
      </c>
      <c r="L737" s="4">
        <f t="shared" si="100"/>
        <v>3.83</v>
      </c>
      <c r="M737" s="4">
        <f t="shared" si="104"/>
        <v>3.17</v>
      </c>
      <c r="N737" s="4"/>
      <c r="P737" s="184">
        <f t="shared" si="105"/>
        <v>40269</v>
      </c>
      <c r="Q737" s="184">
        <v>40279</v>
      </c>
      <c r="R737" s="182">
        <v>4.5</v>
      </c>
      <c r="S737" s="182">
        <f t="shared" si="106"/>
        <v>4.3</v>
      </c>
      <c r="T737" s="182">
        <f t="shared" si="107"/>
        <v>0.20000000000000018</v>
      </c>
      <c r="AF737" s="183"/>
      <c r="AI737" s="3"/>
    </row>
    <row r="738" spans="1:35" x14ac:dyDescent="0.2">
      <c r="A738" s="7">
        <f t="shared" si="99"/>
        <v>43009</v>
      </c>
      <c r="B738" s="7">
        <f t="shared" si="101"/>
        <v>43040</v>
      </c>
      <c r="C738" s="7">
        <v>43066</v>
      </c>
      <c r="D738">
        <v>3.17</v>
      </c>
      <c r="E738">
        <v>1.8</v>
      </c>
      <c r="F738">
        <v>3.4</v>
      </c>
      <c r="G738">
        <v>2.6</v>
      </c>
      <c r="H738" s="4">
        <f t="shared" si="102"/>
        <v>7</v>
      </c>
      <c r="I738" s="4"/>
      <c r="J738" s="4">
        <f t="shared" si="103"/>
        <v>3.83</v>
      </c>
      <c r="K738" s="15" t="e">
        <f>NA()</f>
        <v>#N/A</v>
      </c>
      <c r="L738" s="4">
        <f t="shared" si="100"/>
        <v>3.83</v>
      </c>
      <c r="M738" s="4">
        <f t="shared" si="104"/>
        <v>3.17</v>
      </c>
      <c r="N738" s="4"/>
      <c r="P738" s="184">
        <f t="shared" si="105"/>
        <v>40269</v>
      </c>
      <c r="Q738" s="184">
        <v>40280</v>
      </c>
      <c r="R738" s="182">
        <v>4.5</v>
      </c>
      <c r="S738" s="182">
        <f t="shared" si="106"/>
        <v>4.3</v>
      </c>
      <c r="T738" s="182">
        <f t="shared" si="107"/>
        <v>0.20000000000000018</v>
      </c>
      <c r="AF738" s="183"/>
      <c r="AI738" s="3"/>
    </row>
    <row r="739" spans="1:35" x14ac:dyDescent="0.2">
      <c r="A739" s="7">
        <f t="shared" si="99"/>
        <v>43009</v>
      </c>
      <c r="B739" s="7">
        <f t="shared" si="101"/>
        <v>43040</v>
      </c>
      <c r="C739" s="7">
        <v>43067</v>
      </c>
      <c r="D739">
        <v>3.17</v>
      </c>
      <c r="E739">
        <v>1.8</v>
      </c>
      <c r="F739">
        <v>3.4</v>
      </c>
      <c r="G739">
        <v>2.6</v>
      </c>
      <c r="H739" s="4">
        <f t="shared" si="102"/>
        <v>7</v>
      </c>
      <c r="I739" s="4"/>
      <c r="J739" s="4">
        <f t="shared" si="103"/>
        <v>3.83</v>
      </c>
      <c r="K739" s="15" t="e">
        <f>NA()</f>
        <v>#N/A</v>
      </c>
      <c r="L739" s="4">
        <f t="shared" si="100"/>
        <v>3.83</v>
      </c>
      <c r="M739" s="4">
        <f t="shared" si="104"/>
        <v>3.17</v>
      </c>
      <c r="N739" s="4"/>
      <c r="P739" s="184">
        <f t="shared" si="105"/>
        <v>40269</v>
      </c>
      <c r="Q739" s="184">
        <v>40281</v>
      </c>
      <c r="R739" s="182">
        <v>4.5</v>
      </c>
      <c r="S739" s="182">
        <f t="shared" si="106"/>
        <v>4.3</v>
      </c>
      <c r="T739" s="182">
        <f t="shared" si="107"/>
        <v>0.20000000000000018</v>
      </c>
      <c r="AF739" s="183"/>
      <c r="AI739" s="3"/>
    </row>
    <row r="740" spans="1:35" x14ac:dyDescent="0.2">
      <c r="A740" s="7">
        <f t="shared" si="99"/>
        <v>43009</v>
      </c>
      <c r="B740" s="7">
        <f t="shared" si="101"/>
        <v>43040</v>
      </c>
      <c r="C740" s="7">
        <v>43068</v>
      </c>
      <c r="D740">
        <v>3.17</v>
      </c>
      <c r="E740">
        <v>1.8</v>
      </c>
      <c r="F740">
        <v>3.4</v>
      </c>
      <c r="G740">
        <v>2.6</v>
      </c>
      <c r="H740" s="4">
        <f t="shared" si="102"/>
        <v>7</v>
      </c>
      <c r="I740" s="4"/>
      <c r="J740" s="4">
        <f t="shared" si="103"/>
        <v>3.83</v>
      </c>
      <c r="K740" s="15" t="e">
        <f>NA()</f>
        <v>#N/A</v>
      </c>
      <c r="L740" s="4">
        <f t="shared" si="100"/>
        <v>3.83</v>
      </c>
      <c r="M740" s="4">
        <f t="shared" si="104"/>
        <v>3.17</v>
      </c>
      <c r="N740" s="4"/>
      <c r="P740" s="184">
        <f t="shared" si="105"/>
        <v>40269</v>
      </c>
      <c r="Q740" s="184">
        <v>40282</v>
      </c>
      <c r="R740" s="182">
        <v>4.5</v>
      </c>
      <c r="S740" s="182">
        <f t="shared" si="106"/>
        <v>4.3</v>
      </c>
      <c r="T740" s="182">
        <f t="shared" si="107"/>
        <v>0.20000000000000018</v>
      </c>
      <c r="AF740" s="183"/>
      <c r="AI740" s="3"/>
    </row>
    <row r="741" spans="1:35" x14ac:dyDescent="0.2">
      <c r="A741" s="7">
        <f t="shared" si="99"/>
        <v>43009</v>
      </c>
      <c r="B741" s="7">
        <f t="shared" si="101"/>
        <v>43040</v>
      </c>
      <c r="C741" s="7">
        <v>43069</v>
      </c>
      <c r="D741">
        <v>3.17</v>
      </c>
      <c r="E741">
        <v>1.8</v>
      </c>
      <c r="F741">
        <v>3.4</v>
      </c>
      <c r="G741">
        <v>2.6</v>
      </c>
      <c r="H741" s="4">
        <f t="shared" si="102"/>
        <v>7</v>
      </c>
      <c r="I741" s="4"/>
      <c r="J741" s="4">
        <f t="shared" si="103"/>
        <v>3.83</v>
      </c>
      <c r="K741" s="15" t="e">
        <f>NA()</f>
        <v>#N/A</v>
      </c>
      <c r="L741" s="4">
        <f t="shared" si="100"/>
        <v>3.83</v>
      </c>
      <c r="M741" s="4">
        <f t="shared" si="104"/>
        <v>3.17</v>
      </c>
      <c r="N741" s="4"/>
      <c r="P741" s="184">
        <f t="shared" si="105"/>
        <v>40269</v>
      </c>
      <c r="Q741" s="184">
        <v>40283</v>
      </c>
      <c r="R741" s="182">
        <v>4.5</v>
      </c>
      <c r="S741" s="182">
        <f t="shared" si="106"/>
        <v>4.3</v>
      </c>
      <c r="T741" s="182">
        <f t="shared" si="107"/>
        <v>0.20000000000000018</v>
      </c>
      <c r="AF741" s="183"/>
      <c r="AI741" s="3"/>
    </row>
    <row r="742" spans="1:35" x14ac:dyDescent="0.2">
      <c r="A742" s="7">
        <f t="shared" si="99"/>
        <v>43040</v>
      </c>
      <c r="B742" s="7">
        <f t="shared" si="101"/>
        <v>43070</v>
      </c>
      <c r="C742" s="7">
        <v>43070</v>
      </c>
      <c r="D742">
        <v>3.04</v>
      </c>
      <c r="E742">
        <v>1.8</v>
      </c>
      <c r="F742">
        <v>3.4</v>
      </c>
      <c r="G742">
        <v>2.6</v>
      </c>
      <c r="H742" s="4">
        <f t="shared" si="102"/>
        <v>7</v>
      </c>
      <c r="I742" s="4"/>
      <c r="J742" s="4">
        <f t="shared" si="103"/>
        <v>3.96</v>
      </c>
      <c r="K742" s="15" t="e">
        <f>NA()</f>
        <v>#N/A</v>
      </c>
      <c r="L742" s="4">
        <f t="shared" si="100"/>
        <v>3.96</v>
      </c>
      <c r="M742" s="4">
        <f t="shared" si="104"/>
        <v>3.04</v>
      </c>
      <c r="N742" s="4"/>
      <c r="P742" s="184">
        <f t="shared" si="105"/>
        <v>40269</v>
      </c>
      <c r="Q742" s="184">
        <v>40284</v>
      </c>
      <c r="R742" s="182">
        <v>4.5</v>
      </c>
      <c r="S742" s="182">
        <f t="shared" si="106"/>
        <v>4.3</v>
      </c>
      <c r="T742" s="182">
        <f t="shared" si="107"/>
        <v>0.20000000000000018</v>
      </c>
      <c r="AF742" s="183"/>
      <c r="AI742" s="3"/>
    </row>
    <row r="743" spans="1:35" x14ac:dyDescent="0.2">
      <c r="A743" s="7">
        <f t="shared" si="99"/>
        <v>43040</v>
      </c>
      <c r="B743" s="7">
        <f t="shared" si="101"/>
        <v>43070</v>
      </c>
      <c r="C743" s="7">
        <v>43073</v>
      </c>
      <c r="D743">
        <v>3.04</v>
      </c>
      <c r="E743">
        <v>1.8</v>
      </c>
      <c r="F743">
        <v>3.4</v>
      </c>
      <c r="G743">
        <v>2.6</v>
      </c>
      <c r="H743" s="4">
        <f t="shared" si="102"/>
        <v>7</v>
      </c>
      <c r="I743" s="4"/>
      <c r="J743" s="4">
        <f t="shared" si="103"/>
        <v>3.96</v>
      </c>
      <c r="K743" s="15" t="e">
        <f>NA()</f>
        <v>#N/A</v>
      </c>
      <c r="L743" s="4">
        <f t="shared" si="100"/>
        <v>3.96</v>
      </c>
      <c r="M743" s="4">
        <f t="shared" si="104"/>
        <v>3.04</v>
      </c>
      <c r="N743" s="4"/>
      <c r="P743" s="184">
        <f t="shared" si="105"/>
        <v>40269</v>
      </c>
      <c r="Q743" s="184">
        <v>40285</v>
      </c>
      <c r="R743" s="182">
        <v>4.5</v>
      </c>
      <c r="S743" s="182">
        <f t="shared" si="106"/>
        <v>4.3</v>
      </c>
      <c r="T743" s="182">
        <f t="shared" si="107"/>
        <v>0.20000000000000018</v>
      </c>
      <c r="AF743" s="183"/>
      <c r="AI743" s="3"/>
    </row>
    <row r="744" spans="1:35" x14ac:dyDescent="0.2">
      <c r="A744" s="7">
        <f t="shared" si="99"/>
        <v>43040</v>
      </c>
      <c r="B744" s="7">
        <f t="shared" si="101"/>
        <v>43070</v>
      </c>
      <c r="C744" s="7">
        <v>43074</v>
      </c>
      <c r="D744">
        <v>3.04</v>
      </c>
      <c r="E744">
        <v>1.8</v>
      </c>
      <c r="F744">
        <v>3.4</v>
      </c>
      <c r="G744">
        <v>2.6</v>
      </c>
      <c r="H744" s="4">
        <f t="shared" si="102"/>
        <v>7</v>
      </c>
      <c r="I744" s="4"/>
      <c r="J744" s="4">
        <f t="shared" si="103"/>
        <v>3.96</v>
      </c>
      <c r="K744" s="15" t="e">
        <f>NA()</f>
        <v>#N/A</v>
      </c>
      <c r="L744" s="4">
        <f t="shared" si="100"/>
        <v>3.96</v>
      </c>
      <c r="M744" s="4">
        <f t="shared" si="104"/>
        <v>3.04</v>
      </c>
      <c r="N744" s="4"/>
      <c r="P744" s="184">
        <f t="shared" si="105"/>
        <v>40269</v>
      </c>
      <c r="Q744" s="184">
        <v>40286</v>
      </c>
      <c r="R744" s="182">
        <v>4.5</v>
      </c>
      <c r="S744" s="182">
        <f t="shared" si="106"/>
        <v>4.3</v>
      </c>
      <c r="T744" s="182">
        <f t="shared" si="107"/>
        <v>0.20000000000000018</v>
      </c>
      <c r="AF744" s="183"/>
      <c r="AI744" s="3"/>
    </row>
    <row r="745" spans="1:35" x14ac:dyDescent="0.2">
      <c r="A745" s="7">
        <f t="shared" si="99"/>
        <v>43040</v>
      </c>
      <c r="B745" s="7">
        <f t="shared" si="101"/>
        <v>43070</v>
      </c>
      <c r="C745" s="7">
        <v>43075</v>
      </c>
      <c r="D745">
        <v>3.04</v>
      </c>
      <c r="E745">
        <v>1.8</v>
      </c>
      <c r="F745">
        <v>3.4</v>
      </c>
      <c r="G745">
        <v>2.6</v>
      </c>
      <c r="H745" s="4">
        <f t="shared" si="102"/>
        <v>7</v>
      </c>
      <c r="I745" s="4"/>
      <c r="J745" s="4">
        <f t="shared" si="103"/>
        <v>3.96</v>
      </c>
      <c r="K745" s="15" t="e">
        <f>NA()</f>
        <v>#N/A</v>
      </c>
      <c r="L745" s="4">
        <f t="shared" si="100"/>
        <v>3.96</v>
      </c>
      <c r="M745" s="4">
        <f t="shared" si="104"/>
        <v>3.04</v>
      </c>
      <c r="N745" s="4"/>
      <c r="P745" s="184">
        <f t="shared" si="105"/>
        <v>40269</v>
      </c>
      <c r="Q745" s="184">
        <v>40287</v>
      </c>
      <c r="R745" s="182">
        <v>4.5</v>
      </c>
      <c r="S745" s="182">
        <f t="shared" si="106"/>
        <v>4.3</v>
      </c>
      <c r="T745" s="182">
        <f t="shared" si="107"/>
        <v>0.20000000000000018</v>
      </c>
      <c r="AF745" s="183"/>
      <c r="AI745" s="3"/>
    </row>
    <row r="746" spans="1:35" x14ac:dyDescent="0.2">
      <c r="A746" s="7">
        <f t="shared" si="99"/>
        <v>43040</v>
      </c>
      <c r="B746" s="7">
        <f t="shared" si="101"/>
        <v>43070</v>
      </c>
      <c r="C746" s="7">
        <v>43076</v>
      </c>
      <c r="D746">
        <v>3.04</v>
      </c>
      <c r="E746">
        <v>1.8</v>
      </c>
      <c r="F746">
        <v>3.4</v>
      </c>
      <c r="G746">
        <v>2.6</v>
      </c>
      <c r="H746" s="4">
        <f t="shared" si="102"/>
        <v>7</v>
      </c>
      <c r="I746" s="4"/>
      <c r="J746" s="4">
        <f t="shared" si="103"/>
        <v>3.96</v>
      </c>
      <c r="K746" s="15" t="e">
        <f>NA()</f>
        <v>#N/A</v>
      </c>
      <c r="L746" s="4">
        <f t="shared" si="100"/>
        <v>3.96</v>
      </c>
      <c r="M746" s="4">
        <f t="shared" si="104"/>
        <v>3.04</v>
      </c>
      <c r="N746" s="4"/>
      <c r="P746" s="184">
        <f t="shared" si="105"/>
        <v>40269</v>
      </c>
      <c r="Q746" s="184">
        <v>40288</v>
      </c>
      <c r="R746" s="182">
        <v>4.5</v>
      </c>
      <c r="S746" s="182">
        <f t="shared" si="106"/>
        <v>4.3</v>
      </c>
      <c r="T746" s="182">
        <f t="shared" si="107"/>
        <v>0.20000000000000018</v>
      </c>
      <c r="AF746" s="183"/>
      <c r="AI746" s="3"/>
    </row>
    <row r="747" spans="1:35" x14ac:dyDescent="0.2">
      <c r="A747" s="7">
        <f t="shared" si="99"/>
        <v>43040</v>
      </c>
      <c r="B747" s="7">
        <f t="shared" si="101"/>
        <v>43070</v>
      </c>
      <c r="C747" s="7">
        <v>43077</v>
      </c>
      <c r="D747">
        <v>3.04</v>
      </c>
      <c r="E747">
        <v>1.8</v>
      </c>
      <c r="F747">
        <v>3.4</v>
      </c>
      <c r="G747">
        <v>2.6</v>
      </c>
      <c r="H747" s="4">
        <f t="shared" si="102"/>
        <v>7</v>
      </c>
      <c r="I747" s="4"/>
      <c r="J747" s="4">
        <f t="shared" si="103"/>
        <v>3.96</v>
      </c>
      <c r="K747" s="15" t="e">
        <f>NA()</f>
        <v>#N/A</v>
      </c>
      <c r="L747" s="4">
        <f t="shared" si="100"/>
        <v>3.96</v>
      </c>
      <c r="M747" s="4">
        <f t="shared" si="104"/>
        <v>3.04</v>
      </c>
      <c r="N747" s="4"/>
      <c r="P747" s="184">
        <f t="shared" si="105"/>
        <v>40269</v>
      </c>
      <c r="Q747" s="184">
        <v>40289</v>
      </c>
      <c r="R747" s="182">
        <v>4.5</v>
      </c>
      <c r="S747" s="182">
        <f t="shared" si="106"/>
        <v>4.3</v>
      </c>
      <c r="T747" s="182">
        <f t="shared" si="107"/>
        <v>0.20000000000000018</v>
      </c>
      <c r="AF747" s="183"/>
      <c r="AI747" s="3"/>
    </row>
    <row r="748" spans="1:35" x14ac:dyDescent="0.2">
      <c r="A748" s="7">
        <f t="shared" si="99"/>
        <v>43040</v>
      </c>
      <c r="B748" s="7">
        <f t="shared" si="101"/>
        <v>43070</v>
      </c>
      <c r="C748" s="7">
        <v>43080</v>
      </c>
      <c r="D748">
        <v>3.04</v>
      </c>
      <c r="E748">
        <v>1.8</v>
      </c>
      <c r="F748">
        <v>3.4</v>
      </c>
      <c r="G748">
        <v>2.6</v>
      </c>
      <c r="H748" s="4">
        <f t="shared" si="102"/>
        <v>7</v>
      </c>
      <c r="I748" s="4"/>
      <c r="J748" s="4">
        <f t="shared" si="103"/>
        <v>3.96</v>
      </c>
      <c r="K748" s="15" t="e">
        <f>NA()</f>
        <v>#N/A</v>
      </c>
      <c r="L748" s="4">
        <f t="shared" si="100"/>
        <v>3.96</v>
      </c>
      <c r="M748" s="4">
        <f t="shared" si="104"/>
        <v>3.04</v>
      </c>
      <c r="N748" s="4"/>
      <c r="P748" s="184">
        <f t="shared" si="105"/>
        <v>40269</v>
      </c>
      <c r="Q748" s="184">
        <v>40290</v>
      </c>
      <c r="R748" s="182">
        <v>4.5</v>
      </c>
      <c r="S748" s="182">
        <f t="shared" si="106"/>
        <v>4.3</v>
      </c>
      <c r="T748" s="182">
        <f t="shared" si="107"/>
        <v>0.20000000000000018</v>
      </c>
      <c r="AF748" s="183"/>
      <c r="AI748" s="3"/>
    </row>
    <row r="749" spans="1:35" x14ac:dyDescent="0.2">
      <c r="A749" s="7">
        <f t="shared" si="99"/>
        <v>43040</v>
      </c>
      <c r="B749" s="7">
        <f t="shared" si="101"/>
        <v>43070</v>
      </c>
      <c r="C749" s="7">
        <v>43082</v>
      </c>
      <c r="D749">
        <v>3.04</v>
      </c>
      <c r="E749">
        <v>1.8</v>
      </c>
      <c r="F749">
        <v>3.4</v>
      </c>
      <c r="G749">
        <v>2.6</v>
      </c>
      <c r="H749" s="4">
        <f t="shared" si="102"/>
        <v>7</v>
      </c>
      <c r="I749" s="4"/>
      <c r="J749" s="4">
        <f t="shared" si="103"/>
        <v>3.96</v>
      </c>
      <c r="K749" s="15" t="e">
        <f>NA()</f>
        <v>#N/A</v>
      </c>
      <c r="L749" s="4">
        <f t="shared" si="100"/>
        <v>3.96</v>
      </c>
      <c r="M749" s="4">
        <f t="shared" si="104"/>
        <v>3.04</v>
      </c>
      <c r="N749" s="4"/>
      <c r="P749" s="184">
        <f t="shared" si="105"/>
        <v>40269</v>
      </c>
      <c r="Q749" s="184">
        <v>40291</v>
      </c>
      <c r="R749" s="182">
        <v>4.5</v>
      </c>
      <c r="S749" s="182">
        <f t="shared" si="106"/>
        <v>4.3</v>
      </c>
      <c r="T749" s="182">
        <f t="shared" si="107"/>
        <v>0.20000000000000018</v>
      </c>
      <c r="AF749" s="183"/>
      <c r="AI749" s="3"/>
    </row>
    <row r="750" spans="1:35" x14ac:dyDescent="0.2">
      <c r="A750" s="7">
        <f t="shared" si="99"/>
        <v>43040</v>
      </c>
      <c r="B750" s="7">
        <f t="shared" si="101"/>
        <v>43070</v>
      </c>
      <c r="C750" s="7">
        <v>43083</v>
      </c>
      <c r="D750">
        <v>3.29</v>
      </c>
      <c r="E750">
        <v>1.8</v>
      </c>
      <c r="F750">
        <v>3.4</v>
      </c>
      <c r="G750">
        <v>2.6</v>
      </c>
      <c r="H750" s="4">
        <f t="shared" si="102"/>
        <v>7.25</v>
      </c>
      <c r="I750" s="4"/>
      <c r="J750" s="4">
        <f t="shared" si="103"/>
        <v>3.96</v>
      </c>
      <c r="K750" s="15" t="e">
        <f>NA()</f>
        <v>#N/A</v>
      </c>
      <c r="L750" s="4">
        <f t="shared" si="100"/>
        <v>3.96</v>
      </c>
      <c r="M750" s="4">
        <f t="shared" si="104"/>
        <v>3.29</v>
      </c>
      <c r="N750" s="4"/>
      <c r="P750" s="184">
        <f t="shared" si="105"/>
        <v>40269</v>
      </c>
      <c r="Q750" s="184">
        <v>40292</v>
      </c>
      <c r="R750" s="182">
        <v>4.5</v>
      </c>
      <c r="S750" s="182">
        <f t="shared" si="106"/>
        <v>4.3</v>
      </c>
      <c r="T750" s="182">
        <f t="shared" si="107"/>
        <v>0.20000000000000018</v>
      </c>
      <c r="AF750" s="183"/>
      <c r="AI750" s="3"/>
    </row>
    <row r="751" spans="1:35" x14ac:dyDescent="0.2">
      <c r="A751" s="7">
        <f t="shared" si="99"/>
        <v>43040</v>
      </c>
      <c r="B751" s="7">
        <f t="shared" si="101"/>
        <v>43070</v>
      </c>
      <c r="C751" s="7">
        <v>43084</v>
      </c>
      <c r="D751">
        <v>3.29</v>
      </c>
      <c r="E751">
        <v>1.8</v>
      </c>
      <c r="F751">
        <v>3.4</v>
      </c>
      <c r="G751">
        <v>2.6</v>
      </c>
      <c r="H751" s="4">
        <f t="shared" si="102"/>
        <v>7.25</v>
      </c>
      <c r="I751" s="4"/>
      <c r="J751" s="4">
        <f t="shared" si="103"/>
        <v>3.96</v>
      </c>
      <c r="K751" s="15" t="e">
        <f>NA()</f>
        <v>#N/A</v>
      </c>
      <c r="L751" s="4">
        <f t="shared" si="100"/>
        <v>3.96</v>
      </c>
      <c r="M751" s="4">
        <f t="shared" si="104"/>
        <v>3.29</v>
      </c>
      <c r="N751" s="4"/>
      <c r="P751" s="184">
        <f t="shared" si="105"/>
        <v>40269</v>
      </c>
      <c r="Q751" s="184">
        <v>40293</v>
      </c>
      <c r="R751" s="182">
        <v>4.5</v>
      </c>
      <c r="S751" s="182">
        <f t="shared" si="106"/>
        <v>4.3</v>
      </c>
      <c r="T751" s="182">
        <f t="shared" si="107"/>
        <v>0.20000000000000018</v>
      </c>
      <c r="AF751" s="183"/>
      <c r="AI751" s="3"/>
    </row>
    <row r="752" spans="1:35" x14ac:dyDescent="0.2">
      <c r="A752" s="7">
        <f t="shared" si="99"/>
        <v>43040</v>
      </c>
      <c r="B752" s="7">
        <f t="shared" si="101"/>
        <v>43070</v>
      </c>
      <c r="C752" s="7">
        <v>43087</v>
      </c>
      <c r="D752">
        <v>3.29</v>
      </c>
      <c r="E752">
        <v>1.8</v>
      </c>
      <c r="F752">
        <v>3.4</v>
      </c>
      <c r="G752">
        <v>2.6</v>
      </c>
      <c r="H752" s="4">
        <f t="shared" si="102"/>
        <v>7.25</v>
      </c>
      <c r="I752" s="4"/>
      <c r="J752" s="4">
        <f t="shared" si="103"/>
        <v>3.96</v>
      </c>
      <c r="K752" s="15" t="e">
        <f>NA()</f>
        <v>#N/A</v>
      </c>
      <c r="L752" s="4">
        <f t="shared" si="100"/>
        <v>3.96</v>
      </c>
      <c r="M752" s="4">
        <f t="shared" si="104"/>
        <v>3.29</v>
      </c>
      <c r="N752" s="4"/>
      <c r="P752" s="184">
        <f t="shared" si="105"/>
        <v>40269</v>
      </c>
      <c r="Q752" s="184">
        <v>40294</v>
      </c>
      <c r="R752" s="182">
        <v>4.5</v>
      </c>
      <c r="S752" s="182">
        <f t="shared" si="106"/>
        <v>4.3</v>
      </c>
      <c r="T752" s="182">
        <f t="shared" si="107"/>
        <v>0.20000000000000018</v>
      </c>
      <c r="AF752" s="183"/>
      <c r="AI752" s="3"/>
    </row>
    <row r="753" spans="1:35" x14ac:dyDescent="0.2">
      <c r="A753" s="7">
        <f t="shared" si="99"/>
        <v>43040</v>
      </c>
      <c r="B753" s="7">
        <f t="shared" si="101"/>
        <v>43070</v>
      </c>
      <c r="C753" s="7">
        <v>43088</v>
      </c>
      <c r="D753">
        <v>3.29</v>
      </c>
      <c r="E753">
        <v>1.8</v>
      </c>
      <c r="F753">
        <v>3.4</v>
      </c>
      <c r="G753">
        <v>2.6</v>
      </c>
      <c r="H753" s="4">
        <f t="shared" si="102"/>
        <v>7.25</v>
      </c>
      <c r="I753" s="4"/>
      <c r="J753" s="4">
        <f t="shared" si="103"/>
        <v>3.96</v>
      </c>
      <c r="K753" s="15" t="e">
        <f>NA()</f>
        <v>#N/A</v>
      </c>
      <c r="L753" s="4">
        <f t="shared" si="100"/>
        <v>3.96</v>
      </c>
      <c r="M753" s="4">
        <f t="shared" si="104"/>
        <v>3.29</v>
      </c>
      <c r="N753" s="4"/>
      <c r="P753" s="184">
        <f t="shared" si="105"/>
        <v>40269</v>
      </c>
      <c r="Q753" s="184">
        <v>40295</v>
      </c>
      <c r="R753" s="182">
        <v>4.5</v>
      </c>
      <c r="S753" s="182">
        <f t="shared" si="106"/>
        <v>4.3</v>
      </c>
      <c r="T753" s="182">
        <f t="shared" si="107"/>
        <v>0.20000000000000018</v>
      </c>
      <c r="AF753" s="183"/>
      <c r="AI753" s="3"/>
    </row>
    <row r="754" spans="1:35" x14ac:dyDescent="0.2">
      <c r="A754" s="7">
        <f t="shared" si="99"/>
        <v>43040</v>
      </c>
      <c r="B754" s="7">
        <f t="shared" si="101"/>
        <v>43070</v>
      </c>
      <c r="C754" s="7">
        <v>43089</v>
      </c>
      <c r="D754">
        <v>3.29</v>
      </c>
      <c r="E754">
        <v>1.8</v>
      </c>
      <c r="F754">
        <v>3.4</v>
      </c>
      <c r="G754">
        <v>2.6</v>
      </c>
      <c r="H754" s="4">
        <f t="shared" si="102"/>
        <v>7.25</v>
      </c>
      <c r="I754" s="4"/>
      <c r="J754" s="4">
        <f t="shared" si="103"/>
        <v>3.96</v>
      </c>
      <c r="K754" s="15" t="e">
        <f>NA()</f>
        <v>#N/A</v>
      </c>
      <c r="L754" s="4">
        <f t="shared" si="100"/>
        <v>3.96</v>
      </c>
      <c r="M754" s="4">
        <f t="shared" si="104"/>
        <v>3.29</v>
      </c>
      <c r="N754" s="4"/>
      <c r="P754" s="184">
        <f t="shared" si="105"/>
        <v>40269</v>
      </c>
      <c r="Q754" s="184">
        <v>40296</v>
      </c>
      <c r="R754" s="182">
        <v>4.5</v>
      </c>
      <c r="S754" s="182">
        <f t="shared" si="106"/>
        <v>4.3</v>
      </c>
      <c r="T754" s="182">
        <f t="shared" si="107"/>
        <v>0.20000000000000018</v>
      </c>
      <c r="AF754" s="183"/>
      <c r="AI754" s="3"/>
    </row>
    <row r="755" spans="1:35" x14ac:dyDescent="0.2">
      <c r="A755" s="7">
        <f t="shared" si="99"/>
        <v>43040</v>
      </c>
      <c r="B755" s="7">
        <f t="shared" si="101"/>
        <v>43070</v>
      </c>
      <c r="C755" s="7">
        <v>43090</v>
      </c>
      <c r="D755">
        <v>3.29</v>
      </c>
      <c r="E755">
        <v>1.8</v>
      </c>
      <c r="F755">
        <v>3.4</v>
      </c>
      <c r="G755">
        <v>2.6</v>
      </c>
      <c r="H755" s="4">
        <f t="shared" si="102"/>
        <v>7.25</v>
      </c>
      <c r="I755" s="4"/>
      <c r="J755" s="4">
        <f t="shared" si="103"/>
        <v>3.96</v>
      </c>
      <c r="K755" s="15" t="e">
        <f>NA()</f>
        <v>#N/A</v>
      </c>
      <c r="L755" s="4">
        <f t="shared" si="100"/>
        <v>3.96</v>
      </c>
      <c r="M755" s="4">
        <f t="shared" si="104"/>
        <v>3.29</v>
      </c>
      <c r="N755" s="4"/>
      <c r="P755" s="184">
        <f t="shared" si="105"/>
        <v>40269</v>
      </c>
      <c r="Q755" s="184">
        <v>40297</v>
      </c>
      <c r="R755" s="182">
        <v>4.5</v>
      </c>
      <c r="S755" s="182">
        <f t="shared" si="106"/>
        <v>4.3</v>
      </c>
      <c r="T755" s="182">
        <f t="shared" si="107"/>
        <v>0.20000000000000018</v>
      </c>
      <c r="AF755" s="183"/>
      <c r="AI755" s="3"/>
    </row>
    <row r="756" spans="1:35" x14ac:dyDescent="0.2">
      <c r="A756" s="7">
        <f t="shared" si="99"/>
        <v>43040</v>
      </c>
      <c r="B756" s="7">
        <f t="shared" si="101"/>
        <v>43070</v>
      </c>
      <c r="C756" s="7">
        <v>43091</v>
      </c>
      <c r="D756">
        <v>3.29</v>
      </c>
      <c r="E756">
        <v>1.8</v>
      </c>
      <c r="F756">
        <v>3.4</v>
      </c>
      <c r="G756">
        <v>2.6</v>
      </c>
      <c r="H756" s="4">
        <f t="shared" si="102"/>
        <v>7.25</v>
      </c>
      <c r="I756" s="4"/>
      <c r="J756" s="4">
        <f t="shared" si="103"/>
        <v>3.96</v>
      </c>
      <c r="K756" s="15" t="e">
        <f>NA()</f>
        <v>#N/A</v>
      </c>
      <c r="L756" s="4">
        <f t="shared" si="100"/>
        <v>3.96</v>
      </c>
      <c r="M756" s="4">
        <f t="shared" si="104"/>
        <v>3.29</v>
      </c>
      <c r="N756" s="4"/>
      <c r="P756" s="184">
        <f t="shared" si="105"/>
        <v>40269</v>
      </c>
      <c r="Q756" s="184">
        <v>40298</v>
      </c>
      <c r="R756" s="182">
        <v>4.5</v>
      </c>
      <c r="S756" s="182">
        <f t="shared" si="106"/>
        <v>4.3</v>
      </c>
      <c r="T756" s="182">
        <f t="shared" si="107"/>
        <v>0.20000000000000018</v>
      </c>
      <c r="AF756" s="183"/>
      <c r="AI756" s="3"/>
    </row>
    <row r="757" spans="1:35" x14ac:dyDescent="0.2">
      <c r="A757" s="7">
        <f t="shared" si="99"/>
        <v>43040</v>
      </c>
      <c r="B757" s="7">
        <f t="shared" si="101"/>
        <v>43070</v>
      </c>
      <c r="C757" s="7">
        <v>43095</v>
      </c>
      <c r="D757">
        <v>3.29</v>
      </c>
      <c r="E757">
        <v>1.8</v>
      </c>
      <c r="F757">
        <v>3.4</v>
      </c>
      <c r="G757">
        <v>2.6</v>
      </c>
      <c r="H757" s="4">
        <f t="shared" si="102"/>
        <v>7.25</v>
      </c>
      <c r="I757" s="4"/>
      <c r="J757" s="4">
        <f t="shared" si="103"/>
        <v>3.96</v>
      </c>
      <c r="K757" s="15" t="e">
        <f>NA()</f>
        <v>#N/A</v>
      </c>
      <c r="L757" s="4">
        <f t="shared" si="100"/>
        <v>3.96</v>
      </c>
      <c r="M757" s="4">
        <f t="shared" si="104"/>
        <v>3.29</v>
      </c>
      <c r="N757" s="4"/>
      <c r="P757" s="184">
        <f t="shared" si="105"/>
        <v>40299</v>
      </c>
      <c r="Q757" s="184">
        <v>40299</v>
      </c>
      <c r="R757" s="182">
        <v>4.5</v>
      </c>
      <c r="S757" s="182">
        <f t="shared" si="106"/>
        <v>4.37</v>
      </c>
      <c r="T757" s="182">
        <f t="shared" si="107"/>
        <v>0.12999999999999989</v>
      </c>
      <c r="AF757" s="183"/>
      <c r="AI757" s="3"/>
    </row>
    <row r="758" spans="1:35" x14ac:dyDescent="0.2">
      <c r="A758" s="7">
        <f t="shared" si="99"/>
        <v>43040</v>
      </c>
      <c r="B758" s="7">
        <f t="shared" si="101"/>
        <v>43070</v>
      </c>
      <c r="C758" s="7">
        <v>43096</v>
      </c>
      <c r="D758">
        <v>3.29</v>
      </c>
      <c r="E758">
        <v>1.8</v>
      </c>
      <c r="F758">
        <v>3.4</v>
      </c>
      <c r="G758">
        <v>2.6</v>
      </c>
      <c r="H758" s="4">
        <f t="shared" si="102"/>
        <v>7.25</v>
      </c>
      <c r="I758" s="4"/>
      <c r="J758" s="4">
        <f t="shared" si="103"/>
        <v>3.96</v>
      </c>
      <c r="K758" s="15" t="e">
        <f>NA()</f>
        <v>#N/A</v>
      </c>
      <c r="L758" s="4">
        <f t="shared" si="100"/>
        <v>3.96</v>
      </c>
      <c r="M758" s="4">
        <f t="shared" si="104"/>
        <v>3.29</v>
      </c>
      <c r="N758" s="4"/>
      <c r="P758" s="184">
        <f t="shared" si="105"/>
        <v>40299</v>
      </c>
      <c r="Q758" s="184">
        <v>40300</v>
      </c>
      <c r="R758" s="182">
        <v>4.5</v>
      </c>
      <c r="S758" s="182">
        <f t="shared" si="106"/>
        <v>4.37</v>
      </c>
      <c r="T758" s="182">
        <f t="shared" si="107"/>
        <v>0.12999999999999989</v>
      </c>
      <c r="AF758" s="183"/>
      <c r="AI758" s="3"/>
    </row>
    <row r="759" spans="1:35" x14ac:dyDescent="0.2">
      <c r="A759" s="7">
        <f t="shared" si="99"/>
        <v>43040</v>
      </c>
      <c r="B759" s="7">
        <f t="shared" si="101"/>
        <v>43070</v>
      </c>
      <c r="C759" s="7">
        <v>43097</v>
      </c>
      <c r="D759">
        <v>3.29</v>
      </c>
      <c r="E759">
        <v>1.8</v>
      </c>
      <c r="F759">
        <v>3.4</v>
      </c>
      <c r="G759">
        <v>2.6</v>
      </c>
      <c r="H759" s="4">
        <f t="shared" si="102"/>
        <v>7.25</v>
      </c>
      <c r="I759" s="4"/>
      <c r="J759" s="4">
        <f t="shared" si="103"/>
        <v>3.96</v>
      </c>
      <c r="K759" s="15" t="e">
        <f>NA()</f>
        <v>#N/A</v>
      </c>
      <c r="L759" s="4">
        <f t="shared" si="100"/>
        <v>3.96</v>
      </c>
      <c r="M759" s="4">
        <f t="shared" si="104"/>
        <v>3.29</v>
      </c>
      <c r="N759" s="4"/>
      <c r="P759" s="184">
        <f t="shared" si="105"/>
        <v>40299</v>
      </c>
      <c r="Q759" s="184">
        <v>40301</v>
      </c>
      <c r="R759" s="182">
        <v>4.5</v>
      </c>
      <c r="S759" s="182">
        <f t="shared" si="106"/>
        <v>4.37</v>
      </c>
      <c r="T759" s="182">
        <f t="shared" si="107"/>
        <v>0.12999999999999989</v>
      </c>
      <c r="AF759" s="183"/>
      <c r="AI759" s="3"/>
    </row>
    <row r="760" spans="1:35" x14ac:dyDescent="0.2">
      <c r="A760" s="7">
        <f t="shared" si="99"/>
        <v>43040</v>
      </c>
      <c r="B760" s="7">
        <f t="shared" si="101"/>
        <v>43070</v>
      </c>
      <c r="C760" s="7">
        <v>43098</v>
      </c>
      <c r="D760">
        <v>3.29</v>
      </c>
      <c r="E760">
        <v>1.8</v>
      </c>
      <c r="F760">
        <v>3.4</v>
      </c>
      <c r="G760">
        <v>2.6</v>
      </c>
      <c r="H760" s="4">
        <f t="shared" si="102"/>
        <v>7.25</v>
      </c>
      <c r="I760" s="4"/>
      <c r="J760" s="4">
        <f t="shared" si="103"/>
        <v>3.96</v>
      </c>
      <c r="K760" s="15" t="e">
        <f>NA()</f>
        <v>#N/A</v>
      </c>
      <c r="L760" s="4">
        <f t="shared" si="100"/>
        <v>3.96</v>
      </c>
      <c r="M760" s="4">
        <f t="shared" si="104"/>
        <v>3.29</v>
      </c>
      <c r="N760" s="4"/>
      <c r="P760" s="184">
        <f t="shared" si="105"/>
        <v>40299</v>
      </c>
      <c r="Q760" s="184">
        <v>40302</v>
      </c>
      <c r="R760" s="182">
        <v>4.5</v>
      </c>
      <c r="S760" s="182">
        <f t="shared" si="106"/>
        <v>4.37</v>
      </c>
      <c r="T760" s="182">
        <f t="shared" si="107"/>
        <v>0.12999999999999989</v>
      </c>
      <c r="AF760" s="183"/>
      <c r="AI760" s="3"/>
    </row>
    <row r="761" spans="1:35" x14ac:dyDescent="0.2">
      <c r="A761" s="7">
        <f t="shared" si="99"/>
        <v>43070</v>
      </c>
      <c r="B761" s="7">
        <f t="shared" si="101"/>
        <v>43101</v>
      </c>
      <c r="C761" s="7">
        <v>43102</v>
      </c>
      <c r="D761">
        <v>3.23</v>
      </c>
      <c r="E761">
        <v>1.8</v>
      </c>
      <c r="F761">
        <v>3.4</v>
      </c>
      <c r="G761">
        <v>2.6</v>
      </c>
      <c r="H761" s="4">
        <f t="shared" si="102"/>
        <v>7.25</v>
      </c>
      <c r="I761" s="4"/>
      <c r="J761" s="4">
        <f t="shared" si="103"/>
        <v>4.0199999999999996</v>
      </c>
      <c r="K761" s="15" t="e">
        <f>NA()</f>
        <v>#N/A</v>
      </c>
      <c r="L761" s="4">
        <f t="shared" si="100"/>
        <v>4.0199999999999996</v>
      </c>
      <c r="M761" s="4">
        <f t="shared" si="104"/>
        <v>3.2300000000000004</v>
      </c>
      <c r="N761" s="4"/>
      <c r="P761" s="184">
        <f t="shared" si="105"/>
        <v>40299</v>
      </c>
      <c r="Q761" s="184">
        <v>40303</v>
      </c>
      <c r="R761" s="182">
        <v>4.5</v>
      </c>
      <c r="S761" s="182">
        <f t="shared" si="106"/>
        <v>4.37</v>
      </c>
      <c r="T761" s="182">
        <f t="shared" si="107"/>
        <v>0.12999999999999989</v>
      </c>
      <c r="AF761" s="183"/>
      <c r="AI761" s="3"/>
    </row>
    <row r="762" spans="1:35" x14ac:dyDescent="0.2">
      <c r="A762" s="7">
        <f t="shared" si="99"/>
        <v>43070</v>
      </c>
      <c r="B762" s="7">
        <f t="shared" si="101"/>
        <v>43101</v>
      </c>
      <c r="C762" s="7">
        <v>43103</v>
      </c>
      <c r="D762">
        <v>3.23</v>
      </c>
      <c r="E762">
        <v>1.8</v>
      </c>
      <c r="F762">
        <v>3.4</v>
      </c>
      <c r="G762">
        <v>2.6</v>
      </c>
      <c r="H762" s="4">
        <f t="shared" si="102"/>
        <v>7.25</v>
      </c>
      <c r="I762" s="4"/>
      <c r="J762" s="4">
        <f t="shared" si="103"/>
        <v>4.0199999999999996</v>
      </c>
      <c r="K762" s="15" t="e">
        <f>NA()</f>
        <v>#N/A</v>
      </c>
      <c r="L762" s="4">
        <f t="shared" si="100"/>
        <v>4.0199999999999996</v>
      </c>
      <c r="M762" s="4">
        <f t="shared" si="104"/>
        <v>3.2300000000000004</v>
      </c>
      <c r="N762" s="4"/>
      <c r="P762" s="184">
        <f t="shared" si="105"/>
        <v>40299</v>
      </c>
      <c r="Q762" s="184">
        <v>40304</v>
      </c>
      <c r="R762" s="182">
        <v>4.5</v>
      </c>
      <c r="S762" s="182">
        <f t="shared" si="106"/>
        <v>4.37</v>
      </c>
      <c r="T762" s="182">
        <f t="shared" si="107"/>
        <v>0.12999999999999989</v>
      </c>
      <c r="AF762" s="183"/>
      <c r="AI762" s="3"/>
    </row>
    <row r="763" spans="1:35" x14ac:dyDescent="0.2">
      <c r="A763" s="7">
        <f t="shared" si="99"/>
        <v>43070</v>
      </c>
      <c r="B763" s="7">
        <f t="shared" si="101"/>
        <v>43101</v>
      </c>
      <c r="C763" s="7">
        <v>43104</v>
      </c>
      <c r="D763">
        <v>3.23</v>
      </c>
      <c r="E763">
        <v>1.8</v>
      </c>
      <c r="F763">
        <v>3.4</v>
      </c>
      <c r="G763">
        <v>2.6</v>
      </c>
      <c r="H763" s="4">
        <f t="shared" si="102"/>
        <v>7.25</v>
      </c>
      <c r="I763" s="4"/>
      <c r="J763" s="4">
        <f t="shared" si="103"/>
        <v>4.0199999999999996</v>
      </c>
      <c r="K763" s="15" t="e">
        <f>NA()</f>
        <v>#N/A</v>
      </c>
      <c r="L763" s="4">
        <f t="shared" si="100"/>
        <v>4.0199999999999996</v>
      </c>
      <c r="M763" s="4">
        <f t="shared" si="104"/>
        <v>3.2300000000000004</v>
      </c>
      <c r="N763" s="4"/>
      <c r="P763" s="184">
        <f t="shared" si="105"/>
        <v>40299</v>
      </c>
      <c r="Q763" s="184">
        <v>40305</v>
      </c>
      <c r="R763" s="182">
        <v>4.5</v>
      </c>
      <c r="S763" s="182">
        <f t="shared" si="106"/>
        <v>4.37</v>
      </c>
      <c r="T763" s="182">
        <f t="shared" si="107"/>
        <v>0.12999999999999989</v>
      </c>
      <c r="AF763" s="183"/>
      <c r="AI763" s="3"/>
    </row>
    <row r="764" spans="1:35" x14ac:dyDescent="0.2">
      <c r="A764" s="7">
        <f t="shared" si="99"/>
        <v>43070</v>
      </c>
      <c r="B764" s="7">
        <f t="shared" si="101"/>
        <v>43101</v>
      </c>
      <c r="C764" s="7">
        <v>43105</v>
      </c>
      <c r="D764">
        <v>3.23</v>
      </c>
      <c r="E764">
        <v>1.8</v>
      </c>
      <c r="F764">
        <v>3.4</v>
      </c>
      <c r="G764">
        <v>2.6</v>
      </c>
      <c r="H764" s="4">
        <f t="shared" si="102"/>
        <v>7.25</v>
      </c>
      <c r="I764" s="4"/>
      <c r="J764" s="4">
        <f t="shared" si="103"/>
        <v>4.0199999999999996</v>
      </c>
      <c r="K764" s="15" t="e">
        <f>NA()</f>
        <v>#N/A</v>
      </c>
      <c r="L764" s="4">
        <f t="shared" si="100"/>
        <v>4.0199999999999996</v>
      </c>
      <c r="M764" s="4">
        <f t="shared" si="104"/>
        <v>3.2300000000000004</v>
      </c>
      <c r="N764" s="4"/>
      <c r="P764" s="184">
        <f t="shared" si="105"/>
        <v>40299</v>
      </c>
      <c r="Q764" s="184">
        <v>40306</v>
      </c>
      <c r="R764" s="182">
        <v>4.5</v>
      </c>
      <c r="S764" s="182">
        <f t="shared" si="106"/>
        <v>4.37</v>
      </c>
      <c r="T764" s="182">
        <f t="shared" si="107"/>
        <v>0.12999999999999989</v>
      </c>
      <c r="AF764" s="183"/>
      <c r="AI764" s="3"/>
    </row>
    <row r="765" spans="1:35" x14ac:dyDescent="0.2">
      <c r="A765" s="7">
        <f t="shared" si="99"/>
        <v>43070</v>
      </c>
      <c r="B765" s="7">
        <f t="shared" si="101"/>
        <v>43101</v>
      </c>
      <c r="C765" s="7">
        <v>43108</v>
      </c>
      <c r="D765">
        <v>3.23</v>
      </c>
      <c r="E765">
        <v>1.8</v>
      </c>
      <c r="F765">
        <v>3.4</v>
      </c>
      <c r="G765">
        <v>2.6</v>
      </c>
      <c r="H765" s="4">
        <f t="shared" si="102"/>
        <v>7.25</v>
      </c>
      <c r="I765" s="4"/>
      <c r="J765" s="4">
        <f t="shared" si="103"/>
        <v>4.0199999999999996</v>
      </c>
      <c r="K765" s="15" t="e">
        <f>NA()</f>
        <v>#N/A</v>
      </c>
      <c r="L765" s="4">
        <f t="shared" si="100"/>
        <v>4.0199999999999996</v>
      </c>
      <c r="M765" s="4">
        <f t="shared" si="104"/>
        <v>3.2300000000000004</v>
      </c>
      <c r="N765" s="4"/>
      <c r="P765" s="184">
        <f t="shared" si="105"/>
        <v>40299</v>
      </c>
      <c r="Q765" s="184">
        <v>40307</v>
      </c>
      <c r="R765" s="182">
        <v>4.5</v>
      </c>
      <c r="S765" s="182">
        <f t="shared" si="106"/>
        <v>4.37</v>
      </c>
      <c r="T765" s="182">
        <f t="shared" si="107"/>
        <v>0.12999999999999989</v>
      </c>
      <c r="AF765" s="183"/>
      <c r="AI765" s="3"/>
    </row>
    <row r="766" spans="1:35" x14ac:dyDescent="0.2">
      <c r="A766" s="7">
        <f t="shared" si="99"/>
        <v>43070</v>
      </c>
      <c r="B766" s="7">
        <f t="shared" si="101"/>
        <v>43101</v>
      </c>
      <c r="C766" s="7">
        <v>43109</v>
      </c>
      <c r="D766">
        <v>3.23</v>
      </c>
      <c r="E766">
        <v>1.8</v>
      </c>
      <c r="F766">
        <v>3.4</v>
      </c>
      <c r="G766">
        <v>2.6</v>
      </c>
      <c r="H766" s="4">
        <f t="shared" si="102"/>
        <v>7.25</v>
      </c>
      <c r="I766" s="4"/>
      <c r="J766" s="4">
        <f t="shared" si="103"/>
        <v>4.0199999999999996</v>
      </c>
      <c r="K766" s="15" t="e">
        <f>NA()</f>
        <v>#N/A</v>
      </c>
      <c r="L766" s="4">
        <f t="shared" si="100"/>
        <v>4.0199999999999996</v>
      </c>
      <c r="M766" s="4">
        <f t="shared" si="104"/>
        <v>3.2300000000000004</v>
      </c>
      <c r="N766" s="4"/>
      <c r="P766" s="184">
        <f t="shared" si="105"/>
        <v>40299</v>
      </c>
      <c r="Q766" s="184">
        <v>40308</v>
      </c>
      <c r="R766" s="182">
        <v>4.5</v>
      </c>
      <c r="S766" s="182">
        <f t="shared" si="106"/>
        <v>4.37</v>
      </c>
      <c r="T766" s="182">
        <f t="shared" si="107"/>
        <v>0.12999999999999989</v>
      </c>
      <c r="AF766" s="183"/>
      <c r="AI766" s="3"/>
    </row>
    <row r="767" spans="1:35" x14ac:dyDescent="0.2">
      <c r="A767" s="7">
        <f t="shared" si="99"/>
        <v>43070</v>
      </c>
      <c r="B767" s="7">
        <f t="shared" si="101"/>
        <v>43101</v>
      </c>
      <c r="C767" s="7">
        <v>43110</v>
      </c>
      <c r="D767">
        <v>3.23</v>
      </c>
      <c r="E767">
        <v>1.8</v>
      </c>
      <c r="F767">
        <v>3.4</v>
      </c>
      <c r="G767">
        <v>2.6</v>
      </c>
      <c r="H767" s="4">
        <f t="shared" si="102"/>
        <v>7.25</v>
      </c>
      <c r="I767" s="4"/>
      <c r="J767" s="4">
        <f t="shared" si="103"/>
        <v>4.0199999999999996</v>
      </c>
      <c r="K767" s="15" t="e">
        <f>NA()</f>
        <v>#N/A</v>
      </c>
      <c r="L767" s="4">
        <f t="shared" si="100"/>
        <v>4.0199999999999996</v>
      </c>
      <c r="M767" s="4">
        <f t="shared" si="104"/>
        <v>3.2300000000000004</v>
      </c>
      <c r="N767" s="4"/>
      <c r="P767" s="184">
        <f t="shared" si="105"/>
        <v>40299</v>
      </c>
      <c r="Q767" s="184">
        <v>40309</v>
      </c>
      <c r="R767" s="182">
        <v>4.5</v>
      </c>
      <c r="S767" s="182">
        <f t="shared" si="106"/>
        <v>4.37</v>
      </c>
      <c r="T767" s="182">
        <f t="shared" si="107"/>
        <v>0.12999999999999989</v>
      </c>
      <c r="AF767" s="183"/>
      <c r="AI767" s="3"/>
    </row>
    <row r="768" spans="1:35" x14ac:dyDescent="0.2">
      <c r="A768" s="7">
        <f t="shared" si="99"/>
        <v>43070</v>
      </c>
      <c r="B768" s="7">
        <f t="shared" si="101"/>
        <v>43101</v>
      </c>
      <c r="C768" s="7">
        <v>43111</v>
      </c>
      <c r="D768">
        <v>3.23</v>
      </c>
      <c r="E768">
        <v>1.8</v>
      </c>
      <c r="F768">
        <v>3.4</v>
      </c>
      <c r="G768">
        <v>2.6</v>
      </c>
      <c r="H768" s="4">
        <f t="shared" si="102"/>
        <v>7.25</v>
      </c>
      <c r="I768" s="4"/>
      <c r="J768" s="4">
        <f t="shared" si="103"/>
        <v>4.0199999999999996</v>
      </c>
      <c r="K768" s="15" t="e">
        <f>NA()</f>
        <v>#N/A</v>
      </c>
      <c r="L768" s="4">
        <f t="shared" si="100"/>
        <v>4.0199999999999996</v>
      </c>
      <c r="M768" s="4">
        <f t="shared" si="104"/>
        <v>3.2300000000000004</v>
      </c>
      <c r="N768" s="4"/>
      <c r="P768" s="184">
        <f t="shared" si="105"/>
        <v>40299</v>
      </c>
      <c r="Q768" s="184">
        <v>40310</v>
      </c>
      <c r="R768" s="182">
        <v>4.5</v>
      </c>
      <c r="S768" s="182">
        <f t="shared" si="106"/>
        <v>4.37</v>
      </c>
      <c r="T768" s="182">
        <f t="shared" si="107"/>
        <v>0.12999999999999989</v>
      </c>
      <c r="AF768" s="183"/>
      <c r="AI768" s="3"/>
    </row>
    <row r="769" spans="1:35" x14ac:dyDescent="0.2">
      <c r="A769" s="7">
        <f t="shared" si="99"/>
        <v>43070</v>
      </c>
      <c r="B769" s="7">
        <f t="shared" si="101"/>
        <v>43101</v>
      </c>
      <c r="C769" s="7">
        <v>43112</v>
      </c>
      <c r="D769">
        <v>3.23</v>
      </c>
      <c r="E769">
        <v>1.8</v>
      </c>
      <c r="F769">
        <v>3.4</v>
      </c>
      <c r="G769">
        <v>2.6</v>
      </c>
      <c r="H769" s="4">
        <f t="shared" si="102"/>
        <v>7.25</v>
      </c>
      <c r="I769" s="4"/>
      <c r="J769" s="4">
        <f t="shared" si="103"/>
        <v>4.0199999999999996</v>
      </c>
      <c r="K769" s="15" t="e">
        <f>NA()</f>
        <v>#N/A</v>
      </c>
      <c r="L769" s="4">
        <f t="shared" si="100"/>
        <v>4.0199999999999996</v>
      </c>
      <c r="M769" s="4">
        <f t="shared" si="104"/>
        <v>3.2300000000000004</v>
      </c>
      <c r="N769" s="4"/>
      <c r="P769" s="184">
        <f t="shared" si="105"/>
        <v>40299</v>
      </c>
      <c r="Q769" s="184">
        <v>40311</v>
      </c>
      <c r="R769" s="182">
        <v>4.5</v>
      </c>
      <c r="S769" s="182">
        <f t="shared" si="106"/>
        <v>4.37</v>
      </c>
      <c r="T769" s="182">
        <f t="shared" si="107"/>
        <v>0.12999999999999989</v>
      </c>
      <c r="AF769" s="183"/>
      <c r="AI769" s="3"/>
    </row>
    <row r="770" spans="1:35" x14ac:dyDescent="0.2">
      <c r="A770" s="7">
        <f t="shared" si="99"/>
        <v>43070</v>
      </c>
      <c r="B770" s="7">
        <f t="shared" si="101"/>
        <v>43101</v>
      </c>
      <c r="C770" s="7">
        <v>43115</v>
      </c>
      <c r="D770">
        <v>3.23</v>
      </c>
      <c r="E770">
        <v>1.8</v>
      </c>
      <c r="F770">
        <v>3.4</v>
      </c>
      <c r="G770">
        <v>2.6</v>
      </c>
      <c r="H770" s="4">
        <f t="shared" si="102"/>
        <v>7.25</v>
      </c>
      <c r="I770" s="4"/>
      <c r="J770" s="4">
        <f t="shared" si="103"/>
        <v>4.0199999999999996</v>
      </c>
      <c r="K770" s="15" t="e">
        <f>NA()</f>
        <v>#N/A</v>
      </c>
      <c r="L770" s="4">
        <f t="shared" si="100"/>
        <v>4.0199999999999996</v>
      </c>
      <c r="M770" s="4">
        <f t="shared" si="104"/>
        <v>3.2300000000000004</v>
      </c>
      <c r="N770" s="4"/>
      <c r="P770" s="184">
        <f t="shared" si="105"/>
        <v>40299</v>
      </c>
      <c r="Q770" s="184">
        <v>40312</v>
      </c>
      <c r="R770" s="182">
        <v>4.5</v>
      </c>
      <c r="S770" s="182">
        <f t="shared" si="106"/>
        <v>4.37</v>
      </c>
      <c r="T770" s="182">
        <f t="shared" si="107"/>
        <v>0.12999999999999989</v>
      </c>
      <c r="AF770" s="183"/>
      <c r="AI770" s="3"/>
    </row>
    <row r="771" spans="1:35" x14ac:dyDescent="0.2">
      <c r="A771" s="7">
        <f t="shared" si="99"/>
        <v>43070</v>
      </c>
      <c r="B771" s="7">
        <f t="shared" si="101"/>
        <v>43101</v>
      </c>
      <c r="C771" s="7">
        <v>43116</v>
      </c>
      <c r="D771">
        <v>3.23</v>
      </c>
      <c r="E771">
        <v>1.8</v>
      </c>
      <c r="F771">
        <v>3.4</v>
      </c>
      <c r="G771">
        <v>2.6</v>
      </c>
      <c r="H771" s="4">
        <f t="shared" si="102"/>
        <v>7.25</v>
      </c>
      <c r="I771" s="4"/>
      <c r="J771" s="4">
        <f t="shared" si="103"/>
        <v>4.0199999999999996</v>
      </c>
      <c r="K771" s="15" t="e">
        <f>NA()</f>
        <v>#N/A</v>
      </c>
      <c r="L771" s="4">
        <f t="shared" si="100"/>
        <v>4.0199999999999996</v>
      </c>
      <c r="M771" s="4">
        <f t="shared" si="104"/>
        <v>3.2300000000000004</v>
      </c>
      <c r="N771" s="4"/>
      <c r="P771" s="184">
        <f t="shared" si="105"/>
        <v>40299</v>
      </c>
      <c r="Q771" s="184">
        <v>40313</v>
      </c>
      <c r="R771" s="182">
        <v>4.5</v>
      </c>
      <c r="S771" s="182">
        <f t="shared" si="106"/>
        <v>4.37</v>
      </c>
      <c r="T771" s="182">
        <f t="shared" si="107"/>
        <v>0.12999999999999989</v>
      </c>
      <c r="AF771" s="183"/>
      <c r="AI771" s="3"/>
    </row>
    <row r="772" spans="1:35" x14ac:dyDescent="0.2">
      <c r="A772" s="7">
        <f t="shared" si="99"/>
        <v>43070</v>
      </c>
      <c r="B772" s="7">
        <f t="shared" si="101"/>
        <v>43101</v>
      </c>
      <c r="C772" s="7">
        <v>43117</v>
      </c>
      <c r="D772">
        <v>3.23</v>
      </c>
      <c r="E772">
        <v>1.8</v>
      </c>
      <c r="F772">
        <v>3.4</v>
      </c>
      <c r="G772">
        <v>2.6</v>
      </c>
      <c r="H772" s="4">
        <f t="shared" si="102"/>
        <v>7.25</v>
      </c>
      <c r="I772" s="4"/>
      <c r="J772" s="4">
        <f t="shared" si="103"/>
        <v>4.0199999999999996</v>
      </c>
      <c r="K772" s="15" t="e">
        <f>NA()</f>
        <v>#N/A</v>
      </c>
      <c r="L772" s="4">
        <f t="shared" si="100"/>
        <v>4.0199999999999996</v>
      </c>
      <c r="M772" s="4">
        <f t="shared" si="104"/>
        <v>3.2300000000000004</v>
      </c>
      <c r="N772" s="4"/>
      <c r="P772" s="184">
        <f t="shared" si="105"/>
        <v>40299</v>
      </c>
      <c r="Q772" s="184">
        <v>40314</v>
      </c>
      <c r="R772" s="182">
        <v>4.5</v>
      </c>
      <c r="S772" s="182">
        <f t="shared" si="106"/>
        <v>4.37</v>
      </c>
      <c r="T772" s="182">
        <f t="shared" si="107"/>
        <v>0.12999999999999989</v>
      </c>
      <c r="AF772" s="183"/>
      <c r="AI772" s="3"/>
    </row>
    <row r="773" spans="1:35" x14ac:dyDescent="0.2">
      <c r="A773" s="7">
        <f t="shared" si="99"/>
        <v>43070</v>
      </c>
      <c r="B773" s="7">
        <f t="shared" si="101"/>
        <v>43101</v>
      </c>
      <c r="C773" s="7">
        <v>43118</v>
      </c>
      <c r="D773">
        <v>3.23</v>
      </c>
      <c r="E773">
        <v>1.8</v>
      </c>
      <c r="F773">
        <v>3.4</v>
      </c>
      <c r="G773">
        <v>2.6</v>
      </c>
      <c r="H773" s="4">
        <f t="shared" si="102"/>
        <v>7.25</v>
      </c>
      <c r="I773" s="4"/>
      <c r="J773" s="4">
        <f t="shared" si="103"/>
        <v>4.0199999999999996</v>
      </c>
      <c r="K773" s="15" t="e">
        <f>NA()</f>
        <v>#N/A</v>
      </c>
      <c r="L773" s="4">
        <f t="shared" si="100"/>
        <v>4.0199999999999996</v>
      </c>
      <c r="M773" s="4">
        <f t="shared" si="104"/>
        <v>3.2300000000000004</v>
      </c>
      <c r="N773" s="4"/>
      <c r="P773" s="184">
        <f t="shared" si="105"/>
        <v>40299</v>
      </c>
      <c r="Q773" s="184">
        <v>40315</v>
      </c>
      <c r="R773" s="182">
        <v>4.5</v>
      </c>
      <c r="S773" s="182">
        <f t="shared" si="106"/>
        <v>4.37</v>
      </c>
      <c r="T773" s="182">
        <f t="shared" si="107"/>
        <v>0.12999999999999989</v>
      </c>
      <c r="AF773" s="183"/>
      <c r="AI773" s="3"/>
    </row>
    <row r="774" spans="1:35" x14ac:dyDescent="0.2">
      <c r="A774" s="7">
        <f t="shared" si="99"/>
        <v>43070</v>
      </c>
      <c r="B774" s="7">
        <f t="shared" si="101"/>
        <v>43101</v>
      </c>
      <c r="C774" s="7">
        <v>43119</v>
      </c>
      <c r="D774">
        <v>3.23</v>
      </c>
      <c r="E774">
        <v>1.8</v>
      </c>
      <c r="F774">
        <v>3.4</v>
      </c>
      <c r="G774">
        <v>2.6</v>
      </c>
      <c r="H774" s="4">
        <f t="shared" si="102"/>
        <v>7.25</v>
      </c>
      <c r="I774" s="4"/>
      <c r="J774" s="4">
        <f t="shared" si="103"/>
        <v>4.0199999999999996</v>
      </c>
      <c r="K774" s="15" t="e">
        <f>NA()</f>
        <v>#N/A</v>
      </c>
      <c r="L774" s="4">
        <f t="shared" si="100"/>
        <v>4.0199999999999996</v>
      </c>
      <c r="M774" s="4">
        <f t="shared" si="104"/>
        <v>3.2300000000000004</v>
      </c>
      <c r="N774" s="4"/>
      <c r="P774" s="184">
        <f t="shared" si="105"/>
        <v>40299</v>
      </c>
      <c r="Q774" s="184">
        <v>40316</v>
      </c>
      <c r="R774" s="182">
        <v>4.5</v>
      </c>
      <c r="S774" s="182">
        <f t="shared" si="106"/>
        <v>4.37</v>
      </c>
      <c r="T774" s="182">
        <f t="shared" si="107"/>
        <v>0.12999999999999989</v>
      </c>
      <c r="AF774" s="183"/>
      <c r="AI774" s="3"/>
    </row>
    <row r="775" spans="1:35" x14ac:dyDescent="0.2">
      <c r="A775" s="7">
        <f t="shared" ref="A775:A838" si="108">DATE(YEAR(B775),MONTH(B775)-1,1)</f>
        <v>43070</v>
      </c>
      <c r="B775" s="7">
        <f t="shared" si="101"/>
        <v>43101</v>
      </c>
      <c r="C775" s="7">
        <v>43122</v>
      </c>
      <c r="D775">
        <v>3.23</v>
      </c>
      <c r="E775">
        <v>1.8</v>
      </c>
      <c r="F775">
        <v>3.4</v>
      </c>
      <c r="G775">
        <v>2.6</v>
      </c>
      <c r="H775" s="4">
        <f t="shared" si="102"/>
        <v>7.25</v>
      </c>
      <c r="I775" s="4"/>
      <c r="J775" s="4">
        <f t="shared" si="103"/>
        <v>4.0199999999999996</v>
      </c>
      <c r="K775" s="15" t="e">
        <f>NA()</f>
        <v>#N/A</v>
      </c>
      <c r="L775" s="4">
        <f t="shared" ref="L775:L838" si="109">INDEX($Y:$Y,MATCH($B775,$V:$V,0))</f>
        <v>4.0199999999999996</v>
      </c>
      <c r="M775" s="4">
        <f t="shared" si="104"/>
        <v>3.2300000000000004</v>
      </c>
      <c r="N775" s="4"/>
      <c r="P775" s="184">
        <f t="shared" si="105"/>
        <v>40299</v>
      </c>
      <c r="Q775" s="184">
        <v>40317</v>
      </c>
      <c r="R775" s="182">
        <v>4.5</v>
      </c>
      <c r="S775" s="182">
        <f t="shared" si="106"/>
        <v>4.37</v>
      </c>
      <c r="T775" s="182">
        <f t="shared" si="107"/>
        <v>0.12999999999999989</v>
      </c>
      <c r="AF775" s="183"/>
      <c r="AI775" s="3"/>
    </row>
    <row r="776" spans="1:35" x14ac:dyDescent="0.2">
      <c r="A776" s="7">
        <f t="shared" si="108"/>
        <v>43070</v>
      </c>
      <c r="B776" s="7">
        <f t="shared" ref="B776:B839" si="110">DATE(YEAR(C776),MONTH(C776),1)</f>
        <v>43101</v>
      </c>
      <c r="C776" s="7">
        <v>43123</v>
      </c>
      <c r="D776">
        <v>3.23</v>
      </c>
      <c r="E776">
        <v>1.8</v>
      </c>
      <c r="F776">
        <v>3.4</v>
      </c>
      <c r="G776">
        <v>2.6</v>
      </c>
      <c r="H776" s="4">
        <f t="shared" ref="H776:H839" si="111">INDEX($R:$R,MATCH($C776,$Q:$Q,0))</f>
        <v>7.25</v>
      </c>
      <c r="I776" s="4"/>
      <c r="J776" s="4">
        <f t="shared" ref="J776:J839" si="112">H776-D776</f>
        <v>4.0199999999999996</v>
      </c>
      <c r="K776" s="15" t="e">
        <f>NA()</f>
        <v>#N/A</v>
      </c>
      <c r="L776" s="4">
        <f t="shared" si="109"/>
        <v>4.0199999999999996</v>
      </c>
      <c r="M776" s="4">
        <f t="shared" ref="M776:M839" si="113">H776-L776</f>
        <v>3.2300000000000004</v>
      </c>
      <c r="N776" s="4"/>
      <c r="P776" s="184">
        <f t="shared" ref="P776:P839" si="114">DATE(YEAR(Q776),MONTH(Q776),1)</f>
        <v>40299</v>
      </c>
      <c r="Q776" s="184">
        <v>40318</v>
      </c>
      <c r="R776" s="182">
        <v>4.5</v>
      </c>
      <c r="S776" s="182">
        <f t="shared" ref="S776:S839" si="115">INDEX($Y:$Y,MATCH($P776,$V:$V,0))</f>
        <v>4.37</v>
      </c>
      <c r="T776" s="182">
        <f t="shared" ref="T776:T839" si="116">R776-S776</f>
        <v>0.12999999999999989</v>
      </c>
      <c r="AF776" s="183"/>
      <c r="AI776" s="3"/>
    </row>
    <row r="777" spans="1:35" x14ac:dyDescent="0.2">
      <c r="A777" s="7">
        <f t="shared" si="108"/>
        <v>43070</v>
      </c>
      <c r="B777" s="7">
        <f t="shared" si="110"/>
        <v>43101</v>
      </c>
      <c r="C777" s="7">
        <v>43124</v>
      </c>
      <c r="D777">
        <v>3.23</v>
      </c>
      <c r="E777">
        <v>1.8</v>
      </c>
      <c r="F777">
        <v>3.4</v>
      </c>
      <c r="G777">
        <v>2.6</v>
      </c>
      <c r="H777" s="4">
        <f t="shared" si="111"/>
        <v>7.25</v>
      </c>
      <c r="I777" s="4"/>
      <c r="J777" s="4">
        <f t="shared" si="112"/>
        <v>4.0199999999999996</v>
      </c>
      <c r="K777" s="15" t="e">
        <f>NA()</f>
        <v>#N/A</v>
      </c>
      <c r="L777" s="4">
        <f t="shared" si="109"/>
        <v>4.0199999999999996</v>
      </c>
      <c r="M777" s="4">
        <f t="shared" si="113"/>
        <v>3.2300000000000004</v>
      </c>
      <c r="N777" s="4"/>
      <c r="P777" s="184">
        <f t="shared" si="114"/>
        <v>40299</v>
      </c>
      <c r="Q777" s="184">
        <v>40319</v>
      </c>
      <c r="R777" s="182">
        <v>4.5</v>
      </c>
      <c r="S777" s="182">
        <f t="shared" si="115"/>
        <v>4.37</v>
      </c>
      <c r="T777" s="182">
        <f t="shared" si="116"/>
        <v>0.12999999999999989</v>
      </c>
      <c r="AF777" s="183"/>
      <c r="AI777" s="3"/>
    </row>
    <row r="778" spans="1:35" x14ac:dyDescent="0.2">
      <c r="A778" s="7">
        <f t="shared" si="108"/>
        <v>43070</v>
      </c>
      <c r="B778" s="7">
        <f t="shared" si="110"/>
        <v>43101</v>
      </c>
      <c r="C778" s="7">
        <v>43125</v>
      </c>
      <c r="D778">
        <v>3.23</v>
      </c>
      <c r="E778">
        <v>1.8</v>
      </c>
      <c r="F778">
        <v>3.4</v>
      </c>
      <c r="G778">
        <v>2.6</v>
      </c>
      <c r="H778" s="4">
        <f t="shared" si="111"/>
        <v>7.25</v>
      </c>
      <c r="I778" s="4"/>
      <c r="J778" s="4">
        <f t="shared" si="112"/>
        <v>4.0199999999999996</v>
      </c>
      <c r="K778" s="15" t="e">
        <f>NA()</f>
        <v>#N/A</v>
      </c>
      <c r="L778" s="4">
        <f t="shared" si="109"/>
        <v>4.0199999999999996</v>
      </c>
      <c r="M778" s="4">
        <f t="shared" si="113"/>
        <v>3.2300000000000004</v>
      </c>
      <c r="N778" s="4"/>
      <c r="P778" s="184">
        <f t="shared" si="114"/>
        <v>40299</v>
      </c>
      <c r="Q778" s="184">
        <v>40320</v>
      </c>
      <c r="R778" s="182">
        <v>4.5</v>
      </c>
      <c r="S778" s="182">
        <f t="shared" si="115"/>
        <v>4.37</v>
      </c>
      <c r="T778" s="182">
        <f t="shared" si="116"/>
        <v>0.12999999999999989</v>
      </c>
      <c r="AF778" s="183"/>
      <c r="AI778" s="3"/>
    </row>
    <row r="779" spans="1:35" x14ac:dyDescent="0.2">
      <c r="A779" s="7">
        <f t="shared" si="108"/>
        <v>43070</v>
      </c>
      <c r="B779" s="7">
        <f t="shared" si="110"/>
        <v>43101</v>
      </c>
      <c r="C779" s="7">
        <v>43126</v>
      </c>
      <c r="D779">
        <v>3.23</v>
      </c>
      <c r="E779">
        <v>1.8</v>
      </c>
      <c r="F779">
        <v>3.4</v>
      </c>
      <c r="G779">
        <v>2.6</v>
      </c>
      <c r="H779" s="4">
        <f t="shared" si="111"/>
        <v>7.25</v>
      </c>
      <c r="I779" s="4"/>
      <c r="J779" s="4">
        <f t="shared" si="112"/>
        <v>4.0199999999999996</v>
      </c>
      <c r="K779" s="15" t="e">
        <f>NA()</f>
        <v>#N/A</v>
      </c>
      <c r="L779" s="4">
        <f t="shared" si="109"/>
        <v>4.0199999999999996</v>
      </c>
      <c r="M779" s="4">
        <f t="shared" si="113"/>
        <v>3.2300000000000004</v>
      </c>
      <c r="N779" s="4"/>
      <c r="P779" s="184">
        <f t="shared" si="114"/>
        <v>40299</v>
      </c>
      <c r="Q779" s="184">
        <v>40321</v>
      </c>
      <c r="R779" s="182">
        <v>4.5</v>
      </c>
      <c r="S779" s="182">
        <f t="shared" si="115"/>
        <v>4.37</v>
      </c>
      <c r="T779" s="182">
        <f t="shared" si="116"/>
        <v>0.12999999999999989</v>
      </c>
      <c r="AF779" s="183"/>
      <c r="AI779" s="3"/>
    </row>
    <row r="780" spans="1:35" x14ac:dyDescent="0.2">
      <c r="A780" s="7">
        <f t="shared" si="108"/>
        <v>43070</v>
      </c>
      <c r="B780" s="7">
        <f t="shared" si="110"/>
        <v>43101</v>
      </c>
      <c r="C780" s="7">
        <v>43129</v>
      </c>
      <c r="D780">
        <v>3.23</v>
      </c>
      <c r="E780">
        <v>1.8</v>
      </c>
      <c r="F780">
        <v>3.4</v>
      </c>
      <c r="G780">
        <v>2.6</v>
      </c>
      <c r="H780" s="4">
        <f t="shared" si="111"/>
        <v>7.25</v>
      </c>
      <c r="I780" s="4"/>
      <c r="J780" s="4">
        <f t="shared" si="112"/>
        <v>4.0199999999999996</v>
      </c>
      <c r="K780" s="15" t="e">
        <f>NA()</f>
        <v>#N/A</v>
      </c>
      <c r="L780" s="4">
        <f t="shared" si="109"/>
        <v>4.0199999999999996</v>
      </c>
      <c r="M780" s="4">
        <f t="shared" si="113"/>
        <v>3.2300000000000004</v>
      </c>
      <c r="N780" s="4"/>
      <c r="P780" s="184">
        <f t="shared" si="114"/>
        <v>40299</v>
      </c>
      <c r="Q780" s="184">
        <v>40322</v>
      </c>
      <c r="R780" s="182">
        <v>4.5</v>
      </c>
      <c r="S780" s="182">
        <f t="shared" si="115"/>
        <v>4.37</v>
      </c>
      <c r="T780" s="182">
        <f t="shared" si="116"/>
        <v>0.12999999999999989</v>
      </c>
      <c r="AF780" s="183"/>
      <c r="AI780" s="3"/>
    </row>
    <row r="781" spans="1:35" x14ac:dyDescent="0.2">
      <c r="A781" s="7">
        <f t="shared" si="108"/>
        <v>43070</v>
      </c>
      <c r="B781" s="7">
        <f t="shared" si="110"/>
        <v>43101</v>
      </c>
      <c r="C781" s="7">
        <v>43130</v>
      </c>
      <c r="D781">
        <v>3.23</v>
      </c>
      <c r="E781">
        <v>1.8</v>
      </c>
      <c r="F781">
        <v>3.4</v>
      </c>
      <c r="G781">
        <v>2.6</v>
      </c>
      <c r="H781" s="4">
        <f t="shared" si="111"/>
        <v>7.25</v>
      </c>
      <c r="I781" s="4"/>
      <c r="J781" s="4">
        <f t="shared" si="112"/>
        <v>4.0199999999999996</v>
      </c>
      <c r="K781" s="15" t="e">
        <f>NA()</f>
        <v>#N/A</v>
      </c>
      <c r="L781" s="4">
        <f t="shared" si="109"/>
        <v>4.0199999999999996</v>
      </c>
      <c r="M781" s="4">
        <f t="shared" si="113"/>
        <v>3.2300000000000004</v>
      </c>
      <c r="N781" s="4"/>
      <c r="P781" s="184">
        <f t="shared" si="114"/>
        <v>40299</v>
      </c>
      <c r="Q781" s="184">
        <v>40323</v>
      </c>
      <c r="R781" s="182">
        <v>4.5</v>
      </c>
      <c r="S781" s="182">
        <f t="shared" si="115"/>
        <v>4.37</v>
      </c>
      <c r="T781" s="182">
        <f t="shared" si="116"/>
        <v>0.12999999999999989</v>
      </c>
      <c r="AF781" s="183"/>
      <c r="AI781" s="3"/>
    </row>
    <row r="782" spans="1:35" x14ac:dyDescent="0.2">
      <c r="A782" s="7">
        <f t="shared" si="108"/>
        <v>43070</v>
      </c>
      <c r="B782" s="7">
        <f t="shared" si="110"/>
        <v>43101</v>
      </c>
      <c r="C782" s="7">
        <v>43131</v>
      </c>
      <c r="D782">
        <v>3.23</v>
      </c>
      <c r="E782">
        <v>1.8</v>
      </c>
      <c r="F782">
        <v>3.4</v>
      </c>
      <c r="G782">
        <v>2.6</v>
      </c>
      <c r="H782" s="4">
        <f t="shared" si="111"/>
        <v>7.25</v>
      </c>
      <c r="I782" s="4"/>
      <c r="J782" s="4">
        <f t="shared" si="112"/>
        <v>4.0199999999999996</v>
      </c>
      <c r="K782" s="15" t="e">
        <f>NA()</f>
        <v>#N/A</v>
      </c>
      <c r="L782" s="4">
        <f t="shared" si="109"/>
        <v>4.0199999999999996</v>
      </c>
      <c r="M782" s="4">
        <f t="shared" si="113"/>
        <v>3.2300000000000004</v>
      </c>
      <c r="N782" s="4"/>
      <c r="P782" s="184">
        <f t="shared" si="114"/>
        <v>40299</v>
      </c>
      <c r="Q782" s="184">
        <v>40324</v>
      </c>
      <c r="R782" s="182">
        <v>4.5</v>
      </c>
      <c r="S782" s="182">
        <f t="shared" si="115"/>
        <v>4.37</v>
      </c>
      <c r="T782" s="182">
        <f t="shared" si="116"/>
        <v>0.12999999999999989</v>
      </c>
      <c r="AF782" s="183"/>
      <c r="AI782" s="3"/>
    </row>
    <row r="783" spans="1:35" x14ac:dyDescent="0.2">
      <c r="A783" s="7">
        <f t="shared" si="108"/>
        <v>43101</v>
      </c>
      <c r="B783" s="7">
        <f t="shared" si="110"/>
        <v>43132</v>
      </c>
      <c r="C783" s="7">
        <v>43132</v>
      </c>
      <c r="D783">
        <v>3.29</v>
      </c>
      <c r="E783">
        <v>1.8</v>
      </c>
      <c r="F783">
        <v>3.4</v>
      </c>
      <c r="G783">
        <v>2.6</v>
      </c>
      <c r="H783" s="4">
        <f t="shared" si="111"/>
        <v>7.25</v>
      </c>
      <c r="I783" s="4"/>
      <c r="J783" s="4">
        <f t="shared" si="112"/>
        <v>3.96</v>
      </c>
      <c r="K783" s="15" t="e">
        <f>NA()</f>
        <v>#N/A</v>
      </c>
      <c r="L783" s="4">
        <f t="shared" si="109"/>
        <v>3.96</v>
      </c>
      <c r="M783" s="4">
        <f t="shared" si="113"/>
        <v>3.29</v>
      </c>
      <c r="N783" s="4"/>
      <c r="P783" s="184">
        <f t="shared" si="114"/>
        <v>40299</v>
      </c>
      <c r="Q783" s="184">
        <v>40325</v>
      </c>
      <c r="R783" s="182">
        <v>4.5</v>
      </c>
      <c r="S783" s="182">
        <f t="shared" si="115"/>
        <v>4.37</v>
      </c>
      <c r="T783" s="182">
        <f t="shared" si="116"/>
        <v>0.12999999999999989</v>
      </c>
      <c r="AF783" s="183"/>
      <c r="AI783" s="3"/>
    </row>
    <row r="784" spans="1:35" x14ac:dyDescent="0.2">
      <c r="A784" s="7">
        <f t="shared" si="108"/>
        <v>43101</v>
      </c>
      <c r="B784" s="7">
        <f t="shared" si="110"/>
        <v>43132</v>
      </c>
      <c r="C784" s="7">
        <v>43133</v>
      </c>
      <c r="D784">
        <v>3.29</v>
      </c>
      <c r="E784">
        <v>1.8</v>
      </c>
      <c r="F784">
        <v>3.4</v>
      </c>
      <c r="G784">
        <v>2.6</v>
      </c>
      <c r="H784" s="4">
        <f t="shared" si="111"/>
        <v>7.25</v>
      </c>
      <c r="I784" s="4"/>
      <c r="J784" s="4">
        <f t="shared" si="112"/>
        <v>3.96</v>
      </c>
      <c r="K784" s="15" t="e">
        <f>NA()</f>
        <v>#N/A</v>
      </c>
      <c r="L784" s="4">
        <f t="shared" si="109"/>
        <v>3.96</v>
      </c>
      <c r="M784" s="4">
        <f t="shared" si="113"/>
        <v>3.29</v>
      </c>
      <c r="N784" s="4"/>
      <c r="P784" s="184">
        <f t="shared" si="114"/>
        <v>40299</v>
      </c>
      <c r="Q784" s="184">
        <v>40326</v>
      </c>
      <c r="R784" s="182">
        <v>4.5</v>
      </c>
      <c r="S784" s="182">
        <f t="shared" si="115"/>
        <v>4.37</v>
      </c>
      <c r="T784" s="182">
        <f t="shared" si="116"/>
        <v>0.12999999999999989</v>
      </c>
      <c r="AF784" s="183"/>
      <c r="AI784" s="3"/>
    </row>
    <row r="785" spans="1:35" x14ac:dyDescent="0.2">
      <c r="A785" s="7">
        <f t="shared" si="108"/>
        <v>43101</v>
      </c>
      <c r="B785" s="7">
        <f t="shared" si="110"/>
        <v>43132</v>
      </c>
      <c r="C785" s="7">
        <v>43137</v>
      </c>
      <c r="D785">
        <v>3.29</v>
      </c>
      <c r="E785">
        <v>1.8</v>
      </c>
      <c r="F785">
        <v>3.4</v>
      </c>
      <c r="G785">
        <v>2.6</v>
      </c>
      <c r="H785" s="4">
        <f t="shared" si="111"/>
        <v>7.25</v>
      </c>
      <c r="I785" s="4"/>
      <c r="J785" s="4">
        <f t="shared" si="112"/>
        <v>3.96</v>
      </c>
      <c r="K785" s="15" t="e">
        <f>NA()</f>
        <v>#N/A</v>
      </c>
      <c r="L785" s="4">
        <f t="shared" si="109"/>
        <v>3.96</v>
      </c>
      <c r="M785" s="4">
        <f t="shared" si="113"/>
        <v>3.29</v>
      </c>
      <c r="N785" s="4"/>
      <c r="P785" s="184">
        <f t="shared" si="114"/>
        <v>40299</v>
      </c>
      <c r="Q785" s="184">
        <v>40327</v>
      </c>
      <c r="R785" s="182">
        <v>4.5</v>
      </c>
      <c r="S785" s="182">
        <f t="shared" si="115"/>
        <v>4.37</v>
      </c>
      <c r="T785" s="182">
        <f t="shared" si="116"/>
        <v>0.12999999999999989</v>
      </c>
      <c r="AF785" s="183"/>
      <c r="AI785" s="3"/>
    </row>
    <row r="786" spans="1:35" x14ac:dyDescent="0.2">
      <c r="A786" s="7">
        <f t="shared" si="108"/>
        <v>43101</v>
      </c>
      <c r="B786" s="7">
        <f t="shared" si="110"/>
        <v>43132</v>
      </c>
      <c r="C786" s="7">
        <v>43138</v>
      </c>
      <c r="D786">
        <v>3.29</v>
      </c>
      <c r="E786">
        <v>1.8</v>
      </c>
      <c r="F786">
        <v>3.4</v>
      </c>
      <c r="G786">
        <v>2.6</v>
      </c>
      <c r="H786" s="4">
        <f t="shared" si="111"/>
        <v>7.25</v>
      </c>
      <c r="I786" s="4"/>
      <c r="J786" s="4">
        <f t="shared" si="112"/>
        <v>3.96</v>
      </c>
      <c r="K786" s="15" t="e">
        <f>NA()</f>
        <v>#N/A</v>
      </c>
      <c r="L786" s="4">
        <f t="shared" si="109"/>
        <v>3.96</v>
      </c>
      <c r="M786" s="4">
        <f t="shared" si="113"/>
        <v>3.29</v>
      </c>
      <c r="N786" s="4"/>
      <c r="P786" s="184">
        <f t="shared" si="114"/>
        <v>40299</v>
      </c>
      <c r="Q786" s="184">
        <v>40328</v>
      </c>
      <c r="R786" s="182">
        <v>4.5</v>
      </c>
      <c r="S786" s="182">
        <f t="shared" si="115"/>
        <v>4.37</v>
      </c>
      <c r="T786" s="182">
        <f t="shared" si="116"/>
        <v>0.12999999999999989</v>
      </c>
      <c r="AF786" s="183"/>
      <c r="AI786" s="3"/>
    </row>
    <row r="787" spans="1:35" x14ac:dyDescent="0.2">
      <c r="A787" s="7">
        <f t="shared" si="108"/>
        <v>43101</v>
      </c>
      <c r="B787" s="7">
        <f t="shared" si="110"/>
        <v>43132</v>
      </c>
      <c r="C787" s="7">
        <v>43139</v>
      </c>
      <c r="D787">
        <v>3.54</v>
      </c>
      <c r="E787">
        <v>1.8</v>
      </c>
      <c r="F787">
        <v>3.4</v>
      </c>
      <c r="G787">
        <v>2.6</v>
      </c>
      <c r="H787" s="4">
        <f t="shared" si="111"/>
        <v>7.5</v>
      </c>
      <c r="I787" s="4"/>
      <c r="J787" s="4">
        <f t="shared" si="112"/>
        <v>3.96</v>
      </c>
      <c r="K787" s="15" t="e">
        <f>NA()</f>
        <v>#N/A</v>
      </c>
      <c r="L787" s="4">
        <f t="shared" si="109"/>
        <v>3.96</v>
      </c>
      <c r="M787" s="4">
        <f t="shared" si="113"/>
        <v>3.54</v>
      </c>
      <c r="N787" s="4"/>
      <c r="P787" s="184">
        <f t="shared" si="114"/>
        <v>40299</v>
      </c>
      <c r="Q787" s="184">
        <v>40329</v>
      </c>
      <c r="R787" s="182">
        <v>4.5</v>
      </c>
      <c r="S787" s="182">
        <f t="shared" si="115"/>
        <v>4.37</v>
      </c>
      <c r="T787" s="182">
        <f t="shared" si="116"/>
        <v>0.12999999999999989</v>
      </c>
      <c r="AF787" s="183"/>
      <c r="AI787" s="3"/>
    </row>
    <row r="788" spans="1:35" x14ac:dyDescent="0.2">
      <c r="A788" s="7">
        <f t="shared" si="108"/>
        <v>43101</v>
      </c>
      <c r="B788" s="7">
        <f t="shared" si="110"/>
        <v>43132</v>
      </c>
      <c r="C788" s="7">
        <v>43140</v>
      </c>
      <c r="D788">
        <v>3.54</v>
      </c>
      <c r="E788">
        <v>1.8</v>
      </c>
      <c r="F788">
        <v>3.4</v>
      </c>
      <c r="G788">
        <v>2.6</v>
      </c>
      <c r="H788" s="4">
        <f t="shared" si="111"/>
        <v>7.5</v>
      </c>
      <c r="I788" s="4"/>
      <c r="J788" s="4">
        <f t="shared" si="112"/>
        <v>3.96</v>
      </c>
      <c r="K788" s="15" t="e">
        <f>NA()</f>
        <v>#N/A</v>
      </c>
      <c r="L788" s="4">
        <f t="shared" si="109"/>
        <v>3.96</v>
      </c>
      <c r="M788" s="4">
        <f t="shared" si="113"/>
        <v>3.54</v>
      </c>
      <c r="N788" s="4"/>
      <c r="P788" s="184">
        <f t="shared" si="114"/>
        <v>40330</v>
      </c>
      <c r="Q788" s="184">
        <v>40330</v>
      </c>
      <c r="R788" s="182">
        <v>4.5</v>
      </c>
      <c r="S788" s="182">
        <f t="shared" si="115"/>
        <v>4.32</v>
      </c>
      <c r="T788" s="182">
        <f t="shared" si="116"/>
        <v>0.17999999999999972</v>
      </c>
      <c r="AF788" s="183"/>
      <c r="AI788" s="3"/>
    </row>
    <row r="789" spans="1:35" x14ac:dyDescent="0.2">
      <c r="A789" s="7">
        <f t="shared" si="108"/>
        <v>43101</v>
      </c>
      <c r="B789" s="7">
        <f t="shared" si="110"/>
        <v>43132</v>
      </c>
      <c r="C789" s="7">
        <v>43143</v>
      </c>
      <c r="D789">
        <v>3.54</v>
      </c>
      <c r="E789">
        <v>1.8</v>
      </c>
      <c r="F789">
        <v>3.4</v>
      </c>
      <c r="G789">
        <v>2.6</v>
      </c>
      <c r="H789" s="4">
        <f t="shared" si="111"/>
        <v>7.5</v>
      </c>
      <c r="I789" s="4"/>
      <c r="J789" s="4">
        <f t="shared" si="112"/>
        <v>3.96</v>
      </c>
      <c r="K789" s="15" t="e">
        <f>NA()</f>
        <v>#N/A</v>
      </c>
      <c r="L789" s="4">
        <f t="shared" si="109"/>
        <v>3.96</v>
      </c>
      <c r="M789" s="4">
        <f t="shared" si="113"/>
        <v>3.54</v>
      </c>
      <c r="N789" s="4"/>
      <c r="P789" s="184">
        <f t="shared" si="114"/>
        <v>40330</v>
      </c>
      <c r="Q789" s="184">
        <v>40331</v>
      </c>
      <c r="R789" s="182">
        <v>4.5</v>
      </c>
      <c r="S789" s="182">
        <f t="shared" si="115"/>
        <v>4.32</v>
      </c>
      <c r="T789" s="182">
        <f t="shared" si="116"/>
        <v>0.17999999999999972</v>
      </c>
      <c r="AF789" s="183"/>
      <c r="AI789" s="3"/>
    </row>
    <row r="790" spans="1:35" x14ac:dyDescent="0.2">
      <c r="A790" s="7">
        <f t="shared" si="108"/>
        <v>43101</v>
      </c>
      <c r="B790" s="7">
        <f t="shared" si="110"/>
        <v>43132</v>
      </c>
      <c r="C790" s="7">
        <v>43144</v>
      </c>
      <c r="D790">
        <v>3.54</v>
      </c>
      <c r="E790">
        <v>1.8</v>
      </c>
      <c r="F790">
        <v>3.4</v>
      </c>
      <c r="G790">
        <v>2.6</v>
      </c>
      <c r="H790" s="4">
        <f t="shared" si="111"/>
        <v>7.5</v>
      </c>
      <c r="I790" s="4"/>
      <c r="J790" s="4">
        <f t="shared" si="112"/>
        <v>3.96</v>
      </c>
      <c r="K790" s="15" t="e">
        <f>NA()</f>
        <v>#N/A</v>
      </c>
      <c r="L790" s="4">
        <f t="shared" si="109"/>
        <v>3.96</v>
      </c>
      <c r="M790" s="4">
        <f t="shared" si="113"/>
        <v>3.54</v>
      </c>
      <c r="N790" s="4"/>
      <c r="P790" s="184">
        <f t="shared" si="114"/>
        <v>40330</v>
      </c>
      <c r="Q790" s="184">
        <v>40332</v>
      </c>
      <c r="R790" s="182">
        <v>4.5</v>
      </c>
      <c r="S790" s="182">
        <f t="shared" si="115"/>
        <v>4.32</v>
      </c>
      <c r="T790" s="182">
        <f t="shared" si="116"/>
        <v>0.17999999999999972</v>
      </c>
      <c r="AF790" s="183"/>
      <c r="AI790" s="3"/>
    </row>
    <row r="791" spans="1:35" x14ac:dyDescent="0.2">
      <c r="A791" s="7">
        <f t="shared" si="108"/>
        <v>43101</v>
      </c>
      <c r="B791" s="7">
        <f t="shared" si="110"/>
        <v>43132</v>
      </c>
      <c r="C791" s="7">
        <v>43145</v>
      </c>
      <c r="D791">
        <v>3.54</v>
      </c>
      <c r="E791">
        <v>1.8</v>
      </c>
      <c r="F791">
        <v>3.4</v>
      </c>
      <c r="G791">
        <v>2.6</v>
      </c>
      <c r="H791" s="4">
        <f t="shared" si="111"/>
        <v>7.5</v>
      </c>
      <c r="I791" s="4"/>
      <c r="J791" s="4">
        <f t="shared" si="112"/>
        <v>3.96</v>
      </c>
      <c r="K791" s="15" t="e">
        <f>NA()</f>
        <v>#N/A</v>
      </c>
      <c r="L791" s="4">
        <f t="shared" si="109"/>
        <v>3.96</v>
      </c>
      <c r="M791" s="4">
        <f t="shared" si="113"/>
        <v>3.54</v>
      </c>
      <c r="N791" s="4"/>
      <c r="P791" s="184">
        <f t="shared" si="114"/>
        <v>40330</v>
      </c>
      <c r="Q791" s="184">
        <v>40333</v>
      </c>
      <c r="R791" s="182">
        <v>4.5</v>
      </c>
      <c r="S791" s="182">
        <f t="shared" si="115"/>
        <v>4.32</v>
      </c>
      <c r="T791" s="182">
        <f t="shared" si="116"/>
        <v>0.17999999999999972</v>
      </c>
      <c r="AF791" s="183"/>
      <c r="AI791" s="3"/>
    </row>
    <row r="792" spans="1:35" x14ac:dyDescent="0.2">
      <c r="A792" s="7">
        <f t="shared" si="108"/>
        <v>43101</v>
      </c>
      <c r="B792" s="7">
        <f t="shared" si="110"/>
        <v>43132</v>
      </c>
      <c r="C792" s="7">
        <v>43146</v>
      </c>
      <c r="D792">
        <v>3.54</v>
      </c>
      <c r="E792">
        <v>1.8</v>
      </c>
      <c r="F792">
        <v>3.4</v>
      </c>
      <c r="G792">
        <v>2.6</v>
      </c>
      <c r="H792" s="4">
        <f t="shared" si="111"/>
        <v>7.5</v>
      </c>
      <c r="I792" s="4"/>
      <c r="J792" s="4">
        <f t="shared" si="112"/>
        <v>3.96</v>
      </c>
      <c r="K792" s="15" t="e">
        <f>NA()</f>
        <v>#N/A</v>
      </c>
      <c r="L792" s="4">
        <f t="shared" si="109"/>
        <v>3.96</v>
      </c>
      <c r="M792" s="4">
        <f t="shared" si="113"/>
        <v>3.54</v>
      </c>
      <c r="N792" s="4"/>
      <c r="P792" s="184">
        <f t="shared" si="114"/>
        <v>40330</v>
      </c>
      <c r="Q792" s="184">
        <v>40334</v>
      </c>
      <c r="R792" s="182">
        <v>4.5</v>
      </c>
      <c r="S792" s="182">
        <f t="shared" si="115"/>
        <v>4.32</v>
      </c>
      <c r="T792" s="182">
        <f t="shared" si="116"/>
        <v>0.17999999999999972</v>
      </c>
      <c r="AF792" s="183"/>
      <c r="AI792" s="3"/>
    </row>
    <row r="793" spans="1:35" x14ac:dyDescent="0.2">
      <c r="A793" s="7">
        <f t="shared" si="108"/>
        <v>43101</v>
      </c>
      <c r="B793" s="7">
        <f t="shared" si="110"/>
        <v>43132</v>
      </c>
      <c r="C793" s="7">
        <v>43147</v>
      </c>
      <c r="D793">
        <v>3.54</v>
      </c>
      <c r="E793">
        <v>1.8</v>
      </c>
      <c r="F793">
        <v>3.4</v>
      </c>
      <c r="G793">
        <v>2.6</v>
      </c>
      <c r="H793" s="4">
        <f t="shared" si="111"/>
        <v>7.5</v>
      </c>
      <c r="I793" s="4"/>
      <c r="J793" s="4">
        <f t="shared" si="112"/>
        <v>3.96</v>
      </c>
      <c r="K793" s="15" t="e">
        <f>NA()</f>
        <v>#N/A</v>
      </c>
      <c r="L793" s="4">
        <f t="shared" si="109"/>
        <v>3.96</v>
      </c>
      <c r="M793" s="4">
        <f t="shared" si="113"/>
        <v>3.54</v>
      </c>
      <c r="N793" s="4"/>
      <c r="P793" s="184">
        <f t="shared" si="114"/>
        <v>40330</v>
      </c>
      <c r="Q793" s="184">
        <v>40335</v>
      </c>
      <c r="R793" s="182">
        <v>4.5</v>
      </c>
      <c r="S793" s="182">
        <f t="shared" si="115"/>
        <v>4.32</v>
      </c>
      <c r="T793" s="182">
        <f t="shared" si="116"/>
        <v>0.17999999999999972</v>
      </c>
      <c r="AF793" s="183"/>
      <c r="AI793" s="3"/>
    </row>
    <row r="794" spans="1:35" x14ac:dyDescent="0.2">
      <c r="A794" s="7">
        <f t="shared" si="108"/>
        <v>43101</v>
      </c>
      <c r="B794" s="7">
        <f t="shared" si="110"/>
        <v>43132</v>
      </c>
      <c r="C794" s="7">
        <v>43150</v>
      </c>
      <c r="D794">
        <v>3.54</v>
      </c>
      <c r="E794">
        <v>1.8</v>
      </c>
      <c r="F794">
        <v>3.4</v>
      </c>
      <c r="G794">
        <v>2.6</v>
      </c>
      <c r="H794" s="4">
        <f t="shared" si="111"/>
        <v>7.5</v>
      </c>
      <c r="I794" s="4"/>
      <c r="J794" s="4">
        <f t="shared" si="112"/>
        <v>3.96</v>
      </c>
      <c r="K794" s="15" t="e">
        <f>NA()</f>
        <v>#N/A</v>
      </c>
      <c r="L794" s="4">
        <f t="shared" si="109"/>
        <v>3.96</v>
      </c>
      <c r="M794" s="4">
        <f t="shared" si="113"/>
        <v>3.54</v>
      </c>
      <c r="N794" s="4"/>
      <c r="P794" s="184">
        <f t="shared" si="114"/>
        <v>40330</v>
      </c>
      <c r="Q794" s="184">
        <v>40336</v>
      </c>
      <c r="R794" s="182">
        <v>4.5</v>
      </c>
      <c r="S794" s="182">
        <f t="shared" si="115"/>
        <v>4.32</v>
      </c>
      <c r="T794" s="182">
        <f t="shared" si="116"/>
        <v>0.17999999999999972</v>
      </c>
      <c r="AF794" s="183"/>
      <c r="AI794" s="3"/>
    </row>
    <row r="795" spans="1:35" x14ac:dyDescent="0.2">
      <c r="A795" s="7">
        <f t="shared" si="108"/>
        <v>43101</v>
      </c>
      <c r="B795" s="7">
        <f t="shared" si="110"/>
        <v>43132</v>
      </c>
      <c r="C795" s="7">
        <v>43151</v>
      </c>
      <c r="D795">
        <v>3.54</v>
      </c>
      <c r="E795">
        <v>1.8</v>
      </c>
      <c r="F795">
        <v>3.4</v>
      </c>
      <c r="G795">
        <v>2.6</v>
      </c>
      <c r="H795" s="4">
        <f t="shared" si="111"/>
        <v>7.5</v>
      </c>
      <c r="I795" s="4"/>
      <c r="J795" s="4">
        <f t="shared" si="112"/>
        <v>3.96</v>
      </c>
      <c r="K795" s="15" t="e">
        <f>NA()</f>
        <v>#N/A</v>
      </c>
      <c r="L795" s="4">
        <f t="shared" si="109"/>
        <v>3.96</v>
      </c>
      <c r="M795" s="4">
        <f t="shared" si="113"/>
        <v>3.54</v>
      </c>
      <c r="N795" s="4"/>
      <c r="P795" s="184">
        <f t="shared" si="114"/>
        <v>40330</v>
      </c>
      <c r="Q795" s="184">
        <v>40337</v>
      </c>
      <c r="R795" s="182">
        <v>4.5</v>
      </c>
      <c r="S795" s="182">
        <f t="shared" si="115"/>
        <v>4.32</v>
      </c>
      <c r="T795" s="182">
        <f t="shared" si="116"/>
        <v>0.17999999999999972</v>
      </c>
      <c r="AF795" s="183"/>
      <c r="AI795" s="3"/>
    </row>
    <row r="796" spans="1:35" x14ac:dyDescent="0.2">
      <c r="A796" s="7">
        <f t="shared" si="108"/>
        <v>43101</v>
      </c>
      <c r="B796" s="7">
        <f t="shared" si="110"/>
        <v>43132</v>
      </c>
      <c r="C796" s="7">
        <v>43152</v>
      </c>
      <c r="D796">
        <v>3.54</v>
      </c>
      <c r="E796">
        <v>1.8</v>
      </c>
      <c r="F796">
        <v>3.4</v>
      </c>
      <c r="G796">
        <v>2.6</v>
      </c>
      <c r="H796" s="4">
        <f t="shared" si="111"/>
        <v>7.5</v>
      </c>
      <c r="I796" s="4"/>
      <c r="J796" s="4">
        <f t="shared" si="112"/>
        <v>3.96</v>
      </c>
      <c r="K796" s="15" t="e">
        <f>NA()</f>
        <v>#N/A</v>
      </c>
      <c r="L796" s="4">
        <f t="shared" si="109"/>
        <v>3.96</v>
      </c>
      <c r="M796" s="4">
        <f t="shared" si="113"/>
        <v>3.54</v>
      </c>
      <c r="N796" s="4"/>
      <c r="P796" s="184">
        <f t="shared" si="114"/>
        <v>40330</v>
      </c>
      <c r="Q796" s="184">
        <v>40338</v>
      </c>
      <c r="R796" s="182">
        <v>4.5</v>
      </c>
      <c r="S796" s="182">
        <f t="shared" si="115"/>
        <v>4.32</v>
      </c>
      <c r="T796" s="182">
        <f t="shared" si="116"/>
        <v>0.17999999999999972</v>
      </c>
      <c r="AF796" s="183"/>
      <c r="AI796" s="3"/>
    </row>
    <row r="797" spans="1:35" x14ac:dyDescent="0.2">
      <c r="A797" s="7">
        <f t="shared" si="108"/>
        <v>43101</v>
      </c>
      <c r="B797" s="7">
        <f t="shared" si="110"/>
        <v>43132</v>
      </c>
      <c r="C797" s="7">
        <v>43153</v>
      </c>
      <c r="D797">
        <v>3.54</v>
      </c>
      <c r="E797">
        <v>1.8</v>
      </c>
      <c r="F797">
        <v>3.4</v>
      </c>
      <c r="G797">
        <v>2.6</v>
      </c>
      <c r="H797" s="4">
        <f t="shared" si="111"/>
        <v>7.5</v>
      </c>
      <c r="I797" s="4"/>
      <c r="J797" s="4">
        <f t="shared" si="112"/>
        <v>3.96</v>
      </c>
      <c r="K797" s="15" t="e">
        <f>NA()</f>
        <v>#N/A</v>
      </c>
      <c r="L797" s="4">
        <f t="shared" si="109"/>
        <v>3.96</v>
      </c>
      <c r="M797" s="4">
        <f t="shared" si="113"/>
        <v>3.54</v>
      </c>
      <c r="N797" s="4"/>
      <c r="P797" s="184">
        <f t="shared" si="114"/>
        <v>40330</v>
      </c>
      <c r="Q797" s="184">
        <v>40339</v>
      </c>
      <c r="R797" s="182">
        <v>4.5</v>
      </c>
      <c r="S797" s="182">
        <f t="shared" si="115"/>
        <v>4.32</v>
      </c>
      <c r="T797" s="182">
        <f t="shared" si="116"/>
        <v>0.17999999999999972</v>
      </c>
      <c r="AF797" s="183"/>
      <c r="AI797" s="3"/>
    </row>
    <row r="798" spans="1:35" x14ac:dyDescent="0.2">
      <c r="A798" s="7">
        <f t="shared" si="108"/>
        <v>43101</v>
      </c>
      <c r="B798" s="7">
        <f t="shared" si="110"/>
        <v>43132</v>
      </c>
      <c r="C798" s="7">
        <v>43154</v>
      </c>
      <c r="D798">
        <v>3.54</v>
      </c>
      <c r="E798">
        <v>1.8</v>
      </c>
      <c r="F798">
        <v>3.4</v>
      </c>
      <c r="G798">
        <v>2.6</v>
      </c>
      <c r="H798" s="4">
        <f t="shared" si="111"/>
        <v>7.5</v>
      </c>
      <c r="I798" s="4"/>
      <c r="J798" s="4">
        <f t="shared" si="112"/>
        <v>3.96</v>
      </c>
      <c r="K798" s="15" t="e">
        <f>NA()</f>
        <v>#N/A</v>
      </c>
      <c r="L798" s="4">
        <f t="shared" si="109"/>
        <v>3.96</v>
      </c>
      <c r="M798" s="4">
        <f t="shared" si="113"/>
        <v>3.54</v>
      </c>
      <c r="N798" s="4"/>
      <c r="P798" s="184">
        <f t="shared" si="114"/>
        <v>40330</v>
      </c>
      <c r="Q798" s="184">
        <v>40340</v>
      </c>
      <c r="R798" s="182">
        <v>4.5</v>
      </c>
      <c r="S798" s="182">
        <f t="shared" si="115"/>
        <v>4.32</v>
      </c>
      <c r="T798" s="182">
        <f t="shared" si="116"/>
        <v>0.17999999999999972</v>
      </c>
      <c r="AF798" s="183"/>
      <c r="AI798" s="3"/>
    </row>
    <row r="799" spans="1:35" x14ac:dyDescent="0.2">
      <c r="A799" s="7">
        <f t="shared" si="108"/>
        <v>43101</v>
      </c>
      <c r="B799" s="7">
        <f t="shared" si="110"/>
        <v>43132</v>
      </c>
      <c r="C799" s="7">
        <v>43157</v>
      </c>
      <c r="D799">
        <v>3.54</v>
      </c>
      <c r="E799">
        <v>1.8</v>
      </c>
      <c r="F799">
        <v>3.4</v>
      </c>
      <c r="G799">
        <v>2.6</v>
      </c>
      <c r="H799" s="4">
        <f t="shared" si="111"/>
        <v>7.5</v>
      </c>
      <c r="I799" s="4"/>
      <c r="J799" s="4">
        <f t="shared" si="112"/>
        <v>3.96</v>
      </c>
      <c r="K799" s="15" t="e">
        <f>NA()</f>
        <v>#N/A</v>
      </c>
      <c r="L799" s="4">
        <f t="shared" si="109"/>
        <v>3.96</v>
      </c>
      <c r="M799" s="4">
        <f t="shared" si="113"/>
        <v>3.54</v>
      </c>
      <c r="N799" s="4"/>
      <c r="P799" s="184">
        <f t="shared" si="114"/>
        <v>40330</v>
      </c>
      <c r="Q799" s="184">
        <v>40341</v>
      </c>
      <c r="R799" s="182">
        <v>4.5</v>
      </c>
      <c r="S799" s="182">
        <f t="shared" si="115"/>
        <v>4.32</v>
      </c>
      <c r="T799" s="182">
        <f t="shared" si="116"/>
        <v>0.17999999999999972</v>
      </c>
      <c r="AF799" s="183"/>
      <c r="AI799" s="3"/>
    </row>
    <row r="800" spans="1:35" x14ac:dyDescent="0.2">
      <c r="A800" s="7">
        <f t="shared" si="108"/>
        <v>43101</v>
      </c>
      <c r="B800" s="7">
        <f t="shared" si="110"/>
        <v>43132</v>
      </c>
      <c r="C800" s="7">
        <v>43158</v>
      </c>
      <c r="D800">
        <v>3.54</v>
      </c>
      <c r="E800">
        <v>1.8</v>
      </c>
      <c r="F800">
        <v>3.4</v>
      </c>
      <c r="G800">
        <v>2.6</v>
      </c>
      <c r="H800" s="4">
        <f t="shared" si="111"/>
        <v>7.5</v>
      </c>
      <c r="I800" s="4"/>
      <c r="J800" s="4">
        <f t="shared" si="112"/>
        <v>3.96</v>
      </c>
      <c r="K800" s="15" t="e">
        <f>NA()</f>
        <v>#N/A</v>
      </c>
      <c r="L800" s="4">
        <f t="shared" si="109"/>
        <v>3.96</v>
      </c>
      <c r="M800" s="4">
        <f t="shared" si="113"/>
        <v>3.54</v>
      </c>
      <c r="N800" s="4"/>
      <c r="P800" s="184">
        <f t="shared" si="114"/>
        <v>40330</v>
      </c>
      <c r="Q800" s="184">
        <v>40342</v>
      </c>
      <c r="R800" s="182">
        <v>4.5</v>
      </c>
      <c r="S800" s="182">
        <f t="shared" si="115"/>
        <v>4.32</v>
      </c>
      <c r="T800" s="182">
        <f t="shared" si="116"/>
        <v>0.17999999999999972</v>
      </c>
      <c r="AF800" s="183"/>
      <c r="AI800" s="3"/>
    </row>
    <row r="801" spans="1:35" x14ac:dyDescent="0.2">
      <c r="A801" s="7">
        <f t="shared" si="108"/>
        <v>43101</v>
      </c>
      <c r="B801" s="7">
        <f t="shared" si="110"/>
        <v>43132</v>
      </c>
      <c r="C801" s="7">
        <v>43159</v>
      </c>
      <c r="D801">
        <v>3.54</v>
      </c>
      <c r="E801">
        <v>1.8</v>
      </c>
      <c r="F801">
        <v>3.4</v>
      </c>
      <c r="G801">
        <v>2.6</v>
      </c>
      <c r="H801" s="4">
        <f t="shared" si="111"/>
        <v>7.5</v>
      </c>
      <c r="I801" s="4"/>
      <c r="J801" s="4">
        <f t="shared" si="112"/>
        <v>3.96</v>
      </c>
      <c r="K801" s="15" t="e">
        <f>NA()</f>
        <v>#N/A</v>
      </c>
      <c r="L801" s="4">
        <f t="shared" si="109"/>
        <v>3.96</v>
      </c>
      <c r="M801" s="4">
        <f t="shared" si="113"/>
        <v>3.54</v>
      </c>
      <c r="N801" s="4"/>
      <c r="P801" s="184">
        <f t="shared" si="114"/>
        <v>40330</v>
      </c>
      <c r="Q801" s="184">
        <v>40343</v>
      </c>
      <c r="R801" s="182">
        <v>4.5</v>
      </c>
      <c r="S801" s="182">
        <f t="shared" si="115"/>
        <v>4.32</v>
      </c>
      <c r="T801" s="182">
        <f t="shared" si="116"/>
        <v>0.17999999999999972</v>
      </c>
      <c r="AF801" s="183"/>
      <c r="AI801" s="3"/>
    </row>
    <row r="802" spans="1:35" x14ac:dyDescent="0.2">
      <c r="A802" s="7">
        <f t="shared" si="108"/>
        <v>43132</v>
      </c>
      <c r="B802" s="7">
        <f t="shared" si="110"/>
        <v>43160</v>
      </c>
      <c r="C802" s="7">
        <v>43160</v>
      </c>
      <c r="D802">
        <v>3.59</v>
      </c>
      <c r="E802">
        <v>1.8</v>
      </c>
      <c r="F802">
        <v>3.4</v>
      </c>
      <c r="G802">
        <v>2.6</v>
      </c>
      <c r="H802" s="4">
        <f t="shared" si="111"/>
        <v>7.5</v>
      </c>
      <c r="I802" s="4"/>
      <c r="J802" s="4">
        <f t="shared" si="112"/>
        <v>3.91</v>
      </c>
      <c r="K802" s="15">
        <f t="shared" ref="K802:K865" si="117">INDEX($W:$W,MATCH($A802,$V:$V,0))</f>
        <v>3.9</v>
      </c>
      <c r="L802" s="4">
        <f t="shared" si="109"/>
        <v>3.91</v>
      </c>
      <c r="M802" s="4">
        <f t="shared" si="113"/>
        <v>3.59</v>
      </c>
      <c r="N802" s="4"/>
      <c r="P802" s="184">
        <f t="shared" si="114"/>
        <v>40330</v>
      </c>
      <c r="Q802" s="184">
        <v>40344</v>
      </c>
      <c r="R802" s="182">
        <v>4.5</v>
      </c>
      <c r="S802" s="182">
        <f t="shared" si="115"/>
        <v>4.32</v>
      </c>
      <c r="T802" s="182">
        <f t="shared" si="116"/>
        <v>0.17999999999999972</v>
      </c>
      <c r="AF802" s="183"/>
      <c r="AI802" s="3"/>
    </row>
    <row r="803" spans="1:35" x14ac:dyDescent="0.2">
      <c r="A803" s="7">
        <f t="shared" si="108"/>
        <v>43132</v>
      </c>
      <c r="B803" s="7">
        <f t="shared" si="110"/>
        <v>43160</v>
      </c>
      <c r="C803" s="7">
        <v>43161</v>
      </c>
      <c r="D803">
        <v>3.59</v>
      </c>
      <c r="E803">
        <v>1.8</v>
      </c>
      <c r="F803">
        <v>3.4</v>
      </c>
      <c r="G803">
        <v>2.6</v>
      </c>
      <c r="H803" s="4">
        <f t="shared" si="111"/>
        <v>7.5</v>
      </c>
      <c r="I803" s="4"/>
      <c r="J803" s="4">
        <f t="shared" si="112"/>
        <v>3.91</v>
      </c>
      <c r="K803" s="15">
        <f t="shared" si="117"/>
        <v>3.9</v>
      </c>
      <c r="L803" s="4">
        <f t="shared" si="109"/>
        <v>3.91</v>
      </c>
      <c r="M803" s="4">
        <f t="shared" si="113"/>
        <v>3.59</v>
      </c>
      <c r="N803" s="4"/>
      <c r="P803" s="184">
        <f t="shared" si="114"/>
        <v>40330</v>
      </c>
      <c r="Q803" s="184">
        <v>40345</v>
      </c>
      <c r="R803" s="182">
        <v>4.5</v>
      </c>
      <c r="S803" s="182">
        <f t="shared" si="115"/>
        <v>4.32</v>
      </c>
      <c r="T803" s="182">
        <f t="shared" si="116"/>
        <v>0.17999999999999972</v>
      </c>
      <c r="AF803" s="183"/>
      <c r="AI803" s="3"/>
    </row>
    <row r="804" spans="1:35" x14ac:dyDescent="0.2">
      <c r="A804" s="7">
        <f t="shared" si="108"/>
        <v>43132</v>
      </c>
      <c r="B804" s="7">
        <f t="shared" si="110"/>
        <v>43160</v>
      </c>
      <c r="C804" s="7">
        <v>43164</v>
      </c>
      <c r="D804">
        <v>3.59</v>
      </c>
      <c r="E804">
        <v>1.8</v>
      </c>
      <c r="F804">
        <v>3.4</v>
      </c>
      <c r="G804">
        <v>2.6</v>
      </c>
      <c r="H804" s="4">
        <f t="shared" si="111"/>
        <v>7.5</v>
      </c>
      <c r="I804" s="4"/>
      <c r="J804" s="4">
        <f t="shared" si="112"/>
        <v>3.91</v>
      </c>
      <c r="K804" s="15">
        <f t="shared" si="117"/>
        <v>3.9</v>
      </c>
      <c r="L804" s="4">
        <f t="shared" si="109"/>
        <v>3.91</v>
      </c>
      <c r="M804" s="4">
        <f t="shared" si="113"/>
        <v>3.59</v>
      </c>
      <c r="N804" s="4"/>
      <c r="P804" s="184">
        <f t="shared" si="114"/>
        <v>40330</v>
      </c>
      <c r="Q804" s="184">
        <v>40346</v>
      </c>
      <c r="R804" s="182">
        <v>4.5</v>
      </c>
      <c r="S804" s="182">
        <f t="shared" si="115"/>
        <v>4.32</v>
      </c>
      <c r="T804" s="182">
        <f t="shared" si="116"/>
        <v>0.17999999999999972</v>
      </c>
      <c r="AF804" s="183"/>
      <c r="AI804" s="3"/>
    </row>
    <row r="805" spans="1:35" x14ac:dyDescent="0.2">
      <c r="A805" s="7">
        <f t="shared" si="108"/>
        <v>43132</v>
      </c>
      <c r="B805" s="7">
        <f t="shared" si="110"/>
        <v>43160</v>
      </c>
      <c r="C805" s="7">
        <v>43165</v>
      </c>
      <c r="D805">
        <v>3.59</v>
      </c>
      <c r="E805">
        <v>1.8</v>
      </c>
      <c r="F805">
        <v>3.4</v>
      </c>
      <c r="G805">
        <v>2.6</v>
      </c>
      <c r="H805" s="4">
        <f t="shared" si="111"/>
        <v>7.5</v>
      </c>
      <c r="I805" s="4"/>
      <c r="J805" s="4">
        <f t="shared" si="112"/>
        <v>3.91</v>
      </c>
      <c r="K805" s="15">
        <f t="shared" si="117"/>
        <v>3.9</v>
      </c>
      <c r="L805" s="4">
        <f t="shared" si="109"/>
        <v>3.91</v>
      </c>
      <c r="M805" s="4">
        <f t="shared" si="113"/>
        <v>3.59</v>
      </c>
      <c r="N805" s="4"/>
      <c r="P805" s="184">
        <f t="shared" si="114"/>
        <v>40330</v>
      </c>
      <c r="Q805" s="184">
        <v>40347</v>
      </c>
      <c r="R805" s="182">
        <v>4.5</v>
      </c>
      <c r="S805" s="182">
        <f t="shared" si="115"/>
        <v>4.32</v>
      </c>
      <c r="T805" s="182">
        <f t="shared" si="116"/>
        <v>0.17999999999999972</v>
      </c>
      <c r="AF805" s="183"/>
      <c r="AI805" s="3"/>
    </row>
    <row r="806" spans="1:35" x14ac:dyDescent="0.2">
      <c r="A806" s="7">
        <f t="shared" si="108"/>
        <v>43132</v>
      </c>
      <c r="B806" s="7">
        <f t="shared" si="110"/>
        <v>43160</v>
      </c>
      <c r="C806" s="7">
        <v>43166</v>
      </c>
      <c r="D806">
        <v>3.59</v>
      </c>
      <c r="E806">
        <v>1.8</v>
      </c>
      <c r="F806">
        <v>3.4</v>
      </c>
      <c r="G806">
        <v>2.6</v>
      </c>
      <c r="H806" s="4">
        <f t="shared" si="111"/>
        <v>7.5</v>
      </c>
      <c r="I806" s="4"/>
      <c r="J806" s="4">
        <f t="shared" si="112"/>
        <v>3.91</v>
      </c>
      <c r="K806" s="15">
        <f t="shared" si="117"/>
        <v>3.9</v>
      </c>
      <c r="L806" s="4">
        <f t="shared" si="109"/>
        <v>3.91</v>
      </c>
      <c r="M806" s="4">
        <f t="shared" si="113"/>
        <v>3.59</v>
      </c>
      <c r="N806" s="4"/>
      <c r="P806" s="184">
        <f t="shared" si="114"/>
        <v>40330</v>
      </c>
      <c r="Q806" s="184">
        <v>40348</v>
      </c>
      <c r="R806" s="182">
        <v>4.5</v>
      </c>
      <c r="S806" s="182">
        <f t="shared" si="115"/>
        <v>4.32</v>
      </c>
      <c r="T806" s="182">
        <f t="shared" si="116"/>
        <v>0.17999999999999972</v>
      </c>
      <c r="AF806" s="183"/>
      <c r="AI806" s="3"/>
    </row>
    <row r="807" spans="1:35" x14ac:dyDescent="0.2">
      <c r="A807" s="7">
        <f t="shared" si="108"/>
        <v>43132</v>
      </c>
      <c r="B807" s="7">
        <f t="shared" si="110"/>
        <v>43160</v>
      </c>
      <c r="C807" s="7">
        <v>43167</v>
      </c>
      <c r="D807">
        <v>3.59</v>
      </c>
      <c r="E807">
        <v>1.8</v>
      </c>
      <c r="F807">
        <v>3.4</v>
      </c>
      <c r="G807">
        <v>2.6</v>
      </c>
      <c r="H807" s="4">
        <f t="shared" si="111"/>
        <v>7.5</v>
      </c>
      <c r="I807" s="4"/>
      <c r="J807" s="4">
        <f t="shared" si="112"/>
        <v>3.91</v>
      </c>
      <c r="K807" s="15">
        <f t="shared" si="117"/>
        <v>3.9</v>
      </c>
      <c r="L807" s="4">
        <f t="shared" si="109"/>
        <v>3.91</v>
      </c>
      <c r="M807" s="4">
        <f t="shared" si="113"/>
        <v>3.59</v>
      </c>
      <c r="N807" s="4"/>
      <c r="P807" s="184">
        <f t="shared" si="114"/>
        <v>40330</v>
      </c>
      <c r="Q807" s="184">
        <v>40349</v>
      </c>
      <c r="R807" s="182">
        <v>4.5</v>
      </c>
      <c r="S807" s="182">
        <f t="shared" si="115"/>
        <v>4.32</v>
      </c>
      <c r="T807" s="182">
        <f t="shared" si="116"/>
        <v>0.17999999999999972</v>
      </c>
      <c r="AF807" s="183"/>
      <c r="AI807" s="3"/>
    </row>
    <row r="808" spans="1:35" x14ac:dyDescent="0.2">
      <c r="A808" s="7">
        <f t="shared" si="108"/>
        <v>43132</v>
      </c>
      <c r="B808" s="7">
        <f t="shared" si="110"/>
        <v>43160</v>
      </c>
      <c r="C808" s="7">
        <v>43168</v>
      </c>
      <c r="D808">
        <v>3.59</v>
      </c>
      <c r="E808">
        <v>1.8</v>
      </c>
      <c r="F808">
        <v>3.4</v>
      </c>
      <c r="G808">
        <v>2.6</v>
      </c>
      <c r="H808" s="4">
        <f t="shared" si="111"/>
        <v>7.5</v>
      </c>
      <c r="I808" s="4"/>
      <c r="J808" s="4">
        <f t="shared" si="112"/>
        <v>3.91</v>
      </c>
      <c r="K808" s="15">
        <f t="shared" si="117"/>
        <v>3.9</v>
      </c>
      <c r="L808" s="4">
        <f t="shared" si="109"/>
        <v>3.91</v>
      </c>
      <c r="M808" s="4">
        <f t="shared" si="113"/>
        <v>3.59</v>
      </c>
      <c r="N808" s="4"/>
      <c r="P808" s="184">
        <f t="shared" si="114"/>
        <v>40330</v>
      </c>
      <c r="Q808" s="184">
        <v>40350</v>
      </c>
      <c r="R808" s="182">
        <v>4.5</v>
      </c>
      <c r="S808" s="182">
        <f t="shared" si="115"/>
        <v>4.32</v>
      </c>
      <c r="T808" s="182">
        <f t="shared" si="116"/>
        <v>0.17999999999999972</v>
      </c>
      <c r="AF808" s="183"/>
      <c r="AI808" s="3"/>
    </row>
    <row r="809" spans="1:35" x14ac:dyDescent="0.2">
      <c r="A809" s="7">
        <f t="shared" si="108"/>
        <v>43132</v>
      </c>
      <c r="B809" s="7">
        <f t="shared" si="110"/>
        <v>43160</v>
      </c>
      <c r="C809" s="7">
        <v>43171</v>
      </c>
      <c r="D809">
        <v>3.59</v>
      </c>
      <c r="E809">
        <v>1.8</v>
      </c>
      <c r="F809">
        <v>3.4</v>
      </c>
      <c r="G809">
        <v>2.6</v>
      </c>
      <c r="H809" s="4">
        <f t="shared" si="111"/>
        <v>7.5</v>
      </c>
      <c r="I809" s="4"/>
      <c r="J809" s="4">
        <f t="shared" si="112"/>
        <v>3.91</v>
      </c>
      <c r="K809" s="15">
        <f t="shared" si="117"/>
        <v>3.9</v>
      </c>
      <c r="L809" s="4">
        <f t="shared" si="109"/>
        <v>3.91</v>
      </c>
      <c r="M809" s="4">
        <f t="shared" si="113"/>
        <v>3.59</v>
      </c>
      <c r="N809" s="4"/>
      <c r="P809" s="184">
        <f t="shared" si="114"/>
        <v>40330</v>
      </c>
      <c r="Q809" s="184">
        <v>40351</v>
      </c>
      <c r="R809" s="182">
        <v>4.5</v>
      </c>
      <c r="S809" s="182">
        <f t="shared" si="115"/>
        <v>4.32</v>
      </c>
      <c r="T809" s="182">
        <f t="shared" si="116"/>
        <v>0.17999999999999972</v>
      </c>
      <c r="AF809" s="183"/>
      <c r="AI809" s="3"/>
    </row>
    <row r="810" spans="1:35" x14ac:dyDescent="0.2">
      <c r="A810" s="7">
        <f t="shared" si="108"/>
        <v>43132</v>
      </c>
      <c r="B810" s="7">
        <f t="shared" si="110"/>
        <v>43160</v>
      </c>
      <c r="C810" s="7">
        <v>43172</v>
      </c>
      <c r="D810">
        <v>3.59</v>
      </c>
      <c r="E810">
        <v>1.8</v>
      </c>
      <c r="F810">
        <v>3.4</v>
      </c>
      <c r="G810">
        <v>2.6</v>
      </c>
      <c r="H810" s="4">
        <f t="shared" si="111"/>
        <v>7.5</v>
      </c>
      <c r="I810" s="4"/>
      <c r="J810" s="4">
        <f t="shared" si="112"/>
        <v>3.91</v>
      </c>
      <c r="K810" s="15">
        <f t="shared" si="117"/>
        <v>3.9</v>
      </c>
      <c r="L810" s="4">
        <f t="shared" si="109"/>
        <v>3.91</v>
      </c>
      <c r="M810" s="4">
        <f t="shared" si="113"/>
        <v>3.59</v>
      </c>
      <c r="N810" s="4"/>
      <c r="P810" s="184">
        <f t="shared" si="114"/>
        <v>40330</v>
      </c>
      <c r="Q810" s="184">
        <v>40352</v>
      </c>
      <c r="R810" s="182">
        <v>4.5</v>
      </c>
      <c r="S810" s="182">
        <f t="shared" si="115"/>
        <v>4.32</v>
      </c>
      <c r="T810" s="182">
        <f t="shared" si="116"/>
        <v>0.17999999999999972</v>
      </c>
      <c r="AF810" s="183"/>
      <c r="AI810" s="3"/>
    </row>
    <row r="811" spans="1:35" x14ac:dyDescent="0.2">
      <c r="A811" s="7">
        <f t="shared" si="108"/>
        <v>43132</v>
      </c>
      <c r="B811" s="7">
        <f t="shared" si="110"/>
        <v>43160</v>
      </c>
      <c r="C811" s="7">
        <v>43173</v>
      </c>
      <c r="D811">
        <v>3.59</v>
      </c>
      <c r="E811">
        <v>1.8</v>
      </c>
      <c r="F811">
        <v>3.4</v>
      </c>
      <c r="G811">
        <v>2.6</v>
      </c>
      <c r="H811" s="4">
        <f t="shared" si="111"/>
        <v>7.5</v>
      </c>
      <c r="I811" s="4"/>
      <c r="J811" s="4">
        <f t="shared" si="112"/>
        <v>3.91</v>
      </c>
      <c r="K811" s="15">
        <f t="shared" si="117"/>
        <v>3.9</v>
      </c>
      <c r="L811" s="4">
        <f t="shared" si="109"/>
        <v>3.91</v>
      </c>
      <c r="M811" s="4">
        <f t="shared" si="113"/>
        <v>3.59</v>
      </c>
      <c r="N811" s="4"/>
      <c r="P811" s="184">
        <f t="shared" si="114"/>
        <v>40330</v>
      </c>
      <c r="Q811" s="184">
        <v>40353</v>
      </c>
      <c r="R811" s="182">
        <v>4.5</v>
      </c>
      <c r="S811" s="182">
        <f t="shared" si="115"/>
        <v>4.32</v>
      </c>
      <c r="T811" s="182">
        <f t="shared" si="116"/>
        <v>0.17999999999999972</v>
      </c>
      <c r="AF811" s="183"/>
      <c r="AI811" s="3"/>
    </row>
    <row r="812" spans="1:35" x14ac:dyDescent="0.2">
      <c r="A812" s="7">
        <f t="shared" si="108"/>
        <v>43132</v>
      </c>
      <c r="B812" s="7">
        <f t="shared" si="110"/>
        <v>43160</v>
      </c>
      <c r="C812" s="7">
        <v>43174</v>
      </c>
      <c r="D812">
        <v>3.59</v>
      </c>
      <c r="E812">
        <v>1.8</v>
      </c>
      <c r="F812">
        <v>3.4</v>
      </c>
      <c r="G812">
        <v>2.6</v>
      </c>
      <c r="H812" s="4">
        <f t="shared" si="111"/>
        <v>7.5</v>
      </c>
      <c r="I812" s="4"/>
      <c r="J812" s="4">
        <f t="shared" si="112"/>
        <v>3.91</v>
      </c>
      <c r="K812" s="15">
        <f t="shared" si="117"/>
        <v>3.9</v>
      </c>
      <c r="L812" s="4">
        <f t="shared" si="109"/>
        <v>3.91</v>
      </c>
      <c r="M812" s="4">
        <f t="shared" si="113"/>
        <v>3.59</v>
      </c>
      <c r="N812" s="4"/>
      <c r="P812" s="184">
        <f t="shared" si="114"/>
        <v>40330</v>
      </c>
      <c r="Q812" s="184">
        <v>40354</v>
      </c>
      <c r="R812" s="182">
        <v>4.5</v>
      </c>
      <c r="S812" s="182">
        <f t="shared" si="115"/>
        <v>4.32</v>
      </c>
      <c r="T812" s="182">
        <f t="shared" si="116"/>
        <v>0.17999999999999972</v>
      </c>
      <c r="AF812" s="183"/>
      <c r="AI812" s="3"/>
    </row>
    <row r="813" spans="1:35" x14ac:dyDescent="0.2">
      <c r="A813" s="7">
        <f t="shared" si="108"/>
        <v>43132</v>
      </c>
      <c r="B813" s="7">
        <f t="shared" si="110"/>
        <v>43160</v>
      </c>
      <c r="C813" s="7">
        <v>43175</v>
      </c>
      <c r="D813">
        <v>3.59</v>
      </c>
      <c r="E813">
        <v>1.8</v>
      </c>
      <c r="F813">
        <v>3.4</v>
      </c>
      <c r="G813">
        <v>2.6</v>
      </c>
      <c r="H813" s="4">
        <f t="shared" si="111"/>
        <v>7.5</v>
      </c>
      <c r="I813" s="4"/>
      <c r="J813" s="4">
        <f t="shared" si="112"/>
        <v>3.91</v>
      </c>
      <c r="K813" s="15">
        <f t="shared" si="117"/>
        <v>3.9</v>
      </c>
      <c r="L813" s="4">
        <f t="shared" si="109"/>
        <v>3.91</v>
      </c>
      <c r="M813" s="4">
        <f t="shared" si="113"/>
        <v>3.59</v>
      </c>
      <c r="N813" s="4"/>
      <c r="P813" s="184">
        <f t="shared" si="114"/>
        <v>40330</v>
      </c>
      <c r="Q813" s="184">
        <v>40355</v>
      </c>
      <c r="R813" s="182">
        <v>4.5</v>
      </c>
      <c r="S813" s="182">
        <f t="shared" si="115"/>
        <v>4.32</v>
      </c>
      <c r="T813" s="182">
        <f t="shared" si="116"/>
        <v>0.17999999999999972</v>
      </c>
      <c r="AF813" s="183"/>
      <c r="AI813" s="3"/>
    </row>
    <row r="814" spans="1:35" x14ac:dyDescent="0.2">
      <c r="A814" s="7">
        <f t="shared" si="108"/>
        <v>43132</v>
      </c>
      <c r="B814" s="7">
        <f t="shared" si="110"/>
        <v>43160</v>
      </c>
      <c r="C814" s="7">
        <v>43179</v>
      </c>
      <c r="D814">
        <v>3.59</v>
      </c>
      <c r="E814">
        <v>1.8</v>
      </c>
      <c r="F814">
        <v>3.4</v>
      </c>
      <c r="G814">
        <v>2.6</v>
      </c>
      <c r="H814" s="4">
        <f t="shared" si="111"/>
        <v>7.5</v>
      </c>
      <c r="I814" s="4"/>
      <c r="J814" s="4">
        <f t="shared" si="112"/>
        <v>3.91</v>
      </c>
      <c r="K814" s="15">
        <f t="shared" si="117"/>
        <v>3.9</v>
      </c>
      <c r="L814" s="4">
        <f t="shared" si="109"/>
        <v>3.91</v>
      </c>
      <c r="M814" s="4">
        <f t="shared" si="113"/>
        <v>3.59</v>
      </c>
      <c r="N814" s="4"/>
      <c r="P814" s="184">
        <f t="shared" si="114"/>
        <v>40330</v>
      </c>
      <c r="Q814" s="184">
        <v>40356</v>
      </c>
      <c r="R814" s="182">
        <v>4.5</v>
      </c>
      <c r="S814" s="182">
        <f t="shared" si="115"/>
        <v>4.32</v>
      </c>
      <c r="T814" s="182">
        <f t="shared" si="116"/>
        <v>0.17999999999999972</v>
      </c>
      <c r="AF814" s="183"/>
      <c r="AI814" s="3"/>
    </row>
    <row r="815" spans="1:35" x14ac:dyDescent="0.2">
      <c r="A815" s="7">
        <f t="shared" si="108"/>
        <v>43132</v>
      </c>
      <c r="B815" s="7">
        <f t="shared" si="110"/>
        <v>43160</v>
      </c>
      <c r="C815" s="7">
        <v>43180</v>
      </c>
      <c r="D815">
        <v>3.59</v>
      </c>
      <c r="E815">
        <v>1.8</v>
      </c>
      <c r="F815">
        <v>3.4</v>
      </c>
      <c r="G815">
        <v>2.6</v>
      </c>
      <c r="H815" s="4">
        <f t="shared" si="111"/>
        <v>7.5</v>
      </c>
      <c r="I815" s="4"/>
      <c r="J815" s="4">
        <f t="shared" si="112"/>
        <v>3.91</v>
      </c>
      <c r="K815" s="15">
        <f t="shared" si="117"/>
        <v>3.9</v>
      </c>
      <c r="L815" s="4">
        <f t="shared" si="109"/>
        <v>3.91</v>
      </c>
      <c r="M815" s="4">
        <f t="shared" si="113"/>
        <v>3.59</v>
      </c>
      <c r="N815" s="4"/>
      <c r="P815" s="184">
        <f t="shared" si="114"/>
        <v>40330</v>
      </c>
      <c r="Q815" s="184">
        <v>40357</v>
      </c>
      <c r="R815" s="182">
        <v>4.5</v>
      </c>
      <c r="S815" s="182">
        <f t="shared" si="115"/>
        <v>4.32</v>
      </c>
      <c r="T815" s="182">
        <f t="shared" si="116"/>
        <v>0.17999999999999972</v>
      </c>
      <c r="AF815" s="183"/>
      <c r="AI815" s="3"/>
    </row>
    <row r="816" spans="1:35" x14ac:dyDescent="0.2">
      <c r="A816" s="7">
        <f t="shared" si="108"/>
        <v>43132</v>
      </c>
      <c r="B816" s="7">
        <f t="shared" si="110"/>
        <v>43160</v>
      </c>
      <c r="C816" s="7">
        <v>43181</v>
      </c>
      <c r="D816">
        <v>3.59</v>
      </c>
      <c r="E816">
        <v>1.8</v>
      </c>
      <c r="F816">
        <v>3.4</v>
      </c>
      <c r="G816">
        <v>2.6</v>
      </c>
      <c r="H816" s="4">
        <f t="shared" si="111"/>
        <v>7.5</v>
      </c>
      <c r="I816" s="4"/>
      <c r="J816" s="4">
        <f t="shared" si="112"/>
        <v>3.91</v>
      </c>
      <c r="K816" s="15">
        <f t="shared" si="117"/>
        <v>3.9</v>
      </c>
      <c r="L816" s="4">
        <f t="shared" si="109"/>
        <v>3.91</v>
      </c>
      <c r="M816" s="4">
        <f t="shared" si="113"/>
        <v>3.59</v>
      </c>
      <c r="N816" s="4"/>
      <c r="P816" s="184">
        <f t="shared" si="114"/>
        <v>40330</v>
      </c>
      <c r="Q816" s="184">
        <v>40358</v>
      </c>
      <c r="R816" s="182">
        <v>4.5</v>
      </c>
      <c r="S816" s="182">
        <f t="shared" si="115"/>
        <v>4.32</v>
      </c>
      <c r="T816" s="182">
        <f t="shared" si="116"/>
        <v>0.17999999999999972</v>
      </c>
      <c r="AF816" s="183"/>
      <c r="AI816" s="3"/>
    </row>
    <row r="817" spans="1:35" x14ac:dyDescent="0.2">
      <c r="A817" s="7">
        <f t="shared" si="108"/>
        <v>43132</v>
      </c>
      <c r="B817" s="7">
        <f t="shared" si="110"/>
        <v>43160</v>
      </c>
      <c r="C817" s="7">
        <v>43182</v>
      </c>
      <c r="D817">
        <v>3.59</v>
      </c>
      <c r="E817">
        <v>1.8</v>
      </c>
      <c r="F817">
        <v>3.4</v>
      </c>
      <c r="G817">
        <v>2.6</v>
      </c>
      <c r="H817" s="4">
        <f t="shared" si="111"/>
        <v>7.5</v>
      </c>
      <c r="I817" s="4"/>
      <c r="J817" s="4">
        <f t="shared" si="112"/>
        <v>3.91</v>
      </c>
      <c r="K817" s="15">
        <f t="shared" si="117"/>
        <v>3.9</v>
      </c>
      <c r="L817" s="4">
        <f t="shared" si="109"/>
        <v>3.91</v>
      </c>
      <c r="M817" s="4">
        <f t="shared" si="113"/>
        <v>3.59</v>
      </c>
      <c r="N817" s="4"/>
      <c r="P817" s="184">
        <f t="shared" si="114"/>
        <v>40330</v>
      </c>
      <c r="Q817" s="184">
        <v>40359</v>
      </c>
      <c r="R817" s="182">
        <v>4.5</v>
      </c>
      <c r="S817" s="182">
        <f t="shared" si="115"/>
        <v>4.32</v>
      </c>
      <c r="T817" s="182">
        <f t="shared" si="116"/>
        <v>0.17999999999999972</v>
      </c>
      <c r="AF817" s="183"/>
      <c r="AI817" s="3"/>
    </row>
    <row r="818" spans="1:35" x14ac:dyDescent="0.2">
      <c r="A818" s="7">
        <f t="shared" si="108"/>
        <v>43132</v>
      </c>
      <c r="B818" s="7">
        <f t="shared" si="110"/>
        <v>43160</v>
      </c>
      <c r="C818" s="7">
        <v>43185</v>
      </c>
      <c r="D818">
        <v>3.59</v>
      </c>
      <c r="E818">
        <v>1.8</v>
      </c>
      <c r="F818">
        <v>3.4</v>
      </c>
      <c r="G818">
        <v>2.6</v>
      </c>
      <c r="H818" s="4">
        <f t="shared" si="111"/>
        <v>7.5</v>
      </c>
      <c r="I818" s="4"/>
      <c r="J818" s="4">
        <f t="shared" si="112"/>
        <v>3.91</v>
      </c>
      <c r="K818" s="15">
        <f t="shared" si="117"/>
        <v>3.9</v>
      </c>
      <c r="L818" s="4">
        <f t="shared" si="109"/>
        <v>3.91</v>
      </c>
      <c r="M818" s="4">
        <f t="shared" si="113"/>
        <v>3.59</v>
      </c>
      <c r="N818" s="4"/>
      <c r="P818" s="184">
        <f t="shared" si="114"/>
        <v>40360</v>
      </c>
      <c r="Q818" s="184">
        <v>40360</v>
      </c>
      <c r="R818" s="182">
        <v>4.5</v>
      </c>
      <c r="S818" s="182">
        <f t="shared" si="115"/>
        <v>4.29</v>
      </c>
      <c r="T818" s="182">
        <f t="shared" si="116"/>
        <v>0.20999999999999996</v>
      </c>
      <c r="AF818" s="183"/>
      <c r="AI818" s="3"/>
    </row>
    <row r="819" spans="1:35" x14ac:dyDescent="0.2">
      <c r="A819" s="7">
        <f t="shared" si="108"/>
        <v>43132</v>
      </c>
      <c r="B819" s="7">
        <f t="shared" si="110"/>
        <v>43160</v>
      </c>
      <c r="C819" s="7">
        <v>43186</v>
      </c>
      <c r="D819">
        <v>3.59</v>
      </c>
      <c r="E819">
        <v>1.8</v>
      </c>
      <c r="F819">
        <v>3.4</v>
      </c>
      <c r="G819">
        <v>2.6</v>
      </c>
      <c r="H819" s="4">
        <f t="shared" si="111"/>
        <v>7.5</v>
      </c>
      <c r="I819" s="4"/>
      <c r="J819" s="4">
        <f t="shared" si="112"/>
        <v>3.91</v>
      </c>
      <c r="K819" s="15">
        <f t="shared" si="117"/>
        <v>3.9</v>
      </c>
      <c r="L819" s="4">
        <f t="shared" si="109"/>
        <v>3.91</v>
      </c>
      <c r="M819" s="4">
        <f t="shared" si="113"/>
        <v>3.59</v>
      </c>
      <c r="N819" s="4"/>
      <c r="P819" s="184">
        <f t="shared" si="114"/>
        <v>40360</v>
      </c>
      <c r="Q819" s="184">
        <v>40361</v>
      </c>
      <c r="R819" s="182">
        <v>4.5</v>
      </c>
      <c r="S819" s="182">
        <f t="shared" si="115"/>
        <v>4.29</v>
      </c>
      <c r="T819" s="182">
        <f t="shared" si="116"/>
        <v>0.20999999999999996</v>
      </c>
      <c r="AF819" s="183"/>
      <c r="AI819" s="3"/>
    </row>
    <row r="820" spans="1:35" x14ac:dyDescent="0.2">
      <c r="A820" s="7">
        <f t="shared" si="108"/>
        <v>43132</v>
      </c>
      <c r="B820" s="7">
        <f t="shared" si="110"/>
        <v>43160</v>
      </c>
      <c r="C820" s="7">
        <v>43187</v>
      </c>
      <c r="D820">
        <v>3.59</v>
      </c>
      <c r="E820">
        <v>1.8</v>
      </c>
      <c r="F820">
        <v>3.4</v>
      </c>
      <c r="G820">
        <v>2.6</v>
      </c>
      <c r="H820" s="4">
        <f t="shared" si="111"/>
        <v>7.5</v>
      </c>
      <c r="I820" s="4"/>
      <c r="J820" s="4">
        <f t="shared" si="112"/>
        <v>3.91</v>
      </c>
      <c r="K820" s="15">
        <f t="shared" si="117"/>
        <v>3.9</v>
      </c>
      <c r="L820" s="4">
        <f t="shared" si="109"/>
        <v>3.91</v>
      </c>
      <c r="M820" s="4">
        <f t="shared" si="113"/>
        <v>3.59</v>
      </c>
      <c r="N820" s="4"/>
      <c r="P820" s="184">
        <f t="shared" si="114"/>
        <v>40360</v>
      </c>
      <c r="Q820" s="184">
        <v>40362</v>
      </c>
      <c r="R820" s="182">
        <v>4.5</v>
      </c>
      <c r="S820" s="182">
        <f t="shared" si="115"/>
        <v>4.29</v>
      </c>
      <c r="T820" s="182">
        <f t="shared" si="116"/>
        <v>0.20999999999999996</v>
      </c>
      <c r="AF820" s="183"/>
      <c r="AI820" s="3"/>
    </row>
    <row r="821" spans="1:35" x14ac:dyDescent="0.2">
      <c r="A821" s="7">
        <f t="shared" si="108"/>
        <v>43160</v>
      </c>
      <c r="B821" s="7">
        <f t="shared" si="110"/>
        <v>43191</v>
      </c>
      <c r="C821" s="7">
        <v>43192</v>
      </c>
      <c r="D821">
        <v>3.47</v>
      </c>
      <c r="E821">
        <v>1.8</v>
      </c>
      <c r="F821">
        <v>3.4</v>
      </c>
      <c r="G821">
        <v>2.6</v>
      </c>
      <c r="H821" s="4">
        <f t="shared" si="111"/>
        <v>7.5</v>
      </c>
      <c r="I821" s="4"/>
      <c r="J821" s="4">
        <f t="shared" si="112"/>
        <v>4.0299999999999994</v>
      </c>
      <c r="K821" s="15">
        <f t="shared" si="117"/>
        <v>3.93</v>
      </c>
      <c r="L821" s="4">
        <f t="shared" si="109"/>
        <v>4.03</v>
      </c>
      <c r="M821" s="4">
        <f t="shared" si="113"/>
        <v>3.4699999999999998</v>
      </c>
      <c r="N821" s="4"/>
      <c r="P821" s="184">
        <f t="shared" si="114"/>
        <v>40360</v>
      </c>
      <c r="Q821" s="184">
        <v>40363</v>
      </c>
      <c r="R821" s="182">
        <v>4.5</v>
      </c>
      <c r="S821" s="182">
        <f t="shared" si="115"/>
        <v>4.29</v>
      </c>
      <c r="T821" s="182">
        <f t="shared" si="116"/>
        <v>0.20999999999999996</v>
      </c>
      <c r="AF821" s="183"/>
      <c r="AI821" s="3"/>
    </row>
    <row r="822" spans="1:35" x14ac:dyDescent="0.2">
      <c r="A822" s="7">
        <f t="shared" si="108"/>
        <v>43160</v>
      </c>
      <c r="B822" s="7">
        <f t="shared" si="110"/>
        <v>43191</v>
      </c>
      <c r="C822" s="7">
        <v>43193</v>
      </c>
      <c r="D822">
        <v>3.47</v>
      </c>
      <c r="E822">
        <v>1.8</v>
      </c>
      <c r="F822">
        <v>3.4</v>
      </c>
      <c r="G822">
        <v>2.6</v>
      </c>
      <c r="H822" s="4">
        <f t="shared" si="111"/>
        <v>7.5</v>
      </c>
      <c r="I822" s="4"/>
      <c r="J822" s="4">
        <f t="shared" si="112"/>
        <v>4.0299999999999994</v>
      </c>
      <c r="K822" s="15">
        <f t="shared" si="117"/>
        <v>3.93</v>
      </c>
      <c r="L822" s="4">
        <f t="shared" si="109"/>
        <v>4.03</v>
      </c>
      <c r="M822" s="4">
        <f t="shared" si="113"/>
        <v>3.4699999999999998</v>
      </c>
      <c r="N822" s="4"/>
      <c r="P822" s="184">
        <f t="shared" si="114"/>
        <v>40360</v>
      </c>
      <c r="Q822" s="184">
        <v>40364</v>
      </c>
      <c r="R822" s="182">
        <v>4.5</v>
      </c>
      <c r="S822" s="182">
        <f t="shared" si="115"/>
        <v>4.29</v>
      </c>
      <c r="T822" s="182">
        <f t="shared" si="116"/>
        <v>0.20999999999999996</v>
      </c>
      <c r="AF822" s="183"/>
      <c r="AI822" s="3"/>
    </row>
    <row r="823" spans="1:35" x14ac:dyDescent="0.2">
      <c r="A823" s="7">
        <f t="shared" si="108"/>
        <v>43160</v>
      </c>
      <c r="B823" s="7">
        <f t="shared" si="110"/>
        <v>43191</v>
      </c>
      <c r="C823" s="7">
        <v>43194</v>
      </c>
      <c r="D823">
        <v>3.47</v>
      </c>
      <c r="E823">
        <v>1.8</v>
      </c>
      <c r="F823">
        <v>3.4</v>
      </c>
      <c r="G823">
        <v>2.6</v>
      </c>
      <c r="H823" s="4">
        <f t="shared" si="111"/>
        <v>7.5</v>
      </c>
      <c r="I823" s="4"/>
      <c r="J823" s="4">
        <f t="shared" si="112"/>
        <v>4.0299999999999994</v>
      </c>
      <c r="K823" s="15">
        <f t="shared" si="117"/>
        <v>3.93</v>
      </c>
      <c r="L823" s="4">
        <f t="shared" si="109"/>
        <v>4.03</v>
      </c>
      <c r="M823" s="4">
        <f t="shared" si="113"/>
        <v>3.4699999999999998</v>
      </c>
      <c r="N823" s="4"/>
      <c r="P823" s="184">
        <f t="shared" si="114"/>
        <v>40360</v>
      </c>
      <c r="Q823" s="184">
        <v>40365</v>
      </c>
      <c r="R823" s="182">
        <v>4.5</v>
      </c>
      <c r="S823" s="182">
        <f t="shared" si="115"/>
        <v>4.29</v>
      </c>
      <c r="T823" s="182">
        <f t="shared" si="116"/>
        <v>0.20999999999999996</v>
      </c>
      <c r="AF823" s="183"/>
      <c r="AI823" s="3"/>
    </row>
    <row r="824" spans="1:35" x14ac:dyDescent="0.2">
      <c r="A824" s="7">
        <f t="shared" si="108"/>
        <v>43160</v>
      </c>
      <c r="B824" s="7">
        <f t="shared" si="110"/>
        <v>43191</v>
      </c>
      <c r="C824" s="7">
        <v>43195</v>
      </c>
      <c r="D824">
        <v>3.47</v>
      </c>
      <c r="E824">
        <v>1.8</v>
      </c>
      <c r="F824">
        <v>3.4</v>
      </c>
      <c r="G824">
        <v>2.6</v>
      </c>
      <c r="H824" s="4">
        <f t="shared" si="111"/>
        <v>7.5</v>
      </c>
      <c r="I824" s="4"/>
      <c r="J824" s="4">
        <f t="shared" si="112"/>
        <v>4.0299999999999994</v>
      </c>
      <c r="K824" s="15">
        <f t="shared" si="117"/>
        <v>3.93</v>
      </c>
      <c r="L824" s="4">
        <f t="shared" si="109"/>
        <v>4.03</v>
      </c>
      <c r="M824" s="4">
        <f t="shared" si="113"/>
        <v>3.4699999999999998</v>
      </c>
      <c r="N824" s="4"/>
      <c r="P824" s="184">
        <f t="shared" si="114"/>
        <v>40360</v>
      </c>
      <c r="Q824" s="184">
        <v>40366</v>
      </c>
      <c r="R824" s="182">
        <v>4.5</v>
      </c>
      <c r="S824" s="182">
        <f t="shared" si="115"/>
        <v>4.29</v>
      </c>
      <c r="T824" s="182">
        <f t="shared" si="116"/>
        <v>0.20999999999999996</v>
      </c>
      <c r="AF824" s="183"/>
      <c r="AI824" s="3"/>
    </row>
    <row r="825" spans="1:35" x14ac:dyDescent="0.2">
      <c r="A825" s="7">
        <f t="shared" si="108"/>
        <v>43160</v>
      </c>
      <c r="B825" s="7">
        <f t="shared" si="110"/>
        <v>43191</v>
      </c>
      <c r="C825" s="7">
        <v>43196</v>
      </c>
      <c r="D825">
        <v>3.47</v>
      </c>
      <c r="E825">
        <v>1.8</v>
      </c>
      <c r="F825">
        <v>3.4</v>
      </c>
      <c r="G825">
        <v>2.6</v>
      </c>
      <c r="H825" s="4">
        <f t="shared" si="111"/>
        <v>7.5</v>
      </c>
      <c r="I825" s="4"/>
      <c r="J825" s="4">
        <f t="shared" si="112"/>
        <v>4.0299999999999994</v>
      </c>
      <c r="K825" s="15">
        <f t="shared" si="117"/>
        <v>3.93</v>
      </c>
      <c r="L825" s="4">
        <f t="shared" si="109"/>
        <v>4.03</v>
      </c>
      <c r="M825" s="4">
        <f t="shared" si="113"/>
        <v>3.4699999999999998</v>
      </c>
      <c r="N825" s="4"/>
      <c r="P825" s="184">
        <f t="shared" si="114"/>
        <v>40360</v>
      </c>
      <c r="Q825" s="184">
        <v>40367</v>
      </c>
      <c r="R825" s="182">
        <v>4.5</v>
      </c>
      <c r="S825" s="182">
        <f t="shared" si="115"/>
        <v>4.29</v>
      </c>
      <c r="T825" s="182">
        <f t="shared" si="116"/>
        <v>0.20999999999999996</v>
      </c>
      <c r="AF825" s="183"/>
      <c r="AI825" s="3"/>
    </row>
    <row r="826" spans="1:35" x14ac:dyDescent="0.2">
      <c r="A826" s="7">
        <f t="shared" si="108"/>
        <v>43160</v>
      </c>
      <c r="B826" s="7">
        <f t="shared" si="110"/>
        <v>43191</v>
      </c>
      <c r="C826" s="7">
        <v>43199</v>
      </c>
      <c r="D826">
        <v>3.47</v>
      </c>
      <c r="E826">
        <v>1.8</v>
      </c>
      <c r="F826">
        <v>3.4</v>
      </c>
      <c r="G826">
        <v>2.6</v>
      </c>
      <c r="H826" s="4">
        <f t="shared" si="111"/>
        <v>7.5</v>
      </c>
      <c r="I826" s="4"/>
      <c r="J826" s="4">
        <f t="shared" si="112"/>
        <v>4.0299999999999994</v>
      </c>
      <c r="K826" s="15">
        <f t="shared" si="117"/>
        <v>3.93</v>
      </c>
      <c r="L826" s="4">
        <f t="shared" si="109"/>
        <v>4.03</v>
      </c>
      <c r="M826" s="4">
        <f t="shared" si="113"/>
        <v>3.4699999999999998</v>
      </c>
      <c r="N826" s="4"/>
      <c r="P826" s="184">
        <f t="shared" si="114"/>
        <v>40360</v>
      </c>
      <c r="Q826" s="184">
        <v>40368</v>
      </c>
      <c r="R826" s="182">
        <v>4.5</v>
      </c>
      <c r="S826" s="182">
        <f t="shared" si="115"/>
        <v>4.29</v>
      </c>
      <c r="T826" s="182">
        <f t="shared" si="116"/>
        <v>0.20999999999999996</v>
      </c>
      <c r="AF826" s="183"/>
      <c r="AI826" s="3"/>
    </row>
    <row r="827" spans="1:35" x14ac:dyDescent="0.2">
      <c r="A827" s="7">
        <f t="shared" si="108"/>
        <v>43160</v>
      </c>
      <c r="B827" s="7">
        <f t="shared" si="110"/>
        <v>43191</v>
      </c>
      <c r="C827" s="7">
        <v>43200</v>
      </c>
      <c r="D827">
        <v>3.47</v>
      </c>
      <c r="E827">
        <v>1.8</v>
      </c>
      <c r="F827">
        <v>3.4</v>
      </c>
      <c r="G827">
        <v>2.6</v>
      </c>
      <c r="H827" s="4">
        <f t="shared" si="111"/>
        <v>7.5</v>
      </c>
      <c r="I827" s="4"/>
      <c r="J827" s="4">
        <f t="shared" si="112"/>
        <v>4.0299999999999994</v>
      </c>
      <c r="K827" s="15">
        <f t="shared" si="117"/>
        <v>3.93</v>
      </c>
      <c r="L827" s="4">
        <f t="shared" si="109"/>
        <v>4.03</v>
      </c>
      <c r="M827" s="4">
        <f t="shared" si="113"/>
        <v>3.4699999999999998</v>
      </c>
      <c r="N827" s="4"/>
      <c r="P827" s="184">
        <f t="shared" si="114"/>
        <v>40360</v>
      </c>
      <c r="Q827" s="184">
        <v>40369</v>
      </c>
      <c r="R827" s="182">
        <v>4.5</v>
      </c>
      <c r="S827" s="182">
        <f t="shared" si="115"/>
        <v>4.29</v>
      </c>
      <c r="T827" s="182">
        <f t="shared" si="116"/>
        <v>0.20999999999999996</v>
      </c>
      <c r="AF827" s="183"/>
      <c r="AI827" s="3"/>
    </row>
    <row r="828" spans="1:35" x14ac:dyDescent="0.2">
      <c r="A828" s="7">
        <f t="shared" si="108"/>
        <v>43160</v>
      </c>
      <c r="B828" s="7">
        <f t="shared" si="110"/>
        <v>43191</v>
      </c>
      <c r="C828" s="7">
        <v>43201</v>
      </c>
      <c r="D828">
        <v>3.47</v>
      </c>
      <c r="E828">
        <v>1.8</v>
      </c>
      <c r="F828">
        <v>3.4</v>
      </c>
      <c r="G828">
        <v>2.6</v>
      </c>
      <c r="H828" s="4">
        <f t="shared" si="111"/>
        <v>7.5</v>
      </c>
      <c r="I828" s="4"/>
      <c r="J828" s="4">
        <f t="shared" si="112"/>
        <v>4.0299999999999994</v>
      </c>
      <c r="K828" s="15">
        <f t="shared" si="117"/>
        <v>3.93</v>
      </c>
      <c r="L828" s="4">
        <f t="shared" si="109"/>
        <v>4.03</v>
      </c>
      <c r="M828" s="4">
        <f t="shared" si="113"/>
        <v>3.4699999999999998</v>
      </c>
      <c r="N828" s="4"/>
      <c r="P828" s="184">
        <f t="shared" si="114"/>
        <v>40360</v>
      </c>
      <c r="Q828" s="184">
        <v>40370</v>
      </c>
      <c r="R828" s="182">
        <v>4.5</v>
      </c>
      <c r="S828" s="182">
        <f t="shared" si="115"/>
        <v>4.29</v>
      </c>
      <c r="T828" s="182">
        <f t="shared" si="116"/>
        <v>0.20999999999999996</v>
      </c>
      <c r="AF828" s="183"/>
      <c r="AI828" s="3"/>
    </row>
    <row r="829" spans="1:35" x14ac:dyDescent="0.2">
      <c r="A829" s="7">
        <f t="shared" si="108"/>
        <v>43160</v>
      </c>
      <c r="B829" s="7">
        <f t="shared" si="110"/>
        <v>43191</v>
      </c>
      <c r="C829" s="7">
        <v>43202</v>
      </c>
      <c r="D829">
        <v>3.47</v>
      </c>
      <c r="E829">
        <v>1.8</v>
      </c>
      <c r="F829">
        <v>3.4</v>
      </c>
      <c r="G829">
        <v>2.6</v>
      </c>
      <c r="H829" s="4">
        <f t="shared" si="111"/>
        <v>7.5</v>
      </c>
      <c r="I829" s="4"/>
      <c r="J829" s="4">
        <f t="shared" si="112"/>
        <v>4.0299999999999994</v>
      </c>
      <c r="K829" s="15">
        <f t="shared" si="117"/>
        <v>3.93</v>
      </c>
      <c r="L829" s="4">
        <f t="shared" si="109"/>
        <v>4.03</v>
      </c>
      <c r="M829" s="4">
        <f t="shared" si="113"/>
        <v>3.4699999999999998</v>
      </c>
      <c r="N829" s="4"/>
      <c r="P829" s="184">
        <f t="shared" si="114"/>
        <v>40360</v>
      </c>
      <c r="Q829" s="184">
        <v>40371</v>
      </c>
      <c r="R829" s="182">
        <v>4.5</v>
      </c>
      <c r="S829" s="182">
        <f t="shared" si="115"/>
        <v>4.29</v>
      </c>
      <c r="T829" s="182">
        <f t="shared" si="116"/>
        <v>0.20999999999999996</v>
      </c>
      <c r="AF829" s="183"/>
      <c r="AI829" s="3"/>
    </row>
    <row r="830" spans="1:35" x14ac:dyDescent="0.2">
      <c r="A830" s="7">
        <f t="shared" si="108"/>
        <v>43160</v>
      </c>
      <c r="B830" s="7">
        <f t="shared" si="110"/>
        <v>43191</v>
      </c>
      <c r="C830" s="7">
        <v>43203</v>
      </c>
      <c r="D830">
        <v>3.47</v>
      </c>
      <c r="E830">
        <v>1.8</v>
      </c>
      <c r="F830">
        <v>3.4</v>
      </c>
      <c r="G830">
        <v>2.6</v>
      </c>
      <c r="H830" s="4">
        <f t="shared" si="111"/>
        <v>7.5</v>
      </c>
      <c r="I830" s="4"/>
      <c r="J830" s="4">
        <f t="shared" si="112"/>
        <v>4.0299999999999994</v>
      </c>
      <c r="K830" s="15">
        <f t="shared" si="117"/>
        <v>3.93</v>
      </c>
      <c r="L830" s="4">
        <f t="shared" si="109"/>
        <v>4.03</v>
      </c>
      <c r="M830" s="4">
        <f t="shared" si="113"/>
        <v>3.4699999999999998</v>
      </c>
      <c r="N830" s="4"/>
      <c r="P830" s="184">
        <f t="shared" si="114"/>
        <v>40360</v>
      </c>
      <c r="Q830" s="184">
        <v>40372</v>
      </c>
      <c r="R830" s="182">
        <v>4.5</v>
      </c>
      <c r="S830" s="182">
        <f t="shared" si="115"/>
        <v>4.29</v>
      </c>
      <c r="T830" s="182">
        <f t="shared" si="116"/>
        <v>0.20999999999999996</v>
      </c>
      <c r="AF830" s="183"/>
      <c r="AI830" s="3"/>
    </row>
    <row r="831" spans="1:35" x14ac:dyDescent="0.2">
      <c r="A831" s="7">
        <f t="shared" si="108"/>
        <v>43160</v>
      </c>
      <c r="B831" s="7">
        <f t="shared" si="110"/>
        <v>43191</v>
      </c>
      <c r="C831" s="7">
        <v>43206</v>
      </c>
      <c r="D831">
        <v>3.47</v>
      </c>
      <c r="E831">
        <v>1.8</v>
      </c>
      <c r="F831">
        <v>3.4</v>
      </c>
      <c r="G831">
        <v>2.6</v>
      </c>
      <c r="H831" s="4">
        <f t="shared" si="111"/>
        <v>7.5</v>
      </c>
      <c r="I831" s="4"/>
      <c r="J831" s="4">
        <f t="shared" si="112"/>
        <v>4.0299999999999994</v>
      </c>
      <c r="K831" s="15">
        <f t="shared" si="117"/>
        <v>3.93</v>
      </c>
      <c r="L831" s="4">
        <f t="shared" si="109"/>
        <v>4.03</v>
      </c>
      <c r="M831" s="4">
        <f t="shared" si="113"/>
        <v>3.4699999999999998</v>
      </c>
      <c r="N831" s="4"/>
      <c r="P831" s="184">
        <f t="shared" si="114"/>
        <v>40360</v>
      </c>
      <c r="Q831" s="184">
        <v>40373</v>
      </c>
      <c r="R831" s="182">
        <v>4.5</v>
      </c>
      <c r="S831" s="182">
        <f t="shared" si="115"/>
        <v>4.29</v>
      </c>
      <c r="T831" s="182">
        <f t="shared" si="116"/>
        <v>0.20999999999999996</v>
      </c>
      <c r="AF831" s="183"/>
      <c r="AI831" s="3"/>
    </row>
    <row r="832" spans="1:35" x14ac:dyDescent="0.2">
      <c r="A832" s="7">
        <f t="shared" si="108"/>
        <v>43160</v>
      </c>
      <c r="B832" s="7">
        <f t="shared" si="110"/>
        <v>43191</v>
      </c>
      <c r="C832" s="7">
        <v>43207</v>
      </c>
      <c r="D832">
        <v>3.47</v>
      </c>
      <c r="E832">
        <v>1.8</v>
      </c>
      <c r="F832">
        <v>3.4</v>
      </c>
      <c r="G832">
        <v>2.6</v>
      </c>
      <c r="H832" s="4">
        <f t="shared" si="111"/>
        <v>7.5</v>
      </c>
      <c r="I832" s="4"/>
      <c r="J832" s="4">
        <f t="shared" si="112"/>
        <v>4.0299999999999994</v>
      </c>
      <c r="K832" s="15">
        <f t="shared" si="117"/>
        <v>3.93</v>
      </c>
      <c r="L832" s="4">
        <f t="shared" si="109"/>
        <v>4.03</v>
      </c>
      <c r="M832" s="4">
        <f t="shared" si="113"/>
        <v>3.4699999999999998</v>
      </c>
      <c r="N832" s="4"/>
      <c r="P832" s="184">
        <f t="shared" si="114"/>
        <v>40360</v>
      </c>
      <c r="Q832" s="184">
        <v>40374</v>
      </c>
      <c r="R832" s="182">
        <v>4.5</v>
      </c>
      <c r="S832" s="182">
        <f t="shared" si="115"/>
        <v>4.29</v>
      </c>
      <c r="T832" s="182">
        <f t="shared" si="116"/>
        <v>0.20999999999999996</v>
      </c>
      <c r="AF832" s="183"/>
      <c r="AI832" s="3"/>
    </row>
    <row r="833" spans="1:35" x14ac:dyDescent="0.2">
      <c r="A833" s="7">
        <f t="shared" si="108"/>
        <v>43160</v>
      </c>
      <c r="B833" s="7">
        <f t="shared" si="110"/>
        <v>43191</v>
      </c>
      <c r="C833" s="7">
        <v>43208</v>
      </c>
      <c r="D833">
        <v>3.47</v>
      </c>
      <c r="E833">
        <v>1.8</v>
      </c>
      <c r="F833">
        <v>3.4</v>
      </c>
      <c r="G833">
        <v>2.6</v>
      </c>
      <c r="H833" s="4">
        <f t="shared" si="111"/>
        <v>7.5</v>
      </c>
      <c r="I833" s="4"/>
      <c r="J833" s="4">
        <f t="shared" si="112"/>
        <v>4.0299999999999994</v>
      </c>
      <c r="K833" s="15">
        <f t="shared" si="117"/>
        <v>3.93</v>
      </c>
      <c r="L833" s="4">
        <f t="shared" si="109"/>
        <v>4.03</v>
      </c>
      <c r="M833" s="4">
        <f t="shared" si="113"/>
        <v>3.4699999999999998</v>
      </c>
      <c r="N833" s="4"/>
      <c r="P833" s="184">
        <f t="shared" si="114"/>
        <v>40360</v>
      </c>
      <c r="Q833" s="184">
        <v>40375</v>
      </c>
      <c r="R833" s="182">
        <v>4.5</v>
      </c>
      <c r="S833" s="182">
        <f t="shared" si="115"/>
        <v>4.29</v>
      </c>
      <c r="T833" s="182">
        <f t="shared" si="116"/>
        <v>0.20999999999999996</v>
      </c>
      <c r="AF833" s="183"/>
      <c r="AI833" s="3"/>
    </row>
    <row r="834" spans="1:35" x14ac:dyDescent="0.2">
      <c r="A834" s="7">
        <f t="shared" si="108"/>
        <v>43160</v>
      </c>
      <c r="B834" s="7">
        <f t="shared" si="110"/>
        <v>43191</v>
      </c>
      <c r="C834" s="7">
        <v>43209</v>
      </c>
      <c r="D834">
        <v>3.47</v>
      </c>
      <c r="E834">
        <v>1.8</v>
      </c>
      <c r="F834">
        <v>3.4</v>
      </c>
      <c r="G834">
        <v>2.6</v>
      </c>
      <c r="H834" s="4">
        <f t="shared" si="111"/>
        <v>7.5</v>
      </c>
      <c r="I834" s="4"/>
      <c r="J834" s="4">
        <f t="shared" si="112"/>
        <v>4.0299999999999994</v>
      </c>
      <c r="K834" s="15">
        <f t="shared" si="117"/>
        <v>3.93</v>
      </c>
      <c r="L834" s="4">
        <f t="shared" si="109"/>
        <v>4.03</v>
      </c>
      <c r="M834" s="4">
        <f t="shared" si="113"/>
        <v>3.4699999999999998</v>
      </c>
      <c r="N834" s="4"/>
      <c r="P834" s="184">
        <f t="shared" si="114"/>
        <v>40360</v>
      </c>
      <c r="Q834" s="184">
        <v>40376</v>
      </c>
      <c r="R834" s="182">
        <v>4.5</v>
      </c>
      <c r="S834" s="182">
        <f t="shared" si="115"/>
        <v>4.29</v>
      </c>
      <c r="T834" s="182">
        <f t="shared" si="116"/>
        <v>0.20999999999999996</v>
      </c>
      <c r="AF834" s="183"/>
      <c r="AI834" s="3"/>
    </row>
    <row r="835" spans="1:35" x14ac:dyDescent="0.2">
      <c r="A835" s="7">
        <f t="shared" si="108"/>
        <v>43160</v>
      </c>
      <c r="B835" s="7">
        <f t="shared" si="110"/>
        <v>43191</v>
      </c>
      <c r="C835" s="7">
        <v>43210</v>
      </c>
      <c r="D835">
        <v>3.47</v>
      </c>
      <c r="E835">
        <v>1.8</v>
      </c>
      <c r="F835">
        <v>3.4</v>
      </c>
      <c r="G835">
        <v>2.6</v>
      </c>
      <c r="H835" s="4">
        <f t="shared" si="111"/>
        <v>7.5</v>
      </c>
      <c r="I835" s="4"/>
      <c r="J835" s="4">
        <f t="shared" si="112"/>
        <v>4.0299999999999994</v>
      </c>
      <c r="K835" s="15">
        <f t="shared" si="117"/>
        <v>3.93</v>
      </c>
      <c r="L835" s="4">
        <f t="shared" si="109"/>
        <v>4.03</v>
      </c>
      <c r="M835" s="4">
        <f t="shared" si="113"/>
        <v>3.4699999999999998</v>
      </c>
      <c r="N835" s="4"/>
      <c r="P835" s="184">
        <f t="shared" si="114"/>
        <v>40360</v>
      </c>
      <c r="Q835" s="184">
        <v>40377</v>
      </c>
      <c r="R835" s="182">
        <v>4.5</v>
      </c>
      <c r="S835" s="182">
        <f t="shared" si="115"/>
        <v>4.29</v>
      </c>
      <c r="T835" s="182">
        <f t="shared" si="116"/>
        <v>0.20999999999999996</v>
      </c>
      <c r="AF835" s="183"/>
      <c r="AI835" s="3"/>
    </row>
    <row r="836" spans="1:35" x14ac:dyDescent="0.2">
      <c r="A836" s="7">
        <f t="shared" si="108"/>
        <v>43160</v>
      </c>
      <c r="B836" s="7">
        <f t="shared" si="110"/>
        <v>43191</v>
      </c>
      <c r="C836" s="7">
        <v>43213</v>
      </c>
      <c r="D836">
        <v>3.47</v>
      </c>
      <c r="E836">
        <v>1.8</v>
      </c>
      <c r="F836">
        <v>3.4</v>
      </c>
      <c r="G836">
        <v>2.6</v>
      </c>
      <c r="H836" s="4">
        <f t="shared" si="111"/>
        <v>7.5</v>
      </c>
      <c r="I836" s="4"/>
      <c r="J836" s="4">
        <f t="shared" si="112"/>
        <v>4.0299999999999994</v>
      </c>
      <c r="K836" s="15">
        <f t="shared" si="117"/>
        <v>3.93</v>
      </c>
      <c r="L836" s="4">
        <f t="shared" si="109"/>
        <v>4.03</v>
      </c>
      <c r="M836" s="4">
        <f t="shared" si="113"/>
        <v>3.4699999999999998</v>
      </c>
      <c r="N836" s="4"/>
      <c r="P836" s="184">
        <f t="shared" si="114"/>
        <v>40360</v>
      </c>
      <c r="Q836" s="184">
        <v>40378</v>
      </c>
      <c r="R836" s="182">
        <v>4.5</v>
      </c>
      <c r="S836" s="182">
        <f t="shared" si="115"/>
        <v>4.29</v>
      </c>
      <c r="T836" s="182">
        <f t="shared" si="116"/>
        <v>0.20999999999999996</v>
      </c>
      <c r="AF836" s="183"/>
      <c r="AI836" s="3"/>
    </row>
    <row r="837" spans="1:35" x14ac:dyDescent="0.2">
      <c r="A837" s="7">
        <f t="shared" si="108"/>
        <v>43160</v>
      </c>
      <c r="B837" s="7">
        <f t="shared" si="110"/>
        <v>43191</v>
      </c>
      <c r="C837" s="7">
        <v>43214</v>
      </c>
      <c r="D837">
        <v>3.47</v>
      </c>
      <c r="E837">
        <v>1.8</v>
      </c>
      <c r="F837">
        <v>3.4</v>
      </c>
      <c r="G837">
        <v>2.6</v>
      </c>
      <c r="H837" s="4">
        <f t="shared" si="111"/>
        <v>7.5</v>
      </c>
      <c r="I837" s="4"/>
      <c r="J837" s="4">
        <f t="shared" si="112"/>
        <v>4.0299999999999994</v>
      </c>
      <c r="K837" s="15">
        <f t="shared" si="117"/>
        <v>3.93</v>
      </c>
      <c r="L837" s="4">
        <f t="shared" si="109"/>
        <v>4.03</v>
      </c>
      <c r="M837" s="4">
        <f t="shared" si="113"/>
        <v>3.4699999999999998</v>
      </c>
      <c r="N837" s="4"/>
      <c r="P837" s="184">
        <f t="shared" si="114"/>
        <v>40360</v>
      </c>
      <c r="Q837" s="184">
        <v>40379</v>
      </c>
      <c r="R837" s="182">
        <v>4.5</v>
      </c>
      <c r="S837" s="182">
        <f t="shared" si="115"/>
        <v>4.29</v>
      </c>
      <c r="T837" s="182">
        <f t="shared" si="116"/>
        <v>0.20999999999999996</v>
      </c>
      <c r="AF837" s="183"/>
      <c r="AI837" s="3"/>
    </row>
    <row r="838" spans="1:35" x14ac:dyDescent="0.2">
      <c r="A838" s="7">
        <f t="shared" si="108"/>
        <v>43160</v>
      </c>
      <c r="B838" s="7">
        <f t="shared" si="110"/>
        <v>43191</v>
      </c>
      <c r="C838" s="7">
        <v>43215</v>
      </c>
      <c r="D838">
        <v>3.47</v>
      </c>
      <c r="E838">
        <v>1.8</v>
      </c>
      <c r="F838">
        <v>3.4</v>
      </c>
      <c r="G838">
        <v>2.6</v>
      </c>
      <c r="H838" s="4">
        <f t="shared" si="111"/>
        <v>7.5</v>
      </c>
      <c r="I838" s="4"/>
      <c r="J838" s="4">
        <f t="shared" si="112"/>
        <v>4.0299999999999994</v>
      </c>
      <c r="K838" s="15">
        <f t="shared" si="117"/>
        <v>3.93</v>
      </c>
      <c r="L838" s="4">
        <f t="shared" si="109"/>
        <v>4.03</v>
      </c>
      <c r="M838" s="4">
        <f t="shared" si="113"/>
        <v>3.4699999999999998</v>
      </c>
      <c r="N838" s="4"/>
      <c r="P838" s="184">
        <f t="shared" si="114"/>
        <v>40360</v>
      </c>
      <c r="Q838" s="184">
        <v>40380</v>
      </c>
      <c r="R838" s="182">
        <v>4.5</v>
      </c>
      <c r="S838" s="182">
        <f t="shared" si="115"/>
        <v>4.29</v>
      </c>
      <c r="T838" s="182">
        <f t="shared" si="116"/>
        <v>0.20999999999999996</v>
      </c>
      <c r="AF838" s="183"/>
      <c r="AI838" s="3"/>
    </row>
    <row r="839" spans="1:35" x14ac:dyDescent="0.2">
      <c r="A839" s="7">
        <f t="shared" ref="A839:A902" si="118">DATE(YEAR(B839),MONTH(B839)-1,1)</f>
        <v>43160</v>
      </c>
      <c r="B839" s="7">
        <f t="shared" si="110"/>
        <v>43191</v>
      </c>
      <c r="C839" s="7">
        <v>43216</v>
      </c>
      <c r="D839">
        <v>3.47</v>
      </c>
      <c r="E839">
        <v>1.8</v>
      </c>
      <c r="F839">
        <v>3.4</v>
      </c>
      <c r="G839">
        <v>2.6</v>
      </c>
      <c r="H839" s="4">
        <f t="shared" si="111"/>
        <v>7.5</v>
      </c>
      <c r="I839" s="4"/>
      <c r="J839" s="4">
        <f t="shared" si="112"/>
        <v>4.0299999999999994</v>
      </c>
      <c r="K839" s="15">
        <f t="shared" si="117"/>
        <v>3.93</v>
      </c>
      <c r="L839" s="4">
        <f t="shared" ref="L839:L902" si="119">INDEX($Y:$Y,MATCH($B839,$V:$V,0))</f>
        <v>4.03</v>
      </c>
      <c r="M839" s="4">
        <f t="shared" si="113"/>
        <v>3.4699999999999998</v>
      </c>
      <c r="N839" s="4"/>
      <c r="P839" s="184">
        <f t="shared" si="114"/>
        <v>40360</v>
      </c>
      <c r="Q839" s="184">
        <v>40381</v>
      </c>
      <c r="R839" s="182">
        <v>4.5</v>
      </c>
      <c r="S839" s="182">
        <f t="shared" si="115"/>
        <v>4.29</v>
      </c>
      <c r="T839" s="182">
        <f t="shared" si="116"/>
        <v>0.20999999999999996</v>
      </c>
      <c r="AF839" s="183"/>
      <c r="AI839" s="3"/>
    </row>
    <row r="840" spans="1:35" x14ac:dyDescent="0.2">
      <c r="A840" s="7">
        <f t="shared" si="118"/>
        <v>43160</v>
      </c>
      <c r="B840" s="7">
        <f t="shared" ref="B840:B903" si="120">DATE(YEAR(C840),MONTH(C840),1)</f>
        <v>43191</v>
      </c>
      <c r="C840" s="7">
        <v>43217</v>
      </c>
      <c r="D840">
        <v>3.47</v>
      </c>
      <c r="E840">
        <v>1.8</v>
      </c>
      <c r="F840">
        <v>3.4</v>
      </c>
      <c r="G840">
        <v>2.6</v>
      </c>
      <c r="H840" s="4">
        <f t="shared" ref="H840:H903" si="121">INDEX($R:$R,MATCH($C840,$Q:$Q,0))</f>
        <v>7.5</v>
      </c>
      <c r="I840" s="4"/>
      <c r="J840" s="4">
        <f t="shared" ref="J840:J903" si="122">H840-D840</f>
        <v>4.0299999999999994</v>
      </c>
      <c r="K840" s="15">
        <f t="shared" si="117"/>
        <v>3.93</v>
      </c>
      <c r="L840" s="4">
        <f t="shared" si="119"/>
        <v>4.03</v>
      </c>
      <c r="M840" s="4">
        <f t="shared" ref="M840:M903" si="123">H840-L840</f>
        <v>3.4699999999999998</v>
      </c>
      <c r="N840" s="4"/>
      <c r="P840" s="184">
        <f t="shared" ref="P840:P903" si="124">DATE(YEAR(Q840),MONTH(Q840),1)</f>
        <v>40360</v>
      </c>
      <c r="Q840" s="184">
        <v>40382</v>
      </c>
      <c r="R840" s="182">
        <v>4.5</v>
      </c>
      <c r="S840" s="182">
        <f t="shared" ref="S840:S903" si="125">INDEX($Y:$Y,MATCH($P840,$V:$V,0))</f>
        <v>4.29</v>
      </c>
      <c r="T840" s="182">
        <f t="shared" ref="T840:T903" si="126">R840-S840</f>
        <v>0.20999999999999996</v>
      </c>
      <c r="AF840" s="183"/>
      <c r="AI840" s="3"/>
    </row>
    <row r="841" spans="1:35" x14ac:dyDescent="0.2">
      <c r="A841" s="7">
        <f t="shared" si="118"/>
        <v>43160</v>
      </c>
      <c r="B841" s="7">
        <f t="shared" si="120"/>
        <v>43191</v>
      </c>
      <c r="C841" s="7">
        <v>43220</v>
      </c>
      <c r="D841">
        <v>3.47</v>
      </c>
      <c r="E841">
        <v>1.8</v>
      </c>
      <c r="F841">
        <v>3.4</v>
      </c>
      <c r="G841">
        <v>2.6</v>
      </c>
      <c r="H841" s="4">
        <f t="shared" si="121"/>
        <v>7.5</v>
      </c>
      <c r="I841" s="4"/>
      <c r="J841" s="4">
        <f t="shared" si="122"/>
        <v>4.0299999999999994</v>
      </c>
      <c r="K841" s="15">
        <f t="shared" si="117"/>
        <v>3.93</v>
      </c>
      <c r="L841" s="4">
        <f t="shared" si="119"/>
        <v>4.03</v>
      </c>
      <c r="M841" s="4">
        <f t="shared" si="123"/>
        <v>3.4699999999999998</v>
      </c>
      <c r="N841" s="4"/>
      <c r="P841" s="184">
        <f t="shared" si="124"/>
        <v>40360</v>
      </c>
      <c r="Q841" s="184">
        <v>40383</v>
      </c>
      <c r="R841" s="182">
        <v>4.5</v>
      </c>
      <c r="S841" s="182">
        <f t="shared" si="125"/>
        <v>4.29</v>
      </c>
      <c r="T841" s="182">
        <f t="shared" si="126"/>
        <v>0.20999999999999996</v>
      </c>
      <c r="AF841" s="183"/>
      <c r="AI841" s="3"/>
    </row>
    <row r="842" spans="1:35" x14ac:dyDescent="0.2">
      <c r="A842" s="7">
        <f t="shared" si="118"/>
        <v>43191</v>
      </c>
      <c r="B842" s="7">
        <f t="shared" si="120"/>
        <v>43221</v>
      </c>
      <c r="C842" s="7">
        <v>43222</v>
      </c>
      <c r="D842">
        <v>3.59</v>
      </c>
      <c r="E842">
        <v>1.8</v>
      </c>
      <c r="F842">
        <v>3.4</v>
      </c>
      <c r="G842">
        <v>2.6</v>
      </c>
      <c r="H842" s="4">
        <f t="shared" si="121"/>
        <v>7.5</v>
      </c>
      <c r="I842" s="4"/>
      <c r="J842" s="4">
        <f t="shared" si="122"/>
        <v>3.91</v>
      </c>
      <c r="K842" s="15">
        <f t="shared" si="117"/>
        <v>3.97</v>
      </c>
      <c r="L842" s="4">
        <f t="shared" si="119"/>
        <v>3.91</v>
      </c>
      <c r="M842" s="4">
        <f t="shared" si="123"/>
        <v>3.59</v>
      </c>
      <c r="N842" s="4"/>
      <c r="P842" s="184">
        <f t="shared" si="124"/>
        <v>40360</v>
      </c>
      <c r="Q842" s="184">
        <v>40384</v>
      </c>
      <c r="R842" s="182">
        <v>4.5</v>
      </c>
      <c r="S842" s="182">
        <f t="shared" si="125"/>
        <v>4.29</v>
      </c>
      <c r="T842" s="182">
        <f t="shared" si="126"/>
        <v>0.20999999999999996</v>
      </c>
      <c r="AF842" s="183"/>
      <c r="AI842" s="3"/>
    </row>
    <row r="843" spans="1:35" x14ac:dyDescent="0.2">
      <c r="A843" s="7">
        <f t="shared" si="118"/>
        <v>43191</v>
      </c>
      <c r="B843" s="7">
        <f t="shared" si="120"/>
        <v>43221</v>
      </c>
      <c r="C843" s="7">
        <v>43223</v>
      </c>
      <c r="D843">
        <v>3.59</v>
      </c>
      <c r="E843">
        <v>1.8</v>
      </c>
      <c r="F843">
        <v>3.4</v>
      </c>
      <c r="G843">
        <v>2.6</v>
      </c>
      <c r="H843" s="4">
        <f t="shared" si="121"/>
        <v>7.5</v>
      </c>
      <c r="I843" s="4"/>
      <c r="J843" s="4">
        <f t="shared" si="122"/>
        <v>3.91</v>
      </c>
      <c r="K843" s="15">
        <f t="shared" si="117"/>
        <v>3.97</v>
      </c>
      <c r="L843" s="4">
        <f t="shared" si="119"/>
        <v>3.91</v>
      </c>
      <c r="M843" s="4">
        <f t="shared" si="123"/>
        <v>3.59</v>
      </c>
      <c r="N843" s="4"/>
      <c r="P843" s="184">
        <f t="shared" si="124"/>
        <v>40360</v>
      </c>
      <c r="Q843" s="184">
        <v>40385</v>
      </c>
      <c r="R843" s="182">
        <v>4.5</v>
      </c>
      <c r="S843" s="182">
        <f t="shared" si="125"/>
        <v>4.29</v>
      </c>
      <c r="T843" s="182">
        <f t="shared" si="126"/>
        <v>0.20999999999999996</v>
      </c>
      <c r="AF843" s="183"/>
      <c r="AI843" s="3"/>
    </row>
    <row r="844" spans="1:35" x14ac:dyDescent="0.2">
      <c r="A844" s="7">
        <f t="shared" si="118"/>
        <v>43191</v>
      </c>
      <c r="B844" s="7">
        <f t="shared" si="120"/>
        <v>43221</v>
      </c>
      <c r="C844" s="7">
        <v>43224</v>
      </c>
      <c r="D844">
        <v>3.59</v>
      </c>
      <c r="E844">
        <v>1.8</v>
      </c>
      <c r="F844">
        <v>3.4</v>
      </c>
      <c r="G844">
        <v>2.6</v>
      </c>
      <c r="H844" s="4">
        <f t="shared" si="121"/>
        <v>7.5</v>
      </c>
      <c r="I844" s="4"/>
      <c r="J844" s="4">
        <f t="shared" si="122"/>
        <v>3.91</v>
      </c>
      <c r="K844" s="15">
        <f t="shared" si="117"/>
        <v>3.97</v>
      </c>
      <c r="L844" s="4">
        <f t="shared" si="119"/>
        <v>3.91</v>
      </c>
      <c r="M844" s="4">
        <f t="shared" si="123"/>
        <v>3.59</v>
      </c>
      <c r="N844" s="4"/>
      <c r="P844" s="184">
        <f t="shared" si="124"/>
        <v>40360</v>
      </c>
      <c r="Q844" s="184">
        <v>40386</v>
      </c>
      <c r="R844" s="182">
        <v>4.5</v>
      </c>
      <c r="S844" s="182">
        <f t="shared" si="125"/>
        <v>4.29</v>
      </c>
      <c r="T844" s="182">
        <f t="shared" si="126"/>
        <v>0.20999999999999996</v>
      </c>
      <c r="AF844" s="183"/>
      <c r="AI844" s="3"/>
    </row>
    <row r="845" spans="1:35" x14ac:dyDescent="0.2">
      <c r="A845" s="7">
        <f t="shared" si="118"/>
        <v>43191</v>
      </c>
      <c r="B845" s="7">
        <f t="shared" si="120"/>
        <v>43221</v>
      </c>
      <c r="C845" s="7">
        <v>43227</v>
      </c>
      <c r="D845">
        <v>3.59</v>
      </c>
      <c r="E845">
        <v>1.8</v>
      </c>
      <c r="F845">
        <v>3.4</v>
      </c>
      <c r="G845">
        <v>2.6</v>
      </c>
      <c r="H845" s="4">
        <f t="shared" si="121"/>
        <v>7.5</v>
      </c>
      <c r="I845" s="4"/>
      <c r="J845" s="4">
        <f t="shared" si="122"/>
        <v>3.91</v>
      </c>
      <c r="K845" s="15">
        <f t="shared" si="117"/>
        <v>3.97</v>
      </c>
      <c r="L845" s="4">
        <f t="shared" si="119"/>
        <v>3.91</v>
      </c>
      <c r="M845" s="4">
        <f t="shared" si="123"/>
        <v>3.59</v>
      </c>
      <c r="N845" s="4"/>
      <c r="P845" s="184">
        <f t="shared" si="124"/>
        <v>40360</v>
      </c>
      <c r="Q845" s="184">
        <v>40387</v>
      </c>
      <c r="R845" s="182">
        <v>4.5</v>
      </c>
      <c r="S845" s="182">
        <f t="shared" si="125"/>
        <v>4.29</v>
      </c>
      <c r="T845" s="182">
        <f t="shared" si="126"/>
        <v>0.20999999999999996</v>
      </c>
      <c r="AF845" s="183"/>
      <c r="AI845" s="3"/>
    </row>
    <row r="846" spans="1:35" x14ac:dyDescent="0.2">
      <c r="A846" s="7">
        <f t="shared" si="118"/>
        <v>43191</v>
      </c>
      <c r="B846" s="7">
        <f t="shared" si="120"/>
        <v>43221</v>
      </c>
      <c r="C846" s="7">
        <v>43228</v>
      </c>
      <c r="D846">
        <v>3.59</v>
      </c>
      <c r="E846">
        <v>1.8</v>
      </c>
      <c r="F846">
        <v>3.4</v>
      </c>
      <c r="G846">
        <v>2.6</v>
      </c>
      <c r="H846" s="4">
        <f t="shared" si="121"/>
        <v>7.5</v>
      </c>
      <c r="I846" s="4"/>
      <c r="J846" s="4">
        <f t="shared" si="122"/>
        <v>3.91</v>
      </c>
      <c r="K846" s="15">
        <f t="shared" si="117"/>
        <v>3.97</v>
      </c>
      <c r="L846" s="4">
        <f t="shared" si="119"/>
        <v>3.91</v>
      </c>
      <c r="M846" s="4">
        <f t="shared" si="123"/>
        <v>3.59</v>
      </c>
      <c r="N846" s="4"/>
      <c r="P846" s="184">
        <f t="shared" si="124"/>
        <v>40360</v>
      </c>
      <c r="Q846" s="184">
        <v>40388</v>
      </c>
      <c r="R846" s="182">
        <v>4.5</v>
      </c>
      <c r="S846" s="182">
        <f t="shared" si="125"/>
        <v>4.29</v>
      </c>
      <c r="T846" s="182">
        <f t="shared" si="126"/>
        <v>0.20999999999999996</v>
      </c>
      <c r="AF846" s="183"/>
      <c r="AI846" s="3"/>
    </row>
    <row r="847" spans="1:35" x14ac:dyDescent="0.2">
      <c r="A847" s="7">
        <f t="shared" si="118"/>
        <v>43191</v>
      </c>
      <c r="B847" s="7">
        <f t="shared" si="120"/>
        <v>43221</v>
      </c>
      <c r="C847" s="7">
        <v>43229</v>
      </c>
      <c r="D847">
        <v>3.59</v>
      </c>
      <c r="E847">
        <v>1.8</v>
      </c>
      <c r="F847">
        <v>3.4</v>
      </c>
      <c r="G847">
        <v>2.6</v>
      </c>
      <c r="H847" s="4">
        <f t="shared" si="121"/>
        <v>7.5</v>
      </c>
      <c r="I847" s="4"/>
      <c r="J847" s="4">
        <f t="shared" si="122"/>
        <v>3.91</v>
      </c>
      <c r="K847" s="15">
        <f t="shared" si="117"/>
        <v>3.97</v>
      </c>
      <c r="L847" s="4">
        <f t="shared" si="119"/>
        <v>3.91</v>
      </c>
      <c r="M847" s="4">
        <f t="shared" si="123"/>
        <v>3.59</v>
      </c>
      <c r="N847" s="4"/>
      <c r="P847" s="184">
        <f t="shared" si="124"/>
        <v>40360</v>
      </c>
      <c r="Q847" s="184">
        <v>40389</v>
      </c>
      <c r="R847" s="182">
        <v>4.5</v>
      </c>
      <c r="S847" s="182">
        <f t="shared" si="125"/>
        <v>4.29</v>
      </c>
      <c r="T847" s="182">
        <f t="shared" si="126"/>
        <v>0.20999999999999996</v>
      </c>
      <c r="AF847" s="183"/>
      <c r="AI847" s="3"/>
    </row>
    <row r="848" spans="1:35" x14ac:dyDescent="0.2">
      <c r="A848" s="7">
        <f t="shared" si="118"/>
        <v>43191</v>
      </c>
      <c r="B848" s="7">
        <f t="shared" si="120"/>
        <v>43221</v>
      </c>
      <c r="C848" s="7">
        <v>43230</v>
      </c>
      <c r="D848">
        <v>3.59</v>
      </c>
      <c r="E848">
        <v>1.8</v>
      </c>
      <c r="F848">
        <v>3.4</v>
      </c>
      <c r="G848">
        <v>2.6</v>
      </c>
      <c r="H848" s="4">
        <f t="shared" si="121"/>
        <v>7.5</v>
      </c>
      <c r="I848" s="4"/>
      <c r="J848" s="4">
        <f t="shared" si="122"/>
        <v>3.91</v>
      </c>
      <c r="K848" s="15">
        <f t="shared" si="117"/>
        <v>3.97</v>
      </c>
      <c r="L848" s="4">
        <f t="shared" si="119"/>
        <v>3.91</v>
      </c>
      <c r="M848" s="4">
        <f t="shared" si="123"/>
        <v>3.59</v>
      </c>
      <c r="N848" s="4"/>
      <c r="P848" s="184">
        <f t="shared" si="124"/>
        <v>40360</v>
      </c>
      <c r="Q848" s="184">
        <v>40390</v>
      </c>
      <c r="R848" s="182">
        <v>4.5</v>
      </c>
      <c r="S848" s="182">
        <f t="shared" si="125"/>
        <v>4.29</v>
      </c>
      <c r="T848" s="182">
        <f t="shared" si="126"/>
        <v>0.20999999999999996</v>
      </c>
      <c r="AF848" s="183"/>
      <c r="AI848" s="3"/>
    </row>
    <row r="849" spans="1:35" x14ac:dyDescent="0.2">
      <c r="A849" s="7">
        <f t="shared" si="118"/>
        <v>43191</v>
      </c>
      <c r="B849" s="7">
        <f t="shared" si="120"/>
        <v>43221</v>
      </c>
      <c r="C849" s="7">
        <v>43231</v>
      </c>
      <c r="D849">
        <v>3.59</v>
      </c>
      <c r="E849">
        <v>1.8</v>
      </c>
      <c r="F849">
        <v>3.4</v>
      </c>
      <c r="G849">
        <v>2.6</v>
      </c>
      <c r="H849" s="4">
        <f t="shared" si="121"/>
        <v>7.5</v>
      </c>
      <c r="I849" s="4"/>
      <c r="J849" s="4">
        <f t="shared" si="122"/>
        <v>3.91</v>
      </c>
      <c r="K849" s="15">
        <f t="shared" si="117"/>
        <v>3.97</v>
      </c>
      <c r="L849" s="4">
        <f t="shared" si="119"/>
        <v>3.91</v>
      </c>
      <c r="M849" s="4">
        <f t="shared" si="123"/>
        <v>3.59</v>
      </c>
      <c r="N849" s="4"/>
      <c r="P849" s="184">
        <f t="shared" si="124"/>
        <v>40391</v>
      </c>
      <c r="Q849" s="184">
        <v>40391</v>
      </c>
      <c r="R849" s="182">
        <v>4.5</v>
      </c>
      <c r="S849" s="182">
        <f t="shared" si="125"/>
        <v>4.1900000000000004</v>
      </c>
      <c r="T849" s="182">
        <f t="shared" si="126"/>
        <v>0.30999999999999961</v>
      </c>
      <c r="AF849" s="183"/>
      <c r="AI849" s="3"/>
    </row>
    <row r="850" spans="1:35" x14ac:dyDescent="0.2">
      <c r="A850" s="7">
        <f t="shared" si="118"/>
        <v>43191</v>
      </c>
      <c r="B850" s="7">
        <f t="shared" si="120"/>
        <v>43221</v>
      </c>
      <c r="C850" s="7">
        <v>43234</v>
      </c>
      <c r="D850">
        <v>3.59</v>
      </c>
      <c r="E850">
        <v>1.8</v>
      </c>
      <c r="F850">
        <v>3.4</v>
      </c>
      <c r="G850">
        <v>2.6</v>
      </c>
      <c r="H850" s="4">
        <f t="shared" si="121"/>
        <v>7.5</v>
      </c>
      <c r="I850" s="4"/>
      <c r="J850" s="4">
        <f t="shared" si="122"/>
        <v>3.91</v>
      </c>
      <c r="K850" s="15">
        <f t="shared" si="117"/>
        <v>3.97</v>
      </c>
      <c r="L850" s="4">
        <f t="shared" si="119"/>
        <v>3.91</v>
      </c>
      <c r="M850" s="4">
        <f t="shared" si="123"/>
        <v>3.59</v>
      </c>
      <c r="N850" s="4"/>
      <c r="P850" s="184">
        <f t="shared" si="124"/>
        <v>40391</v>
      </c>
      <c r="Q850" s="184">
        <v>40392</v>
      </c>
      <c r="R850" s="182">
        <v>4.5</v>
      </c>
      <c r="S850" s="182">
        <f t="shared" si="125"/>
        <v>4.1900000000000004</v>
      </c>
      <c r="T850" s="182">
        <f t="shared" si="126"/>
        <v>0.30999999999999961</v>
      </c>
      <c r="AF850" s="183"/>
      <c r="AI850" s="3"/>
    </row>
    <row r="851" spans="1:35" x14ac:dyDescent="0.2">
      <c r="A851" s="7">
        <f t="shared" si="118"/>
        <v>43191</v>
      </c>
      <c r="B851" s="7">
        <f t="shared" si="120"/>
        <v>43221</v>
      </c>
      <c r="C851" s="7">
        <v>43235</v>
      </c>
      <c r="D851">
        <v>3.59</v>
      </c>
      <c r="E851">
        <v>1.8</v>
      </c>
      <c r="F851">
        <v>3.4</v>
      </c>
      <c r="G851">
        <v>2.6</v>
      </c>
      <c r="H851" s="4">
        <f t="shared" si="121"/>
        <v>7.5</v>
      </c>
      <c r="I851" s="4"/>
      <c r="J851" s="4">
        <f t="shared" si="122"/>
        <v>3.91</v>
      </c>
      <c r="K851" s="15">
        <f t="shared" si="117"/>
        <v>3.97</v>
      </c>
      <c r="L851" s="4">
        <f t="shared" si="119"/>
        <v>3.91</v>
      </c>
      <c r="M851" s="4">
        <f t="shared" si="123"/>
        <v>3.59</v>
      </c>
      <c r="N851" s="4"/>
      <c r="P851" s="184">
        <f t="shared" si="124"/>
        <v>40391</v>
      </c>
      <c r="Q851" s="184">
        <v>40393</v>
      </c>
      <c r="R851" s="182">
        <v>4.5</v>
      </c>
      <c r="S851" s="182">
        <f t="shared" si="125"/>
        <v>4.1900000000000004</v>
      </c>
      <c r="T851" s="182">
        <f t="shared" si="126"/>
        <v>0.30999999999999961</v>
      </c>
      <c r="AF851" s="183"/>
      <c r="AI851" s="3"/>
    </row>
    <row r="852" spans="1:35" x14ac:dyDescent="0.2">
      <c r="A852" s="7">
        <f t="shared" si="118"/>
        <v>43191</v>
      </c>
      <c r="B852" s="7">
        <f t="shared" si="120"/>
        <v>43221</v>
      </c>
      <c r="C852" s="7">
        <v>43236</v>
      </c>
      <c r="D852">
        <v>3.59</v>
      </c>
      <c r="E852">
        <v>1.8</v>
      </c>
      <c r="F852">
        <v>3.4</v>
      </c>
      <c r="G852">
        <v>2.6</v>
      </c>
      <c r="H852" s="4">
        <f t="shared" si="121"/>
        <v>7.5</v>
      </c>
      <c r="I852" s="4"/>
      <c r="J852" s="4">
        <f t="shared" si="122"/>
        <v>3.91</v>
      </c>
      <c r="K852" s="15">
        <f t="shared" si="117"/>
        <v>3.97</v>
      </c>
      <c r="L852" s="4">
        <f t="shared" si="119"/>
        <v>3.91</v>
      </c>
      <c r="M852" s="4">
        <f t="shared" si="123"/>
        <v>3.59</v>
      </c>
      <c r="N852" s="4"/>
      <c r="P852" s="184">
        <f t="shared" si="124"/>
        <v>40391</v>
      </c>
      <c r="Q852" s="184">
        <v>40394</v>
      </c>
      <c r="R852" s="182">
        <v>4.5</v>
      </c>
      <c r="S852" s="182">
        <f t="shared" si="125"/>
        <v>4.1900000000000004</v>
      </c>
      <c r="T852" s="182">
        <f t="shared" si="126"/>
        <v>0.30999999999999961</v>
      </c>
      <c r="AF852" s="183"/>
      <c r="AI852" s="3"/>
    </row>
    <row r="853" spans="1:35" x14ac:dyDescent="0.2">
      <c r="A853" s="7">
        <f t="shared" si="118"/>
        <v>43191</v>
      </c>
      <c r="B853" s="7">
        <f t="shared" si="120"/>
        <v>43221</v>
      </c>
      <c r="C853" s="7">
        <v>43237</v>
      </c>
      <c r="D853">
        <v>3.59</v>
      </c>
      <c r="E853">
        <v>1.8</v>
      </c>
      <c r="F853">
        <v>3.4</v>
      </c>
      <c r="G853">
        <v>2.6</v>
      </c>
      <c r="H853" s="4">
        <f t="shared" si="121"/>
        <v>7.5</v>
      </c>
      <c r="I853" s="4"/>
      <c r="J853" s="4">
        <f t="shared" si="122"/>
        <v>3.91</v>
      </c>
      <c r="K853" s="15">
        <f t="shared" si="117"/>
        <v>3.97</v>
      </c>
      <c r="L853" s="4">
        <f t="shared" si="119"/>
        <v>3.91</v>
      </c>
      <c r="M853" s="4">
        <f t="shared" si="123"/>
        <v>3.59</v>
      </c>
      <c r="N853" s="4"/>
      <c r="P853" s="184">
        <f t="shared" si="124"/>
        <v>40391</v>
      </c>
      <c r="Q853" s="184">
        <v>40395</v>
      </c>
      <c r="R853" s="182">
        <v>4.5</v>
      </c>
      <c r="S853" s="182">
        <f t="shared" si="125"/>
        <v>4.1900000000000004</v>
      </c>
      <c r="T853" s="182">
        <f t="shared" si="126"/>
        <v>0.30999999999999961</v>
      </c>
      <c r="AF853" s="183"/>
      <c r="AI853" s="3"/>
    </row>
    <row r="854" spans="1:35" x14ac:dyDescent="0.2">
      <c r="A854" s="7">
        <f t="shared" si="118"/>
        <v>43191</v>
      </c>
      <c r="B854" s="7">
        <f t="shared" si="120"/>
        <v>43221</v>
      </c>
      <c r="C854" s="7">
        <v>43238</v>
      </c>
      <c r="D854">
        <v>3.59</v>
      </c>
      <c r="E854">
        <v>1.8</v>
      </c>
      <c r="F854">
        <v>3.4</v>
      </c>
      <c r="G854">
        <v>2.6</v>
      </c>
      <c r="H854" s="4">
        <f t="shared" si="121"/>
        <v>7.5</v>
      </c>
      <c r="I854" s="4"/>
      <c r="J854" s="4">
        <f t="shared" si="122"/>
        <v>3.91</v>
      </c>
      <c r="K854" s="15">
        <f t="shared" si="117"/>
        <v>3.97</v>
      </c>
      <c r="L854" s="4">
        <f t="shared" si="119"/>
        <v>3.91</v>
      </c>
      <c r="M854" s="4">
        <f t="shared" si="123"/>
        <v>3.59</v>
      </c>
      <c r="N854" s="4"/>
      <c r="P854" s="184">
        <f t="shared" si="124"/>
        <v>40391</v>
      </c>
      <c r="Q854" s="184">
        <v>40396</v>
      </c>
      <c r="R854" s="182">
        <v>4.5</v>
      </c>
      <c r="S854" s="182">
        <f t="shared" si="125"/>
        <v>4.1900000000000004</v>
      </c>
      <c r="T854" s="182">
        <f t="shared" si="126"/>
        <v>0.30999999999999961</v>
      </c>
      <c r="AF854" s="183"/>
      <c r="AI854" s="3"/>
    </row>
    <row r="855" spans="1:35" x14ac:dyDescent="0.2">
      <c r="A855" s="7">
        <f t="shared" si="118"/>
        <v>43191</v>
      </c>
      <c r="B855" s="7">
        <f t="shared" si="120"/>
        <v>43221</v>
      </c>
      <c r="C855" s="7">
        <v>43241</v>
      </c>
      <c r="D855">
        <v>3.59</v>
      </c>
      <c r="E855">
        <v>1.8</v>
      </c>
      <c r="F855">
        <v>3.4</v>
      </c>
      <c r="G855">
        <v>2.6</v>
      </c>
      <c r="H855" s="4">
        <f t="shared" si="121"/>
        <v>7.5</v>
      </c>
      <c r="I855" s="4"/>
      <c r="J855" s="4">
        <f t="shared" si="122"/>
        <v>3.91</v>
      </c>
      <c r="K855" s="15">
        <f t="shared" si="117"/>
        <v>3.97</v>
      </c>
      <c r="L855" s="4">
        <f t="shared" si="119"/>
        <v>3.91</v>
      </c>
      <c r="M855" s="4">
        <f t="shared" si="123"/>
        <v>3.59</v>
      </c>
      <c r="N855" s="4"/>
      <c r="P855" s="184">
        <f t="shared" si="124"/>
        <v>40391</v>
      </c>
      <c r="Q855" s="184">
        <v>40397</v>
      </c>
      <c r="R855" s="182">
        <v>4.5</v>
      </c>
      <c r="S855" s="182">
        <f t="shared" si="125"/>
        <v>4.1900000000000004</v>
      </c>
      <c r="T855" s="182">
        <f t="shared" si="126"/>
        <v>0.30999999999999961</v>
      </c>
      <c r="AF855" s="183"/>
      <c r="AI855" s="3"/>
    </row>
    <row r="856" spans="1:35" x14ac:dyDescent="0.2">
      <c r="A856" s="7">
        <f t="shared" si="118"/>
        <v>43191</v>
      </c>
      <c r="B856" s="7">
        <f t="shared" si="120"/>
        <v>43221</v>
      </c>
      <c r="C856" s="7">
        <v>43242</v>
      </c>
      <c r="D856">
        <v>3.59</v>
      </c>
      <c r="E856">
        <v>1.8</v>
      </c>
      <c r="F856">
        <v>3.4</v>
      </c>
      <c r="G856">
        <v>2.6</v>
      </c>
      <c r="H856" s="4">
        <f t="shared" si="121"/>
        <v>7.5</v>
      </c>
      <c r="I856" s="4"/>
      <c r="J856" s="4">
        <f t="shared" si="122"/>
        <v>3.91</v>
      </c>
      <c r="K856" s="15">
        <f t="shared" si="117"/>
        <v>3.97</v>
      </c>
      <c r="L856" s="4">
        <f t="shared" si="119"/>
        <v>3.91</v>
      </c>
      <c r="M856" s="4">
        <f t="shared" si="123"/>
        <v>3.59</v>
      </c>
      <c r="N856" s="4"/>
      <c r="P856" s="184">
        <f t="shared" si="124"/>
        <v>40391</v>
      </c>
      <c r="Q856" s="184">
        <v>40398</v>
      </c>
      <c r="R856" s="182">
        <v>4.5</v>
      </c>
      <c r="S856" s="182">
        <f t="shared" si="125"/>
        <v>4.1900000000000004</v>
      </c>
      <c r="T856" s="182">
        <f t="shared" si="126"/>
        <v>0.30999999999999961</v>
      </c>
      <c r="AF856" s="183"/>
      <c r="AI856" s="3"/>
    </row>
    <row r="857" spans="1:35" x14ac:dyDescent="0.2">
      <c r="A857" s="7">
        <f t="shared" si="118"/>
        <v>43191</v>
      </c>
      <c r="B857" s="7">
        <f t="shared" si="120"/>
        <v>43221</v>
      </c>
      <c r="C857" s="7">
        <v>43243</v>
      </c>
      <c r="D857">
        <v>3.59</v>
      </c>
      <c r="E857">
        <v>1.8</v>
      </c>
      <c r="F857">
        <v>3.4</v>
      </c>
      <c r="G857">
        <v>2.6</v>
      </c>
      <c r="H857" s="4">
        <f t="shared" si="121"/>
        <v>7.5</v>
      </c>
      <c r="I857" s="4"/>
      <c r="J857" s="4">
        <f t="shared" si="122"/>
        <v>3.91</v>
      </c>
      <c r="K857" s="15">
        <f t="shared" si="117"/>
        <v>3.97</v>
      </c>
      <c r="L857" s="4">
        <f t="shared" si="119"/>
        <v>3.91</v>
      </c>
      <c r="M857" s="4">
        <f t="shared" si="123"/>
        <v>3.59</v>
      </c>
      <c r="N857" s="4"/>
      <c r="P857" s="184">
        <f t="shared" si="124"/>
        <v>40391</v>
      </c>
      <c r="Q857" s="184">
        <v>40399</v>
      </c>
      <c r="R857" s="182">
        <v>4.5</v>
      </c>
      <c r="S857" s="182">
        <f t="shared" si="125"/>
        <v>4.1900000000000004</v>
      </c>
      <c r="T857" s="182">
        <f t="shared" si="126"/>
        <v>0.30999999999999961</v>
      </c>
      <c r="AF857" s="183"/>
      <c r="AI857" s="3"/>
    </row>
    <row r="858" spans="1:35" x14ac:dyDescent="0.2">
      <c r="A858" s="7">
        <f t="shared" si="118"/>
        <v>43191</v>
      </c>
      <c r="B858" s="7">
        <f t="shared" si="120"/>
        <v>43221</v>
      </c>
      <c r="C858" s="7">
        <v>43244</v>
      </c>
      <c r="D858">
        <v>3.59</v>
      </c>
      <c r="E858">
        <v>1.8</v>
      </c>
      <c r="F858">
        <v>3.4</v>
      </c>
      <c r="G858">
        <v>2.6</v>
      </c>
      <c r="H858" s="4">
        <f t="shared" si="121"/>
        <v>7.5</v>
      </c>
      <c r="I858" s="4"/>
      <c r="J858" s="4">
        <f t="shared" si="122"/>
        <v>3.91</v>
      </c>
      <c r="K858" s="15">
        <f t="shared" si="117"/>
        <v>3.97</v>
      </c>
      <c r="L858" s="4">
        <f t="shared" si="119"/>
        <v>3.91</v>
      </c>
      <c r="M858" s="4">
        <f t="shared" si="123"/>
        <v>3.59</v>
      </c>
      <c r="N858" s="4"/>
      <c r="P858" s="184">
        <f t="shared" si="124"/>
        <v>40391</v>
      </c>
      <c r="Q858" s="184">
        <v>40400</v>
      </c>
      <c r="R858" s="182">
        <v>4.5</v>
      </c>
      <c r="S858" s="182">
        <f t="shared" si="125"/>
        <v>4.1900000000000004</v>
      </c>
      <c r="T858" s="182">
        <f t="shared" si="126"/>
        <v>0.30999999999999961</v>
      </c>
      <c r="AF858" s="183"/>
      <c r="AI858" s="3"/>
    </row>
    <row r="859" spans="1:35" x14ac:dyDescent="0.2">
      <c r="A859" s="7">
        <f t="shared" si="118"/>
        <v>43191</v>
      </c>
      <c r="B859" s="7">
        <f t="shared" si="120"/>
        <v>43221</v>
      </c>
      <c r="C859" s="7">
        <v>43245</v>
      </c>
      <c r="D859">
        <v>3.59</v>
      </c>
      <c r="E859">
        <v>1.8</v>
      </c>
      <c r="F859">
        <v>3.4</v>
      </c>
      <c r="G859">
        <v>2.6</v>
      </c>
      <c r="H859" s="4">
        <f t="shared" si="121"/>
        <v>7.5</v>
      </c>
      <c r="I859" s="4"/>
      <c r="J859" s="4">
        <f t="shared" si="122"/>
        <v>3.91</v>
      </c>
      <c r="K859" s="15">
        <f t="shared" si="117"/>
        <v>3.97</v>
      </c>
      <c r="L859" s="4">
        <f t="shared" si="119"/>
        <v>3.91</v>
      </c>
      <c r="M859" s="4">
        <f t="shared" si="123"/>
        <v>3.59</v>
      </c>
      <c r="N859" s="4"/>
      <c r="P859" s="184">
        <f t="shared" si="124"/>
        <v>40391</v>
      </c>
      <c r="Q859" s="184">
        <v>40401</v>
      </c>
      <c r="R859" s="182">
        <v>4.5</v>
      </c>
      <c r="S859" s="182">
        <f t="shared" si="125"/>
        <v>4.1900000000000004</v>
      </c>
      <c r="T859" s="182">
        <f t="shared" si="126"/>
        <v>0.30999999999999961</v>
      </c>
      <c r="AF859" s="183"/>
      <c r="AI859" s="3"/>
    </row>
    <row r="860" spans="1:35" x14ac:dyDescent="0.2">
      <c r="A860" s="7">
        <f t="shared" si="118"/>
        <v>43191</v>
      </c>
      <c r="B860" s="7">
        <f t="shared" si="120"/>
        <v>43221</v>
      </c>
      <c r="C860" s="7">
        <v>43248</v>
      </c>
      <c r="D860">
        <v>3.59</v>
      </c>
      <c r="E860">
        <v>1.8</v>
      </c>
      <c r="F860">
        <v>3.4</v>
      </c>
      <c r="G860">
        <v>2.6</v>
      </c>
      <c r="H860" s="4">
        <f t="shared" si="121"/>
        <v>7.5</v>
      </c>
      <c r="I860" s="4"/>
      <c r="J860" s="4">
        <f t="shared" si="122"/>
        <v>3.91</v>
      </c>
      <c r="K860" s="15">
        <f t="shared" si="117"/>
        <v>3.97</v>
      </c>
      <c r="L860" s="4">
        <f t="shared" si="119"/>
        <v>3.91</v>
      </c>
      <c r="M860" s="4">
        <f t="shared" si="123"/>
        <v>3.59</v>
      </c>
      <c r="N860" s="4"/>
      <c r="P860" s="184">
        <f t="shared" si="124"/>
        <v>40391</v>
      </c>
      <c r="Q860" s="184">
        <v>40402</v>
      </c>
      <c r="R860" s="182">
        <v>4.5</v>
      </c>
      <c r="S860" s="182">
        <f t="shared" si="125"/>
        <v>4.1900000000000004</v>
      </c>
      <c r="T860" s="182">
        <f t="shared" si="126"/>
        <v>0.30999999999999961</v>
      </c>
      <c r="AF860" s="183"/>
      <c r="AI860" s="3"/>
    </row>
    <row r="861" spans="1:35" x14ac:dyDescent="0.2">
      <c r="A861" s="7">
        <f t="shared" si="118"/>
        <v>43191</v>
      </c>
      <c r="B861" s="7">
        <f t="shared" si="120"/>
        <v>43221</v>
      </c>
      <c r="C861" s="7">
        <v>43249</v>
      </c>
      <c r="D861">
        <v>3.59</v>
      </c>
      <c r="E861">
        <v>1.8</v>
      </c>
      <c r="F861">
        <v>3.4</v>
      </c>
      <c r="G861">
        <v>2.6</v>
      </c>
      <c r="H861" s="4">
        <f t="shared" si="121"/>
        <v>7.5</v>
      </c>
      <c r="I861" s="4"/>
      <c r="J861" s="4">
        <f t="shared" si="122"/>
        <v>3.91</v>
      </c>
      <c r="K861" s="15">
        <f t="shared" si="117"/>
        <v>3.97</v>
      </c>
      <c r="L861" s="4">
        <f t="shared" si="119"/>
        <v>3.91</v>
      </c>
      <c r="M861" s="4">
        <f t="shared" si="123"/>
        <v>3.59</v>
      </c>
      <c r="N861" s="4"/>
      <c r="P861" s="184">
        <f t="shared" si="124"/>
        <v>40391</v>
      </c>
      <c r="Q861" s="184">
        <v>40403</v>
      </c>
      <c r="R861" s="182">
        <v>4.5</v>
      </c>
      <c r="S861" s="182">
        <f t="shared" si="125"/>
        <v>4.1900000000000004</v>
      </c>
      <c r="T861" s="182">
        <f t="shared" si="126"/>
        <v>0.30999999999999961</v>
      </c>
      <c r="AF861" s="183"/>
      <c r="AI861" s="3"/>
    </row>
    <row r="862" spans="1:35" x14ac:dyDescent="0.2">
      <c r="A862" s="7">
        <f t="shared" si="118"/>
        <v>43191</v>
      </c>
      <c r="B862" s="7">
        <f t="shared" si="120"/>
        <v>43221</v>
      </c>
      <c r="C862" s="7">
        <v>43250</v>
      </c>
      <c r="D862">
        <v>3.59</v>
      </c>
      <c r="E862">
        <v>1.8</v>
      </c>
      <c r="F862">
        <v>3.4</v>
      </c>
      <c r="G862">
        <v>2.6</v>
      </c>
      <c r="H862" s="4">
        <f t="shared" si="121"/>
        <v>7.5</v>
      </c>
      <c r="I862" s="4"/>
      <c r="J862" s="4">
        <f t="shared" si="122"/>
        <v>3.91</v>
      </c>
      <c r="K862" s="15">
        <f t="shared" si="117"/>
        <v>3.97</v>
      </c>
      <c r="L862" s="4">
        <f t="shared" si="119"/>
        <v>3.91</v>
      </c>
      <c r="M862" s="4">
        <f t="shared" si="123"/>
        <v>3.59</v>
      </c>
      <c r="N862" s="4"/>
      <c r="P862" s="184">
        <f t="shared" si="124"/>
        <v>40391</v>
      </c>
      <c r="Q862" s="184">
        <v>40404</v>
      </c>
      <c r="R862" s="182">
        <v>4.5</v>
      </c>
      <c r="S862" s="182">
        <f t="shared" si="125"/>
        <v>4.1900000000000004</v>
      </c>
      <c r="T862" s="182">
        <f t="shared" si="126"/>
        <v>0.30999999999999961</v>
      </c>
      <c r="AF862" s="183"/>
      <c r="AI862" s="3"/>
    </row>
    <row r="863" spans="1:35" x14ac:dyDescent="0.2">
      <c r="A863" s="7">
        <f t="shared" si="118"/>
        <v>43191</v>
      </c>
      <c r="B863" s="7">
        <f t="shared" si="120"/>
        <v>43221</v>
      </c>
      <c r="C863" s="7">
        <v>43251</v>
      </c>
      <c r="D863">
        <v>3.59</v>
      </c>
      <c r="E863">
        <v>1.8</v>
      </c>
      <c r="F863">
        <v>3.4</v>
      </c>
      <c r="G863">
        <v>2.6</v>
      </c>
      <c r="H863" s="4">
        <f t="shared" si="121"/>
        <v>7.5</v>
      </c>
      <c r="I863" s="4"/>
      <c r="J863" s="4">
        <f t="shared" si="122"/>
        <v>3.91</v>
      </c>
      <c r="K863" s="15">
        <f t="shared" si="117"/>
        <v>3.97</v>
      </c>
      <c r="L863" s="4">
        <f t="shared" si="119"/>
        <v>3.91</v>
      </c>
      <c r="M863" s="4">
        <f t="shared" si="123"/>
        <v>3.59</v>
      </c>
      <c r="N863" s="4"/>
      <c r="P863" s="184">
        <f t="shared" si="124"/>
        <v>40391</v>
      </c>
      <c r="Q863" s="184">
        <v>40405</v>
      </c>
      <c r="R863" s="182">
        <v>4.5</v>
      </c>
      <c r="S863" s="182">
        <f t="shared" si="125"/>
        <v>4.1900000000000004</v>
      </c>
      <c r="T863" s="182">
        <f t="shared" si="126"/>
        <v>0.30999999999999961</v>
      </c>
      <c r="AF863" s="183"/>
      <c r="AI863" s="3"/>
    </row>
    <row r="864" spans="1:35" x14ac:dyDescent="0.2">
      <c r="A864" s="7">
        <f t="shared" si="118"/>
        <v>43221</v>
      </c>
      <c r="B864" s="7">
        <f t="shared" si="120"/>
        <v>43252</v>
      </c>
      <c r="C864" s="7">
        <v>43252</v>
      </c>
      <c r="D864">
        <v>3.63</v>
      </c>
      <c r="E864">
        <v>1.8</v>
      </c>
      <c r="F864">
        <v>3.4</v>
      </c>
      <c r="G864">
        <v>2.6</v>
      </c>
      <c r="H864" s="4">
        <f t="shared" si="121"/>
        <v>7.5</v>
      </c>
      <c r="I864" s="4"/>
      <c r="J864" s="4">
        <f t="shared" si="122"/>
        <v>3.87</v>
      </c>
      <c r="K864" s="15">
        <f t="shared" si="117"/>
        <v>3.87</v>
      </c>
      <c r="L864" s="4">
        <f t="shared" si="119"/>
        <v>3.87</v>
      </c>
      <c r="M864" s="4">
        <f t="shared" si="123"/>
        <v>3.63</v>
      </c>
      <c r="N864" s="4"/>
      <c r="P864" s="184">
        <f t="shared" si="124"/>
        <v>40391</v>
      </c>
      <c r="Q864" s="184">
        <v>40406</v>
      </c>
      <c r="R864" s="182">
        <v>4.5</v>
      </c>
      <c r="S864" s="182">
        <f t="shared" si="125"/>
        <v>4.1900000000000004</v>
      </c>
      <c r="T864" s="182">
        <f t="shared" si="126"/>
        <v>0.30999999999999961</v>
      </c>
      <c r="AF864" s="183"/>
      <c r="AI864" s="3"/>
    </row>
    <row r="865" spans="1:35" x14ac:dyDescent="0.2">
      <c r="A865" s="7">
        <f t="shared" si="118"/>
        <v>43221</v>
      </c>
      <c r="B865" s="7">
        <f t="shared" si="120"/>
        <v>43252</v>
      </c>
      <c r="C865" s="7">
        <v>43255</v>
      </c>
      <c r="D865">
        <v>3.63</v>
      </c>
      <c r="E865">
        <v>1.8</v>
      </c>
      <c r="F865">
        <v>3.4</v>
      </c>
      <c r="G865">
        <v>2.6</v>
      </c>
      <c r="H865" s="4">
        <f t="shared" si="121"/>
        <v>7.5</v>
      </c>
      <c r="I865" s="4"/>
      <c r="J865" s="4">
        <f t="shared" si="122"/>
        <v>3.87</v>
      </c>
      <c r="K865" s="15">
        <f t="shared" si="117"/>
        <v>3.87</v>
      </c>
      <c r="L865" s="4">
        <f t="shared" si="119"/>
        <v>3.87</v>
      </c>
      <c r="M865" s="4">
        <f t="shared" si="123"/>
        <v>3.63</v>
      </c>
      <c r="N865" s="4"/>
      <c r="P865" s="184">
        <f t="shared" si="124"/>
        <v>40391</v>
      </c>
      <c r="Q865" s="184">
        <v>40407</v>
      </c>
      <c r="R865" s="182">
        <v>4.5</v>
      </c>
      <c r="S865" s="182">
        <f t="shared" si="125"/>
        <v>4.1900000000000004</v>
      </c>
      <c r="T865" s="182">
        <f t="shared" si="126"/>
        <v>0.30999999999999961</v>
      </c>
      <c r="AF865" s="183"/>
      <c r="AI865" s="3"/>
    </row>
    <row r="866" spans="1:35" x14ac:dyDescent="0.2">
      <c r="A866" s="7">
        <f t="shared" si="118"/>
        <v>43221</v>
      </c>
      <c r="B866" s="7">
        <f t="shared" si="120"/>
        <v>43252</v>
      </c>
      <c r="C866" s="7">
        <v>43256</v>
      </c>
      <c r="D866">
        <v>3.63</v>
      </c>
      <c r="E866">
        <v>1.8</v>
      </c>
      <c r="F866">
        <v>3.4</v>
      </c>
      <c r="G866">
        <v>2.6</v>
      </c>
      <c r="H866" s="4">
        <f t="shared" si="121"/>
        <v>7.5</v>
      </c>
      <c r="I866" s="4"/>
      <c r="J866" s="4">
        <f t="shared" si="122"/>
        <v>3.87</v>
      </c>
      <c r="K866" s="15">
        <f t="shared" ref="K866:K929" si="127">INDEX($W:$W,MATCH($A866,$V:$V,0))</f>
        <v>3.87</v>
      </c>
      <c r="L866" s="4">
        <f t="shared" si="119"/>
        <v>3.87</v>
      </c>
      <c r="M866" s="4">
        <f t="shared" si="123"/>
        <v>3.63</v>
      </c>
      <c r="N866" s="4"/>
      <c r="P866" s="184">
        <f t="shared" si="124"/>
        <v>40391</v>
      </c>
      <c r="Q866" s="184">
        <v>40408</v>
      </c>
      <c r="R866" s="182">
        <v>4.5</v>
      </c>
      <c r="S866" s="182">
        <f t="shared" si="125"/>
        <v>4.1900000000000004</v>
      </c>
      <c r="T866" s="182">
        <f t="shared" si="126"/>
        <v>0.30999999999999961</v>
      </c>
      <c r="AF866" s="183"/>
      <c r="AI866" s="3"/>
    </row>
    <row r="867" spans="1:35" x14ac:dyDescent="0.2">
      <c r="A867" s="7">
        <f t="shared" si="118"/>
        <v>43221</v>
      </c>
      <c r="B867" s="7">
        <f t="shared" si="120"/>
        <v>43252</v>
      </c>
      <c r="C867" s="7">
        <v>43257</v>
      </c>
      <c r="D867">
        <v>3.63</v>
      </c>
      <c r="E867">
        <v>1.8</v>
      </c>
      <c r="F867">
        <v>3.4</v>
      </c>
      <c r="G867">
        <v>2.6</v>
      </c>
      <c r="H867" s="4">
        <f t="shared" si="121"/>
        <v>7.5</v>
      </c>
      <c r="I867" s="4"/>
      <c r="J867" s="4">
        <f t="shared" si="122"/>
        <v>3.87</v>
      </c>
      <c r="K867" s="15">
        <f t="shared" si="127"/>
        <v>3.87</v>
      </c>
      <c r="L867" s="4">
        <f t="shared" si="119"/>
        <v>3.87</v>
      </c>
      <c r="M867" s="4">
        <f t="shared" si="123"/>
        <v>3.63</v>
      </c>
      <c r="N867" s="4"/>
      <c r="P867" s="184">
        <f t="shared" si="124"/>
        <v>40391</v>
      </c>
      <c r="Q867" s="184">
        <v>40409</v>
      </c>
      <c r="R867" s="182">
        <v>4.5</v>
      </c>
      <c r="S867" s="182">
        <f t="shared" si="125"/>
        <v>4.1900000000000004</v>
      </c>
      <c r="T867" s="182">
        <f t="shared" si="126"/>
        <v>0.30999999999999961</v>
      </c>
      <c r="AF867" s="183"/>
      <c r="AI867" s="3"/>
    </row>
    <row r="868" spans="1:35" x14ac:dyDescent="0.2">
      <c r="A868" s="7">
        <f t="shared" si="118"/>
        <v>43221</v>
      </c>
      <c r="B868" s="7">
        <f t="shared" si="120"/>
        <v>43252</v>
      </c>
      <c r="C868" s="7">
        <v>43258</v>
      </c>
      <c r="D868">
        <v>3.63</v>
      </c>
      <c r="E868">
        <v>1.8</v>
      </c>
      <c r="F868">
        <v>3.4</v>
      </c>
      <c r="G868">
        <v>2.6</v>
      </c>
      <c r="H868" s="4">
        <f t="shared" si="121"/>
        <v>7.5</v>
      </c>
      <c r="I868" s="4"/>
      <c r="J868" s="4">
        <f t="shared" si="122"/>
        <v>3.87</v>
      </c>
      <c r="K868" s="15">
        <f t="shared" si="127"/>
        <v>3.87</v>
      </c>
      <c r="L868" s="4">
        <f t="shared" si="119"/>
        <v>3.87</v>
      </c>
      <c r="M868" s="4">
        <f t="shared" si="123"/>
        <v>3.63</v>
      </c>
      <c r="N868" s="4"/>
      <c r="P868" s="184">
        <f t="shared" si="124"/>
        <v>40391</v>
      </c>
      <c r="Q868" s="184">
        <v>40410</v>
      </c>
      <c r="R868" s="182">
        <v>4.5</v>
      </c>
      <c r="S868" s="182">
        <f t="shared" si="125"/>
        <v>4.1900000000000004</v>
      </c>
      <c r="T868" s="182">
        <f t="shared" si="126"/>
        <v>0.30999999999999961</v>
      </c>
      <c r="AF868" s="183"/>
      <c r="AI868" s="3"/>
    </row>
    <row r="869" spans="1:35" x14ac:dyDescent="0.2">
      <c r="A869" s="7">
        <f t="shared" si="118"/>
        <v>43221</v>
      </c>
      <c r="B869" s="7">
        <f t="shared" si="120"/>
        <v>43252</v>
      </c>
      <c r="C869" s="7">
        <v>43259</v>
      </c>
      <c r="D869">
        <v>3.63</v>
      </c>
      <c r="E869">
        <v>1.8</v>
      </c>
      <c r="F869">
        <v>3.4</v>
      </c>
      <c r="G869">
        <v>2.6</v>
      </c>
      <c r="H869" s="4">
        <f t="shared" si="121"/>
        <v>7.5</v>
      </c>
      <c r="I869" s="4"/>
      <c r="J869" s="4">
        <f t="shared" si="122"/>
        <v>3.87</v>
      </c>
      <c r="K869" s="15">
        <f t="shared" si="127"/>
        <v>3.87</v>
      </c>
      <c r="L869" s="4">
        <f t="shared" si="119"/>
        <v>3.87</v>
      </c>
      <c r="M869" s="4">
        <f t="shared" si="123"/>
        <v>3.63</v>
      </c>
      <c r="N869" s="4"/>
      <c r="P869" s="184">
        <f t="shared" si="124"/>
        <v>40391</v>
      </c>
      <c r="Q869" s="184">
        <v>40411</v>
      </c>
      <c r="R869" s="182">
        <v>4.5</v>
      </c>
      <c r="S869" s="182">
        <f t="shared" si="125"/>
        <v>4.1900000000000004</v>
      </c>
      <c r="T869" s="182">
        <f t="shared" si="126"/>
        <v>0.30999999999999961</v>
      </c>
      <c r="AF869" s="183"/>
      <c r="AI869" s="3"/>
    </row>
    <row r="870" spans="1:35" x14ac:dyDescent="0.2">
      <c r="A870" s="7">
        <f t="shared" si="118"/>
        <v>43221</v>
      </c>
      <c r="B870" s="7">
        <f t="shared" si="120"/>
        <v>43252</v>
      </c>
      <c r="C870" s="7">
        <v>43262</v>
      </c>
      <c r="D870">
        <v>3.63</v>
      </c>
      <c r="E870">
        <v>1.8</v>
      </c>
      <c r="F870">
        <v>3.4</v>
      </c>
      <c r="G870">
        <v>2.6</v>
      </c>
      <c r="H870" s="4">
        <f t="shared" si="121"/>
        <v>7.5</v>
      </c>
      <c r="I870" s="4"/>
      <c r="J870" s="4">
        <f t="shared" si="122"/>
        <v>3.87</v>
      </c>
      <c r="K870" s="15">
        <f t="shared" si="127"/>
        <v>3.87</v>
      </c>
      <c r="L870" s="4">
        <f t="shared" si="119"/>
        <v>3.87</v>
      </c>
      <c r="M870" s="4">
        <f t="shared" si="123"/>
        <v>3.63</v>
      </c>
      <c r="N870" s="4"/>
      <c r="P870" s="184">
        <f t="shared" si="124"/>
        <v>40391</v>
      </c>
      <c r="Q870" s="184">
        <v>40412</v>
      </c>
      <c r="R870" s="182">
        <v>4.5</v>
      </c>
      <c r="S870" s="182">
        <f t="shared" si="125"/>
        <v>4.1900000000000004</v>
      </c>
      <c r="T870" s="182">
        <f t="shared" si="126"/>
        <v>0.30999999999999961</v>
      </c>
      <c r="AF870" s="183"/>
      <c r="AI870" s="3"/>
    </row>
    <row r="871" spans="1:35" x14ac:dyDescent="0.2">
      <c r="A871" s="7">
        <f t="shared" si="118"/>
        <v>43221</v>
      </c>
      <c r="B871" s="7">
        <f t="shared" si="120"/>
        <v>43252</v>
      </c>
      <c r="C871" s="7">
        <v>43263</v>
      </c>
      <c r="D871">
        <v>3.63</v>
      </c>
      <c r="E871">
        <v>1.8</v>
      </c>
      <c r="F871">
        <v>3.4</v>
      </c>
      <c r="G871">
        <v>2.6</v>
      </c>
      <c r="H871" s="4">
        <f t="shared" si="121"/>
        <v>7.5</v>
      </c>
      <c r="I871" s="4"/>
      <c r="J871" s="4">
        <f t="shared" si="122"/>
        <v>3.87</v>
      </c>
      <c r="K871" s="15">
        <f t="shared" si="127"/>
        <v>3.87</v>
      </c>
      <c r="L871" s="4">
        <f t="shared" si="119"/>
        <v>3.87</v>
      </c>
      <c r="M871" s="4">
        <f t="shared" si="123"/>
        <v>3.63</v>
      </c>
      <c r="N871" s="4"/>
      <c r="P871" s="184">
        <f t="shared" si="124"/>
        <v>40391</v>
      </c>
      <c r="Q871" s="184">
        <v>40413</v>
      </c>
      <c r="R871" s="182">
        <v>4.5</v>
      </c>
      <c r="S871" s="182">
        <f t="shared" si="125"/>
        <v>4.1900000000000004</v>
      </c>
      <c r="T871" s="182">
        <f t="shared" si="126"/>
        <v>0.30999999999999961</v>
      </c>
      <c r="AF871" s="183"/>
      <c r="AI871" s="3"/>
    </row>
    <row r="872" spans="1:35" x14ac:dyDescent="0.2">
      <c r="A872" s="7">
        <f t="shared" si="118"/>
        <v>43221</v>
      </c>
      <c r="B872" s="7">
        <f t="shared" si="120"/>
        <v>43252</v>
      </c>
      <c r="C872" s="7">
        <v>43264</v>
      </c>
      <c r="D872">
        <v>3.63</v>
      </c>
      <c r="E872">
        <v>1.8</v>
      </c>
      <c r="F872">
        <v>3.4</v>
      </c>
      <c r="G872">
        <v>2.6</v>
      </c>
      <c r="H872" s="4">
        <f t="shared" si="121"/>
        <v>7.5</v>
      </c>
      <c r="I872" s="4"/>
      <c r="J872" s="4">
        <f t="shared" si="122"/>
        <v>3.87</v>
      </c>
      <c r="K872" s="15">
        <f t="shared" si="127"/>
        <v>3.87</v>
      </c>
      <c r="L872" s="4">
        <f t="shared" si="119"/>
        <v>3.87</v>
      </c>
      <c r="M872" s="4">
        <f t="shared" si="123"/>
        <v>3.63</v>
      </c>
      <c r="N872" s="4"/>
      <c r="P872" s="184">
        <f t="shared" si="124"/>
        <v>40391</v>
      </c>
      <c r="Q872" s="184">
        <v>40414</v>
      </c>
      <c r="R872" s="182">
        <v>4.5</v>
      </c>
      <c r="S872" s="182">
        <f t="shared" si="125"/>
        <v>4.1900000000000004</v>
      </c>
      <c r="T872" s="182">
        <f t="shared" si="126"/>
        <v>0.30999999999999961</v>
      </c>
      <c r="AF872" s="183"/>
      <c r="AI872" s="3"/>
    </row>
    <row r="873" spans="1:35" x14ac:dyDescent="0.2">
      <c r="A873" s="7">
        <f t="shared" si="118"/>
        <v>43221</v>
      </c>
      <c r="B873" s="7">
        <f t="shared" si="120"/>
        <v>43252</v>
      </c>
      <c r="C873" s="7">
        <v>43265</v>
      </c>
      <c r="D873">
        <v>3.63</v>
      </c>
      <c r="E873">
        <v>1.8</v>
      </c>
      <c r="F873">
        <v>3.4</v>
      </c>
      <c r="G873">
        <v>2.6</v>
      </c>
      <c r="H873" s="4">
        <f t="shared" si="121"/>
        <v>7.5</v>
      </c>
      <c r="I873" s="4"/>
      <c r="J873" s="4">
        <f t="shared" si="122"/>
        <v>3.87</v>
      </c>
      <c r="K873" s="15">
        <f t="shared" si="127"/>
        <v>3.87</v>
      </c>
      <c r="L873" s="4">
        <f t="shared" si="119"/>
        <v>3.87</v>
      </c>
      <c r="M873" s="4">
        <f t="shared" si="123"/>
        <v>3.63</v>
      </c>
      <c r="N873" s="4"/>
      <c r="P873" s="184">
        <f t="shared" si="124"/>
        <v>40391</v>
      </c>
      <c r="Q873" s="184">
        <v>40415</v>
      </c>
      <c r="R873" s="182">
        <v>4.5</v>
      </c>
      <c r="S873" s="182">
        <f t="shared" si="125"/>
        <v>4.1900000000000004</v>
      </c>
      <c r="T873" s="182">
        <f t="shared" si="126"/>
        <v>0.30999999999999961</v>
      </c>
      <c r="AF873" s="183"/>
      <c r="AI873" s="3"/>
    </row>
    <row r="874" spans="1:35" x14ac:dyDescent="0.2">
      <c r="A874" s="7">
        <f t="shared" si="118"/>
        <v>43221</v>
      </c>
      <c r="B874" s="7">
        <f t="shared" si="120"/>
        <v>43252</v>
      </c>
      <c r="C874" s="7">
        <v>43266</v>
      </c>
      <c r="D874">
        <v>3.63</v>
      </c>
      <c r="E874">
        <v>1.8</v>
      </c>
      <c r="F874">
        <v>3.4</v>
      </c>
      <c r="G874">
        <v>2.6</v>
      </c>
      <c r="H874" s="4">
        <f t="shared" si="121"/>
        <v>7.5</v>
      </c>
      <c r="I874" s="4"/>
      <c r="J874" s="4">
        <f t="shared" si="122"/>
        <v>3.87</v>
      </c>
      <c r="K874" s="15">
        <f t="shared" si="127"/>
        <v>3.87</v>
      </c>
      <c r="L874" s="4">
        <f t="shared" si="119"/>
        <v>3.87</v>
      </c>
      <c r="M874" s="4">
        <f t="shared" si="123"/>
        <v>3.63</v>
      </c>
      <c r="N874" s="4"/>
      <c r="P874" s="184">
        <f t="shared" si="124"/>
        <v>40391</v>
      </c>
      <c r="Q874" s="184">
        <v>40416</v>
      </c>
      <c r="R874" s="182">
        <v>4.5</v>
      </c>
      <c r="S874" s="182">
        <f t="shared" si="125"/>
        <v>4.1900000000000004</v>
      </c>
      <c r="T874" s="182">
        <f t="shared" si="126"/>
        <v>0.30999999999999961</v>
      </c>
      <c r="AF874" s="183"/>
      <c r="AI874" s="3"/>
    </row>
    <row r="875" spans="1:35" x14ac:dyDescent="0.2">
      <c r="A875" s="7">
        <f t="shared" si="118"/>
        <v>43221</v>
      </c>
      <c r="B875" s="7">
        <f t="shared" si="120"/>
        <v>43252</v>
      </c>
      <c r="C875" s="7">
        <v>43269</v>
      </c>
      <c r="D875">
        <v>3.63</v>
      </c>
      <c r="E875">
        <v>1.8</v>
      </c>
      <c r="F875">
        <v>3.4</v>
      </c>
      <c r="G875">
        <v>2.6</v>
      </c>
      <c r="H875" s="4">
        <f t="shared" si="121"/>
        <v>7.5</v>
      </c>
      <c r="I875" s="4"/>
      <c r="J875" s="4">
        <f t="shared" si="122"/>
        <v>3.87</v>
      </c>
      <c r="K875" s="15">
        <f t="shared" si="127"/>
        <v>3.87</v>
      </c>
      <c r="L875" s="4">
        <f t="shared" si="119"/>
        <v>3.87</v>
      </c>
      <c r="M875" s="4">
        <f t="shared" si="123"/>
        <v>3.63</v>
      </c>
      <c r="N875" s="4"/>
      <c r="P875" s="184">
        <f t="shared" si="124"/>
        <v>40391</v>
      </c>
      <c r="Q875" s="184">
        <v>40417</v>
      </c>
      <c r="R875" s="182">
        <v>4.5</v>
      </c>
      <c r="S875" s="182">
        <f t="shared" si="125"/>
        <v>4.1900000000000004</v>
      </c>
      <c r="T875" s="182">
        <f t="shared" si="126"/>
        <v>0.30999999999999961</v>
      </c>
      <c r="AF875" s="183"/>
      <c r="AI875" s="3"/>
    </row>
    <row r="876" spans="1:35" x14ac:dyDescent="0.2">
      <c r="A876" s="7">
        <f t="shared" si="118"/>
        <v>43221</v>
      </c>
      <c r="B876" s="7">
        <f t="shared" si="120"/>
        <v>43252</v>
      </c>
      <c r="C876" s="7">
        <v>43270</v>
      </c>
      <c r="D876">
        <v>3.63</v>
      </c>
      <c r="E876">
        <v>1.8</v>
      </c>
      <c r="F876">
        <v>3.4</v>
      </c>
      <c r="G876">
        <v>2.6</v>
      </c>
      <c r="H876" s="4">
        <f t="shared" si="121"/>
        <v>7.5</v>
      </c>
      <c r="I876" s="4"/>
      <c r="J876" s="4">
        <f t="shared" si="122"/>
        <v>3.87</v>
      </c>
      <c r="K876" s="15">
        <f t="shared" si="127"/>
        <v>3.87</v>
      </c>
      <c r="L876" s="4">
        <f t="shared" si="119"/>
        <v>3.87</v>
      </c>
      <c r="M876" s="4">
        <f t="shared" si="123"/>
        <v>3.63</v>
      </c>
      <c r="N876" s="4"/>
      <c r="P876" s="184">
        <f t="shared" si="124"/>
        <v>40391</v>
      </c>
      <c r="Q876" s="184">
        <v>40418</v>
      </c>
      <c r="R876" s="182">
        <v>4.5</v>
      </c>
      <c r="S876" s="182">
        <f t="shared" si="125"/>
        <v>4.1900000000000004</v>
      </c>
      <c r="T876" s="182">
        <f t="shared" si="126"/>
        <v>0.30999999999999961</v>
      </c>
      <c r="AF876" s="183"/>
      <c r="AI876" s="3"/>
    </row>
    <row r="877" spans="1:35" x14ac:dyDescent="0.2">
      <c r="A877" s="7">
        <f t="shared" si="118"/>
        <v>43221</v>
      </c>
      <c r="B877" s="7">
        <f t="shared" si="120"/>
        <v>43252</v>
      </c>
      <c r="C877" s="7">
        <v>43271</v>
      </c>
      <c r="D877">
        <v>3.63</v>
      </c>
      <c r="E877">
        <v>1.8</v>
      </c>
      <c r="F877">
        <v>3.4</v>
      </c>
      <c r="G877">
        <v>2.6</v>
      </c>
      <c r="H877" s="4">
        <f t="shared" si="121"/>
        <v>7.5</v>
      </c>
      <c r="I877" s="4"/>
      <c r="J877" s="4">
        <f t="shared" si="122"/>
        <v>3.87</v>
      </c>
      <c r="K877" s="15">
        <f t="shared" si="127"/>
        <v>3.87</v>
      </c>
      <c r="L877" s="4">
        <f t="shared" si="119"/>
        <v>3.87</v>
      </c>
      <c r="M877" s="4">
        <f t="shared" si="123"/>
        <v>3.63</v>
      </c>
      <c r="N877" s="4"/>
      <c r="P877" s="184">
        <f t="shared" si="124"/>
        <v>40391</v>
      </c>
      <c r="Q877" s="184">
        <v>40419</v>
      </c>
      <c r="R877" s="182">
        <v>4.5</v>
      </c>
      <c r="S877" s="182">
        <f t="shared" si="125"/>
        <v>4.1900000000000004</v>
      </c>
      <c r="T877" s="182">
        <f t="shared" si="126"/>
        <v>0.30999999999999961</v>
      </c>
      <c r="AF877" s="183"/>
      <c r="AI877" s="3"/>
    </row>
    <row r="878" spans="1:35" x14ac:dyDescent="0.2">
      <c r="A878" s="7">
        <f t="shared" si="118"/>
        <v>43221</v>
      </c>
      <c r="B878" s="7">
        <f t="shared" si="120"/>
        <v>43252</v>
      </c>
      <c r="C878" s="7">
        <v>43272</v>
      </c>
      <c r="D878">
        <v>3.88</v>
      </c>
      <c r="E878">
        <v>1.8</v>
      </c>
      <c r="F878">
        <v>3.4</v>
      </c>
      <c r="G878">
        <v>2.6</v>
      </c>
      <c r="H878" s="4">
        <f t="shared" si="121"/>
        <v>7.75</v>
      </c>
      <c r="I878" s="4"/>
      <c r="J878" s="4">
        <f t="shared" si="122"/>
        <v>3.87</v>
      </c>
      <c r="K878" s="15">
        <f t="shared" si="127"/>
        <v>3.87</v>
      </c>
      <c r="L878" s="4">
        <f t="shared" si="119"/>
        <v>3.87</v>
      </c>
      <c r="M878" s="4">
        <f t="shared" si="123"/>
        <v>3.88</v>
      </c>
      <c r="N878" s="4"/>
      <c r="P878" s="184">
        <f t="shared" si="124"/>
        <v>40391</v>
      </c>
      <c r="Q878" s="184">
        <v>40420</v>
      </c>
      <c r="R878" s="182">
        <v>4.5</v>
      </c>
      <c r="S878" s="182">
        <f t="shared" si="125"/>
        <v>4.1900000000000004</v>
      </c>
      <c r="T878" s="182">
        <f t="shared" si="126"/>
        <v>0.30999999999999961</v>
      </c>
      <c r="AF878" s="183"/>
      <c r="AI878" s="3"/>
    </row>
    <row r="879" spans="1:35" x14ac:dyDescent="0.2">
      <c r="A879" s="7">
        <f t="shared" si="118"/>
        <v>43221</v>
      </c>
      <c r="B879" s="7">
        <f t="shared" si="120"/>
        <v>43252</v>
      </c>
      <c r="C879" s="7">
        <v>43273</v>
      </c>
      <c r="D879">
        <v>3.88</v>
      </c>
      <c r="E879">
        <v>1.8</v>
      </c>
      <c r="F879">
        <v>3.4</v>
      </c>
      <c r="G879">
        <v>2.6</v>
      </c>
      <c r="H879" s="4">
        <f t="shared" si="121"/>
        <v>7.75</v>
      </c>
      <c r="I879" s="4"/>
      <c r="J879" s="4">
        <f t="shared" si="122"/>
        <v>3.87</v>
      </c>
      <c r="K879" s="15">
        <f t="shared" si="127"/>
        <v>3.87</v>
      </c>
      <c r="L879" s="4">
        <f t="shared" si="119"/>
        <v>3.87</v>
      </c>
      <c r="M879" s="4">
        <f t="shared" si="123"/>
        <v>3.88</v>
      </c>
      <c r="N879" s="4"/>
      <c r="P879" s="184">
        <f t="shared" si="124"/>
        <v>40391</v>
      </c>
      <c r="Q879" s="184">
        <v>40421</v>
      </c>
      <c r="R879" s="182">
        <v>4.5</v>
      </c>
      <c r="S879" s="182">
        <f t="shared" si="125"/>
        <v>4.1900000000000004</v>
      </c>
      <c r="T879" s="182">
        <f t="shared" si="126"/>
        <v>0.30999999999999961</v>
      </c>
      <c r="AF879" s="183"/>
      <c r="AI879" s="3"/>
    </row>
    <row r="880" spans="1:35" x14ac:dyDescent="0.2">
      <c r="A880" s="7">
        <f t="shared" si="118"/>
        <v>43221</v>
      </c>
      <c r="B880" s="7">
        <f t="shared" si="120"/>
        <v>43252</v>
      </c>
      <c r="C880" s="7">
        <v>43276</v>
      </c>
      <c r="D880">
        <v>3.88</v>
      </c>
      <c r="E880">
        <v>1.8</v>
      </c>
      <c r="F880">
        <v>3.4</v>
      </c>
      <c r="G880">
        <v>2.6</v>
      </c>
      <c r="H880" s="4">
        <f t="shared" si="121"/>
        <v>7.75</v>
      </c>
      <c r="I880" s="4"/>
      <c r="J880" s="4">
        <f t="shared" si="122"/>
        <v>3.87</v>
      </c>
      <c r="K880" s="15">
        <f t="shared" si="127"/>
        <v>3.87</v>
      </c>
      <c r="L880" s="4">
        <f t="shared" si="119"/>
        <v>3.87</v>
      </c>
      <c r="M880" s="4">
        <f t="shared" si="123"/>
        <v>3.88</v>
      </c>
      <c r="N880" s="4"/>
      <c r="P880" s="184">
        <f t="shared" si="124"/>
        <v>40422</v>
      </c>
      <c r="Q880" s="184">
        <v>40422</v>
      </c>
      <c r="R880" s="182">
        <v>4.5</v>
      </c>
      <c r="S880" s="182">
        <f t="shared" si="125"/>
        <v>4.0999999999999996</v>
      </c>
      <c r="T880" s="182">
        <f t="shared" si="126"/>
        <v>0.40000000000000036</v>
      </c>
      <c r="AF880" s="183"/>
      <c r="AI880" s="3"/>
    </row>
    <row r="881" spans="1:35" x14ac:dyDescent="0.2">
      <c r="A881" s="7">
        <f t="shared" si="118"/>
        <v>43221</v>
      </c>
      <c r="B881" s="7">
        <f t="shared" si="120"/>
        <v>43252</v>
      </c>
      <c r="C881" s="7">
        <v>43277</v>
      </c>
      <c r="D881">
        <v>3.88</v>
      </c>
      <c r="E881">
        <v>1.8</v>
      </c>
      <c r="F881">
        <v>3.4</v>
      </c>
      <c r="G881">
        <v>2.6</v>
      </c>
      <c r="H881" s="4">
        <f t="shared" si="121"/>
        <v>7.75</v>
      </c>
      <c r="I881" s="4"/>
      <c r="J881" s="4">
        <f t="shared" si="122"/>
        <v>3.87</v>
      </c>
      <c r="K881" s="15">
        <f t="shared" si="127"/>
        <v>3.87</v>
      </c>
      <c r="L881" s="4">
        <f t="shared" si="119"/>
        <v>3.87</v>
      </c>
      <c r="M881" s="4">
        <f t="shared" si="123"/>
        <v>3.88</v>
      </c>
      <c r="N881" s="4"/>
      <c r="P881" s="184">
        <f t="shared" si="124"/>
        <v>40422</v>
      </c>
      <c r="Q881" s="184">
        <v>40423</v>
      </c>
      <c r="R881" s="182">
        <v>4.5</v>
      </c>
      <c r="S881" s="182">
        <f t="shared" si="125"/>
        <v>4.0999999999999996</v>
      </c>
      <c r="T881" s="182">
        <f t="shared" si="126"/>
        <v>0.40000000000000036</v>
      </c>
      <c r="AF881" s="183"/>
      <c r="AI881" s="3"/>
    </row>
    <row r="882" spans="1:35" x14ac:dyDescent="0.2">
      <c r="A882" s="7">
        <f t="shared" si="118"/>
        <v>43221</v>
      </c>
      <c r="B882" s="7">
        <f t="shared" si="120"/>
        <v>43252</v>
      </c>
      <c r="C882" s="7">
        <v>43278</v>
      </c>
      <c r="D882">
        <v>3.88</v>
      </c>
      <c r="E882">
        <v>1.8</v>
      </c>
      <c r="F882">
        <v>3.4</v>
      </c>
      <c r="G882">
        <v>2.6</v>
      </c>
      <c r="H882" s="4">
        <f t="shared" si="121"/>
        <v>7.75</v>
      </c>
      <c r="I882" s="4"/>
      <c r="J882" s="4">
        <f t="shared" si="122"/>
        <v>3.87</v>
      </c>
      <c r="K882" s="15">
        <f t="shared" si="127"/>
        <v>3.87</v>
      </c>
      <c r="L882" s="4">
        <f t="shared" si="119"/>
        <v>3.87</v>
      </c>
      <c r="M882" s="4">
        <f t="shared" si="123"/>
        <v>3.88</v>
      </c>
      <c r="N882" s="4"/>
      <c r="P882" s="184">
        <f t="shared" si="124"/>
        <v>40422</v>
      </c>
      <c r="Q882" s="184">
        <v>40424</v>
      </c>
      <c r="R882" s="182">
        <v>4.5</v>
      </c>
      <c r="S882" s="182">
        <f t="shared" si="125"/>
        <v>4.0999999999999996</v>
      </c>
      <c r="T882" s="182">
        <f t="shared" si="126"/>
        <v>0.40000000000000036</v>
      </c>
      <c r="AF882" s="183"/>
      <c r="AI882" s="3"/>
    </row>
    <row r="883" spans="1:35" x14ac:dyDescent="0.2">
      <c r="A883" s="7">
        <f t="shared" si="118"/>
        <v>43221</v>
      </c>
      <c r="B883" s="7">
        <f t="shared" si="120"/>
        <v>43252</v>
      </c>
      <c r="C883" s="7">
        <v>43279</v>
      </c>
      <c r="D883">
        <v>3.88</v>
      </c>
      <c r="E883">
        <v>1.8</v>
      </c>
      <c r="F883">
        <v>3.4</v>
      </c>
      <c r="G883">
        <v>2.6</v>
      </c>
      <c r="H883" s="4">
        <f t="shared" si="121"/>
        <v>7.75</v>
      </c>
      <c r="I883" s="4"/>
      <c r="J883" s="4">
        <f t="shared" si="122"/>
        <v>3.87</v>
      </c>
      <c r="K883" s="15">
        <f t="shared" si="127"/>
        <v>3.87</v>
      </c>
      <c r="L883" s="4">
        <f t="shared" si="119"/>
        <v>3.87</v>
      </c>
      <c r="M883" s="4">
        <f t="shared" si="123"/>
        <v>3.88</v>
      </c>
      <c r="N883" s="4"/>
      <c r="P883" s="184">
        <f t="shared" si="124"/>
        <v>40422</v>
      </c>
      <c r="Q883" s="184">
        <v>40425</v>
      </c>
      <c r="R883" s="182">
        <v>4.5</v>
      </c>
      <c r="S883" s="182">
        <f t="shared" si="125"/>
        <v>4.0999999999999996</v>
      </c>
      <c r="T883" s="182">
        <f t="shared" si="126"/>
        <v>0.40000000000000036</v>
      </c>
      <c r="AF883" s="183"/>
      <c r="AI883" s="3"/>
    </row>
    <row r="884" spans="1:35" x14ac:dyDescent="0.2">
      <c r="A884" s="7">
        <f t="shared" si="118"/>
        <v>43221</v>
      </c>
      <c r="B884" s="7">
        <f t="shared" si="120"/>
        <v>43252</v>
      </c>
      <c r="C884" s="7">
        <v>43280</v>
      </c>
      <c r="D884">
        <v>3.88</v>
      </c>
      <c r="E884">
        <v>1.8</v>
      </c>
      <c r="F884">
        <v>3.4</v>
      </c>
      <c r="G884">
        <v>2.6</v>
      </c>
      <c r="H884" s="4">
        <f t="shared" si="121"/>
        <v>7.75</v>
      </c>
      <c r="I884" s="4"/>
      <c r="J884" s="4">
        <f t="shared" si="122"/>
        <v>3.87</v>
      </c>
      <c r="K884" s="15">
        <f t="shared" si="127"/>
        <v>3.87</v>
      </c>
      <c r="L884" s="4">
        <f t="shared" si="119"/>
        <v>3.87</v>
      </c>
      <c r="M884" s="4">
        <f t="shared" si="123"/>
        <v>3.88</v>
      </c>
      <c r="N884" s="4"/>
      <c r="P884" s="184">
        <f t="shared" si="124"/>
        <v>40422</v>
      </c>
      <c r="Q884" s="184">
        <v>40426</v>
      </c>
      <c r="R884" s="182">
        <v>4.5</v>
      </c>
      <c r="S884" s="182">
        <f t="shared" si="125"/>
        <v>4.0999999999999996</v>
      </c>
      <c r="T884" s="182">
        <f t="shared" si="126"/>
        <v>0.40000000000000036</v>
      </c>
      <c r="AF884" s="183"/>
      <c r="AI884" s="3"/>
    </row>
    <row r="885" spans="1:35" x14ac:dyDescent="0.2">
      <c r="A885" s="7">
        <f t="shared" si="118"/>
        <v>43252</v>
      </c>
      <c r="B885" s="7">
        <f t="shared" si="120"/>
        <v>43282</v>
      </c>
      <c r="C885" s="7">
        <v>43283</v>
      </c>
      <c r="D885">
        <v>3.93</v>
      </c>
      <c r="E885">
        <v>1.8</v>
      </c>
      <c r="F885">
        <v>3.4</v>
      </c>
      <c r="G885">
        <v>2.6</v>
      </c>
      <c r="H885" s="4">
        <f t="shared" si="121"/>
        <v>7.75</v>
      </c>
      <c r="I885" s="4"/>
      <c r="J885" s="4">
        <f t="shared" si="122"/>
        <v>3.82</v>
      </c>
      <c r="K885" s="15">
        <f t="shared" si="127"/>
        <v>3.85</v>
      </c>
      <c r="L885" s="4">
        <f t="shared" si="119"/>
        <v>3.82</v>
      </c>
      <c r="M885" s="4">
        <f t="shared" si="123"/>
        <v>3.93</v>
      </c>
      <c r="N885" s="4"/>
      <c r="P885" s="184">
        <f t="shared" si="124"/>
        <v>40422</v>
      </c>
      <c r="Q885" s="184">
        <v>40427</v>
      </c>
      <c r="R885" s="182">
        <v>4.5</v>
      </c>
      <c r="S885" s="182">
        <f t="shared" si="125"/>
        <v>4.0999999999999996</v>
      </c>
      <c r="T885" s="182">
        <f t="shared" si="126"/>
        <v>0.40000000000000036</v>
      </c>
      <c r="AF885" s="183"/>
      <c r="AI885" s="3"/>
    </row>
    <row r="886" spans="1:35" x14ac:dyDescent="0.2">
      <c r="A886" s="7">
        <f t="shared" si="118"/>
        <v>43252</v>
      </c>
      <c r="B886" s="7">
        <f t="shared" si="120"/>
        <v>43282</v>
      </c>
      <c r="C886" s="7">
        <v>43284</v>
      </c>
      <c r="D886">
        <v>3.93</v>
      </c>
      <c r="E886">
        <v>1.8</v>
      </c>
      <c r="F886">
        <v>3.4</v>
      </c>
      <c r="G886">
        <v>2.6</v>
      </c>
      <c r="H886" s="4">
        <f t="shared" si="121"/>
        <v>7.75</v>
      </c>
      <c r="I886" s="4"/>
      <c r="J886" s="4">
        <f t="shared" si="122"/>
        <v>3.82</v>
      </c>
      <c r="K886" s="15">
        <f t="shared" si="127"/>
        <v>3.85</v>
      </c>
      <c r="L886" s="4">
        <f t="shared" si="119"/>
        <v>3.82</v>
      </c>
      <c r="M886" s="4">
        <f t="shared" si="123"/>
        <v>3.93</v>
      </c>
      <c r="N886" s="4"/>
      <c r="P886" s="184">
        <f t="shared" si="124"/>
        <v>40422</v>
      </c>
      <c r="Q886" s="184">
        <v>40428</v>
      </c>
      <c r="R886" s="182">
        <v>4.5</v>
      </c>
      <c r="S886" s="182">
        <f t="shared" si="125"/>
        <v>4.0999999999999996</v>
      </c>
      <c r="T886" s="182">
        <f t="shared" si="126"/>
        <v>0.40000000000000036</v>
      </c>
      <c r="AF886" s="183"/>
      <c r="AI886" s="3"/>
    </row>
    <row r="887" spans="1:35" x14ac:dyDescent="0.2">
      <c r="A887" s="7">
        <f t="shared" si="118"/>
        <v>43252</v>
      </c>
      <c r="B887" s="7">
        <f t="shared" si="120"/>
        <v>43282</v>
      </c>
      <c r="C887" s="7">
        <v>43285</v>
      </c>
      <c r="D887">
        <v>3.93</v>
      </c>
      <c r="E887">
        <v>1.8</v>
      </c>
      <c r="F887">
        <v>3.4</v>
      </c>
      <c r="G887">
        <v>2.6</v>
      </c>
      <c r="H887" s="4">
        <f t="shared" si="121"/>
        <v>7.75</v>
      </c>
      <c r="I887" s="4"/>
      <c r="J887" s="4">
        <f t="shared" si="122"/>
        <v>3.82</v>
      </c>
      <c r="K887" s="15">
        <f t="shared" si="127"/>
        <v>3.85</v>
      </c>
      <c r="L887" s="4">
        <f t="shared" si="119"/>
        <v>3.82</v>
      </c>
      <c r="M887" s="4">
        <f t="shared" si="123"/>
        <v>3.93</v>
      </c>
      <c r="N887" s="4"/>
      <c r="P887" s="184">
        <f t="shared" si="124"/>
        <v>40422</v>
      </c>
      <c r="Q887" s="184">
        <v>40429</v>
      </c>
      <c r="R887" s="182">
        <v>4.5</v>
      </c>
      <c r="S887" s="182">
        <f t="shared" si="125"/>
        <v>4.0999999999999996</v>
      </c>
      <c r="T887" s="182">
        <f t="shared" si="126"/>
        <v>0.40000000000000036</v>
      </c>
      <c r="AF887" s="183"/>
      <c r="AI887" s="3"/>
    </row>
    <row r="888" spans="1:35" x14ac:dyDescent="0.2">
      <c r="A888" s="7">
        <f t="shared" si="118"/>
        <v>43252</v>
      </c>
      <c r="B888" s="7">
        <f t="shared" si="120"/>
        <v>43282</v>
      </c>
      <c r="C888" s="7">
        <v>43286</v>
      </c>
      <c r="D888">
        <v>3.93</v>
      </c>
      <c r="E888">
        <v>1.8</v>
      </c>
      <c r="F888">
        <v>3.4</v>
      </c>
      <c r="G888">
        <v>2.6</v>
      </c>
      <c r="H888" s="4">
        <f t="shared" si="121"/>
        <v>7.75</v>
      </c>
      <c r="I888" s="4"/>
      <c r="J888" s="4">
        <f t="shared" si="122"/>
        <v>3.82</v>
      </c>
      <c r="K888" s="15">
        <f t="shared" si="127"/>
        <v>3.85</v>
      </c>
      <c r="L888" s="4">
        <f t="shared" si="119"/>
        <v>3.82</v>
      </c>
      <c r="M888" s="4">
        <f t="shared" si="123"/>
        <v>3.93</v>
      </c>
      <c r="N888" s="4"/>
      <c r="P888" s="184">
        <f t="shared" si="124"/>
        <v>40422</v>
      </c>
      <c r="Q888" s="184">
        <v>40430</v>
      </c>
      <c r="R888" s="182">
        <v>4.5</v>
      </c>
      <c r="S888" s="182">
        <f t="shared" si="125"/>
        <v>4.0999999999999996</v>
      </c>
      <c r="T888" s="182">
        <f t="shared" si="126"/>
        <v>0.40000000000000036</v>
      </c>
      <c r="AF888" s="183"/>
      <c r="AI888" s="3"/>
    </row>
    <row r="889" spans="1:35" x14ac:dyDescent="0.2">
      <c r="A889" s="7">
        <f t="shared" si="118"/>
        <v>43252</v>
      </c>
      <c r="B889" s="7">
        <f t="shared" si="120"/>
        <v>43282</v>
      </c>
      <c r="C889" s="7">
        <v>43287</v>
      </c>
      <c r="D889">
        <v>3.93</v>
      </c>
      <c r="E889">
        <v>1.8</v>
      </c>
      <c r="F889">
        <v>3.4</v>
      </c>
      <c r="G889">
        <v>2.6</v>
      </c>
      <c r="H889" s="4">
        <f t="shared" si="121"/>
        <v>7.75</v>
      </c>
      <c r="I889" s="4"/>
      <c r="J889" s="4">
        <f t="shared" si="122"/>
        <v>3.82</v>
      </c>
      <c r="K889" s="15">
        <f t="shared" si="127"/>
        <v>3.85</v>
      </c>
      <c r="L889" s="4">
        <f t="shared" si="119"/>
        <v>3.82</v>
      </c>
      <c r="M889" s="4">
        <f t="shared" si="123"/>
        <v>3.93</v>
      </c>
      <c r="N889" s="4"/>
      <c r="P889" s="184">
        <f t="shared" si="124"/>
        <v>40422</v>
      </c>
      <c r="Q889" s="184">
        <v>40431</v>
      </c>
      <c r="R889" s="182">
        <v>4.5</v>
      </c>
      <c r="S889" s="182">
        <f t="shared" si="125"/>
        <v>4.0999999999999996</v>
      </c>
      <c r="T889" s="182">
        <f t="shared" si="126"/>
        <v>0.40000000000000036</v>
      </c>
      <c r="AF889" s="183"/>
      <c r="AI889" s="3"/>
    </row>
    <row r="890" spans="1:35" x14ac:dyDescent="0.2">
      <c r="A890" s="7">
        <f t="shared" si="118"/>
        <v>43252</v>
      </c>
      <c r="B890" s="7">
        <f t="shared" si="120"/>
        <v>43282</v>
      </c>
      <c r="C890" s="7">
        <v>43290</v>
      </c>
      <c r="D890">
        <v>3.93</v>
      </c>
      <c r="E890">
        <v>1.8</v>
      </c>
      <c r="F890">
        <v>3.4</v>
      </c>
      <c r="G890">
        <v>2.6</v>
      </c>
      <c r="H890" s="4">
        <f t="shared" si="121"/>
        <v>7.75</v>
      </c>
      <c r="I890" s="4"/>
      <c r="J890" s="4">
        <f t="shared" si="122"/>
        <v>3.82</v>
      </c>
      <c r="K890" s="15">
        <f t="shared" si="127"/>
        <v>3.85</v>
      </c>
      <c r="L890" s="4">
        <f t="shared" si="119"/>
        <v>3.82</v>
      </c>
      <c r="M890" s="4">
        <f t="shared" si="123"/>
        <v>3.93</v>
      </c>
      <c r="N890" s="4"/>
      <c r="P890" s="184">
        <f t="shared" si="124"/>
        <v>40422</v>
      </c>
      <c r="Q890" s="184">
        <v>40432</v>
      </c>
      <c r="R890" s="182">
        <v>4.5</v>
      </c>
      <c r="S890" s="182">
        <f t="shared" si="125"/>
        <v>4.0999999999999996</v>
      </c>
      <c r="T890" s="182">
        <f t="shared" si="126"/>
        <v>0.40000000000000036</v>
      </c>
      <c r="AF890" s="183"/>
      <c r="AI890" s="3"/>
    </row>
    <row r="891" spans="1:35" x14ac:dyDescent="0.2">
      <c r="A891" s="7">
        <f t="shared" si="118"/>
        <v>43252</v>
      </c>
      <c r="B891" s="7">
        <f t="shared" si="120"/>
        <v>43282</v>
      </c>
      <c r="C891" s="7">
        <v>43291</v>
      </c>
      <c r="D891">
        <v>3.93</v>
      </c>
      <c r="E891">
        <v>1.8</v>
      </c>
      <c r="F891">
        <v>3.4</v>
      </c>
      <c r="G891">
        <v>2.6</v>
      </c>
      <c r="H891" s="4">
        <f t="shared" si="121"/>
        <v>7.75</v>
      </c>
      <c r="I891" s="4"/>
      <c r="J891" s="4">
        <f t="shared" si="122"/>
        <v>3.82</v>
      </c>
      <c r="K891" s="15">
        <f t="shared" si="127"/>
        <v>3.85</v>
      </c>
      <c r="L891" s="4">
        <f t="shared" si="119"/>
        <v>3.82</v>
      </c>
      <c r="M891" s="4">
        <f t="shared" si="123"/>
        <v>3.93</v>
      </c>
      <c r="N891" s="4"/>
      <c r="P891" s="184">
        <f t="shared" si="124"/>
        <v>40422</v>
      </c>
      <c r="Q891" s="184">
        <v>40433</v>
      </c>
      <c r="R891" s="182">
        <v>4.5</v>
      </c>
      <c r="S891" s="182">
        <f t="shared" si="125"/>
        <v>4.0999999999999996</v>
      </c>
      <c r="T891" s="182">
        <f t="shared" si="126"/>
        <v>0.40000000000000036</v>
      </c>
      <c r="AF891" s="183"/>
      <c r="AI891" s="3"/>
    </row>
    <row r="892" spans="1:35" x14ac:dyDescent="0.2">
      <c r="A892" s="7">
        <f t="shared" si="118"/>
        <v>43252</v>
      </c>
      <c r="B892" s="7">
        <f t="shared" si="120"/>
        <v>43282</v>
      </c>
      <c r="C892" s="7">
        <v>43292</v>
      </c>
      <c r="D892">
        <v>3.93</v>
      </c>
      <c r="E892">
        <v>1.8</v>
      </c>
      <c r="F892">
        <v>3.4</v>
      </c>
      <c r="G892">
        <v>2.6</v>
      </c>
      <c r="H892" s="4">
        <f t="shared" si="121"/>
        <v>7.75</v>
      </c>
      <c r="I892" s="4"/>
      <c r="J892" s="4">
        <f t="shared" si="122"/>
        <v>3.82</v>
      </c>
      <c r="K892" s="15">
        <f t="shared" si="127"/>
        <v>3.85</v>
      </c>
      <c r="L892" s="4">
        <f t="shared" si="119"/>
        <v>3.82</v>
      </c>
      <c r="M892" s="4">
        <f t="shared" si="123"/>
        <v>3.93</v>
      </c>
      <c r="N892" s="4"/>
      <c r="P892" s="184">
        <f t="shared" si="124"/>
        <v>40422</v>
      </c>
      <c r="Q892" s="184">
        <v>40434</v>
      </c>
      <c r="R892" s="182">
        <v>4.5</v>
      </c>
      <c r="S892" s="182">
        <f t="shared" si="125"/>
        <v>4.0999999999999996</v>
      </c>
      <c r="T892" s="182">
        <f t="shared" si="126"/>
        <v>0.40000000000000036</v>
      </c>
      <c r="AF892" s="183"/>
      <c r="AI892" s="3"/>
    </row>
    <row r="893" spans="1:35" x14ac:dyDescent="0.2">
      <c r="A893" s="7">
        <f t="shared" si="118"/>
        <v>43252</v>
      </c>
      <c r="B893" s="7">
        <f t="shared" si="120"/>
        <v>43282</v>
      </c>
      <c r="C893" s="7">
        <v>43293</v>
      </c>
      <c r="D893">
        <v>3.93</v>
      </c>
      <c r="E893">
        <v>1.8</v>
      </c>
      <c r="F893">
        <v>3.4</v>
      </c>
      <c r="G893">
        <v>2.6</v>
      </c>
      <c r="H893" s="4">
        <f t="shared" si="121"/>
        <v>7.75</v>
      </c>
      <c r="I893" s="4"/>
      <c r="J893" s="4">
        <f t="shared" si="122"/>
        <v>3.82</v>
      </c>
      <c r="K893" s="15">
        <f t="shared" si="127"/>
        <v>3.85</v>
      </c>
      <c r="L893" s="4">
        <f t="shared" si="119"/>
        <v>3.82</v>
      </c>
      <c r="M893" s="4">
        <f t="shared" si="123"/>
        <v>3.93</v>
      </c>
      <c r="N893" s="4"/>
      <c r="P893" s="184">
        <f t="shared" si="124"/>
        <v>40422</v>
      </c>
      <c r="Q893" s="184">
        <v>40435</v>
      </c>
      <c r="R893" s="182">
        <v>4.5</v>
      </c>
      <c r="S893" s="182">
        <f t="shared" si="125"/>
        <v>4.0999999999999996</v>
      </c>
      <c r="T893" s="182">
        <f t="shared" si="126"/>
        <v>0.40000000000000036</v>
      </c>
      <c r="AF893" s="183"/>
      <c r="AI893" s="3"/>
    </row>
    <row r="894" spans="1:35" x14ac:dyDescent="0.2">
      <c r="A894" s="7">
        <f t="shared" si="118"/>
        <v>43252</v>
      </c>
      <c r="B894" s="7">
        <f t="shared" si="120"/>
        <v>43282</v>
      </c>
      <c r="C894" s="7">
        <v>43294</v>
      </c>
      <c r="D894">
        <v>3.93</v>
      </c>
      <c r="E894">
        <v>1.8</v>
      </c>
      <c r="F894">
        <v>3.4</v>
      </c>
      <c r="G894">
        <v>2.6</v>
      </c>
      <c r="H894" s="4">
        <f t="shared" si="121"/>
        <v>7.75</v>
      </c>
      <c r="I894" s="4"/>
      <c r="J894" s="4">
        <f t="shared" si="122"/>
        <v>3.82</v>
      </c>
      <c r="K894" s="15">
        <f t="shared" si="127"/>
        <v>3.85</v>
      </c>
      <c r="L894" s="4">
        <f t="shared" si="119"/>
        <v>3.82</v>
      </c>
      <c r="M894" s="4">
        <f t="shared" si="123"/>
        <v>3.93</v>
      </c>
      <c r="N894" s="4"/>
      <c r="P894" s="184">
        <f t="shared" si="124"/>
        <v>40422</v>
      </c>
      <c r="Q894" s="184">
        <v>40436</v>
      </c>
      <c r="R894" s="182">
        <v>4.5</v>
      </c>
      <c r="S894" s="182">
        <f t="shared" si="125"/>
        <v>4.0999999999999996</v>
      </c>
      <c r="T894" s="182">
        <f t="shared" si="126"/>
        <v>0.40000000000000036</v>
      </c>
      <c r="AF894" s="183"/>
      <c r="AI894" s="3"/>
    </row>
    <row r="895" spans="1:35" x14ac:dyDescent="0.2">
      <c r="A895" s="7">
        <f t="shared" si="118"/>
        <v>43252</v>
      </c>
      <c r="B895" s="7">
        <f t="shared" si="120"/>
        <v>43282</v>
      </c>
      <c r="C895" s="7">
        <v>43297</v>
      </c>
      <c r="D895">
        <v>3.93</v>
      </c>
      <c r="E895">
        <v>1.8</v>
      </c>
      <c r="F895">
        <v>3.4</v>
      </c>
      <c r="G895">
        <v>2.6</v>
      </c>
      <c r="H895" s="4">
        <f t="shared" si="121"/>
        <v>7.75</v>
      </c>
      <c r="I895" s="4"/>
      <c r="J895" s="4">
        <f t="shared" si="122"/>
        <v>3.82</v>
      </c>
      <c r="K895" s="15">
        <f t="shared" si="127"/>
        <v>3.85</v>
      </c>
      <c r="L895" s="4">
        <f t="shared" si="119"/>
        <v>3.82</v>
      </c>
      <c r="M895" s="4">
        <f t="shared" si="123"/>
        <v>3.93</v>
      </c>
      <c r="N895" s="4"/>
      <c r="P895" s="184">
        <f t="shared" si="124"/>
        <v>40422</v>
      </c>
      <c r="Q895" s="184">
        <v>40437</v>
      </c>
      <c r="R895" s="182">
        <v>4.5</v>
      </c>
      <c r="S895" s="182">
        <f t="shared" si="125"/>
        <v>4.0999999999999996</v>
      </c>
      <c r="T895" s="182">
        <f t="shared" si="126"/>
        <v>0.40000000000000036</v>
      </c>
      <c r="AF895" s="183"/>
      <c r="AI895" s="3"/>
    </row>
    <row r="896" spans="1:35" x14ac:dyDescent="0.2">
      <c r="A896" s="7">
        <f t="shared" si="118"/>
        <v>43252</v>
      </c>
      <c r="B896" s="7">
        <f t="shared" si="120"/>
        <v>43282</v>
      </c>
      <c r="C896" s="7">
        <v>43298</v>
      </c>
      <c r="D896">
        <v>3.93</v>
      </c>
      <c r="E896">
        <v>1.8</v>
      </c>
      <c r="F896">
        <v>3.4</v>
      </c>
      <c r="G896">
        <v>2.6</v>
      </c>
      <c r="H896" s="4">
        <f t="shared" si="121"/>
        <v>7.75</v>
      </c>
      <c r="I896" s="4"/>
      <c r="J896" s="4">
        <f t="shared" si="122"/>
        <v>3.82</v>
      </c>
      <c r="K896" s="15">
        <f t="shared" si="127"/>
        <v>3.85</v>
      </c>
      <c r="L896" s="4">
        <f t="shared" si="119"/>
        <v>3.82</v>
      </c>
      <c r="M896" s="4">
        <f t="shared" si="123"/>
        <v>3.93</v>
      </c>
      <c r="N896" s="4"/>
      <c r="P896" s="184">
        <f t="shared" si="124"/>
        <v>40422</v>
      </c>
      <c r="Q896" s="184">
        <v>40438</v>
      </c>
      <c r="R896" s="182">
        <v>4.5</v>
      </c>
      <c r="S896" s="182">
        <f t="shared" si="125"/>
        <v>4.0999999999999996</v>
      </c>
      <c r="T896" s="182">
        <f t="shared" si="126"/>
        <v>0.40000000000000036</v>
      </c>
      <c r="AF896" s="183"/>
      <c r="AI896" s="3"/>
    </row>
    <row r="897" spans="1:35" x14ac:dyDescent="0.2">
      <c r="A897" s="7">
        <f t="shared" si="118"/>
        <v>43252</v>
      </c>
      <c r="B897" s="7">
        <f t="shared" si="120"/>
        <v>43282</v>
      </c>
      <c r="C897" s="7">
        <v>43299</v>
      </c>
      <c r="D897">
        <v>3.93</v>
      </c>
      <c r="E897">
        <v>1.8</v>
      </c>
      <c r="F897">
        <v>3.4</v>
      </c>
      <c r="G897">
        <v>2.6</v>
      </c>
      <c r="H897" s="4">
        <f t="shared" si="121"/>
        <v>7.75</v>
      </c>
      <c r="I897" s="4"/>
      <c r="J897" s="4">
        <f t="shared" si="122"/>
        <v>3.82</v>
      </c>
      <c r="K897" s="15">
        <f t="shared" si="127"/>
        <v>3.85</v>
      </c>
      <c r="L897" s="4">
        <f t="shared" si="119"/>
        <v>3.82</v>
      </c>
      <c r="M897" s="4">
        <f t="shared" si="123"/>
        <v>3.93</v>
      </c>
      <c r="N897" s="4"/>
      <c r="P897" s="184">
        <f t="shared" si="124"/>
        <v>40422</v>
      </c>
      <c r="Q897" s="184">
        <v>40439</v>
      </c>
      <c r="R897" s="182">
        <v>4.5</v>
      </c>
      <c r="S897" s="182">
        <f t="shared" si="125"/>
        <v>4.0999999999999996</v>
      </c>
      <c r="T897" s="182">
        <f t="shared" si="126"/>
        <v>0.40000000000000036</v>
      </c>
      <c r="AF897" s="183"/>
      <c r="AI897" s="3"/>
    </row>
    <row r="898" spans="1:35" x14ac:dyDescent="0.2">
      <c r="A898" s="7">
        <f t="shared" si="118"/>
        <v>43252</v>
      </c>
      <c r="B898" s="7">
        <f t="shared" si="120"/>
        <v>43282</v>
      </c>
      <c r="C898" s="7">
        <v>43300</v>
      </c>
      <c r="D898">
        <v>3.93</v>
      </c>
      <c r="E898">
        <v>1.8</v>
      </c>
      <c r="F898">
        <v>3.4</v>
      </c>
      <c r="G898">
        <v>2.6</v>
      </c>
      <c r="H898" s="4">
        <f t="shared" si="121"/>
        <v>7.75</v>
      </c>
      <c r="I898" s="4"/>
      <c r="J898" s="4">
        <f t="shared" si="122"/>
        <v>3.82</v>
      </c>
      <c r="K898" s="15">
        <f t="shared" si="127"/>
        <v>3.85</v>
      </c>
      <c r="L898" s="4">
        <f t="shared" si="119"/>
        <v>3.82</v>
      </c>
      <c r="M898" s="4">
        <f t="shared" si="123"/>
        <v>3.93</v>
      </c>
      <c r="N898" s="4"/>
      <c r="P898" s="184">
        <f t="shared" si="124"/>
        <v>40422</v>
      </c>
      <c r="Q898" s="184">
        <v>40440</v>
      </c>
      <c r="R898" s="182">
        <v>4.5</v>
      </c>
      <c r="S898" s="182">
        <f t="shared" si="125"/>
        <v>4.0999999999999996</v>
      </c>
      <c r="T898" s="182">
        <f t="shared" si="126"/>
        <v>0.40000000000000036</v>
      </c>
      <c r="AF898" s="183"/>
      <c r="AI898" s="3"/>
    </row>
    <row r="899" spans="1:35" x14ac:dyDescent="0.2">
      <c r="A899" s="7">
        <f t="shared" si="118"/>
        <v>43252</v>
      </c>
      <c r="B899" s="7">
        <f t="shared" si="120"/>
        <v>43282</v>
      </c>
      <c r="C899" s="7">
        <v>43301</v>
      </c>
      <c r="D899">
        <v>3.93</v>
      </c>
      <c r="E899">
        <v>1.8</v>
      </c>
      <c r="F899">
        <v>3.4</v>
      </c>
      <c r="G899">
        <v>2.6</v>
      </c>
      <c r="H899" s="4">
        <f t="shared" si="121"/>
        <v>7.75</v>
      </c>
      <c r="I899" s="4"/>
      <c r="J899" s="4">
        <f t="shared" si="122"/>
        <v>3.82</v>
      </c>
      <c r="K899" s="15">
        <f t="shared" si="127"/>
        <v>3.85</v>
      </c>
      <c r="L899" s="4">
        <f t="shared" si="119"/>
        <v>3.82</v>
      </c>
      <c r="M899" s="4">
        <f t="shared" si="123"/>
        <v>3.93</v>
      </c>
      <c r="N899" s="4"/>
      <c r="P899" s="184">
        <f t="shared" si="124"/>
        <v>40422</v>
      </c>
      <c r="Q899" s="184">
        <v>40441</v>
      </c>
      <c r="R899" s="182">
        <v>4.5</v>
      </c>
      <c r="S899" s="182">
        <f t="shared" si="125"/>
        <v>4.0999999999999996</v>
      </c>
      <c r="T899" s="182">
        <f t="shared" si="126"/>
        <v>0.40000000000000036</v>
      </c>
      <c r="AF899" s="183"/>
      <c r="AI899" s="3"/>
    </row>
    <row r="900" spans="1:35" x14ac:dyDescent="0.2">
      <c r="A900" s="7">
        <f t="shared" si="118"/>
        <v>43252</v>
      </c>
      <c r="B900" s="7">
        <f t="shared" si="120"/>
        <v>43282</v>
      </c>
      <c r="C900" s="7">
        <v>43304</v>
      </c>
      <c r="D900">
        <v>3.93</v>
      </c>
      <c r="E900">
        <v>1.8</v>
      </c>
      <c r="F900">
        <v>3.4</v>
      </c>
      <c r="G900">
        <v>2.6</v>
      </c>
      <c r="H900" s="4">
        <f t="shared" si="121"/>
        <v>7.75</v>
      </c>
      <c r="I900" s="4"/>
      <c r="J900" s="4">
        <f t="shared" si="122"/>
        <v>3.82</v>
      </c>
      <c r="K900" s="15">
        <f t="shared" si="127"/>
        <v>3.85</v>
      </c>
      <c r="L900" s="4">
        <f t="shared" si="119"/>
        <v>3.82</v>
      </c>
      <c r="M900" s="4">
        <f t="shared" si="123"/>
        <v>3.93</v>
      </c>
      <c r="N900" s="4"/>
      <c r="P900" s="184">
        <f t="shared" si="124"/>
        <v>40422</v>
      </c>
      <c r="Q900" s="184">
        <v>40442</v>
      </c>
      <c r="R900" s="182">
        <v>4.5</v>
      </c>
      <c r="S900" s="182">
        <f t="shared" si="125"/>
        <v>4.0999999999999996</v>
      </c>
      <c r="T900" s="182">
        <f t="shared" si="126"/>
        <v>0.40000000000000036</v>
      </c>
      <c r="AF900" s="183"/>
      <c r="AI900" s="3"/>
    </row>
    <row r="901" spans="1:35" x14ac:dyDescent="0.2">
      <c r="A901" s="7">
        <f t="shared" si="118"/>
        <v>43252</v>
      </c>
      <c r="B901" s="7">
        <f t="shared" si="120"/>
        <v>43282</v>
      </c>
      <c r="C901" s="7">
        <v>43305</v>
      </c>
      <c r="D901">
        <v>3.93</v>
      </c>
      <c r="E901">
        <v>1.8</v>
      </c>
      <c r="F901">
        <v>3.4</v>
      </c>
      <c r="G901">
        <v>2.6</v>
      </c>
      <c r="H901" s="4">
        <f t="shared" si="121"/>
        <v>7.75</v>
      </c>
      <c r="I901" s="4"/>
      <c r="J901" s="4">
        <f t="shared" si="122"/>
        <v>3.82</v>
      </c>
      <c r="K901" s="15">
        <f t="shared" si="127"/>
        <v>3.85</v>
      </c>
      <c r="L901" s="4">
        <f t="shared" si="119"/>
        <v>3.82</v>
      </c>
      <c r="M901" s="4">
        <f t="shared" si="123"/>
        <v>3.93</v>
      </c>
      <c r="N901" s="4"/>
      <c r="P901" s="184">
        <f t="shared" si="124"/>
        <v>40422</v>
      </c>
      <c r="Q901" s="184">
        <v>40443</v>
      </c>
      <c r="R901" s="182">
        <v>4.5</v>
      </c>
      <c r="S901" s="182">
        <f t="shared" si="125"/>
        <v>4.0999999999999996</v>
      </c>
      <c r="T901" s="182">
        <f t="shared" si="126"/>
        <v>0.40000000000000036</v>
      </c>
      <c r="AF901" s="183"/>
      <c r="AI901" s="3"/>
    </row>
    <row r="902" spans="1:35" x14ac:dyDescent="0.2">
      <c r="A902" s="7">
        <f t="shared" si="118"/>
        <v>43252</v>
      </c>
      <c r="B902" s="7">
        <f t="shared" si="120"/>
        <v>43282</v>
      </c>
      <c r="C902" s="7">
        <v>43306</v>
      </c>
      <c r="D902">
        <v>3.93</v>
      </c>
      <c r="E902">
        <v>1.8</v>
      </c>
      <c r="F902">
        <v>3.4</v>
      </c>
      <c r="G902">
        <v>2.6</v>
      </c>
      <c r="H902" s="4">
        <f t="shared" si="121"/>
        <v>7.75</v>
      </c>
      <c r="I902" s="4"/>
      <c r="J902" s="4">
        <f t="shared" si="122"/>
        <v>3.82</v>
      </c>
      <c r="K902" s="15">
        <f t="shared" si="127"/>
        <v>3.85</v>
      </c>
      <c r="L902" s="4">
        <f t="shared" si="119"/>
        <v>3.82</v>
      </c>
      <c r="M902" s="4">
        <f t="shared" si="123"/>
        <v>3.93</v>
      </c>
      <c r="N902" s="4"/>
      <c r="P902" s="184">
        <f t="shared" si="124"/>
        <v>40422</v>
      </c>
      <c r="Q902" s="184">
        <v>40444</v>
      </c>
      <c r="R902" s="182">
        <v>4.5</v>
      </c>
      <c r="S902" s="182">
        <f t="shared" si="125"/>
        <v>4.0999999999999996</v>
      </c>
      <c r="T902" s="182">
        <f t="shared" si="126"/>
        <v>0.40000000000000036</v>
      </c>
      <c r="AF902" s="183"/>
      <c r="AI902" s="3"/>
    </row>
    <row r="903" spans="1:35" x14ac:dyDescent="0.2">
      <c r="A903" s="7">
        <f t="shared" ref="A903:A966" si="128">DATE(YEAR(B903),MONTH(B903)-1,1)</f>
        <v>43252</v>
      </c>
      <c r="B903" s="7">
        <f t="shared" si="120"/>
        <v>43282</v>
      </c>
      <c r="C903" s="7">
        <v>43307</v>
      </c>
      <c r="D903">
        <v>3.93</v>
      </c>
      <c r="E903">
        <v>1.8</v>
      </c>
      <c r="F903">
        <v>3.4</v>
      </c>
      <c r="G903">
        <v>2.6</v>
      </c>
      <c r="H903" s="4">
        <f t="shared" si="121"/>
        <v>7.75</v>
      </c>
      <c r="I903" s="4"/>
      <c r="J903" s="4">
        <f t="shared" si="122"/>
        <v>3.82</v>
      </c>
      <c r="K903" s="15">
        <f t="shared" si="127"/>
        <v>3.85</v>
      </c>
      <c r="L903" s="4">
        <f t="shared" ref="L903:L966" si="129">INDEX($Y:$Y,MATCH($B903,$V:$V,0))</f>
        <v>3.82</v>
      </c>
      <c r="M903" s="4">
        <f t="shared" si="123"/>
        <v>3.93</v>
      </c>
      <c r="N903" s="4"/>
      <c r="P903" s="184">
        <f t="shared" si="124"/>
        <v>40422</v>
      </c>
      <c r="Q903" s="184">
        <v>40445</v>
      </c>
      <c r="R903" s="182">
        <v>4.5</v>
      </c>
      <c r="S903" s="182">
        <f t="shared" si="125"/>
        <v>4.0999999999999996</v>
      </c>
      <c r="T903" s="182">
        <f t="shared" si="126"/>
        <v>0.40000000000000036</v>
      </c>
      <c r="AF903" s="183"/>
      <c r="AI903" s="3"/>
    </row>
    <row r="904" spans="1:35" x14ac:dyDescent="0.2">
      <c r="A904" s="7">
        <f t="shared" si="128"/>
        <v>43252</v>
      </c>
      <c r="B904" s="7">
        <f t="shared" ref="B904:B967" si="130">DATE(YEAR(C904),MONTH(C904),1)</f>
        <v>43282</v>
      </c>
      <c r="C904" s="7">
        <v>43308</v>
      </c>
      <c r="D904">
        <v>3.93</v>
      </c>
      <c r="E904">
        <v>1.8</v>
      </c>
      <c r="F904">
        <v>3.4</v>
      </c>
      <c r="G904">
        <v>2.6</v>
      </c>
      <c r="H904" s="4">
        <f t="shared" ref="H904:H967" si="131">INDEX($R:$R,MATCH($C904,$Q:$Q,0))</f>
        <v>7.75</v>
      </c>
      <c r="I904" s="4"/>
      <c r="J904" s="4">
        <f t="shared" ref="J904:J967" si="132">H904-D904</f>
        <v>3.82</v>
      </c>
      <c r="K904" s="15">
        <f t="shared" si="127"/>
        <v>3.85</v>
      </c>
      <c r="L904" s="4">
        <f t="shared" si="129"/>
        <v>3.82</v>
      </c>
      <c r="M904" s="4">
        <f t="shared" ref="M904:M967" si="133">H904-L904</f>
        <v>3.93</v>
      </c>
      <c r="N904" s="4"/>
      <c r="P904" s="184">
        <f t="shared" ref="P904:P967" si="134">DATE(YEAR(Q904),MONTH(Q904),1)</f>
        <v>40422</v>
      </c>
      <c r="Q904" s="184">
        <v>40446</v>
      </c>
      <c r="R904" s="182">
        <v>4.5</v>
      </c>
      <c r="S904" s="182">
        <f t="shared" ref="S904:S967" si="135">INDEX($Y:$Y,MATCH($P904,$V:$V,0))</f>
        <v>4.0999999999999996</v>
      </c>
      <c r="T904" s="182">
        <f t="shared" ref="T904:T967" si="136">R904-S904</f>
        <v>0.40000000000000036</v>
      </c>
      <c r="AF904" s="183"/>
      <c r="AI904" s="3"/>
    </row>
    <row r="905" spans="1:35" x14ac:dyDescent="0.2">
      <c r="A905" s="7">
        <f t="shared" si="128"/>
        <v>43252</v>
      </c>
      <c r="B905" s="7">
        <f t="shared" si="130"/>
        <v>43282</v>
      </c>
      <c r="C905" s="7">
        <v>43311</v>
      </c>
      <c r="D905">
        <v>3.93</v>
      </c>
      <c r="E905">
        <v>1.8</v>
      </c>
      <c r="F905">
        <v>3.4</v>
      </c>
      <c r="G905">
        <v>2.6</v>
      </c>
      <c r="H905" s="4">
        <f t="shared" si="131"/>
        <v>7.75</v>
      </c>
      <c r="I905" s="4"/>
      <c r="J905" s="4">
        <f t="shared" si="132"/>
        <v>3.82</v>
      </c>
      <c r="K905" s="15">
        <f t="shared" si="127"/>
        <v>3.85</v>
      </c>
      <c r="L905" s="4">
        <f t="shared" si="129"/>
        <v>3.82</v>
      </c>
      <c r="M905" s="4">
        <f t="shared" si="133"/>
        <v>3.93</v>
      </c>
      <c r="N905" s="4"/>
      <c r="P905" s="184">
        <f t="shared" si="134"/>
        <v>40422</v>
      </c>
      <c r="Q905" s="184">
        <v>40447</v>
      </c>
      <c r="R905" s="182">
        <v>4.5</v>
      </c>
      <c r="S905" s="182">
        <f t="shared" si="135"/>
        <v>4.0999999999999996</v>
      </c>
      <c r="T905" s="182">
        <f t="shared" si="136"/>
        <v>0.40000000000000036</v>
      </c>
      <c r="AF905" s="183"/>
      <c r="AI905" s="3"/>
    </row>
    <row r="906" spans="1:35" x14ac:dyDescent="0.2">
      <c r="A906" s="7">
        <f t="shared" si="128"/>
        <v>43252</v>
      </c>
      <c r="B906" s="7">
        <f t="shared" si="130"/>
        <v>43282</v>
      </c>
      <c r="C906" s="7">
        <v>43312</v>
      </c>
      <c r="D906">
        <v>3.93</v>
      </c>
      <c r="E906">
        <v>1.8</v>
      </c>
      <c r="F906">
        <v>3.4</v>
      </c>
      <c r="G906">
        <v>2.6</v>
      </c>
      <c r="H906" s="4">
        <f t="shared" si="131"/>
        <v>7.75</v>
      </c>
      <c r="I906" s="4"/>
      <c r="J906" s="4">
        <f t="shared" si="132"/>
        <v>3.82</v>
      </c>
      <c r="K906" s="15">
        <f t="shared" si="127"/>
        <v>3.85</v>
      </c>
      <c r="L906" s="4">
        <f t="shared" si="129"/>
        <v>3.82</v>
      </c>
      <c r="M906" s="4">
        <f t="shared" si="133"/>
        <v>3.93</v>
      </c>
      <c r="N906" s="4"/>
      <c r="P906" s="184">
        <f t="shared" si="134"/>
        <v>40422</v>
      </c>
      <c r="Q906" s="184">
        <v>40448</v>
      </c>
      <c r="R906" s="182">
        <v>4.5</v>
      </c>
      <c r="S906" s="182">
        <f t="shared" si="135"/>
        <v>4.0999999999999996</v>
      </c>
      <c r="T906" s="182">
        <f t="shared" si="136"/>
        <v>0.40000000000000036</v>
      </c>
      <c r="AF906" s="183"/>
      <c r="AI906" s="3"/>
    </row>
    <row r="907" spans="1:35" x14ac:dyDescent="0.2">
      <c r="A907" s="7">
        <f t="shared" si="128"/>
        <v>43282</v>
      </c>
      <c r="B907" s="7">
        <f t="shared" si="130"/>
        <v>43313</v>
      </c>
      <c r="C907" s="7">
        <v>43313</v>
      </c>
      <c r="D907">
        <v>3.99</v>
      </c>
      <c r="E907">
        <v>1.8</v>
      </c>
      <c r="F907">
        <v>3.4</v>
      </c>
      <c r="G907">
        <v>2.6</v>
      </c>
      <c r="H907" s="4">
        <f t="shared" si="131"/>
        <v>7.75</v>
      </c>
      <c r="I907" s="4"/>
      <c r="J907" s="4">
        <f t="shared" si="132"/>
        <v>3.76</v>
      </c>
      <c r="K907" s="15">
        <f t="shared" si="127"/>
        <v>3.77</v>
      </c>
      <c r="L907" s="4">
        <f t="shared" si="129"/>
        <v>3.76</v>
      </c>
      <c r="M907" s="4">
        <f t="shared" si="133"/>
        <v>3.99</v>
      </c>
      <c r="N907" s="4"/>
      <c r="P907" s="184">
        <f t="shared" si="134"/>
        <v>40422</v>
      </c>
      <c r="Q907" s="184">
        <v>40449</v>
      </c>
      <c r="R907" s="182">
        <v>4.5</v>
      </c>
      <c r="S907" s="182">
        <f t="shared" si="135"/>
        <v>4.0999999999999996</v>
      </c>
      <c r="T907" s="182">
        <f t="shared" si="136"/>
        <v>0.40000000000000036</v>
      </c>
      <c r="AF907" s="183"/>
      <c r="AI907" s="3"/>
    </row>
    <row r="908" spans="1:35" x14ac:dyDescent="0.2">
      <c r="A908" s="7">
        <f t="shared" si="128"/>
        <v>43282</v>
      </c>
      <c r="B908" s="7">
        <f t="shared" si="130"/>
        <v>43313</v>
      </c>
      <c r="C908" s="7">
        <v>43314</v>
      </c>
      <c r="D908">
        <v>3.99</v>
      </c>
      <c r="E908">
        <v>1.8</v>
      </c>
      <c r="F908">
        <v>3.4</v>
      </c>
      <c r="G908">
        <v>2.6</v>
      </c>
      <c r="H908" s="4">
        <f t="shared" si="131"/>
        <v>7.75</v>
      </c>
      <c r="I908" s="4"/>
      <c r="J908" s="4">
        <f t="shared" si="132"/>
        <v>3.76</v>
      </c>
      <c r="K908" s="15">
        <f t="shared" si="127"/>
        <v>3.77</v>
      </c>
      <c r="L908" s="4">
        <f t="shared" si="129"/>
        <v>3.76</v>
      </c>
      <c r="M908" s="4">
        <f t="shared" si="133"/>
        <v>3.99</v>
      </c>
      <c r="N908" s="4"/>
      <c r="P908" s="184">
        <f t="shared" si="134"/>
        <v>40422</v>
      </c>
      <c r="Q908" s="184">
        <v>40450</v>
      </c>
      <c r="R908" s="182">
        <v>4.5</v>
      </c>
      <c r="S908" s="182">
        <f t="shared" si="135"/>
        <v>4.0999999999999996</v>
      </c>
      <c r="T908" s="182">
        <f t="shared" si="136"/>
        <v>0.40000000000000036</v>
      </c>
      <c r="AF908" s="183"/>
      <c r="AI908" s="3"/>
    </row>
    <row r="909" spans="1:35" x14ac:dyDescent="0.2">
      <c r="A909" s="7">
        <f t="shared" si="128"/>
        <v>43282</v>
      </c>
      <c r="B909" s="7">
        <f t="shared" si="130"/>
        <v>43313</v>
      </c>
      <c r="C909" s="7">
        <v>43315</v>
      </c>
      <c r="D909">
        <v>3.99</v>
      </c>
      <c r="E909">
        <v>1.8</v>
      </c>
      <c r="F909">
        <v>3.4</v>
      </c>
      <c r="G909">
        <v>2.6</v>
      </c>
      <c r="H909" s="4">
        <f t="shared" si="131"/>
        <v>7.75</v>
      </c>
      <c r="I909" s="4"/>
      <c r="J909" s="4">
        <f t="shared" si="132"/>
        <v>3.76</v>
      </c>
      <c r="K909" s="15">
        <f t="shared" si="127"/>
        <v>3.77</v>
      </c>
      <c r="L909" s="4">
        <f t="shared" si="129"/>
        <v>3.76</v>
      </c>
      <c r="M909" s="4">
        <f t="shared" si="133"/>
        <v>3.99</v>
      </c>
      <c r="N909" s="4"/>
      <c r="P909" s="184">
        <f t="shared" si="134"/>
        <v>40422</v>
      </c>
      <c r="Q909" s="184">
        <v>40451</v>
      </c>
      <c r="R909" s="182">
        <v>4.5</v>
      </c>
      <c r="S909" s="182">
        <f t="shared" si="135"/>
        <v>4.0999999999999996</v>
      </c>
      <c r="T909" s="182">
        <f t="shared" si="136"/>
        <v>0.40000000000000036</v>
      </c>
      <c r="AF909" s="183"/>
      <c r="AI909" s="3"/>
    </row>
    <row r="910" spans="1:35" x14ac:dyDescent="0.2">
      <c r="A910" s="7">
        <f t="shared" si="128"/>
        <v>43282</v>
      </c>
      <c r="B910" s="7">
        <f t="shared" si="130"/>
        <v>43313</v>
      </c>
      <c r="C910" s="7">
        <v>43318</v>
      </c>
      <c r="D910">
        <v>3.99</v>
      </c>
      <c r="E910">
        <v>1.8</v>
      </c>
      <c r="F910">
        <v>3.4</v>
      </c>
      <c r="G910">
        <v>2.6</v>
      </c>
      <c r="H910" s="4">
        <f t="shared" si="131"/>
        <v>7.75</v>
      </c>
      <c r="I910" s="4"/>
      <c r="J910" s="4">
        <f t="shared" si="132"/>
        <v>3.76</v>
      </c>
      <c r="K910" s="15">
        <f t="shared" si="127"/>
        <v>3.77</v>
      </c>
      <c r="L910" s="4">
        <f t="shared" si="129"/>
        <v>3.76</v>
      </c>
      <c r="M910" s="4">
        <f t="shared" si="133"/>
        <v>3.99</v>
      </c>
      <c r="N910" s="4"/>
      <c r="P910" s="184">
        <f t="shared" si="134"/>
        <v>40452</v>
      </c>
      <c r="Q910" s="184">
        <v>40452</v>
      </c>
      <c r="R910" s="182">
        <v>4.5</v>
      </c>
      <c r="S910" s="182">
        <f t="shared" si="135"/>
        <v>3.94</v>
      </c>
      <c r="T910" s="182">
        <f t="shared" si="136"/>
        <v>0.56000000000000005</v>
      </c>
      <c r="AF910" s="183"/>
      <c r="AI910" s="3"/>
    </row>
    <row r="911" spans="1:35" x14ac:dyDescent="0.2">
      <c r="A911" s="7">
        <f t="shared" si="128"/>
        <v>43282</v>
      </c>
      <c r="B911" s="7">
        <f t="shared" si="130"/>
        <v>43313</v>
      </c>
      <c r="C911" s="7">
        <v>43319</v>
      </c>
      <c r="D911">
        <v>3.99</v>
      </c>
      <c r="E911">
        <v>1.8</v>
      </c>
      <c r="F911">
        <v>3.4</v>
      </c>
      <c r="G911">
        <v>2.6</v>
      </c>
      <c r="H911" s="4">
        <f t="shared" si="131"/>
        <v>7.75</v>
      </c>
      <c r="I911" s="4"/>
      <c r="J911" s="4">
        <f t="shared" si="132"/>
        <v>3.76</v>
      </c>
      <c r="K911" s="15">
        <f t="shared" si="127"/>
        <v>3.77</v>
      </c>
      <c r="L911" s="4">
        <f t="shared" si="129"/>
        <v>3.76</v>
      </c>
      <c r="M911" s="4">
        <f t="shared" si="133"/>
        <v>3.99</v>
      </c>
      <c r="N911" s="4"/>
      <c r="P911" s="184">
        <f t="shared" si="134"/>
        <v>40452</v>
      </c>
      <c r="Q911" s="184">
        <v>40453</v>
      </c>
      <c r="R911" s="182">
        <v>4.5</v>
      </c>
      <c r="S911" s="182">
        <f t="shared" si="135"/>
        <v>3.94</v>
      </c>
      <c r="T911" s="182">
        <f t="shared" si="136"/>
        <v>0.56000000000000005</v>
      </c>
      <c r="AF911" s="183"/>
      <c r="AI911" s="3"/>
    </row>
    <row r="912" spans="1:35" x14ac:dyDescent="0.2">
      <c r="A912" s="7">
        <f t="shared" si="128"/>
        <v>43282</v>
      </c>
      <c r="B912" s="7">
        <f t="shared" si="130"/>
        <v>43313</v>
      </c>
      <c r="C912" s="7">
        <v>43320</v>
      </c>
      <c r="D912">
        <v>3.99</v>
      </c>
      <c r="E912">
        <v>1.8</v>
      </c>
      <c r="F912">
        <v>3.4</v>
      </c>
      <c r="G912">
        <v>2.6</v>
      </c>
      <c r="H912" s="4">
        <f t="shared" si="131"/>
        <v>7.75</v>
      </c>
      <c r="I912" s="4"/>
      <c r="J912" s="4">
        <f t="shared" si="132"/>
        <v>3.76</v>
      </c>
      <c r="K912" s="15">
        <f t="shared" si="127"/>
        <v>3.77</v>
      </c>
      <c r="L912" s="4">
        <f t="shared" si="129"/>
        <v>3.76</v>
      </c>
      <c r="M912" s="4">
        <f t="shared" si="133"/>
        <v>3.99</v>
      </c>
      <c r="N912" s="4"/>
      <c r="P912" s="184">
        <f t="shared" si="134"/>
        <v>40452</v>
      </c>
      <c r="Q912" s="184">
        <v>40454</v>
      </c>
      <c r="R912" s="182">
        <v>4.5</v>
      </c>
      <c r="S912" s="182">
        <f t="shared" si="135"/>
        <v>3.94</v>
      </c>
      <c r="T912" s="182">
        <f t="shared" si="136"/>
        <v>0.56000000000000005</v>
      </c>
      <c r="AF912" s="183"/>
      <c r="AI912" s="3"/>
    </row>
    <row r="913" spans="1:35" x14ac:dyDescent="0.2">
      <c r="A913" s="7">
        <f t="shared" si="128"/>
        <v>43282</v>
      </c>
      <c r="B913" s="7">
        <f t="shared" si="130"/>
        <v>43313</v>
      </c>
      <c r="C913" s="7">
        <v>43321</v>
      </c>
      <c r="D913">
        <v>3.99</v>
      </c>
      <c r="E913">
        <v>1.8</v>
      </c>
      <c r="F913">
        <v>3.4</v>
      </c>
      <c r="G913">
        <v>2.6</v>
      </c>
      <c r="H913" s="4">
        <f t="shared" si="131"/>
        <v>7.75</v>
      </c>
      <c r="I913" s="4"/>
      <c r="J913" s="4">
        <f t="shared" si="132"/>
        <v>3.76</v>
      </c>
      <c r="K913" s="15">
        <f t="shared" si="127"/>
        <v>3.77</v>
      </c>
      <c r="L913" s="4">
        <f t="shared" si="129"/>
        <v>3.76</v>
      </c>
      <c r="M913" s="4">
        <f t="shared" si="133"/>
        <v>3.99</v>
      </c>
      <c r="N913" s="4"/>
      <c r="P913" s="184">
        <f t="shared" si="134"/>
        <v>40452</v>
      </c>
      <c r="Q913" s="184">
        <v>40455</v>
      </c>
      <c r="R913" s="182">
        <v>4.5</v>
      </c>
      <c r="S913" s="182">
        <f t="shared" si="135"/>
        <v>3.94</v>
      </c>
      <c r="T913" s="182">
        <f t="shared" si="136"/>
        <v>0.56000000000000005</v>
      </c>
      <c r="AF913" s="183"/>
      <c r="AI913" s="3"/>
    </row>
    <row r="914" spans="1:35" x14ac:dyDescent="0.2">
      <c r="A914" s="7">
        <f t="shared" si="128"/>
        <v>43282</v>
      </c>
      <c r="B914" s="7">
        <f t="shared" si="130"/>
        <v>43313</v>
      </c>
      <c r="C914" s="7">
        <v>43322</v>
      </c>
      <c r="D914">
        <v>3.99</v>
      </c>
      <c r="E914">
        <v>1.8</v>
      </c>
      <c r="F914">
        <v>3.4</v>
      </c>
      <c r="G914">
        <v>2.6</v>
      </c>
      <c r="H914" s="4">
        <f t="shared" si="131"/>
        <v>7.75</v>
      </c>
      <c r="I914" s="4"/>
      <c r="J914" s="4">
        <f t="shared" si="132"/>
        <v>3.76</v>
      </c>
      <c r="K914" s="15">
        <f t="shared" si="127"/>
        <v>3.77</v>
      </c>
      <c r="L914" s="4">
        <f t="shared" si="129"/>
        <v>3.76</v>
      </c>
      <c r="M914" s="4">
        <f t="shared" si="133"/>
        <v>3.99</v>
      </c>
      <c r="N914" s="4"/>
      <c r="P914" s="184">
        <f t="shared" si="134"/>
        <v>40452</v>
      </c>
      <c r="Q914" s="184">
        <v>40456</v>
      </c>
      <c r="R914" s="182">
        <v>4.5</v>
      </c>
      <c r="S914" s="182">
        <f t="shared" si="135"/>
        <v>3.94</v>
      </c>
      <c r="T914" s="182">
        <f t="shared" si="136"/>
        <v>0.56000000000000005</v>
      </c>
      <c r="AF914" s="183"/>
      <c r="AI914" s="3"/>
    </row>
    <row r="915" spans="1:35" x14ac:dyDescent="0.2">
      <c r="A915" s="7">
        <f t="shared" si="128"/>
        <v>43282</v>
      </c>
      <c r="B915" s="7">
        <f t="shared" si="130"/>
        <v>43313</v>
      </c>
      <c r="C915" s="7">
        <v>43325</v>
      </c>
      <c r="D915">
        <v>3.99</v>
      </c>
      <c r="E915">
        <v>1.8</v>
      </c>
      <c r="F915">
        <v>3.4</v>
      </c>
      <c r="G915">
        <v>2.6</v>
      </c>
      <c r="H915" s="4">
        <f t="shared" si="131"/>
        <v>7.75</v>
      </c>
      <c r="I915" s="4"/>
      <c r="J915" s="4">
        <f t="shared" si="132"/>
        <v>3.76</v>
      </c>
      <c r="K915" s="15">
        <f t="shared" si="127"/>
        <v>3.77</v>
      </c>
      <c r="L915" s="4">
        <f t="shared" si="129"/>
        <v>3.76</v>
      </c>
      <c r="M915" s="4">
        <f t="shared" si="133"/>
        <v>3.99</v>
      </c>
      <c r="N915" s="4"/>
      <c r="P915" s="184">
        <f t="shared" si="134"/>
        <v>40452</v>
      </c>
      <c r="Q915" s="184">
        <v>40457</v>
      </c>
      <c r="R915" s="182">
        <v>4.5</v>
      </c>
      <c r="S915" s="182">
        <f t="shared" si="135"/>
        <v>3.94</v>
      </c>
      <c r="T915" s="182">
        <f t="shared" si="136"/>
        <v>0.56000000000000005</v>
      </c>
      <c r="AF915" s="183"/>
      <c r="AI915" s="3"/>
    </row>
    <row r="916" spans="1:35" x14ac:dyDescent="0.2">
      <c r="A916" s="7">
        <f t="shared" si="128"/>
        <v>43282</v>
      </c>
      <c r="B916" s="7">
        <f t="shared" si="130"/>
        <v>43313</v>
      </c>
      <c r="C916" s="7">
        <v>43326</v>
      </c>
      <c r="D916">
        <v>3.99</v>
      </c>
      <c r="E916">
        <v>1.8</v>
      </c>
      <c r="F916">
        <v>3.4</v>
      </c>
      <c r="G916">
        <v>2.6</v>
      </c>
      <c r="H916" s="4">
        <f t="shared" si="131"/>
        <v>7.75</v>
      </c>
      <c r="I916" s="4"/>
      <c r="J916" s="4">
        <f t="shared" si="132"/>
        <v>3.76</v>
      </c>
      <c r="K916" s="15">
        <f t="shared" si="127"/>
        <v>3.77</v>
      </c>
      <c r="L916" s="4">
        <f t="shared" si="129"/>
        <v>3.76</v>
      </c>
      <c r="M916" s="4">
        <f t="shared" si="133"/>
        <v>3.99</v>
      </c>
      <c r="N916" s="4"/>
      <c r="P916" s="184">
        <f t="shared" si="134"/>
        <v>40452</v>
      </c>
      <c r="Q916" s="184">
        <v>40458</v>
      </c>
      <c r="R916" s="182">
        <v>4.5</v>
      </c>
      <c r="S916" s="182">
        <f t="shared" si="135"/>
        <v>3.94</v>
      </c>
      <c r="T916" s="182">
        <f t="shared" si="136"/>
        <v>0.56000000000000005</v>
      </c>
      <c r="AF916" s="183"/>
      <c r="AI916" s="3"/>
    </row>
    <row r="917" spans="1:35" x14ac:dyDescent="0.2">
      <c r="A917" s="7">
        <f t="shared" si="128"/>
        <v>43282</v>
      </c>
      <c r="B917" s="7">
        <f t="shared" si="130"/>
        <v>43313</v>
      </c>
      <c r="C917" s="7">
        <v>43327</v>
      </c>
      <c r="D917">
        <v>3.99</v>
      </c>
      <c r="E917">
        <v>1.8</v>
      </c>
      <c r="F917">
        <v>3.4</v>
      </c>
      <c r="G917">
        <v>2.6</v>
      </c>
      <c r="H917" s="4">
        <f t="shared" si="131"/>
        <v>7.75</v>
      </c>
      <c r="I917" s="4"/>
      <c r="J917" s="4">
        <f t="shared" si="132"/>
        <v>3.76</v>
      </c>
      <c r="K917" s="15">
        <f t="shared" si="127"/>
        <v>3.77</v>
      </c>
      <c r="L917" s="4">
        <f t="shared" si="129"/>
        <v>3.76</v>
      </c>
      <c r="M917" s="4">
        <f t="shared" si="133"/>
        <v>3.99</v>
      </c>
      <c r="N917" s="4"/>
      <c r="P917" s="184">
        <f t="shared" si="134"/>
        <v>40452</v>
      </c>
      <c r="Q917" s="184">
        <v>40459</v>
      </c>
      <c r="R917" s="182">
        <v>4.5</v>
      </c>
      <c r="S917" s="182">
        <f t="shared" si="135"/>
        <v>3.94</v>
      </c>
      <c r="T917" s="182">
        <f t="shared" si="136"/>
        <v>0.56000000000000005</v>
      </c>
      <c r="AF917" s="183"/>
      <c r="AI917" s="3"/>
    </row>
    <row r="918" spans="1:35" x14ac:dyDescent="0.2">
      <c r="A918" s="7">
        <f t="shared" si="128"/>
        <v>43282</v>
      </c>
      <c r="B918" s="7">
        <f t="shared" si="130"/>
        <v>43313</v>
      </c>
      <c r="C918" s="7">
        <v>43328</v>
      </c>
      <c r="D918">
        <v>3.99</v>
      </c>
      <c r="E918">
        <v>1.8</v>
      </c>
      <c r="F918">
        <v>3.4</v>
      </c>
      <c r="G918">
        <v>2.6</v>
      </c>
      <c r="H918" s="4">
        <f t="shared" si="131"/>
        <v>7.75</v>
      </c>
      <c r="I918" s="4"/>
      <c r="J918" s="4">
        <f t="shared" si="132"/>
        <v>3.76</v>
      </c>
      <c r="K918" s="15">
        <f t="shared" si="127"/>
        <v>3.77</v>
      </c>
      <c r="L918" s="4">
        <f t="shared" si="129"/>
        <v>3.76</v>
      </c>
      <c r="M918" s="4">
        <f t="shared" si="133"/>
        <v>3.99</v>
      </c>
      <c r="N918" s="4"/>
      <c r="P918" s="184">
        <f t="shared" si="134"/>
        <v>40452</v>
      </c>
      <c r="Q918" s="184">
        <v>40460</v>
      </c>
      <c r="R918" s="182">
        <v>4.5</v>
      </c>
      <c r="S918" s="182">
        <f t="shared" si="135"/>
        <v>3.94</v>
      </c>
      <c r="T918" s="182">
        <f t="shared" si="136"/>
        <v>0.56000000000000005</v>
      </c>
      <c r="AF918" s="183"/>
      <c r="AI918" s="3"/>
    </row>
    <row r="919" spans="1:35" x14ac:dyDescent="0.2">
      <c r="A919" s="7">
        <f t="shared" si="128"/>
        <v>43282</v>
      </c>
      <c r="B919" s="7">
        <f t="shared" si="130"/>
        <v>43313</v>
      </c>
      <c r="C919" s="7">
        <v>43329</v>
      </c>
      <c r="D919">
        <v>3.99</v>
      </c>
      <c r="E919">
        <v>1.8</v>
      </c>
      <c r="F919">
        <v>3.4</v>
      </c>
      <c r="G919">
        <v>2.6</v>
      </c>
      <c r="H919" s="4">
        <f t="shared" si="131"/>
        <v>7.75</v>
      </c>
      <c r="I919" s="4"/>
      <c r="J919" s="4">
        <f t="shared" si="132"/>
        <v>3.76</v>
      </c>
      <c r="K919" s="15">
        <f t="shared" si="127"/>
        <v>3.77</v>
      </c>
      <c r="L919" s="4">
        <f t="shared" si="129"/>
        <v>3.76</v>
      </c>
      <c r="M919" s="4">
        <f t="shared" si="133"/>
        <v>3.99</v>
      </c>
      <c r="N919" s="4"/>
      <c r="P919" s="184">
        <f t="shared" si="134"/>
        <v>40452</v>
      </c>
      <c r="Q919" s="184">
        <v>40461</v>
      </c>
      <c r="R919" s="182">
        <v>4.5</v>
      </c>
      <c r="S919" s="182">
        <f t="shared" si="135"/>
        <v>3.94</v>
      </c>
      <c r="T919" s="182">
        <f t="shared" si="136"/>
        <v>0.56000000000000005</v>
      </c>
      <c r="AF919" s="183"/>
      <c r="AI919" s="3"/>
    </row>
    <row r="920" spans="1:35" x14ac:dyDescent="0.2">
      <c r="A920" s="7">
        <f t="shared" si="128"/>
        <v>43282</v>
      </c>
      <c r="B920" s="7">
        <f t="shared" si="130"/>
        <v>43313</v>
      </c>
      <c r="C920" s="7">
        <v>43332</v>
      </c>
      <c r="D920">
        <v>3.99</v>
      </c>
      <c r="E920">
        <v>1.8</v>
      </c>
      <c r="F920">
        <v>3.4</v>
      </c>
      <c r="G920">
        <v>2.6</v>
      </c>
      <c r="H920" s="4">
        <f t="shared" si="131"/>
        <v>7.75</v>
      </c>
      <c r="I920" s="4"/>
      <c r="J920" s="4">
        <f t="shared" si="132"/>
        <v>3.76</v>
      </c>
      <c r="K920" s="15">
        <f t="shared" si="127"/>
        <v>3.77</v>
      </c>
      <c r="L920" s="4">
        <f t="shared" si="129"/>
        <v>3.76</v>
      </c>
      <c r="M920" s="4">
        <f t="shared" si="133"/>
        <v>3.99</v>
      </c>
      <c r="N920" s="4"/>
      <c r="P920" s="184">
        <f t="shared" si="134"/>
        <v>40452</v>
      </c>
      <c r="Q920" s="184">
        <v>40462</v>
      </c>
      <c r="R920" s="182">
        <v>4.5</v>
      </c>
      <c r="S920" s="182">
        <f t="shared" si="135"/>
        <v>3.94</v>
      </c>
      <c r="T920" s="182">
        <f t="shared" si="136"/>
        <v>0.56000000000000005</v>
      </c>
      <c r="AF920" s="183"/>
      <c r="AI920" s="3"/>
    </row>
    <row r="921" spans="1:35" x14ac:dyDescent="0.2">
      <c r="A921" s="7">
        <f t="shared" si="128"/>
        <v>43282</v>
      </c>
      <c r="B921" s="7">
        <f t="shared" si="130"/>
        <v>43313</v>
      </c>
      <c r="C921" s="7">
        <v>43333</v>
      </c>
      <c r="D921">
        <v>3.99</v>
      </c>
      <c r="E921">
        <v>1.8</v>
      </c>
      <c r="F921">
        <v>3.4</v>
      </c>
      <c r="G921">
        <v>2.6</v>
      </c>
      <c r="H921" s="4">
        <f t="shared" si="131"/>
        <v>7.75</v>
      </c>
      <c r="I921" s="4"/>
      <c r="J921" s="4">
        <f t="shared" si="132"/>
        <v>3.76</v>
      </c>
      <c r="K921" s="15">
        <f t="shared" si="127"/>
        <v>3.77</v>
      </c>
      <c r="L921" s="4">
        <f t="shared" si="129"/>
        <v>3.76</v>
      </c>
      <c r="M921" s="4">
        <f t="shared" si="133"/>
        <v>3.99</v>
      </c>
      <c r="N921" s="4"/>
      <c r="P921" s="184">
        <f t="shared" si="134"/>
        <v>40452</v>
      </c>
      <c r="Q921" s="184">
        <v>40463</v>
      </c>
      <c r="R921" s="182">
        <v>4.5</v>
      </c>
      <c r="S921" s="182">
        <f t="shared" si="135"/>
        <v>3.94</v>
      </c>
      <c r="T921" s="182">
        <f t="shared" si="136"/>
        <v>0.56000000000000005</v>
      </c>
      <c r="AF921" s="183"/>
      <c r="AI921" s="3"/>
    </row>
    <row r="922" spans="1:35" x14ac:dyDescent="0.2">
      <c r="A922" s="7">
        <f t="shared" si="128"/>
        <v>43282</v>
      </c>
      <c r="B922" s="7">
        <f t="shared" si="130"/>
        <v>43313</v>
      </c>
      <c r="C922" s="7">
        <v>43334</v>
      </c>
      <c r="D922">
        <v>3.99</v>
      </c>
      <c r="E922">
        <v>1.8</v>
      </c>
      <c r="F922">
        <v>3.4</v>
      </c>
      <c r="G922">
        <v>2.6</v>
      </c>
      <c r="H922" s="4">
        <f t="shared" si="131"/>
        <v>7.75</v>
      </c>
      <c r="I922" s="4"/>
      <c r="J922" s="4">
        <f t="shared" si="132"/>
        <v>3.76</v>
      </c>
      <c r="K922" s="15">
        <f t="shared" si="127"/>
        <v>3.77</v>
      </c>
      <c r="L922" s="4">
        <f t="shared" si="129"/>
        <v>3.76</v>
      </c>
      <c r="M922" s="4">
        <f t="shared" si="133"/>
        <v>3.99</v>
      </c>
      <c r="N922" s="4"/>
      <c r="P922" s="184">
        <f t="shared" si="134"/>
        <v>40452</v>
      </c>
      <c r="Q922" s="184">
        <v>40464</v>
      </c>
      <c r="R922" s="182">
        <v>4.5</v>
      </c>
      <c r="S922" s="182">
        <f t="shared" si="135"/>
        <v>3.94</v>
      </c>
      <c r="T922" s="182">
        <f t="shared" si="136"/>
        <v>0.56000000000000005</v>
      </c>
      <c r="AF922" s="183"/>
      <c r="AI922" s="3"/>
    </row>
    <row r="923" spans="1:35" x14ac:dyDescent="0.2">
      <c r="A923" s="7">
        <f t="shared" si="128"/>
        <v>43282</v>
      </c>
      <c r="B923" s="7">
        <f t="shared" si="130"/>
        <v>43313</v>
      </c>
      <c r="C923" s="7">
        <v>43335</v>
      </c>
      <c r="D923">
        <v>3.99</v>
      </c>
      <c r="E923">
        <v>1.8</v>
      </c>
      <c r="F923">
        <v>3.4</v>
      </c>
      <c r="G923">
        <v>2.6</v>
      </c>
      <c r="H923" s="4">
        <f t="shared" si="131"/>
        <v>7.75</v>
      </c>
      <c r="I923" s="4"/>
      <c r="J923" s="4">
        <f t="shared" si="132"/>
        <v>3.76</v>
      </c>
      <c r="K923" s="15">
        <f t="shared" si="127"/>
        <v>3.77</v>
      </c>
      <c r="L923" s="4">
        <f t="shared" si="129"/>
        <v>3.76</v>
      </c>
      <c r="M923" s="4">
        <f t="shared" si="133"/>
        <v>3.99</v>
      </c>
      <c r="N923" s="4"/>
      <c r="P923" s="184">
        <f t="shared" si="134"/>
        <v>40452</v>
      </c>
      <c r="Q923" s="184">
        <v>40465</v>
      </c>
      <c r="R923" s="182">
        <v>4.5</v>
      </c>
      <c r="S923" s="182">
        <f t="shared" si="135"/>
        <v>3.94</v>
      </c>
      <c r="T923" s="182">
        <f t="shared" si="136"/>
        <v>0.56000000000000005</v>
      </c>
      <c r="AF923" s="183"/>
      <c r="AI923" s="3"/>
    </row>
    <row r="924" spans="1:35" x14ac:dyDescent="0.2">
      <c r="A924" s="7">
        <f t="shared" si="128"/>
        <v>43282</v>
      </c>
      <c r="B924" s="7">
        <f t="shared" si="130"/>
        <v>43313</v>
      </c>
      <c r="C924" s="7">
        <v>43336</v>
      </c>
      <c r="D924">
        <v>3.99</v>
      </c>
      <c r="E924">
        <v>1.8</v>
      </c>
      <c r="F924">
        <v>3.4</v>
      </c>
      <c r="G924">
        <v>2.6</v>
      </c>
      <c r="H924" s="4">
        <f t="shared" si="131"/>
        <v>7.75</v>
      </c>
      <c r="I924" s="4"/>
      <c r="J924" s="4">
        <f t="shared" si="132"/>
        <v>3.76</v>
      </c>
      <c r="K924" s="15">
        <f t="shared" si="127"/>
        <v>3.77</v>
      </c>
      <c r="L924" s="4">
        <f t="shared" si="129"/>
        <v>3.76</v>
      </c>
      <c r="M924" s="4">
        <f t="shared" si="133"/>
        <v>3.99</v>
      </c>
      <c r="N924" s="4"/>
      <c r="P924" s="184">
        <f t="shared" si="134"/>
        <v>40452</v>
      </c>
      <c r="Q924" s="184">
        <v>40466</v>
      </c>
      <c r="R924" s="182">
        <v>4.5</v>
      </c>
      <c r="S924" s="182">
        <f t="shared" si="135"/>
        <v>3.94</v>
      </c>
      <c r="T924" s="182">
        <f t="shared" si="136"/>
        <v>0.56000000000000005</v>
      </c>
      <c r="AF924" s="183"/>
      <c r="AI924" s="3"/>
    </row>
    <row r="925" spans="1:35" x14ac:dyDescent="0.2">
      <c r="A925" s="7">
        <f t="shared" si="128"/>
        <v>43282</v>
      </c>
      <c r="B925" s="7">
        <f t="shared" si="130"/>
        <v>43313</v>
      </c>
      <c r="C925" s="7">
        <v>43339</v>
      </c>
      <c r="D925">
        <v>3.99</v>
      </c>
      <c r="E925">
        <v>1.8</v>
      </c>
      <c r="F925">
        <v>3.4</v>
      </c>
      <c r="G925">
        <v>2.6</v>
      </c>
      <c r="H925" s="4">
        <f t="shared" si="131"/>
        <v>7.75</v>
      </c>
      <c r="I925" s="4"/>
      <c r="J925" s="4">
        <f t="shared" si="132"/>
        <v>3.76</v>
      </c>
      <c r="K925" s="15">
        <f t="shared" si="127"/>
        <v>3.77</v>
      </c>
      <c r="L925" s="4">
        <f t="shared" si="129"/>
        <v>3.76</v>
      </c>
      <c r="M925" s="4">
        <f t="shared" si="133"/>
        <v>3.99</v>
      </c>
      <c r="N925" s="4"/>
      <c r="P925" s="184">
        <f t="shared" si="134"/>
        <v>40452</v>
      </c>
      <c r="Q925" s="184">
        <v>40467</v>
      </c>
      <c r="R925" s="182">
        <v>4.5</v>
      </c>
      <c r="S925" s="182">
        <f t="shared" si="135"/>
        <v>3.94</v>
      </c>
      <c r="T925" s="182">
        <f t="shared" si="136"/>
        <v>0.56000000000000005</v>
      </c>
      <c r="AF925" s="183"/>
      <c r="AI925" s="3"/>
    </row>
    <row r="926" spans="1:35" x14ac:dyDescent="0.2">
      <c r="A926" s="7">
        <f t="shared" si="128"/>
        <v>43282</v>
      </c>
      <c r="B926" s="7">
        <f t="shared" si="130"/>
        <v>43313</v>
      </c>
      <c r="C926" s="7">
        <v>43340</v>
      </c>
      <c r="D926">
        <v>3.99</v>
      </c>
      <c r="E926">
        <v>1.8</v>
      </c>
      <c r="F926">
        <v>3.4</v>
      </c>
      <c r="G926">
        <v>2.6</v>
      </c>
      <c r="H926" s="4">
        <f t="shared" si="131"/>
        <v>7.75</v>
      </c>
      <c r="I926" s="4"/>
      <c r="J926" s="4">
        <f t="shared" si="132"/>
        <v>3.76</v>
      </c>
      <c r="K926" s="15">
        <f t="shared" si="127"/>
        <v>3.77</v>
      </c>
      <c r="L926" s="4">
        <f t="shared" si="129"/>
        <v>3.76</v>
      </c>
      <c r="M926" s="4">
        <f t="shared" si="133"/>
        <v>3.99</v>
      </c>
      <c r="N926" s="4"/>
      <c r="P926" s="184">
        <f t="shared" si="134"/>
        <v>40452</v>
      </c>
      <c r="Q926" s="184">
        <v>40468</v>
      </c>
      <c r="R926" s="182">
        <v>4.5</v>
      </c>
      <c r="S926" s="182">
        <f t="shared" si="135"/>
        <v>3.94</v>
      </c>
      <c r="T926" s="182">
        <f t="shared" si="136"/>
        <v>0.56000000000000005</v>
      </c>
      <c r="AF926" s="183"/>
      <c r="AI926" s="3"/>
    </row>
    <row r="927" spans="1:35" x14ac:dyDescent="0.2">
      <c r="A927" s="7">
        <f t="shared" si="128"/>
        <v>43282</v>
      </c>
      <c r="B927" s="7">
        <f t="shared" si="130"/>
        <v>43313</v>
      </c>
      <c r="C927" s="7">
        <v>43341</v>
      </c>
      <c r="D927">
        <v>3.99</v>
      </c>
      <c r="E927">
        <v>1.8</v>
      </c>
      <c r="F927">
        <v>3.4</v>
      </c>
      <c r="G927">
        <v>2.6</v>
      </c>
      <c r="H927" s="4">
        <f t="shared" si="131"/>
        <v>7.75</v>
      </c>
      <c r="I927" s="4"/>
      <c r="J927" s="4">
        <f t="shared" si="132"/>
        <v>3.76</v>
      </c>
      <c r="K927" s="15">
        <f t="shared" si="127"/>
        <v>3.77</v>
      </c>
      <c r="L927" s="4">
        <f t="shared" si="129"/>
        <v>3.76</v>
      </c>
      <c r="M927" s="4">
        <f t="shared" si="133"/>
        <v>3.99</v>
      </c>
      <c r="N927" s="4"/>
      <c r="P927" s="184">
        <f t="shared" si="134"/>
        <v>40452</v>
      </c>
      <c r="Q927" s="184">
        <v>40469</v>
      </c>
      <c r="R927" s="182">
        <v>4.5</v>
      </c>
      <c r="S927" s="182">
        <f t="shared" si="135"/>
        <v>3.94</v>
      </c>
      <c r="T927" s="182">
        <f t="shared" si="136"/>
        <v>0.56000000000000005</v>
      </c>
      <c r="AF927" s="183"/>
      <c r="AI927" s="3"/>
    </row>
    <row r="928" spans="1:35" x14ac:dyDescent="0.2">
      <c r="A928" s="7">
        <f t="shared" si="128"/>
        <v>43282</v>
      </c>
      <c r="B928" s="7">
        <f t="shared" si="130"/>
        <v>43313</v>
      </c>
      <c r="C928" s="7">
        <v>43342</v>
      </c>
      <c r="D928">
        <v>3.99</v>
      </c>
      <c r="E928">
        <v>1.8</v>
      </c>
      <c r="F928">
        <v>3.4</v>
      </c>
      <c r="G928">
        <v>2.6</v>
      </c>
      <c r="H928" s="4">
        <f t="shared" si="131"/>
        <v>7.75</v>
      </c>
      <c r="I928" s="4"/>
      <c r="J928" s="4">
        <f t="shared" si="132"/>
        <v>3.76</v>
      </c>
      <c r="K928" s="15">
        <f t="shared" si="127"/>
        <v>3.77</v>
      </c>
      <c r="L928" s="4">
        <f t="shared" si="129"/>
        <v>3.76</v>
      </c>
      <c r="M928" s="4">
        <f t="shared" si="133"/>
        <v>3.99</v>
      </c>
      <c r="N928" s="4"/>
      <c r="P928" s="184">
        <f t="shared" si="134"/>
        <v>40452</v>
      </c>
      <c r="Q928" s="184">
        <v>40470</v>
      </c>
      <c r="R928" s="182">
        <v>4.5</v>
      </c>
      <c r="S928" s="182">
        <f t="shared" si="135"/>
        <v>3.94</v>
      </c>
      <c r="T928" s="182">
        <f t="shared" si="136"/>
        <v>0.56000000000000005</v>
      </c>
      <c r="AF928" s="183"/>
      <c r="AI928" s="3"/>
    </row>
    <row r="929" spans="1:35" x14ac:dyDescent="0.2">
      <c r="A929" s="7">
        <f t="shared" si="128"/>
        <v>43282</v>
      </c>
      <c r="B929" s="7">
        <f t="shared" si="130"/>
        <v>43313</v>
      </c>
      <c r="C929" s="7">
        <v>43343</v>
      </c>
      <c r="D929">
        <v>3.99</v>
      </c>
      <c r="E929">
        <v>1.8</v>
      </c>
      <c r="F929">
        <v>3.4</v>
      </c>
      <c r="G929">
        <v>2.6</v>
      </c>
      <c r="H929" s="4">
        <f t="shared" si="131"/>
        <v>7.75</v>
      </c>
      <c r="I929" s="4"/>
      <c r="J929" s="4">
        <f t="shared" si="132"/>
        <v>3.76</v>
      </c>
      <c r="K929" s="15">
        <f t="shared" si="127"/>
        <v>3.77</v>
      </c>
      <c r="L929" s="4">
        <f t="shared" si="129"/>
        <v>3.76</v>
      </c>
      <c r="M929" s="4">
        <f t="shared" si="133"/>
        <v>3.99</v>
      </c>
      <c r="N929" s="4"/>
      <c r="P929" s="184">
        <f t="shared" si="134"/>
        <v>40452</v>
      </c>
      <c r="Q929" s="184">
        <v>40471</v>
      </c>
      <c r="R929" s="182">
        <v>4.5</v>
      </c>
      <c r="S929" s="182">
        <f t="shared" si="135"/>
        <v>3.94</v>
      </c>
      <c r="T929" s="182">
        <f t="shared" si="136"/>
        <v>0.56000000000000005</v>
      </c>
      <c r="AF929" s="183"/>
      <c r="AI929" s="3"/>
    </row>
    <row r="930" spans="1:35" x14ac:dyDescent="0.2">
      <c r="A930" s="7">
        <f t="shared" si="128"/>
        <v>43313</v>
      </c>
      <c r="B930" s="7">
        <f t="shared" si="130"/>
        <v>43344</v>
      </c>
      <c r="C930" s="7">
        <v>43346</v>
      </c>
      <c r="D930">
        <v>3.95</v>
      </c>
      <c r="E930">
        <v>1.8</v>
      </c>
      <c r="F930">
        <v>3.4</v>
      </c>
      <c r="G930">
        <v>2.6</v>
      </c>
      <c r="H930" s="4">
        <f t="shared" si="131"/>
        <v>7.75</v>
      </c>
      <c r="I930" s="4"/>
      <c r="J930" s="4">
        <f t="shared" si="132"/>
        <v>3.8</v>
      </c>
      <c r="K930" s="15">
        <f t="shared" ref="K930:K993" si="137">INDEX($W:$W,MATCH($A930,$V:$V,0))</f>
        <v>3.72</v>
      </c>
      <c r="L930" s="4">
        <f t="shared" si="129"/>
        <v>3.8</v>
      </c>
      <c r="M930" s="4">
        <f t="shared" si="133"/>
        <v>3.95</v>
      </c>
      <c r="N930" s="4"/>
      <c r="P930" s="184">
        <f t="shared" si="134"/>
        <v>40452</v>
      </c>
      <c r="Q930" s="184">
        <v>40472</v>
      </c>
      <c r="R930" s="182">
        <v>4.5</v>
      </c>
      <c r="S930" s="182">
        <f t="shared" si="135"/>
        <v>3.94</v>
      </c>
      <c r="T930" s="182">
        <f t="shared" si="136"/>
        <v>0.56000000000000005</v>
      </c>
      <c r="AF930" s="183"/>
      <c r="AI930" s="3"/>
    </row>
    <row r="931" spans="1:35" x14ac:dyDescent="0.2">
      <c r="A931" s="7">
        <f t="shared" si="128"/>
        <v>43313</v>
      </c>
      <c r="B931" s="7">
        <f t="shared" si="130"/>
        <v>43344</v>
      </c>
      <c r="C931" s="7">
        <v>43347</v>
      </c>
      <c r="D931">
        <v>3.95</v>
      </c>
      <c r="E931">
        <v>1.8</v>
      </c>
      <c r="F931">
        <v>3.4</v>
      </c>
      <c r="G931">
        <v>2.6</v>
      </c>
      <c r="H931" s="4">
        <f t="shared" si="131"/>
        <v>7.75</v>
      </c>
      <c r="I931" s="4"/>
      <c r="J931" s="4">
        <f t="shared" si="132"/>
        <v>3.8</v>
      </c>
      <c r="K931" s="15">
        <f t="shared" si="137"/>
        <v>3.72</v>
      </c>
      <c r="L931" s="4">
        <f t="shared" si="129"/>
        <v>3.8</v>
      </c>
      <c r="M931" s="4">
        <f t="shared" si="133"/>
        <v>3.95</v>
      </c>
      <c r="N931" s="4"/>
      <c r="P931" s="184">
        <f t="shared" si="134"/>
        <v>40452</v>
      </c>
      <c r="Q931" s="184">
        <v>40473</v>
      </c>
      <c r="R931" s="182">
        <v>4.5</v>
      </c>
      <c r="S931" s="182">
        <f t="shared" si="135"/>
        <v>3.94</v>
      </c>
      <c r="T931" s="182">
        <f t="shared" si="136"/>
        <v>0.56000000000000005</v>
      </c>
      <c r="AF931" s="183"/>
      <c r="AI931" s="3"/>
    </row>
    <row r="932" spans="1:35" x14ac:dyDescent="0.2">
      <c r="A932" s="7">
        <f t="shared" si="128"/>
        <v>43313</v>
      </c>
      <c r="B932" s="7">
        <f t="shared" si="130"/>
        <v>43344</v>
      </c>
      <c r="C932" s="7">
        <v>43348</v>
      </c>
      <c r="D932">
        <v>3.95</v>
      </c>
      <c r="E932">
        <v>1.8</v>
      </c>
      <c r="F932">
        <v>3.4</v>
      </c>
      <c r="G932">
        <v>2.6</v>
      </c>
      <c r="H932" s="4">
        <f t="shared" si="131"/>
        <v>7.75</v>
      </c>
      <c r="I932" s="4"/>
      <c r="J932" s="4">
        <f t="shared" si="132"/>
        <v>3.8</v>
      </c>
      <c r="K932" s="15">
        <f t="shared" si="137"/>
        <v>3.72</v>
      </c>
      <c r="L932" s="4">
        <f t="shared" si="129"/>
        <v>3.8</v>
      </c>
      <c r="M932" s="4">
        <f t="shared" si="133"/>
        <v>3.95</v>
      </c>
      <c r="N932" s="4"/>
      <c r="P932" s="184">
        <f t="shared" si="134"/>
        <v>40452</v>
      </c>
      <c r="Q932" s="184">
        <v>40474</v>
      </c>
      <c r="R932" s="182">
        <v>4.5</v>
      </c>
      <c r="S932" s="182">
        <f t="shared" si="135"/>
        <v>3.94</v>
      </c>
      <c r="T932" s="182">
        <f t="shared" si="136"/>
        <v>0.56000000000000005</v>
      </c>
      <c r="AF932" s="183"/>
      <c r="AI932" s="3"/>
    </row>
    <row r="933" spans="1:35" x14ac:dyDescent="0.2">
      <c r="A933" s="7">
        <f t="shared" si="128"/>
        <v>43313</v>
      </c>
      <c r="B933" s="7">
        <f t="shared" si="130"/>
        <v>43344</v>
      </c>
      <c r="C933" s="7">
        <v>43349</v>
      </c>
      <c r="D933">
        <v>3.95</v>
      </c>
      <c r="E933">
        <v>1.8</v>
      </c>
      <c r="F933">
        <v>3.4</v>
      </c>
      <c r="G933">
        <v>2.6</v>
      </c>
      <c r="H933" s="4">
        <f t="shared" si="131"/>
        <v>7.75</v>
      </c>
      <c r="I933" s="4"/>
      <c r="J933" s="4">
        <f t="shared" si="132"/>
        <v>3.8</v>
      </c>
      <c r="K933" s="15">
        <f t="shared" si="137"/>
        <v>3.72</v>
      </c>
      <c r="L933" s="4">
        <f t="shared" si="129"/>
        <v>3.8</v>
      </c>
      <c r="M933" s="4">
        <f t="shared" si="133"/>
        <v>3.95</v>
      </c>
      <c r="N933" s="4"/>
      <c r="P933" s="184">
        <f t="shared" si="134"/>
        <v>40452</v>
      </c>
      <c r="Q933" s="184">
        <v>40475</v>
      </c>
      <c r="R933" s="182">
        <v>4.5</v>
      </c>
      <c r="S933" s="182">
        <f t="shared" si="135"/>
        <v>3.94</v>
      </c>
      <c r="T933" s="182">
        <f t="shared" si="136"/>
        <v>0.56000000000000005</v>
      </c>
      <c r="AF933" s="183"/>
      <c r="AI933" s="3"/>
    </row>
    <row r="934" spans="1:35" x14ac:dyDescent="0.2">
      <c r="A934" s="7">
        <f t="shared" si="128"/>
        <v>43313</v>
      </c>
      <c r="B934" s="7">
        <f t="shared" si="130"/>
        <v>43344</v>
      </c>
      <c r="C934" s="7">
        <v>43350</v>
      </c>
      <c r="D934">
        <v>3.95</v>
      </c>
      <c r="E934">
        <v>1.8</v>
      </c>
      <c r="F934">
        <v>3.4</v>
      </c>
      <c r="G934">
        <v>2.6</v>
      </c>
      <c r="H934" s="4">
        <f t="shared" si="131"/>
        <v>7.75</v>
      </c>
      <c r="I934" s="4"/>
      <c r="J934" s="4">
        <f t="shared" si="132"/>
        <v>3.8</v>
      </c>
      <c r="K934" s="15">
        <f t="shared" si="137"/>
        <v>3.72</v>
      </c>
      <c r="L934" s="4">
        <f t="shared" si="129"/>
        <v>3.8</v>
      </c>
      <c r="M934" s="4">
        <f t="shared" si="133"/>
        <v>3.95</v>
      </c>
      <c r="N934" s="4"/>
      <c r="P934" s="184">
        <f t="shared" si="134"/>
        <v>40452</v>
      </c>
      <c r="Q934" s="184">
        <v>40476</v>
      </c>
      <c r="R934" s="182">
        <v>4.5</v>
      </c>
      <c r="S934" s="182">
        <f t="shared" si="135"/>
        <v>3.94</v>
      </c>
      <c r="T934" s="182">
        <f t="shared" si="136"/>
        <v>0.56000000000000005</v>
      </c>
      <c r="AF934" s="183"/>
      <c r="AI934" s="3"/>
    </row>
    <row r="935" spans="1:35" x14ac:dyDescent="0.2">
      <c r="A935" s="7">
        <f t="shared" si="128"/>
        <v>43313</v>
      </c>
      <c r="B935" s="7">
        <f t="shared" si="130"/>
        <v>43344</v>
      </c>
      <c r="C935" s="7">
        <v>43353</v>
      </c>
      <c r="D935">
        <v>3.95</v>
      </c>
      <c r="E935">
        <v>1.8</v>
      </c>
      <c r="F935">
        <v>3.4</v>
      </c>
      <c r="G935">
        <v>2.6</v>
      </c>
      <c r="H935" s="4">
        <f t="shared" si="131"/>
        <v>7.75</v>
      </c>
      <c r="I935" s="4"/>
      <c r="J935" s="4">
        <f t="shared" si="132"/>
        <v>3.8</v>
      </c>
      <c r="K935" s="15">
        <f t="shared" si="137"/>
        <v>3.72</v>
      </c>
      <c r="L935" s="4">
        <f t="shared" si="129"/>
        <v>3.8</v>
      </c>
      <c r="M935" s="4">
        <f t="shared" si="133"/>
        <v>3.95</v>
      </c>
      <c r="N935" s="4"/>
      <c r="P935" s="184">
        <f t="shared" si="134"/>
        <v>40452</v>
      </c>
      <c r="Q935" s="184">
        <v>40477</v>
      </c>
      <c r="R935" s="182">
        <v>4.5</v>
      </c>
      <c r="S935" s="182">
        <f t="shared" si="135"/>
        <v>3.94</v>
      </c>
      <c r="T935" s="182">
        <f t="shared" si="136"/>
        <v>0.56000000000000005</v>
      </c>
      <c r="AF935" s="183"/>
      <c r="AI935" s="3"/>
    </row>
    <row r="936" spans="1:35" x14ac:dyDescent="0.2">
      <c r="A936" s="7">
        <f t="shared" si="128"/>
        <v>43313</v>
      </c>
      <c r="B936" s="7">
        <f t="shared" si="130"/>
        <v>43344</v>
      </c>
      <c r="C936" s="7">
        <v>43354</v>
      </c>
      <c r="D936">
        <v>3.95</v>
      </c>
      <c r="E936">
        <v>1.8</v>
      </c>
      <c r="F936">
        <v>3.4</v>
      </c>
      <c r="G936">
        <v>2.6</v>
      </c>
      <c r="H936" s="4">
        <f t="shared" si="131"/>
        <v>7.75</v>
      </c>
      <c r="I936" s="4"/>
      <c r="J936" s="4">
        <f t="shared" si="132"/>
        <v>3.8</v>
      </c>
      <c r="K936" s="15">
        <f t="shared" si="137"/>
        <v>3.72</v>
      </c>
      <c r="L936" s="4">
        <f t="shared" si="129"/>
        <v>3.8</v>
      </c>
      <c r="M936" s="4">
        <f t="shared" si="133"/>
        <v>3.95</v>
      </c>
      <c r="N936" s="4"/>
      <c r="P936" s="184">
        <f t="shared" si="134"/>
        <v>40452</v>
      </c>
      <c r="Q936" s="184">
        <v>40478</v>
      </c>
      <c r="R936" s="182">
        <v>4.5</v>
      </c>
      <c r="S936" s="182">
        <f t="shared" si="135"/>
        <v>3.94</v>
      </c>
      <c r="T936" s="182">
        <f t="shared" si="136"/>
        <v>0.56000000000000005</v>
      </c>
      <c r="AF936" s="183"/>
      <c r="AI936" s="3"/>
    </row>
    <row r="937" spans="1:35" x14ac:dyDescent="0.2">
      <c r="A937" s="7">
        <f t="shared" si="128"/>
        <v>43313</v>
      </c>
      <c r="B937" s="7">
        <f t="shared" si="130"/>
        <v>43344</v>
      </c>
      <c r="C937" s="7">
        <v>43355</v>
      </c>
      <c r="D937">
        <v>3.95</v>
      </c>
      <c r="E937">
        <v>1.8</v>
      </c>
      <c r="F937">
        <v>3.4</v>
      </c>
      <c r="G937">
        <v>2.6</v>
      </c>
      <c r="H937" s="4">
        <f t="shared" si="131"/>
        <v>7.75</v>
      </c>
      <c r="I937" s="4"/>
      <c r="J937" s="4">
        <f t="shared" si="132"/>
        <v>3.8</v>
      </c>
      <c r="K937" s="15">
        <f t="shared" si="137"/>
        <v>3.72</v>
      </c>
      <c r="L937" s="4">
        <f t="shared" si="129"/>
        <v>3.8</v>
      </c>
      <c r="M937" s="4">
        <f t="shared" si="133"/>
        <v>3.95</v>
      </c>
      <c r="N937" s="4"/>
      <c r="P937" s="184">
        <f t="shared" si="134"/>
        <v>40452</v>
      </c>
      <c r="Q937" s="184">
        <v>40479</v>
      </c>
      <c r="R937" s="182">
        <v>4.5</v>
      </c>
      <c r="S937" s="182">
        <f t="shared" si="135"/>
        <v>3.94</v>
      </c>
      <c r="T937" s="182">
        <f t="shared" si="136"/>
        <v>0.56000000000000005</v>
      </c>
      <c r="AF937" s="183"/>
      <c r="AI937" s="3"/>
    </row>
    <row r="938" spans="1:35" x14ac:dyDescent="0.2">
      <c r="A938" s="7">
        <f t="shared" si="128"/>
        <v>43313</v>
      </c>
      <c r="B938" s="7">
        <f t="shared" si="130"/>
        <v>43344</v>
      </c>
      <c r="C938" s="7">
        <v>43356</v>
      </c>
      <c r="D938">
        <v>3.95</v>
      </c>
      <c r="E938">
        <v>1.8</v>
      </c>
      <c r="F938">
        <v>3.4</v>
      </c>
      <c r="G938">
        <v>2.6</v>
      </c>
      <c r="H938" s="4">
        <f t="shared" si="131"/>
        <v>7.75</v>
      </c>
      <c r="I938" s="4"/>
      <c r="J938" s="4">
        <f t="shared" si="132"/>
        <v>3.8</v>
      </c>
      <c r="K938" s="15">
        <f t="shared" si="137"/>
        <v>3.72</v>
      </c>
      <c r="L938" s="4">
        <f t="shared" si="129"/>
        <v>3.8</v>
      </c>
      <c r="M938" s="4">
        <f t="shared" si="133"/>
        <v>3.95</v>
      </c>
      <c r="N938" s="4"/>
      <c r="P938" s="184">
        <f t="shared" si="134"/>
        <v>40452</v>
      </c>
      <c r="Q938" s="184">
        <v>40480</v>
      </c>
      <c r="R938" s="182">
        <v>4.5</v>
      </c>
      <c r="S938" s="182">
        <f t="shared" si="135"/>
        <v>3.94</v>
      </c>
      <c r="T938" s="182">
        <f t="shared" si="136"/>
        <v>0.56000000000000005</v>
      </c>
      <c r="AF938" s="183"/>
      <c r="AI938" s="3"/>
    </row>
    <row r="939" spans="1:35" x14ac:dyDescent="0.2">
      <c r="A939" s="7">
        <f t="shared" si="128"/>
        <v>43313</v>
      </c>
      <c r="B939" s="7">
        <f t="shared" si="130"/>
        <v>43344</v>
      </c>
      <c r="C939" s="7">
        <v>43357</v>
      </c>
      <c r="D939">
        <v>3.95</v>
      </c>
      <c r="E939">
        <v>1.8</v>
      </c>
      <c r="F939">
        <v>3.4</v>
      </c>
      <c r="G939">
        <v>2.6</v>
      </c>
      <c r="H939" s="4">
        <f t="shared" si="131"/>
        <v>7.75</v>
      </c>
      <c r="I939" s="4"/>
      <c r="J939" s="4">
        <f t="shared" si="132"/>
        <v>3.8</v>
      </c>
      <c r="K939" s="15">
        <f t="shared" si="137"/>
        <v>3.72</v>
      </c>
      <c r="L939" s="4">
        <f t="shared" si="129"/>
        <v>3.8</v>
      </c>
      <c r="M939" s="4">
        <f t="shared" si="133"/>
        <v>3.95</v>
      </c>
      <c r="N939" s="4"/>
      <c r="P939" s="184">
        <f t="shared" si="134"/>
        <v>40452</v>
      </c>
      <c r="Q939" s="184">
        <v>40481</v>
      </c>
      <c r="R939" s="182">
        <v>4.5</v>
      </c>
      <c r="S939" s="182">
        <f t="shared" si="135"/>
        <v>3.94</v>
      </c>
      <c r="T939" s="182">
        <f t="shared" si="136"/>
        <v>0.56000000000000005</v>
      </c>
      <c r="AF939" s="183"/>
      <c r="AI939" s="3"/>
    </row>
    <row r="940" spans="1:35" x14ac:dyDescent="0.2">
      <c r="A940" s="7">
        <f t="shared" si="128"/>
        <v>43313</v>
      </c>
      <c r="B940" s="7">
        <f t="shared" si="130"/>
        <v>43344</v>
      </c>
      <c r="C940" s="7">
        <v>43360</v>
      </c>
      <c r="D940">
        <v>3.95</v>
      </c>
      <c r="E940">
        <v>1.8</v>
      </c>
      <c r="F940">
        <v>3.4</v>
      </c>
      <c r="G940">
        <v>2.6</v>
      </c>
      <c r="H940" s="4">
        <f t="shared" si="131"/>
        <v>7.75</v>
      </c>
      <c r="I940" s="4"/>
      <c r="J940" s="4">
        <f t="shared" si="132"/>
        <v>3.8</v>
      </c>
      <c r="K940" s="15">
        <f t="shared" si="137"/>
        <v>3.72</v>
      </c>
      <c r="L940" s="4">
        <f t="shared" si="129"/>
        <v>3.8</v>
      </c>
      <c r="M940" s="4">
        <f t="shared" si="133"/>
        <v>3.95</v>
      </c>
      <c r="N940" s="4"/>
      <c r="P940" s="184">
        <f t="shared" si="134"/>
        <v>40452</v>
      </c>
      <c r="Q940" s="184">
        <v>40482</v>
      </c>
      <c r="R940" s="182">
        <v>4.5</v>
      </c>
      <c r="S940" s="182">
        <f t="shared" si="135"/>
        <v>3.94</v>
      </c>
      <c r="T940" s="182">
        <f t="shared" si="136"/>
        <v>0.56000000000000005</v>
      </c>
      <c r="AF940" s="183"/>
      <c r="AI940" s="3"/>
    </row>
    <row r="941" spans="1:35" x14ac:dyDescent="0.2">
      <c r="A941" s="7">
        <f t="shared" si="128"/>
        <v>43313</v>
      </c>
      <c r="B941" s="7">
        <f t="shared" si="130"/>
        <v>43344</v>
      </c>
      <c r="C941" s="7">
        <v>43361</v>
      </c>
      <c r="D941">
        <v>3.95</v>
      </c>
      <c r="E941">
        <v>1.8</v>
      </c>
      <c r="F941">
        <v>3.4</v>
      </c>
      <c r="G941">
        <v>2.6</v>
      </c>
      <c r="H941" s="4">
        <f t="shared" si="131"/>
        <v>7.75</v>
      </c>
      <c r="I941" s="4"/>
      <c r="J941" s="4">
        <f t="shared" si="132"/>
        <v>3.8</v>
      </c>
      <c r="K941" s="15">
        <f t="shared" si="137"/>
        <v>3.72</v>
      </c>
      <c r="L941" s="4">
        <f t="shared" si="129"/>
        <v>3.8</v>
      </c>
      <c r="M941" s="4">
        <f t="shared" si="133"/>
        <v>3.95</v>
      </c>
      <c r="N941" s="4"/>
      <c r="P941" s="184">
        <f t="shared" si="134"/>
        <v>40483</v>
      </c>
      <c r="Q941" s="184">
        <v>40483</v>
      </c>
      <c r="R941" s="182">
        <v>4.5</v>
      </c>
      <c r="S941" s="182">
        <f t="shared" si="135"/>
        <v>3.8</v>
      </c>
      <c r="T941" s="182">
        <f t="shared" si="136"/>
        <v>0.70000000000000018</v>
      </c>
      <c r="AF941" s="183"/>
      <c r="AI941" s="3"/>
    </row>
    <row r="942" spans="1:35" x14ac:dyDescent="0.2">
      <c r="A942" s="7">
        <f t="shared" si="128"/>
        <v>43313</v>
      </c>
      <c r="B942" s="7">
        <f t="shared" si="130"/>
        <v>43344</v>
      </c>
      <c r="C942" s="7">
        <v>43362</v>
      </c>
      <c r="D942">
        <v>3.95</v>
      </c>
      <c r="E942">
        <v>1.8</v>
      </c>
      <c r="F942">
        <v>3.4</v>
      </c>
      <c r="G942">
        <v>2.6</v>
      </c>
      <c r="H942" s="4">
        <f t="shared" si="131"/>
        <v>7.75</v>
      </c>
      <c r="I942" s="4"/>
      <c r="J942" s="4">
        <f t="shared" si="132"/>
        <v>3.8</v>
      </c>
      <c r="K942" s="15">
        <f t="shared" si="137"/>
        <v>3.72</v>
      </c>
      <c r="L942" s="4">
        <f t="shared" si="129"/>
        <v>3.8</v>
      </c>
      <c r="M942" s="4">
        <f t="shared" si="133"/>
        <v>3.95</v>
      </c>
      <c r="N942" s="4"/>
      <c r="P942" s="184">
        <f t="shared" si="134"/>
        <v>40483</v>
      </c>
      <c r="Q942" s="184">
        <v>40484</v>
      </c>
      <c r="R942" s="182">
        <v>4.5</v>
      </c>
      <c r="S942" s="182">
        <f t="shared" si="135"/>
        <v>3.8</v>
      </c>
      <c r="T942" s="182">
        <f t="shared" si="136"/>
        <v>0.70000000000000018</v>
      </c>
      <c r="AF942" s="183"/>
      <c r="AI942" s="3"/>
    </row>
    <row r="943" spans="1:35" x14ac:dyDescent="0.2">
      <c r="A943" s="7">
        <f t="shared" si="128"/>
        <v>43313</v>
      </c>
      <c r="B943" s="7">
        <f t="shared" si="130"/>
        <v>43344</v>
      </c>
      <c r="C943" s="7">
        <v>43363</v>
      </c>
      <c r="D943">
        <v>3.95</v>
      </c>
      <c r="E943">
        <v>1.8</v>
      </c>
      <c r="F943">
        <v>3.4</v>
      </c>
      <c r="G943">
        <v>2.6</v>
      </c>
      <c r="H943" s="4">
        <f t="shared" si="131"/>
        <v>7.75</v>
      </c>
      <c r="I943" s="4"/>
      <c r="J943" s="4">
        <f t="shared" si="132"/>
        <v>3.8</v>
      </c>
      <c r="K943" s="15">
        <f t="shared" si="137"/>
        <v>3.72</v>
      </c>
      <c r="L943" s="4">
        <f t="shared" si="129"/>
        <v>3.8</v>
      </c>
      <c r="M943" s="4">
        <f t="shared" si="133"/>
        <v>3.95</v>
      </c>
      <c r="N943" s="4"/>
      <c r="P943" s="184">
        <f t="shared" si="134"/>
        <v>40483</v>
      </c>
      <c r="Q943" s="184">
        <v>40485</v>
      </c>
      <c r="R943" s="182">
        <v>4.5</v>
      </c>
      <c r="S943" s="182">
        <f t="shared" si="135"/>
        <v>3.8</v>
      </c>
      <c r="T943" s="182">
        <f t="shared" si="136"/>
        <v>0.70000000000000018</v>
      </c>
      <c r="AF943" s="183"/>
      <c r="AI943" s="3"/>
    </row>
    <row r="944" spans="1:35" x14ac:dyDescent="0.2">
      <c r="A944" s="7">
        <f t="shared" si="128"/>
        <v>43313</v>
      </c>
      <c r="B944" s="7">
        <f t="shared" si="130"/>
        <v>43344</v>
      </c>
      <c r="C944" s="7">
        <v>43364</v>
      </c>
      <c r="D944">
        <v>3.95</v>
      </c>
      <c r="E944">
        <v>1.8</v>
      </c>
      <c r="F944">
        <v>3.4</v>
      </c>
      <c r="G944">
        <v>2.6</v>
      </c>
      <c r="H944" s="4">
        <f t="shared" si="131"/>
        <v>7.75</v>
      </c>
      <c r="I944" s="4"/>
      <c r="J944" s="4">
        <f t="shared" si="132"/>
        <v>3.8</v>
      </c>
      <c r="K944" s="15">
        <f t="shared" si="137"/>
        <v>3.72</v>
      </c>
      <c r="L944" s="4">
        <f t="shared" si="129"/>
        <v>3.8</v>
      </c>
      <c r="M944" s="4">
        <f t="shared" si="133"/>
        <v>3.95</v>
      </c>
      <c r="N944" s="4"/>
      <c r="P944" s="184">
        <f t="shared" si="134"/>
        <v>40483</v>
      </c>
      <c r="Q944" s="184">
        <v>40486</v>
      </c>
      <c r="R944" s="182">
        <v>4.5</v>
      </c>
      <c r="S944" s="182">
        <f t="shared" si="135"/>
        <v>3.8</v>
      </c>
      <c r="T944" s="182">
        <f t="shared" si="136"/>
        <v>0.70000000000000018</v>
      </c>
      <c r="AF944" s="183"/>
      <c r="AI944" s="3"/>
    </row>
    <row r="945" spans="1:35" x14ac:dyDescent="0.2">
      <c r="A945" s="7">
        <f t="shared" si="128"/>
        <v>43313</v>
      </c>
      <c r="B945" s="7">
        <f t="shared" si="130"/>
        <v>43344</v>
      </c>
      <c r="C945" s="7">
        <v>43367</v>
      </c>
      <c r="D945">
        <v>3.95</v>
      </c>
      <c r="E945">
        <v>1.8</v>
      </c>
      <c r="F945">
        <v>3.4</v>
      </c>
      <c r="G945">
        <v>2.6</v>
      </c>
      <c r="H945" s="4">
        <f t="shared" si="131"/>
        <v>7.75</v>
      </c>
      <c r="I945" s="4"/>
      <c r="J945" s="4">
        <f t="shared" si="132"/>
        <v>3.8</v>
      </c>
      <c r="K945" s="15">
        <f t="shared" si="137"/>
        <v>3.72</v>
      </c>
      <c r="L945" s="4">
        <f t="shared" si="129"/>
        <v>3.8</v>
      </c>
      <c r="M945" s="4">
        <f t="shared" si="133"/>
        <v>3.95</v>
      </c>
      <c r="N945" s="4"/>
      <c r="P945" s="184">
        <f t="shared" si="134"/>
        <v>40483</v>
      </c>
      <c r="Q945" s="184">
        <v>40487</v>
      </c>
      <c r="R945" s="182">
        <v>4.5</v>
      </c>
      <c r="S945" s="182">
        <f t="shared" si="135"/>
        <v>3.8</v>
      </c>
      <c r="T945" s="182">
        <f t="shared" si="136"/>
        <v>0.70000000000000018</v>
      </c>
      <c r="AF945" s="183"/>
      <c r="AI945" s="3"/>
    </row>
    <row r="946" spans="1:35" x14ac:dyDescent="0.2">
      <c r="A946" s="7">
        <f t="shared" si="128"/>
        <v>43313</v>
      </c>
      <c r="B946" s="7">
        <f t="shared" si="130"/>
        <v>43344</v>
      </c>
      <c r="C946" s="7">
        <v>43368</v>
      </c>
      <c r="D946">
        <v>3.95</v>
      </c>
      <c r="E946">
        <v>1.8</v>
      </c>
      <c r="F946">
        <v>3.4</v>
      </c>
      <c r="G946">
        <v>2.6</v>
      </c>
      <c r="H946" s="4">
        <f t="shared" si="131"/>
        <v>7.75</v>
      </c>
      <c r="I946" s="4"/>
      <c r="J946" s="4">
        <f t="shared" si="132"/>
        <v>3.8</v>
      </c>
      <c r="K946" s="15">
        <f t="shared" si="137"/>
        <v>3.72</v>
      </c>
      <c r="L946" s="4">
        <f t="shared" si="129"/>
        <v>3.8</v>
      </c>
      <c r="M946" s="4">
        <f t="shared" si="133"/>
        <v>3.95</v>
      </c>
      <c r="N946" s="4"/>
      <c r="P946" s="184">
        <f t="shared" si="134"/>
        <v>40483</v>
      </c>
      <c r="Q946" s="184">
        <v>40488</v>
      </c>
      <c r="R946" s="182">
        <v>4.5</v>
      </c>
      <c r="S946" s="182">
        <f t="shared" si="135"/>
        <v>3.8</v>
      </c>
      <c r="T946" s="182">
        <f t="shared" si="136"/>
        <v>0.70000000000000018</v>
      </c>
      <c r="AF946" s="183"/>
      <c r="AI946" s="3"/>
    </row>
    <row r="947" spans="1:35" x14ac:dyDescent="0.2">
      <c r="A947" s="7">
        <f t="shared" si="128"/>
        <v>43313</v>
      </c>
      <c r="B947" s="7">
        <f t="shared" si="130"/>
        <v>43344</v>
      </c>
      <c r="C947" s="7">
        <v>43369</v>
      </c>
      <c r="D947">
        <v>3.95</v>
      </c>
      <c r="E947">
        <v>1.8</v>
      </c>
      <c r="F947">
        <v>3.4</v>
      </c>
      <c r="G947">
        <v>2.6</v>
      </c>
      <c r="H947" s="4">
        <f t="shared" si="131"/>
        <v>7.75</v>
      </c>
      <c r="I947" s="4"/>
      <c r="J947" s="4">
        <f t="shared" si="132"/>
        <v>3.8</v>
      </c>
      <c r="K947" s="15">
        <f t="shared" si="137"/>
        <v>3.72</v>
      </c>
      <c r="L947" s="4">
        <f t="shared" si="129"/>
        <v>3.8</v>
      </c>
      <c r="M947" s="4">
        <f t="shared" si="133"/>
        <v>3.95</v>
      </c>
      <c r="N947" s="4"/>
      <c r="P947" s="184">
        <f t="shared" si="134"/>
        <v>40483</v>
      </c>
      <c r="Q947" s="184">
        <v>40489</v>
      </c>
      <c r="R947" s="182">
        <v>4.5</v>
      </c>
      <c r="S947" s="182">
        <f t="shared" si="135"/>
        <v>3.8</v>
      </c>
      <c r="T947" s="182">
        <f t="shared" si="136"/>
        <v>0.70000000000000018</v>
      </c>
      <c r="AF947" s="183"/>
      <c r="AI947" s="3"/>
    </row>
    <row r="948" spans="1:35" x14ac:dyDescent="0.2">
      <c r="A948" s="7">
        <f t="shared" si="128"/>
        <v>43313</v>
      </c>
      <c r="B948" s="7">
        <f t="shared" si="130"/>
        <v>43344</v>
      </c>
      <c r="C948" s="7">
        <v>43370</v>
      </c>
      <c r="D948">
        <v>3.95</v>
      </c>
      <c r="E948">
        <v>1.8</v>
      </c>
      <c r="F948">
        <v>3.4</v>
      </c>
      <c r="G948">
        <v>2.6</v>
      </c>
      <c r="H948" s="4">
        <f t="shared" si="131"/>
        <v>7.75</v>
      </c>
      <c r="I948" s="4"/>
      <c r="J948" s="4">
        <f t="shared" si="132"/>
        <v>3.8</v>
      </c>
      <c r="K948" s="15">
        <f t="shared" si="137"/>
        <v>3.72</v>
      </c>
      <c r="L948" s="4">
        <f t="shared" si="129"/>
        <v>3.8</v>
      </c>
      <c r="M948" s="4">
        <f t="shared" si="133"/>
        <v>3.95</v>
      </c>
      <c r="N948" s="4"/>
      <c r="P948" s="184">
        <f t="shared" si="134"/>
        <v>40483</v>
      </c>
      <c r="Q948" s="184">
        <v>40490</v>
      </c>
      <c r="R948" s="182">
        <v>4.5</v>
      </c>
      <c r="S948" s="182">
        <f t="shared" si="135"/>
        <v>3.8</v>
      </c>
      <c r="T948" s="182">
        <f t="shared" si="136"/>
        <v>0.70000000000000018</v>
      </c>
      <c r="AF948" s="183"/>
      <c r="AI948" s="3"/>
    </row>
    <row r="949" spans="1:35" x14ac:dyDescent="0.2">
      <c r="A949" s="7">
        <f t="shared" si="128"/>
        <v>43313</v>
      </c>
      <c r="B949" s="7">
        <f t="shared" si="130"/>
        <v>43344</v>
      </c>
      <c r="C949" s="7">
        <v>43371</v>
      </c>
      <c r="D949">
        <v>3.95</v>
      </c>
      <c r="E949">
        <v>1.8</v>
      </c>
      <c r="F949">
        <v>3.4</v>
      </c>
      <c r="G949">
        <v>2.6</v>
      </c>
      <c r="H949" s="4">
        <f t="shared" si="131"/>
        <v>7.75</v>
      </c>
      <c r="I949" s="4"/>
      <c r="J949" s="4">
        <f t="shared" si="132"/>
        <v>3.8</v>
      </c>
      <c r="K949" s="15">
        <f t="shared" si="137"/>
        <v>3.72</v>
      </c>
      <c r="L949" s="4">
        <f t="shared" si="129"/>
        <v>3.8</v>
      </c>
      <c r="M949" s="4">
        <f t="shared" si="133"/>
        <v>3.95</v>
      </c>
      <c r="N949" s="4"/>
      <c r="P949" s="184">
        <f t="shared" si="134"/>
        <v>40483</v>
      </c>
      <c r="Q949" s="184">
        <v>40491</v>
      </c>
      <c r="R949" s="182">
        <v>4.5</v>
      </c>
      <c r="S949" s="182">
        <f t="shared" si="135"/>
        <v>3.8</v>
      </c>
      <c r="T949" s="182">
        <f t="shared" si="136"/>
        <v>0.70000000000000018</v>
      </c>
      <c r="AF949" s="183"/>
      <c r="AI949" s="3"/>
    </row>
    <row r="950" spans="1:35" x14ac:dyDescent="0.2">
      <c r="A950" s="7">
        <f t="shared" si="128"/>
        <v>43344</v>
      </c>
      <c r="B950" s="7">
        <f t="shared" si="130"/>
        <v>43374</v>
      </c>
      <c r="C950" s="7">
        <v>43374</v>
      </c>
      <c r="D950">
        <v>3.92</v>
      </c>
      <c r="E950">
        <v>1.8</v>
      </c>
      <c r="F950">
        <v>3.4</v>
      </c>
      <c r="G950">
        <v>2.6</v>
      </c>
      <c r="H950" s="4">
        <f t="shared" si="131"/>
        <v>7.75</v>
      </c>
      <c r="I950" s="4"/>
      <c r="J950" s="4">
        <f t="shared" si="132"/>
        <v>3.83</v>
      </c>
      <c r="K950" s="15">
        <f t="shared" si="137"/>
        <v>3.77</v>
      </c>
      <c r="L950" s="4">
        <f t="shared" si="129"/>
        <v>3.83</v>
      </c>
      <c r="M950" s="4">
        <f t="shared" si="133"/>
        <v>3.92</v>
      </c>
      <c r="N950" s="4"/>
      <c r="P950" s="184">
        <f t="shared" si="134"/>
        <v>40483</v>
      </c>
      <c r="Q950" s="184">
        <v>40492</v>
      </c>
      <c r="R950" s="182">
        <v>4.5</v>
      </c>
      <c r="S950" s="182">
        <f t="shared" si="135"/>
        <v>3.8</v>
      </c>
      <c r="T950" s="182">
        <f t="shared" si="136"/>
        <v>0.70000000000000018</v>
      </c>
      <c r="AF950" s="183"/>
      <c r="AI950" s="3"/>
    </row>
    <row r="951" spans="1:35" x14ac:dyDescent="0.2">
      <c r="A951" s="7">
        <f t="shared" si="128"/>
        <v>43344</v>
      </c>
      <c r="B951" s="7">
        <f t="shared" si="130"/>
        <v>43374</v>
      </c>
      <c r="C951" s="7">
        <v>43375</v>
      </c>
      <c r="D951">
        <v>3.92</v>
      </c>
      <c r="E951">
        <v>1.8</v>
      </c>
      <c r="F951">
        <v>3.4</v>
      </c>
      <c r="G951">
        <v>2.6</v>
      </c>
      <c r="H951" s="4">
        <f t="shared" si="131"/>
        <v>7.75</v>
      </c>
      <c r="I951" s="4"/>
      <c r="J951" s="4">
        <f t="shared" si="132"/>
        <v>3.83</v>
      </c>
      <c r="K951" s="15">
        <f t="shared" si="137"/>
        <v>3.77</v>
      </c>
      <c r="L951" s="4">
        <f t="shared" si="129"/>
        <v>3.83</v>
      </c>
      <c r="M951" s="4">
        <f t="shared" si="133"/>
        <v>3.92</v>
      </c>
      <c r="N951" s="4"/>
      <c r="P951" s="184">
        <f t="shared" si="134"/>
        <v>40483</v>
      </c>
      <c r="Q951" s="184">
        <v>40493</v>
      </c>
      <c r="R951" s="182">
        <v>4.5</v>
      </c>
      <c r="S951" s="182">
        <f t="shared" si="135"/>
        <v>3.8</v>
      </c>
      <c r="T951" s="182">
        <f t="shared" si="136"/>
        <v>0.70000000000000018</v>
      </c>
      <c r="AF951" s="183"/>
      <c r="AI951" s="3"/>
    </row>
    <row r="952" spans="1:35" x14ac:dyDescent="0.2">
      <c r="A952" s="7">
        <f t="shared" si="128"/>
        <v>43344</v>
      </c>
      <c r="B952" s="7">
        <f t="shared" si="130"/>
        <v>43374</v>
      </c>
      <c r="C952" s="7">
        <v>43376</v>
      </c>
      <c r="D952">
        <v>3.92</v>
      </c>
      <c r="E952">
        <v>1.8</v>
      </c>
      <c r="F952">
        <v>3.4</v>
      </c>
      <c r="G952">
        <v>2.6</v>
      </c>
      <c r="H952" s="4">
        <f t="shared" si="131"/>
        <v>7.75</v>
      </c>
      <c r="I952" s="4"/>
      <c r="J952" s="4">
        <f t="shared" si="132"/>
        <v>3.83</v>
      </c>
      <c r="K952" s="15">
        <f t="shared" si="137"/>
        <v>3.77</v>
      </c>
      <c r="L952" s="4">
        <f t="shared" si="129"/>
        <v>3.83</v>
      </c>
      <c r="M952" s="4">
        <f t="shared" si="133"/>
        <v>3.92</v>
      </c>
      <c r="N952" s="4"/>
      <c r="P952" s="184">
        <f t="shared" si="134"/>
        <v>40483</v>
      </c>
      <c r="Q952" s="184">
        <v>40494</v>
      </c>
      <c r="R952" s="182">
        <v>4.5</v>
      </c>
      <c r="S952" s="182">
        <f t="shared" si="135"/>
        <v>3.8</v>
      </c>
      <c r="T952" s="182">
        <f t="shared" si="136"/>
        <v>0.70000000000000018</v>
      </c>
      <c r="AF952" s="183"/>
      <c r="AI952" s="3"/>
    </row>
    <row r="953" spans="1:35" x14ac:dyDescent="0.2">
      <c r="A953" s="7">
        <f t="shared" si="128"/>
        <v>43344</v>
      </c>
      <c r="B953" s="7">
        <f t="shared" si="130"/>
        <v>43374</v>
      </c>
      <c r="C953" s="7">
        <v>43377</v>
      </c>
      <c r="D953">
        <v>3.92</v>
      </c>
      <c r="E953">
        <v>1.8</v>
      </c>
      <c r="F953">
        <v>3.4</v>
      </c>
      <c r="G953">
        <v>2.6</v>
      </c>
      <c r="H953" s="4">
        <f t="shared" si="131"/>
        <v>7.75</v>
      </c>
      <c r="I953" s="4"/>
      <c r="J953" s="4">
        <f t="shared" si="132"/>
        <v>3.83</v>
      </c>
      <c r="K953" s="15">
        <f t="shared" si="137"/>
        <v>3.77</v>
      </c>
      <c r="L953" s="4">
        <f t="shared" si="129"/>
        <v>3.83</v>
      </c>
      <c r="M953" s="4">
        <f t="shared" si="133"/>
        <v>3.92</v>
      </c>
      <c r="N953" s="4"/>
      <c r="P953" s="184">
        <f t="shared" si="134"/>
        <v>40483</v>
      </c>
      <c r="Q953" s="184">
        <v>40495</v>
      </c>
      <c r="R953" s="182">
        <v>4.5</v>
      </c>
      <c r="S953" s="182">
        <f t="shared" si="135"/>
        <v>3.8</v>
      </c>
      <c r="T953" s="182">
        <f t="shared" si="136"/>
        <v>0.70000000000000018</v>
      </c>
      <c r="AF953" s="183"/>
      <c r="AI953" s="3"/>
    </row>
    <row r="954" spans="1:35" x14ac:dyDescent="0.2">
      <c r="A954" s="7">
        <f t="shared" si="128"/>
        <v>43344</v>
      </c>
      <c r="B954" s="7">
        <f t="shared" si="130"/>
        <v>43374</v>
      </c>
      <c r="C954" s="7">
        <v>43378</v>
      </c>
      <c r="D954">
        <v>3.92</v>
      </c>
      <c r="E954">
        <v>1.8</v>
      </c>
      <c r="F954">
        <v>3.4</v>
      </c>
      <c r="G954">
        <v>2.6</v>
      </c>
      <c r="H954" s="4">
        <f t="shared" si="131"/>
        <v>7.75</v>
      </c>
      <c r="I954" s="4"/>
      <c r="J954" s="4">
        <f t="shared" si="132"/>
        <v>3.83</v>
      </c>
      <c r="K954" s="15">
        <f t="shared" si="137"/>
        <v>3.77</v>
      </c>
      <c r="L954" s="4">
        <f t="shared" si="129"/>
        <v>3.83</v>
      </c>
      <c r="M954" s="4">
        <f t="shared" si="133"/>
        <v>3.92</v>
      </c>
      <c r="N954" s="4"/>
      <c r="P954" s="184">
        <f t="shared" si="134"/>
        <v>40483</v>
      </c>
      <c r="Q954" s="184">
        <v>40496</v>
      </c>
      <c r="R954" s="182">
        <v>4.5</v>
      </c>
      <c r="S954" s="182">
        <f t="shared" si="135"/>
        <v>3.8</v>
      </c>
      <c r="T954" s="182">
        <f t="shared" si="136"/>
        <v>0.70000000000000018</v>
      </c>
      <c r="AF954" s="183"/>
      <c r="AI954" s="3"/>
    </row>
    <row r="955" spans="1:35" x14ac:dyDescent="0.2">
      <c r="A955" s="7">
        <f t="shared" si="128"/>
        <v>43344</v>
      </c>
      <c r="B955" s="7">
        <f t="shared" si="130"/>
        <v>43374</v>
      </c>
      <c r="C955" s="7">
        <v>43381</v>
      </c>
      <c r="D955">
        <v>3.92</v>
      </c>
      <c r="E955">
        <v>1.8</v>
      </c>
      <c r="F955">
        <v>3.4</v>
      </c>
      <c r="G955">
        <v>2.6</v>
      </c>
      <c r="H955" s="4">
        <f t="shared" si="131"/>
        <v>7.75</v>
      </c>
      <c r="I955" s="4"/>
      <c r="J955" s="4">
        <f t="shared" si="132"/>
        <v>3.83</v>
      </c>
      <c r="K955" s="15">
        <f t="shared" si="137"/>
        <v>3.77</v>
      </c>
      <c r="L955" s="4">
        <f t="shared" si="129"/>
        <v>3.83</v>
      </c>
      <c r="M955" s="4">
        <f t="shared" si="133"/>
        <v>3.92</v>
      </c>
      <c r="N955" s="4"/>
      <c r="P955" s="184">
        <f t="shared" si="134"/>
        <v>40483</v>
      </c>
      <c r="Q955" s="184">
        <v>40497</v>
      </c>
      <c r="R955" s="182">
        <v>4.5</v>
      </c>
      <c r="S955" s="182">
        <f t="shared" si="135"/>
        <v>3.8</v>
      </c>
      <c r="T955" s="182">
        <f t="shared" si="136"/>
        <v>0.70000000000000018</v>
      </c>
      <c r="AF955" s="183"/>
      <c r="AI955" s="3"/>
    </row>
    <row r="956" spans="1:35" x14ac:dyDescent="0.2">
      <c r="A956" s="7">
        <f t="shared" si="128"/>
        <v>43344</v>
      </c>
      <c r="B956" s="7">
        <f t="shared" si="130"/>
        <v>43374</v>
      </c>
      <c r="C956" s="7">
        <v>43382</v>
      </c>
      <c r="D956">
        <v>3.92</v>
      </c>
      <c r="E956">
        <v>1.8</v>
      </c>
      <c r="F956">
        <v>3.4</v>
      </c>
      <c r="G956">
        <v>2.6</v>
      </c>
      <c r="H956" s="4">
        <f t="shared" si="131"/>
        <v>7.75</v>
      </c>
      <c r="I956" s="4"/>
      <c r="J956" s="4">
        <f t="shared" si="132"/>
        <v>3.83</v>
      </c>
      <c r="K956" s="15">
        <f t="shared" si="137"/>
        <v>3.77</v>
      </c>
      <c r="L956" s="4">
        <f t="shared" si="129"/>
        <v>3.83</v>
      </c>
      <c r="M956" s="4">
        <f t="shared" si="133"/>
        <v>3.92</v>
      </c>
      <c r="N956" s="4"/>
      <c r="P956" s="184">
        <f t="shared" si="134"/>
        <v>40483</v>
      </c>
      <c r="Q956" s="184">
        <v>40498</v>
      </c>
      <c r="R956" s="182">
        <v>4.5</v>
      </c>
      <c r="S956" s="182">
        <f t="shared" si="135"/>
        <v>3.8</v>
      </c>
      <c r="T956" s="182">
        <f t="shared" si="136"/>
        <v>0.70000000000000018</v>
      </c>
      <c r="AF956" s="183"/>
      <c r="AI956" s="3"/>
    </row>
    <row r="957" spans="1:35" x14ac:dyDescent="0.2">
      <c r="A957" s="7">
        <f t="shared" si="128"/>
        <v>43344</v>
      </c>
      <c r="B957" s="7">
        <f t="shared" si="130"/>
        <v>43374</v>
      </c>
      <c r="C957" s="7">
        <v>43383</v>
      </c>
      <c r="D957">
        <v>3.92</v>
      </c>
      <c r="E957">
        <v>1.8</v>
      </c>
      <c r="F957">
        <v>3.4</v>
      </c>
      <c r="G957">
        <v>2.6</v>
      </c>
      <c r="H957" s="4">
        <f t="shared" si="131"/>
        <v>7.75</v>
      </c>
      <c r="I957" s="4"/>
      <c r="J957" s="4">
        <f t="shared" si="132"/>
        <v>3.83</v>
      </c>
      <c r="K957" s="15">
        <f t="shared" si="137"/>
        <v>3.77</v>
      </c>
      <c r="L957" s="4">
        <f t="shared" si="129"/>
        <v>3.83</v>
      </c>
      <c r="M957" s="4">
        <f t="shared" si="133"/>
        <v>3.92</v>
      </c>
      <c r="N957" s="4"/>
      <c r="P957" s="184">
        <f t="shared" si="134"/>
        <v>40483</v>
      </c>
      <c r="Q957" s="184">
        <v>40499</v>
      </c>
      <c r="R957" s="182">
        <v>4.5</v>
      </c>
      <c r="S957" s="182">
        <f t="shared" si="135"/>
        <v>3.8</v>
      </c>
      <c r="T957" s="182">
        <f t="shared" si="136"/>
        <v>0.70000000000000018</v>
      </c>
      <c r="AF957" s="183"/>
      <c r="AI957" s="3"/>
    </row>
    <row r="958" spans="1:35" x14ac:dyDescent="0.2">
      <c r="A958" s="7">
        <f t="shared" si="128"/>
        <v>43344</v>
      </c>
      <c r="B958" s="7">
        <f t="shared" si="130"/>
        <v>43374</v>
      </c>
      <c r="C958" s="7">
        <v>43384</v>
      </c>
      <c r="D958">
        <v>3.92</v>
      </c>
      <c r="E958">
        <v>1.8</v>
      </c>
      <c r="F958">
        <v>3.4</v>
      </c>
      <c r="G958">
        <v>2.6</v>
      </c>
      <c r="H958" s="4">
        <f t="shared" si="131"/>
        <v>7.75</v>
      </c>
      <c r="I958" s="4"/>
      <c r="J958" s="4">
        <f t="shared" si="132"/>
        <v>3.83</v>
      </c>
      <c r="K958" s="15">
        <f t="shared" si="137"/>
        <v>3.77</v>
      </c>
      <c r="L958" s="4">
        <f t="shared" si="129"/>
        <v>3.83</v>
      </c>
      <c r="M958" s="4">
        <f t="shared" si="133"/>
        <v>3.92</v>
      </c>
      <c r="N958" s="4"/>
      <c r="P958" s="184">
        <f t="shared" si="134"/>
        <v>40483</v>
      </c>
      <c r="Q958" s="184">
        <v>40500</v>
      </c>
      <c r="R958" s="182">
        <v>4.5</v>
      </c>
      <c r="S958" s="182">
        <f t="shared" si="135"/>
        <v>3.8</v>
      </c>
      <c r="T958" s="182">
        <f t="shared" si="136"/>
        <v>0.70000000000000018</v>
      </c>
      <c r="AF958" s="183"/>
      <c r="AI958" s="3"/>
    </row>
    <row r="959" spans="1:35" x14ac:dyDescent="0.2">
      <c r="A959" s="7">
        <f t="shared" si="128"/>
        <v>43344</v>
      </c>
      <c r="B959" s="7">
        <f t="shared" si="130"/>
        <v>43374</v>
      </c>
      <c r="C959" s="7">
        <v>43385</v>
      </c>
      <c r="D959">
        <v>3.92</v>
      </c>
      <c r="E959">
        <v>1.8</v>
      </c>
      <c r="F959">
        <v>3.4</v>
      </c>
      <c r="G959">
        <v>2.6</v>
      </c>
      <c r="H959" s="4">
        <f t="shared" si="131"/>
        <v>7.75</v>
      </c>
      <c r="I959" s="4"/>
      <c r="J959" s="4">
        <f t="shared" si="132"/>
        <v>3.83</v>
      </c>
      <c r="K959" s="15">
        <f t="shared" si="137"/>
        <v>3.77</v>
      </c>
      <c r="L959" s="4">
        <f t="shared" si="129"/>
        <v>3.83</v>
      </c>
      <c r="M959" s="4">
        <f t="shared" si="133"/>
        <v>3.92</v>
      </c>
      <c r="N959" s="4"/>
      <c r="P959" s="184">
        <f t="shared" si="134"/>
        <v>40483</v>
      </c>
      <c r="Q959" s="184">
        <v>40501</v>
      </c>
      <c r="R959" s="182">
        <v>4.5</v>
      </c>
      <c r="S959" s="182">
        <f t="shared" si="135"/>
        <v>3.8</v>
      </c>
      <c r="T959" s="182">
        <f t="shared" si="136"/>
        <v>0.70000000000000018</v>
      </c>
      <c r="AF959" s="183"/>
      <c r="AI959" s="3"/>
    </row>
    <row r="960" spans="1:35" x14ac:dyDescent="0.2">
      <c r="A960" s="7">
        <f t="shared" si="128"/>
        <v>43344</v>
      </c>
      <c r="B960" s="7">
        <f t="shared" si="130"/>
        <v>43374</v>
      </c>
      <c r="C960" s="7">
        <v>43388</v>
      </c>
      <c r="D960">
        <v>3.92</v>
      </c>
      <c r="E960">
        <v>1.8</v>
      </c>
      <c r="F960">
        <v>3.4</v>
      </c>
      <c r="G960">
        <v>2.6</v>
      </c>
      <c r="H960" s="4">
        <f t="shared" si="131"/>
        <v>7.75</v>
      </c>
      <c r="I960" s="4"/>
      <c r="J960" s="4">
        <f t="shared" si="132"/>
        <v>3.83</v>
      </c>
      <c r="K960" s="15">
        <f t="shared" si="137"/>
        <v>3.77</v>
      </c>
      <c r="L960" s="4">
        <f t="shared" si="129"/>
        <v>3.83</v>
      </c>
      <c r="M960" s="4">
        <f t="shared" si="133"/>
        <v>3.92</v>
      </c>
      <c r="N960" s="4"/>
      <c r="P960" s="184">
        <f t="shared" si="134"/>
        <v>40483</v>
      </c>
      <c r="Q960" s="184">
        <v>40502</v>
      </c>
      <c r="R960" s="182">
        <v>4.5</v>
      </c>
      <c r="S960" s="182">
        <f t="shared" si="135"/>
        <v>3.8</v>
      </c>
      <c r="T960" s="182">
        <f t="shared" si="136"/>
        <v>0.70000000000000018</v>
      </c>
      <c r="AF960" s="183"/>
      <c r="AI960" s="3"/>
    </row>
    <row r="961" spans="1:35" x14ac:dyDescent="0.2">
      <c r="A961" s="7">
        <f t="shared" si="128"/>
        <v>43344</v>
      </c>
      <c r="B961" s="7">
        <f t="shared" si="130"/>
        <v>43374</v>
      </c>
      <c r="C961" s="7">
        <v>43389</v>
      </c>
      <c r="D961">
        <v>3.92</v>
      </c>
      <c r="E961">
        <v>1.8</v>
      </c>
      <c r="F961">
        <v>3.4</v>
      </c>
      <c r="G961">
        <v>2.6</v>
      </c>
      <c r="H961" s="4">
        <f t="shared" si="131"/>
        <v>7.75</v>
      </c>
      <c r="I961" s="4"/>
      <c r="J961" s="4">
        <f t="shared" si="132"/>
        <v>3.83</v>
      </c>
      <c r="K961" s="15">
        <f t="shared" si="137"/>
        <v>3.77</v>
      </c>
      <c r="L961" s="4">
        <f t="shared" si="129"/>
        <v>3.83</v>
      </c>
      <c r="M961" s="4">
        <f t="shared" si="133"/>
        <v>3.92</v>
      </c>
      <c r="N961" s="4"/>
      <c r="P961" s="184">
        <f t="shared" si="134"/>
        <v>40483</v>
      </c>
      <c r="Q961" s="184">
        <v>40503</v>
      </c>
      <c r="R961" s="182">
        <v>4.5</v>
      </c>
      <c r="S961" s="182">
        <f t="shared" si="135"/>
        <v>3.8</v>
      </c>
      <c r="T961" s="182">
        <f t="shared" si="136"/>
        <v>0.70000000000000018</v>
      </c>
      <c r="AF961" s="183"/>
      <c r="AI961" s="3"/>
    </row>
    <row r="962" spans="1:35" x14ac:dyDescent="0.2">
      <c r="A962" s="7">
        <f t="shared" si="128"/>
        <v>43344</v>
      </c>
      <c r="B962" s="7">
        <f t="shared" si="130"/>
        <v>43374</v>
      </c>
      <c r="C962" s="7">
        <v>43390</v>
      </c>
      <c r="D962">
        <v>3.92</v>
      </c>
      <c r="E962">
        <v>1.8</v>
      </c>
      <c r="F962">
        <v>3.4</v>
      </c>
      <c r="G962">
        <v>2.6</v>
      </c>
      <c r="H962" s="4">
        <f t="shared" si="131"/>
        <v>7.75</v>
      </c>
      <c r="I962" s="4"/>
      <c r="J962" s="4">
        <f t="shared" si="132"/>
        <v>3.83</v>
      </c>
      <c r="K962" s="15">
        <f t="shared" si="137"/>
        <v>3.77</v>
      </c>
      <c r="L962" s="4">
        <f t="shared" si="129"/>
        <v>3.83</v>
      </c>
      <c r="M962" s="4">
        <f t="shared" si="133"/>
        <v>3.92</v>
      </c>
      <c r="N962" s="4"/>
      <c r="P962" s="184">
        <f t="shared" si="134"/>
        <v>40483</v>
      </c>
      <c r="Q962" s="184">
        <v>40504</v>
      </c>
      <c r="R962" s="182">
        <v>4.5</v>
      </c>
      <c r="S962" s="182">
        <f t="shared" si="135"/>
        <v>3.8</v>
      </c>
      <c r="T962" s="182">
        <f t="shared" si="136"/>
        <v>0.70000000000000018</v>
      </c>
      <c r="AF962" s="183"/>
      <c r="AI962" s="3"/>
    </row>
    <row r="963" spans="1:35" x14ac:dyDescent="0.2">
      <c r="A963" s="7">
        <f t="shared" si="128"/>
        <v>43344</v>
      </c>
      <c r="B963" s="7">
        <f t="shared" si="130"/>
        <v>43374</v>
      </c>
      <c r="C963" s="7">
        <v>43391</v>
      </c>
      <c r="D963">
        <v>3.92</v>
      </c>
      <c r="E963">
        <v>1.8</v>
      </c>
      <c r="F963">
        <v>3.4</v>
      </c>
      <c r="G963">
        <v>2.6</v>
      </c>
      <c r="H963" s="4">
        <f t="shared" si="131"/>
        <v>7.75</v>
      </c>
      <c r="I963" s="4"/>
      <c r="J963" s="4">
        <f t="shared" si="132"/>
        <v>3.83</v>
      </c>
      <c r="K963" s="15">
        <f t="shared" si="137"/>
        <v>3.77</v>
      </c>
      <c r="L963" s="4">
        <f t="shared" si="129"/>
        <v>3.83</v>
      </c>
      <c r="M963" s="4">
        <f t="shared" si="133"/>
        <v>3.92</v>
      </c>
      <c r="N963" s="4"/>
      <c r="P963" s="184">
        <f t="shared" si="134"/>
        <v>40483</v>
      </c>
      <c r="Q963" s="184">
        <v>40505</v>
      </c>
      <c r="R963" s="182">
        <v>4.5</v>
      </c>
      <c r="S963" s="182">
        <f t="shared" si="135"/>
        <v>3.8</v>
      </c>
      <c r="T963" s="182">
        <f t="shared" si="136"/>
        <v>0.70000000000000018</v>
      </c>
      <c r="AF963" s="183"/>
      <c r="AI963" s="3"/>
    </row>
    <row r="964" spans="1:35" x14ac:dyDescent="0.2">
      <c r="A964" s="7">
        <f t="shared" si="128"/>
        <v>43344</v>
      </c>
      <c r="B964" s="7">
        <f t="shared" si="130"/>
        <v>43374</v>
      </c>
      <c r="C964" s="7">
        <v>43392</v>
      </c>
      <c r="D964">
        <v>3.92</v>
      </c>
      <c r="E964">
        <v>1.8</v>
      </c>
      <c r="F964">
        <v>3.4</v>
      </c>
      <c r="G964">
        <v>2.6</v>
      </c>
      <c r="H964" s="4">
        <f t="shared" si="131"/>
        <v>7.75</v>
      </c>
      <c r="I964" s="4"/>
      <c r="J964" s="4">
        <f t="shared" si="132"/>
        <v>3.83</v>
      </c>
      <c r="K964" s="15">
        <f t="shared" si="137"/>
        <v>3.77</v>
      </c>
      <c r="L964" s="4">
        <f t="shared" si="129"/>
        <v>3.83</v>
      </c>
      <c r="M964" s="4">
        <f t="shared" si="133"/>
        <v>3.92</v>
      </c>
      <c r="N964" s="4"/>
      <c r="P964" s="184">
        <f t="shared" si="134"/>
        <v>40483</v>
      </c>
      <c r="Q964" s="184">
        <v>40506</v>
      </c>
      <c r="R964" s="182">
        <v>4.5</v>
      </c>
      <c r="S964" s="182">
        <f t="shared" si="135"/>
        <v>3.8</v>
      </c>
      <c r="T964" s="182">
        <f t="shared" si="136"/>
        <v>0.70000000000000018</v>
      </c>
      <c r="AF964" s="183"/>
      <c r="AI964" s="3"/>
    </row>
    <row r="965" spans="1:35" x14ac:dyDescent="0.2">
      <c r="A965" s="7">
        <f t="shared" si="128"/>
        <v>43344</v>
      </c>
      <c r="B965" s="7">
        <f t="shared" si="130"/>
        <v>43374</v>
      </c>
      <c r="C965" s="7">
        <v>43395</v>
      </c>
      <c r="D965">
        <v>3.92</v>
      </c>
      <c r="E965">
        <v>1.8</v>
      </c>
      <c r="F965">
        <v>3.4</v>
      </c>
      <c r="G965">
        <v>2.6</v>
      </c>
      <c r="H965" s="4">
        <f t="shared" si="131"/>
        <v>7.75</v>
      </c>
      <c r="I965" s="4"/>
      <c r="J965" s="4">
        <f t="shared" si="132"/>
        <v>3.83</v>
      </c>
      <c r="K965" s="15">
        <f t="shared" si="137"/>
        <v>3.77</v>
      </c>
      <c r="L965" s="4">
        <f t="shared" si="129"/>
        <v>3.83</v>
      </c>
      <c r="M965" s="4">
        <f t="shared" si="133"/>
        <v>3.92</v>
      </c>
      <c r="N965" s="4"/>
      <c r="P965" s="184">
        <f t="shared" si="134"/>
        <v>40483</v>
      </c>
      <c r="Q965" s="184">
        <v>40507</v>
      </c>
      <c r="R965" s="182">
        <v>4.5</v>
      </c>
      <c r="S965" s="182">
        <f t="shared" si="135"/>
        <v>3.8</v>
      </c>
      <c r="T965" s="182">
        <f t="shared" si="136"/>
        <v>0.70000000000000018</v>
      </c>
      <c r="AF965" s="183"/>
      <c r="AI965" s="3"/>
    </row>
    <row r="966" spans="1:35" x14ac:dyDescent="0.2">
      <c r="A966" s="7">
        <f t="shared" si="128"/>
        <v>43344</v>
      </c>
      <c r="B966" s="7">
        <f t="shared" si="130"/>
        <v>43374</v>
      </c>
      <c r="C966" s="7">
        <v>43396</v>
      </c>
      <c r="D966">
        <v>3.92</v>
      </c>
      <c r="E966">
        <v>1.8</v>
      </c>
      <c r="F966">
        <v>3.4</v>
      </c>
      <c r="G966">
        <v>2.6</v>
      </c>
      <c r="H966" s="4">
        <f t="shared" si="131"/>
        <v>7.75</v>
      </c>
      <c r="I966" s="4"/>
      <c r="J966" s="4">
        <f t="shared" si="132"/>
        <v>3.83</v>
      </c>
      <c r="K966" s="15">
        <f t="shared" si="137"/>
        <v>3.77</v>
      </c>
      <c r="L966" s="4">
        <f t="shared" si="129"/>
        <v>3.83</v>
      </c>
      <c r="M966" s="4">
        <f t="shared" si="133"/>
        <v>3.92</v>
      </c>
      <c r="N966" s="4"/>
      <c r="P966" s="184">
        <f t="shared" si="134"/>
        <v>40483</v>
      </c>
      <c r="Q966" s="184">
        <v>40508</v>
      </c>
      <c r="R966" s="182">
        <v>4.5</v>
      </c>
      <c r="S966" s="182">
        <f t="shared" si="135"/>
        <v>3.8</v>
      </c>
      <c r="T966" s="182">
        <f t="shared" si="136"/>
        <v>0.70000000000000018</v>
      </c>
      <c r="AF966" s="183"/>
      <c r="AI966" s="3"/>
    </row>
    <row r="967" spans="1:35" x14ac:dyDescent="0.2">
      <c r="A967" s="7">
        <f t="shared" ref="A967:A1030" si="138">DATE(YEAR(B967),MONTH(B967)-1,1)</f>
        <v>43344</v>
      </c>
      <c r="B967" s="7">
        <f t="shared" si="130"/>
        <v>43374</v>
      </c>
      <c r="C967" s="7">
        <v>43397</v>
      </c>
      <c r="D967">
        <v>3.92</v>
      </c>
      <c r="E967">
        <v>1.8</v>
      </c>
      <c r="F967">
        <v>3.4</v>
      </c>
      <c r="G967">
        <v>2.6</v>
      </c>
      <c r="H967" s="4">
        <f t="shared" si="131"/>
        <v>7.75</v>
      </c>
      <c r="I967" s="4"/>
      <c r="J967" s="4">
        <f t="shared" si="132"/>
        <v>3.83</v>
      </c>
      <c r="K967" s="15">
        <f t="shared" si="137"/>
        <v>3.77</v>
      </c>
      <c r="L967" s="4">
        <f t="shared" ref="L967:L1030" si="139">INDEX($Y:$Y,MATCH($B967,$V:$V,0))</f>
        <v>3.83</v>
      </c>
      <c r="M967" s="4">
        <f t="shared" si="133"/>
        <v>3.92</v>
      </c>
      <c r="N967" s="4"/>
      <c r="P967" s="184">
        <f t="shared" si="134"/>
        <v>40483</v>
      </c>
      <c r="Q967" s="184">
        <v>40509</v>
      </c>
      <c r="R967" s="182">
        <v>4.5</v>
      </c>
      <c r="S967" s="182">
        <f t="shared" si="135"/>
        <v>3.8</v>
      </c>
      <c r="T967" s="182">
        <f t="shared" si="136"/>
        <v>0.70000000000000018</v>
      </c>
      <c r="AF967" s="183"/>
      <c r="AI967" s="3"/>
    </row>
    <row r="968" spans="1:35" x14ac:dyDescent="0.2">
      <c r="A968" s="7">
        <f t="shared" si="138"/>
        <v>43344</v>
      </c>
      <c r="B968" s="7">
        <f t="shared" ref="B968:B1031" si="140">DATE(YEAR(C968),MONTH(C968),1)</f>
        <v>43374</v>
      </c>
      <c r="C968" s="7">
        <v>43398</v>
      </c>
      <c r="D968">
        <v>3.92</v>
      </c>
      <c r="E968">
        <v>1.8</v>
      </c>
      <c r="F968">
        <v>3.4</v>
      </c>
      <c r="G968">
        <v>2.6</v>
      </c>
      <c r="H968" s="4">
        <f t="shared" ref="H968:H1031" si="141">INDEX($R:$R,MATCH($C968,$Q:$Q,0))</f>
        <v>7.75</v>
      </c>
      <c r="I968" s="4"/>
      <c r="J968" s="4">
        <f t="shared" ref="J968:J1031" si="142">H968-D968</f>
        <v>3.83</v>
      </c>
      <c r="K968" s="15">
        <f t="shared" si="137"/>
        <v>3.77</v>
      </c>
      <c r="L968" s="4">
        <f t="shared" si="139"/>
        <v>3.83</v>
      </c>
      <c r="M968" s="4">
        <f t="shared" ref="M968:M1031" si="143">H968-L968</f>
        <v>3.92</v>
      </c>
      <c r="N968" s="4"/>
      <c r="P968" s="184">
        <f t="shared" ref="P968:P1031" si="144">DATE(YEAR(Q968),MONTH(Q968),1)</f>
        <v>40483</v>
      </c>
      <c r="Q968" s="184">
        <v>40510</v>
      </c>
      <c r="R968" s="182">
        <v>4.5</v>
      </c>
      <c r="S968" s="182">
        <f t="shared" ref="S968:S1031" si="145">INDEX($Y:$Y,MATCH($P968,$V:$V,0))</f>
        <v>3.8</v>
      </c>
      <c r="T968" s="182">
        <f t="shared" ref="T968:T1031" si="146">R968-S968</f>
        <v>0.70000000000000018</v>
      </c>
      <c r="AF968" s="183"/>
      <c r="AI968" s="3"/>
    </row>
    <row r="969" spans="1:35" x14ac:dyDescent="0.2">
      <c r="A969" s="7">
        <f t="shared" si="138"/>
        <v>43344</v>
      </c>
      <c r="B969" s="7">
        <f t="shared" si="140"/>
        <v>43374</v>
      </c>
      <c r="C969" s="7">
        <v>43399</v>
      </c>
      <c r="D969">
        <v>3.92</v>
      </c>
      <c r="E969">
        <v>1.8</v>
      </c>
      <c r="F969">
        <v>3.4</v>
      </c>
      <c r="G969">
        <v>2.6</v>
      </c>
      <c r="H969" s="4">
        <f t="shared" si="141"/>
        <v>7.75</v>
      </c>
      <c r="I969" s="4"/>
      <c r="J969" s="4">
        <f t="shared" si="142"/>
        <v>3.83</v>
      </c>
      <c r="K969" s="15">
        <f t="shared" si="137"/>
        <v>3.77</v>
      </c>
      <c r="L969" s="4">
        <f t="shared" si="139"/>
        <v>3.83</v>
      </c>
      <c r="M969" s="4">
        <f t="shared" si="143"/>
        <v>3.92</v>
      </c>
      <c r="N969" s="4"/>
      <c r="P969" s="184">
        <f t="shared" si="144"/>
        <v>40483</v>
      </c>
      <c r="Q969" s="184">
        <v>40511</v>
      </c>
      <c r="R969" s="182">
        <v>4.5</v>
      </c>
      <c r="S969" s="182">
        <f t="shared" si="145"/>
        <v>3.8</v>
      </c>
      <c r="T969" s="182">
        <f t="shared" si="146"/>
        <v>0.70000000000000018</v>
      </c>
      <c r="AF969" s="183"/>
      <c r="AI969" s="3"/>
    </row>
    <row r="970" spans="1:35" x14ac:dyDescent="0.2">
      <c r="A970" s="7">
        <f t="shared" si="138"/>
        <v>43344</v>
      </c>
      <c r="B970" s="7">
        <f t="shared" si="140"/>
        <v>43374</v>
      </c>
      <c r="C970" s="7">
        <v>43402</v>
      </c>
      <c r="D970">
        <v>3.92</v>
      </c>
      <c r="E970">
        <v>1.8</v>
      </c>
      <c r="F970">
        <v>3.4</v>
      </c>
      <c r="G970">
        <v>2.6</v>
      </c>
      <c r="H970" s="4">
        <f t="shared" si="141"/>
        <v>7.75</v>
      </c>
      <c r="I970" s="4"/>
      <c r="J970" s="4">
        <f t="shared" si="142"/>
        <v>3.83</v>
      </c>
      <c r="K970" s="15">
        <f t="shared" si="137"/>
        <v>3.77</v>
      </c>
      <c r="L970" s="4">
        <f t="shared" si="139"/>
        <v>3.83</v>
      </c>
      <c r="M970" s="4">
        <f t="shared" si="143"/>
        <v>3.92</v>
      </c>
      <c r="N970" s="4"/>
      <c r="P970" s="184">
        <f t="shared" si="144"/>
        <v>40483</v>
      </c>
      <c r="Q970" s="184">
        <v>40512</v>
      </c>
      <c r="R970" s="182">
        <v>4.5</v>
      </c>
      <c r="S970" s="182">
        <f t="shared" si="145"/>
        <v>3.8</v>
      </c>
      <c r="T970" s="182">
        <f t="shared" si="146"/>
        <v>0.70000000000000018</v>
      </c>
      <c r="AF970" s="183"/>
      <c r="AI970" s="3"/>
    </row>
    <row r="971" spans="1:35" x14ac:dyDescent="0.2">
      <c r="A971" s="7">
        <f t="shared" si="138"/>
        <v>43344</v>
      </c>
      <c r="B971" s="7">
        <f t="shared" si="140"/>
        <v>43374</v>
      </c>
      <c r="C971" s="7">
        <v>43403</v>
      </c>
      <c r="D971">
        <v>3.92</v>
      </c>
      <c r="E971">
        <v>1.8</v>
      </c>
      <c r="F971">
        <v>3.4</v>
      </c>
      <c r="G971">
        <v>2.6</v>
      </c>
      <c r="H971" s="4">
        <f t="shared" si="141"/>
        <v>7.75</v>
      </c>
      <c r="I971" s="4"/>
      <c r="J971" s="4">
        <f t="shared" si="142"/>
        <v>3.83</v>
      </c>
      <c r="K971" s="15">
        <f t="shared" si="137"/>
        <v>3.77</v>
      </c>
      <c r="L971" s="4">
        <f t="shared" si="139"/>
        <v>3.83</v>
      </c>
      <c r="M971" s="4">
        <f t="shared" si="143"/>
        <v>3.92</v>
      </c>
      <c r="N971" s="4"/>
      <c r="P971" s="184">
        <f t="shared" si="144"/>
        <v>40513</v>
      </c>
      <c r="Q971" s="184">
        <v>40513</v>
      </c>
      <c r="R971" s="182">
        <v>4.5</v>
      </c>
      <c r="S971" s="182">
        <f t="shared" si="145"/>
        <v>3.82</v>
      </c>
      <c r="T971" s="182">
        <f t="shared" si="146"/>
        <v>0.68000000000000016</v>
      </c>
      <c r="AF971" s="183"/>
      <c r="AI971" s="3"/>
    </row>
    <row r="972" spans="1:35" x14ac:dyDescent="0.2">
      <c r="A972" s="7">
        <f t="shared" si="138"/>
        <v>43344</v>
      </c>
      <c r="B972" s="7">
        <f t="shared" si="140"/>
        <v>43374</v>
      </c>
      <c r="C972" s="7">
        <v>43404</v>
      </c>
      <c r="D972">
        <v>3.92</v>
      </c>
      <c r="E972">
        <v>1.8</v>
      </c>
      <c r="F972">
        <v>3.4</v>
      </c>
      <c r="G972">
        <v>2.6</v>
      </c>
      <c r="H972" s="4">
        <f t="shared" si="141"/>
        <v>7.75</v>
      </c>
      <c r="I972" s="4"/>
      <c r="J972" s="4">
        <f t="shared" si="142"/>
        <v>3.83</v>
      </c>
      <c r="K972" s="15">
        <f t="shared" si="137"/>
        <v>3.77</v>
      </c>
      <c r="L972" s="4">
        <f t="shared" si="139"/>
        <v>3.83</v>
      </c>
      <c r="M972" s="4">
        <f t="shared" si="143"/>
        <v>3.92</v>
      </c>
      <c r="N972" s="4"/>
      <c r="P972" s="184">
        <f t="shared" si="144"/>
        <v>40513</v>
      </c>
      <c r="Q972" s="184">
        <v>40514</v>
      </c>
      <c r="R972" s="182">
        <v>4.5</v>
      </c>
      <c r="S972" s="182">
        <f t="shared" si="145"/>
        <v>3.82</v>
      </c>
      <c r="T972" s="182">
        <f t="shared" si="146"/>
        <v>0.68000000000000016</v>
      </c>
      <c r="AF972" s="183"/>
      <c r="AI972" s="3"/>
    </row>
    <row r="973" spans="1:35" x14ac:dyDescent="0.2">
      <c r="A973" s="7">
        <f t="shared" si="138"/>
        <v>43374</v>
      </c>
      <c r="B973" s="7">
        <f t="shared" si="140"/>
        <v>43405</v>
      </c>
      <c r="C973" s="7">
        <v>43405</v>
      </c>
      <c r="D973">
        <v>3.85</v>
      </c>
      <c r="E973">
        <v>1.8</v>
      </c>
      <c r="F973">
        <v>3.4</v>
      </c>
      <c r="G973">
        <v>2.6</v>
      </c>
      <c r="H973" s="4">
        <f t="shared" si="141"/>
        <v>7.75</v>
      </c>
      <c r="I973" s="4"/>
      <c r="J973" s="4">
        <f t="shared" si="142"/>
        <v>3.9</v>
      </c>
      <c r="K973" s="15">
        <f t="shared" si="137"/>
        <v>3.81</v>
      </c>
      <c r="L973" s="4">
        <f t="shared" si="139"/>
        <v>3.9</v>
      </c>
      <c r="M973" s="4">
        <f t="shared" si="143"/>
        <v>3.85</v>
      </c>
      <c r="N973" s="4"/>
      <c r="P973" s="184">
        <f t="shared" si="144"/>
        <v>40513</v>
      </c>
      <c r="Q973" s="184">
        <v>40515</v>
      </c>
      <c r="R973" s="182">
        <v>4.5</v>
      </c>
      <c r="S973" s="182">
        <f t="shared" si="145"/>
        <v>3.82</v>
      </c>
      <c r="T973" s="182">
        <f t="shared" si="146"/>
        <v>0.68000000000000016</v>
      </c>
      <c r="AF973" s="183"/>
      <c r="AI973" s="3"/>
    </row>
    <row r="974" spans="1:35" x14ac:dyDescent="0.2">
      <c r="A974" s="7">
        <f t="shared" si="138"/>
        <v>43374</v>
      </c>
      <c r="B974" s="7">
        <f t="shared" si="140"/>
        <v>43405</v>
      </c>
      <c r="C974" s="7">
        <v>43409</v>
      </c>
      <c r="D974">
        <v>3.85</v>
      </c>
      <c r="E974">
        <v>1.8</v>
      </c>
      <c r="F974">
        <v>3.4</v>
      </c>
      <c r="G974">
        <v>2.6</v>
      </c>
      <c r="H974" s="4">
        <f t="shared" si="141"/>
        <v>7.75</v>
      </c>
      <c r="I974" s="4"/>
      <c r="J974" s="4">
        <f t="shared" si="142"/>
        <v>3.9</v>
      </c>
      <c r="K974" s="15">
        <f t="shared" si="137"/>
        <v>3.81</v>
      </c>
      <c r="L974" s="4">
        <f t="shared" si="139"/>
        <v>3.9</v>
      </c>
      <c r="M974" s="4">
        <f t="shared" si="143"/>
        <v>3.85</v>
      </c>
      <c r="N974" s="4"/>
      <c r="P974" s="184">
        <f t="shared" si="144"/>
        <v>40513</v>
      </c>
      <c r="Q974" s="184">
        <v>40516</v>
      </c>
      <c r="R974" s="182">
        <v>4.5</v>
      </c>
      <c r="S974" s="182">
        <f t="shared" si="145"/>
        <v>3.82</v>
      </c>
      <c r="T974" s="182">
        <f t="shared" si="146"/>
        <v>0.68000000000000016</v>
      </c>
      <c r="AF974" s="183"/>
      <c r="AI974" s="3"/>
    </row>
    <row r="975" spans="1:35" x14ac:dyDescent="0.2">
      <c r="A975" s="7">
        <f t="shared" si="138"/>
        <v>43374</v>
      </c>
      <c r="B975" s="7">
        <f t="shared" si="140"/>
        <v>43405</v>
      </c>
      <c r="C975" s="7">
        <v>43410</v>
      </c>
      <c r="D975">
        <v>3.85</v>
      </c>
      <c r="E975">
        <v>1.8</v>
      </c>
      <c r="F975">
        <v>3.4</v>
      </c>
      <c r="G975">
        <v>2.6</v>
      </c>
      <c r="H975" s="4">
        <f t="shared" si="141"/>
        <v>7.75</v>
      </c>
      <c r="I975" s="4"/>
      <c r="J975" s="4">
        <f t="shared" si="142"/>
        <v>3.9</v>
      </c>
      <c r="K975" s="15">
        <f t="shared" si="137"/>
        <v>3.81</v>
      </c>
      <c r="L975" s="4">
        <f t="shared" si="139"/>
        <v>3.9</v>
      </c>
      <c r="M975" s="4">
        <f t="shared" si="143"/>
        <v>3.85</v>
      </c>
      <c r="N975" s="4"/>
      <c r="P975" s="184">
        <f t="shared" si="144"/>
        <v>40513</v>
      </c>
      <c r="Q975" s="184">
        <v>40517</v>
      </c>
      <c r="R975" s="182">
        <v>4.5</v>
      </c>
      <c r="S975" s="182">
        <f t="shared" si="145"/>
        <v>3.82</v>
      </c>
      <c r="T975" s="182">
        <f t="shared" si="146"/>
        <v>0.68000000000000016</v>
      </c>
      <c r="AF975" s="183"/>
      <c r="AI975" s="3"/>
    </row>
    <row r="976" spans="1:35" x14ac:dyDescent="0.2">
      <c r="A976" s="7">
        <f t="shared" si="138"/>
        <v>43374</v>
      </c>
      <c r="B976" s="7">
        <f t="shared" si="140"/>
        <v>43405</v>
      </c>
      <c r="C976" s="7">
        <v>43411</v>
      </c>
      <c r="D976">
        <v>3.85</v>
      </c>
      <c r="E976">
        <v>1.8</v>
      </c>
      <c r="F976">
        <v>3.4</v>
      </c>
      <c r="G976">
        <v>2.6</v>
      </c>
      <c r="H976" s="4">
        <f t="shared" si="141"/>
        <v>7.75</v>
      </c>
      <c r="I976" s="4"/>
      <c r="J976" s="4">
        <f t="shared" si="142"/>
        <v>3.9</v>
      </c>
      <c r="K976" s="15">
        <f t="shared" si="137"/>
        <v>3.81</v>
      </c>
      <c r="L976" s="4">
        <f t="shared" si="139"/>
        <v>3.9</v>
      </c>
      <c r="M976" s="4">
        <f t="shared" si="143"/>
        <v>3.85</v>
      </c>
      <c r="N976" s="4"/>
      <c r="P976" s="184">
        <f t="shared" si="144"/>
        <v>40513</v>
      </c>
      <c r="Q976" s="184">
        <v>40518</v>
      </c>
      <c r="R976" s="182">
        <v>4.5</v>
      </c>
      <c r="S976" s="182">
        <f t="shared" si="145"/>
        <v>3.82</v>
      </c>
      <c r="T976" s="182">
        <f t="shared" si="146"/>
        <v>0.68000000000000016</v>
      </c>
      <c r="AF976" s="183"/>
      <c r="AI976" s="3"/>
    </row>
    <row r="977" spans="1:35" x14ac:dyDescent="0.2">
      <c r="A977" s="7">
        <f t="shared" si="138"/>
        <v>43374</v>
      </c>
      <c r="B977" s="7">
        <f t="shared" si="140"/>
        <v>43405</v>
      </c>
      <c r="C977" s="7">
        <v>43412</v>
      </c>
      <c r="D977">
        <v>3.85</v>
      </c>
      <c r="E977">
        <v>1.8</v>
      </c>
      <c r="F977">
        <v>3.4</v>
      </c>
      <c r="G977">
        <v>2.6</v>
      </c>
      <c r="H977" s="4">
        <f t="shared" si="141"/>
        <v>7.75</v>
      </c>
      <c r="I977" s="4"/>
      <c r="J977" s="4">
        <f t="shared" si="142"/>
        <v>3.9</v>
      </c>
      <c r="K977" s="15">
        <f t="shared" si="137"/>
        <v>3.81</v>
      </c>
      <c r="L977" s="4">
        <f t="shared" si="139"/>
        <v>3.9</v>
      </c>
      <c r="M977" s="4">
        <f t="shared" si="143"/>
        <v>3.85</v>
      </c>
      <c r="N977" s="4"/>
      <c r="P977" s="184">
        <f t="shared" si="144"/>
        <v>40513</v>
      </c>
      <c r="Q977" s="184">
        <v>40519</v>
      </c>
      <c r="R977" s="182">
        <v>4.5</v>
      </c>
      <c r="S977" s="182">
        <f t="shared" si="145"/>
        <v>3.82</v>
      </c>
      <c r="T977" s="182">
        <f t="shared" si="146"/>
        <v>0.68000000000000016</v>
      </c>
      <c r="AF977" s="183"/>
      <c r="AI977" s="3"/>
    </row>
    <row r="978" spans="1:35" x14ac:dyDescent="0.2">
      <c r="A978" s="7">
        <f t="shared" si="138"/>
        <v>43374</v>
      </c>
      <c r="B978" s="7">
        <f t="shared" si="140"/>
        <v>43405</v>
      </c>
      <c r="C978" s="7">
        <v>43413</v>
      </c>
      <c r="D978">
        <v>3.85</v>
      </c>
      <c r="E978">
        <v>1.8</v>
      </c>
      <c r="F978">
        <v>3.4</v>
      </c>
      <c r="G978">
        <v>2.6</v>
      </c>
      <c r="H978" s="4">
        <f t="shared" si="141"/>
        <v>7.75</v>
      </c>
      <c r="I978" s="4"/>
      <c r="J978" s="4">
        <f t="shared" si="142"/>
        <v>3.9</v>
      </c>
      <c r="K978" s="15">
        <f t="shared" si="137"/>
        <v>3.81</v>
      </c>
      <c r="L978" s="4">
        <f t="shared" si="139"/>
        <v>3.9</v>
      </c>
      <c r="M978" s="4">
        <f t="shared" si="143"/>
        <v>3.85</v>
      </c>
      <c r="N978" s="4"/>
      <c r="P978" s="184">
        <f t="shared" si="144"/>
        <v>40513</v>
      </c>
      <c r="Q978" s="184">
        <v>40520</v>
      </c>
      <c r="R978" s="182">
        <v>4.5</v>
      </c>
      <c r="S978" s="182">
        <f t="shared" si="145"/>
        <v>3.82</v>
      </c>
      <c r="T978" s="182">
        <f t="shared" si="146"/>
        <v>0.68000000000000016</v>
      </c>
      <c r="AF978" s="183"/>
      <c r="AI978" s="3"/>
    </row>
    <row r="979" spans="1:35" x14ac:dyDescent="0.2">
      <c r="A979" s="7">
        <f t="shared" si="138"/>
        <v>43374</v>
      </c>
      <c r="B979" s="7">
        <f t="shared" si="140"/>
        <v>43405</v>
      </c>
      <c r="C979" s="7">
        <v>43416</v>
      </c>
      <c r="D979">
        <v>3.85</v>
      </c>
      <c r="E979">
        <v>1.8</v>
      </c>
      <c r="F979">
        <v>3.4</v>
      </c>
      <c r="G979">
        <v>2.6</v>
      </c>
      <c r="H979" s="4">
        <f t="shared" si="141"/>
        <v>7.75</v>
      </c>
      <c r="I979" s="4"/>
      <c r="J979" s="4">
        <f t="shared" si="142"/>
        <v>3.9</v>
      </c>
      <c r="K979" s="15">
        <f t="shared" si="137"/>
        <v>3.81</v>
      </c>
      <c r="L979" s="4">
        <f t="shared" si="139"/>
        <v>3.9</v>
      </c>
      <c r="M979" s="4">
        <f t="shared" si="143"/>
        <v>3.85</v>
      </c>
      <c r="N979" s="4"/>
      <c r="P979" s="184">
        <f t="shared" si="144"/>
        <v>40513</v>
      </c>
      <c r="Q979" s="184">
        <v>40521</v>
      </c>
      <c r="R979" s="182">
        <v>4.5</v>
      </c>
      <c r="S979" s="182">
        <f t="shared" si="145"/>
        <v>3.82</v>
      </c>
      <c r="T979" s="182">
        <f t="shared" si="146"/>
        <v>0.68000000000000016</v>
      </c>
      <c r="AF979" s="183"/>
      <c r="AI979" s="3"/>
    </row>
    <row r="980" spans="1:35" x14ac:dyDescent="0.2">
      <c r="A980" s="7">
        <f t="shared" si="138"/>
        <v>43374</v>
      </c>
      <c r="B980" s="7">
        <f t="shared" si="140"/>
        <v>43405</v>
      </c>
      <c r="C980" s="7">
        <v>43417</v>
      </c>
      <c r="D980">
        <v>3.85</v>
      </c>
      <c r="E980">
        <v>1.8</v>
      </c>
      <c r="F980">
        <v>3.4</v>
      </c>
      <c r="G980">
        <v>2.6</v>
      </c>
      <c r="H980" s="4">
        <f t="shared" si="141"/>
        <v>7.75</v>
      </c>
      <c r="I980" s="4"/>
      <c r="J980" s="4">
        <f t="shared" si="142"/>
        <v>3.9</v>
      </c>
      <c r="K980" s="15">
        <f t="shared" si="137"/>
        <v>3.81</v>
      </c>
      <c r="L980" s="4">
        <f t="shared" si="139"/>
        <v>3.9</v>
      </c>
      <c r="M980" s="4">
        <f t="shared" si="143"/>
        <v>3.85</v>
      </c>
      <c r="N980" s="4"/>
      <c r="P980" s="184">
        <f t="shared" si="144"/>
        <v>40513</v>
      </c>
      <c r="Q980" s="184">
        <v>40522</v>
      </c>
      <c r="R980" s="182">
        <v>4.5</v>
      </c>
      <c r="S980" s="182">
        <f t="shared" si="145"/>
        <v>3.82</v>
      </c>
      <c r="T980" s="182">
        <f t="shared" si="146"/>
        <v>0.68000000000000016</v>
      </c>
      <c r="AF980" s="183"/>
      <c r="AI980" s="3"/>
    </row>
    <row r="981" spans="1:35" x14ac:dyDescent="0.2">
      <c r="A981" s="7">
        <f t="shared" si="138"/>
        <v>43374</v>
      </c>
      <c r="B981" s="7">
        <f t="shared" si="140"/>
        <v>43405</v>
      </c>
      <c r="C981" s="7">
        <v>43418</v>
      </c>
      <c r="D981">
        <v>3.85</v>
      </c>
      <c r="E981">
        <v>1.8</v>
      </c>
      <c r="F981">
        <v>3.4</v>
      </c>
      <c r="G981">
        <v>2.6</v>
      </c>
      <c r="H981" s="4">
        <f t="shared" si="141"/>
        <v>7.75</v>
      </c>
      <c r="I981" s="4"/>
      <c r="J981" s="4">
        <f t="shared" si="142"/>
        <v>3.9</v>
      </c>
      <c r="K981" s="15">
        <f t="shared" si="137"/>
        <v>3.81</v>
      </c>
      <c r="L981" s="4">
        <f t="shared" si="139"/>
        <v>3.9</v>
      </c>
      <c r="M981" s="4">
        <f t="shared" si="143"/>
        <v>3.85</v>
      </c>
      <c r="N981" s="4"/>
      <c r="P981" s="184">
        <f t="shared" si="144"/>
        <v>40513</v>
      </c>
      <c r="Q981" s="184">
        <v>40523</v>
      </c>
      <c r="R981" s="182">
        <v>4.5</v>
      </c>
      <c r="S981" s="182">
        <f t="shared" si="145"/>
        <v>3.82</v>
      </c>
      <c r="T981" s="182">
        <f t="shared" si="146"/>
        <v>0.68000000000000016</v>
      </c>
      <c r="AF981" s="183"/>
      <c r="AI981" s="3"/>
    </row>
    <row r="982" spans="1:35" x14ac:dyDescent="0.2">
      <c r="A982" s="7">
        <f t="shared" si="138"/>
        <v>43374</v>
      </c>
      <c r="B982" s="7">
        <f t="shared" si="140"/>
        <v>43405</v>
      </c>
      <c r="C982" s="7">
        <v>43419</v>
      </c>
      <c r="D982">
        <v>4.0999999999999996</v>
      </c>
      <c r="E982">
        <v>1.8</v>
      </c>
      <c r="F982">
        <v>3.4</v>
      </c>
      <c r="G982">
        <v>2.6</v>
      </c>
      <c r="H982" s="4">
        <f t="shared" si="141"/>
        <v>8</v>
      </c>
      <c r="I982" s="4"/>
      <c r="J982" s="4">
        <f t="shared" si="142"/>
        <v>3.9000000000000004</v>
      </c>
      <c r="K982" s="15">
        <f t="shared" si="137"/>
        <v>3.81</v>
      </c>
      <c r="L982" s="4">
        <f t="shared" si="139"/>
        <v>3.9</v>
      </c>
      <c r="M982" s="4">
        <f t="shared" si="143"/>
        <v>4.0999999999999996</v>
      </c>
      <c r="N982" s="4"/>
      <c r="P982" s="184">
        <f t="shared" si="144"/>
        <v>40513</v>
      </c>
      <c r="Q982" s="184">
        <v>40524</v>
      </c>
      <c r="R982" s="182">
        <v>4.5</v>
      </c>
      <c r="S982" s="182">
        <f t="shared" si="145"/>
        <v>3.82</v>
      </c>
      <c r="T982" s="182">
        <f t="shared" si="146"/>
        <v>0.68000000000000016</v>
      </c>
      <c r="AF982" s="183"/>
      <c r="AI982" s="3"/>
    </row>
    <row r="983" spans="1:35" x14ac:dyDescent="0.2">
      <c r="A983" s="7">
        <f t="shared" si="138"/>
        <v>43374</v>
      </c>
      <c r="B983" s="7">
        <f t="shared" si="140"/>
        <v>43405</v>
      </c>
      <c r="C983" s="7">
        <v>43420</v>
      </c>
      <c r="D983">
        <v>4.0999999999999996</v>
      </c>
      <c r="E983">
        <v>1.8</v>
      </c>
      <c r="F983">
        <v>3.4</v>
      </c>
      <c r="G983">
        <v>2.6</v>
      </c>
      <c r="H983" s="4">
        <f t="shared" si="141"/>
        <v>8</v>
      </c>
      <c r="I983" s="4"/>
      <c r="J983" s="4">
        <f t="shared" si="142"/>
        <v>3.9000000000000004</v>
      </c>
      <c r="K983" s="15">
        <f t="shared" si="137"/>
        <v>3.81</v>
      </c>
      <c r="L983" s="4">
        <f t="shared" si="139"/>
        <v>3.9</v>
      </c>
      <c r="M983" s="4">
        <f t="shared" si="143"/>
        <v>4.0999999999999996</v>
      </c>
      <c r="N983" s="4"/>
      <c r="P983" s="184">
        <f t="shared" si="144"/>
        <v>40513</v>
      </c>
      <c r="Q983" s="184">
        <v>40525</v>
      </c>
      <c r="R983" s="182">
        <v>4.5</v>
      </c>
      <c r="S983" s="182">
        <f t="shared" si="145"/>
        <v>3.82</v>
      </c>
      <c r="T983" s="182">
        <f t="shared" si="146"/>
        <v>0.68000000000000016</v>
      </c>
      <c r="AF983" s="183"/>
      <c r="AI983" s="3"/>
    </row>
    <row r="984" spans="1:35" x14ac:dyDescent="0.2">
      <c r="A984" s="7">
        <f t="shared" si="138"/>
        <v>43374</v>
      </c>
      <c r="B984" s="7">
        <f t="shared" si="140"/>
        <v>43405</v>
      </c>
      <c r="C984" s="7">
        <v>43424</v>
      </c>
      <c r="D984">
        <v>4.0999999999999996</v>
      </c>
      <c r="E984">
        <v>1.8</v>
      </c>
      <c r="F984">
        <v>3.4</v>
      </c>
      <c r="G984">
        <v>2.6</v>
      </c>
      <c r="H984" s="4">
        <f t="shared" si="141"/>
        <v>8</v>
      </c>
      <c r="I984" s="4"/>
      <c r="J984" s="4">
        <f t="shared" si="142"/>
        <v>3.9000000000000004</v>
      </c>
      <c r="K984" s="15">
        <f t="shared" si="137"/>
        <v>3.81</v>
      </c>
      <c r="L984" s="4">
        <f t="shared" si="139"/>
        <v>3.9</v>
      </c>
      <c r="M984" s="4">
        <f t="shared" si="143"/>
        <v>4.0999999999999996</v>
      </c>
      <c r="N984" s="4"/>
      <c r="P984" s="184">
        <f t="shared" si="144"/>
        <v>40513</v>
      </c>
      <c r="Q984" s="184">
        <v>40526</v>
      </c>
      <c r="R984" s="182">
        <v>4.5</v>
      </c>
      <c r="S984" s="182">
        <f t="shared" si="145"/>
        <v>3.82</v>
      </c>
      <c r="T984" s="182">
        <f t="shared" si="146"/>
        <v>0.68000000000000016</v>
      </c>
      <c r="AF984" s="183"/>
      <c r="AI984" s="3"/>
    </row>
    <row r="985" spans="1:35" x14ac:dyDescent="0.2">
      <c r="A985" s="7">
        <f t="shared" si="138"/>
        <v>43374</v>
      </c>
      <c r="B985" s="7">
        <f t="shared" si="140"/>
        <v>43405</v>
      </c>
      <c r="C985" s="7">
        <v>43425</v>
      </c>
      <c r="D985">
        <v>4.0999999999999996</v>
      </c>
      <c r="E985">
        <v>1.8</v>
      </c>
      <c r="F985">
        <v>3.4</v>
      </c>
      <c r="G985">
        <v>2.6</v>
      </c>
      <c r="H985" s="4">
        <f t="shared" si="141"/>
        <v>8</v>
      </c>
      <c r="I985" s="4"/>
      <c r="J985" s="4">
        <f t="shared" si="142"/>
        <v>3.9000000000000004</v>
      </c>
      <c r="K985" s="15">
        <f t="shared" si="137"/>
        <v>3.81</v>
      </c>
      <c r="L985" s="4">
        <f t="shared" si="139"/>
        <v>3.9</v>
      </c>
      <c r="M985" s="4">
        <f t="shared" si="143"/>
        <v>4.0999999999999996</v>
      </c>
      <c r="N985" s="4"/>
      <c r="P985" s="184">
        <f t="shared" si="144"/>
        <v>40513</v>
      </c>
      <c r="Q985" s="184">
        <v>40527</v>
      </c>
      <c r="R985" s="182">
        <v>4.5</v>
      </c>
      <c r="S985" s="182">
        <f t="shared" si="145"/>
        <v>3.82</v>
      </c>
      <c r="T985" s="182">
        <f t="shared" si="146"/>
        <v>0.68000000000000016</v>
      </c>
      <c r="AF985" s="183"/>
      <c r="AI985" s="3"/>
    </row>
    <row r="986" spans="1:35" x14ac:dyDescent="0.2">
      <c r="A986" s="7">
        <f t="shared" si="138"/>
        <v>43374</v>
      </c>
      <c r="B986" s="7">
        <f t="shared" si="140"/>
        <v>43405</v>
      </c>
      <c r="C986" s="7">
        <v>43426</v>
      </c>
      <c r="D986">
        <v>4.0999999999999996</v>
      </c>
      <c r="E986">
        <v>1.8</v>
      </c>
      <c r="F986">
        <v>3.4</v>
      </c>
      <c r="G986">
        <v>2.6</v>
      </c>
      <c r="H986" s="4">
        <f t="shared" si="141"/>
        <v>8</v>
      </c>
      <c r="I986" s="4"/>
      <c r="J986" s="4">
        <f t="shared" si="142"/>
        <v>3.9000000000000004</v>
      </c>
      <c r="K986" s="15">
        <f t="shared" si="137"/>
        <v>3.81</v>
      </c>
      <c r="L986" s="4">
        <f t="shared" si="139"/>
        <v>3.9</v>
      </c>
      <c r="M986" s="4">
        <f t="shared" si="143"/>
        <v>4.0999999999999996</v>
      </c>
      <c r="N986" s="4"/>
      <c r="P986" s="184">
        <f t="shared" si="144"/>
        <v>40513</v>
      </c>
      <c r="Q986" s="184">
        <v>40528</v>
      </c>
      <c r="R986" s="182">
        <v>4.5</v>
      </c>
      <c r="S986" s="182">
        <f t="shared" si="145"/>
        <v>3.82</v>
      </c>
      <c r="T986" s="182">
        <f t="shared" si="146"/>
        <v>0.68000000000000016</v>
      </c>
      <c r="AF986" s="183"/>
      <c r="AI986" s="3"/>
    </row>
    <row r="987" spans="1:35" x14ac:dyDescent="0.2">
      <c r="A987" s="7">
        <f t="shared" si="138"/>
        <v>43374</v>
      </c>
      <c r="B987" s="7">
        <f t="shared" si="140"/>
        <v>43405</v>
      </c>
      <c r="C987" s="7">
        <v>43427</v>
      </c>
      <c r="D987">
        <v>4.0999999999999996</v>
      </c>
      <c r="E987">
        <v>1.8</v>
      </c>
      <c r="F987">
        <v>3.4</v>
      </c>
      <c r="G987">
        <v>2.6</v>
      </c>
      <c r="H987" s="4">
        <f t="shared" si="141"/>
        <v>8</v>
      </c>
      <c r="I987" s="4"/>
      <c r="J987" s="4">
        <f t="shared" si="142"/>
        <v>3.9000000000000004</v>
      </c>
      <c r="K987" s="15">
        <f t="shared" si="137"/>
        <v>3.81</v>
      </c>
      <c r="L987" s="4">
        <f t="shared" si="139"/>
        <v>3.9</v>
      </c>
      <c r="M987" s="4">
        <f t="shared" si="143"/>
        <v>4.0999999999999996</v>
      </c>
      <c r="N987" s="4"/>
      <c r="P987" s="184">
        <f t="shared" si="144"/>
        <v>40513</v>
      </c>
      <c r="Q987" s="184">
        <v>40529</v>
      </c>
      <c r="R987" s="182">
        <v>4.5</v>
      </c>
      <c r="S987" s="182">
        <f t="shared" si="145"/>
        <v>3.82</v>
      </c>
      <c r="T987" s="182">
        <f t="shared" si="146"/>
        <v>0.68000000000000016</v>
      </c>
      <c r="AF987" s="183"/>
      <c r="AI987" s="3"/>
    </row>
    <row r="988" spans="1:35" x14ac:dyDescent="0.2">
      <c r="A988" s="7">
        <f t="shared" si="138"/>
        <v>43374</v>
      </c>
      <c r="B988" s="7">
        <f t="shared" si="140"/>
        <v>43405</v>
      </c>
      <c r="C988" s="7">
        <v>43430</v>
      </c>
      <c r="D988">
        <v>4.0999999999999996</v>
      </c>
      <c r="E988">
        <v>1.8</v>
      </c>
      <c r="F988">
        <v>3.4</v>
      </c>
      <c r="G988">
        <v>2.6</v>
      </c>
      <c r="H988" s="4">
        <f t="shared" si="141"/>
        <v>8</v>
      </c>
      <c r="I988" s="4"/>
      <c r="J988" s="4">
        <f t="shared" si="142"/>
        <v>3.9000000000000004</v>
      </c>
      <c r="K988" s="15">
        <f t="shared" si="137"/>
        <v>3.81</v>
      </c>
      <c r="L988" s="4">
        <f t="shared" si="139"/>
        <v>3.9</v>
      </c>
      <c r="M988" s="4">
        <f t="shared" si="143"/>
        <v>4.0999999999999996</v>
      </c>
      <c r="N988" s="4"/>
      <c r="P988" s="184">
        <f t="shared" si="144"/>
        <v>40513</v>
      </c>
      <c r="Q988" s="184">
        <v>40530</v>
      </c>
      <c r="R988" s="182">
        <v>4.5</v>
      </c>
      <c r="S988" s="182">
        <f t="shared" si="145"/>
        <v>3.82</v>
      </c>
      <c r="T988" s="182">
        <f t="shared" si="146"/>
        <v>0.68000000000000016</v>
      </c>
      <c r="AF988" s="183"/>
      <c r="AI988" s="3"/>
    </row>
    <row r="989" spans="1:35" x14ac:dyDescent="0.2">
      <c r="A989" s="7">
        <f t="shared" si="138"/>
        <v>43374</v>
      </c>
      <c r="B989" s="7">
        <f t="shared" si="140"/>
        <v>43405</v>
      </c>
      <c r="C989" s="7">
        <v>43431</v>
      </c>
      <c r="D989">
        <v>4.0999999999999996</v>
      </c>
      <c r="E989">
        <v>1.8</v>
      </c>
      <c r="F989">
        <v>3.4</v>
      </c>
      <c r="G989">
        <v>2.6</v>
      </c>
      <c r="H989" s="4">
        <f t="shared" si="141"/>
        <v>8</v>
      </c>
      <c r="I989" s="4"/>
      <c r="J989" s="4">
        <f t="shared" si="142"/>
        <v>3.9000000000000004</v>
      </c>
      <c r="K989" s="15">
        <f t="shared" si="137"/>
        <v>3.81</v>
      </c>
      <c r="L989" s="4">
        <f t="shared" si="139"/>
        <v>3.9</v>
      </c>
      <c r="M989" s="4">
        <f t="shared" si="143"/>
        <v>4.0999999999999996</v>
      </c>
      <c r="N989" s="4"/>
      <c r="P989" s="184">
        <f t="shared" si="144"/>
        <v>40513</v>
      </c>
      <c r="Q989" s="184">
        <v>40531</v>
      </c>
      <c r="R989" s="182">
        <v>4.5</v>
      </c>
      <c r="S989" s="182">
        <f t="shared" si="145"/>
        <v>3.82</v>
      </c>
      <c r="T989" s="182">
        <f t="shared" si="146"/>
        <v>0.68000000000000016</v>
      </c>
      <c r="AF989" s="183"/>
      <c r="AI989" s="3"/>
    </row>
    <row r="990" spans="1:35" x14ac:dyDescent="0.2">
      <c r="A990" s="7">
        <f t="shared" si="138"/>
        <v>43374</v>
      </c>
      <c r="B990" s="7">
        <f t="shared" si="140"/>
        <v>43405</v>
      </c>
      <c r="C990" s="7">
        <v>43432</v>
      </c>
      <c r="D990">
        <v>4.0999999999999996</v>
      </c>
      <c r="E990">
        <v>1.8</v>
      </c>
      <c r="F990">
        <v>3.4</v>
      </c>
      <c r="G990">
        <v>2.6</v>
      </c>
      <c r="H990" s="4">
        <f t="shared" si="141"/>
        <v>8</v>
      </c>
      <c r="I990" s="4"/>
      <c r="J990" s="4">
        <f t="shared" si="142"/>
        <v>3.9000000000000004</v>
      </c>
      <c r="K990" s="15">
        <f t="shared" si="137"/>
        <v>3.81</v>
      </c>
      <c r="L990" s="4">
        <f t="shared" si="139"/>
        <v>3.9</v>
      </c>
      <c r="M990" s="4">
        <f t="shared" si="143"/>
        <v>4.0999999999999996</v>
      </c>
      <c r="N990" s="4"/>
      <c r="P990" s="184">
        <f t="shared" si="144"/>
        <v>40513</v>
      </c>
      <c r="Q990" s="184">
        <v>40532</v>
      </c>
      <c r="R990" s="182">
        <v>4.5</v>
      </c>
      <c r="S990" s="182">
        <f t="shared" si="145"/>
        <v>3.82</v>
      </c>
      <c r="T990" s="182">
        <f t="shared" si="146"/>
        <v>0.68000000000000016</v>
      </c>
      <c r="AF990" s="183"/>
      <c r="AI990" s="3"/>
    </row>
    <row r="991" spans="1:35" x14ac:dyDescent="0.2">
      <c r="A991" s="7">
        <f t="shared" si="138"/>
        <v>43374</v>
      </c>
      <c r="B991" s="7">
        <f t="shared" si="140"/>
        <v>43405</v>
      </c>
      <c r="C991" s="7">
        <v>43433</v>
      </c>
      <c r="D991">
        <v>4.0999999999999996</v>
      </c>
      <c r="E991">
        <v>1.8</v>
      </c>
      <c r="F991">
        <v>3.4</v>
      </c>
      <c r="G991">
        <v>2.6</v>
      </c>
      <c r="H991" s="4">
        <f t="shared" si="141"/>
        <v>8</v>
      </c>
      <c r="I991" s="4"/>
      <c r="J991" s="4">
        <f t="shared" si="142"/>
        <v>3.9000000000000004</v>
      </c>
      <c r="K991" s="15">
        <f t="shared" si="137"/>
        <v>3.81</v>
      </c>
      <c r="L991" s="4">
        <f t="shared" si="139"/>
        <v>3.9</v>
      </c>
      <c r="M991" s="4">
        <f t="shared" si="143"/>
        <v>4.0999999999999996</v>
      </c>
      <c r="N991" s="4"/>
      <c r="P991" s="184">
        <f t="shared" si="144"/>
        <v>40513</v>
      </c>
      <c r="Q991" s="184">
        <v>40533</v>
      </c>
      <c r="R991" s="182">
        <v>4.5</v>
      </c>
      <c r="S991" s="182">
        <f t="shared" si="145"/>
        <v>3.82</v>
      </c>
      <c r="T991" s="182">
        <f t="shared" si="146"/>
        <v>0.68000000000000016</v>
      </c>
      <c r="AF991" s="183"/>
      <c r="AI991" s="3"/>
    </row>
    <row r="992" spans="1:35" x14ac:dyDescent="0.2">
      <c r="A992" s="7">
        <f t="shared" si="138"/>
        <v>43374</v>
      </c>
      <c r="B992" s="7">
        <f t="shared" si="140"/>
        <v>43405</v>
      </c>
      <c r="C992" s="7">
        <v>43434</v>
      </c>
      <c r="D992">
        <v>4.0999999999999996</v>
      </c>
      <c r="E992">
        <v>1.8</v>
      </c>
      <c r="F992">
        <v>3.4</v>
      </c>
      <c r="G992">
        <v>2.6</v>
      </c>
      <c r="H992" s="4">
        <f t="shared" si="141"/>
        <v>8</v>
      </c>
      <c r="I992" s="4"/>
      <c r="J992" s="4">
        <f t="shared" si="142"/>
        <v>3.9000000000000004</v>
      </c>
      <c r="K992" s="15">
        <f t="shared" si="137"/>
        <v>3.81</v>
      </c>
      <c r="L992" s="4">
        <f t="shared" si="139"/>
        <v>3.9</v>
      </c>
      <c r="M992" s="4">
        <f t="shared" si="143"/>
        <v>4.0999999999999996</v>
      </c>
      <c r="N992" s="4"/>
      <c r="P992" s="184">
        <f t="shared" si="144"/>
        <v>40513</v>
      </c>
      <c r="Q992" s="184">
        <v>40534</v>
      </c>
      <c r="R992" s="182">
        <v>4.5</v>
      </c>
      <c r="S992" s="182">
        <f t="shared" si="145"/>
        <v>3.82</v>
      </c>
      <c r="T992" s="182">
        <f t="shared" si="146"/>
        <v>0.68000000000000016</v>
      </c>
      <c r="AF992" s="183"/>
      <c r="AI992" s="3"/>
    </row>
    <row r="993" spans="1:35" x14ac:dyDescent="0.2">
      <c r="A993" s="7">
        <f t="shared" si="138"/>
        <v>43405</v>
      </c>
      <c r="B993" s="7">
        <f t="shared" si="140"/>
        <v>43435</v>
      </c>
      <c r="C993" s="7">
        <v>43437</v>
      </c>
      <c r="D993">
        <v>4.1500000000000004</v>
      </c>
      <c r="E993">
        <v>1.8</v>
      </c>
      <c r="F993">
        <v>3.4</v>
      </c>
      <c r="G993">
        <v>2.6</v>
      </c>
      <c r="H993" s="4">
        <f t="shared" si="141"/>
        <v>8</v>
      </c>
      <c r="I993" s="4"/>
      <c r="J993" s="4">
        <f t="shared" si="142"/>
        <v>3.8499999999999996</v>
      </c>
      <c r="K993" s="15">
        <f t="shared" si="137"/>
        <v>3.92</v>
      </c>
      <c r="L993" s="4">
        <f t="shared" si="139"/>
        <v>3.85</v>
      </c>
      <c r="M993" s="4">
        <f t="shared" si="143"/>
        <v>4.1500000000000004</v>
      </c>
      <c r="N993" s="4"/>
      <c r="P993" s="184">
        <f t="shared" si="144"/>
        <v>40513</v>
      </c>
      <c r="Q993" s="184">
        <v>40535</v>
      </c>
      <c r="R993" s="182">
        <v>4.5</v>
      </c>
      <c r="S993" s="182">
        <f t="shared" si="145"/>
        <v>3.82</v>
      </c>
      <c r="T993" s="182">
        <f t="shared" si="146"/>
        <v>0.68000000000000016</v>
      </c>
      <c r="AF993" s="183"/>
      <c r="AI993" s="3"/>
    </row>
    <row r="994" spans="1:35" x14ac:dyDescent="0.2">
      <c r="A994" s="7">
        <f t="shared" si="138"/>
        <v>43405</v>
      </c>
      <c r="B994" s="7">
        <f t="shared" si="140"/>
        <v>43435</v>
      </c>
      <c r="C994" s="7">
        <v>43438</v>
      </c>
      <c r="D994">
        <v>4.1500000000000004</v>
      </c>
      <c r="E994">
        <v>1.8</v>
      </c>
      <c r="F994">
        <v>3.4</v>
      </c>
      <c r="G994">
        <v>2.6</v>
      </c>
      <c r="H994" s="4">
        <f t="shared" si="141"/>
        <v>8</v>
      </c>
      <c r="I994" s="4"/>
      <c r="J994" s="4">
        <f t="shared" si="142"/>
        <v>3.8499999999999996</v>
      </c>
      <c r="K994" s="15">
        <f t="shared" ref="K994:K1057" si="147">INDEX($W:$W,MATCH($A994,$V:$V,0))</f>
        <v>3.92</v>
      </c>
      <c r="L994" s="4">
        <f t="shared" si="139"/>
        <v>3.85</v>
      </c>
      <c r="M994" s="4">
        <f t="shared" si="143"/>
        <v>4.1500000000000004</v>
      </c>
      <c r="N994" s="4"/>
      <c r="P994" s="184">
        <f t="shared" si="144"/>
        <v>40513</v>
      </c>
      <c r="Q994" s="184">
        <v>40536</v>
      </c>
      <c r="R994" s="182">
        <v>4.5</v>
      </c>
      <c r="S994" s="182">
        <f t="shared" si="145"/>
        <v>3.82</v>
      </c>
      <c r="T994" s="182">
        <f t="shared" si="146"/>
        <v>0.68000000000000016</v>
      </c>
      <c r="AF994" s="183"/>
      <c r="AI994" s="3"/>
    </row>
    <row r="995" spans="1:35" x14ac:dyDescent="0.2">
      <c r="A995" s="7">
        <f t="shared" si="138"/>
        <v>43405</v>
      </c>
      <c r="B995" s="7">
        <f t="shared" si="140"/>
        <v>43435</v>
      </c>
      <c r="C995" s="7">
        <v>43439</v>
      </c>
      <c r="D995">
        <v>4.1500000000000004</v>
      </c>
      <c r="E995">
        <v>1.8</v>
      </c>
      <c r="F995">
        <v>3.4</v>
      </c>
      <c r="G995">
        <v>2.6</v>
      </c>
      <c r="H995" s="4">
        <f t="shared" si="141"/>
        <v>8</v>
      </c>
      <c r="I995" s="4"/>
      <c r="J995" s="4">
        <f t="shared" si="142"/>
        <v>3.8499999999999996</v>
      </c>
      <c r="K995" s="15">
        <f t="shared" si="147"/>
        <v>3.92</v>
      </c>
      <c r="L995" s="4">
        <f t="shared" si="139"/>
        <v>3.85</v>
      </c>
      <c r="M995" s="4">
        <f t="shared" si="143"/>
        <v>4.1500000000000004</v>
      </c>
      <c r="N995" s="4"/>
      <c r="P995" s="184">
        <f t="shared" si="144"/>
        <v>40513</v>
      </c>
      <c r="Q995" s="184">
        <v>40537</v>
      </c>
      <c r="R995" s="182">
        <v>4.5</v>
      </c>
      <c r="S995" s="182">
        <f t="shared" si="145"/>
        <v>3.82</v>
      </c>
      <c r="T995" s="182">
        <f t="shared" si="146"/>
        <v>0.68000000000000016</v>
      </c>
      <c r="AF995" s="183"/>
      <c r="AI995" s="3"/>
    </row>
    <row r="996" spans="1:35" x14ac:dyDescent="0.2">
      <c r="A996" s="7">
        <f t="shared" si="138"/>
        <v>43405</v>
      </c>
      <c r="B996" s="7">
        <f t="shared" si="140"/>
        <v>43435</v>
      </c>
      <c r="C996" s="7">
        <v>43440</v>
      </c>
      <c r="D996">
        <v>4.1500000000000004</v>
      </c>
      <c r="E996">
        <v>1.8</v>
      </c>
      <c r="F996">
        <v>3.4</v>
      </c>
      <c r="G996">
        <v>2.6</v>
      </c>
      <c r="H996" s="4">
        <f t="shared" si="141"/>
        <v>8</v>
      </c>
      <c r="I996" s="4"/>
      <c r="J996" s="4">
        <f t="shared" si="142"/>
        <v>3.8499999999999996</v>
      </c>
      <c r="K996" s="15">
        <f t="shared" si="147"/>
        <v>3.92</v>
      </c>
      <c r="L996" s="4">
        <f t="shared" si="139"/>
        <v>3.85</v>
      </c>
      <c r="M996" s="4">
        <f t="shared" si="143"/>
        <v>4.1500000000000004</v>
      </c>
      <c r="N996" s="4"/>
      <c r="P996" s="184">
        <f t="shared" si="144"/>
        <v>40513</v>
      </c>
      <c r="Q996" s="184">
        <v>40538</v>
      </c>
      <c r="R996" s="182">
        <v>4.5</v>
      </c>
      <c r="S996" s="182">
        <f t="shared" si="145"/>
        <v>3.82</v>
      </c>
      <c r="T996" s="182">
        <f t="shared" si="146"/>
        <v>0.68000000000000016</v>
      </c>
      <c r="AF996" s="183"/>
      <c r="AI996" s="3"/>
    </row>
    <row r="997" spans="1:35" x14ac:dyDescent="0.2">
      <c r="A997" s="7">
        <f t="shared" si="138"/>
        <v>43405</v>
      </c>
      <c r="B997" s="7">
        <f t="shared" si="140"/>
        <v>43435</v>
      </c>
      <c r="C997" s="7">
        <v>43441</v>
      </c>
      <c r="D997">
        <v>4.1500000000000004</v>
      </c>
      <c r="E997">
        <v>1.8</v>
      </c>
      <c r="F997">
        <v>3.4</v>
      </c>
      <c r="G997">
        <v>2.6</v>
      </c>
      <c r="H997" s="4">
        <f t="shared" si="141"/>
        <v>8</v>
      </c>
      <c r="I997" s="4"/>
      <c r="J997" s="4">
        <f t="shared" si="142"/>
        <v>3.8499999999999996</v>
      </c>
      <c r="K997" s="15">
        <f t="shared" si="147"/>
        <v>3.92</v>
      </c>
      <c r="L997" s="4">
        <f t="shared" si="139"/>
        <v>3.85</v>
      </c>
      <c r="M997" s="4">
        <f t="shared" si="143"/>
        <v>4.1500000000000004</v>
      </c>
      <c r="N997" s="4"/>
      <c r="P997" s="184">
        <f t="shared" si="144"/>
        <v>40513</v>
      </c>
      <c r="Q997" s="184">
        <v>40539</v>
      </c>
      <c r="R997" s="182">
        <v>4.5</v>
      </c>
      <c r="S997" s="182">
        <f t="shared" si="145"/>
        <v>3.82</v>
      </c>
      <c r="T997" s="182">
        <f t="shared" si="146"/>
        <v>0.68000000000000016</v>
      </c>
      <c r="AF997" s="183"/>
      <c r="AI997" s="3"/>
    </row>
    <row r="998" spans="1:35" x14ac:dyDescent="0.2">
      <c r="A998" s="7">
        <f t="shared" si="138"/>
        <v>43405</v>
      </c>
      <c r="B998" s="7">
        <f t="shared" si="140"/>
        <v>43435</v>
      </c>
      <c r="C998" s="7">
        <v>43444</v>
      </c>
      <c r="D998">
        <v>4.1500000000000004</v>
      </c>
      <c r="E998">
        <v>1.8</v>
      </c>
      <c r="F998">
        <v>3.4</v>
      </c>
      <c r="G998">
        <v>2.6</v>
      </c>
      <c r="H998" s="4">
        <f t="shared" si="141"/>
        <v>8</v>
      </c>
      <c r="I998" s="4"/>
      <c r="J998" s="4">
        <f t="shared" si="142"/>
        <v>3.8499999999999996</v>
      </c>
      <c r="K998" s="15">
        <f t="shared" si="147"/>
        <v>3.92</v>
      </c>
      <c r="L998" s="4">
        <f t="shared" si="139"/>
        <v>3.85</v>
      </c>
      <c r="M998" s="4">
        <f t="shared" si="143"/>
        <v>4.1500000000000004</v>
      </c>
      <c r="N998" s="4"/>
      <c r="P998" s="184">
        <f t="shared" si="144"/>
        <v>40513</v>
      </c>
      <c r="Q998" s="184">
        <v>40540</v>
      </c>
      <c r="R998" s="182">
        <v>4.5</v>
      </c>
      <c r="S998" s="182">
        <f t="shared" si="145"/>
        <v>3.82</v>
      </c>
      <c r="T998" s="182">
        <f t="shared" si="146"/>
        <v>0.68000000000000016</v>
      </c>
      <c r="AF998" s="183"/>
      <c r="AI998" s="3"/>
    </row>
    <row r="999" spans="1:35" x14ac:dyDescent="0.2">
      <c r="A999" s="7">
        <f t="shared" si="138"/>
        <v>43405</v>
      </c>
      <c r="B999" s="7">
        <f t="shared" si="140"/>
        <v>43435</v>
      </c>
      <c r="C999" s="7">
        <v>43445</v>
      </c>
      <c r="D999">
        <v>4.1500000000000004</v>
      </c>
      <c r="E999">
        <v>1.8</v>
      </c>
      <c r="F999">
        <v>3.4</v>
      </c>
      <c r="G999">
        <v>2.6</v>
      </c>
      <c r="H999" s="4">
        <f t="shared" si="141"/>
        <v>8</v>
      </c>
      <c r="I999" s="4"/>
      <c r="J999" s="4">
        <f t="shared" si="142"/>
        <v>3.8499999999999996</v>
      </c>
      <c r="K999" s="15">
        <f t="shared" si="147"/>
        <v>3.92</v>
      </c>
      <c r="L999" s="4">
        <f t="shared" si="139"/>
        <v>3.85</v>
      </c>
      <c r="M999" s="4">
        <f t="shared" si="143"/>
        <v>4.1500000000000004</v>
      </c>
      <c r="N999" s="4"/>
      <c r="P999" s="184">
        <f t="shared" si="144"/>
        <v>40513</v>
      </c>
      <c r="Q999" s="184">
        <v>40541</v>
      </c>
      <c r="R999" s="182">
        <v>4.5</v>
      </c>
      <c r="S999" s="182">
        <f t="shared" si="145"/>
        <v>3.82</v>
      </c>
      <c r="T999" s="182">
        <f t="shared" si="146"/>
        <v>0.68000000000000016</v>
      </c>
      <c r="AF999" s="183"/>
      <c r="AI999" s="3"/>
    </row>
    <row r="1000" spans="1:35" x14ac:dyDescent="0.2">
      <c r="A1000" s="7">
        <f t="shared" si="138"/>
        <v>43405</v>
      </c>
      <c r="B1000" s="7">
        <f t="shared" si="140"/>
        <v>43435</v>
      </c>
      <c r="C1000" s="7">
        <v>43447</v>
      </c>
      <c r="D1000">
        <v>4.1500000000000004</v>
      </c>
      <c r="E1000">
        <v>1.8</v>
      </c>
      <c r="F1000">
        <v>3.4</v>
      </c>
      <c r="G1000">
        <v>2.6</v>
      </c>
      <c r="H1000" s="4">
        <f t="shared" si="141"/>
        <v>8</v>
      </c>
      <c r="I1000" s="4"/>
      <c r="J1000" s="4">
        <f t="shared" si="142"/>
        <v>3.8499999999999996</v>
      </c>
      <c r="K1000" s="15">
        <f t="shared" si="147"/>
        <v>3.92</v>
      </c>
      <c r="L1000" s="4">
        <f t="shared" si="139"/>
        <v>3.85</v>
      </c>
      <c r="M1000" s="4">
        <f t="shared" si="143"/>
        <v>4.1500000000000004</v>
      </c>
      <c r="N1000" s="4"/>
      <c r="P1000" s="184">
        <f t="shared" si="144"/>
        <v>40513</v>
      </c>
      <c r="Q1000" s="184">
        <v>40542</v>
      </c>
      <c r="R1000" s="182">
        <v>4.5</v>
      </c>
      <c r="S1000" s="182">
        <f t="shared" si="145"/>
        <v>3.82</v>
      </c>
      <c r="T1000" s="182">
        <f t="shared" si="146"/>
        <v>0.68000000000000016</v>
      </c>
      <c r="AF1000" s="183"/>
      <c r="AI1000" s="3"/>
    </row>
    <row r="1001" spans="1:35" x14ac:dyDescent="0.2">
      <c r="A1001" s="7">
        <f t="shared" si="138"/>
        <v>43405</v>
      </c>
      <c r="B1001" s="7">
        <f t="shared" si="140"/>
        <v>43435</v>
      </c>
      <c r="C1001" s="7">
        <v>43448</v>
      </c>
      <c r="D1001">
        <v>4.1500000000000004</v>
      </c>
      <c r="E1001">
        <v>1.8</v>
      </c>
      <c r="F1001">
        <v>3.4</v>
      </c>
      <c r="G1001">
        <v>2.6</v>
      </c>
      <c r="H1001" s="4">
        <f t="shared" si="141"/>
        <v>8</v>
      </c>
      <c r="I1001" s="4"/>
      <c r="J1001" s="4">
        <f t="shared" si="142"/>
        <v>3.8499999999999996</v>
      </c>
      <c r="K1001" s="15">
        <f t="shared" si="147"/>
        <v>3.92</v>
      </c>
      <c r="L1001" s="4">
        <f t="shared" si="139"/>
        <v>3.85</v>
      </c>
      <c r="M1001" s="4">
        <f t="shared" si="143"/>
        <v>4.1500000000000004</v>
      </c>
      <c r="N1001" s="4"/>
      <c r="P1001" s="184">
        <f t="shared" si="144"/>
        <v>40513</v>
      </c>
      <c r="Q1001" s="184">
        <v>40543</v>
      </c>
      <c r="R1001" s="182">
        <v>4.5</v>
      </c>
      <c r="S1001" s="182">
        <f t="shared" si="145"/>
        <v>3.82</v>
      </c>
      <c r="T1001" s="182">
        <f t="shared" si="146"/>
        <v>0.68000000000000016</v>
      </c>
      <c r="AF1001" s="183"/>
      <c r="AI1001" s="3"/>
    </row>
    <row r="1002" spans="1:35" x14ac:dyDescent="0.2">
      <c r="A1002" s="7">
        <f t="shared" si="138"/>
        <v>43405</v>
      </c>
      <c r="B1002" s="7">
        <f t="shared" si="140"/>
        <v>43435</v>
      </c>
      <c r="C1002" s="7">
        <v>43451</v>
      </c>
      <c r="D1002">
        <v>4.1500000000000004</v>
      </c>
      <c r="E1002">
        <v>1.8</v>
      </c>
      <c r="F1002">
        <v>3.4</v>
      </c>
      <c r="G1002">
        <v>2.6</v>
      </c>
      <c r="H1002" s="4">
        <f t="shared" si="141"/>
        <v>8</v>
      </c>
      <c r="I1002" s="4"/>
      <c r="J1002" s="4">
        <f t="shared" si="142"/>
        <v>3.8499999999999996</v>
      </c>
      <c r="K1002" s="15">
        <f t="shared" si="147"/>
        <v>3.92</v>
      </c>
      <c r="L1002" s="4">
        <f t="shared" si="139"/>
        <v>3.85</v>
      </c>
      <c r="M1002" s="4">
        <f t="shared" si="143"/>
        <v>4.1500000000000004</v>
      </c>
      <c r="N1002" s="4"/>
      <c r="P1002" s="184">
        <f t="shared" si="144"/>
        <v>40544</v>
      </c>
      <c r="Q1002" s="184">
        <v>40544</v>
      </c>
      <c r="R1002" s="182">
        <v>4.5</v>
      </c>
      <c r="S1002" s="182">
        <f t="shared" si="145"/>
        <v>3.89</v>
      </c>
      <c r="T1002" s="182">
        <f t="shared" si="146"/>
        <v>0.60999999999999988</v>
      </c>
      <c r="AF1002" s="183"/>
      <c r="AI1002" s="3"/>
    </row>
    <row r="1003" spans="1:35" x14ac:dyDescent="0.2">
      <c r="A1003" s="7">
        <f t="shared" si="138"/>
        <v>43405</v>
      </c>
      <c r="B1003" s="7">
        <f t="shared" si="140"/>
        <v>43435</v>
      </c>
      <c r="C1003" s="7">
        <v>43452</v>
      </c>
      <c r="D1003">
        <v>4.1500000000000004</v>
      </c>
      <c r="E1003">
        <v>1.8</v>
      </c>
      <c r="F1003">
        <v>3.4</v>
      </c>
      <c r="G1003">
        <v>2.6</v>
      </c>
      <c r="H1003" s="4">
        <f t="shared" si="141"/>
        <v>8</v>
      </c>
      <c r="I1003" s="4"/>
      <c r="J1003" s="4">
        <f t="shared" si="142"/>
        <v>3.8499999999999996</v>
      </c>
      <c r="K1003" s="15">
        <f t="shared" si="147"/>
        <v>3.92</v>
      </c>
      <c r="L1003" s="4">
        <f t="shared" si="139"/>
        <v>3.85</v>
      </c>
      <c r="M1003" s="4">
        <f t="shared" si="143"/>
        <v>4.1500000000000004</v>
      </c>
      <c r="N1003" s="4"/>
      <c r="P1003" s="184">
        <f t="shared" si="144"/>
        <v>40544</v>
      </c>
      <c r="Q1003" s="184">
        <v>40545</v>
      </c>
      <c r="R1003" s="182">
        <v>4.5</v>
      </c>
      <c r="S1003" s="182">
        <f t="shared" si="145"/>
        <v>3.89</v>
      </c>
      <c r="T1003" s="182">
        <f t="shared" si="146"/>
        <v>0.60999999999999988</v>
      </c>
      <c r="AF1003" s="183"/>
      <c r="AI1003" s="3"/>
    </row>
    <row r="1004" spans="1:35" x14ac:dyDescent="0.2">
      <c r="A1004" s="7">
        <f t="shared" si="138"/>
        <v>43405</v>
      </c>
      <c r="B1004" s="7">
        <f t="shared" si="140"/>
        <v>43435</v>
      </c>
      <c r="C1004" s="7">
        <v>43453</v>
      </c>
      <c r="D1004">
        <v>4.1500000000000004</v>
      </c>
      <c r="E1004">
        <v>1.8</v>
      </c>
      <c r="F1004">
        <v>3.4</v>
      </c>
      <c r="G1004">
        <v>2.6</v>
      </c>
      <c r="H1004" s="4">
        <f t="shared" si="141"/>
        <v>8</v>
      </c>
      <c r="I1004" s="4"/>
      <c r="J1004" s="4">
        <f t="shared" si="142"/>
        <v>3.8499999999999996</v>
      </c>
      <c r="K1004" s="15">
        <f t="shared" si="147"/>
        <v>3.92</v>
      </c>
      <c r="L1004" s="4">
        <f t="shared" si="139"/>
        <v>3.85</v>
      </c>
      <c r="M1004" s="4">
        <f t="shared" si="143"/>
        <v>4.1500000000000004</v>
      </c>
      <c r="N1004" s="4"/>
      <c r="P1004" s="184">
        <f t="shared" si="144"/>
        <v>40544</v>
      </c>
      <c r="Q1004" s="184">
        <v>40546</v>
      </c>
      <c r="R1004" s="182">
        <v>4.5</v>
      </c>
      <c r="S1004" s="182">
        <f t="shared" si="145"/>
        <v>3.89</v>
      </c>
      <c r="T1004" s="182">
        <f t="shared" si="146"/>
        <v>0.60999999999999988</v>
      </c>
      <c r="AF1004" s="183"/>
      <c r="AI1004" s="3"/>
    </row>
    <row r="1005" spans="1:35" x14ac:dyDescent="0.2">
      <c r="A1005" s="7">
        <f t="shared" si="138"/>
        <v>43405</v>
      </c>
      <c r="B1005" s="7">
        <f t="shared" si="140"/>
        <v>43435</v>
      </c>
      <c r="C1005" s="7">
        <v>43454</v>
      </c>
      <c r="D1005">
        <v>4.4000000000000004</v>
      </c>
      <c r="E1005">
        <v>1.8</v>
      </c>
      <c r="F1005">
        <v>3.4</v>
      </c>
      <c r="G1005">
        <v>2.6</v>
      </c>
      <c r="H1005" s="4">
        <f t="shared" si="141"/>
        <v>8.25</v>
      </c>
      <c r="I1005" s="4"/>
      <c r="J1005" s="4">
        <f t="shared" si="142"/>
        <v>3.8499999999999996</v>
      </c>
      <c r="K1005" s="15">
        <f t="shared" si="147"/>
        <v>3.92</v>
      </c>
      <c r="L1005" s="4">
        <f t="shared" si="139"/>
        <v>3.85</v>
      </c>
      <c r="M1005" s="4">
        <f t="shared" si="143"/>
        <v>4.4000000000000004</v>
      </c>
      <c r="N1005" s="4"/>
      <c r="P1005" s="184">
        <f t="shared" si="144"/>
        <v>40544</v>
      </c>
      <c r="Q1005" s="184">
        <v>40547</v>
      </c>
      <c r="R1005" s="182">
        <v>4.5</v>
      </c>
      <c r="S1005" s="182">
        <f t="shared" si="145"/>
        <v>3.89</v>
      </c>
      <c r="T1005" s="182">
        <f t="shared" si="146"/>
        <v>0.60999999999999988</v>
      </c>
      <c r="AF1005" s="183"/>
      <c r="AI1005" s="3"/>
    </row>
    <row r="1006" spans="1:35" x14ac:dyDescent="0.2">
      <c r="A1006" s="7">
        <f t="shared" si="138"/>
        <v>43405</v>
      </c>
      <c r="B1006" s="7">
        <f t="shared" si="140"/>
        <v>43435</v>
      </c>
      <c r="C1006" s="7">
        <v>43455</v>
      </c>
      <c r="D1006">
        <v>4.4000000000000004</v>
      </c>
      <c r="E1006">
        <v>1.8</v>
      </c>
      <c r="F1006">
        <v>3.4</v>
      </c>
      <c r="G1006">
        <v>2.6</v>
      </c>
      <c r="H1006" s="4">
        <f t="shared" si="141"/>
        <v>8.25</v>
      </c>
      <c r="I1006" s="4"/>
      <c r="J1006" s="4">
        <f t="shared" si="142"/>
        <v>3.8499999999999996</v>
      </c>
      <c r="K1006" s="15">
        <f t="shared" si="147"/>
        <v>3.92</v>
      </c>
      <c r="L1006" s="4">
        <f t="shared" si="139"/>
        <v>3.85</v>
      </c>
      <c r="M1006" s="4">
        <f t="shared" si="143"/>
        <v>4.4000000000000004</v>
      </c>
      <c r="N1006" s="4"/>
      <c r="P1006" s="184">
        <f t="shared" si="144"/>
        <v>40544</v>
      </c>
      <c r="Q1006" s="184">
        <v>40548</v>
      </c>
      <c r="R1006" s="182">
        <v>4.5</v>
      </c>
      <c r="S1006" s="182">
        <f t="shared" si="145"/>
        <v>3.89</v>
      </c>
      <c r="T1006" s="182">
        <f t="shared" si="146"/>
        <v>0.60999999999999988</v>
      </c>
      <c r="AF1006" s="183"/>
      <c r="AI1006" s="3"/>
    </row>
    <row r="1007" spans="1:35" x14ac:dyDescent="0.2">
      <c r="A1007" s="7">
        <f t="shared" si="138"/>
        <v>43405</v>
      </c>
      <c r="B1007" s="7">
        <f t="shared" si="140"/>
        <v>43435</v>
      </c>
      <c r="C1007" s="7">
        <v>43458</v>
      </c>
      <c r="D1007">
        <v>4.4000000000000004</v>
      </c>
      <c r="E1007">
        <v>1.8</v>
      </c>
      <c r="F1007">
        <v>3.4</v>
      </c>
      <c r="G1007">
        <v>2.6</v>
      </c>
      <c r="H1007" s="4">
        <f t="shared" si="141"/>
        <v>8.25</v>
      </c>
      <c r="I1007" s="4"/>
      <c r="J1007" s="4">
        <f t="shared" si="142"/>
        <v>3.8499999999999996</v>
      </c>
      <c r="K1007" s="15">
        <f t="shared" si="147"/>
        <v>3.92</v>
      </c>
      <c r="L1007" s="4">
        <f t="shared" si="139"/>
        <v>3.85</v>
      </c>
      <c r="M1007" s="4">
        <f t="shared" si="143"/>
        <v>4.4000000000000004</v>
      </c>
      <c r="N1007" s="4"/>
      <c r="P1007" s="184">
        <f t="shared" si="144"/>
        <v>40544</v>
      </c>
      <c r="Q1007" s="184">
        <v>40549</v>
      </c>
      <c r="R1007" s="182">
        <v>4.5</v>
      </c>
      <c r="S1007" s="182">
        <f t="shared" si="145"/>
        <v>3.89</v>
      </c>
      <c r="T1007" s="182">
        <f t="shared" si="146"/>
        <v>0.60999999999999988</v>
      </c>
      <c r="AF1007" s="183"/>
      <c r="AI1007" s="3"/>
    </row>
    <row r="1008" spans="1:35" x14ac:dyDescent="0.2">
      <c r="A1008" s="7">
        <f t="shared" si="138"/>
        <v>43405</v>
      </c>
      <c r="B1008" s="7">
        <f t="shared" si="140"/>
        <v>43435</v>
      </c>
      <c r="C1008" s="7">
        <v>43460</v>
      </c>
      <c r="D1008">
        <v>4.4000000000000004</v>
      </c>
      <c r="E1008">
        <v>1.8</v>
      </c>
      <c r="F1008">
        <v>3.4</v>
      </c>
      <c r="G1008">
        <v>2.6</v>
      </c>
      <c r="H1008" s="4">
        <f t="shared" si="141"/>
        <v>8.25</v>
      </c>
      <c r="I1008" s="4"/>
      <c r="J1008" s="4">
        <f t="shared" si="142"/>
        <v>3.8499999999999996</v>
      </c>
      <c r="K1008" s="15">
        <f t="shared" si="147"/>
        <v>3.92</v>
      </c>
      <c r="L1008" s="4">
        <f t="shared" si="139"/>
        <v>3.85</v>
      </c>
      <c r="M1008" s="4">
        <f t="shared" si="143"/>
        <v>4.4000000000000004</v>
      </c>
      <c r="N1008" s="4"/>
      <c r="P1008" s="184">
        <f t="shared" si="144"/>
        <v>40544</v>
      </c>
      <c r="Q1008" s="184">
        <v>40550</v>
      </c>
      <c r="R1008" s="182">
        <v>4.5</v>
      </c>
      <c r="S1008" s="182">
        <f t="shared" si="145"/>
        <v>3.89</v>
      </c>
      <c r="T1008" s="182">
        <f t="shared" si="146"/>
        <v>0.60999999999999988</v>
      </c>
      <c r="AF1008" s="183"/>
      <c r="AI1008" s="3"/>
    </row>
    <row r="1009" spans="1:35" x14ac:dyDescent="0.2">
      <c r="A1009" s="7">
        <f t="shared" si="138"/>
        <v>43405</v>
      </c>
      <c r="B1009" s="7">
        <f t="shared" si="140"/>
        <v>43435</v>
      </c>
      <c r="C1009" s="7">
        <v>43461</v>
      </c>
      <c r="D1009">
        <v>4.4000000000000004</v>
      </c>
      <c r="E1009">
        <v>1.8</v>
      </c>
      <c r="F1009">
        <v>3.4</v>
      </c>
      <c r="G1009">
        <v>2.6</v>
      </c>
      <c r="H1009" s="4">
        <f t="shared" si="141"/>
        <v>8.25</v>
      </c>
      <c r="I1009" s="4"/>
      <c r="J1009" s="4">
        <f t="shared" si="142"/>
        <v>3.8499999999999996</v>
      </c>
      <c r="K1009" s="15">
        <f t="shared" si="147"/>
        <v>3.92</v>
      </c>
      <c r="L1009" s="4">
        <f t="shared" si="139"/>
        <v>3.85</v>
      </c>
      <c r="M1009" s="4">
        <f t="shared" si="143"/>
        <v>4.4000000000000004</v>
      </c>
      <c r="N1009" s="4"/>
      <c r="P1009" s="184">
        <f t="shared" si="144"/>
        <v>40544</v>
      </c>
      <c r="Q1009" s="184">
        <v>40551</v>
      </c>
      <c r="R1009" s="182">
        <v>4.5</v>
      </c>
      <c r="S1009" s="182">
        <f t="shared" si="145"/>
        <v>3.89</v>
      </c>
      <c r="T1009" s="182">
        <f t="shared" si="146"/>
        <v>0.60999999999999988</v>
      </c>
      <c r="AF1009" s="183"/>
      <c r="AI1009" s="3"/>
    </row>
    <row r="1010" spans="1:35" x14ac:dyDescent="0.2">
      <c r="A1010" s="7">
        <f t="shared" si="138"/>
        <v>43405</v>
      </c>
      <c r="B1010" s="7">
        <f t="shared" si="140"/>
        <v>43435</v>
      </c>
      <c r="C1010" s="7">
        <v>43462</v>
      </c>
      <c r="D1010">
        <v>4.4000000000000004</v>
      </c>
      <c r="E1010">
        <v>1.8</v>
      </c>
      <c r="F1010">
        <v>3.4</v>
      </c>
      <c r="G1010">
        <v>2.6</v>
      </c>
      <c r="H1010" s="4">
        <f t="shared" si="141"/>
        <v>8.25</v>
      </c>
      <c r="I1010" s="4"/>
      <c r="J1010" s="4">
        <f t="shared" si="142"/>
        <v>3.8499999999999996</v>
      </c>
      <c r="K1010" s="15">
        <f t="shared" si="147"/>
        <v>3.92</v>
      </c>
      <c r="L1010" s="4">
        <f t="shared" si="139"/>
        <v>3.85</v>
      </c>
      <c r="M1010" s="4">
        <f t="shared" si="143"/>
        <v>4.4000000000000004</v>
      </c>
      <c r="N1010" s="4"/>
      <c r="P1010" s="184">
        <f t="shared" si="144"/>
        <v>40544</v>
      </c>
      <c r="Q1010" s="184">
        <v>40552</v>
      </c>
      <c r="R1010" s="182">
        <v>4.5</v>
      </c>
      <c r="S1010" s="182">
        <f t="shared" si="145"/>
        <v>3.89</v>
      </c>
      <c r="T1010" s="182">
        <f t="shared" si="146"/>
        <v>0.60999999999999988</v>
      </c>
      <c r="AF1010" s="183"/>
      <c r="AI1010" s="3"/>
    </row>
    <row r="1011" spans="1:35" x14ac:dyDescent="0.2">
      <c r="A1011" s="7">
        <f t="shared" si="138"/>
        <v>43405</v>
      </c>
      <c r="B1011" s="7">
        <f t="shared" si="140"/>
        <v>43435</v>
      </c>
      <c r="C1011" s="7">
        <v>43465</v>
      </c>
      <c r="D1011">
        <v>4.4000000000000004</v>
      </c>
      <c r="E1011">
        <v>1.8</v>
      </c>
      <c r="F1011">
        <v>3.4</v>
      </c>
      <c r="G1011">
        <v>2.6</v>
      </c>
      <c r="H1011" s="4">
        <f t="shared" si="141"/>
        <v>8.25</v>
      </c>
      <c r="I1011" s="4"/>
      <c r="J1011" s="4">
        <f t="shared" si="142"/>
        <v>3.8499999999999996</v>
      </c>
      <c r="K1011" s="15">
        <f t="shared" si="147"/>
        <v>3.92</v>
      </c>
      <c r="L1011" s="4">
        <f t="shared" si="139"/>
        <v>3.85</v>
      </c>
      <c r="M1011" s="4">
        <f t="shared" si="143"/>
        <v>4.4000000000000004</v>
      </c>
      <c r="N1011" s="4"/>
      <c r="P1011" s="184">
        <f t="shared" si="144"/>
        <v>40544</v>
      </c>
      <c r="Q1011" s="184">
        <v>40553</v>
      </c>
      <c r="R1011" s="182">
        <v>4.5</v>
      </c>
      <c r="S1011" s="182">
        <f t="shared" si="145"/>
        <v>3.89</v>
      </c>
      <c r="T1011" s="182">
        <f t="shared" si="146"/>
        <v>0.60999999999999988</v>
      </c>
      <c r="AF1011" s="183"/>
      <c r="AI1011" s="3"/>
    </row>
    <row r="1012" spans="1:35" x14ac:dyDescent="0.2">
      <c r="A1012" s="7">
        <f t="shared" si="138"/>
        <v>43435</v>
      </c>
      <c r="B1012" s="7">
        <f t="shared" si="140"/>
        <v>43466</v>
      </c>
      <c r="C1012" s="7">
        <v>43467</v>
      </c>
      <c r="D1012">
        <v>4.25</v>
      </c>
      <c r="E1012">
        <v>1.8</v>
      </c>
      <c r="F1012">
        <v>3.4</v>
      </c>
      <c r="G1012">
        <v>2.6</v>
      </c>
      <c r="H1012" s="4">
        <f t="shared" si="141"/>
        <v>8.25</v>
      </c>
      <c r="I1012" s="4"/>
      <c r="J1012" s="4">
        <f t="shared" si="142"/>
        <v>4</v>
      </c>
      <c r="K1012" s="15">
        <f t="shared" si="147"/>
        <v>3.88</v>
      </c>
      <c r="L1012" s="4">
        <f t="shared" si="139"/>
        <v>4</v>
      </c>
      <c r="M1012" s="4">
        <f t="shared" si="143"/>
        <v>4.25</v>
      </c>
      <c r="N1012" s="4"/>
      <c r="P1012" s="184">
        <f t="shared" si="144"/>
        <v>40544</v>
      </c>
      <c r="Q1012" s="184">
        <v>40554</v>
      </c>
      <c r="R1012" s="182">
        <v>4.5</v>
      </c>
      <c r="S1012" s="182">
        <f t="shared" si="145"/>
        <v>3.89</v>
      </c>
      <c r="T1012" s="182">
        <f t="shared" si="146"/>
        <v>0.60999999999999988</v>
      </c>
      <c r="AF1012" s="183"/>
      <c r="AI1012" s="3"/>
    </row>
    <row r="1013" spans="1:35" x14ac:dyDescent="0.2">
      <c r="A1013" s="7">
        <f t="shared" si="138"/>
        <v>43435</v>
      </c>
      <c r="B1013" s="7">
        <f t="shared" si="140"/>
        <v>43466</v>
      </c>
      <c r="C1013" s="7">
        <v>43468</v>
      </c>
      <c r="D1013">
        <v>4.25</v>
      </c>
      <c r="E1013">
        <v>1.8</v>
      </c>
      <c r="F1013">
        <v>3.4</v>
      </c>
      <c r="G1013">
        <v>2.6</v>
      </c>
      <c r="H1013" s="4">
        <f t="shared" si="141"/>
        <v>8.25</v>
      </c>
      <c r="I1013" s="4"/>
      <c r="J1013" s="4">
        <f t="shared" si="142"/>
        <v>4</v>
      </c>
      <c r="K1013" s="15">
        <f t="shared" si="147"/>
        <v>3.88</v>
      </c>
      <c r="L1013" s="4">
        <f t="shared" si="139"/>
        <v>4</v>
      </c>
      <c r="M1013" s="4">
        <f t="shared" si="143"/>
        <v>4.25</v>
      </c>
      <c r="N1013" s="4"/>
      <c r="P1013" s="184">
        <f t="shared" si="144"/>
        <v>40544</v>
      </c>
      <c r="Q1013" s="184">
        <v>40555</v>
      </c>
      <c r="R1013" s="182">
        <v>4.5</v>
      </c>
      <c r="S1013" s="182">
        <f t="shared" si="145"/>
        <v>3.89</v>
      </c>
      <c r="T1013" s="182">
        <f t="shared" si="146"/>
        <v>0.60999999999999988</v>
      </c>
      <c r="AF1013" s="183"/>
      <c r="AI1013" s="3"/>
    </row>
    <row r="1014" spans="1:35" x14ac:dyDescent="0.2">
      <c r="A1014" s="7">
        <f t="shared" si="138"/>
        <v>43435</v>
      </c>
      <c r="B1014" s="7">
        <f t="shared" si="140"/>
        <v>43466</v>
      </c>
      <c r="C1014" s="7">
        <v>43469</v>
      </c>
      <c r="D1014">
        <v>4.25</v>
      </c>
      <c r="E1014">
        <v>1.8</v>
      </c>
      <c r="F1014">
        <v>3.4</v>
      </c>
      <c r="G1014">
        <v>2.6</v>
      </c>
      <c r="H1014" s="4">
        <f t="shared" si="141"/>
        <v>8.25</v>
      </c>
      <c r="I1014" s="4"/>
      <c r="J1014" s="4">
        <f t="shared" si="142"/>
        <v>4</v>
      </c>
      <c r="K1014" s="15">
        <f t="shared" si="147"/>
        <v>3.88</v>
      </c>
      <c r="L1014" s="4">
        <f t="shared" si="139"/>
        <v>4</v>
      </c>
      <c r="M1014" s="4">
        <f t="shared" si="143"/>
        <v>4.25</v>
      </c>
      <c r="N1014" s="4"/>
      <c r="P1014" s="184">
        <f t="shared" si="144"/>
        <v>40544</v>
      </c>
      <c r="Q1014" s="184">
        <v>40556</v>
      </c>
      <c r="R1014" s="182">
        <v>4.5</v>
      </c>
      <c r="S1014" s="182">
        <f t="shared" si="145"/>
        <v>3.89</v>
      </c>
      <c r="T1014" s="182">
        <f t="shared" si="146"/>
        <v>0.60999999999999988</v>
      </c>
      <c r="AF1014" s="183"/>
      <c r="AI1014" s="3"/>
    </row>
    <row r="1015" spans="1:35" x14ac:dyDescent="0.2">
      <c r="A1015" s="7">
        <f t="shared" si="138"/>
        <v>43435</v>
      </c>
      <c r="B1015" s="7">
        <f t="shared" si="140"/>
        <v>43466</v>
      </c>
      <c r="C1015" s="7">
        <v>43472</v>
      </c>
      <c r="D1015">
        <v>4.25</v>
      </c>
      <c r="E1015">
        <v>1.8</v>
      </c>
      <c r="F1015">
        <v>3.4</v>
      </c>
      <c r="G1015">
        <v>2.6</v>
      </c>
      <c r="H1015" s="4">
        <f t="shared" si="141"/>
        <v>8.25</v>
      </c>
      <c r="I1015" s="4"/>
      <c r="J1015" s="4">
        <f t="shared" si="142"/>
        <v>4</v>
      </c>
      <c r="K1015" s="15">
        <f t="shared" si="147"/>
        <v>3.88</v>
      </c>
      <c r="L1015" s="4">
        <f t="shared" si="139"/>
        <v>4</v>
      </c>
      <c r="M1015" s="4">
        <f t="shared" si="143"/>
        <v>4.25</v>
      </c>
      <c r="N1015" s="4"/>
      <c r="P1015" s="184">
        <f t="shared" si="144"/>
        <v>40544</v>
      </c>
      <c r="Q1015" s="184">
        <v>40557</v>
      </c>
      <c r="R1015" s="182">
        <v>4.5</v>
      </c>
      <c r="S1015" s="182">
        <f t="shared" si="145"/>
        <v>3.89</v>
      </c>
      <c r="T1015" s="182">
        <f t="shared" si="146"/>
        <v>0.60999999999999988</v>
      </c>
      <c r="AF1015" s="183"/>
      <c r="AI1015" s="3"/>
    </row>
    <row r="1016" spans="1:35" x14ac:dyDescent="0.2">
      <c r="A1016" s="7">
        <f t="shared" si="138"/>
        <v>43435</v>
      </c>
      <c r="B1016" s="7">
        <f t="shared" si="140"/>
        <v>43466</v>
      </c>
      <c r="C1016" s="7">
        <v>43473</v>
      </c>
      <c r="D1016">
        <v>4.25</v>
      </c>
      <c r="E1016">
        <v>1.8</v>
      </c>
      <c r="F1016">
        <v>3.4</v>
      </c>
      <c r="G1016">
        <v>2.6</v>
      </c>
      <c r="H1016" s="4">
        <f t="shared" si="141"/>
        <v>8.25</v>
      </c>
      <c r="I1016" s="4"/>
      <c r="J1016" s="4">
        <f t="shared" si="142"/>
        <v>4</v>
      </c>
      <c r="K1016" s="15">
        <f t="shared" si="147"/>
        <v>3.88</v>
      </c>
      <c r="L1016" s="4">
        <f t="shared" si="139"/>
        <v>4</v>
      </c>
      <c r="M1016" s="4">
        <f t="shared" si="143"/>
        <v>4.25</v>
      </c>
      <c r="N1016" s="4"/>
      <c r="P1016" s="184">
        <f t="shared" si="144"/>
        <v>40544</v>
      </c>
      <c r="Q1016" s="184">
        <v>40558</v>
      </c>
      <c r="R1016" s="182">
        <v>4.5</v>
      </c>
      <c r="S1016" s="182">
        <f t="shared" si="145"/>
        <v>3.89</v>
      </c>
      <c r="T1016" s="182">
        <f t="shared" si="146"/>
        <v>0.60999999999999988</v>
      </c>
      <c r="AF1016" s="183"/>
      <c r="AI1016" s="3"/>
    </row>
    <row r="1017" spans="1:35" x14ac:dyDescent="0.2">
      <c r="A1017" s="7">
        <f t="shared" si="138"/>
        <v>43435</v>
      </c>
      <c r="B1017" s="7">
        <f t="shared" si="140"/>
        <v>43466</v>
      </c>
      <c r="C1017" s="7">
        <v>43474</v>
      </c>
      <c r="D1017">
        <v>4.25</v>
      </c>
      <c r="E1017">
        <v>1.8</v>
      </c>
      <c r="F1017">
        <v>3.4</v>
      </c>
      <c r="G1017">
        <v>2.6</v>
      </c>
      <c r="H1017" s="4">
        <f t="shared" si="141"/>
        <v>8.25</v>
      </c>
      <c r="I1017" s="4"/>
      <c r="J1017" s="4">
        <f t="shared" si="142"/>
        <v>4</v>
      </c>
      <c r="K1017" s="15">
        <f t="shared" si="147"/>
        <v>3.88</v>
      </c>
      <c r="L1017" s="4">
        <f t="shared" si="139"/>
        <v>4</v>
      </c>
      <c r="M1017" s="4">
        <f t="shared" si="143"/>
        <v>4.25</v>
      </c>
      <c r="N1017" s="4"/>
      <c r="P1017" s="184">
        <f t="shared" si="144"/>
        <v>40544</v>
      </c>
      <c r="Q1017" s="184">
        <v>40559</v>
      </c>
      <c r="R1017" s="182">
        <v>4.5</v>
      </c>
      <c r="S1017" s="182">
        <f t="shared" si="145"/>
        <v>3.89</v>
      </c>
      <c r="T1017" s="182">
        <f t="shared" si="146"/>
        <v>0.60999999999999988</v>
      </c>
      <c r="AF1017" s="183"/>
      <c r="AI1017" s="3"/>
    </row>
    <row r="1018" spans="1:35" x14ac:dyDescent="0.2">
      <c r="A1018" s="7">
        <f t="shared" si="138"/>
        <v>43435</v>
      </c>
      <c r="B1018" s="7">
        <f t="shared" si="140"/>
        <v>43466</v>
      </c>
      <c r="C1018" s="7">
        <v>43475</v>
      </c>
      <c r="D1018">
        <v>4.25</v>
      </c>
      <c r="E1018">
        <v>1.8</v>
      </c>
      <c r="F1018">
        <v>3.4</v>
      </c>
      <c r="G1018">
        <v>2.6</v>
      </c>
      <c r="H1018" s="4">
        <f t="shared" si="141"/>
        <v>8.25</v>
      </c>
      <c r="I1018" s="4"/>
      <c r="J1018" s="4">
        <f t="shared" si="142"/>
        <v>4</v>
      </c>
      <c r="K1018" s="15">
        <f t="shared" si="147"/>
        <v>3.88</v>
      </c>
      <c r="L1018" s="4">
        <f t="shared" si="139"/>
        <v>4</v>
      </c>
      <c r="M1018" s="4">
        <f t="shared" si="143"/>
        <v>4.25</v>
      </c>
      <c r="N1018" s="4"/>
      <c r="P1018" s="184">
        <f t="shared" si="144"/>
        <v>40544</v>
      </c>
      <c r="Q1018" s="184">
        <v>40560</v>
      </c>
      <c r="R1018" s="182">
        <v>4.5</v>
      </c>
      <c r="S1018" s="182">
        <f t="shared" si="145"/>
        <v>3.89</v>
      </c>
      <c r="T1018" s="182">
        <f t="shared" si="146"/>
        <v>0.60999999999999988</v>
      </c>
      <c r="AF1018" s="183"/>
      <c r="AI1018" s="3"/>
    </row>
    <row r="1019" spans="1:35" x14ac:dyDescent="0.2">
      <c r="A1019" s="7">
        <f t="shared" si="138"/>
        <v>43435</v>
      </c>
      <c r="B1019" s="7">
        <f t="shared" si="140"/>
        <v>43466</v>
      </c>
      <c r="C1019" s="7">
        <v>43476</v>
      </c>
      <c r="D1019">
        <v>4.25</v>
      </c>
      <c r="E1019">
        <v>1.8</v>
      </c>
      <c r="F1019">
        <v>3.4</v>
      </c>
      <c r="G1019">
        <v>2.6</v>
      </c>
      <c r="H1019" s="4">
        <f t="shared" si="141"/>
        <v>8.25</v>
      </c>
      <c r="I1019" s="4"/>
      <c r="J1019" s="4">
        <f t="shared" si="142"/>
        <v>4</v>
      </c>
      <c r="K1019" s="15">
        <f t="shared" si="147"/>
        <v>3.88</v>
      </c>
      <c r="L1019" s="4">
        <f t="shared" si="139"/>
        <v>4</v>
      </c>
      <c r="M1019" s="4">
        <f t="shared" si="143"/>
        <v>4.25</v>
      </c>
      <c r="N1019" s="4"/>
      <c r="P1019" s="184">
        <f t="shared" si="144"/>
        <v>40544</v>
      </c>
      <c r="Q1019" s="184">
        <v>40561</v>
      </c>
      <c r="R1019" s="182">
        <v>4.5</v>
      </c>
      <c r="S1019" s="182">
        <f t="shared" si="145"/>
        <v>3.89</v>
      </c>
      <c r="T1019" s="182">
        <f t="shared" si="146"/>
        <v>0.60999999999999988</v>
      </c>
      <c r="AF1019" s="183"/>
      <c r="AI1019" s="3"/>
    </row>
    <row r="1020" spans="1:35" x14ac:dyDescent="0.2">
      <c r="A1020" s="7">
        <f t="shared" si="138"/>
        <v>43435</v>
      </c>
      <c r="B1020" s="7">
        <f t="shared" si="140"/>
        <v>43466</v>
      </c>
      <c r="C1020" s="7">
        <v>43479</v>
      </c>
      <c r="D1020">
        <v>4.25</v>
      </c>
      <c r="E1020">
        <v>1.8</v>
      </c>
      <c r="F1020">
        <v>3.4</v>
      </c>
      <c r="G1020">
        <v>2.6</v>
      </c>
      <c r="H1020" s="4">
        <f t="shared" si="141"/>
        <v>8.25</v>
      </c>
      <c r="I1020" s="4"/>
      <c r="J1020" s="4">
        <f t="shared" si="142"/>
        <v>4</v>
      </c>
      <c r="K1020" s="15">
        <f t="shared" si="147"/>
        <v>3.88</v>
      </c>
      <c r="L1020" s="4">
        <f t="shared" si="139"/>
        <v>4</v>
      </c>
      <c r="M1020" s="4">
        <f t="shared" si="143"/>
        <v>4.25</v>
      </c>
      <c r="N1020" s="4"/>
      <c r="P1020" s="184">
        <f t="shared" si="144"/>
        <v>40544</v>
      </c>
      <c r="Q1020" s="184">
        <v>40562</v>
      </c>
      <c r="R1020" s="182">
        <v>4.5</v>
      </c>
      <c r="S1020" s="182">
        <f t="shared" si="145"/>
        <v>3.89</v>
      </c>
      <c r="T1020" s="182">
        <f t="shared" si="146"/>
        <v>0.60999999999999988</v>
      </c>
      <c r="AF1020" s="183"/>
      <c r="AI1020" s="3"/>
    </row>
    <row r="1021" spans="1:35" x14ac:dyDescent="0.2">
      <c r="A1021" s="7">
        <f t="shared" si="138"/>
        <v>43435</v>
      </c>
      <c r="B1021" s="7">
        <f t="shared" si="140"/>
        <v>43466</v>
      </c>
      <c r="C1021" s="7">
        <v>43480</v>
      </c>
      <c r="D1021">
        <v>4.25</v>
      </c>
      <c r="E1021">
        <v>1.8</v>
      </c>
      <c r="F1021">
        <v>3.4</v>
      </c>
      <c r="G1021">
        <v>2.6</v>
      </c>
      <c r="H1021" s="4">
        <f t="shared" si="141"/>
        <v>8.25</v>
      </c>
      <c r="I1021" s="4"/>
      <c r="J1021" s="4">
        <f t="shared" si="142"/>
        <v>4</v>
      </c>
      <c r="K1021" s="15">
        <f t="shared" si="147"/>
        <v>3.88</v>
      </c>
      <c r="L1021" s="4">
        <f t="shared" si="139"/>
        <v>4</v>
      </c>
      <c r="M1021" s="4">
        <f t="shared" si="143"/>
        <v>4.25</v>
      </c>
      <c r="N1021" s="4"/>
      <c r="P1021" s="184">
        <f t="shared" si="144"/>
        <v>40544</v>
      </c>
      <c r="Q1021" s="184">
        <v>40563</v>
      </c>
      <c r="R1021" s="182">
        <v>4.5</v>
      </c>
      <c r="S1021" s="182">
        <f t="shared" si="145"/>
        <v>3.89</v>
      </c>
      <c r="T1021" s="182">
        <f t="shared" si="146"/>
        <v>0.60999999999999988</v>
      </c>
      <c r="AF1021" s="183"/>
      <c r="AI1021" s="3"/>
    </row>
    <row r="1022" spans="1:35" x14ac:dyDescent="0.2">
      <c r="A1022" s="7">
        <f t="shared" si="138"/>
        <v>43435</v>
      </c>
      <c r="B1022" s="7">
        <f t="shared" si="140"/>
        <v>43466</v>
      </c>
      <c r="C1022" s="7">
        <v>43481</v>
      </c>
      <c r="D1022">
        <v>4.25</v>
      </c>
      <c r="E1022">
        <v>1.8</v>
      </c>
      <c r="F1022">
        <v>3.4</v>
      </c>
      <c r="G1022">
        <v>2.6</v>
      </c>
      <c r="H1022" s="4">
        <f t="shared" si="141"/>
        <v>8.25</v>
      </c>
      <c r="I1022" s="4"/>
      <c r="J1022" s="4">
        <f t="shared" si="142"/>
        <v>4</v>
      </c>
      <c r="K1022" s="15">
        <f t="shared" si="147"/>
        <v>3.88</v>
      </c>
      <c r="L1022" s="4">
        <f t="shared" si="139"/>
        <v>4</v>
      </c>
      <c r="M1022" s="4">
        <f t="shared" si="143"/>
        <v>4.25</v>
      </c>
      <c r="N1022" s="4"/>
      <c r="P1022" s="184">
        <f t="shared" si="144"/>
        <v>40544</v>
      </c>
      <c r="Q1022" s="184">
        <v>40564</v>
      </c>
      <c r="R1022" s="182">
        <v>4.5</v>
      </c>
      <c r="S1022" s="182">
        <f t="shared" si="145"/>
        <v>3.89</v>
      </c>
      <c r="T1022" s="182">
        <f t="shared" si="146"/>
        <v>0.60999999999999988</v>
      </c>
      <c r="AF1022" s="183"/>
      <c r="AI1022" s="3"/>
    </row>
    <row r="1023" spans="1:35" x14ac:dyDescent="0.2">
      <c r="A1023" s="7">
        <f t="shared" si="138"/>
        <v>43435</v>
      </c>
      <c r="B1023" s="7">
        <f t="shared" si="140"/>
        <v>43466</v>
      </c>
      <c r="C1023" s="7">
        <v>43482</v>
      </c>
      <c r="D1023">
        <v>4.25</v>
      </c>
      <c r="E1023">
        <v>1.8</v>
      </c>
      <c r="F1023">
        <v>3.4</v>
      </c>
      <c r="G1023">
        <v>2.6</v>
      </c>
      <c r="H1023" s="4">
        <f t="shared" si="141"/>
        <v>8.25</v>
      </c>
      <c r="I1023" s="4"/>
      <c r="J1023" s="4">
        <f t="shared" si="142"/>
        <v>4</v>
      </c>
      <c r="K1023" s="15">
        <f t="shared" si="147"/>
        <v>3.88</v>
      </c>
      <c r="L1023" s="4">
        <f t="shared" si="139"/>
        <v>4</v>
      </c>
      <c r="M1023" s="4">
        <f t="shared" si="143"/>
        <v>4.25</v>
      </c>
      <c r="N1023" s="4"/>
      <c r="P1023" s="184">
        <f t="shared" si="144"/>
        <v>40544</v>
      </c>
      <c r="Q1023" s="184">
        <v>40565</v>
      </c>
      <c r="R1023" s="182">
        <v>4.5</v>
      </c>
      <c r="S1023" s="182">
        <f t="shared" si="145"/>
        <v>3.89</v>
      </c>
      <c r="T1023" s="182">
        <f t="shared" si="146"/>
        <v>0.60999999999999988</v>
      </c>
      <c r="AF1023" s="183"/>
      <c r="AI1023" s="3"/>
    </row>
    <row r="1024" spans="1:35" x14ac:dyDescent="0.2">
      <c r="A1024" s="7">
        <f t="shared" si="138"/>
        <v>43435</v>
      </c>
      <c r="B1024" s="7">
        <f t="shared" si="140"/>
        <v>43466</v>
      </c>
      <c r="C1024" s="7">
        <v>43483</v>
      </c>
      <c r="D1024">
        <v>4.25</v>
      </c>
      <c r="E1024">
        <v>1.8</v>
      </c>
      <c r="F1024">
        <v>3.4</v>
      </c>
      <c r="G1024">
        <v>2.6</v>
      </c>
      <c r="H1024" s="4">
        <f t="shared" si="141"/>
        <v>8.25</v>
      </c>
      <c r="I1024" s="4"/>
      <c r="J1024" s="4">
        <f t="shared" si="142"/>
        <v>4</v>
      </c>
      <c r="K1024" s="15">
        <f t="shared" si="147"/>
        <v>3.88</v>
      </c>
      <c r="L1024" s="4">
        <f t="shared" si="139"/>
        <v>4</v>
      </c>
      <c r="M1024" s="4">
        <f t="shared" si="143"/>
        <v>4.25</v>
      </c>
      <c r="N1024" s="4"/>
      <c r="P1024" s="184">
        <f t="shared" si="144"/>
        <v>40544</v>
      </c>
      <c r="Q1024" s="184">
        <v>40566</v>
      </c>
      <c r="R1024" s="182">
        <v>4.5</v>
      </c>
      <c r="S1024" s="182">
        <f t="shared" si="145"/>
        <v>3.89</v>
      </c>
      <c r="T1024" s="182">
        <f t="shared" si="146"/>
        <v>0.60999999999999988</v>
      </c>
      <c r="AF1024" s="183"/>
      <c r="AI1024" s="3"/>
    </row>
    <row r="1025" spans="1:35" x14ac:dyDescent="0.2">
      <c r="A1025" s="7">
        <f t="shared" si="138"/>
        <v>43435</v>
      </c>
      <c r="B1025" s="7">
        <f t="shared" si="140"/>
        <v>43466</v>
      </c>
      <c r="C1025" s="7">
        <v>43486</v>
      </c>
      <c r="D1025">
        <v>4.25</v>
      </c>
      <c r="E1025">
        <v>1.8</v>
      </c>
      <c r="F1025">
        <v>3.4</v>
      </c>
      <c r="G1025">
        <v>2.6</v>
      </c>
      <c r="H1025" s="4">
        <f t="shared" si="141"/>
        <v>8.25</v>
      </c>
      <c r="I1025" s="4"/>
      <c r="J1025" s="4">
        <f t="shared" si="142"/>
        <v>4</v>
      </c>
      <c r="K1025" s="15">
        <f t="shared" si="147"/>
        <v>3.88</v>
      </c>
      <c r="L1025" s="4">
        <f t="shared" si="139"/>
        <v>4</v>
      </c>
      <c r="M1025" s="4">
        <f t="shared" si="143"/>
        <v>4.25</v>
      </c>
      <c r="N1025" s="4"/>
      <c r="P1025" s="184">
        <f t="shared" si="144"/>
        <v>40544</v>
      </c>
      <c r="Q1025" s="184">
        <v>40567</v>
      </c>
      <c r="R1025" s="182">
        <v>4.5</v>
      </c>
      <c r="S1025" s="182">
        <f t="shared" si="145"/>
        <v>3.89</v>
      </c>
      <c r="T1025" s="182">
        <f t="shared" si="146"/>
        <v>0.60999999999999988</v>
      </c>
      <c r="AF1025" s="183"/>
      <c r="AI1025" s="3"/>
    </row>
    <row r="1026" spans="1:35" x14ac:dyDescent="0.2">
      <c r="A1026" s="7">
        <f t="shared" si="138"/>
        <v>43435</v>
      </c>
      <c r="B1026" s="7">
        <f t="shared" si="140"/>
        <v>43466</v>
      </c>
      <c r="C1026" s="7">
        <v>43487</v>
      </c>
      <c r="D1026">
        <v>4.25</v>
      </c>
      <c r="E1026">
        <v>1.8</v>
      </c>
      <c r="F1026">
        <v>3.4</v>
      </c>
      <c r="G1026">
        <v>2.6</v>
      </c>
      <c r="H1026" s="4">
        <f t="shared" si="141"/>
        <v>8.25</v>
      </c>
      <c r="I1026" s="4"/>
      <c r="J1026" s="4">
        <f t="shared" si="142"/>
        <v>4</v>
      </c>
      <c r="K1026" s="15">
        <f t="shared" si="147"/>
        <v>3.88</v>
      </c>
      <c r="L1026" s="4">
        <f t="shared" si="139"/>
        <v>4</v>
      </c>
      <c r="M1026" s="4">
        <f t="shared" si="143"/>
        <v>4.25</v>
      </c>
      <c r="N1026" s="4"/>
      <c r="P1026" s="184">
        <f t="shared" si="144"/>
        <v>40544</v>
      </c>
      <c r="Q1026" s="184">
        <v>40568</v>
      </c>
      <c r="R1026" s="182">
        <v>4.5</v>
      </c>
      <c r="S1026" s="182">
        <f t="shared" si="145"/>
        <v>3.89</v>
      </c>
      <c r="T1026" s="182">
        <f t="shared" si="146"/>
        <v>0.60999999999999988</v>
      </c>
      <c r="AF1026" s="183"/>
      <c r="AI1026" s="3"/>
    </row>
    <row r="1027" spans="1:35" x14ac:dyDescent="0.2">
      <c r="A1027" s="7">
        <f t="shared" si="138"/>
        <v>43435</v>
      </c>
      <c r="B1027" s="7">
        <f t="shared" si="140"/>
        <v>43466</v>
      </c>
      <c r="C1027" s="7">
        <v>43488</v>
      </c>
      <c r="D1027">
        <v>4.25</v>
      </c>
      <c r="E1027">
        <v>1.8</v>
      </c>
      <c r="F1027">
        <v>3.4</v>
      </c>
      <c r="G1027">
        <v>2.6</v>
      </c>
      <c r="H1027" s="4">
        <f t="shared" si="141"/>
        <v>8.25</v>
      </c>
      <c r="I1027" s="4"/>
      <c r="J1027" s="4">
        <f t="shared" si="142"/>
        <v>4</v>
      </c>
      <c r="K1027" s="15">
        <f t="shared" si="147"/>
        <v>3.88</v>
      </c>
      <c r="L1027" s="4">
        <f t="shared" si="139"/>
        <v>4</v>
      </c>
      <c r="M1027" s="4">
        <f t="shared" si="143"/>
        <v>4.25</v>
      </c>
      <c r="N1027" s="4"/>
      <c r="P1027" s="184">
        <f t="shared" si="144"/>
        <v>40544</v>
      </c>
      <c r="Q1027" s="184">
        <v>40569</v>
      </c>
      <c r="R1027" s="182">
        <v>4.5</v>
      </c>
      <c r="S1027" s="182">
        <f t="shared" si="145"/>
        <v>3.89</v>
      </c>
      <c r="T1027" s="182">
        <f t="shared" si="146"/>
        <v>0.60999999999999988</v>
      </c>
      <c r="AF1027" s="183"/>
      <c r="AI1027" s="3"/>
    </row>
    <row r="1028" spans="1:35" x14ac:dyDescent="0.2">
      <c r="A1028" s="7">
        <f t="shared" si="138"/>
        <v>43435</v>
      </c>
      <c r="B1028" s="7">
        <f t="shared" si="140"/>
        <v>43466</v>
      </c>
      <c r="C1028" s="7">
        <v>43489</v>
      </c>
      <c r="D1028">
        <v>4.25</v>
      </c>
      <c r="E1028">
        <v>1.8</v>
      </c>
      <c r="F1028">
        <v>3.4</v>
      </c>
      <c r="G1028">
        <v>2.6</v>
      </c>
      <c r="H1028" s="4">
        <f t="shared" si="141"/>
        <v>8.25</v>
      </c>
      <c r="I1028" s="4"/>
      <c r="J1028" s="4">
        <f t="shared" si="142"/>
        <v>4</v>
      </c>
      <c r="K1028" s="15">
        <f t="shared" si="147"/>
        <v>3.88</v>
      </c>
      <c r="L1028" s="4">
        <f t="shared" si="139"/>
        <v>4</v>
      </c>
      <c r="M1028" s="4">
        <f t="shared" si="143"/>
        <v>4.25</v>
      </c>
      <c r="N1028" s="4"/>
      <c r="P1028" s="184">
        <f t="shared" si="144"/>
        <v>40544</v>
      </c>
      <c r="Q1028" s="184">
        <v>40570</v>
      </c>
      <c r="R1028" s="182">
        <v>4.5</v>
      </c>
      <c r="S1028" s="182">
        <f t="shared" si="145"/>
        <v>3.89</v>
      </c>
      <c r="T1028" s="182">
        <f t="shared" si="146"/>
        <v>0.60999999999999988</v>
      </c>
      <c r="AF1028" s="183"/>
      <c r="AI1028" s="3"/>
    </row>
    <row r="1029" spans="1:35" x14ac:dyDescent="0.2">
      <c r="A1029" s="7">
        <f t="shared" si="138"/>
        <v>43435</v>
      </c>
      <c r="B1029" s="7">
        <f t="shared" si="140"/>
        <v>43466</v>
      </c>
      <c r="C1029" s="7">
        <v>43490</v>
      </c>
      <c r="D1029">
        <v>4.25</v>
      </c>
      <c r="E1029">
        <v>1.8</v>
      </c>
      <c r="F1029">
        <v>3.4</v>
      </c>
      <c r="G1029">
        <v>2.6</v>
      </c>
      <c r="H1029" s="4">
        <f t="shared" si="141"/>
        <v>8.25</v>
      </c>
      <c r="I1029" s="4"/>
      <c r="J1029" s="4">
        <f t="shared" si="142"/>
        <v>4</v>
      </c>
      <c r="K1029" s="15">
        <f t="shared" si="147"/>
        <v>3.88</v>
      </c>
      <c r="L1029" s="4">
        <f t="shared" si="139"/>
        <v>4</v>
      </c>
      <c r="M1029" s="4">
        <f t="shared" si="143"/>
        <v>4.25</v>
      </c>
      <c r="N1029" s="4"/>
      <c r="P1029" s="184">
        <f t="shared" si="144"/>
        <v>40544</v>
      </c>
      <c r="Q1029" s="184">
        <v>40571</v>
      </c>
      <c r="R1029" s="182">
        <v>4.5</v>
      </c>
      <c r="S1029" s="182">
        <f t="shared" si="145"/>
        <v>3.89</v>
      </c>
      <c r="T1029" s="182">
        <f t="shared" si="146"/>
        <v>0.60999999999999988</v>
      </c>
      <c r="AF1029" s="183"/>
      <c r="AI1029" s="3"/>
    </row>
    <row r="1030" spans="1:35" x14ac:dyDescent="0.2">
      <c r="A1030" s="7">
        <f t="shared" si="138"/>
        <v>43435</v>
      </c>
      <c r="B1030" s="7">
        <f t="shared" si="140"/>
        <v>43466</v>
      </c>
      <c r="C1030" s="7">
        <v>43493</v>
      </c>
      <c r="D1030">
        <v>4.25</v>
      </c>
      <c r="E1030">
        <v>1.8</v>
      </c>
      <c r="F1030">
        <v>3.4</v>
      </c>
      <c r="G1030">
        <v>2.6</v>
      </c>
      <c r="H1030" s="4">
        <f t="shared" si="141"/>
        <v>8.25</v>
      </c>
      <c r="I1030" s="4"/>
      <c r="J1030" s="4">
        <f t="shared" si="142"/>
        <v>4</v>
      </c>
      <c r="K1030" s="15">
        <f t="shared" si="147"/>
        <v>3.88</v>
      </c>
      <c r="L1030" s="4">
        <f t="shared" si="139"/>
        <v>4</v>
      </c>
      <c r="M1030" s="4">
        <f t="shared" si="143"/>
        <v>4.25</v>
      </c>
      <c r="N1030" s="4"/>
      <c r="P1030" s="184">
        <f t="shared" si="144"/>
        <v>40544</v>
      </c>
      <c r="Q1030" s="184">
        <v>40572</v>
      </c>
      <c r="R1030" s="182">
        <v>4.5</v>
      </c>
      <c r="S1030" s="182">
        <f t="shared" si="145"/>
        <v>3.89</v>
      </c>
      <c r="T1030" s="182">
        <f t="shared" si="146"/>
        <v>0.60999999999999988</v>
      </c>
      <c r="AF1030" s="183"/>
      <c r="AI1030" s="3"/>
    </row>
    <row r="1031" spans="1:35" x14ac:dyDescent="0.2">
      <c r="A1031" s="7">
        <f t="shared" ref="A1031:A1094" si="148">DATE(YEAR(B1031),MONTH(B1031)-1,1)</f>
        <v>43435</v>
      </c>
      <c r="B1031" s="7">
        <f t="shared" si="140"/>
        <v>43466</v>
      </c>
      <c r="C1031" s="7">
        <v>43494</v>
      </c>
      <c r="D1031">
        <v>4.25</v>
      </c>
      <c r="E1031">
        <v>1.8</v>
      </c>
      <c r="F1031">
        <v>3.4</v>
      </c>
      <c r="G1031">
        <v>2.6</v>
      </c>
      <c r="H1031" s="4">
        <f t="shared" si="141"/>
        <v>8.25</v>
      </c>
      <c r="I1031" s="4"/>
      <c r="J1031" s="4">
        <f t="shared" si="142"/>
        <v>4</v>
      </c>
      <c r="K1031" s="15">
        <f t="shared" si="147"/>
        <v>3.88</v>
      </c>
      <c r="L1031" s="4">
        <f t="shared" ref="L1031:L1094" si="149">INDEX($Y:$Y,MATCH($B1031,$V:$V,0))</f>
        <v>4</v>
      </c>
      <c r="M1031" s="4">
        <f t="shared" si="143"/>
        <v>4.25</v>
      </c>
      <c r="N1031" s="4"/>
      <c r="P1031" s="184">
        <f t="shared" si="144"/>
        <v>40544</v>
      </c>
      <c r="Q1031" s="184">
        <v>40573</v>
      </c>
      <c r="R1031" s="182">
        <v>4.5</v>
      </c>
      <c r="S1031" s="182">
        <f t="shared" si="145"/>
        <v>3.89</v>
      </c>
      <c r="T1031" s="182">
        <f t="shared" si="146"/>
        <v>0.60999999999999988</v>
      </c>
      <c r="AF1031" s="183"/>
      <c r="AI1031" s="3"/>
    </row>
    <row r="1032" spans="1:35" x14ac:dyDescent="0.2">
      <c r="A1032" s="7">
        <f t="shared" si="148"/>
        <v>43435</v>
      </c>
      <c r="B1032" s="7">
        <f t="shared" ref="B1032:B1095" si="150">DATE(YEAR(C1032),MONTH(C1032),1)</f>
        <v>43466</v>
      </c>
      <c r="C1032" s="7">
        <v>43495</v>
      </c>
      <c r="D1032">
        <v>4.25</v>
      </c>
      <c r="E1032">
        <v>1.8</v>
      </c>
      <c r="F1032">
        <v>3.4</v>
      </c>
      <c r="G1032">
        <v>2.6</v>
      </c>
      <c r="H1032" s="4">
        <f t="shared" ref="H1032:H1095" si="151">INDEX($R:$R,MATCH($C1032,$Q:$Q,0))</f>
        <v>8.25</v>
      </c>
      <c r="I1032" s="4"/>
      <c r="J1032" s="4">
        <f t="shared" ref="J1032:J1095" si="152">H1032-D1032</f>
        <v>4</v>
      </c>
      <c r="K1032" s="15">
        <f t="shared" si="147"/>
        <v>3.88</v>
      </c>
      <c r="L1032" s="4">
        <f t="shared" si="149"/>
        <v>4</v>
      </c>
      <c r="M1032" s="4">
        <f t="shared" ref="M1032:M1095" si="153">H1032-L1032</f>
        <v>4.25</v>
      </c>
      <c r="N1032" s="4"/>
      <c r="P1032" s="184">
        <f t="shared" ref="P1032:P1095" si="154">DATE(YEAR(Q1032),MONTH(Q1032),1)</f>
        <v>40544</v>
      </c>
      <c r="Q1032" s="184">
        <v>40574</v>
      </c>
      <c r="R1032" s="182">
        <v>4.5</v>
      </c>
      <c r="S1032" s="182">
        <f t="shared" ref="S1032:S1095" si="155">INDEX($Y:$Y,MATCH($P1032,$V:$V,0))</f>
        <v>3.89</v>
      </c>
      <c r="T1032" s="182">
        <f t="shared" ref="T1032:T1095" si="156">R1032-S1032</f>
        <v>0.60999999999999988</v>
      </c>
      <c r="AF1032" s="183"/>
      <c r="AI1032" s="3"/>
    </row>
    <row r="1033" spans="1:35" x14ac:dyDescent="0.2">
      <c r="A1033" s="7">
        <f t="shared" si="148"/>
        <v>43435</v>
      </c>
      <c r="B1033" s="7">
        <f t="shared" si="150"/>
        <v>43466</v>
      </c>
      <c r="C1033" s="7">
        <v>43496</v>
      </c>
      <c r="D1033">
        <v>4.25</v>
      </c>
      <c r="E1033">
        <v>1.8</v>
      </c>
      <c r="F1033">
        <v>3.4</v>
      </c>
      <c r="G1033">
        <v>2.6</v>
      </c>
      <c r="H1033" s="4">
        <f t="shared" si="151"/>
        <v>8.25</v>
      </c>
      <c r="I1033" s="4"/>
      <c r="J1033" s="4">
        <f t="shared" si="152"/>
        <v>4</v>
      </c>
      <c r="K1033" s="15">
        <f t="shared" si="147"/>
        <v>3.88</v>
      </c>
      <c r="L1033" s="4">
        <f t="shared" si="149"/>
        <v>4</v>
      </c>
      <c r="M1033" s="4">
        <f t="shared" si="153"/>
        <v>4.25</v>
      </c>
      <c r="N1033" s="4"/>
      <c r="P1033" s="184">
        <f t="shared" si="154"/>
        <v>40575</v>
      </c>
      <c r="Q1033" s="184">
        <v>40575</v>
      </c>
      <c r="R1033" s="182">
        <v>4.5</v>
      </c>
      <c r="S1033" s="182">
        <f t="shared" si="155"/>
        <v>3.86</v>
      </c>
      <c r="T1033" s="182">
        <f t="shared" si="156"/>
        <v>0.64000000000000012</v>
      </c>
      <c r="AF1033" s="183"/>
      <c r="AI1033" s="3"/>
    </row>
    <row r="1034" spans="1:35" x14ac:dyDescent="0.2">
      <c r="A1034" s="7">
        <f t="shared" si="148"/>
        <v>43466</v>
      </c>
      <c r="B1034" s="7">
        <f t="shared" si="150"/>
        <v>43497</v>
      </c>
      <c r="C1034" s="7">
        <v>43497</v>
      </c>
      <c r="D1034">
        <v>4.07</v>
      </c>
      <c r="E1034">
        <v>1.8</v>
      </c>
      <c r="F1034">
        <v>3.4</v>
      </c>
      <c r="G1034">
        <v>2.6</v>
      </c>
      <c r="H1034" s="4">
        <f t="shared" si="151"/>
        <v>8.25</v>
      </c>
      <c r="I1034" s="4"/>
      <c r="J1034" s="4">
        <f t="shared" si="152"/>
        <v>4.18</v>
      </c>
      <c r="K1034" s="15">
        <f t="shared" si="147"/>
        <v>4</v>
      </c>
      <c r="L1034" s="4">
        <f t="shared" si="149"/>
        <v>4.18</v>
      </c>
      <c r="M1034" s="4">
        <f t="shared" si="153"/>
        <v>4.07</v>
      </c>
      <c r="N1034" s="4"/>
      <c r="P1034" s="184">
        <f t="shared" si="154"/>
        <v>40575</v>
      </c>
      <c r="Q1034" s="184">
        <v>40576</v>
      </c>
      <c r="R1034" s="182">
        <v>4.5</v>
      </c>
      <c r="S1034" s="182">
        <f t="shared" si="155"/>
        <v>3.86</v>
      </c>
      <c r="T1034" s="182">
        <f t="shared" si="156"/>
        <v>0.64000000000000012</v>
      </c>
      <c r="AF1034" s="183"/>
      <c r="AI1034" s="3"/>
    </row>
    <row r="1035" spans="1:35" x14ac:dyDescent="0.2">
      <c r="A1035" s="7">
        <f t="shared" si="148"/>
        <v>43466</v>
      </c>
      <c r="B1035" s="7">
        <f t="shared" si="150"/>
        <v>43497</v>
      </c>
      <c r="C1035" s="7">
        <v>43501</v>
      </c>
      <c r="D1035">
        <v>4.07</v>
      </c>
      <c r="E1035">
        <v>1.8</v>
      </c>
      <c r="F1035">
        <v>3.4</v>
      </c>
      <c r="G1035">
        <v>2.6</v>
      </c>
      <c r="H1035" s="4">
        <f t="shared" si="151"/>
        <v>8.25</v>
      </c>
      <c r="I1035" s="4"/>
      <c r="J1035" s="4">
        <f t="shared" si="152"/>
        <v>4.18</v>
      </c>
      <c r="K1035" s="15">
        <f t="shared" si="147"/>
        <v>4</v>
      </c>
      <c r="L1035" s="4">
        <f t="shared" si="149"/>
        <v>4.18</v>
      </c>
      <c r="M1035" s="4">
        <f t="shared" si="153"/>
        <v>4.07</v>
      </c>
      <c r="N1035" s="4"/>
      <c r="P1035" s="184">
        <f t="shared" si="154"/>
        <v>40575</v>
      </c>
      <c r="Q1035" s="184">
        <v>40577</v>
      </c>
      <c r="R1035" s="182">
        <v>4.5</v>
      </c>
      <c r="S1035" s="182">
        <f t="shared" si="155"/>
        <v>3.86</v>
      </c>
      <c r="T1035" s="182">
        <f t="shared" si="156"/>
        <v>0.64000000000000012</v>
      </c>
      <c r="AF1035" s="183"/>
      <c r="AI1035" s="3"/>
    </row>
    <row r="1036" spans="1:35" x14ac:dyDescent="0.2">
      <c r="A1036" s="7">
        <f t="shared" si="148"/>
        <v>43466</v>
      </c>
      <c r="B1036" s="7">
        <f t="shared" si="150"/>
        <v>43497</v>
      </c>
      <c r="C1036" s="7">
        <v>43502</v>
      </c>
      <c r="D1036">
        <v>4.07</v>
      </c>
      <c r="E1036">
        <v>1.8</v>
      </c>
      <c r="F1036">
        <v>3.4</v>
      </c>
      <c r="G1036">
        <v>2.6</v>
      </c>
      <c r="H1036" s="4">
        <f t="shared" si="151"/>
        <v>8.25</v>
      </c>
      <c r="I1036" s="4"/>
      <c r="J1036" s="4">
        <f t="shared" si="152"/>
        <v>4.18</v>
      </c>
      <c r="K1036" s="15">
        <f t="shared" si="147"/>
        <v>4</v>
      </c>
      <c r="L1036" s="4">
        <f t="shared" si="149"/>
        <v>4.18</v>
      </c>
      <c r="M1036" s="4">
        <f t="shared" si="153"/>
        <v>4.07</v>
      </c>
      <c r="N1036" s="4"/>
      <c r="P1036" s="184">
        <f t="shared" si="154"/>
        <v>40575</v>
      </c>
      <c r="Q1036" s="184">
        <v>40578</v>
      </c>
      <c r="R1036" s="182">
        <v>4.5</v>
      </c>
      <c r="S1036" s="182">
        <f t="shared" si="155"/>
        <v>3.86</v>
      </c>
      <c r="T1036" s="182">
        <f t="shared" si="156"/>
        <v>0.64000000000000012</v>
      </c>
      <c r="AF1036" s="183"/>
      <c r="AI1036" s="3"/>
    </row>
    <row r="1037" spans="1:35" x14ac:dyDescent="0.2">
      <c r="A1037" s="7">
        <f t="shared" si="148"/>
        <v>43466</v>
      </c>
      <c r="B1037" s="7">
        <f t="shared" si="150"/>
        <v>43497</v>
      </c>
      <c r="C1037" s="7">
        <v>43503</v>
      </c>
      <c r="D1037">
        <v>4.07</v>
      </c>
      <c r="E1037">
        <v>1.8</v>
      </c>
      <c r="F1037">
        <v>3.4</v>
      </c>
      <c r="G1037">
        <v>2.6</v>
      </c>
      <c r="H1037" s="4">
        <f t="shared" si="151"/>
        <v>8.25</v>
      </c>
      <c r="I1037" s="4"/>
      <c r="J1037" s="4">
        <f t="shared" si="152"/>
        <v>4.18</v>
      </c>
      <c r="K1037" s="15">
        <f t="shared" si="147"/>
        <v>4</v>
      </c>
      <c r="L1037" s="4">
        <f t="shared" si="149"/>
        <v>4.18</v>
      </c>
      <c r="M1037" s="4">
        <f t="shared" si="153"/>
        <v>4.07</v>
      </c>
      <c r="N1037" s="4"/>
      <c r="P1037" s="184">
        <f t="shared" si="154"/>
        <v>40575</v>
      </c>
      <c r="Q1037" s="184">
        <v>40579</v>
      </c>
      <c r="R1037" s="182">
        <v>4.5</v>
      </c>
      <c r="S1037" s="182">
        <f t="shared" si="155"/>
        <v>3.86</v>
      </c>
      <c r="T1037" s="182">
        <f t="shared" si="156"/>
        <v>0.64000000000000012</v>
      </c>
      <c r="AF1037" s="183"/>
      <c r="AI1037" s="3"/>
    </row>
    <row r="1038" spans="1:35" x14ac:dyDescent="0.2">
      <c r="A1038" s="7">
        <f t="shared" si="148"/>
        <v>43466</v>
      </c>
      <c r="B1038" s="7">
        <f t="shared" si="150"/>
        <v>43497</v>
      </c>
      <c r="C1038" s="7">
        <v>43504</v>
      </c>
      <c r="D1038">
        <v>4.07</v>
      </c>
      <c r="E1038">
        <v>1.8</v>
      </c>
      <c r="F1038">
        <v>3.4</v>
      </c>
      <c r="G1038">
        <v>2.6</v>
      </c>
      <c r="H1038" s="4">
        <f t="shared" si="151"/>
        <v>8.25</v>
      </c>
      <c r="I1038" s="4"/>
      <c r="J1038" s="4">
        <f t="shared" si="152"/>
        <v>4.18</v>
      </c>
      <c r="K1038" s="15">
        <f t="shared" si="147"/>
        <v>4</v>
      </c>
      <c r="L1038" s="4">
        <f t="shared" si="149"/>
        <v>4.18</v>
      </c>
      <c r="M1038" s="4">
        <f t="shared" si="153"/>
        <v>4.07</v>
      </c>
      <c r="N1038" s="4"/>
      <c r="P1038" s="184">
        <f t="shared" si="154"/>
        <v>40575</v>
      </c>
      <c r="Q1038" s="184">
        <v>40580</v>
      </c>
      <c r="R1038" s="182">
        <v>4.5</v>
      </c>
      <c r="S1038" s="182">
        <f t="shared" si="155"/>
        <v>3.86</v>
      </c>
      <c r="T1038" s="182">
        <f t="shared" si="156"/>
        <v>0.64000000000000012</v>
      </c>
      <c r="AF1038" s="183"/>
      <c r="AI1038" s="3"/>
    </row>
    <row r="1039" spans="1:35" x14ac:dyDescent="0.2">
      <c r="A1039" s="7">
        <f t="shared" si="148"/>
        <v>43466</v>
      </c>
      <c r="B1039" s="7">
        <f t="shared" si="150"/>
        <v>43497</v>
      </c>
      <c r="C1039" s="7">
        <v>43507</v>
      </c>
      <c r="D1039">
        <v>4.07</v>
      </c>
      <c r="E1039">
        <v>1.8</v>
      </c>
      <c r="F1039">
        <v>3.4</v>
      </c>
      <c r="G1039">
        <v>2.6</v>
      </c>
      <c r="H1039" s="4">
        <f t="shared" si="151"/>
        <v>8.25</v>
      </c>
      <c r="I1039" s="4"/>
      <c r="J1039" s="4">
        <f t="shared" si="152"/>
        <v>4.18</v>
      </c>
      <c r="K1039" s="15">
        <f t="shared" si="147"/>
        <v>4</v>
      </c>
      <c r="L1039" s="4">
        <f t="shared" si="149"/>
        <v>4.18</v>
      </c>
      <c r="M1039" s="4">
        <f t="shared" si="153"/>
        <v>4.07</v>
      </c>
      <c r="N1039" s="4"/>
      <c r="P1039" s="184">
        <f t="shared" si="154"/>
        <v>40575</v>
      </c>
      <c r="Q1039" s="184">
        <v>40581</v>
      </c>
      <c r="R1039" s="182">
        <v>4.5</v>
      </c>
      <c r="S1039" s="182">
        <f t="shared" si="155"/>
        <v>3.86</v>
      </c>
      <c r="T1039" s="182">
        <f t="shared" si="156"/>
        <v>0.64000000000000012</v>
      </c>
      <c r="AF1039" s="183"/>
      <c r="AI1039" s="3"/>
    </row>
    <row r="1040" spans="1:35" x14ac:dyDescent="0.2">
      <c r="A1040" s="7">
        <f t="shared" si="148"/>
        <v>43466</v>
      </c>
      <c r="B1040" s="7">
        <f t="shared" si="150"/>
        <v>43497</v>
      </c>
      <c r="C1040" s="7">
        <v>43508</v>
      </c>
      <c r="D1040">
        <v>4.07</v>
      </c>
      <c r="E1040">
        <v>1.8</v>
      </c>
      <c r="F1040">
        <v>3.4</v>
      </c>
      <c r="G1040">
        <v>2.6</v>
      </c>
      <c r="H1040" s="4">
        <f t="shared" si="151"/>
        <v>8.25</v>
      </c>
      <c r="I1040" s="4"/>
      <c r="J1040" s="4">
        <f t="shared" si="152"/>
        <v>4.18</v>
      </c>
      <c r="K1040" s="15">
        <f t="shared" si="147"/>
        <v>4</v>
      </c>
      <c r="L1040" s="4">
        <f t="shared" si="149"/>
        <v>4.18</v>
      </c>
      <c r="M1040" s="4">
        <f t="shared" si="153"/>
        <v>4.07</v>
      </c>
      <c r="N1040" s="4"/>
      <c r="P1040" s="184">
        <f t="shared" si="154"/>
        <v>40575</v>
      </c>
      <c r="Q1040" s="184">
        <v>40582</v>
      </c>
      <c r="R1040" s="182">
        <v>4.5</v>
      </c>
      <c r="S1040" s="182">
        <f t="shared" si="155"/>
        <v>3.86</v>
      </c>
      <c r="T1040" s="182">
        <f t="shared" si="156"/>
        <v>0.64000000000000012</v>
      </c>
      <c r="AF1040" s="183"/>
      <c r="AI1040" s="3"/>
    </row>
    <row r="1041" spans="1:35" x14ac:dyDescent="0.2">
      <c r="A1041" s="7">
        <f t="shared" si="148"/>
        <v>43466</v>
      </c>
      <c r="B1041" s="7">
        <f t="shared" si="150"/>
        <v>43497</v>
      </c>
      <c r="C1041" s="7">
        <v>43509</v>
      </c>
      <c r="D1041">
        <v>4.07</v>
      </c>
      <c r="E1041">
        <v>1.8</v>
      </c>
      <c r="F1041">
        <v>3.4</v>
      </c>
      <c r="G1041">
        <v>2.6</v>
      </c>
      <c r="H1041" s="4">
        <f t="shared" si="151"/>
        <v>8.25</v>
      </c>
      <c r="I1041" s="4"/>
      <c r="J1041" s="4">
        <f t="shared" si="152"/>
        <v>4.18</v>
      </c>
      <c r="K1041" s="15">
        <f t="shared" si="147"/>
        <v>4</v>
      </c>
      <c r="L1041" s="4">
        <f t="shared" si="149"/>
        <v>4.18</v>
      </c>
      <c r="M1041" s="4">
        <f t="shared" si="153"/>
        <v>4.07</v>
      </c>
      <c r="N1041" s="4"/>
      <c r="P1041" s="184">
        <f t="shared" si="154"/>
        <v>40575</v>
      </c>
      <c r="Q1041" s="184">
        <v>40583</v>
      </c>
      <c r="R1041" s="182">
        <v>4.5</v>
      </c>
      <c r="S1041" s="182">
        <f t="shared" si="155"/>
        <v>3.86</v>
      </c>
      <c r="T1041" s="182">
        <f t="shared" si="156"/>
        <v>0.64000000000000012</v>
      </c>
      <c r="AF1041" s="183"/>
      <c r="AI1041" s="3"/>
    </row>
    <row r="1042" spans="1:35" x14ac:dyDescent="0.2">
      <c r="A1042" s="7">
        <f t="shared" si="148"/>
        <v>43466</v>
      </c>
      <c r="B1042" s="7">
        <f t="shared" si="150"/>
        <v>43497</v>
      </c>
      <c r="C1042" s="7">
        <v>43510</v>
      </c>
      <c r="D1042">
        <v>4.07</v>
      </c>
      <c r="E1042">
        <v>1.8</v>
      </c>
      <c r="F1042">
        <v>3.4</v>
      </c>
      <c r="G1042">
        <v>2.6</v>
      </c>
      <c r="H1042" s="4">
        <f t="shared" si="151"/>
        <v>8.25</v>
      </c>
      <c r="I1042" s="4"/>
      <c r="J1042" s="4">
        <f t="shared" si="152"/>
        <v>4.18</v>
      </c>
      <c r="K1042" s="15">
        <f t="shared" si="147"/>
        <v>4</v>
      </c>
      <c r="L1042" s="4">
        <f t="shared" si="149"/>
        <v>4.18</v>
      </c>
      <c r="M1042" s="4">
        <f t="shared" si="153"/>
        <v>4.07</v>
      </c>
      <c r="N1042" s="4"/>
      <c r="P1042" s="184">
        <f t="shared" si="154"/>
        <v>40575</v>
      </c>
      <c r="Q1042" s="184">
        <v>40584</v>
      </c>
      <c r="R1042" s="182">
        <v>4.5</v>
      </c>
      <c r="S1042" s="182">
        <f t="shared" si="155"/>
        <v>3.86</v>
      </c>
      <c r="T1042" s="182">
        <f t="shared" si="156"/>
        <v>0.64000000000000012</v>
      </c>
      <c r="AF1042" s="183"/>
      <c r="AI1042" s="3"/>
    </row>
    <row r="1043" spans="1:35" x14ac:dyDescent="0.2">
      <c r="A1043" s="7">
        <f t="shared" si="148"/>
        <v>43466</v>
      </c>
      <c r="B1043" s="7">
        <f t="shared" si="150"/>
        <v>43497</v>
      </c>
      <c r="C1043" s="7">
        <v>43511</v>
      </c>
      <c r="D1043">
        <v>4.07</v>
      </c>
      <c r="E1043">
        <v>1.8</v>
      </c>
      <c r="F1043">
        <v>3.4</v>
      </c>
      <c r="G1043">
        <v>2.6</v>
      </c>
      <c r="H1043" s="4">
        <f t="shared" si="151"/>
        <v>8.25</v>
      </c>
      <c r="I1043" s="4"/>
      <c r="J1043" s="4">
        <f t="shared" si="152"/>
        <v>4.18</v>
      </c>
      <c r="K1043" s="15">
        <f t="shared" si="147"/>
        <v>4</v>
      </c>
      <c r="L1043" s="4">
        <f t="shared" si="149"/>
        <v>4.18</v>
      </c>
      <c r="M1043" s="4">
        <f t="shared" si="153"/>
        <v>4.07</v>
      </c>
      <c r="N1043" s="4"/>
      <c r="P1043" s="184">
        <f t="shared" si="154"/>
        <v>40575</v>
      </c>
      <c r="Q1043" s="184">
        <v>40585</v>
      </c>
      <c r="R1043" s="182">
        <v>4.5</v>
      </c>
      <c r="S1043" s="182">
        <f t="shared" si="155"/>
        <v>3.86</v>
      </c>
      <c r="T1043" s="182">
        <f t="shared" si="156"/>
        <v>0.64000000000000012</v>
      </c>
      <c r="AF1043" s="183"/>
      <c r="AI1043" s="3"/>
    </row>
    <row r="1044" spans="1:35" x14ac:dyDescent="0.2">
      <c r="A1044" s="7">
        <f t="shared" si="148"/>
        <v>43466</v>
      </c>
      <c r="B1044" s="7">
        <f t="shared" si="150"/>
        <v>43497</v>
      </c>
      <c r="C1044" s="7">
        <v>43514</v>
      </c>
      <c r="D1044">
        <v>4.07</v>
      </c>
      <c r="E1044">
        <v>1.8</v>
      </c>
      <c r="F1044">
        <v>3.4</v>
      </c>
      <c r="G1044">
        <v>2.6</v>
      </c>
      <c r="H1044" s="4">
        <f t="shared" si="151"/>
        <v>8.25</v>
      </c>
      <c r="I1044" s="4"/>
      <c r="J1044" s="4">
        <f t="shared" si="152"/>
        <v>4.18</v>
      </c>
      <c r="K1044" s="15">
        <f t="shared" si="147"/>
        <v>4</v>
      </c>
      <c r="L1044" s="4">
        <f t="shared" si="149"/>
        <v>4.18</v>
      </c>
      <c r="M1044" s="4">
        <f t="shared" si="153"/>
        <v>4.07</v>
      </c>
      <c r="N1044" s="4"/>
      <c r="P1044" s="184">
        <f t="shared" si="154"/>
        <v>40575</v>
      </c>
      <c r="Q1044" s="184">
        <v>40586</v>
      </c>
      <c r="R1044" s="182">
        <v>4.5</v>
      </c>
      <c r="S1044" s="182">
        <f t="shared" si="155"/>
        <v>3.86</v>
      </c>
      <c r="T1044" s="182">
        <f t="shared" si="156"/>
        <v>0.64000000000000012</v>
      </c>
      <c r="AF1044" s="183"/>
      <c r="AI1044" s="3"/>
    </row>
    <row r="1045" spans="1:35" x14ac:dyDescent="0.2">
      <c r="A1045" s="7">
        <f t="shared" si="148"/>
        <v>43466</v>
      </c>
      <c r="B1045" s="7">
        <f t="shared" si="150"/>
        <v>43497</v>
      </c>
      <c r="C1045" s="7">
        <v>43515</v>
      </c>
      <c r="D1045">
        <v>4.07</v>
      </c>
      <c r="E1045">
        <v>1.8</v>
      </c>
      <c r="F1045">
        <v>3.4</v>
      </c>
      <c r="G1045">
        <v>2.6</v>
      </c>
      <c r="H1045" s="4">
        <f t="shared" si="151"/>
        <v>8.25</v>
      </c>
      <c r="I1045" s="4"/>
      <c r="J1045" s="4">
        <f t="shared" si="152"/>
        <v>4.18</v>
      </c>
      <c r="K1045" s="15">
        <f t="shared" si="147"/>
        <v>4</v>
      </c>
      <c r="L1045" s="4">
        <f t="shared" si="149"/>
        <v>4.18</v>
      </c>
      <c r="M1045" s="4">
        <f t="shared" si="153"/>
        <v>4.07</v>
      </c>
      <c r="N1045" s="4"/>
      <c r="P1045" s="184">
        <f t="shared" si="154"/>
        <v>40575</v>
      </c>
      <c r="Q1045" s="184">
        <v>40587</v>
      </c>
      <c r="R1045" s="182">
        <v>4.5</v>
      </c>
      <c r="S1045" s="182">
        <f t="shared" si="155"/>
        <v>3.86</v>
      </c>
      <c r="T1045" s="182">
        <f t="shared" si="156"/>
        <v>0.64000000000000012</v>
      </c>
      <c r="AF1045" s="183"/>
      <c r="AI1045" s="3"/>
    </row>
    <row r="1046" spans="1:35" x14ac:dyDescent="0.2">
      <c r="A1046" s="7">
        <f t="shared" si="148"/>
        <v>43466</v>
      </c>
      <c r="B1046" s="7">
        <f t="shared" si="150"/>
        <v>43497</v>
      </c>
      <c r="C1046" s="7">
        <v>43516</v>
      </c>
      <c r="D1046">
        <v>4.07</v>
      </c>
      <c r="E1046">
        <v>1.8</v>
      </c>
      <c r="F1046">
        <v>3.4</v>
      </c>
      <c r="G1046">
        <v>2.6</v>
      </c>
      <c r="H1046" s="4">
        <f t="shared" si="151"/>
        <v>8.25</v>
      </c>
      <c r="I1046" s="4"/>
      <c r="J1046" s="4">
        <f t="shared" si="152"/>
        <v>4.18</v>
      </c>
      <c r="K1046" s="15">
        <f t="shared" si="147"/>
        <v>4</v>
      </c>
      <c r="L1046" s="4">
        <f t="shared" si="149"/>
        <v>4.18</v>
      </c>
      <c r="M1046" s="4">
        <f t="shared" si="153"/>
        <v>4.07</v>
      </c>
      <c r="N1046" s="4"/>
      <c r="P1046" s="184">
        <f t="shared" si="154"/>
        <v>40575</v>
      </c>
      <c r="Q1046" s="184">
        <v>40588</v>
      </c>
      <c r="R1046" s="182">
        <v>4.5</v>
      </c>
      <c r="S1046" s="182">
        <f t="shared" si="155"/>
        <v>3.86</v>
      </c>
      <c r="T1046" s="182">
        <f t="shared" si="156"/>
        <v>0.64000000000000012</v>
      </c>
      <c r="AF1046" s="183"/>
      <c r="AI1046" s="3"/>
    </row>
    <row r="1047" spans="1:35" x14ac:dyDescent="0.2">
      <c r="A1047" s="7">
        <f t="shared" si="148"/>
        <v>43466</v>
      </c>
      <c r="B1047" s="7">
        <f t="shared" si="150"/>
        <v>43497</v>
      </c>
      <c r="C1047" s="7">
        <v>43517</v>
      </c>
      <c r="D1047">
        <v>4.07</v>
      </c>
      <c r="E1047">
        <v>1.8</v>
      </c>
      <c r="F1047">
        <v>3.4</v>
      </c>
      <c r="G1047">
        <v>2.6</v>
      </c>
      <c r="H1047" s="4">
        <f t="shared" si="151"/>
        <v>8.25</v>
      </c>
      <c r="I1047" s="4"/>
      <c r="J1047" s="4">
        <f t="shared" si="152"/>
        <v>4.18</v>
      </c>
      <c r="K1047" s="15">
        <f t="shared" si="147"/>
        <v>4</v>
      </c>
      <c r="L1047" s="4">
        <f t="shared" si="149"/>
        <v>4.18</v>
      </c>
      <c r="M1047" s="4">
        <f t="shared" si="153"/>
        <v>4.07</v>
      </c>
      <c r="N1047" s="4"/>
      <c r="P1047" s="184">
        <f t="shared" si="154"/>
        <v>40575</v>
      </c>
      <c r="Q1047" s="184">
        <v>40589</v>
      </c>
      <c r="R1047" s="182">
        <v>4.5</v>
      </c>
      <c r="S1047" s="182">
        <f t="shared" si="155"/>
        <v>3.86</v>
      </c>
      <c r="T1047" s="182">
        <f t="shared" si="156"/>
        <v>0.64000000000000012</v>
      </c>
      <c r="AF1047" s="183"/>
      <c r="AI1047" s="3"/>
    </row>
    <row r="1048" spans="1:35" x14ac:dyDescent="0.2">
      <c r="A1048" s="7">
        <f t="shared" si="148"/>
        <v>43466</v>
      </c>
      <c r="B1048" s="7">
        <f t="shared" si="150"/>
        <v>43497</v>
      </c>
      <c r="C1048" s="7">
        <v>43518</v>
      </c>
      <c r="D1048">
        <v>4.07</v>
      </c>
      <c r="E1048">
        <v>1.8</v>
      </c>
      <c r="F1048">
        <v>3.4</v>
      </c>
      <c r="G1048">
        <v>2.6</v>
      </c>
      <c r="H1048" s="4">
        <f t="shared" si="151"/>
        <v>8.25</v>
      </c>
      <c r="I1048" s="4"/>
      <c r="J1048" s="4">
        <f t="shared" si="152"/>
        <v>4.18</v>
      </c>
      <c r="K1048" s="15">
        <f t="shared" si="147"/>
        <v>4</v>
      </c>
      <c r="L1048" s="4">
        <f t="shared" si="149"/>
        <v>4.18</v>
      </c>
      <c r="M1048" s="4">
        <f t="shared" si="153"/>
        <v>4.07</v>
      </c>
      <c r="N1048" s="4"/>
      <c r="P1048" s="184">
        <f t="shared" si="154"/>
        <v>40575</v>
      </c>
      <c r="Q1048" s="184">
        <v>40590</v>
      </c>
      <c r="R1048" s="182">
        <v>4.5</v>
      </c>
      <c r="S1048" s="182">
        <f t="shared" si="155"/>
        <v>3.86</v>
      </c>
      <c r="T1048" s="182">
        <f t="shared" si="156"/>
        <v>0.64000000000000012</v>
      </c>
      <c r="AF1048" s="183"/>
      <c r="AI1048" s="3"/>
    </row>
    <row r="1049" spans="1:35" x14ac:dyDescent="0.2">
      <c r="A1049" s="7">
        <f t="shared" si="148"/>
        <v>43466</v>
      </c>
      <c r="B1049" s="7">
        <f t="shared" si="150"/>
        <v>43497</v>
      </c>
      <c r="C1049" s="7">
        <v>43521</v>
      </c>
      <c r="D1049">
        <v>4.07</v>
      </c>
      <c r="E1049">
        <v>1.8</v>
      </c>
      <c r="F1049">
        <v>3.4</v>
      </c>
      <c r="G1049">
        <v>2.6</v>
      </c>
      <c r="H1049" s="4">
        <f t="shared" si="151"/>
        <v>8.25</v>
      </c>
      <c r="I1049" s="4"/>
      <c r="J1049" s="4">
        <f t="shared" si="152"/>
        <v>4.18</v>
      </c>
      <c r="K1049" s="15">
        <f t="shared" si="147"/>
        <v>4</v>
      </c>
      <c r="L1049" s="4">
        <f t="shared" si="149"/>
        <v>4.18</v>
      </c>
      <c r="M1049" s="4">
        <f t="shared" si="153"/>
        <v>4.07</v>
      </c>
      <c r="N1049" s="4"/>
      <c r="P1049" s="184">
        <f t="shared" si="154"/>
        <v>40575</v>
      </c>
      <c r="Q1049" s="184">
        <v>40591</v>
      </c>
      <c r="R1049" s="182">
        <v>4.5</v>
      </c>
      <c r="S1049" s="182">
        <f t="shared" si="155"/>
        <v>3.86</v>
      </c>
      <c r="T1049" s="182">
        <f t="shared" si="156"/>
        <v>0.64000000000000012</v>
      </c>
      <c r="AF1049" s="183"/>
      <c r="AI1049" s="3"/>
    </row>
    <row r="1050" spans="1:35" x14ac:dyDescent="0.2">
      <c r="A1050" s="7">
        <f t="shared" si="148"/>
        <v>43466</v>
      </c>
      <c r="B1050" s="7">
        <f t="shared" si="150"/>
        <v>43497</v>
      </c>
      <c r="C1050" s="7">
        <v>43522</v>
      </c>
      <c r="D1050">
        <v>4.07</v>
      </c>
      <c r="E1050">
        <v>1.8</v>
      </c>
      <c r="F1050">
        <v>3.4</v>
      </c>
      <c r="G1050">
        <v>2.6</v>
      </c>
      <c r="H1050" s="4">
        <f t="shared" si="151"/>
        <v>8.25</v>
      </c>
      <c r="I1050" s="4"/>
      <c r="J1050" s="4">
        <f t="shared" si="152"/>
        <v>4.18</v>
      </c>
      <c r="K1050" s="15">
        <f t="shared" si="147"/>
        <v>4</v>
      </c>
      <c r="L1050" s="4">
        <f t="shared" si="149"/>
        <v>4.18</v>
      </c>
      <c r="M1050" s="4">
        <f t="shared" si="153"/>
        <v>4.07</v>
      </c>
      <c r="N1050" s="4"/>
      <c r="P1050" s="184">
        <f t="shared" si="154"/>
        <v>40575</v>
      </c>
      <c r="Q1050" s="184">
        <v>40592</v>
      </c>
      <c r="R1050" s="182">
        <v>4.5</v>
      </c>
      <c r="S1050" s="182">
        <f t="shared" si="155"/>
        <v>3.86</v>
      </c>
      <c r="T1050" s="182">
        <f t="shared" si="156"/>
        <v>0.64000000000000012</v>
      </c>
      <c r="AF1050" s="183"/>
      <c r="AI1050" s="3"/>
    </row>
    <row r="1051" spans="1:35" x14ac:dyDescent="0.2">
      <c r="A1051" s="7">
        <f t="shared" si="148"/>
        <v>43466</v>
      </c>
      <c r="B1051" s="7">
        <f t="shared" si="150"/>
        <v>43497</v>
      </c>
      <c r="C1051" s="7">
        <v>43523</v>
      </c>
      <c r="D1051">
        <v>4.07</v>
      </c>
      <c r="E1051">
        <v>1.8</v>
      </c>
      <c r="F1051">
        <v>3.4</v>
      </c>
      <c r="G1051">
        <v>2.6</v>
      </c>
      <c r="H1051" s="4">
        <f t="shared" si="151"/>
        <v>8.25</v>
      </c>
      <c r="I1051" s="4"/>
      <c r="J1051" s="4">
        <f t="shared" si="152"/>
        <v>4.18</v>
      </c>
      <c r="K1051" s="15">
        <f t="shared" si="147"/>
        <v>4</v>
      </c>
      <c r="L1051" s="4">
        <f t="shared" si="149"/>
        <v>4.18</v>
      </c>
      <c r="M1051" s="4">
        <f t="shared" si="153"/>
        <v>4.07</v>
      </c>
      <c r="N1051" s="4"/>
      <c r="P1051" s="184">
        <f t="shared" si="154"/>
        <v>40575</v>
      </c>
      <c r="Q1051" s="184">
        <v>40593</v>
      </c>
      <c r="R1051" s="182">
        <v>4.5</v>
      </c>
      <c r="S1051" s="182">
        <f t="shared" si="155"/>
        <v>3.86</v>
      </c>
      <c r="T1051" s="182">
        <f t="shared" si="156"/>
        <v>0.64000000000000012</v>
      </c>
      <c r="AF1051" s="183"/>
      <c r="AI1051" s="3"/>
    </row>
    <row r="1052" spans="1:35" x14ac:dyDescent="0.2">
      <c r="A1052" s="7">
        <f t="shared" si="148"/>
        <v>43466</v>
      </c>
      <c r="B1052" s="7">
        <f t="shared" si="150"/>
        <v>43497</v>
      </c>
      <c r="C1052" s="7">
        <v>43524</v>
      </c>
      <c r="D1052">
        <v>4.07</v>
      </c>
      <c r="E1052">
        <v>1.8</v>
      </c>
      <c r="F1052">
        <v>3.4</v>
      </c>
      <c r="G1052">
        <v>2.6</v>
      </c>
      <c r="H1052" s="4">
        <f t="shared" si="151"/>
        <v>8.25</v>
      </c>
      <c r="I1052" s="4"/>
      <c r="J1052" s="4">
        <f t="shared" si="152"/>
        <v>4.18</v>
      </c>
      <c r="K1052" s="15">
        <f t="shared" si="147"/>
        <v>4</v>
      </c>
      <c r="L1052" s="4">
        <f t="shared" si="149"/>
        <v>4.18</v>
      </c>
      <c r="M1052" s="4">
        <f t="shared" si="153"/>
        <v>4.07</v>
      </c>
      <c r="N1052" s="4"/>
      <c r="P1052" s="184">
        <f t="shared" si="154"/>
        <v>40575</v>
      </c>
      <c r="Q1052" s="184">
        <v>40594</v>
      </c>
      <c r="R1052" s="182">
        <v>4.5</v>
      </c>
      <c r="S1052" s="182">
        <f t="shared" si="155"/>
        <v>3.86</v>
      </c>
      <c r="T1052" s="182">
        <f t="shared" si="156"/>
        <v>0.64000000000000012</v>
      </c>
      <c r="AF1052" s="183"/>
      <c r="AI1052" s="3"/>
    </row>
    <row r="1053" spans="1:35" x14ac:dyDescent="0.2">
      <c r="A1053" s="7">
        <f t="shared" si="148"/>
        <v>43497</v>
      </c>
      <c r="B1053" s="7">
        <f t="shared" si="150"/>
        <v>43525</v>
      </c>
      <c r="C1053" s="7">
        <v>43525</v>
      </c>
      <c r="D1053">
        <v>4.1399999999999997</v>
      </c>
      <c r="E1053">
        <v>1.8</v>
      </c>
      <c r="F1053">
        <v>3.4</v>
      </c>
      <c r="G1053">
        <v>2.6</v>
      </c>
      <c r="H1053" s="4">
        <f t="shared" si="151"/>
        <v>8.25</v>
      </c>
      <c r="I1053" s="4"/>
      <c r="J1053" s="4">
        <f t="shared" si="152"/>
        <v>4.1100000000000003</v>
      </c>
      <c r="K1053" s="15">
        <f t="shared" si="147"/>
        <v>4.09</v>
      </c>
      <c r="L1053" s="4">
        <f t="shared" si="149"/>
        <v>4.1100000000000003</v>
      </c>
      <c r="M1053" s="4">
        <f t="shared" si="153"/>
        <v>4.1399999999999997</v>
      </c>
      <c r="N1053" s="4"/>
      <c r="P1053" s="184">
        <f t="shared" si="154"/>
        <v>40575</v>
      </c>
      <c r="Q1053" s="184">
        <v>40595</v>
      </c>
      <c r="R1053" s="182">
        <v>4.5</v>
      </c>
      <c r="S1053" s="182">
        <f t="shared" si="155"/>
        <v>3.86</v>
      </c>
      <c r="T1053" s="182">
        <f t="shared" si="156"/>
        <v>0.64000000000000012</v>
      </c>
      <c r="AF1053" s="183"/>
      <c r="AI1053" s="3"/>
    </row>
    <row r="1054" spans="1:35" x14ac:dyDescent="0.2">
      <c r="A1054" s="7">
        <f t="shared" si="148"/>
        <v>43497</v>
      </c>
      <c r="B1054" s="7">
        <f t="shared" si="150"/>
        <v>43525</v>
      </c>
      <c r="C1054" s="7">
        <v>43528</v>
      </c>
      <c r="D1054">
        <v>4.1399999999999997</v>
      </c>
      <c r="E1054">
        <v>1.8</v>
      </c>
      <c r="F1054">
        <v>3.4</v>
      </c>
      <c r="G1054">
        <v>2.6</v>
      </c>
      <c r="H1054" s="4">
        <f t="shared" si="151"/>
        <v>8.25</v>
      </c>
      <c r="I1054" s="4"/>
      <c r="J1054" s="4">
        <f t="shared" si="152"/>
        <v>4.1100000000000003</v>
      </c>
      <c r="K1054" s="15">
        <f t="shared" si="147"/>
        <v>4.09</v>
      </c>
      <c r="L1054" s="4">
        <f t="shared" si="149"/>
        <v>4.1100000000000003</v>
      </c>
      <c r="M1054" s="4">
        <f t="shared" si="153"/>
        <v>4.1399999999999997</v>
      </c>
      <c r="N1054" s="4"/>
      <c r="P1054" s="184">
        <f t="shared" si="154"/>
        <v>40575</v>
      </c>
      <c r="Q1054" s="184">
        <v>40596</v>
      </c>
      <c r="R1054" s="182">
        <v>4.5</v>
      </c>
      <c r="S1054" s="182">
        <f t="shared" si="155"/>
        <v>3.86</v>
      </c>
      <c r="T1054" s="182">
        <f t="shared" si="156"/>
        <v>0.64000000000000012</v>
      </c>
      <c r="AF1054" s="183"/>
      <c r="AI1054" s="3"/>
    </row>
    <row r="1055" spans="1:35" x14ac:dyDescent="0.2">
      <c r="A1055" s="7">
        <f t="shared" si="148"/>
        <v>43497</v>
      </c>
      <c r="B1055" s="7">
        <f t="shared" si="150"/>
        <v>43525</v>
      </c>
      <c r="C1055" s="7">
        <v>43529</v>
      </c>
      <c r="D1055">
        <v>4.1399999999999997</v>
      </c>
      <c r="E1055">
        <v>1.8</v>
      </c>
      <c r="F1055">
        <v>3.4</v>
      </c>
      <c r="G1055">
        <v>2.6</v>
      </c>
      <c r="H1055" s="4">
        <f t="shared" si="151"/>
        <v>8.25</v>
      </c>
      <c r="I1055" s="4"/>
      <c r="J1055" s="4">
        <f t="shared" si="152"/>
        <v>4.1100000000000003</v>
      </c>
      <c r="K1055" s="15">
        <f t="shared" si="147"/>
        <v>4.09</v>
      </c>
      <c r="L1055" s="4">
        <f t="shared" si="149"/>
        <v>4.1100000000000003</v>
      </c>
      <c r="M1055" s="4">
        <f t="shared" si="153"/>
        <v>4.1399999999999997</v>
      </c>
      <c r="N1055" s="4"/>
      <c r="P1055" s="184">
        <f t="shared" si="154"/>
        <v>40575</v>
      </c>
      <c r="Q1055" s="184">
        <v>40597</v>
      </c>
      <c r="R1055" s="182">
        <v>4.5</v>
      </c>
      <c r="S1055" s="182">
        <f t="shared" si="155"/>
        <v>3.86</v>
      </c>
      <c r="T1055" s="182">
        <f t="shared" si="156"/>
        <v>0.64000000000000012</v>
      </c>
      <c r="AF1055" s="183"/>
      <c r="AI1055" s="3"/>
    </row>
    <row r="1056" spans="1:35" x14ac:dyDescent="0.2">
      <c r="A1056" s="7">
        <f t="shared" si="148"/>
        <v>43497</v>
      </c>
      <c r="B1056" s="7">
        <f t="shared" si="150"/>
        <v>43525</v>
      </c>
      <c r="C1056" s="7">
        <v>43530</v>
      </c>
      <c r="D1056">
        <v>4.1399999999999997</v>
      </c>
      <c r="E1056">
        <v>1.8</v>
      </c>
      <c r="F1056">
        <v>3.4</v>
      </c>
      <c r="G1056">
        <v>2.6</v>
      </c>
      <c r="H1056" s="4">
        <f t="shared" si="151"/>
        <v>8.25</v>
      </c>
      <c r="I1056" s="4"/>
      <c r="J1056" s="4">
        <f t="shared" si="152"/>
        <v>4.1100000000000003</v>
      </c>
      <c r="K1056" s="15">
        <f t="shared" si="147"/>
        <v>4.09</v>
      </c>
      <c r="L1056" s="4">
        <f t="shared" si="149"/>
        <v>4.1100000000000003</v>
      </c>
      <c r="M1056" s="4">
        <f t="shared" si="153"/>
        <v>4.1399999999999997</v>
      </c>
      <c r="N1056" s="4"/>
      <c r="P1056" s="184">
        <f t="shared" si="154"/>
        <v>40575</v>
      </c>
      <c r="Q1056" s="184">
        <v>40598</v>
      </c>
      <c r="R1056" s="182">
        <v>4.5</v>
      </c>
      <c r="S1056" s="182">
        <f t="shared" si="155"/>
        <v>3.86</v>
      </c>
      <c r="T1056" s="182">
        <f t="shared" si="156"/>
        <v>0.64000000000000012</v>
      </c>
      <c r="AF1056" s="183"/>
      <c r="AI1056" s="3"/>
    </row>
    <row r="1057" spans="1:35" x14ac:dyDescent="0.2">
      <c r="A1057" s="7">
        <f t="shared" si="148"/>
        <v>43497</v>
      </c>
      <c r="B1057" s="7">
        <f t="shared" si="150"/>
        <v>43525</v>
      </c>
      <c r="C1057" s="7">
        <v>43531</v>
      </c>
      <c r="D1057">
        <v>4.1399999999999997</v>
      </c>
      <c r="E1057">
        <v>1.8</v>
      </c>
      <c r="F1057">
        <v>3.4</v>
      </c>
      <c r="G1057">
        <v>2.6</v>
      </c>
      <c r="H1057" s="4">
        <f t="shared" si="151"/>
        <v>8.25</v>
      </c>
      <c r="I1057" s="4"/>
      <c r="J1057" s="4">
        <f t="shared" si="152"/>
        <v>4.1100000000000003</v>
      </c>
      <c r="K1057" s="15">
        <f t="shared" si="147"/>
        <v>4.09</v>
      </c>
      <c r="L1057" s="4">
        <f t="shared" si="149"/>
        <v>4.1100000000000003</v>
      </c>
      <c r="M1057" s="4">
        <f t="shared" si="153"/>
        <v>4.1399999999999997</v>
      </c>
      <c r="N1057" s="4"/>
      <c r="P1057" s="184">
        <f t="shared" si="154"/>
        <v>40575</v>
      </c>
      <c r="Q1057" s="184">
        <v>40599</v>
      </c>
      <c r="R1057" s="182">
        <v>4.5</v>
      </c>
      <c r="S1057" s="182">
        <f t="shared" si="155"/>
        <v>3.86</v>
      </c>
      <c r="T1057" s="182">
        <f t="shared" si="156"/>
        <v>0.64000000000000012</v>
      </c>
      <c r="AF1057" s="183"/>
      <c r="AI1057" s="3"/>
    </row>
    <row r="1058" spans="1:35" x14ac:dyDescent="0.2">
      <c r="A1058" s="7">
        <f t="shared" si="148"/>
        <v>43497</v>
      </c>
      <c r="B1058" s="7">
        <f t="shared" si="150"/>
        <v>43525</v>
      </c>
      <c r="C1058" s="7">
        <v>43532</v>
      </c>
      <c r="D1058">
        <v>4.1399999999999997</v>
      </c>
      <c r="E1058">
        <v>1.8</v>
      </c>
      <c r="F1058">
        <v>3.4</v>
      </c>
      <c r="G1058">
        <v>2.6</v>
      </c>
      <c r="H1058" s="4">
        <f t="shared" si="151"/>
        <v>8.25</v>
      </c>
      <c r="I1058" s="4"/>
      <c r="J1058" s="4">
        <f t="shared" si="152"/>
        <v>4.1100000000000003</v>
      </c>
      <c r="K1058" s="15">
        <f t="shared" ref="K1058:K1121" si="157">INDEX($W:$W,MATCH($A1058,$V:$V,0))</f>
        <v>4.09</v>
      </c>
      <c r="L1058" s="4">
        <f t="shared" si="149"/>
        <v>4.1100000000000003</v>
      </c>
      <c r="M1058" s="4">
        <f t="shared" si="153"/>
        <v>4.1399999999999997</v>
      </c>
      <c r="N1058" s="4"/>
      <c r="P1058" s="184">
        <f t="shared" si="154"/>
        <v>40575</v>
      </c>
      <c r="Q1058" s="184">
        <v>40600</v>
      </c>
      <c r="R1058" s="182">
        <v>4.5</v>
      </c>
      <c r="S1058" s="182">
        <f t="shared" si="155"/>
        <v>3.86</v>
      </c>
      <c r="T1058" s="182">
        <f t="shared" si="156"/>
        <v>0.64000000000000012</v>
      </c>
      <c r="AF1058" s="183"/>
      <c r="AI1058" s="3"/>
    </row>
    <row r="1059" spans="1:35" x14ac:dyDescent="0.2">
      <c r="A1059" s="7">
        <f t="shared" si="148"/>
        <v>43497</v>
      </c>
      <c r="B1059" s="7">
        <f t="shared" si="150"/>
        <v>43525</v>
      </c>
      <c r="C1059" s="7">
        <v>43535</v>
      </c>
      <c r="D1059">
        <v>4.1399999999999997</v>
      </c>
      <c r="E1059">
        <v>1.8</v>
      </c>
      <c r="F1059">
        <v>3.4</v>
      </c>
      <c r="G1059">
        <v>2.6</v>
      </c>
      <c r="H1059" s="4">
        <f t="shared" si="151"/>
        <v>8.25</v>
      </c>
      <c r="I1059" s="4"/>
      <c r="J1059" s="4">
        <f t="shared" si="152"/>
        <v>4.1100000000000003</v>
      </c>
      <c r="K1059" s="15">
        <f t="shared" si="157"/>
        <v>4.09</v>
      </c>
      <c r="L1059" s="4">
        <f t="shared" si="149"/>
        <v>4.1100000000000003</v>
      </c>
      <c r="M1059" s="4">
        <f t="shared" si="153"/>
        <v>4.1399999999999997</v>
      </c>
      <c r="N1059" s="4"/>
      <c r="P1059" s="184">
        <f t="shared" si="154"/>
        <v>40575</v>
      </c>
      <c r="Q1059" s="184">
        <v>40601</v>
      </c>
      <c r="R1059" s="182">
        <v>4.5</v>
      </c>
      <c r="S1059" s="182">
        <f t="shared" si="155"/>
        <v>3.86</v>
      </c>
      <c r="T1059" s="182">
        <f t="shared" si="156"/>
        <v>0.64000000000000012</v>
      </c>
      <c r="AF1059" s="183"/>
      <c r="AI1059" s="3"/>
    </row>
    <row r="1060" spans="1:35" x14ac:dyDescent="0.2">
      <c r="A1060" s="7">
        <f t="shared" si="148"/>
        <v>43497</v>
      </c>
      <c r="B1060" s="7">
        <f t="shared" si="150"/>
        <v>43525</v>
      </c>
      <c r="C1060" s="7">
        <v>43536</v>
      </c>
      <c r="D1060">
        <v>4.1399999999999997</v>
      </c>
      <c r="E1060">
        <v>1.8</v>
      </c>
      <c r="F1060">
        <v>3.4</v>
      </c>
      <c r="G1060">
        <v>2.6</v>
      </c>
      <c r="H1060" s="4">
        <f t="shared" si="151"/>
        <v>8.25</v>
      </c>
      <c r="I1060" s="4"/>
      <c r="J1060" s="4">
        <f t="shared" si="152"/>
        <v>4.1100000000000003</v>
      </c>
      <c r="K1060" s="15">
        <f t="shared" si="157"/>
        <v>4.09</v>
      </c>
      <c r="L1060" s="4">
        <f t="shared" si="149"/>
        <v>4.1100000000000003</v>
      </c>
      <c r="M1060" s="4">
        <f t="shared" si="153"/>
        <v>4.1399999999999997</v>
      </c>
      <c r="N1060" s="4"/>
      <c r="P1060" s="184">
        <f t="shared" si="154"/>
        <v>40575</v>
      </c>
      <c r="Q1060" s="184">
        <v>40602</v>
      </c>
      <c r="R1060" s="182">
        <v>4.5</v>
      </c>
      <c r="S1060" s="182">
        <f t="shared" si="155"/>
        <v>3.86</v>
      </c>
      <c r="T1060" s="182">
        <f t="shared" si="156"/>
        <v>0.64000000000000012</v>
      </c>
      <c r="AF1060" s="183"/>
      <c r="AI1060" s="3"/>
    </row>
    <row r="1061" spans="1:35" x14ac:dyDescent="0.2">
      <c r="A1061" s="7">
        <f t="shared" si="148"/>
        <v>43497</v>
      </c>
      <c r="B1061" s="7">
        <f t="shared" si="150"/>
        <v>43525</v>
      </c>
      <c r="C1061" s="7">
        <v>43537</v>
      </c>
      <c r="D1061">
        <v>4.1399999999999997</v>
      </c>
      <c r="E1061">
        <v>1.8</v>
      </c>
      <c r="F1061">
        <v>3.4</v>
      </c>
      <c r="G1061">
        <v>2.6</v>
      </c>
      <c r="H1061" s="4">
        <f t="shared" si="151"/>
        <v>8.25</v>
      </c>
      <c r="I1061" s="4"/>
      <c r="J1061" s="4">
        <f t="shared" si="152"/>
        <v>4.1100000000000003</v>
      </c>
      <c r="K1061" s="15">
        <f t="shared" si="157"/>
        <v>4.09</v>
      </c>
      <c r="L1061" s="4">
        <f t="shared" si="149"/>
        <v>4.1100000000000003</v>
      </c>
      <c r="M1061" s="4">
        <f t="shared" si="153"/>
        <v>4.1399999999999997</v>
      </c>
      <c r="N1061" s="4"/>
      <c r="P1061" s="184">
        <f t="shared" si="154"/>
        <v>40603</v>
      </c>
      <c r="Q1061" s="184">
        <v>40603</v>
      </c>
      <c r="R1061" s="182">
        <v>4.5</v>
      </c>
      <c r="S1061" s="182">
        <f t="shared" si="155"/>
        <v>3.91</v>
      </c>
      <c r="T1061" s="182">
        <f t="shared" si="156"/>
        <v>0.58999999999999986</v>
      </c>
      <c r="AF1061" s="183"/>
      <c r="AI1061" s="3"/>
    </row>
    <row r="1062" spans="1:35" x14ac:dyDescent="0.2">
      <c r="A1062" s="7">
        <f t="shared" si="148"/>
        <v>43497</v>
      </c>
      <c r="B1062" s="7">
        <f t="shared" si="150"/>
        <v>43525</v>
      </c>
      <c r="C1062" s="7">
        <v>43538</v>
      </c>
      <c r="D1062">
        <v>4.1399999999999997</v>
      </c>
      <c r="E1062">
        <v>1.8</v>
      </c>
      <c r="F1062">
        <v>3.4</v>
      </c>
      <c r="G1062">
        <v>2.6</v>
      </c>
      <c r="H1062" s="4">
        <f t="shared" si="151"/>
        <v>8.25</v>
      </c>
      <c r="I1062" s="4"/>
      <c r="J1062" s="4">
        <f t="shared" si="152"/>
        <v>4.1100000000000003</v>
      </c>
      <c r="K1062" s="15">
        <f t="shared" si="157"/>
        <v>4.09</v>
      </c>
      <c r="L1062" s="4">
        <f t="shared" si="149"/>
        <v>4.1100000000000003</v>
      </c>
      <c r="M1062" s="4">
        <f t="shared" si="153"/>
        <v>4.1399999999999997</v>
      </c>
      <c r="N1062" s="4"/>
      <c r="P1062" s="184">
        <f t="shared" si="154"/>
        <v>40603</v>
      </c>
      <c r="Q1062" s="184">
        <v>40604</v>
      </c>
      <c r="R1062" s="182">
        <v>4.5</v>
      </c>
      <c r="S1062" s="182">
        <f t="shared" si="155"/>
        <v>3.91</v>
      </c>
      <c r="T1062" s="182">
        <f t="shared" si="156"/>
        <v>0.58999999999999986</v>
      </c>
      <c r="AF1062" s="183"/>
      <c r="AI1062" s="3"/>
    </row>
    <row r="1063" spans="1:35" x14ac:dyDescent="0.2">
      <c r="A1063" s="7">
        <f t="shared" si="148"/>
        <v>43497</v>
      </c>
      <c r="B1063" s="7">
        <f t="shared" si="150"/>
        <v>43525</v>
      </c>
      <c r="C1063" s="7">
        <v>43539</v>
      </c>
      <c r="D1063">
        <v>4.1399999999999997</v>
      </c>
      <c r="E1063">
        <v>1.8</v>
      </c>
      <c r="F1063">
        <v>3.4</v>
      </c>
      <c r="G1063">
        <v>2.6</v>
      </c>
      <c r="H1063" s="4">
        <f t="shared" si="151"/>
        <v>8.25</v>
      </c>
      <c r="I1063" s="4"/>
      <c r="J1063" s="4">
        <f t="shared" si="152"/>
        <v>4.1100000000000003</v>
      </c>
      <c r="K1063" s="15">
        <f t="shared" si="157"/>
        <v>4.09</v>
      </c>
      <c r="L1063" s="4">
        <f t="shared" si="149"/>
        <v>4.1100000000000003</v>
      </c>
      <c r="M1063" s="4">
        <f t="shared" si="153"/>
        <v>4.1399999999999997</v>
      </c>
      <c r="N1063" s="4"/>
      <c r="P1063" s="184">
        <f t="shared" si="154"/>
        <v>40603</v>
      </c>
      <c r="Q1063" s="184">
        <v>40605</v>
      </c>
      <c r="R1063" s="182">
        <v>4.5</v>
      </c>
      <c r="S1063" s="182">
        <f t="shared" si="155"/>
        <v>3.91</v>
      </c>
      <c r="T1063" s="182">
        <f t="shared" si="156"/>
        <v>0.58999999999999986</v>
      </c>
      <c r="AF1063" s="183"/>
      <c r="AI1063" s="3"/>
    </row>
    <row r="1064" spans="1:35" x14ac:dyDescent="0.2">
      <c r="A1064" s="7">
        <f t="shared" si="148"/>
        <v>43497</v>
      </c>
      <c r="B1064" s="7">
        <f t="shared" si="150"/>
        <v>43525</v>
      </c>
      <c r="C1064" s="7">
        <v>43543</v>
      </c>
      <c r="D1064">
        <v>4.1399999999999997</v>
      </c>
      <c r="E1064">
        <v>1.8</v>
      </c>
      <c r="F1064">
        <v>3.4</v>
      </c>
      <c r="G1064">
        <v>2.6</v>
      </c>
      <c r="H1064" s="4">
        <f t="shared" si="151"/>
        <v>8.25</v>
      </c>
      <c r="I1064" s="4"/>
      <c r="J1064" s="4">
        <f t="shared" si="152"/>
        <v>4.1100000000000003</v>
      </c>
      <c r="K1064" s="15">
        <f t="shared" si="157"/>
        <v>4.09</v>
      </c>
      <c r="L1064" s="4">
        <f t="shared" si="149"/>
        <v>4.1100000000000003</v>
      </c>
      <c r="M1064" s="4">
        <f t="shared" si="153"/>
        <v>4.1399999999999997</v>
      </c>
      <c r="N1064" s="4"/>
      <c r="P1064" s="184">
        <f t="shared" si="154"/>
        <v>40603</v>
      </c>
      <c r="Q1064" s="184">
        <v>40606</v>
      </c>
      <c r="R1064" s="182">
        <v>4.5</v>
      </c>
      <c r="S1064" s="182">
        <f t="shared" si="155"/>
        <v>3.91</v>
      </c>
      <c r="T1064" s="182">
        <f t="shared" si="156"/>
        <v>0.58999999999999986</v>
      </c>
      <c r="AF1064" s="183"/>
      <c r="AI1064" s="3"/>
    </row>
    <row r="1065" spans="1:35" x14ac:dyDescent="0.2">
      <c r="A1065" s="7">
        <f t="shared" si="148"/>
        <v>43497</v>
      </c>
      <c r="B1065" s="7">
        <f t="shared" si="150"/>
        <v>43525</v>
      </c>
      <c r="C1065" s="7">
        <v>43544</v>
      </c>
      <c r="D1065">
        <v>4.1399999999999997</v>
      </c>
      <c r="E1065">
        <v>1.8</v>
      </c>
      <c r="F1065">
        <v>3.4</v>
      </c>
      <c r="G1065">
        <v>2.6</v>
      </c>
      <c r="H1065" s="4">
        <f t="shared" si="151"/>
        <v>8.25</v>
      </c>
      <c r="I1065" s="4"/>
      <c r="J1065" s="4">
        <f t="shared" si="152"/>
        <v>4.1100000000000003</v>
      </c>
      <c r="K1065" s="15">
        <f t="shared" si="157"/>
        <v>4.09</v>
      </c>
      <c r="L1065" s="4">
        <f t="shared" si="149"/>
        <v>4.1100000000000003</v>
      </c>
      <c r="M1065" s="4">
        <f t="shared" si="153"/>
        <v>4.1399999999999997</v>
      </c>
      <c r="N1065" s="4"/>
      <c r="P1065" s="184">
        <f t="shared" si="154"/>
        <v>40603</v>
      </c>
      <c r="Q1065" s="184">
        <v>40607</v>
      </c>
      <c r="R1065" s="182">
        <v>4.5</v>
      </c>
      <c r="S1065" s="182">
        <f t="shared" si="155"/>
        <v>3.91</v>
      </c>
      <c r="T1065" s="182">
        <f t="shared" si="156"/>
        <v>0.58999999999999986</v>
      </c>
      <c r="AF1065" s="183"/>
      <c r="AI1065" s="3"/>
    </row>
    <row r="1066" spans="1:35" x14ac:dyDescent="0.2">
      <c r="A1066" s="7">
        <f t="shared" si="148"/>
        <v>43497</v>
      </c>
      <c r="B1066" s="7">
        <f t="shared" si="150"/>
        <v>43525</v>
      </c>
      <c r="C1066" s="7">
        <v>43545</v>
      </c>
      <c r="D1066">
        <v>4.1399999999999997</v>
      </c>
      <c r="E1066">
        <v>1.8</v>
      </c>
      <c r="F1066">
        <v>3.4</v>
      </c>
      <c r="G1066">
        <v>2.6</v>
      </c>
      <c r="H1066" s="4">
        <f t="shared" si="151"/>
        <v>8.25</v>
      </c>
      <c r="I1066" s="4"/>
      <c r="J1066" s="4">
        <f t="shared" si="152"/>
        <v>4.1100000000000003</v>
      </c>
      <c r="K1066" s="15">
        <f t="shared" si="157"/>
        <v>4.09</v>
      </c>
      <c r="L1066" s="4">
        <f t="shared" si="149"/>
        <v>4.1100000000000003</v>
      </c>
      <c r="M1066" s="4">
        <f t="shared" si="153"/>
        <v>4.1399999999999997</v>
      </c>
      <c r="N1066" s="4"/>
      <c r="P1066" s="184">
        <f t="shared" si="154"/>
        <v>40603</v>
      </c>
      <c r="Q1066" s="184">
        <v>40608</v>
      </c>
      <c r="R1066" s="182">
        <v>4.5</v>
      </c>
      <c r="S1066" s="182">
        <f t="shared" si="155"/>
        <v>3.91</v>
      </c>
      <c r="T1066" s="182">
        <f t="shared" si="156"/>
        <v>0.58999999999999986</v>
      </c>
      <c r="AF1066" s="183"/>
      <c r="AI1066" s="3"/>
    </row>
    <row r="1067" spans="1:35" x14ac:dyDescent="0.2">
      <c r="A1067" s="7">
        <f t="shared" si="148"/>
        <v>43497</v>
      </c>
      <c r="B1067" s="7">
        <f t="shared" si="150"/>
        <v>43525</v>
      </c>
      <c r="C1067" s="7">
        <v>43546</v>
      </c>
      <c r="D1067">
        <v>4.1399999999999997</v>
      </c>
      <c r="E1067">
        <v>1.8</v>
      </c>
      <c r="F1067">
        <v>3.4</v>
      </c>
      <c r="G1067">
        <v>2.6</v>
      </c>
      <c r="H1067" s="4">
        <f t="shared" si="151"/>
        <v>8.25</v>
      </c>
      <c r="I1067" s="4"/>
      <c r="J1067" s="4">
        <f t="shared" si="152"/>
        <v>4.1100000000000003</v>
      </c>
      <c r="K1067" s="15">
        <f t="shared" si="157"/>
        <v>4.09</v>
      </c>
      <c r="L1067" s="4">
        <f t="shared" si="149"/>
        <v>4.1100000000000003</v>
      </c>
      <c r="M1067" s="4">
        <f t="shared" si="153"/>
        <v>4.1399999999999997</v>
      </c>
      <c r="N1067" s="4"/>
      <c r="P1067" s="184">
        <f t="shared" si="154"/>
        <v>40603</v>
      </c>
      <c r="Q1067" s="184">
        <v>40609</v>
      </c>
      <c r="R1067" s="182">
        <v>4.5</v>
      </c>
      <c r="S1067" s="182">
        <f t="shared" si="155"/>
        <v>3.91</v>
      </c>
      <c r="T1067" s="182">
        <f t="shared" si="156"/>
        <v>0.58999999999999986</v>
      </c>
      <c r="AF1067" s="183"/>
      <c r="AI1067" s="3"/>
    </row>
    <row r="1068" spans="1:35" x14ac:dyDescent="0.2">
      <c r="A1068" s="7">
        <f t="shared" si="148"/>
        <v>43497</v>
      </c>
      <c r="B1068" s="7">
        <f t="shared" si="150"/>
        <v>43525</v>
      </c>
      <c r="C1068" s="7">
        <v>43549</v>
      </c>
      <c r="D1068">
        <v>4.1399999999999997</v>
      </c>
      <c r="E1068">
        <v>1.8</v>
      </c>
      <c r="F1068">
        <v>3.4</v>
      </c>
      <c r="G1068">
        <v>2.6</v>
      </c>
      <c r="H1068" s="4">
        <f t="shared" si="151"/>
        <v>8.25</v>
      </c>
      <c r="I1068" s="4"/>
      <c r="J1068" s="4">
        <f t="shared" si="152"/>
        <v>4.1100000000000003</v>
      </c>
      <c r="K1068" s="15">
        <f t="shared" si="157"/>
        <v>4.09</v>
      </c>
      <c r="L1068" s="4">
        <f t="shared" si="149"/>
        <v>4.1100000000000003</v>
      </c>
      <c r="M1068" s="4">
        <f t="shared" si="153"/>
        <v>4.1399999999999997</v>
      </c>
      <c r="N1068" s="4"/>
      <c r="P1068" s="184">
        <f t="shared" si="154"/>
        <v>40603</v>
      </c>
      <c r="Q1068" s="184">
        <v>40610</v>
      </c>
      <c r="R1068" s="182">
        <v>4.5</v>
      </c>
      <c r="S1068" s="182">
        <f t="shared" si="155"/>
        <v>3.91</v>
      </c>
      <c r="T1068" s="182">
        <f t="shared" si="156"/>
        <v>0.58999999999999986</v>
      </c>
      <c r="AF1068" s="183"/>
      <c r="AI1068" s="3"/>
    </row>
    <row r="1069" spans="1:35" x14ac:dyDescent="0.2">
      <c r="A1069" s="7">
        <f t="shared" si="148"/>
        <v>43497</v>
      </c>
      <c r="B1069" s="7">
        <f t="shared" si="150"/>
        <v>43525</v>
      </c>
      <c r="C1069" s="7">
        <v>43550</v>
      </c>
      <c r="D1069">
        <v>4.1399999999999997</v>
      </c>
      <c r="E1069">
        <v>1.8</v>
      </c>
      <c r="F1069">
        <v>3.4</v>
      </c>
      <c r="G1069">
        <v>2.6</v>
      </c>
      <c r="H1069" s="4">
        <f t="shared" si="151"/>
        <v>8.25</v>
      </c>
      <c r="I1069" s="4"/>
      <c r="J1069" s="4">
        <f t="shared" si="152"/>
        <v>4.1100000000000003</v>
      </c>
      <c r="K1069" s="15">
        <f t="shared" si="157"/>
        <v>4.09</v>
      </c>
      <c r="L1069" s="4">
        <f t="shared" si="149"/>
        <v>4.1100000000000003</v>
      </c>
      <c r="M1069" s="4">
        <f t="shared" si="153"/>
        <v>4.1399999999999997</v>
      </c>
      <c r="N1069" s="4"/>
      <c r="P1069" s="184">
        <f t="shared" si="154"/>
        <v>40603</v>
      </c>
      <c r="Q1069" s="184">
        <v>40611</v>
      </c>
      <c r="R1069" s="182">
        <v>4.5</v>
      </c>
      <c r="S1069" s="182">
        <f t="shared" si="155"/>
        <v>3.91</v>
      </c>
      <c r="T1069" s="182">
        <f t="shared" si="156"/>
        <v>0.58999999999999986</v>
      </c>
      <c r="AF1069" s="183"/>
      <c r="AI1069" s="3"/>
    </row>
    <row r="1070" spans="1:35" x14ac:dyDescent="0.2">
      <c r="A1070" s="7">
        <f t="shared" si="148"/>
        <v>43497</v>
      </c>
      <c r="B1070" s="7">
        <f t="shared" si="150"/>
        <v>43525</v>
      </c>
      <c r="C1070" s="7">
        <v>43551</v>
      </c>
      <c r="D1070">
        <v>4.1399999999999997</v>
      </c>
      <c r="E1070">
        <v>1.8</v>
      </c>
      <c r="F1070">
        <v>3.4</v>
      </c>
      <c r="G1070">
        <v>2.6</v>
      </c>
      <c r="H1070" s="4">
        <f t="shared" si="151"/>
        <v>8.25</v>
      </c>
      <c r="I1070" s="4"/>
      <c r="J1070" s="4">
        <f t="shared" si="152"/>
        <v>4.1100000000000003</v>
      </c>
      <c r="K1070" s="15">
        <f t="shared" si="157"/>
        <v>4.09</v>
      </c>
      <c r="L1070" s="4">
        <f t="shared" si="149"/>
        <v>4.1100000000000003</v>
      </c>
      <c r="M1070" s="4">
        <f t="shared" si="153"/>
        <v>4.1399999999999997</v>
      </c>
      <c r="N1070" s="4"/>
      <c r="P1070" s="184">
        <f t="shared" si="154"/>
        <v>40603</v>
      </c>
      <c r="Q1070" s="184">
        <v>40612</v>
      </c>
      <c r="R1070" s="182">
        <v>4.5</v>
      </c>
      <c r="S1070" s="182">
        <f t="shared" si="155"/>
        <v>3.91</v>
      </c>
      <c r="T1070" s="182">
        <f t="shared" si="156"/>
        <v>0.58999999999999986</v>
      </c>
      <c r="AF1070" s="183"/>
      <c r="AI1070" s="3"/>
    </row>
    <row r="1071" spans="1:35" x14ac:dyDescent="0.2">
      <c r="A1071" s="7">
        <f t="shared" si="148"/>
        <v>43497</v>
      </c>
      <c r="B1071" s="7">
        <f t="shared" si="150"/>
        <v>43525</v>
      </c>
      <c r="C1071" s="7">
        <v>43552</v>
      </c>
      <c r="D1071">
        <v>4.1399999999999997</v>
      </c>
      <c r="E1071">
        <v>1.8</v>
      </c>
      <c r="F1071">
        <v>3.4</v>
      </c>
      <c r="G1071">
        <v>2.6</v>
      </c>
      <c r="H1071" s="4">
        <f t="shared" si="151"/>
        <v>8.25</v>
      </c>
      <c r="I1071" s="4"/>
      <c r="J1071" s="4">
        <f t="shared" si="152"/>
        <v>4.1100000000000003</v>
      </c>
      <c r="K1071" s="15">
        <f t="shared" si="157"/>
        <v>4.09</v>
      </c>
      <c r="L1071" s="4">
        <f t="shared" si="149"/>
        <v>4.1100000000000003</v>
      </c>
      <c r="M1071" s="4">
        <f t="shared" si="153"/>
        <v>4.1399999999999997</v>
      </c>
      <c r="N1071" s="4"/>
      <c r="P1071" s="184">
        <f t="shared" si="154"/>
        <v>40603</v>
      </c>
      <c r="Q1071" s="184">
        <v>40613</v>
      </c>
      <c r="R1071" s="182">
        <v>4.5</v>
      </c>
      <c r="S1071" s="182">
        <f t="shared" si="155"/>
        <v>3.91</v>
      </c>
      <c r="T1071" s="182">
        <f t="shared" si="156"/>
        <v>0.58999999999999986</v>
      </c>
      <c r="AF1071" s="183"/>
      <c r="AI1071" s="3"/>
    </row>
    <row r="1072" spans="1:35" x14ac:dyDescent="0.2">
      <c r="A1072" s="7">
        <f t="shared" si="148"/>
        <v>43497</v>
      </c>
      <c r="B1072" s="7">
        <f t="shared" si="150"/>
        <v>43525</v>
      </c>
      <c r="C1072" s="7">
        <v>43553</v>
      </c>
      <c r="D1072">
        <v>4.1399999999999997</v>
      </c>
      <c r="E1072">
        <v>1.8</v>
      </c>
      <c r="F1072">
        <v>3.4</v>
      </c>
      <c r="G1072">
        <v>2.6</v>
      </c>
      <c r="H1072" s="4">
        <f t="shared" si="151"/>
        <v>8.25</v>
      </c>
      <c r="I1072" s="4"/>
      <c r="J1072" s="4">
        <f t="shared" si="152"/>
        <v>4.1100000000000003</v>
      </c>
      <c r="K1072" s="15">
        <f t="shared" si="157"/>
        <v>4.09</v>
      </c>
      <c r="L1072" s="4">
        <f t="shared" si="149"/>
        <v>4.1100000000000003</v>
      </c>
      <c r="M1072" s="4">
        <f t="shared" si="153"/>
        <v>4.1399999999999997</v>
      </c>
      <c r="N1072" s="4"/>
      <c r="P1072" s="184">
        <f t="shared" si="154"/>
        <v>40603</v>
      </c>
      <c r="Q1072" s="184">
        <v>40614</v>
      </c>
      <c r="R1072" s="182">
        <v>4.5</v>
      </c>
      <c r="S1072" s="182">
        <f t="shared" si="155"/>
        <v>3.91</v>
      </c>
      <c r="T1072" s="182">
        <f t="shared" si="156"/>
        <v>0.58999999999999986</v>
      </c>
      <c r="AF1072" s="183"/>
      <c r="AI1072" s="3"/>
    </row>
    <row r="1073" spans="1:35" x14ac:dyDescent="0.2">
      <c r="A1073" s="7">
        <f t="shared" si="148"/>
        <v>43525</v>
      </c>
      <c r="B1073" s="7">
        <f t="shared" si="150"/>
        <v>43556</v>
      </c>
      <c r="C1073" s="7">
        <v>43556</v>
      </c>
      <c r="D1073">
        <v>4.25</v>
      </c>
      <c r="E1073">
        <v>1.8</v>
      </c>
      <c r="F1073">
        <v>3.4</v>
      </c>
      <c r="G1073">
        <v>2.6</v>
      </c>
      <c r="H1073" s="4">
        <f t="shared" si="151"/>
        <v>8.25</v>
      </c>
      <c r="I1073" s="4"/>
      <c r="J1073" s="4">
        <f t="shared" si="152"/>
        <v>4</v>
      </c>
      <c r="K1073" s="15">
        <f t="shared" si="157"/>
        <v>4.07</v>
      </c>
      <c r="L1073" s="4">
        <f t="shared" si="149"/>
        <v>4</v>
      </c>
      <c r="M1073" s="4">
        <f t="shared" si="153"/>
        <v>4.25</v>
      </c>
      <c r="N1073" s="4"/>
      <c r="P1073" s="184">
        <f t="shared" si="154"/>
        <v>40603</v>
      </c>
      <c r="Q1073" s="184">
        <v>40615</v>
      </c>
      <c r="R1073" s="182">
        <v>4.5</v>
      </c>
      <c r="S1073" s="182">
        <f t="shared" si="155"/>
        <v>3.91</v>
      </c>
      <c r="T1073" s="182">
        <f t="shared" si="156"/>
        <v>0.58999999999999986</v>
      </c>
      <c r="AF1073" s="183"/>
      <c r="AI1073" s="3"/>
    </row>
    <row r="1074" spans="1:35" x14ac:dyDescent="0.2">
      <c r="A1074" s="7">
        <f t="shared" si="148"/>
        <v>43525</v>
      </c>
      <c r="B1074" s="7">
        <f t="shared" si="150"/>
        <v>43556</v>
      </c>
      <c r="C1074" s="7">
        <v>43557</v>
      </c>
      <c r="D1074">
        <v>4.25</v>
      </c>
      <c r="E1074">
        <v>1.8</v>
      </c>
      <c r="F1074">
        <v>3.4</v>
      </c>
      <c r="G1074">
        <v>2.6</v>
      </c>
      <c r="H1074" s="4">
        <f t="shared" si="151"/>
        <v>8.25</v>
      </c>
      <c r="I1074" s="4"/>
      <c r="J1074" s="4">
        <f t="shared" si="152"/>
        <v>4</v>
      </c>
      <c r="K1074" s="15">
        <f t="shared" si="157"/>
        <v>4.07</v>
      </c>
      <c r="L1074" s="4">
        <f t="shared" si="149"/>
        <v>4</v>
      </c>
      <c r="M1074" s="4">
        <f t="shared" si="153"/>
        <v>4.25</v>
      </c>
      <c r="N1074" s="4"/>
      <c r="P1074" s="184">
        <f t="shared" si="154"/>
        <v>40603</v>
      </c>
      <c r="Q1074" s="184">
        <v>40616</v>
      </c>
      <c r="R1074" s="182">
        <v>4.5</v>
      </c>
      <c r="S1074" s="182">
        <f t="shared" si="155"/>
        <v>3.91</v>
      </c>
      <c r="T1074" s="182">
        <f t="shared" si="156"/>
        <v>0.58999999999999986</v>
      </c>
      <c r="AF1074" s="183"/>
      <c r="AI1074" s="3"/>
    </row>
    <row r="1075" spans="1:35" x14ac:dyDescent="0.2">
      <c r="A1075" s="7">
        <f t="shared" si="148"/>
        <v>43525</v>
      </c>
      <c r="B1075" s="7">
        <f t="shared" si="150"/>
        <v>43556</v>
      </c>
      <c r="C1075" s="7">
        <v>43558</v>
      </c>
      <c r="D1075">
        <v>4.25</v>
      </c>
      <c r="E1075">
        <v>1.8</v>
      </c>
      <c r="F1075">
        <v>3.4</v>
      </c>
      <c r="G1075">
        <v>2.6</v>
      </c>
      <c r="H1075" s="4">
        <f t="shared" si="151"/>
        <v>8.25</v>
      </c>
      <c r="I1075" s="4"/>
      <c r="J1075" s="4">
        <f t="shared" si="152"/>
        <v>4</v>
      </c>
      <c r="K1075" s="15">
        <f t="shared" si="157"/>
        <v>4.07</v>
      </c>
      <c r="L1075" s="4">
        <f t="shared" si="149"/>
        <v>4</v>
      </c>
      <c r="M1075" s="4">
        <f t="shared" si="153"/>
        <v>4.25</v>
      </c>
      <c r="N1075" s="4"/>
      <c r="P1075" s="184">
        <f t="shared" si="154"/>
        <v>40603</v>
      </c>
      <c r="Q1075" s="184">
        <v>40617</v>
      </c>
      <c r="R1075" s="182">
        <v>4.5</v>
      </c>
      <c r="S1075" s="182">
        <f t="shared" si="155"/>
        <v>3.91</v>
      </c>
      <c r="T1075" s="182">
        <f t="shared" si="156"/>
        <v>0.58999999999999986</v>
      </c>
      <c r="AF1075" s="183"/>
      <c r="AI1075" s="3"/>
    </row>
    <row r="1076" spans="1:35" x14ac:dyDescent="0.2">
      <c r="A1076" s="7">
        <f t="shared" si="148"/>
        <v>43525</v>
      </c>
      <c r="B1076" s="7">
        <f t="shared" si="150"/>
        <v>43556</v>
      </c>
      <c r="C1076" s="7">
        <v>43559</v>
      </c>
      <c r="D1076">
        <v>4.25</v>
      </c>
      <c r="E1076">
        <v>1.8</v>
      </c>
      <c r="F1076">
        <v>3.4</v>
      </c>
      <c r="G1076">
        <v>2.6</v>
      </c>
      <c r="H1076" s="4">
        <f t="shared" si="151"/>
        <v>8.25</v>
      </c>
      <c r="I1076" s="4"/>
      <c r="J1076" s="4">
        <f t="shared" si="152"/>
        <v>4</v>
      </c>
      <c r="K1076" s="15">
        <f t="shared" si="157"/>
        <v>4.07</v>
      </c>
      <c r="L1076" s="4">
        <f t="shared" si="149"/>
        <v>4</v>
      </c>
      <c r="M1076" s="4">
        <f t="shared" si="153"/>
        <v>4.25</v>
      </c>
      <c r="N1076" s="4"/>
      <c r="P1076" s="184">
        <f t="shared" si="154"/>
        <v>40603</v>
      </c>
      <c r="Q1076" s="184">
        <v>40618</v>
      </c>
      <c r="R1076" s="182">
        <v>4.5</v>
      </c>
      <c r="S1076" s="182">
        <f t="shared" si="155"/>
        <v>3.91</v>
      </c>
      <c r="T1076" s="182">
        <f t="shared" si="156"/>
        <v>0.58999999999999986</v>
      </c>
      <c r="AF1076" s="183"/>
      <c r="AI1076" s="3"/>
    </row>
    <row r="1077" spans="1:35" x14ac:dyDescent="0.2">
      <c r="A1077" s="7">
        <f t="shared" si="148"/>
        <v>43525</v>
      </c>
      <c r="B1077" s="7">
        <f t="shared" si="150"/>
        <v>43556</v>
      </c>
      <c r="C1077" s="7">
        <v>43560</v>
      </c>
      <c r="D1077">
        <v>4.25</v>
      </c>
      <c r="E1077">
        <v>1.8</v>
      </c>
      <c r="F1077">
        <v>3.4</v>
      </c>
      <c r="G1077">
        <v>2.6</v>
      </c>
      <c r="H1077" s="4">
        <f t="shared" si="151"/>
        <v>8.25</v>
      </c>
      <c r="I1077" s="4"/>
      <c r="J1077" s="4">
        <f t="shared" si="152"/>
        <v>4</v>
      </c>
      <c r="K1077" s="15">
        <f t="shared" si="157"/>
        <v>4.07</v>
      </c>
      <c r="L1077" s="4">
        <f t="shared" si="149"/>
        <v>4</v>
      </c>
      <c r="M1077" s="4">
        <f t="shared" si="153"/>
        <v>4.25</v>
      </c>
      <c r="N1077" s="4"/>
      <c r="P1077" s="184">
        <f t="shared" si="154"/>
        <v>40603</v>
      </c>
      <c r="Q1077" s="184">
        <v>40619</v>
      </c>
      <c r="R1077" s="182">
        <v>4.5</v>
      </c>
      <c r="S1077" s="182">
        <f t="shared" si="155"/>
        <v>3.91</v>
      </c>
      <c r="T1077" s="182">
        <f t="shared" si="156"/>
        <v>0.58999999999999986</v>
      </c>
      <c r="AF1077" s="183"/>
      <c r="AI1077" s="3"/>
    </row>
    <row r="1078" spans="1:35" x14ac:dyDescent="0.2">
      <c r="A1078" s="7">
        <f t="shared" si="148"/>
        <v>43525</v>
      </c>
      <c r="B1078" s="7">
        <f t="shared" si="150"/>
        <v>43556</v>
      </c>
      <c r="C1078" s="7">
        <v>43563</v>
      </c>
      <c r="D1078">
        <v>4.25</v>
      </c>
      <c r="E1078">
        <v>1.8</v>
      </c>
      <c r="F1078">
        <v>3.4</v>
      </c>
      <c r="G1078">
        <v>2.6</v>
      </c>
      <c r="H1078" s="4">
        <f t="shared" si="151"/>
        <v>8.25</v>
      </c>
      <c r="I1078" s="4"/>
      <c r="J1078" s="4">
        <f t="shared" si="152"/>
        <v>4</v>
      </c>
      <c r="K1078" s="15">
        <f t="shared" si="157"/>
        <v>4.07</v>
      </c>
      <c r="L1078" s="4">
        <f t="shared" si="149"/>
        <v>4</v>
      </c>
      <c r="M1078" s="4">
        <f t="shared" si="153"/>
        <v>4.25</v>
      </c>
      <c r="N1078" s="4"/>
      <c r="P1078" s="184">
        <f t="shared" si="154"/>
        <v>40603</v>
      </c>
      <c r="Q1078" s="184">
        <v>40620</v>
      </c>
      <c r="R1078" s="182">
        <v>4.5</v>
      </c>
      <c r="S1078" s="182">
        <f t="shared" si="155"/>
        <v>3.91</v>
      </c>
      <c r="T1078" s="182">
        <f t="shared" si="156"/>
        <v>0.58999999999999986</v>
      </c>
      <c r="AF1078" s="183"/>
      <c r="AI1078" s="3"/>
    </row>
    <row r="1079" spans="1:35" x14ac:dyDescent="0.2">
      <c r="A1079" s="7">
        <f t="shared" si="148"/>
        <v>43525</v>
      </c>
      <c r="B1079" s="7">
        <f t="shared" si="150"/>
        <v>43556</v>
      </c>
      <c r="C1079" s="7">
        <v>43564</v>
      </c>
      <c r="D1079">
        <v>4.25</v>
      </c>
      <c r="E1079">
        <v>1.8</v>
      </c>
      <c r="F1079">
        <v>3.4</v>
      </c>
      <c r="G1079">
        <v>2.6</v>
      </c>
      <c r="H1079" s="4">
        <f t="shared" si="151"/>
        <v>8.25</v>
      </c>
      <c r="I1079" s="4"/>
      <c r="J1079" s="4">
        <f t="shared" si="152"/>
        <v>4</v>
      </c>
      <c r="K1079" s="15">
        <f t="shared" si="157"/>
        <v>4.07</v>
      </c>
      <c r="L1079" s="4">
        <f t="shared" si="149"/>
        <v>4</v>
      </c>
      <c r="M1079" s="4">
        <f t="shared" si="153"/>
        <v>4.25</v>
      </c>
      <c r="N1079" s="4"/>
      <c r="P1079" s="184">
        <f t="shared" si="154"/>
        <v>40603</v>
      </c>
      <c r="Q1079" s="184">
        <v>40621</v>
      </c>
      <c r="R1079" s="182">
        <v>4.5</v>
      </c>
      <c r="S1079" s="182">
        <f t="shared" si="155"/>
        <v>3.91</v>
      </c>
      <c r="T1079" s="182">
        <f t="shared" si="156"/>
        <v>0.58999999999999986</v>
      </c>
      <c r="AF1079" s="183"/>
      <c r="AI1079" s="3"/>
    </row>
    <row r="1080" spans="1:35" x14ac:dyDescent="0.2">
      <c r="A1080" s="7">
        <f t="shared" si="148"/>
        <v>43525</v>
      </c>
      <c r="B1080" s="7">
        <f t="shared" si="150"/>
        <v>43556</v>
      </c>
      <c r="C1080" s="7">
        <v>43565</v>
      </c>
      <c r="D1080">
        <v>4.25</v>
      </c>
      <c r="E1080">
        <v>1.8</v>
      </c>
      <c r="F1080">
        <v>3.4</v>
      </c>
      <c r="G1080">
        <v>2.6</v>
      </c>
      <c r="H1080" s="4">
        <f t="shared" si="151"/>
        <v>8.25</v>
      </c>
      <c r="I1080" s="4"/>
      <c r="J1080" s="4">
        <f t="shared" si="152"/>
        <v>4</v>
      </c>
      <c r="K1080" s="15">
        <f t="shared" si="157"/>
        <v>4.07</v>
      </c>
      <c r="L1080" s="4">
        <f t="shared" si="149"/>
        <v>4</v>
      </c>
      <c r="M1080" s="4">
        <f t="shared" si="153"/>
        <v>4.25</v>
      </c>
      <c r="N1080" s="4"/>
      <c r="P1080" s="184">
        <f t="shared" si="154"/>
        <v>40603</v>
      </c>
      <c r="Q1080" s="184">
        <v>40622</v>
      </c>
      <c r="R1080" s="182">
        <v>4.5</v>
      </c>
      <c r="S1080" s="182">
        <f t="shared" si="155"/>
        <v>3.91</v>
      </c>
      <c r="T1080" s="182">
        <f t="shared" si="156"/>
        <v>0.58999999999999986</v>
      </c>
      <c r="AF1080" s="183"/>
      <c r="AI1080" s="3"/>
    </row>
    <row r="1081" spans="1:35" x14ac:dyDescent="0.2">
      <c r="A1081" s="7">
        <f t="shared" si="148"/>
        <v>43525</v>
      </c>
      <c r="B1081" s="7">
        <f t="shared" si="150"/>
        <v>43556</v>
      </c>
      <c r="C1081" s="7">
        <v>43566</v>
      </c>
      <c r="D1081">
        <v>4.25</v>
      </c>
      <c r="E1081">
        <v>1.8</v>
      </c>
      <c r="F1081">
        <v>3.4</v>
      </c>
      <c r="G1081">
        <v>2.6</v>
      </c>
      <c r="H1081" s="4">
        <f t="shared" si="151"/>
        <v>8.25</v>
      </c>
      <c r="I1081" s="4"/>
      <c r="J1081" s="4">
        <f t="shared" si="152"/>
        <v>4</v>
      </c>
      <c r="K1081" s="15">
        <f t="shared" si="157"/>
        <v>4.07</v>
      </c>
      <c r="L1081" s="4">
        <f t="shared" si="149"/>
        <v>4</v>
      </c>
      <c r="M1081" s="4">
        <f t="shared" si="153"/>
        <v>4.25</v>
      </c>
      <c r="N1081" s="4"/>
      <c r="P1081" s="184">
        <f t="shared" si="154"/>
        <v>40603</v>
      </c>
      <c r="Q1081" s="184">
        <v>40623</v>
      </c>
      <c r="R1081" s="182">
        <v>4.5</v>
      </c>
      <c r="S1081" s="182">
        <f t="shared" si="155"/>
        <v>3.91</v>
      </c>
      <c r="T1081" s="182">
        <f t="shared" si="156"/>
        <v>0.58999999999999986</v>
      </c>
      <c r="AF1081" s="183"/>
      <c r="AI1081" s="3"/>
    </row>
    <row r="1082" spans="1:35" x14ac:dyDescent="0.2">
      <c r="A1082" s="7">
        <f t="shared" si="148"/>
        <v>43525</v>
      </c>
      <c r="B1082" s="7">
        <f t="shared" si="150"/>
        <v>43556</v>
      </c>
      <c r="C1082" s="7">
        <v>43567</v>
      </c>
      <c r="D1082">
        <v>4.25</v>
      </c>
      <c r="E1082">
        <v>1.8</v>
      </c>
      <c r="F1082">
        <v>3.4</v>
      </c>
      <c r="G1082">
        <v>2.6</v>
      </c>
      <c r="H1082" s="4">
        <f t="shared" si="151"/>
        <v>8.25</v>
      </c>
      <c r="I1082" s="4"/>
      <c r="J1082" s="4">
        <f t="shared" si="152"/>
        <v>4</v>
      </c>
      <c r="K1082" s="15">
        <f t="shared" si="157"/>
        <v>4.07</v>
      </c>
      <c r="L1082" s="4">
        <f t="shared" si="149"/>
        <v>4</v>
      </c>
      <c r="M1082" s="4">
        <f t="shared" si="153"/>
        <v>4.25</v>
      </c>
      <c r="N1082" s="4"/>
      <c r="P1082" s="184">
        <f t="shared" si="154"/>
        <v>40603</v>
      </c>
      <c r="Q1082" s="184">
        <v>40624</v>
      </c>
      <c r="R1082" s="182">
        <v>4.5</v>
      </c>
      <c r="S1082" s="182">
        <f t="shared" si="155"/>
        <v>3.91</v>
      </c>
      <c r="T1082" s="182">
        <f t="shared" si="156"/>
        <v>0.58999999999999986</v>
      </c>
      <c r="AF1082" s="183"/>
      <c r="AI1082" s="3"/>
    </row>
    <row r="1083" spans="1:35" x14ac:dyDescent="0.2">
      <c r="A1083" s="7">
        <f t="shared" si="148"/>
        <v>43525</v>
      </c>
      <c r="B1083" s="7">
        <f t="shared" si="150"/>
        <v>43556</v>
      </c>
      <c r="C1083" s="7">
        <v>43570</v>
      </c>
      <c r="D1083">
        <v>4.25</v>
      </c>
      <c r="E1083">
        <v>1.8</v>
      </c>
      <c r="F1083">
        <v>3.4</v>
      </c>
      <c r="G1083">
        <v>2.6</v>
      </c>
      <c r="H1083" s="4">
        <f t="shared" si="151"/>
        <v>8.25</v>
      </c>
      <c r="I1083" s="4"/>
      <c r="J1083" s="4">
        <f t="shared" si="152"/>
        <v>4</v>
      </c>
      <c r="K1083" s="15">
        <f t="shared" si="157"/>
        <v>4.07</v>
      </c>
      <c r="L1083" s="4">
        <f t="shared" si="149"/>
        <v>4</v>
      </c>
      <c r="M1083" s="4">
        <f t="shared" si="153"/>
        <v>4.25</v>
      </c>
      <c r="N1083" s="4"/>
      <c r="P1083" s="184">
        <f t="shared" si="154"/>
        <v>40603</v>
      </c>
      <c r="Q1083" s="184">
        <v>40625</v>
      </c>
      <c r="R1083" s="182">
        <v>4.5</v>
      </c>
      <c r="S1083" s="182">
        <f t="shared" si="155"/>
        <v>3.91</v>
      </c>
      <c r="T1083" s="182">
        <f t="shared" si="156"/>
        <v>0.58999999999999986</v>
      </c>
      <c r="AF1083" s="183"/>
      <c r="AI1083" s="3"/>
    </row>
    <row r="1084" spans="1:35" x14ac:dyDescent="0.2">
      <c r="A1084" s="7">
        <f t="shared" si="148"/>
        <v>43525</v>
      </c>
      <c r="B1084" s="7">
        <f t="shared" si="150"/>
        <v>43556</v>
      </c>
      <c r="C1084" s="7">
        <v>43571</v>
      </c>
      <c r="D1084">
        <v>4.25</v>
      </c>
      <c r="E1084">
        <v>1.8</v>
      </c>
      <c r="F1084">
        <v>3.4</v>
      </c>
      <c r="G1084">
        <v>2.6</v>
      </c>
      <c r="H1084" s="4">
        <f t="shared" si="151"/>
        <v>8.25</v>
      </c>
      <c r="I1084" s="4"/>
      <c r="J1084" s="4">
        <f t="shared" si="152"/>
        <v>4</v>
      </c>
      <c r="K1084" s="15">
        <f t="shared" si="157"/>
        <v>4.07</v>
      </c>
      <c r="L1084" s="4">
        <f t="shared" si="149"/>
        <v>4</v>
      </c>
      <c r="M1084" s="4">
        <f t="shared" si="153"/>
        <v>4.25</v>
      </c>
      <c r="N1084" s="4"/>
      <c r="P1084" s="184">
        <f t="shared" si="154"/>
        <v>40603</v>
      </c>
      <c r="Q1084" s="184">
        <v>40626</v>
      </c>
      <c r="R1084" s="182">
        <v>4.5</v>
      </c>
      <c r="S1084" s="182">
        <f t="shared" si="155"/>
        <v>3.91</v>
      </c>
      <c r="T1084" s="182">
        <f t="shared" si="156"/>
        <v>0.58999999999999986</v>
      </c>
      <c r="AF1084" s="183"/>
      <c r="AI1084" s="3"/>
    </row>
    <row r="1085" spans="1:35" x14ac:dyDescent="0.2">
      <c r="A1085" s="7">
        <f t="shared" si="148"/>
        <v>43525</v>
      </c>
      <c r="B1085" s="7">
        <f t="shared" si="150"/>
        <v>43556</v>
      </c>
      <c r="C1085" s="7">
        <v>43572</v>
      </c>
      <c r="D1085">
        <v>4.25</v>
      </c>
      <c r="E1085">
        <v>1.8</v>
      </c>
      <c r="F1085">
        <v>3.4</v>
      </c>
      <c r="G1085">
        <v>2.6</v>
      </c>
      <c r="H1085" s="4">
        <f t="shared" si="151"/>
        <v>8.25</v>
      </c>
      <c r="I1085" s="4"/>
      <c r="J1085" s="4">
        <f t="shared" si="152"/>
        <v>4</v>
      </c>
      <c r="K1085" s="15">
        <f t="shared" si="157"/>
        <v>4.07</v>
      </c>
      <c r="L1085" s="4">
        <f t="shared" si="149"/>
        <v>4</v>
      </c>
      <c r="M1085" s="4">
        <f t="shared" si="153"/>
        <v>4.25</v>
      </c>
      <c r="N1085" s="4"/>
      <c r="P1085" s="184">
        <f t="shared" si="154"/>
        <v>40603</v>
      </c>
      <c r="Q1085" s="184">
        <v>40627</v>
      </c>
      <c r="R1085" s="182">
        <v>4.5</v>
      </c>
      <c r="S1085" s="182">
        <f t="shared" si="155"/>
        <v>3.91</v>
      </c>
      <c r="T1085" s="182">
        <f t="shared" si="156"/>
        <v>0.58999999999999986</v>
      </c>
      <c r="AF1085" s="183"/>
      <c r="AI1085" s="3"/>
    </row>
    <row r="1086" spans="1:35" x14ac:dyDescent="0.2">
      <c r="A1086" s="7">
        <f t="shared" si="148"/>
        <v>43525</v>
      </c>
      <c r="B1086" s="7">
        <f t="shared" si="150"/>
        <v>43556</v>
      </c>
      <c r="C1086" s="7">
        <v>43577</v>
      </c>
      <c r="D1086">
        <v>4.25</v>
      </c>
      <c r="E1086">
        <v>1.8</v>
      </c>
      <c r="F1086">
        <v>3.4</v>
      </c>
      <c r="G1086">
        <v>2.6</v>
      </c>
      <c r="H1086" s="4">
        <f t="shared" si="151"/>
        <v>8.25</v>
      </c>
      <c r="I1086" s="4"/>
      <c r="J1086" s="4">
        <f t="shared" si="152"/>
        <v>4</v>
      </c>
      <c r="K1086" s="15">
        <f t="shared" si="157"/>
        <v>4.07</v>
      </c>
      <c r="L1086" s="4">
        <f t="shared" si="149"/>
        <v>4</v>
      </c>
      <c r="M1086" s="4">
        <f t="shared" si="153"/>
        <v>4.25</v>
      </c>
      <c r="N1086" s="4"/>
      <c r="P1086" s="184">
        <f t="shared" si="154"/>
        <v>40603</v>
      </c>
      <c r="Q1086" s="184">
        <v>40628</v>
      </c>
      <c r="R1086" s="182">
        <v>4.5</v>
      </c>
      <c r="S1086" s="182">
        <f t="shared" si="155"/>
        <v>3.91</v>
      </c>
      <c r="T1086" s="182">
        <f t="shared" si="156"/>
        <v>0.58999999999999986</v>
      </c>
      <c r="AF1086" s="183"/>
      <c r="AI1086" s="3"/>
    </row>
    <row r="1087" spans="1:35" x14ac:dyDescent="0.2">
      <c r="A1087" s="7">
        <f t="shared" si="148"/>
        <v>43525</v>
      </c>
      <c r="B1087" s="7">
        <f t="shared" si="150"/>
        <v>43556</v>
      </c>
      <c r="C1087" s="7">
        <v>43578</v>
      </c>
      <c r="D1087">
        <v>4.25</v>
      </c>
      <c r="E1087">
        <v>1.8</v>
      </c>
      <c r="F1087">
        <v>3.4</v>
      </c>
      <c r="G1087">
        <v>2.6</v>
      </c>
      <c r="H1087" s="4">
        <f t="shared" si="151"/>
        <v>8.25</v>
      </c>
      <c r="I1087" s="4"/>
      <c r="J1087" s="4">
        <f t="shared" si="152"/>
        <v>4</v>
      </c>
      <c r="K1087" s="15">
        <f t="shared" si="157"/>
        <v>4.07</v>
      </c>
      <c r="L1087" s="4">
        <f t="shared" si="149"/>
        <v>4</v>
      </c>
      <c r="M1087" s="4">
        <f t="shared" si="153"/>
        <v>4.25</v>
      </c>
      <c r="N1087" s="4"/>
      <c r="P1087" s="184">
        <f t="shared" si="154"/>
        <v>40603</v>
      </c>
      <c r="Q1087" s="184">
        <v>40629</v>
      </c>
      <c r="R1087" s="182">
        <v>4.5</v>
      </c>
      <c r="S1087" s="182">
        <f t="shared" si="155"/>
        <v>3.91</v>
      </c>
      <c r="T1087" s="182">
        <f t="shared" si="156"/>
        <v>0.58999999999999986</v>
      </c>
      <c r="AF1087" s="183"/>
      <c r="AI1087" s="3"/>
    </row>
    <row r="1088" spans="1:35" x14ac:dyDescent="0.2">
      <c r="A1088" s="7">
        <f t="shared" si="148"/>
        <v>43525</v>
      </c>
      <c r="B1088" s="7">
        <f t="shared" si="150"/>
        <v>43556</v>
      </c>
      <c r="C1088" s="7">
        <v>43579</v>
      </c>
      <c r="D1088">
        <v>4.25</v>
      </c>
      <c r="E1088">
        <v>1.8</v>
      </c>
      <c r="F1088">
        <v>3.4</v>
      </c>
      <c r="G1088">
        <v>2.6</v>
      </c>
      <c r="H1088" s="4">
        <f t="shared" si="151"/>
        <v>8.25</v>
      </c>
      <c r="I1088" s="4"/>
      <c r="J1088" s="4">
        <f t="shared" si="152"/>
        <v>4</v>
      </c>
      <c r="K1088" s="15">
        <f t="shared" si="157"/>
        <v>4.07</v>
      </c>
      <c r="L1088" s="4">
        <f t="shared" si="149"/>
        <v>4</v>
      </c>
      <c r="M1088" s="4">
        <f t="shared" si="153"/>
        <v>4.25</v>
      </c>
      <c r="N1088" s="4"/>
      <c r="P1088" s="184">
        <f t="shared" si="154"/>
        <v>40603</v>
      </c>
      <c r="Q1088" s="184">
        <v>40630</v>
      </c>
      <c r="R1088" s="182">
        <v>4.5</v>
      </c>
      <c r="S1088" s="182">
        <f t="shared" si="155"/>
        <v>3.91</v>
      </c>
      <c r="T1088" s="182">
        <f t="shared" si="156"/>
        <v>0.58999999999999986</v>
      </c>
      <c r="AF1088" s="183"/>
      <c r="AI1088" s="3"/>
    </row>
    <row r="1089" spans="1:35" x14ac:dyDescent="0.2">
      <c r="A1089" s="7">
        <f t="shared" si="148"/>
        <v>43525</v>
      </c>
      <c r="B1089" s="7">
        <f t="shared" si="150"/>
        <v>43556</v>
      </c>
      <c r="C1089" s="7">
        <v>43580</v>
      </c>
      <c r="D1089">
        <v>4.25</v>
      </c>
      <c r="E1089">
        <v>1.8</v>
      </c>
      <c r="F1089">
        <v>3.4</v>
      </c>
      <c r="G1089">
        <v>2.6</v>
      </c>
      <c r="H1089" s="4">
        <f t="shared" si="151"/>
        <v>8.25</v>
      </c>
      <c r="I1089" s="4"/>
      <c r="J1089" s="4">
        <f t="shared" si="152"/>
        <v>4</v>
      </c>
      <c r="K1089" s="15">
        <f t="shared" si="157"/>
        <v>4.07</v>
      </c>
      <c r="L1089" s="4">
        <f t="shared" si="149"/>
        <v>4</v>
      </c>
      <c r="M1089" s="4">
        <f t="shared" si="153"/>
        <v>4.25</v>
      </c>
      <c r="N1089" s="4"/>
      <c r="P1089" s="184">
        <f t="shared" si="154"/>
        <v>40603</v>
      </c>
      <c r="Q1089" s="184">
        <v>40631</v>
      </c>
      <c r="R1089" s="182">
        <v>4.5</v>
      </c>
      <c r="S1089" s="182">
        <f t="shared" si="155"/>
        <v>3.91</v>
      </c>
      <c r="T1089" s="182">
        <f t="shared" si="156"/>
        <v>0.58999999999999986</v>
      </c>
      <c r="AF1089" s="183"/>
      <c r="AI1089" s="3"/>
    </row>
    <row r="1090" spans="1:35" x14ac:dyDescent="0.2">
      <c r="A1090" s="7">
        <f t="shared" si="148"/>
        <v>43525</v>
      </c>
      <c r="B1090" s="7">
        <f t="shared" si="150"/>
        <v>43556</v>
      </c>
      <c r="C1090" s="7">
        <v>43581</v>
      </c>
      <c r="D1090">
        <v>4.25</v>
      </c>
      <c r="E1090">
        <v>1.8</v>
      </c>
      <c r="F1090">
        <v>3.4</v>
      </c>
      <c r="G1090">
        <v>2.6</v>
      </c>
      <c r="H1090" s="4">
        <f t="shared" si="151"/>
        <v>8.25</v>
      </c>
      <c r="I1090" s="4"/>
      <c r="J1090" s="4">
        <f t="shared" si="152"/>
        <v>4</v>
      </c>
      <c r="K1090" s="15">
        <f t="shared" si="157"/>
        <v>4.07</v>
      </c>
      <c r="L1090" s="4">
        <f t="shared" si="149"/>
        <v>4</v>
      </c>
      <c r="M1090" s="4">
        <f t="shared" si="153"/>
        <v>4.25</v>
      </c>
      <c r="N1090" s="4"/>
      <c r="P1090" s="184">
        <f t="shared" si="154"/>
        <v>40603</v>
      </c>
      <c r="Q1090" s="184">
        <v>40632</v>
      </c>
      <c r="R1090" s="182">
        <v>4.5</v>
      </c>
      <c r="S1090" s="182">
        <f t="shared" si="155"/>
        <v>3.91</v>
      </c>
      <c r="T1090" s="182">
        <f t="shared" si="156"/>
        <v>0.58999999999999986</v>
      </c>
      <c r="AF1090" s="183"/>
      <c r="AI1090" s="3"/>
    </row>
    <row r="1091" spans="1:35" x14ac:dyDescent="0.2">
      <c r="A1091" s="7">
        <f t="shared" si="148"/>
        <v>43525</v>
      </c>
      <c r="B1091" s="7">
        <f t="shared" si="150"/>
        <v>43556</v>
      </c>
      <c r="C1091" s="7">
        <v>43584</v>
      </c>
      <c r="D1091">
        <v>4.25</v>
      </c>
      <c r="E1091">
        <v>1.8</v>
      </c>
      <c r="F1091">
        <v>3.4</v>
      </c>
      <c r="G1091">
        <v>2.6</v>
      </c>
      <c r="H1091" s="4">
        <f t="shared" si="151"/>
        <v>8.25</v>
      </c>
      <c r="I1091" s="4"/>
      <c r="J1091" s="4">
        <f t="shared" si="152"/>
        <v>4</v>
      </c>
      <c r="K1091" s="15">
        <f t="shared" si="157"/>
        <v>4.07</v>
      </c>
      <c r="L1091" s="4">
        <f t="shared" si="149"/>
        <v>4</v>
      </c>
      <c r="M1091" s="4">
        <f t="shared" si="153"/>
        <v>4.25</v>
      </c>
      <c r="N1091" s="4"/>
      <c r="P1091" s="184">
        <f t="shared" si="154"/>
        <v>40603</v>
      </c>
      <c r="Q1091" s="184">
        <v>40633</v>
      </c>
      <c r="R1091" s="182">
        <v>4.5</v>
      </c>
      <c r="S1091" s="182">
        <f t="shared" si="155"/>
        <v>3.91</v>
      </c>
      <c r="T1091" s="182">
        <f t="shared" si="156"/>
        <v>0.58999999999999986</v>
      </c>
      <c r="AF1091" s="183"/>
      <c r="AI1091" s="3"/>
    </row>
    <row r="1092" spans="1:35" x14ac:dyDescent="0.2">
      <c r="A1092" s="7">
        <f t="shared" si="148"/>
        <v>43525</v>
      </c>
      <c r="B1092" s="7">
        <f t="shared" si="150"/>
        <v>43556</v>
      </c>
      <c r="C1092" s="7">
        <v>43585</v>
      </c>
      <c r="D1092">
        <v>4.25</v>
      </c>
      <c r="E1092">
        <v>1.8</v>
      </c>
      <c r="F1092">
        <v>3.4</v>
      </c>
      <c r="G1092">
        <v>2.6</v>
      </c>
      <c r="H1092" s="4">
        <f t="shared" si="151"/>
        <v>8.25</v>
      </c>
      <c r="I1092" s="4"/>
      <c r="J1092" s="4">
        <f t="shared" si="152"/>
        <v>4</v>
      </c>
      <c r="K1092" s="15">
        <f t="shared" si="157"/>
        <v>4.07</v>
      </c>
      <c r="L1092" s="4">
        <f t="shared" si="149"/>
        <v>4</v>
      </c>
      <c r="M1092" s="4">
        <f t="shared" si="153"/>
        <v>4.25</v>
      </c>
      <c r="N1092" s="4"/>
      <c r="P1092" s="184">
        <f t="shared" si="154"/>
        <v>40634</v>
      </c>
      <c r="Q1092" s="184">
        <v>40634</v>
      </c>
      <c r="R1092" s="182">
        <v>4.5</v>
      </c>
      <c r="S1092" s="182">
        <f t="shared" si="155"/>
        <v>3.96</v>
      </c>
      <c r="T1092" s="182">
        <f t="shared" si="156"/>
        <v>0.54</v>
      </c>
      <c r="AF1092" s="183"/>
      <c r="AI1092" s="3"/>
    </row>
    <row r="1093" spans="1:35" x14ac:dyDescent="0.2">
      <c r="A1093" s="7">
        <f t="shared" si="148"/>
        <v>43556</v>
      </c>
      <c r="B1093" s="7">
        <f t="shared" si="150"/>
        <v>43586</v>
      </c>
      <c r="C1093" s="7">
        <v>43587</v>
      </c>
      <c r="D1093">
        <v>4.2300000000000004</v>
      </c>
      <c r="E1093">
        <v>1.8</v>
      </c>
      <c r="F1093">
        <v>3.4</v>
      </c>
      <c r="G1093">
        <v>2.6</v>
      </c>
      <c r="H1093" s="4">
        <f t="shared" si="151"/>
        <v>8.25</v>
      </c>
      <c r="I1093" s="4"/>
      <c r="J1093" s="4">
        <f t="shared" si="152"/>
        <v>4.0199999999999996</v>
      </c>
      <c r="K1093" s="15">
        <f t="shared" si="157"/>
        <v>3.95</v>
      </c>
      <c r="L1093" s="4">
        <f t="shared" si="149"/>
        <v>4.03</v>
      </c>
      <c r="M1093" s="4">
        <f t="shared" si="153"/>
        <v>4.22</v>
      </c>
      <c r="N1093" s="4"/>
      <c r="P1093" s="184">
        <f t="shared" si="154"/>
        <v>40634</v>
      </c>
      <c r="Q1093" s="184">
        <v>40635</v>
      </c>
      <c r="R1093" s="182">
        <v>4.5</v>
      </c>
      <c r="S1093" s="182">
        <f t="shared" si="155"/>
        <v>3.96</v>
      </c>
      <c r="T1093" s="182">
        <f t="shared" si="156"/>
        <v>0.54</v>
      </c>
      <c r="AF1093" s="183"/>
      <c r="AI1093" s="3"/>
    </row>
    <row r="1094" spans="1:35" x14ac:dyDescent="0.2">
      <c r="A1094" s="7">
        <f t="shared" si="148"/>
        <v>43556</v>
      </c>
      <c r="B1094" s="7">
        <f t="shared" si="150"/>
        <v>43586</v>
      </c>
      <c r="C1094" s="7">
        <v>43588</v>
      </c>
      <c r="D1094">
        <v>4.2300000000000004</v>
      </c>
      <c r="E1094">
        <v>1.8</v>
      </c>
      <c r="F1094">
        <v>3.4</v>
      </c>
      <c r="G1094">
        <v>2.6</v>
      </c>
      <c r="H1094" s="4">
        <f t="shared" si="151"/>
        <v>8.25</v>
      </c>
      <c r="I1094" s="4"/>
      <c r="J1094" s="4">
        <f t="shared" si="152"/>
        <v>4.0199999999999996</v>
      </c>
      <c r="K1094" s="15">
        <f t="shared" si="157"/>
        <v>3.95</v>
      </c>
      <c r="L1094" s="4">
        <f t="shared" si="149"/>
        <v>4.03</v>
      </c>
      <c r="M1094" s="4">
        <f t="shared" si="153"/>
        <v>4.22</v>
      </c>
      <c r="N1094" s="4"/>
      <c r="P1094" s="184">
        <f t="shared" si="154"/>
        <v>40634</v>
      </c>
      <c r="Q1094" s="184">
        <v>40636</v>
      </c>
      <c r="R1094" s="182">
        <v>4.5</v>
      </c>
      <c r="S1094" s="182">
        <f t="shared" si="155"/>
        <v>3.96</v>
      </c>
      <c r="T1094" s="182">
        <f t="shared" si="156"/>
        <v>0.54</v>
      </c>
      <c r="AF1094" s="183"/>
      <c r="AI1094" s="3"/>
    </row>
    <row r="1095" spans="1:35" x14ac:dyDescent="0.2">
      <c r="A1095" s="7">
        <f t="shared" ref="A1095:A1158" si="158">DATE(YEAR(B1095),MONTH(B1095)-1,1)</f>
        <v>43556</v>
      </c>
      <c r="B1095" s="7">
        <f t="shared" si="150"/>
        <v>43586</v>
      </c>
      <c r="C1095" s="7">
        <v>43591</v>
      </c>
      <c r="D1095">
        <v>4.2300000000000004</v>
      </c>
      <c r="E1095">
        <v>1.8</v>
      </c>
      <c r="F1095">
        <v>3.4</v>
      </c>
      <c r="G1095">
        <v>2.6</v>
      </c>
      <c r="H1095" s="4">
        <f t="shared" si="151"/>
        <v>8.25</v>
      </c>
      <c r="I1095" s="4"/>
      <c r="J1095" s="4">
        <f t="shared" si="152"/>
        <v>4.0199999999999996</v>
      </c>
      <c r="K1095" s="15">
        <f t="shared" si="157"/>
        <v>3.95</v>
      </c>
      <c r="L1095" s="4">
        <f t="shared" ref="L1095:L1158" si="159">INDEX($Y:$Y,MATCH($B1095,$V:$V,0))</f>
        <v>4.03</v>
      </c>
      <c r="M1095" s="4">
        <f t="shared" si="153"/>
        <v>4.22</v>
      </c>
      <c r="N1095" s="4"/>
      <c r="P1095" s="184">
        <f t="shared" si="154"/>
        <v>40634</v>
      </c>
      <c r="Q1095" s="184">
        <v>40637</v>
      </c>
      <c r="R1095" s="182">
        <v>4.5</v>
      </c>
      <c r="S1095" s="182">
        <f t="shared" si="155"/>
        <v>3.96</v>
      </c>
      <c r="T1095" s="182">
        <f t="shared" si="156"/>
        <v>0.54</v>
      </c>
      <c r="AF1095" s="183"/>
      <c r="AI1095" s="3"/>
    </row>
    <row r="1096" spans="1:35" x14ac:dyDescent="0.2">
      <c r="A1096" s="7">
        <f t="shared" si="158"/>
        <v>43556</v>
      </c>
      <c r="B1096" s="7">
        <f t="shared" ref="B1096:B1159" si="160">DATE(YEAR(C1096),MONTH(C1096),1)</f>
        <v>43586</v>
      </c>
      <c r="C1096" s="7">
        <v>43592</v>
      </c>
      <c r="D1096">
        <v>4.2300000000000004</v>
      </c>
      <c r="E1096">
        <v>1.8</v>
      </c>
      <c r="F1096">
        <v>3.4</v>
      </c>
      <c r="G1096">
        <v>2.6</v>
      </c>
      <c r="H1096" s="4">
        <f t="shared" ref="H1096:H1159" si="161">INDEX($R:$R,MATCH($C1096,$Q:$Q,0))</f>
        <v>8.25</v>
      </c>
      <c r="I1096" s="4"/>
      <c r="J1096" s="4">
        <f t="shared" ref="J1096:J1159" si="162">H1096-D1096</f>
        <v>4.0199999999999996</v>
      </c>
      <c r="K1096" s="15">
        <f t="shared" si="157"/>
        <v>3.95</v>
      </c>
      <c r="L1096" s="4">
        <f t="shared" si="159"/>
        <v>4.03</v>
      </c>
      <c r="M1096" s="4">
        <f t="shared" ref="M1096:M1159" si="163">H1096-L1096</f>
        <v>4.22</v>
      </c>
      <c r="N1096" s="4"/>
      <c r="P1096" s="184">
        <f t="shared" ref="P1096:P1159" si="164">DATE(YEAR(Q1096),MONTH(Q1096),1)</f>
        <v>40634</v>
      </c>
      <c r="Q1096" s="184">
        <v>40638</v>
      </c>
      <c r="R1096" s="182">
        <v>4.5</v>
      </c>
      <c r="S1096" s="182">
        <f t="shared" ref="S1096:S1159" si="165">INDEX($Y:$Y,MATCH($P1096,$V:$V,0))</f>
        <v>3.96</v>
      </c>
      <c r="T1096" s="182">
        <f t="shared" ref="T1096:T1159" si="166">R1096-S1096</f>
        <v>0.54</v>
      </c>
      <c r="AF1096" s="183"/>
      <c r="AI1096" s="3"/>
    </row>
    <row r="1097" spans="1:35" x14ac:dyDescent="0.2">
      <c r="A1097" s="7">
        <f t="shared" si="158"/>
        <v>43556</v>
      </c>
      <c r="B1097" s="7">
        <f t="shared" si="160"/>
        <v>43586</v>
      </c>
      <c r="C1097" s="7">
        <v>43593</v>
      </c>
      <c r="D1097">
        <v>4.2300000000000004</v>
      </c>
      <c r="E1097">
        <v>1.8</v>
      </c>
      <c r="F1097">
        <v>3.4</v>
      </c>
      <c r="G1097">
        <v>2.6</v>
      </c>
      <c r="H1097" s="4">
        <f t="shared" si="161"/>
        <v>8.25</v>
      </c>
      <c r="I1097" s="4"/>
      <c r="J1097" s="4">
        <f t="shared" si="162"/>
        <v>4.0199999999999996</v>
      </c>
      <c r="K1097" s="15">
        <f t="shared" si="157"/>
        <v>3.95</v>
      </c>
      <c r="L1097" s="4">
        <f t="shared" si="159"/>
        <v>4.03</v>
      </c>
      <c r="M1097" s="4">
        <f t="shared" si="163"/>
        <v>4.22</v>
      </c>
      <c r="N1097" s="4"/>
      <c r="P1097" s="184">
        <f t="shared" si="164"/>
        <v>40634</v>
      </c>
      <c r="Q1097" s="184">
        <v>40639</v>
      </c>
      <c r="R1097" s="182">
        <v>4.5</v>
      </c>
      <c r="S1097" s="182">
        <f t="shared" si="165"/>
        <v>3.96</v>
      </c>
      <c r="T1097" s="182">
        <f t="shared" si="166"/>
        <v>0.54</v>
      </c>
      <c r="AF1097" s="183"/>
      <c r="AI1097" s="3"/>
    </row>
    <row r="1098" spans="1:35" x14ac:dyDescent="0.2">
      <c r="A1098" s="7">
        <f t="shared" si="158"/>
        <v>43556</v>
      </c>
      <c r="B1098" s="7">
        <f t="shared" si="160"/>
        <v>43586</v>
      </c>
      <c r="C1098" s="7">
        <v>43594</v>
      </c>
      <c r="D1098">
        <v>4.2300000000000004</v>
      </c>
      <c r="E1098">
        <v>1.8</v>
      </c>
      <c r="F1098">
        <v>3.4</v>
      </c>
      <c r="G1098">
        <v>2.6</v>
      </c>
      <c r="H1098" s="4">
        <f t="shared" si="161"/>
        <v>8.25</v>
      </c>
      <c r="I1098" s="4"/>
      <c r="J1098" s="4">
        <f t="shared" si="162"/>
        <v>4.0199999999999996</v>
      </c>
      <c r="K1098" s="15">
        <f t="shared" si="157"/>
        <v>3.95</v>
      </c>
      <c r="L1098" s="4">
        <f t="shared" si="159"/>
        <v>4.03</v>
      </c>
      <c r="M1098" s="4">
        <f t="shared" si="163"/>
        <v>4.22</v>
      </c>
      <c r="N1098" s="4"/>
      <c r="P1098" s="184">
        <f t="shared" si="164"/>
        <v>40634</v>
      </c>
      <c r="Q1098" s="184">
        <v>40640</v>
      </c>
      <c r="R1098" s="182">
        <v>4.5</v>
      </c>
      <c r="S1098" s="182">
        <f t="shared" si="165"/>
        <v>3.96</v>
      </c>
      <c r="T1098" s="182">
        <f t="shared" si="166"/>
        <v>0.54</v>
      </c>
      <c r="AF1098" s="183"/>
      <c r="AI1098" s="3"/>
    </row>
    <row r="1099" spans="1:35" x14ac:dyDescent="0.2">
      <c r="A1099" s="7">
        <f t="shared" si="158"/>
        <v>43556</v>
      </c>
      <c r="B1099" s="7">
        <f t="shared" si="160"/>
        <v>43586</v>
      </c>
      <c r="C1099" s="7">
        <v>43595</v>
      </c>
      <c r="D1099">
        <v>4.2300000000000004</v>
      </c>
      <c r="E1099">
        <v>1.8</v>
      </c>
      <c r="F1099">
        <v>3.4</v>
      </c>
      <c r="G1099">
        <v>2.6</v>
      </c>
      <c r="H1099" s="4">
        <f t="shared" si="161"/>
        <v>8.25</v>
      </c>
      <c r="I1099" s="4"/>
      <c r="J1099" s="4">
        <f t="shared" si="162"/>
        <v>4.0199999999999996</v>
      </c>
      <c r="K1099" s="15">
        <f t="shared" si="157"/>
        <v>3.95</v>
      </c>
      <c r="L1099" s="4">
        <f t="shared" si="159"/>
        <v>4.03</v>
      </c>
      <c r="M1099" s="4">
        <f t="shared" si="163"/>
        <v>4.22</v>
      </c>
      <c r="N1099" s="4"/>
      <c r="P1099" s="184">
        <f t="shared" si="164"/>
        <v>40634</v>
      </c>
      <c r="Q1099" s="184">
        <v>40641</v>
      </c>
      <c r="R1099" s="182">
        <v>4.5</v>
      </c>
      <c r="S1099" s="182">
        <f t="shared" si="165"/>
        <v>3.96</v>
      </c>
      <c r="T1099" s="182">
        <f t="shared" si="166"/>
        <v>0.54</v>
      </c>
      <c r="AF1099" s="183"/>
      <c r="AI1099" s="3"/>
    </row>
    <row r="1100" spans="1:35" x14ac:dyDescent="0.2">
      <c r="A1100" s="7">
        <f t="shared" si="158"/>
        <v>43556</v>
      </c>
      <c r="B1100" s="7">
        <f t="shared" si="160"/>
        <v>43586</v>
      </c>
      <c r="C1100" s="7">
        <v>43598</v>
      </c>
      <c r="D1100">
        <v>4.2300000000000004</v>
      </c>
      <c r="E1100">
        <v>1.8</v>
      </c>
      <c r="F1100">
        <v>3.4</v>
      </c>
      <c r="G1100">
        <v>2.6</v>
      </c>
      <c r="H1100" s="4">
        <f t="shared" si="161"/>
        <v>8.25</v>
      </c>
      <c r="I1100" s="4"/>
      <c r="J1100" s="4">
        <f t="shared" si="162"/>
        <v>4.0199999999999996</v>
      </c>
      <c r="K1100" s="15">
        <f t="shared" si="157"/>
        <v>3.95</v>
      </c>
      <c r="L1100" s="4">
        <f t="shared" si="159"/>
        <v>4.03</v>
      </c>
      <c r="M1100" s="4">
        <f t="shared" si="163"/>
        <v>4.22</v>
      </c>
      <c r="N1100" s="4"/>
      <c r="P1100" s="184">
        <f t="shared" si="164"/>
        <v>40634</v>
      </c>
      <c r="Q1100" s="184">
        <v>40642</v>
      </c>
      <c r="R1100" s="182">
        <v>4.5</v>
      </c>
      <c r="S1100" s="182">
        <f t="shared" si="165"/>
        <v>3.96</v>
      </c>
      <c r="T1100" s="182">
        <f t="shared" si="166"/>
        <v>0.54</v>
      </c>
      <c r="AF1100" s="183"/>
      <c r="AI1100" s="3"/>
    </row>
    <row r="1101" spans="1:35" x14ac:dyDescent="0.2">
      <c r="A1101" s="7">
        <f t="shared" si="158"/>
        <v>43556</v>
      </c>
      <c r="B1101" s="7">
        <f t="shared" si="160"/>
        <v>43586</v>
      </c>
      <c r="C1101" s="7">
        <v>43599</v>
      </c>
      <c r="D1101">
        <v>4.2300000000000004</v>
      </c>
      <c r="E1101">
        <v>1.8</v>
      </c>
      <c r="F1101">
        <v>3.4</v>
      </c>
      <c r="G1101">
        <v>2.6</v>
      </c>
      <c r="H1101" s="4">
        <f t="shared" si="161"/>
        <v>8.25</v>
      </c>
      <c r="I1101" s="4"/>
      <c r="J1101" s="4">
        <f t="shared" si="162"/>
        <v>4.0199999999999996</v>
      </c>
      <c r="K1101" s="15">
        <f t="shared" si="157"/>
        <v>3.95</v>
      </c>
      <c r="L1101" s="4">
        <f t="shared" si="159"/>
        <v>4.03</v>
      </c>
      <c r="M1101" s="4">
        <f t="shared" si="163"/>
        <v>4.22</v>
      </c>
      <c r="N1101" s="4"/>
      <c r="P1101" s="184">
        <f t="shared" si="164"/>
        <v>40634</v>
      </c>
      <c r="Q1101" s="184">
        <v>40643</v>
      </c>
      <c r="R1101" s="182">
        <v>4.5</v>
      </c>
      <c r="S1101" s="182">
        <f t="shared" si="165"/>
        <v>3.96</v>
      </c>
      <c r="T1101" s="182">
        <f t="shared" si="166"/>
        <v>0.54</v>
      </c>
      <c r="AF1101" s="183"/>
      <c r="AI1101" s="3"/>
    </row>
    <row r="1102" spans="1:35" x14ac:dyDescent="0.2">
      <c r="A1102" s="7">
        <f t="shared" si="158"/>
        <v>43556</v>
      </c>
      <c r="B1102" s="7">
        <f t="shared" si="160"/>
        <v>43586</v>
      </c>
      <c r="C1102" s="7">
        <v>43600</v>
      </c>
      <c r="D1102">
        <v>4.2300000000000004</v>
      </c>
      <c r="E1102">
        <v>1.8</v>
      </c>
      <c r="F1102">
        <v>3.4</v>
      </c>
      <c r="G1102">
        <v>2.6</v>
      </c>
      <c r="H1102" s="4">
        <f t="shared" si="161"/>
        <v>8.25</v>
      </c>
      <c r="I1102" s="4"/>
      <c r="J1102" s="4">
        <f t="shared" si="162"/>
        <v>4.0199999999999996</v>
      </c>
      <c r="K1102" s="15">
        <f t="shared" si="157"/>
        <v>3.95</v>
      </c>
      <c r="L1102" s="4">
        <f t="shared" si="159"/>
        <v>4.03</v>
      </c>
      <c r="M1102" s="4">
        <f t="shared" si="163"/>
        <v>4.22</v>
      </c>
      <c r="N1102" s="4"/>
      <c r="P1102" s="184">
        <f t="shared" si="164"/>
        <v>40634</v>
      </c>
      <c r="Q1102" s="184">
        <v>40644</v>
      </c>
      <c r="R1102" s="182">
        <v>4.5</v>
      </c>
      <c r="S1102" s="182">
        <f t="shared" si="165"/>
        <v>3.96</v>
      </c>
      <c r="T1102" s="182">
        <f t="shared" si="166"/>
        <v>0.54</v>
      </c>
      <c r="AF1102" s="183"/>
      <c r="AI1102" s="3"/>
    </row>
    <row r="1103" spans="1:35" x14ac:dyDescent="0.2">
      <c r="A1103" s="7">
        <f t="shared" si="158"/>
        <v>43556</v>
      </c>
      <c r="B1103" s="7">
        <f t="shared" si="160"/>
        <v>43586</v>
      </c>
      <c r="C1103" s="7">
        <v>43601</v>
      </c>
      <c r="D1103">
        <v>4.2300000000000004</v>
      </c>
      <c r="E1103">
        <v>1.8</v>
      </c>
      <c r="F1103">
        <v>3.4</v>
      </c>
      <c r="G1103">
        <v>2.6</v>
      </c>
      <c r="H1103" s="4">
        <f t="shared" si="161"/>
        <v>8.25</v>
      </c>
      <c r="I1103" s="4"/>
      <c r="J1103" s="4">
        <f t="shared" si="162"/>
        <v>4.0199999999999996</v>
      </c>
      <c r="K1103" s="15">
        <f t="shared" si="157"/>
        <v>3.95</v>
      </c>
      <c r="L1103" s="4">
        <f t="shared" si="159"/>
        <v>4.03</v>
      </c>
      <c r="M1103" s="4">
        <f t="shared" si="163"/>
        <v>4.22</v>
      </c>
      <c r="N1103" s="4"/>
      <c r="P1103" s="184">
        <f t="shared" si="164"/>
        <v>40634</v>
      </c>
      <c r="Q1103" s="184">
        <v>40645</v>
      </c>
      <c r="R1103" s="182">
        <v>4.5</v>
      </c>
      <c r="S1103" s="182">
        <f t="shared" si="165"/>
        <v>3.96</v>
      </c>
      <c r="T1103" s="182">
        <f t="shared" si="166"/>
        <v>0.54</v>
      </c>
      <c r="AF1103" s="183"/>
      <c r="AI1103" s="3"/>
    </row>
    <row r="1104" spans="1:35" x14ac:dyDescent="0.2">
      <c r="A1104" s="7">
        <f t="shared" si="158"/>
        <v>43556</v>
      </c>
      <c r="B1104" s="7">
        <f t="shared" si="160"/>
        <v>43586</v>
      </c>
      <c r="C1104" s="7">
        <v>43602</v>
      </c>
      <c r="D1104">
        <v>4.2300000000000004</v>
      </c>
      <c r="E1104">
        <v>1.8</v>
      </c>
      <c r="F1104">
        <v>3.4</v>
      </c>
      <c r="G1104">
        <v>2.6</v>
      </c>
      <c r="H1104" s="4">
        <f t="shared" si="161"/>
        <v>8.25</v>
      </c>
      <c r="I1104" s="4"/>
      <c r="J1104" s="4">
        <f t="shared" si="162"/>
        <v>4.0199999999999996</v>
      </c>
      <c r="K1104" s="15">
        <f t="shared" si="157"/>
        <v>3.95</v>
      </c>
      <c r="L1104" s="4">
        <f t="shared" si="159"/>
        <v>4.03</v>
      </c>
      <c r="M1104" s="4">
        <f t="shared" si="163"/>
        <v>4.22</v>
      </c>
      <c r="N1104" s="4"/>
      <c r="P1104" s="184">
        <f t="shared" si="164"/>
        <v>40634</v>
      </c>
      <c r="Q1104" s="184">
        <v>40646</v>
      </c>
      <c r="R1104" s="182">
        <v>4.5</v>
      </c>
      <c r="S1104" s="182">
        <f t="shared" si="165"/>
        <v>3.96</v>
      </c>
      <c r="T1104" s="182">
        <f t="shared" si="166"/>
        <v>0.54</v>
      </c>
      <c r="AF1104" s="183"/>
      <c r="AI1104" s="3"/>
    </row>
    <row r="1105" spans="1:35" x14ac:dyDescent="0.2">
      <c r="A1105" s="7">
        <f t="shared" si="158"/>
        <v>43556</v>
      </c>
      <c r="B1105" s="7">
        <f t="shared" si="160"/>
        <v>43586</v>
      </c>
      <c r="C1105" s="7">
        <v>43605</v>
      </c>
      <c r="D1105">
        <v>4.2300000000000004</v>
      </c>
      <c r="E1105">
        <v>1.8</v>
      </c>
      <c r="F1105">
        <v>3.4</v>
      </c>
      <c r="G1105">
        <v>2.6</v>
      </c>
      <c r="H1105" s="4">
        <f t="shared" si="161"/>
        <v>8.25</v>
      </c>
      <c r="I1105" s="4"/>
      <c r="J1105" s="4">
        <f t="shared" si="162"/>
        <v>4.0199999999999996</v>
      </c>
      <c r="K1105" s="15">
        <f t="shared" si="157"/>
        <v>3.95</v>
      </c>
      <c r="L1105" s="4">
        <f t="shared" si="159"/>
        <v>4.03</v>
      </c>
      <c r="M1105" s="4">
        <f t="shared" si="163"/>
        <v>4.22</v>
      </c>
      <c r="N1105" s="4"/>
      <c r="P1105" s="184">
        <f t="shared" si="164"/>
        <v>40634</v>
      </c>
      <c r="Q1105" s="184">
        <v>40647</v>
      </c>
      <c r="R1105" s="182">
        <v>4.5</v>
      </c>
      <c r="S1105" s="182">
        <f t="shared" si="165"/>
        <v>3.96</v>
      </c>
      <c r="T1105" s="182">
        <f t="shared" si="166"/>
        <v>0.54</v>
      </c>
      <c r="AF1105" s="183"/>
      <c r="AI1105" s="3"/>
    </row>
    <row r="1106" spans="1:35" x14ac:dyDescent="0.2">
      <c r="A1106" s="7">
        <f t="shared" si="158"/>
        <v>43556</v>
      </c>
      <c r="B1106" s="7">
        <f t="shared" si="160"/>
        <v>43586</v>
      </c>
      <c r="C1106" s="7">
        <v>43606</v>
      </c>
      <c r="D1106">
        <v>4.2300000000000004</v>
      </c>
      <c r="E1106">
        <v>1.8</v>
      </c>
      <c r="F1106">
        <v>3.4</v>
      </c>
      <c r="G1106">
        <v>2.6</v>
      </c>
      <c r="H1106" s="4">
        <f t="shared" si="161"/>
        <v>8.25</v>
      </c>
      <c r="I1106" s="4"/>
      <c r="J1106" s="4">
        <f t="shared" si="162"/>
        <v>4.0199999999999996</v>
      </c>
      <c r="K1106" s="15">
        <f t="shared" si="157"/>
        <v>3.95</v>
      </c>
      <c r="L1106" s="4">
        <f t="shared" si="159"/>
        <v>4.03</v>
      </c>
      <c r="M1106" s="4">
        <f t="shared" si="163"/>
        <v>4.22</v>
      </c>
      <c r="N1106" s="4"/>
      <c r="P1106" s="184">
        <f t="shared" si="164"/>
        <v>40634</v>
      </c>
      <c r="Q1106" s="184">
        <v>40648</v>
      </c>
      <c r="R1106" s="182">
        <v>4.5</v>
      </c>
      <c r="S1106" s="182">
        <f t="shared" si="165"/>
        <v>3.96</v>
      </c>
      <c r="T1106" s="182">
        <f t="shared" si="166"/>
        <v>0.54</v>
      </c>
      <c r="AF1106" s="183"/>
      <c r="AI1106" s="3"/>
    </row>
    <row r="1107" spans="1:35" x14ac:dyDescent="0.2">
      <c r="A1107" s="7">
        <f t="shared" si="158"/>
        <v>43556</v>
      </c>
      <c r="B1107" s="7">
        <f t="shared" si="160"/>
        <v>43586</v>
      </c>
      <c r="C1107" s="7">
        <v>43607</v>
      </c>
      <c r="D1107">
        <v>4.2300000000000004</v>
      </c>
      <c r="E1107">
        <v>1.8</v>
      </c>
      <c r="F1107">
        <v>3.4</v>
      </c>
      <c r="G1107">
        <v>2.6</v>
      </c>
      <c r="H1107" s="4">
        <f t="shared" si="161"/>
        <v>8.25</v>
      </c>
      <c r="I1107" s="4"/>
      <c r="J1107" s="4">
        <f t="shared" si="162"/>
        <v>4.0199999999999996</v>
      </c>
      <c r="K1107" s="15">
        <f t="shared" si="157"/>
        <v>3.95</v>
      </c>
      <c r="L1107" s="4">
        <f t="shared" si="159"/>
        <v>4.03</v>
      </c>
      <c r="M1107" s="4">
        <f t="shared" si="163"/>
        <v>4.22</v>
      </c>
      <c r="N1107" s="4"/>
      <c r="P1107" s="184">
        <f t="shared" si="164"/>
        <v>40634</v>
      </c>
      <c r="Q1107" s="184">
        <v>40649</v>
      </c>
      <c r="R1107" s="182">
        <v>4.5</v>
      </c>
      <c r="S1107" s="182">
        <f t="shared" si="165"/>
        <v>3.96</v>
      </c>
      <c r="T1107" s="182">
        <f t="shared" si="166"/>
        <v>0.54</v>
      </c>
      <c r="AF1107" s="183"/>
      <c r="AI1107" s="3"/>
    </row>
    <row r="1108" spans="1:35" x14ac:dyDescent="0.2">
      <c r="A1108" s="7">
        <f t="shared" si="158"/>
        <v>43556</v>
      </c>
      <c r="B1108" s="7">
        <f t="shared" si="160"/>
        <v>43586</v>
      </c>
      <c r="C1108" s="7">
        <v>43608</v>
      </c>
      <c r="D1108">
        <v>4.2300000000000004</v>
      </c>
      <c r="E1108">
        <v>1.8</v>
      </c>
      <c r="F1108">
        <v>3.4</v>
      </c>
      <c r="G1108">
        <v>2.6</v>
      </c>
      <c r="H1108" s="4">
        <f t="shared" si="161"/>
        <v>8.25</v>
      </c>
      <c r="I1108" s="4"/>
      <c r="J1108" s="4">
        <f t="shared" si="162"/>
        <v>4.0199999999999996</v>
      </c>
      <c r="K1108" s="15">
        <f t="shared" si="157"/>
        <v>3.95</v>
      </c>
      <c r="L1108" s="4">
        <f t="shared" si="159"/>
        <v>4.03</v>
      </c>
      <c r="M1108" s="4">
        <f t="shared" si="163"/>
        <v>4.22</v>
      </c>
      <c r="N1108" s="4"/>
      <c r="P1108" s="184">
        <f t="shared" si="164"/>
        <v>40634</v>
      </c>
      <c r="Q1108" s="184">
        <v>40650</v>
      </c>
      <c r="R1108" s="182">
        <v>4.5</v>
      </c>
      <c r="S1108" s="182">
        <f t="shared" si="165"/>
        <v>3.96</v>
      </c>
      <c r="T1108" s="182">
        <f t="shared" si="166"/>
        <v>0.54</v>
      </c>
      <c r="AF1108" s="183"/>
      <c r="AI1108" s="3"/>
    </row>
    <row r="1109" spans="1:35" x14ac:dyDescent="0.2">
      <c r="A1109" s="7">
        <f t="shared" si="158"/>
        <v>43556</v>
      </c>
      <c r="B1109" s="7">
        <f t="shared" si="160"/>
        <v>43586</v>
      </c>
      <c r="C1109" s="7">
        <v>43609</v>
      </c>
      <c r="D1109">
        <v>4.2300000000000004</v>
      </c>
      <c r="E1109">
        <v>1.8</v>
      </c>
      <c r="F1109">
        <v>3.4</v>
      </c>
      <c r="G1109">
        <v>2.6</v>
      </c>
      <c r="H1109" s="4">
        <f t="shared" si="161"/>
        <v>8.25</v>
      </c>
      <c r="I1109" s="4"/>
      <c r="J1109" s="4">
        <f t="shared" si="162"/>
        <v>4.0199999999999996</v>
      </c>
      <c r="K1109" s="15">
        <f t="shared" si="157"/>
        <v>3.95</v>
      </c>
      <c r="L1109" s="4">
        <f t="shared" si="159"/>
        <v>4.03</v>
      </c>
      <c r="M1109" s="4">
        <f t="shared" si="163"/>
        <v>4.22</v>
      </c>
      <c r="N1109" s="4"/>
      <c r="P1109" s="184">
        <f t="shared" si="164"/>
        <v>40634</v>
      </c>
      <c r="Q1109" s="184">
        <v>40651</v>
      </c>
      <c r="R1109" s="182">
        <v>4.5</v>
      </c>
      <c r="S1109" s="182">
        <f t="shared" si="165"/>
        <v>3.96</v>
      </c>
      <c r="T1109" s="182">
        <f t="shared" si="166"/>
        <v>0.54</v>
      </c>
      <c r="AF1109" s="183"/>
      <c r="AI1109" s="3"/>
    </row>
    <row r="1110" spans="1:35" x14ac:dyDescent="0.2">
      <c r="A1110" s="7">
        <f t="shared" si="158"/>
        <v>43556</v>
      </c>
      <c r="B1110" s="7">
        <f t="shared" si="160"/>
        <v>43586</v>
      </c>
      <c r="C1110" s="7">
        <v>43612</v>
      </c>
      <c r="D1110">
        <v>4.2300000000000004</v>
      </c>
      <c r="E1110">
        <v>1.8</v>
      </c>
      <c r="F1110">
        <v>3.4</v>
      </c>
      <c r="G1110">
        <v>2.6</v>
      </c>
      <c r="H1110" s="4">
        <f t="shared" si="161"/>
        <v>8.25</v>
      </c>
      <c r="I1110" s="4"/>
      <c r="J1110" s="4">
        <f t="shared" si="162"/>
        <v>4.0199999999999996</v>
      </c>
      <c r="K1110" s="15">
        <f t="shared" si="157"/>
        <v>3.95</v>
      </c>
      <c r="L1110" s="4">
        <f t="shared" si="159"/>
        <v>4.03</v>
      </c>
      <c r="M1110" s="4">
        <f t="shared" si="163"/>
        <v>4.22</v>
      </c>
      <c r="N1110" s="4"/>
      <c r="P1110" s="184">
        <f t="shared" si="164"/>
        <v>40634</v>
      </c>
      <c r="Q1110" s="184">
        <v>40652</v>
      </c>
      <c r="R1110" s="182">
        <v>4.5</v>
      </c>
      <c r="S1110" s="182">
        <f t="shared" si="165"/>
        <v>3.96</v>
      </c>
      <c r="T1110" s="182">
        <f t="shared" si="166"/>
        <v>0.54</v>
      </c>
      <c r="AF1110" s="183"/>
      <c r="AI1110" s="3"/>
    </row>
    <row r="1111" spans="1:35" x14ac:dyDescent="0.2">
      <c r="A1111" s="7">
        <f t="shared" si="158"/>
        <v>43556</v>
      </c>
      <c r="B1111" s="7">
        <f t="shared" si="160"/>
        <v>43586</v>
      </c>
      <c r="C1111" s="7">
        <v>43613</v>
      </c>
      <c r="D1111">
        <v>4.2300000000000004</v>
      </c>
      <c r="E1111">
        <v>1.8</v>
      </c>
      <c r="F1111">
        <v>3.4</v>
      </c>
      <c r="G1111">
        <v>2.6</v>
      </c>
      <c r="H1111" s="4">
        <f t="shared" si="161"/>
        <v>8.25</v>
      </c>
      <c r="I1111" s="4"/>
      <c r="J1111" s="4">
        <f t="shared" si="162"/>
        <v>4.0199999999999996</v>
      </c>
      <c r="K1111" s="15">
        <f t="shared" si="157"/>
        <v>3.95</v>
      </c>
      <c r="L1111" s="4">
        <f t="shared" si="159"/>
        <v>4.03</v>
      </c>
      <c r="M1111" s="4">
        <f t="shared" si="163"/>
        <v>4.22</v>
      </c>
      <c r="N1111" s="4"/>
      <c r="P1111" s="184">
        <f t="shared" si="164"/>
        <v>40634</v>
      </c>
      <c r="Q1111" s="184">
        <v>40653</v>
      </c>
      <c r="R1111" s="182">
        <v>4.5</v>
      </c>
      <c r="S1111" s="182">
        <f t="shared" si="165"/>
        <v>3.96</v>
      </c>
      <c r="T1111" s="182">
        <f t="shared" si="166"/>
        <v>0.54</v>
      </c>
      <c r="AF1111" s="183"/>
      <c r="AI1111" s="3"/>
    </row>
    <row r="1112" spans="1:35" x14ac:dyDescent="0.2">
      <c r="A1112" s="7">
        <f t="shared" si="158"/>
        <v>43556</v>
      </c>
      <c r="B1112" s="7">
        <f t="shared" si="160"/>
        <v>43586</v>
      </c>
      <c r="C1112" s="7">
        <v>43614</v>
      </c>
      <c r="D1112">
        <v>4.2300000000000004</v>
      </c>
      <c r="E1112">
        <v>1.8</v>
      </c>
      <c r="F1112">
        <v>3.4</v>
      </c>
      <c r="G1112">
        <v>2.6</v>
      </c>
      <c r="H1112" s="4">
        <f t="shared" si="161"/>
        <v>8.25</v>
      </c>
      <c r="I1112" s="4"/>
      <c r="J1112" s="4">
        <f t="shared" si="162"/>
        <v>4.0199999999999996</v>
      </c>
      <c r="K1112" s="15">
        <f t="shared" si="157"/>
        <v>3.95</v>
      </c>
      <c r="L1112" s="4">
        <f t="shared" si="159"/>
        <v>4.03</v>
      </c>
      <c r="M1112" s="4">
        <f t="shared" si="163"/>
        <v>4.22</v>
      </c>
      <c r="N1112" s="4"/>
      <c r="P1112" s="184">
        <f t="shared" si="164"/>
        <v>40634</v>
      </c>
      <c r="Q1112" s="184">
        <v>40654</v>
      </c>
      <c r="R1112" s="182">
        <v>4.5</v>
      </c>
      <c r="S1112" s="182">
        <f t="shared" si="165"/>
        <v>3.96</v>
      </c>
      <c r="T1112" s="182">
        <f t="shared" si="166"/>
        <v>0.54</v>
      </c>
      <c r="AF1112" s="183"/>
      <c r="AI1112" s="3"/>
    </row>
    <row r="1113" spans="1:35" x14ac:dyDescent="0.2">
      <c r="A1113" s="7">
        <f t="shared" si="158"/>
        <v>43556</v>
      </c>
      <c r="B1113" s="7">
        <f t="shared" si="160"/>
        <v>43586</v>
      </c>
      <c r="C1113" s="7">
        <v>43615</v>
      </c>
      <c r="D1113">
        <v>4.2300000000000004</v>
      </c>
      <c r="E1113">
        <v>1.8</v>
      </c>
      <c r="F1113">
        <v>3.4</v>
      </c>
      <c r="G1113">
        <v>2.6</v>
      </c>
      <c r="H1113" s="4">
        <f t="shared" si="161"/>
        <v>8.25</v>
      </c>
      <c r="I1113" s="4"/>
      <c r="J1113" s="4">
        <f t="shared" si="162"/>
        <v>4.0199999999999996</v>
      </c>
      <c r="K1113" s="15">
        <f t="shared" si="157"/>
        <v>3.95</v>
      </c>
      <c r="L1113" s="4">
        <f t="shared" si="159"/>
        <v>4.03</v>
      </c>
      <c r="M1113" s="4">
        <f t="shared" si="163"/>
        <v>4.22</v>
      </c>
      <c r="N1113" s="4"/>
      <c r="P1113" s="184">
        <f t="shared" si="164"/>
        <v>40634</v>
      </c>
      <c r="Q1113" s="184">
        <v>40655</v>
      </c>
      <c r="R1113" s="182">
        <v>4.5</v>
      </c>
      <c r="S1113" s="182">
        <f t="shared" si="165"/>
        <v>3.96</v>
      </c>
      <c r="T1113" s="182">
        <f t="shared" si="166"/>
        <v>0.54</v>
      </c>
      <c r="AF1113" s="183"/>
      <c r="AI1113" s="3"/>
    </row>
    <row r="1114" spans="1:35" x14ac:dyDescent="0.2">
      <c r="A1114" s="7">
        <f t="shared" si="158"/>
        <v>43556</v>
      </c>
      <c r="B1114" s="7">
        <f t="shared" si="160"/>
        <v>43586</v>
      </c>
      <c r="C1114" s="7">
        <v>43616</v>
      </c>
      <c r="D1114">
        <v>4.2300000000000004</v>
      </c>
      <c r="E1114">
        <v>1.8</v>
      </c>
      <c r="F1114">
        <v>3.4</v>
      </c>
      <c r="G1114">
        <v>2.6</v>
      </c>
      <c r="H1114" s="4">
        <f t="shared" si="161"/>
        <v>8.25</v>
      </c>
      <c r="I1114" s="4"/>
      <c r="J1114" s="4">
        <f t="shared" si="162"/>
        <v>4.0199999999999996</v>
      </c>
      <c r="K1114" s="15">
        <f t="shared" si="157"/>
        <v>3.95</v>
      </c>
      <c r="L1114" s="4">
        <f t="shared" si="159"/>
        <v>4.03</v>
      </c>
      <c r="M1114" s="4">
        <f t="shared" si="163"/>
        <v>4.22</v>
      </c>
      <c r="N1114" s="4"/>
      <c r="P1114" s="184">
        <f t="shared" si="164"/>
        <v>40634</v>
      </c>
      <c r="Q1114" s="184">
        <v>40656</v>
      </c>
      <c r="R1114" s="182">
        <v>4.5</v>
      </c>
      <c r="S1114" s="182">
        <f t="shared" si="165"/>
        <v>3.96</v>
      </c>
      <c r="T1114" s="182">
        <f t="shared" si="166"/>
        <v>0.54</v>
      </c>
      <c r="AF1114" s="183"/>
      <c r="AI1114" s="3"/>
    </row>
    <row r="1115" spans="1:35" x14ac:dyDescent="0.2">
      <c r="A1115" s="7">
        <f t="shared" si="158"/>
        <v>43586</v>
      </c>
      <c r="B1115" s="7">
        <f t="shared" si="160"/>
        <v>43617</v>
      </c>
      <c r="C1115" s="7">
        <v>43619</v>
      </c>
      <c r="D1115">
        <v>4.21</v>
      </c>
      <c r="E1115">
        <v>1.8</v>
      </c>
      <c r="F1115">
        <v>3.4</v>
      </c>
      <c r="G1115">
        <v>2.6</v>
      </c>
      <c r="H1115" s="4">
        <f t="shared" si="161"/>
        <v>8.25</v>
      </c>
      <c r="I1115" s="4"/>
      <c r="J1115" s="4">
        <f t="shared" si="162"/>
        <v>4.04</v>
      </c>
      <c r="K1115" s="15">
        <f t="shared" si="157"/>
        <v>3.97</v>
      </c>
      <c r="L1115" s="4">
        <f t="shared" si="159"/>
        <v>4.05</v>
      </c>
      <c r="M1115" s="4">
        <f t="shared" si="163"/>
        <v>4.2</v>
      </c>
      <c r="N1115" s="4"/>
      <c r="P1115" s="184">
        <f t="shared" si="164"/>
        <v>40634</v>
      </c>
      <c r="Q1115" s="184">
        <v>40657</v>
      </c>
      <c r="R1115" s="182">
        <v>4.5</v>
      </c>
      <c r="S1115" s="182">
        <f t="shared" si="165"/>
        <v>3.96</v>
      </c>
      <c r="T1115" s="182">
        <f t="shared" si="166"/>
        <v>0.54</v>
      </c>
      <c r="AF1115" s="183"/>
      <c r="AI1115" s="3"/>
    </row>
    <row r="1116" spans="1:35" x14ac:dyDescent="0.2">
      <c r="A1116" s="7">
        <f t="shared" si="158"/>
        <v>43586</v>
      </c>
      <c r="B1116" s="7">
        <f t="shared" si="160"/>
        <v>43617</v>
      </c>
      <c r="C1116" s="7">
        <v>43620</v>
      </c>
      <c r="D1116">
        <v>4.21</v>
      </c>
      <c r="E1116">
        <v>1.8</v>
      </c>
      <c r="F1116">
        <v>3.4</v>
      </c>
      <c r="G1116">
        <v>2.6</v>
      </c>
      <c r="H1116" s="4">
        <f t="shared" si="161"/>
        <v>8.25</v>
      </c>
      <c r="I1116" s="4"/>
      <c r="J1116" s="4">
        <f t="shared" si="162"/>
        <v>4.04</v>
      </c>
      <c r="K1116" s="15">
        <f t="shared" si="157"/>
        <v>3.97</v>
      </c>
      <c r="L1116" s="4">
        <f t="shared" si="159"/>
        <v>4.05</v>
      </c>
      <c r="M1116" s="4">
        <f t="shared" si="163"/>
        <v>4.2</v>
      </c>
      <c r="N1116" s="4"/>
      <c r="P1116" s="184">
        <f t="shared" si="164"/>
        <v>40634</v>
      </c>
      <c r="Q1116" s="184">
        <v>40658</v>
      </c>
      <c r="R1116" s="182">
        <v>4.5</v>
      </c>
      <c r="S1116" s="182">
        <f t="shared" si="165"/>
        <v>3.96</v>
      </c>
      <c r="T1116" s="182">
        <f t="shared" si="166"/>
        <v>0.54</v>
      </c>
      <c r="AF1116" s="183"/>
      <c r="AI1116" s="3"/>
    </row>
    <row r="1117" spans="1:35" x14ac:dyDescent="0.2">
      <c r="A1117" s="7">
        <f t="shared" si="158"/>
        <v>43586</v>
      </c>
      <c r="B1117" s="7">
        <f t="shared" si="160"/>
        <v>43617</v>
      </c>
      <c r="C1117" s="7">
        <v>43621</v>
      </c>
      <c r="D1117">
        <v>4.21</v>
      </c>
      <c r="E1117">
        <v>1.8</v>
      </c>
      <c r="F1117">
        <v>3.4</v>
      </c>
      <c r="G1117">
        <v>2.6</v>
      </c>
      <c r="H1117" s="4">
        <f t="shared" si="161"/>
        <v>8.25</v>
      </c>
      <c r="I1117" s="4"/>
      <c r="J1117" s="4">
        <f t="shared" si="162"/>
        <v>4.04</v>
      </c>
      <c r="K1117" s="15">
        <f t="shared" si="157"/>
        <v>3.97</v>
      </c>
      <c r="L1117" s="4">
        <f t="shared" si="159"/>
        <v>4.05</v>
      </c>
      <c r="M1117" s="4">
        <f t="shared" si="163"/>
        <v>4.2</v>
      </c>
      <c r="N1117" s="4"/>
      <c r="P1117" s="184">
        <f t="shared" si="164"/>
        <v>40634</v>
      </c>
      <c r="Q1117" s="184">
        <v>40659</v>
      </c>
      <c r="R1117" s="182">
        <v>4.5</v>
      </c>
      <c r="S1117" s="182">
        <f t="shared" si="165"/>
        <v>3.96</v>
      </c>
      <c r="T1117" s="182">
        <f t="shared" si="166"/>
        <v>0.54</v>
      </c>
      <c r="AF1117" s="183"/>
      <c r="AI1117" s="3"/>
    </row>
    <row r="1118" spans="1:35" x14ac:dyDescent="0.2">
      <c r="A1118" s="7">
        <f t="shared" si="158"/>
        <v>43586</v>
      </c>
      <c r="B1118" s="7">
        <f t="shared" si="160"/>
        <v>43617</v>
      </c>
      <c r="C1118" s="7">
        <v>43622</v>
      </c>
      <c r="D1118">
        <v>4.21</v>
      </c>
      <c r="E1118">
        <v>1.8</v>
      </c>
      <c r="F1118">
        <v>3.4</v>
      </c>
      <c r="G1118">
        <v>2.6</v>
      </c>
      <c r="H1118" s="4">
        <f t="shared" si="161"/>
        <v>8.25</v>
      </c>
      <c r="I1118" s="4"/>
      <c r="J1118" s="4">
        <f t="shared" si="162"/>
        <v>4.04</v>
      </c>
      <c r="K1118" s="15">
        <f t="shared" si="157"/>
        <v>3.97</v>
      </c>
      <c r="L1118" s="4">
        <f t="shared" si="159"/>
        <v>4.05</v>
      </c>
      <c r="M1118" s="4">
        <f t="shared" si="163"/>
        <v>4.2</v>
      </c>
      <c r="N1118" s="4"/>
      <c r="P1118" s="184">
        <f t="shared" si="164"/>
        <v>40634</v>
      </c>
      <c r="Q1118" s="184">
        <v>40660</v>
      </c>
      <c r="R1118" s="182">
        <v>4.5</v>
      </c>
      <c r="S1118" s="182">
        <f t="shared" si="165"/>
        <v>3.96</v>
      </c>
      <c r="T1118" s="182">
        <f t="shared" si="166"/>
        <v>0.54</v>
      </c>
      <c r="AF1118" s="183"/>
      <c r="AI1118" s="3"/>
    </row>
    <row r="1119" spans="1:35" x14ac:dyDescent="0.2">
      <c r="A1119" s="7">
        <f t="shared" si="158"/>
        <v>43586</v>
      </c>
      <c r="B1119" s="7">
        <f t="shared" si="160"/>
        <v>43617</v>
      </c>
      <c r="C1119" s="7">
        <v>43623</v>
      </c>
      <c r="D1119">
        <v>4.21</v>
      </c>
      <c r="E1119">
        <v>1.8</v>
      </c>
      <c r="F1119">
        <v>3.4</v>
      </c>
      <c r="G1119">
        <v>2.6</v>
      </c>
      <c r="H1119" s="4">
        <f t="shared" si="161"/>
        <v>8.25</v>
      </c>
      <c r="I1119" s="4"/>
      <c r="J1119" s="4">
        <f t="shared" si="162"/>
        <v>4.04</v>
      </c>
      <c r="K1119" s="15">
        <f t="shared" si="157"/>
        <v>3.97</v>
      </c>
      <c r="L1119" s="4">
        <f t="shared" si="159"/>
        <v>4.05</v>
      </c>
      <c r="M1119" s="4">
        <f t="shared" si="163"/>
        <v>4.2</v>
      </c>
      <c r="N1119" s="4"/>
      <c r="P1119" s="184">
        <f t="shared" si="164"/>
        <v>40634</v>
      </c>
      <c r="Q1119" s="184">
        <v>40661</v>
      </c>
      <c r="R1119" s="182">
        <v>4.5</v>
      </c>
      <c r="S1119" s="182">
        <f t="shared" si="165"/>
        <v>3.96</v>
      </c>
      <c r="T1119" s="182">
        <f t="shared" si="166"/>
        <v>0.54</v>
      </c>
      <c r="AF1119" s="183"/>
      <c r="AI1119" s="3"/>
    </row>
    <row r="1120" spans="1:35" x14ac:dyDescent="0.2">
      <c r="A1120" s="7">
        <f t="shared" si="158"/>
        <v>43586</v>
      </c>
      <c r="B1120" s="7">
        <f t="shared" si="160"/>
        <v>43617</v>
      </c>
      <c r="C1120" s="7">
        <v>43626</v>
      </c>
      <c r="D1120">
        <v>4.21</v>
      </c>
      <c r="E1120">
        <v>1.8</v>
      </c>
      <c r="F1120">
        <v>3.4</v>
      </c>
      <c r="G1120">
        <v>2.6</v>
      </c>
      <c r="H1120" s="4">
        <f t="shared" si="161"/>
        <v>8.25</v>
      </c>
      <c r="I1120" s="4"/>
      <c r="J1120" s="4">
        <f t="shared" si="162"/>
        <v>4.04</v>
      </c>
      <c r="K1120" s="15">
        <f t="shared" si="157"/>
        <v>3.97</v>
      </c>
      <c r="L1120" s="4">
        <f t="shared" si="159"/>
        <v>4.05</v>
      </c>
      <c r="M1120" s="4">
        <f t="shared" si="163"/>
        <v>4.2</v>
      </c>
      <c r="N1120" s="4"/>
      <c r="P1120" s="184">
        <f t="shared" si="164"/>
        <v>40634</v>
      </c>
      <c r="Q1120" s="184">
        <v>40662</v>
      </c>
      <c r="R1120" s="182">
        <v>4.5</v>
      </c>
      <c r="S1120" s="182">
        <f t="shared" si="165"/>
        <v>3.96</v>
      </c>
      <c r="T1120" s="182">
        <f t="shared" si="166"/>
        <v>0.54</v>
      </c>
      <c r="AF1120" s="183"/>
      <c r="AI1120" s="3"/>
    </row>
    <row r="1121" spans="1:35" x14ac:dyDescent="0.2">
      <c r="A1121" s="7">
        <f t="shared" si="158"/>
        <v>43586</v>
      </c>
      <c r="B1121" s="7">
        <f t="shared" si="160"/>
        <v>43617</v>
      </c>
      <c r="C1121" s="7">
        <v>43627</v>
      </c>
      <c r="D1121">
        <v>4.21</v>
      </c>
      <c r="E1121">
        <v>1.8</v>
      </c>
      <c r="F1121">
        <v>3.4</v>
      </c>
      <c r="G1121">
        <v>2.6</v>
      </c>
      <c r="H1121" s="4">
        <f t="shared" si="161"/>
        <v>8.25</v>
      </c>
      <c r="I1121" s="4"/>
      <c r="J1121" s="4">
        <f t="shared" si="162"/>
        <v>4.04</v>
      </c>
      <c r="K1121" s="15">
        <f t="shared" si="157"/>
        <v>3.97</v>
      </c>
      <c r="L1121" s="4">
        <f t="shared" si="159"/>
        <v>4.05</v>
      </c>
      <c r="M1121" s="4">
        <f t="shared" si="163"/>
        <v>4.2</v>
      </c>
      <c r="N1121" s="4"/>
      <c r="P1121" s="184">
        <f t="shared" si="164"/>
        <v>40634</v>
      </c>
      <c r="Q1121" s="184">
        <v>40663</v>
      </c>
      <c r="R1121" s="182">
        <v>4.5</v>
      </c>
      <c r="S1121" s="182">
        <f t="shared" si="165"/>
        <v>3.96</v>
      </c>
      <c r="T1121" s="182">
        <f t="shared" si="166"/>
        <v>0.54</v>
      </c>
      <c r="AF1121" s="183"/>
      <c r="AI1121" s="3"/>
    </row>
    <row r="1122" spans="1:35" x14ac:dyDescent="0.2">
      <c r="A1122" s="7">
        <f t="shared" si="158"/>
        <v>43586</v>
      </c>
      <c r="B1122" s="7">
        <f t="shared" si="160"/>
        <v>43617</v>
      </c>
      <c r="C1122" s="7">
        <v>43628</v>
      </c>
      <c r="D1122">
        <v>4.21</v>
      </c>
      <c r="E1122">
        <v>1.8</v>
      </c>
      <c r="F1122">
        <v>3.4</v>
      </c>
      <c r="G1122">
        <v>2.6</v>
      </c>
      <c r="H1122" s="4">
        <f t="shared" si="161"/>
        <v>8.25</v>
      </c>
      <c r="I1122" s="4"/>
      <c r="J1122" s="4">
        <f t="shared" si="162"/>
        <v>4.04</v>
      </c>
      <c r="K1122" s="15">
        <f t="shared" ref="K1122:K1185" si="167">INDEX($W:$W,MATCH($A1122,$V:$V,0))</f>
        <v>3.97</v>
      </c>
      <c r="L1122" s="4">
        <f t="shared" si="159"/>
        <v>4.05</v>
      </c>
      <c r="M1122" s="4">
        <f t="shared" si="163"/>
        <v>4.2</v>
      </c>
      <c r="N1122" s="4"/>
      <c r="P1122" s="184">
        <f t="shared" si="164"/>
        <v>40664</v>
      </c>
      <c r="Q1122" s="184">
        <v>40664</v>
      </c>
      <c r="R1122" s="182">
        <v>4.5</v>
      </c>
      <c r="S1122" s="182">
        <f t="shared" si="165"/>
        <v>4.03</v>
      </c>
      <c r="T1122" s="182">
        <f t="shared" si="166"/>
        <v>0.46999999999999975</v>
      </c>
      <c r="AF1122" s="183"/>
      <c r="AI1122" s="3"/>
    </row>
    <row r="1123" spans="1:35" x14ac:dyDescent="0.2">
      <c r="A1123" s="7">
        <f t="shared" si="158"/>
        <v>43586</v>
      </c>
      <c r="B1123" s="7">
        <f t="shared" si="160"/>
        <v>43617</v>
      </c>
      <c r="C1123" s="7">
        <v>43629</v>
      </c>
      <c r="D1123">
        <v>4.21</v>
      </c>
      <c r="E1123">
        <v>1.8</v>
      </c>
      <c r="F1123">
        <v>3.4</v>
      </c>
      <c r="G1123">
        <v>2.6</v>
      </c>
      <c r="H1123" s="4">
        <f t="shared" si="161"/>
        <v>8.25</v>
      </c>
      <c r="I1123" s="4"/>
      <c r="J1123" s="4">
        <f t="shared" si="162"/>
        <v>4.04</v>
      </c>
      <c r="K1123" s="15">
        <f t="shared" si="167"/>
        <v>3.97</v>
      </c>
      <c r="L1123" s="4">
        <f t="shared" si="159"/>
        <v>4.05</v>
      </c>
      <c r="M1123" s="4">
        <f t="shared" si="163"/>
        <v>4.2</v>
      </c>
      <c r="N1123" s="4"/>
      <c r="P1123" s="184">
        <f t="shared" si="164"/>
        <v>40664</v>
      </c>
      <c r="Q1123" s="184">
        <v>40665</v>
      </c>
      <c r="R1123" s="182">
        <v>4.5</v>
      </c>
      <c r="S1123" s="182">
        <f t="shared" si="165"/>
        <v>4.03</v>
      </c>
      <c r="T1123" s="182">
        <f t="shared" si="166"/>
        <v>0.46999999999999975</v>
      </c>
      <c r="AF1123" s="183"/>
      <c r="AI1123" s="3"/>
    </row>
    <row r="1124" spans="1:35" x14ac:dyDescent="0.2">
      <c r="A1124" s="7">
        <f t="shared" si="158"/>
        <v>43586</v>
      </c>
      <c r="B1124" s="7">
        <f t="shared" si="160"/>
        <v>43617</v>
      </c>
      <c r="C1124" s="7">
        <v>43630</v>
      </c>
      <c r="D1124">
        <v>4.21</v>
      </c>
      <c r="E1124">
        <v>1.8</v>
      </c>
      <c r="F1124">
        <v>3.4</v>
      </c>
      <c r="G1124">
        <v>2.6</v>
      </c>
      <c r="H1124" s="4">
        <f t="shared" si="161"/>
        <v>8.25</v>
      </c>
      <c r="I1124" s="4"/>
      <c r="J1124" s="4">
        <f t="shared" si="162"/>
        <v>4.04</v>
      </c>
      <c r="K1124" s="15">
        <f t="shared" si="167"/>
        <v>3.97</v>
      </c>
      <c r="L1124" s="4">
        <f t="shared" si="159"/>
        <v>4.05</v>
      </c>
      <c r="M1124" s="4">
        <f t="shared" si="163"/>
        <v>4.2</v>
      </c>
      <c r="N1124" s="4"/>
      <c r="P1124" s="184">
        <f t="shared" si="164"/>
        <v>40664</v>
      </c>
      <c r="Q1124" s="184">
        <v>40666</v>
      </c>
      <c r="R1124" s="182">
        <v>4.5</v>
      </c>
      <c r="S1124" s="182">
        <f t="shared" si="165"/>
        <v>4.03</v>
      </c>
      <c r="T1124" s="182">
        <f t="shared" si="166"/>
        <v>0.46999999999999975</v>
      </c>
      <c r="AF1124" s="183"/>
      <c r="AI1124" s="3"/>
    </row>
    <row r="1125" spans="1:35" x14ac:dyDescent="0.2">
      <c r="A1125" s="7">
        <f t="shared" si="158"/>
        <v>43586</v>
      </c>
      <c r="B1125" s="7">
        <f t="shared" si="160"/>
        <v>43617</v>
      </c>
      <c r="C1125" s="7">
        <v>43633</v>
      </c>
      <c r="D1125">
        <v>4.21</v>
      </c>
      <c r="E1125">
        <v>1.8</v>
      </c>
      <c r="F1125">
        <v>3.4</v>
      </c>
      <c r="G1125">
        <v>2.6</v>
      </c>
      <c r="H1125" s="4">
        <f t="shared" si="161"/>
        <v>8.25</v>
      </c>
      <c r="I1125" s="4"/>
      <c r="J1125" s="4">
        <f t="shared" si="162"/>
        <v>4.04</v>
      </c>
      <c r="K1125" s="15">
        <f t="shared" si="167"/>
        <v>3.97</v>
      </c>
      <c r="L1125" s="4">
        <f t="shared" si="159"/>
        <v>4.05</v>
      </c>
      <c r="M1125" s="4">
        <f t="shared" si="163"/>
        <v>4.2</v>
      </c>
      <c r="N1125" s="4"/>
      <c r="P1125" s="184">
        <f t="shared" si="164"/>
        <v>40664</v>
      </c>
      <c r="Q1125" s="184">
        <v>40667</v>
      </c>
      <c r="R1125" s="182">
        <v>4.5</v>
      </c>
      <c r="S1125" s="182">
        <f t="shared" si="165"/>
        <v>4.03</v>
      </c>
      <c r="T1125" s="182">
        <f t="shared" si="166"/>
        <v>0.46999999999999975</v>
      </c>
      <c r="AF1125" s="183"/>
      <c r="AI1125" s="3"/>
    </row>
    <row r="1126" spans="1:35" x14ac:dyDescent="0.2">
      <c r="A1126" s="7">
        <f t="shared" si="158"/>
        <v>43586</v>
      </c>
      <c r="B1126" s="7">
        <f t="shared" si="160"/>
        <v>43617</v>
      </c>
      <c r="C1126" s="7">
        <v>43634</v>
      </c>
      <c r="D1126">
        <v>4.21</v>
      </c>
      <c r="E1126">
        <v>1.8</v>
      </c>
      <c r="F1126">
        <v>3.4</v>
      </c>
      <c r="G1126">
        <v>2.6</v>
      </c>
      <c r="H1126" s="4">
        <f t="shared" si="161"/>
        <v>8.25</v>
      </c>
      <c r="I1126" s="4"/>
      <c r="J1126" s="4">
        <f t="shared" si="162"/>
        <v>4.04</v>
      </c>
      <c r="K1126" s="15">
        <f t="shared" si="167"/>
        <v>3.97</v>
      </c>
      <c r="L1126" s="4">
        <f t="shared" si="159"/>
        <v>4.05</v>
      </c>
      <c r="M1126" s="4">
        <f t="shared" si="163"/>
        <v>4.2</v>
      </c>
      <c r="N1126" s="4"/>
      <c r="P1126" s="184">
        <f t="shared" si="164"/>
        <v>40664</v>
      </c>
      <c r="Q1126" s="184">
        <v>40668</v>
      </c>
      <c r="R1126" s="182">
        <v>4.5</v>
      </c>
      <c r="S1126" s="182">
        <f t="shared" si="165"/>
        <v>4.03</v>
      </c>
      <c r="T1126" s="182">
        <f t="shared" si="166"/>
        <v>0.46999999999999975</v>
      </c>
      <c r="AF1126" s="183"/>
      <c r="AI1126" s="3"/>
    </row>
    <row r="1127" spans="1:35" x14ac:dyDescent="0.2">
      <c r="A1127" s="7">
        <f t="shared" si="158"/>
        <v>43586</v>
      </c>
      <c r="B1127" s="7">
        <f t="shared" si="160"/>
        <v>43617</v>
      </c>
      <c r="C1127" s="7">
        <v>43635</v>
      </c>
      <c r="D1127">
        <v>4.21</v>
      </c>
      <c r="E1127">
        <v>1.8</v>
      </c>
      <c r="F1127">
        <v>3.4</v>
      </c>
      <c r="G1127">
        <v>2.6</v>
      </c>
      <c r="H1127" s="4">
        <f t="shared" si="161"/>
        <v>8.25</v>
      </c>
      <c r="I1127" s="4"/>
      <c r="J1127" s="4">
        <f t="shared" si="162"/>
        <v>4.04</v>
      </c>
      <c r="K1127" s="15">
        <f t="shared" si="167"/>
        <v>3.97</v>
      </c>
      <c r="L1127" s="4">
        <f t="shared" si="159"/>
        <v>4.05</v>
      </c>
      <c r="M1127" s="4">
        <f t="shared" si="163"/>
        <v>4.2</v>
      </c>
      <c r="N1127" s="4"/>
      <c r="P1127" s="184">
        <f t="shared" si="164"/>
        <v>40664</v>
      </c>
      <c r="Q1127" s="184">
        <v>40669</v>
      </c>
      <c r="R1127" s="182">
        <v>4.5</v>
      </c>
      <c r="S1127" s="182">
        <f t="shared" si="165"/>
        <v>4.03</v>
      </c>
      <c r="T1127" s="182">
        <f t="shared" si="166"/>
        <v>0.46999999999999975</v>
      </c>
      <c r="AF1127" s="183"/>
      <c r="AI1127" s="3"/>
    </row>
    <row r="1128" spans="1:35" x14ac:dyDescent="0.2">
      <c r="A1128" s="7">
        <f t="shared" si="158"/>
        <v>43586</v>
      </c>
      <c r="B1128" s="7">
        <f t="shared" si="160"/>
        <v>43617</v>
      </c>
      <c r="C1128" s="7">
        <v>43636</v>
      </c>
      <c r="D1128">
        <v>4.21</v>
      </c>
      <c r="E1128">
        <v>1.8</v>
      </c>
      <c r="F1128">
        <v>3.4</v>
      </c>
      <c r="G1128">
        <v>2.6</v>
      </c>
      <c r="H1128" s="4">
        <f t="shared" si="161"/>
        <v>8.25</v>
      </c>
      <c r="I1128" s="4"/>
      <c r="J1128" s="4">
        <f t="shared" si="162"/>
        <v>4.04</v>
      </c>
      <c r="K1128" s="15">
        <f t="shared" si="167"/>
        <v>3.97</v>
      </c>
      <c r="L1128" s="4">
        <f t="shared" si="159"/>
        <v>4.05</v>
      </c>
      <c r="M1128" s="4">
        <f t="shared" si="163"/>
        <v>4.2</v>
      </c>
      <c r="N1128" s="4"/>
      <c r="P1128" s="184">
        <f t="shared" si="164"/>
        <v>40664</v>
      </c>
      <c r="Q1128" s="184">
        <v>40670</v>
      </c>
      <c r="R1128" s="182">
        <v>4.5</v>
      </c>
      <c r="S1128" s="182">
        <f t="shared" si="165"/>
        <v>4.03</v>
      </c>
      <c r="T1128" s="182">
        <f t="shared" si="166"/>
        <v>0.46999999999999975</v>
      </c>
      <c r="AF1128" s="183"/>
      <c r="AI1128" s="3"/>
    </row>
    <row r="1129" spans="1:35" x14ac:dyDescent="0.2">
      <c r="A1129" s="7">
        <f t="shared" si="158"/>
        <v>43586</v>
      </c>
      <c r="B1129" s="7">
        <f t="shared" si="160"/>
        <v>43617</v>
      </c>
      <c r="C1129" s="7">
        <v>43637</v>
      </c>
      <c r="D1129">
        <v>4.21</v>
      </c>
      <c r="E1129">
        <v>1.8</v>
      </c>
      <c r="F1129">
        <v>3.4</v>
      </c>
      <c r="G1129">
        <v>2.6</v>
      </c>
      <c r="H1129" s="4">
        <f t="shared" si="161"/>
        <v>8.25</v>
      </c>
      <c r="I1129" s="4"/>
      <c r="J1129" s="4">
        <f t="shared" si="162"/>
        <v>4.04</v>
      </c>
      <c r="K1129" s="15">
        <f t="shared" si="167"/>
        <v>3.97</v>
      </c>
      <c r="L1129" s="4">
        <f t="shared" si="159"/>
        <v>4.05</v>
      </c>
      <c r="M1129" s="4">
        <f t="shared" si="163"/>
        <v>4.2</v>
      </c>
      <c r="N1129" s="4"/>
      <c r="P1129" s="184">
        <f t="shared" si="164"/>
        <v>40664</v>
      </c>
      <c r="Q1129" s="184">
        <v>40671</v>
      </c>
      <c r="R1129" s="182">
        <v>4.5</v>
      </c>
      <c r="S1129" s="182">
        <f t="shared" si="165"/>
        <v>4.03</v>
      </c>
      <c r="T1129" s="182">
        <f t="shared" si="166"/>
        <v>0.46999999999999975</v>
      </c>
      <c r="AF1129" s="183"/>
      <c r="AI1129" s="3"/>
    </row>
    <row r="1130" spans="1:35" x14ac:dyDescent="0.2">
      <c r="A1130" s="7">
        <f t="shared" si="158"/>
        <v>43586</v>
      </c>
      <c r="B1130" s="7">
        <f t="shared" si="160"/>
        <v>43617</v>
      </c>
      <c r="C1130" s="7">
        <v>43640</v>
      </c>
      <c r="D1130">
        <v>4.21</v>
      </c>
      <c r="E1130">
        <v>1.8</v>
      </c>
      <c r="F1130">
        <v>3.4</v>
      </c>
      <c r="G1130">
        <v>2.6</v>
      </c>
      <c r="H1130" s="4">
        <f t="shared" si="161"/>
        <v>8.25</v>
      </c>
      <c r="I1130" s="4"/>
      <c r="J1130" s="4">
        <f t="shared" si="162"/>
        <v>4.04</v>
      </c>
      <c r="K1130" s="15">
        <f t="shared" si="167"/>
        <v>3.97</v>
      </c>
      <c r="L1130" s="4">
        <f t="shared" si="159"/>
        <v>4.05</v>
      </c>
      <c r="M1130" s="4">
        <f t="shared" si="163"/>
        <v>4.2</v>
      </c>
      <c r="N1130" s="4"/>
      <c r="P1130" s="184">
        <f t="shared" si="164"/>
        <v>40664</v>
      </c>
      <c r="Q1130" s="184">
        <v>40672</v>
      </c>
      <c r="R1130" s="182">
        <v>4.5</v>
      </c>
      <c r="S1130" s="182">
        <f t="shared" si="165"/>
        <v>4.03</v>
      </c>
      <c r="T1130" s="182">
        <f t="shared" si="166"/>
        <v>0.46999999999999975</v>
      </c>
      <c r="AF1130" s="183"/>
      <c r="AI1130" s="3"/>
    </row>
    <row r="1131" spans="1:35" x14ac:dyDescent="0.2">
      <c r="A1131" s="7">
        <f t="shared" si="158"/>
        <v>43586</v>
      </c>
      <c r="B1131" s="7">
        <f t="shared" si="160"/>
        <v>43617</v>
      </c>
      <c r="C1131" s="7">
        <v>43641</v>
      </c>
      <c r="D1131">
        <v>4.21</v>
      </c>
      <c r="E1131">
        <v>1.8</v>
      </c>
      <c r="F1131">
        <v>3.4</v>
      </c>
      <c r="G1131">
        <v>2.6</v>
      </c>
      <c r="H1131" s="4">
        <f t="shared" si="161"/>
        <v>8.25</v>
      </c>
      <c r="I1131" s="4"/>
      <c r="J1131" s="4">
        <f t="shared" si="162"/>
        <v>4.04</v>
      </c>
      <c r="K1131" s="15">
        <f t="shared" si="167"/>
        <v>3.97</v>
      </c>
      <c r="L1131" s="4">
        <f t="shared" si="159"/>
        <v>4.05</v>
      </c>
      <c r="M1131" s="4">
        <f t="shared" si="163"/>
        <v>4.2</v>
      </c>
      <c r="N1131" s="4"/>
      <c r="P1131" s="184">
        <f t="shared" si="164"/>
        <v>40664</v>
      </c>
      <c r="Q1131" s="184">
        <v>40673</v>
      </c>
      <c r="R1131" s="182">
        <v>4.5</v>
      </c>
      <c r="S1131" s="182">
        <f t="shared" si="165"/>
        <v>4.03</v>
      </c>
      <c r="T1131" s="182">
        <f t="shared" si="166"/>
        <v>0.46999999999999975</v>
      </c>
      <c r="AF1131" s="183"/>
      <c r="AI1131" s="3"/>
    </row>
    <row r="1132" spans="1:35" x14ac:dyDescent="0.2">
      <c r="A1132" s="7">
        <f t="shared" si="158"/>
        <v>43586</v>
      </c>
      <c r="B1132" s="7">
        <f t="shared" si="160"/>
        <v>43617</v>
      </c>
      <c r="C1132" s="7">
        <v>43642</v>
      </c>
      <c r="D1132">
        <v>4.21</v>
      </c>
      <c r="E1132">
        <v>1.8</v>
      </c>
      <c r="F1132">
        <v>3.4</v>
      </c>
      <c r="G1132">
        <v>2.6</v>
      </c>
      <c r="H1132" s="4">
        <f t="shared" si="161"/>
        <v>8.25</v>
      </c>
      <c r="I1132" s="4"/>
      <c r="J1132" s="4">
        <f t="shared" si="162"/>
        <v>4.04</v>
      </c>
      <c r="K1132" s="15">
        <f t="shared" si="167"/>
        <v>3.97</v>
      </c>
      <c r="L1132" s="4">
        <f t="shared" si="159"/>
        <v>4.05</v>
      </c>
      <c r="M1132" s="4">
        <f t="shared" si="163"/>
        <v>4.2</v>
      </c>
      <c r="N1132" s="4"/>
      <c r="P1132" s="184">
        <f t="shared" si="164"/>
        <v>40664</v>
      </c>
      <c r="Q1132" s="184">
        <v>40674</v>
      </c>
      <c r="R1132" s="182">
        <v>4.5</v>
      </c>
      <c r="S1132" s="182">
        <f t="shared" si="165"/>
        <v>4.03</v>
      </c>
      <c r="T1132" s="182">
        <f t="shared" si="166"/>
        <v>0.46999999999999975</v>
      </c>
      <c r="AF1132" s="183"/>
      <c r="AI1132" s="3"/>
    </row>
    <row r="1133" spans="1:35" x14ac:dyDescent="0.2">
      <c r="A1133" s="7">
        <f t="shared" si="158"/>
        <v>43586</v>
      </c>
      <c r="B1133" s="7">
        <f t="shared" si="160"/>
        <v>43617</v>
      </c>
      <c r="C1133" s="7">
        <v>43643</v>
      </c>
      <c r="D1133">
        <v>4.21</v>
      </c>
      <c r="E1133">
        <v>1.8</v>
      </c>
      <c r="F1133">
        <v>3.4</v>
      </c>
      <c r="G1133">
        <v>2.6</v>
      </c>
      <c r="H1133" s="4">
        <f t="shared" si="161"/>
        <v>8.25</v>
      </c>
      <c r="I1133" s="4"/>
      <c r="J1133" s="4">
        <f t="shared" si="162"/>
        <v>4.04</v>
      </c>
      <c r="K1133" s="15">
        <f t="shared" si="167"/>
        <v>3.97</v>
      </c>
      <c r="L1133" s="4">
        <f t="shared" si="159"/>
        <v>4.05</v>
      </c>
      <c r="M1133" s="4">
        <f t="shared" si="163"/>
        <v>4.2</v>
      </c>
      <c r="N1133" s="4"/>
      <c r="P1133" s="184">
        <f t="shared" si="164"/>
        <v>40664</v>
      </c>
      <c r="Q1133" s="184">
        <v>40675</v>
      </c>
      <c r="R1133" s="182">
        <v>4.5</v>
      </c>
      <c r="S1133" s="182">
        <f t="shared" si="165"/>
        <v>4.03</v>
      </c>
      <c r="T1133" s="182">
        <f t="shared" si="166"/>
        <v>0.46999999999999975</v>
      </c>
      <c r="AF1133" s="183"/>
      <c r="AI1133" s="3"/>
    </row>
    <row r="1134" spans="1:35" x14ac:dyDescent="0.2">
      <c r="A1134" s="7">
        <f t="shared" si="158"/>
        <v>43586</v>
      </c>
      <c r="B1134" s="7">
        <f t="shared" si="160"/>
        <v>43617</v>
      </c>
      <c r="C1134" s="7">
        <v>43644</v>
      </c>
      <c r="D1134">
        <v>4.21</v>
      </c>
      <c r="E1134">
        <v>1.8</v>
      </c>
      <c r="F1134">
        <v>3.4</v>
      </c>
      <c r="G1134">
        <v>2.6</v>
      </c>
      <c r="H1134" s="4">
        <f t="shared" si="161"/>
        <v>8.25</v>
      </c>
      <c r="I1134" s="4"/>
      <c r="J1134" s="4">
        <f t="shared" si="162"/>
        <v>4.04</v>
      </c>
      <c r="K1134" s="15">
        <f t="shared" si="167"/>
        <v>3.97</v>
      </c>
      <c r="L1134" s="4">
        <f t="shared" si="159"/>
        <v>4.05</v>
      </c>
      <c r="M1134" s="4">
        <f t="shared" si="163"/>
        <v>4.2</v>
      </c>
      <c r="N1134" s="4"/>
      <c r="P1134" s="184">
        <f t="shared" si="164"/>
        <v>40664</v>
      </c>
      <c r="Q1134" s="184">
        <v>40676</v>
      </c>
      <c r="R1134" s="182">
        <v>4.5</v>
      </c>
      <c r="S1134" s="182">
        <f t="shared" si="165"/>
        <v>4.03</v>
      </c>
      <c r="T1134" s="182">
        <f t="shared" si="166"/>
        <v>0.46999999999999975</v>
      </c>
      <c r="AF1134" s="183"/>
      <c r="AI1134" s="3"/>
    </row>
    <row r="1135" spans="1:35" x14ac:dyDescent="0.2">
      <c r="A1135" s="7">
        <f t="shared" si="158"/>
        <v>43617</v>
      </c>
      <c r="B1135" s="7">
        <f t="shared" si="160"/>
        <v>43647</v>
      </c>
      <c r="C1135" s="7">
        <v>43647</v>
      </c>
      <c r="D1135">
        <v>4.2699999999999996</v>
      </c>
      <c r="E1135">
        <v>1.8</v>
      </c>
      <c r="F1135">
        <v>3.4</v>
      </c>
      <c r="G1135">
        <v>2.6</v>
      </c>
      <c r="H1135" s="4">
        <f t="shared" si="161"/>
        <v>8.25</v>
      </c>
      <c r="I1135" s="4"/>
      <c r="J1135" s="4">
        <f t="shared" si="162"/>
        <v>3.9800000000000004</v>
      </c>
      <c r="K1135" s="15">
        <f t="shared" si="167"/>
        <v>4</v>
      </c>
      <c r="L1135" s="4">
        <f t="shared" si="159"/>
        <v>3.98</v>
      </c>
      <c r="M1135" s="4">
        <f t="shared" si="163"/>
        <v>4.2699999999999996</v>
      </c>
      <c r="N1135" s="4"/>
      <c r="P1135" s="184">
        <f t="shared" si="164"/>
        <v>40664</v>
      </c>
      <c r="Q1135" s="184">
        <v>40677</v>
      </c>
      <c r="R1135" s="182">
        <v>4.5</v>
      </c>
      <c r="S1135" s="182">
        <f t="shared" si="165"/>
        <v>4.03</v>
      </c>
      <c r="T1135" s="182">
        <f t="shared" si="166"/>
        <v>0.46999999999999975</v>
      </c>
      <c r="AF1135" s="183"/>
      <c r="AI1135" s="3"/>
    </row>
    <row r="1136" spans="1:35" x14ac:dyDescent="0.2">
      <c r="A1136" s="7">
        <f t="shared" si="158"/>
        <v>43617</v>
      </c>
      <c r="B1136" s="7">
        <f t="shared" si="160"/>
        <v>43647</v>
      </c>
      <c r="C1136" s="7">
        <v>43648</v>
      </c>
      <c r="D1136">
        <v>4.2699999999999996</v>
      </c>
      <c r="E1136">
        <v>1.8</v>
      </c>
      <c r="F1136">
        <v>3.4</v>
      </c>
      <c r="G1136">
        <v>2.6</v>
      </c>
      <c r="H1136" s="4">
        <f t="shared" si="161"/>
        <v>8.25</v>
      </c>
      <c r="I1136" s="4"/>
      <c r="J1136" s="4">
        <f t="shared" si="162"/>
        <v>3.9800000000000004</v>
      </c>
      <c r="K1136" s="15">
        <f t="shared" si="167"/>
        <v>4</v>
      </c>
      <c r="L1136" s="4">
        <f t="shared" si="159"/>
        <v>3.98</v>
      </c>
      <c r="M1136" s="4">
        <f t="shared" si="163"/>
        <v>4.2699999999999996</v>
      </c>
      <c r="N1136" s="4"/>
      <c r="P1136" s="184">
        <f t="shared" si="164"/>
        <v>40664</v>
      </c>
      <c r="Q1136" s="184">
        <v>40678</v>
      </c>
      <c r="R1136" s="182">
        <v>4.5</v>
      </c>
      <c r="S1136" s="182">
        <f t="shared" si="165"/>
        <v>4.03</v>
      </c>
      <c r="T1136" s="182">
        <f t="shared" si="166"/>
        <v>0.46999999999999975</v>
      </c>
      <c r="AF1136" s="183"/>
      <c r="AI1136" s="3"/>
    </row>
    <row r="1137" spans="1:35" x14ac:dyDescent="0.2">
      <c r="A1137" s="7">
        <f t="shared" si="158"/>
        <v>43617</v>
      </c>
      <c r="B1137" s="7">
        <f t="shared" si="160"/>
        <v>43647</v>
      </c>
      <c r="C1137" s="7">
        <v>43649</v>
      </c>
      <c r="D1137">
        <v>4.2699999999999996</v>
      </c>
      <c r="E1137">
        <v>1.8</v>
      </c>
      <c r="F1137">
        <v>3.4</v>
      </c>
      <c r="G1137">
        <v>2.6</v>
      </c>
      <c r="H1137" s="4">
        <f t="shared" si="161"/>
        <v>8.25</v>
      </c>
      <c r="I1137" s="4"/>
      <c r="J1137" s="4">
        <f t="shared" si="162"/>
        <v>3.9800000000000004</v>
      </c>
      <c r="K1137" s="15">
        <f t="shared" si="167"/>
        <v>4</v>
      </c>
      <c r="L1137" s="4">
        <f t="shared" si="159"/>
        <v>3.98</v>
      </c>
      <c r="M1137" s="4">
        <f t="shared" si="163"/>
        <v>4.2699999999999996</v>
      </c>
      <c r="N1137" s="4"/>
      <c r="P1137" s="184">
        <f t="shared" si="164"/>
        <v>40664</v>
      </c>
      <c r="Q1137" s="184">
        <v>40679</v>
      </c>
      <c r="R1137" s="182">
        <v>4.5</v>
      </c>
      <c r="S1137" s="182">
        <f t="shared" si="165"/>
        <v>4.03</v>
      </c>
      <c r="T1137" s="182">
        <f t="shared" si="166"/>
        <v>0.46999999999999975</v>
      </c>
      <c r="AF1137" s="183"/>
      <c r="AI1137" s="3"/>
    </row>
    <row r="1138" spans="1:35" x14ac:dyDescent="0.2">
      <c r="A1138" s="7">
        <f t="shared" si="158"/>
        <v>43617</v>
      </c>
      <c r="B1138" s="7">
        <f t="shared" si="160"/>
        <v>43647</v>
      </c>
      <c r="C1138" s="7">
        <v>43650</v>
      </c>
      <c r="D1138">
        <v>4.2699999999999996</v>
      </c>
      <c r="E1138">
        <v>1.8</v>
      </c>
      <c r="F1138">
        <v>3.4</v>
      </c>
      <c r="G1138">
        <v>2.6</v>
      </c>
      <c r="H1138" s="4">
        <f t="shared" si="161"/>
        <v>8.25</v>
      </c>
      <c r="I1138" s="4"/>
      <c r="J1138" s="4">
        <f t="shared" si="162"/>
        <v>3.9800000000000004</v>
      </c>
      <c r="K1138" s="15">
        <f t="shared" si="167"/>
        <v>4</v>
      </c>
      <c r="L1138" s="4">
        <f t="shared" si="159"/>
        <v>3.98</v>
      </c>
      <c r="M1138" s="4">
        <f t="shared" si="163"/>
        <v>4.2699999999999996</v>
      </c>
      <c r="N1138" s="4"/>
      <c r="P1138" s="184">
        <f t="shared" si="164"/>
        <v>40664</v>
      </c>
      <c r="Q1138" s="184">
        <v>40680</v>
      </c>
      <c r="R1138" s="182">
        <v>4.5</v>
      </c>
      <c r="S1138" s="182">
        <f t="shared" si="165"/>
        <v>4.03</v>
      </c>
      <c r="T1138" s="182">
        <f t="shared" si="166"/>
        <v>0.46999999999999975</v>
      </c>
      <c r="AF1138" s="183"/>
      <c r="AI1138" s="3"/>
    </row>
    <row r="1139" spans="1:35" x14ac:dyDescent="0.2">
      <c r="A1139" s="7">
        <f t="shared" si="158"/>
        <v>43617</v>
      </c>
      <c r="B1139" s="7">
        <f t="shared" si="160"/>
        <v>43647</v>
      </c>
      <c r="C1139" s="7">
        <v>43651</v>
      </c>
      <c r="D1139">
        <v>4.2699999999999996</v>
      </c>
      <c r="E1139">
        <v>1.8</v>
      </c>
      <c r="F1139">
        <v>3.4</v>
      </c>
      <c r="G1139">
        <v>2.6</v>
      </c>
      <c r="H1139" s="4">
        <f t="shared" si="161"/>
        <v>8.25</v>
      </c>
      <c r="I1139" s="4"/>
      <c r="J1139" s="4">
        <f t="shared" si="162"/>
        <v>3.9800000000000004</v>
      </c>
      <c r="K1139" s="15">
        <f t="shared" si="167"/>
        <v>4</v>
      </c>
      <c r="L1139" s="4">
        <f t="shared" si="159"/>
        <v>3.98</v>
      </c>
      <c r="M1139" s="4">
        <f t="shared" si="163"/>
        <v>4.2699999999999996</v>
      </c>
      <c r="N1139" s="4"/>
      <c r="P1139" s="184">
        <f t="shared" si="164"/>
        <v>40664</v>
      </c>
      <c r="Q1139" s="184">
        <v>40681</v>
      </c>
      <c r="R1139" s="182">
        <v>4.5</v>
      </c>
      <c r="S1139" s="182">
        <f t="shared" si="165"/>
        <v>4.03</v>
      </c>
      <c r="T1139" s="182">
        <f t="shared" si="166"/>
        <v>0.46999999999999975</v>
      </c>
      <c r="AF1139" s="183"/>
      <c r="AI1139" s="3"/>
    </row>
    <row r="1140" spans="1:35" x14ac:dyDescent="0.2">
      <c r="A1140" s="7">
        <f t="shared" si="158"/>
        <v>43617</v>
      </c>
      <c r="B1140" s="7">
        <f t="shared" si="160"/>
        <v>43647</v>
      </c>
      <c r="C1140" s="7">
        <v>43654</v>
      </c>
      <c r="D1140">
        <v>4.2699999999999996</v>
      </c>
      <c r="E1140">
        <v>1.8</v>
      </c>
      <c r="F1140">
        <v>3.4</v>
      </c>
      <c r="G1140">
        <v>2.6</v>
      </c>
      <c r="H1140" s="4">
        <f t="shared" si="161"/>
        <v>8.25</v>
      </c>
      <c r="I1140" s="4"/>
      <c r="J1140" s="4">
        <f t="shared" si="162"/>
        <v>3.9800000000000004</v>
      </c>
      <c r="K1140" s="15">
        <f t="shared" si="167"/>
        <v>4</v>
      </c>
      <c r="L1140" s="4">
        <f t="shared" si="159"/>
        <v>3.98</v>
      </c>
      <c r="M1140" s="4">
        <f t="shared" si="163"/>
        <v>4.2699999999999996</v>
      </c>
      <c r="N1140" s="4"/>
      <c r="P1140" s="184">
        <f t="shared" si="164"/>
        <v>40664</v>
      </c>
      <c r="Q1140" s="184">
        <v>40682</v>
      </c>
      <c r="R1140" s="182">
        <v>4.5</v>
      </c>
      <c r="S1140" s="182">
        <f t="shared" si="165"/>
        <v>4.03</v>
      </c>
      <c r="T1140" s="182">
        <f t="shared" si="166"/>
        <v>0.46999999999999975</v>
      </c>
      <c r="AF1140" s="183"/>
      <c r="AI1140" s="3"/>
    </row>
    <row r="1141" spans="1:35" x14ac:dyDescent="0.2">
      <c r="A1141" s="7">
        <f t="shared" si="158"/>
        <v>43617</v>
      </c>
      <c r="B1141" s="7">
        <f t="shared" si="160"/>
        <v>43647</v>
      </c>
      <c r="C1141" s="7">
        <v>43655</v>
      </c>
      <c r="D1141">
        <v>4.2699999999999996</v>
      </c>
      <c r="E1141">
        <v>1.8</v>
      </c>
      <c r="F1141">
        <v>3.4</v>
      </c>
      <c r="G1141">
        <v>2.6</v>
      </c>
      <c r="H1141" s="4">
        <f t="shared" si="161"/>
        <v>8.25</v>
      </c>
      <c r="I1141" s="4"/>
      <c r="J1141" s="4">
        <f t="shared" si="162"/>
        <v>3.9800000000000004</v>
      </c>
      <c r="K1141" s="15">
        <f t="shared" si="167"/>
        <v>4</v>
      </c>
      <c r="L1141" s="4">
        <f t="shared" si="159"/>
        <v>3.98</v>
      </c>
      <c r="M1141" s="4">
        <f t="shared" si="163"/>
        <v>4.2699999999999996</v>
      </c>
      <c r="N1141" s="4"/>
      <c r="P1141" s="184">
        <f t="shared" si="164"/>
        <v>40664</v>
      </c>
      <c r="Q1141" s="184">
        <v>40683</v>
      </c>
      <c r="R1141" s="182">
        <v>4.5</v>
      </c>
      <c r="S1141" s="182">
        <f t="shared" si="165"/>
        <v>4.03</v>
      </c>
      <c r="T1141" s="182">
        <f t="shared" si="166"/>
        <v>0.46999999999999975</v>
      </c>
      <c r="AF1141" s="183"/>
      <c r="AI1141" s="3"/>
    </row>
    <row r="1142" spans="1:35" x14ac:dyDescent="0.2">
      <c r="A1142" s="7">
        <f t="shared" si="158"/>
        <v>43617</v>
      </c>
      <c r="B1142" s="7">
        <f t="shared" si="160"/>
        <v>43647</v>
      </c>
      <c r="C1142" s="7">
        <v>43656</v>
      </c>
      <c r="D1142">
        <v>4.2699999999999996</v>
      </c>
      <c r="E1142">
        <v>1.8</v>
      </c>
      <c r="F1142">
        <v>3.4</v>
      </c>
      <c r="G1142">
        <v>2.6</v>
      </c>
      <c r="H1142" s="4">
        <f t="shared" si="161"/>
        <v>8.25</v>
      </c>
      <c r="I1142" s="4"/>
      <c r="J1142" s="4">
        <f t="shared" si="162"/>
        <v>3.9800000000000004</v>
      </c>
      <c r="K1142" s="15">
        <f t="shared" si="167"/>
        <v>4</v>
      </c>
      <c r="L1142" s="4">
        <f t="shared" si="159"/>
        <v>3.98</v>
      </c>
      <c r="M1142" s="4">
        <f t="shared" si="163"/>
        <v>4.2699999999999996</v>
      </c>
      <c r="N1142" s="4"/>
      <c r="P1142" s="184">
        <f t="shared" si="164"/>
        <v>40664</v>
      </c>
      <c r="Q1142" s="184">
        <v>40684</v>
      </c>
      <c r="R1142" s="182">
        <v>4.5</v>
      </c>
      <c r="S1142" s="182">
        <f t="shared" si="165"/>
        <v>4.03</v>
      </c>
      <c r="T1142" s="182">
        <f t="shared" si="166"/>
        <v>0.46999999999999975</v>
      </c>
      <c r="AF1142" s="183"/>
      <c r="AI1142" s="3"/>
    </row>
    <row r="1143" spans="1:35" x14ac:dyDescent="0.2">
      <c r="A1143" s="7">
        <f t="shared" si="158"/>
        <v>43617</v>
      </c>
      <c r="B1143" s="7">
        <f t="shared" si="160"/>
        <v>43647</v>
      </c>
      <c r="C1143" s="7">
        <v>43657</v>
      </c>
      <c r="D1143">
        <v>4.2699999999999996</v>
      </c>
      <c r="E1143">
        <v>1.8</v>
      </c>
      <c r="F1143">
        <v>3.4</v>
      </c>
      <c r="G1143">
        <v>2.6</v>
      </c>
      <c r="H1143" s="4">
        <f t="shared" si="161"/>
        <v>8.25</v>
      </c>
      <c r="I1143" s="4"/>
      <c r="J1143" s="4">
        <f t="shared" si="162"/>
        <v>3.9800000000000004</v>
      </c>
      <c r="K1143" s="15">
        <f t="shared" si="167"/>
        <v>4</v>
      </c>
      <c r="L1143" s="4">
        <f t="shared" si="159"/>
        <v>3.98</v>
      </c>
      <c r="M1143" s="4">
        <f t="shared" si="163"/>
        <v>4.2699999999999996</v>
      </c>
      <c r="N1143" s="4"/>
      <c r="P1143" s="184">
        <f t="shared" si="164"/>
        <v>40664</v>
      </c>
      <c r="Q1143" s="184">
        <v>40685</v>
      </c>
      <c r="R1143" s="182">
        <v>4.5</v>
      </c>
      <c r="S1143" s="182">
        <f t="shared" si="165"/>
        <v>4.03</v>
      </c>
      <c r="T1143" s="182">
        <f t="shared" si="166"/>
        <v>0.46999999999999975</v>
      </c>
      <c r="AF1143" s="183"/>
      <c r="AI1143" s="3"/>
    </row>
    <row r="1144" spans="1:35" x14ac:dyDescent="0.2">
      <c r="A1144" s="7">
        <f t="shared" si="158"/>
        <v>43617</v>
      </c>
      <c r="B1144" s="7">
        <f t="shared" si="160"/>
        <v>43647</v>
      </c>
      <c r="C1144" s="7">
        <v>43658</v>
      </c>
      <c r="D1144">
        <v>4.2699999999999996</v>
      </c>
      <c r="E1144">
        <v>1.8</v>
      </c>
      <c r="F1144">
        <v>3.4</v>
      </c>
      <c r="G1144">
        <v>2.6</v>
      </c>
      <c r="H1144" s="4">
        <f t="shared" si="161"/>
        <v>8.25</v>
      </c>
      <c r="I1144" s="4"/>
      <c r="J1144" s="4">
        <f t="shared" si="162"/>
        <v>3.9800000000000004</v>
      </c>
      <c r="K1144" s="15">
        <f t="shared" si="167"/>
        <v>4</v>
      </c>
      <c r="L1144" s="4">
        <f t="shared" si="159"/>
        <v>3.98</v>
      </c>
      <c r="M1144" s="4">
        <f t="shared" si="163"/>
        <v>4.2699999999999996</v>
      </c>
      <c r="N1144" s="4"/>
      <c r="P1144" s="184">
        <f t="shared" si="164"/>
        <v>40664</v>
      </c>
      <c r="Q1144" s="184">
        <v>40686</v>
      </c>
      <c r="R1144" s="182">
        <v>4.5</v>
      </c>
      <c r="S1144" s="182">
        <f t="shared" si="165"/>
        <v>4.03</v>
      </c>
      <c r="T1144" s="182">
        <f t="shared" si="166"/>
        <v>0.46999999999999975</v>
      </c>
      <c r="AF1144" s="183"/>
      <c r="AI1144" s="3"/>
    </row>
    <row r="1145" spans="1:35" x14ac:dyDescent="0.2">
      <c r="A1145" s="7">
        <f t="shared" si="158"/>
        <v>43617</v>
      </c>
      <c r="B1145" s="7">
        <f t="shared" si="160"/>
        <v>43647</v>
      </c>
      <c r="C1145" s="7">
        <v>43661</v>
      </c>
      <c r="D1145">
        <v>4.2699999999999996</v>
      </c>
      <c r="E1145">
        <v>1.8</v>
      </c>
      <c r="F1145">
        <v>3.4</v>
      </c>
      <c r="G1145">
        <v>2.6</v>
      </c>
      <c r="H1145" s="4">
        <f t="shared" si="161"/>
        <v>8.25</v>
      </c>
      <c r="I1145" s="4"/>
      <c r="J1145" s="4">
        <f t="shared" si="162"/>
        <v>3.9800000000000004</v>
      </c>
      <c r="K1145" s="15">
        <f t="shared" si="167"/>
        <v>4</v>
      </c>
      <c r="L1145" s="4">
        <f t="shared" si="159"/>
        <v>3.98</v>
      </c>
      <c r="M1145" s="4">
        <f t="shared" si="163"/>
        <v>4.2699999999999996</v>
      </c>
      <c r="N1145" s="4"/>
      <c r="P1145" s="184">
        <f t="shared" si="164"/>
        <v>40664</v>
      </c>
      <c r="Q1145" s="184">
        <v>40687</v>
      </c>
      <c r="R1145" s="182">
        <v>4.5</v>
      </c>
      <c r="S1145" s="182">
        <f t="shared" si="165"/>
        <v>4.03</v>
      </c>
      <c r="T1145" s="182">
        <f t="shared" si="166"/>
        <v>0.46999999999999975</v>
      </c>
      <c r="AF1145" s="183"/>
      <c r="AI1145" s="3"/>
    </row>
    <row r="1146" spans="1:35" x14ac:dyDescent="0.2">
      <c r="A1146" s="7">
        <f t="shared" si="158"/>
        <v>43617</v>
      </c>
      <c r="B1146" s="7">
        <f t="shared" si="160"/>
        <v>43647</v>
      </c>
      <c r="C1146" s="7">
        <v>43662</v>
      </c>
      <c r="D1146">
        <v>4.2699999999999996</v>
      </c>
      <c r="E1146">
        <v>1.8</v>
      </c>
      <c r="F1146">
        <v>3.4</v>
      </c>
      <c r="G1146">
        <v>2.6</v>
      </c>
      <c r="H1146" s="4">
        <f t="shared" si="161"/>
        <v>8.25</v>
      </c>
      <c r="I1146" s="4"/>
      <c r="J1146" s="4">
        <f t="shared" si="162"/>
        <v>3.9800000000000004</v>
      </c>
      <c r="K1146" s="15">
        <f t="shared" si="167"/>
        <v>4</v>
      </c>
      <c r="L1146" s="4">
        <f t="shared" si="159"/>
        <v>3.98</v>
      </c>
      <c r="M1146" s="4">
        <f t="shared" si="163"/>
        <v>4.2699999999999996</v>
      </c>
      <c r="N1146" s="4"/>
      <c r="P1146" s="184">
        <f t="shared" si="164"/>
        <v>40664</v>
      </c>
      <c r="Q1146" s="184">
        <v>40688</v>
      </c>
      <c r="R1146" s="182">
        <v>4.5</v>
      </c>
      <c r="S1146" s="182">
        <f t="shared" si="165"/>
        <v>4.03</v>
      </c>
      <c r="T1146" s="182">
        <f t="shared" si="166"/>
        <v>0.46999999999999975</v>
      </c>
      <c r="AF1146" s="183"/>
      <c r="AI1146" s="3"/>
    </row>
    <row r="1147" spans="1:35" x14ac:dyDescent="0.2">
      <c r="A1147" s="7">
        <f t="shared" si="158"/>
        <v>43617</v>
      </c>
      <c r="B1147" s="7">
        <f t="shared" si="160"/>
        <v>43647</v>
      </c>
      <c r="C1147" s="7">
        <v>43663</v>
      </c>
      <c r="D1147">
        <v>4.2699999999999996</v>
      </c>
      <c r="E1147">
        <v>1.8</v>
      </c>
      <c r="F1147">
        <v>3.4</v>
      </c>
      <c r="G1147">
        <v>2.6</v>
      </c>
      <c r="H1147" s="4">
        <f t="shared" si="161"/>
        <v>8.25</v>
      </c>
      <c r="I1147" s="4"/>
      <c r="J1147" s="4">
        <f t="shared" si="162"/>
        <v>3.9800000000000004</v>
      </c>
      <c r="K1147" s="15">
        <f t="shared" si="167"/>
        <v>4</v>
      </c>
      <c r="L1147" s="4">
        <f t="shared" si="159"/>
        <v>3.98</v>
      </c>
      <c r="M1147" s="4">
        <f t="shared" si="163"/>
        <v>4.2699999999999996</v>
      </c>
      <c r="N1147" s="4"/>
      <c r="P1147" s="184">
        <f t="shared" si="164"/>
        <v>40664</v>
      </c>
      <c r="Q1147" s="184">
        <v>40689</v>
      </c>
      <c r="R1147" s="182">
        <v>4.5</v>
      </c>
      <c r="S1147" s="182">
        <f t="shared" si="165"/>
        <v>4.03</v>
      </c>
      <c r="T1147" s="182">
        <f t="shared" si="166"/>
        <v>0.46999999999999975</v>
      </c>
      <c r="AF1147" s="183"/>
      <c r="AI1147" s="3"/>
    </row>
    <row r="1148" spans="1:35" x14ac:dyDescent="0.2">
      <c r="A1148" s="7">
        <f t="shared" si="158"/>
        <v>43617</v>
      </c>
      <c r="B1148" s="7">
        <f t="shared" si="160"/>
        <v>43647</v>
      </c>
      <c r="C1148" s="7">
        <v>43664</v>
      </c>
      <c r="D1148">
        <v>4.2699999999999996</v>
      </c>
      <c r="E1148">
        <v>1.8</v>
      </c>
      <c r="F1148">
        <v>3.4</v>
      </c>
      <c r="G1148">
        <v>2.6</v>
      </c>
      <c r="H1148" s="4">
        <f t="shared" si="161"/>
        <v>8.25</v>
      </c>
      <c r="I1148" s="4"/>
      <c r="J1148" s="4">
        <f t="shared" si="162"/>
        <v>3.9800000000000004</v>
      </c>
      <c r="K1148" s="15">
        <f t="shared" si="167"/>
        <v>4</v>
      </c>
      <c r="L1148" s="4">
        <f t="shared" si="159"/>
        <v>3.98</v>
      </c>
      <c r="M1148" s="4">
        <f t="shared" si="163"/>
        <v>4.2699999999999996</v>
      </c>
      <c r="N1148" s="4"/>
      <c r="P1148" s="184">
        <f t="shared" si="164"/>
        <v>40664</v>
      </c>
      <c r="Q1148" s="184">
        <v>40690</v>
      </c>
      <c r="R1148" s="182">
        <v>4.5</v>
      </c>
      <c r="S1148" s="182">
        <f t="shared" si="165"/>
        <v>4.03</v>
      </c>
      <c r="T1148" s="182">
        <f t="shared" si="166"/>
        <v>0.46999999999999975</v>
      </c>
      <c r="AF1148" s="183"/>
      <c r="AI1148" s="3"/>
    </row>
    <row r="1149" spans="1:35" x14ac:dyDescent="0.2">
      <c r="A1149" s="7">
        <f t="shared" si="158"/>
        <v>43617</v>
      </c>
      <c r="B1149" s="7">
        <f t="shared" si="160"/>
        <v>43647</v>
      </c>
      <c r="C1149" s="7">
        <v>43665</v>
      </c>
      <c r="D1149">
        <v>4.2699999999999996</v>
      </c>
      <c r="E1149">
        <v>1.8</v>
      </c>
      <c r="F1149">
        <v>3.4</v>
      </c>
      <c r="G1149">
        <v>2.6</v>
      </c>
      <c r="H1149" s="4">
        <f t="shared" si="161"/>
        <v>8.25</v>
      </c>
      <c r="I1149" s="4"/>
      <c r="J1149" s="4">
        <f t="shared" si="162"/>
        <v>3.9800000000000004</v>
      </c>
      <c r="K1149" s="15">
        <f t="shared" si="167"/>
        <v>4</v>
      </c>
      <c r="L1149" s="4">
        <f t="shared" si="159"/>
        <v>3.98</v>
      </c>
      <c r="M1149" s="4">
        <f t="shared" si="163"/>
        <v>4.2699999999999996</v>
      </c>
      <c r="N1149" s="4"/>
      <c r="P1149" s="184">
        <f t="shared" si="164"/>
        <v>40664</v>
      </c>
      <c r="Q1149" s="184">
        <v>40691</v>
      </c>
      <c r="R1149" s="182">
        <v>4.5</v>
      </c>
      <c r="S1149" s="182">
        <f t="shared" si="165"/>
        <v>4.03</v>
      </c>
      <c r="T1149" s="182">
        <f t="shared" si="166"/>
        <v>0.46999999999999975</v>
      </c>
      <c r="AF1149" s="183"/>
      <c r="AI1149" s="3"/>
    </row>
    <row r="1150" spans="1:35" x14ac:dyDescent="0.2">
      <c r="A1150" s="7">
        <f t="shared" si="158"/>
        <v>43617</v>
      </c>
      <c r="B1150" s="7">
        <f t="shared" si="160"/>
        <v>43647</v>
      </c>
      <c r="C1150" s="7">
        <v>43668</v>
      </c>
      <c r="D1150">
        <v>4.2699999999999996</v>
      </c>
      <c r="E1150">
        <v>1.8</v>
      </c>
      <c r="F1150">
        <v>3.4</v>
      </c>
      <c r="G1150">
        <v>2.6</v>
      </c>
      <c r="H1150" s="4">
        <f t="shared" si="161"/>
        <v>8.25</v>
      </c>
      <c r="I1150" s="4"/>
      <c r="J1150" s="4">
        <f t="shared" si="162"/>
        <v>3.9800000000000004</v>
      </c>
      <c r="K1150" s="15">
        <f t="shared" si="167"/>
        <v>4</v>
      </c>
      <c r="L1150" s="4">
        <f t="shared" si="159"/>
        <v>3.98</v>
      </c>
      <c r="M1150" s="4">
        <f t="shared" si="163"/>
        <v>4.2699999999999996</v>
      </c>
      <c r="N1150" s="4"/>
      <c r="P1150" s="184">
        <f t="shared" si="164"/>
        <v>40664</v>
      </c>
      <c r="Q1150" s="184">
        <v>40692</v>
      </c>
      <c r="R1150" s="182">
        <v>4.5</v>
      </c>
      <c r="S1150" s="182">
        <f t="shared" si="165"/>
        <v>4.03</v>
      </c>
      <c r="T1150" s="182">
        <f t="shared" si="166"/>
        <v>0.46999999999999975</v>
      </c>
      <c r="AF1150" s="183"/>
      <c r="AI1150" s="3"/>
    </row>
    <row r="1151" spans="1:35" x14ac:dyDescent="0.2">
      <c r="A1151" s="7">
        <f t="shared" si="158"/>
        <v>43617</v>
      </c>
      <c r="B1151" s="7">
        <f t="shared" si="160"/>
        <v>43647</v>
      </c>
      <c r="C1151" s="7">
        <v>43669</v>
      </c>
      <c r="D1151">
        <v>4.2699999999999996</v>
      </c>
      <c r="E1151">
        <v>1.8</v>
      </c>
      <c r="F1151">
        <v>3.4</v>
      </c>
      <c r="G1151">
        <v>2.6</v>
      </c>
      <c r="H1151" s="4">
        <f t="shared" si="161"/>
        <v>8.25</v>
      </c>
      <c r="I1151" s="4"/>
      <c r="J1151" s="4">
        <f t="shared" si="162"/>
        <v>3.9800000000000004</v>
      </c>
      <c r="K1151" s="15">
        <f t="shared" si="167"/>
        <v>4</v>
      </c>
      <c r="L1151" s="4">
        <f t="shared" si="159"/>
        <v>3.98</v>
      </c>
      <c r="M1151" s="4">
        <f t="shared" si="163"/>
        <v>4.2699999999999996</v>
      </c>
      <c r="N1151" s="4"/>
      <c r="P1151" s="184">
        <f t="shared" si="164"/>
        <v>40664</v>
      </c>
      <c r="Q1151" s="184">
        <v>40693</v>
      </c>
      <c r="R1151" s="182">
        <v>4.5</v>
      </c>
      <c r="S1151" s="182">
        <f t="shared" si="165"/>
        <v>4.03</v>
      </c>
      <c r="T1151" s="182">
        <f t="shared" si="166"/>
        <v>0.46999999999999975</v>
      </c>
      <c r="AF1151" s="183"/>
      <c r="AI1151" s="3"/>
    </row>
    <row r="1152" spans="1:35" x14ac:dyDescent="0.2">
      <c r="A1152" s="7">
        <f t="shared" si="158"/>
        <v>43617</v>
      </c>
      <c r="B1152" s="7">
        <f t="shared" si="160"/>
        <v>43647</v>
      </c>
      <c r="C1152" s="7">
        <v>43670</v>
      </c>
      <c r="D1152">
        <v>4.2699999999999996</v>
      </c>
      <c r="E1152">
        <v>1.8</v>
      </c>
      <c r="F1152">
        <v>3.4</v>
      </c>
      <c r="G1152">
        <v>2.6</v>
      </c>
      <c r="H1152" s="4">
        <f t="shared" si="161"/>
        <v>8.25</v>
      </c>
      <c r="I1152" s="4"/>
      <c r="J1152" s="4">
        <f t="shared" si="162"/>
        <v>3.9800000000000004</v>
      </c>
      <c r="K1152" s="15">
        <f t="shared" si="167"/>
        <v>4</v>
      </c>
      <c r="L1152" s="4">
        <f t="shared" si="159"/>
        <v>3.98</v>
      </c>
      <c r="M1152" s="4">
        <f t="shared" si="163"/>
        <v>4.2699999999999996</v>
      </c>
      <c r="N1152" s="4"/>
      <c r="P1152" s="184">
        <f t="shared" si="164"/>
        <v>40664</v>
      </c>
      <c r="Q1152" s="184">
        <v>40694</v>
      </c>
      <c r="R1152" s="182">
        <v>4.5</v>
      </c>
      <c r="S1152" s="182">
        <f t="shared" si="165"/>
        <v>4.03</v>
      </c>
      <c r="T1152" s="182">
        <f t="shared" si="166"/>
        <v>0.46999999999999975</v>
      </c>
      <c r="AF1152" s="183"/>
      <c r="AI1152" s="3"/>
    </row>
    <row r="1153" spans="1:35" x14ac:dyDescent="0.2">
      <c r="A1153" s="7">
        <f t="shared" si="158"/>
        <v>43617</v>
      </c>
      <c r="B1153" s="7">
        <f t="shared" si="160"/>
        <v>43647</v>
      </c>
      <c r="C1153" s="7">
        <v>43671</v>
      </c>
      <c r="D1153">
        <v>4.2699999999999996</v>
      </c>
      <c r="E1153">
        <v>1.8</v>
      </c>
      <c r="F1153">
        <v>3.4</v>
      </c>
      <c r="G1153">
        <v>2.6</v>
      </c>
      <c r="H1153" s="4">
        <f t="shared" si="161"/>
        <v>8.25</v>
      </c>
      <c r="I1153" s="4"/>
      <c r="J1153" s="4">
        <f t="shared" si="162"/>
        <v>3.9800000000000004</v>
      </c>
      <c r="K1153" s="15">
        <f t="shared" si="167"/>
        <v>4</v>
      </c>
      <c r="L1153" s="4">
        <f t="shared" si="159"/>
        <v>3.98</v>
      </c>
      <c r="M1153" s="4">
        <f t="shared" si="163"/>
        <v>4.2699999999999996</v>
      </c>
      <c r="N1153" s="4"/>
      <c r="P1153" s="184">
        <f t="shared" si="164"/>
        <v>40695</v>
      </c>
      <c r="Q1153" s="184">
        <v>40695</v>
      </c>
      <c r="R1153" s="182">
        <v>4.5</v>
      </c>
      <c r="S1153" s="182">
        <f t="shared" si="165"/>
        <v>4.08</v>
      </c>
      <c r="T1153" s="182">
        <f t="shared" si="166"/>
        <v>0.41999999999999993</v>
      </c>
      <c r="AF1153" s="183"/>
      <c r="AI1153" s="3"/>
    </row>
    <row r="1154" spans="1:35" x14ac:dyDescent="0.2">
      <c r="A1154" s="7">
        <f t="shared" si="158"/>
        <v>43617</v>
      </c>
      <c r="B1154" s="7">
        <f t="shared" si="160"/>
        <v>43647</v>
      </c>
      <c r="C1154" s="7">
        <v>43672</v>
      </c>
      <c r="D1154">
        <v>4.2699999999999996</v>
      </c>
      <c r="E1154">
        <v>1.8</v>
      </c>
      <c r="F1154">
        <v>3.4</v>
      </c>
      <c r="G1154">
        <v>2.6</v>
      </c>
      <c r="H1154" s="4">
        <f t="shared" si="161"/>
        <v>8.25</v>
      </c>
      <c r="I1154" s="4"/>
      <c r="J1154" s="4">
        <f t="shared" si="162"/>
        <v>3.9800000000000004</v>
      </c>
      <c r="K1154" s="15">
        <f t="shared" si="167"/>
        <v>4</v>
      </c>
      <c r="L1154" s="4">
        <f t="shared" si="159"/>
        <v>3.98</v>
      </c>
      <c r="M1154" s="4">
        <f t="shared" si="163"/>
        <v>4.2699999999999996</v>
      </c>
      <c r="N1154" s="4"/>
      <c r="P1154" s="184">
        <f t="shared" si="164"/>
        <v>40695</v>
      </c>
      <c r="Q1154" s="184">
        <v>40696</v>
      </c>
      <c r="R1154" s="182">
        <v>4.5</v>
      </c>
      <c r="S1154" s="182">
        <f t="shared" si="165"/>
        <v>4.08</v>
      </c>
      <c r="T1154" s="182">
        <f t="shared" si="166"/>
        <v>0.41999999999999993</v>
      </c>
      <c r="AF1154" s="183"/>
      <c r="AI1154" s="3"/>
    </row>
    <row r="1155" spans="1:35" x14ac:dyDescent="0.2">
      <c r="A1155" s="7">
        <f t="shared" si="158"/>
        <v>43617</v>
      </c>
      <c r="B1155" s="7">
        <f t="shared" si="160"/>
        <v>43647</v>
      </c>
      <c r="C1155" s="7">
        <v>43675</v>
      </c>
      <c r="D1155">
        <v>4.2699999999999996</v>
      </c>
      <c r="E1155">
        <v>1.8</v>
      </c>
      <c r="F1155">
        <v>3.4</v>
      </c>
      <c r="G1155">
        <v>2.6</v>
      </c>
      <c r="H1155" s="4">
        <f t="shared" si="161"/>
        <v>8.25</v>
      </c>
      <c r="I1155" s="4"/>
      <c r="J1155" s="4">
        <f t="shared" si="162"/>
        <v>3.9800000000000004</v>
      </c>
      <c r="K1155" s="15">
        <f t="shared" si="167"/>
        <v>4</v>
      </c>
      <c r="L1155" s="4">
        <f t="shared" si="159"/>
        <v>3.98</v>
      </c>
      <c r="M1155" s="4">
        <f t="shared" si="163"/>
        <v>4.2699999999999996</v>
      </c>
      <c r="N1155" s="4"/>
      <c r="P1155" s="184">
        <f t="shared" si="164"/>
        <v>40695</v>
      </c>
      <c r="Q1155" s="184">
        <v>40697</v>
      </c>
      <c r="R1155" s="182">
        <v>4.5</v>
      </c>
      <c r="S1155" s="182">
        <f t="shared" si="165"/>
        <v>4.08</v>
      </c>
      <c r="T1155" s="182">
        <f t="shared" si="166"/>
        <v>0.41999999999999993</v>
      </c>
      <c r="AF1155" s="183"/>
      <c r="AI1155" s="3"/>
    </row>
    <row r="1156" spans="1:35" x14ac:dyDescent="0.2">
      <c r="A1156" s="7">
        <f t="shared" si="158"/>
        <v>43617</v>
      </c>
      <c r="B1156" s="7">
        <f t="shared" si="160"/>
        <v>43647</v>
      </c>
      <c r="C1156" s="7">
        <v>43676</v>
      </c>
      <c r="D1156">
        <v>4.2699999999999996</v>
      </c>
      <c r="E1156">
        <v>1.8</v>
      </c>
      <c r="F1156">
        <v>3.4</v>
      </c>
      <c r="G1156">
        <v>2.6</v>
      </c>
      <c r="H1156" s="4">
        <f t="shared" si="161"/>
        <v>8.25</v>
      </c>
      <c r="I1156" s="4"/>
      <c r="J1156" s="4">
        <f t="shared" si="162"/>
        <v>3.9800000000000004</v>
      </c>
      <c r="K1156" s="15">
        <f t="shared" si="167"/>
        <v>4</v>
      </c>
      <c r="L1156" s="4">
        <f t="shared" si="159"/>
        <v>3.98</v>
      </c>
      <c r="M1156" s="4">
        <f t="shared" si="163"/>
        <v>4.2699999999999996</v>
      </c>
      <c r="N1156" s="4"/>
      <c r="P1156" s="184">
        <f t="shared" si="164"/>
        <v>40695</v>
      </c>
      <c r="Q1156" s="184">
        <v>40698</v>
      </c>
      <c r="R1156" s="182">
        <v>4.5</v>
      </c>
      <c r="S1156" s="182">
        <f t="shared" si="165"/>
        <v>4.08</v>
      </c>
      <c r="T1156" s="182">
        <f t="shared" si="166"/>
        <v>0.41999999999999993</v>
      </c>
      <c r="AF1156" s="183"/>
      <c r="AI1156" s="3"/>
    </row>
    <row r="1157" spans="1:35" x14ac:dyDescent="0.2">
      <c r="A1157" s="7">
        <f t="shared" si="158"/>
        <v>43617</v>
      </c>
      <c r="B1157" s="7">
        <f t="shared" si="160"/>
        <v>43647</v>
      </c>
      <c r="C1157" s="7">
        <v>43677</v>
      </c>
      <c r="D1157">
        <v>4.2699999999999996</v>
      </c>
      <c r="E1157">
        <v>1.8</v>
      </c>
      <c r="F1157">
        <v>3.4</v>
      </c>
      <c r="G1157">
        <v>2.6</v>
      </c>
      <c r="H1157" s="4">
        <f t="shared" si="161"/>
        <v>8.25</v>
      </c>
      <c r="I1157" s="4"/>
      <c r="J1157" s="4">
        <f t="shared" si="162"/>
        <v>3.9800000000000004</v>
      </c>
      <c r="K1157" s="15">
        <f t="shared" si="167"/>
        <v>4</v>
      </c>
      <c r="L1157" s="4">
        <f t="shared" si="159"/>
        <v>3.98</v>
      </c>
      <c r="M1157" s="4">
        <f t="shared" si="163"/>
        <v>4.2699999999999996</v>
      </c>
      <c r="N1157" s="4"/>
      <c r="P1157" s="184">
        <f t="shared" si="164"/>
        <v>40695</v>
      </c>
      <c r="Q1157" s="184">
        <v>40699</v>
      </c>
      <c r="R1157" s="182">
        <v>4.5</v>
      </c>
      <c r="S1157" s="182">
        <f t="shared" si="165"/>
        <v>4.08</v>
      </c>
      <c r="T1157" s="182">
        <f t="shared" si="166"/>
        <v>0.41999999999999993</v>
      </c>
      <c r="AF1157" s="183"/>
      <c r="AI1157" s="3"/>
    </row>
    <row r="1158" spans="1:35" x14ac:dyDescent="0.2">
      <c r="A1158" s="7">
        <f t="shared" si="158"/>
        <v>43647</v>
      </c>
      <c r="B1158" s="7">
        <f t="shared" si="160"/>
        <v>43678</v>
      </c>
      <c r="C1158" s="7">
        <v>43678</v>
      </c>
      <c r="D1158">
        <v>4.38</v>
      </c>
      <c r="E1158">
        <v>1.8</v>
      </c>
      <c r="F1158">
        <v>3.4</v>
      </c>
      <c r="G1158">
        <v>2.6</v>
      </c>
      <c r="H1158" s="4">
        <f t="shared" si="161"/>
        <v>8.25</v>
      </c>
      <c r="I1158" s="4"/>
      <c r="J1158" s="4">
        <f t="shared" si="162"/>
        <v>3.87</v>
      </c>
      <c r="K1158" s="15">
        <f t="shared" si="167"/>
        <v>3.89</v>
      </c>
      <c r="L1158" s="4">
        <f t="shared" si="159"/>
        <v>3.87</v>
      </c>
      <c r="M1158" s="4">
        <f t="shared" si="163"/>
        <v>4.38</v>
      </c>
      <c r="N1158" s="4"/>
      <c r="P1158" s="184">
        <f t="shared" si="164"/>
        <v>40695</v>
      </c>
      <c r="Q1158" s="184">
        <v>40700</v>
      </c>
      <c r="R1158" s="182">
        <v>4.5</v>
      </c>
      <c r="S1158" s="182">
        <f t="shared" si="165"/>
        <v>4.08</v>
      </c>
      <c r="T1158" s="182">
        <f t="shared" si="166"/>
        <v>0.41999999999999993</v>
      </c>
      <c r="AF1158" s="183"/>
      <c r="AI1158" s="3"/>
    </row>
    <row r="1159" spans="1:35" x14ac:dyDescent="0.2">
      <c r="A1159" s="7">
        <f t="shared" ref="A1159:A1222" si="168">DATE(YEAR(B1159),MONTH(B1159)-1,1)</f>
        <v>43647</v>
      </c>
      <c r="B1159" s="7">
        <f t="shared" si="160"/>
        <v>43678</v>
      </c>
      <c r="C1159" s="7">
        <v>43679</v>
      </c>
      <c r="D1159">
        <v>4.38</v>
      </c>
      <c r="E1159">
        <v>1.8</v>
      </c>
      <c r="F1159">
        <v>3.4</v>
      </c>
      <c r="G1159">
        <v>2.6</v>
      </c>
      <c r="H1159" s="4">
        <f t="shared" si="161"/>
        <v>8.25</v>
      </c>
      <c r="I1159" s="4"/>
      <c r="J1159" s="4">
        <f t="shared" si="162"/>
        <v>3.87</v>
      </c>
      <c r="K1159" s="15">
        <f t="shared" si="167"/>
        <v>3.89</v>
      </c>
      <c r="L1159" s="4">
        <f t="shared" ref="L1159:L1222" si="169">INDEX($Y:$Y,MATCH($B1159,$V:$V,0))</f>
        <v>3.87</v>
      </c>
      <c r="M1159" s="4">
        <f t="shared" si="163"/>
        <v>4.38</v>
      </c>
      <c r="N1159" s="4"/>
      <c r="P1159" s="184">
        <f t="shared" si="164"/>
        <v>40695</v>
      </c>
      <c r="Q1159" s="184">
        <v>40701</v>
      </c>
      <c r="R1159" s="182">
        <v>4.5</v>
      </c>
      <c r="S1159" s="182">
        <f t="shared" si="165"/>
        <v>4.08</v>
      </c>
      <c r="T1159" s="182">
        <f t="shared" si="166"/>
        <v>0.41999999999999993</v>
      </c>
      <c r="AF1159" s="183"/>
      <c r="AI1159" s="3"/>
    </row>
    <row r="1160" spans="1:35" x14ac:dyDescent="0.2">
      <c r="A1160" s="7">
        <f t="shared" si="168"/>
        <v>43647</v>
      </c>
      <c r="B1160" s="7">
        <f t="shared" ref="B1160:B1223" si="170">DATE(YEAR(C1160),MONTH(C1160),1)</f>
        <v>43678</v>
      </c>
      <c r="C1160" s="7">
        <v>43682</v>
      </c>
      <c r="D1160">
        <v>4.38</v>
      </c>
      <c r="E1160">
        <v>1.8</v>
      </c>
      <c r="F1160">
        <v>3.4</v>
      </c>
      <c r="G1160">
        <v>2.6</v>
      </c>
      <c r="H1160" s="4">
        <f t="shared" ref="H1160:H1223" si="171">INDEX($R:$R,MATCH($C1160,$Q:$Q,0))</f>
        <v>8.25</v>
      </c>
      <c r="I1160" s="4"/>
      <c r="J1160" s="4">
        <f t="shared" ref="J1160:J1223" si="172">H1160-D1160</f>
        <v>3.87</v>
      </c>
      <c r="K1160" s="15">
        <f t="shared" si="167"/>
        <v>3.89</v>
      </c>
      <c r="L1160" s="4">
        <f t="shared" si="169"/>
        <v>3.87</v>
      </c>
      <c r="M1160" s="4">
        <f t="shared" ref="M1160:M1223" si="173">H1160-L1160</f>
        <v>4.38</v>
      </c>
      <c r="N1160" s="4"/>
      <c r="P1160" s="184">
        <f t="shared" ref="P1160:P1223" si="174">DATE(YEAR(Q1160),MONTH(Q1160),1)</f>
        <v>40695</v>
      </c>
      <c r="Q1160" s="184">
        <v>40702</v>
      </c>
      <c r="R1160" s="182">
        <v>4.5</v>
      </c>
      <c r="S1160" s="182">
        <f t="shared" ref="S1160:S1223" si="175">INDEX($Y:$Y,MATCH($P1160,$V:$V,0))</f>
        <v>4.08</v>
      </c>
      <c r="T1160" s="182">
        <f t="shared" ref="T1160:T1223" si="176">R1160-S1160</f>
        <v>0.41999999999999993</v>
      </c>
      <c r="AF1160" s="183"/>
      <c r="AI1160" s="3"/>
    </row>
    <row r="1161" spans="1:35" x14ac:dyDescent="0.2">
      <c r="A1161" s="7">
        <f t="shared" si="168"/>
        <v>43647</v>
      </c>
      <c r="B1161" s="7">
        <f t="shared" si="170"/>
        <v>43678</v>
      </c>
      <c r="C1161" s="7">
        <v>43683</v>
      </c>
      <c r="D1161">
        <v>4.38</v>
      </c>
      <c r="E1161">
        <v>1.8</v>
      </c>
      <c r="F1161">
        <v>3.4</v>
      </c>
      <c r="G1161">
        <v>2.6</v>
      </c>
      <c r="H1161" s="4">
        <f t="shared" si="171"/>
        <v>8.25</v>
      </c>
      <c r="I1161" s="4"/>
      <c r="J1161" s="4">
        <f t="shared" si="172"/>
        <v>3.87</v>
      </c>
      <c r="K1161" s="15">
        <f t="shared" si="167"/>
        <v>3.89</v>
      </c>
      <c r="L1161" s="4">
        <f t="shared" si="169"/>
        <v>3.87</v>
      </c>
      <c r="M1161" s="4">
        <f t="shared" si="173"/>
        <v>4.38</v>
      </c>
      <c r="N1161" s="4"/>
      <c r="P1161" s="184">
        <f t="shared" si="174"/>
        <v>40695</v>
      </c>
      <c r="Q1161" s="184">
        <v>40703</v>
      </c>
      <c r="R1161" s="182">
        <v>4.5</v>
      </c>
      <c r="S1161" s="182">
        <f t="shared" si="175"/>
        <v>4.08</v>
      </c>
      <c r="T1161" s="182">
        <f t="shared" si="176"/>
        <v>0.41999999999999993</v>
      </c>
      <c r="AF1161" s="183"/>
      <c r="AI1161" s="3"/>
    </row>
    <row r="1162" spans="1:35" x14ac:dyDescent="0.2">
      <c r="A1162" s="7">
        <f t="shared" si="168"/>
        <v>43647</v>
      </c>
      <c r="B1162" s="7">
        <f t="shared" si="170"/>
        <v>43678</v>
      </c>
      <c r="C1162" s="7">
        <v>43684</v>
      </c>
      <c r="D1162">
        <v>4.38</v>
      </c>
      <c r="E1162">
        <v>1.8</v>
      </c>
      <c r="F1162">
        <v>3.4</v>
      </c>
      <c r="G1162">
        <v>2.6</v>
      </c>
      <c r="H1162" s="4">
        <f t="shared" si="171"/>
        <v>8.25</v>
      </c>
      <c r="I1162" s="4"/>
      <c r="J1162" s="4">
        <f t="shared" si="172"/>
        <v>3.87</v>
      </c>
      <c r="K1162" s="15">
        <f t="shared" si="167"/>
        <v>3.89</v>
      </c>
      <c r="L1162" s="4">
        <f t="shared" si="169"/>
        <v>3.87</v>
      </c>
      <c r="M1162" s="4">
        <f t="shared" si="173"/>
        <v>4.38</v>
      </c>
      <c r="N1162" s="4"/>
      <c r="P1162" s="184">
        <f t="shared" si="174"/>
        <v>40695</v>
      </c>
      <c r="Q1162" s="184">
        <v>40704</v>
      </c>
      <c r="R1162" s="182">
        <v>4.5</v>
      </c>
      <c r="S1162" s="182">
        <f t="shared" si="175"/>
        <v>4.08</v>
      </c>
      <c r="T1162" s="182">
        <f t="shared" si="176"/>
        <v>0.41999999999999993</v>
      </c>
      <c r="AF1162" s="183"/>
      <c r="AI1162" s="3"/>
    </row>
    <row r="1163" spans="1:35" x14ac:dyDescent="0.2">
      <c r="A1163" s="7">
        <f t="shared" si="168"/>
        <v>43647</v>
      </c>
      <c r="B1163" s="7">
        <f t="shared" si="170"/>
        <v>43678</v>
      </c>
      <c r="C1163" s="7">
        <v>43685</v>
      </c>
      <c r="D1163">
        <v>4.38</v>
      </c>
      <c r="E1163">
        <v>1.8</v>
      </c>
      <c r="F1163">
        <v>3.4</v>
      </c>
      <c r="G1163">
        <v>2.6</v>
      </c>
      <c r="H1163" s="4">
        <f t="shared" si="171"/>
        <v>8.25</v>
      </c>
      <c r="I1163" s="4"/>
      <c r="J1163" s="4">
        <f t="shared" si="172"/>
        <v>3.87</v>
      </c>
      <c r="K1163" s="15">
        <f t="shared" si="167"/>
        <v>3.89</v>
      </c>
      <c r="L1163" s="4">
        <f t="shared" si="169"/>
        <v>3.87</v>
      </c>
      <c r="M1163" s="4">
        <f t="shared" si="173"/>
        <v>4.38</v>
      </c>
      <c r="N1163" s="4"/>
      <c r="P1163" s="184">
        <f t="shared" si="174"/>
        <v>40695</v>
      </c>
      <c r="Q1163" s="184">
        <v>40705</v>
      </c>
      <c r="R1163" s="182">
        <v>4.5</v>
      </c>
      <c r="S1163" s="182">
        <f t="shared" si="175"/>
        <v>4.08</v>
      </c>
      <c r="T1163" s="182">
        <f t="shared" si="176"/>
        <v>0.41999999999999993</v>
      </c>
      <c r="AF1163" s="183"/>
      <c r="AI1163" s="3"/>
    </row>
    <row r="1164" spans="1:35" x14ac:dyDescent="0.2">
      <c r="A1164" s="7">
        <f t="shared" si="168"/>
        <v>43647</v>
      </c>
      <c r="B1164" s="7">
        <f t="shared" si="170"/>
        <v>43678</v>
      </c>
      <c r="C1164" s="7">
        <v>43686</v>
      </c>
      <c r="D1164">
        <v>4.38</v>
      </c>
      <c r="E1164">
        <v>1.8</v>
      </c>
      <c r="F1164">
        <v>3.4</v>
      </c>
      <c r="G1164">
        <v>2.6</v>
      </c>
      <c r="H1164" s="4">
        <f t="shared" si="171"/>
        <v>8.25</v>
      </c>
      <c r="I1164" s="4"/>
      <c r="J1164" s="4">
        <f t="shared" si="172"/>
        <v>3.87</v>
      </c>
      <c r="K1164" s="15">
        <f t="shared" si="167"/>
        <v>3.89</v>
      </c>
      <c r="L1164" s="4">
        <f t="shared" si="169"/>
        <v>3.87</v>
      </c>
      <c r="M1164" s="4">
        <f t="shared" si="173"/>
        <v>4.38</v>
      </c>
      <c r="N1164" s="4"/>
      <c r="P1164" s="184">
        <f t="shared" si="174"/>
        <v>40695</v>
      </c>
      <c r="Q1164" s="184">
        <v>40706</v>
      </c>
      <c r="R1164" s="182">
        <v>4.5</v>
      </c>
      <c r="S1164" s="182">
        <f t="shared" si="175"/>
        <v>4.08</v>
      </c>
      <c r="T1164" s="182">
        <f t="shared" si="176"/>
        <v>0.41999999999999993</v>
      </c>
      <c r="AF1164" s="183"/>
      <c r="AI1164" s="3"/>
    </row>
    <row r="1165" spans="1:35" x14ac:dyDescent="0.2">
      <c r="A1165" s="7">
        <f t="shared" si="168"/>
        <v>43647</v>
      </c>
      <c r="B1165" s="7">
        <f t="shared" si="170"/>
        <v>43678</v>
      </c>
      <c r="C1165" s="7">
        <v>43689</v>
      </c>
      <c r="D1165">
        <v>4.38</v>
      </c>
      <c r="E1165">
        <v>1.8</v>
      </c>
      <c r="F1165">
        <v>3.4</v>
      </c>
      <c r="G1165">
        <v>2.6</v>
      </c>
      <c r="H1165" s="4">
        <f t="shared" si="171"/>
        <v>8.25</v>
      </c>
      <c r="I1165" s="4"/>
      <c r="J1165" s="4">
        <f t="shared" si="172"/>
        <v>3.87</v>
      </c>
      <c r="K1165" s="15">
        <f t="shared" si="167"/>
        <v>3.89</v>
      </c>
      <c r="L1165" s="4">
        <f t="shared" si="169"/>
        <v>3.87</v>
      </c>
      <c r="M1165" s="4">
        <f t="shared" si="173"/>
        <v>4.38</v>
      </c>
      <c r="N1165" s="4"/>
      <c r="P1165" s="184">
        <f t="shared" si="174"/>
        <v>40695</v>
      </c>
      <c r="Q1165" s="184">
        <v>40707</v>
      </c>
      <c r="R1165" s="182">
        <v>4.5</v>
      </c>
      <c r="S1165" s="182">
        <f t="shared" si="175"/>
        <v>4.08</v>
      </c>
      <c r="T1165" s="182">
        <f t="shared" si="176"/>
        <v>0.41999999999999993</v>
      </c>
      <c r="AF1165" s="183"/>
      <c r="AI1165" s="3"/>
    </row>
    <row r="1166" spans="1:35" x14ac:dyDescent="0.2">
      <c r="A1166" s="7">
        <f t="shared" si="168"/>
        <v>43647</v>
      </c>
      <c r="B1166" s="7">
        <f t="shared" si="170"/>
        <v>43678</v>
      </c>
      <c r="C1166" s="7">
        <v>43690</v>
      </c>
      <c r="D1166">
        <v>4.38</v>
      </c>
      <c r="E1166">
        <v>1.8</v>
      </c>
      <c r="F1166">
        <v>3.4</v>
      </c>
      <c r="G1166">
        <v>2.6</v>
      </c>
      <c r="H1166" s="4">
        <f t="shared" si="171"/>
        <v>8.25</v>
      </c>
      <c r="I1166" s="4"/>
      <c r="J1166" s="4">
        <f t="shared" si="172"/>
        <v>3.87</v>
      </c>
      <c r="K1166" s="15">
        <f t="shared" si="167"/>
        <v>3.89</v>
      </c>
      <c r="L1166" s="4">
        <f t="shared" si="169"/>
        <v>3.87</v>
      </c>
      <c r="M1166" s="4">
        <f t="shared" si="173"/>
        <v>4.38</v>
      </c>
      <c r="N1166" s="4"/>
      <c r="P1166" s="184">
        <f t="shared" si="174"/>
        <v>40695</v>
      </c>
      <c r="Q1166" s="184">
        <v>40708</v>
      </c>
      <c r="R1166" s="182">
        <v>4.5</v>
      </c>
      <c r="S1166" s="182">
        <f t="shared" si="175"/>
        <v>4.08</v>
      </c>
      <c r="T1166" s="182">
        <f t="shared" si="176"/>
        <v>0.41999999999999993</v>
      </c>
      <c r="AF1166" s="183"/>
      <c r="AI1166" s="3"/>
    </row>
    <row r="1167" spans="1:35" x14ac:dyDescent="0.2">
      <c r="A1167" s="7">
        <f t="shared" si="168"/>
        <v>43647</v>
      </c>
      <c r="B1167" s="7">
        <f t="shared" si="170"/>
        <v>43678</v>
      </c>
      <c r="C1167" s="7">
        <v>43691</v>
      </c>
      <c r="D1167">
        <v>4.38</v>
      </c>
      <c r="E1167">
        <v>1.8</v>
      </c>
      <c r="F1167">
        <v>3.4</v>
      </c>
      <c r="G1167">
        <v>2.6</v>
      </c>
      <c r="H1167" s="4">
        <f t="shared" si="171"/>
        <v>8.25</v>
      </c>
      <c r="I1167" s="4"/>
      <c r="J1167" s="4">
        <f t="shared" si="172"/>
        <v>3.87</v>
      </c>
      <c r="K1167" s="15">
        <f t="shared" si="167"/>
        <v>3.89</v>
      </c>
      <c r="L1167" s="4">
        <f t="shared" si="169"/>
        <v>3.87</v>
      </c>
      <c r="M1167" s="4">
        <f t="shared" si="173"/>
        <v>4.38</v>
      </c>
      <c r="N1167" s="4"/>
      <c r="P1167" s="184">
        <f t="shared" si="174"/>
        <v>40695</v>
      </c>
      <c r="Q1167" s="184">
        <v>40709</v>
      </c>
      <c r="R1167" s="182">
        <v>4.5</v>
      </c>
      <c r="S1167" s="182">
        <f t="shared" si="175"/>
        <v>4.08</v>
      </c>
      <c r="T1167" s="182">
        <f t="shared" si="176"/>
        <v>0.41999999999999993</v>
      </c>
      <c r="AF1167" s="183"/>
      <c r="AI1167" s="3"/>
    </row>
    <row r="1168" spans="1:35" x14ac:dyDescent="0.2">
      <c r="A1168" s="7">
        <f t="shared" si="168"/>
        <v>43647</v>
      </c>
      <c r="B1168" s="7">
        <f t="shared" si="170"/>
        <v>43678</v>
      </c>
      <c r="C1168" s="7">
        <v>43692</v>
      </c>
      <c r="D1168">
        <v>4.13</v>
      </c>
      <c r="E1168">
        <v>1.8</v>
      </c>
      <c r="F1168">
        <v>3.4</v>
      </c>
      <c r="G1168">
        <v>2.6</v>
      </c>
      <c r="H1168" s="4">
        <f t="shared" si="171"/>
        <v>8</v>
      </c>
      <c r="I1168" s="4"/>
      <c r="J1168" s="4">
        <f t="shared" si="172"/>
        <v>3.87</v>
      </c>
      <c r="K1168" s="15">
        <f t="shared" si="167"/>
        <v>3.89</v>
      </c>
      <c r="L1168" s="4">
        <f t="shared" si="169"/>
        <v>3.87</v>
      </c>
      <c r="M1168" s="4">
        <f t="shared" si="173"/>
        <v>4.13</v>
      </c>
      <c r="N1168" s="4"/>
      <c r="P1168" s="184">
        <f t="shared" si="174"/>
        <v>40695</v>
      </c>
      <c r="Q1168" s="184">
        <v>40710</v>
      </c>
      <c r="R1168" s="182">
        <v>4.5</v>
      </c>
      <c r="S1168" s="182">
        <f t="shared" si="175"/>
        <v>4.08</v>
      </c>
      <c r="T1168" s="182">
        <f t="shared" si="176"/>
        <v>0.41999999999999993</v>
      </c>
      <c r="AF1168" s="183"/>
      <c r="AI1168" s="3"/>
    </row>
    <row r="1169" spans="1:35" x14ac:dyDescent="0.2">
      <c r="A1169" s="7">
        <f t="shared" si="168"/>
        <v>43647</v>
      </c>
      <c r="B1169" s="7">
        <f t="shared" si="170"/>
        <v>43678</v>
      </c>
      <c r="C1169" s="7">
        <v>43693</v>
      </c>
      <c r="D1169">
        <v>4.13</v>
      </c>
      <c r="E1169">
        <v>1.8</v>
      </c>
      <c r="F1169">
        <v>3.4</v>
      </c>
      <c r="G1169">
        <v>2.6</v>
      </c>
      <c r="H1169" s="4">
        <f t="shared" si="171"/>
        <v>8</v>
      </c>
      <c r="I1169" s="4"/>
      <c r="J1169" s="4">
        <f t="shared" si="172"/>
        <v>3.87</v>
      </c>
      <c r="K1169" s="15">
        <f t="shared" si="167"/>
        <v>3.89</v>
      </c>
      <c r="L1169" s="4">
        <f t="shared" si="169"/>
        <v>3.87</v>
      </c>
      <c r="M1169" s="4">
        <f t="shared" si="173"/>
        <v>4.13</v>
      </c>
      <c r="N1169" s="4"/>
      <c r="P1169" s="184">
        <f t="shared" si="174"/>
        <v>40695</v>
      </c>
      <c r="Q1169" s="184">
        <v>40711</v>
      </c>
      <c r="R1169" s="182">
        <v>4.5</v>
      </c>
      <c r="S1169" s="182">
        <f t="shared" si="175"/>
        <v>4.08</v>
      </c>
      <c r="T1169" s="182">
        <f t="shared" si="176"/>
        <v>0.41999999999999993</v>
      </c>
      <c r="AF1169" s="183"/>
      <c r="AI1169" s="3"/>
    </row>
    <row r="1170" spans="1:35" x14ac:dyDescent="0.2">
      <c r="A1170" s="7">
        <f t="shared" si="168"/>
        <v>43647</v>
      </c>
      <c r="B1170" s="7">
        <f t="shared" si="170"/>
        <v>43678</v>
      </c>
      <c r="C1170" s="7">
        <v>43696</v>
      </c>
      <c r="D1170">
        <v>4.13</v>
      </c>
      <c r="E1170">
        <v>1.8</v>
      </c>
      <c r="F1170">
        <v>3.4</v>
      </c>
      <c r="G1170">
        <v>2.6</v>
      </c>
      <c r="H1170" s="4">
        <f t="shared" si="171"/>
        <v>8</v>
      </c>
      <c r="I1170" s="4"/>
      <c r="J1170" s="4">
        <f t="shared" si="172"/>
        <v>3.87</v>
      </c>
      <c r="K1170" s="15">
        <f t="shared" si="167"/>
        <v>3.89</v>
      </c>
      <c r="L1170" s="4">
        <f t="shared" si="169"/>
        <v>3.87</v>
      </c>
      <c r="M1170" s="4">
        <f t="shared" si="173"/>
        <v>4.13</v>
      </c>
      <c r="N1170" s="4"/>
      <c r="P1170" s="184">
        <f t="shared" si="174"/>
        <v>40695</v>
      </c>
      <c r="Q1170" s="184">
        <v>40712</v>
      </c>
      <c r="R1170" s="182">
        <v>4.5</v>
      </c>
      <c r="S1170" s="182">
        <f t="shared" si="175"/>
        <v>4.08</v>
      </c>
      <c r="T1170" s="182">
        <f t="shared" si="176"/>
        <v>0.41999999999999993</v>
      </c>
      <c r="AF1170" s="183"/>
      <c r="AI1170" s="3"/>
    </row>
    <row r="1171" spans="1:35" x14ac:dyDescent="0.2">
      <c r="A1171" s="7">
        <f t="shared" si="168"/>
        <v>43647</v>
      </c>
      <c r="B1171" s="7">
        <f t="shared" si="170"/>
        <v>43678</v>
      </c>
      <c r="C1171" s="7">
        <v>43697</v>
      </c>
      <c r="D1171">
        <v>4.13</v>
      </c>
      <c r="E1171">
        <v>1.8</v>
      </c>
      <c r="F1171">
        <v>3.4</v>
      </c>
      <c r="G1171">
        <v>2.6</v>
      </c>
      <c r="H1171" s="4">
        <f t="shared" si="171"/>
        <v>8</v>
      </c>
      <c r="I1171" s="4"/>
      <c r="J1171" s="4">
        <f t="shared" si="172"/>
        <v>3.87</v>
      </c>
      <c r="K1171" s="15">
        <f t="shared" si="167"/>
        <v>3.89</v>
      </c>
      <c r="L1171" s="4">
        <f t="shared" si="169"/>
        <v>3.87</v>
      </c>
      <c r="M1171" s="4">
        <f t="shared" si="173"/>
        <v>4.13</v>
      </c>
      <c r="N1171" s="4"/>
      <c r="P1171" s="184">
        <f t="shared" si="174"/>
        <v>40695</v>
      </c>
      <c r="Q1171" s="184">
        <v>40713</v>
      </c>
      <c r="R1171" s="182">
        <v>4.5</v>
      </c>
      <c r="S1171" s="182">
        <f t="shared" si="175"/>
        <v>4.08</v>
      </c>
      <c r="T1171" s="182">
        <f t="shared" si="176"/>
        <v>0.41999999999999993</v>
      </c>
      <c r="AF1171" s="183"/>
      <c r="AI1171" s="3"/>
    </row>
    <row r="1172" spans="1:35" x14ac:dyDescent="0.2">
      <c r="A1172" s="7">
        <f t="shared" si="168"/>
        <v>43647</v>
      </c>
      <c r="B1172" s="7">
        <f t="shared" si="170"/>
        <v>43678</v>
      </c>
      <c r="C1172" s="7">
        <v>43698</v>
      </c>
      <c r="D1172">
        <v>4.13</v>
      </c>
      <c r="E1172">
        <v>1.8</v>
      </c>
      <c r="F1172">
        <v>3.4</v>
      </c>
      <c r="G1172">
        <v>2.6</v>
      </c>
      <c r="H1172" s="4">
        <f t="shared" si="171"/>
        <v>8</v>
      </c>
      <c r="I1172" s="4"/>
      <c r="J1172" s="4">
        <f t="shared" si="172"/>
        <v>3.87</v>
      </c>
      <c r="K1172" s="15">
        <f t="shared" si="167"/>
        <v>3.89</v>
      </c>
      <c r="L1172" s="4">
        <f t="shared" si="169"/>
        <v>3.87</v>
      </c>
      <c r="M1172" s="4">
        <f t="shared" si="173"/>
        <v>4.13</v>
      </c>
      <c r="N1172" s="4"/>
      <c r="P1172" s="184">
        <f t="shared" si="174"/>
        <v>40695</v>
      </c>
      <c r="Q1172" s="184">
        <v>40714</v>
      </c>
      <c r="R1172" s="182">
        <v>4.5</v>
      </c>
      <c r="S1172" s="182">
        <f t="shared" si="175"/>
        <v>4.08</v>
      </c>
      <c r="T1172" s="182">
        <f t="shared" si="176"/>
        <v>0.41999999999999993</v>
      </c>
      <c r="AF1172" s="183"/>
      <c r="AI1172" s="3"/>
    </row>
    <row r="1173" spans="1:35" x14ac:dyDescent="0.2">
      <c r="A1173" s="7">
        <f t="shared" si="168"/>
        <v>43647</v>
      </c>
      <c r="B1173" s="7">
        <f t="shared" si="170"/>
        <v>43678</v>
      </c>
      <c r="C1173" s="7">
        <v>43699</v>
      </c>
      <c r="D1173">
        <v>4.13</v>
      </c>
      <c r="E1173">
        <v>1.8</v>
      </c>
      <c r="F1173">
        <v>3.4</v>
      </c>
      <c r="G1173">
        <v>2.6</v>
      </c>
      <c r="H1173" s="4">
        <f t="shared" si="171"/>
        <v>8</v>
      </c>
      <c r="I1173" s="4"/>
      <c r="J1173" s="4">
        <f t="shared" si="172"/>
        <v>3.87</v>
      </c>
      <c r="K1173" s="15">
        <f t="shared" si="167"/>
        <v>3.89</v>
      </c>
      <c r="L1173" s="4">
        <f t="shared" si="169"/>
        <v>3.87</v>
      </c>
      <c r="M1173" s="4">
        <f t="shared" si="173"/>
        <v>4.13</v>
      </c>
      <c r="N1173" s="4"/>
      <c r="P1173" s="184">
        <f t="shared" si="174"/>
        <v>40695</v>
      </c>
      <c r="Q1173" s="184">
        <v>40715</v>
      </c>
      <c r="R1173" s="182">
        <v>4.5</v>
      </c>
      <c r="S1173" s="182">
        <f t="shared" si="175"/>
        <v>4.08</v>
      </c>
      <c r="T1173" s="182">
        <f t="shared" si="176"/>
        <v>0.41999999999999993</v>
      </c>
      <c r="AF1173" s="183"/>
      <c r="AI1173" s="3"/>
    </row>
    <row r="1174" spans="1:35" x14ac:dyDescent="0.2">
      <c r="A1174" s="7">
        <f t="shared" si="168"/>
        <v>43647</v>
      </c>
      <c r="B1174" s="7">
        <f t="shared" si="170"/>
        <v>43678</v>
      </c>
      <c r="C1174" s="7">
        <v>43700</v>
      </c>
      <c r="D1174">
        <v>4.13</v>
      </c>
      <c r="E1174">
        <v>1.8</v>
      </c>
      <c r="F1174">
        <v>3.4</v>
      </c>
      <c r="G1174">
        <v>2.6</v>
      </c>
      <c r="H1174" s="4">
        <f t="shared" si="171"/>
        <v>8</v>
      </c>
      <c r="I1174" s="4"/>
      <c r="J1174" s="4">
        <f t="shared" si="172"/>
        <v>3.87</v>
      </c>
      <c r="K1174" s="15">
        <f t="shared" si="167"/>
        <v>3.89</v>
      </c>
      <c r="L1174" s="4">
        <f t="shared" si="169"/>
        <v>3.87</v>
      </c>
      <c r="M1174" s="4">
        <f t="shared" si="173"/>
        <v>4.13</v>
      </c>
      <c r="N1174" s="4"/>
      <c r="P1174" s="184">
        <f t="shared" si="174"/>
        <v>40695</v>
      </c>
      <c r="Q1174" s="184">
        <v>40716</v>
      </c>
      <c r="R1174" s="182">
        <v>4.5</v>
      </c>
      <c r="S1174" s="182">
        <f t="shared" si="175"/>
        <v>4.08</v>
      </c>
      <c r="T1174" s="182">
        <f t="shared" si="176"/>
        <v>0.41999999999999993</v>
      </c>
      <c r="AF1174" s="183"/>
      <c r="AI1174" s="3"/>
    </row>
    <row r="1175" spans="1:35" x14ac:dyDescent="0.2">
      <c r="A1175" s="7">
        <f t="shared" si="168"/>
        <v>43647</v>
      </c>
      <c r="B1175" s="7">
        <f t="shared" si="170"/>
        <v>43678</v>
      </c>
      <c r="C1175" s="7">
        <v>43703</v>
      </c>
      <c r="D1175">
        <v>4.13</v>
      </c>
      <c r="E1175">
        <v>1.8</v>
      </c>
      <c r="F1175">
        <v>3.4</v>
      </c>
      <c r="G1175">
        <v>2.6</v>
      </c>
      <c r="H1175" s="4">
        <f t="shared" si="171"/>
        <v>8</v>
      </c>
      <c r="I1175" s="4"/>
      <c r="J1175" s="4">
        <f t="shared" si="172"/>
        <v>3.87</v>
      </c>
      <c r="K1175" s="15">
        <f t="shared" si="167"/>
        <v>3.89</v>
      </c>
      <c r="L1175" s="4">
        <f t="shared" si="169"/>
        <v>3.87</v>
      </c>
      <c r="M1175" s="4">
        <f t="shared" si="173"/>
        <v>4.13</v>
      </c>
      <c r="N1175" s="4"/>
      <c r="P1175" s="184">
        <f t="shared" si="174"/>
        <v>40695</v>
      </c>
      <c r="Q1175" s="184">
        <v>40717</v>
      </c>
      <c r="R1175" s="182">
        <v>4.5</v>
      </c>
      <c r="S1175" s="182">
        <f t="shared" si="175"/>
        <v>4.08</v>
      </c>
      <c r="T1175" s="182">
        <f t="shared" si="176"/>
        <v>0.41999999999999993</v>
      </c>
      <c r="AF1175" s="183"/>
      <c r="AI1175" s="3"/>
    </row>
    <row r="1176" spans="1:35" x14ac:dyDescent="0.2">
      <c r="A1176" s="7">
        <f t="shared" si="168"/>
        <v>43647</v>
      </c>
      <c r="B1176" s="7">
        <f t="shared" si="170"/>
        <v>43678</v>
      </c>
      <c r="C1176" s="7">
        <v>43704</v>
      </c>
      <c r="D1176">
        <v>4.13</v>
      </c>
      <c r="E1176">
        <v>1.8</v>
      </c>
      <c r="F1176">
        <v>3.4</v>
      </c>
      <c r="G1176">
        <v>2.6</v>
      </c>
      <c r="H1176" s="4">
        <f t="shared" si="171"/>
        <v>8</v>
      </c>
      <c r="I1176" s="4"/>
      <c r="J1176" s="4">
        <f t="shared" si="172"/>
        <v>3.87</v>
      </c>
      <c r="K1176" s="15">
        <f t="shared" si="167"/>
        <v>3.89</v>
      </c>
      <c r="L1176" s="4">
        <f t="shared" si="169"/>
        <v>3.87</v>
      </c>
      <c r="M1176" s="4">
        <f t="shared" si="173"/>
        <v>4.13</v>
      </c>
      <c r="N1176" s="4"/>
      <c r="P1176" s="184">
        <f t="shared" si="174"/>
        <v>40695</v>
      </c>
      <c r="Q1176" s="184">
        <v>40718</v>
      </c>
      <c r="R1176" s="182">
        <v>4.5</v>
      </c>
      <c r="S1176" s="182">
        <f t="shared" si="175"/>
        <v>4.08</v>
      </c>
      <c r="T1176" s="182">
        <f t="shared" si="176"/>
        <v>0.41999999999999993</v>
      </c>
      <c r="AF1176" s="183"/>
      <c r="AI1176" s="3"/>
    </row>
    <row r="1177" spans="1:35" x14ac:dyDescent="0.2">
      <c r="A1177" s="7">
        <f t="shared" si="168"/>
        <v>43647</v>
      </c>
      <c r="B1177" s="7">
        <f t="shared" si="170"/>
        <v>43678</v>
      </c>
      <c r="C1177" s="7">
        <v>43705</v>
      </c>
      <c r="D1177">
        <v>4.13</v>
      </c>
      <c r="E1177">
        <v>1.8</v>
      </c>
      <c r="F1177">
        <v>3.4</v>
      </c>
      <c r="G1177">
        <v>2.6</v>
      </c>
      <c r="H1177" s="4">
        <f t="shared" si="171"/>
        <v>8</v>
      </c>
      <c r="I1177" s="4"/>
      <c r="J1177" s="4">
        <f t="shared" si="172"/>
        <v>3.87</v>
      </c>
      <c r="K1177" s="15">
        <f t="shared" si="167"/>
        <v>3.89</v>
      </c>
      <c r="L1177" s="4">
        <f t="shared" si="169"/>
        <v>3.87</v>
      </c>
      <c r="M1177" s="4">
        <f t="shared" si="173"/>
        <v>4.13</v>
      </c>
      <c r="N1177" s="4"/>
      <c r="P1177" s="184">
        <f t="shared" si="174"/>
        <v>40695</v>
      </c>
      <c r="Q1177" s="184">
        <v>40719</v>
      </c>
      <c r="R1177" s="182">
        <v>4.5</v>
      </c>
      <c r="S1177" s="182">
        <f t="shared" si="175"/>
        <v>4.08</v>
      </c>
      <c r="T1177" s="182">
        <f t="shared" si="176"/>
        <v>0.41999999999999993</v>
      </c>
      <c r="AF1177" s="183"/>
      <c r="AI1177" s="3"/>
    </row>
    <row r="1178" spans="1:35" x14ac:dyDescent="0.2">
      <c r="A1178" s="7">
        <f t="shared" si="168"/>
        <v>43647</v>
      </c>
      <c r="B1178" s="7">
        <f t="shared" si="170"/>
        <v>43678</v>
      </c>
      <c r="C1178" s="7">
        <v>43706</v>
      </c>
      <c r="D1178">
        <v>4.13</v>
      </c>
      <c r="E1178">
        <v>1.8</v>
      </c>
      <c r="F1178">
        <v>3.4</v>
      </c>
      <c r="G1178">
        <v>2.6</v>
      </c>
      <c r="H1178" s="4">
        <f t="shared" si="171"/>
        <v>8</v>
      </c>
      <c r="I1178" s="4"/>
      <c r="J1178" s="4">
        <f t="shared" si="172"/>
        <v>3.87</v>
      </c>
      <c r="K1178" s="15">
        <f t="shared" si="167"/>
        <v>3.89</v>
      </c>
      <c r="L1178" s="4">
        <f t="shared" si="169"/>
        <v>3.87</v>
      </c>
      <c r="M1178" s="4">
        <f t="shared" si="173"/>
        <v>4.13</v>
      </c>
      <c r="N1178" s="4"/>
      <c r="P1178" s="184">
        <f t="shared" si="174"/>
        <v>40695</v>
      </c>
      <c r="Q1178" s="184">
        <v>40720</v>
      </c>
      <c r="R1178" s="182">
        <v>4.5</v>
      </c>
      <c r="S1178" s="182">
        <f t="shared" si="175"/>
        <v>4.08</v>
      </c>
      <c r="T1178" s="182">
        <f t="shared" si="176"/>
        <v>0.41999999999999993</v>
      </c>
      <c r="AF1178" s="183"/>
      <c r="AI1178" s="3"/>
    </row>
    <row r="1179" spans="1:35" x14ac:dyDescent="0.2">
      <c r="A1179" s="7">
        <f t="shared" si="168"/>
        <v>43647</v>
      </c>
      <c r="B1179" s="7">
        <f t="shared" si="170"/>
        <v>43678</v>
      </c>
      <c r="C1179" s="7">
        <v>43707</v>
      </c>
      <c r="D1179">
        <v>4.13</v>
      </c>
      <c r="E1179">
        <v>1.8</v>
      </c>
      <c r="F1179">
        <v>3.4</v>
      </c>
      <c r="G1179">
        <v>2.6</v>
      </c>
      <c r="H1179" s="4">
        <f t="shared" si="171"/>
        <v>8</v>
      </c>
      <c r="I1179" s="4"/>
      <c r="J1179" s="4">
        <f t="shared" si="172"/>
        <v>3.87</v>
      </c>
      <c r="K1179" s="15">
        <f t="shared" si="167"/>
        <v>3.89</v>
      </c>
      <c r="L1179" s="4">
        <f t="shared" si="169"/>
        <v>3.87</v>
      </c>
      <c r="M1179" s="4">
        <f t="shared" si="173"/>
        <v>4.13</v>
      </c>
      <c r="N1179" s="4"/>
      <c r="P1179" s="184">
        <f t="shared" si="174"/>
        <v>40695</v>
      </c>
      <c r="Q1179" s="184">
        <v>40721</v>
      </c>
      <c r="R1179" s="182">
        <v>4.5</v>
      </c>
      <c r="S1179" s="182">
        <f t="shared" si="175"/>
        <v>4.08</v>
      </c>
      <c r="T1179" s="182">
        <f t="shared" si="176"/>
        <v>0.41999999999999993</v>
      </c>
      <c r="AF1179" s="183"/>
      <c r="AI1179" s="3"/>
    </row>
    <row r="1180" spans="1:35" x14ac:dyDescent="0.2">
      <c r="A1180" s="7">
        <f t="shared" si="168"/>
        <v>43678</v>
      </c>
      <c r="B1180" s="7">
        <f t="shared" si="170"/>
        <v>43709</v>
      </c>
      <c r="C1180" s="7">
        <v>43710</v>
      </c>
      <c r="D1180">
        <v>4.22</v>
      </c>
      <c r="E1180">
        <v>1.8</v>
      </c>
      <c r="F1180">
        <v>3.4</v>
      </c>
      <c r="G1180">
        <v>2.6</v>
      </c>
      <c r="H1180" s="4">
        <f t="shared" si="171"/>
        <v>8</v>
      </c>
      <c r="I1180" s="4"/>
      <c r="J1180" s="4">
        <f t="shared" si="172"/>
        <v>3.7800000000000002</v>
      </c>
      <c r="K1180" s="15">
        <f t="shared" si="167"/>
        <v>3.81</v>
      </c>
      <c r="L1180" s="4">
        <f t="shared" si="169"/>
        <v>3.78</v>
      </c>
      <c r="M1180" s="4">
        <f t="shared" si="173"/>
        <v>4.2200000000000006</v>
      </c>
      <c r="N1180" s="4"/>
      <c r="P1180" s="184">
        <f t="shared" si="174"/>
        <v>40695</v>
      </c>
      <c r="Q1180" s="184">
        <v>40722</v>
      </c>
      <c r="R1180" s="182">
        <v>4.5</v>
      </c>
      <c r="S1180" s="182">
        <f t="shared" si="175"/>
        <v>4.08</v>
      </c>
      <c r="T1180" s="182">
        <f t="shared" si="176"/>
        <v>0.41999999999999993</v>
      </c>
      <c r="AF1180" s="183"/>
      <c r="AI1180" s="3"/>
    </row>
    <row r="1181" spans="1:35" x14ac:dyDescent="0.2">
      <c r="A1181" s="7">
        <f t="shared" si="168"/>
        <v>43678</v>
      </c>
      <c r="B1181" s="7">
        <f t="shared" si="170"/>
        <v>43709</v>
      </c>
      <c r="C1181" s="7">
        <v>43711</v>
      </c>
      <c r="D1181">
        <v>4.22</v>
      </c>
      <c r="E1181">
        <v>1.8</v>
      </c>
      <c r="F1181">
        <v>3.4</v>
      </c>
      <c r="G1181">
        <v>2.6</v>
      </c>
      <c r="H1181" s="4">
        <f t="shared" si="171"/>
        <v>8</v>
      </c>
      <c r="I1181" s="4"/>
      <c r="J1181" s="4">
        <f t="shared" si="172"/>
        <v>3.7800000000000002</v>
      </c>
      <c r="K1181" s="15">
        <f t="shared" si="167"/>
        <v>3.81</v>
      </c>
      <c r="L1181" s="4">
        <f t="shared" si="169"/>
        <v>3.78</v>
      </c>
      <c r="M1181" s="4">
        <f t="shared" si="173"/>
        <v>4.2200000000000006</v>
      </c>
      <c r="N1181" s="4"/>
      <c r="P1181" s="184">
        <f t="shared" si="174"/>
        <v>40695</v>
      </c>
      <c r="Q1181" s="184">
        <v>40723</v>
      </c>
      <c r="R1181" s="182">
        <v>4.5</v>
      </c>
      <c r="S1181" s="182">
        <f t="shared" si="175"/>
        <v>4.08</v>
      </c>
      <c r="T1181" s="182">
        <f t="shared" si="176"/>
        <v>0.41999999999999993</v>
      </c>
      <c r="AF1181" s="183"/>
      <c r="AI1181" s="3"/>
    </row>
    <row r="1182" spans="1:35" x14ac:dyDescent="0.2">
      <c r="A1182" s="7">
        <f t="shared" si="168"/>
        <v>43678</v>
      </c>
      <c r="B1182" s="7">
        <f t="shared" si="170"/>
        <v>43709</v>
      </c>
      <c r="C1182" s="7">
        <v>43712</v>
      </c>
      <c r="D1182">
        <v>4.22</v>
      </c>
      <c r="E1182">
        <v>1.8</v>
      </c>
      <c r="F1182">
        <v>3.4</v>
      </c>
      <c r="G1182">
        <v>2.6</v>
      </c>
      <c r="H1182" s="4">
        <f t="shared" si="171"/>
        <v>8</v>
      </c>
      <c r="I1182" s="4"/>
      <c r="J1182" s="4">
        <f t="shared" si="172"/>
        <v>3.7800000000000002</v>
      </c>
      <c r="K1182" s="15">
        <f t="shared" si="167"/>
        <v>3.81</v>
      </c>
      <c r="L1182" s="4">
        <f t="shared" si="169"/>
        <v>3.78</v>
      </c>
      <c r="M1182" s="4">
        <f t="shared" si="173"/>
        <v>4.2200000000000006</v>
      </c>
      <c r="N1182" s="4"/>
      <c r="P1182" s="184">
        <f t="shared" si="174"/>
        <v>40695</v>
      </c>
      <c r="Q1182" s="184">
        <v>40724</v>
      </c>
      <c r="R1182" s="182">
        <v>4.5</v>
      </c>
      <c r="S1182" s="182">
        <f t="shared" si="175"/>
        <v>4.08</v>
      </c>
      <c r="T1182" s="182">
        <f t="shared" si="176"/>
        <v>0.41999999999999993</v>
      </c>
      <c r="AF1182" s="183"/>
      <c r="AI1182" s="3"/>
    </row>
    <row r="1183" spans="1:35" x14ac:dyDescent="0.2">
      <c r="A1183" s="7">
        <f t="shared" si="168"/>
        <v>43678</v>
      </c>
      <c r="B1183" s="7">
        <f t="shared" si="170"/>
        <v>43709</v>
      </c>
      <c r="C1183" s="7">
        <v>43713</v>
      </c>
      <c r="D1183">
        <v>4.22</v>
      </c>
      <c r="E1183">
        <v>1.8</v>
      </c>
      <c r="F1183">
        <v>3.4</v>
      </c>
      <c r="G1183">
        <v>2.6</v>
      </c>
      <c r="H1183" s="4">
        <f t="shared" si="171"/>
        <v>8</v>
      </c>
      <c r="I1183" s="4"/>
      <c r="J1183" s="4">
        <f t="shared" si="172"/>
        <v>3.7800000000000002</v>
      </c>
      <c r="K1183" s="15">
        <f t="shared" si="167"/>
        <v>3.81</v>
      </c>
      <c r="L1183" s="4">
        <f t="shared" si="169"/>
        <v>3.78</v>
      </c>
      <c r="M1183" s="4">
        <f t="shared" si="173"/>
        <v>4.2200000000000006</v>
      </c>
      <c r="N1183" s="4"/>
      <c r="P1183" s="184">
        <f t="shared" si="174"/>
        <v>40725</v>
      </c>
      <c r="Q1183" s="184">
        <v>40725</v>
      </c>
      <c r="R1183" s="182">
        <v>4.5</v>
      </c>
      <c r="S1183" s="182">
        <f t="shared" si="175"/>
        <v>3.96</v>
      </c>
      <c r="T1183" s="182">
        <f t="shared" si="176"/>
        <v>0.54</v>
      </c>
      <c r="AF1183" s="183"/>
      <c r="AI1183" s="3"/>
    </row>
    <row r="1184" spans="1:35" x14ac:dyDescent="0.2">
      <c r="A1184" s="7">
        <f t="shared" si="168"/>
        <v>43678</v>
      </c>
      <c r="B1184" s="7">
        <f t="shared" si="170"/>
        <v>43709</v>
      </c>
      <c r="C1184" s="7">
        <v>43714</v>
      </c>
      <c r="D1184">
        <v>4.22</v>
      </c>
      <c r="E1184">
        <v>1.8</v>
      </c>
      <c r="F1184">
        <v>3.4</v>
      </c>
      <c r="G1184">
        <v>2.6</v>
      </c>
      <c r="H1184" s="4">
        <f t="shared" si="171"/>
        <v>8</v>
      </c>
      <c r="I1184" s="4"/>
      <c r="J1184" s="4">
        <f t="shared" si="172"/>
        <v>3.7800000000000002</v>
      </c>
      <c r="K1184" s="15">
        <f t="shared" si="167"/>
        <v>3.81</v>
      </c>
      <c r="L1184" s="4">
        <f t="shared" si="169"/>
        <v>3.78</v>
      </c>
      <c r="M1184" s="4">
        <f t="shared" si="173"/>
        <v>4.2200000000000006</v>
      </c>
      <c r="N1184" s="4"/>
      <c r="P1184" s="184">
        <f t="shared" si="174"/>
        <v>40725</v>
      </c>
      <c r="Q1184" s="184">
        <v>40726</v>
      </c>
      <c r="R1184" s="182">
        <v>4.5</v>
      </c>
      <c r="S1184" s="182">
        <f t="shared" si="175"/>
        <v>3.96</v>
      </c>
      <c r="T1184" s="182">
        <f t="shared" si="176"/>
        <v>0.54</v>
      </c>
      <c r="AF1184" s="183"/>
      <c r="AI1184" s="3"/>
    </row>
    <row r="1185" spans="1:35" x14ac:dyDescent="0.2">
      <c r="A1185" s="7">
        <f t="shared" si="168"/>
        <v>43678</v>
      </c>
      <c r="B1185" s="7">
        <f t="shared" si="170"/>
        <v>43709</v>
      </c>
      <c r="C1185" s="7">
        <v>43717</v>
      </c>
      <c r="D1185">
        <v>4.22</v>
      </c>
      <c r="E1185">
        <v>1.8</v>
      </c>
      <c r="F1185">
        <v>3.4</v>
      </c>
      <c r="G1185">
        <v>2.6</v>
      </c>
      <c r="H1185" s="4">
        <f t="shared" si="171"/>
        <v>8</v>
      </c>
      <c r="I1185" s="4"/>
      <c r="J1185" s="4">
        <f t="shared" si="172"/>
        <v>3.7800000000000002</v>
      </c>
      <c r="K1185" s="15">
        <f t="shared" si="167"/>
        <v>3.81</v>
      </c>
      <c r="L1185" s="4">
        <f t="shared" si="169"/>
        <v>3.78</v>
      </c>
      <c r="M1185" s="4">
        <f t="shared" si="173"/>
        <v>4.2200000000000006</v>
      </c>
      <c r="N1185" s="4"/>
      <c r="P1185" s="184">
        <f t="shared" si="174"/>
        <v>40725</v>
      </c>
      <c r="Q1185" s="184">
        <v>40727</v>
      </c>
      <c r="R1185" s="182">
        <v>4.5</v>
      </c>
      <c r="S1185" s="182">
        <f t="shared" si="175"/>
        <v>3.96</v>
      </c>
      <c r="T1185" s="182">
        <f t="shared" si="176"/>
        <v>0.54</v>
      </c>
      <c r="AF1185" s="183"/>
      <c r="AI1185" s="3"/>
    </row>
    <row r="1186" spans="1:35" x14ac:dyDescent="0.2">
      <c r="A1186" s="7">
        <f t="shared" si="168"/>
        <v>43678</v>
      </c>
      <c r="B1186" s="7">
        <f t="shared" si="170"/>
        <v>43709</v>
      </c>
      <c r="C1186" s="7">
        <v>43718</v>
      </c>
      <c r="D1186">
        <v>4.22</v>
      </c>
      <c r="E1186">
        <v>1.8</v>
      </c>
      <c r="F1186">
        <v>3.4</v>
      </c>
      <c r="G1186">
        <v>2.6</v>
      </c>
      <c r="H1186" s="4">
        <f t="shared" si="171"/>
        <v>8</v>
      </c>
      <c r="I1186" s="4"/>
      <c r="J1186" s="4">
        <f t="shared" si="172"/>
        <v>3.7800000000000002</v>
      </c>
      <c r="K1186" s="15">
        <f t="shared" ref="K1186:K1249" si="177">INDEX($W:$W,MATCH($A1186,$V:$V,0))</f>
        <v>3.81</v>
      </c>
      <c r="L1186" s="4">
        <f t="shared" si="169"/>
        <v>3.78</v>
      </c>
      <c r="M1186" s="4">
        <f t="shared" si="173"/>
        <v>4.2200000000000006</v>
      </c>
      <c r="N1186" s="4"/>
      <c r="P1186" s="184">
        <f t="shared" si="174"/>
        <v>40725</v>
      </c>
      <c r="Q1186" s="184">
        <v>40728</v>
      </c>
      <c r="R1186" s="182">
        <v>4.5</v>
      </c>
      <c r="S1186" s="182">
        <f t="shared" si="175"/>
        <v>3.96</v>
      </c>
      <c r="T1186" s="182">
        <f t="shared" si="176"/>
        <v>0.54</v>
      </c>
      <c r="AF1186" s="183"/>
      <c r="AI1186" s="3"/>
    </row>
    <row r="1187" spans="1:35" x14ac:dyDescent="0.2">
      <c r="A1187" s="7">
        <f t="shared" si="168"/>
        <v>43678</v>
      </c>
      <c r="B1187" s="7">
        <f t="shared" si="170"/>
        <v>43709</v>
      </c>
      <c r="C1187" s="7">
        <v>43719</v>
      </c>
      <c r="D1187">
        <v>4.22</v>
      </c>
      <c r="E1187">
        <v>1.8</v>
      </c>
      <c r="F1187">
        <v>3.4</v>
      </c>
      <c r="G1187">
        <v>2.6</v>
      </c>
      <c r="H1187" s="4">
        <f t="shared" si="171"/>
        <v>8</v>
      </c>
      <c r="I1187" s="4"/>
      <c r="J1187" s="4">
        <f t="shared" si="172"/>
        <v>3.7800000000000002</v>
      </c>
      <c r="K1187" s="15">
        <f t="shared" si="177"/>
        <v>3.81</v>
      </c>
      <c r="L1187" s="4">
        <f t="shared" si="169"/>
        <v>3.78</v>
      </c>
      <c r="M1187" s="4">
        <f t="shared" si="173"/>
        <v>4.2200000000000006</v>
      </c>
      <c r="N1187" s="4"/>
      <c r="P1187" s="184">
        <f t="shared" si="174"/>
        <v>40725</v>
      </c>
      <c r="Q1187" s="184">
        <v>40729</v>
      </c>
      <c r="R1187" s="182">
        <v>4.5</v>
      </c>
      <c r="S1187" s="182">
        <f t="shared" si="175"/>
        <v>3.96</v>
      </c>
      <c r="T1187" s="182">
        <f t="shared" si="176"/>
        <v>0.54</v>
      </c>
      <c r="AF1187" s="183"/>
      <c r="AI1187" s="3"/>
    </row>
    <row r="1188" spans="1:35" x14ac:dyDescent="0.2">
      <c r="A1188" s="7">
        <f t="shared" si="168"/>
        <v>43678</v>
      </c>
      <c r="B1188" s="7">
        <f t="shared" si="170"/>
        <v>43709</v>
      </c>
      <c r="C1188" s="7">
        <v>43720</v>
      </c>
      <c r="D1188">
        <v>4.22</v>
      </c>
      <c r="E1188">
        <v>1.8</v>
      </c>
      <c r="F1188">
        <v>3.4</v>
      </c>
      <c r="G1188">
        <v>2.6</v>
      </c>
      <c r="H1188" s="4">
        <f t="shared" si="171"/>
        <v>8</v>
      </c>
      <c r="I1188" s="4"/>
      <c r="J1188" s="4">
        <f t="shared" si="172"/>
        <v>3.7800000000000002</v>
      </c>
      <c r="K1188" s="15">
        <f t="shared" si="177"/>
        <v>3.81</v>
      </c>
      <c r="L1188" s="4">
        <f t="shared" si="169"/>
        <v>3.78</v>
      </c>
      <c r="M1188" s="4">
        <f t="shared" si="173"/>
        <v>4.2200000000000006</v>
      </c>
      <c r="N1188" s="4"/>
      <c r="P1188" s="184">
        <f t="shared" si="174"/>
        <v>40725</v>
      </c>
      <c r="Q1188" s="184">
        <v>40730</v>
      </c>
      <c r="R1188" s="182">
        <v>4.5</v>
      </c>
      <c r="S1188" s="182">
        <f t="shared" si="175"/>
        <v>3.96</v>
      </c>
      <c r="T1188" s="182">
        <f t="shared" si="176"/>
        <v>0.54</v>
      </c>
      <c r="AF1188" s="183"/>
      <c r="AI1188" s="3"/>
    </row>
    <row r="1189" spans="1:35" x14ac:dyDescent="0.2">
      <c r="A1189" s="7">
        <f t="shared" si="168"/>
        <v>43678</v>
      </c>
      <c r="B1189" s="7">
        <f t="shared" si="170"/>
        <v>43709</v>
      </c>
      <c r="C1189" s="7">
        <v>43721</v>
      </c>
      <c r="D1189">
        <v>4.22</v>
      </c>
      <c r="E1189">
        <v>1.8</v>
      </c>
      <c r="F1189">
        <v>3.4</v>
      </c>
      <c r="G1189">
        <v>2.6</v>
      </c>
      <c r="H1189" s="4">
        <f t="shared" si="171"/>
        <v>8</v>
      </c>
      <c r="I1189" s="4"/>
      <c r="J1189" s="4">
        <f t="shared" si="172"/>
        <v>3.7800000000000002</v>
      </c>
      <c r="K1189" s="15">
        <f t="shared" si="177"/>
        <v>3.81</v>
      </c>
      <c r="L1189" s="4">
        <f t="shared" si="169"/>
        <v>3.78</v>
      </c>
      <c r="M1189" s="4">
        <f t="shared" si="173"/>
        <v>4.2200000000000006</v>
      </c>
      <c r="N1189" s="4"/>
      <c r="P1189" s="184">
        <f t="shared" si="174"/>
        <v>40725</v>
      </c>
      <c r="Q1189" s="184">
        <v>40731</v>
      </c>
      <c r="R1189" s="182">
        <v>4.5</v>
      </c>
      <c r="S1189" s="182">
        <f t="shared" si="175"/>
        <v>3.96</v>
      </c>
      <c r="T1189" s="182">
        <f t="shared" si="176"/>
        <v>0.54</v>
      </c>
      <c r="AF1189" s="183"/>
      <c r="AI1189" s="3"/>
    </row>
    <row r="1190" spans="1:35" x14ac:dyDescent="0.2">
      <c r="A1190" s="7">
        <f t="shared" si="168"/>
        <v>43678</v>
      </c>
      <c r="B1190" s="7">
        <f t="shared" si="170"/>
        <v>43709</v>
      </c>
      <c r="C1190" s="7">
        <v>43725</v>
      </c>
      <c r="D1190">
        <v>4.22</v>
      </c>
      <c r="E1190">
        <v>1.8</v>
      </c>
      <c r="F1190">
        <v>3.4</v>
      </c>
      <c r="G1190">
        <v>2.6</v>
      </c>
      <c r="H1190" s="4">
        <f t="shared" si="171"/>
        <v>8</v>
      </c>
      <c r="I1190" s="4"/>
      <c r="J1190" s="4">
        <f t="shared" si="172"/>
        <v>3.7800000000000002</v>
      </c>
      <c r="K1190" s="15">
        <f t="shared" si="177"/>
        <v>3.81</v>
      </c>
      <c r="L1190" s="4">
        <f t="shared" si="169"/>
        <v>3.78</v>
      </c>
      <c r="M1190" s="4">
        <f t="shared" si="173"/>
        <v>4.2200000000000006</v>
      </c>
      <c r="N1190" s="4"/>
      <c r="P1190" s="184">
        <f t="shared" si="174"/>
        <v>40725</v>
      </c>
      <c r="Q1190" s="184">
        <v>40732</v>
      </c>
      <c r="R1190" s="182">
        <v>4.5</v>
      </c>
      <c r="S1190" s="182">
        <f t="shared" si="175"/>
        <v>3.96</v>
      </c>
      <c r="T1190" s="182">
        <f t="shared" si="176"/>
        <v>0.54</v>
      </c>
      <c r="AF1190" s="183"/>
      <c r="AI1190" s="3"/>
    </row>
    <row r="1191" spans="1:35" x14ac:dyDescent="0.2">
      <c r="A1191" s="7">
        <f t="shared" si="168"/>
        <v>43678</v>
      </c>
      <c r="B1191" s="7">
        <f t="shared" si="170"/>
        <v>43709</v>
      </c>
      <c r="C1191" s="7">
        <v>43726</v>
      </c>
      <c r="D1191">
        <v>4.22</v>
      </c>
      <c r="E1191">
        <v>1.8</v>
      </c>
      <c r="F1191">
        <v>3.4</v>
      </c>
      <c r="G1191">
        <v>2.6</v>
      </c>
      <c r="H1191" s="4">
        <f t="shared" si="171"/>
        <v>8</v>
      </c>
      <c r="I1191" s="4"/>
      <c r="J1191" s="4">
        <f t="shared" si="172"/>
        <v>3.7800000000000002</v>
      </c>
      <c r="K1191" s="15">
        <f t="shared" si="177"/>
        <v>3.81</v>
      </c>
      <c r="L1191" s="4">
        <f t="shared" si="169"/>
        <v>3.78</v>
      </c>
      <c r="M1191" s="4">
        <f t="shared" si="173"/>
        <v>4.2200000000000006</v>
      </c>
      <c r="N1191" s="4"/>
      <c r="P1191" s="184">
        <f t="shared" si="174"/>
        <v>40725</v>
      </c>
      <c r="Q1191" s="184">
        <v>40733</v>
      </c>
      <c r="R1191" s="182">
        <v>4.5</v>
      </c>
      <c r="S1191" s="182">
        <f t="shared" si="175"/>
        <v>3.96</v>
      </c>
      <c r="T1191" s="182">
        <f t="shared" si="176"/>
        <v>0.54</v>
      </c>
      <c r="AF1191" s="183"/>
      <c r="AI1191" s="3"/>
    </row>
    <row r="1192" spans="1:35" x14ac:dyDescent="0.2">
      <c r="A1192" s="7">
        <f t="shared" si="168"/>
        <v>43678</v>
      </c>
      <c r="B1192" s="7">
        <f t="shared" si="170"/>
        <v>43709</v>
      </c>
      <c r="C1192" s="7">
        <v>43727</v>
      </c>
      <c r="D1192">
        <v>4.22</v>
      </c>
      <c r="E1192">
        <v>1.8</v>
      </c>
      <c r="F1192">
        <v>3.4</v>
      </c>
      <c r="G1192">
        <v>2.6</v>
      </c>
      <c r="H1192" s="4">
        <f t="shared" si="171"/>
        <v>8</v>
      </c>
      <c r="I1192" s="4"/>
      <c r="J1192" s="4">
        <f t="shared" si="172"/>
        <v>3.7800000000000002</v>
      </c>
      <c r="K1192" s="15">
        <f t="shared" si="177"/>
        <v>3.81</v>
      </c>
      <c r="L1192" s="4">
        <f t="shared" si="169"/>
        <v>3.78</v>
      </c>
      <c r="M1192" s="4">
        <f t="shared" si="173"/>
        <v>4.2200000000000006</v>
      </c>
      <c r="N1192" s="4"/>
      <c r="P1192" s="184">
        <f t="shared" si="174"/>
        <v>40725</v>
      </c>
      <c r="Q1192" s="184">
        <v>40734</v>
      </c>
      <c r="R1192" s="182">
        <v>4.5</v>
      </c>
      <c r="S1192" s="182">
        <f t="shared" si="175"/>
        <v>3.96</v>
      </c>
      <c r="T1192" s="182">
        <f t="shared" si="176"/>
        <v>0.54</v>
      </c>
      <c r="AF1192" s="183"/>
      <c r="AI1192" s="3"/>
    </row>
    <row r="1193" spans="1:35" x14ac:dyDescent="0.2">
      <c r="A1193" s="7">
        <f t="shared" si="168"/>
        <v>43678</v>
      </c>
      <c r="B1193" s="7">
        <f t="shared" si="170"/>
        <v>43709</v>
      </c>
      <c r="C1193" s="7">
        <v>43728</v>
      </c>
      <c r="D1193">
        <v>4.22</v>
      </c>
      <c r="E1193">
        <v>1.8</v>
      </c>
      <c r="F1193">
        <v>3.4</v>
      </c>
      <c r="G1193">
        <v>2.6</v>
      </c>
      <c r="H1193" s="4">
        <f t="shared" si="171"/>
        <v>8</v>
      </c>
      <c r="I1193" s="4"/>
      <c r="J1193" s="4">
        <f t="shared" si="172"/>
        <v>3.7800000000000002</v>
      </c>
      <c r="K1193" s="15">
        <f t="shared" si="177"/>
        <v>3.81</v>
      </c>
      <c r="L1193" s="4">
        <f t="shared" si="169"/>
        <v>3.78</v>
      </c>
      <c r="M1193" s="4">
        <f t="shared" si="173"/>
        <v>4.2200000000000006</v>
      </c>
      <c r="N1193" s="4"/>
      <c r="P1193" s="184">
        <f t="shared" si="174"/>
        <v>40725</v>
      </c>
      <c r="Q1193" s="184">
        <v>40735</v>
      </c>
      <c r="R1193" s="182">
        <v>4.5</v>
      </c>
      <c r="S1193" s="182">
        <f t="shared" si="175"/>
        <v>3.96</v>
      </c>
      <c r="T1193" s="182">
        <f t="shared" si="176"/>
        <v>0.54</v>
      </c>
      <c r="AF1193" s="183"/>
      <c r="AI1193" s="3"/>
    </row>
    <row r="1194" spans="1:35" x14ac:dyDescent="0.2">
      <c r="A1194" s="7">
        <f t="shared" si="168"/>
        <v>43678</v>
      </c>
      <c r="B1194" s="7">
        <f t="shared" si="170"/>
        <v>43709</v>
      </c>
      <c r="C1194" s="7">
        <v>43731</v>
      </c>
      <c r="D1194">
        <v>4.22</v>
      </c>
      <c r="E1194">
        <v>1.8</v>
      </c>
      <c r="F1194">
        <v>3.4</v>
      </c>
      <c r="G1194">
        <v>2.6</v>
      </c>
      <c r="H1194" s="4">
        <f t="shared" si="171"/>
        <v>8</v>
      </c>
      <c r="I1194" s="4"/>
      <c r="J1194" s="4">
        <f t="shared" si="172"/>
        <v>3.7800000000000002</v>
      </c>
      <c r="K1194" s="15">
        <f t="shared" si="177"/>
        <v>3.81</v>
      </c>
      <c r="L1194" s="4">
        <f t="shared" si="169"/>
        <v>3.78</v>
      </c>
      <c r="M1194" s="4">
        <f t="shared" si="173"/>
        <v>4.2200000000000006</v>
      </c>
      <c r="N1194" s="4"/>
      <c r="P1194" s="184">
        <f t="shared" si="174"/>
        <v>40725</v>
      </c>
      <c r="Q1194" s="184">
        <v>40736</v>
      </c>
      <c r="R1194" s="182">
        <v>4.5</v>
      </c>
      <c r="S1194" s="182">
        <f t="shared" si="175"/>
        <v>3.96</v>
      </c>
      <c r="T1194" s="182">
        <f t="shared" si="176"/>
        <v>0.54</v>
      </c>
      <c r="AF1194" s="183"/>
      <c r="AI1194" s="3"/>
    </row>
    <row r="1195" spans="1:35" x14ac:dyDescent="0.2">
      <c r="A1195" s="7">
        <f t="shared" si="168"/>
        <v>43678</v>
      </c>
      <c r="B1195" s="7">
        <f t="shared" si="170"/>
        <v>43709</v>
      </c>
      <c r="C1195" s="7">
        <v>43732</v>
      </c>
      <c r="D1195">
        <v>4.22</v>
      </c>
      <c r="E1195">
        <v>1.8</v>
      </c>
      <c r="F1195">
        <v>3.4</v>
      </c>
      <c r="G1195">
        <v>2.6</v>
      </c>
      <c r="H1195" s="4">
        <f t="shared" si="171"/>
        <v>8</v>
      </c>
      <c r="I1195" s="4"/>
      <c r="J1195" s="4">
        <f t="shared" si="172"/>
        <v>3.7800000000000002</v>
      </c>
      <c r="K1195" s="15">
        <f t="shared" si="177"/>
        <v>3.81</v>
      </c>
      <c r="L1195" s="4">
        <f t="shared" si="169"/>
        <v>3.78</v>
      </c>
      <c r="M1195" s="4">
        <f t="shared" si="173"/>
        <v>4.2200000000000006</v>
      </c>
      <c r="N1195" s="4"/>
      <c r="P1195" s="184">
        <f t="shared" si="174"/>
        <v>40725</v>
      </c>
      <c r="Q1195" s="184">
        <v>40737</v>
      </c>
      <c r="R1195" s="182">
        <v>4.5</v>
      </c>
      <c r="S1195" s="182">
        <f t="shared" si="175"/>
        <v>3.96</v>
      </c>
      <c r="T1195" s="182">
        <f t="shared" si="176"/>
        <v>0.54</v>
      </c>
      <c r="AF1195" s="183"/>
      <c r="AI1195" s="3"/>
    </row>
    <row r="1196" spans="1:35" x14ac:dyDescent="0.2">
      <c r="A1196" s="7">
        <f t="shared" si="168"/>
        <v>43678</v>
      </c>
      <c r="B1196" s="7">
        <f t="shared" si="170"/>
        <v>43709</v>
      </c>
      <c r="C1196" s="7">
        <v>43733</v>
      </c>
      <c r="D1196">
        <v>4.22</v>
      </c>
      <c r="E1196">
        <v>1.8</v>
      </c>
      <c r="F1196">
        <v>3.4</v>
      </c>
      <c r="G1196">
        <v>2.6</v>
      </c>
      <c r="H1196" s="4">
        <f t="shared" si="171"/>
        <v>8</v>
      </c>
      <c r="I1196" s="4"/>
      <c r="J1196" s="4">
        <f t="shared" si="172"/>
        <v>3.7800000000000002</v>
      </c>
      <c r="K1196" s="15">
        <f t="shared" si="177"/>
        <v>3.81</v>
      </c>
      <c r="L1196" s="4">
        <f t="shared" si="169"/>
        <v>3.78</v>
      </c>
      <c r="M1196" s="4">
        <f t="shared" si="173"/>
        <v>4.2200000000000006</v>
      </c>
      <c r="N1196" s="4"/>
      <c r="P1196" s="184">
        <f t="shared" si="174"/>
        <v>40725</v>
      </c>
      <c r="Q1196" s="184">
        <v>40738</v>
      </c>
      <c r="R1196" s="182">
        <v>4.5</v>
      </c>
      <c r="S1196" s="182">
        <f t="shared" si="175"/>
        <v>3.96</v>
      </c>
      <c r="T1196" s="182">
        <f t="shared" si="176"/>
        <v>0.54</v>
      </c>
      <c r="AF1196" s="183"/>
      <c r="AI1196" s="3"/>
    </row>
    <row r="1197" spans="1:35" x14ac:dyDescent="0.2">
      <c r="A1197" s="7">
        <f t="shared" si="168"/>
        <v>43678</v>
      </c>
      <c r="B1197" s="7">
        <f t="shared" si="170"/>
        <v>43709</v>
      </c>
      <c r="C1197" s="7">
        <v>43734</v>
      </c>
      <c r="D1197">
        <v>3.97</v>
      </c>
      <c r="E1197">
        <v>1.8</v>
      </c>
      <c r="F1197">
        <v>3.4</v>
      </c>
      <c r="G1197">
        <v>2.6</v>
      </c>
      <c r="H1197" s="4">
        <f t="shared" si="171"/>
        <v>7.75</v>
      </c>
      <c r="I1197" s="4"/>
      <c r="J1197" s="4">
        <f t="shared" si="172"/>
        <v>3.78</v>
      </c>
      <c r="K1197" s="15">
        <f t="shared" si="177"/>
        <v>3.81</v>
      </c>
      <c r="L1197" s="4">
        <f t="shared" si="169"/>
        <v>3.78</v>
      </c>
      <c r="M1197" s="4">
        <f t="shared" si="173"/>
        <v>3.97</v>
      </c>
      <c r="N1197" s="4"/>
      <c r="P1197" s="184">
        <f t="shared" si="174"/>
        <v>40725</v>
      </c>
      <c r="Q1197" s="184">
        <v>40739</v>
      </c>
      <c r="R1197" s="182">
        <v>4.5</v>
      </c>
      <c r="S1197" s="182">
        <f t="shared" si="175"/>
        <v>3.96</v>
      </c>
      <c r="T1197" s="182">
        <f t="shared" si="176"/>
        <v>0.54</v>
      </c>
      <c r="AF1197" s="183"/>
      <c r="AI1197" s="3"/>
    </row>
    <row r="1198" spans="1:35" x14ac:dyDescent="0.2">
      <c r="A1198" s="7">
        <f t="shared" si="168"/>
        <v>43678</v>
      </c>
      <c r="B1198" s="7">
        <f t="shared" si="170"/>
        <v>43709</v>
      </c>
      <c r="C1198" s="7">
        <v>43735</v>
      </c>
      <c r="D1198">
        <v>3.97</v>
      </c>
      <c r="E1198">
        <v>1.8</v>
      </c>
      <c r="F1198">
        <v>3.4</v>
      </c>
      <c r="G1198">
        <v>2.6</v>
      </c>
      <c r="H1198" s="4">
        <f t="shared" si="171"/>
        <v>7.75</v>
      </c>
      <c r="I1198" s="4"/>
      <c r="J1198" s="4">
        <f t="shared" si="172"/>
        <v>3.78</v>
      </c>
      <c r="K1198" s="15">
        <f t="shared" si="177"/>
        <v>3.81</v>
      </c>
      <c r="L1198" s="4">
        <f t="shared" si="169"/>
        <v>3.78</v>
      </c>
      <c r="M1198" s="4">
        <f t="shared" si="173"/>
        <v>3.97</v>
      </c>
      <c r="N1198" s="4"/>
      <c r="P1198" s="184">
        <f t="shared" si="174"/>
        <v>40725</v>
      </c>
      <c r="Q1198" s="184">
        <v>40740</v>
      </c>
      <c r="R1198" s="182">
        <v>4.5</v>
      </c>
      <c r="S1198" s="182">
        <f t="shared" si="175"/>
        <v>3.96</v>
      </c>
      <c r="T1198" s="182">
        <f t="shared" si="176"/>
        <v>0.54</v>
      </c>
      <c r="AF1198" s="183"/>
      <c r="AI1198" s="3"/>
    </row>
    <row r="1199" spans="1:35" x14ac:dyDescent="0.2">
      <c r="A1199" s="7">
        <f t="shared" si="168"/>
        <v>43678</v>
      </c>
      <c r="B1199" s="7">
        <f t="shared" si="170"/>
        <v>43709</v>
      </c>
      <c r="C1199" s="7">
        <v>43738</v>
      </c>
      <c r="D1199">
        <v>3.97</v>
      </c>
      <c r="E1199">
        <v>1.8</v>
      </c>
      <c r="F1199">
        <v>3.4</v>
      </c>
      <c r="G1199">
        <v>2.6</v>
      </c>
      <c r="H1199" s="4">
        <f t="shared" si="171"/>
        <v>7.75</v>
      </c>
      <c r="I1199" s="4"/>
      <c r="J1199" s="4">
        <f t="shared" si="172"/>
        <v>3.78</v>
      </c>
      <c r="K1199" s="15">
        <f t="shared" si="177"/>
        <v>3.81</v>
      </c>
      <c r="L1199" s="4">
        <f t="shared" si="169"/>
        <v>3.78</v>
      </c>
      <c r="M1199" s="4">
        <f t="shared" si="173"/>
        <v>3.97</v>
      </c>
      <c r="N1199" s="4"/>
      <c r="P1199" s="184">
        <f t="shared" si="174"/>
        <v>40725</v>
      </c>
      <c r="Q1199" s="184">
        <v>40741</v>
      </c>
      <c r="R1199" s="182">
        <v>4.5</v>
      </c>
      <c r="S1199" s="182">
        <f t="shared" si="175"/>
        <v>3.96</v>
      </c>
      <c r="T1199" s="182">
        <f t="shared" si="176"/>
        <v>0.54</v>
      </c>
      <c r="AF1199" s="183"/>
      <c r="AI1199" s="3"/>
    </row>
    <row r="1200" spans="1:35" x14ac:dyDescent="0.2">
      <c r="A1200" s="7">
        <f t="shared" si="168"/>
        <v>43709</v>
      </c>
      <c r="B1200" s="7">
        <f t="shared" si="170"/>
        <v>43739</v>
      </c>
      <c r="C1200" s="7">
        <v>43739</v>
      </c>
      <c r="D1200">
        <v>4.13</v>
      </c>
      <c r="E1200">
        <v>1.8</v>
      </c>
      <c r="F1200">
        <v>3.4</v>
      </c>
      <c r="G1200">
        <v>2.6</v>
      </c>
      <c r="H1200" s="4">
        <f t="shared" si="171"/>
        <v>7.75</v>
      </c>
      <c r="I1200" s="4"/>
      <c r="J1200" s="4">
        <f t="shared" si="172"/>
        <v>3.62</v>
      </c>
      <c r="K1200" s="15">
        <f t="shared" si="177"/>
        <v>3.7</v>
      </c>
      <c r="L1200" s="4">
        <f t="shared" si="169"/>
        <v>3.62</v>
      </c>
      <c r="M1200" s="4">
        <f t="shared" si="173"/>
        <v>4.13</v>
      </c>
      <c r="N1200" s="4"/>
      <c r="P1200" s="184">
        <f t="shared" si="174"/>
        <v>40725</v>
      </c>
      <c r="Q1200" s="184">
        <v>40742</v>
      </c>
      <c r="R1200" s="182">
        <v>4.5</v>
      </c>
      <c r="S1200" s="182">
        <f t="shared" si="175"/>
        <v>3.96</v>
      </c>
      <c r="T1200" s="182">
        <f t="shared" si="176"/>
        <v>0.54</v>
      </c>
      <c r="AF1200" s="183"/>
      <c r="AI1200" s="3"/>
    </row>
    <row r="1201" spans="1:35" x14ac:dyDescent="0.2">
      <c r="A1201" s="7">
        <f t="shared" si="168"/>
        <v>43709</v>
      </c>
      <c r="B1201" s="7">
        <f t="shared" si="170"/>
        <v>43739</v>
      </c>
      <c r="C1201" s="7">
        <v>43740</v>
      </c>
      <c r="D1201">
        <v>4.13</v>
      </c>
      <c r="E1201">
        <v>1.8</v>
      </c>
      <c r="F1201">
        <v>3.4</v>
      </c>
      <c r="G1201">
        <v>2.6</v>
      </c>
      <c r="H1201" s="4">
        <f t="shared" si="171"/>
        <v>7.75</v>
      </c>
      <c r="I1201" s="4"/>
      <c r="J1201" s="4">
        <f t="shared" si="172"/>
        <v>3.62</v>
      </c>
      <c r="K1201" s="15">
        <f t="shared" si="177"/>
        <v>3.7</v>
      </c>
      <c r="L1201" s="4">
        <f t="shared" si="169"/>
        <v>3.62</v>
      </c>
      <c r="M1201" s="4">
        <f t="shared" si="173"/>
        <v>4.13</v>
      </c>
      <c r="N1201" s="4"/>
      <c r="P1201" s="184">
        <f t="shared" si="174"/>
        <v>40725</v>
      </c>
      <c r="Q1201" s="184">
        <v>40743</v>
      </c>
      <c r="R1201" s="182">
        <v>4.5</v>
      </c>
      <c r="S1201" s="182">
        <f t="shared" si="175"/>
        <v>3.96</v>
      </c>
      <c r="T1201" s="182">
        <f t="shared" si="176"/>
        <v>0.54</v>
      </c>
      <c r="AF1201" s="183"/>
      <c r="AI1201" s="3"/>
    </row>
    <row r="1202" spans="1:35" x14ac:dyDescent="0.2">
      <c r="A1202" s="7">
        <f t="shared" si="168"/>
        <v>43709</v>
      </c>
      <c r="B1202" s="7">
        <f t="shared" si="170"/>
        <v>43739</v>
      </c>
      <c r="C1202" s="7">
        <v>43741</v>
      </c>
      <c r="D1202">
        <v>4.13</v>
      </c>
      <c r="E1202">
        <v>1.8</v>
      </c>
      <c r="F1202">
        <v>3.4</v>
      </c>
      <c r="G1202">
        <v>2.6</v>
      </c>
      <c r="H1202" s="4">
        <f t="shared" si="171"/>
        <v>7.75</v>
      </c>
      <c r="I1202" s="4"/>
      <c r="J1202" s="4">
        <f t="shared" si="172"/>
        <v>3.62</v>
      </c>
      <c r="K1202" s="15">
        <f t="shared" si="177"/>
        <v>3.7</v>
      </c>
      <c r="L1202" s="4">
        <f t="shared" si="169"/>
        <v>3.62</v>
      </c>
      <c r="M1202" s="4">
        <f t="shared" si="173"/>
        <v>4.13</v>
      </c>
      <c r="N1202" s="4"/>
      <c r="P1202" s="184">
        <f t="shared" si="174"/>
        <v>40725</v>
      </c>
      <c r="Q1202" s="184">
        <v>40744</v>
      </c>
      <c r="R1202" s="182">
        <v>4.5</v>
      </c>
      <c r="S1202" s="182">
        <f t="shared" si="175"/>
        <v>3.96</v>
      </c>
      <c r="T1202" s="182">
        <f t="shared" si="176"/>
        <v>0.54</v>
      </c>
      <c r="AF1202" s="183"/>
      <c r="AI1202" s="3"/>
    </row>
    <row r="1203" spans="1:35" x14ac:dyDescent="0.2">
      <c r="A1203" s="7">
        <f t="shared" si="168"/>
        <v>43709</v>
      </c>
      <c r="B1203" s="7">
        <f t="shared" si="170"/>
        <v>43739</v>
      </c>
      <c r="C1203" s="7">
        <v>43742</v>
      </c>
      <c r="D1203">
        <v>4.13</v>
      </c>
      <c r="E1203">
        <v>1.8</v>
      </c>
      <c r="F1203">
        <v>3.4</v>
      </c>
      <c r="G1203">
        <v>2.6</v>
      </c>
      <c r="H1203" s="4">
        <f t="shared" si="171"/>
        <v>7.75</v>
      </c>
      <c r="I1203" s="4"/>
      <c r="J1203" s="4">
        <f t="shared" si="172"/>
        <v>3.62</v>
      </c>
      <c r="K1203" s="15">
        <f t="shared" si="177"/>
        <v>3.7</v>
      </c>
      <c r="L1203" s="4">
        <f t="shared" si="169"/>
        <v>3.62</v>
      </c>
      <c r="M1203" s="4">
        <f t="shared" si="173"/>
        <v>4.13</v>
      </c>
      <c r="N1203" s="4"/>
      <c r="P1203" s="184">
        <f t="shared" si="174"/>
        <v>40725</v>
      </c>
      <c r="Q1203" s="184">
        <v>40745</v>
      </c>
      <c r="R1203" s="182">
        <v>4.5</v>
      </c>
      <c r="S1203" s="182">
        <f t="shared" si="175"/>
        <v>3.96</v>
      </c>
      <c r="T1203" s="182">
        <f t="shared" si="176"/>
        <v>0.54</v>
      </c>
      <c r="AF1203" s="183"/>
      <c r="AI1203" s="3"/>
    </row>
    <row r="1204" spans="1:35" x14ac:dyDescent="0.2">
      <c r="A1204" s="7">
        <f t="shared" si="168"/>
        <v>43709</v>
      </c>
      <c r="B1204" s="7">
        <f t="shared" si="170"/>
        <v>43739</v>
      </c>
      <c r="C1204" s="7">
        <v>43745</v>
      </c>
      <c r="D1204">
        <v>4.13</v>
      </c>
      <c r="E1204">
        <v>1.8</v>
      </c>
      <c r="F1204">
        <v>3.4</v>
      </c>
      <c r="G1204">
        <v>2.6</v>
      </c>
      <c r="H1204" s="4">
        <f t="shared" si="171"/>
        <v>7.75</v>
      </c>
      <c r="I1204" s="4"/>
      <c r="J1204" s="4">
        <f t="shared" si="172"/>
        <v>3.62</v>
      </c>
      <c r="K1204" s="15">
        <f t="shared" si="177"/>
        <v>3.7</v>
      </c>
      <c r="L1204" s="4">
        <f t="shared" si="169"/>
        <v>3.62</v>
      </c>
      <c r="M1204" s="4">
        <f t="shared" si="173"/>
        <v>4.13</v>
      </c>
      <c r="N1204" s="4"/>
      <c r="P1204" s="184">
        <f t="shared" si="174"/>
        <v>40725</v>
      </c>
      <c r="Q1204" s="184">
        <v>40746</v>
      </c>
      <c r="R1204" s="182">
        <v>4.5</v>
      </c>
      <c r="S1204" s="182">
        <f t="shared" si="175"/>
        <v>3.96</v>
      </c>
      <c r="T1204" s="182">
        <f t="shared" si="176"/>
        <v>0.54</v>
      </c>
      <c r="AF1204" s="183"/>
      <c r="AI1204" s="3"/>
    </row>
    <row r="1205" spans="1:35" x14ac:dyDescent="0.2">
      <c r="A1205" s="7">
        <f t="shared" si="168"/>
        <v>43709</v>
      </c>
      <c r="B1205" s="7">
        <f t="shared" si="170"/>
        <v>43739</v>
      </c>
      <c r="C1205" s="7">
        <v>43746</v>
      </c>
      <c r="D1205">
        <v>4.13</v>
      </c>
      <c r="E1205">
        <v>1.8</v>
      </c>
      <c r="F1205">
        <v>3.4</v>
      </c>
      <c r="G1205">
        <v>2.6</v>
      </c>
      <c r="H1205" s="4">
        <f t="shared" si="171"/>
        <v>7.75</v>
      </c>
      <c r="I1205" s="4"/>
      <c r="J1205" s="4">
        <f t="shared" si="172"/>
        <v>3.62</v>
      </c>
      <c r="K1205" s="15">
        <f t="shared" si="177"/>
        <v>3.7</v>
      </c>
      <c r="L1205" s="4">
        <f t="shared" si="169"/>
        <v>3.62</v>
      </c>
      <c r="M1205" s="4">
        <f t="shared" si="173"/>
        <v>4.13</v>
      </c>
      <c r="N1205" s="4"/>
      <c r="P1205" s="184">
        <f t="shared" si="174"/>
        <v>40725</v>
      </c>
      <c r="Q1205" s="184">
        <v>40747</v>
      </c>
      <c r="R1205" s="182">
        <v>4.5</v>
      </c>
      <c r="S1205" s="182">
        <f t="shared" si="175"/>
        <v>3.96</v>
      </c>
      <c r="T1205" s="182">
        <f t="shared" si="176"/>
        <v>0.54</v>
      </c>
      <c r="AF1205" s="183"/>
      <c r="AI1205" s="3"/>
    </row>
    <row r="1206" spans="1:35" x14ac:dyDescent="0.2">
      <c r="A1206" s="7">
        <f t="shared" si="168"/>
        <v>43709</v>
      </c>
      <c r="B1206" s="7">
        <f t="shared" si="170"/>
        <v>43739</v>
      </c>
      <c r="C1206" s="7">
        <v>43747</v>
      </c>
      <c r="D1206">
        <v>4.13</v>
      </c>
      <c r="E1206">
        <v>1.8</v>
      </c>
      <c r="F1206">
        <v>3.4</v>
      </c>
      <c r="G1206">
        <v>2.6</v>
      </c>
      <c r="H1206" s="4">
        <f t="shared" si="171"/>
        <v>7.75</v>
      </c>
      <c r="I1206" s="4"/>
      <c r="J1206" s="4">
        <f t="shared" si="172"/>
        <v>3.62</v>
      </c>
      <c r="K1206" s="15">
        <f t="shared" si="177"/>
        <v>3.7</v>
      </c>
      <c r="L1206" s="4">
        <f t="shared" si="169"/>
        <v>3.62</v>
      </c>
      <c r="M1206" s="4">
        <f t="shared" si="173"/>
        <v>4.13</v>
      </c>
      <c r="N1206" s="4"/>
      <c r="P1206" s="184">
        <f t="shared" si="174"/>
        <v>40725</v>
      </c>
      <c r="Q1206" s="184">
        <v>40748</v>
      </c>
      <c r="R1206" s="182">
        <v>4.5</v>
      </c>
      <c r="S1206" s="182">
        <f t="shared" si="175"/>
        <v>3.96</v>
      </c>
      <c r="T1206" s="182">
        <f t="shared" si="176"/>
        <v>0.54</v>
      </c>
      <c r="AF1206" s="183"/>
      <c r="AI1206" s="3"/>
    </row>
    <row r="1207" spans="1:35" x14ac:dyDescent="0.2">
      <c r="A1207" s="7">
        <f t="shared" si="168"/>
        <v>43709</v>
      </c>
      <c r="B1207" s="7">
        <f t="shared" si="170"/>
        <v>43739</v>
      </c>
      <c r="C1207" s="7">
        <v>43748</v>
      </c>
      <c r="D1207">
        <v>4.13</v>
      </c>
      <c r="E1207">
        <v>1.8</v>
      </c>
      <c r="F1207">
        <v>3.4</v>
      </c>
      <c r="G1207">
        <v>2.6</v>
      </c>
      <c r="H1207" s="4">
        <f t="shared" si="171"/>
        <v>7.75</v>
      </c>
      <c r="I1207" s="4"/>
      <c r="J1207" s="4">
        <f t="shared" si="172"/>
        <v>3.62</v>
      </c>
      <c r="K1207" s="15">
        <f t="shared" si="177"/>
        <v>3.7</v>
      </c>
      <c r="L1207" s="4">
        <f t="shared" si="169"/>
        <v>3.62</v>
      </c>
      <c r="M1207" s="4">
        <f t="shared" si="173"/>
        <v>4.13</v>
      </c>
      <c r="N1207" s="4"/>
      <c r="P1207" s="184">
        <f t="shared" si="174"/>
        <v>40725</v>
      </c>
      <c r="Q1207" s="184">
        <v>40749</v>
      </c>
      <c r="R1207" s="182">
        <v>4.5</v>
      </c>
      <c r="S1207" s="182">
        <f t="shared" si="175"/>
        <v>3.96</v>
      </c>
      <c r="T1207" s="182">
        <f t="shared" si="176"/>
        <v>0.54</v>
      </c>
      <c r="AF1207" s="183"/>
      <c r="AI1207" s="3"/>
    </row>
    <row r="1208" spans="1:35" x14ac:dyDescent="0.2">
      <c r="A1208" s="7">
        <f t="shared" si="168"/>
        <v>43709</v>
      </c>
      <c r="B1208" s="7">
        <f t="shared" si="170"/>
        <v>43739</v>
      </c>
      <c r="C1208" s="7">
        <v>43749</v>
      </c>
      <c r="D1208">
        <v>4.13</v>
      </c>
      <c r="E1208">
        <v>1.8</v>
      </c>
      <c r="F1208">
        <v>3.4</v>
      </c>
      <c r="G1208">
        <v>2.6</v>
      </c>
      <c r="H1208" s="4">
        <f t="shared" si="171"/>
        <v>7.75</v>
      </c>
      <c r="I1208" s="4"/>
      <c r="J1208" s="4">
        <f t="shared" si="172"/>
        <v>3.62</v>
      </c>
      <c r="K1208" s="15">
        <f t="shared" si="177"/>
        <v>3.7</v>
      </c>
      <c r="L1208" s="4">
        <f t="shared" si="169"/>
        <v>3.62</v>
      </c>
      <c r="M1208" s="4">
        <f t="shared" si="173"/>
        <v>4.13</v>
      </c>
      <c r="N1208" s="4"/>
      <c r="P1208" s="184">
        <f t="shared" si="174"/>
        <v>40725</v>
      </c>
      <c r="Q1208" s="184">
        <v>40750</v>
      </c>
      <c r="R1208" s="182">
        <v>4.5</v>
      </c>
      <c r="S1208" s="182">
        <f t="shared" si="175"/>
        <v>3.96</v>
      </c>
      <c r="T1208" s="182">
        <f t="shared" si="176"/>
        <v>0.54</v>
      </c>
      <c r="AF1208" s="183"/>
      <c r="AI1208" s="3"/>
    </row>
    <row r="1209" spans="1:35" x14ac:dyDescent="0.2">
      <c r="A1209" s="7">
        <f t="shared" si="168"/>
        <v>43709</v>
      </c>
      <c r="B1209" s="7">
        <f t="shared" si="170"/>
        <v>43739</v>
      </c>
      <c r="C1209" s="7">
        <v>43752</v>
      </c>
      <c r="D1209">
        <v>4.13</v>
      </c>
      <c r="E1209">
        <v>1.8</v>
      </c>
      <c r="F1209">
        <v>3.4</v>
      </c>
      <c r="G1209">
        <v>2.6</v>
      </c>
      <c r="H1209" s="4">
        <f t="shared" si="171"/>
        <v>7.75</v>
      </c>
      <c r="I1209" s="4"/>
      <c r="J1209" s="4">
        <f t="shared" si="172"/>
        <v>3.62</v>
      </c>
      <c r="K1209" s="15">
        <f t="shared" si="177"/>
        <v>3.7</v>
      </c>
      <c r="L1209" s="4">
        <f t="shared" si="169"/>
        <v>3.62</v>
      </c>
      <c r="M1209" s="4">
        <f t="shared" si="173"/>
        <v>4.13</v>
      </c>
      <c r="N1209" s="4"/>
      <c r="P1209" s="184">
        <f t="shared" si="174"/>
        <v>40725</v>
      </c>
      <c r="Q1209" s="184">
        <v>40751</v>
      </c>
      <c r="R1209" s="182">
        <v>4.5</v>
      </c>
      <c r="S1209" s="182">
        <f t="shared" si="175"/>
        <v>3.96</v>
      </c>
      <c r="T1209" s="182">
        <f t="shared" si="176"/>
        <v>0.54</v>
      </c>
      <c r="AF1209" s="183"/>
      <c r="AI1209" s="3"/>
    </row>
    <row r="1210" spans="1:35" x14ac:dyDescent="0.2">
      <c r="A1210" s="7">
        <f t="shared" si="168"/>
        <v>43709</v>
      </c>
      <c r="B1210" s="7">
        <f t="shared" si="170"/>
        <v>43739</v>
      </c>
      <c r="C1210" s="7">
        <v>43753</v>
      </c>
      <c r="D1210">
        <v>4.13</v>
      </c>
      <c r="E1210">
        <v>1.8</v>
      </c>
      <c r="F1210">
        <v>3.4</v>
      </c>
      <c r="G1210">
        <v>2.6</v>
      </c>
      <c r="H1210" s="4">
        <f t="shared" si="171"/>
        <v>7.75</v>
      </c>
      <c r="I1210" s="4"/>
      <c r="J1210" s="4">
        <f t="shared" si="172"/>
        <v>3.62</v>
      </c>
      <c r="K1210" s="15">
        <f t="shared" si="177"/>
        <v>3.7</v>
      </c>
      <c r="L1210" s="4">
        <f t="shared" si="169"/>
        <v>3.62</v>
      </c>
      <c r="M1210" s="4">
        <f t="shared" si="173"/>
        <v>4.13</v>
      </c>
      <c r="N1210" s="4"/>
      <c r="P1210" s="184">
        <f t="shared" si="174"/>
        <v>40725</v>
      </c>
      <c r="Q1210" s="184">
        <v>40752</v>
      </c>
      <c r="R1210" s="182">
        <v>4.5</v>
      </c>
      <c r="S1210" s="182">
        <f t="shared" si="175"/>
        <v>3.96</v>
      </c>
      <c r="T1210" s="182">
        <f t="shared" si="176"/>
        <v>0.54</v>
      </c>
      <c r="AF1210" s="183"/>
      <c r="AI1210" s="3"/>
    </row>
    <row r="1211" spans="1:35" x14ac:dyDescent="0.2">
      <c r="A1211" s="7">
        <f t="shared" si="168"/>
        <v>43709</v>
      </c>
      <c r="B1211" s="7">
        <f t="shared" si="170"/>
        <v>43739</v>
      </c>
      <c r="C1211" s="7">
        <v>43754</v>
      </c>
      <c r="D1211">
        <v>4.13</v>
      </c>
      <c r="E1211">
        <v>1.8</v>
      </c>
      <c r="F1211">
        <v>3.4</v>
      </c>
      <c r="G1211">
        <v>2.6</v>
      </c>
      <c r="H1211" s="4">
        <f t="shared" si="171"/>
        <v>7.75</v>
      </c>
      <c r="I1211" s="4"/>
      <c r="J1211" s="4">
        <f t="shared" si="172"/>
        <v>3.62</v>
      </c>
      <c r="K1211" s="15">
        <f t="shared" si="177"/>
        <v>3.7</v>
      </c>
      <c r="L1211" s="4">
        <f t="shared" si="169"/>
        <v>3.62</v>
      </c>
      <c r="M1211" s="4">
        <f t="shared" si="173"/>
        <v>4.13</v>
      </c>
      <c r="N1211" s="4"/>
      <c r="P1211" s="184">
        <f t="shared" si="174"/>
        <v>40725</v>
      </c>
      <c r="Q1211" s="184">
        <v>40753</v>
      </c>
      <c r="R1211" s="182">
        <v>4.5</v>
      </c>
      <c r="S1211" s="182">
        <f t="shared" si="175"/>
        <v>3.96</v>
      </c>
      <c r="T1211" s="182">
        <f t="shared" si="176"/>
        <v>0.54</v>
      </c>
      <c r="AF1211" s="183"/>
      <c r="AI1211" s="3"/>
    </row>
    <row r="1212" spans="1:35" x14ac:dyDescent="0.2">
      <c r="A1212" s="7">
        <f t="shared" si="168"/>
        <v>43709</v>
      </c>
      <c r="B1212" s="7">
        <f t="shared" si="170"/>
        <v>43739</v>
      </c>
      <c r="C1212" s="7">
        <v>43755</v>
      </c>
      <c r="D1212">
        <v>4.13</v>
      </c>
      <c r="E1212">
        <v>1.8</v>
      </c>
      <c r="F1212">
        <v>3.4</v>
      </c>
      <c r="G1212">
        <v>2.6</v>
      </c>
      <c r="H1212" s="4">
        <f t="shared" si="171"/>
        <v>7.75</v>
      </c>
      <c r="I1212" s="4"/>
      <c r="J1212" s="4">
        <f t="shared" si="172"/>
        <v>3.62</v>
      </c>
      <c r="K1212" s="15">
        <f t="shared" si="177"/>
        <v>3.7</v>
      </c>
      <c r="L1212" s="4">
        <f t="shared" si="169"/>
        <v>3.62</v>
      </c>
      <c r="M1212" s="4">
        <f t="shared" si="173"/>
        <v>4.13</v>
      </c>
      <c r="N1212" s="4"/>
      <c r="P1212" s="184">
        <f t="shared" si="174"/>
        <v>40725</v>
      </c>
      <c r="Q1212" s="184">
        <v>40754</v>
      </c>
      <c r="R1212" s="182">
        <v>4.5</v>
      </c>
      <c r="S1212" s="182">
        <f t="shared" si="175"/>
        <v>3.96</v>
      </c>
      <c r="T1212" s="182">
        <f t="shared" si="176"/>
        <v>0.54</v>
      </c>
      <c r="AF1212" s="183"/>
      <c r="AI1212" s="3"/>
    </row>
    <row r="1213" spans="1:35" x14ac:dyDescent="0.2">
      <c r="A1213" s="7">
        <f t="shared" si="168"/>
        <v>43709</v>
      </c>
      <c r="B1213" s="7">
        <f t="shared" si="170"/>
        <v>43739</v>
      </c>
      <c r="C1213" s="7">
        <v>43756</v>
      </c>
      <c r="D1213">
        <v>4.13</v>
      </c>
      <c r="E1213">
        <v>1.8</v>
      </c>
      <c r="F1213">
        <v>3.4</v>
      </c>
      <c r="G1213">
        <v>2.6</v>
      </c>
      <c r="H1213" s="4">
        <f t="shared" si="171"/>
        <v>7.75</v>
      </c>
      <c r="I1213" s="4"/>
      <c r="J1213" s="4">
        <f t="shared" si="172"/>
        <v>3.62</v>
      </c>
      <c r="K1213" s="15">
        <f t="shared" si="177"/>
        <v>3.7</v>
      </c>
      <c r="L1213" s="4">
        <f t="shared" si="169"/>
        <v>3.62</v>
      </c>
      <c r="M1213" s="4">
        <f t="shared" si="173"/>
        <v>4.13</v>
      </c>
      <c r="N1213" s="4"/>
      <c r="P1213" s="184">
        <f t="shared" si="174"/>
        <v>40725</v>
      </c>
      <c r="Q1213" s="184">
        <v>40755</v>
      </c>
      <c r="R1213" s="182">
        <v>4.5</v>
      </c>
      <c r="S1213" s="182">
        <f t="shared" si="175"/>
        <v>3.96</v>
      </c>
      <c r="T1213" s="182">
        <f t="shared" si="176"/>
        <v>0.54</v>
      </c>
      <c r="AF1213" s="183"/>
      <c r="AI1213" s="3"/>
    </row>
    <row r="1214" spans="1:35" x14ac:dyDescent="0.2">
      <c r="A1214" s="7">
        <f t="shared" si="168"/>
        <v>43709</v>
      </c>
      <c r="B1214" s="7">
        <f t="shared" si="170"/>
        <v>43739</v>
      </c>
      <c r="C1214" s="7">
        <v>43759</v>
      </c>
      <c r="D1214">
        <v>4.13</v>
      </c>
      <c r="E1214">
        <v>1.8</v>
      </c>
      <c r="F1214">
        <v>3.4</v>
      </c>
      <c r="G1214">
        <v>2.6</v>
      </c>
      <c r="H1214" s="4">
        <f t="shared" si="171"/>
        <v>7.75</v>
      </c>
      <c r="I1214" s="4"/>
      <c r="J1214" s="4">
        <f t="shared" si="172"/>
        <v>3.62</v>
      </c>
      <c r="K1214" s="15">
        <f t="shared" si="177"/>
        <v>3.7</v>
      </c>
      <c r="L1214" s="4">
        <f t="shared" si="169"/>
        <v>3.62</v>
      </c>
      <c r="M1214" s="4">
        <f t="shared" si="173"/>
        <v>4.13</v>
      </c>
      <c r="N1214" s="4"/>
      <c r="P1214" s="184">
        <f t="shared" si="174"/>
        <v>40756</v>
      </c>
      <c r="Q1214" s="184">
        <v>40756</v>
      </c>
      <c r="R1214" s="182">
        <v>4.5</v>
      </c>
      <c r="S1214" s="182">
        <f t="shared" si="175"/>
        <v>4.01</v>
      </c>
      <c r="T1214" s="182">
        <f t="shared" si="176"/>
        <v>0.49000000000000021</v>
      </c>
      <c r="AF1214" s="183"/>
      <c r="AI1214" s="3"/>
    </row>
    <row r="1215" spans="1:35" x14ac:dyDescent="0.2">
      <c r="A1215" s="7">
        <f t="shared" si="168"/>
        <v>43709</v>
      </c>
      <c r="B1215" s="7">
        <f t="shared" si="170"/>
        <v>43739</v>
      </c>
      <c r="C1215" s="7">
        <v>43760</v>
      </c>
      <c r="D1215">
        <v>4.13</v>
      </c>
      <c r="E1215">
        <v>1.8</v>
      </c>
      <c r="F1215">
        <v>3.4</v>
      </c>
      <c r="G1215">
        <v>2.6</v>
      </c>
      <c r="H1215" s="4">
        <f t="shared" si="171"/>
        <v>7.75</v>
      </c>
      <c r="I1215" s="4"/>
      <c r="J1215" s="4">
        <f t="shared" si="172"/>
        <v>3.62</v>
      </c>
      <c r="K1215" s="15">
        <f t="shared" si="177"/>
        <v>3.7</v>
      </c>
      <c r="L1215" s="4">
        <f t="shared" si="169"/>
        <v>3.62</v>
      </c>
      <c r="M1215" s="4">
        <f t="shared" si="173"/>
        <v>4.13</v>
      </c>
      <c r="N1215" s="4"/>
      <c r="P1215" s="184">
        <f t="shared" si="174"/>
        <v>40756</v>
      </c>
      <c r="Q1215" s="184">
        <v>40757</v>
      </c>
      <c r="R1215" s="182">
        <v>4.5</v>
      </c>
      <c r="S1215" s="182">
        <f t="shared" si="175"/>
        <v>4.01</v>
      </c>
      <c r="T1215" s="182">
        <f t="shared" si="176"/>
        <v>0.49000000000000021</v>
      </c>
      <c r="AF1215" s="183"/>
      <c r="AI1215" s="3"/>
    </row>
    <row r="1216" spans="1:35" x14ac:dyDescent="0.2">
      <c r="A1216" s="7">
        <f t="shared" si="168"/>
        <v>43709</v>
      </c>
      <c r="B1216" s="7">
        <f t="shared" si="170"/>
        <v>43739</v>
      </c>
      <c r="C1216" s="7">
        <v>43761</v>
      </c>
      <c r="D1216">
        <v>4.13</v>
      </c>
      <c r="E1216">
        <v>1.8</v>
      </c>
      <c r="F1216">
        <v>3.4</v>
      </c>
      <c r="G1216">
        <v>2.6</v>
      </c>
      <c r="H1216" s="4">
        <f t="shared" si="171"/>
        <v>7.75</v>
      </c>
      <c r="I1216" s="4"/>
      <c r="J1216" s="4">
        <f t="shared" si="172"/>
        <v>3.62</v>
      </c>
      <c r="K1216" s="15">
        <f t="shared" si="177"/>
        <v>3.7</v>
      </c>
      <c r="L1216" s="4">
        <f t="shared" si="169"/>
        <v>3.62</v>
      </c>
      <c r="M1216" s="4">
        <f t="shared" si="173"/>
        <v>4.13</v>
      </c>
      <c r="N1216" s="4"/>
      <c r="P1216" s="184">
        <f t="shared" si="174"/>
        <v>40756</v>
      </c>
      <c r="Q1216" s="184">
        <v>40758</v>
      </c>
      <c r="R1216" s="182">
        <v>4.5</v>
      </c>
      <c r="S1216" s="182">
        <f t="shared" si="175"/>
        <v>4.01</v>
      </c>
      <c r="T1216" s="182">
        <f t="shared" si="176"/>
        <v>0.49000000000000021</v>
      </c>
      <c r="AF1216" s="183"/>
      <c r="AI1216" s="3"/>
    </row>
    <row r="1217" spans="1:35" x14ac:dyDescent="0.2">
      <c r="A1217" s="7">
        <f t="shared" si="168"/>
        <v>43709</v>
      </c>
      <c r="B1217" s="7">
        <f t="shared" si="170"/>
        <v>43739</v>
      </c>
      <c r="C1217" s="7">
        <v>43762</v>
      </c>
      <c r="D1217">
        <v>4.13</v>
      </c>
      <c r="E1217">
        <v>1.8</v>
      </c>
      <c r="F1217">
        <v>3.4</v>
      </c>
      <c r="G1217">
        <v>2.6</v>
      </c>
      <c r="H1217" s="4">
        <f t="shared" si="171"/>
        <v>7.75</v>
      </c>
      <c r="I1217" s="4"/>
      <c r="J1217" s="4">
        <f t="shared" si="172"/>
        <v>3.62</v>
      </c>
      <c r="K1217" s="15">
        <f t="shared" si="177"/>
        <v>3.7</v>
      </c>
      <c r="L1217" s="4">
        <f t="shared" si="169"/>
        <v>3.62</v>
      </c>
      <c r="M1217" s="4">
        <f t="shared" si="173"/>
        <v>4.13</v>
      </c>
      <c r="N1217" s="4"/>
      <c r="P1217" s="184">
        <f t="shared" si="174"/>
        <v>40756</v>
      </c>
      <c r="Q1217" s="184">
        <v>40759</v>
      </c>
      <c r="R1217" s="182">
        <v>4.5</v>
      </c>
      <c r="S1217" s="182">
        <f t="shared" si="175"/>
        <v>4.01</v>
      </c>
      <c r="T1217" s="182">
        <f t="shared" si="176"/>
        <v>0.49000000000000021</v>
      </c>
      <c r="AF1217" s="183"/>
      <c r="AI1217" s="3"/>
    </row>
    <row r="1218" spans="1:35" x14ac:dyDescent="0.2">
      <c r="A1218" s="7">
        <f t="shared" si="168"/>
        <v>43709</v>
      </c>
      <c r="B1218" s="7">
        <f t="shared" si="170"/>
        <v>43739</v>
      </c>
      <c r="C1218" s="7">
        <v>43763</v>
      </c>
      <c r="D1218">
        <v>4.13</v>
      </c>
      <c r="E1218">
        <v>1.8</v>
      </c>
      <c r="F1218">
        <v>3.4</v>
      </c>
      <c r="G1218">
        <v>2.6</v>
      </c>
      <c r="H1218" s="4">
        <f t="shared" si="171"/>
        <v>7.75</v>
      </c>
      <c r="I1218" s="4"/>
      <c r="J1218" s="4">
        <f t="shared" si="172"/>
        <v>3.62</v>
      </c>
      <c r="K1218" s="15">
        <f t="shared" si="177"/>
        <v>3.7</v>
      </c>
      <c r="L1218" s="4">
        <f t="shared" si="169"/>
        <v>3.62</v>
      </c>
      <c r="M1218" s="4">
        <f t="shared" si="173"/>
        <v>4.13</v>
      </c>
      <c r="N1218" s="4"/>
      <c r="P1218" s="184">
        <f t="shared" si="174"/>
        <v>40756</v>
      </c>
      <c r="Q1218" s="184">
        <v>40760</v>
      </c>
      <c r="R1218" s="182">
        <v>4.5</v>
      </c>
      <c r="S1218" s="182">
        <f t="shared" si="175"/>
        <v>4.01</v>
      </c>
      <c r="T1218" s="182">
        <f t="shared" si="176"/>
        <v>0.49000000000000021</v>
      </c>
      <c r="AF1218" s="183"/>
      <c r="AI1218" s="3"/>
    </row>
    <row r="1219" spans="1:35" x14ac:dyDescent="0.2">
      <c r="A1219" s="7">
        <f t="shared" si="168"/>
        <v>43709</v>
      </c>
      <c r="B1219" s="7">
        <f t="shared" si="170"/>
        <v>43739</v>
      </c>
      <c r="C1219" s="7">
        <v>43766</v>
      </c>
      <c r="D1219">
        <v>4.13</v>
      </c>
      <c r="E1219">
        <v>1.8</v>
      </c>
      <c r="F1219">
        <v>3.4</v>
      </c>
      <c r="G1219">
        <v>2.6</v>
      </c>
      <c r="H1219" s="4">
        <f t="shared" si="171"/>
        <v>7.75</v>
      </c>
      <c r="I1219" s="4"/>
      <c r="J1219" s="4">
        <f t="shared" si="172"/>
        <v>3.62</v>
      </c>
      <c r="K1219" s="15">
        <f t="shared" si="177"/>
        <v>3.7</v>
      </c>
      <c r="L1219" s="4">
        <f t="shared" si="169"/>
        <v>3.62</v>
      </c>
      <c r="M1219" s="4">
        <f t="shared" si="173"/>
        <v>4.13</v>
      </c>
      <c r="N1219" s="4"/>
      <c r="P1219" s="184">
        <f t="shared" si="174"/>
        <v>40756</v>
      </c>
      <c r="Q1219" s="184">
        <v>40761</v>
      </c>
      <c r="R1219" s="182">
        <v>4.5</v>
      </c>
      <c r="S1219" s="182">
        <f t="shared" si="175"/>
        <v>4.01</v>
      </c>
      <c r="T1219" s="182">
        <f t="shared" si="176"/>
        <v>0.49000000000000021</v>
      </c>
      <c r="AF1219" s="183"/>
      <c r="AI1219" s="3"/>
    </row>
    <row r="1220" spans="1:35" x14ac:dyDescent="0.2">
      <c r="A1220" s="7">
        <f t="shared" si="168"/>
        <v>43709</v>
      </c>
      <c r="B1220" s="7">
        <f t="shared" si="170"/>
        <v>43739</v>
      </c>
      <c r="C1220" s="7">
        <v>43767</v>
      </c>
      <c r="D1220">
        <v>4.13</v>
      </c>
      <c r="E1220">
        <v>1.8</v>
      </c>
      <c r="F1220">
        <v>3.4</v>
      </c>
      <c r="G1220">
        <v>2.6</v>
      </c>
      <c r="H1220" s="4">
        <f t="shared" si="171"/>
        <v>7.75</v>
      </c>
      <c r="I1220" s="4"/>
      <c r="J1220" s="4">
        <f t="shared" si="172"/>
        <v>3.62</v>
      </c>
      <c r="K1220" s="15">
        <f t="shared" si="177"/>
        <v>3.7</v>
      </c>
      <c r="L1220" s="4">
        <f t="shared" si="169"/>
        <v>3.62</v>
      </c>
      <c r="M1220" s="4">
        <f t="shared" si="173"/>
        <v>4.13</v>
      </c>
      <c r="N1220" s="4"/>
      <c r="P1220" s="184">
        <f t="shared" si="174"/>
        <v>40756</v>
      </c>
      <c r="Q1220" s="184">
        <v>40762</v>
      </c>
      <c r="R1220" s="182">
        <v>4.5</v>
      </c>
      <c r="S1220" s="182">
        <f t="shared" si="175"/>
        <v>4.01</v>
      </c>
      <c r="T1220" s="182">
        <f t="shared" si="176"/>
        <v>0.49000000000000021</v>
      </c>
      <c r="AF1220" s="183"/>
      <c r="AI1220" s="3"/>
    </row>
    <row r="1221" spans="1:35" x14ac:dyDescent="0.2">
      <c r="A1221" s="7">
        <f t="shared" si="168"/>
        <v>43709</v>
      </c>
      <c r="B1221" s="7">
        <f t="shared" si="170"/>
        <v>43739</v>
      </c>
      <c r="C1221" s="7">
        <v>43768</v>
      </c>
      <c r="D1221">
        <v>4.13</v>
      </c>
      <c r="E1221">
        <v>1.8</v>
      </c>
      <c r="F1221">
        <v>3.4</v>
      </c>
      <c r="G1221">
        <v>2.6</v>
      </c>
      <c r="H1221" s="4">
        <f t="shared" si="171"/>
        <v>7.75</v>
      </c>
      <c r="I1221" s="4"/>
      <c r="J1221" s="4">
        <f t="shared" si="172"/>
        <v>3.62</v>
      </c>
      <c r="K1221" s="15">
        <f t="shared" si="177"/>
        <v>3.7</v>
      </c>
      <c r="L1221" s="4">
        <f t="shared" si="169"/>
        <v>3.62</v>
      </c>
      <c r="M1221" s="4">
        <f t="shared" si="173"/>
        <v>4.13</v>
      </c>
      <c r="N1221" s="4"/>
      <c r="P1221" s="184">
        <f t="shared" si="174"/>
        <v>40756</v>
      </c>
      <c r="Q1221" s="184">
        <v>40763</v>
      </c>
      <c r="R1221" s="182">
        <v>4.5</v>
      </c>
      <c r="S1221" s="182">
        <f t="shared" si="175"/>
        <v>4.01</v>
      </c>
      <c r="T1221" s="182">
        <f t="shared" si="176"/>
        <v>0.49000000000000021</v>
      </c>
      <c r="AF1221" s="183"/>
      <c r="AI1221" s="3"/>
    </row>
    <row r="1222" spans="1:35" x14ac:dyDescent="0.2">
      <c r="A1222" s="7">
        <f t="shared" si="168"/>
        <v>43709</v>
      </c>
      <c r="B1222" s="7">
        <f t="shared" si="170"/>
        <v>43739</v>
      </c>
      <c r="C1222" s="7">
        <v>43769</v>
      </c>
      <c r="D1222">
        <v>4.13</v>
      </c>
      <c r="E1222">
        <v>1.8</v>
      </c>
      <c r="F1222">
        <v>3.4</v>
      </c>
      <c r="G1222">
        <v>2.6</v>
      </c>
      <c r="H1222" s="4">
        <f t="shared" si="171"/>
        <v>7.75</v>
      </c>
      <c r="I1222" s="4"/>
      <c r="J1222" s="4">
        <f t="shared" si="172"/>
        <v>3.62</v>
      </c>
      <c r="K1222" s="15">
        <f t="shared" si="177"/>
        <v>3.7</v>
      </c>
      <c r="L1222" s="4">
        <f t="shared" si="169"/>
        <v>3.62</v>
      </c>
      <c r="M1222" s="4">
        <f t="shared" si="173"/>
        <v>4.13</v>
      </c>
      <c r="N1222" s="4"/>
      <c r="P1222" s="184">
        <f t="shared" si="174"/>
        <v>40756</v>
      </c>
      <c r="Q1222" s="184">
        <v>40764</v>
      </c>
      <c r="R1222" s="182">
        <v>4.5</v>
      </c>
      <c r="S1222" s="182">
        <f t="shared" si="175"/>
        <v>4.01</v>
      </c>
      <c r="T1222" s="182">
        <f t="shared" si="176"/>
        <v>0.49000000000000021</v>
      </c>
      <c r="AF1222" s="183"/>
      <c r="AI1222" s="3"/>
    </row>
    <row r="1223" spans="1:35" x14ac:dyDescent="0.2">
      <c r="A1223" s="7">
        <f t="shared" ref="A1223:A1286" si="178">DATE(YEAR(B1223),MONTH(B1223)-1,1)</f>
        <v>43739</v>
      </c>
      <c r="B1223" s="7">
        <f t="shared" si="170"/>
        <v>43770</v>
      </c>
      <c r="C1223" s="7">
        <v>43770</v>
      </c>
      <c r="D1223">
        <v>4.2</v>
      </c>
      <c r="E1223">
        <v>1.8</v>
      </c>
      <c r="F1223">
        <v>3.4</v>
      </c>
      <c r="G1223">
        <v>2.6</v>
      </c>
      <c r="H1223" s="4">
        <f t="shared" si="171"/>
        <v>7.75</v>
      </c>
      <c r="I1223" s="4"/>
      <c r="J1223" s="4">
        <f t="shared" si="172"/>
        <v>3.55</v>
      </c>
      <c r="K1223" s="15">
        <f t="shared" si="177"/>
        <v>3.54</v>
      </c>
      <c r="L1223" s="4">
        <f t="shared" ref="L1223:L1286" si="179">INDEX($Y:$Y,MATCH($B1223,$V:$V,0))</f>
        <v>3.55</v>
      </c>
      <c r="M1223" s="4">
        <f t="shared" si="173"/>
        <v>4.2</v>
      </c>
      <c r="N1223" s="4"/>
      <c r="P1223" s="184">
        <f t="shared" si="174"/>
        <v>40756</v>
      </c>
      <c r="Q1223" s="184">
        <v>40765</v>
      </c>
      <c r="R1223" s="182">
        <v>4.5</v>
      </c>
      <c r="S1223" s="182">
        <f t="shared" si="175"/>
        <v>4.01</v>
      </c>
      <c r="T1223" s="182">
        <f t="shared" si="176"/>
        <v>0.49000000000000021</v>
      </c>
      <c r="AF1223" s="183"/>
      <c r="AI1223" s="3"/>
    </row>
    <row r="1224" spans="1:35" x14ac:dyDescent="0.2">
      <c r="A1224" s="7">
        <f t="shared" si="178"/>
        <v>43739</v>
      </c>
      <c r="B1224" s="7">
        <f t="shared" ref="B1224:B1287" si="180">DATE(YEAR(C1224),MONTH(C1224),1)</f>
        <v>43770</v>
      </c>
      <c r="C1224" s="7">
        <v>43773</v>
      </c>
      <c r="D1224">
        <v>4.2</v>
      </c>
      <c r="E1224">
        <v>1.8</v>
      </c>
      <c r="F1224">
        <v>3.4</v>
      </c>
      <c r="G1224">
        <v>2.6</v>
      </c>
      <c r="H1224" s="4">
        <f t="shared" ref="H1224:H1287" si="181">INDEX($R:$R,MATCH($C1224,$Q:$Q,0))</f>
        <v>7.75</v>
      </c>
      <c r="I1224" s="4"/>
      <c r="J1224" s="4">
        <f t="shared" ref="J1224:J1287" si="182">H1224-D1224</f>
        <v>3.55</v>
      </c>
      <c r="K1224" s="15">
        <f t="shared" si="177"/>
        <v>3.54</v>
      </c>
      <c r="L1224" s="4">
        <f t="shared" si="179"/>
        <v>3.55</v>
      </c>
      <c r="M1224" s="4">
        <f t="shared" ref="M1224:M1287" si="183">H1224-L1224</f>
        <v>4.2</v>
      </c>
      <c r="N1224" s="4"/>
      <c r="P1224" s="184">
        <f t="shared" ref="P1224:P1287" si="184">DATE(YEAR(Q1224),MONTH(Q1224),1)</f>
        <v>40756</v>
      </c>
      <c r="Q1224" s="184">
        <v>40766</v>
      </c>
      <c r="R1224" s="182">
        <v>4.5</v>
      </c>
      <c r="S1224" s="182">
        <f t="shared" ref="S1224:S1287" si="185">INDEX($Y:$Y,MATCH($P1224,$V:$V,0))</f>
        <v>4.01</v>
      </c>
      <c r="T1224" s="182">
        <f t="shared" ref="T1224:T1287" si="186">R1224-S1224</f>
        <v>0.49000000000000021</v>
      </c>
      <c r="AF1224" s="183"/>
      <c r="AI1224" s="3"/>
    </row>
    <row r="1225" spans="1:35" x14ac:dyDescent="0.2">
      <c r="A1225" s="7">
        <f t="shared" si="178"/>
        <v>43739</v>
      </c>
      <c r="B1225" s="7">
        <f t="shared" si="180"/>
        <v>43770</v>
      </c>
      <c r="C1225" s="7">
        <v>43774</v>
      </c>
      <c r="D1225">
        <v>4.2</v>
      </c>
      <c r="E1225">
        <v>1.8</v>
      </c>
      <c r="F1225">
        <v>3.4</v>
      </c>
      <c r="G1225">
        <v>2.6</v>
      </c>
      <c r="H1225" s="4">
        <f t="shared" si="181"/>
        <v>7.75</v>
      </c>
      <c r="I1225" s="4"/>
      <c r="J1225" s="4">
        <f t="shared" si="182"/>
        <v>3.55</v>
      </c>
      <c r="K1225" s="15">
        <f t="shared" si="177"/>
        <v>3.54</v>
      </c>
      <c r="L1225" s="4">
        <f t="shared" si="179"/>
        <v>3.55</v>
      </c>
      <c r="M1225" s="4">
        <f t="shared" si="183"/>
        <v>4.2</v>
      </c>
      <c r="N1225" s="4"/>
      <c r="P1225" s="184">
        <f t="shared" si="184"/>
        <v>40756</v>
      </c>
      <c r="Q1225" s="184">
        <v>40767</v>
      </c>
      <c r="R1225" s="182">
        <v>4.5</v>
      </c>
      <c r="S1225" s="182">
        <f t="shared" si="185"/>
        <v>4.01</v>
      </c>
      <c r="T1225" s="182">
        <f t="shared" si="186"/>
        <v>0.49000000000000021</v>
      </c>
      <c r="AF1225" s="183"/>
      <c r="AI1225" s="3"/>
    </row>
    <row r="1226" spans="1:35" x14ac:dyDescent="0.2">
      <c r="A1226" s="7">
        <f t="shared" si="178"/>
        <v>43739</v>
      </c>
      <c r="B1226" s="7">
        <f t="shared" si="180"/>
        <v>43770</v>
      </c>
      <c r="C1226" s="7">
        <v>43775</v>
      </c>
      <c r="D1226">
        <v>4.2</v>
      </c>
      <c r="E1226">
        <v>1.8</v>
      </c>
      <c r="F1226">
        <v>3.4</v>
      </c>
      <c r="G1226">
        <v>2.6</v>
      </c>
      <c r="H1226" s="4">
        <f t="shared" si="181"/>
        <v>7.75</v>
      </c>
      <c r="I1226" s="4"/>
      <c r="J1226" s="4">
        <f t="shared" si="182"/>
        <v>3.55</v>
      </c>
      <c r="K1226" s="15">
        <f t="shared" si="177"/>
        <v>3.54</v>
      </c>
      <c r="L1226" s="4">
        <f t="shared" si="179"/>
        <v>3.55</v>
      </c>
      <c r="M1226" s="4">
        <f t="shared" si="183"/>
        <v>4.2</v>
      </c>
      <c r="N1226" s="4"/>
      <c r="P1226" s="184">
        <f t="shared" si="184"/>
        <v>40756</v>
      </c>
      <c r="Q1226" s="184">
        <v>40768</v>
      </c>
      <c r="R1226" s="182">
        <v>4.5</v>
      </c>
      <c r="S1226" s="182">
        <f t="shared" si="185"/>
        <v>4.01</v>
      </c>
      <c r="T1226" s="182">
        <f t="shared" si="186"/>
        <v>0.49000000000000021</v>
      </c>
      <c r="AF1226" s="183"/>
      <c r="AI1226" s="3"/>
    </row>
    <row r="1227" spans="1:35" x14ac:dyDescent="0.2">
      <c r="A1227" s="7">
        <f t="shared" si="178"/>
        <v>43739</v>
      </c>
      <c r="B1227" s="7">
        <f t="shared" si="180"/>
        <v>43770</v>
      </c>
      <c r="C1227" s="7">
        <v>43776</v>
      </c>
      <c r="D1227">
        <v>4.2</v>
      </c>
      <c r="E1227">
        <v>1.8</v>
      </c>
      <c r="F1227">
        <v>3.4</v>
      </c>
      <c r="G1227">
        <v>2.6</v>
      </c>
      <c r="H1227" s="4">
        <f t="shared" si="181"/>
        <v>7.75</v>
      </c>
      <c r="I1227" s="4"/>
      <c r="J1227" s="4">
        <f t="shared" si="182"/>
        <v>3.55</v>
      </c>
      <c r="K1227" s="15">
        <f t="shared" si="177"/>
        <v>3.54</v>
      </c>
      <c r="L1227" s="4">
        <f t="shared" si="179"/>
        <v>3.55</v>
      </c>
      <c r="M1227" s="4">
        <f t="shared" si="183"/>
        <v>4.2</v>
      </c>
      <c r="N1227" s="4"/>
      <c r="P1227" s="184">
        <f t="shared" si="184"/>
        <v>40756</v>
      </c>
      <c r="Q1227" s="184">
        <v>40769</v>
      </c>
      <c r="R1227" s="182">
        <v>4.5</v>
      </c>
      <c r="S1227" s="182">
        <f t="shared" si="185"/>
        <v>4.01</v>
      </c>
      <c r="T1227" s="182">
        <f t="shared" si="186"/>
        <v>0.49000000000000021</v>
      </c>
      <c r="AF1227" s="183"/>
      <c r="AI1227" s="3"/>
    </row>
    <row r="1228" spans="1:35" x14ac:dyDescent="0.2">
      <c r="A1228" s="7">
        <f t="shared" si="178"/>
        <v>43739</v>
      </c>
      <c r="B1228" s="7">
        <f t="shared" si="180"/>
        <v>43770</v>
      </c>
      <c r="C1228" s="7">
        <v>43777</v>
      </c>
      <c r="D1228">
        <v>4.2</v>
      </c>
      <c r="E1228">
        <v>1.8</v>
      </c>
      <c r="F1228">
        <v>3.4</v>
      </c>
      <c r="G1228">
        <v>2.6</v>
      </c>
      <c r="H1228" s="4">
        <f t="shared" si="181"/>
        <v>7.75</v>
      </c>
      <c r="I1228" s="4"/>
      <c r="J1228" s="4">
        <f t="shared" si="182"/>
        <v>3.55</v>
      </c>
      <c r="K1228" s="15">
        <f t="shared" si="177"/>
        <v>3.54</v>
      </c>
      <c r="L1228" s="4">
        <f t="shared" si="179"/>
        <v>3.55</v>
      </c>
      <c r="M1228" s="4">
        <f t="shared" si="183"/>
        <v>4.2</v>
      </c>
      <c r="N1228" s="4"/>
      <c r="P1228" s="184">
        <f t="shared" si="184"/>
        <v>40756</v>
      </c>
      <c r="Q1228" s="184">
        <v>40770</v>
      </c>
      <c r="R1228" s="182">
        <v>4.5</v>
      </c>
      <c r="S1228" s="182">
        <f t="shared" si="185"/>
        <v>4.01</v>
      </c>
      <c r="T1228" s="182">
        <f t="shared" si="186"/>
        <v>0.49000000000000021</v>
      </c>
      <c r="AF1228" s="183"/>
      <c r="AI1228" s="3"/>
    </row>
    <row r="1229" spans="1:35" x14ac:dyDescent="0.2">
      <c r="A1229" s="7">
        <f t="shared" si="178"/>
        <v>43739</v>
      </c>
      <c r="B1229" s="7">
        <f t="shared" si="180"/>
        <v>43770</v>
      </c>
      <c r="C1229" s="7">
        <v>43780</v>
      </c>
      <c r="D1229">
        <v>4.2</v>
      </c>
      <c r="E1229">
        <v>1.8</v>
      </c>
      <c r="F1229">
        <v>3.4</v>
      </c>
      <c r="G1229">
        <v>2.6</v>
      </c>
      <c r="H1229" s="4">
        <f t="shared" si="181"/>
        <v>7.75</v>
      </c>
      <c r="I1229" s="4"/>
      <c r="J1229" s="4">
        <f t="shared" si="182"/>
        <v>3.55</v>
      </c>
      <c r="K1229" s="15">
        <f t="shared" si="177"/>
        <v>3.54</v>
      </c>
      <c r="L1229" s="4">
        <f t="shared" si="179"/>
        <v>3.55</v>
      </c>
      <c r="M1229" s="4">
        <f t="shared" si="183"/>
        <v>4.2</v>
      </c>
      <c r="N1229" s="4"/>
      <c r="P1229" s="184">
        <f t="shared" si="184"/>
        <v>40756</v>
      </c>
      <c r="Q1229" s="184">
        <v>40771</v>
      </c>
      <c r="R1229" s="182">
        <v>4.5</v>
      </c>
      <c r="S1229" s="182">
        <f t="shared" si="185"/>
        <v>4.01</v>
      </c>
      <c r="T1229" s="182">
        <f t="shared" si="186"/>
        <v>0.49000000000000021</v>
      </c>
      <c r="AF1229" s="183"/>
      <c r="AI1229" s="3"/>
    </row>
    <row r="1230" spans="1:35" x14ac:dyDescent="0.2">
      <c r="A1230" s="7">
        <f t="shared" si="178"/>
        <v>43739</v>
      </c>
      <c r="B1230" s="7">
        <f t="shared" si="180"/>
        <v>43770</v>
      </c>
      <c r="C1230" s="7">
        <v>43781</v>
      </c>
      <c r="D1230">
        <v>4.2</v>
      </c>
      <c r="E1230">
        <v>1.8</v>
      </c>
      <c r="F1230">
        <v>3.4</v>
      </c>
      <c r="G1230">
        <v>2.6</v>
      </c>
      <c r="H1230" s="4">
        <f t="shared" si="181"/>
        <v>7.75</v>
      </c>
      <c r="I1230" s="4"/>
      <c r="J1230" s="4">
        <f t="shared" si="182"/>
        <v>3.55</v>
      </c>
      <c r="K1230" s="15">
        <f t="shared" si="177"/>
        <v>3.54</v>
      </c>
      <c r="L1230" s="4">
        <f t="shared" si="179"/>
        <v>3.55</v>
      </c>
      <c r="M1230" s="4">
        <f t="shared" si="183"/>
        <v>4.2</v>
      </c>
      <c r="N1230" s="4"/>
      <c r="P1230" s="184">
        <f t="shared" si="184"/>
        <v>40756</v>
      </c>
      <c r="Q1230" s="184">
        <v>40772</v>
      </c>
      <c r="R1230" s="182">
        <v>4.5</v>
      </c>
      <c r="S1230" s="182">
        <f t="shared" si="185"/>
        <v>4.01</v>
      </c>
      <c r="T1230" s="182">
        <f t="shared" si="186"/>
        <v>0.49000000000000021</v>
      </c>
      <c r="AF1230" s="183"/>
      <c r="AI1230" s="3"/>
    </row>
    <row r="1231" spans="1:35" x14ac:dyDescent="0.2">
      <c r="A1231" s="7">
        <f t="shared" si="178"/>
        <v>43739</v>
      </c>
      <c r="B1231" s="7">
        <f t="shared" si="180"/>
        <v>43770</v>
      </c>
      <c r="C1231" s="7">
        <v>43782</v>
      </c>
      <c r="D1231">
        <v>4.2</v>
      </c>
      <c r="E1231">
        <v>1.8</v>
      </c>
      <c r="F1231">
        <v>3.4</v>
      </c>
      <c r="G1231">
        <v>2.6</v>
      </c>
      <c r="H1231" s="4">
        <f t="shared" si="181"/>
        <v>7.75</v>
      </c>
      <c r="I1231" s="4"/>
      <c r="J1231" s="4">
        <f t="shared" si="182"/>
        <v>3.55</v>
      </c>
      <c r="K1231" s="15">
        <f t="shared" si="177"/>
        <v>3.54</v>
      </c>
      <c r="L1231" s="4">
        <f t="shared" si="179"/>
        <v>3.55</v>
      </c>
      <c r="M1231" s="4">
        <f t="shared" si="183"/>
        <v>4.2</v>
      </c>
      <c r="N1231" s="4"/>
      <c r="P1231" s="184">
        <f t="shared" si="184"/>
        <v>40756</v>
      </c>
      <c r="Q1231" s="184">
        <v>40773</v>
      </c>
      <c r="R1231" s="182">
        <v>4.5</v>
      </c>
      <c r="S1231" s="182">
        <f t="shared" si="185"/>
        <v>4.01</v>
      </c>
      <c r="T1231" s="182">
        <f t="shared" si="186"/>
        <v>0.49000000000000021</v>
      </c>
      <c r="AF1231" s="183"/>
      <c r="AI1231" s="3"/>
    </row>
    <row r="1232" spans="1:35" x14ac:dyDescent="0.2">
      <c r="A1232" s="7">
        <f t="shared" si="178"/>
        <v>43739</v>
      </c>
      <c r="B1232" s="7">
        <f t="shared" si="180"/>
        <v>43770</v>
      </c>
      <c r="C1232" s="7">
        <v>43783</v>
      </c>
      <c r="D1232">
        <v>3.95</v>
      </c>
      <c r="E1232">
        <v>1.8</v>
      </c>
      <c r="F1232">
        <v>3.4</v>
      </c>
      <c r="G1232">
        <v>2.6</v>
      </c>
      <c r="H1232" s="4">
        <f t="shared" si="181"/>
        <v>7.5</v>
      </c>
      <c r="I1232" s="4"/>
      <c r="J1232" s="4">
        <f t="shared" si="182"/>
        <v>3.55</v>
      </c>
      <c r="K1232" s="15">
        <f t="shared" si="177"/>
        <v>3.54</v>
      </c>
      <c r="L1232" s="4">
        <f t="shared" si="179"/>
        <v>3.55</v>
      </c>
      <c r="M1232" s="4">
        <f t="shared" si="183"/>
        <v>3.95</v>
      </c>
      <c r="N1232" s="4"/>
      <c r="P1232" s="184">
        <f t="shared" si="184"/>
        <v>40756</v>
      </c>
      <c r="Q1232" s="184">
        <v>40774</v>
      </c>
      <c r="R1232" s="182">
        <v>4.5</v>
      </c>
      <c r="S1232" s="182">
        <f t="shared" si="185"/>
        <v>4.01</v>
      </c>
      <c r="T1232" s="182">
        <f t="shared" si="186"/>
        <v>0.49000000000000021</v>
      </c>
      <c r="AF1232" s="183"/>
      <c r="AI1232" s="3"/>
    </row>
    <row r="1233" spans="1:35" x14ac:dyDescent="0.2">
      <c r="A1233" s="7">
        <f t="shared" si="178"/>
        <v>43739</v>
      </c>
      <c r="B1233" s="7">
        <f t="shared" si="180"/>
        <v>43770</v>
      </c>
      <c r="C1233" s="7">
        <v>43784</v>
      </c>
      <c r="D1233">
        <v>3.95</v>
      </c>
      <c r="E1233">
        <v>1.8</v>
      </c>
      <c r="F1233">
        <v>3.4</v>
      </c>
      <c r="G1233">
        <v>2.6</v>
      </c>
      <c r="H1233" s="4">
        <f t="shared" si="181"/>
        <v>7.5</v>
      </c>
      <c r="I1233" s="4"/>
      <c r="J1233" s="4">
        <f t="shared" si="182"/>
        <v>3.55</v>
      </c>
      <c r="K1233" s="15">
        <f t="shared" si="177"/>
        <v>3.54</v>
      </c>
      <c r="L1233" s="4">
        <f t="shared" si="179"/>
        <v>3.55</v>
      </c>
      <c r="M1233" s="4">
        <f t="shared" si="183"/>
        <v>3.95</v>
      </c>
      <c r="N1233" s="4"/>
      <c r="P1233" s="184">
        <f t="shared" si="184"/>
        <v>40756</v>
      </c>
      <c r="Q1233" s="184">
        <v>40775</v>
      </c>
      <c r="R1233" s="182">
        <v>4.5</v>
      </c>
      <c r="S1233" s="182">
        <f t="shared" si="185"/>
        <v>4.01</v>
      </c>
      <c r="T1233" s="182">
        <f t="shared" si="186"/>
        <v>0.49000000000000021</v>
      </c>
      <c r="AF1233" s="183"/>
      <c r="AI1233" s="3"/>
    </row>
    <row r="1234" spans="1:35" x14ac:dyDescent="0.2">
      <c r="A1234" s="7">
        <f t="shared" si="178"/>
        <v>43739</v>
      </c>
      <c r="B1234" s="7">
        <f t="shared" si="180"/>
        <v>43770</v>
      </c>
      <c r="C1234" s="7">
        <v>43788</v>
      </c>
      <c r="D1234">
        <v>3.95</v>
      </c>
      <c r="E1234">
        <v>1.8</v>
      </c>
      <c r="F1234">
        <v>3.4</v>
      </c>
      <c r="G1234">
        <v>2.6</v>
      </c>
      <c r="H1234" s="4">
        <f t="shared" si="181"/>
        <v>7.5</v>
      </c>
      <c r="I1234" s="4"/>
      <c r="J1234" s="4">
        <f t="shared" si="182"/>
        <v>3.55</v>
      </c>
      <c r="K1234" s="15">
        <f t="shared" si="177"/>
        <v>3.54</v>
      </c>
      <c r="L1234" s="4">
        <f t="shared" si="179"/>
        <v>3.55</v>
      </c>
      <c r="M1234" s="4">
        <f t="shared" si="183"/>
        <v>3.95</v>
      </c>
      <c r="N1234" s="4"/>
      <c r="P1234" s="184">
        <f t="shared" si="184"/>
        <v>40756</v>
      </c>
      <c r="Q1234" s="184">
        <v>40776</v>
      </c>
      <c r="R1234" s="182">
        <v>4.5</v>
      </c>
      <c r="S1234" s="182">
        <f t="shared" si="185"/>
        <v>4.01</v>
      </c>
      <c r="T1234" s="182">
        <f t="shared" si="186"/>
        <v>0.49000000000000021</v>
      </c>
      <c r="AF1234" s="183"/>
      <c r="AI1234" s="3"/>
    </row>
    <row r="1235" spans="1:35" x14ac:dyDescent="0.2">
      <c r="A1235" s="7">
        <f t="shared" si="178"/>
        <v>43739</v>
      </c>
      <c r="B1235" s="7">
        <f t="shared" si="180"/>
        <v>43770</v>
      </c>
      <c r="C1235" s="7">
        <v>43789</v>
      </c>
      <c r="D1235">
        <v>3.95</v>
      </c>
      <c r="E1235">
        <v>1.8</v>
      </c>
      <c r="F1235">
        <v>3.4</v>
      </c>
      <c r="G1235">
        <v>2.6</v>
      </c>
      <c r="H1235" s="4">
        <f t="shared" si="181"/>
        <v>7.5</v>
      </c>
      <c r="I1235" s="4"/>
      <c r="J1235" s="4">
        <f t="shared" si="182"/>
        <v>3.55</v>
      </c>
      <c r="K1235" s="15">
        <f t="shared" si="177"/>
        <v>3.54</v>
      </c>
      <c r="L1235" s="4">
        <f t="shared" si="179"/>
        <v>3.55</v>
      </c>
      <c r="M1235" s="4">
        <f t="shared" si="183"/>
        <v>3.95</v>
      </c>
      <c r="N1235" s="4"/>
      <c r="P1235" s="184">
        <f t="shared" si="184"/>
        <v>40756</v>
      </c>
      <c r="Q1235" s="184">
        <v>40777</v>
      </c>
      <c r="R1235" s="182">
        <v>4.5</v>
      </c>
      <c r="S1235" s="182">
        <f t="shared" si="185"/>
        <v>4.01</v>
      </c>
      <c r="T1235" s="182">
        <f t="shared" si="186"/>
        <v>0.49000000000000021</v>
      </c>
      <c r="AF1235" s="183"/>
      <c r="AI1235" s="3"/>
    </row>
    <row r="1236" spans="1:35" x14ac:dyDescent="0.2">
      <c r="A1236" s="7">
        <f t="shared" si="178"/>
        <v>43739</v>
      </c>
      <c r="B1236" s="7">
        <f t="shared" si="180"/>
        <v>43770</v>
      </c>
      <c r="C1236" s="7">
        <v>43790</v>
      </c>
      <c r="D1236">
        <v>3.95</v>
      </c>
      <c r="E1236">
        <v>1.8</v>
      </c>
      <c r="F1236">
        <v>3.4</v>
      </c>
      <c r="G1236">
        <v>2.6</v>
      </c>
      <c r="H1236" s="4">
        <f t="shared" si="181"/>
        <v>7.5</v>
      </c>
      <c r="I1236" s="4"/>
      <c r="J1236" s="4">
        <f t="shared" si="182"/>
        <v>3.55</v>
      </c>
      <c r="K1236" s="15">
        <f t="shared" si="177"/>
        <v>3.54</v>
      </c>
      <c r="L1236" s="4">
        <f t="shared" si="179"/>
        <v>3.55</v>
      </c>
      <c r="M1236" s="4">
        <f t="shared" si="183"/>
        <v>3.95</v>
      </c>
      <c r="N1236" s="4"/>
      <c r="P1236" s="184">
        <f t="shared" si="184"/>
        <v>40756</v>
      </c>
      <c r="Q1236" s="184">
        <v>40778</v>
      </c>
      <c r="R1236" s="182">
        <v>4.5</v>
      </c>
      <c r="S1236" s="182">
        <f t="shared" si="185"/>
        <v>4.01</v>
      </c>
      <c r="T1236" s="182">
        <f t="shared" si="186"/>
        <v>0.49000000000000021</v>
      </c>
      <c r="AF1236" s="183"/>
      <c r="AI1236" s="3"/>
    </row>
    <row r="1237" spans="1:35" x14ac:dyDescent="0.2">
      <c r="A1237" s="7">
        <f t="shared" si="178"/>
        <v>43739</v>
      </c>
      <c r="B1237" s="7">
        <f t="shared" si="180"/>
        <v>43770</v>
      </c>
      <c r="C1237" s="7">
        <v>43791</v>
      </c>
      <c r="D1237">
        <v>3.95</v>
      </c>
      <c r="E1237">
        <v>1.8</v>
      </c>
      <c r="F1237">
        <v>3.4</v>
      </c>
      <c r="G1237">
        <v>2.6</v>
      </c>
      <c r="H1237" s="4">
        <f t="shared" si="181"/>
        <v>7.5</v>
      </c>
      <c r="I1237" s="4"/>
      <c r="J1237" s="4">
        <f t="shared" si="182"/>
        <v>3.55</v>
      </c>
      <c r="K1237" s="15">
        <f t="shared" si="177"/>
        <v>3.54</v>
      </c>
      <c r="L1237" s="4">
        <f t="shared" si="179"/>
        <v>3.55</v>
      </c>
      <c r="M1237" s="4">
        <f t="shared" si="183"/>
        <v>3.95</v>
      </c>
      <c r="N1237" s="4"/>
      <c r="P1237" s="184">
        <f t="shared" si="184"/>
        <v>40756</v>
      </c>
      <c r="Q1237" s="184">
        <v>40779</v>
      </c>
      <c r="R1237" s="182">
        <v>4.5</v>
      </c>
      <c r="S1237" s="182">
        <f t="shared" si="185"/>
        <v>4.01</v>
      </c>
      <c r="T1237" s="182">
        <f t="shared" si="186"/>
        <v>0.49000000000000021</v>
      </c>
      <c r="AF1237" s="183"/>
      <c r="AI1237" s="3"/>
    </row>
    <row r="1238" spans="1:35" x14ac:dyDescent="0.2">
      <c r="A1238" s="7">
        <f t="shared" si="178"/>
        <v>43739</v>
      </c>
      <c r="B1238" s="7">
        <f t="shared" si="180"/>
        <v>43770</v>
      </c>
      <c r="C1238" s="7">
        <v>43794</v>
      </c>
      <c r="D1238">
        <v>3.95</v>
      </c>
      <c r="E1238">
        <v>1.8</v>
      </c>
      <c r="F1238">
        <v>3.4</v>
      </c>
      <c r="G1238">
        <v>2.6</v>
      </c>
      <c r="H1238" s="4">
        <f t="shared" si="181"/>
        <v>7.5</v>
      </c>
      <c r="I1238" s="4"/>
      <c r="J1238" s="4">
        <f t="shared" si="182"/>
        <v>3.55</v>
      </c>
      <c r="K1238" s="15">
        <f t="shared" si="177"/>
        <v>3.54</v>
      </c>
      <c r="L1238" s="4">
        <f t="shared" si="179"/>
        <v>3.55</v>
      </c>
      <c r="M1238" s="4">
        <f t="shared" si="183"/>
        <v>3.95</v>
      </c>
      <c r="N1238" s="4"/>
      <c r="P1238" s="184">
        <f t="shared" si="184"/>
        <v>40756</v>
      </c>
      <c r="Q1238" s="184">
        <v>40780</v>
      </c>
      <c r="R1238" s="182">
        <v>4.5</v>
      </c>
      <c r="S1238" s="182">
        <f t="shared" si="185"/>
        <v>4.01</v>
      </c>
      <c r="T1238" s="182">
        <f t="shared" si="186"/>
        <v>0.49000000000000021</v>
      </c>
      <c r="AF1238" s="183"/>
      <c r="AI1238" s="3"/>
    </row>
    <row r="1239" spans="1:35" x14ac:dyDescent="0.2">
      <c r="A1239" s="7">
        <f t="shared" si="178"/>
        <v>43739</v>
      </c>
      <c r="B1239" s="7">
        <f t="shared" si="180"/>
        <v>43770</v>
      </c>
      <c r="C1239" s="7">
        <v>43795</v>
      </c>
      <c r="D1239">
        <v>3.95</v>
      </c>
      <c r="E1239">
        <v>1.8</v>
      </c>
      <c r="F1239">
        <v>3.4</v>
      </c>
      <c r="G1239">
        <v>2.6</v>
      </c>
      <c r="H1239" s="4">
        <f t="shared" si="181"/>
        <v>7.5</v>
      </c>
      <c r="I1239" s="4"/>
      <c r="J1239" s="4">
        <f t="shared" si="182"/>
        <v>3.55</v>
      </c>
      <c r="K1239" s="15">
        <f t="shared" si="177"/>
        <v>3.54</v>
      </c>
      <c r="L1239" s="4">
        <f t="shared" si="179"/>
        <v>3.55</v>
      </c>
      <c r="M1239" s="4">
        <f t="shared" si="183"/>
        <v>3.95</v>
      </c>
      <c r="N1239" s="4"/>
      <c r="P1239" s="184">
        <f t="shared" si="184"/>
        <v>40756</v>
      </c>
      <c r="Q1239" s="184">
        <v>40781</v>
      </c>
      <c r="R1239" s="182">
        <v>4.5</v>
      </c>
      <c r="S1239" s="182">
        <f t="shared" si="185"/>
        <v>4.01</v>
      </c>
      <c r="T1239" s="182">
        <f t="shared" si="186"/>
        <v>0.49000000000000021</v>
      </c>
      <c r="AF1239" s="183"/>
      <c r="AI1239" s="3"/>
    </row>
    <row r="1240" spans="1:35" x14ac:dyDescent="0.2">
      <c r="A1240" s="7">
        <f t="shared" si="178"/>
        <v>43739</v>
      </c>
      <c r="B1240" s="7">
        <f t="shared" si="180"/>
        <v>43770</v>
      </c>
      <c r="C1240" s="7">
        <v>43796</v>
      </c>
      <c r="D1240">
        <v>3.95</v>
      </c>
      <c r="E1240">
        <v>1.8</v>
      </c>
      <c r="F1240">
        <v>3.4</v>
      </c>
      <c r="G1240">
        <v>2.6</v>
      </c>
      <c r="H1240" s="4">
        <f t="shared" si="181"/>
        <v>7.5</v>
      </c>
      <c r="I1240" s="4"/>
      <c r="J1240" s="4">
        <f t="shared" si="182"/>
        <v>3.55</v>
      </c>
      <c r="K1240" s="15">
        <f t="shared" si="177"/>
        <v>3.54</v>
      </c>
      <c r="L1240" s="4">
        <f t="shared" si="179"/>
        <v>3.55</v>
      </c>
      <c r="M1240" s="4">
        <f t="shared" si="183"/>
        <v>3.95</v>
      </c>
      <c r="N1240" s="4"/>
      <c r="P1240" s="184">
        <f t="shared" si="184"/>
        <v>40756</v>
      </c>
      <c r="Q1240" s="184">
        <v>40782</v>
      </c>
      <c r="R1240" s="182">
        <v>4.5</v>
      </c>
      <c r="S1240" s="182">
        <f t="shared" si="185"/>
        <v>4.01</v>
      </c>
      <c r="T1240" s="182">
        <f t="shared" si="186"/>
        <v>0.49000000000000021</v>
      </c>
      <c r="AF1240" s="183"/>
      <c r="AI1240" s="3"/>
    </row>
    <row r="1241" spans="1:35" x14ac:dyDescent="0.2">
      <c r="A1241" s="7">
        <f t="shared" si="178"/>
        <v>43739</v>
      </c>
      <c r="B1241" s="7">
        <f t="shared" si="180"/>
        <v>43770</v>
      </c>
      <c r="C1241" s="7">
        <v>43797</v>
      </c>
      <c r="D1241">
        <v>3.95</v>
      </c>
      <c r="E1241">
        <v>1.8</v>
      </c>
      <c r="F1241">
        <v>3.4</v>
      </c>
      <c r="G1241">
        <v>2.6</v>
      </c>
      <c r="H1241" s="4">
        <f t="shared" si="181"/>
        <v>7.5</v>
      </c>
      <c r="I1241" s="4"/>
      <c r="J1241" s="4">
        <f t="shared" si="182"/>
        <v>3.55</v>
      </c>
      <c r="K1241" s="15">
        <f t="shared" si="177"/>
        <v>3.54</v>
      </c>
      <c r="L1241" s="4">
        <f t="shared" si="179"/>
        <v>3.55</v>
      </c>
      <c r="M1241" s="4">
        <f t="shared" si="183"/>
        <v>3.95</v>
      </c>
      <c r="N1241" s="4"/>
      <c r="P1241" s="184">
        <f t="shared" si="184"/>
        <v>40756</v>
      </c>
      <c r="Q1241" s="184">
        <v>40783</v>
      </c>
      <c r="R1241" s="182">
        <v>4.5</v>
      </c>
      <c r="S1241" s="182">
        <f t="shared" si="185"/>
        <v>4.01</v>
      </c>
      <c r="T1241" s="182">
        <f t="shared" si="186"/>
        <v>0.49000000000000021</v>
      </c>
      <c r="AF1241" s="183"/>
      <c r="AI1241" s="3"/>
    </row>
    <row r="1242" spans="1:35" x14ac:dyDescent="0.2">
      <c r="A1242" s="7">
        <f t="shared" si="178"/>
        <v>43739</v>
      </c>
      <c r="B1242" s="7">
        <f t="shared" si="180"/>
        <v>43770</v>
      </c>
      <c r="C1242" s="7">
        <v>43798</v>
      </c>
      <c r="D1242">
        <v>3.95</v>
      </c>
      <c r="E1242">
        <v>1.8</v>
      </c>
      <c r="F1242">
        <v>3.4</v>
      </c>
      <c r="G1242">
        <v>2.6</v>
      </c>
      <c r="H1242" s="4">
        <f t="shared" si="181"/>
        <v>7.5</v>
      </c>
      <c r="I1242" s="4"/>
      <c r="J1242" s="4">
        <f t="shared" si="182"/>
        <v>3.55</v>
      </c>
      <c r="K1242" s="15">
        <f t="shared" si="177"/>
        <v>3.54</v>
      </c>
      <c r="L1242" s="4">
        <f t="shared" si="179"/>
        <v>3.55</v>
      </c>
      <c r="M1242" s="4">
        <f t="shared" si="183"/>
        <v>3.95</v>
      </c>
      <c r="N1242" s="4"/>
      <c r="P1242" s="184">
        <f t="shared" si="184"/>
        <v>40756</v>
      </c>
      <c r="Q1242" s="184">
        <v>40784</v>
      </c>
      <c r="R1242" s="182">
        <v>4.5</v>
      </c>
      <c r="S1242" s="182">
        <f t="shared" si="185"/>
        <v>4.01</v>
      </c>
      <c r="T1242" s="182">
        <f t="shared" si="186"/>
        <v>0.49000000000000021</v>
      </c>
      <c r="AF1242" s="183"/>
      <c r="AI1242" s="3"/>
    </row>
    <row r="1243" spans="1:35" x14ac:dyDescent="0.2">
      <c r="A1243" s="7">
        <f t="shared" si="178"/>
        <v>43770</v>
      </c>
      <c r="B1243" s="7">
        <f t="shared" si="180"/>
        <v>43800</v>
      </c>
      <c r="C1243" s="7">
        <v>43801</v>
      </c>
      <c r="D1243">
        <v>4.0599999999999996</v>
      </c>
      <c r="E1243">
        <v>1.8</v>
      </c>
      <c r="F1243">
        <v>3.4</v>
      </c>
      <c r="G1243">
        <v>2.6</v>
      </c>
      <c r="H1243" s="4">
        <f t="shared" si="181"/>
        <v>7.5</v>
      </c>
      <c r="I1243" s="4"/>
      <c r="J1243" s="4">
        <f t="shared" si="182"/>
        <v>3.4400000000000004</v>
      </c>
      <c r="K1243" s="15">
        <f t="shared" si="177"/>
        <v>3.45</v>
      </c>
      <c r="L1243" s="4">
        <f t="shared" si="179"/>
        <v>3.44</v>
      </c>
      <c r="M1243" s="4">
        <f t="shared" si="183"/>
        <v>4.0600000000000005</v>
      </c>
      <c r="N1243" s="4"/>
      <c r="P1243" s="184">
        <f t="shared" si="184"/>
        <v>40756</v>
      </c>
      <c r="Q1243" s="184">
        <v>40785</v>
      </c>
      <c r="R1243" s="182">
        <v>4.5</v>
      </c>
      <c r="S1243" s="182">
        <f t="shared" si="185"/>
        <v>4.01</v>
      </c>
      <c r="T1243" s="182">
        <f t="shared" si="186"/>
        <v>0.49000000000000021</v>
      </c>
      <c r="AF1243" s="183"/>
      <c r="AI1243" s="3"/>
    </row>
    <row r="1244" spans="1:35" x14ac:dyDescent="0.2">
      <c r="A1244" s="7">
        <f t="shared" si="178"/>
        <v>43770</v>
      </c>
      <c r="B1244" s="7">
        <f t="shared" si="180"/>
        <v>43800</v>
      </c>
      <c r="C1244" s="7">
        <v>43802</v>
      </c>
      <c r="D1244">
        <v>4.0599999999999996</v>
      </c>
      <c r="E1244">
        <v>1.8</v>
      </c>
      <c r="F1244">
        <v>3.4</v>
      </c>
      <c r="G1244">
        <v>2.6</v>
      </c>
      <c r="H1244" s="4">
        <f t="shared" si="181"/>
        <v>7.5</v>
      </c>
      <c r="I1244" s="4"/>
      <c r="J1244" s="4">
        <f t="shared" si="182"/>
        <v>3.4400000000000004</v>
      </c>
      <c r="K1244" s="15">
        <f t="shared" si="177"/>
        <v>3.45</v>
      </c>
      <c r="L1244" s="4">
        <f t="shared" si="179"/>
        <v>3.44</v>
      </c>
      <c r="M1244" s="4">
        <f t="shared" si="183"/>
        <v>4.0600000000000005</v>
      </c>
      <c r="N1244" s="4"/>
      <c r="P1244" s="184">
        <f t="shared" si="184"/>
        <v>40756</v>
      </c>
      <c r="Q1244" s="184">
        <v>40786</v>
      </c>
      <c r="R1244" s="182">
        <v>4.5</v>
      </c>
      <c r="S1244" s="182">
        <f t="shared" si="185"/>
        <v>4.01</v>
      </c>
      <c r="T1244" s="182">
        <f t="shared" si="186"/>
        <v>0.49000000000000021</v>
      </c>
      <c r="AF1244" s="183"/>
      <c r="AI1244" s="3"/>
    </row>
    <row r="1245" spans="1:35" x14ac:dyDescent="0.2">
      <c r="A1245" s="7">
        <f t="shared" si="178"/>
        <v>43770</v>
      </c>
      <c r="B1245" s="7">
        <f t="shared" si="180"/>
        <v>43800</v>
      </c>
      <c r="C1245" s="7">
        <v>43803</v>
      </c>
      <c r="D1245">
        <v>4.0599999999999996</v>
      </c>
      <c r="E1245">
        <v>1.8</v>
      </c>
      <c r="F1245">
        <v>3.4</v>
      </c>
      <c r="G1245">
        <v>2.6</v>
      </c>
      <c r="H1245" s="4">
        <f t="shared" si="181"/>
        <v>7.5</v>
      </c>
      <c r="I1245" s="4"/>
      <c r="J1245" s="4">
        <f t="shared" si="182"/>
        <v>3.4400000000000004</v>
      </c>
      <c r="K1245" s="15">
        <f t="shared" si="177"/>
        <v>3.45</v>
      </c>
      <c r="L1245" s="4">
        <f t="shared" si="179"/>
        <v>3.44</v>
      </c>
      <c r="M1245" s="4">
        <f t="shared" si="183"/>
        <v>4.0600000000000005</v>
      </c>
      <c r="N1245" s="4"/>
      <c r="P1245" s="184">
        <f t="shared" si="184"/>
        <v>40787</v>
      </c>
      <c r="Q1245" s="184">
        <v>40787</v>
      </c>
      <c r="R1245" s="182">
        <v>4.5</v>
      </c>
      <c r="S1245" s="182">
        <f t="shared" si="185"/>
        <v>3.91</v>
      </c>
      <c r="T1245" s="182">
        <f t="shared" si="186"/>
        <v>0.58999999999999986</v>
      </c>
      <c r="AF1245" s="183"/>
      <c r="AI1245" s="3"/>
    </row>
    <row r="1246" spans="1:35" x14ac:dyDescent="0.2">
      <c r="A1246" s="7">
        <f t="shared" si="178"/>
        <v>43770</v>
      </c>
      <c r="B1246" s="7">
        <f t="shared" si="180"/>
        <v>43800</v>
      </c>
      <c r="C1246" s="7">
        <v>43804</v>
      </c>
      <c r="D1246">
        <v>4.0599999999999996</v>
      </c>
      <c r="E1246">
        <v>1.8</v>
      </c>
      <c r="F1246">
        <v>3.4</v>
      </c>
      <c r="G1246">
        <v>2.6</v>
      </c>
      <c r="H1246" s="4">
        <f t="shared" si="181"/>
        <v>7.5</v>
      </c>
      <c r="I1246" s="4"/>
      <c r="J1246" s="4">
        <f t="shared" si="182"/>
        <v>3.4400000000000004</v>
      </c>
      <c r="K1246" s="15">
        <f t="shared" si="177"/>
        <v>3.45</v>
      </c>
      <c r="L1246" s="4">
        <f t="shared" si="179"/>
        <v>3.44</v>
      </c>
      <c r="M1246" s="4">
        <f t="shared" si="183"/>
        <v>4.0600000000000005</v>
      </c>
      <c r="N1246" s="4"/>
      <c r="P1246" s="184">
        <f t="shared" si="184"/>
        <v>40787</v>
      </c>
      <c r="Q1246" s="184">
        <v>40788</v>
      </c>
      <c r="R1246" s="182">
        <v>4.5</v>
      </c>
      <c r="S1246" s="182">
        <f t="shared" si="185"/>
        <v>3.91</v>
      </c>
      <c r="T1246" s="182">
        <f t="shared" si="186"/>
        <v>0.58999999999999986</v>
      </c>
      <c r="AF1246" s="183"/>
      <c r="AI1246" s="3"/>
    </row>
    <row r="1247" spans="1:35" x14ac:dyDescent="0.2">
      <c r="A1247" s="7">
        <f t="shared" si="178"/>
        <v>43770</v>
      </c>
      <c r="B1247" s="7">
        <f t="shared" si="180"/>
        <v>43800</v>
      </c>
      <c r="C1247" s="7">
        <v>43805</v>
      </c>
      <c r="D1247">
        <v>4.0599999999999996</v>
      </c>
      <c r="E1247">
        <v>1.8</v>
      </c>
      <c r="F1247">
        <v>3.4</v>
      </c>
      <c r="G1247">
        <v>2.6</v>
      </c>
      <c r="H1247" s="4">
        <f t="shared" si="181"/>
        <v>7.5</v>
      </c>
      <c r="I1247" s="4"/>
      <c r="J1247" s="4">
        <f t="shared" si="182"/>
        <v>3.4400000000000004</v>
      </c>
      <c r="K1247" s="15">
        <f t="shared" si="177"/>
        <v>3.45</v>
      </c>
      <c r="L1247" s="4">
        <f t="shared" si="179"/>
        <v>3.44</v>
      </c>
      <c r="M1247" s="4">
        <f t="shared" si="183"/>
        <v>4.0600000000000005</v>
      </c>
      <c r="N1247" s="4"/>
      <c r="P1247" s="184">
        <f t="shared" si="184"/>
        <v>40787</v>
      </c>
      <c r="Q1247" s="184">
        <v>40789</v>
      </c>
      <c r="R1247" s="182">
        <v>4.5</v>
      </c>
      <c r="S1247" s="182">
        <f t="shared" si="185"/>
        <v>3.91</v>
      </c>
      <c r="T1247" s="182">
        <f t="shared" si="186"/>
        <v>0.58999999999999986</v>
      </c>
      <c r="AF1247" s="183"/>
      <c r="AI1247" s="3"/>
    </row>
    <row r="1248" spans="1:35" x14ac:dyDescent="0.2">
      <c r="A1248" s="7">
        <f t="shared" si="178"/>
        <v>43770</v>
      </c>
      <c r="B1248" s="7">
        <f t="shared" si="180"/>
        <v>43800</v>
      </c>
      <c r="C1248" s="7">
        <v>43808</v>
      </c>
      <c r="D1248">
        <v>4.0599999999999996</v>
      </c>
      <c r="E1248">
        <v>1.8</v>
      </c>
      <c r="F1248">
        <v>3.4</v>
      </c>
      <c r="G1248">
        <v>2.6</v>
      </c>
      <c r="H1248" s="4">
        <f t="shared" si="181"/>
        <v>7.5</v>
      </c>
      <c r="I1248" s="4"/>
      <c r="J1248" s="4">
        <f t="shared" si="182"/>
        <v>3.4400000000000004</v>
      </c>
      <c r="K1248" s="15">
        <f t="shared" si="177"/>
        <v>3.45</v>
      </c>
      <c r="L1248" s="4">
        <f t="shared" si="179"/>
        <v>3.44</v>
      </c>
      <c r="M1248" s="4">
        <f t="shared" si="183"/>
        <v>4.0600000000000005</v>
      </c>
      <c r="N1248" s="4"/>
      <c r="P1248" s="184">
        <f t="shared" si="184"/>
        <v>40787</v>
      </c>
      <c r="Q1248" s="184">
        <v>40790</v>
      </c>
      <c r="R1248" s="182">
        <v>4.5</v>
      </c>
      <c r="S1248" s="182">
        <f t="shared" si="185"/>
        <v>3.91</v>
      </c>
      <c r="T1248" s="182">
        <f t="shared" si="186"/>
        <v>0.58999999999999986</v>
      </c>
      <c r="AF1248" s="183"/>
      <c r="AI1248" s="3"/>
    </row>
    <row r="1249" spans="1:35" x14ac:dyDescent="0.2">
      <c r="A1249" s="7">
        <f t="shared" si="178"/>
        <v>43770</v>
      </c>
      <c r="B1249" s="7">
        <f t="shared" si="180"/>
        <v>43800</v>
      </c>
      <c r="C1249" s="7">
        <v>43809</v>
      </c>
      <c r="D1249">
        <v>4.0599999999999996</v>
      </c>
      <c r="E1249">
        <v>1.8</v>
      </c>
      <c r="F1249">
        <v>3.4</v>
      </c>
      <c r="G1249">
        <v>2.6</v>
      </c>
      <c r="H1249" s="4">
        <f t="shared" si="181"/>
        <v>7.5</v>
      </c>
      <c r="I1249" s="4"/>
      <c r="J1249" s="4">
        <f t="shared" si="182"/>
        <v>3.4400000000000004</v>
      </c>
      <c r="K1249" s="15">
        <f t="shared" si="177"/>
        <v>3.45</v>
      </c>
      <c r="L1249" s="4">
        <f t="shared" si="179"/>
        <v>3.44</v>
      </c>
      <c r="M1249" s="4">
        <f t="shared" si="183"/>
        <v>4.0600000000000005</v>
      </c>
      <c r="N1249" s="4"/>
      <c r="P1249" s="184">
        <f t="shared" si="184"/>
        <v>40787</v>
      </c>
      <c r="Q1249" s="184">
        <v>40791</v>
      </c>
      <c r="R1249" s="182">
        <v>4.5</v>
      </c>
      <c r="S1249" s="182">
        <f t="shared" si="185"/>
        <v>3.91</v>
      </c>
      <c r="T1249" s="182">
        <f t="shared" si="186"/>
        <v>0.58999999999999986</v>
      </c>
      <c r="AF1249" s="183"/>
      <c r="AI1249" s="3"/>
    </row>
    <row r="1250" spans="1:35" x14ac:dyDescent="0.2">
      <c r="A1250" s="7">
        <f t="shared" si="178"/>
        <v>43770</v>
      </c>
      <c r="B1250" s="7">
        <f t="shared" si="180"/>
        <v>43800</v>
      </c>
      <c r="C1250" s="7">
        <v>43810</v>
      </c>
      <c r="D1250">
        <v>4.0599999999999996</v>
      </c>
      <c r="E1250">
        <v>1.8</v>
      </c>
      <c r="F1250">
        <v>3.4</v>
      </c>
      <c r="G1250">
        <v>2.6</v>
      </c>
      <c r="H1250" s="4">
        <f t="shared" si="181"/>
        <v>7.5</v>
      </c>
      <c r="I1250" s="4"/>
      <c r="J1250" s="4">
        <f t="shared" si="182"/>
        <v>3.4400000000000004</v>
      </c>
      <c r="K1250" s="15">
        <f t="shared" ref="K1250:K1313" si="187">INDEX($W:$W,MATCH($A1250,$V:$V,0))</f>
        <v>3.45</v>
      </c>
      <c r="L1250" s="4">
        <f t="shared" si="179"/>
        <v>3.44</v>
      </c>
      <c r="M1250" s="4">
        <f t="shared" si="183"/>
        <v>4.0600000000000005</v>
      </c>
      <c r="N1250" s="4"/>
      <c r="P1250" s="184">
        <f t="shared" si="184"/>
        <v>40787</v>
      </c>
      <c r="Q1250" s="184">
        <v>40792</v>
      </c>
      <c r="R1250" s="182">
        <v>4.5</v>
      </c>
      <c r="S1250" s="182">
        <f t="shared" si="185"/>
        <v>3.91</v>
      </c>
      <c r="T1250" s="182">
        <f t="shared" si="186"/>
        <v>0.58999999999999986</v>
      </c>
      <c r="AF1250" s="183"/>
      <c r="AI1250" s="3"/>
    </row>
    <row r="1251" spans="1:35" x14ac:dyDescent="0.2">
      <c r="A1251" s="7">
        <f t="shared" si="178"/>
        <v>43770</v>
      </c>
      <c r="B1251" s="7">
        <f t="shared" si="180"/>
        <v>43800</v>
      </c>
      <c r="C1251" s="7">
        <v>43812</v>
      </c>
      <c r="D1251">
        <v>4.0599999999999996</v>
      </c>
      <c r="E1251">
        <v>1.8</v>
      </c>
      <c r="F1251">
        <v>3.4</v>
      </c>
      <c r="G1251">
        <v>2.6</v>
      </c>
      <c r="H1251" s="4">
        <f t="shared" si="181"/>
        <v>7.5</v>
      </c>
      <c r="I1251" s="4"/>
      <c r="J1251" s="4">
        <f t="shared" si="182"/>
        <v>3.4400000000000004</v>
      </c>
      <c r="K1251" s="15">
        <f t="shared" si="187"/>
        <v>3.45</v>
      </c>
      <c r="L1251" s="4">
        <f t="shared" si="179"/>
        <v>3.44</v>
      </c>
      <c r="M1251" s="4">
        <f t="shared" si="183"/>
        <v>4.0600000000000005</v>
      </c>
      <c r="N1251" s="4"/>
      <c r="P1251" s="184">
        <f t="shared" si="184"/>
        <v>40787</v>
      </c>
      <c r="Q1251" s="184">
        <v>40793</v>
      </c>
      <c r="R1251" s="182">
        <v>4.5</v>
      </c>
      <c r="S1251" s="182">
        <f t="shared" si="185"/>
        <v>3.91</v>
      </c>
      <c r="T1251" s="182">
        <f t="shared" si="186"/>
        <v>0.58999999999999986</v>
      </c>
      <c r="AF1251" s="183"/>
      <c r="AI1251" s="3"/>
    </row>
    <row r="1252" spans="1:35" x14ac:dyDescent="0.2">
      <c r="A1252" s="7">
        <f t="shared" si="178"/>
        <v>43770</v>
      </c>
      <c r="B1252" s="7">
        <f t="shared" si="180"/>
        <v>43800</v>
      </c>
      <c r="C1252" s="7">
        <v>43815</v>
      </c>
      <c r="D1252">
        <v>4.0599999999999996</v>
      </c>
      <c r="E1252">
        <v>1.8</v>
      </c>
      <c r="F1252">
        <v>3.4</v>
      </c>
      <c r="G1252">
        <v>2.6</v>
      </c>
      <c r="H1252" s="4">
        <f t="shared" si="181"/>
        <v>7.5</v>
      </c>
      <c r="I1252" s="4"/>
      <c r="J1252" s="4">
        <f t="shared" si="182"/>
        <v>3.4400000000000004</v>
      </c>
      <c r="K1252" s="15">
        <f t="shared" si="187"/>
        <v>3.45</v>
      </c>
      <c r="L1252" s="4">
        <f t="shared" si="179"/>
        <v>3.44</v>
      </c>
      <c r="M1252" s="4">
        <f t="shared" si="183"/>
        <v>4.0600000000000005</v>
      </c>
      <c r="N1252" s="4"/>
      <c r="P1252" s="184">
        <f t="shared" si="184"/>
        <v>40787</v>
      </c>
      <c r="Q1252" s="184">
        <v>40794</v>
      </c>
      <c r="R1252" s="182">
        <v>4.5</v>
      </c>
      <c r="S1252" s="182">
        <f t="shared" si="185"/>
        <v>3.91</v>
      </c>
      <c r="T1252" s="182">
        <f t="shared" si="186"/>
        <v>0.58999999999999986</v>
      </c>
      <c r="AF1252" s="183"/>
      <c r="AI1252" s="3"/>
    </row>
    <row r="1253" spans="1:35" x14ac:dyDescent="0.2">
      <c r="A1253" s="7">
        <f t="shared" si="178"/>
        <v>43770</v>
      </c>
      <c r="B1253" s="7">
        <f t="shared" si="180"/>
        <v>43800</v>
      </c>
      <c r="C1253" s="7">
        <v>43816</v>
      </c>
      <c r="D1253">
        <v>4.0599999999999996</v>
      </c>
      <c r="E1253">
        <v>1.8</v>
      </c>
      <c r="F1253">
        <v>3.4</v>
      </c>
      <c r="G1253">
        <v>2.6</v>
      </c>
      <c r="H1253" s="4">
        <f t="shared" si="181"/>
        <v>7.5</v>
      </c>
      <c r="I1253" s="4"/>
      <c r="J1253" s="4">
        <f t="shared" si="182"/>
        <v>3.4400000000000004</v>
      </c>
      <c r="K1253" s="15">
        <f t="shared" si="187"/>
        <v>3.45</v>
      </c>
      <c r="L1253" s="4">
        <f t="shared" si="179"/>
        <v>3.44</v>
      </c>
      <c r="M1253" s="4">
        <f t="shared" si="183"/>
        <v>4.0600000000000005</v>
      </c>
      <c r="N1253" s="4"/>
      <c r="P1253" s="184">
        <f t="shared" si="184"/>
        <v>40787</v>
      </c>
      <c r="Q1253" s="184">
        <v>40795</v>
      </c>
      <c r="R1253" s="182">
        <v>4.5</v>
      </c>
      <c r="S1253" s="182">
        <f t="shared" si="185"/>
        <v>3.91</v>
      </c>
      <c r="T1253" s="182">
        <f t="shared" si="186"/>
        <v>0.58999999999999986</v>
      </c>
      <c r="AF1253" s="183"/>
      <c r="AI1253" s="3"/>
    </row>
    <row r="1254" spans="1:35" x14ac:dyDescent="0.2">
      <c r="A1254" s="7">
        <f t="shared" si="178"/>
        <v>43770</v>
      </c>
      <c r="B1254" s="7">
        <f t="shared" si="180"/>
        <v>43800</v>
      </c>
      <c r="C1254" s="7">
        <v>43817</v>
      </c>
      <c r="D1254">
        <v>4.0599999999999996</v>
      </c>
      <c r="E1254">
        <v>1.8</v>
      </c>
      <c r="F1254">
        <v>3.4</v>
      </c>
      <c r="G1254">
        <v>2.6</v>
      </c>
      <c r="H1254" s="4">
        <f t="shared" si="181"/>
        <v>7.5</v>
      </c>
      <c r="I1254" s="4"/>
      <c r="J1254" s="4">
        <f t="shared" si="182"/>
        <v>3.4400000000000004</v>
      </c>
      <c r="K1254" s="15">
        <f t="shared" si="187"/>
        <v>3.45</v>
      </c>
      <c r="L1254" s="4">
        <f t="shared" si="179"/>
        <v>3.44</v>
      </c>
      <c r="M1254" s="4">
        <f t="shared" si="183"/>
        <v>4.0600000000000005</v>
      </c>
      <c r="N1254" s="4"/>
      <c r="P1254" s="184">
        <f t="shared" si="184"/>
        <v>40787</v>
      </c>
      <c r="Q1254" s="184">
        <v>40796</v>
      </c>
      <c r="R1254" s="182">
        <v>4.5</v>
      </c>
      <c r="S1254" s="182">
        <f t="shared" si="185"/>
        <v>3.91</v>
      </c>
      <c r="T1254" s="182">
        <f t="shared" si="186"/>
        <v>0.58999999999999986</v>
      </c>
      <c r="AF1254" s="183"/>
      <c r="AI1254" s="3"/>
    </row>
    <row r="1255" spans="1:35" x14ac:dyDescent="0.2">
      <c r="A1255" s="7">
        <f t="shared" si="178"/>
        <v>43770</v>
      </c>
      <c r="B1255" s="7">
        <f t="shared" si="180"/>
        <v>43800</v>
      </c>
      <c r="C1255" s="7">
        <v>43818</v>
      </c>
      <c r="D1255">
        <v>3.81</v>
      </c>
      <c r="E1255">
        <v>1.8</v>
      </c>
      <c r="F1255">
        <v>3.4</v>
      </c>
      <c r="G1255">
        <v>2.6</v>
      </c>
      <c r="H1255" s="4">
        <f t="shared" si="181"/>
        <v>7.25</v>
      </c>
      <c r="I1255" s="4"/>
      <c r="J1255" s="4">
        <f t="shared" si="182"/>
        <v>3.44</v>
      </c>
      <c r="K1255" s="15">
        <f t="shared" si="187"/>
        <v>3.45</v>
      </c>
      <c r="L1255" s="4">
        <f t="shared" si="179"/>
        <v>3.44</v>
      </c>
      <c r="M1255" s="4">
        <f t="shared" si="183"/>
        <v>3.81</v>
      </c>
      <c r="N1255" s="4"/>
      <c r="P1255" s="184">
        <f t="shared" si="184"/>
        <v>40787</v>
      </c>
      <c r="Q1255" s="184">
        <v>40797</v>
      </c>
      <c r="R1255" s="182">
        <v>4.5</v>
      </c>
      <c r="S1255" s="182">
        <f t="shared" si="185"/>
        <v>3.91</v>
      </c>
      <c r="T1255" s="182">
        <f t="shared" si="186"/>
        <v>0.58999999999999986</v>
      </c>
      <c r="AF1255" s="183"/>
      <c r="AI1255" s="3"/>
    </row>
    <row r="1256" spans="1:35" x14ac:dyDescent="0.2">
      <c r="A1256" s="7">
        <f t="shared" si="178"/>
        <v>43770</v>
      </c>
      <c r="B1256" s="7">
        <f t="shared" si="180"/>
        <v>43800</v>
      </c>
      <c r="C1256" s="7">
        <v>43819</v>
      </c>
      <c r="D1256">
        <v>3.81</v>
      </c>
      <c r="E1256">
        <v>1.8</v>
      </c>
      <c r="F1256">
        <v>3.4</v>
      </c>
      <c r="G1256">
        <v>2.6</v>
      </c>
      <c r="H1256" s="4">
        <f t="shared" si="181"/>
        <v>7.25</v>
      </c>
      <c r="I1256" s="4"/>
      <c r="J1256" s="4">
        <f t="shared" si="182"/>
        <v>3.44</v>
      </c>
      <c r="K1256" s="15">
        <f t="shared" si="187"/>
        <v>3.45</v>
      </c>
      <c r="L1256" s="4">
        <f t="shared" si="179"/>
        <v>3.44</v>
      </c>
      <c r="M1256" s="4">
        <f t="shared" si="183"/>
        <v>3.81</v>
      </c>
      <c r="N1256" s="4"/>
      <c r="P1256" s="184">
        <f t="shared" si="184"/>
        <v>40787</v>
      </c>
      <c r="Q1256" s="184">
        <v>40798</v>
      </c>
      <c r="R1256" s="182">
        <v>4.5</v>
      </c>
      <c r="S1256" s="182">
        <f t="shared" si="185"/>
        <v>3.91</v>
      </c>
      <c r="T1256" s="182">
        <f t="shared" si="186"/>
        <v>0.58999999999999986</v>
      </c>
      <c r="AF1256" s="183"/>
      <c r="AI1256" s="3"/>
    </row>
    <row r="1257" spans="1:35" x14ac:dyDescent="0.2">
      <c r="A1257" s="7">
        <f t="shared" si="178"/>
        <v>43770</v>
      </c>
      <c r="B1257" s="7">
        <f t="shared" si="180"/>
        <v>43800</v>
      </c>
      <c r="C1257" s="7">
        <v>43822</v>
      </c>
      <c r="D1257">
        <v>3.81</v>
      </c>
      <c r="E1257">
        <v>1.8</v>
      </c>
      <c r="F1257">
        <v>3.4</v>
      </c>
      <c r="G1257">
        <v>2.6</v>
      </c>
      <c r="H1257" s="4">
        <f t="shared" si="181"/>
        <v>7.25</v>
      </c>
      <c r="I1257" s="4"/>
      <c r="J1257" s="4">
        <f t="shared" si="182"/>
        <v>3.44</v>
      </c>
      <c r="K1257" s="15">
        <f t="shared" si="187"/>
        <v>3.45</v>
      </c>
      <c r="L1257" s="4">
        <f t="shared" si="179"/>
        <v>3.44</v>
      </c>
      <c r="M1257" s="4">
        <f t="shared" si="183"/>
        <v>3.81</v>
      </c>
      <c r="N1257" s="4"/>
      <c r="P1257" s="184">
        <f t="shared" si="184"/>
        <v>40787</v>
      </c>
      <c r="Q1257" s="184">
        <v>40799</v>
      </c>
      <c r="R1257" s="182">
        <v>4.5</v>
      </c>
      <c r="S1257" s="182">
        <f t="shared" si="185"/>
        <v>3.91</v>
      </c>
      <c r="T1257" s="182">
        <f t="shared" si="186"/>
        <v>0.58999999999999986</v>
      </c>
      <c r="AF1257" s="183"/>
      <c r="AI1257" s="3"/>
    </row>
    <row r="1258" spans="1:35" x14ac:dyDescent="0.2">
      <c r="A1258" s="7">
        <f t="shared" si="178"/>
        <v>43770</v>
      </c>
      <c r="B1258" s="7">
        <f t="shared" si="180"/>
        <v>43800</v>
      </c>
      <c r="C1258" s="7">
        <v>43823</v>
      </c>
      <c r="D1258">
        <v>3.81</v>
      </c>
      <c r="E1258">
        <v>1.8</v>
      </c>
      <c r="F1258">
        <v>3.4</v>
      </c>
      <c r="G1258">
        <v>2.6</v>
      </c>
      <c r="H1258" s="4">
        <f t="shared" si="181"/>
        <v>7.25</v>
      </c>
      <c r="I1258" s="4"/>
      <c r="J1258" s="4">
        <f t="shared" si="182"/>
        <v>3.44</v>
      </c>
      <c r="K1258" s="15">
        <f t="shared" si="187"/>
        <v>3.45</v>
      </c>
      <c r="L1258" s="4">
        <f t="shared" si="179"/>
        <v>3.44</v>
      </c>
      <c r="M1258" s="4">
        <f t="shared" si="183"/>
        <v>3.81</v>
      </c>
      <c r="N1258" s="4"/>
      <c r="P1258" s="184">
        <f t="shared" si="184"/>
        <v>40787</v>
      </c>
      <c r="Q1258" s="184">
        <v>40800</v>
      </c>
      <c r="R1258" s="182">
        <v>4.5</v>
      </c>
      <c r="S1258" s="182">
        <f t="shared" si="185"/>
        <v>3.91</v>
      </c>
      <c r="T1258" s="182">
        <f t="shared" si="186"/>
        <v>0.58999999999999986</v>
      </c>
      <c r="AF1258" s="183"/>
      <c r="AI1258" s="3"/>
    </row>
    <row r="1259" spans="1:35" x14ac:dyDescent="0.2">
      <c r="A1259" s="7">
        <f t="shared" si="178"/>
        <v>43770</v>
      </c>
      <c r="B1259" s="7">
        <f t="shared" si="180"/>
        <v>43800</v>
      </c>
      <c r="C1259" s="7">
        <v>43825</v>
      </c>
      <c r="D1259">
        <v>3.81</v>
      </c>
      <c r="E1259">
        <v>1.8</v>
      </c>
      <c r="F1259">
        <v>3.4</v>
      </c>
      <c r="G1259">
        <v>2.6</v>
      </c>
      <c r="H1259" s="4">
        <f t="shared" si="181"/>
        <v>7.25</v>
      </c>
      <c r="I1259" s="4"/>
      <c r="J1259" s="4">
        <f t="shared" si="182"/>
        <v>3.44</v>
      </c>
      <c r="K1259" s="15">
        <f t="shared" si="187"/>
        <v>3.45</v>
      </c>
      <c r="L1259" s="4">
        <f t="shared" si="179"/>
        <v>3.44</v>
      </c>
      <c r="M1259" s="4">
        <f t="shared" si="183"/>
        <v>3.81</v>
      </c>
      <c r="N1259" s="4"/>
      <c r="P1259" s="184">
        <f t="shared" si="184"/>
        <v>40787</v>
      </c>
      <c r="Q1259" s="184">
        <v>40801</v>
      </c>
      <c r="R1259" s="182">
        <v>4.5</v>
      </c>
      <c r="S1259" s="182">
        <f t="shared" si="185"/>
        <v>3.91</v>
      </c>
      <c r="T1259" s="182">
        <f t="shared" si="186"/>
        <v>0.58999999999999986</v>
      </c>
      <c r="AF1259" s="183"/>
      <c r="AI1259" s="3"/>
    </row>
    <row r="1260" spans="1:35" x14ac:dyDescent="0.2">
      <c r="A1260" s="7">
        <f t="shared" si="178"/>
        <v>43770</v>
      </c>
      <c r="B1260" s="7">
        <f t="shared" si="180"/>
        <v>43800</v>
      </c>
      <c r="C1260" s="7">
        <v>43826</v>
      </c>
      <c r="D1260">
        <v>3.81</v>
      </c>
      <c r="E1260">
        <v>1.8</v>
      </c>
      <c r="F1260">
        <v>3.4</v>
      </c>
      <c r="G1260">
        <v>2.6</v>
      </c>
      <c r="H1260" s="4">
        <f t="shared" si="181"/>
        <v>7.25</v>
      </c>
      <c r="I1260" s="4"/>
      <c r="J1260" s="4">
        <f t="shared" si="182"/>
        <v>3.44</v>
      </c>
      <c r="K1260" s="15">
        <f t="shared" si="187"/>
        <v>3.45</v>
      </c>
      <c r="L1260" s="4">
        <f t="shared" si="179"/>
        <v>3.44</v>
      </c>
      <c r="M1260" s="4">
        <f t="shared" si="183"/>
        <v>3.81</v>
      </c>
      <c r="N1260" s="4"/>
      <c r="P1260" s="184">
        <f t="shared" si="184"/>
        <v>40787</v>
      </c>
      <c r="Q1260" s="184">
        <v>40802</v>
      </c>
      <c r="R1260" s="182">
        <v>4.5</v>
      </c>
      <c r="S1260" s="182">
        <f t="shared" si="185"/>
        <v>3.91</v>
      </c>
      <c r="T1260" s="182">
        <f t="shared" si="186"/>
        <v>0.58999999999999986</v>
      </c>
      <c r="AF1260" s="183"/>
      <c r="AI1260" s="3"/>
    </row>
    <row r="1261" spans="1:35" x14ac:dyDescent="0.2">
      <c r="A1261" s="7">
        <f t="shared" si="178"/>
        <v>43770</v>
      </c>
      <c r="B1261" s="7">
        <f t="shared" si="180"/>
        <v>43800</v>
      </c>
      <c r="C1261" s="7">
        <v>43829</v>
      </c>
      <c r="D1261">
        <v>3.81</v>
      </c>
      <c r="E1261">
        <v>1.8</v>
      </c>
      <c r="F1261">
        <v>3.4</v>
      </c>
      <c r="G1261">
        <v>2.6</v>
      </c>
      <c r="H1261" s="4">
        <f t="shared" si="181"/>
        <v>7.25</v>
      </c>
      <c r="I1261" s="4"/>
      <c r="J1261" s="4">
        <f t="shared" si="182"/>
        <v>3.44</v>
      </c>
      <c r="K1261" s="15">
        <f t="shared" si="187"/>
        <v>3.45</v>
      </c>
      <c r="L1261" s="4">
        <f t="shared" si="179"/>
        <v>3.44</v>
      </c>
      <c r="M1261" s="4">
        <f t="shared" si="183"/>
        <v>3.81</v>
      </c>
      <c r="N1261" s="4"/>
      <c r="P1261" s="184">
        <f t="shared" si="184"/>
        <v>40787</v>
      </c>
      <c r="Q1261" s="184">
        <v>40803</v>
      </c>
      <c r="R1261" s="182">
        <v>4.5</v>
      </c>
      <c r="S1261" s="182">
        <f t="shared" si="185"/>
        <v>3.91</v>
      </c>
      <c r="T1261" s="182">
        <f t="shared" si="186"/>
        <v>0.58999999999999986</v>
      </c>
      <c r="AF1261" s="183"/>
      <c r="AI1261" s="3"/>
    </row>
    <row r="1262" spans="1:35" x14ac:dyDescent="0.2">
      <c r="A1262" s="7">
        <f t="shared" si="178"/>
        <v>43770</v>
      </c>
      <c r="B1262" s="7">
        <f t="shared" si="180"/>
        <v>43800</v>
      </c>
      <c r="C1262" s="7">
        <v>43830</v>
      </c>
      <c r="D1262">
        <v>3.81</v>
      </c>
      <c r="E1262">
        <v>1.8</v>
      </c>
      <c r="F1262">
        <v>3.4</v>
      </c>
      <c r="G1262">
        <v>2.6</v>
      </c>
      <c r="H1262" s="4">
        <f t="shared" si="181"/>
        <v>7.25</v>
      </c>
      <c r="I1262" s="4"/>
      <c r="J1262" s="4">
        <f t="shared" si="182"/>
        <v>3.44</v>
      </c>
      <c r="K1262" s="15">
        <f t="shared" si="187"/>
        <v>3.45</v>
      </c>
      <c r="L1262" s="4">
        <f t="shared" si="179"/>
        <v>3.44</v>
      </c>
      <c r="M1262" s="4">
        <f t="shared" si="183"/>
        <v>3.81</v>
      </c>
      <c r="N1262" s="4"/>
      <c r="P1262" s="184">
        <f t="shared" si="184"/>
        <v>40787</v>
      </c>
      <c r="Q1262" s="184">
        <v>40804</v>
      </c>
      <c r="R1262" s="182">
        <v>4.5</v>
      </c>
      <c r="S1262" s="182">
        <f t="shared" si="185"/>
        <v>3.91</v>
      </c>
      <c r="T1262" s="182">
        <f t="shared" si="186"/>
        <v>0.58999999999999986</v>
      </c>
      <c r="AF1262" s="183"/>
      <c r="AI1262" s="3"/>
    </row>
    <row r="1263" spans="1:35" x14ac:dyDescent="0.2">
      <c r="A1263" s="7">
        <f t="shared" si="178"/>
        <v>43800</v>
      </c>
      <c r="B1263" s="7">
        <f t="shared" si="180"/>
        <v>43831</v>
      </c>
      <c r="C1263" s="7">
        <v>43832</v>
      </c>
      <c r="D1263">
        <v>3.84</v>
      </c>
      <c r="E1263">
        <v>1.8</v>
      </c>
      <c r="F1263">
        <v>3.4</v>
      </c>
      <c r="G1263">
        <v>2.6</v>
      </c>
      <c r="H1263" s="4">
        <f t="shared" si="181"/>
        <v>7.25</v>
      </c>
      <c r="I1263" s="4"/>
      <c r="J1263" s="4">
        <f t="shared" si="182"/>
        <v>3.41</v>
      </c>
      <c r="K1263" s="15">
        <f t="shared" si="187"/>
        <v>3.43</v>
      </c>
      <c r="L1263" s="4">
        <f t="shared" si="179"/>
        <v>3.41</v>
      </c>
      <c r="M1263" s="4">
        <f t="shared" si="183"/>
        <v>3.84</v>
      </c>
      <c r="N1263" s="4"/>
      <c r="P1263" s="184">
        <f t="shared" si="184"/>
        <v>40787</v>
      </c>
      <c r="Q1263" s="184">
        <v>40805</v>
      </c>
      <c r="R1263" s="182">
        <v>4.5</v>
      </c>
      <c r="S1263" s="182">
        <f t="shared" si="185"/>
        <v>3.91</v>
      </c>
      <c r="T1263" s="182">
        <f t="shared" si="186"/>
        <v>0.58999999999999986</v>
      </c>
      <c r="AF1263" s="183"/>
      <c r="AI1263" s="3"/>
    </row>
    <row r="1264" spans="1:35" x14ac:dyDescent="0.2">
      <c r="A1264" s="7">
        <f t="shared" si="178"/>
        <v>43800</v>
      </c>
      <c r="B1264" s="7">
        <f t="shared" si="180"/>
        <v>43831</v>
      </c>
      <c r="C1264" s="7">
        <v>43833</v>
      </c>
      <c r="D1264">
        <v>3.84</v>
      </c>
      <c r="E1264">
        <v>1.8</v>
      </c>
      <c r="F1264">
        <v>3.4</v>
      </c>
      <c r="G1264">
        <v>2.6</v>
      </c>
      <c r="H1264" s="4">
        <f t="shared" si="181"/>
        <v>7.25</v>
      </c>
      <c r="I1264" s="4"/>
      <c r="J1264" s="4">
        <f t="shared" si="182"/>
        <v>3.41</v>
      </c>
      <c r="K1264" s="15">
        <f t="shared" si="187"/>
        <v>3.43</v>
      </c>
      <c r="L1264" s="4">
        <f t="shared" si="179"/>
        <v>3.41</v>
      </c>
      <c r="M1264" s="4">
        <f t="shared" si="183"/>
        <v>3.84</v>
      </c>
      <c r="N1264" s="4"/>
      <c r="P1264" s="184">
        <f t="shared" si="184"/>
        <v>40787</v>
      </c>
      <c r="Q1264" s="184">
        <v>40806</v>
      </c>
      <c r="R1264" s="182">
        <v>4.5</v>
      </c>
      <c r="S1264" s="182">
        <f t="shared" si="185"/>
        <v>3.91</v>
      </c>
      <c r="T1264" s="182">
        <f t="shared" si="186"/>
        <v>0.58999999999999986</v>
      </c>
      <c r="AF1264" s="183"/>
      <c r="AI1264" s="3"/>
    </row>
    <row r="1265" spans="1:35" x14ac:dyDescent="0.2">
      <c r="A1265" s="7">
        <f t="shared" si="178"/>
        <v>43800</v>
      </c>
      <c r="B1265" s="7">
        <f t="shared" si="180"/>
        <v>43831</v>
      </c>
      <c r="C1265" s="7">
        <v>43836</v>
      </c>
      <c r="D1265">
        <v>3.84</v>
      </c>
      <c r="E1265">
        <v>1.8</v>
      </c>
      <c r="F1265">
        <v>3.4</v>
      </c>
      <c r="G1265">
        <v>2.6</v>
      </c>
      <c r="H1265" s="4">
        <f t="shared" si="181"/>
        <v>7.25</v>
      </c>
      <c r="I1265" s="4"/>
      <c r="J1265" s="4">
        <f t="shared" si="182"/>
        <v>3.41</v>
      </c>
      <c r="K1265" s="15">
        <f t="shared" si="187"/>
        <v>3.43</v>
      </c>
      <c r="L1265" s="4">
        <f t="shared" si="179"/>
        <v>3.41</v>
      </c>
      <c r="M1265" s="4">
        <f t="shared" si="183"/>
        <v>3.84</v>
      </c>
      <c r="N1265" s="4"/>
      <c r="P1265" s="184">
        <f t="shared" si="184"/>
        <v>40787</v>
      </c>
      <c r="Q1265" s="184">
        <v>40807</v>
      </c>
      <c r="R1265" s="182">
        <v>4.5</v>
      </c>
      <c r="S1265" s="182">
        <f t="shared" si="185"/>
        <v>3.91</v>
      </c>
      <c r="T1265" s="182">
        <f t="shared" si="186"/>
        <v>0.58999999999999986</v>
      </c>
      <c r="AF1265" s="183"/>
      <c r="AI1265" s="3"/>
    </row>
    <row r="1266" spans="1:35" x14ac:dyDescent="0.2">
      <c r="A1266" s="7">
        <f t="shared" si="178"/>
        <v>43800</v>
      </c>
      <c r="B1266" s="7">
        <f t="shared" si="180"/>
        <v>43831</v>
      </c>
      <c r="C1266" s="7">
        <v>43837</v>
      </c>
      <c r="D1266">
        <v>3.84</v>
      </c>
      <c r="E1266">
        <v>1.8</v>
      </c>
      <c r="F1266">
        <v>3.4</v>
      </c>
      <c r="G1266">
        <v>2.6</v>
      </c>
      <c r="H1266" s="4">
        <f t="shared" si="181"/>
        <v>7.25</v>
      </c>
      <c r="I1266" s="4"/>
      <c r="J1266" s="4">
        <f t="shared" si="182"/>
        <v>3.41</v>
      </c>
      <c r="K1266" s="15">
        <f t="shared" si="187"/>
        <v>3.43</v>
      </c>
      <c r="L1266" s="4">
        <f t="shared" si="179"/>
        <v>3.41</v>
      </c>
      <c r="M1266" s="4">
        <f t="shared" si="183"/>
        <v>3.84</v>
      </c>
      <c r="N1266" s="4"/>
      <c r="P1266" s="184">
        <f t="shared" si="184"/>
        <v>40787</v>
      </c>
      <c r="Q1266" s="184">
        <v>40808</v>
      </c>
      <c r="R1266" s="182">
        <v>4.5</v>
      </c>
      <c r="S1266" s="182">
        <f t="shared" si="185"/>
        <v>3.91</v>
      </c>
      <c r="T1266" s="182">
        <f t="shared" si="186"/>
        <v>0.58999999999999986</v>
      </c>
      <c r="AF1266" s="183"/>
      <c r="AI1266" s="3"/>
    </row>
    <row r="1267" spans="1:35" x14ac:dyDescent="0.2">
      <c r="A1267" s="7">
        <f t="shared" si="178"/>
        <v>43800</v>
      </c>
      <c r="B1267" s="7">
        <f t="shared" si="180"/>
        <v>43831</v>
      </c>
      <c r="C1267" s="7">
        <v>43838</v>
      </c>
      <c r="D1267">
        <v>3.84</v>
      </c>
      <c r="E1267">
        <v>1.8</v>
      </c>
      <c r="F1267">
        <v>3.4</v>
      </c>
      <c r="G1267">
        <v>2.6</v>
      </c>
      <c r="H1267" s="4">
        <f t="shared" si="181"/>
        <v>7.25</v>
      </c>
      <c r="I1267" s="4"/>
      <c r="J1267" s="4">
        <f t="shared" si="182"/>
        <v>3.41</v>
      </c>
      <c r="K1267" s="15">
        <f t="shared" si="187"/>
        <v>3.43</v>
      </c>
      <c r="L1267" s="4">
        <f t="shared" si="179"/>
        <v>3.41</v>
      </c>
      <c r="M1267" s="4">
        <f t="shared" si="183"/>
        <v>3.84</v>
      </c>
      <c r="N1267" s="4"/>
      <c r="P1267" s="184">
        <f t="shared" si="184"/>
        <v>40787</v>
      </c>
      <c r="Q1267" s="184">
        <v>40809</v>
      </c>
      <c r="R1267" s="182">
        <v>4.5</v>
      </c>
      <c r="S1267" s="182">
        <f t="shared" si="185"/>
        <v>3.91</v>
      </c>
      <c r="T1267" s="182">
        <f t="shared" si="186"/>
        <v>0.58999999999999986</v>
      </c>
      <c r="AF1267" s="183"/>
      <c r="AI1267" s="3"/>
    </row>
    <row r="1268" spans="1:35" x14ac:dyDescent="0.2">
      <c r="A1268" s="7">
        <f t="shared" si="178"/>
        <v>43800</v>
      </c>
      <c r="B1268" s="7">
        <f t="shared" si="180"/>
        <v>43831</v>
      </c>
      <c r="C1268" s="7">
        <v>43839</v>
      </c>
      <c r="D1268">
        <v>3.84</v>
      </c>
      <c r="E1268">
        <v>1.8</v>
      </c>
      <c r="F1268">
        <v>3.4</v>
      </c>
      <c r="G1268">
        <v>2.6</v>
      </c>
      <c r="H1268" s="4">
        <f t="shared" si="181"/>
        <v>7.25</v>
      </c>
      <c r="I1268" s="4"/>
      <c r="J1268" s="4">
        <f t="shared" si="182"/>
        <v>3.41</v>
      </c>
      <c r="K1268" s="15">
        <f t="shared" si="187"/>
        <v>3.43</v>
      </c>
      <c r="L1268" s="4">
        <f t="shared" si="179"/>
        <v>3.41</v>
      </c>
      <c r="M1268" s="4">
        <f t="shared" si="183"/>
        <v>3.84</v>
      </c>
      <c r="N1268" s="4"/>
      <c r="P1268" s="184">
        <f t="shared" si="184"/>
        <v>40787</v>
      </c>
      <c r="Q1268" s="184">
        <v>40810</v>
      </c>
      <c r="R1268" s="182">
        <v>4.5</v>
      </c>
      <c r="S1268" s="182">
        <f t="shared" si="185"/>
        <v>3.91</v>
      </c>
      <c r="T1268" s="182">
        <f t="shared" si="186"/>
        <v>0.58999999999999986</v>
      </c>
      <c r="AF1268" s="183"/>
      <c r="AI1268" s="3"/>
    </row>
    <row r="1269" spans="1:35" x14ac:dyDescent="0.2">
      <c r="A1269" s="7">
        <f t="shared" si="178"/>
        <v>43800</v>
      </c>
      <c r="B1269" s="7">
        <f t="shared" si="180"/>
        <v>43831</v>
      </c>
      <c r="C1269" s="7">
        <v>43840</v>
      </c>
      <c r="D1269">
        <v>3.84</v>
      </c>
      <c r="E1269">
        <v>1.8</v>
      </c>
      <c r="F1269">
        <v>3.4</v>
      </c>
      <c r="G1269">
        <v>2.6</v>
      </c>
      <c r="H1269" s="4">
        <f t="shared" si="181"/>
        <v>7.25</v>
      </c>
      <c r="I1269" s="4"/>
      <c r="J1269" s="4">
        <f t="shared" si="182"/>
        <v>3.41</v>
      </c>
      <c r="K1269" s="15">
        <f t="shared" si="187"/>
        <v>3.43</v>
      </c>
      <c r="L1269" s="4">
        <f t="shared" si="179"/>
        <v>3.41</v>
      </c>
      <c r="M1269" s="4">
        <f t="shared" si="183"/>
        <v>3.84</v>
      </c>
      <c r="N1269" s="4"/>
      <c r="P1269" s="184">
        <f t="shared" si="184"/>
        <v>40787</v>
      </c>
      <c r="Q1269" s="184">
        <v>40811</v>
      </c>
      <c r="R1269" s="182">
        <v>4.5</v>
      </c>
      <c r="S1269" s="182">
        <f t="shared" si="185"/>
        <v>3.91</v>
      </c>
      <c r="T1269" s="182">
        <f t="shared" si="186"/>
        <v>0.58999999999999986</v>
      </c>
      <c r="AF1269" s="183"/>
      <c r="AI1269" s="3"/>
    </row>
    <row r="1270" spans="1:35" x14ac:dyDescent="0.2">
      <c r="A1270" s="7">
        <f t="shared" si="178"/>
        <v>43800</v>
      </c>
      <c r="B1270" s="7">
        <f t="shared" si="180"/>
        <v>43831</v>
      </c>
      <c r="C1270" s="7">
        <v>43843</v>
      </c>
      <c r="D1270">
        <v>3.84</v>
      </c>
      <c r="E1270">
        <v>1.8</v>
      </c>
      <c r="F1270">
        <v>3.4</v>
      </c>
      <c r="G1270">
        <v>2.6</v>
      </c>
      <c r="H1270" s="4">
        <f t="shared" si="181"/>
        <v>7.25</v>
      </c>
      <c r="I1270" s="4"/>
      <c r="J1270" s="4">
        <f t="shared" si="182"/>
        <v>3.41</v>
      </c>
      <c r="K1270" s="15">
        <f t="shared" si="187"/>
        <v>3.43</v>
      </c>
      <c r="L1270" s="4">
        <f t="shared" si="179"/>
        <v>3.41</v>
      </c>
      <c r="M1270" s="4">
        <f t="shared" si="183"/>
        <v>3.84</v>
      </c>
      <c r="N1270" s="4"/>
      <c r="P1270" s="184">
        <f t="shared" si="184"/>
        <v>40787</v>
      </c>
      <c r="Q1270" s="184">
        <v>40812</v>
      </c>
      <c r="R1270" s="182">
        <v>4.5</v>
      </c>
      <c r="S1270" s="182">
        <f t="shared" si="185"/>
        <v>3.91</v>
      </c>
      <c r="T1270" s="182">
        <f t="shared" si="186"/>
        <v>0.58999999999999986</v>
      </c>
      <c r="AF1270" s="183"/>
      <c r="AI1270" s="3"/>
    </row>
    <row r="1271" spans="1:35" x14ac:dyDescent="0.2">
      <c r="A1271" s="7">
        <f t="shared" si="178"/>
        <v>43800</v>
      </c>
      <c r="B1271" s="7">
        <f t="shared" si="180"/>
        <v>43831</v>
      </c>
      <c r="C1271" s="7">
        <v>43844</v>
      </c>
      <c r="D1271">
        <v>3.84</v>
      </c>
      <c r="E1271">
        <v>1.8</v>
      </c>
      <c r="F1271">
        <v>3.4</v>
      </c>
      <c r="G1271">
        <v>2.6</v>
      </c>
      <c r="H1271" s="4">
        <f t="shared" si="181"/>
        <v>7.25</v>
      </c>
      <c r="I1271" s="4"/>
      <c r="J1271" s="4">
        <f t="shared" si="182"/>
        <v>3.41</v>
      </c>
      <c r="K1271" s="15">
        <f t="shared" si="187"/>
        <v>3.43</v>
      </c>
      <c r="L1271" s="4">
        <f t="shared" si="179"/>
        <v>3.41</v>
      </c>
      <c r="M1271" s="4">
        <f t="shared" si="183"/>
        <v>3.84</v>
      </c>
      <c r="N1271" s="4"/>
      <c r="P1271" s="184">
        <f t="shared" si="184"/>
        <v>40787</v>
      </c>
      <c r="Q1271" s="184">
        <v>40813</v>
      </c>
      <c r="R1271" s="182">
        <v>4.5</v>
      </c>
      <c r="S1271" s="182">
        <f t="shared" si="185"/>
        <v>3.91</v>
      </c>
      <c r="T1271" s="182">
        <f t="shared" si="186"/>
        <v>0.58999999999999986</v>
      </c>
      <c r="AF1271" s="183"/>
      <c r="AI1271" s="3"/>
    </row>
    <row r="1272" spans="1:35" x14ac:dyDescent="0.2">
      <c r="A1272" s="7">
        <f t="shared" si="178"/>
        <v>43800</v>
      </c>
      <c r="B1272" s="7">
        <f t="shared" si="180"/>
        <v>43831</v>
      </c>
      <c r="C1272" s="7">
        <v>43845</v>
      </c>
      <c r="D1272">
        <v>3.84</v>
      </c>
      <c r="E1272">
        <v>1.8</v>
      </c>
      <c r="F1272">
        <v>3.4</v>
      </c>
      <c r="G1272">
        <v>2.6</v>
      </c>
      <c r="H1272" s="4">
        <f t="shared" si="181"/>
        <v>7.25</v>
      </c>
      <c r="I1272" s="4"/>
      <c r="J1272" s="4">
        <f t="shared" si="182"/>
        <v>3.41</v>
      </c>
      <c r="K1272" s="15">
        <f t="shared" si="187"/>
        <v>3.43</v>
      </c>
      <c r="L1272" s="4">
        <f t="shared" si="179"/>
        <v>3.41</v>
      </c>
      <c r="M1272" s="4">
        <f t="shared" si="183"/>
        <v>3.84</v>
      </c>
      <c r="N1272" s="4"/>
      <c r="P1272" s="184">
        <f t="shared" si="184"/>
        <v>40787</v>
      </c>
      <c r="Q1272" s="184">
        <v>40814</v>
      </c>
      <c r="R1272" s="182">
        <v>4.5</v>
      </c>
      <c r="S1272" s="182">
        <f t="shared" si="185"/>
        <v>3.91</v>
      </c>
      <c r="T1272" s="182">
        <f t="shared" si="186"/>
        <v>0.58999999999999986</v>
      </c>
      <c r="AF1272" s="183"/>
      <c r="AI1272" s="3"/>
    </row>
    <row r="1273" spans="1:35" x14ac:dyDescent="0.2">
      <c r="A1273" s="7">
        <f t="shared" si="178"/>
        <v>43800</v>
      </c>
      <c r="B1273" s="7">
        <f t="shared" si="180"/>
        <v>43831</v>
      </c>
      <c r="C1273" s="7">
        <v>43846</v>
      </c>
      <c r="D1273">
        <v>3.84</v>
      </c>
      <c r="E1273">
        <v>1.8</v>
      </c>
      <c r="F1273">
        <v>3.4</v>
      </c>
      <c r="G1273">
        <v>2.6</v>
      </c>
      <c r="H1273" s="4">
        <f t="shared" si="181"/>
        <v>7.25</v>
      </c>
      <c r="I1273" s="4"/>
      <c r="J1273" s="4">
        <f t="shared" si="182"/>
        <v>3.41</v>
      </c>
      <c r="K1273" s="15">
        <f t="shared" si="187"/>
        <v>3.43</v>
      </c>
      <c r="L1273" s="4">
        <f t="shared" si="179"/>
        <v>3.41</v>
      </c>
      <c r="M1273" s="4">
        <f t="shared" si="183"/>
        <v>3.84</v>
      </c>
      <c r="N1273" s="4"/>
      <c r="P1273" s="184">
        <f t="shared" si="184"/>
        <v>40787</v>
      </c>
      <c r="Q1273" s="184">
        <v>40815</v>
      </c>
      <c r="R1273" s="182">
        <v>4.5</v>
      </c>
      <c r="S1273" s="182">
        <f t="shared" si="185"/>
        <v>3.91</v>
      </c>
      <c r="T1273" s="182">
        <f t="shared" si="186"/>
        <v>0.58999999999999986</v>
      </c>
      <c r="AF1273" s="183"/>
      <c r="AI1273" s="3"/>
    </row>
    <row r="1274" spans="1:35" x14ac:dyDescent="0.2">
      <c r="A1274" s="7">
        <f t="shared" si="178"/>
        <v>43800</v>
      </c>
      <c r="B1274" s="7">
        <f t="shared" si="180"/>
        <v>43831</v>
      </c>
      <c r="C1274" s="7">
        <v>43847</v>
      </c>
      <c r="D1274">
        <v>3.84</v>
      </c>
      <c r="E1274">
        <v>1.8</v>
      </c>
      <c r="F1274">
        <v>3.4</v>
      </c>
      <c r="G1274">
        <v>2.6</v>
      </c>
      <c r="H1274" s="4">
        <f t="shared" si="181"/>
        <v>7.25</v>
      </c>
      <c r="I1274" s="4"/>
      <c r="J1274" s="4">
        <f t="shared" si="182"/>
        <v>3.41</v>
      </c>
      <c r="K1274" s="15">
        <f t="shared" si="187"/>
        <v>3.43</v>
      </c>
      <c r="L1274" s="4">
        <f t="shared" si="179"/>
        <v>3.41</v>
      </c>
      <c r="M1274" s="4">
        <f t="shared" si="183"/>
        <v>3.84</v>
      </c>
      <c r="N1274" s="4"/>
      <c r="P1274" s="184">
        <f t="shared" si="184"/>
        <v>40787</v>
      </c>
      <c r="Q1274" s="184">
        <v>40816</v>
      </c>
      <c r="R1274" s="182">
        <v>4.5</v>
      </c>
      <c r="S1274" s="182">
        <f t="shared" si="185"/>
        <v>3.91</v>
      </c>
      <c r="T1274" s="182">
        <f t="shared" si="186"/>
        <v>0.58999999999999986</v>
      </c>
      <c r="AF1274" s="183"/>
      <c r="AI1274" s="3"/>
    </row>
    <row r="1275" spans="1:35" x14ac:dyDescent="0.2">
      <c r="A1275" s="7">
        <f t="shared" si="178"/>
        <v>43800</v>
      </c>
      <c r="B1275" s="7">
        <f t="shared" si="180"/>
        <v>43831</v>
      </c>
      <c r="C1275" s="7">
        <v>43850</v>
      </c>
      <c r="D1275">
        <v>3.84</v>
      </c>
      <c r="E1275">
        <v>1.8</v>
      </c>
      <c r="F1275">
        <v>3.4</v>
      </c>
      <c r="G1275">
        <v>2.6</v>
      </c>
      <c r="H1275" s="4">
        <f t="shared" si="181"/>
        <v>7.25</v>
      </c>
      <c r="I1275" s="4"/>
      <c r="J1275" s="4">
        <f t="shared" si="182"/>
        <v>3.41</v>
      </c>
      <c r="K1275" s="15">
        <f t="shared" si="187"/>
        <v>3.43</v>
      </c>
      <c r="L1275" s="4">
        <f t="shared" si="179"/>
        <v>3.41</v>
      </c>
      <c r="M1275" s="4">
        <f t="shared" si="183"/>
        <v>3.84</v>
      </c>
      <c r="N1275" s="4"/>
      <c r="P1275" s="184">
        <f t="shared" si="184"/>
        <v>40817</v>
      </c>
      <c r="Q1275" s="184">
        <v>40817</v>
      </c>
      <c r="R1275" s="182">
        <v>4.5</v>
      </c>
      <c r="S1275" s="182">
        <f t="shared" si="185"/>
        <v>3.81</v>
      </c>
      <c r="T1275" s="182">
        <f t="shared" si="186"/>
        <v>0.69</v>
      </c>
      <c r="AF1275" s="183"/>
      <c r="AI1275" s="3"/>
    </row>
    <row r="1276" spans="1:35" x14ac:dyDescent="0.2">
      <c r="A1276" s="7">
        <f t="shared" si="178"/>
        <v>43800</v>
      </c>
      <c r="B1276" s="7">
        <f t="shared" si="180"/>
        <v>43831</v>
      </c>
      <c r="C1276" s="7">
        <v>43851</v>
      </c>
      <c r="D1276">
        <v>3.84</v>
      </c>
      <c r="E1276">
        <v>1.8</v>
      </c>
      <c r="F1276">
        <v>3.4</v>
      </c>
      <c r="G1276">
        <v>2.6</v>
      </c>
      <c r="H1276" s="4">
        <f t="shared" si="181"/>
        <v>7.25</v>
      </c>
      <c r="I1276" s="4"/>
      <c r="J1276" s="4">
        <f t="shared" si="182"/>
        <v>3.41</v>
      </c>
      <c r="K1276" s="15">
        <f t="shared" si="187"/>
        <v>3.43</v>
      </c>
      <c r="L1276" s="4">
        <f t="shared" si="179"/>
        <v>3.41</v>
      </c>
      <c r="M1276" s="4">
        <f t="shared" si="183"/>
        <v>3.84</v>
      </c>
      <c r="N1276" s="4"/>
      <c r="P1276" s="184">
        <f t="shared" si="184"/>
        <v>40817</v>
      </c>
      <c r="Q1276" s="184">
        <v>40818</v>
      </c>
      <c r="R1276" s="182">
        <v>4.5</v>
      </c>
      <c r="S1276" s="182">
        <f t="shared" si="185"/>
        <v>3.81</v>
      </c>
      <c r="T1276" s="182">
        <f t="shared" si="186"/>
        <v>0.69</v>
      </c>
      <c r="AF1276" s="183"/>
      <c r="AI1276" s="3"/>
    </row>
    <row r="1277" spans="1:35" x14ac:dyDescent="0.2">
      <c r="A1277" s="7">
        <f t="shared" si="178"/>
        <v>43800</v>
      </c>
      <c r="B1277" s="7">
        <f t="shared" si="180"/>
        <v>43831</v>
      </c>
      <c r="C1277" s="7">
        <v>43852</v>
      </c>
      <c r="D1277">
        <v>3.84</v>
      </c>
      <c r="E1277">
        <v>1.8</v>
      </c>
      <c r="F1277">
        <v>3.4</v>
      </c>
      <c r="G1277">
        <v>2.6</v>
      </c>
      <c r="H1277" s="4">
        <f t="shared" si="181"/>
        <v>7.25</v>
      </c>
      <c r="I1277" s="4"/>
      <c r="J1277" s="4">
        <f t="shared" si="182"/>
        <v>3.41</v>
      </c>
      <c r="K1277" s="15">
        <f t="shared" si="187"/>
        <v>3.43</v>
      </c>
      <c r="L1277" s="4">
        <f t="shared" si="179"/>
        <v>3.41</v>
      </c>
      <c r="M1277" s="4">
        <f t="shared" si="183"/>
        <v>3.84</v>
      </c>
      <c r="N1277" s="4"/>
      <c r="P1277" s="184">
        <f t="shared" si="184"/>
        <v>40817</v>
      </c>
      <c r="Q1277" s="184">
        <v>40819</v>
      </c>
      <c r="R1277" s="182">
        <v>4.5</v>
      </c>
      <c r="S1277" s="182">
        <f t="shared" si="185"/>
        <v>3.81</v>
      </c>
      <c r="T1277" s="182">
        <f t="shared" si="186"/>
        <v>0.69</v>
      </c>
      <c r="AF1277" s="183"/>
      <c r="AI1277" s="3"/>
    </row>
    <row r="1278" spans="1:35" x14ac:dyDescent="0.2">
      <c r="A1278" s="7">
        <f t="shared" si="178"/>
        <v>43800</v>
      </c>
      <c r="B1278" s="7">
        <f t="shared" si="180"/>
        <v>43831</v>
      </c>
      <c r="C1278" s="7">
        <v>43853</v>
      </c>
      <c r="D1278">
        <v>3.84</v>
      </c>
      <c r="E1278">
        <v>1.8</v>
      </c>
      <c r="F1278">
        <v>3.4</v>
      </c>
      <c r="G1278">
        <v>2.6</v>
      </c>
      <c r="H1278" s="4">
        <f t="shared" si="181"/>
        <v>7.25</v>
      </c>
      <c r="I1278" s="4"/>
      <c r="J1278" s="4">
        <f t="shared" si="182"/>
        <v>3.41</v>
      </c>
      <c r="K1278" s="15">
        <f t="shared" si="187"/>
        <v>3.43</v>
      </c>
      <c r="L1278" s="4">
        <f t="shared" si="179"/>
        <v>3.41</v>
      </c>
      <c r="M1278" s="4">
        <f t="shared" si="183"/>
        <v>3.84</v>
      </c>
      <c r="N1278" s="4"/>
      <c r="P1278" s="184">
        <f t="shared" si="184"/>
        <v>40817</v>
      </c>
      <c r="Q1278" s="184">
        <v>40820</v>
      </c>
      <c r="R1278" s="182">
        <v>4.5</v>
      </c>
      <c r="S1278" s="182">
        <f t="shared" si="185"/>
        <v>3.81</v>
      </c>
      <c r="T1278" s="182">
        <f t="shared" si="186"/>
        <v>0.69</v>
      </c>
      <c r="AF1278" s="183"/>
      <c r="AI1278" s="3"/>
    </row>
    <row r="1279" spans="1:35" x14ac:dyDescent="0.2">
      <c r="A1279" s="7">
        <f t="shared" si="178"/>
        <v>43800</v>
      </c>
      <c r="B1279" s="7">
        <f t="shared" si="180"/>
        <v>43831</v>
      </c>
      <c r="C1279" s="7">
        <v>43854</v>
      </c>
      <c r="D1279">
        <v>3.84</v>
      </c>
      <c r="E1279">
        <v>1.8</v>
      </c>
      <c r="F1279">
        <v>3.4</v>
      </c>
      <c r="G1279">
        <v>2.6</v>
      </c>
      <c r="H1279" s="4">
        <f t="shared" si="181"/>
        <v>7.25</v>
      </c>
      <c r="I1279" s="4"/>
      <c r="J1279" s="4">
        <f t="shared" si="182"/>
        <v>3.41</v>
      </c>
      <c r="K1279" s="15">
        <f t="shared" si="187"/>
        <v>3.43</v>
      </c>
      <c r="L1279" s="4">
        <f t="shared" si="179"/>
        <v>3.41</v>
      </c>
      <c r="M1279" s="4">
        <f t="shared" si="183"/>
        <v>3.84</v>
      </c>
      <c r="N1279" s="4"/>
      <c r="P1279" s="184">
        <f t="shared" si="184"/>
        <v>40817</v>
      </c>
      <c r="Q1279" s="184">
        <v>40821</v>
      </c>
      <c r="R1279" s="182">
        <v>4.5</v>
      </c>
      <c r="S1279" s="182">
        <f t="shared" si="185"/>
        <v>3.81</v>
      </c>
      <c r="T1279" s="182">
        <f t="shared" si="186"/>
        <v>0.69</v>
      </c>
      <c r="AF1279" s="183"/>
      <c r="AI1279" s="3"/>
    </row>
    <row r="1280" spans="1:35" x14ac:dyDescent="0.2">
      <c r="A1280" s="7">
        <f t="shared" si="178"/>
        <v>43800</v>
      </c>
      <c r="B1280" s="7">
        <f t="shared" si="180"/>
        <v>43831</v>
      </c>
      <c r="C1280" s="7">
        <v>43857</v>
      </c>
      <c r="D1280">
        <v>3.84</v>
      </c>
      <c r="E1280">
        <v>1.8</v>
      </c>
      <c r="F1280">
        <v>3.4</v>
      </c>
      <c r="G1280">
        <v>2.6</v>
      </c>
      <c r="H1280" s="4">
        <f t="shared" si="181"/>
        <v>7.25</v>
      </c>
      <c r="I1280" s="4"/>
      <c r="J1280" s="4">
        <f t="shared" si="182"/>
        <v>3.41</v>
      </c>
      <c r="K1280" s="15">
        <f t="shared" si="187"/>
        <v>3.43</v>
      </c>
      <c r="L1280" s="4">
        <f t="shared" si="179"/>
        <v>3.41</v>
      </c>
      <c r="M1280" s="4">
        <f t="shared" si="183"/>
        <v>3.84</v>
      </c>
      <c r="N1280" s="4"/>
      <c r="P1280" s="184">
        <f t="shared" si="184"/>
        <v>40817</v>
      </c>
      <c r="Q1280" s="184">
        <v>40822</v>
      </c>
      <c r="R1280" s="182">
        <v>4.5</v>
      </c>
      <c r="S1280" s="182">
        <f t="shared" si="185"/>
        <v>3.81</v>
      </c>
      <c r="T1280" s="182">
        <f t="shared" si="186"/>
        <v>0.69</v>
      </c>
      <c r="AF1280" s="183"/>
      <c r="AI1280" s="3"/>
    </row>
    <row r="1281" spans="1:35" x14ac:dyDescent="0.2">
      <c r="A1281" s="7">
        <f t="shared" si="178"/>
        <v>43800</v>
      </c>
      <c r="B1281" s="7">
        <f t="shared" si="180"/>
        <v>43831</v>
      </c>
      <c r="C1281" s="7">
        <v>43858</v>
      </c>
      <c r="D1281">
        <v>3.84</v>
      </c>
      <c r="E1281">
        <v>1.8</v>
      </c>
      <c r="F1281">
        <v>3.4</v>
      </c>
      <c r="G1281">
        <v>2.6</v>
      </c>
      <c r="H1281" s="4">
        <f t="shared" si="181"/>
        <v>7.25</v>
      </c>
      <c r="I1281" s="4"/>
      <c r="J1281" s="4">
        <f t="shared" si="182"/>
        <v>3.41</v>
      </c>
      <c r="K1281" s="15">
        <f t="shared" si="187"/>
        <v>3.43</v>
      </c>
      <c r="L1281" s="4">
        <f t="shared" si="179"/>
        <v>3.41</v>
      </c>
      <c r="M1281" s="4">
        <f t="shared" si="183"/>
        <v>3.84</v>
      </c>
      <c r="N1281" s="4"/>
      <c r="P1281" s="184">
        <f t="shared" si="184"/>
        <v>40817</v>
      </c>
      <c r="Q1281" s="184">
        <v>40823</v>
      </c>
      <c r="R1281" s="182">
        <v>4.5</v>
      </c>
      <c r="S1281" s="182">
        <f t="shared" si="185"/>
        <v>3.81</v>
      </c>
      <c r="T1281" s="182">
        <f t="shared" si="186"/>
        <v>0.69</v>
      </c>
      <c r="AF1281" s="183"/>
      <c r="AI1281" s="3"/>
    </row>
    <row r="1282" spans="1:35" x14ac:dyDescent="0.2">
      <c r="A1282" s="7">
        <f t="shared" si="178"/>
        <v>43800</v>
      </c>
      <c r="B1282" s="7">
        <f t="shared" si="180"/>
        <v>43831</v>
      </c>
      <c r="C1282" s="7">
        <v>43859</v>
      </c>
      <c r="D1282">
        <v>3.84</v>
      </c>
      <c r="E1282">
        <v>1.8</v>
      </c>
      <c r="F1282">
        <v>3.4</v>
      </c>
      <c r="G1282">
        <v>2.6</v>
      </c>
      <c r="H1282" s="4">
        <f t="shared" si="181"/>
        <v>7.25</v>
      </c>
      <c r="I1282" s="4"/>
      <c r="J1282" s="4">
        <f t="shared" si="182"/>
        <v>3.41</v>
      </c>
      <c r="K1282" s="15">
        <f t="shared" si="187"/>
        <v>3.43</v>
      </c>
      <c r="L1282" s="4">
        <f t="shared" si="179"/>
        <v>3.41</v>
      </c>
      <c r="M1282" s="4">
        <f t="shared" si="183"/>
        <v>3.84</v>
      </c>
      <c r="N1282" s="4"/>
      <c r="P1282" s="184">
        <f t="shared" si="184"/>
        <v>40817</v>
      </c>
      <c r="Q1282" s="184">
        <v>40824</v>
      </c>
      <c r="R1282" s="182">
        <v>4.5</v>
      </c>
      <c r="S1282" s="182">
        <f t="shared" si="185"/>
        <v>3.81</v>
      </c>
      <c r="T1282" s="182">
        <f t="shared" si="186"/>
        <v>0.69</v>
      </c>
      <c r="AF1282" s="183"/>
      <c r="AI1282" s="3"/>
    </row>
    <row r="1283" spans="1:35" x14ac:dyDescent="0.2">
      <c r="A1283" s="7">
        <f t="shared" si="178"/>
        <v>43800</v>
      </c>
      <c r="B1283" s="7">
        <f t="shared" si="180"/>
        <v>43831</v>
      </c>
      <c r="C1283" s="7">
        <v>43860</v>
      </c>
      <c r="D1283">
        <v>3.84</v>
      </c>
      <c r="E1283">
        <v>1.8</v>
      </c>
      <c r="F1283">
        <v>3.4</v>
      </c>
      <c r="G1283">
        <v>2.6</v>
      </c>
      <c r="H1283" s="4">
        <f t="shared" si="181"/>
        <v>7.25</v>
      </c>
      <c r="I1283" s="4"/>
      <c r="J1283" s="4">
        <f t="shared" si="182"/>
        <v>3.41</v>
      </c>
      <c r="K1283" s="15">
        <f t="shared" si="187"/>
        <v>3.43</v>
      </c>
      <c r="L1283" s="4">
        <f t="shared" si="179"/>
        <v>3.41</v>
      </c>
      <c r="M1283" s="4">
        <f t="shared" si="183"/>
        <v>3.84</v>
      </c>
      <c r="N1283" s="4"/>
      <c r="P1283" s="184">
        <f t="shared" si="184"/>
        <v>40817</v>
      </c>
      <c r="Q1283" s="184">
        <v>40825</v>
      </c>
      <c r="R1283" s="182">
        <v>4.5</v>
      </c>
      <c r="S1283" s="182">
        <f t="shared" si="185"/>
        <v>3.81</v>
      </c>
      <c r="T1283" s="182">
        <f t="shared" si="186"/>
        <v>0.69</v>
      </c>
      <c r="AF1283" s="183"/>
      <c r="AI1283" s="3"/>
    </row>
    <row r="1284" spans="1:35" x14ac:dyDescent="0.2">
      <c r="A1284" s="7">
        <f t="shared" si="178"/>
        <v>43800</v>
      </c>
      <c r="B1284" s="7">
        <f t="shared" si="180"/>
        <v>43831</v>
      </c>
      <c r="C1284" s="7">
        <v>43861</v>
      </c>
      <c r="D1284">
        <v>3.84</v>
      </c>
      <c r="E1284">
        <v>1.8</v>
      </c>
      <c r="F1284">
        <v>3.4</v>
      </c>
      <c r="G1284">
        <v>2.6</v>
      </c>
      <c r="H1284" s="4">
        <f t="shared" si="181"/>
        <v>7.25</v>
      </c>
      <c r="I1284" s="4"/>
      <c r="J1284" s="4">
        <f t="shared" si="182"/>
        <v>3.41</v>
      </c>
      <c r="K1284" s="15">
        <f t="shared" si="187"/>
        <v>3.43</v>
      </c>
      <c r="L1284" s="4">
        <f t="shared" si="179"/>
        <v>3.41</v>
      </c>
      <c r="M1284" s="4">
        <f t="shared" si="183"/>
        <v>3.84</v>
      </c>
      <c r="N1284" s="4"/>
      <c r="P1284" s="184">
        <f t="shared" si="184"/>
        <v>40817</v>
      </c>
      <c r="Q1284" s="184">
        <v>40826</v>
      </c>
      <c r="R1284" s="182">
        <v>4.5</v>
      </c>
      <c r="S1284" s="182">
        <f t="shared" si="185"/>
        <v>3.81</v>
      </c>
      <c r="T1284" s="182">
        <f t="shared" si="186"/>
        <v>0.69</v>
      </c>
      <c r="AF1284" s="183"/>
      <c r="AI1284" s="3"/>
    </row>
    <row r="1285" spans="1:35" x14ac:dyDescent="0.2">
      <c r="A1285" s="7">
        <f t="shared" si="178"/>
        <v>43831</v>
      </c>
      <c r="B1285" s="7">
        <f t="shared" si="180"/>
        <v>43862</v>
      </c>
      <c r="C1285" s="7">
        <v>43865</v>
      </c>
      <c r="D1285">
        <v>3.8</v>
      </c>
      <c r="E1285">
        <v>1.8</v>
      </c>
      <c r="F1285">
        <v>3.4</v>
      </c>
      <c r="G1285">
        <v>2.6</v>
      </c>
      <c r="H1285" s="4">
        <f t="shared" si="181"/>
        <v>7.25</v>
      </c>
      <c r="I1285" s="4"/>
      <c r="J1285" s="4">
        <f t="shared" si="182"/>
        <v>3.45</v>
      </c>
      <c r="K1285" s="15">
        <f t="shared" si="187"/>
        <v>3.4</v>
      </c>
      <c r="L1285" s="4">
        <f t="shared" si="179"/>
        <v>3.45</v>
      </c>
      <c r="M1285" s="4">
        <f t="shared" si="183"/>
        <v>3.8</v>
      </c>
      <c r="N1285" s="4"/>
      <c r="P1285" s="184">
        <f t="shared" si="184"/>
        <v>40817</v>
      </c>
      <c r="Q1285" s="184">
        <v>40827</v>
      </c>
      <c r="R1285" s="182">
        <v>4.5</v>
      </c>
      <c r="S1285" s="182">
        <f t="shared" si="185"/>
        <v>3.81</v>
      </c>
      <c r="T1285" s="182">
        <f t="shared" si="186"/>
        <v>0.69</v>
      </c>
      <c r="AF1285" s="183"/>
      <c r="AI1285" s="3"/>
    </row>
    <row r="1286" spans="1:35" x14ac:dyDescent="0.2">
      <c r="A1286" s="7">
        <f t="shared" si="178"/>
        <v>43831</v>
      </c>
      <c r="B1286" s="7">
        <f t="shared" si="180"/>
        <v>43862</v>
      </c>
      <c r="C1286" s="7">
        <v>43866</v>
      </c>
      <c r="D1286">
        <v>3.8</v>
      </c>
      <c r="E1286">
        <v>1.8</v>
      </c>
      <c r="F1286">
        <v>3.4</v>
      </c>
      <c r="G1286">
        <v>2.6</v>
      </c>
      <c r="H1286" s="4">
        <f t="shared" si="181"/>
        <v>7.25</v>
      </c>
      <c r="I1286" s="4"/>
      <c r="J1286" s="4">
        <f t="shared" si="182"/>
        <v>3.45</v>
      </c>
      <c r="K1286" s="15">
        <f t="shared" si="187"/>
        <v>3.4</v>
      </c>
      <c r="L1286" s="4">
        <f t="shared" si="179"/>
        <v>3.45</v>
      </c>
      <c r="M1286" s="4">
        <f t="shared" si="183"/>
        <v>3.8</v>
      </c>
      <c r="N1286" s="4"/>
      <c r="P1286" s="184">
        <f t="shared" si="184"/>
        <v>40817</v>
      </c>
      <c r="Q1286" s="184">
        <v>40828</v>
      </c>
      <c r="R1286" s="182">
        <v>4.5</v>
      </c>
      <c r="S1286" s="182">
        <f t="shared" si="185"/>
        <v>3.81</v>
      </c>
      <c r="T1286" s="182">
        <f t="shared" si="186"/>
        <v>0.69</v>
      </c>
      <c r="AF1286" s="183"/>
      <c r="AI1286" s="3"/>
    </row>
    <row r="1287" spans="1:35" x14ac:dyDescent="0.2">
      <c r="A1287" s="7">
        <f t="shared" ref="A1287:A1350" si="188">DATE(YEAR(B1287),MONTH(B1287)-1,1)</f>
        <v>43831</v>
      </c>
      <c r="B1287" s="7">
        <f t="shared" si="180"/>
        <v>43862</v>
      </c>
      <c r="C1287" s="7">
        <v>43867</v>
      </c>
      <c r="D1287">
        <v>3.8</v>
      </c>
      <c r="E1287">
        <v>1.8</v>
      </c>
      <c r="F1287">
        <v>3.4</v>
      </c>
      <c r="G1287">
        <v>2.6</v>
      </c>
      <c r="H1287" s="4">
        <f t="shared" si="181"/>
        <v>7.25</v>
      </c>
      <c r="I1287" s="4"/>
      <c r="J1287" s="4">
        <f t="shared" si="182"/>
        <v>3.45</v>
      </c>
      <c r="K1287" s="15">
        <f t="shared" si="187"/>
        <v>3.4</v>
      </c>
      <c r="L1287" s="4">
        <f t="shared" ref="L1287:L1350" si="189">INDEX($Y:$Y,MATCH($B1287,$V:$V,0))</f>
        <v>3.45</v>
      </c>
      <c r="M1287" s="4">
        <f t="shared" si="183"/>
        <v>3.8</v>
      </c>
      <c r="N1287" s="4"/>
      <c r="P1287" s="184">
        <f t="shared" si="184"/>
        <v>40817</v>
      </c>
      <c r="Q1287" s="184">
        <v>40829</v>
      </c>
      <c r="R1287" s="182">
        <v>4.5</v>
      </c>
      <c r="S1287" s="182">
        <f t="shared" si="185"/>
        <v>3.81</v>
      </c>
      <c r="T1287" s="182">
        <f t="shared" si="186"/>
        <v>0.69</v>
      </c>
      <c r="AF1287" s="183"/>
      <c r="AI1287" s="3"/>
    </row>
    <row r="1288" spans="1:35" x14ac:dyDescent="0.2">
      <c r="A1288" s="7">
        <f t="shared" si="188"/>
        <v>43831</v>
      </c>
      <c r="B1288" s="7">
        <f t="shared" ref="B1288:B1351" si="190">DATE(YEAR(C1288),MONTH(C1288),1)</f>
        <v>43862</v>
      </c>
      <c r="C1288" s="7">
        <v>43868</v>
      </c>
      <c r="D1288">
        <v>3.8</v>
      </c>
      <c r="E1288">
        <v>1.8</v>
      </c>
      <c r="F1288">
        <v>3.4</v>
      </c>
      <c r="G1288">
        <v>2.6</v>
      </c>
      <c r="H1288" s="4">
        <f t="shared" ref="H1288:H1351" si="191">INDEX($R:$R,MATCH($C1288,$Q:$Q,0))</f>
        <v>7.25</v>
      </c>
      <c r="I1288" s="4"/>
      <c r="J1288" s="4">
        <f t="shared" ref="J1288:J1351" si="192">H1288-D1288</f>
        <v>3.45</v>
      </c>
      <c r="K1288" s="15">
        <f t="shared" si="187"/>
        <v>3.4</v>
      </c>
      <c r="L1288" s="4">
        <f t="shared" si="189"/>
        <v>3.45</v>
      </c>
      <c r="M1288" s="4">
        <f t="shared" ref="M1288:M1351" si="193">H1288-L1288</f>
        <v>3.8</v>
      </c>
      <c r="N1288" s="4"/>
      <c r="P1288" s="184">
        <f t="shared" ref="P1288:P1351" si="194">DATE(YEAR(Q1288),MONTH(Q1288),1)</f>
        <v>40817</v>
      </c>
      <c r="Q1288" s="184">
        <v>40830</v>
      </c>
      <c r="R1288" s="182">
        <v>4.5</v>
      </c>
      <c r="S1288" s="182">
        <f t="shared" ref="S1288:S1351" si="195">INDEX($Y:$Y,MATCH($P1288,$V:$V,0))</f>
        <v>3.81</v>
      </c>
      <c r="T1288" s="182">
        <f t="shared" ref="T1288:T1351" si="196">R1288-S1288</f>
        <v>0.69</v>
      </c>
      <c r="AF1288" s="183"/>
      <c r="AI1288" s="3"/>
    </row>
    <row r="1289" spans="1:35" x14ac:dyDescent="0.2">
      <c r="A1289" s="7">
        <f t="shared" si="188"/>
        <v>43831</v>
      </c>
      <c r="B1289" s="7">
        <f t="shared" si="190"/>
        <v>43862</v>
      </c>
      <c r="C1289" s="7">
        <v>43871</v>
      </c>
      <c r="D1289">
        <v>3.8</v>
      </c>
      <c r="E1289">
        <v>1.8</v>
      </c>
      <c r="F1289">
        <v>3.4</v>
      </c>
      <c r="G1289">
        <v>2.6</v>
      </c>
      <c r="H1289" s="4">
        <f t="shared" si="191"/>
        <v>7.25</v>
      </c>
      <c r="I1289" s="4"/>
      <c r="J1289" s="4">
        <f t="shared" si="192"/>
        <v>3.45</v>
      </c>
      <c r="K1289" s="15">
        <f t="shared" si="187"/>
        <v>3.4</v>
      </c>
      <c r="L1289" s="4">
        <f t="shared" si="189"/>
        <v>3.45</v>
      </c>
      <c r="M1289" s="4">
        <f t="shared" si="193"/>
        <v>3.8</v>
      </c>
      <c r="N1289" s="4"/>
      <c r="P1289" s="184">
        <f t="shared" si="194"/>
        <v>40817</v>
      </c>
      <c r="Q1289" s="184">
        <v>40831</v>
      </c>
      <c r="R1289" s="182">
        <v>4.5</v>
      </c>
      <c r="S1289" s="182">
        <f t="shared" si="195"/>
        <v>3.81</v>
      </c>
      <c r="T1289" s="182">
        <f t="shared" si="196"/>
        <v>0.69</v>
      </c>
      <c r="AF1289" s="183"/>
      <c r="AI1289" s="3"/>
    </row>
    <row r="1290" spans="1:35" x14ac:dyDescent="0.2">
      <c r="A1290" s="7">
        <f t="shared" si="188"/>
        <v>43831</v>
      </c>
      <c r="B1290" s="7">
        <f t="shared" si="190"/>
        <v>43862</v>
      </c>
      <c r="C1290" s="7">
        <v>43872</v>
      </c>
      <c r="D1290">
        <v>3.8</v>
      </c>
      <c r="E1290">
        <v>1.8</v>
      </c>
      <c r="F1290">
        <v>3.4</v>
      </c>
      <c r="G1290">
        <v>2.6</v>
      </c>
      <c r="H1290" s="4">
        <f t="shared" si="191"/>
        <v>7.25</v>
      </c>
      <c r="I1290" s="4"/>
      <c r="J1290" s="4">
        <f t="shared" si="192"/>
        <v>3.45</v>
      </c>
      <c r="K1290" s="15">
        <f t="shared" si="187"/>
        <v>3.4</v>
      </c>
      <c r="L1290" s="4">
        <f t="shared" si="189"/>
        <v>3.45</v>
      </c>
      <c r="M1290" s="4">
        <f t="shared" si="193"/>
        <v>3.8</v>
      </c>
      <c r="N1290" s="4"/>
      <c r="P1290" s="184">
        <f t="shared" si="194"/>
        <v>40817</v>
      </c>
      <c r="Q1290" s="184">
        <v>40832</v>
      </c>
      <c r="R1290" s="182">
        <v>4.5</v>
      </c>
      <c r="S1290" s="182">
        <f t="shared" si="195"/>
        <v>3.81</v>
      </c>
      <c r="T1290" s="182">
        <f t="shared" si="196"/>
        <v>0.69</v>
      </c>
      <c r="AF1290" s="183"/>
      <c r="AI1290" s="3"/>
    </row>
    <row r="1291" spans="1:35" x14ac:dyDescent="0.2">
      <c r="A1291" s="7">
        <f t="shared" si="188"/>
        <v>43831</v>
      </c>
      <c r="B1291" s="7">
        <f t="shared" si="190"/>
        <v>43862</v>
      </c>
      <c r="C1291" s="7">
        <v>43873</v>
      </c>
      <c r="D1291">
        <v>3.8</v>
      </c>
      <c r="E1291">
        <v>1.8</v>
      </c>
      <c r="F1291">
        <v>3.4</v>
      </c>
      <c r="G1291">
        <v>2.6</v>
      </c>
      <c r="H1291" s="4">
        <f t="shared" si="191"/>
        <v>7.25</v>
      </c>
      <c r="I1291" s="4"/>
      <c r="J1291" s="4">
        <f t="shared" si="192"/>
        <v>3.45</v>
      </c>
      <c r="K1291" s="15">
        <f t="shared" si="187"/>
        <v>3.4</v>
      </c>
      <c r="L1291" s="4">
        <f t="shared" si="189"/>
        <v>3.45</v>
      </c>
      <c r="M1291" s="4">
        <f t="shared" si="193"/>
        <v>3.8</v>
      </c>
      <c r="N1291" s="4"/>
      <c r="P1291" s="184">
        <f t="shared" si="194"/>
        <v>40817</v>
      </c>
      <c r="Q1291" s="184">
        <v>40833</v>
      </c>
      <c r="R1291" s="182">
        <v>4.5</v>
      </c>
      <c r="S1291" s="182">
        <f t="shared" si="195"/>
        <v>3.81</v>
      </c>
      <c r="T1291" s="182">
        <f t="shared" si="196"/>
        <v>0.69</v>
      </c>
      <c r="AF1291" s="183"/>
      <c r="AI1291" s="3"/>
    </row>
    <row r="1292" spans="1:35" x14ac:dyDescent="0.2">
      <c r="A1292" s="7">
        <f t="shared" si="188"/>
        <v>43831</v>
      </c>
      <c r="B1292" s="7">
        <f t="shared" si="190"/>
        <v>43862</v>
      </c>
      <c r="C1292" s="7">
        <v>43874</v>
      </c>
      <c r="D1292">
        <v>3.55</v>
      </c>
      <c r="E1292">
        <v>1.8</v>
      </c>
      <c r="F1292">
        <v>3.4</v>
      </c>
      <c r="G1292">
        <v>2.6</v>
      </c>
      <c r="H1292" s="4">
        <f t="shared" si="191"/>
        <v>7</v>
      </c>
      <c r="I1292" s="4"/>
      <c r="J1292" s="4">
        <f t="shared" si="192"/>
        <v>3.45</v>
      </c>
      <c r="K1292" s="15">
        <f t="shared" si="187"/>
        <v>3.4</v>
      </c>
      <c r="L1292" s="4">
        <f t="shared" si="189"/>
        <v>3.45</v>
      </c>
      <c r="M1292" s="4">
        <f t="shared" si="193"/>
        <v>3.55</v>
      </c>
      <c r="N1292" s="4"/>
      <c r="P1292" s="184">
        <f t="shared" si="194"/>
        <v>40817</v>
      </c>
      <c r="Q1292" s="184">
        <v>40834</v>
      </c>
      <c r="R1292" s="182">
        <v>4.5</v>
      </c>
      <c r="S1292" s="182">
        <f t="shared" si="195"/>
        <v>3.81</v>
      </c>
      <c r="T1292" s="182">
        <f t="shared" si="196"/>
        <v>0.69</v>
      </c>
      <c r="AF1292" s="183"/>
      <c r="AI1292" s="3"/>
    </row>
    <row r="1293" spans="1:35" x14ac:dyDescent="0.2">
      <c r="A1293" s="7">
        <f t="shared" si="188"/>
        <v>43831</v>
      </c>
      <c r="B1293" s="7">
        <f t="shared" si="190"/>
        <v>43862</v>
      </c>
      <c r="C1293" s="7">
        <v>43875</v>
      </c>
      <c r="D1293">
        <v>3.55</v>
      </c>
      <c r="E1293">
        <v>1.8</v>
      </c>
      <c r="F1293">
        <v>3.4</v>
      </c>
      <c r="G1293">
        <v>2.6</v>
      </c>
      <c r="H1293" s="4">
        <f t="shared" si="191"/>
        <v>7</v>
      </c>
      <c r="I1293" s="4"/>
      <c r="J1293" s="4">
        <f t="shared" si="192"/>
        <v>3.45</v>
      </c>
      <c r="K1293" s="15">
        <f t="shared" si="187"/>
        <v>3.4</v>
      </c>
      <c r="L1293" s="4">
        <f t="shared" si="189"/>
        <v>3.45</v>
      </c>
      <c r="M1293" s="4">
        <f t="shared" si="193"/>
        <v>3.55</v>
      </c>
      <c r="N1293" s="4"/>
      <c r="P1293" s="184">
        <f t="shared" si="194"/>
        <v>40817</v>
      </c>
      <c r="Q1293" s="184">
        <v>40835</v>
      </c>
      <c r="R1293" s="182">
        <v>4.5</v>
      </c>
      <c r="S1293" s="182">
        <f t="shared" si="195"/>
        <v>3.81</v>
      </c>
      <c r="T1293" s="182">
        <f t="shared" si="196"/>
        <v>0.69</v>
      </c>
      <c r="AF1293" s="183"/>
      <c r="AI1293" s="3"/>
    </row>
    <row r="1294" spans="1:35" x14ac:dyDescent="0.2">
      <c r="A1294" s="7">
        <f t="shared" si="188"/>
        <v>43831</v>
      </c>
      <c r="B1294" s="7">
        <f t="shared" si="190"/>
        <v>43862</v>
      </c>
      <c r="C1294" s="7">
        <v>43878</v>
      </c>
      <c r="D1294">
        <v>3.55</v>
      </c>
      <c r="E1294">
        <v>1.8</v>
      </c>
      <c r="F1294">
        <v>3.4</v>
      </c>
      <c r="G1294">
        <v>2.6</v>
      </c>
      <c r="H1294" s="4">
        <f t="shared" si="191"/>
        <v>7</v>
      </c>
      <c r="I1294" s="4"/>
      <c r="J1294" s="4">
        <f t="shared" si="192"/>
        <v>3.45</v>
      </c>
      <c r="K1294" s="15">
        <f t="shared" si="187"/>
        <v>3.4</v>
      </c>
      <c r="L1294" s="4">
        <f t="shared" si="189"/>
        <v>3.45</v>
      </c>
      <c r="M1294" s="4">
        <f t="shared" si="193"/>
        <v>3.55</v>
      </c>
      <c r="N1294" s="4"/>
      <c r="P1294" s="184">
        <f t="shared" si="194"/>
        <v>40817</v>
      </c>
      <c r="Q1294" s="184">
        <v>40836</v>
      </c>
      <c r="R1294" s="182">
        <v>4.5</v>
      </c>
      <c r="S1294" s="182">
        <f t="shared" si="195"/>
        <v>3.81</v>
      </c>
      <c r="T1294" s="182">
        <f t="shared" si="196"/>
        <v>0.69</v>
      </c>
      <c r="AF1294" s="183"/>
      <c r="AI1294" s="3"/>
    </row>
    <row r="1295" spans="1:35" x14ac:dyDescent="0.2">
      <c r="A1295" s="7">
        <f t="shared" si="188"/>
        <v>43831</v>
      </c>
      <c r="B1295" s="7">
        <f t="shared" si="190"/>
        <v>43862</v>
      </c>
      <c r="C1295" s="7">
        <v>43879</v>
      </c>
      <c r="D1295">
        <v>3.55</v>
      </c>
      <c r="E1295">
        <v>1.8</v>
      </c>
      <c r="F1295">
        <v>3.4</v>
      </c>
      <c r="G1295">
        <v>2.6</v>
      </c>
      <c r="H1295" s="4">
        <f t="shared" si="191"/>
        <v>7</v>
      </c>
      <c r="I1295" s="4"/>
      <c r="J1295" s="4">
        <f t="shared" si="192"/>
        <v>3.45</v>
      </c>
      <c r="K1295" s="15">
        <f t="shared" si="187"/>
        <v>3.4</v>
      </c>
      <c r="L1295" s="4">
        <f t="shared" si="189"/>
        <v>3.45</v>
      </c>
      <c r="M1295" s="4">
        <f t="shared" si="193"/>
        <v>3.55</v>
      </c>
      <c r="N1295" s="4"/>
      <c r="P1295" s="184">
        <f t="shared" si="194"/>
        <v>40817</v>
      </c>
      <c r="Q1295" s="184">
        <v>40837</v>
      </c>
      <c r="R1295" s="182">
        <v>4.5</v>
      </c>
      <c r="S1295" s="182">
        <f t="shared" si="195"/>
        <v>3.81</v>
      </c>
      <c r="T1295" s="182">
        <f t="shared" si="196"/>
        <v>0.69</v>
      </c>
      <c r="AF1295" s="183"/>
      <c r="AI1295" s="3"/>
    </row>
    <row r="1296" spans="1:35" x14ac:dyDescent="0.2">
      <c r="A1296" s="7">
        <f t="shared" si="188"/>
        <v>43831</v>
      </c>
      <c r="B1296" s="7">
        <f t="shared" si="190"/>
        <v>43862</v>
      </c>
      <c r="C1296" s="7">
        <v>43880</v>
      </c>
      <c r="D1296">
        <v>3.55</v>
      </c>
      <c r="E1296">
        <v>1.8</v>
      </c>
      <c r="F1296">
        <v>3.4</v>
      </c>
      <c r="G1296">
        <v>2.6</v>
      </c>
      <c r="H1296" s="4">
        <f t="shared" si="191"/>
        <v>7</v>
      </c>
      <c r="I1296" s="4"/>
      <c r="J1296" s="4">
        <f t="shared" si="192"/>
        <v>3.45</v>
      </c>
      <c r="K1296" s="15">
        <f t="shared" si="187"/>
        <v>3.4</v>
      </c>
      <c r="L1296" s="4">
        <f t="shared" si="189"/>
        <v>3.45</v>
      </c>
      <c r="M1296" s="4">
        <f t="shared" si="193"/>
        <v>3.55</v>
      </c>
      <c r="N1296" s="4"/>
      <c r="P1296" s="184">
        <f t="shared" si="194"/>
        <v>40817</v>
      </c>
      <c r="Q1296" s="184">
        <v>40838</v>
      </c>
      <c r="R1296" s="182">
        <v>4.5</v>
      </c>
      <c r="S1296" s="182">
        <f t="shared" si="195"/>
        <v>3.81</v>
      </c>
      <c r="T1296" s="182">
        <f t="shared" si="196"/>
        <v>0.69</v>
      </c>
      <c r="AF1296" s="183"/>
      <c r="AI1296" s="3"/>
    </row>
    <row r="1297" spans="1:35" x14ac:dyDescent="0.2">
      <c r="A1297" s="7">
        <f t="shared" si="188"/>
        <v>43831</v>
      </c>
      <c r="B1297" s="7">
        <f t="shared" si="190"/>
        <v>43862</v>
      </c>
      <c r="C1297" s="7">
        <v>43881</v>
      </c>
      <c r="D1297">
        <v>3.55</v>
      </c>
      <c r="E1297">
        <v>1.8</v>
      </c>
      <c r="F1297">
        <v>3.4</v>
      </c>
      <c r="G1297">
        <v>2.6</v>
      </c>
      <c r="H1297" s="4">
        <f t="shared" si="191"/>
        <v>7</v>
      </c>
      <c r="I1297" s="4"/>
      <c r="J1297" s="4">
        <f t="shared" si="192"/>
        <v>3.45</v>
      </c>
      <c r="K1297" s="15">
        <f t="shared" si="187"/>
        <v>3.4</v>
      </c>
      <c r="L1297" s="4">
        <f t="shared" si="189"/>
        <v>3.45</v>
      </c>
      <c r="M1297" s="4">
        <f t="shared" si="193"/>
        <v>3.55</v>
      </c>
      <c r="N1297" s="4"/>
      <c r="P1297" s="184">
        <f t="shared" si="194"/>
        <v>40817</v>
      </c>
      <c r="Q1297" s="184">
        <v>40839</v>
      </c>
      <c r="R1297" s="182">
        <v>4.5</v>
      </c>
      <c r="S1297" s="182">
        <f t="shared" si="195"/>
        <v>3.81</v>
      </c>
      <c r="T1297" s="182">
        <f t="shared" si="196"/>
        <v>0.69</v>
      </c>
      <c r="AF1297" s="183"/>
      <c r="AI1297" s="3"/>
    </row>
    <row r="1298" spans="1:35" x14ac:dyDescent="0.2">
      <c r="A1298" s="7">
        <f t="shared" si="188"/>
        <v>43831</v>
      </c>
      <c r="B1298" s="7">
        <f t="shared" si="190"/>
        <v>43862</v>
      </c>
      <c r="C1298" s="7">
        <v>43882</v>
      </c>
      <c r="D1298">
        <v>3.55</v>
      </c>
      <c r="E1298">
        <v>1.8</v>
      </c>
      <c r="F1298">
        <v>3.4</v>
      </c>
      <c r="G1298">
        <v>2.6</v>
      </c>
      <c r="H1298" s="4">
        <f t="shared" si="191"/>
        <v>7</v>
      </c>
      <c r="I1298" s="4"/>
      <c r="J1298" s="4">
        <f t="shared" si="192"/>
        <v>3.45</v>
      </c>
      <c r="K1298" s="15">
        <f t="shared" si="187"/>
        <v>3.4</v>
      </c>
      <c r="L1298" s="4">
        <f t="shared" si="189"/>
        <v>3.45</v>
      </c>
      <c r="M1298" s="4">
        <f t="shared" si="193"/>
        <v>3.55</v>
      </c>
      <c r="N1298" s="4"/>
      <c r="P1298" s="184">
        <f t="shared" si="194"/>
        <v>40817</v>
      </c>
      <c r="Q1298" s="184">
        <v>40840</v>
      </c>
      <c r="R1298" s="182">
        <v>4.5</v>
      </c>
      <c r="S1298" s="182">
        <f t="shared" si="195"/>
        <v>3.81</v>
      </c>
      <c r="T1298" s="182">
        <f t="shared" si="196"/>
        <v>0.69</v>
      </c>
      <c r="AF1298" s="183"/>
      <c r="AI1298" s="3"/>
    </row>
    <row r="1299" spans="1:35" x14ac:dyDescent="0.2">
      <c r="A1299" s="7">
        <f t="shared" si="188"/>
        <v>43831</v>
      </c>
      <c r="B1299" s="7">
        <f t="shared" si="190"/>
        <v>43862</v>
      </c>
      <c r="C1299" s="7">
        <v>43885</v>
      </c>
      <c r="D1299">
        <v>3.55</v>
      </c>
      <c r="E1299">
        <v>1.8</v>
      </c>
      <c r="F1299">
        <v>3.4</v>
      </c>
      <c r="G1299">
        <v>2.6</v>
      </c>
      <c r="H1299" s="4">
        <f t="shared" si="191"/>
        <v>7</v>
      </c>
      <c r="I1299" s="4"/>
      <c r="J1299" s="4">
        <f t="shared" si="192"/>
        <v>3.45</v>
      </c>
      <c r="K1299" s="15">
        <f t="shared" si="187"/>
        <v>3.4</v>
      </c>
      <c r="L1299" s="4">
        <f t="shared" si="189"/>
        <v>3.45</v>
      </c>
      <c r="M1299" s="4">
        <f t="shared" si="193"/>
        <v>3.55</v>
      </c>
      <c r="N1299" s="4"/>
      <c r="P1299" s="184">
        <f t="shared" si="194"/>
        <v>40817</v>
      </c>
      <c r="Q1299" s="184">
        <v>40841</v>
      </c>
      <c r="R1299" s="182">
        <v>4.5</v>
      </c>
      <c r="S1299" s="182">
        <f t="shared" si="195"/>
        <v>3.81</v>
      </c>
      <c r="T1299" s="182">
        <f t="shared" si="196"/>
        <v>0.69</v>
      </c>
      <c r="AF1299" s="183"/>
      <c r="AI1299" s="3"/>
    </row>
    <row r="1300" spans="1:35" x14ac:dyDescent="0.2">
      <c r="A1300" s="7">
        <f t="shared" si="188"/>
        <v>43831</v>
      </c>
      <c r="B1300" s="7">
        <f t="shared" si="190"/>
        <v>43862</v>
      </c>
      <c r="C1300" s="7">
        <v>43886</v>
      </c>
      <c r="D1300">
        <v>3.55</v>
      </c>
      <c r="E1300">
        <v>1.8</v>
      </c>
      <c r="F1300">
        <v>3.4</v>
      </c>
      <c r="G1300">
        <v>2.6</v>
      </c>
      <c r="H1300" s="4">
        <f t="shared" si="191"/>
        <v>7</v>
      </c>
      <c r="I1300" s="4"/>
      <c r="J1300" s="4">
        <f t="shared" si="192"/>
        <v>3.45</v>
      </c>
      <c r="K1300" s="15">
        <f t="shared" si="187"/>
        <v>3.4</v>
      </c>
      <c r="L1300" s="4">
        <f t="shared" si="189"/>
        <v>3.45</v>
      </c>
      <c r="M1300" s="4">
        <f t="shared" si="193"/>
        <v>3.55</v>
      </c>
      <c r="N1300" s="4"/>
      <c r="P1300" s="184">
        <f t="shared" si="194"/>
        <v>40817</v>
      </c>
      <c r="Q1300" s="184">
        <v>40842</v>
      </c>
      <c r="R1300" s="182">
        <v>4.5</v>
      </c>
      <c r="S1300" s="182">
        <f t="shared" si="195"/>
        <v>3.81</v>
      </c>
      <c r="T1300" s="182">
        <f t="shared" si="196"/>
        <v>0.69</v>
      </c>
      <c r="AF1300" s="183"/>
      <c r="AI1300" s="3"/>
    </row>
    <row r="1301" spans="1:35" x14ac:dyDescent="0.2">
      <c r="A1301" s="7">
        <f t="shared" si="188"/>
        <v>43831</v>
      </c>
      <c r="B1301" s="7">
        <f t="shared" si="190"/>
        <v>43862</v>
      </c>
      <c r="C1301" s="7">
        <v>43887</v>
      </c>
      <c r="D1301">
        <v>3.55</v>
      </c>
      <c r="E1301">
        <v>1.8</v>
      </c>
      <c r="F1301">
        <v>3.4</v>
      </c>
      <c r="G1301">
        <v>2.6</v>
      </c>
      <c r="H1301" s="4">
        <f t="shared" si="191"/>
        <v>7</v>
      </c>
      <c r="I1301" s="4"/>
      <c r="J1301" s="4">
        <f t="shared" si="192"/>
        <v>3.45</v>
      </c>
      <c r="K1301" s="15">
        <f t="shared" si="187"/>
        <v>3.4</v>
      </c>
      <c r="L1301" s="4">
        <f t="shared" si="189"/>
        <v>3.45</v>
      </c>
      <c r="M1301" s="4">
        <f t="shared" si="193"/>
        <v>3.55</v>
      </c>
      <c r="N1301" s="4"/>
      <c r="P1301" s="184">
        <f t="shared" si="194"/>
        <v>40817</v>
      </c>
      <c r="Q1301" s="184">
        <v>40843</v>
      </c>
      <c r="R1301" s="182">
        <v>4.5</v>
      </c>
      <c r="S1301" s="182">
        <f t="shared" si="195"/>
        <v>3.81</v>
      </c>
      <c r="T1301" s="182">
        <f t="shared" si="196"/>
        <v>0.69</v>
      </c>
      <c r="AF1301" s="183"/>
      <c r="AI1301" s="3"/>
    </row>
    <row r="1302" spans="1:35" x14ac:dyDescent="0.2">
      <c r="A1302" s="7">
        <f t="shared" si="188"/>
        <v>43831</v>
      </c>
      <c r="B1302" s="7">
        <f t="shared" si="190"/>
        <v>43862</v>
      </c>
      <c r="C1302" s="7">
        <v>43888</v>
      </c>
      <c r="D1302">
        <v>3.55</v>
      </c>
      <c r="E1302">
        <v>1.8</v>
      </c>
      <c r="F1302">
        <v>3.4</v>
      </c>
      <c r="G1302">
        <v>2.6</v>
      </c>
      <c r="H1302" s="4">
        <f t="shared" si="191"/>
        <v>7</v>
      </c>
      <c r="I1302" s="4"/>
      <c r="J1302" s="4">
        <f t="shared" si="192"/>
        <v>3.45</v>
      </c>
      <c r="K1302" s="15">
        <f t="shared" si="187"/>
        <v>3.4</v>
      </c>
      <c r="L1302" s="4">
        <f t="shared" si="189"/>
        <v>3.45</v>
      </c>
      <c r="M1302" s="4">
        <f t="shared" si="193"/>
        <v>3.55</v>
      </c>
      <c r="N1302" s="4"/>
      <c r="P1302" s="184">
        <f t="shared" si="194"/>
        <v>40817</v>
      </c>
      <c r="Q1302" s="184">
        <v>40844</v>
      </c>
      <c r="R1302" s="182">
        <v>4.5</v>
      </c>
      <c r="S1302" s="182">
        <f t="shared" si="195"/>
        <v>3.81</v>
      </c>
      <c r="T1302" s="182">
        <f t="shared" si="196"/>
        <v>0.69</v>
      </c>
      <c r="AF1302" s="183"/>
      <c r="AI1302" s="3"/>
    </row>
    <row r="1303" spans="1:35" x14ac:dyDescent="0.2">
      <c r="A1303" s="7">
        <f t="shared" si="188"/>
        <v>43831</v>
      </c>
      <c r="B1303" s="7">
        <f t="shared" si="190"/>
        <v>43862</v>
      </c>
      <c r="C1303" s="7">
        <v>43889</v>
      </c>
      <c r="D1303">
        <v>3.55</v>
      </c>
      <c r="E1303">
        <v>1.8</v>
      </c>
      <c r="F1303">
        <v>3.4</v>
      </c>
      <c r="G1303">
        <v>2.6</v>
      </c>
      <c r="H1303" s="4">
        <f t="shared" si="191"/>
        <v>7</v>
      </c>
      <c r="I1303" s="4"/>
      <c r="J1303" s="4">
        <f t="shared" si="192"/>
        <v>3.45</v>
      </c>
      <c r="K1303" s="15">
        <f t="shared" si="187"/>
        <v>3.4</v>
      </c>
      <c r="L1303" s="4">
        <f t="shared" si="189"/>
        <v>3.45</v>
      </c>
      <c r="M1303" s="4">
        <f t="shared" si="193"/>
        <v>3.55</v>
      </c>
      <c r="N1303" s="4"/>
      <c r="P1303" s="184">
        <f t="shared" si="194"/>
        <v>40817</v>
      </c>
      <c r="Q1303" s="184">
        <v>40845</v>
      </c>
      <c r="R1303" s="182">
        <v>4.5</v>
      </c>
      <c r="S1303" s="182">
        <f t="shared" si="195"/>
        <v>3.81</v>
      </c>
      <c r="T1303" s="182">
        <f t="shared" si="196"/>
        <v>0.69</v>
      </c>
      <c r="AF1303" s="183"/>
      <c r="AI1303" s="3"/>
    </row>
    <row r="1304" spans="1:35" x14ac:dyDescent="0.2">
      <c r="A1304" s="7">
        <f t="shared" si="188"/>
        <v>43862</v>
      </c>
      <c r="B1304" s="7">
        <f t="shared" si="190"/>
        <v>43891</v>
      </c>
      <c r="C1304" s="7">
        <v>43892</v>
      </c>
      <c r="D1304">
        <v>3.51</v>
      </c>
      <c r="E1304">
        <v>1.8</v>
      </c>
      <c r="F1304">
        <v>3.4</v>
      </c>
      <c r="G1304">
        <v>2.6</v>
      </c>
      <c r="H1304" s="4">
        <f t="shared" si="191"/>
        <v>7</v>
      </c>
      <c r="I1304" s="4"/>
      <c r="J1304" s="4">
        <f t="shared" si="192"/>
        <v>3.49</v>
      </c>
      <c r="K1304" s="15">
        <f t="shared" si="187"/>
        <v>3.48</v>
      </c>
      <c r="L1304" s="4">
        <f t="shared" si="189"/>
        <v>3.49</v>
      </c>
      <c r="M1304" s="4">
        <f t="shared" si="193"/>
        <v>3.51</v>
      </c>
      <c r="N1304" s="4"/>
      <c r="P1304" s="184">
        <f t="shared" si="194"/>
        <v>40817</v>
      </c>
      <c r="Q1304" s="184">
        <v>40846</v>
      </c>
      <c r="R1304" s="182">
        <v>4.5</v>
      </c>
      <c r="S1304" s="182">
        <f t="shared" si="195"/>
        <v>3.81</v>
      </c>
      <c r="T1304" s="182">
        <f t="shared" si="196"/>
        <v>0.69</v>
      </c>
      <c r="AF1304" s="183"/>
      <c r="AI1304" s="3"/>
    </row>
    <row r="1305" spans="1:35" x14ac:dyDescent="0.2">
      <c r="A1305" s="7">
        <f t="shared" si="188"/>
        <v>43862</v>
      </c>
      <c r="B1305" s="7">
        <f t="shared" si="190"/>
        <v>43891</v>
      </c>
      <c r="C1305" s="7">
        <v>43893</v>
      </c>
      <c r="D1305">
        <v>3.51</v>
      </c>
      <c r="E1305">
        <v>1.8</v>
      </c>
      <c r="F1305">
        <v>3.4</v>
      </c>
      <c r="G1305">
        <v>2.6</v>
      </c>
      <c r="H1305" s="4">
        <f t="shared" si="191"/>
        <v>7</v>
      </c>
      <c r="I1305" s="4"/>
      <c r="J1305" s="4">
        <f t="shared" si="192"/>
        <v>3.49</v>
      </c>
      <c r="K1305" s="15">
        <f t="shared" si="187"/>
        <v>3.48</v>
      </c>
      <c r="L1305" s="4">
        <f t="shared" si="189"/>
        <v>3.49</v>
      </c>
      <c r="M1305" s="4">
        <f t="shared" si="193"/>
        <v>3.51</v>
      </c>
      <c r="N1305" s="4"/>
      <c r="P1305" s="184">
        <f t="shared" si="194"/>
        <v>40817</v>
      </c>
      <c r="Q1305" s="184">
        <v>40847</v>
      </c>
      <c r="R1305" s="182">
        <v>4.5</v>
      </c>
      <c r="S1305" s="182">
        <f t="shared" si="195"/>
        <v>3.81</v>
      </c>
      <c r="T1305" s="182">
        <f t="shared" si="196"/>
        <v>0.69</v>
      </c>
      <c r="AF1305" s="183"/>
      <c r="AI1305" s="3"/>
    </row>
    <row r="1306" spans="1:35" x14ac:dyDescent="0.2">
      <c r="A1306" s="7">
        <f t="shared" si="188"/>
        <v>43862</v>
      </c>
      <c r="B1306" s="7">
        <f t="shared" si="190"/>
        <v>43891</v>
      </c>
      <c r="C1306" s="7">
        <v>43894</v>
      </c>
      <c r="D1306">
        <v>3.51</v>
      </c>
      <c r="E1306">
        <v>1.8</v>
      </c>
      <c r="F1306">
        <v>3.4</v>
      </c>
      <c r="G1306">
        <v>2.6</v>
      </c>
      <c r="H1306" s="4">
        <f t="shared" si="191"/>
        <v>7</v>
      </c>
      <c r="I1306" s="4"/>
      <c r="J1306" s="4">
        <f t="shared" si="192"/>
        <v>3.49</v>
      </c>
      <c r="K1306" s="15">
        <f t="shared" si="187"/>
        <v>3.48</v>
      </c>
      <c r="L1306" s="4">
        <f t="shared" si="189"/>
        <v>3.49</v>
      </c>
      <c r="M1306" s="4">
        <f t="shared" si="193"/>
        <v>3.51</v>
      </c>
      <c r="N1306" s="4"/>
      <c r="P1306" s="184">
        <f t="shared" si="194"/>
        <v>40848</v>
      </c>
      <c r="Q1306" s="184">
        <v>40848</v>
      </c>
      <c r="R1306" s="182">
        <v>4.5</v>
      </c>
      <c r="S1306" s="182">
        <f t="shared" si="195"/>
        <v>3.71</v>
      </c>
      <c r="T1306" s="182">
        <f t="shared" si="196"/>
        <v>0.79</v>
      </c>
      <c r="AF1306" s="183"/>
      <c r="AI1306" s="3"/>
    </row>
    <row r="1307" spans="1:35" x14ac:dyDescent="0.2">
      <c r="A1307" s="7">
        <f t="shared" si="188"/>
        <v>43862</v>
      </c>
      <c r="B1307" s="7">
        <f t="shared" si="190"/>
        <v>43891</v>
      </c>
      <c r="C1307" s="7">
        <v>43895</v>
      </c>
      <c r="D1307">
        <v>3.51</v>
      </c>
      <c r="E1307">
        <v>1.8</v>
      </c>
      <c r="F1307">
        <v>3.4</v>
      </c>
      <c r="G1307">
        <v>2.6</v>
      </c>
      <c r="H1307" s="4">
        <f t="shared" si="191"/>
        <v>7</v>
      </c>
      <c r="I1307" s="4"/>
      <c r="J1307" s="4">
        <f t="shared" si="192"/>
        <v>3.49</v>
      </c>
      <c r="K1307" s="15">
        <f t="shared" si="187"/>
        <v>3.48</v>
      </c>
      <c r="L1307" s="4">
        <f t="shared" si="189"/>
        <v>3.49</v>
      </c>
      <c r="M1307" s="4">
        <f t="shared" si="193"/>
        <v>3.51</v>
      </c>
      <c r="N1307" s="4"/>
      <c r="P1307" s="184">
        <f t="shared" si="194"/>
        <v>40848</v>
      </c>
      <c r="Q1307" s="184">
        <v>40849</v>
      </c>
      <c r="R1307" s="182">
        <v>4.5</v>
      </c>
      <c r="S1307" s="182">
        <f t="shared" si="195"/>
        <v>3.71</v>
      </c>
      <c r="T1307" s="182">
        <f t="shared" si="196"/>
        <v>0.79</v>
      </c>
      <c r="AF1307" s="183"/>
      <c r="AI1307" s="3"/>
    </row>
    <row r="1308" spans="1:35" x14ac:dyDescent="0.2">
      <c r="A1308" s="7">
        <f t="shared" si="188"/>
        <v>43862</v>
      </c>
      <c r="B1308" s="7">
        <f t="shared" si="190"/>
        <v>43891</v>
      </c>
      <c r="C1308" s="7">
        <v>43896</v>
      </c>
      <c r="D1308">
        <v>3.51</v>
      </c>
      <c r="E1308">
        <v>1.8</v>
      </c>
      <c r="F1308">
        <v>3.4</v>
      </c>
      <c r="G1308">
        <v>2.6</v>
      </c>
      <c r="H1308" s="4">
        <f t="shared" si="191"/>
        <v>7</v>
      </c>
      <c r="I1308" s="4"/>
      <c r="J1308" s="4">
        <f t="shared" si="192"/>
        <v>3.49</v>
      </c>
      <c r="K1308" s="15">
        <f t="shared" si="187"/>
        <v>3.48</v>
      </c>
      <c r="L1308" s="4">
        <f t="shared" si="189"/>
        <v>3.49</v>
      </c>
      <c r="M1308" s="4">
        <f t="shared" si="193"/>
        <v>3.51</v>
      </c>
      <c r="N1308" s="4"/>
      <c r="P1308" s="184">
        <f t="shared" si="194"/>
        <v>40848</v>
      </c>
      <c r="Q1308" s="184">
        <v>40850</v>
      </c>
      <c r="R1308" s="182">
        <v>4.5</v>
      </c>
      <c r="S1308" s="182">
        <f t="shared" si="195"/>
        <v>3.71</v>
      </c>
      <c r="T1308" s="182">
        <f t="shared" si="196"/>
        <v>0.79</v>
      </c>
      <c r="AF1308" s="183"/>
      <c r="AI1308" s="3"/>
    </row>
    <row r="1309" spans="1:35" x14ac:dyDescent="0.2">
      <c r="A1309" s="7">
        <f t="shared" si="188"/>
        <v>43862</v>
      </c>
      <c r="B1309" s="7">
        <f t="shared" si="190"/>
        <v>43891</v>
      </c>
      <c r="C1309" s="7">
        <v>43899</v>
      </c>
      <c r="D1309">
        <v>3.51</v>
      </c>
      <c r="E1309">
        <v>1.8</v>
      </c>
      <c r="F1309">
        <v>3.4</v>
      </c>
      <c r="G1309">
        <v>2.6</v>
      </c>
      <c r="H1309" s="4">
        <f t="shared" si="191"/>
        <v>7</v>
      </c>
      <c r="I1309" s="4"/>
      <c r="J1309" s="4">
        <f t="shared" si="192"/>
        <v>3.49</v>
      </c>
      <c r="K1309" s="15">
        <f t="shared" si="187"/>
        <v>3.48</v>
      </c>
      <c r="L1309" s="4">
        <f t="shared" si="189"/>
        <v>3.49</v>
      </c>
      <c r="M1309" s="4">
        <f t="shared" si="193"/>
        <v>3.51</v>
      </c>
      <c r="N1309" s="4"/>
      <c r="P1309" s="184">
        <f t="shared" si="194"/>
        <v>40848</v>
      </c>
      <c r="Q1309" s="184">
        <v>40851</v>
      </c>
      <c r="R1309" s="182">
        <v>4.5</v>
      </c>
      <c r="S1309" s="182">
        <f t="shared" si="195"/>
        <v>3.71</v>
      </c>
      <c r="T1309" s="182">
        <f t="shared" si="196"/>
        <v>0.79</v>
      </c>
      <c r="AF1309" s="183"/>
      <c r="AI1309" s="3"/>
    </row>
    <row r="1310" spans="1:35" x14ac:dyDescent="0.2">
      <c r="A1310" s="7">
        <f t="shared" si="188"/>
        <v>43862</v>
      </c>
      <c r="B1310" s="7">
        <f t="shared" si="190"/>
        <v>43891</v>
      </c>
      <c r="C1310" s="7">
        <v>43900</v>
      </c>
      <c r="D1310">
        <v>3.51</v>
      </c>
      <c r="E1310">
        <v>1.8</v>
      </c>
      <c r="F1310">
        <v>3.4</v>
      </c>
      <c r="G1310">
        <v>2.6</v>
      </c>
      <c r="H1310" s="4">
        <f t="shared" si="191"/>
        <v>7</v>
      </c>
      <c r="I1310" s="4"/>
      <c r="J1310" s="4">
        <f t="shared" si="192"/>
        <v>3.49</v>
      </c>
      <c r="K1310" s="15">
        <f t="shared" si="187"/>
        <v>3.48</v>
      </c>
      <c r="L1310" s="4">
        <f t="shared" si="189"/>
        <v>3.49</v>
      </c>
      <c r="M1310" s="4">
        <f t="shared" si="193"/>
        <v>3.51</v>
      </c>
      <c r="N1310" s="4"/>
      <c r="P1310" s="184">
        <f t="shared" si="194"/>
        <v>40848</v>
      </c>
      <c r="Q1310" s="184">
        <v>40852</v>
      </c>
      <c r="R1310" s="182">
        <v>4.5</v>
      </c>
      <c r="S1310" s="182">
        <f t="shared" si="195"/>
        <v>3.71</v>
      </c>
      <c r="T1310" s="182">
        <f t="shared" si="196"/>
        <v>0.79</v>
      </c>
      <c r="AF1310" s="183"/>
      <c r="AI1310" s="3"/>
    </row>
    <row r="1311" spans="1:35" x14ac:dyDescent="0.2">
      <c r="A1311" s="7">
        <f t="shared" si="188"/>
        <v>43862</v>
      </c>
      <c r="B1311" s="7">
        <f t="shared" si="190"/>
        <v>43891</v>
      </c>
      <c r="C1311" s="7">
        <v>43901</v>
      </c>
      <c r="D1311">
        <v>3.51</v>
      </c>
      <c r="E1311">
        <v>1.8</v>
      </c>
      <c r="F1311">
        <v>3.4</v>
      </c>
      <c r="G1311">
        <v>2.6</v>
      </c>
      <c r="H1311" s="4">
        <f t="shared" si="191"/>
        <v>7</v>
      </c>
      <c r="I1311" s="4"/>
      <c r="J1311" s="4">
        <f t="shared" si="192"/>
        <v>3.49</v>
      </c>
      <c r="K1311" s="15">
        <f t="shared" si="187"/>
        <v>3.48</v>
      </c>
      <c r="L1311" s="4">
        <f t="shared" si="189"/>
        <v>3.49</v>
      </c>
      <c r="M1311" s="4">
        <f t="shared" si="193"/>
        <v>3.51</v>
      </c>
      <c r="N1311" s="4"/>
      <c r="P1311" s="184">
        <f t="shared" si="194"/>
        <v>40848</v>
      </c>
      <c r="Q1311" s="184">
        <v>40853</v>
      </c>
      <c r="R1311" s="182">
        <v>4.5</v>
      </c>
      <c r="S1311" s="182">
        <f t="shared" si="195"/>
        <v>3.71</v>
      </c>
      <c r="T1311" s="182">
        <f t="shared" si="196"/>
        <v>0.79</v>
      </c>
      <c r="AF1311" s="183"/>
      <c r="AI1311" s="3"/>
    </row>
    <row r="1312" spans="1:35" x14ac:dyDescent="0.2">
      <c r="A1312" s="7">
        <f t="shared" si="188"/>
        <v>43862</v>
      </c>
      <c r="B1312" s="7">
        <f t="shared" si="190"/>
        <v>43891</v>
      </c>
      <c r="C1312" s="7">
        <v>43902</v>
      </c>
      <c r="D1312">
        <v>3.51</v>
      </c>
      <c r="E1312">
        <v>1.8</v>
      </c>
      <c r="F1312">
        <v>3.4</v>
      </c>
      <c r="G1312">
        <v>2.6</v>
      </c>
      <c r="H1312" s="4">
        <f t="shared" si="191"/>
        <v>7</v>
      </c>
      <c r="I1312" s="4"/>
      <c r="J1312" s="4">
        <f t="shared" si="192"/>
        <v>3.49</v>
      </c>
      <c r="K1312" s="15">
        <f t="shared" si="187"/>
        <v>3.48</v>
      </c>
      <c r="L1312" s="4">
        <f t="shared" si="189"/>
        <v>3.49</v>
      </c>
      <c r="M1312" s="4">
        <f t="shared" si="193"/>
        <v>3.51</v>
      </c>
      <c r="N1312" s="4"/>
      <c r="P1312" s="184">
        <f t="shared" si="194"/>
        <v>40848</v>
      </c>
      <c r="Q1312" s="184">
        <v>40854</v>
      </c>
      <c r="R1312" s="182">
        <v>4.5</v>
      </c>
      <c r="S1312" s="182">
        <f t="shared" si="195"/>
        <v>3.71</v>
      </c>
      <c r="T1312" s="182">
        <f t="shared" si="196"/>
        <v>0.79</v>
      </c>
      <c r="AF1312" s="183"/>
      <c r="AI1312" s="3"/>
    </row>
    <row r="1313" spans="1:35" x14ac:dyDescent="0.2">
      <c r="A1313" s="7">
        <f t="shared" si="188"/>
        <v>43862</v>
      </c>
      <c r="B1313" s="7">
        <f t="shared" si="190"/>
        <v>43891</v>
      </c>
      <c r="C1313" s="7">
        <v>43903</v>
      </c>
      <c r="D1313">
        <v>3.51</v>
      </c>
      <c r="E1313">
        <v>1.8</v>
      </c>
      <c r="F1313">
        <v>3.4</v>
      </c>
      <c r="G1313">
        <v>2.6</v>
      </c>
      <c r="H1313" s="4">
        <f t="shared" si="191"/>
        <v>7</v>
      </c>
      <c r="I1313" s="4"/>
      <c r="J1313" s="4">
        <f t="shared" si="192"/>
        <v>3.49</v>
      </c>
      <c r="K1313" s="15">
        <f t="shared" si="187"/>
        <v>3.48</v>
      </c>
      <c r="L1313" s="4">
        <f t="shared" si="189"/>
        <v>3.49</v>
      </c>
      <c r="M1313" s="4">
        <f t="shared" si="193"/>
        <v>3.51</v>
      </c>
      <c r="N1313" s="4"/>
      <c r="P1313" s="184">
        <f t="shared" si="194"/>
        <v>40848</v>
      </c>
      <c r="Q1313" s="184">
        <v>40855</v>
      </c>
      <c r="R1313" s="182">
        <v>4.5</v>
      </c>
      <c r="S1313" s="182">
        <f t="shared" si="195"/>
        <v>3.71</v>
      </c>
      <c r="T1313" s="182">
        <f t="shared" si="196"/>
        <v>0.79</v>
      </c>
      <c r="AF1313" s="183"/>
      <c r="AI1313" s="3"/>
    </row>
    <row r="1314" spans="1:35" x14ac:dyDescent="0.2">
      <c r="A1314" s="7">
        <f t="shared" si="188"/>
        <v>43862</v>
      </c>
      <c r="B1314" s="7">
        <f t="shared" si="190"/>
        <v>43891</v>
      </c>
      <c r="C1314" s="7">
        <v>43907</v>
      </c>
      <c r="D1314">
        <v>3.51</v>
      </c>
      <c r="E1314">
        <v>1.8</v>
      </c>
      <c r="F1314">
        <v>3.4</v>
      </c>
      <c r="G1314">
        <v>2.6</v>
      </c>
      <c r="H1314" s="4">
        <f t="shared" si="191"/>
        <v>7</v>
      </c>
      <c r="I1314" s="4"/>
      <c r="J1314" s="4">
        <f t="shared" si="192"/>
        <v>3.49</v>
      </c>
      <c r="K1314" s="15">
        <f t="shared" ref="K1314:K1377" si="197">INDEX($W:$W,MATCH($A1314,$V:$V,0))</f>
        <v>3.48</v>
      </c>
      <c r="L1314" s="4">
        <f t="shared" si="189"/>
        <v>3.49</v>
      </c>
      <c r="M1314" s="4">
        <f t="shared" si="193"/>
        <v>3.51</v>
      </c>
      <c r="N1314" s="4"/>
      <c r="P1314" s="184">
        <f t="shared" si="194"/>
        <v>40848</v>
      </c>
      <c r="Q1314" s="184">
        <v>40856</v>
      </c>
      <c r="R1314" s="182">
        <v>4.5</v>
      </c>
      <c r="S1314" s="182">
        <f t="shared" si="195"/>
        <v>3.71</v>
      </c>
      <c r="T1314" s="182">
        <f t="shared" si="196"/>
        <v>0.79</v>
      </c>
      <c r="AF1314" s="183"/>
      <c r="AI1314" s="3"/>
    </row>
    <row r="1315" spans="1:35" x14ac:dyDescent="0.2">
      <c r="A1315" s="7">
        <f t="shared" si="188"/>
        <v>43862</v>
      </c>
      <c r="B1315" s="7">
        <f t="shared" si="190"/>
        <v>43891</v>
      </c>
      <c r="C1315" s="7">
        <v>43908</v>
      </c>
      <c r="D1315">
        <v>3.51</v>
      </c>
      <c r="E1315">
        <v>1.8</v>
      </c>
      <c r="F1315">
        <v>3.4</v>
      </c>
      <c r="G1315">
        <v>2.6</v>
      </c>
      <c r="H1315" s="4">
        <f t="shared" si="191"/>
        <v>7</v>
      </c>
      <c r="I1315" s="4"/>
      <c r="J1315" s="4">
        <f t="shared" si="192"/>
        <v>3.49</v>
      </c>
      <c r="K1315" s="15">
        <f t="shared" si="197"/>
        <v>3.48</v>
      </c>
      <c r="L1315" s="4">
        <f t="shared" si="189"/>
        <v>3.49</v>
      </c>
      <c r="M1315" s="4">
        <f t="shared" si="193"/>
        <v>3.51</v>
      </c>
      <c r="N1315" s="4"/>
      <c r="P1315" s="184">
        <f t="shared" si="194"/>
        <v>40848</v>
      </c>
      <c r="Q1315" s="184">
        <v>40857</v>
      </c>
      <c r="R1315" s="182">
        <v>4.5</v>
      </c>
      <c r="S1315" s="182">
        <f t="shared" si="195"/>
        <v>3.71</v>
      </c>
      <c r="T1315" s="182">
        <f t="shared" si="196"/>
        <v>0.79</v>
      </c>
      <c r="AF1315" s="183"/>
      <c r="AI1315" s="3"/>
    </row>
    <row r="1316" spans="1:35" x14ac:dyDescent="0.2">
      <c r="A1316" s="7">
        <f t="shared" si="188"/>
        <v>43862</v>
      </c>
      <c r="B1316" s="7">
        <f t="shared" si="190"/>
        <v>43891</v>
      </c>
      <c r="C1316" s="7">
        <v>43909</v>
      </c>
      <c r="D1316">
        <v>3.51</v>
      </c>
      <c r="E1316">
        <v>1.8</v>
      </c>
      <c r="F1316">
        <v>3.4</v>
      </c>
      <c r="G1316">
        <v>2.6</v>
      </c>
      <c r="H1316" s="4">
        <f t="shared" si="191"/>
        <v>7</v>
      </c>
      <c r="I1316" s="4"/>
      <c r="J1316" s="4">
        <f t="shared" si="192"/>
        <v>3.49</v>
      </c>
      <c r="K1316" s="15">
        <f t="shared" si="197"/>
        <v>3.48</v>
      </c>
      <c r="L1316" s="4">
        <f t="shared" si="189"/>
        <v>3.49</v>
      </c>
      <c r="M1316" s="4">
        <f t="shared" si="193"/>
        <v>3.51</v>
      </c>
      <c r="N1316" s="4"/>
      <c r="P1316" s="184">
        <f t="shared" si="194"/>
        <v>40848</v>
      </c>
      <c r="Q1316" s="184">
        <v>40858</v>
      </c>
      <c r="R1316" s="182">
        <v>4.5</v>
      </c>
      <c r="S1316" s="182">
        <f t="shared" si="195"/>
        <v>3.71</v>
      </c>
      <c r="T1316" s="182">
        <f t="shared" si="196"/>
        <v>0.79</v>
      </c>
      <c r="AF1316" s="183"/>
      <c r="AI1316" s="3"/>
    </row>
    <row r="1317" spans="1:35" x14ac:dyDescent="0.2">
      <c r="A1317" s="7">
        <f t="shared" si="188"/>
        <v>43862</v>
      </c>
      <c r="B1317" s="7">
        <f t="shared" si="190"/>
        <v>43891</v>
      </c>
      <c r="C1317" s="7">
        <v>43910</v>
      </c>
      <c r="D1317">
        <v>3.01</v>
      </c>
      <c r="E1317">
        <v>1.8</v>
      </c>
      <c r="F1317">
        <v>3.4</v>
      </c>
      <c r="G1317">
        <v>2.6</v>
      </c>
      <c r="H1317" s="4">
        <f t="shared" si="191"/>
        <v>6.5</v>
      </c>
      <c r="I1317" s="4"/>
      <c r="J1317" s="4">
        <f t="shared" si="192"/>
        <v>3.49</v>
      </c>
      <c r="K1317" s="15">
        <f t="shared" si="197"/>
        <v>3.48</v>
      </c>
      <c r="L1317" s="4">
        <f t="shared" si="189"/>
        <v>3.49</v>
      </c>
      <c r="M1317" s="4">
        <f t="shared" si="193"/>
        <v>3.01</v>
      </c>
      <c r="N1317" s="4"/>
      <c r="P1317" s="184">
        <f t="shared" si="194"/>
        <v>40848</v>
      </c>
      <c r="Q1317" s="184">
        <v>40859</v>
      </c>
      <c r="R1317" s="182">
        <v>4.5</v>
      </c>
      <c r="S1317" s="182">
        <f t="shared" si="195"/>
        <v>3.71</v>
      </c>
      <c r="T1317" s="182">
        <f t="shared" si="196"/>
        <v>0.79</v>
      </c>
      <c r="AF1317" s="183"/>
      <c r="AI1317" s="3"/>
    </row>
    <row r="1318" spans="1:35" x14ac:dyDescent="0.2">
      <c r="A1318" s="7">
        <f t="shared" si="188"/>
        <v>43862</v>
      </c>
      <c r="B1318" s="7">
        <f t="shared" si="190"/>
        <v>43891</v>
      </c>
      <c r="C1318" s="7">
        <v>43913</v>
      </c>
      <c r="D1318">
        <v>3.01</v>
      </c>
      <c r="E1318">
        <v>1.8</v>
      </c>
      <c r="F1318">
        <v>3.4</v>
      </c>
      <c r="G1318">
        <v>2.6</v>
      </c>
      <c r="H1318" s="4">
        <f t="shared" si="191"/>
        <v>6.5</v>
      </c>
      <c r="I1318" s="4"/>
      <c r="J1318" s="4">
        <f t="shared" si="192"/>
        <v>3.49</v>
      </c>
      <c r="K1318" s="15">
        <f t="shared" si="197"/>
        <v>3.48</v>
      </c>
      <c r="L1318" s="4">
        <f t="shared" si="189"/>
        <v>3.49</v>
      </c>
      <c r="M1318" s="4">
        <f t="shared" si="193"/>
        <v>3.01</v>
      </c>
      <c r="N1318" s="4"/>
      <c r="P1318" s="184">
        <f t="shared" si="194"/>
        <v>40848</v>
      </c>
      <c r="Q1318" s="184">
        <v>40860</v>
      </c>
      <c r="R1318" s="182">
        <v>4.5</v>
      </c>
      <c r="S1318" s="182">
        <f t="shared" si="195"/>
        <v>3.71</v>
      </c>
      <c r="T1318" s="182">
        <f t="shared" si="196"/>
        <v>0.79</v>
      </c>
      <c r="AF1318" s="183"/>
      <c r="AI1318" s="3"/>
    </row>
    <row r="1319" spans="1:35" x14ac:dyDescent="0.2">
      <c r="A1319" s="7">
        <f t="shared" si="188"/>
        <v>43862</v>
      </c>
      <c r="B1319" s="7">
        <f t="shared" si="190"/>
        <v>43891</v>
      </c>
      <c r="C1319" s="7">
        <v>43914</v>
      </c>
      <c r="D1319">
        <v>3.01</v>
      </c>
      <c r="E1319">
        <v>1.8</v>
      </c>
      <c r="F1319">
        <v>3.4</v>
      </c>
      <c r="G1319">
        <v>2.6</v>
      </c>
      <c r="H1319" s="4">
        <f t="shared" si="191"/>
        <v>6.5</v>
      </c>
      <c r="I1319" s="4"/>
      <c r="J1319" s="4">
        <f t="shared" si="192"/>
        <v>3.49</v>
      </c>
      <c r="K1319" s="15">
        <f t="shared" si="197"/>
        <v>3.48</v>
      </c>
      <c r="L1319" s="4">
        <f t="shared" si="189"/>
        <v>3.49</v>
      </c>
      <c r="M1319" s="4">
        <f t="shared" si="193"/>
        <v>3.01</v>
      </c>
      <c r="N1319" s="4"/>
      <c r="P1319" s="184">
        <f t="shared" si="194"/>
        <v>40848</v>
      </c>
      <c r="Q1319" s="184">
        <v>40861</v>
      </c>
      <c r="R1319" s="182">
        <v>4.5</v>
      </c>
      <c r="S1319" s="182">
        <f t="shared" si="195"/>
        <v>3.71</v>
      </c>
      <c r="T1319" s="182">
        <f t="shared" si="196"/>
        <v>0.79</v>
      </c>
      <c r="AF1319" s="183"/>
      <c r="AI1319" s="3"/>
    </row>
    <row r="1320" spans="1:35" x14ac:dyDescent="0.2">
      <c r="A1320" s="7">
        <f t="shared" si="188"/>
        <v>43862</v>
      </c>
      <c r="B1320" s="7">
        <f t="shared" si="190"/>
        <v>43891</v>
      </c>
      <c r="C1320" s="7">
        <v>43915</v>
      </c>
      <c r="D1320">
        <v>3.01</v>
      </c>
      <c r="E1320">
        <v>1.8</v>
      </c>
      <c r="F1320">
        <v>3.4</v>
      </c>
      <c r="G1320">
        <v>2.6</v>
      </c>
      <c r="H1320" s="4">
        <f t="shared" si="191"/>
        <v>6.5</v>
      </c>
      <c r="I1320" s="4"/>
      <c r="J1320" s="4">
        <f t="shared" si="192"/>
        <v>3.49</v>
      </c>
      <c r="K1320" s="15">
        <f t="shared" si="197"/>
        <v>3.48</v>
      </c>
      <c r="L1320" s="4">
        <f t="shared" si="189"/>
        <v>3.49</v>
      </c>
      <c r="M1320" s="4">
        <f t="shared" si="193"/>
        <v>3.01</v>
      </c>
      <c r="N1320" s="4"/>
      <c r="P1320" s="184">
        <f t="shared" si="194"/>
        <v>40848</v>
      </c>
      <c r="Q1320" s="184">
        <v>40862</v>
      </c>
      <c r="R1320" s="182">
        <v>4.5</v>
      </c>
      <c r="S1320" s="182">
        <f t="shared" si="195"/>
        <v>3.71</v>
      </c>
      <c r="T1320" s="182">
        <f t="shared" si="196"/>
        <v>0.79</v>
      </c>
      <c r="AF1320" s="183"/>
      <c r="AI1320" s="3"/>
    </row>
    <row r="1321" spans="1:35" x14ac:dyDescent="0.2">
      <c r="A1321" s="7">
        <f t="shared" si="188"/>
        <v>43862</v>
      </c>
      <c r="B1321" s="7">
        <f t="shared" si="190"/>
        <v>43891</v>
      </c>
      <c r="C1321" s="7">
        <v>43916</v>
      </c>
      <c r="D1321">
        <v>3.01</v>
      </c>
      <c r="E1321">
        <v>1.8</v>
      </c>
      <c r="F1321">
        <v>3.4</v>
      </c>
      <c r="G1321">
        <v>2.6</v>
      </c>
      <c r="H1321" s="4">
        <f t="shared" si="191"/>
        <v>6.5</v>
      </c>
      <c r="I1321" s="4"/>
      <c r="J1321" s="4">
        <f t="shared" si="192"/>
        <v>3.49</v>
      </c>
      <c r="K1321" s="15">
        <f t="shared" si="197"/>
        <v>3.48</v>
      </c>
      <c r="L1321" s="4">
        <f t="shared" si="189"/>
        <v>3.49</v>
      </c>
      <c r="M1321" s="4">
        <f t="shared" si="193"/>
        <v>3.01</v>
      </c>
      <c r="N1321" s="4"/>
      <c r="P1321" s="184">
        <f t="shared" si="194"/>
        <v>40848</v>
      </c>
      <c r="Q1321" s="184">
        <v>40863</v>
      </c>
      <c r="R1321" s="182">
        <v>4.5</v>
      </c>
      <c r="S1321" s="182">
        <f t="shared" si="195"/>
        <v>3.71</v>
      </c>
      <c r="T1321" s="182">
        <f t="shared" si="196"/>
        <v>0.79</v>
      </c>
      <c r="AF1321" s="183"/>
      <c r="AI1321" s="3"/>
    </row>
    <row r="1322" spans="1:35" x14ac:dyDescent="0.2">
      <c r="A1322" s="7">
        <f t="shared" si="188"/>
        <v>43862</v>
      </c>
      <c r="B1322" s="7">
        <f t="shared" si="190"/>
        <v>43891</v>
      </c>
      <c r="C1322" s="7">
        <v>43917</v>
      </c>
      <c r="D1322">
        <v>3.01</v>
      </c>
      <c r="E1322">
        <v>1.8</v>
      </c>
      <c r="F1322">
        <v>3.4</v>
      </c>
      <c r="G1322">
        <v>2.6</v>
      </c>
      <c r="H1322" s="4">
        <f t="shared" si="191"/>
        <v>6.5</v>
      </c>
      <c r="I1322" s="4"/>
      <c r="J1322" s="4">
        <f t="shared" si="192"/>
        <v>3.49</v>
      </c>
      <c r="K1322" s="15">
        <f t="shared" si="197"/>
        <v>3.48</v>
      </c>
      <c r="L1322" s="4">
        <f t="shared" si="189"/>
        <v>3.49</v>
      </c>
      <c r="M1322" s="4">
        <f t="shared" si="193"/>
        <v>3.01</v>
      </c>
      <c r="N1322" s="4"/>
      <c r="P1322" s="184">
        <f t="shared" si="194"/>
        <v>40848</v>
      </c>
      <c r="Q1322" s="184">
        <v>40864</v>
      </c>
      <c r="R1322" s="182">
        <v>4.5</v>
      </c>
      <c r="S1322" s="182">
        <f t="shared" si="195"/>
        <v>3.71</v>
      </c>
      <c r="T1322" s="182">
        <f t="shared" si="196"/>
        <v>0.79</v>
      </c>
      <c r="AF1322" s="183"/>
      <c r="AI1322" s="3"/>
    </row>
    <row r="1323" spans="1:35" x14ac:dyDescent="0.2">
      <c r="A1323" s="7">
        <f t="shared" si="188"/>
        <v>43862</v>
      </c>
      <c r="B1323" s="7">
        <f t="shared" si="190"/>
        <v>43891</v>
      </c>
      <c r="C1323" s="7">
        <v>43920</v>
      </c>
      <c r="D1323">
        <v>3.01</v>
      </c>
      <c r="E1323">
        <v>1.8</v>
      </c>
      <c r="F1323">
        <v>3.4</v>
      </c>
      <c r="G1323">
        <v>2.6</v>
      </c>
      <c r="H1323" s="4">
        <f t="shared" si="191"/>
        <v>6.5</v>
      </c>
      <c r="I1323" s="4"/>
      <c r="J1323" s="4">
        <f t="shared" si="192"/>
        <v>3.49</v>
      </c>
      <c r="K1323" s="15">
        <f t="shared" si="197"/>
        <v>3.48</v>
      </c>
      <c r="L1323" s="4">
        <f t="shared" si="189"/>
        <v>3.49</v>
      </c>
      <c r="M1323" s="4">
        <f t="shared" si="193"/>
        <v>3.01</v>
      </c>
      <c r="N1323" s="4"/>
      <c r="P1323" s="184">
        <f t="shared" si="194"/>
        <v>40848</v>
      </c>
      <c r="Q1323" s="184">
        <v>40865</v>
      </c>
      <c r="R1323" s="182">
        <v>4.5</v>
      </c>
      <c r="S1323" s="182">
        <f t="shared" si="195"/>
        <v>3.71</v>
      </c>
      <c r="T1323" s="182">
        <f t="shared" si="196"/>
        <v>0.79</v>
      </c>
      <c r="AF1323" s="183"/>
      <c r="AI1323" s="3"/>
    </row>
    <row r="1324" spans="1:35" x14ac:dyDescent="0.2">
      <c r="A1324" s="7">
        <f t="shared" si="188"/>
        <v>43862</v>
      </c>
      <c r="B1324" s="7">
        <f t="shared" si="190"/>
        <v>43891</v>
      </c>
      <c r="C1324" s="7">
        <v>43921</v>
      </c>
      <c r="D1324">
        <v>3.01</v>
      </c>
      <c r="E1324">
        <v>1.8</v>
      </c>
      <c r="F1324">
        <v>3.4</v>
      </c>
      <c r="G1324">
        <v>2.6</v>
      </c>
      <c r="H1324" s="4">
        <f t="shared" si="191"/>
        <v>6.5</v>
      </c>
      <c r="I1324" s="4"/>
      <c r="J1324" s="4">
        <f t="shared" si="192"/>
        <v>3.49</v>
      </c>
      <c r="K1324" s="15">
        <f t="shared" si="197"/>
        <v>3.48</v>
      </c>
      <c r="L1324" s="4">
        <f t="shared" si="189"/>
        <v>3.49</v>
      </c>
      <c r="M1324" s="4">
        <f t="shared" si="193"/>
        <v>3.01</v>
      </c>
      <c r="N1324" s="4"/>
      <c r="P1324" s="184">
        <f t="shared" si="194"/>
        <v>40848</v>
      </c>
      <c r="Q1324" s="184">
        <v>40866</v>
      </c>
      <c r="R1324" s="182">
        <v>4.5</v>
      </c>
      <c r="S1324" s="182">
        <f t="shared" si="195"/>
        <v>3.71</v>
      </c>
      <c r="T1324" s="182">
        <f t="shared" si="196"/>
        <v>0.79</v>
      </c>
      <c r="AF1324" s="183"/>
      <c r="AI1324" s="3"/>
    </row>
    <row r="1325" spans="1:35" x14ac:dyDescent="0.2">
      <c r="A1325" s="7">
        <f t="shared" si="188"/>
        <v>43891</v>
      </c>
      <c r="B1325" s="7">
        <f t="shared" si="190"/>
        <v>43922</v>
      </c>
      <c r="C1325" s="7">
        <v>43922</v>
      </c>
      <c r="D1325">
        <v>2.87</v>
      </c>
      <c r="E1325">
        <v>1.8</v>
      </c>
      <c r="F1325">
        <v>3.4</v>
      </c>
      <c r="G1325">
        <v>2.6</v>
      </c>
      <c r="H1325" s="4">
        <f t="shared" si="191"/>
        <v>6.5</v>
      </c>
      <c r="I1325" s="4"/>
      <c r="J1325" s="4">
        <f t="shared" si="192"/>
        <v>3.63</v>
      </c>
      <c r="K1325" s="15">
        <f t="shared" si="197"/>
        <v>3.51</v>
      </c>
      <c r="L1325" s="4">
        <f t="shared" si="189"/>
        <v>3.63</v>
      </c>
      <c r="M1325" s="4">
        <f t="shared" si="193"/>
        <v>2.87</v>
      </c>
      <c r="N1325" s="4"/>
      <c r="P1325" s="184">
        <f t="shared" si="194"/>
        <v>40848</v>
      </c>
      <c r="Q1325" s="184">
        <v>40867</v>
      </c>
      <c r="R1325" s="182">
        <v>4.5</v>
      </c>
      <c r="S1325" s="182">
        <f t="shared" si="195"/>
        <v>3.71</v>
      </c>
      <c r="T1325" s="182">
        <f t="shared" si="196"/>
        <v>0.79</v>
      </c>
      <c r="AF1325" s="183"/>
      <c r="AI1325" s="3"/>
    </row>
    <row r="1326" spans="1:35" x14ac:dyDescent="0.2">
      <c r="A1326" s="7">
        <f t="shared" si="188"/>
        <v>43891</v>
      </c>
      <c r="B1326" s="7">
        <f t="shared" si="190"/>
        <v>43922</v>
      </c>
      <c r="C1326" s="7">
        <v>43923</v>
      </c>
      <c r="D1326">
        <v>2.87</v>
      </c>
      <c r="E1326">
        <v>1.8</v>
      </c>
      <c r="F1326">
        <v>3.4</v>
      </c>
      <c r="G1326">
        <v>2.6</v>
      </c>
      <c r="H1326" s="4">
        <f t="shared" si="191"/>
        <v>6.5</v>
      </c>
      <c r="I1326" s="4"/>
      <c r="J1326" s="4">
        <f t="shared" si="192"/>
        <v>3.63</v>
      </c>
      <c r="K1326" s="15">
        <f t="shared" si="197"/>
        <v>3.51</v>
      </c>
      <c r="L1326" s="4">
        <f t="shared" si="189"/>
        <v>3.63</v>
      </c>
      <c r="M1326" s="4">
        <f t="shared" si="193"/>
        <v>2.87</v>
      </c>
      <c r="N1326" s="4"/>
      <c r="P1326" s="184">
        <f t="shared" si="194"/>
        <v>40848</v>
      </c>
      <c r="Q1326" s="184">
        <v>40868</v>
      </c>
      <c r="R1326" s="182">
        <v>4.5</v>
      </c>
      <c r="S1326" s="182">
        <f t="shared" si="195"/>
        <v>3.71</v>
      </c>
      <c r="T1326" s="182">
        <f t="shared" si="196"/>
        <v>0.79</v>
      </c>
      <c r="AF1326" s="183"/>
      <c r="AI1326" s="3"/>
    </row>
    <row r="1327" spans="1:35" x14ac:dyDescent="0.2">
      <c r="A1327" s="7">
        <f t="shared" si="188"/>
        <v>43891</v>
      </c>
      <c r="B1327" s="7">
        <f t="shared" si="190"/>
        <v>43922</v>
      </c>
      <c r="C1327" s="7">
        <v>43924</v>
      </c>
      <c r="D1327">
        <v>2.87</v>
      </c>
      <c r="E1327">
        <v>1.8</v>
      </c>
      <c r="F1327">
        <v>3.4</v>
      </c>
      <c r="G1327">
        <v>2.6</v>
      </c>
      <c r="H1327" s="4">
        <f t="shared" si="191"/>
        <v>6.5</v>
      </c>
      <c r="I1327" s="4"/>
      <c r="J1327" s="4">
        <f t="shared" si="192"/>
        <v>3.63</v>
      </c>
      <c r="K1327" s="15">
        <f t="shared" si="197"/>
        <v>3.51</v>
      </c>
      <c r="L1327" s="4">
        <f t="shared" si="189"/>
        <v>3.63</v>
      </c>
      <c r="M1327" s="4">
        <f t="shared" si="193"/>
        <v>2.87</v>
      </c>
      <c r="N1327" s="4"/>
      <c r="P1327" s="184">
        <f t="shared" si="194"/>
        <v>40848</v>
      </c>
      <c r="Q1327" s="184">
        <v>40869</v>
      </c>
      <c r="R1327" s="182">
        <v>4.5</v>
      </c>
      <c r="S1327" s="182">
        <f t="shared" si="195"/>
        <v>3.71</v>
      </c>
      <c r="T1327" s="182">
        <f t="shared" si="196"/>
        <v>0.79</v>
      </c>
      <c r="AF1327" s="183"/>
      <c r="AI1327" s="3"/>
    </row>
    <row r="1328" spans="1:35" x14ac:dyDescent="0.2">
      <c r="A1328" s="7">
        <f t="shared" si="188"/>
        <v>43891</v>
      </c>
      <c r="B1328" s="7">
        <f t="shared" si="190"/>
        <v>43922</v>
      </c>
      <c r="C1328" s="7">
        <v>43927</v>
      </c>
      <c r="D1328">
        <v>2.87</v>
      </c>
      <c r="E1328">
        <v>1.8</v>
      </c>
      <c r="F1328">
        <v>3.4</v>
      </c>
      <c r="G1328">
        <v>2.6</v>
      </c>
      <c r="H1328" s="4">
        <f t="shared" si="191"/>
        <v>6.5</v>
      </c>
      <c r="I1328" s="4"/>
      <c r="J1328" s="4">
        <f t="shared" si="192"/>
        <v>3.63</v>
      </c>
      <c r="K1328" s="15">
        <f t="shared" si="197"/>
        <v>3.51</v>
      </c>
      <c r="L1328" s="4">
        <f t="shared" si="189"/>
        <v>3.63</v>
      </c>
      <c r="M1328" s="4">
        <f t="shared" si="193"/>
        <v>2.87</v>
      </c>
      <c r="N1328" s="4"/>
      <c r="P1328" s="184">
        <f t="shared" si="194"/>
        <v>40848</v>
      </c>
      <c r="Q1328" s="184">
        <v>40870</v>
      </c>
      <c r="R1328" s="182">
        <v>4.5</v>
      </c>
      <c r="S1328" s="182">
        <f t="shared" si="195"/>
        <v>3.71</v>
      </c>
      <c r="T1328" s="182">
        <f t="shared" si="196"/>
        <v>0.79</v>
      </c>
      <c r="AF1328" s="183"/>
      <c r="AI1328" s="3"/>
    </row>
    <row r="1329" spans="1:35" x14ac:dyDescent="0.2">
      <c r="A1329" s="7">
        <f t="shared" si="188"/>
        <v>43891</v>
      </c>
      <c r="B1329" s="7">
        <f t="shared" si="190"/>
        <v>43922</v>
      </c>
      <c r="C1329" s="7">
        <v>43928</v>
      </c>
      <c r="D1329">
        <v>2.87</v>
      </c>
      <c r="E1329">
        <v>1.8</v>
      </c>
      <c r="F1329">
        <v>3.4</v>
      </c>
      <c r="G1329">
        <v>2.6</v>
      </c>
      <c r="H1329" s="4">
        <f t="shared" si="191"/>
        <v>6.5</v>
      </c>
      <c r="I1329" s="4"/>
      <c r="J1329" s="4">
        <f t="shared" si="192"/>
        <v>3.63</v>
      </c>
      <c r="K1329" s="15">
        <f t="shared" si="197"/>
        <v>3.51</v>
      </c>
      <c r="L1329" s="4">
        <f t="shared" si="189"/>
        <v>3.63</v>
      </c>
      <c r="M1329" s="4">
        <f t="shared" si="193"/>
        <v>2.87</v>
      </c>
      <c r="N1329" s="4"/>
      <c r="P1329" s="184">
        <f t="shared" si="194"/>
        <v>40848</v>
      </c>
      <c r="Q1329" s="184">
        <v>40871</v>
      </c>
      <c r="R1329" s="182">
        <v>4.5</v>
      </c>
      <c r="S1329" s="182">
        <f t="shared" si="195"/>
        <v>3.71</v>
      </c>
      <c r="T1329" s="182">
        <f t="shared" si="196"/>
        <v>0.79</v>
      </c>
      <c r="AF1329" s="183"/>
      <c r="AI1329" s="3"/>
    </row>
    <row r="1330" spans="1:35" x14ac:dyDescent="0.2">
      <c r="A1330" s="7">
        <f t="shared" si="188"/>
        <v>43891</v>
      </c>
      <c r="B1330" s="7">
        <f t="shared" si="190"/>
        <v>43922</v>
      </c>
      <c r="C1330" s="7">
        <v>43929</v>
      </c>
      <c r="D1330">
        <v>2.87</v>
      </c>
      <c r="E1330">
        <v>1.8</v>
      </c>
      <c r="F1330">
        <v>3.4</v>
      </c>
      <c r="G1330">
        <v>2.6</v>
      </c>
      <c r="H1330" s="4">
        <f t="shared" si="191"/>
        <v>6.5</v>
      </c>
      <c r="I1330" s="4"/>
      <c r="J1330" s="4">
        <f t="shared" si="192"/>
        <v>3.63</v>
      </c>
      <c r="K1330" s="15">
        <f t="shared" si="197"/>
        <v>3.51</v>
      </c>
      <c r="L1330" s="4">
        <f t="shared" si="189"/>
        <v>3.63</v>
      </c>
      <c r="M1330" s="4">
        <f t="shared" si="193"/>
        <v>2.87</v>
      </c>
      <c r="N1330" s="4"/>
      <c r="P1330" s="184">
        <f t="shared" si="194"/>
        <v>40848</v>
      </c>
      <c r="Q1330" s="184">
        <v>40872</v>
      </c>
      <c r="R1330" s="182">
        <v>4.5</v>
      </c>
      <c r="S1330" s="182">
        <f t="shared" si="195"/>
        <v>3.71</v>
      </c>
      <c r="T1330" s="182">
        <f t="shared" si="196"/>
        <v>0.79</v>
      </c>
      <c r="AF1330" s="183"/>
      <c r="AI1330" s="3"/>
    </row>
    <row r="1331" spans="1:35" x14ac:dyDescent="0.2">
      <c r="A1331" s="7">
        <f t="shared" si="188"/>
        <v>43891</v>
      </c>
      <c r="B1331" s="7">
        <f t="shared" si="190"/>
        <v>43922</v>
      </c>
      <c r="C1331" s="7">
        <v>43934</v>
      </c>
      <c r="D1331">
        <v>2.87</v>
      </c>
      <c r="E1331">
        <v>1.8</v>
      </c>
      <c r="F1331">
        <v>3.4</v>
      </c>
      <c r="G1331">
        <v>2.6</v>
      </c>
      <c r="H1331" s="4">
        <f t="shared" si="191"/>
        <v>6.5</v>
      </c>
      <c r="I1331" s="4"/>
      <c r="J1331" s="4">
        <f t="shared" si="192"/>
        <v>3.63</v>
      </c>
      <c r="K1331" s="15">
        <f t="shared" si="197"/>
        <v>3.51</v>
      </c>
      <c r="L1331" s="4">
        <f t="shared" si="189"/>
        <v>3.63</v>
      </c>
      <c r="M1331" s="4">
        <f t="shared" si="193"/>
        <v>2.87</v>
      </c>
      <c r="N1331" s="4"/>
      <c r="P1331" s="184">
        <f t="shared" si="194"/>
        <v>40848</v>
      </c>
      <c r="Q1331" s="184">
        <v>40873</v>
      </c>
      <c r="R1331" s="182">
        <v>4.5</v>
      </c>
      <c r="S1331" s="182">
        <f t="shared" si="195"/>
        <v>3.71</v>
      </c>
      <c r="T1331" s="182">
        <f t="shared" si="196"/>
        <v>0.79</v>
      </c>
      <c r="AF1331" s="183"/>
      <c r="AI1331" s="3"/>
    </row>
    <row r="1332" spans="1:35" x14ac:dyDescent="0.2">
      <c r="A1332" s="7">
        <f t="shared" si="188"/>
        <v>43891</v>
      </c>
      <c r="B1332" s="7">
        <f t="shared" si="190"/>
        <v>43922</v>
      </c>
      <c r="C1332" s="7">
        <v>43935</v>
      </c>
      <c r="D1332">
        <v>2.87</v>
      </c>
      <c r="E1332">
        <v>1.8</v>
      </c>
      <c r="F1332">
        <v>3.4</v>
      </c>
      <c r="G1332">
        <v>2.6</v>
      </c>
      <c r="H1332" s="4">
        <f t="shared" si="191"/>
        <v>6.5</v>
      </c>
      <c r="I1332" s="4"/>
      <c r="J1332" s="4">
        <f t="shared" si="192"/>
        <v>3.63</v>
      </c>
      <c r="K1332" s="15">
        <f t="shared" si="197"/>
        <v>3.51</v>
      </c>
      <c r="L1332" s="4">
        <f t="shared" si="189"/>
        <v>3.63</v>
      </c>
      <c r="M1332" s="4">
        <f t="shared" si="193"/>
        <v>2.87</v>
      </c>
      <c r="N1332" s="4"/>
      <c r="P1332" s="184">
        <f t="shared" si="194"/>
        <v>40848</v>
      </c>
      <c r="Q1332" s="184">
        <v>40874</v>
      </c>
      <c r="R1332" s="182">
        <v>4.5</v>
      </c>
      <c r="S1332" s="182">
        <f t="shared" si="195"/>
        <v>3.71</v>
      </c>
      <c r="T1332" s="182">
        <f t="shared" si="196"/>
        <v>0.79</v>
      </c>
      <c r="AF1332" s="183"/>
      <c r="AI1332" s="3"/>
    </row>
    <row r="1333" spans="1:35" x14ac:dyDescent="0.2">
      <c r="A1333" s="7">
        <f t="shared" si="188"/>
        <v>43891</v>
      </c>
      <c r="B1333" s="7">
        <f t="shared" si="190"/>
        <v>43922</v>
      </c>
      <c r="C1333" s="7">
        <v>43936</v>
      </c>
      <c r="D1333">
        <v>2.87</v>
      </c>
      <c r="E1333">
        <v>1.8</v>
      </c>
      <c r="F1333">
        <v>3.4</v>
      </c>
      <c r="G1333">
        <v>2.6</v>
      </c>
      <c r="H1333" s="4">
        <f t="shared" si="191"/>
        <v>6.5</v>
      </c>
      <c r="I1333" s="4"/>
      <c r="J1333" s="4">
        <f t="shared" si="192"/>
        <v>3.63</v>
      </c>
      <c r="K1333" s="15">
        <f t="shared" si="197"/>
        <v>3.51</v>
      </c>
      <c r="L1333" s="4">
        <f t="shared" si="189"/>
        <v>3.63</v>
      </c>
      <c r="M1333" s="4">
        <f t="shared" si="193"/>
        <v>2.87</v>
      </c>
      <c r="N1333" s="4"/>
      <c r="P1333" s="184">
        <f t="shared" si="194"/>
        <v>40848</v>
      </c>
      <c r="Q1333" s="184">
        <v>40875</v>
      </c>
      <c r="R1333" s="182">
        <v>4.5</v>
      </c>
      <c r="S1333" s="182">
        <f t="shared" si="195"/>
        <v>3.71</v>
      </c>
      <c r="T1333" s="182">
        <f t="shared" si="196"/>
        <v>0.79</v>
      </c>
      <c r="AF1333" s="183"/>
      <c r="AI1333" s="3"/>
    </row>
    <row r="1334" spans="1:35" x14ac:dyDescent="0.2">
      <c r="A1334" s="7">
        <f t="shared" si="188"/>
        <v>43891</v>
      </c>
      <c r="B1334" s="7">
        <f t="shared" si="190"/>
        <v>43922</v>
      </c>
      <c r="C1334" s="7">
        <v>43937</v>
      </c>
      <c r="D1334">
        <v>2.87</v>
      </c>
      <c r="E1334">
        <v>1.8</v>
      </c>
      <c r="F1334">
        <v>3.4</v>
      </c>
      <c r="G1334">
        <v>2.6</v>
      </c>
      <c r="H1334" s="4">
        <f t="shared" si="191"/>
        <v>6.5</v>
      </c>
      <c r="I1334" s="4"/>
      <c r="J1334" s="4">
        <f t="shared" si="192"/>
        <v>3.63</v>
      </c>
      <c r="K1334" s="15">
        <f t="shared" si="197"/>
        <v>3.51</v>
      </c>
      <c r="L1334" s="4">
        <f t="shared" si="189"/>
        <v>3.63</v>
      </c>
      <c r="M1334" s="4">
        <f t="shared" si="193"/>
        <v>2.87</v>
      </c>
      <c r="N1334" s="4"/>
      <c r="P1334" s="184">
        <f t="shared" si="194"/>
        <v>40848</v>
      </c>
      <c r="Q1334" s="184">
        <v>40876</v>
      </c>
      <c r="R1334" s="182">
        <v>4.5</v>
      </c>
      <c r="S1334" s="182">
        <f t="shared" si="195"/>
        <v>3.71</v>
      </c>
      <c r="T1334" s="182">
        <f t="shared" si="196"/>
        <v>0.79</v>
      </c>
      <c r="AF1334" s="183"/>
      <c r="AI1334" s="3"/>
    </row>
    <row r="1335" spans="1:35" x14ac:dyDescent="0.2">
      <c r="A1335" s="7">
        <f t="shared" si="188"/>
        <v>43891</v>
      </c>
      <c r="B1335" s="7">
        <f t="shared" si="190"/>
        <v>43922</v>
      </c>
      <c r="C1335" s="7">
        <v>43938</v>
      </c>
      <c r="D1335">
        <v>2.87</v>
      </c>
      <c r="E1335">
        <v>1.8</v>
      </c>
      <c r="F1335">
        <v>3.4</v>
      </c>
      <c r="G1335">
        <v>2.6</v>
      </c>
      <c r="H1335" s="4">
        <f t="shared" si="191"/>
        <v>6.5</v>
      </c>
      <c r="I1335" s="4"/>
      <c r="J1335" s="4">
        <f t="shared" si="192"/>
        <v>3.63</v>
      </c>
      <c r="K1335" s="15">
        <f t="shared" si="197"/>
        <v>3.51</v>
      </c>
      <c r="L1335" s="4">
        <f t="shared" si="189"/>
        <v>3.63</v>
      </c>
      <c r="M1335" s="4">
        <f t="shared" si="193"/>
        <v>2.87</v>
      </c>
      <c r="N1335" s="4"/>
      <c r="P1335" s="184">
        <f t="shared" si="194"/>
        <v>40848</v>
      </c>
      <c r="Q1335" s="184">
        <v>40877</v>
      </c>
      <c r="R1335" s="182">
        <v>4.5</v>
      </c>
      <c r="S1335" s="182">
        <f t="shared" si="195"/>
        <v>3.71</v>
      </c>
      <c r="T1335" s="182">
        <f t="shared" si="196"/>
        <v>0.79</v>
      </c>
      <c r="AF1335" s="183"/>
      <c r="AI1335" s="3"/>
    </row>
    <row r="1336" spans="1:35" x14ac:dyDescent="0.2">
      <c r="A1336" s="7">
        <f t="shared" si="188"/>
        <v>43891</v>
      </c>
      <c r="B1336" s="7">
        <f t="shared" si="190"/>
        <v>43922</v>
      </c>
      <c r="C1336" s="7">
        <v>43941</v>
      </c>
      <c r="D1336">
        <v>2.87</v>
      </c>
      <c r="E1336">
        <v>1.8</v>
      </c>
      <c r="F1336">
        <v>3.4</v>
      </c>
      <c r="G1336">
        <v>2.6</v>
      </c>
      <c r="H1336" s="4">
        <f t="shared" si="191"/>
        <v>6.5</v>
      </c>
      <c r="I1336" s="4"/>
      <c r="J1336" s="4">
        <f t="shared" si="192"/>
        <v>3.63</v>
      </c>
      <c r="K1336" s="15">
        <f t="shared" si="197"/>
        <v>3.51</v>
      </c>
      <c r="L1336" s="4">
        <f t="shared" si="189"/>
        <v>3.63</v>
      </c>
      <c r="M1336" s="4">
        <f t="shared" si="193"/>
        <v>2.87</v>
      </c>
      <c r="N1336" s="4"/>
      <c r="P1336" s="184">
        <f t="shared" si="194"/>
        <v>40878</v>
      </c>
      <c r="Q1336" s="184">
        <v>40878</v>
      </c>
      <c r="R1336" s="182">
        <v>4.5</v>
      </c>
      <c r="S1336" s="182">
        <f t="shared" si="195"/>
        <v>3.69</v>
      </c>
      <c r="T1336" s="182">
        <f t="shared" si="196"/>
        <v>0.81</v>
      </c>
      <c r="AF1336" s="183"/>
      <c r="AI1336" s="3"/>
    </row>
    <row r="1337" spans="1:35" x14ac:dyDescent="0.2">
      <c r="A1337" s="7">
        <f t="shared" si="188"/>
        <v>43891</v>
      </c>
      <c r="B1337" s="7">
        <f t="shared" si="190"/>
        <v>43922</v>
      </c>
      <c r="C1337" s="7">
        <v>43942</v>
      </c>
      <c r="D1337">
        <v>2.37</v>
      </c>
      <c r="E1337">
        <v>1.8</v>
      </c>
      <c r="F1337">
        <v>3.4</v>
      </c>
      <c r="G1337">
        <v>2.6</v>
      </c>
      <c r="H1337" s="4">
        <f t="shared" si="191"/>
        <v>6</v>
      </c>
      <c r="I1337" s="4"/>
      <c r="J1337" s="4">
        <f t="shared" si="192"/>
        <v>3.63</v>
      </c>
      <c r="K1337" s="15">
        <f t="shared" si="197"/>
        <v>3.51</v>
      </c>
      <c r="L1337" s="4">
        <f t="shared" si="189"/>
        <v>3.63</v>
      </c>
      <c r="M1337" s="4">
        <f t="shared" si="193"/>
        <v>2.37</v>
      </c>
      <c r="N1337" s="4"/>
      <c r="P1337" s="184">
        <f t="shared" si="194"/>
        <v>40878</v>
      </c>
      <c r="Q1337" s="184">
        <v>40879</v>
      </c>
      <c r="R1337" s="182">
        <v>4.5</v>
      </c>
      <c r="S1337" s="182">
        <f t="shared" si="195"/>
        <v>3.69</v>
      </c>
      <c r="T1337" s="182">
        <f t="shared" si="196"/>
        <v>0.81</v>
      </c>
      <c r="AF1337" s="183"/>
      <c r="AI1337" s="3"/>
    </row>
    <row r="1338" spans="1:35" x14ac:dyDescent="0.2">
      <c r="A1338" s="7">
        <f t="shared" si="188"/>
        <v>43891</v>
      </c>
      <c r="B1338" s="7">
        <f t="shared" si="190"/>
        <v>43922</v>
      </c>
      <c r="C1338" s="7">
        <v>43943</v>
      </c>
      <c r="D1338">
        <v>2.37</v>
      </c>
      <c r="E1338">
        <v>1.8</v>
      </c>
      <c r="F1338">
        <v>3.4</v>
      </c>
      <c r="G1338">
        <v>2.6</v>
      </c>
      <c r="H1338" s="4">
        <f t="shared" si="191"/>
        <v>6</v>
      </c>
      <c r="I1338" s="4"/>
      <c r="J1338" s="4">
        <f t="shared" si="192"/>
        <v>3.63</v>
      </c>
      <c r="K1338" s="15">
        <f t="shared" si="197"/>
        <v>3.51</v>
      </c>
      <c r="L1338" s="4">
        <f t="shared" si="189"/>
        <v>3.63</v>
      </c>
      <c r="M1338" s="4">
        <f t="shared" si="193"/>
        <v>2.37</v>
      </c>
      <c r="N1338" s="4"/>
      <c r="P1338" s="184">
        <f t="shared" si="194"/>
        <v>40878</v>
      </c>
      <c r="Q1338" s="184">
        <v>40880</v>
      </c>
      <c r="R1338" s="182">
        <v>4.5</v>
      </c>
      <c r="S1338" s="182">
        <f t="shared" si="195"/>
        <v>3.69</v>
      </c>
      <c r="T1338" s="182">
        <f t="shared" si="196"/>
        <v>0.81</v>
      </c>
      <c r="AF1338" s="183"/>
      <c r="AI1338" s="3"/>
    </row>
    <row r="1339" spans="1:35" x14ac:dyDescent="0.2">
      <c r="A1339" s="7">
        <f t="shared" si="188"/>
        <v>43891</v>
      </c>
      <c r="B1339" s="7">
        <f t="shared" si="190"/>
        <v>43922</v>
      </c>
      <c r="C1339" s="7">
        <v>43944</v>
      </c>
      <c r="D1339">
        <v>2.37</v>
      </c>
      <c r="E1339">
        <v>1.8</v>
      </c>
      <c r="F1339">
        <v>3.4</v>
      </c>
      <c r="G1339">
        <v>2.6</v>
      </c>
      <c r="H1339" s="4">
        <f t="shared" si="191"/>
        <v>6</v>
      </c>
      <c r="I1339" s="4"/>
      <c r="J1339" s="4">
        <f t="shared" si="192"/>
        <v>3.63</v>
      </c>
      <c r="K1339" s="15">
        <f t="shared" si="197"/>
        <v>3.51</v>
      </c>
      <c r="L1339" s="4">
        <f t="shared" si="189"/>
        <v>3.63</v>
      </c>
      <c r="M1339" s="4">
        <f t="shared" si="193"/>
        <v>2.37</v>
      </c>
      <c r="N1339" s="4"/>
      <c r="P1339" s="184">
        <f t="shared" si="194"/>
        <v>40878</v>
      </c>
      <c r="Q1339" s="184">
        <v>40881</v>
      </c>
      <c r="R1339" s="182">
        <v>4.5</v>
      </c>
      <c r="S1339" s="182">
        <f t="shared" si="195"/>
        <v>3.69</v>
      </c>
      <c r="T1339" s="182">
        <f t="shared" si="196"/>
        <v>0.81</v>
      </c>
      <c r="AF1339" s="183"/>
      <c r="AI1339" s="3"/>
    </row>
    <row r="1340" spans="1:35" x14ac:dyDescent="0.2">
      <c r="A1340" s="7">
        <f t="shared" si="188"/>
        <v>43891</v>
      </c>
      <c r="B1340" s="7">
        <f t="shared" si="190"/>
        <v>43922</v>
      </c>
      <c r="C1340" s="7">
        <v>43945</v>
      </c>
      <c r="D1340">
        <v>2.37</v>
      </c>
      <c r="E1340">
        <v>1.8</v>
      </c>
      <c r="F1340">
        <v>3.4</v>
      </c>
      <c r="G1340">
        <v>2.6</v>
      </c>
      <c r="H1340" s="4">
        <f t="shared" si="191"/>
        <v>6</v>
      </c>
      <c r="I1340" s="4"/>
      <c r="J1340" s="4">
        <f t="shared" si="192"/>
        <v>3.63</v>
      </c>
      <c r="K1340" s="15">
        <f t="shared" si="197"/>
        <v>3.51</v>
      </c>
      <c r="L1340" s="4">
        <f t="shared" si="189"/>
        <v>3.63</v>
      </c>
      <c r="M1340" s="4">
        <f t="shared" si="193"/>
        <v>2.37</v>
      </c>
      <c r="N1340" s="4"/>
      <c r="P1340" s="184">
        <f t="shared" si="194"/>
        <v>40878</v>
      </c>
      <c r="Q1340" s="184">
        <v>40882</v>
      </c>
      <c r="R1340" s="182">
        <v>4.5</v>
      </c>
      <c r="S1340" s="182">
        <f t="shared" si="195"/>
        <v>3.69</v>
      </c>
      <c r="T1340" s="182">
        <f t="shared" si="196"/>
        <v>0.81</v>
      </c>
      <c r="AF1340" s="183"/>
      <c r="AI1340" s="3"/>
    </row>
    <row r="1341" spans="1:35" x14ac:dyDescent="0.2">
      <c r="A1341" s="7">
        <f t="shared" si="188"/>
        <v>43891</v>
      </c>
      <c r="B1341" s="7">
        <f t="shared" si="190"/>
        <v>43922</v>
      </c>
      <c r="C1341" s="7">
        <v>43948</v>
      </c>
      <c r="D1341">
        <v>2.37</v>
      </c>
      <c r="E1341">
        <v>1.8</v>
      </c>
      <c r="F1341">
        <v>3.4</v>
      </c>
      <c r="G1341">
        <v>2.6</v>
      </c>
      <c r="H1341" s="4">
        <f t="shared" si="191"/>
        <v>6</v>
      </c>
      <c r="I1341" s="4"/>
      <c r="J1341" s="4">
        <f t="shared" si="192"/>
        <v>3.63</v>
      </c>
      <c r="K1341" s="15">
        <f t="shared" si="197"/>
        <v>3.51</v>
      </c>
      <c r="L1341" s="4">
        <f t="shared" si="189"/>
        <v>3.63</v>
      </c>
      <c r="M1341" s="4">
        <f t="shared" si="193"/>
        <v>2.37</v>
      </c>
      <c r="N1341" s="4"/>
      <c r="P1341" s="184">
        <f t="shared" si="194"/>
        <v>40878</v>
      </c>
      <c r="Q1341" s="184">
        <v>40883</v>
      </c>
      <c r="R1341" s="182">
        <v>4.5</v>
      </c>
      <c r="S1341" s="182">
        <f t="shared" si="195"/>
        <v>3.69</v>
      </c>
      <c r="T1341" s="182">
        <f t="shared" si="196"/>
        <v>0.81</v>
      </c>
      <c r="AF1341" s="183"/>
      <c r="AI1341" s="3"/>
    </row>
    <row r="1342" spans="1:35" x14ac:dyDescent="0.2">
      <c r="A1342" s="7">
        <f t="shared" si="188"/>
        <v>43891</v>
      </c>
      <c r="B1342" s="7">
        <f t="shared" si="190"/>
        <v>43922</v>
      </c>
      <c r="C1342" s="7">
        <v>43949</v>
      </c>
      <c r="D1342">
        <v>2.37</v>
      </c>
      <c r="E1342">
        <v>1.8</v>
      </c>
      <c r="F1342">
        <v>3.4</v>
      </c>
      <c r="G1342">
        <v>2.6</v>
      </c>
      <c r="H1342" s="4">
        <f t="shared" si="191"/>
        <v>6</v>
      </c>
      <c r="I1342" s="4"/>
      <c r="J1342" s="4">
        <f t="shared" si="192"/>
        <v>3.63</v>
      </c>
      <c r="K1342" s="15">
        <f t="shared" si="197"/>
        <v>3.51</v>
      </c>
      <c r="L1342" s="4">
        <f t="shared" si="189"/>
        <v>3.63</v>
      </c>
      <c r="M1342" s="4">
        <f t="shared" si="193"/>
        <v>2.37</v>
      </c>
      <c r="N1342" s="4"/>
      <c r="P1342" s="184">
        <f t="shared" si="194"/>
        <v>40878</v>
      </c>
      <c r="Q1342" s="184">
        <v>40884</v>
      </c>
      <c r="R1342" s="182">
        <v>4.5</v>
      </c>
      <c r="S1342" s="182">
        <f t="shared" si="195"/>
        <v>3.69</v>
      </c>
      <c r="T1342" s="182">
        <f t="shared" si="196"/>
        <v>0.81</v>
      </c>
      <c r="AF1342" s="183"/>
      <c r="AI1342" s="3"/>
    </row>
    <row r="1343" spans="1:35" x14ac:dyDescent="0.2">
      <c r="A1343" s="7">
        <f t="shared" si="188"/>
        <v>43891</v>
      </c>
      <c r="B1343" s="7">
        <f t="shared" si="190"/>
        <v>43922</v>
      </c>
      <c r="C1343" s="7">
        <v>43950</v>
      </c>
      <c r="D1343">
        <v>2.37</v>
      </c>
      <c r="E1343">
        <v>1.8</v>
      </c>
      <c r="F1343">
        <v>3.4</v>
      </c>
      <c r="G1343">
        <v>2.6</v>
      </c>
      <c r="H1343" s="4">
        <f t="shared" si="191"/>
        <v>6</v>
      </c>
      <c r="I1343" s="4"/>
      <c r="J1343" s="4">
        <f t="shared" si="192"/>
        <v>3.63</v>
      </c>
      <c r="K1343" s="15">
        <f t="shared" si="197"/>
        <v>3.51</v>
      </c>
      <c r="L1343" s="4">
        <f t="shared" si="189"/>
        <v>3.63</v>
      </c>
      <c r="M1343" s="4">
        <f t="shared" si="193"/>
        <v>2.37</v>
      </c>
      <c r="N1343" s="4"/>
      <c r="P1343" s="184">
        <f t="shared" si="194"/>
        <v>40878</v>
      </c>
      <c r="Q1343" s="184">
        <v>40885</v>
      </c>
      <c r="R1343" s="182">
        <v>4.5</v>
      </c>
      <c r="S1343" s="182">
        <f t="shared" si="195"/>
        <v>3.69</v>
      </c>
      <c r="T1343" s="182">
        <f t="shared" si="196"/>
        <v>0.81</v>
      </c>
      <c r="AF1343" s="183"/>
      <c r="AI1343" s="3"/>
    </row>
    <row r="1344" spans="1:35" x14ac:dyDescent="0.2">
      <c r="A1344" s="7">
        <f t="shared" si="188"/>
        <v>43891</v>
      </c>
      <c r="B1344" s="7">
        <f t="shared" si="190"/>
        <v>43922</v>
      </c>
      <c r="C1344" s="7">
        <v>43951</v>
      </c>
      <c r="D1344">
        <v>2.37</v>
      </c>
      <c r="E1344">
        <v>1.8</v>
      </c>
      <c r="F1344">
        <v>3.4</v>
      </c>
      <c r="G1344">
        <v>2.6</v>
      </c>
      <c r="H1344" s="4">
        <f t="shared" si="191"/>
        <v>6</v>
      </c>
      <c r="I1344" s="4"/>
      <c r="J1344" s="4">
        <f t="shared" si="192"/>
        <v>3.63</v>
      </c>
      <c r="K1344" s="15">
        <f t="shared" si="197"/>
        <v>3.51</v>
      </c>
      <c r="L1344" s="4">
        <f t="shared" si="189"/>
        <v>3.63</v>
      </c>
      <c r="M1344" s="4">
        <f t="shared" si="193"/>
        <v>2.37</v>
      </c>
      <c r="N1344" s="4"/>
      <c r="P1344" s="184">
        <f t="shared" si="194"/>
        <v>40878</v>
      </c>
      <c r="Q1344" s="184">
        <v>40886</v>
      </c>
      <c r="R1344" s="182">
        <v>4.5</v>
      </c>
      <c r="S1344" s="182">
        <f t="shared" si="195"/>
        <v>3.69</v>
      </c>
      <c r="T1344" s="182">
        <f t="shared" si="196"/>
        <v>0.81</v>
      </c>
      <c r="AF1344" s="183"/>
      <c r="AI1344" s="3"/>
    </row>
    <row r="1345" spans="1:35" x14ac:dyDescent="0.2">
      <c r="A1345" s="7">
        <f t="shared" si="188"/>
        <v>43922</v>
      </c>
      <c r="B1345" s="7">
        <f t="shared" si="190"/>
        <v>43952</v>
      </c>
      <c r="C1345" s="7">
        <v>43955</v>
      </c>
      <c r="D1345">
        <v>2.5299999999999998</v>
      </c>
      <c r="E1345">
        <v>1.8</v>
      </c>
      <c r="F1345">
        <v>3.4</v>
      </c>
      <c r="G1345">
        <v>2.6</v>
      </c>
      <c r="H1345" s="4">
        <f t="shared" si="191"/>
        <v>6</v>
      </c>
      <c r="I1345" s="4"/>
      <c r="J1345" s="4">
        <f t="shared" si="192"/>
        <v>3.47</v>
      </c>
      <c r="K1345" s="15">
        <f t="shared" si="197"/>
        <v>3.66</v>
      </c>
      <c r="L1345" s="4">
        <f t="shared" si="189"/>
        <v>3.47</v>
      </c>
      <c r="M1345" s="4">
        <f t="shared" si="193"/>
        <v>2.5299999999999998</v>
      </c>
      <c r="N1345" s="4"/>
      <c r="P1345" s="184">
        <f t="shared" si="194"/>
        <v>40878</v>
      </c>
      <c r="Q1345" s="184">
        <v>40887</v>
      </c>
      <c r="R1345" s="182">
        <v>4.5</v>
      </c>
      <c r="S1345" s="182">
        <f t="shared" si="195"/>
        <v>3.69</v>
      </c>
      <c r="T1345" s="182">
        <f t="shared" si="196"/>
        <v>0.81</v>
      </c>
      <c r="AF1345" s="183"/>
      <c r="AI1345" s="3"/>
    </row>
    <row r="1346" spans="1:35" x14ac:dyDescent="0.2">
      <c r="A1346" s="7">
        <f t="shared" si="188"/>
        <v>43922</v>
      </c>
      <c r="B1346" s="7">
        <f t="shared" si="190"/>
        <v>43952</v>
      </c>
      <c r="C1346" s="7">
        <v>43956</v>
      </c>
      <c r="D1346">
        <v>2.5299999999999998</v>
      </c>
      <c r="E1346">
        <v>1.8</v>
      </c>
      <c r="F1346">
        <v>3.4</v>
      </c>
      <c r="G1346">
        <v>2.6</v>
      </c>
      <c r="H1346" s="4">
        <f t="shared" si="191"/>
        <v>6</v>
      </c>
      <c r="I1346" s="4"/>
      <c r="J1346" s="4">
        <f t="shared" si="192"/>
        <v>3.47</v>
      </c>
      <c r="K1346" s="15">
        <f t="shared" si="197"/>
        <v>3.66</v>
      </c>
      <c r="L1346" s="4">
        <f t="shared" si="189"/>
        <v>3.47</v>
      </c>
      <c r="M1346" s="4">
        <f t="shared" si="193"/>
        <v>2.5299999999999998</v>
      </c>
      <c r="N1346" s="4"/>
      <c r="P1346" s="184">
        <f t="shared" si="194"/>
        <v>40878</v>
      </c>
      <c r="Q1346" s="184">
        <v>40888</v>
      </c>
      <c r="R1346" s="182">
        <v>4.5</v>
      </c>
      <c r="S1346" s="182">
        <f t="shared" si="195"/>
        <v>3.69</v>
      </c>
      <c r="T1346" s="182">
        <f t="shared" si="196"/>
        <v>0.81</v>
      </c>
      <c r="AF1346" s="183"/>
      <c r="AI1346" s="3"/>
    </row>
    <row r="1347" spans="1:35" x14ac:dyDescent="0.2">
      <c r="A1347" s="7">
        <f t="shared" si="188"/>
        <v>43922</v>
      </c>
      <c r="B1347" s="7">
        <f t="shared" si="190"/>
        <v>43952</v>
      </c>
      <c r="C1347" s="7">
        <v>43957</v>
      </c>
      <c r="D1347">
        <v>2.5299999999999998</v>
      </c>
      <c r="E1347">
        <v>1.8</v>
      </c>
      <c r="F1347">
        <v>3.4</v>
      </c>
      <c r="G1347">
        <v>2.6</v>
      </c>
      <c r="H1347" s="4">
        <f t="shared" si="191"/>
        <v>6</v>
      </c>
      <c r="I1347" s="4"/>
      <c r="J1347" s="4">
        <f t="shared" si="192"/>
        <v>3.47</v>
      </c>
      <c r="K1347" s="15">
        <f t="shared" si="197"/>
        <v>3.66</v>
      </c>
      <c r="L1347" s="4">
        <f t="shared" si="189"/>
        <v>3.47</v>
      </c>
      <c r="M1347" s="4">
        <f t="shared" si="193"/>
        <v>2.5299999999999998</v>
      </c>
      <c r="N1347" s="4"/>
      <c r="P1347" s="184">
        <f t="shared" si="194"/>
        <v>40878</v>
      </c>
      <c r="Q1347" s="184">
        <v>40889</v>
      </c>
      <c r="R1347" s="182">
        <v>4.5</v>
      </c>
      <c r="S1347" s="182">
        <f t="shared" si="195"/>
        <v>3.69</v>
      </c>
      <c r="T1347" s="182">
        <f t="shared" si="196"/>
        <v>0.81</v>
      </c>
      <c r="AF1347" s="183"/>
      <c r="AI1347" s="3"/>
    </row>
    <row r="1348" spans="1:35" x14ac:dyDescent="0.2">
      <c r="A1348" s="7">
        <f t="shared" si="188"/>
        <v>43922</v>
      </c>
      <c r="B1348" s="7">
        <f t="shared" si="190"/>
        <v>43952</v>
      </c>
      <c r="C1348" s="7">
        <v>43958</v>
      </c>
      <c r="D1348">
        <v>2.5299999999999998</v>
      </c>
      <c r="E1348">
        <v>1.8</v>
      </c>
      <c r="F1348">
        <v>3.4</v>
      </c>
      <c r="G1348">
        <v>2.6</v>
      </c>
      <c r="H1348" s="4">
        <f t="shared" si="191"/>
        <v>6</v>
      </c>
      <c r="I1348" s="4"/>
      <c r="J1348" s="4">
        <f t="shared" si="192"/>
        <v>3.47</v>
      </c>
      <c r="K1348" s="15">
        <f t="shared" si="197"/>
        <v>3.66</v>
      </c>
      <c r="L1348" s="4">
        <f t="shared" si="189"/>
        <v>3.47</v>
      </c>
      <c r="M1348" s="4">
        <f t="shared" si="193"/>
        <v>2.5299999999999998</v>
      </c>
      <c r="N1348" s="4"/>
      <c r="P1348" s="184">
        <f t="shared" si="194"/>
        <v>40878</v>
      </c>
      <c r="Q1348" s="184">
        <v>40890</v>
      </c>
      <c r="R1348" s="182">
        <v>4.5</v>
      </c>
      <c r="S1348" s="182">
        <f t="shared" si="195"/>
        <v>3.69</v>
      </c>
      <c r="T1348" s="182">
        <f t="shared" si="196"/>
        <v>0.81</v>
      </c>
      <c r="AF1348" s="183"/>
      <c r="AI1348" s="3"/>
    </row>
    <row r="1349" spans="1:35" x14ac:dyDescent="0.2">
      <c r="A1349" s="7">
        <f t="shared" si="188"/>
        <v>43922</v>
      </c>
      <c r="B1349" s="7">
        <f t="shared" si="190"/>
        <v>43952</v>
      </c>
      <c r="C1349" s="7">
        <v>43959</v>
      </c>
      <c r="D1349">
        <v>2.5299999999999998</v>
      </c>
      <c r="E1349">
        <v>1.8</v>
      </c>
      <c r="F1349">
        <v>3.4</v>
      </c>
      <c r="G1349">
        <v>2.6</v>
      </c>
      <c r="H1349" s="4">
        <f t="shared" si="191"/>
        <v>6</v>
      </c>
      <c r="I1349" s="4"/>
      <c r="J1349" s="4">
        <f t="shared" si="192"/>
        <v>3.47</v>
      </c>
      <c r="K1349" s="15">
        <f t="shared" si="197"/>
        <v>3.66</v>
      </c>
      <c r="L1349" s="4">
        <f t="shared" si="189"/>
        <v>3.47</v>
      </c>
      <c r="M1349" s="4">
        <f t="shared" si="193"/>
        <v>2.5299999999999998</v>
      </c>
      <c r="N1349" s="4"/>
      <c r="P1349" s="184">
        <f t="shared" si="194"/>
        <v>40878</v>
      </c>
      <c r="Q1349" s="184">
        <v>40891</v>
      </c>
      <c r="R1349" s="182">
        <v>4.5</v>
      </c>
      <c r="S1349" s="182">
        <f t="shared" si="195"/>
        <v>3.69</v>
      </c>
      <c r="T1349" s="182">
        <f t="shared" si="196"/>
        <v>0.81</v>
      </c>
      <c r="AF1349" s="183"/>
      <c r="AI1349" s="3"/>
    </row>
    <row r="1350" spans="1:35" x14ac:dyDescent="0.2">
      <c r="A1350" s="7">
        <f t="shared" si="188"/>
        <v>43922</v>
      </c>
      <c r="B1350" s="7">
        <f t="shared" si="190"/>
        <v>43952</v>
      </c>
      <c r="C1350" s="7">
        <v>43962</v>
      </c>
      <c r="D1350">
        <v>2.5299999999999998</v>
      </c>
      <c r="E1350">
        <v>1.8</v>
      </c>
      <c r="F1350">
        <v>3.4</v>
      </c>
      <c r="G1350">
        <v>2.6</v>
      </c>
      <c r="H1350" s="4">
        <f t="shared" si="191"/>
        <v>6</v>
      </c>
      <c r="I1350" s="4"/>
      <c r="J1350" s="4">
        <f t="shared" si="192"/>
        <v>3.47</v>
      </c>
      <c r="K1350" s="15">
        <f t="shared" si="197"/>
        <v>3.66</v>
      </c>
      <c r="L1350" s="4">
        <f t="shared" si="189"/>
        <v>3.47</v>
      </c>
      <c r="M1350" s="4">
        <f t="shared" si="193"/>
        <v>2.5299999999999998</v>
      </c>
      <c r="N1350" s="4"/>
      <c r="P1350" s="184">
        <f t="shared" si="194"/>
        <v>40878</v>
      </c>
      <c r="Q1350" s="184">
        <v>40892</v>
      </c>
      <c r="R1350" s="182">
        <v>4.5</v>
      </c>
      <c r="S1350" s="182">
        <f t="shared" si="195"/>
        <v>3.69</v>
      </c>
      <c r="T1350" s="182">
        <f t="shared" si="196"/>
        <v>0.81</v>
      </c>
      <c r="AF1350" s="183"/>
      <c r="AI1350" s="3"/>
    </row>
    <row r="1351" spans="1:35" x14ac:dyDescent="0.2">
      <c r="A1351" s="7">
        <f t="shared" ref="A1351:A1414" si="198">DATE(YEAR(B1351),MONTH(B1351)-1,1)</f>
        <v>43922</v>
      </c>
      <c r="B1351" s="7">
        <f t="shared" si="190"/>
        <v>43952</v>
      </c>
      <c r="C1351" s="7">
        <v>43963</v>
      </c>
      <c r="D1351">
        <v>2.5299999999999998</v>
      </c>
      <c r="E1351">
        <v>1.8</v>
      </c>
      <c r="F1351">
        <v>3.4</v>
      </c>
      <c r="G1351">
        <v>2.6</v>
      </c>
      <c r="H1351" s="4">
        <f t="shared" si="191"/>
        <v>6</v>
      </c>
      <c r="I1351" s="4"/>
      <c r="J1351" s="4">
        <f t="shared" si="192"/>
        <v>3.47</v>
      </c>
      <c r="K1351" s="15">
        <f t="shared" si="197"/>
        <v>3.66</v>
      </c>
      <c r="L1351" s="4">
        <f t="shared" ref="L1351:L1414" si="199">INDEX($Y:$Y,MATCH($B1351,$V:$V,0))</f>
        <v>3.47</v>
      </c>
      <c r="M1351" s="4">
        <f t="shared" si="193"/>
        <v>2.5299999999999998</v>
      </c>
      <c r="N1351" s="4"/>
      <c r="P1351" s="184">
        <f t="shared" si="194"/>
        <v>40878</v>
      </c>
      <c r="Q1351" s="184">
        <v>40893</v>
      </c>
      <c r="R1351" s="182">
        <v>4.5</v>
      </c>
      <c r="S1351" s="182">
        <f t="shared" si="195"/>
        <v>3.69</v>
      </c>
      <c r="T1351" s="182">
        <f t="shared" si="196"/>
        <v>0.81</v>
      </c>
      <c r="AF1351" s="183"/>
      <c r="AI1351" s="3"/>
    </row>
    <row r="1352" spans="1:35" x14ac:dyDescent="0.2">
      <c r="A1352" s="7">
        <f t="shared" si="198"/>
        <v>43922</v>
      </c>
      <c r="B1352" s="7">
        <f t="shared" ref="B1352:B1415" si="200">DATE(YEAR(C1352),MONTH(C1352),1)</f>
        <v>43952</v>
      </c>
      <c r="C1352" s="7">
        <v>43964</v>
      </c>
      <c r="D1352">
        <v>2.5299999999999998</v>
      </c>
      <c r="E1352">
        <v>1.8</v>
      </c>
      <c r="F1352">
        <v>3.4</v>
      </c>
      <c r="G1352">
        <v>2.6</v>
      </c>
      <c r="H1352" s="4">
        <f t="shared" ref="H1352:H1415" si="201">INDEX($R:$R,MATCH($C1352,$Q:$Q,0))</f>
        <v>6</v>
      </c>
      <c r="I1352" s="4"/>
      <c r="J1352" s="4">
        <f t="shared" ref="J1352:J1415" si="202">H1352-D1352</f>
        <v>3.47</v>
      </c>
      <c r="K1352" s="15">
        <f t="shared" si="197"/>
        <v>3.66</v>
      </c>
      <c r="L1352" s="4">
        <f t="shared" si="199"/>
        <v>3.47</v>
      </c>
      <c r="M1352" s="4">
        <f t="shared" ref="M1352:M1415" si="203">H1352-L1352</f>
        <v>2.5299999999999998</v>
      </c>
      <c r="N1352" s="4"/>
      <c r="P1352" s="184">
        <f t="shared" ref="P1352:P1415" si="204">DATE(YEAR(Q1352),MONTH(Q1352),1)</f>
        <v>40878</v>
      </c>
      <c r="Q1352" s="184">
        <v>40894</v>
      </c>
      <c r="R1352" s="182">
        <v>4.5</v>
      </c>
      <c r="S1352" s="182">
        <f t="shared" ref="S1352:S1415" si="205">INDEX($Y:$Y,MATCH($P1352,$V:$V,0))</f>
        <v>3.69</v>
      </c>
      <c r="T1352" s="182">
        <f t="shared" ref="T1352:T1415" si="206">R1352-S1352</f>
        <v>0.81</v>
      </c>
      <c r="AF1352" s="183"/>
      <c r="AI1352" s="3"/>
    </row>
    <row r="1353" spans="1:35" x14ac:dyDescent="0.2">
      <c r="A1353" s="7">
        <f t="shared" si="198"/>
        <v>43922</v>
      </c>
      <c r="B1353" s="7">
        <f t="shared" si="200"/>
        <v>43952</v>
      </c>
      <c r="C1353" s="7">
        <v>43965</v>
      </c>
      <c r="D1353">
        <v>2.0299999999999998</v>
      </c>
      <c r="E1353">
        <v>1.8</v>
      </c>
      <c r="F1353">
        <v>3.4</v>
      </c>
      <c r="G1353">
        <v>2.6</v>
      </c>
      <c r="H1353" s="4">
        <f t="shared" si="201"/>
        <v>5.5</v>
      </c>
      <c r="I1353" s="4"/>
      <c r="J1353" s="4">
        <f t="shared" si="202"/>
        <v>3.47</v>
      </c>
      <c r="K1353" s="15">
        <f t="shared" si="197"/>
        <v>3.66</v>
      </c>
      <c r="L1353" s="4">
        <f t="shared" si="199"/>
        <v>3.47</v>
      </c>
      <c r="M1353" s="4">
        <f t="shared" si="203"/>
        <v>2.0299999999999998</v>
      </c>
      <c r="N1353" s="4"/>
      <c r="P1353" s="184">
        <f t="shared" si="204"/>
        <v>40878</v>
      </c>
      <c r="Q1353" s="184">
        <v>40895</v>
      </c>
      <c r="R1353" s="182">
        <v>4.5</v>
      </c>
      <c r="S1353" s="182">
        <f t="shared" si="205"/>
        <v>3.69</v>
      </c>
      <c r="T1353" s="182">
        <f t="shared" si="206"/>
        <v>0.81</v>
      </c>
      <c r="AF1353" s="183"/>
      <c r="AI1353" s="3"/>
    </row>
    <row r="1354" spans="1:35" x14ac:dyDescent="0.2">
      <c r="A1354" s="7">
        <f t="shared" si="198"/>
        <v>43922</v>
      </c>
      <c r="B1354" s="7">
        <f t="shared" si="200"/>
        <v>43952</v>
      </c>
      <c r="C1354" s="7">
        <v>43966</v>
      </c>
      <c r="D1354">
        <v>2.0299999999999998</v>
      </c>
      <c r="E1354">
        <v>1.8</v>
      </c>
      <c r="F1354">
        <v>3.4</v>
      </c>
      <c r="G1354">
        <v>2.6</v>
      </c>
      <c r="H1354" s="4">
        <f t="shared" si="201"/>
        <v>5.5</v>
      </c>
      <c r="I1354" s="4"/>
      <c r="J1354" s="4">
        <f t="shared" si="202"/>
        <v>3.47</v>
      </c>
      <c r="K1354" s="15">
        <f t="shared" si="197"/>
        <v>3.66</v>
      </c>
      <c r="L1354" s="4">
        <f t="shared" si="199"/>
        <v>3.47</v>
      </c>
      <c r="M1354" s="4">
        <f t="shared" si="203"/>
        <v>2.0299999999999998</v>
      </c>
      <c r="N1354" s="4"/>
      <c r="P1354" s="184">
        <f t="shared" si="204"/>
        <v>40878</v>
      </c>
      <c r="Q1354" s="184">
        <v>40896</v>
      </c>
      <c r="R1354" s="182">
        <v>4.5</v>
      </c>
      <c r="S1354" s="182">
        <f t="shared" si="205"/>
        <v>3.69</v>
      </c>
      <c r="T1354" s="182">
        <f t="shared" si="206"/>
        <v>0.81</v>
      </c>
      <c r="AF1354" s="183"/>
      <c r="AI1354" s="3"/>
    </row>
    <row r="1355" spans="1:35" x14ac:dyDescent="0.2">
      <c r="A1355" s="7">
        <f t="shared" si="198"/>
        <v>43922</v>
      </c>
      <c r="B1355" s="7">
        <f t="shared" si="200"/>
        <v>43952</v>
      </c>
      <c r="C1355" s="7">
        <v>43969</v>
      </c>
      <c r="D1355">
        <v>2.0299999999999998</v>
      </c>
      <c r="E1355">
        <v>1.8</v>
      </c>
      <c r="F1355">
        <v>3.4</v>
      </c>
      <c r="G1355">
        <v>2.6</v>
      </c>
      <c r="H1355" s="4">
        <f t="shared" si="201"/>
        <v>5.5</v>
      </c>
      <c r="I1355" s="4"/>
      <c r="J1355" s="4">
        <f t="shared" si="202"/>
        <v>3.47</v>
      </c>
      <c r="K1355" s="15">
        <f t="shared" si="197"/>
        <v>3.66</v>
      </c>
      <c r="L1355" s="4">
        <f t="shared" si="199"/>
        <v>3.47</v>
      </c>
      <c r="M1355" s="4">
        <f t="shared" si="203"/>
        <v>2.0299999999999998</v>
      </c>
      <c r="N1355" s="4"/>
      <c r="P1355" s="184">
        <f t="shared" si="204"/>
        <v>40878</v>
      </c>
      <c r="Q1355" s="184">
        <v>40897</v>
      </c>
      <c r="R1355" s="182">
        <v>4.5</v>
      </c>
      <c r="S1355" s="182">
        <f t="shared" si="205"/>
        <v>3.69</v>
      </c>
      <c r="T1355" s="182">
        <f t="shared" si="206"/>
        <v>0.81</v>
      </c>
      <c r="AF1355" s="183"/>
      <c r="AI1355" s="3"/>
    </row>
    <row r="1356" spans="1:35" x14ac:dyDescent="0.2">
      <c r="A1356" s="7">
        <f t="shared" si="198"/>
        <v>43922</v>
      </c>
      <c r="B1356" s="7">
        <f t="shared" si="200"/>
        <v>43952</v>
      </c>
      <c r="C1356" s="7">
        <v>43970</v>
      </c>
      <c r="D1356">
        <v>2.0299999999999998</v>
      </c>
      <c r="E1356">
        <v>1.8</v>
      </c>
      <c r="F1356">
        <v>3.4</v>
      </c>
      <c r="G1356">
        <v>2.6</v>
      </c>
      <c r="H1356" s="4">
        <f t="shared" si="201"/>
        <v>5.5</v>
      </c>
      <c r="I1356" s="4"/>
      <c r="J1356" s="4">
        <f t="shared" si="202"/>
        <v>3.47</v>
      </c>
      <c r="K1356" s="15">
        <f t="shared" si="197"/>
        <v>3.66</v>
      </c>
      <c r="L1356" s="4">
        <f t="shared" si="199"/>
        <v>3.47</v>
      </c>
      <c r="M1356" s="4">
        <f t="shared" si="203"/>
        <v>2.0299999999999998</v>
      </c>
      <c r="N1356" s="4"/>
      <c r="P1356" s="184">
        <f t="shared" si="204"/>
        <v>40878</v>
      </c>
      <c r="Q1356" s="184">
        <v>40898</v>
      </c>
      <c r="R1356" s="182">
        <v>4.5</v>
      </c>
      <c r="S1356" s="182">
        <f t="shared" si="205"/>
        <v>3.69</v>
      </c>
      <c r="T1356" s="182">
        <f t="shared" si="206"/>
        <v>0.81</v>
      </c>
      <c r="AF1356" s="183"/>
      <c r="AI1356" s="3"/>
    </row>
    <row r="1357" spans="1:35" x14ac:dyDescent="0.2">
      <c r="A1357" s="7">
        <f t="shared" si="198"/>
        <v>43922</v>
      </c>
      <c r="B1357" s="7">
        <f t="shared" si="200"/>
        <v>43952</v>
      </c>
      <c r="C1357" s="7">
        <v>43971</v>
      </c>
      <c r="D1357">
        <v>2.0299999999999998</v>
      </c>
      <c r="E1357">
        <v>1.8</v>
      </c>
      <c r="F1357">
        <v>3.4</v>
      </c>
      <c r="G1357">
        <v>2.6</v>
      </c>
      <c r="H1357" s="4">
        <f t="shared" si="201"/>
        <v>5.5</v>
      </c>
      <c r="I1357" s="4"/>
      <c r="J1357" s="4">
        <f t="shared" si="202"/>
        <v>3.47</v>
      </c>
      <c r="K1357" s="15">
        <f t="shared" si="197"/>
        <v>3.66</v>
      </c>
      <c r="L1357" s="4">
        <f t="shared" si="199"/>
        <v>3.47</v>
      </c>
      <c r="M1357" s="4">
        <f t="shared" si="203"/>
        <v>2.0299999999999998</v>
      </c>
      <c r="N1357" s="4"/>
      <c r="P1357" s="184">
        <f t="shared" si="204"/>
        <v>40878</v>
      </c>
      <c r="Q1357" s="184">
        <v>40899</v>
      </c>
      <c r="R1357" s="182">
        <v>4.5</v>
      </c>
      <c r="S1357" s="182">
        <f t="shared" si="205"/>
        <v>3.69</v>
      </c>
      <c r="T1357" s="182">
        <f t="shared" si="206"/>
        <v>0.81</v>
      </c>
      <c r="AF1357" s="183"/>
      <c r="AI1357" s="3"/>
    </row>
    <row r="1358" spans="1:35" x14ac:dyDescent="0.2">
      <c r="A1358" s="7">
        <f t="shared" si="198"/>
        <v>43922</v>
      </c>
      <c r="B1358" s="7">
        <f t="shared" si="200"/>
        <v>43952</v>
      </c>
      <c r="C1358" s="7">
        <v>43972</v>
      </c>
      <c r="D1358">
        <v>2.0299999999999998</v>
      </c>
      <c r="E1358">
        <v>1.8</v>
      </c>
      <c r="F1358">
        <v>3.4</v>
      </c>
      <c r="G1358">
        <v>2.6</v>
      </c>
      <c r="H1358" s="4">
        <f t="shared" si="201"/>
        <v>5.5</v>
      </c>
      <c r="I1358" s="4"/>
      <c r="J1358" s="4">
        <f t="shared" si="202"/>
        <v>3.47</v>
      </c>
      <c r="K1358" s="15">
        <f t="shared" si="197"/>
        <v>3.66</v>
      </c>
      <c r="L1358" s="4">
        <f t="shared" si="199"/>
        <v>3.47</v>
      </c>
      <c r="M1358" s="4">
        <f t="shared" si="203"/>
        <v>2.0299999999999998</v>
      </c>
      <c r="N1358" s="4"/>
      <c r="P1358" s="184">
        <f t="shared" si="204"/>
        <v>40878</v>
      </c>
      <c r="Q1358" s="184">
        <v>40900</v>
      </c>
      <c r="R1358" s="182">
        <v>4.5</v>
      </c>
      <c r="S1358" s="182">
        <f t="shared" si="205"/>
        <v>3.69</v>
      </c>
      <c r="T1358" s="182">
        <f t="shared" si="206"/>
        <v>0.81</v>
      </c>
      <c r="AF1358" s="183"/>
      <c r="AI1358" s="3"/>
    </row>
    <row r="1359" spans="1:35" x14ac:dyDescent="0.2">
      <c r="A1359" s="7">
        <f t="shared" si="198"/>
        <v>43922</v>
      </c>
      <c r="B1359" s="7">
        <f t="shared" si="200"/>
        <v>43952</v>
      </c>
      <c r="C1359" s="7">
        <v>43973</v>
      </c>
      <c r="D1359">
        <v>2.0299999999999998</v>
      </c>
      <c r="E1359">
        <v>1.8</v>
      </c>
      <c r="F1359">
        <v>3.4</v>
      </c>
      <c r="G1359">
        <v>2.6</v>
      </c>
      <c r="H1359" s="4">
        <f t="shared" si="201"/>
        <v>5.5</v>
      </c>
      <c r="I1359" s="4"/>
      <c r="J1359" s="4">
        <f t="shared" si="202"/>
        <v>3.47</v>
      </c>
      <c r="K1359" s="15">
        <f t="shared" si="197"/>
        <v>3.66</v>
      </c>
      <c r="L1359" s="4">
        <f t="shared" si="199"/>
        <v>3.47</v>
      </c>
      <c r="M1359" s="4">
        <f t="shared" si="203"/>
        <v>2.0299999999999998</v>
      </c>
      <c r="N1359" s="4"/>
      <c r="P1359" s="184">
        <f t="shared" si="204"/>
        <v>40878</v>
      </c>
      <c r="Q1359" s="184">
        <v>40901</v>
      </c>
      <c r="R1359" s="182">
        <v>4.5</v>
      </c>
      <c r="S1359" s="182">
        <f t="shared" si="205"/>
        <v>3.69</v>
      </c>
      <c r="T1359" s="182">
        <f t="shared" si="206"/>
        <v>0.81</v>
      </c>
      <c r="AF1359" s="183"/>
      <c r="AI1359" s="3"/>
    </row>
    <row r="1360" spans="1:35" x14ac:dyDescent="0.2">
      <c r="A1360" s="7">
        <f t="shared" si="198"/>
        <v>43922</v>
      </c>
      <c r="B1360" s="7">
        <f t="shared" si="200"/>
        <v>43952</v>
      </c>
      <c r="C1360" s="7">
        <v>43976</v>
      </c>
      <c r="D1360">
        <v>2.0299999999999998</v>
      </c>
      <c r="E1360">
        <v>1.8</v>
      </c>
      <c r="F1360">
        <v>3.4</v>
      </c>
      <c r="G1360">
        <v>2.6</v>
      </c>
      <c r="H1360" s="4">
        <f t="shared" si="201"/>
        <v>5.5</v>
      </c>
      <c r="I1360" s="4"/>
      <c r="J1360" s="4">
        <f t="shared" si="202"/>
        <v>3.47</v>
      </c>
      <c r="K1360" s="15">
        <f t="shared" si="197"/>
        <v>3.66</v>
      </c>
      <c r="L1360" s="4">
        <f t="shared" si="199"/>
        <v>3.47</v>
      </c>
      <c r="M1360" s="4">
        <f t="shared" si="203"/>
        <v>2.0299999999999998</v>
      </c>
      <c r="N1360" s="4"/>
      <c r="P1360" s="184">
        <f t="shared" si="204"/>
        <v>40878</v>
      </c>
      <c r="Q1360" s="184">
        <v>40902</v>
      </c>
      <c r="R1360" s="182">
        <v>4.5</v>
      </c>
      <c r="S1360" s="182">
        <f t="shared" si="205"/>
        <v>3.69</v>
      </c>
      <c r="T1360" s="182">
        <f t="shared" si="206"/>
        <v>0.81</v>
      </c>
      <c r="AF1360" s="183"/>
      <c r="AI1360" s="3"/>
    </row>
    <row r="1361" spans="1:35" x14ac:dyDescent="0.2">
      <c r="A1361" s="7">
        <f t="shared" si="198"/>
        <v>43922</v>
      </c>
      <c r="B1361" s="7">
        <f t="shared" si="200"/>
        <v>43952</v>
      </c>
      <c r="C1361" s="7">
        <v>43977</v>
      </c>
      <c r="D1361">
        <v>2.0299999999999998</v>
      </c>
      <c r="E1361">
        <v>1.8</v>
      </c>
      <c r="F1361">
        <v>3.4</v>
      </c>
      <c r="G1361">
        <v>2.6</v>
      </c>
      <c r="H1361" s="4">
        <f t="shared" si="201"/>
        <v>5.5</v>
      </c>
      <c r="I1361" s="4"/>
      <c r="J1361" s="4">
        <f t="shared" si="202"/>
        <v>3.47</v>
      </c>
      <c r="K1361" s="15">
        <f t="shared" si="197"/>
        <v>3.66</v>
      </c>
      <c r="L1361" s="4">
        <f t="shared" si="199"/>
        <v>3.47</v>
      </c>
      <c r="M1361" s="4">
        <f t="shared" si="203"/>
        <v>2.0299999999999998</v>
      </c>
      <c r="N1361" s="4"/>
      <c r="P1361" s="184">
        <f t="shared" si="204"/>
        <v>40878</v>
      </c>
      <c r="Q1361" s="184">
        <v>40903</v>
      </c>
      <c r="R1361" s="182">
        <v>4.5</v>
      </c>
      <c r="S1361" s="182">
        <f t="shared" si="205"/>
        <v>3.69</v>
      </c>
      <c r="T1361" s="182">
        <f t="shared" si="206"/>
        <v>0.81</v>
      </c>
      <c r="AF1361" s="183"/>
      <c r="AI1361" s="3"/>
    </row>
    <row r="1362" spans="1:35" x14ac:dyDescent="0.2">
      <c r="A1362" s="7">
        <f t="shared" si="198"/>
        <v>43922</v>
      </c>
      <c r="B1362" s="7">
        <f t="shared" si="200"/>
        <v>43952</v>
      </c>
      <c r="C1362" s="7">
        <v>43978</v>
      </c>
      <c r="D1362">
        <v>2.0299999999999998</v>
      </c>
      <c r="E1362">
        <v>1.8</v>
      </c>
      <c r="F1362">
        <v>3.4</v>
      </c>
      <c r="G1362">
        <v>2.6</v>
      </c>
      <c r="H1362" s="4">
        <f t="shared" si="201"/>
        <v>5.5</v>
      </c>
      <c r="I1362" s="4"/>
      <c r="J1362" s="4">
        <f t="shared" si="202"/>
        <v>3.47</v>
      </c>
      <c r="K1362" s="15">
        <f t="shared" si="197"/>
        <v>3.66</v>
      </c>
      <c r="L1362" s="4">
        <f t="shared" si="199"/>
        <v>3.47</v>
      </c>
      <c r="M1362" s="4">
        <f t="shared" si="203"/>
        <v>2.0299999999999998</v>
      </c>
      <c r="N1362" s="4"/>
      <c r="P1362" s="184">
        <f t="shared" si="204"/>
        <v>40878</v>
      </c>
      <c r="Q1362" s="184">
        <v>40904</v>
      </c>
      <c r="R1362" s="182">
        <v>4.5</v>
      </c>
      <c r="S1362" s="182">
        <f t="shared" si="205"/>
        <v>3.69</v>
      </c>
      <c r="T1362" s="182">
        <f t="shared" si="206"/>
        <v>0.81</v>
      </c>
      <c r="AF1362" s="183"/>
      <c r="AI1362" s="3"/>
    </row>
    <row r="1363" spans="1:35" x14ac:dyDescent="0.2">
      <c r="A1363" s="7">
        <f t="shared" si="198"/>
        <v>43922</v>
      </c>
      <c r="B1363" s="7">
        <f t="shared" si="200"/>
        <v>43952</v>
      </c>
      <c r="C1363" s="7">
        <v>43979</v>
      </c>
      <c r="D1363">
        <v>2.0299999999999998</v>
      </c>
      <c r="E1363">
        <v>1.8</v>
      </c>
      <c r="F1363">
        <v>3.4</v>
      </c>
      <c r="G1363">
        <v>2.6</v>
      </c>
      <c r="H1363" s="4">
        <f t="shared" si="201"/>
        <v>5.5</v>
      </c>
      <c r="I1363" s="4"/>
      <c r="J1363" s="4">
        <f t="shared" si="202"/>
        <v>3.47</v>
      </c>
      <c r="K1363" s="15">
        <f t="shared" si="197"/>
        <v>3.66</v>
      </c>
      <c r="L1363" s="4">
        <f t="shared" si="199"/>
        <v>3.47</v>
      </c>
      <c r="M1363" s="4">
        <f t="shared" si="203"/>
        <v>2.0299999999999998</v>
      </c>
      <c r="N1363" s="4"/>
      <c r="P1363" s="184">
        <f t="shared" si="204"/>
        <v>40878</v>
      </c>
      <c r="Q1363" s="184">
        <v>40905</v>
      </c>
      <c r="R1363" s="182">
        <v>4.5</v>
      </c>
      <c r="S1363" s="182">
        <f t="shared" si="205"/>
        <v>3.69</v>
      </c>
      <c r="T1363" s="182">
        <f t="shared" si="206"/>
        <v>0.81</v>
      </c>
      <c r="AF1363" s="183"/>
      <c r="AI1363" s="3"/>
    </row>
    <row r="1364" spans="1:35" x14ac:dyDescent="0.2">
      <c r="A1364" s="7">
        <f t="shared" si="198"/>
        <v>43922</v>
      </c>
      <c r="B1364" s="7">
        <f t="shared" si="200"/>
        <v>43952</v>
      </c>
      <c r="C1364" s="7">
        <v>43980</v>
      </c>
      <c r="D1364">
        <v>2.0299999999999998</v>
      </c>
      <c r="E1364">
        <v>1.8</v>
      </c>
      <c r="F1364">
        <v>3.4</v>
      </c>
      <c r="G1364">
        <v>2.6</v>
      </c>
      <c r="H1364" s="4">
        <f t="shared" si="201"/>
        <v>5.5</v>
      </c>
      <c r="I1364" s="4"/>
      <c r="J1364" s="4">
        <f t="shared" si="202"/>
        <v>3.47</v>
      </c>
      <c r="K1364" s="15">
        <f t="shared" si="197"/>
        <v>3.66</v>
      </c>
      <c r="L1364" s="4">
        <f t="shared" si="199"/>
        <v>3.47</v>
      </c>
      <c r="M1364" s="4">
        <f t="shared" si="203"/>
        <v>2.0299999999999998</v>
      </c>
      <c r="N1364" s="4"/>
      <c r="P1364" s="184">
        <f t="shared" si="204"/>
        <v>40878</v>
      </c>
      <c r="Q1364" s="184">
        <v>40906</v>
      </c>
      <c r="R1364" s="182">
        <v>4.5</v>
      </c>
      <c r="S1364" s="182">
        <f t="shared" si="205"/>
        <v>3.69</v>
      </c>
      <c r="T1364" s="182">
        <f t="shared" si="206"/>
        <v>0.81</v>
      </c>
      <c r="AF1364" s="183"/>
      <c r="AI1364" s="3"/>
    </row>
    <row r="1365" spans="1:35" x14ac:dyDescent="0.2">
      <c r="A1365" s="7">
        <f t="shared" si="198"/>
        <v>43952</v>
      </c>
      <c r="B1365" s="7">
        <f t="shared" si="200"/>
        <v>43983</v>
      </c>
      <c r="C1365" s="7">
        <v>43983</v>
      </c>
      <c r="D1365">
        <v>1.94</v>
      </c>
      <c r="E1365">
        <v>1.8</v>
      </c>
      <c r="F1365">
        <v>3.4</v>
      </c>
      <c r="G1365">
        <v>2.6</v>
      </c>
      <c r="H1365" s="4">
        <f t="shared" si="201"/>
        <v>5.5</v>
      </c>
      <c r="I1365" s="4"/>
      <c r="J1365" s="4">
        <f t="shared" si="202"/>
        <v>3.56</v>
      </c>
      <c r="K1365" s="15">
        <f t="shared" si="197"/>
        <v>3.47</v>
      </c>
      <c r="L1365" s="4">
        <f t="shared" si="199"/>
        <v>3.56</v>
      </c>
      <c r="M1365" s="4">
        <f t="shared" si="203"/>
        <v>1.94</v>
      </c>
      <c r="N1365" s="4"/>
      <c r="P1365" s="184">
        <f t="shared" si="204"/>
        <v>40878</v>
      </c>
      <c r="Q1365" s="184">
        <v>40907</v>
      </c>
      <c r="R1365" s="182">
        <v>4.5</v>
      </c>
      <c r="S1365" s="182">
        <f t="shared" si="205"/>
        <v>3.69</v>
      </c>
      <c r="T1365" s="182">
        <f t="shared" si="206"/>
        <v>0.81</v>
      </c>
      <c r="AF1365" s="183"/>
      <c r="AI1365" s="3"/>
    </row>
    <row r="1366" spans="1:35" x14ac:dyDescent="0.2">
      <c r="A1366" s="7">
        <f t="shared" si="198"/>
        <v>43952</v>
      </c>
      <c r="B1366" s="7">
        <f t="shared" si="200"/>
        <v>43983</v>
      </c>
      <c r="C1366" s="7">
        <v>43984</v>
      </c>
      <c r="D1366">
        <v>1.94</v>
      </c>
      <c r="E1366">
        <v>1.8</v>
      </c>
      <c r="F1366">
        <v>3.4</v>
      </c>
      <c r="G1366">
        <v>2.6</v>
      </c>
      <c r="H1366" s="4">
        <f t="shared" si="201"/>
        <v>5.5</v>
      </c>
      <c r="I1366" s="4"/>
      <c r="J1366" s="4">
        <f t="shared" si="202"/>
        <v>3.56</v>
      </c>
      <c r="K1366" s="15">
        <f t="shared" si="197"/>
        <v>3.47</v>
      </c>
      <c r="L1366" s="4">
        <f t="shared" si="199"/>
        <v>3.56</v>
      </c>
      <c r="M1366" s="4">
        <f t="shared" si="203"/>
        <v>1.94</v>
      </c>
      <c r="N1366" s="4"/>
      <c r="P1366" s="184">
        <f t="shared" si="204"/>
        <v>40878</v>
      </c>
      <c r="Q1366" s="184">
        <v>40908</v>
      </c>
      <c r="R1366" s="182">
        <v>4.5</v>
      </c>
      <c r="S1366" s="182">
        <f t="shared" si="205"/>
        <v>3.69</v>
      </c>
      <c r="T1366" s="182">
        <f t="shared" si="206"/>
        <v>0.81</v>
      </c>
      <c r="AF1366" s="183"/>
      <c r="AI1366" s="3"/>
    </row>
    <row r="1367" spans="1:35" x14ac:dyDescent="0.2">
      <c r="A1367" s="7">
        <f t="shared" si="198"/>
        <v>43952</v>
      </c>
      <c r="B1367" s="7">
        <f t="shared" si="200"/>
        <v>43983</v>
      </c>
      <c r="C1367" s="7">
        <v>43985</v>
      </c>
      <c r="D1367">
        <v>1.94</v>
      </c>
      <c r="E1367">
        <v>1.8</v>
      </c>
      <c r="F1367">
        <v>3.4</v>
      </c>
      <c r="G1367">
        <v>2.6</v>
      </c>
      <c r="H1367" s="4">
        <f t="shared" si="201"/>
        <v>5.5</v>
      </c>
      <c r="I1367" s="4"/>
      <c r="J1367" s="4">
        <f t="shared" si="202"/>
        <v>3.56</v>
      </c>
      <c r="K1367" s="15">
        <f t="shared" si="197"/>
        <v>3.47</v>
      </c>
      <c r="L1367" s="4">
        <f t="shared" si="199"/>
        <v>3.56</v>
      </c>
      <c r="M1367" s="4">
        <f t="shared" si="203"/>
        <v>1.94</v>
      </c>
      <c r="N1367" s="4"/>
      <c r="P1367" s="184">
        <f t="shared" si="204"/>
        <v>40909</v>
      </c>
      <c r="Q1367" s="184">
        <v>40909</v>
      </c>
      <c r="R1367" s="182">
        <v>4.5</v>
      </c>
      <c r="S1367" s="182">
        <f t="shared" si="205"/>
        <v>3.79</v>
      </c>
      <c r="T1367" s="182">
        <f t="shared" si="206"/>
        <v>0.71</v>
      </c>
      <c r="AF1367" s="183"/>
      <c r="AI1367" s="3"/>
    </row>
    <row r="1368" spans="1:35" x14ac:dyDescent="0.2">
      <c r="A1368" s="7">
        <f t="shared" si="198"/>
        <v>43952</v>
      </c>
      <c r="B1368" s="7">
        <f t="shared" si="200"/>
        <v>43983</v>
      </c>
      <c r="C1368" s="7">
        <v>43986</v>
      </c>
      <c r="D1368">
        <v>1.94</v>
      </c>
      <c r="E1368">
        <v>1.8</v>
      </c>
      <c r="F1368">
        <v>3.4</v>
      </c>
      <c r="G1368">
        <v>2.6</v>
      </c>
      <c r="H1368" s="4">
        <f t="shared" si="201"/>
        <v>5.5</v>
      </c>
      <c r="I1368" s="4"/>
      <c r="J1368" s="4">
        <f t="shared" si="202"/>
        <v>3.56</v>
      </c>
      <c r="K1368" s="15">
        <f t="shared" si="197"/>
        <v>3.47</v>
      </c>
      <c r="L1368" s="4">
        <f t="shared" si="199"/>
        <v>3.56</v>
      </c>
      <c r="M1368" s="4">
        <f t="shared" si="203"/>
        <v>1.94</v>
      </c>
      <c r="N1368" s="4"/>
      <c r="P1368" s="184">
        <f t="shared" si="204"/>
        <v>40909</v>
      </c>
      <c r="Q1368" s="184">
        <v>40910</v>
      </c>
      <c r="R1368" s="182">
        <v>4.5</v>
      </c>
      <c r="S1368" s="182">
        <f t="shared" si="205"/>
        <v>3.79</v>
      </c>
      <c r="T1368" s="182">
        <f t="shared" si="206"/>
        <v>0.71</v>
      </c>
      <c r="AF1368" s="183"/>
      <c r="AI1368" s="3"/>
    </row>
    <row r="1369" spans="1:35" x14ac:dyDescent="0.2">
      <c r="A1369" s="7">
        <f t="shared" si="198"/>
        <v>43952</v>
      </c>
      <c r="B1369" s="7">
        <f t="shared" si="200"/>
        <v>43983</v>
      </c>
      <c r="C1369" s="7">
        <v>43987</v>
      </c>
      <c r="D1369">
        <v>1.94</v>
      </c>
      <c r="E1369">
        <v>1.8</v>
      </c>
      <c r="F1369">
        <v>3.4</v>
      </c>
      <c r="G1369">
        <v>2.6</v>
      </c>
      <c r="H1369" s="4">
        <f t="shared" si="201"/>
        <v>5.5</v>
      </c>
      <c r="I1369" s="4"/>
      <c r="J1369" s="4">
        <f t="shared" si="202"/>
        <v>3.56</v>
      </c>
      <c r="K1369" s="15">
        <f t="shared" si="197"/>
        <v>3.47</v>
      </c>
      <c r="L1369" s="4">
        <f t="shared" si="199"/>
        <v>3.56</v>
      </c>
      <c r="M1369" s="4">
        <f t="shared" si="203"/>
        <v>1.94</v>
      </c>
      <c r="N1369" s="4"/>
      <c r="P1369" s="184">
        <f t="shared" si="204"/>
        <v>40909</v>
      </c>
      <c r="Q1369" s="184">
        <v>40911</v>
      </c>
      <c r="R1369" s="182">
        <v>4.5</v>
      </c>
      <c r="S1369" s="182">
        <f t="shared" si="205"/>
        <v>3.79</v>
      </c>
      <c r="T1369" s="182">
        <f t="shared" si="206"/>
        <v>0.71</v>
      </c>
      <c r="AF1369" s="183"/>
      <c r="AI1369" s="3"/>
    </row>
    <row r="1370" spans="1:35" x14ac:dyDescent="0.2">
      <c r="A1370" s="7">
        <f t="shared" si="198"/>
        <v>43952</v>
      </c>
      <c r="B1370" s="7">
        <f t="shared" si="200"/>
        <v>43983</v>
      </c>
      <c r="C1370" s="7">
        <v>43990</v>
      </c>
      <c r="D1370">
        <v>1.94</v>
      </c>
      <c r="E1370">
        <v>1.8</v>
      </c>
      <c r="F1370">
        <v>3.4</v>
      </c>
      <c r="G1370">
        <v>2.6</v>
      </c>
      <c r="H1370" s="4">
        <f t="shared" si="201"/>
        <v>5.5</v>
      </c>
      <c r="I1370" s="4"/>
      <c r="J1370" s="4">
        <f t="shared" si="202"/>
        <v>3.56</v>
      </c>
      <c r="K1370" s="15">
        <f t="shared" si="197"/>
        <v>3.47</v>
      </c>
      <c r="L1370" s="4">
        <f t="shared" si="199"/>
        <v>3.56</v>
      </c>
      <c r="M1370" s="4">
        <f t="shared" si="203"/>
        <v>1.94</v>
      </c>
      <c r="N1370" s="4"/>
      <c r="P1370" s="184">
        <f t="shared" si="204"/>
        <v>40909</v>
      </c>
      <c r="Q1370" s="184">
        <v>40912</v>
      </c>
      <c r="R1370" s="182">
        <v>4.5</v>
      </c>
      <c r="S1370" s="182">
        <f t="shared" si="205"/>
        <v>3.79</v>
      </c>
      <c r="T1370" s="182">
        <f t="shared" si="206"/>
        <v>0.71</v>
      </c>
      <c r="AF1370" s="183"/>
      <c r="AI1370" s="3"/>
    </row>
    <row r="1371" spans="1:35" x14ac:dyDescent="0.2">
      <c r="A1371" s="7">
        <f t="shared" si="198"/>
        <v>43952</v>
      </c>
      <c r="B1371" s="7">
        <f t="shared" si="200"/>
        <v>43983</v>
      </c>
      <c r="C1371" s="7">
        <v>43991</v>
      </c>
      <c r="D1371">
        <v>1.94</v>
      </c>
      <c r="E1371">
        <v>1.8</v>
      </c>
      <c r="F1371">
        <v>3.4</v>
      </c>
      <c r="G1371">
        <v>2.6</v>
      </c>
      <c r="H1371" s="4">
        <f t="shared" si="201"/>
        <v>5.5</v>
      </c>
      <c r="I1371" s="4"/>
      <c r="J1371" s="4">
        <f t="shared" si="202"/>
        <v>3.56</v>
      </c>
      <c r="K1371" s="15">
        <f t="shared" si="197"/>
        <v>3.47</v>
      </c>
      <c r="L1371" s="4">
        <f t="shared" si="199"/>
        <v>3.56</v>
      </c>
      <c r="M1371" s="4">
        <f t="shared" si="203"/>
        <v>1.94</v>
      </c>
      <c r="N1371" s="4"/>
      <c r="P1371" s="184">
        <f t="shared" si="204"/>
        <v>40909</v>
      </c>
      <c r="Q1371" s="184">
        <v>40913</v>
      </c>
      <c r="R1371" s="182">
        <v>4.5</v>
      </c>
      <c r="S1371" s="182">
        <f t="shared" si="205"/>
        <v>3.79</v>
      </c>
      <c r="T1371" s="182">
        <f t="shared" si="206"/>
        <v>0.71</v>
      </c>
      <c r="AF1371" s="183"/>
      <c r="AI1371" s="3"/>
    </row>
    <row r="1372" spans="1:35" x14ac:dyDescent="0.2">
      <c r="A1372" s="7">
        <f t="shared" si="198"/>
        <v>43952</v>
      </c>
      <c r="B1372" s="7">
        <f t="shared" si="200"/>
        <v>43983</v>
      </c>
      <c r="C1372" s="7">
        <v>43992</v>
      </c>
      <c r="D1372">
        <v>1.94</v>
      </c>
      <c r="E1372">
        <v>1.8</v>
      </c>
      <c r="F1372">
        <v>3.4</v>
      </c>
      <c r="G1372">
        <v>2.6</v>
      </c>
      <c r="H1372" s="4">
        <f t="shared" si="201"/>
        <v>5.5</v>
      </c>
      <c r="I1372" s="4"/>
      <c r="J1372" s="4">
        <f t="shared" si="202"/>
        <v>3.56</v>
      </c>
      <c r="K1372" s="15">
        <f t="shared" si="197"/>
        <v>3.47</v>
      </c>
      <c r="L1372" s="4">
        <f t="shared" si="199"/>
        <v>3.56</v>
      </c>
      <c r="M1372" s="4">
        <f t="shared" si="203"/>
        <v>1.94</v>
      </c>
      <c r="N1372" s="4"/>
      <c r="P1372" s="184">
        <f t="shared" si="204"/>
        <v>40909</v>
      </c>
      <c r="Q1372" s="184">
        <v>40914</v>
      </c>
      <c r="R1372" s="182">
        <v>4.5</v>
      </c>
      <c r="S1372" s="182">
        <f t="shared" si="205"/>
        <v>3.79</v>
      </c>
      <c r="T1372" s="182">
        <f t="shared" si="206"/>
        <v>0.71</v>
      </c>
      <c r="AF1372" s="183"/>
      <c r="AI1372" s="3"/>
    </row>
    <row r="1373" spans="1:35" x14ac:dyDescent="0.2">
      <c r="A1373" s="7">
        <f t="shared" si="198"/>
        <v>43952</v>
      </c>
      <c r="B1373" s="7">
        <f t="shared" si="200"/>
        <v>43983</v>
      </c>
      <c r="C1373" s="7">
        <v>43993</v>
      </c>
      <c r="D1373">
        <v>1.94</v>
      </c>
      <c r="E1373">
        <v>1.8</v>
      </c>
      <c r="F1373">
        <v>3.4</v>
      </c>
      <c r="G1373">
        <v>2.6</v>
      </c>
      <c r="H1373" s="4">
        <f t="shared" si="201"/>
        <v>5.5</v>
      </c>
      <c r="I1373" s="4"/>
      <c r="J1373" s="4">
        <f t="shared" si="202"/>
        <v>3.56</v>
      </c>
      <c r="K1373" s="15">
        <f t="shared" si="197"/>
        <v>3.47</v>
      </c>
      <c r="L1373" s="4">
        <f t="shared" si="199"/>
        <v>3.56</v>
      </c>
      <c r="M1373" s="4">
        <f t="shared" si="203"/>
        <v>1.94</v>
      </c>
      <c r="N1373" s="4"/>
      <c r="P1373" s="184">
        <f t="shared" si="204"/>
        <v>40909</v>
      </c>
      <c r="Q1373" s="184">
        <v>40915</v>
      </c>
      <c r="R1373" s="182">
        <v>4.5</v>
      </c>
      <c r="S1373" s="182">
        <f t="shared" si="205"/>
        <v>3.79</v>
      </c>
      <c r="T1373" s="182">
        <f t="shared" si="206"/>
        <v>0.71</v>
      </c>
      <c r="AF1373" s="183"/>
      <c r="AI1373" s="3"/>
    </row>
    <row r="1374" spans="1:35" x14ac:dyDescent="0.2">
      <c r="A1374" s="7">
        <f t="shared" si="198"/>
        <v>43952</v>
      </c>
      <c r="B1374" s="7">
        <f t="shared" si="200"/>
        <v>43983</v>
      </c>
      <c r="C1374" s="7">
        <v>43994</v>
      </c>
      <c r="D1374">
        <v>1.94</v>
      </c>
      <c r="E1374">
        <v>1.8</v>
      </c>
      <c r="F1374">
        <v>3.4</v>
      </c>
      <c r="G1374">
        <v>2.6</v>
      </c>
      <c r="H1374" s="4">
        <f t="shared" si="201"/>
        <v>5.5</v>
      </c>
      <c r="I1374" s="4"/>
      <c r="J1374" s="4">
        <f t="shared" si="202"/>
        <v>3.56</v>
      </c>
      <c r="K1374" s="15">
        <f t="shared" si="197"/>
        <v>3.47</v>
      </c>
      <c r="L1374" s="4">
        <f t="shared" si="199"/>
        <v>3.56</v>
      </c>
      <c r="M1374" s="4">
        <f t="shared" si="203"/>
        <v>1.94</v>
      </c>
      <c r="N1374" s="4"/>
      <c r="P1374" s="184">
        <f t="shared" si="204"/>
        <v>40909</v>
      </c>
      <c r="Q1374" s="184">
        <v>40916</v>
      </c>
      <c r="R1374" s="182">
        <v>4.5</v>
      </c>
      <c r="S1374" s="182">
        <f t="shared" si="205"/>
        <v>3.79</v>
      </c>
      <c r="T1374" s="182">
        <f t="shared" si="206"/>
        <v>0.71</v>
      </c>
      <c r="AF1374" s="183"/>
      <c r="AI1374" s="3"/>
    </row>
    <row r="1375" spans="1:35" x14ac:dyDescent="0.2">
      <c r="A1375" s="7">
        <f t="shared" si="198"/>
        <v>43952</v>
      </c>
      <c r="B1375" s="7">
        <f t="shared" si="200"/>
        <v>43983</v>
      </c>
      <c r="C1375" s="7">
        <v>43997</v>
      </c>
      <c r="D1375">
        <v>1.94</v>
      </c>
      <c r="E1375">
        <v>1.8</v>
      </c>
      <c r="F1375">
        <v>3.4</v>
      </c>
      <c r="G1375">
        <v>2.6</v>
      </c>
      <c r="H1375" s="4">
        <f t="shared" si="201"/>
        <v>5.5</v>
      </c>
      <c r="I1375" s="4"/>
      <c r="J1375" s="4">
        <f t="shared" si="202"/>
        <v>3.56</v>
      </c>
      <c r="K1375" s="15">
        <f t="shared" si="197"/>
        <v>3.47</v>
      </c>
      <c r="L1375" s="4">
        <f t="shared" si="199"/>
        <v>3.56</v>
      </c>
      <c r="M1375" s="4">
        <f t="shared" si="203"/>
        <v>1.94</v>
      </c>
      <c r="N1375" s="4"/>
      <c r="P1375" s="184">
        <f t="shared" si="204"/>
        <v>40909</v>
      </c>
      <c r="Q1375" s="184">
        <v>40917</v>
      </c>
      <c r="R1375" s="182">
        <v>4.5</v>
      </c>
      <c r="S1375" s="182">
        <f t="shared" si="205"/>
        <v>3.79</v>
      </c>
      <c r="T1375" s="182">
        <f t="shared" si="206"/>
        <v>0.71</v>
      </c>
      <c r="AF1375" s="183"/>
      <c r="AI1375" s="3"/>
    </row>
    <row r="1376" spans="1:35" x14ac:dyDescent="0.2">
      <c r="A1376" s="7">
        <f t="shared" si="198"/>
        <v>43952</v>
      </c>
      <c r="B1376" s="7">
        <f t="shared" si="200"/>
        <v>43983</v>
      </c>
      <c r="C1376" s="7">
        <v>43998</v>
      </c>
      <c r="D1376">
        <v>1.94</v>
      </c>
      <c r="E1376">
        <v>1.8</v>
      </c>
      <c r="F1376">
        <v>3.4</v>
      </c>
      <c r="G1376">
        <v>2.6</v>
      </c>
      <c r="H1376" s="4">
        <f t="shared" si="201"/>
        <v>5.5</v>
      </c>
      <c r="I1376" s="4"/>
      <c r="J1376" s="4">
        <f t="shared" si="202"/>
        <v>3.56</v>
      </c>
      <c r="K1376" s="15">
        <f t="shared" si="197"/>
        <v>3.47</v>
      </c>
      <c r="L1376" s="4">
        <f t="shared" si="199"/>
        <v>3.56</v>
      </c>
      <c r="M1376" s="4">
        <f t="shared" si="203"/>
        <v>1.94</v>
      </c>
      <c r="N1376" s="4"/>
      <c r="P1376" s="184">
        <f t="shared" si="204"/>
        <v>40909</v>
      </c>
      <c r="Q1376" s="184">
        <v>40918</v>
      </c>
      <c r="R1376" s="182">
        <v>4.5</v>
      </c>
      <c r="S1376" s="182">
        <f t="shared" si="205"/>
        <v>3.79</v>
      </c>
      <c r="T1376" s="182">
        <f t="shared" si="206"/>
        <v>0.71</v>
      </c>
      <c r="AF1376" s="183"/>
      <c r="AI1376" s="3"/>
    </row>
    <row r="1377" spans="1:35" x14ac:dyDescent="0.2">
      <c r="A1377" s="7">
        <f t="shared" si="198"/>
        <v>43952</v>
      </c>
      <c r="B1377" s="7">
        <f t="shared" si="200"/>
        <v>43983</v>
      </c>
      <c r="C1377" s="7">
        <v>43999</v>
      </c>
      <c r="D1377">
        <v>1.94</v>
      </c>
      <c r="E1377">
        <v>1.8</v>
      </c>
      <c r="F1377">
        <v>3.4</v>
      </c>
      <c r="G1377">
        <v>2.6</v>
      </c>
      <c r="H1377" s="4">
        <f t="shared" si="201"/>
        <v>5.5</v>
      </c>
      <c r="I1377" s="4"/>
      <c r="J1377" s="4">
        <f t="shared" si="202"/>
        <v>3.56</v>
      </c>
      <c r="K1377" s="15">
        <f t="shared" si="197"/>
        <v>3.47</v>
      </c>
      <c r="L1377" s="4">
        <f t="shared" si="199"/>
        <v>3.56</v>
      </c>
      <c r="M1377" s="4">
        <f t="shared" si="203"/>
        <v>1.94</v>
      </c>
      <c r="N1377" s="4"/>
      <c r="P1377" s="184">
        <f t="shared" si="204"/>
        <v>40909</v>
      </c>
      <c r="Q1377" s="184">
        <v>40919</v>
      </c>
      <c r="R1377" s="182">
        <v>4.5</v>
      </c>
      <c r="S1377" s="182">
        <f t="shared" si="205"/>
        <v>3.79</v>
      </c>
      <c r="T1377" s="182">
        <f t="shared" si="206"/>
        <v>0.71</v>
      </c>
      <c r="AF1377" s="183"/>
      <c r="AI1377" s="3"/>
    </row>
    <row r="1378" spans="1:35" x14ac:dyDescent="0.2">
      <c r="A1378" s="7">
        <f t="shared" si="198"/>
        <v>43952</v>
      </c>
      <c r="B1378" s="7">
        <f t="shared" si="200"/>
        <v>43983</v>
      </c>
      <c r="C1378" s="7">
        <v>44000</v>
      </c>
      <c r="D1378">
        <v>1.94</v>
      </c>
      <c r="E1378">
        <v>1.8</v>
      </c>
      <c r="F1378">
        <v>3.4</v>
      </c>
      <c r="G1378">
        <v>2.6</v>
      </c>
      <c r="H1378" s="4">
        <f t="shared" si="201"/>
        <v>5.5</v>
      </c>
      <c r="I1378" s="4"/>
      <c r="J1378" s="4">
        <f t="shared" si="202"/>
        <v>3.56</v>
      </c>
      <c r="K1378" s="15">
        <f t="shared" ref="K1378:K1441" si="207">INDEX($W:$W,MATCH($A1378,$V:$V,0))</f>
        <v>3.47</v>
      </c>
      <c r="L1378" s="4">
        <f t="shared" si="199"/>
        <v>3.56</v>
      </c>
      <c r="M1378" s="4">
        <f t="shared" si="203"/>
        <v>1.94</v>
      </c>
      <c r="N1378" s="4"/>
      <c r="P1378" s="184">
        <f t="shared" si="204"/>
        <v>40909</v>
      </c>
      <c r="Q1378" s="184">
        <v>40920</v>
      </c>
      <c r="R1378" s="182">
        <v>4.5</v>
      </c>
      <c r="S1378" s="182">
        <f t="shared" si="205"/>
        <v>3.79</v>
      </c>
      <c r="T1378" s="182">
        <f t="shared" si="206"/>
        <v>0.71</v>
      </c>
      <c r="AF1378" s="183"/>
      <c r="AI1378" s="3"/>
    </row>
    <row r="1379" spans="1:35" x14ac:dyDescent="0.2">
      <c r="A1379" s="7">
        <f t="shared" si="198"/>
        <v>43952</v>
      </c>
      <c r="B1379" s="7">
        <f t="shared" si="200"/>
        <v>43983</v>
      </c>
      <c r="C1379" s="7">
        <v>44001</v>
      </c>
      <c r="D1379">
        <v>1.94</v>
      </c>
      <c r="E1379">
        <v>1.8</v>
      </c>
      <c r="F1379">
        <v>3.4</v>
      </c>
      <c r="G1379">
        <v>2.6</v>
      </c>
      <c r="H1379" s="4">
        <f t="shared" si="201"/>
        <v>5.5</v>
      </c>
      <c r="I1379" s="4"/>
      <c r="J1379" s="4">
        <f t="shared" si="202"/>
        <v>3.56</v>
      </c>
      <c r="K1379" s="15">
        <f t="shared" si="207"/>
        <v>3.47</v>
      </c>
      <c r="L1379" s="4">
        <f t="shared" si="199"/>
        <v>3.56</v>
      </c>
      <c r="M1379" s="4">
        <f t="shared" si="203"/>
        <v>1.94</v>
      </c>
      <c r="N1379" s="4"/>
      <c r="P1379" s="184">
        <f t="shared" si="204"/>
        <v>40909</v>
      </c>
      <c r="Q1379" s="184">
        <v>40921</v>
      </c>
      <c r="R1379" s="182">
        <v>4.5</v>
      </c>
      <c r="S1379" s="182">
        <f t="shared" si="205"/>
        <v>3.79</v>
      </c>
      <c r="T1379" s="182">
        <f t="shared" si="206"/>
        <v>0.71</v>
      </c>
      <c r="AF1379" s="183"/>
      <c r="AI1379" s="3"/>
    </row>
    <row r="1380" spans="1:35" x14ac:dyDescent="0.2">
      <c r="A1380" s="7">
        <f t="shared" si="198"/>
        <v>43952</v>
      </c>
      <c r="B1380" s="7">
        <f t="shared" si="200"/>
        <v>43983</v>
      </c>
      <c r="C1380" s="7">
        <v>44004</v>
      </c>
      <c r="D1380">
        <v>1.94</v>
      </c>
      <c r="E1380">
        <v>1.8</v>
      </c>
      <c r="F1380">
        <v>3.4</v>
      </c>
      <c r="G1380">
        <v>2.6</v>
      </c>
      <c r="H1380" s="4">
        <f t="shared" si="201"/>
        <v>5.5</v>
      </c>
      <c r="I1380" s="4"/>
      <c r="J1380" s="4">
        <f t="shared" si="202"/>
        <v>3.56</v>
      </c>
      <c r="K1380" s="15">
        <f t="shared" si="207"/>
        <v>3.47</v>
      </c>
      <c r="L1380" s="4">
        <f t="shared" si="199"/>
        <v>3.56</v>
      </c>
      <c r="M1380" s="4">
        <f t="shared" si="203"/>
        <v>1.94</v>
      </c>
      <c r="N1380" s="4"/>
      <c r="P1380" s="184">
        <f t="shared" si="204"/>
        <v>40909</v>
      </c>
      <c r="Q1380" s="184">
        <v>40922</v>
      </c>
      <c r="R1380" s="182">
        <v>4.5</v>
      </c>
      <c r="S1380" s="182">
        <f t="shared" si="205"/>
        <v>3.79</v>
      </c>
      <c r="T1380" s="182">
        <f t="shared" si="206"/>
        <v>0.71</v>
      </c>
      <c r="AF1380" s="183"/>
      <c r="AI1380" s="3"/>
    </row>
    <row r="1381" spans="1:35" x14ac:dyDescent="0.2">
      <c r="A1381" s="7">
        <f t="shared" si="198"/>
        <v>43952</v>
      </c>
      <c r="B1381" s="7">
        <f t="shared" si="200"/>
        <v>43983</v>
      </c>
      <c r="C1381" s="7">
        <v>44005</v>
      </c>
      <c r="D1381">
        <v>1.94</v>
      </c>
      <c r="E1381">
        <v>1.8</v>
      </c>
      <c r="F1381">
        <v>3.4</v>
      </c>
      <c r="G1381">
        <v>2.6</v>
      </c>
      <c r="H1381" s="4">
        <f t="shared" si="201"/>
        <v>5.5</v>
      </c>
      <c r="I1381" s="4"/>
      <c r="J1381" s="4">
        <f t="shared" si="202"/>
        <v>3.56</v>
      </c>
      <c r="K1381" s="15">
        <f t="shared" si="207"/>
        <v>3.47</v>
      </c>
      <c r="L1381" s="4">
        <f t="shared" si="199"/>
        <v>3.56</v>
      </c>
      <c r="M1381" s="4">
        <f t="shared" si="203"/>
        <v>1.94</v>
      </c>
      <c r="N1381" s="4"/>
      <c r="P1381" s="184">
        <f t="shared" si="204"/>
        <v>40909</v>
      </c>
      <c r="Q1381" s="184">
        <v>40923</v>
      </c>
      <c r="R1381" s="182">
        <v>4.5</v>
      </c>
      <c r="S1381" s="182">
        <f t="shared" si="205"/>
        <v>3.79</v>
      </c>
      <c r="T1381" s="182">
        <f t="shared" si="206"/>
        <v>0.71</v>
      </c>
      <c r="AF1381" s="183"/>
      <c r="AI1381" s="3"/>
    </row>
    <row r="1382" spans="1:35" x14ac:dyDescent="0.2">
      <c r="A1382" s="7">
        <f t="shared" si="198"/>
        <v>43952</v>
      </c>
      <c r="B1382" s="7">
        <f t="shared" si="200"/>
        <v>43983</v>
      </c>
      <c r="C1382" s="7">
        <v>44006</v>
      </c>
      <c r="D1382">
        <v>1.94</v>
      </c>
      <c r="E1382">
        <v>1.8</v>
      </c>
      <c r="F1382">
        <v>3.4</v>
      </c>
      <c r="G1382">
        <v>2.6</v>
      </c>
      <c r="H1382" s="4">
        <f t="shared" si="201"/>
        <v>5.5</v>
      </c>
      <c r="I1382" s="4"/>
      <c r="J1382" s="4">
        <f t="shared" si="202"/>
        <v>3.56</v>
      </c>
      <c r="K1382" s="15">
        <f t="shared" si="207"/>
        <v>3.47</v>
      </c>
      <c r="L1382" s="4">
        <f t="shared" si="199"/>
        <v>3.56</v>
      </c>
      <c r="M1382" s="4">
        <f t="shared" si="203"/>
        <v>1.94</v>
      </c>
      <c r="N1382" s="4"/>
      <c r="P1382" s="184">
        <f t="shared" si="204"/>
        <v>40909</v>
      </c>
      <c r="Q1382" s="184">
        <v>40924</v>
      </c>
      <c r="R1382" s="182">
        <v>4.5</v>
      </c>
      <c r="S1382" s="182">
        <f t="shared" si="205"/>
        <v>3.79</v>
      </c>
      <c r="T1382" s="182">
        <f t="shared" si="206"/>
        <v>0.71</v>
      </c>
      <c r="AF1382" s="183"/>
      <c r="AI1382" s="3"/>
    </row>
    <row r="1383" spans="1:35" x14ac:dyDescent="0.2">
      <c r="A1383" s="7">
        <f t="shared" si="198"/>
        <v>43952</v>
      </c>
      <c r="B1383" s="7">
        <f t="shared" si="200"/>
        <v>43983</v>
      </c>
      <c r="C1383" s="7">
        <v>44007</v>
      </c>
      <c r="D1383">
        <v>1.44</v>
      </c>
      <c r="E1383">
        <v>1.8</v>
      </c>
      <c r="F1383">
        <v>3.4</v>
      </c>
      <c r="G1383">
        <v>2.6</v>
      </c>
      <c r="H1383" s="4">
        <f t="shared" si="201"/>
        <v>5</v>
      </c>
      <c r="I1383" s="4"/>
      <c r="J1383" s="4">
        <f t="shared" si="202"/>
        <v>3.56</v>
      </c>
      <c r="K1383" s="15">
        <f t="shared" si="207"/>
        <v>3.47</v>
      </c>
      <c r="L1383" s="4">
        <f t="shared" si="199"/>
        <v>3.56</v>
      </c>
      <c r="M1383" s="4">
        <f t="shared" si="203"/>
        <v>1.44</v>
      </c>
      <c r="N1383" s="4"/>
      <c r="P1383" s="184">
        <f t="shared" si="204"/>
        <v>40909</v>
      </c>
      <c r="Q1383" s="184">
        <v>40925</v>
      </c>
      <c r="R1383" s="182">
        <v>4.5</v>
      </c>
      <c r="S1383" s="182">
        <f t="shared" si="205"/>
        <v>3.79</v>
      </c>
      <c r="T1383" s="182">
        <f t="shared" si="206"/>
        <v>0.71</v>
      </c>
      <c r="AF1383" s="183"/>
      <c r="AI1383" s="3"/>
    </row>
    <row r="1384" spans="1:35" x14ac:dyDescent="0.2">
      <c r="A1384" s="7">
        <f t="shared" si="198"/>
        <v>43952</v>
      </c>
      <c r="B1384" s="7">
        <f t="shared" si="200"/>
        <v>43983</v>
      </c>
      <c r="C1384" s="7">
        <v>44008</v>
      </c>
      <c r="D1384">
        <v>1.44</v>
      </c>
      <c r="E1384">
        <v>1.8</v>
      </c>
      <c r="F1384">
        <v>3.4</v>
      </c>
      <c r="G1384">
        <v>2.6</v>
      </c>
      <c r="H1384" s="4">
        <f t="shared" si="201"/>
        <v>5</v>
      </c>
      <c r="I1384" s="4"/>
      <c r="J1384" s="4">
        <f t="shared" si="202"/>
        <v>3.56</v>
      </c>
      <c r="K1384" s="15">
        <f t="shared" si="207"/>
        <v>3.47</v>
      </c>
      <c r="L1384" s="4">
        <f t="shared" si="199"/>
        <v>3.56</v>
      </c>
      <c r="M1384" s="4">
        <f t="shared" si="203"/>
        <v>1.44</v>
      </c>
      <c r="N1384" s="4"/>
      <c r="P1384" s="184">
        <f t="shared" si="204"/>
        <v>40909</v>
      </c>
      <c r="Q1384" s="184">
        <v>40926</v>
      </c>
      <c r="R1384" s="182">
        <v>4.5</v>
      </c>
      <c r="S1384" s="182">
        <f t="shared" si="205"/>
        <v>3.79</v>
      </c>
      <c r="T1384" s="182">
        <f t="shared" si="206"/>
        <v>0.71</v>
      </c>
      <c r="AF1384" s="183"/>
      <c r="AI1384" s="3"/>
    </row>
    <row r="1385" spans="1:35" x14ac:dyDescent="0.2">
      <c r="A1385" s="7">
        <f t="shared" si="198"/>
        <v>43952</v>
      </c>
      <c r="B1385" s="7">
        <f t="shared" si="200"/>
        <v>43983</v>
      </c>
      <c r="C1385" s="7">
        <v>44011</v>
      </c>
      <c r="D1385">
        <v>1.44</v>
      </c>
      <c r="E1385">
        <v>1.8</v>
      </c>
      <c r="F1385">
        <v>3.4</v>
      </c>
      <c r="G1385">
        <v>2.6</v>
      </c>
      <c r="H1385" s="4">
        <f t="shared" si="201"/>
        <v>5</v>
      </c>
      <c r="I1385" s="4"/>
      <c r="J1385" s="4">
        <f t="shared" si="202"/>
        <v>3.56</v>
      </c>
      <c r="K1385" s="15">
        <f t="shared" si="207"/>
        <v>3.47</v>
      </c>
      <c r="L1385" s="4">
        <f t="shared" si="199"/>
        <v>3.56</v>
      </c>
      <c r="M1385" s="4">
        <f t="shared" si="203"/>
        <v>1.44</v>
      </c>
      <c r="N1385" s="4"/>
      <c r="P1385" s="184">
        <f t="shared" si="204"/>
        <v>40909</v>
      </c>
      <c r="Q1385" s="184">
        <v>40927</v>
      </c>
      <c r="R1385" s="182">
        <v>4.5</v>
      </c>
      <c r="S1385" s="182">
        <f t="shared" si="205"/>
        <v>3.79</v>
      </c>
      <c r="T1385" s="182">
        <f t="shared" si="206"/>
        <v>0.71</v>
      </c>
      <c r="AF1385" s="183"/>
      <c r="AI1385" s="3"/>
    </row>
    <row r="1386" spans="1:35" x14ac:dyDescent="0.2">
      <c r="A1386" s="7">
        <f t="shared" si="198"/>
        <v>43952</v>
      </c>
      <c r="B1386" s="7">
        <f t="shared" si="200"/>
        <v>43983</v>
      </c>
      <c r="C1386" s="7">
        <v>44012</v>
      </c>
      <c r="D1386">
        <v>1.44</v>
      </c>
      <c r="E1386">
        <v>1.8</v>
      </c>
      <c r="F1386">
        <v>3.4</v>
      </c>
      <c r="G1386">
        <v>2.6</v>
      </c>
      <c r="H1386" s="4">
        <f t="shared" si="201"/>
        <v>5</v>
      </c>
      <c r="I1386" s="4"/>
      <c r="J1386" s="4">
        <f t="shared" si="202"/>
        <v>3.56</v>
      </c>
      <c r="K1386" s="15">
        <f t="shared" si="207"/>
        <v>3.47</v>
      </c>
      <c r="L1386" s="4">
        <f t="shared" si="199"/>
        <v>3.56</v>
      </c>
      <c r="M1386" s="4">
        <f t="shared" si="203"/>
        <v>1.44</v>
      </c>
      <c r="N1386" s="4"/>
      <c r="P1386" s="184">
        <f t="shared" si="204"/>
        <v>40909</v>
      </c>
      <c r="Q1386" s="184">
        <v>40928</v>
      </c>
      <c r="R1386" s="182">
        <v>4.5</v>
      </c>
      <c r="S1386" s="182">
        <f t="shared" si="205"/>
        <v>3.79</v>
      </c>
      <c r="T1386" s="182">
        <f t="shared" si="206"/>
        <v>0.71</v>
      </c>
      <c r="AF1386" s="183"/>
      <c r="AI1386" s="3"/>
    </row>
    <row r="1387" spans="1:35" x14ac:dyDescent="0.2">
      <c r="A1387" s="7">
        <f t="shared" si="198"/>
        <v>43983</v>
      </c>
      <c r="B1387" s="7">
        <f t="shared" si="200"/>
        <v>44013</v>
      </c>
      <c r="C1387" s="7">
        <v>44013</v>
      </c>
      <c r="D1387">
        <v>1.51</v>
      </c>
      <c r="E1387">
        <v>1.8</v>
      </c>
      <c r="F1387">
        <v>3.4</v>
      </c>
      <c r="G1387">
        <v>2.6</v>
      </c>
      <c r="H1387" s="4">
        <f t="shared" si="201"/>
        <v>5</v>
      </c>
      <c r="I1387" s="4"/>
      <c r="J1387" s="4">
        <f t="shared" si="202"/>
        <v>3.49</v>
      </c>
      <c r="K1387" s="15">
        <f t="shared" si="207"/>
        <v>3.57</v>
      </c>
      <c r="L1387" s="4">
        <f t="shared" si="199"/>
        <v>3.49</v>
      </c>
      <c r="M1387" s="4">
        <f t="shared" si="203"/>
        <v>1.5099999999999998</v>
      </c>
      <c r="N1387" s="4"/>
      <c r="P1387" s="184">
        <f t="shared" si="204"/>
        <v>40909</v>
      </c>
      <c r="Q1387" s="184">
        <v>40930</v>
      </c>
      <c r="R1387" s="182">
        <v>4.5</v>
      </c>
      <c r="S1387" s="182">
        <f t="shared" si="205"/>
        <v>3.79</v>
      </c>
      <c r="T1387" s="182">
        <f t="shared" si="206"/>
        <v>0.71</v>
      </c>
      <c r="AF1387" s="183"/>
      <c r="AI1387" s="3"/>
    </row>
    <row r="1388" spans="1:35" x14ac:dyDescent="0.2">
      <c r="A1388" s="7">
        <f t="shared" si="198"/>
        <v>43983</v>
      </c>
      <c r="B1388" s="7">
        <f t="shared" si="200"/>
        <v>44013</v>
      </c>
      <c r="C1388" s="7">
        <v>44014</v>
      </c>
      <c r="D1388">
        <v>1.51</v>
      </c>
      <c r="E1388">
        <v>1.8</v>
      </c>
      <c r="F1388">
        <v>3.4</v>
      </c>
      <c r="G1388">
        <v>2.6</v>
      </c>
      <c r="H1388" s="4">
        <f t="shared" si="201"/>
        <v>5</v>
      </c>
      <c r="I1388" s="4"/>
      <c r="J1388" s="4">
        <f t="shared" si="202"/>
        <v>3.49</v>
      </c>
      <c r="K1388" s="15">
        <f t="shared" si="207"/>
        <v>3.57</v>
      </c>
      <c r="L1388" s="4">
        <f t="shared" si="199"/>
        <v>3.49</v>
      </c>
      <c r="M1388" s="4">
        <f t="shared" si="203"/>
        <v>1.5099999999999998</v>
      </c>
      <c r="N1388" s="4"/>
      <c r="P1388" s="184">
        <f t="shared" si="204"/>
        <v>40909</v>
      </c>
      <c r="Q1388" s="184">
        <v>40931</v>
      </c>
      <c r="R1388" s="182">
        <v>4.5</v>
      </c>
      <c r="S1388" s="182">
        <f t="shared" si="205"/>
        <v>3.79</v>
      </c>
      <c r="T1388" s="182">
        <f t="shared" si="206"/>
        <v>0.71</v>
      </c>
      <c r="AF1388" s="183"/>
      <c r="AI1388" s="3"/>
    </row>
    <row r="1389" spans="1:35" x14ac:dyDescent="0.2">
      <c r="A1389" s="7">
        <f t="shared" si="198"/>
        <v>43983</v>
      </c>
      <c r="B1389" s="7">
        <f t="shared" si="200"/>
        <v>44013</v>
      </c>
      <c r="C1389" s="7">
        <v>44015</v>
      </c>
      <c r="D1389">
        <v>1.51</v>
      </c>
      <c r="E1389">
        <v>1.8</v>
      </c>
      <c r="F1389">
        <v>3.4</v>
      </c>
      <c r="G1389">
        <v>2.6</v>
      </c>
      <c r="H1389" s="4">
        <f t="shared" si="201"/>
        <v>5</v>
      </c>
      <c r="I1389" s="4"/>
      <c r="J1389" s="4">
        <f t="shared" si="202"/>
        <v>3.49</v>
      </c>
      <c r="K1389" s="15">
        <f t="shared" si="207"/>
        <v>3.57</v>
      </c>
      <c r="L1389" s="4">
        <f t="shared" si="199"/>
        <v>3.49</v>
      </c>
      <c r="M1389" s="4">
        <f t="shared" si="203"/>
        <v>1.5099999999999998</v>
      </c>
      <c r="N1389" s="4"/>
      <c r="P1389" s="184">
        <f t="shared" si="204"/>
        <v>40909</v>
      </c>
      <c r="Q1389" s="184">
        <v>40932</v>
      </c>
      <c r="R1389" s="182">
        <v>4.5</v>
      </c>
      <c r="S1389" s="182">
        <f t="shared" si="205"/>
        <v>3.79</v>
      </c>
      <c r="T1389" s="182">
        <f t="shared" si="206"/>
        <v>0.71</v>
      </c>
      <c r="AF1389" s="183"/>
      <c r="AI1389" s="3"/>
    </row>
    <row r="1390" spans="1:35" x14ac:dyDescent="0.2">
      <c r="A1390" s="7">
        <f t="shared" si="198"/>
        <v>43983</v>
      </c>
      <c r="B1390" s="7">
        <f t="shared" si="200"/>
        <v>44013</v>
      </c>
      <c r="C1390" s="7">
        <v>44018</v>
      </c>
      <c r="D1390">
        <v>1.51</v>
      </c>
      <c r="E1390">
        <v>1.8</v>
      </c>
      <c r="F1390">
        <v>3.4</v>
      </c>
      <c r="G1390">
        <v>2.6</v>
      </c>
      <c r="H1390" s="4">
        <f t="shared" si="201"/>
        <v>5</v>
      </c>
      <c r="I1390" s="4"/>
      <c r="J1390" s="4">
        <f t="shared" si="202"/>
        <v>3.49</v>
      </c>
      <c r="K1390" s="15">
        <f t="shared" si="207"/>
        <v>3.57</v>
      </c>
      <c r="L1390" s="4">
        <f t="shared" si="199"/>
        <v>3.49</v>
      </c>
      <c r="M1390" s="4">
        <f t="shared" si="203"/>
        <v>1.5099999999999998</v>
      </c>
      <c r="N1390" s="4"/>
      <c r="P1390" s="184">
        <f t="shared" si="204"/>
        <v>40909</v>
      </c>
      <c r="Q1390" s="184">
        <v>40933</v>
      </c>
      <c r="R1390" s="182">
        <v>4.5</v>
      </c>
      <c r="S1390" s="182">
        <f t="shared" si="205"/>
        <v>3.79</v>
      </c>
      <c r="T1390" s="182">
        <f t="shared" si="206"/>
        <v>0.71</v>
      </c>
      <c r="AF1390" s="183"/>
      <c r="AI1390" s="3"/>
    </row>
    <row r="1391" spans="1:35" x14ac:dyDescent="0.2">
      <c r="A1391" s="7">
        <f t="shared" si="198"/>
        <v>43983</v>
      </c>
      <c r="B1391" s="7">
        <f t="shared" si="200"/>
        <v>44013</v>
      </c>
      <c r="C1391" s="7">
        <v>44019</v>
      </c>
      <c r="D1391">
        <v>1.51</v>
      </c>
      <c r="E1391">
        <v>1.8</v>
      </c>
      <c r="F1391">
        <v>3.4</v>
      </c>
      <c r="G1391">
        <v>2.6</v>
      </c>
      <c r="H1391" s="4">
        <f t="shared" si="201"/>
        <v>5</v>
      </c>
      <c r="I1391" s="4"/>
      <c r="J1391" s="4">
        <f t="shared" si="202"/>
        <v>3.49</v>
      </c>
      <c r="K1391" s="15">
        <f t="shared" si="207"/>
        <v>3.57</v>
      </c>
      <c r="L1391" s="4">
        <f t="shared" si="199"/>
        <v>3.49</v>
      </c>
      <c r="M1391" s="4">
        <f t="shared" si="203"/>
        <v>1.5099999999999998</v>
      </c>
      <c r="N1391" s="4"/>
      <c r="P1391" s="184">
        <f t="shared" si="204"/>
        <v>40909</v>
      </c>
      <c r="Q1391" s="184">
        <v>40934</v>
      </c>
      <c r="R1391" s="182">
        <v>4.5</v>
      </c>
      <c r="S1391" s="182">
        <f t="shared" si="205"/>
        <v>3.79</v>
      </c>
      <c r="T1391" s="182">
        <f t="shared" si="206"/>
        <v>0.71</v>
      </c>
      <c r="AF1391" s="183"/>
      <c r="AI1391" s="3"/>
    </row>
    <row r="1392" spans="1:35" x14ac:dyDescent="0.2">
      <c r="A1392" s="7">
        <f t="shared" si="198"/>
        <v>43983</v>
      </c>
      <c r="B1392" s="7">
        <f t="shared" si="200"/>
        <v>44013</v>
      </c>
      <c r="C1392" s="7">
        <v>44020</v>
      </c>
      <c r="D1392">
        <v>1.51</v>
      </c>
      <c r="E1392">
        <v>1.8</v>
      </c>
      <c r="F1392">
        <v>3.4</v>
      </c>
      <c r="G1392">
        <v>2.6</v>
      </c>
      <c r="H1392" s="4">
        <f t="shared" si="201"/>
        <v>5</v>
      </c>
      <c r="I1392" s="4"/>
      <c r="J1392" s="4">
        <f t="shared" si="202"/>
        <v>3.49</v>
      </c>
      <c r="K1392" s="15">
        <f t="shared" si="207"/>
        <v>3.57</v>
      </c>
      <c r="L1392" s="4">
        <f t="shared" si="199"/>
        <v>3.49</v>
      </c>
      <c r="M1392" s="4">
        <f t="shared" si="203"/>
        <v>1.5099999999999998</v>
      </c>
      <c r="N1392" s="4"/>
      <c r="P1392" s="184">
        <f t="shared" si="204"/>
        <v>40909</v>
      </c>
      <c r="Q1392" s="184">
        <v>40935</v>
      </c>
      <c r="R1392" s="182">
        <v>4.5</v>
      </c>
      <c r="S1392" s="182">
        <f t="shared" si="205"/>
        <v>3.79</v>
      </c>
      <c r="T1392" s="182">
        <f t="shared" si="206"/>
        <v>0.71</v>
      </c>
      <c r="AF1392" s="183"/>
      <c r="AI1392" s="3"/>
    </row>
    <row r="1393" spans="1:35" x14ac:dyDescent="0.2">
      <c r="A1393" s="7">
        <f t="shared" si="198"/>
        <v>43983</v>
      </c>
      <c r="B1393" s="7">
        <f t="shared" si="200"/>
        <v>44013</v>
      </c>
      <c r="C1393" s="7">
        <v>44021</v>
      </c>
      <c r="D1393">
        <v>1.51</v>
      </c>
      <c r="E1393">
        <v>1.8</v>
      </c>
      <c r="F1393">
        <v>3.4</v>
      </c>
      <c r="G1393">
        <v>2.6</v>
      </c>
      <c r="H1393" s="4">
        <f t="shared" si="201"/>
        <v>5</v>
      </c>
      <c r="I1393" s="4"/>
      <c r="J1393" s="4">
        <f t="shared" si="202"/>
        <v>3.49</v>
      </c>
      <c r="K1393" s="15">
        <f t="shared" si="207"/>
        <v>3.57</v>
      </c>
      <c r="L1393" s="4">
        <f t="shared" si="199"/>
        <v>3.49</v>
      </c>
      <c r="M1393" s="4">
        <f t="shared" si="203"/>
        <v>1.5099999999999998</v>
      </c>
      <c r="N1393" s="4"/>
      <c r="P1393" s="184">
        <f t="shared" si="204"/>
        <v>40909</v>
      </c>
      <c r="Q1393" s="184">
        <v>40936</v>
      </c>
      <c r="R1393" s="182">
        <v>4.5</v>
      </c>
      <c r="S1393" s="182">
        <f t="shared" si="205"/>
        <v>3.79</v>
      </c>
      <c r="T1393" s="182">
        <f t="shared" si="206"/>
        <v>0.71</v>
      </c>
      <c r="AF1393" s="183"/>
      <c r="AI1393" s="3"/>
    </row>
    <row r="1394" spans="1:35" x14ac:dyDescent="0.2">
      <c r="A1394" s="7">
        <f t="shared" si="198"/>
        <v>43983</v>
      </c>
      <c r="B1394" s="7">
        <f t="shared" si="200"/>
        <v>44013</v>
      </c>
      <c r="C1394" s="7">
        <v>44022</v>
      </c>
      <c r="D1394">
        <v>1.51</v>
      </c>
      <c r="E1394">
        <v>1.8</v>
      </c>
      <c r="F1394">
        <v>3.4</v>
      </c>
      <c r="G1394">
        <v>2.6</v>
      </c>
      <c r="H1394" s="4">
        <f t="shared" si="201"/>
        <v>5</v>
      </c>
      <c r="I1394" s="4"/>
      <c r="J1394" s="4">
        <f t="shared" si="202"/>
        <v>3.49</v>
      </c>
      <c r="K1394" s="15">
        <f t="shared" si="207"/>
        <v>3.57</v>
      </c>
      <c r="L1394" s="4">
        <f t="shared" si="199"/>
        <v>3.49</v>
      </c>
      <c r="M1394" s="4">
        <f t="shared" si="203"/>
        <v>1.5099999999999998</v>
      </c>
      <c r="N1394" s="4"/>
      <c r="P1394" s="184">
        <f t="shared" si="204"/>
        <v>40909</v>
      </c>
      <c r="Q1394" s="184">
        <v>40937</v>
      </c>
      <c r="R1394" s="182">
        <v>4.5</v>
      </c>
      <c r="S1394" s="182">
        <f t="shared" si="205"/>
        <v>3.79</v>
      </c>
      <c r="T1394" s="182">
        <f t="shared" si="206"/>
        <v>0.71</v>
      </c>
      <c r="AF1394" s="183"/>
      <c r="AI1394" s="3"/>
    </row>
    <row r="1395" spans="1:35" x14ac:dyDescent="0.2">
      <c r="A1395" s="7">
        <f t="shared" si="198"/>
        <v>43983</v>
      </c>
      <c r="B1395" s="7">
        <f t="shared" si="200"/>
        <v>44013</v>
      </c>
      <c r="C1395" s="7">
        <v>44025</v>
      </c>
      <c r="D1395">
        <v>1.51</v>
      </c>
      <c r="E1395">
        <v>1.8</v>
      </c>
      <c r="F1395">
        <v>3.4</v>
      </c>
      <c r="G1395">
        <v>2.6</v>
      </c>
      <c r="H1395" s="4">
        <f t="shared" si="201"/>
        <v>5</v>
      </c>
      <c r="I1395" s="4"/>
      <c r="J1395" s="4">
        <f t="shared" si="202"/>
        <v>3.49</v>
      </c>
      <c r="K1395" s="15">
        <f t="shared" si="207"/>
        <v>3.57</v>
      </c>
      <c r="L1395" s="4">
        <f t="shared" si="199"/>
        <v>3.49</v>
      </c>
      <c r="M1395" s="4">
        <f t="shared" si="203"/>
        <v>1.5099999999999998</v>
      </c>
      <c r="N1395" s="4"/>
      <c r="P1395" s="184">
        <f t="shared" si="204"/>
        <v>40909</v>
      </c>
      <c r="Q1395" s="184">
        <v>40938</v>
      </c>
      <c r="R1395" s="182">
        <v>4.5</v>
      </c>
      <c r="S1395" s="182">
        <f t="shared" si="205"/>
        <v>3.79</v>
      </c>
      <c r="T1395" s="182">
        <f t="shared" si="206"/>
        <v>0.71</v>
      </c>
      <c r="AF1395" s="183"/>
      <c r="AI1395" s="3"/>
    </row>
    <row r="1396" spans="1:35" x14ac:dyDescent="0.2">
      <c r="A1396" s="7">
        <f t="shared" si="198"/>
        <v>43983</v>
      </c>
      <c r="B1396" s="7">
        <f t="shared" si="200"/>
        <v>44013</v>
      </c>
      <c r="C1396" s="7">
        <v>44026</v>
      </c>
      <c r="D1396">
        <v>1.51</v>
      </c>
      <c r="E1396">
        <v>1.8</v>
      </c>
      <c r="F1396">
        <v>3.4</v>
      </c>
      <c r="G1396">
        <v>2.6</v>
      </c>
      <c r="H1396" s="4">
        <f t="shared" si="201"/>
        <v>5</v>
      </c>
      <c r="I1396" s="4"/>
      <c r="J1396" s="4">
        <f t="shared" si="202"/>
        <v>3.49</v>
      </c>
      <c r="K1396" s="15">
        <f t="shared" si="207"/>
        <v>3.57</v>
      </c>
      <c r="L1396" s="4">
        <f t="shared" si="199"/>
        <v>3.49</v>
      </c>
      <c r="M1396" s="4">
        <f t="shared" si="203"/>
        <v>1.5099999999999998</v>
      </c>
      <c r="N1396" s="4"/>
      <c r="P1396" s="184">
        <f t="shared" si="204"/>
        <v>40909</v>
      </c>
      <c r="Q1396" s="184">
        <v>40939</v>
      </c>
      <c r="R1396" s="182">
        <v>4.5</v>
      </c>
      <c r="S1396" s="182">
        <f t="shared" si="205"/>
        <v>3.79</v>
      </c>
      <c r="T1396" s="182">
        <f t="shared" si="206"/>
        <v>0.71</v>
      </c>
      <c r="AF1396" s="183"/>
      <c r="AI1396" s="3"/>
    </row>
    <row r="1397" spans="1:35" x14ac:dyDescent="0.2">
      <c r="A1397" s="7">
        <f t="shared" si="198"/>
        <v>43983</v>
      </c>
      <c r="B1397" s="7">
        <f t="shared" si="200"/>
        <v>44013</v>
      </c>
      <c r="C1397" s="7">
        <v>44027</v>
      </c>
      <c r="D1397">
        <v>1.51</v>
      </c>
      <c r="E1397">
        <v>1.8</v>
      </c>
      <c r="F1397">
        <v>3.4</v>
      </c>
      <c r="G1397">
        <v>2.6</v>
      </c>
      <c r="H1397" s="4">
        <f t="shared" si="201"/>
        <v>5</v>
      </c>
      <c r="I1397" s="4"/>
      <c r="J1397" s="4">
        <f t="shared" si="202"/>
        <v>3.49</v>
      </c>
      <c r="K1397" s="15">
        <f t="shared" si="207"/>
        <v>3.57</v>
      </c>
      <c r="L1397" s="4">
        <f t="shared" si="199"/>
        <v>3.49</v>
      </c>
      <c r="M1397" s="4">
        <f t="shared" si="203"/>
        <v>1.5099999999999998</v>
      </c>
      <c r="N1397" s="4"/>
      <c r="P1397" s="184">
        <f t="shared" si="204"/>
        <v>40940</v>
      </c>
      <c r="Q1397" s="184">
        <v>40940</v>
      </c>
      <c r="R1397" s="182">
        <v>4.5</v>
      </c>
      <c r="S1397" s="182">
        <f t="shared" si="205"/>
        <v>3.7</v>
      </c>
      <c r="T1397" s="182">
        <f t="shared" si="206"/>
        <v>0.79999999999999982</v>
      </c>
      <c r="AF1397" s="183"/>
      <c r="AI1397" s="3"/>
    </row>
    <row r="1398" spans="1:35" x14ac:dyDescent="0.2">
      <c r="A1398" s="7">
        <f t="shared" si="198"/>
        <v>43983</v>
      </c>
      <c r="B1398" s="7">
        <f t="shared" si="200"/>
        <v>44013</v>
      </c>
      <c r="C1398" s="7">
        <v>44028</v>
      </c>
      <c r="D1398">
        <v>1.51</v>
      </c>
      <c r="E1398">
        <v>1.8</v>
      </c>
      <c r="F1398">
        <v>3.4</v>
      </c>
      <c r="G1398">
        <v>2.6</v>
      </c>
      <c r="H1398" s="4">
        <f t="shared" si="201"/>
        <v>5</v>
      </c>
      <c r="I1398" s="4"/>
      <c r="J1398" s="4">
        <f t="shared" si="202"/>
        <v>3.49</v>
      </c>
      <c r="K1398" s="15">
        <f t="shared" si="207"/>
        <v>3.57</v>
      </c>
      <c r="L1398" s="4">
        <f t="shared" si="199"/>
        <v>3.49</v>
      </c>
      <c r="M1398" s="4">
        <f t="shared" si="203"/>
        <v>1.5099999999999998</v>
      </c>
      <c r="N1398" s="4"/>
      <c r="P1398" s="184">
        <f t="shared" si="204"/>
        <v>40940</v>
      </c>
      <c r="Q1398" s="184">
        <v>40941</v>
      </c>
      <c r="R1398" s="182">
        <v>4.5</v>
      </c>
      <c r="S1398" s="182">
        <f t="shared" si="205"/>
        <v>3.7</v>
      </c>
      <c r="T1398" s="182">
        <f t="shared" si="206"/>
        <v>0.79999999999999982</v>
      </c>
      <c r="AF1398" s="183"/>
      <c r="AI1398" s="3"/>
    </row>
    <row r="1399" spans="1:35" x14ac:dyDescent="0.2">
      <c r="A1399" s="7">
        <f t="shared" si="198"/>
        <v>43983</v>
      </c>
      <c r="B1399" s="7">
        <f t="shared" si="200"/>
        <v>44013</v>
      </c>
      <c r="C1399" s="7">
        <v>44029</v>
      </c>
      <c r="D1399">
        <v>1.51</v>
      </c>
      <c r="E1399">
        <v>1.8</v>
      </c>
      <c r="F1399">
        <v>3.4</v>
      </c>
      <c r="G1399">
        <v>2.6</v>
      </c>
      <c r="H1399" s="4">
        <f t="shared" si="201"/>
        <v>5</v>
      </c>
      <c r="I1399" s="4"/>
      <c r="J1399" s="4">
        <f t="shared" si="202"/>
        <v>3.49</v>
      </c>
      <c r="K1399" s="15">
        <f t="shared" si="207"/>
        <v>3.57</v>
      </c>
      <c r="L1399" s="4">
        <f t="shared" si="199"/>
        <v>3.49</v>
      </c>
      <c r="M1399" s="4">
        <f t="shared" si="203"/>
        <v>1.5099999999999998</v>
      </c>
      <c r="N1399" s="4"/>
      <c r="P1399" s="184">
        <f t="shared" si="204"/>
        <v>40940</v>
      </c>
      <c r="Q1399" s="184">
        <v>40942</v>
      </c>
      <c r="R1399" s="182">
        <v>4.5</v>
      </c>
      <c r="S1399" s="182">
        <f t="shared" si="205"/>
        <v>3.7</v>
      </c>
      <c r="T1399" s="182">
        <f t="shared" si="206"/>
        <v>0.79999999999999982</v>
      </c>
      <c r="AF1399" s="183"/>
      <c r="AI1399" s="3"/>
    </row>
    <row r="1400" spans="1:35" x14ac:dyDescent="0.2">
      <c r="A1400" s="7">
        <f t="shared" si="198"/>
        <v>43983</v>
      </c>
      <c r="B1400" s="7">
        <f t="shared" si="200"/>
        <v>44013</v>
      </c>
      <c r="C1400" s="7">
        <v>44032</v>
      </c>
      <c r="D1400">
        <v>1.51</v>
      </c>
      <c r="E1400">
        <v>1.8</v>
      </c>
      <c r="F1400">
        <v>3.4</v>
      </c>
      <c r="G1400">
        <v>2.6</v>
      </c>
      <c r="H1400" s="4">
        <f t="shared" si="201"/>
        <v>5</v>
      </c>
      <c r="I1400" s="4"/>
      <c r="J1400" s="4">
        <f t="shared" si="202"/>
        <v>3.49</v>
      </c>
      <c r="K1400" s="15">
        <f t="shared" si="207"/>
        <v>3.57</v>
      </c>
      <c r="L1400" s="4">
        <f t="shared" si="199"/>
        <v>3.49</v>
      </c>
      <c r="M1400" s="4">
        <f t="shared" si="203"/>
        <v>1.5099999999999998</v>
      </c>
      <c r="N1400" s="4"/>
      <c r="P1400" s="184">
        <f t="shared" si="204"/>
        <v>40940</v>
      </c>
      <c r="Q1400" s="184">
        <v>40943</v>
      </c>
      <c r="R1400" s="182">
        <v>4.5</v>
      </c>
      <c r="S1400" s="182">
        <f t="shared" si="205"/>
        <v>3.7</v>
      </c>
      <c r="T1400" s="182">
        <f t="shared" si="206"/>
        <v>0.79999999999999982</v>
      </c>
      <c r="AF1400" s="183"/>
      <c r="AI1400" s="3"/>
    </row>
    <row r="1401" spans="1:35" x14ac:dyDescent="0.2">
      <c r="A1401" s="7">
        <f t="shared" si="198"/>
        <v>43983</v>
      </c>
      <c r="B1401" s="7">
        <f t="shared" si="200"/>
        <v>44013</v>
      </c>
      <c r="C1401" s="7">
        <v>44033</v>
      </c>
      <c r="D1401">
        <v>1.51</v>
      </c>
      <c r="E1401">
        <v>1.8</v>
      </c>
      <c r="F1401">
        <v>3.4</v>
      </c>
      <c r="G1401">
        <v>2.6</v>
      </c>
      <c r="H1401" s="4">
        <f t="shared" si="201"/>
        <v>5</v>
      </c>
      <c r="I1401" s="4"/>
      <c r="J1401" s="4">
        <f t="shared" si="202"/>
        <v>3.49</v>
      </c>
      <c r="K1401" s="15">
        <f t="shared" si="207"/>
        <v>3.57</v>
      </c>
      <c r="L1401" s="4">
        <f t="shared" si="199"/>
        <v>3.49</v>
      </c>
      <c r="M1401" s="4">
        <f t="shared" si="203"/>
        <v>1.5099999999999998</v>
      </c>
      <c r="N1401" s="4"/>
      <c r="P1401" s="184">
        <f t="shared" si="204"/>
        <v>40940</v>
      </c>
      <c r="Q1401" s="184">
        <v>40944</v>
      </c>
      <c r="R1401" s="182">
        <v>4.5</v>
      </c>
      <c r="S1401" s="182">
        <f t="shared" si="205"/>
        <v>3.7</v>
      </c>
      <c r="T1401" s="182">
        <f t="shared" si="206"/>
        <v>0.79999999999999982</v>
      </c>
      <c r="AF1401" s="183"/>
      <c r="AI1401" s="3"/>
    </row>
    <row r="1402" spans="1:35" x14ac:dyDescent="0.2">
      <c r="A1402" s="7">
        <f t="shared" si="198"/>
        <v>43983</v>
      </c>
      <c r="B1402" s="7">
        <f t="shared" si="200"/>
        <v>44013</v>
      </c>
      <c r="C1402" s="7">
        <v>44034</v>
      </c>
      <c r="D1402">
        <v>1.51</v>
      </c>
      <c r="E1402">
        <v>1.8</v>
      </c>
      <c r="F1402">
        <v>3.4</v>
      </c>
      <c r="G1402">
        <v>2.6</v>
      </c>
      <c r="H1402" s="4">
        <f t="shared" si="201"/>
        <v>5</v>
      </c>
      <c r="I1402" s="4"/>
      <c r="J1402" s="4">
        <f t="shared" si="202"/>
        <v>3.49</v>
      </c>
      <c r="K1402" s="15">
        <f t="shared" si="207"/>
        <v>3.57</v>
      </c>
      <c r="L1402" s="4">
        <f t="shared" si="199"/>
        <v>3.49</v>
      </c>
      <c r="M1402" s="4">
        <f t="shared" si="203"/>
        <v>1.5099999999999998</v>
      </c>
      <c r="N1402" s="4"/>
      <c r="P1402" s="184">
        <f t="shared" si="204"/>
        <v>40940</v>
      </c>
      <c r="Q1402" s="184">
        <v>40945</v>
      </c>
      <c r="R1402" s="182">
        <v>4.5</v>
      </c>
      <c r="S1402" s="182">
        <f t="shared" si="205"/>
        <v>3.7</v>
      </c>
      <c r="T1402" s="182">
        <f t="shared" si="206"/>
        <v>0.79999999999999982</v>
      </c>
      <c r="AF1402" s="183"/>
      <c r="AI1402" s="3"/>
    </row>
    <row r="1403" spans="1:35" x14ac:dyDescent="0.2">
      <c r="A1403" s="7">
        <f t="shared" si="198"/>
        <v>43983</v>
      </c>
      <c r="B1403" s="7">
        <f t="shared" si="200"/>
        <v>44013</v>
      </c>
      <c r="C1403" s="7">
        <v>44035</v>
      </c>
      <c r="D1403">
        <v>1.51</v>
      </c>
      <c r="E1403">
        <v>1.8</v>
      </c>
      <c r="F1403">
        <v>3.4</v>
      </c>
      <c r="G1403">
        <v>2.6</v>
      </c>
      <c r="H1403" s="4">
        <f t="shared" si="201"/>
        <v>5</v>
      </c>
      <c r="I1403" s="4"/>
      <c r="J1403" s="4">
        <f t="shared" si="202"/>
        <v>3.49</v>
      </c>
      <c r="K1403" s="15">
        <f t="shared" si="207"/>
        <v>3.57</v>
      </c>
      <c r="L1403" s="4">
        <f t="shared" si="199"/>
        <v>3.49</v>
      </c>
      <c r="M1403" s="4">
        <f t="shared" si="203"/>
        <v>1.5099999999999998</v>
      </c>
      <c r="N1403" s="4"/>
      <c r="P1403" s="184">
        <f t="shared" si="204"/>
        <v>40940</v>
      </c>
      <c r="Q1403" s="184">
        <v>40946</v>
      </c>
      <c r="R1403" s="182">
        <v>4.5</v>
      </c>
      <c r="S1403" s="182">
        <f t="shared" si="205"/>
        <v>3.7</v>
      </c>
      <c r="T1403" s="182">
        <f t="shared" si="206"/>
        <v>0.79999999999999982</v>
      </c>
      <c r="AF1403" s="183"/>
      <c r="AI1403" s="3"/>
    </row>
    <row r="1404" spans="1:35" x14ac:dyDescent="0.2">
      <c r="A1404" s="7">
        <f t="shared" si="198"/>
        <v>43983</v>
      </c>
      <c r="B1404" s="7">
        <f t="shared" si="200"/>
        <v>44013</v>
      </c>
      <c r="C1404" s="7">
        <v>44036</v>
      </c>
      <c r="D1404">
        <v>1.51</v>
      </c>
      <c r="E1404">
        <v>1.8</v>
      </c>
      <c r="F1404">
        <v>3.4</v>
      </c>
      <c r="G1404">
        <v>2.6</v>
      </c>
      <c r="H1404" s="4">
        <f t="shared" si="201"/>
        <v>5</v>
      </c>
      <c r="I1404" s="4"/>
      <c r="J1404" s="4">
        <f t="shared" si="202"/>
        <v>3.49</v>
      </c>
      <c r="K1404" s="15">
        <f t="shared" si="207"/>
        <v>3.57</v>
      </c>
      <c r="L1404" s="4">
        <f t="shared" si="199"/>
        <v>3.49</v>
      </c>
      <c r="M1404" s="4">
        <f t="shared" si="203"/>
        <v>1.5099999999999998</v>
      </c>
      <c r="N1404" s="4"/>
      <c r="P1404" s="184">
        <f t="shared" si="204"/>
        <v>40940</v>
      </c>
      <c r="Q1404" s="184">
        <v>40947</v>
      </c>
      <c r="R1404" s="182">
        <v>4.5</v>
      </c>
      <c r="S1404" s="182">
        <f t="shared" si="205"/>
        <v>3.7</v>
      </c>
      <c r="T1404" s="182">
        <f t="shared" si="206"/>
        <v>0.79999999999999982</v>
      </c>
      <c r="AF1404" s="183"/>
      <c r="AI1404" s="3"/>
    </row>
    <row r="1405" spans="1:35" x14ac:dyDescent="0.2">
      <c r="A1405" s="7">
        <f t="shared" si="198"/>
        <v>43983</v>
      </c>
      <c r="B1405" s="7">
        <f t="shared" si="200"/>
        <v>44013</v>
      </c>
      <c r="C1405" s="7">
        <v>44039</v>
      </c>
      <c r="D1405">
        <v>1.51</v>
      </c>
      <c r="E1405">
        <v>1.8</v>
      </c>
      <c r="F1405">
        <v>3.4</v>
      </c>
      <c r="G1405">
        <v>2.6</v>
      </c>
      <c r="H1405" s="4">
        <f t="shared" si="201"/>
        <v>5</v>
      </c>
      <c r="I1405" s="4"/>
      <c r="J1405" s="4">
        <f t="shared" si="202"/>
        <v>3.49</v>
      </c>
      <c r="K1405" s="15">
        <f t="shared" si="207"/>
        <v>3.57</v>
      </c>
      <c r="L1405" s="4">
        <f t="shared" si="199"/>
        <v>3.49</v>
      </c>
      <c r="M1405" s="4">
        <f t="shared" si="203"/>
        <v>1.5099999999999998</v>
      </c>
      <c r="N1405" s="4"/>
      <c r="P1405" s="184">
        <f t="shared" si="204"/>
        <v>40940</v>
      </c>
      <c r="Q1405" s="184">
        <v>40948</v>
      </c>
      <c r="R1405" s="182">
        <v>4.5</v>
      </c>
      <c r="S1405" s="182">
        <f t="shared" si="205"/>
        <v>3.7</v>
      </c>
      <c r="T1405" s="182">
        <f t="shared" si="206"/>
        <v>0.79999999999999982</v>
      </c>
      <c r="AF1405" s="183"/>
      <c r="AI1405" s="3"/>
    </row>
    <row r="1406" spans="1:35" x14ac:dyDescent="0.2">
      <c r="A1406" s="7">
        <f t="shared" si="198"/>
        <v>43983</v>
      </c>
      <c r="B1406" s="7">
        <f t="shared" si="200"/>
        <v>44013</v>
      </c>
      <c r="C1406" s="7">
        <v>44040</v>
      </c>
      <c r="D1406">
        <v>1.51</v>
      </c>
      <c r="E1406">
        <v>1.8</v>
      </c>
      <c r="F1406">
        <v>3.4</v>
      </c>
      <c r="G1406">
        <v>2.6</v>
      </c>
      <c r="H1406" s="4">
        <f t="shared" si="201"/>
        <v>5</v>
      </c>
      <c r="I1406" s="4"/>
      <c r="J1406" s="4">
        <f t="shared" si="202"/>
        <v>3.49</v>
      </c>
      <c r="K1406" s="15">
        <f t="shared" si="207"/>
        <v>3.57</v>
      </c>
      <c r="L1406" s="4">
        <f t="shared" si="199"/>
        <v>3.49</v>
      </c>
      <c r="M1406" s="4">
        <f t="shared" si="203"/>
        <v>1.5099999999999998</v>
      </c>
      <c r="N1406" s="4"/>
      <c r="P1406" s="184">
        <f t="shared" si="204"/>
        <v>40940</v>
      </c>
      <c r="Q1406" s="184">
        <v>40949</v>
      </c>
      <c r="R1406" s="182">
        <v>4.5</v>
      </c>
      <c r="S1406" s="182">
        <f t="shared" si="205"/>
        <v>3.7</v>
      </c>
      <c r="T1406" s="182">
        <f t="shared" si="206"/>
        <v>0.79999999999999982</v>
      </c>
      <c r="AF1406" s="183"/>
      <c r="AI1406" s="3"/>
    </row>
    <row r="1407" spans="1:35" x14ac:dyDescent="0.2">
      <c r="A1407" s="7">
        <f t="shared" si="198"/>
        <v>43983</v>
      </c>
      <c r="B1407" s="7">
        <f t="shared" si="200"/>
        <v>44013</v>
      </c>
      <c r="C1407" s="7">
        <v>44041</v>
      </c>
      <c r="D1407">
        <v>1.51</v>
      </c>
      <c r="E1407">
        <v>1.8</v>
      </c>
      <c r="F1407">
        <v>3.4</v>
      </c>
      <c r="G1407">
        <v>2.6</v>
      </c>
      <c r="H1407" s="4">
        <f t="shared" si="201"/>
        <v>5</v>
      </c>
      <c r="I1407" s="4"/>
      <c r="J1407" s="4">
        <f t="shared" si="202"/>
        <v>3.49</v>
      </c>
      <c r="K1407" s="15">
        <f t="shared" si="207"/>
        <v>3.57</v>
      </c>
      <c r="L1407" s="4">
        <f t="shared" si="199"/>
        <v>3.49</v>
      </c>
      <c r="M1407" s="4">
        <f t="shared" si="203"/>
        <v>1.5099999999999998</v>
      </c>
      <c r="N1407" s="4"/>
      <c r="P1407" s="184">
        <f t="shared" si="204"/>
        <v>40940</v>
      </c>
      <c r="Q1407" s="184">
        <v>40950</v>
      </c>
      <c r="R1407" s="182">
        <v>4.5</v>
      </c>
      <c r="S1407" s="182">
        <f t="shared" si="205"/>
        <v>3.7</v>
      </c>
      <c r="T1407" s="182">
        <f t="shared" si="206"/>
        <v>0.79999999999999982</v>
      </c>
      <c r="AF1407" s="183"/>
      <c r="AI1407" s="3"/>
    </row>
    <row r="1408" spans="1:35" x14ac:dyDescent="0.2">
      <c r="A1408" s="7">
        <f t="shared" si="198"/>
        <v>43983</v>
      </c>
      <c r="B1408" s="7">
        <f t="shared" si="200"/>
        <v>44013</v>
      </c>
      <c r="C1408" s="7">
        <v>44042</v>
      </c>
      <c r="D1408">
        <v>1.51</v>
      </c>
      <c r="E1408">
        <v>1.8</v>
      </c>
      <c r="F1408">
        <v>3.4</v>
      </c>
      <c r="G1408">
        <v>2.6</v>
      </c>
      <c r="H1408" s="4">
        <f t="shared" si="201"/>
        <v>5</v>
      </c>
      <c r="I1408" s="4"/>
      <c r="J1408" s="4">
        <f t="shared" si="202"/>
        <v>3.49</v>
      </c>
      <c r="K1408" s="15">
        <f t="shared" si="207"/>
        <v>3.57</v>
      </c>
      <c r="L1408" s="4">
        <f t="shared" si="199"/>
        <v>3.49</v>
      </c>
      <c r="M1408" s="4">
        <f t="shared" si="203"/>
        <v>1.5099999999999998</v>
      </c>
      <c r="N1408" s="4"/>
      <c r="P1408" s="184">
        <f t="shared" si="204"/>
        <v>40940</v>
      </c>
      <c r="Q1408" s="184">
        <v>40951</v>
      </c>
      <c r="R1408" s="182">
        <v>4.5</v>
      </c>
      <c r="S1408" s="182">
        <f t="shared" si="205"/>
        <v>3.7</v>
      </c>
      <c r="T1408" s="182">
        <f t="shared" si="206"/>
        <v>0.79999999999999982</v>
      </c>
      <c r="AF1408" s="183"/>
      <c r="AI1408" s="3"/>
    </row>
    <row r="1409" spans="1:35" x14ac:dyDescent="0.2">
      <c r="A1409" s="7">
        <f t="shared" si="198"/>
        <v>43983</v>
      </c>
      <c r="B1409" s="7">
        <f t="shared" si="200"/>
        <v>44013</v>
      </c>
      <c r="C1409" s="7">
        <v>44043</v>
      </c>
      <c r="D1409">
        <v>1.51</v>
      </c>
      <c r="E1409">
        <v>1.8</v>
      </c>
      <c r="F1409">
        <v>3.4</v>
      </c>
      <c r="G1409">
        <v>2.6</v>
      </c>
      <c r="H1409" s="4">
        <f t="shared" si="201"/>
        <v>5</v>
      </c>
      <c r="I1409" s="4"/>
      <c r="J1409" s="4">
        <f t="shared" si="202"/>
        <v>3.49</v>
      </c>
      <c r="K1409" s="15">
        <f t="shared" si="207"/>
        <v>3.57</v>
      </c>
      <c r="L1409" s="4">
        <f t="shared" si="199"/>
        <v>3.49</v>
      </c>
      <c r="M1409" s="4">
        <f t="shared" si="203"/>
        <v>1.5099999999999998</v>
      </c>
      <c r="N1409" s="4"/>
      <c r="P1409" s="184">
        <f t="shared" si="204"/>
        <v>40940</v>
      </c>
      <c r="Q1409" s="184">
        <v>40952</v>
      </c>
      <c r="R1409" s="182">
        <v>4.5</v>
      </c>
      <c r="S1409" s="182">
        <f t="shared" si="205"/>
        <v>3.7</v>
      </c>
      <c r="T1409" s="182">
        <f t="shared" si="206"/>
        <v>0.79999999999999982</v>
      </c>
      <c r="AF1409" s="183"/>
      <c r="AI1409" s="3"/>
    </row>
    <row r="1410" spans="1:35" x14ac:dyDescent="0.2">
      <c r="A1410" s="7">
        <f t="shared" si="198"/>
        <v>44013</v>
      </c>
      <c r="B1410" s="7">
        <f t="shared" si="200"/>
        <v>44044</v>
      </c>
      <c r="C1410" s="7">
        <v>44046</v>
      </c>
      <c r="D1410">
        <v>1.46</v>
      </c>
      <c r="E1410">
        <v>1.8</v>
      </c>
      <c r="F1410">
        <v>3.4</v>
      </c>
      <c r="G1410">
        <v>2.6</v>
      </c>
      <c r="H1410" s="4">
        <f t="shared" si="201"/>
        <v>5</v>
      </c>
      <c r="I1410" s="4"/>
      <c r="J1410" s="4">
        <f t="shared" si="202"/>
        <v>3.54</v>
      </c>
      <c r="K1410" s="15">
        <f t="shared" si="207"/>
        <v>3.52</v>
      </c>
      <c r="L1410" s="4">
        <f t="shared" si="199"/>
        <v>3.54</v>
      </c>
      <c r="M1410" s="4">
        <f t="shared" si="203"/>
        <v>1.46</v>
      </c>
      <c r="N1410" s="4"/>
      <c r="P1410" s="184">
        <f t="shared" si="204"/>
        <v>40940</v>
      </c>
      <c r="Q1410" s="184">
        <v>40953</v>
      </c>
      <c r="R1410" s="182">
        <v>4.5</v>
      </c>
      <c r="S1410" s="182">
        <f t="shared" si="205"/>
        <v>3.7</v>
      </c>
      <c r="T1410" s="182">
        <f t="shared" si="206"/>
        <v>0.79999999999999982</v>
      </c>
      <c r="AF1410" s="183"/>
      <c r="AI1410" s="3"/>
    </row>
    <row r="1411" spans="1:35" x14ac:dyDescent="0.2">
      <c r="A1411" s="7">
        <f t="shared" si="198"/>
        <v>44013</v>
      </c>
      <c r="B1411" s="7">
        <f t="shared" si="200"/>
        <v>44044</v>
      </c>
      <c r="C1411" s="7">
        <v>44047</v>
      </c>
      <c r="D1411">
        <v>1.46</v>
      </c>
      <c r="E1411">
        <v>1.8</v>
      </c>
      <c r="F1411">
        <v>3.4</v>
      </c>
      <c r="G1411">
        <v>2.6</v>
      </c>
      <c r="H1411" s="4">
        <f t="shared" si="201"/>
        <v>5</v>
      </c>
      <c r="I1411" s="4"/>
      <c r="J1411" s="4">
        <f t="shared" si="202"/>
        <v>3.54</v>
      </c>
      <c r="K1411" s="15">
        <f t="shared" si="207"/>
        <v>3.52</v>
      </c>
      <c r="L1411" s="4">
        <f t="shared" si="199"/>
        <v>3.54</v>
      </c>
      <c r="M1411" s="4">
        <f t="shared" si="203"/>
        <v>1.46</v>
      </c>
      <c r="N1411" s="4"/>
      <c r="P1411" s="184">
        <f t="shared" si="204"/>
        <v>40940</v>
      </c>
      <c r="Q1411" s="184">
        <v>40954</v>
      </c>
      <c r="R1411" s="182">
        <v>4.5</v>
      </c>
      <c r="S1411" s="182">
        <f t="shared" si="205"/>
        <v>3.7</v>
      </c>
      <c r="T1411" s="182">
        <f t="shared" si="206"/>
        <v>0.79999999999999982</v>
      </c>
      <c r="AF1411" s="183"/>
      <c r="AI1411" s="3"/>
    </row>
    <row r="1412" spans="1:35" x14ac:dyDescent="0.2">
      <c r="A1412" s="7">
        <f t="shared" si="198"/>
        <v>44013</v>
      </c>
      <c r="B1412" s="7">
        <f t="shared" si="200"/>
        <v>44044</v>
      </c>
      <c r="C1412" s="7">
        <v>44048</v>
      </c>
      <c r="D1412">
        <v>1.46</v>
      </c>
      <c r="E1412">
        <v>1.8</v>
      </c>
      <c r="F1412">
        <v>3.4</v>
      </c>
      <c r="G1412">
        <v>2.6</v>
      </c>
      <c r="H1412" s="4">
        <f t="shared" si="201"/>
        <v>5</v>
      </c>
      <c r="I1412" s="4"/>
      <c r="J1412" s="4">
        <f t="shared" si="202"/>
        <v>3.54</v>
      </c>
      <c r="K1412" s="15">
        <f t="shared" si="207"/>
        <v>3.52</v>
      </c>
      <c r="L1412" s="4">
        <f t="shared" si="199"/>
        <v>3.54</v>
      </c>
      <c r="M1412" s="4">
        <f t="shared" si="203"/>
        <v>1.46</v>
      </c>
      <c r="N1412" s="4"/>
      <c r="P1412" s="184">
        <f t="shared" si="204"/>
        <v>40940</v>
      </c>
      <c r="Q1412" s="184">
        <v>40955</v>
      </c>
      <c r="R1412" s="182">
        <v>4.5</v>
      </c>
      <c r="S1412" s="182">
        <f t="shared" si="205"/>
        <v>3.7</v>
      </c>
      <c r="T1412" s="182">
        <f t="shared" si="206"/>
        <v>0.79999999999999982</v>
      </c>
      <c r="AF1412" s="183"/>
      <c r="AI1412" s="3"/>
    </row>
    <row r="1413" spans="1:35" x14ac:dyDescent="0.2">
      <c r="A1413" s="7">
        <f t="shared" si="198"/>
        <v>44013</v>
      </c>
      <c r="B1413" s="7">
        <f t="shared" si="200"/>
        <v>44044</v>
      </c>
      <c r="C1413" s="7">
        <v>44049</v>
      </c>
      <c r="D1413">
        <v>1.46</v>
      </c>
      <c r="E1413">
        <v>1.8</v>
      </c>
      <c r="F1413">
        <v>3.4</v>
      </c>
      <c r="G1413">
        <v>2.6</v>
      </c>
      <c r="H1413" s="4">
        <f t="shared" si="201"/>
        <v>5</v>
      </c>
      <c r="I1413" s="4"/>
      <c r="J1413" s="4">
        <f t="shared" si="202"/>
        <v>3.54</v>
      </c>
      <c r="K1413" s="15">
        <f t="shared" si="207"/>
        <v>3.52</v>
      </c>
      <c r="L1413" s="4">
        <f t="shared" si="199"/>
        <v>3.54</v>
      </c>
      <c r="M1413" s="4">
        <f t="shared" si="203"/>
        <v>1.46</v>
      </c>
      <c r="N1413" s="4"/>
      <c r="P1413" s="184">
        <f t="shared" si="204"/>
        <v>40940</v>
      </c>
      <c r="Q1413" s="184">
        <v>40956</v>
      </c>
      <c r="R1413" s="182">
        <v>4.5</v>
      </c>
      <c r="S1413" s="182">
        <f t="shared" si="205"/>
        <v>3.7</v>
      </c>
      <c r="T1413" s="182">
        <f t="shared" si="206"/>
        <v>0.79999999999999982</v>
      </c>
      <c r="AF1413" s="183"/>
      <c r="AI1413" s="3"/>
    </row>
    <row r="1414" spans="1:35" x14ac:dyDescent="0.2">
      <c r="A1414" s="7">
        <f t="shared" si="198"/>
        <v>44013</v>
      </c>
      <c r="B1414" s="7">
        <f t="shared" si="200"/>
        <v>44044</v>
      </c>
      <c r="C1414" s="7">
        <v>44050</v>
      </c>
      <c r="D1414">
        <v>1.46</v>
      </c>
      <c r="E1414">
        <v>1.8</v>
      </c>
      <c r="F1414">
        <v>3.4</v>
      </c>
      <c r="G1414">
        <v>2.6</v>
      </c>
      <c r="H1414" s="4">
        <f t="shared" si="201"/>
        <v>5</v>
      </c>
      <c r="I1414" s="4"/>
      <c r="J1414" s="4">
        <f t="shared" si="202"/>
        <v>3.54</v>
      </c>
      <c r="K1414" s="15">
        <f t="shared" si="207"/>
        <v>3.52</v>
      </c>
      <c r="L1414" s="4">
        <f t="shared" si="199"/>
        <v>3.54</v>
      </c>
      <c r="M1414" s="4">
        <f t="shared" si="203"/>
        <v>1.46</v>
      </c>
      <c r="N1414" s="4"/>
      <c r="P1414" s="184">
        <f t="shared" si="204"/>
        <v>40940</v>
      </c>
      <c r="Q1414" s="184">
        <v>40957</v>
      </c>
      <c r="R1414" s="182">
        <v>4.5</v>
      </c>
      <c r="S1414" s="182">
        <f t="shared" si="205"/>
        <v>3.7</v>
      </c>
      <c r="T1414" s="182">
        <f t="shared" si="206"/>
        <v>0.79999999999999982</v>
      </c>
      <c r="AF1414" s="183"/>
      <c r="AI1414" s="3"/>
    </row>
    <row r="1415" spans="1:35" x14ac:dyDescent="0.2">
      <c r="A1415" s="7">
        <f t="shared" ref="A1415:A1478" si="208">DATE(YEAR(B1415),MONTH(B1415)-1,1)</f>
        <v>44013</v>
      </c>
      <c r="B1415" s="7">
        <f t="shared" si="200"/>
        <v>44044</v>
      </c>
      <c r="C1415" s="7">
        <v>44053</v>
      </c>
      <c r="D1415">
        <v>1.46</v>
      </c>
      <c r="E1415">
        <v>1.8</v>
      </c>
      <c r="F1415">
        <v>3.4</v>
      </c>
      <c r="G1415">
        <v>2.6</v>
      </c>
      <c r="H1415" s="4">
        <f t="shared" si="201"/>
        <v>5</v>
      </c>
      <c r="I1415" s="4"/>
      <c r="J1415" s="4">
        <f t="shared" si="202"/>
        <v>3.54</v>
      </c>
      <c r="K1415" s="15">
        <f t="shared" si="207"/>
        <v>3.52</v>
      </c>
      <c r="L1415" s="4">
        <f t="shared" ref="L1415:L1478" si="209">INDEX($Y:$Y,MATCH($B1415,$V:$V,0))</f>
        <v>3.54</v>
      </c>
      <c r="M1415" s="4">
        <f t="shared" si="203"/>
        <v>1.46</v>
      </c>
      <c r="N1415" s="4"/>
      <c r="P1415" s="184">
        <f t="shared" si="204"/>
        <v>40940</v>
      </c>
      <c r="Q1415" s="184">
        <v>40958</v>
      </c>
      <c r="R1415" s="182">
        <v>4.5</v>
      </c>
      <c r="S1415" s="182">
        <f t="shared" si="205"/>
        <v>3.7</v>
      </c>
      <c r="T1415" s="182">
        <f t="shared" si="206"/>
        <v>0.79999999999999982</v>
      </c>
      <c r="AF1415" s="183"/>
      <c r="AI1415" s="3"/>
    </row>
    <row r="1416" spans="1:35" x14ac:dyDescent="0.2">
      <c r="A1416" s="7">
        <f t="shared" si="208"/>
        <v>44013</v>
      </c>
      <c r="B1416" s="7">
        <f t="shared" ref="B1416:B1479" si="210">DATE(YEAR(C1416),MONTH(C1416),1)</f>
        <v>44044</v>
      </c>
      <c r="C1416" s="7">
        <v>44054</v>
      </c>
      <c r="D1416">
        <v>1.46</v>
      </c>
      <c r="E1416">
        <v>1.8</v>
      </c>
      <c r="F1416">
        <v>3.4</v>
      </c>
      <c r="G1416">
        <v>2.6</v>
      </c>
      <c r="H1416" s="4">
        <f t="shared" ref="H1416:H1479" si="211">INDEX($R:$R,MATCH($C1416,$Q:$Q,0))</f>
        <v>5</v>
      </c>
      <c r="I1416" s="4"/>
      <c r="J1416" s="4">
        <f t="shared" ref="J1416:J1479" si="212">H1416-D1416</f>
        <v>3.54</v>
      </c>
      <c r="K1416" s="15">
        <f t="shared" si="207"/>
        <v>3.52</v>
      </c>
      <c r="L1416" s="4">
        <f t="shared" si="209"/>
        <v>3.54</v>
      </c>
      <c r="M1416" s="4">
        <f t="shared" ref="M1416:M1479" si="213">H1416-L1416</f>
        <v>1.46</v>
      </c>
      <c r="N1416" s="4"/>
      <c r="P1416" s="184">
        <f t="shared" ref="P1416:P1479" si="214">DATE(YEAR(Q1416),MONTH(Q1416),1)</f>
        <v>40940</v>
      </c>
      <c r="Q1416" s="184">
        <v>40959</v>
      </c>
      <c r="R1416" s="182">
        <v>4.5</v>
      </c>
      <c r="S1416" s="182">
        <f t="shared" ref="S1416:S1479" si="215">INDEX($Y:$Y,MATCH($P1416,$V:$V,0))</f>
        <v>3.7</v>
      </c>
      <c r="T1416" s="182">
        <f t="shared" ref="T1416:T1479" si="216">R1416-S1416</f>
        <v>0.79999999999999982</v>
      </c>
      <c r="AF1416" s="183"/>
      <c r="AI1416" s="3"/>
    </row>
    <row r="1417" spans="1:35" x14ac:dyDescent="0.2">
      <c r="A1417" s="7">
        <f t="shared" si="208"/>
        <v>44013</v>
      </c>
      <c r="B1417" s="7">
        <f t="shared" si="210"/>
        <v>44044</v>
      </c>
      <c r="C1417" s="7">
        <v>44055</v>
      </c>
      <c r="D1417">
        <v>1.46</v>
      </c>
      <c r="E1417">
        <v>1.8</v>
      </c>
      <c r="F1417">
        <v>3.4</v>
      </c>
      <c r="G1417">
        <v>2.6</v>
      </c>
      <c r="H1417" s="4">
        <f t="shared" si="211"/>
        <v>5</v>
      </c>
      <c r="I1417" s="4"/>
      <c r="J1417" s="4">
        <f t="shared" si="212"/>
        <v>3.54</v>
      </c>
      <c r="K1417" s="15">
        <f t="shared" si="207"/>
        <v>3.52</v>
      </c>
      <c r="L1417" s="4">
        <f t="shared" si="209"/>
        <v>3.54</v>
      </c>
      <c r="M1417" s="4">
        <f t="shared" si="213"/>
        <v>1.46</v>
      </c>
      <c r="N1417" s="4"/>
      <c r="P1417" s="184">
        <f t="shared" si="214"/>
        <v>40940</v>
      </c>
      <c r="Q1417" s="184">
        <v>40960</v>
      </c>
      <c r="R1417" s="182">
        <v>4.5</v>
      </c>
      <c r="S1417" s="182">
        <f t="shared" si="215"/>
        <v>3.7</v>
      </c>
      <c r="T1417" s="182">
        <f t="shared" si="216"/>
        <v>0.79999999999999982</v>
      </c>
      <c r="AF1417" s="183"/>
      <c r="AI1417" s="3"/>
    </row>
    <row r="1418" spans="1:35" x14ac:dyDescent="0.2">
      <c r="A1418" s="7">
        <f t="shared" si="208"/>
        <v>44013</v>
      </c>
      <c r="B1418" s="7">
        <f t="shared" si="210"/>
        <v>44044</v>
      </c>
      <c r="C1418" s="7">
        <v>44056</v>
      </c>
      <c r="D1418">
        <v>0.96</v>
      </c>
      <c r="E1418">
        <v>1.8</v>
      </c>
      <c r="F1418">
        <v>3.4</v>
      </c>
      <c r="G1418">
        <v>2.6</v>
      </c>
      <c r="H1418" s="4">
        <f t="shared" si="211"/>
        <v>5</v>
      </c>
      <c r="I1418" s="4"/>
      <c r="J1418" s="4">
        <f t="shared" si="212"/>
        <v>4.04</v>
      </c>
      <c r="K1418" s="15">
        <f t="shared" si="207"/>
        <v>3.52</v>
      </c>
      <c r="L1418" s="4">
        <f t="shared" si="209"/>
        <v>3.54</v>
      </c>
      <c r="M1418" s="4">
        <f t="shared" si="213"/>
        <v>1.46</v>
      </c>
      <c r="N1418" s="4"/>
      <c r="P1418" s="184">
        <f t="shared" si="214"/>
        <v>40940</v>
      </c>
      <c r="Q1418" s="184">
        <v>40961</v>
      </c>
      <c r="R1418" s="182">
        <v>4.5</v>
      </c>
      <c r="S1418" s="182">
        <f t="shared" si="215"/>
        <v>3.7</v>
      </c>
      <c r="T1418" s="182">
        <f t="shared" si="216"/>
        <v>0.79999999999999982</v>
      </c>
      <c r="AF1418" s="183"/>
      <c r="AI1418" s="3"/>
    </row>
    <row r="1419" spans="1:35" x14ac:dyDescent="0.2">
      <c r="A1419" s="7">
        <f t="shared" si="208"/>
        <v>44013</v>
      </c>
      <c r="B1419" s="7">
        <f t="shared" si="210"/>
        <v>44044</v>
      </c>
      <c r="C1419" s="7">
        <v>44057</v>
      </c>
      <c r="D1419">
        <v>0.96</v>
      </c>
      <c r="E1419">
        <v>1.8</v>
      </c>
      <c r="F1419">
        <v>3.4</v>
      </c>
      <c r="G1419">
        <v>2.6</v>
      </c>
      <c r="H1419" s="4">
        <f t="shared" si="211"/>
        <v>4.5</v>
      </c>
      <c r="I1419" s="4"/>
      <c r="J1419" s="4">
        <f t="shared" si="212"/>
        <v>3.54</v>
      </c>
      <c r="K1419" s="15">
        <f t="shared" si="207"/>
        <v>3.52</v>
      </c>
      <c r="L1419" s="4">
        <f t="shared" si="209"/>
        <v>3.54</v>
      </c>
      <c r="M1419" s="4">
        <f t="shared" si="213"/>
        <v>0.96</v>
      </c>
      <c r="N1419" s="4"/>
      <c r="P1419" s="184">
        <f t="shared" si="214"/>
        <v>40940</v>
      </c>
      <c r="Q1419" s="184">
        <v>40962</v>
      </c>
      <c r="R1419" s="182">
        <v>4.5</v>
      </c>
      <c r="S1419" s="182">
        <f t="shared" si="215"/>
        <v>3.7</v>
      </c>
      <c r="T1419" s="182">
        <f t="shared" si="216"/>
        <v>0.79999999999999982</v>
      </c>
      <c r="AF1419" s="183"/>
      <c r="AI1419" s="3"/>
    </row>
    <row r="1420" spans="1:35" x14ac:dyDescent="0.2">
      <c r="A1420" s="7">
        <f t="shared" si="208"/>
        <v>44013</v>
      </c>
      <c r="B1420" s="7">
        <f t="shared" si="210"/>
        <v>44044</v>
      </c>
      <c r="C1420" s="7">
        <v>44060</v>
      </c>
      <c r="D1420">
        <v>0.96</v>
      </c>
      <c r="E1420">
        <v>1.8</v>
      </c>
      <c r="F1420">
        <v>3.4</v>
      </c>
      <c r="G1420">
        <v>2.6</v>
      </c>
      <c r="H1420" s="4">
        <f t="shared" si="211"/>
        <v>4.5</v>
      </c>
      <c r="I1420" s="4"/>
      <c r="J1420" s="4">
        <f t="shared" si="212"/>
        <v>3.54</v>
      </c>
      <c r="K1420" s="15">
        <f t="shared" si="207"/>
        <v>3.52</v>
      </c>
      <c r="L1420" s="4">
        <f t="shared" si="209"/>
        <v>3.54</v>
      </c>
      <c r="M1420" s="4">
        <f t="shared" si="213"/>
        <v>0.96</v>
      </c>
      <c r="N1420" s="4"/>
      <c r="P1420" s="184">
        <f t="shared" si="214"/>
        <v>40940</v>
      </c>
      <c r="Q1420" s="184">
        <v>40963</v>
      </c>
      <c r="R1420" s="182">
        <v>4.5</v>
      </c>
      <c r="S1420" s="182">
        <f t="shared" si="215"/>
        <v>3.7</v>
      </c>
      <c r="T1420" s="182">
        <f t="shared" si="216"/>
        <v>0.79999999999999982</v>
      </c>
      <c r="AF1420" s="183"/>
      <c r="AI1420" s="3"/>
    </row>
    <row r="1421" spans="1:35" x14ac:dyDescent="0.2">
      <c r="A1421" s="7">
        <f t="shared" si="208"/>
        <v>44013</v>
      </c>
      <c r="B1421" s="7">
        <f t="shared" si="210"/>
        <v>44044</v>
      </c>
      <c r="C1421" s="7">
        <v>44061</v>
      </c>
      <c r="D1421">
        <v>0.96</v>
      </c>
      <c r="E1421">
        <v>1.8</v>
      </c>
      <c r="F1421">
        <v>3.4</v>
      </c>
      <c r="G1421">
        <v>2.6</v>
      </c>
      <c r="H1421" s="4">
        <f t="shared" si="211"/>
        <v>4.5</v>
      </c>
      <c r="I1421" s="4"/>
      <c r="J1421" s="4">
        <f t="shared" si="212"/>
        <v>3.54</v>
      </c>
      <c r="K1421" s="15">
        <f t="shared" si="207"/>
        <v>3.52</v>
      </c>
      <c r="L1421" s="4">
        <f t="shared" si="209"/>
        <v>3.54</v>
      </c>
      <c r="M1421" s="4">
        <f t="shared" si="213"/>
        <v>0.96</v>
      </c>
      <c r="N1421" s="4"/>
      <c r="P1421" s="184">
        <f t="shared" si="214"/>
        <v>40940</v>
      </c>
      <c r="Q1421" s="184">
        <v>40964</v>
      </c>
      <c r="R1421" s="182">
        <v>4.5</v>
      </c>
      <c r="S1421" s="182">
        <f t="shared" si="215"/>
        <v>3.7</v>
      </c>
      <c r="T1421" s="182">
        <f t="shared" si="216"/>
        <v>0.79999999999999982</v>
      </c>
      <c r="AF1421" s="183"/>
      <c r="AI1421" s="3"/>
    </row>
    <row r="1422" spans="1:35" x14ac:dyDescent="0.2">
      <c r="A1422" s="7">
        <f t="shared" si="208"/>
        <v>44013</v>
      </c>
      <c r="B1422" s="7">
        <f t="shared" si="210"/>
        <v>44044</v>
      </c>
      <c r="C1422" s="7">
        <v>44062</v>
      </c>
      <c r="D1422">
        <v>0.96</v>
      </c>
      <c r="E1422">
        <v>1.8</v>
      </c>
      <c r="F1422">
        <v>3.4</v>
      </c>
      <c r="G1422">
        <v>2.6</v>
      </c>
      <c r="H1422" s="4">
        <f t="shared" si="211"/>
        <v>4.5</v>
      </c>
      <c r="I1422" s="4"/>
      <c r="J1422" s="4">
        <f t="shared" si="212"/>
        <v>3.54</v>
      </c>
      <c r="K1422" s="15">
        <f t="shared" si="207"/>
        <v>3.52</v>
      </c>
      <c r="L1422" s="4">
        <f t="shared" si="209"/>
        <v>3.54</v>
      </c>
      <c r="M1422" s="4">
        <f t="shared" si="213"/>
        <v>0.96</v>
      </c>
      <c r="N1422" s="4"/>
      <c r="P1422" s="184">
        <f t="shared" si="214"/>
        <v>40940</v>
      </c>
      <c r="Q1422" s="184">
        <v>40965</v>
      </c>
      <c r="R1422" s="182">
        <v>4.5</v>
      </c>
      <c r="S1422" s="182">
        <f t="shared" si="215"/>
        <v>3.7</v>
      </c>
      <c r="T1422" s="182">
        <f t="shared" si="216"/>
        <v>0.79999999999999982</v>
      </c>
      <c r="AF1422" s="183"/>
      <c r="AI1422" s="3"/>
    </row>
    <row r="1423" spans="1:35" x14ac:dyDescent="0.2">
      <c r="A1423" s="7">
        <f t="shared" si="208"/>
        <v>44013</v>
      </c>
      <c r="B1423" s="7">
        <f t="shared" si="210"/>
        <v>44044</v>
      </c>
      <c r="C1423" s="7">
        <v>44063</v>
      </c>
      <c r="D1423">
        <v>0.96</v>
      </c>
      <c r="E1423">
        <v>1.8</v>
      </c>
      <c r="F1423">
        <v>3.4</v>
      </c>
      <c r="G1423">
        <v>2.6</v>
      </c>
      <c r="H1423" s="4">
        <f t="shared" si="211"/>
        <v>4.5</v>
      </c>
      <c r="I1423" s="4"/>
      <c r="J1423" s="4">
        <f t="shared" si="212"/>
        <v>3.54</v>
      </c>
      <c r="K1423" s="15">
        <f t="shared" si="207"/>
        <v>3.52</v>
      </c>
      <c r="L1423" s="4">
        <f t="shared" si="209"/>
        <v>3.54</v>
      </c>
      <c r="M1423" s="4">
        <f t="shared" si="213"/>
        <v>0.96</v>
      </c>
      <c r="N1423" s="4"/>
      <c r="P1423" s="184">
        <f t="shared" si="214"/>
        <v>40940</v>
      </c>
      <c r="Q1423" s="184">
        <v>40966</v>
      </c>
      <c r="R1423" s="182">
        <v>4.5</v>
      </c>
      <c r="S1423" s="182">
        <f t="shared" si="215"/>
        <v>3.7</v>
      </c>
      <c r="T1423" s="182">
        <f t="shared" si="216"/>
        <v>0.79999999999999982</v>
      </c>
      <c r="AF1423" s="183"/>
      <c r="AI1423" s="3"/>
    </row>
    <row r="1424" spans="1:35" x14ac:dyDescent="0.2">
      <c r="A1424" s="7">
        <f t="shared" si="208"/>
        <v>44013</v>
      </c>
      <c r="B1424" s="7">
        <f t="shared" si="210"/>
        <v>44044</v>
      </c>
      <c r="C1424" s="7">
        <v>44064</v>
      </c>
      <c r="D1424">
        <v>0.96</v>
      </c>
      <c r="E1424">
        <v>1.8</v>
      </c>
      <c r="F1424">
        <v>3.4</v>
      </c>
      <c r="G1424">
        <v>2.6</v>
      </c>
      <c r="H1424" s="4">
        <f t="shared" si="211"/>
        <v>4.5</v>
      </c>
      <c r="I1424" s="4"/>
      <c r="J1424" s="4">
        <f t="shared" si="212"/>
        <v>3.54</v>
      </c>
      <c r="K1424" s="15">
        <f t="shared" si="207"/>
        <v>3.52</v>
      </c>
      <c r="L1424" s="4">
        <f t="shared" si="209"/>
        <v>3.54</v>
      </c>
      <c r="M1424" s="4">
        <f t="shared" si="213"/>
        <v>0.96</v>
      </c>
      <c r="N1424" s="4"/>
      <c r="P1424" s="184">
        <f t="shared" si="214"/>
        <v>40940</v>
      </c>
      <c r="Q1424" s="184">
        <v>40967</v>
      </c>
      <c r="R1424" s="182">
        <v>4.5</v>
      </c>
      <c r="S1424" s="182">
        <f t="shared" si="215"/>
        <v>3.7</v>
      </c>
      <c r="T1424" s="182">
        <f t="shared" si="216"/>
        <v>0.79999999999999982</v>
      </c>
      <c r="AF1424" s="183"/>
      <c r="AI1424" s="3"/>
    </row>
    <row r="1425" spans="1:35" x14ac:dyDescent="0.2">
      <c r="A1425" s="7">
        <f t="shared" si="208"/>
        <v>44013</v>
      </c>
      <c r="B1425" s="7">
        <f t="shared" si="210"/>
        <v>44044</v>
      </c>
      <c r="C1425" s="7">
        <v>44067</v>
      </c>
      <c r="D1425">
        <v>0.96</v>
      </c>
      <c r="E1425">
        <v>1.8</v>
      </c>
      <c r="F1425">
        <v>3.4</v>
      </c>
      <c r="G1425">
        <v>2.6</v>
      </c>
      <c r="H1425" s="4">
        <f t="shared" si="211"/>
        <v>4.5</v>
      </c>
      <c r="I1425" s="4"/>
      <c r="J1425" s="4">
        <f t="shared" si="212"/>
        <v>3.54</v>
      </c>
      <c r="K1425" s="15">
        <f t="shared" si="207"/>
        <v>3.52</v>
      </c>
      <c r="L1425" s="4">
        <f t="shared" si="209"/>
        <v>3.54</v>
      </c>
      <c r="M1425" s="4">
        <f t="shared" si="213"/>
        <v>0.96</v>
      </c>
      <c r="N1425" s="4"/>
      <c r="P1425" s="184">
        <f t="shared" si="214"/>
        <v>40940</v>
      </c>
      <c r="Q1425" s="184">
        <v>40968</v>
      </c>
      <c r="R1425" s="182">
        <v>4.5</v>
      </c>
      <c r="S1425" s="182">
        <f t="shared" si="215"/>
        <v>3.7</v>
      </c>
      <c r="T1425" s="182">
        <f t="shared" si="216"/>
        <v>0.79999999999999982</v>
      </c>
      <c r="AF1425" s="183"/>
      <c r="AI1425" s="3"/>
    </row>
    <row r="1426" spans="1:35" x14ac:dyDescent="0.2">
      <c r="A1426" s="7">
        <f t="shared" si="208"/>
        <v>44013</v>
      </c>
      <c r="B1426" s="7">
        <f t="shared" si="210"/>
        <v>44044</v>
      </c>
      <c r="C1426" s="7">
        <v>44068</v>
      </c>
      <c r="D1426">
        <v>0.96</v>
      </c>
      <c r="E1426">
        <v>1.8</v>
      </c>
      <c r="F1426">
        <v>3.4</v>
      </c>
      <c r="G1426">
        <v>2.6</v>
      </c>
      <c r="H1426" s="4">
        <f t="shared" si="211"/>
        <v>4.5</v>
      </c>
      <c r="I1426" s="4"/>
      <c r="J1426" s="4">
        <f t="shared" si="212"/>
        <v>3.54</v>
      </c>
      <c r="K1426" s="15">
        <f t="shared" si="207"/>
        <v>3.52</v>
      </c>
      <c r="L1426" s="4">
        <f t="shared" si="209"/>
        <v>3.54</v>
      </c>
      <c r="M1426" s="4">
        <f t="shared" si="213"/>
        <v>0.96</v>
      </c>
      <c r="N1426" s="4"/>
      <c r="P1426" s="184">
        <f t="shared" si="214"/>
        <v>40969</v>
      </c>
      <c r="Q1426" s="184">
        <v>40969</v>
      </c>
      <c r="R1426" s="182">
        <v>4.5</v>
      </c>
      <c r="S1426" s="182">
        <f t="shared" si="215"/>
        <v>3.82</v>
      </c>
      <c r="T1426" s="182">
        <f t="shared" si="216"/>
        <v>0.68000000000000016</v>
      </c>
      <c r="AF1426" s="183"/>
      <c r="AI1426" s="3"/>
    </row>
    <row r="1427" spans="1:35" x14ac:dyDescent="0.2">
      <c r="A1427" s="7">
        <f t="shared" si="208"/>
        <v>44013</v>
      </c>
      <c r="B1427" s="7">
        <f t="shared" si="210"/>
        <v>44044</v>
      </c>
      <c r="C1427" s="7">
        <v>44069</v>
      </c>
      <c r="D1427">
        <v>0.96</v>
      </c>
      <c r="E1427">
        <v>1.8</v>
      </c>
      <c r="F1427">
        <v>3.4</v>
      </c>
      <c r="G1427">
        <v>2.6</v>
      </c>
      <c r="H1427" s="4">
        <f t="shared" si="211"/>
        <v>4.5</v>
      </c>
      <c r="I1427" s="4"/>
      <c r="J1427" s="4">
        <f t="shared" si="212"/>
        <v>3.54</v>
      </c>
      <c r="K1427" s="15">
        <f t="shared" si="207"/>
        <v>3.52</v>
      </c>
      <c r="L1427" s="4">
        <f t="shared" si="209"/>
        <v>3.54</v>
      </c>
      <c r="M1427" s="4">
        <f t="shared" si="213"/>
        <v>0.96</v>
      </c>
      <c r="N1427" s="4"/>
      <c r="P1427" s="184">
        <f t="shared" si="214"/>
        <v>40969</v>
      </c>
      <c r="Q1427" s="184">
        <v>40970</v>
      </c>
      <c r="R1427" s="182">
        <v>4.5</v>
      </c>
      <c r="S1427" s="182">
        <f t="shared" si="215"/>
        <v>3.82</v>
      </c>
      <c r="T1427" s="182">
        <f t="shared" si="216"/>
        <v>0.68000000000000016</v>
      </c>
      <c r="AF1427" s="183"/>
      <c r="AI1427" s="3"/>
    </row>
    <row r="1428" spans="1:35" x14ac:dyDescent="0.2">
      <c r="A1428" s="7">
        <f t="shared" si="208"/>
        <v>44013</v>
      </c>
      <c r="B1428" s="7">
        <f t="shared" si="210"/>
        <v>44044</v>
      </c>
      <c r="C1428" s="7">
        <v>44070</v>
      </c>
      <c r="D1428">
        <v>0.96</v>
      </c>
      <c r="E1428">
        <v>1.8</v>
      </c>
      <c r="F1428">
        <v>3.4</v>
      </c>
      <c r="G1428">
        <v>2.6</v>
      </c>
      <c r="H1428" s="4">
        <f t="shared" si="211"/>
        <v>4.5</v>
      </c>
      <c r="I1428" s="4"/>
      <c r="J1428" s="4">
        <f t="shared" si="212"/>
        <v>3.54</v>
      </c>
      <c r="K1428" s="15">
        <f t="shared" si="207"/>
        <v>3.52</v>
      </c>
      <c r="L1428" s="4">
        <f t="shared" si="209"/>
        <v>3.54</v>
      </c>
      <c r="M1428" s="4">
        <f t="shared" si="213"/>
        <v>0.96</v>
      </c>
      <c r="N1428" s="4"/>
      <c r="P1428" s="184">
        <f t="shared" si="214"/>
        <v>40969</v>
      </c>
      <c r="Q1428" s="184">
        <v>40971</v>
      </c>
      <c r="R1428" s="182">
        <v>4.5</v>
      </c>
      <c r="S1428" s="182">
        <f t="shared" si="215"/>
        <v>3.82</v>
      </c>
      <c r="T1428" s="182">
        <f t="shared" si="216"/>
        <v>0.68000000000000016</v>
      </c>
      <c r="AF1428" s="183"/>
      <c r="AI1428" s="3"/>
    </row>
    <row r="1429" spans="1:35" x14ac:dyDescent="0.2">
      <c r="A1429" s="7">
        <f t="shared" si="208"/>
        <v>44013</v>
      </c>
      <c r="B1429" s="7">
        <f t="shared" si="210"/>
        <v>44044</v>
      </c>
      <c r="C1429" s="7">
        <v>44071</v>
      </c>
      <c r="D1429">
        <v>0.96</v>
      </c>
      <c r="E1429">
        <v>1.8</v>
      </c>
      <c r="F1429">
        <v>3.4</v>
      </c>
      <c r="G1429">
        <v>2.6</v>
      </c>
      <c r="H1429" s="4">
        <f t="shared" si="211"/>
        <v>4.5</v>
      </c>
      <c r="I1429" s="4"/>
      <c r="J1429" s="4">
        <f t="shared" si="212"/>
        <v>3.54</v>
      </c>
      <c r="K1429" s="15">
        <f t="shared" si="207"/>
        <v>3.52</v>
      </c>
      <c r="L1429" s="4">
        <f t="shared" si="209"/>
        <v>3.54</v>
      </c>
      <c r="M1429" s="4">
        <f t="shared" si="213"/>
        <v>0.96</v>
      </c>
      <c r="N1429" s="4"/>
      <c r="P1429" s="184">
        <f t="shared" si="214"/>
        <v>40969</v>
      </c>
      <c r="Q1429" s="184">
        <v>40972</v>
      </c>
      <c r="R1429" s="182">
        <v>4.5</v>
      </c>
      <c r="S1429" s="182">
        <f t="shared" si="215"/>
        <v>3.82</v>
      </c>
      <c r="T1429" s="182">
        <f t="shared" si="216"/>
        <v>0.68000000000000016</v>
      </c>
      <c r="AF1429" s="183"/>
      <c r="AI1429" s="3"/>
    </row>
    <row r="1430" spans="1:35" x14ac:dyDescent="0.2">
      <c r="A1430" s="7">
        <f t="shared" si="208"/>
        <v>44013</v>
      </c>
      <c r="B1430" s="7">
        <f t="shared" si="210"/>
        <v>44044</v>
      </c>
      <c r="C1430" s="7">
        <v>44074</v>
      </c>
      <c r="D1430">
        <v>0.96</v>
      </c>
      <c r="E1430">
        <v>1.8</v>
      </c>
      <c r="F1430">
        <v>3.4</v>
      </c>
      <c r="G1430">
        <v>2.6</v>
      </c>
      <c r="H1430" s="4">
        <f t="shared" si="211"/>
        <v>4.5</v>
      </c>
      <c r="I1430" s="4"/>
      <c r="J1430" s="4">
        <f t="shared" si="212"/>
        <v>3.54</v>
      </c>
      <c r="K1430" s="15">
        <f t="shared" si="207"/>
        <v>3.52</v>
      </c>
      <c r="L1430" s="4">
        <f t="shared" si="209"/>
        <v>3.54</v>
      </c>
      <c r="M1430" s="4">
        <f t="shared" si="213"/>
        <v>0.96</v>
      </c>
      <c r="N1430" s="4"/>
      <c r="P1430" s="184">
        <f t="shared" si="214"/>
        <v>40969</v>
      </c>
      <c r="Q1430" s="184">
        <v>40973</v>
      </c>
      <c r="R1430" s="182">
        <v>4.5</v>
      </c>
      <c r="S1430" s="182">
        <f t="shared" si="215"/>
        <v>3.82</v>
      </c>
      <c r="T1430" s="182">
        <f t="shared" si="216"/>
        <v>0.68000000000000016</v>
      </c>
      <c r="AF1430" s="183"/>
      <c r="AI1430" s="3"/>
    </row>
    <row r="1431" spans="1:35" x14ac:dyDescent="0.2">
      <c r="A1431" s="7">
        <f t="shared" si="208"/>
        <v>44044</v>
      </c>
      <c r="B1431" s="7">
        <f t="shared" si="210"/>
        <v>44075</v>
      </c>
      <c r="C1431" s="7">
        <v>44075</v>
      </c>
      <c r="D1431">
        <v>0.91</v>
      </c>
      <c r="E1431">
        <v>1.8</v>
      </c>
      <c r="F1431">
        <v>3.4</v>
      </c>
      <c r="G1431">
        <v>2.6</v>
      </c>
      <c r="H1431" s="4">
        <f t="shared" si="211"/>
        <v>4.5</v>
      </c>
      <c r="I1431" s="4"/>
      <c r="J1431" s="4">
        <f t="shared" si="212"/>
        <v>3.59</v>
      </c>
      <c r="K1431" s="15">
        <f t="shared" si="207"/>
        <v>3.58</v>
      </c>
      <c r="L1431" s="4">
        <f t="shared" si="209"/>
        <v>3.59</v>
      </c>
      <c r="M1431" s="4">
        <f t="shared" si="213"/>
        <v>0.91000000000000014</v>
      </c>
      <c r="N1431" s="4"/>
      <c r="P1431" s="184">
        <f t="shared" si="214"/>
        <v>40969</v>
      </c>
      <c r="Q1431" s="184">
        <v>40974</v>
      </c>
      <c r="R1431" s="182">
        <v>4.5</v>
      </c>
      <c r="S1431" s="182">
        <f t="shared" si="215"/>
        <v>3.82</v>
      </c>
      <c r="T1431" s="182">
        <f t="shared" si="216"/>
        <v>0.68000000000000016</v>
      </c>
      <c r="AF1431" s="183"/>
      <c r="AI1431" s="3"/>
    </row>
    <row r="1432" spans="1:35" x14ac:dyDescent="0.2">
      <c r="A1432" s="7">
        <f t="shared" si="208"/>
        <v>44044</v>
      </c>
      <c r="B1432" s="7">
        <f t="shared" si="210"/>
        <v>44075</v>
      </c>
      <c r="C1432" s="7">
        <v>44076</v>
      </c>
      <c r="D1432">
        <v>0.91</v>
      </c>
      <c r="E1432">
        <v>1.8</v>
      </c>
      <c r="F1432">
        <v>3.4</v>
      </c>
      <c r="G1432">
        <v>2.6</v>
      </c>
      <c r="H1432" s="4">
        <f t="shared" si="211"/>
        <v>4.5</v>
      </c>
      <c r="I1432" s="4"/>
      <c r="J1432" s="4">
        <f t="shared" si="212"/>
        <v>3.59</v>
      </c>
      <c r="K1432" s="15">
        <f t="shared" si="207"/>
        <v>3.58</v>
      </c>
      <c r="L1432" s="4">
        <f t="shared" si="209"/>
        <v>3.59</v>
      </c>
      <c r="M1432" s="4">
        <f t="shared" si="213"/>
        <v>0.91000000000000014</v>
      </c>
      <c r="N1432" s="4"/>
      <c r="P1432" s="184">
        <f t="shared" si="214"/>
        <v>40969</v>
      </c>
      <c r="Q1432" s="184">
        <v>40975</v>
      </c>
      <c r="R1432" s="182">
        <v>4.5</v>
      </c>
      <c r="S1432" s="182">
        <f t="shared" si="215"/>
        <v>3.82</v>
      </c>
      <c r="T1432" s="182">
        <f t="shared" si="216"/>
        <v>0.68000000000000016</v>
      </c>
      <c r="AF1432" s="183"/>
      <c r="AI1432" s="3"/>
    </row>
    <row r="1433" spans="1:35" x14ac:dyDescent="0.2">
      <c r="A1433" s="7">
        <f t="shared" si="208"/>
        <v>44044</v>
      </c>
      <c r="B1433" s="7">
        <f t="shared" si="210"/>
        <v>44075</v>
      </c>
      <c r="C1433" s="7">
        <v>44077</v>
      </c>
      <c r="D1433">
        <v>0.91</v>
      </c>
      <c r="E1433">
        <v>1.8</v>
      </c>
      <c r="F1433">
        <v>3.4</v>
      </c>
      <c r="G1433">
        <v>2.6</v>
      </c>
      <c r="H1433" s="4">
        <f t="shared" si="211"/>
        <v>4.5</v>
      </c>
      <c r="I1433" s="4"/>
      <c r="J1433" s="4">
        <f t="shared" si="212"/>
        <v>3.59</v>
      </c>
      <c r="K1433" s="15">
        <f t="shared" si="207"/>
        <v>3.58</v>
      </c>
      <c r="L1433" s="4">
        <f t="shared" si="209"/>
        <v>3.59</v>
      </c>
      <c r="M1433" s="4">
        <f t="shared" si="213"/>
        <v>0.91000000000000014</v>
      </c>
      <c r="N1433" s="4"/>
      <c r="P1433" s="184">
        <f t="shared" si="214"/>
        <v>40969</v>
      </c>
      <c r="Q1433" s="184">
        <v>40976</v>
      </c>
      <c r="R1433" s="182">
        <v>4.5</v>
      </c>
      <c r="S1433" s="182">
        <f t="shared" si="215"/>
        <v>3.82</v>
      </c>
      <c r="T1433" s="182">
        <f t="shared" si="216"/>
        <v>0.68000000000000016</v>
      </c>
      <c r="AF1433" s="183"/>
      <c r="AI1433" s="3"/>
    </row>
    <row r="1434" spans="1:35" x14ac:dyDescent="0.2">
      <c r="A1434" s="7">
        <f t="shared" si="208"/>
        <v>44044</v>
      </c>
      <c r="B1434" s="7">
        <f t="shared" si="210"/>
        <v>44075</v>
      </c>
      <c r="C1434" s="7">
        <v>44078</v>
      </c>
      <c r="D1434">
        <v>0.91</v>
      </c>
      <c r="E1434">
        <v>1.8</v>
      </c>
      <c r="F1434">
        <v>3.4</v>
      </c>
      <c r="G1434">
        <v>2.6</v>
      </c>
      <c r="H1434" s="4">
        <f t="shared" si="211"/>
        <v>4.5</v>
      </c>
      <c r="I1434" s="4"/>
      <c r="J1434" s="4">
        <f t="shared" si="212"/>
        <v>3.59</v>
      </c>
      <c r="K1434" s="15">
        <f t="shared" si="207"/>
        <v>3.58</v>
      </c>
      <c r="L1434" s="4">
        <f t="shared" si="209"/>
        <v>3.59</v>
      </c>
      <c r="M1434" s="4">
        <f t="shared" si="213"/>
        <v>0.91000000000000014</v>
      </c>
      <c r="N1434" s="4"/>
      <c r="P1434" s="184">
        <f t="shared" si="214"/>
        <v>40969</v>
      </c>
      <c r="Q1434" s="184">
        <v>40977</v>
      </c>
      <c r="R1434" s="182">
        <v>4.5</v>
      </c>
      <c r="S1434" s="182">
        <f t="shared" si="215"/>
        <v>3.82</v>
      </c>
      <c r="T1434" s="182">
        <f t="shared" si="216"/>
        <v>0.68000000000000016</v>
      </c>
      <c r="AF1434" s="183"/>
      <c r="AI1434" s="3"/>
    </row>
    <row r="1435" spans="1:35" x14ac:dyDescent="0.2">
      <c r="A1435" s="7">
        <f t="shared" si="208"/>
        <v>44044</v>
      </c>
      <c r="B1435" s="7">
        <f t="shared" si="210"/>
        <v>44075</v>
      </c>
      <c r="C1435" s="7">
        <v>44081</v>
      </c>
      <c r="D1435">
        <v>0.91</v>
      </c>
      <c r="E1435">
        <v>1.8</v>
      </c>
      <c r="F1435">
        <v>3.4</v>
      </c>
      <c r="G1435">
        <v>2.6</v>
      </c>
      <c r="H1435" s="4">
        <f t="shared" si="211"/>
        <v>4.5</v>
      </c>
      <c r="I1435" s="4"/>
      <c r="J1435" s="4">
        <f t="shared" si="212"/>
        <v>3.59</v>
      </c>
      <c r="K1435" s="15">
        <f t="shared" si="207"/>
        <v>3.58</v>
      </c>
      <c r="L1435" s="4">
        <f t="shared" si="209"/>
        <v>3.59</v>
      </c>
      <c r="M1435" s="4">
        <f t="shared" si="213"/>
        <v>0.91000000000000014</v>
      </c>
      <c r="N1435" s="4"/>
      <c r="P1435" s="184">
        <f t="shared" si="214"/>
        <v>40969</v>
      </c>
      <c r="Q1435" s="184">
        <v>40978</v>
      </c>
      <c r="R1435" s="182">
        <v>4.5</v>
      </c>
      <c r="S1435" s="182">
        <f t="shared" si="215"/>
        <v>3.82</v>
      </c>
      <c r="T1435" s="182">
        <f t="shared" si="216"/>
        <v>0.68000000000000016</v>
      </c>
      <c r="AF1435" s="183"/>
      <c r="AI1435" s="3"/>
    </row>
    <row r="1436" spans="1:35" x14ac:dyDescent="0.2">
      <c r="A1436" s="7">
        <f t="shared" si="208"/>
        <v>44044</v>
      </c>
      <c r="B1436" s="7">
        <f t="shared" si="210"/>
        <v>44075</v>
      </c>
      <c r="C1436" s="7">
        <v>44082</v>
      </c>
      <c r="D1436">
        <v>0.91</v>
      </c>
      <c r="E1436">
        <v>1.8</v>
      </c>
      <c r="F1436">
        <v>3.4</v>
      </c>
      <c r="G1436">
        <v>2.6</v>
      </c>
      <c r="H1436" s="4">
        <f t="shared" si="211"/>
        <v>4.5</v>
      </c>
      <c r="I1436" s="4"/>
      <c r="J1436" s="4">
        <f t="shared" si="212"/>
        <v>3.59</v>
      </c>
      <c r="K1436" s="15">
        <f t="shared" si="207"/>
        <v>3.58</v>
      </c>
      <c r="L1436" s="4">
        <f t="shared" si="209"/>
        <v>3.59</v>
      </c>
      <c r="M1436" s="4">
        <f t="shared" si="213"/>
        <v>0.91000000000000014</v>
      </c>
      <c r="N1436" s="4"/>
      <c r="P1436" s="184">
        <f t="shared" si="214"/>
        <v>40969</v>
      </c>
      <c r="Q1436" s="184">
        <v>40979</v>
      </c>
      <c r="R1436" s="182">
        <v>4.5</v>
      </c>
      <c r="S1436" s="182">
        <f t="shared" si="215"/>
        <v>3.82</v>
      </c>
      <c r="T1436" s="182">
        <f t="shared" si="216"/>
        <v>0.68000000000000016</v>
      </c>
      <c r="AF1436" s="183"/>
      <c r="AI1436" s="3"/>
    </row>
    <row r="1437" spans="1:35" x14ac:dyDescent="0.2">
      <c r="A1437" s="7">
        <f t="shared" si="208"/>
        <v>44044</v>
      </c>
      <c r="B1437" s="7">
        <f t="shared" si="210"/>
        <v>44075</v>
      </c>
      <c r="C1437" s="7">
        <v>44083</v>
      </c>
      <c r="D1437">
        <v>0.91</v>
      </c>
      <c r="E1437">
        <v>1.8</v>
      </c>
      <c r="F1437">
        <v>3.4</v>
      </c>
      <c r="G1437">
        <v>2.6</v>
      </c>
      <c r="H1437" s="4">
        <f t="shared" si="211"/>
        <v>4.5</v>
      </c>
      <c r="I1437" s="4"/>
      <c r="J1437" s="4">
        <f t="shared" si="212"/>
        <v>3.59</v>
      </c>
      <c r="K1437" s="15">
        <f t="shared" si="207"/>
        <v>3.58</v>
      </c>
      <c r="L1437" s="4">
        <f t="shared" si="209"/>
        <v>3.59</v>
      </c>
      <c r="M1437" s="4">
        <f t="shared" si="213"/>
        <v>0.91000000000000014</v>
      </c>
      <c r="N1437" s="4"/>
      <c r="P1437" s="184">
        <f t="shared" si="214"/>
        <v>40969</v>
      </c>
      <c r="Q1437" s="184">
        <v>40980</v>
      </c>
      <c r="R1437" s="182">
        <v>4.5</v>
      </c>
      <c r="S1437" s="182">
        <f t="shared" si="215"/>
        <v>3.82</v>
      </c>
      <c r="T1437" s="182">
        <f t="shared" si="216"/>
        <v>0.68000000000000016</v>
      </c>
      <c r="AF1437" s="183"/>
      <c r="AI1437" s="3"/>
    </row>
    <row r="1438" spans="1:35" x14ac:dyDescent="0.2">
      <c r="A1438" s="7">
        <f t="shared" si="208"/>
        <v>44044</v>
      </c>
      <c r="B1438" s="7">
        <f t="shared" si="210"/>
        <v>44075</v>
      </c>
      <c r="C1438" s="7">
        <v>44084</v>
      </c>
      <c r="D1438">
        <v>0.91</v>
      </c>
      <c r="E1438">
        <v>1.8</v>
      </c>
      <c r="F1438">
        <v>3.4</v>
      </c>
      <c r="G1438">
        <v>2.6</v>
      </c>
      <c r="H1438" s="4">
        <f t="shared" si="211"/>
        <v>4.5</v>
      </c>
      <c r="I1438" s="4"/>
      <c r="J1438" s="4">
        <f t="shared" si="212"/>
        <v>3.59</v>
      </c>
      <c r="K1438" s="15">
        <f t="shared" si="207"/>
        <v>3.58</v>
      </c>
      <c r="L1438" s="4">
        <f t="shared" si="209"/>
        <v>3.59</v>
      </c>
      <c r="M1438" s="4">
        <f t="shared" si="213"/>
        <v>0.91000000000000014</v>
      </c>
      <c r="N1438" s="4"/>
      <c r="P1438" s="184">
        <f t="shared" si="214"/>
        <v>40969</v>
      </c>
      <c r="Q1438" s="184">
        <v>40981</v>
      </c>
      <c r="R1438" s="182">
        <v>4.5</v>
      </c>
      <c r="S1438" s="182">
        <f t="shared" si="215"/>
        <v>3.82</v>
      </c>
      <c r="T1438" s="182">
        <f t="shared" si="216"/>
        <v>0.68000000000000016</v>
      </c>
      <c r="AF1438" s="183"/>
      <c r="AI1438" s="3"/>
    </row>
    <row r="1439" spans="1:35" x14ac:dyDescent="0.2">
      <c r="A1439" s="7">
        <f t="shared" si="208"/>
        <v>44044</v>
      </c>
      <c r="B1439" s="7">
        <f t="shared" si="210"/>
        <v>44075</v>
      </c>
      <c r="C1439" s="7">
        <v>44085</v>
      </c>
      <c r="D1439">
        <v>0.91</v>
      </c>
      <c r="E1439">
        <v>1.8</v>
      </c>
      <c r="F1439">
        <v>3.4</v>
      </c>
      <c r="G1439">
        <v>2.6</v>
      </c>
      <c r="H1439" s="4">
        <f t="shared" si="211"/>
        <v>4.5</v>
      </c>
      <c r="I1439" s="4"/>
      <c r="J1439" s="4">
        <f t="shared" si="212"/>
        <v>3.59</v>
      </c>
      <c r="K1439" s="15">
        <f t="shared" si="207"/>
        <v>3.58</v>
      </c>
      <c r="L1439" s="4">
        <f t="shared" si="209"/>
        <v>3.59</v>
      </c>
      <c r="M1439" s="4">
        <f t="shared" si="213"/>
        <v>0.91000000000000014</v>
      </c>
      <c r="N1439" s="4"/>
      <c r="P1439" s="184">
        <f t="shared" si="214"/>
        <v>40969</v>
      </c>
      <c r="Q1439" s="184">
        <v>40982</v>
      </c>
      <c r="R1439" s="182">
        <v>4.5</v>
      </c>
      <c r="S1439" s="182">
        <f t="shared" si="215"/>
        <v>3.82</v>
      </c>
      <c r="T1439" s="182">
        <f t="shared" si="216"/>
        <v>0.68000000000000016</v>
      </c>
      <c r="AF1439" s="183"/>
      <c r="AI1439" s="3"/>
    </row>
    <row r="1440" spans="1:35" x14ac:dyDescent="0.2">
      <c r="A1440" s="7">
        <f t="shared" si="208"/>
        <v>44044</v>
      </c>
      <c r="B1440" s="7">
        <f t="shared" si="210"/>
        <v>44075</v>
      </c>
      <c r="C1440" s="7">
        <v>44088</v>
      </c>
      <c r="D1440">
        <v>0.91</v>
      </c>
      <c r="E1440">
        <v>1.8</v>
      </c>
      <c r="F1440">
        <v>3.4</v>
      </c>
      <c r="G1440">
        <v>2.6</v>
      </c>
      <c r="H1440" s="4">
        <f t="shared" si="211"/>
        <v>4.5</v>
      </c>
      <c r="I1440" s="4"/>
      <c r="J1440" s="4">
        <f t="shared" si="212"/>
        <v>3.59</v>
      </c>
      <c r="K1440" s="15">
        <f t="shared" si="207"/>
        <v>3.58</v>
      </c>
      <c r="L1440" s="4">
        <f t="shared" si="209"/>
        <v>3.59</v>
      </c>
      <c r="M1440" s="4">
        <f t="shared" si="213"/>
        <v>0.91000000000000014</v>
      </c>
      <c r="N1440" s="4"/>
      <c r="P1440" s="184">
        <f t="shared" si="214"/>
        <v>40969</v>
      </c>
      <c r="Q1440" s="184">
        <v>40983</v>
      </c>
      <c r="R1440" s="182">
        <v>4.5</v>
      </c>
      <c r="S1440" s="182">
        <f t="shared" si="215"/>
        <v>3.82</v>
      </c>
      <c r="T1440" s="182">
        <f t="shared" si="216"/>
        <v>0.68000000000000016</v>
      </c>
      <c r="AF1440" s="183"/>
      <c r="AI1440" s="3"/>
    </row>
    <row r="1441" spans="1:35" x14ac:dyDescent="0.2">
      <c r="A1441" s="7">
        <f t="shared" si="208"/>
        <v>44044</v>
      </c>
      <c r="B1441" s="7">
        <f t="shared" si="210"/>
        <v>44075</v>
      </c>
      <c r="C1441" s="7">
        <v>44089</v>
      </c>
      <c r="D1441">
        <v>0.91</v>
      </c>
      <c r="E1441">
        <v>1.8</v>
      </c>
      <c r="F1441">
        <v>3.4</v>
      </c>
      <c r="G1441">
        <v>2.6</v>
      </c>
      <c r="H1441" s="4">
        <f t="shared" si="211"/>
        <v>4.5</v>
      </c>
      <c r="I1441" s="4"/>
      <c r="J1441" s="4">
        <f t="shared" si="212"/>
        <v>3.59</v>
      </c>
      <c r="K1441" s="15">
        <f t="shared" si="207"/>
        <v>3.58</v>
      </c>
      <c r="L1441" s="4">
        <f t="shared" si="209"/>
        <v>3.59</v>
      </c>
      <c r="M1441" s="4">
        <f t="shared" si="213"/>
        <v>0.91000000000000014</v>
      </c>
      <c r="N1441" s="4"/>
      <c r="P1441" s="184">
        <f t="shared" si="214"/>
        <v>40969</v>
      </c>
      <c r="Q1441" s="184">
        <v>40984</v>
      </c>
      <c r="R1441" s="182">
        <v>4.5</v>
      </c>
      <c r="S1441" s="182">
        <f t="shared" si="215"/>
        <v>3.82</v>
      </c>
      <c r="T1441" s="182">
        <f t="shared" si="216"/>
        <v>0.68000000000000016</v>
      </c>
      <c r="AF1441" s="183"/>
      <c r="AI1441" s="3"/>
    </row>
    <row r="1442" spans="1:35" x14ac:dyDescent="0.2">
      <c r="A1442" s="7">
        <f t="shared" si="208"/>
        <v>44044</v>
      </c>
      <c r="B1442" s="7">
        <f t="shared" si="210"/>
        <v>44075</v>
      </c>
      <c r="C1442" s="7">
        <v>44091</v>
      </c>
      <c r="D1442">
        <v>0.91</v>
      </c>
      <c r="E1442">
        <v>1.8</v>
      </c>
      <c r="F1442">
        <v>3.4</v>
      </c>
      <c r="G1442">
        <v>2.6</v>
      </c>
      <c r="H1442" s="4">
        <f t="shared" si="211"/>
        <v>4.5</v>
      </c>
      <c r="I1442" s="4"/>
      <c r="J1442" s="4">
        <f t="shared" si="212"/>
        <v>3.59</v>
      </c>
      <c r="K1442" s="15">
        <f t="shared" ref="K1442:K1505" si="217">INDEX($W:$W,MATCH($A1442,$V:$V,0))</f>
        <v>3.58</v>
      </c>
      <c r="L1442" s="4">
        <f t="shared" si="209"/>
        <v>3.59</v>
      </c>
      <c r="M1442" s="4">
        <f t="shared" si="213"/>
        <v>0.91000000000000014</v>
      </c>
      <c r="N1442" s="4"/>
      <c r="P1442" s="184">
        <f t="shared" si="214"/>
        <v>40969</v>
      </c>
      <c r="Q1442" s="184">
        <v>40985</v>
      </c>
      <c r="R1442" s="182">
        <v>4.5</v>
      </c>
      <c r="S1442" s="182">
        <f t="shared" si="215"/>
        <v>3.82</v>
      </c>
      <c r="T1442" s="182">
        <f t="shared" si="216"/>
        <v>0.68000000000000016</v>
      </c>
      <c r="AF1442" s="183"/>
      <c r="AI1442" s="3"/>
    </row>
    <row r="1443" spans="1:35" x14ac:dyDescent="0.2">
      <c r="A1443" s="7">
        <f t="shared" si="208"/>
        <v>44044</v>
      </c>
      <c r="B1443" s="7">
        <f t="shared" si="210"/>
        <v>44075</v>
      </c>
      <c r="C1443" s="7">
        <v>44092</v>
      </c>
      <c r="D1443">
        <v>0.91</v>
      </c>
      <c r="E1443">
        <v>1.8</v>
      </c>
      <c r="F1443">
        <v>3.4</v>
      </c>
      <c r="G1443">
        <v>2.6</v>
      </c>
      <c r="H1443" s="4">
        <f t="shared" si="211"/>
        <v>4.5</v>
      </c>
      <c r="I1443" s="4"/>
      <c r="J1443" s="4">
        <f t="shared" si="212"/>
        <v>3.59</v>
      </c>
      <c r="K1443" s="15">
        <f t="shared" si="217"/>
        <v>3.58</v>
      </c>
      <c r="L1443" s="4">
        <f t="shared" si="209"/>
        <v>3.59</v>
      </c>
      <c r="M1443" s="4">
        <f t="shared" si="213"/>
        <v>0.91000000000000014</v>
      </c>
      <c r="N1443" s="4"/>
      <c r="P1443" s="184">
        <f t="shared" si="214"/>
        <v>40969</v>
      </c>
      <c r="Q1443" s="184">
        <v>40986</v>
      </c>
      <c r="R1443" s="182">
        <v>4.5</v>
      </c>
      <c r="S1443" s="182">
        <f t="shared" si="215"/>
        <v>3.82</v>
      </c>
      <c r="T1443" s="182">
        <f t="shared" si="216"/>
        <v>0.68000000000000016</v>
      </c>
      <c r="AF1443" s="183"/>
      <c r="AI1443" s="3"/>
    </row>
    <row r="1444" spans="1:35" x14ac:dyDescent="0.2">
      <c r="A1444" s="7">
        <f t="shared" si="208"/>
        <v>44044</v>
      </c>
      <c r="B1444" s="7">
        <f t="shared" si="210"/>
        <v>44075</v>
      </c>
      <c r="C1444" s="7">
        <v>44095</v>
      </c>
      <c r="D1444">
        <v>0.91</v>
      </c>
      <c r="E1444">
        <v>1.8</v>
      </c>
      <c r="F1444">
        <v>3.4</v>
      </c>
      <c r="G1444">
        <v>2.6</v>
      </c>
      <c r="H1444" s="4">
        <f t="shared" si="211"/>
        <v>4.5</v>
      </c>
      <c r="I1444" s="4"/>
      <c r="J1444" s="4">
        <f t="shared" si="212"/>
        <v>3.59</v>
      </c>
      <c r="K1444" s="15">
        <f t="shared" si="217"/>
        <v>3.58</v>
      </c>
      <c r="L1444" s="4">
        <f t="shared" si="209"/>
        <v>3.59</v>
      </c>
      <c r="M1444" s="4">
        <f t="shared" si="213"/>
        <v>0.91000000000000014</v>
      </c>
      <c r="N1444" s="4"/>
      <c r="P1444" s="184">
        <f t="shared" si="214"/>
        <v>40969</v>
      </c>
      <c r="Q1444" s="184">
        <v>40987</v>
      </c>
      <c r="R1444" s="182">
        <v>4.5</v>
      </c>
      <c r="S1444" s="182">
        <f t="shared" si="215"/>
        <v>3.82</v>
      </c>
      <c r="T1444" s="182">
        <f t="shared" si="216"/>
        <v>0.68000000000000016</v>
      </c>
      <c r="AF1444" s="183"/>
      <c r="AI1444" s="3"/>
    </row>
    <row r="1445" spans="1:35" x14ac:dyDescent="0.2">
      <c r="A1445" s="7">
        <f t="shared" si="208"/>
        <v>44044</v>
      </c>
      <c r="B1445" s="7">
        <f t="shared" si="210"/>
        <v>44075</v>
      </c>
      <c r="C1445" s="7">
        <v>44096</v>
      </c>
      <c r="D1445">
        <v>0.91</v>
      </c>
      <c r="E1445">
        <v>1.8</v>
      </c>
      <c r="F1445">
        <v>3.4</v>
      </c>
      <c r="G1445">
        <v>2.6</v>
      </c>
      <c r="H1445" s="4">
        <f t="shared" si="211"/>
        <v>4.5</v>
      </c>
      <c r="I1445" s="4"/>
      <c r="J1445" s="4">
        <f t="shared" si="212"/>
        <v>3.59</v>
      </c>
      <c r="K1445" s="15">
        <f t="shared" si="217"/>
        <v>3.58</v>
      </c>
      <c r="L1445" s="4">
        <f t="shared" si="209"/>
        <v>3.59</v>
      </c>
      <c r="M1445" s="4">
        <f t="shared" si="213"/>
        <v>0.91000000000000014</v>
      </c>
      <c r="N1445" s="4"/>
      <c r="P1445" s="184">
        <f t="shared" si="214"/>
        <v>40969</v>
      </c>
      <c r="Q1445" s="184">
        <v>40988</v>
      </c>
      <c r="R1445" s="182">
        <v>4.5</v>
      </c>
      <c r="S1445" s="182">
        <f t="shared" si="215"/>
        <v>3.82</v>
      </c>
      <c r="T1445" s="182">
        <f t="shared" si="216"/>
        <v>0.68000000000000016</v>
      </c>
      <c r="AF1445" s="183"/>
      <c r="AI1445" s="3"/>
    </row>
    <row r="1446" spans="1:35" x14ac:dyDescent="0.2">
      <c r="A1446" s="7">
        <f t="shared" si="208"/>
        <v>44044</v>
      </c>
      <c r="B1446" s="7">
        <f t="shared" si="210"/>
        <v>44075</v>
      </c>
      <c r="C1446" s="7">
        <v>44097</v>
      </c>
      <c r="D1446">
        <v>0.91</v>
      </c>
      <c r="E1446">
        <v>1.8</v>
      </c>
      <c r="F1446">
        <v>3.4</v>
      </c>
      <c r="G1446">
        <v>2.6</v>
      </c>
      <c r="H1446" s="4">
        <f t="shared" si="211"/>
        <v>4.5</v>
      </c>
      <c r="I1446" s="4"/>
      <c r="J1446" s="4">
        <f t="shared" si="212"/>
        <v>3.59</v>
      </c>
      <c r="K1446" s="15">
        <f t="shared" si="217"/>
        <v>3.58</v>
      </c>
      <c r="L1446" s="4">
        <f t="shared" si="209"/>
        <v>3.59</v>
      </c>
      <c r="M1446" s="4">
        <f t="shared" si="213"/>
        <v>0.91000000000000014</v>
      </c>
      <c r="N1446" s="4"/>
      <c r="P1446" s="184">
        <f t="shared" si="214"/>
        <v>40969</v>
      </c>
      <c r="Q1446" s="184">
        <v>40989</v>
      </c>
      <c r="R1446" s="182">
        <v>4.5</v>
      </c>
      <c r="S1446" s="182">
        <f t="shared" si="215"/>
        <v>3.82</v>
      </c>
      <c r="T1446" s="182">
        <f t="shared" si="216"/>
        <v>0.68000000000000016</v>
      </c>
      <c r="AF1446" s="183"/>
      <c r="AI1446" s="3"/>
    </row>
    <row r="1447" spans="1:35" x14ac:dyDescent="0.2">
      <c r="A1447" s="7">
        <f t="shared" si="208"/>
        <v>44044</v>
      </c>
      <c r="B1447" s="7">
        <f t="shared" si="210"/>
        <v>44075</v>
      </c>
      <c r="C1447" s="7">
        <v>44098</v>
      </c>
      <c r="D1447">
        <v>0.66</v>
      </c>
      <c r="E1447">
        <v>1.8</v>
      </c>
      <c r="F1447">
        <v>3.4</v>
      </c>
      <c r="G1447">
        <v>2.6</v>
      </c>
      <c r="H1447" s="4">
        <f t="shared" si="211"/>
        <v>4.5</v>
      </c>
      <c r="I1447" s="4"/>
      <c r="J1447" s="4">
        <f t="shared" si="212"/>
        <v>3.84</v>
      </c>
      <c r="K1447" s="15">
        <f t="shared" si="217"/>
        <v>3.58</v>
      </c>
      <c r="L1447" s="4">
        <f t="shared" si="209"/>
        <v>3.59</v>
      </c>
      <c r="M1447" s="4">
        <f t="shared" si="213"/>
        <v>0.91000000000000014</v>
      </c>
      <c r="N1447" s="4"/>
      <c r="P1447" s="184">
        <f t="shared" si="214"/>
        <v>40969</v>
      </c>
      <c r="Q1447" s="184">
        <v>40990</v>
      </c>
      <c r="R1447" s="182">
        <v>4.5</v>
      </c>
      <c r="S1447" s="182">
        <f t="shared" si="215"/>
        <v>3.82</v>
      </c>
      <c r="T1447" s="182">
        <f t="shared" si="216"/>
        <v>0.68000000000000016</v>
      </c>
      <c r="AF1447" s="183"/>
      <c r="AI1447" s="3"/>
    </row>
    <row r="1448" spans="1:35" x14ac:dyDescent="0.2">
      <c r="A1448" s="7">
        <f t="shared" si="208"/>
        <v>44044</v>
      </c>
      <c r="B1448" s="7">
        <f t="shared" si="210"/>
        <v>44075</v>
      </c>
      <c r="C1448" s="7">
        <v>44099</v>
      </c>
      <c r="D1448">
        <v>0.66</v>
      </c>
      <c r="E1448">
        <v>1.8</v>
      </c>
      <c r="F1448">
        <v>3.4</v>
      </c>
      <c r="G1448">
        <v>2.6</v>
      </c>
      <c r="H1448" s="4">
        <f t="shared" si="211"/>
        <v>4.25</v>
      </c>
      <c r="I1448" s="4"/>
      <c r="J1448" s="4">
        <f t="shared" si="212"/>
        <v>3.59</v>
      </c>
      <c r="K1448" s="15">
        <f t="shared" si="217"/>
        <v>3.58</v>
      </c>
      <c r="L1448" s="4">
        <f t="shared" si="209"/>
        <v>3.59</v>
      </c>
      <c r="M1448" s="4">
        <f t="shared" si="213"/>
        <v>0.66000000000000014</v>
      </c>
      <c r="N1448" s="4"/>
      <c r="P1448" s="184">
        <f t="shared" si="214"/>
        <v>40969</v>
      </c>
      <c r="Q1448" s="184">
        <v>40991</v>
      </c>
      <c r="R1448" s="182">
        <v>4.5</v>
      </c>
      <c r="S1448" s="182">
        <f t="shared" si="215"/>
        <v>3.82</v>
      </c>
      <c r="T1448" s="182">
        <f t="shared" si="216"/>
        <v>0.68000000000000016</v>
      </c>
      <c r="AF1448" s="183"/>
      <c r="AI1448" s="3"/>
    </row>
    <row r="1449" spans="1:35" x14ac:dyDescent="0.2">
      <c r="A1449" s="7">
        <f t="shared" si="208"/>
        <v>44044</v>
      </c>
      <c r="B1449" s="7">
        <f t="shared" si="210"/>
        <v>44075</v>
      </c>
      <c r="C1449" s="7">
        <v>44102</v>
      </c>
      <c r="D1449">
        <v>0.66</v>
      </c>
      <c r="E1449">
        <v>1.8</v>
      </c>
      <c r="F1449">
        <v>3.4</v>
      </c>
      <c r="G1449">
        <v>2.6</v>
      </c>
      <c r="H1449" s="4">
        <f t="shared" si="211"/>
        <v>4.25</v>
      </c>
      <c r="I1449" s="4"/>
      <c r="J1449" s="4">
        <f t="shared" si="212"/>
        <v>3.59</v>
      </c>
      <c r="K1449" s="15">
        <f t="shared" si="217"/>
        <v>3.58</v>
      </c>
      <c r="L1449" s="4">
        <f t="shared" si="209"/>
        <v>3.59</v>
      </c>
      <c r="M1449" s="4">
        <f t="shared" si="213"/>
        <v>0.66000000000000014</v>
      </c>
      <c r="N1449" s="4"/>
      <c r="P1449" s="184">
        <f t="shared" si="214"/>
        <v>40969</v>
      </c>
      <c r="Q1449" s="184">
        <v>40992</v>
      </c>
      <c r="R1449" s="182">
        <v>4.5</v>
      </c>
      <c r="S1449" s="182">
        <f t="shared" si="215"/>
        <v>3.82</v>
      </c>
      <c r="T1449" s="182">
        <f t="shared" si="216"/>
        <v>0.68000000000000016</v>
      </c>
      <c r="AF1449" s="183"/>
      <c r="AI1449" s="3"/>
    </row>
    <row r="1450" spans="1:35" x14ac:dyDescent="0.2">
      <c r="A1450" s="7">
        <f t="shared" si="208"/>
        <v>44044</v>
      </c>
      <c r="B1450" s="7">
        <f t="shared" si="210"/>
        <v>44075</v>
      </c>
      <c r="C1450" s="7">
        <v>44103</v>
      </c>
      <c r="D1450">
        <v>0.66</v>
      </c>
      <c r="E1450">
        <v>1.8</v>
      </c>
      <c r="F1450">
        <v>3.4</v>
      </c>
      <c r="G1450">
        <v>2.6</v>
      </c>
      <c r="H1450" s="4">
        <f t="shared" si="211"/>
        <v>4.25</v>
      </c>
      <c r="I1450" s="4"/>
      <c r="J1450" s="4">
        <f t="shared" si="212"/>
        <v>3.59</v>
      </c>
      <c r="K1450" s="15">
        <f t="shared" si="217"/>
        <v>3.58</v>
      </c>
      <c r="L1450" s="4">
        <f t="shared" si="209"/>
        <v>3.59</v>
      </c>
      <c r="M1450" s="4">
        <f t="shared" si="213"/>
        <v>0.66000000000000014</v>
      </c>
      <c r="N1450" s="4"/>
      <c r="P1450" s="184">
        <f t="shared" si="214"/>
        <v>40969</v>
      </c>
      <c r="Q1450" s="184">
        <v>40993</v>
      </c>
      <c r="R1450" s="182">
        <v>4.5</v>
      </c>
      <c r="S1450" s="182">
        <f t="shared" si="215"/>
        <v>3.82</v>
      </c>
      <c r="T1450" s="182">
        <f t="shared" si="216"/>
        <v>0.68000000000000016</v>
      </c>
      <c r="AF1450" s="183"/>
      <c r="AI1450" s="3"/>
    </row>
    <row r="1451" spans="1:35" x14ac:dyDescent="0.2">
      <c r="A1451" s="7">
        <f t="shared" si="208"/>
        <v>44044</v>
      </c>
      <c r="B1451" s="7">
        <f t="shared" si="210"/>
        <v>44075</v>
      </c>
      <c r="C1451" s="7">
        <v>44104</v>
      </c>
      <c r="D1451">
        <v>0.66</v>
      </c>
      <c r="E1451">
        <v>1.8</v>
      </c>
      <c r="F1451">
        <v>3.4</v>
      </c>
      <c r="G1451">
        <v>2.6</v>
      </c>
      <c r="H1451" s="4">
        <f t="shared" si="211"/>
        <v>4.25</v>
      </c>
      <c r="I1451" s="4"/>
      <c r="J1451" s="4">
        <f t="shared" si="212"/>
        <v>3.59</v>
      </c>
      <c r="K1451" s="15">
        <f t="shared" si="217"/>
        <v>3.58</v>
      </c>
      <c r="L1451" s="4">
        <f t="shared" si="209"/>
        <v>3.59</v>
      </c>
      <c r="M1451" s="4">
        <f t="shared" si="213"/>
        <v>0.66000000000000014</v>
      </c>
      <c r="N1451" s="4"/>
      <c r="P1451" s="184">
        <f t="shared" si="214"/>
        <v>40969</v>
      </c>
      <c r="Q1451" s="184">
        <v>40994</v>
      </c>
      <c r="R1451" s="182">
        <v>4.5</v>
      </c>
      <c r="S1451" s="182">
        <f t="shared" si="215"/>
        <v>3.82</v>
      </c>
      <c r="T1451" s="182">
        <f t="shared" si="216"/>
        <v>0.68000000000000016</v>
      </c>
      <c r="AF1451" s="183"/>
      <c r="AI1451" s="3"/>
    </row>
    <row r="1452" spans="1:35" x14ac:dyDescent="0.2">
      <c r="A1452" s="7">
        <f t="shared" si="208"/>
        <v>44075</v>
      </c>
      <c r="B1452" s="7">
        <f t="shared" si="210"/>
        <v>44105</v>
      </c>
      <c r="C1452" s="7">
        <v>44105</v>
      </c>
      <c r="D1452">
        <v>0.64</v>
      </c>
      <c r="E1452">
        <v>1.8</v>
      </c>
      <c r="F1452">
        <v>3.4</v>
      </c>
      <c r="G1452">
        <v>2.6</v>
      </c>
      <c r="H1452" s="4">
        <f t="shared" si="211"/>
        <v>4.25</v>
      </c>
      <c r="I1452" s="4"/>
      <c r="J1452" s="4">
        <f t="shared" si="212"/>
        <v>3.61</v>
      </c>
      <c r="K1452" s="15">
        <f t="shared" si="217"/>
        <v>3.59</v>
      </c>
      <c r="L1452" s="4">
        <f t="shared" si="209"/>
        <v>3.61</v>
      </c>
      <c r="M1452" s="4">
        <f t="shared" si="213"/>
        <v>0.64000000000000012</v>
      </c>
      <c r="N1452" s="4"/>
      <c r="P1452" s="184">
        <f t="shared" si="214"/>
        <v>40969</v>
      </c>
      <c r="Q1452" s="184">
        <v>40995</v>
      </c>
      <c r="R1452" s="182">
        <v>4.5</v>
      </c>
      <c r="S1452" s="182">
        <f t="shared" si="215"/>
        <v>3.82</v>
      </c>
      <c r="T1452" s="182">
        <f t="shared" si="216"/>
        <v>0.68000000000000016</v>
      </c>
      <c r="AF1452" s="183"/>
      <c r="AI1452" s="3"/>
    </row>
    <row r="1453" spans="1:35" x14ac:dyDescent="0.2">
      <c r="A1453" s="7">
        <f t="shared" si="208"/>
        <v>44075</v>
      </c>
      <c r="B1453" s="7">
        <f t="shared" si="210"/>
        <v>44105</v>
      </c>
      <c r="C1453" s="7">
        <v>44106</v>
      </c>
      <c r="D1453">
        <v>0.64</v>
      </c>
      <c r="E1453">
        <v>1.8</v>
      </c>
      <c r="F1453">
        <v>3.4</v>
      </c>
      <c r="G1453">
        <v>2.6</v>
      </c>
      <c r="H1453" s="4">
        <f t="shared" si="211"/>
        <v>4.25</v>
      </c>
      <c r="I1453" s="4"/>
      <c r="J1453" s="4">
        <f t="shared" si="212"/>
        <v>3.61</v>
      </c>
      <c r="K1453" s="15">
        <f t="shared" si="217"/>
        <v>3.59</v>
      </c>
      <c r="L1453" s="4">
        <f t="shared" si="209"/>
        <v>3.61</v>
      </c>
      <c r="M1453" s="4">
        <f t="shared" si="213"/>
        <v>0.64000000000000012</v>
      </c>
      <c r="N1453" s="4"/>
      <c r="P1453" s="184">
        <f t="shared" si="214"/>
        <v>40969</v>
      </c>
      <c r="Q1453" s="184">
        <v>40996</v>
      </c>
      <c r="R1453" s="182">
        <v>4.5</v>
      </c>
      <c r="S1453" s="182">
        <f t="shared" si="215"/>
        <v>3.82</v>
      </c>
      <c r="T1453" s="182">
        <f t="shared" si="216"/>
        <v>0.68000000000000016</v>
      </c>
      <c r="AF1453" s="183"/>
      <c r="AI1453" s="3"/>
    </row>
    <row r="1454" spans="1:35" x14ac:dyDescent="0.2">
      <c r="A1454" s="7">
        <f t="shared" si="208"/>
        <v>44075</v>
      </c>
      <c r="B1454" s="7">
        <f t="shared" si="210"/>
        <v>44105</v>
      </c>
      <c r="C1454" s="7">
        <v>44109</v>
      </c>
      <c r="D1454">
        <v>0.64</v>
      </c>
      <c r="E1454">
        <v>1.8</v>
      </c>
      <c r="F1454">
        <v>3.4</v>
      </c>
      <c r="G1454">
        <v>2.6</v>
      </c>
      <c r="H1454" s="4">
        <f t="shared" si="211"/>
        <v>4.25</v>
      </c>
      <c r="I1454" s="4"/>
      <c r="J1454" s="4">
        <f t="shared" si="212"/>
        <v>3.61</v>
      </c>
      <c r="K1454" s="15">
        <f t="shared" si="217"/>
        <v>3.59</v>
      </c>
      <c r="L1454" s="4">
        <f t="shared" si="209"/>
        <v>3.61</v>
      </c>
      <c r="M1454" s="4">
        <f t="shared" si="213"/>
        <v>0.64000000000000012</v>
      </c>
      <c r="N1454" s="4"/>
      <c r="P1454" s="184">
        <f t="shared" si="214"/>
        <v>40969</v>
      </c>
      <c r="Q1454" s="184">
        <v>40997</v>
      </c>
      <c r="R1454" s="182">
        <v>4.5</v>
      </c>
      <c r="S1454" s="182">
        <f t="shared" si="215"/>
        <v>3.82</v>
      </c>
      <c r="T1454" s="182">
        <f t="shared" si="216"/>
        <v>0.68000000000000016</v>
      </c>
      <c r="AF1454" s="183"/>
      <c r="AI1454" s="3"/>
    </row>
    <row r="1455" spans="1:35" x14ac:dyDescent="0.2">
      <c r="A1455" s="7">
        <f t="shared" si="208"/>
        <v>44075</v>
      </c>
      <c r="B1455" s="7">
        <f t="shared" si="210"/>
        <v>44105</v>
      </c>
      <c r="C1455" s="7">
        <v>44110</v>
      </c>
      <c r="D1455">
        <v>0.64</v>
      </c>
      <c r="E1455">
        <v>1.8</v>
      </c>
      <c r="F1455">
        <v>3.4</v>
      </c>
      <c r="G1455">
        <v>2.6</v>
      </c>
      <c r="H1455" s="4">
        <f t="shared" si="211"/>
        <v>4.25</v>
      </c>
      <c r="I1455" s="4"/>
      <c r="J1455" s="4">
        <f t="shared" si="212"/>
        <v>3.61</v>
      </c>
      <c r="K1455" s="15">
        <f t="shared" si="217"/>
        <v>3.59</v>
      </c>
      <c r="L1455" s="4">
        <f t="shared" si="209"/>
        <v>3.61</v>
      </c>
      <c r="M1455" s="4">
        <f t="shared" si="213"/>
        <v>0.64000000000000012</v>
      </c>
      <c r="N1455" s="4"/>
      <c r="P1455" s="184">
        <f t="shared" si="214"/>
        <v>40969</v>
      </c>
      <c r="Q1455" s="184">
        <v>40998</v>
      </c>
      <c r="R1455" s="182">
        <v>4.5</v>
      </c>
      <c r="S1455" s="182">
        <f t="shared" si="215"/>
        <v>3.82</v>
      </c>
      <c r="T1455" s="182">
        <f t="shared" si="216"/>
        <v>0.68000000000000016</v>
      </c>
      <c r="AF1455" s="183"/>
      <c r="AI1455" s="3"/>
    </row>
    <row r="1456" spans="1:35" x14ac:dyDescent="0.2">
      <c r="A1456" s="7">
        <f t="shared" si="208"/>
        <v>44075</v>
      </c>
      <c r="B1456" s="7">
        <f t="shared" si="210"/>
        <v>44105</v>
      </c>
      <c r="C1456" s="7">
        <v>44111</v>
      </c>
      <c r="D1456">
        <v>0.64</v>
      </c>
      <c r="E1456">
        <v>1.8</v>
      </c>
      <c r="F1456">
        <v>3.4</v>
      </c>
      <c r="G1456">
        <v>2.6</v>
      </c>
      <c r="H1456" s="4">
        <f t="shared" si="211"/>
        <v>4.25</v>
      </c>
      <c r="I1456" s="4"/>
      <c r="J1456" s="4">
        <f t="shared" si="212"/>
        <v>3.61</v>
      </c>
      <c r="K1456" s="15">
        <f t="shared" si="217"/>
        <v>3.59</v>
      </c>
      <c r="L1456" s="4">
        <f t="shared" si="209"/>
        <v>3.61</v>
      </c>
      <c r="M1456" s="4">
        <f t="shared" si="213"/>
        <v>0.64000000000000012</v>
      </c>
      <c r="N1456" s="4"/>
      <c r="P1456" s="184">
        <f t="shared" si="214"/>
        <v>40969</v>
      </c>
      <c r="Q1456" s="184">
        <v>40999</v>
      </c>
      <c r="R1456" s="182">
        <v>4.5</v>
      </c>
      <c r="S1456" s="182">
        <f t="shared" si="215"/>
        <v>3.82</v>
      </c>
      <c r="T1456" s="182">
        <f t="shared" si="216"/>
        <v>0.68000000000000016</v>
      </c>
      <c r="AF1456" s="183"/>
      <c r="AI1456" s="3"/>
    </row>
    <row r="1457" spans="1:35" x14ac:dyDescent="0.2">
      <c r="A1457" s="7">
        <f t="shared" si="208"/>
        <v>44075</v>
      </c>
      <c r="B1457" s="7">
        <f t="shared" si="210"/>
        <v>44105</v>
      </c>
      <c r="C1457" s="7">
        <v>44112</v>
      </c>
      <c r="D1457">
        <v>0.64</v>
      </c>
      <c r="E1457">
        <v>1.8</v>
      </c>
      <c r="F1457">
        <v>3.4</v>
      </c>
      <c r="G1457">
        <v>2.6</v>
      </c>
      <c r="H1457" s="4">
        <f t="shared" si="211"/>
        <v>4.25</v>
      </c>
      <c r="I1457" s="4"/>
      <c r="J1457" s="4">
        <f t="shared" si="212"/>
        <v>3.61</v>
      </c>
      <c r="K1457" s="15">
        <f t="shared" si="217"/>
        <v>3.59</v>
      </c>
      <c r="L1457" s="4">
        <f t="shared" si="209"/>
        <v>3.61</v>
      </c>
      <c r="M1457" s="4">
        <f t="shared" si="213"/>
        <v>0.64000000000000012</v>
      </c>
      <c r="N1457" s="4"/>
      <c r="P1457" s="184">
        <f t="shared" si="214"/>
        <v>41000</v>
      </c>
      <c r="Q1457" s="184">
        <v>41000</v>
      </c>
      <c r="R1457" s="182">
        <v>4.5</v>
      </c>
      <c r="S1457" s="182">
        <f t="shared" si="215"/>
        <v>3.91</v>
      </c>
      <c r="T1457" s="182">
        <f t="shared" si="216"/>
        <v>0.58999999999999986</v>
      </c>
      <c r="AF1457" s="183"/>
      <c r="AI1457" s="3"/>
    </row>
    <row r="1458" spans="1:35" x14ac:dyDescent="0.2">
      <c r="A1458" s="7">
        <f t="shared" si="208"/>
        <v>44075</v>
      </c>
      <c r="B1458" s="7">
        <f t="shared" si="210"/>
        <v>44105</v>
      </c>
      <c r="C1458" s="7">
        <v>44113</v>
      </c>
      <c r="D1458">
        <v>0.64</v>
      </c>
      <c r="E1458">
        <v>1.8</v>
      </c>
      <c r="F1458">
        <v>3.4</v>
      </c>
      <c r="G1458">
        <v>2.6</v>
      </c>
      <c r="H1458" s="4">
        <f t="shared" si="211"/>
        <v>4.25</v>
      </c>
      <c r="I1458" s="4"/>
      <c r="J1458" s="4">
        <f t="shared" si="212"/>
        <v>3.61</v>
      </c>
      <c r="K1458" s="15">
        <f t="shared" si="217"/>
        <v>3.59</v>
      </c>
      <c r="L1458" s="4">
        <f t="shared" si="209"/>
        <v>3.61</v>
      </c>
      <c r="M1458" s="4">
        <f t="shared" si="213"/>
        <v>0.64000000000000012</v>
      </c>
      <c r="N1458" s="4"/>
      <c r="P1458" s="184">
        <f t="shared" si="214"/>
        <v>41000</v>
      </c>
      <c r="Q1458" s="184">
        <v>41001</v>
      </c>
      <c r="R1458" s="182">
        <v>4.5</v>
      </c>
      <c r="S1458" s="182">
        <f t="shared" si="215"/>
        <v>3.91</v>
      </c>
      <c r="T1458" s="182">
        <f t="shared" si="216"/>
        <v>0.58999999999999986</v>
      </c>
      <c r="AF1458" s="183"/>
      <c r="AI1458" s="3"/>
    </row>
    <row r="1459" spans="1:35" x14ac:dyDescent="0.2">
      <c r="A1459" s="7">
        <f t="shared" si="208"/>
        <v>44075</v>
      </c>
      <c r="B1459" s="7">
        <f t="shared" si="210"/>
        <v>44105</v>
      </c>
      <c r="C1459" s="7">
        <v>44116</v>
      </c>
      <c r="D1459">
        <v>0.64</v>
      </c>
      <c r="E1459">
        <v>1.8</v>
      </c>
      <c r="F1459">
        <v>3.4</v>
      </c>
      <c r="G1459">
        <v>2.6</v>
      </c>
      <c r="H1459" s="4">
        <f t="shared" si="211"/>
        <v>4.25</v>
      </c>
      <c r="I1459" s="4"/>
      <c r="J1459" s="4">
        <f t="shared" si="212"/>
        <v>3.61</v>
      </c>
      <c r="K1459" s="15">
        <f t="shared" si="217"/>
        <v>3.59</v>
      </c>
      <c r="L1459" s="4">
        <f t="shared" si="209"/>
        <v>3.61</v>
      </c>
      <c r="M1459" s="4">
        <f t="shared" si="213"/>
        <v>0.64000000000000012</v>
      </c>
      <c r="N1459" s="4"/>
      <c r="P1459" s="184">
        <f t="shared" si="214"/>
        <v>41000</v>
      </c>
      <c r="Q1459" s="184">
        <v>41002</v>
      </c>
      <c r="R1459" s="182">
        <v>4.5</v>
      </c>
      <c r="S1459" s="182">
        <f t="shared" si="215"/>
        <v>3.91</v>
      </c>
      <c r="T1459" s="182">
        <f t="shared" si="216"/>
        <v>0.58999999999999986</v>
      </c>
      <c r="AF1459" s="183"/>
      <c r="AI1459" s="3"/>
    </row>
    <row r="1460" spans="1:35" x14ac:dyDescent="0.2">
      <c r="A1460" s="7">
        <f t="shared" si="208"/>
        <v>44075</v>
      </c>
      <c r="B1460" s="7">
        <f t="shared" si="210"/>
        <v>44105</v>
      </c>
      <c r="C1460" s="7">
        <v>44117</v>
      </c>
      <c r="D1460">
        <v>0.64</v>
      </c>
      <c r="E1460">
        <v>1.8</v>
      </c>
      <c r="F1460">
        <v>3.4</v>
      </c>
      <c r="G1460">
        <v>2.6</v>
      </c>
      <c r="H1460" s="4">
        <f t="shared" si="211"/>
        <v>4.25</v>
      </c>
      <c r="I1460" s="4"/>
      <c r="J1460" s="4">
        <f t="shared" si="212"/>
        <v>3.61</v>
      </c>
      <c r="K1460" s="15">
        <f t="shared" si="217"/>
        <v>3.59</v>
      </c>
      <c r="L1460" s="4">
        <f t="shared" si="209"/>
        <v>3.61</v>
      </c>
      <c r="M1460" s="4">
        <f t="shared" si="213"/>
        <v>0.64000000000000012</v>
      </c>
      <c r="N1460" s="4"/>
      <c r="P1460" s="184">
        <f t="shared" si="214"/>
        <v>41000</v>
      </c>
      <c r="Q1460" s="184">
        <v>41003</v>
      </c>
      <c r="R1460" s="182">
        <v>4.5</v>
      </c>
      <c r="S1460" s="182">
        <f t="shared" si="215"/>
        <v>3.91</v>
      </c>
      <c r="T1460" s="182">
        <f t="shared" si="216"/>
        <v>0.58999999999999986</v>
      </c>
      <c r="AF1460" s="183"/>
      <c r="AI1460" s="3"/>
    </row>
    <row r="1461" spans="1:35" x14ac:dyDescent="0.2">
      <c r="A1461" s="7">
        <f t="shared" si="208"/>
        <v>44075</v>
      </c>
      <c r="B1461" s="7">
        <f t="shared" si="210"/>
        <v>44105</v>
      </c>
      <c r="C1461" s="7">
        <v>44118</v>
      </c>
      <c r="D1461">
        <v>0.64</v>
      </c>
      <c r="E1461">
        <v>1.8</v>
      </c>
      <c r="F1461">
        <v>3.4</v>
      </c>
      <c r="G1461">
        <v>2.6</v>
      </c>
      <c r="H1461" s="4">
        <f t="shared" si="211"/>
        <v>4.25</v>
      </c>
      <c r="I1461" s="4"/>
      <c r="J1461" s="4">
        <f t="shared" si="212"/>
        <v>3.61</v>
      </c>
      <c r="K1461" s="15">
        <f t="shared" si="217"/>
        <v>3.59</v>
      </c>
      <c r="L1461" s="4">
        <f t="shared" si="209"/>
        <v>3.61</v>
      </c>
      <c r="M1461" s="4">
        <f t="shared" si="213"/>
        <v>0.64000000000000012</v>
      </c>
      <c r="N1461" s="4"/>
      <c r="P1461" s="184">
        <f t="shared" si="214"/>
        <v>41000</v>
      </c>
      <c r="Q1461" s="184">
        <v>41004</v>
      </c>
      <c r="R1461" s="182">
        <v>4.5</v>
      </c>
      <c r="S1461" s="182">
        <f t="shared" si="215"/>
        <v>3.91</v>
      </c>
      <c r="T1461" s="182">
        <f t="shared" si="216"/>
        <v>0.58999999999999986</v>
      </c>
      <c r="AF1461" s="183"/>
      <c r="AI1461" s="3"/>
    </row>
    <row r="1462" spans="1:35" x14ac:dyDescent="0.2">
      <c r="A1462" s="7">
        <f t="shared" si="208"/>
        <v>44075</v>
      </c>
      <c r="B1462" s="7">
        <f t="shared" si="210"/>
        <v>44105</v>
      </c>
      <c r="C1462" s="7">
        <v>44119</v>
      </c>
      <c r="D1462">
        <v>0.64</v>
      </c>
      <c r="E1462">
        <v>1.8</v>
      </c>
      <c r="F1462">
        <v>3.4</v>
      </c>
      <c r="G1462">
        <v>2.6</v>
      </c>
      <c r="H1462" s="4">
        <f t="shared" si="211"/>
        <v>4.25</v>
      </c>
      <c r="I1462" s="4"/>
      <c r="J1462" s="4">
        <f t="shared" si="212"/>
        <v>3.61</v>
      </c>
      <c r="K1462" s="15">
        <f t="shared" si="217"/>
        <v>3.59</v>
      </c>
      <c r="L1462" s="4">
        <f t="shared" si="209"/>
        <v>3.61</v>
      </c>
      <c r="M1462" s="4">
        <f t="shared" si="213"/>
        <v>0.64000000000000012</v>
      </c>
      <c r="N1462" s="4"/>
      <c r="P1462" s="184">
        <f t="shared" si="214"/>
        <v>41000</v>
      </c>
      <c r="Q1462" s="184">
        <v>41005</v>
      </c>
      <c r="R1462" s="182">
        <v>4.5</v>
      </c>
      <c r="S1462" s="182">
        <f t="shared" si="215"/>
        <v>3.91</v>
      </c>
      <c r="T1462" s="182">
        <f t="shared" si="216"/>
        <v>0.58999999999999986</v>
      </c>
      <c r="AF1462" s="183"/>
      <c r="AI1462" s="3"/>
    </row>
    <row r="1463" spans="1:35" x14ac:dyDescent="0.2">
      <c r="A1463" s="7">
        <f t="shared" si="208"/>
        <v>44075</v>
      </c>
      <c r="B1463" s="7">
        <f t="shared" si="210"/>
        <v>44105</v>
      </c>
      <c r="C1463" s="7">
        <v>44120</v>
      </c>
      <c r="D1463">
        <v>0.64</v>
      </c>
      <c r="E1463">
        <v>1.8</v>
      </c>
      <c r="F1463">
        <v>3.4</v>
      </c>
      <c r="G1463">
        <v>2.6</v>
      </c>
      <c r="H1463" s="4">
        <f t="shared" si="211"/>
        <v>4.25</v>
      </c>
      <c r="I1463" s="4"/>
      <c r="J1463" s="4">
        <f t="shared" si="212"/>
        <v>3.61</v>
      </c>
      <c r="K1463" s="15">
        <f t="shared" si="217"/>
        <v>3.59</v>
      </c>
      <c r="L1463" s="4">
        <f t="shared" si="209"/>
        <v>3.61</v>
      </c>
      <c r="M1463" s="4">
        <f t="shared" si="213"/>
        <v>0.64000000000000012</v>
      </c>
      <c r="N1463" s="4"/>
      <c r="P1463" s="184">
        <f t="shared" si="214"/>
        <v>41000</v>
      </c>
      <c r="Q1463" s="184">
        <v>41006</v>
      </c>
      <c r="R1463" s="182">
        <v>4.5</v>
      </c>
      <c r="S1463" s="182">
        <f t="shared" si="215"/>
        <v>3.91</v>
      </c>
      <c r="T1463" s="182">
        <f t="shared" si="216"/>
        <v>0.58999999999999986</v>
      </c>
      <c r="AF1463" s="183"/>
      <c r="AI1463" s="3"/>
    </row>
    <row r="1464" spans="1:35" x14ac:dyDescent="0.2">
      <c r="A1464" s="7">
        <f t="shared" si="208"/>
        <v>44075</v>
      </c>
      <c r="B1464" s="7">
        <f t="shared" si="210"/>
        <v>44105</v>
      </c>
      <c r="C1464" s="7">
        <v>44123</v>
      </c>
      <c r="D1464">
        <v>0.64</v>
      </c>
      <c r="E1464">
        <v>1.8</v>
      </c>
      <c r="F1464">
        <v>3.4</v>
      </c>
      <c r="G1464">
        <v>2.6</v>
      </c>
      <c r="H1464" s="4">
        <f t="shared" si="211"/>
        <v>4.25</v>
      </c>
      <c r="I1464" s="4"/>
      <c r="J1464" s="4">
        <f t="shared" si="212"/>
        <v>3.61</v>
      </c>
      <c r="K1464" s="15">
        <f t="shared" si="217"/>
        <v>3.59</v>
      </c>
      <c r="L1464" s="4">
        <f t="shared" si="209"/>
        <v>3.61</v>
      </c>
      <c r="M1464" s="4">
        <f t="shared" si="213"/>
        <v>0.64000000000000012</v>
      </c>
      <c r="N1464" s="4"/>
      <c r="P1464" s="184">
        <f t="shared" si="214"/>
        <v>41000</v>
      </c>
      <c r="Q1464" s="184">
        <v>41007</v>
      </c>
      <c r="R1464" s="182">
        <v>4.5</v>
      </c>
      <c r="S1464" s="182">
        <f t="shared" si="215"/>
        <v>3.91</v>
      </c>
      <c r="T1464" s="182">
        <f t="shared" si="216"/>
        <v>0.58999999999999986</v>
      </c>
      <c r="AF1464" s="183"/>
      <c r="AI1464" s="3"/>
    </row>
    <row r="1465" spans="1:35" x14ac:dyDescent="0.2">
      <c r="A1465" s="7">
        <f t="shared" si="208"/>
        <v>44075</v>
      </c>
      <c r="B1465" s="7">
        <f t="shared" si="210"/>
        <v>44105</v>
      </c>
      <c r="C1465" s="7">
        <v>44124</v>
      </c>
      <c r="D1465">
        <v>0.64</v>
      </c>
      <c r="E1465">
        <v>1.8</v>
      </c>
      <c r="F1465">
        <v>3.4</v>
      </c>
      <c r="G1465">
        <v>2.6</v>
      </c>
      <c r="H1465" s="4">
        <f t="shared" si="211"/>
        <v>4.25</v>
      </c>
      <c r="I1465" s="4"/>
      <c r="J1465" s="4">
        <f t="shared" si="212"/>
        <v>3.61</v>
      </c>
      <c r="K1465" s="15">
        <f t="shared" si="217"/>
        <v>3.59</v>
      </c>
      <c r="L1465" s="4">
        <f t="shared" si="209"/>
        <v>3.61</v>
      </c>
      <c r="M1465" s="4">
        <f t="shared" si="213"/>
        <v>0.64000000000000012</v>
      </c>
      <c r="N1465" s="4"/>
      <c r="P1465" s="184">
        <f t="shared" si="214"/>
        <v>41000</v>
      </c>
      <c r="Q1465" s="184">
        <v>41008</v>
      </c>
      <c r="R1465" s="182">
        <v>4.5</v>
      </c>
      <c r="S1465" s="182">
        <f t="shared" si="215"/>
        <v>3.91</v>
      </c>
      <c r="T1465" s="182">
        <f t="shared" si="216"/>
        <v>0.58999999999999986</v>
      </c>
      <c r="AF1465" s="183"/>
      <c r="AI1465" s="3"/>
    </row>
    <row r="1466" spans="1:35" x14ac:dyDescent="0.2">
      <c r="A1466" s="7">
        <f t="shared" si="208"/>
        <v>44075</v>
      </c>
      <c r="B1466" s="7">
        <f t="shared" si="210"/>
        <v>44105</v>
      </c>
      <c r="C1466" s="7">
        <v>44125</v>
      </c>
      <c r="D1466">
        <v>0.64</v>
      </c>
      <c r="E1466">
        <v>1.8</v>
      </c>
      <c r="F1466">
        <v>3.4</v>
      </c>
      <c r="G1466">
        <v>2.6</v>
      </c>
      <c r="H1466" s="4">
        <f t="shared" si="211"/>
        <v>4.25</v>
      </c>
      <c r="I1466" s="4"/>
      <c r="J1466" s="4">
        <f t="shared" si="212"/>
        <v>3.61</v>
      </c>
      <c r="K1466" s="15">
        <f t="shared" si="217"/>
        <v>3.59</v>
      </c>
      <c r="L1466" s="4">
        <f t="shared" si="209"/>
        <v>3.61</v>
      </c>
      <c r="M1466" s="4">
        <f t="shared" si="213"/>
        <v>0.64000000000000012</v>
      </c>
      <c r="N1466" s="4"/>
      <c r="P1466" s="184">
        <f t="shared" si="214"/>
        <v>41000</v>
      </c>
      <c r="Q1466" s="184">
        <v>41009</v>
      </c>
      <c r="R1466" s="182">
        <v>4.5</v>
      </c>
      <c r="S1466" s="182">
        <f t="shared" si="215"/>
        <v>3.91</v>
      </c>
      <c r="T1466" s="182">
        <f t="shared" si="216"/>
        <v>0.58999999999999986</v>
      </c>
      <c r="AF1466" s="183"/>
      <c r="AI1466" s="3"/>
    </row>
    <row r="1467" spans="1:35" x14ac:dyDescent="0.2">
      <c r="A1467" s="7">
        <f t="shared" si="208"/>
        <v>44075</v>
      </c>
      <c r="B1467" s="7">
        <f t="shared" si="210"/>
        <v>44105</v>
      </c>
      <c r="C1467" s="7">
        <v>44126</v>
      </c>
      <c r="D1467">
        <v>0.64</v>
      </c>
      <c r="E1467">
        <v>1.8</v>
      </c>
      <c r="F1467">
        <v>3.4</v>
      </c>
      <c r="G1467">
        <v>2.6</v>
      </c>
      <c r="H1467" s="4">
        <f t="shared" si="211"/>
        <v>4.25</v>
      </c>
      <c r="I1467" s="4"/>
      <c r="J1467" s="4">
        <f t="shared" si="212"/>
        <v>3.61</v>
      </c>
      <c r="K1467" s="15">
        <f t="shared" si="217"/>
        <v>3.59</v>
      </c>
      <c r="L1467" s="4">
        <f t="shared" si="209"/>
        <v>3.61</v>
      </c>
      <c r="M1467" s="4">
        <f t="shared" si="213"/>
        <v>0.64000000000000012</v>
      </c>
      <c r="N1467" s="4"/>
      <c r="P1467" s="184">
        <f t="shared" si="214"/>
        <v>41000</v>
      </c>
      <c r="Q1467" s="184">
        <v>41010</v>
      </c>
      <c r="R1467" s="182">
        <v>4.5</v>
      </c>
      <c r="S1467" s="182">
        <f t="shared" si="215"/>
        <v>3.91</v>
      </c>
      <c r="T1467" s="182">
        <f t="shared" si="216"/>
        <v>0.58999999999999986</v>
      </c>
      <c r="AF1467" s="183"/>
      <c r="AI1467" s="3"/>
    </row>
    <row r="1468" spans="1:35" x14ac:dyDescent="0.2">
      <c r="A1468" s="7">
        <f t="shared" si="208"/>
        <v>44075</v>
      </c>
      <c r="B1468" s="7">
        <f t="shared" si="210"/>
        <v>44105</v>
      </c>
      <c r="C1468" s="7">
        <v>44127</v>
      </c>
      <c r="D1468">
        <v>0.64</v>
      </c>
      <c r="E1468">
        <v>1.8</v>
      </c>
      <c r="F1468">
        <v>3.4</v>
      </c>
      <c r="G1468">
        <v>2.6</v>
      </c>
      <c r="H1468" s="4">
        <f t="shared" si="211"/>
        <v>4.25</v>
      </c>
      <c r="I1468" s="4"/>
      <c r="J1468" s="4">
        <f t="shared" si="212"/>
        <v>3.61</v>
      </c>
      <c r="K1468" s="15">
        <f t="shared" si="217"/>
        <v>3.59</v>
      </c>
      <c r="L1468" s="4">
        <f t="shared" si="209"/>
        <v>3.61</v>
      </c>
      <c r="M1468" s="4">
        <f t="shared" si="213"/>
        <v>0.64000000000000012</v>
      </c>
      <c r="N1468" s="4"/>
      <c r="P1468" s="184">
        <f t="shared" si="214"/>
        <v>41000</v>
      </c>
      <c r="Q1468" s="184">
        <v>41011</v>
      </c>
      <c r="R1468" s="182">
        <v>4.5</v>
      </c>
      <c r="S1468" s="182">
        <f t="shared" si="215"/>
        <v>3.91</v>
      </c>
      <c r="T1468" s="182">
        <f t="shared" si="216"/>
        <v>0.58999999999999986</v>
      </c>
      <c r="AF1468" s="183"/>
      <c r="AI1468" s="3"/>
    </row>
    <row r="1469" spans="1:35" x14ac:dyDescent="0.2">
      <c r="A1469" s="7">
        <f t="shared" si="208"/>
        <v>44075</v>
      </c>
      <c r="B1469" s="7">
        <f t="shared" si="210"/>
        <v>44105</v>
      </c>
      <c r="C1469" s="7">
        <v>44130</v>
      </c>
      <c r="D1469">
        <v>0.64</v>
      </c>
      <c r="E1469">
        <v>1.8</v>
      </c>
      <c r="F1469">
        <v>3.4</v>
      </c>
      <c r="G1469">
        <v>2.6</v>
      </c>
      <c r="H1469" s="4">
        <f t="shared" si="211"/>
        <v>4.25</v>
      </c>
      <c r="I1469" s="4"/>
      <c r="J1469" s="4">
        <f t="shared" si="212"/>
        <v>3.61</v>
      </c>
      <c r="K1469" s="15">
        <f t="shared" si="217"/>
        <v>3.59</v>
      </c>
      <c r="L1469" s="4">
        <f t="shared" si="209"/>
        <v>3.61</v>
      </c>
      <c r="M1469" s="4">
        <f t="shared" si="213"/>
        <v>0.64000000000000012</v>
      </c>
      <c r="N1469" s="4"/>
      <c r="P1469" s="184">
        <f t="shared" si="214"/>
        <v>41000</v>
      </c>
      <c r="Q1469" s="184">
        <v>41012</v>
      </c>
      <c r="R1469" s="182">
        <v>4.5</v>
      </c>
      <c r="S1469" s="182">
        <f t="shared" si="215"/>
        <v>3.91</v>
      </c>
      <c r="T1469" s="182">
        <f t="shared" si="216"/>
        <v>0.58999999999999986</v>
      </c>
      <c r="AF1469" s="183"/>
      <c r="AI1469" s="3"/>
    </row>
    <row r="1470" spans="1:35" x14ac:dyDescent="0.2">
      <c r="A1470" s="7">
        <f t="shared" si="208"/>
        <v>44075</v>
      </c>
      <c r="B1470" s="7">
        <f t="shared" si="210"/>
        <v>44105</v>
      </c>
      <c r="C1470" s="7">
        <v>44131</v>
      </c>
      <c r="D1470">
        <v>0.64</v>
      </c>
      <c r="E1470">
        <v>1.8</v>
      </c>
      <c r="F1470">
        <v>3.4</v>
      </c>
      <c r="G1470">
        <v>2.6</v>
      </c>
      <c r="H1470" s="4">
        <f t="shared" si="211"/>
        <v>4.25</v>
      </c>
      <c r="I1470" s="4"/>
      <c r="J1470" s="4">
        <f t="shared" si="212"/>
        <v>3.61</v>
      </c>
      <c r="K1470" s="15">
        <f t="shared" si="217"/>
        <v>3.59</v>
      </c>
      <c r="L1470" s="4">
        <f t="shared" si="209"/>
        <v>3.61</v>
      </c>
      <c r="M1470" s="4">
        <f t="shared" si="213"/>
        <v>0.64000000000000012</v>
      </c>
      <c r="N1470" s="4"/>
      <c r="P1470" s="184">
        <f t="shared" si="214"/>
        <v>41000</v>
      </c>
      <c r="Q1470" s="184">
        <v>41014</v>
      </c>
      <c r="R1470" s="182">
        <v>4.5</v>
      </c>
      <c r="S1470" s="182">
        <f t="shared" si="215"/>
        <v>3.91</v>
      </c>
      <c r="T1470" s="182">
        <f t="shared" si="216"/>
        <v>0.58999999999999986</v>
      </c>
      <c r="AF1470" s="183"/>
      <c r="AI1470" s="3"/>
    </row>
    <row r="1471" spans="1:35" x14ac:dyDescent="0.2">
      <c r="A1471" s="7">
        <f t="shared" si="208"/>
        <v>44075</v>
      </c>
      <c r="B1471" s="7">
        <f t="shared" si="210"/>
        <v>44105</v>
      </c>
      <c r="C1471" s="7">
        <v>44132</v>
      </c>
      <c r="D1471">
        <v>0.64</v>
      </c>
      <c r="E1471">
        <v>1.8</v>
      </c>
      <c r="F1471">
        <v>3.4</v>
      </c>
      <c r="G1471">
        <v>2.6</v>
      </c>
      <c r="H1471" s="4">
        <f t="shared" si="211"/>
        <v>4.25</v>
      </c>
      <c r="I1471" s="4"/>
      <c r="J1471" s="4">
        <f t="shared" si="212"/>
        <v>3.61</v>
      </c>
      <c r="K1471" s="15">
        <f t="shared" si="217"/>
        <v>3.59</v>
      </c>
      <c r="L1471" s="4">
        <f t="shared" si="209"/>
        <v>3.61</v>
      </c>
      <c r="M1471" s="4">
        <f t="shared" si="213"/>
        <v>0.64000000000000012</v>
      </c>
      <c r="N1471" s="4"/>
      <c r="P1471" s="184">
        <f t="shared" si="214"/>
        <v>41000</v>
      </c>
      <c r="Q1471" s="184">
        <v>41015</v>
      </c>
      <c r="R1471" s="182">
        <v>4.5</v>
      </c>
      <c r="S1471" s="182">
        <f t="shared" si="215"/>
        <v>3.91</v>
      </c>
      <c r="T1471" s="182">
        <f t="shared" si="216"/>
        <v>0.58999999999999986</v>
      </c>
      <c r="AF1471" s="183"/>
      <c r="AI1471" s="3"/>
    </row>
    <row r="1472" spans="1:35" x14ac:dyDescent="0.2">
      <c r="A1472" s="7">
        <f t="shared" si="208"/>
        <v>44075</v>
      </c>
      <c r="B1472" s="7">
        <f t="shared" si="210"/>
        <v>44105</v>
      </c>
      <c r="C1472" s="7">
        <v>44133</v>
      </c>
      <c r="D1472">
        <v>0.64</v>
      </c>
      <c r="E1472">
        <v>1.8</v>
      </c>
      <c r="F1472">
        <v>3.4</v>
      </c>
      <c r="G1472">
        <v>2.6</v>
      </c>
      <c r="H1472" s="4">
        <f t="shared" si="211"/>
        <v>4.25</v>
      </c>
      <c r="I1472" s="4"/>
      <c r="J1472" s="4">
        <f t="shared" si="212"/>
        <v>3.61</v>
      </c>
      <c r="K1472" s="15">
        <f t="shared" si="217"/>
        <v>3.59</v>
      </c>
      <c r="L1472" s="4">
        <f t="shared" si="209"/>
        <v>3.61</v>
      </c>
      <c r="M1472" s="4">
        <f t="shared" si="213"/>
        <v>0.64000000000000012</v>
      </c>
      <c r="N1472" s="4"/>
      <c r="P1472" s="184">
        <f t="shared" si="214"/>
        <v>41000</v>
      </c>
      <c r="Q1472" s="184">
        <v>41016</v>
      </c>
      <c r="R1472" s="182">
        <v>4.5</v>
      </c>
      <c r="S1472" s="182">
        <f t="shared" si="215"/>
        <v>3.91</v>
      </c>
      <c r="T1472" s="182">
        <f t="shared" si="216"/>
        <v>0.58999999999999986</v>
      </c>
      <c r="AF1472" s="183"/>
      <c r="AI1472" s="3"/>
    </row>
    <row r="1473" spans="1:35" x14ac:dyDescent="0.2">
      <c r="A1473" s="7">
        <f t="shared" si="208"/>
        <v>44075</v>
      </c>
      <c r="B1473" s="7">
        <f t="shared" si="210"/>
        <v>44105</v>
      </c>
      <c r="C1473" s="7">
        <v>44134</v>
      </c>
      <c r="D1473">
        <v>0.64</v>
      </c>
      <c r="E1473">
        <v>1.8</v>
      </c>
      <c r="F1473">
        <v>3.4</v>
      </c>
      <c r="G1473">
        <v>2.6</v>
      </c>
      <c r="H1473" s="4">
        <f t="shared" si="211"/>
        <v>4.25</v>
      </c>
      <c r="I1473" s="4"/>
      <c r="J1473" s="4">
        <f t="shared" si="212"/>
        <v>3.61</v>
      </c>
      <c r="K1473" s="15">
        <f t="shared" si="217"/>
        <v>3.59</v>
      </c>
      <c r="L1473" s="4">
        <f t="shared" si="209"/>
        <v>3.61</v>
      </c>
      <c r="M1473" s="4">
        <f t="shared" si="213"/>
        <v>0.64000000000000012</v>
      </c>
      <c r="N1473" s="4"/>
      <c r="P1473" s="184">
        <f t="shared" si="214"/>
        <v>41000</v>
      </c>
      <c r="Q1473" s="184">
        <v>41017</v>
      </c>
      <c r="R1473" s="182">
        <v>4.5</v>
      </c>
      <c r="S1473" s="182">
        <f t="shared" si="215"/>
        <v>3.91</v>
      </c>
      <c r="T1473" s="182">
        <f t="shared" si="216"/>
        <v>0.58999999999999986</v>
      </c>
      <c r="AF1473" s="183"/>
      <c r="AI1473" s="3"/>
    </row>
    <row r="1474" spans="1:35" x14ac:dyDescent="0.2">
      <c r="A1474" s="7">
        <f t="shared" si="208"/>
        <v>44105</v>
      </c>
      <c r="B1474" s="7">
        <f t="shared" si="210"/>
        <v>44136</v>
      </c>
      <c r="C1474" s="7">
        <v>44138</v>
      </c>
      <c r="D1474">
        <v>0.51</v>
      </c>
      <c r="E1474">
        <v>1.8</v>
      </c>
      <c r="F1474">
        <v>3.4</v>
      </c>
      <c r="G1474">
        <v>2.6</v>
      </c>
      <c r="H1474" s="4">
        <f t="shared" si="211"/>
        <v>4.25</v>
      </c>
      <c r="I1474" s="4"/>
      <c r="J1474" s="4">
        <f t="shared" si="212"/>
        <v>3.74</v>
      </c>
      <c r="K1474" s="15">
        <f t="shared" si="217"/>
        <v>3.59</v>
      </c>
      <c r="L1474" s="4">
        <f t="shared" si="209"/>
        <v>3.74</v>
      </c>
      <c r="M1474" s="4">
        <f t="shared" si="213"/>
        <v>0.50999999999999979</v>
      </c>
      <c r="N1474" s="4"/>
      <c r="P1474" s="184">
        <f t="shared" si="214"/>
        <v>41000</v>
      </c>
      <c r="Q1474" s="184">
        <v>41018</v>
      </c>
      <c r="R1474" s="182">
        <v>4.5</v>
      </c>
      <c r="S1474" s="182">
        <f t="shared" si="215"/>
        <v>3.91</v>
      </c>
      <c r="T1474" s="182">
        <f t="shared" si="216"/>
        <v>0.58999999999999986</v>
      </c>
      <c r="AF1474" s="183"/>
      <c r="AI1474" s="3"/>
    </row>
    <row r="1475" spans="1:35" x14ac:dyDescent="0.2">
      <c r="A1475" s="7">
        <f t="shared" si="208"/>
        <v>44105</v>
      </c>
      <c r="B1475" s="7">
        <f t="shared" si="210"/>
        <v>44136</v>
      </c>
      <c r="C1475" s="7">
        <v>44139</v>
      </c>
      <c r="D1475">
        <v>0.51</v>
      </c>
      <c r="E1475">
        <v>1.8</v>
      </c>
      <c r="F1475">
        <v>3.4</v>
      </c>
      <c r="G1475">
        <v>2.6</v>
      </c>
      <c r="H1475" s="4">
        <f t="shared" si="211"/>
        <v>4.25</v>
      </c>
      <c r="I1475" s="4"/>
      <c r="J1475" s="4">
        <f t="shared" si="212"/>
        <v>3.74</v>
      </c>
      <c r="K1475" s="15">
        <f t="shared" si="217"/>
        <v>3.59</v>
      </c>
      <c r="L1475" s="4">
        <f t="shared" si="209"/>
        <v>3.74</v>
      </c>
      <c r="M1475" s="4">
        <f t="shared" si="213"/>
        <v>0.50999999999999979</v>
      </c>
      <c r="N1475" s="4"/>
      <c r="P1475" s="184">
        <f t="shared" si="214"/>
        <v>41000</v>
      </c>
      <c r="Q1475" s="184">
        <v>41019</v>
      </c>
      <c r="R1475" s="182">
        <v>4.5</v>
      </c>
      <c r="S1475" s="182">
        <f t="shared" si="215"/>
        <v>3.91</v>
      </c>
      <c r="T1475" s="182">
        <f t="shared" si="216"/>
        <v>0.58999999999999986</v>
      </c>
      <c r="AF1475" s="183"/>
      <c r="AI1475" s="3"/>
    </row>
    <row r="1476" spans="1:35" x14ac:dyDescent="0.2">
      <c r="A1476" s="7">
        <f t="shared" si="208"/>
        <v>44105</v>
      </c>
      <c r="B1476" s="7">
        <f t="shared" si="210"/>
        <v>44136</v>
      </c>
      <c r="C1476" s="7">
        <v>44140</v>
      </c>
      <c r="D1476">
        <v>0.51</v>
      </c>
      <c r="E1476">
        <v>1.8</v>
      </c>
      <c r="F1476">
        <v>3.4</v>
      </c>
      <c r="G1476">
        <v>2.6</v>
      </c>
      <c r="H1476" s="4">
        <f t="shared" si="211"/>
        <v>4.25</v>
      </c>
      <c r="I1476" s="4"/>
      <c r="J1476" s="4">
        <f t="shared" si="212"/>
        <v>3.74</v>
      </c>
      <c r="K1476" s="15">
        <f t="shared" si="217"/>
        <v>3.59</v>
      </c>
      <c r="L1476" s="4">
        <f t="shared" si="209"/>
        <v>3.74</v>
      </c>
      <c r="M1476" s="4">
        <f t="shared" si="213"/>
        <v>0.50999999999999979</v>
      </c>
      <c r="N1476" s="4"/>
      <c r="P1476" s="184">
        <f t="shared" si="214"/>
        <v>41000</v>
      </c>
      <c r="Q1476" s="184">
        <v>41020</v>
      </c>
      <c r="R1476" s="182">
        <v>4.5</v>
      </c>
      <c r="S1476" s="182">
        <f t="shared" si="215"/>
        <v>3.91</v>
      </c>
      <c r="T1476" s="182">
        <f t="shared" si="216"/>
        <v>0.58999999999999986</v>
      </c>
      <c r="AF1476" s="183"/>
      <c r="AI1476" s="3"/>
    </row>
    <row r="1477" spans="1:35" x14ac:dyDescent="0.2">
      <c r="A1477" s="7">
        <f t="shared" si="208"/>
        <v>44105</v>
      </c>
      <c r="B1477" s="7">
        <f t="shared" si="210"/>
        <v>44136</v>
      </c>
      <c r="C1477" s="7">
        <v>44141</v>
      </c>
      <c r="D1477">
        <v>0.51</v>
      </c>
      <c r="E1477">
        <v>1.8</v>
      </c>
      <c r="F1477">
        <v>3.4</v>
      </c>
      <c r="G1477">
        <v>2.6</v>
      </c>
      <c r="H1477" s="4">
        <f t="shared" si="211"/>
        <v>4.25</v>
      </c>
      <c r="I1477" s="4"/>
      <c r="J1477" s="4">
        <f t="shared" si="212"/>
        <v>3.74</v>
      </c>
      <c r="K1477" s="15">
        <f t="shared" si="217"/>
        <v>3.59</v>
      </c>
      <c r="L1477" s="4">
        <f t="shared" si="209"/>
        <v>3.74</v>
      </c>
      <c r="M1477" s="4">
        <f t="shared" si="213"/>
        <v>0.50999999999999979</v>
      </c>
      <c r="N1477" s="4"/>
      <c r="P1477" s="184">
        <f t="shared" si="214"/>
        <v>41000</v>
      </c>
      <c r="Q1477" s="184">
        <v>41021</v>
      </c>
      <c r="R1477" s="182">
        <v>4.5</v>
      </c>
      <c r="S1477" s="182">
        <f t="shared" si="215"/>
        <v>3.91</v>
      </c>
      <c r="T1477" s="182">
        <f t="shared" si="216"/>
        <v>0.58999999999999986</v>
      </c>
      <c r="AF1477" s="183"/>
      <c r="AI1477" s="3"/>
    </row>
    <row r="1478" spans="1:35" x14ac:dyDescent="0.2">
      <c r="A1478" s="7">
        <f t="shared" si="208"/>
        <v>44105</v>
      </c>
      <c r="B1478" s="7">
        <f t="shared" si="210"/>
        <v>44136</v>
      </c>
      <c r="C1478" s="7">
        <v>44144</v>
      </c>
      <c r="D1478">
        <v>0.51</v>
      </c>
      <c r="E1478">
        <v>1.8</v>
      </c>
      <c r="F1478">
        <v>3.4</v>
      </c>
      <c r="G1478">
        <v>2.6</v>
      </c>
      <c r="H1478" s="4">
        <f t="shared" si="211"/>
        <v>4.25</v>
      </c>
      <c r="I1478" s="4"/>
      <c r="J1478" s="4">
        <f t="shared" si="212"/>
        <v>3.74</v>
      </c>
      <c r="K1478" s="15">
        <f t="shared" si="217"/>
        <v>3.59</v>
      </c>
      <c r="L1478" s="4">
        <f t="shared" si="209"/>
        <v>3.74</v>
      </c>
      <c r="M1478" s="4">
        <f t="shared" si="213"/>
        <v>0.50999999999999979</v>
      </c>
      <c r="N1478" s="4"/>
      <c r="P1478" s="184">
        <f t="shared" si="214"/>
        <v>41000</v>
      </c>
      <c r="Q1478" s="184">
        <v>41022</v>
      </c>
      <c r="R1478" s="182">
        <v>4.5</v>
      </c>
      <c r="S1478" s="182">
        <f t="shared" si="215"/>
        <v>3.91</v>
      </c>
      <c r="T1478" s="182">
        <f t="shared" si="216"/>
        <v>0.58999999999999986</v>
      </c>
      <c r="AF1478" s="183"/>
      <c r="AI1478" s="3"/>
    </row>
    <row r="1479" spans="1:35" x14ac:dyDescent="0.2">
      <c r="A1479" s="7">
        <f t="shared" ref="A1479:A1542" si="218">DATE(YEAR(B1479),MONTH(B1479)-1,1)</f>
        <v>44105</v>
      </c>
      <c r="B1479" s="7">
        <f t="shared" si="210"/>
        <v>44136</v>
      </c>
      <c r="C1479" s="7">
        <v>44145</v>
      </c>
      <c r="D1479">
        <v>0.51</v>
      </c>
      <c r="E1479">
        <v>1.8</v>
      </c>
      <c r="F1479">
        <v>3.4</v>
      </c>
      <c r="G1479">
        <v>2.6</v>
      </c>
      <c r="H1479" s="4">
        <f t="shared" si="211"/>
        <v>4.25</v>
      </c>
      <c r="I1479" s="4"/>
      <c r="J1479" s="4">
        <f t="shared" si="212"/>
        <v>3.74</v>
      </c>
      <c r="K1479" s="15">
        <f t="shared" si="217"/>
        <v>3.59</v>
      </c>
      <c r="L1479" s="4">
        <f t="shared" ref="L1479:L1542" si="219">INDEX($Y:$Y,MATCH($B1479,$V:$V,0))</f>
        <v>3.74</v>
      </c>
      <c r="M1479" s="4">
        <f t="shared" si="213"/>
        <v>0.50999999999999979</v>
      </c>
      <c r="N1479" s="4"/>
      <c r="P1479" s="184">
        <f t="shared" si="214"/>
        <v>41000</v>
      </c>
      <c r="Q1479" s="184">
        <v>41023</v>
      </c>
      <c r="R1479" s="182">
        <v>4.5</v>
      </c>
      <c r="S1479" s="182">
        <f t="shared" si="215"/>
        <v>3.91</v>
      </c>
      <c r="T1479" s="182">
        <f t="shared" si="216"/>
        <v>0.58999999999999986</v>
      </c>
      <c r="AF1479" s="183"/>
      <c r="AI1479" s="3"/>
    </row>
    <row r="1480" spans="1:35" x14ac:dyDescent="0.2">
      <c r="A1480" s="7">
        <f t="shared" si="218"/>
        <v>44105</v>
      </c>
      <c r="B1480" s="7">
        <f t="shared" ref="B1480:B1543" si="220">DATE(YEAR(C1480),MONTH(C1480),1)</f>
        <v>44136</v>
      </c>
      <c r="C1480" s="7">
        <v>44146</v>
      </c>
      <c r="D1480">
        <v>0.51</v>
      </c>
      <c r="E1480">
        <v>1.8</v>
      </c>
      <c r="F1480">
        <v>3.4</v>
      </c>
      <c r="G1480">
        <v>2.6</v>
      </c>
      <c r="H1480" s="4">
        <f t="shared" ref="H1480:H1543" si="221">INDEX($R:$R,MATCH($C1480,$Q:$Q,0))</f>
        <v>4.25</v>
      </c>
      <c r="I1480" s="4"/>
      <c r="J1480" s="4">
        <f t="shared" ref="J1480:J1543" si="222">H1480-D1480</f>
        <v>3.74</v>
      </c>
      <c r="K1480" s="15">
        <f t="shared" si="217"/>
        <v>3.59</v>
      </c>
      <c r="L1480" s="4">
        <f t="shared" si="219"/>
        <v>3.74</v>
      </c>
      <c r="M1480" s="4">
        <f t="shared" ref="M1480:M1543" si="223">H1480-L1480</f>
        <v>0.50999999999999979</v>
      </c>
      <c r="N1480" s="4"/>
      <c r="P1480" s="184">
        <f t="shared" ref="P1480:P1543" si="224">DATE(YEAR(Q1480),MONTH(Q1480),1)</f>
        <v>41000</v>
      </c>
      <c r="Q1480" s="184">
        <v>41024</v>
      </c>
      <c r="R1480" s="182">
        <v>4.5</v>
      </c>
      <c r="S1480" s="182">
        <f t="shared" ref="S1480:S1543" si="225">INDEX($Y:$Y,MATCH($P1480,$V:$V,0))</f>
        <v>3.91</v>
      </c>
      <c r="T1480" s="182">
        <f t="shared" ref="T1480:T1543" si="226">R1480-S1480</f>
        <v>0.58999999999999986</v>
      </c>
      <c r="AF1480" s="183"/>
      <c r="AI1480" s="3"/>
    </row>
    <row r="1481" spans="1:35" x14ac:dyDescent="0.2">
      <c r="A1481" s="7">
        <f t="shared" si="218"/>
        <v>44105</v>
      </c>
      <c r="B1481" s="7">
        <f t="shared" si="220"/>
        <v>44136</v>
      </c>
      <c r="C1481" s="7">
        <v>44147</v>
      </c>
      <c r="D1481">
        <v>0.51</v>
      </c>
      <c r="E1481">
        <v>1.8</v>
      </c>
      <c r="F1481">
        <v>3.4</v>
      </c>
      <c r="G1481">
        <v>2.6</v>
      </c>
      <c r="H1481" s="4">
        <f t="shared" si="221"/>
        <v>4.25</v>
      </c>
      <c r="I1481" s="4"/>
      <c r="J1481" s="4">
        <f t="shared" si="222"/>
        <v>3.74</v>
      </c>
      <c r="K1481" s="15">
        <f t="shared" si="217"/>
        <v>3.59</v>
      </c>
      <c r="L1481" s="4">
        <f t="shared" si="219"/>
        <v>3.74</v>
      </c>
      <c r="M1481" s="4">
        <f t="shared" si="223"/>
        <v>0.50999999999999979</v>
      </c>
      <c r="N1481" s="4"/>
      <c r="P1481" s="184">
        <f t="shared" si="224"/>
        <v>41000</v>
      </c>
      <c r="Q1481" s="184">
        <v>41025</v>
      </c>
      <c r="R1481" s="182">
        <v>4.5</v>
      </c>
      <c r="S1481" s="182">
        <f t="shared" si="225"/>
        <v>3.91</v>
      </c>
      <c r="T1481" s="182">
        <f t="shared" si="226"/>
        <v>0.58999999999999986</v>
      </c>
      <c r="AF1481" s="183"/>
      <c r="AI1481" s="3"/>
    </row>
    <row r="1482" spans="1:35" x14ac:dyDescent="0.2">
      <c r="A1482" s="7">
        <f t="shared" si="218"/>
        <v>44105</v>
      </c>
      <c r="B1482" s="7">
        <f t="shared" si="220"/>
        <v>44136</v>
      </c>
      <c r="C1482" s="7">
        <v>44148</v>
      </c>
      <c r="D1482">
        <v>0.51</v>
      </c>
      <c r="E1482">
        <v>1.8</v>
      </c>
      <c r="F1482">
        <v>3.4</v>
      </c>
      <c r="G1482">
        <v>2.6</v>
      </c>
      <c r="H1482" s="4">
        <f t="shared" si="221"/>
        <v>4.25</v>
      </c>
      <c r="I1482" s="4"/>
      <c r="J1482" s="4">
        <f t="shared" si="222"/>
        <v>3.74</v>
      </c>
      <c r="K1482" s="15">
        <f t="shared" si="217"/>
        <v>3.59</v>
      </c>
      <c r="L1482" s="4">
        <f t="shared" si="219"/>
        <v>3.74</v>
      </c>
      <c r="M1482" s="4">
        <f t="shared" si="223"/>
        <v>0.50999999999999979</v>
      </c>
      <c r="N1482" s="4"/>
      <c r="P1482" s="184">
        <f t="shared" si="224"/>
        <v>41000</v>
      </c>
      <c r="Q1482" s="184">
        <v>41026</v>
      </c>
      <c r="R1482" s="182">
        <v>4.5</v>
      </c>
      <c r="S1482" s="182">
        <f t="shared" si="225"/>
        <v>3.91</v>
      </c>
      <c r="T1482" s="182">
        <f t="shared" si="226"/>
        <v>0.58999999999999986</v>
      </c>
      <c r="AF1482" s="183"/>
      <c r="AI1482" s="3"/>
    </row>
    <row r="1483" spans="1:35" x14ac:dyDescent="0.2">
      <c r="A1483" s="7">
        <f t="shared" si="218"/>
        <v>44105</v>
      </c>
      <c r="B1483" s="7">
        <f t="shared" si="220"/>
        <v>44136</v>
      </c>
      <c r="C1483" s="7">
        <v>44152</v>
      </c>
      <c r="D1483">
        <v>0.51</v>
      </c>
      <c r="E1483">
        <v>1.8</v>
      </c>
      <c r="F1483">
        <v>3.4</v>
      </c>
      <c r="G1483">
        <v>2.6</v>
      </c>
      <c r="H1483" s="4">
        <f t="shared" si="221"/>
        <v>4.25</v>
      </c>
      <c r="I1483" s="4"/>
      <c r="J1483" s="4">
        <f t="shared" si="222"/>
        <v>3.74</v>
      </c>
      <c r="K1483" s="15">
        <f t="shared" si="217"/>
        <v>3.59</v>
      </c>
      <c r="L1483" s="4">
        <f t="shared" si="219"/>
        <v>3.74</v>
      </c>
      <c r="M1483" s="4">
        <f t="shared" si="223"/>
        <v>0.50999999999999979</v>
      </c>
      <c r="N1483" s="4"/>
      <c r="P1483" s="184">
        <f t="shared" si="224"/>
        <v>41000</v>
      </c>
      <c r="Q1483" s="184">
        <v>41027</v>
      </c>
      <c r="R1483" s="182">
        <v>4.5</v>
      </c>
      <c r="S1483" s="182">
        <f t="shared" si="225"/>
        <v>3.91</v>
      </c>
      <c r="T1483" s="182">
        <f t="shared" si="226"/>
        <v>0.58999999999999986</v>
      </c>
      <c r="AF1483" s="183"/>
      <c r="AI1483" s="3"/>
    </row>
    <row r="1484" spans="1:35" x14ac:dyDescent="0.2">
      <c r="A1484" s="7">
        <f t="shared" si="218"/>
        <v>44105</v>
      </c>
      <c r="B1484" s="7">
        <f t="shared" si="220"/>
        <v>44136</v>
      </c>
      <c r="C1484" s="7">
        <v>44153</v>
      </c>
      <c r="D1484">
        <v>0.51</v>
      </c>
      <c r="E1484">
        <v>1.8</v>
      </c>
      <c r="F1484">
        <v>3.4</v>
      </c>
      <c r="G1484">
        <v>2.6</v>
      </c>
      <c r="H1484" s="4">
        <f t="shared" si="221"/>
        <v>4.25</v>
      </c>
      <c r="I1484" s="4"/>
      <c r="J1484" s="4">
        <f t="shared" si="222"/>
        <v>3.74</v>
      </c>
      <c r="K1484" s="15">
        <f t="shared" si="217"/>
        <v>3.59</v>
      </c>
      <c r="L1484" s="4">
        <f t="shared" si="219"/>
        <v>3.74</v>
      </c>
      <c r="M1484" s="4">
        <f t="shared" si="223"/>
        <v>0.50999999999999979</v>
      </c>
      <c r="N1484" s="4"/>
      <c r="P1484" s="184">
        <f t="shared" si="224"/>
        <v>41000</v>
      </c>
      <c r="Q1484" s="184">
        <v>41028</v>
      </c>
      <c r="R1484" s="182">
        <v>4.5</v>
      </c>
      <c r="S1484" s="182">
        <f t="shared" si="225"/>
        <v>3.91</v>
      </c>
      <c r="T1484" s="182">
        <f t="shared" si="226"/>
        <v>0.58999999999999986</v>
      </c>
      <c r="AF1484" s="183"/>
      <c r="AI1484" s="3"/>
    </row>
    <row r="1485" spans="1:35" x14ac:dyDescent="0.2">
      <c r="A1485" s="7">
        <f t="shared" si="218"/>
        <v>44105</v>
      </c>
      <c r="B1485" s="7">
        <f t="shared" si="220"/>
        <v>44136</v>
      </c>
      <c r="C1485" s="7">
        <v>44154</v>
      </c>
      <c r="D1485">
        <v>0.51</v>
      </c>
      <c r="E1485">
        <v>1.8</v>
      </c>
      <c r="F1485">
        <v>3.4</v>
      </c>
      <c r="G1485">
        <v>2.6</v>
      </c>
      <c r="H1485" s="4">
        <f t="shared" si="221"/>
        <v>4.25</v>
      </c>
      <c r="I1485" s="4"/>
      <c r="J1485" s="4">
        <f t="shared" si="222"/>
        <v>3.74</v>
      </c>
      <c r="K1485" s="15">
        <f t="shared" si="217"/>
        <v>3.59</v>
      </c>
      <c r="L1485" s="4">
        <f t="shared" si="219"/>
        <v>3.74</v>
      </c>
      <c r="M1485" s="4">
        <f t="shared" si="223"/>
        <v>0.50999999999999979</v>
      </c>
      <c r="N1485" s="4"/>
      <c r="P1485" s="184">
        <f t="shared" si="224"/>
        <v>41000</v>
      </c>
      <c r="Q1485" s="184">
        <v>41029</v>
      </c>
      <c r="R1485" s="182">
        <v>4.5</v>
      </c>
      <c r="S1485" s="182">
        <f t="shared" si="225"/>
        <v>3.91</v>
      </c>
      <c r="T1485" s="182">
        <f t="shared" si="226"/>
        <v>0.58999999999999986</v>
      </c>
      <c r="AF1485" s="183"/>
      <c r="AI1485" s="3"/>
    </row>
    <row r="1486" spans="1:35" x14ac:dyDescent="0.2">
      <c r="A1486" s="7">
        <f t="shared" si="218"/>
        <v>44105</v>
      </c>
      <c r="B1486" s="7">
        <f t="shared" si="220"/>
        <v>44136</v>
      </c>
      <c r="C1486" s="7">
        <v>44155</v>
      </c>
      <c r="D1486">
        <v>0.51</v>
      </c>
      <c r="E1486">
        <v>1.8</v>
      </c>
      <c r="F1486">
        <v>3.4</v>
      </c>
      <c r="G1486">
        <v>2.6</v>
      </c>
      <c r="H1486" s="4">
        <f t="shared" si="221"/>
        <v>4.25</v>
      </c>
      <c r="I1486" s="4"/>
      <c r="J1486" s="4">
        <f t="shared" si="222"/>
        <v>3.74</v>
      </c>
      <c r="K1486" s="15">
        <f t="shared" si="217"/>
        <v>3.59</v>
      </c>
      <c r="L1486" s="4">
        <f t="shared" si="219"/>
        <v>3.74</v>
      </c>
      <c r="M1486" s="4">
        <f t="shared" si="223"/>
        <v>0.50999999999999979</v>
      </c>
      <c r="N1486" s="4"/>
      <c r="P1486" s="184">
        <f t="shared" si="224"/>
        <v>41030</v>
      </c>
      <c r="Q1486" s="184">
        <v>41030</v>
      </c>
      <c r="R1486" s="182">
        <v>4.5</v>
      </c>
      <c r="S1486" s="182">
        <f t="shared" si="225"/>
        <v>3.99</v>
      </c>
      <c r="T1486" s="182">
        <f t="shared" si="226"/>
        <v>0.50999999999999979</v>
      </c>
      <c r="AF1486" s="183"/>
      <c r="AI1486" s="3"/>
    </row>
    <row r="1487" spans="1:35" x14ac:dyDescent="0.2">
      <c r="A1487" s="7">
        <f t="shared" si="218"/>
        <v>44105</v>
      </c>
      <c r="B1487" s="7">
        <f t="shared" si="220"/>
        <v>44136</v>
      </c>
      <c r="C1487" s="7">
        <v>44158</v>
      </c>
      <c r="D1487">
        <v>0.51</v>
      </c>
      <c r="E1487">
        <v>1.8</v>
      </c>
      <c r="F1487">
        <v>3.4</v>
      </c>
      <c r="G1487">
        <v>2.6</v>
      </c>
      <c r="H1487" s="4">
        <f t="shared" si="221"/>
        <v>4.25</v>
      </c>
      <c r="I1487" s="4"/>
      <c r="J1487" s="4">
        <f t="shared" si="222"/>
        <v>3.74</v>
      </c>
      <c r="K1487" s="15">
        <f t="shared" si="217"/>
        <v>3.59</v>
      </c>
      <c r="L1487" s="4">
        <f t="shared" si="219"/>
        <v>3.74</v>
      </c>
      <c r="M1487" s="4">
        <f t="shared" si="223"/>
        <v>0.50999999999999979</v>
      </c>
      <c r="N1487" s="4"/>
      <c r="P1487" s="184">
        <f t="shared" si="224"/>
        <v>41030</v>
      </c>
      <c r="Q1487" s="184">
        <v>41031</v>
      </c>
      <c r="R1487" s="182">
        <v>4.5</v>
      </c>
      <c r="S1487" s="182">
        <f t="shared" si="225"/>
        <v>3.99</v>
      </c>
      <c r="T1487" s="182">
        <f t="shared" si="226"/>
        <v>0.50999999999999979</v>
      </c>
      <c r="AF1487" s="183"/>
      <c r="AI1487" s="3"/>
    </row>
    <row r="1488" spans="1:35" x14ac:dyDescent="0.2">
      <c r="A1488" s="7">
        <f t="shared" si="218"/>
        <v>44105</v>
      </c>
      <c r="B1488" s="7">
        <f t="shared" si="220"/>
        <v>44136</v>
      </c>
      <c r="C1488" s="7">
        <v>44159</v>
      </c>
      <c r="D1488">
        <v>0.51</v>
      </c>
      <c r="E1488">
        <v>1.8</v>
      </c>
      <c r="F1488">
        <v>3.4</v>
      </c>
      <c r="G1488">
        <v>2.6</v>
      </c>
      <c r="H1488" s="4">
        <f t="shared" si="221"/>
        <v>4.25</v>
      </c>
      <c r="I1488" s="4"/>
      <c r="J1488" s="4">
        <f t="shared" si="222"/>
        <v>3.74</v>
      </c>
      <c r="K1488" s="15">
        <f t="shared" si="217"/>
        <v>3.59</v>
      </c>
      <c r="L1488" s="4">
        <f t="shared" si="219"/>
        <v>3.74</v>
      </c>
      <c r="M1488" s="4">
        <f t="shared" si="223"/>
        <v>0.50999999999999979</v>
      </c>
      <c r="N1488" s="4"/>
      <c r="P1488" s="184">
        <f t="shared" si="224"/>
        <v>41030</v>
      </c>
      <c r="Q1488" s="184">
        <v>41032</v>
      </c>
      <c r="R1488" s="182">
        <v>4.5</v>
      </c>
      <c r="S1488" s="182">
        <f t="shared" si="225"/>
        <v>3.99</v>
      </c>
      <c r="T1488" s="182">
        <f t="shared" si="226"/>
        <v>0.50999999999999979</v>
      </c>
      <c r="AF1488" s="183"/>
      <c r="AI1488" s="3"/>
    </row>
    <row r="1489" spans="1:35" x14ac:dyDescent="0.2">
      <c r="A1489" s="7">
        <f t="shared" si="218"/>
        <v>44105</v>
      </c>
      <c r="B1489" s="7">
        <f t="shared" si="220"/>
        <v>44136</v>
      </c>
      <c r="C1489" s="7">
        <v>44160</v>
      </c>
      <c r="D1489">
        <v>0.51</v>
      </c>
      <c r="E1489">
        <v>1.8</v>
      </c>
      <c r="F1489">
        <v>3.4</v>
      </c>
      <c r="G1489">
        <v>2.6</v>
      </c>
      <c r="H1489" s="4">
        <f t="shared" si="221"/>
        <v>4.25</v>
      </c>
      <c r="I1489" s="4"/>
      <c r="J1489" s="4">
        <f t="shared" si="222"/>
        <v>3.74</v>
      </c>
      <c r="K1489" s="15">
        <f t="shared" si="217"/>
        <v>3.59</v>
      </c>
      <c r="L1489" s="4">
        <f t="shared" si="219"/>
        <v>3.74</v>
      </c>
      <c r="M1489" s="4">
        <f t="shared" si="223"/>
        <v>0.50999999999999979</v>
      </c>
      <c r="N1489" s="4"/>
      <c r="P1489" s="184">
        <f t="shared" si="224"/>
        <v>41030</v>
      </c>
      <c r="Q1489" s="184">
        <v>41033</v>
      </c>
      <c r="R1489" s="182">
        <v>4.5</v>
      </c>
      <c r="S1489" s="182">
        <f t="shared" si="225"/>
        <v>3.99</v>
      </c>
      <c r="T1489" s="182">
        <f t="shared" si="226"/>
        <v>0.50999999999999979</v>
      </c>
      <c r="AF1489" s="183"/>
      <c r="AI1489" s="3"/>
    </row>
    <row r="1490" spans="1:35" x14ac:dyDescent="0.2">
      <c r="A1490" s="7">
        <f t="shared" si="218"/>
        <v>44105</v>
      </c>
      <c r="B1490" s="7">
        <f t="shared" si="220"/>
        <v>44136</v>
      </c>
      <c r="C1490" s="7">
        <v>44161</v>
      </c>
      <c r="D1490">
        <v>0.51</v>
      </c>
      <c r="E1490">
        <v>1.8</v>
      </c>
      <c r="F1490">
        <v>3.4</v>
      </c>
      <c r="G1490">
        <v>2.6</v>
      </c>
      <c r="H1490" s="4">
        <f t="shared" si="221"/>
        <v>4.25</v>
      </c>
      <c r="I1490" s="4"/>
      <c r="J1490" s="4">
        <f t="shared" si="222"/>
        <v>3.74</v>
      </c>
      <c r="K1490" s="15">
        <f t="shared" si="217"/>
        <v>3.59</v>
      </c>
      <c r="L1490" s="4">
        <f t="shared" si="219"/>
        <v>3.74</v>
      </c>
      <c r="M1490" s="4">
        <f t="shared" si="223"/>
        <v>0.50999999999999979</v>
      </c>
      <c r="N1490" s="4"/>
      <c r="P1490" s="184">
        <f t="shared" si="224"/>
        <v>41030</v>
      </c>
      <c r="Q1490" s="184">
        <v>41034</v>
      </c>
      <c r="R1490" s="182">
        <v>4.5</v>
      </c>
      <c r="S1490" s="182">
        <f t="shared" si="225"/>
        <v>3.99</v>
      </c>
      <c r="T1490" s="182">
        <f t="shared" si="226"/>
        <v>0.50999999999999979</v>
      </c>
      <c r="AF1490" s="183"/>
      <c r="AI1490" s="3"/>
    </row>
    <row r="1491" spans="1:35" x14ac:dyDescent="0.2">
      <c r="A1491" s="7">
        <f t="shared" si="218"/>
        <v>44105</v>
      </c>
      <c r="B1491" s="7">
        <f t="shared" si="220"/>
        <v>44136</v>
      </c>
      <c r="C1491" s="7">
        <v>44162</v>
      </c>
      <c r="D1491">
        <v>0.51</v>
      </c>
      <c r="E1491">
        <v>1.8</v>
      </c>
      <c r="F1491">
        <v>3.4</v>
      </c>
      <c r="G1491">
        <v>2.6</v>
      </c>
      <c r="H1491" s="4">
        <f t="shared" si="221"/>
        <v>4.25</v>
      </c>
      <c r="I1491" s="4"/>
      <c r="J1491" s="4">
        <f t="shared" si="222"/>
        <v>3.74</v>
      </c>
      <c r="K1491" s="15">
        <f t="shared" si="217"/>
        <v>3.59</v>
      </c>
      <c r="L1491" s="4">
        <f t="shared" si="219"/>
        <v>3.74</v>
      </c>
      <c r="M1491" s="4">
        <f t="shared" si="223"/>
        <v>0.50999999999999979</v>
      </c>
      <c r="N1491" s="4"/>
      <c r="P1491" s="184">
        <f t="shared" si="224"/>
        <v>41030</v>
      </c>
      <c r="Q1491" s="184">
        <v>41035</v>
      </c>
      <c r="R1491" s="182">
        <v>4.5</v>
      </c>
      <c r="S1491" s="182">
        <f t="shared" si="225"/>
        <v>3.99</v>
      </c>
      <c r="T1491" s="182">
        <f t="shared" si="226"/>
        <v>0.50999999999999979</v>
      </c>
      <c r="AF1491" s="183"/>
      <c r="AI1491" s="3"/>
    </row>
    <row r="1492" spans="1:35" x14ac:dyDescent="0.2">
      <c r="A1492" s="7">
        <f t="shared" si="218"/>
        <v>44105</v>
      </c>
      <c r="B1492" s="7">
        <f t="shared" si="220"/>
        <v>44136</v>
      </c>
      <c r="C1492" s="7">
        <v>44165</v>
      </c>
      <c r="D1492">
        <v>0.51</v>
      </c>
      <c r="E1492">
        <v>1.8</v>
      </c>
      <c r="F1492">
        <v>3.4</v>
      </c>
      <c r="G1492">
        <v>2.6</v>
      </c>
      <c r="H1492" s="4">
        <f t="shared" si="221"/>
        <v>4.25</v>
      </c>
      <c r="I1492" s="4"/>
      <c r="J1492" s="4">
        <f t="shared" si="222"/>
        <v>3.74</v>
      </c>
      <c r="K1492" s="15">
        <f t="shared" si="217"/>
        <v>3.59</v>
      </c>
      <c r="L1492" s="4">
        <f t="shared" si="219"/>
        <v>3.74</v>
      </c>
      <c r="M1492" s="4">
        <f t="shared" si="223"/>
        <v>0.50999999999999979</v>
      </c>
      <c r="N1492" s="4"/>
      <c r="P1492" s="184">
        <f t="shared" si="224"/>
        <v>41030</v>
      </c>
      <c r="Q1492" s="184">
        <v>41036</v>
      </c>
      <c r="R1492" s="182">
        <v>4.5</v>
      </c>
      <c r="S1492" s="182">
        <f t="shared" si="225"/>
        <v>3.99</v>
      </c>
      <c r="T1492" s="182">
        <f t="shared" si="226"/>
        <v>0.50999999999999979</v>
      </c>
      <c r="AF1492" s="183"/>
      <c r="AI1492" s="3"/>
    </row>
    <row r="1493" spans="1:35" x14ac:dyDescent="0.2">
      <c r="A1493" s="7">
        <f t="shared" si="218"/>
        <v>44136</v>
      </c>
      <c r="B1493" s="7">
        <f t="shared" si="220"/>
        <v>44166</v>
      </c>
      <c r="C1493" s="7">
        <v>44166</v>
      </c>
      <c r="D1493">
        <v>0.68</v>
      </c>
      <c r="E1493">
        <v>1.8</v>
      </c>
      <c r="F1493">
        <v>3.4</v>
      </c>
      <c r="G1493">
        <v>2.6</v>
      </c>
      <c r="H1493" s="4">
        <f t="shared" si="221"/>
        <v>4.25</v>
      </c>
      <c r="I1493" s="4"/>
      <c r="J1493" s="4">
        <f t="shared" si="222"/>
        <v>3.57</v>
      </c>
      <c r="K1493" s="15">
        <f t="shared" si="217"/>
        <v>3.61</v>
      </c>
      <c r="L1493" s="4">
        <f t="shared" si="219"/>
        <v>3.63</v>
      </c>
      <c r="M1493" s="4">
        <f t="shared" si="223"/>
        <v>0.62000000000000011</v>
      </c>
      <c r="N1493" s="4"/>
      <c r="P1493" s="184">
        <f t="shared" si="224"/>
        <v>41030</v>
      </c>
      <c r="Q1493" s="184">
        <v>41037</v>
      </c>
      <c r="R1493" s="182">
        <v>4.5</v>
      </c>
      <c r="S1493" s="182">
        <f t="shared" si="225"/>
        <v>3.99</v>
      </c>
      <c r="T1493" s="182">
        <f t="shared" si="226"/>
        <v>0.50999999999999979</v>
      </c>
      <c r="AF1493" s="183"/>
      <c r="AI1493" s="3"/>
    </row>
    <row r="1494" spans="1:35" x14ac:dyDescent="0.2">
      <c r="A1494" s="7">
        <f t="shared" si="218"/>
        <v>44136</v>
      </c>
      <c r="B1494" s="7">
        <f t="shared" si="220"/>
        <v>44166</v>
      </c>
      <c r="C1494" s="7">
        <v>44167</v>
      </c>
      <c r="D1494">
        <v>0.68</v>
      </c>
      <c r="E1494">
        <v>1.8</v>
      </c>
      <c r="F1494">
        <v>3.4</v>
      </c>
      <c r="G1494">
        <v>2.6</v>
      </c>
      <c r="H1494" s="4">
        <f t="shared" si="221"/>
        <v>4.25</v>
      </c>
      <c r="I1494" s="4"/>
      <c r="J1494" s="4">
        <f t="shared" si="222"/>
        <v>3.57</v>
      </c>
      <c r="K1494" s="15">
        <f t="shared" si="217"/>
        <v>3.61</v>
      </c>
      <c r="L1494" s="4">
        <f t="shared" si="219"/>
        <v>3.63</v>
      </c>
      <c r="M1494" s="4">
        <f t="shared" si="223"/>
        <v>0.62000000000000011</v>
      </c>
      <c r="N1494" s="4"/>
      <c r="P1494" s="184">
        <f t="shared" si="224"/>
        <v>41030</v>
      </c>
      <c r="Q1494" s="184">
        <v>41038</v>
      </c>
      <c r="R1494" s="182">
        <v>4.5</v>
      </c>
      <c r="S1494" s="182">
        <f t="shared" si="225"/>
        <v>3.99</v>
      </c>
      <c r="T1494" s="182">
        <f t="shared" si="226"/>
        <v>0.50999999999999979</v>
      </c>
      <c r="AF1494" s="183"/>
      <c r="AI1494" s="3"/>
    </row>
    <row r="1495" spans="1:35" x14ac:dyDescent="0.2">
      <c r="A1495" s="7">
        <f t="shared" si="218"/>
        <v>44136</v>
      </c>
      <c r="B1495" s="7">
        <f t="shared" si="220"/>
        <v>44166</v>
      </c>
      <c r="C1495" s="7">
        <v>44168</v>
      </c>
      <c r="D1495">
        <v>0.68</v>
      </c>
      <c r="E1495">
        <v>1.8</v>
      </c>
      <c r="F1495">
        <v>3.4</v>
      </c>
      <c r="G1495">
        <v>2.6</v>
      </c>
      <c r="H1495" s="4">
        <f t="shared" si="221"/>
        <v>4.25</v>
      </c>
      <c r="I1495" s="4"/>
      <c r="J1495" s="4">
        <f t="shared" si="222"/>
        <v>3.57</v>
      </c>
      <c r="K1495" s="15">
        <f t="shared" si="217"/>
        <v>3.61</v>
      </c>
      <c r="L1495" s="4">
        <f t="shared" si="219"/>
        <v>3.63</v>
      </c>
      <c r="M1495" s="4">
        <f t="shared" si="223"/>
        <v>0.62000000000000011</v>
      </c>
      <c r="N1495" s="4"/>
      <c r="P1495" s="184">
        <f t="shared" si="224"/>
        <v>41030</v>
      </c>
      <c r="Q1495" s="184">
        <v>41039</v>
      </c>
      <c r="R1495" s="182">
        <v>4.5</v>
      </c>
      <c r="S1495" s="182">
        <f t="shared" si="225"/>
        <v>3.99</v>
      </c>
      <c r="T1495" s="182">
        <f t="shared" si="226"/>
        <v>0.50999999999999979</v>
      </c>
      <c r="AF1495" s="183"/>
      <c r="AI1495" s="3"/>
    </row>
    <row r="1496" spans="1:35" x14ac:dyDescent="0.2">
      <c r="A1496" s="7">
        <f t="shared" si="218"/>
        <v>44136</v>
      </c>
      <c r="B1496" s="7">
        <f t="shared" si="220"/>
        <v>44166</v>
      </c>
      <c r="C1496" s="7">
        <v>44169</v>
      </c>
      <c r="D1496">
        <v>0.68</v>
      </c>
      <c r="E1496">
        <v>1.8</v>
      </c>
      <c r="F1496">
        <v>3.4</v>
      </c>
      <c r="G1496">
        <v>2.6</v>
      </c>
      <c r="H1496" s="4">
        <f t="shared" si="221"/>
        <v>4.25</v>
      </c>
      <c r="I1496" s="4"/>
      <c r="J1496" s="4">
        <f t="shared" si="222"/>
        <v>3.57</v>
      </c>
      <c r="K1496" s="15">
        <f t="shared" si="217"/>
        <v>3.61</v>
      </c>
      <c r="L1496" s="4">
        <f t="shared" si="219"/>
        <v>3.63</v>
      </c>
      <c r="M1496" s="4">
        <f t="shared" si="223"/>
        <v>0.62000000000000011</v>
      </c>
      <c r="N1496" s="4"/>
      <c r="P1496" s="184">
        <f t="shared" si="224"/>
        <v>41030</v>
      </c>
      <c r="Q1496" s="184">
        <v>41040</v>
      </c>
      <c r="R1496" s="182">
        <v>4.5</v>
      </c>
      <c r="S1496" s="182">
        <f t="shared" si="225"/>
        <v>3.99</v>
      </c>
      <c r="T1496" s="182">
        <f t="shared" si="226"/>
        <v>0.50999999999999979</v>
      </c>
      <c r="AF1496" s="183"/>
      <c r="AI1496" s="3"/>
    </row>
    <row r="1497" spans="1:35" x14ac:dyDescent="0.2">
      <c r="A1497" s="7">
        <f t="shared" si="218"/>
        <v>44136</v>
      </c>
      <c r="B1497" s="7">
        <f t="shared" si="220"/>
        <v>44166</v>
      </c>
      <c r="C1497" s="7">
        <v>44172</v>
      </c>
      <c r="D1497">
        <v>0.68</v>
      </c>
      <c r="E1497">
        <v>1.8</v>
      </c>
      <c r="F1497">
        <v>3.4</v>
      </c>
      <c r="G1497">
        <v>2.6</v>
      </c>
      <c r="H1497" s="4">
        <f t="shared" si="221"/>
        <v>4.25</v>
      </c>
      <c r="I1497" s="4"/>
      <c r="J1497" s="4">
        <f t="shared" si="222"/>
        <v>3.57</v>
      </c>
      <c r="K1497" s="15">
        <f t="shared" si="217"/>
        <v>3.61</v>
      </c>
      <c r="L1497" s="4">
        <f t="shared" si="219"/>
        <v>3.63</v>
      </c>
      <c r="M1497" s="4">
        <f t="shared" si="223"/>
        <v>0.62000000000000011</v>
      </c>
      <c r="N1497" s="4"/>
      <c r="P1497" s="184">
        <f t="shared" si="224"/>
        <v>41030</v>
      </c>
      <c r="Q1497" s="184">
        <v>41041</v>
      </c>
      <c r="R1497" s="182">
        <v>4.5</v>
      </c>
      <c r="S1497" s="182">
        <f t="shared" si="225"/>
        <v>3.99</v>
      </c>
      <c r="T1497" s="182">
        <f t="shared" si="226"/>
        <v>0.50999999999999979</v>
      </c>
      <c r="AF1497" s="183"/>
      <c r="AI1497" s="3"/>
    </row>
    <row r="1498" spans="1:35" x14ac:dyDescent="0.2">
      <c r="A1498" s="7">
        <f t="shared" si="218"/>
        <v>44136</v>
      </c>
      <c r="B1498" s="7">
        <f t="shared" si="220"/>
        <v>44166</v>
      </c>
      <c r="C1498" s="7">
        <v>44173</v>
      </c>
      <c r="D1498">
        <v>0.68</v>
      </c>
      <c r="E1498">
        <v>1.8</v>
      </c>
      <c r="F1498">
        <v>3.4</v>
      </c>
      <c r="G1498">
        <v>2.6</v>
      </c>
      <c r="H1498" s="4">
        <f t="shared" si="221"/>
        <v>4.25</v>
      </c>
      <c r="I1498" s="4"/>
      <c r="J1498" s="4">
        <f t="shared" si="222"/>
        <v>3.57</v>
      </c>
      <c r="K1498" s="15">
        <f t="shared" si="217"/>
        <v>3.61</v>
      </c>
      <c r="L1498" s="4">
        <f t="shared" si="219"/>
        <v>3.63</v>
      </c>
      <c r="M1498" s="4">
        <f t="shared" si="223"/>
        <v>0.62000000000000011</v>
      </c>
      <c r="N1498" s="4"/>
      <c r="P1498" s="184">
        <f t="shared" si="224"/>
        <v>41030</v>
      </c>
      <c r="Q1498" s="184">
        <v>41042</v>
      </c>
      <c r="R1498" s="182">
        <v>4.5</v>
      </c>
      <c r="S1498" s="182">
        <f t="shared" si="225"/>
        <v>3.99</v>
      </c>
      <c r="T1498" s="182">
        <f t="shared" si="226"/>
        <v>0.50999999999999979</v>
      </c>
      <c r="AF1498" s="183"/>
      <c r="AI1498" s="3"/>
    </row>
    <row r="1499" spans="1:35" x14ac:dyDescent="0.2">
      <c r="A1499" s="7">
        <f t="shared" si="218"/>
        <v>44136</v>
      </c>
      <c r="B1499" s="7">
        <f t="shared" si="220"/>
        <v>44166</v>
      </c>
      <c r="C1499" s="7">
        <v>44174</v>
      </c>
      <c r="D1499">
        <v>0.68</v>
      </c>
      <c r="E1499">
        <v>1.8</v>
      </c>
      <c r="F1499">
        <v>3.4</v>
      </c>
      <c r="G1499">
        <v>2.6</v>
      </c>
      <c r="H1499" s="4">
        <f t="shared" si="221"/>
        <v>4.25</v>
      </c>
      <c r="I1499" s="4"/>
      <c r="J1499" s="4">
        <f t="shared" si="222"/>
        <v>3.57</v>
      </c>
      <c r="K1499" s="15">
        <f t="shared" si="217"/>
        <v>3.61</v>
      </c>
      <c r="L1499" s="4">
        <f t="shared" si="219"/>
        <v>3.63</v>
      </c>
      <c r="M1499" s="4">
        <f t="shared" si="223"/>
        <v>0.62000000000000011</v>
      </c>
      <c r="N1499" s="4"/>
      <c r="P1499" s="184">
        <f t="shared" si="224"/>
        <v>41030</v>
      </c>
      <c r="Q1499" s="184">
        <v>41043</v>
      </c>
      <c r="R1499" s="182">
        <v>4.5</v>
      </c>
      <c r="S1499" s="182">
        <f t="shared" si="225"/>
        <v>3.99</v>
      </c>
      <c r="T1499" s="182">
        <f t="shared" si="226"/>
        <v>0.50999999999999979</v>
      </c>
      <c r="AF1499" s="183"/>
      <c r="AI1499" s="3"/>
    </row>
    <row r="1500" spans="1:35" x14ac:dyDescent="0.2">
      <c r="A1500" s="7">
        <f t="shared" si="218"/>
        <v>44136</v>
      </c>
      <c r="B1500" s="7">
        <f t="shared" si="220"/>
        <v>44166</v>
      </c>
      <c r="C1500" s="7">
        <v>44175</v>
      </c>
      <c r="D1500">
        <v>0.68</v>
      </c>
      <c r="E1500">
        <v>1.8</v>
      </c>
      <c r="F1500">
        <v>3.4</v>
      </c>
      <c r="G1500">
        <v>2.6</v>
      </c>
      <c r="H1500" s="4">
        <f t="shared" si="221"/>
        <v>4.25</v>
      </c>
      <c r="I1500" s="4"/>
      <c r="J1500" s="4">
        <f t="shared" si="222"/>
        <v>3.57</v>
      </c>
      <c r="K1500" s="15">
        <f t="shared" si="217"/>
        <v>3.61</v>
      </c>
      <c r="L1500" s="4">
        <f t="shared" si="219"/>
        <v>3.63</v>
      </c>
      <c r="M1500" s="4">
        <f t="shared" si="223"/>
        <v>0.62000000000000011</v>
      </c>
      <c r="N1500" s="4"/>
      <c r="P1500" s="184">
        <f t="shared" si="224"/>
        <v>41030</v>
      </c>
      <c r="Q1500" s="184">
        <v>41044</v>
      </c>
      <c r="R1500" s="182">
        <v>4.5</v>
      </c>
      <c r="S1500" s="182">
        <f t="shared" si="225"/>
        <v>3.99</v>
      </c>
      <c r="T1500" s="182">
        <f t="shared" si="226"/>
        <v>0.50999999999999979</v>
      </c>
      <c r="AF1500" s="183"/>
      <c r="AI1500" s="3"/>
    </row>
    <row r="1501" spans="1:35" x14ac:dyDescent="0.2">
      <c r="A1501" s="7">
        <f t="shared" si="218"/>
        <v>44136</v>
      </c>
      <c r="B1501" s="7">
        <f t="shared" si="220"/>
        <v>44166</v>
      </c>
      <c r="C1501" s="7">
        <v>44176</v>
      </c>
      <c r="D1501">
        <v>0.68</v>
      </c>
      <c r="E1501">
        <v>1.8</v>
      </c>
      <c r="F1501">
        <v>3.4</v>
      </c>
      <c r="G1501">
        <v>2.6</v>
      </c>
      <c r="H1501" s="4">
        <f t="shared" si="221"/>
        <v>4.25</v>
      </c>
      <c r="I1501" s="4"/>
      <c r="J1501" s="4">
        <f t="shared" si="222"/>
        <v>3.57</v>
      </c>
      <c r="K1501" s="15">
        <f t="shared" si="217"/>
        <v>3.61</v>
      </c>
      <c r="L1501" s="4">
        <f t="shared" si="219"/>
        <v>3.63</v>
      </c>
      <c r="M1501" s="4">
        <f t="shared" si="223"/>
        <v>0.62000000000000011</v>
      </c>
      <c r="N1501" s="4"/>
      <c r="P1501" s="184">
        <f t="shared" si="224"/>
        <v>41030</v>
      </c>
      <c r="Q1501" s="184">
        <v>41045</v>
      </c>
      <c r="R1501" s="182">
        <v>4.5</v>
      </c>
      <c r="S1501" s="182">
        <f t="shared" si="225"/>
        <v>3.99</v>
      </c>
      <c r="T1501" s="182">
        <f t="shared" si="226"/>
        <v>0.50999999999999979</v>
      </c>
      <c r="AF1501" s="183"/>
      <c r="AI1501" s="3"/>
    </row>
    <row r="1502" spans="1:35" x14ac:dyDescent="0.2">
      <c r="A1502" s="7">
        <f t="shared" si="218"/>
        <v>44136</v>
      </c>
      <c r="B1502" s="7">
        <f t="shared" si="220"/>
        <v>44166</v>
      </c>
      <c r="C1502" s="7">
        <v>44179</v>
      </c>
      <c r="D1502">
        <v>0.68</v>
      </c>
      <c r="E1502">
        <v>1.8</v>
      </c>
      <c r="F1502">
        <v>3.4</v>
      </c>
      <c r="G1502">
        <v>2.6</v>
      </c>
      <c r="H1502" s="4">
        <f t="shared" si="221"/>
        <v>4.25</v>
      </c>
      <c r="I1502" s="4"/>
      <c r="J1502" s="4">
        <f t="shared" si="222"/>
        <v>3.57</v>
      </c>
      <c r="K1502" s="15">
        <f t="shared" si="217"/>
        <v>3.61</v>
      </c>
      <c r="L1502" s="4">
        <f t="shared" si="219"/>
        <v>3.63</v>
      </c>
      <c r="M1502" s="4">
        <f t="shared" si="223"/>
        <v>0.62000000000000011</v>
      </c>
      <c r="N1502" s="4"/>
      <c r="P1502" s="184">
        <f t="shared" si="224"/>
        <v>41030</v>
      </c>
      <c r="Q1502" s="184">
        <v>41046</v>
      </c>
      <c r="R1502" s="182">
        <v>4.5</v>
      </c>
      <c r="S1502" s="182">
        <f t="shared" si="225"/>
        <v>3.99</v>
      </c>
      <c r="T1502" s="182">
        <f t="shared" si="226"/>
        <v>0.50999999999999979</v>
      </c>
      <c r="AF1502" s="183"/>
      <c r="AI1502" s="3"/>
    </row>
    <row r="1503" spans="1:35" x14ac:dyDescent="0.2">
      <c r="A1503" s="7">
        <f t="shared" si="218"/>
        <v>44136</v>
      </c>
      <c r="B1503" s="7">
        <f t="shared" si="220"/>
        <v>44166</v>
      </c>
      <c r="C1503" s="7">
        <v>44180</v>
      </c>
      <c r="D1503">
        <v>0.68</v>
      </c>
      <c r="E1503">
        <v>1.8</v>
      </c>
      <c r="F1503">
        <v>3.4</v>
      </c>
      <c r="G1503">
        <v>2.6</v>
      </c>
      <c r="H1503" s="4">
        <f t="shared" si="221"/>
        <v>4.25</v>
      </c>
      <c r="I1503" s="4"/>
      <c r="J1503" s="4">
        <f t="shared" si="222"/>
        <v>3.57</v>
      </c>
      <c r="K1503" s="15">
        <f t="shared" si="217"/>
        <v>3.61</v>
      </c>
      <c r="L1503" s="4">
        <f t="shared" si="219"/>
        <v>3.63</v>
      </c>
      <c r="M1503" s="4">
        <f t="shared" si="223"/>
        <v>0.62000000000000011</v>
      </c>
      <c r="N1503" s="4"/>
      <c r="P1503" s="184">
        <f t="shared" si="224"/>
        <v>41030</v>
      </c>
      <c r="Q1503" s="184">
        <v>41047</v>
      </c>
      <c r="R1503" s="182">
        <v>4.5</v>
      </c>
      <c r="S1503" s="182">
        <f t="shared" si="225"/>
        <v>3.99</v>
      </c>
      <c r="T1503" s="182">
        <f t="shared" si="226"/>
        <v>0.50999999999999979</v>
      </c>
      <c r="AF1503" s="183"/>
      <c r="AI1503" s="3"/>
    </row>
    <row r="1504" spans="1:35" x14ac:dyDescent="0.2">
      <c r="A1504" s="7">
        <f t="shared" si="218"/>
        <v>44136</v>
      </c>
      <c r="B1504" s="7">
        <f t="shared" si="220"/>
        <v>44166</v>
      </c>
      <c r="C1504" s="7">
        <v>44181</v>
      </c>
      <c r="D1504">
        <v>0.68</v>
      </c>
      <c r="E1504">
        <v>1.8</v>
      </c>
      <c r="F1504">
        <v>3.4</v>
      </c>
      <c r="G1504">
        <v>2.6</v>
      </c>
      <c r="H1504" s="4">
        <f t="shared" si="221"/>
        <v>4.25</v>
      </c>
      <c r="I1504" s="4"/>
      <c r="J1504" s="4">
        <f t="shared" si="222"/>
        <v>3.57</v>
      </c>
      <c r="K1504" s="15">
        <f t="shared" si="217"/>
        <v>3.61</v>
      </c>
      <c r="L1504" s="4">
        <f t="shared" si="219"/>
        <v>3.63</v>
      </c>
      <c r="M1504" s="4">
        <f t="shared" si="223"/>
        <v>0.62000000000000011</v>
      </c>
      <c r="N1504" s="4"/>
      <c r="P1504" s="184">
        <f t="shared" si="224"/>
        <v>41030</v>
      </c>
      <c r="Q1504" s="184">
        <v>41048</v>
      </c>
      <c r="R1504" s="182">
        <v>4.5</v>
      </c>
      <c r="S1504" s="182">
        <f t="shared" si="225"/>
        <v>3.99</v>
      </c>
      <c r="T1504" s="182">
        <f t="shared" si="226"/>
        <v>0.50999999999999979</v>
      </c>
      <c r="AF1504" s="183"/>
      <c r="AI1504" s="3"/>
    </row>
    <row r="1505" spans="1:35" x14ac:dyDescent="0.2">
      <c r="A1505" s="7">
        <f t="shared" si="218"/>
        <v>44136</v>
      </c>
      <c r="B1505" s="7">
        <f t="shared" si="220"/>
        <v>44166</v>
      </c>
      <c r="C1505" s="7">
        <v>44182</v>
      </c>
      <c r="D1505">
        <v>0.68</v>
      </c>
      <c r="E1505">
        <v>1.8</v>
      </c>
      <c r="F1505">
        <v>3.4</v>
      </c>
      <c r="G1505">
        <v>2.6</v>
      </c>
      <c r="H1505" s="4">
        <f t="shared" si="221"/>
        <v>4.25</v>
      </c>
      <c r="I1505" s="4"/>
      <c r="J1505" s="4">
        <f t="shared" si="222"/>
        <v>3.57</v>
      </c>
      <c r="K1505" s="15">
        <f t="shared" si="217"/>
        <v>3.61</v>
      </c>
      <c r="L1505" s="4">
        <f t="shared" si="219"/>
        <v>3.63</v>
      </c>
      <c r="M1505" s="4">
        <f t="shared" si="223"/>
        <v>0.62000000000000011</v>
      </c>
      <c r="N1505" s="4"/>
      <c r="P1505" s="184">
        <f t="shared" si="224"/>
        <v>41030</v>
      </c>
      <c r="Q1505" s="184">
        <v>41049</v>
      </c>
      <c r="R1505" s="182">
        <v>4.5</v>
      </c>
      <c r="S1505" s="182">
        <f t="shared" si="225"/>
        <v>3.99</v>
      </c>
      <c r="T1505" s="182">
        <f t="shared" si="226"/>
        <v>0.50999999999999979</v>
      </c>
      <c r="AF1505" s="183"/>
      <c r="AI1505" s="3"/>
    </row>
    <row r="1506" spans="1:35" x14ac:dyDescent="0.2">
      <c r="A1506" s="7">
        <f t="shared" si="218"/>
        <v>44136</v>
      </c>
      <c r="B1506" s="7">
        <f t="shared" si="220"/>
        <v>44166</v>
      </c>
      <c r="C1506" s="7">
        <v>44183</v>
      </c>
      <c r="D1506">
        <v>0.68</v>
      </c>
      <c r="E1506">
        <v>1.8</v>
      </c>
      <c r="F1506">
        <v>3.4</v>
      </c>
      <c r="G1506">
        <v>2.6</v>
      </c>
      <c r="H1506" s="4">
        <f t="shared" si="221"/>
        <v>4.25</v>
      </c>
      <c r="I1506" s="4"/>
      <c r="J1506" s="4">
        <f t="shared" si="222"/>
        <v>3.57</v>
      </c>
      <c r="K1506" s="15">
        <f t="shared" ref="K1506:K1569" si="227">INDEX($W:$W,MATCH($A1506,$V:$V,0))</f>
        <v>3.61</v>
      </c>
      <c r="L1506" s="4">
        <f t="shared" si="219"/>
        <v>3.63</v>
      </c>
      <c r="M1506" s="4">
        <f t="shared" si="223"/>
        <v>0.62000000000000011</v>
      </c>
      <c r="N1506" s="4"/>
      <c r="P1506" s="184">
        <f t="shared" si="224"/>
        <v>41030</v>
      </c>
      <c r="Q1506" s="184">
        <v>41050</v>
      </c>
      <c r="R1506" s="182">
        <v>4.5</v>
      </c>
      <c r="S1506" s="182">
        <f t="shared" si="225"/>
        <v>3.99</v>
      </c>
      <c r="T1506" s="182">
        <f t="shared" si="226"/>
        <v>0.50999999999999979</v>
      </c>
      <c r="AF1506" s="183"/>
      <c r="AI1506" s="3"/>
    </row>
    <row r="1507" spans="1:35" x14ac:dyDescent="0.2">
      <c r="A1507" s="7">
        <f t="shared" si="218"/>
        <v>44136</v>
      </c>
      <c r="B1507" s="7">
        <f t="shared" si="220"/>
        <v>44166</v>
      </c>
      <c r="C1507" s="7">
        <v>44186</v>
      </c>
      <c r="D1507">
        <v>0.68</v>
      </c>
      <c r="E1507">
        <v>1.8</v>
      </c>
      <c r="F1507">
        <v>3.4</v>
      </c>
      <c r="G1507">
        <v>2.6</v>
      </c>
      <c r="H1507" s="4">
        <f t="shared" si="221"/>
        <v>4.25</v>
      </c>
      <c r="I1507" s="4"/>
      <c r="J1507" s="4">
        <f t="shared" si="222"/>
        <v>3.57</v>
      </c>
      <c r="K1507" s="15">
        <f t="shared" si="227"/>
        <v>3.61</v>
      </c>
      <c r="L1507" s="4">
        <f t="shared" si="219"/>
        <v>3.63</v>
      </c>
      <c r="M1507" s="4">
        <f t="shared" si="223"/>
        <v>0.62000000000000011</v>
      </c>
      <c r="N1507" s="4"/>
      <c r="P1507" s="184">
        <f t="shared" si="224"/>
        <v>41030</v>
      </c>
      <c r="Q1507" s="184">
        <v>41051</v>
      </c>
      <c r="R1507" s="182">
        <v>4.5</v>
      </c>
      <c r="S1507" s="182">
        <f t="shared" si="225"/>
        <v>3.99</v>
      </c>
      <c r="T1507" s="182">
        <f t="shared" si="226"/>
        <v>0.50999999999999979</v>
      </c>
      <c r="AF1507" s="183"/>
      <c r="AI1507" s="3"/>
    </row>
    <row r="1508" spans="1:35" x14ac:dyDescent="0.2">
      <c r="A1508" s="7">
        <f t="shared" si="218"/>
        <v>44136</v>
      </c>
      <c r="B1508" s="7">
        <f t="shared" si="220"/>
        <v>44166</v>
      </c>
      <c r="C1508" s="7">
        <v>44187</v>
      </c>
      <c r="D1508">
        <v>0.68</v>
      </c>
      <c r="E1508">
        <v>1.8</v>
      </c>
      <c r="F1508">
        <v>3.4</v>
      </c>
      <c r="G1508">
        <v>2.6</v>
      </c>
      <c r="H1508" s="4">
        <f t="shared" si="221"/>
        <v>4.25</v>
      </c>
      <c r="I1508" s="4"/>
      <c r="J1508" s="4">
        <f t="shared" si="222"/>
        <v>3.57</v>
      </c>
      <c r="K1508" s="15">
        <f t="shared" si="227"/>
        <v>3.61</v>
      </c>
      <c r="L1508" s="4">
        <f t="shared" si="219"/>
        <v>3.63</v>
      </c>
      <c r="M1508" s="4">
        <f t="shared" si="223"/>
        <v>0.62000000000000011</v>
      </c>
      <c r="N1508" s="4"/>
      <c r="P1508" s="184">
        <f t="shared" si="224"/>
        <v>41030</v>
      </c>
      <c r="Q1508" s="184">
        <v>41052</v>
      </c>
      <c r="R1508" s="182">
        <v>4.5</v>
      </c>
      <c r="S1508" s="182">
        <f t="shared" si="225"/>
        <v>3.99</v>
      </c>
      <c r="T1508" s="182">
        <f t="shared" si="226"/>
        <v>0.50999999999999979</v>
      </c>
      <c r="AF1508" s="183"/>
      <c r="AI1508" s="3"/>
    </row>
    <row r="1509" spans="1:35" x14ac:dyDescent="0.2">
      <c r="A1509" s="7">
        <f t="shared" si="218"/>
        <v>44136</v>
      </c>
      <c r="B1509" s="7">
        <f t="shared" si="220"/>
        <v>44166</v>
      </c>
      <c r="C1509" s="7">
        <v>44188</v>
      </c>
      <c r="D1509">
        <v>0.68</v>
      </c>
      <c r="E1509">
        <v>1.8</v>
      </c>
      <c r="F1509">
        <v>3.4</v>
      </c>
      <c r="G1509">
        <v>2.6</v>
      </c>
      <c r="H1509" s="4">
        <f t="shared" si="221"/>
        <v>4.25</v>
      </c>
      <c r="I1509" s="4"/>
      <c r="J1509" s="4">
        <f t="shared" si="222"/>
        <v>3.57</v>
      </c>
      <c r="K1509" s="15">
        <f t="shared" si="227"/>
        <v>3.61</v>
      </c>
      <c r="L1509" s="4">
        <f t="shared" si="219"/>
        <v>3.63</v>
      </c>
      <c r="M1509" s="4">
        <f t="shared" si="223"/>
        <v>0.62000000000000011</v>
      </c>
      <c r="N1509" s="4"/>
      <c r="P1509" s="184">
        <f t="shared" si="224"/>
        <v>41030</v>
      </c>
      <c r="Q1509" s="184">
        <v>41053</v>
      </c>
      <c r="R1509" s="182">
        <v>4.5</v>
      </c>
      <c r="S1509" s="182">
        <f t="shared" si="225"/>
        <v>3.99</v>
      </c>
      <c r="T1509" s="182">
        <f t="shared" si="226"/>
        <v>0.50999999999999979</v>
      </c>
      <c r="AF1509" s="183"/>
      <c r="AI1509" s="3"/>
    </row>
    <row r="1510" spans="1:35" x14ac:dyDescent="0.2">
      <c r="A1510" s="7">
        <f t="shared" si="218"/>
        <v>44136</v>
      </c>
      <c r="B1510" s="7">
        <f t="shared" si="220"/>
        <v>44166</v>
      </c>
      <c r="C1510" s="7">
        <v>44189</v>
      </c>
      <c r="D1510">
        <v>0.68</v>
      </c>
      <c r="E1510">
        <v>1.8</v>
      </c>
      <c r="F1510">
        <v>3.4</v>
      </c>
      <c r="G1510">
        <v>2.6</v>
      </c>
      <c r="H1510" s="4">
        <f t="shared" si="221"/>
        <v>4.25</v>
      </c>
      <c r="I1510" s="4"/>
      <c r="J1510" s="4">
        <f t="shared" si="222"/>
        <v>3.57</v>
      </c>
      <c r="K1510" s="15">
        <f t="shared" si="227"/>
        <v>3.61</v>
      </c>
      <c r="L1510" s="4">
        <f t="shared" si="219"/>
        <v>3.63</v>
      </c>
      <c r="M1510" s="4">
        <f t="shared" si="223"/>
        <v>0.62000000000000011</v>
      </c>
      <c r="N1510" s="4"/>
      <c r="P1510" s="184">
        <f t="shared" si="224"/>
        <v>41030</v>
      </c>
      <c r="Q1510" s="184">
        <v>41054</v>
      </c>
      <c r="R1510" s="182">
        <v>4.5</v>
      </c>
      <c r="S1510" s="182">
        <f t="shared" si="225"/>
        <v>3.99</v>
      </c>
      <c r="T1510" s="182">
        <f t="shared" si="226"/>
        <v>0.50999999999999979</v>
      </c>
      <c r="AF1510" s="183"/>
      <c r="AI1510" s="3"/>
    </row>
    <row r="1511" spans="1:35" x14ac:dyDescent="0.2">
      <c r="A1511" s="7">
        <f t="shared" si="218"/>
        <v>44136</v>
      </c>
      <c r="B1511" s="7">
        <f t="shared" si="220"/>
        <v>44166</v>
      </c>
      <c r="C1511" s="7">
        <v>44193</v>
      </c>
      <c r="D1511">
        <v>0.68</v>
      </c>
      <c r="E1511">
        <v>1.8</v>
      </c>
      <c r="F1511">
        <v>3.4</v>
      </c>
      <c r="G1511">
        <v>2.6</v>
      </c>
      <c r="H1511" s="4">
        <f t="shared" si="221"/>
        <v>4.25</v>
      </c>
      <c r="I1511" s="4"/>
      <c r="J1511" s="4">
        <f t="shared" si="222"/>
        <v>3.57</v>
      </c>
      <c r="K1511" s="15">
        <f t="shared" si="227"/>
        <v>3.61</v>
      </c>
      <c r="L1511" s="4">
        <f t="shared" si="219"/>
        <v>3.63</v>
      </c>
      <c r="M1511" s="4">
        <f t="shared" si="223"/>
        <v>0.62000000000000011</v>
      </c>
      <c r="N1511" s="4"/>
      <c r="P1511" s="184">
        <f t="shared" si="224"/>
        <v>41030</v>
      </c>
      <c r="Q1511" s="184">
        <v>41055</v>
      </c>
      <c r="R1511" s="182">
        <v>4.5</v>
      </c>
      <c r="S1511" s="182">
        <f t="shared" si="225"/>
        <v>3.99</v>
      </c>
      <c r="T1511" s="182">
        <f t="shared" si="226"/>
        <v>0.50999999999999979</v>
      </c>
      <c r="AF1511" s="183"/>
      <c r="AI1511" s="3"/>
    </row>
    <row r="1512" spans="1:35" x14ac:dyDescent="0.2">
      <c r="A1512" s="7">
        <f t="shared" si="218"/>
        <v>44136</v>
      </c>
      <c r="B1512" s="7">
        <f t="shared" si="220"/>
        <v>44166</v>
      </c>
      <c r="C1512" s="7">
        <v>44194</v>
      </c>
      <c r="D1512">
        <v>0.68</v>
      </c>
      <c r="E1512">
        <v>1.8</v>
      </c>
      <c r="F1512">
        <v>3.4</v>
      </c>
      <c r="G1512">
        <v>2.6</v>
      </c>
      <c r="H1512" s="4">
        <f t="shared" si="221"/>
        <v>4.25</v>
      </c>
      <c r="I1512" s="4"/>
      <c r="J1512" s="4">
        <f t="shared" si="222"/>
        <v>3.57</v>
      </c>
      <c r="K1512" s="15">
        <f t="shared" si="227"/>
        <v>3.61</v>
      </c>
      <c r="L1512" s="4">
        <f t="shared" si="219"/>
        <v>3.63</v>
      </c>
      <c r="M1512" s="4">
        <f t="shared" si="223"/>
        <v>0.62000000000000011</v>
      </c>
      <c r="N1512" s="4"/>
      <c r="P1512" s="184">
        <f t="shared" si="224"/>
        <v>41030</v>
      </c>
      <c r="Q1512" s="184">
        <v>41056</v>
      </c>
      <c r="R1512" s="182">
        <v>4.5</v>
      </c>
      <c r="S1512" s="182">
        <f t="shared" si="225"/>
        <v>3.99</v>
      </c>
      <c r="T1512" s="182">
        <f t="shared" si="226"/>
        <v>0.50999999999999979</v>
      </c>
      <c r="AF1512" s="183"/>
      <c r="AI1512" s="3"/>
    </row>
    <row r="1513" spans="1:35" x14ac:dyDescent="0.2">
      <c r="A1513" s="7">
        <f t="shared" si="218"/>
        <v>44136</v>
      </c>
      <c r="B1513" s="7">
        <f t="shared" si="220"/>
        <v>44166</v>
      </c>
      <c r="C1513" s="7">
        <v>44195</v>
      </c>
      <c r="D1513">
        <v>0.68</v>
      </c>
      <c r="E1513">
        <v>1.8</v>
      </c>
      <c r="F1513">
        <v>3.4</v>
      </c>
      <c r="G1513">
        <v>2.6</v>
      </c>
      <c r="H1513" s="4">
        <f t="shared" si="221"/>
        <v>4.25</v>
      </c>
      <c r="I1513" s="4"/>
      <c r="J1513" s="4">
        <f t="shared" si="222"/>
        <v>3.57</v>
      </c>
      <c r="K1513" s="15">
        <f t="shared" si="227"/>
        <v>3.61</v>
      </c>
      <c r="L1513" s="4">
        <f t="shared" si="219"/>
        <v>3.63</v>
      </c>
      <c r="M1513" s="4">
        <f t="shared" si="223"/>
        <v>0.62000000000000011</v>
      </c>
      <c r="N1513" s="4"/>
      <c r="P1513" s="184">
        <f t="shared" si="224"/>
        <v>41030</v>
      </c>
      <c r="Q1513" s="184">
        <v>41057</v>
      </c>
      <c r="R1513" s="182">
        <v>4.5</v>
      </c>
      <c r="S1513" s="182">
        <f t="shared" si="225"/>
        <v>3.99</v>
      </c>
      <c r="T1513" s="182">
        <f t="shared" si="226"/>
        <v>0.50999999999999979</v>
      </c>
      <c r="AF1513" s="183"/>
      <c r="AI1513" s="3"/>
    </row>
    <row r="1514" spans="1:35" x14ac:dyDescent="0.2">
      <c r="A1514" s="7">
        <f t="shared" si="218"/>
        <v>44136</v>
      </c>
      <c r="B1514" s="7">
        <f t="shared" si="220"/>
        <v>44166</v>
      </c>
      <c r="C1514" s="7">
        <v>44196</v>
      </c>
      <c r="D1514">
        <v>0.68</v>
      </c>
      <c r="E1514">
        <v>1.8</v>
      </c>
      <c r="F1514">
        <v>3.4</v>
      </c>
      <c r="G1514">
        <v>2.6</v>
      </c>
      <c r="H1514" s="4">
        <f t="shared" si="221"/>
        <v>4.25</v>
      </c>
      <c r="I1514" s="4"/>
      <c r="J1514" s="4">
        <f t="shared" si="222"/>
        <v>3.57</v>
      </c>
      <c r="K1514" s="15">
        <f t="shared" si="227"/>
        <v>3.61</v>
      </c>
      <c r="L1514" s="4">
        <f t="shared" si="219"/>
        <v>3.63</v>
      </c>
      <c r="M1514" s="4">
        <f t="shared" si="223"/>
        <v>0.62000000000000011</v>
      </c>
      <c r="N1514" s="4"/>
      <c r="P1514" s="184">
        <f t="shared" si="224"/>
        <v>41030</v>
      </c>
      <c r="Q1514" s="184">
        <v>41058</v>
      </c>
      <c r="R1514" s="182">
        <v>4.5</v>
      </c>
      <c r="S1514" s="182">
        <f t="shared" si="225"/>
        <v>3.99</v>
      </c>
      <c r="T1514" s="182">
        <f t="shared" si="226"/>
        <v>0.50999999999999979</v>
      </c>
      <c r="AF1514" s="183"/>
      <c r="AI1514" s="3"/>
    </row>
    <row r="1515" spans="1:35" x14ac:dyDescent="0.2">
      <c r="A1515" s="7">
        <f t="shared" si="218"/>
        <v>44166</v>
      </c>
      <c r="B1515" s="7">
        <f t="shared" si="220"/>
        <v>44197</v>
      </c>
      <c r="C1515" s="7">
        <v>44200</v>
      </c>
      <c r="D1515">
        <v>0.73</v>
      </c>
      <c r="E1515">
        <v>1.8</v>
      </c>
      <c r="F1515">
        <v>3.4</v>
      </c>
      <c r="G1515">
        <v>2.6</v>
      </c>
      <c r="H1515" s="4">
        <f t="shared" si="221"/>
        <v>4.25</v>
      </c>
      <c r="I1515" s="4"/>
      <c r="J1515" s="4">
        <f t="shared" si="222"/>
        <v>3.52</v>
      </c>
      <c r="K1515" s="15">
        <f t="shared" si="227"/>
        <v>3.59</v>
      </c>
      <c r="L1515" s="4">
        <f t="shared" si="219"/>
        <v>3.52</v>
      </c>
      <c r="M1515" s="4">
        <f t="shared" si="223"/>
        <v>0.73</v>
      </c>
      <c r="N1515" s="4"/>
      <c r="P1515" s="184">
        <f t="shared" si="224"/>
        <v>41030</v>
      </c>
      <c r="Q1515" s="184">
        <v>41059</v>
      </c>
      <c r="R1515" s="182">
        <v>4.5</v>
      </c>
      <c r="S1515" s="182">
        <f t="shared" si="225"/>
        <v>3.99</v>
      </c>
      <c r="T1515" s="182">
        <f t="shared" si="226"/>
        <v>0.50999999999999979</v>
      </c>
      <c r="AF1515" s="183"/>
      <c r="AI1515" s="3"/>
    </row>
    <row r="1516" spans="1:35" x14ac:dyDescent="0.2">
      <c r="A1516" s="7">
        <f t="shared" si="218"/>
        <v>44166</v>
      </c>
      <c r="B1516" s="7">
        <f t="shared" si="220"/>
        <v>44197</v>
      </c>
      <c r="C1516" s="7">
        <v>44201</v>
      </c>
      <c r="D1516">
        <v>0.73</v>
      </c>
      <c r="E1516">
        <v>1.8</v>
      </c>
      <c r="F1516">
        <v>3.4</v>
      </c>
      <c r="G1516">
        <v>2.6</v>
      </c>
      <c r="H1516" s="4">
        <f t="shared" si="221"/>
        <v>4.25</v>
      </c>
      <c r="I1516" s="4"/>
      <c r="J1516" s="4">
        <f t="shared" si="222"/>
        <v>3.52</v>
      </c>
      <c r="K1516" s="15">
        <f t="shared" si="227"/>
        <v>3.59</v>
      </c>
      <c r="L1516" s="4">
        <f t="shared" si="219"/>
        <v>3.52</v>
      </c>
      <c r="M1516" s="4">
        <f t="shared" si="223"/>
        <v>0.73</v>
      </c>
      <c r="N1516" s="4"/>
      <c r="P1516" s="184">
        <f t="shared" si="224"/>
        <v>41030</v>
      </c>
      <c r="Q1516" s="184">
        <v>41060</v>
      </c>
      <c r="R1516" s="182">
        <v>4.5</v>
      </c>
      <c r="S1516" s="182">
        <f t="shared" si="225"/>
        <v>3.99</v>
      </c>
      <c r="T1516" s="182">
        <f t="shared" si="226"/>
        <v>0.50999999999999979</v>
      </c>
      <c r="AF1516" s="183"/>
      <c r="AI1516" s="3"/>
    </row>
    <row r="1517" spans="1:35" x14ac:dyDescent="0.2">
      <c r="A1517" s="7">
        <f t="shared" si="218"/>
        <v>44166</v>
      </c>
      <c r="B1517" s="7">
        <f t="shared" si="220"/>
        <v>44197</v>
      </c>
      <c r="C1517" s="7">
        <v>44202</v>
      </c>
      <c r="D1517">
        <v>0.73</v>
      </c>
      <c r="E1517">
        <v>1.8</v>
      </c>
      <c r="F1517">
        <v>3.4</v>
      </c>
      <c r="G1517">
        <v>2.6</v>
      </c>
      <c r="H1517" s="4">
        <f t="shared" si="221"/>
        <v>4.25</v>
      </c>
      <c r="I1517" s="4"/>
      <c r="J1517" s="4">
        <f t="shared" si="222"/>
        <v>3.52</v>
      </c>
      <c r="K1517" s="15">
        <f t="shared" si="227"/>
        <v>3.59</v>
      </c>
      <c r="L1517" s="4">
        <f t="shared" si="219"/>
        <v>3.52</v>
      </c>
      <c r="M1517" s="4">
        <f t="shared" si="223"/>
        <v>0.73</v>
      </c>
      <c r="N1517" s="4"/>
      <c r="P1517" s="184">
        <f t="shared" si="224"/>
        <v>41061</v>
      </c>
      <c r="Q1517" s="184">
        <v>41061</v>
      </c>
      <c r="R1517" s="182">
        <v>4.5</v>
      </c>
      <c r="S1517" s="182">
        <f t="shared" si="225"/>
        <v>3.95</v>
      </c>
      <c r="T1517" s="182">
        <f t="shared" si="226"/>
        <v>0.54999999999999982</v>
      </c>
      <c r="AF1517" s="183"/>
      <c r="AI1517" s="3"/>
    </row>
    <row r="1518" spans="1:35" x14ac:dyDescent="0.2">
      <c r="A1518" s="7">
        <f t="shared" si="218"/>
        <v>44166</v>
      </c>
      <c r="B1518" s="7">
        <f t="shared" si="220"/>
        <v>44197</v>
      </c>
      <c r="C1518" s="7">
        <v>44203</v>
      </c>
      <c r="D1518">
        <v>0.73</v>
      </c>
      <c r="E1518">
        <v>1.8</v>
      </c>
      <c r="F1518">
        <v>3.4</v>
      </c>
      <c r="G1518">
        <v>2.6</v>
      </c>
      <c r="H1518" s="4">
        <f t="shared" si="221"/>
        <v>4.25</v>
      </c>
      <c r="I1518" s="4"/>
      <c r="J1518" s="4">
        <f t="shared" si="222"/>
        <v>3.52</v>
      </c>
      <c r="K1518" s="15">
        <f t="shared" si="227"/>
        <v>3.59</v>
      </c>
      <c r="L1518" s="4">
        <f t="shared" si="219"/>
        <v>3.52</v>
      </c>
      <c r="M1518" s="4">
        <f t="shared" si="223"/>
        <v>0.73</v>
      </c>
      <c r="N1518" s="4"/>
      <c r="P1518" s="184">
        <f t="shared" si="224"/>
        <v>41061</v>
      </c>
      <c r="Q1518" s="184">
        <v>41062</v>
      </c>
      <c r="R1518" s="182">
        <v>4.5</v>
      </c>
      <c r="S1518" s="182">
        <f t="shared" si="225"/>
        <v>3.95</v>
      </c>
      <c r="T1518" s="182">
        <f t="shared" si="226"/>
        <v>0.54999999999999982</v>
      </c>
      <c r="AF1518" s="183"/>
      <c r="AI1518" s="3"/>
    </row>
    <row r="1519" spans="1:35" x14ac:dyDescent="0.2">
      <c r="A1519" s="7">
        <f t="shared" si="218"/>
        <v>44166</v>
      </c>
      <c r="B1519" s="7">
        <f t="shared" si="220"/>
        <v>44197</v>
      </c>
      <c r="C1519" s="7">
        <v>44204</v>
      </c>
      <c r="D1519">
        <v>0.73</v>
      </c>
      <c r="E1519">
        <v>1.8</v>
      </c>
      <c r="F1519">
        <v>3.4</v>
      </c>
      <c r="G1519">
        <v>2.6</v>
      </c>
      <c r="H1519" s="4">
        <f t="shared" si="221"/>
        <v>4.25</v>
      </c>
      <c r="I1519" s="4"/>
      <c r="J1519" s="4">
        <f t="shared" si="222"/>
        <v>3.52</v>
      </c>
      <c r="K1519" s="15">
        <f t="shared" si="227"/>
        <v>3.59</v>
      </c>
      <c r="L1519" s="4">
        <f t="shared" si="219"/>
        <v>3.52</v>
      </c>
      <c r="M1519" s="4">
        <f t="shared" si="223"/>
        <v>0.73</v>
      </c>
      <c r="N1519" s="4"/>
      <c r="P1519" s="184">
        <f t="shared" si="224"/>
        <v>41061</v>
      </c>
      <c r="Q1519" s="184">
        <v>41063</v>
      </c>
      <c r="R1519" s="182">
        <v>4.5</v>
      </c>
      <c r="S1519" s="182">
        <f t="shared" si="225"/>
        <v>3.95</v>
      </c>
      <c r="T1519" s="182">
        <f t="shared" si="226"/>
        <v>0.54999999999999982</v>
      </c>
      <c r="AF1519" s="183"/>
      <c r="AI1519" s="3"/>
    </row>
    <row r="1520" spans="1:35" x14ac:dyDescent="0.2">
      <c r="A1520" s="7">
        <f t="shared" si="218"/>
        <v>44166</v>
      </c>
      <c r="B1520" s="7">
        <f t="shared" si="220"/>
        <v>44197</v>
      </c>
      <c r="C1520" s="7">
        <v>44207</v>
      </c>
      <c r="D1520">
        <v>0.73</v>
      </c>
      <c r="E1520">
        <v>1.8</v>
      </c>
      <c r="F1520">
        <v>3.4</v>
      </c>
      <c r="G1520">
        <v>2.6</v>
      </c>
      <c r="H1520" s="4">
        <f t="shared" si="221"/>
        <v>4.25</v>
      </c>
      <c r="I1520" s="4"/>
      <c r="J1520" s="4">
        <f t="shared" si="222"/>
        <v>3.52</v>
      </c>
      <c r="K1520" s="15">
        <f t="shared" si="227"/>
        <v>3.59</v>
      </c>
      <c r="L1520" s="4">
        <f t="shared" si="219"/>
        <v>3.52</v>
      </c>
      <c r="M1520" s="4">
        <f t="shared" si="223"/>
        <v>0.73</v>
      </c>
      <c r="N1520" s="4"/>
      <c r="P1520" s="184">
        <f t="shared" si="224"/>
        <v>41061</v>
      </c>
      <c r="Q1520" s="184">
        <v>41064</v>
      </c>
      <c r="R1520" s="182">
        <v>4.5</v>
      </c>
      <c r="S1520" s="182">
        <f t="shared" si="225"/>
        <v>3.95</v>
      </c>
      <c r="T1520" s="182">
        <f t="shared" si="226"/>
        <v>0.54999999999999982</v>
      </c>
      <c r="AF1520" s="183"/>
      <c r="AI1520" s="3"/>
    </row>
    <row r="1521" spans="1:35" x14ac:dyDescent="0.2">
      <c r="A1521" s="7">
        <f t="shared" si="218"/>
        <v>44166</v>
      </c>
      <c r="B1521" s="7">
        <f t="shared" si="220"/>
        <v>44197</v>
      </c>
      <c r="C1521" s="7">
        <v>44208</v>
      </c>
      <c r="D1521">
        <v>0.73</v>
      </c>
      <c r="E1521">
        <v>1.8</v>
      </c>
      <c r="F1521">
        <v>3.4</v>
      </c>
      <c r="G1521">
        <v>2.6</v>
      </c>
      <c r="H1521" s="4">
        <f t="shared" si="221"/>
        <v>4.25</v>
      </c>
      <c r="I1521" s="4"/>
      <c r="J1521" s="4">
        <f t="shared" si="222"/>
        <v>3.52</v>
      </c>
      <c r="K1521" s="15">
        <f t="shared" si="227"/>
        <v>3.59</v>
      </c>
      <c r="L1521" s="4">
        <f t="shared" si="219"/>
        <v>3.52</v>
      </c>
      <c r="M1521" s="4">
        <f t="shared" si="223"/>
        <v>0.73</v>
      </c>
      <c r="N1521" s="4"/>
      <c r="P1521" s="184">
        <f t="shared" si="224"/>
        <v>41061</v>
      </c>
      <c r="Q1521" s="184">
        <v>41065</v>
      </c>
      <c r="R1521" s="182">
        <v>4.5</v>
      </c>
      <c r="S1521" s="182">
        <f t="shared" si="225"/>
        <v>3.95</v>
      </c>
      <c r="T1521" s="182">
        <f t="shared" si="226"/>
        <v>0.54999999999999982</v>
      </c>
      <c r="AF1521" s="183"/>
      <c r="AI1521" s="3"/>
    </row>
    <row r="1522" spans="1:35" x14ac:dyDescent="0.2">
      <c r="A1522" s="7">
        <f t="shared" si="218"/>
        <v>44166</v>
      </c>
      <c r="B1522" s="7">
        <f t="shared" si="220"/>
        <v>44197</v>
      </c>
      <c r="C1522" s="7">
        <v>44209</v>
      </c>
      <c r="D1522">
        <v>0.73</v>
      </c>
      <c r="E1522">
        <v>1.8</v>
      </c>
      <c r="F1522">
        <v>3.4</v>
      </c>
      <c r="G1522">
        <v>2.6</v>
      </c>
      <c r="H1522" s="4">
        <f t="shared" si="221"/>
        <v>4.25</v>
      </c>
      <c r="I1522" s="4"/>
      <c r="J1522" s="4">
        <f t="shared" si="222"/>
        <v>3.52</v>
      </c>
      <c r="K1522" s="15">
        <f t="shared" si="227"/>
        <v>3.59</v>
      </c>
      <c r="L1522" s="4">
        <f t="shared" si="219"/>
        <v>3.52</v>
      </c>
      <c r="M1522" s="4">
        <f t="shared" si="223"/>
        <v>0.73</v>
      </c>
      <c r="N1522" s="4"/>
      <c r="P1522" s="184">
        <f t="shared" si="224"/>
        <v>41061</v>
      </c>
      <c r="Q1522" s="184">
        <v>41066</v>
      </c>
      <c r="R1522" s="182">
        <v>4.5</v>
      </c>
      <c r="S1522" s="182">
        <f t="shared" si="225"/>
        <v>3.95</v>
      </c>
      <c r="T1522" s="182">
        <f t="shared" si="226"/>
        <v>0.54999999999999982</v>
      </c>
      <c r="AF1522" s="183"/>
      <c r="AI1522" s="3"/>
    </row>
    <row r="1523" spans="1:35" x14ac:dyDescent="0.2">
      <c r="A1523" s="7">
        <f t="shared" si="218"/>
        <v>44166</v>
      </c>
      <c r="B1523" s="7">
        <f t="shared" si="220"/>
        <v>44197</v>
      </c>
      <c r="C1523" s="7">
        <v>44210</v>
      </c>
      <c r="D1523">
        <v>0.73</v>
      </c>
      <c r="E1523">
        <v>1.8</v>
      </c>
      <c r="F1523">
        <v>3.4</v>
      </c>
      <c r="G1523">
        <v>2.6</v>
      </c>
      <c r="H1523" s="4">
        <f t="shared" si="221"/>
        <v>4.25</v>
      </c>
      <c r="I1523" s="4"/>
      <c r="J1523" s="4">
        <f t="shared" si="222"/>
        <v>3.52</v>
      </c>
      <c r="K1523" s="15">
        <f t="shared" si="227"/>
        <v>3.59</v>
      </c>
      <c r="L1523" s="4">
        <f t="shared" si="219"/>
        <v>3.52</v>
      </c>
      <c r="M1523" s="4">
        <f t="shared" si="223"/>
        <v>0.73</v>
      </c>
      <c r="N1523" s="4"/>
      <c r="P1523" s="184">
        <f t="shared" si="224"/>
        <v>41061</v>
      </c>
      <c r="Q1523" s="184">
        <v>41067</v>
      </c>
      <c r="R1523" s="182">
        <v>4.5</v>
      </c>
      <c r="S1523" s="182">
        <f t="shared" si="225"/>
        <v>3.95</v>
      </c>
      <c r="T1523" s="182">
        <f t="shared" si="226"/>
        <v>0.54999999999999982</v>
      </c>
      <c r="AF1523" s="183"/>
      <c r="AI1523" s="3"/>
    </row>
    <row r="1524" spans="1:35" x14ac:dyDescent="0.2">
      <c r="A1524" s="7">
        <f t="shared" si="218"/>
        <v>44166</v>
      </c>
      <c r="B1524" s="7">
        <f t="shared" si="220"/>
        <v>44197</v>
      </c>
      <c r="C1524" s="7">
        <v>44211</v>
      </c>
      <c r="D1524">
        <v>0.73</v>
      </c>
      <c r="E1524">
        <v>1.8</v>
      </c>
      <c r="F1524">
        <v>3.4</v>
      </c>
      <c r="G1524">
        <v>2.6</v>
      </c>
      <c r="H1524" s="4">
        <f t="shared" si="221"/>
        <v>4.25</v>
      </c>
      <c r="I1524" s="4"/>
      <c r="J1524" s="4">
        <f t="shared" si="222"/>
        <v>3.52</v>
      </c>
      <c r="K1524" s="15">
        <f t="shared" si="227"/>
        <v>3.59</v>
      </c>
      <c r="L1524" s="4">
        <f t="shared" si="219"/>
        <v>3.52</v>
      </c>
      <c r="M1524" s="4">
        <f t="shared" si="223"/>
        <v>0.73</v>
      </c>
      <c r="N1524" s="4"/>
      <c r="P1524" s="184">
        <f t="shared" si="224"/>
        <v>41061</v>
      </c>
      <c r="Q1524" s="184">
        <v>41068</v>
      </c>
      <c r="R1524" s="182">
        <v>4.5</v>
      </c>
      <c r="S1524" s="182">
        <f t="shared" si="225"/>
        <v>3.95</v>
      </c>
      <c r="T1524" s="182">
        <f t="shared" si="226"/>
        <v>0.54999999999999982</v>
      </c>
      <c r="AF1524" s="183"/>
      <c r="AI1524" s="3"/>
    </row>
    <row r="1525" spans="1:35" x14ac:dyDescent="0.2">
      <c r="A1525" s="7">
        <f t="shared" si="218"/>
        <v>44166</v>
      </c>
      <c r="B1525" s="7">
        <f t="shared" si="220"/>
        <v>44197</v>
      </c>
      <c r="C1525" s="7">
        <v>44214</v>
      </c>
      <c r="D1525">
        <v>0.73</v>
      </c>
      <c r="E1525">
        <v>1.8</v>
      </c>
      <c r="F1525">
        <v>3.4</v>
      </c>
      <c r="G1525">
        <v>2.6</v>
      </c>
      <c r="H1525" s="4">
        <f t="shared" si="221"/>
        <v>4.25</v>
      </c>
      <c r="I1525" s="4"/>
      <c r="J1525" s="4">
        <f t="shared" si="222"/>
        <v>3.52</v>
      </c>
      <c r="K1525" s="15">
        <f t="shared" si="227"/>
        <v>3.59</v>
      </c>
      <c r="L1525" s="4">
        <f t="shared" si="219"/>
        <v>3.52</v>
      </c>
      <c r="M1525" s="4">
        <f t="shared" si="223"/>
        <v>0.73</v>
      </c>
      <c r="N1525" s="4"/>
      <c r="P1525" s="184">
        <f t="shared" si="224"/>
        <v>41061</v>
      </c>
      <c r="Q1525" s="184">
        <v>41069</v>
      </c>
      <c r="R1525" s="182">
        <v>4.5</v>
      </c>
      <c r="S1525" s="182">
        <f t="shared" si="225"/>
        <v>3.95</v>
      </c>
      <c r="T1525" s="182">
        <f t="shared" si="226"/>
        <v>0.54999999999999982</v>
      </c>
      <c r="AF1525" s="183"/>
      <c r="AI1525" s="3"/>
    </row>
    <row r="1526" spans="1:35" x14ac:dyDescent="0.2">
      <c r="A1526" s="7">
        <f t="shared" si="218"/>
        <v>44166</v>
      </c>
      <c r="B1526" s="7">
        <f t="shared" si="220"/>
        <v>44197</v>
      </c>
      <c r="C1526" s="7">
        <v>44215</v>
      </c>
      <c r="D1526">
        <v>0.73</v>
      </c>
      <c r="E1526">
        <v>1.8</v>
      </c>
      <c r="F1526">
        <v>3.4</v>
      </c>
      <c r="G1526">
        <v>2.6</v>
      </c>
      <c r="H1526" s="4">
        <f t="shared" si="221"/>
        <v>4.25</v>
      </c>
      <c r="I1526" s="4"/>
      <c r="J1526" s="4">
        <f t="shared" si="222"/>
        <v>3.52</v>
      </c>
      <c r="K1526" s="15">
        <f t="shared" si="227"/>
        <v>3.59</v>
      </c>
      <c r="L1526" s="4">
        <f t="shared" si="219"/>
        <v>3.52</v>
      </c>
      <c r="M1526" s="4">
        <f t="shared" si="223"/>
        <v>0.73</v>
      </c>
      <c r="N1526" s="4"/>
      <c r="P1526" s="184">
        <f t="shared" si="224"/>
        <v>41061</v>
      </c>
      <c r="Q1526" s="184">
        <v>41070</v>
      </c>
      <c r="R1526" s="182">
        <v>4.5</v>
      </c>
      <c r="S1526" s="182">
        <f t="shared" si="225"/>
        <v>3.95</v>
      </c>
      <c r="T1526" s="182">
        <f t="shared" si="226"/>
        <v>0.54999999999999982</v>
      </c>
      <c r="AF1526" s="183"/>
      <c r="AI1526" s="3"/>
    </row>
    <row r="1527" spans="1:35" x14ac:dyDescent="0.2">
      <c r="A1527" s="7">
        <f t="shared" si="218"/>
        <v>44166</v>
      </c>
      <c r="B1527" s="7">
        <f t="shared" si="220"/>
        <v>44197</v>
      </c>
      <c r="C1527" s="7">
        <v>44216</v>
      </c>
      <c r="D1527">
        <v>0.73</v>
      </c>
      <c r="E1527">
        <v>1.8</v>
      </c>
      <c r="F1527">
        <v>3.4</v>
      </c>
      <c r="G1527">
        <v>2.6</v>
      </c>
      <c r="H1527" s="4">
        <f t="shared" si="221"/>
        <v>4.25</v>
      </c>
      <c r="I1527" s="4"/>
      <c r="J1527" s="4">
        <f t="shared" si="222"/>
        <v>3.52</v>
      </c>
      <c r="K1527" s="15">
        <f t="shared" si="227"/>
        <v>3.59</v>
      </c>
      <c r="L1527" s="4">
        <f t="shared" si="219"/>
        <v>3.52</v>
      </c>
      <c r="M1527" s="4">
        <f t="shared" si="223"/>
        <v>0.73</v>
      </c>
      <c r="N1527" s="4"/>
      <c r="P1527" s="184">
        <f t="shared" si="224"/>
        <v>41061</v>
      </c>
      <c r="Q1527" s="184">
        <v>41071</v>
      </c>
      <c r="R1527" s="182">
        <v>4.5</v>
      </c>
      <c r="S1527" s="182">
        <f t="shared" si="225"/>
        <v>3.95</v>
      </c>
      <c r="T1527" s="182">
        <f t="shared" si="226"/>
        <v>0.54999999999999982</v>
      </c>
      <c r="AF1527" s="183"/>
      <c r="AI1527" s="3"/>
    </row>
    <row r="1528" spans="1:35" x14ac:dyDescent="0.2">
      <c r="A1528" s="7">
        <f t="shared" si="218"/>
        <v>44166</v>
      </c>
      <c r="B1528" s="7">
        <f t="shared" si="220"/>
        <v>44197</v>
      </c>
      <c r="C1528" s="7">
        <v>44217</v>
      </c>
      <c r="D1528">
        <v>0.73</v>
      </c>
      <c r="E1528">
        <v>1.8</v>
      </c>
      <c r="F1528">
        <v>3.4</v>
      </c>
      <c r="G1528">
        <v>2.6</v>
      </c>
      <c r="H1528" s="4">
        <f t="shared" si="221"/>
        <v>4.25</v>
      </c>
      <c r="I1528" s="4"/>
      <c r="J1528" s="4">
        <f t="shared" si="222"/>
        <v>3.52</v>
      </c>
      <c r="K1528" s="15">
        <f t="shared" si="227"/>
        <v>3.59</v>
      </c>
      <c r="L1528" s="4">
        <f t="shared" si="219"/>
        <v>3.52</v>
      </c>
      <c r="M1528" s="4">
        <f t="shared" si="223"/>
        <v>0.73</v>
      </c>
      <c r="N1528" s="4"/>
      <c r="P1528" s="184">
        <f t="shared" si="224"/>
        <v>41061</v>
      </c>
      <c r="Q1528" s="184">
        <v>41072</v>
      </c>
      <c r="R1528" s="182">
        <v>4.5</v>
      </c>
      <c r="S1528" s="182">
        <f t="shared" si="225"/>
        <v>3.95</v>
      </c>
      <c r="T1528" s="182">
        <f t="shared" si="226"/>
        <v>0.54999999999999982</v>
      </c>
      <c r="AF1528" s="183"/>
      <c r="AI1528" s="3"/>
    </row>
    <row r="1529" spans="1:35" x14ac:dyDescent="0.2">
      <c r="A1529" s="7">
        <f t="shared" si="218"/>
        <v>44166</v>
      </c>
      <c r="B1529" s="7">
        <f t="shared" si="220"/>
        <v>44197</v>
      </c>
      <c r="C1529" s="7">
        <v>44218</v>
      </c>
      <c r="D1529">
        <v>0.73</v>
      </c>
      <c r="E1529">
        <v>1.8</v>
      </c>
      <c r="F1529">
        <v>3.4</v>
      </c>
      <c r="G1529">
        <v>2.6</v>
      </c>
      <c r="H1529" s="4">
        <f t="shared" si="221"/>
        <v>4.25</v>
      </c>
      <c r="I1529" s="4"/>
      <c r="J1529" s="4">
        <f t="shared" si="222"/>
        <v>3.52</v>
      </c>
      <c r="K1529" s="15">
        <f t="shared" si="227"/>
        <v>3.59</v>
      </c>
      <c r="L1529" s="4">
        <f t="shared" si="219"/>
        <v>3.52</v>
      </c>
      <c r="M1529" s="4">
        <f t="shared" si="223"/>
        <v>0.73</v>
      </c>
      <c r="N1529" s="4"/>
      <c r="P1529" s="184">
        <f t="shared" si="224"/>
        <v>41061</v>
      </c>
      <c r="Q1529" s="184">
        <v>41073</v>
      </c>
      <c r="R1529" s="182">
        <v>4.5</v>
      </c>
      <c r="S1529" s="182">
        <f t="shared" si="225"/>
        <v>3.95</v>
      </c>
      <c r="T1529" s="182">
        <f t="shared" si="226"/>
        <v>0.54999999999999982</v>
      </c>
      <c r="AF1529" s="183"/>
      <c r="AI1529" s="3"/>
    </row>
    <row r="1530" spans="1:35" x14ac:dyDescent="0.2">
      <c r="A1530" s="7">
        <f t="shared" si="218"/>
        <v>44166</v>
      </c>
      <c r="B1530" s="7">
        <f t="shared" si="220"/>
        <v>44197</v>
      </c>
      <c r="C1530" s="7">
        <v>44221</v>
      </c>
      <c r="D1530">
        <v>0.73</v>
      </c>
      <c r="E1530">
        <v>1.8</v>
      </c>
      <c r="F1530">
        <v>3.4</v>
      </c>
      <c r="G1530">
        <v>2.6</v>
      </c>
      <c r="H1530" s="4">
        <f t="shared" si="221"/>
        <v>4.25</v>
      </c>
      <c r="I1530" s="4"/>
      <c r="J1530" s="4">
        <f t="shared" si="222"/>
        <v>3.52</v>
      </c>
      <c r="K1530" s="15">
        <f t="shared" si="227"/>
        <v>3.59</v>
      </c>
      <c r="L1530" s="4">
        <f t="shared" si="219"/>
        <v>3.52</v>
      </c>
      <c r="M1530" s="4">
        <f t="shared" si="223"/>
        <v>0.73</v>
      </c>
      <c r="N1530" s="4"/>
      <c r="P1530" s="184">
        <f t="shared" si="224"/>
        <v>41061</v>
      </c>
      <c r="Q1530" s="184">
        <v>41074</v>
      </c>
      <c r="R1530" s="182">
        <v>4.5</v>
      </c>
      <c r="S1530" s="182">
        <f t="shared" si="225"/>
        <v>3.95</v>
      </c>
      <c r="T1530" s="182">
        <f t="shared" si="226"/>
        <v>0.54999999999999982</v>
      </c>
      <c r="AF1530" s="183"/>
      <c r="AI1530" s="3"/>
    </row>
    <row r="1531" spans="1:35" x14ac:dyDescent="0.2">
      <c r="A1531" s="7">
        <f t="shared" si="218"/>
        <v>44166</v>
      </c>
      <c r="B1531" s="7">
        <f t="shared" si="220"/>
        <v>44197</v>
      </c>
      <c r="C1531" s="7">
        <v>44222</v>
      </c>
      <c r="D1531">
        <v>0.73</v>
      </c>
      <c r="E1531">
        <v>1.8</v>
      </c>
      <c r="F1531">
        <v>3.4</v>
      </c>
      <c r="G1531">
        <v>2.6</v>
      </c>
      <c r="H1531" s="4">
        <f t="shared" si="221"/>
        <v>4.25</v>
      </c>
      <c r="I1531" s="4"/>
      <c r="J1531" s="4">
        <f t="shared" si="222"/>
        <v>3.52</v>
      </c>
      <c r="K1531" s="15">
        <f t="shared" si="227"/>
        <v>3.59</v>
      </c>
      <c r="L1531" s="4">
        <f t="shared" si="219"/>
        <v>3.52</v>
      </c>
      <c r="M1531" s="4">
        <f t="shared" si="223"/>
        <v>0.73</v>
      </c>
      <c r="N1531" s="4"/>
      <c r="P1531" s="184">
        <f t="shared" si="224"/>
        <v>41061</v>
      </c>
      <c r="Q1531" s="184">
        <v>41075</v>
      </c>
      <c r="R1531" s="182">
        <v>4.5</v>
      </c>
      <c r="S1531" s="182">
        <f t="shared" si="225"/>
        <v>3.95</v>
      </c>
      <c r="T1531" s="182">
        <f t="shared" si="226"/>
        <v>0.54999999999999982</v>
      </c>
      <c r="AF1531" s="183"/>
      <c r="AI1531" s="3"/>
    </row>
    <row r="1532" spans="1:35" x14ac:dyDescent="0.2">
      <c r="A1532" s="7">
        <f t="shared" si="218"/>
        <v>44166</v>
      </c>
      <c r="B1532" s="7">
        <f t="shared" si="220"/>
        <v>44197</v>
      </c>
      <c r="C1532" s="7">
        <v>44223</v>
      </c>
      <c r="D1532">
        <v>0.73</v>
      </c>
      <c r="E1532">
        <v>1.8</v>
      </c>
      <c r="F1532">
        <v>3.4</v>
      </c>
      <c r="G1532">
        <v>2.6</v>
      </c>
      <c r="H1532" s="4">
        <f t="shared" si="221"/>
        <v>4.25</v>
      </c>
      <c r="I1532" s="4"/>
      <c r="J1532" s="4">
        <f t="shared" si="222"/>
        <v>3.52</v>
      </c>
      <c r="K1532" s="15">
        <f t="shared" si="227"/>
        <v>3.59</v>
      </c>
      <c r="L1532" s="4">
        <f t="shared" si="219"/>
        <v>3.52</v>
      </c>
      <c r="M1532" s="4">
        <f t="shared" si="223"/>
        <v>0.73</v>
      </c>
      <c r="N1532" s="4"/>
      <c r="P1532" s="184">
        <f t="shared" si="224"/>
        <v>41061</v>
      </c>
      <c r="Q1532" s="184">
        <v>41076</v>
      </c>
      <c r="R1532" s="182">
        <v>4.5</v>
      </c>
      <c r="S1532" s="182">
        <f t="shared" si="225"/>
        <v>3.95</v>
      </c>
      <c r="T1532" s="182">
        <f t="shared" si="226"/>
        <v>0.54999999999999982</v>
      </c>
      <c r="AF1532" s="183"/>
      <c r="AI1532" s="3"/>
    </row>
    <row r="1533" spans="1:35" x14ac:dyDescent="0.2">
      <c r="A1533" s="7">
        <f t="shared" si="218"/>
        <v>44166</v>
      </c>
      <c r="B1533" s="7">
        <f t="shared" si="220"/>
        <v>44197</v>
      </c>
      <c r="C1533" s="7">
        <v>44224</v>
      </c>
      <c r="D1533">
        <v>0.73</v>
      </c>
      <c r="E1533">
        <v>1.8</v>
      </c>
      <c r="F1533">
        <v>3.4</v>
      </c>
      <c r="G1533">
        <v>2.6</v>
      </c>
      <c r="H1533" s="4">
        <f t="shared" si="221"/>
        <v>4.25</v>
      </c>
      <c r="I1533" s="4"/>
      <c r="J1533" s="4">
        <f t="shared" si="222"/>
        <v>3.52</v>
      </c>
      <c r="K1533" s="15">
        <f t="shared" si="227"/>
        <v>3.59</v>
      </c>
      <c r="L1533" s="4">
        <f t="shared" si="219"/>
        <v>3.52</v>
      </c>
      <c r="M1533" s="4">
        <f t="shared" si="223"/>
        <v>0.73</v>
      </c>
      <c r="N1533" s="4"/>
      <c r="P1533" s="184">
        <f t="shared" si="224"/>
        <v>41061</v>
      </c>
      <c r="Q1533" s="184">
        <v>41077</v>
      </c>
      <c r="R1533" s="182">
        <v>4.5</v>
      </c>
      <c r="S1533" s="182">
        <f t="shared" si="225"/>
        <v>3.95</v>
      </c>
      <c r="T1533" s="182">
        <f t="shared" si="226"/>
        <v>0.54999999999999982</v>
      </c>
      <c r="AF1533" s="183"/>
      <c r="AI1533" s="3"/>
    </row>
    <row r="1534" spans="1:35" x14ac:dyDescent="0.2">
      <c r="A1534" s="7">
        <f t="shared" si="218"/>
        <v>44166</v>
      </c>
      <c r="B1534" s="7">
        <f t="shared" si="220"/>
        <v>44197</v>
      </c>
      <c r="C1534" s="7">
        <v>44225</v>
      </c>
      <c r="D1534">
        <v>0.73</v>
      </c>
      <c r="E1534">
        <v>1.8</v>
      </c>
      <c r="F1534">
        <v>3.4</v>
      </c>
      <c r="G1534">
        <v>2.6</v>
      </c>
      <c r="H1534" s="4">
        <f t="shared" si="221"/>
        <v>4.25</v>
      </c>
      <c r="I1534" s="4"/>
      <c r="J1534" s="4">
        <f t="shared" si="222"/>
        <v>3.52</v>
      </c>
      <c r="K1534" s="15">
        <f t="shared" si="227"/>
        <v>3.59</v>
      </c>
      <c r="L1534" s="4">
        <f t="shared" si="219"/>
        <v>3.52</v>
      </c>
      <c r="M1534" s="4">
        <f t="shared" si="223"/>
        <v>0.73</v>
      </c>
      <c r="N1534" s="4"/>
      <c r="P1534" s="184">
        <f t="shared" si="224"/>
        <v>41061</v>
      </c>
      <c r="Q1534" s="184">
        <v>41078</v>
      </c>
      <c r="R1534" s="182">
        <v>4.5</v>
      </c>
      <c r="S1534" s="182">
        <f t="shared" si="225"/>
        <v>3.95</v>
      </c>
      <c r="T1534" s="182">
        <f t="shared" si="226"/>
        <v>0.54999999999999982</v>
      </c>
      <c r="AF1534" s="183"/>
      <c r="AI1534" s="3"/>
    </row>
    <row r="1535" spans="1:35" x14ac:dyDescent="0.2">
      <c r="A1535" s="7">
        <f t="shared" si="218"/>
        <v>44197</v>
      </c>
      <c r="B1535" s="7">
        <f t="shared" si="220"/>
        <v>44228</v>
      </c>
      <c r="C1535" s="7">
        <v>44229</v>
      </c>
      <c r="D1535">
        <v>0.93</v>
      </c>
      <c r="E1535">
        <v>1.8</v>
      </c>
      <c r="F1535">
        <v>3.4</v>
      </c>
      <c r="G1535">
        <v>2.6</v>
      </c>
      <c r="H1535" s="4">
        <f t="shared" si="221"/>
        <v>4.25</v>
      </c>
      <c r="I1535" s="4"/>
      <c r="J1535" s="4">
        <f t="shared" si="222"/>
        <v>3.32</v>
      </c>
      <c r="K1535" s="15">
        <f t="shared" si="227"/>
        <v>3.51</v>
      </c>
      <c r="L1535" s="4">
        <f t="shared" si="219"/>
        <v>3.32</v>
      </c>
      <c r="M1535" s="4">
        <f t="shared" si="223"/>
        <v>0.93000000000000016</v>
      </c>
      <c r="N1535" s="4"/>
      <c r="P1535" s="184">
        <f t="shared" si="224"/>
        <v>41061</v>
      </c>
      <c r="Q1535" s="184">
        <v>41079</v>
      </c>
      <c r="R1535" s="182">
        <v>4.5</v>
      </c>
      <c r="S1535" s="182">
        <f t="shared" si="225"/>
        <v>3.95</v>
      </c>
      <c r="T1535" s="182">
        <f t="shared" si="226"/>
        <v>0.54999999999999982</v>
      </c>
      <c r="AF1535" s="183"/>
      <c r="AI1535" s="3"/>
    </row>
    <row r="1536" spans="1:35" x14ac:dyDescent="0.2">
      <c r="A1536" s="7">
        <f t="shared" si="218"/>
        <v>44197</v>
      </c>
      <c r="B1536" s="7">
        <f t="shared" si="220"/>
        <v>44228</v>
      </c>
      <c r="C1536" s="7">
        <v>44230</v>
      </c>
      <c r="D1536">
        <v>0.93</v>
      </c>
      <c r="E1536">
        <v>1.8</v>
      </c>
      <c r="F1536">
        <v>3.4</v>
      </c>
      <c r="G1536">
        <v>2.6</v>
      </c>
      <c r="H1536" s="4">
        <f t="shared" si="221"/>
        <v>4.25</v>
      </c>
      <c r="I1536" s="4"/>
      <c r="J1536" s="4">
        <f t="shared" si="222"/>
        <v>3.32</v>
      </c>
      <c r="K1536" s="15">
        <f t="shared" si="227"/>
        <v>3.51</v>
      </c>
      <c r="L1536" s="4">
        <f t="shared" si="219"/>
        <v>3.32</v>
      </c>
      <c r="M1536" s="4">
        <f t="shared" si="223"/>
        <v>0.93000000000000016</v>
      </c>
      <c r="N1536" s="4"/>
      <c r="P1536" s="184">
        <f t="shared" si="224"/>
        <v>41061</v>
      </c>
      <c r="Q1536" s="184">
        <v>41080</v>
      </c>
      <c r="R1536" s="182">
        <v>4.5</v>
      </c>
      <c r="S1536" s="182">
        <f t="shared" si="225"/>
        <v>3.95</v>
      </c>
      <c r="T1536" s="182">
        <f t="shared" si="226"/>
        <v>0.54999999999999982</v>
      </c>
      <c r="AF1536" s="183"/>
      <c r="AI1536" s="3"/>
    </row>
    <row r="1537" spans="1:35" x14ac:dyDescent="0.2">
      <c r="A1537" s="7">
        <f t="shared" si="218"/>
        <v>44197</v>
      </c>
      <c r="B1537" s="7">
        <f t="shared" si="220"/>
        <v>44228</v>
      </c>
      <c r="C1537" s="7">
        <v>44231</v>
      </c>
      <c r="D1537">
        <v>0.93</v>
      </c>
      <c r="E1537">
        <v>1.8</v>
      </c>
      <c r="F1537">
        <v>3.4</v>
      </c>
      <c r="G1537">
        <v>2.6</v>
      </c>
      <c r="H1537" s="4">
        <f t="shared" si="221"/>
        <v>4.25</v>
      </c>
      <c r="I1537" s="4"/>
      <c r="J1537" s="4">
        <f t="shared" si="222"/>
        <v>3.32</v>
      </c>
      <c r="K1537" s="15">
        <f t="shared" si="227"/>
        <v>3.51</v>
      </c>
      <c r="L1537" s="4">
        <f t="shared" si="219"/>
        <v>3.32</v>
      </c>
      <c r="M1537" s="4">
        <f t="shared" si="223"/>
        <v>0.93000000000000016</v>
      </c>
      <c r="N1537" s="4"/>
      <c r="P1537" s="184">
        <f t="shared" si="224"/>
        <v>41061</v>
      </c>
      <c r="Q1537" s="184">
        <v>41081</v>
      </c>
      <c r="R1537" s="182">
        <v>4.5</v>
      </c>
      <c r="S1537" s="182">
        <f t="shared" si="225"/>
        <v>3.95</v>
      </c>
      <c r="T1537" s="182">
        <f t="shared" si="226"/>
        <v>0.54999999999999982</v>
      </c>
      <c r="AF1537" s="183"/>
      <c r="AI1537" s="3"/>
    </row>
    <row r="1538" spans="1:35" x14ac:dyDescent="0.2">
      <c r="A1538" s="7">
        <f t="shared" si="218"/>
        <v>44197</v>
      </c>
      <c r="B1538" s="7">
        <f t="shared" si="220"/>
        <v>44228</v>
      </c>
      <c r="C1538" s="7">
        <v>44232</v>
      </c>
      <c r="D1538">
        <v>0.93</v>
      </c>
      <c r="E1538">
        <v>1.8</v>
      </c>
      <c r="F1538">
        <v>3.4</v>
      </c>
      <c r="G1538">
        <v>2.6</v>
      </c>
      <c r="H1538" s="4">
        <f t="shared" si="221"/>
        <v>4.25</v>
      </c>
      <c r="I1538" s="4"/>
      <c r="J1538" s="4">
        <f t="shared" si="222"/>
        <v>3.32</v>
      </c>
      <c r="K1538" s="15">
        <f t="shared" si="227"/>
        <v>3.51</v>
      </c>
      <c r="L1538" s="4">
        <f t="shared" si="219"/>
        <v>3.32</v>
      </c>
      <c r="M1538" s="4">
        <f t="shared" si="223"/>
        <v>0.93000000000000016</v>
      </c>
      <c r="N1538" s="4"/>
      <c r="P1538" s="184">
        <f t="shared" si="224"/>
        <v>41061</v>
      </c>
      <c r="Q1538" s="184">
        <v>41082</v>
      </c>
      <c r="R1538" s="182">
        <v>4.5</v>
      </c>
      <c r="S1538" s="182">
        <f t="shared" si="225"/>
        <v>3.95</v>
      </c>
      <c r="T1538" s="182">
        <f t="shared" si="226"/>
        <v>0.54999999999999982</v>
      </c>
      <c r="AF1538" s="183"/>
      <c r="AI1538" s="3"/>
    </row>
    <row r="1539" spans="1:35" x14ac:dyDescent="0.2">
      <c r="A1539" s="7">
        <f t="shared" si="218"/>
        <v>44197</v>
      </c>
      <c r="B1539" s="7">
        <f t="shared" si="220"/>
        <v>44228</v>
      </c>
      <c r="C1539" s="7">
        <v>44235</v>
      </c>
      <c r="D1539">
        <v>0.93</v>
      </c>
      <c r="E1539">
        <v>1.8</v>
      </c>
      <c r="F1539">
        <v>3.4</v>
      </c>
      <c r="G1539">
        <v>2.6</v>
      </c>
      <c r="H1539" s="4">
        <f t="shared" si="221"/>
        <v>4.25</v>
      </c>
      <c r="I1539" s="4"/>
      <c r="J1539" s="4">
        <f t="shared" si="222"/>
        <v>3.32</v>
      </c>
      <c r="K1539" s="15">
        <f t="shared" si="227"/>
        <v>3.51</v>
      </c>
      <c r="L1539" s="4">
        <f t="shared" si="219"/>
        <v>3.32</v>
      </c>
      <c r="M1539" s="4">
        <f t="shared" si="223"/>
        <v>0.93000000000000016</v>
      </c>
      <c r="N1539" s="4"/>
      <c r="P1539" s="184">
        <f t="shared" si="224"/>
        <v>41061</v>
      </c>
      <c r="Q1539" s="184">
        <v>41083</v>
      </c>
      <c r="R1539" s="182">
        <v>4.5</v>
      </c>
      <c r="S1539" s="182">
        <f t="shared" si="225"/>
        <v>3.95</v>
      </c>
      <c r="T1539" s="182">
        <f t="shared" si="226"/>
        <v>0.54999999999999982</v>
      </c>
      <c r="AF1539" s="183"/>
      <c r="AI1539" s="3"/>
    </row>
    <row r="1540" spans="1:35" x14ac:dyDescent="0.2">
      <c r="A1540" s="7">
        <f t="shared" si="218"/>
        <v>44197</v>
      </c>
      <c r="B1540" s="7">
        <f t="shared" si="220"/>
        <v>44228</v>
      </c>
      <c r="C1540" s="7">
        <v>44236</v>
      </c>
      <c r="D1540">
        <v>0.93</v>
      </c>
      <c r="E1540">
        <v>1.8</v>
      </c>
      <c r="F1540">
        <v>3.4</v>
      </c>
      <c r="G1540">
        <v>2.6</v>
      </c>
      <c r="H1540" s="4">
        <f t="shared" si="221"/>
        <v>4.25</v>
      </c>
      <c r="I1540" s="4"/>
      <c r="J1540" s="4">
        <f t="shared" si="222"/>
        <v>3.32</v>
      </c>
      <c r="K1540" s="15">
        <f t="shared" si="227"/>
        <v>3.51</v>
      </c>
      <c r="L1540" s="4">
        <f t="shared" si="219"/>
        <v>3.32</v>
      </c>
      <c r="M1540" s="4">
        <f t="shared" si="223"/>
        <v>0.93000000000000016</v>
      </c>
      <c r="N1540" s="4"/>
      <c r="P1540" s="184">
        <f t="shared" si="224"/>
        <v>41061</v>
      </c>
      <c r="Q1540" s="184">
        <v>41084</v>
      </c>
      <c r="R1540" s="182">
        <v>4.5</v>
      </c>
      <c r="S1540" s="182">
        <f t="shared" si="225"/>
        <v>3.95</v>
      </c>
      <c r="T1540" s="182">
        <f t="shared" si="226"/>
        <v>0.54999999999999982</v>
      </c>
      <c r="AF1540" s="183"/>
      <c r="AI1540" s="3"/>
    </row>
    <row r="1541" spans="1:35" x14ac:dyDescent="0.2">
      <c r="A1541" s="7">
        <f t="shared" si="218"/>
        <v>44197</v>
      </c>
      <c r="B1541" s="7">
        <f t="shared" si="220"/>
        <v>44228</v>
      </c>
      <c r="C1541" s="7">
        <v>44237</v>
      </c>
      <c r="D1541">
        <v>0.93</v>
      </c>
      <c r="E1541">
        <v>1.8</v>
      </c>
      <c r="F1541">
        <v>3.4</v>
      </c>
      <c r="G1541">
        <v>2.6</v>
      </c>
      <c r="H1541" s="4">
        <f t="shared" si="221"/>
        <v>4.25</v>
      </c>
      <c r="I1541" s="4"/>
      <c r="J1541" s="4">
        <f t="shared" si="222"/>
        <v>3.32</v>
      </c>
      <c r="K1541" s="15">
        <f t="shared" si="227"/>
        <v>3.51</v>
      </c>
      <c r="L1541" s="4">
        <f t="shared" si="219"/>
        <v>3.32</v>
      </c>
      <c r="M1541" s="4">
        <f t="shared" si="223"/>
        <v>0.93000000000000016</v>
      </c>
      <c r="N1541" s="4"/>
      <c r="P1541" s="184">
        <f t="shared" si="224"/>
        <v>41061</v>
      </c>
      <c r="Q1541" s="184">
        <v>41085</v>
      </c>
      <c r="R1541" s="182">
        <v>4.5</v>
      </c>
      <c r="S1541" s="182">
        <f t="shared" si="225"/>
        <v>3.95</v>
      </c>
      <c r="T1541" s="182">
        <f t="shared" si="226"/>
        <v>0.54999999999999982</v>
      </c>
      <c r="AF1541" s="183"/>
      <c r="AI1541" s="3"/>
    </row>
    <row r="1542" spans="1:35" x14ac:dyDescent="0.2">
      <c r="A1542" s="7">
        <f t="shared" si="218"/>
        <v>44197</v>
      </c>
      <c r="B1542" s="7">
        <f t="shared" si="220"/>
        <v>44228</v>
      </c>
      <c r="C1542" s="7">
        <v>44238</v>
      </c>
      <c r="D1542">
        <v>0.68</v>
      </c>
      <c r="E1542">
        <v>1.8</v>
      </c>
      <c r="F1542">
        <v>3.4</v>
      </c>
      <c r="G1542">
        <v>2.6</v>
      </c>
      <c r="H1542" s="4">
        <f t="shared" si="221"/>
        <v>4.25</v>
      </c>
      <c r="I1542" s="4"/>
      <c r="J1542" s="4">
        <f t="shared" si="222"/>
        <v>3.57</v>
      </c>
      <c r="K1542" s="15">
        <f t="shared" si="227"/>
        <v>3.51</v>
      </c>
      <c r="L1542" s="4">
        <f t="shared" si="219"/>
        <v>3.32</v>
      </c>
      <c r="M1542" s="4">
        <f t="shared" si="223"/>
        <v>0.93000000000000016</v>
      </c>
      <c r="N1542" s="4"/>
      <c r="P1542" s="184">
        <f t="shared" si="224"/>
        <v>41061</v>
      </c>
      <c r="Q1542" s="184">
        <v>41086</v>
      </c>
      <c r="R1542" s="182">
        <v>4.5</v>
      </c>
      <c r="S1542" s="182">
        <f t="shared" si="225"/>
        <v>3.95</v>
      </c>
      <c r="T1542" s="182">
        <f t="shared" si="226"/>
        <v>0.54999999999999982</v>
      </c>
      <c r="AF1542" s="183"/>
      <c r="AI1542" s="3"/>
    </row>
    <row r="1543" spans="1:35" x14ac:dyDescent="0.2">
      <c r="A1543" s="7">
        <f t="shared" ref="A1543:A1606" si="228">DATE(YEAR(B1543),MONTH(B1543)-1,1)</f>
        <v>44197</v>
      </c>
      <c r="B1543" s="7">
        <f t="shared" si="220"/>
        <v>44228</v>
      </c>
      <c r="C1543" s="7">
        <v>44239</v>
      </c>
      <c r="D1543">
        <v>0.68</v>
      </c>
      <c r="E1543">
        <v>1.8</v>
      </c>
      <c r="F1543">
        <v>3.4</v>
      </c>
      <c r="G1543">
        <v>2.6</v>
      </c>
      <c r="H1543" s="4">
        <f t="shared" si="221"/>
        <v>4</v>
      </c>
      <c r="I1543" s="4"/>
      <c r="J1543" s="4">
        <f t="shared" si="222"/>
        <v>3.32</v>
      </c>
      <c r="K1543" s="15">
        <f t="shared" si="227"/>
        <v>3.51</v>
      </c>
      <c r="L1543" s="4">
        <f t="shared" ref="L1543:L1606" si="229">INDEX($Y:$Y,MATCH($B1543,$V:$V,0))</f>
        <v>3.32</v>
      </c>
      <c r="M1543" s="4">
        <f t="shared" si="223"/>
        <v>0.68000000000000016</v>
      </c>
      <c r="N1543" s="4"/>
      <c r="P1543" s="184">
        <f t="shared" si="224"/>
        <v>41061</v>
      </c>
      <c r="Q1543" s="184">
        <v>41087</v>
      </c>
      <c r="R1543" s="182">
        <v>4.5</v>
      </c>
      <c r="S1543" s="182">
        <f t="shared" si="225"/>
        <v>3.95</v>
      </c>
      <c r="T1543" s="182">
        <f t="shared" si="226"/>
        <v>0.54999999999999982</v>
      </c>
      <c r="AF1543" s="183"/>
      <c r="AI1543" s="3"/>
    </row>
    <row r="1544" spans="1:35" x14ac:dyDescent="0.2">
      <c r="A1544" s="7">
        <f t="shared" si="228"/>
        <v>44197</v>
      </c>
      <c r="B1544" s="7">
        <f t="shared" ref="B1544:B1607" si="230">DATE(YEAR(C1544),MONTH(C1544),1)</f>
        <v>44228</v>
      </c>
      <c r="C1544" s="7">
        <v>44242</v>
      </c>
      <c r="D1544">
        <v>0.68</v>
      </c>
      <c r="E1544">
        <v>1.8</v>
      </c>
      <c r="F1544">
        <v>3.4</v>
      </c>
      <c r="G1544">
        <v>2.6</v>
      </c>
      <c r="H1544" s="4">
        <f t="shared" ref="H1544:H1607" si="231">INDEX($R:$R,MATCH($C1544,$Q:$Q,0))</f>
        <v>4</v>
      </c>
      <c r="I1544" s="4"/>
      <c r="J1544" s="4">
        <f t="shared" ref="J1544:J1607" si="232">H1544-D1544</f>
        <v>3.32</v>
      </c>
      <c r="K1544" s="15">
        <f t="shared" si="227"/>
        <v>3.51</v>
      </c>
      <c r="L1544" s="4">
        <f t="shared" si="229"/>
        <v>3.32</v>
      </c>
      <c r="M1544" s="4">
        <f t="shared" ref="M1544:M1607" si="233">H1544-L1544</f>
        <v>0.68000000000000016</v>
      </c>
      <c r="N1544" s="4"/>
      <c r="P1544" s="184">
        <f t="shared" ref="P1544:P1607" si="234">DATE(YEAR(Q1544),MONTH(Q1544),1)</f>
        <v>41061</v>
      </c>
      <c r="Q1544" s="184">
        <v>41088</v>
      </c>
      <c r="R1544" s="182">
        <v>4.5</v>
      </c>
      <c r="S1544" s="182">
        <f t="shared" ref="S1544:S1607" si="235">INDEX($Y:$Y,MATCH($P1544,$V:$V,0))</f>
        <v>3.95</v>
      </c>
      <c r="T1544" s="182">
        <f t="shared" ref="T1544:T1607" si="236">R1544-S1544</f>
        <v>0.54999999999999982</v>
      </c>
      <c r="AF1544" s="183"/>
      <c r="AI1544" s="3"/>
    </row>
    <row r="1545" spans="1:35" x14ac:dyDescent="0.2">
      <c r="A1545" s="7">
        <f t="shared" si="228"/>
        <v>44197</v>
      </c>
      <c r="B1545" s="7">
        <f t="shared" si="230"/>
        <v>44228</v>
      </c>
      <c r="C1545" s="7">
        <v>44243</v>
      </c>
      <c r="D1545">
        <v>0.68</v>
      </c>
      <c r="E1545">
        <v>1.8</v>
      </c>
      <c r="F1545">
        <v>3.4</v>
      </c>
      <c r="G1545">
        <v>2.6</v>
      </c>
      <c r="H1545" s="4">
        <f t="shared" si="231"/>
        <v>4</v>
      </c>
      <c r="I1545" s="4"/>
      <c r="J1545" s="4">
        <f t="shared" si="232"/>
        <v>3.32</v>
      </c>
      <c r="K1545" s="15">
        <f t="shared" si="227"/>
        <v>3.51</v>
      </c>
      <c r="L1545" s="4">
        <f t="shared" si="229"/>
        <v>3.32</v>
      </c>
      <c r="M1545" s="4">
        <f t="shared" si="233"/>
        <v>0.68000000000000016</v>
      </c>
      <c r="N1545" s="4"/>
      <c r="P1545" s="184">
        <f t="shared" si="234"/>
        <v>41061</v>
      </c>
      <c r="Q1545" s="184">
        <v>41089</v>
      </c>
      <c r="R1545" s="182">
        <v>4.5</v>
      </c>
      <c r="S1545" s="182">
        <f t="shared" si="235"/>
        <v>3.95</v>
      </c>
      <c r="T1545" s="182">
        <f t="shared" si="236"/>
        <v>0.54999999999999982</v>
      </c>
      <c r="AF1545" s="183"/>
      <c r="AI1545" s="3"/>
    </row>
    <row r="1546" spans="1:35" x14ac:dyDescent="0.2">
      <c r="A1546" s="7">
        <f t="shared" si="228"/>
        <v>44197</v>
      </c>
      <c r="B1546" s="7">
        <f t="shared" si="230"/>
        <v>44228</v>
      </c>
      <c r="C1546" s="7">
        <v>44244</v>
      </c>
      <c r="D1546">
        <v>0.68</v>
      </c>
      <c r="E1546">
        <v>1.8</v>
      </c>
      <c r="F1546">
        <v>3.4</v>
      </c>
      <c r="G1546">
        <v>2.6</v>
      </c>
      <c r="H1546" s="4">
        <f t="shared" si="231"/>
        <v>4</v>
      </c>
      <c r="I1546" s="4"/>
      <c r="J1546" s="4">
        <f t="shared" si="232"/>
        <v>3.32</v>
      </c>
      <c r="K1546" s="15">
        <f t="shared" si="227"/>
        <v>3.51</v>
      </c>
      <c r="L1546" s="4">
        <f t="shared" si="229"/>
        <v>3.32</v>
      </c>
      <c r="M1546" s="4">
        <f t="shared" si="233"/>
        <v>0.68000000000000016</v>
      </c>
      <c r="N1546" s="4"/>
      <c r="P1546" s="184">
        <f t="shared" si="234"/>
        <v>41061</v>
      </c>
      <c r="Q1546" s="184">
        <v>41090</v>
      </c>
      <c r="R1546" s="182">
        <v>4.5</v>
      </c>
      <c r="S1546" s="182">
        <f t="shared" si="235"/>
        <v>3.95</v>
      </c>
      <c r="T1546" s="182">
        <f t="shared" si="236"/>
        <v>0.54999999999999982</v>
      </c>
      <c r="AF1546" s="183"/>
      <c r="AI1546" s="3"/>
    </row>
    <row r="1547" spans="1:35" x14ac:dyDescent="0.2">
      <c r="A1547" s="7">
        <f t="shared" si="228"/>
        <v>44197</v>
      </c>
      <c r="B1547" s="7">
        <f t="shared" si="230"/>
        <v>44228</v>
      </c>
      <c r="C1547" s="7">
        <v>44245</v>
      </c>
      <c r="D1547">
        <v>0.68</v>
      </c>
      <c r="E1547">
        <v>1.8</v>
      </c>
      <c r="F1547">
        <v>3.4</v>
      </c>
      <c r="G1547">
        <v>2.6</v>
      </c>
      <c r="H1547" s="4">
        <f t="shared" si="231"/>
        <v>4</v>
      </c>
      <c r="I1547" s="4"/>
      <c r="J1547" s="4">
        <f t="shared" si="232"/>
        <v>3.32</v>
      </c>
      <c r="K1547" s="15">
        <f t="shared" si="227"/>
        <v>3.51</v>
      </c>
      <c r="L1547" s="4">
        <f t="shared" si="229"/>
        <v>3.32</v>
      </c>
      <c r="M1547" s="4">
        <f t="shared" si="233"/>
        <v>0.68000000000000016</v>
      </c>
      <c r="N1547" s="4"/>
      <c r="P1547" s="184">
        <f t="shared" si="234"/>
        <v>41091</v>
      </c>
      <c r="Q1547" s="184">
        <v>41091</v>
      </c>
      <c r="R1547" s="182">
        <v>4.5</v>
      </c>
      <c r="S1547" s="182">
        <f t="shared" si="235"/>
        <v>3.78</v>
      </c>
      <c r="T1547" s="182">
        <f t="shared" si="236"/>
        <v>0.7200000000000002</v>
      </c>
      <c r="AF1547" s="183"/>
      <c r="AI1547" s="3"/>
    </row>
    <row r="1548" spans="1:35" x14ac:dyDescent="0.2">
      <c r="A1548" s="7">
        <f t="shared" si="228"/>
        <v>44197</v>
      </c>
      <c r="B1548" s="7">
        <f t="shared" si="230"/>
        <v>44228</v>
      </c>
      <c r="C1548" s="7">
        <v>44246</v>
      </c>
      <c r="D1548">
        <v>0.68</v>
      </c>
      <c r="E1548">
        <v>1.8</v>
      </c>
      <c r="F1548">
        <v>3.4</v>
      </c>
      <c r="G1548">
        <v>2.6</v>
      </c>
      <c r="H1548" s="4">
        <f t="shared" si="231"/>
        <v>4</v>
      </c>
      <c r="I1548" s="4"/>
      <c r="J1548" s="4">
        <f t="shared" si="232"/>
        <v>3.32</v>
      </c>
      <c r="K1548" s="15">
        <f t="shared" si="227"/>
        <v>3.51</v>
      </c>
      <c r="L1548" s="4">
        <f t="shared" si="229"/>
        <v>3.32</v>
      </c>
      <c r="M1548" s="4">
        <f t="shared" si="233"/>
        <v>0.68000000000000016</v>
      </c>
      <c r="N1548" s="4"/>
      <c r="P1548" s="184">
        <f t="shared" si="234"/>
        <v>41091</v>
      </c>
      <c r="Q1548" s="184">
        <v>41092</v>
      </c>
      <c r="R1548" s="182">
        <v>4.5</v>
      </c>
      <c r="S1548" s="182">
        <f t="shared" si="235"/>
        <v>3.78</v>
      </c>
      <c r="T1548" s="182">
        <f t="shared" si="236"/>
        <v>0.7200000000000002</v>
      </c>
      <c r="AF1548" s="183"/>
      <c r="AI1548" s="3"/>
    </row>
    <row r="1549" spans="1:35" x14ac:dyDescent="0.2">
      <c r="A1549" s="7">
        <f t="shared" si="228"/>
        <v>44197</v>
      </c>
      <c r="B1549" s="7">
        <f t="shared" si="230"/>
        <v>44228</v>
      </c>
      <c r="C1549" s="7">
        <v>44249</v>
      </c>
      <c r="D1549">
        <v>0.68</v>
      </c>
      <c r="E1549">
        <v>1.8</v>
      </c>
      <c r="F1549">
        <v>3.4</v>
      </c>
      <c r="G1549">
        <v>2.6</v>
      </c>
      <c r="H1549" s="4">
        <f t="shared" si="231"/>
        <v>4</v>
      </c>
      <c r="I1549" s="4"/>
      <c r="J1549" s="4">
        <f t="shared" si="232"/>
        <v>3.32</v>
      </c>
      <c r="K1549" s="15">
        <f t="shared" si="227"/>
        <v>3.51</v>
      </c>
      <c r="L1549" s="4">
        <f t="shared" si="229"/>
        <v>3.32</v>
      </c>
      <c r="M1549" s="4">
        <f t="shared" si="233"/>
        <v>0.68000000000000016</v>
      </c>
      <c r="N1549" s="4"/>
      <c r="P1549" s="184">
        <f t="shared" si="234"/>
        <v>41091</v>
      </c>
      <c r="Q1549" s="184">
        <v>41093</v>
      </c>
      <c r="R1549" s="182">
        <v>4.5</v>
      </c>
      <c r="S1549" s="182">
        <f t="shared" si="235"/>
        <v>3.78</v>
      </c>
      <c r="T1549" s="182">
        <f t="shared" si="236"/>
        <v>0.7200000000000002</v>
      </c>
      <c r="AF1549" s="183"/>
      <c r="AI1549" s="3"/>
    </row>
    <row r="1550" spans="1:35" x14ac:dyDescent="0.2">
      <c r="A1550" s="7">
        <f t="shared" si="228"/>
        <v>44197</v>
      </c>
      <c r="B1550" s="7">
        <f t="shared" si="230"/>
        <v>44228</v>
      </c>
      <c r="C1550" s="7">
        <v>44250</v>
      </c>
      <c r="D1550">
        <v>0.68</v>
      </c>
      <c r="E1550">
        <v>1.8</v>
      </c>
      <c r="F1550">
        <v>3.4</v>
      </c>
      <c r="G1550">
        <v>2.6</v>
      </c>
      <c r="H1550" s="4">
        <f t="shared" si="231"/>
        <v>4</v>
      </c>
      <c r="I1550" s="4"/>
      <c r="J1550" s="4">
        <f t="shared" si="232"/>
        <v>3.32</v>
      </c>
      <c r="K1550" s="15">
        <f t="shared" si="227"/>
        <v>3.51</v>
      </c>
      <c r="L1550" s="4">
        <f t="shared" si="229"/>
        <v>3.32</v>
      </c>
      <c r="M1550" s="4">
        <f t="shared" si="233"/>
        <v>0.68000000000000016</v>
      </c>
      <c r="N1550" s="4"/>
      <c r="P1550" s="184">
        <f t="shared" si="234"/>
        <v>41091</v>
      </c>
      <c r="Q1550" s="184">
        <v>41094</v>
      </c>
      <c r="R1550" s="182">
        <v>4.5</v>
      </c>
      <c r="S1550" s="182">
        <f t="shared" si="235"/>
        <v>3.78</v>
      </c>
      <c r="T1550" s="182">
        <f t="shared" si="236"/>
        <v>0.7200000000000002</v>
      </c>
      <c r="AF1550" s="183"/>
      <c r="AI1550" s="3"/>
    </row>
    <row r="1551" spans="1:35" x14ac:dyDescent="0.2">
      <c r="A1551" s="7">
        <f t="shared" si="228"/>
        <v>44197</v>
      </c>
      <c r="B1551" s="7">
        <f t="shared" si="230"/>
        <v>44228</v>
      </c>
      <c r="C1551" s="7">
        <v>44251</v>
      </c>
      <c r="D1551">
        <v>0.68</v>
      </c>
      <c r="E1551">
        <v>1.8</v>
      </c>
      <c r="F1551">
        <v>3.4</v>
      </c>
      <c r="G1551">
        <v>2.6</v>
      </c>
      <c r="H1551" s="4">
        <f t="shared" si="231"/>
        <v>4</v>
      </c>
      <c r="I1551" s="4"/>
      <c r="J1551" s="4">
        <f t="shared" si="232"/>
        <v>3.32</v>
      </c>
      <c r="K1551" s="15">
        <f t="shared" si="227"/>
        <v>3.51</v>
      </c>
      <c r="L1551" s="4">
        <f t="shared" si="229"/>
        <v>3.32</v>
      </c>
      <c r="M1551" s="4">
        <f t="shared" si="233"/>
        <v>0.68000000000000016</v>
      </c>
      <c r="N1551" s="4"/>
      <c r="P1551" s="184">
        <f t="shared" si="234"/>
        <v>41091</v>
      </c>
      <c r="Q1551" s="184">
        <v>41095</v>
      </c>
      <c r="R1551" s="182">
        <v>4.5</v>
      </c>
      <c r="S1551" s="182">
        <f t="shared" si="235"/>
        <v>3.78</v>
      </c>
      <c r="T1551" s="182">
        <f t="shared" si="236"/>
        <v>0.7200000000000002</v>
      </c>
      <c r="AF1551" s="183"/>
      <c r="AI1551" s="3"/>
    </row>
    <row r="1552" spans="1:35" x14ac:dyDescent="0.2">
      <c r="A1552" s="7">
        <f t="shared" si="228"/>
        <v>44197</v>
      </c>
      <c r="B1552" s="7">
        <f t="shared" si="230"/>
        <v>44228</v>
      </c>
      <c r="C1552" s="7">
        <v>44252</v>
      </c>
      <c r="D1552">
        <v>0.68</v>
      </c>
      <c r="E1552">
        <v>1.8</v>
      </c>
      <c r="F1552">
        <v>3.4</v>
      </c>
      <c r="G1552">
        <v>2.6</v>
      </c>
      <c r="H1552" s="4">
        <f t="shared" si="231"/>
        <v>4</v>
      </c>
      <c r="I1552" s="4"/>
      <c r="J1552" s="4">
        <f t="shared" si="232"/>
        <v>3.32</v>
      </c>
      <c r="K1552" s="15">
        <f t="shared" si="227"/>
        <v>3.51</v>
      </c>
      <c r="L1552" s="4">
        <f t="shared" si="229"/>
        <v>3.32</v>
      </c>
      <c r="M1552" s="4">
        <f t="shared" si="233"/>
        <v>0.68000000000000016</v>
      </c>
      <c r="N1552" s="4"/>
      <c r="P1552" s="184">
        <f t="shared" si="234"/>
        <v>41091</v>
      </c>
      <c r="Q1552" s="184">
        <v>41096</v>
      </c>
      <c r="R1552" s="182">
        <v>4.5</v>
      </c>
      <c r="S1552" s="182">
        <f t="shared" si="235"/>
        <v>3.78</v>
      </c>
      <c r="T1552" s="182">
        <f t="shared" si="236"/>
        <v>0.7200000000000002</v>
      </c>
      <c r="AF1552" s="183"/>
      <c r="AI1552" s="3"/>
    </row>
    <row r="1553" spans="1:35" x14ac:dyDescent="0.2">
      <c r="A1553" s="7">
        <f t="shared" si="228"/>
        <v>44197</v>
      </c>
      <c r="B1553" s="7">
        <f t="shared" si="230"/>
        <v>44228</v>
      </c>
      <c r="C1553" s="7">
        <v>44253</v>
      </c>
      <c r="D1553">
        <v>0.68</v>
      </c>
      <c r="E1553">
        <v>1.8</v>
      </c>
      <c r="F1553">
        <v>3.4</v>
      </c>
      <c r="G1553">
        <v>2.6</v>
      </c>
      <c r="H1553" s="4">
        <f t="shared" si="231"/>
        <v>4</v>
      </c>
      <c r="I1553" s="4"/>
      <c r="J1553" s="4">
        <f t="shared" si="232"/>
        <v>3.32</v>
      </c>
      <c r="K1553" s="15">
        <f t="shared" si="227"/>
        <v>3.51</v>
      </c>
      <c r="L1553" s="4">
        <f t="shared" si="229"/>
        <v>3.32</v>
      </c>
      <c r="M1553" s="4">
        <f t="shared" si="233"/>
        <v>0.68000000000000016</v>
      </c>
      <c r="N1553" s="4"/>
      <c r="P1553" s="184">
        <f t="shared" si="234"/>
        <v>41091</v>
      </c>
      <c r="Q1553" s="184">
        <v>41097</v>
      </c>
      <c r="R1553" s="182">
        <v>4.5</v>
      </c>
      <c r="S1553" s="182">
        <f t="shared" si="235"/>
        <v>3.78</v>
      </c>
      <c r="T1553" s="182">
        <f t="shared" si="236"/>
        <v>0.7200000000000002</v>
      </c>
      <c r="AF1553" s="183"/>
      <c r="AI1553" s="3"/>
    </row>
    <row r="1554" spans="1:35" x14ac:dyDescent="0.2">
      <c r="A1554" s="7">
        <f t="shared" si="228"/>
        <v>44228</v>
      </c>
      <c r="B1554" s="7">
        <f t="shared" si="230"/>
        <v>44256</v>
      </c>
      <c r="C1554" s="7">
        <v>44256</v>
      </c>
      <c r="D1554">
        <v>0.78</v>
      </c>
      <c r="E1554">
        <v>1.8</v>
      </c>
      <c r="F1554">
        <v>3.4</v>
      </c>
      <c r="G1554">
        <v>2.6</v>
      </c>
      <c r="H1554" s="4">
        <f t="shared" si="231"/>
        <v>4</v>
      </c>
      <c r="I1554" s="4"/>
      <c r="J1554" s="4">
        <f t="shared" si="232"/>
        <v>3.2199999999999998</v>
      </c>
      <c r="K1554" s="15">
        <f t="shared" si="227"/>
        <v>3.32</v>
      </c>
      <c r="L1554" s="4">
        <f t="shared" si="229"/>
        <v>3.22</v>
      </c>
      <c r="M1554" s="4">
        <f t="shared" si="233"/>
        <v>0.7799999999999998</v>
      </c>
      <c r="N1554" s="4"/>
      <c r="P1554" s="184">
        <f t="shared" si="234"/>
        <v>41091</v>
      </c>
      <c r="Q1554" s="184">
        <v>41098</v>
      </c>
      <c r="R1554" s="182">
        <v>4.5</v>
      </c>
      <c r="S1554" s="182">
        <f t="shared" si="235"/>
        <v>3.78</v>
      </c>
      <c r="T1554" s="182">
        <f t="shared" si="236"/>
        <v>0.7200000000000002</v>
      </c>
      <c r="AF1554" s="183"/>
      <c r="AI1554" s="3"/>
    </row>
    <row r="1555" spans="1:35" x14ac:dyDescent="0.2">
      <c r="A1555" s="7">
        <f t="shared" si="228"/>
        <v>44228</v>
      </c>
      <c r="B1555" s="7">
        <f t="shared" si="230"/>
        <v>44256</v>
      </c>
      <c r="C1555" s="7">
        <v>44257</v>
      </c>
      <c r="D1555">
        <v>0.78</v>
      </c>
      <c r="E1555">
        <v>1.8</v>
      </c>
      <c r="F1555">
        <v>3.4</v>
      </c>
      <c r="G1555">
        <v>2.6</v>
      </c>
      <c r="H1555" s="4">
        <f t="shared" si="231"/>
        <v>4</v>
      </c>
      <c r="I1555" s="4"/>
      <c r="J1555" s="4">
        <f t="shared" si="232"/>
        <v>3.2199999999999998</v>
      </c>
      <c r="K1555" s="15">
        <f t="shared" si="227"/>
        <v>3.32</v>
      </c>
      <c r="L1555" s="4">
        <f t="shared" si="229"/>
        <v>3.22</v>
      </c>
      <c r="M1555" s="4">
        <f t="shared" si="233"/>
        <v>0.7799999999999998</v>
      </c>
      <c r="N1555" s="4"/>
      <c r="P1555" s="184">
        <f t="shared" si="234"/>
        <v>41091</v>
      </c>
      <c r="Q1555" s="184">
        <v>41099</v>
      </c>
      <c r="R1555" s="182">
        <v>4.5</v>
      </c>
      <c r="S1555" s="182">
        <f t="shared" si="235"/>
        <v>3.78</v>
      </c>
      <c r="T1555" s="182">
        <f t="shared" si="236"/>
        <v>0.7200000000000002</v>
      </c>
      <c r="AF1555" s="183"/>
      <c r="AI1555" s="3"/>
    </row>
    <row r="1556" spans="1:35" x14ac:dyDescent="0.2">
      <c r="A1556" s="7">
        <f t="shared" si="228"/>
        <v>44228</v>
      </c>
      <c r="B1556" s="7">
        <f t="shared" si="230"/>
        <v>44256</v>
      </c>
      <c r="C1556" s="7">
        <v>44258</v>
      </c>
      <c r="D1556">
        <v>0.78</v>
      </c>
      <c r="E1556">
        <v>1.8</v>
      </c>
      <c r="F1556">
        <v>3.4</v>
      </c>
      <c r="G1556">
        <v>2.6</v>
      </c>
      <c r="H1556" s="4">
        <f t="shared" si="231"/>
        <v>4</v>
      </c>
      <c r="I1556" s="4"/>
      <c r="J1556" s="4">
        <f t="shared" si="232"/>
        <v>3.2199999999999998</v>
      </c>
      <c r="K1556" s="15">
        <f t="shared" si="227"/>
        <v>3.32</v>
      </c>
      <c r="L1556" s="4">
        <f t="shared" si="229"/>
        <v>3.22</v>
      </c>
      <c r="M1556" s="4">
        <f t="shared" si="233"/>
        <v>0.7799999999999998</v>
      </c>
      <c r="N1556" s="4"/>
      <c r="P1556" s="184">
        <f t="shared" si="234"/>
        <v>41091</v>
      </c>
      <c r="Q1556" s="184">
        <v>41100</v>
      </c>
      <c r="R1556" s="182">
        <v>4.5</v>
      </c>
      <c r="S1556" s="182">
        <f t="shared" si="235"/>
        <v>3.78</v>
      </c>
      <c r="T1556" s="182">
        <f t="shared" si="236"/>
        <v>0.7200000000000002</v>
      </c>
      <c r="AF1556" s="183"/>
      <c r="AI1556" s="3"/>
    </row>
    <row r="1557" spans="1:35" x14ac:dyDescent="0.2">
      <c r="A1557" s="7">
        <f t="shared" si="228"/>
        <v>44228</v>
      </c>
      <c r="B1557" s="7">
        <f t="shared" si="230"/>
        <v>44256</v>
      </c>
      <c r="C1557" s="7">
        <v>44259</v>
      </c>
      <c r="D1557">
        <v>0.78</v>
      </c>
      <c r="E1557">
        <v>1.8</v>
      </c>
      <c r="F1557">
        <v>3.4</v>
      </c>
      <c r="G1557">
        <v>2.6</v>
      </c>
      <c r="H1557" s="4">
        <f t="shared" si="231"/>
        <v>4</v>
      </c>
      <c r="I1557" s="4"/>
      <c r="J1557" s="4">
        <f t="shared" si="232"/>
        <v>3.2199999999999998</v>
      </c>
      <c r="K1557" s="15">
        <f t="shared" si="227"/>
        <v>3.32</v>
      </c>
      <c r="L1557" s="4">
        <f t="shared" si="229"/>
        <v>3.22</v>
      </c>
      <c r="M1557" s="4">
        <f t="shared" si="233"/>
        <v>0.7799999999999998</v>
      </c>
      <c r="N1557" s="4"/>
      <c r="P1557" s="184">
        <f t="shared" si="234"/>
        <v>41091</v>
      </c>
      <c r="Q1557" s="184">
        <v>41101</v>
      </c>
      <c r="R1557" s="182">
        <v>4.5</v>
      </c>
      <c r="S1557" s="182">
        <f t="shared" si="235"/>
        <v>3.78</v>
      </c>
      <c r="T1557" s="182">
        <f t="shared" si="236"/>
        <v>0.7200000000000002</v>
      </c>
      <c r="AF1557" s="183"/>
      <c r="AI1557" s="3"/>
    </row>
    <row r="1558" spans="1:35" x14ac:dyDescent="0.2">
      <c r="A1558" s="7">
        <f t="shared" si="228"/>
        <v>44228</v>
      </c>
      <c r="B1558" s="7">
        <f t="shared" si="230"/>
        <v>44256</v>
      </c>
      <c r="C1558" s="7">
        <v>44260</v>
      </c>
      <c r="D1558">
        <v>0.78</v>
      </c>
      <c r="E1558">
        <v>1.8</v>
      </c>
      <c r="F1558">
        <v>3.4</v>
      </c>
      <c r="G1558">
        <v>2.6</v>
      </c>
      <c r="H1558" s="4">
        <f t="shared" si="231"/>
        <v>4</v>
      </c>
      <c r="I1558" s="4"/>
      <c r="J1558" s="4">
        <f t="shared" si="232"/>
        <v>3.2199999999999998</v>
      </c>
      <c r="K1558" s="15">
        <f t="shared" si="227"/>
        <v>3.32</v>
      </c>
      <c r="L1558" s="4">
        <f t="shared" si="229"/>
        <v>3.22</v>
      </c>
      <c r="M1558" s="4">
        <f t="shared" si="233"/>
        <v>0.7799999999999998</v>
      </c>
      <c r="N1558" s="4"/>
      <c r="P1558" s="184">
        <f t="shared" si="234"/>
        <v>41091</v>
      </c>
      <c r="Q1558" s="184">
        <v>41102</v>
      </c>
      <c r="R1558" s="182">
        <v>4.5</v>
      </c>
      <c r="S1558" s="182">
        <f t="shared" si="235"/>
        <v>3.78</v>
      </c>
      <c r="T1558" s="182">
        <f t="shared" si="236"/>
        <v>0.7200000000000002</v>
      </c>
      <c r="AF1558" s="183"/>
      <c r="AI1558" s="3"/>
    </row>
    <row r="1559" spans="1:35" x14ac:dyDescent="0.2">
      <c r="A1559" s="7">
        <f t="shared" si="228"/>
        <v>44228</v>
      </c>
      <c r="B1559" s="7">
        <f t="shared" si="230"/>
        <v>44256</v>
      </c>
      <c r="C1559" s="7">
        <v>44263</v>
      </c>
      <c r="D1559">
        <v>0.78</v>
      </c>
      <c r="E1559">
        <v>1.8</v>
      </c>
      <c r="F1559">
        <v>3.4</v>
      </c>
      <c r="G1559">
        <v>2.6</v>
      </c>
      <c r="H1559" s="4">
        <f t="shared" si="231"/>
        <v>4</v>
      </c>
      <c r="I1559" s="4"/>
      <c r="J1559" s="4">
        <f t="shared" si="232"/>
        <v>3.2199999999999998</v>
      </c>
      <c r="K1559" s="15">
        <f t="shared" si="227"/>
        <v>3.32</v>
      </c>
      <c r="L1559" s="4">
        <f t="shared" si="229"/>
        <v>3.22</v>
      </c>
      <c r="M1559" s="4">
        <f t="shared" si="233"/>
        <v>0.7799999999999998</v>
      </c>
      <c r="N1559" s="4"/>
      <c r="P1559" s="184">
        <f t="shared" si="234"/>
        <v>41091</v>
      </c>
      <c r="Q1559" s="184">
        <v>41103</v>
      </c>
      <c r="R1559" s="182">
        <v>4.5</v>
      </c>
      <c r="S1559" s="182">
        <f t="shared" si="235"/>
        <v>3.78</v>
      </c>
      <c r="T1559" s="182">
        <f t="shared" si="236"/>
        <v>0.7200000000000002</v>
      </c>
      <c r="AF1559" s="183"/>
      <c r="AI1559" s="3"/>
    </row>
    <row r="1560" spans="1:35" x14ac:dyDescent="0.2">
      <c r="A1560" s="7">
        <f t="shared" si="228"/>
        <v>44228</v>
      </c>
      <c r="B1560" s="7">
        <f t="shared" si="230"/>
        <v>44256</v>
      </c>
      <c r="C1560" s="7">
        <v>44264</v>
      </c>
      <c r="D1560">
        <v>0.78</v>
      </c>
      <c r="E1560">
        <v>1.8</v>
      </c>
      <c r="F1560">
        <v>3.4</v>
      </c>
      <c r="G1560">
        <v>2.6</v>
      </c>
      <c r="H1560" s="4">
        <f t="shared" si="231"/>
        <v>4</v>
      </c>
      <c r="I1560" s="4"/>
      <c r="J1560" s="4">
        <f t="shared" si="232"/>
        <v>3.2199999999999998</v>
      </c>
      <c r="K1560" s="15">
        <f t="shared" si="227"/>
        <v>3.32</v>
      </c>
      <c r="L1560" s="4">
        <f t="shared" si="229"/>
        <v>3.22</v>
      </c>
      <c r="M1560" s="4">
        <f t="shared" si="233"/>
        <v>0.7799999999999998</v>
      </c>
      <c r="N1560" s="4"/>
      <c r="P1560" s="184">
        <f t="shared" si="234"/>
        <v>41091</v>
      </c>
      <c r="Q1560" s="184">
        <v>41104</v>
      </c>
      <c r="R1560" s="182">
        <v>4.5</v>
      </c>
      <c r="S1560" s="182">
        <f t="shared" si="235"/>
        <v>3.78</v>
      </c>
      <c r="T1560" s="182">
        <f t="shared" si="236"/>
        <v>0.7200000000000002</v>
      </c>
      <c r="AF1560" s="183"/>
      <c r="AI1560" s="3"/>
    </row>
    <row r="1561" spans="1:35" x14ac:dyDescent="0.2">
      <c r="A1561" s="7">
        <f t="shared" si="228"/>
        <v>44228</v>
      </c>
      <c r="B1561" s="7">
        <f t="shared" si="230"/>
        <v>44256</v>
      </c>
      <c r="C1561" s="7">
        <v>44265</v>
      </c>
      <c r="D1561">
        <v>0.78</v>
      </c>
      <c r="E1561">
        <v>1.8</v>
      </c>
      <c r="F1561">
        <v>3.4</v>
      </c>
      <c r="G1561">
        <v>2.6</v>
      </c>
      <c r="H1561" s="4">
        <f t="shared" si="231"/>
        <v>4</v>
      </c>
      <c r="I1561" s="4"/>
      <c r="J1561" s="4">
        <f t="shared" si="232"/>
        <v>3.2199999999999998</v>
      </c>
      <c r="K1561" s="15">
        <f t="shared" si="227"/>
        <v>3.32</v>
      </c>
      <c r="L1561" s="4">
        <f t="shared" si="229"/>
        <v>3.22</v>
      </c>
      <c r="M1561" s="4">
        <f t="shared" si="233"/>
        <v>0.7799999999999998</v>
      </c>
      <c r="N1561" s="4"/>
      <c r="P1561" s="184">
        <f t="shared" si="234"/>
        <v>41091</v>
      </c>
      <c r="Q1561" s="184">
        <v>41105</v>
      </c>
      <c r="R1561" s="182">
        <v>4.5</v>
      </c>
      <c r="S1561" s="182">
        <f t="shared" si="235"/>
        <v>3.78</v>
      </c>
      <c r="T1561" s="182">
        <f t="shared" si="236"/>
        <v>0.7200000000000002</v>
      </c>
      <c r="AF1561" s="183"/>
      <c r="AI1561" s="3"/>
    </row>
    <row r="1562" spans="1:35" x14ac:dyDescent="0.2">
      <c r="A1562" s="7">
        <f t="shared" si="228"/>
        <v>44228</v>
      </c>
      <c r="B1562" s="7">
        <f t="shared" si="230"/>
        <v>44256</v>
      </c>
      <c r="C1562" s="7">
        <v>44266</v>
      </c>
      <c r="D1562">
        <v>0.78</v>
      </c>
      <c r="E1562">
        <v>1.8</v>
      </c>
      <c r="F1562">
        <v>3.4</v>
      </c>
      <c r="G1562">
        <v>2.6</v>
      </c>
      <c r="H1562" s="4">
        <f t="shared" si="231"/>
        <v>4</v>
      </c>
      <c r="I1562" s="4"/>
      <c r="J1562" s="4">
        <f t="shared" si="232"/>
        <v>3.2199999999999998</v>
      </c>
      <c r="K1562" s="15">
        <f t="shared" si="227"/>
        <v>3.32</v>
      </c>
      <c r="L1562" s="4">
        <f t="shared" si="229"/>
        <v>3.22</v>
      </c>
      <c r="M1562" s="4">
        <f t="shared" si="233"/>
        <v>0.7799999999999998</v>
      </c>
      <c r="N1562" s="4"/>
      <c r="P1562" s="184">
        <f t="shared" si="234"/>
        <v>41091</v>
      </c>
      <c r="Q1562" s="184">
        <v>41106</v>
      </c>
      <c r="R1562" s="182">
        <v>4.5</v>
      </c>
      <c r="S1562" s="182">
        <f t="shared" si="235"/>
        <v>3.78</v>
      </c>
      <c r="T1562" s="182">
        <f t="shared" si="236"/>
        <v>0.7200000000000002</v>
      </c>
      <c r="AF1562" s="183"/>
      <c r="AI1562" s="3"/>
    </row>
    <row r="1563" spans="1:35" x14ac:dyDescent="0.2">
      <c r="A1563" s="7">
        <f t="shared" si="228"/>
        <v>44228</v>
      </c>
      <c r="B1563" s="7">
        <f t="shared" si="230"/>
        <v>44256</v>
      </c>
      <c r="C1563" s="7">
        <v>44267</v>
      </c>
      <c r="D1563">
        <v>0.78</v>
      </c>
      <c r="E1563">
        <v>1.8</v>
      </c>
      <c r="F1563">
        <v>3.4</v>
      </c>
      <c r="G1563">
        <v>2.6</v>
      </c>
      <c r="H1563" s="4">
        <f t="shared" si="231"/>
        <v>4</v>
      </c>
      <c r="I1563" s="4"/>
      <c r="J1563" s="4">
        <f t="shared" si="232"/>
        <v>3.2199999999999998</v>
      </c>
      <c r="K1563" s="15">
        <f t="shared" si="227"/>
        <v>3.32</v>
      </c>
      <c r="L1563" s="4">
        <f t="shared" si="229"/>
        <v>3.22</v>
      </c>
      <c r="M1563" s="4">
        <f t="shared" si="233"/>
        <v>0.7799999999999998</v>
      </c>
      <c r="N1563" s="4"/>
      <c r="P1563" s="184">
        <f t="shared" si="234"/>
        <v>41091</v>
      </c>
      <c r="Q1563" s="184">
        <v>41107</v>
      </c>
      <c r="R1563" s="182">
        <v>4.5</v>
      </c>
      <c r="S1563" s="182">
        <f t="shared" si="235"/>
        <v>3.78</v>
      </c>
      <c r="T1563" s="182">
        <f t="shared" si="236"/>
        <v>0.7200000000000002</v>
      </c>
      <c r="AF1563" s="183"/>
      <c r="AI1563" s="3"/>
    </row>
    <row r="1564" spans="1:35" x14ac:dyDescent="0.2">
      <c r="A1564" s="7">
        <f t="shared" si="228"/>
        <v>44228</v>
      </c>
      <c r="B1564" s="7">
        <f t="shared" si="230"/>
        <v>44256</v>
      </c>
      <c r="C1564" s="7">
        <v>44271</v>
      </c>
      <c r="D1564">
        <v>0.78</v>
      </c>
      <c r="E1564">
        <v>1.8</v>
      </c>
      <c r="F1564">
        <v>3.4</v>
      </c>
      <c r="G1564">
        <v>2.6</v>
      </c>
      <c r="H1564" s="4">
        <f t="shared" si="231"/>
        <v>4</v>
      </c>
      <c r="I1564" s="4"/>
      <c r="J1564" s="4">
        <f t="shared" si="232"/>
        <v>3.2199999999999998</v>
      </c>
      <c r="K1564" s="15">
        <f t="shared" si="227"/>
        <v>3.32</v>
      </c>
      <c r="L1564" s="4">
        <f t="shared" si="229"/>
        <v>3.22</v>
      </c>
      <c r="M1564" s="4">
        <f t="shared" si="233"/>
        <v>0.7799999999999998</v>
      </c>
      <c r="N1564" s="4"/>
      <c r="P1564" s="184">
        <f t="shared" si="234"/>
        <v>41091</v>
      </c>
      <c r="Q1564" s="184">
        <v>41108</v>
      </c>
      <c r="R1564" s="182">
        <v>4.5</v>
      </c>
      <c r="S1564" s="182">
        <f t="shared" si="235"/>
        <v>3.78</v>
      </c>
      <c r="T1564" s="182">
        <f t="shared" si="236"/>
        <v>0.7200000000000002</v>
      </c>
      <c r="AF1564" s="183"/>
      <c r="AI1564" s="3"/>
    </row>
    <row r="1565" spans="1:35" x14ac:dyDescent="0.2">
      <c r="A1565" s="7">
        <f t="shared" si="228"/>
        <v>44228</v>
      </c>
      <c r="B1565" s="7">
        <f t="shared" si="230"/>
        <v>44256</v>
      </c>
      <c r="C1565" s="7">
        <v>44272</v>
      </c>
      <c r="D1565">
        <v>0.78</v>
      </c>
      <c r="E1565">
        <v>1.8</v>
      </c>
      <c r="F1565">
        <v>3.4</v>
      </c>
      <c r="G1565">
        <v>2.6</v>
      </c>
      <c r="H1565" s="4">
        <f t="shared" si="231"/>
        <v>4</v>
      </c>
      <c r="I1565" s="4"/>
      <c r="J1565" s="4">
        <f t="shared" si="232"/>
        <v>3.2199999999999998</v>
      </c>
      <c r="K1565" s="15">
        <f t="shared" si="227"/>
        <v>3.32</v>
      </c>
      <c r="L1565" s="4">
        <f t="shared" si="229"/>
        <v>3.22</v>
      </c>
      <c r="M1565" s="4">
        <f t="shared" si="233"/>
        <v>0.7799999999999998</v>
      </c>
      <c r="N1565" s="4"/>
      <c r="P1565" s="184">
        <f t="shared" si="234"/>
        <v>41091</v>
      </c>
      <c r="Q1565" s="184">
        <v>41109</v>
      </c>
      <c r="R1565" s="182">
        <v>4.5</v>
      </c>
      <c r="S1565" s="182">
        <f t="shared" si="235"/>
        <v>3.78</v>
      </c>
      <c r="T1565" s="182">
        <f t="shared" si="236"/>
        <v>0.7200000000000002</v>
      </c>
      <c r="AF1565" s="183"/>
      <c r="AI1565" s="3"/>
    </row>
    <row r="1566" spans="1:35" x14ac:dyDescent="0.2">
      <c r="A1566" s="7">
        <f t="shared" si="228"/>
        <v>44228</v>
      </c>
      <c r="B1566" s="7">
        <f t="shared" si="230"/>
        <v>44256</v>
      </c>
      <c r="C1566" s="7">
        <v>44273</v>
      </c>
      <c r="D1566">
        <v>0.78</v>
      </c>
      <c r="E1566">
        <v>1.8</v>
      </c>
      <c r="F1566">
        <v>3.4</v>
      </c>
      <c r="G1566">
        <v>2.6</v>
      </c>
      <c r="H1566" s="4">
        <f t="shared" si="231"/>
        <v>4</v>
      </c>
      <c r="I1566" s="4"/>
      <c r="J1566" s="4">
        <f t="shared" si="232"/>
        <v>3.2199999999999998</v>
      </c>
      <c r="K1566" s="15">
        <f t="shared" si="227"/>
        <v>3.32</v>
      </c>
      <c r="L1566" s="4">
        <f t="shared" si="229"/>
        <v>3.22</v>
      </c>
      <c r="M1566" s="4">
        <f t="shared" si="233"/>
        <v>0.7799999999999998</v>
      </c>
      <c r="N1566" s="4"/>
      <c r="P1566" s="184">
        <f t="shared" si="234"/>
        <v>41091</v>
      </c>
      <c r="Q1566" s="184">
        <v>41110</v>
      </c>
      <c r="R1566" s="182">
        <v>4.5</v>
      </c>
      <c r="S1566" s="182">
        <f t="shared" si="235"/>
        <v>3.78</v>
      </c>
      <c r="T1566" s="182">
        <f t="shared" si="236"/>
        <v>0.7200000000000002</v>
      </c>
      <c r="AF1566" s="183"/>
      <c r="AI1566" s="3"/>
    </row>
    <row r="1567" spans="1:35" x14ac:dyDescent="0.2">
      <c r="A1567" s="7">
        <f t="shared" si="228"/>
        <v>44228</v>
      </c>
      <c r="B1567" s="7">
        <f t="shared" si="230"/>
        <v>44256</v>
      </c>
      <c r="C1567" s="7">
        <v>44274</v>
      </c>
      <c r="D1567">
        <v>0.78</v>
      </c>
      <c r="E1567">
        <v>1.8</v>
      </c>
      <c r="F1567">
        <v>3.4</v>
      </c>
      <c r="G1567">
        <v>2.6</v>
      </c>
      <c r="H1567" s="4">
        <f t="shared" si="231"/>
        <v>4</v>
      </c>
      <c r="I1567" s="4"/>
      <c r="J1567" s="4">
        <f t="shared" si="232"/>
        <v>3.2199999999999998</v>
      </c>
      <c r="K1567" s="15">
        <f t="shared" si="227"/>
        <v>3.32</v>
      </c>
      <c r="L1567" s="4">
        <f t="shared" si="229"/>
        <v>3.22</v>
      </c>
      <c r="M1567" s="4">
        <f t="shared" si="233"/>
        <v>0.7799999999999998</v>
      </c>
      <c r="N1567" s="4"/>
      <c r="P1567" s="184">
        <f t="shared" si="234"/>
        <v>41091</v>
      </c>
      <c r="Q1567" s="184">
        <v>41111</v>
      </c>
      <c r="R1567" s="182">
        <v>4.5</v>
      </c>
      <c r="S1567" s="182">
        <f t="shared" si="235"/>
        <v>3.78</v>
      </c>
      <c r="T1567" s="182">
        <f t="shared" si="236"/>
        <v>0.7200000000000002</v>
      </c>
      <c r="AF1567" s="183"/>
      <c r="AI1567" s="3"/>
    </row>
    <row r="1568" spans="1:35" x14ac:dyDescent="0.2">
      <c r="A1568" s="7">
        <f t="shared" si="228"/>
        <v>44228</v>
      </c>
      <c r="B1568" s="7">
        <f t="shared" si="230"/>
        <v>44256</v>
      </c>
      <c r="C1568" s="7">
        <v>44277</v>
      </c>
      <c r="D1568">
        <v>0.78</v>
      </c>
      <c r="E1568">
        <v>1.8</v>
      </c>
      <c r="F1568">
        <v>3.4</v>
      </c>
      <c r="G1568">
        <v>2.6</v>
      </c>
      <c r="H1568" s="4">
        <f t="shared" si="231"/>
        <v>4</v>
      </c>
      <c r="I1568" s="4"/>
      <c r="J1568" s="4">
        <f t="shared" si="232"/>
        <v>3.2199999999999998</v>
      </c>
      <c r="K1568" s="15">
        <f t="shared" si="227"/>
        <v>3.32</v>
      </c>
      <c r="L1568" s="4">
        <f t="shared" si="229"/>
        <v>3.22</v>
      </c>
      <c r="M1568" s="4">
        <f t="shared" si="233"/>
        <v>0.7799999999999998</v>
      </c>
      <c r="N1568" s="4"/>
      <c r="P1568" s="184">
        <f t="shared" si="234"/>
        <v>41091</v>
      </c>
      <c r="Q1568" s="184">
        <v>41112</v>
      </c>
      <c r="R1568" s="182">
        <v>4.5</v>
      </c>
      <c r="S1568" s="182">
        <f t="shared" si="235"/>
        <v>3.78</v>
      </c>
      <c r="T1568" s="182">
        <f t="shared" si="236"/>
        <v>0.7200000000000002</v>
      </c>
      <c r="AF1568" s="183"/>
      <c r="AI1568" s="3"/>
    </row>
    <row r="1569" spans="1:35" x14ac:dyDescent="0.2">
      <c r="A1569" s="7">
        <f t="shared" si="228"/>
        <v>44228</v>
      </c>
      <c r="B1569" s="7">
        <f t="shared" si="230"/>
        <v>44256</v>
      </c>
      <c r="C1569" s="7">
        <v>44278</v>
      </c>
      <c r="D1569">
        <v>0.78</v>
      </c>
      <c r="E1569">
        <v>1.8</v>
      </c>
      <c r="F1569">
        <v>3.4</v>
      </c>
      <c r="G1569">
        <v>2.6</v>
      </c>
      <c r="H1569" s="4">
        <f t="shared" si="231"/>
        <v>4</v>
      </c>
      <c r="I1569" s="4"/>
      <c r="J1569" s="4">
        <f t="shared" si="232"/>
        <v>3.2199999999999998</v>
      </c>
      <c r="K1569" s="15">
        <f t="shared" si="227"/>
        <v>3.32</v>
      </c>
      <c r="L1569" s="4">
        <f t="shared" si="229"/>
        <v>3.22</v>
      </c>
      <c r="M1569" s="4">
        <f t="shared" si="233"/>
        <v>0.7799999999999998</v>
      </c>
      <c r="N1569" s="4"/>
      <c r="P1569" s="184">
        <f t="shared" si="234"/>
        <v>41091</v>
      </c>
      <c r="Q1569" s="184">
        <v>41113</v>
      </c>
      <c r="R1569" s="182">
        <v>4.5</v>
      </c>
      <c r="S1569" s="182">
        <f t="shared" si="235"/>
        <v>3.78</v>
      </c>
      <c r="T1569" s="182">
        <f t="shared" si="236"/>
        <v>0.7200000000000002</v>
      </c>
      <c r="AF1569" s="183"/>
      <c r="AI1569" s="3"/>
    </row>
    <row r="1570" spans="1:35" x14ac:dyDescent="0.2">
      <c r="A1570" s="7">
        <f t="shared" si="228"/>
        <v>44228</v>
      </c>
      <c r="B1570" s="7">
        <f t="shared" si="230"/>
        <v>44256</v>
      </c>
      <c r="C1570" s="7">
        <v>44279</v>
      </c>
      <c r="D1570">
        <v>0.78</v>
      </c>
      <c r="E1570">
        <v>1.8</v>
      </c>
      <c r="F1570">
        <v>3.4</v>
      </c>
      <c r="G1570">
        <v>2.6</v>
      </c>
      <c r="H1570" s="4">
        <f t="shared" si="231"/>
        <v>4</v>
      </c>
      <c r="I1570" s="4"/>
      <c r="J1570" s="4">
        <f t="shared" si="232"/>
        <v>3.2199999999999998</v>
      </c>
      <c r="K1570" s="15">
        <f t="shared" ref="K1570:K1633" si="237">INDEX($W:$W,MATCH($A1570,$V:$V,0))</f>
        <v>3.32</v>
      </c>
      <c r="L1570" s="4">
        <f t="shared" si="229"/>
        <v>3.22</v>
      </c>
      <c r="M1570" s="4">
        <f t="shared" si="233"/>
        <v>0.7799999999999998</v>
      </c>
      <c r="N1570" s="4"/>
      <c r="P1570" s="184">
        <f t="shared" si="234"/>
        <v>41091</v>
      </c>
      <c r="Q1570" s="184">
        <v>41114</v>
      </c>
      <c r="R1570" s="182">
        <v>4.5</v>
      </c>
      <c r="S1570" s="182">
        <f t="shared" si="235"/>
        <v>3.78</v>
      </c>
      <c r="T1570" s="182">
        <f t="shared" si="236"/>
        <v>0.7200000000000002</v>
      </c>
      <c r="AF1570" s="183"/>
      <c r="AI1570" s="3"/>
    </row>
    <row r="1571" spans="1:35" x14ac:dyDescent="0.2">
      <c r="A1571" s="7">
        <f t="shared" si="228"/>
        <v>44228</v>
      </c>
      <c r="B1571" s="7">
        <f t="shared" si="230"/>
        <v>44256</v>
      </c>
      <c r="C1571" s="7">
        <v>44280</v>
      </c>
      <c r="D1571">
        <v>0.78</v>
      </c>
      <c r="E1571">
        <v>1.8</v>
      </c>
      <c r="F1571">
        <v>3.4</v>
      </c>
      <c r="G1571">
        <v>2.6</v>
      </c>
      <c r="H1571" s="4">
        <f t="shared" si="231"/>
        <v>4</v>
      </c>
      <c r="I1571" s="4"/>
      <c r="J1571" s="4">
        <f t="shared" si="232"/>
        <v>3.2199999999999998</v>
      </c>
      <c r="K1571" s="15">
        <f t="shared" si="237"/>
        <v>3.32</v>
      </c>
      <c r="L1571" s="4">
        <f t="shared" si="229"/>
        <v>3.22</v>
      </c>
      <c r="M1571" s="4">
        <f t="shared" si="233"/>
        <v>0.7799999999999998</v>
      </c>
      <c r="N1571" s="4"/>
      <c r="P1571" s="184">
        <f t="shared" si="234"/>
        <v>41091</v>
      </c>
      <c r="Q1571" s="184">
        <v>41115</v>
      </c>
      <c r="R1571" s="182">
        <v>4.5</v>
      </c>
      <c r="S1571" s="182">
        <f t="shared" si="235"/>
        <v>3.78</v>
      </c>
      <c r="T1571" s="182">
        <f t="shared" si="236"/>
        <v>0.7200000000000002</v>
      </c>
      <c r="AF1571" s="183"/>
      <c r="AI1571" s="3"/>
    </row>
    <row r="1572" spans="1:35" x14ac:dyDescent="0.2">
      <c r="A1572" s="7">
        <f t="shared" si="228"/>
        <v>44228</v>
      </c>
      <c r="B1572" s="7">
        <f t="shared" si="230"/>
        <v>44256</v>
      </c>
      <c r="C1572" s="7">
        <v>44281</v>
      </c>
      <c r="D1572">
        <v>0.78</v>
      </c>
      <c r="E1572">
        <v>1.8</v>
      </c>
      <c r="F1572">
        <v>3.4</v>
      </c>
      <c r="G1572">
        <v>2.6</v>
      </c>
      <c r="H1572" s="4">
        <f t="shared" si="231"/>
        <v>4</v>
      </c>
      <c r="I1572" s="4"/>
      <c r="J1572" s="4">
        <f t="shared" si="232"/>
        <v>3.2199999999999998</v>
      </c>
      <c r="K1572" s="15">
        <f t="shared" si="237"/>
        <v>3.32</v>
      </c>
      <c r="L1572" s="4">
        <f t="shared" si="229"/>
        <v>3.22</v>
      </c>
      <c r="M1572" s="4">
        <f t="shared" si="233"/>
        <v>0.7799999999999998</v>
      </c>
      <c r="N1572" s="4"/>
      <c r="P1572" s="184">
        <f t="shared" si="234"/>
        <v>41091</v>
      </c>
      <c r="Q1572" s="184">
        <v>41116</v>
      </c>
      <c r="R1572" s="182">
        <v>4.5</v>
      </c>
      <c r="S1572" s="182">
        <f t="shared" si="235"/>
        <v>3.78</v>
      </c>
      <c r="T1572" s="182">
        <f t="shared" si="236"/>
        <v>0.7200000000000002</v>
      </c>
      <c r="AF1572" s="183"/>
      <c r="AI1572" s="3"/>
    </row>
    <row r="1573" spans="1:35" x14ac:dyDescent="0.2">
      <c r="A1573" s="7">
        <f t="shared" si="228"/>
        <v>44228</v>
      </c>
      <c r="B1573" s="7">
        <f t="shared" si="230"/>
        <v>44256</v>
      </c>
      <c r="C1573" s="7">
        <v>44284</v>
      </c>
      <c r="D1573">
        <v>0.78</v>
      </c>
      <c r="E1573">
        <v>1.8</v>
      </c>
      <c r="F1573">
        <v>3.4</v>
      </c>
      <c r="G1573">
        <v>2.6</v>
      </c>
      <c r="H1573" s="4">
        <f t="shared" si="231"/>
        <v>4</v>
      </c>
      <c r="I1573" s="4"/>
      <c r="J1573" s="4">
        <f t="shared" si="232"/>
        <v>3.2199999999999998</v>
      </c>
      <c r="K1573" s="15">
        <f t="shared" si="237"/>
        <v>3.32</v>
      </c>
      <c r="L1573" s="4">
        <f t="shared" si="229"/>
        <v>3.22</v>
      </c>
      <c r="M1573" s="4">
        <f t="shared" si="233"/>
        <v>0.7799999999999998</v>
      </c>
      <c r="N1573" s="4"/>
      <c r="P1573" s="184">
        <f t="shared" si="234"/>
        <v>41091</v>
      </c>
      <c r="Q1573" s="184">
        <v>41117</v>
      </c>
      <c r="R1573" s="182">
        <v>4.5</v>
      </c>
      <c r="S1573" s="182">
        <f t="shared" si="235"/>
        <v>3.78</v>
      </c>
      <c r="T1573" s="182">
        <f t="shared" si="236"/>
        <v>0.7200000000000002</v>
      </c>
      <c r="AF1573" s="183"/>
      <c r="AI1573" s="3"/>
    </row>
    <row r="1574" spans="1:35" x14ac:dyDescent="0.2">
      <c r="A1574" s="7">
        <f t="shared" si="228"/>
        <v>44228</v>
      </c>
      <c r="B1574" s="7">
        <f t="shared" si="230"/>
        <v>44256</v>
      </c>
      <c r="C1574" s="7">
        <v>44285</v>
      </c>
      <c r="D1574">
        <v>0.78</v>
      </c>
      <c r="E1574">
        <v>1.8</v>
      </c>
      <c r="F1574">
        <v>3.4</v>
      </c>
      <c r="G1574">
        <v>2.6</v>
      </c>
      <c r="H1574" s="4">
        <f t="shared" si="231"/>
        <v>4</v>
      </c>
      <c r="I1574" s="4"/>
      <c r="J1574" s="4">
        <f t="shared" si="232"/>
        <v>3.2199999999999998</v>
      </c>
      <c r="K1574" s="15">
        <f t="shared" si="237"/>
        <v>3.32</v>
      </c>
      <c r="L1574" s="4">
        <f t="shared" si="229"/>
        <v>3.22</v>
      </c>
      <c r="M1574" s="4">
        <f t="shared" si="233"/>
        <v>0.7799999999999998</v>
      </c>
      <c r="N1574" s="4"/>
      <c r="P1574" s="184">
        <f t="shared" si="234"/>
        <v>41091</v>
      </c>
      <c r="Q1574" s="184">
        <v>41118</v>
      </c>
      <c r="R1574" s="182">
        <v>4.5</v>
      </c>
      <c r="S1574" s="182">
        <f t="shared" si="235"/>
        <v>3.78</v>
      </c>
      <c r="T1574" s="182">
        <f t="shared" si="236"/>
        <v>0.7200000000000002</v>
      </c>
      <c r="AF1574" s="183"/>
      <c r="AI1574" s="3"/>
    </row>
    <row r="1575" spans="1:35" x14ac:dyDescent="0.2">
      <c r="A1575" s="7">
        <f t="shared" si="228"/>
        <v>44228</v>
      </c>
      <c r="B1575" s="7">
        <f t="shared" si="230"/>
        <v>44256</v>
      </c>
      <c r="C1575" s="7">
        <v>44286</v>
      </c>
      <c r="D1575">
        <v>0.78</v>
      </c>
      <c r="E1575">
        <v>1.8</v>
      </c>
      <c r="F1575">
        <v>3.4</v>
      </c>
      <c r="G1575">
        <v>2.6</v>
      </c>
      <c r="H1575" s="4">
        <f t="shared" si="231"/>
        <v>4</v>
      </c>
      <c r="I1575" s="4"/>
      <c r="J1575" s="4">
        <f t="shared" si="232"/>
        <v>3.2199999999999998</v>
      </c>
      <c r="K1575" s="15">
        <f t="shared" si="237"/>
        <v>3.32</v>
      </c>
      <c r="L1575" s="4">
        <f t="shared" si="229"/>
        <v>3.22</v>
      </c>
      <c r="M1575" s="4">
        <f t="shared" si="233"/>
        <v>0.7799999999999998</v>
      </c>
      <c r="N1575" s="4"/>
      <c r="P1575" s="184">
        <f t="shared" si="234"/>
        <v>41091</v>
      </c>
      <c r="Q1575" s="184">
        <v>41119</v>
      </c>
      <c r="R1575" s="182">
        <v>4.5</v>
      </c>
      <c r="S1575" s="182">
        <f t="shared" si="235"/>
        <v>3.78</v>
      </c>
      <c r="T1575" s="182">
        <f t="shared" si="236"/>
        <v>0.7200000000000002</v>
      </c>
      <c r="AF1575" s="183"/>
      <c r="AI1575" s="3"/>
    </row>
    <row r="1576" spans="1:35" x14ac:dyDescent="0.2">
      <c r="A1576" s="7">
        <f t="shared" si="228"/>
        <v>44256</v>
      </c>
      <c r="B1576" s="7">
        <f t="shared" si="230"/>
        <v>44287</v>
      </c>
      <c r="C1576" s="7">
        <v>44291</v>
      </c>
      <c r="D1576">
        <v>0.82</v>
      </c>
      <c r="E1576">
        <v>1.8</v>
      </c>
      <c r="F1576">
        <v>3.4</v>
      </c>
      <c r="G1576">
        <v>2.6</v>
      </c>
      <c r="H1576" s="4">
        <f t="shared" si="231"/>
        <v>4</v>
      </c>
      <c r="I1576" s="4"/>
      <c r="J1576" s="4">
        <f t="shared" si="232"/>
        <v>3.18</v>
      </c>
      <c r="K1576" s="15">
        <f t="shared" si="237"/>
        <v>3.32</v>
      </c>
      <c r="L1576" s="4">
        <f t="shared" si="229"/>
        <v>3.18</v>
      </c>
      <c r="M1576" s="4">
        <f t="shared" si="233"/>
        <v>0.81999999999999984</v>
      </c>
      <c r="N1576" s="4"/>
      <c r="P1576" s="184">
        <f t="shared" si="234"/>
        <v>41091</v>
      </c>
      <c r="Q1576" s="184">
        <v>41120</v>
      </c>
      <c r="R1576" s="182">
        <v>4.5</v>
      </c>
      <c r="S1576" s="182">
        <f t="shared" si="235"/>
        <v>3.78</v>
      </c>
      <c r="T1576" s="182">
        <f t="shared" si="236"/>
        <v>0.7200000000000002</v>
      </c>
      <c r="AF1576" s="183"/>
      <c r="AI1576" s="3"/>
    </row>
    <row r="1577" spans="1:35" x14ac:dyDescent="0.2">
      <c r="A1577" s="7">
        <f t="shared" si="228"/>
        <v>44256</v>
      </c>
      <c r="B1577" s="7">
        <f t="shared" si="230"/>
        <v>44287</v>
      </c>
      <c r="C1577" s="7">
        <v>44292</v>
      </c>
      <c r="D1577">
        <v>0.82</v>
      </c>
      <c r="E1577">
        <v>1.8</v>
      </c>
      <c r="F1577">
        <v>3.4</v>
      </c>
      <c r="G1577">
        <v>2.6</v>
      </c>
      <c r="H1577" s="4">
        <f t="shared" si="231"/>
        <v>4</v>
      </c>
      <c r="I1577" s="4"/>
      <c r="J1577" s="4">
        <f t="shared" si="232"/>
        <v>3.18</v>
      </c>
      <c r="K1577" s="15">
        <f t="shared" si="237"/>
        <v>3.32</v>
      </c>
      <c r="L1577" s="4">
        <f t="shared" si="229"/>
        <v>3.18</v>
      </c>
      <c r="M1577" s="4">
        <f t="shared" si="233"/>
        <v>0.81999999999999984</v>
      </c>
      <c r="N1577" s="4"/>
      <c r="P1577" s="184">
        <f t="shared" si="234"/>
        <v>41091</v>
      </c>
      <c r="Q1577" s="184">
        <v>41121</v>
      </c>
      <c r="R1577" s="182">
        <v>4.5</v>
      </c>
      <c r="S1577" s="182">
        <f t="shared" si="235"/>
        <v>3.78</v>
      </c>
      <c r="T1577" s="182">
        <f t="shared" si="236"/>
        <v>0.7200000000000002</v>
      </c>
      <c r="AF1577" s="183"/>
      <c r="AI1577" s="3"/>
    </row>
    <row r="1578" spans="1:35" x14ac:dyDescent="0.2">
      <c r="A1578" s="7">
        <f t="shared" si="228"/>
        <v>44256</v>
      </c>
      <c r="B1578" s="7">
        <f t="shared" si="230"/>
        <v>44287</v>
      </c>
      <c r="C1578" s="7">
        <v>44293</v>
      </c>
      <c r="D1578">
        <v>0.82</v>
      </c>
      <c r="E1578">
        <v>1.8</v>
      </c>
      <c r="F1578">
        <v>3.4</v>
      </c>
      <c r="G1578">
        <v>2.6</v>
      </c>
      <c r="H1578" s="4">
        <f t="shared" si="231"/>
        <v>4</v>
      </c>
      <c r="I1578" s="4"/>
      <c r="J1578" s="4">
        <f t="shared" si="232"/>
        <v>3.18</v>
      </c>
      <c r="K1578" s="15">
        <f t="shared" si="237"/>
        <v>3.32</v>
      </c>
      <c r="L1578" s="4">
        <f t="shared" si="229"/>
        <v>3.18</v>
      </c>
      <c r="M1578" s="4">
        <f t="shared" si="233"/>
        <v>0.81999999999999984</v>
      </c>
      <c r="N1578" s="4"/>
      <c r="P1578" s="184">
        <f t="shared" si="234"/>
        <v>41122</v>
      </c>
      <c r="Q1578" s="184">
        <v>41122</v>
      </c>
      <c r="R1578" s="182">
        <v>4.5</v>
      </c>
      <c r="S1578" s="182">
        <f t="shared" si="235"/>
        <v>3.77</v>
      </c>
      <c r="T1578" s="182">
        <f t="shared" si="236"/>
        <v>0.73</v>
      </c>
      <c r="AF1578" s="183"/>
      <c r="AI1578" s="3"/>
    </row>
    <row r="1579" spans="1:35" x14ac:dyDescent="0.2">
      <c r="A1579" s="7">
        <f t="shared" si="228"/>
        <v>44256</v>
      </c>
      <c r="B1579" s="7">
        <f t="shared" si="230"/>
        <v>44287</v>
      </c>
      <c r="C1579" s="7">
        <v>44294</v>
      </c>
      <c r="D1579">
        <v>0.82</v>
      </c>
      <c r="E1579">
        <v>1.8</v>
      </c>
      <c r="F1579">
        <v>3.4</v>
      </c>
      <c r="G1579">
        <v>2.6</v>
      </c>
      <c r="H1579" s="4">
        <f t="shared" si="231"/>
        <v>4</v>
      </c>
      <c r="I1579" s="4"/>
      <c r="J1579" s="4">
        <f t="shared" si="232"/>
        <v>3.18</v>
      </c>
      <c r="K1579" s="15">
        <f t="shared" si="237"/>
        <v>3.32</v>
      </c>
      <c r="L1579" s="4">
        <f t="shared" si="229"/>
        <v>3.18</v>
      </c>
      <c r="M1579" s="4">
        <f t="shared" si="233"/>
        <v>0.81999999999999984</v>
      </c>
      <c r="N1579" s="4"/>
      <c r="P1579" s="184">
        <f t="shared" si="234"/>
        <v>41122</v>
      </c>
      <c r="Q1579" s="184">
        <v>41123</v>
      </c>
      <c r="R1579" s="182">
        <v>4.5</v>
      </c>
      <c r="S1579" s="182">
        <f t="shared" si="235"/>
        <v>3.77</v>
      </c>
      <c r="T1579" s="182">
        <f t="shared" si="236"/>
        <v>0.73</v>
      </c>
      <c r="AF1579" s="183"/>
      <c r="AI1579" s="3"/>
    </row>
    <row r="1580" spans="1:35" x14ac:dyDescent="0.2">
      <c r="A1580" s="7">
        <f t="shared" si="228"/>
        <v>44256</v>
      </c>
      <c r="B1580" s="7">
        <f t="shared" si="230"/>
        <v>44287</v>
      </c>
      <c r="C1580" s="7">
        <v>44295</v>
      </c>
      <c r="D1580">
        <v>0.82</v>
      </c>
      <c r="E1580">
        <v>1.8</v>
      </c>
      <c r="F1580">
        <v>3.4</v>
      </c>
      <c r="G1580">
        <v>2.6</v>
      </c>
      <c r="H1580" s="4">
        <f t="shared" si="231"/>
        <v>4</v>
      </c>
      <c r="I1580" s="4"/>
      <c r="J1580" s="4">
        <f t="shared" si="232"/>
        <v>3.18</v>
      </c>
      <c r="K1580" s="15">
        <f t="shared" si="237"/>
        <v>3.32</v>
      </c>
      <c r="L1580" s="4">
        <f t="shared" si="229"/>
        <v>3.18</v>
      </c>
      <c r="M1580" s="4">
        <f t="shared" si="233"/>
        <v>0.81999999999999984</v>
      </c>
      <c r="N1580" s="4"/>
      <c r="P1580" s="184">
        <f t="shared" si="234"/>
        <v>41122</v>
      </c>
      <c r="Q1580" s="184">
        <v>41124</v>
      </c>
      <c r="R1580" s="182">
        <v>4.5</v>
      </c>
      <c r="S1580" s="182">
        <f t="shared" si="235"/>
        <v>3.77</v>
      </c>
      <c r="T1580" s="182">
        <f t="shared" si="236"/>
        <v>0.73</v>
      </c>
      <c r="AF1580" s="183"/>
      <c r="AI1580" s="3"/>
    </row>
    <row r="1581" spans="1:35" x14ac:dyDescent="0.2">
      <c r="A1581" s="7">
        <f t="shared" si="228"/>
        <v>44256</v>
      </c>
      <c r="B1581" s="7">
        <f t="shared" si="230"/>
        <v>44287</v>
      </c>
      <c r="C1581" s="7">
        <v>44298</v>
      </c>
      <c r="D1581">
        <v>0.82</v>
      </c>
      <c r="E1581">
        <v>1.8</v>
      </c>
      <c r="F1581">
        <v>3.4</v>
      </c>
      <c r="G1581">
        <v>2.6</v>
      </c>
      <c r="H1581" s="4">
        <f t="shared" si="231"/>
        <v>4</v>
      </c>
      <c r="I1581" s="4"/>
      <c r="J1581" s="4">
        <f t="shared" si="232"/>
        <v>3.18</v>
      </c>
      <c r="K1581" s="15">
        <f t="shared" si="237"/>
        <v>3.32</v>
      </c>
      <c r="L1581" s="4">
        <f t="shared" si="229"/>
        <v>3.18</v>
      </c>
      <c r="M1581" s="4">
        <f t="shared" si="233"/>
        <v>0.81999999999999984</v>
      </c>
      <c r="N1581" s="4"/>
      <c r="P1581" s="184">
        <f t="shared" si="234"/>
        <v>41122</v>
      </c>
      <c r="Q1581" s="184">
        <v>41125</v>
      </c>
      <c r="R1581" s="182">
        <v>4.5</v>
      </c>
      <c r="S1581" s="182">
        <f t="shared" si="235"/>
        <v>3.77</v>
      </c>
      <c r="T1581" s="182">
        <f t="shared" si="236"/>
        <v>0.73</v>
      </c>
      <c r="AF1581" s="183"/>
      <c r="AI1581" s="3"/>
    </row>
    <row r="1582" spans="1:35" x14ac:dyDescent="0.2">
      <c r="A1582" s="7">
        <f t="shared" si="228"/>
        <v>44256</v>
      </c>
      <c r="B1582" s="7">
        <f t="shared" si="230"/>
        <v>44287</v>
      </c>
      <c r="C1582" s="7">
        <v>44299</v>
      </c>
      <c r="D1582">
        <v>0.82</v>
      </c>
      <c r="E1582">
        <v>1.8</v>
      </c>
      <c r="F1582">
        <v>3.4</v>
      </c>
      <c r="G1582">
        <v>2.6</v>
      </c>
      <c r="H1582" s="4">
        <f t="shared" si="231"/>
        <v>4</v>
      </c>
      <c r="I1582" s="4"/>
      <c r="J1582" s="4">
        <f t="shared" si="232"/>
        <v>3.18</v>
      </c>
      <c r="K1582" s="15">
        <f t="shared" si="237"/>
        <v>3.32</v>
      </c>
      <c r="L1582" s="4">
        <f t="shared" si="229"/>
        <v>3.18</v>
      </c>
      <c r="M1582" s="4">
        <f t="shared" si="233"/>
        <v>0.81999999999999984</v>
      </c>
      <c r="N1582" s="4"/>
      <c r="P1582" s="184">
        <f t="shared" si="234"/>
        <v>41122</v>
      </c>
      <c r="Q1582" s="184">
        <v>41126</v>
      </c>
      <c r="R1582" s="182">
        <v>4.5</v>
      </c>
      <c r="S1582" s="182">
        <f t="shared" si="235"/>
        <v>3.77</v>
      </c>
      <c r="T1582" s="182">
        <f t="shared" si="236"/>
        <v>0.73</v>
      </c>
      <c r="AF1582" s="183"/>
      <c r="AI1582" s="3"/>
    </row>
    <row r="1583" spans="1:35" x14ac:dyDescent="0.2">
      <c r="A1583" s="7">
        <f t="shared" si="228"/>
        <v>44256</v>
      </c>
      <c r="B1583" s="7">
        <f t="shared" si="230"/>
        <v>44287</v>
      </c>
      <c r="C1583" s="7">
        <v>44300</v>
      </c>
      <c r="D1583">
        <v>0.82</v>
      </c>
      <c r="E1583">
        <v>1.8</v>
      </c>
      <c r="F1583">
        <v>3.4</v>
      </c>
      <c r="G1583">
        <v>2.6</v>
      </c>
      <c r="H1583" s="4">
        <f t="shared" si="231"/>
        <v>4</v>
      </c>
      <c r="I1583" s="4"/>
      <c r="J1583" s="4">
        <f t="shared" si="232"/>
        <v>3.18</v>
      </c>
      <c r="K1583" s="15">
        <f t="shared" si="237"/>
        <v>3.32</v>
      </c>
      <c r="L1583" s="4">
        <f t="shared" si="229"/>
        <v>3.18</v>
      </c>
      <c r="M1583" s="4">
        <f t="shared" si="233"/>
        <v>0.81999999999999984</v>
      </c>
      <c r="N1583" s="4"/>
      <c r="P1583" s="184">
        <f t="shared" si="234"/>
        <v>41122</v>
      </c>
      <c r="Q1583" s="184">
        <v>41127</v>
      </c>
      <c r="R1583" s="182">
        <v>4.5</v>
      </c>
      <c r="S1583" s="182">
        <f t="shared" si="235"/>
        <v>3.77</v>
      </c>
      <c r="T1583" s="182">
        <f t="shared" si="236"/>
        <v>0.73</v>
      </c>
      <c r="AF1583" s="183"/>
      <c r="AI1583" s="3"/>
    </row>
    <row r="1584" spans="1:35" x14ac:dyDescent="0.2">
      <c r="A1584" s="7">
        <f t="shared" si="228"/>
        <v>44256</v>
      </c>
      <c r="B1584" s="7">
        <f t="shared" si="230"/>
        <v>44287</v>
      </c>
      <c r="C1584" s="7">
        <v>44301</v>
      </c>
      <c r="D1584">
        <v>0.82</v>
      </c>
      <c r="E1584">
        <v>1.8</v>
      </c>
      <c r="F1584">
        <v>3.4</v>
      </c>
      <c r="G1584">
        <v>2.6</v>
      </c>
      <c r="H1584" s="4">
        <f t="shared" si="231"/>
        <v>4</v>
      </c>
      <c r="I1584" s="4"/>
      <c r="J1584" s="4">
        <f t="shared" si="232"/>
        <v>3.18</v>
      </c>
      <c r="K1584" s="15">
        <f t="shared" si="237"/>
        <v>3.32</v>
      </c>
      <c r="L1584" s="4">
        <f t="shared" si="229"/>
        <v>3.18</v>
      </c>
      <c r="M1584" s="4">
        <f t="shared" si="233"/>
        <v>0.81999999999999984</v>
      </c>
      <c r="N1584" s="4"/>
      <c r="P1584" s="184">
        <f t="shared" si="234"/>
        <v>41122</v>
      </c>
      <c r="Q1584" s="184">
        <v>41128</v>
      </c>
      <c r="R1584" s="182">
        <v>4.5</v>
      </c>
      <c r="S1584" s="182">
        <f t="shared" si="235"/>
        <v>3.77</v>
      </c>
      <c r="T1584" s="182">
        <f t="shared" si="236"/>
        <v>0.73</v>
      </c>
      <c r="AF1584" s="183"/>
      <c r="AI1584" s="3"/>
    </row>
    <row r="1585" spans="1:35" x14ac:dyDescent="0.2">
      <c r="A1585" s="7">
        <f t="shared" si="228"/>
        <v>44256</v>
      </c>
      <c r="B1585" s="7">
        <f t="shared" si="230"/>
        <v>44287</v>
      </c>
      <c r="C1585" s="7">
        <v>44302</v>
      </c>
      <c r="D1585">
        <v>0.82</v>
      </c>
      <c r="E1585">
        <v>1.8</v>
      </c>
      <c r="F1585">
        <v>3.4</v>
      </c>
      <c r="G1585">
        <v>2.6</v>
      </c>
      <c r="H1585" s="4">
        <f t="shared" si="231"/>
        <v>4</v>
      </c>
      <c r="I1585" s="4"/>
      <c r="J1585" s="4">
        <f t="shared" si="232"/>
        <v>3.18</v>
      </c>
      <c r="K1585" s="15">
        <f t="shared" si="237"/>
        <v>3.32</v>
      </c>
      <c r="L1585" s="4">
        <f t="shared" si="229"/>
        <v>3.18</v>
      </c>
      <c r="M1585" s="4">
        <f t="shared" si="233"/>
        <v>0.81999999999999984</v>
      </c>
      <c r="N1585" s="4"/>
      <c r="P1585" s="184">
        <f t="shared" si="234"/>
        <v>41122</v>
      </c>
      <c r="Q1585" s="184">
        <v>41129</v>
      </c>
      <c r="R1585" s="182">
        <v>4.5</v>
      </c>
      <c r="S1585" s="182">
        <f t="shared" si="235"/>
        <v>3.77</v>
      </c>
      <c r="T1585" s="182">
        <f t="shared" si="236"/>
        <v>0.73</v>
      </c>
      <c r="AF1585" s="183"/>
      <c r="AI1585" s="3"/>
    </row>
    <row r="1586" spans="1:35" x14ac:dyDescent="0.2">
      <c r="A1586" s="7">
        <f t="shared" si="228"/>
        <v>44256</v>
      </c>
      <c r="B1586" s="7">
        <f t="shared" si="230"/>
        <v>44287</v>
      </c>
      <c r="C1586" s="7">
        <v>44305</v>
      </c>
      <c r="D1586">
        <v>0.82</v>
      </c>
      <c r="E1586">
        <v>1.8</v>
      </c>
      <c r="F1586">
        <v>3.4</v>
      </c>
      <c r="G1586">
        <v>2.6</v>
      </c>
      <c r="H1586" s="4">
        <f t="shared" si="231"/>
        <v>4</v>
      </c>
      <c r="I1586" s="4"/>
      <c r="J1586" s="4">
        <f t="shared" si="232"/>
        <v>3.18</v>
      </c>
      <c r="K1586" s="15">
        <f t="shared" si="237"/>
        <v>3.32</v>
      </c>
      <c r="L1586" s="4">
        <f t="shared" si="229"/>
        <v>3.18</v>
      </c>
      <c r="M1586" s="4">
        <f t="shared" si="233"/>
        <v>0.81999999999999984</v>
      </c>
      <c r="N1586" s="4"/>
      <c r="P1586" s="184">
        <f t="shared" si="234"/>
        <v>41122</v>
      </c>
      <c r="Q1586" s="184">
        <v>41130</v>
      </c>
      <c r="R1586" s="182">
        <v>4.5</v>
      </c>
      <c r="S1586" s="182">
        <f t="shared" si="235"/>
        <v>3.77</v>
      </c>
      <c r="T1586" s="182">
        <f t="shared" si="236"/>
        <v>0.73</v>
      </c>
      <c r="AF1586" s="183"/>
      <c r="AI1586" s="3"/>
    </row>
    <row r="1587" spans="1:35" x14ac:dyDescent="0.2">
      <c r="A1587" s="7">
        <f t="shared" si="228"/>
        <v>44256</v>
      </c>
      <c r="B1587" s="7">
        <f t="shared" si="230"/>
        <v>44287</v>
      </c>
      <c r="C1587" s="7">
        <v>44306</v>
      </c>
      <c r="D1587">
        <v>0.82</v>
      </c>
      <c r="E1587">
        <v>1.8</v>
      </c>
      <c r="F1587">
        <v>3.4</v>
      </c>
      <c r="G1587">
        <v>2.6</v>
      </c>
      <c r="H1587" s="4">
        <f t="shared" si="231"/>
        <v>4</v>
      </c>
      <c r="I1587" s="4"/>
      <c r="J1587" s="4">
        <f t="shared" si="232"/>
        <v>3.18</v>
      </c>
      <c r="K1587" s="15">
        <f t="shared" si="237"/>
        <v>3.32</v>
      </c>
      <c r="L1587" s="4">
        <f t="shared" si="229"/>
        <v>3.18</v>
      </c>
      <c r="M1587" s="4">
        <f t="shared" si="233"/>
        <v>0.81999999999999984</v>
      </c>
      <c r="N1587" s="4"/>
      <c r="P1587" s="184">
        <f t="shared" si="234"/>
        <v>41122</v>
      </c>
      <c r="Q1587" s="184">
        <v>41131</v>
      </c>
      <c r="R1587" s="182">
        <v>4.5</v>
      </c>
      <c r="S1587" s="182">
        <f t="shared" si="235"/>
        <v>3.77</v>
      </c>
      <c r="T1587" s="182">
        <f t="shared" si="236"/>
        <v>0.73</v>
      </c>
      <c r="AF1587" s="183"/>
      <c r="AI1587" s="3"/>
    </row>
    <row r="1588" spans="1:35" x14ac:dyDescent="0.2">
      <c r="A1588" s="7">
        <f t="shared" si="228"/>
        <v>44256</v>
      </c>
      <c r="B1588" s="7">
        <f t="shared" si="230"/>
        <v>44287</v>
      </c>
      <c r="C1588" s="7">
        <v>44307</v>
      </c>
      <c r="D1588">
        <v>0.82</v>
      </c>
      <c r="E1588">
        <v>1.8</v>
      </c>
      <c r="F1588">
        <v>3.4</v>
      </c>
      <c r="G1588">
        <v>2.6</v>
      </c>
      <c r="H1588" s="4">
        <f t="shared" si="231"/>
        <v>4</v>
      </c>
      <c r="I1588" s="4"/>
      <c r="J1588" s="4">
        <f t="shared" si="232"/>
        <v>3.18</v>
      </c>
      <c r="K1588" s="15">
        <f t="shared" si="237"/>
        <v>3.32</v>
      </c>
      <c r="L1588" s="4">
        <f t="shared" si="229"/>
        <v>3.18</v>
      </c>
      <c r="M1588" s="4">
        <f t="shared" si="233"/>
        <v>0.81999999999999984</v>
      </c>
      <c r="N1588" s="4"/>
      <c r="P1588" s="184">
        <f t="shared" si="234"/>
        <v>41122</v>
      </c>
      <c r="Q1588" s="184">
        <v>41132</v>
      </c>
      <c r="R1588" s="182">
        <v>4.5</v>
      </c>
      <c r="S1588" s="182">
        <f t="shared" si="235"/>
        <v>3.77</v>
      </c>
      <c r="T1588" s="182">
        <f t="shared" si="236"/>
        <v>0.73</v>
      </c>
      <c r="AF1588" s="183"/>
      <c r="AI1588" s="3"/>
    </row>
    <row r="1589" spans="1:35" x14ac:dyDescent="0.2">
      <c r="A1589" s="7">
        <f t="shared" si="228"/>
        <v>44256</v>
      </c>
      <c r="B1589" s="7">
        <f t="shared" si="230"/>
        <v>44287</v>
      </c>
      <c r="C1589" s="7">
        <v>44308</v>
      </c>
      <c r="D1589">
        <v>0.82</v>
      </c>
      <c r="E1589">
        <v>1.8</v>
      </c>
      <c r="F1589">
        <v>3.4</v>
      </c>
      <c r="G1589">
        <v>2.6</v>
      </c>
      <c r="H1589" s="4">
        <f t="shared" si="231"/>
        <v>4</v>
      </c>
      <c r="I1589" s="4"/>
      <c r="J1589" s="4">
        <f t="shared" si="232"/>
        <v>3.18</v>
      </c>
      <c r="K1589" s="15">
        <f t="shared" si="237"/>
        <v>3.32</v>
      </c>
      <c r="L1589" s="4">
        <f t="shared" si="229"/>
        <v>3.18</v>
      </c>
      <c r="M1589" s="4">
        <f t="shared" si="233"/>
        <v>0.81999999999999984</v>
      </c>
      <c r="N1589" s="4"/>
      <c r="P1589" s="184">
        <f t="shared" si="234"/>
        <v>41122</v>
      </c>
      <c r="Q1589" s="184">
        <v>41133</v>
      </c>
      <c r="R1589" s="182">
        <v>4.5</v>
      </c>
      <c r="S1589" s="182">
        <f t="shared" si="235"/>
        <v>3.77</v>
      </c>
      <c r="T1589" s="182">
        <f t="shared" si="236"/>
        <v>0.73</v>
      </c>
      <c r="AF1589" s="183"/>
      <c r="AI1589" s="3"/>
    </row>
    <row r="1590" spans="1:35" x14ac:dyDescent="0.2">
      <c r="A1590" s="7">
        <f t="shared" si="228"/>
        <v>44256</v>
      </c>
      <c r="B1590" s="7">
        <f t="shared" si="230"/>
        <v>44287</v>
      </c>
      <c r="C1590" s="7">
        <v>44309</v>
      </c>
      <c r="D1590">
        <v>0.82</v>
      </c>
      <c r="E1590">
        <v>1.8</v>
      </c>
      <c r="F1590">
        <v>3.4</v>
      </c>
      <c r="G1590">
        <v>2.6</v>
      </c>
      <c r="H1590" s="4">
        <f t="shared" si="231"/>
        <v>4</v>
      </c>
      <c r="I1590" s="4"/>
      <c r="J1590" s="4">
        <f t="shared" si="232"/>
        <v>3.18</v>
      </c>
      <c r="K1590" s="15">
        <f t="shared" si="237"/>
        <v>3.32</v>
      </c>
      <c r="L1590" s="4">
        <f t="shared" si="229"/>
        <v>3.18</v>
      </c>
      <c r="M1590" s="4">
        <f t="shared" si="233"/>
        <v>0.81999999999999984</v>
      </c>
      <c r="N1590" s="4"/>
      <c r="P1590" s="184">
        <f t="shared" si="234"/>
        <v>41122</v>
      </c>
      <c r="Q1590" s="184">
        <v>41134</v>
      </c>
      <c r="R1590" s="182">
        <v>4.5</v>
      </c>
      <c r="S1590" s="182">
        <f t="shared" si="235"/>
        <v>3.77</v>
      </c>
      <c r="T1590" s="182">
        <f t="shared" si="236"/>
        <v>0.73</v>
      </c>
      <c r="AF1590" s="183"/>
      <c r="AI1590" s="3"/>
    </row>
    <row r="1591" spans="1:35" x14ac:dyDescent="0.2">
      <c r="A1591" s="7">
        <f t="shared" si="228"/>
        <v>44256</v>
      </c>
      <c r="B1591" s="7">
        <f t="shared" si="230"/>
        <v>44287</v>
      </c>
      <c r="C1591" s="7">
        <v>44312</v>
      </c>
      <c r="D1591">
        <v>0.82</v>
      </c>
      <c r="E1591">
        <v>1.8</v>
      </c>
      <c r="F1591">
        <v>3.4</v>
      </c>
      <c r="G1591">
        <v>2.6</v>
      </c>
      <c r="H1591" s="4">
        <f t="shared" si="231"/>
        <v>4</v>
      </c>
      <c r="I1591" s="4"/>
      <c r="J1591" s="4">
        <f t="shared" si="232"/>
        <v>3.18</v>
      </c>
      <c r="K1591" s="15">
        <f t="shared" si="237"/>
        <v>3.32</v>
      </c>
      <c r="L1591" s="4">
        <f t="shared" si="229"/>
        <v>3.18</v>
      </c>
      <c r="M1591" s="4">
        <f t="shared" si="233"/>
        <v>0.81999999999999984</v>
      </c>
      <c r="N1591" s="4"/>
      <c r="P1591" s="184">
        <f t="shared" si="234"/>
        <v>41122</v>
      </c>
      <c r="Q1591" s="184">
        <v>41135</v>
      </c>
      <c r="R1591" s="182">
        <v>4.5</v>
      </c>
      <c r="S1591" s="182">
        <f t="shared" si="235"/>
        <v>3.77</v>
      </c>
      <c r="T1591" s="182">
        <f t="shared" si="236"/>
        <v>0.73</v>
      </c>
      <c r="AF1591" s="183"/>
      <c r="AI1591" s="3"/>
    </row>
    <row r="1592" spans="1:35" x14ac:dyDescent="0.2">
      <c r="A1592" s="7">
        <f t="shared" si="228"/>
        <v>44256</v>
      </c>
      <c r="B1592" s="7">
        <f t="shared" si="230"/>
        <v>44287</v>
      </c>
      <c r="C1592" s="7">
        <v>44313</v>
      </c>
      <c r="D1592">
        <v>0.82</v>
      </c>
      <c r="E1592">
        <v>1.8</v>
      </c>
      <c r="F1592">
        <v>3.4</v>
      </c>
      <c r="G1592">
        <v>2.6</v>
      </c>
      <c r="H1592" s="4">
        <f t="shared" si="231"/>
        <v>4</v>
      </c>
      <c r="I1592" s="4"/>
      <c r="J1592" s="4">
        <f t="shared" si="232"/>
        <v>3.18</v>
      </c>
      <c r="K1592" s="15">
        <f t="shared" si="237"/>
        <v>3.32</v>
      </c>
      <c r="L1592" s="4">
        <f t="shared" si="229"/>
        <v>3.18</v>
      </c>
      <c r="M1592" s="4">
        <f t="shared" si="233"/>
        <v>0.81999999999999984</v>
      </c>
      <c r="N1592" s="4"/>
      <c r="P1592" s="184">
        <f t="shared" si="234"/>
        <v>41122</v>
      </c>
      <c r="Q1592" s="184">
        <v>41136</v>
      </c>
      <c r="R1592" s="182">
        <v>4.5</v>
      </c>
      <c r="S1592" s="182">
        <f t="shared" si="235"/>
        <v>3.77</v>
      </c>
      <c r="T1592" s="182">
        <f t="shared" si="236"/>
        <v>0.73</v>
      </c>
      <c r="AF1592" s="183"/>
      <c r="AI1592" s="3"/>
    </row>
    <row r="1593" spans="1:35" x14ac:dyDescent="0.2">
      <c r="A1593" s="7">
        <f t="shared" si="228"/>
        <v>44256</v>
      </c>
      <c r="B1593" s="7">
        <f t="shared" si="230"/>
        <v>44287</v>
      </c>
      <c r="C1593" s="7">
        <v>44314</v>
      </c>
      <c r="D1593">
        <v>0.82</v>
      </c>
      <c r="E1593">
        <v>1.8</v>
      </c>
      <c r="F1593">
        <v>3.4</v>
      </c>
      <c r="G1593">
        <v>2.6</v>
      </c>
      <c r="H1593" s="4">
        <f t="shared" si="231"/>
        <v>4</v>
      </c>
      <c r="I1593" s="4"/>
      <c r="J1593" s="4">
        <f t="shared" si="232"/>
        <v>3.18</v>
      </c>
      <c r="K1593" s="15">
        <f t="shared" si="237"/>
        <v>3.32</v>
      </c>
      <c r="L1593" s="4">
        <f t="shared" si="229"/>
        <v>3.18</v>
      </c>
      <c r="M1593" s="4">
        <f t="shared" si="233"/>
        <v>0.81999999999999984</v>
      </c>
      <c r="N1593" s="4"/>
      <c r="P1593" s="184">
        <f t="shared" si="234"/>
        <v>41122</v>
      </c>
      <c r="Q1593" s="184">
        <v>41137</v>
      </c>
      <c r="R1593" s="182">
        <v>4.5</v>
      </c>
      <c r="S1593" s="182">
        <f t="shared" si="235"/>
        <v>3.77</v>
      </c>
      <c r="T1593" s="182">
        <f t="shared" si="236"/>
        <v>0.73</v>
      </c>
      <c r="AF1593" s="183"/>
      <c r="AI1593" s="3"/>
    </row>
    <row r="1594" spans="1:35" x14ac:dyDescent="0.2">
      <c r="A1594" s="7">
        <f t="shared" si="228"/>
        <v>44256</v>
      </c>
      <c r="B1594" s="7">
        <f t="shared" si="230"/>
        <v>44287</v>
      </c>
      <c r="C1594" s="7">
        <v>44315</v>
      </c>
      <c r="D1594">
        <v>0.82</v>
      </c>
      <c r="E1594">
        <v>1.8</v>
      </c>
      <c r="F1594">
        <v>3.4</v>
      </c>
      <c r="G1594">
        <v>2.6</v>
      </c>
      <c r="H1594" s="4">
        <f t="shared" si="231"/>
        <v>4</v>
      </c>
      <c r="I1594" s="4"/>
      <c r="J1594" s="4">
        <f t="shared" si="232"/>
        <v>3.18</v>
      </c>
      <c r="K1594" s="15">
        <f t="shared" si="237"/>
        <v>3.32</v>
      </c>
      <c r="L1594" s="4">
        <f t="shared" si="229"/>
        <v>3.18</v>
      </c>
      <c r="M1594" s="4">
        <f t="shared" si="233"/>
        <v>0.81999999999999984</v>
      </c>
      <c r="N1594" s="4"/>
      <c r="P1594" s="184">
        <f t="shared" si="234"/>
        <v>41122</v>
      </c>
      <c r="Q1594" s="184">
        <v>41138</v>
      </c>
      <c r="R1594" s="182">
        <v>4.5</v>
      </c>
      <c r="S1594" s="182">
        <f t="shared" si="235"/>
        <v>3.77</v>
      </c>
      <c r="T1594" s="182">
        <f t="shared" si="236"/>
        <v>0.73</v>
      </c>
      <c r="AF1594" s="183"/>
      <c r="AI1594" s="3"/>
    </row>
    <row r="1595" spans="1:35" x14ac:dyDescent="0.2">
      <c r="A1595" s="7">
        <f t="shared" si="228"/>
        <v>44256</v>
      </c>
      <c r="B1595" s="7">
        <f t="shared" si="230"/>
        <v>44287</v>
      </c>
      <c r="C1595" s="7">
        <v>44316</v>
      </c>
      <c r="D1595">
        <v>0.82</v>
      </c>
      <c r="E1595">
        <v>1.8</v>
      </c>
      <c r="F1595">
        <v>3.4</v>
      </c>
      <c r="G1595">
        <v>2.6</v>
      </c>
      <c r="H1595" s="4">
        <f t="shared" si="231"/>
        <v>4</v>
      </c>
      <c r="I1595" s="4"/>
      <c r="J1595" s="4">
        <f t="shared" si="232"/>
        <v>3.18</v>
      </c>
      <c r="K1595" s="15">
        <f t="shared" si="237"/>
        <v>3.32</v>
      </c>
      <c r="L1595" s="4">
        <f t="shared" si="229"/>
        <v>3.18</v>
      </c>
      <c r="M1595" s="4">
        <f t="shared" si="233"/>
        <v>0.81999999999999984</v>
      </c>
      <c r="N1595" s="4"/>
      <c r="P1595" s="184">
        <f t="shared" si="234"/>
        <v>41122</v>
      </c>
      <c r="Q1595" s="184">
        <v>41139</v>
      </c>
      <c r="R1595" s="182">
        <v>4.5</v>
      </c>
      <c r="S1595" s="182">
        <f t="shared" si="235"/>
        <v>3.77</v>
      </c>
      <c r="T1595" s="182">
        <f t="shared" si="236"/>
        <v>0.73</v>
      </c>
      <c r="AF1595" s="183"/>
      <c r="AI1595" s="3"/>
    </row>
    <row r="1596" spans="1:35" x14ac:dyDescent="0.2">
      <c r="A1596" s="7">
        <f t="shared" si="228"/>
        <v>44287</v>
      </c>
      <c r="B1596" s="7">
        <f t="shared" si="230"/>
        <v>44317</v>
      </c>
      <c r="C1596" s="7">
        <v>44319</v>
      </c>
      <c r="D1596">
        <v>0.75</v>
      </c>
      <c r="E1596">
        <v>1.8</v>
      </c>
      <c r="F1596">
        <v>3.4</v>
      </c>
      <c r="G1596">
        <v>2.6</v>
      </c>
      <c r="H1596" s="4">
        <f t="shared" si="231"/>
        <v>4</v>
      </c>
      <c r="I1596" s="4"/>
      <c r="J1596" s="4">
        <f t="shared" si="232"/>
        <v>3.25</v>
      </c>
      <c r="K1596" s="15">
        <f t="shared" si="237"/>
        <v>3.25</v>
      </c>
      <c r="L1596" s="4">
        <f t="shared" si="229"/>
        <v>3.25</v>
      </c>
      <c r="M1596" s="4">
        <f t="shared" si="233"/>
        <v>0.75</v>
      </c>
      <c r="N1596" s="4"/>
      <c r="P1596" s="184">
        <f t="shared" si="234"/>
        <v>41122</v>
      </c>
      <c r="Q1596" s="184">
        <v>41140</v>
      </c>
      <c r="R1596" s="182">
        <v>4.5</v>
      </c>
      <c r="S1596" s="182">
        <f t="shared" si="235"/>
        <v>3.77</v>
      </c>
      <c r="T1596" s="182">
        <f t="shared" si="236"/>
        <v>0.73</v>
      </c>
      <c r="AF1596" s="183"/>
      <c r="AI1596" s="3"/>
    </row>
    <row r="1597" spans="1:35" x14ac:dyDescent="0.2">
      <c r="A1597" s="7">
        <f t="shared" si="228"/>
        <v>44287</v>
      </c>
      <c r="B1597" s="7">
        <f t="shared" si="230"/>
        <v>44317</v>
      </c>
      <c r="C1597" s="7">
        <v>44320</v>
      </c>
      <c r="D1597">
        <v>0.75</v>
      </c>
      <c r="E1597">
        <v>1.8</v>
      </c>
      <c r="F1597">
        <v>3.4</v>
      </c>
      <c r="G1597">
        <v>2.6</v>
      </c>
      <c r="H1597" s="4">
        <f t="shared" si="231"/>
        <v>4</v>
      </c>
      <c r="I1597" s="4"/>
      <c r="J1597" s="4">
        <f t="shared" si="232"/>
        <v>3.25</v>
      </c>
      <c r="K1597" s="15">
        <f t="shared" si="237"/>
        <v>3.25</v>
      </c>
      <c r="L1597" s="4">
        <f t="shared" si="229"/>
        <v>3.25</v>
      </c>
      <c r="M1597" s="4">
        <f t="shared" si="233"/>
        <v>0.75</v>
      </c>
      <c r="N1597" s="4"/>
      <c r="P1597" s="184">
        <f t="shared" si="234"/>
        <v>41122</v>
      </c>
      <c r="Q1597" s="184">
        <v>41141</v>
      </c>
      <c r="R1597" s="182">
        <v>4.5</v>
      </c>
      <c r="S1597" s="182">
        <f t="shared" si="235"/>
        <v>3.77</v>
      </c>
      <c r="T1597" s="182">
        <f t="shared" si="236"/>
        <v>0.73</v>
      </c>
      <c r="AF1597" s="183"/>
      <c r="AI1597" s="3"/>
    </row>
    <row r="1598" spans="1:35" x14ac:dyDescent="0.2">
      <c r="A1598" s="7">
        <f t="shared" si="228"/>
        <v>44287</v>
      </c>
      <c r="B1598" s="7">
        <f t="shared" si="230"/>
        <v>44317</v>
      </c>
      <c r="C1598" s="7">
        <v>44321</v>
      </c>
      <c r="D1598">
        <v>0.75</v>
      </c>
      <c r="E1598">
        <v>1.8</v>
      </c>
      <c r="F1598">
        <v>3.4</v>
      </c>
      <c r="G1598">
        <v>2.6</v>
      </c>
      <c r="H1598" s="4">
        <f t="shared" si="231"/>
        <v>4</v>
      </c>
      <c r="I1598" s="4"/>
      <c r="J1598" s="4">
        <f t="shared" si="232"/>
        <v>3.25</v>
      </c>
      <c r="K1598" s="15">
        <f t="shared" si="237"/>
        <v>3.25</v>
      </c>
      <c r="L1598" s="4">
        <f t="shared" si="229"/>
        <v>3.25</v>
      </c>
      <c r="M1598" s="4">
        <f t="shared" si="233"/>
        <v>0.75</v>
      </c>
      <c r="N1598" s="4"/>
      <c r="P1598" s="184">
        <f t="shared" si="234"/>
        <v>41122</v>
      </c>
      <c r="Q1598" s="184">
        <v>41142</v>
      </c>
      <c r="R1598" s="182">
        <v>4.5</v>
      </c>
      <c r="S1598" s="182">
        <f t="shared" si="235"/>
        <v>3.77</v>
      </c>
      <c r="T1598" s="182">
        <f t="shared" si="236"/>
        <v>0.73</v>
      </c>
      <c r="AF1598" s="183"/>
      <c r="AI1598" s="3"/>
    </row>
    <row r="1599" spans="1:35" x14ac:dyDescent="0.2">
      <c r="A1599" s="7">
        <f t="shared" si="228"/>
        <v>44287</v>
      </c>
      <c r="B1599" s="7">
        <f t="shared" si="230"/>
        <v>44317</v>
      </c>
      <c r="C1599" s="7">
        <v>44322</v>
      </c>
      <c r="D1599">
        <v>0.75</v>
      </c>
      <c r="E1599">
        <v>1.8</v>
      </c>
      <c r="F1599">
        <v>3.4</v>
      </c>
      <c r="G1599">
        <v>2.6</v>
      </c>
      <c r="H1599" s="4">
        <f t="shared" si="231"/>
        <v>4</v>
      </c>
      <c r="I1599" s="4"/>
      <c r="J1599" s="4">
        <f t="shared" si="232"/>
        <v>3.25</v>
      </c>
      <c r="K1599" s="15">
        <f t="shared" si="237"/>
        <v>3.25</v>
      </c>
      <c r="L1599" s="4">
        <f t="shared" si="229"/>
        <v>3.25</v>
      </c>
      <c r="M1599" s="4">
        <f t="shared" si="233"/>
        <v>0.75</v>
      </c>
      <c r="N1599" s="4"/>
      <c r="P1599" s="184">
        <f t="shared" si="234"/>
        <v>41122</v>
      </c>
      <c r="Q1599" s="184">
        <v>41143</v>
      </c>
      <c r="R1599" s="182">
        <v>4.5</v>
      </c>
      <c r="S1599" s="182">
        <f t="shared" si="235"/>
        <v>3.77</v>
      </c>
      <c r="T1599" s="182">
        <f t="shared" si="236"/>
        <v>0.73</v>
      </c>
      <c r="AF1599" s="183"/>
      <c r="AI1599" s="3"/>
    </row>
    <row r="1600" spans="1:35" x14ac:dyDescent="0.2">
      <c r="A1600" s="7">
        <f t="shared" si="228"/>
        <v>44287</v>
      </c>
      <c r="B1600" s="7">
        <f t="shared" si="230"/>
        <v>44317</v>
      </c>
      <c r="C1600" s="7">
        <v>44323</v>
      </c>
      <c r="D1600">
        <v>0.75</v>
      </c>
      <c r="E1600">
        <v>1.8</v>
      </c>
      <c r="F1600">
        <v>3.4</v>
      </c>
      <c r="G1600">
        <v>2.6</v>
      </c>
      <c r="H1600" s="4">
        <f t="shared" si="231"/>
        <v>4</v>
      </c>
      <c r="I1600" s="4"/>
      <c r="J1600" s="4">
        <f t="shared" si="232"/>
        <v>3.25</v>
      </c>
      <c r="K1600" s="15">
        <f t="shared" si="237"/>
        <v>3.25</v>
      </c>
      <c r="L1600" s="4">
        <f t="shared" si="229"/>
        <v>3.25</v>
      </c>
      <c r="M1600" s="4">
        <f t="shared" si="233"/>
        <v>0.75</v>
      </c>
      <c r="N1600" s="4"/>
      <c r="P1600" s="184">
        <f t="shared" si="234"/>
        <v>41122</v>
      </c>
      <c r="Q1600" s="184">
        <v>41144</v>
      </c>
      <c r="R1600" s="182">
        <v>4.5</v>
      </c>
      <c r="S1600" s="182">
        <f t="shared" si="235"/>
        <v>3.77</v>
      </c>
      <c r="T1600" s="182">
        <f t="shared" si="236"/>
        <v>0.73</v>
      </c>
      <c r="AF1600" s="183"/>
      <c r="AI1600" s="3"/>
    </row>
    <row r="1601" spans="1:35" x14ac:dyDescent="0.2">
      <c r="A1601" s="7">
        <f t="shared" si="228"/>
        <v>44287</v>
      </c>
      <c r="B1601" s="7">
        <f t="shared" si="230"/>
        <v>44317</v>
      </c>
      <c r="C1601" s="7">
        <v>44326</v>
      </c>
      <c r="D1601">
        <v>0.75</v>
      </c>
      <c r="E1601">
        <v>1.8</v>
      </c>
      <c r="F1601">
        <v>3.4</v>
      </c>
      <c r="G1601">
        <v>2.6</v>
      </c>
      <c r="H1601" s="4">
        <f t="shared" si="231"/>
        <v>4</v>
      </c>
      <c r="I1601" s="4"/>
      <c r="J1601" s="4">
        <f t="shared" si="232"/>
        <v>3.25</v>
      </c>
      <c r="K1601" s="15">
        <f t="shared" si="237"/>
        <v>3.25</v>
      </c>
      <c r="L1601" s="4">
        <f t="shared" si="229"/>
        <v>3.25</v>
      </c>
      <c r="M1601" s="4">
        <f t="shared" si="233"/>
        <v>0.75</v>
      </c>
      <c r="N1601" s="4"/>
      <c r="P1601" s="184">
        <f t="shared" si="234"/>
        <v>41122</v>
      </c>
      <c r="Q1601" s="184">
        <v>41145</v>
      </c>
      <c r="R1601" s="182">
        <v>4.5</v>
      </c>
      <c r="S1601" s="182">
        <f t="shared" si="235"/>
        <v>3.77</v>
      </c>
      <c r="T1601" s="182">
        <f t="shared" si="236"/>
        <v>0.73</v>
      </c>
      <c r="AF1601" s="183"/>
      <c r="AI1601" s="3"/>
    </row>
    <row r="1602" spans="1:35" x14ac:dyDescent="0.2">
      <c r="A1602" s="7">
        <f t="shared" si="228"/>
        <v>44287</v>
      </c>
      <c r="B1602" s="7">
        <f t="shared" si="230"/>
        <v>44317</v>
      </c>
      <c r="C1602" s="7">
        <v>44327</v>
      </c>
      <c r="D1602">
        <v>0.75</v>
      </c>
      <c r="E1602">
        <v>1.8</v>
      </c>
      <c r="F1602">
        <v>3.4</v>
      </c>
      <c r="G1602">
        <v>2.6</v>
      </c>
      <c r="H1602" s="4">
        <f t="shared" si="231"/>
        <v>4</v>
      </c>
      <c r="I1602" s="4"/>
      <c r="J1602" s="4">
        <f t="shared" si="232"/>
        <v>3.25</v>
      </c>
      <c r="K1602" s="15">
        <f t="shared" si="237"/>
        <v>3.25</v>
      </c>
      <c r="L1602" s="4">
        <f t="shared" si="229"/>
        <v>3.25</v>
      </c>
      <c r="M1602" s="4">
        <f t="shared" si="233"/>
        <v>0.75</v>
      </c>
      <c r="N1602" s="4"/>
      <c r="P1602" s="184">
        <f t="shared" si="234"/>
        <v>41122</v>
      </c>
      <c r="Q1602" s="184">
        <v>41146</v>
      </c>
      <c r="R1602" s="182">
        <v>4.5</v>
      </c>
      <c r="S1602" s="182">
        <f t="shared" si="235"/>
        <v>3.77</v>
      </c>
      <c r="T1602" s="182">
        <f t="shared" si="236"/>
        <v>0.73</v>
      </c>
      <c r="AF1602" s="183"/>
      <c r="AI1602" s="3"/>
    </row>
    <row r="1603" spans="1:35" x14ac:dyDescent="0.2">
      <c r="A1603" s="7">
        <f t="shared" si="228"/>
        <v>44287</v>
      </c>
      <c r="B1603" s="7">
        <f t="shared" si="230"/>
        <v>44317</v>
      </c>
      <c r="C1603" s="7">
        <v>44328</v>
      </c>
      <c r="D1603">
        <v>0.75</v>
      </c>
      <c r="E1603">
        <v>1.8</v>
      </c>
      <c r="F1603">
        <v>3.4</v>
      </c>
      <c r="G1603">
        <v>2.6</v>
      </c>
      <c r="H1603" s="4">
        <f t="shared" si="231"/>
        <v>4</v>
      </c>
      <c r="I1603" s="4"/>
      <c r="J1603" s="4">
        <f t="shared" si="232"/>
        <v>3.25</v>
      </c>
      <c r="K1603" s="15">
        <f t="shared" si="237"/>
        <v>3.25</v>
      </c>
      <c r="L1603" s="4">
        <f t="shared" si="229"/>
        <v>3.25</v>
      </c>
      <c r="M1603" s="4">
        <f t="shared" si="233"/>
        <v>0.75</v>
      </c>
      <c r="N1603" s="4"/>
      <c r="P1603" s="184">
        <f t="shared" si="234"/>
        <v>41122</v>
      </c>
      <c r="Q1603" s="184">
        <v>41147</v>
      </c>
      <c r="R1603" s="182">
        <v>4.5</v>
      </c>
      <c r="S1603" s="182">
        <f t="shared" si="235"/>
        <v>3.77</v>
      </c>
      <c r="T1603" s="182">
        <f t="shared" si="236"/>
        <v>0.73</v>
      </c>
      <c r="AF1603" s="183"/>
      <c r="AI1603" s="3"/>
    </row>
    <row r="1604" spans="1:35" x14ac:dyDescent="0.2">
      <c r="A1604" s="7">
        <f t="shared" si="228"/>
        <v>44287</v>
      </c>
      <c r="B1604" s="7">
        <f t="shared" si="230"/>
        <v>44317</v>
      </c>
      <c r="C1604" s="7">
        <v>44329</v>
      </c>
      <c r="D1604">
        <v>0.75</v>
      </c>
      <c r="E1604">
        <v>1.8</v>
      </c>
      <c r="F1604">
        <v>3.4</v>
      </c>
      <c r="G1604">
        <v>2.6</v>
      </c>
      <c r="H1604" s="4">
        <f t="shared" si="231"/>
        <v>4</v>
      </c>
      <c r="I1604" s="4"/>
      <c r="J1604" s="4">
        <f t="shared" si="232"/>
        <v>3.25</v>
      </c>
      <c r="K1604" s="15">
        <f t="shared" si="237"/>
        <v>3.25</v>
      </c>
      <c r="L1604" s="4">
        <f t="shared" si="229"/>
        <v>3.25</v>
      </c>
      <c r="M1604" s="4">
        <f t="shared" si="233"/>
        <v>0.75</v>
      </c>
      <c r="N1604" s="4"/>
      <c r="P1604" s="184">
        <f t="shared" si="234"/>
        <v>41122</v>
      </c>
      <c r="Q1604" s="184">
        <v>41148</v>
      </c>
      <c r="R1604" s="182">
        <v>4.5</v>
      </c>
      <c r="S1604" s="182">
        <f t="shared" si="235"/>
        <v>3.77</v>
      </c>
      <c r="T1604" s="182">
        <f t="shared" si="236"/>
        <v>0.73</v>
      </c>
      <c r="AF1604" s="183"/>
      <c r="AI1604" s="3"/>
    </row>
    <row r="1605" spans="1:35" x14ac:dyDescent="0.2">
      <c r="A1605" s="7">
        <f t="shared" si="228"/>
        <v>44287</v>
      </c>
      <c r="B1605" s="7">
        <f t="shared" si="230"/>
        <v>44317</v>
      </c>
      <c r="C1605" s="7">
        <v>44330</v>
      </c>
      <c r="D1605">
        <v>0.75</v>
      </c>
      <c r="E1605">
        <v>1.8</v>
      </c>
      <c r="F1605">
        <v>3.4</v>
      </c>
      <c r="G1605">
        <v>2.6</v>
      </c>
      <c r="H1605" s="4">
        <f t="shared" si="231"/>
        <v>4</v>
      </c>
      <c r="I1605" s="4"/>
      <c r="J1605" s="4">
        <f t="shared" si="232"/>
        <v>3.25</v>
      </c>
      <c r="K1605" s="15">
        <f t="shared" si="237"/>
        <v>3.25</v>
      </c>
      <c r="L1605" s="4">
        <f t="shared" si="229"/>
        <v>3.25</v>
      </c>
      <c r="M1605" s="4">
        <f t="shared" si="233"/>
        <v>0.75</v>
      </c>
      <c r="N1605" s="4"/>
      <c r="P1605" s="184">
        <f t="shared" si="234"/>
        <v>41122</v>
      </c>
      <c r="Q1605" s="184">
        <v>41149</v>
      </c>
      <c r="R1605" s="182">
        <v>4.5</v>
      </c>
      <c r="S1605" s="182">
        <f t="shared" si="235"/>
        <v>3.77</v>
      </c>
      <c r="T1605" s="182">
        <f t="shared" si="236"/>
        <v>0.73</v>
      </c>
      <c r="AF1605" s="183"/>
      <c r="AI1605" s="3"/>
    </row>
    <row r="1606" spans="1:35" x14ac:dyDescent="0.2">
      <c r="A1606" s="7">
        <f t="shared" si="228"/>
        <v>44287</v>
      </c>
      <c r="B1606" s="7">
        <f t="shared" si="230"/>
        <v>44317</v>
      </c>
      <c r="C1606" s="7">
        <v>44333</v>
      </c>
      <c r="D1606">
        <v>0.75</v>
      </c>
      <c r="E1606">
        <v>1.8</v>
      </c>
      <c r="F1606">
        <v>3.4</v>
      </c>
      <c r="G1606">
        <v>2.6</v>
      </c>
      <c r="H1606" s="4">
        <f t="shared" si="231"/>
        <v>4</v>
      </c>
      <c r="I1606" s="4"/>
      <c r="J1606" s="4">
        <f t="shared" si="232"/>
        <v>3.25</v>
      </c>
      <c r="K1606" s="15">
        <f t="shared" si="237"/>
        <v>3.25</v>
      </c>
      <c r="L1606" s="4">
        <f t="shared" si="229"/>
        <v>3.25</v>
      </c>
      <c r="M1606" s="4">
        <f t="shared" si="233"/>
        <v>0.75</v>
      </c>
      <c r="N1606" s="4"/>
      <c r="P1606" s="184">
        <f t="shared" si="234"/>
        <v>41122</v>
      </c>
      <c r="Q1606" s="184">
        <v>41150</v>
      </c>
      <c r="R1606" s="182">
        <v>4.5</v>
      </c>
      <c r="S1606" s="182">
        <f t="shared" si="235"/>
        <v>3.77</v>
      </c>
      <c r="T1606" s="182">
        <f t="shared" si="236"/>
        <v>0.73</v>
      </c>
      <c r="AF1606" s="183"/>
      <c r="AI1606" s="3"/>
    </row>
    <row r="1607" spans="1:35" x14ac:dyDescent="0.2">
      <c r="A1607" s="7">
        <f t="shared" ref="A1607:A1670" si="238">DATE(YEAR(B1607),MONTH(B1607)-1,1)</f>
        <v>44287</v>
      </c>
      <c r="B1607" s="7">
        <f t="shared" si="230"/>
        <v>44317</v>
      </c>
      <c r="C1607" s="7">
        <v>44334</v>
      </c>
      <c r="D1607">
        <v>0.75</v>
      </c>
      <c r="E1607">
        <v>1.8</v>
      </c>
      <c r="F1607">
        <v>3.4</v>
      </c>
      <c r="G1607">
        <v>2.6</v>
      </c>
      <c r="H1607" s="4">
        <f t="shared" si="231"/>
        <v>4</v>
      </c>
      <c r="I1607" s="4"/>
      <c r="J1607" s="4">
        <f t="shared" si="232"/>
        <v>3.25</v>
      </c>
      <c r="K1607" s="15">
        <f t="shared" si="237"/>
        <v>3.25</v>
      </c>
      <c r="L1607" s="4">
        <f t="shared" ref="L1607:L1670" si="239">INDEX($Y:$Y,MATCH($B1607,$V:$V,0))</f>
        <v>3.25</v>
      </c>
      <c r="M1607" s="4">
        <f t="shared" si="233"/>
        <v>0.75</v>
      </c>
      <c r="N1607" s="4"/>
      <c r="P1607" s="184">
        <f t="shared" si="234"/>
        <v>41122</v>
      </c>
      <c r="Q1607" s="184">
        <v>41151</v>
      </c>
      <c r="R1607" s="182">
        <v>4.5</v>
      </c>
      <c r="S1607" s="182">
        <f t="shared" si="235"/>
        <v>3.77</v>
      </c>
      <c r="T1607" s="182">
        <f t="shared" si="236"/>
        <v>0.73</v>
      </c>
      <c r="AF1607" s="183"/>
      <c r="AI1607" s="3"/>
    </row>
    <row r="1608" spans="1:35" x14ac:dyDescent="0.2">
      <c r="A1608" s="7">
        <f t="shared" si="238"/>
        <v>44287</v>
      </c>
      <c r="B1608" s="7">
        <f t="shared" ref="B1608:B1671" si="240">DATE(YEAR(C1608),MONTH(C1608),1)</f>
        <v>44317</v>
      </c>
      <c r="C1608" s="7">
        <v>44335</v>
      </c>
      <c r="D1608">
        <v>0.75</v>
      </c>
      <c r="E1608">
        <v>1.8</v>
      </c>
      <c r="F1608">
        <v>3.4</v>
      </c>
      <c r="G1608">
        <v>2.6</v>
      </c>
      <c r="H1608" s="4">
        <f t="shared" ref="H1608:H1671" si="241">INDEX($R:$R,MATCH($C1608,$Q:$Q,0))</f>
        <v>4</v>
      </c>
      <c r="I1608" s="4"/>
      <c r="J1608" s="4">
        <f t="shared" ref="J1608:J1671" si="242">H1608-D1608</f>
        <v>3.25</v>
      </c>
      <c r="K1608" s="15">
        <f t="shared" si="237"/>
        <v>3.25</v>
      </c>
      <c r="L1608" s="4">
        <f t="shared" si="239"/>
        <v>3.25</v>
      </c>
      <c r="M1608" s="4">
        <f t="shared" ref="M1608:M1671" si="243">H1608-L1608</f>
        <v>0.75</v>
      </c>
      <c r="N1608" s="4"/>
      <c r="P1608" s="184">
        <f t="shared" ref="P1608:P1671" si="244">DATE(YEAR(Q1608),MONTH(Q1608),1)</f>
        <v>41122</v>
      </c>
      <c r="Q1608" s="184">
        <v>41152</v>
      </c>
      <c r="R1608" s="182">
        <v>4.5</v>
      </c>
      <c r="S1608" s="182">
        <f t="shared" ref="S1608:S1671" si="245">INDEX($Y:$Y,MATCH($P1608,$V:$V,0))</f>
        <v>3.77</v>
      </c>
      <c r="T1608" s="182">
        <f t="shared" ref="T1608:T1671" si="246">R1608-S1608</f>
        <v>0.73</v>
      </c>
      <c r="AF1608" s="183"/>
      <c r="AI1608" s="3"/>
    </row>
    <row r="1609" spans="1:35" x14ac:dyDescent="0.2">
      <c r="A1609" s="7">
        <f t="shared" si="238"/>
        <v>44287</v>
      </c>
      <c r="B1609" s="7">
        <f t="shared" si="240"/>
        <v>44317</v>
      </c>
      <c r="C1609" s="7">
        <v>44336</v>
      </c>
      <c r="D1609">
        <v>0.75</v>
      </c>
      <c r="E1609">
        <v>1.8</v>
      </c>
      <c r="F1609">
        <v>3.4</v>
      </c>
      <c r="G1609">
        <v>2.6</v>
      </c>
      <c r="H1609" s="4">
        <f t="shared" si="241"/>
        <v>4</v>
      </c>
      <c r="I1609" s="4"/>
      <c r="J1609" s="4">
        <f t="shared" si="242"/>
        <v>3.25</v>
      </c>
      <c r="K1609" s="15">
        <f t="shared" si="237"/>
        <v>3.25</v>
      </c>
      <c r="L1609" s="4">
        <f t="shared" si="239"/>
        <v>3.25</v>
      </c>
      <c r="M1609" s="4">
        <f t="shared" si="243"/>
        <v>0.75</v>
      </c>
      <c r="N1609" s="4"/>
      <c r="P1609" s="184">
        <f t="shared" si="244"/>
        <v>41153</v>
      </c>
      <c r="Q1609" s="184">
        <v>41153</v>
      </c>
      <c r="R1609" s="182">
        <v>4.5</v>
      </c>
      <c r="S1609" s="182">
        <f t="shared" si="245"/>
        <v>3.84</v>
      </c>
      <c r="T1609" s="182">
        <f t="shared" si="246"/>
        <v>0.66000000000000014</v>
      </c>
      <c r="AF1609" s="183"/>
      <c r="AI1609" s="3"/>
    </row>
    <row r="1610" spans="1:35" x14ac:dyDescent="0.2">
      <c r="A1610" s="7">
        <f t="shared" si="238"/>
        <v>44287</v>
      </c>
      <c r="B1610" s="7">
        <f t="shared" si="240"/>
        <v>44317</v>
      </c>
      <c r="C1610" s="7">
        <v>44337</v>
      </c>
      <c r="D1610">
        <v>0.75</v>
      </c>
      <c r="E1610">
        <v>1.8</v>
      </c>
      <c r="F1610">
        <v>3.4</v>
      </c>
      <c r="G1610">
        <v>2.6</v>
      </c>
      <c r="H1610" s="4">
        <f t="shared" si="241"/>
        <v>4</v>
      </c>
      <c r="I1610" s="4"/>
      <c r="J1610" s="4">
        <f t="shared" si="242"/>
        <v>3.25</v>
      </c>
      <c r="K1610" s="15">
        <f t="shared" si="237"/>
        <v>3.25</v>
      </c>
      <c r="L1610" s="4">
        <f t="shared" si="239"/>
        <v>3.25</v>
      </c>
      <c r="M1610" s="4">
        <f t="shared" si="243"/>
        <v>0.75</v>
      </c>
      <c r="N1610" s="4"/>
      <c r="P1610" s="184">
        <f t="shared" si="244"/>
        <v>41153</v>
      </c>
      <c r="Q1610" s="184">
        <v>41154</v>
      </c>
      <c r="R1610" s="182">
        <v>4.5</v>
      </c>
      <c r="S1610" s="182">
        <f t="shared" si="245"/>
        <v>3.84</v>
      </c>
      <c r="T1610" s="182">
        <f t="shared" si="246"/>
        <v>0.66000000000000014</v>
      </c>
      <c r="AF1610" s="183"/>
      <c r="AI1610" s="3"/>
    </row>
    <row r="1611" spans="1:35" x14ac:dyDescent="0.2">
      <c r="A1611" s="7">
        <f t="shared" si="238"/>
        <v>44287</v>
      </c>
      <c r="B1611" s="7">
        <f t="shared" si="240"/>
        <v>44317</v>
      </c>
      <c r="C1611" s="7">
        <v>44340</v>
      </c>
      <c r="D1611">
        <v>0.75</v>
      </c>
      <c r="E1611">
        <v>1.8</v>
      </c>
      <c r="F1611">
        <v>3.4</v>
      </c>
      <c r="G1611">
        <v>2.6</v>
      </c>
      <c r="H1611" s="4">
        <f t="shared" si="241"/>
        <v>4</v>
      </c>
      <c r="I1611" s="4"/>
      <c r="J1611" s="4">
        <f t="shared" si="242"/>
        <v>3.25</v>
      </c>
      <c r="K1611" s="15">
        <f t="shared" si="237"/>
        <v>3.25</v>
      </c>
      <c r="L1611" s="4">
        <f t="shared" si="239"/>
        <v>3.25</v>
      </c>
      <c r="M1611" s="4">
        <f t="shared" si="243"/>
        <v>0.75</v>
      </c>
      <c r="N1611" s="4"/>
      <c r="P1611" s="184">
        <f t="shared" si="244"/>
        <v>41153</v>
      </c>
      <c r="Q1611" s="184">
        <v>41155</v>
      </c>
      <c r="R1611" s="182">
        <v>4.5</v>
      </c>
      <c r="S1611" s="182">
        <f t="shared" si="245"/>
        <v>3.84</v>
      </c>
      <c r="T1611" s="182">
        <f t="shared" si="246"/>
        <v>0.66000000000000014</v>
      </c>
      <c r="AF1611" s="183"/>
      <c r="AI1611" s="3"/>
    </row>
    <row r="1612" spans="1:35" x14ac:dyDescent="0.2">
      <c r="A1612" s="7">
        <f t="shared" si="238"/>
        <v>44287</v>
      </c>
      <c r="B1612" s="7">
        <f t="shared" si="240"/>
        <v>44317</v>
      </c>
      <c r="C1612" s="7">
        <v>44341</v>
      </c>
      <c r="D1612">
        <v>0.75</v>
      </c>
      <c r="E1612">
        <v>1.8</v>
      </c>
      <c r="F1612">
        <v>3.4</v>
      </c>
      <c r="G1612">
        <v>2.6</v>
      </c>
      <c r="H1612" s="4">
        <f t="shared" si="241"/>
        <v>4</v>
      </c>
      <c r="I1612" s="4"/>
      <c r="J1612" s="4">
        <f t="shared" si="242"/>
        <v>3.25</v>
      </c>
      <c r="K1612" s="15">
        <f t="shared" si="237"/>
        <v>3.25</v>
      </c>
      <c r="L1612" s="4">
        <f t="shared" si="239"/>
        <v>3.25</v>
      </c>
      <c r="M1612" s="4">
        <f t="shared" si="243"/>
        <v>0.75</v>
      </c>
      <c r="N1612" s="4"/>
      <c r="P1612" s="184">
        <f t="shared" si="244"/>
        <v>41153</v>
      </c>
      <c r="Q1612" s="184">
        <v>41156</v>
      </c>
      <c r="R1612" s="182">
        <v>4.5</v>
      </c>
      <c r="S1612" s="182">
        <f t="shared" si="245"/>
        <v>3.84</v>
      </c>
      <c r="T1612" s="182">
        <f t="shared" si="246"/>
        <v>0.66000000000000014</v>
      </c>
      <c r="AF1612" s="183"/>
      <c r="AI1612" s="3"/>
    </row>
    <row r="1613" spans="1:35" x14ac:dyDescent="0.2">
      <c r="A1613" s="7">
        <f t="shared" si="238"/>
        <v>44287</v>
      </c>
      <c r="B1613" s="7">
        <f t="shared" si="240"/>
        <v>44317</v>
      </c>
      <c r="C1613" s="7">
        <v>44342</v>
      </c>
      <c r="D1613">
        <v>0.75</v>
      </c>
      <c r="E1613">
        <v>1.8</v>
      </c>
      <c r="F1613">
        <v>3.4</v>
      </c>
      <c r="G1613">
        <v>2.6</v>
      </c>
      <c r="H1613" s="4">
        <f t="shared" si="241"/>
        <v>4</v>
      </c>
      <c r="I1613" s="4"/>
      <c r="J1613" s="4">
        <f t="shared" si="242"/>
        <v>3.25</v>
      </c>
      <c r="K1613" s="15">
        <f t="shared" si="237"/>
        <v>3.25</v>
      </c>
      <c r="L1613" s="4">
        <f t="shared" si="239"/>
        <v>3.25</v>
      </c>
      <c r="M1613" s="4">
        <f t="shared" si="243"/>
        <v>0.75</v>
      </c>
      <c r="N1613" s="4"/>
      <c r="P1613" s="184">
        <f t="shared" si="244"/>
        <v>41153</v>
      </c>
      <c r="Q1613" s="184">
        <v>41157</v>
      </c>
      <c r="R1613" s="182">
        <v>4.5</v>
      </c>
      <c r="S1613" s="182">
        <f t="shared" si="245"/>
        <v>3.84</v>
      </c>
      <c r="T1613" s="182">
        <f t="shared" si="246"/>
        <v>0.66000000000000014</v>
      </c>
      <c r="AF1613" s="183"/>
      <c r="AI1613" s="3"/>
    </row>
    <row r="1614" spans="1:35" x14ac:dyDescent="0.2">
      <c r="A1614" s="7">
        <f t="shared" si="238"/>
        <v>44287</v>
      </c>
      <c r="B1614" s="7">
        <f t="shared" si="240"/>
        <v>44317</v>
      </c>
      <c r="C1614" s="7">
        <v>44343</v>
      </c>
      <c r="D1614">
        <v>0.75</v>
      </c>
      <c r="E1614">
        <v>1.8</v>
      </c>
      <c r="F1614">
        <v>3.4</v>
      </c>
      <c r="G1614">
        <v>2.6</v>
      </c>
      <c r="H1614" s="4">
        <f t="shared" si="241"/>
        <v>4</v>
      </c>
      <c r="I1614" s="4"/>
      <c r="J1614" s="4">
        <f t="shared" si="242"/>
        <v>3.25</v>
      </c>
      <c r="K1614" s="15">
        <f t="shared" si="237"/>
        <v>3.25</v>
      </c>
      <c r="L1614" s="4">
        <f t="shared" si="239"/>
        <v>3.25</v>
      </c>
      <c r="M1614" s="4">
        <f t="shared" si="243"/>
        <v>0.75</v>
      </c>
      <c r="N1614" s="4"/>
      <c r="P1614" s="184">
        <f t="shared" si="244"/>
        <v>41153</v>
      </c>
      <c r="Q1614" s="184">
        <v>41158</v>
      </c>
      <c r="R1614" s="182">
        <v>4.5</v>
      </c>
      <c r="S1614" s="182">
        <f t="shared" si="245"/>
        <v>3.84</v>
      </c>
      <c r="T1614" s="182">
        <f t="shared" si="246"/>
        <v>0.66000000000000014</v>
      </c>
      <c r="AF1614" s="183"/>
      <c r="AI1614" s="3"/>
    </row>
    <row r="1615" spans="1:35" x14ac:dyDescent="0.2">
      <c r="A1615" s="7">
        <f t="shared" si="238"/>
        <v>44287</v>
      </c>
      <c r="B1615" s="7">
        <f t="shared" si="240"/>
        <v>44317</v>
      </c>
      <c r="C1615" s="7">
        <v>44344</v>
      </c>
      <c r="D1615">
        <v>0.75</v>
      </c>
      <c r="E1615">
        <v>1.8</v>
      </c>
      <c r="F1615">
        <v>3.4</v>
      </c>
      <c r="G1615">
        <v>2.6</v>
      </c>
      <c r="H1615" s="4">
        <f t="shared" si="241"/>
        <v>4</v>
      </c>
      <c r="I1615" s="4"/>
      <c r="J1615" s="4">
        <f t="shared" si="242"/>
        <v>3.25</v>
      </c>
      <c r="K1615" s="15">
        <f t="shared" si="237"/>
        <v>3.25</v>
      </c>
      <c r="L1615" s="4">
        <f t="shared" si="239"/>
        <v>3.25</v>
      </c>
      <c r="M1615" s="4">
        <f t="shared" si="243"/>
        <v>0.75</v>
      </c>
      <c r="N1615" s="4"/>
      <c r="P1615" s="184">
        <f t="shared" si="244"/>
        <v>41153</v>
      </c>
      <c r="Q1615" s="184">
        <v>41159</v>
      </c>
      <c r="R1615" s="182">
        <v>4.5</v>
      </c>
      <c r="S1615" s="182">
        <f t="shared" si="245"/>
        <v>3.84</v>
      </c>
      <c r="T1615" s="182">
        <f t="shared" si="246"/>
        <v>0.66000000000000014</v>
      </c>
      <c r="AF1615" s="183"/>
      <c r="AI1615" s="3"/>
    </row>
    <row r="1616" spans="1:35" x14ac:dyDescent="0.2">
      <c r="A1616" s="7">
        <f t="shared" si="238"/>
        <v>44287</v>
      </c>
      <c r="B1616" s="7">
        <f t="shared" si="240"/>
        <v>44317</v>
      </c>
      <c r="C1616" s="7">
        <v>44347</v>
      </c>
      <c r="D1616">
        <v>0.75</v>
      </c>
      <c r="E1616">
        <v>1.8</v>
      </c>
      <c r="F1616">
        <v>3.4</v>
      </c>
      <c r="G1616">
        <v>2.6</v>
      </c>
      <c r="H1616" s="4">
        <f t="shared" si="241"/>
        <v>4</v>
      </c>
      <c r="I1616" s="4"/>
      <c r="J1616" s="4">
        <f t="shared" si="242"/>
        <v>3.25</v>
      </c>
      <c r="K1616" s="15">
        <f t="shared" si="237"/>
        <v>3.25</v>
      </c>
      <c r="L1616" s="4">
        <f t="shared" si="239"/>
        <v>3.25</v>
      </c>
      <c r="M1616" s="4">
        <f t="shared" si="243"/>
        <v>0.75</v>
      </c>
      <c r="N1616" s="4"/>
      <c r="P1616" s="184">
        <f t="shared" si="244"/>
        <v>41153</v>
      </c>
      <c r="Q1616" s="184">
        <v>41160</v>
      </c>
      <c r="R1616" s="182">
        <v>4.5</v>
      </c>
      <c r="S1616" s="182">
        <f t="shared" si="245"/>
        <v>3.84</v>
      </c>
      <c r="T1616" s="182">
        <f t="shared" si="246"/>
        <v>0.66000000000000014</v>
      </c>
      <c r="AF1616" s="183"/>
      <c r="AI1616" s="3"/>
    </row>
    <row r="1617" spans="1:35" x14ac:dyDescent="0.2">
      <c r="A1617" s="7">
        <f t="shared" si="238"/>
        <v>44317</v>
      </c>
      <c r="B1617" s="7">
        <f t="shared" si="240"/>
        <v>44348</v>
      </c>
      <c r="C1617" s="7">
        <v>44348</v>
      </c>
      <c r="D1617">
        <v>0.63</v>
      </c>
      <c r="E1617">
        <v>1.8</v>
      </c>
      <c r="F1617">
        <v>3.4</v>
      </c>
      <c r="G1617">
        <v>2.6</v>
      </c>
      <c r="H1617" s="4">
        <f t="shared" si="241"/>
        <v>4</v>
      </c>
      <c r="I1617" s="4"/>
      <c r="J1617" s="4">
        <f t="shared" si="242"/>
        <v>3.37</v>
      </c>
      <c r="K1617" s="15">
        <f t="shared" si="237"/>
        <v>3.33</v>
      </c>
      <c r="L1617" s="4">
        <f t="shared" si="239"/>
        <v>3.37</v>
      </c>
      <c r="M1617" s="4">
        <f t="shared" si="243"/>
        <v>0.62999999999999989</v>
      </c>
      <c r="N1617" s="4"/>
      <c r="P1617" s="184">
        <f t="shared" si="244"/>
        <v>41153</v>
      </c>
      <c r="Q1617" s="184">
        <v>41161</v>
      </c>
      <c r="R1617" s="182">
        <v>4.5</v>
      </c>
      <c r="S1617" s="182">
        <f t="shared" si="245"/>
        <v>3.84</v>
      </c>
      <c r="T1617" s="182">
        <f t="shared" si="246"/>
        <v>0.66000000000000014</v>
      </c>
      <c r="AF1617" s="183"/>
      <c r="AI1617" s="3"/>
    </row>
    <row r="1618" spans="1:35" x14ac:dyDescent="0.2">
      <c r="A1618" s="7">
        <f t="shared" si="238"/>
        <v>44317</v>
      </c>
      <c r="B1618" s="7">
        <f t="shared" si="240"/>
        <v>44348</v>
      </c>
      <c r="C1618" s="7">
        <v>44349</v>
      </c>
      <c r="D1618">
        <v>0.63</v>
      </c>
      <c r="E1618">
        <v>1.8</v>
      </c>
      <c r="F1618">
        <v>3.4</v>
      </c>
      <c r="G1618">
        <v>2.6</v>
      </c>
      <c r="H1618" s="4">
        <f t="shared" si="241"/>
        <v>4</v>
      </c>
      <c r="I1618" s="4"/>
      <c r="J1618" s="4">
        <f t="shared" si="242"/>
        <v>3.37</v>
      </c>
      <c r="K1618" s="15">
        <f t="shared" si="237"/>
        <v>3.33</v>
      </c>
      <c r="L1618" s="4">
        <f t="shared" si="239"/>
        <v>3.37</v>
      </c>
      <c r="M1618" s="4">
        <f t="shared" si="243"/>
        <v>0.62999999999999989</v>
      </c>
      <c r="N1618" s="4"/>
      <c r="P1618" s="184">
        <f t="shared" si="244"/>
        <v>41153</v>
      </c>
      <c r="Q1618" s="184">
        <v>41162</v>
      </c>
      <c r="R1618" s="182">
        <v>4.5</v>
      </c>
      <c r="S1618" s="182">
        <f t="shared" si="245"/>
        <v>3.84</v>
      </c>
      <c r="T1618" s="182">
        <f t="shared" si="246"/>
        <v>0.66000000000000014</v>
      </c>
      <c r="AF1618" s="183"/>
      <c r="AI1618" s="3"/>
    </row>
    <row r="1619" spans="1:35" x14ac:dyDescent="0.2">
      <c r="A1619" s="7">
        <f t="shared" si="238"/>
        <v>44317</v>
      </c>
      <c r="B1619" s="7">
        <f t="shared" si="240"/>
        <v>44348</v>
      </c>
      <c r="C1619" s="7">
        <v>44350</v>
      </c>
      <c r="D1619">
        <v>0.63</v>
      </c>
      <c r="E1619">
        <v>1.8</v>
      </c>
      <c r="F1619">
        <v>3.4</v>
      </c>
      <c r="G1619">
        <v>2.6</v>
      </c>
      <c r="H1619" s="4">
        <f t="shared" si="241"/>
        <v>4</v>
      </c>
      <c r="I1619" s="4"/>
      <c r="J1619" s="4">
        <f t="shared" si="242"/>
        <v>3.37</v>
      </c>
      <c r="K1619" s="15">
        <f t="shared" si="237"/>
        <v>3.33</v>
      </c>
      <c r="L1619" s="4">
        <f t="shared" si="239"/>
        <v>3.37</v>
      </c>
      <c r="M1619" s="4">
        <f t="shared" si="243"/>
        <v>0.62999999999999989</v>
      </c>
      <c r="N1619" s="4"/>
      <c r="P1619" s="184">
        <f t="shared" si="244"/>
        <v>41153</v>
      </c>
      <c r="Q1619" s="184">
        <v>41163</v>
      </c>
      <c r="R1619" s="182">
        <v>4.5</v>
      </c>
      <c r="S1619" s="182">
        <f t="shared" si="245"/>
        <v>3.84</v>
      </c>
      <c r="T1619" s="182">
        <f t="shared" si="246"/>
        <v>0.66000000000000014</v>
      </c>
      <c r="AF1619" s="183"/>
      <c r="AI1619" s="3"/>
    </row>
    <row r="1620" spans="1:35" x14ac:dyDescent="0.2">
      <c r="A1620" s="7">
        <f t="shared" si="238"/>
        <v>44317</v>
      </c>
      <c r="B1620" s="7">
        <f t="shared" si="240"/>
        <v>44348</v>
      </c>
      <c r="C1620" s="7">
        <v>44351</v>
      </c>
      <c r="D1620">
        <v>0.63</v>
      </c>
      <c r="E1620">
        <v>1.8</v>
      </c>
      <c r="F1620">
        <v>3.4</v>
      </c>
      <c r="G1620">
        <v>2.6</v>
      </c>
      <c r="H1620" s="4">
        <f t="shared" si="241"/>
        <v>4</v>
      </c>
      <c r="I1620" s="4"/>
      <c r="J1620" s="4">
        <f t="shared" si="242"/>
        <v>3.37</v>
      </c>
      <c r="K1620" s="15">
        <f t="shared" si="237"/>
        <v>3.33</v>
      </c>
      <c r="L1620" s="4">
        <f t="shared" si="239"/>
        <v>3.37</v>
      </c>
      <c r="M1620" s="4">
        <f t="shared" si="243"/>
        <v>0.62999999999999989</v>
      </c>
      <c r="N1620" s="4"/>
      <c r="P1620" s="184">
        <f t="shared" si="244"/>
        <v>41153</v>
      </c>
      <c r="Q1620" s="184">
        <v>41164</v>
      </c>
      <c r="R1620" s="182">
        <v>4.5</v>
      </c>
      <c r="S1620" s="182">
        <f t="shared" si="245"/>
        <v>3.84</v>
      </c>
      <c r="T1620" s="182">
        <f t="shared" si="246"/>
        <v>0.66000000000000014</v>
      </c>
      <c r="AF1620" s="183"/>
      <c r="AI1620" s="3"/>
    </row>
    <row r="1621" spans="1:35" x14ac:dyDescent="0.2">
      <c r="A1621" s="7">
        <f t="shared" si="238"/>
        <v>44317</v>
      </c>
      <c r="B1621" s="7">
        <f t="shared" si="240"/>
        <v>44348</v>
      </c>
      <c r="C1621" s="7">
        <v>44354</v>
      </c>
      <c r="D1621">
        <v>0.63</v>
      </c>
      <c r="E1621">
        <v>1.8</v>
      </c>
      <c r="F1621">
        <v>3.4</v>
      </c>
      <c r="G1621">
        <v>2.6</v>
      </c>
      <c r="H1621" s="4">
        <f t="shared" si="241"/>
        <v>4</v>
      </c>
      <c r="I1621" s="4"/>
      <c r="J1621" s="4">
        <f t="shared" si="242"/>
        <v>3.37</v>
      </c>
      <c r="K1621" s="15">
        <f t="shared" si="237"/>
        <v>3.33</v>
      </c>
      <c r="L1621" s="4">
        <f t="shared" si="239"/>
        <v>3.37</v>
      </c>
      <c r="M1621" s="4">
        <f t="shared" si="243"/>
        <v>0.62999999999999989</v>
      </c>
      <c r="N1621" s="4"/>
      <c r="P1621" s="184">
        <f t="shared" si="244"/>
        <v>41153</v>
      </c>
      <c r="Q1621" s="184">
        <v>41165</v>
      </c>
      <c r="R1621" s="182">
        <v>4.5</v>
      </c>
      <c r="S1621" s="182">
        <f t="shared" si="245"/>
        <v>3.84</v>
      </c>
      <c r="T1621" s="182">
        <f t="shared" si="246"/>
        <v>0.66000000000000014</v>
      </c>
      <c r="AF1621" s="183"/>
      <c r="AI1621" s="3"/>
    </row>
    <row r="1622" spans="1:35" x14ac:dyDescent="0.2">
      <c r="A1622" s="7">
        <f t="shared" si="238"/>
        <v>44317</v>
      </c>
      <c r="B1622" s="7">
        <f t="shared" si="240"/>
        <v>44348</v>
      </c>
      <c r="C1622" s="7">
        <v>44355</v>
      </c>
      <c r="D1622">
        <v>0.63</v>
      </c>
      <c r="E1622">
        <v>1.8</v>
      </c>
      <c r="F1622">
        <v>3.4</v>
      </c>
      <c r="G1622">
        <v>2.6</v>
      </c>
      <c r="H1622" s="4">
        <f t="shared" si="241"/>
        <v>4</v>
      </c>
      <c r="I1622" s="4"/>
      <c r="J1622" s="4">
        <f t="shared" si="242"/>
        <v>3.37</v>
      </c>
      <c r="K1622" s="15">
        <f t="shared" si="237"/>
        <v>3.33</v>
      </c>
      <c r="L1622" s="4">
        <f t="shared" si="239"/>
        <v>3.37</v>
      </c>
      <c r="M1622" s="4">
        <f t="shared" si="243"/>
        <v>0.62999999999999989</v>
      </c>
      <c r="N1622" s="4"/>
      <c r="P1622" s="184">
        <f t="shared" si="244"/>
        <v>41153</v>
      </c>
      <c r="Q1622" s="184">
        <v>41166</v>
      </c>
      <c r="R1622" s="182">
        <v>4.5</v>
      </c>
      <c r="S1622" s="182">
        <f t="shared" si="245"/>
        <v>3.84</v>
      </c>
      <c r="T1622" s="182">
        <f t="shared" si="246"/>
        <v>0.66000000000000014</v>
      </c>
      <c r="AF1622" s="183"/>
      <c r="AI1622" s="3"/>
    </row>
    <row r="1623" spans="1:35" x14ac:dyDescent="0.2">
      <c r="A1623" s="7">
        <f t="shared" si="238"/>
        <v>44317</v>
      </c>
      <c r="B1623" s="7">
        <f t="shared" si="240"/>
        <v>44348</v>
      </c>
      <c r="C1623" s="7">
        <v>44356</v>
      </c>
      <c r="D1623">
        <v>0.63</v>
      </c>
      <c r="E1623">
        <v>1.8</v>
      </c>
      <c r="F1623">
        <v>3.4</v>
      </c>
      <c r="G1623">
        <v>2.6</v>
      </c>
      <c r="H1623" s="4">
        <f t="shared" si="241"/>
        <v>4</v>
      </c>
      <c r="I1623" s="4"/>
      <c r="J1623" s="4">
        <f t="shared" si="242"/>
        <v>3.37</v>
      </c>
      <c r="K1623" s="15">
        <f t="shared" si="237"/>
        <v>3.33</v>
      </c>
      <c r="L1623" s="4">
        <f t="shared" si="239"/>
        <v>3.37</v>
      </c>
      <c r="M1623" s="4">
        <f t="shared" si="243"/>
        <v>0.62999999999999989</v>
      </c>
      <c r="N1623" s="4"/>
      <c r="P1623" s="184">
        <f t="shared" si="244"/>
        <v>41153</v>
      </c>
      <c r="Q1623" s="184">
        <v>41167</v>
      </c>
      <c r="R1623" s="182">
        <v>4.5</v>
      </c>
      <c r="S1623" s="182">
        <f t="shared" si="245"/>
        <v>3.84</v>
      </c>
      <c r="T1623" s="182">
        <f t="shared" si="246"/>
        <v>0.66000000000000014</v>
      </c>
      <c r="AF1623" s="183"/>
      <c r="AI1623" s="3"/>
    </row>
    <row r="1624" spans="1:35" x14ac:dyDescent="0.2">
      <c r="A1624" s="7">
        <f t="shared" si="238"/>
        <v>44317</v>
      </c>
      <c r="B1624" s="7">
        <f t="shared" si="240"/>
        <v>44348</v>
      </c>
      <c r="C1624" s="7">
        <v>44357</v>
      </c>
      <c r="D1624">
        <v>0.63</v>
      </c>
      <c r="E1624">
        <v>1.8</v>
      </c>
      <c r="F1624">
        <v>3.4</v>
      </c>
      <c r="G1624">
        <v>2.6</v>
      </c>
      <c r="H1624" s="4">
        <f t="shared" si="241"/>
        <v>4</v>
      </c>
      <c r="I1624" s="4"/>
      <c r="J1624" s="4">
        <f t="shared" si="242"/>
        <v>3.37</v>
      </c>
      <c r="K1624" s="15">
        <f t="shared" si="237"/>
        <v>3.33</v>
      </c>
      <c r="L1624" s="4">
        <f t="shared" si="239"/>
        <v>3.37</v>
      </c>
      <c r="M1624" s="4">
        <f t="shared" si="243"/>
        <v>0.62999999999999989</v>
      </c>
      <c r="N1624" s="4"/>
      <c r="P1624" s="184">
        <f t="shared" si="244"/>
        <v>41153</v>
      </c>
      <c r="Q1624" s="184">
        <v>41168</v>
      </c>
      <c r="R1624" s="182">
        <v>4.5</v>
      </c>
      <c r="S1624" s="182">
        <f t="shared" si="245"/>
        <v>3.84</v>
      </c>
      <c r="T1624" s="182">
        <f t="shared" si="246"/>
        <v>0.66000000000000014</v>
      </c>
      <c r="AF1624" s="183"/>
      <c r="AI1624" s="3"/>
    </row>
    <row r="1625" spans="1:35" x14ac:dyDescent="0.2">
      <c r="A1625" s="7">
        <f t="shared" si="238"/>
        <v>44317</v>
      </c>
      <c r="B1625" s="7">
        <f t="shared" si="240"/>
        <v>44348</v>
      </c>
      <c r="C1625" s="7">
        <v>44358</v>
      </c>
      <c r="D1625">
        <v>0.63</v>
      </c>
      <c r="E1625">
        <v>1.8</v>
      </c>
      <c r="F1625">
        <v>3.4</v>
      </c>
      <c r="G1625">
        <v>2.6</v>
      </c>
      <c r="H1625" s="4">
        <f t="shared" si="241"/>
        <v>4</v>
      </c>
      <c r="I1625" s="4"/>
      <c r="J1625" s="4">
        <f t="shared" si="242"/>
        <v>3.37</v>
      </c>
      <c r="K1625" s="15">
        <f t="shared" si="237"/>
        <v>3.33</v>
      </c>
      <c r="L1625" s="4">
        <f t="shared" si="239"/>
        <v>3.37</v>
      </c>
      <c r="M1625" s="4">
        <f t="shared" si="243"/>
        <v>0.62999999999999989</v>
      </c>
      <c r="N1625" s="4"/>
      <c r="P1625" s="184">
        <f t="shared" si="244"/>
        <v>41153</v>
      </c>
      <c r="Q1625" s="184">
        <v>41169</v>
      </c>
      <c r="R1625" s="182">
        <v>4.5</v>
      </c>
      <c r="S1625" s="182">
        <f t="shared" si="245"/>
        <v>3.84</v>
      </c>
      <c r="T1625" s="182">
        <f t="shared" si="246"/>
        <v>0.66000000000000014</v>
      </c>
      <c r="AF1625" s="183"/>
      <c r="AI1625" s="3"/>
    </row>
    <row r="1626" spans="1:35" x14ac:dyDescent="0.2">
      <c r="A1626" s="7">
        <f t="shared" si="238"/>
        <v>44317</v>
      </c>
      <c r="B1626" s="7">
        <f t="shared" si="240"/>
        <v>44348</v>
      </c>
      <c r="C1626" s="7">
        <v>44361</v>
      </c>
      <c r="D1626">
        <v>0.63</v>
      </c>
      <c r="E1626">
        <v>1.8</v>
      </c>
      <c r="F1626">
        <v>3.4</v>
      </c>
      <c r="G1626">
        <v>2.6</v>
      </c>
      <c r="H1626" s="4">
        <f t="shared" si="241"/>
        <v>4</v>
      </c>
      <c r="I1626" s="4"/>
      <c r="J1626" s="4">
        <f t="shared" si="242"/>
        <v>3.37</v>
      </c>
      <c r="K1626" s="15">
        <f t="shared" si="237"/>
        <v>3.33</v>
      </c>
      <c r="L1626" s="4">
        <f t="shared" si="239"/>
        <v>3.37</v>
      </c>
      <c r="M1626" s="4">
        <f t="shared" si="243"/>
        <v>0.62999999999999989</v>
      </c>
      <c r="N1626" s="4"/>
      <c r="P1626" s="184">
        <f t="shared" si="244"/>
        <v>41153</v>
      </c>
      <c r="Q1626" s="184">
        <v>41170</v>
      </c>
      <c r="R1626" s="182">
        <v>4.5</v>
      </c>
      <c r="S1626" s="182">
        <f t="shared" si="245"/>
        <v>3.84</v>
      </c>
      <c r="T1626" s="182">
        <f t="shared" si="246"/>
        <v>0.66000000000000014</v>
      </c>
      <c r="AF1626" s="183"/>
      <c r="AI1626" s="3"/>
    </row>
    <row r="1627" spans="1:35" x14ac:dyDescent="0.2">
      <c r="A1627" s="7">
        <f t="shared" si="238"/>
        <v>44317</v>
      </c>
      <c r="B1627" s="7">
        <f t="shared" si="240"/>
        <v>44348</v>
      </c>
      <c r="C1627" s="7">
        <v>44362</v>
      </c>
      <c r="D1627">
        <v>0.63</v>
      </c>
      <c r="E1627">
        <v>1.8</v>
      </c>
      <c r="F1627">
        <v>3.4</v>
      </c>
      <c r="G1627">
        <v>2.6</v>
      </c>
      <c r="H1627" s="4">
        <f t="shared" si="241"/>
        <v>4</v>
      </c>
      <c r="I1627" s="4"/>
      <c r="J1627" s="4">
        <f t="shared" si="242"/>
        <v>3.37</v>
      </c>
      <c r="K1627" s="15">
        <f t="shared" si="237"/>
        <v>3.33</v>
      </c>
      <c r="L1627" s="4">
        <f t="shared" si="239"/>
        <v>3.37</v>
      </c>
      <c r="M1627" s="4">
        <f t="shared" si="243"/>
        <v>0.62999999999999989</v>
      </c>
      <c r="N1627" s="4"/>
      <c r="P1627" s="184">
        <f t="shared" si="244"/>
        <v>41153</v>
      </c>
      <c r="Q1627" s="184">
        <v>41171</v>
      </c>
      <c r="R1627" s="182">
        <v>4.5</v>
      </c>
      <c r="S1627" s="182">
        <f t="shared" si="245"/>
        <v>3.84</v>
      </c>
      <c r="T1627" s="182">
        <f t="shared" si="246"/>
        <v>0.66000000000000014</v>
      </c>
      <c r="AF1627" s="183"/>
      <c r="AI1627" s="3"/>
    </row>
    <row r="1628" spans="1:35" x14ac:dyDescent="0.2">
      <c r="A1628" s="7">
        <f t="shared" si="238"/>
        <v>44317</v>
      </c>
      <c r="B1628" s="7">
        <f t="shared" si="240"/>
        <v>44348</v>
      </c>
      <c r="C1628" s="7">
        <v>44363</v>
      </c>
      <c r="D1628">
        <v>0.63</v>
      </c>
      <c r="E1628">
        <v>1.8</v>
      </c>
      <c r="F1628">
        <v>3.4</v>
      </c>
      <c r="G1628">
        <v>2.6</v>
      </c>
      <c r="H1628" s="4">
        <f t="shared" si="241"/>
        <v>4</v>
      </c>
      <c r="I1628" s="4"/>
      <c r="J1628" s="4">
        <f t="shared" si="242"/>
        <v>3.37</v>
      </c>
      <c r="K1628" s="15">
        <f t="shared" si="237"/>
        <v>3.33</v>
      </c>
      <c r="L1628" s="4">
        <f t="shared" si="239"/>
        <v>3.37</v>
      </c>
      <c r="M1628" s="4">
        <f t="shared" si="243"/>
        <v>0.62999999999999989</v>
      </c>
      <c r="N1628" s="4"/>
      <c r="P1628" s="184">
        <f t="shared" si="244"/>
        <v>41153</v>
      </c>
      <c r="Q1628" s="184">
        <v>41172</v>
      </c>
      <c r="R1628" s="182">
        <v>4.5</v>
      </c>
      <c r="S1628" s="182">
        <f t="shared" si="245"/>
        <v>3.84</v>
      </c>
      <c r="T1628" s="182">
        <f t="shared" si="246"/>
        <v>0.66000000000000014</v>
      </c>
      <c r="AF1628" s="183"/>
      <c r="AI1628" s="3"/>
    </row>
    <row r="1629" spans="1:35" x14ac:dyDescent="0.2">
      <c r="A1629" s="7">
        <f t="shared" si="238"/>
        <v>44317</v>
      </c>
      <c r="B1629" s="7">
        <f t="shared" si="240"/>
        <v>44348</v>
      </c>
      <c r="C1629" s="7">
        <v>44364</v>
      </c>
      <c r="D1629">
        <v>0.63</v>
      </c>
      <c r="E1629">
        <v>1.8</v>
      </c>
      <c r="F1629">
        <v>3.4</v>
      </c>
      <c r="G1629">
        <v>2.6</v>
      </c>
      <c r="H1629" s="4">
        <f t="shared" si="241"/>
        <v>4</v>
      </c>
      <c r="I1629" s="4"/>
      <c r="J1629" s="4">
        <f t="shared" si="242"/>
        <v>3.37</v>
      </c>
      <c r="K1629" s="15">
        <f t="shared" si="237"/>
        <v>3.33</v>
      </c>
      <c r="L1629" s="4">
        <f t="shared" si="239"/>
        <v>3.37</v>
      </c>
      <c r="M1629" s="4">
        <f t="shared" si="243"/>
        <v>0.62999999999999989</v>
      </c>
      <c r="N1629" s="4"/>
      <c r="P1629" s="184">
        <f t="shared" si="244"/>
        <v>41153</v>
      </c>
      <c r="Q1629" s="184">
        <v>41173</v>
      </c>
      <c r="R1629" s="182">
        <v>4.5</v>
      </c>
      <c r="S1629" s="182">
        <f t="shared" si="245"/>
        <v>3.84</v>
      </c>
      <c r="T1629" s="182">
        <f t="shared" si="246"/>
        <v>0.66000000000000014</v>
      </c>
      <c r="AF1629" s="183"/>
      <c r="AI1629" s="3"/>
    </row>
    <row r="1630" spans="1:35" x14ac:dyDescent="0.2">
      <c r="A1630" s="7">
        <f t="shared" si="238"/>
        <v>44317</v>
      </c>
      <c r="B1630" s="7">
        <f t="shared" si="240"/>
        <v>44348</v>
      </c>
      <c r="C1630" s="7">
        <v>44365</v>
      </c>
      <c r="D1630">
        <v>0.63</v>
      </c>
      <c r="E1630">
        <v>1.8</v>
      </c>
      <c r="F1630">
        <v>3.4</v>
      </c>
      <c r="G1630">
        <v>2.6</v>
      </c>
      <c r="H1630" s="4">
        <f t="shared" si="241"/>
        <v>4</v>
      </c>
      <c r="I1630" s="4"/>
      <c r="J1630" s="4">
        <f t="shared" si="242"/>
        <v>3.37</v>
      </c>
      <c r="K1630" s="15">
        <f t="shared" si="237"/>
        <v>3.33</v>
      </c>
      <c r="L1630" s="4">
        <f t="shared" si="239"/>
        <v>3.37</v>
      </c>
      <c r="M1630" s="4">
        <f t="shared" si="243"/>
        <v>0.62999999999999989</v>
      </c>
      <c r="N1630" s="4"/>
      <c r="P1630" s="184">
        <f t="shared" si="244"/>
        <v>41153</v>
      </c>
      <c r="Q1630" s="184">
        <v>41174</v>
      </c>
      <c r="R1630" s="182">
        <v>4.5</v>
      </c>
      <c r="S1630" s="182">
        <f t="shared" si="245"/>
        <v>3.84</v>
      </c>
      <c r="T1630" s="182">
        <f t="shared" si="246"/>
        <v>0.66000000000000014</v>
      </c>
      <c r="AF1630" s="183"/>
      <c r="AI1630" s="3"/>
    </row>
    <row r="1631" spans="1:35" x14ac:dyDescent="0.2">
      <c r="A1631" s="7">
        <f t="shared" si="238"/>
        <v>44317</v>
      </c>
      <c r="B1631" s="7">
        <f t="shared" si="240"/>
        <v>44348</v>
      </c>
      <c r="C1631" s="7">
        <v>44368</v>
      </c>
      <c r="D1631">
        <v>0.63</v>
      </c>
      <c r="E1631">
        <v>1.8</v>
      </c>
      <c r="F1631">
        <v>3.4</v>
      </c>
      <c r="G1631">
        <v>2.6</v>
      </c>
      <c r="H1631" s="4">
        <f t="shared" si="241"/>
        <v>4</v>
      </c>
      <c r="I1631" s="4"/>
      <c r="J1631" s="4">
        <f t="shared" si="242"/>
        <v>3.37</v>
      </c>
      <c r="K1631" s="15">
        <f t="shared" si="237"/>
        <v>3.33</v>
      </c>
      <c r="L1631" s="4">
        <f t="shared" si="239"/>
        <v>3.37</v>
      </c>
      <c r="M1631" s="4">
        <f t="shared" si="243"/>
        <v>0.62999999999999989</v>
      </c>
      <c r="N1631" s="4"/>
      <c r="P1631" s="184">
        <f t="shared" si="244"/>
        <v>41153</v>
      </c>
      <c r="Q1631" s="184">
        <v>41175</v>
      </c>
      <c r="R1631" s="182">
        <v>4.5</v>
      </c>
      <c r="S1631" s="182">
        <f t="shared" si="245"/>
        <v>3.84</v>
      </c>
      <c r="T1631" s="182">
        <f t="shared" si="246"/>
        <v>0.66000000000000014</v>
      </c>
      <c r="AF1631" s="183"/>
      <c r="AI1631" s="3"/>
    </row>
    <row r="1632" spans="1:35" x14ac:dyDescent="0.2">
      <c r="A1632" s="7">
        <f t="shared" si="238"/>
        <v>44317</v>
      </c>
      <c r="B1632" s="7">
        <f t="shared" si="240"/>
        <v>44348</v>
      </c>
      <c r="C1632" s="7">
        <v>44369</v>
      </c>
      <c r="D1632">
        <v>0.63</v>
      </c>
      <c r="E1632">
        <v>1.8</v>
      </c>
      <c r="F1632">
        <v>3.4</v>
      </c>
      <c r="G1632">
        <v>2.6</v>
      </c>
      <c r="H1632" s="4">
        <f t="shared" si="241"/>
        <v>4</v>
      </c>
      <c r="I1632" s="4"/>
      <c r="J1632" s="4">
        <f t="shared" si="242"/>
        <v>3.37</v>
      </c>
      <c r="K1632" s="15">
        <f t="shared" si="237"/>
        <v>3.33</v>
      </c>
      <c r="L1632" s="4">
        <f t="shared" si="239"/>
        <v>3.37</v>
      </c>
      <c r="M1632" s="4">
        <f t="shared" si="243"/>
        <v>0.62999999999999989</v>
      </c>
      <c r="N1632" s="4"/>
      <c r="P1632" s="184">
        <f t="shared" si="244"/>
        <v>41153</v>
      </c>
      <c r="Q1632" s="184">
        <v>41176</v>
      </c>
      <c r="R1632" s="182">
        <v>4.5</v>
      </c>
      <c r="S1632" s="182">
        <f t="shared" si="245"/>
        <v>3.84</v>
      </c>
      <c r="T1632" s="182">
        <f t="shared" si="246"/>
        <v>0.66000000000000014</v>
      </c>
      <c r="AF1632" s="183"/>
      <c r="AI1632" s="3"/>
    </row>
    <row r="1633" spans="1:35" x14ac:dyDescent="0.2">
      <c r="A1633" s="7">
        <f t="shared" si="238"/>
        <v>44317</v>
      </c>
      <c r="B1633" s="7">
        <f t="shared" si="240"/>
        <v>44348</v>
      </c>
      <c r="C1633" s="7">
        <v>44370</v>
      </c>
      <c r="D1633">
        <v>0.63</v>
      </c>
      <c r="E1633">
        <v>1.8</v>
      </c>
      <c r="F1633">
        <v>3.4</v>
      </c>
      <c r="G1633">
        <v>2.6</v>
      </c>
      <c r="H1633" s="4">
        <f t="shared" si="241"/>
        <v>4</v>
      </c>
      <c r="I1633" s="4"/>
      <c r="J1633" s="4">
        <f t="shared" si="242"/>
        <v>3.37</v>
      </c>
      <c r="K1633" s="15">
        <f t="shared" si="237"/>
        <v>3.33</v>
      </c>
      <c r="L1633" s="4">
        <f t="shared" si="239"/>
        <v>3.37</v>
      </c>
      <c r="M1633" s="4">
        <f t="shared" si="243"/>
        <v>0.62999999999999989</v>
      </c>
      <c r="N1633" s="4"/>
      <c r="P1633" s="184">
        <f t="shared" si="244"/>
        <v>41153</v>
      </c>
      <c r="Q1633" s="184">
        <v>41177</v>
      </c>
      <c r="R1633" s="182">
        <v>4.5</v>
      </c>
      <c r="S1633" s="182">
        <f t="shared" si="245"/>
        <v>3.84</v>
      </c>
      <c r="T1633" s="182">
        <f t="shared" si="246"/>
        <v>0.66000000000000014</v>
      </c>
      <c r="AF1633" s="183"/>
      <c r="AI1633" s="3"/>
    </row>
    <row r="1634" spans="1:35" x14ac:dyDescent="0.2">
      <c r="A1634" s="7">
        <f t="shared" si="238"/>
        <v>44317</v>
      </c>
      <c r="B1634" s="7">
        <f t="shared" si="240"/>
        <v>44348</v>
      </c>
      <c r="C1634" s="7">
        <v>44371</v>
      </c>
      <c r="D1634">
        <v>0.63</v>
      </c>
      <c r="E1634">
        <v>1.8</v>
      </c>
      <c r="F1634">
        <v>3.4</v>
      </c>
      <c r="G1634">
        <v>2.6</v>
      </c>
      <c r="H1634" s="4">
        <f t="shared" si="241"/>
        <v>4</v>
      </c>
      <c r="I1634" s="4"/>
      <c r="J1634" s="4">
        <f t="shared" si="242"/>
        <v>3.37</v>
      </c>
      <c r="K1634" s="15">
        <f t="shared" ref="K1634:K1697" si="247">INDEX($W:$W,MATCH($A1634,$V:$V,0))</f>
        <v>3.33</v>
      </c>
      <c r="L1634" s="4">
        <f t="shared" si="239"/>
        <v>3.37</v>
      </c>
      <c r="M1634" s="4">
        <f t="shared" si="243"/>
        <v>0.62999999999999989</v>
      </c>
      <c r="N1634" s="4"/>
      <c r="P1634" s="184">
        <f t="shared" si="244"/>
        <v>41153</v>
      </c>
      <c r="Q1634" s="184">
        <v>41178</v>
      </c>
      <c r="R1634" s="182">
        <v>4.5</v>
      </c>
      <c r="S1634" s="182">
        <f t="shared" si="245"/>
        <v>3.84</v>
      </c>
      <c r="T1634" s="182">
        <f t="shared" si="246"/>
        <v>0.66000000000000014</v>
      </c>
      <c r="AF1634" s="183"/>
      <c r="AI1634" s="3"/>
    </row>
    <row r="1635" spans="1:35" x14ac:dyDescent="0.2">
      <c r="A1635" s="7">
        <f t="shared" si="238"/>
        <v>44317</v>
      </c>
      <c r="B1635" s="7">
        <f t="shared" si="240"/>
        <v>44348</v>
      </c>
      <c r="C1635" s="7">
        <v>44372</v>
      </c>
      <c r="D1635">
        <v>0.88</v>
      </c>
      <c r="E1635">
        <v>1.8</v>
      </c>
      <c r="F1635">
        <v>3.4</v>
      </c>
      <c r="G1635">
        <v>2.6</v>
      </c>
      <c r="H1635" s="4">
        <f t="shared" si="241"/>
        <v>4.25</v>
      </c>
      <c r="I1635" s="4"/>
      <c r="J1635" s="4">
        <f t="shared" si="242"/>
        <v>3.37</v>
      </c>
      <c r="K1635" s="15">
        <f t="shared" si="247"/>
        <v>3.33</v>
      </c>
      <c r="L1635" s="4">
        <f t="shared" si="239"/>
        <v>3.37</v>
      </c>
      <c r="M1635" s="4">
        <f t="shared" si="243"/>
        <v>0.87999999999999989</v>
      </c>
      <c r="N1635" s="4"/>
      <c r="P1635" s="184">
        <f t="shared" si="244"/>
        <v>41153</v>
      </c>
      <c r="Q1635" s="184">
        <v>41179</v>
      </c>
      <c r="R1635" s="182">
        <v>4.5</v>
      </c>
      <c r="S1635" s="182">
        <f t="shared" si="245"/>
        <v>3.84</v>
      </c>
      <c r="T1635" s="182">
        <f t="shared" si="246"/>
        <v>0.66000000000000014</v>
      </c>
      <c r="AF1635" s="183"/>
      <c r="AI1635" s="3"/>
    </row>
    <row r="1636" spans="1:35" x14ac:dyDescent="0.2">
      <c r="A1636" s="7">
        <f t="shared" si="238"/>
        <v>44317</v>
      </c>
      <c r="B1636" s="7">
        <f t="shared" si="240"/>
        <v>44348</v>
      </c>
      <c r="C1636" s="7">
        <v>44375</v>
      </c>
      <c r="D1636">
        <v>0.88</v>
      </c>
      <c r="E1636">
        <v>1.8</v>
      </c>
      <c r="F1636">
        <v>3.4</v>
      </c>
      <c r="G1636">
        <v>2.6</v>
      </c>
      <c r="H1636" s="4">
        <f t="shared" si="241"/>
        <v>4.25</v>
      </c>
      <c r="I1636" s="4"/>
      <c r="J1636" s="4">
        <f t="shared" si="242"/>
        <v>3.37</v>
      </c>
      <c r="K1636" s="15">
        <f t="shared" si="247"/>
        <v>3.33</v>
      </c>
      <c r="L1636" s="4">
        <f t="shared" si="239"/>
        <v>3.37</v>
      </c>
      <c r="M1636" s="4">
        <f t="shared" si="243"/>
        <v>0.87999999999999989</v>
      </c>
      <c r="N1636" s="4"/>
      <c r="P1636" s="184">
        <f t="shared" si="244"/>
        <v>41153</v>
      </c>
      <c r="Q1636" s="184">
        <v>41180</v>
      </c>
      <c r="R1636" s="182">
        <v>4.5</v>
      </c>
      <c r="S1636" s="182">
        <f t="shared" si="245"/>
        <v>3.84</v>
      </c>
      <c r="T1636" s="182">
        <f t="shared" si="246"/>
        <v>0.66000000000000014</v>
      </c>
      <c r="AF1636" s="183"/>
      <c r="AI1636" s="3"/>
    </row>
    <row r="1637" spans="1:35" x14ac:dyDescent="0.2">
      <c r="A1637" s="7">
        <f t="shared" si="238"/>
        <v>44317</v>
      </c>
      <c r="B1637" s="7">
        <f t="shared" si="240"/>
        <v>44348</v>
      </c>
      <c r="C1637" s="7">
        <v>44376</v>
      </c>
      <c r="D1637">
        <v>0.88</v>
      </c>
      <c r="E1637">
        <v>1.8</v>
      </c>
      <c r="F1637">
        <v>3.4</v>
      </c>
      <c r="G1637">
        <v>2.6</v>
      </c>
      <c r="H1637" s="4">
        <f t="shared" si="241"/>
        <v>4.25</v>
      </c>
      <c r="I1637" s="4"/>
      <c r="J1637" s="4">
        <f t="shared" si="242"/>
        <v>3.37</v>
      </c>
      <c r="K1637" s="15">
        <f t="shared" si="247"/>
        <v>3.33</v>
      </c>
      <c r="L1637" s="4">
        <f t="shared" si="239"/>
        <v>3.37</v>
      </c>
      <c r="M1637" s="4">
        <f t="shared" si="243"/>
        <v>0.87999999999999989</v>
      </c>
      <c r="N1637" s="4"/>
      <c r="P1637" s="184">
        <f t="shared" si="244"/>
        <v>41153</v>
      </c>
      <c r="Q1637" s="184">
        <v>41181</v>
      </c>
      <c r="R1637" s="182">
        <v>4.5</v>
      </c>
      <c r="S1637" s="182">
        <f t="shared" si="245"/>
        <v>3.84</v>
      </c>
      <c r="T1637" s="182">
        <f t="shared" si="246"/>
        <v>0.66000000000000014</v>
      </c>
      <c r="AF1637" s="183"/>
      <c r="AI1637" s="3"/>
    </row>
    <row r="1638" spans="1:35" x14ac:dyDescent="0.2">
      <c r="A1638" s="7">
        <f t="shared" si="238"/>
        <v>44317</v>
      </c>
      <c r="B1638" s="7">
        <f t="shared" si="240"/>
        <v>44348</v>
      </c>
      <c r="C1638" s="7">
        <v>44377</v>
      </c>
      <c r="D1638">
        <v>0.88</v>
      </c>
      <c r="E1638">
        <v>1.8</v>
      </c>
      <c r="F1638">
        <v>3.4</v>
      </c>
      <c r="G1638">
        <v>2.6</v>
      </c>
      <c r="H1638" s="4">
        <f t="shared" si="241"/>
        <v>4.25</v>
      </c>
      <c r="I1638" s="4"/>
      <c r="J1638" s="4">
        <f t="shared" si="242"/>
        <v>3.37</v>
      </c>
      <c r="K1638" s="15">
        <f t="shared" si="247"/>
        <v>3.33</v>
      </c>
      <c r="L1638" s="4">
        <f t="shared" si="239"/>
        <v>3.37</v>
      </c>
      <c r="M1638" s="4">
        <f t="shared" si="243"/>
        <v>0.87999999999999989</v>
      </c>
      <c r="N1638" s="4"/>
      <c r="P1638" s="184">
        <f t="shared" si="244"/>
        <v>41153</v>
      </c>
      <c r="Q1638" s="184">
        <v>41182</v>
      </c>
      <c r="R1638" s="182">
        <v>4.5</v>
      </c>
      <c r="S1638" s="182">
        <f t="shared" si="245"/>
        <v>3.84</v>
      </c>
      <c r="T1638" s="182">
        <f t="shared" si="246"/>
        <v>0.66000000000000014</v>
      </c>
      <c r="AF1638" s="183"/>
      <c r="AI1638" s="3"/>
    </row>
    <row r="1639" spans="1:35" x14ac:dyDescent="0.2">
      <c r="A1639" s="7">
        <f t="shared" si="238"/>
        <v>44348</v>
      </c>
      <c r="B1639" s="7">
        <f t="shared" si="240"/>
        <v>44378</v>
      </c>
      <c r="C1639" s="7">
        <v>44378</v>
      </c>
      <c r="D1639">
        <v>0.76</v>
      </c>
      <c r="E1639">
        <v>1.8</v>
      </c>
      <c r="F1639">
        <v>3.4</v>
      </c>
      <c r="G1639">
        <v>2.6</v>
      </c>
      <c r="H1639" s="4">
        <f t="shared" si="241"/>
        <v>4.25</v>
      </c>
      <c r="I1639" s="4"/>
      <c r="J1639" s="4">
        <f t="shared" si="242"/>
        <v>3.49</v>
      </c>
      <c r="K1639" s="15">
        <f t="shared" si="247"/>
        <v>3.38</v>
      </c>
      <c r="L1639" s="4">
        <f t="shared" si="239"/>
        <v>3.49</v>
      </c>
      <c r="M1639" s="4">
        <f t="shared" si="243"/>
        <v>0.75999999999999979</v>
      </c>
      <c r="N1639" s="4"/>
      <c r="P1639" s="184">
        <f t="shared" si="244"/>
        <v>41183</v>
      </c>
      <c r="Q1639" s="184">
        <v>41183</v>
      </c>
      <c r="R1639" s="182">
        <v>4.5</v>
      </c>
      <c r="S1639" s="182">
        <f t="shared" si="245"/>
        <v>3.89</v>
      </c>
      <c r="T1639" s="182">
        <f t="shared" si="246"/>
        <v>0.60999999999999988</v>
      </c>
      <c r="AF1639" s="183"/>
      <c r="AI1639" s="3"/>
    </row>
    <row r="1640" spans="1:35" x14ac:dyDescent="0.2">
      <c r="A1640" s="7">
        <f t="shared" si="238"/>
        <v>44348</v>
      </c>
      <c r="B1640" s="7">
        <f t="shared" si="240"/>
        <v>44378</v>
      </c>
      <c r="C1640" s="7">
        <v>44379</v>
      </c>
      <c r="D1640">
        <v>0.76</v>
      </c>
      <c r="E1640">
        <v>1.8</v>
      </c>
      <c r="F1640">
        <v>3.4</v>
      </c>
      <c r="G1640">
        <v>2.6</v>
      </c>
      <c r="H1640" s="4">
        <f t="shared" si="241"/>
        <v>4.25</v>
      </c>
      <c r="I1640" s="4"/>
      <c r="J1640" s="4">
        <f t="shared" si="242"/>
        <v>3.49</v>
      </c>
      <c r="K1640" s="15">
        <f t="shared" si="247"/>
        <v>3.38</v>
      </c>
      <c r="L1640" s="4">
        <f t="shared" si="239"/>
        <v>3.49</v>
      </c>
      <c r="M1640" s="4">
        <f t="shared" si="243"/>
        <v>0.75999999999999979</v>
      </c>
      <c r="N1640" s="4"/>
      <c r="P1640" s="184">
        <f t="shared" si="244"/>
        <v>41183</v>
      </c>
      <c r="Q1640" s="184">
        <v>41184</v>
      </c>
      <c r="R1640" s="182">
        <v>4.5</v>
      </c>
      <c r="S1640" s="182">
        <f t="shared" si="245"/>
        <v>3.89</v>
      </c>
      <c r="T1640" s="182">
        <f t="shared" si="246"/>
        <v>0.60999999999999988</v>
      </c>
      <c r="AF1640" s="183"/>
      <c r="AI1640" s="3"/>
    </row>
    <row r="1641" spans="1:35" x14ac:dyDescent="0.2">
      <c r="A1641" s="7">
        <f t="shared" si="238"/>
        <v>44348</v>
      </c>
      <c r="B1641" s="7">
        <f t="shared" si="240"/>
        <v>44378</v>
      </c>
      <c r="C1641" s="7">
        <v>44382</v>
      </c>
      <c r="D1641">
        <v>0.76</v>
      </c>
      <c r="E1641">
        <v>1.8</v>
      </c>
      <c r="F1641">
        <v>3.4</v>
      </c>
      <c r="G1641">
        <v>2.6</v>
      </c>
      <c r="H1641" s="4">
        <f t="shared" si="241"/>
        <v>4.25</v>
      </c>
      <c r="I1641" s="4"/>
      <c r="J1641" s="4">
        <f t="shared" si="242"/>
        <v>3.49</v>
      </c>
      <c r="K1641" s="15">
        <f t="shared" si="247"/>
        <v>3.38</v>
      </c>
      <c r="L1641" s="4">
        <f t="shared" si="239"/>
        <v>3.49</v>
      </c>
      <c r="M1641" s="4">
        <f t="shared" si="243"/>
        <v>0.75999999999999979</v>
      </c>
      <c r="N1641" s="4"/>
      <c r="P1641" s="184">
        <f t="shared" si="244"/>
        <v>41183</v>
      </c>
      <c r="Q1641" s="184">
        <v>41185</v>
      </c>
      <c r="R1641" s="182">
        <v>4.5</v>
      </c>
      <c r="S1641" s="182">
        <f t="shared" si="245"/>
        <v>3.89</v>
      </c>
      <c r="T1641" s="182">
        <f t="shared" si="246"/>
        <v>0.60999999999999988</v>
      </c>
      <c r="AF1641" s="183"/>
      <c r="AI1641" s="3"/>
    </row>
    <row r="1642" spans="1:35" x14ac:dyDescent="0.2">
      <c r="A1642" s="7">
        <f t="shared" si="238"/>
        <v>44348</v>
      </c>
      <c r="B1642" s="7">
        <f t="shared" si="240"/>
        <v>44378</v>
      </c>
      <c r="C1642" s="7">
        <v>44383</v>
      </c>
      <c r="D1642">
        <v>0.76</v>
      </c>
      <c r="E1642">
        <v>1.8</v>
      </c>
      <c r="F1642">
        <v>3.4</v>
      </c>
      <c r="G1642">
        <v>2.6</v>
      </c>
      <c r="H1642" s="4">
        <f t="shared" si="241"/>
        <v>4.25</v>
      </c>
      <c r="I1642" s="4"/>
      <c r="J1642" s="4">
        <f t="shared" si="242"/>
        <v>3.49</v>
      </c>
      <c r="K1642" s="15">
        <f t="shared" si="247"/>
        <v>3.38</v>
      </c>
      <c r="L1642" s="4">
        <f t="shared" si="239"/>
        <v>3.49</v>
      </c>
      <c r="M1642" s="4">
        <f t="shared" si="243"/>
        <v>0.75999999999999979</v>
      </c>
      <c r="N1642" s="4"/>
      <c r="P1642" s="184">
        <f t="shared" si="244"/>
        <v>41183</v>
      </c>
      <c r="Q1642" s="184">
        <v>41186</v>
      </c>
      <c r="R1642" s="182">
        <v>4.5</v>
      </c>
      <c r="S1642" s="182">
        <f t="shared" si="245"/>
        <v>3.89</v>
      </c>
      <c r="T1642" s="182">
        <f t="shared" si="246"/>
        <v>0.60999999999999988</v>
      </c>
      <c r="AF1642" s="183"/>
      <c r="AI1642" s="3"/>
    </row>
    <row r="1643" spans="1:35" x14ac:dyDescent="0.2">
      <c r="A1643" s="7">
        <f t="shared" si="238"/>
        <v>44348</v>
      </c>
      <c r="B1643" s="7">
        <f t="shared" si="240"/>
        <v>44378</v>
      </c>
      <c r="C1643" s="7">
        <v>44384</v>
      </c>
      <c r="D1643">
        <v>0.76</v>
      </c>
      <c r="E1643">
        <v>1.8</v>
      </c>
      <c r="F1643">
        <v>3.4</v>
      </c>
      <c r="G1643">
        <v>2.6</v>
      </c>
      <c r="H1643" s="4">
        <f t="shared" si="241"/>
        <v>4.25</v>
      </c>
      <c r="I1643" s="4"/>
      <c r="J1643" s="4">
        <f t="shared" si="242"/>
        <v>3.49</v>
      </c>
      <c r="K1643" s="15">
        <f t="shared" si="247"/>
        <v>3.38</v>
      </c>
      <c r="L1643" s="4">
        <f t="shared" si="239"/>
        <v>3.49</v>
      </c>
      <c r="M1643" s="4">
        <f t="shared" si="243"/>
        <v>0.75999999999999979</v>
      </c>
      <c r="N1643" s="4"/>
      <c r="P1643" s="184">
        <f t="shared" si="244"/>
        <v>41183</v>
      </c>
      <c r="Q1643" s="184">
        <v>41187</v>
      </c>
      <c r="R1643" s="182">
        <v>4.5</v>
      </c>
      <c r="S1643" s="182">
        <f t="shared" si="245"/>
        <v>3.89</v>
      </c>
      <c r="T1643" s="182">
        <f t="shared" si="246"/>
        <v>0.60999999999999988</v>
      </c>
      <c r="AF1643" s="183"/>
      <c r="AI1643" s="3"/>
    </row>
    <row r="1644" spans="1:35" x14ac:dyDescent="0.2">
      <c r="A1644" s="7">
        <f t="shared" si="238"/>
        <v>44348</v>
      </c>
      <c r="B1644" s="7">
        <f t="shared" si="240"/>
        <v>44378</v>
      </c>
      <c r="C1644" s="7">
        <v>44385</v>
      </c>
      <c r="D1644">
        <v>0.76</v>
      </c>
      <c r="E1644">
        <v>1.8</v>
      </c>
      <c r="F1644">
        <v>3.4</v>
      </c>
      <c r="G1644">
        <v>2.6</v>
      </c>
      <c r="H1644" s="4">
        <f t="shared" si="241"/>
        <v>4.25</v>
      </c>
      <c r="I1644" s="4"/>
      <c r="J1644" s="4">
        <f t="shared" si="242"/>
        <v>3.49</v>
      </c>
      <c r="K1644" s="15">
        <f t="shared" si="247"/>
        <v>3.38</v>
      </c>
      <c r="L1644" s="4">
        <f t="shared" si="239"/>
        <v>3.49</v>
      </c>
      <c r="M1644" s="4">
        <f t="shared" si="243"/>
        <v>0.75999999999999979</v>
      </c>
      <c r="N1644" s="4"/>
      <c r="P1644" s="184">
        <f t="shared" si="244"/>
        <v>41183</v>
      </c>
      <c r="Q1644" s="184">
        <v>41188</v>
      </c>
      <c r="R1644" s="182">
        <v>4.5</v>
      </c>
      <c r="S1644" s="182">
        <f t="shared" si="245"/>
        <v>3.89</v>
      </c>
      <c r="T1644" s="182">
        <f t="shared" si="246"/>
        <v>0.60999999999999988</v>
      </c>
      <c r="AF1644" s="183"/>
      <c r="AI1644" s="3"/>
    </row>
    <row r="1645" spans="1:35" x14ac:dyDescent="0.2">
      <c r="A1645" s="7">
        <f t="shared" si="238"/>
        <v>44348</v>
      </c>
      <c r="B1645" s="7">
        <f t="shared" si="240"/>
        <v>44378</v>
      </c>
      <c r="C1645" s="7">
        <v>44386</v>
      </c>
      <c r="D1645">
        <v>0.76</v>
      </c>
      <c r="E1645">
        <v>1.8</v>
      </c>
      <c r="F1645">
        <v>3.4</v>
      </c>
      <c r="G1645">
        <v>2.6</v>
      </c>
      <c r="H1645" s="4">
        <f t="shared" si="241"/>
        <v>4.25</v>
      </c>
      <c r="I1645" s="4"/>
      <c r="J1645" s="4">
        <f t="shared" si="242"/>
        <v>3.49</v>
      </c>
      <c r="K1645" s="15">
        <f t="shared" si="247"/>
        <v>3.38</v>
      </c>
      <c r="L1645" s="4">
        <f t="shared" si="239"/>
        <v>3.49</v>
      </c>
      <c r="M1645" s="4">
        <f t="shared" si="243"/>
        <v>0.75999999999999979</v>
      </c>
      <c r="N1645" s="4"/>
      <c r="P1645" s="184">
        <f t="shared" si="244"/>
        <v>41183</v>
      </c>
      <c r="Q1645" s="184">
        <v>41189</v>
      </c>
      <c r="R1645" s="182">
        <v>4.5</v>
      </c>
      <c r="S1645" s="182">
        <f t="shared" si="245"/>
        <v>3.89</v>
      </c>
      <c r="T1645" s="182">
        <f t="shared" si="246"/>
        <v>0.60999999999999988</v>
      </c>
      <c r="AF1645" s="183"/>
      <c r="AI1645" s="3"/>
    </row>
    <row r="1646" spans="1:35" x14ac:dyDescent="0.2">
      <c r="A1646" s="7">
        <f t="shared" si="238"/>
        <v>44348</v>
      </c>
      <c r="B1646" s="7">
        <f t="shared" si="240"/>
        <v>44378</v>
      </c>
      <c r="C1646" s="7">
        <v>44389</v>
      </c>
      <c r="D1646">
        <v>0.76</v>
      </c>
      <c r="E1646">
        <v>1.8</v>
      </c>
      <c r="F1646">
        <v>3.4</v>
      </c>
      <c r="G1646">
        <v>2.6</v>
      </c>
      <c r="H1646" s="4">
        <f t="shared" si="241"/>
        <v>4.25</v>
      </c>
      <c r="I1646" s="4"/>
      <c r="J1646" s="4">
        <f t="shared" si="242"/>
        <v>3.49</v>
      </c>
      <c r="K1646" s="15">
        <f t="shared" si="247"/>
        <v>3.38</v>
      </c>
      <c r="L1646" s="4">
        <f t="shared" si="239"/>
        <v>3.49</v>
      </c>
      <c r="M1646" s="4">
        <f t="shared" si="243"/>
        <v>0.75999999999999979</v>
      </c>
      <c r="N1646" s="4"/>
      <c r="P1646" s="184">
        <f t="shared" si="244"/>
        <v>41183</v>
      </c>
      <c r="Q1646" s="184">
        <v>41190</v>
      </c>
      <c r="R1646" s="182">
        <v>4.5</v>
      </c>
      <c r="S1646" s="182">
        <f t="shared" si="245"/>
        <v>3.89</v>
      </c>
      <c r="T1646" s="182">
        <f t="shared" si="246"/>
        <v>0.60999999999999988</v>
      </c>
      <c r="AF1646" s="183"/>
      <c r="AI1646" s="3"/>
    </row>
    <row r="1647" spans="1:35" x14ac:dyDescent="0.2">
      <c r="A1647" s="7">
        <f t="shared" si="238"/>
        <v>44348</v>
      </c>
      <c r="B1647" s="7">
        <f t="shared" si="240"/>
        <v>44378</v>
      </c>
      <c r="C1647" s="7">
        <v>44390</v>
      </c>
      <c r="D1647">
        <v>0.76</v>
      </c>
      <c r="E1647">
        <v>1.8</v>
      </c>
      <c r="F1647">
        <v>3.4</v>
      </c>
      <c r="G1647">
        <v>2.6</v>
      </c>
      <c r="H1647" s="4">
        <f t="shared" si="241"/>
        <v>4.25</v>
      </c>
      <c r="I1647" s="4"/>
      <c r="J1647" s="4">
        <f t="shared" si="242"/>
        <v>3.49</v>
      </c>
      <c r="K1647" s="15">
        <f t="shared" si="247"/>
        <v>3.38</v>
      </c>
      <c r="L1647" s="4">
        <f t="shared" si="239"/>
        <v>3.49</v>
      </c>
      <c r="M1647" s="4">
        <f t="shared" si="243"/>
        <v>0.75999999999999979</v>
      </c>
      <c r="N1647" s="4"/>
      <c r="P1647" s="184">
        <f t="shared" si="244"/>
        <v>41183</v>
      </c>
      <c r="Q1647" s="184">
        <v>41191</v>
      </c>
      <c r="R1647" s="182">
        <v>4.5</v>
      </c>
      <c r="S1647" s="182">
        <f t="shared" si="245"/>
        <v>3.89</v>
      </c>
      <c r="T1647" s="182">
        <f t="shared" si="246"/>
        <v>0.60999999999999988</v>
      </c>
      <c r="AF1647" s="183"/>
      <c r="AI1647" s="3"/>
    </row>
    <row r="1648" spans="1:35" x14ac:dyDescent="0.2">
      <c r="A1648" s="7">
        <f t="shared" si="238"/>
        <v>44348</v>
      </c>
      <c r="B1648" s="7">
        <f t="shared" si="240"/>
        <v>44378</v>
      </c>
      <c r="C1648" s="7">
        <v>44391</v>
      </c>
      <c r="D1648">
        <v>0.76</v>
      </c>
      <c r="E1648">
        <v>1.8</v>
      </c>
      <c r="F1648">
        <v>3.4</v>
      </c>
      <c r="G1648">
        <v>2.6</v>
      </c>
      <c r="H1648" s="4">
        <f t="shared" si="241"/>
        <v>4.25</v>
      </c>
      <c r="I1648" s="4"/>
      <c r="J1648" s="4">
        <f t="shared" si="242"/>
        <v>3.49</v>
      </c>
      <c r="K1648" s="15">
        <f t="shared" si="247"/>
        <v>3.38</v>
      </c>
      <c r="L1648" s="4">
        <f t="shared" si="239"/>
        <v>3.49</v>
      </c>
      <c r="M1648" s="4">
        <f t="shared" si="243"/>
        <v>0.75999999999999979</v>
      </c>
      <c r="N1648" s="4"/>
      <c r="P1648" s="184">
        <f t="shared" si="244"/>
        <v>41183</v>
      </c>
      <c r="Q1648" s="184">
        <v>41192</v>
      </c>
      <c r="R1648" s="182">
        <v>4.5</v>
      </c>
      <c r="S1648" s="182">
        <f t="shared" si="245"/>
        <v>3.89</v>
      </c>
      <c r="T1648" s="182">
        <f t="shared" si="246"/>
        <v>0.60999999999999988</v>
      </c>
      <c r="AF1648" s="183"/>
      <c r="AI1648" s="3"/>
    </row>
    <row r="1649" spans="1:35" x14ac:dyDescent="0.2">
      <c r="A1649" s="7">
        <f t="shared" si="238"/>
        <v>44348</v>
      </c>
      <c r="B1649" s="7">
        <f t="shared" si="240"/>
        <v>44378</v>
      </c>
      <c r="C1649" s="7">
        <v>44392</v>
      </c>
      <c r="D1649">
        <v>0.76</v>
      </c>
      <c r="E1649">
        <v>1.8</v>
      </c>
      <c r="F1649">
        <v>3.4</v>
      </c>
      <c r="G1649">
        <v>2.6</v>
      </c>
      <c r="H1649" s="4">
        <f t="shared" si="241"/>
        <v>4.25</v>
      </c>
      <c r="I1649" s="4"/>
      <c r="J1649" s="4">
        <f t="shared" si="242"/>
        <v>3.49</v>
      </c>
      <c r="K1649" s="15">
        <f t="shared" si="247"/>
        <v>3.38</v>
      </c>
      <c r="L1649" s="4">
        <f t="shared" si="239"/>
        <v>3.49</v>
      </c>
      <c r="M1649" s="4">
        <f t="shared" si="243"/>
        <v>0.75999999999999979</v>
      </c>
      <c r="N1649" s="4"/>
      <c r="P1649" s="184">
        <f t="shared" si="244"/>
        <v>41183</v>
      </c>
      <c r="Q1649" s="184">
        <v>41193</v>
      </c>
      <c r="R1649" s="182">
        <v>4.5</v>
      </c>
      <c r="S1649" s="182">
        <f t="shared" si="245"/>
        <v>3.89</v>
      </c>
      <c r="T1649" s="182">
        <f t="shared" si="246"/>
        <v>0.60999999999999988</v>
      </c>
      <c r="AF1649" s="183"/>
      <c r="AI1649" s="3"/>
    </row>
    <row r="1650" spans="1:35" x14ac:dyDescent="0.2">
      <c r="A1650" s="7">
        <f t="shared" si="238"/>
        <v>44348</v>
      </c>
      <c r="B1650" s="7">
        <f t="shared" si="240"/>
        <v>44378</v>
      </c>
      <c r="C1650" s="7">
        <v>44393</v>
      </c>
      <c r="D1650">
        <v>0.76</v>
      </c>
      <c r="E1650">
        <v>1.8</v>
      </c>
      <c r="F1650">
        <v>3.4</v>
      </c>
      <c r="G1650">
        <v>2.6</v>
      </c>
      <c r="H1650" s="4">
        <f t="shared" si="241"/>
        <v>4.25</v>
      </c>
      <c r="I1650" s="4"/>
      <c r="J1650" s="4">
        <f t="shared" si="242"/>
        <v>3.49</v>
      </c>
      <c r="K1650" s="15">
        <f t="shared" si="247"/>
        <v>3.38</v>
      </c>
      <c r="L1650" s="4">
        <f t="shared" si="239"/>
        <v>3.49</v>
      </c>
      <c r="M1650" s="4">
        <f t="shared" si="243"/>
        <v>0.75999999999999979</v>
      </c>
      <c r="N1650" s="4"/>
      <c r="P1650" s="184">
        <f t="shared" si="244"/>
        <v>41183</v>
      </c>
      <c r="Q1650" s="184">
        <v>41194</v>
      </c>
      <c r="R1650" s="182">
        <v>4.5</v>
      </c>
      <c r="S1650" s="182">
        <f t="shared" si="245"/>
        <v>3.89</v>
      </c>
      <c r="T1650" s="182">
        <f t="shared" si="246"/>
        <v>0.60999999999999988</v>
      </c>
      <c r="AF1650" s="183"/>
      <c r="AI1650" s="3"/>
    </row>
    <row r="1651" spans="1:35" x14ac:dyDescent="0.2">
      <c r="A1651" s="7">
        <f t="shared" si="238"/>
        <v>44348</v>
      </c>
      <c r="B1651" s="7">
        <f t="shared" si="240"/>
        <v>44378</v>
      </c>
      <c r="C1651" s="7">
        <v>44396</v>
      </c>
      <c r="D1651">
        <v>0.76</v>
      </c>
      <c r="E1651">
        <v>1.8</v>
      </c>
      <c r="F1651">
        <v>3.4</v>
      </c>
      <c r="G1651">
        <v>2.6</v>
      </c>
      <c r="H1651" s="4">
        <f t="shared" si="241"/>
        <v>4.25</v>
      </c>
      <c r="I1651" s="4"/>
      <c r="J1651" s="4">
        <f t="shared" si="242"/>
        <v>3.49</v>
      </c>
      <c r="K1651" s="15">
        <f t="shared" si="247"/>
        <v>3.38</v>
      </c>
      <c r="L1651" s="4">
        <f t="shared" si="239"/>
        <v>3.49</v>
      </c>
      <c r="M1651" s="4">
        <f t="shared" si="243"/>
        <v>0.75999999999999979</v>
      </c>
      <c r="N1651" s="4"/>
      <c r="P1651" s="184">
        <f t="shared" si="244"/>
        <v>41183</v>
      </c>
      <c r="Q1651" s="184">
        <v>41195</v>
      </c>
      <c r="R1651" s="182">
        <v>4.5</v>
      </c>
      <c r="S1651" s="182">
        <f t="shared" si="245"/>
        <v>3.89</v>
      </c>
      <c r="T1651" s="182">
        <f t="shared" si="246"/>
        <v>0.60999999999999988</v>
      </c>
      <c r="AF1651" s="183"/>
      <c r="AI1651" s="3"/>
    </row>
    <row r="1652" spans="1:35" x14ac:dyDescent="0.2">
      <c r="A1652" s="7">
        <f t="shared" si="238"/>
        <v>44348</v>
      </c>
      <c r="B1652" s="7">
        <f t="shared" si="240"/>
        <v>44378</v>
      </c>
      <c r="C1652" s="7">
        <v>44397</v>
      </c>
      <c r="D1652">
        <v>0.76</v>
      </c>
      <c r="E1652">
        <v>1.8</v>
      </c>
      <c r="F1652">
        <v>3.4</v>
      </c>
      <c r="G1652">
        <v>2.6</v>
      </c>
      <c r="H1652" s="4">
        <f t="shared" si="241"/>
        <v>4.25</v>
      </c>
      <c r="I1652" s="4"/>
      <c r="J1652" s="4">
        <f t="shared" si="242"/>
        <v>3.49</v>
      </c>
      <c r="K1652" s="15">
        <f t="shared" si="247"/>
        <v>3.38</v>
      </c>
      <c r="L1652" s="4">
        <f t="shared" si="239"/>
        <v>3.49</v>
      </c>
      <c r="M1652" s="4">
        <f t="shared" si="243"/>
        <v>0.75999999999999979</v>
      </c>
      <c r="N1652" s="4"/>
      <c r="P1652" s="184">
        <f t="shared" si="244"/>
        <v>41183</v>
      </c>
      <c r="Q1652" s="184">
        <v>41196</v>
      </c>
      <c r="R1652" s="182">
        <v>4.5</v>
      </c>
      <c r="S1652" s="182">
        <f t="shared" si="245"/>
        <v>3.89</v>
      </c>
      <c r="T1652" s="182">
        <f t="shared" si="246"/>
        <v>0.60999999999999988</v>
      </c>
      <c r="AF1652" s="183"/>
      <c r="AI1652" s="3"/>
    </row>
    <row r="1653" spans="1:35" x14ac:dyDescent="0.2">
      <c r="A1653" s="7">
        <f t="shared" si="238"/>
        <v>44348</v>
      </c>
      <c r="B1653" s="7">
        <f t="shared" si="240"/>
        <v>44378</v>
      </c>
      <c r="C1653" s="7">
        <v>44398</v>
      </c>
      <c r="D1653">
        <v>0.76</v>
      </c>
      <c r="E1653">
        <v>1.8</v>
      </c>
      <c r="F1653">
        <v>3.4</v>
      </c>
      <c r="G1653">
        <v>2.6</v>
      </c>
      <c r="H1653" s="4">
        <f t="shared" si="241"/>
        <v>4.25</v>
      </c>
      <c r="I1653" s="4"/>
      <c r="J1653" s="4">
        <f t="shared" si="242"/>
        <v>3.49</v>
      </c>
      <c r="K1653" s="15">
        <f t="shared" si="247"/>
        <v>3.38</v>
      </c>
      <c r="L1653" s="4">
        <f t="shared" si="239"/>
        <v>3.49</v>
      </c>
      <c r="M1653" s="4">
        <f t="shared" si="243"/>
        <v>0.75999999999999979</v>
      </c>
      <c r="N1653" s="4"/>
      <c r="P1653" s="184">
        <f t="shared" si="244"/>
        <v>41183</v>
      </c>
      <c r="Q1653" s="184">
        <v>41197</v>
      </c>
      <c r="R1653" s="182">
        <v>4.5</v>
      </c>
      <c r="S1653" s="182">
        <f t="shared" si="245"/>
        <v>3.89</v>
      </c>
      <c r="T1653" s="182">
        <f t="shared" si="246"/>
        <v>0.60999999999999988</v>
      </c>
      <c r="AF1653" s="183"/>
      <c r="AI1653" s="3"/>
    </row>
    <row r="1654" spans="1:35" x14ac:dyDescent="0.2">
      <c r="A1654" s="7">
        <f t="shared" si="238"/>
        <v>44348</v>
      </c>
      <c r="B1654" s="7">
        <f t="shared" si="240"/>
        <v>44378</v>
      </c>
      <c r="C1654" s="7">
        <v>44399</v>
      </c>
      <c r="D1654">
        <v>0.76</v>
      </c>
      <c r="E1654">
        <v>1.8</v>
      </c>
      <c r="F1654">
        <v>3.4</v>
      </c>
      <c r="G1654">
        <v>2.6</v>
      </c>
      <c r="H1654" s="4">
        <f t="shared" si="241"/>
        <v>4.25</v>
      </c>
      <c r="I1654" s="4"/>
      <c r="J1654" s="4">
        <f t="shared" si="242"/>
        <v>3.49</v>
      </c>
      <c r="K1654" s="15">
        <f t="shared" si="247"/>
        <v>3.38</v>
      </c>
      <c r="L1654" s="4">
        <f t="shared" si="239"/>
        <v>3.49</v>
      </c>
      <c r="M1654" s="4">
        <f t="shared" si="243"/>
        <v>0.75999999999999979</v>
      </c>
      <c r="N1654" s="4"/>
      <c r="P1654" s="184">
        <f t="shared" si="244"/>
        <v>41183</v>
      </c>
      <c r="Q1654" s="184">
        <v>41198</v>
      </c>
      <c r="R1654" s="182">
        <v>4.5</v>
      </c>
      <c r="S1654" s="182">
        <f t="shared" si="245"/>
        <v>3.89</v>
      </c>
      <c r="T1654" s="182">
        <f t="shared" si="246"/>
        <v>0.60999999999999988</v>
      </c>
      <c r="AF1654" s="183"/>
      <c r="AI1654" s="3"/>
    </row>
    <row r="1655" spans="1:35" x14ac:dyDescent="0.2">
      <c r="A1655" s="7">
        <f t="shared" si="238"/>
        <v>44348</v>
      </c>
      <c r="B1655" s="7">
        <f t="shared" si="240"/>
        <v>44378</v>
      </c>
      <c r="C1655" s="7">
        <v>44400</v>
      </c>
      <c r="D1655">
        <v>0.76</v>
      </c>
      <c r="E1655">
        <v>1.8</v>
      </c>
      <c r="F1655">
        <v>3.4</v>
      </c>
      <c r="G1655">
        <v>2.6</v>
      </c>
      <c r="H1655" s="4">
        <f t="shared" si="241"/>
        <v>4.25</v>
      </c>
      <c r="I1655" s="4"/>
      <c r="J1655" s="4">
        <f t="shared" si="242"/>
        <v>3.49</v>
      </c>
      <c r="K1655" s="15">
        <f t="shared" si="247"/>
        <v>3.38</v>
      </c>
      <c r="L1655" s="4">
        <f t="shared" si="239"/>
        <v>3.49</v>
      </c>
      <c r="M1655" s="4">
        <f t="shared" si="243"/>
        <v>0.75999999999999979</v>
      </c>
      <c r="N1655" s="4"/>
      <c r="P1655" s="184">
        <f t="shared" si="244"/>
        <v>41183</v>
      </c>
      <c r="Q1655" s="184">
        <v>41199</v>
      </c>
      <c r="R1655" s="182">
        <v>4.5</v>
      </c>
      <c r="S1655" s="182">
        <f t="shared" si="245"/>
        <v>3.89</v>
      </c>
      <c r="T1655" s="182">
        <f t="shared" si="246"/>
        <v>0.60999999999999988</v>
      </c>
      <c r="AF1655" s="183"/>
      <c r="AI1655" s="3"/>
    </row>
    <row r="1656" spans="1:35" x14ac:dyDescent="0.2">
      <c r="A1656" s="7">
        <f t="shared" si="238"/>
        <v>44348</v>
      </c>
      <c r="B1656" s="7">
        <f t="shared" si="240"/>
        <v>44378</v>
      </c>
      <c r="C1656" s="7">
        <v>44403</v>
      </c>
      <c r="D1656">
        <v>0.76</v>
      </c>
      <c r="E1656">
        <v>1.8</v>
      </c>
      <c r="F1656">
        <v>3.4</v>
      </c>
      <c r="G1656">
        <v>2.6</v>
      </c>
      <c r="H1656" s="4">
        <f t="shared" si="241"/>
        <v>4.25</v>
      </c>
      <c r="I1656" s="4"/>
      <c r="J1656" s="4">
        <f t="shared" si="242"/>
        <v>3.49</v>
      </c>
      <c r="K1656" s="15">
        <f t="shared" si="247"/>
        <v>3.38</v>
      </c>
      <c r="L1656" s="4">
        <f t="shared" si="239"/>
        <v>3.49</v>
      </c>
      <c r="M1656" s="4">
        <f t="shared" si="243"/>
        <v>0.75999999999999979</v>
      </c>
      <c r="N1656" s="4"/>
      <c r="P1656" s="184">
        <f t="shared" si="244"/>
        <v>41183</v>
      </c>
      <c r="Q1656" s="184">
        <v>41200</v>
      </c>
      <c r="R1656" s="182">
        <v>4.5</v>
      </c>
      <c r="S1656" s="182">
        <f t="shared" si="245"/>
        <v>3.89</v>
      </c>
      <c r="T1656" s="182">
        <f t="shared" si="246"/>
        <v>0.60999999999999988</v>
      </c>
      <c r="AF1656" s="183"/>
      <c r="AI1656" s="3"/>
    </row>
    <row r="1657" spans="1:35" x14ac:dyDescent="0.2">
      <c r="A1657" s="7">
        <f t="shared" si="238"/>
        <v>44348</v>
      </c>
      <c r="B1657" s="7">
        <f t="shared" si="240"/>
        <v>44378</v>
      </c>
      <c r="C1657" s="7">
        <v>44404</v>
      </c>
      <c r="D1657">
        <v>0.76</v>
      </c>
      <c r="E1657">
        <v>1.8</v>
      </c>
      <c r="F1657">
        <v>3.4</v>
      </c>
      <c r="G1657">
        <v>2.6</v>
      </c>
      <c r="H1657" s="4">
        <f t="shared" si="241"/>
        <v>4.25</v>
      </c>
      <c r="I1657" s="4"/>
      <c r="J1657" s="4">
        <f t="shared" si="242"/>
        <v>3.49</v>
      </c>
      <c r="K1657" s="15">
        <f t="shared" si="247"/>
        <v>3.38</v>
      </c>
      <c r="L1657" s="4">
        <f t="shared" si="239"/>
        <v>3.49</v>
      </c>
      <c r="M1657" s="4">
        <f t="shared" si="243"/>
        <v>0.75999999999999979</v>
      </c>
      <c r="N1657" s="4"/>
      <c r="P1657" s="184">
        <f t="shared" si="244"/>
        <v>41183</v>
      </c>
      <c r="Q1657" s="184">
        <v>41201</v>
      </c>
      <c r="R1657" s="182">
        <v>4.5</v>
      </c>
      <c r="S1657" s="182">
        <f t="shared" si="245"/>
        <v>3.89</v>
      </c>
      <c r="T1657" s="182">
        <f t="shared" si="246"/>
        <v>0.60999999999999988</v>
      </c>
      <c r="AF1657" s="183"/>
      <c r="AI1657" s="3"/>
    </row>
    <row r="1658" spans="1:35" x14ac:dyDescent="0.2">
      <c r="A1658" s="7">
        <f t="shared" si="238"/>
        <v>44348</v>
      </c>
      <c r="B1658" s="7">
        <f t="shared" si="240"/>
        <v>44378</v>
      </c>
      <c r="C1658" s="7">
        <v>44405</v>
      </c>
      <c r="D1658">
        <v>0.76</v>
      </c>
      <c r="E1658">
        <v>1.8</v>
      </c>
      <c r="F1658">
        <v>3.4</v>
      </c>
      <c r="G1658">
        <v>2.6</v>
      </c>
      <c r="H1658" s="4">
        <f t="shared" si="241"/>
        <v>4.25</v>
      </c>
      <c r="I1658" s="4"/>
      <c r="J1658" s="4">
        <f t="shared" si="242"/>
        <v>3.49</v>
      </c>
      <c r="K1658" s="15">
        <f t="shared" si="247"/>
        <v>3.38</v>
      </c>
      <c r="L1658" s="4">
        <f t="shared" si="239"/>
        <v>3.49</v>
      </c>
      <c r="M1658" s="4">
        <f t="shared" si="243"/>
        <v>0.75999999999999979</v>
      </c>
      <c r="N1658" s="4"/>
      <c r="P1658" s="184">
        <f t="shared" si="244"/>
        <v>41183</v>
      </c>
      <c r="Q1658" s="184">
        <v>41202</v>
      </c>
      <c r="R1658" s="182">
        <v>4.5</v>
      </c>
      <c r="S1658" s="182">
        <f t="shared" si="245"/>
        <v>3.89</v>
      </c>
      <c r="T1658" s="182">
        <f t="shared" si="246"/>
        <v>0.60999999999999988</v>
      </c>
      <c r="AF1658" s="183"/>
      <c r="AI1658" s="3"/>
    </row>
    <row r="1659" spans="1:35" x14ac:dyDescent="0.2">
      <c r="A1659" s="7">
        <f t="shared" si="238"/>
        <v>44348</v>
      </c>
      <c r="B1659" s="7">
        <f t="shared" si="240"/>
        <v>44378</v>
      </c>
      <c r="C1659" s="7">
        <v>44406</v>
      </c>
      <c r="D1659">
        <v>0.76</v>
      </c>
      <c r="E1659">
        <v>1.8</v>
      </c>
      <c r="F1659">
        <v>3.4</v>
      </c>
      <c r="G1659">
        <v>2.6</v>
      </c>
      <c r="H1659" s="4">
        <f t="shared" si="241"/>
        <v>4.25</v>
      </c>
      <c r="I1659" s="4"/>
      <c r="J1659" s="4">
        <f t="shared" si="242"/>
        <v>3.49</v>
      </c>
      <c r="K1659" s="15">
        <f t="shared" si="247"/>
        <v>3.38</v>
      </c>
      <c r="L1659" s="4">
        <f t="shared" si="239"/>
        <v>3.49</v>
      </c>
      <c r="M1659" s="4">
        <f t="shared" si="243"/>
        <v>0.75999999999999979</v>
      </c>
      <c r="N1659" s="4"/>
      <c r="P1659" s="184">
        <f t="shared" si="244"/>
        <v>41183</v>
      </c>
      <c r="Q1659" s="184">
        <v>41203</v>
      </c>
      <c r="R1659" s="182">
        <v>4.5</v>
      </c>
      <c r="S1659" s="182">
        <f t="shared" si="245"/>
        <v>3.89</v>
      </c>
      <c r="T1659" s="182">
        <f t="shared" si="246"/>
        <v>0.60999999999999988</v>
      </c>
      <c r="AF1659" s="183"/>
      <c r="AI1659" s="3"/>
    </row>
    <row r="1660" spans="1:35" x14ac:dyDescent="0.2">
      <c r="A1660" s="7">
        <f t="shared" si="238"/>
        <v>44348</v>
      </c>
      <c r="B1660" s="7">
        <f t="shared" si="240"/>
        <v>44378</v>
      </c>
      <c r="C1660" s="7">
        <v>44407</v>
      </c>
      <c r="D1660">
        <v>0.76</v>
      </c>
      <c r="E1660">
        <v>1.8</v>
      </c>
      <c r="F1660">
        <v>3.4</v>
      </c>
      <c r="G1660">
        <v>2.6</v>
      </c>
      <c r="H1660" s="4">
        <f t="shared" si="241"/>
        <v>4.25</v>
      </c>
      <c r="I1660" s="4"/>
      <c r="J1660" s="4">
        <f t="shared" si="242"/>
        <v>3.49</v>
      </c>
      <c r="K1660" s="15">
        <f t="shared" si="247"/>
        <v>3.38</v>
      </c>
      <c r="L1660" s="4">
        <f t="shared" si="239"/>
        <v>3.49</v>
      </c>
      <c r="M1660" s="4">
        <f t="shared" si="243"/>
        <v>0.75999999999999979</v>
      </c>
      <c r="N1660" s="4"/>
      <c r="P1660" s="184">
        <f t="shared" si="244"/>
        <v>41183</v>
      </c>
      <c r="Q1660" s="184">
        <v>41204</v>
      </c>
      <c r="R1660" s="182">
        <v>4.5</v>
      </c>
      <c r="S1660" s="182">
        <f t="shared" si="245"/>
        <v>3.89</v>
      </c>
      <c r="T1660" s="182">
        <f t="shared" si="246"/>
        <v>0.60999999999999988</v>
      </c>
      <c r="AF1660" s="183"/>
      <c r="AI1660" s="3"/>
    </row>
    <row r="1661" spans="1:35" x14ac:dyDescent="0.2">
      <c r="A1661" s="7">
        <f t="shared" si="238"/>
        <v>44378</v>
      </c>
      <c r="B1661" s="7">
        <f t="shared" si="240"/>
        <v>44409</v>
      </c>
      <c r="C1661" s="7">
        <v>44410</v>
      </c>
      <c r="D1661">
        <v>0.56000000000000005</v>
      </c>
      <c r="E1661">
        <v>1.8</v>
      </c>
      <c r="F1661">
        <v>3.4</v>
      </c>
      <c r="G1661">
        <v>2.6</v>
      </c>
      <c r="H1661" s="4">
        <f t="shared" si="241"/>
        <v>4.25</v>
      </c>
      <c r="I1661" s="4"/>
      <c r="J1661" s="4">
        <f t="shared" si="242"/>
        <v>3.69</v>
      </c>
      <c r="K1661" s="15">
        <f t="shared" si="247"/>
        <v>3.52</v>
      </c>
      <c r="L1661" s="4">
        <f t="shared" si="239"/>
        <v>3.69</v>
      </c>
      <c r="M1661" s="4">
        <f t="shared" si="243"/>
        <v>0.56000000000000005</v>
      </c>
      <c r="N1661" s="4"/>
      <c r="P1661" s="184">
        <f t="shared" si="244"/>
        <v>41183</v>
      </c>
      <c r="Q1661" s="184">
        <v>41205</v>
      </c>
      <c r="R1661" s="182">
        <v>4.5</v>
      </c>
      <c r="S1661" s="182">
        <f t="shared" si="245"/>
        <v>3.89</v>
      </c>
      <c r="T1661" s="182">
        <f t="shared" si="246"/>
        <v>0.60999999999999988</v>
      </c>
      <c r="AF1661" s="183"/>
      <c r="AI1661" s="3"/>
    </row>
    <row r="1662" spans="1:35" x14ac:dyDescent="0.2">
      <c r="A1662" s="7">
        <f t="shared" si="238"/>
        <v>44378</v>
      </c>
      <c r="B1662" s="7">
        <f t="shared" si="240"/>
        <v>44409</v>
      </c>
      <c r="C1662" s="7">
        <v>44411</v>
      </c>
      <c r="D1662">
        <v>0.56000000000000005</v>
      </c>
      <c r="E1662">
        <v>1.8</v>
      </c>
      <c r="F1662">
        <v>3.4</v>
      </c>
      <c r="G1662">
        <v>2.6</v>
      </c>
      <c r="H1662" s="4">
        <f t="shared" si="241"/>
        <v>4.25</v>
      </c>
      <c r="I1662" s="4"/>
      <c r="J1662" s="4">
        <f t="shared" si="242"/>
        <v>3.69</v>
      </c>
      <c r="K1662" s="15">
        <f t="shared" si="247"/>
        <v>3.52</v>
      </c>
      <c r="L1662" s="4">
        <f t="shared" si="239"/>
        <v>3.69</v>
      </c>
      <c r="M1662" s="4">
        <f t="shared" si="243"/>
        <v>0.56000000000000005</v>
      </c>
      <c r="N1662" s="4"/>
      <c r="P1662" s="184">
        <f t="shared" si="244"/>
        <v>41183</v>
      </c>
      <c r="Q1662" s="184">
        <v>41206</v>
      </c>
      <c r="R1662" s="182">
        <v>4.5</v>
      </c>
      <c r="S1662" s="182">
        <f t="shared" si="245"/>
        <v>3.89</v>
      </c>
      <c r="T1662" s="182">
        <f t="shared" si="246"/>
        <v>0.60999999999999988</v>
      </c>
      <c r="AF1662" s="183"/>
      <c r="AI1662" s="3"/>
    </row>
    <row r="1663" spans="1:35" x14ac:dyDescent="0.2">
      <c r="A1663" s="7">
        <f t="shared" si="238"/>
        <v>44378</v>
      </c>
      <c r="B1663" s="7">
        <f t="shared" si="240"/>
        <v>44409</v>
      </c>
      <c r="C1663" s="7">
        <v>44412</v>
      </c>
      <c r="D1663">
        <v>0.56000000000000005</v>
      </c>
      <c r="E1663">
        <v>1.8</v>
      </c>
      <c r="F1663">
        <v>3.4</v>
      </c>
      <c r="G1663">
        <v>2.6</v>
      </c>
      <c r="H1663" s="4">
        <f t="shared" si="241"/>
        <v>4.25</v>
      </c>
      <c r="I1663" s="4"/>
      <c r="J1663" s="4">
        <f t="shared" si="242"/>
        <v>3.69</v>
      </c>
      <c r="K1663" s="15">
        <f t="shared" si="247"/>
        <v>3.52</v>
      </c>
      <c r="L1663" s="4">
        <f t="shared" si="239"/>
        <v>3.69</v>
      </c>
      <c r="M1663" s="4">
        <f t="shared" si="243"/>
        <v>0.56000000000000005</v>
      </c>
      <c r="N1663" s="4"/>
      <c r="P1663" s="184">
        <f t="shared" si="244"/>
        <v>41183</v>
      </c>
      <c r="Q1663" s="184">
        <v>41207</v>
      </c>
      <c r="R1663" s="182">
        <v>4.5</v>
      </c>
      <c r="S1663" s="182">
        <f t="shared" si="245"/>
        <v>3.89</v>
      </c>
      <c r="T1663" s="182">
        <f t="shared" si="246"/>
        <v>0.60999999999999988</v>
      </c>
      <c r="AF1663" s="183"/>
      <c r="AI1663" s="3"/>
    </row>
    <row r="1664" spans="1:35" x14ac:dyDescent="0.2">
      <c r="A1664" s="7">
        <f t="shared" si="238"/>
        <v>44378</v>
      </c>
      <c r="B1664" s="7">
        <f t="shared" si="240"/>
        <v>44409</v>
      </c>
      <c r="C1664" s="7">
        <v>44413</v>
      </c>
      <c r="D1664">
        <v>0.56000000000000005</v>
      </c>
      <c r="E1664">
        <v>1.8</v>
      </c>
      <c r="F1664">
        <v>3.4</v>
      </c>
      <c r="G1664">
        <v>2.6</v>
      </c>
      <c r="H1664" s="4">
        <f t="shared" si="241"/>
        <v>4.25</v>
      </c>
      <c r="I1664" s="4"/>
      <c r="J1664" s="4">
        <f t="shared" si="242"/>
        <v>3.69</v>
      </c>
      <c r="K1664" s="15">
        <f t="shared" si="247"/>
        <v>3.52</v>
      </c>
      <c r="L1664" s="4">
        <f t="shared" si="239"/>
        <v>3.69</v>
      </c>
      <c r="M1664" s="4">
        <f t="shared" si="243"/>
        <v>0.56000000000000005</v>
      </c>
      <c r="N1664" s="4"/>
      <c r="P1664" s="184">
        <f t="shared" si="244"/>
        <v>41183</v>
      </c>
      <c r="Q1664" s="184">
        <v>41208</v>
      </c>
      <c r="R1664" s="182">
        <v>4.5</v>
      </c>
      <c r="S1664" s="182">
        <f t="shared" si="245"/>
        <v>3.89</v>
      </c>
      <c r="T1664" s="182">
        <f t="shared" si="246"/>
        <v>0.60999999999999988</v>
      </c>
      <c r="AF1664" s="183"/>
      <c r="AI1664" s="3"/>
    </row>
    <row r="1665" spans="1:35" x14ac:dyDescent="0.2">
      <c r="A1665" s="7">
        <f t="shared" si="238"/>
        <v>44378</v>
      </c>
      <c r="B1665" s="7">
        <f t="shared" si="240"/>
        <v>44409</v>
      </c>
      <c r="C1665" s="7">
        <v>44414</v>
      </c>
      <c r="D1665">
        <v>0.56000000000000005</v>
      </c>
      <c r="E1665">
        <v>1.8</v>
      </c>
      <c r="F1665">
        <v>3.4</v>
      </c>
      <c r="G1665">
        <v>2.6</v>
      </c>
      <c r="H1665" s="4">
        <f t="shared" si="241"/>
        <v>4.25</v>
      </c>
      <c r="I1665" s="4"/>
      <c r="J1665" s="4">
        <f t="shared" si="242"/>
        <v>3.69</v>
      </c>
      <c r="K1665" s="15">
        <f t="shared" si="247"/>
        <v>3.52</v>
      </c>
      <c r="L1665" s="4">
        <f t="shared" si="239"/>
        <v>3.69</v>
      </c>
      <c r="M1665" s="4">
        <f t="shared" si="243"/>
        <v>0.56000000000000005</v>
      </c>
      <c r="N1665" s="4"/>
      <c r="P1665" s="184">
        <f t="shared" si="244"/>
        <v>41183</v>
      </c>
      <c r="Q1665" s="184">
        <v>41209</v>
      </c>
      <c r="R1665" s="182">
        <v>4.5</v>
      </c>
      <c r="S1665" s="182">
        <f t="shared" si="245"/>
        <v>3.89</v>
      </c>
      <c r="T1665" s="182">
        <f t="shared" si="246"/>
        <v>0.60999999999999988</v>
      </c>
      <c r="AF1665" s="183"/>
      <c r="AI1665" s="3"/>
    </row>
    <row r="1666" spans="1:35" x14ac:dyDescent="0.2">
      <c r="A1666" s="7">
        <f t="shared" si="238"/>
        <v>44378</v>
      </c>
      <c r="B1666" s="7">
        <f t="shared" si="240"/>
        <v>44409</v>
      </c>
      <c r="C1666" s="7">
        <v>44417</v>
      </c>
      <c r="D1666">
        <v>0.56000000000000005</v>
      </c>
      <c r="E1666">
        <v>1.8</v>
      </c>
      <c r="F1666">
        <v>3.4</v>
      </c>
      <c r="G1666">
        <v>2.6</v>
      </c>
      <c r="H1666" s="4">
        <f t="shared" si="241"/>
        <v>4.25</v>
      </c>
      <c r="I1666" s="4"/>
      <c r="J1666" s="4">
        <f t="shared" si="242"/>
        <v>3.69</v>
      </c>
      <c r="K1666" s="15">
        <f t="shared" si="247"/>
        <v>3.52</v>
      </c>
      <c r="L1666" s="4">
        <f t="shared" si="239"/>
        <v>3.69</v>
      </c>
      <c r="M1666" s="4">
        <f t="shared" si="243"/>
        <v>0.56000000000000005</v>
      </c>
      <c r="N1666" s="4"/>
      <c r="P1666" s="184">
        <f t="shared" si="244"/>
        <v>41183</v>
      </c>
      <c r="Q1666" s="184">
        <v>41210</v>
      </c>
      <c r="R1666" s="182">
        <v>4.5</v>
      </c>
      <c r="S1666" s="182">
        <f t="shared" si="245"/>
        <v>3.89</v>
      </c>
      <c r="T1666" s="182">
        <f t="shared" si="246"/>
        <v>0.60999999999999988</v>
      </c>
      <c r="AF1666" s="183"/>
      <c r="AI1666" s="3"/>
    </row>
    <row r="1667" spans="1:35" x14ac:dyDescent="0.2">
      <c r="A1667" s="7">
        <f t="shared" si="238"/>
        <v>44378</v>
      </c>
      <c r="B1667" s="7">
        <f t="shared" si="240"/>
        <v>44409</v>
      </c>
      <c r="C1667" s="7">
        <v>44418</v>
      </c>
      <c r="D1667">
        <v>0.56000000000000005</v>
      </c>
      <c r="E1667">
        <v>1.8</v>
      </c>
      <c r="F1667">
        <v>3.4</v>
      </c>
      <c r="G1667">
        <v>2.6</v>
      </c>
      <c r="H1667" s="4">
        <f t="shared" si="241"/>
        <v>4.25</v>
      </c>
      <c r="I1667" s="4"/>
      <c r="J1667" s="4">
        <f t="shared" si="242"/>
        <v>3.69</v>
      </c>
      <c r="K1667" s="15">
        <f t="shared" si="247"/>
        <v>3.52</v>
      </c>
      <c r="L1667" s="4">
        <f t="shared" si="239"/>
        <v>3.69</v>
      </c>
      <c r="M1667" s="4">
        <f t="shared" si="243"/>
        <v>0.56000000000000005</v>
      </c>
      <c r="N1667" s="4"/>
      <c r="P1667" s="184">
        <f t="shared" si="244"/>
        <v>41183</v>
      </c>
      <c r="Q1667" s="184">
        <v>41211</v>
      </c>
      <c r="R1667" s="182">
        <v>4.5</v>
      </c>
      <c r="S1667" s="182">
        <f t="shared" si="245"/>
        <v>3.89</v>
      </c>
      <c r="T1667" s="182">
        <f t="shared" si="246"/>
        <v>0.60999999999999988</v>
      </c>
      <c r="AF1667" s="183"/>
      <c r="AI1667" s="3"/>
    </row>
    <row r="1668" spans="1:35" x14ac:dyDescent="0.2">
      <c r="A1668" s="7">
        <f t="shared" si="238"/>
        <v>44378</v>
      </c>
      <c r="B1668" s="7">
        <f t="shared" si="240"/>
        <v>44409</v>
      </c>
      <c r="C1668" s="7">
        <v>44419</v>
      </c>
      <c r="D1668">
        <v>0.56000000000000005</v>
      </c>
      <c r="E1668">
        <v>1.8</v>
      </c>
      <c r="F1668">
        <v>3.4</v>
      </c>
      <c r="G1668">
        <v>2.6</v>
      </c>
      <c r="H1668" s="4">
        <f t="shared" si="241"/>
        <v>4.25</v>
      </c>
      <c r="I1668" s="4"/>
      <c r="J1668" s="4">
        <f t="shared" si="242"/>
        <v>3.69</v>
      </c>
      <c r="K1668" s="15">
        <f t="shared" si="247"/>
        <v>3.52</v>
      </c>
      <c r="L1668" s="4">
        <f t="shared" si="239"/>
        <v>3.69</v>
      </c>
      <c r="M1668" s="4">
        <f t="shared" si="243"/>
        <v>0.56000000000000005</v>
      </c>
      <c r="N1668" s="4"/>
      <c r="P1668" s="184">
        <f t="shared" si="244"/>
        <v>41183</v>
      </c>
      <c r="Q1668" s="184">
        <v>41212</v>
      </c>
      <c r="R1668" s="182">
        <v>4.5</v>
      </c>
      <c r="S1668" s="182">
        <f t="shared" si="245"/>
        <v>3.89</v>
      </c>
      <c r="T1668" s="182">
        <f t="shared" si="246"/>
        <v>0.60999999999999988</v>
      </c>
      <c r="AF1668" s="183"/>
      <c r="AI1668" s="3"/>
    </row>
    <row r="1669" spans="1:35" x14ac:dyDescent="0.2">
      <c r="A1669" s="7">
        <f t="shared" si="238"/>
        <v>44378</v>
      </c>
      <c r="B1669" s="7">
        <f t="shared" si="240"/>
        <v>44409</v>
      </c>
      <c r="C1669" s="7">
        <v>44420</v>
      </c>
      <c r="D1669">
        <v>0.56000000000000005</v>
      </c>
      <c r="E1669">
        <v>1.8</v>
      </c>
      <c r="F1669">
        <v>3.4</v>
      </c>
      <c r="G1669">
        <v>2.6</v>
      </c>
      <c r="H1669" s="4">
        <f t="shared" si="241"/>
        <v>4.25</v>
      </c>
      <c r="I1669" s="4"/>
      <c r="J1669" s="4">
        <f t="shared" si="242"/>
        <v>3.69</v>
      </c>
      <c r="K1669" s="15">
        <f t="shared" si="247"/>
        <v>3.52</v>
      </c>
      <c r="L1669" s="4">
        <f t="shared" si="239"/>
        <v>3.69</v>
      </c>
      <c r="M1669" s="4">
        <f t="shared" si="243"/>
        <v>0.56000000000000005</v>
      </c>
      <c r="N1669" s="4"/>
      <c r="P1669" s="184">
        <f t="shared" si="244"/>
        <v>41183</v>
      </c>
      <c r="Q1669" s="184">
        <v>41213</v>
      </c>
      <c r="R1669" s="182">
        <v>4.5</v>
      </c>
      <c r="S1669" s="182">
        <f t="shared" si="245"/>
        <v>3.89</v>
      </c>
      <c r="T1669" s="182">
        <f t="shared" si="246"/>
        <v>0.60999999999999988</v>
      </c>
      <c r="AF1669" s="183"/>
      <c r="AI1669" s="3"/>
    </row>
    <row r="1670" spans="1:35" x14ac:dyDescent="0.2">
      <c r="A1670" s="7">
        <f t="shared" si="238"/>
        <v>44378</v>
      </c>
      <c r="B1670" s="7">
        <f t="shared" si="240"/>
        <v>44409</v>
      </c>
      <c r="C1670" s="7">
        <v>44421</v>
      </c>
      <c r="D1670">
        <v>0.81</v>
      </c>
      <c r="E1670">
        <v>1.8</v>
      </c>
      <c r="F1670">
        <v>3.4</v>
      </c>
      <c r="G1670">
        <v>2.6</v>
      </c>
      <c r="H1670" s="4">
        <f t="shared" si="241"/>
        <v>4.5</v>
      </c>
      <c r="I1670" s="4"/>
      <c r="J1670" s="4">
        <f t="shared" si="242"/>
        <v>3.69</v>
      </c>
      <c r="K1670" s="15">
        <f t="shared" si="247"/>
        <v>3.52</v>
      </c>
      <c r="L1670" s="4">
        <f t="shared" si="239"/>
        <v>3.69</v>
      </c>
      <c r="M1670" s="4">
        <f t="shared" si="243"/>
        <v>0.81</v>
      </c>
      <c r="N1670" s="4"/>
      <c r="P1670" s="184">
        <f t="shared" si="244"/>
        <v>41214</v>
      </c>
      <c r="Q1670" s="184">
        <v>41214</v>
      </c>
      <c r="R1670" s="182">
        <v>4.5</v>
      </c>
      <c r="S1670" s="182">
        <f t="shared" si="245"/>
        <v>3.86</v>
      </c>
      <c r="T1670" s="182">
        <f t="shared" si="246"/>
        <v>0.64000000000000012</v>
      </c>
      <c r="AF1670" s="183"/>
      <c r="AI1670" s="3"/>
    </row>
    <row r="1671" spans="1:35" x14ac:dyDescent="0.2">
      <c r="A1671" s="7">
        <f t="shared" ref="A1671:A1734" si="248">DATE(YEAR(B1671),MONTH(B1671)-1,1)</f>
        <v>44378</v>
      </c>
      <c r="B1671" s="7">
        <f t="shared" si="240"/>
        <v>44409</v>
      </c>
      <c r="C1671" s="7">
        <v>44424</v>
      </c>
      <c r="D1671">
        <v>0.81</v>
      </c>
      <c r="E1671">
        <v>1.8</v>
      </c>
      <c r="F1671">
        <v>3.4</v>
      </c>
      <c r="G1671">
        <v>2.6</v>
      </c>
      <c r="H1671" s="4">
        <f t="shared" si="241"/>
        <v>4.5</v>
      </c>
      <c r="I1671" s="4"/>
      <c r="J1671" s="4">
        <f t="shared" si="242"/>
        <v>3.69</v>
      </c>
      <c r="K1671" s="15">
        <f t="shared" si="247"/>
        <v>3.52</v>
      </c>
      <c r="L1671" s="4">
        <f t="shared" ref="L1671:L1734" si="249">INDEX($Y:$Y,MATCH($B1671,$V:$V,0))</f>
        <v>3.69</v>
      </c>
      <c r="M1671" s="4">
        <f t="shared" si="243"/>
        <v>0.81</v>
      </c>
      <c r="N1671" s="4"/>
      <c r="P1671" s="184">
        <f t="shared" si="244"/>
        <v>41214</v>
      </c>
      <c r="Q1671" s="184">
        <v>41215</v>
      </c>
      <c r="R1671" s="182">
        <v>4.5</v>
      </c>
      <c r="S1671" s="182">
        <f t="shared" si="245"/>
        <v>3.86</v>
      </c>
      <c r="T1671" s="182">
        <f t="shared" si="246"/>
        <v>0.64000000000000012</v>
      </c>
      <c r="AF1671" s="183"/>
      <c r="AI1671" s="3"/>
    </row>
    <row r="1672" spans="1:35" x14ac:dyDescent="0.2">
      <c r="A1672" s="7">
        <f t="shared" si="248"/>
        <v>44378</v>
      </c>
      <c r="B1672" s="7">
        <f t="shared" ref="B1672:B1735" si="250">DATE(YEAR(C1672),MONTH(C1672),1)</f>
        <v>44409</v>
      </c>
      <c r="C1672" s="7">
        <v>44425</v>
      </c>
      <c r="D1672">
        <v>0.81</v>
      </c>
      <c r="E1672">
        <v>1.8</v>
      </c>
      <c r="F1672">
        <v>3.4</v>
      </c>
      <c r="G1672">
        <v>2.6</v>
      </c>
      <c r="H1672" s="4">
        <f t="shared" ref="H1672:H1735" si="251">INDEX($R:$R,MATCH($C1672,$Q:$Q,0))</f>
        <v>4.5</v>
      </c>
      <c r="I1672" s="4"/>
      <c r="J1672" s="4">
        <f t="shared" ref="J1672:J1735" si="252">H1672-D1672</f>
        <v>3.69</v>
      </c>
      <c r="K1672" s="15">
        <f t="shared" si="247"/>
        <v>3.52</v>
      </c>
      <c r="L1672" s="4">
        <f t="shared" si="249"/>
        <v>3.69</v>
      </c>
      <c r="M1672" s="4">
        <f t="shared" ref="M1672:M1735" si="253">H1672-L1672</f>
        <v>0.81</v>
      </c>
      <c r="N1672" s="4"/>
      <c r="P1672" s="184">
        <f t="shared" ref="P1672:P1735" si="254">DATE(YEAR(Q1672),MONTH(Q1672),1)</f>
        <v>41214</v>
      </c>
      <c r="Q1672" s="184">
        <v>41216</v>
      </c>
      <c r="R1672" s="182">
        <v>4.5</v>
      </c>
      <c r="S1672" s="182">
        <f t="shared" ref="S1672:S1735" si="255">INDEX($Y:$Y,MATCH($P1672,$V:$V,0))</f>
        <v>3.86</v>
      </c>
      <c r="T1672" s="182">
        <f t="shared" ref="T1672:T1735" si="256">R1672-S1672</f>
        <v>0.64000000000000012</v>
      </c>
      <c r="AF1672" s="183"/>
      <c r="AI1672" s="3"/>
    </row>
    <row r="1673" spans="1:35" x14ac:dyDescent="0.2">
      <c r="A1673" s="7">
        <f t="shared" si="248"/>
        <v>44378</v>
      </c>
      <c r="B1673" s="7">
        <f t="shared" si="250"/>
        <v>44409</v>
      </c>
      <c r="C1673" s="7">
        <v>44426</v>
      </c>
      <c r="D1673">
        <v>0.81</v>
      </c>
      <c r="E1673">
        <v>1.8</v>
      </c>
      <c r="F1673">
        <v>3.4</v>
      </c>
      <c r="G1673">
        <v>2.6</v>
      </c>
      <c r="H1673" s="4">
        <f t="shared" si="251"/>
        <v>4.5</v>
      </c>
      <c r="I1673" s="4"/>
      <c r="J1673" s="4">
        <f t="shared" si="252"/>
        <v>3.69</v>
      </c>
      <c r="K1673" s="15">
        <f t="shared" si="247"/>
        <v>3.52</v>
      </c>
      <c r="L1673" s="4">
        <f t="shared" si="249"/>
        <v>3.69</v>
      </c>
      <c r="M1673" s="4">
        <f t="shared" si="253"/>
        <v>0.81</v>
      </c>
      <c r="N1673" s="4"/>
      <c r="P1673" s="184">
        <f t="shared" si="254"/>
        <v>41214</v>
      </c>
      <c r="Q1673" s="184">
        <v>41217</v>
      </c>
      <c r="R1673" s="182">
        <v>4.5</v>
      </c>
      <c r="S1673" s="182">
        <f t="shared" si="255"/>
        <v>3.86</v>
      </c>
      <c r="T1673" s="182">
        <f t="shared" si="256"/>
        <v>0.64000000000000012</v>
      </c>
      <c r="AF1673" s="183"/>
      <c r="AI1673" s="3"/>
    </row>
    <row r="1674" spans="1:35" x14ac:dyDescent="0.2">
      <c r="A1674" s="7">
        <f t="shared" si="248"/>
        <v>44378</v>
      </c>
      <c r="B1674" s="7">
        <f t="shared" si="250"/>
        <v>44409</v>
      </c>
      <c r="C1674" s="7">
        <v>44427</v>
      </c>
      <c r="D1674">
        <v>0.81</v>
      </c>
      <c r="E1674">
        <v>1.8</v>
      </c>
      <c r="F1674">
        <v>3.4</v>
      </c>
      <c r="G1674">
        <v>2.6</v>
      </c>
      <c r="H1674" s="4">
        <f t="shared" si="251"/>
        <v>4.5</v>
      </c>
      <c r="I1674" s="4"/>
      <c r="J1674" s="4">
        <f t="shared" si="252"/>
        <v>3.69</v>
      </c>
      <c r="K1674" s="15">
        <f t="shared" si="247"/>
        <v>3.52</v>
      </c>
      <c r="L1674" s="4">
        <f t="shared" si="249"/>
        <v>3.69</v>
      </c>
      <c r="M1674" s="4">
        <f t="shared" si="253"/>
        <v>0.81</v>
      </c>
      <c r="N1674" s="4"/>
      <c r="P1674" s="184">
        <f t="shared" si="254"/>
        <v>41214</v>
      </c>
      <c r="Q1674" s="184">
        <v>41218</v>
      </c>
      <c r="R1674" s="182">
        <v>4.5</v>
      </c>
      <c r="S1674" s="182">
        <f t="shared" si="255"/>
        <v>3.86</v>
      </c>
      <c r="T1674" s="182">
        <f t="shared" si="256"/>
        <v>0.64000000000000012</v>
      </c>
      <c r="AF1674" s="183"/>
      <c r="AI1674" s="3"/>
    </row>
    <row r="1675" spans="1:35" x14ac:dyDescent="0.2">
      <c r="A1675" s="7">
        <f t="shared" si="248"/>
        <v>44378</v>
      </c>
      <c r="B1675" s="7">
        <f t="shared" si="250"/>
        <v>44409</v>
      </c>
      <c r="C1675" s="7">
        <v>44428</v>
      </c>
      <c r="D1675">
        <v>0.81</v>
      </c>
      <c r="E1675">
        <v>1.8</v>
      </c>
      <c r="F1675">
        <v>3.4</v>
      </c>
      <c r="G1675">
        <v>2.6</v>
      </c>
      <c r="H1675" s="4">
        <f t="shared" si="251"/>
        <v>4.5</v>
      </c>
      <c r="I1675" s="4"/>
      <c r="J1675" s="4">
        <f t="shared" si="252"/>
        <v>3.69</v>
      </c>
      <c r="K1675" s="15">
        <f t="shared" si="247"/>
        <v>3.52</v>
      </c>
      <c r="L1675" s="4">
        <f t="shared" si="249"/>
        <v>3.69</v>
      </c>
      <c r="M1675" s="4">
        <f t="shared" si="253"/>
        <v>0.81</v>
      </c>
      <c r="N1675" s="4"/>
      <c r="P1675" s="184">
        <f t="shared" si="254"/>
        <v>41214</v>
      </c>
      <c r="Q1675" s="184">
        <v>41219</v>
      </c>
      <c r="R1675" s="182">
        <v>4.5</v>
      </c>
      <c r="S1675" s="182">
        <f t="shared" si="255"/>
        <v>3.86</v>
      </c>
      <c r="T1675" s="182">
        <f t="shared" si="256"/>
        <v>0.64000000000000012</v>
      </c>
      <c r="AF1675" s="183"/>
      <c r="AI1675" s="3"/>
    </row>
    <row r="1676" spans="1:35" x14ac:dyDescent="0.2">
      <c r="A1676" s="7">
        <f t="shared" si="248"/>
        <v>44378</v>
      </c>
      <c r="B1676" s="7">
        <f t="shared" si="250"/>
        <v>44409</v>
      </c>
      <c r="C1676" s="7">
        <v>44431</v>
      </c>
      <c r="D1676">
        <v>0.81</v>
      </c>
      <c r="E1676">
        <v>1.8</v>
      </c>
      <c r="F1676">
        <v>3.4</v>
      </c>
      <c r="G1676">
        <v>2.6</v>
      </c>
      <c r="H1676" s="4">
        <f t="shared" si="251"/>
        <v>4.5</v>
      </c>
      <c r="I1676" s="4"/>
      <c r="J1676" s="4">
        <f t="shared" si="252"/>
        <v>3.69</v>
      </c>
      <c r="K1676" s="15">
        <f t="shared" si="247"/>
        <v>3.52</v>
      </c>
      <c r="L1676" s="4">
        <f t="shared" si="249"/>
        <v>3.69</v>
      </c>
      <c r="M1676" s="4">
        <f t="shared" si="253"/>
        <v>0.81</v>
      </c>
      <c r="N1676" s="4"/>
      <c r="P1676" s="184">
        <f t="shared" si="254"/>
        <v>41214</v>
      </c>
      <c r="Q1676" s="184">
        <v>41220</v>
      </c>
      <c r="R1676" s="182">
        <v>4.5</v>
      </c>
      <c r="S1676" s="182">
        <f t="shared" si="255"/>
        <v>3.86</v>
      </c>
      <c r="T1676" s="182">
        <f t="shared" si="256"/>
        <v>0.64000000000000012</v>
      </c>
      <c r="AF1676" s="183"/>
      <c r="AI1676" s="3"/>
    </row>
    <row r="1677" spans="1:35" x14ac:dyDescent="0.2">
      <c r="A1677" s="7">
        <f t="shared" si="248"/>
        <v>44378</v>
      </c>
      <c r="B1677" s="7">
        <f t="shared" si="250"/>
        <v>44409</v>
      </c>
      <c r="C1677" s="7">
        <v>44432</v>
      </c>
      <c r="D1677">
        <v>0.81</v>
      </c>
      <c r="E1677">
        <v>1.8</v>
      </c>
      <c r="F1677">
        <v>3.4</v>
      </c>
      <c r="G1677">
        <v>2.6</v>
      </c>
      <c r="H1677" s="4">
        <f t="shared" si="251"/>
        <v>4.5</v>
      </c>
      <c r="I1677" s="4"/>
      <c r="J1677" s="4">
        <f t="shared" si="252"/>
        <v>3.69</v>
      </c>
      <c r="K1677" s="15">
        <f t="shared" si="247"/>
        <v>3.52</v>
      </c>
      <c r="L1677" s="4">
        <f t="shared" si="249"/>
        <v>3.69</v>
      </c>
      <c r="M1677" s="4">
        <f t="shared" si="253"/>
        <v>0.81</v>
      </c>
      <c r="N1677" s="4"/>
      <c r="P1677" s="184">
        <f t="shared" si="254"/>
        <v>41214</v>
      </c>
      <c r="Q1677" s="184">
        <v>41221</v>
      </c>
      <c r="R1677" s="182">
        <v>4.5</v>
      </c>
      <c r="S1677" s="182">
        <f t="shared" si="255"/>
        <v>3.86</v>
      </c>
      <c r="T1677" s="182">
        <f t="shared" si="256"/>
        <v>0.64000000000000012</v>
      </c>
      <c r="AF1677" s="183"/>
      <c r="AI1677" s="3"/>
    </row>
    <row r="1678" spans="1:35" x14ac:dyDescent="0.2">
      <c r="A1678" s="7">
        <f t="shared" si="248"/>
        <v>44378</v>
      </c>
      <c r="B1678" s="7">
        <f t="shared" si="250"/>
        <v>44409</v>
      </c>
      <c r="C1678" s="7">
        <v>44433</v>
      </c>
      <c r="D1678">
        <v>0.81</v>
      </c>
      <c r="E1678">
        <v>1.8</v>
      </c>
      <c r="F1678">
        <v>3.4</v>
      </c>
      <c r="G1678">
        <v>2.6</v>
      </c>
      <c r="H1678" s="4">
        <f t="shared" si="251"/>
        <v>4.5</v>
      </c>
      <c r="I1678" s="4"/>
      <c r="J1678" s="4">
        <f t="shared" si="252"/>
        <v>3.69</v>
      </c>
      <c r="K1678" s="15">
        <f t="shared" si="247"/>
        <v>3.52</v>
      </c>
      <c r="L1678" s="4">
        <f t="shared" si="249"/>
        <v>3.69</v>
      </c>
      <c r="M1678" s="4">
        <f t="shared" si="253"/>
        <v>0.81</v>
      </c>
      <c r="N1678" s="4"/>
      <c r="P1678" s="184">
        <f t="shared" si="254"/>
        <v>41214</v>
      </c>
      <c r="Q1678" s="184">
        <v>41222</v>
      </c>
      <c r="R1678" s="182">
        <v>4.5</v>
      </c>
      <c r="S1678" s="182">
        <f t="shared" si="255"/>
        <v>3.86</v>
      </c>
      <c r="T1678" s="182">
        <f t="shared" si="256"/>
        <v>0.64000000000000012</v>
      </c>
      <c r="AF1678" s="183"/>
      <c r="AI1678" s="3"/>
    </row>
    <row r="1679" spans="1:35" x14ac:dyDescent="0.2">
      <c r="A1679" s="7">
        <f t="shared" si="248"/>
        <v>44378</v>
      </c>
      <c r="B1679" s="7">
        <f t="shared" si="250"/>
        <v>44409</v>
      </c>
      <c r="C1679" s="7">
        <v>44434</v>
      </c>
      <c r="D1679">
        <v>0.81</v>
      </c>
      <c r="E1679">
        <v>1.8</v>
      </c>
      <c r="F1679">
        <v>3.4</v>
      </c>
      <c r="G1679">
        <v>2.6</v>
      </c>
      <c r="H1679" s="4">
        <f t="shared" si="251"/>
        <v>4.5</v>
      </c>
      <c r="I1679" s="4"/>
      <c r="J1679" s="4">
        <f t="shared" si="252"/>
        <v>3.69</v>
      </c>
      <c r="K1679" s="15">
        <f t="shared" si="247"/>
        <v>3.52</v>
      </c>
      <c r="L1679" s="4">
        <f t="shared" si="249"/>
        <v>3.69</v>
      </c>
      <c r="M1679" s="4">
        <f t="shared" si="253"/>
        <v>0.81</v>
      </c>
      <c r="N1679" s="4"/>
      <c r="P1679" s="184">
        <f t="shared" si="254"/>
        <v>41214</v>
      </c>
      <c r="Q1679" s="184">
        <v>41223</v>
      </c>
      <c r="R1679" s="182">
        <v>4.5</v>
      </c>
      <c r="S1679" s="182">
        <f t="shared" si="255"/>
        <v>3.86</v>
      </c>
      <c r="T1679" s="182">
        <f t="shared" si="256"/>
        <v>0.64000000000000012</v>
      </c>
      <c r="AF1679" s="183"/>
      <c r="AI1679" s="3"/>
    </row>
    <row r="1680" spans="1:35" x14ac:dyDescent="0.2">
      <c r="A1680" s="7">
        <f t="shared" si="248"/>
        <v>44378</v>
      </c>
      <c r="B1680" s="7">
        <f t="shared" si="250"/>
        <v>44409</v>
      </c>
      <c r="C1680" s="7">
        <v>44435</v>
      </c>
      <c r="D1680">
        <v>0.81</v>
      </c>
      <c r="E1680">
        <v>1.8</v>
      </c>
      <c r="F1680">
        <v>3.4</v>
      </c>
      <c r="G1680">
        <v>2.6</v>
      </c>
      <c r="H1680" s="4">
        <f t="shared" si="251"/>
        <v>4.5</v>
      </c>
      <c r="I1680" s="4"/>
      <c r="J1680" s="4">
        <f t="shared" si="252"/>
        <v>3.69</v>
      </c>
      <c r="K1680" s="15">
        <f t="shared" si="247"/>
        <v>3.52</v>
      </c>
      <c r="L1680" s="4">
        <f t="shared" si="249"/>
        <v>3.69</v>
      </c>
      <c r="M1680" s="4">
        <f t="shared" si="253"/>
        <v>0.81</v>
      </c>
      <c r="N1680" s="4"/>
      <c r="P1680" s="184">
        <f t="shared" si="254"/>
        <v>41214</v>
      </c>
      <c r="Q1680" s="184">
        <v>41224</v>
      </c>
      <c r="R1680" s="182">
        <v>4.5</v>
      </c>
      <c r="S1680" s="182">
        <f t="shared" si="255"/>
        <v>3.86</v>
      </c>
      <c r="T1680" s="182">
        <f t="shared" si="256"/>
        <v>0.64000000000000012</v>
      </c>
      <c r="AF1680" s="183"/>
      <c r="AI1680" s="3"/>
    </row>
    <row r="1681" spans="1:35" x14ac:dyDescent="0.2">
      <c r="A1681" s="7">
        <f t="shared" si="248"/>
        <v>44378</v>
      </c>
      <c r="B1681" s="7">
        <f t="shared" si="250"/>
        <v>44409</v>
      </c>
      <c r="C1681" s="7">
        <v>44438</v>
      </c>
      <c r="D1681">
        <v>0.81</v>
      </c>
      <c r="E1681">
        <v>1.8</v>
      </c>
      <c r="F1681">
        <v>3.4</v>
      </c>
      <c r="G1681">
        <v>2.6</v>
      </c>
      <c r="H1681" s="4">
        <f t="shared" si="251"/>
        <v>4.5</v>
      </c>
      <c r="I1681" s="4"/>
      <c r="J1681" s="4">
        <f t="shared" si="252"/>
        <v>3.69</v>
      </c>
      <c r="K1681" s="15">
        <f t="shared" si="247"/>
        <v>3.52</v>
      </c>
      <c r="L1681" s="4">
        <f t="shared" si="249"/>
        <v>3.69</v>
      </c>
      <c r="M1681" s="4">
        <f t="shared" si="253"/>
        <v>0.81</v>
      </c>
      <c r="N1681" s="4"/>
      <c r="P1681" s="184">
        <f t="shared" si="254"/>
        <v>41214</v>
      </c>
      <c r="Q1681" s="184">
        <v>41225</v>
      </c>
      <c r="R1681" s="182">
        <v>4.5</v>
      </c>
      <c r="S1681" s="182">
        <f t="shared" si="255"/>
        <v>3.86</v>
      </c>
      <c r="T1681" s="182">
        <f t="shared" si="256"/>
        <v>0.64000000000000012</v>
      </c>
      <c r="AF1681" s="183"/>
      <c r="AI1681" s="3"/>
    </row>
    <row r="1682" spans="1:35" x14ac:dyDescent="0.2">
      <c r="A1682" s="7">
        <f t="shared" si="248"/>
        <v>44378</v>
      </c>
      <c r="B1682" s="7">
        <f t="shared" si="250"/>
        <v>44409</v>
      </c>
      <c r="C1682" s="7">
        <v>44439</v>
      </c>
      <c r="D1682">
        <v>0.81</v>
      </c>
      <c r="E1682">
        <v>1.8</v>
      </c>
      <c r="F1682">
        <v>3.4</v>
      </c>
      <c r="G1682">
        <v>2.6</v>
      </c>
      <c r="H1682" s="4">
        <f t="shared" si="251"/>
        <v>4.5</v>
      </c>
      <c r="I1682" s="4"/>
      <c r="J1682" s="4">
        <f t="shared" si="252"/>
        <v>3.69</v>
      </c>
      <c r="K1682" s="15">
        <f t="shared" si="247"/>
        <v>3.52</v>
      </c>
      <c r="L1682" s="4">
        <f t="shared" si="249"/>
        <v>3.69</v>
      </c>
      <c r="M1682" s="4">
        <f t="shared" si="253"/>
        <v>0.81</v>
      </c>
      <c r="N1682" s="4"/>
      <c r="P1682" s="184">
        <f t="shared" si="254"/>
        <v>41214</v>
      </c>
      <c r="Q1682" s="184">
        <v>41226</v>
      </c>
      <c r="R1682" s="182">
        <v>4.5</v>
      </c>
      <c r="S1682" s="182">
        <f t="shared" si="255"/>
        <v>3.86</v>
      </c>
      <c r="T1682" s="182">
        <f t="shared" si="256"/>
        <v>0.64000000000000012</v>
      </c>
      <c r="AF1682" s="183"/>
      <c r="AI1682" s="3"/>
    </row>
    <row r="1683" spans="1:35" x14ac:dyDescent="0.2">
      <c r="A1683" s="7">
        <f t="shared" si="248"/>
        <v>44409</v>
      </c>
      <c r="B1683" s="7">
        <f t="shared" si="250"/>
        <v>44440</v>
      </c>
      <c r="C1683" s="7">
        <v>44440</v>
      </c>
      <c r="D1683">
        <v>0.78</v>
      </c>
      <c r="E1683">
        <v>1.8</v>
      </c>
      <c r="F1683">
        <v>3.4</v>
      </c>
      <c r="G1683">
        <v>2.6</v>
      </c>
      <c r="H1683" s="4">
        <f t="shared" si="251"/>
        <v>4.5</v>
      </c>
      <c r="I1683" s="4"/>
      <c r="J1683" s="4">
        <f t="shared" si="252"/>
        <v>3.7199999999999998</v>
      </c>
      <c r="K1683" s="15">
        <f t="shared" si="247"/>
        <v>3.72</v>
      </c>
      <c r="L1683" s="4">
        <f t="shared" si="249"/>
        <v>3.72</v>
      </c>
      <c r="M1683" s="4">
        <f t="shared" si="253"/>
        <v>0.7799999999999998</v>
      </c>
      <c r="N1683" s="4"/>
      <c r="P1683" s="184">
        <f t="shared" si="254"/>
        <v>41214</v>
      </c>
      <c r="Q1683" s="184">
        <v>41227</v>
      </c>
      <c r="R1683" s="182">
        <v>4.5</v>
      </c>
      <c r="S1683" s="182">
        <f t="shared" si="255"/>
        <v>3.86</v>
      </c>
      <c r="T1683" s="182">
        <f t="shared" si="256"/>
        <v>0.64000000000000012</v>
      </c>
      <c r="AF1683" s="183"/>
      <c r="AI1683" s="3"/>
    </row>
    <row r="1684" spans="1:35" x14ac:dyDescent="0.2">
      <c r="A1684" s="7">
        <f t="shared" si="248"/>
        <v>44409</v>
      </c>
      <c r="B1684" s="7">
        <f t="shared" si="250"/>
        <v>44440</v>
      </c>
      <c r="C1684" s="7">
        <v>44441</v>
      </c>
      <c r="D1684">
        <v>0.78</v>
      </c>
      <c r="E1684">
        <v>1.8</v>
      </c>
      <c r="F1684">
        <v>3.4</v>
      </c>
      <c r="G1684">
        <v>2.6</v>
      </c>
      <c r="H1684" s="4">
        <f t="shared" si="251"/>
        <v>4.5</v>
      </c>
      <c r="I1684" s="4"/>
      <c r="J1684" s="4">
        <f t="shared" si="252"/>
        <v>3.7199999999999998</v>
      </c>
      <c r="K1684" s="15">
        <f t="shared" si="247"/>
        <v>3.72</v>
      </c>
      <c r="L1684" s="4">
        <f t="shared" si="249"/>
        <v>3.72</v>
      </c>
      <c r="M1684" s="4">
        <f t="shared" si="253"/>
        <v>0.7799999999999998</v>
      </c>
      <c r="N1684" s="4"/>
      <c r="P1684" s="184">
        <f t="shared" si="254"/>
        <v>41214</v>
      </c>
      <c r="Q1684" s="184">
        <v>41228</v>
      </c>
      <c r="R1684" s="182">
        <v>4.5</v>
      </c>
      <c r="S1684" s="182">
        <f t="shared" si="255"/>
        <v>3.86</v>
      </c>
      <c r="T1684" s="182">
        <f t="shared" si="256"/>
        <v>0.64000000000000012</v>
      </c>
      <c r="AF1684" s="183"/>
      <c r="AI1684" s="3"/>
    </row>
    <row r="1685" spans="1:35" x14ac:dyDescent="0.2">
      <c r="A1685" s="7">
        <f t="shared" si="248"/>
        <v>44409</v>
      </c>
      <c r="B1685" s="7">
        <f t="shared" si="250"/>
        <v>44440</v>
      </c>
      <c r="C1685" s="7">
        <v>44442</v>
      </c>
      <c r="D1685">
        <v>0.78</v>
      </c>
      <c r="E1685">
        <v>1.8</v>
      </c>
      <c r="F1685">
        <v>3.4</v>
      </c>
      <c r="G1685">
        <v>2.6</v>
      </c>
      <c r="H1685" s="4">
        <f t="shared" si="251"/>
        <v>4.5</v>
      </c>
      <c r="I1685" s="4"/>
      <c r="J1685" s="4">
        <f t="shared" si="252"/>
        <v>3.7199999999999998</v>
      </c>
      <c r="K1685" s="15">
        <f t="shared" si="247"/>
        <v>3.72</v>
      </c>
      <c r="L1685" s="4">
        <f t="shared" si="249"/>
        <v>3.72</v>
      </c>
      <c r="M1685" s="4">
        <f t="shared" si="253"/>
        <v>0.7799999999999998</v>
      </c>
      <c r="N1685" s="4"/>
      <c r="P1685" s="184">
        <f t="shared" si="254"/>
        <v>41214</v>
      </c>
      <c r="Q1685" s="184">
        <v>41229</v>
      </c>
      <c r="R1685" s="182">
        <v>4.5</v>
      </c>
      <c r="S1685" s="182">
        <f t="shared" si="255"/>
        <v>3.86</v>
      </c>
      <c r="T1685" s="182">
        <f t="shared" si="256"/>
        <v>0.64000000000000012</v>
      </c>
      <c r="AF1685" s="183"/>
      <c r="AI1685" s="3"/>
    </row>
    <row r="1686" spans="1:35" x14ac:dyDescent="0.2">
      <c r="A1686" s="7">
        <f t="shared" si="248"/>
        <v>44409</v>
      </c>
      <c r="B1686" s="7">
        <f t="shared" si="250"/>
        <v>44440</v>
      </c>
      <c r="C1686" s="7">
        <v>44445</v>
      </c>
      <c r="D1686">
        <v>0.78</v>
      </c>
      <c r="E1686">
        <v>1.8</v>
      </c>
      <c r="F1686">
        <v>3.4</v>
      </c>
      <c r="G1686">
        <v>2.6</v>
      </c>
      <c r="H1686" s="4">
        <f t="shared" si="251"/>
        <v>4.5</v>
      </c>
      <c r="I1686" s="4"/>
      <c r="J1686" s="4">
        <f t="shared" si="252"/>
        <v>3.7199999999999998</v>
      </c>
      <c r="K1686" s="15">
        <f t="shared" si="247"/>
        <v>3.72</v>
      </c>
      <c r="L1686" s="4">
        <f t="shared" si="249"/>
        <v>3.72</v>
      </c>
      <c r="M1686" s="4">
        <f t="shared" si="253"/>
        <v>0.7799999999999998</v>
      </c>
      <c r="N1686" s="4"/>
      <c r="P1686" s="184">
        <f t="shared" si="254"/>
        <v>41214</v>
      </c>
      <c r="Q1686" s="184">
        <v>41230</v>
      </c>
      <c r="R1686" s="182">
        <v>4.5</v>
      </c>
      <c r="S1686" s="182">
        <f t="shared" si="255"/>
        <v>3.86</v>
      </c>
      <c r="T1686" s="182">
        <f t="shared" si="256"/>
        <v>0.64000000000000012</v>
      </c>
      <c r="AF1686" s="183"/>
      <c r="AI1686" s="3"/>
    </row>
    <row r="1687" spans="1:35" x14ac:dyDescent="0.2">
      <c r="A1687" s="7">
        <f t="shared" si="248"/>
        <v>44409</v>
      </c>
      <c r="B1687" s="7">
        <f t="shared" si="250"/>
        <v>44440</v>
      </c>
      <c r="C1687" s="7">
        <v>44446</v>
      </c>
      <c r="D1687">
        <v>0.78</v>
      </c>
      <c r="E1687">
        <v>1.8</v>
      </c>
      <c r="F1687">
        <v>3.4</v>
      </c>
      <c r="G1687">
        <v>2.6</v>
      </c>
      <c r="H1687" s="4">
        <f t="shared" si="251"/>
        <v>4.5</v>
      </c>
      <c r="I1687" s="4"/>
      <c r="J1687" s="4">
        <f t="shared" si="252"/>
        <v>3.7199999999999998</v>
      </c>
      <c r="K1687" s="15">
        <f t="shared" si="247"/>
        <v>3.72</v>
      </c>
      <c r="L1687" s="4">
        <f t="shared" si="249"/>
        <v>3.72</v>
      </c>
      <c r="M1687" s="4">
        <f t="shared" si="253"/>
        <v>0.7799999999999998</v>
      </c>
      <c r="N1687" s="4"/>
      <c r="P1687" s="184">
        <f t="shared" si="254"/>
        <v>41214</v>
      </c>
      <c r="Q1687" s="184">
        <v>41231</v>
      </c>
      <c r="R1687" s="182">
        <v>4.5</v>
      </c>
      <c r="S1687" s="182">
        <f t="shared" si="255"/>
        <v>3.86</v>
      </c>
      <c r="T1687" s="182">
        <f t="shared" si="256"/>
        <v>0.64000000000000012</v>
      </c>
      <c r="AF1687" s="183"/>
      <c r="AI1687" s="3"/>
    </row>
    <row r="1688" spans="1:35" x14ac:dyDescent="0.2">
      <c r="A1688" s="7">
        <f t="shared" si="248"/>
        <v>44409</v>
      </c>
      <c r="B1688" s="7">
        <f t="shared" si="250"/>
        <v>44440</v>
      </c>
      <c r="C1688" s="7">
        <v>44447</v>
      </c>
      <c r="D1688">
        <v>0.78</v>
      </c>
      <c r="E1688">
        <v>1.8</v>
      </c>
      <c r="F1688">
        <v>3.4</v>
      </c>
      <c r="G1688">
        <v>2.6</v>
      </c>
      <c r="H1688" s="4">
        <f t="shared" si="251"/>
        <v>4.5</v>
      </c>
      <c r="I1688" s="4"/>
      <c r="J1688" s="4">
        <f t="shared" si="252"/>
        <v>3.7199999999999998</v>
      </c>
      <c r="K1688" s="15">
        <f t="shared" si="247"/>
        <v>3.72</v>
      </c>
      <c r="L1688" s="4">
        <f t="shared" si="249"/>
        <v>3.72</v>
      </c>
      <c r="M1688" s="4">
        <f t="shared" si="253"/>
        <v>0.7799999999999998</v>
      </c>
      <c r="N1688" s="4"/>
      <c r="P1688" s="184">
        <f t="shared" si="254"/>
        <v>41214</v>
      </c>
      <c r="Q1688" s="184">
        <v>41232</v>
      </c>
      <c r="R1688" s="182">
        <v>4.5</v>
      </c>
      <c r="S1688" s="182">
        <f t="shared" si="255"/>
        <v>3.86</v>
      </c>
      <c r="T1688" s="182">
        <f t="shared" si="256"/>
        <v>0.64000000000000012</v>
      </c>
      <c r="AF1688" s="183"/>
      <c r="AI1688" s="3"/>
    </row>
    <row r="1689" spans="1:35" x14ac:dyDescent="0.2">
      <c r="A1689" s="7">
        <f t="shared" si="248"/>
        <v>44409</v>
      </c>
      <c r="B1689" s="7">
        <f t="shared" si="250"/>
        <v>44440</v>
      </c>
      <c r="C1689" s="7">
        <v>44448</v>
      </c>
      <c r="D1689">
        <v>0.78</v>
      </c>
      <c r="E1689">
        <v>1.8</v>
      </c>
      <c r="F1689">
        <v>3.4</v>
      </c>
      <c r="G1689">
        <v>2.6</v>
      </c>
      <c r="H1689" s="4">
        <f t="shared" si="251"/>
        <v>4.5</v>
      </c>
      <c r="I1689" s="4"/>
      <c r="J1689" s="4">
        <f t="shared" si="252"/>
        <v>3.7199999999999998</v>
      </c>
      <c r="K1689" s="15">
        <f t="shared" si="247"/>
        <v>3.72</v>
      </c>
      <c r="L1689" s="4">
        <f t="shared" si="249"/>
        <v>3.72</v>
      </c>
      <c r="M1689" s="4">
        <f t="shared" si="253"/>
        <v>0.7799999999999998</v>
      </c>
      <c r="N1689" s="4"/>
      <c r="P1689" s="184">
        <f t="shared" si="254"/>
        <v>41214</v>
      </c>
      <c r="Q1689" s="184">
        <v>41233</v>
      </c>
      <c r="R1689" s="182">
        <v>4.5</v>
      </c>
      <c r="S1689" s="182">
        <f t="shared" si="255"/>
        <v>3.86</v>
      </c>
      <c r="T1689" s="182">
        <f t="shared" si="256"/>
        <v>0.64000000000000012</v>
      </c>
      <c r="AF1689" s="183"/>
      <c r="AI1689" s="3"/>
    </row>
    <row r="1690" spans="1:35" x14ac:dyDescent="0.2">
      <c r="A1690" s="7">
        <f t="shared" si="248"/>
        <v>44409</v>
      </c>
      <c r="B1690" s="7">
        <f t="shared" si="250"/>
        <v>44440</v>
      </c>
      <c r="C1690" s="7">
        <v>44449</v>
      </c>
      <c r="D1690">
        <v>0.78</v>
      </c>
      <c r="E1690">
        <v>1.8</v>
      </c>
      <c r="F1690">
        <v>3.4</v>
      </c>
      <c r="G1690">
        <v>2.6</v>
      </c>
      <c r="H1690" s="4">
        <f t="shared" si="251"/>
        <v>4.5</v>
      </c>
      <c r="I1690" s="4"/>
      <c r="J1690" s="4">
        <f t="shared" si="252"/>
        <v>3.7199999999999998</v>
      </c>
      <c r="K1690" s="15">
        <f t="shared" si="247"/>
        <v>3.72</v>
      </c>
      <c r="L1690" s="4">
        <f t="shared" si="249"/>
        <v>3.72</v>
      </c>
      <c r="M1690" s="4">
        <f t="shared" si="253"/>
        <v>0.7799999999999998</v>
      </c>
      <c r="N1690" s="4"/>
      <c r="P1690" s="184">
        <f t="shared" si="254"/>
        <v>41214</v>
      </c>
      <c r="Q1690" s="184">
        <v>41234</v>
      </c>
      <c r="R1690" s="182">
        <v>4.5</v>
      </c>
      <c r="S1690" s="182">
        <f t="shared" si="255"/>
        <v>3.86</v>
      </c>
      <c r="T1690" s="182">
        <f t="shared" si="256"/>
        <v>0.64000000000000012</v>
      </c>
      <c r="AF1690" s="183"/>
      <c r="AI1690" s="3"/>
    </row>
    <row r="1691" spans="1:35" x14ac:dyDescent="0.2">
      <c r="A1691" s="7">
        <f t="shared" si="248"/>
        <v>44409</v>
      </c>
      <c r="B1691" s="7">
        <f t="shared" si="250"/>
        <v>44440</v>
      </c>
      <c r="C1691" s="7">
        <v>44452</v>
      </c>
      <c r="D1691">
        <v>0.78</v>
      </c>
      <c r="E1691">
        <v>1.8</v>
      </c>
      <c r="F1691">
        <v>3.4</v>
      </c>
      <c r="G1691">
        <v>2.6</v>
      </c>
      <c r="H1691" s="4">
        <f t="shared" si="251"/>
        <v>4.5</v>
      </c>
      <c r="I1691" s="4"/>
      <c r="J1691" s="4">
        <f t="shared" si="252"/>
        <v>3.7199999999999998</v>
      </c>
      <c r="K1691" s="15">
        <f t="shared" si="247"/>
        <v>3.72</v>
      </c>
      <c r="L1691" s="4">
        <f t="shared" si="249"/>
        <v>3.72</v>
      </c>
      <c r="M1691" s="4">
        <f t="shared" si="253"/>
        <v>0.7799999999999998</v>
      </c>
      <c r="N1691" s="4"/>
      <c r="P1691" s="184">
        <f t="shared" si="254"/>
        <v>41214</v>
      </c>
      <c r="Q1691" s="184">
        <v>41235</v>
      </c>
      <c r="R1691" s="182">
        <v>4.5</v>
      </c>
      <c r="S1691" s="182">
        <f t="shared" si="255"/>
        <v>3.86</v>
      </c>
      <c r="T1691" s="182">
        <f t="shared" si="256"/>
        <v>0.64000000000000012</v>
      </c>
      <c r="AF1691" s="183"/>
      <c r="AI1691" s="3"/>
    </row>
    <row r="1692" spans="1:35" x14ac:dyDescent="0.2">
      <c r="A1692" s="7">
        <f t="shared" si="248"/>
        <v>44409</v>
      </c>
      <c r="B1692" s="7">
        <f t="shared" si="250"/>
        <v>44440</v>
      </c>
      <c r="C1692" s="7">
        <v>44453</v>
      </c>
      <c r="D1692">
        <v>0.78</v>
      </c>
      <c r="E1692">
        <v>1.8</v>
      </c>
      <c r="F1692">
        <v>3.4</v>
      </c>
      <c r="G1692">
        <v>2.6</v>
      </c>
      <c r="H1692" s="4">
        <f t="shared" si="251"/>
        <v>4.5</v>
      </c>
      <c r="I1692" s="4"/>
      <c r="J1692" s="4">
        <f t="shared" si="252"/>
        <v>3.7199999999999998</v>
      </c>
      <c r="K1692" s="15">
        <f t="shared" si="247"/>
        <v>3.72</v>
      </c>
      <c r="L1692" s="4">
        <f t="shared" si="249"/>
        <v>3.72</v>
      </c>
      <c r="M1692" s="4">
        <f t="shared" si="253"/>
        <v>0.7799999999999998</v>
      </c>
      <c r="N1692" s="4"/>
      <c r="P1692" s="184">
        <f t="shared" si="254"/>
        <v>41214</v>
      </c>
      <c r="Q1692" s="184">
        <v>41236</v>
      </c>
      <c r="R1692" s="182">
        <v>4.5</v>
      </c>
      <c r="S1692" s="182">
        <f t="shared" si="255"/>
        <v>3.86</v>
      </c>
      <c r="T1692" s="182">
        <f t="shared" si="256"/>
        <v>0.64000000000000012</v>
      </c>
      <c r="AF1692" s="183"/>
      <c r="AI1692" s="3"/>
    </row>
    <row r="1693" spans="1:35" x14ac:dyDescent="0.2">
      <c r="A1693" s="7">
        <f t="shared" si="248"/>
        <v>44409</v>
      </c>
      <c r="B1693" s="7">
        <f t="shared" si="250"/>
        <v>44440</v>
      </c>
      <c r="C1693" s="7">
        <v>44454</v>
      </c>
      <c r="D1693">
        <v>0.78</v>
      </c>
      <c r="E1693">
        <v>1.8</v>
      </c>
      <c r="F1693">
        <v>3.4</v>
      </c>
      <c r="G1693">
        <v>2.6</v>
      </c>
      <c r="H1693" s="4">
        <f t="shared" si="251"/>
        <v>4.5</v>
      </c>
      <c r="I1693" s="4"/>
      <c r="J1693" s="4">
        <f t="shared" si="252"/>
        <v>3.7199999999999998</v>
      </c>
      <c r="K1693" s="15">
        <f t="shared" si="247"/>
        <v>3.72</v>
      </c>
      <c r="L1693" s="4">
        <f t="shared" si="249"/>
        <v>3.72</v>
      </c>
      <c r="M1693" s="4">
        <f t="shared" si="253"/>
        <v>0.7799999999999998</v>
      </c>
      <c r="N1693" s="4"/>
      <c r="P1693" s="184">
        <f t="shared" si="254"/>
        <v>41214</v>
      </c>
      <c r="Q1693" s="184">
        <v>41237</v>
      </c>
      <c r="R1693" s="182">
        <v>4.5</v>
      </c>
      <c r="S1693" s="182">
        <f t="shared" si="255"/>
        <v>3.86</v>
      </c>
      <c r="T1693" s="182">
        <f t="shared" si="256"/>
        <v>0.64000000000000012</v>
      </c>
      <c r="AF1693" s="183"/>
      <c r="AI1693" s="3"/>
    </row>
    <row r="1694" spans="1:35" x14ac:dyDescent="0.2">
      <c r="A1694" s="7">
        <f t="shared" si="248"/>
        <v>44409</v>
      </c>
      <c r="B1694" s="7">
        <f t="shared" si="250"/>
        <v>44440</v>
      </c>
      <c r="C1694" s="7">
        <v>44456</v>
      </c>
      <c r="D1694">
        <v>0.78</v>
      </c>
      <c r="E1694">
        <v>1.8</v>
      </c>
      <c r="F1694">
        <v>3.4</v>
      </c>
      <c r="G1694">
        <v>2.6</v>
      </c>
      <c r="H1694" s="4">
        <f t="shared" si="251"/>
        <v>4.5</v>
      </c>
      <c r="I1694" s="4"/>
      <c r="J1694" s="4">
        <f t="shared" si="252"/>
        <v>3.7199999999999998</v>
      </c>
      <c r="K1694" s="15">
        <f t="shared" si="247"/>
        <v>3.72</v>
      </c>
      <c r="L1694" s="4">
        <f t="shared" si="249"/>
        <v>3.72</v>
      </c>
      <c r="M1694" s="4">
        <f t="shared" si="253"/>
        <v>0.7799999999999998</v>
      </c>
      <c r="N1694" s="4"/>
      <c r="P1694" s="184">
        <f t="shared" si="254"/>
        <v>41214</v>
      </c>
      <c r="Q1694" s="184">
        <v>41238</v>
      </c>
      <c r="R1694" s="182">
        <v>4.5</v>
      </c>
      <c r="S1694" s="182">
        <f t="shared" si="255"/>
        <v>3.86</v>
      </c>
      <c r="T1694" s="182">
        <f t="shared" si="256"/>
        <v>0.64000000000000012</v>
      </c>
      <c r="AF1694" s="183"/>
      <c r="AI1694" s="3"/>
    </row>
    <row r="1695" spans="1:35" x14ac:dyDescent="0.2">
      <c r="A1695" s="7">
        <f t="shared" si="248"/>
        <v>44409</v>
      </c>
      <c r="B1695" s="7">
        <f t="shared" si="250"/>
        <v>44440</v>
      </c>
      <c r="C1695" s="7">
        <v>44459</v>
      </c>
      <c r="D1695">
        <v>0.78</v>
      </c>
      <c r="E1695">
        <v>1.8</v>
      </c>
      <c r="F1695">
        <v>3.4</v>
      </c>
      <c r="G1695">
        <v>2.6</v>
      </c>
      <c r="H1695" s="4">
        <f t="shared" si="251"/>
        <v>4.5</v>
      </c>
      <c r="I1695" s="4"/>
      <c r="J1695" s="4">
        <f t="shared" si="252"/>
        <v>3.7199999999999998</v>
      </c>
      <c r="K1695" s="15">
        <f t="shared" si="247"/>
        <v>3.72</v>
      </c>
      <c r="L1695" s="4">
        <f t="shared" si="249"/>
        <v>3.72</v>
      </c>
      <c r="M1695" s="4">
        <f t="shared" si="253"/>
        <v>0.7799999999999998</v>
      </c>
      <c r="N1695" s="4"/>
      <c r="P1695" s="184">
        <f t="shared" si="254"/>
        <v>41214</v>
      </c>
      <c r="Q1695" s="184">
        <v>41239</v>
      </c>
      <c r="R1695" s="182">
        <v>4.5</v>
      </c>
      <c r="S1695" s="182">
        <f t="shared" si="255"/>
        <v>3.86</v>
      </c>
      <c r="T1695" s="182">
        <f t="shared" si="256"/>
        <v>0.64000000000000012</v>
      </c>
      <c r="AF1695" s="183"/>
      <c r="AI1695" s="3"/>
    </row>
    <row r="1696" spans="1:35" x14ac:dyDescent="0.2">
      <c r="A1696" s="7">
        <f t="shared" si="248"/>
        <v>44409</v>
      </c>
      <c r="B1696" s="7">
        <f t="shared" si="250"/>
        <v>44440</v>
      </c>
      <c r="C1696" s="7">
        <v>44460</v>
      </c>
      <c r="D1696">
        <v>0.78</v>
      </c>
      <c r="E1696">
        <v>1.8</v>
      </c>
      <c r="F1696">
        <v>3.4</v>
      </c>
      <c r="G1696">
        <v>2.6</v>
      </c>
      <c r="H1696" s="4">
        <f t="shared" si="251"/>
        <v>4.5</v>
      </c>
      <c r="I1696" s="4"/>
      <c r="J1696" s="4">
        <f t="shared" si="252"/>
        <v>3.7199999999999998</v>
      </c>
      <c r="K1696" s="15">
        <f t="shared" si="247"/>
        <v>3.72</v>
      </c>
      <c r="L1696" s="4">
        <f t="shared" si="249"/>
        <v>3.72</v>
      </c>
      <c r="M1696" s="4">
        <f t="shared" si="253"/>
        <v>0.7799999999999998</v>
      </c>
      <c r="N1696" s="4"/>
      <c r="P1696" s="184">
        <f t="shared" si="254"/>
        <v>41214</v>
      </c>
      <c r="Q1696" s="184">
        <v>41240</v>
      </c>
      <c r="R1696" s="182">
        <v>4.5</v>
      </c>
      <c r="S1696" s="182">
        <f t="shared" si="255"/>
        <v>3.86</v>
      </c>
      <c r="T1696" s="182">
        <f t="shared" si="256"/>
        <v>0.64000000000000012</v>
      </c>
      <c r="AF1696" s="183"/>
      <c r="AI1696" s="3"/>
    </row>
    <row r="1697" spans="1:35" x14ac:dyDescent="0.2">
      <c r="A1697" s="7">
        <f t="shared" si="248"/>
        <v>44409</v>
      </c>
      <c r="B1697" s="7">
        <f t="shared" si="250"/>
        <v>44440</v>
      </c>
      <c r="C1697" s="7">
        <v>44461</v>
      </c>
      <c r="D1697">
        <v>0.78</v>
      </c>
      <c r="E1697">
        <v>1.8</v>
      </c>
      <c r="F1697">
        <v>3.4</v>
      </c>
      <c r="G1697">
        <v>2.6</v>
      </c>
      <c r="H1697" s="4">
        <f t="shared" si="251"/>
        <v>4.5</v>
      </c>
      <c r="I1697" s="4"/>
      <c r="J1697" s="4">
        <f t="shared" si="252"/>
        <v>3.7199999999999998</v>
      </c>
      <c r="K1697" s="15">
        <f t="shared" si="247"/>
        <v>3.72</v>
      </c>
      <c r="L1697" s="4">
        <f t="shared" si="249"/>
        <v>3.72</v>
      </c>
      <c r="M1697" s="4">
        <f t="shared" si="253"/>
        <v>0.7799999999999998</v>
      </c>
      <c r="N1697" s="4"/>
      <c r="P1697" s="184">
        <f t="shared" si="254"/>
        <v>41214</v>
      </c>
      <c r="Q1697" s="184">
        <v>41241</v>
      </c>
      <c r="R1697" s="182">
        <v>4.5</v>
      </c>
      <c r="S1697" s="182">
        <f t="shared" si="255"/>
        <v>3.86</v>
      </c>
      <c r="T1697" s="182">
        <f t="shared" si="256"/>
        <v>0.64000000000000012</v>
      </c>
      <c r="AF1697" s="183"/>
      <c r="AI1697" s="3"/>
    </row>
    <row r="1698" spans="1:35" x14ac:dyDescent="0.2">
      <c r="A1698" s="7">
        <f t="shared" si="248"/>
        <v>44409</v>
      </c>
      <c r="B1698" s="7">
        <f t="shared" si="250"/>
        <v>44440</v>
      </c>
      <c r="C1698" s="7">
        <v>44462</v>
      </c>
      <c r="D1698">
        <v>0.78</v>
      </c>
      <c r="E1698">
        <v>1.8</v>
      </c>
      <c r="F1698">
        <v>3.4</v>
      </c>
      <c r="G1698">
        <v>2.6</v>
      </c>
      <c r="H1698" s="4">
        <f t="shared" si="251"/>
        <v>4.5</v>
      </c>
      <c r="I1698" s="4"/>
      <c r="J1698" s="4">
        <f t="shared" si="252"/>
        <v>3.7199999999999998</v>
      </c>
      <c r="K1698" s="15">
        <f t="shared" ref="K1698:K1761" si="257">INDEX($W:$W,MATCH($A1698,$V:$V,0))</f>
        <v>3.72</v>
      </c>
      <c r="L1698" s="4">
        <f t="shared" si="249"/>
        <v>3.72</v>
      </c>
      <c r="M1698" s="4">
        <f t="shared" si="253"/>
        <v>0.7799999999999998</v>
      </c>
      <c r="N1698" s="4"/>
      <c r="P1698" s="184">
        <f t="shared" si="254"/>
        <v>41214</v>
      </c>
      <c r="Q1698" s="184">
        <v>41242</v>
      </c>
      <c r="R1698" s="182">
        <v>4.5</v>
      </c>
      <c r="S1698" s="182">
        <f t="shared" si="255"/>
        <v>3.86</v>
      </c>
      <c r="T1698" s="182">
        <f t="shared" si="256"/>
        <v>0.64000000000000012</v>
      </c>
      <c r="AF1698" s="183"/>
      <c r="AI1698" s="3"/>
    </row>
    <row r="1699" spans="1:35" x14ac:dyDescent="0.2">
      <c r="A1699" s="7">
        <f t="shared" si="248"/>
        <v>44409</v>
      </c>
      <c r="B1699" s="7">
        <f t="shared" si="250"/>
        <v>44440</v>
      </c>
      <c r="C1699" s="7">
        <v>44463</v>
      </c>
      <c r="D1699">
        <v>0.78</v>
      </c>
      <c r="E1699">
        <v>1.8</v>
      </c>
      <c r="F1699">
        <v>3.4</v>
      </c>
      <c r="G1699">
        <v>2.6</v>
      </c>
      <c r="H1699" s="4">
        <f t="shared" si="251"/>
        <v>4.5</v>
      </c>
      <c r="I1699" s="4"/>
      <c r="J1699" s="4">
        <f t="shared" si="252"/>
        <v>3.7199999999999998</v>
      </c>
      <c r="K1699" s="15">
        <f t="shared" si="257"/>
        <v>3.72</v>
      </c>
      <c r="L1699" s="4">
        <f t="shared" si="249"/>
        <v>3.72</v>
      </c>
      <c r="M1699" s="4">
        <f t="shared" si="253"/>
        <v>0.7799999999999998</v>
      </c>
      <c r="N1699" s="4"/>
      <c r="P1699" s="184">
        <f t="shared" si="254"/>
        <v>41214</v>
      </c>
      <c r="Q1699" s="184">
        <v>41243</v>
      </c>
      <c r="R1699" s="182">
        <v>4.5</v>
      </c>
      <c r="S1699" s="182">
        <f t="shared" si="255"/>
        <v>3.86</v>
      </c>
      <c r="T1699" s="182">
        <f t="shared" si="256"/>
        <v>0.64000000000000012</v>
      </c>
      <c r="AF1699" s="183"/>
      <c r="AI1699" s="3"/>
    </row>
    <row r="1700" spans="1:35" x14ac:dyDescent="0.2">
      <c r="A1700" s="7">
        <f t="shared" si="248"/>
        <v>44409</v>
      </c>
      <c r="B1700" s="7">
        <f t="shared" si="250"/>
        <v>44440</v>
      </c>
      <c r="C1700" s="7">
        <v>44466</v>
      </c>
      <c r="D1700">
        <v>0.78</v>
      </c>
      <c r="E1700">
        <v>1.8</v>
      </c>
      <c r="F1700">
        <v>3.4</v>
      </c>
      <c r="G1700">
        <v>2.6</v>
      </c>
      <c r="H1700" s="4">
        <f t="shared" si="251"/>
        <v>4.5</v>
      </c>
      <c r="I1700" s="4"/>
      <c r="J1700" s="4">
        <f t="shared" si="252"/>
        <v>3.7199999999999998</v>
      </c>
      <c r="K1700" s="15">
        <f t="shared" si="257"/>
        <v>3.72</v>
      </c>
      <c r="L1700" s="4">
        <f t="shared" si="249"/>
        <v>3.72</v>
      </c>
      <c r="M1700" s="4">
        <f t="shared" si="253"/>
        <v>0.7799999999999998</v>
      </c>
      <c r="N1700" s="4"/>
      <c r="P1700" s="184">
        <f t="shared" si="254"/>
        <v>41244</v>
      </c>
      <c r="Q1700" s="184">
        <v>41244</v>
      </c>
      <c r="R1700" s="182">
        <v>4.5</v>
      </c>
      <c r="S1700" s="182">
        <f t="shared" si="255"/>
        <v>3.69</v>
      </c>
      <c r="T1700" s="182">
        <f t="shared" si="256"/>
        <v>0.81</v>
      </c>
      <c r="AF1700" s="183"/>
      <c r="AI1700" s="3"/>
    </row>
    <row r="1701" spans="1:35" x14ac:dyDescent="0.2">
      <c r="A1701" s="7">
        <f t="shared" si="248"/>
        <v>44409</v>
      </c>
      <c r="B1701" s="7">
        <f t="shared" si="250"/>
        <v>44440</v>
      </c>
      <c r="C1701" s="7">
        <v>44467</v>
      </c>
      <c r="D1701">
        <v>0.78</v>
      </c>
      <c r="E1701">
        <v>1.8</v>
      </c>
      <c r="F1701">
        <v>3.4</v>
      </c>
      <c r="G1701">
        <v>2.6</v>
      </c>
      <c r="H1701" s="4">
        <f t="shared" si="251"/>
        <v>4.5</v>
      </c>
      <c r="I1701" s="4"/>
      <c r="J1701" s="4">
        <f t="shared" si="252"/>
        <v>3.7199999999999998</v>
      </c>
      <c r="K1701" s="15">
        <f t="shared" si="257"/>
        <v>3.72</v>
      </c>
      <c r="L1701" s="4">
        <f t="shared" si="249"/>
        <v>3.72</v>
      </c>
      <c r="M1701" s="4">
        <f t="shared" si="253"/>
        <v>0.7799999999999998</v>
      </c>
      <c r="N1701" s="4"/>
      <c r="P1701" s="184">
        <f t="shared" si="254"/>
        <v>41244</v>
      </c>
      <c r="Q1701" s="184">
        <v>41245</v>
      </c>
      <c r="R1701" s="182">
        <v>4.5</v>
      </c>
      <c r="S1701" s="182">
        <f t="shared" si="255"/>
        <v>3.69</v>
      </c>
      <c r="T1701" s="182">
        <f t="shared" si="256"/>
        <v>0.81</v>
      </c>
      <c r="AF1701" s="183"/>
      <c r="AI1701" s="3"/>
    </row>
    <row r="1702" spans="1:35" x14ac:dyDescent="0.2">
      <c r="A1702" s="7">
        <f t="shared" si="248"/>
        <v>44409</v>
      </c>
      <c r="B1702" s="7">
        <f t="shared" si="250"/>
        <v>44440</v>
      </c>
      <c r="C1702" s="7">
        <v>44468</v>
      </c>
      <c r="D1702">
        <v>0.78</v>
      </c>
      <c r="E1702">
        <v>1.8</v>
      </c>
      <c r="F1702">
        <v>3.4</v>
      </c>
      <c r="G1702">
        <v>2.6</v>
      </c>
      <c r="H1702" s="4">
        <f t="shared" si="251"/>
        <v>4.5</v>
      </c>
      <c r="I1702" s="4"/>
      <c r="J1702" s="4">
        <f t="shared" si="252"/>
        <v>3.7199999999999998</v>
      </c>
      <c r="K1702" s="15">
        <f t="shared" si="257"/>
        <v>3.72</v>
      </c>
      <c r="L1702" s="4">
        <f t="shared" si="249"/>
        <v>3.72</v>
      </c>
      <c r="M1702" s="4">
        <f t="shared" si="253"/>
        <v>0.7799999999999998</v>
      </c>
      <c r="N1702" s="4"/>
      <c r="P1702" s="184">
        <f t="shared" si="254"/>
        <v>41244</v>
      </c>
      <c r="Q1702" s="184">
        <v>41246</v>
      </c>
      <c r="R1702" s="182">
        <v>4.5</v>
      </c>
      <c r="S1702" s="182">
        <f t="shared" si="255"/>
        <v>3.69</v>
      </c>
      <c r="T1702" s="182">
        <f t="shared" si="256"/>
        <v>0.81</v>
      </c>
      <c r="AF1702" s="183"/>
      <c r="AI1702" s="3"/>
    </row>
    <row r="1703" spans="1:35" x14ac:dyDescent="0.2">
      <c r="A1703" s="7">
        <f t="shared" si="248"/>
        <v>44409</v>
      </c>
      <c r="B1703" s="7">
        <f t="shared" si="250"/>
        <v>44440</v>
      </c>
      <c r="C1703" s="7">
        <v>44469</v>
      </c>
      <c r="D1703">
        <v>0.78</v>
      </c>
      <c r="E1703">
        <v>1.8</v>
      </c>
      <c r="F1703">
        <v>3.4</v>
      </c>
      <c r="G1703">
        <v>2.6</v>
      </c>
      <c r="H1703" s="4">
        <f t="shared" si="251"/>
        <v>4.5</v>
      </c>
      <c r="I1703" s="4"/>
      <c r="J1703" s="4">
        <f t="shared" si="252"/>
        <v>3.7199999999999998</v>
      </c>
      <c r="K1703" s="15">
        <f t="shared" si="257"/>
        <v>3.72</v>
      </c>
      <c r="L1703" s="4">
        <f t="shared" si="249"/>
        <v>3.72</v>
      </c>
      <c r="M1703" s="4">
        <f t="shared" si="253"/>
        <v>0.7799999999999998</v>
      </c>
      <c r="N1703" s="4"/>
      <c r="P1703" s="184">
        <f t="shared" si="254"/>
        <v>41244</v>
      </c>
      <c r="Q1703" s="184">
        <v>41247</v>
      </c>
      <c r="R1703" s="182">
        <v>4.5</v>
      </c>
      <c r="S1703" s="182">
        <f t="shared" si="255"/>
        <v>3.69</v>
      </c>
      <c r="T1703" s="182">
        <f t="shared" si="256"/>
        <v>0.81</v>
      </c>
      <c r="AF1703" s="183"/>
      <c r="AI1703" s="3"/>
    </row>
    <row r="1704" spans="1:35" x14ac:dyDescent="0.2">
      <c r="A1704" s="7">
        <f t="shared" si="248"/>
        <v>44440</v>
      </c>
      <c r="B1704" s="7">
        <f t="shared" si="250"/>
        <v>44470</v>
      </c>
      <c r="C1704" s="7">
        <v>44470</v>
      </c>
      <c r="D1704">
        <v>0.91</v>
      </c>
      <c r="E1704">
        <v>1.8</v>
      </c>
      <c r="F1704">
        <v>3.4</v>
      </c>
      <c r="G1704">
        <v>2.6</v>
      </c>
      <c r="H1704" s="4">
        <f t="shared" si="251"/>
        <v>4.75</v>
      </c>
      <c r="I1704" s="4"/>
      <c r="J1704" s="4">
        <f t="shared" si="252"/>
        <v>3.84</v>
      </c>
      <c r="K1704" s="15">
        <f t="shared" si="257"/>
        <v>3.72</v>
      </c>
      <c r="L1704" s="4">
        <f t="shared" si="249"/>
        <v>3.84</v>
      </c>
      <c r="M1704" s="4">
        <f t="shared" si="253"/>
        <v>0.91000000000000014</v>
      </c>
      <c r="N1704" s="4"/>
      <c r="P1704" s="184">
        <f t="shared" si="254"/>
        <v>41244</v>
      </c>
      <c r="Q1704" s="184">
        <v>41248</v>
      </c>
      <c r="R1704" s="182">
        <v>4.5</v>
      </c>
      <c r="S1704" s="182">
        <f t="shared" si="255"/>
        <v>3.69</v>
      </c>
      <c r="T1704" s="182">
        <f t="shared" si="256"/>
        <v>0.81</v>
      </c>
      <c r="AF1704" s="183"/>
      <c r="AI1704" s="3"/>
    </row>
    <row r="1705" spans="1:35" x14ac:dyDescent="0.2">
      <c r="A1705" s="7">
        <f t="shared" si="248"/>
        <v>44440</v>
      </c>
      <c r="B1705" s="7">
        <f t="shared" si="250"/>
        <v>44470</v>
      </c>
      <c r="C1705" s="7">
        <v>44473</v>
      </c>
      <c r="D1705">
        <v>0.91</v>
      </c>
      <c r="E1705">
        <v>1.8</v>
      </c>
      <c r="F1705">
        <v>3.4</v>
      </c>
      <c r="G1705">
        <v>2.6</v>
      </c>
      <c r="H1705" s="4">
        <f t="shared" si="251"/>
        <v>4.75</v>
      </c>
      <c r="I1705" s="4"/>
      <c r="J1705" s="4">
        <f t="shared" si="252"/>
        <v>3.84</v>
      </c>
      <c r="K1705" s="15">
        <f t="shared" si="257"/>
        <v>3.72</v>
      </c>
      <c r="L1705" s="4">
        <f t="shared" si="249"/>
        <v>3.84</v>
      </c>
      <c r="M1705" s="4">
        <f t="shared" si="253"/>
        <v>0.91000000000000014</v>
      </c>
      <c r="N1705" s="4"/>
      <c r="P1705" s="184">
        <f t="shared" si="254"/>
        <v>41244</v>
      </c>
      <c r="Q1705" s="184">
        <v>41249</v>
      </c>
      <c r="R1705" s="182">
        <v>4.5</v>
      </c>
      <c r="S1705" s="182">
        <f t="shared" si="255"/>
        <v>3.69</v>
      </c>
      <c r="T1705" s="182">
        <f t="shared" si="256"/>
        <v>0.81</v>
      </c>
      <c r="AF1705" s="183"/>
      <c r="AI1705" s="3"/>
    </row>
    <row r="1706" spans="1:35" x14ac:dyDescent="0.2">
      <c r="A1706" s="7">
        <f t="shared" si="248"/>
        <v>44440</v>
      </c>
      <c r="B1706" s="7">
        <f t="shared" si="250"/>
        <v>44470</v>
      </c>
      <c r="C1706" s="7">
        <v>44474</v>
      </c>
      <c r="D1706">
        <v>0.91</v>
      </c>
      <c r="E1706">
        <v>1.8</v>
      </c>
      <c r="F1706">
        <v>3.4</v>
      </c>
      <c r="G1706">
        <v>2.6</v>
      </c>
      <c r="H1706" s="4">
        <f t="shared" si="251"/>
        <v>4.75</v>
      </c>
      <c r="I1706" s="4"/>
      <c r="J1706" s="4">
        <f t="shared" si="252"/>
        <v>3.84</v>
      </c>
      <c r="K1706" s="15">
        <f t="shared" si="257"/>
        <v>3.72</v>
      </c>
      <c r="L1706" s="4">
        <f t="shared" si="249"/>
        <v>3.84</v>
      </c>
      <c r="M1706" s="4">
        <f t="shared" si="253"/>
        <v>0.91000000000000014</v>
      </c>
      <c r="N1706" s="4"/>
      <c r="P1706" s="184">
        <f t="shared" si="254"/>
        <v>41244</v>
      </c>
      <c r="Q1706" s="184">
        <v>41250</v>
      </c>
      <c r="R1706" s="182">
        <v>4.5</v>
      </c>
      <c r="S1706" s="182">
        <f t="shared" si="255"/>
        <v>3.69</v>
      </c>
      <c r="T1706" s="182">
        <f t="shared" si="256"/>
        <v>0.81</v>
      </c>
      <c r="AF1706" s="183"/>
      <c r="AI1706" s="3"/>
    </row>
    <row r="1707" spans="1:35" x14ac:dyDescent="0.2">
      <c r="A1707" s="7">
        <f t="shared" si="248"/>
        <v>44440</v>
      </c>
      <c r="B1707" s="7">
        <f t="shared" si="250"/>
        <v>44470</v>
      </c>
      <c r="C1707" s="7">
        <v>44475</v>
      </c>
      <c r="D1707">
        <v>0.91</v>
      </c>
      <c r="E1707">
        <v>1.8</v>
      </c>
      <c r="F1707">
        <v>3.4</v>
      </c>
      <c r="G1707">
        <v>2.6</v>
      </c>
      <c r="H1707" s="4">
        <f t="shared" si="251"/>
        <v>4.75</v>
      </c>
      <c r="I1707" s="4"/>
      <c r="J1707" s="4">
        <f t="shared" si="252"/>
        <v>3.84</v>
      </c>
      <c r="K1707" s="15">
        <f t="shared" si="257"/>
        <v>3.72</v>
      </c>
      <c r="L1707" s="4">
        <f t="shared" si="249"/>
        <v>3.84</v>
      </c>
      <c r="M1707" s="4">
        <f t="shared" si="253"/>
        <v>0.91000000000000014</v>
      </c>
      <c r="N1707" s="4"/>
      <c r="P1707" s="184">
        <f t="shared" si="254"/>
        <v>41244</v>
      </c>
      <c r="Q1707" s="184">
        <v>41251</v>
      </c>
      <c r="R1707" s="182">
        <v>4.5</v>
      </c>
      <c r="S1707" s="182">
        <f t="shared" si="255"/>
        <v>3.69</v>
      </c>
      <c r="T1707" s="182">
        <f t="shared" si="256"/>
        <v>0.81</v>
      </c>
      <c r="AF1707" s="183"/>
      <c r="AI1707" s="3"/>
    </row>
    <row r="1708" spans="1:35" x14ac:dyDescent="0.2">
      <c r="A1708" s="7">
        <f t="shared" si="248"/>
        <v>44440</v>
      </c>
      <c r="B1708" s="7">
        <f t="shared" si="250"/>
        <v>44470</v>
      </c>
      <c r="C1708" s="7">
        <v>44476</v>
      </c>
      <c r="D1708">
        <v>0.91</v>
      </c>
      <c r="E1708">
        <v>1.8</v>
      </c>
      <c r="F1708">
        <v>3.4</v>
      </c>
      <c r="G1708">
        <v>2.6</v>
      </c>
      <c r="H1708" s="4">
        <f t="shared" si="251"/>
        <v>4.75</v>
      </c>
      <c r="I1708" s="4"/>
      <c r="J1708" s="4">
        <f t="shared" si="252"/>
        <v>3.84</v>
      </c>
      <c r="K1708" s="15">
        <f t="shared" si="257"/>
        <v>3.72</v>
      </c>
      <c r="L1708" s="4">
        <f t="shared" si="249"/>
        <v>3.84</v>
      </c>
      <c r="M1708" s="4">
        <f t="shared" si="253"/>
        <v>0.91000000000000014</v>
      </c>
      <c r="N1708" s="4"/>
      <c r="P1708" s="184">
        <f t="shared" si="254"/>
        <v>41244</v>
      </c>
      <c r="Q1708" s="184">
        <v>41252</v>
      </c>
      <c r="R1708" s="182">
        <v>4.5</v>
      </c>
      <c r="S1708" s="182">
        <f t="shared" si="255"/>
        <v>3.69</v>
      </c>
      <c r="T1708" s="182">
        <f t="shared" si="256"/>
        <v>0.81</v>
      </c>
      <c r="AF1708" s="183"/>
      <c r="AI1708" s="3"/>
    </row>
    <row r="1709" spans="1:35" x14ac:dyDescent="0.2">
      <c r="A1709" s="7">
        <f t="shared" si="248"/>
        <v>44440</v>
      </c>
      <c r="B1709" s="7">
        <f t="shared" si="250"/>
        <v>44470</v>
      </c>
      <c r="C1709" s="7">
        <v>44477</v>
      </c>
      <c r="D1709">
        <v>0.91</v>
      </c>
      <c r="E1709">
        <v>1.8</v>
      </c>
      <c r="F1709">
        <v>3.4</v>
      </c>
      <c r="G1709">
        <v>2.6</v>
      </c>
      <c r="H1709" s="4">
        <f t="shared" si="251"/>
        <v>4.75</v>
      </c>
      <c r="I1709" s="4"/>
      <c r="J1709" s="4">
        <f t="shared" si="252"/>
        <v>3.84</v>
      </c>
      <c r="K1709" s="15">
        <f t="shared" si="257"/>
        <v>3.72</v>
      </c>
      <c r="L1709" s="4">
        <f t="shared" si="249"/>
        <v>3.84</v>
      </c>
      <c r="M1709" s="4">
        <f t="shared" si="253"/>
        <v>0.91000000000000014</v>
      </c>
      <c r="N1709" s="4"/>
      <c r="P1709" s="184">
        <f t="shared" si="254"/>
        <v>41244</v>
      </c>
      <c r="Q1709" s="184">
        <v>41253</v>
      </c>
      <c r="R1709" s="182">
        <v>4.5</v>
      </c>
      <c r="S1709" s="182">
        <f t="shared" si="255"/>
        <v>3.69</v>
      </c>
      <c r="T1709" s="182">
        <f t="shared" si="256"/>
        <v>0.81</v>
      </c>
      <c r="AF1709" s="183"/>
      <c r="AI1709" s="3"/>
    </row>
    <row r="1710" spans="1:35" x14ac:dyDescent="0.2">
      <c r="A1710" s="7">
        <f t="shared" si="248"/>
        <v>44440</v>
      </c>
      <c r="B1710" s="7">
        <f t="shared" si="250"/>
        <v>44470</v>
      </c>
      <c r="C1710" s="7">
        <v>44480</v>
      </c>
      <c r="D1710">
        <v>0.91</v>
      </c>
      <c r="E1710">
        <v>1.8</v>
      </c>
      <c r="F1710">
        <v>3.4</v>
      </c>
      <c r="G1710">
        <v>2.6</v>
      </c>
      <c r="H1710" s="4">
        <f t="shared" si="251"/>
        <v>4.75</v>
      </c>
      <c r="I1710" s="4"/>
      <c r="J1710" s="4">
        <f t="shared" si="252"/>
        <v>3.84</v>
      </c>
      <c r="K1710" s="15">
        <f t="shared" si="257"/>
        <v>3.72</v>
      </c>
      <c r="L1710" s="4">
        <f t="shared" si="249"/>
        <v>3.84</v>
      </c>
      <c r="M1710" s="4">
        <f t="shared" si="253"/>
        <v>0.91000000000000014</v>
      </c>
      <c r="N1710" s="4"/>
      <c r="P1710" s="184">
        <f t="shared" si="254"/>
        <v>41244</v>
      </c>
      <c r="Q1710" s="184">
        <v>41254</v>
      </c>
      <c r="R1710" s="182">
        <v>4.5</v>
      </c>
      <c r="S1710" s="182">
        <f t="shared" si="255"/>
        <v>3.69</v>
      </c>
      <c r="T1710" s="182">
        <f t="shared" si="256"/>
        <v>0.81</v>
      </c>
      <c r="AF1710" s="183"/>
      <c r="AI1710" s="3"/>
    </row>
    <row r="1711" spans="1:35" x14ac:dyDescent="0.2">
      <c r="A1711" s="7">
        <f t="shared" si="248"/>
        <v>44440</v>
      </c>
      <c r="B1711" s="7">
        <f t="shared" si="250"/>
        <v>44470</v>
      </c>
      <c r="C1711" s="7">
        <v>44481</v>
      </c>
      <c r="D1711">
        <v>0.91</v>
      </c>
      <c r="E1711">
        <v>1.8</v>
      </c>
      <c r="F1711">
        <v>3.4</v>
      </c>
      <c r="G1711">
        <v>2.6</v>
      </c>
      <c r="H1711" s="4">
        <f t="shared" si="251"/>
        <v>4.75</v>
      </c>
      <c r="I1711" s="4"/>
      <c r="J1711" s="4">
        <f t="shared" si="252"/>
        <v>3.84</v>
      </c>
      <c r="K1711" s="15">
        <f t="shared" si="257"/>
        <v>3.72</v>
      </c>
      <c r="L1711" s="4">
        <f t="shared" si="249"/>
        <v>3.84</v>
      </c>
      <c r="M1711" s="4">
        <f t="shared" si="253"/>
        <v>0.91000000000000014</v>
      </c>
      <c r="N1711" s="4"/>
      <c r="P1711" s="184">
        <f t="shared" si="254"/>
        <v>41244</v>
      </c>
      <c r="Q1711" s="184">
        <v>41255</v>
      </c>
      <c r="R1711" s="182">
        <v>4.5</v>
      </c>
      <c r="S1711" s="182">
        <f t="shared" si="255"/>
        <v>3.69</v>
      </c>
      <c r="T1711" s="182">
        <f t="shared" si="256"/>
        <v>0.81</v>
      </c>
      <c r="AF1711" s="183"/>
      <c r="AI1711" s="3"/>
    </row>
    <row r="1712" spans="1:35" x14ac:dyDescent="0.2">
      <c r="A1712" s="7">
        <f t="shared" si="248"/>
        <v>44440</v>
      </c>
      <c r="B1712" s="7">
        <f t="shared" si="250"/>
        <v>44470</v>
      </c>
      <c r="C1712" s="7">
        <v>44482</v>
      </c>
      <c r="D1712">
        <v>0.91</v>
      </c>
      <c r="E1712">
        <v>1.8</v>
      </c>
      <c r="F1712">
        <v>3.4</v>
      </c>
      <c r="G1712">
        <v>2.6</v>
      </c>
      <c r="H1712" s="4">
        <f t="shared" si="251"/>
        <v>4.75</v>
      </c>
      <c r="I1712" s="4"/>
      <c r="J1712" s="4">
        <f t="shared" si="252"/>
        <v>3.84</v>
      </c>
      <c r="K1712" s="15">
        <f t="shared" si="257"/>
        <v>3.72</v>
      </c>
      <c r="L1712" s="4">
        <f t="shared" si="249"/>
        <v>3.84</v>
      </c>
      <c r="M1712" s="4">
        <f t="shared" si="253"/>
        <v>0.91000000000000014</v>
      </c>
      <c r="N1712" s="4"/>
      <c r="P1712" s="184">
        <f t="shared" si="254"/>
        <v>41244</v>
      </c>
      <c r="Q1712" s="184">
        <v>41256</v>
      </c>
      <c r="R1712" s="182">
        <v>4.5</v>
      </c>
      <c r="S1712" s="182">
        <f t="shared" si="255"/>
        <v>3.69</v>
      </c>
      <c r="T1712" s="182">
        <f t="shared" si="256"/>
        <v>0.81</v>
      </c>
      <c r="AF1712" s="183"/>
      <c r="AI1712" s="3"/>
    </row>
    <row r="1713" spans="1:35" x14ac:dyDescent="0.2">
      <c r="A1713" s="7">
        <f t="shared" si="248"/>
        <v>44440</v>
      </c>
      <c r="B1713" s="7">
        <f t="shared" si="250"/>
        <v>44470</v>
      </c>
      <c r="C1713" s="7">
        <v>44483</v>
      </c>
      <c r="D1713">
        <v>0.91</v>
      </c>
      <c r="E1713">
        <v>1.8</v>
      </c>
      <c r="F1713">
        <v>3.4</v>
      </c>
      <c r="G1713">
        <v>2.6</v>
      </c>
      <c r="H1713" s="4">
        <f t="shared" si="251"/>
        <v>4.75</v>
      </c>
      <c r="I1713" s="4"/>
      <c r="J1713" s="4">
        <f t="shared" si="252"/>
        <v>3.84</v>
      </c>
      <c r="K1713" s="15">
        <f t="shared" si="257"/>
        <v>3.72</v>
      </c>
      <c r="L1713" s="4">
        <f t="shared" si="249"/>
        <v>3.84</v>
      </c>
      <c r="M1713" s="4">
        <f t="shared" si="253"/>
        <v>0.91000000000000014</v>
      </c>
      <c r="N1713" s="4"/>
      <c r="P1713" s="184">
        <f t="shared" si="254"/>
        <v>41244</v>
      </c>
      <c r="Q1713" s="184">
        <v>41257</v>
      </c>
      <c r="R1713" s="182">
        <v>4.5</v>
      </c>
      <c r="S1713" s="182">
        <f t="shared" si="255"/>
        <v>3.69</v>
      </c>
      <c r="T1713" s="182">
        <f t="shared" si="256"/>
        <v>0.81</v>
      </c>
      <c r="AF1713" s="183"/>
      <c r="AI1713" s="3"/>
    </row>
    <row r="1714" spans="1:35" x14ac:dyDescent="0.2">
      <c r="A1714" s="7">
        <f t="shared" si="248"/>
        <v>44440</v>
      </c>
      <c r="B1714" s="7">
        <f t="shared" si="250"/>
        <v>44470</v>
      </c>
      <c r="C1714" s="7">
        <v>44484</v>
      </c>
      <c r="D1714">
        <v>0.91</v>
      </c>
      <c r="E1714">
        <v>1.8</v>
      </c>
      <c r="F1714">
        <v>3.4</v>
      </c>
      <c r="G1714">
        <v>2.6</v>
      </c>
      <c r="H1714" s="4">
        <f t="shared" si="251"/>
        <v>4.75</v>
      </c>
      <c r="I1714" s="4"/>
      <c r="J1714" s="4">
        <f t="shared" si="252"/>
        <v>3.84</v>
      </c>
      <c r="K1714" s="15">
        <f t="shared" si="257"/>
        <v>3.72</v>
      </c>
      <c r="L1714" s="4">
        <f t="shared" si="249"/>
        <v>3.84</v>
      </c>
      <c r="M1714" s="4">
        <f t="shared" si="253"/>
        <v>0.91000000000000014</v>
      </c>
      <c r="N1714" s="4"/>
      <c r="P1714" s="184">
        <f t="shared" si="254"/>
        <v>41244</v>
      </c>
      <c r="Q1714" s="184">
        <v>41258</v>
      </c>
      <c r="R1714" s="182">
        <v>4.5</v>
      </c>
      <c r="S1714" s="182">
        <f t="shared" si="255"/>
        <v>3.69</v>
      </c>
      <c r="T1714" s="182">
        <f t="shared" si="256"/>
        <v>0.81</v>
      </c>
      <c r="AF1714" s="183"/>
      <c r="AI1714" s="3"/>
    </row>
    <row r="1715" spans="1:35" x14ac:dyDescent="0.2">
      <c r="A1715" s="7">
        <f t="shared" si="248"/>
        <v>44440</v>
      </c>
      <c r="B1715" s="7">
        <f t="shared" si="250"/>
        <v>44470</v>
      </c>
      <c r="C1715" s="7">
        <v>44487</v>
      </c>
      <c r="D1715">
        <v>0.91</v>
      </c>
      <c r="E1715">
        <v>1.8</v>
      </c>
      <c r="F1715">
        <v>3.4</v>
      </c>
      <c r="G1715">
        <v>2.6</v>
      </c>
      <c r="H1715" s="4">
        <f t="shared" si="251"/>
        <v>4.75</v>
      </c>
      <c r="I1715" s="4"/>
      <c r="J1715" s="4">
        <f t="shared" si="252"/>
        <v>3.84</v>
      </c>
      <c r="K1715" s="15">
        <f t="shared" si="257"/>
        <v>3.72</v>
      </c>
      <c r="L1715" s="4">
        <f t="shared" si="249"/>
        <v>3.84</v>
      </c>
      <c r="M1715" s="4">
        <f t="shared" si="253"/>
        <v>0.91000000000000014</v>
      </c>
      <c r="N1715" s="4"/>
      <c r="P1715" s="184">
        <f t="shared" si="254"/>
        <v>41244</v>
      </c>
      <c r="Q1715" s="184">
        <v>41259</v>
      </c>
      <c r="R1715" s="182">
        <v>4.5</v>
      </c>
      <c r="S1715" s="182">
        <f t="shared" si="255"/>
        <v>3.69</v>
      </c>
      <c r="T1715" s="182">
        <f t="shared" si="256"/>
        <v>0.81</v>
      </c>
      <c r="AF1715" s="183"/>
      <c r="AI1715" s="3"/>
    </row>
    <row r="1716" spans="1:35" x14ac:dyDescent="0.2">
      <c r="A1716" s="7">
        <f t="shared" si="248"/>
        <v>44440</v>
      </c>
      <c r="B1716" s="7">
        <f t="shared" si="250"/>
        <v>44470</v>
      </c>
      <c r="C1716" s="7">
        <v>44488</v>
      </c>
      <c r="D1716">
        <v>0.91</v>
      </c>
      <c r="E1716">
        <v>1.8</v>
      </c>
      <c r="F1716">
        <v>3.4</v>
      </c>
      <c r="G1716">
        <v>2.6</v>
      </c>
      <c r="H1716" s="4">
        <f t="shared" si="251"/>
        <v>4.75</v>
      </c>
      <c r="I1716" s="4"/>
      <c r="J1716" s="4">
        <f t="shared" si="252"/>
        <v>3.84</v>
      </c>
      <c r="K1716" s="15">
        <f t="shared" si="257"/>
        <v>3.72</v>
      </c>
      <c r="L1716" s="4">
        <f t="shared" si="249"/>
        <v>3.84</v>
      </c>
      <c r="M1716" s="4">
        <f t="shared" si="253"/>
        <v>0.91000000000000014</v>
      </c>
      <c r="N1716" s="4"/>
      <c r="P1716" s="184">
        <f t="shared" si="254"/>
        <v>41244</v>
      </c>
      <c r="Q1716" s="184">
        <v>41260</v>
      </c>
      <c r="R1716" s="182">
        <v>4.5</v>
      </c>
      <c r="S1716" s="182">
        <f t="shared" si="255"/>
        <v>3.69</v>
      </c>
      <c r="T1716" s="182">
        <f t="shared" si="256"/>
        <v>0.81</v>
      </c>
      <c r="AF1716" s="183"/>
      <c r="AI1716" s="3"/>
    </row>
    <row r="1717" spans="1:35" x14ac:dyDescent="0.2">
      <c r="A1717" s="7">
        <f t="shared" si="248"/>
        <v>44440</v>
      </c>
      <c r="B1717" s="7">
        <f t="shared" si="250"/>
        <v>44470</v>
      </c>
      <c r="C1717" s="7">
        <v>44489</v>
      </c>
      <c r="D1717">
        <v>0.91</v>
      </c>
      <c r="E1717">
        <v>1.8</v>
      </c>
      <c r="F1717">
        <v>3.4</v>
      </c>
      <c r="G1717">
        <v>2.6</v>
      </c>
      <c r="H1717" s="4">
        <f t="shared" si="251"/>
        <v>4.75</v>
      </c>
      <c r="I1717" s="4"/>
      <c r="J1717" s="4">
        <f t="shared" si="252"/>
        <v>3.84</v>
      </c>
      <c r="K1717" s="15">
        <f t="shared" si="257"/>
        <v>3.72</v>
      </c>
      <c r="L1717" s="4">
        <f t="shared" si="249"/>
        <v>3.84</v>
      </c>
      <c r="M1717" s="4">
        <f t="shared" si="253"/>
        <v>0.91000000000000014</v>
      </c>
      <c r="N1717" s="4"/>
      <c r="P1717" s="184">
        <f t="shared" si="254"/>
        <v>41244</v>
      </c>
      <c r="Q1717" s="184">
        <v>41261</v>
      </c>
      <c r="R1717" s="182">
        <v>4.5</v>
      </c>
      <c r="S1717" s="182">
        <f t="shared" si="255"/>
        <v>3.69</v>
      </c>
      <c r="T1717" s="182">
        <f t="shared" si="256"/>
        <v>0.81</v>
      </c>
      <c r="AF1717" s="183"/>
      <c r="AI1717" s="3"/>
    </row>
    <row r="1718" spans="1:35" x14ac:dyDescent="0.2">
      <c r="A1718" s="7">
        <f t="shared" si="248"/>
        <v>44440</v>
      </c>
      <c r="B1718" s="7">
        <f t="shared" si="250"/>
        <v>44470</v>
      </c>
      <c r="C1718" s="7">
        <v>44490</v>
      </c>
      <c r="D1718">
        <v>0.91</v>
      </c>
      <c r="E1718">
        <v>1.8</v>
      </c>
      <c r="F1718">
        <v>3.4</v>
      </c>
      <c r="G1718">
        <v>2.6</v>
      </c>
      <c r="H1718" s="4">
        <f t="shared" si="251"/>
        <v>4.75</v>
      </c>
      <c r="I1718" s="4"/>
      <c r="J1718" s="4">
        <f t="shared" si="252"/>
        <v>3.84</v>
      </c>
      <c r="K1718" s="15">
        <f t="shared" si="257"/>
        <v>3.72</v>
      </c>
      <c r="L1718" s="4">
        <f t="shared" si="249"/>
        <v>3.84</v>
      </c>
      <c r="M1718" s="4">
        <f t="shared" si="253"/>
        <v>0.91000000000000014</v>
      </c>
      <c r="N1718" s="4"/>
      <c r="P1718" s="184">
        <f t="shared" si="254"/>
        <v>41244</v>
      </c>
      <c r="Q1718" s="184">
        <v>41262</v>
      </c>
      <c r="R1718" s="182">
        <v>4.5</v>
      </c>
      <c r="S1718" s="182">
        <f t="shared" si="255"/>
        <v>3.69</v>
      </c>
      <c r="T1718" s="182">
        <f t="shared" si="256"/>
        <v>0.81</v>
      </c>
      <c r="AF1718" s="183"/>
      <c r="AI1718" s="3"/>
    </row>
    <row r="1719" spans="1:35" x14ac:dyDescent="0.2">
      <c r="A1719" s="7">
        <f t="shared" si="248"/>
        <v>44440</v>
      </c>
      <c r="B1719" s="7">
        <f t="shared" si="250"/>
        <v>44470</v>
      </c>
      <c r="C1719" s="7">
        <v>44491</v>
      </c>
      <c r="D1719">
        <v>0.91</v>
      </c>
      <c r="E1719">
        <v>1.8</v>
      </c>
      <c r="F1719">
        <v>3.4</v>
      </c>
      <c r="G1719">
        <v>2.6</v>
      </c>
      <c r="H1719" s="4">
        <f t="shared" si="251"/>
        <v>4.75</v>
      </c>
      <c r="I1719" s="4"/>
      <c r="J1719" s="4">
        <f t="shared" si="252"/>
        <v>3.84</v>
      </c>
      <c r="K1719" s="15">
        <f t="shared" si="257"/>
        <v>3.72</v>
      </c>
      <c r="L1719" s="4">
        <f t="shared" si="249"/>
        <v>3.84</v>
      </c>
      <c r="M1719" s="4">
        <f t="shared" si="253"/>
        <v>0.91000000000000014</v>
      </c>
      <c r="N1719" s="4"/>
      <c r="P1719" s="184">
        <f t="shared" si="254"/>
        <v>41244</v>
      </c>
      <c r="Q1719" s="184">
        <v>41263</v>
      </c>
      <c r="R1719" s="182">
        <v>4.5</v>
      </c>
      <c r="S1719" s="182">
        <f t="shared" si="255"/>
        <v>3.69</v>
      </c>
      <c r="T1719" s="182">
        <f t="shared" si="256"/>
        <v>0.81</v>
      </c>
      <c r="AF1719" s="183"/>
      <c r="AI1719" s="3"/>
    </row>
    <row r="1720" spans="1:35" x14ac:dyDescent="0.2">
      <c r="A1720" s="7">
        <f t="shared" si="248"/>
        <v>44440</v>
      </c>
      <c r="B1720" s="7">
        <f t="shared" si="250"/>
        <v>44470</v>
      </c>
      <c r="C1720" s="7">
        <v>44494</v>
      </c>
      <c r="D1720">
        <v>0.91</v>
      </c>
      <c r="E1720">
        <v>1.8</v>
      </c>
      <c r="F1720">
        <v>3.4</v>
      </c>
      <c r="G1720">
        <v>2.6</v>
      </c>
      <c r="H1720" s="4">
        <f t="shared" si="251"/>
        <v>4.75</v>
      </c>
      <c r="I1720" s="4"/>
      <c r="J1720" s="4">
        <f t="shared" si="252"/>
        <v>3.84</v>
      </c>
      <c r="K1720" s="15">
        <f t="shared" si="257"/>
        <v>3.72</v>
      </c>
      <c r="L1720" s="4">
        <f t="shared" si="249"/>
        <v>3.84</v>
      </c>
      <c r="M1720" s="4">
        <f t="shared" si="253"/>
        <v>0.91000000000000014</v>
      </c>
      <c r="N1720" s="4"/>
      <c r="P1720" s="184">
        <f t="shared" si="254"/>
        <v>41244</v>
      </c>
      <c r="Q1720" s="184">
        <v>41264</v>
      </c>
      <c r="R1720" s="182">
        <v>4.5</v>
      </c>
      <c r="S1720" s="182">
        <f t="shared" si="255"/>
        <v>3.69</v>
      </c>
      <c r="T1720" s="182">
        <f t="shared" si="256"/>
        <v>0.81</v>
      </c>
      <c r="AF1720" s="183"/>
      <c r="AI1720" s="3"/>
    </row>
    <row r="1721" spans="1:35" x14ac:dyDescent="0.2">
      <c r="A1721" s="7">
        <f t="shared" si="248"/>
        <v>44440</v>
      </c>
      <c r="B1721" s="7">
        <f t="shared" si="250"/>
        <v>44470</v>
      </c>
      <c r="C1721" s="7">
        <v>44495</v>
      </c>
      <c r="D1721">
        <v>0.91</v>
      </c>
      <c r="E1721">
        <v>1.8</v>
      </c>
      <c r="F1721">
        <v>3.4</v>
      </c>
      <c r="G1721">
        <v>2.6</v>
      </c>
      <c r="H1721" s="4">
        <f t="shared" si="251"/>
        <v>4.75</v>
      </c>
      <c r="I1721" s="4"/>
      <c r="J1721" s="4">
        <f t="shared" si="252"/>
        <v>3.84</v>
      </c>
      <c r="K1721" s="15">
        <f t="shared" si="257"/>
        <v>3.72</v>
      </c>
      <c r="L1721" s="4">
        <f t="shared" si="249"/>
        <v>3.84</v>
      </c>
      <c r="M1721" s="4">
        <f t="shared" si="253"/>
        <v>0.91000000000000014</v>
      </c>
      <c r="N1721" s="4"/>
      <c r="P1721" s="184">
        <f t="shared" si="254"/>
        <v>41244</v>
      </c>
      <c r="Q1721" s="184">
        <v>41265</v>
      </c>
      <c r="R1721" s="182">
        <v>4.5</v>
      </c>
      <c r="S1721" s="182">
        <f t="shared" si="255"/>
        <v>3.69</v>
      </c>
      <c r="T1721" s="182">
        <f t="shared" si="256"/>
        <v>0.81</v>
      </c>
      <c r="AF1721" s="183"/>
      <c r="AI1721" s="3"/>
    </row>
    <row r="1722" spans="1:35" x14ac:dyDescent="0.2">
      <c r="A1722" s="7">
        <f t="shared" si="248"/>
        <v>44440</v>
      </c>
      <c r="B1722" s="7">
        <f t="shared" si="250"/>
        <v>44470</v>
      </c>
      <c r="C1722" s="7">
        <v>44496</v>
      </c>
      <c r="D1722">
        <v>0.91</v>
      </c>
      <c r="E1722">
        <v>1.8</v>
      </c>
      <c r="F1722">
        <v>3.4</v>
      </c>
      <c r="G1722">
        <v>2.6</v>
      </c>
      <c r="H1722" s="4">
        <f t="shared" si="251"/>
        <v>4.75</v>
      </c>
      <c r="I1722" s="4"/>
      <c r="J1722" s="4">
        <f t="shared" si="252"/>
        <v>3.84</v>
      </c>
      <c r="K1722" s="15">
        <f t="shared" si="257"/>
        <v>3.72</v>
      </c>
      <c r="L1722" s="4">
        <f t="shared" si="249"/>
        <v>3.84</v>
      </c>
      <c r="M1722" s="4">
        <f t="shared" si="253"/>
        <v>0.91000000000000014</v>
      </c>
      <c r="N1722" s="4"/>
      <c r="P1722" s="184">
        <f t="shared" si="254"/>
        <v>41244</v>
      </c>
      <c r="Q1722" s="184">
        <v>41266</v>
      </c>
      <c r="R1722" s="182">
        <v>4.5</v>
      </c>
      <c r="S1722" s="182">
        <f t="shared" si="255"/>
        <v>3.69</v>
      </c>
      <c r="T1722" s="182">
        <f t="shared" si="256"/>
        <v>0.81</v>
      </c>
      <c r="AF1722" s="183"/>
      <c r="AI1722" s="3"/>
    </row>
    <row r="1723" spans="1:35" x14ac:dyDescent="0.2">
      <c r="A1723" s="7">
        <f t="shared" si="248"/>
        <v>44440</v>
      </c>
      <c r="B1723" s="7">
        <f t="shared" si="250"/>
        <v>44470</v>
      </c>
      <c r="C1723" s="7">
        <v>44497</v>
      </c>
      <c r="D1723">
        <v>0.91</v>
      </c>
      <c r="E1723">
        <v>1.8</v>
      </c>
      <c r="F1723">
        <v>3.4</v>
      </c>
      <c r="G1723">
        <v>2.6</v>
      </c>
      <c r="H1723" s="4">
        <f t="shared" si="251"/>
        <v>4.75</v>
      </c>
      <c r="I1723" s="4"/>
      <c r="J1723" s="4">
        <f t="shared" si="252"/>
        <v>3.84</v>
      </c>
      <c r="K1723" s="15">
        <f t="shared" si="257"/>
        <v>3.72</v>
      </c>
      <c r="L1723" s="4">
        <f t="shared" si="249"/>
        <v>3.84</v>
      </c>
      <c r="M1723" s="4">
        <f t="shared" si="253"/>
        <v>0.91000000000000014</v>
      </c>
      <c r="N1723" s="4"/>
      <c r="P1723" s="184">
        <f t="shared" si="254"/>
        <v>41244</v>
      </c>
      <c r="Q1723" s="184">
        <v>41267</v>
      </c>
      <c r="R1723" s="182">
        <v>4.5</v>
      </c>
      <c r="S1723" s="182">
        <f t="shared" si="255"/>
        <v>3.69</v>
      </c>
      <c r="T1723" s="182">
        <f t="shared" si="256"/>
        <v>0.81</v>
      </c>
      <c r="AF1723" s="183"/>
      <c r="AI1723" s="3"/>
    </row>
    <row r="1724" spans="1:35" x14ac:dyDescent="0.2">
      <c r="A1724" s="7">
        <f t="shared" si="248"/>
        <v>44440</v>
      </c>
      <c r="B1724" s="7">
        <f t="shared" si="250"/>
        <v>44470</v>
      </c>
      <c r="C1724" s="7">
        <v>44498</v>
      </c>
      <c r="D1724">
        <v>0.91</v>
      </c>
      <c r="E1724">
        <v>1.8</v>
      </c>
      <c r="F1724">
        <v>3.4</v>
      </c>
      <c r="G1724">
        <v>2.6</v>
      </c>
      <c r="H1724" s="4">
        <f t="shared" si="251"/>
        <v>4.75</v>
      </c>
      <c r="I1724" s="4"/>
      <c r="J1724" s="4">
        <f t="shared" si="252"/>
        <v>3.84</v>
      </c>
      <c r="K1724" s="15">
        <f t="shared" si="257"/>
        <v>3.72</v>
      </c>
      <c r="L1724" s="4">
        <f t="shared" si="249"/>
        <v>3.84</v>
      </c>
      <c r="M1724" s="4">
        <f t="shared" si="253"/>
        <v>0.91000000000000014</v>
      </c>
      <c r="N1724" s="4"/>
      <c r="P1724" s="184">
        <f t="shared" si="254"/>
        <v>41244</v>
      </c>
      <c r="Q1724" s="184">
        <v>41268</v>
      </c>
      <c r="R1724" s="182">
        <v>4.5</v>
      </c>
      <c r="S1724" s="182">
        <f t="shared" si="255"/>
        <v>3.69</v>
      </c>
      <c r="T1724" s="182">
        <f t="shared" si="256"/>
        <v>0.81</v>
      </c>
      <c r="AF1724" s="183"/>
      <c r="AI1724" s="3"/>
    </row>
    <row r="1725" spans="1:35" x14ac:dyDescent="0.2">
      <c r="A1725" s="7">
        <f t="shared" si="248"/>
        <v>44470</v>
      </c>
      <c r="B1725" s="7">
        <f t="shared" si="250"/>
        <v>44501</v>
      </c>
      <c r="C1725" s="7">
        <v>44501</v>
      </c>
      <c r="D1725">
        <v>0.64</v>
      </c>
      <c r="E1725">
        <v>1.8</v>
      </c>
      <c r="F1725">
        <v>3.4</v>
      </c>
      <c r="G1725">
        <v>2.6</v>
      </c>
      <c r="H1725" s="4">
        <f t="shared" si="251"/>
        <v>4.75</v>
      </c>
      <c r="I1725" s="4"/>
      <c r="J1725" s="4">
        <f t="shared" si="252"/>
        <v>4.1100000000000003</v>
      </c>
      <c r="K1725" s="15">
        <f t="shared" si="257"/>
        <v>3.89</v>
      </c>
      <c r="L1725" s="4">
        <f t="shared" si="249"/>
        <v>4.1100000000000003</v>
      </c>
      <c r="M1725" s="4">
        <f t="shared" si="253"/>
        <v>0.63999999999999968</v>
      </c>
      <c r="N1725" s="4"/>
      <c r="P1725" s="184">
        <f t="shared" si="254"/>
        <v>41244</v>
      </c>
      <c r="Q1725" s="184">
        <v>41269</v>
      </c>
      <c r="R1725" s="182">
        <v>4.5</v>
      </c>
      <c r="S1725" s="182">
        <f t="shared" si="255"/>
        <v>3.69</v>
      </c>
      <c r="T1725" s="182">
        <f t="shared" si="256"/>
        <v>0.81</v>
      </c>
      <c r="AF1725" s="183"/>
      <c r="AI1725" s="3"/>
    </row>
    <row r="1726" spans="1:35" x14ac:dyDescent="0.2">
      <c r="A1726" s="7">
        <f t="shared" si="248"/>
        <v>44470</v>
      </c>
      <c r="B1726" s="7">
        <f t="shared" si="250"/>
        <v>44501</v>
      </c>
      <c r="C1726" s="7">
        <v>44503</v>
      </c>
      <c r="D1726">
        <v>0.64</v>
      </c>
      <c r="E1726">
        <v>1.8</v>
      </c>
      <c r="F1726">
        <v>3.4</v>
      </c>
      <c r="G1726">
        <v>2.6</v>
      </c>
      <c r="H1726" s="4">
        <f t="shared" si="251"/>
        <v>4.75</v>
      </c>
      <c r="I1726" s="4"/>
      <c r="J1726" s="4">
        <f t="shared" si="252"/>
        <v>4.1100000000000003</v>
      </c>
      <c r="K1726" s="15">
        <f t="shared" si="257"/>
        <v>3.89</v>
      </c>
      <c r="L1726" s="4">
        <f t="shared" si="249"/>
        <v>4.1100000000000003</v>
      </c>
      <c r="M1726" s="4">
        <f t="shared" si="253"/>
        <v>0.63999999999999968</v>
      </c>
      <c r="N1726" s="4"/>
      <c r="P1726" s="184">
        <f t="shared" si="254"/>
        <v>41244</v>
      </c>
      <c r="Q1726" s="184">
        <v>41270</v>
      </c>
      <c r="R1726" s="182">
        <v>4.5</v>
      </c>
      <c r="S1726" s="182">
        <f t="shared" si="255"/>
        <v>3.69</v>
      </c>
      <c r="T1726" s="182">
        <f t="shared" si="256"/>
        <v>0.81</v>
      </c>
      <c r="AF1726" s="183"/>
      <c r="AI1726" s="3"/>
    </row>
    <row r="1727" spans="1:35" x14ac:dyDescent="0.2">
      <c r="A1727" s="7">
        <f t="shared" si="248"/>
        <v>44470</v>
      </c>
      <c r="B1727" s="7">
        <f t="shared" si="250"/>
        <v>44501</v>
      </c>
      <c r="C1727" s="7">
        <v>44504</v>
      </c>
      <c r="D1727">
        <v>0.64</v>
      </c>
      <c r="E1727">
        <v>1.8</v>
      </c>
      <c r="F1727">
        <v>3.4</v>
      </c>
      <c r="G1727">
        <v>2.6</v>
      </c>
      <c r="H1727" s="4">
        <f t="shared" si="251"/>
        <v>4.75</v>
      </c>
      <c r="I1727" s="4"/>
      <c r="J1727" s="4">
        <f t="shared" si="252"/>
        <v>4.1100000000000003</v>
      </c>
      <c r="K1727" s="15">
        <f t="shared" si="257"/>
        <v>3.89</v>
      </c>
      <c r="L1727" s="4">
        <f t="shared" si="249"/>
        <v>4.1100000000000003</v>
      </c>
      <c r="M1727" s="4">
        <f t="shared" si="253"/>
        <v>0.63999999999999968</v>
      </c>
      <c r="N1727" s="4"/>
      <c r="P1727" s="184">
        <f t="shared" si="254"/>
        <v>41244</v>
      </c>
      <c r="Q1727" s="184">
        <v>41271</v>
      </c>
      <c r="R1727" s="182">
        <v>4.5</v>
      </c>
      <c r="S1727" s="182">
        <f t="shared" si="255"/>
        <v>3.69</v>
      </c>
      <c r="T1727" s="182">
        <f t="shared" si="256"/>
        <v>0.81</v>
      </c>
      <c r="AF1727" s="183"/>
      <c r="AI1727" s="3"/>
    </row>
    <row r="1728" spans="1:35" x14ac:dyDescent="0.2">
      <c r="A1728" s="7">
        <f t="shared" si="248"/>
        <v>44470</v>
      </c>
      <c r="B1728" s="7">
        <f t="shared" si="250"/>
        <v>44501</v>
      </c>
      <c r="C1728" s="7">
        <v>44505</v>
      </c>
      <c r="D1728">
        <v>0.64</v>
      </c>
      <c r="E1728">
        <v>1.8</v>
      </c>
      <c r="F1728">
        <v>3.4</v>
      </c>
      <c r="G1728">
        <v>2.6</v>
      </c>
      <c r="H1728" s="4">
        <f t="shared" si="251"/>
        <v>4.75</v>
      </c>
      <c r="I1728" s="4"/>
      <c r="J1728" s="4">
        <f t="shared" si="252"/>
        <v>4.1100000000000003</v>
      </c>
      <c r="K1728" s="15">
        <f t="shared" si="257"/>
        <v>3.89</v>
      </c>
      <c r="L1728" s="4">
        <f t="shared" si="249"/>
        <v>4.1100000000000003</v>
      </c>
      <c r="M1728" s="4">
        <f t="shared" si="253"/>
        <v>0.63999999999999968</v>
      </c>
      <c r="N1728" s="4"/>
      <c r="P1728" s="184">
        <f t="shared" si="254"/>
        <v>41244</v>
      </c>
      <c r="Q1728" s="184">
        <v>41272</v>
      </c>
      <c r="R1728" s="182">
        <v>4.5</v>
      </c>
      <c r="S1728" s="182">
        <f t="shared" si="255"/>
        <v>3.69</v>
      </c>
      <c r="T1728" s="182">
        <f t="shared" si="256"/>
        <v>0.81</v>
      </c>
      <c r="AF1728" s="183"/>
      <c r="AI1728" s="3"/>
    </row>
    <row r="1729" spans="1:35" x14ac:dyDescent="0.2">
      <c r="A1729" s="7">
        <f t="shared" si="248"/>
        <v>44470</v>
      </c>
      <c r="B1729" s="7">
        <f t="shared" si="250"/>
        <v>44501</v>
      </c>
      <c r="C1729" s="7">
        <v>44508</v>
      </c>
      <c r="D1729">
        <v>0.64</v>
      </c>
      <c r="E1729">
        <v>1.8</v>
      </c>
      <c r="F1729">
        <v>3.4</v>
      </c>
      <c r="G1729">
        <v>2.6</v>
      </c>
      <c r="H1729" s="4">
        <f t="shared" si="251"/>
        <v>4.75</v>
      </c>
      <c r="I1729" s="4"/>
      <c r="J1729" s="4">
        <f t="shared" si="252"/>
        <v>4.1100000000000003</v>
      </c>
      <c r="K1729" s="15">
        <f t="shared" si="257"/>
        <v>3.89</v>
      </c>
      <c r="L1729" s="4">
        <f t="shared" si="249"/>
        <v>4.1100000000000003</v>
      </c>
      <c r="M1729" s="4">
        <f t="shared" si="253"/>
        <v>0.63999999999999968</v>
      </c>
      <c r="N1729" s="4"/>
      <c r="P1729" s="184">
        <f t="shared" si="254"/>
        <v>41244</v>
      </c>
      <c r="Q1729" s="184">
        <v>41273</v>
      </c>
      <c r="R1729" s="182">
        <v>4.5</v>
      </c>
      <c r="S1729" s="182">
        <f t="shared" si="255"/>
        <v>3.69</v>
      </c>
      <c r="T1729" s="182">
        <f t="shared" si="256"/>
        <v>0.81</v>
      </c>
      <c r="AF1729" s="183"/>
      <c r="AI1729" s="3"/>
    </row>
    <row r="1730" spans="1:35" x14ac:dyDescent="0.2">
      <c r="A1730" s="7">
        <f t="shared" si="248"/>
        <v>44470</v>
      </c>
      <c r="B1730" s="7">
        <f t="shared" si="250"/>
        <v>44501</v>
      </c>
      <c r="C1730" s="7">
        <v>44509</v>
      </c>
      <c r="D1730">
        <v>0.64</v>
      </c>
      <c r="E1730">
        <v>1.8</v>
      </c>
      <c r="F1730">
        <v>3.4</v>
      </c>
      <c r="G1730">
        <v>2.6</v>
      </c>
      <c r="H1730" s="4">
        <f t="shared" si="251"/>
        <v>4.75</v>
      </c>
      <c r="I1730" s="4"/>
      <c r="J1730" s="4">
        <f t="shared" si="252"/>
        <v>4.1100000000000003</v>
      </c>
      <c r="K1730" s="15">
        <f t="shared" si="257"/>
        <v>3.89</v>
      </c>
      <c r="L1730" s="4">
        <f t="shared" si="249"/>
        <v>4.1100000000000003</v>
      </c>
      <c r="M1730" s="4">
        <f t="shared" si="253"/>
        <v>0.63999999999999968</v>
      </c>
      <c r="N1730" s="4"/>
      <c r="P1730" s="184">
        <f t="shared" si="254"/>
        <v>41244</v>
      </c>
      <c r="Q1730" s="184">
        <v>41274</v>
      </c>
      <c r="R1730" s="182">
        <v>4.5</v>
      </c>
      <c r="S1730" s="182">
        <f t="shared" si="255"/>
        <v>3.69</v>
      </c>
      <c r="T1730" s="182">
        <f t="shared" si="256"/>
        <v>0.81</v>
      </c>
      <c r="AF1730" s="183"/>
      <c r="AI1730" s="3"/>
    </row>
    <row r="1731" spans="1:35" x14ac:dyDescent="0.2">
      <c r="A1731" s="7">
        <f t="shared" si="248"/>
        <v>44470</v>
      </c>
      <c r="B1731" s="7">
        <f t="shared" si="250"/>
        <v>44501</v>
      </c>
      <c r="C1731" s="7">
        <v>44510</v>
      </c>
      <c r="D1731">
        <v>0.64</v>
      </c>
      <c r="E1731">
        <v>1.8</v>
      </c>
      <c r="F1731">
        <v>3.4</v>
      </c>
      <c r="G1731">
        <v>2.6</v>
      </c>
      <c r="H1731" s="4">
        <f t="shared" si="251"/>
        <v>4.75</v>
      </c>
      <c r="I1731" s="4"/>
      <c r="J1731" s="4">
        <f t="shared" si="252"/>
        <v>4.1100000000000003</v>
      </c>
      <c r="K1731" s="15">
        <f t="shared" si="257"/>
        <v>3.89</v>
      </c>
      <c r="L1731" s="4">
        <f t="shared" si="249"/>
        <v>4.1100000000000003</v>
      </c>
      <c r="M1731" s="4">
        <f t="shared" si="253"/>
        <v>0.63999999999999968</v>
      </c>
      <c r="N1731" s="4"/>
      <c r="P1731" s="184">
        <f t="shared" si="254"/>
        <v>41275</v>
      </c>
      <c r="Q1731" s="184">
        <v>41275</v>
      </c>
      <c r="R1731" s="182">
        <v>4.5</v>
      </c>
      <c r="S1731" s="182">
        <f t="shared" si="255"/>
        <v>3.63</v>
      </c>
      <c r="T1731" s="182">
        <f t="shared" si="256"/>
        <v>0.87000000000000011</v>
      </c>
      <c r="AF1731" s="183"/>
      <c r="AI1731" s="3"/>
    </row>
    <row r="1732" spans="1:35" x14ac:dyDescent="0.2">
      <c r="A1732" s="7">
        <f t="shared" si="248"/>
        <v>44470</v>
      </c>
      <c r="B1732" s="7">
        <f t="shared" si="250"/>
        <v>44501</v>
      </c>
      <c r="C1732" s="7">
        <v>44511</v>
      </c>
      <c r="D1732">
        <v>0.64</v>
      </c>
      <c r="E1732">
        <v>1.8</v>
      </c>
      <c r="F1732">
        <v>3.4</v>
      </c>
      <c r="G1732">
        <v>2.6</v>
      </c>
      <c r="H1732" s="4">
        <f t="shared" si="251"/>
        <v>4.75</v>
      </c>
      <c r="I1732" s="4"/>
      <c r="J1732" s="4">
        <f t="shared" si="252"/>
        <v>4.1100000000000003</v>
      </c>
      <c r="K1732" s="15">
        <f t="shared" si="257"/>
        <v>3.89</v>
      </c>
      <c r="L1732" s="4">
        <f t="shared" si="249"/>
        <v>4.1100000000000003</v>
      </c>
      <c r="M1732" s="4">
        <f t="shared" si="253"/>
        <v>0.63999999999999968</v>
      </c>
      <c r="N1732" s="4"/>
      <c r="P1732" s="184">
        <f t="shared" si="254"/>
        <v>41275</v>
      </c>
      <c r="Q1732" s="184">
        <v>41276</v>
      </c>
      <c r="R1732" s="182">
        <v>4.5</v>
      </c>
      <c r="S1732" s="182">
        <f t="shared" si="255"/>
        <v>3.63</v>
      </c>
      <c r="T1732" s="182">
        <f t="shared" si="256"/>
        <v>0.87000000000000011</v>
      </c>
      <c r="AF1732" s="183"/>
      <c r="AI1732" s="3"/>
    </row>
    <row r="1733" spans="1:35" x14ac:dyDescent="0.2">
      <c r="A1733" s="7">
        <f t="shared" si="248"/>
        <v>44470</v>
      </c>
      <c r="B1733" s="7">
        <f t="shared" si="250"/>
        <v>44501</v>
      </c>
      <c r="C1733" s="7">
        <v>44512</v>
      </c>
      <c r="D1733">
        <v>0.89</v>
      </c>
      <c r="E1733">
        <v>1.8</v>
      </c>
      <c r="F1733">
        <v>3.4</v>
      </c>
      <c r="G1733">
        <v>2.6</v>
      </c>
      <c r="H1733" s="4">
        <f t="shared" si="251"/>
        <v>5</v>
      </c>
      <c r="I1733" s="4"/>
      <c r="J1733" s="4">
        <f t="shared" si="252"/>
        <v>4.1100000000000003</v>
      </c>
      <c r="K1733" s="15">
        <f t="shared" si="257"/>
        <v>3.89</v>
      </c>
      <c r="L1733" s="4">
        <f t="shared" si="249"/>
        <v>4.1100000000000003</v>
      </c>
      <c r="M1733" s="4">
        <f t="shared" si="253"/>
        <v>0.88999999999999968</v>
      </c>
      <c r="N1733" s="4"/>
      <c r="P1733" s="184">
        <f t="shared" si="254"/>
        <v>41275</v>
      </c>
      <c r="Q1733" s="184">
        <v>41277</v>
      </c>
      <c r="R1733" s="182">
        <v>4.5</v>
      </c>
      <c r="S1733" s="182">
        <f t="shared" si="255"/>
        <v>3.63</v>
      </c>
      <c r="T1733" s="182">
        <f t="shared" si="256"/>
        <v>0.87000000000000011</v>
      </c>
      <c r="AF1733" s="183"/>
      <c r="AI1733" s="3"/>
    </row>
    <row r="1734" spans="1:35" x14ac:dyDescent="0.2">
      <c r="A1734" s="7">
        <f t="shared" si="248"/>
        <v>44470</v>
      </c>
      <c r="B1734" s="7">
        <f t="shared" si="250"/>
        <v>44501</v>
      </c>
      <c r="C1734" s="7">
        <v>44516</v>
      </c>
      <c r="D1734">
        <v>0.89</v>
      </c>
      <c r="E1734">
        <v>1.8</v>
      </c>
      <c r="F1734">
        <v>3.4</v>
      </c>
      <c r="G1734">
        <v>2.6</v>
      </c>
      <c r="H1734" s="4">
        <f t="shared" si="251"/>
        <v>5</v>
      </c>
      <c r="I1734" s="4"/>
      <c r="J1734" s="4">
        <f t="shared" si="252"/>
        <v>4.1100000000000003</v>
      </c>
      <c r="K1734" s="15">
        <f t="shared" si="257"/>
        <v>3.89</v>
      </c>
      <c r="L1734" s="4">
        <f t="shared" si="249"/>
        <v>4.1100000000000003</v>
      </c>
      <c r="M1734" s="4">
        <f t="shared" si="253"/>
        <v>0.88999999999999968</v>
      </c>
      <c r="N1734" s="4"/>
      <c r="P1734" s="184">
        <f t="shared" si="254"/>
        <v>41275</v>
      </c>
      <c r="Q1734" s="184">
        <v>41278</v>
      </c>
      <c r="R1734" s="182">
        <v>4.5</v>
      </c>
      <c r="S1734" s="182">
        <f t="shared" si="255"/>
        <v>3.63</v>
      </c>
      <c r="T1734" s="182">
        <f t="shared" si="256"/>
        <v>0.87000000000000011</v>
      </c>
      <c r="AF1734" s="183"/>
      <c r="AI1734" s="3"/>
    </row>
    <row r="1735" spans="1:35" x14ac:dyDescent="0.2">
      <c r="A1735" s="7">
        <f t="shared" ref="A1735:A1798" si="258">DATE(YEAR(B1735),MONTH(B1735)-1,1)</f>
        <v>44470</v>
      </c>
      <c r="B1735" s="7">
        <f t="shared" si="250"/>
        <v>44501</v>
      </c>
      <c r="C1735" s="7">
        <v>44517</v>
      </c>
      <c r="D1735">
        <v>0.89</v>
      </c>
      <c r="E1735">
        <v>1.8</v>
      </c>
      <c r="F1735">
        <v>3.4</v>
      </c>
      <c r="G1735">
        <v>2.6</v>
      </c>
      <c r="H1735" s="4">
        <f t="shared" si="251"/>
        <v>5</v>
      </c>
      <c r="I1735" s="4"/>
      <c r="J1735" s="4">
        <f t="shared" si="252"/>
        <v>4.1100000000000003</v>
      </c>
      <c r="K1735" s="15">
        <f t="shared" si="257"/>
        <v>3.89</v>
      </c>
      <c r="L1735" s="4">
        <f t="shared" ref="L1735:L1798" si="259">INDEX($Y:$Y,MATCH($B1735,$V:$V,0))</f>
        <v>4.1100000000000003</v>
      </c>
      <c r="M1735" s="4">
        <f t="shared" si="253"/>
        <v>0.88999999999999968</v>
      </c>
      <c r="N1735" s="4"/>
      <c r="P1735" s="184">
        <f t="shared" si="254"/>
        <v>41275</v>
      </c>
      <c r="Q1735" s="184">
        <v>41279</v>
      </c>
      <c r="R1735" s="182">
        <v>4.5</v>
      </c>
      <c r="S1735" s="182">
        <f t="shared" si="255"/>
        <v>3.63</v>
      </c>
      <c r="T1735" s="182">
        <f t="shared" si="256"/>
        <v>0.87000000000000011</v>
      </c>
      <c r="AF1735" s="183"/>
      <c r="AI1735" s="3"/>
    </row>
    <row r="1736" spans="1:35" x14ac:dyDescent="0.2">
      <c r="A1736" s="7">
        <f t="shared" si="258"/>
        <v>44470</v>
      </c>
      <c r="B1736" s="7">
        <f t="shared" ref="B1736:B1799" si="260">DATE(YEAR(C1736),MONTH(C1736),1)</f>
        <v>44501</v>
      </c>
      <c r="C1736" s="7">
        <v>44518</v>
      </c>
      <c r="D1736">
        <v>0.89</v>
      </c>
      <c r="E1736">
        <v>1.8</v>
      </c>
      <c r="F1736">
        <v>3.4</v>
      </c>
      <c r="G1736">
        <v>2.6</v>
      </c>
      <c r="H1736" s="4">
        <f t="shared" ref="H1736:H1799" si="261">INDEX($R:$R,MATCH($C1736,$Q:$Q,0))</f>
        <v>5</v>
      </c>
      <c r="I1736" s="4"/>
      <c r="J1736" s="4">
        <f t="shared" ref="J1736:J1799" si="262">H1736-D1736</f>
        <v>4.1100000000000003</v>
      </c>
      <c r="K1736" s="15">
        <f t="shared" si="257"/>
        <v>3.89</v>
      </c>
      <c r="L1736" s="4">
        <f t="shared" si="259"/>
        <v>4.1100000000000003</v>
      </c>
      <c r="M1736" s="4">
        <f t="shared" ref="M1736:M1799" si="263">H1736-L1736</f>
        <v>0.88999999999999968</v>
      </c>
      <c r="N1736" s="4"/>
      <c r="P1736" s="184">
        <f t="shared" ref="P1736:P1799" si="264">DATE(YEAR(Q1736),MONTH(Q1736),1)</f>
        <v>41275</v>
      </c>
      <c r="Q1736" s="184">
        <v>41280</v>
      </c>
      <c r="R1736" s="182">
        <v>4.5</v>
      </c>
      <c r="S1736" s="182">
        <f t="shared" ref="S1736:S1799" si="265">INDEX($Y:$Y,MATCH($P1736,$V:$V,0))</f>
        <v>3.63</v>
      </c>
      <c r="T1736" s="182">
        <f t="shared" ref="T1736:T1799" si="266">R1736-S1736</f>
        <v>0.87000000000000011</v>
      </c>
      <c r="AF1736" s="183"/>
      <c r="AI1736" s="3"/>
    </row>
    <row r="1737" spans="1:35" x14ac:dyDescent="0.2">
      <c r="A1737" s="7">
        <f t="shared" si="258"/>
        <v>44470</v>
      </c>
      <c r="B1737" s="7">
        <f t="shared" si="260"/>
        <v>44501</v>
      </c>
      <c r="C1737" s="7">
        <v>44519</v>
      </c>
      <c r="D1737">
        <v>0.89</v>
      </c>
      <c r="E1737">
        <v>1.8</v>
      </c>
      <c r="F1737">
        <v>3.4</v>
      </c>
      <c r="G1737">
        <v>2.6</v>
      </c>
      <c r="H1737" s="4">
        <f t="shared" si="261"/>
        <v>5</v>
      </c>
      <c r="I1737" s="4"/>
      <c r="J1737" s="4">
        <f t="shared" si="262"/>
        <v>4.1100000000000003</v>
      </c>
      <c r="K1737" s="15">
        <f t="shared" si="257"/>
        <v>3.89</v>
      </c>
      <c r="L1737" s="4">
        <f t="shared" si="259"/>
        <v>4.1100000000000003</v>
      </c>
      <c r="M1737" s="4">
        <f t="shared" si="263"/>
        <v>0.88999999999999968</v>
      </c>
      <c r="N1737" s="4"/>
      <c r="P1737" s="184">
        <f t="shared" si="264"/>
        <v>41275</v>
      </c>
      <c r="Q1737" s="184">
        <v>41281</v>
      </c>
      <c r="R1737" s="182">
        <v>4.5</v>
      </c>
      <c r="S1737" s="182">
        <f t="shared" si="265"/>
        <v>3.63</v>
      </c>
      <c r="T1737" s="182">
        <f t="shared" si="266"/>
        <v>0.87000000000000011</v>
      </c>
      <c r="AF1737" s="183"/>
      <c r="AI1737" s="3"/>
    </row>
    <row r="1738" spans="1:35" x14ac:dyDescent="0.2">
      <c r="A1738" s="7">
        <f t="shared" si="258"/>
        <v>44470</v>
      </c>
      <c r="B1738" s="7">
        <f t="shared" si="260"/>
        <v>44501</v>
      </c>
      <c r="C1738" s="7">
        <v>44522</v>
      </c>
      <c r="D1738">
        <v>0.89</v>
      </c>
      <c r="E1738">
        <v>1.8</v>
      </c>
      <c r="F1738">
        <v>3.4</v>
      </c>
      <c r="G1738">
        <v>2.6</v>
      </c>
      <c r="H1738" s="4">
        <f t="shared" si="261"/>
        <v>5</v>
      </c>
      <c r="I1738" s="4"/>
      <c r="J1738" s="4">
        <f t="shared" si="262"/>
        <v>4.1100000000000003</v>
      </c>
      <c r="K1738" s="15">
        <f t="shared" si="257"/>
        <v>3.89</v>
      </c>
      <c r="L1738" s="4">
        <f t="shared" si="259"/>
        <v>4.1100000000000003</v>
      </c>
      <c r="M1738" s="4">
        <f t="shared" si="263"/>
        <v>0.88999999999999968</v>
      </c>
      <c r="N1738" s="4"/>
      <c r="P1738" s="184">
        <f t="shared" si="264"/>
        <v>41275</v>
      </c>
      <c r="Q1738" s="184">
        <v>41282</v>
      </c>
      <c r="R1738" s="182">
        <v>4.5</v>
      </c>
      <c r="S1738" s="182">
        <f t="shared" si="265"/>
        <v>3.63</v>
      </c>
      <c r="T1738" s="182">
        <f t="shared" si="266"/>
        <v>0.87000000000000011</v>
      </c>
      <c r="AF1738" s="183"/>
      <c r="AI1738" s="3"/>
    </row>
    <row r="1739" spans="1:35" x14ac:dyDescent="0.2">
      <c r="A1739" s="7">
        <f t="shared" si="258"/>
        <v>44470</v>
      </c>
      <c r="B1739" s="7">
        <f t="shared" si="260"/>
        <v>44501</v>
      </c>
      <c r="C1739" s="7">
        <v>44523</v>
      </c>
      <c r="D1739">
        <v>0.89</v>
      </c>
      <c r="E1739">
        <v>1.8</v>
      </c>
      <c r="F1739">
        <v>3.4</v>
      </c>
      <c r="G1739">
        <v>2.6</v>
      </c>
      <c r="H1739" s="4">
        <f t="shared" si="261"/>
        <v>5</v>
      </c>
      <c r="I1739" s="4"/>
      <c r="J1739" s="4">
        <f t="shared" si="262"/>
        <v>4.1100000000000003</v>
      </c>
      <c r="K1739" s="15">
        <f t="shared" si="257"/>
        <v>3.89</v>
      </c>
      <c r="L1739" s="4">
        <f t="shared" si="259"/>
        <v>4.1100000000000003</v>
      </c>
      <c r="M1739" s="4">
        <f t="shared" si="263"/>
        <v>0.88999999999999968</v>
      </c>
      <c r="N1739" s="4"/>
      <c r="P1739" s="184">
        <f t="shared" si="264"/>
        <v>41275</v>
      </c>
      <c r="Q1739" s="184">
        <v>41283</v>
      </c>
      <c r="R1739" s="182">
        <v>4.5</v>
      </c>
      <c r="S1739" s="182">
        <f t="shared" si="265"/>
        <v>3.63</v>
      </c>
      <c r="T1739" s="182">
        <f t="shared" si="266"/>
        <v>0.87000000000000011</v>
      </c>
      <c r="AF1739" s="183"/>
      <c r="AI1739" s="3"/>
    </row>
    <row r="1740" spans="1:35" x14ac:dyDescent="0.2">
      <c r="A1740" s="7">
        <f t="shared" si="258"/>
        <v>44470</v>
      </c>
      <c r="B1740" s="7">
        <f t="shared" si="260"/>
        <v>44501</v>
      </c>
      <c r="C1740" s="7">
        <v>44524</v>
      </c>
      <c r="D1740">
        <v>0.89</v>
      </c>
      <c r="E1740">
        <v>1.8</v>
      </c>
      <c r="F1740">
        <v>3.4</v>
      </c>
      <c r="G1740">
        <v>2.6</v>
      </c>
      <c r="H1740" s="4">
        <f t="shared" si="261"/>
        <v>5</v>
      </c>
      <c r="I1740" s="4"/>
      <c r="J1740" s="4">
        <f t="shared" si="262"/>
        <v>4.1100000000000003</v>
      </c>
      <c r="K1740" s="15">
        <f t="shared" si="257"/>
        <v>3.89</v>
      </c>
      <c r="L1740" s="4">
        <f t="shared" si="259"/>
        <v>4.1100000000000003</v>
      </c>
      <c r="M1740" s="4">
        <f t="shared" si="263"/>
        <v>0.88999999999999968</v>
      </c>
      <c r="N1740" s="4"/>
      <c r="P1740" s="184">
        <f t="shared" si="264"/>
        <v>41275</v>
      </c>
      <c r="Q1740" s="184">
        <v>41284</v>
      </c>
      <c r="R1740" s="182">
        <v>4.5</v>
      </c>
      <c r="S1740" s="182">
        <f t="shared" si="265"/>
        <v>3.63</v>
      </c>
      <c r="T1740" s="182">
        <f t="shared" si="266"/>
        <v>0.87000000000000011</v>
      </c>
      <c r="AF1740" s="183"/>
      <c r="AI1740" s="3"/>
    </row>
    <row r="1741" spans="1:35" x14ac:dyDescent="0.2">
      <c r="A1741" s="7">
        <f t="shared" si="258"/>
        <v>44470</v>
      </c>
      <c r="B1741" s="7">
        <f t="shared" si="260"/>
        <v>44501</v>
      </c>
      <c r="C1741" s="7">
        <v>44525</v>
      </c>
      <c r="D1741">
        <v>0.89</v>
      </c>
      <c r="E1741">
        <v>1.8</v>
      </c>
      <c r="F1741">
        <v>3.4</v>
      </c>
      <c r="G1741">
        <v>2.6</v>
      </c>
      <c r="H1741" s="4">
        <f t="shared" si="261"/>
        <v>5</v>
      </c>
      <c r="I1741" s="4"/>
      <c r="J1741" s="4">
        <f t="shared" si="262"/>
        <v>4.1100000000000003</v>
      </c>
      <c r="K1741" s="15">
        <f t="shared" si="257"/>
        <v>3.89</v>
      </c>
      <c r="L1741" s="4">
        <f t="shared" si="259"/>
        <v>4.1100000000000003</v>
      </c>
      <c r="M1741" s="4">
        <f t="shared" si="263"/>
        <v>0.88999999999999968</v>
      </c>
      <c r="N1741" s="4"/>
      <c r="P1741" s="184">
        <f t="shared" si="264"/>
        <v>41275</v>
      </c>
      <c r="Q1741" s="184">
        <v>41285</v>
      </c>
      <c r="R1741" s="182">
        <v>4.5</v>
      </c>
      <c r="S1741" s="182">
        <f t="shared" si="265"/>
        <v>3.63</v>
      </c>
      <c r="T1741" s="182">
        <f t="shared" si="266"/>
        <v>0.87000000000000011</v>
      </c>
      <c r="AF1741" s="183"/>
      <c r="AI1741" s="3"/>
    </row>
    <row r="1742" spans="1:35" x14ac:dyDescent="0.2">
      <c r="A1742" s="7">
        <f t="shared" si="258"/>
        <v>44470</v>
      </c>
      <c r="B1742" s="7">
        <f t="shared" si="260"/>
        <v>44501</v>
      </c>
      <c r="C1742" s="7">
        <v>44526</v>
      </c>
      <c r="D1742">
        <v>0.89</v>
      </c>
      <c r="E1742">
        <v>1.8</v>
      </c>
      <c r="F1742">
        <v>3.4</v>
      </c>
      <c r="G1742">
        <v>2.6</v>
      </c>
      <c r="H1742" s="4">
        <f t="shared" si="261"/>
        <v>5</v>
      </c>
      <c r="I1742" s="4"/>
      <c r="J1742" s="4">
        <f t="shared" si="262"/>
        <v>4.1100000000000003</v>
      </c>
      <c r="K1742" s="15">
        <f t="shared" si="257"/>
        <v>3.89</v>
      </c>
      <c r="L1742" s="4">
        <f t="shared" si="259"/>
        <v>4.1100000000000003</v>
      </c>
      <c r="M1742" s="4">
        <f t="shared" si="263"/>
        <v>0.88999999999999968</v>
      </c>
      <c r="N1742" s="4"/>
      <c r="P1742" s="184">
        <f t="shared" si="264"/>
        <v>41275</v>
      </c>
      <c r="Q1742" s="184">
        <v>41286</v>
      </c>
      <c r="R1742" s="182">
        <v>4.5</v>
      </c>
      <c r="S1742" s="182">
        <f t="shared" si="265"/>
        <v>3.63</v>
      </c>
      <c r="T1742" s="182">
        <f t="shared" si="266"/>
        <v>0.87000000000000011</v>
      </c>
      <c r="AF1742" s="183"/>
      <c r="AI1742" s="3"/>
    </row>
    <row r="1743" spans="1:35" x14ac:dyDescent="0.2">
      <c r="A1743" s="7">
        <f t="shared" si="258"/>
        <v>44470</v>
      </c>
      <c r="B1743" s="7">
        <f t="shared" si="260"/>
        <v>44501</v>
      </c>
      <c r="C1743" s="7">
        <v>44529</v>
      </c>
      <c r="D1743">
        <v>0.89</v>
      </c>
      <c r="E1743">
        <v>1.8</v>
      </c>
      <c r="F1743">
        <v>3.4</v>
      </c>
      <c r="G1743">
        <v>2.6</v>
      </c>
      <c r="H1743" s="4">
        <f t="shared" si="261"/>
        <v>5</v>
      </c>
      <c r="I1743" s="4"/>
      <c r="J1743" s="4">
        <f t="shared" si="262"/>
        <v>4.1100000000000003</v>
      </c>
      <c r="K1743" s="15">
        <f t="shared" si="257"/>
        <v>3.89</v>
      </c>
      <c r="L1743" s="4">
        <f t="shared" si="259"/>
        <v>4.1100000000000003</v>
      </c>
      <c r="M1743" s="4">
        <f t="shared" si="263"/>
        <v>0.88999999999999968</v>
      </c>
      <c r="N1743" s="4"/>
      <c r="P1743" s="184">
        <f t="shared" si="264"/>
        <v>41275</v>
      </c>
      <c r="Q1743" s="184">
        <v>41287</v>
      </c>
      <c r="R1743" s="182">
        <v>4.5</v>
      </c>
      <c r="S1743" s="182">
        <f t="shared" si="265"/>
        <v>3.63</v>
      </c>
      <c r="T1743" s="182">
        <f t="shared" si="266"/>
        <v>0.87000000000000011</v>
      </c>
      <c r="AF1743" s="183"/>
      <c r="AI1743" s="3"/>
    </row>
    <row r="1744" spans="1:35" x14ac:dyDescent="0.2">
      <c r="A1744" s="7">
        <f t="shared" si="258"/>
        <v>44470</v>
      </c>
      <c r="B1744" s="7">
        <f t="shared" si="260"/>
        <v>44501</v>
      </c>
      <c r="C1744" s="7">
        <v>44530</v>
      </c>
      <c r="D1744">
        <v>0.89</v>
      </c>
      <c r="E1744">
        <v>1.8</v>
      </c>
      <c r="F1744">
        <v>3.4</v>
      </c>
      <c r="G1744">
        <v>2.6</v>
      </c>
      <c r="H1744" s="4">
        <f t="shared" si="261"/>
        <v>5</v>
      </c>
      <c r="I1744" s="4"/>
      <c r="J1744" s="4">
        <f t="shared" si="262"/>
        <v>4.1100000000000003</v>
      </c>
      <c r="K1744" s="15">
        <f t="shared" si="257"/>
        <v>3.89</v>
      </c>
      <c r="L1744" s="4">
        <f t="shared" si="259"/>
        <v>4.1100000000000003</v>
      </c>
      <c r="M1744" s="4">
        <f t="shared" si="263"/>
        <v>0.88999999999999968</v>
      </c>
      <c r="N1744" s="4"/>
      <c r="P1744" s="184">
        <f t="shared" si="264"/>
        <v>41275</v>
      </c>
      <c r="Q1744" s="184">
        <v>41288</v>
      </c>
      <c r="R1744" s="182">
        <v>4.5</v>
      </c>
      <c r="S1744" s="182">
        <f t="shared" si="265"/>
        <v>3.63</v>
      </c>
      <c r="T1744" s="182">
        <f t="shared" si="266"/>
        <v>0.87000000000000011</v>
      </c>
      <c r="AF1744" s="183"/>
      <c r="AI1744" s="3"/>
    </row>
    <row r="1745" spans="1:35" x14ac:dyDescent="0.2">
      <c r="A1745" s="7">
        <f t="shared" si="258"/>
        <v>44501</v>
      </c>
      <c r="B1745" s="7">
        <f t="shared" si="260"/>
        <v>44531</v>
      </c>
      <c r="C1745" s="7">
        <v>44531</v>
      </c>
      <c r="D1745">
        <v>0.78</v>
      </c>
      <c r="E1745">
        <v>1.8</v>
      </c>
      <c r="F1745">
        <v>3.4</v>
      </c>
      <c r="G1745">
        <v>2.6</v>
      </c>
      <c r="H1745" s="4">
        <f t="shared" si="261"/>
        <v>5</v>
      </c>
      <c r="I1745" s="4"/>
      <c r="J1745" s="4">
        <f t="shared" si="262"/>
        <v>4.22</v>
      </c>
      <c r="K1745" s="15">
        <f t="shared" si="257"/>
        <v>4.12</v>
      </c>
      <c r="L1745" s="4">
        <f t="shared" si="259"/>
        <v>4.2200000000000006</v>
      </c>
      <c r="M1745" s="4">
        <f t="shared" si="263"/>
        <v>0.77999999999999936</v>
      </c>
      <c r="N1745" s="4"/>
      <c r="P1745" s="184">
        <f t="shared" si="264"/>
        <v>41275</v>
      </c>
      <c r="Q1745" s="184">
        <v>41289</v>
      </c>
      <c r="R1745" s="182">
        <v>4.5</v>
      </c>
      <c r="S1745" s="182">
        <f t="shared" si="265"/>
        <v>3.63</v>
      </c>
      <c r="T1745" s="182">
        <f t="shared" si="266"/>
        <v>0.87000000000000011</v>
      </c>
      <c r="AF1745" s="183"/>
      <c r="AI1745" s="3"/>
    </row>
    <row r="1746" spans="1:35" x14ac:dyDescent="0.2">
      <c r="A1746" s="7">
        <f t="shared" si="258"/>
        <v>44501</v>
      </c>
      <c r="B1746" s="7">
        <f t="shared" si="260"/>
        <v>44531</v>
      </c>
      <c r="C1746" s="7">
        <v>44532</v>
      </c>
      <c r="D1746">
        <v>0.78</v>
      </c>
      <c r="E1746">
        <v>1.8</v>
      </c>
      <c r="F1746">
        <v>3.4</v>
      </c>
      <c r="G1746">
        <v>2.6</v>
      </c>
      <c r="H1746" s="4">
        <f t="shared" si="261"/>
        <v>5</v>
      </c>
      <c r="I1746" s="4"/>
      <c r="J1746" s="4">
        <f t="shared" si="262"/>
        <v>4.22</v>
      </c>
      <c r="K1746" s="15">
        <f t="shared" si="257"/>
        <v>4.12</v>
      </c>
      <c r="L1746" s="4">
        <f t="shared" si="259"/>
        <v>4.2200000000000006</v>
      </c>
      <c r="M1746" s="4">
        <f t="shared" si="263"/>
        <v>0.77999999999999936</v>
      </c>
      <c r="N1746" s="4"/>
      <c r="P1746" s="184">
        <f t="shared" si="264"/>
        <v>41275</v>
      </c>
      <c r="Q1746" s="184">
        <v>41290</v>
      </c>
      <c r="R1746" s="182">
        <v>4.5</v>
      </c>
      <c r="S1746" s="182">
        <f t="shared" si="265"/>
        <v>3.63</v>
      </c>
      <c r="T1746" s="182">
        <f t="shared" si="266"/>
        <v>0.87000000000000011</v>
      </c>
      <c r="AF1746" s="183"/>
      <c r="AI1746" s="3"/>
    </row>
    <row r="1747" spans="1:35" x14ac:dyDescent="0.2">
      <c r="A1747" s="7">
        <f t="shared" si="258"/>
        <v>44501</v>
      </c>
      <c r="B1747" s="7">
        <f t="shared" si="260"/>
        <v>44531</v>
      </c>
      <c r="C1747" s="7">
        <v>44533</v>
      </c>
      <c r="D1747">
        <v>0.78</v>
      </c>
      <c r="E1747">
        <v>1.8</v>
      </c>
      <c r="F1747">
        <v>3.4</v>
      </c>
      <c r="G1747">
        <v>2.6</v>
      </c>
      <c r="H1747" s="4">
        <f t="shared" si="261"/>
        <v>5</v>
      </c>
      <c r="I1747" s="4"/>
      <c r="J1747" s="4">
        <f t="shared" si="262"/>
        <v>4.22</v>
      </c>
      <c r="K1747" s="15">
        <f t="shared" si="257"/>
        <v>4.12</v>
      </c>
      <c r="L1747" s="4">
        <f t="shared" si="259"/>
        <v>4.2200000000000006</v>
      </c>
      <c r="M1747" s="4">
        <f t="shared" si="263"/>
        <v>0.77999999999999936</v>
      </c>
      <c r="N1747" s="4"/>
      <c r="P1747" s="184">
        <f t="shared" si="264"/>
        <v>41275</v>
      </c>
      <c r="Q1747" s="184">
        <v>41291</v>
      </c>
      <c r="R1747" s="182">
        <v>4.5</v>
      </c>
      <c r="S1747" s="182">
        <f t="shared" si="265"/>
        <v>3.63</v>
      </c>
      <c r="T1747" s="182">
        <f t="shared" si="266"/>
        <v>0.87000000000000011</v>
      </c>
      <c r="AF1747" s="183"/>
      <c r="AI1747" s="3"/>
    </row>
    <row r="1748" spans="1:35" x14ac:dyDescent="0.2">
      <c r="A1748" s="7">
        <f t="shared" si="258"/>
        <v>44501</v>
      </c>
      <c r="B1748" s="7">
        <f t="shared" si="260"/>
        <v>44531</v>
      </c>
      <c r="C1748" s="7">
        <v>44536</v>
      </c>
      <c r="D1748">
        <v>0.78</v>
      </c>
      <c r="E1748">
        <v>1.8</v>
      </c>
      <c r="F1748">
        <v>3.4</v>
      </c>
      <c r="G1748">
        <v>2.6</v>
      </c>
      <c r="H1748" s="4">
        <f t="shared" si="261"/>
        <v>5</v>
      </c>
      <c r="I1748" s="4"/>
      <c r="J1748" s="4">
        <f t="shared" si="262"/>
        <v>4.22</v>
      </c>
      <c r="K1748" s="15">
        <f t="shared" si="257"/>
        <v>4.12</v>
      </c>
      <c r="L1748" s="4">
        <f t="shared" si="259"/>
        <v>4.2200000000000006</v>
      </c>
      <c r="M1748" s="4">
        <f t="shared" si="263"/>
        <v>0.77999999999999936</v>
      </c>
      <c r="N1748" s="4"/>
      <c r="P1748" s="184">
        <f t="shared" si="264"/>
        <v>41275</v>
      </c>
      <c r="Q1748" s="184">
        <v>41292</v>
      </c>
      <c r="R1748" s="182">
        <v>4.5</v>
      </c>
      <c r="S1748" s="182">
        <f t="shared" si="265"/>
        <v>3.63</v>
      </c>
      <c r="T1748" s="182">
        <f t="shared" si="266"/>
        <v>0.87000000000000011</v>
      </c>
      <c r="AF1748" s="183"/>
      <c r="AI1748" s="3"/>
    </row>
    <row r="1749" spans="1:35" x14ac:dyDescent="0.2">
      <c r="A1749" s="7">
        <f t="shared" si="258"/>
        <v>44501</v>
      </c>
      <c r="B1749" s="7">
        <f t="shared" si="260"/>
        <v>44531</v>
      </c>
      <c r="C1749" s="7">
        <v>44537</v>
      </c>
      <c r="D1749">
        <v>0.78</v>
      </c>
      <c r="E1749">
        <v>1.8</v>
      </c>
      <c r="F1749">
        <v>3.4</v>
      </c>
      <c r="G1749">
        <v>2.6</v>
      </c>
      <c r="H1749" s="4">
        <f t="shared" si="261"/>
        <v>5</v>
      </c>
      <c r="I1749" s="4"/>
      <c r="J1749" s="4">
        <f t="shared" si="262"/>
        <v>4.22</v>
      </c>
      <c r="K1749" s="15">
        <f t="shared" si="257"/>
        <v>4.12</v>
      </c>
      <c r="L1749" s="4">
        <f t="shared" si="259"/>
        <v>4.2200000000000006</v>
      </c>
      <c r="M1749" s="4">
        <f t="shared" si="263"/>
        <v>0.77999999999999936</v>
      </c>
      <c r="N1749" s="4"/>
      <c r="P1749" s="184">
        <f t="shared" si="264"/>
        <v>41275</v>
      </c>
      <c r="Q1749" s="184">
        <v>41293</v>
      </c>
      <c r="R1749" s="182">
        <v>4.5</v>
      </c>
      <c r="S1749" s="182">
        <f t="shared" si="265"/>
        <v>3.63</v>
      </c>
      <c r="T1749" s="182">
        <f t="shared" si="266"/>
        <v>0.87000000000000011</v>
      </c>
      <c r="AF1749" s="183"/>
      <c r="AI1749" s="3"/>
    </row>
    <row r="1750" spans="1:35" x14ac:dyDescent="0.2">
      <c r="A1750" s="7">
        <f t="shared" si="258"/>
        <v>44501</v>
      </c>
      <c r="B1750" s="7">
        <f t="shared" si="260"/>
        <v>44531</v>
      </c>
      <c r="C1750" s="7">
        <v>44538</v>
      </c>
      <c r="D1750">
        <v>0.78</v>
      </c>
      <c r="E1750">
        <v>1.8</v>
      </c>
      <c r="F1750">
        <v>3.4</v>
      </c>
      <c r="G1750">
        <v>2.6</v>
      </c>
      <c r="H1750" s="4">
        <f t="shared" si="261"/>
        <v>5</v>
      </c>
      <c r="I1750" s="4"/>
      <c r="J1750" s="4">
        <f t="shared" si="262"/>
        <v>4.22</v>
      </c>
      <c r="K1750" s="15">
        <f t="shared" si="257"/>
        <v>4.12</v>
      </c>
      <c r="L1750" s="4">
        <f t="shared" si="259"/>
        <v>4.2200000000000006</v>
      </c>
      <c r="M1750" s="4">
        <f t="shared" si="263"/>
        <v>0.77999999999999936</v>
      </c>
      <c r="N1750" s="4"/>
      <c r="P1750" s="184">
        <f t="shared" si="264"/>
        <v>41275</v>
      </c>
      <c r="Q1750" s="184">
        <v>41294</v>
      </c>
      <c r="R1750" s="182">
        <v>4.5</v>
      </c>
      <c r="S1750" s="182">
        <f t="shared" si="265"/>
        <v>3.63</v>
      </c>
      <c r="T1750" s="182">
        <f t="shared" si="266"/>
        <v>0.87000000000000011</v>
      </c>
      <c r="AF1750" s="183"/>
      <c r="AI1750" s="3"/>
    </row>
    <row r="1751" spans="1:35" x14ac:dyDescent="0.2">
      <c r="A1751" s="7">
        <f t="shared" si="258"/>
        <v>44501</v>
      </c>
      <c r="B1751" s="7">
        <f t="shared" si="260"/>
        <v>44531</v>
      </c>
      <c r="C1751" s="7">
        <v>44539</v>
      </c>
      <c r="D1751">
        <v>0.78</v>
      </c>
      <c r="E1751">
        <v>1.8</v>
      </c>
      <c r="F1751">
        <v>3.4</v>
      </c>
      <c r="G1751">
        <v>2.6</v>
      </c>
      <c r="H1751" s="4">
        <f t="shared" si="261"/>
        <v>5</v>
      </c>
      <c r="I1751" s="4"/>
      <c r="J1751" s="4">
        <f t="shared" si="262"/>
        <v>4.22</v>
      </c>
      <c r="K1751" s="15">
        <f t="shared" si="257"/>
        <v>4.12</v>
      </c>
      <c r="L1751" s="4">
        <f t="shared" si="259"/>
        <v>4.2200000000000006</v>
      </c>
      <c r="M1751" s="4">
        <f t="shared" si="263"/>
        <v>0.77999999999999936</v>
      </c>
      <c r="N1751" s="4"/>
      <c r="P1751" s="184">
        <f t="shared" si="264"/>
        <v>41275</v>
      </c>
      <c r="Q1751" s="184">
        <v>41295</v>
      </c>
      <c r="R1751" s="182">
        <v>4.5</v>
      </c>
      <c r="S1751" s="182">
        <f t="shared" si="265"/>
        <v>3.63</v>
      </c>
      <c r="T1751" s="182">
        <f t="shared" si="266"/>
        <v>0.87000000000000011</v>
      </c>
      <c r="AF1751" s="183"/>
      <c r="AI1751" s="3"/>
    </row>
    <row r="1752" spans="1:35" x14ac:dyDescent="0.2">
      <c r="A1752" s="7">
        <f t="shared" si="258"/>
        <v>44501</v>
      </c>
      <c r="B1752" s="7">
        <f t="shared" si="260"/>
        <v>44531</v>
      </c>
      <c r="C1752" s="7">
        <v>44540</v>
      </c>
      <c r="D1752">
        <v>0.78</v>
      </c>
      <c r="E1752">
        <v>1.8</v>
      </c>
      <c r="F1752">
        <v>3.4</v>
      </c>
      <c r="G1752">
        <v>2.6</v>
      </c>
      <c r="H1752" s="4">
        <f t="shared" si="261"/>
        <v>5</v>
      </c>
      <c r="I1752" s="4"/>
      <c r="J1752" s="4">
        <f t="shared" si="262"/>
        <v>4.22</v>
      </c>
      <c r="K1752" s="15">
        <f t="shared" si="257"/>
        <v>4.12</v>
      </c>
      <c r="L1752" s="4">
        <f t="shared" si="259"/>
        <v>4.2200000000000006</v>
      </c>
      <c r="M1752" s="4">
        <f t="shared" si="263"/>
        <v>0.77999999999999936</v>
      </c>
      <c r="N1752" s="4"/>
      <c r="P1752" s="184">
        <f t="shared" si="264"/>
        <v>41275</v>
      </c>
      <c r="Q1752" s="184">
        <v>41296</v>
      </c>
      <c r="R1752" s="182">
        <v>4.5</v>
      </c>
      <c r="S1752" s="182">
        <f t="shared" si="265"/>
        <v>3.63</v>
      </c>
      <c r="T1752" s="182">
        <f t="shared" si="266"/>
        <v>0.87000000000000011</v>
      </c>
      <c r="AF1752" s="183"/>
      <c r="AI1752" s="3"/>
    </row>
    <row r="1753" spans="1:35" x14ac:dyDescent="0.2">
      <c r="A1753" s="7">
        <f t="shared" si="258"/>
        <v>44501</v>
      </c>
      <c r="B1753" s="7">
        <f t="shared" si="260"/>
        <v>44531</v>
      </c>
      <c r="C1753" s="7">
        <v>44543</v>
      </c>
      <c r="D1753">
        <v>0.78</v>
      </c>
      <c r="E1753">
        <v>1.8</v>
      </c>
      <c r="F1753">
        <v>3.4</v>
      </c>
      <c r="G1753">
        <v>2.6</v>
      </c>
      <c r="H1753" s="4">
        <f t="shared" si="261"/>
        <v>5</v>
      </c>
      <c r="I1753" s="4"/>
      <c r="J1753" s="4">
        <f t="shared" si="262"/>
        <v>4.22</v>
      </c>
      <c r="K1753" s="15">
        <f t="shared" si="257"/>
        <v>4.12</v>
      </c>
      <c r="L1753" s="4">
        <f t="shared" si="259"/>
        <v>4.2200000000000006</v>
      </c>
      <c r="M1753" s="4">
        <f t="shared" si="263"/>
        <v>0.77999999999999936</v>
      </c>
      <c r="N1753" s="4"/>
      <c r="P1753" s="184">
        <f t="shared" si="264"/>
        <v>41275</v>
      </c>
      <c r="Q1753" s="184">
        <v>41297</v>
      </c>
      <c r="R1753" s="182">
        <v>4.5</v>
      </c>
      <c r="S1753" s="182">
        <f t="shared" si="265"/>
        <v>3.63</v>
      </c>
      <c r="T1753" s="182">
        <f t="shared" si="266"/>
        <v>0.87000000000000011</v>
      </c>
      <c r="AF1753" s="183"/>
      <c r="AI1753" s="3"/>
    </row>
    <row r="1754" spans="1:35" x14ac:dyDescent="0.2">
      <c r="A1754" s="7">
        <f t="shared" si="258"/>
        <v>44501</v>
      </c>
      <c r="B1754" s="7">
        <f t="shared" si="260"/>
        <v>44531</v>
      </c>
      <c r="C1754" s="7">
        <v>44544</v>
      </c>
      <c r="D1754">
        <v>0.78</v>
      </c>
      <c r="E1754">
        <v>1.8</v>
      </c>
      <c r="F1754">
        <v>3.4</v>
      </c>
      <c r="G1754">
        <v>2.6</v>
      </c>
      <c r="H1754" s="4">
        <f t="shared" si="261"/>
        <v>5</v>
      </c>
      <c r="I1754" s="4"/>
      <c r="J1754" s="4">
        <f t="shared" si="262"/>
        <v>4.22</v>
      </c>
      <c r="K1754" s="15">
        <f t="shared" si="257"/>
        <v>4.12</v>
      </c>
      <c r="L1754" s="4">
        <f t="shared" si="259"/>
        <v>4.2200000000000006</v>
      </c>
      <c r="M1754" s="4">
        <f t="shared" si="263"/>
        <v>0.77999999999999936</v>
      </c>
      <c r="N1754" s="4"/>
      <c r="P1754" s="184">
        <f t="shared" si="264"/>
        <v>41275</v>
      </c>
      <c r="Q1754" s="184">
        <v>41298</v>
      </c>
      <c r="R1754" s="182">
        <v>4.5</v>
      </c>
      <c r="S1754" s="182">
        <f t="shared" si="265"/>
        <v>3.63</v>
      </c>
      <c r="T1754" s="182">
        <f t="shared" si="266"/>
        <v>0.87000000000000011</v>
      </c>
      <c r="AF1754" s="183"/>
      <c r="AI1754" s="3"/>
    </row>
    <row r="1755" spans="1:35" x14ac:dyDescent="0.2">
      <c r="A1755" s="7">
        <f t="shared" si="258"/>
        <v>44501</v>
      </c>
      <c r="B1755" s="7">
        <f t="shared" si="260"/>
        <v>44531</v>
      </c>
      <c r="C1755" s="7">
        <v>44545</v>
      </c>
      <c r="D1755">
        <v>0.78</v>
      </c>
      <c r="E1755">
        <v>1.8</v>
      </c>
      <c r="F1755">
        <v>3.4</v>
      </c>
      <c r="G1755">
        <v>2.6</v>
      </c>
      <c r="H1755" s="4">
        <f t="shared" si="261"/>
        <v>5</v>
      </c>
      <c r="I1755" s="4"/>
      <c r="J1755" s="4">
        <f t="shared" si="262"/>
        <v>4.22</v>
      </c>
      <c r="K1755" s="15">
        <f t="shared" si="257"/>
        <v>4.12</v>
      </c>
      <c r="L1755" s="4">
        <f t="shared" si="259"/>
        <v>4.2200000000000006</v>
      </c>
      <c r="M1755" s="4">
        <f t="shared" si="263"/>
        <v>0.77999999999999936</v>
      </c>
      <c r="N1755" s="4"/>
      <c r="P1755" s="184">
        <f t="shared" si="264"/>
        <v>41275</v>
      </c>
      <c r="Q1755" s="184">
        <v>41299</v>
      </c>
      <c r="R1755" s="182">
        <v>4.5</v>
      </c>
      <c r="S1755" s="182">
        <f t="shared" si="265"/>
        <v>3.63</v>
      </c>
      <c r="T1755" s="182">
        <f t="shared" si="266"/>
        <v>0.87000000000000011</v>
      </c>
      <c r="AF1755" s="183"/>
      <c r="AI1755" s="3"/>
    </row>
    <row r="1756" spans="1:35" x14ac:dyDescent="0.2">
      <c r="A1756" s="7">
        <f t="shared" si="258"/>
        <v>44501</v>
      </c>
      <c r="B1756" s="7">
        <f t="shared" si="260"/>
        <v>44531</v>
      </c>
      <c r="C1756" s="7">
        <v>44546</v>
      </c>
      <c r="D1756">
        <v>0.78</v>
      </c>
      <c r="E1756">
        <v>1.8</v>
      </c>
      <c r="F1756">
        <v>3.4</v>
      </c>
      <c r="G1756">
        <v>2.6</v>
      </c>
      <c r="H1756" s="4">
        <f t="shared" si="261"/>
        <v>5</v>
      </c>
      <c r="I1756" s="4"/>
      <c r="J1756" s="4">
        <f t="shared" si="262"/>
        <v>4.22</v>
      </c>
      <c r="K1756" s="15">
        <f t="shared" si="257"/>
        <v>4.12</v>
      </c>
      <c r="L1756" s="4">
        <f t="shared" si="259"/>
        <v>4.2200000000000006</v>
      </c>
      <c r="M1756" s="4">
        <f t="shared" si="263"/>
        <v>0.77999999999999936</v>
      </c>
      <c r="N1756" s="4"/>
      <c r="P1756" s="184">
        <f t="shared" si="264"/>
        <v>41275</v>
      </c>
      <c r="Q1756" s="184">
        <v>41300</v>
      </c>
      <c r="R1756" s="182">
        <v>4.5</v>
      </c>
      <c r="S1756" s="182">
        <f t="shared" si="265"/>
        <v>3.63</v>
      </c>
      <c r="T1756" s="182">
        <f t="shared" si="266"/>
        <v>0.87000000000000011</v>
      </c>
      <c r="AF1756" s="183"/>
      <c r="AI1756" s="3"/>
    </row>
    <row r="1757" spans="1:35" x14ac:dyDescent="0.2">
      <c r="A1757" s="7">
        <f t="shared" si="258"/>
        <v>44501</v>
      </c>
      <c r="B1757" s="7">
        <f t="shared" si="260"/>
        <v>44531</v>
      </c>
      <c r="C1757" s="7">
        <v>44547</v>
      </c>
      <c r="D1757">
        <v>1.28</v>
      </c>
      <c r="E1757">
        <v>1.8</v>
      </c>
      <c r="F1757">
        <v>3.4</v>
      </c>
      <c r="G1757">
        <v>2.6</v>
      </c>
      <c r="H1757" s="4">
        <f t="shared" si="261"/>
        <v>5.5</v>
      </c>
      <c r="I1757" s="4"/>
      <c r="J1757" s="4">
        <f t="shared" si="262"/>
        <v>4.22</v>
      </c>
      <c r="K1757" s="15">
        <f t="shared" si="257"/>
        <v>4.12</v>
      </c>
      <c r="L1757" s="4">
        <f t="shared" si="259"/>
        <v>4.2200000000000006</v>
      </c>
      <c r="M1757" s="4">
        <f t="shared" si="263"/>
        <v>1.2799999999999994</v>
      </c>
      <c r="N1757" s="4"/>
      <c r="P1757" s="184">
        <f t="shared" si="264"/>
        <v>41275</v>
      </c>
      <c r="Q1757" s="184">
        <v>41301</v>
      </c>
      <c r="R1757" s="182">
        <v>4.5</v>
      </c>
      <c r="S1757" s="182">
        <f t="shared" si="265"/>
        <v>3.63</v>
      </c>
      <c r="T1757" s="182">
        <f t="shared" si="266"/>
        <v>0.87000000000000011</v>
      </c>
      <c r="AF1757" s="183"/>
      <c r="AI1757" s="3"/>
    </row>
    <row r="1758" spans="1:35" x14ac:dyDescent="0.2">
      <c r="A1758" s="7">
        <f t="shared" si="258"/>
        <v>44501</v>
      </c>
      <c r="B1758" s="7">
        <f t="shared" si="260"/>
        <v>44531</v>
      </c>
      <c r="C1758" s="7">
        <v>44550</v>
      </c>
      <c r="D1758">
        <v>1.28</v>
      </c>
      <c r="E1758">
        <v>1.8</v>
      </c>
      <c r="F1758">
        <v>3.4</v>
      </c>
      <c r="G1758">
        <v>2.6</v>
      </c>
      <c r="H1758" s="4">
        <f t="shared" si="261"/>
        <v>5.5</v>
      </c>
      <c r="I1758" s="4"/>
      <c r="J1758" s="4">
        <f t="shared" si="262"/>
        <v>4.22</v>
      </c>
      <c r="K1758" s="15">
        <f t="shared" si="257"/>
        <v>4.12</v>
      </c>
      <c r="L1758" s="4">
        <f t="shared" si="259"/>
        <v>4.2200000000000006</v>
      </c>
      <c r="M1758" s="4">
        <f t="shared" si="263"/>
        <v>1.2799999999999994</v>
      </c>
      <c r="N1758" s="4"/>
      <c r="P1758" s="184">
        <f t="shared" si="264"/>
        <v>41275</v>
      </c>
      <c r="Q1758" s="184">
        <v>41302</v>
      </c>
      <c r="R1758" s="182">
        <v>4.5</v>
      </c>
      <c r="S1758" s="182">
        <f t="shared" si="265"/>
        <v>3.63</v>
      </c>
      <c r="T1758" s="182">
        <f t="shared" si="266"/>
        <v>0.87000000000000011</v>
      </c>
      <c r="AF1758" s="183"/>
      <c r="AI1758" s="3"/>
    </row>
    <row r="1759" spans="1:35" x14ac:dyDescent="0.2">
      <c r="A1759" s="7">
        <f t="shared" si="258"/>
        <v>44501</v>
      </c>
      <c r="B1759" s="7">
        <f t="shared" si="260"/>
        <v>44531</v>
      </c>
      <c r="C1759" s="7">
        <v>44551</v>
      </c>
      <c r="D1759">
        <v>1.28</v>
      </c>
      <c r="E1759">
        <v>1.8</v>
      </c>
      <c r="F1759">
        <v>3.4</v>
      </c>
      <c r="G1759">
        <v>2.6</v>
      </c>
      <c r="H1759" s="4">
        <f t="shared" si="261"/>
        <v>5.5</v>
      </c>
      <c r="I1759" s="4"/>
      <c r="J1759" s="4">
        <f t="shared" si="262"/>
        <v>4.22</v>
      </c>
      <c r="K1759" s="15">
        <f t="shared" si="257"/>
        <v>4.12</v>
      </c>
      <c r="L1759" s="4">
        <f t="shared" si="259"/>
        <v>4.2200000000000006</v>
      </c>
      <c r="M1759" s="4">
        <f t="shared" si="263"/>
        <v>1.2799999999999994</v>
      </c>
      <c r="N1759" s="4"/>
      <c r="P1759" s="184">
        <f t="shared" si="264"/>
        <v>41275</v>
      </c>
      <c r="Q1759" s="184">
        <v>41303</v>
      </c>
      <c r="R1759" s="182">
        <v>4.5</v>
      </c>
      <c r="S1759" s="182">
        <f t="shared" si="265"/>
        <v>3.63</v>
      </c>
      <c r="T1759" s="182">
        <f t="shared" si="266"/>
        <v>0.87000000000000011</v>
      </c>
      <c r="AF1759" s="183"/>
      <c r="AI1759" s="3"/>
    </row>
    <row r="1760" spans="1:35" x14ac:dyDescent="0.2">
      <c r="A1760" s="7">
        <f t="shared" si="258"/>
        <v>44501</v>
      </c>
      <c r="B1760" s="7">
        <f t="shared" si="260"/>
        <v>44531</v>
      </c>
      <c r="C1760" s="7">
        <v>44552</v>
      </c>
      <c r="D1760">
        <v>1.28</v>
      </c>
      <c r="E1760">
        <v>1.8</v>
      </c>
      <c r="F1760">
        <v>3.4</v>
      </c>
      <c r="G1760">
        <v>2.6</v>
      </c>
      <c r="H1760" s="4">
        <f t="shared" si="261"/>
        <v>5.5</v>
      </c>
      <c r="I1760" s="4"/>
      <c r="J1760" s="4">
        <f t="shared" si="262"/>
        <v>4.22</v>
      </c>
      <c r="K1760" s="15">
        <f t="shared" si="257"/>
        <v>4.12</v>
      </c>
      <c r="L1760" s="4">
        <f t="shared" si="259"/>
        <v>4.2200000000000006</v>
      </c>
      <c r="M1760" s="4">
        <f t="shared" si="263"/>
        <v>1.2799999999999994</v>
      </c>
      <c r="N1760" s="4"/>
      <c r="P1760" s="184">
        <f t="shared" si="264"/>
        <v>41275</v>
      </c>
      <c r="Q1760" s="184">
        <v>41304</v>
      </c>
      <c r="R1760" s="182">
        <v>4.5</v>
      </c>
      <c r="S1760" s="182">
        <f t="shared" si="265"/>
        <v>3.63</v>
      </c>
      <c r="T1760" s="182">
        <f t="shared" si="266"/>
        <v>0.87000000000000011</v>
      </c>
      <c r="AF1760" s="183"/>
      <c r="AI1760" s="3"/>
    </row>
    <row r="1761" spans="1:35" x14ac:dyDescent="0.2">
      <c r="A1761" s="7">
        <f t="shared" si="258"/>
        <v>44501</v>
      </c>
      <c r="B1761" s="7">
        <f t="shared" si="260"/>
        <v>44531</v>
      </c>
      <c r="C1761" s="7">
        <v>44553</v>
      </c>
      <c r="D1761">
        <v>1.28</v>
      </c>
      <c r="E1761">
        <v>1.8</v>
      </c>
      <c r="F1761">
        <v>3.4</v>
      </c>
      <c r="G1761">
        <v>2.6</v>
      </c>
      <c r="H1761" s="4">
        <f t="shared" si="261"/>
        <v>5.5</v>
      </c>
      <c r="I1761" s="4"/>
      <c r="J1761" s="4">
        <f t="shared" si="262"/>
        <v>4.22</v>
      </c>
      <c r="K1761" s="15">
        <f t="shared" si="257"/>
        <v>4.12</v>
      </c>
      <c r="L1761" s="4">
        <f t="shared" si="259"/>
        <v>4.2200000000000006</v>
      </c>
      <c r="M1761" s="4">
        <f t="shared" si="263"/>
        <v>1.2799999999999994</v>
      </c>
      <c r="N1761" s="4"/>
      <c r="P1761" s="184">
        <f t="shared" si="264"/>
        <v>41275</v>
      </c>
      <c r="Q1761" s="184">
        <v>41305</v>
      </c>
      <c r="R1761" s="182">
        <v>4.5</v>
      </c>
      <c r="S1761" s="182">
        <f t="shared" si="265"/>
        <v>3.63</v>
      </c>
      <c r="T1761" s="182">
        <f t="shared" si="266"/>
        <v>0.87000000000000011</v>
      </c>
      <c r="AF1761" s="183"/>
      <c r="AI1761" s="3"/>
    </row>
    <row r="1762" spans="1:35" x14ac:dyDescent="0.2">
      <c r="A1762" s="7">
        <f t="shared" si="258"/>
        <v>44501</v>
      </c>
      <c r="B1762" s="7">
        <f t="shared" si="260"/>
        <v>44531</v>
      </c>
      <c r="C1762" s="7">
        <v>44554</v>
      </c>
      <c r="D1762">
        <v>1.28</v>
      </c>
      <c r="E1762">
        <v>1.8</v>
      </c>
      <c r="F1762">
        <v>3.4</v>
      </c>
      <c r="G1762">
        <v>2.6</v>
      </c>
      <c r="H1762" s="4">
        <f t="shared" si="261"/>
        <v>5.5</v>
      </c>
      <c r="I1762" s="4"/>
      <c r="J1762" s="4">
        <f t="shared" si="262"/>
        <v>4.22</v>
      </c>
      <c r="K1762" s="15">
        <f t="shared" ref="K1762:K1825" si="267">INDEX($W:$W,MATCH($A1762,$V:$V,0))</f>
        <v>4.12</v>
      </c>
      <c r="L1762" s="4">
        <f t="shared" si="259"/>
        <v>4.2200000000000006</v>
      </c>
      <c r="M1762" s="4">
        <f t="shared" si="263"/>
        <v>1.2799999999999994</v>
      </c>
      <c r="N1762" s="4"/>
      <c r="P1762" s="184">
        <f t="shared" si="264"/>
        <v>41306</v>
      </c>
      <c r="Q1762" s="184">
        <v>41306</v>
      </c>
      <c r="R1762" s="182">
        <v>4.5</v>
      </c>
      <c r="S1762" s="182">
        <f t="shared" si="265"/>
        <v>3.58</v>
      </c>
      <c r="T1762" s="182">
        <f t="shared" si="266"/>
        <v>0.91999999999999993</v>
      </c>
      <c r="AF1762" s="183"/>
      <c r="AI1762" s="3"/>
    </row>
    <row r="1763" spans="1:35" x14ac:dyDescent="0.2">
      <c r="A1763" s="7">
        <f t="shared" si="258"/>
        <v>44501</v>
      </c>
      <c r="B1763" s="7">
        <f t="shared" si="260"/>
        <v>44531</v>
      </c>
      <c r="C1763" s="7">
        <v>44557</v>
      </c>
      <c r="D1763">
        <v>1.28</v>
      </c>
      <c r="E1763">
        <v>1.8</v>
      </c>
      <c r="F1763">
        <v>3.4</v>
      </c>
      <c r="G1763">
        <v>2.6</v>
      </c>
      <c r="H1763" s="4">
        <f t="shared" si="261"/>
        <v>5.5</v>
      </c>
      <c r="I1763" s="4"/>
      <c r="J1763" s="4">
        <f t="shared" si="262"/>
        <v>4.22</v>
      </c>
      <c r="K1763" s="15">
        <f t="shared" si="267"/>
        <v>4.12</v>
      </c>
      <c r="L1763" s="4">
        <f t="shared" si="259"/>
        <v>4.2200000000000006</v>
      </c>
      <c r="M1763" s="4">
        <f t="shared" si="263"/>
        <v>1.2799999999999994</v>
      </c>
      <c r="N1763" s="4"/>
      <c r="P1763" s="184">
        <f t="shared" si="264"/>
        <v>41306</v>
      </c>
      <c r="Q1763" s="184">
        <v>41307</v>
      </c>
      <c r="R1763" s="182">
        <v>4.5</v>
      </c>
      <c r="S1763" s="182">
        <f t="shared" si="265"/>
        <v>3.58</v>
      </c>
      <c r="T1763" s="182">
        <f t="shared" si="266"/>
        <v>0.91999999999999993</v>
      </c>
      <c r="AF1763" s="183"/>
      <c r="AI1763" s="3"/>
    </row>
    <row r="1764" spans="1:35" x14ac:dyDescent="0.2">
      <c r="A1764" s="7">
        <f t="shared" si="258"/>
        <v>44501</v>
      </c>
      <c r="B1764" s="7">
        <f t="shared" si="260"/>
        <v>44531</v>
      </c>
      <c r="C1764" s="7">
        <v>44558</v>
      </c>
      <c r="D1764">
        <v>1.28</v>
      </c>
      <c r="E1764">
        <v>1.8</v>
      </c>
      <c r="F1764">
        <v>3.4</v>
      </c>
      <c r="G1764">
        <v>2.6</v>
      </c>
      <c r="H1764" s="4">
        <f t="shared" si="261"/>
        <v>5.5</v>
      </c>
      <c r="I1764" s="4"/>
      <c r="J1764" s="4">
        <f t="shared" si="262"/>
        <v>4.22</v>
      </c>
      <c r="K1764" s="15">
        <f t="shared" si="267"/>
        <v>4.12</v>
      </c>
      <c r="L1764" s="4">
        <f t="shared" si="259"/>
        <v>4.2200000000000006</v>
      </c>
      <c r="M1764" s="4">
        <f t="shared" si="263"/>
        <v>1.2799999999999994</v>
      </c>
      <c r="N1764" s="4"/>
      <c r="P1764" s="184">
        <f t="shared" si="264"/>
        <v>41306</v>
      </c>
      <c r="Q1764" s="184">
        <v>41308</v>
      </c>
      <c r="R1764" s="182">
        <v>4.5</v>
      </c>
      <c r="S1764" s="182">
        <f t="shared" si="265"/>
        <v>3.58</v>
      </c>
      <c r="T1764" s="182">
        <f t="shared" si="266"/>
        <v>0.91999999999999993</v>
      </c>
      <c r="AF1764" s="183"/>
      <c r="AI1764" s="3"/>
    </row>
    <row r="1765" spans="1:35" x14ac:dyDescent="0.2">
      <c r="A1765" s="7">
        <f t="shared" si="258"/>
        <v>44501</v>
      </c>
      <c r="B1765" s="7">
        <f t="shared" si="260"/>
        <v>44531</v>
      </c>
      <c r="C1765" s="7">
        <v>44559</v>
      </c>
      <c r="D1765">
        <v>1.28</v>
      </c>
      <c r="E1765">
        <v>1.8</v>
      </c>
      <c r="F1765">
        <v>3.4</v>
      </c>
      <c r="G1765">
        <v>2.6</v>
      </c>
      <c r="H1765" s="4">
        <f t="shared" si="261"/>
        <v>5.5</v>
      </c>
      <c r="I1765" s="4"/>
      <c r="J1765" s="4">
        <f t="shared" si="262"/>
        <v>4.22</v>
      </c>
      <c r="K1765" s="15">
        <f t="shared" si="267"/>
        <v>4.12</v>
      </c>
      <c r="L1765" s="4">
        <f t="shared" si="259"/>
        <v>4.2200000000000006</v>
      </c>
      <c r="M1765" s="4">
        <f t="shared" si="263"/>
        <v>1.2799999999999994</v>
      </c>
      <c r="N1765" s="4"/>
      <c r="P1765" s="184">
        <f t="shared" si="264"/>
        <v>41306</v>
      </c>
      <c r="Q1765" s="184">
        <v>41309</v>
      </c>
      <c r="R1765" s="182">
        <v>4.5</v>
      </c>
      <c r="S1765" s="182">
        <f t="shared" si="265"/>
        <v>3.58</v>
      </c>
      <c r="T1765" s="182">
        <f t="shared" si="266"/>
        <v>0.91999999999999993</v>
      </c>
      <c r="AF1765" s="183"/>
      <c r="AI1765" s="3"/>
    </row>
    <row r="1766" spans="1:35" x14ac:dyDescent="0.2">
      <c r="A1766" s="7">
        <f t="shared" si="258"/>
        <v>44501</v>
      </c>
      <c r="B1766" s="7">
        <f t="shared" si="260"/>
        <v>44531</v>
      </c>
      <c r="C1766" s="7">
        <v>44560</v>
      </c>
      <c r="D1766">
        <v>1.28</v>
      </c>
      <c r="E1766">
        <v>1.8</v>
      </c>
      <c r="F1766">
        <v>3.4</v>
      </c>
      <c r="G1766">
        <v>2.6</v>
      </c>
      <c r="H1766" s="4">
        <f t="shared" si="261"/>
        <v>5.5</v>
      </c>
      <c r="I1766" s="4"/>
      <c r="J1766" s="4">
        <f t="shared" si="262"/>
        <v>4.22</v>
      </c>
      <c r="K1766" s="15">
        <f t="shared" si="267"/>
        <v>4.12</v>
      </c>
      <c r="L1766" s="4">
        <f t="shared" si="259"/>
        <v>4.2200000000000006</v>
      </c>
      <c r="M1766" s="4">
        <f t="shared" si="263"/>
        <v>1.2799999999999994</v>
      </c>
      <c r="N1766" s="4"/>
      <c r="P1766" s="184">
        <f t="shared" si="264"/>
        <v>41306</v>
      </c>
      <c r="Q1766" s="184">
        <v>41310</v>
      </c>
      <c r="R1766" s="182">
        <v>4.5</v>
      </c>
      <c r="S1766" s="182">
        <f t="shared" si="265"/>
        <v>3.58</v>
      </c>
      <c r="T1766" s="182">
        <f t="shared" si="266"/>
        <v>0.91999999999999993</v>
      </c>
      <c r="AF1766" s="183"/>
      <c r="AI1766" s="3"/>
    </row>
    <row r="1767" spans="1:35" x14ac:dyDescent="0.2">
      <c r="A1767" s="7">
        <f t="shared" si="258"/>
        <v>44501</v>
      </c>
      <c r="B1767" s="7">
        <f t="shared" si="260"/>
        <v>44531</v>
      </c>
      <c r="C1767" s="7">
        <v>44561</v>
      </c>
      <c r="D1767">
        <v>1.28</v>
      </c>
      <c r="E1767">
        <v>1.8</v>
      </c>
      <c r="F1767">
        <v>3.4</v>
      </c>
      <c r="G1767">
        <v>2.6</v>
      </c>
      <c r="H1767" s="4">
        <f t="shared" si="261"/>
        <v>5.5</v>
      </c>
      <c r="I1767" s="4"/>
      <c r="J1767" s="4">
        <f t="shared" si="262"/>
        <v>4.22</v>
      </c>
      <c r="K1767" s="15">
        <f t="shared" si="267"/>
        <v>4.12</v>
      </c>
      <c r="L1767" s="4">
        <f t="shared" si="259"/>
        <v>4.2200000000000006</v>
      </c>
      <c r="M1767" s="4">
        <f t="shared" si="263"/>
        <v>1.2799999999999994</v>
      </c>
      <c r="N1767" s="4"/>
      <c r="P1767" s="184">
        <f t="shared" si="264"/>
        <v>41306</v>
      </c>
      <c r="Q1767" s="184">
        <v>41311</v>
      </c>
      <c r="R1767" s="182">
        <v>4.5</v>
      </c>
      <c r="S1767" s="182">
        <f t="shared" si="265"/>
        <v>3.58</v>
      </c>
      <c r="T1767" s="182">
        <f t="shared" si="266"/>
        <v>0.91999999999999993</v>
      </c>
      <c r="AF1767" s="183"/>
      <c r="AI1767" s="3"/>
    </row>
    <row r="1768" spans="1:35" x14ac:dyDescent="0.2">
      <c r="A1768" s="7">
        <f t="shared" si="258"/>
        <v>44531</v>
      </c>
      <c r="B1768" s="7">
        <f t="shared" si="260"/>
        <v>44562</v>
      </c>
      <c r="C1768" s="7">
        <v>44564</v>
      </c>
      <c r="D1768">
        <v>1.17</v>
      </c>
      <c r="E1768">
        <v>1.8</v>
      </c>
      <c r="F1768">
        <v>3.4</v>
      </c>
      <c r="G1768">
        <v>2.6</v>
      </c>
      <c r="H1768" s="4">
        <f t="shared" si="261"/>
        <v>5.5</v>
      </c>
      <c r="I1768" s="4"/>
      <c r="J1768" s="4">
        <f t="shared" si="262"/>
        <v>4.33</v>
      </c>
      <c r="K1768" s="15">
        <f t="shared" si="267"/>
        <v>4.3600000000000003</v>
      </c>
      <c r="L1768" s="4">
        <f t="shared" si="259"/>
        <v>4.33</v>
      </c>
      <c r="M1768" s="4">
        <f t="shared" si="263"/>
        <v>1.17</v>
      </c>
      <c r="N1768" s="4"/>
      <c r="P1768" s="184">
        <f t="shared" si="264"/>
        <v>41306</v>
      </c>
      <c r="Q1768" s="184">
        <v>41312</v>
      </c>
      <c r="R1768" s="182">
        <v>4.5</v>
      </c>
      <c r="S1768" s="182">
        <f t="shared" si="265"/>
        <v>3.58</v>
      </c>
      <c r="T1768" s="182">
        <f t="shared" si="266"/>
        <v>0.91999999999999993</v>
      </c>
      <c r="AF1768" s="183"/>
      <c r="AI1768" s="3"/>
    </row>
    <row r="1769" spans="1:35" x14ac:dyDescent="0.2">
      <c r="A1769" s="7">
        <f t="shared" si="258"/>
        <v>44531</v>
      </c>
      <c r="B1769" s="7">
        <f t="shared" si="260"/>
        <v>44562</v>
      </c>
      <c r="C1769" s="7">
        <v>44565</v>
      </c>
      <c r="D1769">
        <v>1.17</v>
      </c>
      <c r="E1769">
        <v>1.8</v>
      </c>
      <c r="F1769">
        <v>3.4</v>
      </c>
      <c r="G1769">
        <v>2.6</v>
      </c>
      <c r="H1769" s="4">
        <f t="shared" si="261"/>
        <v>5.5</v>
      </c>
      <c r="I1769" s="4"/>
      <c r="J1769" s="4">
        <f t="shared" si="262"/>
        <v>4.33</v>
      </c>
      <c r="K1769" s="15">
        <f t="shared" si="267"/>
        <v>4.3600000000000003</v>
      </c>
      <c r="L1769" s="4">
        <f t="shared" si="259"/>
        <v>4.33</v>
      </c>
      <c r="M1769" s="4">
        <f t="shared" si="263"/>
        <v>1.17</v>
      </c>
      <c r="N1769" s="4"/>
      <c r="P1769" s="184">
        <f t="shared" si="264"/>
        <v>41306</v>
      </c>
      <c r="Q1769" s="184">
        <v>41313</v>
      </c>
      <c r="R1769" s="182">
        <v>4.5</v>
      </c>
      <c r="S1769" s="182">
        <f t="shared" si="265"/>
        <v>3.58</v>
      </c>
      <c r="T1769" s="182">
        <f t="shared" si="266"/>
        <v>0.91999999999999993</v>
      </c>
      <c r="AF1769" s="183"/>
      <c r="AI1769" s="3"/>
    </row>
    <row r="1770" spans="1:35" x14ac:dyDescent="0.2">
      <c r="A1770" s="7">
        <f t="shared" si="258"/>
        <v>44531</v>
      </c>
      <c r="B1770" s="7">
        <f t="shared" si="260"/>
        <v>44562</v>
      </c>
      <c r="C1770" s="7">
        <v>44566</v>
      </c>
      <c r="D1770">
        <v>1.17</v>
      </c>
      <c r="E1770">
        <v>1.8</v>
      </c>
      <c r="F1770">
        <v>3.4</v>
      </c>
      <c r="G1770">
        <v>2.6</v>
      </c>
      <c r="H1770" s="4">
        <f t="shared" si="261"/>
        <v>5.5</v>
      </c>
      <c r="I1770" s="4"/>
      <c r="J1770" s="4">
        <f t="shared" si="262"/>
        <v>4.33</v>
      </c>
      <c r="K1770" s="15">
        <f t="shared" si="267"/>
        <v>4.3600000000000003</v>
      </c>
      <c r="L1770" s="4">
        <f t="shared" si="259"/>
        <v>4.33</v>
      </c>
      <c r="M1770" s="4">
        <f t="shared" si="263"/>
        <v>1.17</v>
      </c>
      <c r="N1770" s="4"/>
      <c r="P1770" s="184">
        <f t="shared" si="264"/>
        <v>41306</v>
      </c>
      <c r="Q1770" s="184">
        <v>41314</v>
      </c>
      <c r="R1770" s="182">
        <v>4.5</v>
      </c>
      <c r="S1770" s="182">
        <f t="shared" si="265"/>
        <v>3.58</v>
      </c>
      <c r="T1770" s="182">
        <f t="shared" si="266"/>
        <v>0.91999999999999993</v>
      </c>
      <c r="AF1770" s="183"/>
      <c r="AI1770" s="3"/>
    </row>
    <row r="1771" spans="1:35" x14ac:dyDescent="0.2">
      <c r="A1771" s="7">
        <f t="shared" si="258"/>
        <v>44531</v>
      </c>
      <c r="B1771" s="7">
        <f t="shared" si="260"/>
        <v>44562</v>
      </c>
      <c r="C1771" s="7">
        <v>44567</v>
      </c>
      <c r="D1771">
        <v>1.17</v>
      </c>
      <c r="E1771">
        <v>1.8</v>
      </c>
      <c r="F1771">
        <v>3.4</v>
      </c>
      <c r="G1771">
        <v>2.6</v>
      </c>
      <c r="H1771" s="4">
        <f t="shared" si="261"/>
        <v>5.5</v>
      </c>
      <c r="I1771" s="4"/>
      <c r="J1771" s="4">
        <f t="shared" si="262"/>
        <v>4.33</v>
      </c>
      <c r="K1771" s="15">
        <f t="shared" si="267"/>
        <v>4.3600000000000003</v>
      </c>
      <c r="L1771" s="4">
        <f t="shared" si="259"/>
        <v>4.33</v>
      </c>
      <c r="M1771" s="4">
        <f t="shared" si="263"/>
        <v>1.17</v>
      </c>
      <c r="N1771" s="4"/>
      <c r="P1771" s="184">
        <f t="shared" si="264"/>
        <v>41306</v>
      </c>
      <c r="Q1771" s="184">
        <v>41315</v>
      </c>
      <c r="R1771" s="182">
        <v>4.5</v>
      </c>
      <c r="S1771" s="182">
        <f t="shared" si="265"/>
        <v>3.58</v>
      </c>
      <c r="T1771" s="182">
        <f t="shared" si="266"/>
        <v>0.91999999999999993</v>
      </c>
      <c r="AF1771" s="183"/>
      <c r="AI1771" s="3"/>
    </row>
    <row r="1772" spans="1:35" x14ac:dyDescent="0.2">
      <c r="A1772" s="7">
        <f t="shared" si="258"/>
        <v>44531</v>
      </c>
      <c r="B1772" s="7">
        <f t="shared" si="260"/>
        <v>44562</v>
      </c>
      <c r="C1772" s="7">
        <v>44568</v>
      </c>
      <c r="D1772">
        <v>1.17</v>
      </c>
      <c r="E1772">
        <v>1.8</v>
      </c>
      <c r="F1772">
        <v>3.4</v>
      </c>
      <c r="G1772">
        <v>2.6</v>
      </c>
      <c r="H1772" s="4">
        <f t="shared" si="261"/>
        <v>5.5</v>
      </c>
      <c r="I1772" s="4"/>
      <c r="J1772" s="4">
        <f t="shared" si="262"/>
        <v>4.33</v>
      </c>
      <c r="K1772" s="15">
        <f t="shared" si="267"/>
        <v>4.3600000000000003</v>
      </c>
      <c r="L1772" s="4">
        <f t="shared" si="259"/>
        <v>4.33</v>
      </c>
      <c r="M1772" s="4">
        <f t="shared" si="263"/>
        <v>1.17</v>
      </c>
      <c r="N1772" s="4"/>
      <c r="P1772" s="184">
        <f t="shared" si="264"/>
        <v>41306</v>
      </c>
      <c r="Q1772" s="184">
        <v>41316</v>
      </c>
      <c r="R1772" s="182">
        <v>4.5</v>
      </c>
      <c r="S1772" s="182">
        <f t="shared" si="265"/>
        <v>3.58</v>
      </c>
      <c r="T1772" s="182">
        <f t="shared" si="266"/>
        <v>0.91999999999999993</v>
      </c>
      <c r="AF1772" s="183"/>
      <c r="AI1772" s="3"/>
    </row>
    <row r="1773" spans="1:35" x14ac:dyDescent="0.2">
      <c r="A1773" s="7">
        <f t="shared" si="258"/>
        <v>44531</v>
      </c>
      <c r="B1773" s="7">
        <f t="shared" si="260"/>
        <v>44562</v>
      </c>
      <c r="C1773" s="7">
        <v>44571</v>
      </c>
      <c r="D1773">
        <v>1.17</v>
      </c>
      <c r="E1773">
        <v>1.8</v>
      </c>
      <c r="F1773">
        <v>3.4</v>
      </c>
      <c r="G1773">
        <v>2.6</v>
      </c>
      <c r="H1773" s="4">
        <f t="shared" si="261"/>
        <v>5.5</v>
      </c>
      <c r="I1773" s="4"/>
      <c r="J1773" s="4">
        <f t="shared" si="262"/>
        <v>4.33</v>
      </c>
      <c r="K1773" s="15">
        <f t="shared" si="267"/>
        <v>4.3600000000000003</v>
      </c>
      <c r="L1773" s="4">
        <f t="shared" si="259"/>
        <v>4.33</v>
      </c>
      <c r="M1773" s="4">
        <f t="shared" si="263"/>
        <v>1.17</v>
      </c>
      <c r="N1773" s="4"/>
      <c r="P1773" s="184">
        <f t="shared" si="264"/>
        <v>41306</v>
      </c>
      <c r="Q1773" s="184">
        <v>41317</v>
      </c>
      <c r="R1773" s="182">
        <v>4.5</v>
      </c>
      <c r="S1773" s="182">
        <f t="shared" si="265"/>
        <v>3.58</v>
      </c>
      <c r="T1773" s="182">
        <f t="shared" si="266"/>
        <v>0.91999999999999993</v>
      </c>
      <c r="AF1773" s="183"/>
      <c r="AI1773" s="3"/>
    </row>
    <row r="1774" spans="1:35" x14ac:dyDescent="0.2">
      <c r="A1774" s="7">
        <f t="shared" si="258"/>
        <v>44531</v>
      </c>
      <c r="B1774" s="7">
        <f t="shared" si="260"/>
        <v>44562</v>
      </c>
      <c r="C1774" s="7">
        <v>44572</v>
      </c>
      <c r="D1774">
        <v>1.17</v>
      </c>
      <c r="E1774">
        <v>1.8</v>
      </c>
      <c r="F1774">
        <v>3.4</v>
      </c>
      <c r="G1774">
        <v>2.6</v>
      </c>
      <c r="H1774" s="4">
        <f t="shared" si="261"/>
        <v>5.5</v>
      </c>
      <c r="I1774" s="4"/>
      <c r="J1774" s="4">
        <f t="shared" si="262"/>
        <v>4.33</v>
      </c>
      <c r="K1774" s="15">
        <f t="shared" si="267"/>
        <v>4.3600000000000003</v>
      </c>
      <c r="L1774" s="4">
        <f t="shared" si="259"/>
        <v>4.33</v>
      </c>
      <c r="M1774" s="4">
        <f t="shared" si="263"/>
        <v>1.17</v>
      </c>
      <c r="N1774" s="4"/>
      <c r="P1774" s="184">
        <f t="shared" si="264"/>
        <v>41306</v>
      </c>
      <c r="Q1774" s="184">
        <v>41318</v>
      </c>
      <c r="R1774" s="182">
        <v>4.5</v>
      </c>
      <c r="S1774" s="182">
        <f t="shared" si="265"/>
        <v>3.58</v>
      </c>
      <c r="T1774" s="182">
        <f t="shared" si="266"/>
        <v>0.91999999999999993</v>
      </c>
      <c r="AF1774" s="183"/>
      <c r="AI1774" s="3"/>
    </row>
    <row r="1775" spans="1:35" x14ac:dyDescent="0.2">
      <c r="A1775" s="7">
        <f t="shared" si="258"/>
        <v>44531</v>
      </c>
      <c r="B1775" s="7">
        <f t="shared" si="260"/>
        <v>44562</v>
      </c>
      <c r="C1775" s="7">
        <v>44573</v>
      </c>
      <c r="D1775">
        <v>1.17</v>
      </c>
      <c r="E1775">
        <v>1.8</v>
      </c>
      <c r="F1775">
        <v>3.4</v>
      </c>
      <c r="G1775">
        <v>2.6</v>
      </c>
      <c r="H1775" s="4">
        <f t="shared" si="261"/>
        <v>5.5</v>
      </c>
      <c r="I1775" s="4"/>
      <c r="J1775" s="4">
        <f t="shared" si="262"/>
        <v>4.33</v>
      </c>
      <c r="K1775" s="15">
        <f t="shared" si="267"/>
        <v>4.3600000000000003</v>
      </c>
      <c r="L1775" s="4">
        <f t="shared" si="259"/>
        <v>4.33</v>
      </c>
      <c r="M1775" s="4">
        <f t="shared" si="263"/>
        <v>1.17</v>
      </c>
      <c r="N1775" s="4"/>
      <c r="P1775" s="184">
        <f t="shared" si="264"/>
        <v>41306</v>
      </c>
      <c r="Q1775" s="184">
        <v>41319</v>
      </c>
      <c r="R1775" s="182">
        <v>4.5</v>
      </c>
      <c r="S1775" s="182">
        <f t="shared" si="265"/>
        <v>3.58</v>
      </c>
      <c r="T1775" s="182">
        <f t="shared" si="266"/>
        <v>0.91999999999999993</v>
      </c>
      <c r="AF1775" s="183"/>
      <c r="AI1775" s="3"/>
    </row>
    <row r="1776" spans="1:35" x14ac:dyDescent="0.2">
      <c r="A1776" s="7">
        <f t="shared" si="258"/>
        <v>44531</v>
      </c>
      <c r="B1776" s="7">
        <f t="shared" si="260"/>
        <v>44562</v>
      </c>
      <c r="C1776" s="7">
        <v>44574</v>
      </c>
      <c r="D1776">
        <v>1.17</v>
      </c>
      <c r="E1776">
        <v>1.8</v>
      </c>
      <c r="F1776">
        <v>3.4</v>
      </c>
      <c r="G1776">
        <v>2.6</v>
      </c>
      <c r="H1776" s="4">
        <f t="shared" si="261"/>
        <v>5.5</v>
      </c>
      <c r="I1776" s="4"/>
      <c r="J1776" s="4">
        <f t="shared" si="262"/>
        <v>4.33</v>
      </c>
      <c r="K1776" s="15">
        <f t="shared" si="267"/>
        <v>4.3600000000000003</v>
      </c>
      <c r="L1776" s="4">
        <f t="shared" si="259"/>
        <v>4.33</v>
      </c>
      <c r="M1776" s="4">
        <f t="shared" si="263"/>
        <v>1.17</v>
      </c>
      <c r="N1776" s="4"/>
      <c r="P1776" s="184">
        <f t="shared" si="264"/>
        <v>41306</v>
      </c>
      <c r="Q1776" s="184">
        <v>41320</v>
      </c>
      <c r="R1776" s="182">
        <v>4.5</v>
      </c>
      <c r="S1776" s="182">
        <f t="shared" si="265"/>
        <v>3.58</v>
      </c>
      <c r="T1776" s="182">
        <f t="shared" si="266"/>
        <v>0.91999999999999993</v>
      </c>
      <c r="AF1776" s="183"/>
      <c r="AI1776" s="3"/>
    </row>
    <row r="1777" spans="1:35" x14ac:dyDescent="0.2">
      <c r="A1777" s="7">
        <f t="shared" si="258"/>
        <v>44531</v>
      </c>
      <c r="B1777" s="7">
        <f t="shared" si="260"/>
        <v>44562</v>
      </c>
      <c r="C1777" s="7">
        <v>44575</v>
      </c>
      <c r="D1777">
        <v>1.17</v>
      </c>
      <c r="E1777">
        <v>1.8</v>
      </c>
      <c r="F1777">
        <v>3.4</v>
      </c>
      <c r="G1777">
        <v>2.6</v>
      </c>
      <c r="H1777" s="4">
        <f t="shared" si="261"/>
        <v>5.5</v>
      </c>
      <c r="I1777" s="4"/>
      <c r="J1777" s="4">
        <f t="shared" si="262"/>
        <v>4.33</v>
      </c>
      <c r="K1777" s="15">
        <f t="shared" si="267"/>
        <v>4.3600000000000003</v>
      </c>
      <c r="L1777" s="4">
        <f t="shared" si="259"/>
        <v>4.33</v>
      </c>
      <c r="M1777" s="4">
        <f t="shared" si="263"/>
        <v>1.17</v>
      </c>
      <c r="N1777" s="4"/>
      <c r="P1777" s="184">
        <f t="shared" si="264"/>
        <v>41306</v>
      </c>
      <c r="Q1777" s="184">
        <v>41321</v>
      </c>
      <c r="R1777" s="182">
        <v>4.5</v>
      </c>
      <c r="S1777" s="182">
        <f t="shared" si="265"/>
        <v>3.58</v>
      </c>
      <c r="T1777" s="182">
        <f t="shared" si="266"/>
        <v>0.91999999999999993</v>
      </c>
      <c r="AF1777" s="183"/>
      <c r="AI1777" s="3"/>
    </row>
    <row r="1778" spans="1:35" x14ac:dyDescent="0.2">
      <c r="A1778" s="7">
        <f t="shared" si="258"/>
        <v>44531</v>
      </c>
      <c r="B1778" s="7">
        <f t="shared" si="260"/>
        <v>44562</v>
      </c>
      <c r="C1778" s="7">
        <v>44578</v>
      </c>
      <c r="D1778">
        <v>1.17</v>
      </c>
      <c r="E1778">
        <v>1.8</v>
      </c>
      <c r="F1778">
        <v>3.4</v>
      </c>
      <c r="G1778">
        <v>2.6</v>
      </c>
      <c r="H1778" s="4">
        <f t="shared" si="261"/>
        <v>5.5</v>
      </c>
      <c r="I1778" s="4"/>
      <c r="J1778" s="4">
        <f t="shared" si="262"/>
        <v>4.33</v>
      </c>
      <c r="K1778" s="15">
        <f t="shared" si="267"/>
        <v>4.3600000000000003</v>
      </c>
      <c r="L1778" s="4">
        <f t="shared" si="259"/>
        <v>4.33</v>
      </c>
      <c r="M1778" s="4">
        <f t="shared" si="263"/>
        <v>1.17</v>
      </c>
      <c r="N1778" s="4"/>
      <c r="P1778" s="184">
        <f t="shared" si="264"/>
        <v>41306</v>
      </c>
      <c r="Q1778" s="184">
        <v>41322</v>
      </c>
      <c r="R1778" s="182">
        <v>4.5</v>
      </c>
      <c r="S1778" s="182">
        <f t="shared" si="265"/>
        <v>3.58</v>
      </c>
      <c r="T1778" s="182">
        <f t="shared" si="266"/>
        <v>0.91999999999999993</v>
      </c>
      <c r="AF1778" s="183"/>
      <c r="AI1778" s="3"/>
    </row>
    <row r="1779" spans="1:35" x14ac:dyDescent="0.2">
      <c r="A1779" s="7">
        <f t="shared" si="258"/>
        <v>44531</v>
      </c>
      <c r="B1779" s="7">
        <f t="shared" si="260"/>
        <v>44562</v>
      </c>
      <c r="C1779" s="7">
        <v>44579</v>
      </c>
      <c r="D1779">
        <v>1.17</v>
      </c>
      <c r="E1779">
        <v>1.8</v>
      </c>
      <c r="F1779">
        <v>3.4</v>
      </c>
      <c r="G1779">
        <v>2.6</v>
      </c>
      <c r="H1779" s="4">
        <f t="shared" si="261"/>
        <v>5.5</v>
      </c>
      <c r="I1779" s="4"/>
      <c r="J1779" s="4">
        <f t="shared" si="262"/>
        <v>4.33</v>
      </c>
      <c r="K1779" s="15">
        <f t="shared" si="267"/>
        <v>4.3600000000000003</v>
      </c>
      <c r="L1779" s="4">
        <f t="shared" si="259"/>
        <v>4.33</v>
      </c>
      <c r="M1779" s="4">
        <f t="shared" si="263"/>
        <v>1.17</v>
      </c>
      <c r="N1779" s="4"/>
      <c r="P1779" s="184">
        <f t="shared" si="264"/>
        <v>41306</v>
      </c>
      <c r="Q1779" s="184">
        <v>41323</v>
      </c>
      <c r="R1779" s="182">
        <v>4.5</v>
      </c>
      <c r="S1779" s="182">
        <f t="shared" si="265"/>
        <v>3.58</v>
      </c>
      <c r="T1779" s="182">
        <f t="shared" si="266"/>
        <v>0.91999999999999993</v>
      </c>
      <c r="AF1779" s="183"/>
      <c r="AI1779" s="3"/>
    </row>
    <row r="1780" spans="1:35" x14ac:dyDescent="0.2">
      <c r="A1780" s="7">
        <f t="shared" si="258"/>
        <v>44531</v>
      </c>
      <c r="B1780" s="7">
        <f t="shared" si="260"/>
        <v>44562</v>
      </c>
      <c r="C1780" s="7">
        <v>44580</v>
      </c>
      <c r="D1780">
        <v>1.17</v>
      </c>
      <c r="E1780">
        <v>1.8</v>
      </c>
      <c r="F1780">
        <v>3.4</v>
      </c>
      <c r="G1780">
        <v>2.6</v>
      </c>
      <c r="H1780" s="4">
        <f t="shared" si="261"/>
        <v>5.5</v>
      </c>
      <c r="I1780" s="4"/>
      <c r="J1780" s="4">
        <f t="shared" si="262"/>
        <v>4.33</v>
      </c>
      <c r="K1780" s="15">
        <f t="shared" si="267"/>
        <v>4.3600000000000003</v>
      </c>
      <c r="L1780" s="4">
        <f t="shared" si="259"/>
        <v>4.33</v>
      </c>
      <c r="M1780" s="4">
        <f t="shared" si="263"/>
        <v>1.17</v>
      </c>
      <c r="N1780" s="4"/>
      <c r="P1780" s="184">
        <f t="shared" si="264"/>
        <v>41306</v>
      </c>
      <c r="Q1780" s="184">
        <v>41324</v>
      </c>
      <c r="R1780" s="182">
        <v>4.5</v>
      </c>
      <c r="S1780" s="182">
        <f t="shared" si="265"/>
        <v>3.58</v>
      </c>
      <c r="T1780" s="182">
        <f t="shared" si="266"/>
        <v>0.91999999999999993</v>
      </c>
      <c r="AF1780" s="183"/>
      <c r="AI1780" s="3"/>
    </row>
    <row r="1781" spans="1:35" x14ac:dyDescent="0.2">
      <c r="A1781" s="7">
        <f t="shared" si="258"/>
        <v>44531</v>
      </c>
      <c r="B1781" s="7">
        <f t="shared" si="260"/>
        <v>44562</v>
      </c>
      <c r="C1781" s="7">
        <v>44581</v>
      </c>
      <c r="D1781">
        <v>1.17</v>
      </c>
      <c r="E1781">
        <v>1.8</v>
      </c>
      <c r="F1781">
        <v>3.4</v>
      </c>
      <c r="G1781">
        <v>2.6</v>
      </c>
      <c r="H1781" s="4">
        <f t="shared" si="261"/>
        <v>5.5</v>
      </c>
      <c r="I1781" s="4"/>
      <c r="J1781" s="4">
        <f t="shared" si="262"/>
        <v>4.33</v>
      </c>
      <c r="K1781" s="15">
        <f t="shared" si="267"/>
        <v>4.3600000000000003</v>
      </c>
      <c r="L1781" s="4">
        <f t="shared" si="259"/>
        <v>4.33</v>
      </c>
      <c r="M1781" s="4">
        <f t="shared" si="263"/>
        <v>1.17</v>
      </c>
      <c r="N1781" s="4"/>
      <c r="P1781" s="184">
        <f t="shared" si="264"/>
        <v>41306</v>
      </c>
      <c r="Q1781" s="184">
        <v>41325</v>
      </c>
      <c r="R1781" s="182">
        <v>4.5</v>
      </c>
      <c r="S1781" s="182">
        <f t="shared" si="265"/>
        <v>3.58</v>
      </c>
      <c r="T1781" s="182">
        <f t="shared" si="266"/>
        <v>0.91999999999999993</v>
      </c>
      <c r="AF1781" s="183"/>
      <c r="AI1781" s="3"/>
    </row>
    <row r="1782" spans="1:35" x14ac:dyDescent="0.2">
      <c r="A1782" s="7">
        <f t="shared" si="258"/>
        <v>44531</v>
      </c>
      <c r="B1782" s="7">
        <f t="shared" si="260"/>
        <v>44562</v>
      </c>
      <c r="C1782" s="7">
        <v>44582</v>
      </c>
      <c r="D1782">
        <v>1.17</v>
      </c>
      <c r="E1782">
        <v>1.8</v>
      </c>
      <c r="F1782">
        <v>3.4</v>
      </c>
      <c r="G1782">
        <v>2.6</v>
      </c>
      <c r="H1782" s="4">
        <f t="shared" si="261"/>
        <v>5.5</v>
      </c>
      <c r="I1782" s="4"/>
      <c r="J1782" s="4">
        <f t="shared" si="262"/>
        <v>4.33</v>
      </c>
      <c r="K1782" s="15">
        <f t="shared" si="267"/>
        <v>4.3600000000000003</v>
      </c>
      <c r="L1782" s="4">
        <f t="shared" si="259"/>
        <v>4.33</v>
      </c>
      <c r="M1782" s="4">
        <f t="shared" si="263"/>
        <v>1.17</v>
      </c>
      <c r="N1782" s="4"/>
      <c r="P1782" s="184">
        <f t="shared" si="264"/>
        <v>41306</v>
      </c>
      <c r="Q1782" s="184">
        <v>41326</v>
      </c>
      <c r="R1782" s="182">
        <v>4.5</v>
      </c>
      <c r="S1782" s="182">
        <f t="shared" si="265"/>
        <v>3.58</v>
      </c>
      <c r="T1782" s="182">
        <f t="shared" si="266"/>
        <v>0.91999999999999993</v>
      </c>
      <c r="AF1782" s="183"/>
      <c r="AI1782" s="3"/>
    </row>
    <row r="1783" spans="1:35" x14ac:dyDescent="0.2">
      <c r="A1783" s="7">
        <f t="shared" si="258"/>
        <v>44531</v>
      </c>
      <c r="B1783" s="7">
        <f t="shared" si="260"/>
        <v>44562</v>
      </c>
      <c r="C1783" s="7">
        <v>44585</v>
      </c>
      <c r="D1783">
        <v>1.17</v>
      </c>
      <c r="E1783">
        <v>1.8</v>
      </c>
      <c r="F1783">
        <v>3.4</v>
      </c>
      <c r="G1783">
        <v>2.6</v>
      </c>
      <c r="H1783" s="4">
        <f t="shared" si="261"/>
        <v>5.5</v>
      </c>
      <c r="I1783" s="4"/>
      <c r="J1783" s="4">
        <f t="shared" si="262"/>
        <v>4.33</v>
      </c>
      <c r="K1783" s="15">
        <f t="shared" si="267"/>
        <v>4.3600000000000003</v>
      </c>
      <c r="L1783" s="4">
        <f t="shared" si="259"/>
        <v>4.33</v>
      </c>
      <c r="M1783" s="4">
        <f t="shared" si="263"/>
        <v>1.17</v>
      </c>
      <c r="N1783" s="4"/>
      <c r="P1783" s="184">
        <f t="shared" si="264"/>
        <v>41306</v>
      </c>
      <c r="Q1783" s="184">
        <v>41327</v>
      </c>
      <c r="R1783" s="182">
        <v>4.5</v>
      </c>
      <c r="S1783" s="182">
        <f t="shared" si="265"/>
        <v>3.58</v>
      </c>
      <c r="T1783" s="182">
        <f t="shared" si="266"/>
        <v>0.91999999999999993</v>
      </c>
      <c r="AF1783" s="183"/>
      <c r="AI1783" s="3"/>
    </row>
    <row r="1784" spans="1:35" x14ac:dyDescent="0.2">
      <c r="A1784" s="7">
        <f t="shared" si="258"/>
        <v>44531</v>
      </c>
      <c r="B1784" s="7">
        <f t="shared" si="260"/>
        <v>44562</v>
      </c>
      <c r="C1784" s="7">
        <v>44586</v>
      </c>
      <c r="D1784">
        <v>1.17</v>
      </c>
      <c r="E1784">
        <v>1.8</v>
      </c>
      <c r="F1784">
        <v>3.4</v>
      </c>
      <c r="G1784">
        <v>2.6</v>
      </c>
      <c r="H1784" s="4">
        <f t="shared" si="261"/>
        <v>5.5</v>
      </c>
      <c r="I1784" s="4"/>
      <c r="J1784" s="4">
        <f t="shared" si="262"/>
        <v>4.33</v>
      </c>
      <c r="K1784" s="15">
        <f t="shared" si="267"/>
        <v>4.3600000000000003</v>
      </c>
      <c r="L1784" s="4">
        <f t="shared" si="259"/>
        <v>4.33</v>
      </c>
      <c r="M1784" s="4">
        <f t="shared" si="263"/>
        <v>1.17</v>
      </c>
      <c r="N1784" s="4"/>
      <c r="P1784" s="184">
        <f t="shared" si="264"/>
        <v>41306</v>
      </c>
      <c r="Q1784" s="184">
        <v>41328</v>
      </c>
      <c r="R1784" s="182">
        <v>4.5</v>
      </c>
      <c r="S1784" s="182">
        <f t="shared" si="265"/>
        <v>3.58</v>
      </c>
      <c r="T1784" s="182">
        <f t="shared" si="266"/>
        <v>0.91999999999999993</v>
      </c>
      <c r="AF1784" s="183"/>
      <c r="AI1784" s="3"/>
    </row>
    <row r="1785" spans="1:35" x14ac:dyDescent="0.2">
      <c r="A1785" s="7">
        <f t="shared" si="258"/>
        <v>44531</v>
      </c>
      <c r="B1785" s="7">
        <f t="shared" si="260"/>
        <v>44562</v>
      </c>
      <c r="C1785" s="7">
        <v>44587</v>
      </c>
      <c r="D1785">
        <v>1.17</v>
      </c>
      <c r="E1785">
        <v>1.8</v>
      </c>
      <c r="F1785">
        <v>3.4</v>
      </c>
      <c r="G1785">
        <v>2.6</v>
      </c>
      <c r="H1785" s="4">
        <f t="shared" si="261"/>
        <v>5.5</v>
      </c>
      <c r="I1785" s="4"/>
      <c r="J1785" s="4">
        <f t="shared" si="262"/>
        <v>4.33</v>
      </c>
      <c r="K1785" s="15">
        <f t="shared" si="267"/>
        <v>4.3600000000000003</v>
      </c>
      <c r="L1785" s="4">
        <f t="shared" si="259"/>
        <v>4.33</v>
      </c>
      <c r="M1785" s="4">
        <f t="shared" si="263"/>
        <v>1.17</v>
      </c>
      <c r="N1785" s="4"/>
      <c r="P1785" s="184">
        <f t="shared" si="264"/>
        <v>41306</v>
      </c>
      <c r="Q1785" s="184">
        <v>41329</v>
      </c>
      <c r="R1785" s="182">
        <v>4.5</v>
      </c>
      <c r="S1785" s="182">
        <f t="shared" si="265"/>
        <v>3.58</v>
      </c>
      <c r="T1785" s="182">
        <f t="shared" si="266"/>
        <v>0.91999999999999993</v>
      </c>
      <c r="AF1785" s="183"/>
      <c r="AI1785" s="3"/>
    </row>
    <row r="1786" spans="1:35" x14ac:dyDescent="0.2">
      <c r="A1786" s="7">
        <f t="shared" si="258"/>
        <v>44531</v>
      </c>
      <c r="B1786" s="7">
        <f t="shared" si="260"/>
        <v>44562</v>
      </c>
      <c r="C1786" s="7">
        <v>44588</v>
      </c>
      <c r="D1786">
        <v>1.17</v>
      </c>
      <c r="E1786">
        <v>1.8</v>
      </c>
      <c r="F1786">
        <v>3.4</v>
      </c>
      <c r="G1786">
        <v>2.6</v>
      </c>
      <c r="H1786" s="4">
        <f t="shared" si="261"/>
        <v>5.5</v>
      </c>
      <c r="I1786" s="4"/>
      <c r="J1786" s="4">
        <f t="shared" si="262"/>
        <v>4.33</v>
      </c>
      <c r="K1786" s="15">
        <f t="shared" si="267"/>
        <v>4.3600000000000003</v>
      </c>
      <c r="L1786" s="4">
        <f t="shared" si="259"/>
        <v>4.33</v>
      </c>
      <c r="M1786" s="4">
        <f t="shared" si="263"/>
        <v>1.17</v>
      </c>
      <c r="N1786" s="4"/>
      <c r="P1786" s="184">
        <f t="shared" si="264"/>
        <v>41306</v>
      </c>
      <c r="Q1786" s="184">
        <v>41330</v>
      </c>
      <c r="R1786" s="182">
        <v>4.5</v>
      </c>
      <c r="S1786" s="182">
        <f t="shared" si="265"/>
        <v>3.58</v>
      </c>
      <c r="T1786" s="182">
        <f t="shared" si="266"/>
        <v>0.91999999999999993</v>
      </c>
      <c r="AF1786" s="183"/>
      <c r="AI1786" s="3"/>
    </row>
    <row r="1787" spans="1:35" x14ac:dyDescent="0.2">
      <c r="A1787" s="7">
        <f t="shared" si="258"/>
        <v>44531</v>
      </c>
      <c r="B1787" s="7">
        <f t="shared" si="260"/>
        <v>44562</v>
      </c>
      <c r="C1787" s="7">
        <v>44589</v>
      </c>
      <c r="D1787">
        <v>1.17</v>
      </c>
      <c r="E1787">
        <v>1.8</v>
      </c>
      <c r="F1787">
        <v>3.4</v>
      </c>
      <c r="G1787">
        <v>2.6</v>
      </c>
      <c r="H1787" s="4">
        <f t="shared" si="261"/>
        <v>5.5</v>
      </c>
      <c r="I1787" s="4"/>
      <c r="J1787" s="4">
        <f t="shared" si="262"/>
        <v>4.33</v>
      </c>
      <c r="K1787" s="15">
        <f t="shared" si="267"/>
        <v>4.3600000000000003</v>
      </c>
      <c r="L1787" s="4">
        <f t="shared" si="259"/>
        <v>4.33</v>
      </c>
      <c r="M1787" s="4">
        <f t="shared" si="263"/>
        <v>1.17</v>
      </c>
      <c r="N1787" s="4"/>
      <c r="P1787" s="184">
        <f t="shared" si="264"/>
        <v>41306</v>
      </c>
      <c r="Q1787" s="184">
        <v>41331</v>
      </c>
      <c r="R1787" s="182">
        <v>4.5</v>
      </c>
      <c r="S1787" s="182">
        <f t="shared" si="265"/>
        <v>3.58</v>
      </c>
      <c r="T1787" s="182">
        <f t="shared" si="266"/>
        <v>0.91999999999999993</v>
      </c>
      <c r="AF1787" s="183"/>
      <c r="AI1787" s="3"/>
    </row>
    <row r="1788" spans="1:35" x14ac:dyDescent="0.2">
      <c r="A1788" s="7">
        <f t="shared" si="258"/>
        <v>44531</v>
      </c>
      <c r="B1788" s="7">
        <f t="shared" si="260"/>
        <v>44562</v>
      </c>
      <c r="C1788" s="7">
        <v>44592</v>
      </c>
      <c r="D1788">
        <v>1.17</v>
      </c>
      <c r="E1788">
        <v>1.8</v>
      </c>
      <c r="F1788">
        <v>3.4</v>
      </c>
      <c r="G1788">
        <v>2.6</v>
      </c>
      <c r="H1788" s="4">
        <f t="shared" si="261"/>
        <v>5.5</v>
      </c>
      <c r="I1788" s="4"/>
      <c r="J1788" s="4">
        <f t="shared" si="262"/>
        <v>4.33</v>
      </c>
      <c r="K1788" s="15">
        <f t="shared" si="267"/>
        <v>4.3600000000000003</v>
      </c>
      <c r="L1788" s="4">
        <f t="shared" si="259"/>
        <v>4.33</v>
      </c>
      <c r="M1788" s="4">
        <f t="shared" si="263"/>
        <v>1.17</v>
      </c>
      <c r="N1788" s="4"/>
      <c r="P1788" s="184">
        <f t="shared" si="264"/>
        <v>41306</v>
      </c>
      <c r="Q1788" s="184">
        <v>41332</v>
      </c>
      <c r="R1788" s="182">
        <v>4.5</v>
      </c>
      <c r="S1788" s="182">
        <f t="shared" si="265"/>
        <v>3.58</v>
      </c>
      <c r="T1788" s="182">
        <f t="shared" si="266"/>
        <v>0.91999999999999993</v>
      </c>
      <c r="AF1788" s="183"/>
      <c r="AI1788" s="3"/>
    </row>
    <row r="1789" spans="1:35" x14ac:dyDescent="0.2">
      <c r="A1789" s="7">
        <f t="shared" si="258"/>
        <v>44562</v>
      </c>
      <c r="B1789" s="7">
        <f t="shared" si="260"/>
        <v>44593</v>
      </c>
      <c r="C1789" s="7">
        <v>44593</v>
      </c>
      <c r="D1789">
        <v>1.21</v>
      </c>
      <c r="E1789">
        <v>1.8</v>
      </c>
      <c r="F1789">
        <v>3.4</v>
      </c>
      <c r="G1789">
        <v>2.6</v>
      </c>
      <c r="H1789" s="4">
        <f t="shared" si="261"/>
        <v>5.5</v>
      </c>
      <c r="I1789" s="4"/>
      <c r="J1789" s="4">
        <f t="shared" si="262"/>
        <v>4.29</v>
      </c>
      <c r="K1789" s="15">
        <f t="shared" si="267"/>
        <v>4.2</v>
      </c>
      <c r="L1789" s="4">
        <f t="shared" si="259"/>
        <v>4.29</v>
      </c>
      <c r="M1789" s="4">
        <f t="shared" si="263"/>
        <v>1.21</v>
      </c>
      <c r="N1789" s="4"/>
      <c r="P1789" s="184">
        <f t="shared" si="264"/>
        <v>41306</v>
      </c>
      <c r="Q1789" s="184">
        <v>41333</v>
      </c>
      <c r="R1789" s="182">
        <v>4.5</v>
      </c>
      <c r="S1789" s="182">
        <f t="shared" si="265"/>
        <v>3.58</v>
      </c>
      <c r="T1789" s="182">
        <f t="shared" si="266"/>
        <v>0.91999999999999993</v>
      </c>
      <c r="AF1789" s="183"/>
      <c r="AI1789" s="3"/>
    </row>
    <row r="1790" spans="1:35" x14ac:dyDescent="0.2">
      <c r="A1790" s="7">
        <f t="shared" si="258"/>
        <v>44562</v>
      </c>
      <c r="B1790" s="7">
        <f t="shared" si="260"/>
        <v>44593</v>
      </c>
      <c r="C1790" s="7">
        <v>44594</v>
      </c>
      <c r="D1790">
        <v>1.21</v>
      </c>
      <c r="E1790">
        <v>1.8</v>
      </c>
      <c r="F1790">
        <v>3.4</v>
      </c>
      <c r="G1790">
        <v>2.6</v>
      </c>
      <c r="H1790" s="4">
        <f t="shared" si="261"/>
        <v>5.5</v>
      </c>
      <c r="I1790" s="4"/>
      <c r="J1790" s="4">
        <f t="shared" si="262"/>
        <v>4.29</v>
      </c>
      <c r="K1790" s="15">
        <f t="shared" si="267"/>
        <v>4.2</v>
      </c>
      <c r="L1790" s="4">
        <f t="shared" si="259"/>
        <v>4.29</v>
      </c>
      <c r="M1790" s="4">
        <f t="shared" si="263"/>
        <v>1.21</v>
      </c>
      <c r="N1790" s="4"/>
      <c r="P1790" s="184">
        <f t="shared" si="264"/>
        <v>41334</v>
      </c>
      <c r="Q1790" s="184">
        <v>41334</v>
      </c>
      <c r="R1790" s="182">
        <v>4.5</v>
      </c>
      <c r="S1790" s="182">
        <f t="shared" si="265"/>
        <v>3.65</v>
      </c>
      <c r="T1790" s="182">
        <f t="shared" si="266"/>
        <v>0.85000000000000009</v>
      </c>
      <c r="AF1790" s="183"/>
      <c r="AI1790" s="3"/>
    </row>
    <row r="1791" spans="1:35" x14ac:dyDescent="0.2">
      <c r="A1791" s="7">
        <f t="shared" si="258"/>
        <v>44562</v>
      </c>
      <c r="B1791" s="7">
        <f t="shared" si="260"/>
        <v>44593</v>
      </c>
      <c r="C1791" s="7">
        <v>44595</v>
      </c>
      <c r="D1791">
        <v>1.21</v>
      </c>
      <c r="E1791">
        <v>1.8</v>
      </c>
      <c r="F1791">
        <v>3.4</v>
      </c>
      <c r="G1791">
        <v>2.6</v>
      </c>
      <c r="H1791" s="4">
        <f t="shared" si="261"/>
        <v>5.5</v>
      </c>
      <c r="I1791" s="4"/>
      <c r="J1791" s="4">
        <f t="shared" si="262"/>
        <v>4.29</v>
      </c>
      <c r="K1791" s="15">
        <f t="shared" si="267"/>
        <v>4.2</v>
      </c>
      <c r="L1791" s="4">
        <f t="shared" si="259"/>
        <v>4.29</v>
      </c>
      <c r="M1791" s="4">
        <f t="shared" si="263"/>
        <v>1.21</v>
      </c>
      <c r="N1791" s="4"/>
      <c r="P1791" s="184">
        <f t="shared" si="264"/>
        <v>41334</v>
      </c>
      <c r="Q1791" s="184">
        <v>41335</v>
      </c>
      <c r="R1791" s="182">
        <v>4.5</v>
      </c>
      <c r="S1791" s="182">
        <f t="shared" si="265"/>
        <v>3.65</v>
      </c>
      <c r="T1791" s="182">
        <f t="shared" si="266"/>
        <v>0.85000000000000009</v>
      </c>
      <c r="AF1791" s="183"/>
      <c r="AI1791" s="3"/>
    </row>
    <row r="1792" spans="1:35" x14ac:dyDescent="0.2">
      <c r="A1792" s="7">
        <f t="shared" si="258"/>
        <v>44562</v>
      </c>
      <c r="B1792" s="7">
        <f t="shared" si="260"/>
        <v>44593</v>
      </c>
      <c r="C1792" s="7">
        <v>44596</v>
      </c>
      <c r="D1792">
        <v>1.21</v>
      </c>
      <c r="E1792">
        <v>1.8</v>
      </c>
      <c r="F1792">
        <v>3.4</v>
      </c>
      <c r="G1792">
        <v>2.6</v>
      </c>
      <c r="H1792" s="4">
        <f t="shared" si="261"/>
        <v>5.5</v>
      </c>
      <c r="I1792" s="4"/>
      <c r="J1792" s="4">
        <f t="shared" si="262"/>
        <v>4.29</v>
      </c>
      <c r="K1792" s="15">
        <f t="shared" si="267"/>
        <v>4.2</v>
      </c>
      <c r="L1792" s="4">
        <f t="shared" si="259"/>
        <v>4.29</v>
      </c>
      <c r="M1792" s="4">
        <f t="shared" si="263"/>
        <v>1.21</v>
      </c>
      <c r="N1792" s="4"/>
      <c r="P1792" s="184">
        <f t="shared" si="264"/>
        <v>41334</v>
      </c>
      <c r="Q1792" s="184">
        <v>41336</v>
      </c>
      <c r="R1792" s="182">
        <v>4.5</v>
      </c>
      <c r="S1792" s="182">
        <f t="shared" si="265"/>
        <v>3.65</v>
      </c>
      <c r="T1792" s="182">
        <f t="shared" si="266"/>
        <v>0.85000000000000009</v>
      </c>
      <c r="AF1792" s="183"/>
      <c r="AI1792" s="3"/>
    </row>
    <row r="1793" spans="1:35" x14ac:dyDescent="0.2">
      <c r="A1793" s="7">
        <f t="shared" si="258"/>
        <v>44562</v>
      </c>
      <c r="B1793" s="7">
        <f t="shared" si="260"/>
        <v>44593</v>
      </c>
      <c r="C1793" s="7">
        <v>44600</v>
      </c>
      <c r="D1793">
        <v>1.21</v>
      </c>
      <c r="E1793">
        <v>1.8</v>
      </c>
      <c r="F1793">
        <v>3.4</v>
      </c>
      <c r="G1793">
        <v>2.6</v>
      </c>
      <c r="H1793" s="4">
        <f t="shared" si="261"/>
        <v>5.5</v>
      </c>
      <c r="I1793" s="4"/>
      <c r="J1793" s="4">
        <f t="shared" si="262"/>
        <v>4.29</v>
      </c>
      <c r="K1793" s="15">
        <f t="shared" si="267"/>
        <v>4.2</v>
      </c>
      <c r="L1793" s="4">
        <f t="shared" si="259"/>
        <v>4.29</v>
      </c>
      <c r="M1793" s="4">
        <f t="shared" si="263"/>
        <v>1.21</v>
      </c>
      <c r="N1793" s="4"/>
      <c r="P1793" s="184">
        <f t="shared" si="264"/>
        <v>41334</v>
      </c>
      <c r="Q1793" s="184">
        <v>41337</v>
      </c>
      <c r="R1793" s="182">
        <v>4.5</v>
      </c>
      <c r="S1793" s="182">
        <f t="shared" si="265"/>
        <v>3.65</v>
      </c>
      <c r="T1793" s="182">
        <f t="shared" si="266"/>
        <v>0.85000000000000009</v>
      </c>
      <c r="AF1793" s="183"/>
      <c r="AI1793" s="3"/>
    </row>
    <row r="1794" spans="1:35" x14ac:dyDescent="0.2">
      <c r="A1794" s="7">
        <f t="shared" si="258"/>
        <v>44562</v>
      </c>
      <c r="B1794" s="7">
        <f t="shared" si="260"/>
        <v>44593</v>
      </c>
      <c r="C1794" s="7">
        <v>44601</v>
      </c>
      <c r="D1794">
        <v>1.21</v>
      </c>
      <c r="E1794">
        <v>1.8</v>
      </c>
      <c r="F1794">
        <v>3.4</v>
      </c>
      <c r="G1794">
        <v>2.6</v>
      </c>
      <c r="H1794" s="4">
        <f t="shared" si="261"/>
        <v>5.5</v>
      </c>
      <c r="I1794" s="4"/>
      <c r="J1794" s="4">
        <f t="shared" si="262"/>
        <v>4.29</v>
      </c>
      <c r="K1794" s="15">
        <f t="shared" si="267"/>
        <v>4.2</v>
      </c>
      <c r="L1794" s="4">
        <f t="shared" si="259"/>
        <v>4.29</v>
      </c>
      <c r="M1794" s="4">
        <f t="shared" si="263"/>
        <v>1.21</v>
      </c>
      <c r="N1794" s="4"/>
      <c r="P1794" s="184">
        <f t="shared" si="264"/>
        <v>41334</v>
      </c>
      <c r="Q1794" s="184">
        <v>41338</v>
      </c>
      <c r="R1794" s="182">
        <v>4.5</v>
      </c>
      <c r="S1794" s="182">
        <f t="shared" si="265"/>
        <v>3.65</v>
      </c>
      <c r="T1794" s="182">
        <f t="shared" si="266"/>
        <v>0.85000000000000009</v>
      </c>
      <c r="AF1794" s="183"/>
      <c r="AI1794" s="3"/>
    </row>
    <row r="1795" spans="1:35" x14ac:dyDescent="0.2">
      <c r="A1795" s="7">
        <f t="shared" si="258"/>
        <v>44562</v>
      </c>
      <c r="B1795" s="7">
        <f t="shared" si="260"/>
        <v>44593</v>
      </c>
      <c r="C1795" s="7">
        <v>44602</v>
      </c>
      <c r="D1795">
        <v>1.21</v>
      </c>
      <c r="E1795">
        <v>1.8</v>
      </c>
      <c r="F1795">
        <v>3.4</v>
      </c>
      <c r="G1795">
        <v>2.6</v>
      </c>
      <c r="H1795" s="4">
        <f t="shared" si="261"/>
        <v>5.5</v>
      </c>
      <c r="I1795" s="4"/>
      <c r="J1795" s="4">
        <f t="shared" si="262"/>
        <v>4.29</v>
      </c>
      <c r="K1795" s="15">
        <f t="shared" si="267"/>
        <v>4.2</v>
      </c>
      <c r="L1795" s="4">
        <f t="shared" si="259"/>
        <v>4.29</v>
      </c>
      <c r="M1795" s="4">
        <f t="shared" si="263"/>
        <v>1.21</v>
      </c>
      <c r="N1795" s="4"/>
      <c r="P1795" s="184">
        <f t="shared" si="264"/>
        <v>41334</v>
      </c>
      <c r="Q1795" s="184">
        <v>41339</v>
      </c>
      <c r="R1795" s="182">
        <v>4.5</v>
      </c>
      <c r="S1795" s="182">
        <f t="shared" si="265"/>
        <v>3.65</v>
      </c>
      <c r="T1795" s="182">
        <f t="shared" si="266"/>
        <v>0.85000000000000009</v>
      </c>
      <c r="AF1795" s="183"/>
      <c r="AI1795" s="3"/>
    </row>
    <row r="1796" spans="1:35" x14ac:dyDescent="0.2">
      <c r="A1796" s="7">
        <f t="shared" si="258"/>
        <v>44562</v>
      </c>
      <c r="B1796" s="7">
        <f t="shared" si="260"/>
        <v>44593</v>
      </c>
      <c r="C1796" s="7">
        <v>44603</v>
      </c>
      <c r="D1796">
        <v>1.71</v>
      </c>
      <c r="E1796">
        <v>1.8</v>
      </c>
      <c r="F1796">
        <v>3.4</v>
      </c>
      <c r="G1796">
        <v>2.6</v>
      </c>
      <c r="H1796" s="4">
        <f t="shared" si="261"/>
        <v>6</v>
      </c>
      <c r="I1796" s="4"/>
      <c r="J1796" s="4">
        <f t="shared" si="262"/>
        <v>4.29</v>
      </c>
      <c r="K1796" s="15">
        <f t="shared" si="267"/>
        <v>4.2</v>
      </c>
      <c r="L1796" s="4">
        <f t="shared" si="259"/>
        <v>4.29</v>
      </c>
      <c r="M1796" s="4">
        <f t="shared" si="263"/>
        <v>1.71</v>
      </c>
      <c r="N1796" s="4"/>
      <c r="P1796" s="184">
        <f t="shared" si="264"/>
        <v>41334</v>
      </c>
      <c r="Q1796" s="184">
        <v>41340</v>
      </c>
      <c r="R1796" s="182">
        <v>4.5</v>
      </c>
      <c r="S1796" s="182">
        <f t="shared" si="265"/>
        <v>3.65</v>
      </c>
      <c r="T1796" s="182">
        <f t="shared" si="266"/>
        <v>0.85000000000000009</v>
      </c>
      <c r="AF1796" s="183"/>
      <c r="AI1796" s="3"/>
    </row>
    <row r="1797" spans="1:35" x14ac:dyDescent="0.2">
      <c r="A1797" s="7">
        <f t="shared" si="258"/>
        <v>44562</v>
      </c>
      <c r="B1797" s="7">
        <f t="shared" si="260"/>
        <v>44593</v>
      </c>
      <c r="C1797" s="7">
        <v>44606</v>
      </c>
      <c r="D1797">
        <v>1.71</v>
      </c>
      <c r="E1797">
        <v>1.8</v>
      </c>
      <c r="F1797">
        <v>3.4</v>
      </c>
      <c r="G1797">
        <v>2.6</v>
      </c>
      <c r="H1797" s="4">
        <f t="shared" si="261"/>
        <v>6</v>
      </c>
      <c r="I1797" s="4"/>
      <c r="J1797" s="4">
        <f t="shared" si="262"/>
        <v>4.29</v>
      </c>
      <c r="K1797" s="15">
        <f t="shared" si="267"/>
        <v>4.2</v>
      </c>
      <c r="L1797" s="4">
        <f t="shared" si="259"/>
        <v>4.29</v>
      </c>
      <c r="M1797" s="4">
        <f t="shared" si="263"/>
        <v>1.71</v>
      </c>
      <c r="N1797" s="4"/>
      <c r="P1797" s="184">
        <f t="shared" si="264"/>
        <v>41334</v>
      </c>
      <c r="Q1797" s="184">
        <v>41341</v>
      </c>
      <c r="R1797" s="182">
        <v>4</v>
      </c>
      <c r="S1797" s="182">
        <f t="shared" si="265"/>
        <v>3.65</v>
      </c>
      <c r="T1797" s="182">
        <f t="shared" si="266"/>
        <v>0.35000000000000009</v>
      </c>
      <c r="AF1797" s="183"/>
      <c r="AI1797" s="3"/>
    </row>
    <row r="1798" spans="1:35" x14ac:dyDescent="0.2">
      <c r="A1798" s="7">
        <f t="shared" si="258"/>
        <v>44562</v>
      </c>
      <c r="B1798" s="7">
        <f t="shared" si="260"/>
        <v>44593</v>
      </c>
      <c r="C1798" s="7">
        <v>44607</v>
      </c>
      <c r="D1798">
        <v>1.71</v>
      </c>
      <c r="E1798">
        <v>1.8</v>
      </c>
      <c r="F1798">
        <v>3.4</v>
      </c>
      <c r="G1798">
        <v>2.6</v>
      </c>
      <c r="H1798" s="4">
        <f t="shared" si="261"/>
        <v>6</v>
      </c>
      <c r="I1798" s="4"/>
      <c r="J1798" s="4">
        <f t="shared" si="262"/>
        <v>4.29</v>
      </c>
      <c r="K1798" s="15">
        <f t="shared" si="267"/>
        <v>4.2</v>
      </c>
      <c r="L1798" s="4">
        <f t="shared" si="259"/>
        <v>4.29</v>
      </c>
      <c r="M1798" s="4">
        <f t="shared" si="263"/>
        <v>1.71</v>
      </c>
      <c r="N1798" s="4"/>
      <c r="P1798" s="184">
        <f t="shared" si="264"/>
        <v>41334</v>
      </c>
      <c r="Q1798" s="184">
        <v>41342</v>
      </c>
      <c r="R1798" s="182">
        <v>4</v>
      </c>
      <c r="S1798" s="182">
        <f t="shared" si="265"/>
        <v>3.65</v>
      </c>
      <c r="T1798" s="182">
        <f t="shared" si="266"/>
        <v>0.35000000000000009</v>
      </c>
      <c r="AF1798" s="183"/>
      <c r="AI1798" s="3"/>
    </row>
    <row r="1799" spans="1:35" x14ac:dyDescent="0.2">
      <c r="A1799" s="7">
        <f t="shared" ref="A1799:A1862" si="268">DATE(YEAR(B1799),MONTH(B1799)-1,1)</f>
        <v>44562</v>
      </c>
      <c r="B1799" s="7">
        <f t="shared" si="260"/>
        <v>44593</v>
      </c>
      <c r="C1799" s="7">
        <v>44608</v>
      </c>
      <c r="D1799">
        <v>1.71</v>
      </c>
      <c r="E1799">
        <v>1.8</v>
      </c>
      <c r="F1799">
        <v>3.4</v>
      </c>
      <c r="G1799">
        <v>2.6</v>
      </c>
      <c r="H1799" s="4">
        <f t="shared" si="261"/>
        <v>6</v>
      </c>
      <c r="I1799" s="4"/>
      <c r="J1799" s="4">
        <f t="shared" si="262"/>
        <v>4.29</v>
      </c>
      <c r="K1799" s="15">
        <f t="shared" si="267"/>
        <v>4.2</v>
      </c>
      <c r="L1799" s="4">
        <f t="shared" ref="L1799:L1862" si="269">INDEX($Y:$Y,MATCH($B1799,$V:$V,0))</f>
        <v>4.29</v>
      </c>
      <c r="M1799" s="4">
        <f t="shared" si="263"/>
        <v>1.71</v>
      </c>
      <c r="N1799" s="4"/>
      <c r="P1799" s="184">
        <f t="shared" si="264"/>
        <v>41334</v>
      </c>
      <c r="Q1799" s="184">
        <v>41343</v>
      </c>
      <c r="R1799" s="182">
        <v>4</v>
      </c>
      <c r="S1799" s="182">
        <f t="shared" si="265"/>
        <v>3.65</v>
      </c>
      <c r="T1799" s="182">
        <f t="shared" si="266"/>
        <v>0.35000000000000009</v>
      </c>
      <c r="AF1799" s="183"/>
      <c r="AI1799" s="3"/>
    </row>
    <row r="1800" spans="1:35" x14ac:dyDescent="0.2">
      <c r="A1800" s="7">
        <f t="shared" si="268"/>
        <v>44562</v>
      </c>
      <c r="B1800" s="7">
        <f t="shared" ref="B1800:B1863" si="270">DATE(YEAR(C1800),MONTH(C1800),1)</f>
        <v>44593</v>
      </c>
      <c r="C1800" s="7">
        <v>44609</v>
      </c>
      <c r="D1800">
        <v>1.71</v>
      </c>
      <c r="E1800">
        <v>1.8</v>
      </c>
      <c r="F1800">
        <v>3.4</v>
      </c>
      <c r="G1800">
        <v>2.6</v>
      </c>
      <c r="H1800" s="4">
        <f t="shared" ref="H1800:H1863" si="271">INDEX($R:$R,MATCH($C1800,$Q:$Q,0))</f>
        <v>6</v>
      </c>
      <c r="I1800" s="4"/>
      <c r="J1800" s="4">
        <f t="shared" ref="J1800:J1863" si="272">H1800-D1800</f>
        <v>4.29</v>
      </c>
      <c r="K1800" s="15">
        <f t="shared" si="267"/>
        <v>4.2</v>
      </c>
      <c r="L1800" s="4">
        <f t="shared" si="269"/>
        <v>4.29</v>
      </c>
      <c r="M1800" s="4">
        <f t="shared" ref="M1800:M1863" si="273">H1800-L1800</f>
        <v>1.71</v>
      </c>
      <c r="N1800" s="4"/>
      <c r="P1800" s="184">
        <f t="shared" ref="P1800:P1863" si="274">DATE(YEAR(Q1800),MONTH(Q1800),1)</f>
        <v>41334</v>
      </c>
      <c r="Q1800" s="184">
        <v>41344</v>
      </c>
      <c r="R1800" s="182">
        <v>4</v>
      </c>
      <c r="S1800" s="182">
        <f t="shared" ref="S1800:S1863" si="275">INDEX($Y:$Y,MATCH($P1800,$V:$V,0))</f>
        <v>3.65</v>
      </c>
      <c r="T1800" s="182">
        <f t="shared" ref="T1800:T1863" si="276">R1800-S1800</f>
        <v>0.35000000000000009</v>
      </c>
      <c r="AF1800" s="183"/>
      <c r="AI1800" s="3"/>
    </row>
    <row r="1801" spans="1:35" x14ac:dyDescent="0.2">
      <c r="A1801" s="7">
        <f t="shared" si="268"/>
        <v>44562</v>
      </c>
      <c r="B1801" s="7">
        <f t="shared" si="270"/>
        <v>44593</v>
      </c>
      <c r="C1801" s="7">
        <v>44610</v>
      </c>
      <c r="D1801">
        <v>1.71</v>
      </c>
      <c r="E1801">
        <v>1.8</v>
      </c>
      <c r="F1801">
        <v>3.4</v>
      </c>
      <c r="G1801">
        <v>2.6</v>
      </c>
      <c r="H1801" s="4">
        <f t="shared" si="271"/>
        <v>6</v>
      </c>
      <c r="I1801" s="4"/>
      <c r="J1801" s="4">
        <f t="shared" si="272"/>
        <v>4.29</v>
      </c>
      <c r="K1801" s="15">
        <f t="shared" si="267"/>
        <v>4.2</v>
      </c>
      <c r="L1801" s="4">
        <f t="shared" si="269"/>
        <v>4.29</v>
      </c>
      <c r="M1801" s="4">
        <f t="shared" si="273"/>
        <v>1.71</v>
      </c>
      <c r="N1801" s="4"/>
      <c r="P1801" s="184">
        <f t="shared" si="274"/>
        <v>41334</v>
      </c>
      <c r="Q1801" s="184">
        <v>41345</v>
      </c>
      <c r="R1801" s="182">
        <v>4</v>
      </c>
      <c r="S1801" s="182">
        <f t="shared" si="275"/>
        <v>3.65</v>
      </c>
      <c r="T1801" s="182">
        <f t="shared" si="276"/>
        <v>0.35000000000000009</v>
      </c>
      <c r="AF1801" s="183"/>
      <c r="AI1801" s="3"/>
    </row>
    <row r="1802" spans="1:35" x14ac:dyDescent="0.2">
      <c r="A1802" s="7">
        <f t="shared" si="268"/>
        <v>44562</v>
      </c>
      <c r="B1802" s="7">
        <f t="shared" si="270"/>
        <v>44593</v>
      </c>
      <c r="C1802" s="7">
        <v>44613</v>
      </c>
      <c r="D1802">
        <v>1.71</v>
      </c>
      <c r="E1802">
        <v>1.8</v>
      </c>
      <c r="F1802">
        <v>3.4</v>
      </c>
      <c r="G1802">
        <v>2.6</v>
      </c>
      <c r="H1802" s="4">
        <f t="shared" si="271"/>
        <v>6</v>
      </c>
      <c r="I1802" s="4"/>
      <c r="J1802" s="4">
        <f t="shared" si="272"/>
        <v>4.29</v>
      </c>
      <c r="K1802" s="15">
        <f t="shared" si="267"/>
        <v>4.2</v>
      </c>
      <c r="L1802" s="4">
        <f t="shared" si="269"/>
        <v>4.29</v>
      </c>
      <c r="M1802" s="4">
        <f t="shared" si="273"/>
        <v>1.71</v>
      </c>
      <c r="N1802" s="4"/>
      <c r="P1802" s="184">
        <f t="shared" si="274"/>
        <v>41334</v>
      </c>
      <c r="Q1802" s="184">
        <v>41346</v>
      </c>
      <c r="R1802" s="182">
        <v>4</v>
      </c>
      <c r="S1802" s="182">
        <f t="shared" si="275"/>
        <v>3.65</v>
      </c>
      <c r="T1802" s="182">
        <f t="shared" si="276"/>
        <v>0.35000000000000009</v>
      </c>
      <c r="AF1802" s="183"/>
      <c r="AI1802" s="3"/>
    </row>
    <row r="1803" spans="1:35" x14ac:dyDescent="0.2">
      <c r="A1803" s="7">
        <f t="shared" si="268"/>
        <v>44562</v>
      </c>
      <c r="B1803" s="7">
        <f t="shared" si="270"/>
        <v>44593</v>
      </c>
      <c r="C1803" s="7">
        <v>44614</v>
      </c>
      <c r="D1803">
        <v>1.71</v>
      </c>
      <c r="E1803">
        <v>1.8</v>
      </c>
      <c r="F1803">
        <v>3.4</v>
      </c>
      <c r="G1803">
        <v>2.6</v>
      </c>
      <c r="H1803" s="4">
        <f t="shared" si="271"/>
        <v>6</v>
      </c>
      <c r="I1803" s="4"/>
      <c r="J1803" s="4">
        <f t="shared" si="272"/>
        <v>4.29</v>
      </c>
      <c r="K1803" s="15">
        <f t="shared" si="267"/>
        <v>4.2</v>
      </c>
      <c r="L1803" s="4">
        <f t="shared" si="269"/>
        <v>4.29</v>
      </c>
      <c r="M1803" s="4">
        <f t="shared" si="273"/>
        <v>1.71</v>
      </c>
      <c r="N1803" s="4"/>
      <c r="P1803" s="184">
        <f t="shared" si="274"/>
        <v>41334</v>
      </c>
      <c r="Q1803" s="184">
        <v>41347</v>
      </c>
      <c r="R1803" s="182">
        <v>4</v>
      </c>
      <c r="S1803" s="182">
        <f t="shared" si="275"/>
        <v>3.65</v>
      </c>
      <c r="T1803" s="182">
        <f t="shared" si="276"/>
        <v>0.35000000000000009</v>
      </c>
      <c r="AF1803" s="183"/>
      <c r="AI1803" s="3"/>
    </row>
    <row r="1804" spans="1:35" x14ac:dyDescent="0.2">
      <c r="A1804" s="7">
        <f t="shared" si="268"/>
        <v>44562</v>
      </c>
      <c r="B1804" s="7">
        <f t="shared" si="270"/>
        <v>44593</v>
      </c>
      <c r="C1804" s="7">
        <v>44615</v>
      </c>
      <c r="D1804">
        <v>1.71</v>
      </c>
      <c r="E1804">
        <v>1.8</v>
      </c>
      <c r="F1804">
        <v>3.4</v>
      </c>
      <c r="G1804">
        <v>2.6</v>
      </c>
      <c r="H1804" s="4">
        <f t="shared" si="271"/>
        <v>6</v>
      </c>
      <c r="I1804" s="4"/>
      <c r="J1804" s="4">
        <f t="shared" si="272"/>
        <v>4.29</v>
      </c>
      <c r="K1804" s="15">
        <f t="shared" si="267"/>
        <v>4.2</v>
      </c>
      <c r="L1804" s="4">
        <f t="shared" si="269"/>
        <v>4.29</v>
      </c>
      <c r="M1804" s="4">
        <f t="shared" si="273"/>
        <v>1.71</v>
      </c>
      <c r="N1804" s="4"/>
      <c r="P1804" s="184">
        <f t="shared" si="274"/>
        <v>41334</v>
      </c>
      <c r="Q1804" s="184">
        <v>41348</v>
      </c>
      <c r="R1804" s="182">
        <v>4</v>
      </c>
      <c r="S1804" s="182">
        <f t="shared" si="275"/>
        <v>3.65</v>
      </c>
      <c r="T1804" s="182">
        <f t="shared" si="276"/>
        <v>0.35000000000000009</v>
      </c>
      <c r="AF1804" s="183"/>
      <c r="AI1804" s="3"/>
    </row>
    <row r="1805" spans="1:35" x14ac:dyDescent="0.2">
      <c r="A1805" s="7">
        <f t="shared" si="268"/>
        <v>44562</v>
      </c>
      <c r="B1805" s="7">
        <f t="shared" si="270"/>
        <v>44593</v>
      </c>
      <c r="C1805" s="7">
        <v>44616</v>
      </c>
      <c r="D1805">
        <v>1.71</v>
      </c>
      <c r="E1805">
        <v>1.8</v>
      </c>
      <c r="F1805">
        <v>3.4</v>
      </c>
      <c r="G1805">
        <v>2.6</v>
      </c>
      <c r="H1805" s="4">
        <f t="shared" si="271"/>
        <v>6</v>
      </c>
      <c r="I1805" s="4"/>
      <c r="J1805" s="4">
        <f t="shared" si="272"/>
        <v>4.29</v>
      </c>
      <c r="K1805" s="15">
        <f t="shared" si="267"/>
        <v>4.2</v>
      </c>
      <c r="L1805" s="4">
        <f t="shared" si="269"/>
        <v>4.29</v>
      </c>
      <c r="M1805" s="4">
        <f t="shared" si="273"/>
        <v>1.71</v>
      </c>
      <c r="N1805" s="4"/>
      <c r="P1805" s="184">
        <f t="shared" si="274"/>
        <v>41334</v>
      </c>
      <c r="Q1805" s="184">
        <v>41349</v>
      </c>
      <c r="R1805" s="182">
        <v>4</v>
      </c>
      <c r="S1805" s="182">
        <f t="shared" si="275"/>
        <v>3.65</v>
      </c>
      <c r="T1805" s="182">
        <f t="shared" si="276"/>
        <v>0.35000000000000009</v>
      </c>
      <c r="AF1805" s="183"/>
      <c r="AI1805" s="3"/>
    </row>
    <row r="1806" spans="1:35" x14ac:dyDescent="0.2">
      <c r="A1806" s="7">
        <f t="shared" si="268"/>
        <v>44562</v>
      </c>
      <c r="B1806" s="7">
        <f t="shared" si="270"/>
        <v>44593</v>
      </c>
      <c r="C1806" s="7">
        <v>44617</v>
      </c>
      <c r="D1806">
        <v>1.71</v>
      </c>
      <c r="E1806">
        <v>1.8</v>
      </c>
      <c r="F1806">
        <v>3.4</v>
      </c>
      <c r="G1806">
        <v>2.6</v>
      </c>
      <c r="H1806" s="4">
        <f t="shared" si="271"/>
        <v>6</v>
      </c>
      <c r="I1806" s="4"/>
      <c r="J1806" s="4">
        <f t="shared" si="272"/>
        <v>4.29</v>
      </c>
      <c r="K1806" s="15">
        <f t="shared" si="267"/>
        <v>4.2</v>
      </c>
      <c r="L1806" s="4">
        <f t="shared" si="269"/>
        <v>4.29</v>
      </c>
      <c r="M1806" s="4">
        <f t="shared" si="273"/>
        <v>1.71</v>
      </c>
      <c r="N1806" s="4"/>
      <c r="P1806" s="184">
        <f t="shared" si="274"/>
        <v>41334</v>
      </c>
      <c r="Q1806" s="184">
        <v>41350</v>
      </c>
      <c r="R1806" s="182">
        <v>4</v>
      </c>
      <c r="S1806" s="182">
        <f t="shared" si="275"/>
        <v>3.65</v>
      </c>
      <c r="T1806" s="182">
        <f t="shared" si="276"/>
        <v>0.35000000000000009</v>
      </c>
      <c r="AF1806" s="183"/>
      <c r="AI1806" s="3"/>
    </row>
    <row r="1807" spans="1:35" x14ac:dyDescent="0.2">
      <c r="A1807" s="7">
        <f t="shared" si="268"/>
        <v>44562</v>
      </c>
      <c r="B1807" s="7">
        <f t="shared" si="270"/>
        <v>44593</v>
      </c>
      <c r="C1807" s="7">
        <v>44620</v>
      </c>
      <c r="D1807">
        <v>1.71</v>
      </c>
      <c r="E1807">
        <v>1.8</v>
      </c>
      <c r="F1807">
        <v>3.4</v>
      </c>
      <c r="G1807">
        <v>2.6</v>
      </c>
      <c r="H1807" s="4">
        <f t="shared" si="271"/>
        <v>6</v>
      </c>
      <c r="I1807" s="4"/>
      <c r="J1807" s="4">
        <f t="shared" si="272"/>
        <v>4.29</v>
      </c>
      <c r="K1807" s="15">
        <f t="shared" si="267"/>
        <v>4.2</v>
      </c>
      <c r="L1807" s="4">
        <f t="shared" si="269"/>
        <v>4.29</v>
      </c>
      <c r="M1807" s="4">
        <f t="shared" si="273"/>
        <v>1.71</v>
      </c>
      <c r="N1807" s="4"/>
      <c r="P1807" s="184">
        <f t="shared" si="274"/>
        <v>41334</v>
      </c>
      <c r="Q1807" s="184">
        <v>41351</v>
      </c>
      <c r="R1807" s="182">
        <v>4</v>
      </c>
      <c r="S1807" s="182">
        <f t="shared" si="275"/>
        <v>3.65</v>
      </c>
      <c r="T1807" s="182">
        <f t="shared" si="276"/>
        <v>0.35000000000000009</v>
      </c>
      <c r="AF1807" s="183"/>
      <c r="AI1807" s="3"/>
    </row>
    <row r="1808" spans="1:35" x14ac:dyDescent="0.2">
      <c r="A1808" s="7">
        <f t="shared" si="268"/>
        <v>44593</v>
      </c>
      <c r="B1808" s="7">
        <f t="shared" si="270"/>
        <v>44621</v>
      </c>
      <c r="C1808" s="7">
        <v>44621</v>
      </c>
      <c r="D1808">
        <v>1.18</v>
      </c>
      <c r="E1808">
        <v>1.8</v>
      </c>
      <c r="F1808">
        <v>3.4</v>
      </c>
      <c r="G1808">
        <v>2.6</v>
      </c>
      <c r="H1808" s="4">
        <f t="shared" si="271"/>
        <v>6</v>
      </c>
      <c r="I1808" s="4"/>
      <c r="J1808" s="4">
        <f t="shared" si="272"/>
        <v>4.82</v>
      </c>
      <c r="K1808" s="15">
        <f t="shared" si="267"/>
        <v>4.16</v>
      </c>
      <c r="L1808" s="4">
        <f t="shared" si="269"/>
        <v>4.82</v>
      </c>
      <c r="M1808" s="4">
        <f t="shared" si="273"/>
        <v>1.1799999999999997</v>
      </c>
      <c r="N1808" s="4"/>
      <c r="P1808" s="184">
        <f t="shared" si="274"/>
        <v>41334</v>
      </c>
      <c r="Q1808" s="184">
        <v>41352</v>
      </c>
      <c r="R1808" s="182">
        <v>4</v>
      </c>
      <c r="S1808" s="182">
        <f t="shared" si="275"/>
        <v>3.65</v>
      </c>
      <c r="T1808" s="182">
        <f t="shared" si="276"/>
        <v>0.35000000000000009</v>
      </c>
      <c r="AF1808" s="183"/>
      <c r="AI1808" s="3"/>
    </row>
    <row r="1809" spans="1:35" x14ac:dyDescent="0.2">
      <c r="A1809" s="7">
        <f t="shared" si="268"/>
        <v>44593</v>
      </c>
      <c r="B1809" s="7">
        <f t="shared" si="270"/>
        <v>44621</v>
      </c>
      <c r="C1809" s="7">
        <v>44622</v>
      </c>
      <c r="D1809">
        <v>1.18</v>
      </c>
      <c r="E1809">
        <v>1.8</v>
      </c>
      <c r="F1809">
        <v>3.4</v>
      </c>
      <c r="G1809">
        <v>2.6</v>
      </c>
      <c r="H1809" s="4">
        <f t="shared" si="271"/>
        <v>6</v>
      </c>
      <c r="I1809" s="4"/>
      <c r="J1809" s="4">
        <f t="shared" si="272"/>
        <v>4.82</v>
      </c>
      <c r="K1809" s="15">
        <f t="shared" si="267"/>
        <v>4.16</v>
      </c>
      <c r="L1809" s="4">
        <f t="shared" si="269"/>
        <v>4.82</v>
      </c>
      <c r="M1809" s="4">
        <f t="shared" si="273"/>
        <v>1.1799999999999997</v>
      </c>
      <c r="N1809" s="4"/>
      <c r="P1809" s="184">
        <f t="shared" si="274"/>
        <v>41334</v>
      </c>
      <c r="Q1809" s="184">
        <v>41353</v>
      </c>
      <c r="R1809" s="182">
        <v>4</v>
      </c>
      <c r="S1809" s="182">
        <f t="shared" si="275"/>
        <v>3.65</v>
      </c>
      <c r="T1809" s="182">
        <f t="shared" si="276"/>
        <v>0.35000000000000009</v>
      </c>
      <c r="AF1809" s="183"/>
      <c r="AI1809" s="3"/>
    </row>
    <row r="1810" spans="1:35" x14ac:dyDescent="0.2">
      <c r="A1810" s="7">
        <f t="shared" si="268"/>
        <v>44593</v>
      </c>
      <c r="B1810" s="7">
        <f t="shared" si="270"/>
        <v>44621</v>
      </c>
      <c r="C1810" s="7">
        <v>44623</v>
      </c>
      <c r="D1810">
        <v>1.18</v>
      </c>
      <c r="E1810">
        <v>1.8</v>
      </c>
      <c r="F1810">
        <v>3.4</v>
      </c>
      <c r="G1810">
        <v>2.6</v>
      </c>
      <c r="H1810" s="4">
        <f t="shared" si="271"/>
        <v>6</v>
      </c>
      <c r="I1810" s="4"/>
      <c r="J1810" s="4">
        <f t="shared" si="272"/>
        <v>4.82</v>
      </c>
      <c r="K1810" s="15">
        <f t="shared" si="267"/>
        <v>4.16</v>
      </c>
      <c r="L1810" s="4">
        <f t="shared" si="269"/>
        <v>4.82</v>
      </c>
      <c r="M1810" s="4">
        <f t="shared" si="273"/>
        <v>1.1799999999999997</v>
      </c>
      <c r="N1810" s="4"/>
      <c r="P1810" s="184">
        <f t="shared" si="274"/>
        <v>41334</v>
      </c>
      <c r="Q1810" s="184">
        <v>41354</v>
      </c>
      <c r="R1810" s="182">
        <v>4</v>
      </c>
      <c r="S1810" s="182">
        <f t="shared" si="275"/>
        <v>3.65</v>
      </c>
      <c r="T1810" s="182">
        <f t="shared" si="276"/>
        <v>0.35000000000000009</v>
      </c>
      <c r="AF1810" s="183"/>
      <c r="AI1810" s="3"/>
    </row>
    <row r="1811" spans="1:35" x14ac:dyDescent="0.2">
      <c r="A1811" s="7">
        <f t="shared" si="268"/>
        <v>44593</v>
      </c>
      <c r="B1811" s="7">
        <f t="shared" si="270"/>
        <v>44621</v>
      </c>
      <c r="C1811" s="7">
        <v>44624</v>
      </c>
      <c r="D1811">
        <v>1.18</v>
      </c>
      <c r="E1811">
        <v>1.8</v>
      </c>
      <c r="F1811">
        <v>3.4</v>
      </c>
      <c r="G1811">
        <v>2.6</v>
      </c>
      <c r="H1811" s="4">
        <f t="shared" si="271"/>
        <v>6</v>
      </c>
      <c r="I1811" s="4"/>
      <c r="J1811" s="4">
        <f t="shared" si="272"/>
        <v>4.82</v>
      </c>
      <c r="K1811" s="15">
        <f t="shared" si="267"/>
        <v>4.16</v>
      </c>
      <c r="L1811" s="4">
        <f t="shared" si="269"/>
        <v>4.82</v>
      </c>
      <c r="M1811" s="4">
        <f t="shared" si="273"/>
        <v>1.1799999999999997</v>
      </c>
      <c r="N1811" s="4"/>
      <c r="P1811" s="184">
        <f t="shared" si="274"/>
        <v>41334</v>
      </c>
      <c r="Q1811" s="184">
        <v>41355</v>
      </c>
      <c r="R1811" s="182">
        <v>4</v>
      </c>
      <c r="S1811" s="182">
        <f t="shared" si="275"/>
        <v>3.65</v>
      </c>
      <c r="T1811" s="182">
        <f t="shared" si="276"/>
        <v>0.35000000000000009</v>
      </c>
      <c r="AF1811" s="183"/>
      <c r="AI1811" s="3"/>
    </row>
    <row r="1812" spans="1:35" x14ac:dyDescent="0.2">
      <c r="A1812" s="7">
        <f t="shared" si="268"/>
        <v>44593</v>
      </c>
      <c r="B1812" s="7">
        <f t="shared" si="270"/>
        <v>44621</v>
      </c>
      <c r="C1812" s="7">
        <v>44627</v>
      </c>
      <c r="D1812">
        <v>1.18</v>
      </c>
      <c r="E1812">
        <v>1.8</v>
      </c>
      <c r="F1812">
        <v>3.4</v>
      </c>
      <c r="G1812">
        <v>2.6</v>
      </c>
      <c r="H1812" s="4">
        <f t="shared" si="271"/>
        <v>6</v>
      </c>
      <c r="I1812" s="4"/>
      <c r="J1812" s="4">
        <f t="shared" si="272"/>
        <v>4.82</v>
      </c>
      <c r="K1812" s="15">
        <f t="shared" si="267"/>
        <v>4.16</v>
      </c>
      <c r="L1812" s="4">
        <f t="shared" si="269"/>
        <v>4.82</v>
      </c>
      <c r="M1812" s="4">
        <f t="shared" si="273"/>
        <v>1.1799999999999997</v>
      </c>
      <c r="N1812" s="4"/>
      <c r="P1812" s="184">
        <f t="shared" si="274"/>
        <v>41334</v>
      </c>
      <c r="Q1812" s="184">
        <v>41356</v>
      </c>
      <c r="R1812" s="182">
        <v>4</v>
      </c>
      <c r="S1812" s="182">
        <f t="shared" si="275"/>
        <v>3.65</v>
      </c>
      <c r="T1812" s="182">
        <f t="shared" si="276"/>
        <v>0.35000000000000009</v>
      </c>
      <c r="AF1812" s="183"/>
      <c r="AI1812" s="3"/>
    </row>
    <row r="1813" spans="1:35" x14ac:dyDescent="0.2">
      <c r="A1813" s="7">
        <f t="shared" si="268"/>
        <v>44593</v>
      </c>
      <c r="B1813" s="7">
        <f t="shared" si="270"/>
        <v>44621</v>
      </c>
      <c r="C1813" s="7">
        <v>44628</v>
      </c>
      <c r="D1813">
        <v>1.18</v>
      </c>
      <c r="E1813">
        <v>1.8</v>
      </c>
      <c r="F1813">
        <v>3.4</v>
      </c>
      <c r="G1813">
        <v>2.6</v>
      </c>
      <c r="H1813" s="4">
        <f t="shared" si="271"/>
        <v>6</v>
      </c>
      <c r="I1813" s="4"/>
      <c r="J1813" s="4">
        <f t="shared" si="272"/>
        <v>4.82</v>
      </c>
      <c r="K1813" s="15">
        <f t="shared" si="267"/>
        <v>4.16</v>
      </c>
      <c r="L1813" s="4">
        <f t="shared" si="269"/>
        <v>4.82</v>
      </c>
      <c r="M1813" s="4">
        <f t="shared" si="273"/>
        <v>1.1799999999999997</v>
      </c>
      <c r="N1813" s="4"/>
      <c r="P1813" s="184">
        <f t="shared" si="274"/>
        <v>41334</v>
      </c>
      <c r="Q1813" s="184">
        <v>41357</v>
      </c>
      <c r="R1813" s="182">
        <v>4</v>
      </c>
      <c r="S1813" s="182">
        <f t="shared" si="275"/>
        <v>3.65</v>
      </c>
      <c r="T1813" s="182">
        <f t="shared" si="276"/>
        <v>0.35000000000000009</v>
      </c>
      <c r="AF1813" s="183"/>
      <c r="AI1813" s="3"/>
    </row>
    <row r="1814" spans="1:35" x14ac:dyDescent="0.2">
      <c r="A1814" s="7">
        <f t="shared" si="268"/>
        <v>44593</v>
      </c>
      <c r="B1814" s="7">
        <f t="shared" si="270"/>
        <v>44621</v>
      </c>
      <c r="C1814" s="7">
        <v>44629</v>
      </c>
      <c r="D1814">
        <v>1.18</v>
      </c>
      <c r="E1814">
        <v>1.8</v>
      </c>
      <c r="F1814">
        <v>3.4</v>
      </c>
      <c r="G1814">
        <v>2.6</v>
      </c>
      <c r="H1814" s="4">
        <f t="shared" si="271"/>
        <v>6</v>
      </c>
      <c r="I1814" s="4"/>
      <c r="J1814" s="4">
        <f t="shared" si="272"/>
        <v>4.82</v>
      </c>
      <c r="K1814" s="15">
        <f t="shared" si="267"/>
        <v>4.16</v>
      </c>
      <c r="L1814" s="4">
        <f t="shared" si="269"/>
        <v>4.82</v>
      </c>
      <c r="M1814" s="4">
        <f t="shared" si="273"/>
        <v>1.1799999999999997</v>
      </c>
      <c r="N1814" s="4"/>
      <c r="P1814" s="184">
        <f t="shared" si="274"/>
        <v>41334</v>
      </c>
      <c r="Q1814" s="184">
        <v>41358</v>
      </c>
      <c r="R1814" s="182">
        <v>4</v>
      </c>
      <c r="S1814" s="182">
        <f t="shared" si="275"/>
        <v>3.65</v>
      </c>
      <c r="T1814" s="182">
        <f t="shared" si="276"/>
        <v>0.35000000000000009</v>
      </c>
      <c r="AF1814" s="183"/>
      <c r="AI1814" s="3"/>
    </row>
    <row r="1815" spans="1:35" x14ac:dyDescent="0.2">
      <c r="A1815" s="7">
        <f t="shared" si="268"/>
        <v>44593</v>
      </c>
      <c r="B1815" s="7">
        <f t="shared" si="270"/>
        <v>44621</v>
      </c>
      <c r="C1815" s="7">
        <v>44630</v>
      </c>
      <c r="D1815">
        <v>1.18</v>
      </c>
      <c r="E1815">
        <v>1.8</v>
      </c>
      <c r="F1815">
        <v>3.4</v>
      </c>
      <c r="G1815">
        <v>2.6</v>
      </c>
      <c r="H1815" s="4">
        <f t="shared" si="271"/>
        <v>6</v>
      </c>
      <c r="I1815" s="4"/>
      <c r="J1815" s="4">
        <f t="shared" si="272"/>
        <v>4.82</v>
      </c>
      <c r="K1815" s="15">
        <f t="shared" si="267"/>
        <v>4.16</v>
      </c>
      <c r="L1815" s="4">
        <f t="shared" si="269"/>
        <v>4.82</v>
      </c>
      <c r="M1815" s="4">
        <f t="shared" si="273"/>
        <v>1.1799999999999997</v>
      </c>
      <c r="N1815" s="4"/>
      <c r="P1815" s="184">
        <f t="shared" si="274"/>
        <v>41334</v>
      </c>
      <c r="Q1815" s="184">
        <v>41359</v>
      </c>
      <c r="R1815" s="182">
        <v>4</v>
      </c>
      <c r="S1815" s="182">
        <f t="shared" si="275"/>
        <v>3.65</v>
      </c>
      <c r="T1815" s="182">
        <f t="shared" si="276"/>
        <v>0.35000000000000009</v>
      </c>
      <c r="AF1815" s="183"/>
      <c r="AI1815" s="3"/>
    </row>
    <row r="1816" spans="1:35" x14ac:dyDescent="0.2">
      <c r="A1816" s="7">
        <f t="shared" si="268"/>
        <v>44593</v>
      </c>
      <c r="B1816" s="7">
        <f t="shared" si="270"/>
        <v>44621</v>
      </c>
      <c r="C1816" s="7">
        <v>44631</v>
      </c>
      <c r="D1816">
        <v>1.18</v>
      </c>
      <c r="E1816">
        <v>1.8</v>
      </c>
      <c r="F1816">
        <v>3.4</v>
      </c>
      <c r="G1816">
        <v>2.6</v>
      </c>
      <c r="H1816" s="4">
        <f t="shared" si="271"/>
        <v>6</v>
      </c>
      <c r="I1816" s="4"/>
      <c r="J1816" s="4">
        <f t="shared" si="272"/>
        <v>4.82</v>
      </c>
      <c r="K1816" s="15">
        <f t="shared" si="267"/>
        <v>4.16</v>
      </c>
      <c r="L1816" s="4">
        <f t="shared" si="269"/>
        <v>4.82</v>
      </c>
      <c r="M1816" s="4">
        <f t="shared" si="273"/>
        <v>1.1799999999999997</v>
      </c>
      <c r="N1816" s="4"/>
      <c r="P1816" s="184">
        <f t="shared" si="274"/>
        <v>41334</v>
      </c>
      <c r="Q1816" s="184">
        <v>41360</v>
      </c>
      <c r="R1816" s="182">
        <v>4</v>
      </c>
      <c r="S1816" s="182">
        <f t="shared" si="275"/>
        <v>3.65</v>
      </c>
      <c r="T1816" s="182">
        <f t="shared" si="276"/>
        <v>0.35000000000000009</v>
      </c>
      <c r="AF1816" s="183"/>
      <c r="AI1816" s="3"/>
    </row>
    <row r="1817" spans="1:35" x14ac:dyDescent="0.2">
      <c r="A1817" s="7">
        <f t="shared" si="268"/>
        <v>44593</v>
      </c>
      <c r="B1817" s="7">
        <f t="shared" si="270"/>
        <v>44621</v>
      </c>
      <c r="C1817" s="7">
        <v>44634</v>
      </c>
      <c r="D1817">
        <v>1.18</v>
      </c>
      <c r="E1817">
        <v>1.8</v>
      </c>
      <c r="F1817">
        <v>3.4</v>
      </c>
      <c r="G1817">
        <v>2.6</v>
      </c>
      <c r="H1817" s="4">
        <f t="shared" si="271"/>
        <v>6</v>
      </c>
      <c r="I1817" s="4"/>
      <c r="J1817" s="4">
        <f t="shared" si="272"/>
        <v>4.82</v>
      </c>
      <c r="K1817" s="15">
        <f t="shared" si="267"/>
        <v>4.16</v>
      </c>
      <c r="L1817" s="4">
        <f t="shared" si="269"/>
        <v>4.82</v>
      </c>
      <c r="M1817" s="4">
        <f t="shared" si="273"/>
        <v>1.1799999999999997</v>
      </c>
      <c r="N1817" s="4"/>
      <c r="P1817" s="184">
        <f t="shared" si="274"/>
        <v>41334</v>
      </c>
      <c r="Q1817" s="184">
        <v>41361</v>
      </c>
      <c r="R1817" s="182">
        <v>4</v>
      </c>
      <c r="S1817" s="182">
        <f t="shared" si="275"/>
        <v>3.65</v>
      </c>
      <c r="T1817" s="182">
        <f t="shared" si="276"/>
        <v>0.35000000000000009</v>
      </c>
      <c r="AF1817" s="183"/>
      <c r="AI1817" s="3"/>
    </row>
    <row r="1818" spans="1:35" x14ac:dyDescent="0.2">
      <c r="A1818" s="7">
        <f t="shared" si="268"/>
        <v>44593</v>
      </c>
      <c r="B1818" s="7">
        <f t="shared" si="270"/>
        <v>44621</v>
      </c>
      <c r="C1818" s="7">
        <v>44635</v>
      </c>
      <c r="D1818">
        <v>1.18</v>
      </c>
      <c r="E1818">
        <v>1.8</v>
      </c>
      <c r="F1818">
        <v>3.4</v>
      </c>
      <c r="G1818">
        <v>2.6</v>
      </c>
      <c r="H1818" s="4">
        <f t="shared" si="271"/>
        <v>6</v>
      </c>
      <c r="I1818" s="4"/>
      <c r="J1818" s="4">
        <f t="shared" si="272"/>
        <v>4.82</v>
      </c>
      <c r="K1818" s="15">
        <f t="shared" si="267"/>
        <v>4.16</v>
      </c>
      <c r="L1818" s="4">
        <f t="shared" si="269"/>
        <v>4.82</v>
      </c>
      <c r="M1818" s="4">
        <f t="shared" si="273"/>
        <v>1.1799999999999997</v>
      </c>
      <c r="N1818" s="4"/>
      <c r="P1818" s="184">
        <f t="shared" si="274"/>
        <v>41334</v>
      </c>
      <c r="Q1818" s="184">
        <v>41362</v>
      </c>
      <c r="R1818" s="182">
        <v>4</v>
      </c>
      <c r="S1818" s="182">
        <f t="shared" si="275"/>
        <v>3.65</v>
      </c>
      <c r="T1818" s="182">
        <f t="shared" si="276"/>
        <v>0.35000000000000009</v>
      </c>
      <c r="AF1818" s="183"/>
      <c r="AI1818" s="3"/>
    </row>
    <row r="1819" spans="1:35" x14ac:dyDescent="0.2">
      <c r="A1819" s="7">
        <f t="shared" si="268"/>
        <v>44593</v>
      </c>
      <c r="B1819" s="7">
        <f t="shared" si="270"/>
        <v>44621</v>
      </c>
      <c r="C1819" s="7">
        <v>44636</v>
      </c>
      <c r="D1819">
        <v>1.18</v>
      </c>
      <c r="E1819">
        <v>1.8</v>
      </c>
      <c r="F1819">
        <v>3.4</v>
      </c>
      <c r="G1819">
        <v>2.6</v>
      </c>
      <c r="H1819" s="4">
        <f t="shared" si="271"/>
        <v>6</v>
      </c>
      <c r="I1819" s="4"/>
      <c r="J1819" s="4">
        <f t="shared" si="272"/>
        <v>4.82</v>
      </c>
      <c r="K1819" s="15">
        <f t="shared" si="267"/>
        <v>4.16</v>
      </c>
      <c r="L1819" s="4">
        <f t="shared" si="269"/>
        <v>4.82</v>
      </c>
      <c r="M1819" s="4">
        <f t="shared" si="273"/>
        <v>1.1799999999999997</v>
      </c>
      <c r="N1819" s="4"/>
      <c r="P1819" s="184">
        <f t="shared" si="274"/>
        <v>41334</v>
      </c>
      <c r="Q1819" s="184">
        <v>41363</v>
      </c>
      <c r="R1819" s="182">
        <v>4</v>
      </c>
      <c r="S1819" s="182">
        <f t="shared" si="275"/>
        <v>3.65</v>
      </c>
      <c r="T1819" s="182">
        <f t="shared" si="276"/>
        <v>0.35000000000000009</v>
      </c>
      <c r="AF1819" s="183"/>
      <c r="AI1819" s="3"/>
    </row>
    <row r="1820" spans="1:35" x14ac:dyDescent="0.2">
      <c r="A1820" s="7">
        <f t="shared" si="268"/>
        <v>44593</v>
      </c>
      <c r="B1820" s="7">
        <f t="shared" si="270"/>
        <v>44621</v>
      </c>
      <c r="C1820" s="7">
        <v>44637</v>
      </c>
      <c r="D1820">
        <v>1.18</v>
      </c>
      <c r="E1820">
        <v>1.8</v>
      </c>
      <c r="F1820">
        <v>3.4</v>
      </c>
      <c r="G1820">
        <v>2.6</v>
      </c>
      <c r="H1820" s="4">
        <f t="shared" si="271"/>
        <v>6</v>
      </c>
      <c r="I1820" s="4"/>
      <c r="J1820" s="4">
        <f t="shared" si="272"/>
        <v>4.82</v>
      </c>
      <c r="K1820" s="15">
        <f t="shared" si="267"/>
        <v>4.16</v>
      </c>
      <c r="L1820" s="4">
        <f t="shared" si="269"/>
        <v>4.82</v>
      </c>
      <c r="M1820" s="4">
        <f t="shared" si="273"/>
        <v>1.1799999999999997</v>
      </c>
      <c r="N1820" s="4"/>
      <c r="P1820" s="184">
        <f t="shared" si="274"/>
        <v>41334</v>
      </c>
      <c r="Q1820" s="184">
        <v>41364</v>
      </c>
      <c r="R1820" s="182">
        <v>4</v>
      </c>
      <c r="S1820" s="182">
        <f t="shared" si="275"/>
        <v>3.65</v>
      </c>
      <c r="T1820" s="182">
        <f t="shared" si="276"/>
        <v>0.35000000000000009</v>
      </c>
      <c r="AF1820" s="183"/>
      <c r="AI1820" s="3"/>
    </row>
    <row r="1821" spans="1:35" x14ac:dyDescent="0.2">
      <c r="A1821" s="7">
        <f t="shared" si="268"/>
        <v>44593</v>
      </c>
      <c r="B1821" s="7">
        <f t="shared" si="270"/>
        <v>44621</v>
      </c>
      <c r="C1821" s="7">
        <v>44638</v>
      </c>
      <c r="D1821">
        <v>1.18</v>
      </c>
      <c r="E1821">
        <v>1.8</v>
      </c>
      <c r="F1821">
        <v>3.4</v>
      </c>
      <c r="G1821">
        <v>2.6</v>
      </c>
      <c r="H1821" s="4">
        <f t="shared" si="271"/>
        <v>6</v>
      </c>
      <c r="I1821" s="4"/>
      <c r="J1821" s="4">
        <f t="shared" si="272"/>
        <v>4.82</v>
      </c>
      <c r="K1821" s="15">
        <f t="shared" si="267"/>
        <v>4.16</v>
      </c>
      <c r="L1821" s="4">
        <f t="shared" si="269"/>
        <v>4.82</v>
      </c>
      <c r="M1821" s="4">
        <f t="shared" si="273"/>
        <v>1.1799999999999997</v>
      </c>
      <c r="N1821" s="4"/>
      <c r="P1821" s="184">
        <f t="shared" si="274"/>
        <v>41365</v>
      </c>
      <c r="Q1821" s="184">
        <v>41365</v>
      </c>
      <c r="R1821" s="182">
        <v>4</v>
      </c>
      <c r="S1821" s="182">
        <f t="shared" si="275"/>
        <v>3.47</v>
      </c>
      <c r="T1821" s="182">
        <f t="shared" si="276"/>
        <v>0.5299999999999998</v>
      </c>
      <c r="AF1821" s="183"/>
      <c r="AI1821" s="3"/>
    </row>
    <row r="1822" spans="1:35" x14ac:dyDescent="0.2">
      <c r="A1822" s="7">
        <f t="shared" si="268"/>
        <v>44593</v>
      </c>
      <c r="B1822" s="7">
        <f t="shared" si="270"/>
        <v>44621</v>
      </c>
      <c r="C1822" s="7">
        <v>44642</v>
      </c>
      <c r="D1822">
        <v>1.18</v>
      </c>
      <c r="E1822">
        <v>1.8</v>
      </c>
      <c r="F1822">
        <v>3.4</v>
      </c>
      <c r="G1822">
        <v>2.6</v>
      </c>
      <c r="H1822" s="4">
        <f t="shared" si="271"/>
        <v>6</v>
      </c>
      <c r="I1822" s="4"/>
      <c r="J1822" s="4">
        <f t="shared" si="272"/>
        <v>4.82</v>
      </c>
      <c r="K1822" s="15">
        <f t="shared" si="267"/>
        <v>4.16</v>
      </c>
      <c r="L1822" s="4">
        <f t="shared" si="269"/>
        <v>4.82</v>
      </c>
      <c r="M1822" s="4">
        <f t="shared" si="273"/>
        <v>1.1799999999999997</v>
      </c>
      <c r="N1822" s="4"/>
      <c r="P1822" s="184">
        <f t="shared" si="274"/>
        <v>41365</v>
      </c>
      <c r="Q1822" s="184">
        <v>41366</v>
      </c>
      <c r="R1822" s="182">
        <v>4</v>
      </c>
      <c r="S1822" s="182">
        <f t="shared" si="275"/>
        <v>3.47</v>
      </c>
      <c r="T1822" s="182">
        <f t="shared" si="276"/>
        <v>0.5299999999999998</v>
      </c>
      <c r="AF1822" s="183"/>
      <c r="AI1822" s="3"/>
    </row>
    <row r="1823" spans="1:35" x14ac:dyDescent="0.2">
      <c r="A1823" s="7">
        <f t="shared" si="268"/>
        <v>44593</v>
      </c>
      <c r="B1823" s="7">
        <f t="shared" si="270"/>
        <v>44621</v>
      </c>
      <c r="C1823" s="7">
        <v>44643</v>
      </c>
      <c r="D1823">
        <v>1.18</v>
      </c>
      <c r="E1823">
        <v>1.8</v>
      </c>
      <c r="F1823">
        <v>3.4</v>
      </c>
      <c r="G1823">
        <v>2.6</v>
      </c>
      <c r="H1823" s="4">
        <f t="shared" si="271"/>
        <v>6</v>
      </c>
      <c r="I1823" s="4"/>
      <c r="J1823" s="4">
        <f t="shared" si="272"/>
        <v>4.82</v>
      </c>
      <c r="K1823" s="15">
        <f t="shared" si="267"/>
        <v>4.16</v>
      </c>
      <c r="L1823" s="4">
        <f t="shared" si="269"/>
        <v>4.82</v>
      </c>
      <c r="M1823" s="4">
        <f t="shared" si="273"/>
        <v>1.1799999999999997</v>
      </c>
      <c r="N1823" s="4"/>
      <c r="P1823" s="184">
        <f t="shared" si="274"/>
        <v>41365</v>
      </c>
      <c r="Q1823" s="184">
        <v>41367</v>
      </c>
      <c r="R1823" s="182">
        <v>4</v>
      </c>
      <c r="S1823" s="182">
        <f t="shared" si="275"/>
        <v>3.47</v>
      </c>
      <c r="T1823" s="182">
        <f t="shared" si="276"/>
        <v>0.5299999999999998</v>
      </c>
      <c r="AF1823" s="183"/>
      <c r="AI1823" s="3"/>
    </row>
    <row r="1824" spans="1:35" x14ac:dyDescent="0.2">
      <c r="A1824" s="7">
        <f t="shared" si="268"/>
        <v>44593</v>
      </c>
      <c r="B1824" s="7">
        <f t="shared" si="270"/>
        <v>44621</v>
      </c>
      <c r="C1824" s="7">
        <v>44644</v>
      </c>
      <c r="D1824">
        <v>1.18</v>
      </c>
      <c r="E1824">
        <v>1.8</v>
      </c>
      <c r="F1824">
        <v>3.4</v>
      </c>
      <c r="G1824">
        <v>2.6</v>
      </c>
      <c r="H1824" s="4">
        <f t="shared" si="271"/>
        <v>6</v>
      </c>
      <c r="I1824" s="4"/>
      <c r="J1824" s="4">
        <f t="shared" si="272"/>
        <v>4.82</v>
      </c>
      <c r="K1824" s="15">
        <f t="shared" si="267"/>
        <v>4.16</v>
      </c>
      <c r="L1824" s="4">
        <f t="shared" si="269"/>
        <v>4.82</v>
      </c>
      <c r="M1824" s="4">
        <f t="shared" si="273"/>
        <v>1.1799999999999997</v>
      </c>
      <c r="N1824" s="4"/>
      <c r="P1824" s="184">
        <f t="shared" si="274"/>
        <v>41365</v>
      </c>
      <c r="Q1824" s="184">
        <v>41368</v>
      </c>
      <c r="R1824" s="182">
        <v>4</v>
      </c>
      <c r="S1824" s="182">
        <f t="shared" si="275"/>
        <v>3.47</v>
      </c>
      <c r="T1824" s="182">
        <f t="shared" si="276"/>
        <v>0.5299999999999998</v>
      </c>
      <c r="AF1824" s="183"/>
      <c r="AI1824" s="3"/>
    </row>
    <row r="1825" spans="1:35" x14ac:dyDescent="0.2">
      <c r="A1825" s="7">
        <f t="shared" si="268"/>
        <v>44593</v>
      </c>
      <c r="B1825" s="7">
        <f t="shared" si="270"/>
        <v>44621</v>
      </c>
      <c r="C1825" s="7">
        <v>44645</v>
      </c>
      <c r="D1825">
        <v>1.68</v>
      </c>
      <c r="E1825">
        <v>1.8</v>
      </c>
      <c r="F1825">
        <v>3.4</v>
      </c>
      <c r="G1825">
        <v>2.6</v>
      </c>
      <c r="H1825" s="4">
        <f t="shared" si="271"/>
        <v>6.5</v>
      </c>
      <c r="I1825" s="4"/>
      <c r="J1825" s="4">
        <f t="shared" si="272"/>
        <v>4.82</v>
      </c>
      <c r="K1825" s="15">
        <f t="shared" si="267"/>
        <v>4.16</v>
      </c>
      <c r="L1825" s="4">
        <f t="shared" si="269"/>
        <v>4.82</v>
      </c>
      <c r="M1825" s="4">
        <f t="shared" si="273"/>
        <v>1.6799999999999997</v>
      </c>
      <c r="N1825" s="4"/>
      <c r="P1825" s="184">
        <f t="shared" si="274"/>
        <v>41365</v>
      </c>
      <c r="Q1825" s="184">
        <v>41369</v>
      </c>
      <c r="R1825" s="182">
        <v>4</v>
      </c>
      <c r="S1825" s="182">
        <f t="shared" si="275"/>
        <v>3.47</v>
      </c>
      <c r="T1825" s="182">
        <f t="shared" si="276"/>
        <v>0.5299999999999998</v>
      </c>
      <c r="AF1825" s="183"/>
      <c r="AI1825" s="3"/>
    </row>
    <row r="1826" spans="1:35" x14ac:dyDescent="0.2">
      <c r="A1826" s="7">
        <f t="shared" si="268"/>
        <v>44593</v>
      </c>
      <c r="B1826" s="7">
        <f t="shared" si="270"/>
        <v>44621</v>
      </c>
      <c r="C1826" s="7">
        <v>44648</v>
      </c>
      <c r="D1826">
        <v>1.68</v>
      </c>
      <c r="E1826">
        <v>1.8</v>
      </c>
      <c r="F1826">
        <v>3.4</v>
      </c>
      <c r="G1826">
        <v>2.6</v>
      </c>
      <c r="H1826" s="4">
        <f t="shared" si="271"/>
        <v>6.5</v>
      </c>
      <c r="I1826" s="4"/>
      <c r="J1826" s="4">
        <f t="shared" si="272"/>
        <v>4.82</v>
      </c>
      <c r="K1826" s="15">
        <f t="shared" ref="K1826:K1889" si="277">INDEX($W:$W,MATCH($A1826,$V:$V,0))</f>
        <v>4.16</v>
      </c>
      <c r="L1826" s="4">
        <f t="shared" si="269"/>
        <v>4.82</v>
      </c>
      <c r="M1826" s="4">
        <f t="shared" si="273"/>
        <v>1.6799999999999997</v>
      </c>
      <c r="N1826" s="4"/>
      <c r="P1826" s="184">
        <f t="shared" si="274"/>
        <v>41365</v>
      </c>
      <c r="Q1826" s="184">
        <v>41370</v>
      </c>
      <c r="R1826" s="182">
        <v>4</v>
      </c>
      <c r="S1826" s="182">
        <f t="shared" si="275"/>
        <v>3.47</v>
      </c>
      <c r="T1826" s="182">
        <f t="shared" si="276"/>
        <v>0.5299999999999998</v>
      </c>
      <c r="AF1826" s="183"/>
      <c r="AI1826" s="3"/>
    </row>
    <row r="1827" spans="1:35" x14ac:dyDescent="0.2">
      <c r="A1827" s="7">
        <f t="shared" si="268"/>
        <v>44593</v>
      </c>
      <c r="B1827" s="7">
        <f t="shared" si="270"/>
        <v>44621</v>
      </c>
      <c r="C1827" s="7">
        <v>44649</v>
      </c>
      <c r="D1827">
        <v>1.68</v>
      </c>
      <c r="E1827">
        <v>1.8</v>
      </c>
      <c r="F1827">
        <v>3.4</v>
      </c>
      <c r="G1827">
        <v>2.6</v>
      </c>
      <c r="H1827" s="4">
        <f t="shared" si="271"/>
        <v>6.5</v>
      </c>
      <c r="I1827" s="4"/>
      <c r="J1827" s="4">
        <f t="shared" si="272"/>
        <v>4.82</v>
      </c>
      <c r="K1827" s="15">
        <f t="shared" si="277"/>
        <v>4.16</v>
      </c>
      <c r="L1827" s="4">
        <f t="shared" si="269"/>
        <v>4.82</v>
      </c>
      <c r="M1827" s="4">
        <f t="shared" si="273"/>
        <v>1.6799999999999997</v>
      </c>
      <c r="N1827" s="4"/>
      <c r="P1827" s="184">
        <f t="shared" si="274"/>
        <v>41365</v>
      </c>
      <c r="Q1827" s="184">
        <v>41371</v>
      </c>
      <c r="R1827" s="182">
        <v>4</v>
      </c>
      <c r="S1827" s="182">
        <f t="shared" si="275"/>
        <v>3.47</v>
      </c>
      <c r="T1827" s="182">
        <f t="shared" si="276"/>
        <v>0.5299999999999998</v>
      </c>
      <c r="AF1827" s="183"/>
      <c r="AI1827" s="3"/>
    </row>
    <row r="1828" spans="1:35" x14ac:dyDescent="0.2">
      <c r="A1828" s="7">
        <f t="shared" si="268"/>
        <v>44593</v>
      </c>
      <c r="B1828" s="7">
        <f t="shared" si="270"/>
        <v>44621</v>
      </c>
      <c r="C1828" s="7">
        <v>44650</v>
      </c>
      <c r="D1828">
        <v>1.68</v>
      </c>
      <c r="E1828">
        <v>1.8</v>
      </c>
      <c r="F1828">
        <v>3.4</v>
      </c>
      <c r="G1828">
        <v>2.6</v>
      </c>
      <c r="H1828" s="4">
        <f t="shared" si="271"/>
        <v>6.5</v>
      </c>
      <c r="I1828" s="4"/>
      <c r="J1828" s="4">
        <f t="shared" si="272"/>
        <v>4.82</v>
      </c>
      <c r="K1828" s="15">
        <f t="shared" si="277"/>
        <v>4.16</v>
      </c>
      <c r="L1828" s="4">
        <f t="shared" si="269"/>
        <v>4.82</v>
      </c>
      <c r="M1828" s="4">
        <f t="shared" si="273"/>
        <v>1.6799999999999997</v>
      </c>
      <c r="N1828" s="4"/>
      <c r="P1828" s="184">
        <f t="shared" si="274"/>
        <v>41365</v>
      </c>
      <c r="Q1828" s="184">
        <v>41372</v>
      </c>
      <c r="R1828" s="182">
        <v>4</v>
      </c>
      <c r="S1828" s="182">
        <f t="shared" si="275"/>
        <v>3.47</v>
      </c>
      <c r="T1828" s="182">
        <f t="shared" si="276"/>
        <v>0.5299999999999998</v>
      </c>
      <c r="AF1828" s="183"/>
      <c r="AI1828" s="3"/>
    </row>
    <row r="1829" spans="1:35" x14ac:dyDescent="0.2">
      <c r="A1829" s="7">
        <f t="shared" si="268"/>
        <v>44593</v>
      </c>
      <c r="B1829" s="7">
        <f t="shared" si="270"/>
        <v>44621</v>
      </c>
      <c r="C1829" s="7">
        <v>44651</v>
      </c>
      <c r="D1829">
        <v>1.68</v>
      </c>
      <c r="E1829">
        <v>1.8</v>
      </c>
      <c r="F1829">
        <v>3.4</v>
      </c>
      <c r="G1829">
        <v>2.6</v>
      </c>
      <c r="H1829" s="4">
        <f t="shared" si="271"/>
        <v>6.5</v>
      </c>
      <c r="I1829" s="4"/>
      <c r="J1829" s="4">
        <f t="shared" si="272"/>
        <v>4.82</v>
      </c>
      <c r="K1829" s="15">
        <f t="shared" si="277"/>
        <v>4.16</v>
      </c>
      <c r="L1829" s="4">
        <f t="shared" si="269"/>
        <v>4.82</v>
      </c>
      <c r="M1829" s="4">
        <f t="shared" si="273"/>
        <v>1.6799999999999997</v>
      </c>
      <c r="N1829" s="4"/>
      <c r="P1829" s="184">
        <f t="shared" si="274"/>
        <v>41365</v>
      </c>
      <c r="Q1829" s="184">
        <v>41373</v>
      </c>
      <c r="R1829" s="182">
        <v>4</v>
      </c>
      <c r="S1829" s="182">
        <f t="shared" si="275"/>
        <v>3.47</v>
      </c>
      <c r="T1829" s="182">
        <f t="shared" si="276"/>
        <v>0.5299999999999998</v>
      </c>
      <c r="AF1829" s="183"/>
      <c r="AI1829" s="3"/>
    </row>
    <row r="1830" spans="1:35" x14ac:dyDescent="0.2">
      <c r="A1830" s="7">
        <f t="shared" si="268"/>
        <v>44621</v>
      </c>
      <c r="B1830" s="7">
        <f t="shared" si="270"/>
        <v>44652</v>
      </c>
      <c r="C1830" s="7">
        <v>44652</v>
      </c>
      <c r="D1830">
        <v>1.48</v>
      </c>
      <c r="E1830">
        <v>1.8</v>
      </c>
      <c r="F1830">
        <v>3.4</v>
      </c>
      <c r="G1830">
        <v>2.6</v>
      </c>
      <c r="H1830" s="4">
        <f t="shared" si="271"/>
        <v>6.5</v>
      </c>
      <c r="I1830" s="4"/>
      <c r="J1830" s="4">
        <f t="shared" si="272"/>
        <v>5.0199999999999996</v>
      </c>
      <c r="K1830" s="15">
        <f t="shared" si="277"/>
        <v>4.59</v>
      </c>
      <c r="L1830" s="4">
        <f t="shared" si="269"/>
        <v>5.0199999999999996</v>
      </c>
      <c r="M1830" s="4">
        <f t="shared" si="273"/>
        <v>1.4800000000000004</v>
      </c>
      <c r="N1830" s="4"/>
      <c r="P1830" s="184">
        <f t="shared" si="274"/>
        <v>41365</v>
      </c>
      <c r="Q1830" s="184">
        <v>41374</v>
      </c>
      <c r="R1830" s="182">
        <v>4</v>
      </c>
      <c r="S1830" s="182">
        <f t="shared" si="275"/>
        <v>3.47</v>
      </c>
      <c r="T1830" s="182">
        <f t="shared" si="276"/>
        <v>0.5299999999999998</v>
      </c>
      <c r="AF1830" s="183"/>
      <c r="AI1830" s="3"/>
    </row>
    <row r="1831" spans="1:35" x14ac:dyDescent="0.2">
      <c r="A1831" s="7">
        <f t="shared" si="268"/>
        <v>44621</v>
      </c>
      <c r="B1831" s="7">
        <f t="shared" si="270"/>
        <v>44652</v>
      </c>
      <c r="C1831" s="7">
        <v>44655</v>
      </c>
      <c r="D1831">
        <v>1.48</v>
      </c>
      <c r="E1831">
        <v>1.8</v>
      </c>
      <c r="F1831">
        <v>3.4</v>
      </c>
      <c r="G1831">
        <v>2.6</v>
      </c>
      <c r="H1831" s="4">
        <f t="shared" si="271"/>
        <v>6.5</v>
      </c>
      <c r="I1831" s="4"/>
      <c r="J1831" s="4">
        <f t="shared" si="272"/>
        <v>5.0199999999999996</v>
      </c>
      <c r="K1831" s="15">
        <f t="shared" si="277"/>
        <v>4.59</v>
      </c>
      <c r="L1831" s="4">
        <f t="shared" si="269"/>
        <v>5.0199999999999996</v>
      </c>
      <c r="M1831" s="4">
        <f t="shared" si="273"/>
        <v>1.4800000000000004</v>
      </c>
      <c r="N1831" s="4"/>
      <c r="P1831" s="184">
        <f t="shared" si="274"/>
        <v>41365</v>
      </c>
      <c r="Q1831" s="184">
        <v>41375</v>
      </c>
      <c r="R1831" s="182">
        <v>4</v>
      </c>
      <c r="S1831" s="182">
        <f t="shared" si="275"/>
        <v>3.47</v>
      </c>
      <c r="T1831" s="182">
        <f t="shared" si="276"/>
        <v>0.5299999999999998</v>
      </c>
      <c r="AF1831" s="183"/>
      <c r="AI1831" s="3"/>
    </row>
    <row r="1832" spans="1:35" x14ac:dyDescent="0.2">
      <c r="A1832" s="7">
        <f t="shared" si="268"/>
        <v>44621</v>
      </c>
      <c r="B1832" s="7">
        <f t="shared" si="270"/>
        <v>44652</v>
      </c>
      <c r="C1832" s="7">
        <v>44656</v>
      </c>
      <c r="D1832">
        <v>1.48</v>
      </c>
      <c r="E1832">
        <v>1.8</v>
      </c>
      <c r="F1832">
        <v>3.4</v>
      </c>
      <c r="G1832">
        <v>2.6</v>
      </c>
      <c r="H1832" s="4">
        <f t="shared" si="271"/>
        <v>6.5</v>
      </c>
      <c r="I1832" s="4"/>
      <c r="J1832" s="4">
        <f t="shared" si="272"/>
        <v>5.0199999999999996</v>
      </c>
      <c r="K1832" s="15">
        <f t="shared" si="277"/>
        <v>4.59</v>
      </c>
      <c r="L1832" s="4">
        <f t="shared" si="269"/>
        <v>5.0199999999999996</v>
      </c>
      <c r="M1832" s="4">
        <f t="shared" si="273"/>
        <v>1.4800000000000004</v>
      </c>
      <c r="N1832" s="4"/>
      <c r="P1832" s="184">
        <f t="shared" si="274"/>
        <v>41365</v>
      </c>
      <c r="Q1832" s="184">
        <v>41376</v>
      </c>
      <c r="R1832" s="182">
        <v>4</v>
      </c>
      <c r="S1832" s="182">
        <f t="shared" si="275"/>
        <v>3.47</v>
      </c>
      <c r="T1832" s="182">
        <f t="shared" si="276"/>
        <v>0.5299999999999998</v>
      </c>
      <c r="AF1832" s="183"/>
      <c r="AI1832" s="3"/>
    </row>
    <row r="1833" spans="1:35" x14ac:dyDescent="0.2">
      <c r="A1833" s="7">
        <f t="shared" si="268"/>
        <v>44621</v>
      </c>
      <c r="B1833" s="7">
        <f t="shared" si="270"/>
        <v>44652</v>
      </c>
      <c r="C1833" s="7">
        <v>44657</v>
      </c>
      <c r="D1833">
        <v>1.48</v>
      </c>
      <c r="E1833">
        <v>1.8</v>
      </c>
      <c r="F1833">
        <v>3.4</v>
      </c>
      <c r="G1833">
        <v>2.6</v>
      </c>
      <c r="H1833" s="4">
        <f t="shared" si="271"/>
        <v>6.5</v>
      </c>
      <c r="I1833" s="4"/>
      <c r="J1833" s="4">
        <f t="shared" si="272"/>
        <v>5.0199999999999996</v>
      </c>
      <c r="K1833" s="15">
        <f t="shared" si="277"/>
        <v>4.59</v>
      </c>
      <c r="L1833" s="4">
        <f t="shared" si="269"/>
        <v>5.0199999999999996</v>
      </c>
      <c r="M1833" s="4">
        <f t="shared" si="273"/>
        <v>1.4800000000000004</v>
      </c>
      <c r="N1833" s="4"/>
      <c r="P1833" s="184">
        <f t="shared" si="274"/>
        <v>41365</v>
      </c>
      <c r="Q1833" s="184">
        <v>41377</v>
      </c>
      <c r="R1833" s="182">
        <v>4</v>
      </c>
      <c r="S1833" s="182">
        <f t="shared" si="275"/>
        <v>3.47</v>
      </c>
      <c r="T1833" s="182">
        <f t="shared" si="276"/>
        <v>0.5299999999999998</v>
      </c>
      <c r="AF1833" s="183"/>
      <c r="AI1833" s="3"/>
    </row>
    <row r="1834" spans="1:35" x14ac:dyDescent="0.2">
      <c r="A1834" s="7">
        <f t="shared" si="268"/>
        <v>44621</v>
      </c>
      <c r="B1834" s="7">
        <f t="shared" si="270"/>
        <v>44652</v>
      </c>
      <c r="C1834" s="7">
        <v>44658</v>
      </c>
      <c r="D1834">
        <v>1.48</v>
      </c>
      <c r="E1834">
        <v>1.8</v>
      </c>
      <c r="F1834">
        <v>3.4</v>
      </c>
      <c r="G1834">
        <v>2.6</v>
      </c>
      <c r="H1834" s="4">
        <f t="shared" si="271"/>
        <v>6.5</v>
      </c>
      <c r="I1834" s="4"/>
      <c r="J1834" s="4">
        <f t="shared" si="272"/>
        <v>5.0199999999999996</v>
      </c>
      <c r="K1834" s="15">
        <f t="shared" si="277"/>
        <v>4.59</v>
      </c>
      <c r="L1834" s="4">
        <f t="shared" si="269"/>
        <v>5.0199999999999996</v>
      </c>
      <c r="M1834" s="4">
        <f t="shared" si="273"/>
        <v>1.4800000000000004</v>
      </c>
      <c r="N1834" s="4"/>
      <c r="P1834" s="184">
        <f t="shared" si="274"/>
        <v>41365</v>
      </c>
      <c r="Q1834" s="184">
        <v>41378</v>
      </c>
      <c r="R1834" s="182">
        <v>4</v>
      </c>
      <c r="S1834" s="182">
        <f t="shared" si="275"/>
        <v>3.47</v>
      </c>
      <c r="T1834" s="182">
        <f t="shared" si="276"/>
        <v>0.5299999999999998</v>
      </c>
      <c r="AF1834" s="183"/>
      <c r="AI1834" s="3"/>
    </row>
    <row r="1835" spans="1:35" x14ac:dyDescent="0.2">
      <c r="A1835" s="7">
        <f t="shared" si="268"/>
        <v>44621</v>
      </c>
      <c r="B1835" s="7">
        <f t="shared" si="270"/>
        <v>44652</v>
      </c>
      <c r="C1835" s="7">
        <v>44659</v>
      </c>
      <c r="D1835">
        <v>1.48</v>
      </c>
      <c r="E1835">
        <v>1.8</v>
      </c>
      <c r="F1835">
        <v>3.4</v>
      </c>
      <c r="G1835">
        <v>2.6</v>
      </c>
      <c r="H1835" s="4">
        <f t="shared" si="271"/>
        <v>6.5</v>
      </c>
      <c r="I1835" s="4"/>
      <c r="J1835" s="4">
        <f t="shared" si="272"/>
        <v>5.0199999999999996</v>
      </c>
      <c r="K1835" s="15">
        <f t="shared" si="277"/>
        <v>4.59</v>
      </c>
      <c r="L1835" s="4">
        <f t="shared" si="269"/>
        <v>5.0199999999999996</v>
      </c>
      <c r="M1835" s="4">
        <f t="shared" si="273"/>
        <v>1.4800000000000004</v>
      </c>
      <c r="N1835" s="4"/>
      <c r="P1835" s="184">
        <f t="shared" si="274"/>
        <v>41365</v>
      </c>
      <c r="Q1835" s="184">
        <v>41379</v>
      </c>
      <c r="R1835" s="182">
        <v>4</v>
      </c>
      <c r="S1835" s="182">
        <f t="shared" si="275"/>
        <v>3.47</v>
      </c>
      <c r="T1835" s="182">
        <f t="shared" si="276"/>
        <v>0.5299999999999998</v>
      </c>
      <c r="AF1835" s="183"/>
      <c r="AI1835" s="3"/>
    </row>
    <row r="1836" spans="1:35" x14ac:dyDescent="0.2">
      <c r="A1836" s="7">
        <f t="shared" si="268"/>
        <v>44621</v>
      </c>
      <c r="B1836" s="7">
        <f t="shared" si="270"/>
        <v>44652</v>
      </c>
      <c r="C1836" s="7">
        <v>44662</v>
      </c>
      <c r="D1836">
        <v>1.48</v>
      </c>
      <c r="E1836">
        <v>1.8</v>
      </c>
      <c r="F1836">
        <v>3.4</v>
      </c>
      <c r="G1836">
        <v>2.6</v>
      </c>
      <c r="H1836" s="4">
        <f t="shared" si="271"/>
        <v>6.5</v>
      </c>
      <c r="I1836" s="4"/>
      <c r="J1836" s="4">
        <f t="shared" si="272"/>
        <v>5.0199999999999996</v>
      </c>
      <c r="K1836" s="15">
        <f t="shared" si="277"/>
        <v>4.59</v>
      </c>
      <c r="L1836" s="4">
        <f t="shared" si="269"/>
        <v>5.0199999999999996</v>
      </c>
      <c r="M1836" s="4">
        <f t="shared" si="273"/>
        <v>1.4800000000000004</v>
      </c>
      <c r="N1836" s="4"/>
      <c r="P1836" s="184">
        <f t="shared" si="274"/>
        <v>41365</v>
      </c>
      <c r="Q1836" s="184">
        <v>41380</v>
      </c>
      <c r="R1836" s="182">
        <v>4</v>
      </c>
      <c r="S1836" s="182">
        <f t="shared" si="275"/>
        <v>3.47</v>
      </c>
      <c r="T1836" s="182">
        <f t="shared" si="276"/>
        <v>0.5299999999999998</v>
      </c>
      <c r="AF1836" s="183"/>
      <c r="AI1836" s="3"/>
    </row>
    <row r="1837" spans="1:35" x14ac:dyDescent="0.2">
      <c r="A1837" s="7">
        <f t="shared" si="268"/>
        <v>44621</v>
      </c>
      <c r="B1837" s="7">
        <f t="shared" si="270"/>
        <v>44652</v>
      </c>
      <c r="C1837" s="7">
        <v>44663</v>
      </c>
      <c r="D1837">
        <v>1.48</v>
      </c>
      <c r="E1837">
        <v>1.8</v>
      </c>
      <c r="F1837">
        <v>3.4</v>
      </c>
      <c r="G1837">
        <v>2.6</v>
      </c>
      <c r="H1837" s="4">
        <f t="shared" si="271"/>
        <v>6.5</v>
      </c>
      <c r="I1837" s="4"/>
      <c r="J1837" s="4">
        <f t="shared" si="272"/>
        <v>5.0199999999999996</v>
      </c>
      <c r="K1837" s="15">
        <f t="shared" si="277"/>
        <v>4.59</v>
      </c>
      <c r="L1837" s="4">
        <f t="shared" si="269"/>
        <v>5.0199999999999996</v>
      </c>
      <c r="M1837" s="4">
        <f t="shared" si="273"/>
        <v>1.4800000000000004</v>
      </c>
      <c r="N1837" s="4"/>
      <c r="P1837" s="184">
        <f t="shared" si="274"/>
        <v>41365</v>
      </c>
      <c r="Q1837" s="184">
        <v>41381</v>
      </c>
      <c r="R1837" s="182">
        <v>4</v>
      </c>
      <c r="S1837" s="182">
        <f t="shared" si="275"/>
        <v>3.47</v>
      </c>
      <c r="T1837" s="182">
        <f t="shared" si="276"/>
        <v>0.5299999999999998</v>
      </c>
      <c r="AF1837" s="183"/>
      <c r="AI1837" s="3"/>
    </row>
    <row r="1838" spans="1:35" x14ac:dyDescent="0.2">
      <c r="A1838" s="7">
        <f t="shared" si="268"/>
        <v>44621</v>
      </c>
      <c r="B1838" s="7">
        <f t="shared" si="270"/>
        <v>44652</v>
      </c>
      <c r="C1838" s="7">
        <v>44664</v>
      </c>
      <c r="D1838">
        <v>1.48</v>
      </c>
      <c r="E1838">
        <v>1.8</v>
      </c>
      <c r="F1838">
        <v>3.4</v>
      </c>
      <c r="G1838">
        <v>2.6</v>
      </c>
      <c r="H1838" s="4">
        <f t="shared" si="271"/>
        <v>6.5</v>
      </c>
      <c r="I1838" s="4"/>
      <c r="J1838" s="4">
        <f t="shared" si="272"/>
        <v>5.0199999999999996</v>
      </c>
      <c r="K1838" s="15">
        <f t="shared" si="277"/>
        <v>4.59</v>
      </c>
      <c r="L1838" s="4">
        <f t="shared" si="269"/>
        <v>5.0199999999999996</v>
      </c>
      <c r="M1838" s="4">
        <f t="shared" si="273"/>
        <v>1.4800000000000004</v>
      </c>
      <c r="N1838" s="4"/>
      <c r="P1838" s="184">
        <f t="shared" si="274"/>
        <v>41365</v>
      </c>
      <c r="Q1838" s="184">
        <v>41382</v>
      </c>
      <c r="R1838" s="182">
        <v>4</v>
      </c>
      <c r="S1838" s="182">
        <f t="shared" si="275"/>
        <v>3.47</v>
      </c>
      <c r="T1838" s="182">
        <f t="shared" si="276"/>
        <v>0.5299999999999998</v>
      </c>
      <c r="AF1838" s="183"/>
      <c r="AI1838" s="3"/>
    </row>
    <row r="1839" spans="1:35" x14ac:dyDescent="0.2">
      <c r="A1839" s="7">
        <f t="shared" si="268"/>
        <v>44621</v>
      </c>
      <c r="B1839" s="7">
        <f t="shared" si="270"/>
        <v>44652</v>
      </c>
      <c r="C1839" s="7">
        <v>44669</v>
      </c>
      <c r="D1839">
        <v>1.48</v>
      </c>
      <c r="E1839">
        <v>1.8</v>
      </c>
      <c r="F1839">
        <v>3.4</v>
      </c>
      <c r="G1839">
        <v>2.6</v>
      </c>
      <c r="H1839" s="4">
        <f t="shared" si="271"/>
        <v>6.5</v>
      </c>
      <c r="I1839" s="4"/>
      <c r="J1839" s="4">
        <f t="shared" si="272"/>
        <v>5.0199999999999996</v>
      </c>
      <c r="K1839" s="15">
        <f t="shared" si="277"/>
        <v>4.59</v>
      </c>
      <c r="L1839" s="4">
        <f t="shared" si="269"/>
        <v>5.0199999999999996</v>
      </c>
      <c r="M1839" s="4">
        <f t="shared" si="273"/>
        <v>1.4800000000000004</v>
      </c>
      <c r="N1839" s="4"/>
      <c r="P1839" s="184">
        <f t="shared" si="274"/>
        <v>41365</v>
      </c>
      <c r="Q1839" s="184">
        <v>41383</v>
      </c>
      <c r="R1839" s="182">
        <v>4</v>
      </c>
      <c r="S1839" s="182">
        <f t="shared" si="275"/>
        <v>3.47</v>
      </c>
      <c r="T1839" s="182">
        <f t="shared" si="276"/>
        <v>0.5299999999999998</v>
      </c>
      <c r="AF1839" s="183"/>
      <c r="AI1839" s="3"/>
    </row>
    <row r="1840" spans="1:35" x14ac:dyDescent="0.2">
      <c r="A1840" s="7">
        <f t="shared" si="268"/>
        <v>44621</v>
      </c>
      <c r="B1840" s="7">
        <f t="shared" si="270"/>
        <v>44652</v>
      </c>
      <c r="C1840" s="7">
        <v>44670</v>
      </c>
      <c r="D1840">
        <v>1.48</v>
      </c>
      <c r="E1840">
        <v>1.8</v>
      </c>
      <c r="F1840">
        <v>3.4</v>
      </c>
      <c r="G1840">
        <v>2.6</v>
      </c>
      <c r="H1840" s="4">
        <f t="shared" si="271"/>
        <v>6.5</v>
      </c>
      <c r="I1840" s="4"/>
      <c r="J1840" s="4">
        <f t="shared" si="272"/>
        <v>5.0199999999999996</v>
      </c>
      <c r="K1840" s="15">
        <f t="shared" si="277"/>
        <v>4.59</v>
      </c>
      <c r="L1840" s="4">
        <f t="shared" si="269"/>
        <v>5.0199999999999996</v>
      </c>
      <c r="M1840" s="4">
        <f t="shared" si="273"/>
        <v>1.4800000000000004</v>
      </c>
      <c r="N1840" s="4"/>
      <c r="P1840" s="184">
        <f t="shared" si="274"/>
        <v>41365</v>
      </c>
      <c r="Q1840" s="184">
        <v>41384</v>
      </c>
      <c r="R1840" s="182">
        <v>4</v>
      </c>
      <c r="S1840" s="182">
        <f t="shared" si="275"/>
        <v>3.47</v>
      </c>
      <c r="T1840" s="182">
        <f t="shared" si="276"/>
        <v>0.5299999999999998</v>
      </c>
      <c r="AF1840" s="183"/>
      <c r="AI1840" s="3"/>
    </row>
    <row r="1841" spans="1:35" x14ac:dyDescent="0.2">
      <c r="A1841" s="7">
        <f t="shared" si="268"/>
        <v>44621</v>
      </c>
      <c r="B1841" s="7">
        <f t="shared" si="270"/>
        <v>44652</v>
      </c>
      <c r="C1841" s="7">
        <v>44671</v>
      </c>
      <c r="D1841">
        <v>1.48</v>
      </c>
      <c r="E1841">
        <v>1.8</v>
      </c>
      <c r="F1841">
        <v>3.4</v>
      </c>
      <c r="G1841">
        <v>2.6</v>
      </c>
      <c r="H1841" s="4">
        <f t="shared" si="271"/>
        <v>6.5</v>
      </c>
      <c r="I1841" s="4"/>
      <c r="J1841" s="4">
        <f t="shared" si="272"/>
        <v>5.0199999999999996</v>
      </c>
      <c r="K1841" s="15">
        <f t="shared" si="277"/>
        <v>4.59</v>
      </c>
      <c r="L1841" s="4">
        <f t="shared" si="269"/>
        <v>5.0199999999999996</v>
      </c>
      <c r="M1841" s="4">
        <f t="shared" si="273"/>
        <v>1.4800000000000004</v>
      </c>
      <c r="N1841" s="4"/>
      <c r="P1841" s="184">
        <f t="shared" si="274"/>
        <v>41365</v>
      </c>
      <c r="Q1841" s="184">
        <v>41385</v>
      </c>
      <c r="R1841" s="182">
        <v>4</v>
      </c>
      <c r="S1841" s="182">
        <f t="shared" si="275"/>
        <v>3.47</v>
      </c>
      <c r="T1841" s="182">
        <f t="shared" si="276"/>
        <v>0.5299999999999998</v>
      </c>
      <c r="AF1841" s="183"/>
      <c r="AI1841" s="3"/>
    </row>
    <row r="1842" spans="1:35" x14ac:dyDescent="0.2">
      <c r="A1842" s="7">
        <f t="shared" si="268"/>
        <v>44621</v>
      </c>
      <c r="B1842" s="7">
        <f t="shared" si="270"/>
        <v>44652</v>
      </c>
      <c r="C1842" s="7">
        <v>44672</v>
      </c>
      <c r="D1842">
        <v>1.48</v>
      </c>
      <c r="E1842">
        <v>1.8</v>
      </c>
      <c r="F1842">
        <v>3.4</v>
      </c>
      <c r="G1842">
        <v>2.6</v>
      </c>
      <c r="H1842" s="4">
        <f t="shared" si="271"/>
        <v>6.5</v>
      </c>
      <c r="I1842" s="4"/>
      <c r="J1842" s="4">
        <f t="shared" si="272"/>
        <v>5.0199999999999996</v>
      </c>
      <c r="K1842" s="15">
        <f t="shared" si="277"/>
        <v>4.59</v>
      </c>
      <c r="L1842" s="4">
        <f t="shared" si="269"/>
        <v>5.0199999999999996</v>
      </c>
      <c r="M1842" s="4">
        <f t="shared" si="273"/>
        <v>1.4800000000000004</v>
      </c>
      <c r="N1842" s="4"/>
      <c r="P1842" s="184">
        <f t="shared" si="274"/>
        <v>41365</v>
      </c>
      <c r="Q1842" s="184">
        <v>41386</v>
      </c>
      <c r="R1842" s="182">
        <v>4</v>
      </c>
      <c r="S1842" s="182">
        <f t="shared" si="275"/>
        <v>3.47</v>
      </c>
      <c r="T1842" s="182">
        <f t="shared" si="276"/>
        <v>0.5299999999999998</v>
      </c>
      <c r="AF1842" s="183"/>
      <c r="AI1842" s="3"/>
    </row>
    <row r="1843" spans="1:35" x14ac:dyDescent="0.2">
      <c r="A1843" s="7">
        <f t="shared" si="268"/>
        <v>44621</v>
      </c>
      <c r="B1843" s="7">
        <f t="shared" si="270"/>
        <v>44652</v>
      </c>
      <c r="C1843" s="7">
        <v>44673</v>
      </c>
      <c r="D1843">
        <v>1.48</v>
      </c>
      <c r="E1843">
        <v>1.8</v>
      </c>
      <c r="F1843">
        <v>3.4</v>
      </c>
      <c r="G1843">
        <v>2.6</v>
      </c>
      <c r="H1843" s="4">
        <f t="shared" si="271"/>
        <v>6.5</v>
      </c>
      <c r="I1843" s="4"/>
      <c r="J1843" s="4">
        <f t="shared" si="272"/>
        <v>5.0199999999999996</v>
      </c>
      <c r="K1843" s="15">
        <f t="shared" si="277"/>
        <v>4.59</v>
      </c>
      <c r="L1843" s="4">
        <f t="shared" si="269"/>
        <v>5.0199999999999996</v>
      </c>
      <c r="M1843" s="4">
        <f t="shared" si="273"/>
        <v>1.4800000000000004</v>
      </c>
      <c r="N1843" s="4"/>
      <c r="P1843" s="184">
        <f t="shared" si="274"/>
        <v>41365</v>
      </c>
      <c r="Q1843" s="184">
        <v>41387</v>
      </c>
      <c r="R1843" s="182">
        <v>4</v>
      </c>
      <c r="S1843" s="182">
        <f t="shared" si="275"/>
        <v>3.47</v>
      </c>
      <c r="T1843" s="182">
        <f t="shared" si="276"/>
        <v>0.5299999999999998</v>
      </c>
      <c r="AF1843" s="183"/>
      <c r="AI1843" s="3"/>
    </row>
    <row r="1844" spans="1:35" x14ac:dyDescent="0.2">
      <c r="A1844" s="7">
        <f t="shared" si="268"/>
        <v>44621</v>
      </c>
      <c r="B1844" s="7">
        <f t="shared" si="270"/>
        <v>44652</v>
      </c>
      <c r="C1844" s="7">
        <v>44676</v>
      </c>
      <c r="D1844">
        <v>1.48</v>
      </c>
      <c r="E1844">
        <v>1.8</v>
      </c>
      <c r="F1844">
        <v>3.4</v>
      </c>
      <c r="G1844">
        <v>2.6</v>
      </c>
      <c r="H1844" s="4">
        <f t="shared" si="271"/>
        <v>6.5</v>
      </c>
      <c r="I1844" s="4"/>
      <c r="J1844" s="4">
        <f t="shared" si="272"/>
        <v>5.0199999999999996</v>
      </c>
      <c r="K1844" s="15">
        <f t="shared" si="277"/>
        <v>4.59</v>
      </c>
      <c r="L1844" s="4">
        <f t="shared" si="269"/>
        <v>5.0199999999999996</v>
      </c>
      <c r="M1844" s="4">
        <f t="shared" si="273"/>
        <v>1.4800000000000004</v>
      </c>
      <c r="N1844" s="4"/>
      <c r="P1844" s="184">
        <f t="shared" si="274"/>
        <v>41365</v>
      </c>
      <c r="Q1844" s="184">
        <v>41388</v>
      </c>
      <c r="R1844" s="182">
        <v>4</v>
      </c>
      <c r="S1844" s="182">
        <f t="shared" si="275"/>
        <v>3.47</v>
      </c>
      <c r="T1844" s="182">
        <f t="shared" si="276"/>
        <v>0.5299999999999998</v>
      </c>
      <c r="AF1844" s="183"/>
      <c r="AI1844" s="3"/>
    </row>
    <row r="1845" spans="1:35" x14ac:dyDescent="0.2">
      <c r="A1845" s="7">
        <f t="shared" si="268"/>
        <v>44621</v>
      </c>
      <c r="B1845" s="7">
        <f t="shared" si="270"/>
        <v>44652</v>
      </c>
      <c r="C1845" s="7">
        <v>44677</v>
      </c>
      <c r="D1845">
        <v>1.48</v>
      </c>
      <c r="E1845">
        <v>1.8</v>
      </c>
      <c r="F1845">
        <v>3.4</v>
      </c>
      <c r="G1845">
        <v>2.6</v>
      </c>
      <c r="H1845" s="4">
        <f t="shared" si="271"/>
        <v>6.5</v>
      </c>
      <c r="I1845" s="4"/>
      <c r="J1845" s="4">
        <f t="shared" si="272"/>
        <v>5.0199999999999996</v>
      </c>
      <c r="K1845" s="15">
        <f t="shared" si="277"/>
        <v>4.59</v>
      </c>
      <c r="L1845" s="4">
        <f t="shared" si="269"/>
        <v>5.0199999999999996</v>
      </c>
      <c r="M1845" s="4">
        <f t="shared" si="273"/>
        <v>1.4800000000000004</v>
      </c>
      <c r="N1845" s="4"/>
      <c r="P1845" s="184">
        <f t="shared" si="274"/>
        <v>41365</v>
      </c>
      <c r="Q1845" s="184">
        <v>41389</v>
      </c>
      <c r="R1845" s="182">
        <v>4</v>
      </c>
      <c r="S1845" s="182">
        <f t="shared" si="275"/>
        <v>3.47</v>
      </c>
      <c r="T1845" s="182">
        <f t="shared" si="276"/>
        <v>0.5299999999999998</v>
      </c>
      <c r="AF1845" s="183"/>
      <c r="AI1845" s="3"/>
    </row>
    <row r="1846" spans="1:35" x14ac:dyDescent="0.2">
      <c r="A1846" s="7">
        <f t="shared" si="268"/>
        <v>44621</v>
      </c>
      <c r="B1846" s="7">
        <f t="shared" si="270"/>
        <v>44652</v>
      </c>
      <c r="C1846" s="7">
        <v>44678</v>
      </c>
      <c r="D1846">
        <v>1.48</v>
      </c>
      <c r="E1846">
        <v>1.8</v>
      </c>
      <c r="F1846">
        <v>3.4</v>
      </c>
      <c r="G1846">
        <v>2.6</v>
      </c>
      <c r="H1846" s="4">
        <f t="shared" si="271"/>
        <v>6.5</v>
      </c>
      <c r="I1846" s="4"/>
      <c r="J1846" s="4">
        <f t="shared" si="272"/>
        <v>5.0199999999999996</v>
      </c>
      <c r="K1846" s="15">
        <f t="shared" si="277"/>
        <v>4.59</v>
      </c>
      <c r="L1846" s="4">
        <f t="shared" si="269"/>
        <v>5.0199999999999996</v>
      </c>
      <c r="M1846" s="4">
        <f t="shared" si="273"/>
        <v>1.4800000000000004</v>
      </c>
      <c r="N1846" s="4"/>
      <c r="P1846" s="184">
        <f t="shared" si="274"/>
        <v>41365</v>
      </c>
      <c r="Q1846" s="184">
        <v>41390</v>
      </c>
      <c r="R1846" s="182">
        <v>4</v>
      </c>
      <c r="S1846" s="182">
        <f t="shared" si="275"/>
        <v>3.47</v>
      </c>
      <c r="T1846" s="182">
        <f t="shared" si="276"/>
        <v>0.5299999999999998</v>
      </c>
      <c r="AF1846" s="183"/>
      <c r="AI1846" s="3"/>
    </row>
    <row r="1847" spans="1:35" x14ac:dyDescent="0.2">
      <c r="A1847" s="7">
        <f t="shared" si="268"/>
        <v>44621</v>
      </c>
      <c r="B1847" s="7">
        <f t="shared" si="270"/>
        <v>44652</v>
      </c>
      <c r="C1847" s="7">
        <v>44679</v>
      </c>
      <c r="D1847">
        <v>1.48</v>
      </c>
      <c r="E1847">
        <v>1.8</v>
      </c>
      <c r="F1847">
        <v>3.4</v>
      </c>
      <c r="G1847">
        <v>2.6</v>
      </c>
      <c r="H1847" s="4">
        <f t="shared" si="271"/>
        <v>6.5</v>
      </c>
      <c r="I1847" s="4"/>
      <c r="J1847" s="4">
        <f t="shared" si="272"/>
        <v>5.0199999999999996</v>
      </c>
      <c r="K1847" s="15">
        <f t="shared" si="277"/>
        <v>4.59</v>
      </c>
      <c r="L1847" s="4">
        <f t="shared" si="269"/>
        <v>5.0199999999999996</v>
      </c>
      <c r="M1847" s="4">
        <f t="shared" si="273"/>
        <v>1.4800000000000004</v>
      </c>
      <c r="N1847" s="4"/>
      <c r="P1847" s="184">
        <f t="shared" si="274"/>
        <v>41365</v>
      </c>
      <c r="Q1847" s="184">
        <v>41391</v>
      </c>
      <c r="R1847" s="182">
        <v>4</v>
      </c>
      <c r="S1847" s="182">
        <f t="shared" si="275"/>
        <v>3.47</v>
      </c>
      <c r="T1847" s="182">
        <f t="shared" si="276"/>
        <v>0.5299999999999998</v>
      </c>
      <c r="AF1847" s="183"/>
      <c r="AI1847" s="3"/>
    </row>
    <row r="1848" spans="1:35" x14ac:dyDescent="0.2">
      <c r="A1848" s="7">
        <f t="shared" si="268"/>
        <v>44621</v>
      </c>
      <c r="B1848" s="7">
        <f t="shared" si="270"/>
        <v>44652</v>
      </c>
      <c r="C1848" s="7">
        <v>44680</v>
      </c>
      <c r="D1848">
        <v>1.48</v>
      </c>
      <c r="E1848">
        <v>1.8</v>
      </c>
      <c r="F1848">
        <v>3.4</v>
      </c>
      <c r="G1848">
        <v>2.6</v>
      </c>
      <c r="H1848" s="4">
        <f t="shared" si="271"/>
        <v>6.5</v>
      </c>
      <c r="I1848" s="4"/>
      <c r="J1848" s="4">
        <f t="shared" si="272"/>
        <v>5.0199999999999996</v>
      </c>
      <c r="K1848" s="15">
        <f t="shared" si="277"/>
        <v>4.59</v>
      </c>
      <c r="L1848" s="4">
        <f t="shared" si="269"/>
        <v>5.0199999999999996</v>
      </c>
      <c r="M1848" s="4">
        <f t="shared" si="273"/>
        <v>1.4800000000000004</v>
      </c>
      <c r="N1848" s="4"/>
      <c r="P1848" s="184">
        <f t="shared" si="274"/>
        <v>41365</v>
      </c>
      <c r="Q1848" s="184">
        <v>41392</v>
      </c>
      <c r="R1848" s="182">
        <v>4</v>
      </c>
      <c r="S1848" s="182">
        <f t="shared" si="275"/>
        <v>3.47</v>
      </c>
      <c r="T1848" s="182">
        <f t="shared" si="276"/>
        <v>0.5299999999999998</v>
      </c>
      <c r="AF1848" s="183"/>
      <c r="AI1848" s="3"/>
    </row>
    <row r="1849" spans="1:35" x14ac:dyDescent="0.2">
      <c r="A1849" s="7">
        <f t="shared" si="268"/>
        <v>44652</v>
      </c>
      <c r="B1849" s="7">
        <f t="shared" si="270"/>
        <v>44682</v>
      </c>
      <c r="C1849" s="7">
        <v>44683</v>
      </c>
      <c r="D1849">
        <v>1.58</v>
      </c>
      <c r="E1849">
        <v>1.8</v>
      </c>
      <c r="F1849">
        <v>3.4</v>
      </c>
      <c r="G1849">
        <v>2.6</v>
      </c>
      <c r="H1849" s="4">
        <f t="shared" si="271"/>
        <v>6.5</v>
      </c>
      <c r="I1849" s="4"/>
      <c r="J1849" s="4">
        <f t="shared" si="272"/>
        <v>4.92</v>
      </c>
      <c r="K1849" s="15">
        <f t="shared" si="277"/>
        <v>4.8</v>
      </c>
      <c r="L1849" s="4">
        <f t="shared" si="269"/>
        <v>4.92</v>
      </c>
      <c r="M1849" s="4">
        <f t="shared" si="273"/>
        <v>1.58</v>
      </c>
      <c r="N1849" s="4"/>
      <c r="P1849" s="184">
        <f t="shared" si="274"/>
        <v>41365</v>
      </c>
      <c r="Q1849" s="184">
        <v>41393</v>
      </c>
      <c r="R1849" s="182">
        <v>4</v>
      </c>
      <c r="S1849" s="182">
        <f t="shared" si="275"/>
        <v>3.47</v>
      </c>
      <c r="T1849" s="182">
        <f t="shared" si="276"/>
        <v>0.5299999999999998</v>
      </c>
      <c r="AF1849" s="183"/>
      <c r="AI1849" s="3"/>
    </row>
    <row r="1850" spans="1:35" x14ac:dyDescent="0.2">
      <c r="A1850" s="7">
        <f t="shared" si="268"/>
        <v>44652</v>
      </c>
      <c r="B1850" s="7">
        <f t="shared" si="270"/>
        <v>44682</v>
      </c>
      <c r="C1850" s="7">
        <v>44684</v>
      </c>
      <c r="D1850">
        <v>1.58</v>
      </c>
      <c r="E1850">
        <v>1.8</v>
      </c>
      <c r="F1850">
        <v>3.4</v>
      </c>
      <c r="G1850">
        <v>2.6</v>
      </c>
      <c r="H1850" s="4">
        <f t="shared" si="271"/>
        <v>6.5</v>
      </c>
      <c r="I1850" s="4"/>
      <c r="J1850" s="4">
        <f t="shared" si="272"/>
        <v>4.92</v>
      </c>
      <c r="K1850" s="15">
        <f t="shared" si="277"/>
        <v>4.8</v>
      </c>
      <c r="L1850" s="4">
        <f t="shared" si="269"/>
        <v>4.92</v>
      </c>
      <c r="M1850" s="4">
        <f t="shared" si="273"/>
        <v>1.58</v>
      </c>
      <c r="N1850" s="4"/>
      <c r="P1850" s="184">
        <f t="shared" si="274"/>
        <v>41365</v>
      </c>
      <c r="Q1850" s="184">
        <v>41394</v>
      </c>
      <c r="R1850" s="182">
        <v>4</v>
      </c>
      <c r="S1850" s="182">
        <f t="shared" si="275"/>
        <v>3.47</v>
      </c>
      <c r="T1850" s="182">
        <f t="shared" si="276"/>
        <v>0.5299999999999998</v>
      </c>
      <c r="AF1850" s="183"/>
      <c r="AI1850" s="3"/>
    </row>
    <row r="1851" spans="1:35" x14ac:dyDescent="0.2">
      <c r="A1851" s="7">
        <f t="shared" si="268"/>
        <v>44652</v>
      </c>
      <c r="B1851" s="7">
        <f t="shared" si="270"/>
        <v>44682</v>
      </c>
      <c r="C1851" s="7">
        <v>44685</v>
      </c>
      <c r="D1851">
        <v>1.58</v>
      </c>
      <c r="E1851">
        <v>1.8</v>
      </c>
      <c r="F1851">
        <v>3.4</v>
      </c>
      <c r="G1851">
        <v>2.6</v>
      </c>
      <c r="H1851" s="4">
        <f t="shared" si="271"/>
        <v>6.5</v>
      </c>
      <c r="I1851" s="4"/>
      <c r="J1851" s="4">
        <f t="shared" si="272"/>
        <v>4.92</v>
      </c>
      <c r="K1851" s="15">
        <f t="shared" si="277"/>
        <v>4.8</v>
      </c>
      <c r="L1851" s="4">
        <f t="shared" si="269"/>
        <v>4.92</v>
      </c>
      <c r="M1851" s="4">
        <f t="shared" si="273"/>
        <v>1.58</v>
      </c>
      <c r="N1851" s="4"/>
      <c r="P1851" s="184">
        <f t="shared" si="274"/>
        <v>41395</v>
      </c>
      <c r="Q1851" s="184">
        <v>41395</v>
      </c>
      <c r="R1851" s="182">
        <v>4</v>
      </c>
      <c r="S1851" s="182">
        <f t="shared" si="275"/>
        <v>3.42</v>
      </c>
      <c r="T1851" s="182">
        <f t="shared" si="276"/>
        <v>0.58000000000000007</v>
      </c>
      <c r="AF1851" s="183"/>
      <c r="AI1851" s="3"/>
    </row>
    <row r="1852" spans="1:35" x14ac:dyDescent="0.2">
      <c r="A1852" s="7">
        <f t="shared" si="268"/>
        <v>44652</v>
      </c>
      <c r="B1852" s="7">
        <f t="shared" si="270"/>
        <v>44682</v>
      </c>
      <c r="C1852" s="7">
        <v>44686</v>
      </c>
      <c r="D1852">
        <v>1.58</v>
      </c>
      <c r="E1852">
        <v>1.8</v>
      </c>
      <c r="F1852">
        <v>3.4</v>
      </c>
      <c r="G1852">
        <v>2.6</v>
      </c>
      <c r="H1852" s="4">
        <f t="shared" si="271"/>
        <v>6.5</v>
      </c>
      <c r="I1852" s="4"/>
      <c r="J1852" s="4">
        <f t="shared" si="272"/>
        <v>4.92</v>
      </c>
      <c r="K1852" s="15">
        <f t="shared" si="277"/>
        <v>4.8</v>
      </c>
      <c r="L1852" s="4">
        <f t="shared" si="269"/>
        <v>4.92</v>
      </c>
      <c r="M1852" s="4">
        <f t="shared" si="273"/>
        <v>1.58</v>
      </c>
      <c r="N1852" s="4"/>
      <c r="P1852" s="184">
        <f t="shared" si="274"/>
        <v>41395</v>
      </c>
      <c r="Q1852" s="184">
        <v>41396</v>
      </c>
      <c r="R1852" s="182">
        <v>4</v>
      </c>
      <c r="S1852" s="182">
        <f t="shared" si="275"/>
        <v>3.42</v>
      </c>
      <c r="T1852" s="182">
        <f t="shared" si="276"/>
        <v>0.58000000000000007</v>
      </c>
      <c r="AF1852" s="183"/>
      <c r="AI1852" s="3"/>
    </row>
    <row r="1853" spans="1:35" x14ac:dyDescent="0.2">
      <c r="A1853" s="7">
        <f t="shared" si="268"/>
        <v>44652</v>
      </c>
      <c r="B1853" s="7">
        <f t="shared" si="270"/>
        <v>44682</v>
      </c>
      <c r="C1853" s="7">
        <v>44687</v>
      </c>
      <c r="D1853">
        <v>1.58</v>
      </c>
      <c r="E1853">
        <v>1.8</v>
      </c>
      <c r="F1853">
        <v>3.4</v>
      </c>
      <c r="G1853">
        <v>2.6</v>
      </c>
      <c r="H1853" s="4">
        <f t="shared" si="271"/>
        <v>6.5</v>
      </c>
      <c r="I1853" s="4"/>
      <c r="J1853" s="4">
        <f t="shared" si="272"/>
        <v>4.92</v>
      </c>
      <c r="K1853" s="15">
        <f t="shared" si="277"/>
        <v>4.8</v>
      </c>
      <c r="L1853" s="4">
        <f t="shared" si="269"/>
        <v>4.92</v>
      </c>
      <c r="M1853" s="4">
        <f t="shared" si="273"/>
        <v>1.58</v>
      </c>
      <c r="N1853" s="4"/>
      <c r="P1853" s="184">
        <f t="shared" si="274"/>
        <v>41395</v>
      </c>
      <c r="Q1853" s="184">
        <v>41397</v>
      </c>
      <c r="R1853" s="182">
        <v>4</v>
      </c>
      <c r="S1853" s="182">
        <f t="shared" si="275"/>
        <v>3.42</v>
      </c>
      <c r="T1853" s="182">
        <f t="shared" si="276"/>
        <v>0.58000000000000007</v>
      </c>
      <c r="AF1853" s="183"/>
      <c r="AI1853" s="3"/>
    </row>
    <row r="1854" spans="1:35" x14ac:dyDescent="0.2">
      <c r="A1854" s="7">
        <f t="shared" si="268"/>
        <v>44652</v>
      </c>
      <c r="B1854" s="7">
        <f t="shared" si="270"/>
        <v>44682</v>
      </c>
      <c r="C1854" s="7">
        <v>44690</v>
      </c>
      <c r="D1854">
        <v>1.58</v>
      </c>
      <c r="E1854">
        <v>1.8</v>
      </c>
      <c r="F1854">
        <v>3.4</v>
      </c>
      <c r="G1854">
        <v>2.6</v>
      </c>
      <c r="H1854" s="4">
        <f t="shared" si="271"/>
        <v>6.5</v>
      </c>
      <c r="I1854" s="4"/>
      <c r="J1854" s="4">
        <f t="shared" si="272"/>
        <v>4.92</v>
      </c>
      <c r="K1854" s="15">
        <f t="shared" si="277"/>
        <v>4.8</v>
      </c>
      <c r="L1854" s="4">
        <f t="shared" si="269"/>
        <v>4.92</v>
      </c>
      <c r="M1854" s="4">
        <f t="shared" si="273"/>
        <v>1.58</v>
      </c>
      <c r="N1854" s="4"/>
      <c r="P1854" s="184">
        <f t="shared" si="274"/>
        <v>41395</v>
      </c>
      <c r="Q1854" s="184">
        <v>41398</v>
      </c>
      <c r="R1854" s="182">
        <v>4</v>
      </c>
      <c r="S1854" s="182">
        <f t="shared" si="275"/>
        <v>3.42</v>
      </c>
      <c r="T1854" s="182">
        <f t="shared" si="276"/>
        <v>0.58000000000000007</v>
      </c>
      <c r="AF1854" s="183"/>
      <c r="AI1854" s="3"/>
    </row>
    <row r="1855" spans="1:35" x14ac:dyDescent="0.2">
      <c r="A1855" s="7">
        <f t="shared" si="268"/>
        <v>44652</v>
      </c>
      <c r="B1855" s="7">
        <f t="shared" si="270"/>
        <v>44682</v>
      </c>
      <c r="C1855" s="7">
        <v>44691</v>
      </c>
      <c r="D1855">
        <v>1.58</v>
      </c>
      <c r="E1855">
        <v>1.8</v>
      </c>
      <c r="F1855">
        <v>3.4</v>
      </c>
      <c r="G1855">
        <v>2.6</v>
      </c>
      <c r="H1855" s="4">
        <f t="shared" si="271"/>
        <v>6.5</v>
      </c>
      <c r="I1855" s="4"/>
      <c r="J1855" s="4">
        <f t="shared" si="272"/>
        <v>4.92</v>
      </c>
      <c r="K1855" s="15">
        <f t="shared" si="277"/>
        <v>4.8</v>
      </c>
      <c r="L1855" s="4">
        <f t="shared" si="269"/>
        <v>4.92</v>
      </c>
      <c r="M1855" s="4">
        <f t="shared" si="273"/>
        <v>1.58</v>
      </c>
      <c r="N1855" s="4"/>
      <c r="P1855" s="184">
        <f t="shared" si="274"/>
        <v>41395</v>
      </c>
      <c r="Q1855" s="184">
        <v>41399</v>
      </c>
      <c r="R1855" s="182">
        <v>4</v>
      </c>
      <c r="S1855" s="182">
        <f t="shared" si="275"/>
        <v>3.42</v>
      </c>
      <c r="T1855" s="182">
        <f t="shared" si="276"/>
        <v>0.58000000000000007</v>
      </c>
      <c r="AF1855" s="183"/>
      <c r="AI1855" s="3"/>
    </row>
    <row r="1856" spans="1:35" x14ac:dyDescent="0.2">
      <c r="A1856" s="7">
        <f t="shared" si="268"/>
        <v>44652</v>
      </c>
      <c r="B1856" s="7">
        <f t="shared" si="270"/>
        <v>44682</v>
      </c>
      <c r="C1856" s="7">
        <v>44692</v>
      </c>
      <c r="D1856">
        <v>1.58</v>
      </c>
      <c r="E1856">
        <v>1.8</v>
      </c>
      <c r="F1856">
        <v>3.4</v>
      </c>
      <c r="G1856">
        <v>2.6</v>
      </c>
      <c r="H1856" s="4">
        <f t="shared" si="271"/>
        <v>6.5</v>
      </c>
      <c r="I1856" s="4"/>
      <c r="J1856" s="4">
        <f t="shared" si="272"/>
        <v>4.92</v>
      </c>
      <c r="K1856" s="15">
        <f t="shared" si="277"/>
        <v>4.8</v>
      </c>
      <c r="L1856" s="4">
        <f t="shared" si="269"/>
        <v>4.92</v>
      </c>
      <c r="M1856" s="4">
        <f t="shared" si="273"/>
        <v>1.58</v>
      </c>
      <c r="N1856" s="4"/>
      <c r="P1856" s="184">
        <f t="shared" si="274"/>
        <v>41395</v>
      </c>
      <c r="Q1856" s="184">
        <v>41400</v>
      </c>
      <c r="R1856" s="182">
        <v>4</v>
      </c>
      <c r="S1856" s="182">
        <f t="shared" si="275"/>
        <v>3.42</v>
      </c>
      <c r="T1856" s="182">
        <f t="shared" si="276"/>
        <v>0.58000000000000007</v>
      </c>
      <c r="AF1856" s="183"/>
      <c r="AI1856" s="3"/>
    </row>
    <row r="1857" spans="1:35" x14ac:dyDescent="0.2">
      <c r="A1857" s="7">
        <f t="shared" si="268"/>
        <v>44652</v>
      </c>
      <c r="B1857" s="7">
        <f t="shared" si="270"/>
        <v>44682</v>
      </c>
      <c r="C1857" s="7">
        <v>44693</v>
      </c>
      <c r="D1857">
        <v>1.58</v>
      </c>
      <c r="E1857">
        <v>1.8</v>
      </c>
      <c r="F1857">
        <v>3.4</v>
      </c>
      <c r="G1857">
        <v>2.6</v>
      </c>
      <c r="H1857" s="4">
        <f t="shared" si="271"/>
        <v>6.5</v>
      </c>
      <c r="I1857" s="4"/>
      <c r="J1857" s="4">
        <f t="shared" si="272"/>
        <v>4.92</v>
      </c>
      <c r="K1857" s="15">
        <f t="shared" si="277"/>
        <v>4.8</v>
      </c>
      <c r="L1857" s="4">
        <f t="shared" si="269"/>
        <v>4.92</v>
      </c>
      <c r="M1857" s="4">
        <f t="shared" si="273"/>
        <v>1.58</v>
      </c>
      <c r="N1857" s="4"/>
      <c r="P1857" s="184">
        <f t="shared" si="274"/>
        <v>41395</v>
      </c>
      <c r="Q1857" s="184">
        <v>41401</v>
      </c>
      <c r="R1857" s="182">
        <v>4</v>
      </c>
      <c r="S1857" s="182">
        <f t="shared" si="275"/>
        <v>3.42</v>
      </c>
      <c r="T1857" s="182">
        <f t="shared" si="276"/>
        <v>0.58000000000000007</v>
      </c>
      <c r="AF1857" s="183"/>
      <c r="AI1857" s="3"/>
    </row>
    <row r="1858" spans="1:35" x14ac:dyDescent="0.2">
      <c r="A1858" s="7">
        <f t="shared" si="268"/>
        <v>44652</v>
      </c>
      <c r="B1858" s="7">
        <f t="shared" si="270"/>
        <v>44682</v>
      </c>
      <c r="C1858" s="7">
        <v>44694</v>
      </c>
      <c r="D1858">
        <v>2.08</v>
      </c>
      <c r="E1858">
        <v>1.8</v>
      </c>
      <c r="F1858">
        <v>3.4</v>
      </c>
      <c r="G1858">
        <v>2.6</v>
      </c>
      <c r="H1858" s="4">
        <f t="shared" si="271"/>
        <v>7</v>
      </c>
      <c r="I1858" s="4"/>
      <c r="J1858" s="4">
        <f t="shared" si="272"/>
        <v>4.92</v>
      </c>
      <c r="K1858" s="15">
        <f t="shared" si="277"/>
        <v>4.8</v>
      </c>
      <c r="L1858" s="4">
        <f t="shared" si="269"/>
        <v>4.92</v>
      </c>
      <c r="M1858" s="4">
        <f t="shared" si="273"/>
        <v>2.08</v>
      </c>
      <c r="N1858" s="4"/>
      <c r="P1858" s="184">
        <f t="shared" si="274"/>
        <v>41395</v>
      </c>
      <c r="Q1858" s="184">
        <v>41402</v>
      </c>
      <c r="R1858" s="182">
        <v>4</v>
      </c>
      <c r="S1858" s="182">
        <f t="shared" si="275"/>
        <v>3.42</v>
      </c>
      <c r="T1858" s="182">
        <f t="shared" si="276"/>
        <v>0.58000000000000007</v>
      </c>
      <c r="AF1858" s="183"/>
      <c r="AI1858" s="3"/>
    </row>
    <row r="1859" spans="1:35" x14ac:dyDescent="0.2">
      <c r="A1859" s="7">
        <f t="shared" si="268"/>
        <v>44652</v>
      </c>
      <c r="B1859" s="7">
        <f t="shared" si="270"/>
        <v>44682</v>
      </c>
      <c r="C1859" s="7">
        <v>44697</v>
      </c>
      <c r="D1859">
        <v>2.08</v>
      </c>
      <c r="E1859">
        <v>1.8</v>
      </c>
      <c r="F1859">
        <v>3.4</v>
      </c>
      <c r="G1859">
        <v>2.6</v>
      </c>
      <c r="H1859" s="4">
        <f t="shared" si="271"/>
        <v>7</v>
      </c>
      <c r="I1859" s="4"/>
      <c r="J1859" s="4">
        <f t="shared" si="272"/>
        <v>4.92</v>
      </c>
      <c r="K1859" s="15">
        <f t="shared" si="277"/>
        <v>4.8</v>
      </c>
      <c r="L1859" s="4">
        <f t="shared" si="269"/>
        <v>4.92</v>
      </c>
      <c r="M1859" s="4">
        <f t="shared" si="273"/>
        <v>2.08</v>
      </c>
      <c r="N1859" s="4"/>
      <c r="P1859" s="184">
        <f t="shared" si="274"/>
        <v>41395</v>
      </c>
      <c r="Q1859" s="184">
        <v>41403</v>
      </c>
      <c r="R1859" s="182">
        <v>4</v>
      </c>
      <c r="S1859" s="182">
        <f t="shared" si="275"/>
        <v>3.42</v>
      </c>
      <c r="T1859" s="182">
        <f t="shared" si="276"/>
        <v>0.58000000000000007</v>
      </c>
      <c r="AF1859" s="183"/>
      <c r="AI1859" s="3"/>
    </row>
    <row r="1860" spans="1:35" x14ac:dyDescent="0.2">
      <c r="A1860" s="7">
        <f t="shared" si="268"/>
        <v>44652</v>
      </c>
      <c r="B1860" s="7">
        <f t="shared" si="270"/>
        <v>44682</v>
      </c>
      <c r="C1860" s="7">
        <v>44698</v>
      </c>
      <c r="D1860">
        <v>2.08</v>
      </c>
      <c r="E1860">
        <v>1.8</v>
      </c>
      <c r="F1860">
        <v>3.4</v>
      </c>
      <c r="G1860">
        <v>2.6</v>
      </c>
      <c r="H1860" s="4">
        <f t="shared" si="271"/>
        <v>7</v>
      </c>
      <c r="I1860" s="4"/>
      <c r="J1860" s="4">
        <f t="shared" si="272"/>
        <v>4.92</v>
      </c>
      <c r="K1860" s="15">
        <f t="shared" si="277"/>
        <v>4.8</v>
      </c>
      <c r="L1860" s="4">
        <f t="shared" si="269"/>
        <v>4.92</v>
      </c>
      <c r="M1860" s="4">
        <f t="shared" si="273"/>
        <v>2.08</v>
      </c>
      <c r="N1860" s="4"/>
      <c r="P1860" s="184">
        <f t="shared" si="274"/>
        <v>41395</v>
      </c>
      <c r="Q1860" s="184">
        <v>41404</v>
      </c>
      <c r="R1860" s="182">
        <v>4</v>
      </c>
      <c r="S1860" s="182">
        <f t="shared" si="275"/>
        <v>3.42</v>
      </c>
      <c r="T1860" s="182">
        <f t="shared" si="276"/>
        <v>0.58000000000000007</v>
      </c>
      <c r="AF1860" s="183"/>
      <c r="AI1860" s="3"/>
    </row>
    <row r="1861" spans="1:35" x14ac:dyDescent="0.2">
      <c r="A1861" s="7">
        <f t="shared" si="268"/>
        <v>44652</v>
      </c>
      <c r="B1861" s="7">
        <f t="shared" si="270"/>
        <v>44682</v>
      </c>
      <c r="C1861" s="7">
        <v>44699</v>
      </c>
      <c r="D1861">
        <v>2.08</v>
      </c>
      <c r="E1861">
        <v>1.8</v>
      </c>
      <c r="F1861">
        <v>3.4</v>
      </c>
      <c r="G1861">
        <v>2.6</v>
      </c>
      <c r="H1861" s="4">
        <f t="shared" si="271"/>
        <v>7</v>
      </c>
      <c r="I1861" s="4"/>
      <c r="J1861" s="4">
        <f t="shared" si="272"/>
        <v>4.92</v>
      </c>
      <c r="K1861" s="15">
        <f t="shared" si="277"/>
        <v>4.8</v>
      </c>
      <c r="L1861" s="4">
        <f t="shared" si="269"/>
        <v>4.92</v>
      </c>
      <c r="M1861" s="4">
        <f t="shared" si="273"/>
        <v>2.08</v>
      </c>
      <c r="N1861" s="4"/>
      <c r="P1861" s="184">
        <f t="shared" si="274"/>
        <v>41395</v>
      </c>
      <c r="Q1861" s="184">
        <v>41405</v>
      </c>
      <c r="R1861" s="182">
        <v>4</v>
      </c>
      <c r="S1861" s="182">
        <f t="shared" si="275"/>
        <v>3.42</v>
      </c>
      <c r="T1861" s="182">
        <f t="shared" si="276"/>
        <v>0.58000000000000007</v>
      </c>
      <c r="AF1861" s="183"/>
      <c r="AI1861" s="3"/>
    </row>
    <row r="1862" spans="1:35" x14ac:dyDescent="0.2">
      <c r="A1862" s="7">
        <f t="shared" si="268"/>
        <v>44652</v>
      </c>
      <c r="B1862" s="7">
        <f t="shared" si="270"/>
        <v>44682</v>
      </c>
      <c r="C1862" s="7">
        <v>44700</v>
      </c>
      <c r="D1862">
        <v>2.08</v>
      </c>
      <c r="E1862">
        <v>1.8</v>
      </c>
      <c r="F1862">
        <v>3.4</v>
      </c>
      <c r="G1862">
        <v>2.6</v>
      </c>
      <c r="H1862" s="4">
        <f t="shared" si="271"/>
        <v>7</v>
      </c>
      <c r="I1862" s="4"/>
      <c r="J1862" s="4">
        <f t="shared" si="272"/>
        <v>4.92</v>
      </c>
      <c r="K1862" s="15">
        <f t="shared" si="277"/>
        <v>4.8</v>
      </c>
      <c r="L1862" s="4">
        <f t="shared" si="269"/>
        <v>4.92</v>
      </c>
      <c r="M1862" s="4">
        <f t="shared" si="273"/>
        <v>2.08</v>
      </c>
      <c r="N1862" s="4"/>
      <c r="P1862" s="184">
        <f t="shared" si="274"/>
        <v>41395</v>
      </c>
      <c r="Q1862" s="184">
        <v>41406</v>
      </c>
      <c r="R1862" s="182">
        <v>4</v>
      </c>
      <c r="S1862" s="182">
        <f t="shared" si="275"/>
        <v>3.42</v>
      </c>
      <c r="T1862" s="182">
        <f t="shared" si="276"/>
        <v>0.58000000000000007</v>
      </c>
      <c r="AF1862" s="183"/>
      <c r="AI1862" s="3"/>
    </row>
    <row r="1863" spans="1:35" x14ac:dyDescent="0.2">
      <c r="A1863" s="7">
        <f t="shared" ref="A1863:A1926" si="278">DATE(YEAR(B1863),MONTH(B1863)-1,1)</f>
        <v>44652</v>
      </c>
      <c r="B1863" s="7">
        <f t="shared" si="270"/>
        <v>44682</v>
      </c>
      <c r="C1863" s="7">
        <v>44701</v>
      </c>
      <c r="D1863">
        <v>2.08</v>
      </c>
      <c r="E1863">
        <v>1.8</v>
      </c>
      <c r="F1863">
        <v>3.4</v>
      </c>
      <c r="G1863">
        <v>2.6</v>
      </c>
      <c r="H1863" s="4">
        <f t="shared" si="271"/>
        <v>7</v>
      </c>
      <c r="I1863" s="4"/>
      <c r="J1863" s="4">
        <f t="shared" si="272"/>
        <v>4.92</v>
      </c>
      <c r="K1863" s="15">
        <f t="shared" si="277"/>
        <v>4.8</v>
      </c>
      <c r="L1863" s="4">
        <f t="shared" ref="L1863:L1926" si="279">INDEX($Y:$Y,MATCH($B1863,$V:$V,0))</f>
        <v>4.92</v>
      </c>
      <c r="M1863" s="4">
        <f t="shared" si="273"/>
        <v>2.08</v>
      </c>
      <c r="N1863" s="4"/>
      <c r="P1863" s="184">
        <f t="shared" si="274"/>
        <v>41395</v>
      </c>
      <c r="Q1863" s="184">
        <v>41407</v>
      </c>
      <c r="R1863" s="182">
        <v>4</v>
      </c>
      <c r="S1863" s="182">
        <f t="shared" si="275"/>
        <v>3.42</v>
      </c>
      <c r="T1863" s="182">
        <f t="shared" si="276"/>
        <v>0.58000000000000007</v>
      </c>
      <c r="AF1863" s="183"/>
      <c r="AI1863" s="3"/>
    </row>
    <row r="1864" spans="1:35" x14ac:dyDescent="0.2">
      <c r="A1864" s="7">
        <f t="shared" si="278"/>
        <v>44652</v>
      </c>
      <c r="B1864" s="7">
        <f t="shared" ref="B1864:B1927" si="280">DATE(YEAR(C1864),MONTH(C1864),1)</f>
        <v>44682</v>
      </c>
      <c r="C1864" s="7">
        <v>44704</v>
      </c>
      <c r="D1864">
        <v>2.08</v>
      </c>
      <c r="E1864">
        <v>1.8</v>
      </c>
      <c r="F1864">
        <v>3.4</v>
      </c>
      <c r="G1864">
        <v>2.6</v>
      </c>
      <c r="H1864" s="4">
        <f t="shared" ref="H1864:H1927" si="281">INDEX($R:$R,MATCH($C1864,$Q:$Q,0))</f>
        <v>7</v>
      </c>
      <c r="I1864" s="4"/>
      <c r="J1864" s="4">
        <f t="shared" ref="J1864:J1927" si="282">H1864-D1864</f>
        <v>4.92</v>
      </c>
      <c r="K1864" s="15">
        <f t="shared" si="277"/>
        <v>4.8</v>
      </c>
      <c r="L1864" s="4">
        <f t="shared" si="279"/>
        <v>4.92</v>
      </c>
      <c r="M1864" s="4">
        <f t="shared" ref="M1864:M1927" si="283">H1864-L1864</f>
        <v>2.08</v>
      </c>
      <c r="N1864" s="4"/>
      <c r="P1864" s="184">
        <f t="shared" ref="P1864:P1927" si="284">DATE(YEAR(Q1864),MONTH(Q1864),1)</f>
        <v>41395</v>
      </c>
      <c r="Q1864" s="184">
        <v>41408</v>
      </c>
      <c r="R1864" s="182">
        <v>4</v>
      </c>
      <c r="S1864" s="182">
        <f t="shared" ref="S1864:S1927" si="285">INDEX($Y:$Y,MATCH($P1864,$V:$V,0))</f>
        <v>3.42</v>
      </c>
      <c r="T1864" s="182">
        <f t="shared" ref="T1864:T1927" si="286">R1864-S1864</f>
        <v>0.58000000000000007</v>
      </c>
      <c r="AF1864" s="183"/>
      <c r="AI1864" s="3"/>
    </row>
    <row r="1865" spans="1:35" x14ac:dyDescent="0.2">
      <c r="A1865" s="7">
        <f t="shared" si="278"/>
        <v>44652</v>
      </c>
      <c r="B1865" s="7">
        <f t="shared" si="280"/>
        <v>44682</v>
      </c>
      <c r="C1865" s="7">
        <v>44705</v>
      </c>
      <c r="D1865">
        <v>2.08</v>
      </c>
      <c r="E1865">
        <v>1.8</v>
      </c>
      <c r="F1865">
        <v>3.4</v>
      </c>
      <c r="G1865">
        <v>2.6</v>
      </c>
      <c r="H1865" s="4">
        <f t="shared" si="281"/>
        <v>7</v>
      </c>
      <c r="I1865" s="4"/>
      <c r="J1865" s="4">
        <f t="shared" si="282"/>
        <v>4.92</v>
      </c>
      <c r="K1865" s="15">
        <f t="shared" si="277"/>
        <v>4.8</v>
      </c>
      <c r="L1865" s="4">
        <f t="shared" si="279"/>
        <v>4.92</v>
      </c>
      <c r="M1865" s="4">
        <f t="shared" si="283"/>
        <v>2.08</v>
      </c>
      <c r="N1865" s="4"/>
      <c r="P1865" s="184">
        <f t="shared" si="284"/>
        <v>41395</v>
      </c>
      <c r="Q1865" s="184">
        <v>41409</v>
      </c>
      <c r="R1865" s="182">
        <v>4</v>
      </c>
      <c r="S1865" s="182">
        <f t="shared" si="285"/>
        <v>3.42</v>
      </c>
      <c r="T1865" s="182">
        <f t="shared" si="286"/>
        <v>0.58000000000000007</v>
      </c>
      <c r="AF1865" s="183"/>
      <c r="AI1865" s="3"/>
    </row>
    <row r="1866" spans="1:35" x14ac:dyDescent="0.2">
      <c r="A1866" s="7">
        <f t="shared" si="278"/>
        <v>44652</v>
      </c>
      <c r="B1866" s="7">
        <f t="shared" si="280"/>
        <v>44682</v>
      </c>
      <c r="C1866" s="7">
        <v>44706</v>
      </c>
      <c r="D1866">
        <v>2.08</v>
      </c>
      <c r="E1866">
        <v>1.8</v>
      </c>
      <c r="F1866">
        <v>3.4</v>
      </c>
      <c r="G1866">
        <v>2.6</v>
      </c>
      <c r="H1866" s="4">
        <f t="shared" si="281"/>
        <v>7</v>
      </c>
      <c r="I1866" s="4"/>
      <c r="J1866" s="4">
        <f t="shared" si="282"/>
        <v>4.92</v>
      </c>
      <c r="K1866" s="15">
        <f t="shared" si="277"/>
        <v>4.8</v>
      </c>
      <c r="L1866" s="4">
        <f t="shared" si="279"/>
        <v>4.92</v>
      </c>
      <c r="M1866" s="4">
        <f t="shared" si="283"/>
        <v>2.08</v>
      </c>
      <c r="N1866" s="4"/>
      <c r="P1866" s="184">
        <f t="shared" si="284"/>
        <v>41395</v>
      </c>
      <c r="Q1866" s="184">
        <v>41410</v>
      </c>
      <c r="R1866" s="182">
        <v>4</v>
      </c>
      <c r="S1866" s="182">
        <f t="shared" si="285"/>
        <v>3.42</v>
      </c>
      <c r="T1866" s="182">
        <f t="shared" si="286"/>
        <v>0.58000000000000007</v>
      </c>
      <c r="AF1866" s="183"/>
      <c r="AI1866" s="3"/>
    </row>
    <row r="1867" spans="1:35" x14ac:dyDescent="0.2">
      <c r="A1867" s="7">
        <f t="shared" si="278"/>
        <v>44652</v>
      </c>
      <c r="B1867" s="7">
        <f t="shared" si="280"/>
        <v>44682</v>
      </c>
      <c r="C1867" s="7">
        <v>44707</v>
      </c>
      <c r="D1867">
        <v>2.08</v>
      </c>
      <c r="E1867">
        <v>1.8</v>
      </c>
      <c r="F1867">
        <v>3.4</v>
      </c>
      <c r="G1867">
        <v>2.6</v>
      </c>
      <c r="H1867" s="4">
        <f t="shared" si="281"/>
        <v>7</v>
      </c>
      <c r="I1867" s="4"/>
      <c r="J1867" s="4">
        <f t="shared" si="282"/>
        <v>4.92</v>
      </c>
      <c r="K1867" s="15">
        <f t="shared" si="277"/>
        <v>4.8</v>
      </c>
      <c r="L1867" s="4">
        <f t="shared" si="279"/>
        <v>4.92</v>
      </c>
      <c r="M1867" s="4">
        <f t="shared" si="283"/>
        <v>2.08</v>
      </c>
      <c r="N1867" s="4"/>
      <c r="P1867" s="184">
        <f t="shared" si="284"/>
        <v>41395</v>
      </c>
      <c r="Q1867" s="184">
        <v>41411</v>
      </c>
      <c r="R1867" s="182">
        <v>4</v>
      </c>
      <c r="S1867" s="182">
        <f t="shared" si="285"/>
        <v>3.42</v>
      </c>
      <c r="T1867" s="182">
        <f t="shared" si="286"/>
        <v>0.58000000000000007</v>
      </c>
      <c r="AF1867" s="183"/>
      <c r="AI1867" s="3"/>
    </row>
    <row r="1868" spans="1:35" x14ac:dyDescent="0.2">
      <c r="A1868" s="7">
        <f t="shared" si="278"/>
        <v>44652</v>
      </c>
      <c r="B1868" s="7">
        <f t="shared" si="280"/>
        <v>44682</v>
      </c>
      <c r="C1868" s="7">
        <v>44708</v>
      </c>
      <c r="D1868">
        <v>2.08</v>
      </c>
      <c r="E1868">
        <v>1.8</v>
      </c>
      <c r="F1868">
        <v>3.4</v>
      </c>
      <c r="G1868">
        <v>2.6</v>
      </c>
      <c r="H1868" s="4">
        <f t="shared" si="281"/>
        <v>7</v>
      </c>
      <c r="I1868" s="4"/>
      <c r="J1868" s="4">
        <f t="shared" si="282"/>
        <v>4.92</v>
      </c>
      <c r="K1868" s="15">
        <f t="shared" si="277"/>
        <v>4.8</v>
      </c>
      <c r="L1868" s="4">
        <f t="shared" si="279"/>
        <v>4.92</v>
      </c>
      <c r="M1868" s="4">
        <f t="shared" si="283"/>
        <v>2.08</v>
      </c>
      <c r="N1868" s="4"/>
      <c r="P1868" s="184">
        <f t="shared" si="284"/>
        <v>41395</v>
      </c>
      <c r="Q1868" s="184">
        <v>41412</v>
      </c>
      <c r="R1868" s="182">
        <v>4</v>
      </c>
      <c r="S1868" s="182">
        <f t="shared" si="285"/>
        <v>3.42</v>
      </c>
      <c r="T1868" s="182">
        <f t="shared" si="286"/>
        <v>0.58000000000000007</v>
      </c>
      <c r="AF1868" s="183"/>
      <c r="AI1868" s="3"/>
    </row>
    <row r="1869" spans="1:35" x14ac:dyDescent="0.2">
      <c r="A1869" s="7">
        <f t="shared" si="278"/>
        <v>44652</v>
      </c>
      <c r="B1869" s="7">
        <f t="shared" si="280"/>
        <v>44682</v>
      </c>
      <c r="C1869" s="7">
        <v>44711</v>
      </c>
      <c r="D1869">
        <v>2.08</v>
      </c>
      <c r="E1869">
        <v>1.8</v>
      </c>
      <c r="F1869">
        <v>3.4</v>
      </c>
      <c r="G1869">
        <v>2.6</v>
      </c>
      <c r="H1869" s="4">
        <f t="shared" si="281"/>
        <v>7</v>
      </c>
      <c r="I1869" s="4"/>
      <c r="J1869" s="4">
        <f t="shared" si="282"/>
        <v>4.92</v>
      </c>
      <c r="K1869" s="15">
        <f t="shared" si="277"/>
        <v>4.8</v>
      </c>
      <c r="L1869" s="4">
        <f t="shared" si="279"/>
        <v>4.92</v>
      </c>
      <c r="M1869" s="4">
        <f t="shared" si="283"/>
        <v>2.08</v>
      </c>
      <c r="N1869" s="4"/>
      <c r="P1869" s="184">
        <f t="shared" si="284"/>
        <v>41395</v>
      </c>
      <c r="Q1869" s="184">
        <v>41413</v>
      </c>
      <c r="R1869" s="182">
        <v>4</v>
      </c>
      <c r="S1869" s="182">
        <f t="shared" si="285"/>
        <v>3.42</v>
      </c>
      <c r="T1869" s="182">
        <f t="shared" si="286"/>
        <v>0.58000000000000007</v>
      </c>
      <c r="AF1869" s="183"/>
      <c r="AI1869" s="3"/>
    </row>
    <row r="1870" spans="1:35" x14ac:dyDescent="0.2">
      <c r="A1870" s="7">
        <f t="shared" si="278"/>
        <v>44652</v>
      </c>
      <c r="B1870" s="7">
        <f t="shared" si="280"/>
        <v>44682</v>
      </c>
      <c r="C1870" s="7">
        <v>44712</v>
      </c>
      <c r="D1870">
        <v>2.08</v>
      </c>
      <c r="E1870">
        <v>1.8</v>
      </c>
      <c r="F1870">
        <v>3.4</v>
      </c>
      <c r="G1870">
        <v>2.6</v>
      </c>
      <c r="H1870" s="4">
        <f t="shared" si="281"/>
        <v>7</v>
      </c>
      <c r="I1870" s="4"/>
      <c r="J1870" s="4">
        <f t="shared" si="282"/>
        <v>4.92</v>
      </c>
      <c r="K1870" s="15">
        <f t="shared" si="277"/>
        <v>4.8</v>
      </c>
      <c r="L1870" s="4">
        <f t="shared" si="279"/>
        <v>4.92</v>
      </c>
      <c r="M1870" s="4">
        <f t="shared" si="283"/>
        <v>2.08</v>
      </c>
      <c r="N1870" s="4"/>
      <c r="P1870" s="184">
        <f t="shared" si="284"/>
        <v>41395</v>
      </c>
      <c r="Q1870" s="184">
        <v>41414</v>
      </c>
      <c r="R1870" s="182">
        <v>4</v>
      </c>
      <c r="S1870" s="182">
        <f t="shared" si="285"/>
        <v>3.42</v>
      </c>
      <c r="T1870" s="182">
        <f t="shared" si="286"/>
        <v>0.58000000000000007</v>
      </c>
      <c r="AF1870" s="183"/>
      <c r="AI1870" s="3"/>
    </row>
    <row r="1871" spans="1:35" x14ac:dyDescent="0.2">
      <c r="A1871" s="7">
        <f t="shared" si="278"/>
        <v>44682</v>
      </c>
      <c r="B1871" s="7">
        <f t="shared" si="280"/>
        <v>44713</v>
      </c>
      <c r="C1871" s="7">
        <v>44713</v>
      </c>
      <c r="D1871">
        <v>1.95</v>
      </c>
      <c r="E1871">
        <v>1.8</v>
      </c>
      <c r="F1871">
        <v>3.4</v>
      </c>
      <c r="G1871">
        <v>2.6</v>
      </c>
      <c r="H1871" s="4">
        <f t="shared" si="281"/>
        <v>7</v>
      </c>
      <c r="I1871" s="4"/>
      <c r="J1871" s="4">
        <f t="shared" si="282"/>
        <v>5.05</v>
      </c>
      <c r="K1871" s="15">
        <f t="shared" si="277"/>
        <v>4.7699999999999996</v>
      </c>
      <c r="L1871" s="4">
        <f t="shared" si="279"/>
        <v>5.05</v>
      </c>
      <c r="M1871" s="4">
        <f t="shared" si="283"/>
        <v>1.9500000000000002</v>
      </c>
      <c r="N1871" s="4"/>
      <c r="P1871" s="184">
        <f t="shared" si="284"/>
        <v>41395</v>
      </c>
      <c r="Q1871" s="184">
        <v>41415</v>
      </c>
      <c r="R1871" s="182">
        <v>4</v>
      </c>
      <c r="S1871" s="182">
        <f t="shared" si="285"/>
        <v>3.42</v>
      </c>
      <c r="T1871" s="182">
        <f t="shared" si="286"/>
        <v>0.58000000000000007</v>
      </c>
      <c r="AF1871" s="183"/>
      <c r="AI1871" s="3"/>
    </row>
    <row r="1872" spans="1:35" x14ac:dyDescent="0.2">
      <c r="A1872" s="7">
        <f t="shared" si="278"/>
        <v>44682</v>
      </c>
      <c r="B1872" s="7">
        <f t="shared" si="280"/>
        <v>44713</v>
      </c>
      <c r="C1872" s="7">
        <v>44714</v>
      </c>
      <c r="D1872">
        <v>1.95</v>
      </c>
      <c r="E1872">
        <v>1.8</v>
      </c>
      <c r="F1872">
        <v>3.4</v>
      </c>
      <c r="G1872">
        <v>2.6</v>
      </c>
      <c r="H1872" s="4">
        <f t="shared" si="281"/>
        <v>7</v>
      </c>
      <c r="I1872" s="4"/>
      <c r="J1872" s="4">
        <f t="shared" si="282"/>
        <v>5.05</v>
      </c>
      <c r="K1872" s="15">
        <f t="shared" si="277"/>
        <v>4.7699999999999996</v>
      </c>
      <c r="L1872" s="4">
        <f t="shared" si="279"/>
        <v>5.05</v>
      </c>
      <c r="M1872" s="4">
        <f t="shared" si="283"/>
        <v>1.9500000000000002</v>
      </c>
      <c r="N1872" s="4"/>
      <c r="P1872" s="184">
        <f t="shared" si="284"/>
        <v>41395</v>
      </c>
      <c r="Q1872" s="184">
        <v>41416</v>
      </c>
      <c r="R1872" s="182">
        <v>4</v>
      </c>
      <c r="S1872" s="182">
        <f t="shared" si="285"/>
        <v>3.42</v>
      </c>
      <c r="T1872" s="182">
        <f t="shared" si="286"/>
        <v>0.58000000000000007</v>
      </c>
      <c r="AF1872" s="183"/>
      <c r="AI1872" s="3"/>
    </row>
    <row r="1873" spans="1:35" x14ac:dyDescent="0.2">
      <c r="A1873" s="7">
        <f t="shared" si="278"/>
        <v>44682</v>
      </c>
      <c r="B1873" s="7">
        <f t="shared" si="280"/>
        <v>44713</v>
      </c>
      <c r="C1873" s="7">
        <v>44715</v>
      </c>
      <c r="D1873">
        <v>1.95</v>
      </c>
      <c r="E1873">
        <v>1.8</v>
      </c>
      <c r="F1873">
        <v>3.4</v>
      </c>
      <c r="G1873">
        <v>2.6</v>
      </c>
      <c r="H1873" s="4">
        <f t="shared" si="281"/>
        <v>7</v>
      </c>
      <c r="I1873" s="4"/>
      <c r="J1873" s="4">
        <f t="shared" si="282"/>
        <v>5.05</v>
      </c>
      <c r="K1873" s="15">
        <f t="shared" si="277"/>
        <v>4.7699999999999996</v>
      </c>
      <c r="L1873" s="4">
        <f t="shared" si="279"/>
        <v>5.05</v>
      </c>
      <c r="M1873" s="4">
        <f t="shared" si="283"/>
        <v>1.9500000000000002</v>
      </c>
      <c r="N1873" s="4"/>
      <c r="P1873" s="184">
        <f t="shared" si="284"/>
        <v>41395</v>
      </c>
      <c r="Q1873" s="184">
        <v>41417</v>
      </c>
      <c r="R1873" s="182">
        <v>4</v>
      </c>
      <c r="S1873" s="182">
        <f t="shared" si="285"/>
        <v>3.42</v>
      </c>
      <c r="T1873" s="182">
        <f t="shared" si="286"/>
        <v>0.58000000000000007</v>
      </c>
      <c r="AF1873" s="183"/>
      <c r="AI1873" s="3"/>
    </row>
    <row r="1874" spans="1:35" x14ac:dyDescent="0.2">
      <c r="A1874" s="7">
        <f t="shared" si="278"/>
        <v>44682</v>
      </c>
      <c r="B1874" s="7">
        <f t="shared" si="280"/>
        <v>44713</v>
      </c>
      <c r="C1874" s="7">
        <v>44718</v>
      </c>
      <c r="D1874">
        <v>1.95</v>
      </c>
      <c r="E1874">
        <v>1.8</v>
      </c>
      <c r="F1874">
        <v>3.4</v>
      </c>
      <c r="G1874">
        <v>2.6</v>
      </c>
      <c r="H1874" s="4">
        <f t="shared" si="281"/>
        <v>7</v>
      </c>
      <c r="I1874" s="4"/>
      <c r="J1874" s="4">
        <f t="shared" si="282"/>
        <v>5.05</v>
      </c>
      <c r="K1874" s="15">
        <f t="shared" si="277"/>
        <v>4.7699999999999996</v>
      </c>
      <c r="L1874" s="4">
        <f t="shared" si="279"/>
        <v>5.05</v>
      </c>
      <c r="M1874" s="4">
        <f t="shared" si="283"/>
        <v>1.9500000000000002</v>
      </c>
      <c r="N1874" s="4"/>
      <c r="P1874" s="184">
        <f t="shared" si="284"/>
        <v>41395</v>
      </c>
      <c r="Q1874" s="184">
        <v>41418</v>
      </c>
      <c r="R1874" s="182">
        <v>4</v>
      </c>
      <c r="S1874" s="182">
        <f t="shared" si="285"/>
        <v>3.42</v>
      </c>
      <c r="T1874" s="182">
        <f t="shared" si="286"/>
        <v>0.58000000000000007</v>
      </c>
      <c r="AF1874" s="183"/>
      <c r="AI1874" s="3"/>
    </row>
    <row r="1875" spans="1:35" x14ac:dyDescent="0.2">
      <c r="A1875" s="7">
        <f t="shared" si="278"/>
        <v>44682</v>
      </c>
      <c r="B1875" s="7">
        <f t="shared" si="280"/>
        <v>44713</v>
      </c>
      <c r="C1875" s="7">
        <v>44719</v>
      </c>
      <c r="D1875">
        <v>1.95</v>
      </c>
      <c r="E1875">
        <v>1.8</v>
      </c>
      <c r="F1875">
        <v>3.4</v>
      </c>
      <c r="G1875">
        <v>2.6</v>
      </c>
      <c r="H1875" s="4">
        <f t="shared" si="281"/>
        <v>7</v>
      </c>
      <c r="I1875" s="4"/>
      <c r="J1875" s="4">
        <f t="shared" si="282"/>
        <v>5.05</v>
      </c>
      <c r="K1875" s="15">
        <f t="shared" si="277"/>
        <v>4.7699999999999996</v>
      </c>
      <c r="L1875" s="4">
        <f t="shared" si="279"/>
        <v>5.05</v>
      </c>
      <c r="M1875" s="4">
        <f t="shared" si="283"/>
        <v>1.9500000000000002</v>
      </c>
      <c r="N1875" s="4"/>
      <c r="P1875" s="184">
        <f t="shared" si="284"/>
        <v>41395</v>
      </c>
      <c r="Q1875" s="184">
        <v>41419</v>
      </c>
      <c r="R1875" s="182">
        <v>4</v>
      </c>
      <c r="S1875" s="182">
        <f t="shared" si="285"/>
        <v>3.42</v>
      </c>
      <c r="T1875" s="182">
        <f t="shared" si="286"/>
        <v>0.58000000000000007</v>
      </c>
      <c r="AF1875" s="183"/>
      <c r="AI1875" s="3"/>
    </row>
    <row r="1876" spans="1:35" x14ac:dyDescent="0.2">
      <c r="A1876" s="7">
        <f t="shared" si="278"/>
        <v>44682</v>
      </c>
      <c r="B1876" s="7">
        <f t="shared" si="280"/>
        <v>44713</v>
      </c>
      <c r="C1876" s="7">
        <v>44720</v>
      </c>
      <c r="D1876">
        <v>1.95</v>
      </c>
      <c r="E1876">
        <v>1.8</v>
      </c>
      <c r="F1876">
        <v>3.4</v>
      </c>
      <c r="G1876">
        <v>2.6</v>
      </c>
      <c r="H1876" s="4">
        <f t="shared" si="281"/>
        <v>7</v>
      </c>
      <c r="I1876" s="4"/>
      <c r="J1876" s="4">
        <f t="shared" si="282"/>
        <v>5.05</v>
      </c>
      <c r="K1876" s="15">
        <f t="shared" si="277"/>
        <v>4.7699999999999996</v>
      </c>
      <c r="L1876" s="4">
        <f t="shared" si="279"/>
        <v>5.05</v>
      </c>
      <c r="M1876" s="4">
        <f t="shared" si="283"/>
        <v>1.9500000000000002</v>
      </c>
      <c r="N1876" s="4"/>
      <c r="P1876" s="184">
        <f t="shared" si="284"/>
        <v>41395</v>
      </c>
      <c r="Q1876" s="184">
        <v>41420</v>
      </c>
      <c r="R1876" s="182">
        <v>4</v>
      </c>
      <c r="S1876" s="182">
        <f t="shared" si="285"/>
        <v>3.42</v>
      </c>
      <c r="T1876" s="182">
        <f t="shared" si="286"/>
        <v>0.58000000000000007</v>
      </c>
      <c r="AF1876" s="183"/>
      <c r="AI1876" s="3"/>
    </row>
    <row r="1877" spans="1:35" x14ac:dyDescent="0.2">
      <c r="A1877" s="7">
        <f t="shared" si="278"/>
        <v>44682</v>
      </c>
      <c r="B1877" s="7">
        <f t="shared" si="280"/>
        <v>44713</v>
      </c>
      <c r="C1877" s="7">
        <v>44721</v>
      </c>
      <c r="D1877">
        <v>1.95</v>
      </c>
      <c r="E1877">
        <v>1.8</v>
      </c>
      <c r="F1877">
        <v>3.4</v>
      </c>
      <c r="G1877">
        <v>2.6</v>
      </c>
      <c r="H1877" s="4">
        <f t="shared" si="281"/>
        <v>7</v>
      </c>
      <c r="I1877" s="4"/>
      <c r="J1877" s="4">
        <f t="shared" si="282"/>
        <v>5.05</v>
      </c>
      <c r="K1877" s="15">
        <f t="shared" si="277"/>
        <v>4.7699999999999996</v>
      </c>
      <c r="L1877" s="4">
        <f t="shared" si="279"/>
        <v>5.05</v>
      </c>
      <c r="M1877" s="4">
        <f t="shared" si="283"/>
        <v>1.9500000000000002</v>
      </c>
      <c r="N1877" s="4"/>
      <c r="P1877" s="184">
        <f t="shared" si="284"/>
        <v>41395</v>
      </c>
      <c r="Q1877" s="184">
        <v>41421</v>
      </c>
      <c r="R1877" s="182">
        <v>4</v>
      </c>
      <c r="S1877" s="182">
        <f t="shared" si="285"/>
        <v>3.42</v>
      </c>
      <c r="T1877" s="182">
        <f t="shared" si="286"/>
        <v>0.58000000000000007</v>
      </c>
      <c r="AF1877" s="183"/>
      <c r="AI1877" s="3"/>
    </row>
    <row r="1878" spans="1:35" x14ac:dyDescent="0.2">
      <c r="A1878" s="7">
        <f t="shared" si="278"/>
        <v>44682</v>
      </c>
      <c r="B1878" s="7">
        <f t="shared" si="280"/>
        <v>44713</v>
      </c>
      <c r="C1878" s="7">
        <v>44722</v>
      </c>
      <c r="D1878">
        <v>1.95</v>
      </c>
      <c r="E1878">
        <v>1.8</v>
      </c>
      <c r="F1878">
        <v>3.4</v>
      </c>
      <c r="G1878">
        <v>2.6</v>
      </c>
      <c r="H1878" s="4">
        <f t="shared" si="281"/>
        <v>7</v>
      </c>
      <c r="I1878" s="4"/>
      <c r="J1878" s="4">
        <f t="shared" si="282"/>
        <v>5.05</v>
      </c>
      <c r="K1878" s="15">
        <f t="shared" si="277"/>
        <v>4.7699999999999996</v>
      </c>
      <c r="L1878" s="4">
        <f t="shared" si="279"/>
        <v>5.05</v>
      </c>
      <c r="M1878" s="4">
        <f t="shared" si="283"/>
        <v>1.9500000000000002</v>
      </c>
      <c r="N1878" s="4"/>
      <c r="P1878" s="184">
        <f t="shared" si="284"/>
        <v>41395</v>
      </c>
      <c r="Q1878" s="184">
        <v>41422</v>
      </c>
      <c r="R1878" s="182">
        <v>4</v>
      </c>
      <c r="S1878" s="182">
        <f t="shared" si="285"/>
        <v>3.42</v>
      </c>
      <c r="T1878" s="182">
        <f t="shared" si="286"/>
        <v>0.58000000000000007</v>
      </c>
      <c r="AF1878" s="183"/>
      <c r="AI1878" s="3"/>
    </row>
    <row r="1879" spans="1:35" x14ac:dyDescent="0.2">
      <c r="A1879" s="7">
        <f t="shared" si="278"/>
        <v>44682</v>
      </c>
      <c r="B1879" s="7">
        <f t="shared" si="280"/>
        <v>44713</v>
      </c>
      <c r="C1879" s="7">
        <v>44725</v>
      </c>
      <c r="D1879">
        <v>1.95</v>
      </c>
      <c r="E1879">
        <v>1.8</v>
      </c>
      <c r="F1879">
        <v>3.4</v>
      </c>
      <c r="G1879">
        <v>2.6</v>
      </c>
      <c r="H1879" s="4">
        <f t="shared" si="281"/>
        <v>7</v>
      </c>
      <c r="I1879" s="4"/>
      <c r="J1879" s="4">
        <f t="shared" si="282"/>
        <v>5.05</v>
      </c>
      <c r="K1879" s="15">
        <f t="shared" si="277"/>
        <v>4.7699999999999996</v>
      </c>
      <c r="L1879" s="4">
        <f t="shared" si="279"/>
        <v>5.05</v>
      </c>
      <c r="M1879" s="4">
        <f t="shared" si="283"/>
        <v>1.9500000000000002</v>
      </c>
      <c r="N1879" s="4"/>
      <c r="P1879" s="184">
        <f t="shared" si="284"/>
        <v>41395</v>
      </c>
      <c r="Q1879" s="184">
        <v>41423</v>
      </c>
      <c r="R1879" s="182">
        <v>4</v>
      </c>
      <c r="S1879" s="182">
        <f t="shared" si="285"/>
        <v>3.42</v>
      </c>
      <c r="T1879" s="182">
        <f t="shared" si="286"/>
        <v>0.58000000000000007</v>
      </c>
      <c r="AF1879" s="183"/>
      <c r="AI1879" s="3"/>
    </row>
    <row r="1880" spans="1:35" x14ac:dyDescent="0.2">
      <c r="A1880" s="7">
        <f t="shared" si="278"/>
        <v>44682</v>
      </c>
      <c r="B1880" s="7">
        <f t="shared" si="280"/>
        <v>44713</v>
      </c>
      <c r="C1880" s="7">
        <v>44726</v>
      </c>
      <c r="D1880">
        <v>1.95</v>
      </c>
      <c r="E1880">
        <v>1.8</v>
      </c>
      <c r="F1880">
        <v>3.4</v>
      </c>
      <c r="G1880">
        <v>2.6</v>
      </c>
      <c r="H1880" s="4">
        <f t="shared" si="281"/>
        <v>7</v>
      </c>
      <c r="I1880" s="4"/>
      <c r="J1880" s="4">
        <f t="shared" si="282"/>
        <v>5.05</v>
      </c>
      <c r="K1880" s="15">
        <f t="shared" si="277"/>
        <v>4.7699999999999996</v>
      </c>
      <c r="L1880" s="4">
        <f t="shared" si="279"/>
        <v>5.05</v>
      </c>
      <c r="M1880" s="4">
        <f t="shared" si="283"/>
        <v>1.9500000000000002</v>
      </c>
      <c r="N1880" s="4"/>
      <c r="P1880" s="184">
        <f t="shared" si="284"/>
        <v>41395</v>
      </c>
      <c r="Q1880" s="184">
        <v>41424</v>
      </c>
      <c r="R1880" s="182">
        <v>4</v>
      </c>
      <c r="S1880" s="182">
        <f t="shared" si="285"/>
        <v>3.42</v>
      </c>
      <c r="T1880" s="182">
        <f t="shared" si="286"/>
        <v>0.58000000000000007</v>
      </c>
      <c r="AF1880" s="183"/>
      <c r="AI1880" s="3"/>
    </row>
    <row r="1881" spans="1:35" x14ac:dyDescent="0.2">
      <c r="A1881" s="7">
        <f t="shared" si="278"/>
        <v>44682</v>
      </c>
      <c r="B1881" s="7">
        <f t="shared" si="280"/>
        <v>44713</v>
      </c>
      <c r="C1881" s="7">
        <v>44727</v>
      </c>
      <c r="D1881">
        <v>1.95</v>
      </c>
      <c r="E1881">
        <v>1.8</v>
      </c>
      <c r="F1881">
        <v>3.4</v>
      </c>
      <c r="G1881">
        <v>2.6</v>
      </c>
      <c r="H1881" s="4">
        <f t="shared" si="281"/>
        <v>7</v>
      </c>
      <c r="I1881" s="4"/>
      <c r="J1881" s="4">
        <f t="shared" si="282"/>
        <v>5.05</v>
      </c>
      <c r="K1881" s="15">
        <f t="shared" si="277"/>
        <v>4.7699999999999996</v>
      </c>
      <c r="L1881" s="4">
        <f t="shared" si="279"/>
        <v>5.05</v>
      </c>
      <c r="M1881" s="4">
        <f t="shared" si="283"/>
        <v>1.9500000000000002</v>
      </c>
      <c r="N1881" s="4"/>
      <c r="P1881" s="184">
        <f t="shared" si="284"/>
        <v>41395</v>
      </c>
      <c r="Q1881" s="184">
        <v>41425</v>
      </c>
      <c r="R1881" s="182">
        <v>4</v>
      </c>
      <c r="S1881" s="182">
        <f t="shared" si="285"/>
        <v>3.42</v>
      </c>
      <c r="T1881" s="182">
        <f t="shared" si="286"/>
        <v>0.58000000000000007</v>
      </c>
      <c r="AF1881" s="183"/>
      <c r="AI1881" s="3"/>
    </row>
    <row r="1882" spans="1:35" x14ac:dyDescent="0.2">
      <c r="A1882" s="7">
        <f t="shared" si="278"/>
        <v>44682</v>
      </c>
      <c r="B1882" s="7">
        <f t="shared" si="280"/>
        <v>44713</v>
      </c>
      <c r="C1882" s="7">
        <v>44728</v>
      </c>
      <c r="D1882">
        <v>1.95</v>
      </c>
      <c r="E1882">
        <v>1.8</v>
      </c>
      <c r="F1882">
        <v>3.4</v>
      </c>
      <c r="G1882">
        <v>2.6</v>
      </c>
      <c r="H1882" s="4">
        <f t="shared" si="281"/>
        <v>7</v>
      </c>
      <c r="I1882" s="4"/>
      <c r="J1882" s="4">
        <f t="shared" si="282"/>
        <v>5.05</v>
      </c>
      <c r="K1882" s="15">
        <f t="shared" si="277"/>
        <v>4.7699999999999996</v>
      </c>
      <c r="L1882" s="4">
        <f t="shared" si="279"/>
        <v>5.05</v>
      </c>
      <c r="M1882" s="4">
        <f t="shared" si="283"/>
        <v>1.9500000000000002</v>
      </c>
      <c r="N1882" s="4"/>
      <c r="P1882" s="184">
        <f t="shared" si="284"/>
        <v>41426</v>
      </c>
      <c r="Q1882" s="184">
        <v>41426</v>
      </c>
      <c r="R1882" s="182">
        <v>4</v>
      </c>
      <c r="S1882" s="182">
        <f t="shared" si="285"/>
        <v>3.5</v>
      </c>
      <c r="T1882" s="182">
        <f t="shared" si="286"/>
        <v>0.5</v>
      </c>
      <c r="AF1882" s="183"/>
      <c r="AI1882" s="3"/>
    </row>
    <row r="1883" spans="1:35" x14ac:dyDescent="0.2">
      <c r="A1883" s="7">
        <f t="shared" si="278"/>
        <v>44682</v>
      </c>
      <c r="B1883" s="7">
        <f t="shared" si="280"/>
        <v>44713</v>
      </c>
      <c r="C1883" s="7">
        <v>44729</v>
      </c>
      <c r="D1883">
        <v>1.95</v>
      </c>
      <c r="E1883">
        <v>1.8</v>
      </c>
      <c r="F1883">
        <v>3.4</v>
      </c>
      <c r="G1883">
        <v>2.6</v>
      </c>
      <c r="H1883" s="4">
        <f t="shared" si="281"/>
        <v>7</v>
      </c>
      <c r="I1883" s="4"/>
      <c r="J1883" s="4">
        <f t="shared" si="282"/>
        <v>5.05</v>
      </c>
      <c r="K1883" s="15">
        <f t="shared" si="277"/>
        <v>4.7699999999999996</v>
      </c>
      <c r="L1883" s="4">
        <f t="shared" si="279"/>
        <v>5.05</v>
      </c>
      <c r="M1883" s="4">
        <f t="shared" si="283"/>
        <v>1.9500000000000002</v>
      </c>
      <c r="N1883" s="4"/>
      <c r="P1883" s="184">
        <f t="shared" si="284"/>
        <v>41426</v>
      </c>
      <c r="Q1883" s="184">
        <v>41427</v>
      </c>
      <c r="R1883" s="182">
        <v>4</v>
      </c>
      <c r="S1883" s="182">
        <f t="shared" si="285"/>
        <v>3.5</v>
      </c>
      <c r="T1883" s="182">
        <f t="shared" si="286"/>
        <v>0.5</v>
      </c>
      <c r="AF1883" s="183"/>
      <c r="AI1883" s="3"/>
    </row>
    <row r="1884" spans="1:35" x14ac:dyDescent="0.2">
      <c r="A1884" s="7">
        <f t="shared" si="278"/>
        <v>44682</v>
      </c>
      <c r="B1884" s="7">
        <f t="shared" si="280"/>
        <v>44713</v>
      </c>
      <c r="C1884" s="7">
        <v>44732</v>
      </c>
      <c r="D1884">
        <v>1.95</v>
      </c>
      <c r="E1884">
        <v>1.8</v>
      </c>
      <c r="F1884">
        <v>3.4</v>
      </c>
      <c r="G1884">
        <v>2.6</v>
      </c>
      <c r="H1884" s="4">
        <f t="shared" si="281"/>
        <v>7</v>
      </c>
      <c r="I1884" s="4"/>
      <c r="J1884" s="4">
        <f t="shared" si="282"/>
        <v>5.05</v>
      </c>
      <c r="K1884" s="15">
        <f t="shared" si="277"/>
        <v>4.7699999999999996</v>
      </c>
      <c r="L1884" s="4">
        <f t="shared" si="279"/>
        <v>5.05</v>
      </c>
      <c r="M1884" s="4">
        <f t="shared" si="283"/>
        <v>1.9500000000000002</v>
      </c>
      <c r="N1884" s="4"/>
      <c r="P1884" s="184">
        <f t="shared" si="284"/>
        <v>41426</v>
      </c>
      <c r="Q1884" s="184">
        <v>41428</v>
      </c>
      <c r="R1884" s="182">
        <v>4</v>
      </c>
      <c r="S1884" s="182">
        <f t="shared" si="285"/>
        <v>3.5</v>
      </c>
      <c r="T1884" s="182">
        <f t="shared" si="286"/>
        <v>0.5</v>
      </c>
      <c r="AF1884" s="183"/>
      <c r="AI1884" s="3"/>
    </row>
    <row r="1885" spans="1:35" x14ac:dyDescent="0.2">
      <c r="A1885" s="7">
        <f t="shared" si="278"/>
        <v>44682</v>
      </c>
      <c r="B1885" s="7">
        <f t="shared" si="280"/>
        <v>44713</v>
      </c>
      <c r="C1885" s="7">
        <v>44733</v>
      </c>
      <c r="D1885">
        <v>1.95</v>
      </c>
      <c r="E1885">
        <v>1.8</v>
      </c>
      <c r="F1885">
        <v>3.4</v>
      </c>
      <c r="G1885">
        <v>2.6</v>
      </c>
      <c r="H1885" s="4">
        <f t="shared" si="281"/>
        <v>7</v>
      </c>
      <c r="I1885" s="4"/>
      <c r="J1885" s="4">
        <f t="shared" si="282"/>
        <v>5.05</v>
      </c>
      <c r="K1885" s="15">
        <f t="shared" si="277"/>
        <v>4.7699999999999996</v>
      </c>
      <c r="L1885" s="4">
        <f t="shared" si="279"/>
        <v>5.05</v>
      </c>
      <c r="M1885" s="4">
        <f t="shared" si="283"/>
        <v>1.9500000000000002</v>
      </c>
      <c r="N1885" s="4"/>
      <c r="P1885" s="184">
        <f t="shared" si="284"/>
        <v>41426</v>
      </c>
      <c r="Q1885" s="184">
        <v>41429</v>
      </c>
      <c r="R1885" s="182">
        <v>4</v>
      </c>
      <c r="S1885" s="182">
        <f t="shared" si="285"/>
        <v>3.5</v>
      </c>
      <c r="T1885" s="182">
        <f t="shared" si="286"/>
        <v>0.5</v>
      </c>
      <c r="AF1885" s="183"/>
      <c r="AI1885" s="3"/>
    </row>
    <row r="1886" spans="1:35" x14ac:dyDescent="0.2">
      <c r="A1886" s="7">
        <f t="shared" si="278"/>
        <v>44682</v>
      </c>
      <c r="B1886" s="7">
        <f t="shared" si="280"/>
        <v>44713</v>
      </c>
      <c r="C1886" s="7">
        <v>44734</v>
      </c>
      <c r="D1886">
        <v>1.95</v>
      </c>
      <c r="E1886">
        <v>1.8</v>
      </c>
      <c r="F1886">
        <v>3.4</v>
      </c>
      <c r="G1886">
        <v>2.6</v>
      </c>
      <c r="H1886" s="4">
        <f t="shared" si="281"/>
        <v>7</v>
      </c>
      <c r="I1886" s="4"/>
      <c r="J1886" s="4">
        <f t="shared" si="282"/>
        <v>5.05</v>
      </c>
      <c r="K1886" s="15">
        <f t="shared" si="277"/>
        <v>4.7699999999999996</v>
      </c>
      <c r="L1886" s="4">
        <f t="shared" si="279"/>
        <v>5.05</v>
      </c>
      <c r="M1886" s="4">
        <f t="shared" si="283"/>
        <v>1.9500000000000002</v>
      </c>
      <c r="N1886" s="4"/>
      <c r="P1886" s="184">
        <f t="shared" si="284"/>
        <v>41426</v>
      </c>
      <c r="Q1886" s="184">
        <v>41430</v>
      </c>
      <c r="R1886" s="182">
        <v>4</v>
      </c>
      <c r="S1886" s="182">
        <f t="shared" si="285"/>
        <v>3.5</v>
      </c>
      <c r="T1886" s="182">
        <f t="shared" si="286"/>
        <v>0.5</v>
      </c>
      <c r="AF1886" s="183"/>
      <c r="AI1886" s="3"/>
    </row>
    <row r="1887" spans="1:35" x14ac:dyDescent="0.2">
      <c r="A1887" s="7">
        <f t="shared" si="278"/>
        <v>44682</v>
      </c>
      <c r="B1887" s="7">
        <f t="shared" si="280"/>
        <v>44713</v>
      </c>
      <c r="C1887" s="7">
        <v>44735</v>
      </c>
      <c r="D1887">
        <v>1.95</v>
      </c>
      <c r="E1887">
        <v>1.8</v>
      </c>
      <c r="F1887">
        <v>3.4</v>
      </c>
      <c r="G1887">
        <v>2.6</v>
      </c>
      <c r="H1887" s="4">
        <f t="shared" si="281"/>
        <v>7</v>
      </c>
      <c r="I1887" s="4"/>
      <c r="J1887" s="4">
        <f t="shared" si="282"/>
        <v>5.05</v>
      </c>
      <c r="K1887" s="15">
        <f t="shared" si="277"/>
        <v>4.7699999999999996</v>
      </c>
      <c r="L1887" s="4">
        <f t="shared" si="279"/>
        <v>5.05</v>
      </c>
      <c r="M1887" s="4">
        <f t="shared" si="283"/>
        <v>1.9500000000000002</v>
      </c>
      <c r="N1887" s="4"/>
      <c r="P1887" s="184">
        <f t="shared" si="284"/>
        <v>41426</v>
      </c>
      <c r="Q1887" s="184">
        <v>41431</v>
      </c>
      <c r="R1887" s="182">
        <v>4</v>
      </c>
      <c r="S1887" s="182">
        <f t="shared" si="285"/>
        <v>3.5</v>
      </c>
      <c r="T1887" s="182">
        <f t="shared" si="286"/>
        <v>0.5</v>
      </c>
      <c r="AF1887" s="183"/>
      <c r="AI1887" s="3"/>
    </row>
    <row r="1888" spans="1:35" x14ac:dyDescent="0.2">
      <c r="A1888" s="7">
        <f t="shared" si="278"/>
        <v>44682</v>
      </c>
      <c r="B1888" s="7">
        <f t="shared" si="280"/>
        <v>44713</v>
      </c>
      <c r="C1888" s="7">
        <v>44736</v>
      </c>
      <c r="D1888">
        <v>2.7</v>
      </c>
      <c r="E1888">
        <v>1.8</v>
      </c>
      <c r="F1888">
        <v>3.4</v>
      </c>
      <c r="G1888">
        <v>2.6</v>
      </c>
      <c r="H1888" s="4">
        <f t="shared" si="281"/>
        <v>7.75</v>
      </c>
      <c r="I1888" s="4"/>
      <c r="J1888" s="4">
        <f t="shared" si="282"/>
        <v>5.05</v>
      </c>
      <c r="K1888" s="15">
        <f t="shared" si="277"/>
        <v>4.7699999999999996</v>
      </c>
      <c r="L1888" s="4">
        <f t="shared" si="279"/>
        <v>5.05</v>
      </c>
      <c r="M1888" s="4">
        <f t="shared" si="283"/>
        <v>2.7</v>
      </c>
      <c r="N1888" s="4"/>
      <c r="P1888" s="184">
        <f t="shared" si="284"/>
        <v>41426</v>
      </c>
      <c r="Q1888" s="184">
        <v>41432</v>
      </c>
      <c r="R1888" s="182">
        <v>4</v>
      </c>
      <c r="S1888" s="182">
        <f t="shared" si="285"/>
        <v>3.5</v>
      </c>
      <c r="T1888" s="182">
        <f t="shared" si="286"/>
        <v>0.5</v>
      </c>
      <c r="AF1888" s="183"/>
      <c r="AI1888" s="3"/>
    </row>
    <row r="1889" spans="1:35" x14ac:dyDescent="0.2">
      <c r="A1889" s="7">
        <f t="shared" si="278"/>
        <v>44682</v>
      </c>
      <c r="B1889" s="7">
        <f t="shared" si="280"/>
        <v>44713</v>
      </c>
      <c r="C1889" s="7">
        <v>44739</v>
      </c>
      <c r="D1889">
        <v>2.7</v>
      </c>
      <c r="E1889">
        <v>1.8</v>
      </c>
      <c r="F1889">
        <v>3.4</v>
      </c>
      <c r="G1889">
        <v>2.6</v>
      </c>
      <c r="H1889" s="4">
        <f t="shared" si="281"/>
        <v>7.75</v>
      </c>
      <c r="I1889" s="4"/>
      <c r="J1889" s="4">
        <f t="shared" si="282"/>
        <v>5.05</v>
      </c>
      <c r="K1889" s="15">
        <f t="shared" si="277"/>
        <v>4.7699999999999996</v>
      </c>
      <c r="L1889" s="4">
        <f t="shared" si="279"/>
        <v>5.05</v>
      </c>
      <c r="M1889" s="4">
        <f t="shared" si="283"/>
        <v>2.7</v>
      </c>
      <c r="N1889" s="4"/>
      <c r="P1889" s="184">
        <f t="shared" si="284"/>
        <v>41426</v>
      </c>
      <c r="Q1889" s="184">
        <v>41433</v>
      </c>
      <c r="R1889" s="182">
        <v>4</v>
      </c>
      <c r="S1889" s="182">
        <f t="shared" si="285"/>
        <v>3.5</v>
      </c>
      <c r="T1889" s="182">
        <f t="shared" si="286"/>
        <v>0.5</v>
      </c>
      <c r="AF1889" s="183"/>
      <c r="AI1889" s="3"/>
    </row>
    <row r="1890" spans="1:35" x14ac:dyDescent="0.2">
      <c r="A1890" s="7">
        <f t="shared" si="278"/>
        <v>44682</v>
      </c>
      <c r="B1890" s="7">
        <f t="shared" si="280"/>
        <v>44713</v>
      </c>
      <c r="C1890" s="7">
        <v>44740</v>
      </c>
      <c r="D1890">
        <v>2.7</v>
      </c>
      <c r="E1890">
        <v>1.8</v>
      </c>
      <c r="F1890">
        <v>3.4</v>
      </c>
      <c r="G1890">
        <v>2.6</v>
      </c>
      <c r="H1890" s="4">
        <f t="shared" si="281"/>
        <v>7.75</v>
      </c>
      <c r="I1890" s="4"/>
      <c r="J1890" s="4">
        <f t="shared" si="282"/>
        <v>5.05</v>
      </c>
      <c r="K1890" s="15">
        <f t="shared" ref="K1890:K1953" si="287">INDEX($W:$W,MATCH($A1890,$V:$V,0))</f>
        <v>4.7699999999999996</v>
      </c>
      <c r="L1890" s="4">
        <f t="shared" si="279"/>
        <v>5.05</v>
      </c>
      <c r="M1890" s="4">
        <f t="shared" si="283"/>
        <v>2.7</v>
      </c>
      <c r="N1890" s="4"/>
      <c r="P1890" s="184">
        <f t="shared" si="284"/>
        <v>41426</v>
      </c>
      <c r="Q1890" s="184">
        <v>41434</v>
      </c>
      <c r="R1890" s="182">
        <v>4</v>
      </c>
      <c r="S1890" s="182">
        <f t="shared" si="285"/>
        <v>3.5</v>
      </c>
      <c r="T1890" s="182">
        <f t="shared" si="286"/>
        <v>0.5</v>
      </c>
      <c r="AF1890" s="183"/>
      <c r="AI1890" s="3"/>
    </row>
    <row r="1891" spans="1:35" x14ac:dyDescent="0.2">
      <c r="A1891" s="7">
        <f t="shared" si="278"/>
        <v>44682</v>
      </c>
      <c r="B1891" s="7">
        <f t="shared" si="280"/>
        <v>44713</v>
      </c>
      <c r="C1891" s="7">
        <v>44741</v>
      </c>
      <c r="D1891">
        <v>2.7</v>
      </c>
      <c r="E1891">
        <v>1.8</v>
      </c>
      <c r="F1891">
        <v>3.4</v>
      </c>
      <c r="G1891">
        <v>2.6</v>
      </c>
      <c r="H1891" s="4">
        <f t="shared" si="281"/>
        <v>7.75</v>
      </c>
      <c r="I1891" s="4"/>
      <c r="J1891" s="4">
        <f t="shared" si="282"/>
        <v>5.05</v>
      </c>
      <c r="K1891" s="15">
        <f t="shared" si="287"/>
        <v>4.7699999999999996</v>
      </c>
      <c r="L1891" s="4">
        <f t="shared" si="279"/>
        <v>5.05</v>
      </c>
      <c r="M1891" s="4">
        <f t="shared" si="283"/>
        <v>2.7</v>
      </c>
      <c r="N1891" s="4"/>
      <c r="P1891" s="184">
        <f t="shared" si="284"/>
        <v>41426</v>
      </c>
      <c r="Q1891" s="184">
        <v>41435</v>
      </c>
      <c r="R1891" s="182">
        <v>4</v>
      </c>
      <c r="S1891" s="182">
        <f t="shared" si="285"/>
        <v>3.5</v>
      </c>
      <c r="T1891" s="182">
        <f t="shared" si="286"/>
        <v>0.5</v>
      </c>
      <c r="AF1891" s="183"/>
      <c r="AI1891" s="3"/>
    </row>
    <row r="1892" spans="1:35" x14ac:dyDescent="0.2">
      <c r="A1892" s="7">
        <f t="shared" si="278"/>
        <v>44682</v>
      </c>
      <c r="B1892" s="7">
        <f t="shared" si="280"/>
        <v>44713</v>
      </c>
      <c r="C1892" s="7">
        <v>44742</v>
      </c>
      <c r="D1892">
        <v>2.7</v>
      </c>
      <c r="E1892">
        <v>1.8</v>
      </c>
      <c r="F1892">
        <v>3.4</v>
      </c>
      <c r="G1892">
        <v>2.6</v>
      </c>
      <c r="H1892" s="4">
        <f t="shared" si="281"/>
        <v>7.75</v>
      </c>
      <c r="I1892" s="4"/>
      <c r="J1892" s="4">
        <f t="shared" si="282"/>
        <v>5.05</v>
      </c>
      <c r="K1892" s="15">
        <f t="shared" si="287"/>
        <v>4.7699999999999996</v>
      </c>
      <c r="L1892" s="4">
        <f t="shared" si="279"/>
        <v>5.05</v>
      </c>
      <c r="M1892" s="4">
        <f t="shared" si="283"/>
        <v>2.7</v>
      </c>
      <c r="N1892" s="4"/>
      <c r="P1892" s="184">
        <f t="shared" si="284"/>
        <v>41426</v>
      </c>
      <c r="Q1892" s="184">
        <v>41436</v>
      </c>
      <c r="R1892" s="182">
        <v>4</v>
      </c>
      <c r="S1892" s="182">
        <f t="shared" si="285"/>
        <v>3.5</v>
      </c>
      <c r="T1892" s="182">
        <f t="shared" si="286"/>
        <v>0.5</v>
      </c>
      <c r="AF1892" s="183"/>
      <c r="AI1892" s="3"/>
    </row>
    <row r="1893" spans="1:35" x14ac:dyDescent="0.2">
      <c r="A1893" s="7">
        <f t="shared" si="278"/>
        <v>44713</v>
      </c>
      <c r="B1893" s="7">
        <f t="shared" si="280"/>
        <v>44743</v>
      </c>
      <c r="C1893" s="7">
        <v>44743</v>
      </c>
      <c r="D1893">
        <v>2.71</v>
      </c>
      <c r="E1893">
        <v>1.8</v>
      </c>
      <c r="F1893">
        <v>3.4</v>
      </c>
      <c r="G1893">
        <v>2.6</v>
      </c>
      <c r="H1893" s="4">
        <f t="shared" si="281"/>
        <v>7.75</v>
      </c>
      <c r="I1893" s="4"/>
      <c r="J1893" s="4">
        <f t="shared" si="282"/>
        <v>5.04</v>
      </c>
      <c r="K1893" s="15">
        <f t="shared" si="287"/>
        <v>4.88</v>
      </c>
      <c r="L1893" s="4">
        <f t="shared" si="279"/>
        <v>5.04</v>
      </c>
      <c r="M1893" s="4">
        <f t="shared" si="283"/>
        <v>2.71</v>
      </c>
      <c r="N1893" s="4"/>
      <c r="P1893" s="184">
        <f t="shared" si="284"/>
        <v>41426</v>
      </c>
      <c r="Q1893" s="184">
        <v>41437</v>
      </c>
      <c r="R1893" s="182">
        <v>4</v>
      </c>
      <c r="S1893" s="182">
        <f t="shared" si="285"/>
        <v>3.5</v>
      </c>
      <c r="T1893" s="182">
        <f t="shared" si="286"/>
        <v>0.5</v>
      </c>
      <c r="AF1893" s="183"/>
      <c r="AI1893" s="3"/>
    </row>
    <row r="1894" spans="1:35" x14ac:dyDescent="0.2">
      <c r="A1894" s="7">
        <f t="shared" si="278"/>
        <v>44713</v>
      </c>
      <c r="B1894" s="7">
        <f t="shared" si="280"/>
        <v>44743</v>
      </c>
      <c r="C1894" s="7">
        <v>44746</v>
      </c>
      <c r="D1894">
        <v>2.71</v>
      </c>
      <c r="E1894">
        <v>1.8</v>
      </c>
      <c r="F1894">
        <v>3.4</v>
      </c>
      <c r="G1894">
        <v>2.6</v>
      </c>
      <c r="H1894" s="4">
        <f t="shared" si="281"/>
        <v>7.75</v>
      </c>
      <c r="I1894" s="4"/>
      <c r="J1894" s="4">
        <f t="shared" si="282"/>
        <v>5.04</v>
      </c>
      <c r="K1894" s="15">
        <f t="shared" si="287"/>
        <v>4.88</v>
      </c>
      <c r="L1894" s="4">
        <f t="shared" si="279"/>
        <v>5.04</v>
      </c>
      <c r="M1894" s="4">
        <f t="shared" si="283"/>
        <v>2.71</v>
      </c>
      <c r="N1894" s="4"/>
      <c r="P1894" s="184">
        <f t="shared" si="284"/>
        <v>41426</v>
      </c>
      <c r="Q1894" s="184">
        <v>41438</v>
      </c>
      <c r="R1894" s="182">
        <v>4</v>
      </c>
      <c r="S1894" s="182">
        <f t="shared" si="285"/>
        <v>3.5</v>
      </c>
      <c r="T1894" s="182">
        <f t="shared" si="286"/>
        <v>0.5</v>
      </c>
      <c r="AF1894" s="183"/>
      <c r="AI1894" s="3"/>
    </row>
    <row r="1895" spans="1:35" x14ac:dyDescent="0.2">
      <c r="A1895" s="7">
        <f t="shared" si="278"/>
        <v>44713</v>
      </c>
      <c r="B1895" s="7">
        <f t="shared" si="280"/>
        <v>44743</v>
      </c>
      <c r="C1895" s="7">
        <v>44747</v>
      </c>
      <c r="D1895">
        <v>2.71</v>
      </c>
      <c r="E1895">
        <v>1.8</v>
      </c>
      <c r="F1895">
        <v>3.4</v>
      </c>
      <c r="G1895">
        <v>2.6</v>
      </c>
      <c r="H1895" s="4">
        <f t="shared" si="281"/>
        <v>7.75</v>
      </c>
      <c r="I1895" s="4"/>
      <c r="J1895" s="4">
        <f t="shared" si="282"/>
        <v>5.04</v>
      </c>
      <c r="K1895" s="15">
        <f t="shared" si="287"/>
        <v>4.88</v>
      </c>
      <c r="L1895" s="4">
        <f t="shared" si="279"/>
        <v>5.04</v>
      </c>
      <c r="M1895" s="4">
        <f t="shared" si="283"/>
        <v>2.71</v>
      </c>
      <c r="N1895" s="4"/>
      <c r="P1895" s="184">
        <f t="shared" si="284"/>
        <v>41426</v>
      </c>
      <c r="Q1895" s="184">
        <v>41439</v>
      </c>
      <c r="R1895" s="182">
        <v>4</v>
      </c>
      <c r="S1895" s="182">
        <f t="shared" si="285"/>
        <v>3.5</v>
      </c>
      <c r="T1895" s="182">
        <f t="shared" si="286"/>
        <v>0.5</v>
      </c>
      <c r="AF1895" s="183"/>
      <c r="AI1895" s="3"/>
    </row>
    <row r="1896" spans="1:35" x14ac:dyDescent="0.2">
      <c r="A1896" s="7">
        <f t="shared" si="278"/>
        <v>44713</v>
      </c>
      <c r="B1896" s="7">
        <f t="shared" si="280"/>
        <v>44743</v>
      </c>
      <c r="C1896" s="7">
        <v>44748</v>
      </c>
      <c r="D1896">
        <v>2.71</v>
      </c>
      <c r="E1896">
        <v>1.8</v>
      </c>
      <c r="F1896">
        <v>3.4</v>
      </c>
      <c r="G1896">
        <v>2.6</v>
      </c>
      <c r="H1896" s="4">
        <f t="shared" si="281"/>
        <v>7.75</v>
      </c>
      <c r="I1896" s="4"/>
      <c r="J1896" s="4">
        <f t="shared" si="282"/>
        <v>5.04</v>
      </c>
      <c r="K1896" s="15">
        <f t="shared" si="287"/>
        <v>4.88</v>
      </c>
      <c r="L1896" s="4">
        <f t="shared" si="279"/>
        <v>5.04</v>
      </c>
      <c r="M1896" s="4">
        <f t="shared" si="283"/>
        <v>2.71</v>
      </c>
      <c r="N1896" s="4"/>
      <c r="P1896" s="184">
        <f t="shared" si="284"/>
        <v>41426</v>
      </c>
      <c r="Q1896" s="184">
        <v>41440</v>
      </c>
      <c r="R1896" s="182">
        <v>4</v>
      </c>
      <c r="S1896" s="182">
        <f t="shared" si="285"/>
        <v>3.5</v>
      </c>
      <c r="T1896" s="182">
        <f t="shared" si="286"/>
        <v>0.5</v>
      </c>
      <c r="AF1896" s="183"/>
      <c r="AI1896" s="3"/>
    </row>
    <row r="1897" spans="1:35" x14ac:dyDescent="0.2">
      <c r="A1897" s="7">
        <f t="shared" si="278"/>
        <v>44713</v>
      </c>
      <c r="B1897" s="7">
        <f t="shared" si="280"/>
        <v>44743</v>
      </c>
      <c r="C1897" s="7">
        <v>44749</v>
      </c>
      <c r="D1897">
        <v>2.71</v>
      </c>
      <c r="E1897">
        <v>1.8</v>
      </c>
      <c r="F1897">
        <v>3.4</v>
      </c>
      <c r="G1897">
        <v>2.6</v>
      </c>
      <c r="H1897" s="4">
        <f t="shared" si="281"/>
        <v>7.75</v>
      </c>
      <c r="I1897" s="4"/>
      <c r="J1897" s="4">
        <f t="shared" si="282"/>
        <v>5.04</v>
      </c>
      <c r="K1897" s="15">
        <f t="shared" si="287"/>
        <v>4.88</v>
      </c>
      <c r="L1897" s="4">
        <f t="shared" si="279"/>
        <v>5.04</v>
      </c>
      <c r="M1897" s="4">
        <f t="shared" si="283"/>
        <v>2.71</v>
      </c>
      <c r="N1897" s="4"/>
      <c r="P1897" s="184">
        <f t="shared" si="284"/>
        <v>41426</v>
      </c>
      <c r="Q1897" s="184">
        <v>41441</v>
      </c>
      <c r="R1897" s="182">
        <v>4</v>
      </c>
      <c r="S1897" s="182">
        <f t="shared" si="285"/>
        <v>3.5</v>
      </c>
      <c r="T1897" s="182">
        <f t="shared" si="286"/>
        <v>0.5</v>
      </c>
      <c r="AF1897" s="183"/>
      <c r="AI1897" s="3"/>
    </row>
    <row r="1898" spans="1:35" x14ac:dyDescent="0.2">
      <c r="A1898" s="7">
        <f t="shared" si="278"/>
        <v>44713</v>
      </c>
      <c r="B1898" s="7">
        <f t="shared" si="280"/>
        <v>44743</v>
      </c>
      <c r="C1898" s="7">
        <v>44750</v>
      </c>
      <c r="D1898">
        <v>2.71</v>
      </c>
      <c r="E1898">
        <v>1.8</v>
      </c>
      <c r="F1898">
        <v>3.4</v>
      </c>
      <c r="G1898">
        <v>2.6</v>
      </c>
      <c r="H1898" s="4">
        <f t="shared" si="281"/>
        <v>7.75</v>
      </c>
      <c r="I1898" s="4"/>
      <c r="J1898" s="4">
        <f t="shared" si="282"/>
        <v>5.04</v>
      </c>
      <c r="K1898" s="15">
        <f t="shared" si="287"/>
        <v>4.88</v>
      </c>
      <c r="L1898" s="4">
        <f t="shared" si="279"/>
        <v>5.04</v>
      </c>
      <c r="M1898" s="4">
        <f t="shared" si="283"/>
        <v>2.71</v>
      </c>
      <c r="N1898" s="4"/>
      <c r="P1898" s="184">
        <f t="shared" si="284"/>
        <v>41426</v>
      </c>
      <c r="Q1898" s="184">
        <v>41442</v>
      </c>
      <c r="R1898" s="182">
        <v>4</v>
      </c>
      <c r="S1898" s="182">
        <f t="shared" si="285"/>
        <v>3.5</v>
      </c>
      <c r="T1898" s="182">
        <f t="shared" si="286"/>
        <v>0.5</v>
      </c>
      <c r="AF1898" s="183"/>
      <c r="AI1898" s="3"/>
    </row>
    <row r="1899" spans="1:35" x14ac:dyDescent="0.2">
      <c r="A1899" s="7">
        <f t="shared" si="278"/>
        <v>44713</v>
      </c>
      <c r="B1899" s="7">
        <f t="shared" si="280"/>
        <v>44743</v>
      </c>
      <c r="C1899" s="7">
        <v>44753</v>
      </c>
      <c r="D1899">
        <v>2.71</v>
      </c>
      <c r="E1899">
        <v>1.8</v>
      </c>
      <c r="F1899">
        <v>3.4</v>
      </c>
      <c r="G1899">
        <v>2.6</v>
      </c>
      <c r="H1899" s="4">
        <f t="shared" si="281"/>
        <v>7.75</v>
      </c>
      <c r="I1899" s="4"/>
      <c r="J1899" s="4">
        <f t="shared" si="282"/>
        <v>5.04</v>
      </c>
      <c r="K1899" s="15">
        <f t="shared" si="287"/>
        <v>4.88</v>
      </c>
      <c r="L1899" s="4">
        <f t="shared" si="279"/>
        <v>5.04</v>
      </c>
      <c r="M1899" s="4">
        <f t="shared" si="283"/>
        <v>2.71</v>
      </c>
      <c r="N1899" s="4"/>
      <c r="P1899" s="184">
        <f t="shared" si="284"/>
        <v>41426</v>
      </c>
      <c r="Q1899" s="184">
        <v>41443</v>
      </c>
      <c r="R1899" s="182">
        <v>4</v>
      </c>
      <c r="S1899" s="182">
        <f t="shared" si="285"/>
        <v>3.5</v>
      </c>
      <c r="T1899" s="182">
        <f t="shared" si="286"/>
        <v>0.5</v>
      </c>
      <c r="AF1899" s="183"/>
      <c r="AI1899" s="3"/>
    </row>
    <row r="1900" spans="1:35" x14ac:dyDescent="0.2">
      <c r="A1900" s="7">
        <f t="shared" si="278"/>
        <v>44713</v>
      </c>
      <c r="B1900" s="7">
        <f t="shared" si="280"/>
        <v>44743</v>
      </c>
      <c r="C1900" s="7">
        <v>44754</v>
      </c>
      <c r="D1900">
        <v>2.71</v>
      </c>
      <c r="E1900">
        <v>1.8</v>
      </c>
      <c r="F1900">
        <v>3.4</v>
      </c>
      <c r="G1900">
        <v>2.6</v>
      </c>
      <c r="H1900" s="4">
        <f t="shared" si="281"/>
        <v>7.75</v>
      </c>
      <c r="I1900" s="4"/>
      <c r="J1900" s="4">
        <f t="shared" si="282"/>
        <v>5.04</v>
      </c>
      <c r="K1900" s="15">
        <f t="shared" si="287"/>
        <v>4.88</v>
      </c>
      <c r="L1900" s="4">
        <f t="shared" si="279"/>
        <v>5.04</v>
      </c>
      <c r="M1900" s="4">
        <f t="shared" si="283"/>
        <v>2.71</v>
      </c>
      <c r="N1900" s="4"/>
      <c r="P1900" s="184">
        <f t="shared" si="284"/>
        <v>41426</v>
      </c>
      <c r="Q1900" s="184">
        <v>41444</v>
      </c>
      <c r="R1900" s="182">
        <v>4</v>
      </c>
      <c r="S1900" s="182">
        <f t="shared" si="285"/>
        <v>3.5</v>
      </c>
      <c r="T1900" s="182">
        <f t="shared" si="286"/>
        <v>0.5</v>
      </c>
      <c r="AF1900" s="183"/>
      <c r="AI1900" s="3"/>
    </row>
    <row r="1901" spans="1:35" x14ac:dyDescent="0.2">
      <c r="A1901" s="7">
        <f t="shared" si="278"/>
        <v>44713</v>
      </c>
      <c r="B1901" s="7">
        <f t="shared" si="280"/>
        <v>44743</v>
      </c>
      <c r="C1901" s="7">
        <v>44755</v>
      </c>
      <c r="D1901">
        <v>2.71</v>
      </c>
      <c r="E1901">
        <v>1.8</v>
      </c>
      <c r="F1901">
        <v>3.4</v>
      </c>
      <c r="G1901">
        <v>2.6</v>
      </c>
      <c r="H1901" s="4">
        <f t="shared" si="281"/>
        <v>7.75</v>
      </c>
      <c r="I1901" s="4"/>
      <c r="J1901" s="4">
        <f t="shared" si="282"/>
        <v>5.04</v>
      </c>
      <c r="K1901" s="15">
        <f t="shared" si="287"/>
        <v>4.88</v>
      </c>
      <c r="L1901" s="4">
        <f t="shared" si="279"/>
        <v>5.04</v>
      </c>
      <c r="M1901" s="4">
        <f t="shared" si="283"/>
        <v>2.71</v>
      </c>
      <c r="N1901" s="4"/>
      <c r="P1901" s="184">
        <f t="shared" si="284"/>
        <v>41426</v>
      </c>
      <c r="Q1901" s="184">
        <v>41445</v>
      </c>
      <c r="R1901" s="182">
        <v>4</v>
      </c>
      <c r="S1901" s="182">
        <f t="shared" si="285"/>
        <v>3.5</v>
      </c>
      <c r="T1901" s="182">
        <f t="shared" si="286"/>
        <v>0.5</v>
      </c>
      <c r="AF1901" s="183"/>
      <c r="AI1901" s="3"/>
    </row>
    <row r="1902" spans="1:35" x14ac:dyDescent="0.2">
      <c r="A1902" s="7">
        <f t="shared" si="278"/>
        <v>44713</v>
      </c>
      <c r="B1902" s="7">
        <f t="shared" si="280"/>
        <v>44743</v>
      </c>
      <c r="C1902" s="7">
        <v>44756</v>
      </c>
      <c r="D1902">
        <v>2.71</v>
      </c>
      <c r="E1902">
        <v>1.8</v>
      </c>
      <c r="F1902">
        <v>3.4</v>
      </c>
      <c r="G1902">
        <v>2.6</v>
      </c>
      <c r="H1902" s="4">
        <f t="shared" si="281"/>
        <v>7.75</v>
      </c>
      <c r="I1902" s="4"/>
      <c r="J1902" s="4">
        <f t="shared" si="282"/>
        <v>5.04</v>
      </c>
      <c r="K1902" s="15">
        <f t="shared" si="287"/>
        <v>4.88</v>
      </c>
      <c r="L1902" s="4">
        <f t="shared" si="279"/>
        <v>5.04</v>
      </c>
      <c r="M1902" s="4">
        <f t="shared" si="283"/>
        <v>2.71</v>
      </c>
      <c r="N1902" s="4"/>
      <c r="P1902" s="184">
        <f t="shared" si="284"/>
        <v>41426</v>
      </c>
      <c r="Q1902" s="184">
        <v>41446</v>
      </c>
      <c r="R1902" s="182">
        <v>4</v>
      </c>
      <c r="S1902" s="182">
        <f t="shared" si="285"/>
        <v>3.5</v>
      </c>
      <c r="T1902" s="182">
        <f t="shared" si="286"/>
        <v>0.5</v>
      </c>
      <c r="AF1902" s="183"/>
      <c r="AI1902" s="3"/>
    </row>
    <row r="1903" spans="1:35" x14ac:dyDescent="0.2">
      <c r="A1903" s="7">
        <f t="shared" si="278"/>
        <v>44713</v>
      </c>
      <c r="B1903" s="7">
        <f t="shared" si="280"/>
        <v>44743</v>
      </c>
      <c r="C1903" s="7">
        <v>44757</v>
      </c>
      <c r="D1903">
        <v>2.71</v>
      </c>
      <c r="E1903">
        <v>1.8</v>
      </c>
      <c r="F1903">
        <v>3.4</v>
      </c>
      <c r="G1903">
        <v>2.6</v>
      </c>
      <c r="H1903" s="4">
        <f t="shared" si="281"/>
        <v>7.75</v>
      </c>
      <c r="I1903" s="4"/>
      <c r="J1903" s="4">
        <f t="shared" si="282"/>
        <v>5.04</v>
      </c>
      <c r="K1903" s="15">
        <f t="shared" si="287"/>
        <v>4.88</v>
      </c>
      <c r="L1903" s="4">
        <f t="shared" si="279"/>
        <v>5.04</v>
      </c>
      <c r="M1903" s="4">
        <f t="shared" si="283"/>
        <v>2.71</v>
      </c>
      <c r="N1903" s="4"/>
      <c r="P1903" s="184">
        <f t="shared" si="284"/>
        <v>41426</v>
      </c>
      <c r="Q1903" s="184">
        <v>41447</v>
      </c>
      <c r="R1903" s="182">
        <v>4</v>
      </c>
      <c r="S1903" s="182">
        <f t="shared" si="285"/>
        <v>3.5</v>
      </c>
      <c r="T1903" s="182">
        <f t="shared" si="286"/>
        <v>0.5</v>
      </c>
      <c r="AF1903" s="183"/>
      <c r="AI1903" s="3"/>
    </row>
    <row r="1904" spans="1:35" x14ac:dyDescent="0.2">
      <c r="A1904" s="7">
        <f t="shared" si="278"/>
        <v>44713</v>
      </c>
      <c r="B1904" s="7">
        <f t="shared" si="280"/>
        <v>44743</v>
      </c>
      <c r="C1904" s="7">
        <v>44760</v>
      </c>
      <c r="D1904">
        <v>2.71</v>
      </c>
      <c r="E1904">
        <v>1.8</v>
      </c>
      <c r="F1904">
        <v>3.4</v>
      </c>
      <c r="G1904">
        <v>2.6</v>
      </c>
      <c r="H1904" s="4">
        <f t="shared" si="281"/>
        <v>7.75</v>
      </c>
      <c r="I1904" s="4"/>
      <c r="J1904" s="4">
        <f t="shared" si="282"/>
        <v>5.04</v>
      </c>
      <c r="K1904" s="15">
        <f t="shared" si="287"/>
        <v>4.88</v>
      </c>
      <c r="L1904" s="4">
        <f t="shared" si="279"/>
        <v>5.04</v>
      </c>
      <c r="M1904" s="4">
        <f t="shared" si="283"/>
        <v>2.71</v>
      </c>
      <c r="N1904" s="4"/>
      <c r="P1904" s="184">
        <f t="shared" si="284"/>
        <v>41426</v>
      </c>
      <c r="Q1904" s="184">
        <v>41448</v>
      </c>
      <c r="R1904" s="182">
        <v>4</v>
      </c>
      <c r="S1904" s="182">
        <f t="shared" si="285"/>
        <v>3.5</v>
      </c>
      <c r="T1904" s="182">
        <f t="shared" si="286"/>
        <v>0.5</v>
      </c>
      <c r="AF1904" s="183"/>
      <c r="AI1904" s="3"/>
    </row>
    <row r="1905" spans="1:35" x14ac:dyDescent="0.2">
      <c r="A1905" s="7">
        <f t="shared" si="278"/>
        <v>44713</v>
      </c>
      <c r="B1905" s="7">
        <f t="shared" si="280"/>
        <v>44743</v>
      </c>
      <c r="C1905" s="7">
        <v>44761</v>
      </c>
      <c r="D1905">
        <v>2.71</v>
      </c>
      <c r="E1905">
        <v>1.8</v>
      </c>
      <c r="F1905">
        <v>3.4</v>
      </c>
      <c r="G1905">
        <v>2.6</v>
      </c>
      <c r="H1905" s="4">
        <f t="shared" si="281"/>
        <v>7.75</v>
      </c>
      <c r="I1905" s="4"/>
      <c r="J1905" s="4">
        <f t="shared" si="282"/>
        <v>5.04</v>
      </c>
      <c r="K1905" s="15">
        <f t="shared" si="287"/>
        <v>4.88</v>
      </c>
      <c r="L1905" s="4">
        <f t="shared" si="279"/>
        <v>5.04</v>
      </c>
      <c r="M1905" s="4">
        <f t="shared" si="283"/>
        <v>2.71</v>
      </c>
      <c r="N1905" s="4"/>
      <c r="P1905" s="184">
        <f t="shared" si="284"/>
        <v>41426</v>
      </c>
      <c r="Q1905" s="184">
        <v>41449</v>
      </c>
      <c r="R1905" s="182">
        <v>4</v>
      </c>
      <c r="S1905" s="182">
        <f t="shared" si="285"/>
        <v>3.5</v>
      </c>
      <c r="T1905" s="182">
        <f t="shared" si="286"/>
        <v>0.5</v>
      </c>
      <c r="AF1905" s="183"/>
      <c r="AI1905" s="3"/>
    </row>
    <row r="1906" spans="1:35" x14ac:dyDescent="0.2">
      <c r="A1906" s="7">
        <f t="shared" si="278"/>
        <v>44713</v>
      </c>
      <c r="B1906" s="7">
        <f t="shared" si="280"/>
        <v>44743</v>
      </c>
      <c r="C1906" s="7">
        <v>44762</v>
      </c>
      <c r="D1906">
        <v>2.71</v>
      </c>
      <c r="E1906">
        <v>1.8</v>
      </c>
      <c r="F1906">
        <v>3.4</v>
      </c>
      <c r="G1906">
        <v>2.6</v>
      </c>
      <c r="H1906" s="4">
        <f t="shared" si="281"/>
        <v>7.75</v>
      </c>
      <c r="I1906" s="4"/>
      <c r="J1906" s="4">
        <f t="shared" si="282"/>
        <v>5.04</v>
      </c>
      <c r="K1906" s="15">
        <f t="shared" si="287"/>
        <v>4.88</v>
      </c>
      <c r="L1906" s="4">
        <f t="shared" si="279"/>
        <v>5.04</v>
      </c>
      <c r="M1906" s="4">
        <f t="shared" si="283"/>
        <v>2.71</v>
      </c>
      <c r="N1906" s="4"/>
      <c r="P1906" s="184">
        <f t="shared" si="284"/>
        <v>41426</v>
      </c>
      <c r="Q1906" s="184">
        <v>41450</v>
      </c>
      <c r="R1906" s="182">
        <v>4</v>
      </c>
      <c r="S1906" s="182">
        <f t="shared" si="285"/>
        <v>3.5</v>
      </c>
      <c r="T1906" s="182">
        <f t="shared" si="286"/>
        <v>0.5</v>
      </c>
      <c r="AF1906" s="183"/>
      <c r="AI1906" s="3"/>
    </row>
    <row r="1907" spans="1:35" x14ac:dyDescent="0.2">
      <c r="A1907" s="7">
        <f t="shared" si="278"/>
        <v>44713</v>
      </c>
      <c r="B1907" s="7">
        <f t="shared" si="280"/>
        <v>44743</v>
      </c>
      <c r="C1907" s="7">
        <v>44763</v>
      </c>
      <c r="D1907">
        <v>2.71</v>
      </c>
      <c r="E1907">
        <v>1.8</v>
      </c>
      <c r="F1907">
        <v>3.4</v>
      </c>
      <c r="G1907">
        <v>2.6</v>
      </c>
      <c r="H1907" s="4">
        <f t="shared" si="281"/>
        <v>7.75</v>
      </c>
      <c r="I1907" s="4"/>
      <c r="J1907" s="4">
        <f t="shared" si="282"/>
        <v>5.04</v>
      </c>
      <c r="K1907" s="15">
        <f t="shared" si="287"/>
        <v>4.88</v>
      </c>
      <c r="L1907" s="4">
        <f t="shared" si="279"/>
        <v>5.04</v>
      </c>
      <c r="M1907" s="4">
        <f t="shared" si="283"/>
        <v>2.71</v>
      </c>
      <c r="N1907" s="4"/>
      <c r="P1907" s="184">
        <f t="shared" si="284"/>
        <v>41426</v>
      </c>
      <c r="Q1907" s="184">
        <v>41451</v>
      </c>
      <c r="R1907" s="182">
        <v>4</v>
      </c>
      <c r="S1907" s="182">
        <f t="shared" si="285"/>
        <v>3.5</v>
      </c>
      <c r="T1907" s="182">
        <f t="shared" si="286"/>
        <v>0.5</v>
      </c>
      <c r="AF1907" s="183"/>
      <c r="AI1907" s="3"/>
    </row>
    <row r="1908" spans="1:35" x14ac:dyDescent="0.2">
      <c r="A1908" s="7">
        <f t="shared" si="278"/>
        <v>44713</v>
      </c>
      <c r="B1908" s="7">
        <f t="shared" si="280"/>
        <v>44743</v>
      </c>
      <c r="C1908" s="7">
        <v>44764</v>
      </c>
      <c r="D1908">
        <v>2.71</v>
      </c>
      <c r="E1908">
        <v>1.8</v>
      </c>
      <c r="F1908">
        <v>3.4</v>
      </c>
      <c r="G1908">
        <v>2.6</v>
      </c>
      <c r="H1908" s="4">
        <f t="shared" si="281"/>
        <v>7.75</v>
      </c>
      <c r="I1908" s="4"/>
      <c r="J1908" s="4">
        <f t="shared" si="282"/>
        <v>5.04</v>
      </c>
      <c r="K1908" s="15">
        <f t="shared" si="287"/>
        <v>4.88</v>
      </c>
      <c r="L1908" s="4">
        <f t="shared" si="279"/>
        <v>5.04</v>
      </c>
      <c r="M1908" s="4">
        <f t="shared" si="283"/>
        <v>2.71</v>
      </c>
      <c r="N1908" s="4"/>
      <c r="P1908" s="184">
        <f t="shared" si="284"/>
        <v>41426</v>
      </c>
      <c r="Q1908" s="184">
        <v>41452</v>
      </c>
      <c r="R1908" s="182">
        <v>4</v>
      </c>
      <c r="S1908" s="182">
        <f t="shared" si="285"/>
        <v>3.5</v>
      </c>
      <c r="T1908" s="182">
        <f t="shared" si="286"/>
        <v>0.5</v>
      </c>
      <c r="AF1908" s="183"/>
      <c r="AI1908" s="3"/>
    </row>
    <row r="1909" spans="1:35" x14ac:dyDescent="0.2">
      <c r="A1909" s="7">
        <f t="shared" si="278"/>
        <v>44713</v>
      </c>
      <c r="B1909" s="7">
        <f t="shared" si="280"/>
        <v>44743</v>
      </c>
      <c r="C1909" s="7">
        <v>44767</v>
      </c>
      <c r="D1909">
        <v>2.71</v>
      </c>
      <c r="E1909">
        <v>1.8</v>
      </c>
      <c r="F1909">
        <v>3.4</v>
      </c>
      <c r="G1909">
        <v>2.6</v>
      </c>
      <c r="H1909" s="4">
        <f t="shared" si="281"/>
        <v>7.75</v>
      </c>
      <c r="I1909" s="4"/>
      <c r="J1909" s="4">
        <f t="shared" si="282"/>
        <v>5.04</v>
      </c>
      <c r="K1909" s="15">
        <f t="shared" si="287"/>
        <v>4.88</v>
      </c>
      <c r="L1909" s="4">
        <f t="shared" si="279"/>
        <v>5.04</v>
      </c>
      <c r="M1909" s="4">
        <f t="shared" si="283"/>
        <v>2.71</v>
      </c>
      <c r="N1909" s="4"/>
      <c r="P1909" s="184">
        <f t="shared" si="284"/>
        <v>41426</v>
      </c>
      <c r="Q1909" s="184">
        <v>41453</v>
      </c>
      <c r="R1909" s="182">
        <v>4</v>
      </c>
      <c r="S1909" s="182">
        <f t="shared" si="285"/>
        <v>3.5</v>
      </c>
      <c r="T1909" s="182">
        <f t="shared" si="286"/>
        <v>0.5</v>
      </c>
      <c r="AF1909" s="183"/>
      <c r="AI1909" s="3"/>
    </row>
    <row r="1910" spans="1:35" x14ac:dyDescent="0.2">
      <c r="A1910" s="7">
        <f t="shared" si="278"/>
        <v>44713</v>
      </c>
      <c r="B1910" s="7">
        <f t="shared" si="280"/>
        <v>44743</v>
      </c>
      <c r="C1910" s="7">
        <v>44768</v>
      </c>
      <c r="D1910">
        <v>2.71</v>
      </c>
      <c r="E1910">
        <v>1.8</v>
      </c>
      <c r="F1910">
        <v>3.4</v>
      </c>
      <c r="G1910">
        <v>2.6</v>
      </c>
      <c r="H1910" s="4">
        <f t="shared" si="281"/>
        <v>7.75</v>
      </c>
      <c r="I1910" s="4"/>
      <c r="J1910" s="4">
        <f t="shared" si="282"/>
        <v>5.04</v>
      </c>
      <c r="K1910" s="15">
        <f t="shared" si="287"/>
        <v>4.88</v>
      </c>
      <c r="L1910" s="4">
        <f t="shared" si="279"/>
        <v>5.04</v>
      </c>
      <c r="M1910" s="4">
        <f t="shared" si="283"/>
        <v>2.71</v>
      </c>
      <c r="N1910" s="4"/>
      <c r="P1910" s="184">
        <f t="shared" si="284"/>
        <v>41426</v>
      </c>
      <c r="Q1910" s="184">
        <v>41454</v>
      </c>
      <c r="R1910" s="182">
        <v>4</v>
      </c>
      <c r="S1910" s="182">
        <f t="shared" si="285"/>
        <v>3.5</v>
      </c>
      <c r="T1910" s="182">
        <f t="shared" si="286"/>
        <v>0.5</v>
      </c>
      <c r="AF1910" s="183"/>
      <c r="AI1910" s="3"/>
    </row>
    <row r="1911" spans="1:35" x14ac:dyDescent="0.2">
      <c r="A1911" s="7">
        <f t="shared" si="278"/>
        <v>44713</v>
      </c>
      <c r="B1911" s="7">
        <f t="shared" si="280"/>
        <v>44743</v>
      </c>
      <c r="C1911" s="7">
        <v>44769</v>
      </c>
      <c r="D1911">
        <v>2.71</v>
      </c>
      <c r="E1911">
        <v>1.8</v>
      </c>
      <c r="F1911">
        <v>3.4</v>
      </c>
      <c r="G1911">
        <v>2.6</v>
      </c>
      <c r="H1911" s="4">
        <f t="shared" si="281"/>
        <v>7.75</v>
      </c>
      <c r="I1911" s="4"/>
      <c r="J1911" s="4">
        <f t="shared" si="282"/>
        <v>5.04</v>
      </c>
      <c r="K1911" s="15">
        <f t="shared" si="287"/>
        <v>4.88</v>
      </c>
      <c r="L1911" s="4">
        <f t="shared" si="279"/>
        <v>5.04</v>
      </c>
      <c r="M1911" s="4">
        <f t="shared" si="283"/>
        <v>2.71</v>
      </c>
      <c r="N1911" s="4"/>
      <c r="P1911" s="184">
        <f t="shared" si="284"/>
        <v>41426</v>
      </c>
      <c r="Q1911" s="184">
        <v>41455</v>
      </c>
      <c r="R1911" s="182">
        <v>4</v>
      </c>
      <c r="S1911" s="182">
        <f t="shared" si="285"/>
        <v>3.5</v>
      </c>
      <c r="T1911" s="182">
        <f t="shared" si="286"/>
        <v>0.5</v>
      </c>
      <c r="AF1911" s="183"/>
      <c r="AI1911" s="3"/>
    </row>
    <row r="1912" spans="1:35" x14ac:dyDescent="0.2">
      <c r="A1912" s="7">
        <f t="shared" si="278"/>
        <v>44713</v>
      </c>
      <c r="B1912" s="7">
        <f t="shared" si="280"/>
        <v>44743</v>
      </c>
      <c r="C1912" s="7">
        <v>44770</v>
      </c>
      <c r="D1912">
        <v>2.71</v>
      </c>
      <c r="E1912">
        <v>1.8</v>
      </c>
      <c r="F1912">
        <v>3.4</v>
      </c>
      <c r="G1912">
        <v>2.6</v>
      </c>
      <c r="H1912" s="4">
        <f t="shared" si="281"/>
        <v>7.75</v>
      </c>
      <c r="I1912" s="4"/>
      <c r="J1912" s="4">
        <f t="shared" si="282"/>
        <v>5.04</v>
      </c>
      <c r="K1912" s="15">
        <f t="shared" si="287"/>
        <v>4.88</v>
      </c>
      <c r="L1912" s="4">
        <f t="shared" si="279"/>
        <v>5.04</v>
      </c>
      <c r="M1912" s="4">
        <f t="shared" si="283"/>
        <v>2.71</v>
      </c>
      <c r="N1912" s="4"/>
      <c r="P1912" s="184">
        <f t="shared" si="284"/>
        <v>41456</v>
      </c>
      <c r="Q1912" s="184">
        <v>41456</v>
      </c>
      <c r="R1912" s="182">
        <v>4</v>
      </c>
      <c r="S1912" s="182">
        <f t="shared" si="285"/>
        <v>3.66</v>
      </c>
      <c r="T1912" s="182">
        <f t="shared" si="286"/>
        <v>0.33999999999999986</v>
      </c>
      <c r="AF1912" s="183"/>
      <c r="AI1912" s="3"/>
    </row>
    <row r="1913" spans="1:35" x14ac:dyDescent="0.2">
      <c r="A1913" s="7">
        <f t="shared" si="278"/>
        <v>44713</v>
      </c>
      <c r="B1913" s="7">
        <f t="shared" si="280"/>
        <v>44743</v>
      </c>
      <c r="C1913" s="7">
        <v>44771</v>
      </c>
      <c r="D1913">
        <v>2.71</v>
      </c>
      <c r="E1913">
        <v>1.8</v>
      </c>
      <c r="F1913">
        <v>3.4</v>
      </c>
      <c r="G1913">
        <v>2.6</v>
      </c>
      <c r="H1913" s="4">
        <f t="shared" si="281"/>
        <v>7.75</v>
      </c>
      <c r="I1913" s="4"/>
      <c r="J1913" s="4">
        <f t="shared" si="282"/>
        <v>5.04</v>
      </c>
      <c r="K1913" s="15">
        <f t="shared" si="287"/>
        <v>4.88</v>
      </c>
      <c r="L1913" s="4">
        <f t="shared" si="279"/>
        <v>5.04</v>
      </c>
      <c r="M1913" s="4">
        <f t="shared" si="283"/>
        <v>2.71</v>
      </c>
      <c r="N1913" s="4"/>
      <c r="P1913" s="184">
        <f t="shared" si="284"/>
        <v>41456</v>
      </c>
      <c r="Q1913" s="184">
        <v>41457</v>
      </c>
      <c r="R1913" s="182">
        <v>4</v>
      </c>
      <c r="S1913" s="182">
        <f t="shared" si="285"/>
        <v>3.66</v>
      </c>
      <c r="T1913" s="182">
        <f t="shared" si="286"/>
        <v>0.33999999999999986</v>
      </c>
      <c r="AF1913" s="183"/>
      <c r="AI1913" s="3"/>
    </row>
    <row r="1914" spans="1:35" x14ac:dyDescent="0.2">
      <c r="A1914" s="7">
        <f t="shared" si="278"/>
        <v>44743</v>
      </c>
      <c r="B1914" s="7">
        <f t="shared" si="280"/>
        <v>44774</v>
      </c>
      <c r="C1914" s="7">
        <v>44774</v>
      </c>
      <c r="D1914">
        <v>2.7</v>
      </c>
      <c r="E1914">
        <v>1.8</v>
      </c>
      <c r="F1914">
        <v>3.4</v>
      </c>
      <c r="G1914">
        <v>2.6</v>
      </c>
      <c r="H1914" s="4">
        <f t="shared" si="281"/>
        <v>7.75</v>
      </c>
      <c r="I1914" s="4"/>
      <c r="J1914" s="4">
        <f t="shared" si="282"/>
        <v>5.05</v>
      </c>
      <c r="K1914" s="15">
        <f t="shared" si="287"/>
        <v>4.88</v>
      </c>
      <c r="L1914" s="4">
        <f t="shared" si="279"/>
        <v>5.05</v>
      </c>
      <c r="M1914" s="4">
        <f t="shared" si="283"/>
        <v>2.7</v>
      </c>
      <c r="N1914" s="4"/>
      <c r="P1914" s="184">
        <f t="shared" si="284"/>
        <v>41456</v>
      </c>
      <c r="Q1914" s="184">
        <v>41458</v>
      </c>
      <c r="R1914" s="182">
        <v>4</v>
      </c>
      <c r="S1914" s="182">
        <f t="shared" si="285"/>
        <v>3.66</v>
      </c>
      <c r="T1914" s="182">
        <f t="shared" si="286"/>
        <v>0.33999999999999986</v>
      </c>
      <c r="AF1914" s="183"/>
      <c r="AI1914" s="3"/>
    </row>
    <row r="1915" spans="1:35" x14ac:dyDescent="0.2">
      <c r="A1915" s="7">
        <f t="shared" si="278"/>
        <v>44743</v>
      </c>
      <c r="B1915" s="7">
        <f t="shared" si="280"/>
        <v>44774</v>
      </c>
      <c r="C1915" s="7">
        <v>44775</v>
      </c>
      <c r="D1915">
        <v>2.7</v>
      </c>
      <c r="E1915">
        <v>1.8</v>
      </c>
      <c r="F1915">
        <v>3.4</v>
      </c>
      <c r="G1915">
        <v>2.6</v>
      </c>
      <c r="H1915" s="4">
        <f t="shared" si="281"/>
        <v>7.75</v>
      </c>
      <c r="I1915" s="4"/>
      <c r="J1915" s="4">
        <f t="shared" si="282"/>
        <v>5.05</v>
      </c>
      <c r="K1915" s="15">
        <f t="shared" si="287"/>
        <v>4.88</v>
      </c>
      <c r="L1915" s="4">
        <f t="shared" si="279"/>
        <v>5.05</v>
      </c>
      <c r="M1915" s="4">
        <f t="shared" si="283"/>
        <v>2.7</v>
      </c>
      <c r="N1915" s="4"/>
      <c r="P1915" s="184">
        <f t="shared" si="284"/>
        <v>41456</v>
      </c>
      <c r="Q1915" s="184">
        <v>41459</v>
      </c>
      <c r="R1915" s="182">
        <v>4</v>
      </c>
      <c r="S1915" s="182">
        <f t="shared" si="285"/>
        <v>3.66</v>
      </c>
      <c r="T1915" s="182">
        <f t="shared" si="286"/>
        <v>0.33999999999999986</v>
      </c>
      <c r="AF1915" s="183"/>
      <c r="AI1915" s="3"/>
    </row>
    <row r="1916" spans="1:35" x14ac:dyDescent="0.2">
      <c r="A1916" s="7">
        <f t="shared" si="278"/>
        <v>44743</v>
      </c>
      <c r="B1916" s="7">
        <f t="shared" si="280"/>
        <v>44774</v>
      </c>
      <c r="C1916" s="7">
        <v>44776</v>
      </c>
      <c r="D1916">
        <v>2.7</v>
      </c>
      <c r="E1916">
        <v>1.8</v>
      </c>
      <c r="F1916">
        <v>3.4</v>
      </c>
      <c r="G1916">
        <v>2.6</v>
      </c>
      <c r="H1916" s="4">
        <f t="shared" si="281"/>
        <v>7.75</v>
      </c>
      <c r="I1916" s="4"/>
      <c r="J1916" s="4">
        <f t="shared" si="282"/>
        <v>5.05</v>
      </c>
      <c r="K1916" s="15">
        <f t="shared" si="287"/>
        <v>4.88</v>
      </c>
      <c r="L1916" s="4">
        <f t="shared" si="279"/>
        <v>5.05</v>
      </c>
      <c r="M1916" s="4">
        <f t="shared" si="283"/>
        <v>2.7</v>
      </c>
      <c r="N1916" s="4"/>
      <c r="P1916" s="184">
        <f t="shared" si="284"/>
        <v>41456</v>
      </c>
      <c r="Q1916" s="184">
        <v>41460</v>
      </c>
      <c r="R1916" s="182">
        <v>4</v>
      </c>
      <c r="S1916" s="182">
        <f t="shared" si="285"/>
        <v>3.66</v>
      </c>
      <c r="T1916" s="182">
        <f t="shared" si="286"/>
        <v>0.33999999999999986</v>
      </c>
      <c r="AF1916" s="183"/>
      <c r="AI1916" s="3"/>
    </row>
    <row r="1917" spans="1:35" x14ac:dyDescent="0.2">
      <c r="A1917" s="7">
        <f t="shared" si="278"/>
        <v>44743</v>
      </c>
      <c r="B1917" s="7">
        <f t="shared" si="280"/>
        <v>44774</v>
      </c>
      <c r="C1917" s="7">
        <v>44777</v>
      </c>
      <c r="D1917">
        <v>2.7</v>
      </c>
      <c r="E1917">
        <v>1.8</v>
      </c>
      <c r="F1917">
        <v>3.4</v>
      </c>
      <c r="G1917">
        <v>2.6</v>
      </c>
      <c r="H1917" s="4">
        <f t="shared" si="281"/>
        <v>7.75</v>
      </c>
      <c r="I1917" s="4"/>
      <c r="J1917" s="4">
        <f t="shared" si="282"/>
        <v>5.05</v>
      </c>
      <c r="K1917" s="15">
        <f t="shared" si="287"/>
        <v>4.88</v>
      </c>
      <c r="L1917" s="4">
        <f t="shared" si="279"/>
        <v>5.05</v>
      </c>
      <c r="M1917" s="4">
        <f t="shared" si="283"/>
        <v>2.7</v>
      </c>
      <c r="N1917" s="4"/>
      <c r="P1917" s="184">
        <f t="shared" si="284"/>
        <v>41456</v>
      </c>
      <c r="Q1917" s="184">
        <v>41461</v>
      </c>
      <c r="R1917" s="182">
        <v>4</v>
      </c>
      <c r="S1917" s="182">
        <f t="shared" si="285"/>
        <v>3.66</v>
      </c>
      <c r="T1917" s="182">
        <f t="shared" si="286"/>
        <v>0.33999999999999986</v>
      </c>
      <c r="AF1917" s="183"/>
      <c r="AI1917" s="3"/>
    </row>
    <row r="1918" spans="1:35" x14ac:dyDescent="0.2">
      <c r="A1918" s="7">
        <f t="shared" si="278"/>
        <v>44743</v>
      </c>
      <c r="B1918" s="7">
        <f t="shared" si="280"/>
        <v>44774</v>
      </c>
      <c r="C1918" s="7">
        <v>44778</v>
      </c>
      <c r="D1918">
        <v>2.7</v>
      </c>
      <c r="E1918">
        <v>1.8</v>
      </c>
      <c r="F1918">
        <v>3.4</v>
      </c>
      <c r="G1918">
        <v>2.6</v>
      </c>
      <c r="H1918" s="4">
        <f t="shared" si="281"/>
        <v>7.75</v>
      </c>
      <c r="I1918" s="4"/>
      <c r="J1918" s="4">
        <f t="shared" si="282"/>
        <v>5.05</v>
      </c>
      <c r="K1918" s="15">
        <f t="shared" si="287"/>
        <v>4.88</v>
      </c>
      <c r="L1918" s="4">
        <f t="shared" si="279"/>
        <v>5.05</v>
      </c>
      <c r="M1918" s="4">
        <f t="shared" si="283"/>
        <v>2.7</v>
      </c>
      <c r="N1918" s="4"/>
      <c r="P1918" s="184">
        <f t="shared" si="284"/>
        <v>41456</v>
      </c>
      <c r="Q1918" s="184">
        <v>41462</v>
      </c>
      <c r="R1918" s="182">
        <v>4</v>
      </c>
      <c r="S1918" s="182">
        <f t="shared" si="285"/>
        <v>3.66</v>
      </c>
      <c r="T1918" s="182">
        <f t="shared" si="286"/>
        <v>0.33999999999999986</v>
      </c>
      <c r="AF1918" s="183"/>
      <c r="AI1918" s="3"/>
    </row>
    <row r="1919" spans="1:35" x14ac:dyDescent="0.2">
      <c r="A1919" s="7">
        <f t="shared" si="278"/>
        <v>44743</v>
      </c>
      <c r="B1919" s="7">
        <f t="shared" si="280"/>
        <v>44774</v>
      </c>
      <c r="C1919" s="7">
        <v>44781</v>
      </c>
      <c r="D1919">
        <v>2.7</v>
      </c>
      <c r="E1919">
        <v>1.8</v>
      </c>
      <c r="F1919">
        <v>3.4</v>
      </c>
      <c r="G1919">
        <v>2.6</v>
      </c>
      <c r="H1919" s="4">
        <f t="shared" si="281"/>
        <v>7.75</v>
      </c>
      <c r="I1919" s="4"/>
      <c r="J1919" s="4">
        <f t="shared" si="282"/>
        <v>5.05</v>
      </c>
      <c r="K1919" s="15">
        <f t="shared" si="287"/>
        <v>4.88</v>
      </c>
      <c r="L1919" s="4">
        <f t="shared" si="279"/>
        <v>5.05</v>
      </c>
      <c r="M1919" s="4">
        <f t="shared" si="283"/>
        <v>2.7</v>
      </c>
      <c r="N1919" s="4"/>
      <c r="P1919" s="184">
        <f t="shared" si="284"/>
        <v>41456</v>
      </c>
      <c r="Q1919" s="184">
        <v>41463</v>
      </c>
      <c r="R1919" s="182">
        <v>4</v>
      </c>
      <c r="S1919" s="182">
        <f t="shared" si="285"/>
        <v>3.66</v>
      </c>
      <c r="T1919" s="182">
        <f t="shared" si="286"/>
        <v>0.33999999999999986</v>
      </c>
      <c r="AF1919" s="183"/>
      <c r="AI1919" s="3"/>
    </row>
    <row r="1920" spans="1:35" x14ac:dyDescent="0.2">
      <c r="A1920" s="7">
        <f t="shared" si="278"/>
        <v>44743</v>
      </c>
      <c r="B1920" s="7">
        <f t="shared" si="280"/>
        <v>44774</v>
      </c>
      <c r="C1920" s="7">
        <v>44782</v>
      </c>
      <c r="D1920">
        <v>2.7</v>
      </c>
      <c r="E1920">
        <v>1.8</v>
      </c>
      <c r="F1920">
        <v>3.4</v>
      </c>
      <c r="G1920">
        <v>2.6</v>
      </c>
      <c r="H1920" s="4">
        <f t="shared" si="281"/>
        <v>7.75</v>
      </c>
      <c r="I1920" s="4"/>
      <c r="J1920" s="4">
        <f t="shared" si="282"/>
        <v>5.05</v>
      </c>
      <c r="K1920" s="15">
        <f t="shared" si="287"/>
        <v>4.88</v>
      </c>
      <c r="L1920" s="4">
        <f t="shared" si="279"/>
        <v>5.05</v>
      </c>
      <c r="M1920" s="4">
        <f t="shared" si="283"/>
        <v>2.7</v>
      </c>
      <c r="N1920" s="4"/>
      <c r="P1920" s="184">
        <f t="shared" si="284"/>
        <v>41456</v>
      </c>
      <c r="Q1920" s="184">
        <v>41464</v>
      </c>
      <c r="R1920" s="182">
        <v>4</v>
      </c>
      <c r="S1920" s="182">
        <f t="shared" si="285"/>
        <v>3.66</v>
      </c>
      <c r="T1920" s="182">
        <f t="shared" si="286"/>
        <v>0.33999999999999986</v>
      </c>
      <c r="AF1920" s="183"/>
      <c r="AI1920" s="3"/>
    </row>
    <row r="1921" spans="1:35" x14ac:dyDescent="0.2">
      <c r="A1921" s="7">
        <f t="shared" si="278"/>
        <v>44743</v>
      </c>
      <c r="B1921" s="7">
        <f t="shared" si="280"/>
        <v>44774</v>
      </c>
      <c r="C1921" s="7">
        <v>44783</v>
      </c>
      <c r="D1921">
        <v>2.7</v>
      </c>
      <c r="E1921">
        <v>1.8</v>
      </c>
      <c r="F1921">
        <v>3.4</v>
      </c>
      <c r="G1921">
        <v>2.6</v>
      </c>
      <c r="H1921" s="4">
        <f t="shared" si="281"/>
        <v>7.75</v>
      </c>
      <c r="I1921" s="4"/>
      <c r="J1921" s="4">
        <f t="shared" si="282"/>
        <v>5.05</v>
      </c>
      <c r="K1921" s="15">
        <f t="shared" si="287"/>
        <v>4.88</v>
      </c>
      <c r="L1921" s="4">
        <f t="shared" si="279"/>
        <v>5.05</v>
      </c>
      <c r="M1921" s="4">
        <f t="shared" si="283"/>
        <v>2.7</v>
      </c>
      <c r="N1921" s="4"/>
      <c r="P1921" s="184">
        <f t="shared" si="284"/>
        <v>41456</v>
      </c>
      <c r="Q1921" s="184">
        <v>41465</v>
      </c>
      <c r="R1921" s="182">
        <v>4</v>
      </c>
      <c r="S1921" s="182">
        <f t="shared" si="285"/>
        <v>3.66</v>
      </c>
      <c r="T1921" s="182">
        <f t="shared" si="286"/>
        <v>0.33999999999999986</v>
      </c>
      <c r="AF1921" s="183"/>
      <c r="AI1921" s="3"/>
    </row>
    <row r="1922" spans="1:35" x14ac:dyDescent="0.2">
      <c r="A1922" s="7">
        <f t="shared" si="278"/>
        <v>44743</v>
      </c>
      <c r="B1922" s="7">
        <f t="shared" si="280"/>
        <v>44774</v>
      </c>
      <c r="C1922" s="7">
        <v>44784</v>
      </c>
      <c r="D1922">
        <v>2.7</v>
      </c>
      <c r="E1922">
        <v>1.8</v>
      </c>
      <c r="F1922">
        <v>3.4</v>
      </c>
      <c r="G1922">
        <v>2.6</v>
      </c>
      <c r="H1922" s="4">
        <f t="shared" si="281"/>
        <v>7.75</v>
      </c>
      <c r="I1922" s="4"/>
      <c r="J1922" s="4">
        <f t="shared" si="282"/>
        <v>5.05</v>
      </c>
      <c r="K1922" s="15">
        <f t="shared" si="287"/>
        <v>4.88</v>
      </c>
      <c r="L1922" s="4">
        <f t="shared" si="279"/>
        <v>5.05</v>
      </c>
      <c r="M1922" s="4">
        <f t="shared" si="283"/>
        <v>2.7</v>
      </c>
      <c r="N1922" s="4"/>
      <c r="P1922" s="184">
        <f t="shared" si="284"/>
        <v>41456</v>
      </c>
      <c r="Q1922" s="184">
        <v>41466</v>
      </c>
      <c r="R1922" s="182">
        <v>4</v>
      </c>
      <c r="S1922" s="182">
        <f t="shared" si="285"/>
        <v>3.66</v>
      </c>
      <c r="T1922" s="182">
        <f t="shared" si="286"/>
        <v>0.33999999999999986</v>
      </c>
      <c r="AF1922" s="183"/>
      <c r="AI1922" s="3"/>
    </row>
    <row r="1923" spans="1:35" x14ac:dyDescent="0.2">
      <c r="A1923" s="7">
        <f t="shared" si="278"/>
        <v>44743</v>
      </c>
      <c r="B1923" s="7">
        <f t="shared" si="280"/>
        <v>44774</v>
      </c>
      <c r="C1923" s="7">
        <v>44785</v>
      </c>
      <c r="D1923">
        <v>3.45</v>
      </c>
      <c r="E1923">
        <v>1.8</v>
      </c>
      <c r="F1923">
        <v>3.4</v>
      </c>
      <c r="G1923">
        <v>2.6</v>
      </c>
      <c r="H1923" s="4">
        <f t="shared" si="281"/>
        <v>8.5</v>
      </c>
      <c r="I1923" s="4"/>
      <c r="J1923" s="4">
        <f t="shared" si="282"/>
        <v>5.05</v>
      </c>
      <c r="K1923" s="15">
        <f t="shared" si="287"/>
        <v>4.88</v>
      </c>
      <c r="L1923" s="4">
        <f t="shared" si="279"/>
        <v>5.05</v>
      </c>
      <c r="M1923" s="4">
        <f t="shared" si="283"/>
        <v>3.45</v>
      </c>
      <c r="N1923" s="4"/>
      <c r="P1923" s="184">
        <f t="shared" si="284"/>
        <v>41456</v>
      </c>
      <c r="Q1923" s="184">
        <v>41467</v>
      </c>
      <c r="R1923" s="182">
        <v>4</v>
      </c>
      <c r="S1923" s="182">
        <f t="shared" si="285"/>
        <v>3.66</v>
      </c>
      <c r="T1923" s="182">
        <f t="shared" si="286"/>
        <v>0.33999999999999986</v>
      </c>
      <c r="AF1923" s="183"/>
      <c r="AI1923" s="3"/>
    </row>
    <row r="1924" spans="1:35" x14ac:dyDescent="0.2">
      <c r="A1924" s="7">
        <f t="shared" si="278"/>
        <v>44743</v>
      </c>
      <c r="B1924" s="7">
        <f t="shared" si="280"/>
        <v>44774</v>
      </c>
      <c r="C1924" s="7">
        <v>44788</v>
      </c>
      <c r="D1924">
        <v>3.45</v>
      </c>
      <c r="E1924">
        <v>1.8</v>
      </c>
      <c r="F1924">
        <v>3.4</v>
      </c>
      <c r="G1924">
        <v>2.6</v>
      </c>
      <c r="H1924" s="4">
        <f t="shared" si="281"/>
        <v>8.5</v>
      </c>
      <c r="I1924" s="4"/>
      <c r="J1924" s="4">
        <f t="shared" si="282"/>
        <v>5.05</v>
      </c>
      <c r="K1924" s="15">
        <f t="shared" si="287"/>
        <v>4.88</v>
      </c>
      <c r="L1924" s="4">
        <f t="shared" si="279"/>
        <v>5.05</v>
      </c>
      <c r="M1924" s="4">
        <f t="shared" si="283"/>
        <v>3.45</v>
      </c>
      <c r="N1924" s="4"/>
      <c r="P1924" s="184">
        <f t="shared" si="284"/>
        <v>41456</v>
      </c>
      <c r="Q1924" s="184">
        <v>41468</v>
      </c>
      <c r="R1924" s="182">
        <v>4</v>
      </c>
      <c r="S1924" s="182">
        <f t="shared" si="285"/>
        <v>3.66</v>
      </c>
      <c r="T1924" s="182">
        <f t="shared" si="286"/>
        <v>0.33999999999999986</v>
      </c>
      <c r="AF1924" s="183"/>
      <c r="AI1924" s="3"/>
    </row>
    <row r="1925" spans="1:35" x14ac:dyDescent="0.2">
      <c r="A1925" s="7">
        <f t="shared" si="278"/>
        <v>44743</v>
      </c>
      <c r="B1925" s="7">
        <f t="shared" si="280"/>
        <v>44774</v>
      </c>
      <c r="C1925" s="7">
        <v>44789</v>
      </c>
      <c r="D1925">
        <v>3.45</v>
      </c>
      <c r="E1925">
        <v>1.8</v>
      </c>
      <c r="F1925">
        <v>3.4</v>
      </c>
      <c r="G1925">
        <v>2.6</v>
      </c>
      <c r="H1925" s="4">
        <f t="shared" si="281"/>
        <v>8.5</v>
      </c>
      <c r="I1925" s="4"/>
      <c r="J1925" s="4">
        <f t="shared" si="282"/>
        <v>5.05</v>
      </c>
      <c r="K1925" s="15">
        <f t="shared" si="287"/>
        <v>4.88</v>
      </c>
      <c r="L1925" s="4">
        <f t="shared" si="279"/>
        <v>5.05</v>
      </c>
      <c r="M1925" s="4">
        <f t="shared" si="283"/>
        <v>3.45</v>
      </c>
      <c r="N1925" s="4"/>
      <c r="P1925" s="184">
        <f t="shared" si="284"/>
        <v>41456</v>
      </c>
      <c r="Q1925" s="184">
        <v>41469</v>
      </c>
      <c r="R1925" s="182">
        <v>4</v>
      </c>
      <c r="S1925" s="182">
        <f t="shared" si="285"/>
        <v>3.66</v>
      </c>
      <c r="T1925" s="182">
        <f t="shared" si="286"/>
        <v>0.33999999999999986</v>
      </c>
      <c r="AF1925" s="183"/>
      <c r="AI1925" s="3"/>
    </row>
    <row r="1926" spans="1:35" x14ac:dyDescent="0.2">
      <c r="A1926" s="7">
        <f t="shared" si="278"/>
        <v>44743</v>
      </c>
      <c r="B1926" s="7">
        <f t="shared" si="280"/>
        <v>44774</v>
      </c>
      <c r="C1926" s="7">
        <v>44790</v>
      </c>
      <c r="D1926">
        <v>3.45</v>
      </c>
      <c r="E1926">
        <v>1.8</v>
      </c>
      <c r="F1926">
        <v>3.4</v>
      </c>
      <c r="G1926">
        <v>2.6</v>
      </c>
      <c r="H1926" s="4">
        <f t="shared" si="281"/>
        <v>8.5</v>
      </c>
      <c r="I1926" s="4"/>
      <c r="J1926" s="4">
        <f t="shared" si="282"/>
        <v>5.05</v>
      </c>
      <c r="K1926" s="15">
        <f t="shared" si="287"/>
        <v>4.88</v>
      </c>
      <c r="L1926" s="4">
        <f t="shared" si="279"/>
        <v>5.05</v>
      </c>
      <c r="M1926" s="4">
        <f t="shared" si="283"/>
        <v>3.45</v>
      </c>
      <c r="N1926" s="4"/>
      <c r="P1926" s="184">
        <f t="shared" si="284"/>
        <v>41456</v>
      </c>
      <c r="Q1926" s="184">
        <v>41470</v>
      </c>
      <c r="R1926" s="182">
        <v>4</v>
      </c>
      <c r="S1926" s="182">
        <f t="shared" si="285"/>
        <v>3.66</v>
      </c>
      <c r="T1926" s="182">
        <f t="shared" si="286"/>
        <v>0.33999999999999986</v>
      </c>
      <c r="AF1926" s="183"/>
      <c r="AI1926" s="3"/>
    </row>
    <row r="1927" spans="1:35" x14ac:dyDescent="0.2">
      <c r="A1927" s="7">
        <f t="shared" ref="A1927:A1990" si="288">DATE(YEAR(B1927),MONTH(B1927)-1,1)</f>
        <v>44743</v>
      </c>
      <c r="B1927" s="7">
        <f t="shared" si="280"/>
        <v>44774</v>
      </c>
      <c r="C1927" s="7">
        <v>44791</v>
      </c>
      <c r="D1927">
        <v>3.45</v>
      </c>
      <c r="E1927">
        <v>1.8</v>
      </c>
      <c r="F1927">
        <v>3.4</v>
      </c>
      <c r="G1927">
        <v>2.6</v>
      </c>
      <c r="H1927" s="4">
        <f t="shared" si="281"/>
        <v>8.5</v>
      </c>
      <c r="I1927" s="4"/>
      <c r="J1927" s="4">
        <f t="shared" si="282"/>
        <v>5.05</v>
      </c>
      <c r="K1927" s="15">
        <f t="shared" si="287"/>
        <v>4.88</v>
      </c>
      <c r="L1927" s="4">
        <f t="shared" ref="L1927:L1990" si="289">INDEX($Y:$Y,MATCH($B1927,$V:$V,0))</f>
        <v>5.05</v>
      </c>
      <c r="M1927" s="4">
        <f t="shared" si="283"/>
        <v>3.45</v>
      </c>
      <c r="N1927" s="4"/>
      <c r="P1927" s="184">
        <f t="shared" si="284"/>
        <v>41456</v>
      </c>
      <c r="Q1927" s="184">
        <v>41471</v>
      </c>
      <c r="R1927" s="182">
        <v>4</v>
      </c>
      <c r="S1927" s="182">
        <f t="shared" si="285"/>
        <v>3.66</v>
      </c>
      <c r="T1927" s="182">
        <f t="shared" si="286"/>
        <v>0.33999999999999986</v>
      </c>
      <c r="AF1927" s="183"/>
      <c r="AI1927" s="3"/>
    </row>
    <row r="1928" spans="1:35" x14ac:dyDescent="0.2">
      <c r="A1928" s="7">
        <f t="shared" si="288"/>
        <v>44743</v>
      </c>
      <c r="B1928" s="7">
        <f t="shared" ref="B1928:B1991" si="290">DATE(YEAR(C1928),MONTH(C1928),1)</f>
        <v>44774</v>
      </c>
      <c r="C1928" s="7">
        <v>44792</v>
      </c>
      <c r="D1928">
        <v>3.45</v>
      </c>
      <c r="E1928">
        <v>1.8</v>
      </c>
      <c r="F1928">
        <v>3.4</v>
      </c>
      <c r="G1928">
        <v>2.6</v>
      </c>
      <c r="H1928" s="4">
        <f t="shared" ref="H1928:H1991" si="291">INDEX($R:$R,MATCH($C1928,$Q:$Q,0))</f>
        <v>8.5</v>
      </c>
      <c r="I1928" s="4"/>
      <c r="J1928" s="4">
        <f t="shared" ref="J1928:J1991" si="292">H1928-D1928</f>
        <v>5.05</v>
      </c>
      <c r="K1928" s="15">
        <f t="shared" si="287"/>
        <v>4.88</v>
      </c>
      <c r="L1928" s="4">
        <f t="shared" si="289"/>
        <v>5.05</v>
      </c>
      <c r="M1928" s="4">
        <f t="shared" ref="M1928:M1991" si="293">H1928-L1928</f>
        <v>3.45</v>
      </c>
      <c r="N1928" s="4"/>
      <c r="P1928" s="184">
        <f t="shared" ref="P1928:P1991" si="294">DATE(YEAR(Q1928),MONTH(Q1928),1)</f>
        <v>41456</v>
      </c>
      <c r="Q1928" s="184">
        <v>41472</v>
      </c>
      <c r="R1928" s="182">
        <v>4</v>
      </c>
      <c r="S1928" s="182">
        <f t="shared" ref="S1928:S1991" si="295">INDEX($Y:$Y,MATCH($P1928,$V:$V,0))</f>
        <v>3.66</v>
      </c>
      <c r="T1928" s="182">
        <f t="shared" ref="T1928:T1991" si="296">R1928-S1928</f>
        <v>0.33999999999999986</v>
      </c>
      <c r="AF1928" s="183"/>
      <c r="AI1928" s="3"/>
    </row>
    <row r="1929" spans="1:35" x14ac:dyDescent="0.2">
      <c r="A1929" s="7">
        <f t="shared" si="288"/>
        <v>44743</v>
      </c>
      <c r="B1929" s="7">
        <f t="shared" si="290"/>
        <v>44774</v>
      </c>
      <c r="C1929" s="7">
        <v>44795</v>
      </c>
      <c r="D1929">
        <v>3.45</v>
      </c>
      <c r="E1929">
        <v>1.8</v>
      </c>
      <c r="F1929">
        <v>3.4</v>
      </c>
      <c r="G1929">
        <v>2.6</v>
      </c>
      <c r="H1929" s="4">
        <f t="shared" si="291"/>
        <v>8.5</v>
      </c>
      <c r="I1929" s="4"/>
      <c r="J1929" s="4">
        <f t="shared" si="292"/>
        <v>5.05</v>
      </c>
      <c r="K1929" s="15">
        <f t="shared" si="287"/>
        <v>4.88</v>
      </c>
      <c r="L1929" s="4">
        <f t="shared" si="289"/>
        <v>5.05</v>
      </c>
      <c r="M1929" s="4">
        <f t="shared" si="293"/>
        <v>3.45</v>
      </c>
      <c r="N1929" s="4"/>
      <c r="P1929" s="184">
        <f t="shared" si="294"/>
        <v>41456</v>
      </c>
      <c r="Q1929" s="184">
        <v>41473</v>
      </c>
      <c r="R1929" s="182">
        <v>4</v>
      </c>
      <c r="S1929" s="182">
        <f t="shared" si="295"/>
        <v>3.66</v>
      </c>
      <c r="T1929" s="182">
        <f t="shared" si="296"/>
        <v>0.33999999999999986</v>
      </c>
      <c r="AF1929" s="183"/>
      <c r="AI1929" s="3"/>
    </row>
    <row r="1930" spans="1:35" x14ac:dyDescent="0.2">
      <c r="A1930" s="7">
        <f t="shared" si="288"/>
        <v>44743</v>
      </c>
      <c r="B1930" s="7">
        <f t="shared" si="290"/>
        <v>44774</v>
      </c>
      <c r="C1930" s="7">
        <v>44796</v>
      </c>
      <c r="D1930">
        <v>3.45</v>
      </c>
      <c r="E1930">
        <v>1.8</v>
      </c>
      <c r="F1930">
        <v>3.4</v>
      </c>
      <c r="G1930">
        <v>2.6</v>
      </c>
      <c r="H1930" s="4">
        <f t="shared" si="291"/>
        <v>8.5</v>
      </c>
      <c r="I1930" s="4"/>
      <c r="J1930" s="4">
        <f t="shared" si="292"/>
        <v>5.05</v>
      </c>
      <c r="K1930" s="15">
        <f t="shared" si="287"/>
        <v>4.88</v>
      </c>
      <c r="L1930" s="4">
        <f t="shared" si="289"/>
        <v>5.05</v>
      </c>
      <c r="M1930" s="4">
        <f t="shared" si="293"/>
        <v>3.45</v>
      </c>
      <c r="N1930" s="4"/>
      <c r="P1930" s="184">
        <f t="shared" si="294"/>
        <v>41456</v>
      </c>
      <c r="Q1930" s="184">
        <v>41474</v>
      </c>
      <c r="R1930" s="182">
        <v>4</v>
      </c>
      <c r="S1930" s="182">
        <f t="shared" si="295"/>
        <v>3.66</v>
      </c>
      <c r="T1930" s="182">
        <f t="shared" si="296"/>
        <v>0.33999999999999986</v>
      </c>
      <c r="AF1930" s="183"/>
      <c r="AI1930" s="3"/>
    </row>
    <row r="1931" spans="1:35" x14ac:dyDescent="0.2">
      <c r="A1931" s="7">
        <f t="shared" si="288"/>
        <v>44743</v>
      </c>
      <c r="B1931" s="7">
        <f t="shared" si="290"/>
        <v>44774</v>
      </c>
      <c r="C1931" s="7">
        <v>44797</v>
      </c>
      <c r="D1931">
        <v>3.45</v>
      </c>
      <c r="E1931">
        <v>1.8</v>
      </c>
      <c r="F1931">
        <v>3.4</v>
      </c>
      <c r="G1931">
        <v>2.6</v>
      </c>
      <c r="H1931" s="4">
        <f t="shared" si="291"/>
        <v>8.5</v>
      </c>
      <c r="I1931" s="4"/>
      <c r="J1931" s="4">
        <f t="shared" si="292"/>
        <v>5.05</v>
      </c>
      <c r="K1931" s="15">
        <f t="shared" si="287"/>
        <v>4.88</v>
      </c>
      <c r="L1931" s="4">
        <f t="shared" si="289"/>
        <v>5.05</v>
      </c>
      <c r="M1931" s="4">
        <f t="shared" si="293"/>
        <v>3.45</v>
      </c>
      <c r="N1931" s="4"/>
      <c r="P1931" s="184">
        <f t="shared" si="294"/>
        <v>41456</v>
      </c>
      <c r="Q1931" s="184">
        <v>41475</v>
      </c>
      <c r="R1931" s="182">
        <v>4</v>
      </c>
      <c r="S1931" s="182">
        <f t="shared" si="295"/>
        <v>3.66</v>
      </c>
      <c r="T1931" s="182">
        <f t="shared" si="296"/>
        <v>0.33999999999999986</v>
      </c>
      <c r="AF1931" s="183"/>
      <c r="AI1931" s="3"/>
    </row>
    <row r="1932" spans="1:35" x14ac:dyDescent="0.2">
      <c r="A1932" s="7">
        <f t="shared" si="288"/>
        <v>44743</v>
      </c>
      <c r="B1932" s="7">
        <f t="shared" si="290"/>
        <v>44774</v>
      </c>
      <c r="C1932" s="7">
        <v>44798</v>
      </c>
      <c r="D1932">
        <v>3.45</v>
      </c>
      <c r="E1932">
        <v>1.8</v>
      </c>
      <c r="F1932">
        <v>3.4</v>
      </c>
      <c r="G1932">
        <v>2.6</v>
      </c>
      <c r="H1932" s="4">
        <f t="shared" si="291"/>
        <v>8.5</v>
      </c>
      <c r="I1932" s="4"/>
      <c r="J1932" s="4">
        <f t="shared" si="292"/>
        <v>5.05</v>
      </c>
      <c r="K1932" s="15">
        <f t="shared" si="287"/>
        <v>4.88</v>
      </c>
      <c r="L1932" s="4">
        <f t="shared" si="289"/>
        <v>5.05</v>
      </c>
      <c r="M1932" s="4">
        <f t="shared" si="293"/>
        <v>3.45</v>
      </c>
      <c r="N1932" s="4"/>
      <c r="P1932" s="184">
        <f t="shared" si="294"/>
        <v>41456</v>
      </c>
      <c r="Q1932" s="184">
        <v>41476</v>
      </c>
      <c r="R1932" s="182">
        <v>4</v>
      </c>
      <c r="S1932" s="182">
        <f t="shared" si="295"/>
        <v>3.66</v>
      </c>
      <c r="T1932" s="182">
        <f t="shared" si="296"/>
        <v>0.33999999999999986</v>
      </c>
      <c r="AF1932" s="183"/>
      <c r="AI1932" s="3"/>
    </row>
    <row r="1933" spans="1:35" x14ac:dyDescent="0.2">
      <c r="A1933" s="7">
        <f t="shared" si="288"/>
        <v>44743</v>
      </c>
      <c r="B1933" s="7">
        <f t="shared" si="290"/>
        <v>44774</v>
      </c>
      <c r="C1933" s="7">
        <v>44799</v>
      </c>
      <c r="D1933">
        <v>3.45</v>
      </c>
      <c r="E1933">
        <v>1.8</v>
      </c>
      <c r="F1933">
        <v>3.4</v>
      </c>
      <c r="G1933">
        <v>2.6</v>
      </c>
      <c r="H1933" s="4">
        <f t="shared" si="291"/>
        <v>8.5</v>
      </c>
      <c r="I1933" s="4"/>
      <c r="J1933" s="4">
        <f t="shared" si="292"/>
        <v>5.05</v>
      </c>
      <c r="K1933" s="15">
        <f t="shared" si="287"/>
        <v>4.88</v>
      </c>
      <c r="L1933" s="4">
        <f t="shared" si="289"/>
        <v>5.05</v>
      </c>
      <c r="M1933" s="4">
        <f t="shared" si="293"/>
        <v>3.45</v>
      </c>
      <c r="N1933" s="4"/>
      <c r="P1933" s="184">
        <f t="shared" si="294"/>
        <v>41456</v>
      </c>
      <c r="Q1933" s="184">
        <v>41477</v>
      </c>
      <c r="R1933" s="182">
        <v>4</v>
      </c>
      <c r="S1933" s="182">
        <f t="shared" si="295"/>
        <v>3.66</v>
      </c>
      <c r="T1933" s="182">
        <f t="shared" si="296"/>
        <v>0.33999999999999986</v>
      </c>
      <c r="AF1933" s="183"/>
      <c r="AI1933" s="3"/>
    </row>
    <row r="1934" spans="1:35" x14ac:dyDescent="0.2">
      <c r="A1934" s="7">
        <f t="shared" si="288"/>
        <v>44743</v>
      </c>
      <c r="B1934" s="7">
        <f t="shared" si="290"/>
        <v>44774</v>
      </c>
      <c r="C1934" s="7">
        <v>44802</v>
      </c>
      <c r="D1934">
        <v>3.45</v>
      </c>
      <c r="E1934">
        <v>1.8</v>
      </c>
      <c r="F1934">
        <v>3.4</v>
      </c>
      <c r="G1934">
        <v>2.6</v>
      </c>
      <c r="H1934" s="4">
        <f t="shared" si="291"/>
        <v>8.5</v>
      </c>
      <c r="I1934" s="4"/>
      <c r="J1934" s="4">
        <f t="shared" si="292"/>
        <v>5.05</v>
      </c>
      <c r="K1934" s="15">
        <f t="shared" si="287"/>
        <v>4.88</v>
      </c>
      <c r="L1934" s="4">
        <f t="shared" si="289"/>
        <v>5.05</v>
      </c>
      <c r="M1934" s="4">
        <f t="shared" si="293"/>
        <v>3.45</v>
      </c>
      <c r="N1934" s="4"/>
      <c r="P1934" s="184">
        <f t="shared" si="294"/>
        <v>41456</v>
      </c>
      <c r="Q1934" s="184">
        <v>41478</v>
      </c>
      <c r="R1934" s="182">
        <v>4</v>
      </c>
      <c r="S1934" s="182">
        <f t="shared" si="295"/>
        <v>3.66</v>
      </c>
      <c r="T1934" s="182">
        <f t="shared" si="296"/>
        <v>0.33999999999999986</v>
      </c>
      <c r="AF1934" s="183"/>
      <c r="AI1934" s="3"/>
    </row>
    <row r="1935" spans="1:35" x14ac:dyDescent="0.2">
      <c r="A1935" s="7">
        <f t="shared" si="288"/>
        <v>44743</v>
      </c>
      <c r="B1935" s="7">
        <f t="shared" si="290"/>
        <v>44774</v>
      </c>
      <c r="C1935" s="7">
        <v>44803</v>
      </c>
      <c r="D1935">
        <v>3.45</v>
      </c>
      <c r="E1935">
        <v>1.8</v>
      </c>
      <c r="F1935">
        <v>3.4</v>
      </c>
      <c r="G1935">
        <v>2.6</v>
      </c>
      <c r="H1935" s="4">
        <f t="shared" si="291"/>
        <v>8.5</v>
      </c>
      <c r="I1935" s="4"/>
      <c r="J1935" s="4">
        <f t="shared" si="292"/>
        <v>5.05</v>
      </c>
      <c r="K1935" s="15">
        <f t="shared" si="287"/>
        <v>4.88</v>
      </c>
      <c r="L1935" s="4">
        <f t="shared" si="289"/>
        <v>5.05</v>
      </c>
      <c r="M1935" s="4">
        <f t="shared" si="293"/>
        <v>3.45</v>
      </c>
      <c r="N1935" s="4"/>
      <c r="P1935" s="184">
        <f t="shared" si="294"/>
        <v>41456</v>
      </c>
      <c r="Q1935" s="184">
        <v>41479</v>
      </c>
      <c r="R1935" s="182">
        <v>4</v>
      </c>
      <c r="S1935" s="182">
        <f t="shared" si="295"/>
        <v>3.66</v>
      </c>
      <c r="T1935" s="182">
        <f t="shared" si="296"/>
        <v>0.33999999999999986</v>
      </c>
      <c r="AF1935" s="183"/>
      <c r="AI1935" s="3"/>
    </row>
    <row r="1936" spans="1:35" x14ac:dyDescent="0.2">
      <c r="A1936" s="7">
        <f t="shared" si="288"/>
        <v>44743</v>
      </c>
      <c r="B1936" s="7">
        <f t="shared" si="290"/>
        <v>44774</v>
      </c>
      <c r="C1936" s="7">
        <v>44804</v>
      </c>
      <c r="D1936">
        <v>3.45</v>
      </c>
      <c r="E1936">
        <v>1.8</v>
      </c>
      <c r="F1936">
        <v>3.4</v>
      </c>
      <c r="G1936">
        <v>2.6</v>
      </c>
      <c r="H1936" s="4">
        <f t="shared" si="291"/>
        <v>8.5</v>
      </c>
      <c r="I1936" s="4"/>
      <c r="J1936" s="4">
        <f t="shared" si="292"/>
        <v>5.05</v>
      </c>
      <c r="K1936" s="15">
        <f t="shared" si="287"/>
        <v>4.88</v>
      </c>
      <c r="L1936" s="4">
        <f t="shared" si="289"/>
        <v>5.05</v>
      </c>
      <c r="M1936" s="4">
        <f t="shared" si="293"/>
        <v>3.45</v>
      </c>
      <c r="N1936" s="4"/>
      <c r="P1936" s="184">
        <f t="shared" si="294"/>
        <v>41456</v>
      </c>
      <c r="Q1936" s="184">
        <v>41480</v>
      </c>
      <c r="R1936" s="182">
        <v>4</v>
      </c>
      <c r="S1936" s="182">
        <f t="shared" si="295"/>
        <v>3.66</v>
      </c>
      <c r="T1936" s="182">
        <f t="shared" si="296"/>
        <v>0.33999999999999986</v>
      </c>
      <c r="AF1936" s="183"/>
      <c r="AI1936" s="3"/>
    </row>
    <row r="1937" spans="1:35" x14ac:dyDescent="0.2">
      <c r="A1937" s="7">
        <f t="shared" si="288"/>
        <v>44774</v>
      </c>
      <c r="B1937" s="7">
        <f t="shared" si="290"/>
        <v>44805</v>
      </c>
      <c r="C1937" s="7">
        <v>44805</v>
      </c>
      <c r="D1937">
        <v>3.25</v>
      </c>
      <c r="E1937">
        <v>1.8</v>
      </c>
      <c r="F1937">
        <v>3.4</v>
      </c>
      <c r="G1937">
        <v>2.6</v>
      </c>
      <c r="H1937" s="4">
        <f t="shared" si="291"/>
        <v>8.5</v>
      </c>
      <c r="I1937" s="4"/>
      <c r="J1937" s="4">
        <f t="shared" si="292"/>
        <v>5.25</v>
      </c>
      <c r="K1937" s="15">
        <f t="shared" si="287"/>
        <v>4.8899999999999997</v>
      </c>
      <c r="L1937" s="4">
        <f t="shared" si="289"/>
        <v>5.25</v>
      </c>
      <c r="M1937" s="4">
        <f t="shared" si="293"/>
        <v>3.25</v>
      </c>
      <c r="N1937" s="4"/>
      <c r="P1937" s="184">
        <f t="shared" si="294"/>
        <v>41456</v>
      </c>
      <c r="Q1937" s="184">
        <v>41481</v>
      </c>
      <c r="R1937" s="182">
        <v>4</v>
      </c>
      <c r="S1937" s="182">
        <f t="shared" si="295"/>
        <v>3.66</v>
      </c>
      <c r="T1937" s="182">
        <f t="shared" si="296"/>
        <v>0.33999999999999986</v>
      </c>
      <c r="AF1937" s="183"/>
      <c r="AI1937" s="3"/>
    </row>
    <row r="1938" spans="1:35" x14ac:dyDescent="0.2">
      <c r="A1938" s="7">
        <f t="shared" si="288"/>
        <v>44774</v>
      </c>
      <c r="B1938" s="7">
        <f t="shared" si="290"/>
        <v>44805</v>
      </c>
      <c r="C1938" s="7">
        <v>44806</v>
      </c>
      <c r="D1938">
        <v>3.25</v>
      </c>
      <c r="E1938">
        <v>1.8</v>
      </c>
      <c r="F1938">
        <v>3.4</v>
      </c>
      <c r="G1938">
        <v>2.6</v>
      </c>
      <c r="H1938" s="4">
        <f t="shared" si="291"/>
        <v>8.5</v>
      </c>
      <c r="I1938" s="4"/>
      <c r="J1938" s="4">
        <f t="shared" si="292"/>
        <v>5.25</v>
      </c>
      <c r="K1938" s="15">
        <f t="shared" si="287"/>
        <v>4.8899999999999997</v>
      </c>
      <c r="L1938" s="4">
        <f t="shared" si="289"/>
        <v>5.25</v>
      </c>
      <c r="M1938" s="4">
        <f t="shared" si="293"/>
        <v>3.25</v>
      </c>
      <c r="N1938" s="4"/>
      <c r="P1938" s="184">
        <f t="shared" si="294"/>
        <v>41456</v>
      </c>
      <c r="Q1938" s="184">
        <v>41482</v>
      </c>
      <c r="R1938" s="182">
        <v>4</v>
      </c>
      <c r="S1938" s="182">
        <f t="shared" si="295"/>
        <v>3.66</v>
      </c>
      <c r="T1938" s="182">
        <f t="shared" si="296"/>
        <v>0.33999999999999986</v>
      </c>
      <c r="AF1938" s="183"/>
      <c r="AI1938" s="3"/>
    </row>
    <row r="1939" spans="1:35" x14ac:dyDescent="0.2">
      <c r="A1939" s="7">
        <f t="shared" si="288"/>
        <v>44774</v>
      </c>
      <c r="B1939" s="7">
        <f t="shared" si="290"/>
        <v>44805</v>
      </c>
      <c r="C1939" s="7">
        <v>44809</v>
      </c>
      <c r="D1939">
        <v>3.25</v>
      </c>
      <c r="E1939">
        <v>1.8</v>
      </c>
      <c r="F1939">
        <v>3.4</v>
      </c>
      <c r="G1939">
        <v>2.6</v>
      </c>
      <c r="H1939" s="4">
        <f t="shared" si="291"/>
        <v>8.5</v>
      </c>
      <c r="I1939" s="4"/>
      <c r="J1939" s="4">
        <f t="shared" si="292"/>
        <v>5.25</v>
      </c>
      <c r="K1939" s="15">
        <f t="shared" si="287"/>
        <v>4.8899999999999997</v>
      </c>
      <c r="L1939" s="4">
        <f t="shared" si="289"/>
        <v>5.25</v>
      </c>
      <c r="M1939" s="4">
        <f t="shared" si="293"/>
        <v>3.25</v>
      </c>
      <c r="N1939" s="4"/>
      <c r="P1939" s="184">
        <f t="shared" si="294"/>
        <v>41456</v>
      </c>
      <c r="Q1939" s="184">
        <v>41483</v>
      </c>
      <c r="R1939" s="182">
        <v>4</v>
      </c>
      <c r="S1939" s="182">
        <f t="shared" si="295"/>
        <v>3.66</v>
      </c>
      <c r="T1939" s="182">
        <f t="shared" si="296"/>
        <v>0.33999999999999986</v>
      </c>
      <c r="AF1939" s="183"/>
      <c r="AI1939" s="3"/>
    </row>
    <row r="1940" spans="1:35" x14ac:dyDescent="0.2">
      <c r="A1940" s="7">
        <f t="shared" si="288"/>
        <v>44774</v>
      </c>
      <c r="B1940" s="7">
        <f t="shared" si="290"/>
        <v>44805</v>
      </c>
      <c r="C1940" s="7">
        <v>44810</v>
      </c>
      <c r="D1940">
        <v>3.25</v>
      </c>
      <c r="E1940">
        <v>1.8</v>
      </c>
      <c r="F1940">
        <v>3.4</v>
      </c>
      <c r="G1940">
        <v>2.6</v>
      </c>
      <c r="H1940" s="4">
        <f t="shared" si="291"/>
        <v>8.5</v>
      </c>
      <c r="I1940" s="4"/>
      <c r="J1940" s="4">
        <f t="shared" si="292"/>
        <v>5.25</v>
      </c>
      <c r="K1940" s="15">
        <f t="shared" si="287"/>
        <v>4.8899999999999997</v>
      </c>
      <c r="L1940" s="4">
        <f t="shared" si="289"/>
        <v>5.25</v>
      </c>
      <c r="M1940" s="4">
        <f t="shared" si="293"/>
        <v>3.25</v>
      </c>
      <c r="N1940" s="4"/>
      <c r="P1940" s="184">
        <f t="shared" si="294"/>
        <v>41456</v>
      </c>
      <c r="Q1940" s="184">
        <v>41484</v>
      </c>
      <c r="R1940" s="182">
        <v>4</v>
      </c>
      <c r="S1940" s="182">
        <f t="shared" si="295"/>
        <v>3.66</v>
      </c>
      <c r="T1940" s="182">
        <f t="shared" si="296"/>
        <v>0.33999999999999986</v>
      </c>
      <c r="AF1940" s="183"/>
      <c r="AI1940" s="3"/>
    </row>
    <row r="1941" spans="1:35" x14ac:dyDescent="0.2">
      <c r="A1941" s="7">
        <f t="shared" si="288"/>
        <v>44774</v>
      </c>
      <c r="B1941" s="7">
        <f t="shared" si="290"/>
        <v>44805</v>
      </c>
      <c r="C1941" s="7">
        <v>44811</v>
      </c>
      <c r="D1941">
        <v>3.25</v>
      </c>
      <c r="E1941">
        <v>1.8</v>
      </c>
      <c r="F1941">
        <v>3.4</v>
      </c>
      <c r="G1941">
        <v>2.6</v>
      </c>
      <c r="H1941" s="4">
        <f t="shared" si="291"/>
        <v>8.5</v>
      </c>
      <c r="I1941" s="4"/>
      <c r="J1941" s="4">
        <f t="shared" si="292"/>
        <v>5.25</v>
      </c>
      <c r="K1941" s="15">
        <f t="shared" si="287"/>
        <v>4.8899999999999997</v>
      </c>
      <c r="L1941" s="4">
        <f t="shared" si="289"/>
        <v>5.25</v>
      </c>
      <c r="M1941" s="4">
        <f t="shared" si="293"/>
        <v>3.25</v>
      </c>
      <c r="N1941" s="4"/>
      <c r="P1941" s="184">
        <f t="shared" si="294"/>
        <v>41456</v>
      </c>
      <c r="Q1941" s="184">
        <v>41485</v>
      </c>
      <c r="R1941" s="182">
        <v>4</v>
      </c>
      <c r="S1941" s="182">
        <f t="shared" si="295"/>
        <v>3.66</v>
      </c>
      <c r="T1941" s="182">
        <f t="shared" si="296"/>
        <v>0.33999999999999986</v>
      </c>
      <c r="AF1941" s="183"/>
      <c r="AI1941" s="3"/>
    </row>
    <row r="1942" spans="1:35" x14ac:dyDescent="0.2">
      <c r="A1942" s="7">
        <f t="shared" si="288"/>
        <v>44774</v>
      </c>
      <c r="B1942" s="7">
        <f t="shared" si="290"/>
        <v>44805</v>
      </c>
      <c r="C1942" s="7">
        <v>44812</v>
      </c>
      <c r="D1942">
        <v>3.25</v>
      </c>
      <c r="E1942">
        <v>1.8</v>
      </c>
      <c r="F1942">
        <v>3.4</v>
      </c>
      <c r="G1942">
        <v>2.6</v>
      </c>
      <c r="H1942" s="4">
        <f t="shared" si="291"/>
        <v>8.5</v>
      </c>
      <c r="I1942" s="4"/>
      <c r="J1942" s="4">
        <f t="shared" si="292"/>
        <v>5.25</v>
      </c>
      <c r="K1942" s="15">
        <f t="shared" si="287"/>
        <v>4.8899999999999997</v>
      </c>
      <c r="L1942" s="4">
        <f t="shared" si="289"/>
        <v>5.25</v>
      </c>
      <c r="M1942" s="4">
        <f t="shared" si="293"/>
        <v>3.25</v>
      </c>
      <c r="N1942" s="4"/>
      <c r="P1942" s="184">
        <f t="shared" si="294"/>
        <v>41456</v>
      </c>
      <c r="Q1942" s="184">
        <v>41486</v>
      </c>
      <c r="R1942" s="182">
        <v>4</v>
      </c>
      <c r="S1942" s="182">
        <f t="shared" si="295"/>
        <v>3.66</v>
      </c>
      <c r="T1942" s="182">
        <f t="shared" si="296"/>
        <v>0.33999999999999986</v>
      </c>
      <c r="AF1942" s="183"/>
      <c r="AI1942" s="3"/>
    </row>
    <row r="1943" spans="1:35" x14ac:dyDescent="0.2">
      <c r="A1943" s="7">
        <f t="shared" si="288"/>
        <v>44774</v>
      </c>
      <c r="B1943" s="7">
        <f t="shared" si="290"/>
        <v>44805</v>
      </c>
      <c r="C1943" s="7">
        <v>44813</v>
      </c>
      <c r="D1943">
        <v>3.25</v>
      </c>
      <c r="E1943">
        <v>1.8</v>
      </c>
      <c r="F1943">
        <v>3.4</v>
      </c>
      <c r="G1943">
        <v>2.6</v>
      </c>
      <c r="H1943" s="4">
        <f t="shared" si="291"/>
        <v>8.5</v>
      </c>
      <c r="I1943" s="4"/>
      <c r="J1943" s="4">
        <f t="shared" si="292"/>
        <v>5.25</v>
      </c>
      <c r="K1943" s="15">
        <f t="shared" si="287"/>
        <v>4.8899999999999997</v>
      </c>
      <c r="L1943" s="4">
        <f t="shared" si="289"/>
        <v>5.25</v>
      </c>
      <c r="M1943" s="4">
        <f t="shared" si="293"/>
        <v>3.25</v>
      </c>
      <c r="N1943" s="4"/>
      <c r="P1943" s="184">
        <f t="shared" si="294"/>
        <v>41487</v>
      </c>
      <c r="Q1943" s="184">
        <v>41487</v>
      </c>
      <c r="R1943" s="182">
        <v>4</v>
      </c>
      <c r="S1943" s="182">
        <f t="shared" si="295"/>
        <v>3.64</v>
      </c>
      <c r="T1943" s="182">
        <f t="shared" si="296"/>
        <v>0.35999999999999988</v>
      </c>
      <c r="AF1943" s="183"/>
      <c r="AI1943" s="3"/>
    </row>
    <row r="1944" spans="1:35" x14ac:dyDescent="0.2">
      <c r="A1944" s="7">
        <f t="shared" si="288"/>
        <v>44774</v>
      </c>
      <c r="B1944" s="7">
        <f t="shared" si="290"/>
        <v>44805</v>
      </c>
      <c r="C1944" s="7">
        <v>44816</v>
      </c>
      <c r="D1944">
        <v>3.25</v>
      </c>
      <c r="E1944">
        <v>1.8</v>
      </c>
      <c r="F1944">
        <v>3.4</v>
      </c>
      <c r="G1944">
        <v>2.6</v>
      </c>
      <c r="H1944" s="4">
        <f t="shared" si="291"/>
        <v>8.5</v>
      </c>
      <c r="I1944" s="4"/>
      <c r="J1944" s="4">
        <f t="shared" si="292"/>
        <v>5.25</v>
      </c>
      <c r="K1944" s="15">
        <f t="shared" si="287"/>
        <v>4.8899999999999997</v>
      </c>
      <c r="L1944" s="4">
        <f t="shared" si="289"/>
        <v>5.25</v>
      </c>
      <c r="M1944" s="4">
        <f t="shared" si="293"/>
        <v>3.25</v>
      </c>
      <c r="N1944" s="4"/>
      <c r="P1944" s="184">
        <f t="shared" si="294"/>
        <v>41487</v>
      </c>
      <c r="Q1944" s="184">
        <v>41488</v>
      </c>
      <c r="R1944" s="182">
        <v>4</v>
      </c>
      <c r="S1944" s="182">
        <f t="shared" si="295"/>
        <v>3.64</v>
      </c>
      <c r="T1944" s="182">
        <f t="shared" si="296"/>
        <v>0.35999999999999988</v>
      </c>
      <c r="AF1944" s="183"/>
      <c r="AI1944" s="3"/>
    </row>
    <row r="1945" spans="1:35" x14ac:dyDescent="0.2">
      <c r="A1945" s="7">
        <f t="shared" si="288"/>
        <v>44774</v>
      </c>
      <c r="B1945" s="7">
        <f t="shared" si="290"/>
        <v>44805</v>
      </c>
      <c r="C1945" s="7">
        <v>44817</v>
      </c>
      <c r="D1945">
        <v>3.25</v>
      </c>
      <c r="E1945">
        <v>1.8</v>
      </c>
      <c r="F1945">
        <v>3.4</v>
      </c>
      <c r="G1945">
        <v>2.6</v>
      </c>
      <c r="H1945" s="4">
        <f t="shared" si="291"/>
        <v>8.5</v>
      </c>
      <c r="I1945" s="4"/>
      <c r="J1945" s="4">
        <f t="shared" si="292"/>
        <v>5.25</v>
      </c>
      <c r="K1945" s="15">
        <f t="shared" si="287"/>
        <v>4.8899999999999997</v>
      </c>
      <c r="L1945" s="4">
        <f t="shared" si="289"/>
        <v>5.25</v>
      </c>
      <c r="M1945" s="4">
        <f t="shared" si="293"/>
        <v>3.25</v>
      </c>
      <c r="N1945" s="4"/>
      <c r="P1945" s="184">
        <f t="shared" si="294"/>
        <v>41487</v>
      </c>
      <c r="Q1945" s="184">
        <v>41489</v>
      </c>
      <c r="R1945" s="182">
        <v>4</v>
      </c>
      <c r="S1945" s="182">
        <f t="shared" si="295"/>
        <v>3.64</v>
      </c>
      <c r="T1945" s="182">
        <f t="shared" si="296"/>
        <v>0.35999999999999988</v>
      </c>
      <c r="AF1945" s="183"/>
      <c r="AI1945" s="3"/>
    </row>
    <row r="1946" spans="1:35" x14ac:dyDescent="0.2">
      <c r="A1946" s="7">
        <f t="shared" si="288"/>
        <v>44774</v>
      </c>
      <c r="B1946" s="7">
        <f t="shared" si="290"/>
        <v>44805</v>
      </c>
      <c r="C1946" s="7">
        <v>44818</v>
      </c>
      <c r="D1946">
        <v>3.25</v>
      </c>
      <c r="E1946">
        <v>1.8</v>
      </c>
      <c r="F1946">
        <v>3.4</v>
      </c>
      <c r="G1946">
        <v>2.6</v>
      </c>
      <c r="H1946" s="4">
        <f t="shared" si="291"/>
        <v>8.5</v>
      </c>
      <c r="I1946" s="4"/>
      <c r="J1946" s="4">
        <f t="shared" si="292"/>
        <v>5.25</v>
      </c>
      <c r="K1946" s="15">
        <f t="shared" si="287"/>
        <v>4.8899999999999997</v>
      </c>
      <c r="L1946" s="4">
        <f t="shared" si="289"/>
        <v>5.25</v>
      </c>
      <c r="M1946" s="4">
        <f t="shared" si="293"/>
        <v>3.25</v>
      </c>
      <c r="N1946" s="4"/>
      <c r="P1946" s="184">
        <f t="shared" si="294"/>
        <v>41487</v>
      </c>
      <c r="Q1946" s="184">
        <v>41490</v>
      </c>
      <c r="R1946" s="182">
        <v>4</v>
      </c>
      <c r="S1946" s="182">
        <f t="shared" si="295"/>
        <v>3.64</v>
      </c>
      <c r="T1946" s="182">
        <f t="shared" si="296"/>
        <v>0.35999999999999988</v>
      </c>
      <c r="AF1946" s="183"/>
      <c r="AI1946" s="3"/>
    </row>
    <row r="1947" spans="1:35" x14ac:dyDescent="0.2">
      <c r="A1947" s="7">
        <f t="shared" si="288"/>
        <v>44774</v>
      </c>
      <c r="B1947" s="7">
        <f t="shared" si="290"/>
        <v>44805</v>
      </c>
      <c r="C1947" s="7">
        <v>44819</v>
      </c>
      <c r="D1947">
        <v>3.25</v>
      </c>
      <c r="E1947">
        <v>1.8</v>
      </c>
      <c r="F1947">
        <v>3.4</v>
      </c>
      <c r="G1947">
        <v>2.6</v>
      </c>
      <c r="H1947" s="4">
        <f t="shared" si="291"/>
        <v>8.5</v>
      </c>
      <c r="I1947" s="4"/>
      <c r="J1947" s="4">
        <f t="shared" si="292"/>
        <v>5.25</v>
      </c>
      <c r="K1947" s="15">
        <f t="shared" si="287"/>
        <v>4.8899999999999997</v>
      </c>
      <c r="L1947" s="4">
        <f t="shared" si="289"/>
        <v>5.25</v>
      </c>
      <c r="M1947" s="4">
        <f t="shared" si="293"/>
        <v>3.25</v>
      </c>
      <c r="N1947" s="4"/>
      <c r="P1947" s="184">
        <f t="shared" si="294"/>
        <v>41487</v>
      </c>
      <c r="Q1947" s="184">
        <v>41491</v>
      </c>
      <c r="R1947" s="182">
        <v>4</v>
      </c>
      <c r="S1947" s="182">
        <f t="shared" si="295"/>
        <v>3.64</v>
      </c>
      <c r="T1947" s="182">
        <f t="shared" si="296"/>
        <v>0.35999999999999988</v>
      </c>
      <c r="AF1947" s="183"/>
      <c r="AI1947" s="3"/>
    </row>
    <row r="1948" spans="1:35" x14ac:dyDescent="0.2">
      <c r="A1948" s="7">
        <f t="shared" si="288"/>
        <v>44774</v>
      </c>
      <c r="B1948" s="7">
        <f t="shared" si="290"/>
        <v>44805</v>
      </c>
      <c r="C1948" s="7">
        <v>44823</v>
      </c>
      <c r="D1948">
        <v>3.25</v>
      </c>
      <c r="E1948">
        <v>1.8</v>
      </c>
      <c r="F1948">
        <v>3.4</v>
      </c>
      <c r="G1948">
        <v>2.6</v>
      </c>
      <c r="H1948" s="4">
        <f t="shared" si="291"/>
        <v>8.5</v>
      </c>
      <c r="I1948" s="4"/>
      <c r="J1948" s="4">
        <f t="shared" si="292"/>
        <v>5.25</v>
      </c>
      <c r="K1948" s="15">
        <f t="shared" si="287"/>
        <v>4.8899999999999997</v>
      </c>
      <c r="L1948" s="4">
        <f t="shared" si="289"/>
        <v>5.25</v>
      </c>
      <c r="M1948" s="4">
        <f t="shared" si="293"/>
        <v>3.25</v>
      </c>
      <c r="N1948" s="4"/>
      <c r="P1948" s="184">
        <f t="shared" si="294"/>
        <v>41487</v>
      </c>
      <c r="Q1948" s="184">
        <v>41492</v>
      </c>
      <c r="R1948" s="182">
        <v>4</v>
      </c>
      <c r="S1948" s="182">
        <f t="shared" si="295"/>
        <v>3.64</v>
      </c>
      <c r="T1948" s="182">
        <f t="shared" si="296"/>
        <v>0.35999999999999988</v>
      </c>
      <c r="AF1948" s="183"/>
      <c r="AI1948" s="3"/>
    </row>
    <row r="1949" spans="1:35" x14ac:dyDescent="0.2">
      <c r="A1949" s="7">
        <f t="shared" si="288"/>
        <v>44774</v>
      </c>
      <c r="B1949" s="7">
        <f t="shared" si="290"/>
        <v>44805</v>
      </c>
      <c r="C1949" s="7">
        <v>44824</v>
      </c>
      <c r="D1949">
        <v>3.25</v>
      </c>
      <c r="E1949">
        <v>1.8</v>
      </c>
      <c r="F1949">
        <v>3.4</v>
      </c>
      <c r="G1949">
        <v>2.6</v>
      </c>
      <c r="H1949" s="4">
        <f t="shared" si="291"/>
        <v>8.5</v>
      </c>
      <c r="I1949" s="4"/>
      <c r="J1949" s="4">
        <f t="shared" si="292"/>
        <v>5.25</v>
      </c>
      <c r="K1949" s="15">
        <f t="shared" si="287"/>
        <v>4.8899999999999997</v>
      </c>
      <c r="L1949" s="4">
        <f t="shared" si="289"/>
        <v>5.25</v>
      </c>
      <c r="M1949" s="4">
        <f t="shared" si="293"/>
        <v>3.25</v>
      </c>
      <c r="N1949" s="4"/>
      <c r="P1949" s="184">
        <f t="shared" si="294"/>
        <v>41487</v>
      </c>
      <c r="Q1949" s="184">
        <v>41493</v>
      </c>
      <c r="R1949" s="182">
        <v>4</v>
      </c>
      <c r="S1949" s="182">
        <f t="shared" si="295"/>
        <v>3.64</v>
      </c>
      <c r="T1949" s="182">
        <f t="shared" si="296"/>
        <v>0.35999999999999988</v>
      </c>
      <c r="AF1949" s="183"/>
      <c r="AI1949" s="3"/>
    </row>
    <row r="1950" spans="1:35" x14ac:dyDescent="0.2">
      <c r="A1950" s="7">
        <f t="shared" si="288"/>
        <v>44774</v>
      </c>
      <c r="B1950" s="7">
        <f t="shared" si="290"/>
        <v>44805</v>
      </c>
      <c r="C1950" s="7">
        <v>44825</v>
      </c>
      <c r="D1950">
        <v>3.25</v>
      </c>
      <c r="E1950">
        <v>1.8</v>
      </c>
      <c r="F1950">
        <v>3.4</v>
      </c>
      <c r="G1950">
        <v>2.6</v>
      </c>
      <c r="H1950" s="4">
        <f t="shared" si="291"/>
        <v>8.5</v>
      </c>
      <c r="I1950" s="4"/>
      <c r="J1950" s="4">
        <f t="shared" si="292"/>
        <v>5.25</v>
      </c>
      <c r="K1950" s="15">
        <f t="shared" si="287"/>
        <v>4.8899999999999997</v>
      </c>
      <c r="L1950" s="4">
        <f t="shared" si="289"/>
        <v>5.25</v>
      </c>
      <c r="M1950" s="4">
        <f t="shared" si="293"/>
        <v>3.25</v>
      </c>
      <c r="N1950" s="4"/>
      <c r="P1950" s="184">
        <f t="shared" si="294"/>
        <v>41487</v>
      </c>
      <c r="Q1950" s="184">
        <v>41494</v>
      </c>
      <c r="R1950" s="182">
        <v>4</v>
      </c>
      <c r="S1950" s="182">
        <f t="shared" si="295"/>
        <v>3.64</v>
      </c>
      <c r="T1950" s="182">
        <f t="shared" si="296"/>
        <v>0.35999999999999988</v>
      </c>
      <c r="AF1950" s="183"/>
      <c r="AI1950" s="3"/>
    </row>
    <row r="1951" spans="1:35" x14ac:dyDescent="0.2">
      <c r="A1951" s="7">
        <f t="shared" si="288"/>
        <v>44774</v>
      </c>
      <c r="B1951" s="7">
        <f t="shared" si="290"/>
        <v>44805</v>
      </c>
      <c r="C1951" s="7">
        <v>44826</v>
      </c>
      <c r="D1951">
        <v>3.25</v>
      </c>
      <c r="E1951">
        <v>1.8</v>
      </c>
      <c r="F1951">
        <v>3.4</v>
      </c>
      <c r="G1951">
        <v>2.6</v>
      </c>
      <c r="H1951" s="4">
        <f t="shared" si="291"/>
        <v>8.5</v>
      </c>
      <c r="I1951" s="4"/>
      <c r="J1951" s="4">
        <f t="shared" si="292"/>
        <v>5.25</v>
      </c>
      <c r="K1951" s="15">
        <f t="shared" si="287"/>
        <v>4.8899999999999997</v>
      </c>
      <c r="L1951" s="4">
        <f t="shared" si="289"/>
        <v>5.25</v>
      </c>
      <c r="M1951" s="4">
        <f t="shared" si="293"/>
        <v>3.25</v>
      </c>
      <c r="N1951" s="4"/>
      <c r="P1951" s="184">
        <f t="shared" si="294"/>
        <v>41487</v>
      </c>
      <c r="Q1951" s="184">
        <v>41495</v>
      </c>
      <c r="R1951" s="182">
        <v>4</v>
      </c>
      <c r="S1951" s="182">
        <f t="shared" si="295"/>
        <v>3.64</v>
      </c>
      <c r="T1951" s="182">
        <f t="shared" si="296"/>
        <v>0.35999999999999988</v>
      </c>
      <c r="AF1951" s="183"/>
      <c r="AI1951" s="3"/>
    </row>
    <row r="1952" spans="1:35" x14ac:dyDescent="0.2">
      <c r="A1952" s="7">
        <f t="shared" si="288"/>
        <v>44774</v>
      </c>
      <c r="B1952" s="7">
        <f t="shared" si="290"/>
        <v>44805</v>
      </c>
      <c r="C1952" s="7">
        <v>44827</v>
      </c>
      <c r="D1952">
        <v>3.25</v>
      </c>
      <c r="E1952">
        <v>1.8</v>
      </c>
      <c r="F1952">
        <v>3.4</v>
      </c>
      <c r="G1952">
        <v>2.6</v>
      </c>
      <c r="H1952" s="4">
        <f t="shared" si="291"/>
        <v>8.5</v>
      </c>
      <c r="I1952" s="4"/>
      <c r="J1952" s="4">
        <f t="shared" si="292"/>
        <v>5.25</v>
      </c>
      <c r="K1952" s="15">
        <f t="shared" si="287"/>
        <v>4.8899999999999997</v>
      </c>
      <c r="L1952" s="4">
        <f t="shared" si="289"/>
        <v>5.25</v>
      </c>
      <c r="M1952" s="4">
        <f t="shared" si="293"/>
        <v>3.25</v>
      </c>
      <c r="N1952" s="4"/>
      <c r="P1952" s="184">
        <f t="shared" si="294"/>
        <v>41487</v>
      </c>
      <c r="Q1952" s="184">
        <v>41496</v>
      </c>
      <c r="R1952" s="182">
        <v>4</v>
      </c>
      <c r="S1952" s="182">
        <f t="shared" si="295"/>
        <v>3.64</v>
      </c>
      <c r="T1952" s="182">
        <f t="shared" si="296"/>
        <v>0.35999999999999988</v>
      </c>
      <c r="AF1952" s="183"/>
      <c r="AI1952" s="3"/>
    </row>
    <row r="1953" spans="1:35" x14ac:dyDescent="0.2">
      <c r="A1953" s="7">
        <f t="shared" si="288"/>
        <v>44774</v>
      </c>
      <c r="B1953" s="7">
        <f t="shared" si="290"/>
        <v>44805</v>
      </c>
      <c r="C1953" s="7">
        <v>44830</v>
      </c>
      <c r="D1953">
        <v>3.25</v>
      </c>
      <c r="E1953">
        <v>1.8</v>
      </c>
      <c r="F1953">
        <v>3.4</v>
      </c>
      <c r="G1953">
        <v>2.6</v>
      </c>
      <c r="H1953" s="4">
        <f t="shared" si="291"/>
        <v>8.5</v>
      </c>
      <c r="I1953" s="4"/>
      <c r="J1953" s="4">
        <f t="shared" si="292"/>
        <v>5.25</v>
      </c>
      <c r="K1953" s="15">
        <f t="shared" si="287"/>
        <v>4.8899999999999997</v>
      </c>
      <c r="L1953" s="4">
        <f t="shared" si="289"/>
        <v>5.25</v>
      </c>
      <c r="M1953" s="4">
        <f t="shared" si="293"/>
        <v>3.25</v>
      </c>
      <c r="N1953" s="4"/>
      <c r="P1953" s="184">
        <f t="shared" si="294"/>
        <v>41487</v>
      </c>
      <c r="Q1953" s="184">
        <v>41497</v>
      </c>
      <c r="R1953" s="182">
        <v>4</v>
      </c>
      <c r="S1953" s="182">
        <f t="shared" si="295"/>
        <v>3.64</v>
      </c>
      <c r="T1953" s="182">
        <f t="shared" si="296"/>
        <v>0.35999999999999988</v>
      </c>
      <c r="AF1953" s="183"/>
      <c r="AI1953" s="3"/>
    </row>
    <row r="1954" spans="1:35" x14ac:dyDescent="0.2">
      <c r="A1954" s="7">
        <f t="shared" si="288"/>
        <v>44774</v>
      </c>
      <c r="B1954" s="7">
        <f t="shared" si="290"/>
        <v>44805</v>
      </c>
      <c r="C1954" s="7">
        <v>44831</v>
      </c>
      <c r="D1954">
        <v>3.25</v>
      </c>
      <c r="E1954">
        <v>1.8</v>
      </c>
      <c r="F1954">
        <v>3.4</v>
      </c>
      <c r="G1954">
        <v>2.6</v>
      </c>
      <c r="H1954" s="4">
        <f t="shared" si="291"/>
        <v>8.5</v>
      </c>
      <c r="I1954" s="4"/>
      <c r="J1954" s="4">
        <f t="shared" si="292"/>
        <v>5.25</v>
      </c>
      <c r="K1954" s="15">
        <f t="shared" ref="K1954:K2017" si="297">INDEX($W:$W,MATCH($A1954,$V:$V,0))</f>
        <v>4.8899999999999997</v>
      </c>
      <c r="L1954" s="4">
        <f t="shared" si="289"/>
        <v>5.25</v>
      </c>
      <c r="M1954" s="4">
        <f t="shared" si="293"/>
        <v>3.25</v>
      </c>
      <c r="N1954" s="4"/>
      <c r="P1954" s="184">
        <f t="shared" si="294"/>
        <v>41487</v>
      </c>
      <c r="Q1954" s="184">
        <v>41498</v>
      </c>
      <c r="R1954" s="182">
        <v>4</v>
      </c>
      <c r="S1954" s="182">
        <f t="shared" si="295"/>
        <v>3.64</v>
      </c>
      <c r="T1954" s="182">
        <f t="shared" si="296"/>
        <v>0.35999999999999988</v>
      </c>
      <c r="AF1954" s="183"/>
      <c r="AI1954" s="3"/>
    </row>
    <row r="1955" spans="1:35" x14ac:dyDescent="0.2">
      <c r="A1955" s="7">
        <f t="shared" si="288"/>
        <v>44774</v>
      </c>
      <c r="B1955" s="7">
        <f t="shared" si="290"/>
        <v>44805</v>
      </c>
      <c r="C1955" s="7">
        <v>44832</v>
      </c>
      <c r="D1955">
        <v>3.25</v>
      </c>
      <c r="E1955">
        <v>1.8</v>
      </c>
      <c r="F1955">
        <v>3.4</v>
      </c>
      <c r="G1955">
        <v>2.6</v>
      </c>
      <c r="H1955" s="4">
        <f t="shared" si="291"/>
        <v>8.5</v>
      </c>
      <c r="I1955" s="4"/>
      <c r="J1955" s="4">
        <f t="shared" si="292"/>
        <v>5.25</v>
      </c>
      <c r="K1955" s="15">
        <f t="shared" si="297"/>
        <v>4.8899999999999997</v>
      </c>
      <c r="L1955" s="4">
        <f t="shared" si="289"/>
        <v>5.25</v>
      </c>
      <c r="M1955" s="4">
        <f t="shared" si="293"/>
        <v>3.25</v>
      </c>
      <c r="N1955" s="4"/>
      <c r="P1955" s="184">
        <f t="shared" si="294"/>
        <v>41487</v>
      </c>
      <c r="Q1955" s="184">
        <v>41499</v>
      </c>
      <c r="R1955" s="182">
        <v>4</v>
      </c>
      <c r="S1955" s="182">
        <f t="shared" si="295"/>
        <v>3.64</v>
      </c>
      <c r="T1955" s="182">
        <f t="shared" si="296"/>
        <v>0.35999999999999988</v>
      </c>
      <c r="AF1955" s="183"/>
      <c r="AI1955" s="3"/>
    </row>
    <row r="1956" spans="1:35" x14ac:dyDescent="0.2">
      <c r="A1956" s="7">
        <f t="shared" si="288"/>
        <v>44774</v>
      </c>
      <c r="B1956" s="7">
        <f t="shared" si="290"/>
        <v>44805</v>
      </c>
      <c r="C1956" s="7">
        <v>44833</v>
      </c>
      <c r="D1956">
        <v>3.25</v>
      </c>
      <c r="E1956">
        <v>1.8</v>
      </c>
      <c r="F1956">
        <v>3.4</v>
      </c>
      <c r="G1956">
        <v>2.6</v>
      </c>
      <c r="H1956" s="4">
        <f t="shared" si="291"/>
        <v>8.5</v>
      </c>
      <c r="I1956" s="4"/>
      <c r="J1956" s="4">
        <f t="shared" si="292"/>
        <v>5.25</v>
      </c>
      <c r="K1956" s="15">
        <f t="shared" si="297"/>
        <v>4.8899999999999997</v>
      </c>
      <c r="L1956" s="4">
        <f t="shared" si="289"/>
        <v>5.25</v>
      </c>
      <c r="M1956" s="4">
        <f t="shared" si="293"/>
        <v>3.25</v>
      </c>
      <c r="N1956" s="4"/>
      <c r="P1956" s="184">
        <f t="shared" si="294"/>
        <v>41487</v>
      </c>
      <c r="Q1956" s="184">
        <v>41500</v>
      </c>
      <c r="R1956" s="182">
        <v>4</v>
      </c>
      <c r="S1956" s="182">
        <f t="shared" si="295"/>
        <v>3.64</v>
      </c>
      <c r="T1956" s="182">
        <f t="shared" si="296"/>
        <v>0.35999999999999988</v>
      </c>
      <c r="AF1956" s="183"/>
      <c r="AI1956" s="3"/>
    </row>
    <row r="1957" spans="1:35" x14ac:dyDescent="0.2">
      <c r="A1957" s="7">
        <f t="shared" si="288"/>
        <v>44774</v>
      </c>
      <c r="B1957" s="7">
        <f t="shared" si="290"/>
        <v>44805</v>
      </c>
      <c r="C1957" s="7">
        <v>44834</v>
      </c>
      <c r="D1957">
        <v>4</v>
      </c>
      <c r="E1957">
        <v>1.8</v>
      </c>
      <c r="F1957">
        <v>3.4</v>
      </c>
      <c r="G1957">
        <v>2.6</v>
      </c>
      <c r="H1957" s="4">
        <f t="shared" si="291"/>
        <v>9.25</v>
      </c>
      <c r="I1957" s="4"/>
      <c r="J1957" s="4">
        <f t="shared" si="292"/>
        <v>5.25</v>
      </c>
      <c r="K1957" s="15">
        <f t="shared" si="297"/>
        <v>4.8899999999999997</v>
      </c>
      <c r="L1957" s="4">
        <f t="shared" si="289"/>
        <v>5.25</v>
      </c>
      <c r="M1957" s="4">
        <f t="shared" si="293"/>
        <v>4</v>
      </c>
      <c r="N1957" s="4"/>
      <c r="P1957" s="184">
        <f t="shared" si="294"/>
        <v>41487</v>
      </c>
      <c r="Q1957" s="184">
        <v>41501</v>
      </c>
      <c r="R1957" s="182">
        <v>4</v>
      </c>
      <c r="S1957" s="182">
        <f t="shared" si="295"/>
        <v>3.64</v>
      </c>
      <c r="T1957" s="182">
        <f t="shared" si="296"/>
        <v>0.35999999999999988</v>
      </c>
      <c r="AF1957" s="183"/>
      <c r="AI1957" s="3"/>
    </row>
    <row r="1958" spans="1:35" x14ac:dyDescent="0.2">
      <c r="A1958" s="7">
        <f t="shared" si="288"/>
        <v>44805</v>
      </c>
      <c r="B1958" s="7">
        <f t="shared" si="290"/>
        <v>44835</v>
      </c>
      <c r="C1958" s="7">
        <v>44837</v>
      </c>
      <c r="D1958">
        <v>3.75</v>
      </c>
      <c r="E1958">
        <v>1.8</v>
      </c>
      <c r="F1958">
        <v>3.4</v>
      </c>
      <c r="G1958">
        <v>2.6</v>
      </c>
      <c r="H1958" s="4">
        <f t="shared" si="291"/>
        <v>9.25</v>
      </c>
      <c r="I1958" s="4"/>
      <c r="J1958" s="4">
        <f t="shared" si="292"/>
        <v>5.5</v>
      </c>
      <c r="K1958" s="15">
        <f t="shared" si="297"/>
        <v>5.14</v>
      </c>
      <c r="L1958" s="4">
        <f t="shared" si="289"/>
        <v>5.5</v>
      </c>
      <c r="M1958" s="4">
        <f t="shared" si="293"/>
        <v>3.75</v>
      </c>
      <c r="N1958" s="4"/>
      <c r="P1958" s="184">
        <f t="shared" si="294"/>
        <v>41487</v>
      </c>
      <c r="Q1958" s="184">
        <v>41502</v>
      </c>
      <c r="R1958" s="182">
        <v>4</v>
      </c>
      <c r="S1958" s="182">
        <f t="shared" si="295"/>
        <v>3.64</v>
      </c>
      <c r="T1958" s="182">
        <f t="shared" si="296"/>
        <v>0.35999999999999988</v>
      </c>
      <c r="AF1958" s="183"/>
      <c r="AI1958" s="3"/>
    </row>
    <row r="1959" spans="1:35" x14ac:dyDescent="0.2">
      <c r="A1959" s="7">
        <f t="shared" si="288"/>
        <v>44805</v>
      </c>
      <c r="B1959" s="7">
        <f t="shared" si="290"/>
        <v>44835</v>
      </c>
      <c r="C1959" s="7">
        <v>44838</v>
      </c>
      <c r="D1959">
        <v>3.75</v>
      </c>
      <c r="E1959">
        <v>1.8</v>
      </c>
      <c r="F1959">
        <v>3.4</v>
      </c>
      <c r="G1959">
        <v>2.6</v>
      </c>
      <c r="H1959" s="4">
        <f t="shared" si="291"/>
        <v>9.25</v>
      </c>
      <c r="I1959" s="4"/>
      <c r="J1959" s="4">
        <f t="shared" si="292"/>
        <v>5.5</v>
      </c>
      <c r="K1959" s="15">
        <f t="shared" si="297"/>
        <v>5.14</v>
      </c>
      <c r="L1959" s="4">
        <f t="shared" si="289"/>
        <v>5.5</v>
      </c>
      <c r="M1959" s="4">
        <f t="shared" si="293"/>
        <v>3.75</v>
      </c>
      <c r="N1959" s="4"/>
      <c r="P1959" s="184">
        <f t="shared" si="294"/>
        <v>41487</v>
      </c>
      <c r="Q1959" s="184">
        <v>41503</v>
      </c>
      <c r="R1959" s="182">
        <v>4</v>
      </c>
      <c r="S1959" s="182">
        <f t="shared" si="295"/>
        <v>3.64</v>
      </c>
      <c r="T1959" s="182">
        <f t="shared" si="296"/>
        <v>0.35999999999999988</v>
      </c>
      <c r="AF1959" s="183"/>
      <c r="AI1959" s="3"/>
    </row>
    <row r="1960" spans="1:35" x14ac:dyDescent="0.2">
      <c r="A1960" s="7">
        <f t="shared" si="288"/>
        <v>44805</v>
      </c>
      <c r="B1960" s="7">
        <f t="shared" si="290"/>
        <v>44835</v>
      </c>
      <c r="C1960" s="7">
        <v>44839</v>
      </c>
      <c r="D1960">
        <v>3.75</v>
      </c>
      <c r="E1960">
        <v>1.8</v>
      </c>
      <c r="F1960">
        <v>3.4</v>
      </c>
      <c r="G1960">
        <v>2.6</v>
      </c>
      <c r="H1960" s="4">
        <f t="shared" si="291"/>
        <v>9.25</v>
      </c>
      <c r="I1960" s="4"/>
      <c r="J1960" s="4">
        <f t="shared" si="292"/>
        <v>5.5</v>
      </c>
      <c r="K1960" s="15">
        <f t="shared" si="297"/>
        <v>5.14</v>
      </c>
      <c r="L1960" s="4">
        <f t="shared" si="289"/>
        <v>5.5</v>
      </c>
      <c r="M1960" s="4">
        <f t="shared" si="293"/>
        <v>3.75</v>
      </c>
      <c r="N1960" s="4"/>
      <c r="P1960" s="184">
        <f t="shared" si="294"/>
        <v>41487</v>
      </c>
      <c r="Q1960" s="184">
        <v>41504</v>
      </c>
      <c r="R1960" s="182">
        <v>4</v>
      </c>
      <c r="S1960" s="182">
        <f t="shared" si="295"/>
        <v>3.64</v>
      </c>
      <c r="T1960" s="182">
        <f t="shared" si="296"/>
        <v>0.35999999999999988</v>
      </c>
      <c r="AF1960" s="183"/>
      <c r="AI1960" s="3"/>
    </row>
    <row r="1961" spans="1:35" x14ac:dyDescent="0.2">
      <c r="A1961" s="7">
        <f t="shared" si="288"/>
        <v>44805</v>
      </c>
      <c r="B1961" s="7">
        <f t="shared" si="290"/>
        <v>44835</v>
      </c>
      <c r="C1961" s="7">
        <v>44840</v>
      </c>
      <c r="D1961">
        <v>3.75</v>
      </c>
      <c r="E1961">
        <v>1.8</v>
      </c>
      <c r="F1961">
        <v>3.4</v>
      </c>
      <c r="G1961">
        <v>2.6</v>
      </c>
      <c r="H1961" s="4">
        <f t="shared" si="291"/>
        <v>9.25</v>
      </c>
      <c r="I1961" s="4"/>
      <c r="J1961" s="4">
        <f t="shared" si="292"/>
        <v>5.5</v>
      </c>
      <c r="K1961" s="15">
        <f t="shared" si="297"/>
        <v>5.14</v>
      </c>
      <c r="L1961" s="4">
        <f t="shared" si="289"/>
        <v>5.5</v>
      </c>
      <c r="M1961" s="4">
        <f t="shared" si="293"/>
        <v>3.75</v>
      </c>
      <c r="N1961" s="4"/>
      <c r="P1961" s="184">
        <f t="shared" si="294"/>
        <v>41487</v>
      </c>
      <c r="Q1961" s="184">
        <v>41505</v>
      </c>
      <c r="R1961" s="182">
        <v>4</v>
      </c>
      <c r="S1961" s="182">
        <f t="shared" si="295"/>
        <v>3.64</v>
      </c>
      <c r="T1961" s="182">
        <f t="shared" si="296"/>
        <v>0.35999999999999988</v>
      </c>
      <c r="AF1961" s="183"/>
      <c r="AI1961" s="3"/>
    </row>
    <row r="1962" spans="1:35" x14ac:dyDescent="0.2">
      <c r="A1962" s="7">
        <f t="shared" si="288"/>
        <v>44805</v>
      </c>
      <c r="B1962" s="7">
        <f t="shared" si="290"/>
        <v>44835</v>
      </c>
      <c r="C1962" s="7">
        <v>44841</v>
      </c>
      <c r="D1962">
        <v>3.75</v>
      </c>
      <c r="E1962">
        <v>1.8</v>
      </c>
      <c r="F1962">
        <v>3.4</v>
      </c>
      <c r="G1962">
        <v>2.6</v>
      </c>
      <c r="H1962" s="4">
        <f t="shared" si="291"/>
        <v>9.25</v>
      </c>
      <c r="I1962" s="4"/>
      <c r="J1962" s="4">
        <f t="shared" si="292"/>
        <v>5.5</v>
      </c>
      <c r="K1962" s="15">
        <f t="shared" si="297"/>
        <v>5.14</v>
      </c>
      <c r="L1962" s="4">
        <f t="shared" si="289"/>
        <v>5.5</v>
      </c>
      <c r="M1962" s="4">
        <f t="shared" si="293"/>
        <v>3.75</v>
      </c>
      <c r="N1962" s="4"/>
      <c r="P1962" s="184">
        <f t="shared" si="294"/>
        <v>41487</v>
      </c>
      <c r="Q1962" s="184">
        <v>41506</v>
      </c>
      <c r="R1962" s="182">
        <v>4</v>
      </c>
      <c r="S1962" s="182">
        <f t="shared" si="295"/>
        <v>3.64</v>
      </c>
      <c r="T1962" s="182">
        <f t="shared" si="296"/>
        <v>0.35999999999999988</v>
      </c>
      <c r="AF1962" s="183"/>
      <c r="AI1962" s="3"/>
    </row>
    <row r="1963" spans="1:35" x14ac:dyDescent="0.2">
      <c r="A1963" s="7">
        <f t="shared" si="288"/>
        <v>44805</v>
      </c>
      <c r="B1963" s="7">
        <f t="shared" si="290"/>
        <v>44835</v>
      </c>
      <c r="C1963" s="7">
        <v>44844</v>
      </c>
      <c r="D1963">
        <v>3.75</v>
      </c>
      <c r="E1963">
        <v>1.8</v>
      </c>
      <c r="F1963">
        <v>3.4</v>
      </c>
      <c r="G1963">
        <v>2.6</v>
      </c>
      <c r="H1963" s="4">
        <f t="shared" si="291"/>
        <v>9.25</v>
      </c>
      <c r="I1963" s="4"/>
      <c r="J1963" s="4">
        <f t="shared" si="292"/>
        <v>5.5</v>
      </c>
      <c r="K1963" s="15">
        <f t="shared" si="297"/>
        <v>5.14</v>
      </c>
      <c r="L1963" s="4">
        <f t="shared" si="289"/>
        <v>5.5</v>
      </c>
      <c r="M1963" s="4">
        <f t="shared" si="293"/>
        <v>3.75</v>
      </c>
      <c r="N1963" s="4"/>
      <c r="P1963" s="184">
        <f t="shared" si="294"/>
        <v>41487</v>
      </c>
      <c r="Q1963" s="184">
        <v>41507</v>
      </c>
      <c r="R1963" s="182">
        <v>4</v>
      </c>
      <c r="S1963" s="182">
        <f t="shared" si="295"/>
        <v>3.64</v>
      </c>
      <c r="T1963" s="182">
        <f t="shared" si="296"/>
        <v>0.35999999999999988</v>
      </c>
      <c r="AF1963" s="183"/>
      <c r="AI1963" s="3"/>
    </row>
    <row r="1964" spans="1:35" x14ac:dyDescent="0.2">
      <c r="A1964" s="7">
        <f t="shared" si="288"/>
        <v>44805</v>
      </c>
      <c r="B1964" s="7">
        <f t="shared" si="290"/>
        <v>44835</v>
      </c>
      <c r="C1964" s="7">
        <v>44845</v>
      </c>
      <c r="D1964">
        <v>3.75</v>
      </c>
      <c r="E1964">
        <v>1.8</v>
      </c>
      <c r="F1964">
        <v>3.4</v>
      </c>
      <c r="G1964">
        <v>2.6</v>
      </c>
      <c r="H1964" s="4">
        <f t="shared" si="291"/>
        <v>9.25</v>
      </c>
      <c r="I1964" s="4"/>
      <c r="J1964" s="4">
        <f t="shared" si="292"/>
        <v>5.5</v>
      </c>
      <c r="K1964" s="15">
        <f t="shared" si="297"/>
        <v>5.14</v>
      </c>
      <c r="L1964" s="4">
        <f t="shared" si="289"/>
        <v>5.5</v>
      </c>
      <c r="M1964" s="4">
        <f t="shared" si="293"/>
        <v>3.75</v>
      </c>
      <c r="N1964" s="4"/>
      <c r="P1964" s="184">
        <f t="shared" si="294"/>
        <v>41487</v>
      </c>
      <c r="Q1964" s="184">
        <v>41508</v>
      </c>
      <c r="R1964" s="182">
        <v>4</v>
      </c>
      <c r="S1964" s="182">
        <f t="shared" si="295"/>
        <v>3.64</v>
      </c>
      <c r="T1964" s="182">
        <f t="shared" si="296"/>
        <v>0.35999999999999988</v>
      </c>
      <c r="AF1964" s="183"/>
      <c r="AI1964" s="3"/>
    </row>
    <row r="1965" spans="1:35" x14ac:dyDescent="0.2">
      <c r="A1965" s="7">
        <f t="shared" si="288"/>
        <v>44805</v>
      </c>
      <c r="B1965" s="7">
        <f t="shared" si="290"/>
        <v>44835</v>
      </c>
      <c r="C1965" s="7">
        <v>44846</v>
      </c>
      <c r="D1965">
        <v>3.75</v>
      </c>
      <c r="E1965">
        <v>1.8</v>
      </c>
      <c r="F1965">
        <v>3.4</v>
      </c>
      <c r="G1965">
        <v>2.6</v>
      </c>
      <c r="H1965" s="4">
        <f t="shared" si="291"/>
        <v>9.25</v>
      </c>
      <c r="I1965" s="4"/>
      <c r="J1965" s="4">
        <f t="shared" si="292"/>
        <v>5.5</v>
      </c>
      <c r="K1965" s="15">
        <f t="shared" si="297"/>
        <v>5.14</v>
      </c>
      <c r="L1965" s="4">
        <f t="shared" si="289"/>
        <v>5.5</v>
      </c>
      <c r="M1965" s="4">
        <f t="shared" si="293"/>
        <v>3.75</v>
      </c>
      <c r="N1965" s="4"/>
      <c r="P1965" s="184">
        <f t="shared" si="294"/>
        <v>41487</v>
      </c>
      <c r="Q1965" s="184">
        <v>41509</v>
      </c>
      <c r="R1965" s="182">
        <v>4</v>
      </c>
      <c r="S1965" s="182">
        <f t="shared" si="295"/>
        <v>3.64</v>
      </c>
      <c r="T1965" s="182">
        <f t="shared" si="296"/>
        <v>0.35999999999999988</v>
      </c>
      <c r="AF1965" s="183"/>
      <c r="AI1965" s="3"/>
    </row>
    <row r="1966" spans="1:35" x14ac:dyDescent="0.2">
      <c r="A1966" s="7">
        <f t="shared" si="288"/>
        <v>44805</v>
      </c>
      <c r="B1966" s="7">
        <f t="shared" si="290"/>
        <v>44835</v>
      </c>
      <c r="C1966" s="7">
        <v>44847</v>
      </c>
      <c r="D1966">
        <v>3.75</v>
      </c>
      <c r="E1966">
        <v>1.8</v>
      </c>
      <c r="F1966">
        <v>3.4</v>
      </c>
      <c r="G1966">
        <v>2.6</v>
      </c>
      <c r="H1966" s="4">
        <f t="shared" si="291"/>
        <v>9.25</v>
      </c>
      <c r="I1966" s="4"/>
      <c r="J1966" s="4">
        <f t="shared" si="292"/>
        <v>5.5</v>
      </c>
      <c r="K1966" s="15">
        <f t="shared" si="297"/>
        <v>5.14</v>
      </c>
      <c r="L1966" s="4">
        <f t="shared" si="289"/>
        <v>5.5</v>
      </c>
      <c r="M1966" s="4">
        <f t="shared" si="293"/>
        <v>3.75</v>
      </c>
      <c r="N1966" s="4"/>
      <c r="P1966" s="184">
        <f t="shared" si="294"/>
        <v>41487</v>
      </c>
      <c r="Q1966" s="184">
        <v>41510</v>
      </c>
      <c r="R1966" s="182">
        <v>4</v>
      </c>
      <c r="S1966" s="182">
        <f t="shared" si="295"/>
        <v>3.64</v>
      </c>
      <c r="T1966" s="182">
        <f t="shared" si="296"/>
        <v>0.35999999999999988</v>
      </c>
      <c r="AF1966" s="183"/>
      <c r="AI1966" s="3"/>
    </row>
    <row r="1967" spans="1:35" x14ac:dyDescent="0.2">
      <c r="A1967" s="7">
        <f t="shared" si="288"/>
        <v>44805</v>
      </c>
      <c r="B1967" s="7">
        <f t="shared" si="290"/>
        <v>44835</v>
      </c>
      <c r="C1967" s="7">
        <v>44848</v>
      </c>
      <c r="D1967">
        <v>3.75</v>
      </c>
      <c r="E1967">
        <v>1.8</v>
      </c>
      <c r="F1967">
        <v>3.4</v>
      </c>
      <c r="G1967">
        <v>2.6</v>
      </c>
      <c r="H1967" s="4">
        <f t="shared" si="291"/>
        <v>9.25</v>
      </c>
      <c r="I1967" s="4"/>
      <c r="J1967" s="4">
        <f t="shared" si="292"/>
        <v>5.5</v>
      </c>
      <c r="K1967" s="15">
        <f t="shared" si="297"/>
        <v>5.14</v>
      </c>
      <c r="L1967" s="4">
        <f t="shared" si="289"/>
        <v>5.5</v>
      </c>
      <c r="M1967" s="4">
        <f t="shared" si="293"/>
        <v>3.75</v>
      </c>
      <c r="N1967" s="4"/>
      <c r="P1967" s="184">
        <f t="shared" si="294"/>
        <v>41487</v>
      </c>
      <c r="Q1967" s="184">
        <v>41511</v>
      </c>
      <c r="R1967" s="182">
        <v>4</v>
      </c>
      <c r="S1967" s="182">
        <f t="shared" si="295"/>
        <v>3.64</v>
      </c>
      <c r="T1967" s="182">
        <f t="shared" si="296"/>
        <v>0.35999999999999988</v>
      </c>
      <c r="AF1967" s="183"/>
      <c r="AI1967" s="3"/>
    </row>
    <row r="1968" spans="1:35" x14ac:dyDescent="0.2">
      <c r="A1968" s="7">
        <f t="shared" si="288"/>
        <v>44805</v>
      </c>
      <c r="B1968" s="7">
        <f t="shared" si="290"/>
        <v>44835</v>
      </c>
      <c r="C1968" s="7">
        <v>44851</v>
      </c>
      <c r="D1968">
        <v>3.75</v>
      </c>
      <c r="E1968">
        <v>1.8</v>
      </c>
      <c r="F1968">
        <v>3.4</v>
      </c>
      <c r="G1968">
        <v>2.6</v>
      </c>
      <c r="H1968" s="4">
        <f t="shared" si="291"/>
        <v>9.25</v>
      </c>
      <c r="I1968" s="4"/>
      <c r="J1968" s="4">
        <f t="shared" si="292"/>
        <v>5.5</v>
      </c>
      <c r="K1968" s="15">
        <f t="shared" si="297"/>
        <v>5.14</v>
      </c>
      <c r="L1968" s="4">
        <f t="shared" si="289"/>
        <v>5.5</v>
      </c>
      <c r="M1968" s="4">
        <f t="shared" si="293"/>
        <v>3.75</v>
      </c>
      <c r="N1968" s="4"/>
      <c r="P1968" s="184">
        <f t="shared" si="294"/>
        <v>41487</v>
      </c>
      <c r="Q1968" s="184">
        <v>41512</v>
      </c>
      <c r="R1968" s="182">
        <v>4</v>
      </c>
      <c r="S1968" s="182">
        <f t="shared" si="295"/>
        <v>3.64</v>
      </c>
      <c r="T1968" s="182">
        <f t="shared" si="296"/>
        <v>0.35999999999999988</v>
      </c>
      <c r="AF1968" s="183"/>
      <c r="AI1968" s="3"/>
    </row>
    <row r="1969" spans="1:35" x14ac:dyDescent="0.2">
      <c r="A1969" s="7">
        <f t="shared" si="288"/>
        <v>44805</v>
      </c>
      <c r="B1969" s="7">
        <f t="shared" si="290"/>
        <v>44835</v>
      </c>
      <c r="C1969" s="7">
        <v>44852</v>
      </c>
      <c r="D1969">
        <v>3.75</v>
      </c>
      <c r="E1969">
        <v>1.8</v>
      </c>
      <c r="F1969">
        <v>3.4</v>
      </c>
      <c r="G1969">
        <v>2.6</v>
      </c>
      <c r="H1969" s="4">
        <f t="shared" si="291"/>
        <v>9.25</v>
      </c>
      <c r="I1969" s="4"/>
      <c r="J1969" s="4">
        <f t="shared" si="292"/>
        <v>5.5</v>
      </c>
      <c r="K1969" s="15">
        <f t="shared" si="297"/>
        <v>5.14</v>
      </c>
      <c r="L1969" s="4">
        <f t="shared" si="289"/>
        <v>5.5</v>
      </c>
      <c r="M1969" s="4">
        <f t="shared" si="293"/>
        <v>3.75</v>
      </c>
      <c r="N1969" s="4"/>
      <c r="P1969" s="184">
        <f t="shared" si="294"/>
        <v>41487</v>
      </c>
      <c r="Q1969" s="184">
        <v>41513</v>
      </c>
      <c r="R1969" s="182">
        <v>4</v>
      </c>
      <c r="S1969" s="182">
        <f t="shared" si="295"/>
        <v>3.64</v>
      </c>
      <c r="T1969" s="182">
        <f t="shared" si="296"/>
        <v>0.35999999999999988</v>
      </c>
      <c r="AF1969" s="183"/>
      <c r="AI1969" s="3"/>
    </row>
    <row r="1970" spans="1:35" x14ac:dyDescent="0.2">
      <c r="A1970" s="7">
        <f t="shared" si="288"/>
        <v>44805</v>
      </c>
      <c r="B1970" s="7">
        <f t="shared" si="290"/>
        <v>44835</v>
      </c>
      <c r="C1970" s="7">
        <v>44853</v>
      </c>
      <c r="D1970">
        <v>3.75</v>
      </c>
      <c r="E1970">
        <v>1.8</v>
      </c>
      <c r="F1970">
        <v>3.4</v>
      </c>
      <c r="G1970">
        <v>2.6</v>
      </c>
      <c r="H1970" s="4">
        <f t="shared" si="291"/>
        <v>9.25</v>
      </c>
      <c r="I1970" s="4"/>
      <c r="J1970" s="4">
        <f t="shared" si="292"/>
        <v>5.5</v>
      </c>
      <c r="K1970" s="15">
        <f t="shared" si="297"/>
        <v>5.14</v>
      </c>
      <c r="L1970" s="4">
        <f t="shared" si="289"/>
        <v>5.5</v>
      </c>
      <c r="M1970" s="4">
        <f t="shared" si="293"/>
        <v>3.75</v>
      </c>
      <c r="N1970" s="4"/>
      <c r="P1970" s="184">
        <f t="shared" si="294"/>
        <v>41487</v>
      </c>
      <c r="Q1970" s="184">
        <v>41514</v>
      </c>
      <c r="R1970" s="182">
        <v>4</v>
      </c>
      <c r="S1970" s="182">
        <f t="shared" si="295"/>
        <v>3.64</v>
      </c>
      <c r="T1970" s="182">
        <f t="shared" si="296"/>
        <v>0.35999999999999988</v>
      </c>
      <c r="AF1970" s="183"/>
      <c r="AI1970" s="3"/>
    </row>
    <row r="1971" spans="1:35" x14ac:dyDescent="0.2">
      <c r="A1971" s="7">
        <f t="shared" si="288"/>
        <v>44805</v>
      </c>
      <c r="B1971" s="7">
        <f t="shared" si="290"/>
        <v>44835</v>
      </c>
      <c r="C1971" s="7">
        <v>44854</v>
      </c>
      <c r="D1971">
        <v>3.75</v>
      </c>
      <c r="E1971">
        <v>1.8</v>
      </c>
      <c r="F1971">
        <v>3.4</v>
      </c>
      <c r="G1971">
        <v>2.6</v>
      </c>
      <c r="H1971" s="4">
        <f t="shared" si="291"/>
        <v>9.25</v>
      </c>
      <c r="I1971" s="4"/>
      <c r="J1971" s="4">
        <f t="shared" si="292"/>
        <v>5.5</v>
      </c>
      <c r="K1971" s="15">
        <f t="shared" si="297"/>
        <v>5.14</v>
      </c>
      <c r="L1971" s="4">
        <f t="shared" si="289"/>
        <v>5.5</v>
      </c>
      <c r="M1971" s="4">
        <f t="shared" si="293"/>
        <v>3.75</v>
      </c>
      <c r="N1971" s="4"/>
      <c r="P1971" s="184">
        <f t="shared" si="294"/>
        <v>41487</v>
      </c>
      <c r="Q1971" s="184">
        <v>41515</v>
      </c>
      <c r="R1971" s="182">
        <v>4</v>
      </c>
      <c r="S1971" s="182">
        <f t="shared" si="295"/>
        <v>3.64</v>
      </c>
      <c r="T1971" s="182">
        <f t="shared" si="296"/>
        <v>0.35999999999999988</v>
      </c>
      <c r="AF1971" s="183"/>
      <c r="AI1971" s="3"/>
    </row>
    <row r="1972" spans="1:35" x14ac:dyDescent="0.2">
      <c r="A1972" s="7">
        <f t="shared" si="288"/>
        <v>44805</v>
      </c>
      <c r="B1972" s="7">
        <f t="shared" si="290"/>
        <v>44835</v>
      </c>
      <c r="C1972" s="7">
        <v>44855</v>
      </c>
      <c r="D1972">
        <v>3.75</v>
      </c>
      <c r="E1972">
        <v>1.8</v>
      </c>
      <c r="F1972">
        <v>3.4</v>
      </c>
      <c r="G1972">
        <v>2.6</v>
      </c>
      <c r="H1972" s="4">
        <f t="shared" si="291"/>
        <v>9.25</v>
      </c>
      <c r="I1972" s="4"/>
      <c r="J1972" s="4">
        <f t="shared" si="292"/>
        <v>5.5</v>
      </c>
      <c r="K1972" s="15">
        <f t="shared" si="297"/>
        <v>5.14</v>
      </c>
      <c r="L1972" s="4">
        <f t="shared" si="289"/>
        <v>5.5</v>
      </c>
      <c r="M1972" s="4">
        <f t="shared" si="293"/>
        <v>3.75</v>
      </c>
      <c r="N1972" s="4"/>
      <c r="P1972" s="184">
        <f t="shared" si="294"/>
        <v>41487</v>
      </c>
      <c r="Q1972" s="184">
        <v>41516</v>
      </c>
      <c r="R1972" s="182">
        <v>4</v>
      </c>
      <c r="S1972" s="182">
        <f t="shared" si="295"/>
        <v>3.64</v>
      </c>
      <c r="T1972" s="182">
        <f t="shared" si="296"/>
        <v>0.35999999999999988</v>
      </c>
      <c r="AF1972" s="183"/>
      <c r="AI1972" s="3"/>
    </row>
    <row r="1973" spans="1:35" x14ac:dyDescent="0.2">
      <c r="A1973" s="7">
        <f t="shared" si="288"/>
        <v>44805</v>
      </c>
      <c r="B1973" s="7">
        <f t="shared" si="290"/>
        <v>44835</v>
      </c>
      <c r="C1973" s="7">
        <v>44858</v>
      </c>
      <c r="D1973">
        <v>3.75</v>
      </c>
      <c r="E1973">
        <v>1.8</v>
      </c>
      <c r="F1973">
        <v>3.4</v>
      </c>
      <c r="G1973">
        <v>2.6</v>
      </c>
      <c r="H1973" s="4">
        <f t="shared" si="291"/>
        <v>9.25</v>
      </c>
      <c r="I1973" s="4"/>
      <c r="J1973" s="4">
        <f t="shared" si="292"/>
        <v>5.5</v>
      </c>
      <c r="K1973" s="15">
        <f t="shared" si="297"/>
        <v>5.14</v>
      </c>
      <c r="L1973" s="4">
        <f t="shared" si="289"/>
        <v>5.5</v>
      </c>
      <c r="M1973" s="4">
        <f t="shared" si="293"/>
        <v>3.75</v>
      </c>
      <c r="N1973" s="4"/>
      <c r="P1973" s="184">
        <f t="shared" si="294"/>
        <v>41487</v>
      </c>
      <c r="Q1973" s="184">
        <v>41517</v>
      </c>
      <c r="R1973" s="182">
        <v>4</v>
      </c>
      <c r="S1973" s="182">
        <f t="shared" si="295"/>
        <v>3.64</v>
      </c>
      <c r="T1973" s="182">
        <f t="shared" si="296"/>
        <v>0.35999999999999988</v>
      </c>
      <c r="AF1973" s="183"/>
      <c r="AI1973" s="3"/>
    </row>
    <row r="1974" spans="1:35" x14ac:dyDescent="0.2">
      <c r="A1974" s="7">
        <f t="shared" si="288"/>
        <v>44805</v>
      </c>
      <c r="B1974" s="7">
        <f t="shared" si="290"/>
        <v>44835</v>
      </c>
      <c r="C1974" s="7">
        <v>44859</v>
      </c>
      <c r="D1974">
        <v>3.75</v>
      </c>
      <c r="E1974">
        <v>1.8</v>
      </c>
      <c r="F1974">
        <v>3.4</v>
      </c>
      <c r="G1974">
        <v>2.6</v>
      </c>
      <c r="H1974" s="4">
        <f t="shared" si="291"/>
        <v>9.25</v>
      </c>
      <c r="I1974" s="4"/>
      <c r="J1974" s="4">
        <f t="shared" si="292"/>
        <v>5.5</v>
      </c>
      <c r="K1974" s="15">
        <f t="shared" si="297"/>
        <v>5.14</v>
      </c>
      <c r="L1974" s="4">
        <f t="shared" si="289"/>
        <v>5.5</v>
      </c>
      <c r="M1974" s="4">
        <f t="shared" si="293"/>
        <v>3.75</v>
      </c>
      <c r="N1974" s="4"/>
      <c r="P1974" s="184">
        <f t="shared" si="294"/>
        <v>41518</v>
      </c>
      <c r="Q1974" s="184">
        <v>41518</v>
      </c>
      <c r="R1974" s="182">
        <v>4</v>
      </c>
      <c r="S1974" s="182">
        <f t="shared" si="295"/>
        <v>3.75</v>
      </c>
      <c r="T1974" s="182">
        <f t="shared" si="296"/>
        <v>0.25</v>
      </c>
      <c r="AF1974" s="183"/>
      <c r="AI1974" s="3"/>
    </row>
    <row r="1975" spans="1:35" x14ac:dyDescent="0.2">
      <c r="A1975" s="7">
        <f t="shared" si="288"/>
        <v>44805</v>
      </c>
      <c r="B1975" s="7">
        <f t="shared" si="290"/>
        <v>44835</v>
      </c>
      <c r="C1975" s="7">
        <v>44860</v>
      </c>
      <c r="D1975">
        <v>3.75</v>
      </c>
      <c r="E1975">
        <v>1.8</v>
      </c>
      <c r="F1975">
        <v>3.4</v>
      </c>
      <c r="G1975">
        <v>2.6</v>
      </c>
      <c r="H1975" s="4">
        <f t="shared" si="291"/>
        <v>9.25</v>
      </c>
      <c r="I1975" s="4"/>
      <c r="J1975" s="4">
        <f t="shared" si="292"/>
        <v>5.5</v>
      </c>
      <c r="K1975" s="15">
        <f t="shared" si="297"/>
        <v>5.14</v>
      </c>
      <c r="L1975" s="4">
        <f t="shared" si="289"/>
        <v>5.5</v>
      </c>
      <c r="M1975" s="4">
        <f t="shared" si="293"/>
        <v>3.75</v>
      </c>
      <c r="N1975" s="4"/>
      <c r="P1975" s="184">
        <f t="shared" si="294"/>
        <v>41518</v>
      </c>
      <c r="Q1975" s="184">
        <v>41519</v>
      </c>
      <c r="R1975" s="182">
        <v>4</v>
      </c>
      <c r="S1975" s="182">
        <f t="shared" si="295"/>
        <v>3.75</v>
      </c>
      <c r="T1975" s="182">
        <f t="shared" si="296"/>
        <v>0.25</v>
      </c>
      <c r="AF1975" s="183"/>
      <c r="AI1975" s="3"/>
    </row>
    <row r="1976" spans="1:35" x14ac:dyDescent="0.2">
      <c r="A1976" s="7">
        <f t="shared" si="288"/>
        <v>44805</v>
      </c>
      <c r="B1976" s="7">
        <f t="shared" si="290"/>
        <v>44835</v>
      </c>
      <c r="C1976" s="7">
        <v>44861</v>
      </c>
      <c r="D1976">
        <v>3.75</v>
      </c>
      <c r="E1976">
        <v>1.8</v>
      </c>
      <c r="F1976">
        <v>3.4</v>
      </c>
      <c r="G1976">
        <v>2.6</v>
      </c>
      <c r="H1976" s="4">
        <f t="shared" si="291"/>
        <v>9.25</v>
      </c>
      <c r="I1976" s="4"/>
      <c r="J1976" s="4">
        <f t="shared" si="292"/>
        <v>5.5</v>
      </c>
      <c r="K1976" s="15">
        <f t="shared" si="297"/>
        <v>5.14</v>
      </c>
      <c r="L1976" s="4">
        <f t="shared" si="289"/>
        <v>5.5</v>
      </c>
      <c r="M1976" s="4">
        <f t="shared" si="293"/>
        <v>3.75</v>
      </c>
      <c r="N1976" s="4"/>
      <c r="P1976" s="184">
        <f t="shared" si="294"/>
        <v>41518</v>
      </c>
      <c r="Q1976" s="184">
        <v>41520</v>
      </c>
      <c r="R1976" s="182">
        <v>4</v>
      </c>
      <c r="S1976" s="182">
        <f t="shared" si="295"/>
        <v>3.75</v>
      </c>
      <c r="T1976" s="182">
        <f t="shared" si="296"/>
        <v>0.25</v>
      </c>
      <c r="AF1976" s="183"/>
      <c r="AI1976" s="3"/>
    </row>
    <row r="1977" spans="1:35" x14ac:dyDescent="0.2">
      <c r="A1977" s="7">
        <f t="shared" si="288"/>
        <v>44805</v>
      </c>
      <c r="B1977" s="7">
        <f t="shared" si="290"/>
        <v>44835</v>
      </c>
      <c r="C1977" s="7">
        <v>44862</v>
      </c>
      <c r="D1977">
        <v>3.75</v>
      </c>
      <c r="E1977">
        <v>1.8</v>
      </c>
      <c r="F1977">
        <v>3.4</v>
      </c>
      <c r="G1977">
        <v>2.6</v>
      </c>
      <c r="H1977" s="4">
        <f t="shared" si="291"/>
        <v>9.25</v>
      </c>
      <c r="I1977" s="4"/>
      <c r="J1977" s="4">
        <f t="shared" si="292"/>
        <v>5.5</v>
      </c>
      <c r="K1977" s="15">
        <f t="shared" si="297"/>
        <v>5.14</v>
      </c>
      <c r="L1977" s="4">
        <f t="shared" si="289"/>
        <v>5.5</v>
      </c>
      <c r="M1977" s="4">
        <f t="shared" si="293"/>
        <v>3.75</v>
      </c>
      <c r="N1977" s="4"/>
      <c r="P1977" s="184">
        <f t="shared" si="294"/>
        <v>41518</v>
      </c>
      <c r="Q1977" s="184">
        <v>41521</v>
      </c>
      <c r="R1977" s="182">
        <v>4</v>
      </c>
      <c r="S1977" s="182">
        <f t="shared" si="295"/>
        <v>3.75</v>
      </c>
      <c r="T1977" s="182">
        <f t="shared" si="296"/>
        <v>0.25</v>
      </c>
      <c r="AF1977" s="183"/>
      <c r="AI1977" s="3"/>
    </row>
    <row r="1978" spans="1:35" x14ac:dyDescent="0.2">
      <c r="A1978" s="7">
        <f t="shared" si="288"/>
        <v>44805</v>
      </c>
      <c r="B1978" s="7">
        <f t="shared" si="290"/>
        <v>44835</v>
      </c>
      <c r="C1978" s="7">
        <v>44865</v>
      </c>
      <c r="D1978">
        <v>3.75</v>
      </c>
      <c r="E1978">
        <v>1.8</v>
      </c>
      <c r="F1978">
        <v>3.4</v>
      </c>
      <c r="G1978">
        <v>2.6</v>
      </c>
      <c r="H1978" s="4">
        <f t="shared" si="291"/>
        <v>9.25</v>
      </c>
      <c r="I1978" s="4"/>
      <c r="J1978" s="4">
        <f t="shared" si="292"/>
        <v>5.5</v>
      </c>
      <c r="K1978" s="15">
        <f t="shared" si="297"/>
        <v>5.14</v>
      </c>
      <c r="L1978" s="4">
        <f t="shared" si="289"/>
        <v>5.5</v>
      </c>
      <c r="M1978" s="4">
        <f t="shared" si="293"/>
        <v>3.75</v>
      </c>
      <c r="N1978" s="4"/>
      <c r="P1978" s="184">
        <f t="shared" si="294"/>
        <v>41518</v>
      </c>
      <c r="Q1978" s="184">
        <v>41522</v>
      </c>
      <c r="R1978" s="182">
        <v>4</v>
      </c>
      <c r="S1978" s="182">
        <f t="shared" si="295"/>
        <v>3.75</v>
      </c>
      <c r="T1978" s="182">
        <f t="shared" si="296"/>
        <v>0.25</v>
      </c>
      <c r="AF1978" s="183"/>
      <c r="AI1978" s="3"/>
    </row>
    <row r="1979" spans="1:35" x14ac:dyDescent="0.2">
      <c r="A1979" s="7">
        <f t="shared" si="288"/>
        <v>44835</v>
      </c>
      <c r="B1979" s="7">
        <f t="shared" si="290"/>
        <v>44866</v>
      </c>
      <c r="C1979" s="7">
        <v>44866</v>
      </c>
      <c r="D1979">
        <v>4.08</v>
      </c>
      <c r="E1979">
        <v>1.8</v>
      </c>
      <c r="F1979">
        <v>3.4</v>
      </c>
      <c r="G1979">
        <v>2.6</v>
      </c>
      <c r="H1979" s="4">
        <f t="shared" si="291"/>
        <v>9.25</v>
      </c>
      <c r="I1979" s="4"/>
      <c r="J1979" s="4">
        <f t="shared" si="292"/>
        <v>5.17</v>
      </c>
      <c r="K1979" s="15">
        <f t="shared" si="297"/>
        <v>5.33</v>
      </c>
      <c r="L1979" s="4">
        <f t="shared" si="289"/>
        <v>5.17</v>
      </c>
      <c r="M1979" s="4">
        <f t="shared" si="293"/>
        <v>4.08</v>
      </c>
      <c r="N1979" s="4"/>
      <c r="P1979" s="184">
        <f t="shared" si="294"/>
        <v>41518</v>
      </c>
      <c r="Q1979" s="184">
        <v>41523</v>
      </c>
      <c r="R1979" s="182">
        <v>3.75</v>
      </c>
      <c r="S1979" s="182">
        <f t="shared" si="295"/>
        <v>3.75</v>
      </c>
      <c r="T1979" s="182">
        <f t="shared" si="296"/>
        <v>0</v>
      </c>
      <c r="AF1979" s="183"/>
      <c r="AI1979" s="3"/>
    </row>
    <row r="1980" spans="1:35" x14ac:dyDescent="0.2">
      <c r="A1980" s="7">
        <f t="shared" si="288"/>
        <v>44835</v>
      </c>
      <c r="B1980" s="7">
        <f t="shared" si="290"/>
        <v>44866</v>
      </c>
      <c r="C1980" s="7">
        <v>44868</v>
      </c>
      <c r="D1980">
        <v>4.08</v>
      </c>
      <c r="E1980">
        <v>1.8</v>
      </c>
      <c r="F1980">
        <v>3.4</v>
      </c>
      <c r="G1980">
        <v>2.6</v>
      </c>
      <c r="H1980" s="4">
        <f t="shared" si="291"/>
        <v>9.25</v>
      </c>
      <c r="I1980" s="4"/>
      <c r="J1980" s="4">
        <f t="shared" si="292"/>
        <v>5.17</v>
      </c>
      <c r="K1980" s="15">
        <f t="shared" si="297"/>
        <v>5.33</v>
      </c>
      <c r="L1980" s="4">
        <f t="shared" si="289"/>
        <v>5.17</v>
      </c>
      <c r="M1980" s="4">
        <f t="shared" si="293"/>
        <v>4.08</v>
      </c>
      <c r="N1980" s="4"/>
      <c r="P1980" s="184">
        <f t="shared" si="294"/>
        <v>41518</v>
      </c>
      <c r="Q1980" s="184">
        <v>41524</v>
      </c>
      <c r="R1980" s="182">
        <v>3.75</v>
      </c>
      <c r="S1980" s="182">
        <f t="shared" si="295"/>
        <v>3.75</v>
      </c>
      <c r="T1980" s="182">
        <f t="shared" si="296"/>
        <v>0</v>
      </c>
      <c r="AF1980" s="183"/>
      <c r="AI1980" s="3"/>
    </row>
    <row r="1981" spans="1:35" x14ac:dyDescent="0.2">
      <c r="A1981" s="7">
        <f t="shared" si="288"/>
        <v>44835</v>
      </c>
      <c r="B1981" s="7">
        <f t="shared" si="290"/>
        <v>44866</v>
      </c>
      <c r="C1981" s="7">
        <v>44869</v>
      </c>
      <c r="D1981">
        <v>4.08</v>
      </c>
      <c r="E1981">
        <v>1.8</v>
      </c>
      <c r="F1981">
        <v>3.4</v>
      </c>
      <c r="G1981">
        <v>2.6</v>
      </c>
      <c r="H1981" s="4">
        <f t="shared" si="291"/>
        <v>9.25</v>
      </c>
      <c r="I1981" s="4"/>
      <c r="J1981" s="4">
        <f t="shared" si="292"/>
        <v>5.17</v>
      </c>
      <c r="K1981" s="15">
        <f t="shared" si="297"/>
        <v>5.33</v>
      </c>
      <c r="L1981" s="4">
        <f t="shared" si="289"/>
        <v>5.17</v>
      </c>
      <c r="M1981" s="4">
        <f t="shared" si="293"/>
        <v>4.08</v>
      </c>
      <c r="N1981" s="4"/>
      <c r="P1981" s="184">
        <f t="shared" si="294"/>
        <v>41518</v>
      </c>
      <c r="Q1981" s="184">
        <v>41525</v>
      </c>
      <c r="R1981" s="182">
        <v>3.75</v>
      </c>
      <c r="S1981" s="182">
        <f t="shared" si="295"/>
        <v>3.75</v>
      </c>
      <c r="T1981" s="182">
        <f t="shared" si="296"/>
        <v>0</v>
      </c>
      <c r="AF1981" s="183"/>
      <c r="AI1981" s="3"/>
    </row>
    <row r="1982" spans="1:35" x14ac:dyDescent="0.2">
      <c r="A1982" s="7">
        <f t="shared" si="288"/>
        <v>44835</v>
      </c>
      <c r="B1982" s="7">
        <f t="shared" si="290"/>
        <v>44866</v>
      </c>
      <c r="C1982" s="7">
        <v>44872</v>
      </c>
      <c r="D1982">
        <v>4.08</v>
      </c>
      <c r="E1982">
        <v>1.8</v>
      </c>
      <c r="F1982">
        <v>3.4</v>
      </c>
      <c r="G1982">
        <v>2.6</v>
      </c>
      <c r="H1982" s="4">
        <f t="shared" si="291"/>
        <v>9.25</v>
      </c>
      <c r="I1982" s="4"/>
      <c r="J1982" s="4">
        <f t="shared" si="292"/>
        <v>5.17</v>
      </c>
      <c r="K1982" s="15">
        <f t="shared" si="297"/>
        <v>5.33</v>
      </c>
      <c r="L1982" s="4">
        <f t="shared" si="289"/>
        <v>5.17</v>
      </c>
      <c r="M1982" s="4">
        <f t="shared" si="293"/>
        <v>4.08</v>
      </c>
      <c r="N1982" s="4"/>
      <c r="P1982" s="184">
        <f t="shared" si="294"/>
        <v>41518</v>
      </c>
      <c r="Q1982" s="184">
        <v>41526</v>
      </c>
      <c r="R1982" s="182">
        <v>3.75</v>
      </c>
      <c r="S1982" s="182">
        <f t="shared" si="295"/>
        <v>3.75</v>
      </c>
      <c r="T1982" s="182">
        <f t="shared" si="296"/>
        <v>0</v>
      </c>
      <c r="AF1982" s="183"/>
      <c r="AI1982" s="3"/>
    </row>
    <row r="1983" spans="1:35" x14ac:dyDescent="0.2">
      <c r="A1983" s="7">
        <f t="shared" si="288"/>
        <v>44835</v>
      </c>
      <c r="B1983" s="7">
        <f t="shared" si="290"/>
        <v>44866</v>
      </c>
      <c r="C1983" s="7">
        <v>44873</v>
      </c>
      <c r="D1983">
        <v>4.08</v>
      </c>
      <c r="E1983">
        <v>1.8</v>
      </c>
      <c r="F1983">
        <v>3.4</v>
      </c>
      <c r="G1983">
        <v>2.6</v>
      </c>
      <c r="H1983" s="4">
        <f t="shared" si="291"/>
        <v>9.25</v>
      </c>
      <c r="I1983" s="4"/>
      <c r="J1983" s="4">
        <f t="shared" si="292"/>
        <v>5.17</v>
      </c>
      <c r="K1983" s="15">
        <f t="shared" si="297"/>
        <v>5.33</v>
      </c>
      <c r="L1983" s="4">
        <f t="shared" si="289"/>
        <v>5.17</v>
      </c>
      <c r="M1983" s="4">
        <f t="shared" si="293"/>
        <v>4.08</v>
      </c>
      <c r="N1983" s="4"/>
      <c r="P1983" s="184">
        <f t="shared" si="294"/>
        <v>41518</v>
      </c>
      <c r="Q1983" s="184">
        <v>41527</v>
      </c>
      <c r="R1983" s="182">
        <v>3.75</v>
      </c>
      <c r="S1983" s="182">
        <f t="shared" si="295"/>
        <v>3.75</v>
      </c>
      <c r="T1983" s="182">
        <f t="shared" si="296"/>
        <v>0</v>
      </c>
      <c r="AF1983" s="183"/>
      <c r="AI1983" s="3"/>
    </row>
    <row r="1984" spans="1:35" x14ac:dyDescent="0.2">
      <c r="A1984" s="7">
        <f t="shared" si="288"/>
        <v>44835</v>
      </c>
      <c r="B1984" s="7">
        <f t="shared" si="290"/>
        <v>44866</v>
      </c>
      <c r="C1984" s="7">
        <v>44874</v>
      </c>
      <c r="D1984">
        <v>4.08</v>
      </c>
      <c r="E1984">
        <v>1.8</v>
      </c>
      <c r="F1984">
        <v>3.4</v>
      </c>
      <c r="G1984">
        <v>2.6</v>
      </c>
      <c r="H1984" s="4">
        <f t="shared" si="291"/>
        <v>9.25</v>
      </c>
      <c r="I1984" s="4"/>
      <c r="J1984" s="4">
        <f t="shared" si="292"/>
        <v>5.17</v>
      </c>
      <c r="K1984" s="15">
        <f t="shared" si="297"/>
        <v>5.33</v>
      </c>
      <c r="L1984" s="4">
        <f t="shared" si="289"/>
        <v>5.17</v>
      </c>
      <c r="M1984" s="4">
        <f t="shared" si="293"/>
        <v>4.08</v>
      </c>
      <c r="N1984" s="4"/>
      <c r="P1984" s="184">
        <f t="shared" si="294"/>
        <v>41518</v>
      </c>
      <c r="Q1984" s="184">
        <v>41528</v>
      </c>
      <c r="R1984" s="182">
        <v>3.75</v>
      </c>
      <c r="S1984" s="182">
        <f t="shared" si="295"/>
        <v>3.75</v>
      </c>
      <c r="T1984" s="182">
        <f t="shared" si="296"/>
        <v>0</v>
      </c>
      <c r="AF1984" s="183"/>
      <c r="AI1984" s="3"/>
    </row>
    <row r="1985" spans="1:35" x14ac:dyDescent="0.2">
      <c r="A1985" s="7">
        <f t="shared" si="288"/>
        <v>44835</v>
      </c>
      <c r="B1985" s="7">
        <f t="shared" si="290"/>
        <v>44866</v>
      </c>
      <c r="C1985" s="7">
        <v>44875</v>
      </c>
      <c r="D1985">
        <v>4.08</v>
      </c>
      <c r="E1985">
        <v>1.8</v>
      </c>
      <c r="F1985">
        <v>3.4</v>
      </c>
      <c r="G1985">
        <v>2.6</v>
      </c>
      <c r="H1985" s="4">
        <f t="shared" si="291"/>
        <v>9.25</v>
      </c>
      <c r="I1985" s="4"/>
      <c r="J1985" s="4">
        <f t="shared" si="292"/>
        <v>5.17</v>
      </c>
      <c r="K1985" s="15">
        <f t="shared" si="297"/>
        <v>5.33</v>
      </c>
      <c r="L1985" s="4">
        <f t="shared" si="289"/>
        <v>5.17</v>
      </c>
      <c r="M1985" s="4">
        <f t="shared" si="293"/>
        <v>4.08</v>
      </c>
      <c r="N1985" s="4"/>
      <c r="P1985" s="184">
        <f t="shared" si="294"/>
        <v>41518</v>
      </c>
      <c r="Q1985" s="184">
        <v>41529</v>
      </c>
      <c r="R1985" s="182">
        <v>3.75</v>
      </c>
      <c r="S1985" s="182">
        <f t="shared" si="295"/>
        <v>3.75</v>
      </c>
      <c r="T1985" s="182">
        <f t="shared" si="296"/>
        <v>0</v>
      </c>
      <c r="AF1985" s="183"/>
      <c r="AI1985" s="3"/>
    </row>
    <row r="1986" spans="1:35" x14ac:dyDescent="0.2">
      <c r="A1986" s="7">
        <f t="shared" si="288"/>
        <v>44835</v>
      </c>
      <c r="B1986" s="7">
        <f t="shared" si="290"/>
        <v>44866</v>
      </c>
      <c r="C1986" s="7">
        <v>44876</v>
      </c>
      <c r="D1986">
        <v>4.83</v>
      </c>
      <c r="E1986">
        <v>1.8</v>
      </c>
      <c r="F1986">
        <v>3.4</v>
      </c>
      <c r="G1986">
        <v>2.6</v>
      </c>
      <c r="H1986" s="4">
        <f t="shared" si="291"/>
        <v>10</v>
      </c>
      <c r="I1986" s="4"/>
      <c r="J1986" s="4">
        <f t="shared" si="292"/>
        <v>5.17</v>
      </c>
      <c r="K1986" s="15">
        <f t="shared" si="297"/>
        <v>5.33</v>
      </c>
      <c r="L1986" s="4">
        <f t="shared" si="289"/>
        <v>5.17</v>
      </c>
      <c r="M1986" s="4">
        <f t="shared" si="293"/>
        <v>4.83</v>
      </c>
      <c r="N1986" s="4"/>
      <c r="P1986" s="184">
        <f t="shared" si="294"/>
        <v>41518</v>
      </c>
      <c r="Q1986" s="184">
        <v>41530</v>
      </c>
      <c r="R1986" s="182">
        <v>3.75</v>
      </c>
      <c r="S1986" s="182">
        <f t="shared" si="295"/>
        <v>3.75</v>
      </c>
      <c r="T1986" s="182">
        <f t="shared" si="296"/>
        <v>0</v>
      </c>
      <c r="AF1986" s="183"/>
      <c r="AI1986" s="3"/>
    </row>
    <row r="1987" spans="1:35" x14ac:dyDescent="0.2">
      <c r="A1987" s="7">
        <f t="shared" si="288"/>
        <v>44835</v>
      </c>
      <c r="B1987" s="7">
        <f t="shared" si="290"/>
        <v>44866</v>
      </c>
      <c r="C1987" s="7">
        <v>44879</v>
      </c>
      <c r="D1987">
        <v>4.83</v>
      </c>
      <c r="E1987">
        <v>1.8</v>
      </c>
      <c r="F1987">
        <v>3.4</v>
      </c>
      <c r="G1987">
        <v>2.6</v>
      </c>
      <c r="H1987" s="4">
        <f t="shared" si="291"/>
        <v>10</v>
      </c>
      <c r="I1987" s="4"/>
      <c r="J1987" s="4">
        <f t="shared" si="292"/>
        <v>5.17</v>
      </c>
      <c r="K1987" s="15">
        <f t="shared" si="297"/>
        <v>5.33</v>
      </c>
      <c r="L1987" s="4">
        <f t="shared" si="289"/>
        <v>5.17</v>
      </c>
      <c r="M1987" s="4">
        <f t="shared" si="293"/>
        <v>4.83</v>
      </c>
      <c r="N1987" s="4"/>
      <c r="P1987" s="184">
        <f t="shared" si="294"/>
        <v>41518</v>
      </c>
      <c r="Q1987" s="184">
        <v>41531</v>
      </c>
      <c r="R1987" s="182">
        <v>3.75</v>
      </c>
      <c r="S1987" s="182">
        <f t="shared" si="295"/>
        <v>3.75</v>
      </c>
      <c r="T1987" s="182">
        <f t="shared" si="296"/>
        <v>0</v>
      </c>
      <c r="AF1987" s="183"/>
      <c r="AI1987" s="3"/>
    </row>
    <row r="1988" spans="1:35" x14ac:dyDescent="0.2">
      <c r="A1988" s="7">
        <f t="shared" si="288"/>
        <v>44835</v>
      </c>
      <c r="B1988" s="7">
        <f t="shared" si="290"/>
        <v>44866</v>
      </c>
      <c r="C1988" s="7">
        <v>44880</v>
      </c>
      <c r="D1988">
        <v>4.83</v>
      </c>
      <c r="E1988">
        <v>1.8</v>
      </c>
      <c r="F1988">
        <v>3.4</v>
      </c>
      <c r="G1988">
        <v>2.6</v>
      </c>
      <c r="H1988" s="4">
        <f t="shared" si="291"/>
        <v>10</v>
      </c>
      <c r="I1988" s="4"/>
      <c r="J1988" s="4">
        <f t="shared" si="292"/>
        <v>5.17</v>
      </c>
      <c r="K1988" s="15">
        <f t="shared" si="297"/>
        <v>5.33</v>
      </c>
      <c r="L1988" s="4">
        <f t="shared" si="289"/>
        <v>5.17</v>
      </c>
      <c r="M1988" s="4">
        <f t="shared" si="293"/>
        <v>4.83</v>
      </c>
      <c r="N1988" s="4"/>
      <c r="P1988" s="184">
        <f t="shared" si="294"/>
        <v>41518</v>
      </c>
      <c r="Q1988" s="184">
        <v>41532</v>
      </c>
      <c r="R1988" s="182">
        <v>3.75</v>
      </c>
      <c r="S1988" s="182">
        <f t="shared" si="295"/>
        <v>3.75</v>
      </c>
      <c r="T1988" s="182">
        <f t="shared" si="296"/>
        <v>0</v>
      </c>
      <c r="AF1988" s="183"/>
      <c r="AI1988" s="3"/>
    </row>
    <row r="1989" spans="1:35" x14ac:dyDescent="0.2">
      <c r="A1989" s="7">
        <f t="shared" si="288"/>
        <v>44835</v>
      </c>
      <c r="B1989" s="7">
        <f t="shared" si="290"/>
        <v>44866</v>
      </c>
      <c r="C1989" s="7">
        <v>44881</v>
      </c>
      <c r="D1989">
        <v>4.83</v>
      </c>
      <c r="E1989">
        <v>1.8</v>
      </c>
      <c r="F1989">
        <v>3.4</v>
      </c>
      <c r="G1989">
        <v>2.6</v>
      </c>
      <c r="H1989" s="4">
        <f t="shared" si="291"/>
        <v>10</v>
      </c>
      <c r="I1989" s="4"/>
      <c r="J1989" s="4">
        <f t="shared" si="292"/>
        <v>5.17</v>
      </c>
      <c r="K1989" s="15">
        <f t="shared" si="297"/>
        <v>5.33</v>
      </c>
      <c r="L1989" s="4">
        <f t="shared" si="289"/>
        <v>5.17</v>
      </c>
      <c r="M1989" s="4">
        <f t="shared" si="293"/>
        <v>4.83</v>
      </c>
      <c r="N1989" s="4"/>
      <c r="P1989" s="184">
        <f t="shared" si="294"/>
        <v>41518</v>
      </c>
      <c r="Q1989" s="184">
        <v>41533</v>
      </c>
      <c r="R1989" s="182">
        <v>3.75</v>
      </c>
      <c r="S1989" s="182">
        <f t="shared" si="295"/>
        <v>3.75</v>
      </c>
      <c r="T1989" s="182">
        <f t="shared" si="296"/>
        <v>0</v>
      </c>
      <c r="AF1989" s="183"/>
      <c r="AI1989" s="3"/>
    </row>
    <row r="1990" spans="1:35" x14ac:dyDescent="0.2">
      <c r="A1990" s="7">
        <f t="shared" si="288"/>
        <v>44835</v>
      </c>
      <c r="B1990" s="7">
        <f t="shared" si="290"/>
        <v>44866</v>
      </c>
      <c r="C1990" s="7">
        <v>44882</v>
      </c>
      <c r="D1990">
        <v>4.83</v>
      </c>
      <c r="E1990">
        <v>1.8</v>
      </c>
      <c r="F1990">
        <v>3.4</v>
      </c>
      <c r="G1990">
        <v>2.6</v>
      </c>
      <c r="H1990" s="4">
        <f t="shared" si="291"/>
        <v>10</v>
      </c>
      <c r="I1990" s="4"/>
      <c r="J1990" s="4">
        <f t="shared" si="292"/>
        <v>5.17</v>
      </c>
      <c r="K1990" s="15">
        <f t="shared" si="297"/>
        <v>5.33</v>
      </c>
      <c r="L1990" s="4">
        <f t="shared" si="289"/>
        <v>5.17</v>
      </c>
      <c r="M1990" s="4">
        <f t="shared" si="293"/>
        <v>4.83</v>
      </c>
      <c r="N1990" s="4"/>
      <c r="P1990" s="184">
        <f t="shared" si="294"/>
        <v>41518</v>
      </c>
      <c r="Q1990" s="184">
        <v>41534</v>
      </c>
      <c r="R1990" s="182">
        <v>3.75</v>
      </c>
      <c r="S1990" s="182">
        <f t="shared" si="295"/>
        <v>3.75</v>
      </c>
      <c r="T1990" s="182">
        <f t="shared" si="296"/>
        <v>0</v>
      </c>
      <c r="AF1990" s="183"/>
      <c r="AI1990" s="3"/>
    </row>
    <row r="1991" spans="1:35" x14ac:dyDescent="0.2">
      <c r="A1991" s="7">
        <f t="shared" ref="A1991:A2054" si="298">DATE(YEAR(B1991),MONTH(B1991)-1,1)</f>
        <v>44835</v>
      </c>
      <c r="B1991" s="7">
        <f t="shared" si="290"/>
        <v>44866</v>
      </c>
      <c r="C1991" s="7">
        <v>44883</v>
      </c>
      <c r="D1991">
        <v>4.83</v>
      </c>
      <c r="E1991">
        <v>1.8</v>
      </c>
      <c r="F1991">
        <v>3.4</v>
      </c>
      <c r="G1991">
        <v>2.6</v>
      </c>
      <c r="H1991" s="4">
        <f t="shared" si="291"/>
        <v>10</v>
      </c>
      <c r="I1991" s="4"/>
      <c r="J1991" s="4">
        <f t="shared" si="292"/>
        <v>5.17</v>
      </c>
      <c r="K1991" s="15">
        <f t="shared" si="297"/>
        <v>5.33</v>
      </c>
      <c r="L1991" s="4">
        <f t="shared" ref="L1991:L2059" si="299">INDEX($Y:$Y,MATCH($B1991,$V:$V,0))</f>
        <v>5.17</v>
      </c>
      <c r="M1991" s="4">
        <f t="shared" si="293"/>
        <v>4.83</v>
      </c>
      <c r="N1991" s="4"/>
      <c r="P1991" s="184">
        <f t="shared" si="294"/>
        <v>41518</v>
      </c>
      <c r="Q1991" s="184">
        <v>41535</v>
      </c>
      <c r="R1991" s="182">
        <v>3.75</v>
      </c>
      <c r="S1991" s="182">
        <f t="shared" si="295"/>
        <v>3.75</v>
      </c>
      <c r="T1991" s="182">
        <f t="shared" si="296"/>
        <v>0</v>
      </c>
      <c r="AF1991" s="183"/>
      <c r="AI1991" s="3"/>
    </row>
    <row r="1992" spans="1:35" x14ac:dyDescent="0.2">
      <c r="A1992" s="7">
        <f t="shared" si="298"/>
        <v>44835</v>
      </c>
      <c r="B1992" s="7">
        <f t="shared" ref="B1992:B2055" si="300">DATE(YEAR(C1992),MONTH(C1992),1)</f>
        <v>44866</v>
      </c>
      <c r="C1992" s="7">
        <v>44887</v>
      </c>
      <c r="D1992">
        <v>4.83</v>
      </c>
      <c r="E1992">
        <v>1.8</v>
      </c>
      <c r="F1992">
        <v>3.4</v>
      </c>
      <c r="G1992">
        <v>2.6</v>
      </c>
      <c r="H1992" s="4">
        <f t="shared" ref="H1992:H2055" si="301">INDEX($R:$R,MATCH($C1992,$Q:$Q,0))</f>
        <v>10</v>
      </c>
      <c r="I1992" s="4"/>
      <c r="J1992" s="4">
        <f t="shared" ref="J1992:J2055" si="302">H1992-D1992</f>
        <v>5.17</v>
      </c>
      <c r="K1992" s="15">
        <f t="shared" si="297"/>
        <v>5.33</v>
      </c>
      <c r="L1992" s="4">
        <f t="shared" si="299"/>
        <v>5.17</v>
      </c>
      <c r="M1992" s="4">
        <f t="shared" ref="M1992:M2023" si="303">H1992-L1992</f>
        <v>4.83</v>
      </c>
      <c r="N1992" s="4"/>
      <c r="P1992" s="184">
        <f t="shared" ref="P1992:P2055" si="304">DATE(YEAR(Q1992),MONTH(Q1992),1)</f>
        <v>41518</v>
      </c>
      <c r="Q1992" s="184">
        <v>41536</v>
      </c>
      <c r="R1992" s="182">
        <v>3.75</v>
      </c>
      <c r="S1992" s="182">
        <f t="shared" ref="S1992:S2055" si="305">INDEX($Y:$Y,MATCH($P1992,$V:$V,0))</f>
        <v>3.75</v>
      </c>
      <c r="T1992" s="182">
        <f t="shared" ref="T1992:T2055" si="306">R1992-S1992</f>
        <v>0</v>
      </c>
      <c r="AF1992" s="183"/>
      <c r="AI1992" s="3"/>
    </row>
    <row r="1993" spans="1:35" x14ac:dyDescent="0.2">
      <c r="A1993" s="7">
        <f t="shared" si="298"/>
        <v>44835</v>
      </c>
      <c r="B1993" s="7">
        <f t="shared" si="300"/>
        <v>44866</v>
      </c>
      <c r="C1993" s="7">
        <v>44888</v>
      </c>
      <c r="D1993">
        <v>4.83</v>
      </c>
      <c r="E1993">
        <v>1.8</v>
      </c>
      <c r="F1993">
        <v>3.4</v>
      </c>
      <c r="G1993">
        <v>2.6</v>
      </c>
      <c r="H1993" s="4">
        <f t="shared" si="301"/>
        <v>10</v>
      </c>
      <c r="I1993" s="4"/>
      <c r="J1993" s="4">
        <f t="shared" si="302"/>
        <v>5.17</v>
      </c>
      <c r="K1993" s="15">
        <f t="shared" si="297"/>
        <v>5.33</v>
      </c>
      <c r="L1993" s="4">
        <f t="shared" si="299"/>
        <v>5.17</v>
      </c>
      <c r="M1993" s="4">
        <f t="shared" si="303"/>
        <v>4.83</v>
      </c>
      <c r="N1993" s="4"/>
      <c r="P1993" s="184">
        <f t="shared" si="304"/>
        <v>41518</v>
      </c>
      <c r="Q1993" s="184">
        <v>41537</v>
      </c>
      <c r="R1993" s="182">
        <v>3.75</v>
      </c>
      <c r="S1993" s="182">
        <f t="shared" si="305"/>
        <v>3.75</v>
      </c>
      <c r="T1993" s="182">
        <f t="shared" si="306"/>
        <v>0</v>
      </c>
      <c r="AF1993" s="183"/>
      <c r="AI1993" s="3"/>
    </row>
    <row r="1994" spans="1:35" x14ac:dyDescent="0.2">
      <c r="A1994" s="7">
        <f t="shared" si="298"/>
        <v>44835</v>
      </c>
      <c r="B1994" s="7">
        <f t="shared" si="300"/>
        <v>44866</v>
      </c>
      <c r="C1994" s="7">
        <v>44889</v>
      </c>
      <c r="D1994">
        <v>4.83</v>
      </c>
      <c r="E1994">
        <v>1.8</v>
      </c>
      <c r="F1994">
        <v>3.4</v>
      </c>
      <c r="G1994">
        <v>2.6</v>
      </c>
      <c r="H1994" s="4">
        <f t="shared" si="301"/>
        <v>10</v>
      </c>
      <c r="I1994" s="4"/>
      <c r="J1994" s="4">
        <f t="shared" si="302"/>
        <v>5.17</v>
      </c>
      <c r="K1994" s="15">
        <f t="shared" si="297"/>
        <v>5.33</v>
      </c>
      <c r="L1994" s="4">
        <f t="shared" si="299"/>
        <v>5.17</v>
      </c>
      <c r="M1994" s="4">
        <f t="shared" si="303"/>
        <v>4.83</v>
      </c>
      <c r="N1994" s="4"/>
      <c r="P1994" s="184">
        <f t="shared" si="304"/>
        <v>41518</v>
      </c>
      <c r="Q1994" s="184">
        <v>41538</v>
      </c>
      <c r="R1994" s="182">
        <v>3.75</v>
      </c>
      <c r="S1994" s="182">
        <f t="shared" si="305"/>
        <v>3.75</v>
      </c>
      <c r="T1994" s="182">
        <f t="shared" si="306"/>
        <v>0</v>
      </c>
      <c r="AF1994" s="183"/>
      <c r="AI1994" s="3"/>
    </row>
    <row r="1995" spans="1:35" x14ac:dyDescent="0.2">
      <c r="A1995" s="7">
        <f t="shared" si="298"/>
        <v>44835</v>
      </c>
      <c r="B1995" s="7">
        <f t="shared" si="300"/>
        <v>44866</v>
      </c>
      <c r="C1995" s="7">
        <v>44890</v>
      </c>
      <c r="D1995">
        <v>4.83</v>
      </c>
      <c r="E1995">
        <v>1.8</v>
      </c>
      <c r="F1995">
        <v>3.4</v>
      </c>
      <c r="G1995">
        <v>2.6</v>
      </c>
      <c r="H1995" s="4">
        <f t="shared" si="301"/>
        <v>10</v>
      </c>
      <c r="I1995" s="4"/>
      <c r="J1995" s="4">
        <f t="shared" si="302"/>
        <v>5.17</v>
      </c>
      <c r="K1995" s="15">
        <f t="shared" si="297"/>
        <v>5.33</v>
      </c>
      <c r="L1995" s="4">
        <f t="shared" si="299"/>
        <v>5.17</v>
      </c>
      <c r="M1995" s="4">
        <f t="shared" si="303"/>
        <v>4.83</v>
      </c>
      <c r="N1995" s="4"/>
      <c r="P1995" s="184">
        <f t="shared" si="304"/>
        <v>41518</v>
      </c>
      <c r="Q1995" s="184">
        <v>41539</v>
      </c>
      <c r="R1995" s="182">
        <v>3.75</v>
      </c>
      <c r="S1995" s="182">
        <f t="shared" si="305"/>
        <v>3.75</v>
      </c>
      <c r="T1995" s="182">
        <f t="shared" si="306"/>
        <v>0</v>
      </c>
      <c r="AF1995" s="183"/>
      <c r="AI1995" s="3"/>
    </row>
    <row r="1996" spans="1:35" x14ac:dyDescent="0.2">
      <c r="A1996" s="7">
        <f t="shared" si="298"/>
        <v>44835</v>
      </c>
      <c r="B1996" s="7">
        <f t="shared" si="300"/>
        <v>44866</v>
      </c>
      <c r="C1996" s="7">
        <v>44893</v>
      </c>
      <c r="D1996">
        <v>4.83</v>
      </c>
      <c r="E1996">
        <v>1.8</v>
      </c>
      <c r="F1996">
        <v>3.4</v>
      </c>
      <c r="G1996">
        <v>2.6</v>
      </c>
      <c r="H1996" s="4">
        <f t="shared" si="301"/>
        <v>10</v>
      </c>
      <c r="I1996" s="4"/>
      <c r="J1996" s="4">
        <f t="shared" si="302"/>
        <v>5.17</v>
      </c>
      <c r="K1996" s="15">
        <f t="shared" si="297"/>
        <v>5.33</v>
      </c>
      <c r="L1996" s="4">
        <f t="shared" si="299"/>
        <v>5.17</v>
      </c>
      <c r="M1996" s="4">
        <f t="shared" si="303"/>
        <v>4.83</v>
      </c>
      <c r="N1996" s="4"/>
      <c r="P1996" s="184">
        <f t="shared" si="304"/>
        <v>41518</v>
      </c>
      <c r="Q1996" s="184">
        <v>41540</v>
      </c>
      <c r="R1996" s="182">
        <v>3.75</v>
      </c>
      <c r="S1996" s="182">
        <f t="shared" si="305"/>
        <v>3.75</v>
      </c>
      <c r="T1996" s="182">
        <f t="shared" si="306"/>
        <v>0</v>
      </c>
      <c r="AF1996" s="183"/>
      <c r="AI1996" s="3"/>
    </row>
    <row r="1997" spans="1:35" x14ac:dyDescent="0.2">
      <c r="A1997" s="7">
        <f t="shared" si="298"/>
        <v>44835</v>
      </c>
      <c r="B1997" s="7">
        <f t="shared" si="300"/>
        <v>44866</v>
      </c>
      <c r="C1997" s="7">
        <v>44894</v>
      </c>
      <c r="D1997">
        <v>4.83</v>
      </c>
      <c r="E1997">
        <v>1.8</v>
      </c>
      <c r="F1997">
        <v>3.4</v>
      </c>
      <c r="G1997">
        <v>2.6</v>
      </c>
      <c r="H1997" s="4">
        <f t="shared" si="301"/>
        <v>10</v>
      </c>
      <c r="I1997" s="4"/>
      <c r="J1997" s="4">
        <f t="shared" si="302"/>
        <v>5.17</v>
      </c>
      <c r="K1997" s="15">
        <f t="shared" si="297"/>
        <v>5.33</v>
      </c>
      <c r="L1997" s="4">
        <f t="shared" si="299"/>
        <v>5.17</v>
      </c>
      <c r="M1997" s="4">
        <f t="shared" si="303"/>
        <v>4.83</v>
      </c>
      <c r="N1997" s="4"/>
      <c r="P1997" s="184">
        <f t="shared" si="304"/>
        <v>41518</v>
      </c>
      <c r="Q1997" s="184">
        <v>41541</v>
      </c>
      <c r="R1997" s="182">
        <v>3.75</v>
      </c>
      <c r="S1997" s="182">
        <f t="shared" si="305"/>
        <v>3.75</v>
      </c>
      <c r="T1997" s="182">
        <f t="shared" si="306"/>
        <v>0</v>
      </c>
      <c r="AF1997" s="183"/>
      <c r="AI1997" s="3"/>
    </row>
    <row r="1998" spans="1:35" x14ac:dyDescent="0.2">
      <c r="A1998" s="7">
        <f t="shared" si="298"/>
        <v>44835</v>
      </c>
      <c r="B1998" s="7">
        <f t="shared" si="300"/>
        <v>44866</v>
      </c>
      <c r="C1998" s="7">
        <v>44895</v>
      </c>
      <c r="D1998">
        <v>4.83</v>
      </c>
      <c r="E1998">
        <v>1.8</v>
      </c>
      <c r="F1998">
        <v>3.4</v>
      </c>
      <c r="G1998">
        <v>2.6</v>
      </c>
      <c r="H1998" s="4">
        <f t="shared" si="301"/>
        <v>10</v>
      </c>
      <c r="I1998" s="4"/>
      <c r="J1998" s="4">
        <f t="shared" si="302"/>
        <v>5.17</v>
      </c>
      <c r="K1998" s="15">
        <f t="shared" si="297"/>
        <v>5.33</v>
      </c>
      <c r="L1998" s="4">
        <f t="shared" si="299"/>
        <v>5.17</v>
      </c>
      <c r="M1998" s="4">
        <f t="shared" si="303"/>
        <v>4.83</v>
      </c>
      <c r="N1998" s="4"/>
      <c r="P1998" s="184">
        <f t="shared" si="304"/>
        <v>41518</v>
      </c>
      <c r="Q1998" s="184">
        <v>41542</v>
      </c>
      <c r="R1998" s="182">
        <v>3.75</v>
      </c>
      <c r="S1998" s="182">
        <f t="shared" si="305"/>
        <v>3.75</v>
      </c>
      <c r="T1998" s="182">
        <f t="shared" si="306"/>
        <v>0</v>
      </c>
      <c r="AF1998" s="183"/>
      <c r="AI1998" s="3"/>
    </row>
    <row r="1999" spans="1:35" x14ac:dyDescent="0.2">
      <c r="A1999" s="7">
        <f t="shared" si="298"/>
        <v>44866</v>
      </c>
      <c r="B1999" s="7">
        <f t="shared" si="300"/>
        <v>44896</v>
      </c>
      <c r="C1999" s="7">
        <v>44896</v>
      </c>
      <c r="D1999">
        <v>5.01</v>
      </c>
      <c r="E1999">
        <v>1.8</v>
      </c>
      <c r="F1999">
        <v>3.4</v>
      </c>
      <c r="G1999">
        <v>2.6</v>
      </c>
      <c r="H1999" s="4">
        <f t="shared" si="301"/>
        <v>10</v>
      </c>
      <c r="I1999" s="4"/>
      <c r="J1999" s="4">
        <f t="shared" si="302"/>
        <v>4.99</v>
      </c>
      <c r="K1999" s="15">
        <f t="shared" si="297"/>
        <v>5.01</v>
      </c>
      <c r="L1999" s="4">
        <f t="shared" si="299"/>
        <v>5.0750000000000002</v>
      </c>
      <c r="M1999" s="4">
        <f t="shared" si="303"/>
        <v>4.9249999999999998</v>
      </c>
      <c r="N1999" s="4"/>
      <c r="P1999" s="184">
        <f t="shared" si="304"/>
        <v>41518</v>
      </c>
      <c r="Q1999" s="184">
        <v>41543</v>
      </c>
      <c r="R1999" s="182">
        <v>3.75</v>
      </c>
      <c r="S1999" s="182">
        <f t="shared" si="305"/>
        <v>3.75</v>
      </c>
      <c r="T1999" s="182">
        <f t="shared" si="306"/>
        <v>0</v>
      </c>
      <c r="AF1999" s="183"/>
      <c r="AI1999" s="3"/>
    </row>
    <row r="2000" spans="1:35" x14ac:dyDescent="0.2">
      <c r="A2000" s="7">
        <f t="shared" si="298"/>
        <v>44866</v>
      </c>
      <c r="B2000" s="7">
        <f t="shared" si="300"/>
        <v>44896</v>
      </c>
      <c r="C2000" s="7">
        <v>44897</v>
      </c>
      <c r="D2000">
        <v>5.01</v>
      </c>
      <c r="E2000">
        <v>1.8</v>
      </c>
      <c r="F2000">
        <v>3.4</v>
      </c>
      <c r="G2000">
        <v>2.6</v>
      </c>
      <c r="H2000" s="4">
        <f t="shared" si="301"/>
        <v>10</v>
      </c>
      <c r="I2000" s="4"/>
      <c r="J2000" s="4">
        <f t="shared" si="302"/>
        <v>4.99</v>
      </c>
      <c r="K2000" s="15">
        <f t="shared" si="297"/>
        <v>5.01</v>
      </c>
      <c r="L2000" s="4">
        <f t="shared" si="299"/>
        <v>5.0750000000000002</v>
      </c>
      <c r="M2000" s="4">
        <f t="shared" si="303"/>
        <v>4.9249999999999998</v>
      </c>
      <c r="N2000" s="4"/>
      <c r="P2000" s="184">
        <f t="shared" si="304"/>
        <v>41518</v>
      </c>
      <c r="Q2000" s="184">
        <v>41544</v>
      </c>
      <c r="R2000" s="182">
        <v>3.75</v>
      </c>
      <c r="S2000" s="182">
        <f t="shared" si="305"/>
        <v>3.75</v>
      </c>
      <c r="T2000" s="182">
        <f t="shared" si="306"/>
        <v>0</v>
      </c>
      <c r="AF2000" s="183"/>
      <c r="AI2000" s="3"/>
    </row>
    <row r="2001" spans="1:35" x14ac:dyDescent="0.2">
      <c r="A2001" s="7">
        <f t="shared" si="298"/>
        <v>44866</v>
      </c>
      <c r="B2001" s="7">
        <f t="shared" si="300"/>
        <v>44896</v>
      </c>
      <c r="C2001" s="7">
        <v>44900</v>
      </c>
      <c r="D2001">
        <v>5.01</v>
      </c>
      <c r="E2001">
        <v>1.8</v>
      </c>
      <c r="F2001">
        <v>3.4</v>
      </c>
      <c r="G2001">
        <v>2.6</v>
      </c>
      <c r="H2001" s="4">
        <f t="shared" si="301"/>
        <v>10</v>
      </c>
      <c r="I2001" s="4"/>
      <c r="J2001" s="4">
        <f t="shared" si="302"/>
        <v>4.99</v>
      </c>
      <c r="K2001" s="15">
        <f t="shared" si="297"/>
        <v>5.01</v>
      </c>
      <c r="L2001" s="4">
        <f t="shared" si="299"/>
        <v>5.0750000000000002</v>
      </c>
      <c r="M2001" s="4">
        <f t="shared" si="303"/>
        <v>4.9249999999999998</v>
      </c>
      <c r="N2001" s="4"/>
      <c r="P2001" s="184">
        <f t="shared" si="304"/>
        <v>41518</v>
      </c>
      <c r="Q2001" s="184">
        <v>41545</v>
      </c>
      <c r="R2001" s="182">
        <v>3.75</v>
      </c>
      <c r="S2001" s="182">
        <f t="shared" si="305"/>
        <v>3.75</v>
      </c>
      <c r="T2001" s="182">
        <f t="shared" si="306"/>
        <v>0</v>
      </c>
      <c r="AF2001" s="183"/>
      <c r="AI2001" s="3"/>
    </row>
    <row r="2002" spans="1:35" x14ac:dyDescent="0.2">
      <c r="A2002" s="7">
        <f t="shared" si="298"/>
        <v>44866</v>
      </c>
      <c r="B2002" s="7">
        <f t="shared" si="300"/>
        <v>44896</v>
      </c>
      <c r="C2002" s="7">
        <v>44901</v>
      </c>
      <c r="D2002">
        <v>5.01</v>
      </c>
      <c r="E2002">
        <v>1.8</v>
      </c>
      <c r="F2002">
        <v>3.4</v>
      </c>
      <c r="G2002">
        <v>2.6</v>
      </c>
      <c r="H2002" s="4">
        <f t="shared" si="301"/>
        <v>10</v>
      </c>
      <c r="I2002" s="4"/>
      <c r="J2002" s="4">
        <f t="shared" si="302"/>
        <v>4.99</v>
      </c>
      <c r="K2002" s="15">
        <f t="shared" si="297"/>
        <v>5.01</v>
      </c>
      <c r="L2002" s="4">
        <f t="shared" si="299"/>
        <v>5.0750000000000002</v>
      </c>
      <c r="M2002" s="4">
        <f t="shared" si="303"/>
        <v>4.9249999999999998</v>
      </c>
      <c r="N2002" s="4"/>
      <c r="P2002" s="184">
        <f t="shared" si="304"/>
        <v>41518</v>
      </c>
      <c r="Q2002" s="184">
        <v>41546</v>
      </c>
      <c r="R2002" s="182">
        <v>3.75</v>
      </c>
      <c r="S2002" s="182">
        <f t="shared" si="305"/>
        <v>3.75</v>
      </c>
      <c r="T2002" s="182">
        <f t="shared" si="306"/>
        <v>0</v>
      </c>
      <c r="AF2002" s="183"/>
      <c r="AI2002" s="3"/>
    </row>
    <row r="2003" spans="1:35" x14ac:dyDescent="0.2">
      <c r="A2003" s="7">
        <f t="shared" si="298"/>
        <v>44866</v>
      </c>
      <c r="B2003" s="7">
        <f t="shared" si="300"/>
        <v>44896</v>
      </c>
      <c r="C2003" s="7">
        <v>44902</v>
      </c>
      <c r="D2003">
        <v>5.01</v>
      </c>
      <c r="E2003">
        <v>1.8</v>
      </c>
      <c r="F2003">
        <v>3.4</v>
      </c>
      <c r="G2003">
        <v>2.6</v>
      </c>
      <c r="H2003" s="4">
        <f t="shared" si="301"/>
        <v>10</v>
      </c>
      <c r="I2003" s="4"/>
      <c r="J2003" s="4">
        <f t="shared" si="302"/>
        <v>4.99</v>
      </c>
      <c r="K2003" s="15">
        <f t="shared" si="297"/>
        <v>5.01</v>
      </c>
      <c r="L2003" s="4">
        <f t="shared" si="299"/>
        <v>5.0750000000000002</v>
      </c>
      <c r="M2003" s="4">
        <f t="shared" si="303"/>
        <v>4.9249999999999998</v>
      </c>
      <c r="N2003" s="4"/>
      <c r="P2003" s="184">
        <f t="shared" si="304"/>
        <v>41518</v>
      </c>
      <c r="Q2003" s="184">
        <v>41547</v>
      </c>
      <c r="R2003" s="182">
        <v>3.75</v>
      </c>
      <c r="S2003" s="182">
        <f t="shared" si="305"/>
        <v>3.75</v>
      </c>
      <c r="T2003" s="182">
        <f t="shared" si="306"/>
        <v>0</v>
      </c>
      <c r="AF2003" s="183"/>
      <c r="AI2003" s="3"/>
    </row>
    <row r="2004" spans="1:35" x14ac:dyDescent="0.2">
      <c r="A2004" s="7">
        <f t="shared" si="298"/>
        <v>44866</v>
      </c>
      <c r="B2004" s="7">
        <f t="shared" si="300"/>
        <v>44896</v>
      </c>
      <c r="C2004" s="7">
        <v>44903</v>
      </c>
      <c r="D2004">
        <v>5.01</v>
      </c>
      <c r="E2004">
        <v>1.8</v>
      </c>
      <c r="F2004">
        <v>3.4</v>
      </c>
      <c r="G2004">
        <v>2.6</v>
      </c>
      <c r="H2004" s="4">
        <f t="shared" si="301"/>
        <v>10</v>
      </c>
      <c r="I2004" s="4"/>
      <c r="J2004" s="4">
        <f t="shared" si="302"/>
        <v>4.99</v>
      </c>
      <c r="K2004" s="15">
        <f t="shared" si="297"/>
        <v>5.01</v>
      </c>
      <c r="L2004" s="4">
        <f t="shared" si="299"/>
        <v>5.0750000000000002</v>
      </c>
      <c r="M2004" s="4">
        <f t="shared" si="303"/>
        <v>4.9249999999999998</v>
      </c>
      <c r="N2004" s="4"/>
      <c r="P2004" s="184">
        <f t="shared" si="304"/>
        <v>41548</v>
      </c>
      <c r="Q2004" s="184">
        <v>41548</v>
      </c>
      <c r="R2004" s="182">
        <v>3.75</v>
      </c>
      <c r="S2004" s="182">
        <f t="shared" si="305"/>
        <v>3.68</v>
      </c>
      <c r="T2004" s="182">
        <f t="shared" si="306"/>
        <v>6.999999999999984E-2</v>
      </c>
      <c r="AF2004" s="183"/>
      <c r="AI2004" s="3"/>
    </row>
    <row r="2005" spans="1:35" x14ac:dyDescent="0.2">
      <c r="A2005" s="7">
        <f t="shared" si="298"/>
        <v>44866</v>
      </c>
      <c r="B2005" s="7">
        <f t="shared" si="300"/>
        <v>44896</v>
      </c>
      <c r="C2005" s="7">
        <v>44904</v>
      </c>
      <c r="D2005">
        <v>5.01</v>
      </c>
      <c r="E2005">
        <v>1.8</v>
      </c>
      <c r="F2005">
        <v>3.4</v>
      </c>
      <c r="G2005">
        <v>2.6</v>
      </c>
      <c r="H2005" s="4">
        <f t="shared" si="301"/>
        <v>10</v>
      </c>
      <c r="I2005" s="4"/>
      <c r="J2005" s="4">
        <f t="shared" si="302"/>
        <v>4.99</v>
      </c>
      <c r="K2005" s="15">
        <f t="shared" si="297"/>
        <v>5.01</v>
      </c>
      <c r="L2005" s="4">
        <f t="shared" si="299"/>
        <v>5.0750000000000002</v>
      </c>
      <c r="M2005" s="4">
        <f t="shared" si="303"/>
        <v>4.9249999999999998</v>
      </c>
      <c r="N2005" s="4"/>
      <c r="P2005" s="184">
        <f t="shared" si="304"/>
        <v>41548</v>
      </c>
      <c r="Q2005" s="184">
        <v>41549</v>
      </c>
      <c r="R2005" s="182">
        <v>3.75</v>
      </c>
      <c r="S2005" s="182">
        <f t="shared" si="305"/>
        <v>3.68</v>
      </c>
      <c r="T2005" s="182">
        <f t="shared" si="306"/>
        <v>6.999999999999984E-2</v>
      </c>
      <c r="AF2005" s="183"/>
      <c r="AI2005" s="3"/>
    </row>
    <row r="2006" spans="1:35" x14ac:dyDescent="0.2">
      <c r="A2006" s="7">
        <f t="shared" si="298"/>
        <v>44866</v>
      </c>
      <c r="B2006" s="7">
        <f t="shared" si="300"/>
        <v>44896</v>
      </c>
      <c r="C2006" s="7">
        <v>44908</v>
      </c>
      <c r="D2006">
        <v>5.01</v>
      </c>
      <c r="E2006">
        <v>1.8</v>
      </c>
      <c r="F2006">
        <v>3.4</v>
      </c>
      <c r="G2006">
        <v>2.6</v>
      </c>
      <c r="H2006" s="4">
        <f t="shared" si="301"/>
        <v>10</v>
      </c>
      <c r="I2006" s="4"/>
      <c r="J2006" s="4">
        <f t="shared" si="302"/>
        <v>4.99</v>
      </c>
      <c r="K2006" s="15">
        <f t="shared" si="297"/>
        <v>5.01</v>
      </c>
      <c r="L2006" s="4">
        <f t="shared" si="299"/>
        <v>5.0750000000000002</v>
      </c>
      <c r="M2006" s="4">
        <f t="shared" si="303"/>
        <v>4.9249999999999998</v>
      </c>
      <c r="N2006" s="4"/>
      <c r="P2006" s="184">
        <f t="shared" si="304"/>
        <v>41548</v>
      </c>
      <c r="Q2006" s="184">
        <v>41550</v>
      </c>
      <c r="R2006" s="182">
        <v>3.75</v>
      </c>
      <c r="S2006" s="182">
        <f t="shared" si="305"/>
        <v>3.68</v>
      </c>
      <c r="T2006" s="182">
        <f t="shared" si="306"/>
        <v>6.999999999999984E-2</v>
      </c>
      <c r="AF2006" s="183"/>
      <c r="AI2006" s="3"/>
    </row>
    <row r="2007" spans="1:35" x14ac:dyDescent="0.2">
      <c r="A2007" s="7">
        <f t="shared" si="298"/>
        <v>44866</v>
      </c>
      <c r="B2007" s="7">
        <f t="shared" si="300"/>
        <v>44896</v>
      </c>
      <c r="C2007" s="7">
        <v>44909</v>
      </c>
      <c r="D2007">
        <v>5.01</v>
      </c>
      <c r="E2007">
        <v>1.8</v>
      </c>
      <c r="F2007">
        <v>3.4</v>
      </c>
      <c r="G2007">
        <v>2.6</v>
      </c>
      <c r="H2007" s="4">
        <f t="shared" si="301"/>
        <v>10</v>
      </c>
      <c r="I2007" s="4"/>
      <c r="J2007" s="4">
        <f t="shared" si="302"/>
        <v>4.99</v>
      </c>
      <c r="K2007" s="15">
        <f t="shared" si="297"/>
        <v>5.01</v>
      </c>
      <c r="L2007" s="4">
        <f t="shared" si="299"/>
        <v>5.0750000000000002</v>
      </c>
      <c r="M2007" s="4">
        <f t="shared" si="303"/>
        <v>4.9249999999999998</v>
      </c>
      <c r="N2007" s="4"/>
      <c r="P2007" s="184">
        <f t="shared" si="304"/>
        <v>41548</v>
      </c>
      <c r="Q2007" s="184">
        <v>41551</v>
      </c>
      <c r="R2007" s="182">
        <v>3.75</v>
      </c>
      <c r="S2007" s="182">
        <f t="shared" si="305"/>
        <v>3.68</v>
      </c>
      <c r="T2007" s="182">
        <f t="shared" si="306"/>
        <v>6.999999999999984E-2</v>
      </c>
      <c r="AF2007" s="183"/>
      <c r="AI2007" s="3"/>
    </row>
    <row r="2008" spans="1:35" x14ac:dyDescent="0.2">
      <c r="A2008" s="7">
        <f t="shared" si="298"/>
        <v>44866</v>
      </c>
      <c r="B2008" s="7">
        <f t="shared" si="300"/>
        <v>44896</v>
      </c>
      <c r="C2008" s="7">
        <v>44910</v>
      </c>
      <c r="D2008">
        <v>5.01</v>
      </c>
      <c r="E2008">
        <v>1.8</v>
      </c>
      <c r="F2008">
        <v>3.4</v>
      </c>
      <c r="G2008">
        <v>2.6</v>
      </c>
      <c r="H2008" s="4">
        <f t="shared" si="301"/>
        <v>10</v>
      </c>
      <c r="I2008" s="4"/>
      <c r="J2008" s="4">
        <f t="shared" si="302"/>
        <v>4.99</v>
      </c>
      <c r="K2008" s="15">
        <f t="shared" si="297"/>
        <v>5.01</v>
      </c>
      <c r="L2008" s="4">
        <f t="shared" si="299"/>
        <v>5.0750000000000002</v>
      </c>
      <c r="M2008" s="4">
        <f t="shared" si="303"/>
        <v>4.9249999999999998</v>
      </c>
      <c r="N2008" s="4"/>
      <c r="P2008" s="184">
        <f t="shared" si="304"/>
        <v>41548</v>
      </c>
      <c r="Q2008" s="184">
        <v>41552</v>
      </c>
      <c r="R2008" s="182">
        <v>3.75</v>
      </c>
      <c r="S2008" s="182">
        <f t="shared" si="305"/>
        <v>3.68</v>
      </c>
      <c r="T2008" s="182">
        <f t="shared" si="306"/>
        <v>6.999999999999984E-2</v>
      </c>
      <c r="AF2008" s="183"/>
      <c r="AI2008" s="3"/>
    </row>
    <row r="2009" spans="1:35" x14ac:dyDescent="0.2">
      <c r="A2009" s="7">
        <f t="shared" si="298"/>
        <v>44866</v>
      </c>
      <c r="B2009" s="7">
        <f t="shared" si="300"/>
        <v>44896</v>
      </c>
      <c r="C2009" s="7">
        <v>44911</v>
      </c>
      <c r="D2009">
        <v>5.51</v>
      </c>
      <c r="E2009">
        <v>1.8</v>
      </c>
      <c r="F2009">
        <v>3.4</v>
      </c>
      <c r="G2009">
        <v>2.6</v>
      </c>
      <c r="H2009" s="4">
        <f t="shared" si="301"/>
        <v>10.5</v>
      </c>
      <c r="I2009" s="4"/>
      <c r="J2009" s="4">
        <f t="shared" si="302"/>
        <v>4.99</v>
      </c>
      <c r="K2009" s="15">
        <f t="shared" si="297"/>
        <v>5.01</v>
      </c>
      <c r="L2009" s="4">
        <f t="shared" si="299"/>
        <v>5.0750000000000002</v>
      </c>
      <c r="M2009" s="4">
        <f t="shared" si="303"/>
        <v>5.4249999999999998</v>
      </c>
      <c r="N2009" s="4"/>
      <c r="P2009" s="184">
        <f t="shared" si="304"/>
        <v>41548</v>
      </c>
      <c r="Q2009" s="184">
        <v>41553</v>
      </c>
      <c r="R2009" s="182">
        <v>3.75</v>
      </c>
      <c r="S2009" s="182">
        <f t="shared" si="305"/>
        <v>3.68</v>
      </c>
      <c r="T2009" s="182">
        <f t="shared" si="306"/>
        <v>6.999999999999984E-2</v>
      </c>
      <c r="AF2009" s="183"/>
      <c r="AI2009" s="3"/>
    </row>
    <row r="2010" spans="1:35" x14ac:dyDescent="0.2">
      <c r="A2010" s="7">
        <f t="shared" si="298"/>
        <v>44866</v>
      </c>
      <c r="B2010" s="7">
        <f t="shared" si="300"/>
        <v>44896</v>
      </c>
      <c r="C2010" s="7">
        <v>44914</v>
      </c>
      <c r="D2010">
        <v>5.51</v>
      </c>
      <c r="E2010">
        <v>1.8</v>
      </c>
      <c r="F2010">
        <v>3.4</v>
      </c>
      <c r="G2010">
        <v>2.6</v>
      </c>
      <c r="H2010" s="4">
        <f t="shared" si="301"/>
        <v>10.5</v>
      </c>
      <c r="I2010" s="4"/>
      <c r="J2010" s="4">
        <f t="shared" si="302"/>
        <v>4.99</v>
      </c>
      <c r="K2010" s="15">
        <f t="shared" si="297"/>
        <v>5.01</v>
      </c>
      <c r="L2010" s="4">
        <f t="shared" si="299"/>
        <v>5.0750000000000002</v>
      </c>
      <c r="M2010" s="4">
        <f t="shared" si="303"/>
        <v>5.4249999999999998</v>
      </c>
      <c r="N2010" s="4"/>
      <c r="P2010" s="184">
        <f t="shared" si="304"/>
        <v>41548</v>
      </c>
      <c r="Q2010" s="184">
        <v>41554</v>
      </c>
      <c r="R2010" s="182">
        <v>3.75</v>
      </c>
      <c r="S2010" s="182">
        <f t="shared" si="305"/>
        <v>3.68</v>
      </c>
      <c r="T2010" s="182">
        <f t="shared" si="306"/>
        <v>6.999999999999984E-2</v>
      </c>
      <c r="AF2010" s="183"/>
      <c r="AI2010" s="3"/>
    </row>
    <row r="2011" spans="1:35" x14ac:dyDescent="0.2">
      <c r="A2011" s="7">
        <f t="shared" si="298"/>
        <v>44866</v>
      </c>
      <c r="B2011" s="7">
        <f t="shared" si="300"/>
        <v>44896</v>
      </c>
      <c r="C2011" s="7">
        <v>44915</v>
      </c>
      <c r="D2011">
        <v>5.51</v>
      </c>
      <c r="E2011">
        <v>1.8</v>
      </c>
      <c r="F2011">
        <v>3.4</v>
      </c>
      <c r="G2011">
        <v>2.6</v>
      </c>
      <c r="H2011" s="4">
        <f t="shared" si="301"/>
        <v>10.5</v>
      </c>
      <c r="I2011" s="4"/>
      <c r="J2011" s="4">
        <f t="shared" si="302"/>
        <v>4.99</v>
      </c>
      <c r="K2011" s="15">
        <f t="shared" si="297"/>
        <v>5.01</v>
      </c>
      <c r="L2011" s="4">
        <f t="shared" si="299"/>
        <v>5.0750000000000002</v>
      </c>
      <c r="M2011" s="4">
        <f t="shared" si="303"/>
        <v>5.4249999999999998</v>
      </c>
      <c r="N2011" s="4"/>
      <c r="P2011" s="184">
        <f t="shared" si="304"/>
        <v>41548</v>
      </c>
      <c r="Q2011" s="184">
        <v>41555</v>
      </c>
      <c r="R2011" s="182">
        <v>3.75</v>
      </c>
      <c r="S2011" s="182">
        <f t="shared" si="305"/>
        <v>3.68</v>
      </c>
      <c r="T2011" s="182">
        <f t="shared" si="306"/>
        <v>6.999999999999984E-2</v>
      </c>
      <c r="AF2011" s="183"/>
      <c r="AI2011" s="3"/>
    </row>
    <row r="2012" spans="1:35" x14ac:dyDescent="0.2">
      <c r="A2012" s="7">
        <f t="shared" si="298"/>
        <v>44866</v>
      </c>
      <c r="B2012" s="7">
        <f t="shared" si="300"/>
        <v>44896</v>
      </c>
      <c r="C2012" s="7">
        <v>44916</v>
      </c>
      <c r="D2012">
        <v>5.51</v>
      </c>
      <c r="E2012">
        <v>1.8</v>
      </c>
      <c r="F2012">
        <v>3.4</v>
      </c>
      <c r="G2012">
        <v>2.6</v>
      </c>
      <c r="H2012" s="4">
        <f t="shared" si="301"/>
        <v>10.5</v>
      </c>
      <c r="I2012" s="4"/>
      <c r="J2012" s="4">
        <f t="shared" si="302"/>
        <v>4.99</v>
      </c>
      <c r="K2012" s="15">
        <f t="shared" si="297"/>
        <v>5.01</v>
      </c>
      <c r="L2012" s="4">
        <f t="shared" si="299"/>
        <v>5.0750000000000002</v>
      </c>
      <c r="M2012" s="4">
        <f t="shared" si="303"/>
        <v>5.4249999999999998</v>
      </c>
      <c r="N2012" s="4"/>
      <c r="P2012" s="184">
        <f t="shared" si="304"/>
        <v>41548</v>
      </c>
      <c r="Q2012" s="184">
        <v>41556</v>
      </c>
      <c r="R2012" s="182">
        <v>3.75</v>
      </c>
      <c r="S2012" s="182">
        <f t="shared" si="305"/>
        <v>3.68</v>
      </c>
      <c r="T2012" s="182">
        <f t="shared" si="306"/>
        <v>6.999999999999984E-2</v>
      </c>
      <c r="AF2012" s="183"/>
      <c r="AI2012" s="3"/>
    </row>
    <row r="2013" spans="1:35" x14ac:dyDescent="0.2">
      <c r="A2013" s="7">
        <f t="shared" si="298"/>
        <v>44866</v>
      </c>
      <c r="B2013" s="7">
        <f t="shared" si="300"/>
        <v>44896</v>
      </c>
      <c r="C2013" s="7">
        <v>44917</v>
      </c>
      <c r="D2013">
        <v>5.51</v>
      </c>
      <c r="E2013">
        <v>1.8</v>
      </c>
      <c r="F2013">
        <v>3.4</v>
      </c>
      <c r="G2013">
        <v>2.6</v>
      </c>
      <c r="H2013" s="4">
        <f t="shared" si="301"/>
        <v>10.5</v>
      </c>
      <c r="I2013" s="4"/>
      <c r="J2013" s="4">
        <f t="shared" si="302"/>
        <v>4.99</v>
      </c>
      <c r="K2013" s="15">
        <f t="shared" si="297"/>
        <v>5.01</v>
      </c>
      <c r="L2013" s="4">
        <f t="shared" si="299"/>
        <v>5.0750000000000002</v>
      </c>
      <c r="M2013" s="4">
        <f t="shared" si="303"/>
        <v>5.4249999999999998</v>
      </c>
      <c r="N2013" s="4"/>
      <c r="P2013" s="184">
        <f t="shared" si="304"/>
        <v>41548</v>
      </c>
      <c r="Q2013" s="184">
        <v>41557</v>
      </c>
      <c r="R2013" s="182">
        <v>3.75</v>
      </c>
      <c r="S2013" s="182">
        <f t="shared" si="305"/>
        <v>3.68</v>
      </c>
      <c r="T2013" s="182">
        <f t="shared" si="306"/>
        <v>6.999999999999984E-2</v>
      </c>
      <c r="AF2013" s="183"/>
      <c r="AI2013" s="3"/>
    </row>
    <row r="2014" spans="1:35" x14ac:dyDescent="0.2">
      <c r="A2014" s="7">
        <f t="shared" si="298"/>
        <v>44866</v>
      </c>
      <c r="B2014" s="7">
        <f t="shared" si="300"/>
        <v>44896</v>
      </c>
      <c r="C2014" s="7">
        <v>44918</v>
      </c>
      <c r="D2014">
        <v>5.51</v>
      </c>
      <c r="E2014">
        <v>1.8</v>
      </c>
      <c r="F2014">
        <v>3.4</v>
      </c>
      <c r="G2014">
        <v>2.6</v>
      </c>
      <c r="H2014" s="4">
        <f t="shared" si="301"/>
        <v>10.5</v>
      </c>
      <c r="I2014" s="4"/>
      <c r="J2014" s="4">
        <f t="shared" si="302"/>
        <v>4.99</v>
      </c>
      <c r="K2014" s="15">
        <f t="shared" si="297"/>
        <v>5.01</v>
      </c>
      <c r="L2014" s="4">
        <f t="shared" si="299"/>
        <v>5.0750000000000002</v>
      </c>
      <c r="M2014" s="4">
        <f t="shared" si="303"/>
        <v>5.4249999999999998</v>
      </c>
      <c r="N2014" s="4"/>
      <c r="P2014" s="184">
        <f t="shared" si="304"/>
        <v>41548</v>
      </c>
      <c r="Q2014" s="184">
        <v>41558</v>
      </c>
      <c r="R2014" s="182">
        <v>3.75</v>
      </c>
      <c r="S2014" s="182">
        <f t="shared" si="305"/>
        <v>3.68</v>
      </c>
      <c r="T2014" s="182">
        <f t="shared" si="306"/>
        <v>6.999999999999984E-2</v>
      </c>
      <c r="AF2014" s="183"/>
      <c r="AI2014" s="3"/>
    </row>
    <row r="2015" spans="1:35" x14ac:dyDescent="0.2">
      <c r="A2015" s="7">
        <f t="shared" si="298"/>
        <v>44866</v>
      </c>
      <c r="B2015" s="7">
        <f t="shared" si="300"/>
        <v>44896</v>
      </c>
      <c r="C2015" s="7">
        <v>44921</v>
      </c>
      <c r="D2015">
        <v>5.51</v>
      </c>
      <c r="E2015">
        <v>1.8</v>
      </c>
      <c r="F2015">
        <v>3.4</v>
      </c>
      <c r="G2015">
        <v>2.6</v>
      </c>
      <c r="H2015" s="4">
        <f t="shared" si="301"/>
        <v>10.5</v>
      </c>
      <c r="I2015" s="4"/>
      <c r="J2015" s="4">
        <f t="shared" si="302"/>
        <v>4.99</v>
      </c>
      <c r="K2015" s="15">
        <f t="shared" si="297"/>
        <v>5.01</v>
      </c>
      <c r="L2015" s="4">
        <f t="shared" si="299"/>
        <v>5.0750000000000002</v>
      </c>
      <c r="M2015" s="4">
        <f t="shared" si="303"/>
        <v>5.4249999999999998</v>
      </c>
      <c r="N2015" s="4"/>
      <c r="P2015" s="184">
        <f t="shared" si="304"/>
        <v>41548</v>
      </c>
      <c r="Q2015" s="184">
        <v>41559</v>
      </c>
      <c r="R2015" s="182">
        <v>3.75</v>
      </c>
      <c r="S2015" s="182">
        <f t="shared" si="305"/>
        <v>3.68</v>
      </c>
      <c r="T2015" s="182">
        <f t="shared" si="306"/>
        <v>6.999999999999984E-2</v>
      </c>
      <c r="AF2015" s="183"/>
      <c r="AI2015" s="3"/>
    </row>
    <row r="2016" spans="1:35" x14ac:dyDescent="0.2">
      <c r="A2016" s="7">
        <f t="shared" si="298"/>
        <v>44866</v>
      </c>
      <c r="B2016" s="7">
        <f t="shared" si="300"/>
        <v>44896</v>
      </c>
      <c r="C2016" s="7">
        <v>44922</v>
      </c>
      <c r="D2016">
        <v>5.51</v>
      </c>
      <c r="E2016">
        <v>1.8</v>
      </c>
      <c r="F2016">
        <v>3.4</v>
      </c>
      <c r="G2016">
        <v>2.6</v>
      </c>
      <c r="H2016" s="4">
        <f t="shared" si="301"/>
        <v>10.5</v>
      </c>
      <c r="I2016" s="4"/>
      <c r="J2016" s="4">
        <f t="shared" si="302"/>
        <v>4.99</v>
      </c>
      <c r="K2016" s="15">
        <f t="shared" si="297"/>
        <v>5.01</v>
      </c>
      <c r="L2016" s="4">
        <f t="shared" si="299"/>
        <v>5.0750000000000002</v>
      </c>
      <c r="M2016" s="4">
        <f t="shared" si="303"/>
        <v>5.4249999999999998</v>
      </c>
      <c r="N2016" s="4"/>
      <c r="P2016" s="184">
        <f t="shared" si="304"/>
        <v>41548</v>
      </c>
      <c r="Q2016" s="184">
        <v>41560</v>
      </c>
      <c r="R2016" s="182">
        <v>3.75</v>
      </c>
      <c r="S2016" s="182">
        <f t="shared" si="305"/>
        <v>3.68</v>
      </c>
      <c r="T2016" s="182">
        <f t="shared" si="306"/>
        <v>6.999999999999984E-2</v>
      </c>
      <c r="AF2016" s="183"/>
      <c r="AI2016" s="3"/>
    </row>
    <row r="2017" spans="1:35" x14ac:dyDescent="0.2">
      <c r="A2017" s="7">
        <f t="shared" si="298"/>
        <v>44866</v>
      </c>
      <c r="B2017" s="7">
        <f t="shared" si="300"/>
        <v>44896</v>
      </c>
      <c r="C2017" s="7">
        <v>44923</v>
      </c>
      <c r="D2017">
        <v>5.51</v>
      </c>
      <c r="E2017">
        <v>1.8</v>
      </c>
      <c r="F2017">
        <v>3.4</v>
      </c>
      <c r="G2017">
        <v>2.6</v>
      </c>
      <c r="H2017" s="4">
        <f t="shared" si="301"/>
        <v>10.5</v>
      </c>
      <c r="I2017" s="4"/>
      <c r="J2017" s="4">
        <f t="shared" si="302"/>
        <v>4.99</v>
      </c>
      <c r="K2017" s="15">
        <f t="shared" si="297"/>
        <v>5.01</v>
      </c>
      <c r="L2017" s="4">
        <f t="shared" si="299"/>
        <v>5.0750000000000002</v>
      </c>
      <c r="M2017" s="4">
        <f t="shared" si="303"/>
        <v>5.4249999999999998</v>
      </c>
      <c r="N2017" s="4"/>
      <c r="P2017" s="184">
        <f t="shared" si="304"/>
        <v>41548</v>
      </c>
      <c r="Q2017" s="184">
        <v>41561</v>
      </c>
      <c r="R2017" s="182">
        <v>3.75</v>
      </c>
      <c r="S2017" s="182">
        <f t="shared" si="305"/>
        <v>3.68</v>
      </c>
      <c r="T2017" s="182">
        <f t="shared" si="306"/>
        <v>6.999999999999984E-2</v>
      </c>
      <c r="AF2017" s="183"/>
      <c r="AI2017" s="3"/>
    </row>
    <row r="2018" spans="1:35" x14ac:dyDescent="0.2">
      <c r="A2018" s="7">
        <f t="shared" si="298"/>
        <v>44866</v>
      </c>
      <c r="B2018" s="7">
        <f t="shared" si="300"/>
        <v>44896</v>
      </c>
      <c r="C2018" s="7">
        <v>44924</v>
      </c>
      <c r="D2018">
        <v>5.51</v>
      </c>
      <c r="E2018">
        <v>1.8</v>
      </c>
      <c r="F2018">
        <v>3.4</v>
      </c>
      <c r="G2018">
        <v>2.6</v>
      </c>
      <c r="H2018" s="4">
        <f t="shared" si="301"/>
        <v>10.5</v>
      </c>
      <c r="I2018" s="4"/>
      <c r="J2018" s="4">
        <f t="shared" si="302"/>
        <v>4.99</v>
      </c>
      <c r="K2018" s="15">
        <f t="shared" ref="K2018:K2059" si="307">INDEX($W:$W,MATCH($A2018,$V:$V,0))</f>
        <v>5.01</v>
      </c>
      <c r="L2018" s="4">
        <f t="shared" si="299"/>
        <v>5.0750000000000002</v>
      </c>
      <c r="M2018" s="4">
        <f t="shared" si="303"/>
        <v>5.4249999999999998</v>
      </c>
      <c r="N2018" s="4"/>
      <c r="P2018" s="184">
        <f t="shared" si="304"/>
        <v>41548</v>
      </c>
      <c r="Q2018" s="184">
        <v>41562</v>
      </c>
      <c r="R2018" s="182">
        <v>3.75</v>
      </c>
      <c r="S2018" s="182">
        <f t="shared" si="305"/>
        <v>3.68</v>
      </c>
      <c r="T2018" s="182">
        <f t="shared" si="306"/>
        <v>6.999999999999984E-2</v>
      </c>
      <c r="AF2018" s="183"/>
      <c r="AI2018" s="3"/>
    </row>
    <row r="2019" spans="1:35" x14ac:dyDescent="0.2">
      <c r="A2019" s="7">
        <f t="shared" si="298"/>
        <v>44866</v>
      </c>
      <c r="B2019" s="7">
        <f t="shared" si="300"/>
        <v>44896</v>
      </c>
      <c r="C2019" s="7">
        <v>44925</v>
      </c>
      <c r="D2019">
        <v>5.51</v>
      </c>
      <c r="E2019">
        <v>1.8</v>
      </c>
      <c r="F2019">
        <v>3.4</v>
      </c>
      <c r="G2019">
        <v>2.6</v>
      </c>
      <c r="H2019" s="4">
        <f t="shared" si="301"/>
        <v>10.5</v>
      </c>
      <c r="I2019" s="4"/>
      <c r="J2019" s="4">
        <f t="shared" si="302"/>
        <v>4.99</v>
      </c>
      <c r="K2019" s="15">
        <f t="shared" si="307"/>
        <v>5.01</v>
      </c>
      <c r="L2019" s="4">
        <f t="shared" si="299"/>
        <v>5.0750000000000002</v>
      </c>
      <c r="M2019" s="4">
        <f t="shared" si="303"/>
        <v>5.4249999999999998</v>
      </c>
      <c r="N2019" s="4"/>
      <c r="P2019" s="184">
        <f t="shared" si="304"/>
        <v>41548</v>
      </c>
      <c r="Q2019" s="184">
        <v>41563</v>
      </c>
      <c r="R2019" s="182">
        <v>3.75</v>
      </c>
      <c r="S2019" s="182">
        <f t="shared" si="305"/>
        <v>3.68</v>
      </c>
      <c r="T2019" s="182">
        <f t="shared" si="306"/>
        <v>6.999999999999984E-2</v>
      </c>
      <c r="AF2019" s="183"/>
      <c r="AI2019" s="3"/>
    </row>
    <row r="2020" spans="1:35" x14ac:dyDescent="0.2">
      <c r="A2020" s="7">
        <f t="shared" si="298"/>
        <v>44896</v>
      </c>
      <c r="B2020" s="7">
        <f t="shared" si="300"/>
        <v>44927</v>
      </c>
      <c r="C2020" s="7">
        <v>44928</v>
      </c>
      <c r="D2020">
        <v>5.52</v>
      </c>
      <c r="E2020">
        <v>1.8</v>
      </c>
      <c r="F2020">
        <v>3.4</v>
      </c>
      <c r="G2020">
        <v>2.6</v>
      </c>
      <c r="H2020" s="4">
        <f t="shared" si="301"/>
        <v>10.5</v>
      </c>
      <c r="I2020" s="4"/>
      <c r="J2020" s="4">
        <f t="shared" si="302"/>
        <v>4.9800000000000004</v>
      </c>
      <c r="K2020" s="15">
        <f t="shared" si="307"/>
        <v>4.87</v>
      </c>
      <c r="L2020" s="4">
        <f t="shared" si="299"/>
        <v>4.9800000000000004</v>
      </c>
      <c r="M2020" s="4">
        <f t="shared" si="303"/>
        <v>5.52</v>
      </c>
      <c r="N2020" s="4"/>
      <c r="P2020" s="184">
        <f t="shared" si="304"/>
        <v>41548</v>
      </c>
      <c r="Q2020" s="184">
        <v>41564</v>
      </c>
      <c r="R2020" s="182">
        <v>3.75</v>
      </c>
      <c r="S2020" s="182">
        <f t="shared" si="305"/>
        <v>3.68</v>
      </c>
      <c r="T2020" s="182">
        <f t="shared" si="306"/>
        <v>6.999999999999984E-2</v>
      </c>
      <c r="AF2020" s="183"/>
      <c r="AI2020" s="3"/>
    </row>
    <row r="2021" spans="1:35" x14ac:dyDescent="0.2">
      <c r="A2021" s="7">
        <f t="shared" si="298"/>
        <v>44896</v>
      </c>
      <c r="B2021" s="7">
        <f t="shared" si="300"/>
        <v>44927</v>
      </c>
      <c r="C2021" s="7">
        <v>44929</v>
      </c>
      <c r="D2021">
        <v>5.52</v>
      </c>
      <c r="E2021">
        <v>1.8</v>
      </c>
      <c r="F2021">
        <v>3.4</v>
      </c>
      <c r="G2021">
        <v>2.6</v>
      </c>
      <c r="H2021" s="4">
        <f t="shared" si="301"/>
        <v>10.5</v>
      </c>
      <c r="I2021" s="4"/>
      <c r="J2021" s="4">
        <f t="shared" si="302"/>
        <v>4.9800000000000004</v>
      </c>
      <c r="K2021" s="15">
        <f t="shared" si="307"/>
        <v>4.87</v>
      </c>
      <c r="L2021" s="4">
        <f t="shared" si="299"/>
        <v>4.9800000000000004</v>
      </c>
      <c r="M2021" s="4">
        <f t="shared" si="303"/>
        <v>5.52</v>
      </c>
      <c r="N2021" s="4"/>
      <c r="P2021" s="184">
        <f t="shared" si="304"/>
        <v>41548</v>
      </c>
      <c r="Q2021" s="184">
        <v>41565</v>
      </c>
      <c r="R2021" s="182">
        <v>3.75</v>
      </c>
      <c r="S2021" s="182">
        <f t="shared" si="305"/>
        <v>3.68</v>
      </c>
      <c r="T2021" s="182">
        <f t="shared" si="306"/>
        <v>6.999999999999984E-2</v>
      </c>
      <c r="AF2021" s="183"/>
      <c r="AI2021" s="3"/>
    </row>
    <row r="2022" spans="1:35" x14ac:dyDescent="0.2">
      <c r="A2022" s="7">
        <f t="shared" si="298"/>
        <v>44896</v>
      </c>
      <c r="B2022" s="7">
        <f t="shared" si="300"/>
        <v>44927</v>
      </c>
      <c r="C2022" s="7">
        <v>44930</v>
      </c>
      <c r="D2022">
        <v>5.52</v>
      </c>
      <c r="E2022">
        <v>1.8</v>
      </c>
      <c r="F2022">
        <v>3.4</v>
      </c>
      <c r="G2022">
        <v>2.6</v>
      </c>
      <c r="H2022" s="4">
        <f t="shared" si="301"/>
        <v>10.5</v>
      </c>
      <c r="I2022" s="4"/>
      <c r="J2022" s="4">
        <f t="shared" si="302"/>
        <v>4.9800000000000004</v>
      </c>
      <c r="K2022" s="15">
        <f t="shared" si="307"/>
        <v>4.87</v>
      </c>
      <c r="L2022" s="4">
        <f t="shared" si="299"/>
        <v>4.9800000000000004</v>
      </c>
      <c r="M2022" s="4">
        <f t="shared" si="303"/>
        <v>5.52</v>
      </c>
      <c r="N2022" s="4"/>
      <c r="P2022" s="184">
        <f t="shared" si="304"/>
        <v>41548</v>
      </c>
      <c r="Q2022" s="184">
        <v>41566</v>
      </c>
      <c r="R2022" s="182">
        <v>3.75</v>
      </c>
      <c r="S2022" s="182">
        <f t="shared" si="305"/>
        <v>3.68</v>
      </c>
      <c r="T2022" s="182">
        <f t="shared" si="306"/>
        <v>6.999999999999984E-2</v>
      </c>
      <c r="AF2022" s="183"/>
      <c r="AI2022" s="3"/>
    </row>
    <row r="2023" spans="1:35" x14ac:dyDescent="0.2">
      <c r="A2023" s="7">
        <f t="shared" si="298"/>
        <v>44896</v>
      </c>
      <c r="B2023" s="7">
        <f t="shared" si="300"/>
        <v>44927</v>
      </c>
      <c r="C2023" s="7">
        <v>44931</v>
      </c>
      <c r="D2023">
        <v>5.52</v>
      </c>
      <c r="E2023">
        <v>1.8</v>
      </c>
      <c r="F2023">
        <v>3.4</v>
      </c>
      <c r="G2023">
        <v>2.6</v>
      </c>
      <c r="H2023" s="4">
        <f t="shared" si="301"/>
        <v>10.5</v>
      </c>
      <c r="I2023" s="4"/>
      <c r="J2023" s="4">
        <f t="shared" si="302"/>
        <v>4.9800000000000004</v>
      </c>
      <c r="K2023" s="15">
        <f t="shared" si="307"/>
        <v>4.87</v>
      </c>
      <c r="L2023" s="4">
        <f t="shared" si="299"/>
        <v>4.9800000000000004</v>
      </c>
      <c r="M2023" s="4">
        <f t="shared" si="303"/>
        <v>5.52</v>
      </c>
      <c r="N2023" s="4"/>
      <c r="P2023" s="184">
        <f t="shared" si="304"/>
        <v>41548</v>
      </c>
      <c r="Q2023" s="184">
        <v>41567</v>
      </c>
      <c r="R2023" s="182">
        <v>3.75</v>
      </c>
      <c r="S2023" s="182">
        <f t="shared" si="305"/>
        <v>3.68</v>
      </c>
      <c r="T2023" s="182">
        <f t="shared" si="306"/>
        <v>6.999999999999984E-2</v>
      </c>
      <c r="AF2023" s="183"/>
      <c r="AI2023" s="3"/>
    </row>
    <row r="2024" spans="1:35" x14ac:dyDescent="0.2">
      <c r="A2024" s="7">
        <f t="shared" si="298"/>
        <v>44896</v>
      </c>
      <c r="B2024" s="7">
        <f t="shared" si="300"/>
        <v>44927</v>
      </c>
      <c r="C2024" s="7">
        <v>44932</v>
      </c>
      <c r="D2024">
        <v>5.52</v>
      </c>
      <c r="E2024">
        <v>1.8</v>
      </c>
      <c r="F2024">
        <v>3.4</v>
      </c>
      <c r="G2024">
        <v>2.6</v>
      </c>
      <c r="H2024" s="4">
        <f t="shared" si="301"/>
        <v>10.5</v>
      </c>
      <c r="I2024" s="4"/>
      <c r="J2024" s="4">
        <f t="shared" si="302"/>
        <v>4.9800000000000004</v>
      </c>
      <c r="K2024" s="15">
        <f t="shared" si="307"/>
        <v>4.87</v>
      </c>
      <c r="L2024" s="4">
        <f t="shared" si="299"/>
        <v>4.9800000000000004</v>
      </c>
      <c r="M2024" s="4">
        <f t="shared" ref="M2024:M2041" si="308">H2024-L2024</f>
        <v>5.52</v>
      </c>
      <c r="N2024" s="4"/>
      <c r="P2024" s="184">
        <f t="shared" si="304"/>
        <v>41548</v>
      </c>
      <c r="Q2024" s="184">
        <v>41568</v>
      </c>
      <c r="R2024" s="182">
        <v>3.75</v>
      </c>
      <c r="S2024" s="182">
        <f t="shared" si="305"/>
        <v>3.68</v>
      </c>
      <c r="T2024" s="182">
        <f t="shared" si="306"/>
        <v>6.999999999999984E-2</v>
      </c>
      <c r="AF2024" s="183"/>
      <c r="AI2024" s="3"/>
    </row>
    <row r="2025" spans="1:35" x14ac:dyDescent="0.2">
      <c r="A2025" s="7">
        <f t="shared" si="298"/>
        <v>44896</v>
      </c>
      <c r="B2025" s="7">
        <f t="shared" si="300"/>
        <v>44927</v>
      </c>
      <c r="C2025" s="7">
        <v>44935</v>
      </c>
      <c r="D2025">
        <v>5.52</v>
      </c>
      <c r="E2025">
        <v>1.8</v>
      </c>
      <c r="F2025">
        <v>3.4</v>
      </c>
      <c r="G2025">
        <v>2.6</v>
      </c>
      <c r="H2025" s="4">
        <f t="shared" si="301"/>
        <v>10.5</v>
      </c>
      <c r="I2025" s="4"/>
      <c r="J2025" s="4">
        <f t="shared" si="302"/>
        <v>4.9800000000000004</v>
      </c>
      <c r="K2025" s="15">
        <f t="shared" si="307"/>
        <v>4.87</v>
      </c>
      <c r="L2025" s="4">
        <f t="shared" si="299"/>
        <v>4.9800000000000004</v>
      </c>
      <c r="M2025" s="4">
        <f t="shared" si="308"/>
        <v>5.52</v>
      </c>
      <c r="N2025" s="4"/>
      <c r="P2025" s="184">
        <f t="shared" si="304"/>
        <v>41548</v>
      </c>
      <c r="Q2025" s="184">
        <v>41569</v>
      </c>
      <c r="R2025" s="182">
        <v>3.75</v>
      </c>
      <c r="S2025" s="182">
        <f t="shared" si="305"/>
        <v>3.68</v>
      </c>
      <c r="T2025" s="182">
        <f t="shared" si="306"/>
        <v>6.999999999999984E-2</v>
      </c>
      <c r="AF2025" s="183"/>
      <c r="AI2025" s="3"/>
    </row>
    <row r="2026" spans="1:35" x14ac:dyDescent="0.2">
      <c r="A2026" s="7">
        <f t="shared" si="298"/>
        <v>44896</v>
      </c>
      <c r="B2026" s="7">
        <f t="shared" si="300"/>
        <v>44927</v>
      </c>
      <c r="C2026" s="7">
        <v>44936</v>
      </c>
      <c r="D2026">
        <v>5.52</v>
      </c>
      <c r="E2026">
        <v>1.8</v>
      </c>
      <c r="F2026">
        <v>3.4</v>
      </c>
      <c r="G2026">
        <v>2.6</v>
      </c>
      <c r="H2026" s="4">
        <f t="shared" si="301"/>
        <v>10.5</v>
      </c>
      <c r="I2026" s="4"/>
      <c r="J2026" s="4">
        <f t="shared" si="302"/>
        <v>4.9800000000000004</v>
      </c>
      <c r="K2026" s="15">
        <f t="shared" si="307"/>
        <v>4.87</v>
      </c>
      <c r="L2026" s="4">
        <f t="shared" si="299"/>
        <v>4.9800000000000004</v>
      </c>
      <c r="M2026" s="4">
        <f t="shared" si="308"/>
        <v>5.52</v>
      </c>
      <c r="N2026" s="4"/>
      <c r="P2026" s="184">
        <f t="shared" si="304"/>
        <v>41548</v>
      </c>
      <c r="Q2026" s="184">
        <v>41570</v>
      </c>
      <c r="R2026" s="182">
        <v>3.75</v>
      </c>
      <c r="S2026" s="182">
        <f t="shared" si="305"/>
        <v>3.68</v>
      </c>
      <c r="T2026" s="182">
        <f t="shared" si="306"/>
        <v>6.999999999999984E-2</v>
      </c>
      <c r="AF2026" s="183"/>
      <c r="AI2026" s="3"/>
    </row>
    <row r="2027" spans="1:35" x14ac:dyDescent="0.2">
      <c r="A2027" s="7">
        <f t="shared" si="298"/>
        <v>44896</v>
      </c>
      <c r="B2027" s="7">
        <f t="shared" si="300"/>
        <v>44927</v>
      </c>
      <c r="C2027" s="7">
        <v>44937</v>
      </c>
      <c r="D2027">
        <v>5.52</v>
      </c>
      <c r="E2027">
        <v>1.8</v>
      </c>
      <c r="F2027">
        <v>3.4</v>
      </c>
      <c r="G2027">
        <v>2.6</v>
      </c>
      <c r="H2027" s="4">
        <f t="shared" si="301"/>
        <v>10.5</v>
      </c>
      <c r="I2027" s="4"/>
      <c r="J2027" s="4">
        <f t="shared" si="302"/>
        <v>4.9800000000000004</v>
      </c>
      <c r="K2027" s="15">
        <f t="shared" si="307"/>
        <v>4.87</v>
      </c>
      <c r="L2027" s="4">
        <f t="shared" si="299"/>
        <v>4.9800000000000004</v>
      </c>
      <c r="M2027" s="4">
        <f t="shared" si="308"/>
        <v>5.52</v>
      </c>
      <c r="N2027" s="4"/>
      <c r="P2027" s="184">
        <f t="shared" si="304"/>
        <v>41548</v>
      </c>
      <c r="Q2027" s="184">
        <v>41571</v>
      </c>
      <c r="R2027" s="182">
        <v>3.75</v>
      </c>
      <c r="S2027" s="182">
        <f t="shared" si="305"/>
        <v>3.68</v>
      </c>
      <c r="T2027" s="182">
        <f t="shared" si="306"/>
        <v>6.999999999999984E-2</v>
      </c>
      <c r="AF2027" s="183"/>
      <c r="AI2027" s="3"/>
    </row>
    <row r="2028" spans="1:35" x14ac:dyDescent="0.2">
      <c r="A2028" s="7">
        <f t="shared" si="298"/>
        <v>44896</v>
      </c>
      <c r="B2028" s="7">
        <f t="shared" si="300"/>
        <v>44927</v>
      </c>
      <c r="C2028" s="7">
        <v>44938</v>
      </c>
      <c r="D2028">
        <v>5.52</v>
      </c>
      <c r="E2028">
        <v>1.8</v>
      </c>
      <c r="F2028">
        <v>3.4</v>
      </c>
      <c r="G2028">
        <v>2.6</v>
      </c>
      <c r="H2028" s="4">
        <f t="shared" si="301"/>
        <v>10.5</v>
      </c>
      <c r="I2028" s="4"/>
      <c r="J2028" s="4">
        <f t="shared" si="302"/>
        <v>4.9800000000000004</v>
      </c>
      <c r="K2028" s="15">
        <f t="shared" si="307"/>
        <v>4.87</v>
      </c>
      <c r="L2028" s="4">
        <f t="shared" si="299"/>
        <v>4.9800000000000004</v>
      </c>
      <c r="M2028" s="4">
        <f t="shared" si="308"/>
        <v>5.52</v>
      </c>
      <c r="N2028" s="4"/>
      <c r="P2028" s="184">
        <f t="shared" si="304"/>
        <v>41548</v>
      </c>
      <c r="Q2028" s="184">
        <v>41572</v>
      </c>
      <c r="R2028" s="182">
        <v>3.5</v>
      </c>
      <c r="S2028" s="182">
        <f t="shared" si="305"/>
        <v>3.68</v>
      </c>
      <c r="T2028" s="182">
        <f t="shared" si="306"/>
        <v>-0.18000000000000016</v>
      </c>
      <c r="AF2028" s="183"/>
      <c r="AI2028" s="3"/>
    </row>
    <row r="2029" spans="1:35" x14ac:dyDescent="0.2">
      <c r="A2029" s="7">
        <f t="shared" si="298"/>
        <v>44896</v>
      </c>
      <c r="B2029" s="7">
        <f t="shared" si="300"/>
        <v>44927</v>
      </c>
      <c r="C2029" s="7">
        <v>44939</v>
      </c>
      <c r="D2029">
        <v>5.52</v>
      </c>
      <c r="E2029">
        <v>1.8</v>
      </c>
      <c r="F2029">
        <v>3.4</v>
      </c>
      <c r="G2029">
        <v>2.6</v>
      </c>
      <c r="H2029" s="4">
        <f t="shared" si="301"/>
        <v>10.5</v>
      </c>
      <c r="I2029" s="4"/>
      <c r="J2029" s="4">
        <f t="shared" si="302"/>
        <v>4.9800000000000004</v>
      </c>
      <c r="K2029" s="15">
        <f t="shared" si="307"/>
        <v>4.87</v>
      </c>
      <c r="L2029" s="4">
        <f t="shared" si="299"/>
        <v>4.9800000000000004</v>
      </c>
      <c r="M2029" s="4">
        <f t="shared" si="308"/>
        <v>5.52</v>
      </c>
      <c r="N2029" s="4"/>
      <c r="P2029" s="184">
        <f t="shared" si="304"/>
        <v>41548</v>
      </c>
      <c r="Q2029" s="184">
        <v>41573</v>
      </c>
      <c r="R2029" s="182">
        <v>3.5</v>
      </c>
      <c r="S2029" s="182">
        <f t="shared" si="305"/>
        <v>3.68</v>
      </c>
      <c r="T2029" s="182">
        <f t="shared" si="306"/>
        <v>-0.18000000000000016</v>
      </c>
      <c r="AF2029" s="183"/>
      <c r="AI2029" s="3"/>
    </row>
    <row r="2030" spans="1:35" x14ac:dyDescent="0.2">
      <c r="A2030" s="7">
        <f t="shared" si="298"/>
        <v>44896</v>
      </c>
      <c r="B2030" s="7">
        <f t="shared" si="300"/>
        <v>44927</v>
      </c>
      <c r="C2030" s="7">
        <v>44942</v>
      </c>
      <c r="D2030">
        <v>5.52</v>
      </c>
      <c r="E2030">
        <v>1.8</v>
      </c>
      <c r="F2030">
        <v>3.4</v>
      </c>
      <c r="G2030">
        <v>2.6</v>
      </c>
      <c r="H2030" s="4">
        <f t="shared" si="301"/>
        <v>10.5</v>
      </c>
      <c r="I2030" s="4"/>
      <c r="J2030" s="4">
        <f t="shared" si="302"/>
        <v>4.9800000000000004</v>
      </c>
      <c r="K2030" s="15">
        <f t="shared" si="307"/>
        <v>4.87</v>
      </c>
      <c r="L2030" s="4">
        <f t="shared" si="299"/>
        <v>4.9800000000000004</v>
      </c>
      <c r="M2030" s="4">
        <f t="shared" si="308"/>
        <v>5.52</v>
      </c>
      <c r="N2030" s="4"/>
      <c r="P2030" s="184">
        <f t="shared" si="304"/>
        <v>41548</v>
      </c>
      <c r="Q2030" s="184">
        <v>41574</v>
      </c>
      <c r="R2030" s="182">
        <v>3.5</v>
      </c>
      <c r="S2030" s="182">
        <f t="shared" si="305"/>
        <v>3.68</v>
      </c>
      <c r="T2030" s="182">
        <f t="shared" si="306"/>
        <v>-0.18000000000000016</v>
      </c>
      <c r="AF2030" s="183"/>
      <c r="AI2030" s="3"/>
    </row>
    <row r="2031" spans="1:35" x14ac:dyDescent="0.2">
      <c r="A2031" s="7">
        <f t="shared" si="298"/>
        <v>44896</v>
      </c>
      <c r="B2031" s="7">
        <f t="shared" si="300"/>
        <v>44927</v>
      </c>
      <c r="C2031" s="7">
        <v>44943</v>
      </c>
      <c r="D2031">
        <v>5.52</v>
      </c>
      <c r="E2031">
        <v>1.8</v>
      </c>
      <c r="F2031">
        <v>3.4</v>
      </c>
      <c r="G2031">
        <v>2.6</v>
      </c>
      <c r="H2031" s="4">
        <f t="shared" si="301"/>
        <v>10.5</v>
      </c>
      <c r="I2031" s="4"/>
      <c r="J2031" s="4">
        <f t="shared" si="302"/>
        <v>4.9800000000000004</v>
      </c>
      <c r="K2031" s="15">
        <f t="shared" si="307"/>
        <v>4.87</v>
      </c>
      <c r="L2031" s="4">
        <f t="shared" si="299"/>
        <v>4.9800000000000004</v>
      </c>
      <c r="M2031" s="4">
        <f t="shared" si="308"/>
        <v>5.52</v>
      </c>
      <c r="N2031" s="4"/>
      <c r="P2031" s="184">
        <f t="shared" si="304"/>
        <v>41548</v>
      </c>
      <c r="Q2031" s="184">
        <v>41575</v>
      </c>
      <c r="R2031" s="182">
        <v>3.5</v>
      </c>
      <c r="S2031" s="182">
        <f t="shared" si="305"/>
        <v>3.68</v>
      </c>
      <c r="T2031" s="182">
        <f t="shared" si="306"/>
        <v>-0.18000000000000016</v>
      </c>
      <c r="AF2031" s="183"/>
      <c r="AI2031" s="3"/>
    </row>
    <row r="2032" spans="1:35" x14ac:dyDescent="0.2">
      <c r="A2032" s="7">
        <f t="shared" si="298"/>
        <v>44896</v>
      </c>
      <c r="B2032" s="7">
        <f t="shared" si="300"/>
        <v>44927</v>
      </c>
      <c r="C2032" s="7">
        <v>44944</v>
      </c>
      <c r="D2032">
        <v>5.52</v>
      </c>
      <c r="E2032">
        <v>1.8</v>
      </c>
      <c r="F2032">
        <v>3.4</v>
      </c>
      <c r="G2032">
        <v>2.6</v>
      </c>
      <c r="H2032" s="4">
        <f t="shared" si="301"/>
        <v>10.5</v>
      </c>
      <c r="I2032" s="4"/>
      <c r="J2032" s="4">
        <f t="shared" si="302"/>
        <v>4.9800000000000004</v>
      </c>
      <c r="K2032" s="15">
        <f t="shared" si="307"/>
        <v>4.87</v>
      </c>
      <c r="L2032" s="4">
        <f t="shared" si="299"/>
        <v>4.9800000000000004</v>
      </c>
      <c r="M2032" s="4">
        <f t="shared" si="308"/>
        <v>5.52</v>
      </c>
      <c r="N2032" s="4"/>
      <c r="P2032" s="184">
        <f t="shared" si="304"/>
        <v>41548</v>
      </c>
      <c r="Q2032" s="184">
        <v>41576</v>
      </c>
      <c r="R2032" s="182">
        <v>3.5</v>
      </c>
      <c r="S2032" s="182">
        <f t="shared" si="305"/>
        <v>3.68</v>
      </c>
      <c r="T2032" s="182">
        <f t="shared" si="306"/>
        <v>-0.18000000000000016</v>
      </c>
      <c r="AF2032" s="183"/>
      <c r="AI2032" s="3"/>
    </row>
    <row r="2033" spans="1:35" x14ac:dyDescent="0.2">
      <c r="A2033" s="7">
        <f t="shared" si="298"/>
        <v>44896</v>
      </c>
      <c r="B2033" s="7">
        <f t="shared" si="300"/>
        <v>44927</v>
      </c>
      <c r="C2033" s="7">
        <v>44945</v>
      </c>
      <c r="D2033">
        <v>5.52</v>
      </c>
      <c r="E2033">
        <v>1.8</v>
      </c>
      <c r="F2033">
        <v>3.4</v>
      </c>
      <c r="G2033">
        <v>2.6</v>
      </c>
      <c r="H2033" s="4">
        <f t="shared" si="301"/>
        <v>10.5</v>
      </c>
      <c r="I2033" s="4"/>
      <c r="J2033" s="4">
        <f t="shared" si="302"/>
        <v>4.9800000000000004</v>
      </c>
      <c r="K2033" s="15">
        <f t="shared" si="307"/>
        <v>4.87</v>
      </c>
      <c r="L2033" s="4">
        <f t="shared" si="299"/>
        <v>4.9800000000000004</v>
      </c>
      <c r="M2033" s="4">
        <f t="shared" si="308"/>
        <v>5.52</v>
      </c>
      <c r="N2033" s="4"/>
      <c r="P2033" s="184">
        <f t="shared" si="304"/>
        <v>41548</v>
      </c>
      <c r="Q2033" s="184">
        <v>41577</v>
      </c>
      <c r="R2033" s="182">
        <v>3.5</v>
      </c>
      <c r="S2033" s="182">
        <f t="shared" si="305"/>
        <v>3.68</v>
      </c>
      <c r="T2033" s="182">
        <f t="shared" si="306"/>
        <v>-0.18000000000000016</v>
      </c>
      <c r="AF2033" s="183"/>
      <c r="AI2033" s="3"/>
    </row>
    <row r="2034" spans="1:35" x14ac:dyDescent="0.2">
      <c r="A2034" s="7">
        <f t="shared" si="298"/>
        <v>44896</v>
      </c>
      <c r="B2034" s="7">
        <f t="shared" si="300"/>
        <v>44927</v>
      </c>
      <c r="C2034" s="7">
        <v>44946</v>
      </c>
      <c r="D2034">
        <v>5.52</v>
      </c>
      <c r="E2034">
        <v>1.8</v>
      </c>
      <c r="F2034">
        <v>3.4</v>
      </c>
      <c r="G2034">
        <v>2.6</v>
      </c>
      <c r="H2034" s="4">
        <f t="shared" si="301"/>
        <v>10.5</v>
      </c>
      <c r="I2034" s="4"/>
      <c r="J2034" s="4">
        <f t="shared" si="302"/>
        <v>4.9800000000000004</v>
      </c>
      <c r="K2034" s="15">
        <f t="shared" si="307"/>
        <v>4.87</v>
      </c>
      <c r="L2034" s="4">
        <f t="shared" si="299"/>
        <v>4.9800000000000004</v>
      </c>
      <c r="M2034" s="4">
        <f t="shared" si="308"/>
        <v>5.52</v>
      </c>
      <c r="N2034" s="4"/>
      <c r="P2034" s="184">
        <f t="shared" si="304"/>
        <v>41548</v>
      </c>
      <c r="Q2034" s="184">
        <v>41578</v>
      </c>
      <c r="R2034" s="182">
        <v>3.5</v>
      </c>
      <c r="S2034" s="182">
        <f t="shared" si="305"/>
        <v>3.68</v>
      </c>
      <c r="T2034" s="182">
        <f t="shared" si="306"/>
        <v>-0.18000000000000016</v>
      </c>
      <c r="AF2034" s="183"/>
      <c r="AI2034" s="3"/>
    </row>
    <row r="2035" spans="1:35" x14ac:dyDescent="0.2">
      <c r="A2035" s="7">
        <f t="shared" si="298"/>
        <v>44896</v>
      </c>
      <c r="B2035" s="7">
        <f t="shared" si="300"/>
        <v>44927</v>
      </c>
      <c r="C2035" s="7">
        <v>44949</v>
      </c>
      <c r="D2035">
        <v>5.52</v>
      </c>
      <c r="E2035">
        <v>1.8</v>
      </c>
      <c r="F2035">
        <v>3.4</v>
      </c>
      <c r="G2035">
        <v>2.6</v>
      </c>
      <c r="H2035" s="4">
        <f t="shared" si="301"/>
        <v>10.5</v>
      </c>
      <c r="I2035" s="4"/>
      <c r="J2035" s="4">
        <f t="shared" si="302"/>
        <v>4.9800000000000004</v>
      </c>
      <c r="K2035" s="15">
        <f t="shared" si="307"/>
        <v>4.87</v>
      </c>
      <c r="L2035" s="4">
        <f t="shared" si="299"/>
        <v>4.9800000000000004</v>
      </c>
      <c r="M2035" s="4">
        <f t="shared" si="308"/>
        <v>5.52</v>
      </c>
      <c r="N2035" s="4"/>
      <c r="P2035" s="184">
        <f t="shared" si="304"/>
        <v>41579</v>
      </c>
      <c r="Q2035" s="184">
        <v>41579</v>
      </c>
      <c r="R2035" s="182">
        <v>3.5</v>
      </c>
      <c r="S2035" s="182">
        <f t="shared" si="305"/>
        <v>3.79</v>
      </c>
      <c r="T2035" s="182">
        <f t="shared" si="306"/>
        <v>-0.29000000000000004</v>
      </c>
      <c r="AF2035" s="183"/>
      <c r="AI2035" s="3"/>
    </row>
    <row r="2036" spans="1:35" x14ac:dyDescent="0.2">
      <c r="A2036" s="7">
        <f t="shared" si="298"/>
        <v>44896</v>
      </c>
      <c r="B2036" s="7">
        <f t="shared" si="300"/>
        <v>44927</v>
      </c>
      <c r="C2036" s="7">
        <v>44950</v>
      </c>
      <c r="D2036">
        <v>5.52</v>
      </c>
      <c r="E2036">
        <v>1.8</v>
      </c>
      <c r="F2036">
        <v>3.4</v>
      </c>
      <c r="G2036">
        <v>2.6</v>
      </c>
      <c r="H2036" s="4">
        <f t="shared" si="301"/>
        <v>10.5</v>
      </c>
      <c r="I2036" s="4"/>
      <c r="J2036" s="4">
        <f t="shared" si="302"/>
        <v>4.9800000000000004</v>
      </c>
      <c r="K2036" s="15">
        <f t="shared" si="307"/>
        <v>4.87</v>
      </c>
      <c r="L2036" s="4">
        <f t="shared" si="299"/>
        <v>4.9800000000000004</v>
      </c>
      <c r="M2036" s="4">
        <f t="shared" si="308"/>
        <v>5.52</v>
      </c>
      <c r="N2036" s="4"/>
      <c r="P2036" s="184">
        <f t="shared" si="304"/>
        <v>41579</v>
      </c>
      <c r="Q2036" s="184">
        <v>41580</v>
      </c>
      <c r="R2036" s="182">
        <v>3.5</v>
      </c>
      <c r="S2036" s="182">
        <f t="shared" si="305"/>
        <v>3.79</v>
      </c>
      <c r="T2036" s="182">
        <f t="shared" si="306"/>
        <v>-0.29000000000000004</v>
      </c>
      <c r="AF2036" s="183"/>
      <c r="AI2036" s="3"/>
    </row>
    <row r="2037" spans="1:35" x14ac:dyDescent="0.2">
      <c r="A2037" s="7">
        <f t="shared" si="298"/>
        <v>44896</v>
      </c>
      <c r="B2037" s="7">
        <f t="shared" si="300"/>
        <v>44927</v>
      </c>
      <c r="C2037" s="7">
        <v>44951</v>
      </c>
      <c r="D2037">
        <v>5.52</v>
      </c>
      <c r="E2037">
        <v>1.8</v>
      </c>
      <c r="F2037">
        <v>3.4</v>
      </c>
      <c r="G2037">
        <v>2.6</v>
      </c>
      <c r="H2037" s="4">
        <f t="shared" si="301"/>
        <v>10.5</v>
      </c>
      <c r="I2037" s="4"/>
      <c r="J2037" s="4">
        <f t="shared" si="302"/>
        <v>4.9800000000000004</v>
      </c>
      <c r="K2037" s="15">
        <f t="shared" si="307"/>
        <v>4.87</v>
      </c>
      <c r="L2037" s="4">
        <f t="shared" si="299"/>
        <v>4.9800000000000004</v>
      </c>
      <c r="M2037" s="4">
        <f t="shared" si="308"/>
        <v>5.52</v>
      </c>
      <c r="N2037" s="4"/>
      <c r="P2037" s="184">
        <f t="shared" si="304"/>
        <v>41579</v>
      </c>
      <c r="Q2037" s="184">
        <v>41581</v>
      </c>
      <c r="R2037" s="182">
        <v>3.5</v>
      </c>
      <c r="S2037" s="182">
        <f t="shared" si="305"/>
        <v>3.79</v>
      </c>
      <c r="T2037" s="182">
        <f t="shared" si="306"/>
        <v>-0.29000000000000004</v>
      </c>
      <c r="AF2037" s="183"/>
      <c r="AI2037" s="3"/>
    </row>
    <row r="2038" spans="1:35" x14ac:dyDescent="0.2">
      <c r="A2038" s="7">
        <f t="shared" si="298"/>
        <v>44896</v>
      </c>
      <c r="B2038" s="7">
        <f t="shared" si="300"/>
        <v>44927</v>
      </c>
      <c r="C2038" s="7">
        <v>44952</v>
      </c>
      <c r="D2038">
        <v>5.52</v>
      </c>
      <c r="E2038">
        <v>1.8</v>
      </c>
      <c r="F2038">
        <v>3.4</v>
      </c>
      <c r="G2038">
        <v>2.6</v>
      </c>
      <c r="H2038" s="4">
        <f t="shared" si="301"/>
        <v>10.5</v>
      </c>
      <c r="I2038" s="4"/>
      <c r="J2038" s="4">
        <f t="shared" si="302"/>
        <v>4.9800000000000004</v>
      </c>
      <c r="K2038" s="15">
        <f t="shared" si="307"/>
        <v>4.87</v>
      </c>
      <c r="L2038" s="4">
        <f t="shared" si="299"/>
        <v>4.9800000000000004</v>
      </c>
      <c r="M2038" s="4">
        <f t="shared" si="308"/>
        <v>5.52</v>
      </c>
      <c r="N2038" s="4"/>
      <c r="P2038" s="184">
        <f t="shared" si="304"/>
        <v>41579</v>
      </c>
      <c r="Q2038" s="184">
        <v>41582</v>
      </c>
      <c r="R2038" s="182">
        <v>3.5</v>
      </c>
      <c r="S2038" s="182">
        <f t="shared" si="305"/>
        <v>3.79</v>
      </c>
      <c r="T2038" s="182">
        <f t="shared" si="306"/>
        <v>-0.29000000000000004</v>
      </c>
      <c r="AF2038" s="183"/>
      <c r="AI2038" s="3"/>
    </row>
    <row r="2039" spans="1:35" x14ac:dyDescent="0.2">
      <c r="A2039" s="7">
        <f t="shared" si="298"/>
        <v>44896</v>
      </c>
      <c r="B2039" s="7">
        <f t="shared" si="300"/>
        <v>44927</v>
      </c>
      <c r="C2039" s="7">
        <v>44953</v>
      </c>
      <c r="D2039">
        <v>5.52</v>
      </c>
      <c r="E2039">
        <v>1.8</v>
      </c>
      <c r="F2039">
        <v>3.4</v>
      </c>
      <c r="G2039">
        <v>2.6</v>
      </c>
      <c r="H2039" s="4">
        <f t="shared" si="301"/>
        <v>10.5</v>
      </c>
      <c r="I2039" s="4"/>
      <c r="J2039" s="4">
        <f t="shared" si="302"/>
        <v>4.9800000000000004</v>
      </c>
      <c r="K2039" s="15">
        <f t="shared" si="307"/>
        <v>4.87</v>
      </c>
      <c r="L2039" s="4">
        <f t="shared" si="299"/>
        <v>4.9800000000000004</v>
      </c>
      <c r="M2039" s="4">
        <f t="shared" si="308"/>
        <v>5.52</v>
      </c>
      <c r="N2039" s="4"/>
      <c r="P2039" s="184">
        <f t="shared" si="304"/>
        <v>41579</v>
      </c>
      <c r="Q2039" s="184">
        <v>41583</v>
      </c>
      <c r="R2039" s="182">
        <v>3.5</v>
      </c>
      <c r="S2039" s="182">
        <f t="shared" si="305"/>
        <v>3.79</v>
      </c>
      <c r="T2039" s="182">
        <f t="shared" si="306"/>
        <v>-0.29000000000000004</v>
      </c>
      <c r="AF2039" s="183"/>
      <c r="AI2039" s="3"/>
    </row>
    <row r="2040" spans="1:35" x14ac:dyDescent="0.2">
      <c r="A2040" s="7">
        <f t="shared" si="298"/>
        <v>44896</v>
      </c>
      <c r="B2040" s="7">
        <f t="shared" si="300"/>
        <v>44927</v>
      </c>
      <c r="C2040" s="7">
        <v>44956</v>
      </c>
      <c r="D2040">
        <v>5.52</v>
      </c>
      <c r="E2040">
        <v>1.8</v>
      </c>
      <c r="F2040">
        <v>3.4</v>
      </c>
      <c r="G2040">
        <v>2.6</v>
      </c>
      <c r="H2040" s="4">
        <f t="shared" si="301"/>
        <v>10.5</v>
      </c>
      <c r="I2040" s="4"/>
      <c r="J2040" s="4">
        <f t="shared" si="302"/>
        <v>4.9800000000000004</v>
      </c>
      <c r="K2040" s="15">
        <f t="shared" si="307"/>
        <v>4.87</v>
      </c>
      <c r="L2040" s="4">
        <f t="shared" si="299"/>
        <v>4.9800000000000004</v>
      </c>
      <c r="M2040" s="4">
        <f t="shared" si="308"/>
        <v>5.52</v>
      </c>
      <c r="N2040" s="4"/>
      <c r="P2040" s="184">
        <f t="shared" si="304"/>
        <v>41579</v>
      </c>
      <c r="Q2040" s="184">
        <v>41584</v>
      </c>
      <c r="R2040" s="182">
        <v>3.5</v>
      </c>
      <c r="S2040" s="182">
        <f t="shared" si="305"/>
        <v>3.79</v>
      </c>
      <c r="T2040" s="182">
        <f t="shared" si="306"/>
        <v>-0.29000000000000004</v>
      </c>
      <c r="AF2040" s="183"/>
      <c r="AI2040" s="3"/>
    </row>
    <row r="2041" spans="1:35" x14ac:dyDescent="0.2">
      <c r="A2041" s="7">
        <f t="shared" si="298"/>
        <v>44896</v>
      </c>
      <c r="B2041" s="7">
        <f t="shared" si="300"/>
        <v>44927</v>
      </c>
      <c r="C2041" s="7">
        <v>44957</v>
      </c>
      <c r="D2041">
        <v>5.52</v>
      </c>
      <c r="E2041">
        <v>1.8</v>
      </c>
      <c r="F2041">
        <v>3.4</v>
      </c>
      <c r="G2041">
        <v>2.6</v>
      </c>
      <c r="H2041" s="4">
        <f t="shared" si="301"/>
        <v>10.5</v>
      </c>
      <c r="I2041" s="4"/>
      <c r="J2041" s="4">
        <f t="shared" si="302"/>
        <v>4.9800000000000004</v>
      </c>
      <c r="K2041" s="15">
        <f t="shared" si="307"/>
        <v>4.87</v>
      </c>
      <c r="L2041" s="4">
        <f t="shared" si="299"/>
        <v>4.9800000000000004</v>
      </c>
      <c r="M2041" s="4">
        <f t="shared" si="308"/>
        <v>5.52</v>
      </c>
      <c r="N2041" s="4"/>
      <c r="P2041" s="184">
        <f t="shared" si="304"/>
        <v>41579</v>
      </c>
      <c r="Q2041" s="184">
        <v>41585</v>
      </c>
      <c r="R2041" s="182">
        <v>3.5</v>
      </c>
      <c r="S2041" s="182">
        <f t="shared" si="305"/>
        <v>3.79</v>
      </c>
      <c r="T2041" s="182">
        <f t="shared" si="306"/>
        <v>-0.29000000000000004</v>
      </c>
      <c r="AF2041" s="183"/>
      <c r="AI2041" s="3"/>
    </row>
    <row r="2042" spans="1:35" x14ac:dyDescent="0.2">
      <c r="A2042" s="7">
        <f t="shared" si="298"/>
        <v>44927</v>
      </c>
      <c r="B2042" s="7">
        <f t="shared" si="300"/>
        <v>44958</v>
      </c>
      <c r="C2042" s="7">
        <v>44958</v>
      </c>
      <c r="D2042">
        <v>5.68</v>
      </c>
      <c r="E2042">
        <v>1.8</v>
      </c>
      <c r="F2042">
        <v>3.4</v>
      </c>
      <c r="G2042">
        <v>2.6</v>
      </c>
      <c r="H2042" s="4">
        <f t="shared" si="301"/>
        <v>10.5</v>
      </c>
      <c r="I2042" s="4"/>
      <c r="J2042" s="4">
        <f t="shared" si="302"/>
        <v>4.82</v>
      </c>
      <c r="K2042" s="15">
        <f t="shared" si="307"/>
        <v>4.82</v>
      </c>
      <c r="L2042" s="4">
        <f t="shared" si="299"/>
        <v>4.9400000000000004</v>
      </c>
      <c r="M2042" s="181">
        <f>H2042-K2042</f>
        <v>5.68</v>
      </c>
      <c r="N2042" s="4"/>
      <c r="P2042" s="184">
        <f t="shared" si="304"/>
        <v>41579</v>
      </c>
      <c r="Q2042" s="184">
        <v>41586</v>
      </c>
      <c r="R2042" s="182">
        <v>3.5</v>
      </c>
      <c r="S2042" s="182">
        <f t="shared" si="305"/>
        <v>3.79</v>
      </c>
      <c r="T2042" s="182">
        <f t="shared" si="306"/>
        <v>-0.29000000000000004</v>
      </c>
      <c r="AF2042" s="183"/>
      <c r="AI2042" s="3"/>
    </row>
    <row r="2043" spans="1:35" x14ac:dyDescent="0.2">
      <c r="A2043" s="7">
        <f t="shared" si="298"/>
        <v>44927</v>
      </c>
      <c r="B2043" s="7">
        <f t="shared" si="300"/>
        <v>44958</v>
      </c>
      <c r="C2043" s="7">
        <v>44959</v>
      </c>
      <c r="D2043">
        <v>5.68</v>
      </c>
      <c r="E2043">
        <v>1.8</v>
      </c>
      <c r="F2043">
        <v>3.4</v>
      </c>
      <c r="G2043">
        <v>2.6</v>
      </c>
      <c r="H2043" s="4">
        <f t="shared" si="301"/>
        <v>10.5</v>
      </c>
      <c r="I2043" s="4"/>
      <c r="J2043" s="4">
        <f t="shared" si="302"/>
        <v>4.82</v>
      </c>
      <c r="K2043" s="15">
        <f t="shared" si="307"/>
        <v>4.82</v>
      </c>
      <c r="L2043" s="4">
        <f t="shared" si="299"/>
        <v>4.9400000000000004</v>
      </c>
      <c r="M2043" s="181">
        <f t="shared" ref="M2043:M2059" si="309">H2043-K2043</f>
        <v>5.68</v>
      </c>
      <c r="N2043" s="4"/>
      <c r="P2043" s="184">
        <f t="shared" si="304"/>
        <v>41579</v>
      </c>
      <c r="Q2043" s="184">
        <v>41587</v>
      </c>
      <c r="R2043" s="182">
        <v>3.5</v>
      </c>
      <c r="S2043" s="182">
        <f t="shared" si="305"/>
        <v>3.79</v>
      </c>
      <c r="T2043" s="182">
        <f t="shared" si="306"/>
        <v>-0.29000000000000004</v>
      </c>
      <c r="AF2043" s="183"/>
      <c r="AI2043" s="3"/>
    </row>
    <row r="2044" spans="1:35" x14ac:dyDescent="0.2">
      <c r="A2044" s="7">
        <f t="shared" si="298"/>
        <v>44927</v>
      </c>
      <c r="B2044" s="7">
        <f t="shared" si="300"/>
        <v>44958</v>
      </c>
      <c r="C2044" s="7">
        <v>44960</v>
      </c>
      <c r="D2044">
        <v>5.68</v>
      </c>
      <c r="E2044">
        <v>1.8</v>
      </c>
      <c r="F2044">
        <v>3.4</v>
      </c>
      <c r="G2044">
        <v>2.6</v>
      </c>
      <c r="H2044" s="4">
        <f t="shared" si="301"/>
        <v>10.5</v>
      </c>
      <c r="I2044" s="4"/>
      <c r="J2044" s="4">
        <f t="shared" si="302"/>
        <v>4.82</v>
      </c>
      <c r="K2044" s="15">
        <f t="shared" si="307"/>
        <v>4.82</v>
      </c>
      <c r="L2044" s="4">
        <f t="shared" si="299"/>
        <v>4.9400000000000004</v>
      </c>
      <c r="M2044" s="181">
        <f t="shared" si="309"/>
        <v>5.68</v>
      </c>
      <c r="N2044" s="4"/>
      <c r="P2044" s="184">
        <f t="shared" si="304"/>
        <v>41579</v>
      </c>
      <c r="Q2044" s="184">
        <v>41588</v>
      </c>
      <c r="R2044" s="182">
        <v>3.5</v>
      </c>
      <c r="S2044" s="182">
        <f t="shared" si="305"/>
        <v>3.79</v>
      </c>
      <c r="T2044" s="182">
        <f t="shared" si="306"/>
        <v>-0.29000000000000004</v>
      </c>
      <c r="AF2044" s="183"/>
      <c r="AI2044" s="3"/>
    </row>
    <row r="2045" spans="1:35" x14ac:dyDescent="0.2">
      <c r="A2045" s="7">
        <f t="shared" si="298"/>
        <v>44927</v>
      </c>
      <c r="B2045" s="7">
        <f t="shared" si="300"/>
        <v>44958</v>
      </c>
      <c r="C2045" s="7">
        <v>44964</v>
      </c>
      <c r="D2045">
        <v>5.68</v>
      </c>
      <c r="E2045">
        <v>1.8</v>
      </c>
      <c r="F2045">
        <v>3.4</v>
      </c>
      <c r="G2045">
        <v>2.6</v>
      </c>
      <c r="H2045" s="4">
        <f t="shared" si="301"/>
        <v>10.5</v>
      </c>
      <c r="I2045" s="4"/>
      <c r="J2045" s="4">
        <f t="shared" si="302"/>
        <v>4.82</v>
      </c>
      <c r="K2045" s="15">
        <f t="shared" si="307"/>
        <v>4.82</v>
      </c>
      <c r="L2045" s="4">
        <f t="shared" si="299"/>
        <v>4.9400000000000004</v>
      </c>
      <c r="M2045" s="181">
        <f t="shared" si="309"/>
        <v>5.68</v>
      </c>
      <c r="N2045" s="4"/>
      <c r="P2045" s="184">
        <f t="shared" si="304"/>
        <v>41579</v>
      </c>
      <c r="Q2045" s="184">
        <v>41589</v>
      </c>
      <c r="R2045" s="182">
        <v>3.5</v>
      </c>
      <c r="S2045" s="182">
        <f t="shared" si="305"/>
        <v>3.79</v>
      </c>
      <c r="T2045" s="182">
        <f t="shared" si="306"/>
        <v>-0.29000000000000004</v>
      </c>
      <c r="AF2045" s="183"/>
      <c r="AI2045" s="3"/>
    </row>
    <row r="2046" spans="1:35" x14ac:dyDescent="0.2">
      <c r="A2046" s="7">
        <f t="shared" si="298"/>
        <v>44927</v>
      </c>
      <c r="B2046" s="7">
        <f t="shared" si="300"/>
        <v>44958</v>
      </c>
      <c r="C2046" s="7">
        <v>44965</v>
      </c>
      <c r="D2046">
        <v>5.68</v>
      </c>
      <c r="E2046">
        <v>1.8</v>
      </c>
      <c r="F2046">
        <v>3.4</v>
      </c>
      <c r="G2046">
        <v>2.6</v>
      </c>
      <c r="H2046" s="4">
        <f t="shared" si="301"/>
        <v>10.5</v>
      </c>
      <c r="I2046" s="4"/>
      <c r="J2046" s="4">
        <f t="shared" si="302"/>
        <v>4.82</v>
      </c>
      <c r="K2046" s="15">
        <f t="shared" si="307"/>
        <v>4.82</v>
      </c>
      <c r="L2046" s="4">
        <f t="shared" si="299"/>
        <v>4.9400000000000004</v>
      </c>
      <c r="M2046" s="181">
        <f t="shared" si="309"/>
        <v>5.68</v>
      </c>
      <c r="N2046" s="4"/>
      <c r="P2046" s="184">
        <f t="shared" si="304"/>
        <v>41579</v>
      </c>
      <c r="Q2046" s="184">
        <v>41590</v>
      </c>
      <c r="R2046" s="182">
        <v>3.5</v>
      </c>
      <c r="S2046" s="182">
        <f t="shared" si="305"/>
        <v>3.79</v>
      </c>
      <c r="T2046" s="182">
        <f t="shared" si="306"/>
        <v>-0.29000000000000004</v>
      </c>
      <c r="AF2046" s="183"/>
      <c r="AI2046" s="3"/>
    </row>
    <row r="2047" spans="1:35" x14ac:dyDescent="0.2">
      <c r="A2047" s="7">
        <f t="shared" si="298"/>
        <v>44927</v>
      </c>
      <c r="B2047" s="7">
        <f t="shared" si="300"/>
        <v>44958</v>
      </c>
      <c r="C2047" s="7">
        <v>44966</v>
      </c>
      <c r="D2047">
        <v>5.68</v>
      </c>
      <c r="E2047">
        <v>1.8</v>
      </c>
      <c r="F2047">
        <v>3.4</v>
      </c>
      <c r="G2047">
        <v>2.6</v>
      </c>
      <c r="H2047" s="4">
        <f t="shared" si="301"/>
        <v>10.5</v>
      </c>
      <c r="I2047" s="4"/>
      <c r="J2047" s="4">
        <f t="shared" si="302"/>
        <v>4.82</v>
      </c>
      <c r="K2047" s="15">
        <f t="shared" si="307"/>
        <v>4.82</v>
      </c>
      <c r="L2047" s="4">
        <f t="shared" si="299"/>
        <v>4.9400000000000004</v>
      </c>
      <c r="M2047" s="181">
        <f t="shared" si="309"/>
        <v>5.68</v>
      </c>
      <c r="N2047" s="4"/>
      <c r="P2047" s="184">
        <f t="shared" si="304"/>
        <v>41579</v>
      </c>
      <c r="Q2047" s="184">
        <v>41591</v>
      </c>
      <c r="R2047" s="182">
        <v>3.5</v>
      </c>
      <c r="S2047" s="182">
        <f t="shared" si="305"/>
        <v>3.79</v>
      </c>
      <c r="T2047" s="182">
        <f t="shared" si="306"/>
        <v>-0.29000000000000004</v>
      </c>
      <c r="AF2047" s="183"/>
      <c r="AI2047" s="3"/>
    </row>
    <row r="2048" spans="1:35" x14ac:dyDescent="0.2">
      <c r="A2048" s="7">
        <f t="shared" si="298"/>
        <v>44927</v>
      </c>
      <c r="B2048" s="7">
        <f t="shared" si="300"/>
        <v>44958</v>
      </c>
      <c r="C2048" s="7">
        <v>44967</v>
      </c>
      <c r="D2048">
        <v>6.18</v>
      </c>
      <c r="E2048">
        <v>1.8</v>
      </c>
      <c r="F2048">
        <v>3.4</v>
      </c>
      <c r="G2048">
        <v>2.6</v>
      </c>
      <c r="H2048" s="4">
        <f t="shared" si="301"/>
        <v>11</v>
      </c>
      <c r="I2048" s="4"/>
      <c r="J2048" s="4">
        <f t="shared" si="302"/>
        <v>4.82</v>
      </c>
      <c r="K2048" s="15">
        <f t="shared" si="307"/>
        <v>4.82</v>
      </c>
      <c r="L2048" s="4">
        <f t="shared" si="299"/>
        <v>4.9400000000000004</v>
      </c>
      <c r="M2048" s="181">
        <f t="shared" si="309"/>
        <v>6.18</v>
      </c>
      <c r="N2048" s="4"/>
      <c r="P2048" s="184">
        <f t="shared" si="304"/>
        <v>41579</v>
      </c>
      <c r="Q2048" s="184">
        <v>41592</v>
      </c>
      <c r="R2048" s="182">
        <v>3.5</v>
      </c>
      <c r="S2048" s="182">
        <f t="shared" si="305"/>
        <v>3.79</v>
      </c>
      <c r="T2048" s="182">
        <f t="shared" si="306"/>
        <v>-0.29000000000000004</v>
      </c>
      <c r="AF2048" s="183"/>
      <c r="AI2048" s="3"/>
    </row>
    <row r="2049" spans="1:35" x14ac:dyDescent="0.2">
      <c r="A2049" s="7">
        <f t="shared" si="298"/>
        <v>44927</v>
      </c>
      <c r="B2049" s="7">
        <f t="shared" si="300"/>
        <v>44958</v>
      </c>
      <c r="C2049" s="7">
        <v>44970</v>
      </c>
      <c r="D2049">
        <v>6.18</v>
      </c>
      <c r="E2049">
        <v>1.8</v>
      </c>
      <c r="F2049">
        <v>3.4</v>
      </c>
      <c r="G2049">
        <v>2.6</v>
      </c>
      <c r="H2049" s="4">
        <f t="shared" si="301"/>
        <v>11</v>
      </c>
      <c r="I2049" s="4"/>
      <c r="J2049" s="4">
        <f t="shared" si="302"/>
        <v>4.82</v>
      </c>
      <c r="K2049" s="15">
        <f t="shared" si="307"/>
        <v>4.82</v>
      </c>
      <c r="L2049" s="4">
        <f t="shared" si="299"/>
        <v>4.9400000000000004</v>
      </c>
      <c r="M2049" s="181">
        <f t="shared" si="309"/>
        <v>6.18</v>
      </c>
      <c r="N2049" s="4"/>
      <c r="P2049" s="184">
        <f t="shared" si="304"/>
        <v>41579</v>
      </c>
      <c r="Q2049" s="184">
        <v>41593</v>
      </c>
      <c r="R2049" s="182">
        <v>3.5</v>
      </c>
      <c r="S2049" s="182">
        <f t="shared" si="305"/>
        <v>3.79</v>
      </c>
      <c r="T2049" s="182">
        <f t="shared" si="306"/>
        <v>-0.29000000000000004</v>
      </c>
      <c r="AF2049" s="183"/>
      <c r="AI2049" s="3"/>
    </row>
    <row r="2050" spans="1:35" x14ac:dyDescent="0.2">
      <c r="A2050" s="7">
        <f t="shared" si="298"/>
        <v>44927</v>
      </c>
      <c r="B2050" s="7">
        <f t="shared" si="300"/>
        <v>44958</v>
      </c>
      <c r="C2050" s="7">
        <v>44971</v>
      </c>
      <c r="D2050">
        <v>6.18</v>
      </c>
      <c r="E2050">
        <v>1.8</v>
      </c>
      <c r="F2050">
        <v>3.4</v>
      </c>
      <c r="G2050">
        <v>2.6</v>
      </c>
      <c r="H2050" s="4">
        <f t="shared" si="301"/>
        <v>11</v>
      </c>
      <c r="I2050" s="4"/>
      <c r="J2050" s="4">
        <f t="shared" si="302"/>
        <v>4.82</v>
      </c>
      <c r="K2050" s="15">
        <f t="shared" si="307"/>
        <v>4.82</v>
      </c>
      <c r="L2050" s="4">
        <f t="shared" si="299"/>
        <v>4.9400000000000004</v>
      </c>
      <c r="M2050" s="181">
        <f t="shared" si="309"/>
        <v>6.18</v>
      </c>
      <c r="N2050" s="4"/>
      <c r="P2050" s="184">
        <f t="shared" si="304"/>
        <v>41579</v>
      </c>
      <c r="Q2050" s="184">
        <v>41594</v>
      </c>
      <c r="R2050" s="182">
        <v>3.5</v>
      </c>
      <c r="S2050" s="182">
        <f t="shared" si="305"/>
        <v>3.79</v>
      </c>
      <c r="T2050" s="182">
        <f t="shared" si="306"/>
        <v>-0.29000000000000004</v>
      </c>
      <c r="AF2050" s="183"/>
      <c r="AI2050" s="3"/>
    </row>
    <row r="2051" spans="1:35" x14ac:dyDescent="0.2">
      <c r="A2051" s="7">
        <f t="shared" si="298"/>
        <v>44927</v>
      </c>
      <c r="B2051" s="7">
        <f t="shared" si="300"/>
        <v>44958</v>
      </c>
      <c r="C2051" s="7">
        <v>44972</v>
      </c>
      <c r="D2051">
        <v>6.18</v>
      </c>
      <c r="E2051">
        <v>1.8</v>
      </c>
      <c r="F2051">
        <v>3.4</v>
      </c>
      <c r="G2051">
        <v>2.6</v>
      </c>
      <c r="H2051" s="4">
        <f t="shared" si="301"/>
        <v>11</v>
      </c>
      <c r="I2051" s="4"/>
      <c r="J2051" s="4">
        <f t="shared" si="302"/>
        <v>4.82</v>
      </c>
      <c r="K2051" s="15">
        <f t="shared" si="307"/>
        <v>4.82</v>
      </c>
      <c r="L2051" s="4">
        <f t="shared" si="299"/>
        <v>4.9400000000000004</v>
      </c>
      <c r="M2051" s="181">
        <f t="shared" si="309"/>
        <v>6.18</v>
      </c>
      <c r="N2051" s="4"/>
      <c r="P2051" s="184">
        <f t="shared" si="304"/>
        <v>41579</v>
      </c>
      <c r="Q2051" s="184">
        <v>41595</v>
      </c>
      <c r="R2051" s="182">
        <v>3.5</v>
      </c>
      <c r="S2051" s="182">
        <f t="shared" si="305"/>
        <v>3.79</v>
      </c>
      <c r="T2051" s="182">
        <f t="shared" si="306"/>
        <v>-0.29000000000000004</v>
      </c>
      <c r="AF2051" s="183"/>
      <c r="AI2051" s="3"/>
    </row>
    <row r="2052" spans="1:35" x14ac:dyDescent="0.2">
      <c r="A2052" s="7">
        <f t="shared" si="298"/>
        <v>44927</v>
      </c>
      <c r="B2052" s="7">
        <f t="shared" si="300"/>
        <v>44958</v>
      </c>
      <c r="C2052" s="7">
        <v>44973</v>
      </c>
      <c r="D2052">
        <v>6.18</v>
      </c>
      <c r="E2052">
        <v>1.8</v>
      </c>
      <c r="F2052">
        <v>3.4</v>
      </c>
      <c r="G2052">
        <v>2.6</v>
      </c>
      <c r="H2052" s="4">
        <f t="shared" si="301"/>
        <v>11</v>
      </c>
      <c r="I2052" s="4"/>
      <c r="J2052" s="4">
        <f t="shared" si="302"/>
        <v>4.82</v>
      </c>
      <c r="K2052" s="15">
        <f t="shared" si="307"/>
        <v>4.82</v>
      </c>
      <c r="L2052" s="4">
        <f t="shared" si="299"/>
        <v>4.9400000000000004</v>
      </c>
      <c r="M2052" s="181">
        <f t="shared" si="309"/>
        <v>6.18</v>
      </c>
      <c r="N2052" s="4"/>
      <c r="P2052" s="184">
        <f t="shared" si="304"/>
        <v>41579</v>
      </c>
      <c r="Q2052" s="184">
        <v>41596</v>
      </c>
      <c r="R2052" s="182">
        <v>3.5</v>
      </c>
      <c r="S2052" s="182">
        <f t="shared" si="305"/>
        <v>3.79</v>
      </c>
      <c r="T2052" s="182">
        <f t="shared" si="306"/>
        <v>-0.29000000000000004</v>
      </c>
      <c r="AF2052" s="183"/>
      <c r="AI2052" s="3"/>
    </row>
    <row r="2053" spans="1:35" x14ac:dyDescent="0.2">
      <c r="A2053" s="7">
        <f t="shared" si="298"/>
        <v>44927</v>
      </c>
      <c r="B2053" s="7">
        <f t="shared" si="300"/>
        <v>44958</v>
      </c>
      <c r="C2053" s="7">
        <v>44974</v>
      </c>
      <c r="D2053">
        <v>6.18</v>
      </c>
      <c r="E2053">
        <v>1.8</v>
      </c>
      <c r="F2053">
        <v>3.4</v>
      </c>
      <c r="G2053">
        <v>2.6</v>
      </c>
      <c r="H2053" s="4">
        <f t="shared" si="301"/>
        <v>11</v>
      </c>
      <c r="I2053" s="4"/>
      <c r="J2053" s="4">
        <f t="shared" si="302"/>
        <v>4.82</v>
      </c>
      <c r="K2053" s="15">
        <f t="shared" si="307"/>
        <v>4.82</v>
      </c>
      <c r="L2053" s="4">
        <f t="shared" si="299"/>
        <v>4.9400000000000004</v>
      </c>
      <c r="M2053" s="181">
        <f t="shared" si="309"/>
        <v>6.18</v>
      </c>
      <c r="N2053" s="4"/>
      <c r="P2053" s="184">
        <f t="shared" si="304"/>
        <v>41579</v>
      </c>
      <c r="Q2053" s="184">
        <v>41597</v>
      </c>
      <c r="R2053" s="182">
        <v>3.5</v>
      </c>
      <c r="S2053" s="182">
        <f t="shared" si="305"/>
        <v>3.79</v>
      </c>
      <c r="T2053" s="182">
        <f t="shared" si="306"/>
        <v>-0.29000000000000004</v>
      </c>
      <c r="AF2053" s="183"/>
      <c r="AI2053" s="3"/>
    </row>
    <row r="2054" spans="1:35" x14ac:dyDescent="0.2">
      <c r="A2054" s="7">
        <f t="shared" si="298"/>
        <v>44927</v>
      </c>
      <c r="B2054" s="7">
        <f t="shared" si="300"/>
        <v>44958</v>
      </c>
      <c r="C2054" s="7">
        <v>44977</v>
      </c>
      <c r="D2054">
        <v>6.18</v>
      </c>
      <c r="E2054">
        <v>1.8</v>
      </c>
      <c r="F2054">
        <v>3.4</v>
      </c>
      <c r="G2054">
        <v>2.6</v>
      </c>
      <c r="H2054" s="4">
        <f t="shared" si="301"/>
        <v>11</v>
      </c>
      <c r="I2054" s="4"/>
      <c r="J2054" s="4">
        <f t="shared" si="302"/>
        <v>4.82</v>
      </c>
      <c r="K2054" s="15">
        <f t="shared" si="307"/>
        <v>4.82</v>
      </c>
      <c r="L2054" s="4">
        <f t="shared" si="299"/>
        <v>4.9400000000000004</v>
      </c>
      <c r="M2054" s="181">
        <f t="shared" si="309"/>
        <v>6.18</v>
      </c>
      <c r="N2054" s="4"/>
      <c r="P2054" s="184">
        <f t="shared" si="304"/>
        <v>41579</v>
      </c>
      <c r="Q2054" s="184">
        <v>41598</v>
      </c>
      <c r="R2054" s="182">
        <v>3.5</v>
      </c>
      <c r="S2054" s="182">
        <f t="shared" si="305"/>
        <v>3.79</v>
      </c>
      <c r="T2054" s="182">
        <f t="shared" si="306"/>
        <v>-0.29000000000000004</v>
      </c>
      <c r="AF2054" s="183"/>
      <c r="AI2054" s="3"/>
    </row>
    <row r="2055" spans="1:35" x14ac:dyDescent="0.2">
      <c r="A2055" s="7">
        <f t="shared" ref="A2055:A2058" si="310">DATE(YEAR(B2055),MONTH(B2055)-1,1)</f>
        <v>44927</v>
      </c>
      <c r="B2055" s="7">
        <f t="shared" si="300"/>
        <v>44958</v>
      </c>
      <c r="C2055" s="7">
        <v>44978</v>
      </c>
      <c r="D2055">
        <v>6.18</v>
      </c>
      <c r="E2055">
        <v>1.8</v>
      </c>
      <c r="F2055">
        <v>3.4</v>
      </c>
      <c r="G2055">
        <v>2.6</v>
      </c>
      <c r="H2055" s="4">
        <f t="shared" si="301"/>
        <v>11</v>
      </c>
      <c r="I2055" s="4"/>
      <c r="J2055" s="4">
        <f t="shared" si="302"/>
        <v>4.82</v>
      </c>
      <c r="K2055" s="15">
        <f t="shared" si="307"/>
        <v>4.82</v>
      </c>
      <c r="L2055" s="4">
        <f t="shared" si="299"/>
        <v>4.9400000000000004</v>
      </c>
      <c r="M2055" s="181">
        <f t="shared" si="309"/>
        <v>6.18</v>
      </c>
      <c r="N2055" s="4"/>
      <c r="P2055" s="184">
        <f t="shared" si="304"/>
        <v>41579</v>
      </c>
      <c r="Q2055" s="184">
        <v>41599</v>
      </c>
      <c r="R2055" s="182">
        <v>3.5</v>
      </c>
      <c r="S2055" s="182">
        <f t="shared" si="305"/>
        <v>3.79</v>
      </c>
      <c r="T2055" s="182">
        <f t="shared" si="306"/>
        <v>-0.29000000000000004</v>
      </c>
      <c r="AF2055" s="183"/>
      <c r="AI2055" s="3"/>
    </row>
    <row r="2056" spans="1:35" x14ac:dyDescent="0.2">
      <c r="A2056" s="7">
        <f t="shared" si="310"/>
        <v>44927</v>
      </c>
      <c r="B2056" s="7">
        <f t="shared" ref="B2056:B2059" si="311">DATE(YEAR(C2056),MONTH(C2056),1)</f>
        <v>44958</v>
      </c>
      <c r="C2056" s="7">
        <v>44979</v>
      </c>
      <c r="D2056">
        <v>6.18</v>
      </c>
      <c r="E2056">
        <v>1.8</v>
      </c>
      <c r="F2056">
        <v>3.4</v>
      </c>
      <c r="G2056">
        <v>2.6</v>
      </c>
      <c r="H2056" s="4">
        <f t="shared" ref="H2056:H2059" si="312">INDEX($R:$R,MATCH($C2056,$Q:$Q,0))</f>
        <v>11</v>
      </c>
      <c r="I2056" s="4"/>
      <c r="J2056" s="4">
        <f t="shared" ref="J2056:J2059" si="313">H2056-D2056</f>
        <v>4.82</v>
      </c>
      <c r="K2056" s="15">
        <f t="shared" si="307"/>
        <v>4.82</v>
      </c>
      <c r="L2056" s="4">
        <f t="shared" si="299"/>
        <v>4.9400000000000004</v>
      </c>
      <c r="M2056" s="181">
        <f t="shared" si="309"/>
        <v>6.18</v>
      </c>
      <c r="N2056" s="4"/>
      <c r="P2056" s="184">
        <f t="shared" ref="P2056:P2119" si="314">DATE(YEAR(Q2056),MONTH(Q2056),1)</f>
        <v>41579</v>
      </c>
      <c r="Q2056" s="184">
        <v>41600</v>
      </c>
      <c r="R2056" s="182">
        <v>3.5</v>
      </c>
      <c r="S2056" s="182">
        <f t="shared" ref="S2056:S2119" si="315">INDEX($Y:$Y,MATCH($P2056,$V:$V,0))</f>
        <v>3.79</v>
      </c>
      <c r="T2056" s="182">
        <f t="shared" ref="T2056:T2119" si="316">R2056-S2056</f>
        <v>-0.29000000000000004</v>
      </c>
      <c r="AF2056" s="183"/>
      <c r="AI2056" s="3"/>
    </row>
    <row r="2057" spans="1:35" x14ac:dyDescent="0.2">
      <c r="A2057" s="7">
        <f t="shared" si="310"/>
        <v>44927</v>
      </c>
      <c r="B2057" s="7">
        <f t="shared" si="311"/>
        <v>44958</v>
      </c>
      <c r="C2057" s="7">
        <v>44980</v>
      </c>
      <c r="D2057">
        <v>6.18</v>
      </c>
      <c r="E2057">
        <v>1.8</v>
      </c>
      <c r="F2057">
        <v>3.4</v>
      </c>
      <c r="G2057">
        <v>2.6</v>
      </c>
      <c r="H2057" s="4">
        <f t="shared" si="312"/>
        <v>11</v>
      </c>
      <c r="I2057" s="4"/>
      <c r="J2057" s="4">
        <f t="shared" si="313"/>
        <v>4.82</v>
      </c>
      <c r="K2057" s="15">
        <f t="shared" si="307"/>
        <v>4.82</v>
      </c>
      <c r="L2057" s="4">
        <f t="shared" si="299"/>
        <v>4.9400000000000004</v>
      </c>
      <c r="M2057" s="181">
        <f t="shared" si="309"/>
        <v>6.18</v>
      </c>
      <c r="N2057" s="4"/>
      <c r="P2057" s="184">
        <f t="shared" si="314"/>
        <v>41579</v>
      </c>
      <c r="Q2057" s="184">
        <v>41601</v>
      </c>
      <c r="R2057" s="182">
        <v>3.5</v>
      </c>
      <c r="S2057" s="182">
        <f t="shared" si="315"/>
        <v>3.79</v>
      </c>
      <c r="T2057" s="182">
        <f t="shared" si="316"/>
        <v>-0.29000000000000004</v>
      </c>
      <c r="AF2057" s="183"/>
      <c r="AI2057" s="3"/>
    </row>
    <row r="2058" spans="1:35" x14ac:dyDescent="0.2">
      <c r="A2058" s="7">
        <f t="shared" si="310"/>
        <v>44927</v>
      </c>
      <c r="B2058" s="7">
        <f t="shared" si="311"/>
        <v>44958</v>
      </c>
      <c r="C2058" s="7">
        <v>44981</v>
      </c>
      <c r="D2058">
        <v>6.18</v>
      </c>
      <c r="E2058">
        <v>1.8</v>
      </c>
      <c r="F2058">
        <v>3.4</v>
      </c>
      <c r="G2058">
        <v>2.6</v>
      </c>
      <c r="H2058" s="4">
        <f t="shared" si="312"/>
        <v>11</v>
      </c>
      <c r="I2058" s="4"/>
      <c r="J2058" s="4">
        <f t="shared" si="313"/>
        <v>4.82</v>
      </c>
      <c r="K2058" s="15">
        <f t="shared" si="307"/>
        <v>4.82</v>
      </c>
      <c r="L2058" s="4">
        <f t="shared" si="299"/>
        <v>4.9400000000000004</v>
      </c>
      <c r="M2058" s="181">
        <f t="shared" si="309"/>
        <v>6.18</v>
      </c>
      <c r="N2058" s="4"/>
      <c r="P2058" s="184">
        <f t="shared" si="314"/>
        <v>41579</v>
      </c>
      <c r="Q2058" s="184">
        <v>41602</v>
      </c>
      <c r="R2058" s="182">
        <v>3.5</v>
      </c>
      <c r="S2058" s="182">
        <f t="shared" si="315"/>
        <v>3.79</v>
      </c>
      <c r="T2058" s="182">
        <f t="shared" si="316"/>
        <v>-0.29000000000000004</v>
      </c>
      <c r="AF2058" s="183"/>
      <c r="AI2058" s="3"/>
    </row>
    <row r="2059" spans="1:35" x14ac:dyDescent="0.2">
      <c r="A2059" s="7">
        <f>DATE(YEAR(B2059),MONTH(B2059)-1,1)</f>
        <v>44927</v>
      </c>
      <c r="B2059" s="7">
        <f t="shared" si="311"/>
        <v>44958</v>
      </c>
      <c r="C2059" s="7">
        <v>44984</v>
      </c>
      <c r="D2059">
        <v>6.18</v>
      </c>
      <c r="E2059">
        <v>1.8</v>
      </c>
      <c r="F2059">
        <v>3.4</v>
      </c>
      <c r="G2059">
        <v>2.6</v>
      </c>
      <c r="H2059" s="4">
        <f t="shared" si="312"/>
        <v>11</v>
      </c>
      <c r="I2059" s="4"/>
      <c r="J2059" s="4">
        <f t="shared" si="313"/>
        <v>4.82</v>
      </c>
      <c r="K2059" s="15">
        <f t="shared" si="307"/>
        <v>4.82</v>
      </c>
      <c r="L2059" s="4">
        <f t="shared" si="299"/>
        <v>4.9400000000000004</v>
      </c>
      <c r="M2059" s="181">
        <f t="shared" si="309"/>
        <v>6.18</v>
      </c>
      <c r="N2059" s="4"/>
      <c r="P2059" s="184">
        <f t="shared" si="314"/>
        <v>41579</v>
      </c>
      <c r="Q2059" s="184">
        <v>41603</v>
      </c>
      <c r="R2059" s="182">
        <v>3.5</v>
      </c>
      <c r="S2059" s="182">
        <f t="shared" si="315"/>
        <v>3.79</v>
      </c>
      <c r="T2059" s="182">
        <f t="shared" si="316"/>
        <v>-0.29000000000000004</v>
      </c>
      <c r="AF2059" s="183"/>
      <c r="AI2059" s="3"/>
    </row>
    <row r="2060" spans="1:35" x14ac:dyDescent="0.2">
      <c r="P2060" s="184">
        <f t="shared" si="314"/>
        <v>41579</v>
      </c>
      <c r="Q2060" s="184">
        <v>41604</v>
      </c>
      <c r="R2060" s="182">
        <v>3.5</v>
      </c>
      <c r="S2060" s="182">
        <f t="shared" si="315"/>
        <v>3.79</v>
      </c>
      <c r="T2060" s="182">
        <f t="shared" si="316"/>
        <v>-0.29000000000000004</v>
      </c>
    </row>
    <row r="2061" spans="1:35" x14ac:dyDescent="0.2">
      <c r="P2061" s="184">
        <f t="shared" si="314"/>
        <v>41579</v>
      </c>
      <c r="Q2061" s="184">
        <v>41605</v>
      </c>
      <c r="R2061" s="182">
        <v>3.5</v>
      </c>
      <c r="S2061" s="182">
        <f t="shared" si="315"/>
        <v>3.79</v>
      </c>
      <c r="T2061" s="182">
        <f t="shared" si="316"/>
        <v>-0.29000000000000004</v>
      </c>
    </row>
    <row r="2062" spans="1:35" x14ac:dyDescent="0.2">
      <c r="P2062" s="184">
        <f t="shared" si="314"/>
        <v>41579</v>
      </c>
      <c r="Q2062" s="184">
        <v>41606</v>
      </c>
      <c r="R2062" s="182">
        <v>3.5</v>
      </c>
      <c r="S2062" s="182">
        <f t="shared" si="315"/>
        <v>3.79</v>
      </c>
      <c r="T2062" s="182">
        <f t="shared" si="316"/>
        <v>-0.29000000000000004</v>
      </c>
    </row>
    <row r="2063" spans="1:35" x14ac:dyDescent="0.2">
      <c r="P2063" s="184">
        <f t="shared" si="314"/>
        <v>41579</v>
      </c>
      <c r="Q2063" s="184">
        <v>41607</v>
      </c>
      <c r="R2063" s="182">
        <v>3.5</v>
      </c>
      <c r="S2063" s="182">
        <f t="shared" si="315"/>
        <v>3.79</v>
      </c>
      <c r="T2063" s="182">
        <f t="shared" si="316"/>
        <v>-0.29000000000000004</v>
      </c>
    </row>
    <row r="2064" spans="1:35" x14ac:dyDescent="0.2">
      <c r="P2064" s="184">
        <f t="shared" si="314"/>
        <v>41579</v>
      </c>
      <c r="Q2064" s="184">
        <v>41608</v>
      </c>
      <c r="R2064" s="182">
        <v>3.5</v>
      </c>
      <c r="S2064" s="182">
        <f t="shared" si="315"/>
        <v>3.79</v>
      </c>
      <c r="T2064" s="182">
        <f t="shared" si="316"/>
        <v>-0.29000000000000004</v>
      </c>
    </row>
    <row r="2065" spans="16:20" x14ac:dyDescent="0.2">
      <c r="P2065" s="184">
        <f t="shared" si="314"/>
        <v>41609</v>
      </c>
      <c r="Q2065" s="184">
        <v>41609</v>
      </c>
      <c r="R2065" s="182">
        <v>3.5</v>
      </c>
      <c r="S2065" s="182">
        <f t="shared" si="315"/>
        <v>3.91</v>
      </c>
      <c r="T2065" s="182">
        <f t="shared" si="316"/>
        <v>-0.41000000000000014</v>
      </c>
    </row>
    <row r="2066" spans="16:20" x14ac:dyDescent="0.2">
      <c r="P2066" s="184">
        <f t="shared" si="314"/>
        <v>41609</v>
      </c>
      <c r="Q2066" s="184">
        <v>41610</v>
      </c>
      <c r="R2066" s="182">
        <v>3.5</v>
      </c>
      <c r="S2066" s="182">
        <f t="shared" si="315"/>
        <v>3.91</v>
      </c>
      <c r="T2066" s="182">
        <f t="shared" si="316"/>
        <v>-0.41000000000000014</v>
      </c>
    </row>
    <row r="2067" spans="16:20" x14ac:dyDescent="0.2">
      <c r="P2067" s="184">
        <f t="shared" si="314"/>
        <v>41609</v>
      </c>
      <c r="Q2067" s="184">
        <v>41611</v>
      </c>
      <c r="R2067" s="182">
        <v>3.5</v>
      </c>
      <c r="S2067" s="182">
        <f t="shared" si="315"/>
        <v>3.91</v>
      </c>
      <c r="T2067" s="182">
        <f t="shared" si="316"/>
        <v>-0.41000000000000014</v>
      </c>
    </row>
    <row r="2068" spans="16:20" x14ac:dyDescent="0.2">
      <c r="P2068" s="184">
        <f t="shared" si="314"/>
        <v>41609</v>
      </c>
      <c r="Q2068" s="184">
        <v>41612</v>
      </c>
      <c r="R2068" s="182">
        <v>3.5</v>
      </c>
      <c r="S2068" s="182">
        <f t="shared" si="315"/>
        <v>3.91</v>
      </c>
      <c r="T2068" s="182">
        <f t="shared" si="316"/>
        <v>-0.41000000000000014</v>
      </c>
    </row>
    <row r="2069" spans="16:20" x14ac:dyDescent="0.2">
      <c r="P2069" s="184">
        <f t="shared" si="314"/>
        <v>41609</v>
      </c>
      <c r="Q2069" s="184">
        <v>41613</v>
      </c>
      <c r="R2069" s="182">
        <v>3.5</v>
      </c>
      <c r="S2069" s="182">
        <f t="shared" si="315"/>
        <v>3.91</v>
      </c>
      <c r="T2069" s="182">
        <f t="shared" si="316"/>
        <v>-0.41000000000000014</v>
      </c>
    </row>
    <row r="2070" spans="16:20" x14ac:dyDescent="0.2">
      <c r="P2070" s="184">
        <f t="shared" si="314"/>
        <v>41609</v>
      </c>
      <c r="Q2070" s="184">
        <v>41614</v>
      </c>
      <c r="R2070" s="182">
        <v>3.5</v>
      </c>
      <c r="S2070" s="182">
        <f t="shared" si="315"/>
        <v>3.91</v>
      </c>
      <c r="T2070" s="182">
        <f t="shared" si="316"/>
        <v>-0.41000000000000014</v>
      </c>
    </row>
    <row r="2071" spans="16:20" x14ac:dyDescent="0.2">
      <c r="P2071" s="184">
        <f t="shared" si="314"/>
        <v>41609</v>
      </c>
      <c r="Q2071" s="184">
        <v>41615</v>
      </c>
      <c r="R2071" s="182">
        <v>3.5</v>
      </c>
      <c r="S2071" s="182">
        <f t="shared" si="315"/>
        <v>3.91</v>
      </c>
      <c r="T2071" s="182">
        <f t="shared" si="316"/>
        <v>-0.41000000000000014</v>
      </c>
    </row>
    <row r="2072" spans="16:20" x14ac:dyDescent="0.2">
      <c r="P2072" s="184">
        <f t="shared" si="314"/>
        <v>41609</v>
      </c>
      <c r="Q2072" s="184">
        <v>41616</v>
      </c>
      <c r="R2072" s="182">
        <v>3.5</v>
      </c>
      <c r="S2072" s="182">
        <f t="shared" si="315"/>
        <v>3.91</v>
      </c>
      <c r="T2072" s="182">
        <f t="shared" si="316"/>
        <v>-0.41000000000000014</v>
      </c>
    </row>
    <row r="2073" spans="16:20" x14ac:dyDescent="0.2">
      <c r="P2073" s="184">
        <f t="shared" si="314"/>
        <v>41609</v>
      </c>
      <c r="Q2073" s="184">
        <v>41617</v>
      </c>
      <c r="R2073" s="182">
        <v>3.5</v>
      </c>
      <c r="S2073" s="182">
        <f t="shared" si="315"/>
        <v>3.91</v>
      </c>
      <c r="T2073" s="182">
        <f t="shared" si="316"/>
        <v>-0.41000000000000014</v>
      </c>
    </row>
    <row r="2074" spans="16:20" x14ac:dyDescent="0.2">
      <c r="P2074" s="184">
        <f t="shared" si="314"/>
        <v>41609</v>
      </c>
      <c r="Q2074" s="184">
        <v>41618</v>
      </c>
      <c r="R2074" s="182">
        <v>3.5</v>
      </c>
      <c r="S2074" s="182">
        <f t="shared" si="315"/>
        <v>3.91</v>
      </c>
      <c r="T2074" s="182">
        <f t="shared" si="316"/>
        <v>-0.41000000000000014</v>
      </c>
    </row>
    <row r="2075" spans="16:20" x14ac:dyDescent="0.2">
      <c r="P2075" s="184">
        <f t="shared" si="314"/>
        <v>41609</v>
      </c>
      <c r="Q2075" s="184">
        <v>41619</v>
      </c>
      <c r="R2075" s="182">
        <v>3.5</v>
      </c>
      <c r="S2075" s="182">
        <f t="shared" si="315"/>
        <v>3.91</v>
      </c>
      <c r="T2075" s="182">
        <f t="shared" si="316"/>
        <v>-0.41000000000000014</v>
      </c>
    </row>
    <row r="2076" spans="16:20" x14ac:dyDescent="0.2">
      <c r="P2076" s="184">
        <f t="shared" si="314"/>
        <v>41609</v>
      </c>
      <c r="Q2076" s="184">
        <v>41620</v>
      </c>
      <c r="R2076" s="182">
        <v>3.5</v>
      </c>
      <c r="S2076" s="182">
        <f t="shared" si="315"/>
        <v>3.91</v>
      </c>
      <c r="T2076" s="182">
        <f t="shared" si="316"/>
        <v>-0.41000000000000014</v>
      </c>
    </row>
    <row r="2077" spans="16:20" x14ac:dyDescent="0.2">
      <c r="P2077" s="184">
        <f t="shared" si="314"/>
        <v>41609</v>
      </c>
      <c r="Q2077" s="184">
        <v>41621</v>
      </c>
      <c r="R2077" s="182">
        <v>3.5</v>
      </c>
      <c r="S2077" s="182">
        <f t="shared" si="315"/>
        <v>3.91</v>
      </c>
      <c r="T2077" s="182">
        <f t="shared" si="316"/>
        <v>-0.41000000000000014</v>
      </c>
    </row>
    <row r="2078" spans="16:20" x14ac:dyDescent="0.2">
      <c r="P2078" s="184">
        <f t="shared" si="314"/>
        <v>41609</v>
      </c>
      <c r="Q2078" s="184">
        <v>41622</v>
      </c>
      <c r="R2078" s="182">
        <v>3.5</v>
      </c>
      <c r="S2078" s="182">
        <f t="shared" si="315"/>
        <v>3.91</v>
      </c>
      <c r="T2078" s="182">
        <f t="shared" si="316"/>
        <v>-0.41000000000000014</v>
      </c>
    </row>
    <row r="2079" spans="16:20" x14ac:dyDescent="0.2">
      <c r="P2079" s="184">
        <f t="shared" si="314"/>
        <v>41609</v>
      </c>
      <c r="Q2079" s="184">
        <v>41623</v>
      </c>
      <c r="R2079" s="182">
        <v>3.5</v>
      </c>
      <c r="S2079" s="182">
        <f t="shared" si="315"/>
        <v>3.91</v>
      </c>
      <c r="T2079" s="182">
        <f t="shared" si="316"/>
        <v>-0.41000000000000014</v>
      </c>
    </row>
    <row r="2080" spans="16:20" x14ac:dyDescent="0.2">
      <c r="P2080" s="184">
        <f t="shared" si="314"/>
        <v>41609</v>
      </c>
      <c r="Q2080" s="184">
        <v>41624</v>
      </c>
      <c r="R2080" s="182">
        <v>3.5</v>
      </c>
      <c r="S2080" s="182">
        <f t="shared" si="315"/>
        <v>3.91</v>
      </c>
      <c r="T2080" s="182">
        <f t="shared" si="316"/>
        <v>-0.41000000000000014</v>
      </c>
    </row>
    <row r="2081" spans="16:20" x14ac:dyDescent="0.2">
      <c r="P2081" s="184">
        <f t="shared" si="314"/>
        <v>41609</v>
      </c>
      <c r="Q2081" s="184">
        <v>41625</v>
      </c>
      <c r="R2081" s="182">
        <v>3.5</v>
      </c>
      <c r="S2081" s="182">
        <f t="shared" si="315"/>
        <v>3.91</v>
      </c>
      <c r="T2081" s="182">
        <f t="shared" si="316"/>
        <v>-0.41000000000000014</v>
      </c>
    </row>
    <row r="2082" spans="16:20" x14ac:dyDescent="0.2">
      <c r="P2082" s="184">
        <f t="shared" si="314"/>
        <v>41609</v>
      </c>
      <c r="Q2082" s="184">
        <v>41626</v>
      </c>
      <c r="R2082" s="182">
        <v>3.5</v>
      </c>
      <c r="S2082" s="182">
        <f t="shared" si="315"/>
        <v>3.91</v>
      </c>
      <c r="T2082" s="182">
        <f t="shared" si="316"/>
        <v>-0.41000000000000014</v>
      </c>
    </row>
    <row r="2083" spans="16:20" x14ac:dyDescent="0.2">
      <c r="P2083" s="184">
        <f t="shared" si="314"/>
        <v>41609</v>
      </c>
      <c r="Q2083" s="184">
        <v>41627</v>
      </c>
      <c r="R2083" s="182">
        <v>3.5</v>
      </c>
      <c r="S2083" s="182">
        <f t="shared" si="315"/>
        <v>3.91</v>
      </c>
      <c r="T2083" s="182">
        <f t="shared" si="316"/>
        <v>-0.41000000000000014</v>
      </c>
    </row>
    <row r="2084" spans="16:20" x14ac:dyDescent="0.2">
      <c r="P2084" s="184">
        <f t="shared" si="314"/>
        <v>41609</v>
      </c>
      <c r="Q2084" s="184">
        <v>41628</v>
      </c>
      <c r="R2084" s="182">
        <v>3.5</v>
      </c>
      <c r="S2084" s="182">
        <f t="shared" si="315"/>
        <v>3.91</v>
      </c>
      <c r="T2084" s="182">
        <f t="shared" si="316"/>
        <v>-0.41000000000000014</v>
      </c>
    </row>
    <row r="2085" spans="16:20" x14ac:dyDescent="0.2">
      <c r="P2085" s="184">
        <f t="shared" si="314"/>
        <v>41609</v>
      </c>
      <c r="Q2085" s="184">
        <v>41629</v>
      </c>
      <c r="R2085" s="182">
        <v>3.5</v>
      </c>
      <c r="S2085" s="182">
        <f t="shared" si="315"/>
        <v>3.91</v>
      </c>
      <c r="T2085" s="182">
        <f t="shared" si="316"/>
        <v>-0.41000000000000014</v>
      </c>
    </row>
    <row r="2086" spans="16:20" x14ac:dyDescent="0.2">
      <c r="P2086" s="184">
        <f t="shared" si="314"/>
        <v>41609</v>
      </c>
      <c r="Q2086" s="184">
        <v>41630</v>
      </c>
      <c r="R2086" s="182">
        <v>3.5</v>
      </c>
      <c r="S2086" s="182">
        <f t="shared" si="315"/>
        <v>3.91</v>
      </c>
      <c r="T2086" s="182">
        <f t="shared" si="316"/>
        <v>-0.41000000000000014</v>
      </c>
    </row>
    <row r="2087" spans="16:20" x14ac:dyDescent="0.2">
      <c r="P2087" s="184">
        <f t="shared" si="314"/>
        <v>41609</v>
      </c>
      <c r="Q2087" s="184">
        <v>41631</v>
      </c>
      <c r="R2087" s="182">
        <v>3.5</v>
      </c>
      <c r="S2087" s="182">
        <f t="shared" si="315"/>
        <v>3.91</v>
      </c>
      <c r="T2087" s="182">
        <f t="shared" si="316"/>
        <v>-0.41000000000000014</v>
      </c>
    </row>
    <row r="2088" spans="16:20" x14ac:dyDescent="0.2">
      <c r="P2088" s="184">
        <f t="shared" si="314"/>
        <v>41609</v>
      </c>
      <c r="Q2088" s="184">
        <v>41632</v>
      </c>
      <c r="R2088" s="182">
        <v>3.5</v>
      </c>
      <c r="S2088" s="182">
        <f t="shared" si="315"/>
        <v>3.91</v>
      </c>
      <c r="T2088" s="182">
        <f t="shared" si="316"/>
        <v>-0.41000000000000014</v>
      </c>
    </row>
    <row r="2089" spans="16:20" x14ac:dyDescent="0.2">
      <c r="P2089" s="184">
        <f t="shared" si="314"/>
        <v>41609</v>
      </c>
      <c r="Q2089" s="184">
        <v>41633</v>
      </c>
      <c r="R2089" s="182">
        <v>3.5</v>
      </c>
      <c r="S2089" s="182">
        <f t="shared" si="315"/>
        <v>3.91</v>
      </c>
      <c r="T2089" s="182">
        <f t="shared" si="316"/>
        <v>-0.41000000000000014</v>
      </c>
    </row>
    <row r="2090" spans="16:20" x14ac:dyDescent="0.2">
      <c r="P2090" s="184">
        <f t="shared" si="314"/>
        <v>41609</v>
      </c>
      <c r="Q2090" s="184">
        <v>41634</v>
      </c>
      <c r="R2090" s="182">
        <v>3.5</v>
      </c>
      <c r="S2090" s="182">
        <f t="shared" si="315"/>
        <v>3.91</v>
      </c>
      <c r="T2090" s="182">
        <f t="shared" si="316"/>
        <v>-0.41000000000000014</v>
      </c>
    </row>
    <row r="2091" spans="16:20" x14ac:dyDescent="0.2">
      <c r="P2091" s="184">
        <f t="shared" si="314"/>
        <v>41609</v>
      </c>
      <c r="Q2091" s="184">
        <v>41635</v>
      </c>
      <c r="R2091" s="182">
        <v>3.5</v>
      </c>
      <c r="S2091" s="182">
        <f t="shared" si="315"/>
        <v>3.91</v>
      </c>
      <c r="T2091" s="182">
        <f t="shared" si="316"/>
        <v>-0.41000000000000014</v>
      </c>
    </row>
    <row r="2092" spans="16:20" x14ac:dyDescent="0.2">
      <c r="P2092" s="184">
        <f t="shared" si="314"/>
        <v>41609</v>
      </c>
      <c r="Q2092" s="184">
        <v>41636</v>
      </c>
      <c r="R2092" s="182">
        <v>3.5</v>
      </c>
      <c r="S2092" s="182">
        <f t="shared" si="315"/>
        <v>3.91</v>
      </c>
      <c r="T2092" s="182">
        <f t="shared" si="316"/>
        <v>-0.41000000000000014</v>
      </c>
    </row>
    <row r="2093" spans="16:20" x14ac:dyDescent="0.2">
      <c r="P2093" s="184">
        <f t="shared" si="314"/>
        <v>41609</v>
      </c>
      <c r="Q2093" s="184">
        <v>41637</v>
      </c>
      <c r="R2093" s="182">
        <v>3.5</v>
      </c>
      <c r="S2093" s="182">
        <f t="shared" si="315"/>
        <v>3.91</v>
      </c>
      <c r="T2093" s="182">
        <f t="shared" si="316"/>
        <v>-0.41000000000000014</v>
      </c>
    </row>
    <row r="2094" spans="16:20" x14ac:dyDescent="0.2">
      <c r="P2094" s="184">
        <f t="shared" si="314"/>
        <v>41609</v>
      </c>
      <c r="Q2094" s="184">
        <v>41638</v>
      </c>
      <c r="R2094" s="182">
        <v>3.5</v>
      </c>
      <c r="S2094" s="182">
        <f t="shared" si="315"/>
        <v>3.91</v>
      </c>
      <c r="T2094" s="182">
        <f t="shared" si="316"/>
        <v>-0.41000000000000014</v>
      </c>
    </row>
    <row r="2095" spans="16:20" x14ac:dyDescent="0.2">
      <c r="P2095" s="184">
        <f t="shared" si="314"/>
        <v>41609</v>
      </c>
      <c r="Q2095" s="184">
        <v>41639</v>
      </c>
      <c r="R2095" s="182">
        <v>3.5</v>
      </c>
      <c r="S2095" s="182">
        <f t="shared" si="315"/>
        <v>3.91</v>
      </c>
      <c r="T2095" s="182">
        <f t="shared" si="316"/>
        <v>-0.41000000000000014</v>
      </c>
    </row>
    <row r="2096" spans="16:20" x14ac:dyDescent="0.2">
      <c r="P2096" s="184">
        <f t="shared" si="314"/>
        <v>41640</v>
      </c>
      <c r="Q2096" s="184">
        <v>41640</v>
      </c>
      <c r="R2096" s="182">
        <v>3.5</v>
      </c>
      <c r="S2096" s="182">
        <f t="shared" si="315"/>
        <v>3.69</v>
      </c>
      <c r="T2096" s="182">
        <f t="shared" si="316"/>
        <v>-0.18999999999999995</v>
      </c>
    </row>
    <row r="2097" spans="16:20" x14ac:dyDescent="0.2">
      <c r="P2097" s="184">
        <f t="shared" si="314"/>
        <v>41640</v>
      </c>
      <c r="Q2097" s="184">
        <v>41641</v>
      </c>
      <c r="R2097" s="182">
        <v>3.5</v>
      </c>
      <c r="S2097" s="182">
        <f t="shared" si="315"/>
        <v>3.69</v>
      </c>
      <c r="T2097" s="182">
        <f t="shared" si="316"/>
        <v>-0.18999999999999995</v>
      </c>
    </row>
    <row r="2098" spans="16:20" x14ac:dyDescent="0.2">
      <c r="P2098" s="184">
        <f t="shared" si="314"/>
        <v>41640</v>
      </c>
      <c r="Q2098" s="184">
        <v>41642</v>
      </c>
      <c r="R2098" s="182">
        <v>3.5</v>
      </c>
      <c r="S2098" s="182">
        <f t="shared" si="315"/>
        <v>3.69</v>
      </c>
      <c r="T2098" s="182">
        <f t="shared" si="316"/>
        <v>-0.18999999999999995</v>
      </c>
    </row>
    <row r="2099" spans="16:20" x14ac:dyDescent="0.2">
      <c r="P2099" s="184">
        <f t="shared" si="314"/>
        <v>41640</v>
      </c>
      <c r="Q2099" s="184">
        <v>41643</v>
      </c>
      <c r="R2099" s="182">
        <v>3.5</v>
      </c>
      <c r="S2099" s="182">
        <f t="shared" si="315"/>
        <v>3.69</v>
      </c>
      <c r="T2099" s="182">
        <f t="shared" si="316"/>
        <v>-0.18999999999999995</v>
      </c>
    </row>
    <row r="2100" spans="16:20" x14ac:dyDescent="0.2">
      <c r="P2100" s="184">
        <f t="shared" si="314"/>
        <v>41640</v>
      </c>
      <c r="Q2100" s="184">
        <v>41644</v>
      </c>
      <c r="R2100" s="182">
        <v>3.5</v>
      </c>
      <c r="S2100" s="182">
        <f t="shared" si="315"/>
        <v>3.69</v>
      </c>
      <c r="T2100" s="182">
        <f t="shared" si="316"/>
        <v>-0.18999999999999995</v>
      </c>
    </row>
    <row r="2101" spans="16:20" x14ac:dyDescent="0.2">
      <c r="P2101" s="184">
        <f t="shared" si="314"/>
        <v>41640</v>
      </c>
      <c r="Q2101" s="184">
        <v>41645</v>
      </c>
      <c r="R2101" s="182">
        <v>3.5</v>
      </c>
      <c r="S2101" s="182">
        <f t="shared" si="315"/>
        <v>3.69</v>
      </c>
      <c r="T2101" s="182">
        <f t="shared" si="316"/>
        <v>-0.18999999999999995</v>
      </c>
    </row>
    <row r="2102" spans="16:20" x14ac:dyDescent="0.2">
      <c r="P2102" s="184">
        <f t="shared" si="314"/>
        <v>41640</v>
      </c>
      <c r="Q2102" s="184">
        <v>41646</v>
      </c>
      <c r="R2102" s="182">
        <v>3.5</v>
      </c>
      <c r="S2102" s="182">
        <f t="shared" si="315"/>
        <v>3.69</v>
      </c>
      <c r="T2102" s="182">
        <f t="shared" si="316"/>
        <v>-0.18999999999999995</v>
      </c>
    </row>
    <row r="2103" spans="16:20" x14ac:dyDescent="0.2">
      <c r="P2103" s="184">
        <f t="shared" si="314"/>
        <v>41640</v>
      </c>
      <c r="Q2103" s="184">
        <v>41647</v>
      </c>
      <c r="R2103" s="182">
        <v>3.5</v>
      </c>
      <c r="S2103" s="182">
        <f t="shared" si="315"/>
        <v>3.69</v>
      </c>
      <c r="T2103" s="182">
        <f t="shared" si="316"/>
        <v>-0.18999999999999995</v>
      </c>
    </row>
    <row r="2104" spans="16:20" x14ac:dyDescent="0.2">
      <c r="P2104" s="184">
        <f t="shared" si="314"/>
        <v>41640</v>
      </c>
      <c r="Q2104" s="184">
        <v>41648</v>
      </c>
      <c r="R2104" s="182">
        <v>3.5</v>
      </c>
      <c r="S2104" s="182">
        <f t="shared" si="315"/>
        <v>3.69</v>
      </c>
      <c r="T2104" s="182">
        <f t="shared" si="316"/>
        <v>-0.18999999999999995</v>
      </c>
    </row>
    <row r="2105" spans="16:20" x14ac:dyDescent="0.2">
      <c r="P2105" s="184">
        <f t="shared" si="314"/>
        <v>41640</v>
      </c>
      <c r="Q2105" s="184">
        <v>41649</v>
      </c>
      <c r="R2105" s="182">
        <v>3.5</v>
      </c>
      <c r="S2105" s="182">
        <f t="shared" si="315"/>
        <v>3.69</v>
      </c>
      <c r="T2105" s="182">
        <f t="shared" si="316"/>
        <v>-0.18999999999999995</v>
      </c>
    </row>
    <row r="2106" spans="16:20" x14ac:dyDescent="0.2">
      <c r="P2106" s="184">
        <f t="shared" si="314"/>
        <v>41640</v>
      </c>
      <c r="Q2106" s="184">
        <v>41650</v>
      </c>
      <c r="R2106" s="182">
        <v>3.5</v>
      </c>
      <c r="S2106" s="182">
        <f t="shared" si="315"/>
        <v>3.69</v>
      </c>
      <c r="T2106" s="182">
        <f t="shared" si="316"/>
        <v>-0.18999999999999995</v>
      </c>
    </row>
    <row r="2107" spans="16:20" x14ac:dyDescent="0.2">
      <c r="P2107" s="184">
        <f t="shared" si="314"/>
        <v>41640</v>
      </c>
      <c r="Q2107" s="184">
        <v>41651</v>
      </c>
      <c r="R2107" s="182">
        <v>3.5</v>
      </c>
      <c r="S2107" s="182">
        <f t="shared" si="315"/>
        <v>3.69</v>
      </c>
      <c r="T2107" s="182">
        <f t="shared" si="316"/>
        <v>-0.18999999999999995</v>
      </c>
    </row>
    <row r="2108" spans="16:20" x14ac:dyDescent="0.2">
      <c r="P2108" s="184">
        <f t="shared" si="314"/>
        <v>41640</v>
      </c>
      <c r="Q2108" s="184">
        <v>41652</v>
      </c>
      <c r="R2108" s="182">
        <v>3.5</v>
      </c>
      <c r="S2108" s="182">
        <f t="shared" si="315"/>
        <v>3.69</v>
      </c>
      <c r="T2108" s="182">
        <f t="shared" si="316"/>
        <v>-0.18999999999999995</v>
      </c>
    </row>
    <row r="2109" spans="16:20" x14ac:dyDescent="0.2">
      <c r="P2109" s="184">
        <f t="shared" si="314"/>
        <v>41640</v>
      </c>
      <c r="Q2109" s="184">
        <v>41653</v>
      </c>
      <c r="R2109" s="182">
        <v>3.5</v>
      </c>
      <c r="S2109" s="182">
        <f t="shared" si="315"/>
        <v>3.69</v>
      </c>
      <c r="T2109" s="182">
        <f t="shared" si="316"/>
        <v>-0.18999999999999995</v>
      </c>
    </row>
    <row r="2110" spans="16:20" x14ac:dyDescent="0.2">
      <c r="P2110" s="184">
        <f t="shared" si="314"/>
        <v>41640</v>
      </c>
      <c r="Q2110" s="184">
        <v>41654</v>
      </c>
      <c r="R2110" s="182">
        <v>3.5</v>
      </c>
      <c r="S2110" s="182">
        <f t="shared" si="315"/>
        <v>3.69</v>
      </c>
      <c r="T2110" s="182">
        <f t="shared" si="316"/>
        <v>-0.18999999999999995</v>
      </c>
    </row>
    <row r="2111" spans="16:20" x14ac:dyDescent="0.2">
      <c r="P2111" s="184">
        <f t="shared" si="314"/>
        <v>41640</v>
      </c>
      <c r="Q2111" s="184">
        <v>41655</v>
      </c>
      <c r="R2111" s="182">
        <v>3.5</v>
      </c>
      <c r="S2111" s="182">
        <f t="shared" si="315"/>
        <v>3.69</v>
      </c>
      <c r="T2111" s="182">
        <f t="shared" si="316"/>
        <v>-0.18999999999999995</v>
      </c>
    </row>
    <row r="2112" spans="16:20" x14ac:dyDescent="0.2">
      <c r="P2112" s="184">
        <f t="shared" si="314"/>
        <v>41640</v>
      </c>
      <c r="Q2112" s="184">
        <v>41656</v>
      </c>
      <c r="R2112" s="182">
        <v>3.5</v>
      </c>
      <c r="S2112" s="182">
        <f t="shared" si="315"/>
        <v>3.69</v>
      </c>
      <c r="T2112" s="182">
        <f t="shared" si="316"/>
        <v>-0.18999999999999995</v>
      </c>
    </row>
    <row r="2113" spans="16:20" x14ac:dyDescent="0.2">
      <c r="P2113" s="184">
        <f t="shared" si="314"/>
        <v>41640</v>
      </c>
      <c r="Q2113" s="184">
        <v>41657</v>
      </c>
      <c r="R2113" s="182">
        <v>3.5</v>
      </c>
      <c r="S2113" s="182">
        <f t="shared" si="315"/>
        <v>3.69</v>
      </c>
      <c r="T2113" s="182">
        <f t="shared" si="316"/>
        <v>-0.18999999999999995</v>
      </c>
    </row>
    <row r="2114" spans="16:20" x14ac:dyDescent="0.2">
      <c r="P2114" s="184">
        <f t="shared" si="314"/>
        <v>41640</v>
      </c>
      <c r="Q2114" s="184">
        <v>41658</v>
      </c>
      <c r="R2114" s="182">
        <v>3.5</v>
      </c>
      <c r="S2114" s="182">
        <f t="shared" si="315"/>
        <v>3.69</v>
      </c>
      <c r="T2114" s="182">
        <f t="shared" si="316"/>
        <v>-0.18999999999999995</v>
      </c>
    </row>
    <row r="2115" spans="16:20" x14ac:dyDescent="0.2">
      <c r="P2115" s="184">
        <f t="shared" si="314"/>
        <v>41640</v>
      </c>
      <c r="Q2115" s="184">
        <v>41659</v>
      </c>
      <c r="R2115" s="182">
        <v>3.5</v>
      </c>
      <c r="S2115" s="182">
        <f t="shared" si="315"/>
        <v>3.69</v>
      </c>
      <c r="T2115" s="182">
        <f t="shared" si="316"/>
        <v>-0.18999999999999995</v>
      </c>
    </row>
    <row r="2116" spans="16:20" x14ac:dyDescent="0.2">
      <c r="P2116" s="184">
        <f t="shared" si="314"/>
        <v>41640</v>
      </c>
      <c r="Q2116" s="184">
        <v>41660</v>
      </c>
      <c r="R2116" s="182">
        <v>3.5</v>
      </c>
      <c r="S2116" s="182">
        <f t="shared" si="315"/>
        <v>3.69</v>
      </c>
      <c r="T2116" s="182">
        <f t="shared" si="316"/>
        <v>-0.18999999999999995</v>
      </c>
    </row>
    <row r="2117" spans="16:20" x14ac:dyDescent="0.2">
      <c r="P2117" s="184">
        <f t="shared" si="314"/>
        <v>41640</v>
      </c>
      <c r="Q2117" s="184">
        <v>41661</v>
      </c>
      <c r="R2117" s="182">
        <v>3.5</v>
      </c>
      <c r="S2117" s="182">
        <f t="shared" si="315"/>
        <v>3.69</v>
      </c>
      <c r="T2117" s="182">
        <f t="shared" si="316"/>
        <v>-0.18999999999999995</v>
      </c>
    </row>
    <row r="2118" spans="16:20" x14ac:dyDescent="0.2">
      <c r="P2118" s="184">
        <f t="shared" si="314"/>
        <v>41640</v>
      </c>
      <c r="Q2118" s="184">
        <v>41662</v>
      </c>
      <c r="R2118" s="182">
        <v>3.5</v>
      </c>
      <c r="S2118" s="182">
        <f t="shared" si="315"/>
        <v>3.69</v>
      </c>
      <c r="T2118" s="182">
        <f t="shared" si="316"/>
        <v>-0.18999999999999995</v>
      </c>
    </row>
    <row r="2119" spans="16:20" x14ac:dyDescent="0.2">
      <c r="P2119" s="184">
        <f t="shared" si="314"/>
        <v>41640</v>
      </c>
      <c r="Q2119" s="184">
        <v>41663</v>
      </c>
      <c r="R2119" s="182">
        <v>3.5</v>
      </c>
      <c r="S2119" s="182">
        <f t="shared" si="315"/>
        <v>3.69</v>
      </c>
      <c r="T2119" s="182">
        <f t="shared" si="316"/>
        <v>-0.18999999999999995</v>
      </c>
    </row>
    <row r="2120" spans="16:20" x14ac:dyDescent="0.2">
      <c r="P2120" s="184">
        <f t="shared" ref="P2120:P2183" si="317">DATE(YEAR(Q2120),MONTH(Q2120),1)</f>
        <v>41640</v>
      </c>
      <c r="Q2120" s="184">
        <v>41664</v>
      </c>
      <c r="R2120" s="182">
        <v>3.5</v>
      </c>
      <c r="S2120" s="182">
        <f t="shared" ref="S2120:S2183" si="318">INDEX($Y:$Y,MATCH($P2120,$V:$V,0))</f>
        <v>3.69</v>
      </c>
      <c r="T2120" s="182">
        <f t="shared" ref="T2120:T2183" si="319">R2120-S2120</f>
        <v>-0.18999999999999995</v>
      </c>
    </row>
    <row r="2121" spans="16:20" x14ac:dyDescent="0.2">
      <c r="P2121" s="184">
        <f t="shared" si="317"/>
        <v>41640</v>
      </c>
      <c r="Q2121" s="184">
        <v>41665</v>
      </c>
      <c r="R2121" s="182">
        <v>3.5</v>
      </c>
      <c r="S2121" s="182">
        <f t="shared" si="318"/>
        <v>3.69</v>
      </c>
      <c r="T2121" s="182">
        <f t="shared" si="319"/>
        <v>-0.18999999999999995</v>
      </c>
    </row>
    <row r="2122" spans="16:20" x14ac:dyDescent="0.2">
      <c r="P2122" s="184">
        <f t="shared" si="317"/>
        <v>41640</v>
      </c>
      <c r="Q2122" s="184">
        <v>41666</v>
      </c>
      <c r="R2122" s="182">
        <v>3.5</v>
      </c>
      <c r="S2122" s="182">
        <f t="shared" si="318"/>
        <v>3.69</v>
      </c>
      <c r="T2122" s="182">
        <f t="shared" si="319"/>
        <v>-0.18999999999999995</v>
      </c>
    </row>
    <row r="2123" spans="16:20" x14ac:dyDescent="0.2">
      <c r="P2123" s="184">
        <f t="shared" si="317"/>
        <v>41640</v>
      </c>
      <c r="Q2123" s="184">
        <v>41667</v>
      </c>
      <c r="R2123" s="182">
        <v>3.5</v>
      </c>
      <c r="S2123" s="182">
        <f t="shared" si="318"/>
        <v>3.69</v>
      </c>
      <c r="T2123" s="182">
        <f t="shared" si="319"/>
        <v>-0.18999999999999995</v>
      </c>
    </row>
    <row r="2124" spans="16:20" x14ac:dyDescent="0.2">
      <c r="P2124" s="184">
        <f t="shared" si="317"/>
        <v>41640</v>
      </c>
      <c r="Q2124" s="184">
        <v>41668</v>
      </c>
      <c r="R2124" s="182">
        <v>3.5</v>
      </c>
      <c r="S2124" s="182">
        <f t="shared" si="318"/>
        <v>3.69</v>
      </c>
      <c r="T2124" s="182">
        <f t="shared" si="319"/>
        <v>-0.18999999999999995</v>
      </c>
    </row>
    <row r="2125" spans="16:20" x14ac:dyDescent="0.2">
      <c r="P2125" s="184">
        <f t="shared" si="317"/>
        <v>41640</v>
      </c>
      <c r="Q2125" s="184">
        <v>41669</v>
      </c>
      <c r="R2125" s="182">
        <v>3.5</v>
      </c>
      <c r="S2125" s="182">
        <f t="shared" si="318"/>
        <v>3.69</v>
      </c>
      <c r="T2125" s="182">
        <f t="shared" si="319"/>
        <v>-0.18999999999999995</v>
      </c>
    </row>
    <row r="2126" spans="16:20" x14ac:dyDescent="0.2">
      <c r="P2126" s="184">
        <f t="shared" si="317"/>
        <v>41640</v>
      </c>
      <c r="Q2126" s="184">
        <v>41670</v>
      </c>
      <c r="R2126" s="182">
        <v>3.5</v>
      </c>
      <c r="S2126" s="182">
        <f t="shared" si="318"/>
        <v>3.69</v>
      </c>
      <c r="T2126" s="182">
        <f t="shared" si="319"/>
        <v>-0.18999999999999995</v>
      </c>
    </row>
    <row r="2127" spans="16:20" x14ac:dyDescent="0.2">
      <c r="P2127" s="184">
        <f t="shared" si="317"/>
        <v>41671</v>
      </c>
      <c r="Q2127" s="184">
        <v>41671</v>
      </c>
      <c r="R2127" s="182">
        <v>3.5</v>
      </c>
      <c r="S2127" s="182">
        <f t="shared" si="318"/>
        <v>3.64</v>
      </c>
      <c r="T2127" s="182">
        <f t="shared" si="319"/>
        <v>-0.14000000000000012</v>
      </c>
    </row>
    <row r="2128" spans="16:20" x14ac:dyDescent="0.2">
      <c r="P2128" s="184">
        <f t="shared" si="317"/>
        <v>41671</v>
      </c>
      <c r="Q2128" s="184">
        <v>41672</v>
      </c>
      <c r="R2128" s="182">
        <v>3.5</v>
      </c>
      <c r="S2128" s="182">
        <f t="shared" si="318"/>
        <v>3.64</v>
      </c>
      <c r="T2128" s="182">
        <f t="shared" si="319"/>
        <v>-0.14000000000000012</v>
      </c>
    </row>
    <row r="2129" spans="16:20" x14ac:dyDescent="0.2">
      <c r="P2129" s="184">
        <f t="shared" si="317"/>
        <v>41671</v>
      </c>
      <c r="Q2129" s="184">
        <v>41673</v>
      </c>
      <c r="R2129" s="182">
        <v>3.5</v>
      </c>
      <c r="S2129" s="182">
        <f t="shared" si="318"/>
        <v>3.64</v>
      </c>
      <c r="T2129" s="182">
        <f t="shared" si="319"/>
        <v>-0.14000000000000012</v>
      </c>
    </row>
    <row r="2130" spans="16:20" x14ac:dyDescent="0.2">
      <c r="P2130" s="184">
        <f t="shared" si="317"/>
        <v>41671</v>
      </c>
      <c r="Q2130" s="184">
        <v>41674</v>
      </c>
      <c r="R2130" s="182">
        <v>3.5</v>
      </c>
      <c r="S2130" s="182">
        <f t="shared" si="318"/>
        <v>3.64</v>
      </c>
      <c r="T2130" s="182">
        <f t="shared" si="319"/>
        <v>-0.14000000000000012</v>
      </c>
    </row>
    <row r="2131" spans="16:20" x14ac:dyDescent="0.2">
      <c r="P2131" s="184">
        <f t="shared" si="317"/>
        <v>41671</v>
      </c>
      <c r="Q2131" s="184">
        <v>41675</v>
      </c>
      <c r="R2131" s="182">
        <v>3.5</v>
      </c>
      <c r="S2131" s="182">
        <f t="shared" si="318"/>
        <v>3.64</v>
      </c>
      <c r="T2131" s="182">
        <f t="shared" si="319"/>
        <v>-0.14000000000000012</v>
      </c>
    </row>
    <row r="2132" spans="16:20" x14ac:dyDescent="0.2">
      <c r="P2132" s="184">
        <f t="shared" si="317"/>
        <v>41671</v>
      </c>
      <c r="Q2132" s="184">
        <v>41676</v>
      </c>
      <c r="R2132" s="182">
        <v>3.5</v>
      </c>
      <c r="S2132" s="182">
        <f t="shared" si="318"/>
        <v>3.64</v>
      </c>
      <c r="T2132" s="182">
        <f t="shared" si="319"/>
        <v>-0.14000000000000012</v>
      </c>
    </row>
    <row r="2133" spans="16:20" x14ac:dyDescent="0.2">
      <c r="P2133" s="184">
        <f t="shared" si="317"/>
        <v>41671</v>
      </c>
      <c r="Q2133" s="184">
        <v>41677</v>
      </c>
      <c r="R2133" s="182">
        <v>3.5</v>
      </c>
      <c r="S2133" s="182">
        <f t="shared" si="318"/>
        <v>3.64</v>
      </c>
      <c r="T2133" s="182">
        <f t="shared" si="319"/>
        <v>-0.14000000000000012</v>
      </c>
    </row>
    <row r="2134" spans="16:20" x14ac:dyDescent="0.2">
      <c r="P2134" s="184">
        <f t="shared" si="317"/>
        <v>41671</v>
      </c>
      <c r="Q2134" s="184">
        <v>41678</v>
      </c>
      <c r="R2134" s="182">
        <v>3.5</v>
      </c>
      <c r="S2134" s="182">
        <f t="shared" si="318"/>
        <v>3.64</v>
      </c>
      <c r="T2134" s="182">
        <f t="shared" si="319"/>
        <v>-0.14000000000000012</v>
      </c>
    </row>
    <row r="2135" spans="16:20" x14ac:dyDescent="0.2">
      <c r="P2135" s="184">
        <f t="shared" si="317"/>
        <v>41671</v>
      </c>
      <c r="Q2135" s="184">
        <v>41679</v>
      </c>
      <c r="R2135" s="182">
        <v>3.5</v>
      </c>
      <c r="S2135" s="182">
        <f t="shared" si="318"/>
        <v>3.64</v>
      </c>
      <c r="T2135" s="182">
        <f t="shared" si="319"/>
        <v>-0.14000000000000012</v>
      </c>
    </row>
    <row r="2136" spans="16:20" x14ac:dyDescent="0.2">
      <c r="P2136" s="184">
        <f t="shared" si="317"/>
        <v>41671</v>
      </c>
      <c r="Q2136" s="184">
        <v>41680</v>
      </c>
      <c r="R2136" s="182">
        <v>3.5</v>
      </c>
      <c r="S2136" s="182">
        <f t="shared" si="318"/>
        <v>3.64</v>
      </c>
      <c r="T2136" s="182">
        <f t="shared" si="319"/>
        <v>-0.14000000000000012</v>
      </c>
    </row>
    <row r="2137" spans="16:20" x14ac:dyDescent="0.2">
      <c r="P2137" s="184">
        <f t="shared" si="317"/>
        <v>41671</v>
      </c>
      <c r="Q2137" s="184">
        <v>41681</v>
      </c>
      <c r="R2137" s="182">
        <v>3.5</v>
      </c>
      <c r="S2137" s="182">
        <f t="shared" si="318"/>
        <v>3.64</v>
      </c>
      <c r="T2137" s="182">
        <f t="shared" si="319"/>
        <v>-0.14000000000000012</v>
      </c>
    </row>
    <row r="2138" spans="16:20" x14ac:dyDescent="0.2">
      <c r="P2138" s="184">
        <f t="shared" si="317"/>
        <v>41671</v>
      </c>
      <c r="Q2138" s="184">
        <v>41682</v>
      </c>
      <c r="R2138" s="182">
        <v>3.5</v>
      </c>
      <c r="S2138" s="182">
        <f t="shared" si="318"/>
        <v>3.64</v>
      </c>
      <c r="T2138" s="182">
        <f t="shared" si="319"/>
        <v>-0.14000000000000012</v>
      </c>
    </row>
    <row r="2139" spans="16:20" x14ac:dyDescent="0.2">
      <c r="P2139" s="184">
        <f t="shared" si="317"/>
        <v>41671</v>
      </c>
      <c r="Q2139" s="184">
        <v>41683</v>
      </c>
      <c r="R2139" s="182">
        <v>3.5</v>
      </c>
      <c r="S2139" s="182">
        <f t="shared" si="318"/>
        <v>3.64</v>
      </c>
      <c r="T2139" s="182">
        <f t="shared" si="319"/>
        <v>-0.14000000000000012</v>
      </c>
    </row>
    <row r="2140" spans="16:20" x14ac:dyDescent="0.2">
      <c r="P2140" s="184">
        <f t="shared" si="317"/>
        <v>41671</v>
      </c>
      <c r="Q2140" s="184">
        <v>41684</v>
      </c>
      <c r="R2140" s="182">
        <v>3.5</v>
      </c>
      <c r="S2140" s="182">
        <f t="shared" si="318"/>
        <v>3.64</v>
      </c>
      <c r="T2140" s="182">
        <f t="shared" si="319"/>
        <v>-0.14000000000000012</v>
      </c>
    </row>
    <row r="2141" spans="16:20" x14ac:dyDescent="0.2">
      <c r="P2141" s="184">
        <f t="shared" si="317"/>
        <v>41671</v>
      </c>
      <c r="Q2141" s="184">
        <v>41685</v>
      </c>
      <c r="R2141" s="182">
        <v>3.5</v>
      </c>
      <c r="S2141" s="182">
        <f t="shared" si="318"/>
        <v>3.64</v>
      </c>
      <c r="T2141" s="182">
        <f t="shared" si="319"/>
        <v>-0.14000000000000012</v>
      </c>
    </row>
    <row r="2142" spans="16:20" x14ac:dyDescent="0.2">
      <c r="P2142" s="184">
        <f t="shared" si="317"/>
        <v>41671</v>
      </c>
      <c r="Q2142" s="184">
        <v>41686</v>
      </c>
      <c r="R2142" s="182">
        <v>3.5</v>
      </c>
      <c r="S2142" s="182">
        <f t="shared" si="318"/>
        <v>3.64</v>
      </c>
      <c r="T2142" s="182">
        <f t="shared" si="319"/>
        <v>-0.14000000000000012</v>
      </c>
    </row>
    <row r="2143" spans="16:20" x14ac:dyDescent="0.2">
      <c r="P2143" s="184">
        <f t="shared" si="317"/>
        <v>41671</v>
      </c>
      <c r="Q2143" s="184">
        <v>41687</v>
      </c>
      <c r="R2143" s="182">
        <v>3.5</v>
      </c>
      <c r="S2143" s="182">
        <f t="shared" si="318"/>
        <v>3.64</v>
      </c>
      <c r="T2143" s="182">
        <f t="shared" si="319"/>
        <v>-0.14000000000000012</v>
      </c>
    </row>
    <row r="2144" spans="16:20" x14ac:dyDescent="0.2">
      <c r="P2144" s="184">
        <f t="shared" si="317"/>
        <v>41671</v>
      </c>
      <c r="Q2144" s="184">
        <v>41688</v>
      </c>
      <c r="R2144" s="182">
        <v>3.5</v>
      </c>
      <c r="S2144" s="182">
        <f t="shared" si="318"/>
        <v>3.64</v>
      </c>
      <c r="T2144" s="182">
        <f t="shared" si="319"/>
        <v>-0.14000000000000012</v>
      </c>
    </row>
    <row r="2145" spans="16:20" x14ac:dyDescent="0.2">
      <c r="P2145" s="184">
        <f t="shared" si="317"/>
        <v>41671</v>
      </c>
      <c r="Q2145" s="184">
        <v>41689</v>
      </c>
      <c r="R2145" s="182">
        <v>3.5</v>
      </c>
      <c r="S2145" s="182">
        <f t="shared" si="318"/>
        <v>3.64</v>
      </c>
      <c r="T2145" s="182">
        <f t="shared" si="319"/>
        <v>-0.14000000000000012</v>
      </c>
    </row>
    <row r="2146" spans="16:20" x14ac:dyDescent="0.2">
      <c r="P2146" s="184">
        <f t="shared" si="317"/>
        <v>41671</v>
      </c>
      <c r="Q2146" s="184">
        <v>41690</v>
      </c>
      <c r="R2146" s="182">
        <v>3.5</v>
      </c>
      <c r="S2146" s="182">
        <f t="shared" si="318"/>
        <v>3.64</v>
      </c>
      <c r="T2146" s="182">
        <f t="shared" si="319"/>
        <v>-0.14000000000000012</v>
      </c>
    </row>
    <row r="2147" spans="16:20" x14ac:dyDescent="0.2">
      <c r="P2147" s="184">
        <f t="shared" si="317"/>
        <v>41671</v>
      </c>
      <c r="Q2147" s="184">
        <v>41691</v>
      </c>
      <c r="R2147" s="182">
        <v>3.5</v>
      </c>
      <c r="S2147" s="182">
        <f t="shared" si="318"/>
        <v>3.64</v>
      </c>
      <c r="T2147" s="182">
        <f t="shared" si="319"/>
        <v>-0.14000000000000012</v>
      </c>
    </row>
    <row r="2148" spans="16:20" x14ac:dyDescent="0.2">
      <c r="P2148" s="184">
        <f t="shared" si="317"/>
        <v>41671</v>
      </c>
      <c r="Q2148" s="184">
        <v>41692</v>
      </c>
      <c r="R2148" s="182">
        <v>3.5</v>
      </c>
      <c r="S2148" s="182">
        <f t="shared" si="318"/>
        <v>3.64</v>
      </c>
      <c r="T2148" s="182">
        <f t="shared" si="319"/>
        <v>-0.14000000000000012</v>
      </c>
    </row>
    <row r="2149" spans="16:20" x14ac:dyDescent="0.2">
      <c r="P2149" s="184">
        <f t="shared" si="317"/>
        <v>41671</v>
      </c>
      <c r="Q2149" s="184">
        <v>41693</v>
      </c>
      <c r="R2149" s="182">
        <v>3.5</v>
      </c>
      <c r="S2149" s="182">
        <f t="shared" si="318"/>
        <v>3.64</v>
      </c>
      <c r="T2149" s="182">
        <f t="shared" si="319"/>
        <v>-0.14000000000000012</v>
      </c>
    </row>
    <row r="2150" spans="16:20" x14ac:dyDescent="0.2">
      <c r="P2150" s="184">
        <f t="shared" si="317"/>
        <v>41671</v>
      </c>
      <c r="Q2150" s="184">
        <v>41694</v>
      </c>
      <c r="R2150" s="182">
        <v>3.5</v>
      </c>
      <c r="S2150" s="182">
        <f t="shared" si="318"/>
        <v>3.64</v>
      </c>
      <c r="T2150" s="182">
        <f t="shared" si="319"/>
        <v>-0.14000000000000012</v>
      </c>
    </row>
    <row r="2151" spans="16:20" x14ac:dyDescent="0.2">
      <c r="P2151" s="184">
        <f t="shared" si="317"/>
        <v>41671</v>
      </c>
      <c r="Q2151" s="184">
        <v>41695</v>
      </c>
      <c r="R2151" s="182">
        <v>3.5</v>
      </c>
      <c r="S2151" s="182">
        <f t="shared" si="318"/>
        <v>3.64</v>
      </c>
      <c r="T2151" s="182">
        <f t="shared" si="319"/>
        <v>-0.14000000000000012</v>
      </c>
    </row>
    <row r="2152" spans="16:20" x14ac:dyDescent="0.2">
      <c r="P2152" s="184">
        <f t="shared" si="317"/>
        <v>41671</v>
      </c>
      <c r="Q2152" s="184">
        <v>41696</v>
      </c>
      <c r="R2152" s="182">
        <v>3.5</v>
      </c>
      <c r="S2152" s="182">
        <f t="shared" si="318"/>
        <v>3.64</v>
      </c>
      <c r="T2152" s="182">
        <f t="shared" si="319"/>
        <v>-0.14000000000000012</v>
      </c>
    </row>
    <row r="2153" spans="16:20" x14ac:dyDescent="0.2">
      <c r="P2153" s="184">
        <f t="shared" si="317"/>
        <v>41671</v>
      </c>
      <c r="Q2153" s="184">
        <v>41697</v>
      </c>
      <c r="R2153" s="182">
        <v>3.5</v>
      </c>
      <c r="S2153" s="182">
        <f t="shared" si="318"/>
        <v>3.64</v>
      </c>
      <c r="T2153" s="182">
        <f t="shared" si="319"/>
        <v>-0.14000000000000012</v>
      </c>
    </row>
    <row r="2154" spans="16:20" x14ac:dyDescent="0.2">
      <c r="P2154" s="184">
        <f t="shared" si="317"/>
        <v>41671</v>
      </c>
      <c r="Q2154" s="184">
        <v>41698</v>
      </c>
      <c r="R2154" s="182">
        <v>3.5</v>
      </c>
      <c r="S2154" s="182">
        <f t="shared" si="318"/>
        <v>3.64</v>
      </c>
      <c r="T2154" s="182">
        <f t="shared" si="319"/>
        <v>-0.14000000000000012</v>
      </c>
    </row>
    <row r="2155" spans="16:20" x14ac:dyDescent="0.2">
      <c r="P2155" s="184">
        <f t="shared" si="317"/>
        <v>41699</v>
      </c>
      <c r="Q2155" s="184">
        <v>41699</v>
      </c>
      <c r="R2155" s="182">
        <v>3.5</v>
      </c>
      <c r="S2155" s="182">
        <f t="shared" si="318"/>
        <v>3.56</v>
      </c>
      <c r="T2155" s="182">
        <f t="shared" si="319"/>
        <v>-6.0000000000000053E-2</v>
      </c>
    </row>
    <row r="2156" spans="16:20" x14ac:dyDescent="0.2">
      <c r="P2156" s="184">
        <f t="shared" si="317"/>
        <v>41699</v>
      </c>
      <c r="Q2156" s="184">
        <v>41700</v>
      </c>
      <c r="R2156" s="182">
        <v>3.5</v>
      </c>
      <c r="S2156" s="182">
        <f t="shared" si="318"/>
        <v>3.56</v>
      </c>
      <c r="T2156" s="182">
        <f t="shared" si="319"/>
        <v>-6.0000000000000053E-2</v>
      </c>
    </row>
    <row r="2157" spans="16:20" x14ac:dyDescent="0.2">
      <c r="P2157" s="184">
        <f t="shared" si="317"/>
        <v>41699</v>
      </c>
      <c r="Q2157" s="184">
        <v>41701</v>
      </c>
      <c r="R2157" s="182">
        <v>3.5</v>
      </c>
      <c r="S2157" s="182">
        <f t="shared" si="318"/>
        <v>3.56</v>
      </c>
      <c r="T2157" s="182">
        <f t="shared" si="319"/>
        <v>-6.0000000000000053E-2</v>
      </c>
    </row>
    <row r="2158" spans="16:20" x14ac:dyDescent="0.2">
      <c r="P2158" s="184">
        <f t="shared" si="317"/>
        <v>41699</v>
      </c>
      <c r="Q2158" s="184">
        <v>41702</v>
      </c>
      <c r="R2158" s="182">
        <v>3.5</v>
      </c>
      <c r="S2158" s="182">
        <f t="shared" si="318"/>
        <v>3.56</v>
      </c>
      <c r="T2158" s="182">
        <f t="shared" si="319"/>
        <v>-6.0000000000000053E-2</v>
      </c>
    </row>
    <row r="2159" spans="16:20" x14ac:dyDescent="0.2">
      <c r="P2159" s="184">
        <f t="shared" si="317"/>
        <v>41699</v>
      </c>
      <c r="Q2159" s="184">
        <v>41703</v>
      </c>
      <c r="R2159" s="182">
        <v>3.5</v>
      </c>
      <c r="S2159" s="182">
        <f t="shared" si="318"/>
        <v>3.56</v>
      </c>
      <c r="T2159" s="182">
        <f t="shared" si="319"/>
        <v>-6.0000000000000053E-2</v>
      </c>
    </row>
    <row r="2160" spans="16:20" x14ac:dyDescent="0.2">
      <c r="P2160" s="184">
        <f t="shared" si="317"/>
        <v>41699</v>
      </c>
      <c r="Q2160" s="184">
        <v>41704</v>
      </c>
      <c r="R2160" s="182">
        <v>3.5</v>
      </c>
      <c r="S2160" s="182">
        <f t="shared" si="318"/>
        <v>3.56</v>
      </c>
      <c r="T2160" s="182">
        <f t="shared" si="319"/>
        <v>-6.0000000000000053E-2</v>
      </c>
    </row>
    <row r="2161" spans="16:20" x14ac:dyDescent="0.2">
      <c r="P2161" s="184">
        <f t="shared" si="317"/>
        <v>41699</v>
      </c>
      <c r="Q2161" s="184">
        <v>41705</v>
      </c>
      <c r="R2161" s="182">
        <v>3.5</v>
      </c>
      <c r="S2161" s="182">
        <f t="shared" si="318"/>
        <v>3.56</v>
      </c>
      <c r="T2161" s="182">
        <f t="shared" si="319"/>
        <v>-6.0000000000000053E-2</v>
      </c>
    </row>
    <row r="2162" spans="16:20" x14ac:dyDescent="0.2">
      <c r="P2162" s="184">
        <f t="shared" si="317"/>
        <v>41699</v>
      </c>
      <c r="Q2162" s="184">
        <v>41706</v>
      </c>
      <c r="R2162" s="182">
        <v>3.5</v>
      </c>
      <c r="S2162" s="182">
        <f t="shared" si="318"/>
        <v>3.56</v>
      </c>
      <c r="T2162" s="182">
        <f t="shared" si="319"/>
        <v>-6.0000000000000053E-2</v>
      </c>
    </row>
    <row r="2163" spans="16:20" x14ac:dyDescent="0.2">
      <c r="P2163" s="184">
        <f t="shared" si="317"/>
        <v>41699</v>
      </c>
      <c r="Q2163" s="184">
        <v>41707</v>
      </c>
      <c r="R2163" s="182">
        <v>3.5</v>
      </c>
      <c r="S2163" s="182">
        <f t="shared" si="318"/>
        <v>3.56</v>
      </c>
      <c r="T2163" s="182">
        <f t="shared" si="319"/>
        <v>-6.0000000000000053E-2</v>
      </c>
    </row>
    <row r="2164" spans="16:20" x14ac:dyDescent="0.2">
      <c r="P2164" s="184">
        <f t="shared" si="317"/>
        <v>41699</v>
      </c>
      <c r="Q2164" s="184">
        <v>41708</v>
      </c>
      <c r="R2164" s="182">
        <v>3.5</v>
      </c>
      <c r="S2164" s="182">
        <f t="shared" si="318"/>
        <v>3.56</v>
      </c>
      <c r="T2164" s="182">
        <f t="shared" si="319"/>
        <v>-6.0000000000000053E-2</v>
      </c>
    </row>
    <row r="2165" spans="16:20" x14ac:dyDescent="0.2">
      <c r="P2165" s="184">
        <f t="shared" si="317"/>
        <v>41699</v>
      </c>
      <c r="Q2165" s="184">
        <v>41709</v>
      </c>
      <c r="R2165" s="182">
        <v>3.5</v>
      </c>
      <c r="S2165" s="182">
        <f t="shared" si="318"/>
        <v>3.56</v>
      </c>
      <c r="T2165" s="182">
        <f t="shared" si="319"/>
        <v>-6.0000000000000053E-2</v>
      </c>
    </row>
    <row r="2166" spans="16:20" x14ac:dyDescent="0.2">
      <c r="P2166" s="184">
        <f t="shared" si="317"/>
        <v>41699</v>
      </c>
      <c r="Q2166" s="184">
        <v>41710</v>
      </c>
      <c r="R2166" s="182">
        <v>3.5</v>
      </c>
      <c r="S2166" s="182">
        <f t="shared" si="318"/>
        <v>3.56</v>
      </c>
      <c r="T2166" s="182">
        <f t="shared" si="319"/>
        <v>-6.0000000000000053E-2</v>
      </c>
    </row>
    <row r="2167" spans="16:20" x14ac:dyDescent="0.2">
      <c r="P2167" s="184">
        <f t="shared" si="317"/>
        <v>41699</v>
      </c>
      <c r="Q2167" s="184">
        <v>41711</v>
      </c>
      <c r="R2167" s="182">
        <v>3.5</v>
      </c>
      <c r="S2167" s="182">
        <f t="shared" si="318"/>
        <v>3.56</v>
      </c>
      <c r="T2167" s="182">
        <f t="shared" si="319"/>
        <v>-6.0000000000000053E-2</v>
      </c>
    </row>
    <row r="2168" spans="16:20" x14ac:dyDescent="0.2">
      <c r="P2168" s="184">
        <f t="shared" si="317"/>
        <v>41699</v>
      </c>
      <c r="Q2168" s="184">
        <v>41712</v>
      </c>
      <c r="R2168" s="182">
        <v>3.5</v>
      </c>
      <c r="S2168" s="182">
        <f t="shared" si="318"/>
        <v>3.56</v>
      </c>
      <c r="T2168" s="182">
        <f t="shared" si="319"/>
        <v>-6.0000000000000053E-2</v>
      </c>
    </row>
    <row r="2169" spans="16:20" x14ac:dyDescent="0.2">
      <c r="P2169" s="184">
        <f t="shared" si="317"/>
        <v>41699</v>
      </c>
      <c r="Q2169" s="184">
        <v>41713</v>
      </c>
      <c r="R2169" s="182">
        <v>3.5</v>
      </c>
      <c r="S2169" s="182">
        <f t="shared" si="318"/>
        <v>3.56</v>
      </c>
      <c r="T2169" s="182">
        <f t="shared" si="319"/>
        <v>-6.0000000000000053E-2</v>
      </c>
    </row>
    <row r="2170" spans="16:20" x14ac:dyDescent="0.2">
      <c r="P2170" s="184">
        <f t="shared" si="317"/>
        <v>41699</v>
      </c>
      <c r="Q2170" s="184">
        <v>41714</v>
      </c>
      <c r="R2170" s="182">
        <v>3.5</v>
      </c>
      <c r="S2170" s="182">
        <f t="shared" si="318"/>
        <v>3.56</v>
      </c>
      <c r="T2170" s="182">
        <f t="shared" si="319"/>
        <v>-6.0000000000000053E-2</v>
      </c>
    </row>
    <row r="2171" spans="16:20" x14ac:dyDescent="0.2">
      <c r="P2171" s="184">
        <f t="shared" si="317"/>
        <v>41699</v>
      </c>
      <c r="Q2171" s="184">
        <v>41715</v>
      </c>
      <c r="R2171" s="182">
        <v>3.5</v>
      </c>
      <c r="S2171" s="182">
        <f t="shared" si="318"/>
        <v>3.56</v>
      </c>
      <c r="T2171" s="182">
        <f t="shared" si="319"/>
        <v>-6.0000000000000053E-2</v>
      </c>
    </row>
    <row r="2172" spans="16:20" x14ac:dyDescent="0.2">
      <c r="P2172" s="184">
        <f t="shared" si="317"/>
        <v>41699</v>
      </c>
      <c r="Q2172" s="184">
        <v>41716</v>
      </c>
      <c r="R2172" s="182">
        <v>3.5</v>
      </c>
      <c r="S2172" s="182">
        <f t="shared" si="318"/>
        <v>3.56</v>
      </c>
      <c r="T2172" s="182">
        <f t="shared" si="319"/>
        <v>-6.0000000000000053E-2</v>
      </c>
    </row>
    <row r="2173" spans="16:20" x14ac:dyDescent="0.2">
      <c r="P2173" s="184">
        <f t="shared" si="317"/>
        <v>41699</v>
      </c>
      <c r="Q2173" s="184">
        <v>41717</v>
      </c>
      <c r="R2173" s="182">
        <v>3.5</v>
      </c>
      <c r="S2173" s="182">
        <f t="shared" si="318"/>
        <v>3.56</v>
      </c>
      <c r="T2173" s="182">
        <f t="shared" si="319"/>
        <v>-6.0000000000000053E-2</v>
      </c>
    </row>
    <row r="2174" spans="16:20" x14ac:dyDescent="0.2">
      <c r="P2174" s="184">
        <f t="shared" si="317"/>
        <v>41699</v>
      </c>
      <c r="Q2174" s="184">
        <v>41718</v>
      </c>
      <c r="R2174" s="182">
        <v>3.5</v>
      </c>
      <c r="S2174" s="182">
        <f t="shared" si="318"/>
        <v>3.56</v>
      </c>
      <c r="T2174" s="182">
        <f t="shared" si="319"/>
        <v>-6.0000000000000053E-2</v>
      </c>
    </row>
    <row r="2175" spans="16:20" x14ac:dyDescent="0.2">
      <c r="P2175" s="184">
        <f t="shared" si="317"/>
        <v>41699</v>
      </c>
      <c r="Q2175" s="184">
        <v>41719</v>
      </c>
      <c r="R2175" s="182">
        <v>3.5</v>
      </c>
      <c r="S2175" s="182">
        <f t="shared" si="318"/>
        <v>3.56</v>
      </c>
      <c r="T2175" s="182">
        <f t="shared" si="319"/>
        <v>-6.0000000000000053E-2</v>
      </c>
    </row>
    <row r="2176" spans="16:20" x14ac:dyDescent="0.2">
      <c r="P2176" s="184">
        <f t="shared" si="317"/>
        <v>41699</v>
      </c>
      <c r="Q2176" s="184">
        <v>41720</v>
      </c>
      <c r="R2176" s="182">
        <v>3.5</v>
      </c>
      <c r="S2176" s="182">
        <f t="shared" si="318"/>
        <v>3.56</v>
      </c>
      <c r="T2176" s="182">
        <f t="shared" si="319"/>
        <v>-6.0000000000000053E-2</v>
      </c>
    </row>
    <row r="2177" spans="16:20" x14ac:dyDescent="0.2">
      <c r="P2177" s="184">
        <f t="shared" si="317"/>
        <v>41699</v>
      </c>
      <c r="Q2177" s="184">
        <v>41721</v>
      </c>
      <c r="R2177" s="182">
        <v>3.5</v>
      </c>
      <c r="S2177" s="182">
        <f t="shared" si="318"/>
        <v>3.56</v>
      </c>
      <c r="T2177" s="182">
        <f t="shared" si="319"/>
        <v>-6.0000000000000053E-2</v>
      </c>
    </row>
    <row r="2178" spans="16:20" x14ac:dyDescent="0.2">
      <c r="P2178" s="184">
        <f t="shared" si="317"/>
        <v>41699</v>
      </c>
      <c r="Q2178" s="184">
        <v>41722</v>
      </c>
      <c r="R2178" s="182">
        <v>3.5</v>
      </c>
      <c r="S2178" s="182">
        <f t="shared" si="318"/>
        <v>3.56</v>
      </c>
      <c r="T2178" s="182">
        <f t="shared" si="319"/>
        <v>-6.0000000000000053E-2</v>
      </c>
    </row>
    <row r="2179" spans="16:20" x14ac:dyDescent="0.2">
      <c r="P2179" s="184">
        <f t="shared" si="317"/>
        <v>41699</v>
      </c>
      <c r="Q2179" s="184">
        <v>41723</v>
      </c>
      <c r="R2179" s="182">
        <v>3.5</v>
      </c>
      <c r="S2179" s="182">
        <f t="shared" si="318"/>
        <v>3.56</v>
      </c>
      <c r="T2179" s="182">
        <f t="shared" si="319"/>
        <v>-6.0000000000000053E-2</v>
      </c>
    </row>
    <row r="2180" spans="16:20" x14ac:dyDescent="0.2">
      <c r="P2180" s="184">
        <f t="shared" si="317"/>
        <v>41699</v>
      </c>
      <c r="Q2180" s="184">
        <v>41724</v>
      </c>
      <c r="R2180" s="182">
        <v>3.5</v>
      </c>
      <c r="S2180" s="182">
        <f t="shared" si="318"/>
        <v>3.56</v>
      </c>
      <c r="T2180" s="182">
        <f t="shared" si="319"/>
        <v>-6.0000000000000053E-2</v>
      </c>
    </row>
    <row r="2181" spans="16:20" x14ac:dyDescent="0.2">
      <c r="P2181" s="184">
        <f t="shared" si="317"/>
        <v>41699</v>
      </c>
      <c r="Q2181" s="184">
        <v>41725</v>
      </c>
      <c r="R2181" s="182">
        <v>3.5</v>
      </c>
      <c r="S2181" s="182">
        <f t="shared" si="318"/>
        <v>3.56</v>
      </c>
      <c r="T2181" s="182">
        <f t="shared" si="319"/>
        <v>-6.0000000000000053E-2</v>
      </c>
    </row>
    <row r="2182" spans="16:20" x14ac:dyDescent="0.2">
      <c r="P2182" s="184">
        <f t="shared" si="317"/>
        <v>41699</v>
      </c>
      <c r="Q2182" s="184">
        <v>41726</v>
      </c>
      <c r="R2182" s="182">
        <v>3.5</v>
      </c>
      <c r="S2182" s="182">
        <f t="shared" si="318"/>
        <v>3.56</v>
      </c>
      <c r="T2182" s="182">
        <f t="shared" si="319"/>
        <v>-6.0000000000000053E-2</v>
      </c>
    </row>
    <row r="2183" spans="16:20" x14ac:dyDescent="0.2">
      <c r="P2183" s="184">
        <f t="shared" si="317"/>
        <v>41699</v>
      </c>
      <c r="Q2183" s="184">
        <v>41727</v>
      </c>
      <c r="R2183" s="182">
        <v>3.5</v>
      </c>
      <c r="S2183" s="182">
        <f t="shared" si="318"/>
        <v>3.56</v>
      </c>
      <c r="T2183" s="182">
        <f t="shared" si="319"/>
        <v>-6.0000000000000053E-2</v>
      </c>
    </row>
    <row r="2184" spans="16:20" x14ac:dyDescent="0.2">
      <c r="P2184" s="184">
        <f t="shared" ref="P2184:P2247" si="320">DATE(YEAR(Q2184),MONTH(Q2184),1)</f>
        <v>41699</v>
      </c>
      <c r="Q2184" s="184">
        <v>41728</v>
      </c>
      <c r="R2184" s="182">
        <v>3.5</v>
      </c>
      <c r="S2184" s="182">
        <f t="shared" ref="S2184:S2247" si="321">INDEX($Y:$Y,MATCH($P2184,$V:$V,0))</f>
        <v>3.56</v>
      </c>
      <c r="T2184" s="182">
        <f t="shared" ref="T2184:T2247" si="322">R2184-S2184</f>
        <v>-6.0000000000000053E-2</v>
      </c>
    </row>
    <row r="2185" spans="16:20" x14ac:dyDescent="0.2">
      <c r="P2185" s="184">
        <f t="shared" si="320"/>
        <v>41699</v>
      </c>
      <c r="Q2185" s="184">
        <v>41729</v>
      </c>
      <c r="R2185" s="182">
        <v>3.5</v>
      </c>
      <c r="S2185" s="182">
        <f t="shared" si="321"/>
        <v>3.56</v>
      </c>
      <c r="T2185" s="182">
        <f t="shared" si="322"/>
        <v>-6.0000000000000053E-2</v>
      </c>
    </row>
    <row r="2186" spans="16:20" x14ac:dyDescent="0.2">
      <c r="P2186" s="184">
        <f t="shared" si="320"/>
        <v>41730</v>
      </c>
      <c r="Q2186" s="184">
        <v>41730</v>
      </c>
      <c r="R2186" s="182">
        <v>3.5</v>
      </c>
      <c r="S2186" s="182">
        <f t="shared" si="321"/>
        <v>3.64</v>
      </c>
      <c r="T2186" s="182">
        <f t="shared" si="322"/>
        <v>-0.14000000000000012</v>
      </c>
    </row>
    <row r="2187" spans="16:20" x14ac:dyDescent="0.2">
      <c r="P2187" s="184">
        <f t="shared" si="320"/>
        <v>41730</v>
      </c>
      <c r="Q2187" s="184">
        <v>41731</v>
      </c>
      <c r="R2187" s="182">
        <v>3.5</v>
      </c>
      <c r="S2187" s="182">
        <f t="shared" si="321"/>
        <v>3.64</v>
      </c>
      <c r="T2187" s="182">
        <f t="shared" si="322"/>
        <v>-0.14000000000000012</v>
      </c>
    </row>
    <row r="2188" spans="16:20" x14ac:dyDescent="0.2">
      <c r="P2188" s="184">
        <f t="shared" si="320"/>
        <v>41730</v>
      </c>
      <c r="Q2188" s="184">
        <v>41732</v>
      </c>
      <c r="R2188" s="182">
        <v>3.5</v>
      </c>
      <c r="S2188" s="182">
        <f t="shared" si="321"/>
        <v>3.64</v>
      </c>
      <c r="T2188" s="182">
        <f t="shared" si="322"/>
        <v>-0.14000000000000012</v>
      </c>
    </row>
    <row r="2189" spans="16:20" x14ac:dyDescent="0.2">
      <c r="P2189" s="184">
        <f t="shared" si="320"/>
        <v>41730</v>
      </c>
      <c r="Q2189" s="184">
        <v>41733</v>
      </c>
      <c r="R2189" s="182">
        <v>3.5</v>
      </c>
      <c r="S2189" s="182">
        <f t="shared" si="321"/>
        <v>3.64</v>
      </c>
      <c r="T2189" s="182">
        <f t="shared" si="322"/>
        <v>-0.14000000000000012</v>
      </c>
    </row>
    <row r="2190" spans="16:20" x14ac:dyDescent="0.2">
      <c r="P2190" s="184">
        <f t="shared" si="320"/>
        <v>41730</v>
      </c>
      <c r="Q2190" s="184">
        <v>41734</v>
      </c>
      <c r="R2190" s="182">
        <v>3.5</v>
      </c>
      <c r="S2190" s="182">
        <f t="shared" si="321"/>
        <v>3.64</v>
      </c>
      <c r="T2190" s="182">
        <f t="shared" si="322"/>
        <v>-0.14000000000000012</v>
      </c>
    </row>
    <row r="2191" spans="16:20" x14ac:dyDescent="0.2">
      <c r="P2191" s="184">
        <f t="shared" si="320"/>
        <v>41730</v>
      </c>
      <c r="Q2191" s="184">
        <v>41735</v>
      </c>
      <c r="R2191" s="182">
        <v>3.5</v>
      </c>
      <c r="S2191" s="182">
        <f t="shared" si="321"/>
        <v>3.64</v>
      </c>
      <c r="T2191" s="182">
        <f t="shared" si="322"/>
        <v>-0.14000000000000012</v>
      </c>
    </row>
    <row r="2192" spans="16:20" x14ac:dyDescent="0.2">
      <c r="P2192" s="184">
        <f t="shared" si="320"/>
        <v>41730</v>
      </c>
      <c r="Q2192" s="184">
        <v>41736</v>
      </c>
      <c r="R2192" s="182">
        <v>3.5</v>
      </c>
      <c r="S2192" s="182">
        <f t="shared" si="321"/>
        <v>3.64</v>
      </c>
      <c r="T2192" s="182">
        <f t="shared" si="322"/>
        <v>-0.14000000000000012</v>
      </c>
    </row>
    <row r="2193" spans="16:20" x14ac:dyDescent="0.2">
      <c r="P2193" s="184">
        <f t="shared" si="320"/>
        <v>41730</v>
      </c>
      <c r="Q2193" s="184">
        <v>41737</v>
      </c>
      <c r="R2193" s="182">
        <v>3.5</v>
      </c>
      <c r="S2193" s="182">
        <f t="shared" si="321"/>
        <v>3.64</v>
      </c>
      <c r="T2193" s="182">
        <f t="shared" si="322"/>
        <v>-0.14000000000000012</v>
      </c>
    </row>
    <row r="2194" spans="16:20" x14ac:dyDescent="0.2">
      <c r="P2194" s="184">
        <f t="shared" si="320"/>
        <v>41730</v>
      </c>
      <c r="Q2194" s="184">
        <v>41738</v>
      </c>
      <c r="R2194" s="182">
        <v>3.5</v>
      </c>
      <c r="S2194" s="182">
        <f t="shared" si="321"/>
        <v>3.64</v>
      </c>
      <c r="T2194" s="182">
        <f t="shared" si="322"/>
        <v>-0.14000000000000012</v>
      </c>
    </row>
    <row r="2195" spans="16:20" x14ac:dyDescent="0.2">
      <c r="P2195" s="184">
        <f t="shared" si="320"/>
        <v>41730</v>
      </c>
      <c r="Q2195" s="184">
        <v>41739</v>
      </c>
      <c r="R2195" s="182">
        <v>3.5</v>
      </c>
      <c r="S2195" s="182">
        <f t="shared" si="321"/>
        <v>3.64</v>
      </c>
      <c r="T2195" s="182">
        <f t="shared" si="322"/>
        <v>-0.14000000000000012</v>
      </c>
    </row>
    <row r="2196" spans="16:20" x14ac:dyDescent="0.2">
      <c r="P2196" s="184">
        <f t="shared" si="320"/>
        <v>41730</v>
      </c>
      <c r="Q2196" s="184">
        <v>41740</v>
      </c>
      <c r="R2196" s="182">
        <v>3.5</v>
      </c>
      <c r="S2196" s="182">
        <f t="shared" si="321"/>
        <v>3.64</v>
      </c>
      <c r="T2196" s="182">
        <f t="shared" si="322"/>
        <v>-0.14000000000000012</v>
      </c>
    </row>
    <row r="2197" spans="16:20" x14ac:dyDescent="0.2">
      <c r="P2197" s="184">
        <f t="shared" si="320"/>
        <v>41730</v>
      </c>
      <c r="Q2197" s="184">
        <v>41741</v>
      </c>
      <c r="R2197" s="182">
        <v>3.5</v>
      </c>
      <c r="S2197" s="182">
        <f t="shared" si="321"/>
        <v>3.64</v>
      </c>
      <c r="T2197" s="182">
        <f t="shared" si="322"/>
        <v>-0.14000000000000012</v>
      </c>
    </row>
    <row r="2198" spans="16:20" x14ac:dyDescent="0.2">
      <c r="P2198" s="184">
        <f t="shared" si="320"/>
        <v>41730</v>
      </c>
      <c r="Q2198" s="184">
        <v>41742</v>
      </c>
      <c r="R2198" s="182">
        <v>3.5</v>
      </c>
      <c r="S2198" s="182">
        <f t="shared" si="321"/>
        <v>3.64</v>
      </c>
      <c r="T2198" s="182">
        <f t="shared" si="322"/>
        <v>-0.14000000000000012</v>
      </c>
    </row>
    <row r="2199" spans="16:20" x14ac:dyDescent="0.2">
      <c r="P2199" s="184">
        <f t="shared" si="320"/>
        <v>41730</v>
      </c>
      <c r="Q2199" s="184">
        <v>41743</v>
      </c>
      <c r="R2199" s="182">
        <v>3.5</v>
      </c>
      <c r="S2199" s="182">
        <f t="shared" si="321"/>
        <v>3.64</v>
      </c>
      <c r="T2199" s="182">
        <f t="shared" si="322"/>
        <v>-0.14000000000000012</v>
      </c>
    </row>
    <row r="2200" spans="16:20" x14ac:dyDescent="0.2">
      <c r="P2200" s="184">
        <f t="shared" si="320"/>
        <v>41730</v>
      </c>
      <c r="Q2200" s="184">
        <v>41744</v>
      </c>
      <c r="R2200" s="182">
        <v>3.5</v>
      </c>
      <c r="S2200" s="182">
        <f t="shared" si="321"/>
        <v>3.64</v>
      </c>
      <c r="T2200" s="182">
        <f t="shared" si="322"/>
        <v>-0.14000000000000012</v>
      </c>
    </row>
    <row r="2201" spans="16:20" x14ac:dyDescent="0.2">
      <c r="P2201" s="184">
        <f t="shared" si="320"/>
        <v>41730</v>
      </c>
      <c r="Q2201" s="184">
        <v>41745</v>
      </c>
      <c r="R2201" s="182">
        <v>3.5</v>
      </c>
      <c r="S2201" s="182">
        <f t="shared" si="321"/>
        <v>3.64</v>
      </c>
      <c r="T2201" s="182">
        <f t="shared" si="322"/>
        <v>-0.14000000000000012</v>
      </c>
    </row>
    <row r="2202" spans="16:20" x14ac:dyDescent="0.2">
      <c r="P2202" s="184">
        <f t="shared" si="320"/>
        <v>41730</v>
      </c>
      <c r="Q2202" s="184">
        <v>41746</v>
      </c>
      <c r="R2202" s="182">
        <v>3.5</v>
      </c>
      <c r="S2202" s="182">
        <f t="shared" si="321"/>
        <v>3.64</v>
      </c>
      <c r="T2202" s="182">
        <f t="shared" si="322"/>
        <v>-0.14000000000000012</v>
      </c>
    </row>
    <row r="2203" spans="16:20" x14ac:dyDescent="0.2">
      <c r="P2203" s="184">
        <f t="shared" si="320"/>
        <v>41730</v>
      </c>
      <c r="Q2203" s="184">
        <v>41747</v>
      </c>
      <c r="R2203" s="182">
        <v>3.5</v>
      </c>
      <c r="S2203" s="182">
        <f t="shared" si="321"/>
        <v>3.64</v>
      </c>
      <c r="T2203" s="182">
        <f t="shared" si="322"/>
        <v>-0.14000000000000012</v>
      </c>
    </row>
    <row r="2204" spans="16:20" x14ac:dyDescent="0.2">
      <c r="P2204" s="184">
        <f t="shared" si="320"/>
        <v>41730</v>
      </c>
      <c r="Q2204" s="184">
        <v>41748</v>
      </c>
      <c r="R2204" s="182">
        <v>3.5</v>
      </c>
      <c r="S2204" s="182">
        <f t="shared" si="321"/>
        <v>3.64</v>
      </c>
      <c r="T2204" s="182">
        <f t="shared" si="322"/>
        <v>-0.14000000000000012</v>
      </c>
    </row>
    <row r="2205" spans="16:20" x14ac:dyDescent="0.2">
      <c r="P2205" s="184">
        <f t="shared" si="320"/>
        <v>41730</v>
      </c>
      <c r="Q2205" s="184">
        <v>41749</v>
      </c>
      <c r="R2205" s="182">
        <v>3.5</v>
      </c>
      <c r="S2205" s="182">
        <f t="shared" si="321"/>
        <v>3.64</v>
      </c>
      <c r="T2205" s="182">
        <f t="shared" si="322"/>
        <v>-0.14000000000000012</v>
      </c>
    </row>
    <row r="2206" spans="16:20" x14ac:dyDescent="0.2">
      <c r="P2206" s="184">
        <f t="shared" si="320"/>
        <v>41730</v>
      </c>
      <c r="Q2206" s="184">
        <v>41750</v>
      </c>
      <c r="R2206" s="182">
        <v>3.5</v>
      </c>
      <c r="S2206" s="182">
        <f t="shared" si="321"/>
        <v>3.64</v>
      </c>
      <c r="T2206" s="182">
        <f t="shared" si="322"/>
        <v>-0.14000000000000012</v>
      </c>
    </row>
    <row r="2207" spans="16:20" x14ac:dyDescent="0.2">
      <c r="P2207" s="184">
        <f t="shared" si="320"/>
        <v>41730</v>
      </c>
      <c r="Q2207" s="184">
        <v>41751</v>
      </c>
      <c r="R2207" s="182">
        <v>3.5</v>
      </c>
      <c r="S2207" s="182">
        <f t="shared" si="321"/>
        <v>3.64</v>
      </c>
      <c r="T2207" s="182">
        <f t="shared" si="322"/>
        <v>-0.14000000000000012</v>
      </c>
    </row>
    <row r="2208" spans="16:20" x14ac:dyDescent="0.2">
      <c r="P2208" s="184">
        <f t="shared" si="320"/>
        <v>41730</v>
      </c>
      <c r="Q2208" s="184">
        <v>41752</v>
      </c>
      <c r="R2208" s="182">
        <v>3.5</v>
      </c>
      <c r="S2208" s="182">
        <f t="shared" si="321"/>
        <v>3.64</v>
      </c>
      <c r="T2208" s="182">
        <f t="shared" si="322"/>
        <v>-0.14000000000000012</v>
      </c>
    </row>
    <row r="2209" spans="16:20" x14ac:dyDescent="0.2">
      <c r="P2209" s="184">
        <f t="shared" si="320"/>
        <v>41730</v>
      </c>
      <c r="Q2209" s="184">
        <v>41753</v>
      </c>
      <c r="R2209" s="182">
        <v>3.5</v>
      </c>
      <c r="S2209" s="182">
        <f t="shared" si="321"/>
        <v>3.64</v>
      </c>
      <c r="T2209" s="182">
        <f t="shared" si="322"/>
        <v>-0.14000000000000012</v>
      </c>
    </row>
    <row r="2210" spans="16:20" x14ac:dyDescent="0.2">
      <c r="P2210" s="184">
        <f t="shared" si="320"/>
        <v>41730</v>
      </c>
      <c r="Q2210" s="184">
        <v>41754</v>
      </c>
      <c r="R2210" s="182">
        <v>3.5</v>
      </c>
      <c r="S2210" s="182">
        <f t="shared" si="321"/>
        <v>3.64</v>
      </c>
      <c r="T2210" s="182">
        <f t="shared" si="322"/>
        <v>-0.14000000000000012</v>
      </c>
    </row>
    <row r="2211" spans="16:20" x14ac:dyDescent="0.2">
      <c r="P2211" s="184">
        <f t="shared" si="320"/>
        <v>41730</v>
      </c>
      <c r="Q2211" s="184">
        <v>41755</v>
      </c>
      <c r="R2211" s="182">
        <v>3.5</v>
      </c>
      <c r="S2211" s="182">
        <f t="shared" si="321"/>
        <v>3.64</v>
      </c>
      <c r="T2211" s="182">
        <f t="shared" si="322"/>
        <v>-0.14000000000000012</v>
      </c>
    </row>
    <row r="2212" spans="16:20" x14ac:dyDescent="0.2">
      <c r="P2212" s="184">
        <f t="shared" si="320"/>
        <v>41730</v>
      </c>
      <c r="Q2212" s="184">
        <v>41756</v>
      </c>
      <c r="R2212" s="182">
        <v>3.5</v>
      </c>
      <c r="S2212" s="182">
        <f t="shared" si="321"/>
        <v>3.64</v>
      </c>
      <c r="T2212" s="182">
        <f t="shared" si="322"/>
        <v>-0.14000000000000012</v>
      </c>
    </row>
    <row r="2213" spans="16:20" x14ac:dyDescent="0.2">
      <c r="P2213" s="184">
        <f t="shared" si="320"/>
        <v>41730</v>
      </c>
      <c r="Q2213" s="184">
        <v>41757</v>
      </c>
      <c r="R2213" s="182">
        <v>3.5</v>
      </c>
      <c r="S2213" s="182">
        <f t="shared" si="321"/>
        <v>3.64</v>
      </c>
      <c r="T2213" s="182">
        <f t="shared" si="322"/>
        <v>-0.14000000000000012</v>
      </c>
    </row>
    <row r="2214" spans="16:20" x14ac:dyDescent="0.2">
      <c r="P2214" s="184">
        <f t="shared" si="320"/>
        <v>41730</v>
      </c>
      <c r="Q2214" s="184">
        <v>41758</v>
      </c>
      <c r="R2214" s="182">
        <v>3.5</v>
      </c>
      <c r="S2214" s="182">
        <f t="shared" si="321"/>
        <v>3.64</v>
      </c>
      <c r="T2214" s="182">
        <f t="shared" si="322"/>
        <v>-0.14000000000000012</v>
      </c>
    </row>
    <row r="2215" spans="16:20" x14ac:dyDescent="0.2">
      <c r="P2215" s="184">
        <f t="shared" si="320"/>
        <v>41730</v>
      </c>
      <c r="Q2215" s="184">
        <v>41759</v>
      </c>
      <c r="R2215" s="182">
        <v>3.5</v>
      </c>
      <c r="S2215" s="182">
        <f t="shared" si="321"/>
        <v>3.64</v>
      </c>
      <c r="T2215" s="182">
        <f t="shared" si="322"/>
        <v>-0.14000000000000012</v>
      </c>
    </row>
    <row r="2216" spans="16:20" x14ac:dyDescent="0.2">
      <c r="P2216" s="184">
        <f t="shared" si="320"/>
        <v>41760</v>
      </c>
      <c r="Q2216" s="184">
        <v>41760</v>
      </c>
      <c r="R2216" s="182">
        <v>3.5</v>
      </c>
      <c r="S2216" s="182">
        <f t="shared" si="321"/>
        <v>3.66</v>
      </c>
      <c r="T2216" s="182">
        <f t="shared" si="322"/>
        <v>-0.16000000000000014</v>
      </c>
    </row>
    <row r="2217" spans="16:20" x14ac:dyDescent="0.2">
      <c r="P2217" s="184">
        <f t="shared" si="320"/>
        <v>41760</v>
      </c>
      <c r="Q2217" s="184">
        <v>41761</v>
      </c>
      <c r="R2217" s="182">
        <v>3.5</v>
      </c>
      <c r="S2217" s="182">
        <f t="shared" si="321"/>
        <v>3.66</v>
      </c>
      <c r="T2217" s="182">
        <f t="shared" si="322"/>
        <v>-0.16000000000000014</v>
      </c>
    </row>
    <row r="2218" spans="16:20" x14ac:dyDescent="0.2">
      <c r="P2218" s="184">
        <f t="shared" si="320"/>
        <v>41760</v>
      </c>
      <c r="Q2218" s="184">
        <v>41762</v>
      </c>
      <c r="R2218" s="182">
        <v>3.5</v>
      </c>
      <c r="S2218" s="182">
        <f t="shared" si="321"/>
        <v>3.66</v>
      </c>
      <c r="T2218" s="182">
        <f t="shared" si="322"/>
        <v>-0.16000000000000014</v>
      </c>
    </row>
    <row r="2219" spans="16:20" x14ac:dyDescent="0.2">
      <c r="P2219" s="184">
        <f t="shared" si="320"/>
        <v>41760</v>
      </c>
      <c r="Q2219" s="184">
        <v>41763</v>
      </c>
      <c r="R2219" s="182">
        <v>3.5</v>
      </c>
      <c r="S2219" s="182">
        <f t="shared" si="321"/>
        <v>3.66</v>
      </c>
      <c r="T2219" s="182">
        <f t="shared" si="322"/>
        <v>-0.16000000000000014</v>
      </c>
    </row>
    <row r="2220" spans="16:20" x14ac:dyDescent="0.2">
      <c r="P2220" s="184">
        <f t="shared" si="320"/>
        <v>41760</v>
      </c>
      <c r="Q2220" s="184">
        <v>41764</v>
      </c>
      <c r="R2220" s="182">
        <v>3.5</v>
      </c>
      <c r="S2220" s="182">
        <f t="shared" si="321"/>
        <v>3.66</v>
      </c>
      <c r="T2220" s="182">
        <f t="shared" si="322"/>
        <v>-0.16000000000000014</v>
      </c>
    </row>
    <row r="2221" spans="16:20" x14ac:dyDescent="0.2">
      <c r="P2221" s="184">
        <f t="shared" si="320"/>
        <v>41760</v>
      </c>
      <c r="Q2221" s="184">
        <v>41765</v>
      </c>
      <c r="R2221" s="182">
        <v>3.5</v>
      </c>
      <c r="S2221" s="182">
        <f t="shared" si="321"/>
        <v>3.66</v>
      </c>
      <c r="T2221" s="182">
        <f t="shared" si="322"/>
        <v>-0.16000000000000014</v>
      </c>
    </row>
    <row r="2222" spans="16:20" x14ac:dyDescent="0.2">
      <c r="P2222" s="184">
        <f t="shared" si="320"/>
        <v>41760</v>
      </c>
      <c r="Q2222" s="184">
        <v>41766</v>
      </c>
      <c r="R2222" s="182">
        <v>3.5</v>
      </c>
      <c r="S2222" s="182">
        <f t="shared" si="321"/>
        <v>3.66</v>
      </c>
      <c r="T2222" s="182">
        <f t="shared" si="322"/>
        <v>-0.16000000000000014</v>
      </c>
    </row>
    <row r="2223" spans="16:20" x14ac:dyDescent="0.2">
      <c r="P2223" s="184">
        <f t="shared" si="320"/>
        <v>41760</v>
      </c>
      <c r="Q2223" s="184">
        <v>41767</v>
      </c>
      <c r="R2223" s="182">
        <v>3.5</v>
      </c>
      <c r="S2223" s="182">
        <f t="shared" si="321"/>
        <v>3.66</v>
      </c>
      <c r="T2223" s="182">
        <f t="shared" si="322"/>
        <v>-0.16000000000000014</v>
      </c>
    </row>
    <row r="2224" spans="16:20" x14ac:dyDescent="0.2">
      <c r="P2224" s="184">
        <f t="shared" si="320"/>
        <v>41760</v>
      </c>
      <c r="Q2224" s="184">
        <v>41768</v>
      </c>
      <c r="R2224" s="182">
        <v>3.5</v>
      </c>
      <c r="S2224" s="182">
        <f t="shared" si="321"/>
        <v>3.66</v>
      </c>
      <c r="T2224" s="182">
        <f t="shared" si="322"/>
        <v>-0.16000000000000014</v>
      </c>
    </row>
    <row r="2225" spans="16:20" x14ac:dyDescent="0.2">
      <c r="P2225" s="184">
        <f t="shared" si="320"/>
        <v>41760</v>
      </c>
      <c r="Q2225" s="184">
        <v>41769</v>
      </c>
      <c r="R2225" s="182">
        <v>3.5</v>
      </c>
      <c r="S2225" s="182">
        <f t="shared" si="321"/>
        <v>3.66</v>
      </c>
      <c r="T2225" s="182">
        <f t="shared" si="322"/>
        <v>-0.16000000000000014</v>
      </c>
    </row>
    <row r="2226" spans="16:20" x14ac:dyDescent="0.2">
      <c r="P2226" s="184">
        <f t="shared" si="320"/>
        <v>41760</v>
      </c>
      <c r="Q2226" s="184">
        <v>41770</v>
      </c>
      <c r="R2226" s="182">
        <v>3.5</v>
      </c>
      <c r="S2226" s="182">
        <f t="shared" si="321"/>
        <v>3.66</v>
      </c>
      <c r="T2226" s="182">
        <f t="shared" si="322"/>
        <v>-0.16000000000000014</v>
      </c>
    </row>
    <row r="2227" spans="16:20" x14ac:dyDescent="0.2">
      <c r="P2227" s="184">
        <f t="shared" si="320"/>
        <v>41760</v>
      </c>
      <c r="Q2227" s="184">
        <v>41771</v>
      </c>
      <c r="R2227" s="182">
        <v>3.5</v>
      </c>
      <c r="S2227" s="182">
        <f t="shared" si="321"/>
        <v>3.66</v>
      </c>
      <c r="T2227" s="182">
        <f t="shared" si="322"/>
        <v>-0.16000000000000014</v>
      </c>
    </row>
    <row r="2228" spans="16:20" x14ac:dyDescent="0.2">
      <c r="P2228" s="184">
        <f t="shared" si="320"/>
        <v>41760</v>
      </c>
      <c r="Q2228" s="184">
        <v>41772</v>
      </c>
      <c r="R2228" s="182">
        <v>3.5</v>
      </c>
      <c r="S2228" s="182">
        <f t="shared" si="321"/>
        <v>3.66</v>
      </c>
      <c r="T2228" s="182">
        <f t="shared" si="322"/>
        <v>-0.16000000000000014</v>
      </c>
    </row>
    <row r="2229" spans="16:20" x14ac:dyDescent="0.2">
      <c r="P2229" s="184">
        <f t="shared" si="320"/>
        <v>41760</v>
      </c>
      <c r="Q2229" s="184">
        <v>41773</v>
      </c>
      <c r="R2229" s="182">
        <v>3.5</v>
      </c>
      <c r="S2229" s="182">
        <f t="shared" si="321"/>
        <v>3.66</v>
      </c>
      <c r="T2229" s="182">
        <f t="shared" si="322"/>
        <v>-0.16000000000000014</v>
      </c>
    </row>
    <row r="2230" spans="16:20" x14ac:dyDescent="0.2">
      <c r="P2230" s="184">
        <f t="shared" si="320"/>
        <v>41760</v>
      </c>
      <c r="Q2230" s="184">
        <v>41774</v>
      </c>
      <c r="R2230" s="182">
        <v>3.5</v>
      </c>
      <c r="S2230" s="182">
        <f t="shared" si="321"/>
        <v>3.66</v>
      </c>
      <c r="T2230" s="182">
        <f t="shared" si="322"/>
        <v>-0.16000000000000014</v>
      </c>
    </row>
    <row r="2231" spans="16:20" x14ac:dyDescent="0.2">
      <c r="P2231" s="184">
        <f t="shared" si="320"/>
        <v>41760</v>
      </c>
      <c r="Q2231" s="184">
        <v>41775</v>
      </c>
      <c r="R2231" s="182">
        <v>3.5</v>
      </c>
      <c r="S2231" s="182">
        <f t="shared" si="321"/>
        <v>3.66</v>
      </c>
      <c r="T2231" s="182">
        <f t="shared" si="322"/>
        <v>-0.16000000000000014</v>
      </c>
    </row>
    <row r="2232" spans="16:20" x14ac:dyDescent="0.2">
      <c r="P2232" s="184">
        <f t="shared" si="320"/>
        <v>41760</v>
      </c>
      <c r="Q2232" s="184">
        <v>41776</v>
      </c>
      <c r="R2232" s="182">
        <v>3.5</v>
      </c>
      <c r="S2232" s="182">
        <f t="shared" si="321"/>
        <v>3.66</v>
      </c>
      <c r="T2232" s="182">
        <f t="shared" si="322"/>
        <v>-0.16000000000000014</v>
      </c>
    </row>
    <row r="2233" spans="16:20" x14ac:dyDescent="0.2">
      <c r="P2233" s="184">
        <f t="shared" si="320"/>
        <v>41760</v>
      </c>
      <c r="Q2233" s="184">
        <v>41777</v>
      </c>
      <c r="R2233" s="182">
        <v>3.5</v>
      </c>
      <c r="S2233" s="182">
        <f t="shared" si="321"/>
        <v>3.66</v>
      </c>
      <c r="T2233" s="182">
        <f t="shared" si="322"/>
        <v>-0.16000000000000014</v>
      </c>
    </row>
    <row r="2234" spans="16:20" x14ac:dyDescent="0.2">
      <c r="P2234" s="184">
        <f t="shared" si="320"/>
        <v>41760</v>
      </c>
      <c r="Q2234" s="184">
        <v>41778</v>
      </c>
      <c r="R2234" s="182">
        <v>3.5</v>
      </c>
      <c r="S2234" s="182">
        <f t="shared" si="321"/>
        <v>3.66</v>
      </c>
      <c r="T2234" s="182">
        <f t="shared" si="322"/>
        <v>-0.16000000000000014</v>
      </c>
    </row>
    <row r="2235" spans="16:20" x14ac:dyDescent="0.2">
      <c r="P2235" s="184">
        <f t="shared" si="320"/>
        <v>41760</v>
      </c>
      <c r="Q2235" s="184">
        <v>41779</v>
      </c>
      <c r="R2235" s="182">
        <v>3.5</v>
      </c>
      <c r="S2235" s="182">
        <f t="shared" si="321"/>
        <v>3.66</v>
      </c>
      <c r="T2235" s="182">
        <f t="shared" si="322"/>
        <v>-0.16000000000000014</v>
      </c>
    </row>
    <row r="2236" spans="16:20" x14ac:dyDescent="0.2">
      <c r="P2236" s="184">
        <f t="shared" si="320"/>
        <v>41760</v>
      </c>
      <c r="Q2236" s="184">
        <v>41780</v>
      </c>
      <c r="R2236" s="182">
        <v>3.5</v>
      </c>
      <c r="S2236" s="182">
        <f t="shared" si="321"/>
        <v>3.66</v>
      </c>
      <c r="T2236" s="182">
        <f t="shared" si="322"/>
        <v>-0.16000000000000014</v>
      </c>
    </row>
    <row r="2237" spans="16:20" x14ac:dyDescent="0.2">
      <c r="P2237" s="184">
        <f t="shared" si="320"/>
        <v>41760</v>
      </c>
      <c r="Q2237" s="184">
        <v>41781</v>
      </c>
      <c r="R2237" s="182">
        <v>3.5</v>
      </c>
      <c r="S2237" s="182">
        <f t="shared" si="321"/>
        <v>3.66</v>
      </c>
      <c r="T2237" s="182">
        <f t="shared" si="322"/>
        <v>-0.16000000000000014</v>
      </c>
    </row>
    <row r="2238" spans="16:20" x14ac:dyDescent="0.2">
      <c r="P2238" s="184">
        <f t="shared" si="320"/>
        <v>41760</v>
      </c>
      <c r="Q2238" s="184">
        <v>41782</v>
      </c>
      <c r="R2238" s="182">
        <v>3.5</v>
      </c>
      <c r="S2238" s="182">
        <f t="shared" si="321"/>
        <v>3.66</v>
      </c>
      <c r="T2238" s="182">
        <f t="shared" si="322"/>
        <v>-0.16000000000000014</v>
      </c>
    </row>
    <row r="2239" spans="16:20" x14ac:dyDescent="0.2">
      <c r="P2239" s="184">
        <f t="shared" si="320"/>
        <v>41760</v>
      </c>
      <c r="Q2239" s="184">
        <v>41783</v>
      </c>
      <c r="R2239" s="182">
        <v>3.5</v>
      </c>
      <c r="S2239" s="182">
        <f t="shared" si="321"/>
        <v>3.66</v>
      </c>
      <c r="T2239" s="182">
        <f t="shared" si="322"/>
        <v>-0.16000000000000014</v>
      </c>
    </row>
    <row r="2240" spans="16:20" x14ac:dyDescent="0.2">
      <c r="P2240" s="184">
        <f t="shared" si="320"/>
        <v>41760</v>
      </c>
      <c r="Q2240" s="184">
        <v>41784</v>
      </c>
      <c r="R2240" s="182">
        <v>3.5</v>
      </c>
      <c r="S2240" s="182">
        <f t="shared" si="321"/>
        <v>3.66</v>
      </c>
      <c r="T2240" s="182">
        <f t="shared" si="322"/>
        <v>-0.16000000000000014</v>
      </c>
    </row>
    <row r="2241" spans="16:20" x14ac:dyDescent="0.2">
      <c r="P2241" s="184">
        <f t="shared" si="320"/>
        <v>41760</v>
      </c>
      <c r="Q2241" s="184">
        <v>41785</v>
      </c>
      <c r="R2241" s="182">
        <v>3.5</v>
      </c>
      <c r="S2241" s="182">
        <f t="shared" si="321"/>
        <v>3.66</v>
      </c>
      <c r="T2241" s="182">
        <f t="shared" si="322"/>
        <v>-0.16000000000000014</v>
      </c>
    </row>
    <row r="2242" spans="16:20" x14ac:dyDescent="0.2">
      <c r="P2242" s="184">
        <f t="shared" si="320"/>
        <v>41760</v>
      </c>
      <c r="Q2242" s="184">
        <v>41786</v>
      </c>
      <c r="R2242" s="182">
        <v>3.5</v>
      </c>
      <c r="S2242" s="182">
        <f t="shared" si="321"/>
        <v>3.66</v>
      </c>
      <c r="T2242" s="182">
        <f t="shared" si="322"/>
        <v>-0.16000000000000014</v>
      </c>
    </row>
    <row r="2243" spans="16:20" x14ac:dyDescent="0.2">
      <c r="P2243" s="184">
        <f t="shared" si="320"/>
        <v>41760</v>
      </c>
      <c r="Q2243" s="184">
        <v>41787</v>
      </c>
      <c r="R2243" s="182">
        <v>3.5</v>
      </c>
      <c r="S2243" s="182">
        <f t="shared" si="321"/>
        <v>3.66</v>
      </c>
      <c r="T2243" s="182">
        <f t="shared" si="322"/>
        <v>-0.16000000000000014</v>
      </c>
    </row>
    <row r="2244" spans="16:20" x14ac:dyDescent="0.2">
      <c r="P2244" s="184">
        <f t="shared" si="320"/>
        <v>41760</v>
      </c>
      <c r="Q2244" s="184">
        <v>41788</v>
      </c>
      <c r="R2244" s="182">
        <v>3.5</v>
      </c>
      <c r="S2244" s="182">
        <f t="shared" si="321"/>
        <v>3.66</v>
      </c>
      <c r="T2244" s="182">
        <f t="shared" si="322"/>
        <v>-0.16000000000000014</v>
      </c>
    </row>
    <row r="2245" spans="16:20" x14ac:dyDescent="0.2">
      <c r="P2245" s="184">
        <f t="shared" si="320"/>
        <v>41760</v>
      </c>
      <c r="Q2245" s="184">
        <v>41789</v>
      </c>
      <c r="R2245" s="182">
        <v>3.5</v>
      </c>
      <c r="S2245" s="182">
        <f t="shared" si="321"/>
        <v>3.66</v>
      </c>
      <c r="T2245" s="182">
        <f t="shared" si="322"/>
        <v>-0.16000000000000014</v>
      </c>
    </row>
    <row r="2246" spans="16:20" x14ac:dyDescent="0.2">
      <c r="P2246" s="184">
        <f t="shared" si="320"/>
        <v>41760</v>
      </c>
      <c r="Q2246" s="184">
        <v>41790</v>
      </c>
      <c r="R2246" s="182">
        <v>3.5</v>
      </c>
      <c r="S2246" s="182">
        <f t="shared" si="321"/>
        <v>3.66</v>
      </c>
      <c r="T2246" s="182">
        <f t="shared" si="322"/>
        <v>-0.16000000000000014</v>
      </c>
    </row>
    <row r="2247" spans="16:20" x14ac:dyDescent="0.2">
      <c r="P2247" s="184">
        <f t="shared" si="320"/>
        <v>41791</v>
      </c>
      <c r="Q2247" s="184">
        <v>41791</v>
      </c>
      <c r="R2247" s="182">
        <v>3.5</v>
      </c>
      <c r="S2247" s="182">
        <f t="shared" si="321"/>
        <v>3.58</v>
      </c>
      <c r="T2247" s="182">
        <f t="shared" si="322"/>
        <v>-8.0000000000000071E-2</v>
      </c>
    </row>
    <row r="2248" spans="16:20" x14ac:dyDescent="0.2">
      <c r="P2248" s="184">
        <f t="shared" ref="P2248:P2311" si="323">DATE(YEAR(Q2248),MONTH(Q2248),1)</f>
        <v>41791</v>
      </c>
      <c r="Q2248" s="184">
        <v>41792</v>
      </c>
      <c r="R2248" s="182">
        <v>3.5</v>
      </c>
      <c r="S2248" s="182">
        <f t="shared" ref="S2248:S2311" si="324">INDEX($Y:$Y,MATCH($P2248,$V:$V,0))</f>
        <v>3.58</v>
      </c>
      <c r="T2248" s="182">
        <f t="shared" ref="T2248:T2311" si="325">R2248-S2248</f>
        <v>-8.0000000000000071E-2</v>
      </c>
    </row>
    <row r="2249" spans="16:20" x14ac:dyDescent="0.2">
      <c r="P2249" s="184">
        <f t="shared" si="323"/>
        <v>41791</v>
      </c>
      <c r="Q2249" s="184">
        <v>41793</v>
      </c>
      <c r="R2249" s="182">
        <v>3.5</v>
      </c>
      <c r="S2249" s="182">
        <f t="shared" si="324"/>
        <v>3.58</v>
      </c>
      <c r="T2249" s="182">
        <f t="shared" si="325"/>
        <v>-8.0000000000000071E-2</v>
      </c>
    </row>
    <row r="2250" spans="16:20" x14ac:dyDescent="0.2">
      <c r="P2250" s="184">
        <f t="shared" si="323"/>
        <v>41791</v>
      </c>
      <c r="Q2250" s="184">
        <v>41794</v>
      </c>
      <c r="R2250" s="182">
        <v>3.5</v>
      </c>
      <c r="S2250" s="182">
        <f t="shared" si="324"/>
        <v>3.58</v>
      </c>
      <c r="T2250" s="182">
        <f t="shared" si="325"/>
        <v>-8.0000000000000071E-2</v>
      </c>
    </row>
    <row r="2251" spans="16:20" x14ac:dyDescent="0.2">
      <c r="P2251" s="184">
        <f t="shared" si="323"/>
        <v>41791</v>
      </c>
      <c r="Q2251" s="184">
        <v>41795</v>
      </c>
      <c r="R2251" s="182">
        <v>3.5</v>
      </c>
      <c r="S2251" s="182">
        <f t="shared" si="324"/>
        <v>3.58</v>
      </c>
      <c r="T2251" s="182">
        <f t="shared" si="325"/>
        <v>-8.0000000000000071E-2</v>
      </c>
    </row>
    <row r="2252" spans="16:20" x14ac:dyDescent="0.2">
      <c r="P2252" s="184">
        <f t="shared" si="323"/>
        <v>41791</v>
      </c>
      <c r="Q2252" s="184">
        <v>41796</v>
      </c>
      <c r="R2252" s="182">
        <v>3</v>
      </c>
      <c r="S2252" s="182">
        <f t="shared" si="324"/>
        <v>3.58</v>
      </c>
      <c r="T2252" s="182">
        <f t="shared" si="325"/>
        <v>-0.58000000000000007</v>
      </c>
    </row>
    <row r="2253" spans="16:20" x14ac:dyDescent="0.2">
      <c r="P2253" s="184">
        <f t="shared" si="323"/>
        <v>41791</v>
      </c>
      <c r="Q2253" s="184">
        <v>41797</v>
      </c>
      <c r="R2253" s="182">
        <v>3</v>
      </c>
      <c r="S2253" s="182">
        <f t="shared" si="324"/>
        <v>3.58</v>
      </c>
      <c r="T2253" s="182">
        <f t="shared" si="325"/>
        <v>-0.58000000000000007</v>
      </c>
    </row>
    <row r="2254" spans="16:20" x14ac:dyDescent="0.2">
      <c r="P2254" s="184">
        <f t="shared" si="323"/>
        <v>41791</v>
      </c>
      <c r="Q2254" s="184">
        <v>41798</v>
      </c>
      <c r="R2254" s="182">
        <v>3</v>
      </c>
      <c r="S2254" s="182">
        <f t="shared" si="324"/>
        <v>3.58</v>
      </c>
      <c r="T2254" s="182">
        <f t="shared" si="325"/>
        <v>-0.58000000000000007</v>
      </c>
    </row>
    <row r="2255" spans="16:20" x14ac:dyDescent="0.2">
      <c r="P2255" s="184">
        <f t="shared" si="323"/>
        <v>41791</v>
      </c>
      <c r="Q2255" s="184">
        <v>41799</v>
      </c>
      <c r="R2255" s="182">
        <v>3</v>
      </c>
      <c r="S2255" s="182">
        <f t="shared" si="324"/>
        <v>3.58</v>
      </c>
      <c r="T2255" s="182">
        <f t="shared" si="325"/>
        <v>-0.58000000000000007</v>
      </c>
    </row>
    <row r="2256" spans="16:20" x14ac:dyDescent="0.2">
      <c r="P2256" s="184">
        <f t="shared" si="323"/>
        <v>41791</v>
      </c>
      <c r="Q2256" s="184">
        <v>41800</v>
      </c>
      <c r="R2256" s="182">
        <v>3</v>
      </c>
      <c r="S2256" s="182">
        <f t="shared" si="324"/>
        <v>3.58</v>
      </c>
      <c r="T2256" s="182">
        <f t="shared" si="325"/>
        <v>-0.58000000000000007</v>
      </c>
    </row>
    <row r="2257" spans="16:20" x14ac:dyDescent="0.2">
      <c r="P2257" s="184">
        <f t="shared" si="323"/>
        <v>41791</v>
      </c>
      <c r="Q2257" s="184">
        <v>41801</v>
      </c>
      <c r="R2257" s="182">
        <v>3</v>
      </c>
      <c r="S2257" s="182">
        <f t="shared" si="324"/>
        <v>3.58</v>
      </c>
      <c r="T2257" s="182">
        <f t="shared" si="325"/>
        <v>-0.58000000000000007</v>
      </c>
    </row>
    <row r="2258" spans="16:20" x14ac:dyDescent="0.2">
      <c r="P2258" s="184">
        <f t="shared" si="323"/>
        <v>41791</v>
      </c>
      <c r="Q2258" s="184">
        <v>41802</v>
      </c>
      <c r="R2258" s="182">
        <v>3</v>
      </c>
      <c r="S2258" s="182">
        <f t="shared" si="324"/>
        <v>3.58</v>
      </c>
      <c r="T2258" s="182">
        <f t="shared" si="325"/>
        <v>-0.58000000000000007</v>
      </c>
    </row>
    <row r="2259" spans="16:20" x14ac:dyDescent="0.2">
      <c r="P2259" s="184">
        <f t="shared" si="323"/>
        <v>41791</v>
      </c>
      <c r="Q2259" s="184">
        <v>41803</v>
      </c>
      <c r="R2259" s="182">
        <v>3</v>
      </c>
      <c r="S2259" s="182">
        <f t="shared" si="324"/>
        <v>3.58</v>
      </c>
      <c r="T2259" s="182">
        <f t="shared" si="325"/>
        <v>-0.58000000000000007</v>
      </c>
    </row>
    <row r="2260" spans="16:20" x14ac:dyDescent="0.2">
      <c r="P2260" s="184">
        <f t="shared" si="323"/>
        <v>41791</v>
      </c>
      <c r="Q2260" s="184">
        <v>41804</v>
      </c>
      <c r="R2260" s="182">
        <v>3</v>
      </c>
      <c r="S2260" s="182">
        <f t="shared" si="324"/>
        <v>3.58</v>
      </c>
      <c r="T2260" s="182">
        <f t="shared" si="325"/>
        <v>-0.58000000000000007</v>
      </c>
    </row>
    <row r="2261" spans="16:20" x14ac:dyDescent="0.2">
      <c r="P2261" s="184">
        <f t="shared" si="323"/>
        <v>41791</v>
      </c>
      <c r="Q2261" s="184">
        <v>41805</v>
      </c>
      <c r="R2261" s="182">
        <v>3</v>
      </c>
      <c r="S2261" s="182">
        <f t="shared" si="324"/>
        <v>3.58</v>
      </c>
      <c r="T2261" s="182">
        <f t="shared" si="325"/>
        <v>-0.58000000000000007</v>
      </c>
    </row>
    <row r="2262" spans="16:20" x14ac:dyDescent="0.2">
      <c r="P2262" s="184">
        <f t="shared" si="323"/>
        <v>41791</v>
      </c>
      <c r="Q2262" s="184">
        <v>41806</v>
      </c>
      <c r="R2262" s="182">
        <v>3</v>
      </c>
      <c r="S2262" s="182">
        <f t="shared" si="324"/>
        <v>3.58</v>
      </c>
      <c r="T2262" s="182">
        <f t="shared" si="325"/>
        <v>-0.58000000000000007</v>
      </c>
    </row>
    <row r="2263" spans="16:20" x14ac:dyDescent="0.2">
      <c r="P2263" s="184">
        <f t="shared" si="323"/>
        <v>41791</v>
      </c>
      <c r="Q2263" s="184">
        <v>41807</v>
      </c>
      <c r="R2263" s="182">
        <v>3</v>
      </c>
      <c r="S2263" s="182">
        <f t="shared" si="324"/>
        <v>3.58</v>
      </c>
      <c r="T2263" s="182">
        <f t="shared" si="325"/>
        <v>-0.58000000000000007</v>
      </c>
    </row>
    <row r="2264" spans="16:20" x14ac:dyDescent="0.2">
      <c r="P2264" s="184">
        <f t="shared" si="323"/>
        <v>41791</v>
      </c>
      <c r="Q2264" s="184">
        <v>41808</v>
      </c>
      <c r="R2264" s="182">
        <v>3</v>
      </c>
      <c r="S2264" s="182">
        <f t="shared" si="324"/>
        <v>3.58</v>
      </c>
      <c r="T2264" s="182">
        <f t="shared" si="325"/>
        <v>-0.58000000000000007</v>
      </c>
    </row>
    <row r="2265" spans="16:20" x14ac:dyDescent="0.2">
      <c r="P2265" s="184">
        <f t="shared" si="323"/>
        <v>41791</v>
      </c>
      <c r="Q2265" s="184">
        <v>41809</v>
      </c>
      <c r="R2265" s="182">
        <v>3</v>
      </c>
      <c r="S2265" s="182">
        <f t="shared" si="324"/>
        <v>3.58</v>
      </c>
      <c r="T2265" s="182">
        <f t="shared" si="325"/>
        <v>-0.58000000000000007</v>
      </c>
    </row>
    <row r="2266" spans="16:20" x14ac:dyDescent="0.2">
      <c r="P2266" s="184">
        <f t="shared" si="323"/>
        <v>41791</v>
      </c>
      <c r="Q2266" s="184">
        <v>41810</v>
      </c>
      <c r="R2266" s="182">
        <v>3</v>
      </c>
      <c r="S2266" s="182">
        <f t="shared" si="324"/>
        <v>3.58</v>
      </c>
      <c r="T2266" s="182">
        <f t="shared" si="325"/>
        <v>-0.58000000000000007</v>
      </c>
    </row>
    <row r="2267" spans="16:20" x14ac:dyDescent="0.2">
      <c r="P2267" s="184">
        <f t="shared" si="323"/>
        <v>41791</v>
      </c>
      <c r="Q2267" s="184">
        <v>41811</v>
      </c>
      <c r="R2267" s="182">
        <v>3</v>
      </c>
      <c r="S2267" s="182">
        <f t="shared" si="324"/>
        <v>3.58</v>
      </c>
      <c r="T2267" s="182">
        <f t="shared" si="325"/>
        <v>-0.58000000000000007</v>
      </c>
    </row>
    <row r="2268" spans="16:20" x14ac:dyDescent="0.2">
      <c r="P2268" s="184">
        <f t="shared" si="323"/>
        <v>41791</v>
      </c>
      <c r="Q2268" s="184">
        <v>41812</v>
      </c>
      <c r="R2268" s="182">
        <v>3</v>
      </c>
      <c r="S2268" s="182">
        <f t="shared" si="324"/>
        <v>3.58</v>
      </c>
      <c r="T2268" s="182">
        <f t="shared" si="325"/>
        <v>-0.58000000000000007</v>
      </c>
    </row>
    <row r="2269" spans="16:20" x14ac:dyDescent="0.2">
      <c r="P2269" s="184">
        <f t="shared" si="323"/>
        <v>41791</v>
      </c>
      <c r="Q2269" s="184">
        <v>41813</v>
      </c>
      <c r="R2269" s="182">
        <v>3</v>
      </c>
      <c r="S2269" s="182">
        <f t="shared" si="324"/>
        <v>3.58</v>
      </c>
      <c r="T2269" s="182">
        <f t="shared" si="325"/>
        <v>-0.58000000000000007</v>
      </c>
    </row>
    <row r="2270" spans="16:20" x14ac:dyDescent="0.2">
      <c r="P2270" s="184">
        <f t="shared" si="323"/>
        <v>41791</v>
      </c>
      <c r="Q2270" s="184">
        <v>41814</v>
      </c>
      <c r="R2270" s="182">
        <v>3</v>
      </c>
      <c r="S2270" s="182">
        <f t="shared" si="324"/>
        <v>3.58</v>
      </c>
      <c r="T2270" s="182">
        <f t="shared" si="325"/>
        <v>-0.58000000000000007</v>
      </c>
    </row>
    <row r="2271" spans="16:20" x14ac:dyDescent="0.2">
      <c r="P2271" s="184">
        <f t="shared" si="323"/>
        <v>41791</v>
      </c>
      <c r="Q2271" s="184">
        <v>41815</v>
      </c>
      <c r="R2271" s="182">
        <v>3</v>
      </c>
      <c r="S2271" s="182">
        <f t="shared" si="324"/>
        <v>3.58</v>
      </c>
      <c r="T2271" s="182">
        <f t="shared" si="325"/>
        <v>-0.58000000000000007</v>
      </c>
    </row>
    <row r="2272" spans="16:20" x14ac:dyDescent="0.2">
      <c r="P2272" s="184">
        <f t="shared" si="323"/>
        <v>41791</v>
      </c>
      <c r="Q2272" s="184">
        <v>41816</v>
      </c>
      <c r="R2272" s="182">
        <v>3</v>
      </c>
      <c r="S2272" s="182">
        <f t="shared" si="324"/>
        <v>3.58</v>
      </c>
      <c r="T2272" s="182">
        <f t="shared" si="325"/>
        <v>-0.58000000000000007</v>
      </c>
    </row>
    <row r="2273" spans="16:20" x14ac:dyDescent="0.2">
      <c r="P2273" s="184">
        <f t="shared" si="323"/>
        <v>41791</v>
      </c>
      <c r="Q2273" s="184">
        <v>41817</v>
      </c>
      <c r="R2273" s="182">
        <v>3</v>
      </c>
      <c r="S2273" s="182">
        <f t="shared" si="324"/>
        <v>3.58</v>
      </c>
      <c r="T2273" s="182">
        <f t="shared" si="325"/>
        <v>-0.58000000000000007</v>
      </c>
    </row>
    <row r="2274" spans="16:20" x14ac:dyDescent="0.2">
      <c r="P2274" s="184">
        <f t="shared" si="323"/>
        <v>41791</v>
      </c>
      <c r="Q2274" s="184">
        <v>41818</v>
      </c>
      <c r="R2274" s="182">
        <v>3</v>
      </c>
      <c r="S2274" s="182">
        <f t="shared" si="324"/>
        <v>3.58</v>
      </c>
      <c r="T2274" s="182">
        <f t="shared" si="325"/>
        <v>-0.58000000000000007</v>
      </c>
    </row>
    <row r="2275" spans="16:20" x14ac:dyDescent="0.2">
      <c r="P2275" s="184">
        <f t="shared" si="323"/>
        <v>41791</v>
      </c>
      <c r="Q2275" s="184">
        <v>41819</v>
      </c>
      <c r="R2275" s="182">
        <v>3</v>
      </c>
      <c r="S2275" s="182">
        <f t="shared" si="324"/>
        <v>3.58</v>
      </c>
      <c r="T2275" s="182">
        <f t="shared" si="325"/>
        <v>-0.58000000000000007</v>
      </c>
    </row>
    <row r="2276" spans="16:20" x14ac:dyDescent="0.2">
      <c r="P2276" s="184">
        <f t="shared" si="323"/>
        <v>41791</v>
      </c>
      <c r="Q2276" s="184">
        <v>41820</v>
      </c>
      <c r="R2276" s="182">
        <v>3</v>
      </c>
      <c r="S2276" s="182">
        <f t="shared" si="324"/>
        <v>3.58</v>
      </c>
      <c r="T2276" s="182">
        <f t="shared" si="325"/>
        <v>-0.58000000000000007</v>
      </c>
    </row>
    <row r="2277" spans="16:20" x14ac:dyDescent="0.2">
      <c r="P2277" s="184">
        <f t="shared" si="323"/>
        <v>41821</v>
      </c>
      <c r="Q2277" s="184">
        <v>41821</v>
      </c>
      <c r="R2277" s="182">
        <v>3</v>
      </c>
      <c r="S2277" s="182">
        <f t="shared" si="324"/>
        <v>3.56</v>
      </c>
      <c r="T2277" s="182">
        <f t="shared" si="325"/>
        <v>-0.56000000000000005</v>
      </c>
    </row>
    <row r="2278" spans="16:20" x14ac:dyDescent="0.2">
      <c r="P2278" s="184">
        <f t="shared" si="323"/>
        <v>41821</v>
      </c>
      <c r="Q2278" s="184">
        <v>41822</v>
      </c>
      <c r="R2278" s="182">
        <v>3</v>
      </c>
      <c r="S2278" s="182">
        <f t="shared" si="324"/>
        <v>3.56</v>
      </c>
      <c r="T2278" s="182">
        <f t="shared" si="325"/>
        <v>-0.56000000000000005</v>
      </c>
    </row>
    <row r="2279" spans="16:20" x14ac:dyDescent="0.2">
      <c r="P2279" s="184">
        <f t="shared" si="323"/>
        <v>41821</v>
      </c>
      <c r="Q2279" s="184">
        <v>41823</v>
      </c>
      <c r="R2279" s="182">
        <v>3</v>
      </c>
      <c r="S2279" s="182">
        <f t="shared" si="324"/>
        <v>3.56</v>
      </c>
      <c r="T2279" s="182">
        <f t="shared" si="325"/>
        <v>-0.56000000000000005</v>
      </c>
    </row>
    <row r="2280" spans="16:20" x14ac:dyDescent="0.2">
      <c r="P2280" s="184">
        <f t="shared" si="323"/>
        <v>41821</v>
      </c>
      <c r="Q2280" s="184">
        <v>41824</v>
      </c>
      <c r="R2280" s="182">
        <v>3</v>
      </c>
      <c r="S2280" s="182">
        <f t="shared" si="324"/>
        <v>3.56</v>
      </c>
      <c r="T2280" s="182">
        <f t="shared" si="325"/>
        <v>-0.56000000000000005</v>
      </c>
    </row>
    <row r="2281" spans="16:20" x14ac:dyDescent="0.2">
      <c r="P2281" s="184">
        <f t="shared" si="323"/>
        <v>41821</v>
      </c>
      <c r="Q2281" s="184">
        <v>41825</v>
      </c>
      <c r="R2281" s="182">
        <v>3</v>
      </c>
      <c r="S2281" s="182">
        <f t="shared" si="324"/>
        <v>3.56</v>
      </c>
      <c r="T2281" s="182">
        <f t="shared" si="325"/>
        <v>-0.56000000000000005</v>
      </c>
    </row>
    <row r="2282" spans="16:20" x14ac:dyDescent="0.2">
      <c r="P2282" s="184">
        <f t="shared" si="323"/>
        <v>41821</v>
      </c>
      <c r="Q2282" s="184">
        <v>41826</v>
      </c>
      <c r="R2282" s="182">
        <v>3</v>
      </c>
      <c r="S2282" s="182">
        <f t="shared" si="324"/>
        <v>3.56</v>
      </c>
      <c r="T2282" s="182">
        <f t="shared" si="325"/>
        <v>-0.56000000000000005</v>
      </c>
    </row>
    <row r="2283" spans="16:20" x14ac:dyDescent="0.2">
      <c r="P2283" s="184">
        <f t="shared" si="323"/>
        <v>41821</v>
      </c>
      <c r="Q2283" s="184">
        <v>41827</v>
      </c>
      <c r="R2283" s="182">
        <v>3</v>
      </c>
      <c r="S2283" s="182">
        <f t="shared" si="324"/>
        <v>3.56</v>
      </c>
      <c r="T2283" s="182">
        <f t="shared" si="325"/>
        <v>-0.56000000000000005</v>
      </c>
    </row>
    <row r="2284" spans="16:20" x14ac:dyDescent="0.2">
      <c r="P2284" s="184">
        <f t="shared" si="323"/>
        <v>41821</v>
      </c>
      <c r="Q2284" s="184">
        <v>41828</v>
      </c>
      <c r="R2284" s="182">
        <v>3</v>
      </c>
      <c r="S2284" s="182">
        <f t="shared" si="324"/>
        <v>3.56</v>
      </c>
      <c r="T2284" s="182">
        <f t="shared" si="325"/>
        <v>-0.56000000000000005</v>
      </c>
    </row>
    <row r="2285" spans="16:20" x14ac:dyDescent="0.2">
      <c r="P2285" s="184">
        <f t="shared" si="323"/>
        <v>41821</v>
      </c>
      <c r="Q2285" s="184">
        <v>41829</v>
      </c>
      <c r="R2285" s="182">
        <v>3</v>
      </c>
      <c r="S2285" s="182">
        <f t="shared" si="324"/>
        <v>3.56</v>
      </c>
      <c r="T2285" s="182">
        <f t="shared" si="325"/>
        <v>-0.56000000000000005</v>
      </c>
    </row>
    <row r="2286" spans="16:20" x14ac:dyDescent="0.2">
      <c r="P2286" s="184">
        <f t="shared" si="323"/>
        <v>41821</v>
      </c>
      <c r="Q2286" s="184">
        <v>41830</v>
      </c>
      <c r="R2286" s="182">
        <v>3</v>
      </c>
      <c r="S2286" s="182">
        <f t="shared" si="324"/>
        <v>3.56</v>
      </c>
      <c r="T2286" s="182">
        <f t="shared" si="325"/>
        <v>-0.56000000000000005</v>
      </c>
    </row>
    <row r="2287" spans="16:20" x14ac:dyDescent="0.2">
      <c r="P2287" s="184">
        <f t="shared" si="323"/>
        <v>41821</v>
      </c>
      <c r="Q2287" s="184">
        <v>41831</v>
      </c>
      <c r="R2287" s="182">
        <v>3</v>
      </c>
      <c r="S2287" s="182">
        <f t="shared" si="324"/>
        <v>3.56</v>
      </c>
      <c r="T2287" s="182">
        <f t="shared" si="325"/>
        <v>-0.56000000000000005</v>
      </c>
    </row>
    <row r="2288" spans="16:20" x14ac:dyDescent="0.2">
      <c r="P2288" s="184">
        <f t="shared" si="323"/>
        <v>41821</v>
      </c>
      <c r="Q2288" s="184">
        <v>41832</v>
      </c>
      <c r="R2288" s="182">
        <v>3</v>
      </c>
      <c r="S2288" s="182">
        <f t="shared" si="324"/>
        <v>3.56</v>
      </c>
      <c r="T2288" s="182">
        <f t="shared" si="325"/>
        <v>-0.56000000000000005</v>
      </c>
    </row>
    <row r="2289" spans="16:20" x14ac:dyDescent="0.2">
      <c r="P2289" s="184">
        <f t="shared" si="323"/>
        <v>41821</v>
      </c>
      <c r="Q2289" s="184">
        <v>41833</v>
      </c>
      <c r="R2289" s="182">
        <v>3</v>
      </c>
      <c r="S2289" s="182">
        <f t="shared" si="324"/>
        <v>3.56</v>
      </c>
      <c r="T2289" s="182">
        <f t="shared" si="325"/>
        <v>-0.56000000000000005</v>
      </c>
    </row>
    <row r="2290" spans="16:20" x14ac:dyDescent="0.2">
      <c r="P2290" s="184">
        <f t="shared" si="323"/>
        <v>41821</v>
      </c>
      <c r="Q2290" s="184">
        <v>41834</v>
      </c>
      <c r="R2290" s="182">
        <v>3</v>
      </c>
      <c r="S2290" s="182">
        <f t="shared" si="324"/>
        <v>3.56</v>
      </c>
      <c r="T2290" s="182">
        <f t="shared" si="325"/>
        <v>-0.56000000000000005</v>
      </c>
    </row>
    <row r="2291" spans="16:20" x14ac:dyDescent="0.2">
      <c r="P2291" s="184">
        <f t="shared" si="323"/>
        <v>41821</v>
      </c>
      <c r="Q2291" s="184">
        <v>41835</v>
      </c>
      <c r="R2291" s="182">
        <v>3</v>
      </c>
      <c r="S2291" s="182">
        <f t="shared" si="324"/>
        <v>3.56</v>
      </c>
      <c r="T2291" s="182">
        <f t="shared" si="325"/>
        <v>-0.56000000000000005</v>
      </c>
    </row>
    <row r="2292" spans="16:20" x14ac:dyDescent="0.2">
      <c r="P2292" s="184">
        <f t="shared" si="323"/>
        <v>41821</v>
      </c>
      <c r="Q2292" s="184">
        <v>41836</v>
      </c>
      <c r="R2292" s="182">
        <v>3</v>
      </c>
      <c r="S2292" s="182">
        <f t="shared" si="324"/>
        <v>3.56</v>
      </c>
      <c r="T2292" s="182">
        <f t="shared" si="325"/>
        <v>-0.56000000000000005</v>
      </c>
    </row>
    <row r="2293" spans="16:20" x14ac:dyDescent="0.2">
      <c r="P2293" s="184">
        <f t="shared" si="323"/>
        <v>41821</v>
      </c>
      <c r="Q2293" s="184">
        <v>41837</v>
      </c>
      <c r="R2293" s="182">
        <v>3</v>
      </c>
      <c r="S2293" s="182">
        <f t="shared" si="324"/>
        <v>3.56</v>
      </c>
      <c r="T2293" s="182">
        <f t="shared" si="325"/>
        <v>-0.56000000000000005</v>
      </c>
    </row>
    <row r="2294" spans="16:20" x14ac:dyDescent="0.2">
      <c r="P2294" s="184">
        <f t="shared" si="323"/>
        <v>41821</v>
      </c>
      <c r="Q2294" s="184">
        <v>41838</v>
      </c>
      <c r="R2294" s="182">
        <v>3</v>
      </c>
      <c r="S2294" s="182">
        <f t="shared" si="324"/>
        <v>3.56</v>
      </c>
      <c r="T2294" s="182">
        <f t="shared" si="325"/>
        <v>-0.56000000000000005</v>
      </c>
    </row>
    <row r="2295" spans="16:20" x14ac:dyDescent="0.2">
      <c r="P2295" s="184">
        <f t="shared" si="323"/>
        <v>41821</v>
      </c>
      <c r="Q2295" s="184">
        <v>41839</v>
      </c>
      <c r="R2295" s="182">
        <v>3</v>
      </c>
      <c r="S2295" s="182">
        <f t="shared" si="324"/>
        <v>3.56</v>
      </c>
      <c r="T2295" s="182">
        <f t="shared" si="325"/>
        <v>-0.56000000000000005</v>
      </c>
    </row>
    <row r="2296" spans="16:20" x14ac:dyDescent="0.2">
      <c r="P2296" s="184">
        <f t="shared" si="323"/>
        <v>41821</v>
      </c>
      <c r="Q2296" s="184">
        <v>41840</v>
      </c>
      <c r="R2296" s="182">
        <v>3</v>
      </c>
      <c r="S2296" s="182">
        <f t="shared" si="324"/>
        <v>3.56</v>
      </c>
      <c r="T2296" s="182">
        <f t="shared" si="325"/>
        <v>-0.56000000000000005</v>
      </c>
    </row>
    <row r="2297" spans="16:20" x14ac:dyDescent="0.2">
      <c r="P2297" s="184">
        <f t="shared" si="323"/>
        <v>41821</v>
      </c>
      <c r="Q2297" s="184">
        <v>41841</v>
      </c>
      <c r="R2297" s="182">
        <v>3</v>
      </c>
      <c r="S2297" s="182">
        <f t="shared" si="324"/>
        <v>3.56</v>
      </c>
      <c r="T2297" s="182">
        <f t="shared" si="325"/>
        <v>-0.56000000000000005</v>
      </c>
    </row>
    <row r="2298" spans="16:20" x14ac:dyDescent="0.2">
      <c r="P2298" s="184">
        <f t="shared" si="323"/>
        <v>41821</v>
      </c>
      <c r="Q2298" s="184">
        <v>41842</v>
      </c>
      <c r="R2298" s="182">
        <v>3</v>
      </c>
      <c r="S2298" s="182">
        <f t="shared" si="324"/>
        <v>3.56</v>
      </c>
      <c r="T2298" s="182">
        <f t="shared" si="325"/>
        <v>-0.56000000000000005</v>
      </c>
    </row>
    <row r="2299" spans="16:20" x14ac:dyDescent="0.2">
      <c r="P2299" s="184">
        <f t="shared" si="323"/>
        <v>41821</v>
      </c>
      <c r="Q2299" s="184">
        <v>41843</v>
      </c>
      <c r="R2299" s="182">
        <v>3</v>
      </c>
      <c r="S2299" s="182">
        <f t="shared" si="324"/>
        <v>3.56</v>
      </c>
      <c r="T2299" s="182">
        <f t="shared" si="325"/>
        <v>-0.56000000000000005</v>
      </c>
    </row>
    <row r="2300" spans="16:20" x14ac:dyDescent="0.2">
      <c r="P2300" s="184">
        <f t="shared" si="323"/>
        <v>41821</v>
      </c>
      <c r="Q2300" s="184">
        <v>41844</v>
      </c>
      <c r="R2300" s="182">
        <v>3</v>
      </c>
      <c r="S2300" s="182">
        <f t="shared" si="324"/>
        <v>3.56</v>
      </c>
      <c r="T2300" s="182">
        <f t="shared" si="325"/>
        <v>-0.56000000000000005</v>
      </c>
    </row>
    <row r="2301" spans="16:20" x14ac:dyDescent="0.2">
      <c r="P2301" s="184">
        <f t="shared" si="323"/>
        <v>41821</v>
      </c>
      <c r="Q2301" s="184">
        <v>41845</v>
      </c>
      <c r="R2301" s="182">
        <v>3</v>
      </c>
      <c r="S2301" s="182">
        <f t="shared" si="324"/>
        <v>3.56</v>
      </c>
      <c r="T2301" s="182">
        <f t="shared" si="325"/>
        <v>-0.56000000000000005</v>
      </c>
    </row>
    <row r="2302" spans="16:20" x14ac:dyDescent="0.2">
      <c r="P2302" s="184">
        <f t="shared" si="323"/>
        <v>41821</v>
      </c>
      <c r="Q2302" s="184">
        <v>41846</v>
      </c>
      <c r="R2302" s="182">
        <v>3</v>
      </c>
      <c r="S2302" s="182">
        <f t="shared" si="324"/>
        <v>3.56</v>
      </c>
      <c r="T2302" s="182">
        <f t="shared" si="325"/>
        <v>-0.56000000000000005</v>
      </c>
    </row>
    <row r="2303" spans="16:20" x14ac:dyDescent="0.2">
      <c r="P2303" s="184">
        <f t="shared" si="323"/>
        <v>41821</v>
      </c>
      <c r="Q2303" s="184">
        <v>41847</v>
      </c>
      <c r="R2303" s="182">
        <v>3</v>
      </c>
      <c r="S2303" s="182">
        <f t="shared" si="324"/>
        <v>3.56</v>
      </c>
      <c r="T2303" s="182">
        <f t="shared" si="325"/>
        <v>-0.56000000000000005</v>
      </c>
    </row>
    <row r="2304" spans="16:20" x14ac:dyDescent="0.2">
      <c r="P2304" s="184">
        <f t="shared" si="323"/>
        <v>41821</v>
      </c>
      <c r="Q2304" s="184">
        <v>41848</v>
      </c>
      <c r="R2304" s="182">
        <v>3</v>
      </c>
      <c r="S2304" s="182">
        <f t="shared" si="324"/>
        <v>3.56</v>
      </c>
      <c r="T2304" s="182">
        <f t="shared" si="325"/>
        <v>-0.56000000000000005</v>
      </c>
    </row>
    <row r="2305" spans="16:20" x14ac:dyDescent="0.2">
      <c r="P2305" s="184">
        <f t="shared" si="323"/>
        <v>41821</v>
      </c>
      <c r="Q2305" s="184">
        <v>41849</v>
      </c>
      <c r="R2305" s="182">
        <v>3</v>
      </c>
      <c r="S2305" s="182">
        <f t="shared" si="324"/>
        <v>3.56</v>
      </c>
      <c r="T2305" s="182">
        <f t="shared" si="325"/>
        <v>-0.56000000000000005</v>
      </c>
    </row>
    <row r="2306" spans="16:20" x14ac:dyDescent="0.2">
      <c r="P2306" s="184">
        <f t="shared" si="323"/>
        <v>41821</v>
      </c>
      <c r="Q2306" s="184">
        <v>41850</v>
      </c>
      <c r="R2306" s="182">
        <v>3</v>
      </c>
      <c r="S2306" s="182">
        <f t="shared" si="324"/>
        <v>3.56</v>
      </c>
      <c r="T2306" s="182">
        <f t="shared" si="325"/>
        <v>-0.56000000000000005</v>
      </c>
    </row>
    <row r="2307" spans="16:20" x14ac:dyDescent="0.2">
      <c r="P2307" s="184">
        <f t="shared" si="323"/>
        <v>41821</v>
      </c>
      <c r="Q2307" s="184">
        <v>41851</v>
      </c>
      <c r="R2307" s="182">
        <v>3</v>
      </c>
      <c r="S2307" s="182">
        <f t="shared" si="324"/>
        <v>3.56</v>
      </c>
      <c r="T2307" s="182">
        <f t="shared" si="325"/>
        <v>-0.56000000000000005</v>
      </c>
    </row>
    <row r="2308" spans="16:20" x14ac:dyDescent="0.2">
      <c r="P2308" s="184">
        <f t="shared" si="323"/>
        <v>41852</v>
      </c>
      <c r="Q2308" s="184">
        <v>41852</v>
      </c>
      <c r="R2308" s="182">
        <v>3</v>
      </c>
      <c r="S2308" s="182">
        <f t="shared" si="324"/>
        <v>3.51</v>
      </c>
      <c r="T2308" s="182">
        <f t="shared" si="325"/>
        <v>-0.50999999999999979</v>
      </c>
    </row>
    <row r="2309" spans="16:20" x14ac:dyDescent="0.2">
      <c r="P2309" s="184">
        <f t="shared" si="323"/>
        <v>41852</v>
      </c>
      <c r="Q2309" s="184">
        <v>41853</v>
      </c>
      <c r="R2309" s="182">
        <v>3</v>
      </c>
      <c r="S2309" s="182">
        <f t="shared" si="324"/>
        <v>3.51</v>
      </c>
      <c r="T2309" s="182">
        <f t="shared" si="325"/>
        <v>-0.50999999999999979</v>
      </c>
    </row>
    <row r="2310" spans="16:20" x14ac:dyDescent="0.2">
      <c r="P2310" s="184">
        <f t="shared" si="323"/>
        <v>41852</v>
      </c>
      <c r="Q2310" s="184">
        <v>41854</v>
      </c>
      <c r="R2310" s="182">
        <v>3</v>
      </c>
      <c r="S2310" s="182">
        <f t="shared" si="324"/>
        <v>3.51</v>
      </c>
      <c r="T2310" s="182">
        <f t="shared" si="325"/>
        <v>-0.50999999999999979</v>
      </c>
    </row>
    <row r="2311" spans="16:20" x14ac:dyDescent="0.2">
      <c r="P2311" s="184">
        <f t="shared" si="323"/>
        <v>41852</v>
      </c>
      <c r="Q2311" s="184">
        <v>41855</v>
      </c>
      <c r="R2311" s="182">
        <v>3</v>
      </c>
      <c r="S2311" s="182">
        <f t="shared" si="324"/>
        <v>3.51</v>
      </c>
      <c r="T2311" s="182">
        <f t="shared" si="325"/>
        <v>-0.50999999999999979</v>
      </c>
    </row>
    <row r="2312" spans="16:20" x14ac:dyDescent="0.2">
      <c r="P2312" s="184">
        <f t="shared" ref="P2312:P2375" si="326">DATE(YEAR(Q2312),MONTH(Q2312),1)</f>
        <v>41852</v>
      </c>
      <c r="Q2312" s="184">
        <v>41856</v>
      </c>
      <c r="R2312" s="182">
        <v>3</v>
      </c>
      <c r="S2312" s="182">
        <f t="shared" ref="S2312:S2375" si="327">INDEX($Y:$Y,MATCH($P2312,$V:$V,0))</f>
        <v>3.51</v>
      </c>
      <c r="T2312" s="182">
        <f t="shared" ref="T2312:T2375" si="328">R2312-S2312</f>
        <v>-0.50999999999999979</v>
      </c>
    </row>
    <row r="2313" spans="16:20" x14ac:dyDescent="0.2">
      <c r="P2313" s="184">
        <f t="shared" si="326"/>
        <v>41852</v>
      </c>
      <c r="Q2313" s="184">
        <v>41857</v>
      </c>
      <c r="R2313" s="182">
        <v>3</v>
      </c>
      <c r="S2313" s="182">
        <f t="shared" si="327"/>
        <v>3.51</v>
      </c>
      <c r="T2313" s="182">
        <f t="shared" si="328"/>
        <v>-0.50999999999999979</v>
      </c>
    </row>
    <row r="2314" spans="16:20" x14ac:dyDescent="0.2">
      <c r="P2314" s="184">
        <f t="shared" si="326"/>
        <v>41852</v>
      </c>
      <c r="Q2314" s="184">
        <v>41858</v>
      </c>
      <c r="R2314" s="182">
        <v>3</v>
      </c>
      <c r="S2314" s="182">
        <f t="shared" si="327"/>
        <v>3.51</v>
      </c>
      <c r="T2314" s="182">
        <f t="shared" si="328"/>
        <v>-0.50999999999999979</v>
      </c>
    </row>
    <row r="2315" spans="16:20" x14ac:dyDescent="0.2">
      <c r="P2315" s="184">
        <f t="shared" si="326"/>
        <v>41852</v>
      </c>
      <c r="Q2315" s="184">
        <v>41859</v>
      </c>
      <c r="R2315" s="182">
        <v>3</v>
      </c>
      <c r="S2315" s="182">
        <f t="shared" si="327"/>
        <v>3.51</v>
      </c>
      <c r="T2315" s="182">
        <f t="shared" si="328"/>
        <v>-0.50999999999999979</v>
      </c>
    </row>
    <row r="2316" spans="16:20" x14ac:dyDescent="0.2">
      <c r="P2316" s="184">
        <f t="shared" si="326"/>
        <v>41852</v>
      </c>
      <c r="Q2316" s="184">
        <v>41860</v>
      </c>
      <c r="R2316" s="182">
        <v>3</v>
      </c>
      <c r="S2316" s="182">
        <f t="shared" si="327"/>
        <v>3.51</v>
      </c>
      <c r="T2316" s="182">
        <f t="shared" si="328"/>
        <v>-0.50999999999999979</v>
      </c>
    </row>
    <row r="2317" spans="16:20" x14ac:dyDescent="0.2">
      <c r="P2317" s="184">
        <f t="shared" si="326"/>
        <v>41852</v>
      </c>
      <c r="Q2317" s="184">
        <v>41861</v>
      </c>
      <c r="R2317" s="182">
        <v>3</v>
      </c>
      <c r="S2317" s="182">
        <f t="shared" si="327"/>
        <v>3.51</v>
      </c>
      <c r="T2317" s="182">
        <f t="shared" si="328"/>
        <v>-0.50999999999999979</v>
      </c>
    </row>
    <row r="2318" spans="16:20" x14ac:dyDescent="0.2">
      <c r="P2318" s="184">
        <f t="shared" si="326"/>
        <v>41852</v>
      </c>
      <c r="Q2318" s="184">
        <v>41862</v>
      </c>
      <c r="R2318" s="182">
        <v>3</v>
      </c>
      <c r="S2318" s="182">
        <f t="shared" si="327"/>
        <v>3.51</v>
      </c>
      <c r="T2318" s="182">
        <f t="shared" si="328"/>
        <v>-0.50999999999999979</v>
      </c>
    </row>
    <row r="2319" spans="16:20" x14ac:dyDescent="0.2">
      <c r="P2319" s="184">
        <f t="shared" si="326"/>
        <v>41852</v>
      </c>
      <c r="Q2319" s="184">
        <v>41863</v>
      </c>
      <c r="R2319" s="182">
        <v>3</v>
      </c>
      <c r="S2319" s="182">
        <f t="shared" si="327"/>
        <v>3.51</v>
      </c>
      <c r="T2319" s="182">
        <f t="shared" si="328"/>
        <v>-0.50999999999999979</v>
      </c>
    </row>
    <row r="2320" spans="16:20" x14ac:dyDescent="0.2">
      <c r="P2320" s="184">
        <f t="shared" si="326"/>
        <v>41852</v>
      </c>
      <c r="Q2320" s="184">
        <v>41864</v>
      </c>
      <c r="R2320" s="182">
        <v>3</v>
      </c>
      <c r="S2320" s="182">
        <f t="shared" si="327"/>
        <v>3.51</v>
      </c>
      <c r="T2320" s="182">
        <f t="shared" si="328"/>
        <v>-0.50999999999999979</v>
      </c>
    </row>
    <row r="2321" spans="16:20" x14ac:dyDescent="0.2">
      <c r="P2321" s="184">
        <f t="shared" si="326"/>
        <v>41852</v>
      </c>
      <c r="Q2321" s="184">
        <v>41865</v>
      </c>
      <c r="R2321" s="182">
        <v>3</v>
      </c>
      <c r="S2321" s="182">
        <f t="shared" si="327"/>
        <v>3.51</v>
      </c>
      <c r="T2321" s="182">
        <f t="shared" si="328"/>
        <v>-0.50999999999999979</v>
      </c>
    </row>
    <row r="2322" spans="16:20" x14ac:dyDescent="0.2">
      <c r="P2322" s="184">
        <f t="shared" si="326"/>
        <v>41852</v>
      </c>
      <c r="Q2322" s="184">
        <v>41866</v>
      </c>
      <c r="R2322" s="182">
        <v>3</v>
      </c>
      <c r="S2322" s="182">
        <f t="shared" si="327"/>
        <v>3.51</v>
      </c>
      <c r="T2322" s="182">
        <f t="shared" si="328"/>
        <v>-0.50999999999999979</v>
      </c>
    </row>
    <row r="2323" spans="16:20" x14ac:dyDescent="0.2">
      <c r="P2323" s="184">
        <f t="shared" si="326"/>
        <v>41852</v>
      </c>
      <c r="Q2323" s="184">
        <v>41867</v>
      </c>
      <c r="R2323" s="182">
        <v>3</v>
      </c>
      <c r="S2323" s="182">
        <f t="shared" si="327"/>
        <v>3.51</v>
      </c>
      <c r="T2323" s="182">
        <f t="shared" si="328"/>
        <v>-0.50999999999999979</v>
      </c>
    </row>
    <row r="2324" spans="16:20" x14ac:dyDescent="0.2">
      <c r="P2324" s="184">
        <f t="shared" si="326"/>
        <v>41852</v>
      </c>
      <c r="Q2324" s="184">
        <v>41868</v>
      </c>
      <c r="R2324" s="182">
        <v>3</v>
      </c>
      <c r="S2324" s="182">
        <f t="shared" si="327"/>
        <v>3.51</v>
      </c>
      <c r="T2324" s="182">
        <f t="shared" si="328"/>
        <v>-0.50999999999999979</v>
      </c>
    </row>
    <row r="2325" spans="16:20" x14ac:dyDescent="0.2">
      <c r="P2325" s="184">
        <f t="shared" si="326"/>
        <v>41852</v>
      </c>
      <c r="Q2325" s="184">
        <v>41869</v>
      </c>
      <c r="R2325" s="182">
        <v>3</v>
      </c>
      <c r="S2325" s="182">
        <f t="shared" si="327"/>
        <v>3.51</v>
      </c>
      <c r="T2325" s="182">
        <f t="shared" si="328"/>
        <v>-0.50999999999999979</v>
      </c>
    </row>
    <row r="2326" spans="16:20" x14ac:dyDescent="0.2">
      <c r="P2326" s="184">
        <f t="shared" si="326"/>
        <v>41852</v>
      </c>
      <c r="Q2326" s="184">
        <v>41870</v>
      </c>
      <c r="R2326" s="182">
        <v>3</v>
      </c>
      <c r="S2326" s="182">
        <f t="shared" si="327"/>
        <v>3.51</v>
      </c>
      <c r="T2326" s="182">
        <f t="shared" si="328"/>
        <v>-0.50999999999999979</v>
      </c>
    </row>
    <row r="2327" spans="16:20" x14ac:dyDescent="0.2">
      <c r="P2327" s="184">
        <f t="shared" si="326"/>
        <v>41852</v>
      </c>
      <c r="Q2327" s="184">
        <v>41871</v>
      </c>
      <c r="R2327" s="182">
        <v>3</v>
      </c>
      <c r="S2327" s="182">
        <f t="shared" si="327"/>
        <v>3.51</v>
      </c>
      <c r="T2327" s="182">
        <f t="shared" si="328"/>
        <v>-0.50999999999999979</v>
      </c>
    </row>
    <row r="2328" spans="16:20" x14ac:dyDescent="0.2">
      <c r="P2328" s="184">
        <f t="shared" si="326"/>
        <v>41852</v>
      </c>
      <c r="Q2328" s="184">
        <v>41872</v>
      </c>
      <c r="R2328" s="182">
        <v>3</v>
      </c>
      <c r="S2328" s="182">
        <f t="shared" si="327"/>
        <v>3.51</v>
      </c>
      <c r="T2328" s="182">
        <f t="shared" si="328"/>
        <v>-0.50999999999999979</v>
      </c>
    </row>
    <row r="2329" spans="16:20" x14ac:dyDescent="0.2">
      <c r="P2329" s="184">
        <f t="shared" si="326"/>
        <v>41852</v>
      </c>
      <c r="Q2329" s="184">
        <v>41873</v>
      </c>
      <c r="R2329" s="182">
        <v>3</v>
      </c>
      <c r="S2329" s="182">
        <f t="shared" si="327"/>
        <v>3.51</v>
      </c>
      <c r="T2329" s="182">
        <f t="shared" si="328"/>
        <v>-0.50999999999999979</v>
      </c>
    </row>
    <row r="2330" spans="16:20" x14ac:dyDescent="0.2">
      <c r="P2330" s="184">
        <f t="shared" si="326"/>
        <v>41852</v>
      </c>
      <c r="Q2330" s="184">
        <v>41875</v>
      </c>
      <c r="R2330" s="182">
        <v>3</v>
      </c>
      <c r="S2330" s="182">
        <f t="shared" si="327"/>
        <v>3.51</v>
      </c>
      <c r="T2330" s="182">
        <f t="shared" si="328"/>
        <v>-0.50999999999999979</v>
      </c>
    </row>
    <row r="2331" spans="16:20" x14ac:dyDescent="0.2">
      <c r="P2331" s="184">
        <f t="shared" si="326"/>
        <v>41852</v>
      </c>
      <c r="Q2331" s="184">
        <v>41876</v>
      </c>
      <c r="R2331" s="182">
        <v>3</v>
      </c>
      <c r="S2331" s="182">
        <f t="shared" si="327"/>
        <v>3.51</v>
      </c>
      <c r="T2331" s="182">
        <f t="shared" si="328"/>
        <v>-0.50999999999999979</v>
      </c>
    </row>
    <row r="2332" spans="16:20" x14ac:dyDescent="0.2">
      <c r="P2332" s="184">
        <f t="shared" si="326"/>
        <v>41852</v>
      </c>
      <c r="Q2332" s="184">
        <v>41877</v>
      </c>
      <c r="R2332" s="182">
        <v>3</v>
      </c>
      <c r="S2332" s="182">
        <f t="shared" si="327"/>
        <v>3.51</v>
      </c>
      <c r="T2332" s="182">
        <f t="shared" si="328"/>
        <v>-0.50999999999999979</v>
      </c>
    </row>
    <row r="2333" spans="16:20" x14ac:dyDescent="0.2">
      <c r="P2333" s="184">
        <f t="shared" si="326"/>
        <v>41852</v>
      </c>
      <c r="Q2333" s="184">
        <v>41878</v>
      </c>
      <c r="R2333" s="182">
        <v>3</v>
      </c>
      <c r="S2333" s="182">
        <f t="shared" si="327"/>
        <v>3.51</v>
      </c>
      <c r="T2333" s="182">
        <f t="shared" si="328"/>
        <v>-0.50999999999999979</v>
      </c>
    </row>
    <row r="2334" spans="16:20" x14ac:dyDescent="0.2">
      <c r="P2334" s="184">
        <f t="shared" si="326"/>
        <v>41852</v>
      </c>
      <c r="Q2334" s="184">
        <v>41879</v>
      </c>
      <c r="R2334" s="182">
        <v>3</v>
      </c>
      <c r="S2334" s="182">
        <f t="shared" si="327"/>
        <v>3.51</v>
      </c>
      <c r="T2334" s="182">
        <f t="shared" si="328"/>
        <v>-0.50999999999999979</v>
      </c>
    </row>
    <row r="2335" spans="16:20" x14ac:dyDescent="0.2">
      <c r="P2335" s="184">
        <f t="shared" si="326"/>
        <v>41852</v>
      </c>
      <c r="Q2335" s="184">
        <v>41880</v>
      </c>
      <c r="R2335" s="182">
        <v>3</v>
      </c>
      <c r="S2335" s="182">
        <f t="shared" si="327"/>
        <v>3.51</v>
      </c>
      <c r="T2335" s="182">
        <f t="shared" si="328"/>
        <v>-0.50999999999999979</v>
      </c>
    </row>
    <row r="2336" spans="16:20" x14ac:dyDescent="0.2">
      <c r="P2336" s="184">
        <f t="shared" si="326"/>
        <v>41852</v>
      </c>
      <c r="Q2336" s="184">
        <v>41881</v>
      </c>
      <c r="R2336" s="182">
        <v>3</v>
      </c>
      <c r="S2336" s="182">
        <f t="shared" si="327"/>
        <v>3.51</v>
      </c>
      <c r="T2336" s="182">
        <f t="shared" si="328"/>
        <v>-0.50999999999999979</v>
      </c>
    </row>
    <row r="2337" spans="16:20" x14ac:dyDescent="0.2">
      <c r="P2337" s="184">
        <f t="shared" si="326"/>
        <v>41852</v>
      </c>
      <c r="Q2337" s="184">
        <v>41882</v>
      </c>
      <c r="R2337" s="182">
        <v>3</v>
      </c>
      <c r="S2337" s="182">
        <f t="shared" si="327"/>
        <v>3.51</v>
      </c>
      <c r="T2337" s="182">
        <f t="shared" si="328"/>
        <v>-0.50999999999999979</v>
      </c>
    </row>
    <row r="2338" spans="16:20" x14ac:dyDescent="0.2">
      <c r="P2338" s="184">
        <f t="shared" si="326"/>
        <v>41883</v>
      </c>
      <c r="Q2338" s="184">
        <v>41883</v>
      </c>
      <c r="R2338" s="182">
        <v>3</v>
      </c>
      <c r="S2338" s="182">
        <f t="shared" si="327"/>
        <v>3.54</v>
      </c>
      <c r="T2338" s="182">
        <f t="shared" si="328"/>
        <v>-0.54</v>
      </c>
    </row>
    <row r="2339" spans="16:20" x14ac:dyDescent="0.2">
      <c r="P2339" s="184">
        <f t="shared" si="326"/>
        <v>41883</v>
      </c>
      <c r="Q2339" s="184">
        <v>41884</v>
      </c>
      <c r="R2339" s="182">
        <v>3</v>
      </c>
      <c r="S2339" s="182">
        <f t="shared" si="327"/>
        <v>3.54</v>
      </c>
      <c r="T2339" s="182">
        <f t="shared" si="328"/>
        <v>-0.54</v>
      </c>
    </row>
    <row r="2340" spans="16:20" x14ac:dyDescent="0.2">
      <c r="P2340" s="184">
        <f t="shared" si="326"/>
        <v>41883</v>
      </c>
      <c r="Q2340" s="184">
        <v>41885</v>
      </c>
      <c r="R2340" s="182">
        <v>3</v>
      </c>
      <c r="S2340" s="182">
        <f t="shared" si="327"/>
        <v>3.54</v>
      </c>
      <c r="T2340" s="182">
        <f t="shared" si="328"/>
        <v>-0.54</v>
      </c>
    </row>
    <row r="2341" spans="16:20" x14ac:dyDescent="0.2">
      <c r="P2341" s="184">
        <f t="shared" si="326"/>
        <v>41883</v>
      </c>
      <c r="Q2341" s="184">
        <v>41886</v>
      </c>
      <c r="R2341" s="182">
        <v>3</v>
      </c>
      <c r="S2341" s="182">
        <f t="shared" si="327"/>
        <v>3.54</v>
      </c>
      <c r="T2341" s="182">
        <f t="shared" si="328"/>
        <v>-0.54</v>
      </c>
    </row>
    <row r="2342" spans="16:20" x14ac:dyDescent="0.2">
      <c r="P2342" s="184">
        <f t="shared" si="326"/>
        <v>41883</v>
      </c>
      <c r="Q2342" s="184">
        <v>41887</v>
      </c>
      <c r="R2342" s="182">
        <v>3</v>
      </c>
      <c r="S2342" s="182">
        <f t="shared" si="327"/>
        <v>3.54</v>
      </c>
      <c r="T2342" s="182">
        <f t="shared" si="328"/>
        <v>-0.54</v>
      </c>
    </row>
    <row r="2343" spans="16:20" x14ac:dyDescent="0.2">
      <c r="P2343" s="184">
        <f t="shared" si="326"/>
        <v>41883</v>
      </c>
      <c r="Q2343" s="184">
        <v>41888</v>
      </c>
      <c r="R2343" s="182">
        <v>3</v>
      </c>
      <c r="S2343" s="182">
        <f t="shared" si="327"/>
        <v>3.54</v>
      </c>
      <c r="T2343" s="182">
        <f t="shared" si="328"/>
        <v>-0.54</v>
      </c>
    </row>
    <row r="2344" spans="16:20" x14ac:dyDescent="0.2">
      <c r="P2344" s="184">
        <f t="shared" si="326"/>
        <v>41883</v>
      </c>
      <c r="Q2344" s="184">
        <v>41889</v>
      </c>
      <c r="R2344" s="182">
        <v>3</v>
      </c>
      <c r="S2344" s="182">
        <f t="shared" si="327"/>
        <v>3.54</v>
      </c>
      <c r="T2344" s="182">
        <f t="shared" si="328"/>
        <v>-0.54</v>
      </c>
    </row>
    <row r="2345" spans="16:20" x14ac:dyDescent="0.2">
      <c r="P2345" s="184">
        <f t="shared" si="326"/>
        <v>41883</v>
      </c>
      <c r="Q2345" s="184">
        <v>41890</v>
      </c>
      <c r="R2345" s="182">
        <v>3</v>
      </c>
      <c r="S2345" s="182">
        <f t="shared" si="327"/>
        <v>3.54</v>
      </c>
      <c r="T2345" s="182">
        <f t="shared" si="328"/>
        <v>-0.54</v>
      </c>
    </row>
    <row r="2346" spans="16:20" x14ac:dyDescent="0.2">
      <c r="P2346" s="184">
        <f t="shared" si="326"/>
        <v>41883</v>
      </c>
      <c r="Q2346" s="184">
        <v>41891</v>
      </c>
      <c r="R2346" s="182">
        <v>3</v>
      </c>
      <c r="S2346" s="182">
        <f t="shared" si="327"/>
        <v>3.54</v>
      </c>
      <c r="T2346" s="182">
        <f t="shared" si="328"/>
        <v>-0.54</v>
      </c>
    </row>
    <row r="2347" spans="16:20" x14ac:dyDescent="0.2">
      <c r="P2347" s="184">
        <f t="shared" si="326"/>
        <v>41883</v>
      </c>
      <c r="Q2347" s="184">
        <v>41892</v>
      </c>
      <c r="R2347" s="182">
        <v>3</v>
      </c>
      <c r="S2347" s="182">
        <f t="shared" si="327"/>
        <v>3.54</v>
      </c>
      <c r="T2347" s="182">
        <f t="shared" si="328"/>
        <v>-0.54</v>
      </c>
    </row>
    <row r="2348" spans="16:20" x14ac:dyDescent="0.2">
      <c r="P2348" s="184">
        <f t="shared" si="326"/>
        <v>41883</v>
      </c>
      <c r="Q2348" s="184">
        <v>41893</v>
      </c>
      <c r="R2348" s="182">
        <v>3</v>
      </c>
      <c r="S2348" s="182">
        <f t="shared" si="327"/>
        <v>3.54</v>
      </c>
      <c r="T2348" s="182">
        <f t="shared" si="328"/>
        <v>-0.54</v>
      </c>
    </row>
    <row r="2349" spans="16:20" x14ac:dyDescent="0.2">
      <c r="P2349" s="184">
        <f t="shared" si="326"/>
        <v>41883</v>
      </c>
      <c r="Q2349" s="184">
        <v>41894</v>
      </c>
      <c r="R2349" s="182">
        <v>3</v>
      </c>
      <c r="S2349" s="182">
        <f t="shared" si="327"/>
        <v>3.54</v>
      </c>
      <c r="T2349" s="182">
        <f t="shared" si="328"/>
        <v>-0.54</v>
      </c>
    </row>
    <row r="2350" spans="16:20" x14ac:dyDescent="0.2">
      <c r="P2350" s="184">
        <f t="shared" si="326"/>
        <v>41883</v>
      </c>
      <c r="Q2350" s="184">
        <v>41895</v>
      </c>
      <c r="R2350" s="182">
        <v>3</v>
      </c>
      <c r="S2350" s="182">
        <f t="shared" si="327"/>
        <v>3.54</v>
      </c>
      <c r="T2350" s="182">
        <f t="shared" si="328"/>
        <v>-0.54</v>
      </c>
    </row>
    <row r="2351" spans="16:20" x14ac:dyDescent="0.2">
      <c r="P2351" s="184">
        <f t="shared" si="326"/>
        <v>41883</v>
      </c>
      <c r="Q2351" s="184">
        <v>41896</v>
      </c>
      <c r="R2351" s="182">
        <v>3</v>
      </c>
      <c r="S2351" s="182">
        <f t="shared" si="327"/>
        <v>3.54</v>
      </c>
      <c r="T2351" s="182">
        <f t="shared" si="328"/>
        <v>-0.54</v>
      </c>
    </row>
    <row r="2352" spans="16:20" x14ac:dyDescent="0.2">
      <c r="P2352" s="184">
        <f t="shared" si="326"/>
        <v>41883</v>
      </c>
      <c r="Q2352" s="184">
        <v>41897</v>
      </c>
      <c r="R2352" s="182">
        <v>3</v>
      </c>
      <c r="S2352" s="182">
        <f t="shared" si="327"/>
        <v>3.54</v>
      </c>
      <c r="T2352" s="182">
        <f t="shared" si="328"/>
        <v>-0.54</v>
      </c>
    </row>
    <row r="2353" spans="16:20" x14ac:dyDescent="0.2">
      <c r="P2353" s="184">
        <f t="shared" si="326"/>
        <v>41883</v>
      </c>
      <c r="Q2353" s="184">
        <v>41898</v>
      </c>
      <c r="R2353" s="182">
        <v>3</v>
      </c>
      <c r="S2353" s="182">
        <f t="shared" si="327"/>
        <v>3.54</v>
      </c>
      <c r="T2353" s="182">
        <f t="shared" si="328"/>
        <v>-0.54</v>
      </c>
    </row>
    <row r="2354" spans="16:20" x14ac:dyDescent="0.2">
      <c r="P2354" s="184">
        <f t="shared" si="326"/>
        <v>41883</v>
      </c>
      <c r="Q2354" s="184">
        <v>41899</v>
      </c>
      <c r="R2354" s="182">
        <v>3</v>
      </c>
      <c r="S2354" s="182">
        <f t="shared" si="327"/>
        <v>3.54</v>
      </c>
      <c r="T2354" s="182">
        <f t="shared" si="328"/>
        <v>-0.54</v>
      </c>
    </row>
    <row r="2355" spans="16:20" x14ac:dyDescent="0.2">
      <c r="P2355" s="184">
        <f t="shared" si="326"/>
        <v>41883</v>
      </c>
      <c r="Q2355" s="184">
        <v>41900</v>
      </c>
      <c r="R2355" s="182">
        <v>3</v>
      </c>
      <c r="S2355" s="182">
        <f t="shared" si="327"/>
        <v>3.54</v>
      </c>
      <c r="T2355" s="182">
        <f t="shared" si="328"/>
        <v>-0.54</v>
      </c>
    </row>
    <row r="2356" spans="16:20" x14ac:dyDescent="0.2">
      <c r="P2356" s="184">
        <f t="shared" si="326"/>
        <v>41883</v>
      </c>
      <c r="Q2356" s="184">
        <v>41901</v>
      </c>
      <c r="R2356" s="182">
        <v>3</v>
      </c>
      <c r="S2356" s="182">
        <f t="shared" si="327"/>
        <v>3.54</v>
      </c>
      <c r="T2356" s="182">
        <f t="shared" si="328"/>
        <v>-0.54</v>
      </c>
    </row>
    <row r="2357" spans="16:20" x14ac:dyDescent="0.2">
      <c r="P2357" s="184">
        <f t="shared" si="326"/>
        <v>41883</v>
      </c>
      <c r="Q2357" s="184">
        <v>41902</v>
      </c>
      <c r="R2357" s="182">
        <v>3</v>
      </c>
      <c r="S2357" s="182">
        <f t="shared" si="327"/>
        <v>3.54</v>
      </c>
      <c r="T2357" s="182">
        <f t="shared" si="328"/>
        <v>-0.54</v>
      </c>
    </row>
    <row r="2358" spans="16:20" x14ac:dyDescent="0.2">
      <c r="P2358" s="184">
        <f t="shared" si="326"/>
        <v>41883</v>
      </c>
      <c r="Q2358" s="184">
        <v>41903</v>
      </c>
      <c r="R2358" s="182">
        <v>3</v>
      </c>
      <c r="S2358" s="182">
        <f t="shared" si="327"/>
        <v>3.54</v>
      </c>
      <c r="T2358" s="182">
        <f t="shared" si="328"/>
        <v>-0.54</v>
      </c>
    </row>
    <row r="2359" spans="16:20" x14ac:dyDescent="0.2">
      <c r="P2359" s="184">
        <f t="shared" si="326"/>
        <v>41883</v>
      </c>
      <c r="Q2359" s="184">
        <v>41904</v>
      </c>
      <c r="R2359" s="182">
        <v>3</v>
      </c>
      <c r="S2359" s="182">
        <f t="shared" si="327"/>
        <v>3.54</v>
      </c>
      <c r="T2359" s="182">
        <f t="shared" si="328"/>
        <v>-0.54</v>
      </c>
    </row>
    <row r="2360" spans="16:20" x14ac:dyDescent="0.2">
      <c r="P2360" s="184">
        <f t="shared" si="326"/>
        <v>41883</v>
      </c>
      <c r="Q2360" s="184">
        <v>41905</v>
      </c>
      <c r="R2360" s="182">
        <v>3</v>
      </c>
      <c r="S2360" s="182">
        <f t="shared" si="327"/>
        <v>3.54</v>
      </c>
      <c r="T2360" s="182">
        <f t="shared" si="328"/>
        <v>-0.54</v>
      </c>
    </row>
    <row r="2361" spans="16:20" x14ac:dyDescent="0.2">
      <c r="P2361" s="184">
        <f t="shared" si="326"/>
        <v>41883</v>
      </c>
      <c r="Q2361" s="184">
        <v>41906</v>
      </c>
      <c r="R2361" s="182">
        <v>3</v>
      </c>
      <c r="S2361" s="182">
        <f t="shared" si="327"/>
        <v>3.54</v>
      </c>
      <c r="T2361" s="182">
        <f t="shared" si="328"/>
        <v>-0.54</v>
      </c>
    </row>
    <row r="2362" spans="16:20" x14ac:dyDescent="0.2">
      <c r="P2362" s="184">
        <f t="shared" si="326"/>
        <v>41883</v>
      </c>
      <c r="Q2362" s="184">
        <v>41907</v>
      </c>
      <c r="R2362" s="182">
        <v>3</v>
      </c>
      <c r="S2362" s="182">
        <f t="shared" si="327"/>
        <v>3.54</v>
      </c>
      <c r="T2362" s="182">
        <f t="shared" si="328"/>
        <v>-0.54</v>
      </c>
    </row>
    <row r="2363" spans="16:20" x14ac:dyDescent="0.2">
      <c r="P2363" s="184">
        <f t="shared" si="326"/>
        <v>41883</v>
      </c>
      <c r="Q2363" s="184">
        <v>41908</v>
      </c>
      <c r="R2363" s="182">
        <v>3</v>
      </c>
      <c r="S2363" s="182">
        <f t="shared" si="327"/>
        <v>3.54</v>
      </c>
      <c r="T2363" s="182">
        <f t="shared" si="328"/>
        <v>-0.54</v>
      </c>
    </row>
    <row r="2364" spans="16:20" x14ac:dyDescent="0.2">
      <c r="P2364" s="184">
        <f t="shared" si="326"/>
        <v>41883</v>
      </c>
      <c r="Q2364" s="184">
        <v>41909</v>
      </c>
      <c r="R2364" s="182">
        <v>3</v>
      </c>
      <c r="S2364" s="182">
        <f t="shared" si="327"/>
        <v>3.54</v>
      </c>
      <c r="T2364" s="182">
        <f t="shared" si="328"/>
        <v>-0.54</v>
      </c>
    </row>
    <row r="2365" spans="16:20" x14ac:dyDescent="0.2">
      <c r="P2365" s="184">
        <f t="shared" si="326"/>
        <v>41883</v>
      </c>
      <c r="Q2365" s="184">
        <v>41910</v>
      </c>
      <c r="R2365" s="182">
        <v>3</v>
      </c>
      <c r="S2365" s="182">
        <f t="shared" si="327"/>
        <v>3.54</v>
      </c>
      <c r="T2365" s="182">
        <f t="shared" si="328"/>
        <v>-0.54</v>
      </c>
    </row>
    <row r="2366" spans="16:20" x14ac:dyDescent="0.2">
      <c r="P2366" s="184">
        <f t="shared" si="326"/>
        <v>41883</v>
      </c>
      <c r="Q2366" s="184">
        <v>41911</v>
      </c>
      <c r="R2366" s="182">
        <v>3</v>
      </c>
      <c r="S2366" s="182">
        <f t="shared" si="327"/>
        <v>3.54</v>
      </c>
      <c r="T2366" s="182">
        <f t="shared" si="328"/>
        <v>-0.54</v>
      </c>
    </row>
    <row r="2367" spans="16:20" x14ac:dyDescent="0.2">
      <c r="P2367" s="184">
        <f t="shared" si="326"/>
        <v>41883</v>
      </c>
      <c r="Q2367" s="184">
        <v>41912</v>
      </c>
      <c r="R2367" s="182">
        <v>3</v>
      </c>
      <c r="S2367" s="182">
        <f t="shared" si="327"/>
        <v>3.54</v>
      </c>
      <c r="T2367" s="182">
        <f t="shared" si="328"/>
        <v>-0.54</v>
      </c>
    </row>
    <row r="2368" spans="16:20" x14ac:dyDescent="0.2">
      <c r="P2368" s="184">
        <f t="shared" si="326"/>
        <v>41913</v>
      </c>
      <c r="Q2368" s="184">
        <v>41913</v>
      </c>
      <c r="R2368" s="182">
        <v>3</v>
      </c>
      <c r="S2368" s="182">
        <f t="shared" si="327"/>
        <v>3.52</v>
      </c>
      <c r="T2368" s="182">
        <f t="shared" si="328"/>
        <v>-0.52</v>
      </c>
    </row>
    <row r="2369" spans="16:20" x14ac:dyDescent="0.2">
      <c r="P2369" s="184">
        <f t="shared" si="326"/>
        <v>41913</v>
      </c>
      <c r="Q2369" s="184">
        <v>41914</v>
      </c>
      <c r="R2369" s="182">
        <v>3</v>
      </c>
      <c r="S2369" s="182">
        <f t="shared" si="327"/>
        <v>3.52</v>
      </c>
      <c r="T2369" s="182">
        <f t="shared" si="328"/>
        <v>-0.52</v>
      </c>
    </row>
    <row r="2370" spans="16:20" x14ac:dyDescent="0.2">
      <c r="P2370" s="184">
        <f t="shared" si="326"/>
        <v>41913</v>
      </c>
      <c r="Q2370" s="184">
        <v>41915</v>
      </c>
      <c r="R2370" s="182">
        <v>3</v>
      </c>
      <c r="S2370" s="182">
        <f t="shared" si="327"/>
        <v>3.52</v>
      </c>
      <c r="T2370" s="182">
        <f t="shared" si="328"/>
        <v>-0.52</v>
      </c>
    </row>
    <row r="2371" spans="16:20" x14ac:dyDescent="0.2">
      <c r="P2371" s="184">
        <f t="shared" si="326"/>
        <v>41913</v>
      </c>
      <c r="Q2371" s="184">
        <v>41916</v>
      </c>
      <c r="R2371" s="182">
        <v>3</v>
      </c>
      <c r="S2371" s="182">
        <f t="shared" si="327"/>
        <v>3.52</v>
      </c>
      <c r="T2371" s="182">
        <f t="shared" si="328"/>
        <v>-0.52</v>
      </c>
    </row>
    <row r="2372" spans="16:20" x14ac:dyDescent="0.2">
      <c r="P2372" s="184">
        <f t="shared" si="326"/>
        <v>41913</v>
      </c>
      <c r="Q2372" s="184">
        <v>41917</v>
      </c>
      <c r="R2372" s="182">
        <v>3</v>
      </c>
      <c r="S2372" s="182">
        <f t="shared" si="327"/>
        <v>3.52</v>
      </c>
      <c r="T2372" s="182">
        <f t="shared" si="328"/>
        <v>-0.52</v>
      </c>
    </row>
    <row r="2373" spans="16:20" x14ac:dyDescent="0.2">
      <c r="P2373" s="184">
        <f t="shared" si="326"/>
        <v>41913</v>
      </c>
      <c r="Q2373" s="184">
        <v>41918</v>
      </c>
      <c r="R2373" s="182">
        <v>3</v>
      </c>
      <c r="S2373" s="182">
        <f t="shared" si="327"/>
        <v>3.52</v>
      </c>
      <c r="T2373" s="182">
        <f t="shared" si="328"/>
        <v>-0.52</v>
      </c>
    </row>
    <row r="2374" spans="16:20" x14ac:dyDescent="0.2">
      <c r="P2374" s="184">
        <f t="shared" si="326"/>
        <v>41913</v>
      </c>
      <c r="Q2374" s="184">
        <v>41919</v>
      </c>
      <c r="R2374" s="182">
        <v>3</v>
      </c>
      <c r="S2374" s="182">
        <f t="shared" si="327"/>
        <v>3.52</v>
      </c>
      <c r="T2374" s="182">
        <f t="shared" si="328"/>
        <v>-0.52</v>
      </c>
    </row>
    <row r="2375" spans="16:20" x14ac:dyDescent="0.2">
      <c r="P2375" s="184">
        <f t="shared" si="326"/>
        <v>41913</v>
      </c>
      <c r="Q2375" s="184">
        <v>41920</v>
      </c>
      <c r="R2375" s="182">
        <v>3</v>
      </c>
      <c r="S2375" s="182">
        <f t="shared" si="327"/>
        <v>3.52</v>
      </c>
      <c r="T2375" s="182">
        <f t="shared" si="328"/>
        <v>-0.52</v>
      </c>
    </row>
    <row r="2376" spans="16:20" x14ac:dyDescent="0.2">
      <c r="P2376" s="184">
        <f t="shared" ref="P2376:P2439" si="329">DATE(YEAR(Q2376),MONTH(Q2376),1)</f>
        <v>41913</v>
      </c>
      <c r="Q2376" s="184">
        <v>41921</v>
      </c>
      <c r="R2376" s="182">
        <v>3</v>
      </c>
      <c r="S2376" s="182">
        <f t="shared" ref="S2376:S2439" si="330">INDEX($Y:$Y,MATCH($P2376,$V:$V,0))</f>
        <v>3.52</v>
      </c>
      <c r="T2376" s="182">
        <f t="shared" ref="T2376:T2439" si="331">R2376-S2376</f>
        <v>-0.52</v>
      </c>
    </row>
    <row r="2377" spans="16:20" x14ac:dyDescent="0.2">
      <c r="P2377" s="184">
        <f t="shared" si="329"/>
        <v>41913</v>
      </c>
      <c r="Q2377" s="184">
        <v>41922</v>
      </c>
      <c r="R2377" s="182">
        <v>3</v>
      </c>
      <c r="S2377" s="182">
        <f t="shared" si="330"/>
        <v>3.52</v>
      </c>
      <c r="T2377" s="182">
        <f t="shared" si="331"/>
        <v>-0.52</v>
      </c>
    </row>
    <row r="2378" spans="16:20" x14ac:dyDescent="0.2">
      <c r="P2378" s="184">
        <f t="shared" si="329"/>
        <v>41913</v>
      </c>
      <c r="Q2378" s="184">
        <v>41923</v>
      </c>
      <c r="R2378" s="182">
        <v>3</v>
      </c>
      <c r="S2378" s="182">
        <f t="shared" si="330"/>
        <v>3.52</v>
      </c>
      <c r="T2378" s="182">
        <f t="shared" si="331"/>
        <v>-0.52</v>
      </c>
    </row>
    <row r="2379" spans="16:20" x14ac:dyDescent="0.2">
      <c r="P2379" s="184">
        <f t="shared" si="329"/>
        <v>41913</v>
      </c>
      <c r="Q2379" s="184">
        <v>41924</v>
      </c>
      <c r="R2379" s="182">
        <v>3</v>
      </c>
      <c r="S2379" s="182">
        <f t="shared" si="330"/>
        <v>3.52</v>
      </c>
      <c r="T2379" s="182">
        <f t="shared" si="331"/>
        <v>-0.52</v>
      </c>
    </row>
    <row r="2380" spans="16:20" x14ac:dyDescent="0.2">
      <c r="P2380" s="184">
        <f t="shared" si="329"/>
        <v>41913</v>
      </c>
      <c r="Q2380" s="184">
        <v>41925</v>
      </c>
      <c r="R2380" s="182">
        <v>3</v>
      </c>
      <c r="S2380" s="182">
        <f t="shared" si="330"/>
        <v>3.52</v>
      </c>
      <c r="T2380" s="182">
        <f t="shared" si="331"/>
        <v>-0.52</v>
      </c>
    </row>
    <row r="2381" spans="16:20" x14ac:dyDescent="0.2">
      <c r="P2381" s="184">
        <f t="shared" si="329"/>
        <v>41913</v>
      </c>
      <c r="Q2381" s="184">
        <v>41926</v>
      </c>
      <c r="R2381" s="182">
        <v>3</v>
      </c>
      <c r="S2381" s="182">
        <f t="shared" si="330"/>
        <v>3.52</v>
      </c>
      <c r="T2381" s="182">
        <f t="shared" si="331"/>
        <v>-0.52</v>
      </c>
    </row>
    <row r="2382" spans="16:20" x14ac:dyDescent="0.2">
      <c r="P2382" s="184">
        <f t="shared" si="329"/>
        <v>41913</v>
      </c>
      <c r="Q2382" s="184">
        <v>41927</v>
      </c>
      <c r="R2382" s="182">
        <v>3</v>
      </c>
      <c r="S2382" s="182">
        <f t="shared" si="330"/>
        <v>3.52</v>
      </c>
      <c r="T2382" s="182">
        <f t="shared" si="331"/>
        <v>-0.52</v>
      </c>
    </row>
    <row r="2383" spans="16:20" x14ac:dyDescent="0.2">
      <c r="P2383" s="184">
        <f t="shared" si="329"/>
        <v>41913</v>
      </c>
      <c r="Q2383" s="184">
        <v>41928</v>
      </c>
      <c r="R2383" s="182">
        <v>3</v>
      </c>
      <c r="S2383" s="182">
        <f t="shared" si="330"/>
        <v>3.52</v>
      </c>
      <c r="T2383" s="182">
        <f t="shared" si="331"/>
        <v>-0.52</v>
      </c>
    </row>
    <row r="2384" spans="16:20" x14ac:dyDescent="0.2">
      <c r="P2384" s="184">
        <f t="shared" si="329"/>
        <v>41913</v>
      </c>
      <c r="Q2384" s="184">
        <v>41929</v>
      </c>
      <c r="R2384" s="182">
        <v>3</v>
      </c>
      <c r="S2384" s="182">
        <f t="shared" si="330"/>
        <v>3.52</v>
      </c>
      <c r="T2384" s="182">
        <f t="shared" si="331"/>
        <v>-0.52</v>
      </c>
    </row>
    <row r="2385" spans="16:20" x14ac:dyDescent="0.2">
      <c r="P2385" s="184">
        <f t="shared" si="329"/>
        <v>41913</v>
      </c>
      <c r="Q2385" s="184">
        <v>41930</v>
      </c>
      <c r="R2385" s="182">
        <v>3</v>
      </c>
      <c r="S2385" s="182">
        <f t="shared" si="330"/>
        <v>3.52</v>
      </c>
      <c r="T2385" s="182">
        <f t="shared" si="331"/>
        <v>-0.52</v>
      </c>
    </row>
    <row r="2386" spans="16:20" x14ac:dyDescent="0.2">
      <c r="P2386" s="184">
        <f t="shared" si="329"/>
        <v>41913</v>
      </c>
      <c r="Q2386" s="184">
        <v>41931</v>
      </c>
      <c r="R2386" s="182">
        <v>3</v>
      </c>
      <c r="S2386" s="182">
        <f t="shared" si="330"/>
        <v>3.52</v>
      </c>
      <c r="T2386" s="182">
        <f t="shared" si="331"/>
        <v>-0.52</v>
      </c>
    </row>
    <row r="2387" spans="16:20" x14ac:dyDescent="0.2">
      <c r="P2387" s="184">
        <f t="shared" si="329"/>
        <v>41913</v>
      </c>
      <c r="Q2387" s="184">
        <v>41932</v>
      </c>
      <c r="R2387" s="182">
        <v>3</v>
      </c>
      <c r="S2387" s="182">
        <f t="shared" si="330"/>
        <v>3.52</v>
      </c>
      <c r="T2387" s="182">
        <f t="shared" si="331"/>
        <v>-0.52</v>
      </c>
    </row>
    <row r="2388" spans="16:20" x14ac:dyDescent="0.2">
      <c r="P2388" s="184">
        <f t="shared" si="329"/>
        <v>41913</v>
      </c>
      <c r="Q2388" s="184">
        <v>41933</v>
      </c>
      <c r="R2388" s="182">
        <v>3</v>
      </c>
      <c r="S2388" s="182">
        <f t="shared" si="330"/>
        <v>3.52</v>
      </c>
      <c r="T2388" s="182">
        <f t="shared" si="331"/>
        <v>-0.52</v>
      </c>
    </row>
    <row r="2389" spans="16:20" x14ac:dyDescent="0.2">
      <c r="P2389" s="184">
        <f t="shared" si="329"/>
        <v>41913</v>
      </c>
      <c r="Q2389" s="184">
        <v>41934</v>
      </c>
      <c r="R2389" s="182">
        <v>3</v>
      </c>
      <c r="S2389" s="182">
        <f t="shared" si="330"/>
        <v>3.52</v>
      </c>
      <c r="T2389" s="182">
        <f t="shared" si="331"/>
        <v>-0.52</v>
      </c>
    </row>
    <row r="2390" spans="16:20" x14ac:dyDescent="0.2">
      <c r="P2390" s="184">
        <f t="shared" si="329"/>
        <v>41913</v>
      </c>
      <c r="Q2390" s="184">
        <v>41935</v>
      </c>
      <c r="R2390" s="182">
        <v>3</v>
      </c>
      <c r="S2390" s="182">
        <f t="shared" si="330"/>
        <v>3.52</v>
      </c>
      <c r="T2390" s="182">
        <f t="shared" si="331"/>
        <v>-0.52</v>
      </c>
    </row>
    <row r="2391" spans="16:20" x14ac:dyDescent="0.2">
      <c r="P2391" s="184">
        <f t="shared" si="329"/>
        <v>41913</v>
      </c>
      <c r="Q2391" s="184">
        <v>41936</v>
      </c>
      <c r="R2391" s="182">
        <v>3</v>
      </c>
      <c r="S2391" s="182">
        <f t="shared" si="330"/>
        <v>3.52</v>
      </c>
      <c r="T2391" s="182">
        <f t="shared" si="331"/>
        <v>-0.52</v>
      </c>
    </row>
    <row r="2392" spans="16:20" x14ac:dyDescent="0.2">
      <c r="P2392" s="184">
        <f t="shared" si="329"/>
        <v>41913</v>
      </c>
      <c r="Q2392" s="184">
        <v>41937</v>
      </c>
      <c r="R2392" s="182">
        <v>3</v>
      </c>
      <c r="S2392" s="182">
        <f t="shared" si="330"/>
        <v>3.52</v>
      </c>
      <c r="T2392" s="182">
        <f t="shared" si="331"/>
        <v>-0.52</v>
      </c>
    </row>
    <row r="2393" spans="16:20" x14ac:dyDescent="0.2">
      <c r="P2393" s="184">
        <f t="shared" si="329"/>
        <v>41913</v>
      </c>
      <c r="Q2393" s="184">
        <v>41938</v>
      </c>
      <c r="R2393" s="182">
        <v>3</v>
      </c>
      <c r="S2393" s="182">
        <f t="shared" si="330"/>
        <v>3.52</v>
      </c>
      <c r="T2393" s="182">
        <f t="shared" si="331"/>
        <v>-0.52</v>
      </c>
    </row>
    <row r="2394" spans="16:20" x14ac:dyDescent="0.2">
      <c r="P2394" s="184">
        <f t="shared" si="329"/>
        <v>41913</v>
      </c>
      <c r="Q2394" s="184">
        <v>41939</v>
      </c>
      <c r="R2394" s="182">
        <v>3</v>
      </c>
      <c r="S2394" s="182">
        <f t="shared" si="330"/>
        <v>3.52</v>
      </c>
      <c r="T2394" s="182">
        <f t="shared" si="331"/>
        <v>-0.52</v>
      </c>
    </row>
    <row r="2395" spans="16:20" x14ac:dyDescent="0.2">
      <c r="P2395" s="184">
        <f t="shared" si="329"/>
        <v>41913</v>
      </c>
      <c r="Q2395" s="184">
        <v>41940</v>
      </c>
      <c r="R2395" s="182">
        <v>3</v>
      </c>
      <c r="S2395" s="182">
        <f t="shared" si="330"/>
        <v>3.52</v>
      </c>
      <c r="T2395" s="182">
        <f t="shared" si="331"/>
        <v>-0.52</v>
      </c>
    </row>
    <row r="2396" spans="16:20" x14ac:dyDescent="0.2">
      <c r="P2396" s="184">
        <f t="shared" si="329"/>
        <v>41913</v>
      </c>
      <c r="Q2396" s="184">
        <v>41941</v>
      </c>
      <c r="R2396" s="182">
        <v>3</v>
      </c>
      <c r="S2396" s="182">
        <f t="shared" si="330"/>
        <v>3.52</v>
      </c>
      <c r="T2396" s="182">
        <f t="shared" si="331"/>
        <v>-0.52</v>
      </c>
    </row>
    <row r="2397" spans="16:20" x14ac:dyDescent="0.2">
      <c r="P2397" s="184">
        <f t="shared" si="329"/>
        <v>41913</v>
      </c>
      <c r="Q2397" s="184">
        <v>41942</v>
      </c>
      <c r="R2397" s="182">
        <v>3</v>
      </c>
      <c r="S2397" s="182">
        <f t="shared" si="330"/>
        <v>3.52</v>
      </c>
      <c r="T2397" s="182">
        <f t="shared" si="331"/>
        <v>-0.52</v>
      </c>
    </row>
    <row r="2398" spans="16:20" x14ac:dyDescent="0.2">
      <c r="P2398" s="184">
        <f t="shared" si="329"/>
        <v>41913</v>
      </c>
      <c r="Q2398" s="184">
        <v>41943</v>
      </c>
      <c r="R2398" s="182">
        <v>3</v>
      </c>
      <c r="S2398" s="182">
        <f t="shared" si="330"/>
        <v>3.52</v>
      </c>
      <c r="T2398" s="182">
        <f t="shared" si="331"/>
        <v>-0.52</v>
      </c>
    </row>
    <row r="2399" spans="16:20" x14ac:dyDescent="0.2">
      <c r="P2399" s="184">
        <f t="shared" si="329"/>
        <v>41944</v>
      </c>
      <c r="Q2399" s="184">
        <v>41944</v>
      </c>
      <c r="R2399" s="182">
        <v>3</v>
      </c>
      <c r="S2399" s="182">
        <f t="shared" si="330"/>
        <v>3.51</v>
      </c>
      <c r="T2399" s="182">
        <f t="shared" si="331"/>
        <v>-0.50999999999999979</v>
      </c>
    </row>
    <row r="2400" spans="16:20" x14ac:dyDescent="0.2">
      <c r="P2400" s="184">
        <f t="shared" si="329"/>
        <v>41944</v>
      </c>
      <c r="Q2400" s="184">
        <v>41945</v>
      </c>
      <c r="R2400" s="182">
        <v>3</v>
      </c>
      <c r="S2400" s="182">
        <f t="shared" si="330"/>
        <v>3.51</v>
      </c>
      <c r="T2400" s="182">
        <f t="shared" si="331"/>
        <v>-0.50999999999999979</v>
      </c>
    </row>
    <row r="2401" spans="16:20" x14ac:dyDescent="0.2">
      <c r="P2401" s="184">
        <f t="shared" si="329"/>
        <v>41944</v>
      </c>
      <c r="Q2401" s="184">
        <v>41946</v>
      </c>
      <c r="R2401" s="182">
        <v>3</v>
      </c>
      <c r="S2401" s="182">
        <f t="shared" si="330"/>
        <v>3.51</v>
      </c>
      <c r="T2401" s="182">
        <f t="shared" si="331"/>
        <v>-0.50999999999999979</v>
      </c>
    </row>
    <row r="2402" spans="16:20" x14ac:dyDescent="0.2">
      <c r="P2402" s="184">
        <f t="shared" si="329"/>
        <v>41944</v>
      </c>
      <c r="Q2402" s="184">
        <v>41947</v>
      </c>
      <c r="R2402" s="182">
        <v>3</v>
      </c>
      <c r="S2402" s="182">
        <f t="shared" si="330"/>
        <v>3.51</v>
      </c>
      <c r="T2402" s="182">
        <f t="shared" si="331"/>
        <v>-0.50999999999999979</v>
      </c>
    </row>
    <row r="2403" spans="16:20" x14ac:dyDescent="0.2">
      <c r="P2403" s="184">
        <f t="shared" si="329"/>
        <v>41944</v>
      </c>
      <c r="Q2403" s="184">
        <v>41948</v>
      </c>
      <c r="R2403" s="182">
        <v>3</v>
      </c>
      <c r="S2403" s="182">
        <f t="shared" si="330"/>
        <v>3.51</v>
      </c>
      <c r="T2403" s="182">
        <f t="shared" si="331"/>
        <v>-0.50999999999999979</v>
      </c>
    </row>
    <row r="2404" spans="16:20" x14ac:dyDescent="0.2">
      <c r="P2404" s="184">
        <f t="shared" si="329"/>
        <v>41944</v>
      </c>
      <c r="Q2404" s="184">
        <v>41949</v>
      </c>
      <c r="R2404" s="182">
        <v>3</v>
      </c>
      <c r="S2404" s="182">
        <f t="shared" si="330"/>
        <v>3.51</v>
      </c>
      <c r="T2404" s="182">
        <f t="shared" si="331"/>
        <v>-0.50999999999999979</v>
      </c>
    </row>
    <row r="2405" spans="16:20" x14ac:dyDescent="0.2">
      <c r="P2405" s="184">
        <f t="shared" si="329"/>
        <v>41944</v>
      </c>
      <c r="Q2405" s="184">
        <v>41950</v>
      </c>
      <c r="R2405" s="182">
        <v>3</v>
      </c>
      <c r="S2405" s="182">
        <f t="shared" si="330"/>
        <v>3.51</v>
      </c>
      <c r="T2405" s="182">
        <f t="shared" si="331"/>
        <v>-0.50999999999999979</v>
      </c>
    </row>
    <row r="2406" spans="16:20" x14ac:dyDescent="0.2">
      <c r="P2406" s="184">
        <f t="shared" si="329"/>
        <v>41944</v>
      </c>
      <c r="Q2406" s="184">
        <v>41951</v>
      </c>
      <c r="R2406" s="182">
        <v>3</v>
      </c>
      <c r="S2406" s="182">
        <f t="shared" si="330"/>
        <v>3.51</v>
      </c>
      <c r="T2406" s="182">
        <f t="shared" si="331"/>
        <v>-0.50999999999999979</v>
      </c>
    </row>
    <row r="2407" spans="16:20" x14ac:dyDescent="0.2">
      <c r="P2407" s="184">
        <f t="shared" si="329"/>
        <v>41944</v>
      </c>
      <c r="Q2407" s="184">
        <v>41952</v>
      </c>
      <c r="R2407" s="182">
        <v>3</v>
      </c>
      <c r="S2407" s="182">
        <f t="shared" si="330"/>
        <v>3.51</v>
      </c>
      <c r="T2407" s="182">
        <f t="shared" si="331"/>
        <v>-0.50999999999999979</v>
      </c>
    </row>
    <row r="2408" spans="16:20" x14ac:dyDescent="0.2">
      <c r="P2408" s="184">
        <f t="shared" si="329"/>
        <v>41944</v>
      </c>
      <c r="Q2408" s="184">
        <v>41953</v>
      </c>
      <c r="R2408" s="182">
        <v>3</v>
      </c>
      <c r="S2408" s="182">
        <f t="shared" si="330"/>
        <v>3.51</v>
      </c>
      <c r="T2408" s="182">
        <f t="shared" si="331"/>
        <v>-0.50999999999999979</v>
      </c>
    </row>
    <row r="2409" spans="16:20" x14ac:dyDescent="0.2">
      <c r="P2409" s="184">
        <f t="shared" si="329"/>
        <v>41944</v>
      </c>
      <c r="Q2409" s="184">
        <v>41954</v>
      </c>
      <c r="R2409" s="182">
        <v>3</v>
      </c>
      <c r="S2409" s="182">
        <f t="shared" si="330"/>
        <v>3.51</v>
      </c>
      <c r="T2409" s="182">
        <f t="shared" si="331"/>
        <v>-0.50999999999999979</v>
      </c>
    </row>
    <row r="2410" spans="16:20" x14ac:dyDescent="0.2">
      <c r="P2410" s="184">
        <f t="shared" si="329"/>
        <v>41944</v>
      </c>
      <c r="Q2410" s="184">
        <v>41955</v>
      </c>
      <c r="R2410" s="182">
        <v>3</v>
      </c>
      <c r="S2410" s="182">
        <f t="shared" si="330"/>
        <v>3.51</v>
      </c>
      <c r="T2410" s="182">
        <f t="shared" si="331"/>
        <v>-0.50999999999999979</v>
      </c>
    </row>
    <row r="2411" spans="16:20" x14ac:dyDescent="0.2">
      <c r="P2411" s="184">
        <f t="shared" si="329"/>
        <v>41944</v>
      </c>
      <c r="Q2411" s="184">
        <v>41956</v>
      </c>
      <c r="R2411" s="182">
        <v>3</v>
      </c>
      <c r="S2411" s="182">
        <f t="shared" si="330"/>
        <v>3.51</v>
      </c>
      <c r="T2411" s="182">
        <f t="shared" si="331"/>
        <v>-0.50999999999999979</v>
      </c>
    </row>
    <row r="2412" spans="16:20" x14ac:dyDescent="0.2">
      <c r="P2412" s="184">
        <f t="shared" si="329"/>
        <v>41944</v>
      </c>
      <c r="Q2412" s="184">
        <v>41957</v>
      </c>
      <c r="R2412" s="182">
        <v>3</v>
      </c>
      <c r="S2412" s="182">
        <f t="shared" si="330"/>
        <v>3.51</v>
      </c>
      <c r="T2412" s="182">
        <f t="shared" si="331"/>
        <v>-0.50999999999999979</v>
      </c>
    </row>
    <row r="2413" spans="16:20" x14ac:dyDescent="0.2">
      <c r="P2413" s="184">
        <f t="shared" si="329"/>
        <v>41944</v>
      </c>
      <c r="Q2413" s="184">
        <v>41958</v>
      </c>
      <c r="R2413" s="182">
        <v>3</v>
      </c>
      <c r="S2413" s="182">
        <f t="shared" si="330"/>
        <v>3.51</v>
      </c>
      <c r="T2413" s="182">
        <f t="shared" si="331"/>
        <v>-0.50999999999999979</v>
      </c>
    </row>
    <row r="2414" spans="16:20" x14ac:dyDescent="0.2">
      <c r="P2414" s="184">
        <f t="shared" si="329"/>
        <v>41944</v>
      </c>
      <c r="Q2414" s="184">
        <v>41959</v>
      </c>
      <c r="R2414" s="182">
        <v>3</v>
      </c>
      <c r="S2414" s="182">
        <f t="shared" si="330"/>
        <v>3.51</v>
      </c>
      <c r="T2414" s="182">
        <f t="shared" si="331"/>
        <v>-0.50999999999999979</v>
      </c>
    </row>
    <row r="2415" spans="16:20" x14ac:dyDescent="0.2">
      <c r="P2415" s="184">
        <f t="shared" si="329"/>
        <v>41944</v>
      </c>
      <c r="Q2415" s="184">
        <v>41960</v>
      </c>
      <c r="R2415" s="182">
        <v>3</v>
      </c>
      <c r="S2415" s="182">
        <f t="shared" si="330"/>
        <v>3.51</v>
      </c>
      <c r="T2415" s="182">
        <f t="shared" si="331"/>
        <v>-0.50999999999999979</v>
      </c>
    </row>
    <row r="2416" spans="16:20" x14ac:dyDescent="0.2">
      <c r="P2416" s="184">
        <f t="shared" si="329"/>
        <v>41944</v>
      </c>
      <c r="Q2416" s="184">
        <v>41961</v>
      </c>
      <c r="R2416" s="182">
        <v>3</v>
      </c>
      <c r="S2416" s="182">
        <f t="shared" si="330"/>
        <v>3.51</v>
      </c>
      <c r="T2416" s="182">
        <f t="shared" si="331"/>
        <v>-0.50999999999999979</v>
      </c>
    </row>
    <row r="2417" spans="16:20" x14ac:dyDescent="0.2">
      <c r="P2417" s="184">
        <f t="shared" si="329"/>
        <v>41944</v>
      </c>
      <c r="Q2417" s="184">
        <v>41962</v>
      </c>
      <c r="R2417" s="182">
        <v>3</v>
      </c>
      <c r="S2417" s="182">
        <f t="shared" si="330"/>
        <v>3.51</v>
      </c>
      <c r="T2417" s="182">
        <f t="shared" si="331"/>
        <v>-0.50999999999999979</v>
      </c>
    </row>
    <row r="2418" spans="16:20" x14ac:dyDescent="0.2">
      <c r="P2418" s="184">
        <f t="shared" si="329"/>
        <v>41944</v>
      </c>
      <c r="Q2418" s="184">
        <v>41963</v>
      </c>
      <c r="R2418" s="182">
        <v>3</v>
      </c>
      <c r="S2418" s="182">
        <f t="shared" si="330"/>
        <v>3.51</v>
      </c>
      <c r="T2418" s="182">
        <f t="shared" si="331"/>
        <v>-0.50999999999999979</v>
      </c>
    </row>
    <row r="2419" spans="16:20" x14ac:dyDescent="0.2">
      <c r="P2419" s="184">
        <f t="shared" si="329"/>
        <v>41944</v>
      </c>
      <c r="Q2419" s="184">
        <v>41964</v>
      </c>
      <c r="R2419" s="182">
        <v>3</v>
      </c>
      <c r="S2419" s="182">
        <f t="shared" si="330"/>
        <v>3.51</v>
      </c>
      <c r="T2419" s="182">
        <f t="shared" si="331"/>
        <v>-0.50999999999999979</v>
      </c>
    </row>
    <row r="2420" spans="16:20" x14ac:dyDescent="0.2">
      <c r="P2420" s="184">
        <f t="shared" si="329"/>
        <v>41944</v>
      </c>
      <c r="Q2420" s="184">
        <v>41965</v>
      </c>
      <c r="R2420" s="182">
        <v>3</v>
      </c>
      <c r="S2420" s="182">
        <f t="shared" si="330"/>
        <v>3.51</v>
      </c>
      <c r="T2420" s="182">
        <f t="shared" si="331"/>
        <v>-0.50999999999999979</v>
      </c>
    </row>
    <row r="2421" spans="16:20" x14ac:dyDescent="0.2">
      <c r="P2421" s="184">
        <f t="shared" si="329"/>
        <v>41944</v>
      </c>
      <c r="Q2421" s="184">
        <v>41966</v>
      </c>
      <c r="R2421" s="182">
        <v>3</v>
      </c>
      <c r="S2421" s="182">
        <f t="shared" si="330"/>
        <v>3.51</v>
      </c>
      <c r="T2421" s="182">
        <f t="shared" si="331"/>
        <v>-0.50999999999999979</v>
      </c>
    </row>
    <row r="2422" spans="16:20" x14ac:dyDescent="0.2">
      <c r="P2422" s="184">
        <f t="shared" si="329"/>
        <v>41944</v>
      </c>
      <c r="Q2422" s="184">
        <v>41967</v>
      </c>
      <c r="R2422" s="182">
        <v>3</v>
      </c>
      <c r="S2422" s="182">
        <f t="shared" si="330"/>
        <v>3.51</v>
      </c>
      <c r="T2422" s="182">
        <f t="shared" si="331"/>
        <v>-0.50999999999999979</v>
      </c>
    </row>
    <row r="2423" spans="16:20" x14ac:dyDescent="0.2">
      <c r="P2423" s="184">
        <f t="shared" si="329"/>
        <v>41944</v>
      </c>
      <c r="Q2423" s="184">
        <v>41968</v>
      </c>
      <c r="R2423" s="182">
        <v>3</v>
      </c>
      <c r="S2423" s="182">
        <f t="shared" si="330"/>
        <v>3.51</v>
      </c>
      <c r="T2423" s="182">
        <f t="shared" si="331"/>
        <v>-0.50999999999999979</v>
      </c>
    </row>
    <row r="2424" spans="16:20" x14ac:dyDescent="0.2">
      <c r="P2424" s="184">
        <f t="shared" si="329"/>
        <v>41944</v>
      </c>
      <c r="Q2424" s="184">
        <v>41969</v>
      </c>
      <c r="R2424" s="182">
        <v>3</v>
      </c>
      <c r="S2424" s="182">
        <f t="shared" si="330"/>
        <v>3.51</v>
      </c>
      <c r="T2424" s="182">
        <f t="shared" si="331"/>
        <v>-0.50999999999999979</v>
      </c>
    </row>
    <row r="2425" spans="16:20" x14ac:dyDescent="0.2">
      <c r="P2425" s="184">
        <f t="shared" si="329"/>
        <v>41944</v>
      </c>
      <c r="Q2425" s="184">
        <v>41970</v>
      </c>
      <c r="R2425" s="182">
        <v>3</v>
      </c>
      <c r="S2425" s="182">
        <f t="shared" si="330"/>
        <v>3.51</v>
      </c>
      <c r="T2425" s="182">
        <f t="shared" si="331"/>
        <v>-0.50999999999999979</v>
      </c>
    </row>
    <row r="2426" spans="16:20" x14ac:dyDescent="0.2">
      <c r="P2426" s="184">
        <f t="shared" si="329"/>
        <v>41944</v>
      </c>
      <c r="Q2426" s="184">
        <v>41971</v>
      </c>
      <c r="R2426" s="182">
        <v>3</v>
      </c>
      <c r="S2426" s="182">
        <f t="shared" si="330"/>
        <v>3.51</v>
      </c>
      <c r="T2426" s="182">
        <f t="shared" si="331"/>
        <v>-0.50999999999999979</v>
      </c>
    </row>
    <row r="2427" spans="16:20" x14ac:dyDescent="0.2">
      <c r="P2427" s="184">
        <f t="shared" si="329"/>
        <v>41944</v>
      </c>
      <c r="Q2427" s="184">
        <v>41972</v>
      </c>
      <c r="R2427" s="182">
        <v>3</v>
      </c>
      <c r="S2427" s="182">
        <f t="shared" si="330"/>
        <v>3.51</v>
      </c>
      <c r="T2427" s="182">
        <f t="shared" si="331"/>
        <v>-0.50999999999999979</v>
      </c>
    </row>
    <row r="2428" spans="16:20" x14ac:dyDescent="0.2">
      <c r="P2428" s="184">
        <f t="shared" si="329"/>
        <v>41944</v>
      </c>
      <c r="Q2428" s="184">
        <v>41973</v>
      </c>
      <c r="R2428" s="182">
        <v>3</v>
      </c>
      <c r="S2428" s="182">
        <f t="shared" si="330"/>
        <v>3.51</v>
      </c>
      <c r="T2428" s="182">
        <f t="shared" si="331"/>
        <v>-0.50999999999999979</v>
      </c>
    </row>
    <row r="2429" spans="16:20" x14ac:dyDescent="0.2">
      <c r="P2429" s="184">
        <f t="shared" si="329"/>
        <v>41974</v>
      </c>
      <c r="Q2429" s="184">
        <v>41974</v>
      </c>
      <c r="R2429" s="182">
        <v>3</v>
      </c>
      <c r="S2429" s="182">
        <f t="shared" si="330"/>
        <v>3.54</v>
      </c>
      <c r="T2429" s="182">
        <f t="shared" si="331"/>
        <v>-0.54</v>
      </c>
    </row>
    <row r="2430" spans="16:20" x14ac:dyDescent="0.2">
      <c r="P2430" s="184">
        <f t="shared" si="329"/>
        <v>41974</v>
      </c>
      <c r="Q2430" s="184">
        <v>41975</v>
      </c>
      <c r="R2430" s="182">
        <v>3</v>
      </c>
      <c r="S2430" s="182">
        <f t="shared" si="330"/>
        <v>3.54</v>
      </c>
      <c r="T2430" s="182">
        <f t="shared" si="331"/>
        <v>-0.54</v>
      </c>
    </row>
    <row r="2431" spans="16:20" x14ac:dyDescent="0.2">
      <c r="P2431" s="184">
        <f t="shared" si="329"/>
        <v>41974</v>
      </c>
      <c r="Q2431" s="184">
        <v>41976</v>
      </c>
      <c r="R2431" s="182">
        <v>3</v>
      </c>
      <c r="S2431" s="182">
        <f t="shared" si="330"/>
        <v>3.54</v>
      </c>
      <c r="T2431" s="182">
        <f t="shared" si="331"/>
        <v>-0.54</v>
      </c>
    </row>
    <row r="2432" spans="16:20" x14ac:dyDescent="0.2">
      <c r="P2432" s="184">
        <f t="shared" si="329"/>
        <v>41974</v>
      </c>
      <c r="Q2432" s="184">
        <v>41977</v>
      </c>
      <c r="R2432" s="182">
        <v>3</v>
      </c>
      <c r="S2432" s="182">
        <f t="shared" si="330"/>
        <v>3.54</v>
      </c>
      <c r="T2432" s="182">
        <f t="shared" si="331"/>
        <v>-0.54</v>
      </c>
    </row>
    <row r="2433" spans="16:20" x14ac:dyDescent="0.2">
      <c r="P2433" s="184">
        <f t="shared" si="329"/>
        <v>41974</v>
      </c>
      <c r="Q2433" s="184">
        <v>41978</v>
      </c>
      <c r="R2433" s="182">
        <v>3</v>
      </c>
      <c r="S2433" s="182">
        <f t="shared" si="330"/>
        <v>3.54</v>
      </c>
      <c r="T2433" s="182">
        <f t="shared" si="331"/>
        <v>-0.54</v>
      </c>
    </row>
    <row r="2434" spans="16:20" x14ac:dyDescent="0.2">
      <c r="P2434" s="184">
        <f t="shared" si="329"/>
        <v>41974</v>
      </c>
      <c r="Q2434" s="184">
        <v>41979</v>
      </c>
      <c r="R2434" s="182">
        <v>3</v>
      </c>
      <c r="S2434" s="182">
        <f t="shared" si="330"/>
        <v>3.54</v>
      </c>
      <c r="T2434" s="182">
        <f t="shared" si="331"/>
        <v>-0.54</v>
      </c>
    </row>
    <row r="2435" spans="16:20" x14ac:dyDescent="0.2">
      <c r="P2435" s="184">
        <f t="shared" si="329"/>
        <v>41974</v>
      </c>
      <c r="Q2435" s="184">
        <v>41980</v>
      </c>
      <c r="R2435" s="182">
        <v>3</v>
      </c>
      <c r="S2435" s="182">
        <f t="shared" si="330"/>
        <v>3.54</v>
      </c>
      <c r="T2435" s="182">
        <f t="shared" si="331"/>
        <v>-0.54</v>
      </c>
    </row>
    <row r="2436" spans="16:20" x14ac:dyDescent="0.2">
      <c r="P2436" s="184">
        <f t="shared" si="329"/>
        <v>41974</v>
      </c>
      <c r="Q2436" s="184">
        <v>41981</v>
      </c>
      <c r="R2436" s="182">
        <v>3</v>
      </c>
      <c r="S2436" s="182">
        <f t="shared" si="330"/>
        <v>3.54</v>
      </c>
      <c r="T2436" s="182">
        <f t="shared" si="331"/>
        <v>-0.54</v>
      </c>
    </row>
    <row r="2437" spans="16:20" x14ac:dyDescent="0.2">
      <c r="P2437" s="184">
        <f t="shared" si="329"/>
        <v>41974</v>
      </c>
      <c r="Q2437" s="184">
        <v>41982</v>
      </c>
      <c r="R2437" s="182">
        <v>3</v>
      </c>
      <c r="S2437" s="182">
        <f t="shared" si="330"/>
        <v>3.54</v>
      </c>
      <c r="T2437" s="182">
        <f t="shared" si="331"/>
        <v>-0.54</v>
      </c>
    </row>
    <row r="2438" spans="16:20" x14ac:dyDescent="0.2">
      <c r="P2438" s="184">
        <f t="shared" si="329"/>
        <v>41974</v>
      </c>
      <c r="Q2438" s="184">
        <v>41983</v>
      </c>
      <c r="R2438" s="182">
        <v>3</v>
      </c>
      <c r="S2438" s="182">
        <f t="shared" si="330"/>
        <v>3.54</v>
      </c>
      <c r="T2438" s="182">
        <f t="shared" si="331"/>
        <v>-0.54</v>
      </c>
    </row>
    <row r="2439" spans="16:20" x14ac:dyDescent="0.2">
      <c r="P2439" s="184">
        <f t="shared" si="329"/>
        <v>41974</v>
      </c>
      <c r="Q2439" s="184">
        <v>41984</v>
      </c>
      <c r="R2439" s="182">
        <v>3</v>
      </c>
      <c r="S2439" s="182">
        <f t="shared" si="330"/>
        <v>3.54</v>
      </c>
      <c r="T2439" s="182">
        <f t="shared" si="331"/>
        <v>-0.54</v>
      </c>
    </row>
    <row r="2440" spans="16:20" x14ac:dyDescent="0.2">
      <c r="P2440" s="184">
        <f t="shared" ref="P2440:P2503" si="332">DATE(YEAR(Q2440),MONTH(Q2440),1)</f>
        <v>41974</v>
      </c>
      <c r="Q2440" s="184">
        <v>41985</v>
      </c>
      <c r="R2440" s="182">
        <v>3</v>
      </c>
      <c r="S2440" s="182">
        <f t="shared" ref="S2440:S2503" si="333">INDEX($Y:$Y,MATCH($P2440,$V:$V,0))</f>
        <v>3.54</v>
      </c>
      <c r="T2440" s="182">
        <f t="shared" ref="T2440:T2503" si="334">R2440-S2440</f>
        <v>-0.54</v>
      </c>
    </row>
    <row r="2441" spans="16:20" x14ac:dyDescent="0.2">
      <c r="P2441" s="184">
        <f t="shared" si="332"/>
        <v>41974</v>
      </c>
      <c r="Q2441" s="184">
        <v>41986</v>
      </c>
      <c r="R2441" s="182">
        <v>3</v>
      </c>
      <c r="S2441" s="182">
        <f t="shared" si="333"/>
        <v>3.54</v>
      </c>
      <c r="T2441" s="182">
        <f t="shared" si="334"/>
        <v>-0.54</v>
      </c>
    </row>
    <row r="2442" spans="16:20" x14ac:dyDescent="0.2">
      <c r="P2442" s="184">
        <f t="shared" si="332"/>
        <v>41974</v>
      </c>
      <c r="Q2442" s="184">
        <v>41987</v>
      </c>
      <c r="R2442" s="182">
        <v>3</v>
      </c>
      <c r="S2442" s="182">
        <f t="shared" si="333"/>
        <v>3.54</v>
      </c>
      <c r="T2442" s="182">
        <f t="shared" si="334"/>
        <v>-0.54</v>
      </c>
    </row>
    <row r="2443" spans="16:20" x14ac:dyDescent="0.2">
      <c r="P2443" s="184">
        <f t="shared" si="332"/>
        <v>41974</v>
      </c>
      <c r="Q2443" s="184">
        <v>41988</v>
      </c>
      <c r="R2443" s="182">
        <v>3</v>
      </c>
      <c r="S2443" s="182">
        <f t="shared" si="333"/>
        <v>3.54</v>
      </c>
      <c r="T2443" s="182">
        <f t="shared" si="334"/>
        <v>-0.54</v>
      </c>
    </row>
    <row r="2444" spans="16:20" x14ac:dyDescent="0.2">
      <c r="P2444" s="184">
        <f t="shared" si="332"/>
        <v>41974</v>
      </c>
      <c r="Q2444" s="184">
        <v>41989</v>
      </c>
      <c r="R2444" s="182">
        <v>3</v>
      </c>
      <c r="S2444" s="182">
        <f t="shared" si="333"/>
        <v>3.54</v>
      </c>
      <c r="T2444" s="182">
        <f t="shared" si="334"/>
        <v>-0.54</v>
      </c>
    </row>
    <row r="2445" spans="16:20" x14ac:dyDescent="0.2">
      <c r="P2445" s="184">
        <f t="shared" si="332"/>
        <v>41974</v>
      </c>
      <c r="Q2445" s="184">
        <v>41990</v>
      </c>
      <c r="R2445" s="182">
        <v>3</v>
      </c>
      <c r="S2445" s="182">
        <f t="shared" si="333"/>
        <v>3.54</v>
      </c>
      <c r="T2445" s="182">
        <f t="shared" si="334"/>
        <v>-0.54</v>
      </c>
    </row>
    <row r="2446" spans="16:20" x14ac:dyDescent="0.2">
      <c r="P2446" s="184">
        <f t="shared" si="332"/>
        <v>41974</v>
      </c>
      <c r="Q2446" s="184">
        <v>41991</v>
      </c>
      <c r="R2446" s="182">
        <v>3</v>
      </c>
      <c r="S2446" s="182">
        <f t="shared" si="333"/>
        <v>3.54</v>
      </c>
      <c r="T2446" s="182">
        <f t="shared" si="334"/>
        <v>-0.54</v>
      </c>
    </row>
    <row r="2447" spans="16:20" x14ac:dyDescent="0.2">
      <c r="P2447" s="184">
        <f t="shared" si="332"/>
        <v>41974</v>
      </c>
      <c r="Q2447" s="184">
        <v>41992</v>
      </c>
      <c r="R2447" s="182">
        <v>3</v>
      </c>
      <c r="S2447" s="182">
        <f t="shared" si="333"/>
        <v>3.54</v>
      </c>
      <c r="T2447" s="182">
        <f t="shared" si="334"/>
        <v>-0.54</v>
      </c>
    </row>
    <row r="2448" spans="16:20" x14ac:dyDescent="0.2">
      <c r="P2448" s="184">
        <f t="shared" si="332"/>
        <v>41974</v>
      </c>
      <c r="Q2448" s="184">
        <v>41993</v>
      </c>
      <c r="R2448" s="182">
        <v>3</v>
      </c>
      <c r="S2448" s="182">
        <f t="shared" si="333"/>
        <v>3.54</v>
      </c>
      <c r="T2448" s="182">
        <f t="shared" si="334"/>
        <v>-0.54</v>
      </c>
    </row>
    <row r="2449" spans="16:20" x14ac:dyDescent="0.2">
      <c r="P2449" s="184">
        <f t="shared" si="332"/>
        <v>41974</v>
      </c>
      <c r="Q2449" s="184">
        <v>41994</v>
      </c>
      <c r="R2449" s="182">
        <v>3</v>
      </c>
      <c r="S2449" s="182">
        <f t="shared" si="333"/>
        <v>3.54</v>
      </c>
      <c r="T2449" s="182">
        <f t="shared" si="334"/>
        <v>-0.54</v>
      </c>
    </row>
    <row r="2450" spans="16:20" x14ac:dyDescent="0.2">
      <c r="P2450" s="184">
        <f t="shared" si="332"/>
        <v>41974</v>
      </c>
      <c r="Q2450" s="184">
        <v>41995</v>
      </c>
      <c r="R2450" s="182">
        <v>3</v>
      </c>
      <c r="S2450" s="182">
        <f t="shared" si="333"/>
        <v>3.54</v>
      </c>
      <c r="T2450" s="182">
        <f t="shared" si="334"/>
        <v>-0.54</v>
      </c>
    </row>
    <row r="2451" spans="16:20" x14ac:dyDescent="0.2">
      <c r="P2451" s="184">
        <f t="shared" si="332"/>
        <v>41974</v>
      </c>
      <c r="Q2451" s="184">
        <v>41996</v>
      </c>
      <c r="R2451" s="182">
        <v>3</v>
      </c>
      <c r="S2451" s="182">
        <f t="shared" si="333"/>
        <v>3.54</v>
      </c>
      <c r="T2451" s="182">
        <f t="shared" si="334"/>
        <v>-0.54</v>
      </c>
    </row>
    <row r="2452" spans="16:20" x14ac:dyDescent="0.2">
      <c r="P2452" s="184">
        <f t="shared" si="332"/>
        <v>41974</v>
      </c>
      <c r="Q2452" s="184">
        <v>41997</v>
      </c>
      <c r="R2452" s="182">
        <v>3</v>
      </c>
      <c r="S2452" s="182">
        <f t="shared" si="333"/>
        <v>3.54</v>
      </c>
      <c r="T2452" s="182">
        <f t="shared" si="334"/>
        <v>-0.54</v>
      </c>
    </row>
    <row r="2453" spans="16:20" x14ac:dyDescent="0.2">
      <c r="P2453" s="184">
        <f t="shared" si="332"/>
        <v>41974</v>
      </c>
      <c r="Q2453" s="184">
        <v>41998</v>
      </c>
      <c r="R2453" s="182">
        <v>3</v>
      </c>
      <c r="S2453" s="182">
        <f t="shared" si="333"/>
        <v>3.54</v>
      </c>
      <c r="T2453" s="182">
        <f t="shared" si="334"/>
        <v>-0.54</v>
      </c>
    </row>
    <row r="2454" spans="16:20" x14ac:dyDescent="0.2">
      <c r="P2454" s="184">
        <f t="shared" si="332"/>
        <v>41974</v>
      </c>
      <c r="Q2454" s="184">
        <v>41999</v>
      </c>
      <c r="R2454" s="182">
        <v>3</v>
      </c>
      <c r="S2454" s="182">
        <f t="shared" si="333"/>
        <v>3.54</v>
      </c>
      <c r="T2454" s="182">
        <f t="shared" si="334"/>
        <v>-0.54</v>
      </c>
    </row>
    <row r="2455" spans="16:20" x14ac:dyDescent="0.2">
      <c r="P2455" s="184">
        <f t="shared" si="332"/>
        <v>41974</v>
      </c>
      <c r="Q2455" s="184">
        <v>42000</v>
      </c>
      <c r="R2455" s="182">
        <v>3</v>
      </c>
      <c r="S2455" s="182">
        <f t="shared" si="333"/>
        <v>3.54</v>
      </c>
      <c r="T2455" s="182">
        <f t="shared" si="334"/>
        <v>-0.54</v>
      </c>
    </row>
    <row r="2456" spans="16:20" x14ac:dyDescent="0.2">
      <c r="P2456" s="184">
        <f t="shared" si="332"/>
        <v>41974</v>
      </c>
      <c r="Q2456" s="184">
        <v>42001</v>
      </c>
      <c r="R2456" s="182">
        <v>3</v>
      </c>
      <c r="S2456" s="182">
        <f t="shared" si="333"/>
        <v>3.54</v>
      </c>
      <c r="T2456" s="182">
        <f t="shared" si="334"/>
        <v>-0.54</v>
      </c>
    </row>
    <row r="2457" spans="16:20" x14ac:dyDescent="0.2">
      <c r="P2457" s="184">
        <f t="shared" si="332"/>
        <v>41974</v>
      </c>
      <c r="Q2457" s="184">
        <v>42002</v>
      </c>
      <c r="R2457" s="182">
        <v>3</v>
      </c>
      <c r="S2457" s="182">
        <f t="shared" si="333"/>
        <v>3.54</v>
      </c>
      <c r="T2457" s="182">
        <f t="shared" si="334"/>
        <v>-0.54</v>
      </c>
    </row>
    <row r="2458" spans="16:20" x14ac:dyDescent="0.2">
      <c r="P2458" s="184">
        <f t="shared" si="332"/>
        <v>41974</v>
      </c>
      <c r="Q2458" s="184">
        <v>42003</v>
      </c>
      <c r="R2458" s="182">
        <v>3</v>
      </c>
      <c r="S2458" s="182">
        <f t="shared" si="333"/>
        <v>3.54</v>
      </c>
      <c r="T2458" s="182">
        <f t="shared" si="334"/>
        <v>-0.54</v>
      </c>
    </row>
    <row r="2459" spans="16:20" x14ac:dyDescent="0.2">
      <c r="P2459" s="184">
        <f t="shared" si="332"/>
        <v>41974</v>
      </c>
      <c r="Q2459" s="184">
        <v>42004</v>
      </c>
      <c r="R2459" s="182">
        <v>3</v>
      </c>
      <c r="S2459" s="182">
        <f t="shared" si="333"/>
        <v>3.54</v>
      </c>
      <c r="T2459" s="182">
        <f t="shared" si="334"/>
        <v>-0.54</v>
      </c>
    </row>
    <row r="2460" spans="16:20" x14ac:dyDescent="0.2">
      <c r="P2460" s="184">
        <f t="shared" si="332"/>
        <v>42005</v>
      </c>
      <c r="Q2460" s="184">
        <v>42005</v>
      </c>
      <c r="R2460" s="182">
        <v>3</v>
      </c>
      <c r="S2460" s="182">
        <f t="shared" si="333"/>
        <v>3.65</v>
      </c>
      <c r="T2460" s="182">
        <f t="shared" si="334"/>
        <v>-0.64999999999999991</v>
      </c>
    </row>
    <row r="2461" spans="16:20" x14ac:dyDescent="0.2">
      <c r="P2461" s="184">
        <f t="shared" si="332"/>
        <v>42005</v>
      </c>
      <c r="Q2461" s="184">
        <v>42006</v>
      </c>
      <c r="R2461" s="182">
        <v>3</v>
      </c>
      <c r="S2461" s="182">
        <f t="shared" si="333"/>
        <v>3.65</v>
      </c>
      <c r="T2461" s="182">
        <f t="shared" si="334"/>
        <v>-0.64999999999999991</v>
      </c>
    </row>
    <row r="2462" spans="16:20" x14ac:dyDescent="0.2">
      <c r="P2462" s="184">
        <f t="shared" si="332"/>
        <v>42005</v>
      </c>
      <c r="Q2462" s="184">
        <v>42007</v>
      </c>
      <c r="R2462" s="182">
        <v>3</v>
      </c>
      <c r="S2462" s="182">
        <f t="shared" si="333"/>
        <v>3.65</v>
      </c>
      <c r="T2462" s="182">
        <f t="shared" si="334"/>
        <v>-0.64999999999999991</v>
      </c>
    </row>
    <row r="2463" spans="16:20" x14ac:dyDescent="0.2">
      <c r="P2463" s="184">
        <f t="shared" si="332"/>
        <v>42005</v>
      </c>
      <c r="Q2463" s="184">
        <v>42008</v>
      </c>
      <c r="R2463" s="182">
        <v>3</v>
      </c>
      <c r="S2463" s="182">
        <f t="shared" si="333"/>
        <v>3.65</v>
      </c>
      <c r="T2463" s="182">
        <f t="shared" si="334"/>
        <v>-0.64999999999999991</v>
      </c>
    </row>
    <row r="2464" spans="16:20" x14ac:dyDescent="0.2">
      <c r="P2464" s="184">
        <f t="shared" si="332"/>
        <v>42005</v>
      </c>
      <c r="Q2464" s="184">
        <v>42009</v>
      </c>
      <c r="R2464" s="182">
        <v>3</v>
      </c>
      <c r="S2464" s="182">
        <f t="shared" si="333"/>
        <v>3.65</v>
      </c>
      <c r="T2464" s="182">
        <f t="shared" si="334"/>
        <v>-0.64999999999999991</v>
      </c>
    </row>
    <row r="2465" spans="16:20" x14ac:dyDescent="0.2">
      <c r="P2465" s="184">
        <f t="shared" si="332"/>
        <v>42005</v>
      </c>
      <c r="Q2465" s="184">
        <v>42010</v>
      </c>
      <c r="R2465" s="182">
        <v>3</v>
      </c>
      <c r="S2465" s="182">
        <f t="shared" si="333"/>
        <v>3.65</v>
      </c>
      <c r="T2465" s="182">
        <f t="shared" si="334"/>
        <v>-0.64999999999999991</v>
      </c>
    </row>
    <row r="2466" spans="16:20" x14ac:dyDescent="0.2">
      <c r="P2466" s="184">
        <f t="shared" si="332"/>
        <v>42005</v>
      </c>
      <c r="Q2466" s="184">
        <v>42011</v>
      </c>
      <c r="R2466" s="182">
        <v>3</v>
      </c>
      <c r="S2466" s="182">
        <f t="shared" si="333"/>
        <v>3.65</v>
      </c>
      <c r="T2466" s="182">
        <f t="shared" si="334"/>
        <v>-0.64999999999999991</v>
      </c>
    </row>
    <row r="2467" spans="16:20" x14ac:dyDescent="0.2">
      <c r="P2467" s="184">
        <f t="shared" si="332"/>
        <v>42005</v>
      </c>
      <c r="Q2467" s="184">
        <v>42012</v>
      </c>
      <c r="R2467" s="182">
        <v>3</v>
      </c>
      <c r="S2467" s="182">
        <f t="shared" si="333"/>
        <v>3.65</v>
      </c>
      <c r="T2467" s="182">
        <f t="shared" si="334"/>
        <v>-0.64999999999999991</v>
      </c>
    </row>
    <row r="2468" spans="16:20" x14ac:dyDescent="0.2">
      <c r="P2468" s="184">
        <f t="shared" si="332"/>
        <v>42005</v>
      </c>
      <c r="Q2468" s="184">
        <v>42013</v>
      </c>
      <c r="R2468" s="182">
        <v>3</v>
      </c>
      <c r="S2468" s="182">
        <f t="shared" si="333"/>
        <v>3.65</v>
      </c>
      <c r="T2468" s="182">
        <f t="shared" si="334"/>
        <v>-0.64999999999999991</v>
      </c>
    </row>
    <row r="2469" spans="16:20" x14ac:dyDescent="0.2">
      <c r="P2469" s="184">
        <f t="shared" si="332"/>
        <v>42005</v>
      </c>
      <c r="Q2469" s="184">
        <v>42014</v>
      </c>
      <c r="R2469" s="182">
        <v>3</v>
      </c>
      <c r="S2469" s="182">
        <f t="shared" si="333"/>
        <v>3.65</v>
      </c>
      <c r="T2469" s="182">
        <f t="shared" si="334"/>
        <v>-0.64999999999999991</v>
      </c>
    </row>
    <row r="2470" spans="16:20" x14ac:dyDescent="0.2">
      <c r="P2470" s="184">
        <f t="shared" si="332"/>
        <v>42005</v>
      </c>
      <c r="Q2470" s="184">
        <v>42015</v>
      </c>
      <c r="R2470" s="182">
        <v>3</v>
      </c>
      <c r="S2470" s="182">
        <f t="shared" si="333"/>
        <v>3.65</v>
      </c>
      <c r="T2470" s="182">
        <f t="shared" si="334"/>
        <v>-0.64999999999999991</v>
      </c>
    </row>
    <row r="2471" spans="16:20" x14ac:dyDescent="0.2">
      <c r="P2471" s="184">
        <f t="shared" si="332"/>
        <v>42005</v>
      </c>
      <c r="Q2471" s="184">
        <v>42016</v>
      </c>
      <c r="R2471" s="182">
        <v>3</v>
      </c>
      <c r="S2471" s="182">
        <f t="shared" si="333"/>
        <v>3.65</v>
      </c>
      <c r="T2471" s="182">
        <f t="shared" si="334"/>
        <v>-0.64999999999999991</v>
      </c>
    </row>
    <row r="2472" spans="16:20" x14ac:dyDescent="0.2">
      <c r="P2472" s="184">
        <f t="shared" si="332"/>
        <v>42005</v>
      </c>
      <c r="Q2472" s="184">
        <v>42017</v>
      </c>
      <c r="R2472" s="182">
        <v>3</v>
      </c>
      <c r="S2472" s="182">
        <f t="shared" si="333"/>
        <v>3.65</v>
      </c>
      <c r="T2472" s="182">
        <f t="shared" si="334"/>
        <v>-0.64999999999999991</v>
      </c>
    </row>
    <row r="2473" spans="16:20" x14ac:dyDescent="0.2">
      <c r="P2473" s="184">
        <f t="shared" si="332"/>
        <v>42005</v>
      </c>
      <c r="Q2473" s="184">
        <v>42018</v>
      </c>
      <c r="R2473" s="182">
        <v>3</v>
      </c>
      <c r="S2473" s="182">
        <f t="shared" si="333"/>
        <v>3.65</v>
      </c>
      <c r="T2473" s="182">
        <f t="shared" si="334"/>
        <v>-0.64999999999999991</v>
      </c>
    </row>
    <row r="2474" spans="16:20" x14ac:dyDescent="0.2">
      <c r="P2474" s="184">
        <f t="shared" si="332"/>
        <v>42005</v>
      </c>
      <c r="Q2474" s="184">
        <v>42019</v>
      </c>
      <c r="R2474" s="182">
        <v>3</v>
      </c>
      <c r="S2474" s="182">
        <f t="shared" si="333"/>
        <v>3.65</v>
      </c>
      <c r="T2474" s="182">
        <f t="shared" si="334"/>
        <v>-0.64999999999999991</v>
      </c>
    </row>
    <row r="2475" spans="16:20" x14ac:dyDescent="0.2">
      <c r="P2475" s="184">
        <f t="shared" si="332"/>
        <v>42005</v>
      </c>
      <c r="Q2475" s="184">
        <v>42020</v>
      </c>
      <c r="R2475" s="182">
        <v>3</v>
      </c>
      <c r="S2475" s="182">
        <f t="shared" si="333"/>
        <v>3.65</v>
      </c>
      <c r="T2475" s="182">
        <f t="shared" si="334"/>
        <v>-0.64999999999999991</v>
      </c>
    </row>
    <row r="2476" spans="16:20" x14ac:dyDescent="0.2">
      <c r="P2476" s="184">
        <f t="shared" si="332"/>
        <v>42005</v>
      </c>
      <c r="Q2476" s="184">
        <v>42021</v>
      </c>
      <c r="R2476" s="182">
        <v>3</v>
      </c>
      <c r="S2476" s="182">
        <f t="shared" si="333"/>
        <v>3.65</v>
      </c>
      <c r="T2476" s="182">
        <f t="shared" si="334"/>
        <v>-0.64999999999999991</v>
      </c>
    </row>
    <row r="2477" spans="16:20" x14ac:dyDescent="0.2">
      <c r="P2477" s="184">
        <f t="shared" si="332"/>
        <v>42005</v>
      </c>
      <c r="Q2477" s="184">
        <v>42022</v>
      </c>
      <c r="R2477" s="182">
        <v>3</v>
      </c>
      <c r="S2477" s="182">
        <f t="shared" si="333"/>
        <v>3.65</v>
      </c>
      <c r="T2477" s="182">
        <f t="shared" si="334"/>
        <v>-0.64999999999999991</v>
      </c>
    </row>
    <row r="2478" spans="16:20" x14ac:dyDescent="0.2">
      <c r="P2478" s="184">
        <f t="shared" si="332"/>
        <v>42005</v>
      </c>
      <c r="Q2478" s="184">
        <v>42023</v>
      </c>
      <c r="R2478" s="182">
        <v>3</v>
      </c>
      <c r="S2478" s="182">
        <f t="shared" si="333"/>
        <v>3.65</v>
      </c>
      <c r="T2478" s="182">
        <f t="shared" si="334"/>
        <v>-0.64999999999999991</v>
      </c>
    </row>
    <row r="2479" spans="16:20" x14ac:dyDescent="0.2">
      <c r="P2479" s="184">
        <f t="shared" si="332"/>
        <v>42005</v>
      </c>
      <c r="Q2479" s="184">
        <v>42024</v>
      </c>
      <c r="R2479" s="182">
        <v>3</v>
      </c>
      <c r="S2479" s="182">
        <f t="shared" si="333"/>
        <v>3.65</v>
      </c>
      <c r="T2479" s="182">
        <f t="shared" si="334"/>
        <v>-0.64999999999999991</v>
      </c>
    </row>
    <row r="2480" spans="16:20" x14ac:dyDescent="0.2">
      <c r="P2480" s="184">
        <f t="shared" si="332"/>
        <v>42005</v>
      </c>
      <c r="Q2480" s="184">
        <v>42025</v>
      </c>
      <c r="R2480" s="182">
        <v>3</v>
      </c>
      <c r="S2480" s="182">
        <f t="shared" si="333"/>
        <v>3.65</v>
      </c>
      <c r="T2480" s="182">
        <f t="shared" si="334"/>
        <v>-0.64999999999999991</v>
      </c>
    </row>
    <row r="2481" spans="16:20" x14ac:dyDescent="0.2">
      <c r="P2481" s="184">
        <f t="shared" si="332"/>
        <v>42005</v>
      </c>
      <c r="Q2481" s="184">
        <v>42026</v>
      </c>
      <c r="R2481" s="182">
        <v>3</v>
      </c>
      <c r="S2481" s="182">
        <f t="shared" si="333"/>
        <v>3.65</v>
      </c>
      <c r="T2481" s="182">
        <f t="shared" si="334"/>
        <v>-0.64999999999999991</v>
      </c>
    </row>
    <row r="2482" spans="16:20" x14ac:dyDescent="0.2">
      <c r="P2482" s="184">
        <f t="shared" si="332"/>
        <v>42005</v>
      </c>
      <c r="Q2482" s="184">
        <v>42027</v>
      </c>
      <c r="R2482" s="182">
        <v>3</v>
      </c>
      <c r="S2482" s="182">
        <f t="shared" si="333"/>
        <v>3.65</v>
      </c>
      <c r="T2482" s="182">
        <f t="shared" si="334"/>
        <v>-0.64999999999999991</v>
      </c>
    </row>
    <row r="2483" spans="16:20" x14ac:dyDescent="0.2">
      <c r="P2483" s="184">
        <f t="shared" si="332"/>
        <v>42005</v>
      </c>
      <c r="Q2483" s="184">
        <v>42028</v>
      </c>
      <c r="R2483" s="182">
        <v>3</v>
      </c>
      <c r="S2483" s="182">
        <f t="shared" si="333"/>
        <v>3.65</v>
      </c>
      <c r="T2483" s="182">
        <f t="shared" si="334"/>
        <v>-0.64999999999999991</v>
      </c>
    </row>
    <row r="2484" spans="16:20" x14ac:dyDescent="0.2">
      <c r="P2484" s="184">
        <f t="shared" si="332"/>
        <v>42005</v>
      </c>
      <c r="Q2484" s="184">
        <v>42029</v>
      </c>
      <c r="R2484" s="182">
        <v>3</v>
      </c>
      <c r="S2484" s="182">
        <f t="shared" si="333"/>
        <v>3.65</v>
      </c>
      <c r="T2484" s="182">
        <f t="shared" si="334"/>
        <v>-0.64999999999999991</v>
      </c>
    </row>
    <row r="2485" spans="16:20" x14ac:dyDescent="0.2">
      <c r="P2485" s="184">
        <f t="shared" si="332"/>
        <v>42005</v>
      </c>
      <c r="Q2485" s="184">
        <v>42030</v>
      </c>
      <c r="R2485" s="182">
        <v>3</v>
      </c>
      <c r="S2485" s="182">
        <f t="shared" si="333"/>
        <v>3.65</v>
      </c>
      <c r="T2485" s="182">
        <f t="shared" si="334"/>
        <v>-0.64999999999999991</v>
      </c>
    </row>
    <row r="2486" spans="16:20" x14ac:dyDescent="0.2">
      <c r="P2486" s="184">
        <f t="shared" si="332"/>
        <v>42005</v>
      </c>
      <c r="Q2486" s="184">
        <v>42031</v>
      </c>
      <c r="R2486" s="182">
        <v>3</v>
      </c>
      <c r="S2486" s="182">
        <f t="shared" si="333"/>
        <v>3.65</v>
      </c>
      <c r="T2486" s="182">
        <f t="shared" si="334"/>
        <v>-0.64999999999999991</v>
      </c>
    </row>
    <row r="2487" spans="16:20" x14ac:dyDescent="0.2">
      <c r="P2487" s="184">
        <f t="shared" si="332"/>
        <v>42005</v>
      </c>
      <c r="Q2487" s="184">
        <v>42032</v>
      </c>
      <c r="R2487" s="182">
        <v>3</v>
      </c>
      <c r="S2487" s="182">
        <f t="shared" si="333"/>
        <v>3.65</v>
      </c>
      <c r="T2487" s="182">
        <f t="shared" si="334"/>
        <v>-0.64999999999999991</v>
      </c>
    </row>
    <row r="2488" spans="16:20" x14ac:dyDescent="0.2">
      <c r="P2488" s="184">
        <f t="shared" si="332"/>
        <v>42005</v>
      </c>
      <c r="Q2488" s="184">
        <v>42033</v>
      </c>
      <c r="R2488" s="182">
        <v>3</v>
      </c>
      <c r="S2488" s="182">
        <f t="shared" si="333"/>
        <v>3.65</v>
      </c>
      <c r="T2488" s="182">
        <f t="shared" si="334"/>
        <v>-0.64999999999999991</v>
      </c>
    </row>
    <row r="2489" spans="16:20" x14ac:dyDescent="0.2">
      <c r="P2489" s="184">
        <f t="shared" si="332"/>
        <v>42005</v>
      </c>
      <c r="Q2489" s="184">
        <v>42034</v>
      </c>
      <c r="R2489" s="182">
        <v>3</v>
      </c>
      <c r="S2489" s="182">
        <f t="shared" si="333"/>
        <v>3.65</v>
      </c>
      <c r="T2489" s="182">
        <f t="shared" si="334"/>
        <v>-0.64999999999999991</v>
      </c>
    </row>
    <row r="2490" spans="16:20" x14ac:dyDescent="0.2">
      <c r="P2490" s="184">
        <f t="shared" si="332"/>
        <v>42005</v>
      </c>
      <c r="Q2490" s="184">
        <v>42035</v>
      </c>
      <c r="R2490" s="182">
        <v>3</v>
      </c>
      <c r="S2490" s="182">
        <f t="shared" si="333"/>
        <v>3.65</v>
      </c>
      <c r="T2490" s="182">
        <f t="shared" si="334"/>
        <v>-0.64999999999999991</v>
      </c>
    </row>
    <row r="2491" spans="16:20" x14ac:dyDescent="0.2">
      <c r="P2491" s="184">
        <f t="shared" si="332"/>
        <v>42036</v>
      </c>
      <c r="Q2491" s="184">
        <v>42036</v>
      </c>
      <c r="R2491" s="182">
        <v>3</v>
      </c>
      <c r="S2491" s="182">
        <f t="shared" si="333"/>
        <v>3.67</v>
      </c>
      <c r="T2491" s="182">
        <f t="shared" si="334"/>
        <v>-0.66999999999999993</v>
      </c>
    </row>
    <row r="2492" spans="16:20" x14ac:dyDescent="0.2">
      <c r="P2492" s="184">
        <f t="shared" si="332"/>
        <v>42036</v>
      </c>
      <c r="Q2492" s="184">
        <v>42037</v>
      </c>
      <c r="R2492" s="182">
        <v>3</v>
      </c>
      <c r="S2492" s="182">
        <f t="shared" si="333"/>
        <v>3.67</v>
      </c>
      <c r="T2492" s="182">
        <f t="shared" si="334"/>
        <v>-0.66999999999999993</v>
      </c>
    </row>
    <row r="2493" spans="16:20" x14ac:dyDescent="0.2">
      <c r="P2493" s="184">
        <f t="shared" si="332"/>
        <v>42036</v>
      </c>
      <c r="Q2493" s="184">
        <v>42038</v>
      </c>
      <c r="R2493" s="182">
        <v>3</v>
      </c>
      <c r="S2493" s="182">
        <f t="shared" si="333"/>
        <v>3.67</v>
      </c>
      <c r="T2493" s="182">
        <f t="shared" si="334"/>
        <v>-0.66999999999999993</v>
      </c>
    </row>
    <row r="2494" spans="16:20" x14ac:dyDescent="0.2">
      <c r="P2494" s="184">
        <f t="shared" si="332"/>
        <v>42036</v>
      </c>
      <c r="Q2494" s="184">
        <v>42039</v>
      </c>
      <c r="R2494" s="182">
        <v>3</v>
      </c>
      <c r="S2494" s="182">
        <f t="shared" si="333"/>
        <v>3.67</v>
      </c>
      <c r="T2494" s="182">
        <f t="shared" si="334"/>
        <v>-0.66999999999999993</v>
      </c>
    </row>
    <row r="2495" spans="16:20" x14ac:dyDescent="0.2">
      <c r="P2495" s="184">
        <f t="shared" si="332"/>
        <v>42036</v>
      </c>
      <c r="Q2495" s="184">
        <v>42040</v>
      </c>
      <c r="R2495" s="182">
        <v>3</v>
      </c>
      <c r="S2495" s="182">
        <f t="shared" si="333"/>
        <v>3.67</v>
      </c>
      <c r="T2495" s="182">
        <f t="shared" si="334"/>
        <v>-0.66999999999999993</v>
      </c>
    </row>
    <row r="2496" spans="16:20" x14ac:dyDescent="0.2">
      <c r="P2496" s="184">
        <f t="shared" si="332"/>
        <v>42036</v>
      </c>
      <c r="Q2496" s="184">
        <v>42041</v>
      </c>
      <c r="R2496" s="182">
        <v>3</v>
      </c>
      <c r="S2496" s="182">
        <f t="shared" si="333"/>
        <v>3.67</v>
      </c>
      <c r="T2496" s="182">
        <f t="shared" si="334"/>
        <v>-0.66999999999999993</v>
      </c>
    </row>
    <row r="2497" spans="16:20" x14ac:dyDescent="0.2">
      <c r="P2497" s="184">
        <f t="shared" si="332"/>
        <v>42036</v>
      </c>
      <c r="Q2497" s="184">
        <v>42042</v>
      </c>
      <c r="R2497" s="182">
        <v>3</v>
      </c>
      <c r="S2497" s="182">
        <f t="shared" si="333"/>
        <v>3.67</v>
      </c>
      <c r="T2497" s="182">
        <f t="shared" si="334"/>
        <v>-0.66999999999999993</v>
      </c>
    </row>
    <row r="2498" spans="16:20" x14ac:dyDescent="0.2">
      <c r="P2498" s="184">
        <f t="shared" si="332"/>
        <v>42036</v>
      </c>
      <c r="Q2498" s="184">
        <v>42043</v>
      </c>
      <c r="R2498" s="182">
        <v>3</v>
      </c>
      <c r="S2498" s="182">
        <f t="shared" si="333"/>
        <v>3.67</v>
      </c>
      <c r="T2498" s="182">
        <f t="shared" si="334"/>
        <v>-0.66999999999999993</v>
      </c>
    </row>
    <row r="2499" spans="16:20" x14ac:dyDescent="0.2">
      <c r="P2499" s="184">
        <f t="shared" si="332"/>
        <v>42036</v>
      </c>
      <c r="Q2499" s="184">
        <v>42044</v>
      </c>
      <c r="R2499" s="182">
        <v>3</v>
      </c>
      <c r="S2499" s="182">
        <f t="shared" si="333"/>
        <v>3.67</v>
      </c>
      <c r="T2499" s="182">
        <f t="shared" si="334"/>
        <v>-0.66999999999999993</v>
      </c>
    </row>
    <row r="2500" spans="16:20" x14ac:dyDescent="0.2">
      <c r="P2500" s="184">
        <f t="shared" si="332"/>
        <v>42036</v>
      </c>
      <c r="Q2500" s="184">
        <v>42045</v>
      </c>
      <c r="R2500" s="182">
        <v>3</v>
      </c>
      <c r="S2500" s="182">
        <f t="shared" si="333"/>
        <v>3.67</v>
      </c>
      <c r="T2500" s="182">
        <f t="shared" si="334"/>
        <v>-0.66999999999999993</v>
      </c>
    </row>
    <row r="2501" spans="16:20" x14ac:dyDescent="0.2">
      <c r="P2501" s="184">
        <f t="shared" si="332"/>
        <v>42036</v>
      </c>
      <c r="Q2501" s="184">
        <v>42046</v>
      </c>
      <c r="R2501" s="182">
        <v>3</v>
      </c>
      <c r="S2501" s="182">
        <f t="shared" si="333"/>
        <v>3.67</v>
      </c>
      <c r="T2501" s="182">
        <f t="shared" si="334"/>
        <v>-0.66999999999999993</v>
      </c>
    </row>
    <row r="2502" spans="16:20" x14ac:dyDescent="0.2">
      <c r="P2502" s="184">
        <f t="shared" si="332"/>
        <v>42036</v>
      </c>
      <c r="Q2502" s="184">
        <v>42047</v>
      </c>
      <c r="R2502" s="182">
        <v>3</v>
      </c>
      <c r="S2502" s="182">
        <f t="shared" si="333"/>
        <v>3.67</v>
      </c>
      <c r="T2502" s="182">
        <f t="shared" si="334"/>
        <v>-0.66999999999999993</v>
      </c>
    </row>
    <row r="2503" spans="16:20" x14ac:dyDescent="0.2">
      <c r="P2503" s="184">
        <f t="shared" si="332"/>
        <v>42036</v>
      </c>
      <c r="Q2503" s="184">
        <v>42048</v>
      </c>
      <c r="R2503" s="182">
        <v>3</v>
      </c>
      <c r="S2503" s="182">
        <f t="shared" si="333"/>
        <v>3.67</v>
      </c>
      <c r="T2503" s="182">
        <f t="shared" si="334"/>
        <v>-0.66999999999999993</v>
      </c>
    </row>
    <row r="2504" spans="16:20" x14ac:dyDescent="0.2">
      <c r="P2504" s="184">
        <f t="shared" ref="P2504:P2567" si="335">DATE(YEAR(Q2504),MONTH(Q2504),1)</f>
        <v>42036</v>
      </c>
      <c r="Q2504" s="184">
        <v>42049</v>
      </c>
      <c r="R2504" s="182">
        <v>3</v>
      </c>
      <c r="S2504" s="182">
        <f t="shared" ref="S2504:S2567" si="336">INDEX($Y:$Y,MATCH($P2504,$V:$V,0))</f>
        <v>3.67</v>
      </c>
      <c r="T2504" s="182">
        <f t="shared" ref="T2504:T2567" si="337">R2504-S2504</f>
        <v>-0.66999999999999993</v>
      </c>
    </row>
    <row r="2505" spans="16:20" x14ac:dyDescent="0.2">
      <c r="P2505" s="184">
        <f t="shared" si="335"/>
        <v>42036</v>
      </c>
      <c r="Q2505" s="184">
        <v>42050</v>
      </c>
      <c r="R2505" s="182">
        <v>3</v>
      </c>
      <c r="S2505" s="182">
        <f t="shared" si="336"/>
        <v>3.67</v>
      </c>
      <c r="T2505" s="182">
        <f t="shared" si="337"/>
        <v>-0.66999999999999993</v>
      </c>
    </row>
    <row r="2506" spans="16:20" x14ac:dyDescent="0.2">
      <c r="P2506" s="184">
        <f t="shared" si="335"/>
        <v>42036</v>
      </c>
      <c r="Q2506" s="184">
        <v>42051</v>
      </c>
      <c r="R2506" s="182">
        <v>3</v>
      </c>
      <c r="S2506" s="182">
        <f t="shared" si="336"/>
        <v>3.67</v>
      </c>
      <c r="T2506" s="182">
        <f t="shared" si="337"/>
        <v>-0.66999999999999993</v>
      </c>
    </row>
    <row r="2507" spans="16:20" x14ac:dyDescent="0.2">
      <c r="P2507" s="184">
        <f t="shared" si="335"/>
        <v>42036</v>
      </c>
      <c r="Q2507" s="184">
        <v>42052</v>
      </c>
      <c r="R2507" s="182">
        <v>3</v>
      </c>
      <c r="S2507" s="182">
        <f t="shared" si="336"/>
        <v>3.67</v>
      </c>
      <c r="T2507" s="182">
        <f t="shared" si="337"/>
        <v>-0.66999999999999993</v>
      </c>
    </row>
    <row r="2508" spans="16:20" x14ac:dyDescent="0.2">
      <c r="P2508" s="184">
        <f t="shared" si="335"/>
        <v>42036</v>
      </c>
      <c r="Q2508" s="184">
        <v>42053</v>
      </c>
      <c r="R2508" s="182">
        <v>3</v>
      </c>
      <c r="S2508" s="182">
        <f t="shared" si="336"/>
        <v>3.67</v>
      </c>
      <c r="T2508" s="182">
        <f t="shared" si="337"/>
        <v>-0.66999999999999993</v>
      </c>
    </row>
    <row r="2509" spans="16:20" x14ac:dyDescent="0.2">
      <c r="P2509" s="184">
        <f t="shared" si="335"/>
        <v>42036</v>
      </c>
      <c r="Q2509" s="184">
        <v>42054</v>
      </c>
      <c r="R2509" s="182">
        <v>3</v>
      </c>
      <c r="S2509" s="182">
        <f t="shared" si="336"/>
        <v>3.67</v>
      </c>
      <c r="T2509" s="182">
        <f t="shared" si="337"/>
        <v>-0.66999999999999993</v>
      </c>
    </row>
    <row r="2510" spans="16:20" x14ac:dyDescent="0.2">
      <c r="P2510" s="184">
        <f t="shared" si="335"/>
        <v>42036</v>
      </c>
      <c r="Q2510" s="184">
        <v>42055</v>
      </c>
      <c r="R2510" s="182">
        <v>3</v>
      </c>
      <c r="S2510" s="182">
        <f t="shared" si="336"/>
        <v>3.67</v>
      </c>
      <c r="T2510" s="182">
        <f t="shared" si="337"/>
        <v>-0.66999999999999993</v>
      </c>
    </row>
    <row r="2511" spans="16:20" x14ac:dyDescent="0.2">
      <c r="P2511" s="184">
        <f t="shared" si="335"/>
        <v>42036</v>
      </c>
      <c r="Q2511" s="184">
        <v>42056</v>
      </c>
      <c r="R2511" s="182">
        <v>3</v>
      </c>
      <c r="S2511" s="182">
        <f t="shared" si="336"/>
        <v>3.67</v>
      </c>
      <c r="T2511" s="182">
        <f t="shared" si="337"/>
        <v>-0.66999999999999993</v>
      </c>
    </row>
    <row r="2512" spans="16:20" x14ac:dyDescent="0.2">
      <c r="P2512" s="184">
        <f t="shared" si="335"/>
        <v>42036</v>
      </c>
      <c r="Q2512" s="184">
        <v>42057</v>
      </c>
      <c r="R2512" s="182">
        <v>3</v>
      </c>
      <c r="S2512" s="182">
        <f t="shared" si="336"/>
        <v>3.67</v>
      </c>
      <c r="T2512" s="182">
        <f t="shared" si="337"/>
        <v>-0.66999999999999993</v>
      </c>
    </row>
    <row r="2513" spans="16:20" x14ac:dyDescent="0.2">
      <c r="P2513" s="184">
        <f t="shared" si="335"/>
        <v>42036</v>
      </c>
      <c r="Q2513" s="184">
        <v>42058</v>
      </c>
      <c r="R2513" s="182">
        <v>3</v>
      </c>
      <c r="S2513" s="182">
        <f t="shared" si="336"/>
        <v>3.67</v>
      </c>
      <c r="T2513" s="182">
        <f t="shared" si="337"/>
        <v>-0.66999999999999993</v>
      </c>
    </row>
    <row r="2514" spans="16:20" x14ac:dyDescent="0.2">
      <c r="P2514" s="184">
        <f t="shared" si="335"/>
        <v>42036</v>
      </c>
      <c r="Q2514" s="184">
        <v>42059</v>
      </c>
      <c r="R2514" s="182">
        <v>3</v>
      </c>
      <c r="S2514" s="182">
        <f t="shared" si="336"/>
        <v>3.67</v>
      </c>
      <c r="T2514" s="182">
        <f t="shared" si="337"/>
        <v>-0.66999999999999993</v>
      </c>
    </row>
    <row r="2515" spans="16:20" x14ac:dyDescent="0.2">
      <c r="P2515" s="184">
        <f t="shared" si="335"/>
        <v>42036</v>
      </c>
      <c r="Q2515" s="184">
        <v>42060</v>
      </c>
      <c r="R2515" s="182">
        <v>3</v>
      </c>
      <c r="S2515" s="182">
        <f t="shared" si="336"/>
        <v>3.67</v>
      </c>
      <c r="T2515" s="182">
        <f t="shared" si="337"/>
        <v>-0.66999999999999993</v>
      </c>
    </row>
    <row r="2516" spans="16:20" x14ac:dyDescent="0.2">
      <c r="P2516" s="184">
        <f t="shared" si="335"/>
        <v>42036</v>
      </c>
      <c r="Q2516" s="184">
        <v>42061</v>
      </c>
      <c r="R2516" s="182">
        <v>3</v>
      </c>
      <c r="S2516" s="182">
        <f t="shared" si="336"/>
        <v>3.67</v>
      </c>
      <c r="T2516" s="182">
        <f t="shared" si="337"/>
        <v>-0.66999999999999993</v>
      </c>
    </row>
    <row r="2517" spans="16:20" x14ac:dyDescent="0.2">
      <c r="P2517" s="184">
        <f t="shared" si="335"/>
        <v>42036</v>
      </c>
      <c r="Q2517" s="184">
        <v>42062</v>
      </c>
      <c r="R2517" s="182">
        <v>3</v>
      </c>
      <c r="S2517" s="182">
        <f t="shared" si="336"/>
        <v>3.67</v>
      </c>
      <c r="T2517" s="182">
        <f t="shared" si="337"/>
        <v>-0.66999999999999993</v>
      </c>
    </row>
    <row r="2518" spans="16:20" x14ac:dyDescent="0.2">
      <c r="P2518" s="184">
        <f t="shared" si="335"/>
        <v>42036</v>
      </c>
      <c r="Q2518" s="184">
        <v>42063</v>
      </c>
      <c r="R2518" s="182">
        <v>3</v>
      </c>
      <c r="S2518" s="182">
        <f t="shared" si="336"/>
        <v>3.67</v>
      </c>
      <c r="T2518" s="182">
        <f t="shared" si="337"/>
        <v>-0.66999999999999993</v>
      </c>
    </row>
    <row r="2519" spans="16:20" x14ac:dyDescent="0.2">
      <c r="P2519" s="184">
        <f t="shared" si="335"/>
        <v>42064</v>
      </c>
      <c r="Q2519" s="184">
        <v>42064</v>
      </c>
      <c r="R2519" s="182">
        <v>3</v>
      </c>
      <c r="S2519" s="182">
        <f t="shared" si="336"/>
        <v>3.69</v>
      </c>
      <c r="T2519" s="182">
        <f t="shared" si="337"/>
        <v>-0.69</v>
      </c>
    </row>
    <row r="2520" spans="16:20" x14ac:dyDescent="0.2">
      <c r="P2520" s="184">
        <f t="shared" si="335"/>
        <v>42064</v>
      </c>
      <c r="Q2520" s="184">
        <v>42065</v>
      </c>
      <c r="R2520" s="182">
        <v>3</v>
      </c>
      <c r="S2520" s="182">
        <f t="shared" si="336"/>
        <v>3.69</v>
      </c>
      <c r="T2520" s="182">
        <f t="shared" si="337"/>
        <v>-0.69</v>
      </c>
    </row>
    <row r="2521" spans="16:20" x14ac:dyDescent="0.2">
      <c r="P2521" s="184">
        <f t="shared" si="335"/>
        <v>42064</v>
      </c>
      <c r="Q2521" s="184">
        <v>42066</v>
      </c>
      <c r="R2521" s="182">
        <v>3</v>
      </c>
      <c r="S2521" s="182">
        <f t="shared" si="336"/>
        <v>3.69</v>
      </c>
      <c r="T2521" s="182">
        <f t="shared" si="337"/>
        <v>-0.69</v>
      </c>
    </row>
    <row r="2522" spans="16:20" x14ac:dyDescent="0.2">
      <c r="P2522" s="184">
        <f t="shared" si="335"/>
        <v>42064</v>
      </c>
      <c r="Q2522" s="184">
        <v>42067</v>
      </c>
      <c r="R2522" s="182">
        <v>3</v>
      </c>
      <c r="S2522" s="182">
        <f t="shared" si="336"/>
        <v>3.69</v>
      </c>
      <c r="T2522" s="182">
        <f t="shared" si="337"/>
        <v>-0.69</v>
      </c>
    </row>
    <row r="2523" spans="16:20" x14ac:dyDescent="0.2">
      <c r="P2523" s="184">
        <f t="shared" si="335"/>
        <v>42064</v>
      </c>
      <c r="Q2523" s="184">
        <v>42068</v>
      </c>
      <c r="R2523" s="182">
        <v>3</v>
      </c>
      <c r="S2523" s="182">
        <f t="shared" si="336"/>
        <v>3.69</v>
      </c>
      <c r="T2523" s="182">
        <f t="shared" si="337"/>
        <v>-0.69</v>
      </c>
    </row>
    <row r="2524" spans="16:20" x14ac:dyDescent="0.2">
      <c r="P2524" s="184">
        <f t="shared" si="335"/>
        <v>42064</v>
      </c>
      <c r="Q2524" s="184">
        <v>42069</v>
      </c>
      <c r="R2524" s="182">
        <v>3</v>
      </c>
      <c r="S2524" s="182">
        <f t="shared" si="336"/>
        <v>3.69</v>
      </c>
      <c r="T2524" s="182">
        <f t="shared" si="337"/>
        <v>-0.69</v>
      </c>
    </row>
    <row r="2525" spans="16:20" x14ac:dyDescent="0.2">
      <c r="P2525" s="184">
        <f t="shared" si="335"/>
        <v>42064</v>
      </c>
      <c r="Q2525" s="184">
        <v>42070</v>
      </c>
      <c r="R2525" s="182">
        <v>3</v>
      </c>
      <c r="S2525" s="182">
        <f t="shared" si="336"/>
        <v>3.69</v>
      </c>
      <c r="T2525" s="182">
        <f t="shared" si="337"/>
        <v>-0.69</v>
      </c>
    </row>
    <row r="2526" spans="16:20" x14ac:dyDescent="0.2">
      <c r="P2526" s="184">
        <f t="shared" si="335"/>
        <v>42064</v>
      </c>
      <c r="Q2526" s="184">
        <v>42071</v>
      </c>
      <c r="R2526" s="182">
        <v>3</v>
      </c>
      <c r="S2526" s="182">
        <f t="shared" si="336"/>
        <v>3.69</v>
      </c>
      <c r="T2526" s="182">
        <f t="shared" si="337"/>
        <v>-0.69</v>
      </c>
    </row>
    <row r="2527" spans="16:20" x14ac:dyDescent="0.2">
      <c r="P2527" s="184">
        <f t="shared" si="335"/>
        <v>42064</v>
      </c>
      <c r="Q2527" s="184">
        <v>42072</v>
      </c>
      <c r="R2527" s="182">
        <v>3</v>
      </c>
      <c r="S2527" s="182">
        <f t="shared" si="336"/>
        <v>3.69</v>
      </c>
      <c r="T2527" s="182">
        <f t="shared" si="337"/>
        <v>-0.69</v>
      </c>
    </row>
    <row r="2528" spans="16:20" x14ac:dyDescent="0.2">
      <c r="P2528" s="184">
        <f t="shared" si="335"/>
        <v>42064</v>
      </c>
      <c r="Q2528" s="184">
        <v>42073</v>
      </c>
      <c r="R2528" s="182">
        <v>3</v>
      </c>
      <c r="S2528" s="182">
        <f t="shared" si="336"/>
        <v>3.69</v>
      </c>
      <c r="T2528" s="182">
        <f t="shared" si="337"/>
        <v>-0.69</v>
      </c>
    </row>
    <row r="2529" spans="16:20" x14ac:dyDescent="0.2">
      <c r="P2529" s="184">
        <f t="shared" si="335"/>
        <v>42064</v>
      </c>
      <c r="Q2529" s="184">
        <v>42074</v>
      </c>
      <c r="R2529" s="182">
        <v>3</v>
      </c>
      <c r="S2529" s="182">
        <f t="shared" si="336"/>
        <v>3.69</v>
      </c>
      <c r="T2529" s="182">
        <f t="shared" si="337"/>
        <v>-0.69</v>
      </c>
    </row>
    <row r="2530" spans="16:20" x14ac:dyDescent="0.2">
      <c r="P2530" s="184">
        <f t="shared" si="335"/>
        <v>42064</v>
      </c>
      <c r="Q2530" s="184">
        <v>42075</v>
      </c>
      <c r="R2530" s="182">
        <v>3</v>
      </c>
      <c r="S2530" s="182">
        <f t="shared" si="336"/>
        <v>3.69</v>
      </c>
      <c r="T2530" s="182">
        <f t="shared" si="337"/>
        <v>-0.69</v>
      </c>
    </row>
    <row r="2531" spans="16:20" x14ac:dyDescent="0.2">
      <c r="P2531" s="184">
        <f t="shared" si="335"/>
        <v>42064</v>
      </c>
      <c r="Q2531" s="184">
        <v>42076</v>
      </c>
      <c r="R2531" s="182">
        <v>3</v>
      </c>
      <c r="S2531" s="182">
        <f t="shared" si="336"/>
        <v>3.69</v>
      </c>
      <c r="T2531" s="182">
        <f t="shared" si="337"/>
        <v>-0.69</v>
      </c>
    </row>
    <row r="2532" spans="16:20" x14ac:dyDescent="0.2">
      <c r="P2532" s="184">
        <f t="shared" si="335"/>
        <v>42064</v>
      </c>
      <c r="Q2532" s="184">
        <v>42077</v>
      </c>
      <c r="R2532" s="182">
        <v>3</v>
      </c>
      <c r="S2532" s="182">
        <f t="shared" si="336"/>
        <v>3.69</v>
      </c>
      <c r="T2532" s="182">
        <f t="shared" si="337"/>
        <v>-0.69</v>
      </c>
    </row>
    <row r="2533" spans="16:20" x14ac:dyDescent="0.2">
      <c r="P2533" s="184">
        <f t="shared" si="335"/>
        <v>42064</v>
      </c>
      <c r="Q2533" s="184">
        <v>42078</v>
      </c>
      <c r="R2533" s="182">
        <v>3</v>
      </c>
      <c r="S2533" s="182">
        <f t="shared" si="336"/>
        <v>3.69</v>
      </c>
      <c r="T2533" s="182">
        <f t="shared" si="337"/>
        <v>-0.69</v>
      </c>
    </row>
    <row r="2534" spans="16:20" x14ac:dyDescent="0.2">
      <c r="P2534" s="184">
        <f t="shared" si="335"/>
        <v>42064</v>
      </c>
      <c r="Q2534" s="184">
        <v>42079</v>
      </c>
      <c r="R2534" s="182">
        <v>3</v>
      </c>
      <c r="S2534" s="182">
        <f t="shared" si="336"/>
        <v>3.69</v>
      </c>
      <c r="T2534" s="182">
        <f t="shared" si="337"/>
        <v>-0.69</v>
      </c>
    </row>
    <row r="2535" spans="16:20" x14ac:dyDescent="0.2">
      <c r="P2535" s="184">
        <f t="shared" si="335"/>
        <v>42064</v>
      </c>
      <c r="Q2535" s="184">
        <v>42080</v>
      </c>
      <c r="R2535" s="182">
        <v>3</v>
      </c>
      <c r="S2535" s="182">
        <f t="shared" si="336"/>
        <v>3.69</v>
      </c>
      <c r="T2535" s="182">
        <f t="shared" si="337"/>
        <v>-0.69</v>
      </c>
    </row>
    <row r="2536" spans="16:20" x14ac:dyDescent="0.2">
      <c r="P2536" s="184">
        <f t="shared" si="335"/>
        <v>42064</v>
      </c>
      <c r="Q2536" s="184">
        <v>42081</v>
      </c>
      <c r="R2536" s="182">
        <v>3</v>
      </c>
      <c r="S2536" s="182">
        <f t="shared" si="336"/>
        <v>3.69</v>
      </c>
      <c r="T2536" s="182">
        <f t="shared" si="337"/>
        <v>-0.69</v>
      </c>
    </row>
    <row r="2537" spans="16:20" x14ac:dyDescent="0.2">
      <c r="P2537" s="184">
        <f t="shared" si="335"/>
        <v>42064</v>
      </c>
      <c r="Q2537" s="184">
        <v>42082</v>
      </c>
      <c r="R2537" s="182">
        <v>3</v>
      </c>
      <c r="S2537" s="182">
        <f t="shared" si="336"/>
        <v>3.69</v>
      </c>
      <c r="T2537" s="182">
        <f t="shared" si="337"/>
        <v>-0.69</v>
      </c>
    </row>
    <row r="2538" spans="16:20" x14ac:dyDescent="0.2">
      <c r="P2538" s="184">
        <f t="shared" si="335"/>
        <v>42064</v>
      </c>
      <c r="Q2538" s="184">
        <v>42083</v>
      </c>
      <c r="R2538" s="182">
        <v>3</v>
      </c>
      <c r="S2538" s="182">
        <f t="shared" si="336"/>
        <v>3.69</v>
      </c>
      <c r="T2538" s="182">
        <f t="shared" si="337"/>
        <v>-0.69</v>
      </c>
    </row>
    <row r="2539" spans="16:20" x14ac:dyDescent="0.2">
      <c r="P2539" s="184">
        <f t="shared" si="335"/>
        <v>42064</v>
      </c>
      <c r="Q2539" s="184">
        <v>42084</v>
      </c>
      <c r="R2539" s="182">
        <v>3</v>
      </c>
      <c r="S2539" s="182">
        <f t="shared" si="336"/>
        <v>3.69</v>
      </c>
      <c r="T2539" s="182">
        <f t="shared" si="337"/>
        <v>-0.69</v>
      </c>
    </row>
    <row r="2540" spans="16:20" x14ac:dyDescent="0.2">
      <c r="P2540" s="184">
        <f t="shared" si="335"/>
        <v>42064</v>
      </c>
      <c r="Q2540" s="184">
        <v>42085</v>
      </c>
      <c r="R2540" s="182">
        <v>3</v>
      </c>
      <c r="S2540" s="182">
        <f t="shared" si="336"/>
        <v>3.69</v>
      </c>
      <c r="T2540" s="182">
        <f t="shared" si="337"/>
        <v>-0.69</v>
      </c>
    </row>
    <row r="2541" spans="16:20" x14ac:dyDescent="0.2">
      <c r="P2541" s="184">
        <f t="shared" si="335"/>
        <v>42064</v>
      </c>
      <c r="Q2541" s="184">
        <v>42086</v>
      </c>
      <c r="R2541" s="182">
        <v>3</v>
      </c>
      <c r="S2541" s="182">
        <f t="shared" si="336"/>
        <v>3.69</v>
      </c>
      <c r="T2541" s="182">
        <f t="shared" si="337"/>
        <v>-0.69</v>
      </c>
    </row>
    <row r="2542" spans="16:20" x14ac:dyDescent="0.2">
      <c r="P2542" s="184">
        <f t="shared" si="335"/>
        <v>42064</v>
      </c>
      <c r="Q2542" s="184">
        <v>42087</v>
      </c>
      <c r="R2542" s="182">
        <v>3</v>
      </c>
      <c r="S2542" s="182">
        <f t="shared" si="336"/>
        <v>3.69</v>
      </c>
      <c r="T2542" s="182">
        <f t="shared" si="337"/>
        <v>-0.69</v>
      </c>
    </row>
    <row r="2543" spans="16:20" x14ac:dyDescent="0.2">
      <c r="P2543" s="184">
        <f t="shared" si="335"/>
        <v>42064</v>
      </c>
      <c r="Q2543" s="184">
        <v>42088</v>
      </c>
      <c r="R2543" s="182">
        <v>3</v>
      </c>
      <c r="S2543" s="182">
        <f t="shared" si="336"/>
        <v>3.69</v>
      </c>
      <c r="T2543" s="182">
        <f t="shared" si="337"/>
        <v>-0.69</v>
      </c>
    </row>
    <row r="2544" spans="16:20" x14ac:dyDescent="0.2">
      <c r="P2544" s="184">
        <f t="shared" si="335"/>
        <v>42064</v>
      </c>
      <c r="Q2544" s="184">
        <v>42089</v>
      </c>
      <c r="R2544" s="182">
        <v>3</v>
      </c>
      <c r="S2544" s="182">
        <f t="shared" si="336"/>
        <v>3.69</v>
      </c>
      <c r="T2544" s="182">
        <f t="shared" si="337"/>
        <v>-0.69</v>
      </c>
    </row>
    <row r="2545" spans="16:20" x14ac:dyDescent="0.2">
      <c r="P2545" s="184">
        <f t="shared" si="335"/>
        <v>42064</v>
      </c>
      <c r="Q2545" s="184">
        <v>42090</v>
      </c>
      <c r="R2545" s="182">
        <v>3</v>
      </c>
      <c r="S2545" s="182">
        <f t="shared" si="336"/>
        <v>3.69</v>
      </c>
      <c r="T2545" s="182">
        <f t="shared" si="337"/>
        <v>-0.69</v>
      </c>
    </row>
    <row r="2546" spans="16:20" x14ac:dyDescent="0.2">
      <c r="P2546" s="184">
        <f t="shared" si="335"/>
        <v>42064</v>
      </c>
      <c r="Q2546" s="184">
        <v>42091</v>
      </c>
      <c r="R2546" s="182">
        <v>3</v>
      </c>
      <c r="S2546" s="182">
        <f t="shared" si="336"/>
        <v>3.69</v>
      </c>
      <c r="T2546" s="182">
        <f t="shared" si="337"/>
        <v>-0.69</v>
      </c>
    </row>
    <row r="2547" spans="16:20" x14ac:dyDescent="0.2">
      <c r="P2547" s="184">
        <f t="shared" si="335"/>
        <v>42064</v>
      </c>
      <c r="Q2547" s="184">
        <v>42092</v>
      </c>
      <c r="R2547" s="182">
        <v>3</v>
      </c>
      <c r="S2547" s="182">
        <f t="shared" si="336"/>
        <v>3.69</v>
      </c>
      <c r="T2547" s="182">
        <f t="shared" si="337"/>
        <v>-0.69</v>
      </c>
    </row>
    <row r="2548" spans="16:20" x14ac:dyDescent="0.2">
      <c r="P2548" s="184">
        <f t="shared" si="335"/>
        <v>42064</v>
      </c>
      <c r="Q2548" s="184">
        <v>42093</v>
      </c>
      <c r="R2548" s="182">
        <v>3</v>
      </c>
      <c r="S2548" s="182">
        <f t="shared" si="336"/>
        <v>3.69</v>
      </c>
      <c r="T2548" s="182">
        <f t="shared" si="337"/>
        <v>-0.69</v>
      </c>
    </row>
    <row r="2549" spans="16:20" x14ac:dyDescent="0.2">
      <c r="P2549" s="184">
        <f t="shared" si="335"/>
        <v>42064</v>
      </c>
      <c r="Q2549" s="184">
        <v>42094</v>
      </c>
      <c r="R2549" s="182">
        <v>3</v>
      </c>
      <c r="S2549" s="182">
        <f t="shared" si="336"/>
        <v>3.69</v>
      </c>
      <c r="T2549" s="182">
        <f t="shared" si="337"/>
        <v>-0.69</v>
      </c>
    </row>
    <row r="2550" spans="16:20" x14ac:dyDescent="0.2">
      <c r="P2550" s="184">
        <f t="shared" si="335"/>
        <v>42095</v>
      </c>
      <c r="Q2550" s="184">
        <v>42095</v>
      </c>
      <c r="R2550" s="182">
        <v>3</v>
      </c>
      <c r="S2550" s="182">
        <f t="shared" si="336"/>
        <v>3.71</v>
      </c>
      <c r="T2550" s="182">
        <f t="shared" si="337"/>
        <v>-0.71</v>
      </c>
    </row>
    <row r="2551" spans="16:20" x14ac:dyDescent="0.2">
      <c r="P2551" s="184">
        <f t="shared" si="335"/>
        <v>42095</v>
      </c>
      <c r="Q2551" s="184">
        <v>42096</v>
      </c>
      <c r="R2551" s="182">
        <v>3</v>
      </c>
      <c r="S2551" s="182">
        <f t="shared" si="336"/>
        <v>3.71</v>
      </c>
      <c r="T2551" s="182">
        <f t="shared" si="337"/>
        <v>-0.71</v>
      </c>
    </row>
    <row r="2552" spans="16:20" x14ac:dyDescent="0.2">
      <c r="P2552" s="184">
        <f t="shared" si="335"/>
        <v>42095</v>
      </c>
      <c r="Q2552" s="184">
        <v>42097</v>
      </c>
      <c r="R2552" s="182">
        <v>3</v>
      </c>
      <c r="S2552" s="182">
        <f t="shared" si="336"/>
        <v>3.71</v>
      </c>
      <c r="T2552" s="182">
        <f t="shared" si="337"/>
        <v>-0.71</v>
      </c>
    </row>
    <row r="2553" spans="16:20" x14ac:dyDescent="0.2">
      <c r="P2553" s="184">
        <f t="shared" si="335"/>
        <v>42095</v>
      </c>
      <c r="Q2553" s="184">
        <v>42098</v>
      </c>
      <c r="R2553" s="182">
        <v>3</v>
      </c>
      <c r="S2553" s="182">
        <f t="shared" si="336"/>
        <v>3.71</v>
      </c>
      <c r="T2553" s="182">
        <f t="shared" si="337"/>
        <v>-0.71</v>
      </c>
    </row>
    <row r="2554" spans="16:20" x14ac:dyDescent="0.2">
      <c r="P2554" s="184">
        <f t="shared" si="335"/>
        <v>42095</v>
      </c>
      <c r="Q2554" s="184">
        <v>42099</v>
      </c>
      <c r="R2554" s="182">
        <v>3</v>
      </c>
      <c r="S2554" s="182">
        <f t="shared" si="336"/>
        <v>3.71</v>
      </c>
      <c r="T2554" s="182">
        <f t="shared" si="337"/>
        <v>-0.71</v>
      </c>
    </row>
    <row r="2555" spans="16:20" x14ac:dyDescent="0.2">
      <c r="P2555" s="184">
        <f t="shared" si="335"/>
        <v>42095</v>
      </c>
      <c r="Q2555" s="184">
        <v>42100</v>
      </c>
      <c r="R2555" s="182">
        <v>3</v>
      </c>
      <c r="S2555" s="182">
        <f t="shared" si="336"/>
        <v>3.71</v>
      </c>
      <c r="T2555" s="182">
        <f t="shared" si="337"/>
        <v>-0.71</v>
      </c>
    </row>
    <row r="2556" spans="16:20" x14ac:dyDescent="0.2">
      <c r="P2556" s="184">
        <f t="shared" si="335"/>
        <v>42095</v>
      </c>
      <c r="Q2556" s="184">
        <v>42101</v>
      </c>
      <c r="R2556" s="182">
        <v>3</v>
      </c>
      <c r="S2556" s="182">
        <f t="shared" si="336"/>
        <v>3.71</v>
      </c>
      <c r="T2556" s="182">
        <f t="shared" si="337"/>
        <v>-0.71</v>
      </c>
    </row>
    <row r="2557" spans="16:20" x14ac:dyDescent="0.2">
      <c r="P2557" s="184">
        <f t="shared" si="335"/>
        <v>42095</v>
      </c>
      <c r="Q2557" s="184">
        <v>42102</v>
      </c>
      <c r="R2557" s="182">
        <v>3</v>
      </c>
      <c r="S2557" s="182">
        <f t="shared" si="336"/>
        <v>3.71</v>
      </c>
      <c r="T2557" s="182">
        <f t="shared" si="337"/>
        <v>-0.71</v>
      </c>
    </row>
    <row r="2558" spans="16:20" x14ac:dyDescent="0.2">
      <c r="P2558" s="184">
        <f t="shared" si="335"/>
        <v>42095</v>
      </c>
      <c r="Q2558" s="184">
        <v>42103</v>
      </c>
      <c r="R2558" s="182">
        <v>3</v>
      </c>
      <c r="S2558" s="182">
        <f t="shared" si="336"/>
        <v>3.71</v>
      </c>
      <c r="T2558" s="182">
        <f t="shared" si="337"/>
        <v>-0.71</v>
      </c>
    </row>
    <row r="2559" spans="16:20" x14ac:dyDescent="0.2">
      <c r="P2559" s="184">
        <f t="shared" si="335"/>
        <v>42095</v>
      </c>
      <c r="Q2559" s="184">
        <v>42104</v>
      </c>
      <c r="R2559" s="182">
        <v>3</v>
      </c>
      <c r="S2559" s="182">
        <f t="shared" si="336"/>
        <v>3.71</v>
      </c>
      <c r="T2559" s="182">
        <f t="shared" si="337"/>
        <v>-0.71</v>
      </c>
    </row>
    <row r="2560" spans="16:20" x14ac:dyDescent="0.2">
      <c r="P2560" s="184">
        <f t="shared" si="335"/>
        <v>42095</v>
      </c>
      <c r="Q2560" s="184">
        <v>42105</v>
      </c>
      <c r="R2560" s="182">
        <v>3</v>
      </c>
      <c r="S2560" s="182">
        <f t="shared" si="336"/>
        <v>3.71</v>
      </c>
      <c r="T2560" s="182">
        <f t="shared" si="337"/>
        <v>-0.71</v>
      </c>
    </row>
    <row r="2561" spans="16:20" x14ac:dyDescent="0.2">
      <c r="P2561" s="184">
        <f t="shared" si="335"/>
        <v>42095</v>
      </c>
      <c r="Q2561" s="184">
        <v>42106</v>
      </c>
      <c r="R2561" s="182">
        <v>3</v>
      </c>
      <c r="S2561" s="182">
        <f t="shared" si="336"/>
        <v>3.71</v>
      </c>
      <c r="T2561" s="182">
        <f t="shared" si="337"/>
        <v>-0.71</v>
      </c>
    </row>
    <row r="2562" spans="16:20" x14ac:dyDescent="0.2">
      <c r="P2562" s="184">
        <f t="shared" si="335"/>
        <v>42095</v>
      </c>
      <c r="Q2562" s="184">
        <v>42107</v>
      </c>
      <c r="R2562" s="182">
        <v>3</v>
      </c>
      <c r="S2562" s="182">
        <f t="shared" si="336"/>
        <v>3.71</v>
      </c>
      <c r="T2562" s="182">
        <f t="shared" si="337"/>
        <v>-0.71</v>
      </c>
    </row>
    <row r="2563" spans="16:20" x14ac:dyDescent="0.2">
      <c r="P2563" s="184">
        <f t="shared" si="335"/>
        <v>42095</v>
      </c>
      <c r="Q2563" s="184">
        <v>42108</v>
      </c>
      <c r="R2563" s="182">
        <v>3</v>
      </c>
      <c r="S2563" s="182">
        <f t="shared" si="336"/>
        <v>3.71</v>
      </c>
      <c r="T2563" s="182">
        <f t="shared" si="337"/>
        <v>-0.71</v>
      </c>
    </row>
    <row r="2564" spans="16:20" x14ac:dyDescent="0.2">
      <c r="P2564" s="184">
        <f t="shared" si="335"/>
        <v>42095</v>
      </c>
      <c r="Q2564" s="184">
        <v>42109</v>
      </c>
      <c r="R2564" s="182">
        <v>3</v>
      </c>
      <c r="S2564" s="182">
        <f t="shared" si="336"/>
        <v>3.71</v>
      </c>
      <c r="T2564" s="182">
        <f t="shared" si="337"/>
        <v>-0.71</v>
      </c>
    </row>
    <row r="2565" spans="16:20" x14ac:dyDescent="0.2">
      <c r="P2565" s="184">
        <f t="shared" si="335"/>
        <v>42095</v>
      </c>
      <c r="Q2565" s="184">
        <v>42110</v>
      </c>
      <c r="R2565" s="182">
        <v>3</v>
      </c>
      <c r="S2565" s="182">
        <f t="shared" si="336"/>
        <v>3.71</v>
      </c>
      <c r="T2565" s="182">
        <f t="shared" si="337"/>
        <v>-0.71</v>
      </c>
    </row>
    <row r="2566" spans="16:20" x14ac:dyDescent="0.2">
      <c r="P2566" s="184">
        <f t="shared" si="335"/>
        <v>42095</v>
      </c>
      <c r="Q2566" s="184">
        <v>42111</v>
      </c>
      <c r="R2566" s="182">
        <v>3</v>
      </c>
      <c r="S2566" s="182">
        <f t="shared" si="336"/>
        <v>3.71</v>
      </c>
      <c r="T2566" s="182">
        <f t="shared" si="337"/>
        <v>-0.71</v>
      </c>
    </row>
    <row r="2567" spans="16:20" x14ac:dyDescent="0.2">
      <c r="P2567" s="184">
        <f t="shared" si="335"/>
        <v>42095</v>
      </c>
      <c r="Q2567" s="184">
        <v>42112</v>
      </c>
      <c r="R2567" s="182">
        <v>3</v>
      </c>
      <c r="S2567" s="182">
        <f t="shared" si="336"/>
        <v>3.71</v>
      </c>
      <c r="T2567" s="182">
        <f t="shared" si="337"/>
        <v>-0.71</v>
      </c>
    </row>
    <row r="2568" spans="16:20" x14ac:dyDescent="0.2">
      <c r="P2568" s="184">
        <f t="shared" ref="P2568:P2631" si="338">DATE(YEAR(Q2568),MONTH(Q2568),1)</f>
        <v>42095</v>
      </c>
      <c r="Q2568" s="184">
        <v>42113</v>
      </c>
      <c r="R2568" s="182">
        <v>3</v>
      </c>
      <c r="S2568" s="182">
        <f t="shared" ref="S2568:S2631" si="339">INDEX($Y:$Y,MATCH($P2568,$V:$V,0))</f>
        <v>3.71</v>
      </c>
      <c r="T2568" s="182">
        <f t="shared" ref="T2568:T2631" si="340">R2568-S2568</f>
        <v>-0.71</v>
      </c>
    </row>
    <row r="2569" spans="16:20" x14ac:dyDescent="0.2">
      <c r="P2569" s="184">
        <f t="shared" si="338"/>
        <v>42095</v>
      </c>
      <c r="Q2569" s="184">
        <v>42114</v>
      </c>
      <c r="R2569" s="182">
        <v>3</v>
      </c>
      <c r="S2569" s="182">
        <f t="shared" si="339"/>
        <v>3.71</v>
      </c>
      <c r="T2569" s="182">
        <f t="shared" si="340"/>
        <v>-0.71</v>
      </c>
    </row>
    <row r="2570" spans="16:20" x14ac:dyDescent="0.2">
      <c r="P2570" s="184">
        <f t="shared" si="338"/>
        <v>42095</v>
      </c>
      <c r="Q2570" s="184">
        <v>42115</v>
      </c>
      <c r="R2570" s="182">
        <v>3</v>
      </c>
      <c r="S2570" s="182">
        <f t="shared" si="339"/>
        <v>3.71</v>
      </c>
      <c r="T2570" s="182">
        <f t="shared" si="340"/>
        <v>-0.71</v>
      </c>
    </row>
    <row r="2571" spans="16:20" x14ac:dyDescent="0.2">
      <c r="P2571" s="184">
        <f t="shared" si="338"/>
        <v>42095</v>
      </c>
      <c r="Q2571" s="184">
        <v>42116</v>
      </c>
      <c r="R2571" s="182">
        <v>3</v>
      </c>
      <c r="S2571" s="182">
        <f t="shared" si="339"/>
        <v>3.71</v>
      </c>
      <c r="T2571" s="182">
        <f t="shared" si="340"/>
        <v>-0.71</v>
      </c>
    </row>
    <row r="2572" spans="16:20" x14ac:dyDescent="0.2">
      <c r="P2572" s="184">
        <f t="shared" si="338"/>
        <v>42095</v>
      </c>
      <c r="Q2572" s="184">
        <v>42117</v>
      </c>
      <c r="R2572" s="182">
        <v>3</v>
      </c>
      <c r="S2572" s="182">
        <f t="shared" si="339"/>
        <v>3.71</v>
      </c>
      <c r="T2572" s="182">
        <f t="shared" si="340"/>
        <v>-0.71</v>
      </c>
    </row>
    <row r="2573" spans="16:20" x14ac:dyDescent="0.2">
      <c r="P2573" s="184">
        <f t="shared" si="338"/>
        <v>42095</v>
      </c>
      <c r="Q2573" s="184">
        <v>42118</v>
      </c>
      <c r="R2573" s="182">
        <v>3</v>
      </c>
      <c r="S2573" s="182">
        <f t="shared" si="339"/>
        <v>3.71</v>
      </c>
      <c r="T2573" s="182">
        <f t="shared" si="340"/>
        <v>-0.71</v>
      </c>
    </row>
    <row r="2574" spans="16:20" x14ac:dyDescent="0.2">
      <c r="P2574" s="184">
        <f t="shared" si="338"/>
        <v>42095</v>
      </c>
      <c r="Q2574" s="184">
        <v>42119</v>
      </c>
      <c r="R2574" s="182">
        <v>3</v>
      </c>
      <c r="S2574" s="182">
        <f t="shared" si="339"/>
        <v>3.71</v>
      </c>
      <c r="T2574" s="182">
        <f t="shared" si="340"/>
        <v>-0.71</v>
      </c>
    </row>
    <row r="2575" spans="16:20" x14ac:dyDescent="0.2">
      <c r="P2575" s="184">
        <f t="shared" si="338"/>
        <v>42095</v>
      </c>
      <c r="Q2575" s="184">
        <v>42120</v>
      </c>
      <c r="R2575" s="182">
        <v>3</v>
      </c>
      <c r="S2575" s="182">
        <f t="shared" si="339"/>
        <v>3.71</v>
      </c>
      <c r="T2575" s="182">
        <f t="shared" si="340"/>
        <v>-0.71</v>
      </c>
    </row>
    <row r="2576" spans="16:20" x14ac:dyDescent="0.2">
      <c r="P2576" s="184">
        <f t="shared" si="338"/>
        <v>42095</v>
      </c>
      <c r="Q2576" s="184">
        <v>42121</v>
      </c>
      <c r="R2576" s="182">
        <v>3</v>
      </c>
      <c r="S2576" s="182">
        <f t="shared" si="339"/>
        <v>3.71</v>
      </c>
      <c r="T2576" s="182">
        <f t="shared" si="340"/>
        <v>-0.71</v>
      </c>
    </row>
    <row r="2577" spans="16:20" x14ac:dyDescent="0.2">
      <c r="P2577" s="184">
        <f t="shared" si="338"/>
        <v>42095</v>
      </c>
      <c r="Q2577" s="184">
        <v>42122</v>
      </c>
      <c r="R2577" s="182">
        <v>3</v>
      </c>
      <c r="S2577" s="182">
        <f t="shared" si="339"/>
        <v>3.71</v>
      </c>
      <c r="T2577" s="182">
        <f t="shared" si="340"/>
        <v>-0.71</v>
      </c>
    </row>
    <row r="2578" spans="16:20" x14ac:dyDescent="0.2">
      <c r="P2578" s="184">
        <f t="shared" si="338"/>
        <v>42095</v>
      </c>
      <c r="Q2578" s="184">
        <v>42123</v>
      </c>
      <c r="R2578" s="182">
        <v>3</v>
      </c>
      <c r="S2578" s="182">
        <f t="shared" si="339"/>
        <v>3.71</v>
      </c>
      <c r="T2578" s="182">
        <f t="shared" si="340"/>
        <v>-0.71</v>
      </c>
    </row>
    <row r="2579" spans="16:20" x14ac:dyDescent="0.2">
      <c r="P2579" s="184">
        <f t="shared" si="338"/>
        <v>42095</v>
      </c>
      <c r="Q2579" s="184">
        <v>42124</v>
      </c>
      <c r="R2579" s="182">
        <v>3</v>
      </c>
      <c r="S2579" s="182">
        <f t="shared" si="339"/>
        <v>3.71</v>
      </c>
      <c r="T2579" s="182">
        <f t="shared" si="340"/>
        <v>-0.71</v>
      </c>
    </row>
    <row r="2580" spans="16:20" x14ac:dyDescent="0.2">
      <c r="P2580" s="184">
        <f t="shared" si="338"/>
        <v>42125</v>
      </c>
      <c r="Q2580" s="184">
        <v>42125</v>
      </c>
      <c r="R2580" s="182">
        <v>3</v>
      </c>
      <c r="S2580" s="182">
        <f t="shared" si="339"/>
        <v>3.69</v>
      </c>
      <c r="T2580" s="182">
        <f t="shared" si="340"/>
        <v>-0.69</v>
      </c>
    </row>
    <row r="2581" spans="16:20" x14ac:dyDescent="0.2">
      <c r="P2581" s="184">
        <f t="shared" si="338"/>
        <v>42125</v>
      </c>
      <c r="Q2581" s="184">
        <v>42126</v>
      </c>
      <c r="R2581" s="182">
        <v>3</v>
      </c>
      <c r="S2581" s="182">
        <f t="shared" si="339"/>
        <v>3.69</v>
      </c>
      <c r="T2581" s="182">
        <f t="shared" si="340"/>
        <v>-0.69</v>
      </c>
    </row>
    <row r="2582" spans="16:20" x14ac:dyDescent="0.2">
      <c r="P2582" s="184">
        <f t="shared" si="338"/>
        <v>42125</v>
      </c>
      <c r="Q2582" s="184">
        <v>42127</v>
      </c>
      <c r="R2582" s="182">
        <v>3</v>
      </c>
      <c r="S2582" s="182">
        <f t="shared" si="339"/>
        <v>3.69</v>
      </c>
      <c r="T2582" s="182">
        <f t="shared" si="340"/>
        <v>-0.69</v>
      </c>
    </row>
    <row r="2583" spans="16:20" x14ac:dyDescent="0.2">
      <c r="P2583" s="184">
        <f t="shared" si="338"/>
        <v>42125</v>
      </c>
      <c r="Q2583" s="184">
        <v>42128</v>
      </c>
      <c r="R2583" s="182">
        <v>3</v>
      </c>
      <c r="S2583" s="182">
        <f t="shared" si="339"/>
        <v>3.69</v>
      </c>
      <c r="T2583" s="182">
        <f t="shared" si="340"/>
        <v>-0.69</v>
      </c>
    </row>
    <row r="2584" spans="16:20" x14ac:dyDescent="0.2">
      <c r="P2584" s="184">
        <f t="shared" si="338"/>
        <v>42125</v>
      </c>
      <c r="Q2584" s="184">
        <v>42129</v>
      </c>
      <c r="R2584" s="182">
        <v>3</v>
      </c>
      <c r="S2584" s="182">
        <f t="shared" si="339"/>
        <v>3.69</v>
      </c>
      <c r="T2584" s="182">
        <f t="shared" si="340"/>
        <v>-0.69</v>
      </c>
    </row>
    <row r="2585" spans="16:20" x14ac:dyDescent="0.2">
      <c r="P2585" s="184">
        <f t="shared" si="338"/>
        <v>42125</v>
      </c>
      <c r="Q2585" s="184">
        <v>42130</v>
      </c>
      <c r="R2585" s="182">
        <v>3</v>
      </c>
      <c r="S2585" s="182">
        <f t="shared" si="339"/>
        <v>3.69</v>
      </c>
      <c r="T2585" s="182">
        <f t="shared" si="340"/>
        <v>-0.69</v>
      </c>
    </row>
    <row r="2586" spans="16:20" x14ac:dyDescent="0.2">
      <c r="P2586" s="184">
        <f t="shared" si="338"/>
        <v>42125</v>
      </c>
      <c r="Q2586" s="184">
        <v>42131</v>
      </c>
      <c r="R2586" s="182">
        <v>3</v>
      </c>
      <c r="S2586" s="182">
        <f t="shared" si="339"/>
        <v>3.69</v>
      </c>
      <c r="T2586" s="182">
        <f t="shared" si="340"/>
        <v>-0.69</v>
      </c>
    </row>
    <row r="2587" spans="16:20" x14ac:dyDescent="0.2">
      <c r="P2587" s="184">
        <f t="shared" si="338"/>
        <v>42125</v>
      </c>
      <c r="Q2587" s="184">
        <v>42132</v>
      </c>
      <c r="R2587" s="182">
        <v>3</v>
      </c>
      <c r="S2587" s="182">
        <f t="shared" si="339"/>
        <v>3.69</v>
      </c>
      <c r="T2587" s="182">
        <f t="shared" si="340"/>
        <v>-0.69</v>
      </c>
    </row>
    <row r="2588" spans="16:20" x14ac:dyDescent="0.2">
      <c r="P2588" s="184">
        <f t="shared" si="338"/>
        <v>42125</v>
      </c>
      <c r="Q2588" s="184">
        <v>42133</v>
      </c>
      <c r="R2588" s="182">
        <v>3</v>
      </c>
      <c r="S2588" s="182">
        <f t="shared" si="339"/>
        <v>3.69</v>
      </c>
      <c r="T2588" s="182">
        <f t="shared" si="340"/>
        <v>-0.69</v>
      </c>
    </row>
    <row r="2589" spans="16:20" x14ac:dyDescent="0.2">
      <c r="P2589" s="184">
        <f t="shared" si="338"/>
        <v>42125</v>
      </c>
      <c r="Q2589" s="184">
        <v>42134</v>
      </c>
      <c r="R2589" s="182">
        <v>3</v>
      </c>
      <c r="S2589" s="182">
        <f t="shared" si="339"/>
        <v>3.69</v>
      </c>
      <c r="T2589" s="182">
        <f t="shared" si="340"/>
        <v>-0.69</v>
      </c>
    </row>
    <row r="2590" spans="16:20" x14ac:dyDescent="0.2">
      <c r="P2590" s="184">
        <f t="shared" si="338"/>
        <v>42125</v>
      </c>
      <c r="Q2590" s="184">
        <v>42135</v>
      </c>
      <c r="R2590" s="182">
        <v>3</v>
      </c>
      <c r="S2590" s="182">
        <f t="shared" si="339"/>
        <v>3.69</v>
      </c>
      <c r="T2590" s="182">
        <f t="shared" si="340"/>
        <v>-0.69</v>
      </c>
    </row>
    <row r="2591" spans="16:20" x14ac:dyDescent="0.2">
      <c r="P2591" s="184">
        <f t="shared" si="338"/>
        <v>42125</v>
      </c>
      <c r="Q2591" s="184">
        <v>42136</v>
      </c>
      <c r="R2591" s="182">
        <v>3</v>
      </c>
      <c r="S2591" s="182">
        <f t="shared" si="339"/>
        <v>3.69</v>
      </c>
      <c r="T2591" s="182">
        <f t="shared" si="340"/>
        <v>-0.69</v>
      </c>
    </row>
    <row r="2592" spans="16:20" x14ac:dyDescent="0.2">
      <c r="P2592" s="184">
        <f t="shared" si="338"/>
        <v>42125</v>
      </c>
      <c r="Q2592" s="184">
        <v>42137</v>
      </c>
      <c r="R2592" s="182">
        <v>3</v>
      </c>
      <c r="S2592" s="182">
        <f t="shared" si="339"/>
        <v>3.69</v>
      </c>
      <c r="T2592" s="182">
        <f t="shared" si="340"/>
        <v>-0.69</v>
      </c>
    </row>
    <row r="2593" spans="16:20" x14ac:dyDescent="0.2">
      <c r="P2593" s="184">
        <f t="shared" si="338"/>
        <v>42125</v>
      </c>
      <c r="Q2593" s="184">
        <v>42138</v>
      </c>
      <c r="R2593" s="182">
        <v>3</v>
      </c>
      <c r="S2593" s="182">
        <f t="shared" si="339"/>
        <v>3.69</v>
      </c>
      <c r="T2593" s="182">
        <f t="shared" si="340"/>
        <v>-0.69</v>
      </c>
    </row>
    <row r="2594" spans="16:20" x14ac:dyDescent="0.2">
      <c r="P2594" s="184">
        <f t="shared" si="338"/>
        <v>42125</v>
      </c>
      <c r="Q2594" s="184">
        <v>42139</v>
      </c>
      <c r="R2594" s="182">
        <v>3</v>
      </c>
      <c r="S2594" s="182">
        <f t="shared" si="339"/>
        <v>3.69</v>
      </c>
      <c r="T2594" s="182">
        <f t="shared" si="340"/>
        <v>-0.69</v>
      </c>
    </row>
    <row r="2595" spans="16:20" x14ac:dyDescent="0.2">
      <c r="P2595" s="184">
        <f t="shared" si="338"/>
        <v>42125</v>
      </c>
      <c r="Q2595" s="184">
        <v>42140</v>
      </c>
      <c r="R2595" s="182">
        <v>3</v>
      </c>
      <c r="S2595" s="182">
        <f t="shared" si="339"/>
        <v>3.69</v>
      </c>
      <c r="T2595" s="182">
        <f t="shared" si="340"/>
        <v>-0.69</v>
      </c>
    </row>
    <row r="2596" spans="16:20" x14ac:dyDescent="0.2">
      <c r="P2596" s="184">
        <f t="shared" si="338"/>
        <v>42125</v>
      </c>
      <c r="Q2596" s="184">
        <v>42141</v>
      </c>
      <c r="R2596" s="182">
        <v>3</v>
      </c>
      <c r="S2596" s="182">
        <f t="shared" si="339"/>
        <v>3.69</v>
      </c>
      <c r="T2596" s="182">
        <f t="shared" si="340"/>
        <v>-0.69</v>
      </c>
    </row>
    <row r="2597" spans="16:20" x14ac:dyDescent="0.2">
      <c r="P2597" s="184">
        <f t="shared" si="338"/>
        <v>42125</v>
      </c>
      <c r="Q2597" s="184">
        <v>42142</v>
      </c>
      <c r="R2597" s="182">
        <v>3</v>
      </c>
      <c r="S2597" s="182">
        <f t="shared" si="339"/>
        <v>3.69</v>
      </c>
      <c r="T2597" s="182">
        <f t="shared" si="340"/>
        <v>-0.69</v>
      </c>
    </row>
    <row r="2598" spans="16:20" x14ac:dyDescent="0.2">
      <c r="P2598" s="184">
        <f t="shared" si="338"/>
        <v>42125</v>
      </c>
      <c r="Q2598" s="184">
        <v>42143</v>
      </c>
      <c r="R2598" s="182">
        <v>3</v>
      </c>
      <c r="S2598" s="182">
        <f t="shared" si="339"/>
        <v>3.69</v>
      </c>
      <c r="T2598" s="182">
        <f t="shared" si="340"/>
        <v>-0.69</v>
      </c>
    </row>
    <row r="2599" spans="16:20" x14ac:dyDescent="0.2">
      <c r="P2599" s="184">
        <f t="shared" si="338"/>
        <v>42125</v>
      </c>
      <c r="Q2599" s="184">
        <v>42144</v>
      </c>
      <c r="R2599" s="182">
        <v>3</v>
      </c>
      <c r="S2599" s="182">
        <f t="shared" si="339"/>
        <v>3.69</v>
      </c>
      <c r="T2599" s="182">
        <f t="shared" si="340"/>
        <v>-0.69</v>
      </c>
    </row>
    <row r="2600" spans="16:20" x14ac:dyDescent="0.2">
      <c r="P2600" s="184">
        <f t="shared" si="338"/>
        <v>42125</v>
      </c>
      <c r="Q2600" s="184">
        <v>42145</v>
      </c>
      <c r="R2600" s="182">
        <v>3</v>
      </c>
      <c r="S2600" s="182">
        <f t="shared" si="339"/>
        <v>3.69</v>
      </c>
      <c r="T2600" s="182">
        <f t="shared" si="340"/>
        <v>-0.69</v>
      </c>
    </row>
    <row r="2601" spans="16:20" x14ac:dyDescent="0.2">
      <c r="P2601" s="184">
        <f t="shared" si="338"/>
        <v>42125</v>
      </c>
      <c r="Q2601" s="184">
        <v>42146</v>
      </c>
      <c r="R2601" s="182">
        <v>3</v>
      </c>
      <c r="S2601" s="182">
        <f t="shared" si="339"/>
        <v>3.69</v>
      </c>
      <c r="T2601" s="182">
        <f t="shared" si="340"/>
        <v>-0.69</v>
      </c>
    </row>
    <row r="2602" spans="16:20" x14ac:dyDescent="0.2">
      <c r="P2602" s="184">
        <f t="shared" si="338"/>
        <v>42125</v>
      </c>
      <c r="Q2602" s="184">
        <v>42147</v>
      </c>
      <c r="R2602" s="182">
        <v>3</v>
      </c>
      <c r="S2602" s="182">
        <f t="shared" si="339"/>
        <v>3.69</v>
      </c>
      <c r="T2602" s="182">
        <f t="shared" si="340"/>
        <v>-0.69</v>
      </c>
    </row>
    <row r="2603" spans="16:20" x14ac:dyDescent="0.2">
      <c r="P2603" s="184">
        <f t="shared" si="338"/>
        <v>42125</v>
      </c>
      <c r="Q2603" s="184">
        <v>42148</v>
      </c>
      <c r="R2603" s="182">
        <v>3</v>
      </c>
      <c r="S2603" s="182">
        <f t="shared" si="339"/>
        <v>3.69</v>
      </c>
      <c r="T2603" s="182">
        <f t="shared" si="340"/>
        <v>-0.69</v>
      </c>
    </row>
    <row r="2604" spans="16:20" x14ac:dyDescent="0.2">
      <c r="P2604" s="184">
        <f t="shared" si="338"/>
        <v>42125</v>
      </c>
      <c r="Q2604" s="184">
        <v>42149</v>
      </c>
      <c r="R2604" s="182">
        <v>3</v>
      </c>
      <c r="S2604" s="182">
        <f t="shared" si="339"/>
        <v>3.69</v>
      </c>
      <c r="T2604" s="182">
        <f t="shared" si="340"/>
        <v>-0.69</v>
      </c>
    </row>
    <row r="2605" spans="16:20" x14ac:dyDescent="0.2">
      <c r="P2605" s="184">
        <f t="shared" si="338"/>
        <v>42125</v>
      </c>
      <c r="Q2605" s="184">
        <v>42150</v>
      </c>
      <c r="R2605" s="182">
        <v>3</v>
      </c>
      <c r="S2605" s="182">
        <f t="shared" si="339"/>
        <v>3.69</v>
      </c>
      <c r="T2605" s="182">
        <f t="shared" si="340"/>
        <v>-0.69</v>
      </c>
    </row>
    <row r="2606" spans="16:20" x14ac:dyDescent="0.2">
      <c r="P2606" s="184">
        <f t="shared" si="338"/>
        <v>42125</v>
      </c>
      <c r="Q2606" s="184">
        <v>42151</v>
      </c>
      <c r="R2606" s="182">
        <v>3</v>
      </c>
      <c r="S2606" s="182">
        <f t="shared" si="339"/>
        <v>3.69</v>
      </c>
      <c r="T2606" s="182">
        <f t="shared" si="340"/>
        <v>-0.69</v>
      </c>
    </row>
    <row r="2607" spans="16:20" x14ac:dyDescent="0.2">
      <c r="P2607" s="184">
        <f t="shared" si="338"/>
        <v>42125</v>
      </c>
      <c r="Q2607" s="184">
        <v>42152</v>
      </c>
      <c r="R2607" s="182">
        <v>3</v>
      </c>
      <c r="S2607" s="182">
        <f t="shared" si="339"/>
        <v>3.69</v>
      </c>
      <c r="T2607" s="182">
        <f t="shared" si="340"/>
        <v>-0.69</v>
      </c>
    </row>
    <row r="2608" spans="16:20" x14ac:dyDescent="0.2">
      <c r="P2608" s="184">
        <f t="shared" si="338"/>
        <v>42125</v>
      </c>
      <c r="Q2608" s="184">
        <v>42153</v>
      </c>
      <c r="R2608" s="182">
        <v>3</v>
      </c>
      <c r="S2608" s="182">
        <f t="shared" si="339"/>
        <v>3.69</v>
      </c>
      <c r="T2608" s="182">
        <f t="shared" si="340"/>
        <v>-0.69</v>
      </c>
    </row>
    <row r="2609" spans="16:20" x14ac:dyDescent="0.2">
      <c r="P2609" s="184">
        <f t="shared" si="338"/>
        <v>42125</v>
      </c>
      <c r="Q2609" s="184">
        <v>42154</v>
      </c>
      <c r="R2609" s="182">
        <v>3</v>
      </c>
      <c r="S2609" s="182">
        <f t="shared" si="339"/>
        <v>3.69</v>
      </c>
      <c r="T2609" s="182">
        <f t="shared" si="340"/>
        <v>-0.69</v>
      </c>
    </row>
    <row r="2610" spans="16:20" x14ac:dyDescent="0.2">
      <c r="P2610" s="184">
        <f t="shared" si="338"/>
        <v>42125</v>
      </c>
      <c r="Q2610" s="184">
        <v>42155</v>
      </c>
      <c r="R2610" s="182">
        <v>3</v>
      </c>
      <c r="S2610" s="182">
        <f t="shared" si="339"/>
        <v>3.69</v>
      </c>
      <c r="T2610" s="182">
        <f t="shared" si="340"/>
        <v>-0.69</v>
      </c>
    </row>
    <row r="2611" spans="16:20" x14ac:dyDescent="0.2">
      <c r="P2611" s="184">
        <f t="shared" si="338"/>
        <v>42156</v>
      </c>
      <c r="Q2611" s="184">
        <v>42156</v>
      </c>
      <c r="R2611" s="182">
        <v>3</v>
      </c>
      <c r="S2611" s="182">
        <f t="shared" si="339"/>
        <v>3.65</v>
      </c>
      <c r="T2611" s="182">
        <f t="shared" si="340"/>
        <v>-0.64999999999999991</v>
      </c>
    </row>
    <row r="2612" spans="16:20" x14ac:dyDescent="0.2">
      <c r="P2612" s="184">
        <f t="shared" si="338"/>
        <v>42156</v>
      </c>
      <c r="Q2612" s="184">
        <v>42157</v>
      </c>
      <c r="R2612" s="182">
        <v>3</v>
      </c>
      <c r="S2612" s="182">
        <f t="shared" si="339"/>
        <v>3.65</v>
      </c>
      <c r="T2612" s="182">
        <f t="shared" si="340"/>
        <v>-0.64999999999999991</v>
      </c>
    </row>
    <row r="2613" spans="16:20" x14ac:dyDescent="0.2">
      <c r="P2613" s="184">
        <f t="shared" si="338"/>
        <v>42156</v>
      </c>
      <c r="Q2613" s="184">
        <v>42158</v>
      </c>
      <c r="R2613" s="182">
        <v>3</v>
      </c>
      <c r="S2613" s="182">
        <f t="shared" si="339"/>
        <v>3.65</v>
      </c>
      <c r="T2613" s="182">
        <f t="shared" si="340"/>
        <v>-0.64999999999999991</v>
      </c>
    </row>
    <row r="2614" spans="16:20" x14ac:dyDescent="0.2">
      <c r="P2614" s="184">
        <f t="shared" si="338"/>
        <v>42156</v>
      </c>
      <c r="Q2614" s="184">
        <v>42159</v>
      </c>
      <c r="R2614" s="182">
        <v>3</v>
      </c>
      <c r="S2614" s="182">
        <f t="shared" si="339"/>
        <v>3.65</v>
      </c>
      <c r="T2614" s="182">
        <f t="shared" si="340"/>
        <v>-0.64999999999999991</v>
      </c>
    </row>
    <row r="2615" spans="16:20" x14ac:dyDescent="0.2">
      <c r="P2615" s="184">
        <f t="shared" si="338"/>
        <v>42156</v>
      </c>
      <c r="Q2615" s="184">
        <v>42160</v>
      </c>
      <c r="R2615" s="182">
        <v>3</v>
      </c>
      <c r="S2615" s="182">
        <f t="shared" si="339"/>
        <v>3.65</v>
      </c>
      <c r="T2615" s="182">
        <f t="shared" si="340"/>
        <v>-0.64999999999999991</v>
      </c>
    </row>
    <row r="2616" spans="16:20" x14ac:dyDescent="0.2">
      <c r="P2616" s="184">
        <f t="shared" si="338"/>
        <v>42156</v>
      </c>
      <c r="Q2616" s="184">
        <v>42161</v>
      </c>
      <c r="R2616" s="182">
        <v>3</v>
      </c>
      <c r="S2616" s="182">
        <f t="shared" si="339"/>
        <v>3.65</v>
      </c>
      <c r="T2616" s="182">
        <f t="shared" si="340"/>
        <v>-0.64999999999999991</v>
      </c>
    </row>
    <row r="2617" spans="16:20" x14ac:dyDescent="0.2">
      <c r="P2617" s="184">
        <f t="shared" si="338"/>
        <v>42156</v>
      </c>
      <c r="Q2617" s="184">
        <v>42162</v>
      </c>
      <c r="R2617" s="182">
        <v>3</v>
      </c>
      <c r="S2617" s="182">
        <f t="shared" si="339"/>
        <v>3.65</v>
      </c>
      <c r="T2617" s="182">
        <f t="shared" si="340"/>
        <v>-0.64999999999999991</v>
      </c>
    </row>
    <row r="2618" spans="16:20" x14ac:dyDescent="0.2">
      <c r="P2618" s="184">
        <f t="shared" si="338"/>
        <v>42156</v>
      </c>
      <c r="Q2618" s="184">
        <v>42163</v>
      </c>
      <c r="R2618" s="182">
        <v>3</v>
      </c>
      <c r="S2618" s="182">
        <f t="shared" si="339"/>
        <v>3.65</v>
      </c>
      <c r="T2618" s="182">
        <f t="shared" si="340"/>
        <v>-0.64999999999999991</v>
      </c>
    </row>
    <row r="2619" spans="16:20" x14ac:dyDescent="0.2">
      <c r="P2619" s="184">
        <f t="shared" si="338"/>
        <v>42156</v>
      </c>
      <c r="Q2619" s="184">
        <v>42164</v>
      </c>
      <c r="R2619" s="182">
        <v>3</v>
      </c>
      <c r="S2619" s="182">
        <f t="shared" si="339"/>
        <v>3.65</v>
      </c>
      <c r="T2619" s="182">
        <f t="shared" si="340"/>
        <v>-0.64999999999999991</v>
      </c>
    </row>
    <row r="2620" spans="16:20" x14ac:dyDescent="0.2">
      <c r="P2620" s="184">
        <f t="shared" si="338"/>
        <v>42156</v>
      </c>
      <c r="Q2620" s="184">
        <v>42165</v>
      </c>
      <c r="R2620" s="182">
        <v>3</v>
      </c>
      <c r="S2620" s="182">
        <f t="shared" si="339"/>
        <v>3.65</v>
      </c>
      <c r="T2620" s="182">
        <f t="shared" si="340"/>
        <v>-0.64999999999999991</v>
      </c>
    </row>
    <row r="2621" spans="16:20" x14ac:dyDescent="0.2">
      <c r="P2621" s="184">
        <f t="shared" si="338"/>
        <v>42156</v>
      </c>
      <c r="Q2621" s="184">
        <v>42166</v>
      </c>
      <c r="R2621" s="182">
        <v>3</v>
      </c>
      <c r="S2621" s="182">
        <f t="shared" si="339"/>
        <v>3.65</v>
      </c>
      <c r="T2621" s="182">
        <f t="shared" si="340"/>
        <v>-0.64999999999999991</v>
      </c>
    </row>
    <row r="2622" spans="16:20" x14ac:dyDescent="0.2">
      <c r="P2622" s="184">
        <f t="shared" si="338"/>
        <v>42156</v>
      </c>
      <c r="Q2622" s="184">
        <v>42167</v>
      </c>
      <c r="R2622" s="182">
        <v>3</v>
      </c>
      <c r="S2622" s="182">
        <f t="shared" si="339"/>
        <v>3.65</v>
      </c>
      <c r="T2622" s="182">
        <f t="shared" si="340"/>
        <v>-0.64999999999999991</v>
      </c>
    </row>
    <row r="2623" spans="16:20" x14ac:dyDescent="0.2">
      <c r="P2623" s="184">
        <f t="shared" si="338"/>
        <v>42156</v>
      </c>
      <c r="Q2623" s="184">
        <v>42168</v>
      </c>
      <c r="R2623" s="182">
        <v>3</v>
      </c>
      <c r="S2623" s="182">
        <f t="shared" si="339"/>
        <v>3.65</v>
      </c>
      <c r="T2623" s="182">
        <f t="shared" si="340"/>
        <v>-0.64999999999999991</v>
      </c>
    </row>
    <row r="2624" spans="16:20" x14ac:dyDescent="0.2">
      <c r="P2624" s="184">
        <f t="shared" si="338"/>
        <v>42156</v>
      </c>
      <c r="Q2624" s="184">
        <v>42169</v>
      </c>
      <c r="R2624" s="182">
        <v>3</v>
      </c>
      <c r="S2624" s="182">
        <f t="shared" si="339"/>
        <v>3.65</v>
      </c>
      <c r="T2624" s="182">
        <f t="shared" si="340"/>
        <v>-0.64999999999999991</v>
      </c>
    </row>
    <row r="2625" spans="16:20" x14ac:dyDescent="0.2">
      <c r="P2625" s="184">
        <f t="shared" si="338"/>
        <v>42156</v>
      </c>
      <c r="Q2625" s="184">
        <v>42170</v>
      </c>
      <c r="R2625" s="182">
        <v>3</v>
      </c>
      <c r="S2625" s="182">
        <f t="shared" si="339"/>
        <v>3.65</v>
      </c>
      <c r="T2625" s="182">
        <f t="shared" si="340"/>
        <v>-0.64999999999999991</v>
      </c>
    </row>
    <row r="2626" spans="16:20" x14ac:dyDescent="0.2">
      <c r="P2626" s="184">
        <f t="shared" si="338"/>
        <v>42156</v>
      </c>
      <c r="Q2626" s="184">
        <v>42171</v>
      </c>
      <c r="R2626" s="182">
        <v>3</v>
      </c>
      <c r="S2626" s="182">
        <f t="shared" si="339"/>
        <v>3.65</v>
      </c>
      <c r="T2626" s="182">
        <f t="shared" si="340"/>
        <v>-0.64999999999999991</v>
      </c>
    </row>
    <row r="2627" spans="16:20" x14ac:dyDescent="0.2">
      <c r="P2627" s="184">
        <f t="shared" si="338"/>
        <v>42156</v>
      </c>
      <c r="Q2627" s="184">
        <v>42172</v>
      </c>
      <c r="R2627" s="182">
        <v>3</v>
      </c>
      <c r="S2627" s="182">
        <f t="shared" si="339"/>
        <v>3.65</v>
      </c>
      <c r="T2627" s="182">
        <f t="shared" si="340"/>
        <v>-0.64999999999999991</v>
      </c>
    </row>
    <row r="2628" spans="16:20" x14ac:dyDescent="0.2">
      <c r="P2628" s="184">
        <f t="shared" si="338"/>
        <v>42156</v>
      </c>
      <c r="Q2628" s="184">
        <v>42173</v>
      </c>
      <c r="R2628" s="182">
        <v>3</v>
      </c>
      <c r="S2628" s="182">
        <f t="shared" si="339"/>
        <v>3.65</v>
      </c>
      <c r="T2628" s="182">
        <f t="shared" si="340"/>
        <v>-0.64999999999999991</v>
      </c>
    </row>
    <row r="2629" spans="16:20" x14ac:dyDescent="0.2">
      <c r="P2629" s="184">
        <f t="shared" si="338"/>
        <v>42156</v>
      </c>
      <c r="Q2629" s="184">
        <v>42174</v>
      </c>
      <c r="R2629" s="182">
        <v>3</v>
      </c>
      <c r="S2629" s="182">
        <f t="shared" si="339"/>
        <v>3.65</v>
      </c>
      <c r="T2629" s="182">
        <f t="shared" si="340"/>
        <v>-0.64999999999999991</v>
      </c>
    </row>
    <row r="2630" spans="16:20" x14ac:dyDescent="0.2">
      <c r="P2630" s="184">
        <f t="shared" si="338"/>
        <v>42156</v>
      </c>
      <c r="Q2630" s="184">
        <v>42175</v>
      </c>
      <c r="R2630" s="182">
        <v>3</v>
      </c>
      <c r="S2630" s="182">
        <f t="shared" si="339"/>
        <v>3.65</v>
      </c>
      <c r="T2630" s="182">
        <f t="shared" si="340"/>
        <v>-0.64999999999999991</v>
      </c>
    </row>
    <row r="2631" spans="16:20" x14ac:dyDescent="0.2">
      <c r="P2631" s="184">
        <f t="shared" si="338"/>
        <v>42156</v>
      </c>
      <c r="Q2631" s="184">
        <v>42176</v>
      </c>
      <c r="R2631" s="182">
        <v>3</v>
      </c>
      <c r="S2631" s="182">
        <f t="shared" si="339"/>
        <v>3.65</v>
      </c>
      <c r="T2631" s="182">
        <f t="shared" si="340"/>
        <v>-0.64999999999999991</v>
      </c>
    </row>
    <row r="2632" spans="16:20" x14ac:dyDescent="0.2">
      <c r="P2632" s="184">
        <f t="shared" ref="P2632:P2695" si="341">DATE(YEAR(Q2632),MONTH(Q2632),1)</f>
        <v>42156</v>
      </c>
      <c r="Q2632" s="184">
        <v>42177</v>
      </c>
      <c r="R2632" s="182">
        <v>3</v>
      </c>
      <c r="S2632" s="182">
        <f t="shared" ref="S2632:S2695" si="342">INDEX($Y:$Y,MATCH($P2632,$V:$V,0))</f>
        <v>3.65</v>
      </c>
      <c r="T2632" s="182">
        <f t="shared" ref="T2632:T2695" si="343">R2632-S2632</f>
        <v>-0.64999999999999991</v>
      </c>
    </row>
    <row r="2633" spans="16:20" x14ac:dyDescent="0.2">
      <c r="P2633" s="184">
        <f t="shared" si="341"/>
        <v>42156</v>
      </c>
      <c r="Q2633" s="184">
        <v>42178</v>
      </c>
      <c r="R2633" s="182">
        <v>3</v>
      </c>
      <c r="S2633" s="182">
        <f t="shared" si="342"/>
        <v>3.65</v>
      </c>
      <c r="T2633" s="182">
        <f t="shared" si="343"/>
        <v>-0.64999999999999991</v>
      </c>
    </row>
    <row r="2634" spans="16:20" x14ac:dyDescent="0.2">
      <c r="P2634" s="184">
        <f t="shared" si="341"/>
        <v>42156</v>
      </c>
      <c r="Q2634" s="184">
        <v>42179</v>
      </c>
      <c r="R2634" s="182">
        <v>3</v>
      </c>
      <c r="S2634" s="182">
        <f t="shared" si="342"/>
        <v>3.65</v>
      </c>
      <c r="T2634" s="182">
        <f t="shared" si="343"/>
        <v>-0.64999999999999991</v>
      </c>
    </row>
    <row r="2635" spans="16:20" x14ac:dyDescent="0.2">
      <c r="P2635" s="184">
        <f t="shared" si="341"/>
        <v>42156</v>
      </c>
      <c r="Q2635" s="184">
        <v>42180</v>
      </c>
      <c r="R2635" s="182">
        <v>3</v>
      </c>
      <c r="S2635" s="182">
        <f t="shared" si="342"/>
        <v>3.65</v>
      </c>
      <c r="T2635" s="182">
        <f t="shared" si="343"/>
        <v>-0.64999999999999991</v>
      </c>
    </row>
    <row r="2636" spans="16:20" x14ac:dyDescent="0.2">
      <c r="P2636" s="184">
        <f t="shared" si="341"/>
        <v>42156</v>
      </c>
      <c r="Q2636" s="184">
        <v>42181</v>
      </c>
      <c r="R2636" s="182">
        <v>3</v>
      </c>
      <c r="S2636" s="182">
        <f t="shared" si="342"/>
        <v>3.65</v>
      </c>
      <c r="T2636" s="182">
        <f t="shared" si="343"/>
        <v>-0.64999999999999991</v>
      </c>
    </row>
    <row r="2637" spans="16:20" x14ac:dyDescent="0.2">
      <c r="P2637" s="184">
        <f t="shared" si="341"/>
        <v>42156</v>
      </c>
      <c r="Q2637" s="184">
        <v>42182</v>
      </c>
      <c r="R2637" s="182">
        <v>3</v>
      </c>
      <c r="S2637" s="182">
        <f t="shared" si="342"/>
        <v>3.65</v>
      </c>
      <c r="T2637" s="182">
        <f t="shared" si="343"/>
        <v>-0.64999999999999991</v>
      </c>
    </row>
    <row r="2638" spans="16:20" x14ac:dyDescent="0.2">
      <c r="P2638" s="184">
        <f t="shared" si="341"/>
        <v>42156</v>
      </c>
      <c r="Q2638" s="184">
        <v>42183</v>
      </c>
      <c r="R2638" s="182">
        <v>3</v>
      </c>
      <c r="S2638" s="182">
        <f t="shared" si="342"/>
        <v>3.65</v>
      </c>
      <c r="T2638" s="182">
        <f t="shared" si="343"/>
        <v>-0.64999999999999991</v>
      </c>
    </row>
    <row r="2639" spans="16:20" x14ac:dyDescent="0.2">
      <c r="P2639" s="184">
        <f t="shared" si="341"/>
        <v>42156</v>
      </c>
      <c r="Q2639" s="184">
        <v>42184</v>
      </c>
      <c r="R2639" s="182">
        <v>3</v>
      </c>
      <c r="S2639" s="182">
        <f t="shared" si="342"/>
        <v>3.65</v>
      </c>
      <c r="T2639" s="182">
        <f t="shared" si="343"/>
        <v>-0.64999999999999991</v>
      </c>
    </row>
    <row r="2640" spans="16:20" x14ac:dyDescent="0.2">
      <c r="P2640" s="184">
        <f t="shared" si="341"/>
        <v>42156</v>
      </c>
      <c r="Q2640" s="184">
        <v>42185</v>
      </c>
      <c r="R2640" s="182">
        <v>3</v>
      </c>
      <c r="S2640" s="182">
        <f t="shared" si="342"/>
        <v>3.65</v>
      </c>
      <c r="T2640" s="182">
        <f t="shared" si="343"/>
        <v>-0.64999999999999991</v>
      </c>
    </row>
    <row r="2641" spans="16:20" x14ac:dyDescent="0.2">
      <c r="P2641" s="184">
        <f t="shared" si="341"/>
        <v>42186</v>
      </c>
      <c r="Q2641" s="184">
        <v>42186</v>
      </c>
      <c r="R2641" s="182">
        <v>3</v>
      </c>
      <c r="S2641" s="182">
        <f t="shared" si="342"/>
        <v>3.67</v>
      </c>
      <c r="T2641" s="182">
        <f t="shared" si="343"/>
        <v>-0.66999999999999993</v>
      </c>
    </row>
    <row r="2642" spans="16:20" x14ac:dyDescent="0.2">
      <c r="P2642" s="184">
        <f t="shared" si="341"/>
        <v>42186</v>
      </c>
      <c r="Q2642" s="184">
        <v>42187</v>
      </c>
      <c r="R2642" s="182">
        <v>3</v>
      </c>
      <c r="S2642" s="182">
        <f t="shared" si="342"/>
        <v>3.67</v>
      </c>
      <c r="T2642" s="182">
        <f t="shared" si="343"/>
        <v>-0.66999999999999993</v>
      </c>
    </row>
    <row r="2643" spans="16:20" x14ac:dyDescent="0.2">
      <c r="P2643" s="184">
        <f t="shared" si="341"/>
        <v>42186</v>
      </c>
      <c r="Q2643" s="184">
        <v>42188</v>
      </c>
      <c r="R2643" s="182">
        <v>3</v>
      </c>
      <c r="S2643" s="182">
        <f t="shared" si="342"/>
        <v>3.67</v>
      </c>
      <c r="T2643" s="182">
        <f t="shared" si="343"/>
        <v>-0.66999999999999993</v>
      </c>
    </row>
    <row r="2644" spans="16:20" x14ac:dyDescent="0.2">
      <c r="P2644" s="184">
        <f t="shared" si="341"/>
        <v>42186</v>
      </c>
      <c r="Q2644" s="184">
        <v>42189</v>
      </c>
      <c r="R2644" s="182">
        <v>3</v>
      </c>
      <c r="S2644" s="182">
        <f t="shared" si="342"/>
        <v>3.67</v>
      </c>
      <c r="T2644" s="182">
        <f t="shared" si="343"/>
        <v>-0.66999999999999993</v>
      </c>
    </row>
    <row r="2645" spans="16:20" x14ac:dyDescent="0.2">
      <c r="P2645" s="184">
        <f t="shared" si="341"/>
        <v>42186</v>
      </c>
      <c r="Q2645" s="184">
        <v>42190</v>
      </c>
      <c r="R2645" s="182">
        <v>3</v>
      </c>
      <c r="S2645" s="182">
        <f t="shared" si="342"/>
        <v>3.67</v>
      </c>
      <c r="T2645" s="182">
        <f t="shared" si="343"/>
        <v>-0.66999999999999993</v>
      </c>
    </row>
    <row r="2646" spans="16:20" x14ac:dyDescent="0.2">
      <c r="P2646" s="184">
        <f t="shared" si="341"/>
        <v>42186</v>
      </c>
      <c r="Q2646" s="184">
        <v>42191</v>
      </c>
      <c r="R2646" s="182">
        <v>3</v>
      </c>
      <c r="S2646" s="182">
        <f t="shared" si="342"/>
        <v>3.67</v>
      </c>
      <c r="T2646" s="182">
        <f t="shared" si="343"/>
        <v>-0.66999999999999993</v>
      </c>
    </row>
    <row r="2647" spans="16:20" x14ac:dyDescent="0.2">
      <c r="P2647" s="184">
        <f t="shared" si="341"/>
        <v>42186</v>
      </c>
      <c r="Q2647" s="184">
        <v>42192</v>
      </c>
      <c r="R2647" s="182">
        <v>3</v>
      </c>
      <c r="S2647" s="182">
        <f t="shared" si="342"/>
        <v>3.67</v>
      </c>
      <c r="T2647" s="182">
        <f t="shared" si="343"/>
        <v>-0.66999999999999993</v>
      </c>
    </row>
    <row r="2648" spans="16:20" x14ac:dyDescent="0.2">
      <c r="P2648" s="184">
        <f t="shared" si="341"/>
        <v>42186</v>
      </c>
      <c r="Q2648" s="184">
        <v>42193</v>
      </c>
      <c r="R2648" s="182">
        <v>3</v>
      </c>
      <c r="S2648" s="182">
        <f t="shared" si="342"/>
        <v>3.67</v>
      </c>
      <c r="T2648" s="182">
        <f t="shared" si="343"/>
        <v>-0.66999999999999993</v>
      </c>
    </row>
    <row r="2649" spans="16:20" x14ac:dyDescent="0.2">
      <c r="P2649" s="184">
        <f t="shared" si="341"/>
        <v>42186</v>
      </c>
      <c r="Q2649" s="184">
        <v>42194</v>
      </c>
      <c r="R2649" s="182">
        <v>3</v>
      </c>
      <c r="S2649" s="182">
        <f t="shared" si="342"/>
        <v>3.67</v>
      </c>
      <c r="T2649" s="182">
        <f t="shared" si="343"/>
        <v>-0.66999999999999993</v>
      </c>
    </row>
    <row r="2650" spans="16:20" x14ac:dyDescent="0.2">
      <c r="P2650" s="184">
        <f t="shared" si="341"/>
        <v>42186</v>
      </c>
      <c r="Q2650" s="184">
        <v>42195</v>
      </c>
      <c r="R2650" s="182">
        <v>3</v>
      </c>
      <c r="S2650" s="182">
        <f t="shared" si="342"/>
        <v>3.67</v>
      </c>
      <c r="T2650" s="182">
        <f t="shared" si="343"/>
        <v>-0.66999999999999993</v>
      </c>
    </row>
    <row r="2651" spans="16:20" x14ac:dyDescent="0.2">
      <c r="P2651" s="184">
        <f t="shared" si="341"/>
        <v>42186</v>
      </c>
      <c r="Q2651" s="184">
        <v>42196</v>
      </c>
      <c r="R2651" s="182">
        <v>3</v>
      </c>
      <c r="S2651" s="182">
        <f t="shared" si="342"/>
        <v>3.67</v>
      </c>
      <c r="T2651" s="182">
        <f t="shared" si="343"/>
        <v>-0.66999999999999993</v>
      </c>
    </row>
    <row r="2652" spans="16:20" x14ac:dyDescent="0.2">
      <c r="P2652" s="184">
        <f t="shared" si="341"/>
        <v>42186</v>
      </c>
      <c r="Q2652" s="184">
        <v>42197</v>
      </c>
      <c r="R2652" s="182">
        <v>3</v>
      </c>
      <c r="S2652" s="182">
        <f t="shared" si="342"/>
        <v>3.67</v>
      </c>
      <c r="T2652" s="182">
        <f t="shared" si="343"/>
        <v>-0.66999999999999993</v>
      </c>
    </row>
    <row r="2653" spans="16:20" x14ac:dyDescent="0.2">
      <c r="P2653" s="184">
        <f t="shared" si="341"/>
        <v>42186</v>
      </c>
      <c r="Q2653" s="184">
        <v>42198</v>
      </c>
      <c r="R2653" s="182">
        <v>3</v>
      </c>
      <c r="S2653" s="182">
        <f t="shared" si="342"/>
        <v>3.67</v>
      </c>
      <c r="T2653" s="182">
        <f t="shared" si="343"/>
        <v>-0.66999999999999993</v>
      </c>
    </row>
    <row r="2654" spans="16:20" x14ac:dyDescent="0.2">
      <c r="P2654" s="184">
        <f t="shared" si="341"/>
        <v>42186</v>
      </c>
      <c r="Q2654" s="184">
        <v>42199</v>
      </c>
      <c r="R2654" s="182">
        <v>3</v>
      </c>
      <c r="S2654" s="182">
        <f t="shared" si="342"/>
        <v>3.67</v>
      </c>
      <c r="T2654" s="182">
        <f t="shared" si="343"/>
        <v>-0.66999999999999993</v>
      </c>
    </row>
    <row r="2655" spans="16:20" x14ac:dyDescent="0.2">
      <c r="P2655" s="184">
        <f t="shared" si="341"/>
        <v>42186</v>
      </c>
      <c r="Q2655" s="184">
        <v>42200</v>
      </c>
      <c r="R2655" s="182">
        <v>3</v>
      </c>
      <c r="S2655" s="182">
        <f t="shared" si="342"/>
        <v>3.67</v>
      </c>
      <c r="T2655" s="182">
        <f t="shared" si="343"/>
        <v>-0.66999999999999993</v>
      </c>
    </row>
    <row r="2656" spans="16:20" x14ac:dyDescent="0.2">
      <c r="P2656" s="184">
        <f t="shared" si="341"/>
        <v>42186</v>
      </c>
      <c r="Q2656" s="184">
        <v>42201</v>
      </c>
      <c r="R2656" s="182">
        <v>3</v>
      </c>
      <c r="S2656" s="182">
        <f t="shared" si="342"/>
        <v>3.67</v>
      </c>
      <c r="T2656" s="182">
        <f t="shared" si="343"/>
        <v>-0.66999999999999993</v>
      </c>
    </row>
    <row r="2657" spans="16:20" x14ac:dyDescent="0.2">
      <c r="P2657" s="184">
        <f t="shared" si="341"/>
        <v>42186</v>
      </c>
      <c r="Q2657" s="184">
        <v>42202</v>
      </c>
      <c r="R2657" s="182">
        <v>3</v>
      </c>
      <c r="S2657" s="182">
        <f t="shared" si="342"/>
        <v>3.67</v>
      </c>
      <c r="T2657" s="182">
        <f t="shared" si="343"/>
        <v>-0.66999999999999993</v>
      </c>
    </row>
    <row r="2658" spans="16:20" x14ac:dyDescent="0.2">
      <c r="P2658" s="184">
        <f t="shared" si="341"/>
        <v>42186</v>
      </c>
      <c r="Q2658" s="184">
        <v>42203</v>
      </c>
      <c r="R2658" s="182">
        <v>3</v>
      </c>
      <c r="S2658" s="182">
        <f t="shared" si="342"/>
        <v>3.67</v>
      </c>
      <c r="T2658" s="182">
        <f t="shared" si="343"/>
        <v>-0.66999999999999993</v>
      </c>
    </row>
    <row r="2659" spans="16:20" x14ac:dyDescent="0.2">
      <c r="P2659" s="184">
        <f t="shared" si="341"/>
        <v>42186</v>
      </c>
      <c r="Q2659" s="184">
        <v>42204</v>
      </c>
      <c r="R2659" s="182">
        <v>3</v>
      </c>
      <c r="S2659" s="182">
        <f t="shared" si="342"/>
        <v>3.67</v>
      </c>
      <c r="T2659" s="182">
        <f t="shared" si="343"/>
        <v>-0.66999999999999993</v>
      </c>
    </row>
    <row r="2660" spans="16:20" x14ac:dyDescent="0.2">
      <c r="P2660" s="184">
        <f t="shared" si="341"/>
        <v>42186</v>
      </c>
      <c r="Q2660" s="184">
        <v>42205</v>
      </c>
      <c r="R2660" s="182">
        <v>3</v>
      </c>
      <c r="S2660" s="182">
        <f t="shared" si="342"/>
        <v>3.67</v>
      </c>
      <c r="T2660" s="182">
        <f t="shared" si="343"/>
        <v>-0.66999999999999993</v>
      </c>
    </row>
    <row r="2661" spans="16:20" x14ac:dyDescent="0.2">
      <c r="P2661" s="184">
        <f t="shared" si="341"/>
        <v>42186</v>
      </c>
      <c r="Q2661" s="184">
        <v>42206</v>
      </c>
      <c r="R2661" s="182">
        <v>3</v>
      </c>
      <c r="S2661" s="182">
        <f t="shared" si="342"/>
        <v>3.67</v>
      </c>
      <c r="T2661" s="182">
        <f t="shared" si="343"/>
        <v>-0.66999999999999993</v>
      </c>
    </row>
    <row r="2662" spans="16:20" x14ac:dyDescent="0.2">
      <c r="P2662" s="184">
        <f t="shared" si="341"/>
        <v>42186</v>
      </c>
      <c r="Q2662" s="184">
        <v>42207</v>
      </c>
      <c r="R2662" s="182">
        <v>3</v>
      </c>
      <c r="S2662" s="182">
        <f t="shared" si="342"/>
        <v>3.67</v>
      </c>
      <c r="T2662" s="182">
        <f t="shared" si="343"/>
        <v>-0.66999999999999993</v>
      </c>
    </row>
    <row r="2663" spans="16:20" x14ac:dyDescent="0.2">
      <c r="P2663" s="184">
        <f t="shared" si="341"/>
        <v>42186</v>
      </c>
      <c r="Q2663" s="184">
        <v>42208</v>
      </c>
      <c r="R2663" s="182">
        <v>3</v>
      </c>
      <c r="S2663" s="182">
        <f t="shared" si="342"/>
        <v>3.67</v>
      </c>
      <c r="T2663" s="182">
        <f t="shared" si="343"/>
        <v>-0.66999999999999993</v>
      </c>
    </row>
    <row r="2664" spans="16:20" x14ac:dyDescent="0.2">
      <c r="P2664" s="184">
        <f t="shared" si="341"/>
        <v>42186</v>
      </c>
      <c r="Q2664" s="184">
        <v>42209</v>
      </c>
      <c r="R2664" s="182">
        <v>3</v>
      </c>
      <c r="S2664" s="182">
        <f t="shared" si="342"/>
        <v>3.67</v>
      </c>
      <c r="T2664" s="182">
        <f t="shared" si="343"/>
        <v>-0.66999999999999993</v>
      </c>
    </row>
    <row r="2665" spans="16:20" x14ac:dyDescent="0.2">
      <c r="P2665" s="184">
        <f t="shared" si="341"/>
        <v>42186</v>
      </c>
      <c r="Q2665" s="184">
        <v>42210</v>
      </c>
      <c r="R2665" s="182">
        <v>3</v>
      </c>
      <c r="S2665" s="182">
        <f t="shared" si="342"/>
        <v>3.67</v>
      </c>
      <c r="T2665" s="182">
        <f t="shared" si="343"/>
        <v>-0.66999999999999993</v>
      </c>
    </row>
    <row r="2666" spans="16:20" x14ac:dyDescent="0.2">
      <c r="P2666" s="184">
        <f t="shared" si="341"/>
        <v>42186</v>
      </c>
      <c r="Q2666" s="184">
        <v>42211</v>
      </c>
      <c r="R2666" s="182">
        <v>3</v>
      </c>
      <c r="S2666" s="182">
        <f t="shared" si="342"/>
        <v>3.67</v>
      </c>
      <c r="T2666" s="182">
        <f t="shared" si="343"/>
        <v>-0.66999999999999993</v>
      </c>
    </row>
    <row r="2667" spans="16:20" x14ac:dyDescent="0.2">
      <c r="P2667" s="184">
        <f t="shared" si="341"/>
        <v>42186</v>
      </c>
      <c r="Q2667" s="184">
        <v>42212</v>
      </c>
      <c r="R2667" s="182">
        <v>3</v>
      </c>
      <c r="S2667" s="182">
        <f t="shared" si="342"/>
        <v>3.67</v>
      </c>
      <c r="T2667" s="182">
        <f t="shared" si="343"/>
        <v>-0.66999999999999993</v>
      </c>
    </row>
    <row r="2668" spans="16:20" x14ac:dyDescent="0.2">
      <c r="P2668" s="184">
        <f t="shared" si="341"/>
        <v>42186</v>
      </c>
      <c r="Q2668" s="184">
        <v>42213</v>
      </c>
      <c r="R2668" s="182">
        <v>3</v>
      </c>
      <c r="S2668" s="182">
        <f t="shared" si="342"/>
        <v>3.67</v>
      </c>
      <c r="T2668" s="182">
        <f t="shared" si="343"/>
        <v>-0.66999999999999993</v>
      </c>
    </row>
    <row r="2669" spans="16:20" x14ac:dyDescent="0.2">
      <c r="P2669" s="184">
        <f t="shared" si="341"/>
        <v>42186</v>
      </c>
      <c r="Q2669" s="184">
        <v>42214</v>
      </c>
      <c r="R2669" s="182">
        <v>3</v>
      </c>
      <c r="S2669" s="182">
        <f t="shared" si="342"/>
        <v>3.67</v>
      </c>
      <c r="T2669" s="182">
        <f t="shared" si="343"/>
        <v>-0.66999999999999993</v>
      </c>
    </row>
    <row r="2670" spans="16:20" x14ac:dyDescent="0.2">
      <c r="P2670" s="184">
        <f t="shared" si="341"/>
        <v>42186</v>
      </c>
      <c r="Q2670" s="184">
        <v>42215</v>
      </c>
      <c r="R2670" s="182">
        <v>3</v>
      </c>
      <c r="S2670" s="182">
        <f t="shared" si="342"/>
        <v>3.67</v>
      </c>
      <c r="T2670" s="182">
        <f t="shared" si="343"/>
        <v>-0.66999999999999993</v>
      </c>
    </row>
    <row r="2671" spans="16:20" x14ac:dyDescent="0.2">
      <c r="P2671" s="184">
        <f t="shared" si="341"/>
        <v>42186</v>
      </c>
      <c r="Q2671" s="184">
        <v>42216</v>
      </c>
      <c r="R2671" s="182">
        <v>3</v>
      </c>
      <c r="S2671" s="182">
        <f t="shared" si="342"/>
        <v>3.67</v>
      </c>
      <c r="T2671" s="182">
        <f t="shared" si="343"/>
        <v>-0.66999999999999993</v>
      </c>
    </row>
    <row r="2672" spans="16:20" x14ac:dyDescent="0.2">
      <c r="P2672" s="184">
        <f t="shared" si="341"/>
        <v>42217</v>
      </c>
      <c r="Q2672" s="184">
        <v>42217</v>
      </c>
      <c r="R2672" s="182">
        <v>3</v>
      </c>
      <c r="S2672" s="182">
        <f t="shared" si="342"/>
        <v>3.82</v>
      </c>
      <c r="T2672" s="182">
        <f t="shared" si="343"/>
        <v>-0.81999999999999984</v>
      </c>
    </row>
    <row r="2673" spans="16:20" x14ac:dyDescent="0.2">
      <c r="P2673" s="184">
        <f t="shared" si="341"/>
        <v>42217</v>
      </c>
      <c r="Q2673" s="184">
        <v>42218</v>
      </c>
      <c r="R2673" s="182">
        <v>3</v>
      </c>
      <c r="S2673" s="182">
        <f t="shared" si="342"/>
        <v>3.82</v>
      </c>
      <c r="T2673" s="182">
        <f t="shared" si="343"/>
        <v>-0.81999999999999984</v>
      </c>
    </row>
    <row r="2674" spans="16:20" x14ac:dyDescent="0.2">
      <c r="P2674" s="184">
        <f t="shared" si="341"/>
        <v>42217</v>
      </c>
      <c r="Q2674" s="184">
        <v>42219</v>
      </c>
      <c r="R2674" s="182">
        <v>3</v>
      </c>
      <c r="S2674" s="182">
        <f t="shared" si="342"/>
        <v>3.82</v>
      </c>
      <c r="T2674" s="182">
        <f t="shared" si="343"/>
        <v>-0.81999999999999984</v>
      </c>
    </row>
    <row r="2675" spans="16:20" x14ac:dyDescent="0.2">
      <c r="P2675" s="184">
        <f t="shared" si="341"/>
        <v>42217</v>
      </c>
      <c r="Q2675" s="184">
        <v>42220</v>
      </c>
      <c r="R2675" s="182">
        <v>3</v>
      </c>
      <c r="S2675" s="182">
        <f t="shared" si="342"/>
        <v>3.82</v>
      </c>
      <c r="T2675" s="182">
        <f t="shared" si="343"/>
        <v>-0.81999999999999984</v>
      </c>
    </row>
    <row r="2676" spans="16:20" x14ac:dyDescent="0.2">
      <c r="P2676" s="184">
        <f t="shared" si="341"/>
        <v>42217</v>
      </c>
      <c r="Q2676" s="184">
        <v>42221</v>
      </c>
      <c r="R2676" s="182">
        <v>3</v>
      </c>
      <c r="S2676" s="182">
        <f t="shared" si="342"/>
        <v>3.82</v>
      </c>
      <c r="T2676" s="182">
        <f t="shared" si="343"/>
        <v>-0.81999999999999984</v>
      </c>
    </row>
    <row r="2677" spans="16:20" x14ac:dyDescent="0.2">
      <c r="P2677" s="184">
        <f t="shared" si="341"/>
        <v>42217</v>
      </c>
      <c r="Q2677" s="184">
        <v>42222</v>
      </c>
      <c r="R2677" s="182">
        <v>3</v>
      </c>
      <c r="S2677" s="182">
        <f t="shared" si="342"/>
        <v>3.82</v>
      </c>
      <c r="T2677" s="182">
        <f t="shared" si="343"/>
        <v>-0.81999999999999984</v>
      </c>
    </row>
    <row r="2678" spans="16:20" x14ac:dyDescent="0.2">
      <c r="P2678" s="184">
        <f t="shared" si="341"/>
        <v>42217</v>
      </c>
      <c r="Q2678" s="184">
        <v>42223</v>
      </c>
      <c r="R2678" s="182">
        <v>3</v>
      </c>
      <c r="S2678" s="182">
        <f t="shared" si="342"/>
        <v>3.82</v>
      </c>
      <c r="T2678" s="182">
        <f t="shared" si="343"/>
        <v>-0.81999999999999984</v>
      </c>
    </row>
    <row r="2679" spans="16:20" x14ac:dyDescent="0.2">
      <c r="P2679" s="184">
        <f t="shared" si="341"/>
        <v>42217</v>
      </c>
      <c r="Q2679" s="184">
        <v>42224</v>
      </c>
      <c r="R2679" s="182">
        <v>3</v>
      </c>
      <c r="S2679" s="182">
        <f t="shared" si="342"/>
        <v>3.82</v>
      </c>
      <c r="T2679" s="182">
        <f t="shared" si="343"/>
        <v>-0.81999999999999984</v>
      </c>
    </row>
    <row r="2680" spans="16:20" x14ac:dyDescent="0.2">
      <c r="P2680" s="184">
        <f t="shared" si="341"/>
        <v>42217</v>
      </c>
      <c r="Q2680" s="184">
        <v>42225</v>
      </c>
      <c r="R2680" s="182">
        <v>3</v>
      </c>
      <c r="S2680" s="182">
        <f t="shared" si="342"/>
        <v>3.82</v>
      </c>
      <c r="T2680" s="182">
        <f t="shared" si="343"/>
        <v>-0.81999999999999984</v>
      </c>
    </row>
    <row r="2681" spans="16:20" x14ac:dyDescent="0.2">
      <c r="P2681" s="184">
        <f t="shared" si="341"/>
        <v>42217</v>
      </c>
      <c r="Q2681" s="184">
        <v>42226</v>
      </c>
      <c r="R2681" s="182">
        <v>3</v>
      </c>
      <c r="S2681" s="182">
        <f t="shared" si="342"/>
        <v>3.82</v>
      </c>
      <c r="T2681" s="182">
        <f t="shared" si="343"/>
        <v>-0.81999999999999984</v>
      </c>
    </row>
    <row r="2682" spans="16:20" x14ac:dyDescent="0.2">
      <c r="P2682" s="184">
        <f t="shared" si="341"/>
        <v>42217</v>
      </c>
      <c r="Q2682" s="184">
        <v>42227</v>
      </c>
      <c r="R2682" s="182">
        <v>3</v>
      </c>
      <c r="S2682" s="182">
        <f t="shared" si="342"/>
        <v>3.82</v>
      </c>
      <c r="T2682" s="182">
        <f t="shared" si="343"/>
        <v>-0.81999999999999984</v>
      </c>
    </row>
    <row r="2683" spans="16:20" x14ac:dyDescent="0.2">
      <c r="P2683" s="184">
        <f t="shared" si="341"/>
        <v>42217</v>
      </c>
      <c r="Q2683" s="184">
        <v>42228</v>
      </c>
      <c r="R2683" s="182">
        <v>3</v>
      </c>
      <c r="S2683" s="182">
        <f t="shared" si="342"/>
        <v>3.82</v>
      </c>
      <c r="T2683" s="182">
        <f t="shared" si="343"/>
        <v>-0.81999999999999984</v>
      </c>
    </row>
    <row r="2684" spans="16:20" x14ac:dyDescent="0.2">
      <c r="P2684" s="184">
        <f t="shared" si="341"/>
        <v>42217</v>
      </c>
      <c r="Q2684" s="184">
        <v>42229</v>
      </c>
      <c r="R2684" s="182">
        <v>3</v>
      </c>
      <c r="S2684" s="182">
        <f t="shared" si="342"/>
        <v>3.82</v>
      </c>
      <c r="T2684" s="182">
        <f t="shared" si="343"/>
        <v>-0.81999999999999984</v>
      </c>
    </row>
    <row r="2685" spans="16:20" x14ac:dyDescent="0.2">
      <c r="P2685" s="184">
        <f t="shared" si="341"/>
        <v>42217</v>
      </c>
      <c r="Q2685" s="184">
        <v>42230</v>
      </c>
      <c r="R2685" s="182">
        <v>3</v>
      </c>
      <c r="S2685" s="182">
        <f t="shared" si="342"/>
        <v>3.82</v>
      </c>
      <c r="T2685" s="182">
        <f t="shared" si="343"/>
        <v>-0.81999999999999984</v>
      </c>
    </row>
    <row r="2686" spans="16:20" x14ac:dyDescent="0.2">
      <c r="P2686" s="184">
        <f t="shared" si="341"/>
        <v>42217</v>
      </c>
      <c r="Q2686" s="184">
        <v>42231</v>
      </c>
      <c r="R2686" s="182">
        <v>3</v>
      </c>
      <c r="S2686" s="182">
        <f t="shared" si="342"/>
        <v>3.82</v>
      </c>
      <c r="T2686" s="182">
        <f t="shared" si="343"/>
        <v>-0.81999999999999984</v>
      </c>
    </row>
    <row r="2687" spans="16:20" x14ac:dyDescent="0.2">
      <c r="P2687" s="184">
        <f t="shared" si="341"/>
        <v>42217</v>
      </c>
      <c r="Q2687" s="184">
        <v>42232</v>
      </c>
      <c r="R2687" s="182">
        <v>3</v>
      </c>
      <c r="S2687" s="182">
        <f t="shared" si="342"/>
        <v>3.82</v>
      </c>
      <c r="T2687" s="182">
        <f t="shared" si="343"/>
        <v>-0.81999999999999984</v>
      </c>
    </row>
    <row r="2688" spans="16:20" x14ac:dyDescent="0.2">
      <c r="P2688" s="184">
        <f t="shared" si="341"/>
        <v>42217</v>
      </c>
      <c r="Q2688" s="184">
        <v>42233</v>
      </c>
      <c r="R2688" s="182">
        <v>3</v>
      </c>
      <c r="S2688" s="182">
        <f t="shared" si="342"/>
        <v>3.82</v>
      </c>
      <c r="T2688" s="182">
        <f t="shared" si="343"/>
        <v>-0.81999999999999984</v>
      </c>
    </row>
    <row r="2689" spans="16:20" x14ac:dyDescent="0.2">
      <c r="P2689" s="184">
        <f t="shared" si="341"/>
        <v>42217</v>
      </c>
      <c r="Q2689" s="184">
        <v>42234</v>
      </c>
      <c r="R2689" s="182">
        <v>3</v>
      </c>
      <c r="S2689" s="182">
        <f t="shared" si="342"/>
        <v>3.82</v>
      </c>
      <c r="T2689" s="182">
        <f t="shared" si="343"/>
        <v>-0.81999999999999984</v>
      </c>
    </row>
    <row r="2690" spans="16:20" x14ac:dyDescent="0.2">
      <c r="P2690" s="184">
        <f t="shared" si="341"/>
        <v>42217</v>
      </c>
      <c r="Q2690" s="184">
        <v>42235</v>
      </c>
      <c r="R2690" s="182">
        <v>3</v>
      </c>
      <c r="S2690" s="182">
        <f t="shared" si="342"/>
        <v>3.82</v>
      </c>
      <c r="T2690" s="182">
        <f t="shared" si="343"/>
        <v>-0.81999999999999984</v>
      </c>
    </row>
    <row r="2691" spans="16:20" x14ac:dyDescent="0.2">
      <c r="P2691" s="184">
        <f t="shared" si="341"/>
        <v>42217</v>
      </c>
      <c r="Q2691" s="184">
        <v>42236</v>
      </c>
      <c r="R2691" s="182">
        <v>3</v>
      </c>
      <c r="S2691" s="182">
        <f t="shared" si="342"/>
        <v>3.82</v>
      </c>
      <c r="T2691" s="182">
        <f t="shared" si="343"/>
        <v>-0.81999999999999984</v>
      </c>
    </row>
    <row r="2692" spans="16:20" x14ac:dyDescent="0.2">
      <c r="P2692" s="184">
        <f t="shared" si="341"/>
        <v>42217</v>
      </c>
      <c r="Q2692" s="184">
        <v>42237</v>
      </c>
      <c r="R2692" s="182">
        <v>3</v>
      </c>
      <c r="S2692" s="182">
        <f t="shared" si="342"/>
        <v>3.82</v>
      </c>
      <c r="T2692" s="182">
        <f t="shared" si="343"/>
        <v>-0.81999999999999984</v>
      </c>
    </row>
    <row r="2693" spans="16:20" x14ac:dyDescent="0.2">
      <c r="P2693" s="184">
        <f t="shared" si="341"/>
        <v>42217</v>
      </c>
      <c r="Q2693" s="184">
        <v>42238</v>
      </c>
      <c r="R2693" s="182">
        <v>3</v>
      </c>
      <c r="S2693" s="182">
        <f t="shared" si="342"/>
        <v>3.82</v>
      </c>
      <c r="T2693" s="182">
        <f t="shared" si="343"/>
        <v>-0.81999999999999984</v>
      </c>
    </row>
    <row r="2694" spans="16:20" x14ac:dyDescent="0.2">
      <c r="P2694" s="184">
        <f t="shared" si="341"/>
        <v>42217</v>
      </c>
      <c r="Q2694" s="184">
        <v>42239</v>
      </c>
      <c r="R2694" s="182">
        <v>3</v>
      </c>
      <c r="S2694" s="182">
        <f t="shared" si="342"/>
        <v>3.82</v>
      </c>
      <c r="T2694" s="182">
        <f t="shared" si="343"/>
        <v>-0.81999999999999984</v>
      </c>
    </row>
    <row r="2695" spans="16:20" x14ac:dyDescent="0.2">
      <c r="P2695" s="184">
        <f t="shared" si="341"/>
        <v>42217</v>
      </c>
      <c r="Q2695" s="184">
        <v>42240</v>
      </c>
      <c r="R2695" s="182">
        <v>3</v>
      </c>
      <c r="S2695" s="182">
        <f t="shared" si="342"/>
        <v>3.82</v>
      </c>
      <c r="T2695" s="182">
        <f t="shared" si="343"/>
        <v>-0.81999999999999984</v>
      </c>
    </row>
    <row r="2696" spans="16:20" x14ac:dyDescent="0.2">
      <c r="P2696" s="184">
        <f t="shared" ref="P2696:P2759" si="344">DATE(YEAR(Q2696),MONTH(Q2696),1)</f>
        <v>42217</v>
      </c>
      <c r="Q2696" s="184">
        <v>42241</v>
      </c>
      <c r="R2696" s="182">
        <v>3</v>
      </c>
      <c r="S2696" s="182">
        <f t="shared" ref="S2696:S2759" si="345">INDEX($Y:$Y,MATCH($P2696,$V:$V,0))</f>
        <v>3.82</v>
      </c>
      <c r="T2696" s="182">
        <f t="shared" ref="T2696:T2759" si="346">R2696-S2696</f>
        <v>-0.81999999999999984</v>
      </c>
    </row>
    <row r="2697" spans="16:20" x14ac:dyDescent="0.2">
      <c r="P2697" s="184">
        <f t="shared" si="344"/>
        <v>42217</v>
      </c>
      <c r="Q2697" s="184">
        <v>42242</v>
      </c>
      <c r="R2697" s="182">
        <v>3</v>
      </c>
      <c r="S2697" s="182">
        <f t="shared" si="345"/>
        <v>3.82</v>
      </c>
      <c r="T2697" s="182">
        <f t="shared" si="346"/>
        <v>-0.81999999999999984</v>
      </c>
    </row>
    <row r="2698" spans="16:20" x14ac:dyDescent="0.2">
      <c r="P2698" s="184">
        <f t="shared" si="344"/>
        <v>42217</v>
      </c>
      <c r="Q2698" s="184">
        <v>42243</v>
      </c>
      <c r="R2698" s="182">
        <v>3</v>
      </c>
      <c r="S2698" s="182">
        <f t="shared" si="345"/>
        <v>3.82</v>
      </c>
      <c r="T2698" s="182">
        <f t="shared" si="346"/>
        <v>-0.81999999999999984</v>
      </c>
    </row>
    <row r="2699" spans="16:20" x14ac:dyDescent="0.2">
      <c r="P2699" s="184">
        <f t="shared" si="344"/>
        <v>42217</v>
      </c>
      <c r="Q2699" s="184">
        <v>42244</v>
      </c>
      <c r="R2699" s="182">
        <v>3</v>
      </c>
      <c r="S2699" s="182">
        <f t="shared" si="345"/>
        <v>3.82</v>
      </c>
      <c r="T2699" s="182">
        <f t="shared" si="346"/>
        <v>-0.81999999999999984</v>
      </c>
    </row>
    <row r="2700" spans="16:20" x14ac:dyDescent="0.2">
      <c r="P2700" s="184">
        <f t="shared" si="344"/>
        <v>42217</v>
      </c>
      <c r="Q2700" s="184">
        <v>42245</v>
      </c>
      <c r="R2700" s="182">
        <v>3</v>
      </c>
      <c r="S2700" s="182">
        <f t="shared" si="345"/>
        <v>3.82</v>
      </c>
      <c r="T2700" s="182">
        <f t="shared" si="346"/>
        <v>-0.81999999999999984</v>
      </c>
    </row>
    <row r="2701" spans="16:20" x14ac:dyDescent="0.2">
      <c r="P2701" s="184">
        <f t="shared" si="344"/>
        <v>42217</v>
      </c>
      <c r="Q2701" s="184">
        <v>42246</v>
      </c>
      <c r="R2701" s="182">
        <v>3</v>
      </c>
      <c r="S2701" s="182">
        <f t="shared" si="345"/>
        <v>3.82</v>
      </c>
      <c r="T2701" s="182">
        <f t="shared" si="346"/>
        <v>-0.81999999999999984</v>
      </c>
    </row>
    <row r="2702" spans="16:20" x14ac:dyDescent="0.2">
      <c r="P2702" s="184">
        <f t="shared" si="344"/>
        <v>42217</v>
      </c>
      <c r="Q2702" s="184">
        <v>42247</v>
      </c>
      <c r="R2702" s="182">
        <v>3</v>
      </c>
      <c r="S2702" s="182">
        <f t="shared" si="345"/>
        <v>3.82</v>
      </c>
      <c r="T2702" s="182">
        <f t="shared" si="346"/>
        <v>-0.81999999999999984</v>
      </c>
    </row>
    <row r="2703" spans="16:20" x14ac:dyDescent="0.2">
      <c r="P2703" s="184">
        <f t="shared" si="344"/>
        <v>42248</v>
      </c>
      <c r="Q2703" s="184">
        <v>42248</v>
      </c>
      <c r="R2703" s="182">
        <v>3</v>
      </c>
      <c r="S2703" s="182">
        <f t="shared" si="345"/>
        <v>3.76</v>
      </c>
      <c r="T2703" s="182">
        <f t="shared" si="346"/>
        <v>-0.75999999999999979</v>
      </c>
    </row>
    <row r="2704" spans="16:20" x14ac:dyDescent="0.2">
      <c r="P2704" s="184">
        <f t="shared" si="344"/>
        <v>42248</v>
      </c>
      <c r="Q2704" s="184">
        <v>42249</v>
      </c>
      <c r="R2704" s="182">
        <v>3</v>
      </c>
      <c r="S2704" s="182">
        <f t="shared" si="345"/>
        <v>3.76</v>
      </c>
      <c r="T2704" s="182">
        <f t="shared" si="346"/>
        <v>-0.75999999999999979</v>
      </c>
    </row>
    <row r="2705" spans="16:20" x14ac:dyDescent="0.2">
      <c r="P2705" s="184">
        <f t="shared" si="344"/>
        <v>42248</v>
      </c>
      <c r="Q2705" s="184">
        <v>42250</v>
      </c>
      <c r="R2705" s="182">
        <v>3</v>
      </c>
      <c r="S2705" s="182">
        <f t="shared" si="345"/>
        <v>3.76</v>
      </c>
      <c r="T2705" s="182">
        <f t="shared" si="346"/>
        <v>-0.75999999999999979</v>
      </c>
    </row>
    <row r="2706" spans="16:20" x14ac:dyDescent="0.2">
      <c r="P2706" s="184">
        <f t="shared" si="344"/>
        <v>42248</v>
      </c>
      <c r="Q2706" s="184">
        <v>42251</v>
      </c>
      <c r="R2706" s="182">
        <v>3</v>
      </c>
      <c r="S2706" s="182">
        <f t="shared" si="345"/>
        <v>3.76</v>
      </c>
      <c r="T2706" s="182">
        <f t="shared" si="346"/>
        <v>-0.75999999999999979</v>
      </c>
    </row>
    <row r="2707" spans="16:20" x14ac:dyDescent="0.2">
      <c r="P2707" s="184">
        <f t="shared" si="344"/>
        <v>42248</v>
      </c>
      <c r="Q2707" s="184">
        <v>42252</v>
      </c>
      <c r="R2707" s="182">
        <v>3</v>
      </c>
      <c r="S2707" s="182">
        <f t="shared" si="345"/>
        <v>3.76</v>
      </c>
      <c r="T2707" s="182">
        <f t="shared" si="346"/>
        <v>-0.75999999999999979</v>
      </c>
    </row>
    <row r="2708" spans="16:20" x14ac:dyDescent="0.2">
      <c r="P2708" s="184">
        <f t="shared" si="344"/>
        <v>42248</v>
      </c>
      <c r="Q2708" s="184">
        <v>42253</v>
      </c>
      <c r="R2708" s="182">
        <v>3</v>
      </c>
      <c r="S2708" s="182">
        <f t="shared" si="345"/>
        <v>3.76</v>
      </c>
      <c r="T2708" s="182">
        <f t="shared" si="346"/>
        <v>-0.75999999999999979</v>
      </c>
    </row>
    <row r="2709" spans="16:20" x14ac:dyDescent="0.2">
      <c r="P2709" s="184">
        <f t="shared" si="344"/>
        <v>42248</v>
      </c>
      <c r="Q2709" s="184">
        <v>42254</v>
      </c>
      <c r="R2709" s="182">
        <v>3</v>
      </c>
      <c r="S2709" s="182">
        <f t="shared" si="345"/>
        <v>3.76</v>
      </c>
      <c r="T2709" s="182">
        <f t="shared" si="346"/>
        <v>-0.75999999999999979</v>
      </c>
    </row>
    <row r="2710" spans="16:20" x14ac:dyDescent="0.2">
      <c r="P2710" s="184">
        <f t="shared" si="344"/>
        <v>42248</v>
      </c>
      <c r="Q2710" s="184">
        <v>42255</v>
      </c>
      <c r="R2710" s="182">
        <v>3</v>
      </c>
      <c r="S2710" s="182">
        <f t="shared" si="345"/>
        <v>3.76</v>
      </c>
      <c r="T2710" s="182">
        <f t="shared" si="346"/>
        <v>-0.75999999999999979</v>
      </c>
    </row>
    <row r="2711" spans="16:20" x14ac:dyDescent="0.2">
      <c r="P2711" s="184">
        <f t="shared" si="344"/>
        <v>42248</v>
      </c>
      <c r="Q2711" s="184">
        <v>42256</v>
      </c>
      <c r="R2711" s="182">
        <v>3</v>
      </c>
      <c r="S2711" s="182">
        <f t="shared" si="345"/>
        <v>3.76</v>
      </c>
      <c r="T2711" s="182">
        <f t="shared" si="346"/>
        <v>-0.75999999999999979</v>
      </c>
    </row>
    <row r="2712" spans="16:20" x14ac:dyDescent="0.2">
      <c r="P2712" s="184">
        <f t="shared" si="344"/>
        <v>42248</v>
      </c>
      <c r="Q2712" s="184">
        <v>42257</v>
      </c>
      <c r="R2712" s="182">
        <v>3</v>
      </c>
      <c r="S2712" s="182">
        <f t="shared" si="345"/>
        <v>3.76</v>
      </c>
      <c r="T2712" s="182">
        <f t="shared" si="346"/>
        <v>-0.75999999999999979</v>
      </c>
    </row>
    <row r="2713" spans="16:20" x14ac:dyDescent="0.2">
      <c r="P2713" s="184">
        <f t="shared" si="344"/>
        <v>42248</v>
      </c>
      <c r="Q2713" s="184">
        <v>42258</v>
      </c>
      <c r="R2713" s="182">
        <v>3</v>
      </c>
      <c r="S2713" s="182">
        <f t="shared" si="345"/>
        <v>3.76</v>
      </c>
      <c r="T2713" s="182">
        <f t="shared" si="346"/>
        <v>-0.75999999999999979</v>
      </c>
    </row>
    <row r="2714" spans="16:20" x14ac:dyDescent="0.2">
      <c r="P2714" s="184">
        <f t="shared" si="344"/>
        <v>42248</v>
      </c>
      <c r="Q2714" s="184">
        <v>42259</v>
      </c>
      <c r="R2714" s="182">
        <v>3</v>
      </c>
      <c r="S2714" s="182">
        <f t="shared" si="345"/>
        <v>3.76</v>
      </c>
      <c r="T2714" s="182">
        <f t="shared" si="346"/>
        <v>-0.75999999999999979</v>
      </c>
    </row>
    <row r="2715" spans="16:20" x14ac:dyDescent="0.2">
      <c r="P2715" s="184">
        <f t="shared" si="344"/>
        <v>42248</v>
      </c>
      <c r="Q2715" s="184">
        <v>42260</v>
      </c>
      <c r="R2715" s="182">
        <v>3</v>
      </c>
      <c r="S2715" s="182">
        <f t="shared" si="345"/>
        <v>3.76</v>
      </c>
      <c r="T2715" s="182">
        <f t="shared" si="346"/>
        <v>-0.75999999999999979</v>
      </c>
    </row>
    <row r="2716" spans="16:20" x14ac:dyDescent="0.2">
      <c r="P2716" s="184">
        <f t="shared" si="344"/>
        <v>42248</v>
      </c>
      <c r="Q2716" s="184">
        <v>42261</v>
      </c>
      <c r="R2716" s="182">
        <v>3</v>
      </c>
      <c r="S2716" s="182">
        <f t="shared" si="345"/>
        <v>3.76</v>
      </c>
      <c r="T2716" s="182">
        <f t="shared" si="346"/>
        <v>-0.75999999999999979</v>
      </c>
    </row>
    <row r="2717" spans="16:20" x14ac:dyDescent="0.2">
      <c r="P2717" s="184">
        <f t="shared" si="344"/>
        <v>42248</v>
      </c>
      <c r="Q2717" s="184">
        <v>42262</v>
      </c>
      <c r="R2717" s="182">
        <v>3</v>
      </c>
      <c r="S2717" s="182">
        <f t="shared" si="345"/>
        <v>3.76</v>
      </c>
      <c r="T2717" s="182">
        <f t="shared" si="346"/>
        <v>-0.75999999999999979</v>
      </c>
    </row>
    <row r="2718" spans="16:20" x14ac:dyDescent="0.2">
      <c r="P2718" s="184">
        <f t="shared" si="344"/>
        <v>42248</v>
      </c>
      <c r="Q2718" s="184">
        <v>42263</v>
      </c>
      <c r="R2718" s="182">
        <v>3</v>
      </c>
      <c r="S2718" s="182">
        <f t="shared" si="345"/>
        <v>3.76</v>
      </c>
      <c r="T2718" s="182">
        <f t="shared" si="346"/>
        <v>-0.75999999999999979</v>
      </c>
    </row>
    <row r="2719" spans="16:20" x14ac:dyDescent="0.2">
      <c r="P2719" s="184">
        <f t="shared" si="344"/>
        <v>42248</v>
      </c>
      <c r="Q2719" s="184">
        <v>42264</v>
      </c>
      <c r="R2719" s="182">
        <v>3</v>
      </c>
      <c r="S2719" s="182">
        <f t="shared" si="345"/>
        <v>3.76</v>
      </c>
      <c r="T2719" s="182">
        <f t="shared" si="346"/>
        <v>-0.75999999999999979</v>
      </c>
    </row>
    <row r="2720" spans="16:20" x14ac:dyDescent="0.2">
      <c r="P2720" s="184">
        <f t="shared" si="344"/>
        <v>42248</v>
      </c>
      <c r="Q2720" s="184">
        <v>42265</v>
      </c>
      <c r="R2720" s="182">
        <v>3</v>
      </c>
      <c r="S2720" s="182">
        <f t="shared" si="345"/>
        <v>3.76</v>
      </c>
      <c r="T2720" s="182">
        <f t="shared" si="346"/>
        <v>-0.75999999999999979</v>
      </c>
    </row>
    <row r="2721" spans="16:20" x14ac:dyDescent="0.2">
      <c r="P2721" s="184">
        <f t="shared" si="344"/>
        <v>42248</v>
      </c>
      <c r="Q2721" s="184">
        <v>42266</v>
      </c>
      <c r="R2721" s="182">
        <v>3</v>
      </c>
      <c r="S2721" s="182">
        <f t="shared" si="345"/>
        <v>3.76</v>
      </c>
      <c r="T2721" s="182">
        <f t="shared" si="346"/>
        <v>-0.75999999999999979</v>
      </c>
    </row>
    <row r="2722" spans="16:20" x14ac:dyDescent="0.2">
      <c r="P2722" s="184">
        <f t="shared" si="344"/>
        <v>42248</v>
      </c>
      <c r="Q2722" s="184">
        <v>42267</v>
      </c>
      <c r="R2722" s="182">
        <v>3</v>
      </c>
      <c r="S2722" s="182">
        <f t="shared" si="345"/>
        <v>3.76</v>
      </c>
      <c r="T2722" s="182">
        <f t="shared" si="346"/>
        <v>-0.75999999999999979</v>
      </c>
    </row>
    <row r="2723" spans="16:20" x14ac:dyDescent="0.2">
      <c r="P2723" s="184">
        <f t="shared" si="344"/>
        <v>42248</v>
      </c>
      <c r="Q2723" s="184">
        <v>42268</v>
      </c>
      <c r="R2723" s="182">
        <v>3</v>
      </c>
      <c r="S2723" s="182">
        <f t="shared" si="345"/>
        <v>3.76</v>
      </c>
      <c r="T2723" s="182">
        <f t="shared" si="346"/>
        <v>-0.75999999999999979</v>
      </c>
    </row>
    <row r="2724" spans="16:20" x14ac:dyDescent="0.2">
      <c r="P2724" s="184">
        <f t="shared" si="344"/>
        <v>42248</v>
      </c>
      <c r="Q2724" s="184">
        <v>42269</v>
      </c>
      <c r="R2724" s="182">
        <v>3</v>
      </c>
      <c r="S2724" s="182">
        <f t="shared" si="345"/>
        <v>3.76</v>
      </c>
      <c r="T2724" s="182">
        <f t="shared" si="346"/>
        <v>-0.75999999999999979</v>
      </c>
    </row>
    <row r="2725" spans="16:20" x14ac:dyDescent="0.2">
      <c r="P2725" s="184">
        <f t="shared" si="344"/>
        <v>42248</v>
      </c>
      <c r="Q2725" s="184">
        <v>42270</v>
      </c>
      <c r="R2725" s="182">
        <v>3</v>
      </c>
      <c r="S2725" s="182">
        <f t="shared" si="345"/>
        <v>3.76</v>
      </c>
      <c r="T2725" s="182">
        <f t="shared" si="346"/>
        <v>-0.75999999999999979</v>
      </c>
    </row>
    <row r="2726" spans="16:20" x14ac:dyDescent="0.2">
      <c r="P2726" s="184">
        <f t="shared" si="344"/>
        <v>42248</v>
      </c>
      <c r="Q2726" s="184">
        <v>42271</v>
      </c>
      <c r="R2726" s="182">
        <v>3</v>
      </c>
      <c r="S2726" s="182">
        <f t="shared" si="345"/>
        <v>3.76</v>
      </c>
      <c r="T2726" s="182">
        <f t="shared" si="346"/>
        <v>-0.75999999999999979</v>
      </c>
    </row>
    <row r="2727" spans="16:20" x14ac:dyDescent="0.2">
      <c r="P2727" s="184">
        <f t="shared" si="344"/>
        <v>42248</v>
      </c>
      <c r="Q2727" s="184">
        <v>42272</v>
      </c>
      <c r="R2727" s="182">
        <v>3</v>
      </c>
      <c r="S2727" s="182">
        <f t="shared" si="345"/>
        <v>3.76</v>
      </c>
      <c r="T2727" s="182">
        <f t="shared" si="346"/>
        <v>-0.75999999999999979</v>
      </c>
    </row>
    <row r="2728" spans="16:20" x14ac:dyDescent="0.2">
      <c r="P2728" s="184">
        <f t="shared" si="344"/>
        <v>42248</v>
      </c>
      <c r="Q2728" s="184">
        <v>42273</v>
      </c>
      <c r="R2728" s="182">
        <v>3</v>
      </c>
      <c r="S2728" s="182">
        <f t="shared" si="345"/>
        <v>3.76</v>
      </c>
      <c r="T2728" s="182">
        <f t="shared" si="346"/>
        <v>-0.75999999999999979</v>
      </c>
    </row>
    <row r="2729" spans="16:20" x14ac:dyDescent="0.2">
      <c r="P2729" s="184">
        <f t="shared" si="344"/>
        <v>42248</v>
      </c>
      <c r="Q2729" s="184">
        <v>42274</v>
      </c>
      <c r="R2729" s="182">
        <v>3</v>
      </c>
      <c r="S2729" s="182">
        <f t="shared" si="345"/>
        <v>3.76</v>
      </c>
      <c r="T2729" s="182">
        <f t="shared" si="346"/>
        <v>-0.75999999999999979</v>
      </c>
    </row>
    <row r="2730" spans="16:20" x14ac:dyDescent="0.2">
      <c r="P2730" s="184">
        <f t="shared" si="344"/>
        <v>42248</v>
      </c>
      <c r="Q2730" s="184">
        <v>42275</v>
      </c>
      <c r="R2730" s="182">
        <v>3</v>
      </c>
      <c r="S2730" s="182">
        <f t="shared" si="345"/>
        <v>3.76</v>
      </c>
      <c r="T2730" s="182">
        <f t="shared" si="346"/>
        <v>-0.75999999999999979</v>
      </c>
    </row>
    <row r="2731" spans="16:20" x14ac:dyDescent="0.2">
      <c r="P2731" s="184">
        <f t="shared" si="344"/>
        <v>42248</v>
      </c>
      <c r="Q2731" s="184">
        <v>42276</v>
      </c>
      <c r="R2731" s="182">
        <v>3</v>
      </c>
      <c r="S2731" s="182">
        <f t="shared" si="345"/>
        <v>3.76</v>
      </c>
      <c r="T2731" s="182">
        <f t="shared" si="346"/>
        <v>-0.75999999999999979</v>
      </c>
    </row>
    <row r="2732" spans="16:20" x14ac:dyDescent="0.2">
      <c r="P2732" s="184">
        <f t="shared" si="344"/>
        <v>42248</v>
      </c>
      <c r="Q2732" s="184">
        <v>42277</v>
      </c>
      <c r="R2732" s="182">
        <v>3</v>
      </c>
      <c r="S2732" s="182">
        <f t="shared" si="345"/>
        <v>3.76</v>
      </c>
      <c r="T2732" s="182">
        <f t="shared" si="346"/>
        <v>-0.75999999999999979</v>
      </c>
    </row>
    <row r="2733" spans="16:20" x14ac:dyDescent="0.2">
      <c r="P2733" s="184">
        <f t="shared" si="344"/>
        <v>42278</v>
      </c>
      <c r="Q2733" s="184">
        <v>42278</v>
      </c>
      <c r="R2733" s="182">
        <v>3</v>
      </c>
      <c r="S2733" s="182">
        <f t="shared" si="345"/>
        <v>3.67</v>
      </c>
      <c r="T2733" s="182">
        <f t="shared" si="346"/>
        <v>-0.66999999999999993</v>
      </c>
    </row>
    <row r="2734" spans="16:20" x14ac:dyDescent="0.2">
      <c r="P2734" s="184">
        <f t="shared" si="344"/>
        <v>42278</v>
      </c>
      <c r="Q2734" s="184">
        <v>42279</v>
      </c>
      <c r="R2734" s="182">
        <v>3</v>
      </c>
      <c r="S2734" s="182">
        <f t="shared" si="345"/>
        <v>3.67</v>
      </c>
      <c r="T2734" s="182">
        <f t="shared" si="346"/>
        <v>-0.66999999999999993</v>
      </c>
    </row>
    <row r="2735" spans="16:20" x14ac:dyDescent="0.2">
      <c r="P2735" s="184">
        <f t="shared" si="344"/>
        <v>42278</v>
      </c>
      <c r="Q2735" s="184">
        <v>42280</v>
      </c>
      <c r="R2735" s="182">
        <v>3</v>
      </c>
      <c r="S2735" s="182">
        <f t="shared" si="345"/>
        <v>3.67</v>
      </c>
      <c r="T2735" s="182">
        <f t="shared" si="346"/>
        <v>-0.66999999999999993</v>
      </c>
    </row>
    <row r="2736" spans="16:20" x14ac:dyDescent="0.2">
      <c r="P2736" s="184">
        <f t="shared" si="344"/>
        <v>42278</v>
      </c>
      <c r="Q2736" s="184">
        <v>42281</v>
      </c>
      <c r="R2736" s="182">
        <v>3</v>
      </c>
      <c r="S2736" s="182">
        <f t="shared" si="345"/>
        <v>3.67</v>
      </c>
      <c r="T2736" s="182">
        <f t="shared" si="346"/>
        <v>-0.66999999999999993</v>
      </c>
    </row>
    <row r="2737" spans="16:20" x14ac:dyDescent="0.2">
      <c r="P2737" s="184">
        <f t="shared" si="344"/>
        <v>42278</v>
      </c>
      <c r="Q2737" s="184">
        <v>42282</v>
      </c>
      <c r="R2737" s="182">
        <v>3</v>
      </c>
      <c r="S2737" s="182">
        <f t="shared" si="345"/>
        <v>3.67</v>
      </c>
      <c r="T2737" s="182">
        <f t="shared" si="346"/>
        <v>-0.66999999999999993</v>
      </c>
    </row>
    <row r="2738" spans="16:20" x14ac:dyDescent="0.2">
      <c r="P2738" s="184">
        <f t="shared" si="344"/>
        <v>42278</v>
      </c>
      <c r="Q2738" s="184">
        <v>42283</v>
      </c>
      <c r="R2738" s="182">
        <v>3</v>
      </c>
      <c r="S2738" s="182">
        <f t="shared" si="345"/>
        <v>3.67</v>
      </c>
      <c r="T2738" s="182">
        <f t="shared" si="346"/>
        <v>-0.66999999999999993</v>
      </c>
    </row>
    <row r="2739" spans="16:20" x14ac:dyDescent="0.2">
      <c r="P2739" s="184">
        <f t="shared" si="344"/>
        <v>42278</v>
      </c>
      <c r="Q2739" s="184">
        <v>42284</v>
      </c>
      <c r="R2739" s="182">
        <v>3</v>
      </c>
      <c r="S2739" s="182">
        <f t="shared" si="345"/>
        <v>3.67</v>
      </c>
      <c r="T2739" s="182">
        <f t="shared" si="346"/>
        <v>-0.66999999999999993</v>
      </c>
    </row>
    <row r="2740" spans="16:20" x14ac:dyDescent="0.2">
      <c r="P2740" s="184">
        <f t="shared" si="344"/>
        <v>42278</v>
      </c>
      <c r="Q2740" s="184">
        <v>42285</v>
      </c>
      <c r="R2740" s="182">
        <v>3</v>
      </c>
      <c r="S2740" s="182">
        <f t="shared" si="345"/>
        <v>3.67</v>
      </c>
      <c r="T2740" s="182">
        <f t="shared" si="346"/>
        <v>-0.66999999999999993</v>
      </c>
    </row>
    <row r="2741" spans="16:20" x14ac:dyDescent="0.2">
      <c r="P2741" s="184">
        <f t="shared" si="344"/>
        <v>42278</v>
      </c>
      <c r="Q2741" s="184">
        <v>42286</v>
      </c>
      <c r="R2741" s="182">
        <v>3</v>
      </c>
      <c r="S2741" s="182">
        <f t="shared" si="345"/>
        <v>3.67</v>
      </c>
      <c r="T2741" s="182">
        <f t="shared" si="346"/>
        <v>-0.66999999999999993</v>
      </c>
    </row>
    <row r="2742" spans="16:20" x14ac:dyDescent="0.2">
      <c r="P2742" s="184">
        <f t="shared" si="344"/>
        <v>42278</v>
      </c>
      <c r="Q2742" s="184">
        <v>42287</v>
      </c>
      <c r="R2742" s="182">
        <v>3</v>
      </c>
      <c r="S2742" s="182">
        <f t="shared" si="345"/>
        <v>3.67</v>
      </c>
      <c r="T2742" s="182">
        <f t="shared" si="346"/>
        <v>-0.66999999999999993</v>
      </c>
    </row>
    <row r="2743" spans="16:20" x14ac:dyDescent="0.2">
      <c r="P2743" s="184">
        <f t="shared" si="344"/>
        <v>42278</v>
      </c>
      <c r="Q2743" s="184">
        <v>42288</v>
      </c>
      <c r="R2743" s="182">
        <v>3</v>
      </c>
      <c r="S2743" s="182">
        <f t="shared" si="345"/>
        <v>3.67</v>
      </c>
      <c r="T2743" s="182">
        <f t="shared" si="346"/>
        <v>-0.66999999999999993</v>
      </c>
    </row>
    <row r="2744" spans="16:20" x14ac:dyDescent="0.2">
      <c r="P2744" s="184">
        <f t="shared" si="344"/>
        <v>42278</v>
      </c>
      <c r="Q2744" s="184">
        <v>42289</v>
      </c>
      <c r="R2744" s="182">
        <v>3</v>
      </c>
      <c r="S2744" s="182">
        <f t="shared" si="345"/>
        <v>3.67</v>
      </c>
      <c r="T2744" s="182">
        <f t="shared" si="346"/>
        <v>-0.66999999999999993</v>
      </c>
    </row>
    <row r="2745" spans="16:20" x14ac:dyDescent="0.2">
      <c r="P2745" s="184">
        <f t="shared" si="344"/>
        <v>42278</v>
      </c>
      <c r="Q2745" s="184">
        <v>42290</v>
      </c>
      <c r="R2745" s="182">
        <v>3</v>
      </c>
      <c r="S2745" s="182">
        <f t="shared" si="345"/>
        <v>3.67</v>
      </c>
      <c r="T2745" s="182">
        <f t="shared" si="346"/>
        <v>-0.66999999999999993</v>
      </c>
    </row>
    <row r="2746" spans="16:20" x14ac:dyDescent="0.2">
      <c r="P2746" s="184">
        <f t="shared" si="344"/>
        <v>42278</v>
      </c>
      <c r="Q2746" s="184">
        <v>42291</v>
      </c>
      <c r="R2746" s="182">
        <v>3</v>
      </c>
      <c r="S2746" s="182">
        <f t="shared" si="345"/>
        <v>3.67</v>
      </c>
      <c r="T2746" s="182">
        <f t="shared" si="346"/>
        <v>-0.66999999999999993</v>
      </c>
    </row>
    <row r="2747" spans="16:20" x14ac:dyDescent="0.2">
      <c r="P2747" s="184">
        <f t="shared" si="344"/>
        <v>42278</v>
      </c>
      <c r="Q2747" s="184">
        <v>42292</v>
      </c>
      <c r="R2747" s="182">
        <v>3</v>
      </c>
      <c r="S2747" s="182">
        <f t="shared" si="345"/>
        <v>3.67</v>
      </c>
      <c r="T2747" s="182">
        <f t="shared" si="346"/>
        <v>-0.66999999999999993</v>
      </c>
    </row>
    <row r="2748" spans="16:20" x14ac:dyDescent="0.2">
      <c r="P2748" s="184">
        <f t="shared" si="344"/>
        <v>42278</v>
      </c>
      <c r="Q2748" s="184">
        <v>42293</v>
      </c>
      <c r="R2748" s="182">
        <v>3</v>
      </c>
      <c r="S2748" s="182">
        <f t="shared" si="345"/>
        <v>3.67</v>
      </c>
      <c r="T2748" s="182">
        <f t="shared" si="346"/>
        <v>-0.66999999999999993</v>
      </c>
    </row>
    <row r="2749" spans="16:20" x14ac:dyDescent="0.2">
      <c r="P2749" s="184">
        <f t="shared" si="344"/>
        <v>42278</v>
      </c>
      <c r="Q2749" s="184">
        <v>42294</v>
      </c>
      <c r="R2749" s="182">
        <v>3</v>
      </c>
      <c r="S2749" s="182">
        <f t="shared" si="345"/>
        <v>3.67</v>
      </c>
      <c r="T2749" s="182">
        <f t="shared" si="346"/>
        <v>-0.66999999999999993</v>
      </c>
    </row>
    <row r="2750" spans="16:20" x14ac:dyDescent="0.2">
      <c r="P2750" s="184">
        <f t="shared" si="344"/>
        <v>42278</v>
      </c>
      <c r="Q2750" s="184">
        <v>42295</v>
      </c>
      <c r="R2750" s="182">
        <v>3</v>
      </c>
      <c r="S2750" s="182">
        <f t="shared" si="345"/>
        <v>3.67</v>
      </c>
      <c r="T2750" s="182">
        <f t="shared" si="346"/>
        <v>-0.66999999999999993</v>
      </c>
    </row>
    <row r="2751" spans="16:20" x14ac:dyDescent="0.2">
      <c r="P2751" s="184">
        <f t="shared" si="344"/>
        <v>42278</v>
      </c>
      <c r="Q2751" s="184">
        <v>42296</v>
      </c>
      <c r="R2751" s="182">
        <v>3</v>
      </c>
      <c r="S2751" s="182">
        <f t="shared" si="345"/>
        <v>3.67</v>
      </c>
      <c r="T2751" s="182">
        <f t="shared" si="346"/>
        <v>-0.66999999999999993</v>
      </c>
    </row>
    <row r="2752" spans="16:20" x14ac:dyDescent="0.2">
      <c r="P2752" s="184">
        <f t="shared" si="344"/>
        <v>42278</v>
      </c>
      <c r="Q2752" s="184">
        <v>42297</v>
      </c>
      <c r="R2752" s="182">
        <v>3</v>
      </c>
      <c r="S2752" s="182">
        <f t="shared" si="345"/>
        <v>3.67</v>
      </c>
      <c r="T2752" s="182">
        <f t="shared" si="346"/>
        <v>-0.66999999999999993</v>
      </c>
    </row>
    <row r="2753" spans="16:20" x14ac:dyDescent="0.2">
      <c r="P2753" s="184">
        <f t="shared" si="344"/>
        <v>42278</v>
      </c>
      <c r="Q2753" s="184">
        <v>42298</v>
      </c>
      <c r="R2753" s="182">
        <v>3</v>
      </c>
      <c r="S2753" s="182">
        <f t="shared" si="345"/>
        <v>3.67</v>
      </c>
      <c r="T2753" s="182">
        <f t="shared" si="346"/>
        <v>-0.66999999999999993</v>
      </c>
    </row>
    <row r="2754" spans="16:20" x14ac:dyDescent="0.2">
      <c r="P2754" s="184">
        <f t="shared" si="344"/>
        <v>42278</v>
      </c>
      <c r="Q2754" s="184">
        <v>42299</v>
      </c>
      <c r="R2754" s="182">
        <v>3</v>
      </c>
      <c r="S2754" s="182">
        <f t="shared" si="345"/>
        <v>3.67</v>
      </c>
      <c r="T2754" s="182">
        <f t="shared" si="346"/>
        <v>-0.66999999999999993</v>
      </c>
    </row>
    <row r="2755" spans="16:20" x14ac:dyDescent="0.2">
      <c r="P2755" s="184">
        <f t="shared" si="344"/>
        <v>42278</v>
      </c>
      <c r="Q2755" s="184">
        <v>42300</v>
      </c>
      <c r="R2755" s="182">
        <v>3</v>
      </c>
      <c r="S2755" s="182">
        <f t="shared" si="345"/>
        <v>3.67</v>
      </c>
      <c r="T2755" s="182">
        <f t="shared" si="346"/>
        <v>-0.66999999999999993</v>
      </c>
    </row>
    <row r="2756" spans="16:20" x14ac:dyDescent="0.2">
      <c r="P2756" s="184">
        <f t="shared" si="344"/>
        <v>42278</v>
      </c>
      <c r="Q2756" s="184">
        <v>42301</v>
      </c>
      <c r="R2756" s="182">
        <v>3</v>
      </c>
      <c r="S2756" s="182">
        <f t="shared" si="345"/>
        <v>3.67</v>
      </c>
      <c r="T2756" s="182">
        <f t="shared" si="346"/>
        <v>-0.66999999999999993</v>
      </c>
    </row>
    <row r="2757" spans="16:20" x14ac:dyDescent="0.2">
      <c r="P2757" s="184">
        <f t="shared" si="344"/>
        <v>42278</v>
      </c>
      <c r="Q2757" s="184">
        <v>42302</v>
      </c>
      <c r="R2757" s="182">
        <v>3</v>
      </c>
      <c r="S2757" s="182">
        <f t="shared" si="345"/>
        <v>3.67</v>
      </c>
      <c r="T2757" s="182">
        <f t="shared" si="346"/>
        <v>-0.66999999999999993</v>
      </c>
    </row>
    <row r="2758" spans="16:20" x14ac:dyDescent="0.2">
      <c r="P2758" s="184">
        <f t="shared" si="344"/>
        <v>42278</v>
      </c>
      <c r="Q2758" s="184">
        <v>42303</v>
      </c>
      <c r="R2758" s="182">
        <v>3</v>
      </c>
      <c r="S2758" s="182">
        <f t="shared" si="345"/>
        <v>3.67</v>
      </c>
      <c r="T2758" s="182">
        <f t="shared" si="346"/>
        <v>-0.66999999999999993</v>
      </c>
    </row>
    <row r="2759" spans="16:20" x14ac:dyDescent="0.2">
      <c r="P2759" s="184">
        <f t="shared" si="344"/>
        <v>42278</v>
      </c>
      <c r="Q2759" s="184">
        <v>42304</v>
      </c>
      <c r="R2759" s="182">
        <v>3</v>
      </c>
      <c r="S2759" s="182">
        <f t="shared" si="345"/>
        <v>3.67</v>
      </c>
      <c r="T2759" s="182">
        <f t="shared" si="346"/>
        <v>-0.66999999999999993</v>
      </c>
    </row>
    <row r="2760" spans="16:20" x14ac:dyDescent="0.2">
      <c r="P2760" s="184">
        <f t="shared" ref="P2760:P2823" si="347">DATE(YEAR(Q2760),MONTH(Q2760),1)</f>
        <v>42278</v>
      </c>
      <c r="Q2760" s="184">
        <v>42305</v>
      </c>
      <c r="R2760" s="182">
        <v>3</v>
      </c>
      <c r="S2760" s="182">
        <f t="shared" ref="S2760:S2823" si="348">INDEX($Y:$Y,MATCH($P2760,$V:$V,0))</f>
        <v>3.67</v>
      </c>
      <c r="T2760" s="182">
        <f t="shared" ref="T2760:T2823" si="349">R2760-S2760</f>
        <v>-0.66999999999999993</v>
      </c>
    </row>
    <row r="2761" spans="16:20" x14ac:dyDescent="0.2">
      <c r="P2761" s="184">
        <f t="shared" si="347"/>
        <v>42278</v>
      </c>
      <c r="Q2761" s="184">
        <v>42306</v>
      </c>
      <c r="R2761" s="182">
        <v>3</v>
      </c>
      <c r="S2761" s="182">
        <f t="shared" si="348"/>
        <v>3.67</v>
      </c>
      <c r="T2761" s="182">
        <f t="shared" si="349"/>
        <v>-0.66999999999999993</v>
      </c>
    </row>
    <row r="2762" spans="16:20" x14ac:dyDescent="0.2">
      <c r="P2762" s="184">
        <f t="shared" si="347"/>
        <v>42278</v>
      </c>
      <c r="Q2762" s="184">
        <v>42307</v>
      </c>
      <c r="R2762" s="182">
        <v>3</v>
      </c>
      <c r="S2762" s="182">
        <f t="shared" si="348"/>
        <v>3.67</v>
      </c>
      <c r="T2762" s="182">
        <f t="shared" si="349"/>
        <v>-0.66999999999999993</v>
      </c>
    </row>
    <row r="2763" spans="16:20" x14ac:dyDescent="0.2">
      <c r="P2763" s="184">
        <f t="shared" si="347"/>
        <v>42278</v>
      </c>
      <c r="Q2763" s="184">
        <v>42308</v>
      </c>
      <c r="R2763" s="182">
        <v>3</v>
      </c>
      <c r="S2763" s="182">
        <f t="shared" si="348"/>
        <v>3.67</v>
      </c>
      <c r="T2763" s="182">
        <f t="shared" si="349"/>
        <v>-0.66999999999999993</v>
      </c>
    </row>
    <row r="2764" spans="16:20" x14ac:dyDescent="0.2">
      <c r="P2764" s="184">
        <f t="shared" si="347"/>
        <v>42309</v>
      </c>
      <c r="Q2764" s="184">
        <v>42309</v>
      </c>
      <c r="R2764" s="182">
        <v>3</v>
      </c>
      <c r="S2764" s="182">
        <f t="shared" si="348"/>
        <v>3.43</v>
      </c>
      <c r="T2764" s="182">
        <f t="shared" si="349"/>
        <v>-0.43000000000000016</v>
      </c>
    </row>
    <row r="2765" spans="16:20" x14ac:dyDescent="0.2">
      <c r="P2765" s="184">
        <f t="shared" si="347"/>
        <v>42309</v>
      </c>
      <c r="Q2765" s="184">
        <v>42310</v>
      </c>
      <c r="R2765" s="182">
        <v>3</v>
      </c>
      <c r="S2765" s="182">
        <f t="shared" si="348"/>
        <v>3.43</v>
      </c>
      <c r="T2765" s="182">
        <f t="shared" si="349"/>
        <v>-0.43000000000000016</v>
      </c>
    </row>
    <row r="2766" spans="16:20" x14ac:dyDescent="0.2">
      <c r="P2766" s="184">
        <f t="shared" si="347"/>
        <v>42309</v>
      </c>
      <c r="Q2766" s="184">
        <v>42311</v>
      </c>
      <c r="R2766" s="182">
        <v>3</v>
      </c>
      <c r="S2766" s="182">
        <f t="shared" si="348"/>
        <v>3.43</v>
      </c>
      <c r="T2766" s="182">
        <f t="shared" si="349"/>
        <v>-0.43000000000000016</v>
      </c>
    </row>
    <row r="2767" spans="16:20" x14ac:dyDescent="0.2">
      <c r="P2767" s="184">
        <f t="shared" si="347"/>
        <v>42309</v>
      </c>
      <c r="Q2767" s="184">
        <v>42312</v>
      </c>
      <c r="R2767" s="182">
        <v>3</v>
      </c>
      <c r="S2767" s="182">
        <f t="shared" si="348"/>
        <v>3.43</v>
      </c>
      <c r="T2767" s="182">
        <f t="shared" si="349"/>
        <v>-0.43000000000000016</v>
      </c>
    </row>
    <row r="2768" spans="16:20" x14ac:dyDescent="0.2">
      <c r="P2768" s="184">
        <f t="shared" si="347"/>
        <v>42309</v>
      </c>
      <c r="Q2768" s="184">
        <v>42313</v>
      </c>
      <c r="R2768" s="182">
        <v>3</v>
      </c>
      <c r="S2768" s="182">
        <f t="shared" si="348"/>
        <v>3.43</v>
      </c>
      <c r="T2768" s="182">
        <f t="shared" si="349"/>
        <v>-0.43000000000000016</v>
      </c>
    </row>
    <row r="2769" spans="16:20" x14ac:dyDescent="0.2">
      <c r="P2769" s="184">
        <f t="shared" si="347"/>
        <v>42309</v>
      </c>
      <c r="Q2769" s="184">
        <v>42314</v>
      </c>
      <c r="R2769" s="182">
        <v>3</v>
      </c>
      <c r="S2769" s="182">
        <f t="shared" si="348"/>
        <v>3.43</v>
      </c>
      <c r="T2769" s="182">
        <f t="shared" si="349"/>
        <v>-0.43000000000000016</v>
      </c>
    </row>
    <row r="2770" spans="16:20" x14ac:dyDescent="0.2">
      <c r="P2770" s="184">
        <f t="shared" si="347"/>
        <v>42309</v>
      </c>
      <c r="Q2770" s="184">
        <v>42315</v>
      </c>
      <c r="R2770" s="182">
        <v>3</v>
      </c>
      <c r="S2770" s="182">
        <f t="shared" si="348"/>
        <v>3.43</v>
      </c>
      <c r="T2770" s="182">
        <f t="shared" si="349"/>
        <v>-0.43000000000000016</v>
      </c>
    </row>
    <row r="2771" spans="16:20" x14ac:dyDescent="0.2">
      <c r="P2771" s="184">
        <f t="shared" si="347"/>
        <v>42309</v>
      </c>
      <c r="Q2771" s="184">
        <v>42316</v>
      </c>
      <c r="R2771" s="182">
        <v>3</v>
      </c>
      <c r="S2771" s="182">
        <f t="shared" si="348"/>
        <v>3.43</v>
      </c>
      <c r="T2771" s="182">
        <f t="shared" si="349"/>
        <v>-0.43000000000000016</v>
      </c>
    </row>
    <row r="2772" spans="16:20" x14ac:dyDescent="0.2">
      <c r="P2772" s="184">
        <f t="shared" si="347"/>
        <v>42309</v>
      </c>
      <c r="Q2772" s="184">
        <v>42317</v>
      </c>
      <c r="R2772" s="182">
        <v>3</v>
      </c>
      <c r="S2772" s="182">
        <f t="shared" si="348"/>
        <v>3.43</v>
      </c>
      <c r="T2772" s="182">
        <f t="shared" si="349"/>
        <v>-0.43000000000000016</v>
      </c>
    </row>
    <row r="2773" spans="16:20" x14ac:dyDescent="0.2">
      <c r="P2773" s="184">
        <f t="shared" si="347"/>
        <v>42309</v>
      </c>
      <c r="Q2773" s="184">
        <v>42318</v>
      </c>
      <c r="R2773" s="182">
        <v>3</v>
      </c>
      <c r="S2773" s="182">
        <f t="shared" si="348"/>
        <v>3.43</v>
      </c>
      <c r="T2773" s="182">
        <f t="shared" si="349"/>
        <v>-0.43000000000000016</v>
      </c>
    </row>
    <row r="2774" spans="16:20" x14ac:dyDescent="0.2">
      <c r="P2774" s="184">
        <f t="shared" si="347"/>
        <v>42309</v>
      </c>
      <c r="Q2774" s="184">
        <v>42319</v>
      </c>
      <c r="R2774" s="182">
        <v>3</v>
      </c>
      <c r="S2774" s="182">
        <f t="shared" si="348"/>
        <v>3.43</v>
      </c>
      <c r="T2774" s="182">
        <f t="shared" si="349"/>
        <v>-0.43000000000000016</v>
      </c>
    </row>
    <row r="2775" spans="16:20" x14ac:dyDescent="0.2">
      <c r="P2775" s="184">
        <f t="shared" si="347"/>
        <v>42309</v>
      </c>
      <c r="Q2775" s="184">
        <v>42320</v>
      </c>
      <c r="R2775" s="182">
        <v>3</v>
      </c>
      <c r="S2775" s="182">
        <f t="shared" si="348"/>
        <v>3.43</v>
      </c>
      <c r="T2775" s="182">
        <f t="shared" si="349"/>
        <v>-0.43000000000000016</v>
      </c>
    </row>
    <row r="2776" spans="16:20" x14ac:dyDescent="0.2">
      <c r="P2776" s="184">
        <f t="shared" si="347"/>
        <v>42309</v>
      </c>
      <c r="Q2776" s="184">
        <v>42321</v>
      </c>
      <c r="R2776" s="182">
        <v>3</v>
      </c>
      <c r="S2776" s="182">
        <f t="shared" si="348"/>
        <v>3.43</v>
      </c>
      <c r="T2776" s="182">
        <f t="shared" si="349"/>
        <v>-0.43000000000000016</v>
      </c>
    </row>
    <row r="2777" spans="16:20" x14ac:dyDescent="0.2">
      <c r="P2777" s="184">
        <f t="shared" si="347"/>
        <v>42309</v>
      </c>
      <c r="Q2777" s="184">
        <v>42322</v>
      </c>
      <c r="R2777" s="182">
        <v>3</v>
      </c>
      <c r="S2777" s="182">
        <f t="shared" si="348"/>
        <v>3.43</v>
      </c>
      <c r="T2777" s="182">
        <f t="shared" si="349"/>
        <v>-0.43000000000000016</v>
      </c>
    </row>
    <row r="2778" spans="16:20" x14ac:dyDescent="0.2">
      <c r="P2778" s="184">
        <f t="shared" si="347"/>
        <v>42309</v>
      </c>
      <c r="Q2778" s="184">
        <v>42323</v>
      </c>
      <c r="R2778" s="182">
        <v>3</v>
      </c>
      <c r="S2778" s="182">
        <f t="shared" si="348"/>
        <v>3.43</v>
      </c>
      <c r="T2778" s="182">
        <f t="shared" si="349"/>
        <v>-0.43000000000000016</v>
      </c>
    </row>
    <row r="2779" spans="16:20" x14ac:dyDescent="0.2">
      <c r="P2779" s="184">
        <f t="shared" si="347"/>
        <v>42309</v>
      </c>
      <c r="Q2779" s="184">
        <v>42324</v>
      </c>
      <c r="R2779" s="182">
        <v>3</v>
      </c>
      <c r="S2779" s="182">
        <f t="shared" si="348"/>
        <v>3.43</v>
      </c>
      <c r="T2779" s="182">
        <f t="shared" si="349"/>
        <v>-0.43000000000000016</v>
      </c>
    </row>
    <row r="2780" spans="16:20" x14ac:dyDescent="0.2">
      <c r="P2780" s="184">
        <f t="shared" si="347"/>
        <v>42309</v>
      </c>
      <c r="Q2780" s="184">
        <v>42325</v>
      </c>
      <c r="R2780" s="182">
        <v>3</v>
      </c>
      <c r="S2780" s="182">
        <f t="shared" si="348"/>
        <v>3.43</v>
      </c>
      <c r="T2780" s="182">
        <f t="shared" si="349"/>
        <v>-0.43000000000000016</v>
      </c>
    </row>
    <row r="2781" spans="16:20" x14ac:dyDescent="0.2">
      <c r="P2781" s="184">
        <f t="shared" si="347"/>
        <v>42309</v>
      </c>
      <c r="Q2781" s="184">
        <v>42326</v>
      </c>
      <c r="R2781" s="182">
        <v>3</v>
      </c>
      <c r="S2781" s="182">
        <f t="shared" si="348"/>
        <v>3.43</v>
      </c>
      <c r="T2781" s="182">
        <f t="shared" si="349"/>
        <v>-0.43000000000000016</v>
      </c>
    </row>
    <row r="2782" spans="16:20" x14ac:dyDescent="0.2">
      <c r="P2782" s="184">
        <f t="shared" si="347"/>
        <v>42309</v>
      </c>
      <c r="Q2782" s="184">
        <v>42327</v>
      </c>
      <c r="R2782" s="182">
        <v>3</v>
      </c>
      <c r="S2782" s="182">
        <f t="shared" si="348"/>
        <v>3.43</v>
      </c>
      <c r="T2782" s="182">
        <f t="shared" si="349"/>
        <v>-0.43000000000000016</v>
      </c>
    </row>
    <row r="2783" spans="16:20" x14ac:dyDescent="0.2">
      <c r="P2783" s="184">
        <f t="shared" si="347"/>
        <v>42309</v>
      </c>
      <c r="Q2783" s="184">
        <v>42328</v>
      </c>
      <c r="R2783" s="182">
        <v>3</v>
      </c>
      <c r="S2783" s="182">
        <f t="shared" si="348"/>
        <v>3.43</v>
      </c>
      <c r="T2783" s="182">
        <f t="shared" si="349"/>
        <v>-0.43000000000000016</v>
      </c>
    </row>
    <row r="2784" spans="16:20" x14ac:dyDescent="0.2">
      <c r="P2784" s="184">
        <f t="shared" si="347"/>
        <v>42309</v>
      </c>
      <c r="Q2784" s="184">
        <v>42329</v>
      </c>
      <c r="R2784" s="182">
        <v>3</v>
      </c>
      <c r="S2784" s="182">
        <f t="shared" si="348"/>
        <v>3.43</v>
      </c>
      <c r="T2784" s="182">
        <f t="shared" si="349"/>
        <v>-0.43000000000000016</v>
      </c>
    </row>
    <row r="2785" spans="16:20" x14ac:dyDescent="0.2">
      <c r="P2785" s="184">
        <f t="shared" si="347"/>
        <v>42309</v>
      </c>
      <c r="Q2785" s="184">
        <v>42330</v>
      </c>
      <c r="R2785" s="182">
        <v>3</v>
      </c>
      <c r="S2785" s="182">
        <f t="shared" si="348"/>
        <v>3.43</v>
      </c>
      <c r="T2785" s="182">
        <f t="shared" si="349"/>
        <v>-0.43000000000000016</v>
      </c>
    </row>
    <row r="2786" spans="16:20" x14ac:dyDescent="0.2">
      <c r="P2786" s="184">
        <f t="shared" si="347"/>
        <v>42309</v>
      </c>
      <c r="Q2786" s="184">
        <v>42331</v>
      </c>
      <c r="R2786" s="182">
        <v>3</v>
      </c>
      <c r="S2786" s="182">
        <f t="shared" si="348"/>
        <v>3.43</v>
      </c>
      <c r="T2786" s="182">
        <f t="shared" si="349"/>
        <v>-0.43000000000000016</v>
      </c>
    </row>
    <row r="2787" spans="16:20" x14ac:dyDescent="0.2">
      <c r="P2787" s="184">
        <f t="shared" si="347"/>
        <v>42309</v>
      </c>
      <c r="Q2787" s="184">
        <v>42332</v>
      </c>
      <c r="R2787" s="182">
        <v>3</v>
      </c>
      <c r="S2787" s="182">
        <f t="shared" si="348"/>
        <v>3.43</v>
      </c>
      <c r="T2787" s="182">
        <f t="shared" si="349"/>
        <v>-0.43000000000000016</v>
      </c>
    </row>
    <row r="2788" spans="16:20" x14ac:dyDescent="0.2">
      <c r="P2788" s="184">
        <f t="shared" si="347"/>
        <v>42309</v>
      </c>
      <c r="Q2788" s="184">
        <v>42333</v>
      </c>
      <c r="R2788" s="182">
        <v>3</v>
      </c>
      <c r="S2788" s="182">
        <f t="shared" si="348"/>
        <v>3.43</v>
      </c>
      <c r="T2788" s="182">
        <f t="shared" si="349"/>
        <v>-0.43000000000000016</v>
      </c>
    </row>
    <row r="2789" spans="16:20" x14ac:dyDescent="0.2">
      <c r="P2789" s="184">
        <f t="shared" si="347"/>
        <v>42309</v>
      </c>
      <c r="Q2789" s="184">
        <v>42334</v>
      </c>
      <c r="R2789" s="182">
        <v>3</v>
      </c>
      <c r="S2789" s="182">
        <f t="shared" si="348"/>
        <v>3.43</v>
      </c>
      <c r="T2789" s="182">
        <f t="shared" si="349"/>
        <v>-0.43000000000000016</v>
      </c>
    </row>
    <row r="2790" spans="16:20" x14ac:dyDescent="0.2">
      <c r="P2790" s="184">
        <f t="shared" si="347"/>
        <v>42309</v>
      </c>
      <c r="Q2790" s="184">
        <v>42335</v>
      </c>
      <c r="R2790" s="182">
        <v>3</v>
      </c>
      <c r="S2790" s="182">
        <f t="shared" si="348"/>
        <v>3.43</v>
      </c>
      <c r="T2790" s="182">
        <f t="shared" si="349"/>
        <v>-0.43000000000000016</v>
      </c>
    </row>
    <row r="2791" spans="16:20" x14ac:dyDescent="0.2">
      <c r="P2791" s="184">
        <f t="shared" si="347"/>
        <v>42309</v>
      </c>
      <c r="Q2791" s="184">
        <v>42336</v>
      </c>
      <c r="R2791" s="182">
        <v>3</v>
      </c>
      <c r="S2791" s="182">
        <f t="shared" si="348"/>
        <v>3.43</v>
      </c>
      <c r="T2791" s="182">
        <f t="shared" si="349"/>
        <v>-0.43000000000000016</v>
      </c>
    </row>
    <row r="2792" spans="16:20" x14ac:dyDescent="0.2">
      <c r="P2792" s="184">
        <f t="shared" si="347"/>
        <v>42309</v>
      </c>
      <c r="Q2792" s="184">
        <v>42337</v>
      </c>
      <c r="R2792" s="182">
        <v>3</v>
      </c>
      <c r="S2792" s="182">
        <f t="shared" si="348"/>
        <v>3.43</v>
      </c>
      <c r="T2792" s="182">
        <f t="shared" si="349"/>
        <v>-0.43000000000000016</v>
      </c>
    </row>
    <row r="2793" spans="16:20" x14ac:dyDescent="0.2">
      <c r="P2793" s="184">
        <f t="shared" si="347"/>
        <v>42309</v>
      </c>
      <c r="Q2793" s="184">
        <v>42338</v>
      </c>
      <c r="R2793" s="182">
        <v>3</v>
      </c>
      <c r="S2793" s="182">
        <f t="shared" si="348"/>
        <v>3.43</v>
      </c>
      <c r="T2793" s="182">
        <f t="shared" si="349"/>
        <v>-0.43000000000000016</v>
      </c>
    </row>
    <row r="2794" spans="16:20" x14ac:dyDescent="0.2">
      <c r="P2794" s="184">
        <f t="shared" si="347"/>
        <v>42339</v>
      </c>
      <c r="Q2794" s="184">
        <v>42339</v>
      </c>
      <c r="R2794" s="182">
        <v>3</v>
      </c>
      <c r="S2794" s="182">
        <f t="shared" si="348"/>
        <v>3.32</v>
      </c>
      <c r="T2794" s="182">
        <f t="shared" si="349"/>
        <v>-0.31999999999999984</v>
      </c>
    </row>
    <row r="2795" spans="16:20" x14ac:dyDescent="0.2">
      <c r="P2795" s="184">
        <f t="shared" si="347"/>
        <v>42339</v>
      </c>
      <c r="Q2795" s="184">
        <v>42340</v>
      </c>
      <c r="R2795" s="182">
        <v>3</v>
      </c>
      <c r="S2795" s="182">
        <f t="shared" si="348"/>
        <v>3.32</v>
      </c>
      <c r="T2795" s="182">
        <f t="shared" si="349"/>
        <v>-0.31999999999999984</v>
      </c>
    </row>
    <row r="2796" spans="16:20" x14ac:dyDescent="0.2">
      <c r="P2796" s="184">
        <f t="shared" si="347"/>
        <v>42339</v>
      </c>
      <c r="Q2796" s="184">
        <v>42341</v>
      </c>
      <c r="R2796" s="182">
        <v>3</v>
      </c>
      <c r="S2796" s="182">
        <f t="shared" si="348"/>
        <v>3.32</v>
      </c>
      <c r="T2796" s="182">
        <f t="shared" si="349"/>
        <v>-0.31999999999999984</v>
      </c>
    </row>
    <row r="2797" spans="16:20" x14ac:dyDescent="0.2">
      <c r="P2797" s="184">
        <f t="shared" si="347"/>
        <v>42339</v>
      </c>
      <c r="Q2797" s="184">
        <v>42342</v>
      </c>
      <c r="R2797" s="182">
        <v>3</v>
      </c>
      <c r="S2797" s="182">
        <f t="shared" si="348"/>
        <v>3.32</v>
      </c>
      <c r="T2797" s="182">
        <f t="shared" si="349"/>
        <v>-0.31999999999999984</v>
      </c>
    </row>
    <row r="2798" spans="16:20" x14ac:dyDescent="0.2">
      <c r="P2798" s="184">
        <f t="shared" si="347"/>
        <v>42339</v>
      </c>
      <c r="Q2798" s="184">
        <v>42343</v>
      </c>
      <c r="R2798" s="182">
        <v>3</v>
      </c>
      <c r="S2798" s="182">
        <f t="shared" si="348"/>
        <v>3.32</v>
      </c>
      <c r="T2798" s="182">
        <f t="shared" si="349"/>
        <v>-0.31999999999999984</v>
      </c>
    </row>
    <row r="2799" spans="16:20" x14ac:dyDescent="0.2">
      <c r="P2799" s="184">
        <f t="shared" si="347"/>
        <v>42339</v>
      </c>
      <c r="Q2799" s="184">
        <v>42344</v>
      </c>
      <c r="R2799" s="182">
        <v>3</v>
      </c>
      <c r="S2799" s="182">
        <f t="shared" si="348"/>
        <v>3.32</v>
      </c>
      <c r="T2799" s="182">
        <f t="shared" si="349"/>
        <v>-0.31999999999999984</v>
      </c>
    </row>
    <row r="2800" spans="16:20" x14ac:dyDescent="0.2">
      <c r="P2800" s="184">
        <f t="shared" si="347"/>
        <v>42339</v>
      </c>
      <c r="Q2800" s="184">
        <v>42345</v>
      </c>
      <c r="R2800" s="182">
        <v>3</v>
      </c>
      <c r="S2800" s="182">
        <f t="shared" si="348"/>
        <v>3.32</v>
      </c>
      <c r="T2800" s="182">
        <f t="shared" si="349"/>
        <v>-0.31999999999999984</v>
      </c>
    </row>
    <row r="2801" spans="16:20" x14ac:dyDescent="0.2">
      <c r="P2801" s="184">
        <f t="shared" si="347"/>
        <v>42339</v>
      </c>
      <c r="Q2801" s="184">
        <v>42346</v>
      </c>
      <c r="R2801" s="182">
        <v>3</v>
      </c>
      <c r="S2801" s="182">
        <f t="shared" si="348"/>
        <v>3.32</v>
      </c>
      <c r="T2801" s="182">
        <f t="shared" si="349"/>
        <v>-0.31999999999999984</v>
      </c>
    </row>
    <row r="2802" spans="16:20" x14ac:dyDescent="0.2">
      <c r="P2802" s="184">
        <f t="shared" si="347"/>
        <v>42339</v>
      </c>
      <c r="Q2802" s="184">
        <v>42347</v>
      </c>
      <c r="R2802" s="182">
        <v>3</v>
      </c>
      <c r="S2802" s="182">
        <f t="shared" si="348"/>
        <v>3.32</v>
      </c>
      <c r="T2802" s="182">
        <f t="shared" si="349"/>
        <v>-0.31999999999999984</v>
      </c>
    </row>
    <row r="2803" spans="16:20" x14ac:dyDescent="0.2">
      <c r="P2803" s="184">
        <f t="shared" si="347"/>
        <v>42339</v>
      </c>
      <c r="Q2803" s="184">
        <v>42348</v>
      </c>
      <c r="R2803" s="182">
        <v>3</v>
      </c>
      <c r="S2803" s="182">
        <f t="shared" si="348"/>
        <v>3.32</v>
      </c>
      <c r="T2803" s="182">
        <f t="shared" si="349"/>
        <v>-0.31999999999999984</v>
      </c>
    </row>
    <row r="2804" spans="16:20" x14ac:dyDescent="0.2">
      <c r="P2804" s="184">
        <f t="shared" si="347"/>
        <v>42339</v>
      </c>
      <c r="Q2804" s="184">
        <v>42349</v>
      </c>
      <c r="R2804" s="182">
        <v>3</v>
      </c>
      <c r="S2804" s="182">
        <f t="shared" si="348"/>
        <v>3.32</v>
      </c>
      <c r="T2804" s="182">
        <f t="shared" si="349"/>
        <v>-0.31999999999999984</v>
      </c>
    </row>
    <row r="2805" spans="16:20" x14ac:dyDescent="0.2">
      <c r="P2805" s="184">
        <f t="shared" si="347"/>
        <v>42339</v>
      </c>
      <c r="Q2805" s="184">
        <v>42350</v>
      </c>
      <c r="R2805" s="182">
        <v>3</v>
      </c>
      <c r="S2805" s="182">
        <f t="shared" si="348"/>
        <v>3.32</v>
      </c>
      <c r="T2805" s="182">
        <f t="shared" si="349"/>
        <v>-0.31999999999999984</v>
      </c>
    </row>
    <row r="2806" spans="16:20" x14ac:dyDescent="0.2">
      <c r="P2806" s="184">
        <f t="shared" si="347"/>
        <v>42339</v>
      </c>
      <c r="Q2806" s="184">
        <v>42351</v>
      </c>
      <c r="R2806" s="182">
        <v>3</v>
      </c>
      <c r="S2806" s="182">
        <f t="shared" si="348"/>
        <v>3.32</v>
      </c>
      <c r="T2806" s="182">
        <f t="shared" si="349"/>
        <v>-0.31999999999999984</v>
      </c>
    </row>
    <row r="2807" spans="16:20" x14ac:dyDescent="0.2">
      <c r="P2807" s="184">
        <f t="shared" si="347"/>
        <v>42339</v>
      </c>
      <c r="Q2807" s="184">
        <v>42352</v>
      </c>
      <c r="R2807" s="182">
        <v>3</v>
      </c>
      <c r="S2807" s="182">
        <f t="shared" si="348"/>
        <v>3.32</v>
      </c>
      <c r="T2807" s="182">
        <f t="shared" si="349"/>
        <v>-0.31999999999999984</v>
      </c>
    </row>
    <row r="2808" spans="16:20" x14ac:dyDescent="0.2">
      <c r="P2808" s="184">
        <f t="shared" si="347"/>
        <v>42339</v>
      </c>
      <c r="Q2808" s="184">
        <v>42353</v>
      </c>
      <c r="R2808" s="182">
        <v>3</v>
      </c>
      <c r="S2808" s="182">
        <f t="shared" si="348"/>
        <v>3.32</v>
      </c>
      <c r="T2808" s="182">
        <f t="shared" si="349"/>
        <v>-0.31999999999999984</v>
      </c>
    </row>
    <row r="2809" spans="16:20" x14ac:dyDescent="0.2">
      <c r="P2809" s="184">
        <f t="shared" si="347"/>
        <v>42339</v>
      </c>
      <c r="Q2809" s="184">
        <v>42354</v>
      </c>
      <c r="R2809" s="182">
        <v>3</v>
      </c>
      <c r="S2809" s="182">
        <f t="shared" si="348"/>
        <v>3.32</v>
      </c>
      <c r="T2809" s="182">
        <f t="shared" si="349"/>
        <v>-0.31999999999999984</v>
      </c>
    </row>
    <row r="2810" spans="16:20" x14ac:dyDescent="0.2">
      <c r="P2810" s="184">
        <f t="shared" si="347"/>
        <v>42339</v>
      </c>
      <c r="Q2810" s="184">
        <v>42355</v>
      </c>
      <c r="R2810" s="182">
        <v>3.25</v>
      </c>
      <c r="S2810" s="182">
        <f t="shared" si="348"/>
        <v>3.32</v>
      </c>
      <c r="T2810" s="182">
        <f t="shared" si="349"/>
        <v>-6.999999999999984E-2</v>
      </c>
    </row>
    <row r="2811" spans="16:20" x14ac:dyDescent="0.2">
      <c r="P2811" s="184">
        <f t="shared" si="347"/>
        <v>42339</v>
      </c>
      <c r="Q2811" s="184">
        <v>42356</v>
      </c>
      <c r="R2811" s="182">
        <v>3.25</v>
      </c>
      <c r="S2811" s="182">
        <f t="shared" si="348"/>
        <v>3.32</v>
      </c>
      <c r="T2811" s="182">
        <f t="shared" si="349"/>
        <v>-6.999999999999984E-2</v>
      </c>
    </row>
    <row r="2812" spans="16:20" x14ac:dyDescent="0.2">
      <c r="P2812" s="184">
        <f t="shared" si="347"/>
        <v>42339</v>
      </c>
      <c r="Q2812" s="184">
        <v>42357</v>
      </c>
      <c r="R2812" s="182">
        <v>3.25</v>
      </c>
      <c r="S2812" s="182">
        <f t="shared" si="348"/>
        <v>3.32</v>
      </c>
      <c r="T2812" s="182">
        <f t="shared" si="349"/>
        <v>-6.999999999999984E-2</v>
      </c>
    </row>
    <row r="2813" spans="16:20" x14ac:dyDescent="0.2">
      <c r="P2813" s="184">
        <f t="shared" si="347"/>
        <v>42339</v>
      </c>
      <c r="Q2813" s="184">
        <v>42358</v>
      </c>
      <c r="R2813" s="182">
        <v>3.25</v>
      </c>
      <c r="S2813" s="182">
        <f t="shared" si="348"/>
        <v>3.32</v>
      </c>
      <c r="T2813" s="182">
        <f t="shared" si="349"/>
        <v>-6.999999999999984E-2</v>
      </c>
    </row>
    <row r="2814" spans="16:20" x14ac:dyDescent="0.2">
      <c r="P2814" s="184">
        <f t="shared" si="347"/>
        <v>42339</v>
      </c>
      <c r="Q2814" s="184">
        <v>42359</v>
      </c>
      <c r="R2814" s="182">
        <v>3.25</v>
      </c>
      <c r="S2814" s="182">
        <f t="shared" si="348"/>
        <v>3.32</v>
      </c>
      <c r="T2814" s="182">
        <f t="shared" si="349"/>
        <v>-6.999999999999984E-2</v>
      </c>
    </row>
    <row r="2815" spans="16:20" x14ac:dyDescent="0.2">
      <c r="P2815" s="184">
        <f t="shared" si="347"/>
        <v>42339</v>
      </c>
      <c r="Q2815" s="184">
        <v>42360</v>
      </c>
      <c r="R2815" s="182">
        <v>3.25</v>
      </c>
      <c r="S2815" s="182">
        <f t="shared" si="348"/>
        <v>3.32</v>
      </c>
      <c r="T2815" s="182">
        <f t="shared" si="349"/>
        <v>-6.999999999999984E-2</v>
      </c>
    </row>
    <row r="2816" spans="16:20" x14ac:dyDescent="0.2">
      <c r="P2816" s="184">
        <f t="shared" si="347"/>
        <v>42339</v>
      </c>
      <c r="Q2816" s="184">
        <v>42361</v>
      </c>
      <c r="R2816" s="182">
        <v>3.25</v>
      </c>
      <c r="S2816" s="182">
        <f t="shared" si="348"/>
        <v>3.32</v>
      </c>
      <c r="T2816" s="182">
        <f t="shared" si="349"/>
        <v>-6.999999999999984E-2</v>
      </c>
    </row>
    <row r="2817" spans="16:20" x14ac:dyDescent="0.2">
      <c r="P2817" s="184">
        <f t="shared" si="347"/>
        <v>42339</v>
      </c>
      <c r="Q2817" s="184">
        <v>42362</v>
      </c>
      <c r="R2817" s="182">
        <v>3.25</v>
      </c>
      <c r="S2817" s="182">
        <f t="shared" si="348"/>
        <v>3.32</v>
      </c>
      <c r="T2817" s="182">
        <f t="shared" si="349"/>
        <v>-6.999999999999984E-2</v>
      </c>
    </row>
    <row r="2818" spans="16:20" x14ac:dyDescent="0.2">
      <c r="P2818" s="184">
        <f t="shared" si="347"/>
        <v>42339</v>
      </c>
      <c r="Q2818" s="184">
        <v>42363</v>
      </c>
      <c r="R2818" s="182">
        <v>3.25</v>
      </c>
      <c r="S2818" s="182">
        <f t="shared" si="348"/>
        <v>3.32</v>
      </c>
      <c r="T2818" s="182">
        <f t="shared" si="349"/>
        <v>-6.999999999999984E-2</v>
      </c>
    </row>
    <row r="2819" spans="16:20" x14ac:dyDescent="0.2">
      <c r="P2819" s="184">
        <f t="shared" si="347"/>
        <v>42339</v>
      </c>
      <c r="Q2819" s="184">
        <v>42364</v>
      </c>
      <c r="R2819" s="182">
        <v>3.25</v>
      </c>
      <c r="S2819" s="182">
        <f t="shared" si="348"/>
        <v>3.32</v>
      </c>
      <c r="T2819" s="182">
        <f t="shared" si="349"/>
        <v>-6.999999999999984E-2</v>
      </c>
    </row>
    <row r="2820" spans="16:20" x14ac:dyDescent="0.2">
      <c r="P2820" s="184">
        <f t="shared" si="347"/>
        <v>42339</v>
      </c>
      <c r="Q2820" s="184">
        <v>42365</v>
      </c>
      <c r="R2820" s="182">
        <v>3.25</v>
      </c>
      <c r="S2820" s="182">
        <f t="shared" si="348"/>
        <v>3.32</v>
      </c>
      <c r="T2820" s="182">
        <f t="shared" si="349"/>
        <v>-6.999999999999984E-2</v>
      </c>
    </row>
    <row r="2821" spans="16:20" x14ac:dyDescent="0.2">
      <c r="P2821" s="184">
        <f t="shared" si="347"/>
        <v>42339</v>
      </c>
      <c r="Q2821" s="184">
        <v>42366</v>
      </c>
      <c r="R2821" s="182">
        <v>3.25</v>
      </c>
      <c r="S2821" s="182">
        <f t="shared" si="348"/>
        <v>3.32</v>
      </c>
      <c r="T2821" s="182">
        <f t="shared" si="349"/>
        <v>-6.999999999999984E-2</v>
      </c>
    </row>
    <row r="2822" spans="16:20" x14ac:dyDescent="0.2">
      <c r="P2822" s="184">
        <f t="shared" si="347"/>
        <v>42339</v>
      </c>
      <c r="Q2822" s="184">
        <v>42367</v>
      </c>
      <c r="R2822" s="182">
        <v>3.25</v>
      </c>
      <c r="S2822" s="182">
        <f t="shared" si="348"/>
        <v>3.32</v>
      </c>
      <c r="T2822" s="182">
        <f t="shared" si="349"/>
        <v>-6.999999999999984E-2</v>
      </c>
    </row>
    <row r="2823" spans="16:20" x14ac:dyDescent="0.2">
      <c r="P2823" s="184">
        <f t="shared" si="347"/>
        <v>42339</v>
      </c>
      <c r="Q2823" s="184">
        <v>42368</v>
      </c>
      <c r="R2823" s="182">
        <v>3.25</v>
      </c>
      <c r="S2823" s="182">
        <f t="shared" si="348"/>
        <v>3.32</v>
      </c>
      <c r="T2823" s="182">
        <f t="shared" si="349"/>
        <v>-6.999999999999984E-2</v>
      </c>
    </row>
    <row r="2824" spans="16:20" x14ac:dyDescent="0.2">
      <c r="P2824" s="184">
        <f t="shared" ref="P2824:P2887" si="350">DATE(YEAR(Q2824),MONTH(Q2824),1)</f>
        <v>42339</v>
      </c>
      <c r="Q2824" s="184">
        <v>42369</v>
      </c>
      <c r="R2824" s="182">
        <v>3.25</v>
      </c>
      <c r="S2824" s="182">
        <f t="shared" ref="S2824:S2887" si="351">INDEX($Y:$Y,MATCH($P2824,$V:$V,0))</f>
        <v>3.32</v>
      </c>
      <c r="T2824" s="182">
        <f t="shared" ref="T2824:T2887" si="352">R2824-S2824</f>
        <v>-6.999999999999984E-2</v>
      </c>
    </row>
    <row r="2825" spans="16:20" x14ac:dyDescent="0.2">
      <c r="P2825" s="184">
        <f t="shared" si="350"/>
        <v>42370</v>
      </c>
      <c r="Q2825" s="184">
        <v>42370</v>
      </c>
      <c r="R2825" s="182">
        <v>3.25</v>
      </c>
      <c r="S2825" s="182">
        <f t="shared" si="351"/>
        <v>3.21</v>
      </c>
      <c r="T2825" s="182">
        <f t="shared" si="352"/>
        <v>4.0000000000000036E-2</v>
      </c>
    </row>
    <row r="2826" spans="16:20" x14ac:dyDescent="0.2">
      <c r="P2826" s="184">
        <f t="shared" si="350"/>
        <v>42370</v>
      </c>
      <c r="Q2826" s="184">
        <v>42371</v>
      </c>
      <c r="R2826" s="182">
        <v>3.25</v>
      </c>
      <c r="S2826" s="182">
        <f t="shared" si="351"/>
        <v>3.21</v>
      </c>
      <c r="T2826" s="182">
        <f t="shared" si="352"/>
        <v>4.0000000000000036E-2</v>
      </c>
    </row>
    <row r="2827" spans="16:20" x14ac:dyDescent="0.2">
      <c r="P2827" s="184">
        <f t="shared" si="350"/>
        <v>42370</v>
      </c>
      <c r="Q2827" s="184">
        <v>42372</v>
      </c>
      <c r="R2827" s="182">
        <v>3.25</v>
      </c>
      <c r="S2827" s="182">
        <f t="shared" si="351"/>
        <v>3.21</v>
      </c>
      <c r="T2827" s="182">
        <f t="shared" si="352"/>
        <v>4.0000000000000036E-2</v>
      </c>
    </row>
    <row r="2828" spans="16:20" x14ac:dyDescent="0.2">
      <c r="P2828" s="184">
        <f t="shared" si="350"/>
        <v>42370</v>
      </c>
      <c r="Q2828" s="184">
        <v>42373</v>
      </c>
      <c r="R2828" s="182">
        <v>3.25</v>
      </c>
      <c r="S2828" s="182">
        <f t="shared" si="351"/>
        <v>3.21</v>
      </c>
      <c r="T2828" s="182">
        <f t="shared" si="352"/>
        <v>4.0000000000000036E-2</v>
      </c>
    </row>
    <row r="2829" spans="16:20" x14ac:dyDescent="0.2">
      <c r="P2829" s="184">
        <f t="shared" si="350"/>
        <v>42370</v>
      </c>
      <c r="Q2829" s="184">
        <v>42374</v>
      </c>
      <c r="R2829" s="182">
        <v>3.25</v>
      </c>
      <c r="S2829" s="182">
        <f t="shared" si="351"/>
        <v>3.21</v>
      </c>
      <c r="T2829" s="182">
        <f t="shared" si="352"/>
        <v>4.0000000000000036E-2</v>
      </c>
    </row>
    <row r="2830" spans="16:20" x14ac:dyDescent="0.2">
      <c r="P2830" s="184">
        <f t="shared" si="350"/>
        <v>42370</v>
      </c>
      <c r="Q2830" s="184">
        <v>42375</v>
      </c>
      <c r="R2830" s="182">
        <v>3.25</v>
      </c>
      <c r="S2830" s="182">
        <f t="shared" si="351"/>
        <v>3.21</v>
      </c>
      <c r="T2830" s="182">
        <f t="shared" si="352"/>
        <v>4.0000000000000036E-2</v>
      </c>
    </row>
    <row r="2831" spans="16:20" x14ac:dyDescent="0.2">
      <c r="P2831" s="184">
        <f t="shared" si="350"/>
        <v>42370</v>
      </c>
      <c r="Q2831" s="184">
        <v>42376</v>
      </c>
      <c r="R2831" s="182">
        <v>3.25</v>
      </c>
      <c r="S2831" s="182">
        <f t="shared" si="351"/>
        <v>3.21</v>
      </c>
      <c r="T2831" s="182">
        <f t="shared" si="352"/>
        <v>4.0000000000000036E-2</v>
      </c>
    </row>
    <row r="2832" spans="16:20" x14ac:dyDescent="0.2">
      <c r="P2832" s="184">
        <f t="shared" si="350"/>
        <v>42370</v>
      </c>
      <c r="Q2832" s="184">
        <v>42377</v>
      </c>
      <c r="R2832" s="182">
        <v>3.25</v>
      </c>
      <c r="S2832" s="182">
        <f t="shared" si="351"/>
        <v>3.21</v>
      </c>
      <c r="T2832" s="182">
        <f t="shared" si="352"/>
        <v>4.0000000000000036E-2</v>
      </c>
    </row>
    <row r="2833" spans="16:20" x14ac:dyDescent="0.2">
      <c r="P2833" s="184">
        <f t="shared" si="350"/>
        <v>42370</v>
      </c>
      <c r="Q2833" s="184">
        <v>42378</v>
      </c>
      <c r="R2833" s="182">
        <v>3.25</v>
      </c>
      <c r="S2833" s="182">
        <f t="shared" si="351"/>
        <v>3.21</v>
      </c>
      <c r="T2833" s="182">
        <f t="shared" si="352"/>
        <v>4.0000000000000036E-2</v>
      </c>
    </row>
    <row r="2834" spans="16:20" x14ac:dyDescent="0.2">
      <c r="P2834" s="184">
        <f t="shared" si="350"/>
        <v>42370</v>
      </c>
      <c r="Q2834" s="184">
        <v>42379</v>
      </c>
      <c r="R2834" s="182">
        <v>3.25</v>
      </c>
      <c r="S2834" s="182">
        <f t="shared" si="351"/>
        <v>3.21</v>
      </c>
      <c r="T2834" s="182">
        <f t="shared" si="352"/>
        <v>4.0000000000000036E-2</v>
      </c>
    </row>
    <row r="2835" spans="16:20" x14ac:dyDescent="0.2">
      <c r="P2835" s="184">
        <f t="shared" si="350"/>
        <v>42370</v>
      </c>
      <c r="Q2835" s="184">
        <v>42380</v>
      </c>
      <c r="R2835" s="182">
        <v>3.25</v>
      </c>
      <c r="S2835" s="182">
        <f t="shared" si="351"/>
        <v>3.21</v>
      </c>
      <c r="T2835" s="182">
        <f t="shared" si="352"/>
        <v>4.0000000000000036E-2</v>
      </c>
    </row>
    <row r="2836" spans="16:20" x14ac:dyDescent="0.2">
      <c r="P2836" s="184">
        <f t="shared" si="350"/>
        <v>42370</v>
      </c>
      <c r="Q2836" s="184">
        <v>42381</v>
      </c>
      <c r="R2836" s="182">
        <v>3.25</v>
      </c>
      <c r="S2836" s="182">
        <f t="shared" si="351"/>
        <v>3.21</v>
      </c>
      <c r="T2836" s="182">
        <f t="shared" si="352"/>
        <v>4.0000000000000036E-2</v>
      </c>
    </row>
    <row r="2837" spans="16:20" x14ac:dyDescent="0.2">
      <c r="P2837" s="184">
        <f t="shared" si="350"/>
        <v>42370</v>
      </c>
      <c r="Q2837" s="184">
        <v>42382</v>
      </c>
      <c r="R2837" s="182">
        <v>3.25</v>
      </c>
      <c r="S2837" s="182">
        <f t="shared" si="351"/>
        <v>3.21</v>
      </c>
      <c r="T2837" s="182">
        <f t="shared" si="352"/>
        <v>4.0000000000000036E-2</v>
      </c>
    </row>
    <row r="2838" spans="16:20" x14ac:dyDescent="0.2">
      <c r="P2838" s="184">
        <f t="shared" si="350"/>
        <v>42370</v>
      </c>
      <c r="Q2838" s="184">
        <v>42383</v>
      </c>
      <c r="R2838" s="182">
        <v>3.25</v>
      </c>
      <c r="S2838" s="182">
        <f t="shared" si="351"/>
        <v>3.21</v>
      </c>
      <c r="T2838" s="182">
        <f t="shared" si="352"/>
        <v>4.0000000000000036E-2</v>
      </c>
    </row>
    <row r="2839" spans="16:20" x14ac:dyDescent="0.2">
      <c r="P2839" s="184">
        <f t="shared" si="350"/>
        <v>42370</v>
      </c>
      <c r="Q2839" s="184">
        <v>42384</v>
      </c>
      <c r="R2839" s="182">
        <v>3.25</v>
      </c>
      <c r="S2839" s="182">
        <f t="shared" si="351"/>
        <v>3.21</v>
      </c>
      <c r="T2839" s="182">
        <f t="shared" si="352"/>
        <v>4.0000000000000036E-2</v>
      </c>
    </row>
    <row r="2840" spans="16:20" x14ac:dyDescent="0.2">
      <c r="P2840" s="184">
        <f t="shared" si="350"/>
        <v>42370</v>
      </c>
      <c r="Q2840" s="184">
        <v>42385</v>
      </c>
      <c r="R2840" s="182">
        <v>3.25</v>
      </c>
      <c r="S2840" s="182">
        <f t="shared" si="351"/>
        <v>3.21</v>
      </c>
      <c r="T2840" s="182">
        <f t="shared" si="352"/>
        <v>4.0000000000000036E-2</v>
      </c>
    </row>
    <row r="2841" spans="16:20" x14ac:dyDescent="0.2">
      <c r="P2841" s="184">
        <f t="shared" si="350"/>
        <v>42370</v>
      </c>
      <c r="Q2841" s="184">
        <v>42386</v>
      </c>
      <c r="R2841" s="182">
        <v>3.25</v>
      </c>
      <c r="S2841" s="182">
        <f t="shared" si="351"/>
        <v>3.21</v>
      </c>
      <c r="T2841" s="182">
        <f t="shared" si="352"/>
        <v>4.0000000000000036E-2</v>
      </c>
    </row>
    <row r="2842" spans="16:20" x14ac:dyDescent="0.2">
      <c r="P2842" s="184">
        <f t="shared" si="350"/>
        <v>42370</v>
      </c>
      <c r="Q2842" s="184">
        <v>42387</v>
      </c>
      <c r="R2842" s="182">
        <v>3.25</v>
      </c>
      <c r="S2842" s="182">
        <f t="shared" si="351"/>
        <v>3.21</v>
      </c>
      <c r="T2842" s="182">
        <f t="shared" si="352"/>
        <v>4.0000000000000036E-2</v>
      </c>
    </row>
    <row r="2843" spans="16:20" x14ac:dyDescent="0.2">
      <c r="P2843" s="184">
        <f t="shared" si="350"/>
        <v>42370</v>
      </c>
      <c r="Q2843" s="184">
        <v>42388</v>
      </c>
      <c r="R2843" s="182">
        <v>3.25</v>
      </c>
      <c r="S2843" s="182">
        <f t="shared" si="351"/>
        <v>3.21</v>
      </c>
      <c r="T2843" s="182">
        <f t="shared" si="352"/>
        <v>4.0000000000000036E-2</v>
      </c>
    </row>
    <row r="2844" spans="16:20" x14ac:dyDescent="0.2">
      <c r="P2844" s="184">
        <f t="shared" si="350"/>
        <v>42370</v>
      </c>
      <c r="Q2844" s="184">
        <v>42389</v>
      </c>
      <c r="R2844" s="182">
        <v>3.25</v>
      </c>
      <c r="S2844" s="182">
        <f t="shared" si="351"/>
        <v>3.21</v>
      </c>
      <c r="T2844" s="182">
        <f t="shared" si="352"/>
        <v>4.0000000000000036E-2</v>
      </c>
    </row>
    <row r="2845" spans="16:20" x14ac:dyDescent="0.2">
      <c r="P2845" s="184">
        <f t="shared" si="350"/>
        <v>42370</v>
      </c>
      <c r="Q2845" s="184">
        <v>42390</v>
      </c>
      <c r="R2845" s="182">
        <v>3.25</v>
      </c>
      <c r="S2845" s="182">
        <f t="shared" si="351"/>
        <v>3.21</v>
      </c>
      <c r="T2845" s="182">
        <f t="shared" si="352"/>
        <v>4.0000000000000036E-2</v>
      </c>
    </row>
    <row r="2846" spans="16:20" x14ac:dyDescent="0.2">
      <c r="P2846" s="184">
        <f t="shared" si="350"/>
        <v>42370</v>
      </c>
      <c r="Q2846" s="184">
        <v>42391</v>
      </c>
      <c r="R2846" s="182">
        <v>3.25</v>
      </c>
      <c r="S2846" s="182">
        <f t="shared" si="351"/>
        <v>3.21</v>
      </c>
      <c r="T2846" s="182">
        <f t="shared" si="352"/>
        <v>4.0000000000000036E-2</v>
      </c>
    </row>
    <row r="2847" spans="16:20" x14ac:dyDescent="0.2">
      <c r="P2847" s="184">
        <f t="shared" si="350"/>
        <v>42370</v>
      </c>
      <c r="Q2847" s="184">
        <v>42392</v>
      </c>
      <c r="R2847" s="182">
        <v>3.25</v>
      </c>
      <c r="S2847" s="182">
        <f t="shared" si="351"/>
        <v>3.21</v>
      </c>
      <c r="T2847" s="182">
        <f t="shared" si="352"/>
        <v>4.0000000000000036E-2</v>
      </c>
    </row>
    <row r="2848" spans="16:20" x14ac:dyDescent="0.2">
      <c r="P2848" s="184">
        <f t="shared" si="350"/>
        <v>42370</v>
      </c>
      <c r="Q2848" s="184">
        <v>42393</v>
      </c>
      <c r="R2848" s="182">
        <v>3.25</v>
      </c>
      <c r="S2848" s="182">
        <f t="shared" si="351"/>
        <v>3.21</v>
      </c>
      <c r="T2848" s="182">
        <f t="shared" si="352"/>
        <v>4.0000000000000036E-2</v>
      </c>
    </row>
    <row r="2849" spans="16:20" x14ac:dyDescent="0.2">
      <c r="P2849" s="184">
        <f t="shared" si="350"/>
        <v>42370</v>
      </c>
      <c r="Q2849" s="184">
        <v>42394</v>
      </c>
      <c r="R2849" s="182">
        <v>3.25</v>
      </c>
      <c r="S2849" s="182">
        <f t="shared" si="351"/>
        <v>3.21</v>
      </c>
      <c r="T2849" s="182">
        <f t="shared" si="352"/>
        <v>4.0000000000000036E-2</v>
      </c>
    </row>
    <row r="2850" spans="16:20" x14ac:dyDescent="0.2">
      <c r="P2850" s="184">
        <f t="shared" si="350"/>
        <v>42370</v>
      </c>
      <c r="Q2850" s="184">
        <v>42395</v>
      </c>
      <c r="R2850" s="182">
        <v>3.25</v>
      </c>
      <c r="S2850" s="182">
        <f t="shared" si="351"/>
        <v>3.21</v>
      </c>
      <c r="T2850" s="182">
        <f t="shared" si="352"/>
        <v>4.0000000000000036E-2</v>
      </c>
    </row>
    <row r="2851" spans="16:20" x14ac:dyDescent="0.2">
      <c r="P2851" s="184">
        <f t="shared" si="350"/>
        <v>42370</v>
      </c>
      <c r="Q2851" s="184">
        <v>42396</v>
      </c>
      <c r="R2851" s="182">
        <v>3.25</v>
      </c>
      <c r="S2851" s="182">
        <f t="shared" si="351"/>
        <v>3.21</v>
      </c>
      <c r="T2851" s="182">
        <f t="shared" si="352"/>
        <v>4.0000000000000036E-2</v>
      </c>
    </row>
    <row r="2852" spans="16:20" x14ac:dyDescent="0.2">
      <c r="P2852" s="184">
        <f t="shared" si="350"/>
        <v>42370</v>
      </c>
      <c r="Q2852" s="184">
        <v>42397</v>
      </c>
      <c r="R2852" s="182">
        <v>3.25</v>
      </c>
      <c r="S2852" s="182">
        <f t="shared" si="351"/>
        <v>3.21</v>
      </c>
      <c r="T2852" s="182">
        <f t="shared" si="352"/>
        <v>4.0000000000000036E-2</v>
      </c>
    </row>
    <row r="2853" spans="16:20" x14ac:dyDescent="0.2">
      <c r="P2853" s="184">
        <f t="shared" si="350"/>
        <v>42370</v>
      </c>
      <c r="Q2853" s="184">
        <v>42398</v>
      </c>
      <c r="R2853" s="182">
        <v>3.25</v>
      </c>
      <c r="S2853" s="182">
        <f t="shared" si="351"/>
        <v>3.21</v>
      </c>
      <c r="T2853" s="182">
        <f t="shared" si="352"/>
        <v>4.0000000000000036E-2</v>
      </c>
    </row>
    <row r="2854" spans="16:20" x14ac:dyDescent="0.2">
      <c r="P2854" s="184">
        <f t="shared" si="350"/>
        <v>42370</v>
      </c>
      <c r="Q2854" s="184">
        <v>42399</v>
      </c>
      <c r="R2854" s="182">
        <v>3.25</v>
      </c>
      <c r="S2854" s="182">
        <f t="shared" si="351"/>
        <v>3.21</v>
      </c>
      <c r="T2854" s="182">
        <f t="shared" si="352"/>
        <v>4.0000000000000036E-2</v>
      </c>
    </row>
    <row r="2855" spans="16:20" x14ac:dyDescent="0.2">
      <c r="P2855" s="184">
        <f t="shared" si="350"/>
        <v>42370</v>
      </c>
      <c r="Q2855" s="184">
        <v>42400</v>
      </c>
      <c r="R2855" s="182">
        <v>3.25</v>
      </c>
      <c r="S2855" s="182">
        <f t="shared" si="351"/>
        <v>3.21</v>
      </c>
      <c r="T2855" s="182">
        <f t="shared" si="352"/>
        <v>4.0000000000000036E-2</v>
      </c>
    </row>
    <row r="2856" spans="16:20" x14ac:dyDescent="0.2">
      <c r="P2856" s="184">
        <f t="shared" si="350"/>
        <v>42401</v>
      </c>
      <c r="Q2856" s="184">
        <v>42401</v>
      </c>
      <c r="R2856" s="182">
        <v>3.25</v>
      </c>
      <c r="S2856" s="182">
        <f t="shared" si="351"/>
        <v>3.19</v>
      </c>
      <c r="T2856" s="182">
        <f t="shared" si="352"/>
        <v>6.0000000000000053E-2</v>
      </c>
    </row>
    <row r="2857" spans="16:20" x14ac:dyDescent="0.2">
      <c r="P2857" s="184">
        <f t="shared" si="350"/>
        <v>42401</v>
      </c>
      <c r="Q2857" s="184">
        <v>42402</v>
      </c>
      <c r="R2857" s="182">
        <v>3.25</v>
      </c>
      <c r="S2857" s="182">
        <f t="shared" si="351"/>
        <v>3.19</v>
      </c>
      <c r="T2857" s="182">
        <f t="shared" si="352"/>
        <v>6.0000000000000053E-2</v>
      </c>
    </row>
    <row r="2858" spans="16:20" x14ac:dyDescent="0.2">
      <c r="P2858" s="184">
        <f t="shared" si="350"/>
        <v>42401</v>
      </c>
      <c r="Q2858" s="184">
        <v>42403</v>
      </c>
      <c r="R2858" s="182">
        <v>3.25</v>
      </c>
      <c r="S2858" s="182">
        <f t="shared" si="351"/>
        <v>3.19</v>
      </c>
      <c r="T2858" s="182">
        <f t="shared" si="352"/>
        <v>6.0000000000000053E-2</v>
      </c>
    </row>
    <row r="2859" spans="16:20" x14ac:dyDescent="0.2">
      <c r="P2859" s="184">
        <f t="shared" si="350"/>
        <v>42401</v>
      </c>
      <c r="Q2859" s="184">
        <v>42404</v>
      </c>
      <c r="R2859" s="182">
        <v>3.25</v>
      </c>
      <c r="S2859" s="182">
        <f t="shared" si="351"/>
        <v>3.19</v>
      </c>
      <c r="T2859" s="182">
        <f t="shared" si="352"/>
        <v>6.0000000000000053E-2</v>
      </c>
    </row>
    <row r="2860" spans="16:20" x14ac:dyDescent="0.2">
      <c r="P2860" s="184">
        <f t="shared" si="350"/>
        <v>42401</v>
      </c>
      <c r="Q2860" s="184">
        <v>42405</v>
      </c>
      <c r="R2860" s="182">
        <v>3.25</v>
      </c>
      <c r="S2860" s="182">
        <f t="shared" si="351"/>
        <v>3.19</v>
      </c>
      <c r="T2860" s="182">
        <f t="shared" si="352"/>
        <v>6.0000000000000053E-2</v>
      </c>
    </row>
    <row r="2861" spans="16:20" x14ac:dyDescent="0.2">
      <c r="P2861" s="184">
        <f t="shared" si="350"/>
        <v>42401</v>
      </c>
      <c r="Q2861" s="184">
        <v>42406</v>
      </c>
      <c r="R2861" s="182">
        <v>3.25</v>
      </c>
      <c r="S2861" s="182">
        <f t="shared" si="351"/>
        <v>3.19</v>
      </c>
      <c r="T2861" s="182">
        <f t="shared" si="352"/>
        <v>6.0000000000000053E-2</v>
      </c>
    </row>
    <row r="2862" spans="16:20" x14ac:dyDescent="0.2">
      <c r="P2862" s="184">
        <f t="shared" si="350"/>
        <v>42401</v>
      </c>
      <c r="Q2862" s="184">
        <v>42407</v>
      </c>
      <c r="R2862" s="182">
        <v>3.25</v>
      </c>
      <c r="S2862" s="182">
        <f t="shared" si="351"/>
        <v>3.19</v>
      </c>
      <c r="T2862" s="182">
        <f t="shared" si="352"/>
        <v>6.0000000000000053E-2</v>
      </c>
    </row>
    <row r="2863" spans="16:20" x14ac:dyDescent="0.2">
      <c r="P2863" s="184">
        <f t="shared" si="350"/>
        <v>42401</v>
      </c>
      <c r="Q2863" s="184">
        <v>42408</v>
      </c>
      <c r="R2863" s="182">
        <v>3.25</v>
      </c>
      <c r="S2863" s="182">
        <f t="shared" si="351"/>
        <v>3.19</v>
      </c>
      <c r="T2863" s="182">
        <f t="shared" si="352"/>
        <v>6.0000000000000053E-2</v>
      </c>
    </row>
    <row r="2864" spans="16:20" x14ac:dyDescent="0.2">
      <c r="P2864" s="184">
        <f t="shared" si="350"/>
        <v>42401</v>
      </c>
      <c r="Q2864" s="184">
        <v>42409</v>
      </c>
      <c r="R2864" s="182">
        <v>3.25</v>
      </c>
      <c r="S2864" s="182">
        <f t="shared" si="351"/>
        <v>3.19</v>
      </c>
      <c r="T2864" s="182">
        <f t="shared" si="352"/>
        <v>6.0000000000000053E-2</v>
      </c>
    </row>
    <row r="2865" spans="16:20" x14ac:dyDescent="0.2">
      <c r="P2865" s="184">
        <f t="shared" si="350"/>
        <v>42401</v>
      </c>
      <c r="Q2865" s="184">
        <v>42410</v>
      </c>
      <c r="R2865" s="182">
        <v>3.25</v>
      </c>
      <c r="S2865" s="182">
        <f t="shared" si="351"/>
        <v>3.19</v>
      </c>
      <c r="T2865" s="182">
        <f t="shared" si="352"/>
        <v>6.0000000000000053E-2</v>
      </c>
    </row>
    <row r="2866" spans="16:20" x14ac:dyDescent="0.2">
      <c r="P2866" s="184">
        <f t="shared" si="350"/>
        <v>42401</v>
      </c>
      <c r="Q2866" s="184">
        <v>42411</v>
      </c>
      <c r="R2866" s="182">
        <v>3.25</v>
      </c>
      <c r="S2866" s="182">
        <f t="shared" si="351"/>
        <v>3.19</v>
      </c>
      <c r="T2866" s="182">
        <f t="shared" si="352"/>
        <v>6.0000000000000053E-2</v>
      </c>
    </row>
    <row r="2867" spans="16:20" x14ac:dyDescent="0.2">
      <c r="P2867" s="184">
        <f t="shared" si="350"/>
        <v>42401</v>
      </c>
      <c r="Q2867" s="184">
        <v>42412</v>
      </c>
      <c r="R2867" s="182">
        <v>3.25</v>
      </c>
      <c r="S2867" s="182">
        <f t="shared" si="351"/>
        <v>3.19</v>
      </c>
      <c r="T2867" s="182">
        <f t="shared" si="352"/>
        <v>6.0000000000000053E-2</v>
      </c>
    </row>
    <row r="2868" spans="16:20" x14ac:dyDescent="0.2">
      <c r="P2868" s="184">
        <f t="shared" si="350"/>
        <v>42401</v>
      </c>
      <c r="Q2868" s="184">
        <v>42413</v>
      </c>
      <c r="R2868" s="182">
        <v>3.25</v>
      </c>
      <c r="S2868" s="182">
        <f t="shared" si="351"/>
        <v>3.19</v>
      </c>
      <c r="T2868" s="182">
        <f t="shared" si="352"/>
        <v>6.0000000000000053E-2</v>
      </c>
    </row>
    <row r="2869" spans="16:20" x14ac:dyDescent="0.2">
      <c r="P2869" s="184">
        <f t="shared" si="350"/>
        <v>42401</v>
      </c>
      <c r="Q2869" s="184">
        <v>42414</v>
      </c>
      <c r="R2869" s="182">
        <v>3.25</v>
      </c>
      <c r="S2869" s="182">
        <f t="shared" si="351"/>
        <v>3.19</v>
      </c>
      <c r="T2869" s="182">
        <f t="shared" si="352"/>
        <v>6.0000000000000053E-2</v>
      </c>
    </row>
    <row r="2870" spans="16:20" x14ac:dyDescent="0.2">
      <c r="P2870" s="184">
        <f t="shared" si="350"/>
        <v>42401</v>
      </c>
      <c r="Q2870" s="184">
        <v>42415</v>
      </c>
      <c r="R2870" s="182">
        <v>3.25</v>
      </c>
      <c r="S2870" s="182">
        <f t="shared" si="351"/>
        <v>3.19</v>
      </c>
      <c r="T2870" s="182">
        <f t="shared" si="352"/>
        <v>6.0000000000000053E-2</v>
      </c>
    </row>
    <row r="2871" spans="16:20" x14ac:dyDescent="0.2">
      <c r="P2871" s="184">
        <f t="shared" si="350"/>
        <v>42401</v>
      </c>
      <c r="Q2871" s="184">
        <v>42416</v>
      </c>
      <c r="R2871" s="182">
        <v>3.25</v>
      </c>
      <c r="S2871" s="182">
        <f t="shared" si="351"/>
        <v>3.19</v>
      </c>
      <c r="T2871" s="182">
        <f t="shared" si="352"/>
        <v>6.0000000000000053E-2</v>
      </c>
    </row>
    <row r="2872" spans="16:20" x14ac:dyDescent="0.2">
      <c r="P2872" s="184">
        <f t="shared" si="350"/>
        <v>42401</v>
      </c>
      <c r="Q2872" s="184">
        <v>42417</v>
      </c>
      <c r="R2872" s="182">
        <v>3.75</v>
      </c>
      <c r="S2872" s="182">
        <f t="shared" si="351"/>
        <v>3.19</v>
      </c>
      <c r="T2872" s="182">
        <f t="shared" si="352"/>
        <v>0.56000000000000005</v>
      </c>
    </row>
    <row r="2873" spans="16:20" x14ac:dyDescent="0.2">
      <c r="P2873" s="184">
        <f t="shared" si="350"/>
        <v>42401</v>
      </c>
      <c r="Q2873" s="184">
        <v>42418</v>
      </c>
      <c r="R2873" s="182">
        <v>3.75</v>
      </c>
      <c r="S2873" s="182">
        <f t="shared" si="351"/>
        <v>3.19</v>
      </c>
      <c r="T2873" s="182">
        <f t="shared" si="352"/>
        <v>0.56000000000000005</v>
      </c>
    </row>
    <row r="2874" spans="16:20" x14ac:dyDescent="0.2">
      <c r="P2874" s="184">
        <f t="shared" si="350"/>
        <v>42401</v>
      </c>
      <c r="Q2874" s="184">
        <v>42419</v>
      </c>
      <c r="R2874" s="182">
        <v>3.75</v>
      </c>
      <c r="S2874" s="182">
        <f t="shared" si="351"/>
        <v>3.19</v>
      </c>
      <c r="T2874" s="182">
        <f t="shared" si="352"/>
        <v>0.56000000000000005</v>
      </c>
    </row>
    <row r="2875" spans="16:20" x14ac:dyDescent="0.2">
      <c r="P2875" s="184">
        <f t="shared" si="350"/>
        <v>42401</v>
      </c>
      <c r="Q2875" s="184">
        <v>42420</v>
      </c>
      <c r="R2875" s="182">
        <v>3.75</v>
      </c>
      <c r="S2875" s="182">
        <f t="shared" si="351"/>
        <v>3.19</v>
      </c>
      <c r="T2875" s="182">
        <f t="shared" si="352"/>
        <v>0.56000000000000005</v>
      </c>
    </row>
    <row r="2876" spans="16:20" x14ac:dyDescent="0.2">
      <c r="P2876" s="184">
        <f t="shared" si="350"/>
        <v>42401</v>
      </c>
      <c r="Q2876" s="184">
        <v>42421</v>
      </c>
      <c r="R2876" s="182">
        <v>3.75</v>
      </c>
      <c r="S2876" s="182">
        <f t="shared" si="351"/>
        <v>3.19</v>
      </c>
      <c r="T2876" s="182">
        <f t="shared" si="352"/>
        <v>0.56000000000000005</v>
      </c>
    </row>
    <row r="2877" spans="16:20" x14ac:dyDescent="0.2">
      <c r="P2877" s="184">
        <f t="shared" si="350"/>
        <v>42401</v>
      </c>
      <c r="Q2877" s="184">
        <v>42422</v>
      </c>
      <c r="R2877" s="182">
        <v>3.75</v>
      </c>
      <c r="S2877" s="182">
        <f t="shared" si="351"/>
        <v>3.19</v>
      </c>
      <c r="T2877" s="182">
        <f t="shared" si="352"/>
        <v>0.56000000000000005</v>
      </c>
    </row>
    <row r="2878" spans="16:20" x14ac:dyDescent="0.2">
      <c r="P2878" s="184">
        <f t="shared" si="350"/>
        <v>42401</v>
      </c>
      <c r="Q2878" s="184">
        <v>42423</v>
      </c>
      <c r="R2878" s="182">
        <v>3.75</v>
      </c>
      <c r="S2878" s="182">
        <f t="shared" si="351"/>
        <v>3.19</v>
      </c>
      <c r="T2878" s="182">
        <f t="shared" si="352"/>
        <v>0.56000000000000005</v>
      </c>
    </row>
    <row r="2879" spans="16:20" x14ac:dyDescent="0.2">
      <c r="P2879" s="184">
        <f t="shared" si="350"/>
        <v>42401</v>
      </c>
      <c r="Q2879" s="184">
        <v>42424</v>
      </c>
      <c r="R2879" s="182">
        <v>3.75</v>
      </c>
      <c r="S2879" s="182">
        <f t="shared" si="351"/>
        <v>3.19</v>
      </c>
      <c r="T2879" s="182">
        <f t="shared" si="352"/>
        <v>0.56000000000000005</v>
      </c>
    </row>
    <row r="2880" spans="16:20" x14ac:dyDescent="0.2">
      <c r="P2880" s="184">
        <f t="shared" si="350"/>
        <v>42401</v>
      </c>
      <c r="Q2880" s="184">
        <v>42425</v>
      </c>
      <c r="R2880" s="182">
        <v>3.75</v>
      </c>
      <c r="S2880" s="182">
        <f t="shared" si="351"/>
        <v>3.19</v>
      </c>
      <c r="T2880" s="182">
        <f t="shared" si="352"/>
        <v>0.56000000000000005</v>
      </c>
    </row>
    <row r="2881" spans="16:20" x14ac:dyDescent="0.2">
      <c r="P2881" s="184">
        <f t="shared" si="350"/>
        <v>42401</v>
      </c>
      <c r="Q2881" s="184">
        <v>42426</v>
      </c>
      <c r="R2881" s="182">
        <v>3.75</v>
      </c>
      <c r="S2881" s="182">
        <f t="shared" si="351"/>
        <v>3.19</v>
      </c>
      <c r="T2881" s="182">
        <f t="shared" si="352"/>
        <v>0.56000000000000005</v>
      </c>
    </row>
    <row r="2882" spans="16:20" x14ac:dyDescent="0.2">
      <c r="P2882" s="184">
        <f t="shared" si="350"/>
        <v>42401</v>
      </c>
      <c r="Q2882" s="184">
        <v>42427</v>
      </c>
      <c r="R2882" s="182">
        <v>3.75</v>
      </c>
      <c r="S2882" s="182">
        <f t="shared" si="351"/>
        <v>3.19</v>
      </c>
      <c r="T2882" s="182">
        <f t="shared" si="352"/>
        <v>0.56000000000000005</v>
      </c>
    </row>
    <row r="2883" spans="16:20" x14ac:dyDescent="0.2">
      <c r="P2883" s="184">
        <f t="shared" si="350"/>
        <v>42401</v>
      </c>
      <c r="Q2883" s="184">
        <v>42428</v>
      </c>
      <c r="R2883" s="182">
        <v>3.75</v>
      </c>
      <c r="S2883" s="182">
        <f t="shared" si="351"/>
        <v>3.19</v>
      </c>
      <c r="T2883" s="182">
        <f t="shared" si="352"/>
        <v>0.56000000000000005</v>
      </c>
    </row>
    <row r="2884" spans="16:20" x14ac:dyDescent="0.2">
      <c r="P2884" s="184">
        <f t="shared" si="350"/>
        <v>42401</v>
      </c>
      <c r="Q2884" s="184">
        <v>42429</v>
      </c>
      <c r="R2884" s="182">
        <v>3.75</v>
      </c>
      <c r="S2884" s="182">
        <f t="shared" si="351"/>
        <v>3.19</v>
      </c>
      <c r="T2884" s="182">
        <f t="shared" si="352"/>
        <v>0.56000000000000005</v>
      </c>
    </row>
    <row r="2885" spans="16:20" x14ac:dyDescent="0.2">
      <c r="P2885" s="184">
        <f t="shared" si="350"/>
        <v>42430</v>
      </c>
      <c r="Q2885" s="184">
        <v>42430</v>
      </c>
      <c r="R2885" s="182">
        <v>3.75</v>
      </c>
      <c r="S2885" s="182">
        <f t="shared" si="351"/>
        <v>3.27</v>
      </c>
      <c r="T2885" s="182">
        <f t="shared" si="352"/>
        <v>0.48</v>
      </c>
    </row>
    <row r="2886" spans="16:20" x14ac:dyDescent="0.2">
      <c r="P2886" s="184">
        <f t="shared" si="350"/>
        <v>42430</v>
      </c>
      <c r="Q2886" s="184">
        <v>42431</v>
      </c>
      <c r="R2886" s="182">
        <v>3.75</v>
      </c>
      <c r="S2886" s="182">
        <f t="shared" si="351"/>
        <v>3.27</v>
      </c>
      <c r="T2886" s="182">
        <f t="shared" si="352"/>
        <v>0.48</v>
      </c>
    </row>
    <row r="2887" spans="16:20" x14ac:dyDescent="0.2">
      <c r="P2887" s="184">
        <f t="shared" si="350"/>
        <v>42430</v>
      </c>
      <c r="Q2887" s="184">
        <v>42432</v>
      </c>
      <c r="R2887" s="182">
        <v>3.75</v>
      </c>
      <c r="S2887" s="182">
        <f t="shared" si="351"/>
        <v>3.27</v>
      </c>
      <c r="T2887" s="182">
        <f t="shared" si="352"/>
        <v>0.48</v>
      </c>
    </row>
    <row r="2888" spans="16:20" x14ac:dyDescent="0.2">
      <c r="P2888" s="184">
        <f t="shared" ref="P2888:P2951" si="353">DATE(YEAR(Q2888),MONTH(Q2888),1)</f>
        <v>42430</v>
      </c>
      <c r="Q2888" s="184">
        <v>42433</v>
      </c>
      <c r="R2888" s="182">
        <v>3.75</v>
      </c>
      <c r="S2888" s="182">
        <f t="shared" ref="S2888:S2951" si="354">INDEX($Y:$Y,MATCH($P2888,$V:$V,0))</f>
        <v>3.27</v>
      </c>
      <c r="T2888" s="182">
        <f t="shared" ref="T2888:T2951" si="355">R2888-S2888</f>
        <v>0.48</v>
      </c>
    </row>
    <row r="2889" spans="16:20" x14ac:dyDescent="0.2">
      <c r="P2889" s="184">
        <f t="shared" si="353"/>
        <v>42430</v>
      </c>
      <c r="Q2889" s="184">
        <v>42434</v>
      </c>
      <c r="R2889" s="182">
        <v>3.75</v>
      </c>
      <c r="S2889" s="182">
        <f t="shared" si="354"/>
        <v>3.27</v>
      </c>
      <c r="T2889" s="182">
        <f t="shared" si="355"/>
        <v>0.48</v>
      </c>
    </row>
    <row r="2890" spans="16:20" x14ac:dyDescent="0.2">
      <c r="P2890" s="184">
        <f t="shared" si="353"/>
        <v>42430</v>
      </c>
      <c r="Q2890" s="184">
        <v>42435</v>
      </c>
      <c r="R2890" s="182">
        <v>3.75</v>
      </c>
      <c r="S2890" s="182">
        <f t="shared" si="354"/>
        <v>3.27</v>
      </c>
      <c r="T2890" s="182">
        <f t="shared" si="355"/>
        <v>0.48</v>
      </c>
    </row>
    <row r="2891" spans="16:20" x14ac:dyDescent="0.2">
      <c r="P2891" s="184">
        <f t="shared" si="353"/>
        <v>42430</v>
      </c>
      <c r="Q2891" s="184">
        <v>42436</v>
      </c>
      <c r="R2891" s="182">
        <v>3.75</v>
      </c>
      <c r="S2891" s="182">
        <f t="shared" si="354"/>
        <v>3.27</v>
      </c>
      <c r="T2891" s="182">
        <f t="shared" si="355"/>
        <v>0.48</v>
      </c>
    </row>
    <row r="2892" spans="16:20" x14ac:dyDescent="0.2">
      <c r="P2892" s="184">
        <f t="shared" si="353"/>
        <v>42430</v>
      </c>
      <c r="Q2892" s="184">
        <v>42437</v>
      </c>
      <c r="R2892" s="182">
        <v>3.75</v>
      </c>
      <c r="S2892" s="182">
        <f t="shared" si="354"/>
        <v>3.27</v>
      </c>
      <c r="T2892" s="182">
        <f t="shared" si="355"/>
        <v>0.48</v>
      </c>
    </row>
    <row r="2893" spans="16:20" x14ac:dyDescent="0.2">
      <c r="P2893" s="184">
        <f t="shared" si="353"/>
        <v>42430</v>
      </c>
      <c r="Q2893" s="184">
        <v>42438</v>
      </c>
      <c r="R2893" s="182">
        <v>3.75</v>
      </c>
      <c r="S2893" s="182">
        <f t="shared" si="354"/>
        <v>3.27</v>
      </c>
      <c r="T2893" s="182">
        <f t="shared" si="355"/>
        <v>0.48</v>
      </c>
    </row>
    <row r="2894" spans="16:20" x14ac:dyDescent="0.2">
      <c r="P2894" s="184">
        <f t="shared" si="353"/>
        <v>42430</v>
      </c>
      <c r="Q2894" s="184">
        <v>42439</v>
      </c>
      <c r="R2894" s="182">
        <v>3.75</v>
      </c>
      <c r="S2894" s="182">
        <f t="shared" si="354"/>
        <v>3.27</v>
      </c>
      <c r="T2894" s="182">
        <f t="shared" si="355"/>
        <v>0.48</v>
      </c>
    </row>
    <row r="2895" spans="16:20" x14ac:dyDescent="0.2">
      <c r="P2895" s="184">
        <f t="shared" si="353"/>
        <v>42430</v>
      </c>
      <c r="Q2895" s="184">
        <v>42440</v>
      </c>
      <c r="R2895" s="182">
        <v>3.75</v>
      </c>
      <c r="S2895" s="182">
        <f t="shared" si="354"/>
        <v>3.27</v>
      </c>
      <c r="T2895" s="182">
        <f t="shared" si="355"/>
        <v>0.48</v>
      </c>
    </row>
    <row r="2896" spans="16:20" x14ac:dyDescent="0.2">
      <c r="P2896" s="184">
        <f t="shared" si="353"/>
        <v>42430</v>
      </c>
      <c r="Q2896" s="184">
        <v>42441</v>
      </c>
      <c r="R2896" s="182">
        <v>3.75</v>
      </c>
      <c r="S2896" s="182">
        <f t="shared" si="354"/>
        <v>3.27</v>
      </c>
      <c r="T2896" s="182">
        <f t="shared" si="355"/>
        <v>0.48</v>
      </c>
    </row>
    <row r="2897" spans="16:20" x14ac:dyDescent="0.2">
      <c r="P2897" s="184">
        <f t="shared" si="353"/>
        <v>42430</v>
      </c>
      <c r="Q2897" s="184">
        <v>42442</v>
      </c>
      <c r="R2897" s="182">
        <v>3.75</v>
      </c>
      <c r="S2897" s="182">
        <f t="shared" si="354"/>
        <v>3.27</v>
      </c>
      <c r="T2897" s="182">
        <f t="shared" si="355"/>
        <v>0.48</v>
      </c>
    </row>
    <row r="2898" spans="16:20" x14ac:dyDescent="0.2">
      <c r="P2898" s="184">
        <f t="shared" si="353"/>
        <v>42430</v>
      </c>
      <c r="Q2898" s="184">
        <v>42443</v>
      </c>
      <c r="R2898" s="182">
        <v>3.75</v>
      </c>
      <c r="S2898" s="182">
        <f t="shared" si="354"/>
        <v>3.27</v>
      </c>
      <c r="T2898" s="182">
        <f t="shared" si="355"/>
        <v>0.48</v>
      </c>
    </row>
    <row r="2899" spans="16:20" x14ac:dyDescent="0.2">
      <c r="P2899" s="184">
        <f t="shared" si="353"/>
        <v>42430</v>
      </c>
      <c r="Q2899" s="184">
        <v>42444</v>
      </c>
      <c r="R2899" s="182">
        <v>3.75</v>
      </c>
      <c r="S2899" s="182">
        <f t="shared" si="354"/>
        <v>3.27</v>
      </c>
      <c r="T2899" s="182">
        <f t="shared" si="355"/>
        <v>0.48</v>
      </c>
    </row>
    <row r="2900" spans="16:20" x14ac:dyDescent="0.2">
      <c r="P2900" s="184">
        <f t="shared" si="353"/>
        <v>42430</v>
      </c>
      <c r="Q2900" s="184">
        <v>42445</v>
      </c>
      <c r="R2900" s="182">
        <v>3.75</v>
      </c>
      <c r="S2900" s="182">
        <f t="shared" si="354"/>
        <v>3.27</v>
      </c>
      <c r="T2900" s="182">
        <f t="shared" si="355"/>
        <v>0.48</v>
      </c>
    </row>
    <row r="2901" spans="16:20" x14ac:dyDescent="0.2">
      <c r="P2901" s="184">
        <f t="shared" si="353"/>
        <v>42430</v>
      </c>
      <c r="Q2901" s="184">
        <v>42446</v>
      </c>
      <c r="R2901" s="182">
        <v>3.75</v>
      </c>
      <c r="S2901" s="182">
        <f t="shared" si="354"/>
        <v>3.27</v>
      </c>
      <c r="T2901" s="182">
        <f t="shared" si="355"/>
        <v>0.48</v>
      </c>
    </row>
    <row r="2902" spans="16:20" x14ac:dyDescent="0.2">
      <c r="P2902" s="184">
        <f t="shared" si="353"/>
        <v>42430</v>
      </c>
      <c r="Q2902" s="184">
        <v>42447</v>
      </c>
      <c r="R2902" s="182">
        <v>3.75</v>
      </c>
      <c r="S2902" s="182">
        <f t="shared" si="354"/>
        <v>3.27</v>
      </c>
      <c r="T2902" s="182">
        <f t="shared" si="355"/>
        <v>0.48</v>
      </c>
    </row>
    <row r="2903" spans="16:20" x14ac:dyDescent="0.2">
      <c r="P2903" s="184">
        <f t="shared" si="353"/>
        <v>42430</v>
      </c>
      <c r="Q2903" s="184">
        <v>42448</v>
      </c>
      <c r="R2903" s="182">
        <v>3.75</v>
      </c>
      <c r="S2903" s="182">
        <f t="shared" si="354"/>
        <v>3.27</v>
      </c>
      <c r="T2903" s="182">
        <f t="shared" si="355"/>
        <v>0.48</v>
      </c>
    </row>
    <row r="2904" spans="16:20" x14ac:dyDescent="0.2">
      <c r="P2904" s="184">
        <f t="shared" si="353"/>
        <v>42430</v>
      </c>
      <c r="Q2904" s="184">
        <v>42449</v>
      </c>
      <c r="R2904" s="182">
        <v>3.75</v>
      </c>
      <c r="S2904" s="182">
        <f t="shared" si="354"/>
        <v>3.27</v>
      </c>
      <c r="T2904" s="182">
        <f t="shared" si="355"/>
        <v>0.48</v>
      </c>
    </row>
    <row r="2905" spans="16:20" x14ac:dyDescent="0.2">
      <c r="P2905" s="184">
        <f t="shared" si="353"/>
        <v>42430</v>
      </c>
      <c r="Q2905" s="184">
        <v>42450</v>
      </c>
      <c r="R2905" s="182">
        <v>3.75</v>
      </c>
      <c r="S2905" s="182">
        <f t="shared" si="354"/>
        <v>3.27</v>
      </c>
      <c r="T2905" s="182">
        <f t="shared" si="355"/>
        <v>0.48</v>
      </c>
    </row>
    <row r="2906" spans="16:20" x14ac:dyDescent="0.2">
      <c r="P2906" s="184">
        <f t="shared" si="353"/>
        <v>42430</v>
      </c>
      <c r="Q2906" s="184">
        <v>42451</v>
      </c>
      <c r="R2906" s="182">
        <v>3.75</v>
      </c>
      <c r="S2906" s="182">
        <f t="shared" si="354"/>
        <v>3.27</v>
      </c>
      <c r="T2906" s="182">
        <f t="shared" si="355"/>
        <v>0.48</v>
      </c>
    </row>
    <row r="2907" spans="16:20" x14ac:dyDescent="0.2">
      <c r="P2907" s="184">
        <f t="shared" si="353"/>
        <v>42430</v>
      </c>
      <c r="Q2907" s="184">
        <v>42452</v>
      </c>
      <c r="R2907" s="182">
        <v>3.75</v>
      </c>
      <c r="S2907" s="182">
        <f t="shared" si="354"/>
        <v>3.27</v>
      </c>
      <c r="T2907" s="182">
        <f t="shared" si="355"/>
        <v>0.48</v>
      </c>
    </row>
    <row r="2908" spans="16:20" x14ac:dyDescent="0.2">
      <c r="P2908" s="184">
        <f t="shared" si="353"/>
        <v>42430</v>
      </c>
      <c r="Q2908" s="184">
        <v>42453</v>
      </c>
      <c r="R2908" s="182">
        <v>3.75</v>
      </c>
      <c r="S2908" s="182">
        <f t="shared" si="354"/>
        <v>3.27</v>
      </c>
      <c r="T2908" s="182">
        <f t="shared" si="355"/>
        <v>0.48</v>
      </c>
    </row>
    <row r="2909" spans="16:20" x14ac:dyDescent="0.2">
      <c r="P2909" s="184">
        <f t="shared" si="353"/>
        <v>42430</v>
      </c>
      <c r="Q2909" s="184">
        <v>42454</v>
      </c>
      <c r="R2909" s="182">
        <v>3.75</v>
      </c>
      <c r="S2909" s="182">
        <f t="shared" si="354"/>
        <v>3.27</v>
      </c>
      <c r="T2909" s="182">
        <f t="shared" si="355"/>
        <v>0.48</v>
      </c>
    </row>
    <row r="2910" spans="16:20" x14ac:dyDescent="0.2">
      <c r="P2910" s="184">
        <f t="shared" si="353"/>
        <v>42430</v>
      </c>
      <c r="Q2910" s="184">
        <v>42455</v>
      </c>
      <c r="R2910" s="182">
        <v>3.75</v>
      </c>
      <c r="S2910" s="182">
        <f t="shared" si="354"/>
        <v>3.27</v>
      </c>
      <c r="T2910" s="182">
        <f t="shared" si="355"/>
        <v>0.48</v>
      </c>
    </row>
    <row r="2911" spans="16:20" x14ac:dyDescent="0.2">
      <c r="P2911" s="184">
        <f t="shared" si="353"/>
        <v>42430</v>
      </c>
      <c r="Q2911" s="184">
        <v>42456</v>
      </c>
      <c r="R2911" s="182">
        <v>3.75</v>
      </c>
      <c r="S2911" s="182">
        <f t="shared" si="354"/>
        <v>3.27</v>
      </c>
      <c r="T2911" s="182">
        <f t="shared" si="355"/>
        <v>0.48</v>
      </c>
    </row>
    <row r="2912" spans="16:20" x14ac:dyDescent="0.2">
      <c r="P2912" s="184">
        <f t="shared" si="353"/>
        <v>42430</v>
      </c>
      <c r="Q2912" s="184">
        <v>42457</v>
      </c>
      <c r="R2912" s="182">
        <v>3.75</v>
      </c>
      <c r="S2912" s="182">
        <f t="shared" si="354"/>
        <v>3.27</v>
      </c>
      <c r="T2912" s="182">
        <f t="shared" si="355"/>
        <v>0.48</v>
      </c>
    </row>
    <row r="2913" spans="16:20" x14ac:dyDescent="0.2">
      <c r="P2913" s="184">
        <f t="shared" si="353"/>
        <v>42430</v>
      </c>
      <c r="Q2913" s="184">
        <v>42458</v>
      </c>
      <c r="R2913" s="182">
        <v>3.75</v>
      </c>
      <c r="S2913" s="182">
        <f t="shared" si="354"/>
        <v>3.27</v>
      </c>
      <c r="T2913" s="182">
        <f t="shared" si="355"/>
        <v>0.48</v>
      </c>
    </row>
    <row r="2914" spans="16:20" x14ac:dyDescent="0.2">
      <c r="P2914" s="184">
        <f t="shared" si="353"/>
        <v>42430</v>
      </c>
      <c r="Q2914" s="184">
        <v>42459</v>
      </c>
      <c r="R2914" s="182">
        <v>3.75</v>
      </c>
      <c r="S2914" s="182">
        <f t="shared" si="354"/>
        <v>3.27</v>
      </c>
      <c r="T2914" s="182">
        <f t="shared" si="355"/>
        <v>0.48</v>
      </c>
    </row>
    <row r="2915" spans="16:20" x14ac:dyDescent="0.2">
      <c r="P2915" s="184">
        <f t="shared" si="353"/>
        <v>42430</v>
      </c>
      <c r="Q2915" s="184">
        <v>42460</v>
      </c>
      <c r="R2915" s="182">
        <v>3.75</v>
      </c>
      <c r="S2915" s="182">
        <f t="shared" si="354"/>
        <v>3.27</v>
      </c>
      <c r="T2915" s="182">
        <f t="shared" si="355"/>
        <v>0.48</v>
      </c>
    </row>
    <row r="2916" spans="16:20" x14ac:dyDescent="0.2">
      <c r="P2916" s="184">
        <f t="shared" si="353"/>
        <v>42461</v>
      </c>
      <c r="Q2916" s="184">
        <v>42461</v>
      </c>
      <c r="R2916" s="182">
        <v>3.75</v>
      </c>
      <c r="S2916" s="182">
        <f t="shared" si="354"/>
        <v>3.36</v>
      </c>
      <c r="T2916" s="182">
        <f t="shared" si="355"/>
        <v>0.39000000000000012</v>
      </c>
    </row>
    <row r="2917" spans="16:20" x14ac:dyDescent="0.2">
      <c r="P2917" s="184">
        <f t="shared" si="353"/>
        <v>42461</v>
      </c>
      <c r="Q2917" s="184">
        <v>42462</v>
      </c>
      <c r="R2917" s="182">
        <v>3.75</v>
      </c>
      <c r="S2917" s="182">
        <f t="shared" si="354"/>
        <v>3.36</v>
      </c>
      <c r="T2917" s="182">
        <f t="shared" si="355"/>
        <v>0.39000000000000012</v>
      </c>
    </row>
    <row r="2918" spans="16:20" x14ac:dyDescent="0.2">
      <c r="P2918" s="184">
        <f t="shared" si="353"/>
        <v>42461</v>
      </c>
      <c r="Q2918" s="184">
        <v>42463</v>
      </c>
      <c r="R2918" s="182">
        <v>3.75</v>
      </c>
      <c r="S2918" s="182">
        <f t="shared" si="354"/>
        <v>3.36</v>
      </c>
      <c r="T2918" s="182">
        <f t="shared" si="355"/>
        <v>0.39000000000000012</v>
      </c>
    </row>
    <row r="2919" spans="16:20" x14ac:dyDescent="0.2">
      <c r="P2919" s="184">
        <f t="shared" si="353"/>
        <v>42461</v>
      </c>
      <c r="Q2919" s="184">
        <v>42464</v>
      </c>
      <c r="R2919" s="182">
        <v>3.75</v>
      </c>
      <c r="S2919" s="182">
        <f t="shared" si="354"/>
        <v>3.36</v>
      </c>
      <c r="T2919" s="182">
        <f t="shared" si="355"/>
        <v>0.39000000000000012</v>
      </c>
    </row>
    <row r="2920" spans="16:20" x14ac:dyDescent="0.2">
      <c r="P2920" s="184">
        <f t="shared" si="353"/>
        <v>42461</v>
      </c>
      <c r="Q2920" s="184">
        <v>42465</v>
      </c>
      <c r="R2920" s="182">
        <v>3.75</v>
      </c>
      <c r="S2920" s="182">
        <f t="shared" si="354"/>
        <v>3.36</v>
      </c>
      <c r="T2920" s="182">
        <f t="shared" si="355"/>
        <v>0.39000000000000012</v>
      </c>
    </row>
    <row r="2921" spans="16:20" x14ac:dyDescent="0.2">
      <c r="P2921" s="184">
        <f t="shared" si="353"/>
        <v>42461</v>
      </c>
      <c r="Q2921" s="184">
        <v>42466</v>
      </c>
      <c r="R2921" s="182">
        <v>3.75</v>
      </c>
      <c r="S2921" s="182">
        <f t="shared" si="354"/>
        <v>3.36</v>
      </c>
      <c r="T2921" s="182">
        <f t="shared" si="355"/>
        <v>0.39000000000000012</v>
      </c>
    </row>
    <row r="2922" spans="16:20" x14ac:dyDescent="0.2">
      <c r="P2922" s="184">
        <f t="shared" si="353"/>
        <v>42461</v>
      </c>
      <c r="Q2922" s="184">
        <v>42467</v>
      </c>
      <c r="R2922" s="182">
        <v>3.75</v>
      </c>
      <c r="S2922" s="182">
        <f t="shared" si="354"/>
        <v>3.36</v>
      </c>
      <c r="T2922" s="182">
        <f t="shared" si="355"/>
        <v>0.39000000000000012</v>
      </c>
    </row>
    <row r="2923" spans="16:20" x14ac:dyDescent="0.2">
      <c r="P2923" s="184">
        <f t="shared" si="353"/>
        <v>42461</v>
      </c>
      <c r="Q2923" s="184">
        <v>42468</v>
      </c>
      <c r="R2923" s="182">
        <v>3.75</v>
      </c>
      <c r="S2923" s="182">
        <f t="shared" si="354"/>
        <v>3.36</v>
      </c>
      <c r="T2923" s="182">
        <f t="shared" si="355"/>
        <v>0.39000000000000012</v>
      </c>
    </row>
    <row r="2924" spans="16:20" x14ac:dyDescent="0.2">
      <c r="P2924" s="184">
        <f t="shared" si="353"/>
        <v>42461</v>
      </c>
      <c r="Q2924" s="184">
        <v>42469</v>
      </c>
      <c r="R2924" s="182">
        <v>3.75</v>
      </c>
      <c r="S2924" s="182">
        <f t="shared" si="354"/>
        <v>3.36</v>
      </c>
      <c r="T2924" s="182">
        <f t="shared" si="355"/>
        <v>0.39000000000000012</v>
      </c>
    </row>
    <row r="2925" spans="16:20" x14ac:dyDescent="0.2">
      <c r="P2925" s="184">
        <f t="shared" si="353"/>
        <v>42461</v>
      </c>
      <c r="Q2925" s="184">
        <v>42470</v>
      </c>
      <c r="R2925" s="182">
        <v>3.75</v>
      </c>
      <c r="S2925" s="182">
        <f t="shared" si="354"/>
        <v>3.36</v>
      </c>
      <c r="T2925" s="182">
        <f t="shared" si="355"/>
        <v>0.39000000000000012</v>
      </c>
    </row>
    <row r="2926" spans="16:20" x14ac:dyDescent="0.2">
      <c r="P2926" s="184">
        <f t="shared" si="353"/>
        <v>42461</v>
      </c>
      <c r="Q2926" s="184">
        <v>42471</v>
      </c>
      <c r="R2926" s="182">
        <v>3.75</v>
      </c>
      <c r="S2926" s="182">
        <f t="shared" si="354"/>
        <v>3.36</v>
      </c>
      <c r="T2926" s="182">
        <f t="shared" si="355"/>
        <v>0.39000000000000012</v>
      </c>
    </row>
    <row r="2927" spans="16:20" x14ac:dyDescent="0.2">
      <c r="P2927" s="184">
        <f t="shared" si="353"/>
        <v>42461</v>
      </c>
      <c r="Q2927" s="184">
        <v>42472</v>
      </c>
      <c r="R2927" s="182">
        <v>3.75</v>
      </c>
      <c r="S2927" s="182">
        <f t="shared" si="354"/>
        <v>3.36</v>
      </c>
      <c r="T2927" s="182">
        <f t="shared" si="355"/>
        <v>0.39000000000000012</v>
      </c>
    </row>
    <row r="2928" spans="16:20" x14ac:dyDescent="0.2">
      <c r="P2928" s="184">
        <f t="shared" si="353"/>
        <v>42461</v>
      </c>
      <c r="Q2928" s="184">
        <v>42473</v>
      </c>
      <c r="R2928" s="182">
        <v>3.75</v>
      </c>
      <c r="S2928" s="182">
        <f t="shared" si="354"/>
        <v>3.36</v>
      </c>
      <c r="T2928" s="182">
        <f t="shared" si="355"/>
        <v>0.39000000000000012</v>
      </c>
    </row>
    <row r="2929" spans="16:20" x14ac:dyDescent="0.2">
      <c r="P2929" s="184">
        <f t="shared" si="353"/>
        <v>42461</v>
      </c>
      <c r="Q2929" s="184">
        <v>42474</v>
      </c>
      <c r="R2929" s="182">
        <v>3.75</v>
      </c>
      <c r="S2929" s="182">
        <f t="shared" si="354"/>
        <v>3.36</v>
      </c>
      <c r="T2929" s="182">
        <f t="shared" si="355"/>
        <v>0.39000000000000012</v>
      </c>
    </row>
    <row r="2930" spans="16:20" x14ac:dyDescent="0.2">
      <c r="P2930" s="184">
        <f t="shared" si="353"/>
        <v>42461</v>
      </c>
      <c r="Q2930" s="184">
        <v>42475</v>
      </c>
      <c r="R2930" s="182">
        <v>3.75</v>
      </c>
      <c r="S2930" s="182">
        <f t="shared" si="354"/>
        <v>3.36</v>
      </c>
      <c r="T2930" s="182">
        <f t="shared" si="355"/>
        <v>0.39000000000000012</v>
      </c>
    </row>
    <row r="2931" spans="16:20" x14ac:dyDescent="0.2">
      <c r="P2931" s="184">
        <f t="shared" si="353"/>
        <v>42461</v>
      </c>
      <c r="Q2931" s="184">
        <v>42476</v>
      </c>
      <c r="R2931" s="182">
        <v>3.75</v>
      </c>
      <c r="S2931" s="182">
        <f t="shared" si="354"/>
        <v>3.36</v>
      </c>
      <c r="T2931" s="182">
        <f t="shared" si="355"/>
        <v>0.39000000000000012</v>
      </c>
    </row>
    <row r="2932" spans="16:20" x14ac:dyDescent="0.2">
      <c r="P2932" s="184">
        <f t="shared" si="353"/>
        <v>42461</v>
      </c>
      <c r="Q2932" s="184">
        <v>42477</v>
      </c>
      <c r="R2932" s="182">
        <v>3.75</v>
      </c>
      <c r="S2932" s="182">
        <f t="shared" si="354"/>
        <v>3.36</v>
      </c>
      <c r="T2932" s="182">
        <f t="shared" si="355"/>
        <v>0.39000000000000012</v>
      </c>
    </row>
    <row r="2933" spans="16:20" x14ac:dyDescent="0.2">
      <c r="P2933" s="184">
        <f t="shared" si="353"/>
        <v>42461</v>
      </c>
      <c r="Q2933" s="184">
        <v>42478</v>
      </c>
      <c r="R2933" s="182">
        <v>3.75</v>
      </c>
      <c r="S2933" s="182">
        <f t="shared" si="354"/>
        <v>3.36</v>
      </c>
      <c r="T2933" s="182">
        <f t="shared" si="355"/>
        <v>0.39000000000000012</v>
      </c>
    </row>
    <row r="2934" spans="16:20" x14ac:dyDescent="0.2">
      <c r="P2934" s="184">
        <f t="shared" si="353"/>
        <v>42461</v>
      </c>
      <c r="Q2934" s="184">
        <v>42479</v>
      </c>
      <c r="R2934" s="182">
        <v>3.75</v>
      </c>
      <c r="S2934" s="182">
        <f t="shared" si="354"/>
        <v>3.36</v>
      </c>
      <c r="T2934" s="182">
        <f t="shared" si="355"/>
        <v>0.39000000000000012</v>
      </c>
    </row>
    <row r="2935" spans="16:20" x14ac:dyDescent="0.2">
      <c r="P2935" s="184">
        <f t="shared" si="353"/>
        <v>42461</v>
      </c>
      <c r="Q2935" s="184">
        <v>42480</v>
      </c>
      <c r="R2935" s="182">
        <v>3.75</v>
      </c>
      <c r="S2935" s="182">
        <f t="shared" si="354"/>
        <v>3.36</v>
      </c>
      <c r="T2935" s="182">
        <f t="shared" si="355"/>
        <v>0.39000000000000012</v>
      </c>
    </row>
    <row r="2936" spans="16:20" x14ac:dyDescent="0.2">
      <c r="P2936" s="184">
        <f t="shared" si="353"/>
        <v>42461</v>
      </c>
      <c r="Q2936" s="184">
        <v>42481</v>
      </c>
      <c r="R2936" s="182">
        <v>3.75</v>
      </c>
      <c r="S2936" s="182">
        <f t="shared" si="354"/>
        <v>3.36</v>
      </c>
      <c r="T2936" s="182">
        <f t="shared" si="355"/>
        <v>0.39000000000000012</v>
      </c>
    </row>
    <row r="2937" spans="16:20" x14ac:dyDescent="0.2">
      <c r="P2937" s="184">
        <f t="shared" si="353"/>
        <v>42461</v>
      </c>
      <c r="Q2937" s="184">
        <v>42482</v>
      </c>
      <c r="R2937" s="182">
        <v>3.75</v>
      </c>
      <c r="S2937" s="182">
        <f t="shared" si="354"/>
        <v>3.36</v>
      </c>
      <c r="T2937" s="182">
        <f t="shared" si="355"/>
        <v>0.39000000000000012</v>
      </c>
    </row>
    <row r="2938" spans="16:20" x14ac:dyDescent="0.2">
      <c r="P2938" s="184">
        <f t="shared" si="353"/>
        <v>42461</v>
      </c>
      <c r="Q2938" s="184">
        <v>42483</v>
      </c>
      <c r="R2938" s="182">
        <v>3.75</v>
      </c>
      <c r="S2938" s="182">
        <f t="shared" si="354"/>
        <v>3.36</v>
      </c>
      <c r="T2938" s="182">
        <f t="shared" si="355"/>
        <v>0.39000000000000012</v>
      </c>
    </row>
    <row r="2939" spans="16:20" x14ac:dyDescent="0.2">
      <c r="P2939" s="184">
        <f t="shared" si="353"/>
        <v>42461</v>
      </c>
      <c r="Q2939" s="184">
        <v>42484</v>
      </c>
      <c r="R2939" s="182">
        <v>3.75</v>
      </c>
      <c r="S2939" s="182">
        <f t="shared" si="354"/>
        <v>3.36</v>
      </c>
      <c r="T2939" s="182">
        <f t="shared" si="355"/>
        <v>0.39000000000000012</v>
      </c>
    </row>
    <row r="2940" spans="16:20" x14ac:dyDescent="0.2">
      <c r="P2940" s="184">
        <f t="shared" si="353"/>
        <v>42461</v>
      </c>
      <c r="Q2940" s="184">
        <v>42485</v>
      </c>
      <c r="R2940" s="182">
        <v>3.75</v>
      </c>
      <c r="S2940" s="182">
        <f t="shared" si="354"/>
        <v>3.36</v>
      </c>
      <c r="T2940" s="182">
        <f t="shared" si="355"/>
        <v>0.39000000000000012</v>
      </c>
    </row>
    <row r="2941" spans="16:20" x14ac:dyDescent="0.2">
      <c r="P2941" s="184">
        <f t="shared" si="353"/>
        <v>42461</v>
      </c>
      <c r="Q2941" s="184">
        <v>42486</v>
      </c>
      <c r="R2941" s="182">
        <v>3.75</v>
      </c>
      <c r="S2941" s="182">
        <f t="shared" si="354"/>
        <v>3.36</v>
      </c>
      <c r="T2941" s="182">
        <f t="shared" si="355"/>
        <v>0.39000000000000012</v>
      </c>
    </row>
    <row r="2942" spans="16:20" x14ac:dyDescent="0.2">
      <c r="P2942" s="184">
        <f t="shared" si="353"/>
        <v>42461</v>
      </c>
      <c r="Q2942" s="184">
        <v>42487</v>
      </c>
      <c r="R2942" s="182">
        <v>3.75</v>
      </c>
      <c r="S2942" s="182">
        <f t="shared" si="354"/>
        <v>3.36</v>
      </c>
      <c r="T2942" s="182">
        <f t="shared" si="355"/>
        <v>0.39000000000000012</v>
      </c>
    </row>
    <row r="2943" spans="16:20" x14ac:dyDescent="0.2">
      <c r="P2943" s="184">
        <f t="shared" si="353"/>
        <v>42461</v>
      </c>
      <c r="Q2943" s="184">
        <v>42488</v>
      </c>
      <c r="R2943" s="182">
        <v>3.75</v>
      </c>
      <c r="S2943" s="182">
        <f t="shared" si="354"/>
        <v>3.36</v>
      </c>
      <c r="T2943" s="182">
        <f t="shared" si="355"/>
        <v>0.39000000000000012</v>
      </c>
    </row>
    <row r="2944" spans="16:20" x14ac:dyDescent="0.2">
      <c r="P2944" s="184">
        <f t="shared" si="353"/>
        <v>42461</v>
      </c>
      <c r="Q2944" s="184">
        <v>42489</v>
      </c>
      <c r="R2944" s="182">
        <v>3.75</v>
      </c>
      <c r="S2944" s="182">
        <f t="shared" si="354"/>
        <v>3.36</v>
      </c>
      <c r="T2944" s="182">
        <f t="shared" si="355"/>
        <v>0.39000000000000012</v>
      </c>
    </row>
    <row r="2945" spans="16:20" x14ac:dyDescent="0.2">
      <c r="P2945" s="184">
        <f t="shared" si="353"/>
        <v>42461</v>
      </c>
      <c r="Q2945" s="184">
        <v>42490</v>
      </c>
      <c r="R2945" s="182">
        <v>3.75</v>
      </c>
      <c r="S2945" s="182">
        <f t="shared" si="354"/>
        <v>3.36</v>
      </c>
      <c r="T2945" s="182">
        <f t="shared" si="355"/>
        <v>0.39000000000000012</v>
      </c>
    </row>
    <row r="2946" spans="16:20" x14ac:dyDescent="0.2">
      <c r="P2946" s="184">
        <f t="shared" si="353"/>
        <v>42491</v>
      </c>
      <c r="Q2946" s="184">
        <v>42491</v>
      </c>
      <c r="R2946" s="182">
        <v>3.75</v>
      </c>
      <c r="S2946" s="182">
        <f t="shared" si="354"/>
        <v>3.43</v>
      </c>
      <c r="T2946" s="182">
        <f t="shared" si="355"/>
        <v>0.31999999999999984</v>
      </c>
    </row>
    <row r="2947" spans="16:20" x14ac:dyDescent="0.2">
      <c r="P2947" s="184">
        <f t="shared" si="353"/>
        <v>42491</v>
      </c>
      <c r="Q2947" s="184">
        <v>42492</v>
      </c>
      <c r="R2947" s="182">
        <v>3.75</v>
      </c>
      <c r="S2947" s="182">
        <f t="shared" si="354"/>
        <v>3.43</v>
      </c>
      <c r="T2947" s="182">
        <f t="shared" si="355"/>
        <v>0.31999999999999984</v>
      </c>
    </row>
    <row r="2948" spans="16:20" x14ac:dyDescent="0.2">
      <c r="P2948" s="184">
        <f t="shared" si="353"/>
        <v>42491</v>
      </c>
      <c r="Q2948" s="184">
        <v>42493</v>
      </c>
      <c r="R2948" s="182">
        <v>3.75</v>
      </c>
      <c r="S2948" s="182">
        <f t="shared" si="354"/>
        <v>3.43</v>
      </c>
      <c r="T2948" s="182">
        <f t="shared" si="355"/>
        <v>0.31999999999999984</v>
      </c>
    </row>
    <row r="2949" spans="16:20" x14ac:dyDescent="0.2">
      <c r="P2949" s="184">
        <f t="shared" si="353"/>
        <v>42491</v>
      </c>
      <c r="Q2949" s="184">
        <v>42494</v>
      </c>
      <c r="R2949" s="182">
        <v>3.75</v>
      </c>
      <c r="S2949" s="182">
        <f t="shared" si="354"/>
        <v>3.43</v>
      </c>
      <c r="T2949" s="182">
        <f t="shared" si="355"/>
        <v>0.31999999999999984</v>
      </c>
    </row>
    <row r="2950" spans="16:20" x14ac:dyDescent="0.2">
      <c r="P2950" s="184">
        <f t="shared" si="353"/>
        <v>42491</v>
      </c>
      <c r="Q2950" s="184">
        <v>42495</v>
      </c>
      <c r="R2950" s="182">
        <v>3.75</v>
      </c>
      <c r="S2950" s="182">
        <f t="shared" si="354"/>
        <v>3.43</v>
      </c>
      <c r="T2950" s="182">
        <f t="shared" si="355"/>
        <v>0.31999999999999984</v>
      </c>
    </row>
    <row r="2951" spans="16:20" x14ac:dyDescent="0.2">
      <c r="P2951" s="184">
        <f t="shared" si="353"/>
        <v>42491</v>
      </c>
      <c r="Q2951" s="184">
        <v>42496</v>
      </c>
      <c r="R2951" s="182">
        <v>3.75</v>
      </c>
      <c r="S2951" s="182">
        <f t="shared" si="354"/>
        <v>3.43</v>
      </c>
      <c r="T2951" s="182">
        <f t="shared" si="355"/>
        <v>0.31999999999999984</v>
      </c>
    </row>
    <row r="2952" spans="16:20" x14ac:dyDescent="0.2">
      <c r="P2952" s="184">
        <f t="shared" ref="P2952:P3015" si="356">DATE(YEAR(Q2952),MONTH(Q2952),1)</f>
        <v>42491</v>
      </c>
      <c r="Q2952" s="184">
        <v>42497</v>
      </c>
      <c r="R2952" s="182">
        <v>3.75</v>
      </c>
      <c r="S2952" s="182">
        <f t="shared" ref="S2952:S3015" si="357">INDEX($Y:$Y,MATCH($P2952,$V:$V,0))</f>
        <v>3.43</v>
      </c>
      <c r="T2952" s="182">
        <f t="shared" ref="T2952:T3015" si="358">R2952-S2952</f>
        <v>0.31999999999999984</v>
      </c>
    </row>
    <row r="2953" spans="16:20" x14ac:dyDescent="0.2">
      <c r="P2953" s="184">
        <f t="shared" si="356"/>
        <v>42491</v>
      </c>
      <c r="Q2953" s="184">
        <v>42498</v>
      </c>
      <c r="R2953" s="182">
        <v>3.75</v>
      </c>
      <c r="S2953" s="182">
        <f t="shared" si="357"/>
        <v>3.43</v>
      </c>
      <c r="T2953" s="182">
        <f t="shared" si="358"/>
        <v>0.31999999999999984</v>
      </c>
    </row>
    <row r="2954" spans="16:20" x14ac:dyDescent="0.2">
      <c r="P2954" s="184">
        <f t="shared" si="356"/>
        <v>42491</v>
      </c>
      <c r="Q2954" s="184">
        <v>42499</v>
      </c>
      <c r="R2954" s="182">
        <v>3.75</v>
      </c>
      <c r="S2954" s="182">
        <f t="shared" si="357"/>
        <v>3.43</v>
      </c>
      <c r="T2954" s="182">
        <f t="shared" si="358"/>
        <v>0.31999999999999984</v>
      </c>
    </row>
    <row r="2955" spans="16:20" x14ac:dyDescent="0.2">
      <c r="P2955" s="184">
        <f t="shared" si="356"/>
        <v>42491</v>
      </c>
      <c r="Q2955" s="184">
        <v>42500</v>
      </c>
      <c r="R2955" s="182">
        <v>3.75</v>
      </c>
      <c r="S2955" s="182">
        <f t="shared" si="357"/>
        <v>3.43</v>
      </c>
      <c r="T2955" s="182">
        <f t="shared" si="358"/>
        <v>0.31999999999999984</v>
      </c>
    </row>
    <row r="2956" spans="16:20" x14ac:dyDescent="0.2">
      <c r="P2956" s="184">
        <f t="shared" si="356"/>
        <v>42491</v>
      </c>
      <c r="Q2956" s="184">
        <v>42501</v>
      </c>
      <c r="R2956" s="182">
        <v>3.75</v>
      </c>
      <c r="S2956" s="182">
        <f t="shared" si="357"/>
        <v>3.43</v>
      </c>
      <c r="T2956" s="182">
        <f t="shared" si="358"/>
        <v>0.31999999999999984</v>
      </c>
    </row>
    <row r="2957" spans="16:20" x14ac:dyDescent="0.2">
      <c r="P2957" s="184">
        <f t="shared" si="356"/>
        <v>42491</v>
      </c>
      <c r="Q2957" s="184">
        <v>42502</v>
      </c>
      <c r="R2957" s="182">
        <v>3.75</v>
      </c>
      <c r="S2957" s="182">
        <f t="shared" si="357"/>
        <v>3.43</v>
      </c>
      <c r="T2957" s="182">
        <f t="shared" si="358"/>
        <v>0.31999999999999984</v>
      </c>
    </row>
    <row r="2958" spans="16:20" x14ac:dyDescent="0.2">
      <c r="P2958" s="184">
        <f t="shared" si="356"/>
        <v>42491</v>
      </c>
      <c r="Q2958" s="184">
        <v>42503</v>
      </c>
      <c r="R2958" s="182">
        <v>3.75</v>
      </c>
      <c r="S2958" s="182">
        <f t="shared" si="357"/>
        <v>3.43</v>
      </c>
      <c r="T2958" s="182">
        <f t="shared" si="358"/>
        <v>0.31999999999999984</v>
      </c>
    </row>
    <row r="2959" spans="16:20" x14ac:dyDescent="0.2">
      <c r="P2959" s="184">
        <f t="shared" si="356"/>
        <v>42491</v>
      </c>
      <c r="Q2959" s="184">
        <v>42504</v>
      </c>
      <c r="R2959" s="182">
        <v>3.75</v>
      </c>
      <c r="S2959" s="182">
        <f t="shared" si="357"/>
        <v>3.43</v>
      </c>
      <c r="T2959" s="182">
        <f t="shared" si="358"/>
        <v>0.31999999999999984</v>
      </c>
    </row>
    <row r="2960" spans="16:20" x14ac:dyDescent="0.2">
      <c r="P2960" s="184">
        <f t="shared" si="356"/>
        <v>42491</v>
      </c>
      <c r="Q2960" s="184">
        <v>42505</v>
      </c>
      <c r="R2960" s="182">
        <v>3.75</v>
      </c>
      <c r="S2960" s="182">
        <f t="shared" si="357"/>
        <v>3.43</v>
      </c>
      <c r="T2960" s="182">
        <f t="shared" si="358"/>
        <v>0.31999999999999984</v>
      </c>
    </row>
    <row r="2961" spans="16:20" x14ac:dyDescent="0.2">
      <c r="P2961" s="184">
        <f t="shared" si="356"/>
        <v>42491</v>
      </c>
      <c r="Q2961" s="184">
        <v>42506</v>
      </c>
      <c r="R2961" s="182">
        <v>3.75</v>
      </c>
      <c r="S2961" s="182">
        <f t="shared" si="357"/>
        <v>3.43</v>
      </c>
      <c r="T2961" s="182">
        <f t="shared" si="358"/>
        <v>0.31999999999999984</v>
      </c>
    </row>
    <row r="2962" spans="16:20" x14ac:dyDescent="0.2">
      <c r="P2962" s="184">
        <f t="shared" si="356"/>
        <v>42491</v>
      </c>
      <c r="Q2962" s="184">
        <v>42507</v>
      </c>
      <c r="R2962" s="182">
        <v>3.75</v>
      </c>
      <c r="S2962" s="182">
        <f t="shared" si="357"/>
        <v>3.43</v>
      </c>
      <c r="T2962" s="182">
        <f t="shared" si="358"/>
        <v>0.31999999999999984</v>
      </c>
    </row>
    <row r="2963" spans="16:20" x14ac:dyDescent="0.2">
      <c r="P2963" s="184">
        <f t="shared" si="356"/>
        <v>42491</v>
      </c>
      <c r="Q2963" s="184">
        <v>42508</v>
      </c>
      <c r="R2963" s="182">
        <v>3.75</v>
      </c>
      <c r="S2963" s="182">
        <f t="shared" si="357"/>
        <v>3.43</v>
      </c>
      <c r="T2963" s="182">
        <f t="shared" si="358"/>
        <v>0.31999999999999984</v>
      </c>
    </row>
    <row r="2964" spans="16:20" x14ac:dyDescent="0.2">
      <c r="P2964" s="184">
        <f t="shared" si="356"/>
        <v>42491</v>
      </c>
      <c r="Q2964" s="184">
        <v>42509</v>
      </c>
      <c r="R2964" s="182">
        <v>3.75</v>
      </c>
      <c r="S2964" s="182">
        <f t="shared" si="357"/>
        <v>3.43</v>
      </c>
      <c r="T2964" s="182">
        <f t="shared" si="358"/>
        <v>0.31999999999999984</v>
      </c>
    </row>
    <row r="2965" spans="16:20" x14ac:dyDescent="0.2">
      <c r="P2965" s="184">
        <f t="shared" si="356"/>
        <v>42491</v>
      </c>
      <c r="Q2965" s="184">
        <v>42510</v>
      </c>
      <c r="R2965" s="182">
        <v>3.75</v>
      </c>
      <c r="S2965" s="182">
        <f t="shared" si="357"/>
        <v>3.43</v>
      </c>
      <c r="T2965" s="182">
        <f t="shared" si="358"/>
        <v>0.31999999999999984</v>
      </c>
    </row>
    <row r="2966" spans="16:20" x14ac:dyDescent="0.2">
      <c r="P2966" s="184">
        <f t="shared" si="356"/>
        <v>42491</v>
      </c>
      <c r="Q2966" s="184">
        <v>42511</v>
      </c>
      <c r="R2966" s="182">
        <v>3.75</v>
      </c>
      <c r="S2966" s="182">
        <f t="shared" si="357"/>
        <v>3.43</v>
      </c>
      <c r="T2966" s="182">
        <f t="shared" si="358"/>
        <v>0.31999999999999984</v>
      </c>
    </row>
    <row r="2967" spans="16:20" x14ac:dyDescent="0.2">
      <c r="P2967" s="184">
        <f t="shared" si="356"/>
        <v>42491</v>
      </c>
      <c r="Q2967" s="184">
        <v>42512</v>
      </c>
      <c r="R2967" s="182">
        <v>3.75</v>
      </c>
      <c r="S2967" s="182">
        <f t="shared" si="357"/>
        <v>3.43</v>
      </c>
      <c r="T2967" s="182">
        <f t="shared" si="358"/>
        <v>0.31999999999999984</v>
      </c>
    </row>
    <row r="2968" spans="16:20" x14ac:dyDescent="0.2">
      <c r="P2968" s="184">
        <f t="shared" si="356"/>
        <v>42491</v>
      </c>
      <c r="Q2968" s="184">
        <v>42513</v>
      </c>
      <c r="R2968" s="182">
        <v>3.75</v>
      </c>
      <c r="S2968" s="182">
        <f t="shared" si="357"/>
        <v>3.43</v>
      </c>
      <c r="T2968" s="182">
        <f t="shared" si="358"/>
        <v>0.31999999999999984</v>
      </c>
    </row>
    <row r="2969" spans="16:20" x14ac:dyDescent="0.2">
      <c r="P2969" s="184">
        <f t="shared" si="356"/>
        <v>42491</v>
      </c>
      <c r="Q2969" s="184">
        <v>42514</v>
      </c>
      <c r="R2969" s="182">
        <v>3.75</v>
      </c>
      <c r="S2969" s="182">
        <f t="shared" si="357"/>
        <v>3.43</v>
      </c>
      <c r="T2969" s="182">
        <f t="shared" si="358"/>
        <v>0.31999999999999984</v>
      </c>
    </row>
    <row r="2970" spans="16:20" x14ac:dyDescent="0.2">
      <c r="P2970" s="184">
        <f t="shared" si="356"/>
        <v>42491</v>
      </c>
      <c r="Q2970" s="184">
        <v>42515</v>
      </c>
      <c r="R2970" s="182">
        <v>3.75</v>
      </c>
      <c r="S2970" s="182">
        <f t="shared" si="357"/>
        <v>3.43</v>
      </c>
      <c r="T2970" s="182">
        <f t="shared" si="358"/>
        <v>0.31999999999999984</v>
      </c>
    </row>
    <row r="2971" spans="16:20" x14ac:dyDescent="0.2">
      <c r="P2971" s="184">
        <f t="shared" si="356"/>
        <v>42491</v>
      </c>
      <c r="Q2971" s="184">
        <v>42516</v>
      </c>
      <c r="R2971" s="182">
        <v>3.75</v>
      </c>
      <c r="S2971" s="182">
        <f t="shared" si="357"/>
        <v>3.43</v>
      </c>
      <c r="T2971" s="182">
        <f t="shared" si="358"/>
        <v>0.31999999999999984</v>
      </c>
    </row>
    <row r="2972" spans="16:20" x14ac:dyDescent="0.2">
      <c r="P2972" s="184">
        <f t="shared" si="356"/>
        <v>42491</v>
      </c>
      <c r="Q2972" s="184">
        <v>42517</v>
      </c>
      <c r="R2972" s="182">
        <v>3.75</v>
      </c>
      <c r="S2972" s="182">
        <f t="shared" si="357"/>
        <v>3.43</v>
      </c>
      <c r="T2972" s="182">
        <f t="shared" si="358"/>
        <v>0.31999999999999984</v>
      </c>
    </row>
    <row r="2973" spans="16:20" x14ac:dyDescent="0.2">
      <c r="P2973" s="184">
        <f t="shared" si="356"/>
        <v>42491</v>
      </c>
      <c r="Q2973" s="184">
        <v>42518</v>
      </c>
      <c r="R2973" s="182">
        <v>3.75</v>
      </c>
      <c r="S2973" s="182">
        <f t="shared" si="357"/>
        <v>3.43</v>
      </c>
      <c r="T2973" s="182">
        <f t="shared" si="358"/>
        <v>0.31999999999999984</v>
      </c>
    </row>
    <row r="2974" spans="16:20" x14ac:dyDescent="0.2">
      <c r="P2974" s="184">
        <f t="shared" si="356"/>
        <v>42491</v>
      </c>
      <c r="Q2974" s="184">
        <v>42519</v>
      </c>
      <c r="R2974" s="182">
        <v>3.75</v>
      </c>
      <c r="S2974" s="182">
        <f t="shared" si="357"/>
        <v>3.43</v>
      </c>
      <c r="T2974" s="182">
        <f t="shared" si="358"/>
        <v>0.31999999999999984</v>
      </c>
    </row>
    <row r="2975" spans="16:20" x14ac:dyDescent="0.2">
      <c r="P2975" s="184">
        <f t="shared" si="356"/>
        <v>42491</v>
      </c>
      <c r="Q2975" s="184">
        <v>42520</v>
      </c>
      <c r="R2975" s="182">
        <v>3.75</v>
      </c>
      <c r="S2975" s="182">
        <f t="shared" si="357"/>
        <v>3.43</v>
      </c>
      <c r="T2975" s="182">
        <f t="shared" si="358"/>
        <v>0.31999999999999984</v>
      </c>
    </row>
    <row r="2976" spans="16:20" x14ac:dyDescent="0.2">
      <c r="P2976" s="184">
        <f t="shared" si="356"/>
        <v>42491</v>
      </c>
      <c r="Q2976" s="184">
        <v>42521</v>
      </c>
      <c r="R2976" s="182">
        <v>3.75</v>
      </c>
      <c r="S2976" s="182">
        <f t="shared" si="357"/>
        <v>3.43</v>
      </c>
      <c r="T2976" s="182">
        <f t="shared" si="358"/>
        <v>0.31999999999999984</v>
      </c>
    </row>
    <row r="2977" spans="16:20" x14ac:dyDescent="0.2">
      <c r="P2977" s="184">
        <f t="shared" si="356"/>
        <v>42522</v>
      </c>
      <c r="Q2977" s="184">
        <v>42522</v>
      </c>
      <c r="R2977" s="182">
        <v>3.75</v>
      </c>
      <c r="S2977" s="182">
        <f t="shared" si="357"/>
        <v>3.42</v>
      </c>
      <c r="T2977" s="182">
        <f t="shared" si="358"/>
        <v>0.33000000000000007</v>
      </c>
    </row>
    <row r="2978" spans="16:20" x14ac:dyDescent="0.2">
      <c r="P2978" s="184">
        <f t="shared" si="356"/>
        <v>42522</v>
      </c>
      <c r="Q2978" s="184">
        <v>42523</v>
      </c>
      <c r="R2978" s="182">
        <v>3.75</v>
      </c>
      <c r="S2978" s="182">
        <f t="shared" si="357"/>
        <v>3.42</v>
      </c>
      <c r="T2978" s="182">
        <f t="shared" si="358"/>
        <v>0.33000000000000007</v>
      </c>
    </row>
    <row r="2979" spans="16:20" x14ac:dyDescent="0.2">
      <c r="P2979" s="184">
        <f t="shared" si="356"/>
        <v>42522</v>
      </c>
      <c r="Q2979" s="184">
        <v>42524</v>
      </c>
      <c r="R2979" s="182">
        <v>3.75</v>
      </c>
      <c r="S2979" s="182">
        <f t="shared" si="357"/>
        <v>3.42</v>
      </c>
      <c r="T2979" s="182">
        <f t="shared" si="358"/>
        <v>0.33000000000000007</v>
      </c>
    </row>
    <row r="2980" spans="16:20" x14ac:dyDescent="0.2">
      <c r="P2980" s="184">
        <f t="shared" si="356"/>
        <v>42522</v>
      </c>
      <c r="Q2980" s="184">
        <v>42525</v>
      </c>
      <c r="R2980" s="182">
        <v>3.75</v>
      </c>
      <c r="S2980" s="182">
        <f t="shared" si="357"/>
        <v>3.42</v>
      </c>
      <c r="T2980" s="182">
        <f t="shared" si="358"/>
        <v>0.33000000000000007</v>
      </c>
    </row>
    <row r="2981" spans="16:20" x14ac:dyDescent="0.2">
      <c r="P2981" s="184">
        <f t="shared" si="356"/>
        <v>42522</v>
      </c>
      <c r="Q2981" s="184">
        <v>42526</v>
      </c>
      <c r="R2981" s="182">
        <v>3.75</v>
      </c>
      <c r="S2981" s="182">
        <f t="shared" si="357"/>
        <v>3.42</v>
      </c>
      <c r="T2981" s="182">
        <f t="shared" si="358"/>
        <v>0.33000000000000007</v>
      </c>
    </row>
    <row r="2982" spans="16:20" x14ac:dyDescent="0.2">
      <c r="P2982" s="184">
        <f t="shared" si="356"/>
        <v>42522</v>
      </c>
      <c r="Q2982" s="184">
        <v>42527</v>
      </c>
      <c r="R2982" s="182">
        <v>3.75</v>
      </c>
      <c r="S2982" s="182">
        <f t="shared" si="357"/>
        <v>3.42</v>
      </c>
      <c r="T2982" s="182">
        <f t="shared" si="358"/>
        <v>0.33000000000000007</v>
      </c>
    </row>
    <row r="2983" spans="16:20" x14ac:dyDescent="0.2">
      <c r="P2983" s="184">
        <f t="shared" si="356"/>
        <v>42522</v>
      </c>
      <c r="Q2983" s="184">
        <v>42528</v>
      </c>
      <c r="R2983" s="182">
        <v>3.75</v>
      </c>
      <c r="S2983" s="182">
        <f t="shared" si="357"/>
        <v>3.42</v>
      </c>
      <c r="T2983" s="182">
        <f t="shared" si="358"/>
        <v>0.33000000000000007</v>
      </c>
    </row>
    <row r="2984" spans="16:20" x14ac:dyDescent="0.2">
      <c r="P2984" s="184">
        <f t="shared" si="356"/>
        <v>42522</v>
      </c>
      <c r="Q2984" s="184">
        <v>42529</v>
      </c>
      <c r="R2984" s="182">
        <v>3.75</v>
      </c>
      <c r="S2984" s="182">
        <f t="shared" si="357"/>
        <v>3.42</v>
      </c>
      <c r="T2984" s="182">
        <f t="shared" si="358"/>
        <v>0.33000000000000007</v>
      </c>
    </row>
    <row r="2985" spans="16:20" x14ac:dyDescent="0.2">
      <c r="P2985" s="184">
        <f t="shared" si="356"/>
        <v>42522</v>
      </c>
      <c r="Q2985" s="184">
        <v>42530</v>
      </c>
      <c r="R2985" s="182">
        <v>3.75</v>
      </c>
      <c r="S2985" s="182">
        <f t="shared" si="357"/>
        <v>3.42</v>
      </c>
      <c r="T2985" s="182">
        <f t="shared" si="358"/>
        <v>0.33000000000000007</v>
      </c>
    </row>
    <row r="2986" spans="16:20" x14ac:dyDescent="0.2">
      <c r="P2986" s="184">
        <f t="shared" si="356"/>
        <v>42522</v>
      </c>
      <c r="Q2986" s="184">
        <v>42531</v>
      </c>
      <c r="R2986" s="182">
        <v>3.75</v>
      </c>
      <c r="S2986" s="182">
        <f t="shared" si="357"/>
        <v>3.42</v>
      </c>
      <c r="T2986" s="182">
        <f t="shared" si="358"/>
        <v>0.33000000000000007</v>
      </c>
    </row>
    <row r="2987" spans="16:20" x14ac:dyDescent="0.2">
      <c r="P2987" s="184">
        <f t="shared" si="356"/>
        <v>42522</v>
      </c>
      <c r="Q2987" s="184">
        <v>42532</v>
      </c>
      <c r="R2987" s="182">
        <v>3.75</v>
      </c>
      <c r="S2987" s="182">
        <f t="shared" si="357"/>
        <v>3.42</v>
      </c>
      <c r="T2987" s="182">
        <f t="shared" si="358"/>
        <v>0.33000000000000007</v>
      </c>
    </row>
    <row r="2988" spans="16:20" x14ac:dyDescent="0.2">
      <c r="P2988" s="184">
        <f t="shared" si="356"/>
        <v>42522</v>
      </c>
      <c r="Q2988" s="184">
        <v>42533</v>
      </c>
      <c r="R2988" s="182">
        <v>3.75</v>
      </c>
      <c r="S2988" s="182">
        <f t="shared" si="357"/>
        <v>3.42</v>
      </c>
      <c r="T2988" s="182">
        <f t="shared" si="358"/>
        <v>0.33000000000000007</v>
      </c>
    </row>
    <row r="2989" spans="16:20" x14ac:dyDescent="0.2">
      <c r="P2989" s="184">
        <f t="shared" si="356"/>
        <v>42522</v>
      </c>
      <c r="Q2989" s="184">
        <v>42534</v>
      </c>
      <c r="R2989" s="182">
        <v>3.75</v>
      </c>
      <c r="S2989" s="182">
        <f t="shared" si="357"/>
        <v>3.42</v>
      </c>
      <c r="T2989" s="182">
        <f t="shared" si="358"/>
        <v>0.33000000000000007</v>
      </c>
    </row>
    <row r="2990" spans="16:20" x14ac:dyDescent="0.2">
      <c r="P2990" s="184">
        <f t="shared" si="356"/>
        <v>42522</v>
      </c>
      <c r="Q2990" s="184">
        <v>42535</v>
      </c>
      <c r="R2990" s="182">
        <v>3.75</v>
      </c>
      <c r="S2990" s="182">
        <f t="shared" si="357"/>
        <v>3.42</v>
      </c>
      <c r="T2990" s="182">
        <f t="shared" si="358"/>
        <v>0.33000000000000007</v>
      </c>
    </row>
    <row r="2991" spans="16:20" x14ac:dyDescent="0.2">
      <c r="P2991" s="184">
        <f t="shared" si="356"/>
        <v>42522</v>
      </c>
      <c r="Q2991" s="184">
        <v>42536</v>
      </c>
      <c r="R2991" s="182">
        <v>3.75</v>
      </c>
      <c r="S2991" s="182">
        <f t="shared" si="357"/>
        <v>3.42</v>
      </c>
      <c r="T2991" s="182">
        <f t="shared" si="358"/>
        <v>0.33000000000000007</v>
      </c>
    </row>
    <row r="2992" spans="16:20" x14ac:dyDescent="0.2">
      <c r="P2992" s="184">
        <f t="shared" si="356"/>
        <v>42522</v>
      </c>
      <c r="Q2992" s="184">
        <v>42537</v>
      </c>
      <c r="R2992" s="182">
        <v>3.75</v>
      </c>
      <c r="S2992" s="182">
        <f t="shared" si="357"/>
        <v>3.42</v>
      </c>
      <c r="T2992" s="182">
        <f t="shared" si="358"/>
        <v>0.33000000000000007</v>
      </c>
    </row>
    <row r="2993" spans="16:20" x14ac:dyDescent="0.2">
      <c r="P2993" s="184">
        <f t="shared" si="356"/>
        <v>42522</v>
      </c>
      <c r="Q2993" s="184">
        <v>42538</v>
      </c>
      <c r="R2993" s="182">
        <v>3.75</v>
      </c>
      <c r="S2993" s="182">
        <f t="shared" si="357"/>
        <v>3.42</v>
      </c>
      <c r="T2993" s="182">
        <f t="shared" si="358"/>
        <v>0.33000000000000007</v>
      </c>
    </row>
    <row r="2994" spans="16:20" x14ac:dyDescent="0.2">
      <c r="P2994" s="184">
        <f t="shared" si="356"/>
        <v>42522</v>
      </c>
      <c r="Q2994" s="184">
        <v>42539</v>
      </c>
      <c r="R2994" s="182">
        <v>3.75</v>
      </c>
      <c r="S2994" s="182">
        <f t="shared" si="357"/>
        <v>3.42</v>
      </c>
      <c r="T2994" s="182">
        <f t="shared" si="358"/>
        <v>0.33000000000000007</v>
      </c>
    </row>
    <row r="2995" spans="16:20" x14ac:dyDescent="0.2">
      <c r="P2995" s="184">
        <f t="shared" si="356"/>
        <v>42522</v>
      </c>
      <c r="Q2995" s="184">
        <v>42540</v>
      </c>
      <c r="R2995" s="182">
        <v>3.75</v>
      </c>
      <c r="S2995" s="182">
        <f t="shared" si="357"/>
        <v>3.42</v>
      </c>
      <c r="T2995" s="182">
        <f t="shared" si="358"/>
        <v>0.33000000000000007</v>
      </c>
    </row>
    <row r="2996" spans="16:20" x14ac:dyDescent="0.2">
      <c r="P2996" s="184">
        <f t="shared" si="356"/>
        <v>42522</v>
      </c>
      <c r="Q2996" s="184">
        <v>42541</v>
      </c>
      <c r="R2996" s="182">
        <v>3.75</v>
      </c>
      <c r="S2996" s="182">
        <f t="shared" si="357"/>
        <v>3.42</v>
      </c>
      <c r="T2996" s="182">
        <f t="shared" si="358"/>
        <v>0.33000000000000007</v>
      </c>
    </row>
    <row r="2997" spans="16:20" x14ac:dyDescent="0.2">
      <c r="P2997" s="184">
        <f t="shared" si="356"/>
        <v>42522</v>
      </c>
      <c r="Q2997" s="184">
        <v>42542</v>
      </c>
      <c r="R2997" s="182">
        <v>3.75</v>
      </c>
      <c r="S2997" s="182">
        <f t="shared" si="357"/>
        <v>3.42</v>
      </c>
      <c r="T2997" s="182">
        <f t="shared" si="358"/>
        <v>0.33000000000000007</v>
      </c>
    </row>
    <row r="2998" spans="16:20" x14ac:dyDescent="0.2">
      <c r="P2998" s="184">
        <f t="shared" si="356"/>
        <v>42522</v>
      </c>
      <c r="Q2998" s="184">
        <v>42543</v>
      </c>
      <c r="R2998" s="182">
        <v>3.75</v>
      </c>
      <c r="S2998" s="182">
        <f t="shared" si="357"/>
        <v>3.42</v>
      </c>
      <c r="T2998" s="182">
        <f t="shared" si="358"/>
        <v>0.33000000000000007</v>
      </c>
    </row>
    <row r="2999" spans="16:20" x14ac:dyDescent="0.2">
      <c r="P2999" s="184">
        <f t="shared" si="356"/>
        <v>42522</v>
      </c>
      <c r="Q2999" s="184">
        <v>42544</v>
      </c>
      <c r="R2999" s="182">
        <v>3.75</v>
      </c>
      <c r="S2999" s="182">
        <f t="shared" si="357"/>
        <v>3.42</v>
      </c>
      <c r="T2999" s="182">
        <f t="shared" si="358"/>
        <v>0.33000000000000007</v>
      </c>
    </row>
    <row r="3000" spans="16:20" x14ac:dyDescent="0.2">
      <c r="P3000" s="184">
        <f t="shared" si="356"/>
        <v>42522</v>
      </c>
      <c r="Q3000" s="184">
        <v>42545</v>
      </c>
      <c r="R3000" s="182">
        <v>3.75</v>
      </c>
      <c r="S3000" s="182">
        <f t="shared" si="357"/>
        <v>3.42</v>
      </c>
      <c r="T3000" s="182">
        <f t="shared" si="358"/>
        <v>0.33000000000000007</v>
      </c>
    </row>
    <row r="3001" spans="16:20" x14ac:dyDescent="0.2">
      <c r="P3001" s="184">
        <f t="shared" si="356"/>
        <v>42522</v>
      </c>
      <c r="Q3001" s="184">
        <v>42546</v>
      </c>
      <c r="R3001" s="182">
        <v>3.75</v>
      </c>
      <c r="S3001" s="182">
        <f t="shared" si="357"/>
        <v>3.42</v>
      </c>
      <c r="T3001" s="182">
        <f t="shared" si="358"/>
        <v>0.33000000000000007</v>
      </c>
    </row>
    <row r="3002" spans="16:20" x14ac:dyDescent="0.2">
      <c r="P3002" s="184">
        <f t="shared" si="356"/>
        <v>42522</v>
      </c>
      <c r="Q3002" s="184">
        <v>42547</v>
      </c>
      <c r="R3002" s="182">
        <v>3.75</v>
      </c>
      <c r="S3002" s="182">
        <f t="shared" si="357"/>
        <v>3.42</v>
      </c>
      <c r="T3002" s="182">
        <f t="shared" si="358"/>
        <v>0.33000000000000007</v>
      </c>
    </row>
    <row r="3003" spans="16:20" x14ac:dyDescent="0.2">
      <c r="P3003" s="184">
        <f t="shared" si="356"/>
        <v>42522</v>
      </c>
      <c r="Q3003" s="184">
        <v>42548</v>
      </c>
      <c r="R3003" s="182">
        <v>3.75</v>
      </c>
      <c r="S3003" s="182">
        <f t="shared" si="357"/>
        <v>3.42</v>
      </c>
      <c r="T3003" s="182">
        <f t="shared" si="358"/>
        <v>0.33000000000000007</v>
      </c>
    </row>
    <row r="3004" spans="16:20" x14ac:dyDescent="0.2">
      <c r="P3004" s="184">
        <f t="shared" si="356"/>
        <v>42522</v>
      </c>
      <c r="Q3004" s="184">
        <v>42549</v>
      </c>
      <c r="R3004" s="182">
        <v>3.75</v>
      </c>
      <c r="S3004" s="182">
        <f t="shared" si="357"/>
        <v>3.42</v>
      </c>
      <c r="T3004" s="182">
        <f t="shared" si="358"/>
        <v>0.33000000000000007</v>
      </c>
    </row>
    <row r="3005" spans="16:20" x14ac:dyDescent="0.2">
      <c r="P3005" s="184">
        <f t="shared" si="356"/>
        <v>42522</v>
      </c>
      <c r="Q3005" s="184">
        <v>42550</v>
      </c>
      <c r="R3005" s="182">
        <v>3.75</v>
      </c>
      <c r="S3005" s="182">
        <f t="shared" si="357"/>
        <v>3.42</v>
      </c>
      <c r="T3005" s="182">
        <f t="shared" si="358"/>
        <v>0.33000000000000007</v>
      </c>
    </row>
    <row r="3006" spans="16:20" x14ac:dyDescent="0.2">
      <c r="P3006" s="184">
        <f t="shared" si="356"/>
        <v>42522</v>
      </c>
      <c r="Q3006" s="184">
        <v>42551</v>
      </c>
      <c r="R3006" s="182">
        <v>4.25</v>
      </c>
      <c r="S3006" s="182">
        <f t="shared" si="357"/>
        <v>3.42</v>
      </c>
      <c r="T3006" s="182">
        <f t="shared" si="358"/>
        <v>0.83000000000000007</v>
      </c>
    </row>
    <row r="3007" spans="16:20" x14ac:dyDescent="0.2">
      <c r="P3007" s="184">
        <f t="shared" si="356"/>
        <v>42552</v>
      </c>
      <c r="Q3007" s="184">
        <v>42552</v>
      </c>
      <c r="R3007" s="182">
        <v>4.25</v>
      </c>
      <c r="S3007" s="182">
        <f t="shared" si="357"/>
        <v>3.55</v>
      </c>
      <c r="T3007" s="182">
        <f t="shared" si="358"/>
        <v>0.70000000000000018</v>
      </c>
    </row>
    <row r="3008" spans="16:20" x14ac:dyDescent="0.2">
      <c r="P3008" s="184">
        <f t="shared" si="356"/>
        <v>42552</v>
      </c>
      <c r="Q3008" s="184">
        <v>42553</v>
      </c>
      <c r="R3008" s="182">
        <v>4.25</v>
      </c>
      <c r="S3008" s="182">
        <f t="shared" si="357"/>
        <v>3.55</v>
      </c>
      <c r="T3008" s="182">
        <f t="shared" si="358"/>
        <v>0.70000000000000018</v>
      </c>
    </row>
    <row r="3009" spans="16:20" x14ac:dyDescent="0.2">
      <c r="P3009" s="184">
        <f t="shared" si="356"/>
        <v>42552</v>
      </c>
      <c r="Q3009" s="184">
        <v>42554</v>
      </c>
      <c r="R3009" s="182">
        <v>4.25</v>
      </c>
      <c r="S3009" s="182">
        <f t="shared" si="357"/>
        <v>3.55</v>
      </c>
      <c r="T3009" s="182">
        <f t="shared" si="358"/>
        <v>0.70000000000000018</v>
      </c>
    </row>
    <row r="3010" spans="16:20" x14ac:dyDescent="0.2">
      <c r="P3010" s="184">
        <f t="shared" si="356"/>
        <v>42552</v>
      </c>
      <c r="Q3010" s="184">
        <v>42555</v>
      </c>
      <c r="R3010" s="182">
        <v>4.25</v>
      </c>
      <c r="S3010" s="182">
        <f t="shared" si="357"/>
        <v>3.55</v>
      </c>
      <c r="T3010" s="182">
        <f t="shared" si="358"/>
        <v>0.70000000000000018</v>
      </c>
    </row>
    <row r="3011" spans="16:20" x14ac:dyDescent="0.2">
      <c r="P3011" s="184">
        <f t="shared" si="356"/>
        <v>42552</v>
      </c>
      <c r="Q3011" s="184">
        <v>42556</v>
      </c>
      <c r="R3011" s="182">
        <v>4.25</v>
      </c>
      <c r="S3011" s="182">
        <f t="shared" si="357"/>
        <v>3.55</v>
      </c>
      <c r="T3011" s="182">
        <f t="shared" si="358"/>
        <v>0.70000000000000018</v>
      </c>
    </row>
    <row r="3012" spans="16:20" x14ac:dyDescent="0.2">
      <c r="P3012" s="184">
        <f t="shared" si="356"/>
        <v>42552</v>
      </c>
      <c r="Q3012" s="184">
        <v>42557</v>
      </c>
      <c r="R3012" s="182">
        <v>4.25</v>
      </c>
      <c r="S3012" s="182">
        <f t="shared" si="357"/>
        <v>3.55</v>
      </c>
      <c r="T3012" s="182">
        <f t="shared" si="358"/>
        <v>0.70000000000000018</v>
      </c>
    </row>
    <row r="3013" spans="16:20" x14ac:dyDescent="0.2">
      <c r="P3013" s="184">
        <f t="shared" si="356"/>
        <v>42552</v>
      </c>
      <c r="Q3013" s="184">
        <v>42558</v>
      </c>
      <c r="R3013" s="182">
        <v>4.25</v>
      </c>
      <c r="S3013" s="182">
        <f t="shared" si="357"/>
        <v>3.55</v>
      </c>
      <c r="T3013" s="182">
        <f t="shared" si="358"/>
        <v>0.70000000000000018</v>
      </c>
    </row>
    <row r="3014" spans="16:20" x14ac:dyDescent="0.2">
      <c r="P3014" s="184">
        <f t="shared" si="356"/>
        <v>42552</v>
      </c>
      <c r="Q3014" s="184">
        <v>42559</v>
      </c>
      <c r="R3014" s="182">
        <v>4.25</v>
      </c>
      <c r="S3014" s="182">
        <f t="shared" si="357"/>
        <v>3.55</v>
      </c>
      <c r="T3014" s="182">
        <f t="shared" si="358"/>
        <v>0.70000000000000018</v>
      </c>
    </row>
    <row r="3015" spans="16:20" x14ac:dyDescent="0.2">
      <c r="P3015" s="184">
        <f t="shared" si="356"/>
        <v>42552</v>
      </c>
      <c r="Q3015" s="184">
        <v>42560</v>
      </c>
      <c r="R3015" s="182">
        <v>4.25</v>
      </c>
      <c r="S3015" s="182">
        <f t="shared" si="357"/>
        <v>3.55</v>
      </c>
      <c r="T3015" s="182">
        <f t="shared" si="358"/>
        <v>0.70000000000000018</v>
      </c>
    </row>
    <row r="3016" spans="16:20" x14ac:dyDescent="0.2">
      <c r="P3016" s="184">
        <f t="shared" ref="P3016:P3079" si="359">DATE(YEAR(Q3016),MONTH(Q3016),1)</f>
        <v>42552</v>
      </c>
      <c r="Q3016" s="184">
        <v>42561</v>
      </c>
      <c r="R3016" s="182">
        <v>4.25</v>
      </c>
      <c r="S3016" s="182">
        <f t="shared" ref="S3016:S3079" si="360">INDEX($Y:$Y,MATCH($P3016,$V:$V,0))</f>
        <v>3.55</v>
      </c>
      <c r="T3016" s="182">
        <f t="shared" ref="T3016:T3079" si="361">R3016-S3016</f>
        <v>0.70000000000000018</v>
      </c>
    </row>
    <row r="3017" spans="16:20" x14ac:dyDescent="0.2">
      <c r="P3017" s="184">
        <f t="shared" si="359"/>
        <v>42552</v>
      </c>
      <c r="Q3017" s="184">
        <v>42562</v>
      </c>
      <c r="R3017" s="182">
        <v>4.25</v>
      </c>
      <c r="S3017" s="182">
        <f t="shared" si="360"/>
        <v>3.55</v>
      </c>
      <c r="T3017" s="182">
        <f t="shared" si="361"/>
        <v>0.70000000000000018</v>
      </c>
    </row>
    <row r="3018" spans="16:20" x14ac:dyDescent="0.2">
      <c r="P3018" s="184">
        <f t="shared" si="359"/>
        <v>42552</v>
      </c>
      <c r="Q3018" s="184">
        <v>42563</v>
      </c>
      <c r="R3018" s="182">
        <v>4.25</v>
      </c>
      <c r="S3018" s="182">
        <f t="shared" si="360"/>
        <v>3.55</v>
      </c>
      <c r="T3018" s="182">
        <f t="shared" si="361"/>
        <v>0.70000000000000018</v>
      </c>
    </row>
    <row r="3019" spans="16:20" x14ac:dyDescent="0.2">
      <c r="P3019" s="184">
        <f t="shared" si="359"/>
        <v>42552</v>
      </c>
      <c r="Q3019" s="184">
        <v>42564</v>
      </c>
      <c r="R3019" s="182">
        <v>4.25</v>
      </c>
      <c r="S3019" s="182">
        <f t="shared" si="360"/>
        <v>3.55</v>
      </c>
      <c r="T3019" s="182">
        <f t="shared" si="361"/>
        <v>0.70000000000000018</v>
      </c>
    </row>
    <row r="3020" spans="16:20" x14ac:dyDescent="0.2">
      <c r="P3020" s="184">
        <f t="shared" si="359"/>
        <v>42552</v>
      </c>
      <c r="Q3020" s="184">
        <v>42565</v>
      </c>
      <c r="R3020" s="182">
        <v>4.25</v>
      </c>
      <c r="S3020" s="182">
        <f t="shared" si="360"/>
        <v>3.55</v>
      </c>
      <c r="T3020" s="182">
        <f t="shared" si="361"/>
        <v>0.70000000000000018</v>
      </c>
    </row>
    <row r="3021" spans="16:20" x14ac:dyDescent="0.2">
      <c r="P3021" s="184">
        <f t="shared" si="359"/>
        <v>42552</v>
      </c>
      <c r="Q3021" s="184">
        <v>42566</v>
      </c>
      <c r="R3021" s="182">
        <v>4.25</v>
      </c>
      <c r="S3021" s="182">
        <f t="shared" si="360"/>
        <v>3.55</v>
      </c>
      <c r="T3021" s="182">
        <f t="shared" si="361"/>
        <v>0.70000000000000018</v>
      </c>
    </row>
    <row r="3022" spans="16:20" x14ac:dyDescent="0.2">
      <c r="P3022" s="184">
        <f t="shared" si="359"/>
        <v>42552</v>
      </c>
      <c r="Q3022" s="184">
        <v>42567</v>
      </c>
      <c r="R3022" s="182">
        <v>4.25</v>
      </c>
      <c r="S3022" s="182">
        <f t="shared" si="360"/>
        <v>3.55</v>
      </c>
      <c r="T3022" s="182">
        <f t="shared" si="361"/>
        <v>0.70000000000000018</v>
      </c>
    </row>
    <row r="3023" spans="16:20" x14ac:dyDescent="0.2">
      <c r="P3023" s="184">
        <f t="shared" si="359"/>
        <v>42552</v>
      </c>
      <c r="Q3023" s="184">
        <v>42568</v>
      </c>
      <c r="R3023" s="182">
        <v>4.25</v>
      </c>
      <c r="S3023" s="182">
        <f t="shared" si="360"/>
        <v>3.55</v>
      </c>
      <c r="T3023" s="182">
        <f t="shared" si="361"/>
        <v>0.70000000000000018</v>
      </c>
    </row>
    <row r="3024" spans="16:20" x14ac:dyDescent="0.2">
      <c r="P3024" s="184">
        <f t="shared" si="359"/>
        <v>42552</v>
      </c>
      <c r="Q3024" s="184">
        <v>42569</v>
      </c>
      <c r="R3024" s="182">
        <v>4.25</v>
      </c>
      <c r="S3024" s="182">
        <f t="shared" si="360"/>
        <v>3.55</v>
      </c>
      <c r="T3024" s="182">
        <f t="shared" si="361"/>
        <v>0.70000000000000018</v>
      </c>
    </row>
    <row r="3025" spans="16:20" x14ac:dyDescent="0.2">
      <c r="P3025" s="184">
        <f t="shared" si="359"/>
        <v>42552</v>
      </c>
      <c r="Q3025" s="184">
        <v>42570</v>
      </c>
      <c r="R3025" s="182">
        <v>4.25</v>
      </c>
      <c r="S3025" s="182">
        <f t="shared" si="360"/>
        <v>3.55</v>
      </c>
      <c r="T3025" s="182">
        <f t="shared" si="361"/>
        <v>0.70000000000000018</v>
      </c>
    </row>
    <row r="3026" spans="16:20" x14ac:dyDescent="0.2">
      <c r="P3026" s="184">
        <f t="shared" si="359"/>
        <v>42552</v>
      </c>
      <c r="Q3026" s="184">
        <v>42571</v>
      </c>
      <c r="R3026" s="182">
        <v>4.25</v>
      </c>
      <c r="S3026" s="182">
        <f t="shared" si="360"/>
        <v>3.55</v>
      </c>
      <c r="T3026" s="182">
        <f t="shared" si="361"/>
        <v>0.70000000000000018</v>
      </c>
    </row>
    <row r="3027" spans="16:20" x14ac:dyDescent="0.2">
      <c r="P3027" s="184">
        <f t="shared" si="359"/>
        <v>42552</v>
      </c>
      <c r="Q3027" s="184">
        <v>42572</v>
      </c>
      <c r="R3027" s="182">
        <v>4.25</v>
      </c>
      <c r="S3027" s="182">
        <f t="shared" si="360"/>
        <v>3.55</v>
      </c>
      <c r="T3027" s="182">
        <f t="shared" si="361"/>
        <v>0.70000000000000018</v>
      </c>
    </row>
    <row r="3028" spans="16:20" x14ac:dyDescent="0.2">
      <c r="P3028" s="184">
        <f t="shared" si="359"/>
        <v>42552</v>
      </c>
      <c r="Q3028" s="184">
        <v>42573</v>
      </c>
      <c r="R3028" s="182">
        <v>4.25</v>
      </c>
      <c r="S3028" s="182">
        <f t="shared" si="360"/>
        <v>3.55</v>
      </c>
      <c r="T3028" s="182">
        <f t="shared" si="361"/>
        <v>0.70000000000000018</v>
      </c>
    </row>
    <row r="3029" spans="16:20" x14ac:dyDescent="0.2">
      <c r="P3029" s="184">
        <f t="shared" si="359"/>
        <v>42552</v>
      </c>
      <c r="Q3029" s="184">
        <v>42574</v>
      </c>
      <c r="R3029" s="182">
        <v>4.25</v>
      </c>
      <c r="S3029" s="182">
        <f t="shared" si="360"/>
        <v>3.55</v>
      </c>
      <c r="T3029" s="182">
        <f t="shared" si="361"/>
        <v>0.70000000000000018</v>
      </c>
    </row>
    <row r="3030" spans="16:20" x14ac:dyDescent="0.2">
      <c r="P3030" s="184">
        <f t="shared" si="359"/>
        <v>42552</v>
      </c>
      <c r="Q3030" s="184">
        <v>42575</v>
      </c>
      <c r="R3030" s="182">
        <v>4.25</v>
      </c>
      <c r="S3030" s="182">
        <f t="shared" si="360"/>
        <v>3.55</v>
      </c>
      <c r="T3030" s="182">
        <f t="shared" si="361"/>
        <v>0.70000000000000018</v>
      </c>
    </row>
    <row r="3031" spans="16:20" x14ac:dyDescent="0.2">
      <c r="P3031" s="184">
        <f t="shared" si="359"/>
        <v>42552</v>
      </c>
      <c r="Q3031" s="184">
        <v>42576</v>
      </c>
      <c r="R3031" s="182">
        <v>4.25</v>
      </c>
      <c r="S3031" s="182">
        <f t="shared" si="360"/>
        <v>3.55</v>
      </c>
      <c r="T3031" s="182">
        <f t="shared" si="361"/>
        <v>0.70000000000000018</v>
      </c>
    </row>
    <row r="3032" spans="16:20" x14ac:dyDescent="0.2">
      <c r="P3032" s="184">
        <f t="shared" si="359"/>
        <v>42552</v>
      </c>
      <c r="Q3032" s="184">
        <v>42577</v>
      </c>
      <c r="R3032" s="182">
        <v>4.25</v>
      </c>
      <c r="S3032" s="182">
        <f t="shared" si="360"/>
        <v>3.55</v>
      </c>
      <c r="T3032" s="182">
        <f t="shared" si="361"/>
        <v>0.70000000000000018</v>
      </c>
    </row>
    <row r="3033" spans="16:20" x14ac:dyDescent="0.2">
      <c r="P3033" s="184">
        <f t="shared" si="359"/>
        <v>42552</v>
      </c>
      <c r="Q3033" s="184">
        <v>42578</v>
      </c>
      <c r="R3033" s="182">
        <v>4.25</v>
      </c>
      <c r="S3033" s="182">
        <f t="shared" si="360"/>
        <v>3.55</v>
      </c>
      <c r="T3033" s="182">
        <f t="shared" si="361"/>
        <v>0.70000000000000018</v>
      </c>
    </row>
    <row r="3034" spans="16:20" x14ac:dyDescent="0.2">
      <c r="P3034" s="184">
        <f t="shared" si="359"/>
        <v>42552</v>
      </c>
      <c r="Q3034" s="184">
        <v>42579</v>
      </c>
      <c r="R3034" s="182">
        <v>4.25</v>
      </c>
      <c r="S3034" s="182">
        <f t="shared" si="360"/>
        <v>3.55</v>
      </c>
      <c r="T3034" s="182">
        <f t="shared" si="361"/>
        <v>0.70000000000000018</v>
      </c>
    </row>
    <row r="3035" spans="16:20" x14ac:dyDescent="0.2">
      <c r="P3035" s="184">
        <f t="shared" si="359"/>
        <v>42552</v>
      </c>
      <c r="Q3035" s="184">
        <v>42580</v>
      </c>
      <c r="R3035" s="182">
        <v>4.25</v>
      </c>
      <c r="S3035" s="182">
        <f t="shared" si="360"/>
        <v>3.55</v>
      </c>
      <c r="T3035" s="182">
        <f t="shared" si="361"/>
        <v>0.70000000000000018</v>
      </c>
    </row>
    <row r="3036" spans="16:20" x14ac:dyDescent="0.2">
      <c r="P3036" s="184">
        <f t="shared" si="359"/>
        <v>42552</v>
      </c>
      <c r="Q3036" s="184">
        <v>42581</v>
      </c>
      <c r="R3036" s="182">
        <v>4.25</v>
      </c>
      <c r="S3036" s="182">
        <f t="shared" si="360"/>
        <v>3.55</v>
      </c>
      <c r="T3036" s="182">
        <f t="shared" si="361"/>
        <v>0.70000000000000018</v>
      </c>
    </row>
    <row r="3037" spans="16:20" x14ac:dyDescent="0.2">
      <c r="P3037" s="184">
        <f t="shared" si="359"/>
        <v>42552</v>
      </c>
      <c r="Q3037" s="184">
        <v>42582</v>
      </c>
      <c r="R3037" s="182">
        <v>4.25</v>
      </c>
      <c r="S3037" s="182">
        <f t="shared" si="360"/>
        <v>3.55</v>
      </c>
      <c r="T3037" s="182">
        <f t="shared" si="361"/>
        <v>0.70000000000000018</v>
      </c>
    </row>
    <row r="3038" spans="16:20" x14ac:dyDescent="0.2">
      <c r="P3038" s="184">
        <f t="shared" si="359"/>
        <v>42583</v>
      </c>
      <c r="Q3038" s="184">
        <v>42583</v>
      </c>
      <c r="R3038" s="182">
        <v>4.25</v>
      </c>
      <c r="S3038" s="182">
        <f t="shared" si="360"/>
        <v>3.5</v>
      </c>
      <c r="T3038" s="182">
        <f t="shared" si="361"/>
        <v>0.75</v>
      </c>
    </row>
    <row r="3039" spans="16:20" x14ac:dyDescent="0.2">
      <c r="P3039" s="184">
        <f t="shared" si="359"/>
        <v>42583</v>
      </c>
      <c r="Q3039" s="184">
        <v>42584</v>
      </c>
      <c r="R3039" s="182">
        <v>4.25</v>
      </c>
      <c r="S3039" s="182">
        <f t="shared" si="360"/>
        <v>3.5</v>
      </c>
      <c r="T3039" s="182">
        <f t="shared" si="361"/>
        <v>0.75</v>
      </c>
    </row>
    <row r="3040" spans="16:20" x14ac:dyDescent="0.2">
      <c r="P3040" s="184">
        <f t="shared" si="359"/>
        <v>42583</v>
      </c>
      <c r="Q3040" s="184">
        <v>42585</v>
      </c>
      <c r="R3040" s="182">
        <v>4.25</v>
      </c>
      <c r="S3040" s="182">
        <f t="shared" si="360"/>
        <v>3.5</v>
      </c>
      <c r="T3040" s="182">
        <f t="shared" si="361"/>
        <v>0.75</v>
      </c>
    </row>
    <row r="3041" spans="16:20" x14ac:dyDescent="0.2">
      <c r="P3041" s="184">
        <f t="shared" si="359"/>
        <v>42583</v>
      </c>
      <c r="Q3041" s="184">
        <v>42586</v>
      </c>
      <c r="R3041" s="182">
        <v>4.25</v>
      </c>
      <c r="S3041" s="182">
        <f t="shared" si="360"/>
        <v>3.5</v>
      </c>
      <c r="T3041" s="182">
        <f t="shared" si="361"/>
        <v>0.75</v>
      </c>
    </row>
    <row r="3042" spans="16:20" x14ac:dyDescent="0.2">
      <c r="P3042" s="184">
        <f t="shared" si="359"/>
        <v>42583</v>
      </c>
      <c r="Q3042" s="184">
        <v>42587</v>
      </c>
      <c r="R3042" s="182">
        <v>4.25</v>
      </c>
      <c r="S3042" s="182">
        <f t="shared" si="360"/>
        <v>3.5</v>
      </c>
      <c r="T3042" s="182">
        <f t="shared" si="361"/>
        <v>0.75</v>
      </c>
    </row>
    <row r="3043" spans="16:20" x14ac:dyDescent="0.2">
      <c r="P3043" s="184">
        <f t="shared" si="359"/>
        <v>42583</v>
      </c>
      <c r="Q3043" s="184">
        <v>42588</v>
      </c>
      <c r="R3043" s="182">
        <v>4.25</v>
      </c>
      <c r="S3043" s="182">
        <f t="shared" si="360"/>
        <v>3.5</v>
      </c>
      <c r="T3043" s="182">
        <f t="shared" si="361"/>
        <v>0.75</v>
      </c>
    </row>
    <row r="3044" spans="16:20" x14ac:dyDescent="0.2">
      <c r="P3044" s="184">
        <f t="shared" si="359"/>
        <v>42583</v>
      </c>
      <c r="Q3044" s="184">
        <v>42589</v>
      </c>
      <c r="R3044" s="182">
        <v>4.25</v>
      </c>
      <c r="S3044" s="182">
        <f t="shared" si="360"/>
        <v>3.5</v>
      </c>
      <c r="T3044" s="182">
        <f t="shared" si="361"/>
        <v>0.75</v>
      </c>
    </row>
    <row r="3045" spans="16:20" x14ac:dyDescent="0.2">
      <c r="P3045" s="184">
        <f t="shared" si="359"/>
        <v>42583</v>
      </c>
      <c r="Q3045" s="184">
        <v>42590</v>
      </c>
      <c r="R3045" s="182">
        <v>4.25</v>
      </c>
      <c r="S3045" s="182">
        <f t="shared" si="360"/>
        <v>3.5</v>
      </c>
      <c r="T3045" s="182">
        <f t="shared" si="361"/>
        <v>0.75</v>
      </c>
    </row>
    <row r="3046" spans="16:20" x14ac:dyDescent="0.2">
      <c r="P3046" s="184">
        <f t="shared" si="359"/>
        <v>42583</v>
      </c>
      <c r="Q3046" s="184">
        <v>42591</v>
      </c>
      <c r="R3046" s="182">
        <v>4.25</v>
      </c>
      <c r="S3046" s="182">
        <f t="shared" si="360"/>
        <v>3.5</v>
      </c>
      <c r="T3046" s="182">
        <f t="shared" si="361"/>
        <v>0.75</v>
      </c>
    </row>
    <row r="3047" spans="16:20" x14ac:dyDescent="0.2">
      <c r="P3047" s="184">
        <f t="shared" si="359"/>
        <v>42583</v>
      </c>
      <c r="Q3047" s="184">
        <v>42592</v>
      </c>
      <c r="R3047" s="182">
        <v>4.25</v>
      </c>
      <c r="S3047" s="182">
        <f t="shared" si="360"/>
        <v>3.5</v>
      </c>
      <c r="T3047" s="182">
        <f t="shared" si="361"/>
        <v>0.75</v>
      </c>
    </row>
    <row r="3048" spans="16:20" x14ac:dyDescent="0.2">
      <c r="P3048" s="184">
        <f t="shared" si="359"/>
        <v>42583</v>
      </c>
      <c r="Q3048" s="184">
        <v>42593</v>
      </c>
      <c r="R3048" s="182">
        <v>4.25</v>
      </c>
      <c r="S3048" s="182">
        <f t="shared" si="360"/>
        <v>3.5</v>
      </c>
      <c r="T3048" s="182">
        <f t="shared" si="361"/>
        <v>0.75</v>
      </c>
    </row>
    <row r="3049" spans="16:20" x14ac:dyDescent="0.2">
      <c r="P3049" s="184">
        <f t="shared" si="359"/>
        <v>42583</v>
      </c>
      <c r="Q3049" s="184">
        <v>42594</v>
      </c>
      <c r="R3049" s="182">
        <v>4.25</v>
      </c>
      <c r="S3049" s="182">
        <f t="shared" si="360"/>
        <v>3.5</v>
      </c>
      <c r="T3049" s="182">
        <f t="shared" si="361"/>
        <v>0.75</v>
      </c>
    </row>
    <row r="3050" spans="16:20" x14ac:dyDescent="0.2">
      <c r="P3050" s="184">
        <f t="shared" si="359"/>
        <v>42583</v>
      </c>
      <c r="Q3050" s="184">
        <v>42595</v>
      </c>
      <c r="R3050" s="182">
        <v>4.25</v>
      </c>
      <c r="S3050" s="182">
        <f t="shared" si="360"/>
        <v>3.5</v>
      </c>
      <c r="T3050" s="182">
        <f t="shared" si="361"/>
        <v>0.75</v>
      </c>
    </row>
    <row r="3051" spans="16:20" x14ac:dyDescent="0.2">
      <c r="P3051" s="184">
        <f t="shared" si="359"/>
        <v>42583</v>
      </c>
      <c r="Q3051" s="184">
        <v>42596</v>
      </c>
      <c r="R3051" s="182">
        <v>4.25</v>
      </c>
      <c r="S3051" s="182">
        <f t="shared" si="360"/>
        <v>3.5</v>
      </c>
      <c r="T3051" s="182">
        <f t="shared" si="361"/>
        <v>0.75</v>
      </c>
    </row>
    <row r="3052" spans="16:20" x14ac:dyDescent="0.2">
      <c r="P3052" s="184">
        <f t="shared" si="359"/>
        <v>42583</v>
      </c>
      <c r="Q3052" s="184">
        <v>42597</v>
      </c>
      <c r="R3052" s="182">
        <v>4.25</v>
      </c>
      <c r="S3052" s="182">
        <f t="shared" si="360"/>
        <v>3.5</v>
      </c>
      <c r="T3052" s="182">
        <f t="shared" si="361"/>
        <v>0.75</v>
      </c>
    </row>
    <row r="3053" spans="16:20" x14ac:dyDescent="0.2">
      <c r="P3053" s="184">
        <f t="shared" si="359"/>
        <v>42583</v>
      </c>
      <c r="Q3053" s="184">
        <v>42598</v>
      </c>
      <c r="R3053" s="182">
        <v>4.25</v>
      </c>
      <c r="S3053" s="182">
        <f t="shared" si="360"/>
        <v>3.5</v>
      </c>
      <c r="T3053" s="182">
        <f t="shared" si="361"/>
        <v>0.75</v>
      </c>
    </row>
    <row r="3054" spans="16:20" x14ac:dyDescent="0.2">
      <c r="P3054" s="184">
        <f t="shared" si="359"/>
        <v>42583</v>
      </c>
      <c r="Q3054" s="184">
        <v>42599</v>
      </c>
      <c r="R3054" s="182">
        <v>4.25</v>
      </c>
      <c r="S3054" s="182">
        <f t="shared" si="360"/>
        <v>3.5</v>
      </c>
      <c r="T3054" s="182">
        <f t="shared" si="361"/>
        <v>0.75</v>
      </c>
    </row>
    <row r="3055" spans="16:20" x14ac:dyDescent="0.2">
      <c r="P3055" s="184">
        <f t="shared" si="359"/>
        <v>42583</v>
      </c>
      <c r="Q3055" s="184">
        <v>42600</v>
      </c>
      <c r="R3055" s="182">
        <v>4.25</v>
      </c>
      <c r="S3055" s="182">
        <f t="shared" si="360"/>
        <v>3.5</v>
      </c>
      <c r="T3055" s="182">
        <f t="shared" si="361"/>
        <v>0.75</v>
      </c>
    </row>
    <row r="3056" spans="16:20" x14ac:dyDescent="0.2">
      <c r="P3056" s="184">
        <f t="shared" si="359"/>
        <v>42583</v>
      </c>
      <c r="Q3056" s="184">
        <v>42601</v>
      </c>
      <c r="R3056" s="182">
        <v>4.25</v>
      </c>
      <c r="S3056" s="182">
        <f t="shared" si="360"/>
        <v>3.5</v>
      </c>
      <c r="T3056" s="182">
        <f t="shared" si="361"/>
        <v>0.75</v>
      </c>
    </row>
    <row r="3057" spans="16:20" x14ac:dyDescent="0.2">
      <c r="P3057" s="184">
        <f t="shared" si="359"/>
        <v>42583</v>
      </c>
      <c r="Q3057" s="184">
        <v>42602</v>
      </c>
      <c r="R3057" s="182">
        <v>4.25</v>
      </c>
      <c r="S3057" s="182">
        <f t="shared" si="360"/>
        <v>3.5</v>
      </c>
      <c r="T3057" s="182">
        <f t="shared" si="361"/>
        <v>0.75</v>
      </c>
    </row>
    <row r="3058" spans="16:20" x14ac:dyDescent="0.2">
      <c r="P3058" s="184">
        <f t="shared" si="359"/>
        <v>42583</v>
      </c>
      <c r="Q3058" s="184">
        <v>42603</v>
      </c>
      <c r="R3058" s="182">
        <v>4.25</v>
      </c>
      <c r="S3058" s="182">
        <f t="shared" si="360"/>
        <v>3.5</v>
      </c>
      <c r="T3058" s="182">
        <f t="shared" si="361"/>
        <v>0.75</v>
      </c>
    </row>
    <row r="3059" spans="16:20" x14ac:dyDescent="0.2">
      <c r="P3059" s="184">
        <f t="shared" si="359"/>
        <v>42583</v>
      </c>
      <c r="Q3059" s="184">
        <v>42604</v>
      </c>
      <c r="R3059" s="182">
        <v>4.25</v>
      </c>
      <c r="S3059" s="182">
        <f t="shared" si="360"/>
        <v>3.5</v>
      </c>
      <c r="T3059" s="182">
        <f t="shared" si="361"/>
        <v>0.75</v>
      </c>
    </row>
    <row r="3060" spans="16:20" x14ac:dyDescent="0.2">
      <c r="P3060" s="184">
        <f t="shared" si="359"/>
        <v>42583</v>
      </c>
      <c r="Q3060" s="184">
        <v>42605</v>
      </c>
      <c r="R3060" s="182">
        <v>4.25</v>
      </c>
      <c r="S3060" s="182">
        <f t="shared" si="360"/>
        <v>3.5</v>
      </c>
      <c r="T3060" s="182">
        <f t="shared" si="361"/>
        <v>0.75</v>
      </c>
    </row>
    <row r="3061" spans="16:20" x14ac:dyDescent="0.2">
      <c r="P3061" s="184">
        <f t="shared" si="359"/>
        <v>42583</v>
      </c>
      <c r="Q3061" s="184">
        <v>42606</v>
      </c>
      <c r="R3061" s="182">
        <v>4.25</v>
      </c>
      <c r="S3061" s="182">
        <f t="shared" si="360"/>
        <v>3.5</v>
      </c>
      <c r="T3061" s="182">
        <f t="shared" si="361"/>
        <v>0.75</v>
      </c>
    </row>
    <row r="3062" spans="16:20" x14ac:dyDescent="0.2">
      <c r="P3062" s="184">
        <f t="shared" si="359"/>
        <v>42583</v>
      </c>
      <c r="Q3062" s="184">
        <v>42607</v>
      </c>
      <c r="R3062" s="182">
        <v>4.25</v>
      </c>
      <c r="S3062" s="182">
        <f t="shared" si="360"/>
        <v>3.5</v>
      </c>
      <c r="T3062" s="182">
        <f t="shared" si="361"/>
        <v>0.75</v>
      </c>
    </row>
    <row r="3063" spans="16:20" x14ac:dyDescent="0.2">
      <c r="P3063" s="184">
        <f t="shared" si="359"/>
        <v>42583</v>
      </c>
      <c r="Q3063" s="184">
        <v>42608</v>
      </c>
      <c r="R3063" s="182">
        <v>4.25</v>
      </c>
      <c r="S3063" s="182">
        <f t="shared" si="360"/>
        <v>3.5</v>
      </c>
      <c r="T3063" s="182">
        <f t="shared" si="361"/>
        <v>0.75</v>
      </c>
    </row>
    <row r="3064" spans="16:20" x14ac:dyDescent="0.2">
      <c r="P3064" s="184">
        <f t="shared" si="359"/>
        <v>42583</v>
      </c>
      <c r="Q3064" s="184">
        <v>42609</v>
      </c>
      <c r="R3064" s="182">
        <v>4.25</v>
      </c>
      <c r="S3064" s="182">
        <f t="shared" si="360"/>
        <v>3.5</v>
      </c>
      <c r="T3064" s="182">
        <f t="shared" si="361"/>
        <v>0.75</v>
      </c>
    </row>
    <row r="3065" spans="16:20" x14ac:dyDescent="0.2">
      <c r="P3065" s="184">
        <f t="shared" si="359"/>
        <v>42583</v>
      </c>
      <c r="Q3065" s="184">
        <v>42610</v>
      </c>
      <c r="R3065" s="182">
        <v>4.25</v>
      </c>
      <c r="S3065" s="182">
        <f t="shared" si="360"/>
        <v>3.5</v>
      </c>
      <c r="T3065" s="182">
        <f t="shared" si="361"/>
        <v>0.75</v>
      </c>
    </row>
    <row r="3066" spans="16:20" x14ac:dyDescent="0.2">
      <c r="P3066" s="184">
        <f t="shared" si="359"/>
        <v>42583</v>
      </c>
      <c r="Q3066" s="184">
        <v>42611</v>
      </c>
      <c r="R3066" s="182">
        <v>4.25</v>
      </c>
      <c r="S3066" s="182">
        <f t="shared" si="360"/>
        <v>3.5</v>
      </c>
      <c r="T3066" s="182">
        <f t="shared" si="361"/>
        <v>0.75</v>
      </c>
    </row>
    <row r="3067" spans="16:20" x14ac:dyDescent="0.2">
      <c r="P3067" s="184">
        <f t="shared" si="359"/>
        <v>42583</v>
      </c>
      <c r="Q3067" s="184">
        <v>42612</v>
      </c>
      <c r="R3067" s="182">
        <v>4.25</v>
      </c>
      <c r="S3067" s="182">
        <f t="shared" si="360"/>
        <v>3.5</v>
      </c>
      <c r="T3067" s="182">
        <f t="shared" si="361"/>
        <v>0.75</v>
      </c>
    </row>
    <row r="3068" spans="16:20" x14ac:dyDescent="0.2">
      <c r="P3068" s="184">
        <f t="shared" si="359"/>
        <v>42583</v>
      </c>
      <c r="Q3068" s="184">
        <v>42613</v>
      </c>
      <c r="R3068" s="182">
        <v>4.25</v>
      </c>
      <c r="S3068" s="182">
        <f t="shared" si="360"/>
        <v>3.5</v>
      </c>
      <c r="T3068" s="182">
        <f t="shared" si="361"/>
        <v>0.75</v>
      </c>
    </row>
    <row r="3069" spans="16:20" x14ac:dyDescent="0.2">
      <c r="P3069" s="184">
        <f t="shared" si="359"/>
        <v>42614</v>
      </c>
      <c r="Q3069" s="184">
        <v>42614</v>
      </c>
      <c r="R3069" s="182">
        <v>4.25</v>
      </c>
      <c r="S3069" s="182">
        <f t="shared" si="360"/>
        <v>3.52</v>
      </c>
      <c r="T3069" s="182">
        <f t="shared" si="361"/>
        <v>0.73</v>
      </c>
    </row>
    <row r="3070" spans="16:20" x14ac:dyDescent="0.2">
      <c r="P3070" s="184">
        <f t="shared" si="359"/>
        <v>42614</v>
      </c>
      <c r="Q3070" s="184">
        <v>42615</v>
      </c>
      <c r="R3070" s="182">
        <v>4.25</v>
      </c>
      <c r="S3070" s="182">
        <f t="shared" si="360"/>
        <v>3.52</v>
      </c>
      <c r="T3070" s="182">
        <f t="shared" si="361"/>
        <v>0.73</v>
      </c>
    </row>
    <row r="3071" spans="16:20" x14ac:dyDescent="0.2">
      <c r="P3071" s="184">
        <f t="shared" si="359"/>
        <v>42614</v>
      </c>
      <c r="Q3071" s="184">
        <v>42616</v>
      </c>
      <c r="R3071" s="182">
        <v>4.25</v>
      </c>
      <c r="S3071" s="182">
        <f t="shared" si="360"/>
        <v>3.52</v>
      </c>
      <c r="T3071" s="182">
        <f t="shared" si="361"/>
        <v>0.73</v>
      </c>
    </row>
    <row r="3072" spans="16:20" x14ac:dyDescent="0.2">
      <c r="P3072" s="184">
        <f t="shared" si="359"/>
        <v>42614</v>
      </c>
      <c r="Q3072" s="184">
        <v>42617</v>
      </c>
      <c r="R3072" s="182">
        <v>4.25</v>
      </c>
      <c r="S3072" s="182">
        <f t="shared" si="360"/>
        <v>3.52</v>
      </c>
      <c r="T3072" s="182">
        <f t="shared" si="361"/>
        <v>0.73</v>
      </c>
    </row>
    <row r="3073" spans="16:20" x14ac:dyDescent="0.2">
      <c r="P3073" s="184">
        <f t="shared" si="359"/>
        <v>42614</v>
      </c>
      <c r="Q3073" s="184">
        <v>42618</v>
      </c>
      <c r="R3073" s="182">
        <v>4.25</v>
      </c>
      <c r="S3073" s="182">
        <f t="shared" si="360"/>
        <v>3.52</v>
      </c>
      <c r="T3073" s="182">
        <f t="shared" si="361"/>
        <v>0.73</v>
      </c>
    </row>
    <row r="3074" spans="16:20" x14ac:dyDescent="0.2">
      <c r="P3074" s="184">
        <f t="shared" si="359"/>
        <v>42614</v>
      </c>
      <c r="Q3074" s="184">
        <v>42619</v>
      </c>
      <c r="R3074" s="182">
        <v>4.25</v>
      </c>
      <c r="S3074" s="182">
        <f t="shared" si="360"/>
        <v>3.52</v>
      </c>
      <c r="T3074" s="182">
        <f t="shared" si="361"/>
        <v>0.73</v>
      </c>
    </row>
    <row r="3075" spans="16:20" x14ac:dyDescent="0.2">
      <c r="P3075" s="184">
        <f t="shared" si="359"/>
        <v>42614</v>
      </c>
      <c r="Q3075" s="184">
        <v>42620</v>
      </c>
      <c r="R3075" s="182">
        <v>4.25</v>
      </c>
      <c r="S3075" s="182">
        <f t="shared" si="360"/>
        <v>3.52</v>
      </c>
      <c r="T3075" s="182">
        <f t="shared" si="361"/>
        <v>0.73</v>
      </c>
    </row>
    <row r="3076" spans="16:20" x14ac:dyDescent="0.2">
      <c r="P3076" s="184">
        <f t="shared" si="359"/>
        <v>42614</v>
      </c>
      <c r="Q3076" s="184">
        <v>42621</v>
      </c>
      <c r="R3076" s="182">
        <v>4.25</v>
      </c>
      <c r="S3076" s="182">
        <f t="shared" si="360"/>
        <v>3.52</v>
      </c>
      <c r="T3076" s="182">
        <f t="shared" si="361"/>
        <v>0.73</v>
      </c>
    </row>
    <row r="3077" spans="16:20" x14ac:dyDescent="0.2">
      <c r="P3077" s="184">
        <f t="shared" si="359"/>
        <v>42614</v>
      </c>
      <c r="Q3077" s="184">
        <v>42622</v>
      </c>
      <c r="R3077" s="182">
        <v>4.25</v>
      </c>
      <c r="S3077" s="182">
        <f t="shared" si="360"/>
        <v>3.52</v>
      </c>
      <c r="T3077" s="182">
        <f t="shared" si="361"/>
        <v>0.73</v>
      </c>
    </row>
    <row r="3078" spans="16:20" x14ac:dyDescent="0.2">
      <c r="P3078" s="184">
        <f t="shared" si="359"/>
        <v>42614</v>
      </c>
      <c r="Q3078" s="184">
        <v>42623</v>
      </c>
      <c r="R3078" s="182">
        <v>4.25</v>
      </c>
      <c r="S3078" s="182">
        <f t="shared" si="360"/>
        <v>3.52</v>
      </c>
      <c r="T3078" s="182">
        <f t="shared" si="361"/>
        <v>0.73</v>
      </c>
    </row>
    <row r="3079" spans="16:20" x14ac:dyDescent="0.2">
      <c r="P3079" s="184">
        <f t="shared" si="359"/>
        <v>42614</v>
      </c>
      <c r="Q3079" s="184">
        <v>42624</v>
      </c>
      <c r="R3079" s="182">
        <v>4.25</v>
      </c>
      <c r="S3079" s="182">
        <f t="shared" si="360"/>
        <v>3.52</v>
      </c>
      <c r="T3079" s="182">
        <f t="shared" si="361"/>
        <v>0.73</v>
      </c>
    </row>
    <row r="3080" spans="16:20" x14ac:dyDescent="0.2">
      <c r="P3080" s="184">
        <f t="shared" ref="P3080:P3143" si="362">DATE(YEAR(Q3080),MONTH(Q3080),1)</f>
        <v>42614</v>
      </c>
      <c r="Q3080" s="184">
        <v>42625</v>
      </c>
      <c r="R3080" s="182">
        <v>4.25</v>
      </c>
      <c r="S3080" s="182">
        <f t="shared" ref="S3080:S3143" si="363">INDEX($Y:$Y,MATCH($P3080,$V:$V,0))</f>
        <v>3.52</v>
      </c>
      <c r="T3080" s="182">
        <f t="shared" ref="T3080:T3143" si="364">R3080-S3080</f>
        <v>0.73</v>
      </c>
    </row>
    <row r="3081" spans="16:20" x14ac:dyDescent="0.2">
      <c r="P3081" s="184">
        <f t="shared" si="362"/>
        <v>42614</v>
      </c>
      <c r="Q3081" s="184">
        <v>42626</v>
      </c>
      <c r="R3081" s="182">
        <v>4.25</v>
      </c>
      <c r="S3081" s="182">
        <f t="shared" si="363"/>
        <v>3.52</v>
      </c>
      <c r="T3081" s="182">
        <f t="shared" si="364"/>
        <v>0.73</v>
      </c>
    </row>
    <row r="3082" spans="16:20" x14ac:dyDescent="0.2">
      <c r="P3082" s="184">
        <f t="shared" si="362"/>
        <v>42614</v>
      </c>
      <c r="Q3082" s="184">
        <v>42627</v>
      </c>
      <c r="R3082" s="182">
        <v>4.25</v>
      </c>
      <c r="S3082" s="182">
        <f t="shared" si="363"/>
        <v>3.52</v>
      </c>
      <c r="T3082" s="182">
        <f t="shared" si="364"/>
        <v>0.73</v>
      </c>
    </row>
    <row r="3083" spans="16:20" x14ac:dyDescent="0.2">
      <c r="P3083" s="184">
        <f t="shared" si="362"/>
        <v>42614</v>
      </c>
      <c r="Q3083" s="184">
        <v>42628</v>
      </c>
      <c r="R3083" s="182">
        <v>4.25</v>
      </c>
      <c r="S3083" s="182">
        <f t="shared" si="363"/>
        <v>3.52</v>
      </c>
      <c r="T3083" s="182">
        <f t="shared" si="364"/>
        <v>0.73</v>
      </c>
    </row>
    <row r="3084" spans="16:20" x14ac:dyDescent="0.2">
      <c r="P3084" s="184">
        <f t="shared" si="362"/>
        <v>42614</v>
      </c>
      <c r="Q3084" s="184">
        <v>42629</v>
      </c>
      <c r="R3084" s="182">
        <v>4.25</v>
      </c>
      <c r="S3084" s="182">
        <f t="shared" si="363"/>
        <v>3.52</v>
      </c>
      <c r="T3084" s="182">
        <f t="shared" si="364"/>
        <v>0.73</v>
      </c>
    </row>
    <row r="3085" spans="16:20" x14ac:dyDescent="0.2">
      <c r="P3085" s="184">
        <f t="shared" si="362"/>
        <v>42614</v>
      </c>
      <c r="Q3085" s="184">
        <v>42630</v>
      </c>
      <c r="R3085" s="182">
        <v>4.25</v>
      </c>
      <c r="S3085" s="182">
        <f t="shared" si="363"/>
        <v>3.52</v>
      </c>
      <c r="T3085" s="182">
        <f t="shared" si="364"/>
        <v>0.73</v>
      </c>
    </row>
    <row r="3086" spans="16:20" x14ac:dyDescent="0.2">
      <c r="P3086" s="184">
        <f t="shared" si="362"/>
        <v>42614</v>
      </c>
      <c r="Q3086" s="184">
        <v>42631</v>
      </c>
      <c r="R3086" s="182">
        <v>4.25</v>
      </c>
      <c r="S3086" s="182">
        <f t="shared" si="363"/>
        <v>3.52</v>
      </c>
      <c r="T3086" s="182">
        <f t="shared" si="364"/>
        <v>0.73</v>
      </c>
    </row>
    <row r="3087" spans="16:20" x14ac:dyDescent="0.2">
      <c r="P3087" s="184">
        <f t="shared" si="362"/>
        <v>42614</v>
      </c>
      <c r="Q3087" s="184">
        <v>42632</v>
      </c>
      <c r="R3087" s="182">
        <v>4.25</v>
      </c>
      <c r="S3087" s="182">
        <f t="shared" si="363"/>
        <v>3.52</v>
      </c>
      <c r="T3087" s="182">
        <f t="shared" si="364"/>
        <v>0.73</v>
      </c>
    </row>
    <row r="3088" spans="16:20" x14ac:dyDescent="0.2">
      <c r="P3088" s="184">
        <f t="shared" si="362"/>
        <v>42614</v>
      </c>
      <c r="Q3088" s="184">
        <v>42633</v>
      </c>
      <c r="R3088" s="182">
        <v>4.25</v>
      </c>
      <c r="S3088" s="182">
        <f t="shared" si="363"/>
        <v>3.52</v>
      </c>
      <c r="T3088" s="182">
        <f t="shared" si="364"/>
        <v>0.73</v>
      </c>
    </row>
    <row r="3089" spans="16:20" x14ac:dyDescent="0.2">
      <c r="P3089" s="184">
        <f t="shared" si="362"/>
        <v>42614</v>
      </c>
      <c r="Q3089" s="184">
        <v>42634</v>
      </c>
      <c r="R3089" s="182">
        <v>4.25</v>
      </c>
      <c r="S3089" s="182">
        <f t="shared" si="363"/>
        <v>3.52</v>
      </c>
      <c r="T3089" s="182">
        <f t="shared" si="364"/>
        <v>0.73</v>
      </c>
    </row>
    <row r="3090" spans="16:20" x14ac:dyDescent="0.2">
      <c r="P3090" s="184">
        <f t="shared" si="362"/>
        <v>42614</v>
      </c>
      <c r="Q3090" s="184">
        <v>42635</v>
      </c>
      <c r="R3090" s="182">
        <v>4.25</v>
      </c>
      <c r="S3090" s="182">
        <f t="shared" si="363"/>
        <v>3.52</v>
      </c>
      <c r="T3090" s="182">
        <f t="shared" si="364"/>
        <v>0.73</v>
      </c>
    </row>
    <row r="3091" spans="16:20" x14ac:dyDescent="0.2">
      <c r="P3091" s="184">
        <f t="shared" si="362"/>
        <v>42614</v>
      </c>
      <c r="Q3091" s="184">
        <v>42636</v>
      </c>
      <c r="R3091" s="182">
        <v>4.25</v>
      </c>
      <c r="S3091" s="182">
        <f t="shared" si="363"/>
        <v>3.52</v>
      </c>
      <c r="T3091" s="182">
        <f t="shared" si="364"/>
        <v>0.73</v>
      </c>
    </row>
    <row r="3092" spans="16:20" x14ac:dyDescent="0.2">
      <c r="P3092" s="184">
        <f t="shared" si="362"/>
        <v>42614</v>
      </c>
      <c r="Q3092" s="184">
        <v>42637</v>
      </c>
      <c r="R3092" s="182">
        <v>4.25</v>
      </c>
      <c r="S3092" s="182">
        <f t="shared" si="363"/>
        <v>3.52</v>
      </c>
      <c r="T3092" s="182">
        <f t="shared" si="364"/>
        <v>0.73</v>
      </c>
    </row>
    <row r="3093" spans="16:20" x14ac:dyDescent="0.2">
      <c r="P3093" s="184">
        <f t="shared" si="362"/>
        <v>42614</v>
      </c>
      <c r="Q3093" s="184">
        <v>42638</v>
      </c>
      <c r="R3093" s="182">
        <v>4.25</v>
      </c>
      <c r="S3093" s="182">
        <f t="shared" si="363"/>
        <v>3.52</v>
      </c>
      <c r="T3093" s="182">
        <f t="shared" si="364"/>
        <v>0.73</v>
      </c>
    </row>
    <row r="3094" spans="16:20" x14ac:dyDescent="0.2">
      <c r="P3094" s="184">
        <f t="shared" si="362"/>
        <v>42614</v>
      </c>
      <c r="Q3094" s="184">
        <v>42639</v>
      </c>
      <c r="R3094" s="182">
        <v>4.25</v>
      </c>
      <c r="S3094" s="182">
        <f t="shared" si="363"/>
        <v>3.52</v>
      </c>
      <c r="T3094" s="182">
        <f t="shared" si="364"/>
        <v>0.73</v>
      </c>
    </row>
    <row r="3095" spans="16:20" x14ac:dyDescent="0.2">
      <c r="P3095" s="184">
        <f t="shared" si="362"/>
        <v>42614</v>
      </c>
      <c r="Q3095" s="184">
        <v>42640</v>
      </c>
      <c r="R3095" s="182">
        <v>4.25</v>
      </c>
      <c r="S3095" s="182">
        <f t="shared" si="363"/>
        <v>3.52</v>
      </c>
      <c r="T3095" s="182">
        <f t="shared" si="364"/>
        <v>0.73</v>
      </c>
    </row>
    <row r="3096" spans="16:20" x14ac:dyDescent="0.2">
      <c r="P3096" s="184">
        <f t="shared" si="362"/>
        <v>42614</v>
      </c>
      <c r="Q3096" s="184">
        <v>42641</v>
      </c>
      <c r="R3096" s="182">
        <v>4.25</v>
      </c>
      <c r="S3096" s="182">
        <f t="shared" si="363"/>
        <v>3.52</v>
      </c>
      <c r="T3096" s="182">
        <f t="shared" si="364"/>
        <v>0.73</v>
      </c>
    </row>
    <row r="3097" spans="16:20" x14ac:dyDescent="0.2">
      <c r="P3097" s="184">
        <f t="shared" si="362"/>
        <v>42614</v>
      </c>
      <c r="Q3097" s="184">
        <v>42642</v>
      </c>
      <c r="R3097" s="182">
        <v>4.75</v>
      </c>
      <c r="S3097" s="182">
        <f t="shared" si="363"/>
        <v>3.52</v>
      </c>
      <c r="T3097" s="182">
        <f t="shared" si="364"/>
        <v>1.23</v>
      </c>
    </row>
    <row r="3098" spans="16:20" x14ac:dyDescent="0.2">
      <c r="P3098" s="184">
        <f t="shared" si="362"/>
        <v>42614</v>
      </c>
      <c r="Q3098" s="184">
        <v>42643</v>
      </c>
      <c r="R3098" s="182">
        <v>4.75</v>
      </c>
      <c r="S3098" s="182">
        <f t="shared" si="363"/>
        <v>3.52</v>
      </c>
      <c r="T3098" s="182">
        <f t="shared" si="364"/>
        <v>1.23</v>
      </c>
    </row>
    <row r="3099" spans="16:20" x14ac:dyDescent="0.2">
      <c r="P3099" s="184">
        <f t="shared" si="362"/>
        <v>42644</v>
      </c>
      <c r="Q3099" s="184">
        <v>42644</v>
      </c>
      <c r="R3099" s="182">
        <v>4.75</v>
      </c>
      <c r="S3099" s="182">
        <f t="shared" si="363"/>
        <v>3.55</v>
      </c>
      <c r="T3099" s="182">
        <f t="shared" si="364"/>
        <v>1.2000000000000002</v>
      </c>
    </row>
    <row r="3100" spans="16:20" x14ac:dyDescent="0.2">
      <c r="P3100" s="184">
        <f t="shared" si="362"/>
        <v>42644</v>
      </c>
      <c r="Q3100" s="184">
        <v>42645</v>
      </c>
      <c r="R3100" s="182">
        <v>4.75</v>
      </c>
      <c r="S3100" s="182">
        <f t="shared" si="363"/>
        <v>3.55</v>
      </c>
      <c r="T3100" s="182">
        <f t="shared" si="364"/>
        <v>1.2000000000000002</v>
      </c>
    </row>
    <row r="3101" spans="16:20" x14ac:dyDescent="0.2">
      <c r="P3101" s="184">
        <f t="shared" si="362"/>
        <v>42644</v>
      </c>
      <c r="Q3101" s="184">
        <v>42646</v>
      </c>
      <c r="R3101" s="182">
        <v>4.75</v>
      </c>
      <c r="S3101" s="182">
        <f t="shared" si="363"/>
        <v>3.55</v>
      </c>
      <c r="T3101" s="182">
        <f t="shared" si="364"/>
        <v>1.2000000000000002</v>
      </c>
    </row>
    <row r="3102" spans="16:20" x14ac:dyDescent="0.2">
      <c r="P3102" s="184">
        <f t="shared" si="362"/>
        <v>42644</v>
      </c>
      <c r="Q3102" s="184">
        <v>42647</v>
      </c>
      <c r="R3102" s="182">
        <v>4.75</v>
      </c>
      <c r="S3102" s="182">
        <f t="shared" si="363"/>
        <v>3.55</v>
      </c>
      <c r="T3102" s="182">
        <f t="shared" si="364"/>
        <v>1.2000000000000002</v>
      </c>
    </row>
    <row r="3103" spans="16:20" x14ac:dyDescent="0.2">
      <c r="P3103" s="184">
        <f t="shared" si="362"/>
        <v>42644</v>
      </c>
      <c r="Q3103" s="184">
        <v>42648</v>
      </c>
      <c r="R3103" s="182">
        <v>4.75</v>
      </c>
      <c r="S3103" s="182">
        <f t="shared" si="363"/>
        <v>3.55</v>
      </c>
      <c r="T3103" s="182">
        <f t="shared" si="364"/>
        <v>1.2000000000000002</v>
      </c>
    </row>
    <row r="3104" spans="16:20" x14ac:dyDescent="0.2">
      <c r="P3104" s="184">
        <f t="shared" si="362"/>
        <v>42644</v>
      </c>
      <c r="Q3104" s="184">
        <v>42649</v>
      </c>
      <c r="R3104" s="182">
        <v>4.75</v>
      </c>
      <c r="S3104" s="182">
        <f t="shared" si="363"/>
        <v>3.55</v>
      </c>
      <c r="T3104" s="182">
        <f t="shared" si="364"/>
        <v>1.2000000000000002</v>
      </c>
    </row>
    <row r="3105" spans="16:20" x14ac:dyDescent="0.2">
      <c r="P3105" s="184">
        <f t="shared" si="362"/>
        <v>42644</v>
      </c>
      <c r="Q3105" s="184">
        <v>42650</v>
      </c>
      <c r="R3105" s="182">
        <v>4.75</v>
      </c>
      <c r="S3105" s="182">
        <f t="shared" si="363"/>
        <v>3.55</v>
      </c>
      <c r="T3105" s="182">
        <f t="shared" si="364"/>
        <v>1.2000000000000002</v>
      </c>
    </row>
    <row r="3106" spans="16:20" x14ac:dyDescent="0.2">
      <c r="P3106" s="184">
        <f t="shared" si="362"/>
        <v>42644</v>
      </c>
      <c r="Q3106" s="184">
        <v>42651</v>
      </c>
      <c r="R3106" s="182">
        <v>4.75</v>
      </c>
      <c r="S3106" s="182">
        <f t="shared" si="363"/>
        <v>3.55</v>
      </c>
      <c r="T3106" s="182">
        <f t="shared" si="364"/>
        <v>1.2000000000000002</v>
      </c>
    </row>
    <row r="3107" spans="16:20" x14ac:dyDescent="0.2">
      <c r="P3107" s="184">
        <f t="shared" si="362"/>
        <v>42644</v>
      </c>
      <c r="Q3107" s="184">
        <v>42652</v>
      </c>
      <c r="R3107" s="182">
        <v>4.75</v>
      </c>
      <c r="S3107" s="182">
        <f t="shared" si="363"/>
        <v>3.55</v>
      </c>
      <c r="T3107" s="182">
        <f t="shared" si="364"/>
        <v>1.2000000000000002</v>
      </c>
    </row>
    <row r="3108" spans="16:20" x14ac:dyDescent="0.2">
      <c r="P3108" s="184">
        <f t="shared" si="362"/>
        <v>42644</v>
      </c>
      <c r="Q3108" s="184">
        <v>42653</v>
      </c>
      <c r="R3108" s="182">
        <v>4.75</v>
      </c>
      <c r="S3108" s="182">
        <f t="shared" si="363"/>
        <v>3.55</v>
      </c>
      <c r="T3108" s="182">
        <f t="shared" si="364"/>
        <v>1.2000000000000002</v>
      </c>
    </row>
    <row r="3109" spans="16:20" x14ac:dyDescent="0.2">
      <c r="P3109" s="184">
        <f t="shared" si="362"/>
        <v>42644</v>
      </c>
      <c r="Q3109" s="184">
        <v>42654</v>
      </c>
      <c r="R3109" s="182">
        <v>4.75</v>
      </c>
      <c r="S3109" s="182">
        <f t="shared" si="363"/>
        <v>3.55</v>
      </c>
      <c r="T3109" s="182">
        <f t="shared" si="364"/>
        <v>1.2000000000000002</v>
      </c>
    </row>
    <row r="3110" spans="16:20" x14ac:dyDescent="0.2">
      <c r="P3110" s="184">
        <f t="shared" si="362"/>
        <v>42644</v>
      </c>
      <c r="Q3110" s="184">
        <v>42655</v>
      </c>
      <c r="R3110" s="182">
        <v>4.75</v>
      </c>
      <c r="S3110" s="182">
        <f t="shared" si="363"/>
        <v>3.55</v>
      </c>
      <c r="T3110" s="182">
        <f t="shared" si="364"/>
        <v>1.2000000000000002</v>
      </c>
    </row>
    <row r="3111" spans="16:20" x14ac:dyDescent="0.2">
      <c r="P3111" s="184">
        <f t="shared" si="362"/>
        <v>42644</v>
      </c>
      <c r="Q3111" s="184">
        <v>42656</v>
      </c>
      <c r="R3111" s="182">
        <v>4.75</v>
      </c>
      <c r="S3111" s="182">
        <f t="shared" si="363"/>
        <v>3.55</v>
      </c>
      <c r="T3111" s="182">
        <f t="shared" si="364"/>
        <v>1.2000000000000002</v>
      </c>
    </row>
    <row r="3112" spans="16:20" x14ac:dyDescent="0.2">
      <c r="P3112" s="184">
        <f t="shared" si="362"/>
        <v>42644</v>
      </c>
      <c r="Q3112" s="184">
        <v>42657</v>
      </c>
      <c r="R3112" s="182">
        <v>4.75</v>
      </c>
      <c r="S3112" s="182">
        <f t="shared" si="363"/>
        <v>3.55</v>
      </c>
      <c r="T3112" s="182">
        <f t="shared" si="364"/>
        <v>1.2000000000000002</v>
      </c>
    </row>
    <row r="3113" spans="16:20" x14ac:dyDescent="0.2">
      <c r="P3113" s="184">
        <f t="shared" si="362"/>
        <v>42644</v>
      </c>
      <c r="Q3113" s="184">
        <v>42658</v>
      </c>
      <c r="R3113" s="182">
        <v>4.75</v>
      </c>
      <c r="S3113" s="182">
        <f t="shared" si="363"/>
        <v>3.55</v>
      </c>
      <c r="T3113" s="182">
        <f t="shared" si="364"/>
        <v>1.2000000000000002</v>
      </c>
    </row>
    <row r="3114" spans="16:20" x14ac:dyDescent="0.2">
      <c r="P3114" s="184">
        <f t="shared" si="362"/>
        <v>42644</v>
      </c>
      <c r="Q3114" s="184">
        <v>42659</v>
      </c>
      <c r="R3114" s="182">
        <v>4.75</v>
      </c>
      <c r="S3114" s="182">
        <f t="shared" si="363"/>
        <v>3.55</v>
      </c>
      <c r="T3114" s="182">
        <f t="shared" si="364"/>
        <v>1.2000000000000002</v>
      </c>
    </row>
    <row r="3115" spans="16:20" x14ac:dyDescent="0.2">
      <c r="P3115" s="184">
        <f t="shared" si="362"/>
        <v>42644</v>
      </c>
      <c r="Q3115" s="184">
        <v>42660</v>
      </c>
      <c r="R3115" s="182">
        <v>4.75</v>
      </c>
      <c r="S3115" s="182">
        <f t="shared" si="363"/>
        <v>3.55</v>
      </c>
      <c r="T3115" s="182">
        <f t="shared" si="364"/>
        <v>1.2000000000000002</v>
      </c>
    </row>
    <row r="3116" spans="16:20" x14ac:dyDescent="0.2">
      <c r="P3116" s="184">
        <f t="shared" si="362"/>
        <v>42644</v>
      </c>
      <c r="Q3116" s="184">
        <v>42661</v>
      </c>
      <c r="R3116" s="182">
        <v>4.75</v>
      </c>
      <c r="S3116" s="182">
        <f t="shared" si="363"/>
        <v>3.55</v>
      </c>
      <c r="T3116" s="182">
        <f t="shared" si="364"/>
        <v>1.2000000000000002</v>
      </c>
    </row>
    <row r="3117" spans="16:20" x14ac:dyDescent="0.2">
      <c r="P3117" s="184">
        <f t="shared" si="362"/>
        <v>42644</v>
      </c>
      <c r="Q3117" s="184">
        <v>42662</v>
      </c>
      <c r="R3117" s="182">
        <v>4.75</v>
      </c>
      <c r="S3117" s="182">
        <f t="shared" si="363"/>
        <v>3.55</v>
      </c>
      <c r="T3117" s="182">
        <f t="shared" si="364"/>
        <v>1.2000000000000002</v>
      </c>
    </row>
    <row r="3118" spans="16:20" x14ac:dyDescent="0.2">
      <c r="P3118" s="184">
        <f t="shared" si="362"/>
        <v>42644</v>
      </c>
      <c r="Q3118" s="184">
        <v>42663</v>
      </c>
      <c r="R3118" s="182">
        <v>4.75</v>
      </c>
      <c r="S3118" s="182">
        <f t="shared" si="363"/>
        <v>3.55</v>
      </c>
      <c r="T3118" s="182">
        <f t="shared" si="364"/>
        <v>1.2000000000000002</v>
      </c>
    </row>
    <row r="3119" spans="16:20" x14ac:dyDescent="0.2">
      <c r="P3119" s="184">
        <f t="shared" si="362"/>
        <v>42644</v>
      </c>
      <c r="Q3119" s="184">
        <v>42664</v>
      </c>
      <c r="R3119" s="182">
        <v>4.75</v>
      </c>
      <c r="S3119" s="182">
        <f t="shared" si="363"/>
        <v>3.55</v>
      </c>
      <c r="T3119" s="182">
        <f t="shared" si="364"/>
        <v>1.2000000000000002</v>
      </c>
    </row>
    <row r="3120" spans="16:20" x14ac:dyDescent="0.2">
      <c r="P3120" s="184">
        <f t="shared" si="362"/>
        <v>42644</v>
      </c>
      <c r="Q3120" s="184">
        <v>42665</v>
      </c>
      <c r="R3120" s="182">
        <v>4.75</v>
      </c>
      <c r="S3120" s="182">
        <f t="shared" si="363"/>
        <v>3.55</v>
      </c>
      <c r="T3120" s="182">
        <f t="shared" si="364"/>
        <v>1.2000000000000002</v>
      </c>
    </row>
    <row r="3121" spans="16:20" x14ac:dyDescent="0.2">
      <c r="P3121" s="184">
        <f t="shared" si="362"/>
        <v>42644</v>
      </c>
      <c r="Q3121" s="184">
        <v>42666</v>
      </c>
      <c r="R3121" s="182">
        <v>4.75</v>
      </c>
      <c r="S3121" s="182">
        <f t="shared" si="363"/>
        <v>3.55</v>
      </c>
      <c r="T3121" s="182">
        <f t="shared" si="364"/>
        <v>1.2000000000000002</v>
      </c>
    </row>
    <row r="3122" spans="16:20" x14ac:dyDescent="0.2">
      <c r="P3122" s="184">
        <f t="shared" si="362"/>
        <v>42644</v>
      </c>
      <c r="Q3122" s="184">
        <v>42667</v>
      </c>
      <c r="R3122" s="182">
        <v>4.75</v>
      </c>
      <c r="S3122" s="182">
        <f t="shared" si="363"/>
        <v>3.55</v>
      </c>
      <c r="T3122" s="182">
        <f t="shared" si="364"/>
        <v>1.2000000000000002</v>
      </c>
    </row>
    <row r="3123" spans="16:20" x14ac:dyDescent="0.2">
      <c r="P3123" s="184">
        <f t="shared" si="362"/>
        <v>42644</v>
      </c>
      <c r="Q3123" s="184">
        <v>42668</v>
      </c>
      <c r="R3123" s="182">
        <v>4.75</v>
      </c>
      <c r="S3123" s="182">
        <f t="shared" si="363"/>
        <v>3.55</v>
      </c>
      <c r="T3123" s="182">
        <f t="shared" si="364"/>
        <v>1.2000000000000002</v>
      </c>
    </row>
    <row r="3124" spans="16:20" x14ac:dyDescent="0.2">
      <c r="P3124" s="184">
        <f t="shared" si="362"/>
        <v>42644</v>
      </c>
      <c r="Q3124" s="184">
        <v>42669</v>
      </c>
      <c r="R3124" s="182">
        <v>4.75</v>
      </c>
      <c r="S3124" s="182">
        <f t="shared" si="363"/>
        <v>3.55</v>
      </c>
      <c r="T3124" s="182">
        <f t="shared" si="364"/>
        <v>1.2000000000000002</v>
      </c>
    </row>
    <row r="3125" spans="16:20" x14ac:dyDescent="0.2">
      <c r="P3125" s="184">
        <f t="shared" si="362"/>
        <v>42644</v>
      </c>
      <c r="Q3125" s="184">
        <v>42670</v>
      </c>
      <c r="R3125" s="182">
        <v>4.75</v>
      </c>
      <c r="S3125" s="182">
        <f t="shared" si="363"/>
        <v>3.55</v>
      </c>
      <c r="T3125" s="182">
        <f t="shared" si="364"/>
        <v>1.2000000000000002</v>
      </c>
    </row>
    <row r="3126" spans="16:20" x14ac:dyDescent="0.2">
      <c r="P3126" s="184">
        <f t="shared" si="362"/>
        <v>42644</v>
      </c>
      <c r="Q3126" s="184">
        <v>42671</v>
      </c>
      <c r="R3126" s="182">
        <v>4.75</v>
      </c>
      <c r="S3126" s="182">
        <f t="shared" si="363"/>
        <v>3.55</v>
      </c>
      <c r="T3126" s="182">
        <f t="shared" si="364"/>
        <v>1.2000000000000002</v>
      </c>
    </row>
    <row r="3127" spans="16:20" x14ac:dyDescent="0.2">
      <c r="P3127" s="184">
        <f t="shared" si="362"/>
        <v>42644</v>
      </c>
      <c r="Q3127" s="184">
        <v>42672</v>
      </c>
      <c r="R3127" s="182">
        <v>4.75</v>
      </c>
      <c r="S3127" s="182">
        <f t="shared" si="363"/>
        <v>3.55</v>
      </c>
      <c r="T3127" s="182">
        <f t="shared" si="364"/>
        <v>1.2000000000000002</v>
      </c>
    </row>
    <row r="3128" spans="16:20" x14ac:dyDescent="0.2">
      <c r="P3128" s="184">
        <f t="shared" si="362"/>
        <v>42644</v>
      </c>
      <c r="Q3128" s="184">
        <v>42673</v>
      </c>
      <c r="R3128" s="182">
        <v>4.75</v>
      </c>
      <c r="S3128" s="182">
        <f t="shared" si="363"/>
        <v>3.55</v>
      </c>
      <c r="T3128" s="182">
        <f t="shared" si="364"/>
        <v>1.2000000000000002</v>
      </c>
    </row>
    <row r="3129" spans="16:20" x14ac:dyDescent="0.2">
      <c r="P3129" s="184">
        <f t="shared" si="362"/>
        <v>42644</v>
      </c>
      <c r="Q3129" s="184">
        <v>42674</v>
      </c>
      <c r="R3129" s="182">
        <v>4.75</v>
      </c>
      <c r="S3129" s="182">
        <f t="shared" si="363"/>
        <v>3.55</v>
      </c>
      <c r="T3129" s="182">
        <f t="shared" si="364"/>
        <v>1.2000000000000002</v>
      </c>
    </row>
    <row r="3130" spans="16:20" x14ac:dyDescent="0.2">
      <c r="P3130" s="184">
        <f t="shared" si="362"/>
        <v>42675</v>
      </c>
      <c r="Q3130" s="184">
        <v>42675</v>
      </c>
      <c r="R3130" s="182">
        <v>4.75</v>
      </c>
      <c r="S3130" s="182">
        <f t="shared" si="363"/>
        <v>3.96</v>
      </c>
      <c r="T3130" s="182">
        <f t="shared" si="364"/>
        <v>0.79</v>
      </c>
    </row>
    <row r="3131" spans="16:20" x14ac:dyDescent="0.2">
      <c r="P3131" s="184">
        <f t="shared" si="362"/>
        <v>42675</v>
      </c>
      <c r="Q3131" s="184">
        <v>42676</v>
      </c>
      <c r="R3131" s="182">
        <v>4.75</v>
      </c>
      <c r="S3131" s="182">
        <f t="shared" si="363"/>
        <v>3.96</v>
      </c>
      <c r="T3131" s="182">
        <f t="shared" si="364"/>
        <v>0.79</v>
      </c>
    </row>
    <row r="3132" spans="16:20" x14ac:dyDescent="0.2">
      <c r="P3132" s="184">
        <f t="shared" si="362"/>
        <v>42675</v>
      </c>
      <c r="Q3132" s="184">
        <v>42677</v>
      </c>
      <c r="R3132" s="182">
        <v>4.75</v>
      </c>
      <c r="S3132" s="182">
        <f t="shared" si="363"/>
        <v>3.96</v>
      </c>
      <c r="T3132" s="182">
        <f t="shared" si="364"/>
        <v>0.79</v>
      </c>
    </row>
    <row r="3133" spans="16:20" x14ac:dyDescent="0.2">
      <c r="P3133" s="184">
        <f t="shared" si="362"/>
        <v>42675</v>
      </c>
      <c r="Q3133" s="184">
        <v>42678</v>
      </c>
      <c r="R3133" s="182">
        <v>4.75</v>
      </c>
      <c r="S3133" s="182">
        <f t="shared" si="363"/>
        <v>3.96</v>
      </c>
      <c r="T3133" s="182">
        <f t="shared" si="364"/>
        <v>0.79</v>
      </c>
    </row>
    <row r="3134" spans="16:20" x14ac:dyDescent="0.2">
      <c r="P3134" s="184">
        <f t="shared" si="362"/>
        <v>42675</v>
      </c>
      <c r="Q3134" s="184">
        <v>42679</v>
      </c>
      <c r="R3134" s="182">
        <v>4.75</v>
      </c>
      <c r="S3134" s="182">
        <f t="shared" si="363"/>
        <v>3.96</v>
      </c>
      <c r="T3134" s="182">
        <f t="shared" si="364"/>
        <v>0.79</v>
      </c>
    </row>
    <row r="3135" spans="16:20" x14ac:dyDescent="0.2">
      <c r="P3135" s="184">
        <f t="shared" si="362"/>
        <v>42675</v>
      </c>
      <c r="Q3135" s="184">
        <v>42680</v>
      </c>
      <c r="R3135" s="182">
        <v>4.75</v>
      </c>
      <c r="S3135" s="182">
        <f t="shared" si="363"/>
        <v>3.96</v>
      </c>
      <c r="T3135" s="182">
        <f t="shared" si="364"/>
        <v>0.79</v>
      </c>
    </row>
    <row r="3136" spans="16:20" x14ac:dyDescent="0.2">
      <c r="P3136" s="184">
        <f t="shared" si="362"/>
        <v>42675</v>
      </c>
      <c r="Q3136" s="184">
        <v>42681</v>
      </c>
      <c r="R3136" s="182">
        <v>4.75</v>
      </c>
      <c r="S3136" s="182">
        <f t="shared" si="363"/>
        <v>3.96</v>
      </c>
      <c r="T3136" s="182">
        <f t="shared" si="364"/>
        <v>0.79</v>
      </c>
    </row>
    <row r="3137" spans="16:20" x14ac:dyDescent="0.2">
      <c r="P3137" s="184">
        <f t="shared" si="362"/>
        <v>42675</v>
      </c>
      <c r="Q3137" s="184">
        <v>42682</v>
      </c>
      <c r="R3137" s="182">
        <v>4.75</v>
      </c>
      <c r="S3137" s="182">
        <f t="shared" si="363"/>
        <v>3.96</v>
      </c>
      <c r="T3137" s="182">
        <f t="shared" si="364"/>
        <v>0.79</v>
      </c>
    </row>
    <row r="3138" spans="16:20" x14ac:dyDescent="0.2">
      <c r="P3138" s="184">
        <f t="shared" si="362"/>
        <v>42675</v>
      </c>
      <c r="Q3138" s="184">
        <v>42683</v>
      </c>
      <c r="R3138" s="182">
        <v>4.75</v>
      </c>
      <c r="S3138" s="182">
        <f t="shared" si="363"/>
        <v>3.96</v>
      </c>
      <c r="T3138" s="182">
        <f t="shared" si="364"/>
        <v>0.79</v>
      </c>
    </row>
    <row r="3139" spans="16:20" x14ac:dyDescent="0.2">
      <c r="P3139" s="184">
        <f t="shared" si="362"/>
        <v>42675</v>
      </c>
      <c r="Q3139" s="184">
        <v>42684</v>
      </c>
      <c r="R3139" s="182">
        <v>4.75</v>
      </c>
      <c r="S3139" s="182">
        <f t="shared" si="363"/>
        <v>3.96</v>
      </c>
      <c r="T3139" s="182">
        <f t="shared" si="364"/>
        <v>0.79</v>
      </c>
    </row>
    <row r="3140" spans="16:20" x14ac:dyDescent="0.2">
      <c r="P3140" s="184">
        <f t="shared" si="362"/>
        <v>42675</v>
      </c>
      <c r="Q3140" s="184">
        <v>42685</v>
      </c>
      <c r="R3140" s="182">
        <v>4.75</v>
      </c>
      <c r="S3140" s="182">
        <f t="shared" si="363"/>
        <v>3.96</v>
      </c>
      <c r="T3140" s="182">
        <f t="shared" si="364"/>
        <v>0.79</v>
      </c>
    </row>
    <row r="3141" spans="16:20" x14ac:dyDescent="0.2">
      <c r="P3141" s="184">
        <f t="shared" si="362"/>
        <v>42675</v>
      </c>
      <c r="Q3141" s="184">
        <v>42686</v>
      </c>
      <c r="R3141" s="182">
        <v>4.75</v>
      </c>
      <c r="S3141" s="182">
        <f t="shared" si="363"/>
        <v>3.96</v>
      </c>
      <c r="T3141" s="182">
        <f t="shared" si="364"/>
        <v>0.79</v>
      </c>
    </row>
    <row r="3142" spans="16:20" x14ac:dyDescent="0.2">
      <c r="P3142" s="184">
        <f t="shared" si="362"/>
        <v>42675</v>
      </c>
      <c r="Q3142" s="184">
        <v>42687</v>
      </c>
      <c r="R3142" s="182">
        <v>4.75</v>
      </c>
      <c r="S3142" s="182">
        <f t="shared" si="363"/>
        <v>3.96</v>
      </c>
      <c r="T3142" s="182">
        <f t="shared" si="364"/>
        <v>0.79</v>
      </c>
    </row>
    <row r="3143" spans="16:20" x14ac:dyDescent="0.2">
      <c r="P3143" s="184">
        <f t="shared" si="362"/>
        <v>42675</v>
      </c>
      <c r="Q3143" s="184">
        <v>42688</v>
      </c>
      <c r="R3143" s="182">
        <v>4.75</v>
      </c>
      <c r="S3143" s="182">
        <f t="shared" si="363"/>
        <v>3.96</v>
      </c>
      <c r="T3143" s="182">
        <f t="shared" si="364"/>
        <v>0.79</v>
      </c>
    </row>
    <row r="3144" spans="16:20" x14ac:dyDescent="0.2">
      <c r="P3144" s="184">
        <f t="shared" ref="P3144:P3207" si="365">DATE(YEAR(Q3144),MONTH(Q3144),1)</f>
        <v>42675</v>
      </c>
      <c r="Q3144" s="184">
        <v>42689</v>
      </c>
      <c r="R3144" s="182">
        <v>4.75</v>
      </c>
      <c r="S3144" s="182">
        <f t="shared" ref="S3144:S3207" si="366">INDEX($Y:$Y,MATCH($P3144,$V:$V,0))</f>
        <v>3.96</v>
      </c>
      <c r="T3144" s="182">
        <f t="shared" ref="T3144:T3207" si="367">R3144-S3144</f>
        <v>0.79</v>
      </c>
    </row>
    <row r="3145" spans="16:20" x14ac:dyDescent="0.2">
      <c r="P3145" s="184">
        <f t="shared" si="365"/>
        <v>42675</v>
      </c>
      <c r="Q3145" s="184">
        <v>42690</v>
      </c>
      <c r="R3145" s="182">
        <v>4.75</v>
      </c>
      <c r="S3145" s="182">
        <f t="shared" si="366"/>
        <v>3.96</v>
      </c>
      <c r="T3145" s="182">
        <f t="shared" si="367"/>
        <v>0.79</v>
      </c>
    </row>
    <row r="3146" spans="16:20" x14ac:dyDescent="0.2">
      <c r="P3146" s="184">
        <f t="shared" si="365"/>
        <v>42675</v>
      </c>
      <c r="Q3146" s="184">
        <v>42691</v>
      </c>
      <c r="R3146" s="182">
        <v>5.25</v>
      </c>
      <c r="S3146" s="182">
        <f t="shared" si="366"/>
        <v>3.96</v>
      </c>
      <c r="T3146" s="182">
        <f t="shared" si="367"/>
        <v>1.29</v>
      </c>
    </row>
    <row r="3147" spans="16:20" x14ac:dyDescent="0.2">
      <c r="P3147" s="184">
        <f t="shared" si="365"/>
        <v>42675</v>
      </c>
      <c r="Q3147" s="184">
        <v>42692</v>
      </c>
      <c r="R3147" s="182">
        <v>5.25</v>
      </c>
      <c r="S3147" s="182">
        <f t="shared" si="366"/>
        <v>3.96</v>
      </c>
      <c r="T3147" s="182">
        <f t="shared" si="367"/>
        <v>1.29</v>
      </c>
    </row>
    <row r="3148" spans="16:20" x14ac:dyDescent="0.2">
      <c r="P3148" s="184">
        <f t="shared" si="365"/>
        <v>42675</v>
      </c>
      <c r="Q3148" s="184">
        <v>42693</v>
      </c>
      <c r="R3148" s="182">
        <v>5.25</v>
      </c>
      <c r="S3148" s="182">
        <f t="shared" si="366"/>
        <v>3.96</v>
      </c>
      <c r="T3148" s="182">
        <f t="shared" si="367"/>
        <v>1.29</v>
      </c>
    </row>
    <row r="3149" spans="16:20" x14ac:dyDescent="0.2">
      <c r="P3149" s="184">
        <f t="shared" si="365"/>
        <v>42675</v>
      </c>
      <c r="Q3149" s="184">
        <v>42694</v>
      </c>
      <c r="R3149" s="182">
        <v>5.25</v>
      </c>
      <c r="S3149" s="182">
        <f t="shared" si="366"/>
        <v>3.96</v>
      </c>
      <c r="T3149" s="182">
        <f t="shared" si="367"/>
        <v>1.29</v>
      </c>
    </row>
    <row r="3150" spans="16:20" x14ac:dyDescent="0.2">
      <c r="P3150" s="184">
        <f t="shared" si="365"/>
        <v>42675</v>
      </c>
      <c r="Q3150" s="184">
        <v>42695</v>
      </c>
      <c r="R3150" s="182">
        <v>5.25</v>
      </c>
      <c r="S3150" s="182">
        <f t="shared" si="366"/>
        <v>3.96</v>
      </c>
      <c r="T3150" s="182">
        <f t="shared" si="367"/>
        <v>1.29</v>
      </c>
    </row>
    <row r="3151" spans="16:20" x14ac:dyDescent="0.2">
      <c r="P3151" s="184">
        <f t="shared" si="365"/>
        <v>42675</v>
      </c>
      <c r="Q3151" s="184">
        <v>42696</v>
      </c>
      <c r="R3151" s="182">
        <v>5.25</v>
      </c>
      <c r="S3151" s="182">
        <f t="shared" si="366"/>
        <v>3.96</v>
      </c>
      <c r="T3151" s="182">
        <f t="shared" si="367"/>
        <v>1.29</v>
      </c>
    </row>
    <row r="3152" spans="16:20" x14ac:dyDescent="0.2">
      <c r="P3152" s="184">
        <f t="shared" si="365"/>
        <v>42675</v>
      </c>
      <c r="Q3152" s="184">
        <v>42697</v>
      </c>
      <c r="R3152" s="182">
        <v>5.25</v>
      </c>
      <c r="S3152" s="182">
        <f t="shared" si="366"/>
        <v>3.96</v>
      </c>
      <c r="T3152" s="182">
        <f t="shared" si="367"/>
        <v>1.29</v>
      </c>
    </row>
    <row r="3153" spans="16:20" x14ac:dyDescent="0.2">
      <c r="P3153" s="184">
        <f t="shared" si="365"/>
        <v>42675</v>
      </c>
      <c r="Q3153" s="184">
        <v>42698</v>
      </c>
      <c r="R3153" s="182">
        <v>5.25</v>
      </c>
      <c r="S3153" s="182">
        <f t="shared" si="366"/>
        <v>3.96</v>
      </c>
      <c r="T3153" s="182">
        <f t="shared" si="367"/>
        <v>1.29</v>
      </c>
    </row>
    <row r="3154" spans="16:20" x14ac:dyDescent="0.2">
      <c r="P3154" s="184">
        <f t="shared" si="365"/>
        <v>42675</v>
      </c>
      <c r="Q3154" s="184">
        <v>42699</v>
      </c>
      <c r="R3154" s="182">
        <v>5.25</v>
      </c>
      <c r="S3154" s="182">
        <f t="shared" si="366"/>
        <v>3.96</v>
      </c>
      <c r="T3154" s="182">
        <f t="shared" si="367"/>
        <v>1.29</v>
      </c>
    </row>
    <row r="3155" spans="16:20" x14ac:dyDescent="0.2">
      <c r="P3155" s="184">
        <f t="shared" si="365"/>
        <v>42675</v>
      </c>
      <c r="Q3155" s="184">
        <v>42700</v>
      </c>
      <c r="R3155" s="182">
        <v>5.25</v>
      </c>
      <c r="S3155" s="182">
        <f t="shared" si="366"/>
        <v>3.96</v>
      </c>
      <c r="T3155" s="182">
        <f t="shared" si="367"/>
        <v>1.29</v>
      </c>
    </row>
    <row r="3156" spans="16:20" x14ac:dyDescent="0.2">
      <c r="P3156" s="184">
        <f t="shared" si="365"/>
        <v>42675</v>
      </c>
      <c r="Q3156" s="184">
        <v>42701</v>
      </c>
      <c r="R3156" s="182">
        <v>5.25</v>
      </c>
      <c r="S3156" s="182">
        <f t="shared" si="366"/>
        <v>3.96</v>
      </c>
      <c r="T3156" s="182">
        <f t="shared" si="367"/>
        <v>1.29</v>
      </c>
    </row>
    <row r="3157" spans="16:20" x14ac:dyDescent="0.2">
      <c r="P3157" s="184">
        <f t="shared" si="365"/>
        <v>42675</v>
      </c>
      <c r="Q3157" s="184">
        <v>42702</v>
      </c>
      <c r="R3157" s="182">
        <v>5.25</v>
      </c>
      <c r="S3157" s="182">
        <f t="shared" si="366"/>
        <v>3.96</v>
      </c>
      <c r="T3157" s="182">
        <f t="shared" si="367"/>
        <v>1.29</v>
      </c>
    </row>
    <row r="3158" spans="16:20" x14ac:dyDescent="0.2">
      <c r="P3158" s="184">
        <f t="shared" si="365"/>
        <v>42675</v>
      </c>
      <c r="Q3158" s="184">
        <v>42703</v>
      </c>
      <c r="R3158" s="182">
        <v>5.25</v>
      </c>
      <c r="S3158" s="182">
        <f t="shared" si="366"/>
        <v>3.96</v>
      </c>
      <c r="T3158" s="182">
        <f t="shared" si="367"/>
        <v>1.29</v>
      </c>
    </row>
    <row r="3159" spans="16:20" x14ac:dyDescent="0.2">
      <c r="P3159" s="184">
        <f t="shared" si="365"/>
        <v>42675</v>
      </c>
      <c r="Q3159" s="184">
        <v>42704</v>
      </c>
      <c r="R3159" s="182">
        <v>5.25</v>
      </c>
      <c r="S3159" s="182">
        <f t="shared" si="366"/>
        <v>3.96</v>
      </c>
      <c r="T3159" s="182">
        <f t="shared" si="367"/>
        <v>1.29</v>
      </c>
    </row>
    <row r="3160" spans="16:20" x14ac:dyDescent="0.2">
      <c r="P3160" s="184">
        <f t="shared" si="365"/>
        <v>42705</v>
      </c>
      <c r="Q3160" s="184">
        <v>42705</v>
      </c>
      <c r="R3160" s="182">
        <v>5.25</v>
      </c>
      <c r="S3160" s="182">
        <f t="shared" si="366"/>
        <v>4.13</v>
      </c>
      <c r="T3160" s="182">
        <f t="shared" si="367"/>
        <v>1.1200000000000001</v>
      </c>
    </row>
    <row r="3161" spans="16:20" x14ac:dyDescent="0.2">
      <c r="P3161" s="184">
        <f t="shared" si="365"/>
        <v>42705</v>
      </c>
      <c r="Q3161" s="184">
        <v>42706</v>
      </c>
      <c r="R3161" s="182">
        <v>5.25</v>
      </c>
      <c r="S3161" s="182">
        <f t="shared" si="366"/>
        <v>4.13</v>
      </c>
      <c r="T3161" s="182">
        <f t="shared" si="367"/>
        <v>1.1200000000000001</v>
      </c>
    </row>
    <row r="3162" spans="16:20" x14ac:dyDescent="0.2">
      <c r="P3162" s="184">
        <f t="shared" si="365"/>
        <v>42705</v>
      </c>
      <c r="Q3162" s="184">
        <v>42707</v>
      </c>
      <c r="R3162" s="182">
        <v>5.25</v>
      </c>
      <c r="S3162" s="182">
        <f t="shared" si="366"/>
        <v>4.13</v>
      </c>
      <c r="T3162" s="182">
        <f t="shared" si="367"/>
        <v>1.1200000000000001</v>
      </c>
    </row>
    <row r="3163" spans="16:20" x14ac:dyDescent="0.2">
      <c r="P3163" s="184">
        <f t="shared" si="365"/>
        <v>42705</v>
      </c>
      <c r="Q3163" s="184">
        <v>42708</v>
      </c>
      <c r="R3163" s="182">
        <v>5.25</v>
      </c>
      <c r="S3163" s="182">
        <f t="shared" si="366"/>
        <v>4.13</v>
      </c>
      <c r="T3163" s="182">
        <f t="shared" si="367"/>
        <v>1.1200000000000001</v>
      </c>
    </row>
    <row r="3164" spans="16:20" x14ac:dyDescent="0.2">
      <c r="P3164" s="184">
        <f t="shared" si="365"/>
        <v>42705</v>
      </c>
      <c r="Q3164" s="184">
        <v>42709</v>
      </c>
      <c r="R3164" s="182">
        <v>5.25</v>
      </c>
      <c r="S3164" s="182">
        <f t="shared" si="366"/>
        <v>4.13</v>
      </c>
      <c r="T3164" s="182">
        <f t="shared" si="367"/>
        <v>1.1200000000000001</v>
      </c>
    </row>
    <row r="3165" spans="16:20" x14ac:dyDescent="0.2">
      <c r="P3165" s="184">
        <f t="shared" si="365"/>
        <v>42705</v>
      </c>
      <c r="Q3165" s="184">
        <v>42710</v>
      </c>
      <c r="R3165" s="182">
        <v>5.25</v>
      </c>
      <c r="S3165" s="182">
        <f t="shared" si="366"/>
        <v>4.13</v>
      </c>
      <c r="T3165" s="182">
        <f t="shared" si="367"/>
        <v>1.1200000000000001</v>
      </c>
    </row>
    <row r="3166" spans="16:20" x14ac:dyDescent="0.2">
      <c r="P3166" s="184">
        <f t="shared" si="365"/>
        <v>42705</v>
      </c>
      <c r="Q3166" s="184">
        <v>42711</v>
      </c>
      <c r="R3166" s="182">
        <v>5.25</v>
      </c>
      <c r="S3166" s="182">
        <f t="shared" si="366"/>
        <v>4.13</v>
      </c>
      <c r="T3166" s="182">
        <f t="shared" si="367"/>
        <v>1.1200000000000001</v>
      </c>
    </row>
    <row r="3167" spans="16:20" x14ac:dyDescent="0.2">
      <c r="P3167" s="184">
        <f t="shared" si="365"/>
        <v>42705</v>
      </c>
      <c r="Q3167" s="184">
        <v>42712</v>
      </c>
      <c r="R3167" s="182">
        <v>5.25</v>
      </c>
      <c r="S3167" s="182">
        <f t="shared" si="366"/>
        <v>4.13</v>
      </c>
      <c r="T3167" s="182">
        <f t="shared" si="367"/>
        <v>1.1200000000000001</v>
      </c>
    </row>
    <row r="3168" spans="16:20" x14ac:dyDescent="0.2">
      <c r="P3168" s="184">
        <f t="shared" si="365"/>
        <v>42705</v>
      </c>
      <c r="Q3168" s="184">
        <v>42713</v>
      </c>
      <c r="R3168" s="182">
        <v>5.25</v>
      </c>
      <c r="S3168" s="182">
        <f t="shared" si="366"/>
        <v>4.13</v>
      </c>
      <c r="T3168" s="182">
        <f t="shared" si="367"/>
        <v>1.1200000000000001</v>
      </c>
    </row>
    <row r="3169" spans="16:20" x14ac:dyDescent="0.2">
      <c r="P3169" s="184">
        <f t="shared" si="365"/>
        <v>42705</v>
      </c>
      <c r="Q3169" s="184">
        <v>42714</v>
      </c>
      <c r="R3169" s="182">
        <v>5.25</v>
      </c>
      <c r="S3169" s="182">
        <f t="shared" si="366"/>
        <v>4.13</v>
      </c>
      <c r="T3169" s="182">
        <f t="shared" si="367"/>
        <v>1.1200000000000001</v>
      </c>
    </row>
    <row r="3170" spans="16:20" x14ac:dyDescent="0.2">
      <c r="P3170" s="184">
        <f t="shared" si="365"/>
        <v>42705</v>
      </c>
      <c r="Q3170" s="184">
        <v>42715</v>
      </c>
      <c r="R3170" s="182">
        <v>5.25</v>
      </c>
      <c r="S3170" s="182">
        <f t="shared" si="366"/>
        <v>4.13</v>
      </c>
      <c r="T3170" s="182">
        <f t="shared" si="367"/>
        <v>1.1200000000000001</v>
      </c>
    </row>
    <row r="3171" spans="16:20" x14ac:dyDescent="0.2">
      <c r="P3171" s="184">
        <f t="shared" si="365"/>
        <v>42705</v>
      </c>
      <c r="Q3171" s="184">
        <v>42716</v>
      </c>
      <c r="R3171" s="182">
        <v>5.25</v>
      </c>
      <c r="S3171" s="182">
        <f t="shared" si="366"/>
        <v>4.13</v>
      </c>
      <c r="T3171" s="182">
        <f t="shared" si="367"/>
        <v>1.1200000000000001</v>
      </c>
    </row>
    <row r="3172" spans="16:20" x14ac:dyDescent="0.2">
      <c r="P3172" s="184">
        <f t="shared" si="365"/>
        <v>42705</v>
      </c>
      <c r="Q3172" s="184">
        <v>42717</v>
      </c>
      <c r="R3172" s="182">
        <v>5.25</v>
      </c>
      <c r="S3172" s="182">
        <f t="shared" si="366"/>
        <v>4.13</v>
      </c>
      <c r="T3172" s="182">
        <f t="shared" si="367"/>
        <v>1.1200000000000001</v>
      </c>
    </row>
    <row r="3173" spans="16:20" x14ac:dyDescent="0.2">
      <c r="P3173" s="184">
        <f t="shared" si="365"/>
        <v>42705</v>
      </c>
      <c r="Q3173" s="184">
        <v>42718</v>
      </c>
      <c r="R3173" s="182">
        <v>5.25</v>
      </c>
      <c r="S3173" s="182">
        <f t="shared" si="366"/>
        <v>4.13</v>
      </c>
      <c r="T3173" s="182">
        <f t="shared" si="367"/>
        <v>1.1200000000000001</v>
      </c>
    </row>
    <row r="3174" spans="16:20" x14ac:dyDescent="0.2">
      <c r="P3174" s="184">
        <f t="shared" si="365"/>
        <v>42705</v>
      </c>
      <c r="Q3174" s="184">
        <v>42719</v>
      </c>
      <c r="R3174" s="182">
        <v>5.75</v>
      </c>
      <c r="S3174" s="182">
        <f t="shared" si="366"/>
        <v>4.13</v>
      </c>
      <c r="T3174" s="182">
        <f t="shared" si="367"/>
        <v>1.62</v>
      </c>
    </row>
    <row r="3175" spans="16:20" x14ac:dyDescent="0.2">
      <c r="P3175" s="184">
        <f t="shared" si="365"/>
        <v>42705</v>
      </c>
      <c r="Q3175" s="184">
        <v>42720</v>
      </c>
      <c r="R3175" s="182">
        <v>5.75</v>
      </c>
      <c r="S3175" s="182">
        <f t="shared" si="366"/>
        <v>4.13</v>
      </c>
      <c r="T3175" s="182">
        <f t="shared" si="367"/>
        <v>1.62</v>
      </c>
    </row>
    <row r="3176" spans="16:20" x14ac:dyDescent="0.2">
      <c r="P3176" s="184">
        <f t="shared" si="365"/>
        <v>42705</v>
      </c>
      <c r="Q3176" s="184">
        <v>42721</v>
      </c>
      <c r="R3176" s="182">
        <v>5.75</v>
      </c>
      <c r="S3176" s="182">
        <f t="shared" si="366"/>
        <v>4.13</v>
      </c>
      <c r="T3176" s="182">
        <f t="shared" si="367"/>
        <v>1.62</v>
      </c>
    </row>
    <row r="3177" spans="16:20" x14ac:dyDescent="0.2">
      <c r="P3177" s="184">
        <f t="shared" si="365"/>
        <v>42705</v>
      </c>
      <c r="Q3177" s="184">
        <v>42722</v>
      </c>
      <c r="R3177" s="182">
        <v>5.75</v>
      </c>
      <c r="S3177" s="182">
        <f t="shared" si="366"/>
        <v>4.13</v>
      </c>
      <c r="T3177" s="182">
        <f t="shared" si="367"/>
        <v>1.62</v>
      </c>
    </row>
    <row r="3178" spans="16:20" x14ac:dyDescent="0.2">
      <c r="P3178" s="184">
        <f t="shared" si="365"/>
        <v>42705</v>
      </c>
      <c r="Q3178" s="184">
        <v>42723</v>
      </c>
      <c r="R3178" s="182">
        <v>5.75</v>
      </c>
      <c r="S3178" s="182">
        <f t="shared" si="366"/>
        <v>4.13</v>
      </c>
      <c r="T3178" s="182">
        <f t="shared" si="367"/>
        <v>1.62</v>
      </c>
    </row>
    <row r="3179" spans="16:20" x14ac:dyDescent="0.2">
      <c r="P3179" s="184">
        <f t="shared" si="365"/>
        <v>42705</v>
      </c>
      <c r="Q3179" s="184">
        <v>42724</v>
      </c>
      <c r="R3179" s="182">
        <v>5.75</v>
      </c>
      <c r="S3179" s="182">
        <f t="shared" si="366"/>
        <v>4.13</v>
      </c>
      <c r="T3179" s="182">
        <f t="shared" si="367"/>
        <v>1.62</v>
      </c>
    </row>
    <row r="3180" spans="16:20" x14ac:dyDescent="0.2">
      <c r="P3180" s="184">
        <f t="shared" si="365"/>
        <v>42705</v>
      </c>
      <c r="Q3180" s="184">
        <v>42725</v>
      </c>
      <c r="R3180" s="182">
        <v>5.75</v>
      </c>
      <c r="S3180" s="182">
        <f t="shared" si="366"/>
        <v>4.13</v>
      </c>
      <c r="T3180" s="182">
        <f t="shared" si="367"/>
        <v>1.62</v>
      </c>
    </row>
    <row r="3181" spans="16:20" x14ac:dyDescent="0.2">
      <c r="P3181" s="184">
        <f t="shared" si="365"/>
        <v>42705</v>
      </c>
      <c r="Q3181" s="184">
        <v>42726</v>
      </c>
      <c r="R3181" s="182">
        <v>5.75</v>
      </c>
      <c r="S3181" s="182">
        <f t="shared" si="366"/>
        <v>4.13</v>
      </c>
      <c r="T3181" s="182">
        <f t="shared" si="367"/>
        <v>1.62</v>
      </c>
    </row>
    <row r="3182" spans="16:20" x14ac:dyDescent="0.2">
      <c r="P3182" s="184">
        <f t="shared" si="365"/>
        <v>42705</v>
      </c>
      <c r="Q3182" s="184">
        <v>42727</v>
      </c>
      <c r="R3182" s="182">
        <v>5.75</v>
      </c>
      <c r="S3182" s="182">
        <f t="shared" si="366"/>
        <v>4.13</v>
      </c>
      <c r="T3182" s="182">
        <f t="shared" si="367"/>
        <v>1.62</v>
      </c>
    </row>
    <row r="3183" spans="16:20" x14ac:dyDescent="0.2">
      <c r="P3183" s="184">
        <f t="shared" si="365"/>
        <v>42705</v>
      </c>
      <c r="Q3183" s="184">
        <v>42728</v>
      </c>
      <c r="R3183" s="182">
        <v>5.75</v>
      </c>
      <c r="S3183" s="182">
        <f t="shared" si="366"/>
        <v>4.13</v>
      </c>
      <c r="T3183" s="182">
        <f t="shared" si="367"/>
        <v>1.62</v>
      </c>
    </row>
    <row r="3184" spans="16:20" x14ac:dyDescent="0.2">
      <c r="P3184" s="184">
        <f t="shared" si="365"/>
        <v>42705</v>
      </c>
      <c r="Q3184" s="184">
        <v>42729</v>
      </c>
      <c r="R3184" s="182">
        <v>5.75</v>
      </c>
      <c r="S3184" s="182">
        <f t="shared" si="366"/>
        <v>4.13</v>
      </c>
      <c r="T3184" s="182">
        <f t="shared" si="367"/>
        <v>1.62</v>
      </c>
    </row>
    <row r="3185" spans="16:20" x14ac:dyDescent="0.2">
      <c r="P3185" s="184">
        <f t="shared" si="365"/>
        <v>42705</v>
      </c>
      <c r="Q3185" s="184">
        <v>42730</v>
      </c>
      <c r="R3185" s="182">
        <v>5.75</v>
      </c>
      <c r="S3185" s="182">
        <f t="shared" si="366"/>
        <v>4.13</v>
      </c>
      <c r="T3185" s="182">
        <f t="shared" si="367"/>
        <v>1.62</v>
      </c>
    </row>
    <row r="3186" spans="16:20" x14ac:dyDescent="0.2">
      <c r="P3186" s="184">
        <f t="shared" si="365"/>
        <v>42705</v>
      </c>
      <c r="Q3186" s="184">
        <v>42731</v>
      </c>
      <c r="R3186" s="182">
        <v>5.75</v>
      </c>
      <c r="S3186" s="182">
        <f t="shared" si="366"/>
        <v>4.13</v>
      </c>
      <c r="T3186" s="182">
        <f t="shared" si="367"/>
        <v>1.62</v>
      </c>
    </row>
    <row r="3187" spans="16:20" x14ac:dyDescent="0.2">
      <c r="P3187" s="184">
        <f t="shared" si="365"/>
        <v>42705</v>
      </c>
      <c r="Q3187" s="184">
        <v>42732</v>
      </c>
      <c r="R3187" s="182">
        <v>5.75</v>
      </c>
      <c r="S3187" s="182">
        <f t="shared" si="366"/>
        <v>4.13</v>
      </c>
      <c r="T3187" s="182">
        <f t="shared" si="367"/>
        <v>1.62</v>
      </c>
    </row>
    <row r="3188" spans="16:20" x14ac:dyDescent="0.2">
      <c r="P3188" s="184">
        <f t="shared" si="365"/>
        <v>42705</v>
      </c>
      <c r="Q3188" s="184">
        <v>42733</v>
      </c>
      <c r="R3188" s="182">
        <v>5.75</v>
      </c>
      <c r="S3188" s="182">
        <f t="shared" si="366"/>
        <v>4.13</v>
      </c>
      <c r="T3188" s="182">
        <f t="shared" si="367"/>
        <v>1.62</v>
      </c>
    </row>
    <row r="3189" spans="16:20" x14ac:dyDescent="0.2">
      <c r="P3189" s="184">
        <f t="shared" si="365"/>
        <v>42705</v>
      </c>
      <c r="Q3189" s="184">
        <v>42734</v>
      </c>
      <c r="R3189" s="182">
        <v>5.75</v>
      </c>
      <c r="S3189" s="182">
        <f t="shared" si="366"/>
        <v>4.13</v>
      </c>
      <c r="T3189" s="182">
        <f t="shared" si="367"/>
        <v>1.62</v>
      </c>
    </row>
    <row r="3190" spans="16:20" x14ac:dyDescent="0.2">
      <c r="P3190" s="184">
        <f t="shared" si="365"/>
        <v>42705</v>
      </c>
      <c r="Q3190" s="184">
        <v>42735</v>
      </c>
      <c r="R3190" s="182">
        <v>5.75</v>
      </c>
      <c r="S3190" s="182">
        <f t="shared" si="366"/>
        <v>4.13</v>
      </c>
      <c r="T3190" s="182">
        <f t="shared" si="367"/>
        <v>1.62</v>
      </c>
    </row>
    <row r="3191" spans="16:20" x14ac:dyDescent="0.2">
      <c r="P3191" s="184">
        <f t="shared" si="365"/>
        <v>42736</v>
      </c>
      <c r="Q3191" s="184">
        <v>42736</v>
      </c>
      <c r="R3191" s="182">
        <v>5.75</v>
      </c>
      <c r="S3191" s="182">
        <f t="shared" si="366"/>
        <v>4.2300000000000004</v>
      </c>
      <c r="T3191" s="182">
        <f t="shared" si="367"/>
        <v>1.5199999999999996</v>
      </c>
    </row>
    <row r="3192" spans="16:20" x14ac:dyDescent="0.2">
      <c r="P3192" s="184">
        <f t="shared" si="365"/>
        <v>42736</v>
      </c>
      <c r="Q3192" s="184">
        <v>42737</v>
      </c>
      <c r="R3192" s="182">
        <v>5.75</v>
      </c>
      <c r="S3192" s="182">
        <f t="shared" si="366"/>
        <v>4.2300000000000004</v>
      </c>
      <c r="T3192" s="182">
        <f t="shared" si="367"/>
        <v>1.5199999999999996</v>
      </c>
    </row>
    <row r="3193" spans="16:20" x14ac:dyDescent="0.2">
      <c r="P3193" s="184">
        <f t="shared" si="365"/>
        <v>42736</v>
      </c>
      <c r="Q3193" s="184">
        <v>42738</v>
      </c>
      <c r="R3193" s="182">
        <v>5.75</v>
      </c>
      <c r="S3193" s="182">
        <f t="shared" si="366"/>
        <v>4.2300000000000004</v>
      </c>
      <c r="T3193" s="182">
        <f t="shared" si="367"/>
        <v>1.5199999999999996</v>
      </c>
    </row>
    <row r="3194" spans="16:20" x14ac:dyDescent="0.2">
      <c r="P3194" s="184">
        <f t="shared" si="365"/>
        <v>42736</v>
      </c>
      <c r="Q3194" s="184">
        <v>42739</v>
      </c>
      <c r="R3194" s="182">
        <v>5.75</v>
      </c>
      <c r="S3194" s="182">
        <f t="shared" si="366"/>
        <v>4.2300000000000004</v>
      </c>
      <c r="T3194" s="182">
        <f t="shared" si="367"/>
        <v>1.5199999999999996</v>
      </c>
    </row>
    <row r="3195" spans="16:20" x14ac:dyDescent="0.2">
      <c r="P3195" s="184">
        <f t="shared" si="365"/>
        <v>42736</v>
      </c>
      <c r="Q3195" s="184">
        <v>42740</v>
      </c>
      <c r="R3195" s="182">
        <v>5.75</v>
      </c>
      <c r="S3195" s="182">
        <f t="shared" si="366"/>
        <v>4.2300000000000004</v>
      </c>
      <c r="T3195" s="182">
        <f t="shared" si="367"/>
        <v>1.5199999999999996</v>
      </c>
    </row>
    <row r="3196" spans="16:20" x14ac:dyDescent="0.2">
      <c r="P3196" s="184">
        <f t="shared" si="365"/>
        <v>42736</v>
      </c>
      <c r="Q3196" s="184">
        <v>42741</v>
      </c>
      <c r="R3196" s="182">
        <v>5.75</v>
      </c>
      <c r="S3196" s="182">
        <f t="shared" si="366"/>
        <v>4.2300000000000004</v>
      </c>
      <c r="T3196" s="182">
        <f t="shared" si="367"/>
        <v>1.5199999999999996</v>
      </c>
    </row>
    <row r="3197" spans="16:20" x14ac:dyDescent="0.2">
      <c r="P3197" s="184">
        <f t="shared" si="365"/>
        <v>42736</v>
      </c>
      <c r="Q3197" s="184">
        <v>42742</v>
      </c>
      <c r="R3197" s="182">
        <v>5.75</v>
      </c>
      <c r="S3197" s="182">
        <f t="shared" si="366"/>
        <v>4.2300000000000004</v>
      </c>
      <c r="T3197" s="182">
        <f t="shared" si="367"/>
        <v>1.5199999999999996</v>
      </c>
    </row>
    <row r="3198" spans="16:20" x14ac:dyDescent="0.2">
      <c r="P3198" s="184">
        <f t="shared" si="365"/>
        <v>42736</v>
      </c>
      <c r="Q3198" s="184">
        <v>42743</v>
      </c>
      <c r="R3198" s="182">
        <v>5.75</v>
      </c>
      <c r="S3198" s="182">
        <f t="shared" si="366"/>
        <v>4.2300000000000004</v>
      </c>
      <c r="T3198" s="182">
        <f t="shared" si="367"/>
        <v>1.5199999999999996</v>
      </c>
    </row>
    <row r="3199" spans="16:20" x14ac:dyDescent="0.2">
      <c r="P3199" s="184">
        <f t="shared" si="365"/>
        <v>42736</v>
      </c>
      <c r="Q3199" s="184">
        <v>42744</v>
      </c>
      <c r="R3199" s="182">
        <v>5.75</v>
      </c>
      <c r="S3199" s="182">
        <f t="shared" si="366"/>
        <v>4.2300000000000004</v>
      </c>
      <c r="T3199" s="182">
        <f t="shared" si="367"/>
        <v>1.5199999999999996</v>
      </c>
    </row>
    <row r="3200" spans="16:20" x14ac:dyDescent="0.2">
      <c r="P3200" s="184">
        <f t="shared" si="365"/>
        <v>42736</v>
      </c>
      <c r="Q3200" s="184">
        <v>42745</v>
      </c>
      <c r="R3200" s="182">
        <v>5.75</v>
      </c>
      <c r="S3200" s="182">
        <f t="shared" si="366"/>
        <v>4.2300000000000004</v>
      </c>
      <c r="T3200" s="182">
        <f t="shared" si="367"/>
        <v>1.5199999999999996</v>
      </c>
    </row>
    <row r="3201" spans="16:20" x14ac:dyDescent="0.2">
      <c r="P3201" s="184">
        <f t="shared" si="365"/>
        <v>42736</v>
      </c>
      <c r="Q3201" s="184">
        <v>42746</v>
      </c>
      <c r="R3201" s="182">
        <v>5.75</v>
      </c>
      <c r="S3201" s="182">
        <f t="shared" si="366"/>
        <v>4.2300000000000004</v>
      </c>
      <c r="T3201" s="182">
        <f t="shared" si="367"/>
        <v>1.5199999999999996</v>
      </c>
    </row>
    <row r="3202" spans="16:20" x14ac:dyDescent="0.2">
      <c r="P3202" s="184">
        <f t="shared" si="365"/>
        <v>42736</v>
      </c>
      <c r="Q3202" s="184">
        <v>42747</v>
      </c>
      <c r="R3202" s="182">
        <v>5.75</v>
      </c>
      <c r="S3202" s="182">
        <f t="shared" si="366"/>
        <v>4.2300000000000004</v>
      </c>
      <c r="T3202" s="182">
        <f t="shared" si="367"/>
        <v>1.5199999999999996</v>
      </c>
    </row>
    <row r="3203" spans="16:20" x14ac:dyDescent="0.2">
      <c r="P3203" s="184">
        <f t="shared" si="365"/>
        <v>42736</v>
      </c>
      <c r="Q3203" s="184">
        <v>42748</v>
      </c>
      <c r="R3203" s="182">
        <v>5.75</v>
      </c>
      <c r="S3203" s="182">
        <f t="shared" si="366"/>
        <v>4.2300000000000004</v>
      </c>
      <c r="T3203" s="182">
        <f t="shared" si="367"/>
        <v>1.5199999999999996</v>
      </c>
    </row>
    <row r="3204" spans="16:20" x14ac:dyDescent="0.2">
      <c r="P3204" s="184">
        <f t="shared" si="365"/>
        <v>42736</v>
      </c>
      <c r="Q3204" s="184">
        <v>42749</v>
      </c>
      <c r="R3204" s="182">
        <v>5.75</v>
      </c>
      <c r="S3204" s="182">
        <f t="shared" si="366"/>
        <v>4.2300000000000004</v>
      </c>
      <c r="T3204" s="182">
        <f t="shared" si="367"/>
        <v>1.5199999999999996</v>
      </c>
    </row>
    <row r="3205" spans="16:20" x14ac:dyDescent="0.2">
      <c r="P3205" s="184">
        <f t="shared" si="365"/>
        <v>42736</v>
      </c>
      <c r="Q3205" s="184">
        <v>42750</v>
      </c>
      <c r="R3205" s="182">
        <v>5.75</v>
      </c>
      <c r="S3205" s="182">
        <f t="shared" si="366"/>
        <v>4.2300000000000004</v>
      </c>
      <c r="T3205" s="182">
        <f t="shared" si="367"/>
        <v>1.5199999999999996</v>
      </c>
    </row>
    <row r="3206" spans="16:20" x14ac:dyDescent="0.2">
      <c r="P3206" s="184">
        <f t="shared" si="365"/>
        <v>42736</v>
      </c>
      <c r="Q3206" s="184">
        <v>42751</v>
      </c>
      <c r="R3206" s="182">
        <v>5.75</v>
      </c>
      <c r="S3206" s="182">
        <f t="shared" si="366"/>
        <v>4.2300000000000004</v>
      </c>
      <c r="T3206" s="182">
        <f t="shared" si="367"/>
        <v>1.5199999999999996</v>
      </c>
    </row>
    <row r="3207" spans="16:20" x14ac:dyDescent="0.2">
      <c r="P3207" s="184">
        <f t="shared" si="365"/>
        <v>42736</v>
      </c>
      <c r="Q3207" s="184">
        <v>42752</v>
      </c>
      <c r="R3207" s="182">
        <v>5.75</v>
      </c>
      <c r="S3207" s="182">
        <f t="shared" si="366"/>
        <v>4.2300000000000004</v>
      </c>
      <c r="T3207" s="182">
        <f t="shared" si="367"/>
        <v>1.5199999999999996</v>
      </c>
    </row>
    <row r="3208" spans="16:20" x14ac:dyDescent="0.2">
      <c r="P3208" s="184">
        <f t="shared" ref="P3208:P3271" si="368">DATE(YEAR(Q3208),MONTH(Q3208),1)</f>
        <v>42736</v>
      </c>
      <c r="Q3208" s="184">
        <v>42753</v>
      </c>
      <c r="R3208" s="182">
        <v>5.75</v>
      </c>
      <c r="S3208" s="182">
        <f t="shared" ref="S3208:S3271" si="369">INDEX($Y:$Y,MATCH($P3208,$V:$V,0))</f>
        <v>4.2300000000000004</v>
      </c>
      <c r="T3208" s="182">
        <f t="shared" ref="T3208:T3271" si="370">R3208-S3208</f>
        <v>1.5199999999999996</v>
      </c>
    </row>
    <row r="3209" spans="16:20" x14ac:dyDescent="0.2">
      <c r="P3209" s="184">
        <f t="shared" si="368"/>
        <v>42736</v>
      </c>
      <c r="Q3209" s="184">
        <v>42754</v>
      </c>
      <c r="R3209" s="182">
        <v>5.75</v>
      </c>
      <c r="S3209" s="182">
        <f t="shared" si="369"/>
        <v>4.2300000000000004</v>
      </c>
      <c r="T3209" s="182">
        <f t="shared" si="370"/>
        <v>1.5199999999999996</v>
      </c>
    </row>
    <row r="3210" spans="16:20" x14ac:dyDescent="0.2">
      <c r="P3210" s="184">
        <f t="shared" si="368"/>
        <v>42736</v>
      </c>
      <c r="Q3210" s="184">
        <v>42755</v>
      </c>
      <c r="R3210" s="182">
        <v>5.75</v>
      </c>
      <c r="S3210" s="182">
        <f t="shared" si="369"/>
        <v>4.2300000000000004</v>
      </c>
      <c r="T3210" s="182">
        <f t="shared" si="370"/>
        <v>1.5199999999999996</v>
      </c>
    </row>
    <row r="3211" spans="16:20" x14ac:dyDescent="0.2">
      <c r="P3211" s="184">
        <f t="shared" si="368"/>
        <v>42736</v>
      </c>
      <c r="Q3211" s="184">
        <v>42756</v>
      </c>
      <c r="R3211" s="182">
        <v>5.75</v>
      </c>
      <c r="S3211" s="182">
        <f t="shared" si="369"/>
        <v>4.2300000000000004</v>
      </c>
      <c r="T3211" s="182">
        <f t="shared" si="370"/>
        <v>1.5199999999999996</v>
      </c>
    </row>
    <row r="3212" spans="16:20" x14ac:dyDescent="0.2">
      <c r="P3212" s="184">
        <f t="shared" si="368"/>
        <v>42736</v>
      </c>
      <c r="Q3212" s="184">
        <v>42757</v>
      </c>
      <c r="R3212" s="182">
        <v>5.75</v>
      </c>
      <c r="S3212" s="182">
        <f t="shared" si="369"/>
        <v>4.2300000000000004</v>
      </c>
      <c r="T3212" s="182">
        <f t="shared" si="370"/>
        <v>1.5199999999999996</v>
      </c>
    </row>
    <row r="3213" spans="16:20" x14ac:dyDescent="0.2">
      <c r="P3213" s="184">
        <f t="shared" si="368"/>
        <v>42736</v>
      </c>
      <c r="Q3213" s="184">
        <v>42758</v>
      </c>
      <c r="R3213" s="182">
        <v>5.75</v>
      </c>
      <c r="S3213" s="182">
        <f t="shared" si="369"/>
        <v>4.2300000000000004</v>
      </c>
      <c r="T3213" s="182">
        <f t="shared" si="370"/>
        <v>1.5199999999999996</v>
      </c>
    </row>
    <row r="3214" spans="16:20" x14ac:dyDescent="0.2">
      <c r="P3214" s="184">
        <f t="shared" si="368"/>
        <v>42736</v>
      </c>
      <c r="Q3214" s="184">
        <v>42759</v>
      </c>
      <c r="R3214" s="182">
        <v>5.75</v>
      </c>
      <c r="S3214" s="182">
        <f t="shared" si="369"/>
        <v>4.2300000000000004</v>
      </c>
      <c r="T3214" s="182">
        <f t="shared" si="370"/>
        <v>1.5199999999999996</v>
      </c>
    </row>
    <row r="3215" spans="16:20" x14ac:dyDescent="0.2">
      <c r="P3215" s="184">
        <f t="shared" si="368"/>
        <v>42736</v>
      </c>
      <c r="Q3215" s="184">
        <v>42760</v>
      </c>
      <c r="R3215" s="182">
        <v>5.75</v>
      </c>
      <c r="S3215" s="182">
        <f t="shared" si="369"/>
        <v>4.2300000000000004</v>
      </c>
      <c r="T3215" s="182">
        <f t="shared" si="370"/>
        <v>1.5199999999999996</v>
      </c>
    </row>
    <row r="3216" spans="16:20" x14ac:dyDescent="0.2">
      <c r="P3216" s="184">
        <f t="shared" si="368"/>
        <v>42736</v>
      </c>
      <c r="Q3216" s="184">
        <v>42761</v>
      </c>
      <c r="R3216" s="182">
        <v>5.75</v>
      </c>
      <c r="S3216" s="182">
        <f t="shared" si="369"/>
        <v>4.2300000000000004</v>
      </c>
      <c r="T3216" s="182">
        <f t="shared" si="370"/>
        <v>1.5199999999999996</v>
      </c>
    </row>
    <row r="3217" spans="16:20" x14ac:dyDescent="0.2">
      <c r="P3217" s="184">
        <f t="shared" si="368"/>
        <v>42736</v>
      </c>
      <c r="Q3217" s="184">
        <v>42762</v>
      </c>
      <c r="R3217" s="182">
        <v>5.75</v>
      </c>
      <c r="S3217" s="182">
        <f t="shared" si="369"/>
        <v>4.2300000000000004</v>
      </c>
      <c r="T3217" s="182">
        <f t="shared" si="370"/>
        <v>1.5199999999999996</v>
      </c>
    </row>
    <row r="3218" spans="16:20" x14ac:dyDescent="0.2">
      <c r="P3218" s="184">
        <f t="shared" si="368"/>
        <v>42736</v>
      </c>
      <c r="Q3218" s="184">
        <v>42763</v>
      </c>
      <c r="R3218" s="182">
        <v>5.75</v>
      </c>
      <c r="S3218" s="182">
        <f t="shared" si="369"/>
        <v>4.2300000000000004</v>
      </c>
      <c r="T3218" s="182">
        <f t="shared" si="370"/>
        <v>1.5199999999999996</v>
      </c>
    </row>
    <row r="3219" spans="16:20" x14ac:dyDescent="0.2">
      <c r="P3219" s="184">
        <f t="shared" si="368"/>
        <v>42736</v>
      </c>
      <c r="Q3219" s="184">
        <v>42764</v>
      </c>
      <c r="R3219" s="182">
        <v>5.75</v>
      </c>
      <c r="S3219" s="182">
        <f t="shared" si="369"/>
        <v>4.2300000000000004</v>
      </c>
      <c r="T3219" s="182">
        <f t="shared" si="370"/>
        <v>1.5199999999999996</v>
      </c>
    </row>
    <row r="3220" spans="16:20" x14ac:dyDescent="0.2">
      <c r="P3220" s="184">
        <f t="shared" si="368"/>
        <v>42736</v>
      </c>
      <c r="Q3220" s="184">
        <v>42765</v>
      </c>
      <c r="R3220" s="182">
        <v>5.75</v>
      </c>
      <c r="S3220" s="182">
        <f t="shared" si="369"/>
        <v>4.2300000000000004</v>
      </c>
      <c r="T3220" s="182">
        <f t="shared" si="370"/>
        <v>1.5199999999999996</v>
      </c>
    </row>
    <row r="3221" spans="16:20" x14ac:dyDescent="0.2">
      <c r="P3221" s="184">
        <f t="shared" si="368"/>
        <v>42736</v>
      </c>
      <c r="Q3221" s="184">
        <v>42766</v>
      </c>
      <c r="R3221" s="182">
        <v>5.75</v>
      </c>
      <c r="S3221" s="182">
        <f t="shared" si="369"/>
        <v>4.2300000000000004</v>
      </c>
      <c r="T3221" s="182">
        <f t="shared" si="370"/>
        <v>1.5199999999999996</v>
      </c>
    </row>
    <row r="3222" spans="16:20" x14ac:dyDescent="0.2">
      <c r="P3222" s="184">
        <f t="shared" si="368"/>
        <v>42767</v>
      </c>
      <c r="Q3222" s="184">
        <v>42767</v>
      </c>
      <c r="R3222" s="182">
        <v>5.75</v>
      </c>
      <c r="S3222" s="182">
        <f t="shared" si="369"/>
        <v>4.09</v>
      </c>
      <c r="T3222" s="182">
        <f t="shared" si="370"/>
        <v>1.6600000000000001</v>
      </c>
    </row>
    <row r="3223" spans="16:20" x14ac:dyDescent="0.2">
      <c r="P3223" s="184">
        <f t="shared" si="368"/>
        <v>42767</v>
      </c>
      <c r="Q3223" s="184">
        <v>42768</v>
      </c>
      <c r="R3223" s="182">
        <v>5.75</v>
      </c>
      <c r="S3223" s="182">
        <f t="shared" si="369"/>
        <v>4.09</v>
      </c>
      <c r="T3223" s="182">
        <f t="shared" si="370"/>
        <v>1.6600000000000001</v>
      </c>
    </row>
    <row r="3224" spans="16:20" x14ac:dyDescent="0.2">
      <c r="P3224" s="184">
        <f t="shared" si="368"/>
        <v>42767</v>
      </c>
      <c r="Q3224" s="184">
        <v>42769</v>
      </c>
      <c r="R3224" s="182">
        <v>5.75</v>
      </c>
      <c r="S3224" s="182">
        <f t="shared" si="369"/>
        <v>4.09</v>
      </c>
      <c r="T3224" s="182">
        <f t="shared" si="370"/>
        <v>1.6600000000000001</v>
      </c>
    </row>
    <row r="3225" spans="16:20" x14ac:dyDescent="0.2">
      <c r="P3225" s="184">
        <f t="shared" si="368"/>
        <v>42767</v>
      </c>
      <c r="Q3225" s="184">
        <v>42770</v>
      </c>
      <c r="R3225" s="182">
        <v>5.75</v>
      </c>
      <c r="S3225" s="182">
        <f t="shared" si="369"/>
        <v>4.09</v>
      </c>
      <c r="T3225" s="182">
        <f t="shared" si="370"/>
        <v>1.6600000000000001</v>
      </c>
    </row>
    <row r="3226" spans="16:20" x14ac:dyDescent="0.2">
      <c r="P3226" s="184">
        <f t="shared" si="368"/>
        <v>42767</v>
      </c>
      <c r="Q3226" s="184">
        <v>42771</v>
      </c>
      <c r="R3226" s="182">
        <v>5.75</v>
      </c>
      <c r="S3226" s="182">
        <f t="shared" si="369"/>
        <v>4.09</v>
      </c>
      <c r="T3226" s="182">
        <f t="shared" si="370"/>
        <v>1.6600000000000001</v>
      </c>
    </row>
    <row r="3227" spans="16:20" x14ac:dyDescent="0.2">
      <c r="P3227" s="184">
        <f t="shared" si="368"/>
        <v>42767</v>
      </c>
      <c r="Q3227" s="184">
        <v>42772</v>
      </c>
      <c r="R3227" s="182">
        <v>5.75</v>
      </c>
      <c r="S3227" s="182">
        <f t="shared" si="369"/>
        <v>4.09</v>
      </c>
      <c r="T3227" s="182">
        <f t="shared" si="370"/>
        <v>1.6600000000000001</v>
      </c>
    </row>
    <row r="3228" spans="16:20" x14ac:dyDescent="0.2">
      <c r="P3228" s="184">
        <f t="shared" si="368"/>
        <v>42767</v>
      </c>
      <c r="Q3228" s="184">
        <v>42773</v>
      </c>
      <c r="R3228" s="182">
        <v>5.75</v>
      </c>
      <c r="S3228" s="182">
        <f t="shared" si="369"/>
        <v>4.09</v>
      </c>
      <c r="T3228" s="182">
        <f t="shared" si="370"/>
        <v>1.6600000000000001</v>
      </c>
    </row>
    <row r="3229" spans="16:20" x14ac:dyDescent="0.2">
      <c r="P3229" s="184">
        <f t="shared" si="368"/>
        <v>42767</v>
      </c>
      <c r="Q3229" s="184">
        <v>42774</v>
      </c>
      <c r="R3229" s="182">
        <v>5.75</v>
      </c>
      <c r="S3229" s="182">
        <f t="shared" si="369"/>
        <v>4.09</v>
      </c>
      <c r="T3229" s="182">
        <f t="shared" si="370"/>
        <v>1.6600000000000001</v>
      </c>
    </row>
    <row r="3230" spans="16:20" x14ac:dyDescent="0.2">
      <c r="P3230" s="184">
        <f t="shared" si="368"/>
        <v>42767</v>
      </c>
      <c r="Q3230" s="184">
        <v>42775</v>
      </c>
      <c r="R3230" s="182">
        <v>6.25</v>
      </c>
      <c r="S3230" s="182">
        <f t="shared" si="369"/>
        <v>4.09</v>
      </c>
      <c r="T3230" s="182">
        <f t="shared" si="370"/>
        <v>2.16</v>
      </c>
    </row>
    <row r="3231" spans="16:20" x14ac:dyDescent="0.2">
      <c r="P3231" s="184">
        <f t="shared" si="368"/>
        <v>42767</v>
      </c>
      <c r="Q3231" s="184">
        <v>42776</v>
      </c>
      <c r="R3231" s="182">
        <v>6.25</v>
      </c>
      <c r="S3231" s="182">
        <f t="shared" si="369"/>
        <v>4.09</v>
      </c>
      <c r="T3231" s="182">
        <f t="shared" si="370"/>
        <v>2.16</v>
      </c>
    </row>
    <row r="3232" spans="16:20" x14ac:dyDescent="0.2">
      <c r="P3232" s="184">
        <f t="shared" si="368"/>
        <v>42767</v>
      </c>
      <c r="Q3232" s="184">
        <v>42777</v>
      </c>
      <c r="R3232" s="182">
        <v>6.25</v>
      </c>
      <c r="S3232" s="182">
        <f t="shared" si="369"/>
        <v>4.09</v>
      </c>
      <c r="T3232" s="182">
        <f t="shared" si="370"/>
        <v>2.16</v>
      </c>
    </row>
    <row r="3233" spans="16:20" x14ac:dyDescent="0.2">
      <c r="P3233" s="184">
        <f t="shared" si="368"/>
        <v>42767</v>
      </c>
      <c r="Q3233" s="184">
        <v>42778</v>
      </c>
      <c r="R3233" s="182">
        <v>6.25</v>
      </c>
      <c r="S3233" s="182">
        <f t="shared" si="369"/>
        <v>4.09</v>
      </c>
      <c r="T3233" s="182">
        <f t="shared" si="370"/>
        <v>2.16</v>
      </c>
    </row>
    <row r="3234" spans="16:20" x14ac:dyDescent="0.2">
      <c r="P3234" s="184">
        <f t="shared" si="368"/>
        <v>42767</v>
      </c>
      <c r="Q3234" s="184">
        <v>42779</v>
      </c>
      <c r="R3234" s="182">
        <v>6.25</v>
      </c>
      <c r="S3234" s="182">
        <f t="shared" si="369"/>
        <v>4.09</v>
      </c>
      <c r="T3234" s="182">
        <f t="shared" si="370"/>
        <v>2.16</v>
      </c>
    </row>
    <row r="3235" spans="16:20" x14ac:dyDescent="0.2">
      <c r="P3235" s="184">
        <f t="shared" si="368"/>
        <v>42767</v>
      </c>
      <c r="Q3235" s="184">
        <v>42780</v>
      </c>
      <c r="R3235" s="182">
        <v>6.25</v>
      </c>
      <c r="S3235" s="182">
        <f t="shared" si="369"/>
        <v>4.09</v>
      </c>
      <c r="T3235" s="182">
        <f t="shared" si="370"/>
        <v>2.16</v>
      </c>
    </row>
    <row r="3236" spans="16:20" x14ac:dyDescent="0.2">
      <c r="P3236" s="184">
        <f t="shared" si="368"/>
        <v>42767</v>
      </c>
      <c r="Q3236" s="184">
        <v>42781</v>
      </c>
      <c r="R3236" s="182">
        <v>6.25</v>
      </c>
      <c r="S3236" s="182">
        <f t="shared" si="369"/>
        <v>4.09</v>
      </c>
      <c r="T3236" s="182">
        <f t="shared" si="370"/>
        <v>2.16</v>
      </c>
    </row>
    <row r="3237" spans="16:20" x14ac:dyDescent="0.2">
      <c r="P3237" s="184">
        <f t="shared" si="368"/>
        <v>42767</v>
      </c>
      <c r="Q3237" s="184">
        <v>42782</v>
      </c>
      <c r="R3237" s="182">
        <v>6.25</v>
      </c>
      <c r="S3237" s="182">
        <f t="shared" si="369"/>
        <v>4.09</v>
      </c>
      <c r="T3237" s="182">
        <f t="shared" si="370"/>
        <v>2.16</v>
      </c>
    </row>
    <row r="3238" spans="16:20" x14ac:dyDescent="0.2">
      <c r="P3238" s="184">
        <f t="shared" si="368"/>
        <v>42767</v>
      </c>
      <c r="Q3238" s="184">
        <v>42783</v>
      </c>
      <c r="R3238" s="182">
        <v>6.25</v>
      </c>
      <c r="S3238" s="182">
        <f t="shared" si="369"/>
        <v>4.09</v>
      </c>
      <c r="T3238" s="182">
        <f t="shared" si="370"/>
        <v>2.16</v>
      </c>
    </row>
    <row r="3239" spans="16:20" x14ac:dyDescent="0.2">
      <c r="P3239" s="184">
        <f t="shared" si="368"/>
        <v>42767</v>
      </c>
      <c r="Q3239" s="184">
        <v>42784</v>
      </c>
      <c r="R3239" s="182">
        <v>6.25</v>
      </c>
      <c r="S3239" s="182">
        <f t="shared" si="369"/>
        <v>4.09</v>
      </c>
      <c r="T3239" s="182">
        <f t="shared" si="370"/>
        <v>2.16</v>
      </c>
    </row>
    <row r="3240" spans="16:20" x14ac:dyDescent="0.2">
      <c r="P3240" s="184">
        <f t="shared" si="368"/>
        <v>42767</v>
      </c>
      <c r="Q3240" s="184">
        <v>42785</v>
      </c>
      <c r="R3240" s="182">
        <v>6.25</v>
      </c>
      <c r="S3240" s="182">
        <f t="shared" si="369"/>
        <v>4.09</v>
      </c>
      <c r="T3240" s="182">
        <f t="shared" si="370"/>
        <v>2.16</v>
      </c>
    </row>
    <row r="3241" spans="16:20" x14ac:dyDescent="0.2">
      <c r="P3241" s="184">
        <f t="shared" si="368"/>
        <v>42767</v>
      </c>
      <c r="Q3241" s="184">
        <v>42786</v>
      </c>
      <c r="R3241" s="182">
        <v>6.25</v>
      </c>
      <c r="S3241" s="182">
        <f t="shared" si="369"/>
        <v>4.09</v>
      </c>
      <c r="T3241" s="182">
        <f t="shared" si="370"/>
        <v>2.16</v>
      </c>
    </row>
    <row r="3242" spans="16:20" x14ac:dyDescent="0.2">
      <c r="P3242" s="184">
        <f t="shared" si="368"/>
        <v>42767</v>
      </c>
      <c r="Q3242" s="184">
        <v>42787</v>
      </c>
      <c r="R3242" s="182">
        <v>6.25</v>
      </c>
      <c r="S3242" s="182">
        <f t="shared" si="369"/>
        <v>4.09</v>
      </c>
      <c r="T3242" s="182">
        <f t="shared" si="370"/>
        <v>2.16</v>
      </c>
    </row>
    <row r="3243" spans="16:20" x14ac:dyDescent="0.2">
      <c r="P3243" s="184">
        <f t="shared" si="368"/>
        <v>42767</v>
      </c>
      <c r="Q3243" s="184">
        <v>42788</v>
      </c>
      <c r="R3243" s="182">
        <v>6.25</v>
      </c>
      <c r="S3243" s="182">
        <f t="shared" si="369"/>
        <v>4.09</v>
      </c>
      <c r="T3243" s="182">
        <f t="shared" si="370"/>
        <v>2.16</v>
      </c>
    </row>
    <row r="3244" spans="16:20" x14ac:dyDescent="0.2">
      <c r="P3244" s="184">
        <f t="shared" si="368"/>
        <v>42767</v>
      </c>
      <c r="Q3244" s="184">
        <v>42789</v>
      </c>
      <c r="R3244" s="182">
        <v>6.25</v>
      </c>
      <c r="S3244" s="182">
        <f t="shared" si="369"/>
        <v>4.09</v>
      </c>
      <c r="T3244" s="182">
        <f t="shared" si="370"/>
        <v>2.16</v>
      </c>
    </row>
    <row r="3245" spans="16:20" x14ac:dyDescent="0.2">
      <c r="P3245" s="184">
        <f t="shared" si="368"/>
        <v>42767</v>
      </c>
      <c r="Q3245" s="184">
        <v>42790</v>
      </c>
      <c r="R3245" s="182">
        <v>6.25</v>
      </c>
      <c r="S3245" s="182">
        <f t="shared" si="369"/>
        <v>4.09</v>
      </c>
      <c r="T3245" s="182">
        <f t="shared" si="370"/>
        <v>2.16</v>
      </c>
    </row>
    <row r="3246" spans="16:20" x14ac:dyDescent="0.2">
      <c r="P3246" s="184">
        <f t="shared" si="368"/>
        <v>42767</v>
      </c>
      <c r="Q3246" s="184">
        <v>42791</v>
      </c>
      <c r="R3246" s="182">
        <v>6.25</v>
      </c>
      <c r="S3246" s="182">
        <f t="shared" si="369"/>
        <v>4.09</v>
      </c>
      <c r="T3246" s="182">
        <f t="shared" si="370"/>
        <v>2.16</v>
      </c>
    </row>
    <row r="3247" spans="16:20" x14ac:dyDescent="0.2">
      <c r="P3247" s="184">
        <f t="shared" si="368"/>
        <v>42767</v>
      </c>
      <c r="Q3247" s="184">
        <v>42792</v>
      </c>
      <c r="R3247" s="182">
        <v>6.25</v>
      </c>
      <c r="S3247" s="182">
        <f t="shared" si="369"/>
        <v>4.09</v>
      </c>
      <c r="T3247" s="182">
        <f t="shared" si="370"/>
        <v>2.16</v>
      </c>
    </row>
    <row r="3248" spans="16:20" x14ac:dyDescent="0.2">
      <c r="P3248" s="184">
        <f t="shared" si="368"/>
        <v>42767</v>
      </c>
      <c r="Q3248" s="184">
        <v>42793</v>
      </c>
      <c r="R3248" s="182">
        <v>6.25</v>
      </c>
      <c r="S3248" s="182">
        <f t="shared" si="369"/>
        <v>4.09</v>
      </c>
      <c r="T3248" s="182">
        <f t="shared" si="370"/>
        <v>2.16</v>
      </c>
    </row>
    <row r="3249" spans="16:20" x14ac:dyDescent="0.2">
      <c r="P3249" s="184">
        <f t="shared" si="368"/>
        <v>42767</v>
      </c>
      <c r="Q3249" s="184">
        <v>42794</v>
      </c>
      <c r="R3249" s="182">
        <v>6.25</v>
      </c>
      <c r="S3249" s="182">
        <f t="shared" si="369"/>
        <v>4.09</v>
      </c>
      <c r="T3249" s="182">
        <f t="shared" si="370"/>
        <v>2.16</v>
      </c>
    </row>
    <row r="3250" spans="16:20" x14ac:dyDescent="0.2">
      <c r="P3250" s="184">
        <f t="shared" si="368"/>
        <v>42795</v>
      </c>
      <c r="Q3250" s="184">
        <v>42795</v>
      </c>
      <c r="R3250" s="182">
        <v>6.25</v>
      </c>
      <c r="S3250" s="182">
        <f t="shared" si="369"/>
        <v>3.99</v>
      </c>
      <c r="T3250" s="182">
        <f t="shared" si="370"/>
        <v>2.2599999999999998</v>
      </c>
    </row>
    <row r="3251" spans="16:20" x14ac:dyDescent="0.2">
      <c r="P3251" s="184">
        <f t="shared" si="368"/>
        <v>42795</v>
      </c>
      <c r="Q3251" s="184">
        <v>42796</v>
      </c>
      <c r="R3251" s="182">
        <v>6.25</v>
      </c>
      <c r="S3251" s="182">
        <f t="shared" si="369"/>
        <v>3.99</v>
      </c>
      <c r="T3251" s="182">
        <f t="shared" si="370"/>
        <v>2.2599999999999998</v>
      </c>
    </row>
    <row r="3252" spans="16:20" x14ac:dyDescent="0.2">
      <c r="P3252" s="184">
        <f t="shared" si="368"/>
        <v>42795</v>
      </c>
      <c r="Q3252" s="184">
        <v>42797</v>
      </c>
      <c r="R3252" s="182">
        <v>6.25</v>
      </c>
      <c r="S3252" s="182">
        <f t="shared" si="369"/>
        <v>3.99</v>
      </c>
      <c r="T3252" s="182">
        <f t="shared" si="370"/>
        <v>2.2599999999999998</v>
      </c>
    </row>
    <row r="3253" spans="16:20" x14ac:dyDescent="0.2">
      <c r="P3253" s="184">
        <f t="shared" si="368"/>
        <v>42795</v>
      </c>
      <c r="Q3253" s="184">
        <v>42798</v>
      </c>
      <c r="R3253" s="182">
        <v>6.25</v>
      </c>
      <c r="S3253" s="182">
        <f t="shared" si="369"/>
        <v>3.99</v>
      </c>
      <c r="T3253" s="182">
        <f t="shared" si="370"/>
        <v>2.2599999999999998</v>
      </c>
    </row>
    <row r="3254" spans="16:20" x14ac:dyDescent="0.2">
      <c r="P3254" s="184">
        <f t="shared" si="368"/>
        <v>42795</v>
      </c>
      <c r="Q3254" s="184">
        <v>42799</v>
      </c>
      <c r="R3254" s="182">
        <v>6.25</v>
      </c>
      <c r="S3254" s="182">
        <f t="shared" si="369"/>
        <v>3.99</v>
      </c>
      <c r="T3254" s="182">
        <f t="shared" si="370"/>
        <v>2.2599999999999998</v>
      </c>
    </row>
    <row r="3255" spans="16:20" x14ac:dyDescent="0.2">
      <c r="P3255" s="184">
        <f t="shared" si="368"/>
        <v>42795</v>
      </c>
      <c r="Q3255" s="184">
        <v>42800</v>
      </c>
      <c r="R3255" s="182">
        <v>6.25</v>
      </c>
      <c r="S3255" s="182">
        <f t="shared" si="369"/>
        <v>3.99</v>
      </c>
      <c r="T3255" s="182">
        <f t="shared" si="370"/>
        <v>2.2599999999999998</v>
      </c>
    </row>
    <row r="3256" spans="16:20" x14ac:dyDescent="0.2">
      <c r="P3256" s="184">
        <f t="shared" si="368"/>
        <v>42795</v>
      </c>
      <c r="Q3256" s="184">
        <v>42801</v>
      </c>
      <c r="R3256" s="182">
        <v>6.25</v>
      </c>
      <c r="S3256" s="182">
        <f t="shared" si="369"/>
        <v>3.99</v>
      </c>
      <c r="T3256" s="182">
        <f t="shared" si="370"/>
        <v>2.2599999999999998</v>
      </c>
    </row>
    <row r="3257" spans="16:20" x14ac:dyDescent="0.2">
      <c r="P3257" s="184">
        <f t="shared" si="368"/>
        <v>42795</v>
      </c>
      <c r="Q3257" s="184">
        <v>42802</v>
      </c>
      <c r="R3257" s="182">
        <v>6.25</v>
      </c>
      <c r="S3257" s="182">
        <f t="shared" si="369"/>
        <v>3.99</v>
      </c>
      <c r="T3257" s="182">
        <f t="shared" si="370"/>
        <v>2.2599999999999998</v>
      </c>
    </row>
    <row r="3258" spans="16:20" x14ac:dyDescent="0.2">
      <c r="P3258" s="184">
        <f t="shared" si="368"/>
        <v>42795</v>
      </c>
      <c r="Q3258" s="184">
        <v>42803</v>
      </c>
      <c r="R3258" s="182">
        <v>6.25</v>
      </c>
      <c r="S3258" s="182">
        <f t="shared" si="369"/>
        <v>3.99</v>
      </c>
      <c r="T3258" s="182">
        <f t="shared" si="370"/>
        <v>2.2599999999999998</v>
      </c>
    </row>
    <row r="3259" spans="16:20" x14ac:dyDescent="0.2">
      <c r="P3259" s="184">
        <f t="shared" si="368"/>
        <v>42795</v>
      </c>
      <c r="Q3259" s="184">
        <v>42804</v>
      </c>
      <c r="R3259" s="182">
        <v>6.25</v>
      </c>
      <c r="S3259" s="182">
        <f t="shared" si="369"/>
        <v>3.99</v>
      </c>
      <c r="T3259" s="182">
        <f t="shared" si="370"/>
        <v>2.2599999999999998</v>
      </c>
    </row>
    <row r="3260" spans="16:20" x14ac:dyDescent="0.2">
      <c r="P3260" s="184">
        <f t="shared" si="368"/>
        <v>42795</v>
      </c>
      <c r="Q3260" s="184">
        <v>42805</v>
      </c>
      <c r="R3260" s="182">
        <v>6.25</v>
      </c>
      <c r="S3260" s="182">
        <f t="shared" si="369"/>
        <v>3.99</v>
      </c>
      <c r="T3260" s="182">
        <f t="shared" si="370"/>
        <v>2.2599999999999998</v>
      </c>
    </row>
    <row r="3261" spans="16:20" x14ac:dyDescent="0.2">
      <c r="P3261" s="184">
        <f t="shared" si="368"/>
        <v>42795</v>
      </c>
      <c r="Q3261" s="184">
        <v>42806</v>
      </c>
      <c r="R3261" s="182">
        <v>6.25</v>
      </c>
      <c r="S3261" s="182">
        <f t="shared" si="369"/>
        <v>3.99</v>
      </c>
      <c r="T3261" s="182">
        <f t="shared" si="370"/>
        <v>2.2599999999999998</v>
      </c>
    </row>
    <row r="3262" spans="16:20" x14ac:dyDescent="0.2">
      <c r="P3262" s="184">
        <f t="shared" si="368"/>
        <v>42795</v>
      </c>
      <c r="Q3262" s="184">
        <v>42807</v>
      </c>
      <c r="R3262" s="182">
        <v>6.25</v>
      </c>
      <c r="S3262" s="182">
        <f t="shared" si="369"/>
        <v>3.99</v>
      </c>
      <c r="T3262" s="182">
        <f t="shared" si="370"/>
        <v>2.2599999999999998</v>
      </c>
    </row>
    <row r="3263" spans="16:20" x14ac:dyDescent="0.2">
      <c r="P3263" s="184">
        <f t="shared" si="368"/>
        <v>42795</v>
      </c>
      <c r="Q3263" s="184">
        <v>42808</v>
      </c>
      <c r="R3263" s="182">
        <v>6.25</v>
      </c>
      <c r="S3263" s="182">
        <f t="shared" si="369"/>
        <v>3.99</v>
      </c>
      <c r="T3263" s="182">
        <f t="shared" si="370"/>
        <v>2.2599999999999998</v>
      </c>
    </row>
    <row r="3264" spans="16:20" x14ac:dyDescent="0.2">
      <c r="P3264" s="184">
        <f t="shared" si="368"/>
        <v>42795</v>
      </c>
      <c r="Q3264" s="184">
        <v>42809</v>
      </c>
      <c r="R3264" s="182">
        <v>6.25</v>
      </c>
      <c r="S3264" s="182">
        <f t="shared" si="369"/>
        <v>3.99</v>
      </c>
      <c r="T3264" s="182">
        <f t="shared" si="370"/>
        <v>2.2599999999999998</v>
      </c>
    </row>
    <row r="3265" spans="16:20" x14ac:dyDescent="0.2">
      <c r="P3265" s="184">
        <f t="shared" si="368"/>
        <v>42795</v>
      </c>
      <c r="Q3265" s="184">
        <v>42810</v>
      </c>
      <c r="R3265" s="182">
        <v>6.25</v>
      </c>
      <c r="S3265" s="182">
        <f t="shared" si="369"/>
        <v>3.99</v>
      </c>
      <c r="T3265" s="182">
        <f t="shared" si="370"/>
        <v>2.2599999999999998</v>
      </c>
    </row>
    <row r="3266" spans="16:20" x14ac:dyDescent="0.2">
      <c r="P3266" s="184">
        <f t="shared" si="368"/>
        <v>42795</v>
      </c>
      <c r="Q3266" s="184">
        <v>42811</v>
      </c>
      <c r="R3266" s="182">
        <v>6.25</v>
      </c>
      <c r="S3266" s="182">
        <f t="shared" si="369"/>
        <v>3.99</v>
      </c>
      <c r="T3266" s="182">
        <f t="shared" si="370"/>
        <v>2.2599999999999998</v>
      </c>
    </row>
    <row r="3267" spans="16:20" x14ac:dyDescent="0.2">
      <c r="P3267" s="184">
        <f t="shared" si="368"/>
        <v>42795</v>
      </c>
      <c r="Q3267" s="184">
        <v>42812</v>
      </c>
      <c r="R3267" s="182">
        <v>6.25</v>
      </c>
      <c r="S3267" s="182">
        <f t="shared" si="369"/>
        <v>3.99</v>
      </c>
      <c r="T3267" s="182">
        <f t="shared" si="370"/>
        <v>2.2599999999999998</v>
      </c>
    </row>
    <row r="3268" spans="16:20" x14ac:dyDescent="0.2">
      <c r="P3268" s="184">
        <f t="shared" si="368"/>
        <v>42795</v>
      </c>
      <c r="Q3268" s="184">
        <v>42813</v>
      </c>
      <c r="R3268" s="182">
        <v>6.25</v>
      </c>
      <c r="S3268" s="182">
        <f t="shared" si="369"/>
        <v>3.99</v>
      </c>
      <c r="T3268" s="182">
        <f t="shared" si="370"/>
        <v>2.2599999999999998</v>
      </c>
    </row>
    <row r="3269" spans="16:20" x14ac:dyDescent="0.2">
      <c r="P3269" s="184">
        <f t="shared" si="368"/>
        <v>42795</v>
      </c>
      <c r="Q3269" s="184">
        <v>42814</v>
      </c>
      <c r="R3269" s="182">
        <v>6.25</v>
      </c>
      <c r="S3269" s="182">
        <f t="shared" si="369"/>
        <v>3.99</v>
      </c>
      <c r="T3269" s="182">
        <f t="shared" si="370"/>
        <v>2.2599999999999998</v>
      </c>
    </row>
    <row r="3270" spans="16:20" x14ac:dyDescent="0.2">
      <c r="P3270" s="184">
        <f t="shared" si="368"/>
        <v>42795</v>
      </c>
      <c r="Q3270" s="184">
        <v>42815</v>
      </c>
      <c r="R3270" s="182">
        <v>6.25</v>
      </c>
      <c r="S3270" s="182">
        <f t="shared" si="369"/>
        <v>3.99</v>
      </c>
      <c r="T3270" s="182">
        <f t="shared" si="370"/>
        <v>2.2599999999999998</v>
      </c>
    </row>
    <row r="3271" spans="16:20" x14ac:dyDescent="0.2">
      <c r="P3271" s="184">
        <f t="shared" si="368"/>
        <v>42795</v>
      </c>
      <c r="Q3271" s="184">
        <v>42816</v>
      </c>
      <c r="R3271" s="182">
        <v>6.25</v>
      </c>
      <c r="S3271" s="182">
        <f t="shared" si="369"/>
        <v>3.99</v>
      </c>
      <c r="T3271" s="182">
        <f t="shared" si="370"/>
        <v>2.2599999999999998</v>
      </c>
    </row>
    <row r="3272" spans="16:20" x14ac:dyDescent="0.2">
      <c r="P3272" s="184">
        <f t="shared" ref="P3272:P3335" si="371">DATE(YEAR(Q3272),MONTH(Q3272),1)</f>
        <v>42795</v>
      </c>
      <c r="Q3272" s="184">
        <v>42817</v>
      </c>
      <c r="R3272" s="182">
        <v>6.25</v>
      </c>
      <c r="S3272" s="182">
        <f t="shared" ref="S3272:S3335" si="372">INDEX($Y:$Y,MATCH($P3272,$V:$V,0))</f>
        <v>3.99</v>
      </c>
      <c r="T3272" s="182">
        <f t="shared" ref="T3272:T3335" si="373">R3272-S3272</f>
        <v>2.2599999999999998</v>
      </c>
    </row>
    <row r="3273" spans="16:20" x14ac:dyDescent="0.2">
      <c r="P3273" s="184">
        <f t="shared" si="371"/>
        <v>42795</v>
      </c>
      <c r="Q3273" s="184">
        <v>42818</v>
      </c>
      <c r="R3273" s="182">
        <v>6.25</v>
      </c>
      <c r="S3273" s="182">
        <f t="shared" si="372"/>
        <v>3.99</v>
      </c>
      <c r="T3273" s="182">
        <f t="shared" si="373"/>
        <v>2.2599999999999998</v>
      </c>
    </row>
    <row r="3274" spans="16:20" x14ac:dyDescent="0.2">
      <c r="P3274" s="184">
        <f t="shared" si="371"/>
        <v>42795</v>
      </c>
      <c r="Q3274" s="184">
        <v>42819</v>
      </c>
      <c r="R3274" s="182">
        <v>6.25</v>
      </c>
      <c r="S3274" s="182">
        <f t="shared" si="372"/>
        <v>3.99</v>
      </c>
      <c r="T3274" s="182">
        <f t="shared" si="373"/>
        <v>2.2599999999999998</v>
      </c>
    </row>
    <row r="3275" spans="16:20" x14ac:dyDescent="0.2">
      <c r="P3275" s="184">
        <f t="shared" si="371"/>
        <v>42795</v>
      </c>
      <c r="Q3275" s="184">
        <v>42820</v>
      </c>
      <c r="R3275" s="182">
        <v>6.25</v>
      </c>
      <c r="S3275" s="182">
        <f t="shared" si="372"/>
        <v>3.99</v>
      </c>
      <c r="T3275" s="182">
        <f t="shared" si="373"/>
        <v>2.2599999999999998</v>
      </c>
    </row>
    <row r="3276" spans="16:20" x14ac:dyDescent="0.2">
      <c r="P3276" s="184">
        <f t="shared" si="371"/>
        <v>42795</v>
      </c>
      <c r="Q3276" s="184">
        <v>42821</v>
      </c>
      <c r="R3276" s="182">
        <v>6.25</v>
      </c>
      <c r="S3276" s="182">
        <f t="shared" si="372"/>
        <v>3.99</v>
      </c>
      <c r="T3276" s="182">
        <f t="shared" si="373"/>
        <v>2.2599999999999998</v>
      </c>
    </row>
    <row r="3277" spans="16:20" x14ac:dyDescent="0.2">
      <c r="P3277" s="184">
        <f t="shared" si="371"/>
        <v>42795</v>
      </c>
      <c r="Q3277" s="184">
        <v>42822</v>
      </c>
      <c r="R3277" s="182">
        <v>6.25</v>
      </c>
      <c r="S3277" s="182">
        <f t="shared" si="372"/>
        <v>3.99</v>
      </c>
      <c r="T3277" s="182">
        <f t="shared" si="373"/>
        <v>2.2599999999999998</v>
      </c>
    </row>
    <row r="3278" spans="16:20" x14ac:dyDescent="0.2">
      <c r="P3278" s="184">
        <f t="shared" si="371"/>
        <v>42795</v>
      </c>
      <c r="Q3278" s="184">
        <v>42823</v>
      </c>
      <c r="R3278" s="182">
        <v>6.25</v>
      </c>
      <c r="S3278" s="182">
        <f t="shared" si="372"/>
        <v>3.99</v>
      </c>
      <c r="T3278" s="182">
        <f t="shared" si="373"/>
        <v>2.2599999999999998</v>
      </c>
    </row>
    <row r="3279" spans="16:20" x14ac:dyDescent="0.2">
      <c r="P3279" s="184">
        <f t="shared" si="371"/>
        <v>42795</v>
      </c>
      <c r="Q3279" s="184">
        <v>42824</v>
      </c>
      <c r="R3279" s="182">
        <v>6.5</v>
      </c>
      <c r="S3279" s="182">
        <f t="shared" si="372"/>
        <v>3.99</v>
      </c>
      <c r="T3279" s="182">
        <f t="shared" si="373"/>
        <v>2.5099999999999998</v>
      </c>
    </row>
    <row r="3280" spans="16:20" x14ac:dyDescent="0.2">
      <c r="P3280" s="184">
        <f t="shared" si="371"/>
        <v>42795</v>
      </c>
      <c r="Q3280" s="184">
        <v>42825</v>
      </c>
      <c r="R3280" s="182">
        <v>6.5</v>
      </c>
      <c r="S3280" s="182">
        <f t="shared" si="372"/>
        <v>3.99</v>
      </c>
      <c r="T3280" s="182">
        <f t="shared" si="373"/>
        <v>2.5099999999999998</v>
      </c>
    </row>
    <row r="3281" spans="16:20" x14ac:dyDescent="0.2">
      <c r="P3281" s="184">
        <f t="shared" si="371"/>
        <v>42826</v>
      </c>
      <c r="Q3281" s="184">
        <v>42826</v>
      </c>
      <c r="R3281" s="182">
        <v>6.5</v>
      </c>
      <c r="S3281" s="182">
        <f t="shared" si="372"/>
        <v>3.91</v>
      </c>
      <c r="T3281" s="182">
        <f t="shared" si="373"/>
        <v>2.59</v>
      </c>
    </row>
    <row r="3282" spans="16:20" x14ac:dyDescent="0.2">
      <c r="P3282" s="184">
        <f t="shared" si="371"/>
        <v>42826</v>
      </c>
      <c r="Q3282" s="184">
        <v>42827</v>
      </c>
      <c r="R3282" s="182">
        <v>6.5</v>
      </c>
      <c r="S3282" s="182">
        <f t="shared" si="372"/>
        <v>3.91</v>
      </c>
      <c r="T3282" s="182">
        <f t="shared" si="373"/>
        <v>2.59</v>
      </c>
    </row>
    <row r="3283" spans="16:20" x14ac:dyDescent="0.2">
      <c r="P3283" s="184">
        <f t="shared" si="371"/>
        <v>42826</v>
      </c>
      <c r="Q3283" s="184">
        <v>42828</v>
      </c>
      <c r="R3283" s="182">
        <v>6.5</v>
      </c>
      <c r="S3283" s="182">
        <f t="shared" si="372"/>
        <v>3.91</v>
      </c>
      <c r="T3283" s="182">
        <f t="shared" si="373"/>
        <v>2.59</v>
      </c>
    </row>
    <row r="3284" spans="16:20" x14ac:dyDescent="0.2">
      <c r="P3284" s="184">
        <f t="shared" si="371"/>
        <v>42826</v>
      </c>
      <c r="Q3284" s="184">
        <v>42829</v>
      </c>
      <c r="R3284" s="182">
        <v>6.5</v>
      </c>
      <c r="S3284" s="182">
        <f t="shared" si="372"/>
        <v>3.91</v>
      </c>
      <c r="T3284" s="182">
        <f t="shared" si="373"/>
        <v>2.59</v>
      </c>
    </row>
    <row r="3285" spans="16:20" x14ac:dyDescent="0.2">
      <c r="P3285" s="184">
        <f t="shared" si="371"/>
        <v>42826</v>
      </c>
      <c r="Q3285" s="184">
        <v>42830</v>
      </c>
      <c r="R3285" s="182">
        <v>6.5</v>
      </c>
      <c r="S3285" s="182">
        <f t="shared" si="372"/>
        <v>3.91</v>
      </c>
      <c r="T3285" s="182">
        <f t="shared" si="373"/>
        <v>2.59</v>
      </c>
    </row>
    <row r="3286" spans="16:20" x14ac:dyDescent="0.2">
      <c r="P3286" s="184">
        <f t="shared" si="371"/>
        <v>42826</v>
      </c>
      <c r="Q3286" s="184">
        <v>42831</v>
      </c>
      <c r="R3286" s="182">
        <v>6.5</v>
      </c>
      <c r="S3286" s="182">
        <f t="shared" si="372"/>
        <v>3.91</v>
      </c>
      <c r="T3286" s="182">
        <f t="shared" si="373"/>
        <v>2.59</v>
      </c>
    </row>
    <row r="3287" spans="16:20" x14ac:dyDescent="0.2">
      <c r="P3287" s="184">
        <f t="shared" si="371"/>
        <v>42826</v>
      </c>
      <c r="Q3287" s="184">
        <v>42832</v>
      </c>
      <c r="R3287" s="182">
        <v>6.5</v>
      </c>
      <c r="S3287" s="182">
        <f t="shared" si="372"/>
        <v>3.91</v>
      </c>
      <c r="T3287" s="182">
        <f t="shared" si="373"/>
        <v>2.59</v>
      </c>
    </row>
    <row r="3288" spans="16:20" x14ac:dyDescent="0.2">
      <c r="P3288" s="184">
        <f t="shared" si="371"/>
        <v>42826</v>
      </c>
      <c r="Q3288" s="184">
        <v>42833</v>
      </c>
      <c r="R3288" s="182">
        <v>6.5</v>
      </c>
      <c r="S3288" s="182">
        <f t="shared" si="372"/>
        <v>3.91</v>
      </c>
      <c r="T3288" s="182">
        <f t="shared" si="373"/>
        <v>2.59</v>
      </c>
    </row>
    <row r="3289" spans="16:20" x14ac:dyDescent="0.2">
      <c r="P3289" s="184">
        <f t="shared" si="371"/>
        <v>42826</v>
      </c>
      <c r="Q3289" s="184">
        <v>42834</v>
      </c>
      <c r="R3289" s="182">
        <v>6.5</v>
      </c>
      <c r="S3289" s="182">
        <f t="shared" si="372"/>
        <v>3.91</v>
      </c>
      <c r="T3289" s="182">
        <f t="shared" si="373"/>
        <v>2.59</v>
      </c>
    </row>
    <row r="3290" spans="16:20" x14ac:dyDescent="0.2">
      <c r="P3290" s="184">
        <f t="shared" si="371"/>
        <v>42826</v>
      </c>
      <c r="Q3290" s="184">
        <v>42835</v>
      </c>
      <c r="R3290" s="182">
        <v>6.5</v>
      </c>
      <c r="S3290" s="182">
        <f t="shared" si="372"/>
        <v>3.91</v>
      </c>
      <c r="T3290" s="182">
        <f t="shared" si="373"/>
        <v>2.59</v>
      </c>
    </row>
    <row r="3291" spans="16:20" x14ac:dyDescent="0.2">
      <c r="P3291" s="184">
        <f t="shared" si="371"/>
        <v>42826</v>
      </c>
      <c r="Q3291" s="184">
        <v>42836</v>
      </c>
      <c r="R3291" s="182">
        <v>6.5</v>
      </c>
      <c r="S3291" s="182">
        <f t="shared" si="372"/>
        <v>3.91</v>
      </c>
      <c r="T3291" s="182">
        <f t="shared" si="373"/>
        <v>2.59</v>
      </c>
    </row>
    <row r="3292" spans="16:20" x14ac:dyDescent="0.2">
      <c r="P3292" s="184">
        <f t="shared" si="371"/>
        <v>42826</v>
      </c>
      <c r="Q3292" s="184">
        <v>42837</v>
      </c>
      <c r="R3292" s="182">
        <v>6.5</v>
      </c>
      <c r="S3292" s="182">
        <f t="shared" si="372"/>
        <v>3.91</v>
      </c>
      <c r="T3292" s="182">
        <f t="shared" si="373"/>
        <v>2.59</v>
      </c>
    </row>
    <row r="3293" spans="16:20" x14ac:dyDescent="0.2">
      <c r="P3293" s="184">
        <f t="shared" si="371"/>
        <v>42826</v>
      </c>
      <c r="Q3293" s="184">
        <v>42838</v>
      </c>
      <c r="R3293" s="182">
        <v>6.5</v>
      </c>
      <c r="S3293" s="182">
        <f t="shared" si="372"/>
        <v>3.91</v>
      </c>
      <c r="T3293" s="182">
        <f t="shared" si="373"/>
        <v>2.59</v>
      </c>
    </row>
    <row r="3294" spans="16:20" x14ac:dyDescent="0.2">
      <c r="P3294" s="184">
        <f t="shared" si="371"/>
        <v>42826</v>
      </c>
      <c r="Q3294" s="184">
        <v>42839</v>
      </c>
      <c r="R3294" s="182">
        <v>6.5</v>
      </c>
      <c r="S3294" s="182">
        <f t="shared" si="372"/>
        <v>3.91</v>
      </c>
      <c r="T3294" s="182">
        <f t="shared" si="373"/>
        <v>2.59</v>
      </c>
    </row>
    <row r="3295" spans="16:20" x14ac:dyDescent="0.2">
      <c r="P3295" s="184">
        <f t="shared" si="371"/>
        <v>42826</v>
      </c>
      <c r="Q3295" s="184">
        <v>42840</v>
      </c>
      <c r="R3295" s="182">
        <v>6.5</v>
      </c>
      <c r="S3295" s="182">
        <f t="shared" si="372"/>
        <v>3.91</v>
      </c>
      <c r="T3295" s="182">
        <f t="shared" si="373"/>
        <v>2.59</v>
      </c>
    </row>
    <row r="3296" spans="16:20" x14ac:dyDescent="0.2">
      <c r="P3296" s="184">
        <f t="shared" si="371"/>
        <v>42826</v>
      </c>
      <c r="Q3296" s="184">
        <v>42841</v>
      </c>
      <c r="R3296" s="182">
        <v>6.5</v>
      </c>
      <c r="S3296" s="182">
        <f t="shared" si="372"/>
        <v>3.91</v>
      </c>
      <c r="T3296" s="182">
        <f t="shared" si="373"/>
        <v>2.59</v>
      </c>
    </row>
    <row r="3297" spans="16:20" x14ac:dyDescent="0.2">
      <c r="P3297" s="184">
        <f t="shared" si="371"/>
        <v>42826</v>
      </c>
      <c r="Q3297" s="184">
        <v>42842</v>
      </c>
      <c r="R3297" s="182">
        <v>6.5</v>
      </c>
      <c r="S3297" s="182">
        <f t="shared" si="372"/>
        <v>3.91</v>
      </c>
      <c r="T3297" s="182">
        <f t="shared" si="373"/>
        <v>2.59</v>
      </c>
    </row>
    <row r="3298" spans="16:20" x14ac:dyDescent="0.2">
      <c r="P3298" s="184">
        <f t="shared" si="371"/>
        <v>42826</v>
      </c>
      <c r="Q3298" s="184">
        <v>42843</v>
      </c>
      <c r="R3298" s="182">
        <v>6.5</v>
      </c>
      <c r="S3298" s="182">
        <f t="shared" si="372"/>
        <v>3.91</v>
      </c>
      <c r="T3298" s="182">
        <f t="shared" si="373"/>
        <v>2.59</v>
      </c>
    </row>
    <row r="3299" spans="16:20" x14ac:dyDescent="0.2">
      <c r="P3299" s="184">
        <f t="shared" si="371"/>
        <v>42826</v>
      </c>
      <c r="Q3299" s="184">
        <v>42844</v>
      </c>
      <c r="R3299" s="182">
        <v>6.5</v>
      </c>
      <c r="S3299" s="182">
        <f t="shared" si="372"/>
        <v>3.91</v>
      </c>
      <c r="T3299" s="182">
        <f t="shared" si="373"/>
        <v>2.59</v>
      </c>
    </row>
    <row r="3300" spans="16:20" x14ac:dyDescent="0.2">
      <c r="P3300" s="184">
        <f t="shared" si="371"/>
        <v>42826</v>
      </c>
      <c r="Q3300" s="184">
        <v>42845</v>
      </c>
      <c r="R3300" s="182">
        <v>6.5</v>
      </c>
      <c r="S3300" s="182">
        <f t="shared" si="372"/>
        <v>3.91</v>
      </c>
      <c r="T3300" s="182">
        <f t="shared" si="373"/>
        <v>2.59</v>
      </c>
    </row>
    <row r="3301" spans="16:20" x14ac:dyDescent="0.2">
      <c r="P3301" s="184">
        <f t="shared" si="371"/>
        <v>42826</v>
      </c>
      <c r="Q3301" s="184">
        <v>42846</v>
      </c>
      <c r="R3301" s="182">
        <v>6.5</v>
      </c>
      <c r="S3301" s="182">
        <f t="shared" si="372"/>
        <v>3.91</v>
      </c>
      <c r="T3301" s="182">
        <f t="shared" si="373"/>
        <v>2.59</v>
      </c>
    </row>
    <row r="3302" spans="16:20" x14ac:dyDescent="0.2">
      <c r="P3302" s="184">
        <f t="shared" si="371"/>
        <v>42826</v>
      </c>
      <c r="Q3302" s="184">
        <v>42847</v>
      </c>
      <c r="R3302" s="182">
        <v>6.5</v>
      </c>
      <c r="S3302" s="182">
        <f t="shared" si="372"/>
        <v>3.91</v>
      </c>
      <c r="T3302" s="182">
        <f t="shared" si="373"/>
        <v>2.59</v>
      </c>
    </row>
    <row r="3303" spans="16:20" x14ac:dyDescent="0.2">
      <c r="P3303" s="184">
        <f t="shared" si="371"/>
        <v>42826</v>
      </c>
      <c r="Q3303" s="184">
        <v>42848</v>
      </c>
      <c r="R3303" s="182">
        <v>6.5</v>
      </c>
      <c r="S3303" s="182">
        <f t="shared" si="372"/>
        <v>3.91</v>
      </c>
      <c r="T3303" s="182">
        <f t="shared" si="373"/>
        <v>2.59</v>
      </c>
    </row>
    <row r="3304" spans="16:20" x14ac:dyDescent="0.2">
      <c r="P3304" s="184">
        <f t="shared" si="371"/>
        <v>42826</v>
      </c>
      <c r="Q3304" s="184">
        <v>42849</v>
      </c>
      <c r="R3304" s="182">
        <v>6.5</v>
      </c>
      <c r="S3304" s="182">
        <f t="shared" si="372"/>
        <v>3.91</v>
      </c>
      <c r="T3304" s="182">
        <f t="shared" si="373"/>
        <v>2.59</v>
      </c>
    </row>
    <row r="3305" spans="16:20" x14ac:dyDescent="0.2">
      <c r="P3305" s="184">
        <f t="shared" si="371"/>
        <v>42826</v>
      </c>
      <c r="Q3305" s="184">
        <v>42850</v>
      </c>
      <c r="R3305" s="182">
        <v>6.5</v>
      </c>
      <c r="S3305" s="182">
        <f t="shared" si="372"/>
        <v>3.91</v>
      </c>
      <c r="T3305" s="182">
        <f t="shared" si="373"/>
        <v>2.59</v>
      </c>
    </row>
    <row r="3306" spans="16:20" x14ac:dyDescent="0.2">
      <c r="P3306" s="184">
        <f t="shared" si="371"/>
        <v>42826</v>
      </c>
      <c r="Q3306" s="184">
        <v>42851</v>
      </c>
      <c r="R3306" s="182">
        <v>6.5</v>
      </c>
      <c r="S3306" s="182">
        <f t="shared" si="372"/>
        <v>3.91</v>
      </c>
      <c r="T3306" s="182">
        <f t="shared" si="373"/>
        <v>2.59</v>
      </c>
    </row>
    <row r="3307" spans="16:20" x14ac:dyDescent="0.2">
      <c r="P3307" s="184">
        <f t="shared" si="371"/>
        <v>42826</v>
      </c>
      <c r="Q3307" s="184">
        <v>42852</v>
      </c>
      <c r="R3307" s="182">
        <v>6.5</v>
      </c>
      <c r="S3307" s="182">
        <f t="shared" si="372"/>
        <v>3.91</v>
      </c>
      <c r="T3307" s="182">
        <f t="shared" si="373"/>
        <v>2.59</v>
      </c>
    </row>
    <row r="3308" spans="16:20" x14ac:dyDescent="0.2">
      <c r="P3308" s="184">
        <f t="shared" si="371"/>
        <v>42826</v>
      </c>
      <c r="Q3308" s="184">
        <v>42853</v>
      </c>
      <c r="R3308" s="182">
        <v>6.5</v>
      </c>
      <c r="S3308" s="182">
        <f t="shared" si="372"/>
        <v>3.91</v>
      </c>
      <c r="T3308" s="182">
        <f t="shared" si="373"/>
        <v>2.59</v>
      </c>
    </row>
    <row r="3309" spans="16:20" x14ac:dyDescent="0.2">
      <c r="P3309" s="184">
        <f t="shared" si="371"/>
        <v>42826</v>
      </c>
      <c r="Q3309" s="184">
        <v>42854</v>
      </c>
      <c r="R3309" s="182">
        <v>6.5</v>
      </c>
      <c r="S3309" s="182">
        <f t="shared" si="372"/>
        <v>3.91</v>
      </c>
      <c r="T3309" s="182">
        <f t="shared" si="373"/>
        <v>2.59</v>
      </c>
    </row>
    <row r="3310" spans="16:20" x14ac:dyDescent="0.2">
      <c r="P3310" s="184">
        <f t="shared" si="371"/>
        <v>42826</v>
      </c>
      <c r="Q3310" s="184">
        <v>42855</v>
      </c>
      <c r="R3310" s="182">
        <v>6.5</v>
      </c>
      <c r="S3310" s="182">
        <f t="shared" si="372"/>
        <v>3.91</v>
      </c>
      <c r="T3310" s="182">
        <f t="shared" si="373"/>
        <v>2.59</v>
      </c>
    </row>
    <row r="3311" spans="16:20" x14ac:dyDescent="0.2">
      <c r="P3311" s="184">
        <f t="shared" si="371"/>
        <v>42856</v>
      </c>
      <c r="Q3311" s="184">
        <v>42856</v>
      </c>
      <c r="R3311" s="182">
        <v>6.5</v>
      </c>
      <c r="S3311" s="182">
        <f t="shared" si="372"/>
        <v>3.91</v>
      </c>
      <c r="T3311" s="182">
        <f t="shared" si="373"/>
        <v>2.59</v>
      </c>
    </row>
    <row r="3312" spans="16:20" x14ac:dyDescent="0.2">
      <c r="P3312" s="184">
        <f t="shared" si="371"/>
        <v>42856</v>
      </c>
      <c r="Q3312" s="184">
        <v>42857</v>
      </c>
      <c r="R3312" s="182">
        <v>6.5</v>
      </c>
      <c r="S3312" s="182">
        <f t="shared" si="372"/>
        <v>3.91</v>
      </c>
      <c r="T3312" s="182">
        <f t="shared" si="373"/>
        <v>2.59</v>
      </c>
    </row>
    <row r="3313" spans="16:20" x14ac:dyDescent="0.2">
      <c r="P3313" s="184">
        <f t="shared" si="371"/>
        <v>42856</v>
      </c>
      <c r="Q3313" s="184">
        <v>42858</v>
      </c>
      <c r="R3313" s="182">
        <v>6.5</v>
      </c>
      <c r="S3313" s="182">
        <f t="shared" si="372"/>
        <v>3.91</v>
      </c>
      <c r="T3313" s="182">
        <f t="shared" si="373"/>
        <v>2.59</v>
      </c>
    </row>
    <row r="3314" spans="16:20" x14ac:dyDescent="0.2">
      <c r="P3314" s="184">
        <f t="shared" si="371"/>
        <v>42856</v>
      </c>
      <c r="Q3314" s="184">
        <v>42859</v>
      </c>
      <c r="R3314" s="182">
        <v>6.5</v>
      </c>
      <c r="S3314" s="182">
        <f t="shared" si="372"/>
        <v>3.91</v>
      </c>
      <c r="T3314" s="182">
        <f t="shared" si="373"/>
        <v>2.59</v>
      </c>
    </row>
    <row r="3315" spans="16:20" x14ac:dyDescent="0.2">
      <c r="P3315" s="184">
        <f t="shared" si="371"/>
        <v>42856</v>
      </c>
      <c r="Q3315" s="184">
        <v>42860</v>
      </c>
      <c r="R3315" s="182">
        <v>6.5</v>
      </c>
      <c r="S3315" s="182">
        <f t="shared" si="372"/>
        <v>3.91</v>
      </c>
      <c r="T3315" s="182">
        <f t="shared" si="373"/>
        <v>2.59</v>
      </c>
    </row>
    <row r="3316" spans="16:20" x14ac:dyDescent="0.2">
      <c r="P3316" s="184">
        <f t="shared" si="371"/>
        <v>42856</v>
      </c>
      <c r="Q3316" s="184">
        <v>42861</v>
      </c>
      <c r="R3316" s="182">
        <v>6.5</v>
      </c>
      <c r="S3316" s="182">
        <f t="shared" si="372"/>
        <v>3.91</v>
      </c>
      <c r="T3316" s="182">
        <f t="shared" si="373"/>
        <v>2.59</v>
      </c>
    </row>
    <row r="3317" spans="16:20" x14ac:dyDescent="0.2">
      <c r="P3317" s="184">
        <f t="shared" si="371"/>
        <v>42856</v>
      </c>
      <c r="Q3317" s="184">
        <v>42862</v>
      </c>
      <c r="R3317" s="182">
        <v>6.5</v>
      </c>
      <c r="S3317" s="182">
        <f t="shared" si="372"/>
        <v>3.91</v>
      </c>
      <c r="T3317" s="182">
        <f t="shared" si="373"/>
        <v>2.59</v>
      </c>
    </row>
    <row r="3318" spans="16:20" x14ac:dyDescent="0.2">
      <c r="P3318" s="184">
        <f t="shared" si="371"/>
        <v>42856</v>
      </c>
      <c r="Q3318" s="184">
        <v>42863</v>
      </c>
      <c r="R3318" s="182">
        <v>6.5</v>
      </c>
      <c r="S3318" s="182">
        <f t="shared" si="372"/>
        <v>3.91</v>
      </c>
      <c r="T3318" s="182">
        <f t="shared" si="373"/>
        <v>2.59</v>
      </c>
    </row>
    <row r="3319" spans="16:20" x14ac:dyDescent="0.2">
      <c r="P3319" s="184">
        <f t="shared" si="371"/>
        <v>42856</v>
      </c>
      <c r="Q3319" s="184">
        <v>42864</v>
      </c>
      <c r="R3319" s="182">
        <v>6.5</v>
      </c>
      <c r="S3319" s="182">
        <f t="shared" si="372"/>
        <v>3.91</v>
      </c>
      <c r="T3319" s="182">
        <f t="shared" si="373"/>
        <v>2.59</v>
      </c>
    </row>
    <row r="3320" spans="16:20" x14ac:dyDescent="0.2">
      <c r="P3320" s="184">
        <f t="shared" si="371"/>
        <v>42856</v>
      </c>
      <c r="Q3320" s="184">
        <v>42865</v>
      </c>
      <c r="R3320" s="182">
        <v>6.5</v>
      </c>
      <c r="S3320" s="182">
        <f t="shared" si="372"/>
        <v>3.91</v>
      </c>
      <c r="T3320" s="182">
        <f t="shared" si="373"/>
        <v>2.59</v>
      </c>
    </row>
    <row r="3321" spans="16:20" x14ac:dyDescent="0.2">
      <c r="P3321" s="184">
        <f t="shared" si="371"/>
        <v>42856</v>
      </c>
      <c r="Q3321" s="184">
        <v>42866</v>
      </c>
      <c r="R3321" s="182">
        <v>6.5</v>
      </c>
      <c r="S3321" s="182">
        <f t="shared" si="372"/>
        <v>3.91</v>
      </c>
      <c r="T3321" s="182">
        <f t="shared" si="373"/>
        <v>2.59</v>
      </c>
    </row>
    <row r="3322" spans="16:20" x14ac:dyDescent="0.2">
      <c r="P3322" s="184">
        <f t="shared" si="371"/>
        <v>42856</v>
      </c>
      <c r="Q3322" s="184">
        <v>42867</v>
      </c>
      <c r="R3322" s="182">
        <v>6.5</v>
      </c>
      <c r="S3322" s="182">
        <f t="shared" si="372"/>
        <v>3.91</v>
      </c>
      <c r="T3322" s="182">
        <f t="shared" si="373"/>
        <v>2.59</v>
      </c>
    </row>
    <row r="3323" spans="16:20" x14ac:dyDescent="0.2">
      <c r="P3323" s="184">
        <f t="shared" si="371"/>
        <v>42856</v>
      </c>
      <c r="Q3323" s="184">
        <v>42868</v>
      </c>
      <c r="R3323" s="182">
        <v>6.5</v>
      </c>
      <c r="S3323" s="182">
        <f t="shared" si="372"/>
        <v>3.91</v>
      </c>
      <c r="T3323" s="182">
        <f t="shared" si="373"/>
        <v>2.59</v>
      </c>
    </row>
    <row r="3324" spans="16:20" x14ac:dyDescent="0.2">
      <c r="P3324" s="184">
        <f t="shared" si="371"/>
        <v>42856</v>
      </c>
      <c r="Q3324" s="184">
        <v>42869</v>
      </c>
      <c r="R3324" s="182">
        <v>6.5</v>
      </c>
      <c r="S3324" s="182">
        <f t="shared" si="372"/>
        <v>3.91</v>
      </c>
      <c r="T3324" s="182">
        <f t="shared" si="373"/>
        <v>2.59</v>
      </c>
    </row>
    <row r="3325" spans="16:20" x14ac:dyDescent="0.2">
      <c r="P3325" s="184">
        <f t="shared" si="371"/>
        <v>42856</v>
      </c>
      <c r="Q3325" s="184">
        <v>42870</v>
      </c>
      <c r="R3325" s="182">
        <v>6.5</v>
      </c>
      <c r="S3325" s="182">
        <f t="shared" si="372"/>
        <v>3.91</v>
      </c>
      <c r="T3325" s="182">
        <f t="shared" si="373"/>
        <v>2.59</v>
      </c>
    </row>
    <row r="3326" spans="16:20" x14ac:dyDescent="0.2">
      <c r="P3326" s="184">
        <f t="shared" si="371"/>
        <v>42856</v>
      </c>
      <c r="Q3326" s="184">
        <v>42871</v>
      </c>
      <c r="R3326" s="182">
        <v>6.5</v>
      </c>
      <c r="S3326" s="182">
        <f t="shared" si="372"/>
        <v>3.91</v>
      </c>
      <c r="T3326" s="182">
        <f t="shared" si="373"/>
        <v>2.59</v>
      </c>
    </row>
    <row r="3327" spans="16:20" x14ac:dyDescent="0.2">
      <c r="P3327" s="184">
        <f t="shared" si="371"/>
        <v>42856</v>
      </c>
      <c r="Q3327" s="184">
        <v>42872</v>
      </c>
      <c r="R3327" s="182">
        <v>6.5</v>
      </c>
      <c r="S3327" s="182">
        <f t="shared" si="372"/>
        <v>3.91</v>
      </c>
      <c r="T3327" s="182">
        <f t="shared" si="373"/>
        <v>2.59</v>
      </c>
    </row>
    <row r="3328" spans="16:20" x14ac:dyDescent="0.2">
      <c r="P3328" s="184">
        <f t="shared" si="371"/>
        <v>42856</v>
      </c>
      <c r="Q3328" s="184">
        <v>42873</v>
      </c>
      <c r="R3328" s="182">
        <v>6.75</v>
      </c>
      <c r="S3328" s="182">
        <f t="shared" si="372"/>
        <v>3.91</v>
      </c>
      <c r="T3328" s="182">
        <f t="shared" si="373"/>
        <v>2.84</v>
      </c>
    </row>
    <row r="3329" spans="16:20" x14ac:dyDescent="0.2">
      <c r="P3329" s="184">
        <f t="shared" si="371"/>
        <v>42856</v>
      </c>
      <c r="Q3329" s="184">
        <v>42874</v>
      </c>
      <c r="R3329" s="182">
        <v>6.75</v>
      </c>
      <c r="S3329" s="182">
        <f t="shared" si="372"/>
        <v>3.91</v>
      </c>
      <c r="T3329" s="182">
        <f t="shared" si="373"/>
        <v>2.84</v>
      </c>
    </row>
    <row r="3330" spans="16:20" x14ac:dyDescent="0.2">
      <c r="P3330" s="184">
        <f t="shared" si="371"/>
        <v>42856</v>
      </c>
      <c r="Q3330" s="184">
        <v>42875</v>
      </c>
      <c r="R3330" s="182">
        <v>6.75</v>
      </c>
      <c r="S3330" s="182">
        <f t="shared" si="372"/>
        <v>3.91</v>
      </c>
      <c r="T3330" s="182">
        <f t="shared" si="373"/>
        <v>2.84</v>
      </c>
    </row>
    <row r="3331" spans="16:20" x14ac:dyDescent="0.2">
      <c r="P3331" s="184">
        <f t="shared" si="371"/>
        <v>42856</v>
      </c>
      <c r="Q3331" s="184">
        <v>42876</v>
      </c>
      <c r="R3331" s="182">
        <v>6.75</v>
      </c>
      <c r="S3331" s="182">
        <f t="shared" si="372"/>
        <v>3.91</v>
      </c>
      <c r="T3331" s="182">
        <f t="shared" si="373"/>
        <v>2.84</v>
      </c>
    </row>
    <row r="3332" spans="16:20" x14ac:dyDescent="0.2">
      <c r="P3332" s="184">
        <f t="shared" si="371"/>
        <v>42856</v>
      </c>
      <c r="Q3332" s="184">
        <v>42877</v>
      </c>
      <c r="R3332" s="182">
        <v>6.75</v>
      </c>
      <c r="S3332" s="182">
        <f t="shared" si="372"/>
        <v>3.91</v>
      </c>
      <c r="T3332" s="182">
        <f t="shared" si="373"/>
        <v>2.84</v>
      </c>
    </row>
    <row r="3333" spans="16:20" x14ac:dyDescent="0.2">
      <c r="P3333" s="184">
        <f t="shared" si="371"/>
        <v>42856</v>
      </c>
      <c r="Q3333" s="184">
        <v>42878</v>
      </c>
      <c r="R3333" s="182">
        <v>6.75</v>
      </c>
      <c r="S3333" s="182">
        <f t="shared" si="372"/>
        <v>3.91</v>
      </c>
      <c r="T3333" s="182">
        <f t="shared" si="373"/>
        <v>2.84</v>
      </c>
    </row>
    <row r="3334" spans="16:20" x14ac:dyDescent="0.2">
      <c r="P3334" s="184">
        <f t="shared" si="371"/>
        <v>42856</v>
      </c>
      <c r="Q3334" s="184">
        <v>42879</v>
      </c>
      <c r="R3334" s="182">
        <v>6.75</v>
      </c>
      <c r="S3334" s="182">
        <f t="shared" si="372"/>
        <v>3.91</v>
      </c>
      <c r="T3334" s="182">
        <f t="shared" si="373"/>
        <v>2.84</v>
      </c>
    </row>
    <row r="3335" spans="16:20" x14ac:dyDescent="0.2">
      <c r="P3335" s="184">
        <f t="shared" si="371"/>
        <v>42856</v>
      </c>
      <c r="Q3335" s="184">
        <v>42880</v>
      </c>
      <c r="R3335" s="182">
        <v>6.75</v>
      </c>
      <c r="S3335" s="182">
        <f t="shared" si="372"/>
        <v>3.91</v>
      </c>
      <c r="T3335" s="182">
        <f t="shared" si="373"/>
        <v>2.84</v>
      </c>
    </row>
    <row r="3336" spans="16:20" x14ac:dyDescent="0.2">
      <c r="P3336" s="184">
        <f t="shared" ref="P3336:P3399" si="374">DATE(YEAR(Q3336),MONTH(Q3336),1)</f>
        <v>42856</v>
      </c>
      <c r="Q3336" s="184">
        <v>42881</v>
      </c>
      <c r="R3336" s="182">
        <v>6.75</v>
      </c>
      <c r="S3336" s="182">
        <f t="shared" ref="S3336:S3399" si="375">INDEX($Y:$Y,MATCH($P3336,$V:$V,0))</f>
        <v>3.91</v>
      </c>
      <c r="T3336" s="182">
        <f t="shared" ref="T3336:T3399" si="376">R3336-S3336</f>
        <v>2.84</v>
      </c>
    </row>
    <row r="3337" spans="16:20" x14ac:dyDescent="0.2">
      <c r="P3337" s="184">
        <f t="shared" si="374"/>
        <v>42856</v>
      </c>
      <c r="Q3337" s="184">
        <v>42882</v>
      </c>
      <c r="R3337" s="182">
        <v>6.75</v>
      </c>
      <c r="S3337" s="182">
        <f t="shared" si="375"/>
        <v>3.91</v>
      </c>
      <c r="T3337" s="182">
        <f t="shared" si="376"/>
        <v>2.84</v>
      </c>
    </row>
    <row r="3338" spans="16:20" x14ac:dyDescent="0.2">
      <c r="P3338" s="184">
        <f t="shared" si="374"/>
        <v>42856</v>
      </c>
      <c r="Q3338" s="184">
        <v>42883</v>
      </c>
      <c r="R3338" s="182">
        <v>6.75</v>
      </c>
      <c r="S3338" s="182">
        <f t="shared" si="375"/>
        <v>3.91</v>
      </c>
      <c r="T3338" s="182">
        <f t="shared" si="376"/>
        <v>2.84</v>
      </c>
    </row>
    <row r="3339" spans="16:20" x14ac:dyDescent="0.2">
      <c r="P3339" s="184">
        <f t="shared" si="374"/>
        <v>42856</v>
      </c>
      <c r="Q3339" s="184">
        <v>42884</v>
      </c>
      <c r="R3339" s="182">
        <v>6.75</v>
      </c>
      <c r="S3339" s="182">
        <f t="shared" si="375"/>
        <v>3.91</v>
      </c>
      <c r="T3339" s="182">
        <f t="shared" si="376"/>
        <v>2.84</v>
      </c>
    </row>
    <row r="3340" spans="16:20" x14ac:dyDescent="0.2">
      <c r="P3340" s="184">
        <f t="shared" si="374"/>
        <v>42856</v>
      </c>
      <c r="Q3340" s="184">
        <v>42885</v>
      </c>
      <c r="R3340" s="182">
        <v>6.75</v>
      </c>
      <c r="S3340" s="182">
        <f t="shared" si="375"/>
        <v>3.91</v>
      </c>
      <c r="T3340" s="182">
        <f t="shared" si="376"/>
        <v>2.84</v>
      </c>
    </row>
    <row r="3341" spans="16:20" x14ac:dyDescent="0.2">
      <c r="P3341" s="184">
        <f t="shared" si="374"/>
        <v>42856</v>
      </c>
      <c r="Q3341" s="184">
        <v>42886</v>
      </c>
      <c r="R3341" s="182">
        <v>6.75</v>
      </c>
      <c r="S3341" s="182">
        <f t="shared" si="375"/>
        <v>3.91</v>
      </c>
      <c r="T3341" s="182">
        <f t="shared" si="376"/>
        <v>2.84</v>
      </c>
    </row>
    <row r="3342" spans="16:20" x14ac:dyDescent="0.2">
      <c r="P3342" s="184">
        <f t="shared" si="374"/>
        <v>42887</v>
      </c>
      <c r="Q3342" s="184">
        <v>42887</v>
      </c>
      <c r="R3342" s="182">
        <v>6.75</v>
      </c>
      <c r="S3342" s="182">
        <f t="shared" si="375"/>
        <v>3.86</v>
      </c>
      <c r="T3342" s="182">
        <f t="shared" si="376"/>
        <v>2.89</v>
      </c>
    </row>
    <row r="3343" spans="16:20" x14ac:dyDescent="0.2">
      <c r="P3343" s="184">
        <f t="shared" si="374"/>
        <v>42887</v>
      </c>
      <c r="Q3343" s="184">
        <v>42888</v>
      </c>
      <c r="R3343" s="182">
        <v>6.75</v>
      </c>
      <c r="S3343" s="182">
        <f t="shared" si="375"/>
        <v>3.86</v>
      </c>
      <c r="T3343" s="182">
        <f t="shared" si="376"/>
        <v>2.89</v>
      </c>
    </row>
    <row r="3344" spans="16:20" x14ac:dyDescent="0.2">
      <c r="P3344" s="184">
        <f t="shared" si="374"/>
        <v>42887</v>
      </c>
      <c r="Q3344" s="184">
        <v>42889</v>
      </c>
      <c r="R3344" s="182">
        <v>6.75</v>
      </c>
      <c r="S3344" s="182">
        <f t="shared" si="375"/>
        <v>3.86</v>
      </c>
      <c r="T3344" s="182">
        <f t="shared" si="376"/>
        <v>2.89</v>
      </c>
    </row>
    <row r="3345" spans="16:20" x14ac:dyDescent="0.2">
      <c r="P3345" s="184">
        <f t="shared" si="374"/>
        <v>42887</v>
      </c>
      <c r="Q3345" s="184">
        <v>42890</v>
      </c>
      <c r="R3345" s="182">
        <v>6.75</v>
      </c>
      <c r="S3345" s="182">
        <f t="shared" si="375"/>
        <v>3.86</v>
      </c>
      <c r="T3345" s="182">
        <f t="shared" si="376"/>
        <v>2.89</v>
      </c>
    </row>
    <row r="3346" spans="16:20" x14ac:dyDescent="0.2">
      <c r="P3346" s="184">
        <f t="shared" si="374"/>
        <v>42887</v>
      </c>
      <c r="Q3346" s="184">
        <v>42891</v>
      </c>
      <c r="R3346" s="182">
        <v>6.75</v>
      </c>
      <c r="S3346" s="182">
        <f t="shared" si="375"/>
        <v>3.86</v>
      </c>
      <c r="T3346" s="182">
        <f t="shared" si="376"/>
        <v>2.89</v>
      </c>
    </row>
    <row r="3347" spans="16:20" x14ac:dyDescent="0.2">
      <c r="P3347" s="184">
        <f t="shared" si="374"/>
        <v>42887</v>
      </c>
      <c r="Q3347" s="184">
        <v>42892</v>
      </c>
      <c r="R3347" s="182">
        <v>6.75</v>
      </c>
      <c r="S3347" s="182">
        <f t="shared" si="375"/>
        <v>3.86</v>
      </c>
      <c r="T3347" s="182">
        <f t="shared" si="376"/>
        <v>2.89</v>
      </c>
    </row>
    <row r="3348" spans="16:20" x14ac:dyDescent="0.2">
      <c r="P3348" s="184">
        <f t="shared" si="374"/>
        <v>42887</v>
      </c>
      <c r="Q3348" s="184">
        <v>42893</v>
      </c>
      <c r="R3348" s="182">
        <v>6.75</v>
      </c>
      <c r="S3348" s="182">
        <f t="shared" si="375"/>
        <v>3.86</v>
      </c>
      <c r="T3348" s="182">
        <f t="shared" si="376"/>
        <v>2.89</v>
      </c>
    </row>
    <row r="3349" spans="16:20" x14ac:dyDescent="0.2">
      <c r="P3349" s="184">
        <f t="shared" si="374"/>
        <v>42887</v>
      </c>
      <c r="Q3349" s="184">
        <v>42894</v>
      </c>
      <c r="R3349" s="182">
        <v>6.75</v>
      </c>
      <c r="S3349" s="182">
        <f t="shared" si="375"/>
        <v>3.86</v>
      </c>
      <c r="T3349" s="182">
        <f t="shared" si="376"/>
        <v>2.89</v>
      </c>
    </row>
    <row r="3350" spans="16:20" x14ac:dyDescent="0.2">
      <c r="P3350" s="184">
        <f t="shared" si="374"/>
        <v>42887</v>
      </c>
      <c r="Q3350" s="184">
        <v>42895</v>
      </c>
      <c r="R3350" s="182">
        <v>6.75</v>
      </c>
      <c r="S3350" s="182">
        <f t="shared" si="375"/>
        <v>3.86</v>
      </c>
      <c r="T3350" s="182">
        <f t="shared" si="376"/>
        <v>2.89</v>
      </c>
    </row>
    <row r="3351" spans="16:20" x14ac:dyDescent="0.2">
      <c r="P3351" s="184">
        <f t="shared" si="374"/>
        <v>42887</v>
      </c>
      <c r="Q3351" s="184">
        <v>42896</v>
      </c>
      <c r="R3351" s="182">
        <v>6.75</v>
      </c>
      <c r="S3351" s="182">
        <f t="shared" si="375"/>
        <v>3.86</v>
      </c>
      <c r="T3351" s="182">
        <f t="shared" si="376"/>
        <v>2.89</v>
      </c>
    </row>
    <row r="3352" spans="16:20" x14ac:dyDescent="0.2">
      <c r="P3352" s="184">
        <f t="shared" si="374"/>
        <v>42887</v>
      </c>
      <c r="Q3352" s="184">
        <v>42897</v>
      </c>
      <c r="R3352" s="182">
        <v>6.75</v>
      </c>
      <c r="S3352" s="182">
        <f t="shared" si="375"/>
        <v>3.86</v>
      </c>
      <c r="T3352" s="182">
        <f t="shared" si="376"/>
        <v>2.89</v>
      </c>
    </row>
    <row r="3353" spans="16:20" x14ac:dyDescent="0.2">
      <c r="P3353" s="184">
        <f t="shared" si="374"/>
        <v>42887</v>
      </c>
      <c r="Q3353" s="184">
        <v>42898</v>
      </c>
      <c r="R3353" s="182">
        <v>6.75</v>
      </c>
      <c r="S3353" s="182">
        <f t="shared" si="375"/>
        <v>3.86</v>
      </c>
      <c r="T3353" s="182">
        <f t="shared" si="376"/>
        <v>2.89</v>
      </c>
    </row>
    <row r="3354" spans="16:20" x14ac:dyDescent="0.2">
      <c r="P3354" s="184">
        <f t="shared" si="374"/>
        <v>42887</v>
      </c>
      <c r="Q3354" s="184">
        <v>42899</v>
      </c>
      <c r="R3354" s="182">
        <v>6.75</v>
      </c>
      <c r="S3354" s="182">
        <f t="shared" si="375"/>
        <v>3.86</v>
      </c>
      <c r="T3354" s="182">
        <f t="shared" si="376"/>
        <v>2.89</v>
      </c>
    </row>
    <row r="3355" spans="16:20" x14ac:dyDescent="0.2">
      <c r="P3355" s="184">
        <f t="shared" si="374"/>
        <v>42887</v>
      </c>
      <c r="Q3355" s="184">
        <v>42900</v>
      </c>
      <c r="R3355" s="182">
        <v>6.75</v>
      </c>
      <c r="S3355" s="182">
        <f t="shared" si="375"/>
        <v>3.86</v>
      </c>
      <c r="T3355" s="182">
        <f t="shared" si="376"/>
        <v>2.89</v>
      </c>
    </row>
    <row r="3356" spans="16:20" x14ac:dyDescent="0.2">
      <c r="P3356" s="184">
        <f t="shared" si="374"/>
        <v>42887</v>
      </c>
      <c r="Q3356" s="184">
        <v>42901</v>
      </c>
      <c r="R3356" s="182">
        <v>6.75</v>
      </c>
      <c r="S3356" s="182">
        <f t="shared" si="375"/>
        <v>3.86</v>
      </c>
      <c r="T3356" s="182">
        <f t="shared" si="376"/>
        <v>2.89</v>
      </c>
    </row>
    <row r="3357" spans="16:20" x14ac:dyDescent="0.2">
      <c r="P3357" s="184">
        <f t="shared" si="374"/>
        <v>42887</v>
      </c>
      <c r="Q3357" s="184">
        <v>42902</v>
      </c>
      <c r="R3357" s="182">
        <v>6.75</v>
      </c>
      <c r="S3357" s="182">
        <f t="shared" si="375"/>
        <v>3.86</v>
      </c>
      <c r="T3357" s="182">
        <f t="shared" si="376"/>
        <v>2.89</v>
      </c>
    </row>
    <row r="3358" spans="16:20" x14ac:dyDescent="0.2">
      <c r="P3358" s="184">
        <f t="shared" si="374"/>
        <v>42887</v>
      </c>
      <c r="Q3358" s="184">
        <v>42903</v>
      </c>
      <c r="R3358" s="182">
        <v>6.75</v>
      </c>
      <c r="S3358" s="182">
        <f t="shared" si="375"/>
        <v>3.86</v>
      </c>
      <c r="T3358" s="182">
        <f t="shared" si="376"/>
        <v>2.89</v>
      </c>
    </row>
    <row r="3359" spans="16:20" x14ac:dyDescent="0.2">
      <c r="P3359" s="184">
        <f t="shared" si="374"/>
        <v>42887</v>
      </c>
      <c r="Q3359" s="184">
        <v>42904</v>
      </c>
      <c r="R3359" s="182">
        <v>6.75</v>
      </c>
      <c r="S3359" s="182">
        <f t="shared" si="375"/>
        <v>3.86</v>
      </c>
      <c r="T3359" s="182">
        <f t="shared" si="376"/>
        <v>2.89</v>
      </c>
    </row>
    <row r="3360" spans="16:20" x14ac:dyDescent="0.2">
      <c r="P3360" s="184">
        <f t="shared" si="374"/>
        <v>42887</v>
      </c>
      <c r="Q3360" s="184">
        <v>42905</v>
      </c>
      <c r="R3360" s="182">
        <v>6.75</v>
      </c>
      <c r="S3360" s="182">
        <f t="shared" si="375"/>
        <v>3.86</v>
      </c>
      <c r="T3360" s="182">
        <f t="shared" si="376"/>
        <v>2.89</v>
      </c>
    </row>
    <row r="3361" spans="16:20" x14ac:dyDescent="0.2">
      <c r="P3361" s="184">
        <f t="shared" si="374"/>
        <v>42887</v>
      </c>
      <c r="Q3361" s="184">
        <v>42906</v>
      </c>
      <c r="R3361" s="182">
        <v>6.75</v>
      </c>
      <c r="S3361" s="182">
        <f t="shared" si="375"/>
        <v>3.86</v>
      </c>
      <c r="T3361" s="182">
        <f t="shared" si="376"/>
        <v>2.89</v>
      </c>
    </row>
    <row r="3362" spans="16:20" x14ac:dyDescent="0.2">
      <c r="P3362" s="184">
        <f t="shared" si="374"/>
        <v>42887</v>
      </c>
      <c r="Q3362" s="184">
        <v>42907</v>
      </c>
      <c r="R3362" s="182">
        <v>6.75</v>
      </c>
      <c r="S3362" s="182">
        <f t="shared" si="375"/>
        <v>3.86</v>
      </c>
      <c r="T3362" s="182">
        <f t="shared" si="376"/>
        <v>2.89</v>
      </c>
    </row>
    <row r="3363" spans="16:20" x14ac:dyDescent="0.2">
      <c r="P3363" s="184">
        <f t="shared" si="374"/>
        <v>42887</v>
      </c>
      <c r="Q3363" s="184">
        <v>42908</v>
      </c>
      <c r="R3363" s="182">
        <v>7</v>
      </c>
      <c r="S3363" s="182">
        <f t="shared" si="375"/>
        <v>3.86</v>
      </c>
      <c r="T3363" s="182">
        <f t="shared" si="376"/>
        <v>3.14</v>
      </c>
    </row>
    <row r="3364" spans="16:20" x14ac:dyDescent="0.2">
      <c r="P3364" s="184">
        <f t="shared" si="374"/>
        <v>42887</v>
      </c>
      <c r="Q3364" s="184">
        <v>42909</v>
      </c>
      <c r="R3364" s="182">
        <v>7</v>
      </c>
      <c r="S3364" s="182">
        <f t="shared" si="375"/>
        <v>3.86</v>
      </c>
      <c r="T3364" s="182">
        <f t="shared" si="376"/>
        <v>3.14</v>
      </c>
    </row>
    <row r="3365" spans="16:20" x14ac:dyDescent="0.2">
      <c r="P3365" s="184">
        <f t="shared" si="374"/>
        <v>42887</v>
      </c>
      <c r="Q3365" s="184">
        <v>42910</v>
      </c>
      <c r="R3365" s="182">
        <v>7</v>
      </c>
      <c r="S3365" s="182">
        <f t="shared" si="375"/>
        <v>3.86</v>
      </c>
      <c r="T3365" s="182">
        <f t="shared" si="376"/>
        <v>3.14</v>
      </c>
    </row>
    <row r="3366" spans="16:20" x14ac:dyDescent="0.2">
      <c r="P3366" s="184">
        <f t="shared" si="374"/>
        <v>42887</v>
      </c>
      <c r="Q3366" s="184">
        <v>42911</v>
      </c>
      <c r="R3366" s="182">
        <v>7</v>
      </c>
      <c r="S3366" s="182">
        <f t="shared" si="375"/>
        <v>3.86</v>
      </c>
      <c r="T3366" s="182">
        <f t="shared" si="376"/>
        <v>3.14</v>
      </c>
    </row>
    <row r="3367" spans="16:20" x14ac:dyDescent="0.2">
      <c r="P3367" s="184">
        <f t="shared" si="374"/>
        <v>42887</v>
      </c>
      <c r="Q3367" s="184">
        <v>42912</v>
      </c>
      <c r="R3367" s="182">
        <v>7</v>
      </c>
      <c r="S3367" s="182">
        <f t="shared" si="375"/>
        <v>3.86</v>
      </c>
      <c r="T3367" s="182">
        <f t="shared" si="376"/>
        <v>3.14</v>
      </c>
    </row>
    <row r="3368" spans="16:20" x14ac:dyDescent="0.2">
      <c r="P3368" s="184">
        <f t="shared" si="374"/>
        <v>42887</v>
      </c>
      <c r="Q3368" s="184">
        <v>42913</v>
      </c>
      <c r="R3368" s="182">
        <v>7</v>
      </c>
      <c r="S3368" s="182">
        <f t="shared" si="375"/>
        <v>3.86</v>
      </c>
      <c r="T3368" s="182">
        <f t="shared" si="376"/>
        <v>3.14</v>
      </c>
    </row>
    <row r="3369" spans="16:20" x14ac:dyDescent="0.2">
      <c r="P3369" s="184">
        <f t="shared" si="374"/>
        <v>42887</v>
      </c>
      <c r="Q3369" s="184">
        <v>42914</v>
      </c>
      <c r="R3369" s="182">
        <v>7</v>
      </c>
      <c r="S3369" s="182">
        <f t="shared" si="375"/>
        <v>3.86</v>
      </c>
      <c r="T3369" s="182">
        <f t="shared" si="376"/>
        <v>3.14</v>
      </c>
    </row>
    <row r="3370" spans="16:20" x14ac:dyDescent="0.2">
      <c r="P3370" s="184">
        <f t="shared" si="374"/>
        <v>42887</v>
      </c>
      <c r="Q3370" s="184">
        <v>42915</v>
      </c>
      <c r="R3370" s="182">
        <v>7</v>
      </c>
      <c r="S3370" s="182">
        <f t="shared" si="375"/>
        <v>3.86</v>
      </c>
      <c r="T3370" s="182">
        <f t="shared" si="376"/>
        <v>3.14</v>
      </c>
    </row>
    <row r="3371" spans="16:20" x14ac:dyDescent="0.2">
      <c r="P3371" s="184">
        <f t="shared" si="374"/>
        <v>42887</v>
      </c>
      <c r="Q3371" s="184">
        <v>42916</v>
      </c>
      <c r="R3371" s="182">
        <v>7</v>
      </c>
      <c r="S3371" s="182">
        <f t="shared" si="375"/>
        <v>3.86</v>
      </c>
      <c r="T3371" s="182">
        <f t="shared" si="376"/>
        <v>3.14</v>
      </c>
    </row>
    <row r="3372" spans="16:20" x14ac:dyDescent="0.2">
      <c r="P3372" s="184">
        <f t="shared" si="374"/>
        <v>42917</v>
      </c>
      <c r="Q3372" s="184">
        <v>42917</v>
      </c>
      <c r="R3372" s="182">
        <v>7</v>
      </c>
      <c r="S3372" s="182">
        <f t="shared" si="375"/>
        <v>3.95</v>
      </c>
      <c r="T3372" s="182">
        <f t="shared" si="376"/>
        <v>3.05</v>
      </c>
    </row>
    <row r="3373" spans="16:20" x14ac:dyDescent="0.2">
      <c r="P3373" s="184">
        <f t="shared" si="374"/>
        <v>42917</v>
      </c>
      <c r="Q3373" s="184">
        <v>42918</v>
      </c>
      <c r="R3373" s="182">
        <v>7</v>
      </c>
      <c r="S3373" s="182">
        <f t="shared" si="375"/>
        <v>3.95</v>
      </c>
      <c r="T3373" s="182">
        <f t="shared" si="376"/>
        <v>3.05</v>
      </c>
    </row>
    <row r="3374" spans="16:20" x14ac:dyDescent="0.2">
      <c r="P3374" s="184">
        <f t="shared" si="374"/>
        <v>42917</v>
      </c>
      <c r="Q3374" s="184">
        <v>42919</v>
      </c>
      <c r="R3374" s="182">
        <v>7</v>
      </c>
      <c r="S3374" s="182">
        <f t="shared" si="375"/>
        <v>3.95</v>
      </c>
      <c r="T3374" s="182">
        <f t="shared" si="376"/>
        <v>3.05</v>
      </c>
    </row>
    <row r="3375" spans="16:20" x14ac:dyDescent="0.2">
      <c r="P3375" s="184">
        <f t="shared" si="374"/>
        <v>42917</v>
      </c>
      <c r="Q3375" s="184">
        <v>42920</v>
      </c>
      <c r="R3375" s="182">
        <v>7</v>
      </c>
      <c r="S3375" s="182">
        <f t="shared" si="375"/>
        <v>3.95</v>
      </c>
      <c r="T3375" s="182">
        <f t="shared" si="376"/>
        <v>3.05</v>
      </c>
    </row>
    <row r="3376" spans="16:20" x14ac:dyDescent="0.2">
      <c r="P3376" s="184">
        <f t="shared" si="374"/>
        <v>42917</v>
      </c>
      <c r="Q3376" s="184">
        <v>42921</v>
      </c>
      <c r="R3376" s="182">
        <v>7</v>
      </c>
      <c r="S3376" s="182">
        <f t="shared" si="375"/>
        <v>3.95</v>
      </c>
      <c r="T3376" s="182">
        <f t="shared" si="376"/>
        <v>3.05</v>
      </c>
    </row>
    <row r="3377" spans="16:20" x14ac:dyDescent="0.2">
      <c r="P3377" s="184">
        <f t="shared" si="374"/>
        <v>42917</v>
      </c>
      <c r="Q3377" s="184">
        <v>42922</v>
      </c>
      <c r="R3377" s="182">
        <v>7</v>
      </c>
      <c r="S3377" s="182">
        <f t="shared" si="375"/>
        <v>3.95</v>
      </c>
      <c r="T3377" s="182">
        <f t="shared" si="376"/>
        <v>3.05</v>
      </c>
    </row>
    <row r="3378" spans="16:20" x14ac:dyDescent="0.2">
      <c r="P3378" s="184">
        <f t="shared" si="374"/>
        <v>42917</v>
      </c>
      <c r="Q3378" s="184">
        <v>42923</v>
      </c>
      <c r="R3378" s="182">
        <v>7</v>
      </c>
      <c r="S3378" s="182">
        <f t="shared" si="375"/>
        <v>3.95</v>
      </c>
      <c r="T3378" s="182">
        <f t="shared" si="376"/>
        <v>3.05</v>
      </c>
    </row>
    <row r="3379" spans="16:20" x14ac:dyDescent="0.2">
      <c r="P3379" s="184">
        <f t="shared" si="374"/>
        <v>42917</v>
      </c>
      <c r="Q3379" s="184">
        <v>42924</v>
      </c>
      <c r="R3379" s="182">
        <v>7</v>
      </c>
      <c r="S3379" s="182">
        <f t="shared" si="375"/>
        <v>3.95</v>
      </c>
      <c r="T3379" s="182">
        <f t="shared" si="376"/>
        <v>3.05</v>
      </c>
    </row>
    <row r="3380" spans="16:20" x14ac:dyDescent="0.2">
      <c r="P3380" s="184">
        <f t="shared" si="374"/>
        <v>42917</v>
      </c>
      <c r="Q3380" s="184">
        <v>42925</v>
      </c>
      <c r="R3380" s="182">
        <v>7</v>
      </c>
      <c r="S3380" s="182">
        <f t="shared" si="375"/>
        <v>3.95</v>
      </c>
      <c r="T3380" s="182">
        <f t="shared" si="376"/>
        <v>3.05</v>
      </c>
    </row>
    <row r="3381" spans="16:20" x14ac:dyDescent="0.2">
      <c r="P3381" s="184">
        <f t="shared" si="374"/>
        <v>42917</v>
      </c>
      <c r="Q3381" s="184">
        <v>42926</v>
      </c>
      <c r="R3381" s="182">
        <v>7</v>
      </c>
      <c r="S3381" s="182">
        <f t="shared" si="375"/>
        <v>3.95</v>
      </c>
      <c r="T3381" s="182">
        <f t="shared" si="376"/>
        <v>3.05</v>
      </c>
    </row>
    <row r="3382" spans="16:20" x14ac:dyDescent="0.2">
      <c r="P3382" s="184">
        <f t="shared" si="374"/>
        <v>42917</v>
      </c>
      <c r="Q3382" s="184">
        <v>42927</v>
      </c>
      <c r="R3382" s="182">
        <v>7</v>
      </c>
      <c r="S3382" s="182">
        <f t="shared" si="375"/>
        <v>3.95</v>
      </c>
      <c r="T3382" s="182">
        <f t="shared" si="376"/>
        <v>3.05</v>
      </c>
    </row>
    <row r="3383" spans="16:20" x14ac:dyDescent="0.2">
      <c r="P3383" s="184">
        <f t="shared" si="374"/>
        <v>42917</v>
      </c>
      <c r="Q3383" s="184">
        <v>42928</v>
      </c>
      <c r="R3383" s="182">
        <v>7</v>
      </c>
      <c r="S3383" s="182">
        <f t="shared" si="375"/>
        <v>3.95</v>
      </c>
      <c r="T3383" s="182">
        <f t="shared" si="376"/>
        <v>3.05</v>
      </c>
    </row>
    <row r="3384" spans="16:20" x14ac:dyDescent="0.2">
      <c r="P3384" s="184">
        <f t="shared" si="374"/>
        <v>42917</v>
      </c>
      <c r="Q3384" s="184">
        <v>42929</v>
      </c>
      <c r="R3384" s="182">
        <v>7</v>
      </c>
      <c r="S3384" s="182">
        <f t="shared" si="375"/>
        <v>3.95</v>
      </c>
      <c r="T3384" s="182">
        <f t="shared" si="376"/>
        <v>3.05</v>
      </c>
    </row>
    <row r="3385" spans="16:20" x14ac:dyDescent="0.2">
      <c r="P3385" s="184">
        <f t="shared" si="374"/>
        <v>42917</v>
      </c>
      <c r="Q3385" s="184">
        <v>42930</v>
      </c>
      <c r="R3385" s="182">
        <v>7</v>
      </c>
      <c r="S3385" s="182">
        <f t="shared" si="375"/>
        <v>3.95</v>
      </c>
      <c r="T3385" s="182">
        <f t="shared" si="376"/>
        <v>3.05</v>
      </c>
    </row>
    <row r="3386" spans="16:20" x14ac:dyDescent="0.2">
      <c r="P3386" s="184">
        <f t="shared" si="374"/>
        <v>42917</v>
      </c>
      <c r="Q3386" s="184">
        <v>42931</v>
      </c>
      <c r="R3386" s="182">
        <v>7</v>
      </c>
      <c r="S3386" s="182">
        <f t="shared" si="375"/>
        <v>3.95</v>
      </c>
      <c r="T3386" s="182">
        <f t="shared" si="376"/>
        <v>3.05</v>
      </c>
    </row>
    <row r="3387" spans="16:20" x14ac:dyDescent="0.2">
      <c r="P3387" s="184">
        <f t="shared" si="374"/>
        <v>42917</v>
      </c>
      <c r="Q3387" s="184">
        <v>42932</v>
      </c>
      <c r="R3387" s="182">
        <v>7</v>
      </c>
      <c r="S3387" s="182">
        <f t="shared" si="375"/>
        <v>3.95</v>
      </c>
      <c r="T3387" s="182">
        <f t="shared" si="376"/>
        <v>3.05</v>
      </c>
    </row>
    <row r="3388" spans="16:20" x14ac:dyDescent="0.2">
      <c r="P3388" s="184">
        <f t="shared" si="374"/>
        <v>42917</v>
      </c>
      <c r="Q3388" s="184">
        <v>42933</v>
      </c>
      <c r="R3388" s="182">
        <v>7</v>
      </c>
      <c r="S3388" s="182">
        <f t="shared" si="375"/>
        <v>3.95</v>
      </c>
      <c r="T3388" s="182">
        <f t="shared" si="376"/>
        <v>3.05</v>
      </c>
    </row>
    <row r="3389" spans="16:20" x14ac:dyDescent="0.2">
      <c r="P3389" s="184">
        <f t="shared" si="374"/>
        <v>42917</v>
      </c>
      <c r="Q3389" s="184">
        <v>42934</v>
      </c>
      <c r="R3389" s="182">
        <v>7</v>
      </c>
      <c r="S3389" s="182">
        <f t="shared" si="375"/>
        <v>3.95</v>
      </c>
      <c r="T3389" s="182">
        <f t="shared" si="376"/>
        <v>3.05</v>
      </c>
    </row>
    <row r="3390" spans="16:20" x14ac:dyDescent="0.2">
      <c r="P3390" s="184">
        <f t="shared" si="374"/>
        <v>42917</v>
      </c>
      <c r="Q3390" s="184">
        <v>42935</v>
      </c>
      <c r="R3390" s="182">
        <v>7</v>
      </c>
      <c r="S3390" s="182">
        <f t="shared" si="375"/>
        <v>3.95</v>
      </c>
      <c r="T3390" s="182">
        <f t="shared" si="376"/>
        <v>3.05</v>
      </c>
    </row>
    <row r="3391" spans="16:20" x14ac:dyDescent="0.2">
      <c r="P3391" s="184">
        <f t="shared" si="374"/>
        <v>42917</v>
      </c>
      <c r="Q3391" s="184">
        <v>42936</v>
      </c>
      <c r="R3391" s="182">
        <v>7</v>
      </c>
      <c r="S3391" s="182">
        <f t="shared" si="375"/>
        <v>3.95</v>
      </c>
      <c r="T3391" s="182">
        <f t="shared" si="376"/>
        <v>3.05</v>
      </c>
    </row>
    <row r="3392" spans="16:20" x14ac:dyDescent="0.2">
      <c r="P3392" s="184">
        <f t="shared" si="374"/>
        <v>42917</v>
      </c>
      <c r="Q3392" s="184">
        <v>42937</v>
      </c>
      <c r="R3392" s="182">
        <v>7</v>
      </c>
      <c r="S3392" s="182">
        <f t="shared" si="375"/>
        <v>3.95</v>
      </c>
      <c r="T3392" s="182">
        <f t="shared" si="376"/>
        <v>3.05</v>
      </c>
    </row>
    <row r="3393" spans="16:20" x14ac:dyDescent="0.2">
      <c r="P3393" s="184">
        <f t="shared" si="374"/>
        <v>42917</v>
      </c>
      <c r="Q3393" s="184">
        <v>42938</v>
      </c>
      <c r="R3393" s="182">
        <v>7</v>
      </c>
      <c r="S3393" s="182">
        <f t="shared" si="375"/>
        <v>3.95</v>
      </c>
      <c r="T3393" s="182">
        <f t="shared" si="376"/>
        <v>3.05</v>
      </c>
    </row>
    <row r="3394" spans="16:20" x14ac:dyDescent="0.2">
      <c r="P3394" s="184">
        <f t="shared" si="374"/>
        <v>42917</v>
      </c>
      <c r="Q3394" s="184">
        <v>42939</v>
      </c>
      <c r="R3394" s="182">
        <v>7</v>
      </c>
      <c r="S3394" s="182">
        <f t="shared" si="375"/>
        <v>3.95</v>
      </c>
      <c r="T3394" s="182">
        <f t="shared" si="376"/>
        <v>3.05</v>
      </c>
    </row>
    <row r="3395" spans="16:20" x14ac:dyDescent="0.2">
      <c r="P3395" s="184">
        <f t="shared" si="374"/>
        <v>42917</v>
      </c>
      <c r="Q3395" s="184">
        <v>42940</v>
      </c>
      <c r="R3395" s="182">
        <v>7</v>
      </c>
      <c r="S3395" s="182">
        <f t="shared" si="375"/>
        <v>3.95</v>
      </c>
      <c r="T3395" s="182">
        <f t="shared" si="376"/>
        <v>3.05</v>
      </c>
    </row>
    <row r="3396" spans="16:20" x14ac:dyDescent="0.2">
      <c r="P3396" s="184">
        <f t="shared" si="374"/>
        <v>42917</v>
      </c>
      <c r="Q3396" s="184">
        <v>42941</v>
      </c>
      <c r="R3396" s="182">
        <v>7</v>
      </c>
      <c r="S3396" s="182">
        <f t="shared" si="375"/>
        <v>3.95</v>
      </c>
      <c r="T3396" s="182">
        <f t="shared" si="376"/>
        <v>3.05</v>
      </c>
    </row>
    <row r="3397" spans="16:20" x14ac:dyDescent="0.2">
      <c r="P3397" s="184">
        <f t="shared" si="374"/>
        <v>42917</v>
      </c>
      <c r="Q3397" s="184">
        <v>42942</v>
      </c>
      <c r="R3397" s="182">
        <v>7</v>
      </c>
      <c r="S3397" s="182">
        <f t="shared" si="375"/>
        <v>3.95</v>
      </c>
      <c r="T3397" s="182">
        <f t="shared" si="376"/>
        <v>3.05</v>
      </c>
    </row>
    <row r="3398" spans="16:20" x14ac:dyDescent="0.2">
      <c r="P3398" s="184">
        <f t="shared" si="374"/>
        <v>42917</v>
      </c>
      <c r="Q3398" s="184">
        <v>42943</v>
      </c>
      <c r="R3398" s="182">
        <v>7</v>
      </c>
      <c r="S3398" s="182">
        <f t="shared" si="375"/>
        <v>3.95</v>
      </c>
      <c r="T3398" s="182">
        <f t="shared" si="376"/>
        <v>3.05</v>
      </c>
    </row>
    <row r="3399" spans="16:20" x14ac:dyDescent="0.2">
      <c r="P3399" s="184">
        <f t="shared" si="374"/>
        <v>42917</v>
      </c>
      <c r="Q3399" s="184">
        <v>42944</v>
      </c>
      <c r="R3399" s="182">
        <v>7</v>
      </c>
      <c r="S3399" s="182">
        <f t="shared" si="375"/>
        <v>3.95</v>
      </c>
      <c r="T3399" s="182">
        <f t="shared" si="376"/>
        <v>3.05</v>
      </c>
    </row>
    <row r="3400" spans="16:20" x14ac:dyDescent="0.2">
      <c r="P3400" s="184">
        <f t="shared" ref="P3400:P3463" si="377">DATE(YEAR(Q3400),MONTH(Q3400),1)</f>
        <v>42917</v>
      </c>
      <c r="Q3400" s="184">
        <v>42945</v>
      </c>
      <c r="R3400" s="182">
        <v>7</v>
      </c>
      <c r="S3400" s="182">
        <f t="shared" ref="S3400:S3463" si="378">INDEX($Y:$Y,MATCH($P3400,$V:$V,0))</f>
        <v>3.95</v>
      </c>
      <c r="T3400" s="182">
        <f t="shared" ref="T3400:T3463" si="379">R3400-S3400</f>
        <v>3.05</v>
      </c>
    </row>
    <row r="3401" spans="16:20" x14ac:dyDescent="0.2">
      <c r="P3401" s="184">
        <f t="shared" si="377"/>
        <v>42917</v>
      </c>
      <c r="Q3401" s="184">
        <v>42946</v>
      </c>
      <c r="R3401" s="182">
        <v>7</v>
      </c>
      <c r="S3401" s="182">
        <f t="shared" si="378"/>
        <v>3.95</v>
      </c>
      <c r="T3401" s="182">
        <f t="shared" si="379"/>
        <v>3.05</v>
      </c>
    </row>
    <row r="3402" spans="16:20" x14ac:dyDescent="0.2">
      <c r="P3402" s="184">
        <f t="shared" si="377"/>
        <v>42917</v>
      </c>
      <c r="Q3402" s="184">
        <v>42947</v>
      </c>
      <c r="R3402" s="182">
        <v>7</v>
      </c>
      <c r="S3402" s="182">
        <f t="shared" si="378"/>
        <v>3.95</v>
      </c>
      <c r="T3402" s="182">
        <f t="shared" si="379"/>
        <v>3.05</v>
      </c>
    </row>
    <row r="3403" spans="16:20" x14ac:dyDescent="0.2">
      <c r="P3403" s="184">
        <f t="shared" si="377"/>
        <v>42948</v>
      </c>
      <c r="Q3403" s="184">
        <v>42948</v>
      </c>
      <c r="R3403" s="182">
        <v>7</v>
      </c>
      <c r="S3403" s="182">
        <f t="shared" si="378"/>
        <v>3.89</v>
      </c>
      <c r="T3403" s="182">
        <f t="shared" si="379"/>
        <v>3.11</v>
      </c>
    </row>
    <row r="3404" spans="16:20" x14ac:dyDescent="0.2">
      <c r="P3404" s="184">
        <f t="shared" si="377"/>
        <v>42948</v>
      </c>
      <c r="Q3404" s="184">
        <v>42949</v>
      </c>
      <c r="R3404" s="182">
        <v>7</v>
      </c>
      <c r="S3404" s="182">
        <f t="shared" si="378"/>
        <v>3.89</v>
      </c>
      <c r="T3404" s="182">
        <f t="shared" si="379"/>
        <v>3.11</v>
      </c>
    </row>
    <row r="3405" spans="16:20" x14ac:dyDescent="0.2">
      <c r="P3405" s="184">
        <f t="shared" si="377"/>
        <v>42948</v>
      </c>
      <c r="Q3405" s="184">
        <v>42950</v>
      </c>
      <c r="R3405" s="182">
        <v>7</v>
      </c>
      <c r="S3405" s="182">
        <f t="shared" si="378"/>
        <v>3.89</v>
      </c>
      <c r="T3405" s="182">
        <f t="shared" si="379"/>
        <v>3.11</v>
      </c>
    </row>
    <row r="3406" spans="16:20" x14ac:dyDescent="0.2">
      <c r="P3406" s="184">
        <f t="shared" si="377"/>
        <v>42948</v>
      </c>
      <c r="Q3406" s="184">
        <v>42951</v>
      </c>
      <c r="R3406" s="182">
        <v>7</v>
      </c>
      <c r="S3406" s="182">
        <f t="shared" si="378"/>
        <v>3.89</v>
      </c>
      <c r="T3406" s="182">
        <f t="shared" si="379"/>
        <v>3.11</v>
      </c>
    </row>
    <row r="3407" spans="16:20" x14ac:dyDescent="0.2">
      <c r="P3407" s="184">
        <f t="shared" si="377"/>
        <v>42948</v>
      </c>
      <c r="Q3407" s="184">
        <v>42952</v>
      </c>
      <c r="R3407" s="182">
        <v>7</v>
      </c>
      <c r="S3407" s="182">
        <f t="shared" si="378"/>
        <v>3.89</v>
      </c>
      <c r="T3407" s="182">
        <f t="shared" si="379"/>
        <v>3.11</v>
      </c>
    </row>
    <row r="3408" spans="16:20" x14ac:dyDescent="0.2">
      <c r="P3408" s="184">
        <f t="shared" si="377"/>
        <v>42948</v>
      </c>
      <c r="Q3408" s="184">
        <v>42953</v>
      </c>
      <c r="R3408" s="182">
        <v>7</v>
      </c>
      <c r="S3408" s="182">
        <f t="shared" si="378"/>
        <v>3.89</v>
      </c>
      <c r="T3408" s="182">
        <f t="shared" si="379"/>
        <v>3.11</v>
      </c>
    </row>
    <row r="3409" spans="16:20" x14ac:dyDescent="0.2">
      <c r="P3409" s="184">
        <f t="shared" si="377"/>
        <v>42948</v>
      </c>
      <c r="Q3409" s="184">
        <v>42954</v>
      </c>
      <c r="R3409" s="182">
        <v>7</v>
      </c>
      <c r="S3409" s="182">
        <f t="shared" si="378"/>
        <v>3.89</v>
      </c>
      <c r="T3409" s="182">
        <f t="shared" si="379"/>
        <v>3.11</v>
      </c>
    </row>
    <row r="3410" spans="16:20" x14ac:dyDescent="0.2">
      <c r="P3410" s="184">
        <f t="shared" si="377"/>
        <v>42948</v>
      </c>
      <c r="Q3410" s="184">
        <v>42955</v>
      </c>
      <c r="R3410" s="182">
        <v>7</v>
      </c>
      <c r="S3410" s="182">
        <f t="shared" si="378"/>
        <v>3.89</v>
      </c>
      <c r="T3410" s="182">
        <f t="shared" si="379"/>
        <v>3.11</v>
      </c>
    </row>
    <row r="3411" spans="16:20" x14ac:dyDescent="0.2">
      <c r="P3411" s="184">
        <f t="shared" si="377"/>
        <v>42948</v>
      </c>
      <c r="Q3411" s="184">
        <v>42956</v>
      </c>
      <c r="R3411" s="182">
        <v>7</v>
      </c>
      <c r="S3411" s="182">
        <f t="shared" si="378"/>
        <v>3.89</v>
      </c>
      <c r="T3411" s="182">
        <f t="shared" si="379"/>
        <v>3.11</v>
      </c>
    </row>
    <row r="3412" spans="16:20" x14ac:dyDescent="0.2">
      <c r="P3412" s="184">
        <f t="shared" si="377"/>
        <v>42948</v>
      </c>
      <c r="Q3412" s="184">
        <v>42957</v>
      </c>
      <c r="R3412" s="182">
        <v>7</v>
      </c>
      <c r="S3412" s="182">
        <f t="shared" si="378"/>
        <v>3.89</v>
      </c>
      <c r="T3412" s="182">
        <f t="shared" si="379"/>
        <v>3.11</v>
      </c>
    </row>
    <row r="3413" spans="16:20" x14ac:dyDescent="0.2">
      <c r="P3413" s="184">
        <f t="shared" si="377"/>
        <v>42948</v>
      </c>
      <c r="Q3413" s="184">
        <v>42958</v>
      </c>
      <c r="R3413" s="182">
        <v>7</v>
      </c>
      <c r="S3413" s="182">
        <f t="shared" si="378"/>
        <v>3.89</v>
      </c>
      <c r="T3413" s="182">
        <f t="shared" si="379"/>
        <v>3.11</v>
      </c>
    </row>
    <row r="3414" spans="16:20" x14ac:dyDescent="0.2">
      <c r="P3414" s="184">
        <f t="shared" si="377"/>
        <v>42948</v>
      </c>
      <c r="Q3414" s="184">
        <v>42959</v>
      </c>
      <c r="R3414" s="182">
        <v>7</v>
      </c>
      <c r="S3414" s="182">
        <f t="shared" si="378"/>
        <v>3.89</v>
      </c>
      <c r="T3414" s="182">
        <f t="shared" si="379"/>
        <v>3.11</v>
      </c>
    </row>
    <row r="3415" spans="16:20" x14ac:dyDescent="0.2">
      <c r="P3415" s="184">
        <f t="shared" si="377"/>
        <v>42948</v>
      </c>
      <c r="Q3415" s="184">
        <v>42960</v>
      </c>
      <c r="R3415" s="182">
        <v>7</v>
      </c>
      <c r="S3415" s="182">
        <f t="shared" si="378"/>
        <v>3.89</v>
      </c>
      <c r="T3415" s="182">
        <f t="shared" si="379"/>
        <v>3.11</v>
      </c>
    </row>
    <row r="3416" spans="16:20" x14ac:dyDescent="0.2">
      <c r="P3416" s="184">
        <f t="shared" si="377"/>
        <v>42948</v>
      </c>
      <c r="Q3416" s="184">
        <v>42961</v>
      </c>
      <c r="R3416" s="182">
        <v>7</v>
      </c>
      <c r="S3416" s="182">
        <f t="shared" si="378"/>
        <v>3.89</v>
      </c>
      <c r="T3416" s="182">
        <f t="shared" si="379"/>
        <v>3.11</v>
      </c>
    </row>
    <row r="3417" spans="16:20" x14ac:dyDescent="0.2">
      <c r="P3417" s="184">
        <f t="shared" si="377"/>
        <v>42948</v>
      </c>
      <c r="Q3417" s="184">
        <v>42962</v>
      </c>
      <c r="R3417" s="182">
        <v>7</v>
      </c>
      <c r="S3417" s="182">
        <f t="shared" si="378"/>
        <v>3.89</v>
      </c>
      <c r="T3417" s="182">
        <f t="shared" si="379"/>
        <v>3.11</v>
      </c>
    </row>
    <row r="3418" spans="16:20" x14ac:dyDescent="0.2">
      <c r="P3418" s="184">
        <f t="shared" si="377"/>
        <v>42948</v>
      </c>
      <c r="Q3418" s="184">
        <v>42963</v>
      </c>
      <c r="R3418" s="182">
        <v>7</v>
      </c>
      <c r="S3418" s="182">
        <f t="shared" si="378"/>
        <v>3.89</v>
      </c>
      <c r="T3418" s="182">
        <f t="shared" si="379"/>
        <v>3.11</v>
      </c>
    </row>
    <row r="3419" spans="16:20" x14ac:dyDescent="0.2">
      <c r="P3419" s="184">
        <f t="shared" si="377"/>
        <v>42948</v>
      </c>
      <c r="Q3419" s="184">
        <v>42964</v>
      </c>
      <c r="R3419" s="182">
        <v>7</v>
      </c>
      <c r="S3419" s="182">
        <f t="shared" si="378"/>
        <v>3.89</v>
      </c>
      <c r="T3419" s="182">
        <f t="shared" si="379"/>
        <v>3.11</v>
      </c>
    </row>
    <row r="3420" spans="16:20" x14ac:dyDescent="0.2">
      <c r="P3420" s="184">
        <f t="shared" si="377"/>
        <v>42948</v>
      </c>
      <c r="Q3420" s="184">
        <v>42965</v>
      </c>
      <c r="R3420" s="182">
        <v>7</v>
      </c>
      <c r="S3420" s="182">
        <f t="shared" si="378"/>
        <v>3.89</v>
      </c>
      <c r="T3420" s="182">
        <f t="shared" si="379"/>
        <v>3.11</v>
      </c>
    </row>
    <row r="3421" spans="16:20" x14ac:dyDescent="0.2">
      <c r="P3421" s="184">
        <f t="shared" si="377"/>
        <v>42948</v>
      </c>
      <c r="Q3421" s="184">
        <v>42966</v>
      </c>
      <c r="R3421" s="182">
        <v>7</v>
      </c>
      <c r="S3421" s="182">
        <f t="shared" si="378"/>
        <v>3.89</v>
      </c>
      <c r="T3421" s="182">
        <f t="shared" si="379"/>
        <v>3.11</v>
      </c>
    </row>
    <row r="3422" spans="16:20" x14ac:dyDescent="0.2">
      <c r="P3422" s="184">
        <f t="shared" si="377"/>
        <v>42948</v>
      </c>
      <c r="Q3422" s="184">
        <v>42967</v>
      </c>
      <c r="R3422" s="182">
        <v>7</v>
      </c>
      <c r="S3422" s="182">
        <f t="shared" si="378"/>
        <v>3.89</v>
      </c>
      <c r="T3422" s="182">
        <f t="shared" si="379"/>
        <v>3.11</v>
      </c>
    </row>
    <row r="3423" spans="16:20" x14ac:dyDescent="0.2">
      <c r="P3423" s="184">
        <f t="shared" si="377"/>
        <v>42948</v>
      </c>
      <c r="Q3423" s="184">
        <v>42968</v>
      </c>
      <c r="R3423" s="182">
        <v>7</v>
      </c>
      <c r="S3423" s="182">
        <f t="shared" si="378"/>
        <v>3.89</v>
      </c>
      <c r="T3423" s="182">
        <f t="shared" si="379"/>
        <v>3.11</v>
      </c>
    </row>
    <row r="3424" spans="16:20" x14ac:dyDescent="0.2">
      <c r="P3424" s="184">
        <f t="shared" si="377"/>
        <v>42948</v>
      </c>
      <c r="Q3424" s="184">
        <v>42969</v>
      </c>
      <c r="R3424" s="182">
        <v>7</v>
      </c>
      <c r="S3424" s="182">
        <f t="shared" si="378"/>
        <v>3.89</v>
      </c>
      <c r="T3424" s="182">
        <f t="shared" si="379"/>
        <v>3.11</v>
      </c>
    </row>
    <row r="3425" spans="16:20" x14ac:dyDescent="0.2">
      <c r="P3425" s="184">
        <f t="shared" si="377"/>
        <v>42948</v>
      </c>
      <c r="Q3425" s="184">
        <v>42970</v>
      </c>
      <c r="R3425" s="182">
        <v>7</v>
      </c>
      <c r="S3425" s="182">
        <f t="shared" si="378"/>
        <v>3.89</v>
      </c>
      <c r="T3425" s="182">
        <f t="shared" si="379"/>
        <v>3.11</v>
      </c>
    </row>
    <row r="3426" spans="16:20" x14ac:dyDescent="0.2">
      <c r="P3426" s="184">
        <f t="shared" si="377"/>
        <v>42948</v>
      </c>
      <c r="Q3426" s="184">
        <v>42971</v>
      </c>
      <c r="R3426" s="182">
        <v>7</v>
      </c>
      <c r="S3426" s="182">
        <f t="shared" si="378"/>
        <v>3.89</v>
      </c>
      <c r="T3426" s="182">
        <f t="shared" si="379"/>
        <v>3.11</v>
      </c>
    </row>
    <row r="3427" spans="16:20" x14ac:dyDescent="0.2">
      <c r="P3427" s="184">
        <f t="shared" si="377"/>
        <v>42948</v>
      </c>
      <c r="Q3427" s="184">
        <v>42972</v>
      </c>
      <c r="R3427" s="182">
        <v>7</v>
      </c>
      <c r="S3427" s="182">
        <f t="shared" si="378"/>
        <v>3.89</v>
      </c>
      <c r="T3427" s="182">
        <f t="shared" si="379"/>
        <v>3.11</v>
      </c>
    </row>
    <row r="3428" spans="16:20" x14ac:dyDescent="0.2">
      <c r="P3428" s="184">
        <f t="shared" si="377"/>
        <v>42948</v>
      </c>
      <c r="Q3428" s="184">
        <v>42973</v>
      </c>
      <c r="R3428" s="182">
        <v>7</v>
      </c>
      <c r="S3428" s="182">
        <f t="shared" si="378"/>
        <v>3.89</v>
      </c>
      <c r="T3428" s="182">
        <f t="shared" si="379"/>
        <v>3.11</v>
      </c>
    </row>
    <row r="3429" spans="16:20" x14ac:dyDescent="0.2">
      <c r="P3429" s="184">
        <f t="shared" si="377"/>
        <v>42948</v>
      </c>
      <c r="Q3429" s="184">
        <v>42974</v>
      </c>
      <c r="R3429" s="182">
        <v>7</v>
      </c>
      <c r="S3429" s="182">
        <f t="shared" si="378"/>
        <v>3.89</v>
      </c>
      <c r="T3429" s="182">
        <f t="shared" si="379"/>
        <v>3.11</v>
      </c>
    </row>
    <row r="3430" spans="16:20" x14ac:dyDescent="0.2">
      <c r="P3430" s="184">
        <f t="shared" si="377"/>
        <v>42948</v>
      </c>
      <c r="Q3430" s="184">
        <v>42975</v>
      </c>
      <c r="R3430" s="182">
        <v>7</v>
      </c>
      <c r="S3430" s="182">
        <f t="shared" si="378"/>
        <v>3.89</v>
      </c>
      <c r="T3430" s="182">
        <f t="shared" si="379"/>
        <v>3.11</v>
      </c>
    </row>
    <row r="3431" spans="16:20" x14ac:dyDescent="0.2">
      <c r="P3431" s="184">
        <f t="shared" si="377"/>
        <v>42948</v>
      </c>
      <c r="Q3431" s="184">
        <v>42976</v>
      </c>
      <c r="R3431" s="182">
        <v>7</v>
      </c>
      <c r="S3431" s="182">
        <f t="shared" si="378"/>
        <v>3.89</v>
      </c>
      <c r="T3431" s="182">
        <f t="shared" si="379"/>
        <v>3.11</v>
      </c>
    </row>
    <row r="3432" spans="16:20" x14ac:dyDescent="0.2">
      <c r="P3432" s="184">
        <f t="shared" si="377"/>
        <v>42948</v>
      </c>
      <c r="Q3432" s="184">
        <v>42977</v>
      </c>
      <c r="R3432" s="182">
        <v>7</v>
      </c>
      <c r="S3432" s="182">
        <f t="shared" si="378"/>
        <v>3.89</v>
      </c>
      <c r="T3432" s="182">
        <f t="shared" si="379"/>
        <v>3.11</v>
      </c>
    </row>
    <row r="3433" spans="16:20" x14ac:dyDescent="0.2">
      <c r="P3433" s="184">
        <f t="shared" si="377"/>
        <v>42948</v>
      </c>
      <c r="Q3433" s="184">
        <v>42978</v>
      </c>
      <c r="R3433" s="182">
        <v>7</v>
      </c>
      <c r="S3433" s="182">
        <f t="shared" si="378"/>
        <v>3.89</v>
      </c>
      <c r="T3433" s="182">
        <f t="shared" si="379"/>
        <v>3.11</v>
      </c>
    </row>
    <row r="3434" spans="16:20" x14ac:dyDescent="0.2">
      <c r="P3434" s="184">
        <f t="shared" si="377"/>
        <v>42979</v>
      </c>
      <c r="Q3434" s="184">
        <v>42979</v>
      </c>
      <c r="R3434" s="182">
        <v>7</v>
      </c>
      <c r="S3434" s="182">
        <f t="shared" si="378"/>
        <v>3.83</v>
      </c>
      <c r="T3434" s="182">
        <f t="shared" si="379"/>
        <v>3.17</v>
      </c>
    </row>
    <row r="3435" spans="16:20" x14ac:dyDescent="0.2">
      <c r="P3435" s="184">
        <f t="shared" si="377"/>
        <v>42979</v>
      </c>
      <c r="Q3435" s="184">
        <v>42980</v>
      </c>
      <c r="R3435" s="182">
        <v>7</v>
      </c>
      <c r="S3435" s="182">
        <f t="shared" si="378"/>
        <v>3.83</v>
      </c>
      <c r="T3435" s="182">
        <f t="shared" si="379"/>
        <v>3.17</v>
      </c>
    </row>
    <row r="3436" spans="16:20" x14ac:dyDescent="0.2">
      <c r="P3436" s="184">
        <f t="shared" si="377"/>
        <v>42979</v>
      </c>
      <c r="Q3436" s="184">
        <v>42981</v>
      </c>
      <c r="R3436" s="182">
        <v>7</v>
      </c>
      <c r="S3436" s="182">
        <f t="shared" si="378"/>
        <v>3.83</v>
      </c>
      <c r="T3436" s="182">
        <f t="shared" si="379"/>
        <v>3.17</v>
      </c>
    </row>
    <row r="3437" spans="16:20" x14ac:dyDescent="0.2">
      <c r="P3437" s="184">
        <f t="shared" si="377"/>
        <v>42979</v>
      </c>
      <c r="Q3437" s="184">
        <v>42982</v>
      </c>
      <c r="R3437" s="182">
        <v>7</v>
      </c>
      <c r="S3437" s="182">
        <f t="shared" si="378"/>
        <v>3.83</v>
      </c>
      <c r="T3437" s="182">
        <f t="shared" si="379"/>
        <v>3.17</v>
      </c>
    </row>
    <row r="3438" spans="16:20" x14ac:dyDescent="0.2">
      <c r="P3438" s="184">
        <f t="shared" si="377"/>
        <v>42979</v>
      </c>
      <c r="Q3438" s="184">
        <v>42983</v>
      </c>
      <c r="R3438" s="182">
        <v>7</v>
      </c>
      <c r="S3438" s="182">
        <f t="shared" si="378"/>
        <v>3.83</v>
      </c>
      <c r="T3438" s="182">
        <f t="shared" si="379"/>
        <v>3.17</v>
      </c>
    </row>
    <row r="3439" spans="16:20" x14ac:dyDescent="0.2">
      <c r="P3439" s="184">
        <f t="shared" si="377"/>
        <v>42979</v>
      </c>
      <c r="Q3439" s="184">
        <v>42984</v>
      </c>
      <c r="R3439" s="182">
        <v>7</v>
      </c>
      <c r="S3439" s="182">
        <f t="shared" si="378"/>
        <v>3.83</v>
      </c>
      <c r="T3439" s="182">
        <f t="shared" si="379"/>
        <v>3.17</v>
      </c>
    </row>
    <row r="3440" spans="16:20" x14ac:dyDescent="0.2">
      <c r="P3440" s="184">
        <f t="shared" si="377"/>
        <v>42979</v>
      </c>
      <c r="Q3440" s="184">
        <v>42985</v>
      </c>
      <c r="R3440" s="182">
        <v>7</v>
      </c>
      <c r="S3440" s="182">
        <f t="shared" si="378"/>
        <v>3.83</v>
      </c>
      <c r="T3440" s="182">
        <f t="shared" si="379"/>
        <v>3.17</v>
      </c>
    </row>
    <row r="3441" spans="16:20" x14ac:dyDescent="0.2">
      <c r="P3441" s="184">
        <f t="shared" si="377"/>
        <v>42979</v>
      </c>
      <c r="Q3441" s="184">
        <v>42986</v>
      </c>
      <c r="R3441" s="182">
        <v>7</v>
      </c>
      <c r="S3441" s="182">
        <f t="shared" si="378"/>
        <v>3.83</v>
      </c>
      <c r="T3441" s="182">
        <f t="shared" si="379"/>
        <v>3.17</v>
      </c>
    </row>
    <row r="3442" spans="16:20" x14ac:dyDescent="0.2">
      <c r="P3442" s="184">
        <f t="shared" si="377"/>
        <v>42979</v>
      </c>
      <c r="Q3442" s="184">
        <v>42987</v>
      </c>
      <c r="R3442" s="182">
        <v>7</v>
      </c>
      <c r="S3442" s="182">
        <f t="shared" si="378"/>
        <v>3.83</v>
      </c>
      <c r="T3442" s="182">
        <f t="shared" si="379"/>
        <v>3.17</v>
      </c>
    </row>
    <row r="3443" spans="16:20" x14ac:dyDescent="0.2">
      <c r="P3443" s="184">
        <f t="shared" si="377"/>
        <v>42979</v>
      </c>
      <c r="Q3443" s="184">
        <v>42988</v>
      </c>
      <c r="R3443" s="182">
        <v>7</v>
      </c>
      <c r="S3443" s="182">
        <f t="shared" si="378"/>
        <v>3.83</v>
      </c>
      <c r="T3443" s="182">
        <f t="shared" si="379"/>
        <v>3.17</v>
      </c>
    </row>
    <row r="3444" spans="16:20" x14ac:dyDescent="0.2">
      <c r="P3444" s="184">
        <f t="shared" si="377"/>
        <v>42979</v>
      </c>
      <c r="Q3444" s="184">
        <v>42989</v>
      </c>
      <c r="R3444" s="182">
        <v>7</v>
      </c>
      <c r="S3444" s="182">
        <f t="shared" si="378"/>
        <v>3.83</v>
      </c>
      <c r="T3444" s="182">
        <f t="shared" si="379"/>
        <v>3.17</v>
      </c>
    </row>
    <row r="3445" spans="16:20" x14ac:dyDescent="0.2">
      <c r="P3445" s="184">
        <f t="shared" si="377"/>
        <v>42979</v>
      </c>
      <c r="Q3445" s="184">
        <v>42990</v>
      </c>
      <c r="R3445" s="182">
        <v>7</v>
      </c>
      <c r="S3445" s="182">
        <f t="shared" si="378"/>
        <v>3.83</v>
      </c>
      <c r="T3445" s="182">
        <f t="shared" si="379"/>
        <v>3.17</v>
      </c>
    </row>
    <row r="3446" spans="16:20" x14ac:dyDescent="0.2">
      <c r="P3446" s="184">
        <f t="shared" si="377"/>
        <v>42979</v>
      </c>
      <c r="Q3446" s="184">
        <v>42991</v>
      </c>
      <c r="R3446" s="182">
        <v>7</v>
      </c>
      <c r="S3446" s="182">
        <f t="shared" si="378"/>
        <v>3.83</v>
      </c>
      <c r="T3446" s="182">
        <f t="shared" si="379"/>
        <v>3.17</v>
      </c>
    </row>
    <row r="3447" spans="16:20" x14ac:dyDescent="0.2">
      <c r="P3447" s="184">
        <f t="shared" si="377"/>
        <v>42979</v>
      </c>
      <c r="Q3447" s="184">
        <v>42992</v>
      </c>
      <c r="R3447" s="182">
        <v>7</v>
      </c>
      <c r="S3447" s="182">
        <f t="shared" si="378"/>
        <v>3.83</v>
      </c>
      <c r="T3447" s="182">
        <f t="shared" si="379"/>
        <v>3.17</v>
      </c>
    </row>
    <row r="3448" spans="16:20" x14ac:dyDescent="0.2">
      <c r="P3448" s="184">
        <f t="shared" si="377"/>
        <v>42979</v>
      </c>
      <c r="Q3448" s="184">
        <v>42993</v>
      </c>
      <c r="R3448" s="182">
        <v>7</v>
      </c>
      <c r="S3448" s="182">
        <f t="shared" si="378"/>
        <v>3.83</v>
      </c>
      <c r="T3448" s="182">
        <f t="shared" si="379"/>
        <v>3.17</v>
      </c>
    </row>
    <row r="3449" spans="16:20" x14ac:dyDescent="0.2">
      <c r="P3449" s="184">
        <f t="shared" si="377"/>
        <v>42979</v>
      </c>
      <c r="Q3449" s="184">
        <v>42994</v>
      </c>
      <c r="R3449" s="182">
        <v>7</v>
      </c>
      <c r="S3449" s="182">
        <f t="shared" si="378"/>
        <v>3.83</v>
      </c>
      <c r="T3449" s="182">
        <f t="shared" si="379"/>
        <v>3.17</v>
      </c>
    </row>
    <row r="3450" spans="16:20" x14ac:dyDescent="0.2">
      <c r="P3450" s="184">
        <f t="shared" si="377"/>
        <v>42979</v>
      </c>
      <c r="Q3450" s="184">
        <v>42995</v>
      </c>
      <c r="R3450" s="182">
        <v>7</v>
      </c>
      <c r="S3450" s="182">
        <f t="shared" si="378"/>
        <v>3.83</v>
      </c>
      <c r="T3450" s="182">
        <f t="shared" si="379"/>
        <v>3.17</v>
      </c>
    </row>
    <row r="3451" spans="16:20" x14ac:dyDescent="0.2">
      <c r="P3451" s="184">
        <f t="shared" si="377"/>
        <v>42979</v>
      </c>
      <c r="Q3451" s="184">
        <v>42996</v>
      </c>
      <c r="R3451" s="182">
        <v>7</v>
      </c>
      <c r="S3451" s="182">
        <f t="shared" si="378"/>
        <v>3.83</v>
      </c>
      <c r="T3451" s="182">
        <f t="shared" si="379"/>
        <v>3.17</v>
      </c>
    </row>
    <row r="3452" spans="16:20" x14ac:dyDescent="0.2">
      <c r="P3452" s="184">
        <f t="shared" si="377"/>
        <v>42979</v>
      </c>
      <c r="Q3452" s="184">
        <v>42997</v>
      </c>
      <c r="R3452" s="182">
        <v>7</v>
      </c>
      <c r="S3452" s="182">
        <f t="shared" si="378"/>
        <v>3.83</v>
      </c>
      <c r="T3452" s="182">
        <f t="shared" si="379"/>
        <v>3.17</v>
      </c>
    </row>
    <row r="3453" spans="16:20" x14ac:dyDescent="0.2">
      <c r="P3453" s="184">
        <f t="shared" si="377"/>
        <v>42979</v>
      </c>
      <c r="Q3453" s="184">
        <v>42998</v>
      </c>
      <c r="R3453" s="182">
        <v>7</v>
      </c>
      <c r="S3453" s="182">
        <f t="shared" si="378"/>
        <v>3.83</v>
      </c>
      <c r="T3453" s="182">
        <f t="shared" si="379"/>
        <v>3.17</v>
      </c>
    </row>
    <row r="3454" spans="16:20" x14ac:dyDescent="0.2">
      <c r="P3454" s="184">
        <f t="shared" si="377"/>
        <v>42979</v>
      </c>
      <c r="Q3454" s="184">
        <v>42999</v>
      </c>
      <c r="R3454" s="182">
        <v>7</v>
      </c>
      <c r="S3454" s="182">
        <f t="shared" si="378"/>
        <v>3.83</v>
      </c>
      <c r="T3454" s="182">
        <f t="shared" si="379"/>
        <v>3.17</v>
      </c>
    </row>
    <row r="3455" spans="16:20" x14ac:dyDescent="0.2">
      <c r="P3455" s="184">
        <f t="shared" si="377"/>
        <v>42979</v>
      </c>
      <c r="Q3455" s="184">
        <v>43000</v>
      </c>
      <c r="R3455" s="182">
        <v>7</v>
      </c>
      <c r="S3455" s="182">
        <f t="shared" si="378"/>
        <v>3.83</v>
      </c>
      <c r="T3455" s="182">
        <f t="shared" si="379"/>
        <v>3.17</v>
      </c>
    </row>
    <row r="3456" spans="16:20" x14ac:dyDescent="0.2">
      <c r="P3456" s="184">
        <f t="shared" si="377"/>
        <v>42979</v>
      </c>
      <c r="Q3456" s="184">
        <v>43001</v>
      </c>
      <c r="R3456" s="182">
        <v>7</v>
      </c>
      <c r="S3456" s="182">
        <f t="shared" si="378"/>
        <v>3.83</v>
      </c>
      <c r="T3456" s="182">
        <f t="shared" si="379"/>
        <v>3.17</v>
      </c>
    </row>
    <row r="3457" spans="16:20" x14ac:dyDescent="0.2">
      <c r="P3457" s="184">
        <f t="shared" si="377"/>
        <v>42979</v>
      </c>
      <c r="Q3457" s="184">
        <v>43002</v>
      </c>
      <c r="R3457" s="182">
        <v>7</v>
      </c>
      <c r="S3457" s="182">
        <f t="shared" si="378"/>
        <v>3.83</v>
      </c>
      <c r="T3457" s="182">
        <f t="shared" si="379"/>
        <v>3.17</v>
      </c>
    </row>
    <row r="3458" spans="16:20" x14ac:dyDescent="0.2">
      <c r="P3458" s="184">
        <f t="shared" si="377"/>
        <v>42979</v>
      </c>
      <c r="Q3458" s="184">
        <v>43003</v>
      </c>
      <c r="R3458" s="182">
        <v>7</v>
      </c>
      <c r="S3458" s="182">
        <f t="shared" si="378"/>
        <v>3.83</v>
      </c>
      <c r="T3458" s="182">
        <f t="shared" si="379"/>
        <v>3.17</v>
      </c>
    </row>
    <row r="3459" spans="16:20" x14ac:dyDescent="0.2">
      <c r="P3459" s="184">
        <f t="shared" si="377"/>
        <v>42979</v>
      </c>
      <c r="Q3459" s="184">
        <v>43004</v>
      </c>
      <c r="R3459" s="182">
        <v>7</v>
      </c>
      <c r="S3459" s="182">
        <f t="shared" si="378"/>
        <v>3.83</v>
      </c>
      <c r="T3459" s="182">
        <f t="shared" si="379"/>
        <v>3.17</v>
      </c>
    </row>
    <row r="3460" spans="16:20" x14ac:dyDescent="0.2">
      <c r="P3460" s="184">
        <f t="shared" si="377"/>
        <v>42979</v>
      </c>
      <c r="Q3460" s="184">
        <v>43005</v>
      </c>
      <c r="R3460" s="182">
        <v>7</v>
      </c>
      <c r="S3460" s="182">
        <f t="shared" si="378"/>
        <v>3.83</v>
      </c>
      <c r="T3460" s="182">
        <f t="shared" si="379"/>
        <v>3.17</v>
      </c>
    </row>
    <row r="3461" spans="16:20" x14ac:dyDescent="0.2">
      <c r="P3461" s="184">
        <f t="shared" si="377"/>
        <v>42979</v>
      </c>
      <c r="Q3461" s="184">
        <v>43006</v>
      </c>
      <c r="R3461" s="182">
        <v>7</v>
      </c>
      <c r="S3461" s="182">
        <f t="shared" si="378"/>
        <v>3.83</v>
      </c>
      <c r="T3461" s="182">
        <f t="shared" si="379"/>
        <v>3.17</v>
      </c>
    </row>
    <row r="3462" spans="16:20" x14ac:dyDescent="0.2">
      <c r="P3462" s="184">
        <f t="shared" si="377"/>
        <v>42979</v>
      </c>
      <c r="Q3462" s="184">
        <v>43007</v>
      </c>
      <c r="R3462" s="182">
        <v>7</v>
      </c>
      <c r="S3462" s="182">
        <f t="shared" si="378"/>
        <v>3.83</v>
      </c>
      <c r="T3462" s="182">
        <f t="shared" si="379"/>
        <v>3.17</v>
      </c>
    </row>
    <row r="3463" spans="16:20" x14ac:dyDescent="0.2">
      <c r="P3463" s="184">
        <f t="shared" si="377"/>
        <v>42979</v>
      </c>
      <c r="Q3463" s="184">
        <v>43008</v>
      </c>
      <c r="R3463" s="182">
        <v>7</v>
      </c>
      <c r="S3463" s="182">
        <f t="shared" si="378"/>
        <v>3.83</v>
      </c>
      <c r="T3463" s="182">
        <f t="shared" si="379"/>
        <v>3.17</v>
      </c>
    </row>
    <row r="3464" spans="16:20" x14ac:dyDescent="0.2">
      <c r="P3464" s="184">
        <f t="shared" ref="P3464:P3527" si="380">DATE(YEAR(Q3464),MONTH(Q3464),1)</f>
        <v>43009</v>
      </c>
      <c r="Q3464" s="184">
        <v>43009</v>
      </c>
      <c r="R3464" s="182">
        <v>7</v>
      </c>
      <c r="S3464" s="182">
        <f t="shared" ref="S3464:S3527" si="381">INDEX($Y:$Y,MATCH($P3464,$V:$V,0))</f>
        <v>3.86</v>
      </c>
      <c r="T3464" s="182">
        <f t="shared" ref="T3464:T3527" si="382">R3464-S3464</f>
        <v>3.14</v>
      </c>
    </row>
    <row r="3465" spans="16:20" x14ac:dyDescent="0.2">
      <c r="P3465" s="184">
        <f t="shared" si="380"/>
        <v>43009</v>
      </c>
      <c r="Q3465" s="184">
        <v>43010</v>
      </c>
      <c r="R3465" s="182">
        <v>7</v>
      </c>
      <c r="S3465" s="182">
        <f t="shared" si="381"/>
        <v>3.86</v>
      </c>
      <c r="T3465" s="182">
        <f t="shared" si="382"/>
        <v>3.14</v>
      </c>
    </row>
    <row r="3466" spans="16:20" x14ac:dyDescent="0.2">
      <c r="P3466" s="184">
        <f t="shared" si="380"/>
        <v>43009</v>
      </c>
      <c r="Q3466" s="184">
        <v>43011</v>
      </c>
      <c r="R3466" s="182">
        <v>7</v>
      </c>
      <c r="S3466" s="182">
        <f t="shared" si="381"/>
        <v>3.86</v>
      </c>
      <c r="T3466" s="182">
        <f t="shared" si="382"/>
        <v>3.14</v>
      </c>
    </row>
    <row r="3467" spans="16:20" x14ac:dyDescent="0.2">
      <c r="P3467" s="184">
        <f t="shared" si="380"/>
        <v>43009</v>
      </c>
      <c r="Q3467" s="184">
        <v>43012</v>
      </c>
      <c r="R3467" s="182">
        <v>7</v>
      </c>
      <c r="S3467" s="182">
        <f t="shared" si="381"/>
        <v>3.86</v>
      </c>
      <c r="T3467" s="182">
        <f t="shared" si="382"/>
        <v>3.14</v>
      </c>
    </row>
    <row r="3468" spans="16:20" x14ac:dyDescent="0.2">
      <c r="P3468" s="184">
        <f t="shared" si="380"/>
        <v>43009</v>
      </c>
      <c r="Q3468" s="184">
        <v>43013</v>
      </c>
      <c r="R3468" s="182">
        <v>7</v>
      </c>
      <c r="S3468" s="182">
        <f t="shared" si="381"/>
        <v>3.86</v>
      </c>
      <c r="T3468" s="182">
        <f t="shared" si="382"/>
        <v>3.14</v>
      </c>
    </row>
    <row r="3469" spans="16:20" x14ac:dyDescent="0.2">
      <c r="P3469" s="184">
        <f t="shared" si="380"/>
        <v>43009</v>
      </c>
      <c r="Q3469" s="184">
        <v>43014</v>
      </c>
      <c r="R3469" s="182">
        <v>7</v>
      </c>
      <c r="S3469" s="182">
        <f t="shared" si="381"/>
        <v>3.86</v>
      </c>
      <c r="T3469" s="182">
        <f t="shared" si="382"/>
        <v>3.14</v>
      </c>
    </row>
    <row r="3470" spans="16:20" x14ac:dyDescent="0.2">
      <c r="P3470" s="184">
        <f t="shared" si="380"/>
        <v>43009</v>
      </c>
      <c r="Q3470" s="184">
        <v>43015</v>
      </c>
      <c r="R3470" s="182">
        <v>7</v>
      </c>
      <c r="S3470" s="182">
        <f t="shared" si="381"/>
        <v>3.86</v>
      </c>
      <c r="T3470" s="182">
        <f t="shared" si="382"/>
        <v>3.14</v>
      </c>
    </row>
    <row r="3471" spans="16:20" x14ac:dyDescent="0.2">
      <c r="P3471" s="184">
        <f t="shared" si="380"/>
        <v>43009</v>
      </c>
      <c r="Q3471" s="184">
        <v>43016</v>
      </c>
      <c r="R3471" s="182">
        <v>7</v>
      </c>
      <c r="S3471" s="182">
        <f t="shared" si="381"/>
        <v>3.86</v>
      </c>
      <c r="T3471" s="182">
        <f t="shared" si="382"/>
        <v>3.14</v>
      </c>
    </row>
    <row r="3472" spans="16:20" x14ac:dyDescent="0.2">
      <c r="P3472" s="184">
        <f t="shared" si="380"/>
        <v>43009</v>
      </c>
      <c r="Q3472" s="184">
        <v>43017</v>
      </c>
      <c r="R3472" s="182">
        <v>7</v>
      </c>
      <c r="S3472" s="182">
        <f t="shared" si="381"/>
        <v>3.86</v>
      </c>
      <c r="T3472" s="182">
        <f t="shared" si="382"/>
        <v>3.14</v>
      </c>
    </row>
    <row r="3473" spans="16:20" x14ac:dyDescent="0.2">
      <c r="P3473" s="184">
        <f t="shared" si="380"/>
        <v>43009</v>
      </c>
      <c r="Q3473" s="184">
        <v>43018</v>
      </c>
      <c r="R3473" s="182">
        <v>7</v>
      </c>
      <c r="S3473" s="182">
        <f t="shared" si="381"/>
        <v>3.86</v>
      </c>
      <c r="T3473" s="182">
        <f t="shared" si="382"/>
        <v>3.14</v>
      </c>
    </row>
    <row r="3474" spans="16:20" x14ac:dyDescent="0.2">
      <c r="P3474" s="184">
        <f t="shared" si="380"/>
        <v>43009</v>
      </c>
      <c r="Q3474" s="184">
        <v>43019</v>
      </c>
      <c r="R3474" s="182">
        <v>7</v>
      </c>
      <c r="S3474" s="182">
        <f t="shared" si="381"/>
        <v>3.86</v>
      </c>
      <c r="T3474" s="182">
        <f t="shared" si="382"/>
        <v>3.14</v>
      </c>
    </row>
    <row r="3475" spans="16:20" x14ac:dyDescent="0.2">
      <c r="P3475" s="184">
        <f t="shared" si="380"/>
        <v>43009</v>
      </c>
      <c r="Q3475" s="184">
        <v>43020</v>
      </c>
      <c r="R3475" s="182">
        <v>7</v>
      </c>
      <c r="S3475" s="182">
        <f t="shared" si="381"/>
        <v>3.86</v>
      </c>
      <c r="T3475" s="182">
        <f t="shared" si="382"/>
        <v>3.14</v>
      </c>
    </row>
    <row r="3476" spans="16:20" x14ac:dyDescent="0.2">
      <c r="P3476" s="184">
        <f t="shared" si="380"/>
        <v>43009</v>
      </c>
      <c r="Q3476" s="184">
        <v>43021</v>
      </c>
      <c r="R3476" s="182">
        <v>7</v>
      </c>
      <c r="S3476" s="182">
        <f t="shared" si="381"/>
        <v>3.86</v>
      </c>
      <c r="T3476" s="182">
        <f t="shared" si="382"/>
        <v>3.14</v>
      </c>
    </row>
    <row r="3477" spans="16:20" x14ac:dyDescent="0.2">
      <c r="P3477" s="184">
        <f t="shared" si="380"/>
        <v>43009</v>
      </c>
      <c r="Q3477" s="184">
        <v>43022</v>
      </c>
      <c r="R3477" s="182">
        <v>7</v>
      </c>
      <c r="S3477" s="182">
        <f t="shared" si="381"/>
        <v>3.86</v>
      </c>
      <c r="T3477" s="182">
        <f t="shared" si="382"/>
        <v>3.14</v>
      </c>
    </row>
    <row r="3478" spans="16:20" x14ac:dyDescent="0.2">
      <c r="P3478" s="184">
        <f t="shared" si="380"/>
        <v>43009</v>
      </c>
      <c r="Q3478" s="184">
        <v>43023</v>
      </c>
      <c r="R3478" s="182">
        <v>7</v>
      </c>
      <c r="S3478" s="182">
        <f t="shared" si="381"/>
        <v>3.86</v>
      </c>
      <c r="T3478" s="182">
        <f t="shared" si="382"/>
        <v>3.14</v>
      </c>
    </row>
    <row r="3479" spans="16:20" x14ac:dyDescent="0.2">
      <c r="P3479" s="184">
        <f t="shared" si="380"/>
        <v>43009</v>
      </c>
      <c r="Q3479" s="184">
        <v>43024</v>
      </c>
      <c r="R3479" s="182">
        <v>7</v>
      </c>
      <c r="S3479" s="182">
        <f t="shared" si="381"/>
        <v>3.86</v>
      </c>
      <c r="T3479" s="182">
        <f t="shared" si="382"/>
        <v>3.14</v>
      </c>
    </row>
    <row r="3480" spans="16:20" x14ac:dyDescent="0.2">
      <c r="P3480" s="184">
        <f t="shared" si="380"/>
        <v>43009</v>
      </c>
      <c r="Q3480" s="184">
        <v>43025</v>
      </c>
      <c r="R3480" s="182">
        <v>7</v>
      </c>
      <c r="S3480" s="182">
        <f t="shared" si="381"/>
        <v>3.86</v>
      </c>
      <c r="T3480" s="182">
        <f t="shared" si="382"/>
        <v>3.14</v>
      </c>
    </row>
    <row r="3481" spans="16:20" x14ac:dyDescent="0.2">
      <c r="P3481" s="184">
        <f t="shared" si="380"/>
        <v>43009</v>
      </c>
      <c r="Q3481" s="184">
        <v>43026</v>
      </c>
      <c r="R3481" s="182">
        <v>7</v>
      </c>
      <c r="S3481" s="182">
        <f t="shared" si="381"/>
        <v>3.86</v>
      </c>
      <c r="T3481" s="182">
        <f t="shared" si="382"/>
        <v>3.14</v>
      </c>
    </row>
    <row r="3482" spans="16:20" x14ac:dyDescent="0.2">
      <c r="P3482" s="184">
        <f t="shared" si="380"/>
        <v>43009</v>
      </c>
      <c r="Q3482" s="184">
        <v>43027</v>
      </c>
      <c r="R3482" s="182">
        <v>7</v>
      </c>
      <c r="S3482" s="182">
        <f t="shared" si="381"/>
        <v>3.86</v>
      </c>
      <c r="T3482" s="182">
        <f t="shared" si="382"/>
        <v>3.14</v>
      </c>
    </row>
    <row r="3483" spans="16:20" x14ac:dyDescent="0.2">
      <c r="P3483" s="184">
        <f t="shared" si="380"/>
        <v>43009</v>
      </c>
      <c r="Q3483" s="184">
        <v>43028</v>
      </c>
      <c r="R3483" s="182">
        <v>7</v>
      </c>
      <c r="S3483" s="182">
        <f t="shared" si="381"/>
        <v>3.86</v>
      </c>
      <c r="T3483" s="182">
        <f t="shared" si="382"/>
        <v>3.14</v>
      </c>
    </row>
    <row r="3484" spans="16:20" x14ac:dyDescent="0.2">
      <c r="P3484" s="184">
        <f t="shared" si="380"/>
        <v>43009</v>
      </c>
      <c r="Q3484" s="184">
        <v>43029</v>
      </c>
      <c r="R3484" s="182">
        <v>7</v>
      </c>
      <c r="S3484" s="182">
        <f t="shared" si="381"/>
        <v>3.86</v>
      </c>
      <c r="T3484" s="182">
        <f t="shared" si="382"/>
        <v>3.14</v>
      </c>
    </row>
    <row r="3485" spans="16:20" x14ac:dyDescent="0.2">
      <c r="P3485" s="184">
        <f t="shared" si="380"/>
        <v>43009</v>
      </c>
      <c r="Q3485" s="184">
        <v>43030</v>
      </c>
      <c r="R3485" s="182">
        <v>7</v>
      </c>
      <c r="S3485" s="182">
        <f t="shared" si="381"/>
        <v>3.86</v>
      </c>
      <c r="T3485" s="182">
        <f t="shared" si="382"/>
        <v>3.14</v>
      </c>
    </row>
    <row r="3486" spans="16:20" x14ac:dyDescent="0.2">
      <c r="P3486" s="184">
        <f t="shared" si="380"/>
        <v>43009</v>
      </c>
      <c r="Q3486" s="184">
        <v>43031</v>
      </c>
      <c r="R3486" s="182">
        <v>7</v>
      </c>
      <c r="S3486" s="182">
        <f t="shared" si="381"/>
        <v>3.86</v>
      </c>
      <c r="T3486" s="182">
        <f t="shared" si="382"/>
        <v>3.14</v>
      </c>
    </row>
    <row r="3487" spans="16:20" x14ac:dyDescent="0.2">
      <c r="P3487" s="184">
        <f t="shared" si="380"/>
        <v>43009</v>
      </c>
      <c r="Q3487" s="184">
        <v>43032</v>
      </c>
      <c r="R3487" s="182">
        <v>7</v>
      </c>
      <c r="S3487" s="182">
        <f t="shared" si="381"/>
        <v>3.86</v>
      </c>
      <c r="T3487" s="182">
        <f t="shared" si="382"/>
        <v>3.14</v>
      </c>
    </row>
    <row r="3488" spans="16:20" x14ac:dyDescent="0.2">
      <c r="P3488" s="184">
        <f t="shared" si="380"/>
        <v>43009</v>
      </c>
      <c r="Q3488" s="184">
        <v>43033</v>
      </c>
      <c r="R3488" s="182">
        <v>7</v>
      </c>
      <c r="S3488" s="182">
        <f t="shared" si="381"/>
        <v>3.86</v>
      </c>
      <c r="T3488" s="182">
        <f t="shared" si="382"/>
        <v>3.14</v>
      </c>
    </row>
    <row r="3489" spans="16:20" x14ac:dyDescent="0.2">
      <c r="P3489" s="184">
        <f t="shared" si="380"/>
        <v>43009</v>
      </c>
      <c r="Q3489" s="184">
        <v>43034</v>
      </c>
      <c r="R3489" s="182">
        <v>7</v>
      </c>
      <c r="S3489" s="182">
        <f t="shared" si="381"/>
        <v>3.86</v>
      </c>
      <c r="T3489" s="182">
        <f t="shared" si="382"/>
        <v>3.14</v>
      </c>
    </row>
    <row r="3490" spans="16:20" x14ac:dyDescent="0.2">
      <c r="P3490" s="184">
        <f t="shared" si="380"/>
        <v>43009</v>
      </c>
      <c r="Q3490" s="184">
        <v>43035</v>
      </c>
      <c r="R3490" s="182">
        <v>7</v>
      </c>
      <c r="S3490" s="182">
        <f t="shared" si="381"/>
        <v>3.86</v>
      </c>
      <c r="T3490" s="182">
        <f t="shared" si="382"/>
        <v>3.14</v>
      </c>
    </row>
    <row r="3491" spans="16:20" x14ac:dyDescent="0.2">
      <c r="P3491" s="184">
        <f t="shared" si="380"/>
        <v>43009</v>
      </c>
      <c r="Q3491" s="184">
        <v>43036</v>
      </c>
      <c r="R3491" s="182">
        <v>7</v>
      </c>
      <c r="S3491" s="182">
        <f t="shared" si="381"/>
        <v>3.86</v>
      </c>
      <c r="T3491" s="182">
        <f t="shared" si="382"/>
        <v>3.14</v>
      </c>
    </row>
    <row r="3492" spans="16:20" x14ac:dyDescent="0.2">
      <c r="P3492" s="184">
        <f t="shared" si="380"/>
        <v>43009</v>
      </c>
      <c r="Q3492" s="184">
        <v>43037</v>
      </c>
      <c r="R3492" s="182">
        <v>7</v>
      </c>
      <c r="S3492" s="182">
        <f t="shared" si="381"/>
        <v>3.86</v>
      </c>
      <c r="T3492" s="182">
        <f t="shared" si="382"/>
        <v>3.14</v>
      </c>
    </row>
    <row r="3493" spans="16:20" x14ac:dyDescent="0.2">
      <c r="P3493" s="184">
        <f t="shared" si="380"/>
        <v>43009</v>
      </c>
      <c r="Q3493" s="184">
        <v>43038</v>
      </c>
      <c r="R3493" s="182">
        <v>7</v>
      </c>
      <c r="S3493" s="182">
        <f t="shared" si="381"/>
        <v>3.86</v>
      </c>
      <c r="T3493" s="182">
        <f t="shared" si="382"/>
        <v>3.14</v>
      </c>
    </row>
    <row r="3494" spans="16:20" x14ac:dyDescent="0.2">
      <c r="P3494" s="184">
        <f t="shared" si="380"/>
        <v>43009</v>
      </c>
      <c r="Q3494" s="184">
        <v>43039</v>
      </c>
      <c r="R3494" s="182">
        <v>7</v>
      </c>
      <c r="S3494" s="182">
        <f t="shared" si="381"/>
        <v>3.86</v>
      </c>
      <c r="T3494" s="182">
        <f t="shared" si="382"/>
        <v>3.14</v>
      </c>
    </row>
    <row r="3495" spans="16:20" x14ac:dyDescent="0.2">
      <c r="P3495" s="184">
        <f t="shared" si="380"/>
        <v>43040</v>
      </c>
      <c r="Q3495" s="184">
        <v>43040</v>
      </c>
      <c r="R3495" s="182">
        <v>7</v>
      </c>
      <c r="S3495" s="182">
        <f t="shared" si="381"/>
        <v>3.83</v>
      </c>
      <c r="T3495" s="182">
        <f t="shared" si="382"/>
        <v>3.17</v>
      </c>
    </row>
    <row r="3496" spans="16:20" x14ac:dyDescent="0.2">
      <c r="P3496" s="184">
        <f t="shared" si="380"/>
        <v>43040</v>
      </c>
      <c r="Q3496" s="184">
        <v>43041</v>
      </c>
      <c r="R3496" s="182">
        <v>7</v>
      </c>
      <c r="S3496" s="182">
        <f t="shared" si="381"/>
        <v>3.83</v>
      </c>
      <c r="T3496" s="182">
        <f t="shared" si="382"/>
        <v>3.17</v>
      </c>
    </row>
    <row r="3497" spans="16:20" x14ac:dyDescent="0.2">
      <c r="P3497" s="184">
        <f t="shared" si="380"/>
        <v>43040</v>
      </c>
      <c r="Q3497" s="184">
        <v>43042</v>
      </c>
      <c r="R3497" s="182">
        <v>7</v>
      </c>
      <c r="S3497" s="182">
        <f t="shared" si="381"/>
        <v>3.83</v>
      </c>
      <c r="T3497" s="182">
        <f t="shared" si="382"/>
        <v>3.17</v>
      </c>
    </row>
    <row r="3498" spans="16:20" x14ac:dyDescent="0.2">
      <c r="P3498" s="184">
        <f t="shared" si="380"/>
        <v>43040</v>
      </c>
      <c r="Q3498" s="184">
        <v>43043</v>
      </c>
      <c r="R3498" s="182">
        <v>7</v>
      </c>
      <c r="S3498" s="182">
        <f t="shared" si="381"/>
        <v>3.83</v>
      </c>
      <c r="T3498" s="182">
        <f t="shared" si="382"/>
        <v>3.17</v>
      </c>
    </row>
    <row r="3499" spans="16:20" x14ac:dyDescent="0.2">
      <c r="P3499" s="184">
        <f t="shared" si="380"/>
        <v>43040</v>
      </c>
      <c r="Q3499" s="184">
        <v>43044</v>
      </c>
      <c r="R3499" s="182">
        <v>7</v>
      </c>
      <c r="S3499" s="182">
        <f t="shared" si="381"/>
        <v>3.83</v>
      </c>
      <c r="T3499" s="182">
        <f t="shared" si="382"/>
        <v>3.17</v>
      </c>
    </row>
    <row r="3500" spans="16:20" x14ac:dyDescent="0.2">
      <c r="P3500" s="184">
        <f t="shared" si="380"/>
        <v>43040</v>
      </c>
      <c r="Q3500" s="184">
        <v>43045</v>
      </c>
      <c r="R3500" s="182">
        <v>7</v>
      </c>
      <c r="S3500" s="182">
        <f t="shared" si="381"/>
        <v>3.83</v>
      </c>
      <c r="T3500" s="182">
        <f t="shared" si="382"/>
        <v>3.17</v>
      </c>
    </row>
    <row r="3501" spans="16:20" x14ac:dyDescent="0.2">
      <c r="P3501" s="184">
        <f t="shared" si="380"/>
        <v>43040</v>
      </c>
      <c r="Q3501" s="184">
        <v>43046</v>
      </c>
      <c r="R3501" s="182">
        <v>7</v>
      </c>
      <c r="S3501" s="182">
        <f t="shared" si="381"/>
        <v>3.83</v>
      </c>
      <c r="T3501" s="182">
        <f t="shared" si="382"/>
        <v>3.17</v>
      </c>
    </row>
    <row r="3502" spans="16:20" x14ac:dyDescent="0.2">
      <c r="P3502" s="184">
        <f t="shared" si="380"/>
        <v>43040</v>
      </c>
      <c r="Q3502" s="184">
        <v>43047</v>
      </c>
      <c r="R3502" s="182">
        <v>7</v>
      </c>
      <c r="S3502" s="182">
        <f t="shared" si="381"/>
        <v>3.83</v>
      </c>
      <c r="T3502" s="182">
        <f t="shared" si="382"/>
        <v>3.17</v>
      </c>
    </row>
    <row r="3503" spans="16:20" x14ac:dyDescent="0.2">
      <c r="P3503" s="184">
        <f t="shared" si="380"/>
        <v>43040</v>
      </c>
      <c r="Q3503" s="184">
        <v>43048</v>
      </c>
      <c r="R3503" s="182">
        <v>7</v>
      </c>
      <c r="S3503" s="182">
        <f t="shared" si="381"/>
        <v>3.83</v>
      </c>
      <c r="T3503" s="182">
        <f t="shared" si="382"/>
        <v>3.17</v>
      </c>
    </row>
    <row r="3504" spans="16:20" x14ac:dyDescent="0.2">
      <c r="P3504" s="184">
        <f t="shared" si="380"/>
        <v>43040</v>
      </c>
      <c r="Q3504" s="184">
        <v>43049</v>
      </c>
      <c r="R3504" s="182">
        <v>7</v>
      </c>
      <c r="S3504" s="182">
        <f t="shared" si="381"/>
        <v>3.83</v>
      </c>
      <c r="T3504" s="182">
        <f t="shared" si="382"/>
        <v>3.17</v>
      </c>
    </row>
    <row r="3505" spans="16:20" x14ac:dyDescent="0.2">
      <c r="P3505" s="184">
        <f t="shared" si="380"/>
        <v>43040</v>
      </c>
      <c r="Q3505" s="184">
        <v>43050</v>
      </c>
      <c r="R3505" s="182">
        <v>7</v>
      </c>
      <c r="S3505" s="182">
        <f t="shared" si="381"/>
        <v>3.83</v>
      </c>
      <c r="T3505" s="182">
        <f t="shared" si="382"/>
        <v>3.17</v>
      </c>
    </row>
    <row r="3506" spans="16:20" x14ac:dyDescent="0.2">
      <c r="P3506" s="184">
        <f t="shared" si="380"/>
        <v>43040</v>
      </c>
      <c r="Q3506" s="184">
        <v>43051</v>
      </c>
      <c r="R3506" s="182">
        <v>7</v>
      </c>
      <c r="S3506" s="182">
        <f t="shared" si="381"/>
        <v>3.83</v>
      </c>
      <c r="T3506" s="182">
        <f t="shared" si="382"/>
        <v>3.17</v>
      </c>
    </row>
    <row r="3507" spans="16:20" x14ac:dyDescent="0.2">
      <c r="P3507" s="184">
        <f t="shared" si="380"/>
        <v>43040</v>
      </c>
      <c r="Q3507" s="184">
        <v>43052</v>
      </c>
      <c r="R3507" s="182">
        <v>7</v>
      </c>
      <c r="S3507" s="182">
        <f t="shared" si="381"/>
        <v>3.83</v>
      </c>
      <c r="T3507" s="182">
        <f t="shared" si="382"/>
        <v>3.17</v>
      </c>
    </row>
    <row r="3508" spans="16:20" x14ac:dyDescent="0.2">
      <c r="P3508" s="184">
        <f t="shared" si="380"/>
        <v>43040</v>
      </c>
      <c r="Q3508" s="184">
        <v>43053</v>
      </c>
      <c r="R3508" s="182">
        <v>7</v>
      </c>
      <c r="S3508" s="182">
        <f t="shared" si="381"/>
        <v>3.83</v>
      </c>
      <c r="T3508" s="182">
        <f t="shared" si="382"/>
        <v>3.17</v>
      </c>
    </row>
    <row r="3509" spans="16:20" x14ac:dyDescent="0.2">
      <c r="P3509" s="184">
        <f t="shared" si="380"/>
        <v>43040</v>
      </c>
      <c r="Q3509" s="184">
        <v>43054</v>
      </c>
      <c r="R3509" s="182">
        <v>7</v>
      </c>
      <c r="S3509" s="182">
        <f t="shared" si="381"/>
        <v>3.83</v>
      </c>
      <c r="T3509" s="182">
        <f t="shared" si="382"/>
        <v>3.17</v>
      </c>
    </row>
    <row r="3510" spans="16:20" x14ac:dyDescent="0.2">
      <c r="P3510" s="184">
        <f t="shared" si="380"/>
        <v>43040</v>
      </c>
      <c r="Q3510" s="184">
        <v>43055</v>
      </c>
      <c r="R3510" s="182">
        <v>7</v>
      </c>
      <c r="S3510" s="182">
        <f t="shared" si="381"/>
        <v>3.83</v>
      </c>
      <c r="T3510" s="182">
        <f t="shared" si="382"/>
        <v>3.17</v>
      </c>
    </row>
    <row r="3511" spans="16:20" x14ac:dyDescent="0.2">
      <c r="P3511" s="184">
        <f t="shared" si="380"/>
        <v>43040</v>
      </c>
      <c r="Q3511" s="184">
        <v>43056</v>
      </c>
      <c r="R3511" s="182">
        <v>7</v>
      </c>
      <c r="S3511" s="182">
        <f t="shared" si="381"/>
        <v>3.83</v>
      </c>
      <c r="T3511" s="182">
        <f t="shared" si="382"/>
        <v>3.17</v>
      </c>
    </row>
    <row r="3512" spans="16:20" x14ac:dyDescent="0.2">
      <c r="P3512" s="184">
        <f t="shared" si="380"/>
        <v>43040</v>
      </c>
      <c r="Q3512" s="184">
        <v>43057</v>
      </c>
      <c r="R3512" s="182">
        <v>7</v>
      </c>
      <c r="S3512" s="182">
        <f t="shared" si="381"/>
        <v>3.83</v>
      </c>
      <c r="T3512" s="182">
        <f t="shared" si="382"/>
        <v>3.17</v>
      </c>
    </row>
    <row r="3513" spans="16:20" x14ac:dyDescent="0.2">
      <c r="P3513" s="184">
        <f t="shared" si="380"/>
        <v>43040</v>
      </c>
      <c r="Q3513" s="184">
        <v>43058</v>
      </c>
      <c r="R3513" s="182">
        <v>7</v>
      </c>
      <c r="S3513" s="182">
        <f t="shared" si="381"/>
        <v>3.83</v>
      </c>
      <c r="T3513" s="182">
        <f t="shared" si="382"/>
        <v>3.17</v>
      </c>
    </row>
    <row r="3514" spans="16:20" x14ac:dyDescent="0.2">
      <c r="P3514" s="184">
        <f t="shared" si="380"/>
        <v>43040</v>
      </c>
      <c r="Q3514" s="184">
        <v>43059</v>
      </c>
      <c r="R3514" s="182">
        <v>7</v>
      </c>
      <c r="S3514" s="182">
        <f t="shared" si="381"/>
        <v>3.83</v>
      </c>
      <c r="T3514" s="182">
        <f t="shared" si="382"/>
        <v>3.17</v>
      </c>
    </row>
    <row r="3515" spans="16:20" x14ac:dyDescent="0.2">
      <c r="P3515" s="184">
        <f t="shared" si="380"/>
        <v>43040</v>
      </c>
      <c r="Q3515" s="184">
        <v>43060</v>
      </c>
      <c r="R3515" s="182">
        <v>7</v>
      </c>
      <c r="S3515" s="182">
        <f t="shared" si="381"/>
        <v>3.83</v>
      </c>
      <c r="T3515" s="182">
        <f t="shared" si="382"/>
        <v>3.17</v>
      </c>
    </row>
    <row r="3516" spans="16:20" x14ac:dyDescent="0.2">
      <c r="P3516" s="184">
        <f t="shared" si="380"/>
        <v>43040</v>
      </c>
      <c r="Q3516" s="184">
        <v>43061</v>
      </c>
      <c r="R3516" s="182">
        <v>7</v>
      </c>
      <c r="S3516" s="182">
        <f t="shared" si="381"/>
        <v>3.83</v>
      </c>
      <c r="T3516" s="182">
        <f t="shared" si="382"/>
        <v>3.17</v>
      </c>
    </row>
    <row r="3517" spans="16:20" x14ac:dyDescent="0.2">
      <c r="P3517" s="184">
        <f t="shared" si="380"/>
        <v>43040</v>
      </c>
      <c r="Q3517" s="184">
        <v>43062</v>
      </c>
      <c r="R3517" s="182">
        <v>7</v>
      </c>
      <c r="S3517" s="182">
        <f t="shared" si="381"/>
        <v>3.83</v>
      </c>
      <c r="T3517" s="182">
        <f t="shared" si="382"/>
        <v>3.17</v>
      </c>
    </row>
    <row r="3518" spans="16:20" x14ac:dyDescent="0.2">
      <c r="P3518" s="184">
        <f t="shared" si="380"/>
        <v>43040</v>
      </c>
      <c r="Q3518" s="184">
        <v>43063</v>
      </c>
      <c r="R3518" s="182">
        <v>7</v>
      </c>
      <c r="S3518" s="182">
        <f t="shared" si="381"/>
        <v>3.83</v>
      </c>
      <c r="T3518" s="182">
        <f t="shared" si="382"/>
        <v>3.17</v>
      </c>
    </row>
    <row r="3519" spans="16:20" x14ac:dyDescent="0.2">
      <c r="P3519" s="184">
        <f t="shared" si="380"/>
        <v>43040</v>
      </c>
      <c r="Q3519" s="184">
        <v>43064</v>
      </c>
      <c r="R3519" s="182">
        <v>7</v>
      </c>
      <c r="S3519" s="182">
        <f t="shared" si="381"/>
        <v>3.83</v>
      </c>
      <c r="T3519" s="182">
        <f t="shared" si="382"/>
        <v>3.17</v>
      </c>
    </row>
    <row r="3520" spans="16:20" x14ac:dyDescent="0.2">
      <c r="P3520" s="184">
        <f t="shared" si="380"/>
        <v>43040</v>
      </c>
      <c r="Q3520" s="184">
        <v>43065</v>
      </c>
      <c r="R3520" s="182">
        <v>7</v>
      </c>
      <c r="S3520" s="182">
        <f t="shared" si="381"/>
        <v>3.83</v>
      </c>
      <c r="T3520" s="182">
        <f t="shared" si="382"/>
        <v>3.17</v>
      </c>
    </row>
    <row r="3521" spans="16:20" x14ac:dyDescent="0.2">
      <c r="P3521" s="184">
        <f t="shared" si="380"/>
        <v>43040</v>
      </c>
      <c r="Q3521" s="184">
        <v>43066</v>
      </c>
      <c r="R3521" s="182">
        <v>7</v>
      </c>
      <c r="S3521" s="182">
        <f t="shared" si="381"/>
        <v>3.83</v>
      </c>
      <c r="T3521" s="182">
        <f t="shared" si="382"/>
        <v>3.17</v>
      </c>
    </row>
    <row r="3522" spans="16:20" x14ac:dyDescent="0.2">
      <c r="P3522" s="184">
        <f t="shared" si="380"/>
        <v>43040</v>
      </c>
      <c r="Q3522" s="184">
        <v>43067</v>
      </c>
      <c r="R3522" s="182">
        <v>7</v>
      </c>
      <c r="S3522" s="182">
        <f t="shared" si="381"/>
        <v>3.83</v>
      </c>
      <c r="T3522" s="182">
        <f t="shared" si="382"/>
        <v>3.17</v>
      </c>
    </row>
    <row r="3523" spans="16:20" x14ac:dyDescent="0.2">
      <c r="P3523" s="184">
        <f t="shared" si="380"/>
        <v>43040</v>
      </c>
      <c r="Q3523" s="184">
        <v>43068</v>
      </c>
      <c r="R3523" s="182">
        <v>7</v>
      </c>
      <c r="S3523" s="182">
        <f t="shared" si="381"/>
        <v>3.83</v>
      </c>
      <c r="T3523" s="182">
        <f t="shared" si="382"/>
        <v>3.17</v>
      </c>
    </row>
    <row r="3524" spans="16:20" x14ac:dyDescent="0.2">
      <c r="P3524" s="184">
        <f t="shared" si="380"/>
        <v>43040</v>
      </c>
      <c r="Q3524" s="184">
        <v>43069</v>
      </c>
      <c r="R3524" s="182">
        <v>7</v>
      </c>
      <c r="S3524" s="182">
        <f t="shared" si="381"/>
        <v>3.83</v>
      </c>
      <c r="T3524" s="182">
        <f t="shared" si="382"/>
        <v>3.17</v>
      </c>
    </row>
    <row r="3525" spans="16:20" x14ac:dyDescent="0.2">
      <c r="P3525" s="184">
        <f t="shared" si="380"/>
        <v>43070</v>
      </c>
      <c r="Q3525" s="184">
        <v>43070</v>
      </c>
      <c r="R3525" s="182">
        <v>7</v>
      </c>
      <c r="S3525" s="182">
        <f t="shared" si="381"/>
        <v>3.96</v>
      </c>
      <c r="T3525" s="182">
        <f t="shared" si="382"/>
        <v>3.04</v>
      </c>
    </row>
    <row r="3526" spans="16:20" x14ac:dyDescent="0.2">
      <c r="P3526" s="184">
        <f t="shared" si="380"/>
        <v>43070</v>
      </c>
      <c r="Q3526" s="184">
        <v>43071</v>
      </c>
      <c r="R3526" s="182">
        <v>7</v>
      </c>
      <c r="S3526" s="182">
        <f t="shared" si="381"/>
        <v>3.96</v>
      </c>
      <c r="T3526" s="182">
        <f t="shared" si="382"/>
        <v>3.04</v>
      </c>
    </row>
    <row r="3527" spans="16:20" x14ac:dyDescent="0.2">
      <c r="P3527" s="184">
        <f t="shared" si="380"/>
        <v>43070</v>
      </c>
      <c r="Q3527" s="184">
        <v>43072</v>
      </c>
      <c r="R3527" s="182">
        <v>7</v>
      </c>
      <c r="S3527" s="182">
        <f t="shared" si="381"/>
        <v>3.96</v>
      </c>
      <c r="T3527" s="182">
        <f t="shared" si="382"/>
        <v>3.04</v>
      </c>
    </row>
    <row r="3528" spans="16:20" x14ac:dyDescent="0.2">
      <c r="P3528" s="184">
        <f t="shared" ref="P3528:P3591" si="383">DATE(YEAR(Q3528),MONTH(Q3528),1)</f>
        <v>43070</v>
      </c>
      <c r="Q3528" s="184">
        <v>43073</v>
      </c>
      <c r="R3528" s="182">
        <v>7</v>
      </c>
      <c r="S3528" s="182">
        <f t="shared" ref="S3528:S3591" si="384">INDEX($Y:$Y,MATCH($P3528,$V:$V,0))</f>
        <v>3.96</v>
      </c>
      <c r="T3528" s="182">
        <f t="shared" ref="T3528:T3591" si="385">R3528-S3528</f>
        <v>3.04</v>
      </c>
    </row>
    <row r="3529" spans="16:20" x14ac:dyDescent="0.2">
      <c r="P3529" s="184">
        <f t="shared" si="383"/>
        <v>43070</v>
      </c>
      <c r="Q3529" s="184">
        <v>43074</v>
      </c>
      <c r="R3529" s="182">
        <v>7</v>
      </c>
      <c r="S3529" s="182">
        <f t="shared" si="384"/>
        <v>3.96</v>
      </c>
      <c r="T3529" s="182">
        <f t="shared" si="385"/>
        <v>3.04</v>
      </c>
    </row>
    <row r="3530" spans="16:20" x14ac:dyDescent="0.2">
      <c r="P3530" s="184">
        <f t="shared" si="383"/>
        <v>43070</v>
      </c>
      <c r="Q3530" s="184">
        <v>43075</v>
      </c>
      <c r="R3530" s="182">
        <v>7</v>
      </c>
      <c r="S3530" s="182">
        <f t="shared" si="384"/>
        <v>3.96</v>
      </c>
      <c r="T3530" s="182">
        <f t="shared" si="385"/>
        <v>3.04</v>
      </c>
    </row>
    <row r="3531" spans="16:20" x14ac:dyDescent="0.2">
      <c r="P3531" s="184">
        <f t="shared" si="383"/>
        <v>43070</v>
      </c>
      <c r="Q3531" s="184">
        <v>43076</v>
      </c>
      <c r="R3531" s="182">
        <v>7</v>
      </c>
      <c r="S3531" s="182">
        <f t="shared" si="384"/>
        <v>3.96</v>
      </c>
      <c r="T3531" s="182">
        <f t="shared" si="385"/>
        <v>3.04</v>
      </c>
    </row>
    <row r="3532" spans="16:20" x14ac:dyDescent="0.2">
      <c r="P3532" s="184">
        <f t="shared" si="383"/>
        <v>43070</v>
      </c>
      <c r="Q3532" s="184">
        <v>43077</v>
      </c>
      <c r="R3532" s="182">
        <v>7</v>
      </c>
      <c r="S3532" s="182">
        <f t="shared" si="384"/>
        <v>3.96</v>
      </c>
      <c r="T3532" s="182">
        <f t="shared" si="385"/>
        <v>3.04</v>
      </c>
    </row>
    <row r="3533" spans="16:20" x14ac:dyDescent="0.2">
      <c r="P3533" s="184">
        <f t="shared" si="383"/>
        <v>43070</v>
      </c>
      <c r="Q3533" s="184">
        <v>43078</v>
      </c>
      <c r="R3533" s="182">
        <v>7</v>
      </c>
      <c r="S3533" s="182">
        <f t="shared" si="384"/>
        <v>3.96</v>
      </c>
      <c r="T3533" s="182">
        <f t="shared" si="385"/>
        <v>3.04</v>
      </c>
    </row>
    <row r="3534" spans="16:20" x14ac:dyDescent="0.2">
      <c r="P3534" s="184">
        <f t="shared" si="383"/>
        <v>43070</v>
      </c>
      <c r="Q3534" s="184">
        <v>43079</v>
      </c>
      <c r="R3534" s="182">
        <v>7</v>
      </c>
      <c r="S3534" s="182">
        <f t="shared" si="384"/>
        <v>3.96</v>
      </c>
      <c r="T3534" s="182">
        <f t="shared" si="385"/>
        <v>3.04</v>
      </c>
    </row>
    <row r="3535" spans="16:20" x14ac:dyDescent="0.2">
      <c r="P3535" s="184">
        <f t="shared" si="383"/>
        <v>43070</v>
      </c>
      <c r="Q3535" s="184">
        <v>43080</v>
      </c>
      <c r="R3535" s="182">
        <v>7</v>
      </c>
      <c r="S3535" s="182">
        <f t="shared" si="384"/>
        <v>3.96</v>
      </c>
      <c r="T3535" s="182">
        <f t="shared" si="385"/>
        <v>3.04</v>
      </c>
    </row>
    <row r="3536" spans="16:20" x14ac:dyDescent="0.2">
      <c r="P3536" s="184">
        <f t="shared" si="383"/>
        <v>43070</v>
      </c>
      <c r="Q3536" s="184">
        <v>43081</v>
      </c>
      <c r="R3536" s="182">
        <v>7</v>
      </c>
      <c r="S3536" s="182">
        <f t="shared" si="384"/>
        <v>3.96</v>
      </c>
      <c r="T3536" s="182">
        <f t="shared" si="385"/>
        <v>3.04</v>
      </c>
    </row>
    <row r="3537" spans="16:20" x14ac:dyDescent="0.2">
      <c r="P3537" s="184">
        <f t="shared" si="383"/>
        <v>43070</v>
      </c>
      <c r="Q3537" s="184">
        <v>43082</v>
      </c>
      <c r="R3537" s="182">
        <v>7</v>
      </c>
      <c r="S3537" s="182">
        <f t="shared" si="384"/>
        <v>3.96</v>
      </c>
      <c r="T3537" s="182">
        <f t="shared" si="385"/>
        <v>3.04</v>
      </c>
    </row>
    <row r="3538" spans="16:20" x14ac:dyDescent="0.2">
      <c r="P3538" s="184">
        <f t="shared" si="383"/>
        <v>43070</v>
      </c>
      <c r="Q3538" s="184">
        <v>43083</v>
      </c>
      <c r="R3538" s="182">
        <v>7.25</v>
      </c>
      <c r="S3538" s="182">
        <f t="shared" si="384"/>
        <v>3.96</v>
      </c>
      <c r="T3538" s="182">
        <f t="shared" si="385"/>
        <v>3.29</v>
      </c>
    </row>
    <row r="3539" spans="16:20" x14ac:dyDescent="0.2">
      <c r="P3539" s="184">
        <f t="shared" si="383"/>
        <v>43070</v>
      </c>
      <c r="Q3539" s="184">
        <v>43084</v>
      </c>
      <c r="R3539" s="182">
        <v>7.25</v>
      </c>
      <c r="S3539" s="182">
        <f t="shared" si="384"/>
        <v>3.96</v>
      </c>
      <c r="T3539" s="182">
        <f t="shared" si="385"/>
        <v>3.29</v>
      </c>
    </row>
    <row r="3540" spans="16:20" x14ac:dyDescent="0.2">
      <c r="P3540" s="184">
        <f t="shared" si="383"/>
        <v>43070</v>
      </c>
      <c r="Q3540" s="184">
        <v>43085</v>
      </c>
      <c r="R3540" s="182">
        <v>7.25</v>
      </c>
      <c r="S3540" s="182">
        <f t="shared" si="384"/>
        <v>3.96</v>
      </c>
      <c r="T3540" s="182">
        <f t="shared" si="385"/>
        <v>3.29</v>
      </c>
    </row>
    <row r="3541" spans="16:20" x14ac:dyDescent="0.2">
      <c r="P3541" s="184">
        <f t="shared" si="383"/>
        <v>43070</v>
      </c>
      <c r="Q3541" s="184">
        <v>43086</v>
      </c>
      <c r="R3541" s="182">
        <v>7.25</v>
      </c>
      <c r="S3541" s="182">
        <f t="shared" si="384"/>
        <v>3.96</v>
      </c>
      <c r="T3541" s="182">
        <f t="shared" si="385"/>
        <v>3.29</v>
      </c>
    </row>
    <row r="3542" spans="16:20" x14ac:dyDescent="0.2">
      <c r="P3542" s="184">
        <f t="shared" si="383"/>
        <v>43070</v>
      </c>
      <c r="Q3542" s="184">
        <v>43087</v>
      </c>
      <c r="R3542" s="182">
        <v>7.25</v>
      </c>
      <c r="S3542" s="182">
        <f t="shared" si="384"/>
        <v>3.96</v>
      </c>
      <c r="T3542" s="182">
        <f t="shared" si="385"/>
        <v>3.29</v>
      </c>
    </row>
    <row r="3543" spans="16:20" x14ac:dyDescent="0.2">
      <c r="P3543" s="184">
        <f t="shared" si="383"/>
        <v>43070</v>
      </c>
      <c r="Q3543" s="184">
        <v>43088</v>
      </c>
      <c r="R3543" s="182">
        <v>7.25</v>
      </c>
      <c r="S3543" s="182">
        <f t="shared" si="384"/>
        <v>3.96</v>
      </c>
      <c r="T3543" s="182">
        <f t="shared" si="385"/>
        <v>3.29</v>
      </c>
    </row>
    <row r="3544" spans="16:20" x14ac:dyDescent="0.2">
      <c r="P3544" s="184">
        <f t="shared" si="383"/>
        <v>43070</v>
      </c>
      <c r="Q3544" s="184">
        <v>43089</v>
      </c>
      <c r="R3544" s="182">
        <v>7.25</v>
      </c>
      <c r="S3544" s="182">
        <f t="shared" si="384"/>
        <v>3.96</v>
      </c>
      <c r="T3544" s="182">
        <f t="shared" si="385"/>
        <v>3.29</v>
      </c>
    </row>
    <row r="3545" spans="16:20" x14ac:dyDescent="0.2">
      <c r="P3545" s="184">
        <f t="shared" si="383"/>
        <v>43070</v>
      </c>
      <c r="Q3545" s="184">
        <v>43090</v>
      </c>
      <c r="R3545" s="182">
        <v>7.25</v>
      </c>
      <c r="S3545" s="182">
        <f t="shared" si="384"/>
        <v>3.96</v>
      </c>
      <c r="T3545" s="182">
        <f t="shared" si="385"/>
        <v>3.29</v>
      </c>
    </row>
    <row r="3546" spans="16:20" x14ac:dyDescent="0.2">
      <c r="P3546" s="184">
        <f t="shared" si="383"/>
        <v>43070</v>
      </c>
      <c r="Q3546" s="184">
        <v>43091</v>
      </c>
      <c r="R3546" s="182">
        <v>7.25</v>
      </c>
      <c r="S3546" s="182">
        <f t="shared" si="384"/>
        <v>3.96</v>
      </c>
      <c r="T3546" s="182">
        <f t="shared" si="385"/>
        <v>3.29</v>
      </c>
    </row>
    <row r="3547" spans="16:20" x14ac:dyDescent="0.2">
      <c r="P3547" s="184">
        <f t="shared" si="383"/>
        <v>43070</v>
      </c>
      <c r="Q3547" s="184">
        <v>43092</v>
      </c>
      <c r="R3547" s="182">
        <v>7.25</v>
      </c>
      <c r="S3547" s="182">
        <f t="shared" si="384"/>
        <v>3.96</v>
      </c>
      <c r="T3547" s="182">
        <f t="shared" si="385"/>
        <v>3.29</v>
      </c>
    </row>
    <row r="3548" spans="16:20" x14ac:dyDescent="0.2">
      <c r="P3548" s="184">
        <f t="shared" si="383"/>
        <v>43070</v>
      </c>
      <c r="Q3548" s="184">
        <v>43093</v>
      </c>
      <c r="R3548" s="182">
        <v>7.25</v>
      </c>
      <c r="S3548" s="182">
        <f t="shared" si="384"/>
        <v>3.96</v>
      </c>
      <c r="T3548" s="182">
        <f t="shared" si="385"/>
        <v>3.29</v>
      </c>
    </row>
    <row r="3549" spans="16:20" x14ac:dyDescent="0.2">
      <c r="P3549" s="184">
        <f t="shared" si="383"/>
        <v>43070</v>
      </c>
      <c r="Q3549" s="184">
        <v>43094</v>
      </c>
      <c r="R3549" s="182">
        <v>7.25</v>
      </c>
      <c r="S3549" s="182">
        <f t="shared" si="384"/>
        <v>3.96</v>
      </c>
      <c r="T3549" s="182">
        <f t="shared" si="385"/>
        <v>3.29</v>
      </c>
    </row>
    <row r="3550" spans="16:20" x14ac:dyDescent="0.2">
      <c r="P3550" s="184">
        <f t="shared" si="383"/>
        <v>43070</v>
      </c>
      <c r="Q3550" s="184">
        <v>43095</v>
      </c>
      <c r="R3550" s="182">
        <v>7.25</v>
      </c>
      <c r="S3550" s="182">
        <f t="shared" si="384"/>
        <v>3.96</v>
      </c>
      <c r="T3550" s="182">
        <f t="shared" si="385"/>
        <v>3.29</v>
      </c>
    </row>
    <row r="3551" spans="16:20" x14ac:dyDescent="0.2">
      <c r="P3551" s="184">
        <f t="shared" si="383"/>
        <v>43070</v>
      </c>
      <c r="Q3551" s="184">
        <v>43096</v>
      </c>
      <c r="R3551" s="182">
        <v>7.25</v>
      </c>
      <c r="S3551" s="182">
        <f t="shared" si="384"/>
        <v>3.96</v>
      </c>
      <c r="T3551" s="182">
        <f t="shared" si="385"/>
        <v>3.29</v>
      </c>
    </row>
    <row r="3552" spans="16:20" x14ac:dyDescent="0.2">
      <c r="P3552" s="184">
        <f t="shared" si="383"/>
        <v>43070</v>
      </c>
      <c r="Q3552" s="184">
        <v>43097</v>
      </c>
      <c r="R3552" s="182">
        <v>7.25</v>
      </c>
      <c r="S3552" s="182">
        <f t="shared" si="384"/>
        <v>3.96</v>
      </c>
      <c r="T3552" s="182">
        <f t="shared" si="385"/>
        <v>3.29</v>
      </c>
    </row>
    <row r="3553" spans="16:20" x14ac:dyDescent="0.2">
      <c r="P3553" s="184">
        <f t="shared" si="383"/>
        <v>43070</v>
      </c>
      <c r="Q3553" s="184">
        <v>43098</v>
      </c>
      <c r="R3553" s="182">
        <v>7.25</v>
      </c>
      <c r="S3553" s="182">
        <f t="shared" si="384"/>
        <v>3.96</v>
      </c>
      <c r="T3553" s="182">
        <f t="shared" si="385"/>
        <v>3.29</v>
      </c>
    </row>
    <row r="3554" spans="16:20" x14ac:dyDescent="0.2">
      <c r="P3554" s="184">
        <f t="shared" si="383"/>
        <v>43070</v>
      </c>
      <c r="Q3554" s="184">
        <v>43099</v>
      </c>
      <c r="R3554" s="182">
        <v>7.25</v>
      </c>
      <c r="S3554" s="182">
        <f t="shared" si="384"/>
        <v>3.96</v>
      </c>
      <c r="T3554" s="182">
        <f t="shared" si="385"/>
        <v>3.29</v>
      </c>
    </row>
    <row r="3555" spans="16:20" x14ac:dyDescent="0.2">
      <c r="P3555" s="184">
        <f t="shared" si="383"/>
        <v>43070</v>
      </c>
      <c r="Q3555" s="184">
        <v>43100</v>
      </c>
      <c r="R3555" s="182">
        <v>7.25</v>
      </c>
      <c r="S3555" s="182">
        <f t="shared" si="384"/>
        <v>3.96</v>
      </c>
      <c r="T3555" s="182">
        <f t="shared" si="385"/>
        <v>3.29</v>
      </c>
    </row>
    <row r="3556" spans="16:20" x14ac:dyDescent="0.2">
      <c r="P3556" s="184">
        <f t="shared" si="383"/>
        <v>43101</v>
      </c>
      <c r="Q3556" s="184">
        <v>43101</v>
      </c>
      <c r="R3556" s="182">
        <v>7.25</v>
      </c>
      <c r="S3556" s="182">
        <f t="shared" si="384"/>
        <v>4.0199999999999996</v>
      </c>
      <c r="T3556" s="182">
        <f t="shared" si="385"/>
        <v>3.2300000000000004</v>
      </c>
    </row>
    <row r="3557" spans="16:20" x14ac:dyDescent="0.2">
      <c r="P3557" s="184">
        <f t="shared" si="383"/>
        <v>43101</v>
      </c>
      <c r="Q3557" s="184">
        <v>43102</v>
      </c>
      <c r="R3557" s="182">
        <v>7.25</v>
      </c>
      <c r="S3557" s="182">
        <f t="shared" si="384"/>
        <v>4.0199999999999996</v>
      </c>
      <c r="T3557" s="182">
        <f t="shared" si="385"/>
        <v>3.2300000000000004</v>
      </c>
    </row>
    <row r="3558" spans="16:20" x14ac:dyDescent="0.2">
      <c r="P3558" s="184">
        <f t="shared" si="383"/>
        <v>43101</v>
      </c>
      <c r="Q3558" s="184">
        <v>43103</v>
      </c>
      <c r="R3558" s="182">
        <v>7.25</v>
      </c>
      <c r="S3558" s="182">
        <f t="shared" si="384"/>
        <v>4.0199999999999996</v>
      </c>
      <c r="T3558" s="182">
        <f t="shared" si="385"/>
        <v>3.2300000000000004</v>
      </c>
    </row>
    <row r="3559" spans="16:20" x14ac:dyDescent="0.2">
      <c r="P3559" s="184">
        <f t="shared" si="383"/>
        <v>43101</v>
      </c>
      <c r="Q3559" s="184">
        <v>43104</v>
      </c>
      <c r="R3559" s="182">
        <v>7.25</v>
      </c>
      <c r="S3559" s="182">
        <f t="shared" si="384"/>
        <v>4.0199999999999996</v>
      </c>
      <c r="T3559" s="182">
        <f t="shared" si="385"/>
        <v>3.2300000000000004</v>
      </c>
    </row>
    <row r="3560" spans="16:20" x14ac:dyDescent="0.2">
      <c r="P3560" s="184">
        <f t="shared" si="383"/>
        <v>43101</v>
      </c>
      <c r="Q3560" s="184">
        <v>43105</v>
      </c>
      <c r="R3560" s="182">
        <v>7.25</v>
      </c>
      <c r="S3560" s="182">
        <f t="shared" si="384"/>
        <v>4.0199999999999996</v>
      </c>
      <c r="T3560" s="182">
        <f t="shared" si="385"/>
        <v>3.2300000000000004</v>
      </c>
    </row>
    <row r="3561" spans="16:20" x14ac:dyDescent="0.2">
      <c r="P3561" s="184">
        <f t="shared" si="383"/>
        <v>43101</v>
      </c>
      <c r="Q3561" s="184">
        <v>43106</v>
      </c>
      <c r="R3561" s="182">
        <v>7.25</v>
      </c>
      <c r="S3561" s="182">
        <f t="shared" si="384"/>
        <v>4.0199999999999996</v>
      </c>
      <c r="T3561" s="182">
        <f t="shared" si="385"/>
        <v>3.2300000000000004</v>
      </c>
    </row>
    <row r="3562" spans="16:20" x14ac:dyDescent="0.2">
      <c r="P3562" s="184">
        <f t="shared" si="383"/>
        <v>43101</v>
      </c>
      <c r="Q3562" s="184">
        <v>43107</v>
      </c>
      <c r="R3562" s="182">
        <v>7.25</v>
      </c>
      <c r="S3562" s="182">
        <f t="shared" si="384"/>
        <v>4.0199999999999996</v>
      </c>
      <c r="T3562" s="182">
        <f t="shared" si="385"/>
        <v>3.2300000000000004</v>
      </c>
    </row>
    <row r="3563" spans="16:20" x14ac:dyDescent="0.2">
      <c r="P3563" s="184">
        <f t="shared" si="383"/>
        <v>43101</v>
      </c>
      <c r="Q3563" s="184">
        <v>43108</v>
      </c>
      <c r="R3563" s="182">
        <v>7.25</v>
      </c>
      <c r="S3563" s="182">
        <f t="shared" si="384"/>
        <v>4.0199999999999996</v>
      </c>
      <c r="T3563" s="182">
        <f t="shared" si="385"/>
        <v>3.2300000000000004</v>
      </c>
    </row>
    <row r="3564" spans="16:20" x14ac:dyDescent="0.2">
      <c r="P3564" s="184">
        <f t="shared" si="383"/>
        <v>43101</v>
      </c>
      <c r="Q3564" s="184">
        <v>43109</v>
      </c>
      <c r="R3564" s="182">
        <v>7.25</v>
      </c>
      <c r="S3564" s="182">
        <f t="shared" si="384"/>
        <v>4.0199999999999996</v>
      </c>
      <c r="T3564" s="182">
        <f t="shared" si="385"/>
        <v>3.2300000000000004</v>
      </c>
    </row>
    <row r="3565" spans="16:20" x14ac:dyDescent="0.2">
      <c r="P3565" s="184">
        <f t="shared" si="383"/>
        <v>43101</v>
      </c>
      <c r="Q3565" s="184">
        <v>43110</v>
      </c>
      <c r="R3565" s="182">
        <v>7.25</v>
      </c>
      <c r="S3565" s="182">
        <f t="shared" si="384"/>
        <v>4.0199999999999996</v>
      </c>
      <c r="T3565" s="182">
        <f t="shared" si="385"/>
        <v>3.2300000000000004</v>
      </c>
    </row>
    <row r="3566" spans="16:20" x14ac:dyDescent="0.2">
      <c r="P3566" s="184">
        <f t="shared" si="383"/>
        <v>43101</v>
      </c>
      <c r="Q3566" s="184">
        <v>43111</v>
      </c>
      <c r="R3566" s="182">
        <v>7.25</v>
      </c>
      <c r="S3566" s="182">
        <f t="shared" si="384"/>
        <v>4.0199999999999996</v>
      </c>
      <c r="T3566" s="182">
        <f t="shared" si="385"/>
        <v>3.2300000000000004</v>
      </c>
    </row>
    <row r="3567" spans="16:20" x14ac:dyDescent="0.2">
      <c r="P3567" s="184">
        <f t="shared" si="383"/>
        <v>43101</v>
      </c>
      <c r="Q3567" s="184">
        <v>43112</v>
      </c>
      <c r="R3567" s="182">
        <v>7.25</v>
      </c>
      <c r="S3567" s="182">
        <f t="shared" si="384"/>
        <v>4.0199999999999996</v>
      </c>
      <c r="T3567" s="182">
        <f t="shared" si="385"/>
        <v>3.2300000000000004</v>
      </c>
    </row>
    <row r="3568" spans="16:20" x14ac:dyDescent="0.2">
      <c r="P3568" s="184">
        <f t="shared" si="383"/>
        <v>43101</v>
      </c>
      <c r="Q3568" s="184">
        <v>43113</v>
      </c>
      <c r="R3568" s="182">
        <v>7.25</v>
      </c>
      <c r="S3568" s="182">
        <f t="shared" si="384"/>
        <v>4.0199999999999996</v>
      </c>
      <c r="T3568" s="182">
        <f t="shared" si="385"/>
        <v>3.2300000000000004</v>
      </c>
    </row>
    <row r="3569" spans="16:20" x14ac:dyDescent="0.2">
      <c r="P3569" s="184">
        <f t="shared" si="383"/>
        <v>43101</v>
      </c>
      <c r="Q3569" s="184">
        <v>43114</v>
      </c>
      <c r="R3569" s="182">
        <v>7.25</v>
      </c>
      <c r="S3569" s="182">
        <f t="shared" si="384"/>
        <v>4.0199999999999996</v>
      </c>
      <c r="T3569" s="182">
        <f t="shared" si="385"/>
        <v>3.2300000000000004</v>
      </c>
    </row>
    <row r="3570" spans="16:20" x14ac:dyDescent="0.2">
      <c r="P3570" s="184">
        <f t="shared" si="383"/>
        <v>43101</v>
      </c>
      <c r="Q3570" s="184">
        <v>43115</v>
      </c>
      <c r="R3570" s="182">
        <v>7.25</v>
      </c>
      <c r="S3570" s="182">
        <f t="shared" si="384"/>
        <v>4.0199999999999996</v>
      </c>
      <c r="T3570" s="182">
        <f t="shared" si="385"/>
        <v>3.2300000000000004</v>
      </c>
    </row>
    <row r="3571" spans="16:20" x14ac:dyDescent="0.2">
      <c r="P3571" s="184">
        <f t="shared" si="383"/>
        <v>43101</v>
      </c>
      <c r="Q3571" s="184">
        <v>43116</v>
      </c>
      <c r="R3571" s="182">
        <v>7.25</v>
      </c>
      <c r="S3571" s="182">
        <f t="shared" si="384"/>
        <v>4.0199999999999996</v>
      </c>
      <c r="T3571" s="182">
        <f t="shared" si="385"/>
        <v>3.2300000000000004</v>
      </c>
    </row>
    <row r="3572" spans="16:20" x14ac:dyDescent="0.2">
      <c r="P3572" s="184">
        <f t="shared" si="383"/>
        <v>43101</v>
      </c>
      <c r="Q3572" s="184">
        <v>43117</v>
      </c>
      <c r="R3572" s="182">
        <v>7.25</v>
      </c>
      <c r="S3572" s="182">
        <f t="shared" si="384"/>
        <v>4.0199999999999996</v>
      </c>
      <c r="T3572" s="182">
        <f t="shared" si="385"/>
        <v>3.2300000000000004</v>
      </c>
    </row>
    <row r="3573" spans="16:20" x14ac:dyDescent="0.2">
      <c r="P3573" s="184">
        <f t="shared" si="383"/>
        <v>43101</v>
      </c>
      <c r="Q3573" s="184">
        <v>43118</v>
      </c>
      <c r="R3573" s="182">
        <v>7.25</v>
      </c>
      <c r="S3573" s="182">
        <f t="shared" si="384"/>
        <v>4.0199999999999996</v>
      </c>
      <c r="T3573" s="182">
        <f t="shared" si="385"/>
        <v>3.2300000000000004</v>
      </c>
    </row>
    <row r="3574" spans="16:20" x14ac:dyDescent="0.2">
      <c r="P3574" s="184">
        <f t="shared" si="383"/>
        <v>43101</v>
      </c>
      <c r="Q3574" s="184">
        <v>43119</v>
      </c>
      <c r="R3574" s="182">
        <v>7.25</v>
      </c>
      <c r="S3574" s="182">
        <f t="shared" si="384"/>
        <v>4.0199999999999996</v>
      </c>
      <c r="T3574" s="182">
        <f t="shared" si="385"/>
        <v>3.2300000000000004</v>
      </c>
    </row>
    <row r="3575" spans="16:20" x14ac:dyDescent="0.2">
      <c r="P3575" s="184">
        <f t="shared" si="383"/>
        <v>43101</v>
      </c>
      <c r="Q3575" s="184">
        <v>43120</v>
      </c>
      <c r="R3575" s="182">
        <v>7.25</v>
      </c>
      <c r="S3575" s="182">
        <f t="shared" si="384"/>
        <v>4.0199999999999996</v>
      </c>
      <c r="T3575" s="182">
        <f t="shared" si="385"/>
        <v>3.2300000000000004</v>
      </c>
    </row>
    <row r="3576" spans="16:20" x14ac:dyDescent="0.2">
      <c r="P3576" s="184">
        <f t="shared" si="383"/>
        <v>43101</v>
      </c>
      <c r="Q3576" s="184">
        <v>43121</v>
      </c>
      <c r="R3576" s="182">
        <v>7.25</v>
      </c>
      <c r="S3576" s="182">
        <f t="shared" si="384"/>
        <v>4.0199999999999996</v>
      </c>
      <c r="T3576" s="182">
        <f t="shared" si="385"/>
        <v>3.2300000000000004</v>
      </c>
    </row>
    <row r="3577" spans="16:20" x14ac:dyDescent="0.2">
      <c r="P3577" s="184">
        <f t="shared" si="383"/>
        <v>43101</v>
      </c>
      <c r="Q3577" s="184">
        <v>43122</v>
      </c>
      <c r="R3577" s="182">
        <v>7.25</v>
      </c>
      <c r="S3577" s="182">
        <f t="shared" si="384"/>
        <v>4.0199999999999996</v>
      </c>
      <c r="T3577" s="182">
        <f t="shared" si="385"/>
        <v>3.2300000000000004</v>
      </c>
    </row>
    <row r="3578" spans="16:20" x14ac:dyDescent="0.2">
      <c r="P3578" s="184">
        <f t="shared" si="383"/>
        <v>43101</v>
      </c>
      <c r="Q3578" s="184">
        <v>43123</v>
      </c>
      <c r="R3578" s="182">
        <v>7.25</v>
      </c>
      <c r="S3578" s="182">
        <f t="shared" si="384"/>
        <v>4.0199999999999996</v>
      </c>
      <c r="T3578" s="182">
        <f t="shared" si="385"/>
        <v>3.2300000000000004</v>
      </c>
    </row>
    <row r="3579" spans="16:20" x14ac:dyDescent="0.2">
      <c r="P3579" s="184">
        <f t="shared" si="383"/>
        <v>43101</v>
      </c>
      <c r="Q3579" s="184">
        <v>43124</v>
      </c>
      <c r="R3579" s="182">
        <v>7.25</v>
      </c>
      <c r="S3579" s="182">
        <f t="shared" si="384"/>
        <v>4.0199999999999996</v>
      </c>
      <c r="T3579" s="182">
        <f t="shared" si="385"/>
        <v>3.2300000000000004</v>
      </c>
    </row>
    <row r="3580" spans="16:20" x14ac:dyDescent="0.2">
      <c r="P3580" s="184">
        <f t="shared" si="383"/>
        <v>43101</v>
      </c>
      <c r="Q3580" s="184">
        <v>43125</v>
      </c>
      <c r="R3580" s="182">
        <v>7.25</v>
      </c>
      <c r="S3580" s="182">
        <f t="shared" si="384"/>
        <v>4.0199999999999996</v>
      </c>
      <c r="T3580" s="182">
        <f t="shared" si="385"/>
        <v>3.2300000000000004</v>
      </c>
    </row>
    <row r="3581" spans="16:20" x14ac:dyDescent="0.2">
      <c r="P3581" s="184">
        <f t="shared" si="383"/>
        <v>43101</v>
      </c>
      <c r="Q3581" s="184">
        <v>43126</v>
      </c>
      <c r="R3581" s="182">
        <v>7.25</v>
      </c>
      <c r="S3581" s="182">
        <f t="shared" si="384"/>
        <v>4.0199999999999996</v>
      </c>
      <c r="T3581" s="182">
        <f t="shared" si="385"/>
        <v>3.2300000000000004</v>
      </c>
    </row>
    <row r="3582" spans="16:20" x14ac:dyDescent="0.2">
      <c r="P3582" s="184">
        <f t="shared" si="383"/>
        <v>43101</v>
      </c>
      <c r="Q3582" s="184">
        <v>43127</v>
      </c>
      <c r="R3582" s="182">
        <v>7.25</v>
      </c>
      <c r="S3582" s="182">
        <f t="shared" si="384"/>
        <v>4.0199999999999996</v>
      </c>
      <c r="T3582" s="182">
        <f t="shared" si="385"/>
        <v>3.2300000000000004</v>
      </c>
    </row>
    <row r="3583" spans="16:20" x14ac:dyDescent="0.2">
      <c r="P3583" s="184">
        <f t="shared" si="383"/>
        <v>43101</v>
      </c>
      <c r="Q3583" s="184">
        <v>43128</v>
      </c>
      <c r="R3583" s="182">
        <v>7.25</v>
      </c>
      <c r="S3583" s="182">
        <f t="shared" si="384"/>
        <v>4.0199999999999996</v>
      </c>
      <c r="T3583" s="182">
        <f t="shared" si="385"/>
        <v>3.2300000000000004</v>
      </c>
    </row>
    <row r="3584" spans="16:20" x14ac:dyDescent="0.2">
      <c r="P3584" s="184">
        <f t="shared" si="383"/>
        <v>43101</v>
      </c>
      <c r="Q3584" s="184">
        <v>43129</v>
      </c>
      <c r="R3584" s="182">
        <v>7.25</v>
      </c>
      <c r="S3584" s="182">
        <f t="shared" si="384"/>
        <v>4.0199999999999996</v>
      </c>
      <c r="T3584" s="182">
        <f t="shared" si="385"/>
        <v>3.2300000000000004</v>
      </c>
    </row>
    <row r="3585" spans="16:20" x14ac:dyDescent="0.2">
      <c r="P3585" s="184">
        <f t="shared" si="383"/>
        <v>43101</v>
      </c>
      <c r="Q3585" s="184">
        <v>43130</v>
      </c>
      <c r="R3585" s="182">
        <v>7.25</v>
      </c>
      <c r="S3585" s="182">
        <f t="shared" si="384"/>
        <v>4.0199999999999996</v>
      </c>
      <c r="T3585" s="182">
        <f t="shared" si="385"/>
        <v>3.2300000000000004</v>
      </c>
    </row>
    <row r="3586" spans="16:20" x14ac:dyDescent="0.2">
      <c r="P3586" s="184">
        <f t="shared" si="383"/>
        <v>43101</v>
      </c>
      <c r="Q3586" s="184">
        <v>43131</v>
      </c>
      <c r="R3586" s="182">
        <v>7.25</v>
      </c>
      <c r="S3586" s="182">
        <f t="shared" si="384"/>
        <v>4.0199999999999996</v>
      </c>
      <c r="T3586" s="182">
        <f t="shared" si="385"/>
        <v>3.2300000000000004</v>
      </c>
    </row>
    <row r="3587" spans="16:20" x14ac:dyDescent="0.2">
      <c r="P3587" s="184">
        <f t="shared" si="383"/>
        <v>43132</v>
      </c>
      <c r="Q3587" s="184">
        <v>43132</v>
      </c>
      <c r="R3587" s="182">
        <v>7.25</v>
      </c>
      <c r="S3587" s="182">
        <f t="shared" si="384"/>
        <v>3.96</v>
      </c>
      <c r="T3587" s="182">
        <f t="shared" si="385"/>
        <v>3.29</v>
      </c>
    </row>
    <row r="3588" spans="16:20" x14ac:dyDescent="0.2">
      <c r="P3588" s="184">
        <f t="shared" si="383"/>
        <v>43132</v>
      </c>
      <c r="Q3588" s="184">
        <v>43133</v>
      </c>
      <c r="R3588" s="182">
        <v>7.25</v>
      </c>
      <c r="S3588" s="182">
        <f t="shared" si="384"/>
        <v>3.96</v>
      </c>
      <c r="T3588" s="182">
        <f t="shared" si="385"/>
        <v>3.29</v>
      </c>
    </row>
    <row r="3589" spans="16:20" x14ac:dyDescent="0.2">
      <c r="P3589" s="184">
        <f t="shared" si="383"/>
        <v>43132</v>
      </c>
      <c r="Q3589" s="184">
        <v>43134</v>
      </c>
      <c r="R3589" s="182">
        <v>7.25</v>
      </c>
      <c r="S3589" s="182">
        <f t="shared" si="384"/>
        <v>3.96</v>
      </c>
      <c r="T3589" s="182">
        <f t="shared" si="385"/>
        <v>3.29</v>
      </c>
    </row>
    <row r="3590" spans="16:20" x14ac:dyDescent="0.2">
      <c r="P3590" s="184">
        <f t="shared" si="383"/>
        <v>43132</v>
      </c>
      <c r="Q3590" s="184">
        <v>43135</v>
      </c>
      <c r="R3590" s="182">
        <v>7.25</v>
      </c>
      <c r="S3590" s="182">
        <f t="shared" si="384"/>
        <v>3.96</v>
      </c>
      <c r="T3590" s="182">
        <f t="shared" si="385"/>
        <v>3.29</v>
      </c>
    </row>
    <row r="3591" spans="16:20" x14ac:dyDescent="0.2">
      <c r="P3591" s="184">
        <f t="shared" si="383"/>
        <v>43132</v>
      </c>
      <c r="Q3591" s="184">
        <v>43136</v>
      </c>
      <c r="R3591" s="182">
        <v>7.25</v>
      </c>
      <c r="S3591" s="182">
        <f t="shared" si="384"/>
        <v>3.96</v>
      </c>
      <c r="T3591" s="182">
        <f t="shared" si="385"/>
        <v>3.29</v>
      </c>
    </row>
    <row r="3592" spans="16:20" x14ac:dyDescent="0.2">
      <c r="P3592" s="184">
        <f t="shared" ref="P3592:P3655" si="386">DATE(YEAR(Q3592),MONTH(Q3592),1)</f>
        <v>43132</v>
      </c>
      <c r="Q3592" s="184">
        <v>43137</v>
      </c>
      <c r="R3592" s="182">
        <v>7.25</v>
      </c>
      <c r="S3592" s="182">
        <f t="shared" ref="S3592:S3655" si="387">INDEX($Y:$Y,MATCH($P3592,$V:$V,0))</f>
        <v>3.96</v>
      </c>
      <c r="T3592" s="182">
        <f t="shared" ref="T3592:T3655" si="388">R3592-S3592</f>
        <v>3.29</v>
      </c>
    </row>
    <row r="3593" spans="16:20" x14ac:dyDescent="0.2">
      <c r="P3593" s="184">
        <f t="shared" si="386"/>
        <v>43132</v>
      </c>
      <c r="Q3593" s="184">
        <v>43138</v>
      </c>
      <c r="R3593" s="182">
        <v>7.25</v>
      </c>
      <c r="S3593" s="182">
        <f t="shared" si="387"/>
        <v>3.96</v>
      </c>
      <c r="T3593" s="182">
        <f t="shared" si="388"/>
        <v>3.29</v>
      </c>
    </row>
    <row r="3594" spans="16:20" x14ac:dyDescent="0.2">
      <c r="P3594" s="184">
        <f t="shared" si="386"/>
        <v>43132</v>
      </c>
      <c r="Q3594" s="184">
        <v>43139</v>
      </c>
      <c r="R3594" s="182">
        <v>7.5</v>
      </c>
      <c r="S3594" s="182">
        <f t="shared" si="387"/>
        <v>3.96</v>
      </c>
      <c r="T3594" s="182">
        <f t="shared" si="388"/>
        <v>3.54</v>
      </c>
    </row>
    <row r="3595" spans="16:20" x14ac:dyDescent="0.2">
      <c r="P3595" s="184">
        <f t="shared" si="386"/>
        <v>43132</v>
      </c>
      <c r="Q3595" s="184">
        <v>43140</v>
      </c>
      <c r="R3595" s="182">
        <v>7.5</v>
      </c>
      <c r="S3595" s="182">
        <f t="shared" si="387"/>
        <v>3.96</v>
      </c>
      <c r="T3595" s="182">
        <f t="shared" si="388"/>
        <v>3.54</v>
      </c>
    </row>
    <row r="3596" spans="16:20" x14ac:dyDescent="0.2">
      <c r="P3596" s="184">
        <f t="shared" si="386"/>
        <v>43132</v>
      </c>
      <c r="Q3596" s="184">
        <v>43141</v>
      </c>
      <c r="R3596" s="182">
        <v>7.5</v>
      </c>
      <c r="S3596" s="182">
        <f t="shared" si="387"/>
        <v>3.96</v>
      </c>
      <c r="T3596" s="182">
        <f t="shared" si="388"/>
        <v>3.54</v>
      </c>
    </row>
    <row r="3597" spans="16:20" x14ac:dyDescent="0.2">
      <c r="P3597" s="184">
        <f t="shared" si="386"/>
        <v>43132</v>
      </c>
      <c r="Q3597" s="184">
        <v>43142</v>
      </c>
      <c r="R3597" s="182">
        <v>7.5</v>
      </c>
      <c r="S3597" s="182">
        <f t="shared" si="387"/>
        <v>3.96</v>
      </c>
      <c r="T3597" s="182">
        <f t="shared" si="388"/>
        <v>3.54</v>
      </c>
    </row>
    <row r="3598" spans="16:20" x14ac:dyDescent="0.2">
      <c r="P3598" s="184">
        <f t="shared" si="386"/>
        <v>43132</v>
      </c>
      <c r="Q3598" s="184">
        <v>43143</v>
      </c>
      <c r="R3598" s="182">
        <v>7.5</v>
      </c>
      <c r="S3598" s="182">
        <f t="shared" si="387"/>
        <v>3.96</v>
      </c>
      <c r="T3598" s="182">
        <f t="shared" si="388"/>
        <v>3.54</v>
      </c>
    </row>
    <row r="3599" spans="16:20" x14ac:dyDescent="0.2">
      <c r="P3599" s="184">
        <f t="shared" si="386"/>
        <v>43132</v>
      </c>
      <c r="Q3599" s="184">
        <v>43144</v>
      </c>
      <c r="R3599" s="182">
        <v>7.5</v>
      </c>
      <c r="S3599" s="182">
        <f t="shared" si="387"/>
        <v>3.96</v>
      </c>
      <c r="T3599" s="182">
        <f t="shared" si="388"/>
        <v>3.54</v>
      </c>
    </row>
    <row r="3600" spans="16:20" x14ac:dyDescent="0.2">
      <c r="P3600" s="184">
        <f t="shared" si="386"/>
        <v>43132</v>
      </c>
      <c r="Q3600" s="184">
        <v>43145</v>
      </c>
      <c r="R3600" s="182">
        <v>7.5</v>
      </c>
      <c r="S3600" s="182">
        <f t="shared" si="387"/>
        <v>3.96</v>
      </c>
      <c r="T3600" s="182">
        <f t="shared" si="388"/>
        <v>3.54</v>
      </c>
    </row>
    <row r="3601" spans="16:20" x14ac:dyDescent="0.2">
      <c r="P3601" s="184">
        <f t="shared" si="386"/>
        <v>43132</v>
      </c>
      <c r="Q3601" s="184">
        <v>43146</v>
      </c>
      <c r="R3601" s="182">
        <v>7.5</v>
      </c>
      <c r="S3601" s="182">
        <f t="shared" si="387"/>
        <v>3.96</v>
      </c>
      <c r="T3601" s="182">
        <f t="shared" si="388"/>
        <v>3.54</v>
      </c>
    </row>
    <row r="3602" spans="16:20" x14ac:dyDescent="0.2">
      <c r="P3602" s="184">
        <f t="shared" si="386"/>
        <v>43132</v>
      </c>
      <c r="Q3602" s="184">
        <v>43147</v>
      </c>
      <c r="R3602" s="182">
        <v>7.5</v>
      </c>
      <c r="S3602" s="182">
        <f t="shared" si="387"/>
        <v>3.96</v>
      </c>
      <c r="T3602" s="182">
        <f t="shared" si="388"/>
        <v>3.54</v>
      </c>
    </row>
    <row r="3603" spans="16:20" x14ac:dyDescent="0.2">
      <c r="P3603" s="184">
        <f t="shared" si="386"/>
        <v>43132</v>
      </c>
      <c r="Q3603" s="184">
        <v>43148</v>
      </c>
      <c r="R3603" s="182">
        <v>7.5</v>
      </c>
      <c r="S3603" s="182">
        <f t="shared" si="387"/>
        <v>3.96</v>
      </c>
      <c r="T3603" s="182">
        <f t="shared" si="388"/>
        <v>3.54</v>
      </c>
    </row>
    <row r="3604" spans="16:20" x14ac:dyDescent="0.2">
      <c r="P3604" s="184">
        <f t="shared" si="386"/>
        <v>43132</v>
      </c>
      <c r="Q3604" s="184">
        <v>43149</v>
      </c>
      <c r="R3604" s="182">
        <v>7.5</v>
      </c>
      <c r="S3604" s="182">
        <f t="shared" si="387"/>
        <v>3.96</v>
      </c>
      <c r="T3604" s="182">
        <f t="shared" si="388"/>
        <v>3.54</v>
      </c>
    </row>
    <row r="3605" spans="16:20" x14ac:dyDescent="0.2">
      <c r="P3605" s="184">
        <f t="shared" si="386"/>
        <v>43132</v>
      </c>
      <c r="Q3605" s="184">
        <v>43150</v>
      </c>
      <c r="R3605" s="182">
        <v>7.5</v>
      </c>
      <c r="S3605" s="182">
        <f t="shared" si="387"/>
        <v>3.96</v>
      </c>
      <c r="T3605" s="182">
        <f t="shared" si="388"/>
        <v>3.54</v>
      </c>
    </row>
    <row r="3606" spans="16:20" x14ac:dyDescent="0.2">
      <c r="P3606" s="184">
        <f t="shared" si="386"/>
        <v>43132</v>
      </c>
      <c r="Q3606" s="184">
        <v>43151</v>
      </c>
      <c r="R3606" s="182">
        <v>7.5</v>
      </c>
      <c r="S3606" s="182">
        <f t="shared" si="387"/>
        <v>3.96</v>
      </c>
      <c r="T3606" s="182">
        <f t="shared" si="388"/>
        <v>3.54</v>
      </c>
    </row>
    <row r="3607" spans="16:20" x14ac:dyDescent="0.2">
      <c r="P3607" s="184">
        <f t="shared" si="386"/>
        <v>43132</v>
      </c>
      <c r="Q3607" s="184">
        <v>43152</v>
      </c>
      <c r="R3607" s="182">
        <v>7.5</v>
      </c>
      <c r="S3607" s="182">
        <f t="shared" si="387"/>
        <v>3.96</v>
      </c>
      <c r="T3607" s="182">
        <f t="shared" si="388"/>
        <v>3.54</v>
      </c>
    </row>
    <row r="3608" spans="16:20" x14ac:dyDescent="0.2">
      <c r="P3608" s="184">
        <f t="shared" si="386"/>
        <v>43132</v>
      </c>
      <c r="Q3608" s="184">
        <v>43153</v>
      </c>
      <c r="R3608" s="182">
        <v>7.5</v>
      </c>
      <c r="S3608" s="182">
        <f t="shared" si="387"/>
        <v>3.96</v>
      </c>
      <c r="T3608" s="182">
        <f t="shared" si="388"/>
        <v>3.54</v>
      </c>
    </row>
    <row r="3609" spans="16:20" x14ac:dyDescent="0.2">
      <c r="P3609" s="184">
        <f t="shared" si="386"/>
        <v>43132</v>
      </c>
      <c r="Q3609" s="184">
        <v>43154</v>
      </c>
      <c r="R3609" s="182">
        <v>7.5</v>
      </c>
      <c r="S3609" s="182">
        <f t="shared" si="387"/>
        <v>3.96</v>
      </c>
      <c r="T3609" s="182">
        <f t="shared" si="388"/>
        <v>3.54</v>
      </c>
    </row>
    <row r="3610" spans="16:20" x14ac:dyDescent="0.2">
      <c r="P3610" s="184">
        <f t="shared" si="386"/>
        <v>43132</v>
      </c>
      <c r="Q3610" s="184">
        <v>43155</v>
      </c>
      <c r="R3610" s="182">
        <v>7.5</v>
      </c>
      <c r="S3610" s="182">
        <f t="shared" si="387"/>
        <v>3.96</v>
      </c>
      <c r="T3610" s="182">
        <f t="shared" si="388"/>
        <v>3.54</v>
      </c>
    </row>
    <row r="3611" spans="16:20" x14ac:dyDescent="0.2">
      <c r="P3611" s="184">
        <f t="shared" si="386"/>
        <v>43132</v>
      </c>
      <c r="Q3611" s="184">
        <v>43156</v>
      </c>
      <c r="R3611" s="182">
        <v>7.5</v>
      </c>
      <c r="S3611" s="182">
        <f t="shared" si="387"/>
        <v>3.96</v>
      </c>
      <c r="T3611" s="182">
        <f t="shared" si="388"/>
        <v>3.54</v>
      </c>
    </row>
    <row r="3612" spans="16:20" x14ac:dyDescent="0.2">
      <c r="P3612" s="184">
        <f t="shared" si="386"/>
        <v>43132</v>
      </c>
      <c r="Q3612" s="184">
        <v>43157</v>
      </c>
      <c r="R3612" s="182">
        <v>7.5</v>
      </c>
      <c r="S3612" s="182">
        <f t="shared" si="387"/>
        <v>3.96</v>
      </c>
      <c r="T3612" s="182">
        <f t="shared" si="388"/>
        <v>3.54</v>
      </c>
    </row>
    <row r="3613" spans="16:20" x14ac:dyDescent="0.2">
      <c r="P3613" s="184">
        <f t="shared" si="386"/>
        <v>43132</v>
      </c>
      <c r="Q3613" s="184">
        <v>43158</v>
      </c>
      <c r="R3613" s="182">
        <v>7.5</v>
      </c>
      <c r="S3613" s="182">
        <f t="shared" si="387"/>
        <v>3.96</v>
      </c>
      <c r="T3613" s="182">
        <f t="shared" si="388"/>
        <v>3.54</v>
      </c>
    </row>
    <row r="3614" spans="16:20" x14ac:dyDescent="0.2">
      <c r="P3614" s="184">
        <f t="shared" si="386"/>
        <v>43132</v>
      </c>
      <c r="Q3614" s="184">
        <v>43159</v>
      </c>
      <c r="R3614" s="182">
        <v>7.5</v>
      </c>
      <c r="S3614" s="182">
        <f t="shared" si="387"/>
        <v>3.96</v>
      </c>
      <c r="T3614" s="182">
        <f t="shared" si="388"/>
        <v>3.54</v>
      </c>
    </row>
    <row r="3615" spans="16:20" x14ac:dyDescent="0.2">
      <c r="P3615" s="184">
        <f t="shared" si="386"/>
        <v>43160</v>
      </c>
      <c r="Q3615" s="184">
        <v>43160</v>
      </c>
      <c r="R3615" s="182">
        <v>7.5</v>
      </c>
      <c r="S3615" s="182">
        <f t="shared" si="387"/>
        <v>3.91</v>
      </c>
      <c r="T3615" s="182">
        <f t="shared" si="388"/>
        <v>3.59</v>
      </c>
    </row>
    <row r="3616" spans="16:20" x14ac:dyDescent="0.2">
      <c r="P3616" s="184">
        <f t="shared" si="386"/>
        <v>43160</v>
      </c>
      <c r="Q3616" s="184">
        <v>43161</v>
      </c>
      <c r="R3616" s="182">
        <v>7.5</v>
      </c>
      <c r="S3616" s="182">
        <f t="shared" si="387"/>
        <v>3.91</v>
      </c>
      <c r="T3616" s="182">
        <f t="shared" si="388"/>
        <v>3.59</v>
      </c>
    </row>
    <row r="3617" spans="16:20" x14ac:dyDescent="0.2">
      <c r="P3617" s="184">
        <f t="shared" si="386"/>
        <v>43160</v>
      </c>
      <c r="Q3617" s="184">
        <v>43162</v>
      </c>
      <c r="R3617" s="182">
        <v>7.5</v>
      </c>
      <c r="S3617" s="182">
        <f t="shared" si="387"/>
        <v>3.91</v>
      </c>
      <c r="T3617" s="182">
        <f t="shared" si="388"/>
        <v>3.59</v>
      </c>
    </row>
    <row r="3618" spans="16:20" x14ac:dyDescent="0.2">
      <c r="P3618" s="184">
        <f t="shared" si="386"/>
        <v>43160</v>
      </c>
      <c r="Q3618" s="184">
        <v>43163</v>
      </c>
      <c r="R3618" s="182">
        <v>7.5</v>
      </c>
      <c r="S3618" s="182">
        <f t="shared" si="387"/>
        <v>3.91</v>
      </c>
      <c r="T3618" s="182">
        <f t="shared" si="388"/>
        <v>3.59</v>
      </c>
    </row>
    <row r="3619" spans="16:20" x14ac:dyDescent="0.2">
      <c r="P3619" s="184">
        <f t="shared" si="386"/>
        <v>43160</v>
      </c>
      <c r="Q3619" s="184">
        <v>43164</v>
      </c>
      <c r="R3619" s="182">
        <v>7.5</v>
      </c>
      <c r="S3619" s="182">
        <f t="shared" si="387"/>
        <v>3.91</v>
      </c>
      <c r="T3619" s="182">
        <f t="shared" si="388"/>
        <v>3.59</v>
      </c>
    </row>
    <row r="3620" spans="16:20" x14ac:dyDescent="0.2">
      <c r="P3620" s="184">
        <f t="shared" si="386"/>
        <v>43160</v>
      </c>
      <c r="Q3620" s="184">
        <v>43165</v>
      </c>
      <c r="R3620" s="182">
        <v>7.5</v>
      </c>
      <c r="S3620" s="182">
        <f t="shared" si="387"/>
        <v>3.91</v>
      </c>
      <c r="T3620" s="182">
        <f t="shared" si="388"/>
        <v>3.59</v>
      </c>
    </row>
    <row r="3621" spans="16:20" x14ac:dyDescent="0.2">
      <c r="P3621" s="184">
        <f t="shared" si="386"/>
        <v>43160</v>
      </c>
      <c r="Q3621" s="184">
        <v>43166</v>
      </c>
      <c r="R3621" s="182">
        <v>7.5</v>
      </c>
      <c r="S3621" s="182">
        <f t="shared" si="387"/>
        <v>3.91</v>
      </c>
      <c r="T3621" s="182">
        <f t="shared" si="388"/>
        <v>3.59</v>
      </c>
    </row>
    <row r="3622" spans="16:20" x14ac:dyDescent="0.2">
      <c r="P3622" s="184">
        <f t="shared" si="386"/>
        <v>43160</v>
      </c>
      <c r="Q3622" s="184">
        <v>43167</v>
      </c>
      <c r="R3622" s="182">
        <v>7.5</v>
      </c>
      <c r="S3622" s="182">
        <f t="shared" si="387"/>
        <v>3.91</v>
      </c>
      <c r="T3622" s="182">
        <f t="shared" si="388"/>
        <v>3.59</v>
      </c>
    </row>
    <row r="3623" spans="16:20" x14ac:dyDescent="0.2">
      <c r="P3623" s="184">
        <f t="shared" si="386"/>
        <v>43160</v>
      </c>
      <c r="Q3623" s="184">
        <v>43168</v>
      </c>
      <c r="R3623" s="182">
        <v>7.5</v>
      </c>
      <c r="S3623" s="182">
        <f t="shared" si="387"/>
        <v>3.91</v>
      </c>
      <c r="T3623" s="182">
        <f t="shared" si="388"/>
        <v>3.59</v>
      </c>
    </row>
    <row r="3624" spans="16:20" x14ac:dyDescent="0.2">
      <c r="P3624" s="184">
        <f t="shared" si="386"/>
        <v>43160</v>
      </c>
      <c r="Q3624" s="184">
        <v>43169</v>
      </c>
      <c r="R3624" s="182">
        <v>7.5</v>
      </c>
      <c r="S3624" s="182">
        <f t="shared" si="387"/>
        <v>3.91</v>
      </c>
      <c r="T3624" s="182">
        <f t="shared" si="388"/>
        <v>3.59</v>
      </c>
    </row>
    <row r="3625" spans="16:20" x14ac:dyDescent="0.2">
      <c r="P3625" s="184">
        <f t="shared" si="386"/>
        <v>43160</v>
      </c>
      <c r="Q3625" s="184">
        <v>43170</v>
      </c>
      <c r="R3625" s="182">
        <v>7.5</v>
      </c>
      <c r="S3625" s="182">
        <f t="shared" si="387"/>
        <v>3.91</v>
      </c>
      <c r="T3625" s="182">
        <f t="shared" si="388"/>
        <v>3.59</v>
      </c>
    </row>
    <row r="3626" spans="16:20" x14ac:dyDescent="0.2">
      <c r="P3626" s="184">
        <f t="shared" si="386"/>
        <v>43160</v>
      </c>
      <c r="Q3626" s="184">
        <v>43171</v>
      </c>
      <c r="R3626" s="182">
        <v>7.5</v>
      </c>
      <c r="S3626" s="182">
        <f t="shared" si="387"/>
        <v>3.91</v>
      </c>
      <c r="T3626" s="182">
        <f t="shared" si="388"/>
        <v>3.59</v>
      </c>
    </row>
    <row r="3627" spans="16:20" x14ac:dyDescent="0.2">
      <c r="P3627" s="184">
        <f t="shared" si="386"/>
        <v>43160</v>
      </c>
      <c r="Q3627" s="184">
        <v>43172</v>
      </c>
      <c r="R3627" s="182">
        <v>7.5</v>
      </c>
      <c r="S3627" s="182">
        <f t="shared" si="387"/>
        <v>3.91</v>
      </c>
      <c r="T3627" s="182">
        <f t="shared" si="388"/>
        <v>3.59</v>
      </c>
    </row>
    <row r="3628" spans="16:20" x14ac:dyDescent="0.2">
      <c r="P3628" s="184">
        <f t="shared" si="386"/>
        <v>43160</v>
      </c>
      <c r="Q3628" s="184">
        <v>43173</v>
      </c>
      <c r="R3628" s="182">
        <v>7.5</v>
      </c>
      <c r="S3628" s="182">
        <f t="shared" si="387"/>
        <v>3.91</v>
      </c>
      <c r="T3628" s="182">
        <f t="shared" si="388"/>
        <v>3.59</v>
      </c>
    </row>
    <row r="3629" spans="16:20" x14ac:dyDescent="0.2">
      <c r="P3629" s="184">
        <f t="shared" si="386"/>
        <v>43160</v>
      </c>
      <c r="Q3629" s="184">
        <v>43174</v>
      </c>
      <c r="R3629" s="182">
        <v>7.5</v>
      </c>
      <c r="S3629" s="182">
        <f t="shared" si="387"/>
        <v>3.91</v>
      </c>
      <c r="T3629" s="182">
        <f t="shared" si="388"/>
        <v>3.59</v>
      </c>
    </row>
    <row r="3630" spans="16:20" x14ac:dyDescent="0.2">
      <c r="P3630" s="184">
        <f t="shared" si="386"/>
        <v>43160</v>
      </c>
      <c r="Q3630" s="184">
        <v>43175</v>
      </c>
      <c r="R3630" s="182">
        <v>7.5</v>
      </c>
      <c r="S3630" s="182">
        <f t="shared" si="387"/>
        <v>3.91</v>
      </c>
      <c r="T3630" s="182">
        <f t="shared" si="388"/>
        <v>3.59</v>
      </c>
    </row>
    <row r="3631" spans="16:20" x14ac:dyDescent="0.2">
      <c r="P3631" s="184">
        <f t="shared" si="386"/>
        <v>43160</v>
      </c>
      <c r="Q3631" s="184">
        <v>43176</v>
      </c>
      <c r="R3631" s="182">
        <v>7.5</v>
      </c>
      <c r="S3631" s="182">
        <f t="shared" si="387"/>
        <v>3.91</v>
      </c>
      <c r="T3631" s="182">
        <f t="shared" si="388"/>
        <v>3.59</v>
      </c>
    </row>
    <row r="3632" spans="16:20" x14ac:dyDescent="0.2">
      <c r="P3632" s="184">
        <f t="shared" si="386"/>
        <v>43160</v>
      </c>
      <c r="Q3632" s="184">
        <v>43177</v>
      </c>
      <c r="R3632" s="182">
        <v>7.5</v>
      </c>
      <c r="S3632" s="182">
        <f t="shared" si="387"/>
        <v>3.91</v>
      </c>
      <c r="T3632" s="182">
        <f t="shared" si="388"/>
        <v>3.59</v>
      </c>
    </row>
    <row r="3633" spans="16:20" x14ac:dyDescent="0.2">
      <c r="P3633" s="184">
        <f t="shared" si="386"/>
        <v>43160</v>
      </c>
      <c r="Q3633" s="184">
        <v>43178</v>
      </c>
      <c r="R3633" s="182">
        <v>7.5</v>
      </c>
      <c r="S3633" s="182">
        <f t="shared" si="387"/>
        <v>3.91</v>
      </c>
      <c r="T3633" s="182">
        <f t="shared" si="388"/>
        <v>3.59</v>
      </c>
    </row>
    <row r="3634" spans="16:20" x14ac:dyDescent="0.2">
      <c r="P3634" s="184">
        <f t="shared" si="386"/>
        <v>43160</v>
      </c>
      <c r="Q3634" s="184">
        <v>43179</v>
      </c>
      <c r="R3634" s="182">
        <v>7.5</v>
      </c>
      <c r="S3634" s="182">
        <f t="shared" si="387"/>
        <v>3.91</v>
      </c>
      <c r="T3634" s="182">
        <f t="shared" si="388"/>
        <v>3.59</v>
      </c>
    </row>
    <row r="3635" spans="16:20" x14ac:dyDescent="0.2">
      <c r="P3635" s="184">
        <f t="shared" si="386"/>
        <v>43160</v>
      </c>
      <c r="Q3635" s="184">
        <v>43180</v>
      </c>
      <c r="R3635" s="182">
        <v>7.5</v>
      </c>
      <c r="S3635" s="182">
        <f t="shared" si="387"/>
        <v>3.91</v>
      </c>
      <c r="T3635" s="182">
        <f t="shared" si="388"/>
        <v>3.59</v>
      </c>
    </row>
    <row r="3636" spans="16:20" x14ac:dyDescent="0.2">
      <c r="P3636" s="184">
        <f t="shared" si="386"/>
        <v>43160</v>
      </c>
      <c r="Q3636" s="184">
        <v>43181</v>
      </c>
      <c r="R3636" s="182">
        <v>7.5</v>
      </c>
      <c r="S3636" s="182">
        <f t="shared" si="387"/>
        <v>3.91</v>
      </c>
      <c r="T3636" s="182">
        <f t="shared" si="388"/>
        <v>3.59</v>
      </c>
    </row>
    <row r="3637" spans="16:20" x14ac:dyDescent="0.2">
      <c r="P3637" s="184">
        <f t="shared" si="386"/>
        <v>43160</v>
      </c>
      <c r="Q3637" s="184">
        <v>43182</v>
      </c>
      <c r="R3637" s="182">
        <v>7.5</v>
      </c>
      <c r="S3637" s="182">
        <f t="shared" si="387"/>
        <v>3.91</v>
      </c>
      <c r="T3637" s="182">
        <f t="shared" si="388"/>
        <v>3.59</v>
      </c>
    </row>
    <row r="3638" spans="16:20" x14ac:dyDescent="0.2">
      <c r="P3638" s="184">
        <f t="shared" si="386"/>
        <v>43160</v>
      </c>
      <c r="Q3638" s="184">
        <v>43183</v>
      </c>
      <c r="R3638" s="182">
        <v>7.5</v>
      </c>
      <c r="S3638" s="182">
        <f t="shared" si="387"/>
        <v>3.91</v>
      </c>
      <c r="T3638" s="182">
        <f t="shared" si="388"/>
        <v>3.59</v>
      </c>
    </row>
    <row r="3639" spans="16:20" x14ac:dyDescent="0.2">
      <c r="P3639" s="184">
        <f t="shared" si="386"/>
        <v>43160</v>
      </c>
      <c r="Q3639" s="184">
        <v>43184</v>
      </c>
      <c r="R3639" s="182">
        <v>7.5</v>
      </c>
      <c r="S3639" s="182">
        <f t="shared" si="387"/>
        <v>3.91</v>
      </c>
      <c r="T3639" s="182">
        <f t="shared" si="388"/>
        <v>3.59</v>
      </c>
    </row>
    <row r="3640" spans="16:20" x14ac:dyDescent="0.2">
      <c r="P3640" s="184">
        <f t="shared" si="386"/>
        <v>43160</v>
      </c>
      <c r="Q3640" s="184">
        <v>43185</v>
      </c>
      <c r="R3640" s="182">
        <v>7.5</v>
      </c>
      <c r="S3640" s="182">
        <f t="shared" si="387"/>
        <v>3.91</v>
      </c>
      <c r="T3640" s="182">
        <f t="shared" si="388"/>
        <v>3.59</v>
      </c>
    </row>
    <row r="3641" spans="16:20" x14ac:dyDescent="0.2">
      <c r="P3641" s="184">
        <f t="shared" si="386"/>
        <v>43160</v>
      </c>
      <c r="Q3641" s="184">
        <v>43186</v>
      </c>
      <c r="R3641" s="182">
        <v>7.5</v>
      </c>
      <c r="S3641" s="182">
        <f t="shared" si="387"/>
        <v>3.91</v>
      </c>
      <c r="T3641" s="182">
        <f t="shared" si="388"/>
        <v>3.59</v>
      </c>
    </row>
    <row r="3642" spans="16:20" x14ac:dyDescent="0.2">
      <c r="P3642" s="184">
        <f t="shared" si="386"/>
        <v>43160</v>
      </c>
      <c r="Q3642" s="184">
        <v>43187</v>
      </c>
      <c r="R3642" s="182">
        <v>7.5</v>
      </c>
      <c r="S3642" s="182">
        <f t="shared" si="387"/>
        <v>3.91</v>
      </c>
      <c r="T3642" s="182">
        <f t="shared" si="388"/>
        <v>3.59</v>
      </c>
    </row>
    <row r="3643" spans="16:20" x14ac:dyDescent="0.2">
      <c r="P3643" s="184">
        <f t="shared" si="386"/>
        <v>43160</v>
      </c>
      <c r="Q3643" s="184">
        <v>43188</v>
      </c>
      <c r="R3643" s="182">
        <v>7.5</v>
      </c>
      <c r="S3643" s="182">
        <f t="shared" si="387"/>
        <v>3.91</v>
      </c>
      <c r="T3643" s="182">
        <f t="shared" si="388"/>
        <v>3.59</v>
      </c>
    </row>
    <row r="3644" spans="16:20" x14ac:dyDescent="0.2">
      <c r="P3644" s="184">
        <f t="shared" si="386"/>
        <v>43160</v>
      </c>
      <c r="Q3644" s="184">
        <v>43189</v>
      </c>
      <c r="R3644" s="182">
        <v>7.5</v>
      </c>
      <c r="S3644" s="182">
        <f t="shared" si="387"/>
        <v>3.91</v>
      </c>
      <c r="T3644" s="182">
        <f t="shared" si="388"/>
        <v>3.59</v>
      </c>
    </row>
    <row r="3645" spans="16:20" x14ac:dyDescent="0.2">
      <c r="P3645" s="184">
        <f t="shared" si="386"/>
        <v>43160</v>
      </c>
      <c r="Q3645" s="184">
        <v>43190</v>
      </c>
      <c r="R3645" s="182">
        <v>7.5</v>
      </c>
      <c r="S3645" s="182">
        <f t="shared" si="387"/>
        <v>3.91</v>
      </c>
      <c r="T3645" s="182">
        <f t="shared" si="388"/>
        <v>3.59</v>
      </c>
    </row>
    <row r="3646" spans="16:20" x14ac:dyDescent="0.2">
      <c r="P3646" s="184">
        <f t="shared" si="386"/>
        <v>43191</v>
      </c>
      <c r="Q3646" s="184">
        <v>43191</v>
      </c>
      <c r="R3646" s="182">
        <v>7.5</v>
      </c>
      <c r="S3646" s="182">
        <f t="shared" si="387"/>
        <v>4.03</v>
      </c>
      <c r="T3646" s="182">
        <f t="shared" si="388"/>
        <v>3.4699999999999998</v>
      </c>
    </row>
    <row r="3647" spans="16:20" x14ac:dyDescent="0.2">
      <c r="P3647" s="184">
        <f t="shared" si="386"/>
        <v>43191</v>
      </c>
      <c r="Q3647" s="184">
        <v>43192</v>
      </c>
      <c r="R3647" s="182">
        <v>7.5</v>
      </c>
      <c r="S3647" s="182">
        <f t="shared" si="387"/>
        <v>4.03</v>
      </c>
      <c r="T3647" s="182">
        <f t="shared" si="388"/>
        <v>3.4699999999999998</v>
      </c>
    </row>
    <row r="3648" spans="16:20" x14ac:dyDescent="0.2">
      <c r="P3648" s="184">
        <f t="shared" si="386"/>
        <v>43191</v>
      </c>
      <c r="Q3648" s="184">
        <v>43193</v>
      </c>
      <c r="R3648" s="182">
        <v>7.5</v>
      </c>
      <c r="S3648" s="182">
        <f t="shared" si="387"/>
        <v>4.03</v>
      </c>
      <c r="T3648" s="182">
        <f t="shared" si="388"/>
        <v>3.4699999999999998</v>
      </c>
    </row>
    <row r="3649" spans="16:20" x14ac:dyDescent="0.2">
      <c r="P3649" s="184">
        <f t="shared" si="386"/>
        <v>43191</v>
      </c>
      <c r="Q3649" s="184">
        <v>43194</v>
      </c>
      <c r="R3649" s="182">
        <v>7.5</v>
      </c>
      <c r="S3649" s="182">
        <f t="shared" si="387"/>
        <v>4.03</v>
      </c>
      <c r="T3649" s="182">
        <f t="shared" si="388"/>
        <v>3.4699999999999998</v>
      </c>
    </row>
    <row r="3650" spans="16:20" x14ac:dyDescent="0.2">
      <c r="P3650" s="184">
        <f t="shared" si="386"/>
        <v>43191</v>
      </c>
      <c r="Q3650" s="184">
        <v>43195</v>
      </c>
      <c r="R3650" s="182">
        <v>7.5</v>
      </c>
      <c r="S3650" s="182">
        <f t="shared" si="387"/>
        <v>4.03</v>
      </c>
      <c r="T3650" s="182">
        <f t="shared" si="388"/>
        <v>3.4699999999999998</v>
      </c>
    </row>
    <row r="3651" spans="16:20" x14ac:dyDescent="0.2">
      <c r="P3651" s="184">
        <f t="shared" si="386"/>
        <v>43191</v>
      </c>
      <c r="Q3651" s="184">
        <v>43196</v>
      </c>
      <c r="R3651" s="182">
        <v>7.5</v>
      </c>
      <c r="S3651" s="182">
        <f t="shared" si="387"/>
        <v>4.03</v>
      </c>
      <c r="T3651" s="182">
        <f t="shared" si="388"/>
        <v>3.4699999999999998</v>
      </c>
    </row>
    <row r="3652" spans="16:20" x14ac:dyDescent="0.2">
      <c r="P3652" s="184">
        <f t="shared" si="386"/>
        <v>43191</v>
      </c>
      <c r="Q3652" s="184">
        <v>43197</v>
      </c>
      <c r="R3652" s="182">
        <v>7.5</v>
      </c>
      <c r="S3652" s="182">
        <f t="shared" si="387"/>
        <v>4.03</v>
      </c>
      <c r="T3652" s="182">
        <f t="shared" si="388"/>
        <v>3.4699999999999998</v>
      </c>
    </row>
    <row r="3653" spans="16:20" x14ac:dyDescent="0.2">
      <c r="P3653" s="184">
        <f t="shared" si="386"/>
        <v>43191</v>
      </c>
      <c r="Q3653" s="184">
        <v>43198</v>
      </c>
      <c r="R3653" s="182">
        <v>7.5</v>
      </c>
      <c r="S3653" s="182">
        <f t="shared" si="387"/>
        <v>4.03</v>
      </c>
      <c r="T3653" s="182">
        <f t="shared" si="388"/>
        <v>3.4699999999999998</v>
      </c>
    </row>
    <row r="3654" spans="16:20" x14ac:dyDescent="0.2">
      <c r="P3654" s="184">
        <f t="shared" si="386"/>
        <v>43191</v>
      </c>
      <c r="Q3654" s="184">
        <v>43199</v>
      </c>
      <c r="R3654" s="182">
        <v>7.5</v>
      </c>
      <c r="S3654" s="182">
        <f t="shared" si="387"/>
        <v>4.03</v>
      </c>
      <c r="T3654" s="182">
        <f t="shared" si="388"/>
        <v>3.4699999999999998</v>
      </c>
    </row>
    <row r="3655" spans="16:20" x14ac:dyDescent="0.2">
      <c r="P3655" s="184">
        <f t="shared" si="386"/>
        <v>43191</v>
      </c>
      <c r="Q3655" s="184">
        <v>43200</v>
      </c>
      <c r="R3655" s="182">
        <v>7.5</v>
      </c>
      <c r="S3655" s="182">
        <f t="shared" si="387"/>
        <v>4.03</v>
      </c>
      <c r="T3655" s="182">
        <f t="shared" si="388"/>
        <v>3.4699999999999998</v>
      </c>
    </row>
    <row r="3656" spans="16:20" x14ac:dyDescent="0.2">
      <c r="P3656" s="184">
        <f t="shared" ref="P3656:P3719" si="389">DATE(YEAR(Q3656),MONTH(Q3656),1)</f>
        <v>43191</v>
      </c>
      <c r="Q3656" s="184">
        <v>43201</v>
      </c>
      <c r="R3656" s="182">
        <v>7.5</v>
      </c>
      <c r="S3656" s="182">
        <f t="shared" ref="S3656:S3719" si="390">INDEX($Y:$Y,MATCH($P3656,$V:$V,0))</f>
        <v>4.03</v>
      </c>
      <c r="T3656" s="182">
        <f t="shared" ref="T3656:T3719" si="391">R3656-S3656</f>
        <v>3.4699999999999998</v>
      </c>
    </row>
    <row r="3657" spans="16:20" x14ac:dyDescent="0.2">
      <c r="P3657" s="184">
        <f t="shared" si="389"/>
        <v>43191</v>
      </c>
      <c r="Q3657" s="184">
        <v>43202</v>
      </c>
      <c r="R3657" s="182">
        <v>7.5</v>
      </c>
      <c r="S3657" s="182">
        <f t="shared" si="390"/>
        <v>4.03</v>
      </c>
      <c r="T3657" s="182">
        <f t="shared" si="391"/>
        <v>3.4699999999999998</v>
      </c>
    </row>
    <row r="3658" spans="16:20" x14ac:dyDescent="0.2">
      <c r="P3658" s="184">
        <f t="shared" si="389"/>
        <v>43191</v>
      </c>
      <c r="Q3658" s="184">
        <v>43203</v>
      </c>
      <c r="R3658" s="182">
        <v>7.5</v>
      </c>
      <c r="S3658" s="182">
        <f t="shared" si="390"/>
        <v>4.03</v>
      </c>
      <c r="T3658" s="182">
        <f t="shared" si="391"/>
        <v>3.4699999999999998</v>
      </c>
    </row>
    <row r="3659" spans="16:20" x14ac:dyDescent="0.2">
      <c r="P3659" s="184">
        <f t="shared" si="389"/>
        <v>43191</v>
      </c>
      <c r="Q3659" s="184">
        <v>43204</v>
      </c>
      <c r="R3659" s="182">
        <v>7.5</v>
      </c>
      <c r="S3659" s="182">
        <f t="shared" si="390"/>
        <v>4.03</v>
      </c>
      <c r="T3659" s="182">
        <f t="shared" si="391"/>
        <v>3.4699999999999998</v>
      </c>
    </row>
    <row r="3660" spans="16:20" x14ac:dyDescent="0.2">
      <c r="P3660" s="184">
        <f t="shared" si="389"/>
        <v>43191</v>
      </c>
      <c r="Q3660" s="184">
        <v>43205</v>
      </c>
      <c r="R3660" s="182">
        <v>7.5</v>
      </c>
      <c r="S3660" s="182">
        <f t="shared" si="390"/>
        <v>4.03</v>
      </c>
      <c r="T3660" s="182">
        <f t="shared" si="391"/>
        <v>3.4699999999999998</v>
      </c>
    </row>
    <row r="3661" spans="16:20" x14ac:dyDescent="0.2">
      <c r="P3661" s="184">
        <f t="shared" si="389"/>
        <v>43191</v>
      </c>
      <c r="Q3661" s="184">
        <v>43206</v>
      </c>
      <c r="R3661" s="182">
        <v>7.5</v>
      </c>
      <c r="S3661" s="182">
        <f t="shared" si="390"/>
        <v>4.03</v>
      </c>
      <c r="T3661" s="182">
        <f t="shared" si="391"/>
        <v>3.4699999999999998</v>
      </c>
    </row>
    <row r="3662" spans="16:20" x14ac:dyDescent="0.2">
      <c r="P3662" s="184">
        <f t="shared" si="389"/>
        <v>43191</v>
      </c>
      <c r="Q3662" s="184">
        <v>43207</v>
      </c>
      <c r="R3662" s="182">
        <v>7.5</v>
      </c>
      <c r="S3662" s="182">
        <f t="shared" si="390"/>
        <v>4.03</v>
      </c>
      <c r="T3662" s="182">
        <f t="shared" si="391"/>
        <v>3.4699999999999998</v>
      </c>
    </row>
    <row r="3663" spans="16:20" x14ac:dyDescent="0.2">
      <c r="P3663" s="184">
        <f t="shared" si="389"/>
        <v>43191</v>
      </c>
      <c r="Q3663" s="184">
        <v>43208</v>
      </c>
      <c r="R3663" s="182">
        <v>7.5</v>
      </c>
      <c r="S3663" s="182">
        <f t="shared" si="390"/>
        <v>4.03</v>
      </c>
      <c r="T3663" s="182">
        <f t="shared" si="391"/>
        <v>3.4699999999999998</v>
      </c>
    </row>
    <row r="3664" spans="16:20" x14ac:dyDescent="0.2">
      <c r="P3664" s="184">
        <f t="shared" si="389"/>
        <v>43191</v>
      </c>
      <c r="Q3664" s="184">
        <v>43209</v>
      </c>
      <c r="R3664" s="182">
        <v>7.5</v>
      </c>
      <c r="S3664" s="182">
        <f t="shared" si="390"/>
        <v>4.03</v>
      </c>
      <c r="T3664" s="182">
        <f t="shared" si="391"/>
        <v>3.4699999999999998</v>
      </c>
    </row>
    <row r="3665" spans="16:20" x14ac:dyDescent="0.2">
      <c r="P3665" s="184">
        <f t="shared" si="389"/>
        <v>43191</v>
      </c>
      <c r="Q3665" s="184">
        <v>43210</v>
      </c>
      <c r="R3665" s="182">
        <v>7.5</v>
      </c>
      <c r="S3665" s="182">
        <f t="shared" si="390"/>
        <v>4.03</v>
      </c>
      <c r="T3665" s="182">
        <f t="shared" si="391"/>
        <v>3.4699999999999998</v>
      </c>
    </row>
    <row r="3666" spans="16:20" x14ac:dyDescent="0.2">
      <c r="P3666" s="184">
        <f t="shared" si="389"/>
        <v>43191</v>
      </c>
      <c r="Q3666" s="184">
        <v>43211</v>
      </c>
      <c r="R3666" s="182">
        <v>7.5</v>
      </c>
      <c r="S3666" s="182">
        <f t="shared" si="390"/>
        <v>4.03</v>
      </c>
      <c r="T3666" s="182">
        <f t="shared" si="391"/>
        <v>3.4699999999999998</v>
      </c>
    </row>
    <row r="3667" spans="16:20" x14ac:dyDescent="0.2">
      <c r="P3667" s="184">
        <f t="shared" si="389"/>
        <v>43191</v>
      </c>
      <c r="Q3667" s="184">
        <v>43212</v>
      </c>
      <c r="R3667" s="182">
        <v>7.5</v>
      </c>
      <c r="S3667" s="182">
        <f t="shared" si="390"/>
        <v>4.03</v>
      </c>
      <c r="T3667" s="182">
        <f t="shared" si="391"/>
        <v>3.4699999999999998</v>
      </c>
    </row>
    <row r="3668" spans="16:20" x14ac:dyDescent="0.2">
      <c r="P3668" s="184">
        <f t="shared" si="389"/>
        <v>43191</v>
      </c>
      <c r="Q3668" s="184">
        <v>43213</v>
      </c>
      <c r="R3668" s="182">
        <v>7.5</v>
      </c>
      <c r="S3668" s="182">
        <f t="shared" si="390"/>
        <v>4.03</v>
      </c>
      <c r="T3668" s="182">
        <f t="shared" si="391"/>
        <v>3.4699999999999998</v>
      </c>
    </row>
    <row r="3669" spans="16:20" x14ac:dyDescent="0.2">
      <c r="P3669" s="184">
        <f t="shared" si="389"/>
        <v>43191</v>
      </c>
      <c r="Q3669" s="184">
        <v>43214</v>
      </c>
      <c r="R3669" s="182">
        <v>7.5</v>
      </c>
      <c r="S3669" s="182">
        <f t="shared" si="390"/>
        <v>4.03</v>
      </c>
      <c r="T3669" s="182">
        <f t="shared" si="391"/>
        <v>3.4699999999999998</v>
      </c>
    </row>
    <row r="3670" spans="16:20" x14ac:dyDescent="0.2">
      <c r="P3670" s="184">
        <f t="shared" si="389"/>
        <v>43191</v>
      </c>
      <c r="Q3670" s="184">
        <v>43215</v>
      </c>
      <c r="R3670" s="182">
        <v>7.5</v>
      </c>
      <c r="S3670" s="182">
        <f t="shared" si="390"/>
        <v>4.03</v>
      </c>
      <c r="T3670" s="182">
        <f t="shared" si="391"/>
        <v>3.4699999999999998</v>
      </c>
    </row>
    <row r="3671" spans="16:20" x14ac:dyDescent="0.2">
      <c r="P3671" s="184">
        <f t="shared" si="389"/>
        <v>43191</v>
      </c>
      <c r="Q3671" s="184">
        <v>43216</v>
      </c>
      <c r="R3671" s="182">
        <v>7.5</v>
      </c>
      <c r="S3671" s="182">
        <f t="shared" si="390"/>
        <v>4.03</v>
      </c>
      <c r="T3671" s="182">
        <f t="shared" si="391"/>
        <v>3.4699999999999998</v>
      </c>
    </row>
    <row r="3672" spans="16:20" x14ac:dyDescent="0.2">
      <c r="P3672" s="184">
        <f t="shared" si="389"/>
        <v>43191</v>
      </c>
      <c r="Q3672" s="184">
        <v>43217</v>
      </c>
      <c r="R3672" s="182">
        <v>7.5</v>
      </c>
      <c r="S3672" s="182">
        <f t="shared" si="390"/>
        <v>4.03</v>
      </c>
      <c r="T3672" s="182">
        <f t="shared" si="391"/>
        <v>3.4699999999999998</v>
      </c>
    </row>
    <row r="3673" spans="16:20" x14ac:dyDescent="0.2">
      <c r="P3673" s="184">
        <f t="shared" si="389"/>
        <v>43191</v>
      </c>
      <c r="Q3673" s="184">
        <v>43218</v>
      </c>
      <c r="R3673" s="182">
        <v>7.5</v>
      </c>
      <c r="S3673" s="182">
        <f t="shared" si="390"/>
        <v>4.03</v>
      </c>
      <c r="T3673" s="182">
        <f t="shared" si="391"/>
        <v>3.4699999999999998</v>
      </c>
    </row>
    <row r="3674" spans="16:20" x14ac:dyDescent="0.2">
      <c r="P3674" s="184">
        <f t="shared" si="389"/>
        <v>43191</v>
      </c>
      <c r="Q3674" s="184">
        <v>43219</v>
      </c>
      <c r="R3674" s="182">
        <v>7.5</v>
      </c>
      <c r="S3674" s="182">
        <f t="shared" si="390"/>
        <v>4.03</v>
      </c>
      <c r="T3674" s="182">
        <f t="shared" si="391"/>
        <v>3.4699999999999998</v>
      </c>
    </row>
    <row r="3675" spans="16:20" x14ac:dyDescent="0.2">
      <c r="P3675" s="184">
        <f t="shared" si="389"/>
        <v>43191</v>
      </c>
      <c r="Q3675" s="184">
        <v>43220</v>
      </c>
      <c r="R3675" s="182">
        <v>7.5</v>
      </c>
      <c r="S3675" s="182">
        <f t="shared" si="390"/>
        <v>4.03</v>
      </c>
      <c r="T3675" s="182">
        <f t="shared" si="391"/>
        <v>3.4699999999999998</v>
      </c>
    </row>
    <row r="3676" spans="16:20" x14ac:dyDescent="0.2">
      <c r="P3676" s="184">
        <f t="shared" si="389"/>
        <v>43221</v>
      </c>
      <c r="Q3676" s="184">
        <v>43221</v>
      </c>
      <c r="R3676" s="182">
        <v>7.5</v>
      </c>
      <c r="S3676" s="182">
        <f t="shared" si="390"/>
        <v>3.91</v>
      </c>
      <c r="T3676" s="182">
        <f t="shared" si="391"/>
        <v>3.59</v>
      </c>
    </row>
    <row r="3677" spans="16:20" x14ac:dyDescent="0.2">
      <c r="P3677" s="184">
        <f t="shared" si="389"/>
        <v>43221</v>
      </c>
      <c r="Q3677" s="184">
        <v>43222</v>
      </c>
      <c r="R3677" s="182">
        <v>7.5</v>
      </c>
      <c r="S3677" s="182">
        <f t="shared" si="390"/>
        <v>3.91</v>
      </c>
      <c r="T3677" s="182">
        <f t="shared" si="391"/>
        <v>3.59</v>
      </c>
    </row>
    <row r="3678" spans="16:20" x14ac:dyDescent="0.2">
      <c r="P3678" s="184">
        <f t="shared" si="389"/>
        <v>43221</v>
      </c>
      <c r="Q3678" s="184">
        <v>43223</v>
      </c>
      <c r="R3678" s="182">
        <v>7.5</v>
      </c>
      <c r="S3678" s="182">
        <f t="shared" si="390"/>
        <v>3.91</v>
      </c>
      <c r="T3678" s="182">
        <f t="shared" si="391"/>
        <v>3.59</v>
      </c>
    </row>
    <row r="3679" spans="16:20" x14ac:dyDescent="0.2">
      <c r="P3679" s="184">
        <f t="shared" si="389"/>
        <v>43221</v>
      </c>
      <c r="Q3679" s="184">
        <v>43224</v>
      </c>
      <c r="R3679" s="182">
        <v>7.5</v>
      </c>
      <c r="S3679" s="182">
        <f t="shared" si="390"/>
        <v>3.91</v>
      </c>
      <c r="T3679" s="182">
        <f t="shared" si="391"/>
        <v>3.59</v>
      </c>
    </row>
    <row r="3680" spans="16:20" x14ac:dyDescent="0.2">
      <c r="P3680" s="184">
        <f t="shared" si="389"/>
        <v>43221</v>
      </c>
      <c r="Q3680" s="184">
        <v>43225</v>
      </c>
      <c r="R3680" s="182">
        <v>7.5</v>
      </c>
      <c r="S3680" s="182">
        <f t="shared" si="390"/>
        <v>3.91</v>
      </c>
      <c r="T3680" s="182">
        <f t="shared" si="391"/>
        <v>3.59</v>
      </c>
    </row>
    <row r="3681" spans="16:20" x14ac:dyDescent="0.2">
      <c r="P3681" s="184">
        <f t="shared" si="389"/>
        <v>43221</v>
      </c>
      <c r="Q3681" s="184">
        <v>43226</v>
      </c>
      <c r="R3681" s="182">
        <v>7.5</v>
      </c>
      <c r="S3681" s="182">
        <f t="shared" si="390"/>
        <v>3.91</v>
      </c>
      <c r="T3681" s="182">
        <f t="shared" si="391"/>
        <v>3.59</v>
      </c>
    </row>
    <row r="3682" spans="16:20" x14ac:dyDescent="0.2">
      <c r="P3682" s="184">
        <f t="shared" si="389"/>
        <v>43221</v>
      </c>
      <c r="Q3682" s="184">
        <v>43227</v>
      </c>
      <c r="R3682" s="182">
        <v>7.5</v>
      </c>
      <c r="S3682" s="182">
        <f t="shared" si="390"/>
        <v>3.91</v>
      </c>
      <c r="T3682" s="182">
        <f t="shared" si="391"/>
        <v>3.59</v>
      </c>
    </row>
    <row r="3683" spans="16:20" x14ac:dyDescent="0.2">
      <c r="P3683" s="184">
        <f t="shared" si="389"/>
        <v>43221</v>
      </c>
      <c r="Q3683" s="184">
        <v>43228</v>
      </c>
      <c r="R3683" s="182">
        <v>7.5</v>
      </c>
      <c r="S3683" s="182">
        <f t="shared" si="390"/>
        <v>3.91</v>
      </c>
      <c r="T3683" s="182">
        <f t="shared" si="391"/>
        <v>3.59</v>
      </c>
    </row>
    <row r="3684" spans="16:20" x14ac:dyDescent="0.2">
      <c r="P3684" s="184">
        <f t="shared" si="389"/>
        <v>43221</v>
      </c>
      <c r="Q3684" s="184">
        <v>43229</v>
      </c>
      <c r="R3684" s="182">
        <v>7.5</v>
      </c>
      <c r="S3684" s="182">
        <f t="shared" si="390"/>
        <v>3.91</v>
      </c>
      <c r="T3684" s="182">
        <f t="shared" si="391"/>
        <v>3.59</v>
      </c>
    </row>
    <row r="3685" spans="16:20" x14ac:dyDescent="0.2">
      <c r="P3685" s="184">
        <f t="shared" si="389"/>
        <v>43221</v>
      </c>
      <c r="Q3685" s="184">
        <v>43230</v>
      </c>
      <c r="R3685" s="182">
        <v>7.5</v>
      </c>
      <c r="S3685" s="182">
        <f t="shared" si="390"/>
        <v>3.91</v>
      </c>
      <c r="T3685" s="182">
        <f t="shared" si="391"/>
        <v>3.59</v>
      </c>
    </row>
    <row r="3686" spans="16:20" x14ac:dyDescent="0.2">
      <c r="P3686" s="184">
        <f t="shared" si="389"/>
        <v>43221</v>
      </c>
      <c r="Q3686" s="184">
        <v>43231</v>
      </c>
      <c r="R3686" s="182">
        <v>7.5</v>
      </c>
      <c r="S3686" s="182">
        <f t="shared" si="390"/>
        <v>3.91</v>
      </c>
      <c r="T3686" s="182">
        <f t="shared" si="391"/>
        <v>3.59</v>
      </c>
    </row>
    <row r="3687" spans="16:20" x14ac:dyDescent="0.2">
      <c r="P3687" s="184">
        <f t="shared" si="389"/>
        <v>43221</v>
      </c>
      <c r="Q3687" s="184">
        <v>43232</v>
      </c>
      <c r="R3687" s="182">
        <v>7.5</v>
      </c>
      <c r="S3687" s="182">
        <f t="shared" si="390"/>
        <v>3.91</v>
      </c>
      <c r="T3687" s="182">
        <f t="shared" si="391"/>
        <v>3.59</v>
      </c>
    </row>
    <row r="3688" spans="16:20" x14ac:dyDescent="0.2">
      <c r="P3688" s="184">
        <f t="shared" si="389"/>
        <v>43221</v>
      </c>
      <c r="Q3688" s="184">
        <v>43233</v>
      </c>
      <c r="R3688" s="182">
        <v>7.5</v>
      </c>
      <c r="S3688" s="182">
        <f t="shared" si="390"/>
        <v>3.91</v>
      </c>
      <c r="T3688" s="182">
        <f t="shared" si="391"/>
        <v>3.59</v>
      </c>
    </row>
    <row r="3689" spans="16:20" x14ac:dyDescent="0.2">
      <c r="P3689" s="184">
        <f t="shared" si="389"/>
        <v>43221</v>
      </c>
      <c r="Q3689" s="184">
        <v>43234</v>
      </c>
      <c r="R3689" s="182">
        <v>7.5</v>
      </c>
      <c r="S3689" s="182">
        <f t="shared" si="390"/>
        <v>3.91</v>
      </c>
      <c r="T3689" s="182">
        <f t="shared" si="391"/>
        <v>3.59</v>
      </c>
    </row>
    <row r="3690" spans="16:20" x14ac:dyDescent="0.2">
      <c r="P3690" s="184">
        <f t="shared" si="389"/>
        <v>43221</v>
      </c>
      <c r="Q3690" s="184">
        <v>43235</v>
      </c>
      <c r="R3690" s="182">
        <v>7.5</v>
      </c>
      <c r="S3690" s="182">
        <f t="shared" si="390"/>
        <v>3.91</v>
      </c>
      <c r="T3690" s="182">
        <f t="shared" si="391"/>
        <v>3.59</v>
      </c>
    </row>
    <row r="3691" spans="16:20" x14ac:dyDescent="0.2">
      <c r="P3691" s="184">
        <f t="shared" si="389"/>
        <v>43221</v>
      </c>
      <c r="Q3691" s="184">
        <v>43236</v>
      </c>
      <c r="R3691" s="182">
        <v>7.5</v>
      </c>
      <c r="S3691" s="182">
        <f t="shared" si="390"/>
        <v>3.91</v>
      </c>
      <c r="T3691" s="182">
        <f t="shared" si="391"/>
        <v>3.59</v>
      </c>
    </row>
    <row r="3692" spans="16:20" x14ac:dyDescent="0.2">
      <c r="P3692" s="184">
        <f t="shared" si="389"/>
        <v>43221</v>
      </c>
      <c r="Q3692" s="184">
        <v>43237</v>
      </c>
      <c r="R3692" s="182">
        <v>7.5</v>
      </c>
      <c r="S3692" s="182">
        <f t="shared" si="390"/>
        <v>3.91</v>
      </c>
      <c r="T3692" s="182">
        <f t="shared" si="391"/>
        <v>3.59</v>
      </c>
    </row>
    <row r="3693" spans="16:20" x14ac:dyDescent="0.2">
      <c r="P3693" s="184">
        <f t="shared" si="389"/>
        <v>43221</v>
      </c>
      <c r="Q3693" s="184">
        <v>43238</v>
      </c>
      <c r="R3693" s="182">
        <v>7.5</v>
      </c>
      <c r="S3693" s="182">
        <f t="shared" si="390"/>
        <v>3.91</v>
      </c>
      <c r="T3693" s="182">
        <f t="shared" si="391"/>
        <v>3.59</v>
      </c>
    </row>
    <row r="3694" spans="16:20" x14ac:dyDescent="0.2">
      <c r="P3694" s="184">
        <f t="shared" si="389"/>
        <v>43221</v>
      </c>
      <c r="Q3694" s="184">
        <v>43239</v>
      </c>
      <c r="R3694" s="182">
        <v>7.5</v>
      </c>
      <c r="S3694" s="182">
        <f t="shared" si="390"/>
        <v>3.91</v>
      </c>
      <c r="T3694" s="182">
        <f t="shared" si="391"/>
        <v>3.59</v>
      </c>
    </row>
    <row r="3695" spans="16:20" x14ac:dyDescent="0.2">
      <c r="P3695" s="184">
        <f t="shared" si="389"/>
        <v>43221</v>
      </c>
      <c r="Q3695" s="184">
        <v>43240</v>
      </c>
      <c r="R3695" s="182">
        <v>7.5</v>
      </c>
      <c r="S3695" s="182">
        <f t="shared" si="390"/>
        <v>3.91</v>
      </c>
      <c r="T3695" s="182">
        <f t="shared" si="391"/>
        <v>3.59</v>
      </c>
    </row>
    <row r="3696" spans="16:20" x14ac:dyDescent="0.2">
      <c r="P3696" s="184">
        <f t="shared" si="389"/>
        <v>43221</v>
      </c>
      <c r="Q3696" s="184">
        <v>43241</v>
      </c>
      <c r="R3696" s="182">
        <v>7.5</v>
      </c>
      <c r="S3696" s="182">
        <f t="shared" si="390"/>
        <v>3.91</v>
      </c>
      <c r="T3696" s="182">
        <f t="shared" si="391"/>
        <v>3.59</v>
      </c>
    </row>
    <row r="3697" spans="16:20" x14ac:dyDescent="0.2">
      <c r="P3697" s="184">
        <f t="shared" si="389"/>
        <v>43221</v>
      </c>
      <c r="Q3697" s="184">
        <v>43242</v>
      </c>
      <c r="R3697" s="182">
        <v>7.5</v>
      </c>
      <c r="S3697" s="182">
        <f t="shared" si="390"/>
        <v>3.91</v>
      </c>
      <c r="T3697" s="182">
        <f t="shared" si="391"/>
        <v>3.59</v>
      </c>
    </row>
    <row r="3698" spans="16:20" x14ac:dyDescent="0.2">
      <c r="P3698" s="184">
        <f t="shared" si="389"/>
        <v>43221</v>
      </c>
      <c r="Q3698" s="184">
        <v>43243</v>
      </c>
      <c r="R3698" s="182">
        <v>7.5</v>
      </c>
      <c r="S3698" s="182">
        <f t="shared" si="390"/>
        <v>3.91</v>
      </c>
      <c r="T3698" s="182">
        <f t="shared" si="391"/>
        <v>3.59</v>
      </c>
    </row>
    <row r="3699" spans="16:20" x14ac:dyDescent="0.2">
      <c r="P3699" s="184">
        <f t="shared" si="389"/>
        <v>43221</v>
      </c>
      <c r="Q3699" s="184">
        <v>43244</v>
      </c>
      <c r="R3699" s="182">
        <v>7.5</v>
      </c>
      <c r="S3699" s="182">
        <f t="shared" si="390"/>
        <v>3.91</v>
      </c>
      <c r="T3699" s="182">
        <f t="shared" si="391"/>
        <v>3.59</v>
      </c>
    </row>
    <row r="3700" spans="16:20" x14ac:dyDescent="0.2">
      <c r="P3700" s="184">
        <f t="shared" si="389"/>
        <v>43221</v>
      </c>
      <c r="Q3700" s="184">
        <v>43245</v>
      </c>
      <c r="R3700" s="182">
        <v>7.5</v>
      </c>
      <c r="S3700" s="182">
        <f t="shared" si="390"/>
        <v>3.91</v>
      </c>
      <c r="T3700" s="182">
        <f t="shared" si="391"/>
        <v>3.59</v>
      </c>
    </row>
    <row r="3701" spans="16:20" x14ac:dyDescent="0.2">
      <c r="P3701" s="184">
        <f t="shared" si="389"/>
        <v>43221</v>
      </c>
      <c r="Q3701" s="184">
        <v>43246</v>
      </c>
      <c r="R3701" s="182">
        <v>7.5</v>
      </c>
      <c r="S3701" s="182">
        <f t="shared" si="390"/>
        <v>3.91</v>
      </c>
      <c r="T3701" s="182">
        <f t="shared" si="391"/>
        <v>3.59</v>
      </c>
    </row>
    <row r="3702" spans="16:20" x14ac:dyDescent="0.2">
      <c r="P3702" s="184">
        <f t="shared" si="389"/>
        <v>43221</v>
      </c>
      <c r="Q3702" s="184">
        <v>43247</v>
      </c>
      <c r="R3702" s="182">
        <v>7.5</v>
      </c>
      <c r="S3702" s="182">
        <f t="shared" si="390"/>
        <v>3.91</v>
      </c>
      <c r="T3702" s="182">
        <f t="shared" si="391"/>
        <v>3.59</v>
      </c>
    </row>
    <row r="3703" spans="16:20" x14ac:dyDescent="0.2">
      <c r="P3703" s="184">
        <f t="shared" si="389"/>
        <v>43221</v>
      </c>
      <c r="Q3703" s="184">
        <v>43248</v>
      </c>
      <c r="R3703" s="182">
        <v>7.5</v>
      </c>
      <c r="S3703" s="182">
        <f t="shared" si="390"/>
        <v>3.91</v>
      </c>
      <c r="T3703" s="182">
        <f t="shared" si="391"/>
        <v>3.59</v>
      </c>
    </row>
    <row r="3704" spans="16:20" x14ac:dyDescent="0.2">
      <c r="P3704" s="184">
        <f t="shared" si="389"/>
        <v>43221</v>
      </c>
      <c r="Q3704" s="184">
        <v>43249</v>
      </c>
      <c r="R3704" s="182">
        <v>7.5</v>
      </c>
      <c r="S3704" s="182">
        <f t="shared" si="390"/>
        <v>3.91</v>
      </c>
      <c r="T3704" s="182">
        <f t="shared" si="391"/>
        <v>3.59</v>
      </c>
    </row>
    <row r="3705" spans="16:20" x14ac:dyDescent="0.2">
      <c r="P3705" s="184">
        <f t="shared" si="389"/>
        <v>43221</v>
      </c>
      <c r="Q3705" s="184">
        <v>43250</v>
      </c>
      <c r="R3705" s="182">
        <v>7.5</v>
      </c>
      <c r="S3705" s="182">
        <f t="shared" si="390"/>
        <v>3.91</v>
      </c>
      <c r="T3705" s="182">
        <f t="shared" si="391"/>
        <v>3.59</v>
      </c>
    </row>
    <row r="3706" spans="16:20" x14ac:dyDescent="0.2">
      <c r="P3706" s="184">
        <f t="shared" si="389"/>
        <v>43221</v>
      </c>
      <c r="Q3706" s="184">
        <v>43251</v>
      </c>
      <c r="R3706" s="182">
        <v>7.5</v>
      </c>
      <c r="S3706" s="182">
        <f t="shared" si="390"/>
        <v>3.91</v>
      </c>
      <c r="T3706" s="182">
        <f t="shared" si="391"/>
        <v>3.59</v>
      </c>
    </row>
    <row r="3707" spans="16:20" x14ac:dyDescent="0.2">
      <c r="P3707" s="184">
        <f t="shared" si="389"/>
        <v>43252</v>
      </c>
      <c r="Q3707" s="184">
        <v>43252</v>
      </c>
      <c r="R3707" s="182">
        <v>7.5</v>
      </c>
      <c r="S3707" s="182">
        <f t="shared" si="390"/>
        <v>3.87</v>
      </c>
      <c r="T3707" s="182">
        <f t="shared" si="391"/>
        <v>3.63</v>
      </c>
    </row>
    <row r="3708" spans="16:20" x14ac:dyDescent="0.2">
      <c r="P3708" s="184">
        <f t="shared" si="389"/>
        <v>43252</v>
      </c>
      <c r="Q3708" s="184">
        <v>43253</v>
      </c>
      <c r="R3708" s="182">
        <v>7.5</v>
      </c>
      <c r="S3708" s="182">
        <f t="shared" si="390"/>
        <v>3.87</v>
      </c>
      <c r="T3708" s="182">
        <f t="shared" si="391"/>
        <v>3.63</v>
      </c>
    </row>
    <row r="3709" spans="16:20" x14ac:dyDescent="0.2">
      <c r="P3709" s="184">
        <f t="shared" si="389"/>
        <v>43252</v>
      </c>
      <c r="Q3709" s="184">
        <v>43254</v>
      </c>
      <c r="R3709" s="182">
        <v>7.5</v>
      </c>
      <c r="S3709" s="182">
        <f t="shared" si="390"/>
        <v>3.87</v>
      </c>
      <c r="T3709" s="182">
        <f t="shared" si="391"/>
        <v>3.63</v>
      </c>
    </row>
    <row r="3710" spans="16:20" x14ac:dyDescent="0.2">
      <c r="P3710" s="184">
        <f t="shared" si="389"/>
        <v>43252</v>
      </c>
      <c r="Q3710" s="184">
        <v>43255</v>
      </c>
      <c r="R3710" s="182">
        <v>7.5</v>
      </c>
      <c r="S3710" s="182">
        <f t="shared" si="390"/>
        <v>3.87</v>
      </c>
      <c r="T3710" s="182">
        <f t="shared" si="391"/>
        <v>3.63</v>
      </c>
    </row>
    <row r="3711" spans="16:20" x14ac:dyDescent="0.2">
      <c r="P3711" s="184">
        <f t="shared" si="389"/>
        <v>43252</v>
      </c>
      <c r="Q3711" s="184">
        <v>43256</v>
      </c>
      <c r="R3711" s="182">
        <v>7.5</v>
      </c>
      <c r="S3711" s="182">
        <f t="shared" si="390"/>
        <v>3.87</v>
      </c>
      <c r="T3711" s="182">
        <f t="shared" si="391"/>
        <v>3.63</v>
      </c>
    </row>
    <row r="3712" spans="16:20" x14ac:dyDescent="0.2">
      <c r="P3712" s="184">
        <f t="shared" si="389"/>
        <v>43252</v>
      </c>
      <c r="Q3712" s="184">
        <v>43257</v>
      </c>
      <c r="R3712" s="182">
        <v>7.5</v>
      </c>
      <c r="S3712" s="182">
        <f t="shared" si="390"/>
        <v>3.87</v>
      </c>
      <c r="T3712" s="182">
        <f t="shared" si="391"/>
        <v>3.63</v>
      </c>
    </row>
    <row r="3713" spans="16:20" x14ac:dyDescent="0.2">
      <c r="P3713" s="184">
        <f t="shared" si="389"/>
        <v>43252</v>
      </c>
      <c r="Q3713" s="184">
        <v>43258</v>
      </c>
      <c r="R3713" s="182">
        <v>7.5</v>
      </c>
      <c r="S3713" s="182">
        <f t="shared" si="390"/>
        <v>3.87</v>
      </c>
      <c r="T3713" s="182">
        <f t="shared" si="391"/>
        <v>3.63</v>
      </c>
    </row>
    <row r="3714" spans="16:20" x14ac:dyDescent="0.2">
      <c r="P3714" s="184">
        <f t="shared" si="389"/>
        <v>43252</v>
      </c>
      <c r="Q3714" s="184">
        <v>43259</v>
      </c>
      <c r="R3714" s="182">
        <v>7.5</v>
      </c>
      <c r="S3714" s="182">
        <f t="shared" si="390"/>
        <v>3.87</v>
      </c>
      <c r="T3714" s="182">
        <f t="shared" si="391"/>
        <v>3.63</v>
      </c>
    </row>
    <row r="3715" spans="16:20" x14ac:dyDescent="0.2">
      <c r="P3715" s="184">
        <f t="shared" si="389"/>
        <v>43252</v>
      </c>
      <c r="Q3715" s="184">
        <v>43260</v>
      </c>
      <c r="R3715" s="182">
        <v>7.5</v>
      </c>
      <c r="S3715" s="182">
        <f t="shared" si="390"/>
        <v>3.87</v>
      </c>
      <c r="T3715" s="182">
        <f t="shared" si="391"/>
        <v>3.63</v>
      </c>
    </row>
    <row r="3716" spans="16:20" x14ac:dyDescent="0.2">
      <c r="P3716" s="184">
        <f t="shared" si="389"/>
        <v>43252</v>
      </c>
      <c r="Q3716" s="184">
        <v>43261</v>
      </c>
      <c r="R3716" s="182">
        <v>7.5</v>
      </c>
      <c r="S3716" s="182">
        <f t="shared" si="390"/>
        <v>3.87</v>
      </c>
      <c r="T3716" s="182">
        <f t="shared" si="391"/>
        <v>3.63</v>
      </c>
    </row>
    <row r="3717" spans="16:20" x14ac:dyDescent="0.2">
      <c r="P3717" s="184">
        <f t="shared" si="389"/>
        <v>43252</v>
      </c>
      <c r="Q3717" s="184">
        <v>43262</v>
      </c>
      <c r="R3717" s="182">
        <v>7.5</v>
      </c>
      <c r="S3717" s="182">
        <f t="shared" si="390"/>
        <v>3.87</v>
      </c>
      <c r="T3717" s="182">
        <f t="shared" si="391"/>
        <v>3.63</v>
      </c>
    </row>
    <row r="3718" spans="16:20" x14ac:dyDescent="0.2">
      <c r="P3718" s="184">
        <f t="shared" si="389"/>
        <v>43252</v>
      </c>
      <c r="Q3718" s="184">
        <v>43263</v>
      </c>
      <c r="R3718" s="182">
        <v>7.5</v>
      </c>
      <c r="S3718" s="182">
        <f t="shared" si="390"/>
        <v>3.87</v>
      </c>
      <c r="T3718" s="182">
        <f t="shared" si="391"/>
        <v>3.63</v>
      </c>
    </row>
    <row r="3719" spans="16:20" x14ac:dyDescent="0.2">
      <c r="P3719" s="184">
        <f t="shared" si="389"/>
        <v>43252</v>
      </c>
      <c r="Q3719" s="184">
        <v>43264</v>
      </c>
      <c r="R3719" s="182">
        <v>7.5</v>
      </c>
      <c r="S3719" s="182">
        <f t="shared" si="390"/>
        <v>3.87</v>
      </c>
      <c r="T3719" s="182">
        <f t="shared" si="391"/>
        <v>3.63</v>
      </c>
    </row>
    <row r="3720" spans="16:20" x14ac:dyDescent="0.2">
      <c r="P3720" s="184">
        <f t="shared" ref="P3720:P3783" si="392">DATE(YEAR(Q3720),MONTH(Q3720),1)</f>
        <v>43252</v>
      </c>
      <c r="Q3720" s="184">
        <v>43265</v>
      </c>
      <c r="R3720" s="182">
        <v>7.5</v>
      </c>
      <c r="S3720" s="182">
        <f t="shared" ref="S3720:S3783" si="393">INDEX($Y:$Y,MATCH($P3720,$V:$V,0))</f>
        <v>3.87</v>
      </c>
      <c r="T3720" s="182">
        <f t="shared" ref="T3720:T3783" si="394">R3720-S3720</f>
        <v>3.63</v>
      </c>
    </row>
    <row r="3721" spans="16:20" x14ac:dyDescent="0.2">
      <c r="P3721" s="184">
        <f t="shared" si="392"/>
        <v>43252</v>
      </c>
      <c r="Q3721" s="184">
        <v>43266</v>
      </c>
      <c r="R3721" s="182">
        <v>7.5</v>
      </c>
      <c r="S3721" s="182">
        <f t="shared" si="393"/>
        <v>3.87</v>
      </c>
      <c r="T3721" s="182">
        <f t="shared" si="394"/>
        <v>3.63</v>
      </c>
    </row>
    <row r="3722" spans="16:20" x14ac:dyDescent="0.2">
      <c r="P3722" s="184">
        <f t="shared" si="392"/>
        <v>43252</v>
      </c>
      <c r="Q3722" s="184">
        <v>43267</v>
      </c>
      <c r="R3722" s="182">
        <v>7.5</v>
      </c>
      <c r="S3722" s="182">
        <f t="shared" si="393"/>
        <v>3.87</v>
      </c>
      <c r="T3722" s="182">
        <f t="shared" si="394"/>
        <v>3.63</v>
      </c>
    </row>
    <row r="3723" spans="16:20" x14ac:dyDescent="0.2">
      <c r="P3723" s="184">
        <f t="shared" si="392"/>
        <v>43252</v>
      </c>
      <c r="Q3723" s="184">
        <v>43268</v>
      </c>
      <c r="R3723" s="182">
        <v>7.5</v>
      </c>
      <c r="S3723" s="182">
        <f t="shared" si="393"/>
        <v>3.87</v>
      </c>
      <c r="T3723" s="182">
        <f t="shared" si="394"/>
        <v>3.63</v>
      </c>
    </row>
    <row r="3724" spans="16:20" x14ac:dyDescent="0.2">
      <c r="P3724" s="184">
        <f t="shared" si="392"/>
        <v>43252</v>
      </c>
      <c r="Q3724" s="184">
        <v>43269</v>
      </c>
      <c r="R3724" s="182">
        <v>7.5</v>
      </c>
      <c r="S3724" s="182">
        <f t="shared" si="393"/>
        <v>3.87</v>
      </c>
      <c r="T3724" s="182">
        <f t="shared" si="394"/>
        <v>3.63</v>
      </c>
    </row>
    <row r="3725" spans="16:20" x14ac:dyDescent="0.2">
      <c r="P3725" s="184">
        <f t="shared" si="392"/>
        <v>43252</v>
      </c>
      <c r="Q3725" s="184">
        <v>43270</v>
      </c>
      <c r="R3725" s="182">
        <v>7.5</v>
      </c>
      <c r="S3725" s="182">
        <f t="shared" si="393"/>
        <v>3.87</v>
      </c>
      <c r="T3725" s="182">
        <f t="shared" si="394"/>
        <v>3.63</v>
      </c>
    </row>
    <row r="3726" spans="16:20" x14ac:dyDescent="0.2">
      <c r="P3726" s="184">
        <f t="shared" si="392"/>
        <v>43252</v>
      </c>
      <c r="Q3726" s="184">
        <v>43271</v>
      </c>
      <c r="R3726" s="182">
        <v>7.5</v>
      </c>
      <c r="S3726" s="182">
        <f t="shared" si="393"/>
        <v>3.87</v>
      </c>
      <c r="T3726" s="182">
        <f t="shared" si="394"/>
        <v>3.63</v>
      </c>
    </row>
    <row r="3727" spans="16:20" x14ac:dyDescent="0.2">
      <c r="P3727" s="184">
        <f t="shared" si="392"/>
        <v>43252</v>
      </c>
      <c r="Q3727" s="184">
        <v>43272</v>
      </c>
      <c r="R3727" s="182">
        <v>7.75</v>
      </c>
      <c r="S3727" s="182">
        <f t="shared" si="393"/>
        <v>3.87</v>
      </c>
      <c r="T3727" s="182">
        <f t="shared" si="394"/>
        <v>3.88</v>
      </c>
    </row>
    <row r="3728" spans="16:20" x14ac:dyDescent="0.2">
      <c r="P3728" s="184">
        <f t="shared" si="392"/>
        <v>43252</v>
      </c>
      <c r="Q3728" s="184">
        <v>43273</v>
      </c>
      <c r="R3728" s="182">
        <v>7.75</v>
      </c>
      <c r="S3728" s="182">
        <f t="shared" si="393"/>
        <v>3.87</v>
      </c>
      <c r="T3728" s="182">
        <f t="shared" si="394"/>
        <v>3.88</v>
      </c>
    </row>
    <row r="3729" spans="16:20" x14ac:dyDescent="0.2">
      <c r="P3729" s="184">
        <f t="shared" si="392"/>
        <v>43252</v>
      </c>
      <c r="Q3729" s="184">
        <v>43274</v>
      </c>
      <c r="R3729" s="182">
        <v>7.75</v>
      </c>
      <c r="S3729" s="182">
        <f t="shared" si="393"/>
        <v>3.87</v>
      </c>
      <c r="T3729" s="182">
        <f t="shared" si="394"/>
        <v>3.88</v>
      </c>
    </row>
    <row r="3730" spans="16:20" x14ac:dyDescent="0.2">
      <c r="P3730" s="184">
        <f t="shared" si="392"/>
        <v>43252</v>
      </c>
      <c r="Q3730" s="184">
        <v>43275</v>
      </c>
      <c r="R3730" s="182">
        <v>7.75</v>
      </c>
      <c r="S3730" s="182">
        <f t="shared" si="393"/>
        <v>3.87</v>
      </c>
      <c r="T3730" s="182">
        <f t="shared" si="394"/>
        <v>3.88</v>
      </c>
    </row>
    <row r="3731" spans="16:20" x14ac:dyDescent="0.2">
      <c r="P3731" s="184">
        <f t="shared" si="392"/>
        <v>43252</v>
      </c>
      <c r="Q3731" s="184">
        <v>43276</v>
      </c>
      <c r="R3731" s="182">
        <v>7.75</v>
      </c>
      <c r="S3731" s="182">
        <f t="shared" si="393"/>
        <v>3.87</v>
      </c>
      <c r="T3731" s="182">
        <f t="shared" si="394"/>
        <v>3.88</v>
      </c>
    </row>
    <row r="3732" spans="16:20" x14ac:dyDescent="0.2">
      <c r="P3732" s="184">
        <f t="shared" si="392"/>
        <v>43252</v>
      </c>
      <c r="Q3732" s="184">
        <v>43277</v>
      </c>
      <c r="R3732" s="182">
        <v>7.75</v>
      </c>
      <c r="S3732" s="182">
        <f t="shared" si="393"/>
        <v>3.87</v>
      </c>
      <c r="T3732" s="182">
        <f t="shared" si="394"/>
        <v>3.88</v>
      </c>
    </row>
    <row r="3733" spans="16:20" x14ac:dyDescent="0.2">
      <c r="P3733" s="184">
        <f t="shared" si="392"/>
        <v>43252</v>
      </c>
      <c r="Q3733" s="184">
        <v>43278</v>
      </c>
      <c r="R3733" s="182">
        <v>7.75</v>
      </c>
      <c r="S3733" s="182">
        <f t="shared" si="393"/>
        <v>3.87</v>
      </c>
      <c r="T3733" s="182">
        <f t="shared" si="394"/>
        <v>3.88</v>
      </c>
    </row>
    <row r="3734" spans="16:20" x14ac:dyDescent="0.2">
      <c r="P3734" s="184">
        <f t="shared" si="392"/>
        <v>43252</v>
      </c>
      <c r="Q3734" s="184">
        <v>43279</v>
      </c>
      <c r="R3734" s="182">
        <v>7.75</v>
      </c>
      <c r="S3734" s="182">
        <f t="shared" si="393"/>
        <v>3.87</v>
      </c>
      <c r="T3734" s="182">
        <f t="shared" si="394"/>
        <v>3.88</v>
      </c>
    </row>
    <row r="3735" spans="16:20" x14ac:dyDescent="0.2">
      <c r="P3735" s="184">
        <f t="shared" si="392"/>
        <v>43252</v>
      </c>
      <c r="Q3735" s="184">
        <v>43280</v>
      </c>
      <c r="R3735" s="182">
        <v>7.75</v>
      </c>
      <c r="S3735" s="182">
        <f t="shared" si="393"/>
        <v>3.87</v>
      </c>
      <c r="T3735" s="182">
        <f t="shared" si="394"/>
        <v>3.88</v>
      </c>
    </row>
    <row r="3736" spans="16:20" x14ac:dyDescent="0.2">
      <c r="P3736" s="184">
        <f t="shared" si="392"/>
        <v>43252</v>
      </c>
      <c r="Q3736" s="184">
        <v>43281</v>
      </c>
      <c r="R3736" s="182">
        <v>7.75</v>
      </c>
      <c r="S3736" s="182">
        <f t="shared" si="393"/>
        <v>3.87</v>
      </c>
      <c r="T3736" s="182">
        <f t="shared" si="394"/>
        <v>3.88</v>
      </c>
    </row>
    <row r="3737" spans="16:20" x14ac:dyDescent="0.2">
      <c r="P3737" s="184">
        <f t="shared" si="392"/>
        <v>43282</v>
      </c>
      <c r="Q3737" s="184">
        <v>43282</v>
      </c>
      <c r="R3737" s="182">
        <v>7.75</v>
      </c>
      <c r="S3737" s="182">
        <f t="shared" si="393"/>
        <v>3.82</v>
      </c>
      <c r="T3737" s="182">
        <f t="shared" si="394"/>
        <v>3.93</v>
      </c>
    </row>
    <row r="3738" spans="16:20" x14ac:dyDescent="0.2">
      <c r="P3738" s="184">
        <f t="shared" si="392"/>
        <v>43282</v>
      </c>
      <c r="Q3738" s="184">
        <v>43283</v>
      </c>
      <c r="R3738" s="182">
        <v>7.75</v>
      </c>
      <c r="S3738" s="182">
        <f t="shared" si="393"/>
        <v>3.82</v>
      </c>
      <c r="T3738" s="182">
        <f t="shared" si="394"/>
        <v>3.93</v>
      </c>
    </row>
    <row r="3739" spans="16:20" x14ac:dyDescent="0.2">
      <c r="P3739" s="184">
        <f t="shared" si="392"/>
        <v>43282</v>
      </c>
      <c r="Q3739" s="184">
        <v>43284</v>
      </c>
      <c r="R3739" s="182">
        <v>7.75</v>
      </c>
      <c r="S3739" s="182">
        <f t="shared" si="393"/>
        <v>3.82</v>
      </c>
      <c r="T3739" s="182">
        <f t="shared" si="394"/>
        <v>3.93</v>
      </c>
    </row>
    <row r="3740" spans="16:20" x14ac:dyDescent="0.2">
      <c r="P3740" s="184">
        <f t="shared" si="392"/>
        <v>43282</v>
      </c>
      <c r="Q3740" s="184">
        <v>43285</v>
      </c>
      <c r="R3740" s="182">
        <v>7.75</v>
      </c>
      <c r="S3740" s="182">
        <f t="shared" si="393"/>
        <v>3.82</v>
      </c>
      <c r="T3740" s="182">
        <f t="shared" si="394"/>
        <v>3.93</v>
      </c>
    </row>
    <row r="3741" spans="16:20" x14ac:dyDescent="0.2">
      <c r="P3741" s="184">
        <f t="shared" si="392"/>
        <v>43282</v>
      </c>
      <c r="Q3741" s="184">
        <v>43286</v>
      </c>
      <c r="R3741" s="182">
        <v>7.75</v>
      </c>
      <c r="S3741" s="182">
        <f t="shared" si="393"/>
        <v>3.82</v>
      </c>
      <c r="T3741" s="182">
        <f t="shared" si="394"/>
        <v>3.93</v>
      </c>
    </row>
    <row r="3742" spans="16:20" x14ac:dyDescent="0.2">
      <c r="P3742" s="184">
        <f t="shared" si="392"/>
        <v>43282</v>
      </c>
      <c r="Q3742" s="184">
        <v>43287</v>
      </c>
      <c r="R3742" s="182">
        <v>7.75</v>
      </c>
      <c r="S3742" s="182">
        <f t="shared" si="393"/>
        <v>3.82</v>
      </c>
      <c r="T3742" s="182">
        <f t="shared" si="394"/>
        <v>3.93</v>
      </c>
    </row>
    <row r="3743" spans="16:20" x14ac:dyDescent="0.2">
      <c r="P3743" s="184">
        <f t="shared" si="392"/>
        <v>43282</v>
      </c>
      <c r="Q3743" s="184">
        <v>43288</v>
      </c>
      <c r="R3743" s="182">
        <v>7.75</v>
      </c>
      <c r="S3743" s="182">
        <f t="shared" si="393"/>
        <v>3.82</v>
      </c>
      <c r="T3743" s="182">
        <f t="shared" si="394"/>
        <v>3.93</v>
      </c>
    </row>
    <row r="3744" spans="16:20" x14ac:dyDescent="0.2">
      <c r="P3744" s="184">
        <f t="shared" si="392"/>
        <v>43282</v>
      </c>
      <c r="Q3744" s="184">
        <v>43289</v>
      </c>
      <c r="R3744" s="182">
        <v>7.75</v>
      </c>
      <c r="S3744" s="182">
        <f t="shared" si="393"/>
        <v>3.82</v>
      </c>
      <c r="T3744" s="182">
        <f t="shared" si="394"/>
        <v>3.93</v>
      </c>
    </row>
    <row r="3745" spans="16:20" x14ac:dyDescent="0.2">
      <c r="P3745" s="184">
        <f t="shared" si="392"/>
        <v>43282</v>
      </c>
      <c r="Q3745" s="184">
        <v>43290</v>
      </c>
      <c r="R3745" s="182">
        <v>7.75</v>
      </c>
      <c r="S3745" s="182">
        <f t="shared" si="393"/>
        <v>3.82</v>
      </c>
      <c r="T3745" s="182">
        <f t="shared" si="394"/>
        <v>3.93</v>
      </c>
    </row>
    <row r="3746" spans="16:20" x14ac:dyDescent="0.2">
      <c r="P3746" s="184">
        <f t="shared" si="392"/>
        <v>43282</v>
      </c>
      <c r="Q3746" s="184">
        <v>43291</v>
      </c>
      <c r="R3746" s="182">
        <v>7.75</v>
      </c>
      <c r="S3746" s="182">
        <f t="shared" si="393"/>
        <v>3.82</v>
      </c>
      <c r="T3746" s="182">
        <f t="shared" si="394"/>
        <v>3.93</v>
      </c>
    </row>
    <row r="3747" spans="16:20" x14ac:dyDescent="0.2">
      <c r="P3747" s="184">
        <f t="shared" si="392"/>
        <v>43282</v>
      </c>
      <c r="Q3747" s="184">
        <v>43292</v>
      </c>
      <c r="R3747" s="182">
        <v>7.75</v>
      </c>
      <c r="S3747" s="182">
        <f t="shared" si="393"/>
        <v>3.82</v>
      </c>
      <c r="T3747" s="182">
        <f t="shared" si="394"/>
        <v>3.93</v>
      </c>
    </row>
    <row r="3748" spans="16:20" x14ac:dyDescent="0.2">
      <c r="P3748" s="184">
        <f t="shared" si="392"/>
        <v>43282</v>
      </c>
      <c r="Q3748" s="184">
        <v>43293</v>
      </c>
      <c r="R3748" s="182">
        <v>7.75</v>
      </c>
      <c r="S3748" s="182">
        <f t="shared" si="393"/>
        <v>3.82</v>
      </c>
      <c r="T3748" s="182">
        <f t="shared" si="394"/>
        <v>3.93</v>
      </c>
    </row>
    <row r="3749" spans="16:20" x14ac:dyDescent="0.2">
      <c r="P3749" s="184">
        <f t="shared" si="392"/>
        <v>43282</v>
      </c>
      <c r="Q3749" s="184">
        <v>43294</v>
      </c>
      <c r="R3749" s="182">
        <v>7.75</v>
      </c>
      <c r="S3749" s="182">
        <f t="shared" si="393"/>
        <v>3.82</v>
      </c>
      <c r="T3749" s="182">
        <f t="shared" si="394"/>
        <v>3.93</v>
      </c>
    </row>
    <row r="3750" spans="16:20" x14ac:dyDescent="0.2">
      <c r="P3750" s="184">
        <f t="shared" si="392"/>
        <v>43282</v>
      </c>
      <c r="Q3750" s="184">
        <v>43295</v>
      </c>
      <c r="R3750" s="182">
        <v>7.75</v>
      </c>
      <c r="S3750" s="182">
        <f t="shared" si="393"/>
        <v>3.82</v>
      </c>
      <c r="T3750" s="182">
        <f t="shared" si="394"/>
        <v>3.93</v>
      </c>
    </row>
    <row r="3751" spans="16:20" x14ac:dyDescent="0.2">
      <c r="P3751" s="184">
        <f t="shared" si="392"/>
        <v>43282</v>
      </c>
      <c r="Q3751" s="184">
        <v>43296</v>
      </c>
      <c r="R3751" s="182">
        <v>7.75</v>
      </c>
      <c r="S3751" s="182">
        <f t="shared" si="393"/>
        <v>3.82</v>
      </c>
      <c r="T3751" s="182">
        <f t="shared" si="394"/>
        <v>3.93</v>
      </c>
    </row>
    <row r="3752" spans="16:20" x14ac:dyDescent="0.2">
      <c r="P3752" s="184">
        <f t="shared" si="392"/>
        <v>43282</v>
      </c>
      <c r="Q3752" s="184">
        <v>43297</v>
      </c>
      <c r="R3752" s="182">
        <v>7.75</v>
      </c>
      <c r="S3752" s="182">
        <f t="shared" si="393"/>
        <v>3.82</v>
      </c>
      <c r="T3752" s="182">
        <f t="shared" si="394"/>
        <v>3.93</v>
      </c>
    </row>
    <row r="3753" spans="16:20" x14ac:dyDescent="0.2">
      <c r="P3753" s="184">
        <f t="shared" si="392"/>
        <v>43282</v>
      </c>
      <c r="Q3753" s="184">
        <v>43298</v>
      </c>
      <c r="R3753" s="182">
        <v>7.75</v>
      </c>
      <c r="S3753" s="182">
        <f t="shared" si="393"/>
        <v>3.82</v>
      </c>
      <c r="T3753" s="182">
        <f t="shared" si="394"/>
        <v>3.93</v>
      </c>
    </row>
    <row r="3754" spans="16:20" x14ac:dyDescent="0.2">
      <c r="P3754" s="184">
        <f t="shared" si="392"/>
        <v>43282</v>
      </c>
      <c r="Q3754" s="184">
        <v>43299</v>
      </c>
      <c r="R3754" s="182">
        <v>7.75</v>
      </c>
      <c r="S3754" s="182">
        <f t="shared" si="393"/>
        <v>3.82</v>
      </c>
      <c r="T3754" s="182">
        <f t="shared" si="394"/>
        <v>3.93</v>
      </c>
    </row>
    <row r="3755" spans="16:20" x14ac:dyDescent="0.2">
      <c r="P3755" s="184">
        <f t="shared" si="392"/>
        <v>43282</v>
      </c>
      <c r="Q3755" s="184">
        <v>43300</v>
      </c>
      <c r="R3755" s="182">
        <v>7.75</v>
      </c>
      <c r="S3755" s="182">
        <f t="shared" si="393"/>
        <v>3.82</v>
      </c>
      <c r="T3755" s="182">
        <f t="shared" si="394"/>
        <v>3.93</v>
      </c>
    </row>
    <row r="3756" spans="16:20" x14ac:dyDescent="0.2">
      <c r="P3756" s="184">
        <f t="shared" si="392"/>
        <v>43282</v>
      </c>
      <c r="Q3756" s="184">
        <v>43301</v>
      </c>
      <c r="R3756" s="182">
        <v>7.75</v>
      </c>
      <c r="S3756" s="182">
        <f t="shared" si="393"/>
        <v>3.82</v>
      </c>
      <c r="T3756" s="182">
        <f t="shared" si="394"/>
        <v>3.93</v>
      </c>
    </row>
    <row r="3757" spans="16:20" x14ac:dyDescent="0.2">
      <c r="P3757" s="184">
        <f t="shared" si="392"/>
        <v>43282</v>
      </c>
      <c r="Q3757" s="184">
        <v>43302</v>
      </c>
      <c r="R3757" s="182">
        <v>7.75</v>
      </c>
      <c r="S3757" s="182">
        <f t="shared" si="393"/>
        <v>3.82</v>
      </c>
      <c r="T3757" s="182">
        <f t="shared" si="394"/>
        <v>3.93</v>
      </c>
    </row>
    <row r="3758" spans="16:20" x14ac:dyDescent="0.2">
      <c r="P3758" s="184">
        <f t="shared" si="392"/>
        <v>43282</v>
      </c>
      <c r="Q3758" s="184">
        <v>43303</v>
      </c>
      <c r="R3758" s="182">
        <v>7.75</v>
      </c>
      <c r="S3758" s="182">
        <f t="shared" si="393"/>
        <v>3.82</v>
      </c>
      <c r="T3758" s="182">
        <f t="shared" si="394"/>
        <v>3.93</v>
      </c>
    </row>
    <row r="3759" spans="16:20" x14ac:dyDescent="0.2">
      <c r="P3759" s="184">
        <f t="shared" si="392"/>
        <v>43282</v>
      </c>
      <c r="Q3759" s="184">
        <v>43304</v>
      </c>
      <c r="R3759" s="182">
        <v>7.75</v>
      </c>
      <c r="S3759" s="182">
        <f t="shared" si="393"/>
        <v>3.82</v>
      </c>
      <c r="T3759" s="182">
        <f t="shared" si="394"/>
        <v>3.93</v>
      </c>
    </row>
    <row r="3760" spans="16:20" x14ac:dyDescent="0.2">
      <c r="P3760" s="184">
        <f t="shared" si="392"/>
        <v>43282</v>
      </c>
      <c r="Q3760" s="184">
        <v>43305</v>
      </c>
      <c r="R3760" s="182">
        <v>7.75</v>
      </c>
      <c r="S3760" s="182">
        <f t="shared" si="393"/>
        <v>3.82</v>
      </c>
      <c r="T3760" s="182">
        <f t="shared" si="394"/>
        <v>3.93</v>
      </c>
    </row>
    <row r="3761" spans="16:20" x14ac:dyDescent="0.2">
      <c r="P3761" s="184">
        <f t="shared" si="392"/>
        <v>43282</v>
      </c>
      <c r="Q3761" s="184">
        <v>43306</v>
      </c>
      <c r="R3761" s="182">
        <v>7.75</v>
      </c>
      <c r="S3761" s="182">
        <f t="shared" si="393"/>
        <v>3.82</v>
      </c>
      <c r="T3761" s="182">
        <f t="shared" si="394"/>
        <v>3.93</v>
      </c>
    </row>
    <row r="3762" spans="16:20" x14ac:dyDescent="0.2">
      <c r="P3762" s="184">
        <f t="shared" si="392"/>
        <v>43282</v>
      </c>
      <c r="Q3762" s="184">
        <v>43307</v>
      </c>
      <c r="R3762" s="182">
        <v>7.75</v>
      </c>
      <c r="S3762" s="182">
        <f t="shared" si="393"/>
        <v>3.82</v>
      </c>
      <c r="T3762" s="182">
        <f t="shared" si="394"/>
        <v>3.93</v>
      </c>
    </row>
    <row r="3763" spans="16:20" x14ac:dyDescent="0.2">
      <c r="P3763" s="184">
        <f t="shared" si="392"/>
        <v>43282</v>
      </c>
      <c r="Q3763" s="184">
        <v>43308</v>
      </c>
      <c r="R3763" s="182">
        <v>7.75</v>
      </c>
      <c r="S3763" s="182">
        <f t="shared" si="393"/>
        <v>3.82</v>
      </c>
      <c r="T3763" s="182">
        <f t="shared" si="394"/>
        <v>3.93</v>
      </c>
    </row>
    <row r="3764" spans="16:20" x14ac:dyDescent="0.2">
      <c r="P3764" s="184">
        <f t="shared" si="392"/>
        <v>43282</v>
      </c>
      <c r="Q3764" s="184">
        <v>43309</v>
      </c>
      <c r="R3764" s="182">
        <v>7.75</v>
      </c>
      <c r="S3764" s="182">
        <f t="shared" si="393"/>
        <v>3.82</v>
      </c>
      <c r="T3764" s="182">
        <f t="shared" si="394"/>
        <v>3.93</v>
      </c>
    </row>
    <row r="3765" spans="16:20" x14ac:dyDescent="0.2">
      <c r="P3765" s="184">
        <f t="shared" si="392"/>
        <v>43282</v>
      </c>
      <c r="Q3765" s="184">
        <v>43310</v>
      </c>
      <c r="R3765" s="182">
        <v>7.75</v>
      </c>
      <c r="S3765" s="182">
        <f t="shared" si="393"/>
        <v>3.82</v>
      </c>
      <c r="T3765" s="182">
        <f t="shared" si="394"/>
        <v>3.93</v>
      </c>
    </row>
    <row r="3766" spans="16:20" x14ac:dyDescent="0.2">
      <c r="P3766" s="184">
        <f t="shared" si="392"/>
        <v>43282</v>
      </c>
      <c r="Q3766" s="184">
        <v>43311</v>
      </c>
      <c r="R3766" s="182">
        <v>7.75</v>
      </c>
      <c r="S3766" s="182">
        <f t="shared" si="393"/>
        <v>3.82</v>
      </c>
      <c r="T3766" s="182">
        <f t="shared" si="394"/>
        <v>3.93</v>
      </c>
    </row>
    <row r="3767" spans="16:20" x14ac:dyDescent="0.2">
      <c r="P3767" s="184">
        <f t="shared" si="392"/>
        <v>43282</v>
      </c>
      <c r="Q3767" s="184">
        <v>43312</v>
      </c>
      <c r="R3767" s="182">
        <v>7.75</v>
      </c>
      <c r="S3767" s="182">
        <f t="shared" si="393"/>
        <v>3.82</v>
      </c>
      <c r="T3767" s="182">
        <f t="shared" si="394"/>
        <v>3.93</v>
      </c>
    </row>
    <row r="3768" spans="16:20" x14ac:dyDescent="0.2">
      <c r="P3768" s="184">
        <f t="shared" si="392"/>
        <v>43313</v>
      </c>
      <c r="Q3768" s="184">
        <v>43313</v>
      </c>
      <c r="R3768" s="182">
        <v>7.75</v>
      </c>
      <c r="S3768" s="182">
        <f t="shared" si="393"/>
        <v>3.76</v>
      </c>
      <c r="T3768" s="182">
        <f t="shared" si="394"/>
        <v>3.99</v>
      </c>
    </row>
    <row r="3769" spans="16:20" x14ac:dyDescent="0.2">
      <c r="P3769" s="184">
        <f t="shared" si="392"/>
        <v>43313</v>
      </c>
      <c r="Q3769" s="184">
        <v>43314</v>
      </c>
      <c r="R3769" s="182">
        <v>7.75</v>
      </c>
      <c r="S3769" s="182">
        <f t="shared" si="393"/>
        <v>3.76</v>
      </c>
      <c r="T3769" s="182">
        <f t="shared" si="394"/>
        <v>3.99</v>
      </c>
    </row>
    <row r="3770" spans="16:20" x14ac:dyDescent="0.2">
      <c r="P3770" s="184">
        <f t="shared" si="392"/>
        <v>43313</v>
      </c>
      <c r="Q3770" s="184">
        <v>43315</v>
      </c>
      <c r="R3770" s="182">
        <v>7.75</v>
      </c>
      <c r="S3770" s="182">
        <f t="shared" si="393"/>
        <v>3.76</v>
      </c>
      <c r="T3770" s="182">
        <f t="shared" si="394"/>
        <v>3.99</v>
      </c>
    </row>
    <row r="3771" spans="16:20" x14ac:dyDescent="0.2">
      <c r="P3771" s="184">
        <f t="shared" si="392"/>
        <v>43313</v>
      </c>
      <c r="Q3771" s="184">
        <v>43316</v>
      </c>
      <c r="R3771" s="182">
        <v>7.75</v>
      </c>
      <c r="S3771" s="182">
        <f t="shared" si="393"/>
        <v>3.76</v>
      </c>
      <c r="T3771" s="182">
        <f t="shared" si="394"/>
        <v>3.99</v>
      </c>
    </row>
    <row r="3772" spans="16:20" x14ac:dyDescent="0.2">
      <c r="P3772" s="184">
        <f t="shared" si="392"/>
        <v>43313</v>
      </c>
      <c r="Q3772" s="184">
        <v>43317</v>
      </c>
      <c r="R3772" s="182">
        <v>7.75</v>
      </c>
      <c r="S3772" s="182">
        <f t="shared" si="393"/>
        <v>3.76</v>
      </c>
      <c r="T3772" s="182">
        <f t="shared" si="394"/>
        <v>3.99</v>
      </c>
    </row>
    <row r="3773" spans="16:20" x14ac:dyDescent="0.2">
      <c r="P3773" s="184">
        <f t="shared" si="392"/>
        <v>43313</v>
      </c>
      <c r="Q3773" s="184">
        <v>43318</v>
      </c>
      <c r="R3773" s="182">
        <v>7.75</v>
      </c>
      <c r="S3773" s="182">
        <f t="shared" si="393"/>
        <v>3.76</v>
      </c>
      <c r="T3773" s="182">
        <f t="shared" si="394"/>
        <v>3.99</v>
      </c>
    </row>
    <row r="3774" spans="16:20" x14ac:dyDescent="0.2">
      <c r="P3774" s="184">
        <f t="shared" si="392"/>
        <v>43313</v>
      </c>
      <c r="Q3774" s="184">
        <v>43319</v>
      </c>
      <c r="R3774" s="182">
        <v>7.75</v>
      </c>
      <c r="S3774" s="182">
        <f t="shared" si="393"/>
        <v>3.76</v>
      </c>
      <c r="T3774" s="182">
        <f t="shared" si="394"/>
        <v>3.99</v>
      </c>
    </row>
    <row r="3775" spans="16:20" x14ac:dyDescent="0.2">
      <c r="P3775" s="184">
        <f t="shared" si="392"/>
        <v>43313</v>
      </c>
      <c r="Q3775" s="184">
        <v>43320</v>
      </c>
      <c r="R3775" s="182">
        <v>7.75</v>
      </c>
      <c r="S3775" s="182">
        <f t="shared" si="393"/>
        <v>3.76</v>
      </c>
      <c r="T3775" s="182">
        <f t="shared" si="394"/>
        <v>3.99</v>
      </c>
    </row>
    <row r="3776" spans="16:20" x14ac:dyDescent="0.2">
      <c r="P3776" s="184">
        <f t="shared" si="392"/>
        <v>43313</v>
      </c>
      <c r="Q3776" s="184">
        <v>43321</v>
      </c>
      <c r="R3776" s="182">
        <v>7.75</v>
      </c>
      <c r="S3776" s="182">
        <f t="shared" si="393"/>
        <v>3.76</v>
      </c>
      <c r="T3776" s="182">
        <f t="shared" si="394"/>
        <v>3.99</v>
      </c>
    </row>
    <row r="3777" spans="16:20" x14ac:dyDescent="0.2">
      <c r="P3777" s="184">
        <f t="shared" si="392"/>
        <v>43313</v>
      </c>
      <c r="Q3777" s="184">
        <v>43322</v>
      </c>
      <c r="R3777" s="182">
        <v>7.75</v>
      </c>
      <c r="S3777" s="182">
        <f t="shared" si="393"/>
        <v>3.76</v>
      </c>
      <c r="T3777" s="182">
        <f t="shared" si="394"/>
        <v>3.99</v>
      </c>
    </row>
    <row r="3778" spans="16:20" x14ac:dyDescent="0.2">
      <c r="P3778" s="184">
        <f t="shared" si="392"/>
        <v>43313</v>
      </c>
      <c r="Q3778" s="184">
        <v>43323</v>
      </c>
      <c r="R3778" s="182">
        <v>7.75</v>
      </c>
      <c r="S3778" s="182">
        <f t="shared" si="393"/>
        <v>3.76</v>
      </c>
      <c r="T3778" s="182">
        <f t="shared" si="394"/>
        <v>3.99</v>
      </c>
    </row>
    <row r="3779" spans="16:20" x14ac:dyDescent="0.2">
      <c r="P3779" s="184">
        <f t="shared" si="392"/>
        <v>43313</v>
      </c>
      <c r="Q3779" s="184">
        <v>43324</v>
      </c>
      <c r="R3779" s="182">
        <v>7.75</v>
      </c>
      <c r="S3779" s="182">
        <f t="shared" si="393"/>
        <v>3.76</v>
      </c>
      <c r="T3779" s="182">
        <f t="shared" si="394"/>
        <v>3.99</v>
      </c>
    </row>
    <row r="3780" spans="16:20" x14ac:dyDescent="0.2">
      <c r="P3780" s="184">
        <f t="shared" si="392"/>
        <v>43313</v>
      </c>
      <c r="Q3780" s="184">
        <v>43325</v>
      </c>
      <c r="R3780" s="182">
        <v>7.75</v>
      </c>
      <c r="S3780" s="182">
        <f t="shared" si="393"/>
        <v>3.76</v>
      </c>
      <c r="T3780" s="182">
        <f t="shared" si="394"/>
        <v>3.99</v>
      </c>
    </row>
    <row r="3781" spans="16:20" x14ac:dyDescent="0.2">
      <c r="P3781" s="184">
        <f t="shared" si="392"/>
        <v>43313</v>
      </c>
      <c r="Q3781" s="184">
        <v>43326</v>
      </c>
      <c r="R3781" s="182">
        <v>7.75</v>
      </c>
      <c r="S3781" s="182">
        <f t="shared" si="393"/>
        <v>3.76</v>
      </c>
      <c r="T3781" s="182">
        <f t="shared" si="394"/>
        <v>3.99</v>
      </c>
    </row>
    <row r="3782" spans="16:20" x14ac:dyDescent="0.2">
      <c r="P3782" s="184">
        <f t="shared" si="392"/>
        <v>43313</v>
      </c>
      <c r="Q3782" s="184">
        <v>43327</v>
      </c>
      <c r="R3782" s="182">
        <v>7.75</v>
      </c>
      <c r="S3782" s="182">
        <f t="shared" si="393"/>
        <v>3.76</v>
      </c>
      <c r="T3782" s="182">
        <f t="shared" si="394"/>
        <v>3.99</v>
      </c>
    </row>
    <row r="3783" spans="16:20" x14ac:dyDescent="0.2">
      <c r="P3783" s="184">
        <f t="shared" si="392"/>
        <v>43313</v>
      </c>
      <c r="Q3783" s="184">
        <v>43328</v>
      </c>
      <c r="R3783" s="182">
        <v>7.75</v>
      </c>
      <c r="S3783" s="182">
        <f t="shared" si="393"/>
        <v>3.76</v>
      </c>
      <c r="T3783" s="182">
        <f t="shared" si="394"/>
        <v>3.99</v>
      </c>
    </row>
    <row r="3784" spans="16:20" x14ac:dyDescent="0.2">
      <c r="P3784" s="184">
        <f t="shared" ref="P3784:P3847" si="395">DATE(YEAR(Q3784),MONTH(Q3784),1)</f>
        <v>43313</v>
      </c>
      <c r="Q3784" s="184">
        <v>43329</v>
      </c>
      <c r="R3784" s="182">
        <v>7.75</v>
      </c>
      <c r="S3784" s="182">
        <f t="shared" ref="S3784:S3847" si="396">INDEX($Y:$Y,MATCH($P3784,$V:$V,0))</f>
        <v>3.76</v>
      </c>
      <c r="T3784" s="182">
        <f t="shared" ref="T3784:T3847" si="397">R3784-S3784</f>
        <v>3.99</v>
      </c>
    </row>
    <row r="3785" spans="16:20" x14ac:dyDescent="0.2">
      <c r="P3785" s="184">
        <f t="shared" si="395"/>
        <v>43313</v>
      </c>
      <c r="Q3785" s="184">
        <v>43330</v>
      </c>
      <c r="R3785" s="182">
        <v>7.75</v>
      </c>
      <c r="S3785" s="182">
        <f t="shared" si="396"/>
        <v>3.76</v>
      </c>
      <c r="T3785" s="182">
        <f t="shared" si="397"/>
        <v>3.99</v>
      </c>
    </row>
    <row r="3786" spans="16:20" x14ac:dyDescent="0.2">
      <c r="P3786" s="184">
        <f t="shared" si="395"/>
        <v>43313</v>
      </c>
      <c r="Q3786" s="184">
        <v>43331</v>
      </c>
      <c r="R3786" s="182">
        <v>7.75</v>
      </c>
      <c r="S3786" s="182">
        <f t="shared" si="396"/>
        <v>3.76</v>
      </c>
      <c r="T3786" s="182">
        <f t="shared" si="397"/>
        <v>3.99</v>
      </c>
    </row>
    <row r="3787" spans="16:20" x14ac:dyDescent="0.2">
      <c r="P3787" s="184">
        <f t="shared" si="395"/>
        <v>43313</v>
      </c>
      <c r="Q3787" s="184">
        <v>43332</v>
      </c>
      <c r="R3787" s="182">
        <v>7.75</v>
      </c>
      <c r="S3787" s="182">
        <f t="shared" si="396"/>
        <v>3.76</v>
      </c>
      <c r="T3787" s="182">
        <f t="shared" si="397"/>
        <v>3.99</v>
      </c>
    </row>
    <row r="3788" spans="16:20" x14ac:dyDescent="0.2">
      <c r="P3788" s="184">
        <f t="shared" si="395"/>
        <v>43313</v>
      </c>
      <c r="Q3788" s="184">
        <v>43333</v>
      </c>
      <c r="R3788" s="182">
        <v>7.75</v>
      </c>
      <c r="S3788" s="182">
        <f t="shared" si="396"/>
        <v>3.76</v>
      </c>
      <c r="T3788" s="182">
        <f t="shared" si="397"/>
        <v>3.99</v>
      </c>
    </row>
    <row r="3789" spans="16:20" x14ac:dyDescent="0.2">
      <c r="P3789" s="184">
        <f t="shared" si="395"/>
        <v>43313</v>
      </c>
      <c r="Q3789" s="184">
        <v>43334</v>
      </c>
      <c r="R3789" s="182">
        <v>7.75</v>
      </c>
      <c r="S3789" s="182">
        <f t="shared" si="396"/>
        <v>3.76</v>
      </c>
      <c r="T3789" s="182">
        <f t="shared" si="397"/>
        <v>3.99</v>
      </c>
    </row>
    <row r="3790" spans="16:20" x14ac:dyDescent="0.2">
      <c r="P3790" s="184">
        <f t="shared" si="395"/>
        <v>43313</v>
      </c>
      <c r="Q3790" s="184">
        <v>43335</v>
      </c>
      <c r="R3790" s="182">
        <v>7.75</v>
      </c>
      <c r="S3790" s="182">
        <f t="shared" si="396"/>
        <v>3.76</v>
      </c>
      <c r="T3790" s="182">
        <f t="shared" si="397"/>
        <v>3.99</v>
      </c>
    </row>
    <row r="3791" spans="16:20" x14ac:dyDescent="0.2">
      <c r="P3791" s="184">
        <f t="shared" si="395"/>
        <v>43313</v>
      </c>
      <c r="Q3791" s="184">
        <v>43336</v>
      </c>
      <c r="R3791" s="182">
        <v>7.75</v>
      </c>
      <c r="S3791" s="182">
        <f t="shared" si="396"/>
        <v>3.76</v>
      </c>
      <c r="T3791" s="182">
        <f t="shared" si="397"/>
        <v>3.99</v>
      </c>
    </row>
    <row r="3792" spans="16:20" x14ac:dyDescent="0.2">
      <c r="P3792" s="184">
        <f t="shared" si="395"/>
        <v>43313</v>
      </c>
      <c r="Q3792" s="184">
        <v>43337</v>
      </c>
      <c r="R3792" s="182">
        <v>7.75</v>
      </c>
      <c r="S3792" s="182">
        <f t="shared" si="396"/>
        <v>3.76</v>
      </c>
      <c r="T3792" s="182">
        <f t="shared" si="397"/>
        <v>3.99</v>
      </c>
    </row>
    <row r="3793" spans="16:20" x14ac:dyDescent="0.2">
      <c r="P3793" s="184">
        <f t="shared" si="395"/>
        <v>43313</v>
      </c>
      <c r="Q3793" s="184">
        <v>43338</v>
      </c>
      <c r="R3793" s="182">
        <v>7.75</v>
      </c>
      <c r="S3793" s="182">
        <f t="shared" si="396"/>
        <v>3.76</v>
      </c>
      <c r="T3793" s="182">
        <f t="shared" si="397"/>
        <v>3.99</v>
      </c>
    </row>
    <row r="3794" spans="16:20" x14ac:dyDescent="0.2">
      <c r="P3794" s="184">
        <f t="shared" si="395"/>
        <v>43313</v>
      </c>
      <c r="Q3794" s="184">
        <v>43339</v>
      </c>
      <c r="R3794" s="182">
        <v>7.75</v>
      </c>
      <c r="S3794" s="182">
        <f t="shared" si="396"/>
        <v>3.76</v>
      </c>
      <c r="T3794" s="182">
        <f t="shared" si="397"/>
        <v>3.99</v>
      </c>
    </row>
    <row r="3795" spans="16:20" x14ac:dyDescent="0.2">
      <c r="P3795" s="184">
        <f t="shared" si="395"/>
        <v>43313</v>
      </c>
      <c r="Q3795" s="184">
        <v>43340</v>
      </c>
      <c r="R3795" s="182">
        <v>7.75</v>
      </c>
      <c r="S3795" s="182">
        <f t="shared" si="396"/>
        <v>3.76</v>
      </c>
      <c r="T3795" s="182">
        <f t="shared" si="397"/>
        <v>3.99</v>
      </c>
    </row>
    <row r="3796" spans="16:20" x14ac:dyDescent="0.2">
      <c r="P3796" s="184">
        <f t="shared" si="395"/>
        <v>43313</v>
      </c>
      <c r="Q3796" s="184">
        <v>43341</v>
      </c>
      <c r="R3796" s="182">
        <v>7.75</v>
      </c>
      <c r="S3796" s="182">
        <f t="shared" si="396"/>
        <v>3.76</v>
      </c>
      <c r="T3796" s="182">
        <f t="shared" si="397"/>
        <v>3.99</v>
      </c>
    </row>
    <row r="3797" spans="16:20" x14ac:dyDescent="0.2">
      <c r="P3797" s="184">
        <f t="shared" si="395"/>
        <v>43313</v>
      </c>
      <c r="Q3797" s="184">
        <v>43342</v>
      </c>
      <c r="R3797" s="182">
        <v>7.75</v>
      </c>
      <c r="S3797" s="182">
        <f t="shared" si="396"/>
        <v>3.76</v>
      </c>
      <c r="T3797" s="182">
        <f t="shared" si="397"/>
        <v>3.99</v>
      </c>
    </row>
    <row r="3798" spans="16:20" x14ac:dyDescent="0.2">
      <c r="P3798" s="184">
        <f t="shared" si="395"/>
        <v>43313</v>
      </c>
      <c r="Q3798" s="184">
        <v>43343</v>
      </c>
      <c r="R3798" s="182">
        <v>7.75</v>
      </c>
      <c r="S3798" s="182">
        <f t="shared" si="396"/>
        <v>3.76</v>
      </c>
      <c r="T3798" s="182">
        <f t="shared" si="397"/>
        <v>3.99</v>
      </c>
    </row>
    <row r="3799" spans="16:20" x14ac:dyDescent="0.2">
      <c r="P3799" s="184">
        <f t="shared" si="395"/>
        <v>43344</v>
      </c>
      <c r="Q3799" s="184">
        <v>43344</v>
      </c>
      <c r="R3799" s="182">
        <v>7.75</v>
      </c>
      <c r="S3799" s="182">
        <f t="shared" si="396"/>
        <v>3.8</v>
      </c>
      <c r="T3799" s="182">
        <f t="shared" si="397"/>
        <v>3.95</v>
      </c>
    </row>
    <row r="3800" spans="16:20" x14ac:dyDescent="0.2">
      <c r="P3800" s="184">
        <f t="shared" si="395"/>
        <v>43344</v>
      </c>
      <c r="Q3800" s="184">
        <v>43345</v>
      </c>
      <c r="R3800" s="182">
        <v>7.75</v>
      </c>
      <c r="S3800" s="182">
        <f t="shared" si="396"/>
        <v>3.8</v>
      </c>
      <c r="T3800" s="182">
        <f t="shared" si="397"/>
        <v>3.95</v>
      </c>
    </row>
    <row r="3801" spans="16:20" x14ac:dyDescent="0.2">
      <c r="P3801" s="184">
        <f t="shared" si="395"/>
        <v>43344</v>
      </c>
      <c r="Q3801" s="184">
        <v>43346</v>
      </c>
      <c r="R3801" s="182">
        <v>7.75</v>
      </c>
      <c r="S3801" s="182">
        <f t="shared" si="396"/>
        <v>3.8</v>
      </c>
      <c r="T3801" s="182">
        <f t="shared" si="397"/>
        <v>3.95</v>
      </c>
    </row>
    <row r="3802" spans="16:20" x14ac:dyDescent="0.2">
      <c r="P3802" s="184">
        <f t="shared" si="395"/>
        <v>43344</v>
      </c>
      <c r="Q3802" s="184">
        <v>43347</v>
      </c>
      <c r="R3802" s="182">
        <v>7.75</v>
      </c>
      <c r="S3802" s="182">
        <f t="shared" si="396"/>
        <v>3.8</v>
      </c>
      <c r="T3802" s="182">
        <f t="shared" si="397"/>
        <v>3.95</v>
      </c>
    </row>
    <row r="3803" spans="16:20" x14ac:dyDescent="0.2">
      <c r="P3803" s="184">
        <f t="shared" si="395"/>
        <v>43344</v>
      </c>
      <c r="Q3803" s="184">
        <v>43348</v>
      </c>
      <c r="R3803" s="182">
        <v>7.75</v>
      </c>
      <c r="S3803" s="182">
        <f t="shared" si="396"/>
        <v>3.8</v>
      </c>
      <c r="T3803" s="182">
        <f t="shared" si="397"/>
        <v>3.95</v>
      </c>
    </row>
    <row r="3804" spans="16:20" x14ac:dyDescent="0.2">
      <c r="P3804" s="184">
        <f t="shared" si="395"/>
        <v>43344</v>
      </c>
      <c r="Q3804" s="184">
        <v>43349</v>
      </c>
      <c r="R3804" s="182">
        <v>7.75</v>
      </c>
      <c r="S3804" s="182">
        <f t="shared" si="396"/>
        <v>3.8</v>
      </c>
      <c r="T3804" s="182">
        <f t="shared" si="397"/>
        <v>3.95</v>
      </c>
    </row>
    <row r="3805" spans="16:20" x14ac:dyDescent="0.2">
      <c r="P3805" s="184">
        <f t="shared" si="395"/>
        <v>43344</v>
      </c>
      <c r="Q3805" s="184">
        <v>43350</v>
      </c>
      <c r="R3805" s="182">
        <v>7.75</v>
      </c>
      <c r="S3805" s="182">
        <f t="shared" si="396"/>
        <v>3.8</v>
      </c>
      <c r="T3805" s="182">
        <f t="shared" si="397"/>
        <v>3.95</v>
      </c>
    </row>
    <row r="3806" spans="16:20" x14ac:dyDescent="0.2">
      <c r="P3806" s="184">
        <f t="shared" si="395"/>
        <v>43344</v>
      </c>
      <c r="Q3806" s="184">
        <v>43351</v>
      </c>
      <c r="R3806" s="182">
        <v>7.75</v>
      </c>
      <c r="S3806" s="182">
        <f t="shared" si="396"/>
        <v>3.8</v>
      </c>
      <c r="T3806" s="182">
        <f t="shared" si="397"/>
        <v>3.95</v>
      </c>
    </row>
    <row r="3807" spans="16:20" x14ac:dyDescent="0.2">
      <c r="P3807" s="184">
        <f t="shared" si="395"/>
        <v>43344</v>
      </c>
      <c r="Q3807" s="184">
        <v>43352</v>
      </c>
      <c r="R3807" s="182">
        <v>7.75</v>
      </c>
      <c r="S3807" s="182">
        <f t="shared" si="396"/>
        <v>3.8</v>
      </c>
      <c r="T3807" s="182">
        <f t="shared" si="397"/>
        <v>3.95</v>
      </c>
    </row>
    <row r="3808" spans="16:20" x14ac:dyDescent="0.2">
      <c r="P3808" s="184">
        <f t="shared" si="395"/>
        <v>43344</v>
      </c>
      <c r="Q3808" s="184">
        <v>43353</v>
      </c>
      <c r="R3808" s="182">
        <v>7.75</v>
      </c>
      <c r="S3808" s="182">
        <f t="shared" si="396"/>
        <v>3.8</v>
      </c>
      <c r="T3808" s="182">
        <f t="shared" si="397"/>
        <v>3.95</v>
      </c>
    </row>
    <row r="3809" spans="16:20" x14ac:dyDescent="0.2">
      <c r="P3809" s="184">
        <f t="shared" si="395"/>
        <v>43344</v>
      </c>
      <c r="Q3809" s="184">
        <v>43354</v>
      </c>
      <c r="R3809" s="182">
        <v>7.75</v>
      </c>
      <c r="S3809" s="182">
        <f t="shared" si="396"/>
        <v>3.8</v>
      </c>
      <c r="T3809" s="182">
        <f t="shared" si="397"/>
        <v>3.95</v>
      </c>
    </row>
    <row r="3810" spans="16:20" x14ac:dyDescent="0.2">
      <c r="P3810" s="184">
        <f t="shared" si="395"/>
        <v>43344</v>
      </c>
      <c r="Q3810" s="184">
        <v>43355</v>
      </c>
      <c r="R3810" s="182">
        <v>7.75</v>
      </c>
      <c r="S3810" s="182">
        <f t="shared" si="396"/>
        <v>3.8</v>
      </c>
      <c r="T3810" s="182">
        <f t="shared" si="397"/>
        <v>3.95</v>
      </c>
    </row>
    <row r="3811" spans="16:20" x14ac:dyDescent="0.2">
      <c r="P3811" s="184">
        <f t="shared" si="395"/>
        <v>43344</v>
      </c>
      <c r="Q3811" s="184">
        <v>43356</v>
      </c>
      <c r="R3811" s="182">
        <v>7.75</v>
      </c>
      <c r="S3811" s="182">
        <f t="shared" si="396"/>
        <v>3.8</v>
      </c>
      <c r="T3811" s="182">
        <f t="shared" si="397"/>
        <v>3.95</v>
      </c>
    </row>
    <row r="3812" spans="16:20" x14ac:dyDescent="0.2">
      <c r="P3812" s="184">
        <f t="shared" si="395"/>
        <v>43344</v>
      </c>
      <c r="Q3812" s="184">
        <v>43357</v>
      </c>
      <c r="R3812" s="182">
        <v>7.75</v>
      </c>
      <c r="S3812" s="182">
        <f t="shared" si="396"/>
        <v>3.8</v>
      </c>
      <c r="T3812" s="182">
        <f t="shared" si="397"/>
        <v>3.95</v>
      </c>
    </row>
    <row r="3813" spans="16:20" x14ac:dyDescent="0.2">
      <c r="P3813" s="184">
        <f t="shared" si="395"/>
        <v>43344</v>
      </c>
      <c r="Q3813" s="184">
        <v>43358</v>
      </c>
      <c r="R3813" s="182">
        <v>7.75</v>
      </c>
      <c r="S3813" s="182">
        <f t="shared" si="396"/>
        <v>3.8</v>
      </c>
      <c r="T3813" s="182">
        <f t="shared" si="397"/>
        <v>3.95</v>
      </c>
    </row>
    <row r="3814" spans="16:20" x14ac:dyDescent="0.2">
      <c r="P3814" s="184">
        <f t="shared" si="395"/>
        <v>43344</v>
      </c>
      <c r="Q3814" s="184">
        <v>43359</v>
      </c>
      <c r="R3814" s="182">
        <v>7.75</v>
      </c>
      <c r="S3814" s="182">
        <f t="shared" si="396"/>
        <v>3.8</v>
      </c>
      <c r="T3814" s="182">
        <f t="shared" si="397"/>
        <v>3.95</v>
      </c>
    </row>
    <row r="3815" spans="16:20" x14ac:dyDescent="0.2">
      <c r="P3815" s="184">
        <f t="shared" si="395"/>
        <v>43344</v>
      </c>
      <c r="Q3815" s="184">
        <v>43360</v>
      </c>
      <c r="R3815" s="182">
        <v>7.75</v>
      </c>
      <c r="S3815" s="182">
        <f t="shared" si="396"/>
        <v>3.8</v>
      </c>
      <c r="T3815" s="182">
        <f t="shared" si="397"/>
        <v>3.95</v>
      </c>
    </row>
    <row r="3816" spans="16:20" x14ac:dyDescent="0.2">
      <c r="P3816" s="184">
        <f t="shared" si="395"/>
        <v>43344</v>
      </c>
      <c r="Q3816" s="184">
        <v>43361</v>
      </c>
      <c r="R3816" s="182">
        <v>7.75</v>
      </c>
      <c r="S3816" s="182">
        <f t="shared" si="396"/>
        <v>3.8</v>
      </c>
      <c r="T3816" s="182">
        <f t="shared" si="397"/>
        <v>3.95</v>
      </c>
    </row>
    <row r="3817" spans="16:20" x14ac:dyDescent="0.2">
      <c r="P3817" s="184">
        <f t="shared" si="395"/>
        <v>43344</v>
      </c>
      <c r="Q3817" s="184">
        <v>43362</v>
      </c>
      <c r="R3817" s="182">
        <v>7.75</v>
      </c>
      <c r="S3817" s="182">
        <f t="shared" si="396"/>
        <v>3.8</v>
      </c>
      <c r="T3817" s="182">
        <f t="shared" si="397"/>
        <v>3.95</v>
      </c>
    </row>
    <row r="3818" spans="16:20" x14ac:dyDescent="0.2">
      <c r="P3818" s="184">
        <f t="shared" si="395"/>
        <v>43344</v>
      </c>
      <c r="Q3818" s="184">
        <v>43363</v>
      </c>
      <c r="R3818" s="182">
        <v>7.75</v>
      </c>
      <c r="S3818" s="182">
        <f t="shared" si="396"/>
        <v>3.8</v>
      </c>
      <c r="T3818" s="182">
        <f t="shared" si="397"/>
        <v>3.95</v>
      </c>
    </row>
    <row r="3819" spans="16:20" x14ac:dyDescent="0.2">
      <c r="P3819" s="184">
        <f t="shared" si="395"/>
        <v>43344</v>
      </c>
      <c r="Q3819" s="184">
        <v>43364</v>
      </c>
      <c r="R3819" s="182">
        <v>7.75</v>
      </c>
      <c r="S3819" s="182">
        <f t="shared" si="396"/>
        <v>3.8</v>
      </c>
      <c r="T3819" s="182">
        <f t="shared" si="397"/>
        <v>3.95</v>
      </c>
    </row>
    <row r="3820" spans="16:20" x14ac:dyDescent="0.2">
      <c r="P3820" s="184">
        <f t="shared" si="395"/>
        <v>43344</v>
      </c>
      <c r="Q3820" s="184">
        <v>43365</v>
      </c>
      <c r="R3820" s="182">
        <v>7.75</v>
      </c>
      <c r="S3820" s="182">
        <f t="shared" si="396"/>
        <v>3.8</v>
      </c>
      <c r="T3820" s="182">
        <f t="shared" si="397"/>
        <v>3.95</v>
      </c>
    </row>
    <row r="3821" spans="16:20" x14ac:dyDescent="0.2">
      <c r="P3821" s="184">
        <f t="shared" si="395"/>
        <v>43344</v>
      </c>
      <c r="Q3821" s="184">
        <v>43366</v>
      </c>
      <c r="R3821" s="182">
        <v>7.75</v>
      </c>
      <c r="S3821" s="182">
        <f t="shared" si="396"/>
        <v>3.8</v>
      </c>
      <c r="T3821" s="182">
        <f t="shared" si="397"/>
        <v>3.95</v>
      </c>
    </row>
    <row r="3822" spans="16:20" x14ac:dyDescent="0.2">
      <c r="P3822" s="184">
        <f t="shared" si="395"/>
        <v>43344</v>
      </c>
      <c r="Q3822" s="184">
        <v>43367</v>
      </c>
      <c r="R3822" s="182">
        <v>7.75</v>
      </c>
      <c r="S3822" s="182">
        <f t="shared" si="396"/>
        <v>3.8</v>
      </c>
      <c r="T3822" s="182">
        <f t="shared" si="397"/>
        <v>3.95</v>
      </c>
    </row>
    <row r="3823" spans="16:20" x14ac:dyDescent="0.2">
      <c r="P3823" s="184">
        <f t="shared" si="395"/>
        <v>43344</v>
      </c>
      <c r="Q3823" s="184">
        <v>43368</v>
      </c>
      <c r="R3823" s="182">
        <v>7.75</v>
      </c>
      <c r="S3823" s="182">
        <f t="shared" si="396"/>
        <v>3.8</v>
      </c>
      <c r="T3823" s="182">
        <f t="shared" si="397"/>
        <v>3.95</v>
      </c>
    </row>
    <row r="3824" spans="16:20" x14ac:dyDescent="0.2">
      <c r="P3824" s="184">
        <f t="shared" si="395"/>
        <v>43344</v>
      </c>
      <c r="Q3824" s="184">
        <v>43369</v>
      </c>
      <c r="R3824" s="182">
        <v>7.75</v>
      </c>
      <c r="S3824" s="182">
        <f t="shared" si="396"/>
        <v>3.8</v>
      </c>
      <c r="T3824" s="182">
        <f t="shared" si="397"/>
        <v>3.95</v>
      </c>
    </row>
    <row r="3825" spans="16:20" x14ac:dyDescent="0.2">
      <c r="P3825" s="184">
        <f t="shared" si="395"/>
        <v>43344</v>
      </c>
      <c r="Q3825" s="184">
        <v>43370</v>
      </c>
      <c r="R3825" s="182">
        <v>7.75</v>
      </c>
      <c r="S3825" s="182">
        <f t="shared" si="396"/>
        <v>3.8</v>
      </c>
      <c r="T3825" s="182">
        <f t="shared" si="397"/>
        <v>3.95</v>
      </c>
    </row>
    <row r="3826" spans="16:20" x14ac:dyDescent="0.2">
      <c r="P3826" s="184">
        <f t="shared" si="395"/>
        <v>43344</v>
      </c>
      <c r="Q3826" s="184">
        <v>43371</v>
      </c>
      <c r="R3826" s="182">
        <v>7.75</v>
      </c>
      <c r="S3826" s="182">
        <f t="shared" si="396"/>
        <v>3.8</v>
      </c>
      <c r="T3826" s="182">
        <f t="shared" si="397"/>
        <v>3.95</v>
      </c>
    </row>
    <row r="3827" spans="16:20" x14ac:dyDescent="0.2">
      <c r="P3827" s="184">
        <f t="shared" si="395"/>
        <v>43344</v>
      </c>
      <c r="Q3827" s="184">
        <v>43372</v>
      </c>
      <c r="R3827" s="182">
        <v>7.75</v>
      </c>
      <c r="S3827" s="182">
        <f t="shared" si="396"/>
        <v>3.8</v>
      </c>
      <c r="T3827" s="182">
        <f t="shared" si="397"/>
        <v>3.95</v>
      </c>
    </row>
    <row r="3828" spans="16:20" x14ac:dyDescent="0.2">
      <c r="P3828" s="184">
        <f t="shared" si="395"/>
        <v>43344</v>
      </c>
      <c r="Q3828" s="184">
        <v>43373</v>
      </c>
      <c r="R3828" s="182">
        <v>7.75</v>
      </c>
      <c r="S3828" s="182">
        <f t="shared" si="396"/>
        <v>3.8</v>
      </c>
      <c r="T3828" s="182">
        <f t="shared" si="397"/>
        <v>3.95</v>
      </c>
    </row>
    <row r="3829" spans="16:20" x14ac:dyDescent="0.2">
      <c r="P3829" s="184">
        <f t="shared" si="395"/>
        <v>43374</v>
      </c>
      <c r="Q3829" s="184">
        <v>43374</v>
      </c>
      <c r="R3829" s="182">
        <v>7.75</v>
      </c>
      <c r="S3829" s="182">
        <f t="shared" si="396"/>
        <v>3.83</v>
      </c>
      <c r="T3829" s="182">
        <f t="shared" si="397"/>
        <v>3.92</v>
      </c>
    </row>
    <row r="3830" spans="16:20" x14ac:dyDescent="0.2">
      <c r="P3830" s="184">
        <f t="shared" si="395"/>
        <v>43374</v>
      </c>
      <c r="Q3830" s="184">
        <v>43375</v>
      </c>
      <c r="R3830" s="182">
        <v>7.75</v>
      </c>
      <c r="S3830" s="182">
        <f t="shared" si="396"/>
        <v>3.83</v>
      </c>
      <c r="T3830" s="182">
        <f t="shared" si="397"/>
        <v>3.92</v>
      </c>
    </row>
    <row r="3831" spans="16:20" x14ac:dyDescent="0.2">
      <c r="P3831" s="184">
        <f t="shared" si="395"/>
        <v>43374</v>
      </c>
      <c r="Q3831" s="184">
        <v>43376</v>
      </c>
      <c r="R3831" s="182">
        <v>7.75</v>
      </c>
      <c r="S3831" s="182">
        <f t="shared" si="396"/>
        <v>3.83</v>
      </c>
      <c r="T3831" s="182">
        <f t="shared" si="397"/>
        <v>3.92</v>
      </c>
    </row>
    <row r="3832" spans="16:20" x14ac:dyDescent="0.2">
      <c r="P3832" s="184">
        <f t="shared" si="395"/>
        <v>43374</v>
      </c>
      <c r="Q3832" s="184">
        <v>43377</v>
      </c>
      <c r="R3832" s="182">
        <v>7.75</v>
      </c>
      <c r="S3832" s="182">
        <f t="shared" si="396"/>
        <v>3.83</v>
      </c>
      <c r="T3832" s="182">
        <f t="shared" si="397"/>
        <v>3.92</v>
      </c>
    </row>
    <row r="3833" spans="16:20" x14ac:dyDescent="0.2">
      <c r="P3833" s="184">
        <f t="shared" si="395"/>
        <v>43374</v>
      </c>
      <c r="Q3833" s="184">
        <v>43378</v>
      </c>
      <c r="R3833" s="182">
        <v>7.75</v>
      </c>
      <c r="S3833" s="182">
        <f t="shared" si="396"/>
        <v>3.83</v>
      </c>
      <c r="T3833" s="182">
        <f t="shared" si="397"/>
        <v>3.92</v>
      </c>
    </row>
    <row r="3834" spans="16:20" x14ac:dyDescent="0.2">
      <c r="P3834" s="184">
        <f t="shared" si="395"/>
        <v>43374</v>
      </c>
      <c r="Q3834" s="184">
        <v>43379</v>
      </c>
      <c r="R3834" s="182">
        <v>7.75</v>
      </c>
      <c r="S3834" s="182">
        <f t="shared" si="396"/>
        <v>3.83</v>
      </c>
      <c r="T3834" s="182">
        <f t="shared" si="397"/>
        <v>3.92</v>
      </c>
    </row>
    <row r="3835" spans="16:20" x14ac:dyDescent="0.2">
      <c r="P3835" s="184">
        <f t="shared" si="395"/>
        <v>43374</v>
      </c>
      <c r="Q3835" s="184">
        <v>43380</v>
      </c>
      <c r="R3835" s="182">
        <v>7.75</v>
      </c>
      <c r="S3835" s="182">
        <f t="shared" si="396"/>
        <v>3.83</v>
      </c>
      <c r="T3835" s="182">
        <f t="shared" si="397"/>
        <v>3.92</v>
      </c>
    </row>
    <row r="3836" spans="16:20" x14ac:dyDescent="0.2">
      <c r="P3836" s="184">
        <f t="shared" si="395"/>
        <v>43374</v>
      </c>
      <c r="Q3836" s="184">
        <v>43381</v>
      </c>
      <c r="R3836" s="182">
        <v>7.75</v>
      </c>
      <c r="S3836" s="182">
        <f t="shared" si="396"/>
        <v>3.83</v>
      </c>
      <c r="T3836" s="182">
        <f t="shared" si="397"/>
        <v>3.92</v>
      </c>
    </row>
    <row r="3837" spans="16:20" x14ac:dyDescent="0.2">
      <c r="P3837" s="184">
        <f t="shared" si="395"/>
        <v>43374</v>
      </c>
      <c r="Q3837" s="184">
        <v>43382</v>
      </c>
      <c r="R3837" s="182">
        <v>7.75</v>
      </c>
      <c r="S3837" s="182">
        <f t="shared" si="396"/>
        <v>3.83</v>
      </c>
      <c r="T3837" s="182">
        <f t="shared" si="397"/>
        <v>3.92</v>
      </c>
    </row>
    <row r="3838" spans="16:20" x14ac:dyDescent="0.2">
      <c r="P3838" s="184">
        <f t="shared" si="395"/>
        <v>43374</v>
      </c>
      <c r="Q3838" s="184">
        <v>43383</v>
      </c>
      <c r="R3838" s="182">
        <v>7.75</v>
      </c>
      <c r="S3838" s="182">
        <f t="shared" si="396"/>
        <v>3.83</v>
      </c>
      <c r="T3838" s="182">
        <f t="shared" si="397"/>
        <v>3.92</v>
      </c>
    </row>
    <row r="3839" spans="16:20" x14ac:dyDescent="0.2">
      <c r="P3839" s="184">
        <f t="shared" si="395"/>
        <v>43374</v>
      </c>
      <c r="Q3839" s="184">
        <v>43384</v>
      </c>
      <c r="R3839" s="182">
        <v>7.75</v>
      </c>
      <c r="S3839" s="182">
        <f t="shared" si="396"/>
        <v>3.83</v>
      </c>
      <c r="T3839" s="182">
        <f t="shared" si="397"/>
        <v>3.92</v>
      </c>
    </row>
    <row r="3840" spans="16:20" x14ac:dyDescent="0.2">
      <c r="P3840" s="184">
        <f t="shared" si="395"/>
        <v>43374</v>
      </c>
      <c r="Q3840" s="184">
        <v>43385</v>
      </c>
      <c r="R3840" s="182">
        <v>7.75</v>
      </c>
      <c r="S3840" s="182">
        <f t="shared" si="396"/>
        <v>3.83</v>
      </c>
      <c r="T3840" s="182">
        <f t="shared" si="397"/>
        <v>3.92</v>
      </c>
    </row>
    <row r="3841" spans="16:20" x14ac:dyDescent="0.2">
      <c r="P3841" s="184">
        <f t="shared" si="395"/>
        <v>43374</v>
      </c>
      <c r="Q3841" s="184">
        <v>43386</v>
      </c>
      <c r="R3841" s="182">
        <v>7.75</v>
      </c>
      <c r="S3841" s="182">
        <f t="shared" si="396"/>
        <v>3.83</v>
      </c>
      <c r="T3841" s="182">
        <f t="shared" si="397"/>
        <v>3.92</v>
      </c>
    </row>
    <row r="3842" spans="16:20" x14ac:dyDescent="0.2">
      <c r="P3842" s="184">
        <f t="shared" si="395"/>
        <v>43374</v>
      </c>
      <c r="Q3842" s="184">
        <v>43387</v>
      </c>
      <c r="R3842" s="182">
        <v>7.75</v>
      </c>
      <c r="S3842" s="182">
        <f t="shared" si="396"/>
        <v>3.83</v>
      </c>
      <c r="T3842" s="182">
        <f t="shared" si="397"/>
        <v>3.92</v>
      </c>
    </row>
    <row r="3843" spans="16:20" x14ac:dyDescent="0.2">
      <c r="P3843" s="184">
        <f t="shared" si="395"/>
        <v>43374</v>
      </c>
      <c r="Q3843" s="184">
        <v>43388</v>
      </c>
      <c r="R3843" s="182">
        <v>7.75</v>
      </c>
      <c r="S3843" s="182">
        <f t="shared" si="396"/>
        <v>3.83</v>
      </c>
      <c r="T3843" s="182">
        <f t="shared" si="397"/>
        <v>3.92</v>
      </c>
    </row>
    <row r="3844" spans="16:20" x14ac:dyDescent="0.2">
      <c r="P3844" s="184">
        <f t="shared" si="395"/>
        <v>43374</v>
      </c>
      <c r="Q3844" s="184">
        <v>43389</v>
      </c>
      <c r="R3844" s="182">
        <v>7.75</v>
      </c>
      <c r="S3844" s="182">
        <f t="shared" si="396"/>
        <v>3.83</v>
      </c>
      <c r="T3844" s="182">
        <f t="shared" si="397"/>
        <v>3.92</v>
      </c>
    </row>
    <row r="3845" spans="16:20" x14ac:dyDescent="0.2">
      <c r="P3845" s="184">
        <f t="shared" si="395"/>
        <v>43374</v>
      </c>
      <c r="Q3845" s="184">
        <v>43390</v>
      </c>
      <c r="R3845" s="182">
        <v>7.75</v>
      </c>
      <c r="S3845" s="182">
        <f t="shared" si="396"/>
        <v>3.83</v>
      </c>
      <c r="T3845" s="182">
        <f t="shared" si="397"/>
        <v>3.92</v>
      </c>
    </row>
    <row r="3846" spans="16:20" x14ac:dyDescent="0.2">
      <c r="P3846" s="184">
        <f t="shared" si="395"/>
        <v>43374</v>
      </c>
      <c r="Q3846" s="184">
        <v>43391</v>
      </c>
      <c r="R3846" s="182">
        <v>7.75</v>
      </c>
      <c r="S3846" s="182">
        <f t="shared" si="396"/>
        <v>3.83</v>
      </c>
      <c r="T3846" s="182">
        <f t="shared" si="397"/>
        <v>3.92</v>
      </c>
    </row>
    <row r="3847" spans="16:20" x14ac:dyDescent="0.2">
      <c r="P3847" s="184">
        <f t="shared" si="395"/>
        <v>43374</v>
      </c>
      <c r="Q3847" s="184">
        <v>43392</v>
      </c>
      <c r="R3847" s="182">
        <v>7.75</v>
      </c>
      <c r="S3847" s="182">
        <f t="shared" si="396"/>
        <v>3.83</v>
      </c>
      <c r="T3847" s="182">
        <f t="shared" si="397"/>
        <v>3.92</v>
      </c>
    </row>
    <row r="3848" spans="16:20" x14ac:dyDescent="0.2">
      <c r="P3848" s="184">
        <f t="shared" ref="P3848:P3911" si="398">DATE(YEAR(Q3848),MONTH(Q3848),1)</f>
        <v>43374</v>
      </c>
      <c r="Q3848" s="184">
        <v>43393</v>
      </c>
      <c r="R3848" s="182">
        <v>7.75</v>
      </c>
      <c r="S3848" s="182">
        <f t="shared" ref="S3848:S3911" si="399">INDEX($Y:$Y,MATCH($P3848,$V:$V,0))</f>
        <v>3.83</v>
      </c>
      <c r="T3848" s="182">
        <f t="shared" ref="T3848:T3911" si="400">R3848-S3848</f>
        <v>3.92</v>
      </c>
    </row>
    <row r="3849" spans="16:20" x14ac:dyDescent="0.2">
      <c r="P3849" s="184">
        <f t="shared" si="398"/>
        <v>43374</v>
      </c>
      <c r="Q3849" s="184">
        <v>43394</v>
      </c>
      <c r="R3849" s="182">
        <v>7.75</v>
      </c>
      <c r="S3849" s="182">
        <f t="shared" si="399"/>
        <v>3.83</v>
      </c>
      <c r="T3849" s="182">
        <f t="shared" si="400"/>
        <v>3.92</v>
      </c>
    </row>
    <row r="3850" spans="16:20" x14ac:dyDescent="0.2">
      <c r="P3850" s="184">
        <f t="shared" si="398"/>
        <v>43374</v>
      </c>
      <c r="Q3850" s="184">
        <v>43395</v>
      </c>
      <c r="R3850" s="182">
        <v>7.75</v>
      </c>
      <c r="S3850" s="182">
        <f t="shared" si="399"/>
        <v>3.83</v>
      </c>
      <c r="T3850" s="182">
        <f t="shared" si="400"/>
        <v>3.92</v>
      </c>
    </row>
    <row r="3851" spans="16:20" x14ac:dyDescent="0.2">
      <c r="P3851" s="184">
        <f t="shared" si="398"/>
        <v>43374</v>
      </c>
      <c r="Q3851" s="184">
        <v>43396</v>
      </c>
      <c r="R3851" s="182">
        <v>7.75</v>
      </c>
      <c r="S3851" s="182">
        <f t="shared" si="399"/>
        <v>3.83</v>
      </c>
      <c r="T3851" s="182">
        <f t="shared" si="400"/>
        <v>3.92</v>
      </c>
    </row>
    <row r="3852" spans="16:20" x14ac:dyDescent="0.2">
      <c r="P3852" s="184">
        <f t="shared" si="398"/>
        <v>43374</v>
      </c>
      <c r="Q3852" s="184">
        <v>43397</v>
      </c>
      <c r="R3852" s="182">
        <v>7.75</v>
      </c>
      <c r="S3852" s="182">
        <f t="shared" si="399"/>
        <v>3.83</v>
      </c>
      <c r="T3852" s="182">
        <f t="shared" si="400"/>
        <v>3.92</v>
      </c>
    </row>
    <row r="3853" spans="16:20" x14ac:dyDescent="0.2">
      <c r="P3853" s="184">
        <f t="shared" si="398"/>
        <v>43374</v>
      </c>
      <c r="Q3853" s="184">
        <v>43398</v>
      </c>
      <c r="R3853" s="182">
        <v>7.75</v>
      </c>
      <c r="S3853" s="182">
        <f t="shared" si="399"/>
        <v>3.83</v>
      </c>
      <c r="T3853" s="182">
        <f t="shared" si="400"/>
        <v>3.92</v>
      </c>
    </row>
    <row r="3854" spans="16:20" x14ac:dyDescent="0.2">
      <c r="P3854" s="184">
        <f t="shared" si="398"/>
        <v>43374</v>
      </c>
      <c r="Q3854" s="184">
        <v>43399</v>
      </c>
      <c r="R3854" s="182">
        <v>7.75</v>
      </c>
      <c r="S3854" s="182">
        <f t="shared" si="399"/>
        <v>3.83</v>
      </c>
      <c r="T3854" s="182">
        <f t="shared" si="400"/>
        <v>3.92</v>
      </c>
    </row>
    <row r="3855" spans="16:20" x14ac:dyDescent="0.2">
      <c r="P3855" s="184">
        <f t="shared" si="398"/>
        <v>43374</v>
      </c>
      <c r="Q3855" s="184">
        <v>43400</v>
      </c>
      <c r="R3855" s="182">
        <v>7.75</v>
      </c>
      <c r="S3855" s="182">
        <f t="shared" si="399"/>
        <v>3.83</v>
      </c>
      <c r="T3855" s="182">
        <f t="shared" si="400"/>
        <v>3.92</v>
      </c>
    </row>
    <row r="3856" spans="16:20" x14ac:dyDescent="0.2">
      <c r="P3856" s="184">
        <f t="shared" si="398"/>
        <v>43374</v>
      </c>
      <c r="Q3856" s="184">
        <v>43401</v>
      </c>
      <c r="R3856" s="182">
        <v>7.75</v>
      </c>
      <c r="S3856" s="182">
        <f t="shared" si="399"/>
        <v>3.83</v>
      </c>
      <c r="T3856" s="182">
        <f t="shared" si="400"/>
        <v>3.92</v>
      </c>
    </row>
    <row r="3857" spans="16:20" x14ac:dyDescent="0.2">
      <c r="P3857" s="184">
        <f t="shared" si="398"/>
        <v>43374</v>
      </c>
      <c r="Q3857" s="184">
        <v>43402</v>
      </c>
      <c r="R3857" s="182">
        <v>7.75</v>
      </c>
      <c r="S3857" s="182">
        <f t="shared" si="399"/>
        <v>3.83</v>
      </c>
      <c r="T3857" s="182">
        <f t="shared" si="400"/>
        <v>3.92</v>
      </c>
    </row>
    <row r="3858" spans="16:20" x14ac:dyDescent="0.2">
      <c r="P3858" s="184">
        <f t="shared" si="398"/>
        <v>43374</v>
      </c>
      <c r="Q3858" s="184">
        <v>43403</v>
      </c>
      <c r="R3858" s="182">
        <v>7.75</v>
      </c>
      <c r="S3858" s="182">
        <f t="shared" si="399"/>
        <v>3.83</v>
      </c>
      <c r="T3858" s="182">
        <f t="shared" si="400"/>
        <v>3.92</v>
      </c>
    </row>
    <row r="3859" spans="16:20" x14ac:dyDescent="0.2">
      <c r="P3859" s="184">
        <f t="shared" si="398"/>
        <v>43374</v>
      </c>
      <c r="Q3859" s="184">
        <v>43404</v>
      </c>
      <c r="R3859" s="182">
        <v>7.75</v>
      </c>
      <c r="S3859" s="182">
        <f t="shared" si="399"/>
        <v>3.83</v>
      </c>
      <c r="T3859" s="182">
        <f t="shared" si="400"/>
        <v>3.92</v>
      </c>
    </row>
    <row r="3860" spans="16:20" x14ac:dyDescent="0.2">
      <c r="P3860" s="184">
        <f t="shared" si="398"/>
        <v>43405</v>
      </c>
      <c r="Q3860" s="184">
        <v>43405</v>
      </c>
      <c r="R3860" s="182">
        <v>7.75</v>
      </c>
      <c r="S3860" s="182">
        <f t="shared" si="399"/>
        <v>3.9</v>
      </c>
      <c r="T3860" s="182">
        <f t="shared" si="400"/>
        <v>3.85</v>
      </c>
    </row>
    <row r="3861" spans="16:20" x14ac:dyDescent="0.2">
      <c r="P3861" s="184">
        <f t="shared" si="398"/>
        <v>43405</v>
      </c>
      <c r="Q3861" s="184">
        <v>43406</v>
      </c>
      <c r="R3861" s="182">
        <v>7.75</v>
      </c>
      <c r="S3861" s="182">
        <f t="shared" si="399"/>
        <v>3.9</v>
      </c>
      <c r="T3861" s="182">
        <f t="shared" si="400"/>
        <v>3.85</v>
      </c>
    </row>
    <row r="3862" spans="16:20" x14ac:dyDescent="0.2">
      <c r="P3862" s="184">
        <f t="shared" si="398"/>
        <v>43405</v>
      </c>
      <c r="Q3862" s="184">
        <v>43407</v>
      </c>
      <c r="R3862" s="182">
        <v>7.75</v>
      </c>
      <c r="S3862" s="182">
        <f t="shared" si="399"/>
        <v>3.9</v>
      </c>
      <c r="T3862" s="182">
        <f t="shared" si="400"/>
        <v>3.85</v>
      </c>
    </row>
    <row r="3863" spans="16:20" x14ac:dyDescent="0.2">
      <c r="P3863" s="184">
        <f t="shared" si="398"/>
        <v>43405</v>
      </c>
      <c r="Q3863" s="184">
        <v>43408</v>
      </c>
      <c r="R3863" s="182">
        <v>7.75</v>
      </c>
      <c r="S3863" s="182">
        <f t="shared" si="399"/>
        <v>3.9</v>
      </c>
      <c r="T3863" s="182">
        <f t="shared" si="400"/>
        <v>3.85</v>
      </c>
    </row>
    <row r="3864" spans="16:20" x14ac:dyDescent="0.2">
      <c r="P3864" s="184">
        <f t="shared" si="398"/>
        <v>43405</v>
      </c>
      <c r="Q3864" s="184">
        <v>43409</v>
      </c>
      <c r="R3864" s="182">
        <v>7.75</v>
      </c>
      <c r="S3864" s="182">
        <f t="shared" si="399"/>
        <v>3.9</v>
      </c>
      <c r="T3864" s="182">
        <f t="shared" si="400"/>
        <v>3.85</v>
      </c>
    </row>
    <row r="3865" spans="16:20" x14ac:dyDescent="0.2">
      <c r="P3865" s="184">
        <f t="shared" si="398"/>
        <v>43405</v>
      </c>
      <c r="Q3865" s="184">
        <v>43410</v>
      </c>
      <c r="R3865" s="182">
        <v>7.75</v>
      </c>
      <c r="S3865" s="182">
        <f t="shared" si="399"/>
        <v>3.9</v>
      </c>
      <c r="T3865" s="182">
        <f t="shared" si="400"/>
        <v>3.85</v>
      </c>
    </row>
    <row r="3866" spans="16:20" x14ac:dyDescent="0.2">
      <c r="P3866" s="184">
        <f t="shared" si="398"/>
        <v>43405</v>
      </c>
      <c r="Q3866" s="184">
        <v>43411</v>
      </c>
      <c r="R3866" s="182">
        <v>7.75</v>
      </c>
      <c r="S3866" s="182">
        <f t="shared" si="399"/>
        <v>3.9</v>
      </c>
      <c r="T3866" s="182">
        <f t="shared" si="400"/>
        <v>3.85</v>
      </c>
    </row>
    <row r="3867" spans="16:20" x14ac:dyDescent="0.2">
      <c r="P3867" s="184">
        <f t="shared" si="398"/>
        <v>43405</v>
      </c>
      <c r="Q3867" s="184">
        <v>43412</v>
      </c>
      <c r="R3867" s="182">
        <v>7.75</v>
      </c>
      <c r="S3867" s="182">
        <f t="shared" si="399"/>
        <v>3.9</v>
      </c>
      <c r="T3867" s="182">
        <f t="shared" si="400"/>
        <v>3.85</v>
      </c>
    </row>
    <row r="3868" spans="16:20" x14ac:dyDescent="0.2">
      <c r="P3868" s="184">
        <f t="shared" si="398"/>
        <v>43405</v>
      </c>
      <c r="Q3868" s="184">
        <v>43413</v>
      </c>
      <c r="R3868" s="182">
        <v>7.75</v>
      </c>
      <c r="S3868" s="182">
        <f t="shared" si="399"/>
        <v>3.9</v>
      </c>
      <c r="T3868" s="182">
        <f t="shared" si="400"/>
        <v>3.85</v>
      </c>
    </row>
    <row r="3869" spans="16:20" x14ac:dyDescent="0.2">
      <c r="P3869" s="184">
        <f t="shared" si="398"/>
        <v>43405</v>
      </c>
      <c r="Q3869" s="184">
        <v>43414</v>
      </c>
      <c r="R3869" s="182">
        <v>7.75</v>
      </c>
      <c r="S3869" s="182">
        <f t="shared" si="399"/>
        <v>3.9</v>
      </c>
      <c r="T3869" s="182">
        <f t="shared" si="400"/>
        <v>3.85</v>
      </c>
    </row>
    <row r="3870" spans="16:20" x14ac:dyDescent="0.2">
      <c r="P3870" s="184">
        <f t="shared" si="398"/>
        <v>43405</v>
      </c>
      <c r="Q3870" s="184">
        <v>43415</v>
      </c>
      <c r="R3870" s="182">
        <v>7.75</v>
      </c>
      <c r="S3870" s="182">
        <f t="shared" si="399"/>
        <v>3.9</v>
      </c>
      <c r="T3870" s="182">
        <f t="shared" si="400"/>
        <v>3.85</v>
      </c>
    </row>
    <row r="3871" spans="16:20" x14ac:dyDescent="0.2">
      <c r="P3871" s="184">
        <f t="shared" si="398"/>
        <v>43405</v>
      </c>
      <c r="Q3871" s="184">
        <v>43416</v>
      </c>
      <c r="R3871" s="182">
        <v>7.75</v>
      </c>
      <c r="S3871" s="182">
        <f t="shared" si="399"/>
        <v>3.9</v>
      </c>
      <c r="T3871" s="182">
        <f t="shared" si="400"/>
        <v>3.85</v>
      </c>
    </row>
    <row r="3872" spans="16:20" x14ac:dyDescent="0.2">
      <c r="P3872" s="184">
        <f t="shared" si="398"/>
        <v>43405</v>
      </c>
      <c r="Q3872" s="184">
        <v>43417</v>
      </c>
      <c r="R3872" s="182">
        <v>7.75</v>
      </c>
      <c r="S3872" s="182">
        <f t="shared" si="399"/>
        <v>3.9</v>
      </c>
      <c r="T3872" s="182">
        <f t="shared" si="400"/>
        <v>3.85</v>
      </c>
    </row>
    <row r="3873" spans="16:20" x14ac:dyDescent="0.2">
      <c r="P3873" s="184">
        <f t="shared" si="398"/>
        <v>43405</v>
      </c>
      <c r="Q3873" s="184">
        <v>43418</v>
      </c>
      <c r="R3873" s="182">
        <v>7.75</v>
      </c>
      <c r="S3873" s="182">
        <f t="shared" si="399"/>
        <v>3.9</v>
      </c>
      <c r="T3873" s="182">
        <f t="shared" si="400"/>
        <v>3.85</v>
      </c>
    </row>
    <row r="3874" spans="16:20" x14ac:dyDescent="0.2">
      <c r="P3874" s="184">
        <f t="shared" si="398"/>
        <v>43405</v>
      </c>
      <c r="Q3874" s="184">
        <v>43419</v>
      </c>
      <c r="R3874" s="182">
        <v>8</v>
      </c>
      <c r="S3874" s="182">
        <f t="shared" si="399"/>
        <v>3.9</v>
      </c>
      <c r="T3874" s="182">
        <f t="shared" si="400"/>
        <v>4.0999999999999996</v>
      </c>
    </row>
    <row r="3875" spans="16:20" x14ac:dyDescent="0.2">
      <c r="P3875" s="184">
        <f t="shared" si="398"/>
        <v>43405</v>
      </c>
      <c r="Q3875" s="184">
        <v>43420</v>
      </c>
      <c r="R3875" s="182">
        <v>8</v>
      </c>
      <c r="S3875" s="182">
        <f t="shared" si="399"/>
        <v>3.9</v>
      </c>
      <c r="T3875" s="182">
        <f t="shared" si="400"/>
        <v>4.0999999999999996</v>
      </c>
    </row>
    <row r="3876" spans="16:20" x14ac:dyDescent="0.2">
      <c r="P3876" s="184">
        <f t="shared" si="398"/>
        <v>43405</v>
      </c>
      <c r="Q3876" s="184">
        <v>43421</v>
      </c>
      <c r="R3876" s="182">
        <v>8</v>
      </c>
      <c r="S3876" s="182">
        <f t="shared" si="399"/>
        <v>3.9</v>
      </c>
      <c r="T3876" s="182">
        <f t="shared" si="400"/>
        <v>4.0999999999999996</v>
      </c>
    </row>
    <row r="3877" spans="16:20" x14ac:dyDescent="0.2">
      <c r="P3877" s="184">
        <f t="shared" si="398"/>
        <v>43405</v>
      </c>
      <c r="Q3877" s="184">
        <v>43422</v>
      </c>
      <c r="R3877" s="182">
        <v>8</v>
      </c>
      <c r="S3877" s="182">
        <f t="shared" si="399"/>
        <v>3.9</v>
      </c>
      <c r="T3877" s="182">
        <f t="shared" si="400"/>
        <v>4.0999999999999996</v>
      </c>
    </row>
    <row r="3878" spans="16:20" x14ac:dyDescent="0.2">
      <c r="P3878" s="184">
        <f t="shared" si="398"/>
        <v>43405</v>
      </c>
      <c r="Q3878" s="184">
        <v>43423</v>
      </c>
      <c r="R3878" s="182">
        <v>8</v>
      </c>
      <c r="S3878" s="182">
        <f t="shared" si="399"/>
        <v>3.9</v>
      </c>
      <c r="T3878" s="182">
        <f t="shared" si="400"/>
        <v>4.0999999999999996</v>
      </c>
    </row>
    <row r="3879" spans="16:20" x14ac:dyDescent="0.2">
      <c r="P3879" s="184">
        <f t="shared" si="398"/>
        <v>43405</v>
      </c>
      <c r="Q3879" s="184">
        <v>43424</v>
      </c>
      <c r="R3879" s="182">
        <v>8</v>
      </c>
      <c r="S3879" s="182">
        <f t="shared" si="399"/>
        <v>3.9</v>
      </c>
      <c r="T3879" s="182">
        <f t="shared" si="400"/>
        <v>4.0999999999999996</v>
      </c>
    </row>
    <row r="3880" spans="16:20" x14ac:dyDescent="0.2">
      <c r="P3880" s="184">
        <f t="shared" si="398"/>
        <v>43405</v>
      </c>
      <c r="Q3880" s="184">
        <v>43425</v>
      </c>
      <c r="R3880" s="182">
        <v>8</v>
      </c>
      <c r="S3880" s="182">
        <f t="shared" si="399"/>
        <v>3.9</v>
      </c>
      <c r="T3880" s="182">
        <f t="shared" si="400"/>
        <v>4.0999999999999996</v>
      </c>
    </row>
    <row r="3881" spans="16:20" x14ac:dyDescent="0.2">
      <c r="P3881" s="184">
        <f t="shared" si="398"/>
        <v>43405</v>
      </c>
      <c r="Q3881" s="184">
        <v>43426</v>
      </c>
      <c r="R3881" s="182">
        <v>8</v>
      </c>
      <c r="S3881" s="182">
        <f t="shared" si="399"/>
        <v>3.9</v>
      </c>
      <c r="T3881" s="182">
        <f t="shared" si="400"/>
        <v>4.0999999999999996</v>
      </c>
    </row>
    <row r="3882" spans="16:20" x14ac:dyDescent="0.2">
      <c r="P3882" s="184">
        <f t="shared" si="398"/>
        <v>43405</v>
      </c>
      <c r="Q3882" s="184">
        <v>43427</v>
      </c>
      <c r="R3882" s="182">
        <v>8</v>
      </c>
      <c r="S3882" s="182">
        <f t="shared" si="399"/>
        <v>3.9</v>
      </c>
      <c r="T3882" s="182">
        <f t="shared" si="400"/>
        <v>4.0999999999999996</v>
      </c>
    </row>
    <row r="3883" spans="16:20" x14ac:dyDescent="0.2">
      <c r="P3883" s="184">
        <f t="shared" si="398"/>
        <v>43405</v>
      </c>
      <c r="Q3883" s="184">
        <v>43428</v>
      </c>
      <c r="R3883" s="182">
        <v>8</v>
      </c>
      <c r="S3883" s="182">
        <f t="shared" si="399"/>
        <v>3.9</v>
      </c>
      <c r="T3883" s="182">
        <f t="shared" si="400"/>
        <v>4.0999999999999996</v>
      </c>
    </row>
    <row r="3884" spans="16:20" x14ac:dyDescent="0.2">
      <c r="P3884" s="184">
        <f t="shared" si="398"/>
        <v>43405</v>
      </c>
      <c r="Q3884" s="184">
        <v>43429</v>
      </c>
      <c r="R3884" s="182">
        <v>8</v>
      </c>
      <c r="S3884" s="182">
        <f t="shared" si="399"/>
        <v>3.9</v>
      </c>
      <c r="T3884" s="182">
        <f t="shared" si="400"/>
        <v>4.0999999999999996</v>
      </c>
    </row>
    <row r="3885" spans="16:20" x14ac:dyDescent="0.2">
      <c r="P3885" s="184">
        <f t="shared" si="398"/>
        <v>43405</v>
      </c>
      <c r="Q3885" s="184">
        <v>43430</v>
      </c>
      <c r="R3885" s="182">
        <v>8</v>
      </c>
      <c r="S3885" s="182">
        <f t="shared" si="399"/>
        <v>3.9</v>
      </c>
      <c r="T3885" s="182">
        <f t="shared" si="400"/>
        <v>4.0999999999999996</v>
      </c>
    </row>
    <row r="3886" spans="16:20" x14ac:dyDescent="0.2">
      <c r="P3886" s="184">
        <f t="shared" si="398"/>
        <v>43405</v>
      </c>
      <c r="Q3886" s="184">
        <v>43431</v>
      </c>
      <c r="R3886" s="182">
        <v>8</v>
      </c>
      <c r="S3886" s="182">
        <f t="shared" si="399"/>
        <v>3.9</v>
      </c>
      <c r="T3886" s="182">
        <f t="shared" si="400"/>
        <v>4.0999999999999996</v>
      </c>
    </row>
    <row r="3887" spans="16:20" x14ac:dyDescent="0.2">
      <c r="P3887" s="184">
        <f t="shared" si="398"/>
        <v>43405</v>
      </c>
      <c r="Q3887" s="184">
        <v>43432</v>
      </c>
      <c r="R3887" s="182">
        <v>8</v>
      </c>
      <c r="S3887" s="182">
        <f t="shared" si="399"/>
        <v>3.9</v>
      </c>
      <c r="T3887" s="182">
        <f t="shared" si="400"/>
        <v>4.0999999999999996</v>
      </c>
    </row>
    <row r="3888" spans="16:20" x14ac:dyDescent="0.2">
      <c r="P3888" s="184">
        <f t="shared" si="398"/>
        <v>43405</v>
      </c>
      <c r="Q3888" s="184">
        <v>43433</v>
      </c>
      <c r="R3888" s="182">
        <v>8</v>
      </c>
      <c r="S3888" s="182">
        <f t="shared" si="399"/>
        <v>3.9</v>
      </c>
      <c r="T3888" s="182">
        <f t="shared" si="400"/>
        <v>4.0999999999999996</v>
      </c>
    </row>
    <row r="3889" spans="16:20" x14ac:dyDescent="0.2">
      <c r="P3889" s="184">
        <f t="shared" si="398"/>
        <v>43405</v>
      </c>
      <c r="Q3889" s="184">
        <v>43434</v>
      </c>
      <c r="R3889" s="182">
        <v>8</v>
      </c>
      <c r="S3889" s="182">
        <f t="shared" si="399"/>
        <v>3.9</v>
      </c>
      <c r="T3889" s="182">
        <f t="shared" si="400"/>
        <v>4.0999999999999996</v>
      </c>
    </row>
    <row r="3890" spans="16:20" x14ac:dyDescent="0.2">
      <c r="P3890" s="184">
        <f t="shared" si="398"/>
        <v>43435</v>
      </c>
      <c r="Q3890" s="184">
        <v>43435</v>
      </c>
      <c r="R3890" s="182">
        <v>8</v>
      </c>
      <c r="S3890" s="182">
        <f t="shared" si="399"/>
        <v>3.85</v>
      </c>
      <c r="T3890" s="182">
        <f t="shared" si="400"/>
        <v>4.1500000000000004</v>
      </c>
    </row>
    <row r="3891" spans="16:20" x14ac:dyDescent="0.2">
      <c r="P3891" s="184">
        <f t="shared" si="398"/>
        <v>43435</v>
      </c>
      <c r="Q3891" s="184">
        <v>43436</v>
      </c>
      <c r="R3891" s="182">
        <v>8</v>
      </c>
      <c r="S3891" s="182">
        <f t="shared" si="399"/>
        <v>3.85</v>
      </c>
      <c r="T3891" s="182">
        <f t="shared" si="400"/>
        <v>4.1500000000000004</v>
      </c>
    </row>
    <row r="3892" spans="16:20" x14ac:dyDescent="0.2">
      <c r="P3892" s="184">
        <f t="shared" si="398"/>
        <v>43435</v>
      </c>
      <c r="Q3892" s="184">
        <v>43437</v>
      </c>
      <c r="R3892" s="182">
        <v>8</v>
      </c>
      <c r="S3892" s="182">
        <f t="shared" si="399"/>
        <v>3.85</v>
      </c>
      <c r="T3892" s="182">
        <f t="shared" si="400"/>
        <v>4.1500000000000004</v>
      </c>
    </row>
    <row r="3893" spans="16:20" x14ac:dyDescent="0.2">
      <c r="P3893" s="184">
        <f t="shared" si="398"/>
        <v>43435</v>
      </c>
      <c r="Q3893" s="184">
        <v>43438</v>
      </c>
      <c r="R3893" s="182">
        <v>8</v>
      </c>
      <c r="S3893" s="182">
        <f t="shared" si="399"/>
        <v>3.85</v>
      </c>
      <c r="T3893" s="182">
        <f t="shared" si="400"/>
        <v>4.1500000000000004</v>
      </c>
    </row>
    <row r="3894" spans="16:20" x14ac:dyDescent="0.2">
      <c r="P3894" s="184">
        <f t="shared" si="398"/>
        <v>43435</v>
      </c>
      <c r="Q3894" s="184">
        <v>43439</v>
      </c>
      <c r="R3894" s="182">
        <v>8</v>
      </c>
      <c r="S3894" s="182">
        <f t="shared" si="399"/>
        <v>3.85</v>
      </c>
      <c r="T3894" s="182">
        <f t="shared" si="400"/>
        <v>4.1500000000000004</v>
      </c>
    </row>
    <row r="3895" spans="16:20" x14ac:dyDescent="0.2">
      <c r="P3895" s="184">
        <f t="shared" si="398"/>
        <v>43435</v>
      </c>
      <c r="Q3895" s="184">
        <v>43440</v>
      </c>
      <c r="R3895" s="182">
        <v>8</v>
      </c>
      <c r="S3895" s="182">
        <f t="shared" si="399"/>
        <v>3.85</v>
      </c>
      <c r="T3895" s="182">
        <f t="shared" si="400"/>
        <v>4.1500000000000004</v>
      </c>
    </row>
    <row r="3896" spans="16:20" x14ac:dyDescent="0.2">
      <c r="P3896" s="184">
        <f t="shared" si="398"/>
        <v>43435</v>
      </c>
      <c r="Q3896" s="184">
        <v>43441</v>
      </c>
      <c r="R3896" s="182">
        <v>8</v>
      </c>
      <c r="S3896" s="182">
        <f t="shared" si="399"/>
        <v>3.85</v>
      </c>
      <c r="T3896" s="182">
        <f t="shared" si="400"/>
        <v>4.1500000000000004</v>
      </c>
    </row>
    <row r="3897" spans="16:20" x14ac:dyDescent="0.2">
      <c r="P3897" s="184">
        <f t="shared" si="398"/>
        <v>43435</v>
      </c>
      <c r="Q3897" s="184">
        <v>43442</v>
      </c>
      <c r="R3897" s="182">
        <v>8</v>
      </c>
      <c r="S3897" s="182">
        <f t="shared" si="399"/>
        <v>3.85</v>
      </c>
      <c r="T3897" s="182">
        <f t="shared" si="400"/>
        <v>4.1500000000000004</v>
      </c>
    </row>
    <row r="3898" spans="16:20" x14ac:dyDescent="0.2">
      <c r="P3898" s="184">
        <f t="shared" si="398"/>
        <v>43435</v>
      </c>
      <c r="Q3898" s="184">
        <v>43443</v>
      </c>
      <c r="R3898" s="182">
        <v>8</v>
      </c>
      <c r="S3898" s="182">
        <f t="shared" si="399"/>
        <v>3.85</v>
      </c>
      <c r="T3898" s="182">
        <f t="shared" si="400"/>
        <v>4.1500000000000004</v>
      </c>
    </row>
    <row r="3899" spans="16:20" x14ac:dyDescent="0.2">
      <c r="P3899" s="184">
        <f t="shared" si="398"/>
        <v>43435</v>
      </c>
      <c r="Q3899" s="184">
        <v>43444</v>
      </c>
      <c r="R3899" s="182">
        <v>8</v>
      </c>
      <c r="S3899" s="182">
        <f t="shared" si="399"/>
        <v>3.85</v>
      </c>
      <c r="T3899" s="182">
        <f t="shared" si="400"/>
        <v>4.1500000000000004</v>
      </c>
    </row>
    <row r="3900" spans="16:20" x14ac:dyDescent="0.2">
      <c r="P3900" s="184">
        <f t="shared" si="398"/>
        <v>43435</v>
      </c>
      <c r="Q3900" s="184">
        <v>43445</v>
      </c>
      <c r="R3900" s="182">
        <v>8</v>
      </c>
      <c r="S3900" s="182">
        <f t="shared" si="399"/>
        <v>3.85</v>
      </c>
      <c r="T3900" s="182">
        <f t="shared" si="400"/>
        <v>4.1500000000000004</v>
      </c>
    </row>
    <row r="3901" spans="16:20" x14ac:dyDescent="0.2">
      <c r="P3901" s="184">
        <f t="shared" si="398"/>
        <v>43435</v>
      </c>
      <c r="Q3901" s="184">
        <v>43446</v>
      </c>
      <c r="R3901" s="182">
        <v>8</v>
      </c>
      <c r="S3901" s="182">
        <f t="shared" si="399"/>
        <v>3.85</v>
      </c>
      <c r="T3901" s="182">
        <f t="shared" si="400"/>
        <v>4.1500000000000004</v>
      </c>
    </row>
    <row r="3902" spans="16:20" x14ac:dyDescent="0.2">
      <c r="P3902" s="184">
        <f t="shared" si="398"/>
        <v>43435</v>
      </c>
      <c r="Q3902" s="184">
        <v>43447</v>
      </c>
      <c r="R3902" s="182">
        <v>8</v>
      </c>
      <c r="S3902" s="182">
        <f t="shared" si="399"/>
        <v>3.85</v>
      </c>
      <c r="T3902" s="182">
        <f t="shared" si="400"/>
        <v>4.1500000000000004</v>
      </c>
    </row>
    <row r="3903" spans="16:20" x14ac:dyDescent="0.2">
      <c r="P3903" s="184">
        <f t="shared" si="398"/>
        <v>43435</v>
      </c>
      <c r="Q3903" s="184">
        <v>43448</v>
      </c>
      <c r="R3903" s="182">
        <v>8</v>
      </c>
      <c r="S3903" s="182">
        <f t="shared" si="399"/>
        <v>3.85</v>
      </c>
      <c r="T3903" s="182">
        <f t="shared" si="400"/>
        <v>4.1500000000000004</v>
      </c>
    </row>
    <row r="3904" spans="16:20" x14ac:dyDescent="0.2">
      <c r="P3904" s="184">
        <f t="shared" si="398"/>
        <v>43435</v>
      </c>
      <c r="Q3904" s="184">
        <v>43449</v>
      </c>
      <c r="R3904" s="182">
        <v>8</v>
      </c>
      <c r="S3904" s="182">
        <f t="shared" si="399"/>
        <v>3.85</v>
      </c>
      <c r="T3904" s="182">
        <f t="shared" si="400"/>
        <v>4.1500000000000004</v>
      </c>
    </row>
    <row r="3905" spans="16:20" x14ac:dyDescent="0.2">
      <c r="P3905" s="184">
        <f t="shared" si="398"/>
        <v>43435</v>
      </c>
      <c r="Q3905" s="184">
        <v>43450</v>
      </c>
      <c r="R3905" s="182">
        <v>8</v>
      </c>
      <c r="S3905" s="182">
        <f t="shared" si="399"/>
        <v>3.85</v>
      </c>
      <c r="T3905" s="182">
        <f t="shared" si="400"/>
        <v>4.1500000000000004</v>
      </c>
    </row>
    <row r="3906" spans="16:20" x14ac:dyDescent="0.2">
      <c r="P3906" s="184">
        <f t="shared" si="398"/>
        <v>43435</v>
      </c>
      <c r="Q3906" s="184">
        <v>43451</v>
      </c>
      <c r="R3906" s="182">
        <v>8</v>
      </c>
      <c r="S3906" s="182">
        <f t="shared" si="399"/>
        <v>3.85</v>
      </c>
      <c r="T3906" s="182">
        <f t="shared" si="400"/>
        <v>4.1500000000000004</v>
      </c>
    </row>
    <row r="3907" spans="16:20" x14ac:dyDescent="0.2">
      <c r="P3907" s="184">
        <f t="shared" si="398"/>
        <v>43435</v>
      </c>
      <c r="Q3907" s="184">
        <v>43452</v>
      </c>
      <c r="R3907" s="182">
        <v>8</v>
      </c>
      <c r="S3907" s="182">
        <f t="shared" si="399"/>
        <v>3.85</v>
      </c>
      <c r="T3907" s="182">
        <f t="shared" si="400"/>
        <v>4.1500000000000004</v>
      </c>
    </row>
    <row r="3908" spans="16:20" x14ac:dyDescent="0.2">
      <c r="P3908" s="184">
        <f t="shared" si="398"/>
        <v>43435</v>
      </c>
      <c r="Q3908" s="184">
        <v>43453</v>
      </c>
      <c r="R3908" s="182">
        <v>8</v>
      </c>
      <c r="S3908" s="182">
        <f t="shared" si="399"/>
        <v>3.85</v>
      </c>
      <c r="T3908" s="182">
        <f t="shared" si="400"/>
        <v>4.1500000000000004</v>
      </c>
    </row>
    <row r="3909" spans="16:20" x14ac:dyDescent="0.2">
      <c r="P3909" s="184">
        <f t="shared" si="398"/>
        <v>43435</v>
      </c>
      <c r="Q3909" s="184">
        <v>43454</v>
      </c>
      <c r="R3909" s="182">
        <v>8.25</v>
      </c>
      <c r="S3909" s="182">
        <f t="shared" si="399"/>
        <v>3.85</v>
      </c>
      <c r="T3909" s="182">
        <f t="shared" si="400"/>
        <v>4.4000000000000004</v>
      </c>
    </row>
    <row r="3910" spans="16:20" x14ac:dyDescent="0.2">
      <c r="P3910" s="184">
        <f t="shared" si="398"/>
        <v>43435</v>
      </c>
      <c r="Q3910" s="184">
        <v>43455</v>
      </c>
      <c r="R3910" s="182">
        <v>8.25</v>
      </c>
      <c r="S3910" s="182">
        <f t="shared" si="399"/>
        <v>3.85</v>
      </c>
      <c r="T3910" s="182">
        <f t="shared" si="400"/>
        <v>4.4000000000000004</v>
      </c>
    </row>
    <row r="3911" spans="16:20" x14ac:dyDescent="0.2">
      <c r="P3911" s="184">
        <f t="shared" si="398"/>
        <v>43435</v>
      </c>
      <c r="Q3911" s="184">
        <v>43456</v>
      </c>
      <c r="R3911" s="182">
        <v>8.25</v>
      </c>
      <c r="S3911" s="182">
        <f t="shared" si="399"/>
        <v>3.85</v>
      </c>
      <c r="T3911" s="182">
        <f t="shared" si="400"/>
        <v>4.4000000000000004</v>
      </c>
    </row>
    <row r="3912" spans="16:20" x14ac:dyDescent="0.2">
      <c r="P3912" s="184">
        <f t="shared" ref="P3912:P3975" si="401">DATE(YEAR(Q3912),MONTH(Q3912),1)</f>
        <v>43435</v>
      </c>
      <c r="Q3912" s="184">
        <v>43457</v>
      </c>
      <c r="R3912" s="182">
        <v>8.25</v>
      </c>
      <c r="S3912" s="182">
        <f t="shared" ref="S3912:S3975" si="402">INDEX($Y:$Y,MATCH($P3912,$V:$V,0))</f>
        <v>3.85</v>
      </c>
      <c r="T3912" s="182">
        <f t="shared" ref="T3912:T3975" si="403">R3912-S3912</f>
        <v>4.4000000000000004</v>
      </c>
    </row>
    <row r="3913" spans="16:20" x14ac:dyDescent="0.2">
      <c r="P3913" s="184">
        <f t="shared" si="401"/>
        <v>43435</v>
      </c>
      <c r="Q3913" s="184">
        <v>43458</v>
      </c>
      <c r="R3913" s="182">
        <v>8.25</v>
      </c>
      <c r="S3913" s="182">
        <f t="shared" si="402"/>
        <v>3.85</v>
      </c>
      <c r="T3913" s="182">
        <f t="shared" si="403"/>
        <v>4.4000000000000004</v>
      </c>
    </row>
    <row r="3914" spans="16:20" x14ac:dyDescent="0.2">
      <c r="P3914" s="184">
        <f t="shared" si="401"/>
        <v>43435</v>
      </c>
      <c r="Q3914" s="184">
        <v>43459</v>
      </c>
      <c r="R3914" s="182">
        <v>8.25</v>
      </c>
      <c r="S3914" s="182">
        <f t="shared" si="402"/>
        <v>3.85</v>
      </c>
      <c r="T3914" s="182">
        <f t="shared" si="403"/>
        <v>4.4000000000000004</v>
      </c>
    </row>
    <row r="3915" spans="16:20" x14ac:dyDescent="0.2">
      <c r="P3915" s="184">
        <f t="shared" si="401"/>
        <v>43435</v>
      </c>
      <c r="Q3915" s="184">
        <v>43460</v>
      </c>
      <c r="R3915" s="182">
        <v>8.25</v>
      </c>
      <c r="S3915" s="182">
        <f t="shared" si="402"/>
        <v>3.85</v>
      </c>
      <c r="T3915" s="182">
        <f t="shared" si="403"/>
        <v>4.4000000000000004</v>
      </c>
    </row>
    <row r="3916" spans="16:20" x14ac:dyDescent="0.2">
      <c r="P3916" s="184">
        <f t="shared" si="401"/>
        <v>43435</v>
      </c>
      <c r="Q3916" s="184">
        <v>43461</v>
      </c>
      <c r="R3916" s="182">
        <v>8.25</v>
      </c>
      <c r="S3916" s="182">
        <f t="shared" si="402"/>
        <v>3.85</v>
      </c>
      <c r="T3916" s="182">
        <f t="shared" si="403"/>
        <v>4.4000000000000004</v>
      </c>
    </row>
    <row r="3917" spans="16:20" x14ac:dyDescent="0.2">
      <c r="P3917" s="184">
        <f t="shared" si="401"/>
        <v>43435</v>
      </c>
      <c r="Q3917" s="184">
        <v>43462</v>
      </c>
      <c r="R3917" s="182">
        <v>8.25</v>
      </c>
      <c r="S3917" s="182">
        <f t="shared" si="402"/>
        <v>3.85</v>
      </c>
      <c r="T3917" s="182">
        <f t="shared" si="403"/>
        <v>4.4000000000000004</v>
      </c>
    </row>
    <row r="3918" spans="16:20" x14ac:dyDescent="0.2">
      <c r="P3918" s="184">
        <f t="shared" si="401"/>
        <v>43435</v>
      </c>
      <c r="Q3918" s="184">
        <v>43463</v>
      </c>
      <c r="R3918" s="182">
        <v>8.25</v>
      </c>
      <c r="S3918" s="182">
        <f t="shared" si="402"/>
        <v>3.85</v>
      </c>
      <c r="T3918" s="182">
        <f t="shared" si="403"/>
        <v>4.4000000000000004</v>
      </c>
    </row>
    <row r="3919" spans="16:20" x14ac:dyDescent="0.2">
      <c r="P3919" s="184">
        <f t="shared" si="401"/>
        <v>43435</v>
      </c>
      <c r="Q3919" s="184">
        <v>43464</v>
      </c>
      <c r="R3919" s="182">
        <v>8.25</v>
      </c>
      <c r="S3919" s="182">
        <f t="shared" si="402"/>
        <v>3.85</v>
      </c>
      <c r="T3919" s="182">
        <f t="shared" si="403"/>
        <v>4.4000000000000004</v>
      </c>
    </row>
    <row r="3920" spans="16:20" x14ac:dyDescent="0.2">
      <c r="P3920" s="184">
        <f t="shared" si="401"/>
        <v>43435</v>
      </c>
      <c r="Q3920" s="184">
        <v>43465</v>
      </c>
      <c r="R3920" s="182">
        <v>8.25</v>
      </c>
      <c r="S3920" s="182">
        <f t="shared" si="402"/>
        <v>3.85</v>
      </c>
      <c r="T3920" s="182">
        <f t="shared" si="403"/>
        <v>4.4000000000000004</v>
      </c>
    </row>
    <row r="3921" spans="16:20" x14ac:dyDescent="0.2">
      <c r="P3921" s="184">
        <f t="shared" si="401"/>
        <v>43466</v>
      </c>
      <c r="Q3921" s="184">
        <v>43466</v>
      </c>
      <c r="R3921" s="182">
        <v>8.25</v>
      </c>
      <c r="S3921" s="182">
        <f t="shared" si="402"/>
        <v>4</v>
      </c>
      <c r="T3921" s="182">
        <f t="shared" si="403"/>
        <v>4.25</v>
      </c>
    </row>
    <row r="3922" spans="16:20" x14ac:dyDescent="0.2">
      <c r="P3922" s="184">
        <f t="shared" si="401"/>
        <v>43466</v>
      </c>
      <c r="Q3922" s="184">
        <v>43467</v>
      </c>
      <c r="R3922" s="182">
        <v>8.25</v>
      </c>
      <c r="S3922" s="182">
        <f t="shared" si="402"/>
        <v>4</v>
      </c>
      <c r="T3922" s="182">
        <f t="shared" si="403"/>
        <v>4.25</v>
      </c>
    </row>
    <row r="3923" spans="16:20" x14ac:dyDescent="0.2">
      <c r="P3923" s="184">
        <f t="shared" si="401"/>
        <v>43466</v>
      </c>
      <c r="Q3923" s="184">
        <v>43468</v>
      </c>
      <c r="R3923" s="182">
        <v>8.25</v>
      </c>
      <c r="S3923" s="182">
        <f t="shared" si="402"/>
        <v>4</v>
      </c>
      <c r="T3923" s="182">
        <f t="shared" si="403"/>
        <v>4.25</v>
      </c>
    </row>
    <row r="3924" spans="16:20" x14ac:dyDescent="0.2">
      <c r="P3924" s="184">
        <f t="shared" si="401"/>
        <v>43466</v>
      </c>
      <c r="Q3924" s="184">
        <v>43469</v>
      </c>
      <c r="R3924" s="182">
        <v>8.25</v>
      </c>
      <c r="S3924" s="182">
        <f t="shared" si="402"/>
        <v>4</v>
      </c>
      <c r="T3924" s="182">
        <f t="shared" si="403"/>
        <v>4.25</v>
      </c>
    </row>
    <row r="3925" spans="16:20" x14ac:dyDescent="0.2">
      <c r="P3925" s="184">
        <f t="shared" si="401"/>
        <v>43466</v>
      </c>
      <c r="Q3925" s="184">
        <v>43470</v>
      </c>
      <c r="R3925" s="182">
        <v>8.25</v>
      </c>
      <c r="S3925" s="182">
        <f t="shared" si="402"/>
        <v>4</v>
      </c>
      <c r="T3925" s="182">
        <f t="shared" si="403"/>
        <v>4.25</v>
      </c>
    </row>
    <row r="3926" spans="16:20" x14ac:dyDescent="0.2">
      <c r="P3926" s="184">
        <f t="shared" si="401"/>
        <v>43466</v>
      </c>
      <c r="Q3926" s="184">
        <v>43471</v>
      </c>
      <c r="R3926" s="182">
        <v>8.25</v>
      </c>
      <c r="S3926" s="182">
        <f t="shared" si="402"/>
        <v>4</v>
      </c>
      <c r="T3926" s="182">
        <f t="shared" si="403"/>
        <v>4.25</v>
      </c>
    </row>
    <row r="3927" spans="16:20" x14ac:dyDescent="0.2">
      <c r="P3927" s="184">
        <f t="shared" si="401"/>
        <v>43466</v>
      </c>
      <c r="Q3927" s="184">
        <v>43472</v>
      </c>
      <c r="R3927" s="182">
        <v>8.25</v>
      </c>
      <c r="S3927" s="182">
        <f t="shared" si="402"/>
        <v>4</v>
      </c>
      <c r="T3927" s="182">
        <f t="shared" si="403"/>
        <v>4.25</v>
      </c>
    </row>
    <row r="3928" spans="16:20" x14ac:dyDescent="0.2">
      <c r="P3928" s="184">
        <f t="shared" si="401"/>
        <v>43466</v>
      </c>
      <c r="Q3928" s="184">
        <v>43473</v>
      </c>
      <c r="R3928" s="182">
        <v>8.25</v>
      </c>
      <c r="S3928" s="182">
        <f t="shared" si="402"/>
        <v>4</v>
      </c>
      <c r="T3928" s="182">
        <f t="shared" si="403"/>
        <v>4.25</v>
      </c>
    </row>
    <row r="3929" spans="16:20" x14ac:dyDescent="0.2">
      <c r="P3929" s="184">
        <f t="shared" si="401"/>
        <v>43466</v>
      </c>
      <c r="Q3929" s="184">
        <v>43474</v>
      </c>
      <c r="R3929" s="182">
        <v>8.25</v>
      </c>
      <c r="S3929" s="182">
        <f t="shared" si="402"/>
        <v>4</v>
      </c>
      <c r="T3929" s="182">
        <f t="shared" si="403"/>
        <v>4.25</v>
      </c>
    </row>
    <row r="3930" spans="16:20" x14ac:dyDescent="0.2">
      <c r="P3930" s="184">
        <f t="shared" si="401"/>
        <v>43466</v>
      </c>
      <c r="Q3930" s="184">
        <v>43475</v>
      </c>
      <c r="R3930" s="182">
        <v>8.25</v>
      </c>
      <c r="S3930" s="182">
        <f t="shared" si="402"/>
        <v>4</v>
      </c>
      <c r="T3930" s="182">
        <f t="shared" si="403"/>
        <v>4.25</v>
      </c>
    </row>
    <row r="3931" spans="16:20" x14ac:dyDescent="0.2">
      <c r="P3931" s="184">
        <f t="shared" si="401"/>
        <v>43466</v>
      </c>
      <c r="Q3931" s="184">
        <v>43476</v>
      </c>
      <c r="R3931" s="182">
        <v>8.25</v>
      </c>
      <c r="S3931" s="182">
        <f t="shared" si="402"/>
        <v>4</v>
      </c>
      <c r="T3931" s="182">
        <f t="shared" si="403"/>
        <v>4.25</v>
      </c>
    </row>
    <row r="3932" spans="16:20" x14ac:dyDescent="0.2">
      <c r="P3932" s="184">
        <f t="shared" si="401"/>
        <v>43466</v>
      </c>
      <c r="Q3932" s="184">
        <v>43477</v>
      </c>
      <c r="R3932" s="182">
        <v>8.25</v>
      </c>
      <c r="S3932" s="182">
        <f t="shared" si="402"/>
        <v>4</v>
      </c>
      <c r="T3932" s="182">
        <f t="shared" si="403"/>
        <v>4.25</v>
      </c>
    </row>
    <row r="3933" spans="16:20" x14ac:dyDescent="0.2">
      <c r="P3933" s="184">
        <f t="shared" si="401"/>
        <v>43466</v>
      </c>
      <c r="Q3933" s="184">
        <v>43478</v>
      </c>
      <c r="R3933" s="182">
        <v>8.25</v>
      </c>
      <c r="S3933" s="182">
        <f t="shared" si="402"/>
        <v>4</v>
      </c>
      <c r="T3933" s="182">
        <f t="shared" si="403"/>
        <v>4.25</v>
      </c>
    </row>
    <row r="3934" spans="16:20" x14ac:dyDescent="0.2">
      <c r="P3934" s="184">
        <f t="shared" si="401"/>
        <v>43466</v>
      </c>
      <c r="Q3934" s="184">
        <v>43479</v>
      </c>
      <c r="R3934" s="182">
        <v>8.25</v>
      </c>
      <c r="S3934" s="182">
        <f t="shared" si="402"/>
        <v>4</v>
      </c>
      <c r="T3934" s="182">
        <f t="shared" si="403"/>
        <v>4.25</v>
      </c>
    </row>
    <row r="3935" spans="16:20" x14ac:dyDescent="0.2">
      <c r="P3935" s="184">
        <f t="shared" si="401"/>
        <v>43466</v>
      </c>
      <c r="Q3935" s="184">
        <v>43480</v>
      </c>
      <c r="R3935" s="182">
        <v>8.25</v>
      </c>
      <c r="S3935" s="182">
        <f t="shared" si="402"/>
        <v>4</v>
      </c>
      <c r="T3935" s="182">
        <f t="shared" si="403"/>
        <v>4.25</v>
      </c>
    </row>
    <row r="3936" spans="16:20" x14ac:dyDescent="0.2">
      <c r="P3936" s="184">
        <f t="shared" si="401"/>
        <v>43466</v>
      </c>
      <c r="Q3936" s="184">
        <v>43481</v>
      </c>
      <c r="R3936" s="182">
        <v>8.25</v>
      </c>
      <c r="S3936" s="182">
        <f t="shared" si="402"/>
        <v>4</v>
      </c>
      <c r="T3936" s="182">
        <f t="shared" si="403"/>
        <v>4.25</v>
      </c>
    </row>
    <row r="3937" spans="16:20" x14ac:dyDescent="0.2">
      <c r="P3937" s="184">
        <f t="shared" si="401"/>
        <v>43466</v>
      </c>
      <c r="Q3937" s="184">
        <v>43482</v>
      </c>
      <c r="R3937" s="182">
        <v>8.25</v>
      </c>
      <c r="S3937" s="182">
        <f t="shared" si="402"/>
        <v>4</v>
      </c>
      <c r="T3937" s="182">
        <f t="shared" si="403"/>
        <v>4.25</v>
      </c>
    </row>
    <row r="3938" spans="16:20" x14ac:dyDescent="0.2">
      <c r="P3938" s="184">
        <f t="shared" si="401"/>
        <v>43466</v>
      </c>
      <c r="Q3938" s="184">
        <v>43483</v>
      </c>
      <c r="R3938" s="182">
        <v>8.25</v>
      </c>
      <c r="S3938" s="182">
        <f t="shared" si="402"/>
        <v>4</v>
      </c>
      <c r="T3938" s="182">
        <f t="shared" si="403"/>
        <v>4.25</v>
      </c>
    </row>
    <row r="3939" spans="16:20" x14ac:dyDescent="0.2">
      <c r="P3939" s="184">
        <f t="shared" si="401"/>
        <v>43466</v>
      </c>
      <c r="Q3939" s="184">
        <v>43484</v>
      </c>
      <c r="R3939" s="182">
        <v>8.25</v>
      </c>
      <c r="S3939" s="182">
        <f t="shared" si="402"/>
        <v>4</v>
      </c>
      <c r="T3939" s="182">
        <f t="shared" si="403"/>
        <v>4.25</v>
      </c>
    </row>
    <row r="3940" spans="16:20" x14ac:dyDescent="0.2">
      <c r="P3940" s="184">
        <f t="shared" si="401"/>
        <v>43466</v>
      </c>
      <c r="Q3940" s="184">
        <v>43485</v>
      </c>
      <c r="R3940" s="182">
        <v>8.25</v>
      </c>
      <c r="S3940" s="182">
        <f t="shared" si="402"/>
        <v>4</v>
      </c>
      <c r="T3940" s="182">
        <f t="shared" si="403"/>
        <v>4.25</v>
      </c>
    </row>
    <row r="3941" spans="16:20" x14ac:dyDescent="0.2">
      <c r="P3941" s="184">
        <f t="shared" si="401"/>
        <v>43466</v>
      </c>
      <c r="Q3941" s="184">
        <v>43486</v>
      </c>
      <c r="R3941" s="182">
        <v>8.25</v>
      </c>
      <c r="S3941" s="182">
        <f t="shared" si="402"/>
        <v>4</v>
      </c>
      <c r="T3941" s="182">
        <f t="shared" si="403"/>
        <v>4.25</v>
      </c>
    </row>
    <row r="3942" spans="16:20" x14ac:dyDescent="0.2">
      <c r="P3942" s="184">
        <f t="shared" si="401"/>
        <v>43466</v>
      </c>
      <c r="Q3942" s="184">
        <v>43487</v>
      </c>
      <c r="R3942" s="182">
        <v>8.25</v>
      </c>
      <c r="S3942" s="182">
        <f t="shared" si="402"/>
        <v>4</v>
      </c>
      <c r="T3942" s="182">
        <f t="shared" si="403"/>
        <v>4.25</v>
      </c>
    </row>
    <row r="3943" spans="16:20" x14ac:dyDescent="0.2">
      <c r="P3943" s="184">
        <f t="shared" si="401"/>
        <v>43466</v>
      </c>
      <c r="Q3943" s="184">
        <v>43488</v>
      </c>
      <c r="R3943" s="182">
        <v>8.25</v>
      </c>
      <c r="S3943" s="182">
        <f t="shared" si="402"/>
        <v>4</v>
      </c>
      <c r="T3943" s="182">
        <f t="shared" si="403"/>
        <v>4.25</v>
      </c>
    </row>
    <row r="3944" spans="16:20" x14ac:dyDescent="0.2">
      <c r="P3944" s="184">
        <f t="shared" si="401"/>
        <v>43466</v>
      </c>
      <c r="Q3944" s="184">
        <v>43489</v>
      </c>
      <c r="R3944" s="182">
        <v>8.25</v>
      </c>
      <c r="S3944" s="182">
        <f t="shared" si="402"/>
        <v>4</v>
      </c>
      <c r="T3944" s="182">
        <f t="shared" si="403"/>
        <v>4.25</v>
      </c>
    </row>
    <row r="3945" spans="16:20" x14ac:dyDescent="0.2">
      <c r="P3945" s="184">
        <f t="shared" si="401"/>
        <v>43466</v>
      </c>
      <c r="Q3945" s="184">
        <v>43490</v>
      </c>
      <c r="R3945" s="182">
        <v>8.25</v>
      </c>
      <c r="S3945" s="182">
        <f t="shared" si="402"/>
        <v>4</v>
      </c>
      <c r="T3945" s="182">
        <f t="shared" si="403"/>
        <v>4.25</v>
      </c>
    </row>
    <row r="3946" spans="16:20" x14ac:dyDescent="0.2">
      <c r="P3946" s="184">
        <f t="shared" si="401"/>
        <v>43466</v>
      </c>
      <c r="Q3946" s="184">
        <v>43491</v>
      </c>
      <c r="R3946" s="182">
        <v>8.25</v>
      </c>
      <c r="S3946" s="182">
        <f t="shared" si="402"/>
        <v>4</v>
      </c>
      <c r="T3946" s="182">
        <f t="shared" si="403"/>
        <v>4.25</v>
      </c>
    </row>
    <row r="3947" spans="16:20" x14ac:dyDescent="0.2">
      <c r="P3947" s="184">
        <f t="shared" si="401"/>
        <v>43466</v>
      </c>
      <c r="Q3947" s="184">
        <v>43492</v>
      </c>
      <c r="R3947" s="182">
        <v>8.25</v>
      </c>
      <c r="S3947" s="182">
        <f t="shared" si="402"/>
        <v>4</v>
      </c>
      <c r="T3947" s="182">
        <f t="shared" si="403"/>
        <v>4.25</v>
      </c>
    </row>
    <row r="3948" spans="16:20" x14ac:dyDescent="0.2">
      <c r="P3948" s="184">
        <f t="shared" si="401"/>
        <v>43466</v>
      </c>
      <c r="Q3948" s="184">
        <v>43493</v>
      </c>
      <c r="R3948" s="182">
        <v>8.25</v>
      </c>
      <c r="S3948" s="182">
        <f t="shared" si="402"/>
        <v>4</v>
      </c>
      <c r="T3948" s="182">
        <f t="shared" si="403"/>
        <v>4.25</v>
      </c>
    </row>
    <row r="3949" spans="16:20" x14ac:dyDescent="0.2">
      <c r="P3949" s="184">
        <f t="shared" si="401"/>
        <v>43466</v>
      </c>
      <c r="Q3949" s="184">
        <v>43494</v>
      </c>
      <c r="R3949" s="182">
        <v>8.25</v>
      </c>
      <c r="S3949" s="182">
        <f t="shared" si="402"/>
        <v>4</v>
      </c>
      <c r="T3949" s="182">
        <f t="shared" si="403"/>
        <v>4.25</v>
      </c>
    </row>
    <row r="3950" spans="16:20" x14ac:dyDescent="0.2">
      <c r="P3950" s="184">
        <f t="shared" si="401"/>
        <v>43466</v>
      </c>
      <c r="Q3950" s="184">
        <v>43495</v>
      </c>
      <c r="R3950" s="182">
        <v>8.25</v>
      </c>
      <c r="S3950" s="182">
        <f t="shared" si="402"/>
        <v>4</v>
      </c>
      <c r="T3950" s="182">
        <f t="shared" si="403"/>
        <v>4.25</v>
      </c>
    </row>
    <row r="3951" spans="16:20" x14ac:dyDescent="0.2">
      <c r="P3951" s="184">
        <f t="shared" si="401"/>
        <v>43466</v>
      </c>
      <c r="Q3951" s="184">
        <v>43496</v>
      </c>
      <c r="R3951" s="182">
        <v>8.25</v>
      </c>
      <c r="S3951" s="182">
        <f t="shared" si="402"/>
        <v>4</v>
      </c>
      <c r="T3951" s="182">
        <f t="shared" si="403"/>
        <v>4.25</v>
      </c>
    </row>
    <row r="3952" spans="16:20" x14ac:dyDescent="0.2">
      <c r="P3952" s="184">
        <f t="shared" si="401"/>
        <v>43497</v>
      </c>
      <c r="Q3952" s="184">
        <v>43497</v>
      </c>
      <c r="R3952" s="182">
        <v>8.25</v>
      </c>
      <c r="S3952" s="182">
        <f t="shared" si="402"/>
        <v>4.18</v>
      </c>
      <c r="T3952" s="182">
        <f t="shared" si="403"/>
        <v>4.07</v>
      </c>
    </row>
    <row r="3953" spans="16:20" x14ac:dyDescent="0.2">
      <c r="P3953" s="184">
        <f t="shared" si="401"/>
        <v>43497</v>
      </c>
      <c r="Q3953" s="184">
        <v>43498</v>
      </c>
      <c r="R3953" s="182">
        <v>8.25</v>
      </c>
      <c r="S3953" s="182">
        <f t="shared" si="402"/>
        <v>4.18</v>
      </c>
      <c r="T3953" s="182">
        <f t="shared" si="403"/>
        <v>4.07</v>
      </c>
    </row>
    <row r="3954" spans="16:20" x14ac:dyDescent="0.2">
      <c r="P3954" s="184">
        <f t="shared" si="401"/>
        <v>43497</v>
      </c>
      <c r="Q3954" s="184">
        <v>43499</v>
      </c>
      <c r="R3954" s="182">
        <v>8.25</v>
      </c>
      <c r="S3954" s="182">
        <f t="shared" si="402"/>
        <v>4.18</v>
      </c>
      <c r="T3954" s="182">
        <f t="shared" si="403"/>
        <v>4.07</v>
      </c>
    </row>
    <row r="3955" spans="16:20" x14ac:dyDescent="0.2">
      <c r="P3955" s="184">
        <f t="shared" si="401"/>
        <v>43497</v>
      </c>
      <c r="Q3955" s="184">
        <v>43500</v>
      </c>
      <c r="R3955" s="182">
        <v>8.25</v>
      </c>
      <c r="S3955" s="182">
        <f t="shared" si="402"/>
        <v>4.18</v>
      </c>
      <c r="T3955" s="182">
        <f t="shared" si="403"/>
        <v>4.07</v>
      </c>
    </row>
    <row r="3956" spans="16:20" x14ac:dyDescent="0.2">
      <c r="P3956" s="184">
        <f t="shared" si="401"/>
        <v>43497</v>
      </c>
      <c r="Q3956" s="184">
        <v>43501</v>
      </c>
      <c r="R3956" s="182">
        <v>8.25</v>
      </c>
      <c r="S3956" s="182">
        <f t="shared" si="402"/>
        <v>4.18</v>
      </c>
      <c r="T3956" s="182">
        <f t="shared" si="403"/>
        <v>4.07</v>
      </c>
    </row>
    <row r="3957" spans="16:20" x14ac:dyDescent="0.2">
      <c r="P3957" s="184">
        <f t="shared" si="401"/>
        <v>43497</v>
      </c>
      <c r="Q3957" s="184">
        <v>43502</v>
      </c>
      <c r="R3957" s="182">
        <v>8.25</v>
      </c>
      <c r="S3957" s="182">
        <f t="shared" si="402"/>
        <v>4.18</v>
      </c>
      <c r="T3957" s="182">
        <f t="shared" si="403"/>
        <v>4.07</v>
      </c>
    </row>
    <row r="3958" spans="16:20" x14ac:dyDescent="0.2">
      <c r="P3958" s="184">
        <f t="shared" si="401"/>
        <v>43497</v>
      </c>
      <c r="Q3958" s="184">
        <v>43503</v>
      </c>
      <c r="R3958" s="182">
        <v>8.25</v>
      </c>
      <c r="S3958" s="182">
        <f t="shared" si="402"/>
        <v>4.18</v>
      </c>
      <c r="T3958" s="182">
        <f t="shared" si="403"/>
        <v>4.07</v>
      </c>
    </row>
    <row r="3959" spans="16:20" x14ac:dyDescent="0.2">
      <c r="P3959" s="184">
        <f t="shared" si="401"/>
        <v>43497</v>
      </c>
      <c r="Q3959" s="184">
        <v>43504</v>
      </c>
      <c r="R3959" s="182">
        <v>8.25</v>
      </c>
      <c r="S3959" s="182">
        <f t="shared" si="402"/>
        <v>4.18</v>
      </c>
      <c r="T3959" s="182">
        <f t="shared" si="403"/>
        <v>4.07</v>
      </c>
    </row>
    <row r="3960" spans="16:20" x14ac:dyDescent="0.2">
      <c r="P3960" s="184">
        <f t="shared" si="401"/>
        <v>43497</v>
      </c>
      <c r="Q3960" s="184">
        <v>43505</v>
      </c>
      <c r="R3960" s="182">
        <v>8.25</v>
      </c>
      <c r="S3960" s="182">
        <f t="shared" si="402"/>
        <v>4.18</v>
      </c>
      <c r="T3960" s="182">
        <f t="shared" si="403"/>
        <v>4.07</v>
      </c>
    </row>
    <row r="3961" spans="16:20" x14ac:dyDescent="0.2">
      <c r="P3961" s="184">
        <f t="shared" si="401"/>
        <v>43497</v>
      </c>
      <c r="Q3961" s="184">
        <v>43506</v>
      </c>
      <c r="R3961" s="182">
        <v>8.25</v>
      </c>
      <c r="S3961" s="182">
        <f t="shared" si="402"/>
        <v>4.18</v>
      </c>
      <c r="T3961" s="182">
        <f t="shared" si="403"/>
        <v>4.07</v>
      </c>
    </row>
    <row r="3962" spans="16:20" x14ac:dyDescent="0.2">
      <c r="P3962" s="184">
        <f t="shared" si="401"/>
        <v>43497</v>
      </c>
      <c r="Q3962" s="184">
        <v>43507</v>
      </c>
      <c r="R3962" s="182">
        <v>8.25</v>
      </c>
      <c r="S3962" s="182">
        <f t="shared" si="402"/>
        <v>4.18</v>
      </c>
      <c r="T3962" s="182">
        <f t="shared" si="403"/>
        <v>4.07</v>
      </c>
    </row>
    <row r="3963" spans="16:20" x14ac:dyDescent="0.2">
      <c r="P3963" s="184">
        <f t="shared" si="401"/>
        <v>43497</v>
      </c>
      <c r="Q3963" s="184">
        <v>43508</v>
      </c>
      <c r="R3963" s="182">
        <v>8.25</v>
      </c>
      <c r="S3963" s="182">
        <f t="shared" si="402"/>
        <v>4.18</v>
      </c>
      <c r="T3963" s="182">
        <f t="shared" si="403"/>
        <v>4.07</v>
      </c>
    </row>
    <row r="3964" spans="16:20" x14ac:dyDescent="0.2">
      <c r="P3964" s="184">
        <f t="shared" si="401"/>
        <v>43497</v>
      </c>
      <c r="Q3964" s="184">
        <v>43509</v>
      </c>
      <c r="R3964" s="182">
        <v>8.25</v>
      </c>
      <c r="S3964" s="182">
        <f t="shared" si="402"/>
        <v>4.18</v>
      </c>
      <c r="T3964" s="182">
        <f t="shared" si="403"/>
        <v>4.07</v>
      </c>
    </row>
    <row r="3965" spans="16:20" x14ac:dyDescent="0.2">
      <c r="P3965" s="184">
        <f t="shared" si="401"/>
        <v>43497</v>
      </c>
      <c r="Q3965" s="184">
        <v>43510</v>
      </c>
      <c r="R3965" s="182">
        <v>8.25</v>
      </c>
      <c r="S3965" s="182">
        <f t="shared" si="402"/>
        <v>4.18</v>
      </c>
      <c r="T3965" s="182">
        <f t="shared" si="403"/>
        <v>4.07</v>
      </c>
    </row>
    <row r="3966" spans="16:20" x14ac:dyDescent="0.2">
      <c r="P3966" s="184">
        <f t="shared" si="401"/>
        <v>43497</v>
      </c>
      <c r="Q3966" s="184">
        <v>43511</v>
      </c>
      <c r="R3966" s="182">
        <v>8.25</v>
      </c>
      <c r="S3966" s="182">
        <f t="shared" si="402"/>
        <v>4.18</v>
      </c>
      <c r="T3966" s="182">
        <f t="shared" si="403"/>
        <v>4.07</v>
      </c>
    </row>
    <row r="3967" spans="16:20" x14ac:dyDescent="0.2">
      <c r="P3967" s="184">
        <f t="shared" si="401"/>
        <v>43497</v>
      </c>
      <c r="Q3967" s="184">
        <v>43512</v>
      </c>
      <c r="R3967" s="182">
        <v>8.25</v>
      </c>
      <c r="S3967" s="182">
        <f t="shared" si="402"/>
        <v>4.18</v>
      </c>
      <c r="T3967" s="182">
        <f t="shared" si="403"/>
        <v>4.07</v>
      </c>
    </row>
    <row r="3968" spans="16:20" x14ac:dyDescent="0.2">
      <c r="P3968" s="184">
        <f t="shared" si="401"/>
        <v>43497</v>
      </c>
      <c r="Q3968" s="184">
        <v>43513</v>
      </c>
      <c r="R3968" s="182">
        <v>8.25</v>
      </c>
      <c r="S3968" s="182">
        <f t="shared" si="402"/>
        <v>4.18</v>
      </c>
      <c r="T3968" s="182">
        <f t="shared" si="403"/>
        <v>4.07</v>
      </c>
    </row>
    <row r="3969" spans="16:20" x14ac:dyDescent="0.2">
      <c r="P3969" s="184">
        <f t="shared" si="401"/>
        <v>43497</v>
      </c>
      <c r="Q3969" s="184">
        <v>43514</v>
      </c>
      <c r="R3969" s="182">
        <v>8.25</v>
      </c>
      <c r="S3969" s="182">
        <f t="shared" si="402"/>
        <v>4.18</v>
      </c>
      <c r="T3969" s="182">
        <f t="shared" si="403"/>
        <v>4.07</v>
      </c>
    </row>
    <row r="3970" spans="16:20" x14ac:dyDescent="0.2">
      <c r="P3970" s="184">
        <f t="shared" si="401"/>
        <v>43497</v>
      </c>
      <c r="Q3970" s="184">
        <v>43515</v>
      </c>
      <c r="R3970" s="182">
        <v>8.25</v>
      </c>
      <c r="S3970" s="182">
        <f t="shared" si="402"/>
        <v>4.18</v>
      </c>
      <c r="T3970" s="182">
        <f t="shared" si="403"/>
        <v>4.07</v>
      </c>
    </row>
    <row r="3971" spans="16:20" x14ac:dyDescent="0.2">
      <c r="P3971" s="184">
        <f t="shared" si="401"/>
        <v>43497</v>
      </c>
      <c r="Q3971" s="184">
        <v>43516</v>
      </c>
      <c r="R3971" s="182">
        <v>8.25</v>
      </c>
      <c r="S3971" s="182">
        <f t="shared" si="402"/>
        <v>4.18</v>
      </c>
      <c r="T3971" s="182">
        <f t="shared" si="403"/>
        <v>4.07</v>
      </c>
    </row>
    <row r="3972" spans="16:20" x14ac:dyDescent="0.2">
      <c r="P3972" s="184">
        <f t="shared" si="401"/>
        <v>43497</v>
      </c>
      <c r="Q3972" s="184">
        <v>43517</v>
      </c>
      <c r="R3972" s="182">
        <v>8.25</v>
      </c>
      <c r="S3972" s="182">
        <f t="shared" si="402"/>
        <v>4.18</v>
      </c>
      <c r="T3972" s="182">
        <f t="shared" si="403"/>
        <v>4.07</v>
      </c>
    </row>
    <row r="3973" spans="16:20" x14ac:dyDescent="0.2">
      <c r="P3973" s="184">
        <f t="shared" si="401"/>
        <v>43497</v>
      </c>
      <c r="Q3973" s="184">
        <v>43518</v>
      </c>
      <c r="R3973" s="182">
        <v>8.25</v>
      </c>
      <c r="S3973" s="182">
        <f t="shared" si="402"/>
        <v>4.18</v>
      </c>
      <c r="T3973" s="182">
        <f t="shared" si="403"/>
        <v>4.07</v>
      </c>
    </row>
    <row r="3974" spans="16:20" x14ac:dyDescent="0.2">
      <c r="P3974" s="184">
        <f t="shared" si="401"/>
        <v>43497</v>
      </c>
      <c r="Q3974" s="184">
        <v>43519</v>
      </c>
      <c r="R3974" s="182">
        <v>8.25</v>
      </c>
      <c r="S3974" s="182">
        <f t="shared" si="402"/>
        <v>4.18</v>
      </c>
      <c r="T3974" s="182">
        <f t="shared" si="403"/>
        <v>4.07</v>
      </c>
    </row>
    <row r="3975" spans="16:20" x14ac:dyDescent="0.2">
      <c r="P3975" s="184">
        <f t="shared" si="401"/>
        <v>43497</v>
      </c>
      <c r="Q3975" s="184">
        <v>43520</v>
      </c>
      <c r="R3975" s="182">
        <v>8.25</v>
      </c>
      <c r="S3975" s="182">
        <f t="shared" si="402"/>
        <v>4.18</v>
      </c>
      <c r="T3975" s="182">
        <f t="shared" si="403"/>
        <v>4.07</v>
      </c>
    </row>
    <row r="3976" spans="16:20" x14ac:dyDescent="0.2">
      <c r="P3976" s="184">
        <f t="shared" ref="P3976:P4039" si="404">DATE(YEAR(Q3976),MONTH(Q3976),1)</f>
        <v>43497</v>
      </c>
      <c r="Q3976" s="184">
        <v>43521</v>
      </c>
      <c r="R3976" s="182">
        <v>8.25</v>
      </c>
      <c r="S3976" s="182">
        <f t="shared" ref="S3976:S4039" si="405">INDEX($Y:$Y,MATCH($P3976,$V:$V,0))</f>
        <v>4.18</v>
      </c>
      <c r="T3976" s="182">
        <f t="shared" ref="T3976:T4039" si="406">R3976-S3976</f>
        <v>4.07</v>
      </c>
    </row>
    <row r="3977" spans="16:20" x14ac:dyDescent="0.2">
      <c r="P3977" s="184">
        <f t="shared" si="404"/>
        <v>43497</v>
      </c>
      <c r="Q3977" s="184">
        <v>43522</v>
      </c>
      <c r="R3977" s="182">
        <v>8.25</v>
      </c>
      <c r="S3977" s="182">
        <f t="shared" si="405"/>
        <v>4.18</v>
      </c>
      <c r="T3977" s="182">
        <f t="shared" si="406"/>
        <v>4.07</v>
      </c>
    </row>
    <row r="3978" spans="16:20" x14ac:dyDescent="0.2">
      <c r="P3978" s="184">
        <f t="shared" si="404"/>
        <v>43497</v>
      </c>
      <c r="Q3978" s="184">
        <v>43523</v>
      </c>
      <c r="R3978" s="182">
        <v>8.25</v>
      </c>
      <c r="S3978" s="182">
        <f t="shared" si="405"/>
        <v>4.18</v>
      </c>
      <c r="T3978" s="182">
        <f t="shared" si="406"/>
        <v>4.07</v>
      </c>
    </row>
    <row r="3979" spans="16:20" x14ac:dyDescent="0.2">
      <c r="P3979" s="184">
        <f t="shared" si="404"/>
        <v>43497</v>
      </c>
      <c r="Q3979" s="184">
        <v>43524</v>
      </c>
      <c r="R3979" s="182">
        <v>8.25</v>
      </c>
      <c r="S3979" s="182">
        <f t="shared" si="405"/>
        <v>4.18</v>
      </c>
      <c r="T3979" s="182">
        <f t="shared" si="406"/>
        <v>4.07</v>
      </c>
    </row>
    <row r="3980" spans="16:20" x14ac:dyDescent="0.2">
      <c r="P3980" s="184">
        <f t="shared" si="404"/>
        <v>43525</v>
      </c>
      <c r="Q3980" s="184">
        <v>43525</v>
      </c>
      <c r="R3980" s="182">
        <v>8.25</v>
      </c>
      <c r="S3980" s="182">
        <f t="shared" si="405"/>
        <v>4.1100000000000003</v>
      </c>
      <c r="T3980" s="182">
        <f t="shared" si="406"/>
        <v>4.1399999999999997</v>
      </c>
    </row>
    <row r="3981" spans="16:20" x14ac:dyDescent="0.2">
      <c r="P3981" s="184">
        <f t="shared" si="404"/>
        <v>43525</v>
      </c>
      <c r="Q3981" s="184">
        <v>43526</v>
      </c>
      <c r="R3981" s="182">
        <v>8.25</v>
      </c>
      <c r="S3981" s="182">
        <f t="shared" si="405"/>
        <v>4.1100000000000003</v>
      </c>
      <c r="T3981" s="182">
        <f t="shared" si="406"/>
        <v>4.1399999999999997</v>
      </c>
    </row>
    <row r="3982" spans="16:20" x14ac:dyDescent="0.2">
      <c r="P3982" s="184">
        <f t="shared" si="404"/>
        <v>43525</v>
      </c>
      <c r="Q3982" s="184">
        <v>43527</v>
      </c>
      <c r="R3982" s="182">
        <v>8.25</v>
      </c>
      <c r="S3982" s="182">
        <f t="shared" si="405"/>
        <v>4.1100000000000003</v>
      </c>
      <c r="T3982" s="182">
        <f t="shared" si="406"/>
        <v>4.1399999999999997</v>
      </c>
    </row>
    <row r="3983" spans="16:20" x14ac:dyDescent="0.2">
      <c r="P3983" s="184">
        <f t="shared" si="404"/>
        <v>43525</v>
      </c>
      <c r="Q3983" s="184">
        <v>43528</v>
      </c>
      <c r="R3983" s="182">
        <v>8.25</v>
      </c>
      <c r="S3983" s="182">
        <f t="shared" si="405"/>
        <v>4.1100000000000003</v>
      </c>
      <c r="T3983" s="182">
        <f t="shared" si="406"/>
        <v>4.1399999999999997</v>
      </c>
    </row>
    <row r="3984" spans="16:20" x14ac:dyDescent="0.2">
      <c r="P3984" s="184">
        <f t="shared" si="404"/>
        <v>43525</v>
      </c>
      <c r="Q3984" s="184">
        <v>43529</v>
      </c>
      <c r="R3984" s="182">
        <v>8.25</v>
      </c>
      <c r="S3984" s="182">
        <f t="shared" si="405"/>
        <v>4.1100000000000003</v>
      </c>
      <c r="T3984" s="182">
        <f t="shared" si="406"/>
        <v>4.1399999999999997</v>
      </c>
    </row>
    <row r="3985" spans="16:20" x14ac:dyDescent="0.2">
      <c r="P3985" s="184">
        <f t="shared" si="404"/>
        <v>43525</v>
      </c>
      <c r="Q3985" s="184">
        <v>43530</v>
      </c>
      <c r="R3985" s="182">
        <v>8.25</v>
      </c>
      <c r="S3985" s="182">
        <f t="shared" si="405"/>
        <v>4.1100000000000003</v>
      </c>
      <c r="T3985" s="182">
        <f t="shared" si="406"/>
        <v>4.1399999999999997</v>
      </c>
    </row>
    <row r="3986" spans="16:20" x14ac:dyDescent="0.2">
      <c r="P3986" s="184">
        <f t="shared" si="404"/>
        <v>43525</v>
      </c>
      <c r="Q3986" s="184">
        <v>43531</v>
      </c>
      <c r="R3986" s="182">
        <v>8.25</v>
      </c>
      <c r="S3986" s="182">
        <f t="shared" si="405"/>
        <v>4.1100000000000003</v>
      </c>
      <c r="T3986" s="182">
        <f t="shared" si="406"/>
        <v>4.1399999999999997</v>
      </c>
    </row>
    <row r="3987" spans="16:20" x14ac:dyDescent="0.2">
      <c r="P3987" s="184">
        <f t="shared" si="404"/>
        <v>43525</v>
      </c>
      <c r="Q3987" s="184">
        <v>43532</v>
      </c>
      <c r="R3987" s="182">
        <v>8.25</v>
      </c>
      <c r="S3987" s="182">
        <f t="shared" si="405"/>
        <v>4.1100000000000003</v>
      </c>
      <c r="T3987" s="182">
        <f t="shared" si="406"/>
        <v>4.1399999999999997</v>
      </c>
    </row>
    <row r="3988" spans="16:20" x14ac:dyDescent="0.2">
      <c r="P3988" s="184">
        <f t="shared" si="404"/>
        <v>43525</v>
      </c>
      <c r="Q3988" s="184">
        <v>43533</v>
      </c>
      <c r="R3988" s="182">
        <v>8.25</v>
      </c>
      <c r="S3988" s="182">
        <f t="shared" si="405"/>
        <v>4.1100000000000003</v>
      </c>
      <c r="T3988" s="182">
        <f t="shared" si="406"/>
        <v>4.1399999999999997</v>
      </c>
    </row>
    <row r="3989" spans="16:20" x14ac:dyDescent="0.2">
      <c r="P3989" s="184">
        <f t="shared" si="404"/>
        <v>43525</v>
      </c>
      <c r="Q3989" s="184">
        <v>43534</v>
      </c>
      <c r="R3989" s="182">
        <v>8.25</v>
      </c>
      <c r="S3989" s="182">
        <f t="shared" si="405"/>
        <v>4.1100000000000003</v>
      </c>
      <c r="T3989" s="182">
        <f t="shared" si="406"/>
        <v>4.1399999999999997</v>
      </c>
    </row>
    <row r="3990" spans="16:20" x14ac:dyDescent="0.2">
      <c r="P3990" s="184">
        <f t="shared" si="404"/>
        <v>43525</v>
      </c>
      <c r="Q3990" s="184">
        <v>43535</v>
      </c>
      <c r="R3990" s="182">
        <v>8.25</v>
      </c>
      <c r="S3990" s="182">
        <f t="shared" si="405"/>
        <v>4.1100000000000003</v>
      </c>
      <c r="T3990" s="182">
        <f t="shared" si="406"/>
        <v>4.1399999999999997</v>
      </c>
    </row>
    <row r="3991" spans="16:20" x14ac:dyDescent="0.2">
      <c r="P3991" s="184">
        <f t="shared" si="404"/>
        <v>43525</v>
      </c>
      <c r="Q3991" s="184">
        <v>43536</v>
      </c>
      <c r="R3991" s="182">
        <v>8.25</v>
      </c>
      <c r="S3991" s="182">
        <f t="shared" si="405"/>
        <v>4.1100000000000003</v>
      </c>
      <c r="T3991" s="182">
        <f t="shared" si="406"/>
        <v>4.1399999999999997</v>
      </c>
    </row>
    <row r="3992" spans="16:20" x14ac:dyDescent="0.2">
      <c r="P3992" s="184">
        <f t="shared" si="404"/>
        <v>43525</v>
      </c>
      <c r="Q3992" s="184">
        <v>43537</v>
      </c>
      <c r="R3992" s="182">
        <v>8.25</v>
      </c>
      <c r="S3992" s="182">
        <f t="shared" si="405"/>
        <v>4.1100000000000003</v>
      </c>
      <c r="T3992" s="182">
        <f t="shared" si="406"/>
        <v>4.1399999999999997</v>
      </c>
    </row>
    <row r="3993" spans="16:20" x14ac:dyDescent="0.2">
      <c r="P3993" s="184">
        <f t="shared" si="404"/>
        <v>43525</v>
      </c>
      <c r="Q3993" s="184">
        <v>43538</v>
      </c>
      <c r="R3993" s="182">
        <v>8.25</v>
      </c>
      <c r="S3993" s="182">
        <f t="shared" si="405"/>
        <v>4.1100000000000003</v>
      </c>
      <c r="T3993" s="182">
        <f t="shared" si="406"/>
        <v>4.1399999999999997</v>
      </c>
    </row>
    <row r="3994" spans="16:20" x14ac:dyDescent="0.2">
      <c r="P3994" s="184">
        <f t="shared" si="404"/>
        <v>43525</v>
      </c>
      <c r="Q3994" s="184">
        <v>43539</v>
      </c>
      <c r="R3994" s="182">
        <v>8.25</v>
      </c>
      <c r="S3994" s="182">
        <f t="shared" si="405"/>
        <v>4.1100000000000003</v>
      </c>
      <c r="T3994" s="182">
        <f t="shared" si="406"/>
        <v>4.1399999999999997</v>
      </c>
    </row>
    <row r="3995" spans="16:20" x14ac:dyDescent="0.2">
      <c r="P3995" s="184">
        <f t="shared" si="404"/>
        <v>43525</v>
      </c>
      <c r="Q3995" s="184">
        <v>43540</v>
      </c>
      <c r="R3995" s="182">
        <v>8.25</v>
      </c>
      <c r="S3995" s="182">
        <f t="shared" si="405"/>
        <v>4.1100000000000003</v>
      </c>
      <c r="T3995" s="182">
        <f t="shared" si="406"/>
        <v>4.1399999999999997</v>
      </c>
    </row>
    <row r="3996" spans="16:20" x14ac:dyDescent="0.2">
      <c r="P3996" s="184">
        <f t="shared" si="404"/>
        <v>43525</v>
      </c>
      <c r="Q3996" s="184">
        <v>43541</v>
      </c>
      <c r="R3996" s="182">
        <v>8.25</v>
      </c>
      <c r="S3996" s="182">
        <f t="shared" si="405"/>
        <v>4.1100000000000003</v>
      </c>
      <c r="T3996" s="182">
        <f t="shared" si="406"/>
        <v>4.1399999999999997</v>
      </c>
    </row>
    <row r="3997" spans="16:20" x14ac:dyDescent="0.2">
      <c r="P3997" s="184">
        <f t="shared" si="404"/>
        <v>43525</v>
      </c>
      <c r="Q3997" s="184">
        <v>43542</v>
      </c>
      <c r="R3997" s="182">
        <v>8.25</v>
      </c>
      <c r="S3997" s="182">
        <f t="shared" si="405"/>
        <v>4.1100000000000003</v>
      </c>
      <c r="T3997" s="182">
        <f t="shared" si="406"/>
        <v>4.1399999999999997</v>
      </c>
    </row>
    <row r="3998" spans="16:20" x14ac:dyDescent="0.2">
      <c r="P3998" s="184">
        <f t="shared" si="404"/>
        <v>43525</v>
      </c>
      <c r="Q3998" s="184">
        <v>43543</v>
      </c>
      <c r="R3998" s="182">
        <v>8.25</v>
      </c>
      <c r="S3998" s="182">
        <f t="shared" si="405"/>
        <v>4.1100000000000003</v>
      </c>
      <c r="T3998" s="182">
        <f t="shared" si="406"/>
        <v>4.1399999999999997</v>
      </c>
    </row>
    <row r="3999" spans="16:20" x14ac:dyDescent="0.2">
      <c r="P3999" s="184">
        <f t="shared" si="404"/>
        <v>43525</v>
      </c>
      <c r="Q3999" s="184">
        <v>43544</v>
      </c>
      <c r="R3999" s="182">
        <v>8.25</v>
      </c>
      <c r="S3999" s="182">
        <f t="shared" si="405"/>
        <v>4.1100000000000003</v>
      </c>
      <c r="T3999" s="182">
        <f t="shared" si="406"/>
        <v>4.1399999999999997</v>
      </c>
    </row>
    <row r="4000" spans="16:20" x14ac:dyDescent="0.2">
      <c r="P4000" s="184">
        <f t="shared" si="404"/>
        <v>43525</v>
      </c>
      <c r="Q4000" s="184">
        <v>43545</v>
      </c>
      <c r="R4000" s="182">
        <v>8.25</v>
      </c>
      <c r="S4000" s="182">
        <f t="shared" si="405"/>
        <v>4.1100000000000003</v>
      </c>
      <c r="T4000" s="182">
        <f t="shared" si="406"/>
        <v>4.1399999999999997</v>
      </c>
    </row>
    <row r="4001" spans="16:20" x14ac:dyDescent="0.2">
      <c r="P4001" s="184">
        <f t="shared" si="404"/>
        <v>43525</v>
      </c>
      <c r="Q4001" s="184">
        <v>43546</v>
      </c>
      <c r="R4001" s="182">
        <v>8.25</v>
      </c>
      <c r="S4001" s="182">
        <f t="shared" si="405"/>
        <v>4.1100000000000003</v>
      </c>
      <c r="T4001" s="182">
        <f t="shared" si="406"/>
        <v>4.1399999999999997</v>
      </c>
    </row>
    <row r="4002" spans="16:20" x14ac:dyDescent="0.2">
      <c r="P4002" s="184">
        <f t="shared" si="404"/>
        <v>43525</v>
      </c>
      <c r="Q4002" s="184">
        <v>43547</v>
      </c>
      <c r="R4002" s="182">
        <v>8.25</v>
      </c>
      <c r="S4002" s="182">
        <f t="shared" si="405"/>
        <v>4.1100000000000003</v>
      </c>
      <c r="T4002" s="182">
        <f t="shared" si="406"/>
        <v>4.1399999999999997</v>
      </c>
    </row>
    <row r="4003" spans="16:20" x14ac:dyDescent="0.2">
      <c r="P4003" s="184">
        <f t="shared" si="404"/>
        <v>43525</v>
      </c>
      <c r="Q4003" s="184">
        <v>43548</v>
      </c>
      <c r="R4003" s="182">
        <v>8.25</v>
      </c>
      <c r="S4003" s="182">
        <f t="shared" si="405"/>
        <v>4.1100000000000003</v>
      </c>
      <c r="T4003" s="182">
        <f t="shared" si="406"/>
        <v>4.1399999999999997</v>
      </c>
    </row>
    <row r="4004" spans="16:20" x14ac:dyDescent="0.2">
      <c r="P4004" s="184">
        <f t="shared" si="404"/>
        <v>43525</v>
      </c>
      <c r="Q4004" s="184">
        <v>43549</v>
      </c>
      <c r="R4004" s="182">
        <v>8.25</v>
      </c>
      <c r="S4004" s="182">
        <f t="shared" si="405"/>
        <v>4.1100000000000003</v>
      </c>
      <c r="T4004" s="182">
        <f t="shared" si="406"/>
        <v>4.1399999999999997</v>
      </c>
    </row>
    <row r="4005" spans="16:20" x14ac:dyDescent="0.2">
      <c r="P4005" s="184">
        <f t="shared" si="404"/>
        <v>43525</v>
      </c>
      <c r="Q4005" s="184">
        <v>43550</v>
      </c>
      <c r="R4005" s="182">
        <v>8.25</v>
      </c>
      <c r="S4005" s="182">
        <f t="shared" si="405"/>
        <v>4.1100000000000003</v>
      </c>
      <c r="T4005" s="182">
        <f t="shared" si="406"/>
        <v>4.1399999999999997</v>
      </c>
    </row>
    <row r="4006" spans="16:20" x14ac:dyDescent="0.2">
      <c r="P4006" s="184">
        <f t="shared" si="404"/>
        <v>43525</v>
      </c>
      <c r="Q4006" s="184">
        <v>43551</v>
      </c>
      <c r="R4006" s="182">
        <v>8.25</v>
      </c>
      <c r="S4006" s="182">
        <f t="shared" si="405"/>
        <v>4.1100000000000003</v>
      </c>
      <c r="T4006" s="182">
        <f t="shared" si="406"/>
        <v>4.1399999999999997</v>
      </c>
    </row>
    <row r="4007" spans="16:20" x14ac:dyDescent="0.2">
      <c r="P4007" s="184">
        <f t="shared" si="404"/>
        <v>43525</v>
      </c>
      <c r="Q4007" s="184">
        <v>43552</v>
      </c>
      <c r="R4007" s="182">
        <v>8.25</v>
      </c>
      <c r="S4007" s="182">
        <f t="shared" si="405"/>
        <v>4.1100000000000003</v>
      </c>
      <c r="T4007" s="182">
        <f t="shared" si="406"/>
        <v>4.1399999999999997</v>
      </c>
    </row>
    <row r="4008" spans="16:20" x14ac:dyDescent="0.2">
      <c r="P4008" s="184">
        <f t="shared" si="404"/>
        <v>43525</v>
      </c>
      <c r="Q4008" s="184">
        <v>43553</v>
      </c>
      <c r="R4008" s="182">
        <v>8.25</v>
      </c>
      <c r="S4008" s="182">
        <f t="shared" si="405"/>
        <v>4.1100000000000003</v>
      </c>
      <c r="T4008" s="182">
        <f t="shared" si="406"/>
        <v>4.1399999999999997</v>
      </c>
    </row>
    <row r="4009" spans="16:20" x14ac:dyDescent="0.2">
      <c r="P4009" s="184">
        <f t="shared" si="404"/>
        <v>43525</v>
      </c>
      <c r="Q4009" s="184">
        <v>43554</v>
      </c>
      <c r="R4009" s="182">
        <v>8.25</v>
      </c>
      <c r="S4009" s="182">
        <f t="shared" si="405"/>
        <v>4.1100000000000003</v>
      </c>
      <c r="T4009" s="182">
        <f t="shared" si="406"/>
        <v>4.1399999999999997</v>
      </c>
    </row>
    <row r="4010" spans="16:20" x14ac:dyDescent="0.2">
      <c r="P4010" s="184">
        <f t="shared" si="404"/>
        <v>43525</v>
      </c>
      <c r="Q4010" s="184">
        <v>43555</v>
      </c>
      <c r="R4010" s="182">
        <v>8.25</v>
      </c>
      <c r="S4010" s="182">
        <f t="shared" si="405"/>
        <v>4.1100000000000003</v>
      </c>
      <c r="T4010" s="182">
        <f t="shared" si="406"/>
        <v>4.1399999999999997</v>
      </c>
    </row>
    <row r="4011" spans="16:20" x14ac:dyDescent="0.2">
      <c r="P4011" s="184">
        <f t="shared" si="404"/>
        <v>43556</v>
      </c>
      <c r="Q4011" s="184">
        <v>43556</v>
      </c>
      <c r="R4011" s="182">
        <v>8.25</v>
      </c>
      <c r="S4011" s="182">
        <f t="shared" si="405"/>
        <v>4</v>
      </c>
      <c r="T4011" s="182">
        <f t="shared" si="406"/>
        <v>4.25</v>
      </c>
    </row>
    <row r="4012" spans="16:20" x14ac:dyDescent="0.2">
      <c r="P4012" s="184">
        <f t="shared" si="404"/>
        <v>43556</v>
      </c>
      <c r="Q4012" s="184">
        <v>43557</v>
      </c>
      <c r="R4012" s="182">
        <v>8.25</v>
      </c>
      <c r="S4012" s="182">
        <f t="shared" si="405"/>
        <v>4</v>
      </c>
      <c r="T4012" s="182">
        <f t="shared" si="406"/>
        <v>4.25</v>
      </c>
    </row>
    <row r="4013" spans="16:20" x14ac:dyDescent="0.2">
      <c r="P4013" s="184">
        <f t="shared" si="404"/>
        <v>43556</v>
      </c>
      <c r="Q4013" s="184">
        <v>43558</v>
      </c>
      <c r="R4013" s="182">
        <v>8.25</v>
      </c>
      <c r="S4013" s="182">
        <f t="shared" si="405"/>
        <v>4</v>
      </c>
      <c r="T4013" s="182">
        <f t="shared" si="406"/>
        <v>4.25</v>
      </c>
    </row>
    <row r="4014" spans="16:20" x14ac:dyDescent="0.2">
      <c r="P4014" s="184">
        <f t="shared" si="404"/>
        <v>43556</v>
      </c>
      <c r="Q4014" s="184">
        <v>43559</v>
      </c>
      <c r="R4014" s="182">
        <v>8.25</v>
      </c>
      <c r="S4014" s="182">
        <f t="shared" si="405"/>
        <v>4</v>
      </c>
      <c r="T4014" s="182">
        <f t="shared" si="406"/>
        <v>4.25</v>
      </c>
    </row>
    <row r="4015" spans="16:20" x14ac:dyDescent="0.2">
      <c r="P4015" s="184">
        <f t="shared" si="404"/>
        <v>43556</v>
      </c>
      <c r="Q4015" s="184">
        <v>43560</v>
      </c>
      <c r="R4015" s="182">
        <v>8.25</v>
      </c>
      <c r="S4015" s="182">
        <f t="shared" si="405"/>
        <v>4</v>
      </c>
      <c r="T4015" s="182">
        <f t="shared" si="406"/>
        <v>4.25</v>
      </c>
    </row>
    <row r="4016" spans="16:20" x14ac:dyDescent="0.2">
      <c r="P4016" s="184">
        <f t="shared" si="404"/>
        <v>43556</v>
      </c>
      <c r="Q4016" s="184">
        <v>43561</v>
      </c>
      <c r="R4016" s="182">
        <v>8.25</v>
      </c>
      <c r="S4016" s="182">
        <f t="shared" si="405"/>
        <v>4</v>
      </c>
      <c r="T4016" s="182">
        <f t="shared" si="406"/>
        <v>4.25</v>
      </c>
    </row>
    <row r="4017" spans="16:20" x14ac:dyDescent="0.2">
      <c r="P4017" s="184">
        <f t="shared" si="404"/>
        <v>43556</v>
      </c>
      <c r="Q4017" s="184">
        <v>43562</v>
      </c>
      <c r="R4017" s="182">
        <v>8.25</v>
      </c>
      <c r="S4017" s="182">
        <f t="shared" si="405"/>
        <v>4</v>
      </c>
      <c r="T4017" s="182">
        <f t="shared" si="406"/>
        <v>4.25</v>
      </c>
    </row>
    <row r="4018" spans="16:20" x14ac:dyDescent="0.2">
      <c r="P4018" s="184">
        <f t="shared" si="404"/>
        <v>43556</v>
      </c>
      <c r="Q4018" s="184">
        <v>43563</v>
      </c>
      <c r="R4018" s="182">
        <v>8.25</v>
      </c>
      <c r="S4018" s="182">
        <f t="shared" si="405"/>
        <v>4</v>
      </c>
      <c r="T4018" s="182">
        <f t="shared" si="406"/>
        <v>4.25</v>
      </c>
    </row>
    <row r="4019" spans="16:20" x14ac:dyDescent="0.2">
      <c r="P4019" s="184">
        <f t="shared" si="404"/>
        <v>43556</v>
      </c>
      <c r="Q4019" s="184">
        <v>43564</v>
      </c>
      <c r="R4019" s="182">
        <v>8.25</v>
      </c>
      <c r="S4019" s="182">
        <f t="shared" si="405"/>
        <v>4</v>
      </c>
      <c r="T4019" s="182">
        <f t="shared" si="406"/>
        <v>4.25</v>
      </c>
    </row>
    <row r="4020" spans="16:20" x14ac:dyDescent="0.2">
      <c r="P4020" s="184">
        <f t="shared" si="404"/>
        <v>43556</v>
      </c>
      <c r="Q4020" s="184">
        <v>43565</v>
      </c>
      <c r="R4020" s="182">
        <v>8.25</v>
      </c>
      <c r="S4020" s="182">
        <f t="shared" si="405"/>
        <v>4</v>
      </c>
      <c r="T4020" s="182">
        <f t="shared" si="406"/>
        <v>4.25</v>
      </c>
    </row>
    <row r="4021" spans="16:20" x14ac:dyDescent="0.2">
      <c r="P4021" s="184">
        <f t="shared" si="404"/>
        <v>43556</v>
      </c>
      <c r="Q4021" s="184">
        <v>43566</v>
      </c>
      <c r="R4021" s="182">
        <v>8.25</v>
      </c>
      <c r="S4021" s="182">
        <f t="shared" si="405"/>
        <v>4</v>
      </c>
      <c r="T4021" s="182">
        <f t="shared" si="406"/>
        <v>4.25</v>
      </c>
    </row>
    <row r="4022" spans="16:20" x14ac:dyDescent="0.2">
      <c r="P4022" s="184">
        <f t="shared" si="404"/>
        <v>43556</v>
      </c>
      <c r="Q4022" s="184">
        <v>43567</v>
      </c>
      <c r="R4022" s="182">
        <v>8.25</v>
      </c>
      <c r="S4022" s="182">
        <f t="shared" si="405"/>
        <v>4</v>
      </c>
      <c r="T4022" s="182">
        <f t="shared" si="406"/>
        <v>4.25</v>
      </c>
    </row>
    <row r="4023" spans="16:20" x14ac:dyDescent="0.2">
      <c r="P4023" s="184">
        <f t="shared" si="404"/>
        <v>43556</v>
      </c>
      <c r="Q4023" s="184">
        <v>43568</v>
      </c>
      <c r="R4023" s="182">
        <v>8.25</v>
      </c>
      <c r="S4023" s="182">
        <f t="shared" si="405"/>
        <v>4</v>
      </c>
      <c r="T4023" s="182">
        <f t="shared" si="406"/>
        <v>4.25</v>
      </c>
    </row>
    <row r="4024" spans="16:20" x14ac:dyDescent="0.2">
      <c r="P4024" s="184">
        <f t="shared" si="404"/>
        <v>43556</v>
      </c>
      <c r="Q4024" s="184">
        <v>43569</v>
      </c>
      <c r="R4024" s="182">
        <v>8.25</v>
      </c>
      <c r="S4024" s="182">
        <f t="shared" si="405"/>
        <v>4</v>
      </c>
      <c r="T4024" s="182">
        <f t="shared" si="406"/>
        <v>4.25</v>
      </c>
    </row>
    <row r="4025" spans="16:20" x14ac:dyDescent="0.2">
      <c r="P4025" s="184">
        <f t="shared" si="404"/>
        <v>43556</v>
      </c>
      <c r="Q4025" s="184">
        <v>43570</v>
      </c>
      <c r="R4025" s="182">
        <v>8.25</v>
      </c>
      <c r="S4025" s="182">
        <f t="shared" si="405"/>
        <v>4</v>
      </c>
      <c r="T4025" s="182">
        <f t="shared" si="406"/>
        <v>4.25</v>
      </c>
    </row>
    <row r="4026" spans="16:20" x14ac:dyDescent="0.2">
      <c r="P4026" s="184">
        <f t="shared" si="404"/>
        <v>43556</v>
      </c>
      <c r="Q4026" s="184">
        <v>43571</v>
      </c>
      <c r="R4026" s="182">
        <v>8.25</v>
      </c>
      <c r="S4026" s="182">
        <f t="shared" si="405"/>
        <v>4</v>
      </c>
      <c r="T4026" s="182">
        <f t="shared" si="406"/>
        <v>4.25</v>
      </c>
    </row>
    <row r="4027" spans="16:20" x14ac:dyDescent="0.2">
      <c r="P4027" s="184">
        <f t="shared" si="404"/>
        <v>43556</v>
      </c>
      <c r="Q4027" s="184">
        <v>43572</v>
      </c>
      <c r="R4027" s="182">
        <v>8.25</v>
      </c>
      <c r="S4027" s="182">
        <f t="shared" si="405"/>
        <v>4</v>
      </c>
      <c r="T4027" s="182">
        <f t="shared" si="406"/>
        <v>4.25</v>
      </c>
    </row>
    <row r="4028" spans="16:20" x14ac:dyDescent="0.2">
      <c r="P4028" s="184">
        <f t="shared" si="404"/>
        <v>43556</v>
      </c>
      <c r="Q4028" s="184">
        <v>43573</v>
      </c>
      <c r="R4028" s="182">
        <v>8.25</v>
      </c>
      <c r="S4028" s="182">
        <f t="shared" si="405"/>
        <v>4</v>
      </c>
      <c r="T4028" s="182">
        <f t="shared" si="406"/>
        <v>4.25</v>
      </c>
    </row>
    <row r="4029" spans="16:20" x14ac:dyDescent="0.2">
      <c r="P4029" s="184">
        <f t="shared" si="404"/>
        <v>43556</v>
      </c>
      <c r="Q4029" s="184">
        <v>43574</v>
      </c>
      <c r="R4029" s="182">
        <v>8.25</v>
      </c>
      <c r="S4029" s="182">
        <f t="shared" si="405"/>
        <v>4</v>
      </c>
      <c r="T4029" s="182">
        <f t="shared" si="406"/>
        <v>4.25</v>
      </c>
    </row>
    <row r="4030" spans="16:20" x14ac:dyDescent="0.2">
      <c r="P4030" s="184">
        <f t="shared" si="404"/>
        <v>43556</v>
      </c>
      <c r="Q4030" s="184">
        <v>43575</v>
      </c>
      <c r="R4030" s="182">
        <v>8.25</v>
      </c>
      <c r="S4030" s="182">
        <f t="shared" si="405"/>
        <v>4</v>
      </c>
      <c r="T4030" s="182">
        <f t="shared" si="406"/>
        <v>4.25</v>
      </c>
    </row>
    <row r="4031" spans="16:20" x14ac:dyDescent="0.2">
      <c r="P4031" s="184">
        <f t="shared" si="404"/>
        <v>43556</v>
      </c>
      <c r="Q4031" s="184">
        <v>43576</v>
      </c>
      <c r="R4031" s="182">
        <v>8.25</v>
      </c>
      <c r="S4031" s="182">
        <f t="shared" si="405"/>
        <v>4</v>
      </c>
      <c r="T4031" s="182">
        <f t="shared" si="406"/>
        <v>4.25</v>
      </c>
    </row>
    <row r="4032" spans="16:20" x14ac:dyDescent="0.2">
      <c r="P4032" s="184">
        <f t="shared" si="404"/>
        <v>43556</v>
      </c>
      <c r="Q4032" s="184">
        <v>43577</v>
      </c>
      <c r="R4032" s="182">
        <v>8.25</v>
      </c>
      <c r="S4032" s="182">
        <f t="shared" si="405"/>
        <v>4</v>
      </c>
      <c r="T4032" s="182">
        <f t="shared" si="406"/>
        <v>4.25</v>
      </c>
    </row>
    <row r="4033" spans="16:20" x14ac:dyDescent="0.2">
      <c r="P4033" s="184">
        <f t="shared" si="404"/>
        <v>43556</v>
      </c>
      <c r="Q4033" s="184">
        <v>43578</v>
      </c>
      <c r="R4033" s="182">
        <v>8.25</v>
      </c>
      <c r="S4033" s="182">
        <f t="shared" si="405"/>
        <v>4</v>
      </c>
      <c r="T4033" s="182">
        <f t="shared" si="406"/>
        <v>4.25</v>
      </c>
    </row>
    <row r="4034" spans="16:20" x14ac:dyDescent="0.2">
      <c r="P4034" s="184">
        <f t="shared" si="404"/>
        <v>43556</v>
      </c>
      <c r="Q4034" s="184">
        <v>43579</v>
      </c>
      <c r="R4034" s="182">
        <v>8.25</v>
      </c>
      <c r="S4034" s="182">
        <f t="shared" si="405"/>
        <v>4</v>
      </c>
      <c r="T4034" s="182">
        <f t="shared" si="406"/>
        <v>4.25</v>
      </c>
    </row>
    <row r="4035" spans="16:20" x14ac:dyDescent="0.2">
      <c r="P4035" s="184">
        <f t="shared" si="404"/>
        <v>43556</v>
      </c>
      <c r="Q4035" s="184">
        <v>43580</v>
      </c>
      <c r="R4035" s="182">
        <v>8.25</v>
      </c>
      <c r="S4035" s="182">
        <f t="shared" si="405"/>
        <v>4</v>
      </c>
      <c r="T4035" s="182">
        <f t="shared" si="406"/>
        <v>4.25</v>
      </c>
    </row>
    <row r="4036" spans="16:20" x14ac:dyDescent="0.2">
      <c r="P4036" s="184">
        <f t="shared" si="404"/>
        <v>43556</v>
      </c>
      <c r="Q4036" s="184">
        <v>43581</v>
      </c>
      <c r="R4036" s="182">
        <v>8.25</v>
      </c>
      <c r="S4036" s="182">
        <f t="shared" si="405"/>
        <v>4</v>
      </c>
      <c r="T4036" s="182">
        <f t="shared" si="406"/>
        <v>4.25</v>
      </c>
    </row>
    <row r="4037" spans="16:20" x14ac:dyDescent="0.2">
      <c r="P4037" s="184">
        <f t="shared" si="404"/>
        <v>43556</v>
      </c>
      <c r="Q4037" s="184">
        <v>43582</v>
      </c>
      <c r="R4037" s="182">
        <v>8.25</v>
      </c>
      <c r="S4037" s="182">
        <f t="shared" si="405"/>
        <v>4</v>
      </c>
      <c r="T4037" s="182">
        <f t="shared" si="406"/>
        <v>4.25</v>
      </c>
    </row>
    <row r="4038" spans="16:20" x14ac:dyDescent="0.2">
      <c r="P4038" s="184">
        <f t="shared" si="404"/>
        <v>43556</v>
      </c>
      <c r="Q4038" s="184">
        <v>43583</v>
      </c>
      <c r="R4038" s="182">
        <v>8.25</v>
      </c>
      <c r="S4038" s="182">
        <f t="shared" si="405"/>
        <v>4</v>
      </c>
      <c r="T4038" s="182">
        <f t="shared" si="406"/>
        <v>4.25</v>
      </c>
    </row>
    <row r="4039" spans="16:20" x14ac:dyDescent="0.2">
      <c r="P4039" s="184">
        <f t="shared" si="404"/>
        <v>43556</v>
      </c>
      <c r="Q4039" s="184">
        <v>43584</v>
      </c>
      <c r="R4039" s="182">
        <v>8.25</v>
      </c>
      <c r="S4039" s="182">
        <f t="shared" si="405"/>
        <v>4</v>
      </c>
      <c r="T4039" s="182">
        <f t="shared" si="406"/>
        <v>4.25</v>
      </c>
    </row>
    <row r="4040" spans="16:20" x14ac:dyDescent="0.2">
      <c r="P4040" s="184">
        <f t="shared" ref="P4040:P4103" si="407">DATE(YEAR(Q4040),MONTH(Q4040),1)</f>
        <v>43556</v>
      </c>
      <c r="Q4040" s="184">
        <v>43585</v>
      </c>
      <c r="R4040" s="182">
        <v>8.25</v>
      </c>
      <c r="S4040" s="182">
        <f t="shared" ref="S4040:S4103" si="408">INDEX($Y:$Y,MATCH($P4040,$V:$V,0))</f>
        <v>4</v>
      </c>
      <c r="T4040" s="182">
        <f t="shared" ref="T4040:T4103" si="409">R4040-S4040</f>
        <v>4.25</v>
      </c>
    </row>
    <row r="4041" spans="16:20" x14ac:dyDescent="0.2">
      <c r="P4041" s="184">
        <f t="shared" si="407"/>
        <v>43586</v>
      </c>
      <c r="Q4041" s="184">
        <v>43586</v>
      </c>
      <c r="R4041" s="182">
        <v>8.25</v>
      </c>
      <c r="S4041" s="182">
        <f t="shared" si="408"/>
        <v>4.03</v>
      </c>
      <c r="T4041" s="182">
        <f t="shared" si="409"/>
        <v>4.22</v>
      </c>
    </row>
    <row r="4042" spans="16:20" x14ac:dyDescent="0.2">
      <c r="P4042" s="184">
        <f t="shared" si="407"/>
        <v>43586</v>
      </c>
      <c r="Q4042" s="184">
        <v>43587</v>
      </c>
      <c r="R4042" s="182">
        <v>8.25</v>
      </c>
      <c r="S4042" s="182">
        <f t="shared" si="408"/>
        <v>4.03</v>
      </c>
      <c r="T4042" s="182">
        <f t="shared" si="409"/>
        <v>4.22</v>
      </c>
    </row>
    <row r="4043" spans="16:20" x14ac:dyDescent="0.2">
      <c r="P4043" s="184">
        <f t="shared" si="407"/>
        <v>43586</v>
      </c>
      <c r="Q4043" s="184">
        <v>43588</v>
      </c>
      <c r="R4043" s="182">
        <v>8.25</v>
      </c>
      <c r="S4043" s="182">
        <f t="shared" si="408"/>
        <v>4.03</v>
      </c>
      <c r="T4043" s="182">
        <f t="shared" si="409"/>
        <v>4.22</v>
      </c>
    </row>
    <row r="4044" spans="16:20" x14ac:dyDescent="0.2">
      <c r="P4044" s="184">
        <f t="shared" si="407"/>
        <v>43586</v>
      </c>
      <c r="Q4044" s="184">
        <v>43589</v>
      </c>
      <c r="R4044" s="182">
        <v>8.25</v>
      </c>
      <c r="S4044" s="182">
        <f t="shared" si="408"/>
        <v>4.03</v>
      </c>
      <c r="T4044" s="182">
        <f t="shared" si="409"/>
        <v>4.22</v>
      </c>
    </row>
    <row r="4045" spans="16:20" x14ac:dyDescent="0.2">
      <c r="P4045" s="184">
        <f t="shared" si="407"/>
        <v>43586</v>
      </c>
      <c r="Q4045" s="184">
        <v>43590</v>
      </c>
      <c r="R4045" s="182">
        <v>8.25</v>
      </c>
      <c r="S4045" s="182">
        <f t="shared" si="408"/>
        <v>4.03</v>
      </c>
      <c r="T4045" s="182">
        <f t="shared" si="409"/>
        <v>4.22</v>
      </c>
    </row>
    <row r="4046" spans="16:20" x14ac:dyDescent="0.2">
      <c r="P4046" s="184">
        <f t="shared" si="407"/>
        <v>43586</v>
      </c>
      <c r="Q4046" s="184">
        <v>43591</v>
      </c>
      <c r="R4046" s="182">
        <v>8.25</v>
      </c>
      <c r="S4046" s="182">
        <f t="shared" si="408"/>
        <v>4.03</v>
      </c>
      <c r="T4046" s="182">
        <f t="shared" si="409"/>
        <v>4.22</v>
      </c>
    </row>
    <row r="4047" spans="16:20" x14ac:dyDescent="0.2">
      <c r="P4047" s="184">
        <f t="shared" si="407"/>
        <v>43586</v>
      </c>
      <c r="Q4047" s="184">
        <v>43592</v>
      </c>
      <c r="R4047" s="182">
        <v>8.25</v>
      </c>
      <c r="S4047" s="182">
        <f t="shared" si="408"/>
        <v>4.03</v>
      </c>
      <c r="T4047" s="182">
        <f t="shared" si="409"/>
        <v>4.22</v>
      </c>
    </row>
    <row r="4048" spans="16:20" x14ac:dyDescent="0.2">
      <c r="P4048" s="184">
        <f t="shared" si="407"/>
        <v>43586</v>
      </c>
      <c r="Q4048" s="184">
        <v>43593</v>
      </c>
      <c r="R4048" s="182">
        <v>8.25</v>
      </c>
      <c r="S4048" s="182">
        <f t="shared" si="408"/>
        <v>4.03</v>
      </c>
      <c r="T4048" s="182">
        <f t="shared" si="409"/>
        <v>4.22</v>
      </c>
    </row>
    <row r="4049" spans="16:20" x14ac:dyDescent="0.2">
      <c r="P4049" s="184">
        <f t="shared" si="407"/>
        <v>43586</v>
      </c>
      <c r="Q4049" s="184">
        <v>43594</v>
      </c>
      <c r="R4049" s="182">
        <v>8.25</v>
      </c>
      <c r="S4049" s="182">
        <f t="shared" si="408"/>
        <v>4.03</v>
      </c>
      <c r="T4049" s="182">
        <f t="shared" si="409"/>
        <v>4.22</v>
      </c>
    </row>
    <row r="4050" spans="16:20" x14ac:dyDescent="0.2">
      <c r="P4050" s="184">
        <f t="shared" si="407"/>
        <v>43586</v>
      </c>
      <c r="Q4050" s="184">
        <v>43595</v>
      </c>
      <c r="R4050" s="182">
        <v>8.25</v>
      </c>
      <c r="S4050" s="182">
        <f t="shared" si="408"/>
        <v>4.03</v>
      </c>
      <c r="T4050" s="182">
        <f t="shared" si="409"/>
        <v>4.22</v>
      </c>
    </row>
    <row r="4051" spans="16:20" x14ac:dyDescent="0.2">
      <c r="P4051" s="184">
        <f t="shared" si="407"/>
        <v>43586</v>
      </c>
      <c r="Q4051" s="184">
        <v>43596</v>
      </c>
      <c r="R4051" s="182">
        <v>8.25</v>
      </c>
      <c r="S4051" s="182">
        <f t="shared" si="408"/>
        <v>4.03</v>
      </c>
      <c r="T4051" s="182">
        <f t="shared" si="409"/>
        <v>4.22</v>
      </c>
    </row>
    <row r="4052" spans="16:20" x14ac:dyDescent="0.2">
      <c r="P4052" s="184">
        <f t="shared" si="407"/>
        <v>43586</v>
      </c>
      <c r="Q4052" s="184">
        <v>43597</v>
      </c>
      <c r="R4052" s="182">
        <v>8.25</v>
      </c>
      <c r="S4052" s="182">
        <f t="shared" si="408"/>
        <v>4.03</v>
      </c>
      <c r="T4052" s="182">
        <f t="shared" si="409"/>
        <v>4.22</v>
      </c>
    </row>
    <row r="4053" spans="16:20" x14ac:dyDescent="0.2">
      <c r="P4053" s="184">
        <f t="shared" si="407"/>
        <v>43586</v>
      </c>
      <c r="Q4053" s="184">
        <v>43598</v>
      </c>
      <c r="R4053" s="182">
        <v>8.25</v>
      </c>
      <c r="S4053" s="182">
        <f t="shared" si="408"/>
        <v>4.03</v>
      </c>
      <c r="T4053" s="182">
        <f t="shared" si="409"/>
        <v>4.22</v>
      </c>
    </row>
    <row r="4054" spans="16:20" x14ac:dyDescent="0.2">
      <c r="P4054" s="184">
        <f t="shared" si="407"/>
        <v>43586</v>
      </c>
      <c r="Q4054" s="184">
        <v>43599</v>
      </c>
      <c r="R4054" s="182">
        <v>8.25</v>
      </c>
      <c r="S4054" s="182">
        <f t="shared" si="408"/>
        <v>4.03</v>
      </c>
      <c r="T4054" s="182">
        <f t="shared" si="409"/>
        <v>4.22</v>
      </c>
    </row>
    <row r="4055" spans="16:20" x14ac:dyDescent="0.2">
      <c r="P4055" s="184">
        <f t="shared" si="407"/>
        <v>43586</v>
      </c>
      <c r="Q4055" s="184">
        <v>43600</v>
      </c>
      <c r="R4055" s="182">
        <v>8.25</v>
      </c>
      <c r="S4055" s="182">
        <f t="shared" si="408"/>
        <v>4.03</v>
      </c>
      <c r="T4055" s="182">
        <f t="shared" si="409"/>
        <v>4.22</v>
      </c>
    </row>
    <row r="4056" spans="16:20" x14ac:dyDescent="0.2">
      <c r="P4056" s="184">
        <f t="shared" si="407"/>
        <v>43586</v>
      </c>
      <c r="Q4056" s="184">
        <v>43601</v>
      </c>
      <c r="R4056" s="182">
        <v>8.25</v>
      </c>
      <c r="S4056" s="182">
        <f t="shared" si="408"/>
        <v>4.03</v>
      </c>
      <c r="T4056" s="182">
        <f t="shared" si="409"/>
        <v>4.22</v>
      </c>
    </row>
    <row r="4057" spans="16:20" x14ac:dyDescent="0.2">
      <c r="P4057" s="184">
        <f t="shared" si="407"/>
        <v>43586</v>
      </c>
      <c r="Q4057" s="184">
        <v>43602</v>
      </c>
      <c r="R4057" s="182">
        <v>8.25</v>
      </c>
      <c r="S4057" s="182">
        <f t="shared" si="408"/>
        <v>4.03</v>
      </c>
      <c r="T4057" s="182">
        <f t="shared" si="409"/>
        <v>4.22</v>
      </c>
    </row>
    <row r="4058" spans="16:20" x14ac:dyDescent="0.2">
      <c r="P4058" s="184">
        <f t="shared" si="407"/>
        <v>43586</v>
      </c>
      <c r="Q4058" s="184">
        <v>43603</v>
      </c>
      <c r="R4058" s="182">
        <v>8.25</v>
      </c>
      <c r="S4058" s="182">
        <f t="shared" si="408"/>
        <v>4.03</v>
      </c>
      <c r="T4058" s="182">
        <f t="shared" si="409"/>
        <v>4.22</v>
      </c>
    </row>
    <row r="4059" spans="16:20" x14ac:dyDescent="0.2">
      <c r="P4059" s="184">
        <f t="shared" si="407"/>
        <v>43586</v>
      </c>
      <c r="Q4059" s="184">
        <v>43604</v>
      </c>
      <c r="R4059" s="182">
        <v>8.25</v>
      </c>
      <c r="S4059" s="182">
        <f t="shared" si="408"/>
        <v>4.03</v>
      </c>
      <c r="T4059" s="182">
        <f t="shared" si="409"/>
        <v>4.22</v>
      </c>
    </row>
    <row r="4060" spans="16:20" x14ac:dyDescent="0.2">
      <c r="P4060" s="184">
        <f t="shared" si="407"/>
        <v>43586</v>
      </c>
      <c r="Q4060" s="184">
        <v>43605</v>
      </c>
      <c r="R4060" s="182">
        <v>8.25</v>
      </c>
      <c r="S4060" s="182">
        <f t="shared" si="408"/>
        <v>4.03</v>
      </c>
      <c r="T4060" s="182">
        <f t="shared" si="409"/>
        <v>4.22</v>
      </c>
    </row>
    <row r="4061" spans="16:20" x14ac:dyDescent="0.2">
      <c r="P4061" s="184">
        <f t="shared" si="407"/>
        <v>43586</v>
      </c>
      <c r="Q4061" s="184">
        <v>43606</v>
      </c>
      <c r="R4061" s="182">
        <v>8.25</v>
      </c>
      <c r="S4061" s="182">
        <f t="shared" si="408"/>
        <v>4.03</v>
      </c>
      <c r="T4061" s="182">
        <f t="shared" si="409"/>
        <v>4.22</v>
      </c>
    </row>
    <row r="4062" spans="16:20" x14ac:dyDescent="0.2">
      <c r="P4062" s="184">
        <f t="shared" si="407"/>
        <v>43586</v>
      </c>
      <c r="Q4062" s="184">
        <v>43607</v>
      </c>
      <c r="R4062" s="182">
        <v>8.25</v>
      </c>
      <c r="S4062" s="182">
        <f t="shared" si="408"/>
        <v>4.03</v>
      </c>
      <c r="T4062" s="182">
        <f t="shared" si="409"/>
        <v>4.22</v>
      </c>
    </row>
    <row r="4063" spans="16:20" x14ac:dyDescent="0.2">
      <c r="P4063" s="184">
        <f t="shared" si="407"/>
        <v>43586</v>
      </c>
      <c r="Q4063" s="184">
        <v>43608</v>
      </c>
      <c r="R4063" s="182">
        <v>8.25</v>
      </c>
      <c r="S4063" s="182">
        <f t="shared" si="408"/>
        <v>4.03</v>
      </c>
      <c r="T4063" s="182">
        <f t="shared" si="409"/>
        <v>4.22</v>
      </c>
    </row>
    <row r="4064" spans="16:20" x14ac:dyDescent="0.2">
      <c r="P4064" s="184">
        <f t="shared" si="407"/>
        <v>43586</v>
      </c>
      <c r="Q4064" s="184">
        <v>43609</v>
      </c>
      <c r="R4064" s="182">
        <v>8.25</v>
      </c>
      <c r="S4064" s="182">
        <f t="shared" si="408"/>
        <v>4.03</v>
      </c>
      <c r="T4064" s="182">
        <f t="shared" si="409"/>
        <v>4.22</v>
      </c>
    </row>
    <row r="4065" spans="16:20" x14ac:dyDescent="0.2">
      <c r="P4065" s="184">
        <f t="shared" si="407"/>
        <v>43586</v>
      </c>
      <c r="Q4065" s="184">
        <v>43610</v>
      </c>
      <c r="R4065" s="182">
        <v>8.25</v>
      </c>
      <c r="S4065" s="182">
        <f t="shared" si="408"/>
        <v>4.03</v>
      </c>
      <c r="T4065" s="182">
        <f t="shared" si="409"/>
        <v>4.22</v>
      </c>
    </row>
    <row r="4066" spans="16:20" x14ac:dyDescent="0.2">
      <c r="P4066" s="184">
        <f t="shared" si="407"/>
        <v>43586</v>
      </c>
      <c r="Q4066" s="184">
        <v>43611</v>
      </c>
      <c r="R4066" s="182">
        <v>8.25</v>
      </c>
      <c r="S4066" s="182">
        <f t="shared" si="408"/>
        <v>4.03</v>
      </c>
      <c r="T4066" s="182">
        <f t="shared" si="409"/>
        <v>4.22</v>
      </c>
    </row>
    <row r="4067" spans="16:20" x14ac:dyDescent="0.2">
      <c r="P4067" s="184">
        <f t="shared" si="407"/>
        <v>43586</v>
      </c>
      <c r="Q4067" s="184">
        <v>43612</v>
      </c>
      <c r="R4067" s="182">
        <v>8.25</v>
      </c>
      <c r="S4067" s="182">
        <f t="shared" si="408"/>
        <v>4.03</v>
      </c>
      <c r="T4067" s="182">
        <f t="shared" si="409"/>
        <v>4.22</v>
      </c>
    </row>
    <row r="4068" spans="16:20" x14ac:dyDescent="0.2">
      <c r="P4068" s="184">
        <f t="shared" si="407"/>
        <v>43586</v>
      </c>
      <c r="Q4068" s="184">
        <v>43613</v>
      </c>
      <c r="R4068" s="182">
        <v>8.25</v>
      </c>
      <c r="S4068" s="182">
        <f t="shared" si="408"/>
        <v>4.03</v>
      </c>
      <c r="T4068" s="182">
        <f t="shared" si="409"/>
        <v>4.22</v>
      </c>
    </row>
    <row r="4069" spans="16:20" x14ac:dyDescent="0.2">
      <c r="P4069" s="184">
        <f t="shared" si="407"/>
        <v>43586</v>
      </c>
      <c r="Q4069" s="184">
        <v>43614</v>
      </c>
      <c r="R4069" s="182">
        <v>8.25</v>
      </c>
      <c r="S4069" s="182">
        <f t="shared" si="408"/>
        <v>4.03</v>
      </c>
      <c r="T4069" s="182">
        <f t="shared" si="409"/>
        <v>4.22</v>
      </c>
    </row>
    <row r="4070" spans="16:20" x14ac:dyDescent="0.2">
      <c r="P4070" s="184">
        <f t="shared" si="407"/>
        <v>43586</v>
      </c>
      <c r="Q4070" s="184">
        <v>43615</v>
      </c>
      <c r="R4070" s="182">
        <v>8.25</v>
      </c>
      <c r="S4070" s="182">
        <f t="shared" si="408"/>
        <v>4.03</v>
      </c>
      <c r="T4070" s="182">
        <f t="shared" si="409"/>
        <v>4.22</v>
      </c>
    </row>
    <row r="4071" spans="16:20" x14ac:dyDescent="0.2">
      <c r="P4071" s="184">
        <f t="shared" si="407"/>
        <v>43586</v>
      </c>
      <c r="Q4071" s="184">
        <v>43616</v>
      </c>
      <c r="R4071" s="182">
        <v>8.25</v>
      </c>
      <c r="S4071" s="182">
        <f t="shared" si="408"/>
        <v>4.03</v>
      </c>
      <c r="T4071" s="182">
        <f t="shared" si="409"/>
        <v>4.22</v>
      </c>
    </row>
    <row r="4072" spans="16:20" x14ac:dyDescent="0.2">
      <c r="P4072" s="184">
        <f t="shared" si="407"/>
        <v>43617</v>
      </c>
      <c r="Q4072" s="184">
        <v>43617</v>
      </c>
      <c r="R4072" s="182">
        <v>8.25</v>
      </c>
      <c r="S4072" s="182">
        <f t="shared" si="408"/>
        <v>4.05</v>
      </c>
      <c r="T4072" s="182">
        <f t="shared" si="409"/>
        <v>4.2</v>
      </c>
    </row>
    <row r="4073" spans="16:20" x14ac:dyDescent="0.2">
      <c r="P4073" s="184">
        <f t="shared" si="407"/>
        <v>43617</v>
      </c>
      <c r="Q4073" s="184">
        <v>43618</v>
      </c>
      <c r="R4073" s="182">
        <v>8.25</v>
      </c>
      <c r="S4073" s="182">
        <f t="shared" si="408"/>
        <v>4.05</v>
      </c>
      <c r="T4073" s="182">
        <f t="shared" si="409"/>
        <v>4.2</v>
      </c>
    </row>
    <row r="4074" spans="16:20" x14ac:dyDescent="0.2">
      <c r="P4074" s="184">
        <f t="shared" si="407"/>
        <v>43617</v>
      </c>
      <c r="Q4074" s="184">
        <v>43619</v>
      </c>
      <c r="R4074" s="182">
        <v>8.25</v>
      </c>
      <c r="S4074" s="182">
        <f t="shared" si="408"/>
        <v>4.05</v>
      </c>
      <c r="T4074" s="182">
        <f t="shared" si="409"/>
        <v>4.2</v>
      </c>
    </row>
    <row r="4075" spans="16:20" x14ac:dyDescent="0.2">
      <c r="P4075" s="184">
        <f t="shared" si="407"/>
        <v>43617</v>
      </c>
      <c r="Q4075" s="184">
        <v>43620</v>
      </c>
      <c r="R4075" s="182">
        <v>8.25</v>
      </c>
      <c r="S4075" s="182">
        <f t="shared" si="408"/>
        <v>4.05</v>
      </c>
      <c r="T4075" s="182">
        <f t="shared" si="409"/>
        <v>4.2</v>
      </c>
    </row>
    <row r="4076" spans="16:20" x14ac:dyDescent="0.2">
      <c r="P4076" s="184">
        <f t="shared" si="407"/>
        <v>43617</v>
      </c>
      <c r="Q4076" s="184">
        <v>43621</v>
      </c>
      <c r="R4076" s="182">
        <v>8.25</v>
      </c>
      <c r="S4076" s="182">
        <f t="shared" si="408"/>
        <v>4.05</v>
      </c>
      <c r="T4076" s="182">
        <f t="shared" si="409"/>
        <v>4.2</v>
      </c>
    </row>
    <row r="4077" spans="16:20" x14ac:dyDescent="0.2">
      <c r="P4077" s="184">
        <f t="shared" si="407"/>
        <v>43617</v>
      </c>
      <c r="Q4077" s="184">
        <v>43622</v>
      </c>
      <c r="R4077" s="182">
        <v>8.25</v>
      </c>
      <c r="S4077" s="182">
        <f t="shared" si="408"/>
        <v>4.05</v>
      </c>
      <c r="T4077" s="182">
        <f t="shared" si="409"/>
        <v>4.2</v>
      </c>
    </row>
    <row r="4078" spans="16:20" x14ac:dyDescent="0.2">
      <c r="P4078" s="184">
        <f t="shared" si="407"/>
        <v>43617</v>
      </c>
      <c r="Q4078" s="184">
        <v>43623</v>
      </c>
      <c r="R4078" s="182">
        <v>8.25</v>
      </c>
      <c r="S4078" s="182">
        <f t="shared" si="408"/>
        <v>4.05</v>
      </c>
      <c r="T4078" s="182">
        <f t="shared" si="409"/>
        <v>4.2</v>
      </c>
    </row>
    <row r="4079" spans="16:20" x14ac:dyDescent="0.2">
      <c r="P4079" s="184">
        <f t="shared" si="407"/>
        <v>43617</v>
      </c>
      <c r="Q4079" s="184">
        <v>43624</v>
      </c>
      <c r="R4079" s="182">
        <v>8.25</v>
      </c>
      <c r="S4079" s="182">
        <f t="shared" si="408"/>
        <v>4.05</v>
      </c>
      <c r="T4079" s="182">
        <f t="shared" si="409"/>
        <v>4.2</v>
      </c>
    </row>
    <row r="4080" spans="16:20" x14ac:dyDescent="0.2">
      <c r="P4080" s="184">
        <f t="shared" si="407"/>
        <v>43617</v>
      </c>
      <c r="Q4080" s="184">
        <v>43625</v>
      </c>
      <c r="R4080" s="182">
        <v>8.25</v>
      </c>
      <c r="S4080" s="182">
        <f t="shared" si="408"/>
        <v>4.05</v>
      </c>
      <c r="T4080" s="182">
        <f t="shared" si="409"/>
        <v>4.2</v>
      </c>
    </row>
    <row r="4081" spans="16:20" x14ac:dyDescent="0.2">
      <c r="P4081" s="184">
        <f t="shared" si="407"/>
        <v>43617</v>
      </c>
      <c r="Q4081" s="184">
        <v>43626</v>
      </c>
      <c r="R4081" s="182">
        <v>8.25</v>
      </c>
      <c r="S4081" s="182">
        <f t="shared" si="408"/>
        <v>4.05</v>
      </c>
      <c r="T4081" s="182">
        <f t="shared" si="409"/>
        <v>4.2</v>
      </c>
    </row>
    <row r="4082" spans="16:20" x14ac:dyDescent="0.2">
      <c r="P4082" s="184">
        <f t="shared" si="407"/>
        <v>43617</v>
      </c>
      <c r="Q4082" s="184">
        <v>43627</v>
      </c>
      <c r="R4082" s="182">
        <v>8.25</v>
      </c>
      <c r="S4082" s="182">
        <f t="shared" si="408"/>
        <v>4.05</v>
      </c>
      <c r="T4082" s="182">
        <f t="shared" si="409"/>
        <v>4.2</v>
      </c>
    </row>
    <row r="4083" spans="16:20" x14ac:dyDescent="0.2">
      <c r="P4083" s="184">
        <f t="shared" si="407"/>
        <v>43617</v>
      </c>
      <c r="Q4083" s="184">
        <v>43628</v>
      </c>
      <c r="R4083" s="182">
        <v>8.25</v>
      </c>
      <c r="S4083" s="182">
        <f t="shared" si="408"/>
        <v>4.05</v>
      </c>
      <c r="T4083" s="182">
        <f t="shared" si="409"/>
        <v>4.2</v>
      </c>
    </row>
    <row r="4084" spans="16:20" x14ac:dyDescent="0.2">
      <c r="P4084" s="184">
        <f t="shared" si="407"/>
        <v>43617</v>
      </c>
      <c r="Q4084" s="184">
        <v>43629</v>
      </c>
      <c r="R4084" s="182">
        <v>8.25</v>
      </c>
      <c r="S4084" s="182">
        <f t="shared" si="408"/>
        <v>4.05</v>
      </c>
      <c r="T4084" s="182">
        <f t="shared" si="409"/>
        <v>4.2</v>
      </c>
    </row>
    <row r="4085" spans="16:20" x14ac:dyDescent="0.2">
      <c r="P4085" s="184">
        <f t="shared" si="407"/>
        <v>43617</v>
      </c>
      <c r="Q4085" s="184">
        <v>43630</v>
      </c>
      <c r="R4085" s="182">
        <v>8.25</v>
      </c>
      <c r="S4085" s="182">
        <f t="shared" si="408"/>
        <v>4.05</v>
      </c>
      <c r="T4085" s="182">
        <f t="shared" si="409"/>
        <v>4.2</v>
      </c>
    </row>
    <row r="4086" spans="16:20" x14ac:dyDescent="0.2">
      <c r="P4086" s="184">
        <f t="shared" si="407"/>
        <v>43617</v>
      </c>
      <c r="Q4086" s="184">
        <v>43631</v>
      </c>
      <c r="R4086" s="182">
        <v>8.25</v>
      </c>
      <c r="S4086" s="182">
        <f t="shared" si="408"/>
        <v>4.05</v>
      </c>
      <c r="T4086" s="182">
        <f t="shared" si="409"/>
        <v>4.2</v>
      </c>
    </row>
    <row r="4087" spans="16:20" x14ac:dyDescent="0.2">
      <c r="P4087" s="184">
        <f t="shared" si="407"/>
        <v>43617</v>
      </c>
      <c r="Q4087" s="184">
        <v>43632</v>
      </c>
      <c r="R4087" s="182">
        <v>8.25</v>
      </c>
      <c r="S4087" s="182">
        <f t="shared" si="408"/>
        <v>4.05</v>
      </c>
      <c r="T4087" s="182">
        <f t="shared" si="409"/>
        <v>4.2</v>
      </c>
    </row>
    <row r="4088" spans="16:20" x14ac:dyDescent="0.2">
      <c r="P4088" s="184">
        <f t="shared" si="407"/>
        <v>43617</v>
      </c>
      <c r="Q4088" s="184">
        <v>43633</v>
      </c>
      <c r="R4088" s="182">
        <v>8.25</v>
      </c>
      <c r="S4088" s="182">
        <f t="shared" si="408"/>
        <v>4.05</v>
      </c>
      <c r="T4088" s="182">
        <f t="shared" si="409"/>
        <v>4.2</v>
      </c>
    </row>
    <row r="4089" spans="16:20" x14ac:dyDescent="0.2">
      <c r="P4089" s="184">
        <f t="shared" si="407"/>
        <v>43617</v>
      </c>
      <c r="Q4089" s="184">
        <v>43634</v>
      </c>
      <c r="R4089" s="182">
        <v>8.25</v>
      </c>
      <c r="S4089" s="182">
        <f t="shared" si="408"/>
        <v>4.05</v>
      </c>
      <c r="T4089" s="182">
        <f t="shared" si="409"/>
        <v>4.2</v>
      </c>
    </row>
    <row r="4090" spans="16:20" x14ac:dyDescent="0.2">
      <c r="P4090" s="184">
        <f t="shared" si="407"/>
        <v>43617</v>
      </c>
      <c r="Q4090" s="184">
        <v>43635</v>
      </c>
      <c r="R4090" s="182">
        <v>8.25</v>
      </c>
      <c r="S4090" s="182">
        <f t="shared" si="408"/>
        <v>4.05</v>
      </c>
      <c r="T4090" s="182">
        <f t="shared" si="409"/>
        <v>4.2</v>
      </c>
    </row>
    <row r="4091" spans="16:20" x14ac:dyDescent="0.2">
      <c r="P4091" s="184">
        <f t="shared" si="407"/>
        <v>43617</v>
      </c>
      <c r="Q4091" s="184">
        <v>43636</v>
      </c>
      <c r="R4091" s="182">
        <v>8.25</v>
      </c>
      <c r="S4091" s="182">
        <f t="shared" si="408"/>
        <v>4.05</v>
      </c>
      <c r="T4091" s="182">
        <f t="shared" si="409"/>
        <v>4.2</v>
      </c>
    </row>
    <row r="4092" spans="16:20" x14ac:dyDescent="0.2">
      <c r="P4092" s="184">
        <f t="shared" si="407"/>
        <v>43617</v>
      </c>
      <c r="Q4092" s="184">
        <v>43637</v>
      </c>
      <c r="R4092" s="182">
        <v>8.25</v>
      </c>
      <c r="S4092" s="182">
        <f t="shared" si="408"/>
        <v>4.05</v>
      </c>
      <c r="T4092" s="182">
        <f t="shared" si="409"/>
        <v>4.2</v>
      </c>
    </row>
    <row r="4093" spans="16:20" x14ac:dyDescent="0.2">
      <c r="P4093" s="184">
        <f t="shared" si="407"/>
        <v>43617</v>
      </c>
      <c r="Q4093" s="184">
        <v>43639</v>
      </c>
      <c r="R4093" s="182">
        <v>8.25</v>
      </c>
      <c r="S4093" s="182">
        <f t="shared" si="408"/>
        <v>4.05</v>
      </c>
      <c r="T4093" s="182">
        <f t="shared" si="409"/>
        <v>4.2</v>
      </c>
    </row>
    <row r="4094" spans="16:20" x14ac:dyDescent="0.2">
      <c r="P4094" s="184">
        <f t="shared" si="407"/>
        <v>43617</v>
      </c>
      <c r="Q4094" s="184">
        <v>43640</v>
      </c>
      <c r="R4094" s="182">
        <v>8.25</v>
      </c>
      <c r="S4094" s="182">
        <f t="shared" si="408"/>
        <v>4.05</v>
      </c>
      <c r="T4094" s="182">
        <f t="shared" si="409"/>
        <v>4.2</v>
      </c>
    </row>
    <row r="4095" spans="16:20" x14ac:dyDescent="0.2">
      <c r="P4095" s="184">
        <f t="shared" si="407"/>
        <v>43617</v>
      </c>
      <c r="Q4095" s="184">
        <v>43641</v>
      </c>
      <c r="R4095" s="182">
        <v>8.25</v>
      </c>
      <c r="S4095" s="182">
        <f t="shared" si="408"/>
        <v>4.05</v>
      </c>
      <c r="T4095" s="182">
        <f t="shared" si="409"/>
        <v>4.2</v>
      </c>
    </row>
    <row r="4096" spans="16:20" x14ac:dyDescent="0.2">
      <c r="P4096" s="184">
        <f t="shared" si="407"/>
        <v>43617</v>
      </c>
      <c r="Q4096" s="184">
        <v>43642</v>
      </c>
      <c r="R4096" s="182">
        <v>8.25</v>
      </c>
      <c r="S4096" s="182">
        <f t="shared" si="408"/>
        <v>4.05</v>
      </c>
      <c r="T4096" s="182">
        <f t="shared" si="409"/>
        <v>4.2</v>
      </c>
    </row>
    <row r="4097" spans="16:20" x14ac:dyDescent="0.2">
      <c r="P4097" s="184">
        <f t="shared" si="407"/>
        <v>43617</v>
      </c>
      <c r="Q4097" s="184">
        <v>43643</v>
      </c>
      <c r="R4097" s="182">
        <v>8.25</v>
      </c>
      <c r="S4097" s="182">
        <f t="shared" si="408"/>
        <v>4.05</v>
      </c>
      <c r="T4097" s="182">
        <f t="shared" si="409"/>
        <v>4.2</v>
      </c>
    </row>
    <row r="4098" spans="16:20" x14ac:dyDescent="0.2">
      <c r="P4098" s="184">
        <f t="shared" si="407"/>
        <v>43617</v>
      </c>
      <c r="Q4098" s="184">
        <v>43644</v>
      </c>
      <c r="R4098" s="182">
        <v>8.25</v>
      </c>
      <c r="S4098" s="182">
        <f t="shared" si="408"/>
        <v>4.05</v>
      </c>
      <c r="T4098" s="182">
        <f t="shared" si="409"/>
        <v>4.2</v>
      </c>
    </row>
    <row r="4099" spans="16:20" x14ac:dyDescent="0.2">
      <c r="P4099" s="184">
        <f t="shared" si="407"/>
        <v>43617</v>
      </c>
      <c r="Q4099" s="184">
        <v>43645</v>
      </c>
      <c r="R4099" s="182">
        <v>8.25</v>
      </c>
      <c r="S4099" s="182">
        <f t="shared" si="408"/>
        <v>4.05</v>
      </c>
      <c r="T4099" s="182">
        <f t="shared" si="409"/>
        <v>4.2</v>
      </c>
    </row>
    <row r="4100" spans="16:20" x14ac:dyDescent="0.2">
      <c r="P4100" s="184">
        <f t="shared" si="407"/>
        <v>43617</v>
      </c>
      <c r="Q4100" s="184">
        <v>43646</v>
      </c>
      <c r="R4100" s="182">
        <v>8.25</v>
      </c>
      <c r="S4100" s="182">
        <f t="shared" si="408"/>
        <v>4.05</v>
      </c>
      <c r="T4100" s="182">
        <f t="shared" si="409"/>
        <v>4.2</v>
      </c>
    </row>
    <row r="4101" spans="16:20" x14ac:dyDescent="0.2">
      <c r="P4101" s="184">
        <f t="shared" si="407"/>
        <v>43647</v>
      </c>
      <c r="Q4101" s="184">
        <v>43647</v>
      </c>
      <c r="R4101" s="182">
        <v>8.25</v>
      </c>
      <c r="S4101" s="182">
        <f t="shared" si="408"/>
        <v>3.98</v>
      </c>
      <c r="T4101" s="182">
        <f t="shared" si="409"/>
        <v>4.2699999999999996</v>
      </c>
    </row>
    <row r="4102" spans="16:20" x14ac:dyDescent="0.2">
      <c r="P4102" s="184">
        <f t="shared" si="407"/>
        <v>43647</v>
      </c>
      <c r="Q4102" s="184">
        <v>43648</v>
      </c>
      <c r="R4102" s="182">
        <v>8.25</v>
      </c>
      <c r="S4102" s="182">
        <f t="shared" si="408"/>
        <v>3.98</v>
      </c>
      <c r="T4102" s="182">
        <f t="shared" si="409"/>
        <v>4.2699999999999996</v>
      </c>
    </row>
    <row r="4103" spans="16:20" x14ac:dyDescent="0.2">
      <c r="P4103" s="184">
        <f t="shared" si="407"/>
        <v>43647</v>
      </c>
      <c r="Q4103" s="184">
        <v>43649</v>
      </c>
      <c r="R4103" s="182">
        <v>8.25</v>
      </c>
      <c r="S4103" s="182">
        <f t="shared" si="408"/>
        <v>3.98</v>
      </c>
      <c r="T4103" s="182">
        <f t="shared" si="409"/>
        <v>4.2699999999999996</v>
      </c>
    </row>
    <row r="4104" spans="16:20" x14ac:dyDescent="0.2">
      <c r="P4104" s="184">
        <f t="shared" ref="P4104:P4167" si="410">DATE(YEAR(Q4104),MONTH(Q4104),1)</f>
        <v>43647</v>
      </c>
      <c r="Q4104" s="184">
        <v>43650</v>
      </c>
      <c r="R4104" s="182">
        <v>8.25</v>
      </c>
      <c r="S4104" s="182">
        <f t="shared" ref="S4104:S4167" si="411">INDEX($Y:$Y,MATCH($P4104,$V:$V,0))</f>
        <v>3.98</v>
      </c>
      <c r="T4104" s="182">
        <f t="shared" ref="T4104:T4167" si="412">R4104-S4104</f>
        <v>4.2699999999999996</v>
      </c>
    </row>
    <row r="4105" spans="16:20" x14ac:dyDescent="0.2">
      <c r="P4105" s="184">
        <f t="shared" si="410"/>
        <v>43647</v>
      </c>
      <c r="Q4105" s="184">
        <v>43651</v>
      </c>
      <c r="R4105" s="182">
        <v>8.25</v>
      </c>
      <c r="S4105" s="182">
        <f t="shared" si="411"/>
        <v>3.98</v>
      </c>
      <c r="T4105" s="182">
        <f t="shared" si="412"/>
        <v>4.2699999999999996</v>
      </c>
    </row>
    <row r="4106" spans="16:20" x14ac:dyDescent="0.2">
      <c r="P4106" s="184">
        <f t="shared" si="410"/>
        <v>43647</v>
      </c>
      <c r="Q4106" s="184">
        <v>43652</v>
      </c>
      <c r="R4106" s="182">
        <v>8.25</v>
      </c>
      <c r="S4106" s="182">
        <f t="shared" si="411"/>
        <v>3.98</v>
      </c>
      <c r="T4106" s="182">
        <f t="shared" si="412"/>
        <v>4.2699999999999996</v>
      </c>
    </row>
    <row r="4107" spans="16:20" x14ac:dyDescent="0.2">
      <c r="P4107" s="184">
        <f t="shared" si="410"/>
        <v>43647</v>
      </c>
      <c r="Q4107" s="184">
        <v>43653</v>
      </c>
      <c r="R4107" s="182">
        <v>8.25</v>
      </c>
      <c r="S4107" s="182">
        <f t="shared" si="411"/>
        <v>3.98</v>
      </c>
      <c r="T4107" s="182">
        <f t="shared" si="412"/>
        <v>4.2699999999999996</v>
      </c>
    </row>
    <row r="4108" spans="16:20" x14ac:dyDescent="0.2">
      <c r="P4108" s="184">
        <f t="shared" si="410"/>
        <v>43647</v>
      </c>
      <c r="Q4108" s="184">
        <v>43654</v>
      </c>
      <c r="R4108" s="182">
        <v>8.25</v>
      </c>
      <c r="S4108" s="182">
        <f t="shared" si="411"/>
        <v>3.98</v>
      </c>
      <c r="T4108" s="182">
        <f t="shared" si="412"/>
        <v>4.2699999999999996</v>
      </c>
    </row>
    <row r="4109" spans="16:20" x14ac:dyDescent="0.2">
      <c r="P4109" s="184">
        <f t="shared" si="410"/>
        <v>43647</v>
      </c>
      <c r="Q4109" s="184">
        <v>43655</v>
      </c>
      <c r="R4109" s="182">
        <v>8.25</v>
      </c>
      <c r="S4109" s="182">
        <f t="shared" si="411"/>
        <v>3.98</v>
      </c>
      <c r="T4109" s="182">
        <f t="shared" si="412"/>
        <v>4.2699999999999996</v>
      </c>
    </row>
    <row r="4110" spans="16:20" x14ac:dyDescent="0.2">
      <c r="P4110" s="184">
        <f t="shared" si="410"/>
        <v>43647</v>
      </c>
      <c r="Q4110" s="184">
        <v>43656</v>
      </c>
      <c r="R4110" s="182">
        <v>8.25</v>
      </c>
      <c r="S4110" s="182">
        <f t="shared" si="411"/>
        <v>3.98</v>
      </c>
      <c r="T4110" s="182">
        <f t="shared" si="412"/>
        <v>4.2699999999999996</v>
      </c>
    </row>
    <row r="4111" spans="16:20" x14ac:dyDescent="0.2">
      <c r="P4111" s="184">
        <f t="shared" si="410"/>
        <v>43647</v>
      </c>
      <c r="Q4111" s="184">
        <v>43657</v>
      </c>
      <c r="R4111" s="182">
        <v>8.25</v>
      </c>
      <c r="S4111" s="182">
        <f t="shared" si="411"/>
        <v>3.98</v>
      </c>
      <c r="T4111" s="182">
        <f t="shared" si="412"/>
        <v>4.2699999999999996</v>
      </c>
    </row>
    <row r="4112" spans="16:20" x14ac:dyDescent="0.2">
      <c r="P4112" s="184">
        <f t="shared" si="410"/>
        <v>43647</v>
      </c>
      <c r="Q4112" s="184">
        <v>43658</v>
      </c>
      <c r="R4112" s="182">
        <v>8.25</v>
      </c>
      <c r="S4112" s="182">
        <f t="shared" si="411"/>
        <v>3.98</v>
      </c>
      <c r="T4112" s="182">
        <f t="shared" si="412"/>
        <v>4.2699999999999996</v>
      </c>
    </row>
    <row r="4113" spans="16:20" x14ac:dyDescent="0.2">
      <c r="P4113" s="184">
        <f t="shared" si="410"/>
        <v>43647</v>
      </c>
      <c r="Q4113" s="184">
        <v>43659</v>
      </c>
      <c r="R4113" s="182">
        <v>8.25</v>
      </c>
      <c r="S4113" s="182">
        <f t="shared" si="411"/>
        <v>3.98</v>
      </c>
      <c r="T4113" s="182">
        <f t="shared" si="412"/>
        <v>4.2699999999999996</v>
      </c>
    </row>
    <row r="4114" spans="16:20" x14ac:dyDescent="0.2">
      <c r="P4114" s="184">
        <f t="shared" si="410"/>
        <v>43647</v>
      </c>
      <c r="Q4114" s="184">
        <v>43660</v>
      </c>
      <c r="R4114" s="182">
        <v>8.25</v>
      </c>
      <c r="S4114" s="182">
        <f t="shared" si="411"/>
        <v>3.98</v>
      </c>
      <c r="T4114" s="182">
        <f t="shared" si="412"/>
        <v>4.2699999999999996</v>
      </c>
    </row>
    <row r="4115" spans="16:20" x14ac:dyDescent="0.2">
      <c r="P4115" s="184">
        <f t="shared" si="410"/>
        <v>43647</v>
      </c>
      <c r="Q4115" s="184">
        <v>43661</v>
      </c>
      <c r="R4115" s="182">
        <v>8.25</v>
      </c>
      <c r="S4115" s="182">
        <f t="shared" si="411"/>
        <v>3.98</v>
      </c>
      <c r="T4115" s="182">
        <f t="shared" si="412"/>
        <v>4.2699999999999996</v>
      </c>
    </row>
    <row r="4116" spans="16:20" x14ac:dyDescent="0.2">
      <c r="P4116" s="184">
        <f t="shared" si="410"/>
        <v>43647</v>
      </c>
      <c r="Q4116" s="184">
        <v>43662</v>
      </c>
      <c r="R4116" s="182">
        <v>8.25</v>
      </c>
      <c r="S4116" s="182">
        <f t="shared" si="411"/>
        <v>3.98</v>
      </c>
      <c r="T4116" s="182">
        <f t="shared" si="412"/>
        <v>4.2699999999999996</v>
      </c>
    </row>
    <row r="4117" spans="16:20" x14ac:dyDescent="0.2">
      <c r="P4117" s="184">
        <f t="shared" si="410"/>
        <v>43647</v>
      </c>
      <c r="Q4117" s="184">
        <v>43663</v>
      </c>
      <c r="R4117" s="182">
        <v>8.25</v>
      </c>
      <c r="S4117" s="182">
        <f t="shared" si="411"/>
        <v>3.98</v>
      </c>
      <c r="T4117" s="182">
        <f t="shared" si="412"/>
        <v>4.2699999999999996</v>
      </c>
    </row>
    <row r="4118" spans="16:20" x14ac:dyDescent="0.2">
      <c r="P4118" s="184">
        <f t="shared" si="410"/>
        <v>43647</v>
      </c>
      <c r="Q4118" s="184">
        <v>43664</v>
      </c>
      <c r="R4118" s="182">
        <v>8.25</v>
      </c>
      <c r="S4118" s="182">
        <f t="shared" si="411"/>
        <v>3.98</v>
      </c>
      <c r="T4118" s="182">
        <f t="shared" si="412"/>
        <v>4.2699999999999996</v>
      </c>
    </row>
    <row r="4119" spans="16:20" x14ac:dyDescent="0.2">
      <c r="P4119" s="184">
        <f t="shared" si="410"/>
        <v>43647</v>
      </c>
      <c r="Q4119" s="184">
        <v>43665</v>
      </c>
      <c r="R4119" s="182">
        <v>8.25</v>
      </c>
      <c r="S4119" s="182">
        <f t="shared" si="411"/>
        <v>3.98</v>
      </c>
      <c r="T4119" s="182">
        <f t="shared" si="412"/>
        <v>4.2699999999999996</v>
      </c>
    </row>
    <row r="4120" spans="16:20" x14ac:dyDescent="0.2">
      <c r="P4120" s="184">
        <f t="shared" si="410"/>
        <v>43647</v>
      </c>
      <c r="Q4120" s="184">
        <v>43666</v>
      </c>
      <c r="R4120" s="182">
        <v>8.25</v>
      </c>
      <c r="S4120" s="182">
        <f t="shared" si="411"/>
        <v>3.98</v>
      </c>
      <c r="T4120" s="182">
        <f t="shared" si="412"/>
        <v>4.2699999999999996</v>
      </c>
    </row>
    <row r="4121" spans="16:20" x14ac:dyDescent="0.2">
      <c r="P4121" s="184">
        <f t="shared" si="410"/>
        <v>43647</v>
      </c>
      <c r="Q4121" s="184">
        <v>43667</v>
      </c>
      <c r="R4121" s="182">
        <v>8.25</v>
      </c>
      <c r="S4121" s="182">
        <f t="shared" si="411"/>
        <v>3.98</v>
      </c>
      <c r="T4121" s="182">
        <f t="shared" si="412"/>
        <v>4.2699999999999996</v>
      </c>
    </row>
    <row r="4122" spans="16:20" x14ac:dyDescent="0.2">
      <c r="P4122" s="184">
        <f t="shared" si="410"/>
        <v>43647</v>
      </c>
      <c r="Q4122" s="184">
        <v>43668</v>
      </c>
      <c r="R4122" s="182">
        <v>8.25</v>
      </c>
      <c r="S4122" s="182">
        <f t="shared" si="411"/>
        <v>3.98</v>
      </c>
      <c r="T4122" s="182">
        <f t="shared" si="412"/>
        <v>4.2699999999999996</v>
      </c>
    </row>
    <row r="4123" spans="16:20" x14ac:dyDescent="0.2">
      <c r="P4123" s="184">
        <f t="shared" si="410"/>
        <v>43647</v>
      </c>
      <c r="Q4123" s="184">
        <v>43669</v>
      </c>
      <c r="R4123" s="182">
        <v>8.25</v>
      </c>
      <c r="S4123" s="182">
        <f t="shared" si="411"/>
        <v>3.98</v>
      </c>
      <c r="T4123" s="182">
        <f t="shared" si="412"/>
        <v>4.2699999999999996</v>
      </c>
    </row>
    <row r="4124" spans="16:20" x14ac:dyDescent="0.2">
      <c r="P4124" s="184">
        <f t="shared" si="410"/>
        <v>43647</v>
      </c>
      <c r="Q4124" s="184">
        <v>43670</v>
      </c>
      <c r="R4124" s="182">
        <v>8.25</v>
      </c>
      <c r="S4124" s="182">
        <f t="shared" si="411"/>
        <v>3.98</v>
      </c>
      <c r="T4124" s="182">
        <f t="shared" si="412"/>
        <v>4.2699999999999996</v>
      </c>
    </row>
    <row r="4125" spans="16:20" x14ac:dyDescent="0.2">
      <c r="P4125" s="184">
        <f t="shared" si="410"/>
        <v>43647</v>
      </c>
      <c r="Q4125" s="184">
        <v>43671</v>
      </c>
      <c r="R4125" s="182">
        <v>8.25</v>
      </c>
      <c r="S4125" s="182">
        <f t="shared" si="411"/>
        <v>3.98</v>
      </c>
      <c r="T4125" s="182">
        <f t="shared" si="412"/>
        <v>4.2699999999999996</v>
      </c>
    </row>
    <row r="4126" spans="16:20" x14ac:dyDescent="0.2">
      <c r="P4126" s="184">
        <f t="shared" si="410"/>
        <v>43647</v>
      </c>
      <c r="Q4126" s="184">
        <v>43672</v>
      </c>
      <c r="R4126" s="182">
        <v>8.25</v>
      </c>
      <c r="S4126" s="182">
        <f t="shared" si="411"/>
        <v>3.98</v>
      </c>
      <c r="T4126" s="182">
        <f t="shared" si="412"/>
        <v>4.2699999999999996</v>
      </c>
    </row>
    <row r="4127" spans="16:20" x14ac:dyDescent="0.2">
      <c r="P4127" s="184">
        <f t="shared" si="410"/>
        <v>43647</v>
      </c>
      <c r="Q4127" s="184">
        <v>43673</v>
      </c>
      <c r="R4127" s="182">
        <v>8.25</v>
      </c>
      <c r="S4127" s="182">
        <f t="shared" si="411"/>
        <v>3.98</v>
      </c>
      <c r="T4127" s="182">
        <f t="shared" si="412"/>
        <v>4.2699999999999996</v>
      </c>
    </row>
    <row r="4128" spans="16:20" x14ac:dyDescent="0.2">
      <c r="P4128" s="184">
        <f t="shared" si="410"/>
        <v>43647</v>
      </c>
      <c r="Q4128" s="184">
        <v>43674</v>
      </c>
      <c r="R4128" s="182">
        <v>8.25</v>
      </c>
      <c r="S4128" s="182">
        <f t="shared" si="411"/>
        <v>3.98</v>
      </c>
      <c r="T4128" s="182">
        <f t="shared" si="412"/>
        <v>4.2699999999999996</v>
      </c>
    </row>
    <row r="4129" spans="16:20" x14ac:dyDescent="0.2">
      <c r="P4129" s="184">
        <f t="shared" si="410"/>
        <v>43647</v>
      </c>
      <c r="Q4129" s="184">
        <v>43675</v>
      </c>
      <c r="R4129" s="182">
        <v>8.25</v>
      </c>
      <c r="S4129" s="182">
        <f t="shared" si="411"/>
        <v>3.98</v>
      </c>
      <c r="T4129" s="182">
        <f t="shared" si="412"/>
        <v>4.2699999999999996</v>
      </c>
    </row>
    <row r="4130" spans="16:20" x14ac:dyDescent="0.2">
      <c r="P4130" s="184">
        <f t="shared" si="410"/>
        <v>43647</v>
      </c>
      <c r="Q4130" s="184">
        <v>43676</v>
      </c>
      <c r="R4130" s="182">
        <v>8.25</v>
      </c>
      <c r="S4130" s="182">
        <f t="shared" si="411"/>
        <v>3.98</v>
      </c>
      <c r="T4130" s="182">
        <f t="shared" si="412"/>
        <v>4.2699999999999996</v>
      </c>
    </row>
    <row r="4131" spans="16:20" x14ac:dyDescent="0.2">
      <c r="P4131" s="184">
        <f t="shared" si="410"/>
        <v>43647</v>
      </c>
      <c r="Q4131" s="184">
        <v>43677</v>
      </c>
      <c r="R4131" s="182">
        <v>8.25</v>
      </c>
      <c r="S4131" s="182">
        <f t="shared" si="411"/>
        <v>3.98</v>
      </c>
      <c r="T4131" s="182">
        <f t="shared" si="412"/>
        <v>4.2699999999999996</v>
      </c>
    </row>
    <row r="4132" spans="16:20" x14ac:dyDescent="0.2">
      <c r="P4132" s="184">
        <f t="shared" si="410"/>
        <v>43678</v>
      </c>
      <c r="Q4132" s="184">
        <v>43678</v>
      </c>
      <c r="R4132" s="182">
        <v>8.25</v>
      </c>
      <c r="S4132" s="182">
        <f t="shared" si="411"/>
        <v>3.87</v>
      </c>
      <c r="T4132" s="182">
        <f t="shared" si="412"/>
        <v>4.38</v>
      </c>
    </row>
    <row r="4133" spans="16:20" x14ac:dyDescent="0.2">
      <c r="P4133" s="184">
        <f t="shared" si="410"/>
        <v>43678</v>
      </c>
      <c r="Q4133" s="184">
        <v>43679</v>
      </c>
      <c r="R4133" s="182">
        <v>8.25</v>
      </c>
      <c r="S4133" s="182">
        <f t="shared" si="411"/>
        <v>3.87</v>
      </c>
      <c r="T4133" s="182">
        <f t="shared" si="412"/>
        <v>4.38</v>
      </c>
    </row>
    <row r="4134" spans="16:20" x14ac:dyDescent="0.2">
      <c r="P4134" s="184">
        <f t="shared" si="410"/>
        <v>43678</v>
      </c>
      <c r="Q4134" s="184">
        <v>43680</v>
      </c>
      <c r="R4134" s="182">
        <v>8.25</v>
      </c>
      <c r="S4134" s="182">
        <f t="shared" si="411"/>
        <v>3.87</v>
      </c>
      <c r="T4134" s="182">
        <f t="shared" si="412"/>
        <v>4.38</v>
      </c>
    </row>
    <row r="4135" spans="16:20" x14ac:dyDescent="0.2">
      <c r="P4135" s="184">
        <f t="shared" si="410"/>
        <v>43678</v>
      </c>
      <c r="Q4135" s="184">
        <v>43681</v>
      </c>
      <c r="R4135" s="182">
        <v>8.25</v>
      </c>
      <c r="S4135" s="182">
        <f t="shared" si="411"/>
        <v>3.87</v>
      </c>
      <c r="T4135" s="182">
        <f t="shared" si="412"/>
        <v>4.38</v>
      </c>
    </row>
    <row r="4136" spans="16:20" x14ac:dyDescent="0.2">
      <c r="P4136" s="184">
        <f t="shared" si="410"/>
        <v>43678</v>
      </c>
      <c r="Q4136" s="184">
        <v>43682</v>
      </c>
      <c r="R4136" s="182">
        <v>8.25</v>
      </c>
      <c r="S4136" s="182">
        <f t="shared" si="411"/>
        <v>3.87</v>
      </c>
      <c r="T4136" s="182">
        <f t="shared" si="412"/>
        <v>4.38</v>
      </c>
    </row>
    <row r="4137" spans="16:20" x14ac:dyDescent="0.2">
      <c r="P4137" s="184">
        <f t="shared" si="410"/>
        <v>43678</v>
      </c>
      <c r="Q4137" s="184">
        <v>43683</v>
      </c>
      <c r="R4137" s="182">
        <v>8.25</v>
      </c>
      <c r="S4137" s="182">
        <f t="shared" si="411"/>
        <v>3.87</v>
      </c>
      <c r="T4137" s="182">
        <f t="shared" si="412"/>
        <v>4.38</v>
      </c>
    </row>
    <row r="4138" spans="16:20" x14ac:dyDescent="0.2">
      <c r="P4138" s="184">
        <f t="shared" si="410"/>
        <v>43678</v>
      </c>
      <c r="Q4138" s="184">
        <v>43684</v>
      </c>
      <c r="R4138" s="182">
        <v>8.25</v>
      </c>
      <c r="S4138" s="182">
        <f t="shared" si="411"/>
        <v>3.87</v>
      </c>
      <c r="T4138" s="182">
        <f t="shared" si="412"/>
        <v>4.38</v>
      </c>
    </row>
    <row r="4139" spans="16:20" x14ac:dyDescent="0.2">
      <c r="P4139" s="184">
        <f t="shared" si="410"/>
        <v>43678</v>
      </c>
      <c r="Q4139" s="184">
        <v>43685</v>
      </c>
      <c r="R4139" s="182">
        <v>8.25</v>
      </c>
      <c r="S4139" s="182">
        <f t="shared" si="411"/>
        <v>3.87</v>
      </c>
      <c r="T4139" s="182">
        <f t="shared" si="412"/>
        <v>4.38</v>
      </c>
    </row>
    <row r="4140" spans="16:20" x14ac:dyDescent="0.2">
      <c r="P4140" s="184">
        <f t="shared" si="410"/>
        <v>43678</v>
      </c>
      <c r="Q4140" s="184">
        <v>43686</v>
      </c>
      <c r="R4140" s="182">
        <v>8.25</v>
      </c>
      <c r="S4140" s="182">
        <f t="shared" si="411"/>
        <v>3.87</v>
      </c>
      <c r="T4140" s="182">
        <f t="shared" si="412"/>
        <v>4.38</v>
      </c>
    </row>
    <row r="4141" spans="16:20" x14ac:dyDescent="0.2">
      <c r="P4141" s="184">
        <f t="shared" si="410"/>
        <v>43678</v>
      </c>
      <c r="Q4141" s="184">
        <v>43687</v>
      </c>
      <c r="R4141" s="182">
        <v>8.25</v>
      </c>
      <c r="S4141" s="182">
        <f t="shared" si="411"/>
        <v>3.87</v>
      </c>
      <c r="T4141" s="182">
        <f t="shared" si="412"/>
        <v>4.38</v>
      </c>
    </row>
    <row r="4142" spans="16:20" x14ac:dyDescent="0.2">
      <c r="P4142" s="184">
        <f t="shared" si="410"/>
        <v>43678</v>
      </c>
      <c r="Q4142" s="184">
        <v>43688</v>
      </c>
      <c r="R4142" s="182">
        <v>8.25</v>
      </c>
      <c r="S4142" s="182">
        <f t="shared" si="411"/>
        <v>3.87</v>
      </c>
      <c r="T4142" s="182">
        <f t="shared" si="412"/>
        <v>4.38</v>
      </c>
    </row>
    <row r="4143" spans="16:20" x14ac:dyDescent="0.2">
      <c r="P4143" s="184">
        <f t="shared" si="410"/>
        <v>43678</v>
      </c>
      <c r="Q4143" s="184">
        <v>43689</v>
      </c>
      <c r="R4143" s="182">
        <v>8.25</v>
      </c>
      <c r="S4143" s="182">
        <f t="shared" si="411"/>
        <v>3.87</v>
      </c>
      <c r="T4143" s="182">
        <f t="shared" si="412"/>
        <v>4.38</v>
      </c>
    </row>
    <row r="4144" spans="16:20" x14ac:dyDescent="0.2">
      <c r="P4144" s="184">
        <f t="shared" si="410"/>
        <v>43678</v>
      </c>
      <c r="Q4144" s="184">
        <v>43690</v>
      </c>
      <c r="R4144" s="182">
        <v>8.25</v>
      </c>
      <c r="S4144" s="182">
        <f t="shared" si="411"/>
        <v>3.87</v>
      </c>
      <c r="T4144" s="182">
        <f t="shared" si="412"/>
        <v>4.38</v>
      </c>
    </row>
    <row r="4145" spans="16:20" x14ac:dyDescent="0.2">
      <c r="P4145" s="184">
        <f t="shared" si="410"/>
        <v>43678</v>
      </c>
      <c r="Q4145" s="184">
        <v>43691</v>
      </c>
      <c r="R4145" s="182">
        <v>8.25</v>
      </c>
      <c r="S4145" s="182">
        <f t="shared" si="411"/>
        <v>3.87</v>
      </c>
      <c r="T4145" s="182">
        <f t="shared" si="412"/>
        <v>4.38</v>
      </c>
    </row>
    <row r="4146" spans="16:20" x14ac:dyDescent="0.2">
      <c r="P4146" s="184">
        <f t="shared" si="410"/>
        <v>43678</v>
      </c>
      <c r="Q4146" s="184">
        <v>43692</v>
      </c>
      <c r="R4146" s="182">
        <v>8</v>
      </c>
      <c r="S4146" s="182">
        <f t="shared" si="411"/>
        <v>3.87</v>
      </c>
      <c r="T4146" s="182">
        <f t="shared" si="412"/>
        <v>4.13</v>
      </c>
    </row>
    <row r="4147" spans="16:20" x14ac:dyDescent="0.2">
      <c r="P4147" s="184">
        <f t="shared" si="410"/>
        <v>43678</v>
      </c>
      <c r="Q4147" s="184">
        <v>43693</v>
      </c>
      <c r="R4147" s="182">
        <v>8</v>
      </c>
      <c r="S4147" s="182">
        <f t="shared" si="411"/>
        <v>3.87</v>
      </c>
      <c r="T4147" s="182">
        <f t="shared" si="412"/>
        <v>4.13</v>
      </c>
    </row>
    <row r="4148" spans="16:20" x14ac:dyDescent="0.2">
      <c r="P4148" s="184">
        <f t="shared" si="410"/>
        <v>43678</v>
      </c>
      <c r="Q4148" s="184">
        <v>43694</v>
      </c>
      <c r="R4148" s="182">
        <v>8</v>
      </c>
      <c r="S4148" s="182">
        <f t="shared" si="411"/>
        <v>3.87</v>
      </c>
      <c r="T4148" s="182">
        <f t="shared" si="412"/>
        <v>4.13</v>
      </c>
    </row>
    <row r="4149" spans="16:20" x14ac:dyDescent="0.2">
      <c r="P4149" s="184">
        <f t="shared" si="410"/>
        <v>43678</v>
      </c>
      <c r="Q4149" s="184">
        <v>43695</v>
      </c>
      <c r="R4149" s="182">
        <v>8</v>
      </c>
      <c r="S4149" s="182">
        <f t="shared" si="411"/>
        <v>3.87</v>
      </c>
      <c r="T4149" s="182">
        <f t="shared" si="412"/>
        <v>4.13</v>
      </c>
    </row>
    <row r="4150" spans="16:20" x14ac:dyDescent="0.2">
      <c r="P4150" s="184">
        <f t="shared" si="410"/>
        <v>43678</v>
      </c>
      <c r="Q4150" s="184">
        <v>43696</v>
      </c>
      <c r="R4150" s="182">
        <v>8</v>
      </c>
      <c r="S4150" s="182">
        <f t="shared" si="411"/>
        <v>3.87</v>
      </c>
      <c r="T4150" s="182">
        <f t="shared" si="412"/>
        <v>4.13</v>
      </c>
    </row>
    <row r="4151" spans="16:20" x14ac:dyDescent="0.2">
      <c r="P4151" s="184">
        <f t="shared" si="410"/>
        <v>43678</v>
      </c>
      <c r="Q4151" s="184">
        <v>43697</v>
      </c>
      <c r="R4151" s="182">
        <v>8</v>
      </c>
      <c r="S4151" s="182">
        <f t="shared" si="411"/>
        <v>3.87</v>
      </c>
      <c r="T4151" s="182">
        <f t="shared" si="412"/>
        <v>4.13</v>
      </c>
    </row>
    <row r="4152" spans="16:20" x14ac:dyDescent="0.2">
      <c r="P4152" s="184">
        <f t="shared" si="410"/>
        <v>43678</v>
      </c>
      <c r="Q4152" s="184">
        <v>43698</v>
      </c>
      <c r="R4152" s="182">
        <v>8</v>
      </c>
      <c r="S4152" s="182">
        <f t="shared" si="411"/>
        <v>3.87</v>
      </c>
      <c r="T4152" s="182">
        <f t="shared" si="412"/>
        <v>4.13</v>
      </c>
    </row>
    <row r="4153" spans="16:20" x14ac:dyDescent="0.2">
      <c r="P4153" s="184">
        <f t="shared" si="410"/>
        <v>43678</v>
      </c>
      <c r="Q4153" s="184">
        <v>43699</v>
      </c>
      <c r="R4153" s="182">
        <v>8</v>
      </c>
      <c r="S4153" s="182">
        <f t="shared" si="411"/>
        <v>3.87</v>
      </c>
      <c r="T4153" s="182">
        <f t="shared" si="412"/>
        <v>4.13</v>
      </c>
    </row>
    <row r="4154" spans="16:20" x14ac:dyDescent="0.2">
      <c r="P4154" s="184">
        <f t="shared" si="410"/>
        <v>43678</v>
      </c>
      <c r="Q4154" s="184">
        <v>43700</v>
      </c>
      <c r="R4154" s="182">
        <v>8</v>
      </c>
      <c r="S4154" s="182">
        <f t="shared" si="411"/>
        <v>3.87</v>
      </c>
      <c r="T4154" s="182">
        <f t="shared" si="412"/>
        <v>4.13</v>
      </c>
    </row>
    <row r="4155" spans="16:20" x14ac:dyDescent="0.2">
      <c r="P4155" s="184">
        <f t="shared" si="410"/>
        <v>43678</v>
      </c>
      <c r="Q4155" s="184">
        <v>43701</v>
      </c>
      <c r="R4155" s="182">
        <v>8</v>
      </c>
      <c r="S4155" s="182">
        <f t="shared" si="411"/>
        <v>3.87</v>
      </c>
      <c r="T4155" s="182">
        <f t="shared" si="412"/>
        <v>4.13</v>
      </c>
    </row>
    <row r="4156" spans="16:20" x14ac:dyDescent="0.2">
      <c r="P4156" s="184">
        <f t="shared" si="410"/>
        <v>43678</v>
      </c>
      <c r="Q4156" s="184">
        <v>43702</v>
      </c>
      <c r="R4156" s="182">
        <v>8</v>
      </c>
      <c r="S4156" s="182">
        <f t="shared" si="411"/>
        <v>3.87</v>
      </c>
      <c r="T4156" s="182">
        <f t="shared" si="412"/>
        <v>4.13</v>
      </c>
    </row>
    <row r="4157" spans="16:20" x14ac:dyDescent="0.2">
      <c r="P4157" s="184">
        <f t="shared" si="410"/>
        <v>43678</v>
      </c>
      <c r="Q4157" s="184">
        <v>43703</v>
      </c>
      <c r="R4157" s="182">
        <v>8</v>
      </c>
      <c r="S4157" s="182">
        <f t="shared" si="411"/>
        <v>3.87</v>
      </c>
      <c r="T4157" s="182">
        <f t="shared" si="412"/>
        <v>4.13</v>
      </c>
    </row>
    <row r="4158" spans="16:20" x14ac:dyDescent="0.2">
      <c r="P4158" s="184">
        <f t="shared" si="410"/>
        <v>43678</v>
      </c>
      <c r="Q4158" s="184">
        <v>43704</v>
      </c>
      <c r="R4158" s="182">
        <v>8</v>
      </c>
      <c r="S4158" s="182">
        <f t="shared" si="411"/>
        <v>3.87</v>
      </c>
      <c r="T4158" s="182">
        <f t="shared" si="412"/>
        <v>4.13</v>
      </c>
    </row>
    <row r="4159" spans="16:20" x14ac:dyDescent="0.2">
      <c r="P4159" s="184">
        <f t="shared" si="410"/>
        <v>43678</v>
      </c>
      <c r="Q4159" s="184">
        <v>43705</v>
      </c>
      <c r="R4159" s="182">
        <v>8</v>
      </c>
      <c r="S4159" s="182">
        <f t="shared" si="411"/>
        <v>3.87</v>
      </c>
      <c r="T4159" s="182">
        <f t="shared" si="412"/>
        <v>4.13</v>
      </c>
    </row>
    <row r="4160" spans="16:20" x14ac:dyDescent="0.2">
      <c r="P4160" s="184">
        <f t="shared" si="410"/>
        <v>43678</v>
      </c>
      <c r="Q4160" s="184">
        <v>43706</v>
      </c>
      <c r="R4160" s="182">
        <v>8</v>
      </c>
      <c r="S4160" s="182">
        <f t="shared" si="411"/>
        <v>3.87</v>
      </c>
      <c r="T4160" s="182">
        <f t="shared" si="412"/>
        <v>4.13</v>
      </c>
    </row>
    <row r="4161" spans="16:20" x14ac:dyDescent="0.2">
      <c r="P4161" s="184">
        <f t="shared" si="410"/>
        <v>43678</v>
      </c>
      <c r="Q4161" s="184">
        <v>43707</v>
      </c>
      <c r="R4161" s="182">
        <v>8</v>
      </c>
      <c r="S4161" s="182">
        <f t="shared" si="411"/>
        <v>3.87</v>
      </c>
      <c r="T4161" s="182">
        <f t="shared" si="412"/>
        <v>4.13</v>
      </c>
    </row>
    <row r="4162" spans="16:20" x14ac:dyDescent="0.2">
      <c r="P4162" s="184">
        <f t="shared" si="410"/>
        <v>43678</v>
      </c>
      <c r="Q4162" s="184">
        <v>43708</v>
      </c>
      <c r="R4162" s="182">
        <v>8</v>
      </c>
      <c r="S4162" s="182">
        <f t="shared" si="411"/>
        <v>3.87</v>
      </c>
      <c r="T4162" s="182">
        <f t="shared" si="412"/>
        <v>4.13</v>
      </c>
    </row>
    <row r="4163" spans="16:20" x14ac:dyDescent="0.2">
      <c r="P4163" s="184">
        <f t="shared" si="410"/>
        <v>43709</v>
      </c>
      <c r="Q4163" s="184">
        <v>43709</v>
      </c>
      <c r="R4163" s="182">
        <v>8</v>
      </c>
      <c r="S4163" s="182">
        <f t="shared" si="411"/>
        <v>3.78</v>
      </c>
      <c r="T4163" s="182">
        <f t="shared" si="412"/>
        <v>4.2200000000000006</v>
      </c>
    </row>
    <row r="4164" spans="16:20" x14ac:dyDescent="0.2">
      <c r="P4164" s="184">
        <f t="shared" si="410"/>
        <v>43709</v>
      </c>
      <c r="Q4164" s="184">
        <v>43710</v>
      </c>
      <c r="R4164" s="182">
        <v>8</v>
      </c>
      <c r="S4164" s="182">
        <f t="shared" si="411"/>
        <v>3.78</v>
      </c>
      <c r="T4164" s="182">
        <f t="shared" si="412"/>
        <v>4.2200000000000006</v>
      </c>
    </row>
    <row r="4165" spans="16:20" x14ac:dyDescent="0.2">
      <c r="P4165" s="184">
        <f t="shared" si="410"/>
        <v>43709</v>
      </c>
      <c r="Q4165" s="184">
        <v>43711</v>
      </c>
      <c r="R4165" s="182">
        <v>8</v>
      </c>
      <c r="S4165" s="182">
        <f t="shared" si="411"/>
        <v>3.78</v>
      </c>
      <c r="T4165" s="182">
        <f t="shared" si="412"/>
        <v>4.2200000000000006</v>
      </c>
    </row>
    <row r="4166" spans="16:20" x14ac:dyDescent="0.2">
      <c r="P4166" s="184">
        <f t="shared" si="410"/>
        <v>43709</v>
      </c>
      <c r="Q4166" s="184">
        <v>43712</v>
      </c>
      <c r="R4166" s="182">
        <v>8</v>
      </c>
      <c r="S4166" s="182">
        <f t="shared" si="411"/>
        <v>3.78</v>
      </c>
      <c r="T4166" s="182">
        <f t="shared" si="412"/>
        <v>4.2200000000000006</v>
      </c>
    </row>
    <row r="4167" spans="16:20" x14ac:dyDescent="0.2">
      <c r="P4167" s="184">
        <f t="shared" si="410"/>
        <v>43709</v>
      </c>
      <c r="Q4167" s="184">
        <v>43713</v>
      </c>
      <c r="R4167" s="182">
        <v>8</v>
      </c>
      <c r="S4167" s="182">
        <f t="shared" si="411"/>
        <v>3.78</v>
      </c>
      <c r="T4167" s="182">
        <f t="shared" si="412"/>
        <v>4.2200000000000006</v>
      </c>
    </row>
    <row r="4168" spans="16:20" x14ac:dyDescent="0.2">
      <c r="P4168" s="184">
        <f t="shared" ref="P4168:P4231" si="413">DATE(YEAR(Q4168),MONTH(Q4168),1)</f>
        <v>43709</v>
      </c>
      <c r="Q4168" s="184">
        <v>43714</v>
      </c>
      <c r="R4168" s="182">
        <v>8</v>
      </c>
      <c r="S4168" s="182">
        <f t="shared" ref="S4168:S4231" si="414">INDEX($Y:$Y,MATCH($P4168,$V:$V,0))</f>
        <v>3.78</v>
      </c>
      <c r="T4168" s="182">
        <f t="shared" ref="T4168:T4231" si="415">R4168-S4168</f>
        <v>4.2200000000000006</v>
      </c>
    </row>
    <row r="4169" spans="16:20" x14ac:dyDescent="0.2">
      <c r="P4169" s="184">
        <f t="shared" si="413"/>
        <v>43709</v>
      </c>
      <c r="Q4169" s="184">
        <v>43715</v>
      </c>
      <c r="R4169" s="182">
        <v>8</v>
      </c>
      <c r="S4169" s="182">
        <f t="shared" si="414"/>
        <v>3.78</v>
      </c>
      <c r="T4169" s="182">
        <f t="shared" si="415"/>
        <v>4.2200000000000006</v>
      </c>
    </row>
    <row r="4170" spans="16:20" x14ac:dyDescent="0.2">
      <c r="P4170" s="184">
        <f t="shared" si="413"/>
        <v>43709</v>
      </c>
      <c r="Q4170" s="184">
        <v>43716</v>
      </c>
      <c r="R4170" s="182">
        <v>8</v>
      </c>
      <c r="S4170" s="182">
        <f t="shared" si="414"/>
        <v>3.78</v>
      </c>
      <c r="T4170" s="182">
        <f t="shared" si="415"/>
        <v>4.2200000000000006</v>
      </c>
    </row>
    <row r="4171" spans="16:20" x14ac:dyDescent="0.2">
      <c r="P4171" s="184">
        <f t="shared" si="413"/>
        <v>43709</v>
      </c>
      <c r="Q4171" s="184">
        <v>43717</v>
      </c>
      <c r="R4171" s="182">
        <v>8</v>
      </c>
      <c r="S4171" s="182">
        <f t="shared" si="414"/>
        <v>3.78</v>
      </c>
      <c r="T4171" s="182">
        <f t="shared" si="415"/>
        <v>4.2200000000000006</v>
      </c>
    </row>
    <row r="4172" spans="16:20" x14ac:dyDescent="0.2">
      <c r="P4172" s="184">
        <f t="shared" si="413"/>
        <v>43709</v>
      </c>
      <c r="Q4172" s="184">
        <v>43718</v>
      </c>
      <c r="R4172" s="182">
        <v>8</v>
      </c>
      <c r="S4172" s="182">
        <f t="shared" si="414"/>
        <v>3.78</v>
      </c>
      <c r="T4172" s="182">
        <f t="shared" si="415"/>
        <v>4.2200000000000006</v>
      </c>
    </row>
    <row r="4173" spans="16:20" x14ac:dyDescent="0.2">
      <c r="P4173" s="184">
        <f t="shared" si="413"/>
        <v>43709</v>
      </c>
      <c r="Q4173" s="184">
        <v>43719</v>
      </c>
      <c r="R4173" s="182">
        <v>8</v>
      </c>
      <c r="S4173" s="182">
        <f t="shared" si="414"/>
        <v>3.78</v>
      </c>
      <c r="T4173" s="182">
        <f t="shared" si="415"/>
        <v>4.2200000000000006</v>
      </c>
    </row>
    <row r="4174" spans="16:20" x14ac:dyDescent="0.2">
      <c r="P4174" s="184">
        <f t="shared" si="413"/>
        <v>43709</v>
      </c>
      <c r="Q4174" s="184">
        <v>43720</v>
      </c>
      <c r="R4174" s="182">
        <v>8</v>
      </c>
      <c r="S4174" s="182">
        <f t="shared" si="414"/>
        <v>3.78</v>
      </c>
      <c r="T4174" s="182">
        <f t="shared" si="415"/>
        <v>4.2200000000000006</v>
      </c>
    </row>
    <row r="4175" spans="16:20" x14ac:dyDescent="0.2">
      <c r="P4175" s="184">
        <f t="shared" si="413"/>
        <v>43709</v>
      </c>
      <c r="Q4175" s="184">
        <v>43721</v>
      </c>
      <c r="R4175" s="182">
        <v>8</v>
      </c>
      <c r="S4175" s="182">
        <f t="shared" si="414"/>
        <v>3.78</v>
      </c>
      <c r="T4175" s="182">
        <f t="shared" si="415"/>
        <v>4.2200000000000006</v>
      </c>
    </row>
    <row r="4176" spans="16:20" x14ac:dyDescent="0.2">
      <c r="P4176" s="184">
        <f t="shared" si="413"/>
        <v>43709</v>
      </c>
      <c r="Q4176" s="184">
        <v>43722</v>
      </c>
      <c r="R4176" s="182">
        <v>8</v>
      </c>
      <c r="S4176" s="182">
        <f t="shared" si="414"/>
        <v>3.78</v>
      </c>
      <c r="T4176" s="182">
        <f t="shared" si="415"/>
        <v>4.2200000000000006</v>
      </c>
    </row>
    <row r="4177" spans="16:20" x14ac:dyDescent="0.2">
      <c r="P4177" s="184">
        <f t="shared" si="413"/>
        <v>43709</v>
      </c>
      <c r="Q4177" s="184">
        <v>43723</v>
      </c>
      <c r="R4177" s="182">
        <v>8</v>
      </c>
      <c r="S4177" s="182">
        <f t="shared" si="414"/>
        <v>3.78</v>
      </c>
      <c r="T4177" s="182">
        <f t="shared" si="415"/>
        <v>4.2200000000000006</v>
      </c>
    </row>
    <row r="4178" spans="16:20" x14ac:dyDescent="0.2">
      <c r="P4178" s="184">
        <f t="shared" si="413"/>
        <v>43709</v>
      </c>
      <c r="Q4178" s="184">
        <v>43724</v>
      </c>
      <c r="R4178" s="182">
        <v>8</v>
      </c>
      <c r="S4178" s="182">
        <f t="shared" si="414"/>
        <v>3.78</v>
      </c>
      <c r="T4178" s="182">
        <f t="shared" si="415"/>
        <v>4.2200000000000006</v>
      </c>
    </row>
    <row r="4179" spans="16:20" x14ac:dyDescent="0.2">
      <c r="P4179" s="184">
        <f t="shared" si="413"/>
        <v>43709</v>
      </c>
      <c r="Q4179" s="184">
        <v>43725</v>
      </c>
      <c r="R4179" s="182">
        <v>8</v>
      </c>
      <c r="S4179" s="182">
        <f t="shared" si="414"/>
        <v>3.78</v>
      </c>
      <c r="T4179" s="182">
        <f t="shared" si="415"/>
        <v>4.2200000000000006</v>
      </c>
    </row>
    <row r="4180" spans="16:20" x14ac:dyDescent="0.2">
      <c r="P4180" s="184">
        <f t="shared" si="413"/>
        <v>43709</v>
      </c>
      <c r="Q4180" s="184">
        <v>43726</v>
      </c>
      <c r="R4180" s="182">
        <v>8</v>
      </c>
      <c r="S4180" s="182">
        <f t="shared" si="414"/>
        <v>3.78</v>
      </c>
      <c r="T4180" s="182">
        <f t="shared" si="415"/>
        <v>4.2200000000000006</v>
      </c>
    </row>
    <row r="4181" spans="16:20" x14ac:dyDescent="0.2">
      <c r="P4181" s="184">
        <f t="shared" si="413"/>
        <v>43709</v>
      </c>
      <c r="Q4181" s="184">
        <v>43727</v>
      </c>
      <c r="R4181" s="182">
        <v>8</v>
      </c>
      <c r="S4181" s="182">
        <f t="shared" si="414"/>
        <v>3.78</v>
      </c>
      <c r="T4181" s="182">
        <f t="shared" si="415"/>
        <v>4.2200000000000006</v>
      </c>
    </row>
    <row r="4182" spans="16:20" x14ac:dyDescent="0.2">
      <c r="P4182" s="184">
        <f t="shared" si="413"/>
        <v>43709</v>
      </c>
      <c r="Q4182" s="184">
        <v>43728</v>
      </c>
      <c r="R4182" s="182">
        <v>8</v>
      </c>
      <c r="S4182" s="182">
        <f t="shared" si="414"/>
        <v>3.78</v>
      </c>
      <c r="T4182" s="182">
        <f t="shared" si="415"/>
        <v>4.2200000000000006</v>
      </c>
    </row>
    <row r="4183" spans="16:20" x14ac:dyDescent="0.2">
      <c r="P4183" s="184">
        <f t="shared" si="413"/>
        <v>43709</v>
      </c>
      <c r="Q4183" s="184">
        <v>43729</v>
      </c>
      <c r="R4183" s="182">
        <v>8</v>
      </c>
      <c r="S4183" s="182">
        <f t="shared" si="414"/>
        <v>3.78</v>
      </c>
      <c r="T4183" s="182">
        <f t="shared" si="415"/>
        <v>4.2200000000000006</v>
      </c>
    </row>
    <row r="4184" spans="16:20" x14ac:dyDescent="0.2">
      <c r="P4184" s="184">
        <f t="shared" si="413"/>
        <v>43709</v>
      </c>
      <c r="Q4184" s="184">
        <v>43730</v>
      </c>
      <c r="R4184" s="182">
        <v>8</v>
      </c>
      <c r="S4184" s="182">
        <f t="shared" si="414"/>
        <v>3.78</v>
      </c>
      <c r="T4184" s="182">
        <f t="shared" si="415"/>
        <v>4.2200000000000006</v>
      </c>
    </row>
    <row r="4185" spans="16:20" x14ac:dyDescent="0.2">
      <c r="P4185" s="184">
        <f t="shared" si="413"/>
        <v>43709</v>
      </c>
      <c r="Q4185" s="184">
        <v>43731</v>
      </c>
      <c r="R4185" s="182">
        <v>8</v>
      </c>
      <c r="S4185" s="182">
        <f t="shared" si="414"/>
        <v>3.78</v>
      </c>
      <c r="T4185" s="182">
        <f t="shared" si="415"/>
        <v>4.2200000000000006</v>
      </c>
    </row>
    <row r="4186" spans="16:20" x14ac:dyDescent="0.2">
      <c r="P4186" s="184">
        <f t="shared" si="413"/>
        <v>43709</v>
      </c>
      <c r="Q4186" s="184">
        <v>43732</v>
      </c>
      <c r="R4186" s="182">
        <v>8</v>
      </c>
      <c r="S4186" s="182">
        <f t="shared" si="414"/>
        <v>3.78</v>
      </c>
      <c r="T4186" s="182">
        <f t="shared" si="415"/>
        <v>4.2200000000000006</v>
      </c>
    </row>
    <row r="4187" spans="16:20" x14ac:dyDescent="0.2">
      <c r="P4187" s="184">
        <f t="shared" si="413"/>
        <v>43709</v>
      </c>
      <c r="Q4187" s="184">
        <v>43733</v>
      </c>
      <c r="R4187" s="182">
        <v>8</v>
      </c>
      <c r="S4187" s="182">
        <f t="shared" si="414"/>
        <v>3.78</v>
      </c>
      <c r="T4187" s="182">
        <f t="shared" si="415"/>
        <v>4.2200000000000006</v>
      </c>
    </row>
    <row r="4188" spans="16:20" x14ac:dyDescent="0.2">
      <c r="P4188" s="184">
        <f t="shared" si="413"/>
        <v>43709</v>
      </c>
      <c r="Q4188" s="184">
        <v>43734</v>
      </c>
      <c r="R4188" s="182">
        <v>7.75</v>
      </c>
      <c r="S4188" s="182">
        <f t="shared" si="414"/>
        <v>3.78</v>
      </c>
      <c r="T4188" s="182">
        <f t="shared" si="415"/>
        <v>3.97</v>
      </c>
    </row>
    <row r="4189" spans="16:20" x14ac:dyDescent="0.2">
      <c r="P4189" s="184">
        <f t="shared" si="413"/>
        <v>43709</v>
      </c>
      <c r="Q4189" s="184">
        <v>43735</v>
      </c>
      <c r="R4189" s="182">
        <v>7.75</v>
      </c>
      <c r="S4189" s="182">
        <f t="shared" si="414"/>
        <v>3.78</v>
      </c>
      <c r="T4189" s="182">
        <f t="shared" si="415"/>
        <v>3.97</v>
      </c>
    </row>
    <row r="4190" spans="16:20" x14ac:dyDescent="0.2">
      <c r="P4190" s="184">
        <f t="shared" si="413"/>
        <v>43709</v>
      </c>
      <c r="Q4190" s="184">
        <v>43736</v>
      </c>
      <c r="R4190" s="182">
        <v>7.75</v>
      </c>
      <c r="S4190" s="182">
        <f t="shared" si="414"/>
        <v>3.78</v>
      </c>
      <c r="T4190" s="182">
        <f t="shared" si="415"/>
        <v>3.97</v>
      </c>
    </row>
    <row r="4191" spans="16:20" x14ac:dyDescent="0.2">
      <c r="P4191" s="184">
        <f t="shared" si="413"/>
        <v>43709</v>
      </c>
      <c r="Q4191" s="184">
        <v>43737</v>
      </c>
      <c r="R4191" s="182">
        <v>7.75</v>
      </c>
      <c r="S4191" s="182">
        <f t="shared" si="414"/>
        <v>3.78</v>
      </c>
      <c r="T4191" s="182">
        <f t="shared" si="415"/>
        <v>3.97</v>
      </c>
    </row>
    <row r="4192" spans="16:20" x14ac:dyDescent="0.2">
      <c r="P4192" s="184">
        <f t="shared" si="413"/>
        <v>43709</v>
      </c>
      <c r="Q4192" s="184">
        <v>43738</v>
      </c>
      <c r="R4192" s="182">
        <v>7.75</v>
      </c>
      <c r="S4192" s="182">
        <f t="shared" si="414"/>
        <v>3.78</v>
      </c>
      <c r="T4192" s="182">
        <f t="shared" si="415"/>
        <v>3.97</v>
      </c>
    </row>
    <row r="4193" spans="16:20" x14ac:dyDescent="0.2">
      <c r="P4193" s="184">
        <f t="shared" si="413"/>
        <v>43739</v>
      </c>
      <c r="Q4193" s="184">
        <v>43739</v>
      </c>
      <c r="R4193" s="182">
        <v>7.75</v>
      </c>
      <c r="S4193" s="182">
        <f t="shared" si="414"/>
        <v>3.62</v>
      </c>
      <c r="T4193" s="182">
        <f t="shared" si="415"/>
        <v>4.13</v>
      </c>
    </row>
    <row r="4194" spans="16:20" x14ac:dyDescent="0.2">
      <c r="P4194" s="184">
        <f t="shared" si="413"/>
        <v>43739</v>
      </c>
      <c r="Q4194" s="184">
        <v>43740</v>
      </c>
      <c r="R4194" s="182">
        <v>7.75</v>
      </c>
      <c r="S4194" s="182">
        <f t="shared" si="414"/>
        <v>3.62</v>
      </c>
      <c r="T4194" s="182">
        <f t="shared" si="415"/>
        <v>4.13</v>
      </c>
    </row>
    <row r="4195" spans="16:20" x14ac:dyDescent="0.2">
      <c r="P4195" s="184">
        <f t="shared" si="413"/>
        <v>43739</v>
      </c>
      <c r="Q4195" s="184">
        <v>43741</v>
      </c>
      <c r="R4195" s="182">
        <v>7.75</v>
      </c>
      <c r="S4195" s="182">
        <f t="shared" si="414"/>
        <v>3.62</v>
      </c>
      <c r="T4195" s="182">
        <f t="shared" si="415"/>
        <v>4.13</v>
      </c>
    </row>
    <row r="4196" spans="16:20" x14ac:dyDescent="0.2">
      <c r="P4196" s="184">
        <f t="shared" si="413"/>
        <v>43739</v>
      </c>
      <c r="Q4196" s="184">
        <v>43742</v>
      </c>
      <c r="R4196" s="182">
        <v>7.75</v>
      </c>
      <c r="S4196" s="182">
        <f t="shared" si="414"/>
        <v>3.62</v>
      </c>
      <c r="T4196" s="182">
        <f t="shared" si="415"/>
        <v>4.13</v>
      </c>
    </row>
    <row r="4197" spans="16:20" x14ac:dyDescent="0.2">
      <c r="P4197" s="184">
        <f t="shared" si="413"/>
        <v>43739</v>
      </c>
      <c r="Q4197" s="184">
        <v>43743</v>
      </c>
      <c r="R4197" s="182">
        <v>7.75</v>
      </c>
      <c r="S4197" s="182">
        <f t="shared" si="414"/>
        <v>3.62</v>
      </c>
      <c r="T4197" s="182">
        <f t="shared" si="415"/>
        <v>4.13</v>
      </c>
    </row>
    <row r="4198" spans="16:20" x14ac:dyDescent="0.2">
      <c r="P4198" s="184">
        <f t="shared" si="413"/>
        <v>43739</v>
      </c>
      <c r="Q4198" s="184">
        <v>43744</v>
      </c>
      <c r="R4198" s="182">
        <v>7.75</v>
      </c>
      <c r="S4198" s="182">
        <f t="shared" si="414"/>
        <v>3.62</v>
      </c>
      <c r="T4198" s="182">
        <f t="shared" si="415"/>
        <v>4.13</v>
      </c>
    </row>
    <row r="4199" spans="16:20" x14ac:dyDescent="0.2">
      <c r="P4199" s="184">
        <f t="shared" si="413"/>
        <v>43739</v>
      </c>
      <c r="Q4199" s="184">
        <v>43745</v>
      </c>
      <c r="R4199" s="182">
        <v>7.75</v>
      </c>
      <c r="S4199" s="182">
        <f t="shared" si="414"/>
        <v>3.62</v>
      </c>
      <c r="T4199" s="182">
        <f t="shared" si="415"/>
        <v>4.13</v>
      </c>
    </row>
    <row r="4200" spans="16:20" x14ac:dyDescent="0.2">
      <c r="P4200" s="184">
        <f t="shared" si="413"/>
        <v>43739</v>
      </c>
      <c r="Q4200" s="184">
        <v>43746</v>
      </c>
      <c r="R4200" s="182">
        <v>7.75</v>
      </c>
      <c r="S4200" s="182">
        <f t="shared" si="414"/>
        <v>3.62</v>
      </c>
      <c r="T4200" s="182">
        <f t="shared" si="415"/>
        <v>4.13</v>
      </c>
    </row>
    <row r="4201" spans="16:20" x14ac:dyDescent="0.2">
      <c r="P4201" s="184">
        <f t="shared" si="413"/>
        <v>43739</v>
      </c>
      <c r="Q4201" s="184">
        <v>43747</v>
      </c>
      <c r="R4201" s="182">
        <v>7.75</v>
      </c>
      <c r="S4201" s="182">
        <f t="shared" si="414"/>
        <v>3.62</v>
      </c>
      <c r="T4201" s="182">
        <f t="shared" si="415"/>
        <v>4.13</v>
      </c>
    </row>
    <row r="4202" spans="16:20" x14ac:dyDescent="0.2">
      <c r="P4202" s="184">
        <f t="shared" si="413"/>
        <v>43739</v>
      </c>
      <c r="Q4202" s="184">
        <v>43748</v>
      </c>
      <c r="R4202" s="182">
        <v>7.75</v>
      </c>
      <c r="S4202" s="182">
        <f t="shared" si="414"/>
        <v>3.62</v>
      </c>
      <c r="T4202" s="182">
        <f t="shared" si="415"/>
        <v>4.13</v>
      </c>
    </row>
    <row r="4203" spans="16:20" x14ac:dyDescent="0.2">
      <c r="P4203" s="184">
        <f t="shared" si="413"/>
        <v>43739</v>
      </c>
      <c r="Q4203" s="184">
        <v>43749</v>
      </c>
      <c r="R4203" s="182">
        <v>7.75</v>
      </c>
      <c r="S4203" s="182">
        <f t="shared" si="414"/>
        <v>3.62</v>
      </c>
      <c r="T4203" s="182">
        <f t="shared" si="415"/>
        <v>4.13</v>
      </c>
    </row>
    <row r="4204" spans="16:20" x14ac:dyDescent="0.2">
      <c r="P4204" s="184">
        <f t="shared" si="413"/>
        <v>43739</v>
      </c>
      <c r="Q4204" s="184">
        <v>43750</v>
      </c>
      <c r="R4204" s="182">
        <v>7.75</v>
      </c>
      <c r="S4204" s="182">
        <f t="shared" si="414"/>
        <v>3.62</v>
      </c>
      <c r="T4204" s="182">
        <f t="shared" si="415"/>
        <v>4.13</v>
      </c>
    </row>
    <row r="4205" spans="16:20" x14ac:dyDescent="0.2">
      <c r="P4205" s="184">
        <f t="shared" si="413"/>
        <v>43739</v>
      </c>
      <c r="Q4205" s="184">
        <v>43751</v>
      </c>
      <c r="R4205" s="182">
        <v>7.75</v>
      </c>
      <c r="S4205" s="182">
        <f t="shared" si="414"/>
        <v>3.62</v>
      </c>
      <c r="T4205" s="182">
        <f t="shared" si="415"/>
        <v>4.13</v>
      </c>
    </row>
    <row r="4206" spans="16:20" x14ac:dyDescent="0.2">
      <c r="P4206" s="184">
        <f t="shared" si="413"/>
        <v>43739</v>
      </c>
      <c r="Q4206" s="184">
        <v>43752</v>
      </c>
      <c r="R4206" s="182">
        <v>7.75</v>
      </c>
      <c r="S4206" s="182">
        <f t="shared" si="414"/>
        <v>3.62</v>
      </c>
      <c r="T4206" s="182">
        <f t="shared" si="415"/>
        <v>4.13</v>
      </c>
    </row>
    <row r="4207" spans="16:20" x14ac:dyDescent="0.2">
      <c r="P4207" s="184">
        <f t="shared" si="413"/>
        <v>43739</v>
      </c>
      <c r="Q4207" s="184">
        <v>43753</v>
      </c>
      <c r="R4207" s="182">
        <v>7.75</v>
      </c>
      <c r="S4207" s="182">
        <f t="shared" si="414"/>
        <v>3.62</v>
      </c>
      <c r="T4207" s="182">
        <f t="shared" si="415"/>
        <v>4.13</v>
      </c>
    </row>
    <row r="4208" spans="16:20" x14ac:dyDescent="0.2">
      <c r="P4208" s="184">
        <f t="shared" si="413"/>
        <v>43739</v>
      </c>
      <c r="Q4208" s="184">
        <v>43754</v>
      </c>
      <c r="R4208" s="182">
        <v>7.75</v>
      </c>
      <c r="S4208" s="182">
        <f t="shared" si="414"/>
        <v>3.62</v>
      </c>
      <c r="T4208" s="182">
        <f t="shared" si="415"/>
        <v>4.13</v>
      </c>
    </row>
    <row r="4209" spans="16:20" x14ac:dyDescent="0.2">
      <c r="P4209" s="184">
        <f t="shared" si="413"/>
        <v>43739</v>
      </c>
      <c r="Q4209" s="184">
        <v>43755</v>
      </c>
      <c r="R4209" s="182">
        <v>7.75</v>
      </c>
      <c r="S4209" s="182">
        <f t="shared" si="414"/>
        <v>3.62</v>
      </c>
      <c r="T4209" s="182">
        <f t="shared" si="415"/>
        <v>4.13</v>
      </c>
    </row>
    <row r="4210" spans="16:20" x14ac:dyDescent="0.2">
      <c r="P4210" s="184">
        <f t="shared" si="413"/>
        <v>43739</v>
      </c>
      <c r="Q4210" s="184">
        <v>43756</v>
      </c>
      <c r="R4210" s="182">
        <v>7.75</v>
      </c>
      <c r="S4210" s="182">
        <f t="shared" si="414"/>
        <v>3.62</v>
      </c>
      <c r="T4210" s="182">
        <f t="shared" si="415"/>
        <v>4.13</v>
      </c>
    </row>
    <row r="4211" spans="16:20" x14ac:dyDescent="0.2">
      <c r="P4211" s="184">
        <f t="shared" si="413"/>
        <v>43739</v>
      </c>
      <c r="Q4211" s="184">
        <v>43757</v>
      </c>
      <c r="R4211" s="182">
        <v>7.75</v>
      </c>
      <c r="S4211" s="182">
        <f t="shared" si="414"/>
        <v>3.62</v>
      </c>
      <c r="T4211" s="182">
        <f t="shared" si="415"/>
        <v>4.13</v>
      </c>
    </row>
    <row r="4212" spans="16:20" x14ac:dyDescent="0.2">
      <c r="P4212" s="184">
        <f t="shared" si="413"/>
        <v>43739</v>
      </c>
      <c r="Q4212" s="184">
        <v>43758</v>
      </c>
      <c r="R4212" s="182">
        <v>7.75</v>
      </c>
      <c r="S4212" s="182">
        <f t="shared" si="414"/>
        <v>3.62</v>
      </c>
      <c r="T4212" s="182">
        <f t="shared" si="415"/>
        <v>4.13</v>
      </c>
    </row>
    <row r="4213" spans="16:20" x14ac:dyDescent="0.2">
      <c r="P4213" s="184">
        <f t="shared" si="413"/>
        <v>43739</v>
      </c>
      <c r="Q4213" s="184">
        <v>43759</v>
      </c>
      <c r="R4213" s="182">
        <v>7.75</v>
      </c>
      <c r="S4213" s="182">
        <f t="shared" si="414"/>
        <v>3.62</v>
      </c>
      <c r="T4213" s="182">
        <f t="shared" si="415"/>
        <v>4.13</v>
      </c>
    </row>
    <row r="4214" spans="16:20" x14ac:dyDescent="0.2">
      <c r="P4214" s="184">
        <f t="shared" si="413"/>
        <v>43739</v>
      </c>
      <c r="Q4214" s="184">
        <v>43760</v>
      </c>
      <c r="R4214" s="182">
        <v>7.75</v>
      </c>
      <c r="S4214" s="182">
        <f t="shared" si="414"/>
        <v>3.62</v>
      </c>
      <c r="T4214" s="182">
        <f t="shared" si="415"/>
        <v>4.13</v>
      </c>
    </row>
    <row r="4215" spans="16:20" x14ac:dyDescent="0.2">
      <c r="P4215" s="184">
        <f t="shared" si="413"/>
        <v>43739</v>
      </c>
      <c r="Q4215" s="184">
        <v>43761</v>
      </c>
      <c r="R4215" s="182">
        <v>7.75</v>
      </c>
      <c r="S4215" s="182">
        <f t="shared" si="414"/>
        <v>3.62</v>
      </c>
      <c r="T4215" s="182">
        <f t="shared" si="415"/>
        <v>4.13</v>
      </c>
    </row>
    <row r="4216" spans="16:20" x14ac:dyDescent="0.2">
      <c r="P4216" s="184">
        <f t="shared" si="413"/>
        <v>43739</v>
      </c>
      <c r="Q4216" s="184">
        <v>43762</v>
      </c>
      <c r="R4216" s="182">
        <v>7.75</v>
      </c>
      <c r="S4216" s="182">
        <f t="shared" si="414"/>
        <v>3.62</v>
      </c>
      <c r="T4216" s="182">
        <f t="shared" si="415"/>
        <v>4.13</v>
      </c>
    </row>
    <row r="4217" spans="16:20" x14ac:dyDescent="0.2">
      <c r="P4217" s="184">
        <f t="shared" si="413"/>
        <v>43739</v>
      </c>
      <c r="Q4217" s="184">
        <v>43763</v>
      </c>
      <c r="R4217" s="182">
        <v>7.75</v>
      </c>
      <c r="S4217" s="182">
        <f t="shared" si="414"/>
        <v>3.62</v>
      </c>
      <c r="T4217" s="182">
        <f t="shared" si="415"/>
        <v>4.13</v>
      </c>
    </row>
    <row r="4218" spans="16:20" x14ac:dyDescent="0.2">
      <c r="P4218" s="184">
        <f t="shared" si="413"/>
        <v>43739</v>
      </c>
      <c r="Q4218" s="184">
        <v>43764</v>
      </c>
      <c r="R4218" s="182">
        <v>7.75</v>
      </c>
      <c r="S4218" s="182">
        <f t="shared" si="414"/>
        <v>3.62</v>
      </c>
      <c r="T4218" s="182">
        <f t="shared" si="415"/>
        <v>4.13</v>
      </c>
    </row>
    <row r="4219" spans="16:20" x14ac:dyDescent="0.2">
      <c r="P4219" s="184">
        <f t="shared" si="413"/>
        <v>43739</v>
      </c>
      <c r="Q4219" s="184">
        <v>43765</v>
      </c>
      <c r="R4219" s="182">
        <v>7.75</v>
      </c>
      <c r="S4219" s="182">
        <f t="shared" si="414"/>
        <v>3.62</v>
      </c>
      <c r="T4219" s="182">
        <f t="shared" si="415"/>
        <v>4.13</v>
      </c>
    </row>
    <row r="4220" spans="16:20" x14ac:dyDescent="0.2">
      <c r="P4220" s="184">
        <f t="shared" si="413"/>
        <v>43739</v>
      </c>
      <c r="Q4220" s="184">
        <v>43766</v>
      </c>
      <c r="R4220" s="182">
        <v>7.75</v>
      </c>
      <c r="S4220" s="182">
        <f t="shared" si="414"/>
        <v>3.62</v>
      </c>
      <c r="T4220" s="182">
        <f t="shared" si="415"/>
        <v>4.13</v>
      </c>
    </row>
    <row r="4221" spans="16:20" x14ac:dyDescent="0.2">
      <c r="P4221" s="184">
        <f t="shared" si="413"/>
        <v>43739</v>
      </c>
      <c r="Q4221" s="184">
        <v>43767</v>
      </c>
      <c r="R4221" s="182">
        <v>7.75</v>
      </c>
      <c r="S4221" s="182">
        <f t="shared" si="414"/>
        <v>3.62</v>
      </c>
      <c r="T4221" s="182">
        <f t="shared" si="415"/>
        <v>4.13</v>
      </c>
    </row>
    <row r="4222" spans="16:20" x14ac:dyDescent="0.2">
      <c r="P4222" s="184">
        <f t="shared" si="413"/>
        <v>43739</v>
      </c>
      <c r="Q4222" s="184">
        <v>43768</v>
      </c>
      <c r="R4222" s="182">
        <v>7.75</v>
      </c>
      <c r="S4222" s="182">
        <f t="shared" si="414"/>
        <v>3.62</v>
      </c>
      <c r="T4222" s="182">
        <f t="shared" si="415"/>
        <v>4.13</v>
      </c>
    </row>
    <row r="4223" spans="16:20" x14ac:dyDescent="0.2">
      <c r="P4223" s="184">
        <f t="shared" si="413"/>
        <v>43739</v>
      </c>
      <c r="Q4223" s="184">
        <v>43769</v>
      </c>
      <c r="R4223" s="182">
        <v>7.75</v>
      </c>
      <c r="S4223" s="182">
        <f t="shared" si="414"/>
        <v>3.62</v>
      </c>
      <c r="T4223" s="182">
        <f t="shared" si="415"/>
        <v>4.13</v>
      </c>
    </row>
    <row r="4224" spans="16:20" x14ac:dyDescent="0.2">
      <c r="P4224" s="184">
        <f t="shared" si="413"/>
        <v>43770</v>
      </c>
      <c r="Q4224" s="184">
        <v>43770</v>
      </c>
      <c r="R4224" s="182">
        <v>7.75</v>
      </c>
      <c r="S4224" s="182">
        <f t="shared" si="414"/>
        <v>3.55</v>
      </c>
      <c r="T4224" s="182">
        <f t="shared" si="415"/>
        <v>4.2</v>
      </c>
    </row>
    <row r="4225" spans="16:20" x14ac:dyDescent="0.2">
      <c r="P4225" s="184">
        <f t="shared" si="413"/>
        <v>43770</v>
      </c>
      <c r="Q4225" s="184">
        <v>43771</v>
      </c>
      <c r="R4225" s="182">
        <v>7.75</v>
      </c>
      <c r="S4225" s="182">
        <f t="shared" si="414"/>
        <v>3.55</v>
      </c>
      <c r="T4225" s="182">
        <f t="shared" si="415"/>
        <v>4.2</v>
      </c>
    </row>
    <row r="4226" spans="16:20" x14ac:dyDescent="0.2">
      <c r="P4226" s="184">
        <f t="shared" si="413"/>
        <v>43770</v>
      </c>
      <c r="Q4226" s="184">
        <v>43772</v>
      </c>
      <c r="R4226" s="182">
        <v>7.75</v>
      </c>
      <c r="S4226" s="182">
        <f t="shared" si="414"/>
        <v>3.55</v>
      </c>
      <c r="T4226" s="182">
        <f t="shared" si="415"/>
        <v>4.2</v>
      </c>
    </row>
    <row r="4227" spans="16:20" x14ac:dyDescent="0.2">
      <c r="P4227" s="184">
        <f t="shared" si="413"/>
        <v>43770</v>
      </c>
      <c r="Q4227" s="184">
        <v>43773</v>
      </c>
      <c r="R4227" s="182">
        <v>7.75</v>
      </c>
      <c r="S4227" s="182">
        <f t="shared" si="414"/>
        <v>3.55</v>
      </c>
      <c r="T4227" s="182">
        <f t="shared" si="415"/>
        <v>4.2</v>
      </c>
    </row>
    <row r="4228" spans="16:20" x14ac:dyDescent="0.2">
      <c r="P4228" s="184">
        <f t="shared" si="413"/>
        <v>43770</v>
      </c>
      <c r="Q4228" s="184">
        <v>43774</v>
      </c>
      <c r="R4228" s="182">
        <v>7.75</v>
      </c>
      <c r="S4228" s="182">
        <f t="shared" si="414"/>
        <v>3.55</v>
      </c>
      <c r="T4228" s="182">
        <f t="shared" si="415"/>
        <v>4.2</v>
      </c>
    </row>
    <row r="4229" spans="16:20" x14ac:dyDescent="0.2">
      <c r="P4229" s="184">
        <f t="shared" si="413"/>
        <v>43770</v>
      </c>
      <c r="Q4229" s="184">
        <v>43775</v>
      </c>
      <c r="R4229" s="182">
        <v>7.75</v>
      </c>
      <c r="S4229" s="182">
        <f t="shared" si="414"/>
        <v>3.55</v>
      </c>
      <c r="T4229" s="182">
        <f t="shared" si="415"/>
        <v>4.2</v>
      </c>
    </row>
    <row r="4230" spans="16:20" x14ac:dyDescent="0.2">
      <c r="P4230" s="184">
        <f t="shared" si="413"/>
        <v>43770</v>
      </c>
      <c r="Q4230" s="184">
        <v>43776</v>
      </c>
      <c r="R4230" s="182">
        <v>7.75</v>
      </c>
      <c r="S4230" s="182">
        <f t="shared" si="414"/>
        <v>3.55</v>
      </c>
      <c r="T4230" s="182">
        <f t="shared" si="415"/>
        <v>4.2</v>
      </c>
    </row>
    <row r="4231" spans="16:20" x14ac:dyDescent="0.2">
      <c r="P4231" s="184">
        <f t="shared" si="413"/>
        <v>43770</v>
      </c>
      <c r="Q4231" s="184">
        <v>43777</v>
      </c>
      <c r="R4231" s="182">
        <v>7.75</v>
      </c>
      <c r="S4231" s="182">
        <f t="shared" si="414"/>
        <v>3.55</v>
      </c>
      <c r="T4231" s="182">
        <f t="shared" si="415"/>
        <v>4.2</v>
      </c>
    </row>
    <row r="4232" spans="16:20" x14ac:dyDescent="0.2">
      <c r="P4232" s="184">
        <f t="shared" ref="P4232:P4295" si="416">DATE(YEAR(Q4232),MONTH(Q4232),1)</f>
        <v>43770</v>
      </c>
      <c r="Q4232" s="184">
        <v>43778</v>
      </c>
      <c r="R4232" s="182">
        <v>7.75</v>
      </c>
      <c r="S4232" s="182">
        <f t="shared" ref="S4232:S4295" si="417">INDEX($Y:$Y,MATCH($P4232,$V:$V,0))</f>
        <v>3.55</v>
      </c>
      <c r="T4232" s="182">
        <f t="shared" ref="T4232:T4295" si="418">R4232-S4232</f>
        <v>4.2</v>
      </c>
    </row>
    <row r="4233" spans="16:20" x14ac:dyDescent="0.2">
      <c r="P4233" s="184">
        <f t="shared" si="416"/>
        <v>43770</v>
      </c>
      <c r="Q4233" s="184">
        <v>43779</v>
      </c>
      <c r="R4233" s="182">
        <v>7.75</v>
      </c>
      <c r="S4233" s="182">
        <f t="shared" si="417"/>
        <v>3.55</v>
      </c>
      <c r="T4233" s="182">
        <f t="shared" si="418"/>
        <v>4.2</v>
      </c>
    </row>
    <row r="4234" spans="16:20" x14ac:dyDescent="0.2">
      <c r="P4234" s="184">
        <f t="shared" si="416"/>
        <v>43770</v>
      </c>
      <c r="Q4234" s="184">
        <v>43780</v>
      </c>
      <c r="R4234" s="182">
        <v>7.75</v>
      </c>
      <c r="S4234" s="182">
        <f t="shared" si="417"/>
        <v>3.55</v>
      </c>
      <c r="T4234" s="182">
        <f t="shared" si="418"/>
        <v>4.2</v>
      </c>
    </row>
    <row r="4235" spans="16:20" x14ac:dyDescent="0.2">
      <c r="P4235" s="184">
        <f t="shared" si="416"/>
        <v>43770</v>
      </c>
      <c r="Q4235" s="184">
        <v>43781</v>
      </c>
      <c r="R4235" s="182">
        <v>7.75</v>
      </c>
      <c r="S4235" s="182">
        <f t="shared" si="417"/>
        <v>3.55</v>
      </c>
      <c r="T4235" s="182">
        <f t="shared" si="418"/>
        <v>4.2</v>
      </c>
    </row>
    <row r="4236" spans="16:20" x14ac:dyDescent="0.2">
      <c r="P4236" s="184">
        <f t="shared" si="416"/>
        <v>43770</v>
      </c>
      <c r="Q4236" s="184">
        <v>43782</v>
      </c>
      <c r="R4236" s="182">
        <v>7.75</v>
      </c>
      <c r="S4236" s="182">
        <f t="shared" si="417"/>
        <v>3.55</v>
      </c>
      <c r="T4236" s="182">
        <f t="shared" si="418"/>
        <v>4.2</v>
      </c>
    </row>
    <row r="4237" spans="16:20" x14ac:dyDescent="0.2">
      <c r="P4237" s="184">
        <f t="shared" si="416"/>
        <v>43770</v>
      </c>
      <c r="Q4237" s="184">
        <v>43783</v>
      </c>
      <c r="R4237" s="182">
        <v>7.5</v>
      </c>
      <c r="S4237" s="182">
        <f t="shared" si="417"/>
        <v>3.55</v>
      </c>
      <c r="T4237" s="182">
        <f t="shared" si="418"/>
        <v>3.95</v>
      </c>
    </row>
    <row r="4238" spans="16:20" x14ac:dyDescent="0.2">
      <c r="P4238" s="184">
        <f t="shared" si="416"/>
        <v>43770</v>
      </c>
      <c r="Q4238" s="184">
        <v>43784</v>
      </c>
      <c r="R4238" s="182">
        <v>7.5</v>
      </c>
      <c r="S4238" s="182">
        <f t="shared" si="417"/>
        <v>3.55</v>
      </c>
      <c r="T4238" s="182">
        <f t="shared" si="418"/>
        <v>3.95</v>
      </c>
    </row>
    <row r="4239" spans="16:20" x14ac:dyDescent="0.2">
      <c r="P4239" s="184">
        <f t="shared" si="416"/>
        <v>43770</v>
      </c>
      <c r="Q4239" s="184">
        <v>43785</v>
      </c>
      <c r="R4239" s="182">
        <v>7.5</v>
      </c>
      <c r="S4239" s="182">
        <f t="shared" si="417"/>
        <v>3.55</v>
      </c>
      <c r="T4239" s="182">
        <f t="shared" si="418"/>
        <v>3.95</v>
      </c>
    </row>
    <row r="4240" spans="16:20" x14ac:dyDescent="0.2">
      <c r="P4240" s="184">
        <f t="shared" si="416"/>
        <v>43770</v>
      </c>
      <c r="Q4240" s="184">
        <v>43786</v>
      </c>
      <c r="R4240" s="182">
        <v>7.5</v>
      </c>
      <c r="S4240" s="182">
        <f t="shared" si="417"/>
        <v>3.55</v>
      </c>
      <c r="T4240" s="182">
        <f t="shared" si="418"/>
        <v>3.95</v>
      </c>
    </row>
    <row r="4241" spans="16:20" x14ac:dyDescent="0.2">
      <c r="P4241" s="184">
        <f t="shared" si="416"/>
        <v>43770</v>
      </c>
      <c r="Q4241" s="184">
        <v>43787</v>
      </c>
      <c r="R4241" s="182">
        <v>7.5</v>
      </c>
      <c r="S4241" s="182">
        <f t="shared" si="417"/>
        <v>3.55</v>
      </c>
      <c r="T4241" s="182">
        <f t="shared" si="418"/>
        <v>3.95</v>
      </c>
    </row>
    <row r="4242" spans="16:20" x14ac:dyDescent="0.2">
      <c r="P4242" s="184">
        <f t="shared" si="416"/>
        <v>43770</v>
      </c>
      <c r="Q4242" s="184">
        <v>43788</v>
      </c>
      <c r="R4242" s="182">
        <v>7.5</v>
      </c>
      <c r="S4242" s="182">
        <f t="shared" si="417"/>
        <v>3.55</v>
      </c>
      <c r="T4242" s="182">
        <f t="shared" si="418"/>
        <v>3.95</v>
      </c>
    </row>
    <row r="4243" spans="16:20" x14ac:dyDescent="0.2">
      <c r="P4243" s="184">
        <f t="shared" si="416"/>
        <v>43770</v>
      </c>
      <c r="Q4243" s="184">
        <v>43789</v>
      </c>
      <c r="R4243" s="182">
        <v>7.5</v>
      </c>
      <c r="S4243" s="182">
        <f t="shared" si="417"/>
        <v>3.55</v>
      </c>
      <c r="T4243" s="182">
        <f t="shared" si="418"/>
        <v>3.95</v>
      </c>
    </row>
    <row r="4244" spans="16:20" x14ac:dyDescent="0.2">
      <c r="P4244" s="184">
        <f t="shared" si="416"/>
        <v>43770</v>
      </c>
      <c r="Q4244" s="184">
        <v>43790</v>
      </c>
      <c r="R4244" s="182">
        <v>7.5</v>
      </c>
      <c r="S4244" s="182">
        <f t="shared" si="417"/>
        <v>3.55</v>
      </c>
      <c r="T4244" s="182">
        <f t="shared" si="418"/>
        <v>3.95</v>
      </c>
    </row>
    <row r="4245" spans="16:20" x14ac:dyDescent="0.2">
      <c r="P4245" s="184">
        <f t="shared" si="416"/>
        <v>43770</v>
      </c>
      <c r="Q4245" s="184">
        <v>43791</v>
      </c>
      <c r="R4245" s="182">
        <v>7.5</v>
      </c>
      <c r="S4245" s="182">
        <f t="shared" si="417"/>
        <v>3.55</v>
      </c>
      <c r="T4245" s="182">
        <f t="shared" si="418"/>
        <v>3.95</v>
      </c>
    </row>
    <row r="4246" spans="16:20" x14ac:dyDescent="0.2">
      <c r="P4246" s="184">
        <f t="shared" si="416"/>
        <v>43770</v>
      </c>
      <c r="Q4246" s="184">
        <v>43792</v>
      </c>
      <c r="R4246" s="182">
        <v>7.5</v>
      </c>
      <c r="S4246" s="182">
        <f t="shared" si="417"/>
        <v>3.55</v>
      </c>
      <c r="T4246" s="182">
        <f t="shared" si="418"/>
        <v>3.95</v>
      </c>
    </row>
    <row r="4247" spans="16:20" x14ac:dyDescent="0.2">
      <c r="P4247" s="184">
        <f t="shared" si="416"/>
        <v>43770</v>
      </c>
      <c r="Q4247" s="184">
        <v>43793</v>
      </c>
      <c r="R4247" s="182">
        <v>7.5</v>
      </c>
      <c r="S4247" s="182">
        <f t="shared" si="417"/>
        <v>3.55</v>
      </c>
      <c r="T4247" s="182">
        <f t="shared" si="418"/>
        <v>3.95</v>
      </c>
    </row>
    <row r="4248" spans="16:20" x14ac:dyDescent="0.2">
      <c r="P4248" s="184">
        <f t="shared" si="416"/>
        <v>43770</v>
      </c>
      <c r="Q4248" s="184">
        <v>43794</v>
      </c>
      <c r="R4248" s="182">
        <v>7.5</v>
      </c>
      <c r="S4248" s="182">
        <f t="shared" si="417"/>
        <v>3.55</v>
      </c>
      <c r="T4248" s="182">
        <f t="shared" si="418"/>
        <v>3.95</v>
      </c>
    </row>
    <row r="4249" spans="16:20" x14ac:dyDescent="0.2">
      <c r="P4249" s="184">
        <f t="shared" si="416"/>
        <v>43770</v>
      </c>
      <c r="Q4249" s="184">
        <v>43795</v>
      </c>
      <c r="R4249" s="182">
        <v>7.5</v>
      </c>
      <c r="S4249" s="182">
        <f t="shared" si="417"/>
        <v>3.55</v>
      </c>
      <c r="T4249" s="182">
        <f t="shared" si="418"/>
        <v>3.95</v>
      </c>
    </row>
    <row r="4250" spans="16:20" x14ac:dyDescent="0.2">
      <c r="P4250" s="184">
        <f t="shared" si="416"/>
        <v>43770</v>
      </c>
      <c r="Q4250" s="184">
        <v>43796</v>
      </c>
      <c r="R4250" s="182">
        <v>7.5</v>
      </c>
      <c r="S4250" s="182">
        <f t="shared" si="417"/>
        <v>3.55</v>
      </c>
      <c r="T4250" s="182">
        <f t="shared" si="418"/>
        <v>3.95</v>
      </c>
    </row>
    <row r="4251" spans="16:20" x14ac:dyDescent="0.2">
      <c r="P4251" s="184">
        <f t="shared" si="416"/>
        <v>43770</v>
      </c>
      <c r="Q4251" s="184">
        <v>43797</v>
      </c>
      <c r="R4251" s="182">
        <v>7.5</v>
      </c>
      <c r="S4251" s="182">
        <f t="shared" si="417"/>
        <v>3.55</v>
      </c>
      <c r="T4251" s="182">
        <f t="shared" si="418"/>
        <v>3.95</v>
      </c>
    </row>
    <row r="4252" spans="16:20" x14ac:dyDescent="0.2">
      <c r="P4252" s="184">
        <f t="shared" si="416"/>
        <v>43770</v>
      </c>
      <c r="Q4252" s="184">
        <v>43798</v>
      </c>
      <c r="R4252" s="182">
        <v>7.5</v>
      </c>
      <c r="S4252" s="182">
        <f t="shared" si="417"/>
        <v>3.55</v>
      </c>
      <c r="T4252" s="182">
        <f t="shared" si="418"/>
        <v>3.95</v>
      </c>
    </row>
    <row r="4253" spans="16:20" x14ac:dyDescent="0.2">
      <c r="P4253" s="184">
        <f t="shared" si="416"/>
        <v>43770</v>
      </c>
      <c r="Q4253" s="184">
        <v>43799</v>
      </c>
      <c r="R4253" s="182">
        <v>7.5</v>
      </c>
      <c r="S4253" s="182">
        <f t="shared" si="417"/>
        <v>3.55</v>
      </c>
      <c r="T4253" s="182">
        <f t="shared" si="418"/>
        <v>3.95</v>
      </c>
    </row>
    <row r="4254" spans="16:20" x14ac:dyDescent="0.2">
      <c r="P4254" s="184">
        <f t="shared" si="416"/>
        <v>43800</v>
      </c>
      <c r="Q4254" s="184">
        <v>43800</v>
      </c>
      <c r="R4254" s="182">
        <v>7.5</v>
      </c>
      <c r="S4254" s="182">
        <f t="shared" si="417"/>
        <v>3.44</v>
      </c>
      <c r="T4254" s="182">
        <f t="shared" si="418"/>
        <v>4.0600000000000005</v>
      </c>
    </row>
    <row r="4255" spans="16:20" x14ac:dyDescent="0.2">
      <c r="P4255" s="184">
        <f t="shared" si="416"/>
        <v>43800</v>
      </c>
      <c r="Q4255" s="184">
        <v>43801</v>
      </c>
      <c r="R4255" s="182">
        <v>7.5</v>
      </c>
      <c r="S4255" s="182">
        <f t="shared" si="417"/>
        <v>3.44</v>
      </c>
      <c r="T4255" s="182">
        <f t="shared" si="418"/>
        <v>4.0600000000000005</v>
      </c>
    </row>
    <row r="4256" spans="16:20" x14ac:dyDescent="0.2">
      <c r="P4256" s="184">
        <f t="shared" si="416"/>
        <v>43800</v>
      </c>
      <c r="Q4256" s="184">
        <v>43802</v>
      </c>
      <c r="R4256" s="182">
        <v>7.5</v>
      </c>
      <c r="S4256" s="182">
        <f t="shared" si="417"/>
        <v>3.44</v>
      </c>
      <c r="T4256" s="182">
        <f t="shared" si="418"/>
        <v>4.0600000000000005</v>
      </c>
    </row>
    <row r="4257" spans="16:20" x14ac:dyDescent="0.2">
      <c r="P4257" s="184">
        <f t="shared" si="416"/>
        <v>43800</v>
      </c>
      <c r="Q4257" s="184">
        <v>43803</v>
      </c>
      <c r="R4257" s="182">
        <v>7.5</v>
      </c>
      <c r="S4257" s="182">
        <f t="shared" si="417"/>
        <v>3.44</v>
      </c>
      <c r="T4257" s="182">
        <f t="shared" si="418"/>
        <v>4.0600000000000005</v>
      </c>
    </row>
    <row r="4258" spans="16:20" x14ac:dyDescent="0.2">
      <c r="P4258" s="184">
        <f t="shared" si="416"/>
        <v>43800</v>
      </c>
      <c r="Q4258" s="184">
        <v>43804</v>
      </c>
      <c r="R4258" s="182">
        <v>7.5</v>
      </c>
      <c r="S4258" s="182">
        <f t="shared" si="417"/>
        <v>3.44</v>
      </c>
      <c r="T4258" s="182">
        <f t="shared" si="418"/>
        <v>4.0600000000000005</v>
      </c>
    </row>
    <row r="4259" spans="16:20" x14ac:dyDescent="0.2">
      <c r="P4259" s="184">
        <f t="shared" si="416"/>
        <v>43800</v>
      </c>
      <c r="Q4259" s="184">
        <v>43805</v>
      </c>
      <c r="R4259" s="182">
        <v>7.5</v>
      </c>
      <c r="S4259" s="182">
        <f t="shared" si="417"/>
        <v>3.44</v>
      </c>
      <c r="T4259" s="182">
        <f t="shared" si="418"/>
        <v>4.0600000000000005</v>
      </c>
    </row>
    <row r="4260" spans="16:20" x14ac:dyDescent="0.2">
      <c r="P4260" s="184">
        <f t="shared" si="416"/>
        <v>43800</v>
      </c>
      <c r="Q4260" s="184">
        <v>43806</v>
      </c>
      <c r="R4260" s="182">
        <v>7.5</v>
      </c>
      <c r="S4260" s="182">
        <f t="shared" si="417"/>
        <v>3.44</v>
      </c>
      <c r="T4260" s="182">
        <f t="shared" si="418"/>
        <v>4.0600000000000005</v>
      </c>
    </row>
    <row r="4261" spans="16:20" x14ac:dyDescent="0.2">
      <c r="P4261" s="184">
        <f t="shared" si="416"/>
        <v>43800</v>
      </c>
      <c r="Q4261" s="184">
        <v>43807</v>
      </c>
      <c r="R4261" s="182">
        <v>7.5</v>
      </c>
      <c r="S4261" s="182">
        <f t="shared" si="417"/>
        <v>3.44</v>
      </c>
      <c r="T4261" s="182">
        <f t="shared" si="418"/>
        <v>4.0600000000000005</v>
      </c>
    </row>
    <row r="4262" spans="16:20" x14ac:dyDescent="0.2">
      <c r="P4262" s="184">
        <f t="shared" si="416"/>
        <v>43800</v>
      </c>
      <c r="Q4262" s="184">
        <v>43808</v>
      </c>
      <c r="R4262" s="182">
        <v>7.5</v>
      </c>
      <c r="S4262" s="182">
        <f t="shared" si="417"/>
        <v>3.44</v>
      </c>
      <c r="T4262" s="182">
        <f t="shared" si="418"/>
        <v>4.0600000000000005</v>
      </c>
    </row>
    <row r="4263" spans="16:20" x14ac:dyDescent="0.2">
      <c r="P4263" s="184">
        <f t="shared" si="416"/>
        <v>43800</v>
      </c>
      <c r="Q4263" s="184">
        <v>43809</v>
      </c>
      <c r="R4263" s="182">
        <v>7.5</v>
      </c>
      <c r="S4263" s="182">
        <f t="shared" si="417"/>
        <v>3.44</v>
      </c>
      <c r="T4263" s="182">
        <f t="shared" si="418"/>
        <v>4.0600000000000005</v>
      </c>
    </row>
    <row r="4264" spans="16:20" x14ac:dyDescent="0.2">
      <c r="P4264" s="184">
        <f t="shared" si="416"/>
        <v>43800</v>
      </c>
      <c r="Q4264" s="184">
        <v>43810</v>
      </c>
      <c r="R4264" s="182">
        <v>7.5</v>
      </c>
      <c r="S4264" s="182">
        <f t="shared" si="417"/>
        <v>3.44</v>
      </c>
      <c r="T4264" s="182">
        <f t="shared" si="418"/>
        <v>4.0600000000000005</v>
      </c>
    </row>
    <row r="4265" spans="16:20" x14ac:dyDescent="0.2">
      <c r="P4265" s="184">
        <f t="shared" si="416"/>
        <v>43800</v>
      </c>
      <c r="Q4265" s="184">
        <v>43811</v>
      </c>
      <c r="R4265" s="182">
        <v>7.5</v>
      </c>
      <c r="S4265" s="182">
        <f t="shared" si="417"/>
        <v>3.44</v>
      </c>
      <c r="T4265" s="182">
        <f t="shared" si="418"/>
        <v>4.0600000000000005</v>
      </c>
    </row>
    <row r="4266" spans="16:20" x14ac:dyDescent="0.2">
      <c r="P4266" s="184">
        <f t="shared" si="416"/>
        <v>43800</v>
      </c>
      <c r="Q4266" s="184">
        <v>43812</v>
      </c>
      <c r="R4266" s="182">
        <v>7.5</v>
      </c>
      <c r="S4266" s="182">
        <f t="shared" si="417"/>
        <v>3.44</v>
      </c>
      <c r="T4266" s="182">
        <f t="shared" si="418"/>
        <v>4.0600000000000005</v>
      </c>
    </row>
    <row r="4267" spans="16:20" x14ac:dyDescent="0.2">
      <c r="P4267" s="184">
        <f t="shared" si="416"/>
        <v>43800</v>
      </c>
      <c r="Q4267" s="184">
        <v>43813</v>
      </c>
      <c r="R4267" s="182">
        <v>7.5</v>
      </c>
      <c r="S4267" s="182">
        <f t="shared" si="417"/>
        <v>3.44</v>
      </c>
      <c r="T4267" s="182">
        <f t="shared" si="418"/>
        <v>4.0600000000000005</v>
      </c>
    </row>
    <row r="4268" spans="16:20" x14ac:dyDescent="0.2">
      <c r="P4268" s="184">
        <f t="shared" si="416"/>
        <v>43800</v>
      </c>
      <c r="Q4268" s="184">
        <v>43814</v>
      </c>
      <c r="R4268" s="182">
        <v>7.5</v>
      </c>
      <c r="S4268" s="182">
        <f t="shared" si="417"/>
        <v>3.44</v>
      </c>
      <c r="T4268" s="182">
        <f t="shared" si="418"/>
        <v>4.0600000000000005</v>
      </c>
    </row>
    <row r="4269" spans="16:20" x14ac:dyDescent="0.2">
      <c r="P4269" s="184">
        <f t="shared" si="416"/>
        <v>43800</v>
      </c>
      <c r="Q4269" s="184">
        <v>43815</v>
      </c>
      <c r="R4269" s="182">
        <v>7.5</v>
      </c>
      <c r="S4269" s="182">
        <f t="shared" si="417"/>
        <v>3.44</v>
      </c>
      <c r="T4269" s="182">
        <f t="shared" si="418"/>
        <v>4.0600000000000005</v>
      </c>
    </row>
    <row r="4270" spans="16:20" x14ac:dyDescent="0.2">
      <c r="P4270" s="184">
        <f t="shared" si="416"/>
        <v>43800</v>
      </c>
      <c r="Q4270" s="184">
        <v>43816</v>
      </c>
      <c r="R4270" s="182">
        <v>7.5</v>
      </c>
      <c r="S4270" s="182">
        <f t="shared" si="417"/>
        <v>3.44</v>
      </c>
      <c r="T4270" s="182">
        <f t="shared" si="418"/>
        <v>4.0600000000000005</v>
      </c>
    </row>
    <row r="4271" spans="16:20" x14ac:dyDescent="0.2">
      <c r="P4271" s="184">
        <f t="shared" si="416"/>
        <v>43800</v>
      </c>
      <c r="Q4271" s="184">
        <v>43817</v>
      </c>
      <c r="R4271" s="182">
        <v>7.5</v>
      </c>
      <c r="S4271" s="182">
        <f t="shared" si="417"/>
        <v>3.44</v>
      </c>
      <c r="T4271" s="182">
        <f t="shared" si="418"/>
        <v>4.0600000000000005</v>
      </c>
    </row>
    <row r="4272" spans="16:20" x14ac:dyDescent="0.2">
      <c r="P4272" s="184">
        <f t="shared" si="416"/>
        <v>43800</v>
      </c>
      <c r="Q4272" s="184">
        <v>43818</v>
      </c>
      <c r="R4272" s="182">
        <v>7.25</v>
      </c>
      <c r="S4272" s="182">
        <f t="shared" si="417"/>
        <v>3.44</v>
      </c>
      <c r="T4272" s="182">
        <f t="shared" si="418"/>
        <v>3.81</v>
      </c>
    </row>
    <row r="4273" spans="16:20" x14ac:dyDescent="0.2">
      <c r="P4273" s="184">
        <f t="shared" si="416"/>
        <v>43800</v>
      </c>
      <c r="Q4273" s="184">
        <v>43819</v>
      </c>
      <c r="R4273" s="182">
        <v>7.25</v>
      </c>
      <c r="S4273" s="182">
        <f t="shared" si="417"/>
        <v>3.44</v>
      </c>
      <c r="T4273" s="182">
        <f t="shared" si="418"/>
        <v>3.81</v>
      </c>
    </row>
    <row r="4274" spans="16:20" x14ac:dyDescent="0.2">
      <c r="P4274" s="184">
        <f t="shared" si="416"/>
        <v>43800</v>
      </c>
      <c r="Q4274" s="184">
        <v>43820</v>
      </c>
      <c r="R4274" s="182">
        <v>7.25</v>
      </c>
      <c r="S4274" s="182">
        <f t="shared" si="417"/>
        <v>3.44</v>
      </c>
      <c r="T4274" s="182">
        <f t="shared" si="418"/>
        <v>3.81</v>
      </c>
    </row>
    <row r="4275" spans="16:20" x14ac:dyDescent="0.2">
      <c r="P4275" s="184">
        <f t="shared" si="416"/>
        <v>43800</v>
      </c>
      <c r="Q4275" s="184">
        <v>43821</v>
      </c>
      <c r="R4275" s="182">
        <v>7.25</v>
      </c>
      <c r="S4275" s="182">
        <f t="shared" si="417"/>
        <v>3.44</v>
      </c>
      <c r="T4275" s="182">
        <f t="shared" si="418"/>
        <v>3.81</v>
      </c>
    </row>
    <row r="4276" spans="16:20" x14ac:dyDescent="0.2">
      <c r="P4276" s="184">
        <f t="shared" si="416"/>
        <v>43800</v>
      </c>
      <c r="Q4276" s="184">
        <v>43822</v>
      </c>
      <c r="R4276" s="182">
        <v>7.25</v>
      </c>
      <c r="S4276" s="182">
        <f t="shared" si="417"/>
        <v>3.44</v>
      </c>
      <c r="T4276" s="182">
        <f t="shared" si="418"/>
        <v>3.81</v>
      </c>
    </row>
    <row r="4277" spans="16:20" x14ac:dyDescent="0.2">
      <c r="P4277" s="184">
        <f t="shared" si="416"/>
        <v>43800</v>
      </c>
      <c r="Q4277" s="184">
        <v>43823</v>
      </c>
      <c r="R4277" s="182">
        <v>7.25</v>
      </c>
      <c r="S4277" s="182">
        <f t="shared" si="417"/>
        <v>3.44</v>
      </c>
      <c r="T4277" s="182">
        <f t="shared" si="418"/>
        <v>3.81</v>
      </c>
    </row>
    <row r="4278" spans="16:20" x14ac:dyDescent="0.2">
      <c r="P4278" s="184">
        <f t="shared" si="416"/>
        <v>43800</v>
      </c>
      <c r="Q4278" s="184">
        <v>43824</v>
      </c>
      <c r="R4278" s="182">
        <v>7.25</v>
      </c>
      <c r="S4278" s="182">
        <f t="shared" si="417"/>
        <v>3.44</v>
      </c>
      <c r="T4278" s="182">
        <f t="shared" si="418"/>
        <v>3.81</v>
      </c>
    </row>
    <row r="4279" spans="16:20" x14ac:dyDescent="0.2">
      <c r="P4279" s="184">
        <f t="shared" si="416"/>
        <v>43800</v>
      </c>
      <c r="Q4279" s="184">
        <v>43825</v>
      </c>
      <c r="R4279" s="182">
        <v>7.25</v>
      </c>
      <c r="S4279" s="182">
        <f t="shared" si="417"/>
        <v>3.44</v>
      </c>
      <c r="T4279" s="182">
        <f t="shared" si="418"/>
        <v>3.81</v>
      </c>
    </row>
    <row r="4280" spans="16:20" x14ac:dyDescent="0.2">
      <c r="P4280" s="184">
        <f t="shared" si="416"/>
        <v>43800</v>
      </c>
      <c r="Q4280" s="184">
        <v>43826</v>
      </c>
      <c r="R4280" s="182">
        <v>7.25</v>
      </c>
      <c r="S4280" s="182">
        <f t="shared" si="417"/>
        <v>3.44</v>
      </c>
      <c r="T4280" s="182">
        <f t="shared" si="418"/>
        <v>3.81</v>
      </c>
    </row>
    <row r="4281" spans="16:20" x14ac:dyDescent="0.2">
      <c r="P4281" s="184">
        <f t="shared" si="416"/>
        <v>43800</v>
      </c>
      <c r="Q4281" s="184">
        <v>43827</v>
      </c>
      <c r="R4281" s="182">
        <v>7.25</v>
      </c>
      <c r="S4281" s="182">
        <f t="shared" si="417"/>
        <v>3.44</v>
      </c>
      <c r="T4281" s="182">
        <f t="shared" si="418"/>
        <v>3.81</v>
      </c>
    </row>
    <row r="4282" spans="16:20" x14ac:dyDescent="0.2">
      <c r="P4282" s="184">
        <f t="shared" si="416"/>
        <v>43800</v>
      </c>
      <c r="Q4282" s="184">
        <v>43828</v>
      </c>
      <c r="R4282" s="182">
        <v>7.25</v>
      </c>
      <c r="S4282" s="182">
        <f t="shared" si="417"/>
        <v>3.44</v>
      </c>
      <c r="T4282" s="182">
        <f t="shared" si="418"/>
        <v>3.81</v>
      </c>
    </row>
    <row r="4283" spans="16:20" x14ac:dyDescent="0.2">
      <c r="P4283" s="184">
        <f t="shared" si="416"/>
        <v>43800</v>
      </c>
      <c r="Q4283" s="184">
        <v>43829</v>
      </c>
      <c r="R4283" s="182">
        <v>7.25</v>
      </c>
      <c r="S4283" s="182">
        <f t="shared" si="417"/>
        <v>3.44</v>
      </c>
      <c r="T4283" s="182">
        <f t="shared" si="418"/>
        <v>3.81</v>
      </c>
    </row>
    <row r="4284" spans="16:20" x14ac:dyDescent="0.2">
      <c r="P4284" s="184">
        <f t="shared" si="416"/>
        <v>43800</v>
      </c>
      <c r="Q4284" s="184">
        <v>43830</v>
      </c>
      <c r="R4284" s="182">
        <v>7.25</v>
      </c>
      <c r="S4284" s="182">
        <f t="shared" si="417"/>
        <v>3.44</v>
      </c>
      <c r="T4284" s="182">
        <f t="shared" si="418"/>
        <v>3.81</v>
      </c>
    </row>
    <row r="4285" spans="16:20" x14ac:dyDescent="0.2">
      <c r="P4285" s="184">
        <f t="shared" si="416"/>
        <v>43831</v>
      </c>
      <c r="Q4285" s="184">
        <v>43831</v>
      </c>
      <c r="R4285" s="182">
        <v>7.25</v>
      </c>
      <c r="S4285" s="182">
        <f t="shared" si="417"/>
        <v>3.41</v>
      </c>
      <c r="T4285" s="182">
        <f t="shared" si="418"/>
        <v>3.84</v>
      </c>
    </row>
    <row r="4286" spans="16:20" x14ac:dyDescent="0.2">
      <c r="P4286" s="184">
        <f t="shared" si="416"/>
        <v>43831</v>
      </c>
      <c r="Q4286" s="184">
        <v>43832</v>
      </c>
      <c r="R4286" s="182">
        <v>7.25</v>
      </c>
      <c r="S4286" s="182">
        <f t="shared" si="417"/>
        <v>3.41</v>
      </c>
      <c r="T4286" s="182">
        <f t="shared" si="418"/>
        <v>3.84</v>
      </c>
    </row>
    <row r="4287" spans="16:20" x14ac:dyDescent="0.2">
      <c r="P4287" s="184">
        <f t="shared" si="416"/>
        <v>43831</v>
      </c>
      <c r="Q4287" s="184">
        <v>43833</v>
      </c>
      <c r="R4287" s="182">
        <v>7.25</v>
      </c>
      <c r="S4287" s="182">
        <f t="shared" si="417"/>
        <v>3.41</v>
      </c>
      <c r="T4287" s="182">
        <f t="shared" si="418"/>
        <v>3.84</v>
      </c>
    </row>
    <row r="4288" spans="16:20" x14ac:dyDescent="0.2">
      <c r="P4288" s="184">
        <f t="shared" si="416"/>
        <v>43831</v>
      </c>
      <c r="Q4288" s="184">
        <v>43834</v>
      </c>
      <c r="R4288" s="182">
        <v>7.25</v>
      </c>
      <c r="S4288" s="182">
        <f t="shared" si="417"/>
        <v>3.41</v>
      </c>
      <c r="T4288" s="182">
        <f t="shared" si="418"/>
        <v>3.84</v>
      </c>
    </row>
    <row r="4289" spans="16:20" x14ac:dyDescent="0.2">
      <c r="P4289" s="184">
        <f t="shared" si="416"/>
        <v>43831</v>
      </c>
      <c r="Q4289" s="184">
        <v>43835</v>
      </c>
      <c r="R4289" s="182">
        <v>7.25</v>
      </c>
      <c r="S4289" s="182">
        <f t="shared" si="417"/>
        <v>3.41</v>
      </c>
      <c r="T4289" s="182">
        <f t="shared" si="418"/>
        <v>3.84</v>
      </c>
    </row>
    <row r="4290" spans="16:20" x14ac:dyDescent="0.2">
      <c r="P4290" s="184">
        <f t="shared" si="416"/>
        <v>43831</v>
      </c>
      <c r="Q4290" s="184">
        <v>43836</v>
      </c>
      <c r="R4290" s="182">
        <v>7.25</v>
      </c>
      <c r="S4290" s="182">
        <f t="shared" si="417"/>
        <v>3.41</v>
      </c>
      <c r="T4290" s="182">
        <f t="shared" si="418"/>
        <v>3.84</v>
      </c>
    </row>
    <row r="4291" spans="16:20" x14ac:dyDescent="0.2">
      <c r="P4291" s="184">
        <f t="shared" si="416"/>
        <v>43831</v>
      </c>
      <c r="Q4291" s="184">
        <v>43837</v>
      </c>
      <c r="R4291" s="182">
        <v>7.25</v>
      </c>
      <c r="S4291" s="182">
        <f t="shared" si="417"/>
        <v>3.41</v>
      </c>
      <c r="T4291" s="182">
        <f t="shared" si="418"/>
        <v>3.84</v>
      </c>
    </row>
    <row r="4292" spans="16:20" x14ac:dyDescent="0.2">
      <c r="P4292" s="184">
        <f t="shared" si="416"/>
        <v>43831</v>
      </c>
      <c r="Q4292" s="184">
        <v>43838</v>
      </c>
      <c r="R4292" s="182">
        <v>7.25</v>
      </c>
      <c r="S4292" s="182">
        <f t="shared" si="417"/>
        <v>3.41</v>
      </c>
      <c r="T4292" s="182">
        <f t="shared" si="418"/>
        <v>3.84</v>
      </c>
    </row>
    <row r="4293" spans="16:20" x14ac:dyDescent="0.2">
      <c r="P4293" s="184">
        <f t="shared" si="416"/>
        <v>43831</v>
      </c>
      <c r="Q4293" s="184">
        <v>43839</v>
      </c>
      <c r="R4293" s="182">
        <v>7.25</v>
      </c>
      <c r="S4293" s="182">
        <f t="shared" si="417"/>
        <v>3.41</v>
      </c>
      <c r="T4293" s="182">
        <f t="shared" si="418"/>
        <v>3.84</v>
      </c>
    </row>
    <row r="4294" spans="16:20" x14ac:dyDescent="0.2">
      <c r="P4294" s="184">
        <f t="shared" si="416"/>
        <v>43831</v>
      </c>
      <c r="Q4294" s="184">
        <v>43840</v>
      </c>
      <c r="R4294" s="182">
        <v>7.25</v>
      </c>
      <c r="S4294" s="182">
        <f t="shared" si="417"/>
        <v>3.41</v>
      </c>
      <c r="T4294" s="182">
        <f t="shared" si="418"/>
        <v>3.84</v>
      </c>
    </row>
    <row r="4295" spans="16:20" x14ac:dyDescent="0.2">
      <c r="P4295" s="184">
        <f t="shared" si="416"/>
        <v>43831</v>
      </c>
      <c r="Q4295" s="184">
        <v>43841</v>
      </c>
      <c r="R4295" s="182">
        <v>7.25</v>
      </c>
      <c r="S4295" s="182">
        <f t="shared" si="417"/>
        <v>3.41</v>
      </c>
      <c r="T4295" s="182">
        <f t="shared" si="418"/>
        <v>3.84</v>
      </c>
    </row>
    <row r="4296" spans="16:20" x14ac:dyDescent="0.2">
      <c r="P4296" s="184">
        <f t="shared" ref="P4296:P4359" si="419">DATE(YEAR(Q4296),MONTH(Q4296),1)</f>
        <v>43831</v>
      </c>
      <c r="Q4296" s="184">
        <v>43842</v>
      </c>
      <c r="R4296" s="182">
        <v>7.25</v>
      </c>
      <c r="S4296" s="182">
        <f t="shared" ref="S4296:S4359" si="420">INDEX($Y:$Y,MATCH($P4296,$V:$V,0))</f>
        <v>3.41</v>
      </c>
      <c r="T4296" s="182">
        <f t="shared" ref="T4296:T4359" si="421">R4296-S4296</f>
        <v>3.84</v>
      </c>
    </row>
    <row r="4297" spans="16:20" x14ac:dyDescent="0.2">
      <c r="P4297" s="184">
        <f t="shared" si="419"/>
        <v>43831</v>
      </c>
      <c r="Q4297" s="184">
        <v>43843</v>
      </c>
      <c r="R4297" s="182">
        <v>7.25</v>
      </c>
      <c r="S4297" s="182">
        <f t="shared" si="420"/>
        <v>3.41</v>
      </c>
      <c r="T4297" s="182">
        <f t="shared" si="421"/>
        <v>3.84</v>
      </c>
    </row>
    <row r="4298" spans="16:20" x14ac:dyDescent="0.2">
      <c r="P4298" s="184">
        <f t="shared" si="419"/>
        <v>43831</v>
      </c>
      <c r="Q4298" s="184">
        <v>43844</v>
      </c>
      <c r="R4298" s="182">
        <v>7.25</v>
      </c>
      <c r="S4298" s="182">
        <f t="shared" si="420"/>
        <v>3.41</v>
      </c>
      <c r="T4298" s="182">
        <f t="shared" si="421"/>
        <v>3.84</v>
      </c>
    </row>
    <row r="4299" spans="16:20" x14ac:dyDescent="0.2">
      <c r="P4299" s="184">
        <f t="shared" si="419"/>
        <v>43831</v>
      </c>
      <c r="Q4299" s="184">
        <v>43845</v>
      </c>
      <c r="R4299" s="182">
        <v>7.25</v>
      </c>
      <c r="S4299" s="182">
        <f t="shared" si="420"/>
        <v>3.41</v>
      </c>
      <c r="T4299" s="182">
        <f t="shared" si="421"/>
        <v>3.84</v>
      </c>
    </row>
    <row r="4300" spans="16:20" x14ac:dyDescent="0.2">
      <c r="P4300" s="184">
        <f t="shared" si="419"/>
        <v>43831</v>
      </c>
      <c r="Q4300" s="184">
        <v>43846</v>
      </c>
      <c r="R4300" s="182">
        <v>7.25</v>
      </c>
      <c r="S4300" s="182">
        <f t="shared" si="420"/>
        <v>3.41</v>
      </c>
      <c r="T4300" s="182">
        <f t="shared" si="421"/>
        <v>3.84</v>
      </c>
    </row>
    <row r="4301" spans="16:20" x14ac:dyDescent="0.2">
      <c r="P4301" s="184">
        <f t="shared" si="419"/>
        <v>43831</v>
      </c>
      <c r="Q4301" s="184">
        <v>43847</v>
      </c>
      <c r="R4301" s="182">
        <v>7.25</v>
      </c>
      <c r="S4301" s="182">
        <f t="shared" si="420"/>
        <v>3.41</v>
      </c>
      <c r="T4301" s="182">
        <f t="shared" si="421"/>
        <v>3.84</v>
      </c>
    </row>
    <row r="4302" spans="16:20" x14ac:dyDescent="0.2">
      <c r="P4302" s="184">
        <f t="shared" si="419"/>
        <v>43831</v>
      </c>
      <c r="Q4302" s="184">
        <v>43848</v>
      </c>
      <c r="R4302" s="182">
        <v>7.25</v>
      </c>
      <c r="S4302" s="182">
        <f t="shared" si="420"/>
        <v>3.41</v>
      </c>
      <c r="T4302" s="182">
        <f t="shared" si="421"/>
        <v>3.84</v>
      </c>
    </row>
    <row r="4303" spans="16:20" x14ac:dyDescent="0.2">
      <c r="P4303" s="184">
        <f t="shared" si="419"/>
        <v>43831</v>
      </c>
      <c r="Q4303" s="184">
        <v>43849</v>
      </c>
      <c r="R4303" s="182">
        <v>7.25</v>
      </c>
      <c r="S4303" s="182">
        <f t="shared" si="420"/>
        <v>3.41</v>
      </c>
      <c r="T4303" s="182">
        <f t="shared" si="421"/>
        <v>3.84</v>
      </c>
    </row>
    <row r="4304" spans="16:20" x14ac:dyDescent="0.2">
      <c r="P4304" s="184">
        <f t="shared" si="419"/>
        <v>43831</v>
      </c>
      <c r="Q4304" s="184">
        <v>43850</v>
      </c>
      <c r="R4304" s="182">
        <v>7.25</v>
      </c>
      <c r="S4304" s="182">
        <f t="shared" si="420"/>
        <v>3.41</v>
      </c>
      <c r="T4304" s="182">
        <f t="shared" si="421"/>
        <v>3.84</v>
      </c>
    </row>
    <row r="4305" spans="16:20" x14ac:dyDescent="0.2">
      <c r="P4305" s="184">
        <f t="shared" si="419"/>
        <v>43831</v>
      </c>
      <c r="Q4305" s="184">
        <v>43851</v>
      </c>
      <c r="R4305" s="182">
        <v>7.25</v>
      </c>
      <c r="S4305" s="182">
        <f t="shared" si="420"/>
        <v>3.41</v>
      </c>
      <c r="T4305" s="182">
        <f t="shared" si="421"/>
        <v>3.84</v>
      </c>
    </row>
    <row r="4306" spans="16:20" x14ac:dyDescent="0.2">
      <c r="P4306" s="184">
        <f t="shared" si="419"/>
        <v>43831</v>
      </c>
      <c r="Q4306" s="184">
        <v>43852</v>
      </c>
      <c r="R4306" s="182">
        <v>7.25</v>
      </c>
      <c r="S4306" s="182">
        <f t="shared" si="420"/>
        <v>3.41</v>
      </c>
      <c r="T4306" s="182">
        <f t="shared" si="421"/>
        <v>3.84</v>
      </c>
    </row>
    <row r="4307" spans="16:20" x14ac:dyDescent="0.2">
      <c r="P4307" s="184">
        <f t="shared" si="419"/>
        <v>43831</v>
      </c>
      <c r="Q4307" s="184">
        <v>43853</v>
      </c>
      <c r="R4307" s="182">
        <v>7.25</v>
      </c>
      <c r="S4307" s="182">
        <f t="shared" si="420"/>
        <v>3.41</v>
      </c>
      <c r="T4307" s="182">
        <f t="shared" si="421"/>
        <v>3.84</v>
      </c>
    </row>
    <row r="4308" spans="16:20" x14ac:dyDescent="0.2">
      <c r="P4308" s="184">
        <f t="shared" si="419"/>
        <v>43831</v>
      </c>
      <c r="Q4308" s="184">
        <v>43854</v>
      </c>
      <c r="R4308" s="182">
        <v>7.25</v>
      </c>
      <c r="S4308" s="182">
        <f t="shared" si="420"/>
        <v>3.41</v>
      </c>
      <c r="T4308" s="182">
        <f t="shared" si="421"/>
        <v>3.84</v>
      </c>
    </row>
    <row r="4309" spans="16:20" x14ac:dyDescent="0.2">
      <c r="P4309" s="184">
        <f t="shared" si="419"/>
        <v>43831</v>
      </c>
      <c r="Q4309" s="184">
        <v>43855</v>
      </c>
      <c r="R4309" s="182">
        <v>7.25</v>
      </c>
      <c r="S4309" s="182">
        <f t="shared" si="420"/>
        <v>3.41</v>
      </c>
      <c r="T4309" s="182">
        <f t="shared" si="421"/>
        <v>3.84</v>
      </c>
    </row>
    <row r="4310" spans="16:20" x14ac:dyDescent="0.2">
      <c r="P4310" s="184">
        <f t="shared" si="419"/>
        <v>43831</v>
      </c>
      <c r="Q4310" s="184">
        <v>43856</v>
      </c>
      <c r="R4310" s="182">
        <v>7.25</v>
      </c>
      <c r="S4310" s="182">
        <f t="shared" si="420"/>
        <v>3.41</v>
      </c>
      <c r="T4310" s="182">
        <f t="shared" si="421"/>
        <v>3.84</v>
      </c>
    </row>
    <row r="4311" spans="16:20" x14ac:dyDescent="0.2">
      <c r="P4311" s="184">
        <f t="shared" si="419"/>
        <v>43831</v>
      </c>
      <c r="Q4311" s="184">
        <v>43857</v>
      </c>
      <c r="R4311" s="182">
        <v>7.25</v>
      </c>
      <c r="S4311" s="182">
        <f t="shared" si="420"/>
        <v>3.41</v>
      </c>
      <c r="T4311" s="182">
        <f t="shared" si="421"/>
        <v>3.84</v>
      </c>
    </row>
    <row r="4312" spans="16:20" x14ac:dyDescent="0.2">
      <c r="P4312" s="184">
        <f t="shared" si="419"/>
        <v>43831</v>
      </c>
      <c r="Q4312" s="184">
        <v>43858</v>
      </c>
      <c r="R4312" s="182">
        <v>7.25</v>
      </c>
      <c r="S4312" s="182">
        <f t="shared" si="420"/>
        <v>3.41</v>
      </c>
      <c r="T4312" s="182">
        <f t="shared" si="421"/>
        <v>3.84</v>
      </c>
    </row>
    <row r="4313" spans="16:20" x14ac:dyDescent="0.2">
      <c r="P4313" s="184">
        <f t="shared" si="419"/>
        <v>43831</v>
      </c>
      <c r="Q4313" s="184">
        <v>43859</v>
      </c>
      <c r="R4313" s="182">
        <v>7.25</v>
      </c>
      <c r="S4313" s="182">
        <f t="shared" si="420"/>
        <v>3.41</v>
      </c>
      <c r="T4313" s="182">
        <f t="shared" si="421"/>
        <v>3.84</v>
      </c>
    </row>
    <row r="4314" spans="16:20" x14ac:dyDescent="0.2">
      <c r="P4314" s="184">
        <f t="shared" si="419"/>
        <v>43831</v>
      </c>
      <c r="Q4314" s="184">
        <v>43860</v>
      </c>
      <c r="R4314" s="182">
        <v>7.25</v>
      </c>
      <c r="S4314" s="182">
        <f t="shared" si="420"/>
        <v>3.41</v>
      </c>
      <c r="T4314" s="182">
        <f t="shared" si="421"/>
        <v>3.84</v>
      </c>
    </row>
    <row r="4315" spans="16:20" x14ac:dyDescent="0.2">
      <c r="P4315" s="184">
        <f t="shared" si="419"/>
        <v>43831</v>
      </c>
      <c r="Q4315" s="184">
        <v>43861</v>
      </c>
      <c r="R4315" s="182">
        <v>7.25</v>
      </c>
      <c r="S4315" s="182">
        <f t="shared" si="420"/>
        <v>3.41</v>
      </c>
      <c r="T4315" s="182">
        <f t="shared" si="421"/>
        <v>3.84</v>
      </c>
    </row>
    <row r="4316" spans="16:20" x14ac:dyDescent="0.2">
      <c r="P4316" s="184">
        <f t="shared" si="419"/>
        <v>43862</v>
      </c>
      <c r="Q4316" s="184">
        <v>43862</v>
      </c>
      <c r="R4316" s="182">
        <v>7.25</v>
      </c>
      <c r="S4316" s="182">
        <f t="shared" si="420"/>
        <v>3.45</v>
      </c>
      <c r="T4316" s="182">
        <f t="shared" si="421"/>
        <v>3.8</v>
      </c>
    </row>
    <row r="4317" spans="16:20" x14ac:dyDescent="0.2">
      <c r="P4317" s="184">
        <f t="shared" si="419"/>
        <v>43862</v>
      </c>
      <c r="Q4317" s="184">
        <v>43863</v>
      </c>
      <c r="R4317" s="182">
        <v>7.25</v>
      </c>
      <c r="S4317" s="182">
        <f t="shared" si="420"/>
        <v>3.45</v>
      </c>
      <c r="T4317" s="182">
        <f t="shared" si="421"/>
        <v>3.8</v>
      </c>
    </row>
    <row r="4318" spans="16:20" x14ac:dyDescent="0.2">
      <c r="P4318" s="184">
        <f t="shared" si="419"/>
        <v>43862</v>
      </c>
      <c r="Q4318" s="184">
        <v>43864</v>
      </c>
      <c r="R4318" s="182">
        <v>7.25</v>
      </c>
      <c r="S4318" s="182">
        <f t="shared" si="420"/>
        <v>3.45</v>
      </c>
      <c r="T4318" s="182">
        <f t="shared" si="421"/>
        <v>3.8</v>
      </c>
    </row>
    <row r="4319" spans="16:20" x14ac:dyDescent="0.2">
      <c r="P4319" s="184">
        <f t="shared" si="419"/>
        <v>43862</v>
      </c>
      <c r="Q4319" s="184">
        <v>43865</v>
      </c>
      <c r="R4319" s="182">
        <v>7.25</v>
      </c>
      <c r="S4319" s="182">
        <f t="shared" si="420"/>
        <v>3.45</v>
      </c>
      <c r="T4319" s="182">
        <f t="shared" si="421"/>
        <v>3.8</v>
      </c>
    </row>
    <row r="4320" spans="16:20" x14ac:dyDescent="0.2">
      <c r="P4320" s="184">
        <f t="shared" si="419"/>
        <v>43862</v>
      </c>
      <c r="Q4320" s="184">
        <v>43866</v>
      </c>
      <c r="R4320" s="182">
        <v>7.25</v>
      </c>
      <c r="S4320" s="182">
        <f t="shared" si="420"/>
        <v>3.45</v>
      </c>
      <c r="T4320" s="182">
        <f t="shared" si="421"/>
        <v>3.8</v>
      </c>
    </row>
    <row r="4321" spans="16:20" x14ac:dyDescent="0.2">
      <c r="P4321" s="184">
        <f t="shared" si="419"/>
        <v>43862</v>
      </c>
      <c r="Q4321" s="184">
        <v>43867</v>
      </c>
      <c r="R4321" s="182">
        <v>7.25</v>
      </c>
      <c r="S4321" s="182">
        <f t="shared" si="420"/>
        <v>3.45</v>
      </c>
      <c r="T4321" s="182">
        <f t="shared" si="421"/>
        <v>3.8</v>
      </c>
    </row>
    <row r="4322" spans="16:20" x14ac:dyDescent="0.2">
      <c r="P4322" s="184">
        <f t="shared" si="419"/>
        <v>43862</v>
      </c>
      <c r="Q4322" s="184">
        <v>43868</v>
      </c>
      <c r="R4322" s="182">
        <v>7.25</v>
      </c>
      <c r="S4322" s="182">
        <f t="shared" si="420"/>
        <v>3.45</v>
      </c>
      <c r="T4322" s="182">
        <f t="shared" si="421"/>
        <v>3.8</v>
      </c>
    </row>
    <row r="4323" spans="16:20" x14ac:dyDescent="0.2">
      <c r="P4323" s="184">
        <f t="shared" si="419"/>
        <v>43862</v>
      </c>
      <c r="Q4323" s="184">
        <v>43869</v>
      </c>
      <c r="R4323" s="182">
        <v>7.25</v>
      </c>
      <c r="S4323" s="182">
        <f t="shared" si="420"/>
        <v>3.45</v>
      </c>
      <c r="T4323" s="182">
        <f t="shared" si="421"/>
        <v>3.8</v>
      </c>
    </row>
    <row r="4324" spans="16:20" x14ac:dyDescent="0.2">
      <c r="P4324" s="184">
        <f t="shared" si="419"/>
        <v>43862</v>
      </c>
      <c r="Q4324" s="184">
        <v>43870</v>
      </c>
      <c r="R4324" s="182">
        <v>7.25</v>
      </c>
      <c r="S4324" s="182">
        <f t="shared" si="420"/>
        <v>3.45</v>
      </c>
      <c r="T4324" s="182">
        <f t="shared" si="421"/>
        <v>3.8</v>
      </c>
    </row>
    <row r="4325" spans="16:20" x14ac:dyDescent="0.2">
      <c r="P4325" s="184">
        <f t="shared" si="419"/>
        <v>43862</v>
      </c>
      <c r="Q4325" s="184">
        <v>43871</v>
      </c>
      <c r="R4325" s="182">
        <v>7.25</v>
      </c>
      <c r="S4325" s="182">
        <f t="shared" si="420"/>
        <v>3.45</v>
      </c>
      <c r="T4325" s="182">
        <f t="shared" si="421"/>
        <v>3.8</v>
      </c>
    </row>
    <row r="4326" spans="16:20" x14ac:dyDescent="0.2">
      <c r="P4326" s="184">
        <f t="shared" si="419"/>
        <v>43862</v>
      </c>
      <c r="Q4326" s="184">
        <v>43872</v>
      </c>
      <c r="R4326" s="182">
        <v>7.25</v>
      </c>
      <c r="S4326" s="182">
        <f t="shared" si="420"/>
        <v>3.45</v>
      </c>
      <c r="T4326" s="182">
        <f t="shared" si="421"/>
        <v>3.8</v>
      </c>
    </row>
    <row r="4327" spans="16:20" x14ac:dyDescent="0.2">
      <c r="P4327" s="184">
        <f t="shared" si="419"/>
        <v>43862</v>
      </c>
      <c r="Q4327" s="184">
        <v>43873</v>
      </c>
      <c r="R4327" s="182">
        <v>7.25</v>
      </c>
      <c r="S4327" s="182">
        <f t="shared" si="420"/>
        <v>3.45</v>
      </c>
      <c r="T4327" s="182">
        <f t="shared" si="421"/>
        <v>3.8</v>
      </c>
    </row>
    <row r="4328" spans="16:20" x14ac:dyDescent="0.2">
      <c r="P4328" s="184">
        <f t="shared" si="419"/>
        <v>43862</v>
      </c>
      <c r="Q4328" s="184">
        <v>43874</v>
      </c>
      <c r="R4328" s="182">
        <v>7</v>
      </c>
      <c r="S4328" s="182">
        <f t="shared" si="420"/>
        <v>3.45</v>
      </c>
      <c r="T4328" s="182">
        <f t="shared" si="421"/>
        <v>3.55</v>
      </c>
    </row>
    <row r="4329" spans="16:20" x14ac:dyDescent="0.2">
      <c r="P4329" s="184">
        <f t="shared" si="419"/>
        <v>43862</v>
      </c>
      <c r="Q4329" s="184">
        <v>43875</v>
      </c>
      <c r="R4329" s="182">
        <v>7</v>
      </c>
      <c r="S4329" s="182">
        <f t="shared" si="420"/>
        <v>3.45</v>
      </c>
      <c r="T4329" s="182">
        <f t="shared" si="421"/>
        <v>3.55</v>
      </c>
    </row>
    <row r="4330" spans="16:20" x14ac:dyDescent="0.2">
      <c r="P4330" s="184">
        <f t="shared" si="419"/>
        <v>43862</v>
      </c>
      <c r="Q4330" s="184">
        <v>43876</v>
      </c>
      <c r="R4330" s="182">
        <v>7</v>
      </c>
      <c r="S4330" s="182">
        <f t="shared" si="420"/>
        <v>3.45</v>
      </c>
      <c r="T4330" s="182">
        <f t="shared" si="421"/>
        <v>3.55</v>
      </c>
    </row>
    <row r="4331" spans="16:20" x14ac:dyDescent="0.2">
      <c r="P4331" s="184">
        <f t="shared" si="419"/>
        <v>43862</v>
      </c>
      <c r="Q4331" s="184">
        <v>43877</v>
      </c>
      <c r="R4331" s="182">
        <v>7</v>
      </c>
      <c r="S4331" s="182">
        <f t="shared" si="420"/>
        <v>3.45</v>
      </c>
      <c r="T4331" s="182">
        <f t="shared" si="421"/>
        <v>3.55</v>
      </c>
    </row>
    <row r="4332" spans="16:20" x14ac:dyDescent="0.2">
      <c r="P4332" s="184">
        <f t="shared" si="419"/>
        <v>43862</v>
      </c>
      <c r="Q4332" s="184">
        <v>43878</v>
      </c>
      <c r="R4332" s="182">
        <v>7</v>
      </c>
      <c r="S4332" s="182">
        <f t="shared" si="420"/>
        <v>3.45</v>
      </c>
      <c r="T4332" s="182">
        <f t="shared" si="421"/>
        <v>3.55</v>
      </c>
    </row>
    <row r="4333" spans="16:20" x14ac:dyDescent="0.2">
      <c r="P4333" s="184">
        <f t="shared" si="419"/>
        <v>43862</v>
      </c>
      <c r="Q4333" s="184">
        <v>43879</v>
      </c>
      <c r="R4333" s="182">
        <v>7</v>
      </c>
      <c r="S4333" s="182">
        <f t="shared" si="420"/>
        <v>3.45</v>
      </c>
      <c r="T4333" s="182">
        <f t="shared" si="421"/>
        <v>3.55</v>
      </c>
    </row>
    <row r="4334" spans="16:20" x14ac:dyDescent="0.2">
      <c r="P4334" s="184">
        <f t="shared" si="419"/>
        <v>43862</v>
      </c>
      <c r="Q4334" s="184">
        <v>43880</v>
      </c>
      <c r="R4334" s="182">
        <v>7</v>
      </c>
      <c r="S4334" s="182">
        <f t="shared" si="420"/>
        <v>3.45</v>
      </c>
      <c r="T4334" s="182">
        <f t="shared" si="421"/>
        <v>3.55</v>
      </c>
    </row>
    <row r="4335" spans="16:20" x14ac:dyDescent="0.2">
      <c r="P4335" s="184">
        <f t="shared" si="419"/>
        <v>43862</v>
      </c>
      <c r="Q4335" s="184">
        <v>43881</v>
      </c>
      <c r="R4335" s="182">
        <v>7</v>
      </c>
      <c r="S4335" s="182">
        <f t="shared" si="420"/>
        <v>3.45</v>
      </c>
      <c r="T4335" s="182">
        <f t="shared" si="421"/>
        <v>3.55</v>
      </c>
    </row>
    <row r="4336" spans="16:20" x14ac:dyDescent="0.2">
      <c r="P4336" s="184">
        <f t="shared" si="419"/>
        <v>43862</v>
      </c>
      <c r="Q4336" s="184">
        <v>43882</v>
      </c>
      <c r="R4336" s="182">
        <v>7</v>
      </c>
      <c r="S4336" s="182">
        <f t="shared" si="420"/>
        <v>3.45</v>
      </c>
      <c r="T4336" s="182">
        <f t="shared" si="421"/>
        <v>3.55</v>
      </c>
    </row>
    <row r="4337" spans="16:20" x14ac:dyDescent="0.2">
      <c r="P4337" s="184">
        <f t="shared" si="419"/>
        <v>43862</v>
      </c>
      <c r="Q4337" s="184">
        <v>43883</v>
      </c>
      <c r="R4337" s="182">
        <v>7</v>
      </c>
      <c r="S4337" s="182">
        <f t="shared" si="420"/>
        <v>3.45</v>
      </c>
      <c r="T4337" s="182">
        <f t="shared" si="421"/>
        <v>3.55</v>
      </c>
    </row>
    <row r="4338" spans="16:20" x14ac:dyDescent="0.2">
      <c r="P4338" s="184">
        <f t="shared" si="419"/>
        <v>43862</v>
      </c>
      <c r="Q4338" s="184">
        <v>43884</v>
      </c>
      <c r="R4338" s="182">
        <v>7</v>
      </c>
      <c r="S4338" s="182">
        <f t="shared" si="420"/>
        <v>3.45</v>
      </c>
      <c r="T4338" s="182">
        <f t="shared" si="421"/>
        <v>3.55</v>
      </c>
    </row>
    <row r="4339" spans="16:20" x14ac:dyDescent="0.2">
      <c r="P4339" s="184">
        <f t="shared" si="419"/>
        <v>43862</v>
      </c>
      <c r="Q4339" s="184">
        <v>43885</v>
      </c>
      <c r="R4339" s="182">
        <v>7</v>
      </c>
      <c r="S4339" s="182">
        <f t="shared" si="420"/>
        <v>3.45</v>
      </c>
      <c r="T4339" s="182">
        <f t="shared" si="421"/>
        <v>3.55</v>
      </c>
    </row>
    <row r="4340" spans="16:20" x14ac:dyDescent="0.2">
      <c r="P4340" s="184">
        <f t="shared" si="419"/>
        <v>43862</v>
      </c>
      <c r="Q4340" s="184">
        <v>43886</v>
      </c>
      <c r="R4340" s="182">
        <v>7</v>
      </c>
      <c r="S4340" s="182">
        <f t="shared" si="420"/>
        <v>3.45</v>
      </c>
      <c r="T4340" s="182">
        <f t="shared" si="421"/>
        <v>3.55</v>
      </c>
    </row>
    <row r="4341" spans="16:20" x14ac:dyDescent="0.2">
      <c r="P4341" s="184">
        <f t="shared" si="419"/>
        <v>43862</v>
      </c>
      <c r="Q4341" s="184">
        <v>43887</v>
      </c>
      <c r="R4341" s="182">
        <v>7</v>
      </c>
      <c r="S4341" s="182">
        <f t="shared" si="420"/>
        <v>3.45</v>
      </c>
      <c r="T4341" s="182">
        <f t="shared" si="421"/>
        <v>3.55</v>
      </c>
    </row>
    <row r="4342" spans="16:20" x14ac:dyDescent="0.2">
      <c r="P4342" s="184">
        <f t="shared" si="419"/>
        <v>43862</v>
      </c>
      <c r="Q4342" s="184">
        <v>43888</v>
      </c>
      <c r="R4342" s="182">
        <v>7</v>
      </c>
      <c r="S4342" s="182">
        <f t="shared" si="420"/>
        <v>3.45</v>
      </c>
      <c r="T4342" s="182">
        <f t="shared" si="421"/>
        <v>3.55</v>
      </c>
    </row>
    <row r="4343" spans="16:20" x14ac:dyDescent="0.2">
      <c r="P4343" s="184">
        <f t="shared" si="419"/>
        <v>43862</v>
      </c>
      <c r="Q4343" s="184">
        <v>43889</v>
      </c>
      <c r="R4343" s="182">
        <v>7</v>
      </c>
      <c r="S4343" s="182">
        <f t="shared" si="420"/>
        <v>3.45</v>
      </c>
      <c r="T4343" s="182">
        <f t="shared" si="421"/>
        <v>3.55</v>
      </c>
    </row>
    <row r="4344" spans="16:20" x14ac:dyDescent="0.2">
      <c r="P4344" s="184">
        <f t="shared" si="419"/>
        <v>43891</v>
      </c>
      <c r="Q4344" s="184">
        <v>43892</v>
      </c>
      <c r="R4344" s="182">
        <v>7</v>
      </c>
      <c r="S4344" s="182">
        <f t="shared" si="420"/>
        <v>3.49</v>
      </c>
      <c r="T4344" s="182">
        <f t="shared" si="421"/>
        <v>3.51</v>
      </c>
    </row>
    <row r="4345" spans="16:20" x14ac:dyDescent="0.2">
      <c r="P4345" s="184">
        <f t="shared" si="419"/>
        <v>43891</v>
      </c>
      <c r="Q4345" s="184">
        <v>43893</v>
      </c>
      <c r="R4345" s="182">
        <v>7</v>
      </c>
      <c r="S4345" s="182">
        <f t="shared" si="420"/>
        <v>3.49</v>
      </c>
      <c r="T4345" s="182">
        <f t="shared" si="421"/>
        <v>3.51</v>
      </c>
    </row>
    <row r="4346" spans="16:20" x14ac:dyDescent="0.2">
      <c r="P4346" s="184">
        <f t="shared" si="419"/>
        <v>43891</v>
      </c>
      <c r="Q4346" s="184">
        <v>43894</v>
      </c>
      <c r="R4346" s="182">
        <v>7</v>
      </c>
      <c r="S4346" s="182">
        <f t="shared" si="420"/>
        <v>3.49</v>
      </c>
      <c r="T4346" s="182">
        <f t="shared" si="421"/>
        <v>3.51</v>
      </c>
    </row>
    <row r="4347" spans="16:20" x14ac:dyDescent="0.2">
      <c r="P4347" s="184">
        <f t="shared" si="419"/>
        <v>43891</v>
      </c>
      <c r="Q4347" s="184">
        <v>43895</v>
      </c>
      <c r="R4347" s="182">
        <v>7</v>
      </c>
      <c r="S4347" s="182">
        <f t="shared" si="420"/>
        <v>3.49</v>
      </c>
      <c r="T4347" s="182">
        <f t="shared" si="421"/>
        <v>3.51</v>
      </c>
    </row>
    <row r="4348" spans="16:20" x14ac:dyDescent="0.2">
      <c r="P4348" s="184">
        <f t="shared" si="419"/>
        <v>43891</v>
      </c>
      <c r="Q4348" s="184">
        <v>43896</v>
      </c>
      <c r="R4348" s="182">
        <v>7</v>
      </c>
      <c r="S4348" s="182">
        <f t="shared" si="420"/>
        <v>3.49</v>
      </c>
      <c r="T4348" s="182">
        <f t="shared" si="421"/>
        <v>3.51</v>
      </c>
    </row>
    <row r="4349" spans="16:20" x14ac:dyDescent="0.2">
      <c r="P4349" s="184">
        <f t="shared" si="419"/>
        <v>43891</v>
      </c>
      <c r="Q4349" s="184">
        <v>43897</v>
      </c>
      <c r="R4349" s="182">
        <v>7</v>
      </c>
      <c r="S4349" s="182">
        <f t="shared" si="420"/>
        <v>3.49</v>
      </c>
      <c r="T4349" s="182">
        <f t="shared" si="421"/>
        <v>3.51</v>
      </c>
    </row>
    <row r="4350" spans="16:20" x14ac:dyDescent="0.2">
      <c r="P4350" s="184">
        <f t="shared" si="419"/>
        <v>43891</v>
      </c>
      <c r="Q4350" s="184">
        <v>43898</v>
      </c>
      <c r="R4350" s="182">
        <v>7</v>
      </c>
      <c r="S4350" s="182">
        <f t="shared" si="420"/>
        <v>3.49</v>
      </c>
      <c r="T4350" s="182">
        <f t="shared" si="421"/>
        <v>3.51</v>
      </c>
    </row>
    <row r="4351" spans="16:20" x14ac:dyDescent="0.2">
      <c r="P4351" s="184">
        <f t="shared" si="419"/>
        <v>43891</v>
      </c>
      <c r="Q4351" s="184">
        <v>43899</v>
      </c>
      <c r="R4351" s="182">
        <v>7</v>
      </c>
      <c r="S4351" s="182">
        <f t="shared" si="420"/>
        <v>3.49</v>
      </c>
      <c r="T4351" s="182">
        <f t="shared" si="421"/>
        <v>3.51</v>
      </c>
    </row>
    <row r="4352" spans="16:20" x14ac:dyDescent="0.2">
      <c r="P4352" s="184">
        <f t="shared" si="419"/>
        <v>43891</v>
      </c>
      <c r="Q4352" s="184">
        <v>43900</v>
      </c>
      <c r="R4352" s="182">
        <v>7</v>
      </c>
      <c r="S4352" s="182">
        <f t="shared" si="420"/>
        <v>3.49</v>
      </c>
      <c r="T4352" s="182">
        <f t="shared" si="421"/>
        <v>3.51</v>
      </c>
    </row>
    <row r="4353" spans="16:20" x14ac:dyDescent="0.2">
      <c r="P4353" s="184">
        <f t="shared" si="419"/>
        <v>43891</v>
      </c>
      <c r="Q4353" s="184">
        <v>43901</v>
      </c>
      <c r="R4353" s="182">
        <v>7</v>
      </c>
      <c r="S4353" s="182">
        <f t="shared" si="420"/>
        <v>3.49</v>
      </c>
      <c r="T4353" s="182">
        <f t="shared" si="421"/>
        <v>3.51</v>
      </c>
    </row>
    <row r="4354" spans="16:20" x14ac:dyDescent="0.2">
      <c r="P4354" s="184">
        <f t="shared" si="419"/>
        <v>43891</v>
      </c>
      <c r="Q4354" s="184">
        <v>43902</v>
      </c>
      <c r="R4354" s="182">
        <v>7</v>
      </c>
      <c r="S4354" s="182">
        <f t="shared" si="420"/>
        <v>3.49</v>
      </c>
      <c r="T4354" s="182">
        <f t="shared" si="421"/>
        <v>3.51</v>
      </c>
    </row>
    <row r="4355" spans="16:20" x14ac:dyDescent="0.2">
      <c r="P4355" s="184">
        <f t="shared" si="419"/>
        <v>43891</v>
      </c>
      <c r="Q4355" s="184">
        <v>43903</v>
      </c>
      <c r="R4355" s="182">
        <v>7</v>
      </c>
      <c r="S4355" s="182">
        <f t="shared" si="420"/>
        <v>3.49</v>
      </c>
      <c r="T4355" s="182">
        <f t="shared" si="421"/>
        <v>3.51</v>
      </c>
    </row>
    <row r="4356" spans="16:20" x14ac:dyDescent="0.2">
      <c r="P4356" s="184">
        <f t="shared" si="419"/>
        <v>43891</v>
      </c>
      <c r="Q4356" s="184">
        <v>43904</v>
      </c>
      <c r="R4356" s="182">
        <v>7</v>
      </c>
      <c r="S4356" s="182">
        <f t="shared" si="420"/>
        <v>3.49</v>
      </c>
      <c r="T4356" s="182">
        <f t="shared" si="421"/>
        <v>3.51</v>
      </c>
    </row>
    <row r="4357" spans="16:20" x14ac:dyDescent="0.2">
      <c r="P4357" s="184">
        <f t="shared" si="419"/>
        <v>43891</v>
      </c>
      <c r="Q4357" s="184">
        <v>43905</v>
      </c>
      <c r="R4357" s="182">
        <v>7</v>
      </c>
      <c r="S4357" s="182">
        <f t="shared" si="420"/>
        <v>3.49</v>
      </c>
      <c r="T4357" s="182">
        <f t="shared" si="421"/>
        <v>3.51</v>
      </c>
    </row>
    <row r="4358" spans="16:20" x14ac:dyDescent="0.2">
      <c r="P4358" s="184">
        <f t="shared" si="419"/>
        <v>43891</v>
      </c>
      <c r="Q4358" s="184">
        <v>43906</v>
      </c>
      <c r="R4358" s="182">
        <v>7</v>
      </c>
      <c r="S4358" s="182">
        <f t="shared" si="420"/>
        <v>3.49</v>
      </c>
      <c r="T4358" s="182">
        <f t="shared" si="421"/>
        <v>3.51</v>
      </c>
    </row>
    <row r="4359" spans="16:20" x14ac:dyDescent="0.2">
      <c r="P4359" s="184">
        <f t="shared" si="419"/>
        <v>43891</v>
      </c>
      <c r="Q4359" s="184">
        <v>43907</v>
      </c>
      <c r="R4359" s="182">
        <v>7</v>
      </c>
      <c r="S4359" s="182">
        <f t="shared" si="420"/>
        <v>3.49</v>
      </c>
      <c r="T4359" s="182">
        <f t="shared" si="421"/>
        <v>3.51</v>
      </c>
    </row>
    <row r="4360" spans="16:20" x14ac:dyDescent="0.2">
      <c r="P4360" s="184">
        <f t="shared" ref="P4360:P4423" si="422">DATE(YEAR(Q4360),MONTH(Q4360),1)</f>
        <v>43891</v>
      </c>
      <c r="Q4360" s="184">
        <v>43908</v>
      </c>
      <c r="R4360" s="182">
        <v>7</v>
      </c>
      <c r="S4360" s="182">
        <f t="shared" ref="S4360:S4423" si="423">INDEX($Y:$Y,MATCH($P4360,$V:$V,0))</f>
        <v>3.49</v>
      </c>
      <c r="T4360" s="182">
        <f t="shared" ref="T4360:T4423" si="424">R4360-S4360</f>
        <v>3.51</v>
      </c>
    </row>
    <row r="4361" spans="16:20" x14ac:dyDescent="0.2">
      <c r="P4361" s="184">
        <f t="shared" si="422"/>
        <v>43891</v>
      </c>
      <c r="Q4361" s="184">
        <v>43909</v>
      </c>
      <c r="R4361" s="182">
        <v>7</v>
      </c>
      <c r="S4361" s="182">
        <f t="shared" si="423"/>
        <v>3.49</v>
      </c>
      <c r="T4361" s="182">
        <f t="shared" si="424"/>
        <v>3.51</v>
      </c>
    </row>
    <row r="4362" spans="16:20" x14ac:dyDescent="0.2">
      <c r="P4362" s="184">
        <f t="shared" si="422"/>
        <v>43891</v>
      </c>
      <c r="Q4362" s="184">
        <v>43910</v>
      </c>
      <c r="R4362" s="182">
        <v>6.5</v>
      </c>
      <c r="S4362" s="182">
        <f t="shared" si="423"/>
        <v>3.49</v>
      </c>
      <c r="T4362" s="182">
        <f t="shared" si="424"/>
        <v>3.01</v>
      </c>
    </row>
    <row r="4363" spans="16:20" x14ac:dyDescent="0.2">
      <c r="P4363" s="184">
        <f t="shared" si="422"/>
        <v>43891</v>
      </c>
      <c r="Q4363" s="184">
        <v>43911</v>
      </c>
      <c r="R4363" s="182">
        <v>6.5</v>
      </c>
      <c r="S4363" s="182">
        <f t="shared" si="423"/>
        <v>3.49</v>
      </c>
      <c r="T4363" s="182">
        <f t="shared" si="424"/>
        <v>3.01</v>
      </c>
    </row>
    <row r="4364" spans="16:20" x14ac:dyDescent="0.2">
      <c r="P4364" s="184">
        <f t="shared" si="422"/>
        <v>43891</v>
      </c>
      <c r="Q4364" s="184">
        <v>43912</v>
      </c>
      <c r="R4364" s="182">
        <v>6.5</v>
      </c>
      <c r="S4364" s="182">
        <f t="shared" si="423"/>
        <v>3.49</v>
      </c>
      <c r="T4364" s="182">
        <f t="shared" si="424"/>
        <v>3.01</v>
      </c>
    </row>
    <row r="4365" spans="16:20" x14ac:dyDescent="0.2">
      <c r="P4365" s="184">
        <f t="shared" si="422"/>
        <v>43891</v>
      </c>
      <c r="Q4365" s="184">
        <v>43913</v>
      </c>
      <c r="R4365" s="182">
        <v>6.5</v>
      </c>
      <c r="S4365" s="182">
        <f t="shared" si="423"/>
        <v>3.49</v>
      </c>
      <c r="T4365" s="182">
        <f t="shared" si="424"/>
        <v>3.01</v>
      </c>
    </row>
    <row r="4366" spans="16:20" x14ac:dyDescent="0.2">
      <c r="P4366" s="184">
        <f t="shared" si="422"/>
        <v>43891</v>
      </c>
      <c r="Q4366" s="184">
        <v>43914</v>
      </c>
      <c r="R4366" s="182">
        <v>6.5</v>
      </c>
      <c r="S4366" s="182">
        <f t="shared" si="423"/>
        <v>3.49</v>
      </c>
      <c r="T4366" s="182">
        <f t="shared" si="424"/>
        <v>3.01</v>
      </c>
    </row>
    <row r="4367" spans="16:20" x14ac:dyDescent="0.2">
      <c r="P4367" s="184">
        <f t="shared" si="422"/>
        <v>43891</v>
      </c>
      <c r="Q4367" s="184">
        <v>43915</v>
      </c>
      <c r="R4367" s="182">
        <v>6.5</v>
      </c>
      <c r="S4367" s="182">
        <f t="shared" si="423"/>
        <v>3.49</v>
      </c>
      <c r="T4367" s="182">
        <f t="shared" si="424"/>
        <v>3.01</v>
      </c>
    </row>
    <row r="4368" spans="16:20" x14ac:dyDescent="0.2">
      <c r="P4368" s="184">
        <f t="shared" si="422"/>
        <v>43891</v>
      </c>
      <c r="Q4368" s="184">
        <v>43916</v>
      </c>
      <c r="R4368" s="182">
        <v>6.5</v>
      </c>
      <c r="S4368" s="182">
        <f t="shared" si="423"/>
        <v>3.49</v>
      </c>
      <c r="T4368" s="182">
        <f t="shared" si="424"/>
        <v>3.01</v>
      </c>
    </row>
    <row r="4369" spans="16:20" x14ac:dyDescent="0.2">
      <c r="P4369" s="184">
        <f t="shared" si="422"/>
        <v>43891</v>
      </c>
      <c r="Q4369" s="184">
        <v>43917</v>
      </c>
      <c r="R4369" s="182">
        <v>6.5</v>
      </c>
      <c r="S4369" s="182">
        <f t="shared" si="423"/>
        <v>3.49</v>
      </c>
      <c r="T4369" s="182">
        <f t="shared" si="424"/>
        <v>3.01</v>
      </c>
    </row>
    <row r="4370" spans="16:20" x14ac:dyDescent="0.2">
      <c r="P4370" s="184">
        <f t="shared" si="422"/>
        <v>43891</v>
      </c>
      <c r="Q4370" s="184">
        <v>43918</v>
      </c>
      <c r="R4370" s="182">
        <v>6.5</v>
      </c>
      <c r="S4370" s="182">
        <f t="shared" si="423"/>
        <v>3.49</v>
      </c>
      <c r="T4370" s="182">
        <f t="shared" si="424"/>
        <v>3.01</v>
      </c>
    </row>
    <row r="4371" spans="16:20" x14ac:dyDescent="0.2">
      <c r="P4371" s="184">
        <f t="shared" si="422"/>
        <v>43891</v>
      </c>
      <c r="Q4371" s="184">
        <v>43919</v>
      </c>
      <c r="R4371" s="182">
        <v>6.5</v>
      </c>
      <c r="S4371" s="182">
        <f t="shared" si="423"/>
        <v>3.49</v>
      </c>
      <c r="T4371" s="182">
        <f t="shared" si="424"/>
        <v>3.01</v>
      </c>
    </row>
    <row r="4372" spans="16:20" x14ac:dyDescent="0.2">
      <c r="P4372" s="184">
        <f t="shared" si="422"/>
        <v>43891</v>
      </c>
      <c r="Q4372" s="184">
        <v>43920</v>
      </c>
      <c r="R4372" s="182">
        <v>6.5</v>
      </c>
      <c r="S4372" s="182">
        <f t="shared" si="423"/>
        <v>3.49</v>
      </c>
      <c r="T4372" s="182">
        <f t="shared" si="424"/>
        <v>3.01</v>
      </c>
    </row>
    <row r="4373" spans="16:20" x14ac:dyDescent="0.2">
      <c r="P4373" s="184">
        <f t="shared" si="422"/>
        <v>43891</v>
      </c>
      <c r="Q4373" s="184">
        <v>43921</v>
      </c>
      <c r="R4373" s="182">
        <v>6.5</v>
      </c>
      <c r="S4373" s="182">
        <f t="shared" si="423"/>
        <v>3.49</v>
      </c>
      <c r="T4373" s="182">
        <f t="shared" si="424"/>
        <v>3.01</v>
      </c>
    </row>
    <row r="4374" spans="16:20" x14ac:dyDescent="0.2">
      <c r="P4374" s="184">
        <f t="shared" si="422"/>
        <v>43922</v>
      </c>
      <c r="Q4374" s="184">
        <v>43922</v>
      </c>
      <c r="R4374" s="182">
        <v>6.5</v>
      </c>
      <c r="S4374" s="182">
        <f t="shared" si="423"/>
        <v>3.63</v>
      </c>
      <c r="T4374" s="182">
        <f t="shared" si="424"/>
        <v>2.87</v>
      </c>
    </row>
    <row r="4375" spans="16:20" x14ac:dyDescent="0.2">
      <c r="P4375" s="184">
        <f t="shared" si="422"/>
        <v>43922</v>
      </c>
      <c r="Q4375" s="184">
        <v>43923</v>
      </c>
      <c r="R4375" s="182">
        <v>6.5</v>
      </c>
      <c r="S4375" s="182">
        <f t="shared" si="423"/>
        <v>3.63</v>
      </c>
      <c r="T4375" s="182">
        <f t="shared" si="424"/>
        <v>2.87</v>
      </c>
    </row>
    <row r="4376" spans="16:20" x14ac:dyDescent="0.2">
      <c r="P4376" s="184">
        <f t="shared" si="422"/>
        <v>43922</v>
      </c>
      <c r="Q4376" s="184">
        <v>43924</v>
      </c>
      <c r="R4376" s="182">
        <v>6.5</v>
      </c>
      <c r="S4376" s="182">
        <f t="shared" si="423"/>
        <v>3.63</v>
      </c>
      <c r="T4376" s="182">
        <f t="shared" si="424"/>
        <v>2.87</v>
      </c>
    </row>
    <row r="4377" spans="16:20" x14ac:dyDescent="0.2">
      <c r="P4377" s="184">
        <f t="shared" si="422"/>
        <v>43922</v>
      </c>
      <c r="Q4377" s="184">
        <v>43925</v>
      </c>
      <c r="R4377" s="182">
        <v>6.5</v>
      </c>
      <c r="S4377" s="182">
        <f t="shared" si="423"/>
        <v>3.63</v>
      </c>
      <c r="T4377" s="182">
        <f t="shared" si="424"/>
        <v>2.87</v>
      </c>
    </row>
    <row r="4378" spans="16:20" x14ac:dyDescent="0.2">
      <c r="P4378" s="184">
        <f t="shared" si="422"/>
        <v>43922</v>
      </c>
      <c r="Q4378" s="184">
        <v>43926</v>
      </c>
      <c r="R4378" s="182">
        <v>6.5</v>
      </c>
      <c r="S4378" s="182">
        <f t="shared" si="423"/>
        <v>3.63</v>
      </c>
      <c r="T4378" s="182">
        <f t="shared" si="424"/>
        <v>2.87</v>
      </c>
    </row>
    <row r="4379" spans="16:20" x14ac:dyDescent="0.2">
      <c r="P4379" s="184">
        <f t="shared" si="422"/>
        <v>43922</v>
      </c>
      <c r="Q4379" s="184">
        <v>43927</v>
      </c>
      <c r="R4379" s="182">
        <v>6.5</v>
      </c>
      <c r="S4379" s="182">
        <f t="shared" si="423"/>
        <v>3.63</v>
      </c>
      <c r="T4379" s="182">
        <f t="shared" si="424"/>
        <v>2.87</v>
      </c>
    </row>
    <row r="4380" spans="16:20" x14ac:dyDescent="0.2">
      <c r="P4380" s="184">
        <f t="shared" si="422"/>
        <v>43922</v>
      </c>
      <c r="Q4380" s="184">
        <v>43928</v>
      </c>
      <c r="R4380" s="182">
        <v>6.5</v>
      </c>
      <c r="S4380" s="182">
        <f t="shared" si="423"/>
        <v>3.63</v>
      </c>
      <c r="T4380" s="182">
        <f t="shared" si="424"/>
        <v>2.87</v>
      </c>
    </row>
    <row r="4381" spans="16:20" x14ac:dyDescent="0.2">
      <c r="P4381" s="184">
        <f t="shared" si="422"/>
        <v>43922</v>
      </c>
      <c r="Q4381" s="184">
        <v>43929</v>
      </c>
      <c r="R4381" s="182">
        <v>6.5</v>
      </c>
      <c r="S4381" s="182">
        <f t="shared" si="423"/>
        <v>3.63</v>
      </c>
      <c r="T4381" s="182">
        <f t="shared" si="424"/>
        <v>2.87</v>
      </c>
    </row>
    <row r="4382" spans="16:20" x14ac:dyDescent="0.2">
      <c r="P4382" s="184">
        <f t="shared" si="422"/>
        <v>43922</v>
      </c>
      <c r="Q4382" s="184">
        <v>43930</v>
      </c>
      <c r="R4382" s="182">
        <v>6.5</v>
      </c>
      <c r="S4382" s="182">
        <f t="shared" si="423"/>
        <v>3.63</v>
      </c>
      <c r="T4382" s="182">
        <f t="shared" si="424"/>
        <v>2.87</v>
      </c>
    </row>
    <row r="4383" spans="16:20" x14ac:dyDescent="0.2">
      <c r="P4383" s="184">
        <f t="shared" si="422"/>
        <v>43922</v>
      </c>
      <c r="Q4383" s="184">
        <v>43931</v>
      </c>
      <c r="R4383" s="182">
        <v>6.5</v>
      </c>
      <c r="S4383" s="182">
        <f t="shared" si="423"/>
        <v>3.63</v>
      </c>
      <c r="T4383" s="182">
        <f t="shared" si="424"/>
        <v>2.87</v>
      </c>
    </row>
    <row r="4384" spans="16:20" x14ac:dyDescent="0.2">
      <c r="P4384" s="184">
        <f t="shared" si="422"/>
        <v>43922</v>
      </c>
      <c r="Q4384" s="184">
        <v>43932</v>
      </c>
      <c r="R4384" s="182">
        <v>6.5</v>
      </c>
      <c r="S4384" s="182">
        <f t="shared" si="423"/>
        <v>3.63</v>
      </c>
      <c r="T4384" s="182">
        <f t="shared" si="424"/>
        <v>2.87</v>
      </c>
    </row>
    <row r="4385" spans="16:20" x14ac:dyDescent="0.2">
      <c r="P4385" s="184">
        <f t="shared" si="422"/>
        <v>43922</v>
      </c>
      <c r="Q4385" s="184">
        <v>43933</v>
      </c>
      <c r="R4385" s="182">
        <v>6.5</v>
      </c>
      <c r="S4385" s="182">
        <f t="shared" si="423"/>
        <v>3.63</v>
      </c>
      <c r="T4385" s="182">
        <f t="shared" si="424"/>
        <v>2.87</v>
      </c>
    </row>
    <row r="4386" spans="16:20" x14ac:dyDescent="0.2">
      <c r="P4386" s="184">
        <f t="shared" si="422"/>
        <v>43922</v>
      </c>
      <c r="Q4386" s="184">
        <v>43934</v>
      </c>
      <c r="R4386" s="182">
        <v>6.5</v>
      </c>
      <c r="S4386" s="182">
        <f t="shared" si="423"/>
        <v>3.63</v>
      </c>
      <c r="T4386" s="182">
        <f t="shared" si="424"/>
        <v>2.87</v>
      </c>
    </row>
    <row r="4387" spans="16:20" x14ac:dyDescent="0.2">
      <c r="P4387" s="184">
        <f t="shared" si="422"/>
        <v>43922</v>
      </c>
      <c r="Q4387" s="184">
        <v>43935</v>
      </c>
      <c r="R4387" s="182">
        <v>6.5</v>
      </c>
      <c r="S4387" s="182">
        <f t="shared" si="423"/>
        <v>3.63</v>
      </c>
      <c r="T4387" s="182">
        <f t="shared" si="424"/>
        <v>2.87</v>
      </c>
    </row>
    <row r="4388" spans="16:20" x14ac:dyDescent="0.2">
      <c r="P4388" s="184">
        <f t="shared" si="422"/>
        <v>43922</v>
      </c>
      <c r="Q4388" s="184">
        <v>43936</v>
      </c>
      <c r="R4388" s="182">
        <v>6.5</v>
      </c>
      <c r="S4388" s="182">
        <f t="shared" si="423"/>
        <v>3.63</v>
      </c>
      <c r="T4388" s="182">
        <f t="shared" si="424"/>
        <v>2.87</v>
      </c>
    </row>
    <row r="4389" spans="16:20" x14ac:dyDescent="0.2">
      <c r="P4389" s="184">
        <f t="shared" si="422"/>
        <v>43922</v>
      </c>
      <c r="Q4389" s="184">
        <v>43937</v>
      </c>
      <c r="R4389" s="182">
        <v>6.5</v>
      </c>
      <c r="S4389" s="182">
        <f t="shared" si="423"/>
        <v>3.63</v>
      </c>
      <c r="T4389" s="182">
        <f t="shared" si="424"/>
        <v>2.87</v>
      </c>
    </row>
    <row r="4390" spans="16:20" x14ac:dyDescent="0.2">
      <c r="P4390" s="184">
        <f t="shared" si="422"/>
        <v>43922</v>
      </c>
      <c r="Q4390" s="184">
        <v>43938</v>
      </c>
      <c r="R4390" s="182">
        <v>6.5</v>
      </c>
      <c r="S4390" s="182">
        <f t="shared" si="423"/>
        <v>3.63</v>
      </c>
      <c r="T4390" s="182">
        <f t="shared" si="424"/>
        <v>2.87</v>
      </c>
    </row>
    <row r="4391" spans="16:20" x14ac:dyDescent="0.2">
      <c r="P4391" s="184">
        <f t="shared" si="422"/>
        <v>43922</v>
      </c>
      <c r="Q4391" s="184">
        <v>43939</v>
      </c>
      <c r="R4391" s="182">
        <v>6.5</v>
      </c>
      <c r="S4391" s="182">
        <f t="shared" si="423"/>
        <v>3.63</v>
      </c>
      <c r="T4391" s="182">
        <f t="shared" si="424"/>
        <v>2.87</v>
      </c>
    </row>
    <row r="4392" spans="16:20" x14ac:dyDescent="0.2">
      <c r="P4392" s="184">
        <f t="shared" si="422"/>
        <v>43922</v>
      </c>
      <c r="Q4392" s="184">
        <v>43940</v>
      </c>
      <c r="R4392" s="182">
        <v>6.5</v>
      </c>
      <c r="S4392" s="182">
        <f t="shared" si="423"/>
        <v>3.63</v>
      </c>
      <c r="T4392" s="182">
        <f t="shared" si="424"/>
        <v>2.87</v>
      </c>
    </row>
    <row r="4393" spans="16:20" x14ac:dyDescent="0.2">
      <c r="P4393" s="184">
        <f t="shared" si="422"/>
        <v>43922</v>
      </c>
      <c r="Q4393" s="184">
        <v>43941</v>
      </c>
      <c r="R4393" s="182">
        <v>6.5</v>
      </c>
      <c r="S4393" s="182">
        <f t="shared" si="423"/>
        <v>3.63</v>
      </c>
      <c r="T4393" s="182">
        <f t="shared" si="424"/>
        <v>2.87</v>
      </c>
    </row>
    <row r="4394" spans="16:20" x14ac:dyDescent="0.2">
      <c r="P4394" s="184">
        <f t="shared" si="422"/>
        <v>43922</v>
      </c>
      <c r="Q4394" s="184">
        <v>43942</v>
      </c>
      <c r="R4394" s="182">
        <v>6</v>
      </c>
      <c r="S4394" s="182">
        <f t="shared" si="423"/>
        <v>3.63</v>
      </c>
      <c r="T4394" s="182">
        <f t="shared" si="424"/>
        <v>2.37</v>
      </c>
    </row>
    <row r="4395" spans="16:20" x14ac:dyDescent="0.2">
      <c r="P4395" s="184">
        <f t="shared" si="422"/>
        <v>43922</v>
      </c>
      <c r="Q4395" s="184">
        <v>43943</v>
      </c>
      <c r="R4395" s="182">
        <v>6</v>
      </c>
      <c r="S4395" s="182">
        <f t="shared" si="423"/>
        <v>3.63</v>
      </c>
      <c r="T4395" s="182">
        <f t="shared" si="424"/>
        <v>2.37</v>
      </c>
    </row>
    <row r="4396" spans="16:20" x14ac:dyDescent="0.2">
      <c r="P4396" s="184">
        <f t="shared" si="422"/>
        <v>43922</v>
      </c>
      <c r="Q4396" s="184">
        <v>43944</v>
      </c>
      <c r="R4396" s="182">
        <v>6</v>
      </c>
      <c r="S4396" s="182">
        <f t="shared" si="423"/>
        <v>3.63</v>
      </c>
      <c r="T4396" s="182">
        <f t="shared" si="424"/>
        <v>2.37</v>
      </c>
    </row>
    <row r="4397" spans="16:20" x14ac:dyDescent="0.2">
      <c r="P4397" s="184">
        <f t="shared" si="422"/>
        <v>43922</v>
      </c>
      <c r="Q4397" s="184">
        <v>43945</v>
      </c>
      <c r="R4397" s="182">
        <v>6</v>
      </c>
      <c r="S4397" s="182">
        <f t="shared" si="423"/>
        <v>3.63</v>
      </c>
      <c r="T4397" s="182">
        <f t="shared" si="424"/>
        <v>2.37</v>
      </c>
    </row>
    <row r="4398" spans="16:20" x14ac:dyDescent="0.2">
      <c r="P4398" s="184">
        <f t="shared" si="422"/>
        <v>43922</v>
      </c>
      <c r="Q4398" s="184">
        <v>43946</v>
      </c>
      <c r="R4398" s="182">
        <v>6</v>
      </c>
      <c r="S4398" s="182">
        <f t="shared" si="423"/>
        <v>3.63</v>
      </c>
      <c r="T4398" s="182">
        <f t="shared" si="424"/>
        <v>2.37</v>
      </c>
    </row>
    <row r="4399" spans="16:20" x14ac:dyDescent="0.2">
      <c r="P4399" s="184">
        <f t="shared" si="422"/>
        <v>43922</v>
      </c>
      <c r="Q4399" s="184">
        <v>43947</v>
      </c>
      <c r="R4399" s="182">
        <v>6</v>
      </c>
      <c r="S4399" s="182">
        <f t="shared" si="423"/>
        <v>3.63</v>
      </c>
      <c r="T4399" s="182">
        <f t="shared" si="424"/>
        <v>2.37</v>
      </c>
    </row>
    <row r="4400" spans="16:20" x14ac:dyDescent="0.2">
      <c r="P4400" s="184">
        <f t="shared" si="422"/>
        <v>43922</v>
      </c>
      <c r="Q4400" s="184">
        <v>43948</v>
      </c>
      <c r="R4400" s="182">
        <v>6</v>
      </c>
      <c r="S4400" s="182">
        <f t="shared" si="423"/>
        <v>3.63</v>
      </c>
      <c r="T4400" s="182">
        <f t="shared" si="424"/>
        <v>2.37</v>
      </c>
    </row>
    <row r="4401" spans="16:20" x14ac:dyDescent="0.2">
      <c r="P4401" s="184">
        <f t="shared" si="422"/>
        <v>43922</v>
      </c>
      <c r="Q4401" s="184">
        <v>43949</v>
      </c>
      <c r="R4401" s="182">
        <v>6</v>
      </c>
      <c r="S4401" s="182">
        <f t="shared" si="423"/>
        <v>3.63</v>
      </c>
      <c r="T4401" s="182">
        <f t="shared" si="424"/>
        <v>2.37</v>
      </c>
    </row>
    <row r="4402" spans="16:20" x14ac:dyDescent="0.2">
      <c r="P4402" s="184">
        <f t="shared" si="422"/>
        <v>43922</v>
      </c>
      <c r="Q4402" s="184">
        <v>43950</v>
      </c>
      <c r="R4402" s="182">
        <v>6</v>
      </c>
      <c r="S4402" s="182">
        <f t="shared" si="423"/>
        <v>3.63</v>
      </c>
      <c r="T4402" s="182">
        <f t="shared" si="424"/>
        <v>2.37</v>
      </c>
    </row>
    <row r="4403" spans="16:20" x14ac:dyDescent="0.2">
      <c r="P4403" s="184">
        <f t="shared" si="422"/>
        <v>43922</v>
      </c>
      <c r="Q4403" s="184">
        <v>43951</v>
      </c>
      <c r="R4403" s="182">
        <v>6</v>
      </c>
      <c r="S4403" s="182">
        <f t="shared" si="423"/>
        <v>3.63</v>
      </c>
      <c r="T4403" s="182">
        <f t="shared" si="424"/>
        <v>2.37</v>
      </c>
    </row>
    <row r="4404" spans="16:20" x14ac:dyDescent="0.2">
      <c r="P4404" s="184">
        <f t="shared" si="422"/>
        <v>43952</v>
      </c>
      <c r="Q4404" s="184">
        <v>43952</v>
      </c>
      <c r="R4404" s="182">
        <v>6</v>
      </c>
      <c r="S4404" s="182">
        <f t="shared" si="423"/>
        <v>3.47</v>
      </c>
      <c r="T4404" s="182">
        <f t="shared" si="424"/>
        <v>2.5299999999999998</v>
      </c>
    </row>
    <row r="4405" spans="16:20" x14ac:dyDescent="0.2">
      <c r="P4405" s="184">
        <f t="shared" si="422"/>
        <v>43952</v>
      </c>
      <c r="Q4405" s="184">
        <v>43953</v>
      </c>
      <c r="R4405" s="182">
        <v>6</v>
      </c>
      <c r="S4405" s="182">
        <f t="shared" si="423"/>
        <v>3.47</v>
      </c>
      <c r="T4405" s="182">
        <f t="shared" si="424"/>
        <v>2.5299999999999998</v>
      </c>
    </row>
    <row r="4406" spans="16:20" x14ac:dyDescent="0.2">
      <c r="P4406" s="184">
        <f t="shared" si="422"/>
        <v>43952</v>
      </c>
      <c r="Q4406" s="184">
        <v>43954</v>
      </c>
      <c r="R4406" s="182">
        <v>6</v>
      </c>
      <c r="S4406" s="182">
        <f t="shared" si="423"/>
        <v>3.47</v>
      </c>
      <c r="T4406" s="182">
        <f t="shared" si="424"/>
        <v>2.5299999999999998</v>
      </c>
    </row>
    <row r="4407" spans="16:20" x14ac:dyDescent="0.2">
      <c r="P4407" s="184">
        <f t="shared" si="422"/>
        <v>43952</v>
      </c>
      <c r="Q4407" s="184">
        <v>43955</v>
      </c>
      <c r="R4407" s="182">
        <v>6</v>
      </c>
      <c r="S4407" s="182">
        <f t="shared" si="423"/>
        <v>3.47</v>
      </c>
      <c r="T4407" s="182">
        <f t="shared" si="424"/>
        <v>2.5299999999999998</v>
      </c>
    </row>
    <row r="4408" spans="16:20" x14ac:dyDescent="0.2">
      <c r="P4408" s="184">
        <f t="shared" si="422"/>
        <v>43952</v>
      </c>
      <c r="Q4408" s="184">
        <v>43956</v>
      </c>
      <c r="R4408" s="182">
        <v>6</v>
      </c>
      <c r="S4408" s="182">
        <f t="shared" si="423"/>
        <v>3.47</v>
      </c>
      <c r="T4408" s="182">
        <f t="shared" si="424"/>
        <v>2.5299999999999998</v>
      </c>
    </row>
    <row r="4409" spans="16:20" x14ac:dyDescent="0.2">
      <c r="P4409" s="184">
        <f t="shared" si="422"/>
        <v>43952</v>
      </c>
      <c r="Q4409" s="184">
        <v>43957</v>
      </c>
      <c r="R4409" s="182">
        <v>6</v>
      </c>
      <c r="S4409" s="182">
        <f t="shared" si="423"/>
        <v>3.47</v>
      </c>
      <c r="T4409" s="182">
        <f t="shared" si="424"/>
        <v>2.5299999999999998</v>
      </c>
    </row>
    <row r="4410" spans="16:20" x14ac:dyDescent="0.2">
      <c r="P4410" s="184">
        <f t="shared" si="422"/>
        <v>43952</v>
      </c>
      <c r="Q4410" s="184">
        <v>43958</v>
      </c>
      <c r="R4410" s="182">
        <v>6</v>
      </c>
      <c r="S4410" s="182">
        <f t="shared" si="423"/>
        <v>3.47</v>
      </c>
      <c r="T4410" s="182">
        <f t="shared" si="424"/>
        <v>2.5299999999999998</v>
      </c>
    </row>
    <row r="4411" spans="16:20" x14ac:dyDescent="0.2">
      <c r="P4411" s="184">
        <f t="shared" si="422"/>
        <v>43952</v>
      </c>
      <c r="Q4411" s="184">
        <v>43959</v>
      </c>
      <c r="R4411" s="182">
        <v>6</v>
      </c>
      <c r="S4411" s="182">
        <f t="shared" si="423"/>
        <v>3.47</v>
      </c>
      <c r="T4411" s="182">
        <f t="shared" si="424"/>
        <v>2.5299999999999998</v>
      </c>
    </row>
    <row r="4412" spans="16:20" x14ac:dyDescent="0.2">
      <c r="P4412" s="184">
        <f t="shared" si="422"/>
        <v>43952</v>
      </c>
      <c r="Q4412" s="184">
        <v>43960</v>
      </c>
      <c r="R4412" s="182">
        <v>6</v>
      </c>
      <c r="S4412" s="182">
        <f t="shared" si="423"/>
        <v>3.47</v>
      </c>
      <c r="T4412" s="182">
        <f t="shared" si="424"/>
        <v>2.5299999999999998</v>
      </c>
    </row>
    <row r="4413" spans="16:20" x14ac:dyDescent="0.2">
      <c r="P4413" s="184">
        <f t="shared" si="422"/>
        <v>43952</v>
      </c>
      <c r="Q4413" s="184">
        <v>43961</v>
      </c>
      <c r="R4413" s="182">
        <v>6</v>
      </c>
      <c r="S4413" s="182">
        <f t="shared" si="423"/>
        <v>3.47</v>
      </c>
      <c r="T4413" s="182">
        <f t="shared" si="424"/>
        <v>2.5299999999999998</v>
      </c>
    </row>
    <row r="4414" spans="16:20" x14ac:dyDescent="0.2">
      <c r="P4414" s="184">
        <f t="shared" si="422"/>
        <v>43952</v>
      </c>
      <c r="Q4414" s="184">
        <v>43962</v>
      </c>
      <c r="R4414" s="182">
        <v>6</v>
      </c>
      <c r="S4414" s="182">
        <f t="shared" si="423"/>
        <v>3.47</v>
      </c>
      <c r="T4414" s="182">
        <f t="shared" si="424"/>
        <v>2.5299999999999998</v>
      </c>
    </row>
    <row r="4415" spans="16:20" x14ac:dyDescent="0.2">
      <c r="P4415" s="184">
        <f t="shared" si="422"/>
        <v>43952</v>
      </c>
      <c r="Q4415" s="184">
        <v>43963</v>
      </c>
      <c r="R4415" s="182">
        <v>6</v>
      </c>
      <c r="S4415" s="182">
        <f t="shared" si="423"/>
        <v>3.47</v>
      </c>
      <c r="T4415" s="182">
        <f t="shared" si="424"/>
        <v>2.5299999999999998</v>
      </c>
    </row>
    <row r="4416" spans="16:20" x14ac:dyDescent="0.2">
      <c r="P4416" s="184">
        <f t="shared" si="422"/>
        <v>43952</v>
      </c>
      <c r="Q4416" s="184">
        <v>43964</v>
      </c>
      <c r="R4416" s="182">
        <v>6</v>
      </c>
      <c r="S4416" s="182">
        <f t="shared" si="423"/>
        <v>3.47</v>
      </c>
      <c r="T4416" s="182">
        <f t="shared" si="424"/>
        <v>2.5299999999999998</v>
      </c>
    </row>
    <row r="4417" spans="16:20" x14ac:dyDescent="0.2">
      <c r="P4417" s="184">
        <f t="shared" si="422"/>
        <v>43952</v>
      </c>
      <c r="Q4417" s="184">
        <v>43965</v>
      </c>
      <c r="R4417" s="182">
        <v>5.5</v>
      </c>
      <c r="S4417" s="182">
        <f t="shared" si="423"/>
        <v>3.47</v>
      </c>
      <c r="T4417" s="182">
        <f t="shared" si="424"/>
        <v>2.0299999999999998</v>
      </c>
    </row>
    <row r="4418" spans="16:20" x14ac:dyDescent="0.2">
      <c r="P4418" s="184">
        <f t="shared" si="422"/>
        <v>43952</v>
      </c>
      <c r="Q4418" s="184">
        <v>43966</v>
      </c>
      <c r="R4418" s="182">
        <v>5.5</v>
      </c>
      <c r="S4418" s="182">
        <f t="shared" si="423"/>
        <v>3.47</v>
      </c>
      <c r="T4418" s="182">
        <f t="shared" si="424"/>
        <v>2.0299999999999998</v>
      </c>
    </row>
    <row r="4419" spans="16:20" x14ac:dyDescent="0.2">
      <c r="P4419" s="184">
        <f t="shared" si="422"/>
        <v>43952</v>
      </c>
      <c r="Q4419" s="184">
        <v>43967</v>
      </c>
      <c r="R4419" s="182">
        <v>5.5</v>
      </c>
      <c r="S4419" s="182">
        <f t="shared" si="423"/>
        <v>3.47</v>
      </c>
      <c r="T4419" s="182">
        <f t="shared" si="424"/>
        <v>2.0299999999999998</v>
      </c>
    </row>
    <row r="4420" spans="16:20" x14ac:dyDescent="0.2">
      <c r="P4420" s="184">
        <f t="shared" si="422"/>
        <v>43952</v>
      </c>
      <c r="Q4420" s="184">
        <v>43968</v>
      </c>
      <c r="R4420" s="182">
        <v>5.5</v>
      </c>
      <c r="S4420" s="182">
        <f t="shared" si="423"/>
        <v>3.47</v>
      </c>
      <c r="T4420" s="182">
        <f t="shared" si="424"/>
        <v>2.0299999999999998</v>
      </c>
    </row>
    <row r="4421" spans="16:20" x14ac:dyDescent="0.2">
      <c r="P4421" s="184">
        <f t="shared" si="422"/>
        <v>43952</v>
      </c>
      <c r="Q4421" s="184">
        <v>43969</v>
      </c>
      <c r="R4421" s="182">
        <v>5.5</v>
      </c>
      <c r="S4421" s="182">
        <f t="shared" si="423"/>
        <v>3.47</v>
      </c>
      <c r="T4421" s="182">
        <f t="shared" si="424"/>
        <v>2.0299999999999998</v>
      </c>
    </row>
    <row r="4422" spans="16:20" x14ac:dyDescent="0.2">
      <c r="P4422" s="184">
        <f t="shared" si="422"/>
        <v>43952</v>
      </c>
      <c r="Q4422" s="184">
        <v>43970</v>
      </c>
      <c r="R4422" s="182">
        <v>5.5</v>
      </c>
      <c r="S4422" s="182">
        <f t="shared" si="423"/>
        <v>3.47</v>
      </c>
      <c r="T4422" s="182">
        <f t="shared" si="424"/>
        <v>2.0299999999999998</v>
      </c>
    </row>
    <row r="4423" spans="16:20" x14ac:dyDescent="0.2">
      <c r="P4423" s="184">
        <f t="shared" si="422"/>
        <v>43952</v>
      </c>
      <c r="Q4423" s="184">
        <v>43971</v>
      </c>
      <c r="R4423" s="182">
        <v>5.5</v>
      </c>
      <c r="S4423" s="182">
        <f t="shared" si="423"/>
        <v>3.47</v>
      </c>
      <c r="T4423" s="182">
        <f t="shared" si="424"/>
        <v>2.0299999999999998</v>
      </c>
    </row>
    <row r="4424" spans="16:20" x14ac:dyDescent="0.2">
      <c r="P4424" s="184">
        <f t="shared" ref="P4424:P4487" si="425">DATE(YEAR(Q4424),MONTH(Q4424),1)</f>
        <v>43952</v>
      </c>
      <c r="Q4424" s="184">
        <v>43972</v>
      </c>
      <c r="R4424" s="182">
        <v>5.5</v>
      </c>
      <c r="S4424" s="182">
        <f t="shared" ref="S4424:S4487" si="426">INDEX($Y:$Y,MATCH($P4424,$V:$V,0))</f>
        <v>3.47</v>
      </c>
      <c r="T4424" s="182">
        <f t="shared" ref="T4424:T4487" si="427">R4424-S4424</f>
        <v>2.0299999999999998</v>
      </c>
    </row>
    <row r="4425" spans="16:20" x14ac:dyDescent="0.2">
      <c r="P4425" s="184">
        <f t="shared" si="425"/>
        <v>43952</v>
      </c>
      <c r="Q4425" s="184">
        <v>43973</v>
      </c>
      <c r="R4425" s="182">
        <v>5.5</v>
      </c>
      <c r="S4425" s="182">
        <f t="shared" si="426"/>
        <v>3.47</v>
      </c>
      <c r="T4425" s="182">
        <f t="shared" si="427"/>
        <v>2.0299999999999998</v>
      </c>
    </row>
    <row r="4426" spans="16:20" x14ac:dyDescent="0.2">
      <c r="P4426" s="184">
        <f t="shared" si="425"/>
        <v>43952</v>
      </c>
      <c r="Q4426" s="184">
        <v>43974</v>
      </c>
      <c r="R4426" s="182">
        <v>5.5</v>
      </c>
      <c r="S4426" s="182">
        <f t="shared" si="426"/>
        <v>3.47</v>
      </c>
      <c r="T4426" s="182">
        <f t="shared" si="427"/>
        <v>2.0299999999999998</v>
      </c>
    </row>
    <row r="4427" spans="16:20" x14ac:dyDescent="0.2">
      <c r="P4427" s="184">
        <f t="shared" si="425"/>
        <v>43952</v>
      </c>
      <c r="Q4427" s="184">
        <v>43975</v>
      </c>
      <c r="R4427" s="182">
        <v>5.5</v>
      </c>
      <c r="S4427" s="182">
        <f t="shared" si="426"/>
        <v>3.47</v>
      </c>
      <c r="T4427" s="182">
        <f t="shared" si="427"/>
        <v>2.0299999999999998</v>
      </c>
    </row>
    <row r="4428" spans="16:20" x14ac:dyDescent="0.2">
      <c r="P4428" s="184">
        <f t="shared" si="425"/>
        <v>43952</v>
      </c>
      <c r="Q4428" s="184">
        <v>43976</v>
      </c>
      <c r="R4428" s="182">
        <v>5.5</v>
      </c>
      <c r="S4428" s="182">
        <f t="shared" si="426"/>
        <v>3.47</v>
      </c>
      <c r="T4428" s="182">
        <f t="shared" si="427"/>
        <v>2.0299999999999998</v>
      </c>
    </row>
    <row r="4429" spans="16:20" x14ac:dyDescent="0.2">
      <c r="P4429" s="184">
        <f t="shared" si="425"/>
        <v>43952</v>
      </c>
      <c r="Q4429" s="184">
        <v>43977</v>
      </c>
      <c r="R4429" s="182">
        <v>5.5</v>
      </c>
      <c r="S4429" s="182">
        <f t="shared" si="426"/>
        <v>3.47</v>
      </c>
      <c r="T4429" s="182">
        <f t="shared" si="427"/>
        <v>2.0299999999999998</v>
      </c>
    </row>
    <row r="4430" spans="16:20" x14ac:dyDescent="0.2">
      <c r="P4430" s="184">
        <f t="shared" si="425"/>
        <v>43952</v>
      </c>
      <c r="Q4430" s="184">
        <v>43978</v>
      </c>
      <c r="R4430" s="182">
        <v>5.5</v>
      </c>
      <c r="S4430" s="182">
        <f t="shared" si="426"/>
        <v>3.47</v>
      </c>
      <c r="T4430" s="182">
        <f t="shared" si="427"/>
        <v>2.0299999999999998</v>
      </c>
    </row>
    <row r="4431" spans="16:20" x14ac:dyDescent="0.2">
      <c r="P4431" s="184">
        <f t="shared" si="425"/>
        <v>43952</v>
      </c>
      <c r="Q4431" s="184">
        <v>43979</v>
      </c>
      <c r="R4431" s="182">
        <v>5.5</v>
      </c>
      <c r="S4431" s="182">
        <f t="shared" si="426"/>
        <v>3.47</v>
      </c>
      <c r="T4431" s="182">
        <f t="shared" si="427"/>
        <v>2.0299999999999998</v>
      </c>
    </row>
    <row r="4432" spans="16:20" x14ac:dyDescent="0.2">
      <c r="P4432" s="184">
        <f t="shared" si="425"/>
        <v>43952</v>
      </c>
      <c r="Q4432" s="184">
        <v>43980</v>
      </c>
      <c r="R4432" s="182">
        <v>5.5</v>
      </c>
      <c r="S4432" s="182">
        <f t="shared" si="426"/>
        <v>3.47</v>
      </c>
      <c r="T4432" s="182">
        <f t="shared" si="427"/>
        <v>2.0299999999999998</v>
      </c>
    </row>
    <row r="4433" spans="16:20" x14ac:dyDescent="0.2">
      <c r="P4433" s="184">
        <f t="shared" si="425"/>
        <v>43952</v>
      </c>
      <c r="Q4433" s="184">
        <v>43981</v>
      </c>
      <c r="R4433" s="182">
        <v>5.5</v>
      </c>
      <c r="S4433" s="182">
        <f t="shared" si="426"/>
        <v>3.47</v>
      </c>
      <c r="T4433" s="182">
        <f t="shared" si="427"/>
        <v>2.0299999999999998</v>
      </c>
    </row>
    <row r="4434" spans="16:20" x14ac:dyDescent="0.2">
      <c r="P4434" s="184">
        <f t="shared" si="425"/>
        <v>43952</v>
      </c>
      <c r="Q4434" s="184">
        <v>43982</v>
      </c>
      <c r="R4434" s="182">
        <v>5.5</v>
      </c>
      <c r="S4434" s="182">
        <f t="shared" si="426"/>
        <v>3.47</v>
      </c>
      <c r="T4434" s="182">
        <f t="shared" si="427"/>
        <v>2.0299999999999998</v>
      </c>
    </row>
    <row r="4435" spans="16:20" x14ac:dyDescent="0.2">
      <c r="P4435" s="184">
        <f t="shared" si="425"/>
        <v>43983</v>
      </c>
      <c r="Q4435" s="184">
        <v>43983</v>
      </c>
      <c r="R4435" s="182">
        <v>5.5</v>
      </c>
      <c r="S4435" s="182">
        <f t="shared" si="426"/>
        <v>3.56</v>
      </c>
      <c r="T4435" s="182">
        <f t="shared" si="427"/>
        <v>1.94</v>
      </c>
    </row>
    <row r="4436" spans="16:20" x14ac:dyDescent="0.2">
      <c r="P4436" s="184">
        <f t="shared" si="425"/>
        <v>43983</v>
      </c>
      <c r="Q4436" s="184">
        <v>43984</v>
      </c>
      <c r="R4436" s="182">
        <v>5.5</v>
      </c>
      <c r="S4436" s="182">
        <f t="shared" si="426"/>
        <v>3.56</v>
      </c>
      <c r="T4436" s="182">
        <f t="shared" si="427"/>
        <v>1.94</v>
      </c>
    </row>
    <row r="4437" spans="16:20" x14ac:dyDescent="0.2">
      <c r="P4437" s="184">
        <f t="shared" si="425"/>
        <v>43983</v>
      </c>
      <c r="Q4437" s="184">
        <v>43985</v>
      </c>
      <c r="R4437" s="182">
        <v>5.5</v>
      </c>
      <c r="S4437" s="182">
        <f t="shared" si="426"/>
        <v>3.56</v>
      </c>
      <c r="T4437" s="182">
        <f t="shared" si="427"/>
        <v>1.94</v>
      </c>
    </row>
    <row r="4438" spans="16:20" x14ac:dyDescent="0.2">
      <c r="P4438" s="184">
        <f t="shared" si="425"/>
        <v>43983</v>
      </c>
      <c r="Q4438" s="184">
        <v>43986</v>
      </c>
      <c r="R4438" s="182">
        <v>5.5</v>
      </c>
      <c r="S4438" s="182">
        <f t="shared" si="426"/>
        <v>3.56</v>
      </c>
      <c r="T4438" s="182">
        <f t="shared" si="427"/>
        <v>1.94</v>
      </c>
    </row>
    <row r="4439" spans="16:20" x14ac:dyDescent="0.2">
      <c r="P4439" s="184">
        <f t="shared" si="425"/>
        <v>43983</v>
      </c>
      <c r="Q4439" s="184">
        <v>43987</v>
      </c>
      <c r="R4439" s="182">
        <v>5.5</v>
      </c>
      <c r="S4439" s="182">
        <f t="shared" si="426"/>
        <v>3.56</v>
      </c>
      <c r="T4439" s="182">
        <f t="shared" si="427"/>
        <v>1.94</v>
      </c>
    </row>
    <row r="4440" spans="16:20" x14ac:dyDescent="0.2">
      <c r="P4440" s="184">
        <f t="shared" si="425"/>
        <v>43983</v>
      </c>
      <c r="Q4440" s="184">
        <v>43988</v>
      </c>
      <c r="R4440" s="182">
        <v>5.5</v>
      </c>
      <c r="S4440" s="182">
        <f t="shared" si="426"/>
        <v>3.56</v>
      </c>
      <c r="T4440" s="182">
        <f t="shared" si="427"/>
        <v>1.94</v>
      </c>
    </row>
    <row r="4441" spans="16:20" x14ac:dyDescent="0.2">
      <c r="P4441" s="184">
        <f t="shared" si="425"/>
        <v>43983</v>
      </c>
      <c r="Q4441" s="184">
        <v>43989</v>
      </c>
      <c r="R4441" s="182">
        <v>5.5</v>
      </c>
      <c r="S4441" s="182">
        <f t="shared" si="426"/>
        <v>3.56</v>
      </c>
      <c r="T4441" s="182">
        <f t="shared" si="427"/>
        <v>1.94</v>
      </c>
    </row>
    <row r="4442" spans="16:20" x14ac:dyDescent="0.2">
      <c r="P4442" s="184">
        <f t="shared" si="425"/>
        <v>43983</v>
      </c>
      <c r="Q4442" s="184">
        <v>43990</v>
      </c>
      <c r="R4442" s="182">
        <v>5.5</v>
      </c>
      <c r="S4442" s="182">
        <f t="shared" si="426"/>
        <v>3.56</v>
      </c>
      <c r="T4442" s="182">
        <f t="shared" si="427"/>
        <v>1.94</v>
      </c>
    </row>
    <row r="4443" spans="16:20" x14ac:dyDescent="0.2">
      <c r="P4443" s="184">
        <f t="shared" si="425"/>
        <v>43983</v>
      </c>
      <c r="Q4443" s="184">
        <v>43991</v>
      </c>
      <c r="R4443" s="182">
        <v>5.5</v>
      </c>
      <c r="S4443" s="182">
        <f t="shared" si="426"/>
        <v>3.56</v>
      </c>
      <c r="T4443" s="182">
        <f t="shared" si="427"/>
        <v>1.94</v>
      </c>
    </row>
    <row r="4444" spans="16:20" x14ac:dyDescent="0.2">
      <c r="P4444" s="184">
        <f t="shared" si="425"/>
        <v>43983</v>
      </c>
      <c r="Q4444" s="184">
        <v>43992</v>
      </c>
      <c r="R4444" s="182">
        <v>5.5</v>
      </c>
      <c r="S4444" s="182">
        <f t="shared" si="426"/>
        <v>3.56</v>
      </c>
      <c r="T4444" s="182">
        <f t="shared" si="427"/>
        <v>1.94</v>
      </c>
    </row>
    <row r="4445" spans="16:20" x14ac:dyDescent="0.2">
      <c r="P4445" s="184">
        <f t="shared" si="425"/>
        <v>43983</v>
      </c>
      <c r="Q4445" s="184">
        <v>43993</v>
      </c>
      <c r="R4445" s="182">
        <v>5.5</v>
      </c>
      <c r="S4445" s="182">
        <f t="shared" si="426"/>
        <v>3.56</v>
      </c>
      <c r="T4445" s="182">
        <f t="shared" si="427"/>
        <v>1.94</v>
      </c>
    </row>
    <row r="4446" spans="16:20" x14ac:dyDescent="0.2">
      <c r="P4446" s="184">
        <f t="shared" si="425"/>
        <v>43983</v>
      </c>
      <c r="Q4446" s="184">
        <v>43994</v>
      </c>
      <c r="R4446" s="182">
        <v>5.5</v>
      </c>
      <c r="S4446" s="182">
        <f t="shared" si="426"/>
        <v>3.56</v>
      </c>
      <c r="T4446" s="182">
        <f t="shared" si="427"/>
        <v>1.94</v>
      </c>
    </row>
    <row r="4447" spans="16:20" x14ac:dyDescent="0.2">
      <c r="P4447" s="184">
        <f t="shared" si="425"/>
        <v>43983</v>
      </c>
      <c r="Q4447" s="184">
        <v>43995</v>
      </c>
      <c r="R4447" s="182">
        <v>5.5</v>
      </c>
      <c r="S4447" s="182">
        <f t="shared" si="426"/>
        <v>3.56</v>
      </c>
      <c r="T4447" s="182">
        <f t="shared" si="427"/>
        <v>1.94</v>
      </c>
    </row>
    <row r="4448" spans="16:20" x14ac:dyDescent="0.2">
      <c r="P4448" s="184">
        <f t="shared" si="425"/>
        <v>43983</v>
      </c>
      <c r="Q4448" s="184">
        <v>43996</v>
      </c>
      <c r="R4448" s="182">
        <v>5.5</v>
      </c>
      <c r="S4448" s="182">
        <f t="shared" si="426"/>
        <v>3.56</v>
      </c>
      <c r="T4448" s="182">
        <f t="shared" si="427"/>
        <v>1.94</v>
      </c>
    </row>
    <row r="4449" spans="16:20" x14ac:dyDescent="0.2">
      <c r="P4449" s="184">
        <f t="shared" si="425"/>
        <v>43983</v>
      </c>
      <c r="Q4449" s="184">
        <v>43997</v>
      </c>
      <c r="R4449" s="182">
        <v>5.5</v>
      </c>
      <c r="S4449" s="182">
        <f t="shared" si="426"/>
        <v>3.56</v>
      </c>
      <c r="T4449" s="182">
        <f t="shared" si="427"/>
        <v>1.94</v>
      </c>
    </row>
    <row r="4450" spans="16:20" x14ac:dyDescent="0.2">
      <c r="P4450" s="184">
        <f t="shared" si="425"/>
        <v>43983</v>
      </c>
      <c r="Q4450" s="184">
        <v>43998</v>
      </c>
      <c r="R4450" s="182">
        <v>5.5</v>
      </c>
      <c r="S4450" s="182">
        <f t="shared" si="426"/>
        <v>3.56</v>
      </c>
      <c r="T4450" s="182">
        <f t="shared" si="427"/>
        <v>1.94</v>
      </c>
    </row>
    <row r="4451" spans="16:20" x14ac:dyDescent="0.2">
      <c r="P4451" s="184">
        <f t="shared" si="425"/>
        <v>43983</v>
      </c>
      <c r="Q4451" s="184">
        <v>43999</v>
      </c>
      <c r="R4451" s="182">
        <v>5.5</v>
      </c>
      <c r="S4451" s="182">
        <f t="shared" si="426"/>
        <v>3.56</v>
      </c>
      <c r="T4451" s="182">
        <f t="shared" si="427"/>
        <v>1.94</v>
      </c>
    </row>
    <row r="4452" spans="16:20" x14ac:dyDescent="0.2">
      <c r="P4452" s="184">
        <f t="shared" si="425"/>
        <v>43983</v>
      </c>
      <c r="Q4452" s="184">
        <v>44000</v>
      </c>
      <c r="R4452" s="182">
        <v>5.5</v>
      </c>
      <c r="S4452" s="182">
        <f t="shared" si="426"/>
        <v>3.56</v>
      </c>
      <c r="T4452" s="182">
        <f t="shared" si="427"/>
        <v>1.94</v>
      </c>
    </row>
    <row r="4453" spans="16:20" x14ac:dyDescent="0.2">
      <c r="P4453" s="184">
        <f t="shared" si="425"/>
        <v>43983</v>
      </c>
      <c r="Q4453" s="184">
        <v>44001</v>
      </c>
      <c r="R4453" s="182">
        <v>5.5</v>
      </c>
      <c r="S4453" s="182">
        <f t="shared" si="426"/>
        <v>3.56</v>
      </c>
      <c r="T4453" s="182">
        <f t="shared" si="427"/>
        <v>1.94</v>
      </c>
    </row>
    <row r="4454" spans="16:20" x14ac:dyDescent="0.2">
      <c r="P4454" s="184">
        <f t="shared" si="425"/>
        <v>43983</v>
      </c>
      <c r="Q4454" s="184">
        <v>44002</v>
      </c>
      <c r="R4454" s="182">
        <v>5.5</v>
      </c>
      <c r="S4454" s="182">
        <f t="shared" si="426"/>
        <v>3.56</v>
      </c>
      <c r="T4454" s="182">
        <f t="shared" si="427"/>
        <v>1.94</v>
      </c>
    </row>
    <row r="4455" spans="16:20" x14ac:dyDescent="0.2">
      <c r="P4455" s="184">
        <f t="shared" si="425"/>
        <v>43983</v>
      </c>
      <c r="Q4455" s="184">
        <v>44003</v>
      </c>
      <c r="R4455" s="182">
        <v>5.5</v>
      </c>
      <c r="S4455" s="182">
        <f t="shared" si="426"/>
        <v>3.56</v>
      </c>
      <c r="T4455" s="182">
        <f t="shared" si="427"/>
        <v>1.94</v>
      </c>
    </row>
    <row r="4456" spans="16:20" x14ac:dyDescent="0.2">
      <c r="P4456" s="184">
        <f t="shared" si="425"/>
        <v>43983</v>
      </c>
      <c r="Q4456" s="184">
        <v>44004</v>
      </c>
      <c r="R4456" s="182">
        <v>5.5</v>
      </c>
      <c r="S4456" s="182">
        <f t="shared" si="426"/>
        <v>3.56</v>
      </c>
      <c r="T4456" s="182">
        <f t="shared" si="427"/>
        <v>1.94</v>
      </c>
    </row>
    <row r="4457" spans="16:20" x14ac:dyDescent="0.2">
      <c r="P4457" s="184">
        <f t="shared" si="425"/>
        <v>43983</v>
      </c>
      <c r="Q4457" s="184">
        <v>44005</v>
      </c>
      <c r="R4457" s="182">
        <v>5.5</v>
      </c>
      <c r="S4457" s="182">
        <f t="shared" si="426"/>
        <v>3.56</v>
      </c>
      <c r="T4457" s="182">
        <f t="shared" si="427"/>
        <v>1.94</v>
      </c>
    </row>
    <row r="4458" spans="16:20" x14ac:dyDescent="0.2">
      <c r="P4458" s="184">
        <f t="shared" si="425"/>
        <v>43983</v>
      </c>
      <c r="Q4458" s="184">
        <v>44006</v>
      </c>
      <c r="R4458" s="182">
        <v>5.5</v>
      </c>
      <c r="S4458" s="182">
        <f t="shared" si="426"/>
        <v>3.56</v>
      </c>
      <c r="T4458" s="182">
        <f t="shared" si="427"/>
        <v>1.94</v>
      </c>
    </row>
    <row r="4459" spans="16:20" x14ac:dyDescent="0.2">
      <c r="P4459" s="184">
        <f t="shared" si="425"/>
        <v>43983</v>
      </c>
      <c r="Q4459" s="184">
        <v>44007</v>
      </c>
      <c r="R4459" s="182">
        <v>5</v>
      </c>
      <c r="S4459" s="182">
        <f t="shared" si="426"/>
        <v>3.56</v>
      </c>
      <c r="T4459" s="182">
        <f t="shared" si="427"/>
        <v>1.44</v>
      </c>
    </row>
    <row r="4460" spans="16:20" x14ac:dyDescent="0.2">
      <c r="P4460" s="184">
        <f t="shared" si="425"/>
        <v>43983</v>
      </c>
      <c r="Q4460" s="184">
        <v>44008</v>
      </c>
      <c r="R4460" s="182">
        <v>5</v>
      </c>
      <c r="S4460" s="182">
        <f t="shared" si="426"/>
        <v>3.56</v>
      </c>
      <c r="T4460" s="182">
        <f t="shared" si="427"/>
        <v>1.44</v>
      </c>
    </row>
    <row r="4461" spans="16:20" x14ac:dyDescent="0.2">
      <c r="P4461" s="184">
        <f t="shared" si="425"/>
        <v>43983</v>
      </c>
      <c r="Q4461" s="184">
        <v>44009</v>
      </c>
      <c r="R4461" s="182">
        <v>5</v>
      </c>
      <c r="S4461" s="182">
        <f t="shared" si="426"/>
        <v>3.56</v>
      </c>
      <c r="T4461" s="182">
        <f t="shared" si="427"/>
        <v>1.44</v>
      </c>
    </row>
    <row r="4462" spans="16:20" x14ac:dyDescent="0.2">
      <c r="P4462" s="184">
        <f t="shared" si="425"/>
        <v>43983</v>
      </c>
      <c r="Q4462" s="184">
        <v>44010</v>
      </c>
      <c r="R4462" s="182">
        <v>5</v>
      </c>
      <c r="S4462" s="182">
        <f t="shared" si="426"/>
        <v>3.56</v>
      </c>
      <c r="T4462" s="182">
        <f t="shared" si="427"/>
        <v>1.44</v>
      </c>
    </row>
    <row r="4463" spans="16:20" x14ac:dyDescent="0.2">
      <c r="P4463" s="184">
        <f t="shared" si="425"/>
        <v>43983</v>
      </c>
      <c r="Q4463" s="184">
        <v>44011</v>
      </c>
      <c r="R4463" s="182">
        <v>5</v>
      </c>
      <c r="S4463" s="182">
        <f t="shared" si="426"/>
        <v>3.56</v>
      </c>
      <c r="T4463" s="182">
        <f t="shared" si="427"/>
        <v>1.44</v>
      </c>
    </row>
    <row r="4464" spans="16:20" x14ac:dyDescent="0.2">
      <c r="P4464" s="184">
        <f t="shared" si="425"/>
        <v>43983</v>
      </c>
      <c r="Q4464" s="184">
        <v>44012</v>
      </c>
      <c r="R4464" s="182">
        <v>5</v>
      </c>
      <c r="S4464" s="182">
        <f t="shared" si="426"/>
        <v>3.56</v>
      </c>
      <c r="T4464" s="182">
        <f t="shared" si="427"/>
        <v>1.44</v>
      </c>
    </row>
    <row r="4465" spans="16:20" x14ac:dyDescent="0.2">
      <c r="P4465" s="184">
        <f t="shared" si="425"/>
        <v>44013</v>
      </c>
      <c r="Q4465" s="184">
        <v>44013</v>
      </c>
      <c r="R4465" s="182">
        <v>5</v>
      </c>
      <c r="S4465" s="182">
        <f t="shared" si="426"/>
        <v>3.49</v>
      </c>
      <c r="T4465" s="182">
        <f t="shared" si="427"/>
        <v>1.5099999999999998</v>
      </c>
    </row>
    <row r="4466" spans="16:20" x14ac:dyDescent="0.2">
      <c r="P4466" s="184">
        <f t="shared" si="425"/>
        <v>44013</v>
      </c>
      <c r="Q4466" s="184">
        <v>44014</v>
      </c>
      <c r="R4466" s="182">
        <v>5</v>
      </c>
      <c r="S4466" s="182">
        <f t="shared" si="426"/>
        <v>3.49</v>
      </c>
      <c r="T4466" s="182">
        <f t="shared" si="427"/>
        <v>1.5099999999999998</v>
      </c>
    </row>
    <row r="4467" spans="16:20" x14ac:dyDescent="0.2">
      <c r="P4467" s="184">
        <f t="shared" si="425"/>
        <v>44013</v>
      </c>
      <c r="Q4467" s="184">
        <v>44015</v>
      </c>
      <c r="R4467" s="182">
        <v>5</v>
      </c>
      <c r="S4467" s="182">
        <f t="shared" si="426"/>
        <v>3.49</v>
      </c>
      <c r="T4467" s="182">
        <f t="shared" si="427"/>
        <v>1.5099999999999998</v>
      </c>
    </row>
    <row r="4468" spans="16:20" x14ac:dyDescent="0.2">
      <c r="P4468" s="184">
        <f t="shared" si="425"/>
        <v>44013</v>
      </c>
      <c r="Q4468" s="184">
        <v>44016</v>
      </c>
      <c r="R4468" s="182">
        <v>5</v>
      </c>
      <c r="S4468" s="182">
        <f t="shared" si="426"/>
        <v>3.49</v>
      </c>
      <c r="T4468" s="182">
        <f t="shared" si="427"/>
        <v>1.5099999999999998</v>
      </c>
    </row>
    <row r="4469" spans="16:20" x14ac:dyDescent="0.2">
      <c r="P4469" s="184">
        <f t="shared" si="425"/>
        <v>44013</v>
      </c>
      <c r="Q4469" s="184">
        <v>44017</v>
      </c>
      <c r="R4469" s="182">
        <v>5</v>
      </c>
      <c r="S4469" s="182">
        <f t="shared" si="426"/>
        <v>3.49</v>
      </c>
      <c r="T4469" s="182">
        <f t="shared" si="427"/>
        <v>1.5099999999999998</v>
      </c>
    </row>
    <row r="4470" spans="16:20" x14ac:dyDescent="0.2">
      <c r="P4470" s="184">
        <f t="shared" si="425"/>
        <v>44013</v>
      </c>
      <c r="Q4470" s="184">
        <v>44018</v>
      </c>
      <c r="R4470" s="182">
        <v>5</v>
      </c>
      <c r="S4470" s="182">
        <f t="shared" si="426"/>
        <v>3.49</v>
      </c>
      <c r="T4470" s="182">
        <f t="shared" si="427"/>
        <v>1.5099999999999998</v>
      </c>
    </row>
    <row r="4471" spans="16:20" x14ac:dyDescent="0.2">
      <c r="P4471" s="184">
        <f t="shared" si="425"/>
        <v>44013</v>
      </c>
      <c r="Q4471" s="184">
        <v>44019</v>
      </c>
      <c r="R4471" s="182">
        <v>5</v>
      </c>
      <c r="S4471" s="182">
        <f t="shared" si="426"/>
        <v>3.49</v>
      </c>
      <c r="T4471" s="182">
        <f t="shared" si="427"/>
        <v>1.5099999999999998</v>
      </c>
    </row>
    <row r="4472" spans="16:20" x14ac:dyDescent="0.2">
      <c r="P4472" s="184">
        <f t="shared" si="425"/>
        <v>44013</v>
      </c>
      <c r="Q4472" s="184">
        <v>44020</v>
      </c>
      <c r="R4472" s="182">
        <v>5</v>
      </c>
      <c r="S4472" s="182">
        <f t="shared" si="426"/>
        <v>3.49</v>
      </c>
      <c r="T4472" s="182">
        <f t="shared" si="427"/>
        <v>1.5099999999999998</v>
      </c>
    </row>
    <row r="4473" spans="16:20" x14ac:dyDescent="0.2">
      <c r="P4473" s="184">
        <f t="shared" si="425"/>
        <v>44013</v>
      </c>
      <c r="Q4473" s="184">
        <v>44021</v>
      </c>
      <c r="R4473" s="182">
        <v>5</v>
      </c>
      <c r="S4473" s="182">
        <f t="shared" si="426"/>
        <v>3.49</v>
      </c>
      <c r="T4473" s="182">
        <f t="shared" si="427"/>
        <v>1.5099999999999998</v>
      </c>
    </row>
    <row r="4474" spans="16:20" x14ac:dyDescent="0.2">
      <c r="P4474" s="184">
        <f t="shared" si="425"/>
        <v>44013</v>
      </c>
      <c r="Q4474" s="184">
        <v>44022</v>
      </c>
      <c r="R4474" s="182">
        <v>5</v>
      </c>
      <c r="S4474" s="182">
        <f t="shared" si="426"/>
        <v>3.49</v>
      </c>
      <c r="T4474" s="182">
        <f t="shared" si="427"/>
        <v>1.5099999999999998</v>
      </c>
    </row>
    <row r="4475" spans="16:20" x14ac:dyDescent="0.2">
      <c r="P4475" s="184">
        <f t="shared" si="425"/>
        <v>44013</v>
      </c>
      <c r="Q4475" s="184">
        <v>44023</v>
      </c>
      <c r="R4475" s="182">
        <v>5</v>
      </c>
      <c r="S4475" s="182">
        <f t="shared" si="426"/>
        <v>3.49</v>
      </c>
      <c r="T4475" s="182">
        <f t="shared" si="427"/>
        <v>1.5099999999999998</v>
      </c>
    </row>
    <row r="4476" spans="16:20" x14ac:dyDescent="0.2">
      <c r="P4476" s="184">
        <f t="shared" si="425"/>
        <v>44013</v>
      </c>
      <c r="Q4476" s="184">
        <v>44024</v>
      </c>
      <c r="R4476" s="182">
        <v>5</v>
      </c>
      <c r="S4476" s="182">
        <f t="shared" si="426"/>
        <v>3.49</v>
      </c>
      <c r="T4476" s="182">
        <f t="shared" si="427"/>
        <v>1.5099999999999998</v>
      </c>
    </row>
    <row r="4477" spans="16:20" x14ac:dyDescent="0.2">
      <c r="P4477" s="184">
        <f t="shared" si="425"/>
        <v>44013</v>
      </c>
      <c r="Q4477" s="184">
        <v>44025</v>
      </c>
      <c r="R4477" s="182">
        <v>5</v>
      </c>
      <c r="S4477" s="182">
        <f t="shared" si="426"/>
        <v>3.49</v>
      </c>
      <c r="T4477" s="182">
        <f t="shared" si="427"/>
        <v>1.5099999999999998</v>
      </c>
    </row>
    <row r="4478" spans="16:20" x14ac:dyDescent="0.2">
      <c r="P4478" s="184">
        <f t="shared" si="425"/>
        <v>44013</v>
      </c>
      <c r="Q4478" s="184">
        <v>44026</v>
      </c>
      <c r="R4478" s="182">
        <v>5</v>
      </c>
      <c r="S4478" s="182">
        <f t="shared" si="426"/>
        <v>3.49</v>
      </c>
      <c r="T4478" s="182">
        <f t="shared" si="427"/>
        <v>1.5099999999999998</v>
      </c>
    </row>
    <row r="4479" spans="16:20" x14ac:dyDescent="0.2">
      <c r="P4479" s="184">
        <f t="shared" si="425"/>
        <v>44013</v>
      </c>
      <c r="Q4479" s="184">
        <v>44027</v>
      </c>
      <c r="R4479" s="182">
        <v>5</v>
      </c>
      <c r="S4479" s="182">
        <f t="shared" si="426"/>
        <v>3.49</v>
      </c>
      <c r="T4479" s="182">
        <f t="shared" si="427"/>
        <v>1.5099999999999998</v>
      </c>
    </row>
    <row r="4480" spans="16:20" x14ac:dyDescent="0.2">
      <c r="P4480" s="184">
        <f t="shared" si="425"/>
        <v>44013</v>
      </c>
      <c r="Q4480" s="184">
        <v>44028</v>
      </c>
      <c r="R4480" s="182">
        <v>5</v>
      </c>
      <c r="S4480" s="182">
        <f t="shared" si="426"/>
        <v>3.49</v>
      </c>
      <c r="T4480" s="182">
        <f t="shared" si="427"/>
        <v>1.5099999999999998</v>
      </c>
    </row>
    <row r="4481" spans="16:20" x14ac:dyDescent="0.2">
      <c r="P4481" s="184">
        <f t="shared" si="425"/>
        <v>44013</v>
      </c>
      <c r="Q4481" s="184">
        <v>44029</v>
      </c>
      <c r="R4481" s="182">
        <v>5</v>
      </c>
      <c r="S4481" s="182">
        <f t="shared" si="426"/>
        <v>3.49</v>
      </c>
      <c r="T4481" s="182">
        <f t="shared" si="427"/>
        <v>1.5099999999999998</v>
      </c>
    </row>
    <row r="4482" spans="16:20" x14ac:dyDescent="0.2">
      <c r="P4482" s="184">
        <f t="shared" si="425"/>
        <v>44013</v>
      </c>
      <c r="Q4482" s="184">
        <v>44030</v>
      </c>
      <c r="R4482" s="182">
        <v>5</v>
      </c>
      <c r="S4482" s="182">
        <f t="shared" si="426"/>
        <v>3.49</v>
      </c>
      <c r="T4482" s="182">
        <f t="shared" si="427"/>
        <v>1.5099999999999998</v>
      </c>
    </row>
    <row r="4483" spans="16:20" x14ac:dyDescent="0.2">
      <c r="P4483" s="184">
        <f t="shared" si="425"/>
        <v>44013</v>
      </c>
      <c r="Q4483" s="184">
        <v>44031</v>
      </c>
      <c r="R4483" s="182">
        <v>5</v>
      </c>
      <c r="S4483" s="182">
        <f t="shared" si="426"/>
        <v>3.49</v>
      </c>
      <c r="T4483" s="182">
        <f t="shared" si="427"/>
        <v>1.5099999999999998</v>
      </c>
    </row>
    <row r="4484" spans="16:20" x14ac:dyDescent="0.2">
      <c r="P4484" s="184">
        <f t="shared" si="425"/>
        <v>44013</v>
      </c>
      <c r="Q4484" s="184">
        <v>44032</v>
      </c>
      <c r="R4484" s="182">
        <v>5</v>
      </c>
      <c r="S4484" s="182">
        <f t="shared" si="426"/>
        <v>3.49</v>
      </c>
      <c r="T4484" s="182">
        <f t="shared" si="427"/>
        <v>1.5099999999999998</v>
      </c>
    </row>
    <row r="4485" spans="16:20" x14ac:dyDescent="0.2">
      <c r="P4485" s="184">
        <f t="shared" si="425"/>
        <v>44013</v>
      </c>
      <c r="Q4485" s="184">
        <v>44033</v>
      </c>
      <c r="R4485" s="182">
        <v>5</v>
      </c>
      <c r="S4485" s="182">
        <f t="shared" si="426"/>
        <v>3.49</v>
      </c>
      <c r="T4485" s="182">
        <f t="shared" si="427"/>
        <v>1.5099999999999998</v>
      </c>
    </row>
    <row r="4486" spans="16:20" x14ac:dyDescent="0.2">
      <c r="P4486" s="184">
        <f t="shared" si="425"/>
        <v>44013</v>
      </c>
      <c r="Q4486" s="184">
        <v>44034</v>
      </c>
      <c r="R4486" s="182">
        <v>5</v>
      </c>
      <c r="S4486" s="182">
        <f t="shared" si="426"/>
        <v>3.49</v>
      </c>
      <c r="T4486" s="182">
        <f t="shared" si="427"/>
        <v>1.5099999999999998</v>
      </c>
    </row>
    <row r="4487" spans="16:20" x14ac:dyDescent="0.2">
      <c r="P4487" s="184">
        <f t="shared" si="425"/>
        <v>44013</v>
      </c>
      <c r="Q4487" s="184">
        <v>44035</v>
      </c>
      <c r="R4487" s="182">
        <v>5</v>
      </c>
      <c r="S4487" s="182">
        <f t="shared" si="426"/>
        <v>3.49</v>
      </c>
      <c r="T4487" s="182">
        <f t="shared" si="427"/>
        <v>1.5099999999999998</v>
      </c>
    </row>
    <row r="4488" spans="16:20" x14ac:dyDescent="0.2">
      <c r="P4488" s="184">
        <f t="shared" ref="P4488:P4551" si="428">DATE(YEAR(Q4488),MONTH(Q4488),1)</f>
        <v>44013</v>
      </c>
      <c r="Q4488" s="184">
        <v>44036</v>
      </c>
      <c r="R4488" s="182">
        <v>5</v>
      </c>
      <c r="S4488" s="182">
        <f t="shared" ref="S4488:S4551" si="429">INDEX($Y:$Y,MATCH($P4488,$V:$V,0))</f>
        <v>3.49</v>
      </c>
      <c r="T4488" s="182">
        <f t="shared" ref="T4488:T4551" si="430">R4488-S4488</f>
        <v>1.5099999999999998</v>
      </c>
    </row>
    <row r="4489" spans="16:20" x14ac:dyDescent="0.2">
      <c r="P4489" s="184">
        <f t="shared" si="428"/>
        <v>44013</v>
      </c>
      <c r="Q4489" s="184">
        <v>44037</v>
      </c>
      <c r="R4489" s="182">
        <v>5</v>
      </c>
      <c r="S4489" s="182">
        <f t="shared" si="429"/>
        <v>3.49</v>
      </c>
      <c r="T4489" s="182">
        <f t="shared" si="430"/>
        <v>1.5099999999999998</v>
      </c>
    </row>
    <row r="4490" spans="16:20" x14ac:dyDescent="0.2">
      <c r="P4490" s="184">
        <f t="shared" si="428"/>
        <v>44013</v>
      </c>
      <c r="Q4490" s="184">
        <v>44038</v>
      </c>
      <c r="R4490" s="182">
        <v>5</v>
      </c>
      <c r="S4490" s="182">
        <f t="shared" si="429"/>
        <v>3.49</v>
      </c>
      <c r="T4490" s="182">
        <f t="shared" si="430"/>
        <v>1.5099999999999998</v>
      </c>
    </row>
    <row r="4491" spans="16:20" x14ac:dyDescent="0.2">
      <c r="P4491" s="184">
        <f t="shared" si="428"/>
        <v>44013</v>
      </c>
      <c r="Q4491" s="184">
        <v>44039</v>
      </c>
      <c r="R4491" s="182">
        <v>5</v>
      </c>
      <c r="S4491" s="182">
        <f t="shared" si="429"/>
        <v>3.49</v>
      </c>
      <c r="T4491" s="182">
        <f t="shared" si="430"/>
        <v>1.5099999999999998</v>
      </c>
    </row>
    <row r="4492" spans="16:20" x14ac:dyDescent="0.2">
      <c r="P4492" s="184">
        <f t="shared" si="428"/>
        <v>44013</v>
      </c>
      <c r="Q4492" s="184">
        <v>44040</v>
      </c>
      <c r="R4492" s="182">
        <v>5</v>
      </c>
      <c r="S4492" s="182">
        <f t="shared" si="429"/>
        <v>3.49</v>
      </c>
      <c r="T4492" s="182">
        <f t="shared" si="430"/>
        <v>1.5099999999999998</v>
      </c>
    </row>
    <row r="4493" spans="16:20" x14ac:dyDescent="0.2">
      <c r="P4493" s="184">
        <f t="shared" si="428"/>
        <v>44013</v>
      </c>
      <c r="Q4493" s="184">
        <v>44041</v>
      </c>
      <c r="R4493" s="182">
        <v>5</v>
      </c>
      <c r="S4493" s="182">
        <f t="shared" si="429"/>
        <v>3.49</v>
      </c>
      <c r="T4493" s="182">
        <f t="shared" si="430"/>
        <v>1.5099999999999998</v>
      </c>
    </row>
    <row r="4494" spans="16:20" x14ac:dyDescent="0.2">
      <c r="P4494" s="184">
        <f t="shared" si="428"/>
        <v>44013</v>
      </c>
      <c r="Q4494" s="184">
        <v>44042</v>
      </c>
      <c r="R4494" s="182">
        <v>5</v>
      </c>
      <c r="S4494" s="182">
        <f t="shared" si="429"/>
        <v>3.49</v>
      </c>
      <c r="T4494" s="182">
        <f t="shared" si="430"/>
        <v>1.5099999999999998</v>
      </c>
    </row>
    <row r="4495" spans="16:20" x14ac:dyDescent="0.2">
      <c r="P4495" s="184">
        <f t="shared" si="428"/>
        <v>44013</v>
      </c>
      <c r="Q4495" s="184">
        <v>44043</v>
      </c>
      <c r="R4495" s="182">
        <v>5</v>
      </c>
      <c r="S4495" s="182">
        <f t="shared" si="429"/>
        <v>3.49</v>
      </c>
      <c r="T4495" s="182">
        <f t="shared" si="430"/>
        <v>1.5099999999999998</v>
      </c>
    </row>
    <row r="4496" spans="16:20" x14ac:dyDescent="0.2">
      <c r="P4496" s="184">
        <f t="shared" si="428"/>
        <v>44044</v>
      </c>
      <c r="Q4496" s="184">
        <v>44044</v>
      </c>
      <c r="R4496" s="182">
        <v>5</v>
      </c>
      <c r="S4496" s="182">
        <f t="shared" si="429"/>
        <v>3.54</v>
      </c>
      <c r="T4496" s="182">
        <f t="shared" si="430"/>
        <v>1.46</v>
      </c>
    </row>
    <row r="4497" spans="16:20" x14ac:dyDescent="0.2">
      <c r="P4497" s="184">
        <f t="shared" si="428"/>
        <v>44044</v>
      </c>
      <c r="Q4497" s="184">
        <v>44045</v>
      </c>
      <c r="R4497" s="182">
        <v>5</v>
      </c>
      <c r="S4497" s="182">
        <f t="shared" si="429"/>
        <v>3.54</v>
      </c>
      <c r="T4497" s="182">
        <f t="shared" si="430"/>
        <v>1.46</v>
      </c>
    </row>
    <row r="4498" spans="16:20" x14ac:dyDescent="0.2">
      <c r="P4498" s="184">
        <f t="shared" si="428"/>
        <v>44044</v>
      </c>
      <c r="Q4498" s="184">
        <v>44046</v>
      </c>
      <c r="R4498" s="182">
        <v>5</v>
      </c>
      <c r="S4498" s="182">
        <f t="shared" si="429"/>
        <v>3.54</v>
      </c>
      <c r="T4498" s="182">
        <f t="shared" si="430"/>
        <v>1.46</v>
      </c>
    </row>
    <row r="4499" spans="16:20" x14ac:dyDescent="0.2">
      <c r="P4499" s="184">
        <f t="shared" si="428"/>
        <v>44044</v>
      </c>
      <c r="Q4499" s="184">
        <v>44047</v>
      </c>
      <c r="R4499" s="182">
        <v>5</v>
      </c>
      <c r="S4499" s="182">
        <f t="shared" si="429"/>
        <v>3.54</v>
      </c>
      <c r="T4499" s="182">
        <f t="shared" si="430"/>
        <v>1.46</v>
      </c>
    </row>
    <row r="4500" spans="16:20" x14ac:dyDescent="0.2">
      <c r="P4500" s="184">
        <f t="shared" si="428"/>
        <v>44044</v>
      </c>
      <c r="Q4500" s="184">
        <v>44048</v>
      </c>
      <c r="R4500" s="182">
        <v>5</v>
      </c>
      <c r="S4500" s="182">
        <f t="shared" si="429"/>
        <v>3.54</v>
      </c>
      <c r="T4500" s="182">
        <f t="shared" si="430"/>
        <v>1.46</v>
      </c>
    </row>
    <row r="4501" spans="16:20" x14ac:dyDescent="0.2">
      <c r="P4501" s="184">
        <f t="shared" si="428"/>
        <v>44044</v>
      </c>
      <c r="Q4501" s="184">
        <v>44049</v>
      </c>
      <c r="R4501" s="182">
        <v>5</v>
      </c>
      <c r="S4501" s="182">
        <f t="shared" si="429"/>
        <v>3.54</v>
      </c>
      <c r="T4501" s="182">
        <f t="shared" si="430"/>
        <v>1.46</v>
      </c>
    </row>
    <row r="4502" spans="16:20" x14ac:dyDescent="0.2">
      <c r="P4502" s="184">
        <f t="shared" si="428"/>
        <v>44044</v>
      </c>
      <c r="Q4502" s="184">
        <v>44050</v>
      </c>
      <c r="R4502" s="182">
        <v>5</v>
      </c>
      <c r="S4502" s="182">
        <f t="shared" si="429"/>
        <v>3.54</v>
      </c>
      <c r="T4502" s="182">
        <f t="shared" si="430"/>
        <v>1.46</v>
      </c>
    </row>
    <row r="4503" spans="16:20" x14ac:dyDescent="0.2">
      <c r="P4503" s="184">
        <f t="shared" si="428"/>
        <v>44044</v>
      </c>
      <c r="Q4503" s="184">
        <v>44051</v>
      </c>
      <c r="R4503" s="182">
        <v>5</v>
      </c>
      <c r="S4503" s="182">
        <f t="shared" si="429"/>
        <v>3.54</v>
      </c>
      <c r="T4503" s="182">
        <f t="shared" si="430"/>
        <v>1.46</v>
      </c>
    </row>
    <row r="4504" spans="16:20" x14ac:dyDescent="0.2">
      <c r="P4504" s="184">
        <f t="shared" si="428"/>
        <v>44044</v>
      </c>
      <c r="Q4504" s="184">
        <v>44052</v>
      </c>
      <c r="R4504" s="182">
        <v>5</v>
      </c>
      <c r="S4504" s="182">
        <f t="shared" si="429"/>
        <v>3.54</v>
      </c>
      <c r="T4504" s="182">
        <f t="shared" si="430"/>
        <v>1.46</v>
      </c>
    </row>
    <row r="4505" spans="16:20" x14ac:dyDescent="0.2">
      <c r="P4505" s="184">
        <f t="shared" si="428"/>
        <v>44044</v>
      </c>
      <c r="Q4505" s="184">
        <v>44053</v>
      </c>
      <c r="R4505" s="182">
        <v>5</v>
      </c>
      <c r="S4505" s="182">
        <f t="shared" si="429"/>
        <v>3.54</v>
      </c>
      <c r="T4505" s="182">
        <f t="shared" si="430"/>
        <v>1.46</v>
      </c>
    </row>
    <row r="4506" spans="16:20" x14ac:dyDescent="0.2">
      <c r="P4506" s="184">
        <f t="shared" si="428"/>
        <v>44044</v>
      </c>
      <c r="Q4506" s="184">
        <v>44054</v>
      </c>
      <c r="R4506" s="182">
        <v>5</v>
      </c>
      <c r="S4506" s="182">
        <f t="shared" si="429"/>
        <v>3.54</v>
      </c>
      <c r="T4506" s="182">
        <f t="shared" si="430"/>
        <v>1.46</v>
      </c>
    </row>
    <row r="4507" spans="16:20" x14ac:dyDescent="0.2">
      <c r="P4507" s="184">
        <f t="shared" si="428"/>
        <v>44044</v>
      </c>
      <c r="Q4507" s="184">
        <v>44055</v>
      </c>
      <c r="R4507" s="182">
        <v>5</v>
      </c>
      <c r="S4507" s="182">
        <f t="shared" si="429"/>
        <v>3.54</v>
      </c>
      <c r="T4507" s="182">
        <f t="shared" si="430"/>
        <v>1.46</v>
      </c>
    </row>
    <row r="4508" spans="16:20" x14ac:dyDescent="0.2">
      <c r="P4508" s="184">
        <f t="shared" si="428"/>
        <v>44044</v>
      </c>
      <c r="Q4508" s="184">
        <v>44056</v>
      </c>
      <c r="R4508" s="182">
        <v>5</v>
      </c>
      <c r="S4508" s="182">
        <f t="shared" si="429"/>
        <v>3.54</v>
      </c>
      <c r="T4508" s="182">
        <f t="shared" si="430"/>
        <v>1.46</v>
      </c>
    </row>
    <row r="4509" spans="16:20" x14ac:dyDescent="0.2">
      <c r="P4509" s="184">
        <f t="shared" si="428"/>
        <v>44044</v>
      </c>
      <c r="Q4509" s="184">
        <v>44057</v>
      </c>
      <c r="R4509" s="182">
        <v>4.5</v>
      </c>
      <c r="S4509" s="182">
        <f t="shared" si="429"/>
        <v>3.54</v>
      </c>
      <c r="T4509" s="182">
        <f t="shared" si="430"/>
        <v>0.96</v>
      </c>
    </row>
    <row r="4510" spans="16:20" x14ac:dyDescent="0.2">
      <c r="P4510" s="184">
        <f t="shared" si="428"/>
        <v>44044</v>
      </c>
      <c r="Q4510" s="184">
        <v>44058</v>
      </c>
      <c r="R4510" s="182">
        <v>4.5</v>
      </c>
      <c r="S4510" s="182">
        <f t="shared" si="429"/>
        <v>3.54</v>
      </c>
      <c r="T4510" s="182">
        <f t="shared" si="430"/>
        <v>0.96</v>
      </c>
    </row>
    <row r="4511" spans="16:20" x14ac:dyDescent="0.2">
      <c r="P4511" s="184">
        <f t="shared" si="428"/>
        <v>44044</v>
      </c>
      <c r="Q4511" s="184">
        <v>44059</v>
      </c>
      <c r="R4511" s="182">
        <v>4.5</v>
      </c>
      <c r="S4511" s="182">
        <f t="shared" si="429"/>
        <v>3.54</v>
      </c>
      <c r="T4511" s="182">
        <f t="shared" si="430"/>
        <v>0.96</v>
      </c>
    </row>
    <row r="4512" spans="16:20" x14ac:dyDescent="0.2">
      <c r="P4512" s="184">
        <f t="shared" si="428"/>
        <v>44044</v>
      </c>
      <c r="Q4512" s="184">
        <v>44060</v>
      </c>
      <c r="R4512" s="182">
        <v>4.5</v>
      </c>
      <c r="S4512" s="182">
        <f t="shared" si="429"/>
        <v>3.54</v>
      </c>
      <c r="T4512" s="182">
        <f t="shared" si="430"/>
        <v>0.96</v>
      </c>
    </row>
    <row r="4513" spans="16:20" x14ac:dyDescent="0.2">
      <c r="P4513" s="184">
        <f t="shared" si="428"/>
        <v>44044</v>
      </c>
      <c r="Q4513" s="184">
        <v>44061</v>
      </c>
      <c r="R4513" s="182">
        <v>4.5</v>
      </c>
      <c r="S4513" s="182">
        <f t="shared" si="429"/>
        <v>3.54</v>
      </c>
      <c r="T4513" s="182">
        <f t="shared" si="430"/>
        <v>0.96</v>
      </c>
    </row>
    <row r="4514" spans="16:20" x14ac:dyDescent="0.2">
      <c r="P4514" s="184">
        <f t="shared" si="428"/>
        <v>44044</v>
      </c>
      <c r="Q4514" s="184">
        <v>44062</v>
      </c>
      <c r="R4514" s="182">
        <v>4.5</v>
      </c>
      <c r="S4514" s="182">
        <f t="shared" si="429"/>
        <v>3.54</v>
      </c>
      <c r="T4514" s="182">
        <f t="shared" si="430"/>
        <v>0.96</v>
      </c>
    </row>
    <row r="4515" spans="16:20" x14ac:dyDescent="0.2">
      <c r="P4515" s="184">
        <f t="shared" si="428"/>
        <v>44044</v>
      </c>
      <c r="Q4515" s="184">
        <v>44063</v>
      </c>
      <c r="R4515" s="182">
        <v>4.5</v>
      </c>
      <c r="S4515" s="182">
        <f t="shared" si="429"/>
        <v>3.54</v>
      </c>
      <c r="T4515" s="182">
        <f t="shared" si="430"/>
        <v>0.96</v>
      </c>
    </row>
    <row r="4516" spans="16:20" x14ac:dyDescent="0.2">
      <c r="P4516" s="184">
        <f t="shared" si="428"/>
        <v>44044</v>
      </c>
      <c r="Q4516" s="184">
        <v>44064</v>
      </c>
      <c r="R4516" s="182">
        <v>4.5</v>
      </c>
      <c r="S4516" s="182">
        <f t="shared" si="429"/>
        <v>3.54</v>
      </c>
      <c r="T4516" s="182">
        <f t="shared" si="430"/>
        <v>0.96</v>
      </c>
    </row>
    <row r="4517" spans="16:20" x14ac:dyDescent="0.2">
      <c r="P4517" s="184">
        <f t="shared" si="428"/>
        <v>44044</v>
      </c>
      <c r="Q4517" s="184">
        <v>44065</v>
      </c>
      <c r="R4517" s="182">
        <v>4.5</v>
      </c>
      <c r="S4517" s="182">
        <f t="shared" si="429"/>
        <v>3.54</v>
      </c>
      <c r="T4517" s="182">
        <f t="shared" si="430"/>
        <v>0.96</v>
      </c>
    </row>
    <row r="4518" spans="16:20" x14ac:dyDescent="0.2">
      <c r="P4518" s="184">
        <f t="shared" si="428"/>
        <v>44044</v>
      </c>
      <c r="Q4518" s="184">
        <v>44066</v>
      </c>
      <c r="R4518" s="182">
        <v>4.5</v>
      </c>
      <c r="S4518" s="182">
        <f t="shared" si="429"/>
        <v>3.54</v>
      </c>
      <c r="T4518" s="182">
        <f t="shared" si="430"/>
        <v>0.96</v>
      </c>
    </row>
    <row r="4519" spans="16:20" x14ac:dyDescent="0.2">
      <c r="P4519" s="184">
        <f t="shared" si="428"/>
        <v>44044</v>
      </c>
      <c r="Q4519" s="184">
        <v>44067</v>
      </c>
      <c r="R4519" s="182">
        <v>4.5</v>
      </c>
      <c r="S4519" s="182">
        <f t="shared" si="429"/>
        <v>3.54</v>
      </c>
      <c r="T4519" s="182">
        <f t="shared" si="430"/>
        <v>0.96</v>
      </c>
    </row>
    <row r="4520" spans="16:20" x14ac:dyDescent="0.2">
      <c r="P4520" s="184">
        <f t="shared" si="428"/>
        <v>44044</v>
      </c>
      <c r="Q4520" s="184">
        <v>44068</v>
      </c>
      <c r="R4520" s="182">
        <v>4.5</v>
      </c>
      <c r="S4520" s="182">
        <f t="shared" si="429"/>
        <v>3.54</v>
      </c>
      <c r="T4520" s="182">
        <f t="shared" si="430"/>
        <v>0.96</v>
      </c>
    </row>
    <row r="4521" spans="16:20" x14ac:dyDescent="0.2">
      <c r="P4521" s="184">
        <f t="shared" si="428"/>
        <v>44044</v>
      </c>
      <c r="Q4521" s="184">
        <v>44069</v>
      </c>
      <c r="R4521" s="182">
        <v>4.5</v>
      </c>
      <c r="S4521" s="182">
        <f t="shared" si="429"/>
        <v>3.54</v>
      </c>
      <c r="T4521" s="182">
        <f t="shared" si="430"/>
        <v>0.96</v>
      </c>
    </row>
    <row r="4522" spans="16:20" x14ac:dyDescent="0.2">
      <c r="P4522" s="184">
        <f t="shared" si="428"/>
        <v>44044</v>
      </c>
      <c r="Q4522" s="184">
        <v>44070</v>
      </c>
      <c r="R4522" s="182">
        <v>4.5</v>
      </c>
      <c r="S4522" s="182">
        <f t="shared" si="429"/>
        <v>3.54</v>
      </c>
      <c r="T4522" s="182">
        <f t="shared" si="430"/>
        <v>0.96</v>
      </c>
    </row>
    <row r="4523" spans="16:20" x14ac:dyDescent="0.2">
      <c r="P4523" s="184">
        <f t="shared" si="428"/>
        <v>44044</v>
      </c>
      <c r="Q4523" s="184">
        <v>44071</v>
      </c>
      <c r="R4523" s="182">
        <v>4.5</v>
      </c>
      <c r="S4523" s="182">
        <f t="shared" si="429"/>
        <v>3.54</v>
      </c>
      <c r="T4523" s="182">
        <f t="shared" si="430"/>
        <v>0.96</v>
      </c>
    </row>
    <row r="4524" spans="16:20" x14ac:dyDescent="0.2">
      <c r="P4524" s="184">
        <f t="shared" si="428"/>
        <v>44044</v>
      </c>
      <c r="Q4524" s="184">
        <v>44073</v>
      </c>
      <c r="R4524" s="182">
        <v>4.5</v>
      </c>
      <c r="S4524" s="182">
        <f t="shared" si="429"/>
        <v>3.54</v>
      </c>
      <c r="T4524" s="182">
        <f t="shared" si="430"/>
        <v>0.96</v>
      </c>
    </row>
    <row r="4525" spans="16:20" x14ac:dyDescent="0.2">
      <c r="P4525" s="184">
        <f t="shared" si="428"/>
        <v>44044</v>
      </c>
      <c r="Q4525" s="184">
        <v>44074</v>
      </c>
      <c r="R4525" s="182">
        <v>4.5</v>
      </c>
      <c r="S4525" s="182">
        <f t="shared" si="429"/>
        <v>3.54</v>
      </c>
      <c r="T4525" s="182">
        <f t="shared" si="430"/>
        <v>0.96</v>
      </c>
    </row>
    <row r="4526" spans="16:20" x14ac:dyDescent="0.2">
      <c r="P4526" s="184">
        <f t="shared" si="428"/>
        <v>44075</v>
      </c>
      <c r="Q4526" s="184">
        <v>44075</v>
      </c>
      <c r="R4526" s="182">
        <v>4.5</v>
      </c>
      <c r="S4526" s="182">
        <f t="shared" si="429"/>
        <v>3.59</v>
      </c>
      <c r="T4526" s="182">
        <f t="shared" si="430"/>
        <v>0.91000000000000014</v>
      </c>
    </row>
    <row r="4527" spans="16:20" x14ac:dyDescent="0.2">
      <c r="P4527" s="184">
        <f t="shared" si="428"/>
        <v>44075</v>
      </c>
      <c r="Q4527" s="184">
        <v>44076</v>
      </c>
      <c r="R4527" s="182">
        <v>4.5</v>
      </c>
      <c r="S4527" s="182">
        <f t="shared" si="429"/>
        <v>3.59</v>
      </c>
      <c r="T4527" s="182">
        <f t="shared" si="430"/>
        <v>0.91000000000000014</v>
      </c>
    </row>
    <row r="4528" spans="16:20" x14ac:dyDescent="0.2">
      <c r="P4528" s="184">
        <f t="shared" si="428"/>
        <v>44075</v>
      </c>
      <c r="Q4528" s="184">
        <v>44077</v>
      </c>
      <c r="R4528" s="182">
        <v>4.5</v>
      </c>
      <c r="S4528" s="182">
        <f t="shared" si="429"/>
        <v>3.59</v>
      </c>
      <c r="T4528" s="182">
        <f t="shared" si="430"/>
        <v>0.91000000000000014</v>
      </c>
    </row>
    <row r="4529" spans="16:20" x14ac:dyDescent="0.2">
      <c r="P4529" s="184">
        <f t="shared" si="428"/>
        <v>44075</v>
      </c>
      <c r="Q4529" s="184">
        <v>44078</v>
      </c>
      <c r="R4529" s="182">
        <v>4.5</v>
      </c>
      <c r="S4529" s="182">
        <f t="shared" si="429"/>
        <v>3.59</v>
      </c>
      <c r="T4529" s="182">
        <f t="shared" si="430"/>
        <v>0.91000000000000014</v>
      </c>
    </row>
    <row r="4530" spans="16:20" x14ac:dyDescent="0.2">
      <c r="P4530" s="184">
        <f t="shared" si="428"/>
        <v>44075</v>
      </c>
      <c r="Q4530" s="184">
        <v>44079</v>
      </c>
      <c r="R4530" s="182">
        <v>4.5</v>
      </c>
      <c r="S4530" s="182">
        <f t="shared" si="429"/>
        <v>3.59</v>
      </c>
      <c r="T4530" s="182">
        <f t="shared" si="430"/>
        <v>0.91000000000000014</v>
      </c>
    </row>
    <row r="4531" spans="16:20" x14ac:dyDescent="0.2">
      <c r="P4531" s="184">
        <f t="shared" si="428"/>
        <v>44075</v>
      </c>
      <c r="Q4531" s="184">
        <v>44080</v>
      </c>
      <c r="R4531" s="182">
        <v>4.5</v>
      </c>
      <c r="S4531" s="182">
        <f t="shared" si="429"/>
        <v>3.59</v>
      </c>
      <c r="T4531" s="182">
        <f t="shared" si="430"/>
        <v>0.91000000000000014</v>
      </c>
    </row>
    <row r="4532" spans="16:20" x14ac:dyDescent="0.2">
      <c r="P4532" s="184">
        <f t="shared" si="428"/>
        <v>44075</v>
      </c>
      <c r="Q4532" s="184">
        <v>44081</v>
      </c>
      <c r="R4532" s="182">
        <v>4.5</v>
      </c>
      <c r="S4532" s="182">
        <f t="shared" si="429"/>
        <v>3.59</v>
      </c>
      <c r="T4532" s="182">
        <f t="shared" si="430"/>
        <v>0.91000000000000014</v>
      </c>
    </row>
    <row r="4533" spans="16:20" x14ac:dyDescent="0.2">
      <c r="P4533" s="184">
        <f t="shared" si="428"/>
        <v>44075</v>
      </c>
      <c r="Q4533" s="184">
        <v>44082</v>
      </c>
      <c r="R4533" s="182">
        <v>4.5</v>
      </c>
      <c r="S4533" s="182">
        <f t="shared" si="429"/>
        <v>3.59</v>
      </c>
      <c r="T4533" s="182">
        <f t="shared" si="430"/>
        <v>0.91000000000000014</v>
      </c>
    </row>
    <row r="4534" spans="16:20" x14ac:dyDescent="0.2">
      <c r="P4534" s="184">
        <f t="shared" si="428"/>
        <v>44075</v>
      </c>
      <c r="Q4534" s="184">
        <v>44083</v>
      </c>
      <c r="R4534" s="182">
        <v>4.5</v>
      </c>
      <c r="S4534" s="182">
        <f t="shared" si="429"/>
        <v>3.59</v>
      </c>
      <c r="T4534" s="182">
        <f t="shared" si="430"/>
        <v>0.91000000000000014</v>
      </c>
    </row>
    <row r="4535" spans="16:20" x14ac:dyDescent="0.2">
      <c r="P4535" s="184">
        <f t="shared" si="428"/>
        <v>44075</v>
      </c>
      <c r="Q4535" s="184">
        <v>44084</v>
      </c>
      <c r="R4535" s="182">
        <v>4.5</v>
      </c>
      <c r="S4535" s="182">
        <f t="shared" si="429"/>
        <v>3.59</v>
      </c>
      <c r="T4535" s="182">
        <f t="shared" si="430"/>
        <v>0.91000000000000014</v>
      </c>
    </row>
    <row r="4536" spans="16:20" x14ac:dyDescent="0.2">
      <c r="P4536" s="184">
        <f t="shared" si="428"/>
        <v>44075</v>
      </c>
      <c r="Q4536" s="184">
        <v>44085</v>
      </c>
      <c r="R4536" s="182">
        <v>4.5</v>
      </c>
      <c r="S4536" s="182">
        <f t="shared" si="429"/>
        <v>3.59</v>
      </c>
      <c r="T4536" s="182">
        <f t="shared" si="430"/>
        <v>0.91000000000000014</v>
      </c>
    </row>
    <row r="4537" spans="16:20" x14ac:dyDescent="0.2">
      <c r="P4537" s="184">
        <f t="shared" si="428"/>
        <v>44075</v>
      </c>
      <c r="Q4537" s="184">
        <v>44086</v>
      </c>
      <c r="R4537" s="182">
        <v>4.5</v>
      </c>
      <c r="S4537" s="182">
        <f t="shared" si="429"/>
        <v>3.59</v>
      </c>
      <c r="T4537" s="182">
        <f t="shared" si="430"/>
        <v>0.91000000000000014</v>
      </c>
    </row>
    <row r="4538" spans="16:20" x14ac:dyDescent="0.2">
      <c r="P4538" s="184">
        <f t="shared" si="428"/>
        <v>44075</v>
      </c>
      <c r="Q4538" s="184">
        <v>44087</v>
      </c>
      <c r="R4538" s="182">
        <v>4.5</v>
      </c>
      <c r="S4538" s="182">
        <f t="shared" si="429"/>
        <v>3.59</v>
      </c>
      <c r="T4538" s="182">
        <f t="shared" si="430"/>
        <v>0.91000000000000014</v>
      </c>
    </row>
    <row r="4539" spans="16:20" x14ac:dyDescent="0.2">
      <c r="P4539" s="184">
        <f t="shared" si="428"/>
        <v>44075</v>
      </c>
      <c r="Q4539" s="184">
        <v>44088</v>
      </c>
      <c r="R4539" s="182">
        <v>4.5</v>
      </c>
      <c r="S4539" s="182">
        <f t="shared" si="429"/>
        <v>3.59</v>
      </c>
      <c r="T4539" s="182">
        <f t="shared" si="430"/>
        <v>0.91000000000000014</v>
      </c>
    </row>
    <row r="4540" spans="16:20" x14ac:dyDescent="0.2">
      <c r="P4540" s="184">
        <f t="shared" si="428"/>
        <v>44075</v>
      </c>
      <c r="Q4540" s="184">
        <v>44089</v>
      </c>
      <c r="R4540" s="182">
        <v>4.5</v>
      </c>
      <c r="S4540" s="182">
        <f t="shared" si="429"/>
        <v>3.59</v>
      </c>
      <c r="T4540" s="182">
        <f t="shared" si="430"/>
        <v>0.91000000000000014</v>
      </c>
    </row>
    <row r="4541" spans="16:20" x14ac:dyDescent="0.2">
      <c r="P4541" s="184">
        <f t="shared" si="428"/>
        <v>44075</v>
      </c>
      <c r="Q4541" s="184">
        <v>44090</v>
      </c>
      <c r="R4541" s="182">
        <v>4.5</v>
      </c>
      <c r="S4541" s="182">
        <f t="shared" si="429"/>
        <v>3.59</v>
      </c>
      <c r="T4541" s="182">
        <f t="shared" si="430"/>
        <v>0.91000000000000014</v>
      </c>
    </row>
    <row r="4542" spans="16:20" x14ac:dyDescent="0.2">
      <c r="P4542" s="184">
        <f t="shared" si="428"/>
        <v>44075</v>
      </c>
      <c r="Q4542" s="184">
        <v>44091</v>
      </c>
      <c r="R4542" s="182">
        <v>4.5</v>
      </c>
      <c r="S4542" s="182">
        <f t="shared" si="429"/>
        <v>3.59</v>
      </c>
      <c r="T4542" s="182">
        <f t="shared" si="430"/>
        <v>0.91000000000000014</v>
      </c>
    </row>
    <row r="4543" spans="16:20" x14ac:dyDescent="0.2">
      <c r="P4543" s="184">
        <f t="shared" si="428"/>
        <v>44075</v>
      </c>
      <c r="Q4543" s="184">
        <v>44092</v>
      </c>
      <c r="R4543" s="182">
        <v>4.5</v>
      </c>
      <c r="S4543" s="182">
        <f t="shared" si="429"/>
        <v>3.59</v>
      </c>
      <c r="T4543" s="182">
        <f t="shared" si="430"/>
        <v>0.91000000000000014</v>
      </c>
    </row>
    <row r="4544" spans="16:20" x14ac:dyDescent="0.2">
      <c r="P4544" s="184">
        <f t="shared" si="428"/>
        <v>44075</v>
      </c>
      <c r="Q4544" s="184">
        <v>44093</v>
      </c>
      <c r="R4544" s="182">
        <v>4.5</v>
      </c>
      <c r="S4544" s="182">
        <f t="shared" si="429"/>
        <v>3.59</v>
      </c>
      <c r="T4544" s="182">
        <f t="shared" si="430"/>
        <v>0.91000000000000014</v>
      </c>
    </row>
    <row r="4545" spans="16:20" x14ac:dyDescent="0.2">
      <c r="P4545" s="184">
        <f t="shared" si="428"/>
        <v>44075</v>
      </c>
      <c r="Q4545" s="184">
        <v>44094</v>
      </c>
      <c r="R4545" s="182">
        <v>4.5</v>
      </c>
      <c r="S4545" s="182">
        <f t="shared" si="429"/>
        <v>3.59</v>
      </c>
      <c r="T4545" s="182">
        <f t="shared" si="430"/>
        <v>0.91000000000000014</v>
      </c>
    </row>
    <row r="4546" spans="16:20" x14ac:dyDescent="0.2">
      <c r="P4546" s="184">
        <f t="shared" si="428"/>
        <v>44075</v>
      </c>
      <c r="Q4546" s="184">
        <v>44095</v>
      </c>
      <c r="R4546" s="182">
        <v>4.5</v>
      </c>
      <c r="S4546" s="182">
        <f t="shared" si="429"/>
        <v>3.59</v>
      </c>
      <c r="T4546" s="182">
        <f t="shared" si="430"/>
        <v>0.91000000000000014</v>
      </c>
    </row>
    <row r="4547" spans="16:20" x14ac:dyDescent="0.2">
      <c r="P4547" s="184">
        <f t="shared" si="428"/>
        <v>44075</v>
      </c>
      <c r="Q4547" s="184">
        <v>44096</v>
      </c>
      <c r="R4547" s="182">
        <v>4.5</v>
      </c>
      <c r="S4547" s="182">
        <f t="shared" si="429"/>
        <v>3.59</v>
      </c>
      <c r="T4547" s="182">
        <f t="shared" si="430"/>
        <v>0.91000000000000014</v>
      </c>
    </row>
    <row r="4548" spans="16:20" x14ac:dyDescent="0.2">
      <c r="P4548" s="184">
        <f t="shared" si="428"/>
        <v>44075</v>
      </c>
      <c r="Q4548" s="184">
        <v>44097</v>
      </c>
      <c r="R4548" s="182">
        <v>4.5</v>
      </c>
      <c r="S4548" s="182">
        <f t="shared" si="429"/>
        <v>3.59</v>
      </c>
      <c r="T4548" s="182">
        <f t="shared" si="430"/>
        <v>0.91000000000000014</v>
      </c>
    </row>
    <row r="4549" spans="16:20" x14ac:dyDescent="0.2">
      <c r="P4549" s="184">
        <f t="shared" si="428"/>
        <v>44075</v>
      </c>
      <c r="Q4549" s="184">
        <v>44098</v>
      </c>
      <c r="R4549" s="182">
        <v>4.5</v>
      </c>
      <c r="S4549" s="182">
        <f t="shared" si="429"/>
        <v>3.59</v>
      </c>
      <c r="T4549" s="182">
        <f t="shared" si="430"/>
        <v>0.91000000000000014</v>
      </c>
    </row>
    <row r="4550" spans="16:20" x14ac:dyDescent="0.2">
      <c r="P4550" s="184">
        <f t="shared" si="428"/>
        <v>44075</v>
      </c>
      <c r="Q4550" s="184">
        <v>44099</v>
      </c>
      <c r="R4550" s="182">
        <v>4.25</v>
      </c>
      <c r="S4550" s="182">
        <f t="shared" si="429"/>
        <v>3.59</v>
      </c>
      <c r="T4550" s="182">
        <f t="shared" si="430"/>
        <v>0.66000000000000014</v>
      </c>
    </row>
    <row r="4551" spans="16:20" x14ac:dyDescent="0.2">
      <c r="P4551" s="184">
        <f t="shared" si="428"/>
        <v>44075</v>
      </c>
      <c r="Q4551" s="184">
        <v>44100</v>
      </c>
      <c r="R4551" s="182">
        <v>4.25</v>
      </c>
      <c r="S4551" s="182">
        <f t="shared" si="429"/>
        <v>3.59</v>
      </c>
      <c r="T4551" s="182">
        <f t="shared" si="430"/>
        <v>0.66000000000000014</v>
      </c>
    </row>
    <row r="4552" spans="16:20" x14ac:dyDescent="0.2">
      <c r="P4552" s="184">
        <f t="shared" ref="P4552:P4615" si="431">DATE(YEAR(Q4552),MONTH(Q4552),1)</f>
        <v>44075</v>
      </c>
      <c r="Q4552" s="184">
        <v>44101</v>
      </c>
      <c r="R4552" s="182">
        <v>4.25</v>
      </c>
      <c r="S4552" s="182">
        <f t="shared" ref="S4552:S4615" si="432">INDEX($Y:$Y,MATCH($P4552,$V:$V,0))</f>
        <v>3.59</v>
      </c>
      <c r="T4552" s="182">
        <f t="shared" ref="T4552:T4615" si="433">R4552-S4552</f>
        <v>0.66000000000000014</v>
      </c>
    </row>
    <row r="4553" spans="16:20" x14ac:dyDescent="0.2">
      <c r="P4553" s="184">
        <f t="shared" si="431"/>
        <v>44075</v>
      </c>
      <c r="Q4553" s="184">
        <v>44102</v>
      </c>
      <c r="R4553" s="182">
        <v>4.25</v>
      </c>
      <c r="S4553" s="182">
        <f t="shared" si="432"/>
        <v>3.59</v>
      </c>
      <c r="T4553" s="182">
        <f t="shared" si="433"/>
        <v>0.66000000000000014</v>
      </c>
    </row>
    <row r="4554" spans="16:20" x14ac:dyDescent="0.2">
      <c r="P4554" s="184">
        <f t="shared" si="431"/>
        <v>44075</v>
      </c>
      <c r="Q4554" s="184">
        <v>44103</v>
      </c>
      <c r="R4554" s="182">
        <v>4.25</v>
      </c>
      <c r="S4554" s="182">
        <f t="shared" si="432"/>
        <v>3.59</v>
      </c>
      <c r="T4554" s="182">
        <f t="shared" si="433"/>
        <v>0.66000000000000014</v>
      </c>
    </row>
    <row r="4555" spans="16:20" x14ac:dyDescent="0.2">
      <c r="P4555" s="184">
        <f t="shared" si="431"/>
        <v>44075</v>
      </c>
      <c r="Q4555" s="184">
        <v>44104</v>
      </c>
      <c r="R4555" s="182">
        <v>4.25</v>
      </c>
      <c r="S4555" s="182">
        <f t="shared" si="432"/>
        <v>3.59</v>
      </c>
      <c r="T4555" s="182">
        <f t="shared" si="433"/>
        <v>0.66000000000000014</v>
      </c>
    </row>
    <row r="4556" spans="16:20" x14ac:dyDescent="0.2">
      <c r="P4556" s="184">
        <f t="shared" si="431"/>
        <v>44105</v>
      </c>
      <c r="Q4556" s="184">
        <v>44105</v>
      </c>
      <c r="R4556" s="182">
        <v>4.25</v>
      </c>
      <c r="S4556" s="182">
        <f t="shared" si="432"/>
        <v>3.61</v>
      </c>
      <c r="T4556" s="182">
        <f t="shared" si="433"/>
        <v>0.64000000000000012</v>
      </c>
    </row>
    <row r="4557" spans="16:20" x14ac:dyDescent="0.2">
      <c r="P4557" s="184">
        <f t="shared" si="431"/>
        <v>44105</v>
      </c>
      <c r="Q4557" s="184">
        <v>44106</v>
      </c>
      <c r="R4557" s="182">
        <v>4.25</v>
      </c>
      <c r="S4557" s="182">
        <f t="shared" si="432"/>
        <v>3.61</v>
      </c>
      <c r="T4557" s="182">
        <f t="shared" si="433"/>
        <v>0.64000000000000012</v>
      </c>
    </row>
    <row r="4558" spans="16:20" x14ac:dyDescent="0.2">
      <c r="P4558" s="184">
        <f t="shared" si="431"/>
        <v>44105</v>
      </c>
      <c r="Q4558" s="184">
        <v>44107</v>
      </c>
      <c r="R4558" s="182">
        <v>4.25</v>
      </c>
      <c r="S4558" s="182">
        <f t="shared" si="432"/>
        <v>3.61</v>
      </c>
      <c r="T4558" s="182">
        <f t="shared" si="433"/>
        <v>0.64000000000000012</v>
      </c>
    </row>
    <row r="4559" spans="16:20" x14ac:dyDescent="0.2">
      <c r="P4559" s="184">
        <f t="shared" si="431"/>
        <v>44105</v>
      </c>
      <c r="Q4559" s="184">
        <v>44108</v>
      </c>
      <c r="R4559" s="182">
        <v>4.25</v>
      </c>
      <c r="S4559" s="182">
        <f t="shared" si="432"/>
        <v>3.61</v>
      </c>
      <c r="T4559" s="182">
        <f t="shared" si="433"/>
        <v>0.64000000000000012</v>
      </c>
    </row>
    <row r="4560" spans="16:20" x14ac:dyDescent="0.2">
      <c r="P4560" s="184">
        <f t="shared" si="431"/>
        <v>44105</v>
      </c>
      <c r="Q4560" s="184">
        <v>44109</v>
      </c>
      <c r="R4560" s="182">
        <v>4.25</v>
      </c>
      <c r="S4560" s="182">
        <f t="shared" si="432"/>
        <v>3.61</v>
      </c>
      <c r="T4560" s="182">
        <f t="shared" si="433"/>
        <v>0.64000000000000012</v>
      </c>
    </row>
    <row r="4561" spans="16:20" x14ac:dyDescent="0.2">
      <c r="P4561" s="184">
        <f t="shared" si="431"/>
        <v>44105</v>
      </c>
      <c r="Q4561" s="184">
        <v>44110</v>
      </c>
      <c r="R4561" s="182">
        <v>4.25</v>
      </c>
      <c r="S4561" s="182">
        <f t="shared" si="432"/>
        <v>3.61</v>
      </c>
      <c r="T4561" s="182">
        <f t="shared" si="433"/>
        <v>0.64000000000000012</v>
      </c>
    </row>
    <row r="4562" spans="16:20" x14ac:dyDescent="0.2">
      <c r="P4562" s="184">
        <f t="shared" si="431"/>
        <v>44105</v>
      </c>
      <c r="Q4562" s="184">
        <v>44111</v>
      </c>
      <c r="R4562" s="182">
        <v>4.25</v>
      </c>
      <c r="S4562" s="182">
        <f t="shared" si="432"/>
        <v>3.61</v>
      </c>
      <c r="T4562" s="182">
        <f t="shared" si="433"/>
        <v>0.64000000000000012</v>
      </c>
    </row>
    <row r="4563" spans="16:20" x14ac:dyDescent="0.2">
      <c r="P4563" s="184">
        <f t="shared" si="431"/>
        <v>44105</v>
      </c>
      <c r="Q4563" s="184">
        <v>44112</v>
      </c>
      <c r="R4563" s="182">
        <v>4.25</v>
      </c>
      <c r="S4563" s="182">
        <f t="shared" si="432"/>
        <v>3.61</v>
      </c>
      <c r="T4563" s="182">
        <f t="shared" si="433"/>
        <v>0.64000000000000012</v>
      </c>
    </row>
    <row r="4564" spans="16:20" x14ac:dyDescent="0.2">
      <c r="P4564" s="184">
        <f t="shared" si="431"/>
        <v>44105</v>
      </c>
      <c r="Q4564" s="184">
        <v>44113</v>
      </c>
      <c r="R4564" s="182">
        <v>4.25</v>
      </c>
      <c r="S4564" s="182">
        <f t="shared" si="432"/>
        <v>3.61</v>
      </c>
      <c r="T4564" s="182">
        <f t="shared" si="433"/>
        <v>0.64000000000000012</v>
      </c>
    </row>
    <row r="4565" spans="16:20" x14ac:dyDescent="0.2">
      <c r="P4565" s="184">
        <f t="shared" si="431"/>
        <v>44105</v>
      </c>
      <c r="Q4565" s="184">
        <v>44114</v>
      </c>
      <c r="R4565" s="182">
        <v>4.25</v>
      </c>
      <c r="S4565" s="182">
        <f t="shared" si="432"/>
        <v>3.61</v>
      </c>
      <c r="T4565" s="182">
        <f t="shared" si="433"/>
        <v>0.64000000000000012</v>
      </c>
    </row>
    <row r="4566" spans="16:20" x14ac:dyDescent="0.2">
      <c r="P4566" s="184">
        <f t="shared" si="431"/>
        <v>44105</v>
      </c>
      <c r="Q4566" s="184">
        <v>44115</v>
      </c>
      <c r="R4566" s="182">
        <v>4.25</v>
      </c>
      <c r="S4566" s="182">
        <f t="shared" si="432"/>
        <v>3.61</v>
      </c>
      <c r="T4566" s="182">
        <f t="shared" si="433"/>
        <v>0.64000000000000012</v>
      </c>
    </row>
    <row r="4567" spans="16:20" x14ac:dyDescent="0.2">
      <c r="P4567" s="184">
        <f t="shared" si="431"/>
        <v>44105</v>
      </c>
      <c r="Q4567" s="184">
        <v>44116</v>
      </c>
      <c r="R4567" s="182">
        <v>4.25</v>
      </c>
      <c r="S4567" s="182">
        <f t="shared" si="432"/>
        <v>3.61</v>
      </c>
      <c r="T4567" s="182">
        <f t="shared" si="433"/>
        <v>0.64000000000000012</v>
      </c>
    </row>
    <row r="4568" spans="16:20" x14ac:dyDescent="0.2">
      <c r="P4568" s="184">
        <f t="shared" si="431"/>
        <v>44105</v>
      </c>
      <c r="Q4568" s="184">
        <v>44117</v>
      </c>
      <c r="R4568" s="182">
        <v>4.25</v>
      </c>
      <c r="S4568" s="182">
        <f t="shared" si="432"/>
        <v>3.61</v>
      </c>
      <c r="T4568" s="182">
        <f t="shared" si="433"/>
        <v>0.64000000000000012</v>
      </c>
    </row>
    <row r="4569" spans="16:20" x14ac:dyDescent="0.2">
      <c r="P4569" s="184">
        <f t="shared" si="431"/>
        <v>44105</v>
      </c>
      <c r="Q4569" s="184">
        <v>44118</v>
      </c>
      <c r="R4569" s="182">
        <v>4.25</v>
      </c>
      <c r="S4569" s="182">
        <f t="shared" si="432"/>
        <v>3.61</v>
      </c>
      <c r="T4569" s="182">
        <f t="shared" si="433"/>
        <v>0.64000000000000012</v>
      </c>
    </row>
    <row r="4570" spans="16:20" x14ac:dyDescent="0.2">
      <c r="P4570" s="184">
        <f t="shared" si="431"/>
        <v>44105</v>
      </c>
      <c r="Q4570" s="184">
        <v>44119</v>
      </c>
      <c r="R4570" s="182">
        <v>4.25</v>
      </c>
      <c r="S4570" s="182">
        <f t="shared" si="432"/>
        <v>3.61</v>
      </c>
      <c r="T4570" s="182">
        <f t="shared" si="433"/>
        <v>0.64000000000000012</v>
      </c>
    </row>
    <row r="4571" spans="16:20" x14ac:dyDescent="0.2">
      <c r="P4571" s="184">
        <f t="shared" si="431"/>
        <v>44105</v>
      </c>
      <c r="Q4571" s="184">
        <v>44120</v>
      </c>
      <c r="R4571" s="182">
        <v>4.25</v>
      </c>
      <c r="S4571" s="182">
        <f t="shared" si="432"/>
        <v>3.61</v>
      </c>
      <c r="T4571" s="182">
        <f t="shared" si="433"/>
        <v>0.64000000000000012</v>
      </c>
    </row>
    <row r="4572" spans="16:20" x14ac:dyDescent="0.2">
      <c r="P4572" s="184">
        <f t="shared" si="431"/>
        <v>44105</v>
      </c>
      <c r="Q4572" s="184">
        <v>44121</v>
      </c>
      <c r="R4572" s="182">
        <v>4.25</v>
      </c>
      <c r="S4572" s="182">
        <f t="shared" si="432"/>
        <v>3.61</v>
      </c>
      <c r="T4572" s="182">
        <f t="shared" si="433"/>
        <v>0.64000000000000012</v>
      </c>
    </row>
    <row r="4573" spans="16:20" x14ac:dyDescent="0.2">
      <c r="P4573" s="184">
        <f t="shared" si="431"/>
        <v>44105</v>
      </c>
      <c r="Q4573" s="184">
        <v>44122</v>
      </c>
      <c r="R4573" s="182">
        <v>4.25</v>
      </c>
      <c r="S4573" s="182">
        <f t="shared" si="432"/>
        <v>3.61</v>
      </c>
      <c r="T4573" s="182">
        <f t="shared" si="433"/>
        <v>0.64000000000000012</v>
      </c>
    </row>
    <row r="4574" spans="16:20" x14ac:dyDescent="0.2">
      <c r="P4574" s="184">
        <f t="shared" si="431"/>
        <v>44105</v>
      </c>
      <c r="Q4574" s="184">
        <v>44123</v>
      </c>
      <c r="R4574" s="182">
        <v>4.25</v>
      </c>
      <c r="S4574" s="182">
        <f t="shared" si="432"/>
        <v>3.61</v>
      </c>
      <c r="T4574" s="182">
        <f t="shared" si="433"/>
        <v>0.64000000000000012</v>
      </c>
    </row>
    <row r="4575" spans="16:20" x14ac:dyDescent="0.2">
      <c r="P4575" s="184">
        <f t="shared" si="431"/>
        <v>44105</v>
      </c>
      <c r="Q4575" s="184">
        <v>44124</v>
      </c>
      <c r="R4575" s="182">
        <v>4.25</v>
      </c>
      <c r="S4575" s="182">
        <f t="shared" si="432"/>
        <v>3.61</v>
      </c>
      <c r="T4575" s="182">
        <f t="shared" si="433"/>
        <v>0.64000000000000012</v>
      </c>
    </row>
    <row r="4576" spans="16:20" x14ac:dyDescent="0.2">
      <c r="P4576" s="184">
        <f t="shared" si="431"/>
        <v>44105</v>
      </c>
      <c r="Q4576" s="184">
        <v>44125</v>
      </c>
      <c r="R4576" s="182">
        <v>4.25</v>
      </c>
      <c r="S4576" s="182">
        <f t="shared" si="432"/>
        <v>3.61</v>
      </c>
      <c r="T4576" s="182">
        <f t="shared" si="433"/>
        <v>0.64000000000000012</v>
      </c>
    </row>
    <row r="4577" spans="16:20" x14ac:dyDescent="0.2">
      <c r="P4577" s="184">
        <f t="shared" si="431"/>
        <v>44105</v>
      </c>
      <c r="Q4577" s="184">
        <v>44126</v>
      </c>
      <c r="R4577" s="182">
        <v>4.25</v>
      </c>
      <c r="S4577" s="182">
        <f t="shared" si="432"/>
        <v>3.61</v>
      </c>
      <c r="T4577" s="182">
        <f t="shared" si="433"/>
        <v>0.64000000000000012</v>
      </c>
    </row>
    <row r="4578" spans="16:20" x14ac:dyDescent="0.2">
      <c r="P4578" s="184">
        <f t="shared" si="431"/>
        <v>44105</v>
      </c>
      <c r="Q4578" s="184">
        <v>44127</v>
      </c>
      <c r="R4578" s="182">
        <v>4.25</v>
      </c>
      <c r="S4578" s="182">
        <f t="shared" si="432"/>
        <v>3.61</v>
      </c>
      <c r="T4578" s="182">
        <f t="shared" si="433"/>
        <v>0.64000000000000012</v>
      </c>
    </row>
    <row r="4579" spans="16:20" x14ac:dyDescent="0.2">
      <c r="P4579" s="184">
        <f t="shared" si="431"/>
        <v>44105</v>
      </c>
      <c r="Q4579" s="184">
        <v>44128</v>
      </c>
      <c r="R4579" s="182">
        <v>4.25</v>
      </c>
      <c r="S4579" s="182">
        <f t="shared" si="432"/>
        <v>3.61</v>
      </c>
      <c r="T4579" s="182">
        <f t="shared" si="433"/>
        <v>0.64000000000000012</v>
      </c>
    </row>
    <row r="4580" spans="16:20" x14ac:dyDescent="0.2">
      <c r="P4580" s="184">
        <f t="shared" si="431"/>
        <v>44105</v>
      </c>
      <c r="Q4580" s="184">
        <v>44129</v>
      </c>
      <c r="R4580" s="182">
        <v>4.25</v>
      </c>
      <c r="S4580" s="182">
        <f t="shared" si="432"/>
        <v>3.61</v>
      </c>
      <c r="T4580" s="182">
        <f t="shared" si="433"/>
        <v>0.64000000000000012</v>
      </c>
    </row>
    <row r="4581" spans="16:20" x14ac:dyDescent="0.2">
      <c r="P4581" s="184">
        <f t="shared" si="431"/>
        <v>44105</v>
      </c>
      <c r="Q4581" s="184">
        <v>44130</v>
      </c>
      <c r="R4581" s="182">
        <v>4.25</v>
      </c>
      <c r="S4581" s="182">
        <f t="shared" si="432"/>
        <v>3.61</v>
      </c>
      <c r="T4581" s="182">
        <f t="shared" si="433"/>
        <v>0.64000000000000012</v>
      </c>
    </row>
    <row r="4582" spans="16:20" x14ac:dyDescent="0.2">
      <c r="P4582" s="184">
        <f t="shared" si="431"/>
        <v>44105</v>
      </c>
      <c r="Q4582" s="184">
        <v>44131</v>
      </c>
      <c r="R4582" s="182">
        <v>4.25</v>
      </c>
      <c r="S4582" s="182">
        <f t="shared" si="432"/>
        <v>3.61</v>
      </c>
      <c r="T4582" s="182">
        <f t="shared" si="433"/>
        <v>0.64000000000000012</v>
      </c>
    </row>
    <row r="4583" spans="16:20" x14ac:dyDescent="0.2">
      <c r="P4583" s="184">
        <f t="shared" si="431"/>
        <v>44105</v>
      </c>
      <c r="Q4583" s="184">
        <v>44132</v>
      </c>
      <c r="R4583" s="182">
        <v>4.25</v>
      </c>
      <c r="S4583" s="182">
        <f t="shared" si="432"/>
        <v>3.61</v>
      </c>
      <c r="T4583" s="182">
        <f t="shared" si="433"/>
        <v>0.64000000000000012</v>
      </c>
    </row>
    <row r="4584" spans="16:20" x14ac:dyDescent="0.2">
      <c r="P4584" s="184">
        <f t="shared" si="431"/>
        <v>44105</v>
      </c>
      <c r="Q4584" s="184">
        <v>44133</v>
      </c>
      <c r="R4584" s="182">
        <v>4.25</v>
      </c>
      <c r="S4584" s="182">
        <f t="shared" si="432"/>
        <v>3.61</v>
      </c>
      <c r="T4584" s="182">
        <f t="shared" si="433"/>
        <v>0.64000000000000012</v>
      </c>
    </row>
    <row r="4585" spans="16:20" x14ac:dyDescent="0.2">
      <c r="P4585" s="184">
        <f t="shared" si="431"/>
        <v>44105</v>
      </c>
      <c r="Q4585" s="184">
        <v>44134</v>
      </c>
      <c r="R4585" s="182">
        <v>4.25</v>
      </c>
      <c r="S4585" s="182">
        <f t="shared" si="432"/>
        <v>3.61</v>
      </c>
      <c r="T4585" s="182">
        <f t="shared" si="433"/>
        <v>0.64000000000000012</v>
      </c>
    </row>
    <row r="4586" spans="16:20" x14ac:dyDescent="0.2">
      <c r="P4586" s="184">
        <f t="shared" si="431"/>
        <v>44105</v>
      </c>
      <c r="Q4586" s="184">
        <v>44135</v>
      </c>
      <c r="R4586" s="182">
        <v>4.25</v>
      </c>
      <c r="S4586" s="182">
        <f t="shared" si="432"/>
        <v>3.61</v>
      </c>
      <c r="T4586" s="182">
        <f t="shared" si="433"/>
        <v>0.64000000000000012</v>
      </c>
    </row>
    <row r="4587" spans="16:20" x14ac:dyDescent="0.2">
      <c r="P4587" s="184">
        <f t="shared" si="431"/>
        <v>44136</v>
      </c>
      <c r="Q4587" s="184">
        <v>44136</v>
      </c>
      <c r="R4587" s="182">
        <v>4.25</v>
      </c>
      <c r="S4587" s="182">
        <f t="shared" si="432"/>
        <v>3.74</v>
      </c>
      <c r="T4587" s="182">
        <f t="shared" si="433"/>
        <v>0.50999999999999979</v>
      </c>
    </row>
    <row r="4588" spans="16:20" x14ac:dyDescent="0.2">
      <c r="P4588" s="184">
        <f t="shared" si="431"/>
        <v>44136</v>
      </c>
      <c r="Q4588" s="184">
        <v>44137</v>
      </c>
      <c r="R4588" s="182">
        <v>4.25</v>
      </c>
      <c r="S4588" s="182">
        <f t="shared" si="432"/>
        <v>3.74</v>
      </c>
      <c r="T4588" s="182">
        <f t="shared" si="433"/>
        <v>0.50999999999999979</v>
      </c>
    </row>
    <row r="4589" spans="16:20" x14ac:dyDescent="0.2">
      <c r="P4589" s="184">
        <f t="shared" si="431"/>
        <v>44136</v>
      </c>
      <c r="Q4589" s="184">
        <v>44138</v>
      </c>
      <c r="R4589" s="182">
        <v>4.25</v>
      </c>
      <c r="S4589" s="182">
        <f t="shared" si="432"/>
        <v>3.74</v>
      </c>
      <c r="T4589" s="182">
        <f t="shared" si="433"/>
        <v>0.50999999999999979</v>
      </c>
    </row>
    <row r="4590" spans="16:20" x14ac:dyDescent="0.2">
      <c r="P4590" s="184">
        <f t="shared" si="431"/>
        <v>44136</v>
      </c>
      <c r="Q4590" s="184">
        <v>44139</v>
      </c>
      <c r="R4590" s="182">
        <v>4.25</v>
      </c>
      <c r="S4590" s="182">
        <f t="shared" si="432"/>
        <v>3.74</v>
      </c>
      <c r="T4590" s="182">
        <f t="shared" si="433"/>
        <v>0.50999999999999979</v>
      </c>
    </row>
    <row r="4591" spans="16:20" x14ac:dyDescent="0.2">
      <c r="P4591" s="184">
        <f t="shared" si="431"/>
        <v>44136</v>
      </c>
      <c r="Q4591" s="184">
        <v>44140</v>
      </c>
      <c r="R4591" s="182">
        <v>4.25</v>
      </c>
      <c r="S4591" s="182">
        <f t="shared" si="432"/>
        <v>3.74</v>
      </c>
      <c r="T4591" s="182">
        <f t="shared" si="433"/>
        <v>0.50999999999999979</v>
      </c>
    </row>
    <row r="4592" spans="16:20" x14ac:dyDescent="0.2">
      <c r="P4592" s="184">
        <f t="shared" si="431"/>
        <v>44136</v>
      </c>
      <c r="Q4592" s="184">
        <v>44141</v>
      </c>
      <c r="R4592" s="182">
        <v>4.25</v>
      </c>
      <c r="S4592" s="182">
        <f t="shared" si="432"/>
        <v>3.74</v>
      </c>
      <c r="T4592" s="182">
        <f t="shared" si="433"/>
        <v>0.50999999999999979</v>
      </c>
    </row>
    <row r="4593" spans="16:20" x14ac:dyDescent="0.2">
      <c r="P4593" s="184">
        <f t="shared" si="431"/>
        <v>44136</v>
      </c>
      <c r="Q4593" s="184">
        <v>44142</v>
      </c>
      <c r="R4593" s="182">
        <v>4.25</v>
      </c>
      <c r="S4593" s="182">
        <f t="shared" si="432"/>
        <v>3.74</v>
      </c>
      <c r="T4593" s="182">
        <f t="shared" si="433"/>
        <v>0.50999999999999979</v>
      </c>
    </row>
    <row r="4594" spans="16:20" x14ac:dyDescent="0.2">
      <c r="P4594" s="184">
        <f t="shared" si="431"/>
        <v>44136</v>
      </c>
      <c r="Q4594" s="184">
        <v>44143</v>
      </c>
      <c r="R4594" s="182">
        <v>4.25</v>
      </c>
      <c r="S4594" s="182">
        <f t="shared" si="432"/>
        <v>3.74</v>
      </c>
      <c r="T4594" s="182">
        <f t="shared" si="433"/>
        <v>0.50999999999999979</v>
      </c>
    </row>
    <row r="4595" spans="16:20" x14ac:dyDescent="0.2">
      <c r="P4595" s="184">
        <f t="shared" si="431"/>
        <v>44136</v>
      </c>
      <c r="Q4595" s="184">
        <v>44144</v>
      </c>
      <c r="R4595" s="182">
        <v>4.25</v>
      </c>
      <c r="S4595" s="182">
        <f t="shared" si="432"/>
        <v>3.74</v>
      </c>
      <c r="T4595" s="182">
        <f t="shared" si="433"/>
        <v>0.50999999999999979</v>
      </c>
    </row>
    <row r="4596" spans="16:20" x14ac:dyDescent="0.2">
      <c r="P4596" s="184">
        <f t="shared" si="431"/>
        <v>44136</v>
      </c>
      <c r="Q4596" s="184">
        <v>44145</v>
      </c>
      <c r="R4596" s="182">
        <v>4.25</v>
      </c>
      <c r="S4596" s="182">
        <f t="shared" si="432"/>
        <v>3.74</v>
      </c>
      <c r="T4596" s="182">
        <f t="shared" si="433"/>
        <v>0.50999999999999979</v>
      </c>
    </row>
    <row r="4597" spans="16:20" x14ac:dyDescent="0.2">
      <c r="P4597" s="184">
        <f t="shared" si="431"/>
        <v>44136</v>
      </c>
      <c r="Q4597" s="184">
        <v>44146</v>
      </c>
      <c r="R4597" s="182">
        <v>4.25</v>
      </c>
      <c r="S4597" s="182">
        <f t="shared" si="432"/>
        <v>3.74</v>
      </c>
      <c r="T4597" s="182">
        <f t="shared" si="433"/>
        <v>0.50999999999999979</v>
      </c>
    </row>
    <row r="4598" spans="16:20" x14ac:dyDescent="0.2">
      <c r="P4598" s="184">
        <f t="shared" si="431"/>
        <v>44136</v>
      </c>
      <c r="Q4598" s="184">
        <v>44147</v>
      </c>
      <c r="R4598" s="182">
        <v>4.25</v>
      </c>
      <c r="S4598" s="182">
        <f t="shared" si="432"/>
        <v>3.74</v>
      </c>
      <c r="T4598" s="182">
        <f t="shared" si="433"/>
        <v>0.50999999999999979</v>
      </c>
    </row>
    <row r="4599" spans="16:20" x14ac:dyDescent="0.2">
      <c r="P4599" s="184">
        <f t="shared" si="431"/>
        <v>44136</v>
      </c>
      <c r="Q4599" s="184">
        <v>44148</v>
      </c>
      <c r="R4599" s="182">
        <v>4.25</v>
      </c>
      <c r="S4599" s="182">
        <f t="shared" si="432"/>
        <v>3.74</v>
      </c>
      <c r="T4599" s="182">
        <f t="shared" si="433"/>
        <v>0.50999999999999979</v>
      </c>
    </row>
    <row r="4600" spans="16:20" x14ac:dyDescent="0.2">
      <c r="P4600" s="184">
        <f t="shared" si="431"/>
        <v>44136</v>
      </c>
      <c r="Q4600" s="184">
        <v>44149</v>
      </c>
      <c r="R4600" s="182">
        <v>4.25</v>
      </c>
      <c r="S4600" s="182">
        <f t="shared" si="432"/>
        <v>3.74</v>
      </c>
      <c r="T4600" s="182">
        <f t="shared" si="433"/>
        <v>0.50999999999999979</v>
      </c>
    </row>
    <row r="4601" spans="16:20" x14ac:dyDescent="0.2">
      <c r="P4601" s="184">
        <f t="shared" si="431"/>
        <v>44136</v>
      </c>
      <c r="Q4601" s="184">
        <v>44150</v>
      </c>
      <c r="R4601" s="182">
        <v>4.25</v>
      </c>
      <c r="S4601" s="182">
        <f t="shared" si="432"/>
        <v>3.74</v>
      </c>
      <c r="T4601" s="182">
        <f t="shared" si="433"/>
        <v>0.50999999999999979</v>
      </c>
    </row>
    <row r="4602" spans="16:20" x14ac:dyDescent="0.2">
      <c r="P4602" s="184">
        <f t="shared" si="431"/>
        <v>44136</v>
      </c>
      <c r="Q4602" s="184">
        <v>44151</v>
      </c>
      <c r="R4602" s="182">
        <v>4.25</v>
      </c>
      <c r="S4602" s="182">
        <f t="shared" si="432"/>
        <v>3.74</v>
      </c>
      <c r="T4602" s="182">
        <f t="shared" si="433"/>
        <v>0.50999999999999979</v>
      </c>
    </row>
    <row r="4603" spans="16:20" x14ac:dyDescent="0.2">
      <c r="P4603" s="184">
        <f t="shared" si="431"/>
        <v>44136</v>
      </c>
      <c r="Q4603" s="184">
        <v>44152</v>
      </c>
      <c r="R4603" s="182">
        <v>4.25</v>
      </c>
      <c r="S4603" s="182">
        <f t="shared" si="432"/>
        <v>3.74</v>
      </c>
      <c r="T4603" s="182">
        <f t="shared" si="433"/>
        <v>0.50999999999999979</v>
      </c>
    </row>
    <row r="4604" spans="16:20" x14ac:dyDescent="0.2">
      <c r="P4604" s="184">
        <f t="shared" si="431"/>
        <v>44136</v>
      </c>
      <c r="Q4604" s="184">
        <v>44153</v>
      </c>
      <c r="R4604" s="182">
        <v>4.25</v>
      </c>
      <c r="S4604" s="182">
        <f t="shared" si="432"/>
        <v>3.74</v>
      </c>
      <c r="T4604" s="182">
        <f t="shared" si="433"/>
        <v>0.50999999999999979</v>
      </c>
    </row>
    <row r="4605" spans="16:20" x14ac:dyDescent="0.2">
      <c r="P4605" s="184">
        <f t="shared" si="431"/>
        <v>44136</v>
      </c>
      <c r="Q4605" s="184">
        <v>44154</v>
      </c>
      <c r="R4605" s="182">
        <v>4.25</v>
      </c>
      <c r="S4605" s="182">
        <f t="shared" si="432"/>
        <v>3.74</v>
      </c>
      <c r="T4605" s="182">
        <f t="shared" si="433"/>
        <v>0.50999999999999979</v>
      </c>
    </row>
    <row r="4606" spans="16:20" x14ac:dyDescent="0.2">
      <c r="P4606" s="184">
        <f t="shared" si="431"/>
        <v>44136</v>
      </c>
      <c r="Q4606" s="184">
        <v>44155</v>
      </c>
      <c r="R4606" s="182">
        <v>4.25</v>
      </c>
      <c r="S4606" s="182">
        <f t="shared" si="432"/>
        <v>3.74</v>
      </c>
      <c r="T4606" s="182">
        <f t="shared" si="433"/>
        <v>0.50999999999999979</v>
      </c>
    </row>
    <row r="4607" spans="16:20" x14ac:dyDescent="0.2">
      <c r="P4607" s="184">
        <f t="shared" si="431"/>
        <v>44136</v>
      </c>
      <c r="Q4607" s="184">
        <v>44156</v>
      </c>
      <c r="R4607" s="182">
        <v>4.25</v>
      </c>
      <c r="S4607" s="182">
        <f t="shared" si="432"/>
        <v>3.74</v>
      </c>
      <c r="T4607" s="182">
        <f t="shared" si="433"/>
        <v>0.50999999999999979</v>
      </c>
    </row>
    <row r="4608" spans="16:20" x14ac:dyDescent="0.2">
      <c r="P4608" s="184">
        <f t="shared" si="431"/>
        <v>44136</v>
      </c>
      <c r="Q4608" s="184">
        <v>44157</v>
      </c>
      <c r="R4608" s="182">
        <v>4.25</v>
      </c>
      <c r="S4608" s="182">
        <f t="shared" si="432"/>
        <v>3.74</v>
      </c>
      <c r="T4608" s="182">
        <f t="shared" si="433"/>
        <v>0.50999999999999979</v>
      </c>
    </row>
    <row r="4609" spans="16:20" x14ac:dyDescent="0.2">
      <c r="P4609" s="184">
        <f t="shared" si="431"/>
        <v>44136</v>
      </c>
      <c r="Q4609" s="184">
        <v>44158</v>
      </c>
      <c r="R4609" s="182">
        <v>4.25</v>
      </c>
      <c r="S4609" s="182">
        <f t="shared" si="432"/>
        <v>3.74</v>
      </c>
      <c r="T4609" s="182">
        <f t="shared" si="433"/>
        <v>0.50999999999999979</v>
      </c>
    </row>
    <row r="4610" spans="16:20" x14ac:dyDescent="0.2">
      <c r="P4610" s="184">
        <f t="shared" si="431"/>
        <v>44136</v>
      </c>
      <c r="Q4610" s="184">
        <v>44159</v>
      </c>
      <c r="R4610" s="182">
        <v>4.25</v>
      </c>
      <c r="S4610" s="182">
        <f t="shared" si="432"/>
        <v>3.74</v>
      </c>
      <c r="T4610" s="182">
        <f t="shared" si="433"/>
        <v>0.50999999999999979</v>
      </c>
    </row>
    <row r="4611" spans="16:20" x14ac:dyDescent="0.2">
      <c r="P4611" s="184">
        <f t="shared" si="431"/>
        <v>44136</v>
      </c>
      <c r="Q4611" s="184">
        <v>44160</v>
      </c>
      <c r="R4611" s="182">
        <v>4.25</v>
      </c>
      <c r="S4611" s="182">
        <f t="shared" si="432"/>
        <v>3.74</v>
      </c>
      <c r="T4611" s="182">
        <f t="shared" si="433"/>
        <v>0.50999999999999979</v>
      </c>
    </row>
    <row r="4612" spans="16:20" x14ac:dyDescent="0.2">
      <c r="P4612" s="184">
        <f t="shared" si="431"/>
        <v>44136</v>
      </c>
      <c r="Q4612" s="184">
        <v>44161</v>
      </c>
      <c r="R4612" s="182">
        <v>4.25</v>
      </c>
      <c r="S4612" s="182">
        <f t="shared" si="432"/>
        <v>3.74</v>
      </c>
      <c r="T4612" s="182">
        <f t="shared" si="433"/>
        <v>0.50999999999999979</v>
      </c>
    </row>
    <row r="4613" spans="16:20" x14ac:dyDescent="0.2">
      <c r="P4613" s="184">
        <f t="shared" si="431"/>
        <v>44136</v>
      </c>
      <c r="Q4613" s="184">
        <v>44162</v>
      </c>
      <c r="R4613" s="182">
        <v>4.25</v>
      </c>
      <c r="S4613" s="182">
        <f t="shared" si="432"/>
        <v>3.74</v>
      </c>
      <c r="T4613" s="182">
        <f t="shared" si="433"/>
        <v>0.50999999999999979</v>
      </c>
    </row>
    <row r="4614" spans="16:20" x14ac:dyDescent="0.2">
      <c r="P4614" s="184">
        <f t="shared" si="431"/>
        <v>44136</v>
      </c>
      <c r="Q4614" s="184">
        <v>44163</v>
      </c>
      <c r="R4614" s="182">
        <v>4.25</v>
      </c>
      <c r="S4614" s="182">
        <f t="shared" si="432"/>
        <v>3.74</v>
      </c>
      <c r="T4614" s="182">
        <f t="shared" si="433"/>
        <v>0.50999999999999979</v>
      </c>
    </row>
    <row r="4615" spans="16:20" x14ac:dyDescent="0.2">
      <c r="P4615" s="184">
        <f t="shared" si="431"/>
        <v>44136</v>
      </c>
      <c r="Q4615" s="184">
        <v>44164</v>
      </c>
      <c r="R4615" s="182">
        <v>4.25</v>
      </c>
      <c r="S4615" s="182">
        <f t="shared" si="432"/>
        <v>3.74</v>
      </c>
      <c r="T4615" s="182">
        <f t="shared" si="433"/>
        <v>0.50999999999999979</v>
      </c>
    </row>
    <row r="4616" spans="16:20" x14ac:dyDescent="0.2">
      <c r="P4616" s="184">
        <f t="shared" ref="P4616:P4679" si="434">DATE(YEAR(Q4616),MONTH(Q4616),1)</f>
        <v>44136</v>
      </c>
      <c r="Q4616" s="184">
        <v>44165</v>
      </c>
      <c r="R4616" s="182">
        <v>4.25</v>
      </c>
      <c r="S4616" s="182">
        <f t="shared" ref="S4616:S4679" si="435">INDEX($Y:$Y,MATCH($P4616,$V:$V,0))</f>
        <v>3.74</v>
      </c>
      <c r="T4616" s="182">
        <f t="shared" ref="T4616:T4679" si="436">R4616-S4616</f>
        <v>0.50999999999999979</v>
      </c>
    </row>
    <row r="4617" spans="16:20" x14ac:dyDescent="0.2">
      <c r="P4617" s="184">
        <f t="shared" si="434"/>
        <v>44166</v>
      </c>
      <c r="Q4617" s="184">
        <v>44166</v>
      </c>
      <c r="R4617" s="182">
        <v>4.25</v>
      </c>
      <c r="S4617" s="182">
        <f t="shared" si="435"/>
        <v>3.63</v>
      </c>
      <c r="T4617" s="182">
        <f t="shared" si="436"/>
        <v>0.62000000000000011</v>
      </c>
    </row>
    <row r="4618" spans="16:20" x14ac:dyDescent="0.2">
      <c r="P4618" s="184">
        <f t="shared" si="434"/>
        <v>44166</v>
      </c>
      <c r="Q4618" s="184">
        <v>44167</v>
      </c>
      <c r="R4618" s="182">
        <v>4.25</v>
      </c>
      <c r="S4618" s="182">
        <f t="shared" si="435"/>
        <v>3.63</v>
      </c>
      <c r="T4618" s="182">
        <f t="shared" si="436"/>
        <v>0.62000000000000011</v>
      </c>
    </row>
    <row r="4619" spans="16:20" x14ac:dyDescent="0.2">
      <c r="P4619" s="184">
        <f t="shared" si="434"/>
        <v>44166</v>
      </c>
      <c r="Q4619" s="184">
        <v>44168</v>
      </c>
      <c r="R4619" s="182">
        <v>4.25</v>
      </c>
      <c r="S4619" s="182">
        <f t="shared" si="435"/>
        <v>3.63</v>
      </c>
      <c r="T4619" s="182">
        <f t="shared" si="436"/>
        <v>0.62000000000000011</v>
      </c>
    </row>
    <row r="4620" spans="16:20" x14ac:dyDescent="0.2">
      <c r="P4620" s="184">
        <f t="shared" si="434"/>
        <v>44166</v>
      </c>
      <c r="Q4620" s="184">
        <v>44169</v>
      </c>
      <c r="R4620" s="182">
        <v>4.25</v>
      </c>
      <c r="S4620" s="182">
        <f t="shared" si="435"/>
        <v>3.63</v>
      </c>
      <c r="T4620" s="182">
        <f t="shared" si="436"/>
        <v>0.62000000000000011</v>
      </c>
    </row>
    <row r="4621" spans="16:20" x14ac:dyDescent="0.2">
      <c r="P4621" s="184">
        <f t="shared" si="434"/>
        <v>44166</v>
      </c>
      <c r="Q4621" s="184">
        <v>44170</v>
      </c>
      <c r="R4621" s="182">
        <v>4.25</v>
      </c>
      <c r="S4621" s="182">
        <f t="shared" si="435"/>
        <v>3.63</v>
      </c>
      <c r="T4621" s="182">
        <f t="shared" si="436"/>
        <v>0.62000000000000011</v>
      </c>
    </row>
    <row r="4622" spans="16:20" x14ac:dyDescent="0.2">
      <c r="P4622" s="184">
        <f t="shared" si="434"/>
        <v>44166</v>
      </c>
      <c r="Q4622" s="184">
        <v>44171</v>
      </c>
      <c r="R4622" s="182">
        <v>4.25</v>
      </c>
      <c r="S4622" s="182">
        <f t="shared" si="435"/>
        <v>3.63</v>
      </c>
      <c r="T4622" s="182">
        <f t="shared" si="436"/>
        <v>0.62000000000000011</v>
      </c>
    </row>
    <row r="4623" spans="16:20" x14ac:dyDescent="0.2">
      <c r="P4623" s="184">
        <f t="shared" si="434"/>
        <v>44166</v>
      </c>
      <c r="Q4623" s="184">
        <v>44172</v>
      </c>
      <c r="R4623" s="182">
        <v>4.25</v>
      </c>
      <c r="S4623" s="182">
        <f t="shared" si="435"/>
        <v>3.63</v>
      </c>
      <c r="T4623" s="182">
        <f t="shared" si="436"/>
        <v>0.62000000000000011</v>
      </c>
    </row>
    <row r="4624" spans="16:20" x14ac:dyDescent="0.2">
      <c r="P4624" s="184">
        <f t="shared" si="434"/>
        <v>44166</v>
      </c>
      <c r="Q4624" s="184">
        <v>44173</v>
      </c>
      <c r="R4624" s="182">
        <v>4.25</v>
      </c>
      <c r="S4624" s="182">
        <f t="shared" si="435"/>
        <v>3.63</v>
      </c>
      <c r="T4624" s="182">
        <f t="shared" si="436"/>
        <v>0.62000000000000011</v>
      </c>
    </row>
    <row r="4625" spans="16:20" x14ac:dyDescent="0.2">
      <c r="P4625" s="184">
        <f t="shared" si="434"/>
        <v>44166</v>
      </c>
      <c r="Q4625" s="184">
        <v>44174</v>
      </c>
      <c r="R4625" s="182">
        <v>4.25</v>
      </c>
      <c r="S4625" s="182">
        <f t="shared" si="435"/>
        <v>3.63</v>
      </c>
      <c r="T4625" s="182">
        <f t="shared" si="436"/>
        <v>0.62000000000000011</v>
      </c>
    </row>
    <row r="4626" spans="16:20" x14ac:dyDescent="0.2">
      <c r="P4626" s="184">
        <f t="shared" si="434"/>
        <v>44166</v>
      </c>
      <c r="Q4626" s="184">
        <v>44175</v>
      </c>
      <c r="R4626" s="182">
        <v>4.25</v>
      </c>
      <c r="S4626" s="182">
        <f t="shared" si="435"/>
        <v>3.63</v>
      </c>
      <c r="T4626" s="182">
        <f t="shared" si="436"/>
        <v>0.62000000000000011</v>
      </c>
    </row>
    <row r="4627" spans="16:20" x14ac:dyDescent="0.2">
      <c r="P4627" s="184">
        <f t="shared" si="434"/>
        <v>44166</v>
      </c>
      <c r="Q4627" s="184">
        <v>44176</v>
      </c>
      <c r="R4627" s="182">
        <v>4.25</v>
      </c>
      <c r="S4627" s="182">
        <f t="shared" si="435"/>
        <v>3.63</v>
      </c>
      <c r="T4627" s="182">
        <f t="shared" si="436"/>
        <v>0.62000000000000011</v>
      </c>
    </row>
    <row r="4628" spans="16:20" x14ac:dyDescent="0.2">
      <c r="P4628" s="184">
        <f t="shared" si="434"/>
        <v>44166</v>
      </c>
      <c r="Q4628" s="184">
        <v>44177</v>
      </c>
      <c r="R4628" s="182">
        <v>4.25</v>
      </c>
      <c r="S4628" s="182">
        <f t="shared" si="435"/>
        <v>3.63</v>
      </c>
      <c r="T4628" s="182">
        <f t="shared" si="436"/>
        <v>0.62000000000000011</v>
      </c>
    </row>
    <row r="4629" spans="16:20" x14ac:dyDescent="0.2">
      <c r="P4629" s="184">
        <f t="shared" si="434"/>
        <v>44166</v>
      </c>
      <c r="Q4629" s="184">
        <v>44178</v>
      </c>
      <c r="R4629" s="182">
        <v>4.25</v>
      </c>
      <c r="S4629" s="182">
        <f t="shared" si="435"/>
        <v>3.63</v>
      </c>
      <c r="T4629" s="182">
        <f t="shared" si="436"/>
        <v>0.62000000000000011</v>
      </c>
    </row>
    <row r="4630" spans="16:20" x14ac:dyDescent="0.2">
      <c r="P4630" s="184">
        <f t="shared" si="434"/>
        <v>44166</v>
      </c>
      <c r="Q4630" s="184">
        <v>44179</v>
      </c>
      <c r="R4630" s="182">
        <v>4.25</v>
      </c>
      <c r="S4630" s="182">
        <f t="shared" si="435"/>
        <v>3.63</v>
      </c>
      <c r="T4630" s="182">
        <f t="shared" si="436"/>
        <v>0.62000000000000011</v>
      </c>
    </row>
    <row r="4631" spans="16:20" x14ac:dyDescent="0.2">
      <c r="P4631" s="184">
        <f t="shared" si="434"/>
        <v>44166</v>
      </c>
      <c r="Q4631" s="184">
        <v>44180</v>
      </c>
      <c r="R4631" s="182">
        <v>4.25</v>
      </c>
      <c r="S4631" s="182">
        <f t="shared" si="435"/>
        <v>3.63</v>
      </c>
      <c r="T4631" s="182">
        <f t="shared" si="436"/>
        <v>0.62000000000000011</v>
      </c>
    </row>
    <row r="4632" spans="16:20" x14ac:dyDescent="0.2">
      <c r="P4632" s="184">
        <f t="shared" si="434"/>
        <v>44166</v>
      </c>
      <c r="Q4632" s="184">
        <v>44181</v>
      </c>
      <c r="R4632" s="182">
        <v>4.25</v>
      </c>
      <c r="S4632" s="182">
        <f t="shared" si="435"/>
        <v>3.63</v>
      </c>
      <c r="T4632" s="182">
        <f t="shared" si="436"/>
        <v>0.62000000000000011</v>
      </c>
    </row>
    <row r="4633" spans="16:20" x14ac:dyDescent="0.2">
      <c r="P4633" s="184">
        <f t="shared" si="434"/>
        <v>44166</v>
      </c>
      <c r="Q4633" s="184">
        <v>44182</v>
      </c>
      <c r="R4633" s="182">
        <v>4.25</v>
      </c>
      <c r="S4633" s="182">
        <f t="shared" si="435"/>
        <v>3.63</v>
      </c>
      <c r="T4633" s="182">
        <f t="shared" si="436"/>
        <v>0.62000000000000011</v>
      </c>
    </row>
    <row r="4634" spans="16:20" x14ac:dyDescent="0.2">
      <c r="P4634" s="184">
        <f t="shared" si="434"/>
        <v>44166</v>
      </c>
      <c r="Q4634" s="184">
        <v>44183</v>
      </c>
      <c r="R4634" s="182">
        <v>4.25</v>
      </c>
      <c r="S4634" s="182">
        <f t="shared" si="435"/>
        <v>3.63</v>
      </c>
      <c r="T4634" s="182">
        <f t="shared" si="436"/>
        <v>0.62000000000000011</v>
      </c>
    </row>
    <row r="4635" spans="16:20" x14ac:dyDescent="0.2">
      <c r="P4635" s="184">
        <f t="shared" si="434"/>
        <v>44166</v>
      </c>
      <c r="Q4635" s="184">
        <v>44184</v>
      </c>
      <c r="R4635" s="182">
        <v>4.25</v>
      </c>
      <c r="S4635" s="182">
        <f t="shared" si="435"/>
        <v>3.63</v>
      </c>
      <c r="T4635" s="182">
        <f t="shared" si="436"/>
        <v>0.62000000000000011</v>
      </c>
    </row>
    <row r="4636" spans="16:20" x14ac:dyDescent="0.2">
      <c r="P4636" s="184">
        <f t="shared" si="434"/>
        <v>44166</v>
      </c>
      <c r="Q4636" s="184">
        <v>44185</v>
      </c>
      <c r="R4636" s="182">
        <v>4.25</v>
      </c>
      <c r="S4636" s="182">
        <f t="shared" si="435"/>
        <v>3.63</v>
      </c>
      <c r="T4636" s="182">
        <f t="shared" si="436"/>
        <v>0.62000000000000011</v>
      </c>
    </row>
    <row r="4637" spans="16:20" x14ac:dyDescent="0.2">
      <c r="P4637" s="184">
        <f t="shared" si="434"/>
        <v>44166</v>
      </c>
      <c r="Q4637" s="184">
        <v>44186</v>
      </c>
      <c r="R4637" s="182">
        <v>4.25</v>
      </c>
      <c r="S4637" s="182">
        <f t="shared" si="435"/>
        <v>3.63</v>
      </c>
      <c r="T4637" s="182">
        <f t="shared" si="436"/>
        <v>0.62000000000000011</v>
      </c>
    </row>
    <row r="4638" spans="16:20" x14ac:dyDescent="0.2">
      <c r="P4638" s="184">
        <f t="shared" si="434"/>
        <v>44166</v>
      </c>
      <c r="Q4638" s="184">
        <v>44187</v>
      </c>
      <c r="R4638" s="182">
        <v>4.25</v>
      </c>
      <c r="S4638" s="182">
        <f t="shared" si="435"/>
        <v>3.63</v>
      </c>
      <c r="T4638" s="182">
        <f t="shared" si="436"/>
        <v>0.62000000000000011</v>
      </c>
    </row>
    <row r="4639" spans="16:20" x14ac:dyDescent="0.2">
      <c r="P4639" s="184">
        <f t="shared" si="434"/>
        <v>44166</v>
      </c>
      <c r="Q4639" s="184">
        <v>44188</v>
      </c>
      <c r="R4639" s="182">
        <v>4.25</v>
      </c>
      <c r="S4639" s="182">
        <f t="shared" si="435"/>
        <v>3.63</v>
      </c>
      <c r="T4639" s="182">
        <f t="shared" si="436"/>
        <v>0.62000000000000011</v>
      </c>
    </row>
    <row r="4640" spans="16:20" x14ac:dyDescent="0.2">
      <c r="P4640" s="184">
        <f t="shared" si="434"/>
        <v>44166</v>
      </c>
      <c r="Q4640" s="184">
        <v>44189</v>
      </c>
      <c r="R4640" s="182">
        <v>4.25</v>
      </c>
      <c r="S4640" s="182">
        <f t="shared" si="435"/>
        <v>3.63</v>
      </c>
      <c r="T4640" s="182">
        <f t="shared" si="436"/>
        <v>0.62000000000000011</v>
      </c>
    </row>
    <row r="4641" spans="16:20" x14ac:dyDescent="0.2">
      <c r="P4641" s="184">
        <f t="shared" si="434"/>
        <v>44166</v>
      </c>
      <c r="Q4641" s="184">
        <v>44190</v>
      </c>
      <c r="R4641" s="182">
        <v>4.25</v>
      </c>
      <c r="S4641" s="182">
        <f t="shared" si="435"/>
        <v>3.63</v>
      </c>
      <c r="T4641" s="182">
        <f t="shared" si="436"/>
        <v>0.62000000000000011</v>
      </c>
    </row>
    <row r="4642" spans="16:20" x14ac:dyDescent="0.2">
      <c r="P4642" s="184">
        <f t="shared" si="434"/>
        <v>44166</v>
      </c>
      <c r="Q4642" s="184">
        <v>44191</v>
      </c>
      <c r="R4642" s="182">
        <v>4.25</v>
      </c>
      <c r="S4642" s="182">
        <f t="shared" si="435"/>
        <v>3.63</v>
      </c>
      <c r="T4642" s="182">
        <f t="shared" si="436"/>
        <v>0.62000000000000011</v>
      </c>
    </row>
    <row r="4643" spans="16:20" x14ac:dyDescent="0.2">
      <c r="P4643" s="184">
        <f t="shared" si="434"/>
        <v>44166</v>
      </c>
      <c r="Q4643" s="184">
        <v>44192</v>
      </c>
      <c r="R4643" s="182">
        <v>4.25</v>
      </c>
      <c r="S4643" s="182">
        <f t="shared" si="435"/>
        <v>3.63</v>
      </c>
      <c r="T4643" s="182">
        <f t="shared" si="436"/>
        <v>0.62000000000000011</v>
      </c>
    </row>
    <row r="4644" spans="16:20" x14ac:dyDescent="0.2">
      <c r="P4644" s="184">
        <f t="shared" si="434"/>
        <v>44166</v>
      </c>
      <c r="Q4644" s="184">
        <v>44193</v>
      </c>
      <c r="R4644" s="182">
        <v>4.25</v>
      </c>
      <c r="S4644" s="182">
        <f t="shared" si="435"/>
        <v>3.63</v>
      </c>
      <c r="T4644" s="182">
        <f t="shared" si="436"/>
        <v>0.62000000000000011</v>
      </c>
    </row>
    <row r="4645" spans="16:20" x14ac:dyDescent="0.2">
      <c r="P4645" s="184">
        <f t="shared" si="434"/>
        <v>44166</v>
      </c>
      <c r="Q4645" s="184">
        <v>44194</v>
      </c>
      <c r="R4645" s="182">
        <v>4.25</v>
      </c>
      <c r="S4645" s="182">
        <f t="shared" si="435"/>
        <v>3.63</v>
      </c>
      <c r="T4645" s="182">
        <f t="shared" si="436"/>
        <v>0.62000000000000011</v>
      </c>
    </row>
    <row r="4646" spans="16:20" x14ac:dyDescent="0.2">
      <c r="P4646" s="184">
        <f t="shared" si="434"/>
        <v>44166</v>
      </c>
      <c r="Q4646" s="184">
        <v>44195</v>
      </c>
      <c r="R4646" s="182">
        <v>4.25</v>
      </c>
      <c r="S4646" s="182">
        <f t="shared" si="435"/>
        <v>3.63</v>
      </c>
      <c r="T4646" s="182">
        <f t="shared" si="436"/>
        <v>0.62000000000000011</v>
      </c>
    </row>
    <row r="4647" spans="16:20" x14ac:dyDescent="0.2">
      <c r="P4647" s="184">
        <f t="shared" si="434"/>
        <v>44166</v>
      </c>
      <c r="Q4647" s="184">
        <v>44196</v>
      </c>
      <c r="R4647" s="182">
        <v>4.25</v>
      </c>
      <c r="S4647" s="182">
        <f t="shared" si="435"/>
        <v>3.63</v>
      </c>
      <c r="T4647" s="182">
        <f t="shared" si="436"/>
        <v>0.62000000000000011</v>
      </c>
    </row>
    <row r="4648" spans="16:20" x14ac:dyDescent="0.2">
      <c r="P4648" s="184">
        <f t="shared" si="434"/>
        <v>44197</v>
      </c>
      <c r="Q4648" s="184">
        <v>44197</v>
      </c>
      <c r="R4648" s="182">
        <v>4.25</v>
      </c>
      <c r="S4648" s="182">
        <f t="shared" si="435"/>
        <v>3.52</v>
      </c>
      <c r="T4648" s="182">
        <f t="shared" si="436"/>
        <v>0.73</v>
      </c>
    </row>
    <row r="4649" spans="16:20" x14ac:dyDescent="0.2">
      <c r="P4649" s="184">
        <f t="shared" si="434"/>
        <v>44197</v>
      </c>
      <c r="Q4649" s="184">
        <v>44198</v>
      </c>
      <c r="R4649" s="182">
        <v>4.25</v>
      </c>
      <c r="S4649" s="182">
        <f t="shared" si="435"/>
        <v>3.52</v>
      </c>
      <c r="T4649" s="182">
        <f t="shared" si="436"/>
        <v>0.73</v>
      </c>
    </row>
    <row r="4650" spans="16:20" x14ac:dyDescent="0.2">
      <c r="P4650" s="184">
        <f t="shared" si="434"/>
        <v>44197</v>
      </c>
      <c r="Q4650" s="184">
        <v>44199</v>
      </c>
      <c r="R4650" s="182">
        <v>4.25</v>
      </c>
      <c r="S4650" s="182">
        <f t="shared" si="435"/>
        <v>3.52</v>
      </c>
      <c r="T4650" s="182">
        <f t="shared" si="436"/>
        <v>0.73</v>
      </c>
    </row>
    <row r="4651" spans="16:20" x14ac:dyDescent="0.2">
      <c r="P4651" s="184">
        <f t="shared" si="434"/>
        <v>44197</v>
      </c>
      <c r="Q4651" s="184">
        <v>44200</v>
      </c>
      <c r="R4651" s="182">
        <v>4.25</v>
      </c>
      <c r="S4651" s="182">
        <f t="shared" si="435"/>
        <v>3.52</v>
      </c>
      <c r="T4651" s="182">
        <f t="shared" si="436"/>
        <v>0.73</v>
      </c>
    </row>
    <row r="4652" spans="16:20" x14ac:dyDescent="0.2">
      <c r="P4652" s="184">
        <f t="shared" si="434"/>
        <v>44197</v>
      </c>
      <c r="Q4652" s="184">
        <v>44201</v>
      </c>
      <c r="R4652" s="182">
        <v>4.25</v>
      </c>
      <c r="S4652" s="182">
        <f t="shared" si="435"/>
        <v>3.52</v>
      </c>
      <c r="T4652" s="182">
        <f t="shared" si="436"/>
        <v>0.73</v>
      </c>
    </row>
    <row r="4653" spans="16:20" x14ac:dyDescent="0.2">
      <c r="P4653" s="184">
        <f t="shared" si="434"/>
        <v>44197</v>
      </c>
      <c r="Q4653" s="184">
        <v>44202</v>
      </c>
      <c r="R4653" s="182">
        <v>4.25</v>
      </c>
      <c r="S4653" s="182">
        <f t="shared" si="435"/>
        <v>3.52</v>
      </c>
      <c r="T4653" s="182">
        <f t="shared" si="436"/>
        <v>0.73</v>
      </c>
    </row>
    <row r="4654" spans="16:20" x14ac:dyDescent="0.2">
      <c r="P4654" s="184">
        <f t="shared" si="434"/>
        <v>44197</v>
      </c>
      <c r="Q4654" s="184">
        <v>44203</v>
      </c>
      <c r="R4654" s="182">
        <v>4.25</v>
      </c>
      <c r="S4654" s="182">
        <f t="shared" si="435"/>
        <v>3.52</v>
      </c>
      <c r="T4654" s="182">
        <f t="shared" si="436"/>
        <v>0.73</v>
      </c>
    </row>
    <row r="4655" spans="16:20" x14ac:dyDescent="0.2">
      <c r="P4655" s="184">
        <f t="shared" si="434"/>
        <v>44197</v>
      </c>
      <c r="Q4655" s="184">
        <v>44204</v>
      </c>
      <c r="R4655" s="182">
        <v>4.25</v>
      </c>
      <c r="S4655" s="182">
        <f t="shared" si="435"/>
        <v>3.52</v>
      </c>
      <c r="T4655" s="182">
        <f t="shared" si="436"/>
        <v>0.73</v>
      </c>
    </row>
    <row r="4656" spans="16:20" x14ac:dyDescent="0.2">
      <c r="P4656" s="184">
        <f t="shared" si="434"/>
        <v>44197</v>
      </c>
      <c r="Q4656" s="184">
        <v>44205</v>
      </c>
      <c r="R4656" s="182">
        <v>4.25</v>
      </c>
      <c r="S4656" s="182">
        <f t="shared" si="435"/>
        <v>3.52</v>
      </c>
      <c r="T4656" s="182">
        <f t="shared" si="436"/>
        <v>0.73</v>
      </c>
    </row>
    <row r="4657" spans="16:20" x14ac:dyDescent="0.2">
      <c r="P4657" s="184">
        <f t="shared" si="434"/>
        <v>44197</v>
      </c>
      <c r="Q4657" s="184">
        <v>44206</v>
      </c>
      <c r="R4657" s="182">
        <v>4.25</v>
      </c>
      <c r="S4657" s="182">
        <f t="shared" si="435"/>
        <v>3.52</v>
      </c>
      <c r="T4657" s="182">
        <f t="shared" si="436"/>
        <v>0.73</v>
      </c>
    </row>
    <row r="4658" spans="16:20" x14ac:dyDescent="0.2">
      <c r="P4658" s="184">
        <f t="shared" si="434"/>
        <v>44197</v>
      </c>
      <c r="Q4658" s="184">
        <v>44207</v>
      </c>
      <c r="R4658" s="182">
        <v>4.25</v>
      </c>
      <c r="S4658" s="182">
        <f t="shared" si="435"/>
        <v>3.52</v>
      </c>
      <c r="T4658" s="182">
        <f t="shared" si="436"/>
        <v>0.73</v>
      </c>
    </row>
    <row r="4659" spans="16:20" x14ac:dyDescent="0.2">
      <c r="P4659" s="184">
        <f t="shared" si="434"/>
        <v>44197</v>
      </c>
      <c r="Q4659" s="184">
        <v>44208</v>
      </c>
      <c r="R4659" s="182">
        <v>4.25</v>
      </c>
      <c r="S4659" s="182">
        <f t="shared" si="435"/>
        <v>3.52</v>
      </c>
      <c r="T4659" s="182">
        <f t="shared" si="436"/>
        <v>0.73</v>
      </c>
    </row>
    <row r="4660" spans="16:20" x14ac:dyDescent="0.2">
      <c r="P4660" s="184">
        <f t="shared" si="434"/>
        <v>44197</v>
      </c>
      <c r="Q4660" s="184">
        <v>44209</v>
      </c>
      <c r="R4660" s="182">
        <v>4.25</v>
      </c>
      <c r="S4660" s="182">
        <f t="shared" si="435"/>
        <v>3.52</v>
      </c>
      <c r="T4660" s="182">
        <f t="shared" si="436"/>
        <v>0.73</v>
      </c>
    </row>
    <row r="4661" spans="16:20" x14ac:dyDescent="0.2">
      <c r="P4661" s="184">
        <f t="shared" si="434"/>
        <v>44197</v>
      </c>
      <c r="Q4661" s="184">
        <v>44210</v>
      </c>
      <c r="R4661" s="182">
        <v>4.25</v>
      </c>
      <c r="S4661" s="182">
        <f t="shared" si="435"/>
        <v>3.52</v>
      </c>
      <c r="T4661" s="182">
        <f t="shared" si="436"/>
        <v>0.73</v>
      </c>
    </row>
    <row r="4662" spans="16:20" x14ac:dyDescent="0.2">
      <c r="P4662" s="184">
        <f t="shared" si="434"/>
        <v>44197</v>
      </c>
      <c r="Q4662" s="184">
        <v>44211</v>
      </c>
      <c r="R4662" s="182">
        <v>4.25</v>
      </c>
      <c r="S4662" s="182">
        <f t="shared" si="435"/>
        <v>3.52</v>
      </c>
      <c r="T4662" s="182">
        <f t="shared" si="436"/>
        <v>0.73</v>
      </c>
    </row>
    <row r="4663" spans="16:20" x14ac:dyDescent="0.2">
      <c r="P4663" s="184">
        <f t="shared" si="434"/>
        <v>44197</v>
      </c>
      <c r="Q4663" s="184">
        <v>44212</v>
      </c>
      <c r="R4663" s="182">
        <v>4.25</v>
      </c>
      <c r="S4663" s="182">
        <f t="shared" si="435"/>
        <v>3.52</v>
      </c>
      <c r="T4663" s="182">
        <f t="shared" si="436"/>
        <v>0.73</v>
      </c>
    </row>
    <row r="4664" spans="16:20" x14ac:dyDescent="0.2">
      <c r="P4664" s="184">
        <f t="shared" si="434"/>
        <v>44197</v>
      </c>
      <c r="Q4664" s="184">
        <v>44213</v>
      </c>
      <c r="R4664" s="182">
        <v>4.25</v>
      </c>
      <c r="S4664" s="182">
        <f t="shared" si="435"/>
        <v>3.52</v>
      </c>
      <c r="T4664" s="182">
        <f t="shared" si="436"/>
        <v>0.73</v>
      </c>
    </row>
    <row r="4665" spans="16:20" x14ac:dyDescent="0.2">
      <c r="P4665" s="184">
        <f t="shared" si="434"/>
        <v>44197</v>
      </c>
      <c r="Q4665" s="184">
        <v>44214</v>
      </c>
      <c r="R4665" s="182">
        <v>4.25</v>
      </c>
      <c r="S4665" s="182">
        <f t="shared" si="435"/>
        <v>3.52</v>
      </c>
      <c r="T4665" s="182">
        <f t="shared" si="436"/>
        <v>0.73</v>
      </c>
    </row>
    <row r="4666" spans="16:20" x14ac:dyDescent="0.2">
      <c r="P4666" s="184">
        <f t="shared" si="434"/>
        <v>44197</v>
      </c>
      <c r="Q4666" s="184">
        <v>44215</v>
      </c>
      <c r="R4666" s="182">
        <v>4.25</v>
      </c>
      <c r="S4666" s="182">
        <f t="shared" si="435"/>
        <v>3.52</v>
      </c>
      <c r="T4666" s="182">
        <f t="shared" si="436"/>
        <v>0.73</v>
      </c>
    </row>
    <row r="4667" spans="16:20" x14ac:dyDescent="0.2">
      <c r="P4667" s="184">
        <f t="shared" si="434"/>
        <v>44197</v>
      </c>
      <c r="Q4667" s="184">
        <v>44216</v>
      </c>
      <c r="R4667" s="182">
        <v>4.25</v>
      </c>
      <c r="S4667" s="182">
        <f t="shared" si="435"/>
        <v>3.52</v>
      </c>
      <c r="T4667" s="182">
        <f t="shared" si="436"/>
        <v>0.73</v>
      </c>
    </row>
    <row r="4668" spans="16:20" x14ac:dyDescent="0.2">
      <c r="P4668" s="184">
        <f t="shared" si="434"/>
        <v>44197</v>
      </c>
      <c r="Q4668" s="184">
        <v>44217</v>
      </c>
      <c r="R4668" s="182">
        <v>4.25</v>
      </c>
      <c r="S4668" s="182">
        <f t="shared" si="435"/>
        <v>3.52</v>
      </c>
      <c r="T4668" s="182">
        <f t="shared" si="436"/>
        <v>0.73</v>
      </c>
    </row>
    <row r="4669" spans="16:20" x14ac:dyDescent="0.2">
      <c r="P4669" s="184">
        <f t="shared" si="434"/>
        <v>44197</v>
      </c>
      <c r="Q4669" s="184">
        <v>44218</v>
      </c>
      <c r="R4669" s="182">
        <v>4.25</v>
      </c>
      <c r="S4669" s="182">
        <f t="shared" si="435"/>
        <v>3.52</v>
      </c>
      <c r="T4669" s="182">
        <f t="shared" si="436"/>
        <v>0.73</v>
      </c>
    </row>
    <row r="4670" spans="16:20" x14ac:dyDescent="0.2">
      <c r="P4670" s="184">
        <f t="shared" si="434"/>
        <v>44197</v>
      </c>
      <c r="Q4670" s="184">
        <v>44219</v>
      </c>
      <c r="R4670" s="182">
        <v>4.25</v>
      </c>
      <c r="S4670" s="182">
        <f t="shared" si="435"/>
        <v>3.52</v>
      </c>
      <c r="T4670" s="182">
        <f t="shared" si="436"/>
        <v>0.73</v>
      </c>
    </row>
    <row r="4671" spans="16:20" x14ac:dyDescent="0.2">
      <c r="P4671" s="184">
        <f t="shared" si="434"/>
        <v>44197</v>
      </c>
      <c r="Q4671" s="184">
        <v>44220</v>
      </c>
      <c r="R4671" s="182">
        <v>4.25</v>
      </c>
      <c r="S4671" s="182">
        <f t="shared" si="435"/>
        <v>3.52</v>
      </c>
      <c r="T4671" s="182">
        <f t="shared" si="436"/>
        <v>0.73</v>
      </c>
    </row>
    <row r="4672" spans="16:20" x14ac:dyDescent="0.2">
      <c r="P4672" s="184">
        <f t="shared" si="434"/>
        <v>44197</v>
      </c>
      <c r="Q4672" s="184">
        <v>44221</v>
      </c>
      <c r="R4672" s="182">
        <v>4.25</v>
      </c>
      <c r="S4672" s="182">
        <f t="shared" si="435"/>
        <v>3.52</v>
      </c>
      <c r="T4672" s="182">
        <f t="shared" si="436"/>
        <v>0.73</v>
      </c>
    </row>
    <row r="4673" spans="16:20" x14ac:dyDescent="0.2">
      <c r="P4673" s="184">
        <f t="shared" si="434"/>
        <v>44197</v>
      </c>
      <c r="Q4673" s="184">
        <v>44222</v>
      </c>
      <c r="R4673" s="182">
        <v>4.25</v>
      </c>
      <c r="S4673" s="182">
        <f t="shared" si="435"/>
        <v>3.52</v>
      </c>
      <c r="T4673" s="182">
        <f t="shared" si="436"/>
        <v>0.73</v>
      </c>
    </row>
    <row r="4674" spans="16:20" x14ac:dyDescent="0.2">
      <c r="P4674" s="184">
        <f t="shared" si="434"/>
        <v>44197</v>
      </c>
      <c r="Q4674" s="184">
        <v>44223</v>
      </c>
      <c r="R4674" s="182">
        <v>4.25</v>
      </c>
      <c r="S4674" s="182">
        <f t="shared" si="435"/>
        <v>3.52</v>
      </c>
      <c r="T4674" s="182">
        <f t="shared" si="436"/>
        <v>0.73</v>
      </c>
    </row>
    <row r="4675" spans="16:20" x14ac:dyDescent="0.2">
      <c r="P4675" s="184">
        <f t="shared" si="434"/>
        <v>44197</v>
      </c>
      <c r="Q4675" s="184">
        <v>44224</v>
      </c>
      <c r="R4675" s="182">
        <v>4.25</v>
      </c>
      <c r="S4675" s="182">
        <f t="shared" si="435"/>
        <v>3.52</v>
      </c>
      <c r="T4675" s="182">
        <f t="shared" si="436"/>
        <v>0.73</v>
      </c>
    </row>
    <row r="4676" spans="16:20" x14ac:dyDescent="0.2">
      <c r="P4676" s="184">
        <f t="shared" si="434"/>
        <v>44197</v>
      </c>
      <c r="Q4676" s="184">
        <v>44225</v>
      </c>
      <c r="R4676" s="182">
        <v>4.25</v>
      </c>
      <c r="S4676" s="182">
        <f t="shared" si="435"/>
        <v>3.52</v>
      </c>
      <c r="T4676" s="182">
        <f t="shared" si="436"/>
        <v>0.73</v>
      </c>
    </row>
    <row r="4677" spans="16:20" x14ac:dyDescent="0.2">
      <c r="P4677" s="184">
        <f t="shared" si="434"/>
        <v>44197</v>
      </c>
      <c r="Q4677" s="184">
        <v>44226</v>
      </c>
      <c r="R4677" s="182">
        <v>4.25</v>
      </c>
      <c r="S4677" s="182">
        <f t="shared" si="435"/>
        <v>3.52</v>
      </c>
      <c r="T4677" s="182">
        <f t="shared" si="436"/>
        <v>0.73</v>
      </c>
    </row>
    <row r="4678" spans="16:20" x14ac:dyDescent="0.2">
      <c r="P4678" s="184">
        <f t="shared" si="434"/>
        <v>44197</v>
      </c>
      <c r="Q4678" s="184">
        <v>44227</v>
      </c>
      <c r="R4678" s="182">
        <v>4.25</v>
      </c>
      <c r="S4678" s="182">
        <f t="shared" si="435"/>
        <v>3.52</v>
      </c>
      <c r="T4678" s="182">
        <f t="shared" si="436"/>
        <v>0.73</v>
      </c>
    </row>
    <row r="4679" spans="16:20" x14ac:dyDescent="0.2">
      <c r="P4679" s="184">
        <f t="shared" si="434"/>
        <v>44228</v>
      </c>
      <c r="Q4679" s="184">
        <v>44228</v>
      </c>
      <c r="R4679" s="182">
        <v>4.25</v>
      </c>
      <c r="S4679" s="182">
        <f t="shared" si="435"/>
        <v>3.32</v>
      </c>
      <c r="T4679" s="182">
        <f t="shared" si="436"/>
        <v>0.93000000000000016</v>
      </c>
    </row>
    <row r="4680" spans="16:20" x14ac:dyDescent="0.2">
      <c r="P4680" s="184">
        <f t="shared" ref="P4680:P4743" si="437">DATE(YEAR(Q4680),MONTH(Q4680),1)</f>
        <v>44228</v>
      </c>
      <c r="Q4680" s="184">
        <v>44229</v>
      </c>
      <c r="R4680" s="182">
        <v>4.25</v>
      </c>
      <c r="S4680" s="182">
        <f t="shared" ref="S4680:S4743" si="438">INDEX($Y:$Y,MATCH($P4680,$V:$V,0))</f>
        <v>3.32</v>
      </c>
      <c r="T4680" s="182">
        <f t="shared" ref="T4680:T4743" si="439">R4680-S4680</f>
        <v>0.93000000000000016</v>
      </c>
    </row>
    <row r="4681" spans="16:20" x14ac:dyDescent="0.2">
      <c r="P4681" s="184">
        <f t="shared" si="437"/>
        <v>44228</v>
      </c>
      <c r="Q4681" s="184">
        <v>44230</v>
      </c>
      <c r="R4681" s="182">
        <v>4.25</v>
      </c>
      <c r="S4681" s="182">
        <f t="shared" si="438"/>
        <v>3.32</v>
      </c>
      <c r="T4681" s="182">
        <f t="shared" si="439"/>
        <v>0.93000000000000016</v>
      </c>
    </row>
    <row r="4682" spans="16:20" x14ac:dyDescent="0.2">
      <c r="P4682" s="184">
        <f t="shared" si="437"/>
        <v>44228</v>
      </c>
      <c r="Q4682" s="184">
        <v>44231</v>
      </c>
      <c r="R4682" s="182">
        <v>4.25</v>
      </c>
      <c r="S4682" s="182">
        <f t="shared" si="438"/>
        <v>3.32</v>
      </c>
      <c r="T4682" s="182">
        <f t="shared" si="439"/>
        <v>0.93000000000000016</v>
      </c>
    </row>
    <row r="4683" spans="16:20" x14ac:dyDescent="0.2">
      <c r="P4683" s="184">
        <f t="shared" si="437"/>
        <v>44228</v>
      </c>
      <c r="Q4683" s="184">
        <v>44232</v>
      </c>
      <c r="R4683" s="182">
        <v>4.25</v>
      </c>
      <c r="S4683" s="182">
        <f t="shared" si="438"/>
        <v>3.32</v>
      </c>
      <c r="T4683" s="182">
        <f t="shared" si="439"/>
        <v>0.93000000000000016</v>
      </c>
    </row>
    <row r="4684" spans="16:20" x14ac:dyDescent="0.2">
      <c r="P4684" s="184">
        <f t="shared" si="437"/>
        <v>44228</v>
      </c>
      <c r="Q4684" s="184">
        <v>44233</v>
      </c>
      <c r="R4684" s="182">
        <v>4.25</v>
      </c>
      <c r="S4684" s="182">
        <f t="shared" si="438"/>
        <v>3.32</v>
      </c>
      <c r="T4684" s="182">
        <f t="shared" si="439"/>
        <v>0.93000000000000016</v>
      </c>
    </row>
    <row r="4685" spans="16:20" x14ac:dyDescent="0.2">
      <c r="P4685" s="184">
        <f t="shared" si="437"/>
        <v>44228</v>
      </c>
      <c r="Q4685" s="184">
        <v>44234</v>
      </c>
      <c r="R4685" s="182">
        <v>4.25</v>
      </c>
      <c r="S4685" s="182">
        <f t="shared" si="438"/>
        <v>3.32</v>
      </c>
      <c r="T4685" s="182">
        <f t="shared" si="439"/>
        <v>0.93000000000000016</v>
      </c>
    </row>
    <row r="4686" spans="16:20" x14ac:dyDescent="0.2">
      <c r="P4686" s="184">
        <f t="shared" si="437"/>
        <v>44228</v>
      </c>
      <c r="Q4686" s="184">
        <v>44235</v>
      </c>
      <c r="R4686" s="182">
        <v>4.25</v>
      </c>
      <c r="S4686" s="182">
        <f t="shared" si="438"/>
        <v>3.32</v>
      </c>
      <c r="T4686" s="182">
        <f t="shared" si="439"/>
        <v>0.93000000000000016</v>
      </c>
    </row>
    <row r="4687" spans="16:20" x14ac:dyDescent="0.2">
      <c r="P4687" s="184">
        <f t="shared" si="437"/>
        <v>44228</v>
      </c>
      <c r="Q4687" s="184">
        <v>44236</v>
      </c>
      <c r="R4687" s="182">
        <v>4.25</v>
      </c>
      <c r="S4687" s="182">
        <f t="shared" si="438"/>
        <v>3.32</v>
      </c>
      <c r="T4687" s="182">
        <f t="shared" si="439"/>
        <v>0.93000000000000016</v>
      </c>
    </row>
    <row r="4688" spans="16:20" x14ac:dyDescent="0.2">
      <c r="P4688" s="184">
        <f t="shared" si="437"/>
        <v>44228</v>
      </c>
      <c r="Q4688" s="184">
        <v>44237</v>
      </c>
      <c r="R4688" s="182">
        <v>4.25</v>
      </c>
      <c r="S4688" s="182">
        <f t="shared" si="438"/>
        <v>3.32</v>
      </c>
      <c r="T4688" s="182">
        <f t="shared" si="439"/>
        <v>0.93000000000000016</v>
      </c>
    </row>
    <row r="4689" spans="16:20" x14ac:dyDescent="0.2">
      <c r="P4689" s="184">
        <f t="shared" si="437"/>
        <v>44228</v>
      </c>
      <c r="Q4689" s="184">
        <v>44238</v>
      </c>
      <c r="R4689" s="182">
        <v>4.25</v>
      </c>
      <c r="S4689" s="182">
        <f t="shared" si="438"/>
        <v>3.32</v>
      </c>
      <c r="T4689" s="182">
        <f t="shared" si="439"/>
        <v>0.93000000000000016</v>
      </c>
    </row>
    <row r="4690" spans="16:20" x14ac:dyDescent="0.2">
      <c r="P4690" s="184">
        <f t="shared" si="437"/>
        <v>44228</v>
      </c>
      <c r="Q4690" s="184">
        <v>44239</v>
      </c>
      <c r="R4690" s="182">
        <v>4</v>
      </c>
      <c r="S4690" s="182">
        <f t="shared" si="438"/>
        <v>3.32</v>
      </c>
      <c r="T4690" s="182">
        <f t="shared" si="439"/>
        <v>0.68000000000000016</v>
      </c>
    </row>
    <row r="4691" spans="16:20" x14ac:dyDescent="0.2">
      <c r="P4691" s="184">
        <f t="shared" si="437"/>
        <v>44228</v>
      </c>
      <c r="Q4691" s="184">
        <v>44240</v>
      </c>
      <c r="R4691" s="182">
        <v>4</v>
      </c>
      <c r="S4691" s="182">
        <f t="shared" si="438"/>
        <v>3.32</v>
      </c>
      <c r="T4691" s="182">
        <f t="shared" si="439"/>
        <v>0.68000000000000016</v>
      </c>
    </row>
    <row r="4692" spans="16:20" x14ac:dyDescent="0.2">
      <c r="P4692" s="184">
        <f t="shared" si="437"/>
        <v>44228</v>
      </c>
      <c r="Q4692" s="184">
        <v>44241</v>
      </c>
      <c r="R4692" s="182">
        <v>4</v>
      </c>
      <c r="S4692" s="182">
        <f t="shared" si="438"/>
        <v>3.32</v>
      </c>
      <c r="T4692" s="182">
        <f t="shared" si="439"/>
        <v>0.68000000000000016</v>
      </c>
    </row>
    <row r="4693" spans="16:20" x14ac:dyDescent="0.2">
      <c r="P4693" s="184">
        <f t="shared" si="437"/>
        <v>44228</v>
      </c>
      <c r="Q4693" s="184">
        <v>44242</v>
      </c>
      <c r="R4693" s="182">
        <v>4</v>
      </c>
      <c r="S4693" s="182">
        <f t="shared" si="438"/>
        <v>3.32</v>
      </c>
      <c r="T4693" s="182">
        <f t="shared" si="439"/>
        <v>0.68000000000000016</v>
      </c>
    </row>
    <row r="4694" spans="16:20" x14ac:dyDescent="0.2">
      <c r="P4694" s="184">
        <f t="shared" si="437"/>
        <v>44228</v>
      </c>
      <c r="Q4694" s="184">
        <v>44243</v>
      </c>
      <c r="R4694" s="182">
        <v>4</v>
      </c>
      <c r="S4694" s="182">
        <f t="shared" si="438"/>
        <v>3.32</v>
      </c>
      <c r="T4694" s="182">
        <f t="shared" si="439"/>
        <v>0.68000000000000016</v>
      </c>
    </row>
    <row r="4695" spans="16:20" x14ac:dyDescent="0.2">
      <c r="P4695" s="184">
        <f t="shared" si="437"/>
        <v>44228</v>
      </c>
      <c r="Q4695" s="184">
        <v>44244</v>
      </c>
      <c r="R4695" s="182">
        <v>4</v>
      </c>
      <c r="S4695" s="182">
        <f t="shared" si="438"/>
        <v>3.32</v>
      </c>
      <c r="T4695" s="182">
        <f t="shared" si="439"/>
        <v>0.68000000000000016</v>
      </c>
    </row>
    <row r="4696" spans="16:20" x14ac:dyDescent="0.2">
      <c r="P4696" s="184">
        <f t="shared" si="437"/>
        <v>44228</v>
      </c>
      <c r="Q4696" s="184">
        <v>44245</v>
      </c>
      <c r="R4696" s="182">
        <v>4</v>
      </c>
      <c r="S4696" s="182">
        <f t="shared" si="438"/>
        <v>3.32</v>
      </c>
      <c r="T4696" s="182">
        <f t="shared" si="439"/>
        <v>0.68000000000000016</v>
      </c>
    </row>
    <row r="4697" spans="16:20" x14ac:dyDescent="0.2">
      <c r="P4697" s="184">
        <f t="shared" si="437"/>
        <v>44228</v>
      </c>
      <c r="Q4697" s="184">
        <v>44246</v>
      </c>
      <c r="R4697" s="182">
        <v>4</v>
      </c>
      <c r="S4697" s="182">
        <f t="shared" si="438"/>
        <v>3.32</v>
      </c>
      <c r="T4697" s="182">
        <f t="shared" si="439"/>
        <v>0.68000000000000016</v>
      </c>
    </row>
    <row r="4698" spans="16:20" x14ac:dyDescent="0.2">
      <c r="P4698" s="184">
        <f t="shared" si="437"/>
        <v>44228</v>
      </c>
      <c r="Q4698" s="184">
        <v>44247</v>
      </c>
      <c r="R4698" s="182">
        <v>4</v>
      </c>
      <c r="S4698" s="182">
        <f t="shared" si="438"/>
        <v>3.32</v>
      </c>
      <c r="T4698" s="182">
        <f t="shared" si="439"/>
        <v>0.68000000000000016</v>
      </c>
    </row>
    <row r="4699" spans="16:20" x14ac:dyDescent="0.2">
      <c r="P4699" s="184">
        <f t="shared" si="437"/>
        <v>44228</v>
      </c>
      <c r="Q4699" s="184">
        <v>44248</v>
      </c>
      <c r="R4699" s="182">
        <v>4</v>
      </c>
      <c r="S4699" s="182">
        <f t="shared" si="438"/>
        <v>3.32</v>
      </c>
      <c r="T4699" s="182">
        <f t="shared" si="439"/>
        <v>0.68000000000000016</v>
      </c>
    </row>
    <row r="4700" spans="16:20" x14ac:dyDescent="0.2">
      <c r="P4700" s="184">
        <f t="shared" si="437"/>
        <v>44228</v>
      </c>
      <c r="Q4700" s="184">
        <v>44249</v>
      </c>
      <c r="R4700" s="182">
        <v>4</v>
      </c>
      <c r="S4700" s="182">
        <f t="shared" si="438"/>
        <v>3.32</v>
      </c>
      <c r="T4700" s="182">
        <f t="shared" si="439"/>
        <v>0.68000000000000016</v>
      </c>
    </row>
    <row r="4701" spans="16:20" x14ac:dyDescent="0.2">
      <c r="P4701" s="184">
        <f t="shared" si="437"/>
        <v>44228</v>
      </c>
      <c r="Q4701" s="184">
        <v>44250</v>
      </c>
      <c r="R4701" s="182">
        <v>4</v>
      </c>
      <c r="S4701" s="182">
        <f t="shared" si="438"/>
        <v>3.32</v>
      </c>
      <c r="T4701" s="182">
        <f t="shared" si="439"/>
        <v>0.68000000000000016</v>
      </c>
    </row>
    <row r="4702" spans="16:20" x14ac:dyDescent="0.2">
      <c r="P4702" s="184">
        <f t="shared" si="437"/>
        <v>44228</v>
      </c>
      <c r="Q4702" s="184">
        <v>44251</v>
      </c>
      <c r="R4702" s="182">
        <v>4</v>
      </c>
      <c r="S4702" s="182">
        <f t="shared" si="438"/>
        <v>3.32</v>
      </c>
      <c r="T4702" s="182">
        <f t="shared" si="439"/>
        <v>0.68000000000000016</v>
      </c>
    </row>
    <row r="4703" spans="16:20" x14ac:dyDescent="0.2">
      <c r="P4703" s="184">
        <f t="shared" si="437"/>
        <v>44228</v>
      </c>
      <c r="Q4703" s="184">
        <v>44252</v>
      </c>
      <c r="R4703" s="182">
        <v>4</v>
      </c>
      <c r="S4703" s="182">
        <f t="shared" si="438"/>
        <v>3.32</v>
      </c>
      <c r="T4703" s="182">
        <f t="shared" si="439"/>
        <v>0.68000000000000016</v>
      </c>
    </row>
    <row r="4704" spans="16:20" x14ac:dyDescent="0.2">
      <c r="P4704" s="184">
        <f t="shared" si="437"/>
        <v>44228</v>
      </c>
      <c r="Q4704" s="184">
        <v>44253</v>
      </c>
      <c r="R4704" s="182">
        <v>4</v>
      </c>
      <c r="S4704" s="182">
        <f t="shared" si="438"/>
        <v>3.32</v>
      </c>
      <c r="T4704" s="182">
        <f t="shared" si="439"/>
        <v>0.68000000000000016</v>
      </c>
    </row>
    <row r="4705" spans="16:20" x14ac:dyDescent="0.2">
      <c r="P4705" s="184">
        <f t="shared" si="437"/>
        <v>44228</v>
      </c>
      <c r="Q4705" s="184">
        <v>44254</v>
      </c>
      <c r="R4705" s="182">
        <v>4</v>
      </c>
      <c r="S4705" s="182">
        <f t="shared" si="438"/>
        <v>3.32</v>
      </c>
      <c r="T4705" s="182">
        <f t="shared" si="439"/>
        <v>0.68000000000000016</v>
      </c>
    </row>
    <row r="4706" spans="16:20" x14ac:dyDescent="0.2">
      <c r="P4706" s="184">
        <f t="shared" si="437"/>
        <v>44228</v>
      </c>
      <c r="Q4706" s="184">
        <v>44255</v>
      </c>
      <c r="R4706" s="182">
        <v>4</v>
      </c>
      <c r="S4706" s="182">
        <f t="shared" si="438"/>
        <v>3.32</v>
      </c>
      <c r="T4706" s="182">
        <f t="shared" si="439"/>
        <v>0.68000000000000016</v>
      </c>
    </row>
    <row r="4707" spans="16:20" x14ac:dyDescent="0.2">
      <c r="P4707" s="184">
        <f t="shared" si="437"/>
        <v>44256</v>
      </c>
      <c r="Q4707" s="184">
        <v>44256</v>
      </c>
      <c r="R4707" s="182">
        <v>4</v>
      </c>
      <c r="S4707" s="182">
        <f t="shared" si="438"/>
        <v>3.22</v>
      </c>
      <c r="T4707" s="182">
        <f t="shared" si="439"/>
        <v>0.7799999999999998</v>
      </c>
    </row>
    <row r="4708" spans="16:20" x14ac:dyDescent="0.2">
      <c r="P4708" s="184">
        <f t="shared" si="437"/>
        <v>44256</v>
      </c>
      <c r="Q4708" s="184">
        <v>44257</v>
      </c>
      <c r="R4708" s="182">
        <v>4</v>
      </c>
      <c r="S4708" s="182">
        <f t="shared" si="438"/>
        <v>3.22</v>
      </c>
      <c r="T4708" s="182">
        <f t="shared" si="439"/>
        <v>0.7799999999999998</v>
      </c>
    </row>
    <row r="4709" spans="16:20" x14ac:dyDescent="0.2">
      <c r="P4709" s="184">
        <f t="shared" si="437"/>
        <v>44256</v>
      </c>
      <c r="Q4709" s="184">
        <v>44258</v>
      </c>
      <c r="R4709" s="182">
        <v>4</v>
      </c>
      <c r="S4709" s="182">
        <f t="shared" si="438"/>
        <v>3.22</v>
      </c>
      <c r="T4709" s="182">
        <f t="shared" si="439"/>
        <v>0.7799999999999998</v>
      </c>
    </row>
    <row r="4710" spans="16:20" x14ac:dyDescent="0.2">
      <c r="P4710" s="184">
        <f t="shared" si="437"/>
        <v>44256</v>
      </c>
      <c r="Q4710" s="184">
        <v>44259</v>
      </c>
      <c r="R4710" s="182">
        <v>4</v>
      </c>
      <c r="S4710" s="182">
        <f t="shared" si="438"/>
        <v>3.22</v>
      </c>
      <c r="T4710" s="182">
        <f t="shared" si="439"/>
        <v>0.7799999999999998</v>
      </c>
    </row>
    <row r="4711" spans="16:20" x14ac:dyDescent="0.2">
      <c r="P4711" s="184">
        <f t="shared" si="437"/>
        <v>44256</v>
      </c>
      <c r="Q4711" s="184">
        <v>44260</v>
      </c>
      <c r="R4711" s="182">
        <v>4</v>
      </c>
      <c r="S4711" s="182">
        <f t="shared" si="438"/>
        <v>3.22</v>
      </c>
      <c r="T4711" s="182">
        <f t="shared" si="439"/>
        <v>0.7799999999999998</v>
      </c>
    </row>
    <row r="4712" spans="16:20" x14ac:dyDescent="0.2">
      <c r="P4712" s="184">
        <f t="shared" si="437"/>
        <v>44256</v>
      </c>
      <c r="Q4712" s="184">
        <v>44261</v>
      </c>
      <c r="R4712" s="182">
        <v>4</v>
      </c>
      <c r="S4712" s="182">
        <f t="shared" si="438"/>
        <v>3.22</v>
      </c>
      <c r="T4712" s="182">
        <f t="shared" si="439"/>
        <v>0.7799999999999998</v>
      </c>
    </row>
    <row r="4713" spans="16:20" x14ac:dyDescent="0.2">
      <c r="P4713" s="184">
        <f t="shared" si="437"/>
        <v>44256</v>
      </c>
      <c r="Q4713" s="184">
        <v>44262</v>
      </c>
      <c r="R4713" s="182">
        <v>4</v>
      </c>
      <c r="S4713" s="182">
        <f t="shared" si="438"/>
        <v>3.22</v>
      </c>
      <c r="T4713" s="182">
        <f t="shared" si="439"/>
        <v>0.7799999999999998</v>
      </c>
    </row>
    <row r="4714" spans="16:20" x14ac:dyDescent="0.2">
      <c r="P4714" s="184">
        <f t="shared" si="437"/>
        <v>44256</v>
      </c>
      <c r="Q4714" s="184">
        <v>44263</v>
      </c>
      <c r="R4714" s="182">
        <v>4</v>
      </c>
      <c r="S4714" s="182">
        <f t="shared" si="438"/>
        <v>3.22</v>
      </c>
      <c r="T4714" s="182">
        <f t="shared" si="439"/>
        <v>0.7799999999999998</v>
      </c>
    </row>
    <row r="4715" spans="16:20" x14ac:dyDescent="0.2">
      <c r="P4715" s="184">
        <f t="shared" si="437"/>
        <v>44256</v>
      </c>
      <c r="Q4715" s="184">
        <v>44264</v>
      </c>
      <c r="R4715" s="182">
        <v>4</v>
      </c>
      <c r="S4715" s="182">
        <f t="shared" si="438"/>
        <v>3.22</v>
      </c>
      <c r="T4715" s="182">
        <f t="shared" si="439"/>
        <v>0.7799999999999998</v>
      </c>
    </row>
    <row r="4716" spans="16:20" x14ac:dyDescent="0.2">
      <c r="P4716" s="184">
        <f t="shared" si="437"/>
        <v>44256</v>
      </c>
      <c r="Q4716" s="184">
        <v>44265</v>
      </c>
      <c r="R4716" s="182">
        <v>4</v>
      </c>
      <c r="S4716" s="182">
        <f t="shared" si="438"/>
        <v>3.22</v>
      </c>
      <c r="T4716" s="182">
        <f t="shared" si="439"/>
        <v>0.7799999999999998</v>
      </c>
    </row>
    <row r="4717" spans="16:20" x14ac:dyDescent="0.2">
      <c r="P4717" s="184">
        <f t="shared" si="437"/>
        <v>44256</v>
      </c>
      <c r="Q4717" s="184">
        <v>44266</v>
      </c>
      <c r="R4717" s="182">
        <v>4</v>
      </c>
      <c r="S4717" s="182">
        <f t="shared" si="438"/>
        <v>3.22</v>
      </c>
      <c r="T4717" s="182">
        <f t="shared" si="439"/>
        <v>0.7799999999999998</v>
      </c>
    </row>
    <row r="4718" spans="16:20" x14ac:dyDescent="0.2">
      <c r="P4718" s="184">
        <f t="shared" si="437"/>
        <v>44256</v>
      </c>
      <c r="Q4718" s="184">
        <v>44267</v>
      </c>
      <c r="R4718" s="182">
        <v>4</v>
      </c>
      <c r="S4718" s="182">
        <f t="shared" si="438"/>
        <v>3.22</v>
      </c>
      <c r="T4718" s="182">
        <f t="shared" si="439"/>
        <v>0.7799999999999998</v>
      </c>
    </row>
    <row r="4719" spans="16:20" x14ac:dyDescent="0.2">
      <c r="P4719" s="184">
        <f t="shared" si="437"/>
        <v>44256</v>
      </c>
      <c r="Q4719" s="184">
        <v>44268</v>
      </c>
      <c r="R4719" s="182">
        <v>4</v>
      </c>
      <c r="S4719" s="182">
        <f t="shared" si="438"/>
        <v>3.22</v>
      </c>
      <c r="T4719" s="182">
        <f t="shared" si="439"/>
        <v>0.7799999999999998</v>
      </c>
    </row>
    <row r="4720" spans="16:20" x14ac:dyDescent="0.2">
      <c r="P4720" s="184">
        <f t="shared" si="437"/>
        <v>44256</v>
      </c>
      <c r="Q4720" s="184">
        <v>44269</v>
      </c>
      <c r="R4720" s="182">
        <v>4</v>
      </c>
      <c r="S4720" s="182">
        <f t="shared" si="438"/>
        <v>3.22</v>
      </c>
      <c r="T4720" s="182">
        <f t="shared" si="439"/>
        <v>0.7799999999999998</v>
      </c>
    </row>
    <row r="4721" spans="16:20" x14ac:dyDescent="0.2">
      <c r="P4721" s="184">
        <f t="shared" si="437"/>
        <v>44256</v>
      </c>
      <c r="Q4721" s="184">
        <v>44270</v>
      </c>
      <c r="R4721" s="182">
        <v>4</v>
      </c>
      <c r="S4721" s="182">
        <f t="shared" si="438"/>
        <v>3.22</v>
      </c>
      <c r="T4721" s="182">
        <f t="shared" si="439"/>
        <v>0.7799999999999998</v>
      </c>
    </row>
    <row r="4722" spans="16:20" x14ac:dyDescent="0.2">
      <c r="P4722" s="184">
        <f t="shared" si="437"/>
        <v>44256</v>
      </c>
      <c r="Q4722" s="184">
        <v>44271</v>
      </c>
      <c r="R4722" s="182">
        <v>4</v>
      </c>
      <c r="S4722" s="182">
        <f t="shared" si="438"/>
        <v>3.22</v>
      </c>
      <c r="T4722" s="182">
        <f t="shared" si="439"/>
        <v>0.7799999999999998</v>
      </c>
    </row>
    <row r="4723" spans="16:20" x14ac:dyDescent="0.2">
      <c r="P4723" s="184">
        <f t="shared" si="437"/>
        <v>44256</v>
      </c>
      <c r="Q4723" s="184">
        <v>44272</v>
      </c>
      <c r="R4723" s="182">
        <v>4</v>
      </c>
      <c r="S4723" s="182">
        <f t="shared" si="438"/>
        <v>3.22</v>
      </c>
      <c r="T4723" s="182">
        <f t="shared" si="439"/>
        <v>0.7799999999999998</v>
      </c>
    </row>
    <row r="4724" spans="16:20" x14ac:dyDescent="0.2">
      <c r="P4724" s="184">
        <f t="shared" si="437"/>
        <v>44256</v>
      </c>
      <c r="Q4724" s="184">
        <v>44273</v>
      </c>
      <c r="R4724" s="182">
        <v>4</v>
      </c>
      <c r="S4724" s="182">
        <f t="shared" si="438"/>
        <v>3.22</v>
      </c>
      <c r="T4724" s="182">
        <f t="shared" si="439"/>
        <v>0.7799999999999998</v>
      </c>
    </row>
    <row r="4725" spans="16:20" x14ac:dyDescent="0.2">
      <c r="P4725" s="184">
        <f t="shared" si="437"/>
        <v>44256</v>
      </c>
      <c r="Q4725" s="184">
        <v>44274</v>
      </c>
      <c r="R4725" s="182">
        <v>4</v>
      </c>
      <c r="S4725" s="182">
        <f t="shared" si="438"/>
        <v>3.22</v>
      </c>
      <c r="T4725" s="182">
        <f t="shared" si="439"/>
        <v>0.7799999999999998</v>
      </c>
    </row>
    <row r="4726" spans="16:20" x14ac:dyDescent="0.2">
      <c r="P4726" s="184">
        <f t="shared" si="437"/>
        <v>44256</v>
      </c>
      <c r="Q4726" s="184">
        <v>44275</v>
      </c>
      <c r="R4726" s="182">
        <v>4</v>
      </c>
      <c r="S4726" s="182">
        <f t="shared" si="438"/>
        <v>3.22</v>
      </c>
      <c r="T4726" s="182">
        <f t="shared" si="439"/>
        <v>0.7799999999999998</v>
      </c>
    </row>
    <row r="4727" spans="16:20" x14ac:dyDescent="0.2">
      <c r="P4727" s="184">
        <f t="shared" si="437"/>
        <v>44256</v>
      </c>
      <c r="Q4727" s="184">
        <v>44276</v>
      </c>
      <c r="R4727" s="182">
        <v>4</v>
      </c>
      <c r="S4727" s="182">
        <f t="shared" si="438"/>
        <v>3.22</v>
      </c>
      <c r="T4727" s="182">
        <f t="shared" si="439"/>
        <v>0.7799999999999998</v>
      </c>
    </row>
    <row r="4728" spans="16:20" x14ac:dyDescent="0.2">
      <c r="P4728" s="184">
        <f t="shared" si="437"/>
        <v>44256</v>
      </c>
      <c r="Q4728" s="184">
        <v>44277</v>
      </c>
      <c r="R4728" s="182">
        <v>4</v>
      </c>
      <c r="S4728" s="182">
        <f t="shared" si="438"/>
        <v>3.22</v>
      </c>
      <c r="T4728" s="182">
        <f t="shared" si="439"/>
        <v>0.7799999999999998</v>
      </c>
    </row>
    <row r="4729" spans="16:20" x14ac:dyDescent="0.2">
      <c r="P4729" s="184">
        <f t="shared" si="437"/>
        <v>44256</v>
      </c>
      <c r="Q4729" s="184">
        <v>44278</v>
      </c>
      <c r="R4729" s="182">
        <v>4</v>
      </c>
      <c r="S4729" s="182">
        <f t="shared" si="438"/>
        <v>3.22</v>
      </c>
      <c r="T4729" s="182">
        <f t="shared" si="439"/>
        <v>0.7799999999999998</v>
      </c>
    </row>
    <row r="4730" spans="16:20" x14ac:dyDescent="0.2">
      <c r="P4730" s="184">
        <f t="shared" si="437"/>
        <v>44256</v>
      </c>
      <c r="Q4730" s="184">
        <v>44279</v>
      </c>
      <c r="R4730" s="182">
        <v>4</v>
      </c>
      <c r="S4730" s="182">
        <f t="shared" si="438"/>
        <v>3.22</v>
      </c>
      <c r="T4730" s="182">
        <f t="shared" si="439"/>
        <v>0.7799999999999998</v>
      </c>
    </row>
    <row r="4731" spans="16:20" x14ac:dyDescent="0.2">
      <c r="P4731" s="184">
        <f t="shared" si="437"/>
        <v>44256</v>
      </c>
      <c r="Q4731" s="184">
        <v>44280</v>
      </c>
      <c r="R4731" s="182">
        <v>4</v>
      </c>
      <c r="S4731" s="182">
        <f t="shared" si="438"/>
        <v>3.22</v>
      </c>
      <c r="T4731" s="182">
        <f t="shared" si="439"/>
        <v>0.7799999999999998</v>
      </c>
    </row>
    <row r="4732" spans="16:20" x14ac:dyDescent="0.2">
      <c r="P4732" s="184">
        <f t="shared" si="437"/>
        <v>44256</v>
      </c>
      <c r="Q4732" s="184">
        <v>44281</v>
      </c>
      <c r="R4732" s="182">
        <v>4</v>
      </c>
      <c r="S4732" s="182">
        <f t="shared" si="438"/>
        <v>3.22</v>
      </c>
      <c r="T4732" s="182">
        <f t="shared" si="439"/>
        <v>0.7799999999999998</v>
      </c>
    </row>
    <row r="4733" spans="16:20" x14ac:dyDescent="0.2">
      <c r="P4733" s="184">
        <f t="shared" si="437"/>
        <v>44256</v>
      </c>
      <c r="Q4733" s="184">
        <v>44282</v>
      </c>
      <c r="R4733" s="182">
        <v>4</v>
      </c>
      <c r="S4733" s="182">
        <f t="shared" si="438"/>
        <v>3.22</v>
      </c>
      <c r="T4733" s="182">
        <f t="shared" si="439"/>
        <v>0.7799999999999998</v>
      </c>
    </row>
    <row r="4734" spans="16:20" x14ac:dyDescent="0.2">
      <c r="P4734" s="184">
        <f t="shared" si="437"/>
        <v>44256</v>
      </c>
      <c r="Q4734" s="184">
        <v>44283</v>
      </c>
      <c r="R4734" s="182">
        <v>4</v>
      </c>
      <c r="S4734" s="182">
        <f t="shared" si="438"/>
        <v>3.22</v>
      </c>
      <c r="T4734" s="182">
        <f t="shared" si="439"/>
        <v>0.7799999999999998</v>
      </c>
    </row>
    <row r="4735" spans="16:20" x14ac:dyDescent="0.2">
      <c r="P4735" s="184">
        <f t="shared" si="437"/>
        <v>44256</v>
      </c>
      <c r="Q4735" s="184">
        <v>44284</v>
      </c>
      <c r="R4735" s="182">
        <v>4</v>
      </c>
      <c r="S4735" s="182">
        <f t="shared" si="438"/>
        <v>3.22</v>
      </c>
      <c r="T4735" s="182">
        <f t="shared" si="439"/>
        <v>0.7799999999999998</v>
      </c>
    </row>
    <row r="4736" spans="16:20" x14ac:dyDescent="0.2">
      <c r="P4736" s="184">
        <f t="shared" si="437"/>
        <v>44256</v>
      </c>
      <c r="Q4736" s="184">
        <v>44285</v>
      </c>
      <c r="R4736" s="182">
        <v>4</v>
      </c>
      <c r="S4736" s="182">
        <f t="shared" si="438"/>
        <v>3.22</v>
      </c>
      <c r="T4736" s="182">
        <f t="shared" si="439"/>
        <v>0.7799999999999998</v>
      </c>
    </row>
    <row r="4737" spans="16:20" x14ac:dyDescent="0.2">
      <c r="P4737" s="184">
        <f t="shared" si="437"/>
        <v>44256</v>
      </c>
      <c r="Q4737" s="184">
        <v>44286</v>
      </c>
      <c r="R4737" s="182">
        <v>4</v>
      </c>
      <c r="S4737" s="182">
        <f t="shared" si="438"/>
        <v>3.22</v>
      </c>
      <c r="T4737" s="182">
        <f t="shared" si="439"/>
        <v>0.7799999999999998</v>
      </c>
    </row>
    <row r="4738" spans="16:20" x14ac:dyDescent="0.2">
      <c r="P4738" s="184">
        <f t="shared" si="437"/>
        <v>44287</v>
      </c>
      <c r="Q4738" s="184">
        <v>44287</v>
      </c>
      <c r="R4738" s="182">
        <v>4</v>
      </c>
      <c r="S4738" s="182">
        <f t="shared" si="438"/>
        <v>3.18</v>
      </c>
      <c r="T4738" s="182">
        <f t="shared" si="439"/>
        <v>0.81999999999999984</v>
      </c>
    </row>
    <row r="4739" spans="16:20" x14ac:dyDescent="0.2">
      <c r="P4739" s="184">
        <f t="shared" si="437"/>
        <v>44287</v>
      </c>
      <c r="Q4739" s="184">
        <v>44288</v>
      </c>
      <c r="R4739" s="182">
        <v>4</v>
      </c>
      <c r="S4739" s="182">
        <f t="shared" si="438"/>
        <v>3.18</v>
      </c>
      <c r="T4739" s="182">
        <f t="shared" si="439"/>
        <v>0.81999999999999984</v>
      </c>
    </row>
    <row r="4740" spans="16:20" x14ac:dyDescent="0.2">
      <c r="P4740" s="184">
        <f t="shared" si="437"/>
        <v>44287</v>
      </c>
      <c r="Q4740" s="184">
        <v>44289</v>
      </c>
      <c r="R4740" s="182">
        <v>4</v>
      </c>
      <c r="S4740" s="182">
        <f t="shared" si="438"/>
        <v>3.18</v>
      </c>
      <c r="T4740" s="182">
        <f t="shared" si="439"/>
        <v>0.81999999999999984</v>
      </c>
    </row>
    <row r="4741" spans="16:20" x14ac:dyDescent="0.2">
      <c r="P4741" s="184">
        <f t="shared" si="437"/>
        <v>44287</v>
      </c>
      <c r="Q4741" s="184">
        <v>44290</v>
      </c>
      <c r="R4741" s="182">
        <v>4</v>
      </c>
      <c r="S4741" s="182">
        <f t="shared" si="438"/>
        <v>3.18</v>
      </c>
      <c r="T4741" s="182">
        <f t="shared" si="439"/>
        <v>0.81999999999999984</v>
      </c>
    </row>
    <row r="4742" spans="16:20" x14ac:dyDescent="0.2">
      <c r="P4742" s="184">
        <f t="shared" si="437"/>
        <v>44287</v>
      </c>
      <c r="Q4742" s="184">
        <v>44291</v>
      </c>
      <c r="R4742" s="182">
        <v>4</v>
      </c>
      <c r="S4742" s="182">
        <f t="shared" si="438"/>
        <v>3.18</v>
      </c>
      <c r="T4742" s="182">
        <f t="shared" si="439"/>
        <v>0.81999999999999984</v>
      </c>
    </row>
    <row r="4743" spans="16:20" x14ac:dyDescent="0.2">
      <c r="P4743" s="184">
        <f t="shared" si="437"/>
        <v>44287</v>
      </c>
      <c r="Q4743" s="184">
        <v>44292</v>
      </c>
      <c r="R4743" s="182">
        <v>4</v>
      </c>
      <c r="S4743" s="182">
        <f t="shared" si="438"/>
        <v>3.18</v>
      </c>
      <c r="T4743" s="182">
        <f t="shared" si="439"/>
        <v>0.81999999999999984</v>
      </c>
    </row>
    <row r="4744" spans="16:20" x14ac:dyDescent="0.2">
      <c r="P4744" s="184">
        <f t="shared" ref="P4744:P4807" si="440">DATE(YEAR(Q4744),MONTH(Q4744),1)</f>
        <v>44287</v>
      </c>
      <c r="Q4744" s="184">
        <v>44293</v>
      </c>
      <c r="R4744" s="182">
        <v>4</v>
      </c>
      <c r="S4744" s="182">
        <f t="shared" ref="S4744:S4807" si="441">INDEX($Y:$Y,MATCH($P4744,$V:$V,0))</f>
        <v>3.18</v>
      </c>
      <c r="T4744" s="182">
        <f t="shared" ref="T4744:T4807" si="442">R4744-S4744</f>
        <v>0.81999999999999984</v>
      </c>
    </row>
    <row r="4745" spans="16:20" x14ac:dyDescent="0.2">
      <c r="P4745" s="184">
        <f t="shared" si="440"/>
        <v>44287</v>
      </c>
      <c r="Q4745" s="184">
        <v>44294</v>
      </c>
      <c r="R4745" s="182">
        <v>4</v>
      </c>
      <c r="S4745" s="182">
        <f t="shared" si="441"/>
        <v>3.18</v>
      </c>
      <c r="T4745" s="182">
        <f t="shared" si="442"/>
        <v>0.81999999999999984</v>
      </c>
    </row>
    <row r="4746" spans="16:20" x14ac:dyDescent="0.2">
      <c r="P4746" s="184">
        <f t="shared" si="440"/>
        <v>44287</v>
      </c>
      <c r="Q4746" s="184">
        <v>44295</v>
      </c>
      <c r="R4746" s="182">
        <v>4</v>
      </c>
      <c r="S4746" s="182">
        <f t="shared" si="441"/>
        <v>3.18</v>
      </c>
      <c r="T4746" s="182">
        <f t="shared" si="442"/>
        <v>0.81999999999999984</v>
      </c>
    </row>
    <row r="4747" spans="16:20" x14ac:dyDescent="0.2">
      <c r="P4747" s="184">
        <f t="shared" si="440"/>
        <v>44287</v>
      </c>
      <c r="Q4747" s="184">
        <v>44296</v>
      </c>
      <c r="R4747" s="182">
        <v>4</v>
      </c>
      <c r="S4747" s="182">
        <f t="shared" si="441"/>
        <v>3.18</v>
      </c>
      <c r="T4747" s="182">
        <f t="shared" si="442"/>
        <v>0.81999999999999984</v>
      </c>
    </row>
    <row r="4748" spans="16:20" x14ac:dyDescent="0.2">
      <c r="P4748" s="184">
        <f t="shared" si="440"/>
        <v>44287</v>
      </c>
      <c r="Q4748" s="184">
        <v>44297</v>
      </c>
      <c r="R4748" s="182">
        <v>4</v>
      </c>
      <c r="S4748" s="182">
        <f t="shared" si="441"/>
        <v>3.18</v>
      </c>
      <c r="T4748" s="182">
        <f t="shared" si="442"/>
        <v>0.81999999999999984</v>
      </c>
    </row>
    <row r="4749" spans="16:20" x14ac:dyDescent="0.2">
      <c r="P4749" s="184">
        <f t="shared" si="440"/>
        <v>44287</v>
      </c>
      <c r="Q4749" s="184">
        <v>44298</v>
      </c>
      <c r="R4749" s="182">
        <v>4</v>
      </c>
      <c r="S4749" s="182">
        <f t="shared" si="441"/>
        <v>3.18</v>
      </c>
      <c r="T4749" s="182">
        <f t="shared" si="442"/>
        <v>0.81999999999999984</v>
      </c>
    </row>
    <row r="4750" spans="16:20" x14ac:dyDescent="0.2">
      <c r="P4750" s="184">
        <f t="shared" si="440"/>
        <v>44287</v>
      </c>
      <c r="Q4750" s="184">
        <v>44299</v>
      </c>
      <c r="R4750" s="182">
        <v>4</v>
      </c>
      <c r="S4750" s="182">
        <f t="shared" si="441"/>
        <v>3.18</v>
      </c>
      <c r="T4750" s="182">
        <f t="shared" si="442"/>
        <v>0.81999999999999984</v>
      </c>
    </row>
    <row r="4751" spans="16:20" x14ac:dyDescent="0.2">
      <c r="P4751" s="184">
        <f t="shared" si="440"/>
        <v>44287</v>
      </c>
      <c r="Q4751" s="184">
        <v>44300</v>
      </c>
      <c r="R4751" s="182">
        <v>4</v>
      </c>
      <c r="S4751" s="182">
        <f t="shared" si="441"/>
        <v>3.18</v>
      </c>
      <c r="T4751" s="182">
        <f t="shared" si="442"/>
        <v>0.81999999999999984</v>
      </c>
    </row>
    <row r="4752" spans="16:20" x14ac:dyDescent="0.2">
      <c r="P4752" s="184">
        <f t="shared" si="440"/>
        <v>44287</v>
      </c>
      <c r="Q4752" s="184">
        <v>44301</v>
      </c>
      <c r="R4752" s="182">
        <v>4</v>
      </c>
      <c r="S4752" s="182">
        <f t="shared" si="441"/>
        <v>3.18</v>
      </c>
      <c r="T4752" s="182">
        <f t="shared" si="442"/>
        <v>0.81999999999999984</v>
      </c>
    </row>
    <row r="4753" spans="16:20" x14ac:dyDescent="0.2">
      <c r="P4753" s="184">
        <f t="shared" si="440"/>
        <v>44287</v>
      </c>
      <c r="Q4753" s="184">
        <v>44302</v>
      </c>
      <c r="R4753" s="182">
        <v>4</v>
      </c>
      <c r="S4753" s="182">
        <f t="shared" si="441"/>
        <v>3.18</v>
      </c>
      <c r="T4753" s="182">
        <f t="shared" si="442"/>
        <v>0.81999999999999984</v>
      </c>
    </row>
    <row r="4754" spans="16:20" x14ac:dyDescent="0.2">
      <c r="P4754" s="184">
        <f t="shared" si="440"/>
        <v>44287</v>
      </c>
      <c r="Q4754" s="184">
        <v>44303</v>
      </c>
      <c r="R4754" s="182">
        <v>4</v>
      </c>
      <c r="S4754" s="182">
        <f t="shared" si="441"/>
        <v>3.18</v>
      </c>
      <c r="T4754" s="182">
        <f t="shared" si="442"/>
        <v>0.81999999999999984</v>
      </c>
    </row>
    <row r="4755" spans="16:20" x14ac:dyDescent="0.2">
      <c r="P4755" s="184">
        <f t="shared" si="440"/>
        <v>44287</v>
      </c>
      <c r="Q4755" s="184">
        <v>44304</v>
      </c>
      <c r="R4755" s="182">
        <v>4</v>
      </c>
      <c r="S4755" s="182">
        <f t="shared" si="441"/>
        <v>3.18</v>
      </c>
      <c r="T4755" s="182">
        <f t="shared" si="442"/>
        <v>0.81999999999999984</v>
      </c>
    </row>
    <row r="4756" spans="16:20" x14ac:dyDescent="0.2">
      <c r="P4756" s="184">
        <f t="shared" si="440"/>
        <v>44287</v>
      </c>
      <c r="Q4756" s="184">
        <v>44305</v>
      </c>
      <c r="R4756" s="182">
        <v>4</v>
      </c>
      <c r="S4756" s="182">
        <f t="shared" si="441"/>
        <v>3.18</v>
      </c>
      <c r="T4756" s="182">
        <f t="shared" si="442"/>
        <v>0.81999999999999984</v>
      </c>
    </row>
    <row r="4757" spans="16:20" x14ac:dyDescent="0.2">
      <c r="P4757" s="184">
        <f t="shared" si="440"/>
        <v>44287</v>
      </c>
      <c r="Q4757" s="184">
        <v>44306</v>
      </c>
      <c r="R4757" s="182">
        <v>4</v>
      </c>
      <c r="S4757" s="182">
        <f t="shared" si="441"/>
        <v>3.18</v>
      </c>
      <c r="T4757" s="182">
        <f t="shared" si="442"/>
        <v>0.81999999999999984</v>
      </c>
    </row>
    <row r="4758" spans="16:20" x14ac:dyDescent="0.2">
      <c r="P4758" s="184">
        <f t="shared" si="440"/>
        <v>44287</v>
      </c>
      <c r="Q4758" s="184">
        <v>44307</v>
      </c>
      <c r="R4758" s="182">
        <v>4</v>
      </c>
      <c r="S4758" s="182">
        <f t="shared" si="441"/>
        <v>3.18</v>
      </c>
      <c r="T4758" s="182">
        <f t="shared" si="442"/>
        <v>0.81999999999999984</v>
      </c>
    </row>
    <row r="4759" spans="16:20" x14ac:dyDescent="0.2">
      <c r="P4759" s="184">
        <f t="shared" si="440"/>
        <v>44287</v>
      </c>
      <c r="Q4759" s="184">
        <v>44308</v>
      </c>
      <c r="R4759" s="182">
        <v>4</v>
      </c>
      <c r="S4759" s="182">
        <f t="shared" si="441"/>
        <v>3.18</v>
      </c>
      <c r="T4759" s="182">
        <f t="shared" si="442"/>
        <v>0.81999999999999984</v>
      </c>
    </row>
    <row r="4760" spans="16:20" x14ac:dyDescent="0.2">
      <c r="P4760" s="184">
        <f t="shared" si="440"/>
        <v>44287</v>
      </c>
      <c r="Q4760" s="184">
        <v>44309</v>
      </c>
      <c r="R4760" s="182">
        <v>4</v>
      </c>
      <c r="S4760" s="182">
        <f t="shared" si="441"/>
        <v>3.18</v>
      </c>
      <c r="T4760" s="182">
        <f t="shared" si="442"/>
        <v>0.81999999999999984</v>
      </c>
    </row>
    <row r="4761" spans="16:20" x14ac:dyDescent="0.2">
      <c r="P4761" s="184">
        <f t="shared" si="440"/>
        <v>44287</v>
      </c>
      <c r="Q4761" s="184">
        <v>44310</v>
      </c>
      <c r="R4761" s="182">
        <v>4</v>
      </c>
      <c r="S4761" s="182">
        <f t="shared" si="441"/>
        <v>3.18</v>
      </c>
      <c r="T4761" s="182">
        <f t="shared" si="442"/>
        <v>0.81999999999999984</v>
      </c>
    </row>
    <row r="4762" spans="16:20" x14ac:dyDescent="0.2">
      <c r="P4762" s="184">
        <f t="shared" si="440"/>
        <v>44287</v>
      </c>
      <c r="Q4762" s="184">
        <v>44311</v>
      </c>
      <c r="R4762" s="182">
        <v>4</v>
      </c>
      <c r="S4762" s="182">
        <f t="shared" si="441"/>
        <v>3.18</v>
      </c>
      <c r="T4762" s="182">
        <f t="shared" si="442"/>
        <v>0.81999999999999984</v>
      </c>
    </row>
    <row r="4763" spans="16:20" x14ac:dyDescent="0.2">
      <c r="P4763" s="184">
        <f t="shared" si="440"/>
        <v>44287</v>
      </c>
      <c r="Q4763" s="184">
        <v>44312</v>
      </c>
      <c r="R4763" s="182">
        <v>4</v>
      </c>
      <c r="S4763" s="182">
        <f t="shared" si="441"/>
        <v>3.18</v>
      </c>
      <c r="T4763" s="182">
        <f t="shared" si="442"/>
        <v>0.81999999999999984</v>
      </c>
    </row>
    <row r="4764" spans="16:20" x14ac:dyDescent="0.2">
      <c r="P4764" s="184">
        <f t="shared" si="440"/>
        <v>44287</v>
      </c>
      <c r="Q4764" s="184">
        <v>44313</v>
      </c>
      <c r="R4764" s="182">
        <v>4</v>
      </c>
      <c r="S4764" s="182">
        <f t="shared" si="441"/>
        <v>3.18</v>
      </c>
      <c r="T4764" s="182">
        <f t="shared" si="442"/>
        <v>0.81999999999999984</v>
      </c>
    </row>
    <row r="4765" spans="16:20" x14ac:dyDescent="0.2">
      <c r="P4765" s="184">
        <f t="shared" si="440"/>
        <v>44287</v>
      </c>
      <c r="Q4765" s="184">
        <v>44314</v>
      </c>
      <c r="R4765" s="182">
        <v>4</v>
      </c>
      <c r="S4765" s="182">
        <f t="shared" si="441"/>
        <v>3.18</v>
      </c>
      <c r="T4765" s="182">
        <f t="shared" si="442"/>
        <v>0.81999999999999984</v>
      </c>
    </row>
    <row r="4766" spans="16:20" x14ac:dyDescent="0.2">
      <c r="P4766" s="184">
        <f t="shared" si="440"/>
        <v>44287</v>
      </c>
      <c r="Q4766" s="184">
        <v>44315</v>
      </c>
      <c r="R4766" s="182">
        <v>4</v>
      </c>
      <c r="S4766" s="182">
        <f t="shared" si="441"/>
        <v>3.18</v>
      </c>
      <c r="T4766" s="182">
        <f t="shared" si="442"/>
        <v>0.81999999999999984</v>
      </c>
    </row>
    <row r="4767" spans="16:20" x14ac:dyDescent="0.2">
      <c r="P4767" s="184">
        <f t="shared" si="440"/>
        <v>44287</v>
      </c>
      <c r="Q4767" s="184">
        <v>44316</v>
      </c>
      <c r="R4767" s="182">
        <v>4</v>
      </c>
      <c r="S4767" s="182">
        <f t="shared" si="441"/>
        <v>3.18</v>
      </c>
      <c r="T4767" s="182">
        <f t="shared" si="442"/>
        <v>0.81999999999999984</v>
      </c>
    </row>
    <row r="4768" spans="16:20" x14ac:dyDescent="0.2">
      <c r="P4768" s="184">
        <f t="shared" si="440"/>
        <v>44317</v>
      </c>
      <c r="Q4768" s="184">
        <v>44317</v>
      </c>
      <c r="R4768" s="182">
        <v>4</v>
      </c>
      <c r="S4768" s="182">
        <f t="shared" si="441"/>
        <v>3.25</v>
      </c>
      <c r="T4768" s="182">
        <f t="shared" si="442"/>
        <v>0.75</v>
      </c>
    </row>
    <row r="4769" spans="16:20" x14ac:dyDescent="0.2">
      <c r="P4769" s="184">
        <f t="shared" si="440"/>
        <v>44317</v>
      </c>
      <c r="Q4769" s="184">
        <v>44318</v>
      </c>
      <c r="R4769" s="182">
        <v>4</v>
      </c>
      <c r="S4769" s="182">
        <f t="shared" si="441"/>
        <v>3.25</v>
      </c>
      <c r="T4769" s="182">
        <f t="shared" si="442"/>
        <v>0.75</v>
      </c>
    </row>
    <row r="4770" spans="16:20" x14ac:dyDescent="0.2">
      <c r="P4770" s="184">
        <f t="shared" si="440"/>
        <v>44317</v>
      </c>
      <c r="Q4770" s="184">
        <v>44319</v>
      </c>
      <c r="R4770" s="182">
        <v>4</v>
      </c>
      <c r="S4770" s="182">
        <f t="shared" si="441"/>
        <v>3.25</v>
      </c>
      <c r="T4770" s="182">
        <f t="shared" si="442"/>
        <v>0.75</v>
      </c>
    </row>
    <row r="4771" spans="16:20" x14ac:dyDescent="0.2">
      <c r="P4771" s="184">
        <f t="shared" si="440"/>
        <v>44317</v>
      </c>
      <c r="Q4771" s="184">
        <v>44320</v>
      </c>
      <c r="R4771" s="182">
        <v>4</v>
      </c>
      <c r="S4771" s="182">
        <f t="shared" si="441"/>
        <v>3.25</v>
      </c>
      <c r="T4771" s="182">
        <f t="shared" si="442"/>
        <v>0.75</v>
      </c>
    </row>
    <row r="4772" spans="16:20" x14ac:dyDescent="0.2">
      <c r="P4772" s="184">
        <f t="shared" si="440"/>
        <v>44317</v>
      </c>
      <c r="Q4772" s="184">
        <v>44321</v>
      </c>
      <c r="R4772" s="182">
        <v>4</v>
      </c>
      <c r="S4772" s="182">
        <f t="shared" si="441"/>
        <v>3.25</v>
      </c>
      <c r="T4772" s="182">
        <f t="shared" si="442"/>
        <v>0.75</v>
      </c>
    </row>
    <row r="4773" spans="16:20" x14ac:dyDescent="0.2">
      <c r="P4773" s="184">
        <f t="shared" si="440"/>
        <v>44317</v>
      </c>
      <c r="Q4773" s="184">
        <v>44322</v>
      </c>
      <c r="R4773" s="182">
        <v>4</v>
      </c>
      <c r="S4773" s="182">
        <f t="shared" si="441"/>
        <v>3.25</v>
      </c>
      <c r="T4773" s="182">
        <f t="shared" si="442"/>
        <v>0.75</v>
      </c>
    </row>
    <row r="4774" spans="16:20" x14ac:dyDescent="0.2">
      <c r="P4774" s="184">
        <f t="shared" si="440"/>
        <v>44317</v>
      </c>
      <c r="Q4774" s="184">
        <v>44323</v>
      </c>
      <c r="R4774" s="182">
        <v>4</v>
      </c>
      <c r="S4774" s="182">
        <f t="shared" si="441"/>
        <v>3.25</v>
      </c>
      <c r="T4774" s="182">
        <f t="shared" si="442"/>
        <v>0.75</v>
      </c>
    </row>
    <row r="4775" spans="16:20" x14ac:dyDescent="0.2">
      <c r="P4775" s="184">
        <f t="shared" si="440"/>
        <v>44317</v>
      </c>
      <c r="Q4775" s="184">
        <v>44324</v>
      </c>
      <c r="R4775" s="182">
        <v>4</v>
      </c>
      <c r="S4775" s="182">
        <f t="shared" si="441"/>
        <v>3.25</v>
      </c>
      <c r="T4775" s="182">
        <f t="shared" si="442"/>
        <v>0.75</v>
      </c>
    </row>
    <row r="4776" spans="16:20" x14ac:dyDescent="0.2">
      <c r="P4776" s="184">
        <f t="shared" si="440"/>
        <v>44317</v>
      </c>
      <c r="Q4776" s="184">
        <v>44326</v>
      </c>
      <c r="R4776" s="182">
        <v>4</v>
      </c>
      <c r="S4776" s="182">
        <f t="shared" si="441"/>
        <v>3.25</v>
      </c>
      <c r="T4776" s="182">
        <f t="shared" si="442"/>
        <v>0.75</v>
      </c>
    </row>
    <row r="4777" spans="16:20" x14ac:dyDescent="0.2">
      <c r="P4777" s="184">
        <f t="shared" si="440"/>
        <v>44317</v>
      </c>
      <c r="Q4777" s="184">
        <v>44327</v>
      </c>
      <c r="R4777" s="182">
        <v>4</v>
      </c>
      <c r="S4777" s="182">
        <f t="shared" si="441"/>
        <v>3.25</v>
      </c>
      <c r="T4777" s="182">
        <f t="shared" si="442"/>
        <v>0.75</v>
      </c>
    </row>
    <row r="4778" spans="16:20" x14ac:dyDescent="0.2">
      <c r="P4778" s="184">
        <f t="shared" si="440"/>
        <v>44317</v>
      </c>
      <c r="Q4778" s="184">
        <v>44328</v>
      </c>
      <c r="R4778" s="182">
        <v>4</v>
      </c>
      <c r="S4778" s="182">
        <f t="shared" si="441"/>
        <v>3.25</v>
      </c>
      <c r="T4778" s="182">
        <f t="shared" si="442"/>
        <v>0.75</v>
      </c>
    </row>
    <row r="4779" spans="16:20" x14ac:dyDescent="0.2">
      <c r="P4779" s="184">
        <f t="shared" si="440"/>
        <v>44317</v>
      </c>
      <c r="Q4779" s="184">
        <v>44329</v>
      </c>
      <c r="R4779" s="182">
        <v>4</v>
      </c>
      <c r="S4779" s="182">
        <f t="shared" si="441"/>
        <v>3.25</v>
      </c>
      <c r="T4779" s="182">
        <f t="shared" si="442"/>
        <v>0.75</v>
      </c>
    </row>
    <row r="4780" spans="16:20" x14ac:dyDescent="0.2">
      <c r="P4780" s="184">
        <f t="shared" si="440"/>
        <v>44317</v>
      </c>
      <c r="Q4780" s="184">
        <v>44330</v>
      </c>
      <c r="R4780" s="182">
        <v>4</v>
      </c>
      <c r="S4780" s="182">
        <f t="shared" si="441"/>
        <v>3.25</v>
      </c>
      <c r="T4780" s="182">
        <f t="shared" si="442"/>
        <v>0.75</v>
      </c>
    </row>
    <row r="4781" spans="16:20" x14ac:dyDescent="0.2">
      <c r="P4781" s="184">
        <f t="shared" si="440"/>
        <v>44317</v>
      </c>
      <c r="Q4781" s="184">
        <v>44331</v>
      </c>
      <c r="R4781" s="182">
        <v>4</v>
      </c>
      <c r="S4781" s="182">
        <f t="shared" si="441"/>
        <v>3.25</v>
      </c>
      <c r="T4781" s="182">
        <f t="shared" si="442"/>
        <v>0.75</v>
      </c>
    </row>
    <row r="4782" spans="16:20" x14ac:dyDescent="0.2">
      <c r="P4782" s="184">
        <f t="shared" si="440"/>
        <v>44317</v>
      </c>
      <c r="Q4782" s="184">
        <v>44332</v>
      </c>
      <c r="R4782" s="182">
        <v>4</v>
      </c>
      <c r="S4782" s="182">
        <f t="shared" si="441"/>
        <v>3.25</v>
      </c>
      <c r="T4782" s="182">
        <f t="shared" si="442"/>
        <v>0.75</v>
      </c>
    </row>
    <row r="4783" spans="16:20" x14ac:dyDescent="0.2">
      <c r="P4783" s="184">
        <f t="shared" si="440"/>
        <v>44317</v>
      </c>
      <c r="Q4783" s="184">
        <v>44333</v>
      </c>
      <c r="R4783" s="182">
        <v>4</v>
      </c>
      <c r="S4783" s="182">
        <f t="shared" si="441"/>
        <v>3.25</v>
      </c>
      <c r="T4783" s="182">
        <f t="shared" si="442"/>
        <v>0.75</v>
      </c>
    </row>
    <row r="4784" spans="16:20" x14ac:dyDescent="0.2">
      <c r="P4784" s="184">
        <f t="shared" si="440"/>
        <v>44317</v>
      </c>
      <c r="Q4784" s="184">
        <v>44334</v>
      </c>
      <c r="R4784" s="182">
        <v>4</v>
      </c>
      <c r="S4784" s="182">
        <f t="shared" si="441"/>
        <v>3.25</v>
      </c>
      <c r="T4784" s="182">
        <f t="shared" si="442"/>
        <v>0.75</v>
      </c>
    </row>
    <row r="4785" spans="16:20" x14ac:dyDescent="0.2">
      <c r="P4785" s="184">
        <f t="shared" si="440"/>
        <v>44317</v>
      </c>
      <c r="Q4785" s="184">
        <v>44335</v>
      </c>
      <c r="R4785" s="182">
        <v>4</v>
      </c>
      <c r="S4785" s="182">
        <f t="shared" si="441"/>
        <v>3.25</v>
      </c>
      <c r="T4785" s="182">
        <f t="shared" si="442"/>
        <v>0.75</v>
      </c>
    </row>
    <row r="4786" spans="16:20" x14ac:dyDescent="0.2">
      <c r="P4786" s="184">
        <f t="shared" si="440"/>
        <v>44317</v>
      </c>
      <c r="Q4786" s="184">
        <v>44336</v>
      </c>
      <c r="R4786" s="182">
        <v>4</v>
      </c>
      <c r="S4786" s="182">
        <f t="shared" si="441"/>
        <v>3.25</v>
      </c>
      <c r="T4786" s="182">
        <f t="shared" si="442"/>
        <v>0.75</v>
      </c>
    </row>
    <row r="4787" spans="16:20" x14ac:dyDescent="0.2">
      <c r="P4787" s="184">
        <f t="shared" si="440"/>
        <v>44317</v>
      </c>
      <c r="Q4787" s="184">
        <v>44337</v>
      </c>
      <c r="R4787" s="182">
        <v>4</v>
      </c>
      <c r="S4787" s="182">
        <f t="shared" si="441"/>
        <v>3.25</v>
      </c>
      <c r="T4787" s="182">
        <f t="shared" si="442"/>
        <v>0.75</v>
      </c>
    </row>
    <row r="4788" spans="16:20" x14ac:dyDescent="0.2">
      <c r="P4788" s="184">
        <f t="shared" si="440"/>
        <v>44317</v>
      </c>
      <c r="Q4788" s="184">
        <v>44338</v>
      </c>
      <c r="R4788" s="182">
        <v>4</v>
      </c>
      <c r="S4788" s="182">
        <f t="shared" si="441"/>
        <v>3.25</v>
      </c>
      <c r="T4788" s="182">
        <f t="shared" si="442"/>
        <v>0.75</v>
      </c>
    </row>
    <row r="4789" spans="16:20" x14ac:dyDescent="0.2">
      <c r="P4789" s="184">
        <f t="shared" si="440"/>
        <v>44317</v>
      </c>
      <c r="Q4789" s="184">
        <v>44339</v>
      </c>
      <c r="R4789" s="182">
        <v>4</v>
      </c>
      <c r="S4789" s="182">
        <f t="shared" si="441"/>
        <v>3.25</v>
      </c>
      <c r="T4789" s="182">
        <f t="shared" si="442"/>
        <v>0.75</v>
      </c>
    </row>
    <row r="4790" spans="16:20" x14ac:dyDescent="0.2">
      <c r="P4790" s="184">
        <f t="shared" si="440"/>
        <v>44317</v>
      </c>
      <c r="Q4790" s="184">
        <v>44340</v>
      </c>
      <c r="R4790" s="182">
        <v>4</v>
      </c>
      <c r="S4790" s="182">
        <f t="shared" si="441"/>
        <v>3.25</v>
      </c>
      <c r="T4790" s="182">
        <f t="shared" si="442"/>
        <v>0.75</v>
      </c>
    </row>
    <row r="4791" spans="16:20" x14ac:dyDescent="0.2">
      <c r="P4791" s="184">
        <f t="shared" si="440"/>
        <v>44317</v>
      </c>
      <c r="Q4791" s="184">
        <v>44341</v>
      </c>
      <c r="R4791" s="182">
        <v>4</v>
      </c>
      <c r="S4791" s="182">
        <f t="shared" si="441"/>
        <v>3.25</v>
      </c>
      <c r="T4791" s="182">
        <f t="shared" si="442"/>
        <v>0.75</v>
      </c>
    </row>
    <row r="4792" spans="16:20" x14ac:dyDescent="0.2">
      <c r="P4792" s="184">
        <f t="shared" si="440"/>
        <v>44317</v>
      </c>
      <c r="Q4792" s="184">
        <v>44342</v>
      </c>
      <c r="R4792" s="182">
        <v>4</v>
      </c>
      <c r="S4792" s="182">
        <f t="shared" si="441"/>
        <v>3.25</v>
      </c>
      <c r="T4792" s="182">
        <f t="shared" si="442"/>
        <v>0.75</v>
      </c>
    </row>
    <row r="4793" spans="16:20" x14ac:dyDescent="0.2">
      <c r="P4793" s="184">
        <f t="shared" si="440"/>
        <v>44317</v>
      </c>
      <c r="Q4793" s="184">
        <v>44343</v>
      </c>
      <c r="R4793" s="182">
        <v>4</v>
      </c>
      <c r="S4793" s="182">
        <f t="shared" si="441"/>
        <v>3.25</v>
      </c>
      <c r="T4793" s="182">
        <f t="shared" si="442"/>
        <v>0.75</v>
      </c>
    </row>
    <row r="4794" spans="16:20" x14ac:dyDescent="0.2">
      <c r="P4794" s="184">
        <f t="shared" si="440"/>
        <v>44317</v>
      </c>
      <c r="Q4794" s="184">
        <v>44344</v>
      </c>
      <c r="R4794" s="182">
        <v>4</v>
      </c>
      <c r="S4794" s="182">
        <f t="shared" si="441"/>
        <v>3.25</v>
      </c>
      <c r="T4794" s="182">
        <f t="shared" si="442"/>
        <v>0.75</v>
      </c>
    </row>
    <row r="4795" spans="16:20" x14ac:dyDescent="0.2">
      <c r="P4795" s="184">
        <f t="shared" si="440"/>
        <v>44317</v>
      </c>
      <c r="Q4795" s="184">
        <v>44345</v>
      </c>
      <c r="R4795" s="182">
        <v>4</v>
      </c>
      <c r="S4795" s="182">
        <f t="shared" si="441"/>
        <v>3.25</v>
      </c>
      <c r="T4795" s="182">
        <f t="shared" si="442"/>
        <v>0.75</v>
      </c>
    </row>
    <row r="4796" spans="16:20" x14ac:dyDescent="0.2">
      <c r="P4796" s="184">
        <f t="shared" si="440"/>
        <v>44317</v>
      </c>
      <c r="Q4796" s="184">
        <v>44346</v>
      </c>
      <c r="R4796" s="182">
        <v>4</v>
      </c>
      <c r="S4796" s="182">
        <f t="shared" si="441"/>
        <v>3.25</v>
      </c>
      <c r="T4796" s="182">
        <f t="shared" si="442"/>
        <v>0.75</v>
      </c>
    </row>
    <row r="4797" spans="16:20" x14ac:dyDescent="0.2">
      <c r="P4797" s="184">
        <f t="shared" si="440"/>
        <v>44317</v>
      </c>
      <c r="Q4797" s="184">
        <v>44347</v>
      </c>
      <c r="R4797" s="182">
        <v>4</v>
      </c>
      <c r="S4797" s="182">
        <f t="shared" si="441"/>
        <v>3.25</v>
      </c>
      <c r="T4797" s="182">
        <f t="shared" si="442"/>
        <v>0.75</v>
      </c>
    </row>
    <row r="4798" spans="16:20" x14ac:dyDescent="0.2">
      <c r="P4798" s="184">
        <f t="shared" si="440"/>
        <v>44348</v>
      </c>
      <c r="Q4798" s="184">
        <v>44348</v>
      </c>
      <c r="R4798" s="182">
        <v>4</v>
      </c>
      <c r="S4798" s="182">
        <f t="shared" si="441"/>
        <v>3.37</v>
      </c>
      <c r="T4798" s="182">
        <f t="shared" si="442"/>
        <v>0.62999999999999989</v>
      </c>
    </row>
    <row r="4799" spans="16:20" x14ac:dyDescent="0.2">
      <c r="P4799" s="184">
        <f t="shared" si="440"/>
        <v>44348</v>
      </c>
      <c r="Q4799" s="184">
        <v>44349</v>
      </c>
      <c r="R4799" s="182">
        <v>4</v>
      </c>
      <c r="S4799" s="182">
        <f t="shared" si="441"/>
        <v>3.37</v>
      </c>
      <c r="T4799" s="182">
        <f t="shared" si="442"/>
        <v>0.62999999999999989</v>
      </c>
    </row>
    <row r="4800" spans="16:20" x14ac:dyDescent="0.2">
      <c r="P4800" s="184">
        <f t="shared" si="440"/>
        <v>44348</v>
      </c>
      <c r="Q4800" s="184">
        <v>44350</v>
      </c>
      <c r="R4800" s="182">
        <v>4</v>
      </c>
      <c r="S4800" s="182">
        <f t="shared" si="441"/>
        <v>3.37</v>
      </c>
      <c r="T4800" s="182">
        <f t="shared" si="442"/>
        <v>0.62999999999999989</v>
      </c>
    </row>
    <row r="4801" spans="16:20" x14ac:dyDescent="0.2">
      <c r="P4801" s="184">
        <f t="shared" si="440"/>
        <v>44348</v>
      </c>
      <c r="Q4801" s="184">
        <v>44351</v>
      </c>
      <c r="R4801" s="182">
        <v>4</v>
      </c>
      <c r="S4801" s="182">
        <f t="shared" si="441"/>
        <v>3.37</v>
      </c>
      <c r="T4801" s="182">
        <f t="shared" si="442"/>
        <v>0.62999999999999989</v>
      </c>
    </row>
    <row r="4802" spans="16:20" x14ac:dyDescent="0.2">
      <c r="P4802" s="184">
        <f t="shared" si="440"/>
        <v>44348</v>
      </c>
      <c r="Q4802" s="184">
        <v>44352</v>
      </c>
      <c r="R4802" s="182">
        <v>4</v>
      </c>
      <c r="S4802" s="182">
        <f t="shared" si="441"/>
        <v>3.37</v>
      </c>
      <c r="T4802" s="182">
        <f t="shared" si="442"/>
        <v>0.62999999999999989</v>
      </c>
    </row>
    <row r="4803" spans="16:20" x14ac:dyDescent="0.2">
      <c r="P4803" s="184">
        <f t="shared" si="440"/>
        <v>44348</v>
      </c>
      <c r="Q4803" s="184">
        <v>44353</v>
      </c>
      <c r="R4803" s="182">
        <v>4</v>
      </c>
      <c r="S4803" s="182">
        <f t="shared" si="441"/>
        <v>3.37</v>
      </c>
      <c r="T4803" s="182">
        <f t="shared" si="442"/>
        <v>0.62999999999999989</v>
      </c>
    </row>
    <row r="4804" spans="16:20" x14ac:dyDescent="0.2">
      <c r="P4804" s="184">
        <f t="shared" si="440"/>
        <v>44348</v>
      </c>
      <c r="Q4804" s="184">
        <v>44354</v>
      </c>
      <c r="R4804" s="182">
        <v>4</v>
      </c>
      <c r="S4804" s="182">
        <f t="shared" si="441"/>
        <v>3.37</v>
      </c>
      <c r="T4804" s="182">
        <f t="shared" si="442"/>
        <v>0.62999999999999989</v>
      </c>
    </row>
    <row r="4805" spans="16:20" x14ac:dyDescent="0.2">
      <c r="P4805" s="184">
        <f t="shared" si="440"/>
        <v>44348</v>
      </c>
      <c r="Q4805" s="184">
        <v>44355</v>
      </c>
      <c r="R4805" s="182">
        <v>4</v>
      </c>
      <c r="S4805" s="182">
        <f t="shared" si="441"/>
        <v>3.37</v>
      </c>
      <c r="T4805" s="182">
        <f t="shared" si="442"/>
        <v>0.62999999999999989</v>
      </c>
    </row>
    <row r="4806" spans="16:20" x14ac:dyDescent="0.2">
      <c r="P4806" s="184">
        <f t="shared" si="440"/>
        <v>44348</v>
      </c>
      <c r="Q4806" s="184">
        <v>44356</v>
      </c>
      <c r="R4806" s="182">
        <v>4</v>
      </c>
      <c r="S4806" s="182">
        <f t="shared" si="441"/>
        <v>3.37</v>
      </c>
      <c r="T4806" s="182">
        <f t="shared" si="442"/>
        <v>0.62999999999999989</v>
      </c>
    </row>
    <row r="4807" spans="16:20" x14ac:dyDescent="0.2">
      <c r="P4807" s="184">
        <f t="shared" si="440"/>
        <v>44348</v>
      </c>
      <c r="Q4807" s="184">
        <v>44357</v>
      </c>
      <c r="R4807" s="182">
        <v>4</v>
      </c>
      <c r="S4807" s="182">
        <f t="shared" si="441"/>
        <v>3.37</v>
      </c>
      <c r="T4807" s="182">
        <f t="shared" si="442"/>
        <v>0.62999999999999989</v>
      </c>
    </row>
    <row r="4808" spans="16:20" x14ac:dyDescent="0.2">
      <c r="P4808" s="184">
        <f t="shared" ref="P4808:P4871" si="443">DATE(YEAR(Q4808),MONTH(Q4808),1)</f>
        <v>44348</v>
      </c>
      <c r="Q4808" s="184">
        <v>44358</v>
      </c>
      <c r="R4808" s="182">
        <v>4</v>
      </c>
      <c r="S4808" s="182">
        <f t="shared" ref="S4808:S4871" si="444">INDEX($Y:$Y,MATCH($P4808,$V:$V,0))</f>
        <v>3.37</v>
      </c>
      <c r="T4808" s="182">
        <f t="shared" ref="T4808:T4871" si="445">R4808-S4808</f>
        <v>0.62999999999999989</v>
      </c>
    </row>
    <row r="4809" spans="16:20" x14ac:dyDescent="0.2">
      <c r="P4809" s="184">
        <f t="shared" si="443"/>
        <v>44348</v>
      </c>
      <c r="Q4809" s="184">
        <v>44359</v>
      </c>
      <c r="R4809" s="182">
        <v>4</v>
      </c>
      <c r="S4809" s="182">
        <f t="shared" si="444"/>
        <v>3.37</v>
      </c>
      <c r="T4809" s="182">
        <f t="shared" si="445"/>
        <v>0.62999999999999989</v>
      </c>
    </row>
    <row r="4810" spans="16:20" x14ac:dyDescent="0.2">
      <c r="P4810" s="184">
        <f t="shared" si="443"/>
        <v>44348</v>
      </c>
      <c r="Q4810" s="184">
        <v>44360</v>
      </c>
      <c r="R4810" s="182">
        <v>4</v>
      </c>
      <c r="S4810" s="182">
        <f t="shared" si="444"/>
        <v>3.37</v>
      </c>
      <c r="T4810" s="182">
        <f t="shared" si="445"/>
        <v>0.62999999999999989</v>
      </c>
    </row>
    <row r="4811" spans="16:20" x14ac:dyDescent="0.2">
      <c r="P4811" s="184">
        <f t="shared" si="443"/>
        <v>44348</v>
      </c>
      <c r="Q4811" s="184">
        <v>44361</v>
      </c>
      <c r="R4811" s="182">
        <v>4</v>
      </c>
      <c r="S4811" s="182">
        <f t="shared" si="444"/>
        <v>3.37</v>
      </c>
      <c r="T4811" s="182">
        <f t="shared" si="445"/>
        <v>0.62999999999999989</v>
      </c>
    </row>
    <row r="4812" spans="16:20" x14ac:dyDescent="0.2">
      <c r="P4812" s="184">
        <f t="shared" si="443"/>
        <v>44348</v>
      </c>
      <c r="Q4812" s="184">
        <v>44362</v>
      </c>
      <c r="R4812" s="182">
        <v>4</v>
      </c>
      <c r="S4812" s="182">
        <f t="shared" si="444"/>
        <v>3.37</v>
      </c>
      <c r="T4812" s="182">
        <f t="shared" si="445"/>
        <v>0.62999999999999989</v>
      </c>
    </row>
    <row r="4813" spans="16:20" x14ac:dyDescent="0.2">
      <c r="P4813" s="184">
        <f t="shared" si="443"/>
        <v>44348</v>
      </c>
      <c r="Q4813" s="184">
        <v>44363</v>
      </c>
      <c r="R4813" s="182">
        <v>4</v>
      </c>
      <c r="S4813" s="182">
        <f t="shared" si="444"/>
        <v>3.37</v>
      </c>
      <c r="T4813" s="182">
        <f t="shared" si="445"/>
        <v>0.62999999999999989</v>
      </c>
    </row>
    <row r="4814" spans="16:20" x14ac:dyDescent="0.2">
      <c r="P4814" s="184">
        <f t="shared" si="443"/>
        <v>44348</v>
      </c>
      <c r="Q4814" s="184">
        <v>44364</v>
      </c>
      <c r="R4814" s="182">
        <v>4</v>
      </c>
      <c r="S4814" s="182">
        <f t="shared" si="444"/>
        <v>3.37</v>
      </c>
      <c r="T4814" s="182">
        <f t="shared" si="445"/>
        <v>0.62999999999999989</v>
      </c>
    </row>
    <row r="4815" spans="16:20" x14ac:dyDescent="0.2">
      <c r="P4815" s="184">
        <f t="shared" si="443"/>
        <v>44348</v>
      </c>
      <c r="Q4815" s="184">
        <v>44365</v>
      </c>
      <c r="R4815" s="182">
        <v>4</v>
      </c>
      <c r="S4815" s="182">
        <f t="shared" si="444"/>
        <v>3.37</v>
      </c>
      <c r="T4815" s="182">
        <f t="shared" si="445"/>
        <v>0.62999999999999989</v>
      </c>
    </row>
    <row r="4816" spans="16:20" x14ac:dyDescent="0.2">
      <c r="P4816" s="184">
        <f t="shared" si="443"/>
        <v>44348</v>
      </c>
      <c r="Q4816" s="184">
        <v>44366</v>
      </c>
      <c r="R4816" s="182">
        <v>4</v>
      </c>
      <c r="S4816" s="182">
        <f t="shared" si="444"/>
        <v>3.37</v>
      </c>
      <c r="T4816" s="182">
        <f t="shared" si="445"/>
        <v>0.62999999999999989</v>
      </c>
    </row>
    <row r="4817" spans="16:20" x14ac:dyDescent="0.2">
      <c r="P4817" s="184">
        <f t="shared" si="443"/>
        <v>44348</v>
      </c>
      <c r="Q4817" s="184">
        <v>44367</v>
      </c>
      <c r="R4817" s="182">
        <v>4</v>
      </c>
      <c r="S4817" s="182">
        <f t="shared" si="444"/>
        <v>3.37</v>
      </c>
      <c r="T4817" s="182">
        <f t="shared" si="445"/>
        <v>0.62999999999999989</v>
      </c>
    </row>
    <row r="4818" spans="16:20" x14ac:dyDescent="0.2">
      <c r="P4818" s="184">
        <f t="shared" si="443"/>
        <v>44348</v>
      </c>
      <c r="Q4818" s="184">
        <v>44368</v>
      </c>
      <c r="R4818" s="182">
        <v>4</v>
      </c>
      <c r="S4818" s="182">
        <f t="shared" si="444"/>
        <v>3.37</v>
      </c>
      <c r="T4818" s="182">
        <f t="shared" si="445"/>
        <v>0.62999999999999989</v>
      </c>
    </row>
    <row r="4819" spans="16:20" x14ac:dyDescent="0.2">
      <c r="P4819" s="184">
        <f t="shared" si="443"/>
        <v>44348</v>
      </c>
      <c r="Q4819" s="184">
        <v>44369</v>
      </c>
      <c r="R4819" s="182">
        <v>4</v>
      </c>
      <c r="S4819" s="182">
        <f t="shared" si="444"/>
        <v>3.37</v>
      </c>
      <c r="T4819" s="182">
        <f t="shared" si="445"/>
        <v>0.62999999999999989</v>
      </c>
    </row>
    <row r="4820" spans="16:20" x14ac:dyDescent="0.2">
      <c r="P4820" s="184">
        <f t="shared" si="443"/>
        <v>44348</v>
      </c>
      <c r="Q4820" s="184">
        <v>44370</v>
      </c>
      <c r="R4820" s="182">
        <v>4</v>
      </c>
      <c r="S4820" s="182">
        <f t="shared" si="444"/>
        <v>3.37</v>
      </c>
      <c r="T4820" s="182">
        <f t="shared" si="445"/>
        <v>0.62999999999999989</v>
      </c>
    </row>
    <row r="4821" spans="16:20" x14ac:dyDescent="0.2">
      <c r="P4821" s="184">
        <f t="shared" si="443"/>
        <v>44348</v>
      </c>
      <c r="Q4821" s="184">
        <v>44371</v>
      </c>
      <c r="R4821" s="182">
        <v>4</v>
      </c>
      <c r="S4821" s="182">
        <f t="shared" si="444"/>
        <v>3.37</v>
      </c>
      <c r="T4821" s="182">
        <f t="shared" si="445"/>
        <v>0.62999999999999989</v>
      </c>
    </row>
    <row r="4822" spans="16:20" x14ac:dyDescent="0.2">
      <c r="P4822" s="184">
        <f t="shared" si="443"/>
        <v>44348</v>
      </c>
      <c r="Q4822" s="184">
        <v>44372</v>
      </c>
      <c r="R4822" s="182">
        <v>4.25</v>
      </c>
      <c r="S4822" s="182">
        <f t="shared" si="444"/>
        <v>3.37</v>
      </c>
      <c r="T4822" s="182">
        <f t="shared" si="445"/>
        <v>0.87999999999999989</v>
      </c>
    </row>
    <row r="4823" spans="16:20" x14ac:dyDescent="0.2">
      <c r="P4823" s="184">
        <f t="shared" si="443"/>
        <v>44348</v>
      </c>
      <c r="Q4823" s="184">
        <v>44373</v>
      </c>
      <c r="R4823" s="182">
        <v>4.25</v>
      </c>
      <c r="S4823" s="182">
        <f t="shared" si="444"/>
        <v>3.37</v>
      </c>
      <c r="T4823" s="182">
        <f t="shared" si="445"/>
        <v>0.87999999999999989</v>
      </c>
    </row>
    <row r="4824" spans="16:20" x14ac:dyDescent="0.2">
      <c r="P4824" s="184">
        <f t="shared" si="443"/>
        <v>44348</v>
      </c>
      <c r="Q4824" s="184">
        <v>44374</v>
      </c>
      <c r="R4824" s="182">
        <v>4.25</v>
      </c>
      <c r="S4824" s="182">
        <f t="shared" si="444"/>
        <v>3.37</v>
      </c>
      <c r="T4824" s="182">
        <f t="shared" si="445"/>
        <v>0.87999999999999989</v>
      </c>
    </row>
    <row r="4825" spans="16:20" x14ac:dyDescent="0.2">
      <c r="P4825" s="184">
        <f t="shared" si="443"/>
        <v>44348</v>
      </c>
      <c r="Q4825" s="184">
        <v>44375</v>
      </c>
      <c r="R4825" s="182">
        <v>4.25</v>
      </c>
      <c r="S4825" s="182">
        <f t="shared" si="444"/>
        <v>3.37</v>
      </c>
      <c r="T4825" s="182">
        <f t="shared" si="445"/>
        <v>0.87999999999999989</v>
      </c>
    </row>
    <row r="4826" spans="16:20" x14ac:dyDescent="0.2">
      <c r="P4826" s="184">
        <f t="shared" si="443"/>
        <v>44348</v>
      </c>
      <c r="Q4826" s="184">
        <v>44376</v>
      </c>
      <c r="R4826" s="182">
        <v>4.25</v>
      </c>
      <c r="S4826" s="182">
        <f t="shared" si="444"/>
        <v>3.37</v>
      </c>
      <c r="T4826" s="182">
        <f t="shared" si="445"/>
        <v>0.87999999999999989</v>
      </c>
    </row>
    <row r="4827" spans="16:20" x14ac:dyDescent="0.2">
      <c r="P4827" s="184">
        <f t="shared" si="443"/>
        <v>44348</v>
      </c>
      <c r="Q4827" s="184">
        <v>44377</v>
      </c>
      <c r="R4827" s="182">
        <v>4.25</v>
      </c>
      <c r="S4827" s="182">
        <f t="shared" si="444"/>
        <v>3.37</v>
      </c>
      <c r="T4827" s="182">
        <f t="shared" si="445"/>
        <v>0.87999999999999989</v>
      </c>
    </row>
    <row r="4828" spans="16:20" x14ac:dyDescent="0.2">
      <c r="P4828" s="184">
        <f t="shared" si="443"/>
        <v>44378</v>
      </c>
      <c r="Q4828" s="184">
        <v>44378</v>
      </c>
      <c r="R4828" s="182">
        <v>4.25</v>
      </c>
      <c r="S4828" s="182">
        <f t="shared" si="444"/>
        <v>3.49</v>
      </c>
      <c r="T4828" s="182">
        <f t="shared" si="445"/>
        <v>0.75999999999999979</v>
      </c>
    </row>
    <row r="4829" spans="16:20" x14ac:dyDescent="0.2">
      <c r="P4829" s="184">
        <f t="shared" si="443"/>
        <v>44378</v>
      </c>
      <c r="Q4829" s="184">
        <v>44379</v>
      </c>
      <c r="R4829" s="182">
        <v>4.25</v>
      </c>
      <c r="S4829" s="182">
        <f t="shared" si="444"/>
        <v>3.49</v>
      </c>
      <c r="T4829" s="182">
        <f t="shared" si="445"/>
        <v>0.75999999999999979</v>
      </c>
    </row>
    <row r="4830" spans="16:20" x14ac:dyDescent="0.2">
      <c r="P4830" s="184">
        <f t="shared" si="443"/>
        <v>44378</v>
      </c>
      <c r="Q4830" s="184">
        <v>44380</v>
      </c>
      <c r="R4830" s="182">
        <v>4.25</v>
      </c>
      <c r="S4830" s="182">
        <f t="shared" si="444"/>
        <v>3.49</v>
      </c>
      <c r="T4830" s="182">
        <f t="shared" si="445"/>
        <v>0.75999999999999979</v>
      </c>
    </row>
    <row r="4831" spans="16:20" x14ac:dyDescent="0.2">
      <c r="P4831" s="184">
        <f t="shared" si="443"/>
        <v>44378</v>
      </c>
      <c r="Q4831" s="184">
        <v>44381</v>
      </c>
      <c r="R4831" s="182">
        <v>4.25</v>
      </c>
      <c r="S4831" s="182">
        <f t="shared" si="444"/>
        <v>3.49</v>
      </c>
      <c r="T4831" s="182">
        <f t="shared" si="445"/>
        <v>0.75999999999999979</v>
      </c>
    </row>
    <row r="4832" spans="16:20" x14ac:dyDescent="0.2">
      <c r="P4832" s="184">
        <f t="shared" si="443"/>
        <v>44378</v>
      </c>
      <c r="Q4832" s="184">
        <v>44382</v>
      </c>
      <c r="R4832" s="182">
        <v>4.25</v>
      </c>
      <c r="S4832" s="182">
        <f t="shared" si="444"/>
        <v>3.49</v>
      </c>
      <c r="T4832" s="182">
        <f t="shared" si="445"/>
        <v>0.75999999999999979</v>
      </c>
    </row>
    <row r="4833" spans="16:20" x14ac:dyDescent="0.2">
      <c r="P4833" s="184">
        <f t="shared" si="443"/>
        <v>44378</v>
      </c>
      <c r="Q4833" s="184">
        <v>44383</v>
      </c>
      <c r="R4833" s="182">
        <v>4.25</v>
      </c>
      <c r="S4833" s="182">
        <f t="shared" si="444"/>
        <v>3.49</v>
      </c>
      <c r="T4833" s="182">
        <f t="shared" si="445"/>
        <v>0.75999999999999979</v>
      </c>
    </row>
    <row r="4834" spans="16:20" x14ac:dyDescent="0.2">
      <c r="P4834" s="184">
        <f t="shared" si="443"/>
        <v>44378</v>
      </c>
      <c r="Q4834" s="184">
        <v>44384</v>
      </c>
      <c r="R4834" s="182">
        <v>4.25</v>
      </c>
      <c r="S4834" s="182">
        <f t="shared" si="444"/>
        <v>3.49</v>
      </c>
      <c r="T4834" s="182">
        <f t="shared" si="445"/>
        <v>0.75999999999999979</v>
      </c>
    </row>
    <row r="4835" spans="16:20" x14ac:dyDescent="0.2">
      <c r="P4835" s="184">
        <f t="shared" si="443"/>
        <v>44378</v>
      </c>
      <c r="Q4835" s="184">
        <v>44385</v>
      </c>
      <c r="R4835" s="182">
        <v>4.25</v>
      </c>
      <c r="S4835" s="182">
        <f t="shared" si="444"/>
        <v>3.49</v>
      </c>
      <c r="T4835" s="182">
        <f t="shared" si="445"/>
        <v>0.75999999999999979</v>
      </c>
    </row>
    <row r="4836" spans="16:20" x14ac:dyDescent="0.2">
      <c r="P4836" s="184">
        <f t="shared" si="443"/>
        <v>44378</v>
      </c>
      <c r="Q4836" s="184">
        <v>44386</v>
      </c>
      <c r="R4836" s="182">
        <v>4.25</v>
      </c>
      <c r="S4836" s="182">
        <f t="shared" si="444"/>
        <v>3.49</v>
      </c>
      <c r="T4836" s="182">
        <f t="shared" si="445"/>
        <v>0.75999999999999979</v>
      </c>
    </row>
    <row r="4837" spans="16:20" x14ac:dyDescent="0.2">
      <c r="P4837" s="184">
        <f t="shared" si="443"/>
        <v>44378</v>
      </c>
      <c r="Q4837" s="184">
        <v>44387</v>
      </c>
      <c r="R4837" s="182">
        <v>4.25</v>
      </c>
      <c r="S4837" s="182">
        <f t="shared" si="444"/>
        <v>3.49</v>
      </c>
      <c r="T4837" s="182">
        <f t="shared" si="445"/>
        <v>0.75999999999999979</v>
      </c>
    </row>
    <row r="4838" spans="16:20" x14ac:dyDescent="0.2">
      <c r="P4838" s="184">
        <f t="shared" si="443"/>
        <v>44378</v>
      </c>
      <c r="Q4838" s="184">
        <v>44388</v>
      </c>
      <c r="R4838" s="182">
        <v>4.25</v>
      </c>
      <c r="S4838" s="182">
        <f t="shared" si="444"/>
        <v>3.49</v>
      </c>
      <c r="T4838" s="182">
        <f t="shared" si="445"/>
        <v>0.75999999999999979</v>
      </c>
    </row>
    <row r="4839" spans="16:20" x14ac:dyDescent="0.2">
      <c r="P4839" s="184">
        <f t="shared" si="443"/>
        <v>44378</v>
      </c>
      <c r="Q4839" s="184">
        <v>44389</v>
      </c>
      <c r="R4839" s="182">
        <v>4.25</v>
      </c>
      <c r="S4839" s="182">
        <f t="shared" si="444"/>
        <v>3.49</v>
      </c>
      <c r="T4839" s="182">
        <f t="shared" si="445"/>
        <v>0.75999999999999979</v>
      </c>
    </row>
    <row r="4840" spans="16:20" x14ac:dyDescent="0.2">
      <c r="P4840" s="184">
        <f t="shared" si="443"/>
        <v>44378</v>
      </c>
      <c r="Q4840" s="184">
        <v>44390</v>
      </c>
      <c r="R4840" s="182">
        <v>4.25</v>
      </c>
      <c r="S4840" s="182">
        <f t="shared" si="444"/>
        <v>3.49</v>
      </c>
      <c r="T4840" s="182">
        <f t="shared" si="445"/>
        <v>0.75999999999999979</v>
      </c>
    </row>
    <row r="4841" spans="16:20" x14ac:dyDescent="0.2">
      <c r="P4841" s="184">
        <f t="shared" si="443"/>
        <v>44378</v>
      </c>
      <c r="Q4841" s="184">
        <v>44391</v>
      </c>
      <c r="R4841" s="182">
        <v>4.25</v>
      </c>
      <c r="S4841" s="182">
        <f t="shared" si="444"/>
        <v>3.49</v>
      </c>
      <c r="T4841" s="182">
        <f t="shared" si="445"/>
        <v>0.75999999999999979</v>
      </c>
    </row>
    <row r="4842" spans="16:20" x14ac:dyDescent="0.2">
      <c r="P4842" s="184">
        <f t="shared" si="443"/>
        <v>44378</v>
      </c>
      <c r="Q4842" s="184">
        <v>44392</v>
      </c>
      <c r="R4842" s="182">
        <v>4.25</v>
      </c>
      <c r="S4842" s="182">
        <f t="shared" si="444"/>
        <v>3.49</v>
      </c>
      <c r="T4842" s="182">
        <f t="shared" si="445"/>
        <v>0.75999999999999979</v>
      </c>
    </row>
    <row r="4843" spans="16:20" x14ac:dyDescent="0.2">
      <c r="P4843" s="184">
        <f t="shared" si="443"/>
        <v>44378</v>
      </c>
      <c r="Q4843" s="184">
        <v>44393</v>
      </c>
      <c r="R4843" s="182">
        <v>4.25</v>
      </c>
      <c r="S4843" s="182">
        <f t="shared" si="444"/>
        <v>3.49</v>
      </c>
      <c r="T4843" s="182">
        <f t="shared" si="445"/>
        <v>0.75999999999999979</v>
      </c>
    </row>
    <row r="4844" spans="16:20" x14ac:dyDescent="0.2">
      <c r="P4844" s="184">
        <f t="shared" si="443"/>
        <v>44378</v>
      </c>
      <c r="Q4844" s="184">
        <v>44394</v>
      </c>
      <c r="R4844" s="182">
        <v>4.25</v>
      </c>
      <c r="S4844" s="182">
        <f t="shared" si="444"/>
        <v>3.49</v>
      </c>
      <c r="T4844" s="182">
        <f t="shared" si="445"/>
        <v>0.75999999999999979</v>
      </c>
    </row>
    <row r="4845" spans="16:20" x14ac:dyDescent="0.2">
      <c r="P4845" s="184">
        <f t="shared" si="443"/>
        <v>44378</v>
      </c>
      <c r="Q4845" s="184">
        <v>44395</v>
      </c>
      <c r="R4845" s="182">
        <v>4.25</v>
      </c>
      <c r="S4845" s="182">
        <f t="shared" si="444"/>
        <v>3.49</v>
      </c>
      <c r="T4845" s="182">
        <f t="shared" si="445"/>
        <v>0.75999999999999979</v>
      </c>
    </row>
    <row r="4846" spans="16:20" x14ac:dyDescent="0.2">
      <c r="P4846" s="184">
        <f t="shared" si="443"/>
        <v>44378</v>
      </c>
      <c r="Q4846" s="184">
        <v>44396</v>
      </c>
      <c r="R4846" s="182">
        <v>4.25</v>
      </c>
      <c r="S4846" s="182">
        <f t="shared" si="444"/>
        <v>3.49</v>
      </c>
      <c r="T4846" s="182">
        <f t="shared" si="445"/>
        <v>0.75999999999999979</v>
      </c>
    </row>
    <row r="4847" spans="16:20" x14ac:dyDescent="0.2">
      <c r="P4847" s="184">
        <f t="shared" si="443"/>
        <v>44378</v>
      </c>
      <c r="Q4847" s="184">
        <v>44397</v>
      </c>
      <c r="R4847" s="182">
        <v>4.25</v>
      </c>
      <c r="S4847" s="182">
        <f t="shared" si="444"/>
        <v>3.49</v>
      </c>
      <c r="T4847" s="182">
        <f t="shared" si="445"/>
        <v>0.75999999999999979</v>
      </c>
    </row>
    <row r="4848" spans="16:20" x14ac:dyDescent="0.2">
      <c r="P4848" s="184">
        <f t="shared" si="443"/>
        <v>44378</v>
      </c>
      <c r="Q4848" s="184">
        <v>44398</v>
      </c>
      <c r="R4848" s="182">
        <v>4.25</v>
      </c>
      <c r="S4848" s="182">
        <f t="shared" si="444"/>
        <v>3.49</v>
      </c>
      <c r="T4848" s="182">
        <f t="shared" si="445"/>
        <v>0.75999999999999979</v>
      </c>
    </row>
    <row r="4849" spans="16:20" x14ac:dyDescent="0.2">
      <c r="P4849" s="184">
        <f t="shared" si="443"/>
        <v>44378</v>
      </c>
      <c r="Q4849" s="184">
        <v>44399</v>
      </c>
      <c r="R4849" s="182">
        <v>4.25</v>
      </c>
      <c r="S4849" s="182">
        <f t="shared" si="444"/>
        <v>3.49</v>
      </c>
      <c r="T4849" s="182">
        <f t="shared" si="445"/>
        <v>0.75999999999999979</v>
      </c>
    </row>
    <row r="4850" spans="16:20" x14ac:dyDescent="0.2">
      <c r="P4850" s="184">
        <f t="shared" si="443"/>
        <v>44378</v>
      </c>
      <c r="Q4850" s="184">
        <v>44400</v>
      </c>
      <c r="R4850" s="182">
        <v>4.25</v>
      </c>
      <c r="S4850" s="182">
        <f t="shared" si="444"/>
        <v>3.49</v>
      </c>
      <c r="T4850" s="182">
        <f t="shared" si="445"/>
        <v>0.75999999999999979</v>
      </c>
    </row>
    <row r="4851" spans="16:20" x14ac:dyDescent="0.2">
      <c r="P4851" s="184">
        <f t="shared" si="443"/>
        <v>44378</v>
      </c>
      <c r="Q4851" s="184">
        <v>44401</v>
      </c>
      <c r="R4851" s="182">
        <v>4.25</v>
      </c>
      <c r="S4851" s="182">
        <f t="shared" si="444"/>
        <v>3.49</v>
      </c>
      <c r="T4851" s="182">
        <f t="shared" si="445"/>
        <v>0.75999999999999979</v>
      </c>
    </row>
    <row r="4852" spans="16:20" x14ac:dyDescent="0.2">
      <c r="P4852" s="184">
        <f t="shared" si="443"/>
        <v>44378</v>
      </c>
      <c r="Q4852" s="184">
        <v>44402</v>
      </c>
      <c r="R4852" s="182">
        <v>4.25</v>
      </c>
      <c r="S4852" s="182">
        <f t="shared" si="444"/>
        <v>3.49</v>
      </c>
      <c r="T4852" s="182">
        <f t="shared" si="445"/>
        <v>0.75999999999999979</v>
      </c>
    </row>
    <row r="4853" spans="16:20" x14ac:dyDescent="0.2">
      <c r="P4853" s="184">
        <f t="shared" si="443"/>
        <v>44378</v>
      </c>
      <c r="Q4853" s="184">
        <v>44403</v>
      </c>
      <c r="R4853" s="182">
        <v>4.25</v>
      </c>
      <c r="S4853" s="182">
        <f t="shared" si="444"/>
        <v>3.49</v>
      </c>
      <c r="T4853" s="182">
        <f t="shared" si="445"/>
        <v>0.75999999999999979</v>
      </c>
    </row>
    <row r="4854" spans="16:20" x14ac:dyDescent="0.2">
      <c r="P4854" s="184">
        <f t="shared" si="443"/>
        <v>44378</v>
      </c>
      <c r="Q4854" s="184">
        <v>44404</v>
      </c>
      <c r="R4854" s="182">
        <v>4.25</v>
      </c>
      <c r="S4854" s="182">
        <f t="shared" si="444"/>
        <v>3.49</v>
      </c>
      <c r="T4854" s="182">
        <f t="shared" si="445"/>
        <v>0.75999999999999979</v>
      </c>
    </row>
    <row r="4855" spans="16:20" x14ac:dyDescent="0.2">
      <c r="P4855" s="184">
        <f t="shared" si="443"/>
        <v>44378</v>
      </c>
      <c r="Q4855" s="184">
        <v>44405</v>
      </c>
      <c r="R4855" s="182">
        <v>4.25</v>
      </c>
      <c r="S4855" s="182">
        <f t="shared" si="444"/>
        <v>3.49</v>
      </c>
      <c r="T4855" s="182">
        <f t="shared" si="445"/>
        <v>0.75999999999999979</v>
      </c>
    </row>
    <row r="4856" spans="16:20" x14ac:dyDescent="0.2">
      <c r="P4856" s="184">
        <f t="shared" si="443"/>
        <v>44378</v>
      </c>
      <c r="Q4856" s="184">
        <v>44406</v>
      </c>
      <c r="R4856" s="182">
        <v>4.25</v>
      </c>
      <c r="S4856" s="182">
        <f t="shared" si="444"/>
        <v>3.49</v>
      </c>
      <c r="T4856" s="182">
        <f t="shared" si="445"/>
        <v>0.75999999999999979</v>
      </c>
    </row>
    <row r="4857" spans="16:20" x14ac:dyDescent="0.2">
      <c r="P4857" s="184">
        <f t="shared" si="443"/>
        <v>44378</v>
      </c>
      <c r="Q4857" s="184">
        <v>44407</v>
      </c>
      <c r="R4857" s="182">
        <v>4.25</v>
      </c>
      <c r="S4857" s="182">
        <f t="shared" si="444"/>
        <v>3.49</v>
      </c>
      <c r="T4857" s="182">
        <f t="shared" si="445"/>
        <v>0.75999999999999979</v>
      </c>
    </row>
    <row r="4858" spans="16:20" x14ac:dyDescent="0.2">
      <c r="P4858" s="184">
        <f t="shared" si="443"/>
        <v>44378</v>
      </c>
      <c r="Q4858" s="184">
        <v>44408</v>
      </c>
      <c r="R4858" s="182">
        <v>4.25</v>
      </c>
      <c r="S4858" s="182">
        <f t="shared" si="444"/>
        <v>3.49</v>
      </c>
      <c r="T4858" s="182">
        <f t="shared" si="445"/>
        <v>0.75999999999999979</v>
      </c>
    </row>
    <row r="4859" spans="16:20" x14ac:dyDescent="0.2">
      <c r="P4859" s="184">
        <f t="shared" si="443"/>
        <v>44409</v>
      </c>
      <c r="Q4859" s="184">
        <v>44409</v>
      </c>
      <c r="R4859" s="182">
        <v>4.25</v>
      </c>
      <c r="S4859" s="182">
        <f t="shared" si="444"/>
        <v>3.69</v>
      </c>
      <c r="T4859" s="182">
        <f t="shared" si="445"/>
        <v>0.56000000000000005</v>
      </c>
    </row>
    <row r="4860" spans="16:20" x14ac:dyDescent="0.2">
      <c r="P4860" s="184">
        <f t="shared" si="443"/>
        <v>44409</v>
      </c>
      <c r="Q4860" s="184">
        <v>44410</v>
      </c>
      <c r="R4860" s="182">
        <v>4.25</v>
      </c>
      <c r="S4860" s="182">
        <f t="shared" si="444"/>
        <v>3.69</v>
      </c>
      <c r="T4860" s="182">
        <f t="shared" si="445"/>
        <v>0.56000000000000005</v>
      </c>
    </row>
    <row r="4861" spans="16:20" x14ac:dyDescent="0.2">
      <c r="P4861" s="184">
        <f t="shared" si="443"/>
        <v>44409</v>
      </c>
      <c r="Q4861" s="184">
        <v>44411</v>
      </c>
      <c r="R4861" s="182">
        <v>4.25</v>
      </c>
      <c r="S4861" s="182">
        <f t="shared" si="444"/>
        <v>3.69</v>
      </c>
      <c r="T4861" s="182">
        <f t="shared" si="445"/>
        <v>0.56000000000000005</v>
      </c>
    </row>
    <row r="4862" spans="16:20" x14ac:dyDescent="0.2">
      <c r="P4862" s="184">
        <f t="shared" si="443"/>
        <v>44409</v>
      </c>
      <c r="Q4862" s="184">
        <v>44412</v>
      </c>
      <c r="R4862" s="182">
        <v>4.25</v>
      </c>
      <c r="S4862" s="182">
        <f t="shared" si="444"/>
        <v>3.69</v>
      </c>
      <c r="T4862" s="182">
        <f t="shared" si="445"/>
        <v>0.56000000000000005</v>
      </c>
    </row>
    <row r="4863" spans="16:20" x14ac:dyDescent="0.2">
      <c r="P4863" s="184">
        <f t="shared" si="443"/>
        <v>44409</v>
      </c>
      <c r="Q4863" s="184">
        <v>44413</v>
      </c>
      <c r="R4863" s="182">
        <v>4.25</v>
      </c>
      <c r="S4863" s="182">
        <f t="shared" si="444"/>
        <v>3.69</v>
      </c>
      <c r="T4863" s="182">
        <f t="shared" si="445"/>
        <v>0.56000000000000005</v>
      </c>
    </row>
    <row r="4864" spans="16:20" x14ac:dyDescent="0.2">
      <c r="P4864" s="184">
        <f t="shared" si="443"/>
        <v>44409</v>
      </c>
      <c r="Q4864" s="184">
        <v>44414</v>
      </c>
      <c r="R4864" s="182">
        <v>4.25</v>
      </c>
      <c r="S4864" s="182">
        <f t="shared" si="444"/>
        <v>3.69</v>
      </c>
      <c r="T4864" s="182">
        <f t="shared" si="445"/>
        <v>0.56000000000000005</v>
      </c>
    </row>
    <row r="4865" spans="16:20" x14ac:dyDescent="0.2">
      <c r="P4865" s="184">
        <f t="shared" si="443"/>
        <v>44409</v>
      </c>
      <c r="Q4865" s="184">
        <v>44415</v>
      </c>
      <c r="R4865" s="182">
        <v>4.25</v>
      </c>
      <c r="S4865" s="182">
        <f t="shared" si="444"/>
        <v>3.69</v>
      </c>
      <c r="T4865" s="182">
        <f t="shared" si="445"/>
        <v>0.56000000000000005</v>
      </c>
    </row>
    <row r="4866" spans="16:20" x14ac:dyDescent="0.2">
      <c r="P4866" s="184">
        <f t="shared" si="443"/>
        <v>44409</v>
      </c>
      <c r="Q4866" s="184">
        <v>44416</v>
      </c>
      <c r="R4866" s="182">
        <v>4.25</v>
      </c>
      <c r="S4866" s="182">
        <f t="shared" si="444"/>
        <v>3.69</v>
      </c>
      <c r="T4866" s="182">
        <f t="shared" si="445"/>
        <v>0.56000000000000005</v>
      </c>
    </row>
    <row r="4867" spans="16:20" x14ac:dyDescent="0.2">
      <c r="P4867" s="184">
        <f t="shared" si="443"/>
        <v>44409</v>
      </c>
      <c r="Q4867" s="184">
        <v>44417</v>
      </c>
      <c r="R4867" s="182">
        <v>4.25</v>
      </c>
      <c r="S4867" s="182">
        <f t="shared" si="444"/>
        <v>3.69</v>
      </c>
      <c r="T4867" s="182">
        <f t="shared" si="445"/>
        <v>0.56000000000000005</v>
      </c>
    </row>
    <row r="4868" spans="16:20" x14ac:dyDescent="0.2">
      <c r="P4868" s="184">
        <f t="shared" si="443"/>
        <v>44409</v>
      </c>
      <c r="Q4868" s="184">
        <v>44418</v>
      </c>
      <c r="R4868" s="182">
        <v>4.25</v>
      </c>
      <c r="S4868" s="182">
        <f t="shared" si="444"/>
        <v>3.69</v>
      </c>
      <c r="T4868" s="182">
        <f t="shared" si="445"/>
        <v>0.56000000000000005</v>
      </c>
    </row>
    <row r="4869" spans="16:20" x14ac:dyDescent="0.2">
      <c r="P4869" s="184">
        <f t="shared" si="443"/>
        <v>44409</v>
      </c>
      <c r="Q4869" s="184">
        <v>44419</v>
      </c>
      <c r="R4869" s="182">
        <v>4.25</v>
      </c>
      <c r="S4869" s="182">
        <f t="shared" si="444"/>
        <v>3.69</v>
      </c>
      <c r="T4869" s="182">
        <f t="shared" si="445"/>
        <v>0.56000000000000005</v>
      </c>
    </row>
    <row r="4870" spans="16:20" x14ac:dyDescent="0.2">
      <c r="P4870" s="184">
        <f t="shared" si="443"/>
        <v>44409</v>
      </c>
      <c r="Q4870" s="184">
        <v>44420</v>
      </c>
      <c r="R4870" s="182">
        <v>4.25</v>
      </c>
      <c r="S4870" s="182">
        <f t="shared" si="444"/>
        <v>3.69</v>
      </c>
      <c r="T4870" s="182">
        <f t="shared" si="445"/>
        <v>0.56000000000000005</v>
      </c>
    </row>
    <row r="4871" spans="16:20" x14ac:dyDescent="0.2">
      <c r="P4871" s="184">
        <f t="shared" si="443"/>
        <v>44409</v>
      </c>
      <c r="Q4871" s="184">
        <v>44421</v>
      </c>
      <c r="R4871" s="182">
        <v>4.5</v>
      </c>
      <c r="S4871" s="182">
        <f t="shared" si="444"/>
        <v>3.69</v>
      </c>
      <c r="T4871" s="182">
        <f t="shared" si="445"/>
        <v>0.81</v>
      </c>
    </row>
    <row r="4872" spans="16:20" x14ac:dyDescent="0.2">
      <c r="P4872" s="184">
        <f t="shared" ref="P4872:P4935" si="446">DATE(YEAR(Q4872),MONTH(Q4872),1)</f>
        <v>44409</v>
      </c>
      <c r="Q4872" s="184">
        <v>44422</v>
      </c>
      <c r="R4872" s="182">
        <v>4.5</v>
      </c>
      <c r="S4872" s="182">
        <f t="shared" ref="S4872:S4935" si="447">INDEX($Y:$Y,MATCH($P4872,$V:$V,0))</f>
        <v>3.69</v>
      </c>
      <c r="T4872" s="182">
        <f t="shared" ref="T4872:T4935" si="448">R4872-S4872</f>
        <v>0.81</v>
      </c>
    </row>
    <row r="4873" spans="16:20" x14ac:dyDescent="0.2">
      <c r="P4873" s="184">
        <f t="shared" si="446"/>
        <v>44409</v>
      </c>
      <c r="Q4873" s="184">
        <v>44423</v>
      </c>
      <c r="R4873" s="182">
        <v>4.5</v>
      </c>
      <c r="S4873" s="182">
        <f t="shared" si="447"/>
        <v>3.69</v>
      </c>
      <c r="T4873" s="182">
        <f t="shared" si="448"/>
        <v>0.81</v>
      </c>
    </row>
    <row r="4874" spans="16:20" x14ac:dyDescent="0.2">
      <c r="P4874" s="184">
        <f t="shared" si="446"/>
        <v>44409</v>
      </c>
      <c r="Q4874" s="184">
        <v>44424</v>
      </c>
      <c r="R4874" s="182">
        <v>4.5</v>
      </c>
      <c r="S4874" s="182">
        <f t="shared" si="447"/>
        <v>3.69</v>
      </c>
      <c r="T4874" s="182">
        <f t="shared" si="448"/>
        <v>0.81</v>
      </c>
    </row>
    <row r="4875" spans="16:20" x14ac:dyDescent="0.2">
      <c r="P4875" s="184">
        <f t="shared" si="446"/>
        <v>44409</v>
      </c>
      <c r="Q4875" s="184">
        <v>44425</v>
      </c>
      <c r="R4875" s="182">
        <v>4.5</v>
      </c>
      <c r="S4875" s="182">
        <f t="shared" si="447"/>
        <v>3.69</v>
      </c>
      <c r="T4875" s="182">
        <f t="shared" si="448"/>
        <v>0.81</v>
      </c>
    </row>
    <row r="4876" spans="16:20" x14ac:dyDescent="0.2">
      <c r="P4876" s="184">
        <f t="shared" si="446"/>
        <v>44409</v>
      </c>
      <c r="Q4876" s="184">
        <v>44426</v>
      </c>
      <c r="R4876" s="182">
        <v>4.5</v>
      </c>
      <c r="S4876" s="182">
        <f t="shared" si="447"/>
        <v>3.69</v>
      </c>
      <c r="T4876" s="182">
        <f t="shared" si="448"/>
        <v>0.81</v>
      </c>
    </row>
    <row r="4877" spans="16:20" x14ac:dyDescent="0.2">
      <c r="P4877" s="184">
        <f t="shared" si="446"/>
        <v>44409</v>
      </c>
      <c r="Q4877" s="184">
        <v>44427</v>
      </c>
      <c r="R4877" s="182">
        <v>4.5</v>
      </c>
      <c r="S4877" s="182">
        <f t="shared" si="447"/>
        <v>3.69</v>
      </c>
      <c r="T4877" s="182">
        <f t="shared" si="448"/>
        <v>0.81</v>
      </c>
    </row>
    <row r="4878" spans="16:20" x14ac:dyDescent="0.2">
      <c r="P4878" s="184">
        <f t="shared" si="446"/>
        <v>44409</v>
      </c>
      <c r="Q4878" s="184">
        <v>44428</v>
      </c>
      <c r="R4878" s="182">
        <v>4.5</v>
      </c>
      <c r="S4878" s="182">
        <f t="shared" si="447"/>
        <v>3.69</v>
      </c>
      <c r="T4878" s="182">
        <f t="shared" si="448"/>
        <v>0.81</v>
      </c>
    </row>
    <row r="4879" spans="16:20" x14ac:dyDescent="0.2">
      <c r="P4879" s="184">
        <f t="shared" si="446"/>
        <v>44409</v>
      </c>
      <c r="Q4879" s="184">
        <v>44429</v>
      </c>
      <c r="R4879" s="182">
        <v>4.5</v>
      </c>
      <c r="S4879" s="182">
        <f t="shared" si="447"/>
        <v>3.69</v>
      </c>
      <c r="T4879" s="182">
        <f t="shared" si="448"/>
        <v>0.81</v>
      </c>
    </row>
    <row r="4880" spans="16:20" x14ac:dyDescent="0.2">
      <c r="P4880" s="184">
        <f t="shared" si="446"/>
        <v>44409</v>
      </c>
      <c r="Q4880" s="184">
        <v>44430</v>
      </c>
      <c r="R4880" s="182">
        <v>4.5</v>
      </c>
      <c r="S4880" s="182">
        <f t="shared" si="447"/>
        <v>3.69</v>
      </c>
      <c r="T4880" s="182">
        <f t="shared" si="448"/>
        <v>0.81</v>
      </c>
    </row>
    <row r="4881" spans="16:20" x14ac:dyDescent="0.2">
      <c r="P4881" s="184">
        <f t="shared" si="446"/>
        <v>44409</v>
      </c>
      <c r="Q4881" s="184">
        <v>44431</v>
      </c>
      <c r="R4881" s="182">
        <v>4.5</v>
      </c>
      <c r="S4881" s="182">
        <f t="shared" si="447"/>
        <v>3.69</v>
      </c>
      <c r="T4881" s="182">
        <f t="shared" si="448"/>
        <v>0.81</v>
      </c>
    </row>
    <row r="4882" spans="16:20" x14ac:dyDescent="0.2">
      <c r="P4882" s="184">
        <f t="shared" si="446"/>
        <v>44409</v>
      </c>
      <c r="Q4882" s="184">
        <v>44432</v>
      </c>
      <c r="R4882" s="182">
        <v>4.5</v>
      </c>
      <c r="S4882" s="182">
        <f t="shared" si="447"/>
        <v>3.69</v>
      </c>
      <c r="T4882" s="182">
        <f t="shared" si="448"/>
        <v>0.81</v>
      </c>
    </row>
    <row r="4883" spans="16:20" x14ac:dyDescent="0.2">
      <c r="P4883" s="184">
        <f t="shared" si="446"/>
        <v>44409</v>
      </c>
      <c r="Q4883" s="184">
        <v>44433</v>
      </c>
      <c r="R4883" s="182">
        <v>4.5</v>
      </c>
      <c r="S4883" s="182">
        <f t="shared" si="447"/>
        <v>3.69</v>
      </c>
      <c r="T4883" s="182">
        <f t="shared" si="448"/>
        <v>0.81</v>
      </c>
    </row>
    <row r="4884" spans="16:20" x14ac:dyDescent="0.2">
      <c r="P4884" s="184">
        <f t="shared" si="446"/>
        <v>44409</v>
      </c>
      <c r="Q4884" s="184">
        <v>44434</v>
      </c>
      <c r="R4884" s="182">
        <v>4.5</v>
      </c>
      <c r="S4884" s="182">
        <f t="shared" si="447"/>
        <v>3.69</v>
      </c>
      <c r="T4884" s="182">
        <f t="shared" si="448"/>
        <v>0.81</v>
      </c>
    </row>
    <row r="4885" spans="16:20" x14ac:dyDescent="0.2">
      <c r="P4885" s="184">
        <f t="shared" si="446"/>
        <v>44409</v>
      </c>
      <c r="Q4885" s="184">
        <v>44435</v>
      </c>
      <c r="R4885" s="182">
        <v>4.5</v>
      </c>
      <c r="S4885" s="182">
        <f t="shared" si="447"/>
        <v>3.69</v>
      </c>
      <c r="T4885" s="182">
        <f t="shared" si="448"/>
        <v>0.81</v>
      </c>
    </row>
    <row r="4886" spans="16:20" x14ac:dyDescent="0.2">
      <c r="P4886" s="184">
        <f t="shared" si="446"/>
        <v>44409</v>
      </c>
      <c r="Q4886" s="184">
        <v>44436</v>
      </c>
      <c r="R4886" s="182">
        <v>4.5</v>
      </c>
      <c r="S4886" s="182">
        <f t="shared" si="447"/>
        <v>3.69</v>
      </c>
      <c r="T4886" s="182">
        <f t="shared" si="448"/>
        <v>0.81</v>
      </c>
    </row>
    <row r="4887" spans="16:20" x14ac:dyDescent="0.2">
      <c r="P4887" s="184">
        <f t="shared" si="446"/>
        <v>44409</v>
      </c>
      <c r="Q4887" s="184">
        <v>44437</v>
      </c>
      <c r="R4887" s="182">
        <v>4.5</v>
      </c>
      <c r="S4887" s="182">
        <f t="shared" si="447"/>
        <v>3.69</v>
      </c>
      <c r="T4887" s="182">
        <f t="shared" si="448"/>
        <v>0.81</v>
      </c>
    </row>
    <row r="4888" spans="16:20" x14ac:dyDescent="0.2">
      <c r="P4888" s="184">
        <f t="shared" si="446"/>
        <v>44409</v>
      </c>
      <c r="Q4888" s="184">
        <v>44438</v>
      </c>
      <c r="R4888" s="182">
        <v>4.5</v>
      </c>
      <c r="S4888" s="182">
        <f t="shared" si="447"/>
        <v>3.69</v>
      </c>
      <c r="T4888" s="182">
        <f t="shared" si="448"/>
        <v>0.81</v>
      </c>
    </row>
    <row r="4889" spans="16:20" x14ac:dyDescent="0.2">
      <c r="P4889" s="184">
        <f t="shared" si="446"/>
        <v>44409</v>
      </c>
      <c r="Q4889" s="184">
        <v>44439</v>
      </c>
      <c r="R4889" s="182">
        <v>4.5</v>
      </c>
      <c r="S4889" s="182">
        <f t="shared" si="447"/>
        <v>3.69</v>
      </c>
      <c r="T4889" s="182">
        <f t="shared" si="448"/>
        <v>0.81</v>
      </c>
    </row>
    <row r="4890" spans="16:20" x14ac:dyDescent="0.2">
      <c r="P4890" s="184">
        <f t="shared" si="446"/>
        <v>44440</v>
      </c>
      <c r="Q4890" s="184">
        <v>44440</v>
      </c>
      <c r="R4890" s="182">
        <v>4.5</v>
      </c>
      <c r="S4890" s="182">
        <f t="shared" si="447"/>
        <v>3.72</v>
      </c>
      <c r="T4890" s="182">
        <f t="shared" si="448"/>
        <v>0.7799999999999998</v>
      </c>
    </row>
    <row r="4891" spans="16:20" x14ac:dyDescent="0.2">
      <c r="P4891" s="184">
        <f t="shared" si="446"/>
        <v>44440</v>
      </c>
      <c r="Q4891" s="184">
        <v>44441</v>
      </c>
      <c r="R4891" s="182">
        <v>4.5</v>
      </c>
      <c r="S4891" s="182">
        <f t="shared" si="447"/>
        <v>3.72</v>
      </c>
      <c r="T4891" s="182">
        <f t="shared" si="448"/>
        <v>0.7799999999999998</v>
      </c>
    </row>
    <row r="4892" spans="16:20" x14ac:dyDescent="0.2">
      <c r="P4892" s="184">
        <f t="shared" si="446"/>
        <v>44440</v>
      </c>
      <c r="Q4892" s="184">
        <v>44442</v>
      </c>
      <c r="R4892" s="182">
        <v>4.5</v>
      </c>
      <c r="S4892" s="182">
        <f t="shared" si="447"/>
        <v>3.72</v>
      </c>
      <c r="T4892" s="182">
        <f t="shared" si="448"/>
        <v>0.7799999999999998</v>
      </c>
    </row>
    <row r="4893" spans="16:20" x14ac:dyDescent="0.2">
      <c r="P4893" s="184">
        <f t="shared" si="446"/>
        <v>44440</v>
      </c>
      <c r="Q4893" s="184">
        <v>44443</v>
      </c>
      <c r="R4893" s="182">
        <v>4.5</v>
      </c>
      <c r="S4893" s="182">
        <f t="shared" si="447"/>
        <v>3.72</v>
      </c>
      <c r="T4893" s="182">
        <f t="shared" si="448"/>
        <v>0.7799999999999998</v>
      </c>
    </row>
    <row r="4894" spans="16:20" x14ac:dyDescent="0.2">
      <c r="P4894" s="184">
        <f t="shared" si="446"/>
        <v>44440</v>
      </c>
      <c r="Q4894" s="184">
        <v>44444</v>
      </c>
      <c r="R4894" s="182">
        <v>4.5</v>
      </c>
      <c r="S4894" s="182">
        <f t="shared" si="447"/>
        <v>3.72</v>
      </c>
      <c r="T4894" s="182">
        <f t="shared" si="448"/>
        <v>0.7799999999999998</v>
      </c>
    </row>
    <row r="4895" spans="16:20" x14ac:dyDescent="0.2">
      <c r="P4895" s="184">
        <f t="shared" si="446"/>
        <v>44440</v>
      </c>
      <c r="Q4895" s="184">
        <v>44445</v>
      </c>
      <c r="R4895" s="182">
        <v>4.5</v>
      </c>
      <c r="S4895" s="182">
        <f t="shared" si="447"/>
        <v>3.72</v>
      </c>
      <c r="T4895" s="182">
        <f t="shared" si="448"/>
        <v>0.7799999999999998</v>
      </c>
    </row>
    <row r="4896" spans="16:20" x14ac:dyDescent="0.2">
      <c r="P4896" s="184">
        <f t="shared" si="446"/>
        <v>44440</v>
      </c>
      <c r="Q4896" s="184">
        <v>44446</v>
      </c>
      <c r="R4896" s="182">
        <v>4.5</v>
      </c>
      <c r="S4896" s="182">
        <f t="shared" si="447"/>
        <v>3.72</v>
      </c>
      <c r="T4896" s="182">
        <f t="shared" si="448"/>
        <v>0.7799999999999998</v>
      </c>
    </row>
    <row r="4897" spans="16:20" x14ac:dyDescent="0.2">
      <c r="P4897" s="184">
        <f t="shared" si="446"/>
        <v>44440</v>
      </c>
      <c r="Q4897" s="184">
        <v>44447</v>
      </c>
      <c r="R4897" s="182">
        <v>4.5</v>
      </c>
      <c r="S4897" s="182">
        <f t="shared" si="447"/>
        <v>3.72</v>
      </c>
      <c r="T4897" s="182">
        <f t="shared" si="448"/>
        <v>0.7799999999999998</v>
      </c>
    </row>
    <row r="4898" spans="16:20" x14ac:dyDescent="0.2">
      <c r="P4898" s="184">
        <f t="shared" si="446"/>
        <v>44440</v>
      </c>
      <c r="Q4898" s="184">
        <v>44448</v>
      </c>
      <c r="R4898" s="182">
        <v>4.5</v>
      </c>
      <c r="S4898" s="182">
        <f t="shared" si="447"/>
        <v>3.72</v>
      </c>
      <c r="T4898" s="182">
        <f t="shared" si="448"/>
        <v>0.7799999999999998</v>
      </c>
    </row>
    <row r="4899" spans="16:20" x14ac:dyDescent="0.2">
      <c r="P4899" s="184">
        <f t="shared" si="446"/>
        <v>44440</v>
      </c>
      <c r="Q4899" s="184">
        <v>44449</v>
      </c>
      <c r="R4899" s="182">
        <v>4.5</v>
      </c>
      <c r="S4899" s="182">
        <f t="shared" si="447"/>
        <v>3.72</v>
      </c>
      <c r="T4899" s="182">
        <f t="shared" si="448"/>
        <v>0.7799999999999998</v>
      </c>
    </row>
    <row r="4900" spans="16:20" x14ac:dyDescent="0.2">
      <c r="P4900" s="184">
        <f t="shared" si="446"/>
        <v>44440</v>
      </c>
      <c r="Q4900" s="184">
        <v>44450</v>
      </c>
      <c r="R4900" s="182">
        <v>4.5</v>
      </c>
      <c r="S4900" s="182">
        <f t="shared" si="447"/>
        <v>3.72</v>
      </c>
      <c r="T4900" s="182">
        <f t="shared" si="448"/>
        <v>0.7799999999999998</v>
      </c>
    </row>
    <row r="4901" spans="16:20" x14ac:dyDescent="0.2">
      <c r="P4901" s="184">
        <f t="shared" si="446"/>
        <v>44440</v>
      </c>
      <c r="Q4901" s="184">
        <v>44451</v>
      </c>
      <c r="R4901" s="182">
        <v>4.5</v>
      </c>
      <c r="S4901" s="182">
        <f t="shared" si="447"/>
        <v>3.72</v>
      </c>
      <c r="T4901" s="182">
        <f t="shared" si="448"/>
        <v>0.7799999999999998</v>
      </c>
    </row>
    <row r="4902" spans="16:20" x14ac:dyDescent="0.2">
      <c r="P4902" s="184">
        <f t="shared" si="446"/>
        <v>44440</v>
      </c>
      <c r="Q4902" s="184">
        <v>44452</v>
      </c>
      <c r="R4902" s="182">
        <v>4.5</v>
      </c>
      <c r="S4902" s="182">
        <f t="shared" si="447"/>
        <v>3.72</v>
      </c>
      <c r="T4902" s="182">
        <f t="shared" si="448"/>
        <v>0.7799999999999998</v>
      </c>
    </row>
    <row r="4903" spans="16:20" x14ac:dyDescent="0.2">
      <c r="P4903" s="184">
        <f t="shared" si="446"/>
        <v>44440</v>
      </c>
      <c r="Q4903" s="184">
        <v>44453</v>
      </c>
      <c r="R4903" s="182">
        <v>4.5</v>
      </c>
      <c r="S4903" s="182">
        <f t="shared" si="447"/>
        <v>3.72</v>
      </c>
      <c r="T4903" s="182">
        <f t="shared" si="448"/>
        <v>0.7799999999999998</v>
      </c>
    </row>
    <row r="4904" spans="16:20" x14ac:dyDescent="0.2">
      <c r="P4904" s="184">
        <f t="shared" si="446"/>
        <v>44440</v>
      </c>
      <c r="Q4904" s="184">
        <v>44454</v>
      </c>
      <c r="R4904" s="182">
        <v>4.5</v>
      </c>
      <c r="S4904" s="182">
        <f t="shared" si="447"/>
        <v>3.72</v>
      </c>
      <c r="T4904" s="182">
        <f t="shared" si="448"/>
        <v>0.7799999999999998</v>
      </c>
    </row>
    <row r="4905" spans="16:20" x14ac:dyDescent="0.2">
      <c r="P4905" s="184">
        <f t="shared" si="446"/>
        <v>44440</v>
      </c>
      <c r="Q4905" s="184">
        <v>44455</v>
      </c>
      <c r="R4905" s="182">
        <v>4.5</v>
      </c>
      <c r="S4905" s="182">
        <f t="shared" si="447"/>
        <v>3.72</v>
      </c>
      <c r="T4905" s="182">
        <f t="shared" si="448"/>
        <v>0.7799999999999998</v>
      </c>
    </row>
    <row r="4906" spans="16:20" x14ac:dyDescent="0.2">
      <c r="P4906" s="184">
        <f t="shared" si="446"/>
        <v>44440</v>
      </c>
      <c r="Q4906" s="184">
        <v>44456</v>
      </c>
      <c r="R4906" s="182">
        <v>4.5</v>
      </c>
      <c r="S4906" s="182">
        <f t="shared" si="447"/>
        <v>3.72</v>
      </c>
      <c r="T4906" s="182">
        <f t="shared" si="448"/>
        <v>0.7799999999999998</v>
      </c>
    </row>
    <row r="4907" spans="16:20" x14ac:dyDescent="0.2">
      <c r="P4907" s="184">
        <f t="shared" si="446"/>
        <v>44440</v>
      </c>
      <c r="Q4907" s="184">
        <v>44457</v>
      </c>
      <c r="R4907" s="182">
        <v>4.5</v>
      </c>
      <c r="S4907" s="182">
        <f t="shared" si="447"/>
        <v>3.72</v>
      </c>
      <c r="T4907" s="182">
        <f t="shared" si="448"/>
        <v>0.7799999999999998</v>
      </c>
    </row>
    <row r="4908" spans="16:20" x14ac:dyDescent="0.2">
      <c r="P4908" s="184">
        <f t="shared" si="446"/>
        <v>44440</v>
      </c>
      <c r="Q4908" s="184">
        <v>44458</v>
      </c>
      <c r="R4908" s="182">
        <v>4.5</v>
      </c>
      <c r="S4908" s="182">
        <f t="shared" si="447"/>
        <v>3.72</v>
      </c>
      <c r="T4908" s="182">
        <f t="shared" si="448"/>
        <v>0.7799999999999998</v>
      </c>
    </row>
    <row r="4909" spans="16:20" x14ac:dyDescent="0.2">
      <c r="P4909" s="184">
        <f t="shared" si="446"/>
        <v>44440</v>
      </c>
      <c r="Q4909" s="184">
        <v>44459</v>
      </c>
      <c r="R4909" s="182">
        <v>4.5</v>
      </c>
      <c r="S4909" s="182">
        <f t="shared" si="447"/>
        <v>3.72</v>
      </c>
      <c r="T4909" s="182">
        <f t="shared" si="448"/>
        <v>0.7799999999999998</v>
      </c>
    </row>
    <row r="4910" spans="16:20" x14ac:dyDescent="0.2">
      <c r="P4910" s="184">
        <f t="shared" si="446"/>
        <v>44440</v>
      </c>
      <c r="Q4910" s="184">
        <v>44460</v>
      </c>
      <c r="R4910" s="182">
        <v>4.5</v>
      </c>
      <c r="S4910" s="182">
        <f t="shared" si="447"/>
        <v>3.72</v>
      </c>
      <c r="T4910" s="182">
        <f t="shared" si="448"/>
        <v>0.7799999999999998</v>
      </c>
    </row>
    <row r="4911" spans="16:20" x14ac:dyDescent="0.2">
      <c r="P4911" s="184">
        <f t="shared" si="446"/>
        <v>44440</v>
      </c>
      <c r="Q4911" s="184">
        <v>44461</v>
      </c>
      <c r="R4911" s="182">
        <v>4.5</v>
      </c>
      <c r="S4911" s="182">
        <f t="shared" si="447"/>
        <v>3.72</v>
      </c>
      <c r="T4911" s="182">
        <f t="shared" si="448"/>
        <v>0.7799999999999998</v>
      </c>
    </row>
    <row r="4912" spans="16:20" x14ac:dyDescent="0.2">
      <c r="P4912" s="184">
        <f t="shared" si="446"/>
        <v>44440</v>
      </c>
      <c r="Q4912" s="184">
        <v>44462</v>
      </c>
      <c r="R4912" s="182">
        <v>4.5</v>
      </c>
      <c r="S4912" s="182">
        <f t="shared" si="447"/>
        <v>3.72</v>
      </c>
      <c r="T4912" s="182">
        <f t="shared" si="448"/>
        <v>0.7799999999999998</v>
      </c>
    </row>
    <row r="4913" spans="16:20" x14ac:dyDescent="0.2">
      <c r="P4913" s="184">
        <f t="shared" si="446"/>
        <v>44440</v>
      </c>
      <c r="Q4913" s="184">
        <v>44463</v>
      </c>
      <c r="R4913" s="182">
        <v>4.5</v>
      </c>
      <c r="S4913" s="182">
        <f t="shared" si="447"/>
        <v>3.72</v>
      </c>
      <c r="T4913" s="182">
        <f t="shared" si="448"/>
        <v>0.7799999999999998</v>
      </c>
    </row>
    <row r="4914" spans="16:20" x14ac:dyDescent="0.2">
      <c r="P4914" s="184">
        <f t="shared" si="446"/>
        <v>44440</v>
      </c>
      <c r="Q4914" s="184">
        <v>44464</v>
      </c>
      <c r="R4914" s="182">
        <v>4.5</v>
      </c>
      <c r="S4914" s="182">
        <f t="shared" si="447"/>
        <v>3.72</v>
      </c>
      <c r="T4914" s="182">
        <f t="shared" si="448"/>
        <v>0.7799999999999998</v>
      </c>
    </row>
    <row r="4915" spans="16:20" x14ac:dyDescent="0.2">
      <c r="P4915" s="184">
        <f t="shared" si="446"/>
        <v>44440</v>
      </c>
      <c r="Q4915" s="184">
        <v>44465</v>
      </c>
      <c r="R4915" s="182">
        <v>4.5</v>
      </c>
      <c r="S4915" s="182">
        <f t="shared" si="447"/>
        <v>3.72</v>
      </c>
      <c r="T4915" s="182">
        <f t="shared" si="448"/>
        <v>0.7799999999999998</v>
      </c>
    </row>
    <row r="4916" spans="16:20" x14ac:dyDescent="0.2">
      <c r="P4916" s="184">
        <f t="shared" si="446"/>
        <v>44440</v>
      </c>
      <c r="Q4916" s="184">
        <v>44466</v>
      </c>
      <c r="R4916" s="182">
        <v>4.5</v>
      </c>
      <c r="S4916" s="182">
        <f t="shared" si="447"/>
        <v>3.72</v>
      </c>
      <c r="T4916" s="182">
        <f t="shared" si="448"/>
        <v>0.7799999999999998</v>
      </c>
    </row>
    <row r="4917" spans="16:20" x14ac:dyDescent="0.2">
      <c r="P4917" s="184">
        <f t="shared" si="446"/>
        <v>44440</v>
      </c>
      <c r="Q4917" s="184">
        <v>44467</v>
      </c>
      <c r="R4917" s="182">
        <v>4.5</v>
      </c>
      <c r="S4917" s="182">
        <f t="shared" si="447"/>
        <v>3.72</v>
      </c>
      <c r="T4917" s="182">
        <f t="shared" si="448"/>
        <v>0.7799999999999998</v>
      </c>
    </row>
    <row r="4918" spans="16:20" x14ac:dyDescent="0.2">
      <c r="P4918" s="184">
        <f t="shared" si="446"/>
        <v>44440</v>
      </c>
      <c r="Q4918" s="184">
        <v>44468</v>
      </c>
      <c r="R4918" s="182">
        <v>4.5</v>
      </c>
      <c r="S4918" s="182">
        <f t="shared" si="447"/>
        <v>3.72</v>
      </c>
      <c r="T4918" s="182">
        <f t="shared" si="448"/>
        <v>0.7799999999999998</v>
      </c>
    </row>
    <row r="4919" spans="16:20" x14ac:dyDescent="0.2">
      <c r="P4919" s="184">
        <f t="shared" si="446"/>
        <v>44440</v>
      </c>
      <c r="Q4919" s="184">
        <v>44469</v>
      </c>
      <c r="R4919" s="182">
        <v>4.5</v>
      </c>
      <c r="S4919" s="182">
        <f t="shared" si="447"/>
        <v>3.72</v>
      </c>
      <c r="T4919" s="182">
        <f t="shared" si="448"/>
        <v>0.7799999999999998</v>
      </c>
    </row>
    <row r="4920" spans="16:20" x14ac:dyDescent="0.2">
      <c r="P4920" s="184">
        <f t="shared" si="446"/>
        <v>44470</v>
      </c>
      <c r="Q4920" s="184">
        <v>44470</v>
      </c>
      <c r="R4920" s="182">
        <v>4.75</v>
      </c>
      <c r="S4920" s="182">
        <f t="shared" si="447"/>
        <v>3.84</v>
      </c>
      <c r="T4920" s="182">
        <f t="shared" si="448"/>
        <v>0.91000000000000014</v>
      </c>
    </row>
    <row r="4921" spans="16:20" x14ac:dyDescent="0.2">
      <c r="P4921" s="184">
        <f t="shared" si="446"/>
        <v>44470</v>
      </c>
      <c r="Q4921" s="184">
        <v>44471</v>
      </c>
      <c r="R4921" s="182">
        <v>4.75</v>
      </c>
      <c r="S4921" s="182">
        <f t="shared" si="447"/>
        <v>3.84</v>
      </c>
      <c r="T4921" s="182">
        <f t="shared" si="448"/>
        <v>0.91000000000000014</v>
      </c>
    </row>
    <row r="4922" spans="16:20" x14ac:dyDescent="0.2">
      <c r="P4922" s="184">
        <f t="shared" si="446"/>
        <v>44470</v>
      </c>
      <c r="Q4922" s="184">
        <v>44472</v>
      </c>
      <c r="R4922" s="182">
        <v>4.75</v>
      </c>
      <c r="S4922" s="182">
        <f t="shared" si="447"/>
        <v>3.84</v>
      </c>
      <c r="T4922" s="182">
        <f t="shared" si="448"/>
        <v>0.91000000000000014</v>
      </c>
    </row>
    <row r="4923" spans="16:20" x14ac:dyDescent="0.2">
      <c r="P4923" s="184">
        <f t="shared" si="446"/>
        <v>44470</v>
      </c>
      <c r="Q4923" s="184">
        <v>44473</v>
      </c>
      <c r="R4923" s="182">
        <v>4.75</v>
      </c>
      <c r="S4923" s="182">
        <f t="shared" si="447"/>
        <v>3.84</v>
      </c>
      <c r="T4923" s="182">
        <f t="shared" si="448"/>
        <v>0.91000000000000014</v>
      </c>
    </row>
    <row r="4924" spans="16:20" x14ac:dyDescent="0.2">
      <c r="P4924" s="184">
        <f t="shared" si="446"/>
        <v>44470</v>
      </c>
      <c r="Q4924" s="184">
        <v>44474</v>
      </c>
      <c r="R4924" s="182">
        <v>4.75</v>
      </c>
      <c r="S4924" s="182">
        <f t="shared" si="447"/>
        <v>3.84</v>
      </c>
      <c r="T4924" s="182">
        <f t="shared" si="448"/>
        <v>0.91000000000000014</v>
      </c>
    </row>
    <row r="4925" spans="16:20" x14ac:dyDescent="0.2">
      <c r="P4925" s="184">
        <f t="shared" si="446"/>
        <v>44470</v>
      </c>
      <c r="Q4925" s="184">
        <v>44475</v>
      </c>
      <c r="R4925" s="182">
        <v>4.75</v>
      </c>
      <c r="S4925" s="182">
        <f t="shared" si="447"/>
        <v>3.84</v>
      </c>
      <c r="T4925" s="182">
        <f t="shared" si="448"/>
        <v>0.91000000000000014</v>
      </c>
    </row>
    <row r="4926" spans="16:20" x14ac:dyDescent="0.2">
      <c r="P4926" s="184">
        <f t="shared" si="446"/>
        <v>44470</v>
      </c>
      <c r="Q4926" s="184">
        <v>44476</v>
      </c>
      <c r="R4926" s="182">
        <v>4.75</v>
      </c>
      <c r="S4926" s="182">
        <f t="shared" si="447"/>
        <v>3.84</v>
      </c>
      <c r="T4926" s="182">
        <f t="shared" si="448"/>
        <v>0.91000000000000014</v>
      </c>
    </row>
    <row r="4927" spans="16:20" x14ac:dyDescent="0.2">
      <c r="P4927" s="184">
        <f t="shared" si="446"/>
        <v>44470</v>
      </c>
      <c r="Q4927" s="184">
        <v>44477</v>
      </c>
      <c r="R4927" s="182">
        <v>4.75</v>
      </c>
      <c r="S4927" s="182">
        <f t="shared" si="447"/>
        <v>3.84</v>
      </c>
      <c r="T4927" s="182">
        <f t="shared" si="448"/>
        <v>0.91000000000000014</v>
      </c>
    </row>
    <row r="4928" spans="16:20" x14ac:dyDescent="0.2">
      <c r="P4928" s="184">
        <f t="shared" si="446"/>
        <v>44470</v>
      </c>
      <c r="Q4928" s="184">
        <v>44478</v>
      </c>
      <c r="R4928" s="182">
        <v>4.75</v>
      </c>
      <c r="S4928" s="182">
        <f t="shared" si="447"/>
        <v>3.84</v>
      </c>
      <c r="T4928" s="182">
        <f t="shared" si="448"/>
        <v>0.91000000000000014</v>
      </c>
    </row>
    <row r="4929" spans="16:20" x14ac:dyDescent="0.2">
      <c r="P4929" s="184">
        <f t="shared" si="446"/>
        <v>44470</v>
      </c>
      <c r="Q4929" s="184">
        <v>44479</v>
      </c>
      <c r="R4929" s="182">
        <v>4.75</v>
      </c>
      <c r="S4929" s="182">
        <f t="shared" si="447"/>
        <v>3.84</v>
      </c>
      <c r="T4929" s="182">
        <f t="shared" si="448"/>
        <v>0.91000000000000014</v>
      </c>
    </row>
    <row r="4930" spans="16:20" x14ac:dyDescent="0.2">
      <c r="P4930" s="184">
        <f t="shared" si="446"/>
        <v>44470</v>
      </c>
      <c r="Q4930" s="184">
        <v>44480</v>
      </c>
      <c r="R4930" s="182">
        <v>4.75</v>
      </c>
      <c r="S4930" s="182">
        <f t="shared" si="447"/>
        <v>3.84</v>
      </c>
      <c r="T4930" s="182">
        <f t="shared" si="448"/>
        <v>0.91000000000000014</v>
      </c>
    </row>
    <row r="4931" spans="16:20" x14ac:dyDescent="0.2">
      <c r="P4931" s="184">
        <f t="shared" si="446"/>
        <v>44470</v>
      </c>
      <c r="Q4931" s="184">
        <v>44481</v>
      </c>
      <c r="R4931" s="182">
        <v>4.75</v>
      </c>
      <c r="S4931" s="182">
        <f t="shared" si="447"/>
        <v>3.84</v>
      </c>
      <c r="T4931" s="182">
        <f t="shared" si="448"/>
        <v>0.91000000000000014</v>
      </c>
    </row>
    <row r="4932" spans="16:20" x14ac:dyDescent="0.2">
      <c r="P4932" s="184">
        <f t="shared" si="446"/>
        <v>44470</v>
      </c>
      <c r="Q4932" s="184">
        <v>44482</v>
      </c>
      <c r="R4932" s="182">
        <v>4.75</v>
      </c>
      <c r="S4932" s="182">
        <f t="shared" si="447"/>
        <v>3.84</v>
      </c>
      <c r="T4932" s="182">
        <f t="shared" si="448"/>
        <v>0.91000000000000014</v>
      </c>
    </row>
    <row r="4933" spans="16:20" x14ac:dyDescent="0.2">
      <c r="P4933" s="184">
        <f t="shared" si="446"/>
        <v>44470</v>
      </c>
      <c r="Q4933" s="184">
        <v>44483</v>
      </c>
      <c r="R4933" s="182">
        <v>4.75</v>
      </c>
      <c r="S4933" s="182">
        <f t="shared" si="447"/>
        <v>3.84</v>
      </c>
      <c r="T4933" s="182">
        <f t="shared" si="448"/>
        <v>0.91000000000000014</v>
      </c>
    </row>
    <row r="4934" spans="16:20" x14ac:dyDescent="0.2">
      <c r="P4934" s="184">
        <f t="shared" si="446"/>
        <v>44470</v>
      </c>
      <c r="Q4934" s="184">
        <v>44484</v>
      </c>
      <c r="R4934" s="182">
        <v>4.75</v>
      </c>
      <c r="S4934" s="182">
        <f t="shared" si="447"/>
        <v>3.84</v>
      </c>
      <c r="T4934" s="182">
        <f t="shared" si="448"/>
        <v>0.91000000000000014</v>
      </c>
    </row>
    <row r="4935" spans="16:20" x14ac:dyDescent="0.2">
      <c r="P4935" s="184">
        <f t="shared" si="446"/>
        <v>44470</v>
      </c>
      <c r="Q4935" s="184">
        <v>44485</v>
      </c>
      <c r="R4935" s="182">
        <v>4.75</v>
      </c>
      <c r="S4935" s="182">
        <f t="shared" si="447"/>
        <v>3.84</v>
      </c>
      <c r="T4935" s="182">
        <f t="shared" si="448"/>
        <v>0.91000000000000014</v>
      </c>
    </row>
    <row r="4936" spans="16:20" x14ac:dyDescent="0.2">
      <c r="P4936" s="184">
        <f t="shared" ref="P4936:P4999" si="449">DATE(YEAR(Q4936),MONTH(Q4936),1)</f>
        <v>44470</v>
      </c>
      <c r="Q4936" s="184">
        <v>44486</v>
      </c>
      <c r="R4936" s="182">
        <v>4.75</v>
      </c>
      <c r="S4936" s="182">
        <f t="shared" ref="S4936:S4999" si="450">INDEX($Y:$Y,MATCH($P4936,$V:$V,0))</f>
        <v>3.84</v>
      </c>
      <c r="T4936" s="182">
        <f t="shared" ref="T4936:T4999" si="451">R4936-S4936</f>
        <v>0.91000000000000014</v>
      </c>
    </row>
    <row r="4937" spans="16:20" x14ac:dyDescent="0.2">
      <c r="P4937" s="184">
        <f t="shared" si="449"/>
        <v>44470</v>
      </c>
      <c r="Q4937" s="184">
        <v>44487</v>
      </c>
      <c r="R4937" s="182">
        <v>4.75</v>
      </c>
      <c r="S4937" s="182">
        <f t="shared" si="450"/>
        <v>3.84</v>
      </c>
      <c r="T4937" s="182">
        <f t="shared" si="451"/>
        <v>0.91000000000000014</v>
      </c>
    </row>
    <row r="4938" spans="16:20" x14ac:dyDescent="0.2">
      <c r="P4938" s="184">
        <f t="shared" si="449"/>
        <v>44470</v>
      </c>
      <c r="Q4938" s="184">
        <v>44488</v>
      </c>
      <c r="R4938" s="182">
        <v>4.75</v>
      </c>
      <c r="S4938" s="182">
        <f t="shared" si="450"/>
        <v>3.84</v>
      </c>
      <c r="T4938" s="182">
        <f t="shared" si="451"/>
        <v>0.91000000000000014</v>
      </c>
    </row>
    <row r="4939" spans="16:20" x14ac:dyDescent="0.2">
      <c r="P4939" s="184">
        <f t="shared" si="449"/>
        <v>44470</v>
      </c>
      <c r="Q4939" s="184">
        <v>44489</v>
      </c>
      <c r="R4939" s="182">
        <v>4.75</v>
      </c>
      <c r="S4939" s="182">
        <f t="shared" si="450"/>
        <v>3.84</v>
      </c>
      <c r="T4939" s="182">
        <f t="shared" si="451"/>
        <v>0.91000000000000014</v>
      </c>
    </row>
    <row r="4940" spans="16:20" x14ac:dyDescent="0.2">
      <c r="P4940" s="184">
        <f t="shared" si="449"/>
        <v>44470</v>
      </c>
      <c r="Q4940" s="184">
        <v>44490</v>
      </c>
      <c r="R4940" s="182">
        <v>4.75</v>
      </c>
      <c r="S4940" s="182">
        <f t="shared" si="450"/>
        <v>3.84</v>
      </c>
      <c r="T4940" s="182">
        <f t="shared" si="451"/>
        <v>0.91000000000000014</v>
      </c>
    </row>
    <row r="4941" spans="16:20" x14ac:dyDescent="0.2">
      <c r="P4941" s="184">
        <f t="shared" si="449"/>
        <v>44470</v>
      </c>
      <c r="Q4941" s="184">
        <v>44491</v>
      </c>
      <c r="R4941" s="182">
        <v>4.75</v>
      </c>
      <c r="S4941" s="182">
        <f t="shared" si="450"/>
        <v>3.84</v>
      </c>
      <c r="T4941" s="182">
        <f t="shared" si="451"/>
        <v>0.91000000000000014</v>
      </c>
    </row>
    <row r="4942" spans="16:20" x14ac:dyDescent="0.2">
      <c r="P4942" s="184">
        <f t="shared" si="449"/>
        <v>44470</v>
      </c>
      <c r="Q4942" s="184">
        <v>44492</v>
      </c>
      <c r="R4942" s="182">
        <v>4.75</v>
      </c>
      <c r="S4942" s="182">
        <f t="shared" si="450"/>
        <v>3.84</v>
      </c>
      <c r="T4942" s="182">
        <f t="shared" si="451"/>
        <v>0.91000000000000014</v>
      </c>
    </row>
    <row r="4943" spans="16:20" x14ac:dyDescent="0.2">
      <c r="P4943" s="184">
        <f t="shared" si="449"/>
        <v>44470</v>
      </c>
      <c r="Q4943" s="184">
        <v>44493</v>
      </c>
      <c r="R4943" s="182">
        <v>4.75</v>
      </c>
      <c r="S4943" s="182">
        <f t="shared" si="450"/>
        <v>3.84</v>
      </c>
      <c r="T4943" s="182">
        <f t="shared" si="451"/>
        <v>0.91000000000000014</v>
      </c>
    </row>
    <row r="4944" spans="16:20" x14ac:dyDescent="0.2">
      <c r="P4944" s="184">
        <f t="shared" si="449"/>
        <v>44470</v>
      </c>
      <c r="Q4944" s="184">
        <v>44494</v>
      </c>
      <c r="R4944" s="182">
        <v>4.75</v>
      </c>
      <c r="S4944" s="182">
        <f t="shared" si="450"/>
        <v>3.84</v>
      </c>
      <c r="T4944" s="182">
        <f t="shared" si="451"/>
        <v>0.91000000000000014</v>
      </c>
    </row>
    <row r="4945" spans="16:20" x14ac:dyDescent="0.2">
      <c r="P4945" s="184">
        <f t="shared" si="449"/>
        <v>44470</v>
      </c>
      <c r="Q4945" s="184">
        <v>44495</v>
      </c>
      <c r="R4945" s="182">
        <v>4.75</v>
      </c>
      <c r="S4945" s="182">
        <f t="shared" si="450"/>
        <v>3.84</v>
      </c>
      <c r="T4945" s="182">
        <f t="shared" si="451"/>
        <v>0.91000000000000014</v>
      </c>
    </row>
    <row r="4946" spans="16:20" x14ac:dyDescent="0.2">
      <c r="P4946" s="184">
        <f t="shared" si="449"/>
        <v>44470</v>
      </c>
      <c r="Q4946" s="184">
        <v>44496</v>
      </c>
      <c r="R4946" s="182">
        <v>4.75</v>
      </c>
      <c r="S4946" s="182">
        <f t="shared" si="450"/>
        <v>3.84</v>
      </c>
      <c r="T4946" s="182">
        <f t="shared" si="451"/>
        <v>0.91000000000000014</v>
      </c>
    </row>
    <row r="4947" spans="16:20" x14ac:dyDescent="0.2">
      <c r="P4947" s="184">
        <f t="shared" si="449"/>
        <v>44470</v>
      </c>
      <c r="Q4947" s="184">
        <v>44497</v>
      </c>
      <c r="R4947" s="182">
        <v>4.75</v>
      </c>
      <c r="S4947" s="182">
        <f t="shared" si="450"/>
        <v>3.84</v>
      </c>
      <c r="T4947" s="182">
        <f t="shared" si="451"/>
        <v>0.91000000000000014</v>
      </c>
    </row>
    <row r="4948" spans="16:20" x14ac:dyDescent="0.2">
      <c r="P4948" s="184">
        <f t="shared" si="449"/>
        <v>44470</v>
      </c>
      <c r="Q4948" s="184">
        <v>44498</v>
      </c>
      <c r="R4948" s="182">
        <v>4.75</v>
      </c>
      <c r="S4948" s="182">
        <f t="shared" si="450"/>
        <v>3.84</v>
      </c>
      <c r="T4948" s="182">
        <f t="shared" si="451"/>
        <v>0.91000000000000014</v>
      </c>
    </row>
    <row r="4949" spans="16:20" x14ac:dyDescent="0.2">
      <c r="P4949" s="184">
        <f t="shared" si="449"/>
        <v>44470</v>
      </c>
      <c r="Q4949" s="184">
        <v>44499</v>
      </c>
      <c r="R4949" s="182">
        <v>4.75</v>
      </c>
      <c r="S4949" s="182">
        <f t="shared" si="450"/>
        <v>3.84</v>
      </c>
      <c r="T4949" s="182">
        <f t="shared" si="451"/>
        <v>0.91000000000000014</v>
      </c>
    </row>
    <row r="4950" spans="16:20" x14ac:dyDescent="0.2">
      <c r="P4950" s="184">
        <f t="shared" si="449"/>
        <v>44470</v>
      </c>
      <c r="Q4950" s="184">
        <v>44500</v>
      </c>
      <c r="R4950" s="182">
        <v>4.75</v>
      </c>
      <c r="S4950" s="182">
        <f t="shared" si="450"/>
        <v>3.84</v>
      </c>
      <c r="T4950" s="182">
        <f t="shared" si="451"/>
        <v>0.91000000000000014</v>
      </c>
    </row>
    <row r="4951" spans="16:20" x14ac:dyDescent="0.2">
      <c r="P4951" s="184">
        <f t="shared" si="449"/>
        <v>44501</v>
      </c>
      <c r="Q4951" s="184">
        <v>44501</v>
      </c>
      <c r="R4951" s="182">
        <v>4.75</v>
      </c>
      <c r="S4951" s="182">
        <f t="shared" si="450"/>
        <v>4.1100000000000003</v>
      </c>
      <c r="T4951" s="182">
        <f t="shared" si="451"/>
        <v>0.63999999999999968</v>
      </c>
    </row>
    <row r="4952" spans="16:20" x14ac:dyDescent="0.2">
      <c r="P4952" s="184">
        <f t="shared" si="449"/>
        <v>44501</v>
      </c>
      <c r="Q4952" s="184">
        <v>44502</v>
      </c>
      <c r="R4952" s="182">
        <v>4.75</v>
      </c>
      <c r="S4952" s="182">
        <f t="shared" si="450"/>
        <v>4.1100000000000003</v>
      </c>
      <c r="T4952" s="182">
        <f t="shared" si="451"/>
        <v>0.63999999999999968</v>
      </c>
    </row>
    <row r="4953" spans="16:20" x14ac:dyDescent="0.2">
      <c r="P4953" s="184">
        <f t="shared" si="449"/>
        <v>44501</v>
      </c>
      <c r="Q4953" s="184">
        <v>44503</v>
      </c>
      <c r="R4953" s="182">
        <v>4.75</v>
      </c>
      <c r="S4953" s="182">
        <f t="shared" si="450"/>
        <v>4.1100000000000003</v>
      </c>
      <c r="T4953" s="182">
        <f t="shared" si="451"/>
        <v>0.63999999999999968</v>
      </c>
    </row>
    <row r="4954" spans="16:20" x14ac:dyDescent="0.2">
      <c r="P4954" s="184">
        <f t="shared" si="449"/>
        <v>44501</v>
      </c>
      <c r="Q4954" s="184">
        <v>44504</v>
      </c>
      <c r="R4954" s="182">
        <v>4.75</v>
      </c>
      <c r="S4954" s="182">
        <f t="shared" si="450"/>
        <v>4.1100000000000003</v>
      </c>
      <c r="T4954" s="182">
        <f t="shared" si="451"/>
        <v>0.63999999999999968</v>
      </c>
    </row>
    <row r="4955" spans="16:20" x14ac:dyDescent="0.2">
      <c r="P4955" s="184">
        <f t="shared" si="449"/>
        <v>44501</v>
      </c>
      <c r="Q4955" s="184">
        <v>44505</v>
      </c>
      <c r="R4955" s="182">
        <v>4.75</v>
      </c>
      <c r="S4955" s="182">
        <f t="shared" si="450"/>
        <v>4.1100000000000003</v>
      </c>
      <c r="T4955" s="182">
        <f t="shared" si="451"/>
        <v>0.63999999999999968</v>
      </c>
    </row>
    <row r="4956" spans="16:20" x14ac:dyDescent="0.2">
      <c r="P4956" s="184">
        <f t="shared" si="449"/>
        <v>44501</v>
      </c>
      <c r="Q4956" s="184">
        <v>44506</v>
      </c>
      <c r="R4956" s="182">
        <v>4.75</v>
      </c>
      <c r="S4956" s="182">
        <f t="shared" si="450"/>
        <v>4.1100000000000003</v>
      </c>
      <c r="T4956" s="182">
        <f t="shared" si="451"/>
        <v>0.63999999999999968</v>
      </c>
    </row>
    <row r="4957" spans="16:20" x14ac:dyDescent="0.2">
      <c r="P4957" s="184">
        <f t="shared" si="449"/>
        <v>44501</v>
      </c>
      <c r="Q4957" s="184">
        <v>44507</v>
      </c>
      <c r="R4957" s="182">
        <v>4.75</v>
      </c>
      <c r="S4957" s="182">
        <f t="shared" si="450"/>
        <v>4.1100000000000003</v>
      </c>
      <c r="T4957" s="182">
        <f t="shared" si="451"/>
        <v>0.63999999999999968</v>
      </c>
    </row>
    <row r="4958" spans="16:20" x14ac:dyDescent="0.2">
      <c r="P4958" s="184">
        <f t="shared" si="449"/>
        <v>44501</v>
      </c>
      <c r="Q4958" s="184">
        <v>44508</v>
      </c>
      <c r="R4958" s="182">
        <v>4.75</v>
      </c>
      <c r="S4958" s="182">
        <f t="shared" si="450"/>
        <v>4.1100000000000003</v>
      </c>
      <c r="T4958" s="182">
        <f t="shared" si="451"/>
        <v>0.63999999999999968</v>
      </c>
    </row>
    <row r="4959" spans="16:20" x14ac:dyDescent="0.2">
      <c r="P4959" s="184">
        <f t="shared" si="449"/>
        <v>44501</v>
      </c>
      <c r="Q4959" s="184">
        <v>44509</v>
      </c>
      <c r="R4959" s="182">
        <v>4.75</v>
      </c>
      <c r="S4959" s="182">
        <f t="shared" si="450"/>
        <v>4.1100000000000003</v>
      </c>
      <c r="T4959" s="182">
        <f t="shared" si="451"/>
        <v>0.63999999999999968</v>
      </c>
    </row>
    <row r="4960" spans="16:20" x14ac:dyDescent="0.2">
      <c r="P4960" s="184">
        <f t="shared" si="449"/>
        <v>44501</v>
      </c>
      <c r="Q4960" s="184">
        <v>44510</v>
      </c>
      <c r="R4960" s="182">
        <v>4.75</v>
      </c>
      <c r="S4960" s="182">
        <f t="shared" si="450"/>
        <v>4.1100000000000003</v>
      </c>
      <c r="T4960" s="182">
        <f t="shared" si="451"/>
        <v>0.63999999999999968</v>
      </c>
    </row>
    <row r="4961" spans="16:20" x14ac:dyDescent="0.2">
      <c r="P4961" s="184">
        <f t="shared" si="449"/>
        <v>44501</v>
      </c>
      <c r="Q4961" s="184">
        <v>44511</v>
      </c>
      <c r="R4961" s="182">
        <v>4.75</v>
      </c>
      <c r="S4961" s="182">
        <f t="shared" si="450"/>
        <v>4.1100000000000003</v>
      </c>
      <c r="T4961" s="182">
        <f t="shared" si="451"/>
        <v>0.63999999999999968</v>
      </c>
    </row>
    <row r="4962" spans="16:20" x14ac:dyDescent="0.2">
      <c r="P4962" s="184">
        <f t="shared" si="449"/>
        <v>44501</v>
      </c>
      <c r="Q4962" s="184">
        <v>44512</v>
      </c>
      <c r="R4962" s="182">
        <v>5</v>
      </c>
      <c r="S4962" s="182">
        <f t="shared" si="450"/>
        <v>4.1100000000000003</v>
      </c>
      <c r="T4962" s="182">
        <f t="shared" si="451"/>
        <v>0.88999999999999968</v>
      </c>
    </row>
    <row r="4963" spans="16:20" x14ac:dyDescent="0.2">
      <c r="P4963" s="184">
        <f t="shared" si="449"/>
        <v>44501</v>
      </c>
      <c r="Q4963" s="184">
        <v>44513</v>
      </c>
      <c r="R4963" s="182">
        <v>5</v>
      </c>
      <c r="S4963" s="182">
        <f t="shared" si="450"/>
        <v>4.1100000000000003</v>
      </c>
      <c r="T4963" s="182">
        <f t="shared" si="451"/>
        <v>0.88999999999999968</v>
      </c>
    </row>
    <row r="4964" spans="16:20" x14ac:dyDescent="0.2">
      <c r="P4964" s="184">
        <f t="shared" si="449"/>
        <v>44501</v>
      </c>
      <c r="Q4964" s="184">
        <v>44514</v>
      </c>
      <c r="R4964" s="182">
        <v>5</v>
      </c>
      <c r="S4964" s="182">
        <f t="shared" si="450"/>
        <v>4.1100000000000003</v>
      </c>
      <c r="T4964" s="182">
        <f t="shared" si="451"/>
        <v>0.88999999999999968</v>
      </c>
    </row>
    <row r="4965" spans="16:20" x14ac:dyDescent="0.2">
      <c r="P4965" s="184">
        <f t="shared" si="449"/>
        <v>44501</v>
      </c>
      <c r="Q4965" s="184">
        <v>44515</v>
      </c>
      <c r="R4965" s="182">
        <v>5</v>
      </c>
      <c r="S4965" s="182">
        <f t="shared" si="450"/>
        <v>4.1100000000000003</v>
      </c>
      <c r="T4965" s="182">
        <f t="shared" si="451"/>
        <v>0.88999999999999968</v>
      </c>
    </row>
    <row r="4966" spans="16:20" x14ac:dyDescent="0.2">
      <c r="P4966" s="184">
        <f t="shared" si="449"/>
        <v>44501</v>
      </c>
      <c r="Q4966" s="184">
        <v>44516</v>
      </c>
      <c r="R4966" s="182">
        <v>5</v>
      </c>
      <c r="S4966" s="182">
        <f t="shared" si="450"/>
        <v>4.1100000000000003</v>
      </c>
      <c r="T4966" s="182">
        <f t="shared" si="451"/>
        <v>0.88999999999999968</v>
      </c>
    </row>
    <row r="4967" spans="16:20" x14ac:dyDescent="0.2">
      <c r="P4967" s="184">
        <f t="shared" si="449"/>
        <v>44501</v>
      </c>
      <c r="Q4967" s="184">
        <v>44517</v>
      </c>
      <c r="R4967" s="182">
        <v>5</v>
      </c>
      <c r="S4967" s="182">
        <f t="shared" si="450"/>
        <v>4.1100000000000003</v>
      </c>
      <c r="T4967" s="182">
        <f t="shared" si="451"/>
        <v>0.88999999999999968</v>
      </c>
    </row>
    <row r="4968" spans="16:20" x14ac:dyDescent="0.2">
      <c r="P4968" s="184">
        <f t="shared" si="449"/>
        <v>44501</v>
      </c>
      <c r="Q4968" s="184">
        <v>44518</v>
      </c>
      <c r="R4968" s="182">
        <v>5</v>
      </c>
      <c r="S4968" s="182">
        <f t="shared" si="450"/>
        <v>4.1100000000000003</v>
      </c>
      <c r="T4968" s="182">
        <f t="shared" si="451"/>
        <v>0.88999999999999968</v>
      </c>
    </row>
    <row r="4969" spans="16:20" x14ac:dyDescent="0.2">
      <c r="P4969" s="184">
        <f t="shared" si="449"/>
        <v>44501</v>
      </c>
      <c r="Q4969" s="184">
        <v>44519</v>
      </c>
      <c r="R4969" s="182">
        <v>5</v>
      </c>
      <c r="S4969" s="182">
        <f t="shared" si="450"/>
        <v>4.1100000000000003</v>
      </c>
      <c r="T4969" s="182">
        <f t="shared" si="451"/>
        <v>0.88999999999999968</v>
      </c>
    </row>
    <row r="4970" spans="16:20" x14ac:dyDescent="0.2">
      <c r="P4970" s="184">
        <f t="shared" si="449"/>
        <v>44501</v>
      </c>
      <c r="Q4970" s="184">
        <v>44520</v>
      </c>
      <c r="R4970" s="182">
        <v>5</v>
      </c>
      <c r="S4970" s="182">
        <f t="shared" si="450"/>
        <v>4.1100000000000003</v>
      </c>
      <c r="T4970" s="182">
        <f t="shared" si="451"/>
        <v>0.88999999999999968</v>
      </c>
    </row>
    <row r="4971" spans="16:20" x14ac:dyDescent="0.2">
      <c r="P4971" s="184">
        <f t="shared" si="449"/>
        <v>44501</v>
      </c>
      <c r="Q4971" s="184">
        <v>44521</v>
      </c>
      <c r="R4971" s="182">
        <v>5</v>
      </c>
      <c r="S4971" s="182">
        <f t="shared" si="450"/>
        <v>4.1100000000000003</v>
      </c>
      <c r="T4971" s="182">
        <f t="shared" si="451"/>
        <v>0.88999999999999968</v>
      </c>
    </row>
    <row r="4972" spans="16:20" x14ac:dyDescent="0.2">
      <c r="P4972" s="184">
        <f t="shared" si="449"/>
        <v>44501</v>
      </c>
      <c r="Q4972" s="184">
        <v>44522</v>
      </c>
      <c r="R4972" s="182">
        <v>5</v>
      </c>
      <c r="S4972" s="182">
        <f t="shared" si="450"/>
        <v>4.1100000000000003</v>
      </c>
      <c r="T4972" s="182">
        <f t="shared" si="451"/>
        <v>0.88999999999999968</v>
      </c>
    </row>
    <row r="4973" spans="16:20" x14ac:dyDescent="0.2">
      <c r="P4973" s="184">
        <f t="shared" si="449"/>
        <v>44501</v>
      </c>
      <c r="Q4973" s="184">
        <v>44523</v>
      </c>
      <c r="R4973" s="182">
        <v>5</v>
      </c>
      <c r="S4973" s="182">
        <f t="shared" si="450"/>
        <v>4.1100000000000003</v>
      </c>
      <c r="T4973" s="182">
        <f t="shared" si="451"/>
        <v>0.88999999999999968</v>
      </c>
    </row>
    <row r="4974" spans="16:20" x14ac:dyDescent="0.2">
      <c r="P4974" s="184">
        <f t="shared" si="449"/>
        <v>44501</v>
      </c>
      <c r="Q4974" s="184">
        <v>44524</v>
      </c>
      <c r="R4974" s="182">
        <v>5</v>
      </c>
      <c r="S4974" s="182">
        <f t="shared" si="450"/>
        <v>4.1100000000000003</v>
      </c>
      <c r="T4974" s="182">
        <f t="shared" si="451"/>
        <v>0.88999999999999968</v>
      </c>
    </row>
    <row r="4975" spans="16:20" x14ac:dyDescent="0.2">
      <c r="P4975" s="184">
        <f t="shared" si="449"/>
        <v>44501</v>
      </c>
      <c r="Q4975" s="184">
        <v>44525</v>
      </c>
      <c r="R4975" s="182">
        <v>5</v>
      </c>
      <c r="S4975" s="182">
        <f t="shared" si="450"/>
        <v>4.1100000000000003</v>
      </c>
      <c r="T4975" s="182">
        <f t="shared" si="451"/>
        <v>0.88999999999999968</v>
      </c>
    </row>
    <row r="4976" spans="16:20" x14ac:dyDescent="0.2">
      <c r="P4976" s="184">
        <f t="shared" si="449"/>
        <v>44501</v>
      </c>
      <c r="Q4976" s="184">
        <v>44526</v>
      </c>
      <c r="R4976" s="182">
        <v>5</v>
      </c>
      <c r="S4976" s="182">
        <f t="shared" si="450"/>
        <v>4.1100000000000003</v>
      </c>
      <c r="T4976" s="182">
        <f t="shared" si="451"/>
        <v>0.88999999999999968</v>
      </c>
    </row>
    <row r="4977" spans="16:20" x14ac:dyDescent="0.2">
      <c r="P4977" s="184">
        <f t="shared" si="449"/>
        <v>44501</v>
      </c>
      <c r="Q4977" s="184">
        <v>44527</v>
      </c>
      <c r="R4977" s="182">
        <v>5</v>
      </c>
      <c r="S4977" s="182">
        <f t="shared" si="450"/>
        <v>4.1100000000000003</v>
      </c>
      <c r="T4977" s="182">
        <f t="shared" si="451"/>
        <v>0.88999999999999968</v>
      </c>
    </row>
    <row r="4978" spans="16:20" x14ac:dyDescent="0.2">
      <c r="P4978" s="184">
        <f t="shared" si="449"/>
        <v>44501</v>
      </c>
      <c r="Q4978" s="184">
        <v>44528</v>
      </c>
      <c r="R4978" s="182">
        <v>5</v>
      </c>
      <c r="S4978" s="182">
        <f t="shared" si="450"/>
        <v>4.1100000000000003</v>
      </c>
      <c r="T4978" s="182">
        <f t="shared" si="451"/>
        <v>0.88999999999999968</v>
      </c>
    </row>
    <row r="4979" spans="16:20" x14ac:dyDescent="0.2">
      <c r="P4979" s="184">
        <f t="shared" si="449"/>
        <v>44501</v>
      </c>
      <c r="Q4979" s="184">
        <v>44529</v>
      </c>
      <c r="R4979" s="182">
        <v>5</v>
      </c>
      <c r="S4979" s="182">
        <f t="shared" si="450"/>
        <v>4.1100000000000003</v>
      </c>
      <c r="T4979" s="182">
        <f t="shared" si="451"/>
        <v>0.88999999999999968</v>
      </c>
    </row>
    <row r="4980" spans="16:20" x14ac:dyDescent="0.2">
      <c r="P4980" s="184">
        <f t="shared" si="449"/>
        <v>44501</v>
      </c>
      <c r="Q4980" s="184">
        <v>44530</v>
      </c>
      <c r="R4980" s="182">
        <v>5</v>
      </c>
      <c r="S4980" s="182">
        <f t="shared" si="450"/>
        <v>4.1100000000000003</v>
      </c>
      <c r="T4980" s="182">
        <f t="shared" si="451"/>
        <v>0.88999999999999968</v>
      </c>
    </row>
    <row r="4981" spans="16:20" x14ac:dyDescent="0.2">
      <c r="P4981" s="184">
        <f t="shared" si="449"/>
        <v>44531</v>
      </c>
      <c r="Q4981" s="184">
        <v>44531</v>
      </c>
      <c r="R4981" s="182">
        <v>5</v>
      </c>
      <c r="S4981" s="182">
        <f t="shared" si="450"/>
        <v>4.2200000000000006</v>
      </c>
      <c r="T4981" s="182">
        <f t="shared" si="451"/>
        <v>0.77999999999999936</v>
      </c>
    </row>
    <row r="4982" spans="16:20" x14ac:dyDescent="0.2">
      <c r="P4982" s="184">
        <f t="shared" si="449"/>
        <v>44531</v>
      </c>
      <c r="Q4982" s="184">
        <v>44532</v>
      </c>
      <c r="R4982" s="182">
        <v>5</v>
      </c>
      <c r="S4982" s="182">
        <f t="shared" si="450"/>
        <v>4.2200000000000006</v>
      </c>
      <c r="T4982" s="182">
        <f t="shared" si="451"/>
        <v>0.77999999999999936</v>
      </c>
    </row>
    <row r="4983" spans="16:20" x14ac:dyDescent="0.2">
      <c r="P4983" s="184">
        <f t="shared" si="449"/>
        <v>44531</v>
      </c>
      <c r="Q4983" s="184">
        <v>44533</v>
      </c>
      <c r="R4983" s="182">
        <v>5</v>
      </c>
      <c r="S4983" s="182">
        <f t="shared" si="450"/>
        <v>4.2200000000000006</v>
      </c>
      <c r="T4983" s="182">
        <f t="shared" si="451"/>
        <v>0.77999999999999936</v>
      </c>
    </row>
    <row r="4984" spans="16:20" x14ac:dyDescent="0.2">
      <c r="P4984" s="184">
        <f t="shared" si="449"/>
        <v>44531</v>
      </c>
      <c r="Q4984" s="184">
        <v>44534</v>
      </c>
      <c r="R4984" s="182">
        <v>5</v>
      </c>
      <c r="S4984" s="182">
        <f t="shared" si="450"/>
        <v>4.2200000000000006</v>
      </c>
      <c r="T4984" s="182">
        <f t="shared" si="451"/>
        <v>0.77999999999999936</v>
      </c>
    </row>
    <row r="4985" spans="16:20" x14ac:dyDescent="0.2">
      <c r="P4985" s="184">
        <f t="shared" si="449"/>
        <v>44531</v>
      </c>
      <c r="Q4985" s="184">
        <v>44535</v>
      </c>
      <c r="R4985" s="182">
        <v>5</v>
      </c>
      <c r="S4985" s="182">
        <f t="shared" si="450"/>
        <v>4.2200000000000006</v>
      </c>
      <c r="T4985" s="182">
        <f t="shared" si="451"/>
        <v>0.77999999999999936</v>
      </c>
    </row>
    <row r="4986" spans="16:20" x14ac:dyDescent="0.2">
      <c r="P4986" s="184">
        <f t="shared" si="449"/>
        <v>44531</v>
      </c>
      <c r="Q4986" s="184">
        <v>44536</v>
      </c>
      <c r="R4986" s="182">
        <v>5</v>
      </c>
      <c r="S4986" s="182">
        <f t="shared" si="450"/>
        <v>4.2200000000000006</v>
      </c>
      <c r="T4986" s="182">
        <f t="shared" si="451"/>
        <v>0.77999999999999936</v>
      </c>
    </row>
    <row r="4987" spans="16:20" x14ac:dyDescent="0.2">
      <c r="P4987" s="184">
        <f t="shared" si="449"/>
        <v>44531</v>
      </c>
      <c r="Q4987" s="184">
        <v>44537</v>
      </c>
      <c r="R4987" s="182">
        <v>5</v>
      </c>
      <c r="S4987" s="182">
        <f t="shared" si="450"/>
        <v>4.2200000000000006</v>
      </c>
      <c r="T4987" s="182">
        <f t="shared" si="451"/>
        <v>0.77999999999999936</v>
      </c>
    </row>
    <row r="4988" spans="16:20" x14ac:dyDescent="0.2">
      <c r="P4988" s="184">
        <f t="shared" si="449"/>
        <v>44531</v>
      </c>
      <c r="Q4988" s="184">
        <v>44538</v>
      </c>
      <c r="R4988" s="182">
        <v>5</v>
      </c>
      <c r="S4988" s="182">
        <f t="shared" si="450"/>
        <v>4.2200000000000006</v>
      </c>
      <c r="T4988" s="182">
        <f t="shared" si="451"/>
        <v>0.77999999999999936</v>
      </c>
    </row>
    <row r="4989" spans="16:20" x14ac:dyDescent="0.2">
      <c r="P4989" s="184">
        <f t="shared" si="449"/>
        <v>44531</v>
      </c>
      <c r="Q4989" s="184">
        <v>44539</v>
      </c>
      <c r="R4989" s="182">
        <v>5</v>
      </c>
      <c r="S4989" s="182">
        <f t="shared" si="450"/>
        <v>4.2200000000000006</v>
      </c>
      <c r="T4989" s="182">
        <f t="shared" si="451"/>
        <v>0.77999999999999936</v>
      </c>
    </row>
    <row r="4990" spans="16:20" x14ac:dyDescent="0.2">
      <c r="P4990" s="184">
        <f t="shared" si="449"/>
        <v>44531</v>
      </c>
      <c r="Q4990" s="184">
        <v>44540</v>
      </c>
      <c r="R4990" s="182">
        <v>5</v>
      </c>
      <c r="S4990" s="182">
        <f t="shared" si="450"/>
        <v>4.2200000000000006</v>
      </c>
      <c r="T4990" s="182">
        <f t="shared" si="451"/>
        <v>0.77999999999999936</v>
      </c>
    </row>
    <row r="4991" spans="16:20" x14ac:dyDescent="0.2">
      <c r="P4991" s="184">
        <f t="shared" si="449"/>
        <v>44531</v>
      </c>
      <c r="Q4991" s="184">
        <v>44541</v>
      </c>
      <c r="R4991" s="182">
        <v>5</v>
      </c>
      <c r="S4991" s="182">
        <f t="shared" si="450"/>
        <v>4.2200000000000006</v>
      </c>
      <c r="T4991" s="182">
        <f t="shared" si="451"/>
        <v>0.77999999999999936</v>
      </c>
    </row>
    <row r="4992" spans="16:20" x14ac:dyDescent="0.2">
      <c r="P4992" s="184">
        <f t="shared" si="449"/>
        <v>44531</v>
      </c>
      <c r="Q4992" s="184">
        <v>44542</v>
      </c>
      <c r="R4992" s="182">
        <v>5</v>
      </c>
      <c r="S4992" s="182">
        <f t="shared" si="450"/>
        <v>4.2200000000000006</v>
      </c>
      <c r="T4992" s="182">
        <f t="shared" si="451"/>
        <v>0.77999999999999936</v>
      </c>
    </row>
    <row r="4993" spans="16:20" x14ac:dyDescent="0.2">
      <c r="P4993" s="184">
        <f t="shared" si="449"/>
        <v>44531</v>
      </c>
      <c r="Q4993" s="184">
        <v>44543</v>
      </c>
      <c r="R4993" s="182">
        <v>5</v>
      </c>
      <c r="S4993" s="182">
        <f t="shared" si="450"/>
        <v>4.2200000000000006</v>
      </c>
      <c r="T4993" s="182">
        <f t="shared" si="451"/>
        <v>0.77999999999999936</v>
      </c>
    </row>
    <row r="4994" spans="16:20" x14ac:dyDescent="0.2">
      <c r="P4994" s="184">
        <f t="shared" si="449"/>
        <v>44531</v>
      </c>
      <c r="Q4994" s="184">
        <v>44544</v>
      </c>
      <c r="R4994" s="182">
        <v>5</v>
      </c>
      <c r="S4994" s="182">
        <f t="shared" si="450"/>
        <v>4.2200000000000006</v>
      </c>
      <c r="T4994" s="182">
        <f t="shared" si="451"/>
        <v>0.77999999999999936</v>
      </c>
    </row>
    <row r="4995" spans="16:20" x14ac:dyDescent="0.2">
      <c r="P4995" s="184">
        <f t="shared" si="449"/>
        <v>44531</v>
      </c>
      <c r="Q4995" s="184">
        <v>44545</v>
      </c>
      <c r="R4995" s="182">
        <v>5</v>
      </c>
      <c r="S4995" s="182">
        <f t="shared" si="450"/>
        <v>4.2200000000000006</v>
      </c>
      <c r="T4995" s="182">
        <f t="shared" si="451"/>
        <v>0.77999999999999936</v>
      </c>
    </row>
    <row r="4996" spans="16:20" x14ac:dyDescent="0.2">
      <c r="P4996" s="184">
        <f t="shared" si="449"/>
        <v>44531</v>
      </c>
      <c r="Q4996" s="184">
        <v>44546</v>
      </c>
      <c r="R4996" s="182">
        <v>5</v>
      </c>
      <c r="S4996" s="182">
        <f t="shared" si="450"/>
        <v>4.2200000000000006</v>
      </c>
      <c r="T4996" s="182">
        <f t="shared" si="451"/>
        <v>0.77999999999999936</v>
      </c>
    </row>
    <row r="4997" spans="16:20" x14ac:dyDescent="0.2">
      <c r="P4997" s="184">
        <f t="shared" si="449"/>
        <v>44531</v>
      </c>
      <c r="Q4997" s="184">
        <v>44547</v>
      </c>
      <c r="R4997" s="182">
        <v>5.5</v>
      </c>
      <c r="S4997" s="182">
        <f t="shared" si="450"/>
        <v>4.2200000000000006</v>
      </c>
      <c r="T4997" s="182">
        <f t="shared" si="451"/>
        <v>1.2799999999999994</v>
      </c>
    </row>
    <row r="4998" spans="16:20" x14ac:dyDescent="0.2">
      <c r="P4998" s="184">
        <f t="shared" si="449"/>
        <v>44531</v>
      </c>
      <c r="Q4998" s="184">
        <v>44548</v>
      </c>
      <c r="R4998" s="182">
        <v>5.5</v>
      </c>
      <c r="S4998" s="182">
        <f t="shared" si="450"/>
        <v>4.2200000000000006</v>
      </c>
      <c r="T4998" s="182">
        <f t="shared" si="451"/>
        <v>1.2799999999999994</v>
      </c>
    </row>
    <row r="4999" spans="16:20" x14ac:dyDescent="0.2">
      <c r="P4999" s="184">
        <f t="shared" si="449"/>
        <v>44531</v>
      </c>
      <c r="Q4999" s="184">
        <v>44549</v>
      </c>
      <c r="R4999" s="182">
        <v>5.5</v>
      </c>
      <c r="S4999" s="182">
        <f t="shared" si="450"/>
        <v>4.2200000000000006</v>
      </c>
      <c r="T4999" s="182">
        <f t="shared" si="451"/>
        <v>1.2799999999999994</v>
      </c>
    </row>
    <row r="5000" spans="16:20" x14ac:dyDescent="0.2">
      <c r="P5000" s="184">
        <f t="shared" ref="P5000:P5063" si="452">DATE(YEAR(Q5000),MONTH(Q5000),1)</f>
        <v>44531</v>
      </c>
      <c r="Q5000" s="184">
        <v>44550</v>
      </c>
      <c r="R5000" s="182">
        <v>5.5</v>
      </c>
      <c r="S5000" s="182">
        <f t="shared" ref="S5000:S5063" si="453">INDEX($Y:$Y,MATCH($P5000,$V:$V,0))</f>
        <v>4.2200000000000006</v>
      </c>
      <c r="T5000" s="182">
        <f t="shared" ref="T5000:T5063" si="454">R5000-S5000</f>
        <v>1.2799999999999994</v>
      </c>
    </row>
    <row r="5001" spans="16:20" x14ac:dyDescent="0.2">
      <c r="P5001" s="184">
        <f t="shared" si="452"/>
        <v>44531</v>
      </c>
      <c r="Q5001" s="184">
        <v>44551</v>
      </c>
      <c r="R5001" s="182">
        <v>5.5</v>
      </c>
      <c r="S5001" s="182">
        <f t="shared" si="453"/>
        <v>4.2200000000000006</v>
      </c>
      <c r="T5001" s="182">
        <f t="shared" si="454"/>
        <v>1.2799999999999994</v>
      </c>
    </row>
    <row r="5002" spans="16:20" x14ac:dyDescent="0.2">
      <c r="P5002" s="184">
        <f t="shared" si="452"/>
        <v>44531</v>
      </c>
      <c r="Q5002" s="184">
        <v>44552</v>
      </c>
      <c r="R5002" s="182">
        <v>5.5</v>
      </c>
      <c r="S5002" s="182">
        <f t="shared" si="453"/>
        <v>4.2200000000000006</v>
      </c>
      <c r="T5002" s="182">
        <f t="shared" si="454"/>
        <v>1.2799999999999994</v>
      </c>
    </row>
    <row r="5003" spans="16:20" x14ac:dyDescent="0.2">
      <c r="P5003" s="184">
        <f t="shared" si="452"/>
        <v>44531</v>
      </c>
      <c r="Q5003" s="184">
        <v>44553</v>
      </c>
      <c r="R5003" s="182">
        <v>5.5</v>
      </c>
      <c r="S5003" s="182">
        <f t="shared" si="453"/>
        <v>4.2200000000000006</v>
      </c>
      <c r="T5003" s="182">
        <f t="shared" si="454"/>
        <v>1.2799999999999994</v>
      </c>
    </row>
    <row r="5004" spans="16:20" x14ac:dyDescent="0.2">
      <c r="P5004" s="184">
        <f t="shared" si="452"/>
        <v>44531</v>
      </c>
      <c r="Q5004" s="184">
        <v>44554</v>
      </c>
      <c r="R5004" s="182">
        <v>5.5</v>
      </c>
      <c r="S5004" s="182">
        <f t="shared" si="453"/>
        <v>4.2200000000000006</v>
      </c>
      <c r="T5004" s="182">
        <f t="shared" si="454"/>
        <v>1.2799999999999994</v>
      </c>
    </row>
    <row r="5005" spans="16:20" x14ac:dyDescent="0.2">
      <c r="P5005" s="184">
        <f t="shared" si="452"/>
        <v>44531</v>
      </c>
      <c r="Q5005" s="184">
        <v>44555</v>
      </c>
      <c r="R5005" s="182">
        <v>5.5</v>
      </c>
      <c r="S5005" s="182">
        <f t="shared" si="453"/>
        <v>4.2200000000000006</v>
      </c>
      <c r="T5005" s="182">
        <f t="shared" si="454"/>
        <v>1.2799999999999994</v>
      </c>
    </row>
    <row r="5006" spans="16:20" x14ac:dyDescent="0.2">
      <c r="P5006" s="184">
        <f t="shared" si="452"/>
        <v>44531</v>
      </c>
      <c r="Q5006" s="184">
        <v>44556</v>
      </c>
      <c r="R5006" s="182">
        <v>5.5</v>
      </c>
      <c r="S5006" s="182">
        <f t="shared" si="453"/>
        <v>4.2200000000000006</v>
      </c>
      <c r="T5006" s="182">
        <f t="shared" si="454"/>
        <v>1.2799999999999994</v>
      </c>
    </row>
    <row r="5007" spans="16:20" x14ac:dyDescent="0.2">
      <c r="P5007" s="184">
        <f t="shared" si="452"/>
        <v>44531</v>
      </c>
      <c r="Q5007" s="184">
        <v>44557</v>
      </c>
      <c r="R5007" s="182">
        <v>5.5</v>
      </c>
      <c r="S5007" s="182">
        <f t="shared" si="453"/>
        <v>4.2200000000000006</v>
      </c>
      <c r="T5007" s="182">
        <f t="shared" si="454"/>
        <v>1.2799999999999994</v>
      </c>
    </row>
    <row r="5008" spans="16:20" x14ac:dyDescent="0.2">
      <c r="P5008" s="184">
        <f t="shared" si="452"/>
        <v>44531</v>
      </c>
      <c r="Q5008" s="184">
        <v>44558</v>
      </c>
      <c r="R5008" s="182">
        <v>5.5</v>
      </c>
      <c r="S5008" s="182">
        <f t="shared" si="453"/>
        <v>4.2200000000000006</v>
      </c>
      <c r="T5008" s="182">
        <f t="shared" si="454"/>
        <v>1.2799999999999994</v>
      </c>
    </row>
    <row r="5009" spans="16:20" x14ac:dyDescent="0.2">
      <c r="P5009" s="184">
        <f t="shared" si="452"/>
        <v>44531</v>
      </c>
      <c r="Q5009" s="184">
        <v>44559</v>
      </c>
      <c r="R5009" s="182">
        <v>5.5</v>
      </c>
      <c r="S5009" s="182">
        <f t="shared" si="453"/>
        <v>4.2200000000000006</v>
      </c>
      <c r="T5009" s="182">
        <f t="shared" si="454"/>
        <v>1.2799999999999994</v>
      </c>
    </row>
    <row r="5010" spans="16:20" x14ac:dyDescent="0.2">
      <c r="P5010" s="184">
        <f t="shared" si="452"/>
        <v>44531</v>
      </c>
      <c r="Q5010" s="184">
        <v>44560</v>
      </c>
      <c r="R5010" s="182">
        <v>5.5</v>
      </c>
      <c r="S5010" s="182">
        <f t="shared" si="453"/>
        <v>4.2200000000000006</v>
      </c>
      <c r="T5010" s="182">
        <f t="shared" si="454"/>
        <v>1.2799999999999994</v>
      </c>
    </row>
    <row r="5011" spans="16:20" x14ac:dyDescent="0.2">
      <c r="P5011" s="184">
        <f t="shared" si="452"/>
        <v>44531</v>
      </c>
      <c r="Q5011" s="184">
        <v>44561</v>
      </c>
      <c r="R5011" s="182">
        <v>5.5</v>
      </c>
      <c r="S5011" s="182">
        <f t="shared" si="453"/>
        <v>4.2200000000000006</v>
      </c>
      <c r="T5011" s="182">
        <f t="shared" si="454"/>
        <v>1.2799999999999994</v>
      </c>
    </row>
    <row r="5012" spans="16:20" x14ac:dyDescent="0.2">
      <c r="P5012" s="184">
        <f t="shared" si="452"/>
        <v>44562</v>
      </c>
      <c r="Q5012" s="184">
        <v>44562</v>
      </c>
      <c r="R5012" s="182">
        <v>5.5</v>
      </c>
      <c r="S5012" s="182">
        <f t="shared" si="453"/>
        <v>4.33</v>
      </c>
      <c r="T5012" s="182">
        <f t="shared" si="454"/>
        <v>1.17</v>
      </c>
    </row>
    <row r="5013" spans="16:20" x14ac:dyDescent="0.2">
      <c r="P5013" s="184">
        <f t="shared" si="452"/>
        <v>44562</v>
      </c>
      <c r="Q5013" s="184">
        <v>44563</v>
      </c>
      <c r="R5013" s="182">
        <v>5.5</v>
      </c>
      <c r="S5013" s="182">
        <f t="shared" si="453"/>
        <v>4.33</v>
      </c>
      <c r="T5013" s="182">
        <f t="shared" si="454"/>
        <v>1.17</v>
      </c>
    </row>
    <row r="5014" spans="16:20" x14ac:dyDescent="0.2">
      <c r="P5014" s="184">
        <f t="shared" si="452"/>
        <v>44562</v>
      </c>
      <c r="Q5014" s="184">
        <v>44564</v>
      </c>
      <c r="R5014" s="182">
        <v>5.5</v>
      </c>
      <c r="S5014" s="182">
        <f t="shared" si="453"/>
        <v>4.33</v>
      </c>
      <c r="T5014" s="182">
        <f t="shared" si="454"/>
        <v>1.17</v>
      </c>
    </row>
    <row r="5015" spans="16:20" x14ac:dyDescent="0.2">
      <c r="P5015" s="184">
        <f t="shared" si="452"/>
        <v>44562</v>
      </c>
      <c r="Q5015" s="184">
        <v>44565</v>
      </c>
      <c r="R5015" s="182">
        <v>5.5</v>
      </c>
      <c r="S5015" s="182">
        <f t="shared" si="453"/>
        <v>4.33</v>
      </c>
      <c r="T5015" s="182">
        <f t="shared" si="454"/>
        <v>1.17</v>
      </c>
    </row>
    <row r="5016" spans="16:20" x14ac:dyDescent="0.2">
      <c r="P5016" s="184">
        <f t="shared" si="452"/>
        <v>44562</v>
      </c>
      <c r="Q5016" s="184">
        <v>44566</v>
      </c>
      <c r="R5016" s="182">
        <v>5.5</v>
      </c>
      <c r="S5016" s="182">
        <f t="shared" si="453"/>
        <v>4.33</v>
      </c>
      <c r="T5016" s="182">
        <f t="shared" si="454"/>
        <v>1.17</v>
      </c>
    </row>
    <row r="5017" spans="16:20" x14ac:dyDescent="0.2">
      <c r="P5017" s="184">
        <f t="shared" si="452"/>
        <v>44562</v>
      </c>
      <c r="Q5017" s="184">
        <v>44567</v>
      </c>
      <c r="R5017" s="182">
        <v>5.5</v>
      </c>
      <c r="S5017" s="182">
        <f t="shared" si="453"/>
        <v>4.33</v>
      </c>
      <c r="T5017" s="182">
        <f t="shared" si="454"/>
        <v>1.17</v>
      </c>
    </row>
    <row r="5018" spans="16:20" x14ac:dyDescent="0.2">
      <c r="P5018" s="184">
        <f t="shared" si="452"/>
        <v>44562</v>
      </c>
      <c r="Q5018" s="184">
        <v>44568</v>
      </c>
      <c r="R5018" s="182">
        <v>5.5</v>
      </c>
      <c r="S5018" s="182">
        <f t="shared" si="453"/>
        <v>4.33</v>
      </c>
      <c r="T5018" s="182">
        <f t="shared" si="454"/>
        <v>1.17</v>
      </c>
    </row>
    <row r="5019" spans="16:20" x14ac:dyDescent="0.2">
      <c r="P5019" s="184">
        <f t="shared" si="452"/>
        <v>44562</v>
      </c>
      <c r="Q5019" s="184">
        <v>44569</v>
      </c>
      <c r="R5019" s="182">
        <v>5.5</v>
      </c>
      <c r="S5019" s="182">
        <f t="shared" si="453"/>
        <v>4.33</v>
      </c>
      <c r="T5019" s="182">
        <f t="shared" si="454"/>
        <v>1.17</v>
      </c>
    </row>
    <row r="5020" spans="16:20" x14ac:dyDescent="0.2">
      <c r="P5020" s="184">
        <f t="shared" si="452"/>
        <v>44562</v>
      </c>
      <c r="Q5020" s="184">
        <v>44570</v>
      </c>
      <c r="R5020" s="182">
        <v>5.5</v>
      </c>
      <c r="S5020" s="182">
        <f t="shared" si="453"/>
        <v>4.33</v>
      </c>
      <c r="T5020" s="182">
        <f t="shared" si="454"/>
        <v>1.17</v>
      </c>
    </row>
    <row r="5021" spans="16:20" x14ac:dyDescent="0.2">
      <c r="P5021" s="184">
        <f t="shared" si="452"/>
        <v>44562</v>
      </c>
      <c r="Q5021" s="184">
        <v>44571</v>
      </c>
      <c r="R5021" s="182">
        <v>5.5</v>
      </c>
      <c r="S5021" s="182">
        <f t="shared" si="453"/>
        <v>4.33</v>
      </c>
      <c r="T5021" s="182">
        <f t="shared" si="454"/>
        <v>1.17</v>
      </c>
    </row>
    <row r="5022" spans="16:20" x14ac:dyDescent="0.2">
      <c r="P5022" s="184">
        <f t="shared" si="452"/>
        <v>44562</v>
      </c>
      <c r="Q5022" s="184">
        <v>44572</v>
      </c>
      <c r="R5022" s="182">
        <v>5.5</v>
      </c>
      <c r="S5022" s="182">
        <f t="shared" si="453"/>
        <v>4.33</v>
      </c>
      <c r="T5022" s="182">
        <f t="shared" si="454"/>
        <v>1.17</v>
      </c>
    </row>
    <row r="5023" spans="16:20" x14ac:dyDescent="0.2">
      <c r="P5023" s="184">
        <f t="shared" si="452"/>
        <v>44562</v>
      </c>
      <c r="Q5023" s="184">
        <v>44573</v>
      </c>
      <c r="R5023" s="182">
        <v>5.5</v>
      </c>
      <c r="S5023" s="182">
        <f t="shared" si="453"/>
        <v>4.33</v>
      </c>
      <c r="T5023" s="182">
        <f t="shared" si="454"/>
        <v>1.17</v>
      </c>
    </row>
    <row r="5024" spans="16:20" x14ac:dyDescent="0.2">
      <c r="P5024" s="184">
        <f t="shared" si="452"/>
        <v>44562</v>
      </c>
      <c r="Q5024" s="184">
        <v>44574</v>
      </c>
      <c r="R5024" s="182">
        <v>5.5</v>
      </c>
      <c r="S5024" s="182">
        <f t="shared" si="453"/>
        <v>4.33</v>
      </c>
      <c r="T5024" s="182">
        <f t="shared" si="454"/>
        <v>1.17</v>
      </c>
    </row>
    <row r="5025" spans="16:20" x14ac:dyDescent="0.2">
      <c r="P5025" s="184">
        <f t="shared" si="452"/>
        <v>44562</v>
      </c>
      <c r="Q5025" s="184">
        <v>44575</v>
      </c>
      <c r="R5025" s="182">
        <v>5.5</v>
      </c>
      <c r="S5025" s="182">
        <f t="shared" si="453"/>
        <v>4.33</v>
      </c>
      <c r="T5025" s="182">
        <f t="shared" si="454"/>
        <v>1.17</v>
      </c>
    </row>
    <row r="5026" spans="16:20" x14ac:dyDescent="0.2">
      <c r="P5026" s="184">
        <f t="shared" si="452"/>
        <v>44562</v>
      </c>
      <c r="Q5026" s="184">
        <v>44576</v>
      </c>
      <c r="R5026" s="182">
        <v>5.5</v>
      </c>
      <c r="S5026" s="182">
        <f t="shared" si="453"/>
        <v>4.33</v>
      </c>
      <c r="T5026" s="182">
        <f t="shared" si="454"/>
        <v>1.17</v>
      </c>
    </row>
    <row r="5027" spans="16:20" x14ac:dyDescent="0.2">
      <c r="P5027" s="184">
        <f t="shared" si="452"/>
        <v>44562</v>
      </c>
      <c r="Q5027" s="184">
        <v>44577</v>
      </c>
      <c r="R5027" s="182">
        <v>5.5</v>
      </c>
      <c r="S5027" s="182">
        <f t="shared" si="453"/>
        <v>4.33</v>
      </c>
      <c r="T5027" s="182">
        <f t="shared" si="454"/>
        <v>1.17</v>
      </c>
    </row>
    <row r="5028" spans="16:20" x14ac:dyDescent="0.2">
      <c r="P5028" s="184">
        <f t="shared" si="452"/>
        <v>44562</v>
      </c>
      <c r="Q5028" s="184">
        <v>44578</v>
      </c>
      <c r="R5028" s="182">
        <v>5.5</v>
      </c>
      <c r="S5028" s="182">
        <f t="shared" si="453"/>
        <v>4.33</v>
      </c>
      <c r="T5028" s="182">
        <f t="shared" si="454"/>
        <v>1.17</v>
      </c>
    </row>
    <row r="5029" spans="16:20" x14ac:dyDescent="0.2">
      <c r="P5029" s="184">
        <f t="shared" si="452"/>
        <v>44562</v>
      </c>
      <c r="Q5029" s="184">
        <v>44579</v>
      </c>
      <c r="R5029" s="182">
        <v>5.5</v>
      </c>
      <c r="S5029" s="182">
        <f t="shared" si="453"/>
        <v>4.33</v>
      </c>
      <c r="T5029" s="182">
        <f t="shared" si="454"/>
        <v>1.17</v>
      </c>
    </row>
    <row r="5030" spans="16:20" x14ac:dyDescent="0.2">
      <c r="P5030" s="184">
        <f t="shared" si="452"/>
        <v>44562</v>
      </c>
      <c r="Q5030" s="184">
        <v>44580</v>
      </c>
      <c r="R5030" s="182">
        <v>5.5</v>
      </c>
      <c r="S5030" s="182">
        <f t="shared" si="453"/>
        <v>4.33</v>
      </c>
      <c r="T5030" s="182">
        <f t="shared" si="454"/>
        <v>1.17</v>
      </c>
    </row>
    <row r="5031" spans="16:20" x14ac:dyDescent="0.2">
      <c r="P5031" s="184">
        <f t="shared" si="452"/>
        <v>44562</v>
      </c>
      <c r="Q5031" s="184">
        <v>44581</v>
      </c>
      <c r="R5031" s="182">
        <v>5.5</v>
      </c>
      <c r="S5031" s="182">
        <f t="shared" si="453"/>
        <v>4.33</v>
      </c>
      <c r="T5031" s="182">
        <f t="shared" si="454"/>
        <v>1.17</v>
      </c>
    </row>
    <row r="5032" spans="16:20" x14ac:dyDescent="0.2">
      <c r="P5032" s="184">
        <f t="shared" si="452"/>
        <v>44562</v>
      </c>
      <c r="Q5032" s="184">
        <v>44582</v>
      </c>
      <c r="R5032" s="182">
        <v>5.5</v>
      </c>
      <c r="S5032" s="182">
        <f t="shared" si="453"/>
        <v>4.33</v>
      </c>
      <c r="T5032" s="182">
        <f t="shared" si="454"/>
        <v>1.17</v>
      </c>
    </row>
    <row r="5033" spans="16:20" x14ac:dyDescent="0.2">
      <c r="P5033" s="184">
        <f t="shared" si="452"/>
        <v>44562</v>
      </c>
      <c r="Q5033" s="184">
        <v>44583</v>
      </c>
      <c r="R5033" s="182">
        <v>5.5</v>
      </c>
      <c r="S5033" s="182">
        <f t="shared" si="453"/>
        <v>4.33</v>
      </c>
      <c r="T5033" s="182">
        <f t="shared" si="454"/>
        <v>1.17</v>
      </c>
    </row>
    <row r="5034" spans="16:20" x14ac:dyDescent="0.2">
      <c r="P5034" s="184">
        <f t="shared" si="452"/>
        <v>44562</v>
      </c>
      <c r="Q5034" s="184">
        <v>44584</v>
      </c>
      <c r="R5034" s="182">
        <v>5.5</v>
      </c>
      <c r="S5034" s="182">
        <f t="shared" si="453"/>
        <v>4.33</v>
      </c>
      <c r="T5034" s="182">
        <f t="shared" si="454"/>
        <v>1.17</v>
      </c>
    </row>
    <row r="5035" spans="16:20" x14ac:dyDescent="0.2">
      <c r="P5035" s="184">
        <f t="shared" si="452"/>
        <v>44562</v>
      </c>
      <c r="Q5035" s="184">
        <v>44585</v>
      </c>
      <c r="R5035" s="182">
        <v>5.5</v>
      </c>
      <c r="S5035" s="182">
        <f t="shared" si="453"/>
        <v>4.33</v>
      </c>
      <c r="T5035" s="182">
        <f t="shared" si="454"/>
        <v>1.17</v>
      </c>
    </row>
    <row r="5036" spans="16:20" x14ac:dyDescent="0.2">
      <c r="P5036" s="184">
        <f t="shared" si="452"/>
        <v>44562</v>
      </c>
      <c r="Q5036" s="184">
        <v>44586</v>
      </c>
      <c r="R5036" s="182">
        <v>5.5</v>
      </c>
      <c r="S5036" s="182">
        <f t="shared" si="453"/>
        <v>4.33</v>
      </c>
      <c r="T5036" s="182">
        <f t="shared" si="454"/>
        <v>1.17</v>
      </c>
    </row>
    <row r="5037" spans="16:20" x14ac:dyDescent="0.2">
      <c r="P5037" s="184">
        <f t="shared" si="452"/>
        <v>44562</v>
      </c>
      <c r="Q5037" s="184">
        <v>44587</v>
      </c>
      <c r="R5037" s="182">
        <v>5.5</v>
      </c>
      <c r="S5037" s="182">
        <f t="shared" si="453"/>
        <v>4.33</v>
      </c>
      <c r="T5037" s="182">
        <f t="shared" si="454"/>
        <v>1.17</v>
      </c>
    </row>
    <row r="5038" spans="16:20" x14ac:dyDescent="0.2">
      <c r="P5038" s="184">
        <f t="shared" si="452"/>
        <v>44562</v>
      </c>
      <c r="Q5038" s="184">
        <v>44588</v>
      </c>
      <c r="R5038" s="182">
        <v>5.5</v>
      </c>
      <c r="S5038" s="182">
        <f t="shared" si="453"/>
        <v>4.33</v>
      </c>
      <c r="T5038" s="182">
        <f t="shared" si="454"/>
        <v>1.17</v>
      </c>
    </row>
    <row r="5039" spans="16:20" x14ac:dyDescent="0.2">
      <c r="P5039" s="184">
        <f t="shared" si="452"/>
        <v>44562</v>
      </c>
      <c r="Q5039" s="184">
        <v>44589</v>
      </c>
      <c r="R5039" s="182">
        <v>5.5</v>
      </c>
      <c r="S5039" s="182">
        <f t="shared" si="453"/>
        <v>4.33</v>
      </c>
      <c r="T5039" s="182">
        <f t="shared" si="454"/>
        <v>1.17</v>
      </c>
    </row>
    <row r="5040" spans="16:20" x14ac:dyDescent="0.2">
      <c r="P5040" s="184">
        <f t="shared" si="452"/>
        <v>44562</v>
      </c>
      <c r="Q5040" s="184">
        <v>44590</v>
      </c>
      <c r="R5040" s="182">
        <v>5.5</v>
      </c>
      <c r="S5040" s="182">
        <f t="shared" si="453"/>
        <v>4.33</v>
      </c>
      <c r="T5040" s="182">
        <f t="shared" si="454"/>
        <v>1.17</v>
      </c>
    </row>
    <row r="5041" spans="16:20" x14ac:dyDescent="0.2">
      <c r="P5041" s="184">
        <f t="shared" si="452"/>
        <v>44562</v>
      </c>
      <c r="Q5041" s="184">
        <v>44591</v>
      </c>
      <c r="R5041" s="182">
        <v>5.5</v>
      </c>
      <c r="S5041" s="182">
        <f t="shared" si="453"/>
        <v>4.33</v>
      </c>
      <c r="T5041" s="182">
        <f t="shared" si="454"/>
        <v>1.17</v>
      </c>
    </row>
    <row r="5042" spans="16:20" x14ac:dyDescent="0.2">
      <c r="P5042" s="184">
        <f t="shared" si="452"/>
        <v>44562</v>
      </c>
      <c r="Q5042" s="184">
        <v>44592</v>
      </c>
      <c r="R5042" s="182">
        <v>5.5</v>
      </c>
      <c r="S5042" s="182">
        <f t="shared" si="453"/>
        <v>4.33</v>
      </c>
      <c r="T5042" s="182">
        <f t="shared" si="454"/>
        <v>1.17</v>
      </c>
    </row>
    <row r="5043" spans="16:20" x14ac:dyDescent="0.2">
      <c r="P5043" s="184">
        <f t="shared" si="452"/>
        <v>44593</v>
      </c>
      <c r="Q5043" s="184">
        <v>44593</v>
      </c>
      <c r="R5043" s="182">
        <v>5.5</v>
      </c>
      <c r="S5043" s="182">
        <f t="shared" si="453"/>
        <v>4.29</v>
      </c>
      <c r="T5043" s="182">
        <f t="shared" si="454"/>
        <v>1.21</v>
      </c>
    </row>
    <row r="5044" spans="16:20" x14ac:dyDescent="0.2">
      <c r="P5044" s="184">
        <f t="shared" si="452"/>
        <v>44593</v>
      </c>
      <c r="Q5044" s="184">
        <v>44594</v>
      </c>
      <c r="R5044" s="182">
        <v>5.5</v>
      </c>
      <c r="S5044" s="182">
        <f t="shared" si="453"/>
        <v>4.29</v>
      </c>
      <c r="T5044" s="182">
        <f t="shared" si="454"/>
        <v>1.21</v>
      </c>
    </row>
    <row r="5045" spans="16:20" x14ac:dyDescent="0.2">
      <c r="P5045" s="184">
        <f t="shared" si="452"/>
        <v>44593</v>
      </c>
      <c r="Q5045" s="184">
        <v>44595</v>
      </c>
      <c r="R5045" s="182">
        <v>5.5</v>
      </c>
      <c r="S5045" s="182">
        <f t="shared" si="453"/>
        <v>4.29</v>
      </c>
      <c r="T5045" s="182">
        <f t="shared" si="454"/>
        <v>1.21</v>
      </c>
    </row>
    <row r="5046" spans="16:20" x14ac:dyDescent="0.2">
      <c r="P5046" s="184">
        <f t="shared" si="452"/>
        <v>44593</v>
      </c>
      <c r="Q5046" s="184">
        <v>44596</v>
      </c>
      <c r="R5046" s="182">
        <v>5.5</v>
      </c>
      <c r="S5046" s="182">
        <f t="shared" si="453"/>
        <v>4.29</v>
      </c>
      <c r="T5046" s="182">
        <f t="shared" si="454"/>
        <v>1.21</v>
      </c>
    </row>
    <row r="5047" spans="16:20" x14ac:dyDescent="0.2">
      <c r="P5047" s="184">
        <f t="shared" si="452"/>
        <v>44593</v>
      </c>
      <c r="Q5047" s="184">
        <v>44597</v>
      </c>
      <c r="R5047" s="182">
        <v>5.5</v>
      </c>
      <c r="S5047" s="182">
        <f t="shared" si="453"/>
        <v>4.29</v>
      </c>
      <c r="T5047" s="182">
        <f t="shared" si="454"/>
        <v>1.21</v>
      </c>
    </row>
    <row r="5048" spans="16:20" x14ac:dyDescent="0.2">
      <c r="P5048" s="184">
        <f t="shared" si="452"/>
        <v>44593</v>
      </c>
      <c r="Q5048" s="184">
        <v>44598</v>
      </c>
      <c r="R5048" s="182">
        <v>5.5</v>
      </c>
      <c r="S5048" s="182">
        <f t="shared" si="453"/>
        <v>4.29</v>
      </c>
      <c r="T5048" s="182">
        <f t="shared" si="454"/>
        <v>1.21</v>
      </c>
    </row>
    <row r="5049" spans="16:20" x14ac:dyDescent="0.2">
      <c r="P5049" s="184">
        <f t="shared" si="452"/>
        <v>44593</v>
      </c>
      <c r="Q5049" s="184">
        <v>44599</v>
      </c>
      <c r="R5049" s="182">
        <v>5.5</v>
      </c>
      <c r="S5049" s="182">
        <f t="shared" si="453"/>
        <v>4.29</v>
      </c>
      <c r="T5049" s="182">
        <f t="shared" si="454"/>
        <v>1.21</v>
      </c>
    </row>
    <row r="5050" spans="16:20" x14ac:dyDescent="0.2">
      <c r="P5050" s="184">
        <f t="shared" si="452"/>
        <v>44593</v>
      </c>
      <c r="Q5050" s="184">
        <v>44600</v>
      </c>
      <c r="R5050" s="182">
        <v>5.5</v>
      </c>
      <c r="S5050" s="182">
        <f t="shared" si="453"/>
        <v>4.29</v>
      </c>
      <c r="T5050" s="182">
        <f t="shared" si="454"/>
        <v>1.21</v>
      </c>
    </row>
    <row r="5051" spans="16:20" x14ac:dyDescent="0.2">
      <c r="P5051" s="184">
        <f t="shared" si="452"/>
        <v>44593</v>
      </c>
      <c r="Q5051" s="184">
        <v>44601</v>
      </c>
      <c r="R5051" s="182">
        <v>5.5</v>
      </c>
      <c r="S5051" s="182">
        <f t="shared" si="453"/>
        <v>4.29</v>
      </c>
      <c r="T5051" s="182">
        <f t="shared" si="454"/>
        <v>1.21</v>
      </c>
    </row>
    <row r="5052" spans="16:20" x14ac:dyDescent="0.2">
      <c r="P5052" s="184">
        <f t="shared" si="452"/>
        <v>44593</v>
      </c>
      <c r="Q5052" s="184">
        <v>44602</v>
      </c>
      <c r="R5052" s="182">
        <v>5.5</v>
      </c>
      <c r="S5052" s="182">
        <f t="shared" si="453"/>
        <v>4.29</v>
      </c>
      <c r="T5052" s="182">
        <f t="shared" si="454"/>
        <v>1.21</v>
      </c>
    </row>
    <row r="5053" spans="16:20" x14ac:dyDescent="0.2">
      <c r="P5053" s="184">
        <f t="shared" si="452"/>
        <v>44593</v>
      </c>
      <c r="Q5053" s="184">
        <v>44603</v>
      </c>
      <c r="R5053" s="182">
        <v>6</v>
      </c>
      <c r="S5053" s="182">
        <f t="shared" si="453"/>
        <v>4.29</v>
      </c>
      <c r="T5053" s="182">
        <f t="shared" si="454"/>
        <v>1.71</v>
      </c>
    </row>
    <row r="5054" spans="16:20" x14ac:dyDescent="0.2">
      <c r="P5054" s="184">
        <f t="shared" si="452"/>
        <v>44593</v>
      </c>
      <c r="Q5054" s="184">
        <v>44604</v>
      </c>
      <c r="R5054" s="182">
        <v>6</v>
      </c>
      <c r="S5054" s="182">
        <f t="shared" si="453"/>
        <v>4.29</v>
      </c>
      <c r="T5054" s="182">
        <f t="shared" si="454"/>
        <v>1.71</v>
      </c>
    </row>
    <row r="5055" spans="16:20" x14ac:dyDescent="0.2">
      <c r="P5055" s="184">
        <f t="shared" si="452"/>
        <v>44593</v>
      </c>
      <c r="Q5055" s="184">
        <v>44605</v>
      </c>
      <c r="R5055" s="182">
        <v>6</v>
      </c>
      <c r="S5055" s="182">
        <f t="shared" si="453"/>
        <v>4.29</v>
      </c>
      <c r="T5055" s="182">
        <f t="shared" si="454"/>
        <v>1.71</v>
      </c>
    </row>
    <row r="5056" spans="16:20" x14ac:dyDescent="0.2">
      <c r="P5056" s="184">
        <f t="shared" si="452"/>
        <v>44593</v>
      </c>
      <c r="Q5056" s="184">
        <v>44606</v>
      </c>
      <c r="R5056" s="182">
        <v>6</v>
      </c>
      <c r="S5056" s="182">
        <f t="shared" si="453"/>
        <v>4.29</v>
      </c>
      <c r="T5056" s="182">
        <f t="shared" si="454"/>
        <v>1.71</v>
      </c>
    </row>
    <row r="5057" spans="16:20" x14ac:dyDescent="0.2">
      <c r="P5057" s="184">
        <f t="shared" si="452"/>
        <v>44593</v>
      </c>
      <c r="Q5057" s="184">
        <v>44607</v>
      </c>
      <c r="R5057" s="182">
        <v>6</v>
      </c>
      <c r="S5057" s="182">
        <f t="shared" si="453"/>
        <v>4.29</v>
      </c>
      <c r="T5057" s="182">
        <f t="shared" si="454"/>
        <v>1.71</v>
      </c>
    </row>
    <row r="5058" spans="16:20" x14ac:dyDescent="0.2">
      <c r="P5058" s="184">
        <f t="shared" si="452"/>
        <v>44593</v>
      </c>
      <c r="Q5058" s="184">
        <v>44608</v>
      </c>
      <c r="R5058" s="182">
        <v>6</v>
      </c>
      <c r="S5058" s="182">
        <f t="shared" si="453"/>
        <v>4.29</v>
      </c>
      <c r="T5058" s="182">
        <f t="shared" si="454"/>
        <v>1.71</v>
      </c>
    </row>
    <row r="5059" spans="16:20" x14ac:dyDescent="0.2">
      <c r="P5059" s="184">
        <f t="shared" si="452"/>
        <v>44593</v>
      </c>
      <c r="Q5059" s="184">
        <v>44609</v>
      </c>
      <c r="R5059" s="182">
        <v>6</v>
      </c>
      <c r="S5059" s="182">
        <f t="shared" si="453"/>
        <v>4.29</v>
      </c>
      <c r="T5059" s="182">
        <f t="shared" si="454"/>
        <v>1.71</v>
      </c>
    </row>
    <row r="5060" spans="16:20" x14ac:dyDescent="0.2">
      <c r="P5060" s="184">
        <f t="shared" si="452"/>
        <v>44593</v>
      </c>
      <c r="Q5060" s="184">
        <v>44610</v>
      </c>
      <c r="R5060" s="182">
        <v>6</v>
      </c>
      <c r="S5060" s="182">
        <f t="shared" si="453"/>
        <v>4.29</v>
      </c>
      <c r="T5060" s="182">
        <f t="shared" si="454"/>
        <v>1.71</v>
      </c>
    </row>
    <row r="5061" spans="16:20" x14ac:dyDescent="0.2">
      <c r="P5061" s="184">
        <f t="shared" si="452"/>
        <v>44593</v>
      </c>
      <c r="Q5061" s="184">
        <v>44611</v>
      </c>
      <c r="R5061" s="182">
        <v>6</v>
      </c>
      <c r="S5061" s="182">
        <f t="shared" si="453"/>
        <v>4.29</v>
      </c>
      <c r="T5061" s="182">
        <f t="shared" si="454"/>
        <v>1.71</v>
      </c>
    </row>
    <row r="5062" spans="16:20" x14ac:dyDescent="0.2">
      <c r="P5062" s="184">
        <f t="shared" si="452"/>
        <v>44593</v>
      </c>
      <c r="Q5062" s="184">
        <v>44612</v>
      </c>
      <c r="R5062" s="182">
        <v>6</v>
      </c>
      <c r="S5062" s="182">
        <f t="shared" si="453"/>
        <v>4.29</v>
      </c>
      <c r="T5062" s="182">
        <f t="shared" si="454"/>
        <v>1.71</v>
      </c>
    </row>
    <row r="5063" spans="16:20" x14ac:dyDescent="0.2">
      <c r="P5063" s="184">
        <f t="shared" si="452"/>
        <v>44593</v>
      </c>
      <c r="Q5063" s="184">
        <v>44613</v>
      </c>
      <c r="R5063" s="182">
        <v>6</v>
      </c>
      <c r="S5063" s="182">
        <f t="shared" si="453"/>
        <v>4.29</v>
      </c>
      <c r="T5063" s="182">
        <f t="shared" si="454"/>
        <v>1.71</v>
      </c>
    </row>
    <row r="5064" spans="16:20" x14ac:dyDescent="0.2">
      <c r="P5064" s="184">
        <f t="shared" ref="P5064:P5127" si="455">DATE(YEAR(Q5064),MONTH(Q5064),1)</f>
        <v>44593</v>
      </c>
      <c r="Q5064" s="184">
        <v>44614</v>
      </c>
      <c r="R5064" s="182">
        <v>6</v>
      </c>
      <c r="S5064" s="182">
        <f t="shared" ref="S5064:S5127" si="456">INDEX($Y:$Y,MATCH($P5064,$V:$V,0))</f>
        <v>4.29</v>
      </c>
      <c r="T5064" s="182">
        <f t="shared" ref="T5064:T5127" si="457">R5064-S5064</f>
        <v>1.71</v>
      </c>
    </row>
    <row r="5065" spans="16:20" x14ac:dyDescent="0.2">
      <c r="P5065" s="184">
        <f t="shared" si="455"/>
        <v>44593</v>
      </c>
      <c r="Q5065" s="184">
        <v>44615</v>
      </c>
      <c r="R5065" s="182">
        <v>6</v>
      </c>
      <c r="S5065" s="182">
        <f t="shared" si="456"/>
        <v>4.29</v>
      </c>
      <c r="T5065" s="182">
        <f t="shared" si="457"/>
        <v>1.71</v>
      </c>
    </row>
    <row r="5066" spans="16:20" x14ac:dyDescent="0.2">
      <c r="P5066" s="184">
        <f t="shared" si="455"/>
        <v>44593</v>
      </c>
      <c r="Q5066" s="184">
        <v>44616</v>
      </c>
      <c r="R5066" s="182">
        <v>6</v>
      </c>
      <c r="S5066" s="182">
        <f t="shared" si="456"/>
        <v>4.29</v>
      </c>
      <c r="T5066" s="182">
        <f t="shared" si="457"/>
        <v>1.71</v>
      </c>
    </row>
    <row r="5067" spans="16:20" x14ac:dyDescent="0.2">
      <c r="P5067" s="184">
        <f t="shared" si="455"/>
        <v>44593</v>
      </c>
      <c r="Q5067" s="184">
        <v>44617</v>
      </c>
      <c r="R5067" s="182">
        <v>6</v>
      </c>
      <c r="S5067" s="182">
        <f t="shared" si="456"/>
        <v>4.29</v>
      </c>
      <c r="T5067" s="182">
        <f t="shared" si="457"/>
        <v>1.71</v>
      </c>
    </row>
    <row r="5068" spans="16:20" x14ac:dyDescent="0.2">
      <c r="P5068" s="184">
        <f t="shared" si="455"/>
        <v>44593</v>
      </c>
      <c r="Q5068" s="184">
        <v>44618</v>
      </c>
      <c r="R5068" s="182">
        <v>6</v>
      </c>
      <c r="S5068" s="182">
        <f t="shared" si="456"/>
        <v>4.29</v>
      </c>
      <c r="T5068" s="182">
        <f t="shared" si="457"/>
        <v>1.71</v>
      </c>
    </row>
    <row r="5069" spans="16:20" x14ac:dyDescent="0.2">
      <c r="P5069" s="184">
        <f t="shared" si="455"/>
        <v>44593</v>
      </c>
      <c r="Q5069" s="184">
        <v>44619</v>
      </c>
      <c r="R5069" s="182">
        <v>6</v>
      </c>
      <c r="S5069" s="182">
        <f t="shared" si="456"/>
        <v>4.29</v>
      </c>
      <c r="T5069" s="182">
        <f t="shared" si="457"/>
        <v>1.71</v>
      </c>
    </row>
    <row r="5070" spans="16:20" x14ac:dyDescent="0.2">
      <c r="P5070" s="184">
        <f t="shared" si="455"/>
        <v>44593</v>
      </c>
      <c r="Q5070" s="184">
        <v>44620</v>
      </c>
      <c r="R5070" s="182">
        <v>6</v>
      </c>
      <c r="S5070" s="182">
        <f t="shared" si="456"/>
        <v>4.29</v>
      </c>
      <c r="T5070" s="182">
        <f t="shared" si="457"/>
        <v>1.71</v>
      </c>
    </row>
    <row r="5071" spans="16:20" x14ac:dyDescent="0.2">
      <c r="P5071" s="184">
        <f t="shared" si="455"/>
        <v>44621</v>
      </c>
      <c r="Q5071" s="184">
        <v>44621</v>
      </c>
      <c r="R5071" s="182">
        <v>6</v>
      </c>
      <c r="S5071" s="182">
        <f t="shared" si="456"/>
        <v>4.82</v>
      </c>
      <c r="T5071" s="182">
        <f t="shared" si="457"/>
        <v>1.1799999999999997</v>
      </c>
    </row>
    <row r="5072" spans="16:20" x14ac:dyDescent="0.2">
      <c r="P5072" s="184">
        <f t="shared" si="455"/>
        <v>44621</v>
      </c>
      <c r="Q5072" s="184">
        <v>44622</v>
      </c>
      <c r="R5072" s="182">
        <v>6</v>
      </c>
      <c r="S5072" s="182">
        <f t="shared" si="456"/>
        <v>4.82</v>
      </c>
      <c r="T5072" s="182">
        <f t="shared" si="457"/>
        <v>1.1799999999999997</v>
      </c>
    </row>
    <row r="5073" spans="16:20" x14ac:dyDescent="0.2">
      <c r="P5073" s="184">
        <f t="shared" si="455"/>
        <v>44621</v>
      </c>
      <c r="Q5073" s="184">
        <v>44623</v>
      </c>
      <c r="R5073" s="182">
        <v>6</v>
      </c>
      <c r="S5073" s="182">
        <f t="shared" si="456"/>
        <v>4.82</v>
      </c>
      <c r="T5073" s="182">
        <f t="shared" si="457"/>
        <v>1.1799999999999997</v>
      </c>
    </row>
    <row r="5074" spans="16:20" x14ac:dyDescent="0.2">
      <c r="P5074" s="184">
        <f t="shared" si="455"/>
        <v>44621</v>
      </c>
      <c r="Q5074" s="184">
        <v>44624</v>
      </c>
      <c r="R5074" s="182">
        <v>6</v>
      </c>
      <c r="S5074" s="182">
        <f t="shared" si="456"/>
        <v>4.82</v>
      </c>
      <c r="T5074" s="182">
        <f t="shared" si="457"/>
        <v>1.1799999999999997</v>
      </c>
    </row>
    <row r="5075" spans="16:20" x14ac:dyDescent="0.2">
      <c r="P5075" s="184">
        <f t="shared" si="455"/>
        <v>44621</v>
      </c>
      <c r="Q5075" s="184">
        <v>44625</v>
      </c>
      <c r="R5075" s="182">
        <v>6</v>
      </c>
      <c r="S5075" s="182">
        <f t="shared" si="456"/>
        <v>4.82</v>
      </c>
      <c r="T5075" s="182">
        <f t="shared" si="457"/>
        <v>1.1799999999999997</v>
      </c>
    </row>
    <row r="5076" spans="16:20" x14ac:dyDescent="0.2">
      <c r="P5076" s="184">
        <f t="shared" si="455"/>
        <v>44621</v>
      </c>
      <c r="Q5076" s="184">
        <v>44626</v>
      </c>
      <c r="R5076" s="182">
        <v>6</v>
      </c>
      <c r="S5076" s="182">
        <f t="shared" si="456"/>
        <v>4.82</v>
      </c>
      <c r="T5076" s="182">
        <f t="shared" si="457"/>
        <v>1.1799999999999997</v>
      </c>
    </row>
    <row r="5077" spans="16:20" x14ac:dyDescent="0.2">
      <c r="P5077" s="184">
        <f t="shared" si="455"/>
        <v>44621</v>
      </c>
      <c r="Q5077" s="184">
        <v>44627</v>
      </c>
      <c r="R5077" s="182">
        <v>6</v>
      </c>
      <c r="S5077" s="182">
        <f t="shared" si="456"/>
        <v>4.82</v>
      </c>
      <c r="T5077" s="182">
        <f t="shared" si="457"/>
        <v>1.1799999999999997</v>
      </c>
    </row>
    <row r="5078" spans="16:20" x14ac:dyDescent="0.2">
      <c r="P5078" s="184">
        <f t="shared" si="455"/>
        <v>44621</v>
      </c>
      <c r="Q5078" s="184">
        <v>44628</v>
      </c>
      <c r="R5078" s="182">
        <v>6</v>
      </c>
      <c r="S5078" s="182">
        <f t="shared" si="456"/>
        <v>4.82</v>
      </c>
      <c r="T5078" s="182">
        <f t="shared" si="457"/>
        <v>1.1799999999999997</v>
      </c>
    </row>
    <row r="5079" spans="16:20" x14ac:dyDescent="0.2">
      <c r="P5079" s="184">
        <f t="shared" si="455"/>
        <v>44621</v>
      </c>
      <c r="Q5079" s="184">
        <v>44629</v>
      </c>
      <c r="R5079" s="182">
        <v>6</v>
      </c>
      <c r="S5079" s="182">
        <f t="shared" si="456"/>
        <v>4.82</v>
      </c>
      <c r="T5079" s="182">
        <f t="shared" si="457"/>
        <v>1.1799999999999997</v>
      </c>
    </row>
    <row r="5080" spans="16:20" x14ac:dyDescent="0.2">
      <c r="P5080" s="184">
        <f t="shared" si="455"/>
        <v>44621</v>
      </c>
      <c r="Q5080" s="184">
        <v>44630</v>
      </c>
      <c r="R5080" s="182">
        <v>6</v>
      </c>
      <c r="S5080" s="182">
        <f t="shared" si="456"/>
        <v>4.82</v>
      </c>
      <c r="T5080" s="182">
        <f t="shared" si="457"/>
        <v>1.1799999999999997</v>
      </c>
    </row>
    <row r="5081" spans="16:20" x14ac:dyDescent="0.2">
      <c r="P5081" s="184">
        <f t="shared" si="455"/>
        <v>44621</v>
      </c>
      <c r="Q5081" s="184">
        <v>44631</v>
      </c>
      <c r="R5081" s="182">
        <v>6</v>
      </c>
      <c r="S5081" s="182">
        <f t="shared" si="456"/>
        <v>4.82</v>
      </c>
      <c r="T5081" s="182">
        <f t="shared" si="457"/>
        <v>1.1799999999999997</v>
      </c>
    </row>
    <row r="5082" spans="16:20" x14ac:dyDescent="0.2">
      <c r="P5082" s="184">
        <f t="shared" si="455"/>
        <v>44621</v>
      </c>
      <c r="Q5082" s="184">
        <v>44632</v>
      </c>
      <c r="R5082" s="182">
        <v>6</v>
      </c>
      <c r="S5082" s="182">
        <f t="shared" si="456"/>
        <v>4.82</v>
      </c>
      <c r="T5082" s="182">
        <f t="shared" si="457"/>
        <v>1.1799999999999997</v>
      </c>
    </row>
    <row r="5083" spans="16:20" x14ac:dyDescent="0.2">
      <c r="P5083" s="184">
        <f t="shared" si="455"/>
        <v>44621</v>
      </c>
      <c r="Q5083" s="184">
        <v>44633</v>
      </c>
      <c r="R5083" s="182">
        <v>6</v>
      </c>
      <c r="S5083" s="182">
        <f t="shared" si="456"/>
        <v>4.82</v>
      </c>
      <c r="T5083" s="182">
        <f t="shared" si="457"/>
        <v>1.1799999999999997</v>
      </c>
    </row>
    <row r="5084" spans="16:20" x14ac:dyDescent="0.2">
      <c r="P5084" s="184">
        <f t="shared" si="455"/>
        <v>44621</v>
      </c>
      <c r="Q5084" s="184">
        <v>44634</v>
      </c>
      <c r="R5084" s="182">
        <v>6</v>
      </c>
      <c r="S5084" s="182">
        <f t="shared" si="456"/>
        <v>4.82</v>
      </c>
      <c r="T5084" s="182">
        <f t="shared" si="457"/>
        <v>1.1799999999999997</v>
      </c>
    </row>
    <row r="5085" spans="16:20" x14ac:dyDescent="0.2">
      <c r="P5085" s="184">
        <f t="shared" si="455"/>
        <v>44621</v>
      </c>
      <c r="Q5085" s="184">
        <v>44635</v>
      </c>
      <c r="R5085" s="182">
        <v>6</v>
      </c>
      <c r="S5085" s="182">
        <f t="shared" si="456"/>
        <v>4.82</v>
      </c>
      <c r="T5085" s="182">
        <f t="shared" si="457"/>
        <v>1.1799999999999997</v>
      </c>
    </row>
    <row r="5086" spans="16:20" x14ac:dyDescent="0.2">
      <c r="P5086" s="184">
        <f t="shared" si="455"/>
        <v>44621</v>
      </c>
      <c r="Q5086" s="184">
        <v>44636</v>
      </c>
      <c r="R5086" s="182">
        <v>6</v>
      </c>
      <c r="S5086" s="182">
        <f t="shared" si="456"/>
        <v>4.82</v>
      </c>
      <c r="T5086" s="182">
        <f t="shared" si="457"/>
        <v>1.1799999999999997</v>
      </c>
    </row>
    <row r="5087" spans="16:20" x14ac:dyDescent="0.2">
      <c r="P5087" s="184">
        <f t="shared" si="455"/>
        <v>44621</v>
      </c>
      <c r="Q5087" s="184">
        <v>44637</v>
      </c>
      <c r="R5087" s="182">
        <v>6</v>
      </c>
      <c r="S5087" s="182">
        <f t="shared" si="456"/>
        <v>4.82</v>
      </c>
      <c r="T5087" s="182">
        <f t="shared" si="457"/>
        <v>1.1799999999999997</v>
      </c>
    </row>
    <row r="5088" spans="16:20" x14ac:dyDescent="0.2">
      <c r="P5088" s="184">
        <f t="shared" si="455"/>
        <v>44621</v>
      </c>
      <c r="Q5088" s="184">
        <v>44638</v>
      </c>
      <c r="R5088" s="182">
        <v>6</v>
      </c>
      <c r="S5088" s="182">
        <f t="shared" si="456"/>
        <v>4.82</v>
      </c>
      <c r="T5088" s="182">
        <f t="shared" si="457"/>
        <v>1.1799999999999997</v>
      </c>
    </row>
    <row r="5089" spans="16:20" x14ac:dyDescent="0.2">
      <c r="P5089" s="184">
        <f t="shared" si="455"/>
        <v>44621</v>
      </c>
      <c r="Q5089" s="184">
        <v>44639</v>
      </c>
      <c r="R5089" s="182">
        <v>6</v>
      </c>
      <c r="S5089" s="182">
        <f t="shared" si="456"/>
        <v>4.82</v>
      </c>
      <c r="T5089" s="182">
        <f t="shared" si="457"/>
        <v>1.1799999999999997</v>
      </c>
    </row>
    <row r="5090" spans="16:20" x14ac:dyDescent="0.2">
      <c r="P5090" s="184">
        <f t="shared" si="455"/>
        <v>44621</v>
      </c>
      <c r="Q5090" s="184">
        <v>44640</v>
      </c>
      <c r="R5090" s="182">
        <v>6</v>
      </c>
      <c r="S5090" s="182">
        <f t="shared" si="456"/>
        <v>4.82</v>
      </c>
      <c r="T5090" s="182">
        <f t="shared" si="457"/>
        <v>1.1799999999999997</v>
      </c>
    </row>
    <row r="5091" spans="16:20" x14ac:dyDescent="0.2">
      <c r="P5091" s="184">
        <f t="shared" si="455"/>
        <v>44621</v>
      </c>
      <c r="Q5091" s="184">
        <v>44641</v>
      </c>
      <c r="R5091" s="182">
        <v>6</v>
      </c>
      <c r="S5091" s="182">
        <f t="shared" si="456"/>
        <v>4.82</v>
      </c>
      <c r="T5091" s="182">
        <f t="shared" si="457"/>
        <v>1.1799999999999997</v>
      </c>
    </row>
    <row r="5092" spans="16:20" x14ac:dyDescent="0.2">
      <c r="P5092" s="184">
        <f t="shared" si="455"/>
        <v>44621</v>
      </c>
      <c r="Q5092" s="184">
        <v>44642</v>
      </c>
      <c r="R5092" s="182">
        <v>6</v>
      </c>
      <c r="S5092" s="182">
        <f t="shared" si="456"/>
        <v>4.82</v>
      </c>
      <c r="T5092" s="182">
        <f t="shared" si="457"/>
        <v>1.1799999999999997</v>
      </c>
    </row>
    <row r="5093" spans="16:20" x14ac:dyDescent="0.2">
      <c r="P5093" s="184">
        <f t="shared" si="455"/>
        <v>44621</v>
      </c>
      <c r="Q5093" s="184">
        <v>44643</v>
      </c>
      <c r="R5093" s="182">
        <v>6</v>
      </c>
      <c r="S5093" s="182">
        <f t="shared" si="456"/>
        <v>4.82</v>
      </c>
      <c r="T5093" s="182">
        <f t="shared" si="457"/>
        <v>1.1799999999999997</v>
      </c>
    </row>
    <row r="5094" spans="16:20" x14ac:dyDescent="0.2">
      <c r="P5094" s="184">
        <f t="shared" si="455"/>
        <v>44621</v>
      </c>
      <c r="Q5094" s="184">
        <v>44644</v>
      </c>
      <c r="R5094" s="182">
        <v>6</v>
      </c>
      <c r="S5094" s="182">
        <f t="shared" si="456"/>
        <v>4.82</v>
      </c>
      <c r="T5094" s="182">
        <f t="shared" si="457"/>
        <v>1.1799999999999997</v>
      </c>
    </row>
    <row r="5095" spans="16:20" x14ac:dyDescent="0.2">
      <c r="P5095" s="184">
        <f t="shared" si="455"/>
        <v>44621</v>
      </c>
      <c r="Q5095" s="184">
        <v>44645</v>
      </c>
      <c r="R5095" s="182">
        <v>6.5</v>
      </c>
      <c r="S5095" s="182">
        <f t="shared" si="456"/>
        <v>4.82</v>
      </c>
      <c r="T5095" s="182">
        <f t="shared" si="457"/>
        <v>1.6799999999999997</v>
      </c>
    </row>
    <row r="5096" spans="16:20" x14ac:dyDescent="0.2">
      <c r="P5096" s="184">
        <f t="shared" si="455"/>
        <v>44621</v>
      </c>
      <c r="Q5096" s="184">
        <v>44646</v>
      </c>
      <c r="R5096" s="182">
        <v>6.5</v>
      </c>
      <c r="S5096" s="182">
        <f t="shared" si="456"/>
        <v>4.82</v>
      </c>
      <c r="T5096" s="182">
        <f t="shared" si="457"/>
        <v>1.6799999999999997</v>
      </c>
    </row>
    <row r="5097" spans="16:20" x14ac:dyDescent="0.2">
      <c r="P5097" s="184">
        <f t="shared" si="455"/>
        <v>44621</v>
      </c>
      <c r="Q5097" s="184">
        <v>44647</v>
      </c>
      <c r="R5097" s="182">
        <v>6.5</v>
      </c>
      <c r="S5097" s="182">
        <f t="shared" si="456"/>
        <v>4.82</v>
      </c>
      <c r="T5097" s="182">
        <f t="shared" si="457"/>
        <v>1.6799999999999997</v>
      </c>
    </row>
    <row r="5098" spans="16:20" x14ac:dyDescent="0.2">
      <c r="P5098" s="184">
        <f t="shared" si="455"/>
        <v>44621</v>
      </c>
      <c r="Q5098" s="184">
        <v>44648</v>
      </c>
      <c r="R5098" s="182">
        <v>6.5</v>
      </c>
      <c r="S5098" s="182">
        <f t="shared" si="456"/>
        <v>4.82</v>
      </c>
      <c r="T5098" s="182">
        <f t="shared" si="457"/>
        <v>1.6799999999999997</v>
      </c>
    </row>
    <row r="5099" spans="16:20" x14ac:dyDescent="0.2">
      <c r="P5099" s="184">
        <f t="shared" si="455"/>
        <v>44621</v>
      </c>
      <c r="Q5099" s="184">
        <v>44649</v>
      </c>
      <c r="R5099" s="182">
        <v>6.5</v>
      </c>
      <c r="S5099" s="182">
        <f t="shared" si="456"/>
        <v>4.82</v>
      </c>
      <c r="T5099" s="182">
        <f t="shared" si="457"/>
        <v>1.6799999999999997</v>
      </c>
    </row>
    <row r="5100" spans="16:20" x14ac:dyDescent="0.2">
      <c r="P5100" s="184">
        <f t="shared" si="455"/>
        <v>44621</v>
      </c>
      <c r="Q5100" s="184">
        <v>44650</v>
      </c>
      <c r="R5100" s="182">
        <v>6.5</v>
      </c>
      <c r="S5100" s="182">
        <f t="shared" si="456"/>
        <v>4.82</v>
      </c>
      <c r="T5100" s="182">
        <f t="shared" si="457"/>
        <v>1.6799999999999997</v>
      </c>
    </row>
    <row r="5101" spans="16:20" x14ac:dyDescent="0.2">
      <c r="P5101" s="184">
        <f t="shared" si="455"/>
        <v>44621</v>
      </c>
      <c r="Q5101" s="184">
        <v>44651</v>
      </c>
      <c r="R5101" s="182">
        <v>6.5</v>
      </c>
      <c r="S5101" s="182">
        <f t="shared" si="456"/>
        <v>4.82</v>
      </c>
      <c r="T5101" s="182">
        <f t="shared" si="457"/>
        <v>1.6799999999999997</v>
      </c>
    </row>
    <row r="5102" spans="16:20" x14ac:dyDescent="0.2">
      <c r="P5102" s="184">
        <f t="shared" si="455"/>
        <v>44652</v>
      </c>
      <c r="Q5102" s="184">
        <v>44652</v>
      </c>
      <c r="R5102" s="182">
        <v>6.5</v>
      </c>
      <c r="S5102" s="182">
        <f t="shared" si="456"/>
        <v>5.0199999999999996</v>
      </c>
      <c r="T5102" s="182">
        <f t="shared" si="457"/>
        <v>1.4800000000000004</v>
      </c>
    </row>
    <row r="5103" spans="16:20" x14ac:dyDescent="0.2">
      <c r="P5103" s="184">
        <f t="shared" si="455"/>
        <v>44652</v>
      </c>
      <c r="Q5103" s="184">
        <v>44653</v>
      </c>
      <c r="R5103" s="182">
        <v>6.5</v>
      </c>
      <c r="S5103" s="182">
        <f t="shared" si="456"/>
        <v>5.0199999999999996</v>
      </c>
      <c r="T5103" s="182">
        <f t="shared" si="457"/>
        <v>1.4800000000000004</v>
      </c>
    </row>
    <row r="5104" spans="16:20" x14ac:dyDescent="0.2">
      <c r="P5104" s="184">
        <f t="shared" si="455"/>
        <v>44652</v>
      </c>
      <c r="Q5104" s="184">
        <v>44654</v>
      </c>
      <c r="R5104" s="182">
        <v>6.5</v>
      </c>
      <c r="S5104" s="182">
        <f t="shared" si="456"/>
        <v>5.0199999999999996</v>
      </c>
      <c r="T5104" s="182">
        <f t="shared" si="457"/>
        <v>1.4800000000000004</v>
      </c>
    </row>
    <row r="5105" spans="16:20" x14ac:dyDescent="0.2">
      <c r="P5105" s="184">
        <f t="shared" si="455"/>
        <v>44652</v>
      </c>
      <c r="Q5105" s="184">
        <v>44655</v>
      </c>
      <c r="R5105" s="182">
        <v>6.5</v>
      </c>
      <c r="S5105" s="182">
        <f t="shared" si="456"/>
        <v>5.0199999999999996</v>
      </c>
      <c r="T5105" s="182">
        <f t="shared" si="457"/>
        <v>1.4800000000000004</v>
      </c>
    </row>
    <row r="5106" spans="16:20" x14ac:dyDescent="0.2">
      <c r="P5106" s="184">
        <f t="shared" si="455"/>
        <v>44652</v>
      </c>
      <c r="Q5106" s="184">
        <v>44656</v>
      </c>
      <c r="R5106" s="182">
        <v>6.5</v>
      </c>
      <c r="S5106" s="182">
        <f t="shared" si="456"/>
        <v>5.0199999999999996</v>
      </c>
      <c r="T5106" s="182">
        <f t="shared" si="457"/>
        <v>1.4800000000000004</v>
      </c>
    </row>
    <row r="5107" spans="16:20" x14ac:dyDescent="0.2">
      <c r="P5107" s="184">
        <f t="shared" si="455"/>
        <v>44652</v>
      </c>
      <c r="Q5107" s="184">
        <v>44657</v>
      </c>
      <c r="R5107" s="182">
        <v>6.5</v>
      </c>
      <c r="S5107" s="182">
        <f t="shared" si="456"/>
        <v>5.0199999999999996</v>
      </c>
      <c r="T5107" s="182">
        <f t="shared" si="457"/>
        <v>1.4800000000000004</v>
      </c>
    </row>
    <row r="5108" spans="16:20" x14ac:dyDescent="0.2">
      <c r="P5108" s="184">
        <f t="shared" si="455"/>
        <v>44652</v>
      </c>
      <c r="Q5108" s="184">
        <v>44658</v>
      </c>
      <c r="R5108" s="182">
        <v>6.5</v>
      </c>
      <c r="S5108" s="182">
        <f t="shared" si="456"/>
        <v>5.0199999999999996</v>
      </c>
      <c r="T5108" s="182">
        <f t="shared" si="457"/>
        <v>1.4800000000000004</v>
      </c>
    </row>
    <row r="5109" spans="16:20" x14ac:dyDescent="0.2">
      <c r="P5109" s="184">
        <f t="shared" si="455"/>
        <v>44652</v>
      </c>
      <c r="Q5109" s="184">
        <v>44659</v>
      </c>
      <c r="R5109" s="182">
        <v>6.5</v>
      </c>
      <c r="S5109" s="182">
        <f t="shared" si="456"/>
        <v>5.0199999999999996</v>
      </c>
      <c r="T5109" s="182">
        <f t="shared" si="457"/>
        <v>1.4800000000000004</v>
      </c>
    </row>
    <row r="5110" spans="16:20" x14ac:dyDescent="0.2">
      <c r="P5110" s="184">
        <f t="shared" si="455"/>
        <v>44652</v>
      </c>
      <c r="Q5110" s="184">
        <v>44660</v>
      </c>
      <c r="R5110" s="182">
        <v>6.5</v>
      </c>
      <c r="S5110" s="182">
        <f t="shared" si="456"/>
        <v>5.0199999999999996</v>
      </c>
      <c r="T5110" s="182">
        <f t="shared" si="457"/>
        <v>1.4800000000000004</v>
      </c>
    </row>
    <row r="5111" spans="16:20" x14ac:dyDescent="0.2">
      <c r="P5111" s="184">
        <f t="shared" si="455"/>
        <v>44652</v>
      </c>
      <c r="Q5111" s="184">
        <v>44662</v>
      </c>
      <c r="R5111" s="182">
        <v>6.5</v>
      </c>
      <c r="S5111" s="182">
        <f t="shared" si="456"/>
        <v>5.0199999999999996</v>
      </c>
      <c r="T5111" s="182">
        <f t="shared" si="457"/>
        <v>1.4800000000000004</v>
      </c>
    </row>
    <row r="5112" spans="16:20" x14ac:dyDescent="0.2">
      <c r="P5112" s="184">
        <f t="shared" si="455"/>
        <v>44652</v>
      </c>
      <c r="Q5112" s="184">
        <v>44663</v>
      </c>
      <c r="R5112" s="182">
        <v>6.5</v>
      </c>
      <c r="S5112" s="182">
        <f t="shared" si="456"/>
        <v>5.0199999999999996</v>
      </c>
      <c r="T5112" s="182">
        <f t="shared" si="457"/>
        <v>1.4800000000000004</v>
      </c>
    </row>
    <row r="5113" spans="16:20" x14ac:dyDescent="0.2">
      <c r="P5113" s="184">
        <f t="shared" si="455"/>
        <v>44652</v>
      </c>
      <c r="Q5113" s="184">
        <v>44664</v>
      </c>
      <c r="R5113" s="182">
        <v>6.5</v>
      </c>
      <c r="S5113" s="182">
        <f t="shared" si="456"/>
        <v>5.0199999999999996</v>
      </c>
      <c r="T5113" s="182">
        <f t="shared" si="457"/>
        <v>1.4800000000000004</v>
      </c>
    </row>
    <row r="5114" spans="16:20" x14ac:dyDescent="0.2">
      <c r="P5114" s="184">
        <f t="shared" si="455"/>
        <v>44652</v>
      </c>
      <c r="Q5114" s="184">
        <v>44665</v>
      </c>
      <c r="R5114" s="182">
        <v>6.5</v>
      </c>
      <c r="S5114" s="182">
        <f t="shared" si="456"/>
        <v>5.0199999999999996</v>
      </c>
      <c r="T5114" s="182">
        <f t="shared" si="457"/>
        <v>1.4800000000000004</v>
      </c>
    </row>
    <row r="5115" spans="16:20" x14ac:dyDescent="0.2">
      <c r="P5115" s="184">
        <f t="shared" si="455"/>
        <v>44652</v>
      </c>
      <c r="Q5115" s="184">
        <v>44666</v>
      </c>
      <c r="R5115" s="182">
        <v>6.5</v>
      </c>
      <c r="S5115" s="182">
        <f t="shared" si="456"/>
        <v>5.0199999999999996</v>
      </c>
      <c r="T5115" s="182">
        <f t="shared" si="457"/>
        <v>1.4800000000000004</v>
      </c>
    </row>
    <row r="5116" spans="16:20" x14ac:dyDescent="0.2">
      <c r="P5116" s="184">
        <f t="shared" si="455"/>
        <v>44652</v>
      </c>
      <c r="Q5116" s="184">
        <v>44667</v>
      </c>
      <c r="R5116" s="182">
        <v>6.5</v>
      </c>
      <c r="S5116" s="182">
        <f t="shared" si="456"/>
        <v>5.0199999999999996</v>
      </c>
      <c r="T5116" s="182">
        <f t="shared" si="457"/>
        <v>1.4800000000000004</v>
      </c>
    </row>
    <row r="5117" spans="16:20" x14ac:dyDescent="0.2">
      <c r="P5117" s="184">
        <f t="shared" si="455"/>
        <v>44652</v>
      </c>
      <c r="Q5117" s="184">
        <v>44668</v>
      </c>
      <c r="R5117" s="182">
        <v>6.5</v>
      </c>
      <c r="S5117" s="182">
        <f t="shared" si="456"/>
        <v>5.0199999999999996</v>
      </c>
      <c r="T5117" s="182">
        <f t="shared" si="457"/>
        <v>1.4800000000000004</v>
      </c>
    </row>
    <row r="5118" spans="16:20" x14ac:dyDescent="0.2">
      <c r="P5118" s="184">
        <f t="shared" si="455"/>
        <v>44652</v>
      </c>
      <c r="Q5118" s="184">
        <v>44669</v>
      </c>
      <c r="R5118" s="182">
        <v>6.5</v>
      </c>
      <c r="S5118" s="182">
        <f t="shared" si="456"/>
        <v>5.0199999999999996</v>
      </c>
      <c r="T5118" s="182">
        <f t="shared" si="457"/>
        <v>1.4800000000000004</v>
      </c>
    </row>
    <row r="5119" spans="16:20" x14ac:dyDescent="0.2">
      <c r="P5119" s="184">
        <f t="shared" si="455"/>
        <v>44652</v>
      </c>
      <c r="Q5119" s="184">
        <v>44670</v>
      </c>
      <c r="R5119" s="182">
        <v>6.5</v>
      </c>
      <c r="S5119" s="182">
        <f t="shared" si="456"/>
        <v>5.0199999999999996</v>
      </c>
      <c r="T5119" s="182">
        <f t="shared" si="457"/>
        <v>1.4800000000000004</v>
      </c>
    </row>
    <row r="5120" spans="16:20" x14ac:dyDescent="0.2">
      <c r="P5120" s="184">
        <f t="shared" si="455"/>
        <v>44652</v>
      </c>
      <c r="Q5120" s="184">
        <v>44671</v>
      </c>
      <c r="R5120" s="182">
        <v>6.5</v>
      </c>
      <c r="S5120" s="182">
        <f t="shared" si="456"/>
        <v>5.0199999999999996</v>
      </c>
      <c r="T5120" s="182">
        <f t="shared" si="457"/>
        <v>1.4800000000000004</v>
      </c>
    </row>
    <row r="5121" spans="16:20" x14ac:dyDescent="0.2">
      <c r="P5121" s="184">
        <f t="shared" si="455"/>
        <v>44652</v>
      </c>
      <c r="Q5121" s="184">
        <v>44672</v>
      </c>
      <c r="R5121" s="182">
        <v>6.5</v>
      </c>
      <c r="S5121" s="182">
        <f t="shared" si="456"/>
        <v>5.0199999999999996</v>
      </c>
      <c r="T5121" s="182">
        <f t="shared" si="457"/>
        <v>1.4800000000000004</v>
      </c>
    </row>
    <row r="5122" spans="16:20" x14ac:dyDescent="0.2">
      <c r="P5122" s="184">
        <f t="shared" si="455"/>
        <v>44652</v>
      </c>
      <c r="Q5122" s="184">
        <v>44673</v>
      </c>
      <c r="R5122" s="182">
        <v>6.5</v>
      </c>
      <c r="S5122" s="182">
        <f t="shared" si="456"/>
        <v>5.0199999999999996</v>
      </c>
      <c r="T5122" s="182">
        <f t="shared" si="457"/>
        <v>1.4800000000000004</v>
      </c>
    </row>
    <row r="5123" spans="16:20" x14ac:dyDescent="0.2">
      <c r="P5123" s="184">
        <f t="shared" si="455"/>
        <v>44652</v>
      </c>
      <c r="Q5123" s="184">
        <v>44674</v>
      </c>
      <c r="R5123" s="182">
        <v>6.5</v>
      </c>
      <c r="S5123" s="182">
        <f t="shared" si="456"/>
        <v>5.0199999999999996</v>
      </c>
      <c r="T5123" s="182">
        <f t="shared" si="457"/>
        <v>1.4800000000000004</v>
      </c>
    </row>
    <row r="5124" spans="16:20" x14ac:dyDescent="0.2">
      <c r="P5124" s="184">
        <f t="shared" si="455"/>
        <v>44652</v>
      </c>
      <c r="Q5124" s="184">
        <v>44675</v>
      </c>
      <c r="R5124" s="182">
        <v>6.5</v>
      </c>
      <c r="S5124" s="182">
        <f t="shared" si="456"/>
        <v>5.0199999999999996</v>
      </c>
      <c r="T5124" s="182">
        <f t="shared" si="457"/>
        <v>1.4800000000000004</v>
      </c>
    </row>
    <row r="5125" spans="16:20" x14ac:dyDescent="0.2">
      <c r="P5125" s="184">
        <f t="shared" si="455"/>
        <v>44652</v>
      </c>
      <c r="Q5125" s="184">
        <v>44676</v>
      </c>
      <c r="R5125" s="182">
        <v>6.5</v>
      </c>
      <c r="S5125" s="182">
        <f t="shared" si="456"/>
        <v>5.0199999999999996</v>
      </c>
      <c r="T5125" s="182">
        <f t="shared" si="457"/>
        <v>1.4800000000000004</v>
      </c>
    </row>
    <row r="5126" spans="16:20" x14ac:dyDescent="0.2">
      <c r="P5126" s="184">
        <f t="shared" si="455"/>
        <v>44652</v>
      </c>
      <c r="Q5126" s="184">
        <v>44677</v>
      </c>
      <c r="R5126" s="182">
        <v>6.5</v>
      </c>
      <c r="S5126" s="182">
        <f t="shared" si="456"/>
        <v>5.0199999999999996</v>
      </c>
      <c r="T5126" s="182">
        <f t="shared" si="457"/>
        <v>1.4800000000000004</v>
      </c>
    </row>
    <row r="5127" spans="16:20" x14ac:dyDescent="0.2">
      <c r="P5127" s="184">
        <f t="shared" si="455"/>
        <v>44652</v>
      </c>
      <c r="Q5127" s="184">
        <v>44678</v>
      </c>
      <c r="R5127" s="182">
        <v>6.5</v>
      </c>
      <c r="S5127" s="182">
        <f t="shared" si="456"/>
        <v>5.0199999999999996</v>
      </c>
      <c r="T5127" s="182">
        <f t="shared" si="457"/>
        <v>1.4800000000000004</v>
      </c>
    </row>
    <row r="5128" spans="16:20" x14ac:dyDescent="0.2">
      <c r="P5128" s="184">
        <f t="shared" ref="P5128:P5191" si="458">DATE(YEAR(Q5128),MONTH(Q5128),1)</f>
        <v>44652</v>
      </c>
      <c r="Q5128" s="184">
        <v>44679</v>
      </c>
      <c r="R5128" s="182">
        <v>6.5</v>
      </c>
      <c r="S5128" s="182">
        <f t="shared" ref="S5128:S5191" si="459">INDEX($Y:$Y,MATCH($P5128,$V:$V,0))</f>
        <v>5.0199999999999996</v>
      </c>
      <c r="T5128" s="182">
        <f t="shared" ref="T5128:T5191" si="460">R5128-S5128</f>
        <v>1.4800000000000004</v>
      </c>
    </row>
    <row r="5129" spans="16:20" x14ac:dyDescent="0.2">
      <c r="P5129" s="184">
        <f t="shared" si="458"/>
        <v>44652</v>
      </c>
      <c r="Q5129" s="184">
        <v>44680</v>
      </c>
      <c r="R5129" s="182">
        <v>6.5</v>
      </c>
      <c r="S5129" s="182">
        <f t="shared" si="459"/>
        <v>5.0199999999999996</v>
      </c>
      <c r="T5129" s="182">
        <f t="shared" si="460"/>
        <v>1.4800000000000004</v>
      </c>
    </row>
    <row r="5130" spans="16:20" x14ac:dyDescent="0.2">
      <c r="P5130" s="184">
        <f t="shared" si="458"/>
        <v>44652</v>
      </c>
      <c r="Q5130" s="184">
        <v>44681</v>
      </c>
      <c r="R5130" s="182">
        <v>6.5</v>
      </c>
      <c r="S5130" s="182">
        <f t="shared" si="459"/>
        <v>5.0199999999999996</v>
      </c>
      <c r="T5130" s="182">
        <f t="shared" si="460"/>
        <v>1.4800000000000004</v>
      </c>
    </row>
    <row r="5131" spans="16:20" x14ac:dyDescent="0.2">
      <c r="P5131" s="184">
        <f t="shared" si="458"/>
        <v>44682</v>
      </c>
      <c r="Q5131" s="184">
        <v>44682</v>
      </c>
      <c r="R5131" s="182">
        <v>6.5</v>
      </c>
      <c r="S5131" s="182">
        <f t="shared" si="459"/>
        <v>4.92</v>
      </c>
      <c r="T5131" s="182">
        <f t="shared" si="460"/>
        <v>1.58</v>
      </c>
    </row>
    <row r="5132" spans="16:20" x14ac:dyDescent="0.2">
      <c r="P5132" s="184">
        <f t="shared" si="458"/>
        <v>44682</v>
      </c>
      <c r="Q5132" s="184">
        <v>44683</v>
      </c>
      <c r="R5132" s="182">
        <v>6.5</v>
      </c>
      <c r="S5132" s="182">
        <f t="shared" si="459"/>
        <v>4.92</v>
      </c>
      <c r="T5132" s="182">
        <f t="shared" si="460"/>
        <v>1.58</v>
      </c>
    </row>
    <row r="5133" spans="16:20" x14ac:dyDescent="0.2">
      <c r="P5133" s="184">
        <f t="shared" si="458"/>
        <v>44682</v>
      </c>
      <c r="Q5133" s="184">
        <v>44684</v>
      </c>
      <c r="R5133" s="182">
        <v>6.5</v>
      </c>
      <c r="S5133" s="182">
        <f t="shared" si="459"/>
        <v>4.92</v>
      </c>
      <c r="T5133" s="182">
        <f t="shared" si="460"/>
        <v>1.58</v>
      </c>
    </row>
    <row r="5134" spans="16:20" x14ac:dyDescent="0.2">
      <c r="P5134" s="184">
        <f t="shared" si="458"/>
        <v>44682</v>
      </c>
      <c r="Q5134" s="184">
        <v>44685</v>
      </c>
      <c r="R5134" s="182">
        <v>6.5</v>
      </c>
      <c r="S5134" s="182">
        <f t="shared" si="459"/>
        <v>4.92</v>
      </c>
      <c r="T5134" s="182">
        <f t="shared" si="460"/>
        <v>1.58</v>
      </c>
    </row>
    <row r="5135" spans="16:20" x14ac:dyDescent="0.2">
      <c r="P5135" s="184">
        <f t="shared" si="458"/>
        <v>44682</v>
      </c>
      <c r="Q5135" s="184">
        <v>44686</v>
      </c>
      <c r="R5135" s="182">
        <v>6.5</v>
      </c>
      <c r="S5135" s="182">
        <f t="shared" si="459"/>
        <v>4.92</v>
      </c>
      <c r="T5135" s="182">
        <f t="shared" si="460"/>
        <v>1.58</v>
      </c>
    </row>
    <row r="5136" spans="16:20" x14ac:dyDescent="0.2">
      <c r="P5136" s="184">
        <f t="shared" si="458"/>
        <v>44682</v>
      </c>
      <c r="Q5136" s="184">
        <v>44687</v>
      </c>
      <c r="R5136" s="182">
        <v>6.5</v>
      </c>
      <c r="S5136" s="182">
        <f t="shared" si="459"/>
        <v>4.92</v>
      </c>
      <c r="T5136" s="182">
        <f t="shared" si="460"/>
        <v>1.58</v>
      </c>
    </row>
    <row r="5137" spans="16:20" x14ac:dyDescent="0.2">
      <c r="P5137" s="184">
        <f t="shared" si="458"/>
        <v>44682</v>
      </c>
      <c r="Q5137" s="184">
        <v>44688</v>
      </c>
      <c r="R5137" s="182">
        <v>6.5</v>
      </c>
      <c r="S5137" s="182">
        <f t="shared" si="459"/>
        <v>4.92</v>
      </c>
      <c r="T5137" s="182">
        <f t="shared" si="460"/>
        <v>1.58</v>
      </c>
    </row>
    <row r="5138" spans="16:20" x14ac:dyDescent="0.2">
      <c r="P5138" s="184">
        <f t="shared" si="458"/>
        <v>44682</v>
      </c>
      <c r="Q5138" s="184">
        <v>44689</v>
      </c>
      <c r="R5138" s="182">
        <v>6.5</v>
      </c>
      <c r="S5138" s="182">
        <f t="shared" si="459"/>
        <v>4.92</v>
      </c>
      <c r="T5138" s="182">
        <f t="shared" si="460"/>
        <v>1.58</v>
      </c>
    </row>
    <row r="5139" spans="16:20" x14ac:dyDescent="0.2">
      <c r="P5139" s="184">
        <f t="shared" si="458"/>
        <v>44682</v>
      </c>
      <c r="Q5139" s="184">
        <v>44690</v>
      </c>
      <c r="R5139" s="182">
        <v>6.5</v>
      </c>
      <c r="S5139" s="182">
        <f t="shared" si="459"/>
        <v>4.92</v>
      </c>
      <c r="T5139" s="182">
        <f t="shared" si="460"/>
        <v>1.58</v>
      </c>
    </row>
    <row r="5140" spans="16:20" x14ac:dyDescent="0.2">
      <c r="P5140" s="184">
        <f t="shared" si="458"/>
        <v>44682</v>
      </c>
      <c r="Q5140" s="184">
        <v>44691</v>
      </c>
      <c r="R5140" s="182">
        <v>6.5</v>
      </c>
      <c r="S5140" s="182">
        <f t="shared" si="459"/>
        <v>4.92</v>
      </c>
      <c r="T5140" s="182">
        <f t="shared" si="460"/>
        <v>1.58</v>
      </c>
    </row>
    <row r="5141" spans="16:20" x14ac:dyDescent="0.2">
      <c r="P5141" s="184">
        <f t="shared" si="458"/>
        <v>44682</v>
      </c>
      <c r="Q5141" s="184">
        <v>44692</v>
      </c>
      <c r="R5141" s="182">
        <v>6.5</v>
      </c>
      <c r="S5141" s="182">
        <f t="shared" si="459"/>
        <v>4.92</v>
      </c>
      <c r="T5141" s="182">
        <f t="shared" si="460"/>
        <v>1.58</v>
      </c>
    </row>
    <row r="5142" spans="16:20" x14ac:dyDescent="0.2">
      <c r="P5142" s="184">
        <f t="shared" si="458"/>
        <v>44682</v>
      </c>
      <c r="Q5142" s="184">
        <v>44693</v>
      </c>
      <c r="R5142" s="182">
        <v>6.5</v>
      </c>
      <c r="S5142" s="182">
        <f t="shared" si="459"/>
        <v>4.92</v>
      </c>
      <c r="T5142" s="182">
        <f t="shared" si="460"/>
        <v>1.58</v>
      </c>
    </row>
    <row r="5143" spans="16:20" x14ac:dyDescent="0.2">
      <c r="P5143" s="184">
        <f t="shared" si="458"/>
        <v>44682</v>
      </c>
      <c r="Q5143" s="184">
        <v>44694</v>
      </c>
      <c r="R5143" s="182">
        <v>7</v>
      </c>
      <c r="S5143" s="182">
        <f t="shared" si="459"/>
        <v>4.92</v>
      </c>
      <c r="T5143" s="182">
        <f t="shared" si="460"/>
        <v>2.08</v>
      </c>
    </row>
    <row r="5144" spans="16:20" x14ac:dyDescent="0.2">
      <c r="P5144" s="184">
        <f t="shared" si="458"/>
        <v>44682</v>
      </c>
      <c r="Q5144" s="184">
        <v>44695</v>
      </c>
      <c r="R5144" s="182">
        <v>7</v>
      </c>
      <c r="S5144" s="182">
        <f t="shared" si="459"/>
        <v>4.92</v>
      </c>
      <c r="T5144" s="182">
        <f t="shared" si="460"/>
        <v>2.08</v>
      </c>
    </row>
    <row r="5145" spans="16:20" x14ac:dyDescent="0.2">
      <c r="P5145" s="184">
        <f t="shared" si="458"/>
        <v>44682</v>
      </c>
      <c r="Q5145" s="184">
        <v>44696</v>
      </c>
      <c r="R5145" s="182">
        <v>7</v>
      </c>
      <c r="S5145" s="182">
        <f t="shared" si="459"/>
        <v>4.92</v>
      </c>
      <c r="T5145" s="182">
        <f t="shared" si="460"/>
        <v>2.08</v>
      </c>
    </row>
    <row r="5146" spans="16:20" x14ac:dyDescent="0.2">
      <c r="P5146" s="184">
        <f t="shared" si="458"/>
        <v>44682</v>
      </c>
      <c r="Q5146" s="184">
        <v>44697</v>
      </c>
      <c r="R5146" s="182">
        <v>7</v>
      </c>
      <c r="S5146" s="182">
        <f t="shared" si="459"/>
        <v>4.92</v>
      </c>
      <c r="T5146" s="182">
        <f t="shared" si="460"/>
        <v>2.08</v>
      </c>
    </row>
    <row r="5147" spans="16:20" x14ac:dyDescent="0.2">
      <c r="P5147" s="184">
        <f t="shared" si="458"/>
        <v>44682</v>
      </c>
      <c r="Q5147" s="184">
        <v>44698</v>
      </c>
      <c r="R5147" s="182">
        <v>7</v>
      </c>
      <c r="S5147" s="182">
        <f t="shared" si="459"/>
        <v>4.92</v>
      </c>
      <c r="T5147" s="182">
        <f t="shared" si="460"/>
        <v>2.08</v>
      </c>
    </row>
    <row r="5148" spans="16:20" x14ac:dyDescent="0.2">
      <c r="P5148" s="184">
        <f t="shared" si="458"/>
        <v>44682</v>
      </c>
      <c r="Q5148" s="184">
        <v>44699</v>
      </c>
      <c r="R5148" s="182">
        <v>7</v>
      </c>
      <c r="S5148" s="182">
        <f t="shared" si="459"/>
        <v>4.92</v>
      </c>
      <c r="T5148" s="182">
        <f t="shared" si="460"/>
        <v>2.08</v>
      </c>
    </row>
    <row r="5149" spans="16:20" x14ac:dyDescent="0.2">
      <c r="P5149" s="184">
        <f t="shared" si="458"/>
        <v>44682</v>
      </c>
      <c r="Q5149" s="184">
        <v>44700</v>
      </c>
      <c r="R5149" s="182">
        <v>7</v>
      </c>
      <c r="S5149" s="182">
        <f t="shared" si="459"/>
        <v>4.92</v>
      </c>
      <c r="T5149" s="182">
        <f t="shared" si="460"/>
        <v>2.08</v>
      </c>
    </row>
    <row r="5150" spans="16:20" x14ac:dyDescent="0.2">
      <c r="P5150" s="184">
        <f t="shared" si="458"/>
        <v>44682</v>
      </c>
      <c r="Q5150" s="184">
        <v>44701</v>
      </c>
      <c r="R5150" s="182">
        <v>7</v>
      </c>
      <c r="S5150" s="182">
        <f t="shared" si="459"/>
        <v>4.92</v>
      </c>
      <c r="T5150" s="182">
        <f t="shared" si="460"/>
        <v>2.08</v>
      </c>
    </row>
    <row r="5151" spans="16:20" x14ac:dyDescent="0.2">
      <c r="P5151" s="184">
        <f t="shared" si="458"/>
        <v>44682</v>
      </c>
      <c r="Q5151" s="184">
        <v>44702</v>
      </c>
      <c r="R5151" s="182">
        <v>7</v>
      </c>
      <c r="S5151" s="182">
        <f t="shared" si="459"/>
        <v>4.92</v>
      </c>
      <c r="T5151" s="182">
        <f t="shared" si="460"/>
        <v>2.08</v>
      </c>
    </row>
    <row r="5152" spans="16:20" x14ac:dyDescent="0.2">
      <c r="P5152" s="184">
        <f t="shared" si="458"/>
        <v>44682</v>
      </c>
      <c r="Q5152" s="184">
        <v>44703</v>
      </c>
      <c r="R5152" s="182">
        <v>7</v>
      </c>
      <c r="S5152" s="182">
        <f t="shared" si="459"/>
        <v>4.92</v>
      </c>
      <c r="T5152" s="182">
        <f t="shared" si="460"/>
        <v>2.08</v>
      </c>
    </row>
    <row r="5153" spans="16:20" x14ac:dyDescent="0.2">
      <c r="P5153" s="184">
        <f t="shared" si="458"/>
        <v>44682</v>
      </c>
      <c r="Q5153" s="184">
        <v>44704</v>
      </c>
      <c r="R5153" s="182">
        <v>7</v>
      </c>
      <c r="S5153" s="182">
        <f t="shared" si="459"/>
        <v>4.92</v>
      </c>
      <c r="T5153" s="182">
        <f t="shared" si="460"/>
        <v>2.08</v>
      </c>
    </row>
    <row r="5154" spans="16:20" x14ac:dyDescent="0.2">
      <c r="P5154" s="184">
        <f t="shared" si="458"/>
        <v>44682</v>
      </c>
      <c r="Q5154" s="184">
        <v>44705</v>
      </c>
      <c r="R5154" s="182">
        <v>7</v>
      </c>
      <c r="S5154" s="182">
        <f t="shared" si="459"/>
        <v>4.92</v>
      </c>
      <c r="T5154" s="182">
        <f t="shared" si="460"/>
        <v>2.08</v>
      </c>
    </row>
    <row r="5155" spans="16:20" x14ac:dyDescent="0.2">
      <c r="P5155" s="184">
        <f t="shared" si="458"/>
        <v>44682</v>
      </c>
      <c r="Q5155" s="184">
        <v>44706</v>
      </c>
      <c r="R5155" s="182">
        <v>7</v>
      </c>
      <c r="S5155" s="182">
        <f t="shared" si="459"/>
        <v>4.92</v>
      </c>
      <c r="T5155" s="182">
        <f t="shared" si="460"/>
        <v>2.08</v>
      </c>
    </row>
    <row r="5156" spans="16:20" x14ac:dyDescent="0.2">
      <c r="P5156" s="184">
        <f t="shared" si="458"/>
        <v>44682</v>
      </c>
      <c r="Q5156" s="184">
        <v>44707</v>
      </c>
      <c r="R5156" s="182">
        <v>7</v>
      </c>
      <c r="S5156" s="182">
        <f t="shared" si="459"/>
        <v>4.92</v>
      </c>
      <c r="T5156" s="182">
        <f t="shared" si="460"/>
        <v>2.08</v>
      </c>
    </row>
    <row r="5157" spans="16:20" x14ac:dyDescent="0.2">
      <c r="P5157" s="184">
        <f t="shared" si="458"/>
        <v>44682</v>
      </c>
      <c r="Q5157" s="184">
        <v>44708</v>
      </c>
      <c r="R5157" s="182">
        <v>7</v>
      </c>
      <c r="S5157" s="182">
        <f t="shared" si="459"/>
        <v>4.92</v>
      </c>
      <c r="T5157" s="182">
        <f t="shared" si="460"/>
        <v>2.08</v>
      </c>
    </row>
    <row r="5158" spans="16:20" x14ac:dyDescent="0.2">
      <c r="P5158" s="184">
        <f t="shared" si="458"/>
        <v>44682</v>
      </c>
      <c r="Q5158" s="184">
        <v>44709</v>
      </c>
      <c r="R5158" s="182">
        <v>7</v>
      </c>
      <c r="S5158" s="182">
        <f t="shared" si="459"/>
        <v>4.92</v>
      </c>
      <c r="T5158" s="182">
        <f t="shared" si="460"/>
        <v>2.08</v>
      </c>
    </row>
    <row r="5159" spans="16:20" x14ac:dyDescent="0.2">
      <c r="P5159" s="184">
        <f t="shared" si="458"/>
        <v>44682</v>
      </c>
      <c r="Q5159" s="184">
        <v>44710</v>
      </c>
      <c r="R5159" s="182">
        <v>7</v>
      </c>
      <c r="S5159" s="182">
        <f t="shared" si="459"/>
        <v>4.92</v>
      </c>
      <c r="T5159" s="182">
        <f t="shared" si="460"/>
        <v>2.08</v>
      </c>
    </row>
    <row r="5160" spans="16:20" x14ac:dyDescent="0.2">
      <c r="P5160" s="184">
        <f t="shared" si="458"/>
        <v>44682</v>
      </c>
      <c r="Q5160" s="184">
        <v>44711</v>
      </c>
      <c r="R5160" s="182">
        <v>7</v>
      </c>
      <c r="S5160" s="182">
        <f t="shared" si="459"/>
        <v>4.92</v>
      </c>
      <c r="T5160" s="182">
        <f t="shared" si="460"/>
        <v>2.08</v>
      </c>
    </row>
    <row r="5161" spans="16:20" x14ac:dyDescent="0.2">
      <c r="P5161" s="184">
        <f t="shared" si="458"/>
        <v>44682</v>
      </c>
      <c r="Q5161" s="184">
        <v>44712</v>
      </c>
      <c r="R5161" s="182">
        <v>7</v>
      </c>
      <c r="S5161" s="182">
        <f t="shared" si="459"/>
        <v>4.92</v>
      </c>
      <c r="T5161" s="182">
        <f t="shared" si="460"/>
        <v>2.08</v>
      </c>
    </row>
    <row r="5162" spans="16:20" x14ac:dyDescent="0.2">
      <c r="P5162" s="184">
        <f t="shared" si="458"/>
        <v>44713</v>
      </c>
      <c r="Q5162" s="184">
        <v>44713</v>
      </c>
      <c r="R5162" s="182">
        <v>7</v>
      </c>
      <c r="S5162" s="182">
        <f t="shared" si="459"/>
        <v>5.05</v>
      </c>
      <c r="T5162" s="182">
        <f t="shared" si="460"/>
        <v>1.9500000000000002</v>
      </c>
    </row>
    <row r="5163" spans="16:20" x14ac:dyDescent="0.2">
      <c r="P5163" s="184">
        <f t="shared" si="458"/>
        <v>44713</v>
      </c>
      <c r="Q5163" s="184">
        <v>44714</v>
      </c>
      <c r="R5163" s="182">
        <v>7</v>
      </c>
      <c r="S5163" s="182">
        <f t="shared" si="459"/>
        <v>5.05</v>
      </c>
      <c r="T5163" s="182">
        <f t="shared" si="460"/>
        <v>1.9500000000000002</v>
      </c>
    </row>
    <row r="5164" spans="16:20" x14ac:dyDescent="0.2">
      <c r="P5164" s="184">
        <f t="shared" si="458"/>
        <v>44713</v>
      </c>
      <c r="Q5164" s="184">
        <v>44715</v>
      </c>
      <c r="R5164" s="182">
        <v>7</v>
      </c>
      <c r="S5164" s="182">
        <f t="shared" si="459"/>
        <v>5.05</v>
      </c>
      <c r="T5164" s="182">
        <f t="shared" si="460"/>
        <v>1.9500000000000002</v>
      </c>
    </row>
    <row r="5165" spans="16:20" x14ac:dyDescent="0.2">
      <c r="P5165" s="184">
        <f t="shared" si="458"/>
        <v>44713</v>
      </c>
      <c r="Q5165" s="184">
        <v>44716</v>
      </c>
      <c r="R5165" s="182">
        <v>7</v>
      </c>
      <c r="S5165" s="182">
        <f t="shared" si="459"/>
        <v>5.05</v>
      </c>
      <c r="T5165" s="182">
        <f t="shared" si="460"/>
        <v>1.9500000000000002</v>
      </c>
    </row>
    <row r="5166" spans="16:20" x14ac:dyDescent="0.2">
      <c r="P5166" s="184">
        <f t="shared" si="458"/>
        <v>44713</v>
      </c>
      <c r="Q5166" s="184">
        <v>44717</v>
      </c>
      <c r="R5166" s="182">
        <v>7</v>
      </c>
      <c r="S5166" s="182">
        <f t="shared" si="459"/>
        <v>5.05</v>
      </c>
      <c r="T5166" s="182">
        <f t="shared" si="460"/>
        <v>1.9500000000000002</v>
      </c>
    </row>
    <row r="5167" spans="16:20" x14ac:dyDescent="0.2">
      <c r="P5167" s="184">
        <f t="shared" si="458"/>
        <v>44713</v>
      </c>
      <c r="Q5167" s="184">
        <v>44718</v>
      </c>
      <c r="R5167" s="182">
        <v>7</v>
      </c>
      <c r="S5167" s="182">
        <f t="shared" si="459"/>
        <v>5.05</v>
      </c>
      <c r="T5167" s="182">
        <f t="shared" si="460"/>
        <v>1.9500000000000002</v>
      </c>
    </row>
    <row r="5168" spans="16:20" x14ac:dyDescent="0.2">
      <c r="P5168" s="184">
        <f t="shared" si="458"/>
        <v>44713</v>
      </c>
      <c r="Q5168" s="184">
        <v>44719</v>
      </c>
      <c r="R5168" s="182">
        <v>7</v>
      </c>
      <c r="S5168" s="182">
        <f t="shared" si="459"/>
        <v>5.05</v>
      </c>
      <c r="T5168" s="182">
        <f t="shared" si="460"/>
        <v>1.9500000000000002</v>
      </c>
    </row>
    <row r="5169" spans="16:20" x14ac:dyDescent="0.2">
      <c r="P5169" s="184">
        <f t="shared" si="458"/>
        <v>44713</v>
      </c>
      <c r="Q5169" s="184">
        <v>44720</v>
      </c>
      <c r="R5169" s="182">
        <v>7</v>
      </c>
      <c r="S5169" s="182">
        <f t="shared" si="459"/>
        <v>5.05</v>
      </c>
      <c r="T5169" s="182">
        <f t="shared" si="460"/>
        <v>1.9500000000000002</v>
      </c>
    </row>
    <row r="5170" spans="16:20" x14ac:dyDescent="0.2">
      <c r="P5170" s="184">
        <f t="shared" si="458"/>
        <v>44713</v>
      </c>
      <c r="Q5170" s="184">
        <v>44721</v>
      </c>
      <c r="R5170" s="182">
        <v>7</v>
      </c>
      <c r="S5170" s="182">
        <f t="shared" si="459"/>
        <v>5.05</v>
      </c>
      <c r="T5170" s="182">
        <f t="shared" si="460"/>
        <v>1.9500000000000002</v>
      </c>
    </row>
    <row r="5171" spans="16:20" x14ac:dyDescent="0.2">
      <c r="P5171" s="184">
        <f t="shared" si="458"/>
        <v>44713</v>
      </c>
      <c r="Q5171" s="184">
        <v>44722</v>
      </c>
      <c r="R5171" s="182">
        <v>7</v>
      </c>
      <c r="S5171" s="182">
        <f t="shared" si="459"/>
        <v>5.05</v>
      </c>
      <c r="T5171" s="182">
        <f t="shared" si="460"/>
        <v>1.9500000000000002</v>
      </c>
    </row>
    <row r="5172" spans="16:20" x14ac:dyDescent="0.2">
      <c r="P5172" s="184">
        <f t="shared" si="458"/>
        <v>44713</v>
      </c>
      <c r="Q5172" s="184">
        <v>44723</v>
      </c>
      <c r="R5172" s="182">
        <v>7</v>
      </c>
      <c r="S5172" s="182">
        <f t="shared" si="459"/>
        <v>5.05</v>
      </c>
      <c r="T5172" s="182">
        <f t="shared" si="460"/>
        <v>1.9500000000000002</v>
      </c>
    </row>
    <row r="5173" spans="16:20" x14ac:dyDescent="0.2">
      <c r="P5173" s="184">
        <f t="shared" si="458"/>
        <v>44713</v>
      </c>
      <c r="Q5173" s="184">
        <v>44724</v>
      </c>
      <c r="R5173" s="182">
        <v>7</v>
      </c>
      <c r="S5173" s="182">
        <f t="shared" si="459"/>
        <v>5.05</v>
      </c>
      <c r="T5173" s="182">
        <f t="shared" si="460"/>
        <v>1.9500000000000002</v>
      </c>
    </row>
    <row r="5174" spans="16:20" x14ac:dyDescent="0.2">
      <c r="P5174" s="184">
        <f t="shared" si="458"/>
        <v>44713</v>
      </c>
      <c r="Q5174" s="184">
        <v>44725</v>
      </c>
      <c r="R5174" s="182">
        <v>7</v>
      </c>
      <c r="S5174" s="182">
        <f t="shared" si="459"/>
        <v>5.05</v>
      </c>
      <c r="T5174" s="182">
        <f t="shared" si="460"/>
        <v>1.9500000000000002</v>
      </c>
    </row>
    <row r="5175" spans="16:20" x14ac:dyDescent="0.2">
      <c r="P5175" s="184">
        <f t="shared" si="458"/>
        <v>44713</v>
      </c>
      <c r="Q5175" s="184">
        <v>44726</v>
      </c>
      <c r="R5175" s="182">
        <v>7</v>
      </c>
      <c r="S5175" s="182">
        <f t="shared" si="459"/>
        <v>5.05</v>
      </c>
      <c r="T5175" s="182">
        <f t="shared" si="460"/>
        <v>1.9500000000000002</v>
      </c>
    </row>
    <row r="5176" spans="16:20" x14ac:dyDescent="0.2">
      <c r="P5176" s="184">
        <f t="shared" si="458"/>
        <v>44713</v>
      </c>
      <c r="Q5176" s="184">
        <v>44727</v>
      </c>
      <c r="R5176" s="182">
        <v>7</v>
      </c>
      <c r="S5176" s="182">
        <f t="shared" si="459"/>
        <v>5.05</v>
      </c>
      <c r="T5176" s="182">
        <f t="shared" si="460"/>
        <v>1.9500000000000002</v>
      </c>
    </row>
    <row r="5177" spans="16:20" x14ac:dyDescent="0.2">
      <c r="P5177" s="184">
        <f t="shared" si="458"/>
        <v>44713</v>
      </c>
      <c r="Q5177" s="184">
        <v>44728</v>
      </c>
      <c r="R5177" s="182">
        <v>7</v>
      </c>
      <c r="S5177" s="182">
        <f t="shared" si="459"/>
        <v>5.05</v>
      </c>
      <c r="T5177" s="182">
        <f t="shared" si="460"/>
        <v>1.9500000000000002</v>
      </c>
    </row>
    <row r="5178" spans="16:20" x14ac:dyDescent="0.2">
      <c r="P5178" s="184">
        <f t="shared" si="458"/>
        <v>44713</v>
      </c>
      <c r="Q5178" s="184">
        <v>44729</v>
      </c>
      <c r="R5178" s="182">
        <v>7</v>
      </c>
      <c r="S5178" s="182">
        <f t="shared" si="459"/>
        <v>5.05</v>
      </c>
      <c r="T5178" s="182">
        <f t="shared" si="460"/>
        <v>1.9500000000000002</v>
      </c>
    </row>
    <row r="5179" spans="16:20" x14ac:dyDescent="0.2">
      <c r="P5179" s="184">
        <f t="shared" si="458"/>
        <v>44713</v>
      </c>
      <c r="Q5179" s="184">
        <v>44730</v>
      </c>
      <c r="R5179" s="182">
        <v>7</v>
      </c>
      <c r="S5179" s="182">
        <f t="shared" si="459"/>
        <v>5.05</v>
      </c>
      <c r="T5179" s="182">
        <f t="shared" si="460"/>
        <v>1.9500000000000002</v>
      </c>
    </row>
    <row r="5180" spans="16:20" x14ac:dyDescent="0.2">
      <c r="P5180" s="184">
        <f t="shared" si="458"/>
        <v>44713</v>
      </c>
      <c r="Q5180" s="184">
        <v>44731</v>
      </c>
      <c r="R5180" s="182">
        <v>7</v>
      </c>
      <c r="S5180" s="182">
        <f t="shared" si="459"/>
        <v>5.05</v>
      </c>
      <c r="T5180" s="182">
        <f t="shared" si="460"/>
        <v>1.9500000000000002</v>
      </c>
    </row>
    <row r="5181" spans="16:20" x14ac:dyDescent="0.2">
      <c r="P5181" s="184">
        <f t="shared" si="458"/>
        <v>44713</v>
      </c>
      <c r="Q5181" s="184">
        <v>44732</v>
      </c>
      <c r="R5181" s="182">
        <v>7</v>
      </c>
      <c r="S5181" s="182">
        <f t="shared" si="459"/>
        <v>5.05</v>
      </c>
      <c r="T5181" s="182">
        <f t="shared" si="460"/>
        <v>1.9500000000000002</v>
      </c>
    </row>
    <row r="5182" spans="16:20" x14ac:dyDescent="0.2">
      <c r="P5182" s="184">
        <f t="shared" si="458"/>
        <v>44713</v>
      </c>
      <c r="Q5182" s="184">
        <v>44733</v>
      </c>
      <c r="R5182" s="182">
        <v>7</v>
      </c>
      <c r="S5182" s="182">
        <f t="shared" si="459"/>
        <v>5.05</v>
      </c>
      <c r="T5182" s="182">
        <f t="shared" si="460"/>
        <v>1.9500000000000002</v>
      </c>
    </row>
    <row r="5183" spans="16:20" x14ac:dyDescent="0.2">
      <c r="P5183" s="184">
        <f t="shared" si="458"/>
        <v>44713</v>
      </c>
      <c r="Q5183" s="184">
        <v>44734</v>
      </c>
      <c r="R5183" s="182">
        <v>7</v>
      </c>
      <c r="S5183" s="182">
        <f t="shared" si="459"/>
        <v>5.05</v>
      </c>
      <c r="T5183" s="182">
        <f t="shared" si="460"/>
        <v>1.9500000000000002</v>
      </c>
    </row>
    <row r="5184" spans="16:20" x14ac:dyDescent="0.2">
      <c r="P5184" s="184">
        <f t="shared" si="458"/>
        <v>44713</v>
      </c>
      <c r="Q5184" s="184">
        <v>44735</v>
      </c>
      <c r="R5184" s="182">
        <v>7</v>
      </c>
      <c r="S5184" s="182">
        <f t="shared" si="459"/>
        <v>5.05</v>
      </c>
      <c r="T5184" s="182">
        <f t="shared" si="460"/>
        <v>1.9500000000000002</v>
      </c>
    </row>
    <row r="5185" spans="16:20" x14ac:dyDescent="0.2">
      <c r="P5185" s="184">
        <f t="shared" si="458"/>
        <v>44713</v>
      </c>
      <c r="Q5185" s="184">
        <v>44736</v>
      </c>
      <c r="R5185" s="182">
        <v>7.75</v>
      </c>
      <c r="S5185" s="182">
        <f t="shared" si="459"/>
        <v>5.05</v>
      </c>
      <c r="T5185" s="182">
        <f t="shared" si="460"/>
        <v>2.7</v>
      </c>
    </row>
    <row r="5186" spans="16:20" x14ac:dyDescent="0.2">
      <c r="P5186" s="184">
        <f t="shared" si="458"/>
        <v>44713</v>
      </c>
      <c r="Q5186" s="184">
        <v>44737</v>
      </c>
      <c r="R5186" s="182">
        <v>7.75</v>
      </c>
      <c r="S5186" s="182">
        <f t="shared" si="459"/>
        <v>5.05</v>
      </c>
      <c r="T5186" s="182">
        <f t="shared" si="460"/>
        <v>2.7</v>
      </c>
    </row>
    <row r="5187" spans="16:20" x14ac:dyDescent="0.2">
      <c r="P5187" s="184">
        <f t="shared" si="458"/>
        <v>44713</v>
      </c>
      <c r="Q5187" s="184">
        <v>44738</v>
      </c>
      <c r="R5187" s="182">
        <v>7.75</v>
      </c>
      <c r="S5187" s="182">
        <f t="shared" si="459"/>
        <v>5.05</v>
      </c>
      <c r="T5187" s="182">
        <f t="shared" si="460"/>
        <v>2.7</v>
      </c>
    </row>
    <row r="5188" spans="16:20" x14ac:dyDescent="0.2">
      <c r="P5188" s="184">
        <f t="shared" si="458"/>
        <v>44713</v>
      </c>
      <c r="Q5188" s="184">
        <v>44739</v>
      </c>
      <c r="R5188" s="182">
        <v>7.75</v>
      </c>
      <c r="S5188" s="182">
        <f t="shared" si="459"/>
        <v>5.05</v>
      </c>
      <c r="T5188" s="182">
        <f t="shared" si="460"/>
        <v>2.7</v>
      </c>
    </row>
    <row r="5189" spans="16:20" x14ac:dyDescent="0.2">
      <c r="P5189" s="184">
        <f t="shared" si="458"/>
        <v>44713</v>
      </c>
      <c r="Q5189" s="184">
        <v>44740</v>
      </c>
      <c r="R5189" s="182">
        <v>7.75</v>
      </c>
      <c r="S5189" s="182">
        <f t="shared" si="459"/>
        <v>5.05</v>
      </c>
      <c r="T5189" s="182">
        <f t="shared" si="460"/>
        <v>2.7</v>
      </c>
    </row>
    <row r="5190" spans="16:20" x14ac:dyDescent="0.2">
      <c r="P5190" s="184">
        <f t="shared" si="458"/>
        <v>44713</v>
      </c>
      <c r="Q5190" s="184">
        <v>44741</v>
      </c>
      <c r="R5190" s="182">
        <v>7.75</v>
      </c>
      <c r="S5190" s="182">
        <f t="shared" si="459"/>
        <v>5.05</v>
      </c>
      <c r="T5190" s="182">
        <f t="shared" si="460"/>
        <v>2.7</v>
      </c>
    </row>
    <row r="5191" spans="16:20" x14ac:dyDescent="0.2">
      <c r="P5191" s="184">
        <f t="shared" si="458"/>
        <v>44713</v>
      </c>
      <c r="Q5191" s="184">
        <v>44742</v>
      </c>
      <c r="R5191" s="182">
        <v>7.75</v>
      </c>
      <c r="S5191" s="182">
        <f t="shared" si="459"/>
        <v>5.05</v>
      </c>
      <c r="T5191" s="182">
        <f t="shared" si="460"/>
        <v>2.7</v>
      </c>
    </row>
    <row r="5192" spans="16:20" x14ac:dyDescent="0.2">
      <c r="P5192" s="184">
        <f t="shared" ref="P5192:P5255" si="461">DATE(YEAR(Q5192),MONTH(Q5192),1)</f>
        <v>44743</v>
      </c>
      <c r="Q5192" s="184">
        <v>44743</v>
      </c>
      <c r="R5192" s="182">
        <v>7.75</v>
      </c>
      <c r="S5192" s="182">
        <f t="shared" ref="S5192:S5255" si="462">INDEX($Y:$Y,MATCH($P5192,$V:$V,0))</f>
        <v>5.04</v>
      </c>
      <c r="T5192" s="182">
        <f t="shared" ref="T5192:T5255" si="463">R5192-S5192</f>
        <v>2.71</v>
      </c>
    </row>
    <row r="5193" spans="16:20" x14ac:dyDescent="0.2">
      <c r="P5193" s="184">
        <f t="shared" si="461"/>
        <v>44743</v>
      </c>
      <c r="Q5193" s="184">
        <v>44744</v>
      </c>
      <c r="R5193" s="182">
        <v>7.75</v>
      </c>
      <c r="S5193" s="182">
        <f t="shared" si="462"/>
        <v>5.04</v>
      </c>
      <c r="T5193" s="182">
        <f t="shared" si="463"/>
        <v>2.71</v>
      </c>
    </row>
    <row r="5194" spans="16:20" x14ac:dyDescent="0.2">
      <c r="P5194" s="184">
        <f t="shared" si="461"/>
        <v>44743</v>
      </c>
      <c r="Q5194" s="184">
        <v>44745</v>
      </c>
      <c r="R5194" s="182">
        <v>7.75</v>
      </c>
      <c r="S5194" s="182">
        <f t="shared" si="462"/>
        <v>5.04</v>
      </c>
      <c r="T5194" s="182">
        <f t="shared" si="463"/>
        <v>2.71</v>
      </c>
    </row>
    <row r="5195" spans="16:20" x14ac:dyDescent="0.2">
      <c r="P5195" s="184">
        <f t="shared" si="461"/>
        <v>44743</v>
      </c>
      <c r="Q5195" s="184">
        <v>44746</v>
      </c>
      <c r="R5195" s="182">
        <v>7.75</v>
      </c>
      <c r="S5195" s="182">
        <f t="shared" si="462"/>
        <v>5.04</v>
      </c>
      <c r="T5195" s="182">
        <f t="shared" si="463"/>
        <v>2.71</v>
      </c>
    </row>
    <row r="5196" spans="16:20" x14ac:dyDescent="0.2">
      <c r="P5196" s="184">
        <f t="shared" si="461"/>
        <v>44743</v>
      </c>
      <c r="Q5196" s="184">
        <v>44747</v>
      </c>
      <c r="R5196" s="182">
        <v>7.75</v>
      </c>
      <c r="S5196" s="182">
        <f t="shared" si="462"/>
        <v>5.04</v>
      </c>
      <c r="T5196" s="182">
        <f t="shared" si="463"/>
        <v>2.71</v>
      </c>
    </row>
    <row r="5197" spans="16:20" x14ac:dyDescent="0.2">
      <c r="P5197" s="184">
        <f t="shared" si="461"/>
        <v>44743</v>
      </c>
      <c r="Q5197" s="184">
        <v>44748</v>
      </c>
      <c r="R5197" s="182">
        <v>7.75</v>
      </c>
      <c r="S5197" s="182">
        <f t="shared" si="462"/>
        <v>5.04</v>
      </c>
      <c r="T5197" s="182">
        <f t="shared" si="463"/>
        <v>2.71</v>
      </c>
    </row>
    <row r="5198" spans="16:20" x14ac:dyDescent="0.2">
      <c r="P5198" s="184">
        <f t="shared" si="461"/>
        <v>44743</v>
      </c>
      <c r="Q5198" s="184">
        <v>44749</v>
      </c>
      <c r="R5198" s="182">
        <v>7.75</v>
      </c>
      <c r="S5198" s="182">
        <f t="shared" si="462"/>
        <v>5.04</v>
      </c>
      <c r="T5198" s="182">
        <f t="shared" si="463"/>
        <v>2.71</v>
      </c>
    </row>
    <row r="5199" spans="16:20" x14ac:dyDescent="0.2">
      <c r="P5199" s="184">
        <f t="shared" si="461"/>
        <v>44743</v>
      </c>
      <c r="Q5199" s="184">
        <v>44750</v>
      </c>
      <c r="R5199" s="182">
        <v>7.75</v>
      </c>
      <c r="S5199" s="182">
        <f t="shared" si="462"/>
        <v>5.04</v>
      </c>
      <c r="T5199" s="182">
        <f t="shared" si="463"/>
        <v>2.71</v>
      </c>
    </row>
    <row r="5200" spans="16:20" x14ac:dyDescent="0.2">
      <c r="P5200" s="184">
        <f t="shared" si="461"/>
        <v>44743</v>
      </c>
      <c r="Q5200" s="184">
        <v>44751</v>
      </c>
      <c r="R5200" s="182">
        <v>7.75</v>
      </c>
      <c r="S5200" s="182">
        <f t="shared" si="462"/>
        <v>5.04</v>
      </c>
      <c r="T5200" s="182">
        <f t="shared" si="463"/>
        <v>2.71</v>
      </c>
    </row>
    <row r="5201" spans="16:20" x14ac:dyDescent="0.2">
      <c r="P5201" s="184">
        <f t="shared" si="461"/>
        <v>44743</v>
      </c>
      <c r="Q5201" s="184">
        <v>44752</v>
      </c>
      <c r="R5201" s="182">
        <v>7.75</v>
      </c>
      <c r="S5201" s="182">
        <f t="shared" si="462"/>
        <v>5.04</v>
      </c>
      <c r="T5201" s="182">
        <f t="shared" si="463"/>
        <v>2.71</v>
      </c>
    </row>
    <row r="5202" spans="16:20" x14ac:dyDescent="0.2">
      <c r="P5202" s="184">
        <f t="shared" si="461"/>
        <v>44743</v>
      </c>
      <c r="Q5202" s="184">
        <v>44753</v>
      </c>
      <c r="R5202" s="182">
        <v>7.75</v>
      </c>
      <c r="S5202" s="182">
        <f t="shared" si="462"/>
        <v>5.04</v>
      </c>
      <c r="T5202" s="182">
        <f t="shared" si="463"/>
        <v>2.71</v>
      </c>
    </row>
    <row r="5203" spans="16:20" x14ac:dyDescent="0.2">
      <c r="P5203" s="184">
        <f t="shared" si="461"/>
        <v>44743</v>
      </c>
      <c r="Q5203" s="184">
        <v>44754</v>
      </c>
      <c r="R5203" s="182">
        <v>7.75</v>
      </c>
      <c r="S5203" s="182">
        <f t="shared" si="462"/>
        <v>5.04</v>
      </c>
      <c r="T5203" s="182">
        <f t="shared" si="463"/>
        <v>2.71</v>
      </c>
    </row>
    <row r="5204" spans="16:20" x14ac:dyDescent="0.2">
      <c r="P5204" s="184">
        <f t="shared" si="461"/>
        <v>44743</v>
      </c>
      <c r="Q5204" s="184">
        <v>44755</v>
      </c>
      <c r="R5204" s="182">
        <v>7.75</v>
      </c>
      <c r="S5204" s="182">
        <f t="shared" si="462"/>
        <v>5.04</v>
      </c>
      <c r="T5204" s="182">
        <f t="shared" si="463"/>
        <v>2.71</v>
      </c>
    </row>
    <row r="5205" spans="16:20" x14ac:dyDescent="0.2">
      <c r="P5205" s="184">
        <f t="shared" si="461"/>
        <v>44743</v>
      </c>
      <c r="Q5205" s="184">
        <v>44756</v>
      </c>
      <c r="R5205" s="182">
        <v>7.75</v>
      </c>
      <c r="S5205" s="182">
        <f t="shared" si="462"/>
        <v>5.04</v>
      </c>
      <c r="T5205" s="182">
        <f t="shared" si="463"/>
        <v>2.71</v>
      </c>
    </row>
    <row r="5206" spans="16:20" x14ac:dyDescent="0.2">
      <c r="P5206" s="184">
        <f t="shared" si="461"/>
        <v>44743</v>
      </c>
      <c r="Q5206" s="184">
        <v>44757</v>
      </c>
      <c r="R5206" s="182">
        <v>7.75</v>
      </c>
      <c r="S5206" s="182">
        <f t="shared" si="462"/>
        <v>5.04</v>
      </c>
      <c r="T5206" s="182">
        <f t="shared" si="463"/>
        <v>2.71</v>
      </c>
    </row>
    <row r="5207" spans="16:20" x14ac:dyDescent="0.2">
      <c r="P5207" s="184">
        <f t="shared" si="461"/>
        <v>44743</v>
      </c>
      <c r="Q5207" s="184">
        <v>44758</v>
      </c>
      <c r="R5207" s="182">
        <v>7.75</v>
      </c>
      <c r="S5207" s="182">
        <f t="shared" si="462"/>
        <v>5.04</v>
      </c>
      <c r="T5207" s="182">
        <f t="shared" si="463"/>
        <v>2.71</v>
      </c>
    </row>
    <row r="5208" spans="16:20" x14ac:dyDescent="0.2">
      <c r="P5208" s="184">
        <f t="shared" si="461"/>
        <v>44743</v>
      </c>
      <c r="Q5208" s="184">
        <v>44759</v>
      </c>
      <c r="R5208" s="182">
        <v>7.75</v>
      </c>
      <c r="S5208" s="182">
        <f t="shared" si="462"/>
        <v>5.04</v>
      </c>
      <c r="T5208" s="182">
        <f t="shared" si="463"/>
        <v>2.71</v>
      </c>
    </row>
    <row r="5209" spans="16:20" x14ac:dyDescent="0.2">
      <c r="P5209" s="184">
        <f t="shared" si="461"/>
        <v>44743</v>
      </c>
      <c r="Q5209" s="184">
        <v>44760</v>
      </c>
      <c r="R5209" s="182">
        <v>7.75</v>
      </c>
      <c r="S5209" s="182">
        <f t="shared" si="462"/>
        <v>5.04</v>
      </c>
      <c r="T5209" s="182">
        <f t="shared" si="463"/>
        <v>2.71</v>
      </c>
    </row>
    <row r="5210" spans="16:20" x14ac:dyDescent="0.2">
      <c r="P5210" s="184">
        <f t="shared" si="461"/>
        <v>44743</v>
      </c>
      <c r="Q5210" s="184">
        <v>44761</v>
      </c>
      <c r="R5210" s="182">
        <v>7.75</v>
      </c>
      <c r="S5210" s="182">
        <f t="shared" si="462"/>
        <v>5.04</v>
      </c>
      <c r="T5210" s="182">
        <f t="shared" si="463"/>
        <v>2.71</v>
      </c>
    </row>
    <row r="5211" spans="16:20" x14ac:dyDescent="0.2">
      <c r="P5211" s="184">
        <f t="shared" si="461"/>
        <v>44743</v>
      </c>
      <c r="Q5211" s="184">
        <v>44762</v>
      </c>
      <c r="R5211" s="182">
        <v>7.75</v>
      </c>
      <c r="S5211" s="182">
        <f t="shared" si="462"/>
        <v>5.04</v>
      </c>
      <c r="T5211" s="182">
        <f t="shared" si="463"/>
        <v>2.71</v>
      </c>
    </row>
    <row r="5212" spans="16:20" x14ac:dyDescent="0.2">
      <c r="P5212" s="184">
        <f t="shared" si="461"/>
        <v>44743</v>
      </c>
      <c r="Q5212" s="184">
        <v>44763</v>
      </c>
      <c r="R5212" s="182">
        <v>7.75</v>
      </c>
      <c r="S5212" s="182">
        <f t="shared" si="462"/>
        <v>5.04</v>
      </c>
      <c r="T5212" s="182">
        <f t="shared" si="463"/>
        <v>2.71</v>
      </c>
    </row>
    <row r="5213" spans="16:20" x14ac:dyDescent="0.2">
      <c r="P5213" s="184">
        <f t="shared" si="461"/>
        <v>44743</v>
      </c>
      <c r="Q5213" s="184">
        <v>44764</v>
      </c>
      <c r="R5213" s="182">
        <v>7.75</v>
      </c>
      <c r="S5213" s="182">
        <f t="shared" si="462"/>
        <v>5.04</v>
      </c>
      <c r="T5213" s="182">
        <f t="shared" si="463"/>
        <v>2.71</v>
      </c>
    </row>
    <row r="5214" spans="16:20" x14ac:dyDescent="0.2">
      <c r="P5214" s="184">
        <f t="shared" si="461"/>
        <v>44743</v>
      </c>
      <c r="Q5214" s="184">
        <v>44765</v>
      </c>
      <c r="R5214" s="182">
        <v>7.75</v>
      </c>
      <c r="S5214" s="182">
        <f t="shared" si="462"/>
        <v>5.04</v>
      </c>
      <c r="T5214" s="182">
        <f t="shared" si="463"/>
        <v>2.71</v>
      </c>
    </row>
    <row r="5215" spans="16:20" x14ac:dyDescent="0.2">
      <c r="P5215" s="184">
        <f t="shared" si="461"/>
        <v>44743</v>
      </c>
      <c r="Q5215" s="184">
        <v>44766</v>
      </c>
      <c r="R5215" s="182">
        <v>7.75</v>
      </c>
      <c r="S5215" s="182">
        <f t="shared" si="462"/>
        <v>5.04</v>
      </c>
      <c r="T5215" s="182">
        <f t="shared" si="463"/>
        <v>2.71</v>
      </c>
    </row>
    <row r="5216" spans="16:20" x14ac:dyDescent="0.2">
      <c r="P5216" s="184">
        <f t="shared" si="461"/>
        <v>44743</v>
      </c>
      <c r="Q5216" s="184">
        <v>44767</v>
      </c>
      <c r="R5216" s="182">
        <v>7.75</v>
      </c>
      <c r="S5216" s="182">
        <f t="shared" si="462"/>
        <v>5.04</v>
      </c>
      <c r="T5216" s="182">
        <f t="shared" si="463"/>
        <v>2.71</v>
      </c>
    </row>
    <row r="5217" spans="16:20" x14ac:dyDescent="0.2">
      <c r="P5217" s="184">
        <f t="shared" si="461"/>
        <v>44743</v>
      </c>
      <c r="Q5217" s="184">
        <v>44768</v>
      </c>
      <c r="R5217" s="182">
        <v>7.75</v>
      </c>
      <c r="S5217" s="182">
        <f t="shared" si="462"/>
        <v>5.04</v>
      </c>
      <c r="T5217" s="182">
        <f t="shared" si="463"/>
        <v>2.71</v>
      </c>
    </row>
    <row r="5218" spans="16:20" x14ac:dyDescent="0.2">
      <c r="P5218" s="184">
        <f t="shared" si="461"/>
        <v>44743</v>
      </c>
      <c r="Q5218" s="184">
        <v>44769</v>
      </c>
      <c r="R5218" s="182">
        <v>7.75</v>
      </c>
      <c r="S5218" s="182">
        <f t="shared" si="462"/>
        <v>5.04</v>
      </c>
      <c r="T5218" s="182">
        <f t="shared" si="463"/>
        <v>2.71</v>
      </c>
    </row>
    <row r="5219" spans="16:20" x14ac:dyDescent="0.2">
      <c r="P5219" s="184">
        <f t="shared" si="461"/>
        <v>44743</v>
      </c>
      <c r="Q5219" s="184">
        <v>44770</v>
      </c>
      <c r="R5219" s="182">
        <v>7.75</v>
      </c>
      <c r="S5219" s="182">
        <f t="shared" si="462"/>
        <v>5.04</v>
      </c>
      <c r="T5219" s="182">
        <f t="shared" si="463"/>
        <v>2.71</v>
      </c>
    </row>
    <row r="5220" spans="16:20" x14ac:dyDescent="0.2">
      <c r="P5220" s="184">
        <f t="shared" si="461"/>
        <v>44743</v>
      </c>
      <c r="Q5220" s="184">
        <v>44771</v>
      </c>
      <c r="R5220" s="182">
        <v>7.75</v>
      </c>
      <c r="S5220" s="182">
        <f t="shared" si="462"/>
        <v>5.04</v>
      </c>
      <c r="T5220" s="182">
        <f t="shared" si="463"/>
        <v>2.71</v>
      </c>
    </row>
    <row r="5221" spans="16:20" x14ac:dyDescent="0.2">
      <c r="P5221" s="184">
        <f t="shared" si="461"/>
        <v>44743</v>
      </c>
      <c r="Q5221" s="184">
        <v>44772</v>
      </c>
      <c r="R5221" s="182">
        <v>7.75</v>
      </c>
      <c r="S5221" s="182">
        <f t="shared" si="462"/>
        <v>5.04</v>
      </c>
      <c r="T5221" s="182">
        <f t="shared" si="463"/>
        <v>2.71</v>
      </c>
    </row>
    <row r="5222" spans="16:20" x14ac:dyDescent="0.2">
      <c r="P5222" s="184">
        <f t="shared" si="461"/>
        <v>44743</v>
      </c>
      <c r="Q5222" s="184">
        <v>44773</v>
      </c>
      <c r="R5222" s="182">
        <v>7.75</v>
      </c>
      <c r="S5222" s="182">
        <f t="shared" si="462"/>
        <v>5.04</v>
      </c>
      <c r="T5222" s="182">
        <f t="shared" si="463"/>
        <v>2.71</v>
      </c>
    </row>
    <row r="5223" spans="16:20" x14ac:dyDescent="0.2">
      <c r="P5223" s="184">
        <f t="shared" si="461"/>
        <v>44774</v>
      </c>
      <c r="Q5223" s="184">
        <v>44774</v>
      </c>
      <c r="R5223" s="182">
        <v>7.75</v>
      </c>
      <c r="S5223" s="182">
        <f t="shared" si="462"/>
        <v>5.05</v>
      </c>
      <c r="T5223" s="182">
        <f t="shared" si="463"/>
        <v>2.7</v>
      </c>
    </row>
    <row r="5224" spans="16:20" x14ac:dyDescent="0.2">
      <c r="P5224" s="184">
        <f t="shared" si="461"/>
        <v>44774</v>
      </c>
      <c r="Q5224" s="184">
        <v>44775</v>
      </c>
      <c r="R5224" s="182">
        <v>7.75</v>
      </c>
      <c r="S5224" s="182">
        <f t="shared" si="462"/>
        <v>5.05</v>
      </c>
      <c r="T5224" s="182">
        <f t="shared" si="463"/>
        <v>2.7</v>
      </c>
    </row>
    <row r="5225" spans="16:20" x14ac:dyDescent="0.2">
      <c r="P5225" s="184">
        <f t="shared" si="461"/>
        <v>44774</v>
      </c>
      <c r="Q5225" s="184">
        <v>44776</v>
      </c>
      <c r="R5225" s="182">
        <v>7.75</v>
      </c>
      <c r="S5225" s="182">
        <f t="shared" si="462"/>
        <v>5.05</v>
      </c>
      <c r="T5225" s="182">
        <f t="shared" si="463"/>
        <v>2.7</v>
      </c>
    </row>
    <row r="5226" spans="16:20" x14ac:dyDescent="0.2">
      <c r="P5226" s="184">
        <f t="shared" si="461"/>
        <v>44774</v>
      </c>
      <c r="Q5226" s="184">
        <v>44777</v>
      </c>
      <c r="R5226" s="182">
        <v>7.75</v>
      </c>
      <c r="S5226" s="182">
        <f t="shared" si="462"/>
        <v>5.05</v>
      </c>
      <c r="T5226" s="182">
        <f t="shared" si="463"/>
        <v>2.7</v>
      </c>
    </row>
    <row r="5227" spans="16:20" x14ac:dyDescent="0.2">
      <c r="P5227" s="184">
        <f t="shared" si="461"/>
        <v>44774</v>
      </c>
      <c r="Q5227" s="184">
        <v>44778</v>
      </c>
      <c r="R5227" s="182">
        <v>7.75</v>
      </c>
      <c r="S5227" s="182">
        <f t="shared" si="462"/>
        <v>5.05</v>
      </c>
      <c r="T5227" s="182">
        <f t="shared" si="463"/>
        <v>2.7</v>
      </c>
    </row>
    <row r="5228" spans="16:20" x14ac:dyDescent="0.2">
      <c r="P5228" s="184">
        <f t="shared" si="461"/>
        <v>44774</v>
      </c>
      <c r="Q5228" s="184">
        <v>44779</v>
      </c>
      <c r="R5228" s="182">
        <v>7.75</v>
      </c>
      <c r="S5228" s="182">
        <f t="shared" si="462"/>
        <v>5.05</v>
      </c>
      <c r="T5228" s="182">
        <f t="shared" si="463"/>
        <v>2.7</v>
      </c>
    </row>
    <row r="5229" spans="16:20" x14ac:dyDescent="0.2">
      <c r="P5229" s="184">
        <f t="shared" si="461"/>
        <v>44774</v>
      </c>
      <c r="Q5229" s="184">
        <v>44780</v>
      </c>
      <c r="R5229" s="182">
        <v>7.75</v>
      </c>
      <c r="S5229" s="182">
        <f t="shared" si="462"/>
        <v>5.05</v>
      </c>
      <c r="T5229" s="182">
        <f t="shared" si="463"/>
        <v>2.7</v>
      </c>
    </row>
    <row r="5230" spans="16:20" x14ac:dyDescent="0.2">
      <c r="P5230" s="184">
        <f t="shared" si="461"/>
        <v>44774</v>
      </c>
      <c r="Q5230" s="184">
        <v>44781</v>
      </c>
      <c r="R5230" s="182">
        <v>7.75</v>
      </c>
      <c r="S5230" s="182">
        <f t="shared" si="462"/>
        <v>5.05</v>
      </c>
      <c r="T5230" s="182">
        <f t="shared" si="463"/>
        <v>2.7</v>
      </c>
    </row>
    <row r="5231" spans="16:20" x14ac:dyDescent="0.2">
      <c r="P5231" s="184">
        <f t="shared" si="461"/>
        <v>44774</v>
      </c>
      <c r="Q5231" s="184">
        <v>44782</v>
      </c>
      <c r="R5231" s="182">
        <v>7.75</v>
      </c>
      <c r="S5231" s="182">
        <f t="shared" si="462"/>
        <v>5.05</v>
      </c>
      <c r="T5231" s="182">
        <f t="shared" si="463"/>
        <v>2.7</v>
      </c>
    </row>
    <row r="5232" spans="16:20" x14ac:dyDescent="0.2">
      <c r="P5232" s="184">
        <f t="shared" si="461"/>
        <v>44774</v>
      </c>
      <c r="Q5232" s="184">
        <v>44783</v>
      </c>
      <c r="R5232" s="182">
        <v>7.75</v>
      </c>
      <c r="S5232" s="182">
        <f t="shared" si="462"/>
        <v>5.05</v>
      </c>
      <c r="T5232" s="182">
        <f t="shared" si="463"/>
        <v>2.7</v>
      </c>
    </row>
    <row r="5233" spans="16:20" x14ac:dyDescent="0.2">
      <c r="P5233" s="184">
        <f t="shared" si="461"/>
        <v>44774</v>
      </c>
      <c r="Q5233" s="184">
        <v>44784</v>
      </c>
      <c r="R5233" s="182">
        <v>7.75</v>
      </c>
      <c r="S5233" s="182">
        <f t="shared" si="462"/>
        <v>5.05</v>
      </c>
      <c r="T5233" s="182">
        <f t="shared" si="463"/>
        <v>2.7</v>
      </c>
    </row>
    <row r="5234" spans="16:20" x14ac:dyDescent="0.2">
      <c r="P5234" s="184">
        <f t="shared" si="461"/>
        <v>44774</v>
      </c>
      <c r="Q5234" s="184">
        <v>44785</v>
      </c>
      <c r="R5234" s="182">
        <v>8.5</v>
      </c>
      <c r="S5234" s="182">
        <f t="shared" si="462"/>
        <v>5.05</v>
      </c>
      <c r="T5234" s="182">
        <f t="shared" si="463"/>
        <v>3.45</v>
      </c>
    </row>
    <row r="5235" spans="16:20" x14ac:dyDescent="0.2">
      <c r="P5235" s="184">
        <f t="shared" si="461"/>
        <v>44774</v>
      </c>
      <c r="Q5235" s="184">
        <v>44786</v>
      </c>
      <c r="R5235" s="182">
        <v>8.5</v>
      </c>
      <c r="S5235" s="182">
        <f t="shared" si="462"/>
        <v>5.05</v>
      </c>
      <c r="T5235" s="182">
        <f t="shared" si="463"/>
        <v>3.45</v>
      </c>
    </row>
    <row r="5236" spans="16:20" x14ac:dyDescent="0.2">
      <c r="P5236" s="184">
        <f t="shared" si="461"/>
        <v>44774</v>
      </c>
      <c r="Q5236" s="184">
        <v>44787</v>
      </c>
      <c r="R5236" s="182">
        <v>8.5</v>
      </c>
      <c r="S5236" s="182">
        <f t="shared" si="462"/>
        <v>5.05</v>
      </c>
      <c r="T5236" s="182">
        <f t="shared" si="463"/>
        <v>3.45</v>
      </c>
    </row>
    <row r="5237" spans="16:20" x14ac:dyDescent="0.2">
      <c r="P5237" s="184">
        <f t="shared" si="461"/>
        <v>44774</v>
      </c>
      <c r="Q5237" s="184">
        <v>44788</v>
      </c>
      <c r="R5237" s="182">
        <v>8.5</v>
      </c>
      <c r="S5237" s="182">
        <f t="shared" si="462"/>
        <v>5.05</v>
      </c>
      <c r="T5237" s="182">
        <f t="shared" si="463"/>
        <v>3.45</v>
      </c>
    </row>
    <row r="5238" spans="16:20" x14ac:dyDescent="0.2">
      <c r="P5238" s="184">
        <f t="shared" si="461"/>
        <v>44774</v>
      </c>
      <c r="Q5238" s="184">
        <v>44789</v>
      </c>
      <c r="R5238" s="182">
        <v>8.5</v>
      </c>
      <c r="S5238" s="182">
        <f t="shared" si="462"/>
        <v>5.05</v>
      </c>
      <c r="T5238" s="182">
        <f t="shared" si="463"/>
        <v>3.45</v>
      </c>
    </row>
    <row r="5239" spans="16:20" x14ac:dyDescent="0.2">
      <c r="P5239" s="184">
        <f t="shared" si="461"/>
        <v>44774</v>
      </c>
      <c r="Q5239" s="184">
        <v>44790</v>
      </c>
      <c r="R5239" s="182">
        <v>8.5</v>
      </c>
      <c r="S5239" s="182">
        <f t="shared" si="462"/>
        <v>5.05</v>
      </c>
      <c r="T5239" s="182">
        <f t="shared" si="463"/>
        <v>3.45</v>
      </c>
    </row>
    <row r="5240" spans="16:20" x14ac:dyDescent="0.2">
      <c r="P5240" s="184">
        <f t="shared" si="461"/>
        <v>44774</v>
      </c>
      <c r="Q5240" s="184">
        <v>44791</v>
      </c>
      <c r="R5240" s="182">
        <v>8.5</v>
      </c>
      <c r="S5240" s="182">
        <f t="shared" si="462"/>
        <v>5.05</v>
      </c>
      <c r="T5240" s="182">
        <f t="shared" si="463"/>
        <v>3.45</v>
      </c>
    </row>
    <row r="5241" spans="16:20" x14ac:dyDescent="0.2">
      <c r="P5241" s="184">
        <f t="shared" si="461"/>
        <v>44774</v>
      </c>
      <c r="Q5241" s="184">
        <v>44792</v>
      </c>
      <c r="R5241" s="182">
        <v>8.5</v>
      </c>
      <c r="S5241" s="182">
        <f t="shared" si="462"/>
        <v>5.05</v>
      </c>
      <c r="T5241" s="182">
        <f t="shared" si="463"/>
        <v>3.45</v>
      </c>
    </row>
    <row r="5242" spans="16:20" x14ac:dyDescent="0.2">
      <c r="P5242" s="184">
        <f t="shared" si="461"/>
        <v>44774</v>
      </c>
      <c r="Q5242" s="184">
        <v>44793</v>
      </c>
      <c r="R5242" s="182">
        <v>8.5</v>
      </c>
      <c r="S5242" s="182">
        <f t="shared" si="462"/>
        <v>5.05</v>
      </c>
      <c r="T5242" s="182">
        <f t="shared" si="463"/>
        <v>3.45</v>
      </c>
    </row>
    <row r="5243" spans="16:20" x14ac:dyDescent="0.2">
      <c r="P5243" s="184">
        <f t="shared" si="461"/>
        <v>44774</v>
      </c>
      <c r="Q5243" s="184">
        <v>44794</v>
      </c>
      <c r="R5243" s="182">
        <v>8.5</v>
      </c>
      <c r="S5243" s="182">
        <f t="shared" si="462"/>
        <v>5.05</v>
      </c>
      <c r="T5243" s="182">
        <f t="shared" si="463"/>
        <v>3.45</v>
      </c>
    </row>
    <row r="5244" spans="16:20" x14ac:dyDescent="0.2">
      <c r="P5244" s="184">
        <f t="shared" si="461"/>
        <v>44774</v>
      </c>
      <c r="Q5244" s="184">
        <v>44795</v>
      </c>
      <c r="R5244" s="182">
        <v>8.5</v>
      </c>
      <c r="S5244" s="182">
        <f t="shared" si="462"/>
        <v>5.05</v>
      </c>
      <c r="T5244" s="182">
        <f t="shared" si="463"/>
        <v>3.45</v>
      </c>
    </row>
    <row r="5245" spans="16:20" x14ac:dyDescent="0.2">
      <c r="P5245" s="184">
        <f t="shared" si="461"/>
        <v>44774</v>
      </c>
      <c r="Q5245" s="184">
        <v>44796</v>
      </c>
      <c r="R5245" s="182">
        <v>8.5</v>
      </c>
      <c r="S5245" s="182">
        <f t="shared" si="462"/>
        <v>5.05</v>
      </c>
      <c r="T5245" s="182">
        <f t="shared" si="463"/>
        <v>3.45</v>
      </c>
    </row>
    <row r="5246" spans="16:20" x14ac:dyDescent="0.2">
      <c r="P5246" s="184">
        <f t="shared" si="461"/>
        <v>44774</v>
      </c>
      <c r="Q5246" s="184">
        <v>44797</v>
      </c>
      <c r="R5246" s="182">
        <v>8.5</v>
      </c>
      <c r="S5246" s="182">
        <f t="shared" si="462"/>
        <v>5.05</v>
      </c>
      <c r="T5246" s="182">
        <f t="shared" si="463"/>
        <v>3.45</v>
      </c>
    </row>
    <row r="5247" spans="16:20" x14ac:dyDescent="0.2">
      <c r="P5247" s="184">
        <f t="shared" si="461"/>
        <v>44774</v>
      </c>
      <c r="Q5247" s="184">
        <v>44798</v>
      </c>
      <c r="R5247" s="182">
        <v>8.5</v>
      </c>
      <c r="S5247" s="182">
        <f t="shared" si="462"/>
        <v>5.05</v>
      </c>
      <c r="T5247" s="182">
        <f t="shared" si="463"/>
        <v>3.45</v>
      </c>
    </row>
    <row r="5248" spans="16:20" x14ac:dyDescent="0.2">
      <c r="P5248" s="184">
        <f t="shared" si="461"/>
        <v>44774</v>
      </c>
      <c r="Q5248" s="184">
        <v>44799</v>
      </c>
      <c r="R5248" s="182">
        <v>8.5</v>
      </c>
      <c r="S5248" s="182">
        <f t="shared" si="462"/>
        <v>5.05</v>
      </c>
      <c r="T5248" s="182">
        <f t="shared" si="463"/>
        <v>3.45</v>
      </c>
    </row>
    <row r="5249" spans="16:20" x14ac:dyDescent="0.2">
      <c r="P5249" s="184">
        <f t="shared" si="461"/>
        <v>44774</v>
      </c>
      <c r="Q5249" s="184">
        <v>44800</v>
      </c>
      <c r="R5249" s="182">
        <v>8.5</v>
      </c>
      <c r="S5249" s="182">
        <f t="shared" si="462"/>
        <v>5.05</v>
      </c>
      <c r="T5249" s="182">
        <f t="shared" si="463"/>
        <v>3.45</v>
      </c>
    </row>
    <row r="5250" spans="16:20" x14ac:dyDescent="0.2">
      <c r="P5250" s="184">
        <f t="shared" si="461"/>
        <v>44774</v>
      </c>
      <c r="Q5250" s="184">
        <v>44801</v>
      </c>
      <c r="R5250" s="182">
        <v>8.5</v>
      </c>
      <c r="S5250" s="182">
        <f t="shared" si="462"/>
        <v>5.05</v>
      </c>
      <c r="T5250" s="182">
        <f t="shared" si="463"/>
        <v>3.45</v>
      </c>
    </row>
    <row r="5251" spans="16:20" x14ac:dyDescent="0.2">
      <c r="P5251" s="184">
        <f t="shared" si="461"/>
        <v>44774</v>
      </c>
      <c r="Q5251" s="184">
        <v>44802</v>
      </c>
      <c r="R5251" s="182">
        <v>8.5</v>
      </c>
      <c r="S5251" s="182">
        <f t="shared" si="462"/>
        <v>5.05</v>
      </c>
      <c r="T5251" s="182">
        <f t="shared" si="463"/>
        <v>3.45</v>
      </c>
    </row>
    <row r="5252" spans="16:20" x14ac:dyDescent="0.2">
      <c r="P5252" s="184">
        <f t="shared" si="461"/>
        <v>44774</v>
      </c>
      <c r="Q5252" s="184">
        <v>44803</v>
      </c>
      <c r="R5252" s="182">
        <v>8.5</v>
      </c>
      <c r="S5252" s="182">
        <f t="shared" si="462"/>
        <v>5.05</v>
      </c>
      <c r="T5252" s="182">
        <f t="shared" si="463"/>
        <v>3.45</v>
      </c>
    </row>
    <row r="5253" spans="16:20" x14ac:dyDescent="0.2">
      <c r="P5253" s="184">
        <f t="shared" si="461"/>
        <v>44774</v>
      </c>
      <c r="Q5253" s="184">
        <v>44804</v>
      </c>
      <c r="R5253" s="182">
        <v>8.5</v>
      </c>
      <c r="S5253" s="182">
        <f t="shared" si="462"/>
        <v>5.05</v>
      </c>
      <c r="T5253" s="182">
        <f t="shared" si="463"/>
        <v>3.45</v>
      </c>
    </row>
    <row r="5254" spans="16:20" x14ac:dyDescent="0.2">
      <c r="P5254" s="184">
        <f t="shared" si="461"/>
        <v>44805</v>
      </c>
      <c r="Q5254" s="184">
        <v>44805</v>
      </c>
      <c r="R5254" s="182">
        <v>8.5</v>
      </c>
      <c r="S5254" s="182">
        <f t="shared" si="462"/>
        <v>5.25</v>
      </c>
      <c r="T5254" s="182">
        <f t="shared" si="463"/>
        <v>3.25</v>
      </c>
    </row>
    <row r="5255" spans="16:20" x14ac:dyDescent="0.2">
      <c r="P5255" s="184">
        <f t="shared" si="461"/>
        <v>44805</v>
      </c>
      <c r="Q5255" s="184">
        <v>44806</v>
      </c>
      <c r="R5255" s="182">
        <v>8.5</v>
      </c>
      <c r="S5255" s="182">
        <f t="shared" si="462"/>
        <v>5.25</v>
      </c>
      <c r="T5255" s="182">
        <f t="shared" si="463"/>
        <v>3.25</v>
      </c>
    </row>
    <row r="5256" spans="16:20" x14ac:dyDescent="0.2">
      <c r="P5256" s="184">
        <f t="shared" ref="P5256:P5319" si="464">DATE(YEAR(Q5256),MONTH(Q5256),1)</f>
        <v>44805</v>
      </c>
      <c r="Q5256" s="184">
        <v>44807</v>
      </c>
      <c r="R5256" s="182">
        <v>8.5</v>
      </c>
      <c r="S5256" s="182">
        <f t="shared" ref="S5256:S5319" si="465">INDEX($Y:$Y,MATCH($P5256,$V:$V,0))</f>
        <v>5.25</v>
      </c>
      <c r="T5256" s="182">
        <f t="shared" ref="T5256:T5319" si="466">R5256-S5256</f>
        <v>3.25</v>
      </c>
    </row>
    <row r="5257" spans="16:20" x14ac:dyDescent="0.2">
      <c r="P5257" s="184">
        <f t="shared" si="464"/>
        <v>44805</v>
      </c>
      <c r="Q5257" s="184">
        <v>44808</v>
      </c>
      <c r="R5257" s="182">
        <v>8.5</v>
      </c>
      <c r="S5257" s="182">
        <f t="shared" si="465"/>
        <v>5.25</v>
      </c>
      <c r="T5257" s="182">
        <f t="shared" si="466"/>
        <v>3.25</v>
      </c>
    </row>
    <row r="5258" spans="16:20" x14ac:dyDescent="0.2">
      <c r="P5258" s="184">
        <f t="shared" si="464"/>
        <v>44805</v>
      </c>
      <c r="Q5258" s="184">
        <v>44809</v>
      </c>
      <c r="R5258" s="182">
        <v>8.5</v>
      </c>
      <c r="S5258" s="182">
        <f t="shared" si="465"/>
        <v>5.25</v>
      </c>
      <c r="T5258" s="182">
        <f t="shared" si="466"/>
        <v>3.25</v>
      </c>
    </row>
    <row r="5259" spans="16:20" x14ac:dyDescent="0.2">
      <c r="P5259" s="184">
        <f t="shared" si="464"/>
        <v>44805</v>
      </c>
      <c r="Q5259" s="184">
        <v>44810</v>
      </c>
      <c r="R5259" s="182">
        <v>8.5</v>
      </c>
      <c r="S5259" s="182">
        <f t="shared" si="465"/>
        <v>5.25</v>
      </c>
      <c r="T5259" s="182">
        <f t="shared" si="466"/>
        <v>3.25</v>
      </c>
    </row>
    <row r="5260" spans="16:20" x14ac:dyDescent="0.2">
      <c r="P5260" s="184">
        <f t="shared" si="464"/>
        <v>44805</v>
      </c>
      <c r="Q5260" s="184">
        <v>44811</v>
      </c>
      <c r="R5260" s="182">
        <v>8.5</v>
      </c>
      <c r="S5260" s="182">
        <f t="shared" si="465"/>
        <v>5.25</v>
      </c>
      <c r="T5260" s="182">
        <f t="shared" si="466"/>
        <v>3.25</v>
      </c>
    </row>
    <row r="5261" spans="16:20" x14ac:dyDescent="0.2">
      <c r="P5261" s="184">
        <f t="shared" si="464"/>
        <v>44805</v>
      </c>
      <c r="Q5261" s="184">
        <v>44812</v>
      </c>
      <c r="R5261" s="182">
        <v>8.5</v>
      </c>
      <c r="S5261" s="182">
        <f t="shared" si="465"/>
        <v>5.25</v>
      </c>
      <c r="T5261" s="182">
        <f t="shared" si="466"/>
        <v>3.25</v>
      </c>
    </row>
    <row r="5262" spans="16:20" x14ac:dyDescent="0.2">
      <c r="P5262" s="184">
        <f t="shared" si="464"/>
        <v>44805</v>
      </c>
      <c r="Q5262" s="184">
        <v>44813</v>
      </c>
      <c r="R5262" s="182">
        <v>8.5</v>
      </c>
      <c r="S5262" s="182">
        <f t="shared" si="465"/>
        <v>5.25</v>
      </c>
      <c r="T5262" s="182">
        <f t="shared" si="466"/>
        <v>3.25</v>
      </c>
    </row>
    <row r="5263" spans="16:20" x14ac:dyDescent="0.2">
      <c r="P5263" s="184">
        <f t="shared" si="464"/>
        <v>44805</v>
      </c>
      <c r="Q5263" s="184">
        <v>44814</v>
      </c>
      <c r="R5263" s="182">
        <v>8.5</v>
      </c>
      <c r="S5263" s="182">
        <f t="shared" si="465"/>
        <v>5.25</v>
      </c>
      <c r="T5263" s="182">
        <f t="shared" si="466"/>
        <v>3.25</v>
      </c>
    </row>
    <row r="5264" spans="16:20" x14ac:dyDescent="0.2">
      <c r="P5264" s="184">
        <f t="shared" si="464"/>
        <v>44805</v>
      </c>
      <c r="Q5264" s="184">
        <v>44815</v>
      </c>
      <c r="R5264" s="182">
        <v>8.5</v>
      </c>
      <c r="S5264" s="182">
        <f t="shared" si="465"/>
        <v>5.25</v>
      </c>
      <c r="T5264" s="182">
        <f t="shared" si="466"/>
        <v>3.25</v>
      </c>
    </row>
    <row r="5265" spans="16:20" x14ac:dyDescent="0.2">
      <c r="P5265" s="184">
        <f t="shared" si="464"/>
        <v>44805</v>
      </c>
      <c r="Q5265" s="184">
        <v>44816</v>
      </c>
      <c r="R5265" s="182">
        <v>8.5</v>
      </c>
      <c r="S5265" s="182">
        <f t="shared" si="465"/>
        <v>5.25</v>
      </c>
      <c r="T5265" s="182">
        <f t="shared" si="466"/>
        <v>3.25</v>
      </c>
    </row>
    <row r="5266" spans="16:20" x14ac:dyDescent="0.2">
      <c r="P5266" s="184">
        <f t="shared" si="464"/>
        <v>44805</v>
      </c>
      <c r="Q5266" s="184">
        <v>44817</v>
      </c>
      <c r="R5266" s="182">
        <v>8.5</v>
      </c>
      <c r="S5266" s="182">
        <f t="shared" si="465"/>
        <v>5.25</v>
      </c>
      <c r="T5266" s="182">
        <f t="shared" si="466"/>
        <v>3.25</v>
      </c>
    </row>
    <row r="5267" spans="16:20" x14ac:dyDescent="0.2">
      <c r="P5267" s="184">
        <f t="shared" si="464"/>
        <v>44805</v>
      </c>
      <c r="Q5267" s="184">
        <v>44818</v>
      </c>
      <c r="R5267" s="182">
        <v>8.5</v>
      </c>
      <c r="S5267" s="182">
        <f t="shared" si="465"/>
        <v>5.25</v>
      </c>
      <c r="T5267" s="182">
        <f t="shared" si="466"/>
        <v>3.25</v>
      </c>
    </row>
    <row r="5268" spans="16:20" x14ac:dyDescent="0.2">
      <c r="P5268" s="184">
        <f t="shared" si="464"/>
        <v>44805</v>
      </c>
      <c r="Q5268" s="184">
        <v>44819</v>
      </c>
      <c r="R5268" s="182">
        <v>8.5</v>
      </c>
      <c r="S5268" s="182">
        <f t="shared" si="465"/>
        <v>5.25</v>
      </c>
      <c r="T5268" s="182">
        <f t="shared" si="466"/>
        <v>3.25</v>
      </c>
    </row>
    <row r="5269" spans="16:20" x14ac:dyDescent="0.2">
      <c r="P5269" s="184">
        <f t="shared" si="464"/>
        <v>44805</v>
      </c>
      <c r="Q5269" s="184">
        <v>44820</v>
      </c>
      <c r="R5269" s="182">
        <v>8.5</v>
      </c>
      <c r="S5269" s="182">
        <f t="shared" si="465"/>
        <v>5.25</v>
      </c>
      <c r="T5269" s="182">
        <f t="shared" si="466"/>
        <v>3.25</v>
      </c>
    </row>
    <row r="5270" spans="16:20" x14ac:dyDescent="0.2">
      <c r="P5270" s="184">
        <f t="shared" si="464"/>
        <v>44805</v>
      </c>
      <c r="Q5270" s="184">
        <v>44821</v>
      </c>
      <c r="R5270" s="182">
        <v>8.5</v>
      </c>
      <c r="S5270" s="182">
        <f t="shared" si="465"/>
        <v>5.25</v>
      </c>
      <c r="T5270" s="182">
        <f t="shared" si="466"/>
        <v>3.25</v>
      </c>
    </row>
    <row r="5271" spans="16:20" x14ac:dyDescent="0.2">
      <c r="P5271" s="184">
        <f t="shared" si="464"/>
        <v>44805</v>
      </c>
      <c r="Q5271" s="184">
        <v>44822</v>
      </c>
      <c r="R5271" s="182">
        <v>8.5</v>
      </c>
      <c r="S5271" s="182">
        <f t="shared" si="465"/>
        <v>5.25</v>
      </c>
      <c r="T5271" s="182">
        <f t="shared" si="466"/>
        <v>3.25</v>
      </c>
    </row>
    <row r="5272" spans="16:20" x14ac:dyDescent="0.2">
      <c r="P5272" s="184">
        <f t="shared" si="464"/>
        <v>44805</v>
      </c>
      <c r="Q5272" s="184">
        <v>44823</v>
      </c>
      <c r="R5272" s="182">
        <v>8.5</v>
      </c>
      <c r="S5272" s="182">
        <f t="shared" si="465"/>
        <v>5.25</v>
      </c>
      <c r="T5272" s="182">
        <f t="shared" si="466"/>
        <v>3.25</v>
      </c>
    </row>
    <row r="5273" spans="16:20" x14ac:dyDescent="0.2">
      <c r="P5273" s="184">
        <f t="shared" si="464"/>
        <v>44805</v>
      </c>
      <c r="Q5273" s="184">
        <v>44824</v>
      </c>
      <c r="R5273" s="182">
        <v>8.5</v>
      </c>
      <c r="S5273" s="182">
        <f t="shared" si="465"/>
        <v>5.25</v>
      </c>
      <c r="T5273" s="182">
        <f t="shared" si="466"/>
        <v>3.25</v>
      </c>
    </row>
    <row r="5274" spans="16:20" x14ac:dyDescent="0.2">
      <c r="P5274" s="184">
        <f t="shared" si="464"/>
        <v>44805</v>
      </c>
      <c r="Q5274" s="184">
        <v>44825</v>
      </c>
      <c r="R5274" s="182">
        <v>8.5</v>
      </c>
      <c r="S5274" s="182">
        <f t="shared" si="465"/>
        <v>5.25</v>
      </c>
      <c r="T5274" s="182">
        <f t="shared" si="466"/>
        <v>3.25</v>
      </c>
    </row>
    <row r="5275" spans="16:20" x14ac:dyDescent="0.2">
      <c r="P5275" s="184">
        <f t="shared" si="464"/>
        <v>44805</v>
      </c>
      <c r="Q5275" s="184">
        <v>44826</v>
      </c>
      <c r="R5275" s="182">
        <v>8.5</v>
      </c>
      <c r="S5275" s="182">
        <f t="shared" si="465"/>
        <v>5.25</v>
      </c>
      <c r="T5275" s="182">
        <f t="shared" si="466"/>
        <v>3.25</v>
      </c>
    </row>
    <row r="5276" spans="16:20" x14ac:dyDescent="0.2">
      <c r="P5276" s="184">
        <f t="shared" si="464"/>
        <v>44805</v>
      </c>
      <c r="Q5276" s="184">
        <v>44827</v>
      </c>
      <c r="R5276" s="182">
        <v>8.5</v>
      </c>
      <c r="S5276" s="182">
        <f t="shared" si="465"/>
        <v>5.25</v>
      </c>
      <c r="T5276" s="182">
        <f t="shared" si="466"/>
        <v>3.25</v>
      </c>
    </row>
    <row r="5277" spans="16:20" x14ac:dyDescent="0.2">
      <c r="P5277" s="184">
        <f t="shared" si="464"/>
        <v>44805</v>
      </c>
      <c r="Q5277" s="184">
        <v>44828</v>
      </c>
      <c r="R5277" s="182">
        <v>8.5</v>
      </c>
      <c r="S5277" s="182">
        <f t="shared" si="465"/>
        <v>5.25</v>
      </c>
      <c r="T5277" s="182">
        <f t="shared" si="466"/>
        <v>3.25</v>
      </c>
    </row>
    <row r="5278" spans="16:20" x14ac:dyDescent="0.2">
      <c r="P5278" s="184">
        <f t="shared" si="464"/>
        <v>44805</v>
      </c>
      <c r="Q5278" s="184">
        <v>44830</v>
      </c>
      <c r="R5278" s="182">
        <v>8.5</v>
      </c>
      <c r="S5278" s="182">
        <f t="shared" si="465"/>
        <v>5.25</v>
      </c>
      <c r="T5278" s="182">
        <f t="shared" si="466"/>
        <v>3.25</v>
      </c>
    </row>
    <row r="5279" spans="16:20" x14ac:dyDescent="0.2">
      <c r="P5279" s="184">
        <f t="shared" si="464"/>
        <v>44805</v>
      </c>
      <c r="Q5279" s="184">
        <v>44831</v>
      </c>
      <c r="R5279" s="182">
        <v>8.5</v>
      </c>
      <c r="S5279" s="182">
        <f t="shared" si="465"/>
        <v>5.25</v>
      </c>
      <c r="T5279" s="182">
        <f t="shared" si="466"/>
        <v>3.25</v>
      </c>
    </row>
    <row r="5280" spans="16:20" x14ac:dyDescent="0.2">
      <c r="P5280" s="184">
        <f t="shared" si="464"/>
        <v>44805</v>
      </c>
      <c r="Q5280" s="184">
        <v>44832</v>
      </c>
      <c r="R5280" s="182">
        <v>8.5</v>
      </c>
      <c r="S5280" s="182">
        <f t="shared" si="465"/>
        <v>5.25</v>
      </c>
      <c r="T5280" s="182">
        <f t="shared" si="466"/>
        <v>3.25</v>
      </c>
    </row>
    <row r="5281" spans="16:20" x14ac:dyDescent="0.2">
      <c r="P5281" s="184">
        <f t="shared" si="464"/>
        <v>44805</v>
      </c>
      <c r="Q5281" s="184">
        <v>44833</v>
      </c>
      <c r="R5281" s="182">
        <v>8.5</v>
      </c>
      <c r="S5281" s="182">
        <f t="shared" si="465"/>
        <v>5.25</v>
      </c>
      <c r="T5281" s="182">
        <f t="shared" si="466"/>
        <v>3.25</v>
      </c>
    </row>
    <row r="5282" spans="16:20" x14ac:dyDescent="0.2">
      <c r="P5282" s="184">
        <f t="shared" si="464"/>
        <v>44805</v>
      </c>
      <c r="Q5282" s="184">
        <v>44834</v>
      </c>
      <c r="R5282" s="182">
        <v>9.25</v>
      </c>
      <c r="S5282" s="182">
        <f t="shared" si="465"/>
        <v>5.25</v>
      </c>
      <c r="T5282" s="182">
        <f t="shared" si="466"/>
        <v>4</v>
      </c>
    </row>
    <row r="5283" spans="16:20" x14ac:dyDescent="0.2">
      <c r="P5283" s="184">
        <f t="shared" si="464"/>
        <v>44835</v>
      </c>
      <c r="Q5283" s="184">
        <v>44835</v>
      </c>
      <c r="R5283" s="182">
        <v>9.25</v>
      </c>
      <c r="S5283" s="182">
        <f t="shared" si="465"/>
        <v>5.5</v>
      </c>
      <c r="T5283" s="182">
        <f t="shared" si="466"/>
        <v>3.75</v>
      </c>
    </row>
    <row r="5284" spans="16:20" x14ac:dyDescent="0.2">
      <c r="P5284" s="184">
        <f t="shared" si="464"/>
        <v>44835</v>
      </c>
      <c r="Q5284" s="184">
        <v>44836</v>
      </c>
      <c r="R5284" s="182">
        <v>9.25</v>
      </c>
      <c r="S5284" s="182">
        <f t="shared" si="465"/>
        <v>5.5</v>
      </c>
      <c r="T5284" s="182">
        <f t="shared" si="466"/>
        <v>3.75</v>
      </c>
    </row>
    <row r="5285" spans="16:20" x14ac:dyDescent="0.2">
      <c r="P5285" s="184">
        <f t="shared" si="464"/>
        <v>44835</v>
      </c>
      <c r="Q5285" s="184">
        <v>44837</v>
      </c>
      <c r="R5285" s="182">
        <v>9.25</v>
      </c>
      <c r="S5285" s="182">
        <f t="shared" si="465"/>
        <v>5.5</v>
      </c>
      <c r="T5285" s="182">
        <f t="shared" si="466"/>
        <v>3.75</v>
      </c>
    </row>
    <row r="5286" spans="16:20" x14ac:dyDescent="0.2">
      <c r="P5286" s="184">
        <f t="shared" si="464"/>
        <v>44835</v>
      </c>
      <c r="Q5286" s="184">
        <v>44838</v>
      </c>
      <c r="R5286" s="182">
        <v>9.25</v>
      </c>
      <c r="S5286" s="182">
        <f t="shared" si="465"/>
        <v>5.5</v>
      </c>
      <c r="T5286" s="182">
        <f t="shared" si="466"/>
        <v>3.75</v>
      </c>
    </row>
    <row r="5287" spans="16:20" x14ac:dyDescent="0.2">
      <c r="P5287" s="184">
        <f t="shared" si="464"/>
        <v>44835</v>
      </c>
      <c r="Q5287" s="184">
        <v>44839</v>
      </c>
      <c r="R5287" s="182">
        <v>9.25</v>
      </c>
      <c r="S5287" s="182">
        <f t="shared" si="465"/>
        <v>5.5</v>
      </c>
      <c r="T5287" s="182">
        <f t="shared" si="466"/>
        <v>3.75</v>
      </c>
    </row>
    <row r="5288" spans="16:20" x14ac:dyDescent="0.2">
      <c r="P5288" s="184">
        <f t="shared" si="464"/>
        <v>44835</v>
      </c>
      <c r="Q5288" s="184">
        <v>44840</v>
      </c>
      <c r="R5288" s="182">
        <v>9.25</v>
      </c>
      <c r="S5288" s="182">
        <f t="shared" si="465"/>
        <v>5.5</v>
      </c>
      <c r="T5288" s="182">
        <f t="shared" si="466"/>
        <v>3.75</v>
      </c>
    </row>
    <row r="5289" spans="16:20" x14ac:dyDescent="0.2">
      <c r="P5289" s="184">
        <f t="shared" si="464"/>
        <v>44835</v>
      </c>
      <c r="Q5289" s="184">
        <v>44841</v>
      </c>
      <c r="R5289" s="182">
        <v>9.25</v>
      </c>
      <c r="S5289" s="182">
        <f t="shared" si="465"/>
        <v>5.5</v>
      </c>
      <c r="T5289" s="182">
        <f t="shared" si="466"/>
        <v>3.75</v>
      </c>
    </row>
    <row r="5290" spans="16:20" x14ac:dyDescent="0.2">
      <c r="P5290" s="184">
        <f t="shared" si="464"/>
        <v>44835</v>
      </c>
      <c r="Q5290" s="184">
        <v>44842</v>
      </c>
      <c r="R5290" s="182">
        <v>9.25</v>
      </c>
      <c r="S5290" s="182">
        <f t="shared" si="465"/>
        <v>5.5</v>
      </c>
      <c r="T5290" s="182">
        <f t="shared" si="466"/>
        <v>3.75</v>
      </c>
    </row>
    <row r="5291" spans="16:20" x14ac:dyDescent="0.2">
      <c r="P5291" s="184">
        <f t="shared" si="464"/>
        <v>44835</v>
      </c>
      <c r="Q5291" s="184">
        <v>44843</v>
      </c>
      <c r="R5291" s="182">
        <v>9.25</v>
      </c>
      <c r="S5291" s="182">
        <f t="shared" si="465"/>
        <v>5.5</v>
      </c>
      <c r="T5291" s="182">
        <f t="shared" si="466"/>
        <v>3.75</v>
      </c>
    </row>
    <row r="5292" spans="16:20" x14ac:dyDescent="0.2">
      <c r="P5292" s="184">
        <f t="shared" si="464"/>
        <v>44835</v>
      </c>
      <c r="Q5292" s="184">
        <v>44844</v>
      </c>
      <c r="R5292" s="182">
        <v>9.25</v>
      </c>
      <c r="S5292" s="182">
        <f t="shared" si="465"/>
        <v>5.5</v>
      </c>
      <c r="T5292" s="182">
        <f t="shared" si="466"/>
        <v>3.75</v>
      </c>
    </row>
    <row r="5293" spans="16:20" x14ac:dyDescent="0.2">
      <c r="P5293" s="184">
        <f t="shared" si="464"/>
        <v>44835</v>
      </c>
      <c r="Q5293" s="184">
        <v>44845</v>
      </c>
      <c r="R5293" s="182">
        <v>9.25</v>
      </c>
      <c r="S5293" s="182">
        <f t="shared" si="465"/>
        <v>5.5</v>
      </c>
      <c r="T5293" s="182">
        <f t="shared" si="466"/>
        <v>3.75</v>
      </c>
    </row>
    <row r="5294" spans="16:20" x14ac:dyDescent="0.2">
      <c r="P5294" s="184">
        <f t="shared" si="464"/>
        <v>44835</v>
      </c>
      <c r="Q5294" s="184">
        <v>44846</v>
      </c>
      <c r="R5294" s="182">
        <v>9.25</v>
      </c>
      <c r="S5294" s="182">
        <f t="shared" si="465"/>
        <v>5.5</v>
      </c>
      <c r="T5294" s="182">
        <f t="shared" si="466"/>
        <v>3.75</v>
      </c>
    </row>
    <row r="5295" spans="16:20" x14ac:dyDescent="0.2">
      <c r="P5295" s="184">
        <f t="shared" si="464"/>
        <v>44835</v>
      </c>
      <c r="Q5295" s="184">
        <v>44847</v>
      </c>
      <c r="R5295" s="182">
        <v>9.25</v>
      </c>
      <c r="S5295" s="182">
        <f t="shared" si="465"/>
        <v>5.5</v>
      </c>
      <c r="T5295" s="182">
        <f t="shared" si="466"/>
        <v>3.75</v>
      </c>
    </row>
    <row r="5296" spans="16:20" x14ac:dyDescent="0.2">
      <c r="P5296" s="184">
        <f t="shared" si="464"/>
        <v>44835</v>
      </c>
      <c r="Q5296" s="184">
        <v>44848</v>
      </c>
      <c r="R5296" s="182">
        <v>9.25</v>
      </c>
      <c r="S5296" s="182">
        <f t="shared" si="465"/>
        <v>5.5</v>
      </c>
      <c r="T5296" s="182">
        <f t="shared" si="466"/>
        <v>3.75</v>
      </c>
    </row>
    <row r="5297" spans="16:20" x14ac:dyDescent="0.2">
      <c r="P5297" s="184">
        <f t="shared" si="464"/>
        <v>44835</v>
      </c>
      <c r="Q5297" s="184">
        <v>44849</v>
      </c>
      <c r="R5297" s="182">
        <v>9.25</v>
      </c>
      <c r="S5297" s="182">
        <f t="shared" si="465"/>
        <v>5.5</v>
      </c>
      <c r="T5297" s="182">
        <f t="shared" si="466"/>
        <v>3.75</v>
      </c>
    </row>
    <row r="5298" spans="16:20" x14ac:dyDescent="0.2">
      <c r="P5298" s="184">
        <f t="shared" si="464"/>
        <v>44835</v>
      </c>
      <c r="Q5298" s="184">
        <v>44850</v>
      </c>
      <c r="R5298" s="182">
        <v>9.25</v>
      </c>
      <c r="S5298" s="182">
        <f t="shared" si="465"/>
        <v>5.5</v>
      </c>
      <c r="T5298" s="182">
        <f t="shared" si="466"/>
        <v>3.75</v>
      </c>
    </row>
    <row r="5299" spans="16:20" x14ac:dyDescent="0.2">
      <c r="P5299" s="184">
        <f t="shared" si="464"/>
        <v>44835</v>
      </c>
      <c r="Q5299" s="184">
        <v>44851</v>
      </c>
      <c r="R5299" s="182">
        <v>9.25</v>
      </c>
      <c r="S5299" s="182">
        <f t="shared" si="465"/>
        <v>5.5</v>
      </c>
      <c r="T5299" s="182">
        <f t="shared" si="466"/>
        <v>3.75</v>
      </c>
    </row>
    <row r="5300" spans="16:20" x14ac:dyDescent="0.2">
      <c r="P5300" s="184">
        <f t="shared" si="464"/>
        <v>44835</v>
      </c>
      <c r="Q5300" s="184">
        <v>44852</v>
      </c>
      <c r="R5300" s="182">
        <v>9.25</v>
      </c>
      <c r="S5300" s="182">
        <f t="shared" si="465"/>
        <v>5.5</v>
      </c>
      <c r="T5300" s="182">
        <f t="shared" si="466"/>
        <v>3.75</v>
      </c>
    </row>
    <row r="5301" spans="16:20" x14ac:dyDescent="0.2">
      <c r="P5301" s="184">
        <f t="shared" si="464"/>
        <v>44835</v>
      </c>
      <c r="Q5301" s="184">
        <v>44853</v>
      </c>
      <c r="R5301" s="182">
        <v>9.25</v>
      </c>
      <c r="S5301" s="182">
        <f t="shared" si="465"/>
        <v>5.5</v>
      </c>
      <c r="T5301" s="182">
        <f t="shared" si="466"/>
        <v>3.75</v>
      </c>
    </row>
    <row r="5302" spans="16:20" x14ac:dyDescent="0.2">
      <c r="P5302" s="184">
        <f t="shared" si="464"/>
        <v>44835</v>
      </c>
      <c r="Q5302" s="184">
        <v>44854</v>
      </c>
      <c r="R5302" s="182">
        <v>9.25</v>
      </c>
      <c r="S5302" s="182">
        <f t="shared" si="465"/>
        <v>5.5</v>
      </c>
      <c r="T5302" s="182">
        <f t="shared" si="466"/>
        <v>3.75</v>
      </c>
    </row>
    <row r="5303" spans="16:20" x14ac:dyDescent="0.2">
      <c r="P5303" s="184">
        <f t="shared" si="464"/>
        <v>44835</v>
      </c>
      <c r="Q5303" s="184">
        <v>44855</v>
      </c>
      <c r="R5303" s="182">
        <v>9.25</v>
      </c>
      <c r="S5303" s="182">
        <f t="shared" si="465"/>
        <v>5.5</v>
      </c>
      <c r="T5303" s="182">
        <f t="shared" si="466"/>
        <v>3.75</v>
      </c>
    </row>
    <row r="5304" spans="16:20" x14ac:dyDescent="0.2">
      <c r="P5304" s="184">
        <f t="shared" si="464"/>
        <v>44835</v>
      </c>
      <c r="Q5304" s="184">
        <v>44856</v>
      </c>
      <c r="R5304" s="182">
        <v>9.25</v>
      </c>
      <c r="S5304" s="182">
        <f t="shared" si="465"/>
        <v>5.5</v>
      </c>
      <c r="T5304" s="182">
        <f t="shared" si="466"/>
        <v>3.75</v>
      </c>
    </row>
    <row r="5305" spans="16:20" x14ac:dyDescent="0.2">
      <c r="P5305" s="184">
        <f t="shared" si="464"/>
        <v>44835</v>
      </c>
      <c r="Q5305" s="184">
        <v>44857</v>
      </c>
      <c r="R5305" s="182">
        <v>9.25</v>
      </c>
      <c r="S5305" s="182">
        <f t="shared" si="465"/>
        <v>5.5</v>
      </c>
      <c r="T5305" s="182">
        <f t="shared" si="466"/>
        <v>3.75</v>
      </c>
    </row>
    <row r="5306" spans="16:20" x14ac:dyDescent="0.2">
      <c r="P5306" s="184">
        <f t="shared" si="464"/>
        <v>44835</v>
      </c>
      <c r="Q5306" s="184">
        <v>44858</v>
      </c>
      <c r="R5306" s="182">
        <v>9.25</v>
      </c>
      <c r="S5306" s="182">
        <f t="shared" si="465"/>
        <v>5.5</v>
      </c>
      <c r="T5306" s="182">
        <f t="shared" si="466"/>
        <v>3.75</v>
      </c>
    </row>
    <row r="5307" spans="16:20" x14ac:dyDescent="0.2">
      <c r="P5307" s="184">
        <f t="shared" si="464"/>
        <v>44835</v>
      </c>
      <c r="Q5307" s="184">
        <v>44859</v>
      </c>
      <c r="R5307" s="182">
        <v>9.25</v>
      </c>
      <c r="S5307" s="182">
        <f t="shared" si="465"/>
        <v>5.5</v>
      </c>
      <c r="T5307" s="182">
        <f t="shared" si="466"/>
        <v>3.75</v>
      </c>
    </row>
    <row r="5308" spans="16:20" x14ac:dyDescent="0.2">
      <c r="P5308" s="184">
        <f t="shared" si="464"/>
        <v>44835</v>
      </c>
      <c r="Q5308" s="184">
        <v>44860</v>
      </c>
      <c r="R5308" s="182">
        <v>9.25</v>
      </c>
      <c r="S5308" s="182">
        <f t="shared" si="465"/>
        <v>5.5</v>
      </c>
      <c r="T5308" s="182">
        <f t="shared" si="466"/>
        <v>3.75</v>
      </c>
    </row>
    <row r="5309" spans="16:20" x14ac:dyDescent="0.2">
      <c r="P5309" s="184">
        <f t="shared" si="464"/>
        <v>44835</v>
      </c>
      <c r="Q5309" s="184">
        <v>44861</v>
      </c>
      <c r="R5309" s="182">
        <v>9.25</v>
      </c>
      <c r="S5309" s="182">
        <f t="shared" si="465"/>
        <v>5.5</v>
      </c>
      <c r="T5309" s="182">
        <f t="shared" si="466"/>
        <v>3.75</v>
      </c>
    </row>
    <row r="5310" spans="16:20" x14ac:dyDescent="0.2">
      <c r="P5310" s="184">
        <f t="shared" si="464"/>
        <v>44835</v>
      </c>
      <c r="Q5310" s="184">
        <v>44862</v>
      </c>
      <c r="R5310" s="182">
        <v>9.25</v>
      </c>
      <c r="S5310" s="182">
        <f t="shared" si="465"/>
        <v>5.5</v>
      </c>
      <c r="T5310" s="182">
        <f t="shared" si="466"/>
        <v>3.75</v>
      </c>
    </row>
    <row r="5311" spans="16:20" x14ac:dyDescent="0.2">
      <c r="P5311" s="184">
        <f t="shared" si="464"/>
        <v>44835</v>
      </c>
      <c r="Q5311" s="184">
        <v>44863</v>
      </c>
      <c r="R5311" s="182">
        <v>9.25</v>
      </c>
      <c r="S5311" s="182">
        <f t="shared" si="465"/>
        <v>5.5</v>
      </c>
      <c r="T5311" s="182">
        <f t="shared" si="466"/>
        <v>3.75</v>
      </c>
    </row>
    <row r="5312" spans="16:20" x14ac:dyDescent="0.2">
      <c r="P5312" s="184">
        <f t="shared" si="464"/>
        <v>44835</v>
      </c>
      <c r="Q5312" s="184">
        <v>44864</v>
      </c>
      <c r="R5312" s="182">
        <v>9.25</v>
      </c>
      <c r="S5312" s="182">
        <f t="shared" si="465"/>
        <v>5.5</v>
      </c>
      <c r="T5312" s="182">
        <f t="shared" si="466"/>
        <v>3.75</v>
      </c>
    </row>
    <row r="5313" spans="16:20" x14ac:dyDescent="0.2">
      <c r="P5313" s="184">
        <f t="shared" si="464"/>
        <v>44835</v>
      </c>
      <c r="Q5313" s="184">
        <v>44865</v>
      </c>
      <c r="R5313" s="182">
        <v>9.25</v>
      </c>
      <c r="S5313" s="182">
        <f t="shared" si="465"/>
        <v>5.5</v>
      </c>
      <c r="T5313" s="182">
        <f t="shared" si="466"/>
        <v>3.75</v>
      </c>
    </row>
    <row r="5314" spans="16:20" x14ac:dyDescent="0.2">
      <c r="P5314" s="184">
        <f t="shared" si="464"/>
        <v>44866</v>
      </c>
      <c r="Q5314" s="184">
        <v>44866</v>
      </c>
      <c r="R5314" s="182">
        <v>9.25</v>
      </c>
      <c r="S5314" s="182">
        <f t="shared" si="465"/>
        <v>5.17</v>
      </c>
      <c r="T5314" s="182">
        <f t="shared" si="466"/>
        <v>4.08</v>
      </c>
    </row>
    <row r="5315" spans="16:20" x14ac:dyDescent="0.2">
      <c r="P5315" s="184">
        <f t="shared" si="464"/>
        <v>44866</v>
      </c>
      <c r="Q5315" s="184">
        <v>44867</v>
      </c>
      <c r="R5315" s="182">
        <v>9.25</v>
      </c>
      <c r="S5315" s="182">
        <f t="shared" si="465"/>
        <v>5.17</v>
      </c>
      <c r="T5315" s="182">
        <f t="shared" si="466"/>
        <v>4.08</v>
      </c>
    </row>
    <row r="5316" spans="16:20" x14ac:dyDescent="0.2">
      <c r="P5316" s="184">
        <f t="shared" si="464"/>
        <v>44866</v>
      </c>
      <c r="Q5316" s="184">
        <v>44868</v>
      </c>
      <c r="R5316" s="182">
        <v>9.25</v>
      </c>
      <c r="S5316" s="182">
        <f t="shared" si="465"/>
        <v>5.17</v>
      </c>
      <c r="T5316" s="182">
        <f t="shared" si="466"/>
        <v>4.08</v>
      </c>
    </row>
    <row r="5317" spans="16:20" x14ac:dyDescent="0.2">
      <c r="P5317" s="184">
        <f t="shared" si="464"/>
        <v>44866</v>
      </c>
      <c r="Q5317" s="184">
        <v>44869</v>
      </c>
      <c r="R5317" s="182">
        <v>9.25</v>
      </c>
      <c r="S5317" s="182">
        <f t="shared" si="465"/>
        <v>5.17</v>
      </c>
      <c r="T5317" s="182">
        <f t="shared" si="466"/>
        <v>4.08</v>
      </c>
    </row>
    <row r="5318" spans="16:20" x14ac:dyDescent="0.2">
      <c r="P5318" s="184">
        <f t="shared" si="464"/>
        <v>44866</v>
      </c>
      <c r="Q5318" s="184">
        <v>44870</v>
      </c>
      <c r="R5318" s="182">
        <v>9.25</v>
      </c>
      <c r="S5318" s="182">
        <f t="shared" si="465"/>
        <v>5.17</v>
      </c>
      <c r="T5318" s="182">
        <f t="shared" si="466"/>
        <v>4.08</v>
      </c>
    </row>
    <row r="5319" spans="16:20" x14ac:dyDescent="0.2">
      <c r="P5319" s="184">
        <f t="shared" si="464"/>
        <v>44866</v>
      </c>
      <c r="Q5319" s="184">
        <v>44871</v>
      </c>
      <c r="R5319" s="182">
        <v>9.25</v>
      </c>
      <c r="S5319" s="182">
        <f t="shared" si="465"/>
        <v>5.17</v>
      </c>
      <c r="T5319" s="182">
        <f t="shared" si="466"/>
        <v>4.08</v>
      </c>
    </row>
    <row r="5320" spans="16:20" x14ac:dyDescent="0.2">
      <c r="P5320" s="184">
        <f t="shared" ref="P5320:P5383" si="467">DATE(YEAR(Q5320),MONTH(Q5320),1)</f>
        <v>44866</v>
      </c>
      <c r="Q5320" s="184">
        <v>44872</v>
      </c>
      <c r="R5320" s="182">
        <v>9.25</v>
      </c>
      <c r="S5320" s="182">
        <f t="shared" ref="S5320:S5383" si="468">INDEX($Y:$Y,MATCH($P5320,$V:$V,0))</f>
        <v>5.17</v>
      </c>
      <c r="T5320" s="182">
        <f t="shared" ref="T5320:T5383" si="469">R5320-S5320</f>
        <v>4.08</v>
      </c>
    </row>
    <row r="5321" spans="16:20" x14ac:dyDescent="0.2">
      <c r="P5321" s="184">
        <f t="shared" si="467"/>
        <v>44866</v>
      </c>
      <c r="Q5321" s="184">
        <v>44873</v>
      </c>
      <c r="R5321" s="182">
        <v>9.25</v>
      </c>
      <c r="S5321" s="182">
        <f t="shared" si="468"/>
        <v>5.17</v>
      </c>
      <c r="T5321" s="182">
        <f t="shared" si="469"/>
        <v>4.08</v>
      </c>
    </row>
    <row r="5322" spans="16:20" x14ac:dyDescent="0.2">
      <c r="P5322" s="184">
        <f t="shared" si="467"/>
        <v>44866</v>
      </c>
      <c r="Q5322" s="184">
        <v>44874</v>
      </c>
      <c r="R5322" s="182">
        <v>9.25</v>
      </c>
      <c r="S5322" s="182">
        <f t="shared" si="468"/>
        <v>5.17</v>
      </c>
      <c r="T5322" s="182">
        <f t="shared" si="469"/>
        <v>4.08</v>
      </c>
    </row>
    <row r="5323" spans="16:20" x14ac:dyDescent="0.2">
      <c r="P5323" s="184">
        <f t="shared" si="467"/>
        <v>44866</v>
      </c>
      <c r="Q5323" s="184">
        <v>44875</v>
      </c>
      <c r="R5323" s="182">
        <v>9.25</v>
      </c>
      <c r="S5323" s="182">
        <f t="shared" si="468"/>
        <v>5.17</v>
      </c>
      <c r="T5323" s="182">
        <f t="shared" si="469"/>
        <v>4.08</v>
      </c>
    </row>
    <row r="5324" spans="16:20" x14ac:dyDescent="0.2">
      <c r="P5324" s="184">
        <f t="shared" si="467"/>
        <v>44866</v>
      </c>
      <c r="Q5324" s="184">
        <v>44876</v>
      </c>
      <c r="R5324" s="182">
        <v>10</v>
      </c>
      <c r="S5324" s="182">
        <f t="shared" si="468"/>
        <v>5.17</v>
      </c>
      <c r="T5324" s="182">
        <f t="shared" si="469"/>
        <v>4.83</v>
      </c>
    </row>
    <row r="5325" spans="16:20" x14ac:dyDescent="0.2">
      <c r="P5325" s="184">
        <f t="shared" si="467"/>
        <v>44866</v>
      </c>
      <c r="Q5325" s="184">
        <v>44877</v>
      </c>
      <c r="R5325" s="182">
        <v>10</v>
      </c>
      <c r="S5325" s="182">
        <f t="shared" si="468"/>
        <v>5.17</v>
      </c>
      <c r="T5325" s="182">
        <f t="shared" si="469"/>
        <v>4.83</v>
      </c>
    </row>
    <row r="5326" spans="16:20" x14ac:dyDescent="0.2">
      <c r="P5326" s="184">
        <f t="shared" si="467"/>
        <v>44866</v>
      </c>
      <c r="Q5326" s="184">
        <v>44878</v>
      </c>
      <c r="R5326" s="182">
        <v>10</v>
      </c>
      <c r="S5326" s="182">
        <f t="shared" si="468"/>
        <v>5.17</v>
      </c>
      <c r="T5326" s="182">
        <f t="shared" si="469"/>
        <v>4.83</v>
      </c>
    </row>
    <row r="5327" spans="16:20" x14ac:dyDescent="0.2">
      <c r="P5327" s="184">
        <f t="shared" si="467"/>
        <v>44866</v>
      </c>
      <c r="Q5327" s="184">
        <v>44879</v>
      </c>
      <c r="R5327" s="182">
        <v>10</v>
      </c>
      <c r="S5327" s="182">
        <f t="shared" si="468"/>
        <v>5.17</v>
      </c>
      <c r="T5327" s="182">
        <f t="shared" si="469"/>
        <v>4.83</v>
      </c>
    </row>
    <row r="5328" spans="16:20" x14ac:dyDescent="0.2">
      <c r="P5328" s="184">
        <f t="shared" si="467"/>
        <v>44866</v>
      </c>
      <c r="Q5328" s="184">
        <v>44880</v>
      </c>
      <c r="R5328" s="182">
        <v>10</v>
      </c>
      <c r="S5328" s="182">
        <f t="shared" si="468"/>
        <v>5.17</v>
      </c>
      <c r="T5328" s="182">
        <f t="shared" si="469"/>
        <v>4.83</v>
      </c>
    </row>
    <row r="5329" spans="16:20" x14ac:dyDescent="0.2">
      <c r="P5329" s="184">
        <f t="shared" si="467"/>
        <v>44866</v>
      </c>
      <c r="Q5329" s="184">
        <v>44881</v>
      </c>
      <c r="R5329" s="182">
        <v>10</v>
      </c>
      <c r="S5329" s="182">
        <f t="shared" si="468"/>
        <v>5.17</v>
      </c>
      <c r="T5329" s="182">
        <f t="shared" si="469"/>
        <v>4.83</v>
      </c>
    </row>
    <row r="5330" spans="16:20" x14ac:dyDescent="0.2">
      <c r="P5330" s="184">
        <f t="shared" si="467"/>
        <v>44866</v>
      </c>
      <c r="Q5330" s="184">
        <v>44882</v>
      </c>
      <c r="R5330" s="182">
        <v>10</v>
      </c>
      <c r="S5330" s="182">
        <f t="shared" si="468"/>
        <v>5.17</v>
      </c>
      <c r="T5330" s="182">
        <f t="shared" si="469"/>
        <v>4.83</v>
      </c>
    </row>
    <row r="5331" spans="16:20" x14ac:dyDescent="0.2">
      <c r="P5331" s="184">
        <f t="shared" si="467"/>
        <v>44866</v>
      </c>
      <c r="Q5331" s="184">
        <v>44883</v>
      </c>
      <c r="R5331" s="182">
        <v>10</v>
      </c>
      <c r="S5331" s="182">
        <f t="shared" si="468"/>
        <v>5.17</v>
      </c>
      <c r="T5331" s="182">
        <f t="shared" si="469"/>
        <v>4.83</v>
      </c>
    </row>
    <row r="5332" spans="16:20" x14ac:dyDescent="0.2">
      <c r="P5332" s="184">
        <f t="shared" si="467"/>
        <v>44866</v>
      </c>
      <c r="Q5332" s="184">
        <v>44884</v>
      </c>
      <c r="R5332" s="182">
        <v>10</v>
      </c>
      <c r="S5332" s="182">
        <f t="shared" si="468"/>
        <v>5.17</v>
      </c>
      <c r="T5332" s="182">
        <f t="shared" si="469"/>
        <v>4.83</v>
      </c>
    </row>
    <row r="5333" spans="16:20" x14ac:dyDescent="0.2">
      <c r="P5333" s="184">
        <f t="shared" si="467"/>
        <v>44866</v>
      </c>
      <c r="Q5333" s="184">
        <v>44885</v>
      </c>
      <c r="R5333" s="182">
        <v>10</v>
      </c>
      <c r="S5333" s="182">
        <f t="shared" si="468"/>
        <v>5.17</v>
      </c>
      <c r="T5333" s="182">
        <f t="shared" si="469"/>
        <v>4.83</v>
      </c>
    </row>
    <row r="5334" spans="16:20" x14ac:dyDescent="0.2">
      <c r="P5334" s="184">
        <f t="shared" si="467"/>
        <v>44866</v>
      </c>
      <c r="Q5334" s="184">
        <v>44886</v>
      </c>
      <c r="R5334" s="182">
        <v>10</v>
      </c>
      <c r="S5334" s="182">
        <f t="shared" si="468"/>
        <v>5.17</v>
      </c>
      <c r="T5334" s="182">
        <f t="shared" si="469"/>
        <v>4.83</v>
      </c>
    </row>
    <row r="5335" spans="16:20" x14ac:dyDescent="0.2">
      <c r="P5335" s="184">
        <f t="shared" si="467"/>
        <v>44866</v>
      </c>
      <c r="Q5335" s="184">
        <v>44887</v>
      </c>
      <c r="R5335" s="182">
        <v>10</v>
      </c>
      <c r="S5335" s="182">
        <f t="shared" si="468"/>
        <v>5.17</v>
      </c>
      <c r="T5335" s="182">
        <f t="shared" si="469"/>
        <v>4.83</v>
      </c>
    </row>
    <row r="5336" spans="16:20" x14ac:dyDescent="0.2">
      <c r="P5336" s="184">
        <f t="shared" si="467"/>
        <v>44866</v>
      </c>
      <c r="Q5336" s="184">
        <v>44888</v>
      </c>
      <c r="R5336" s="182">
        <v>10</v>
      </c>
      <c r="S5336" s="182">
        <f t="shared" si="468"/>
        <v>5.17</v>
      </c>
      <c r="T5336" s="182">
        <f t="shared" si="469"/>
        <v>4.83</v>
      </c>
    </row>
    <row r="5337" spans="16:20" x14ac:dyDescent="0.2">
      <c r="P5337" s="184">
        <f t="shared" si="467"/>
        <v>44866</v>
      </c>
      <c r="Q5337" s="184">
        <v>44889</v>
      </c>
      <c r="R5337" s="182">
        <v>10</v>
      </c>
      <c r="S5337" s="182">
        <f t="shared" si="468"/>
        <v>5.17</v>
      </c>
      <c r="T5337" s="182">
        <f t="shared" si="469"/>
        <v>4.83</v>
      </c>
    </row>
    <row r="5338" spans="16:20" x14ac:dyDescent="0.2">
      <c r="P5338" s="184">
        <f t="shared" si="467"/>
        <v>44866</v>
      </c>
      <c r="Q5338" s="184">
        <v>44890</v>
      </c>
      <c r="R5338" s="182">
        <v>10</v>
      </c>
      <c r="S5338" s="182">
        <f t="shared" si="468"/>
        <v>5.17</v>
      </c>
      <c r="T5338" s="182">
        <f t="shared" si="469"/>
        <v>4.83</v>
      </c>
    </row>
    <row r="5339" spans="16:20" x14ac:dyDescent="0.2">
      <c r="P5339" s="184">
        <f t="shared" si="467"/>
        <v>44866</v>
      </c>
      <c r="Q5339" s="184">
        <v>44891</v>
      </c>
      <c r="R5339" s="182">
        <v>10</v>
      </c>
      <c r="S5339" s="182">
        <f t="shared" si="468"/>
        <v>5.17</v>
      </c>
      <c r="T5339" s="182">
        <f t="shared" si="469"/>
        <v>4.83</v>
      </c>
    </row>
    <row r="5340" spans="16:20" x14ac:dyDescent="0.2">
      <c r="P5340" s="184">
        <f t="shared" si="467"/>
        <v>44866</v>
      </c>
      <c r="Q5340" s="184">
        <v>44892</v>
      </c>
      <c r="R5340" s="182">
        <v>10</v>
      </c>
      <c r="S5340" s="182">
        <f t="shared" si="468"/>
        <v>5.17</v>
      </c>
      <c r="T5340" s="182">
        <f t="shared" si="469"/>
        <v>4.83</v>
      </c>
    </row>
    <row r="5341" spans="16:20" x14ac:dyDescent="0.2">
      <c r="P5341" s="184">
        <f t="shared" si="467"/>
        <v>44866</v>
      </c>
      <c r="Q5341" s="184">
        <v>44893</v>
      </c>
      <c r="R5341" s="182">
        <v>10</v>
      </c>
      <c r="S5341" s="182">
        <f t="shared" si="468"/>
        <v>5.17</v>
      </c>
      <c r="T5341" s="182">
        <f t="shared" si="469"/>
        <v>4.83</v>
      </c>
    </row>
    <row r="5342" spans="16:20" x14ac:dyDescent="0.2">
      <c r="P5342" s="184">
        <f t="shared" si="467"/>
        <v>44866</v>
      </c>
      <c r="Q5342" s="184">
        <v>44894</v>
      </c>
      <c r="R5342" s="182">
        <v>10</v>
      </c>
      <c r="S5342" s="182">
        <f t="shared" si="468"/>
        <v>5.17</v>
      </c>
      <c r="T5342" s="182">
        <f t="shared" si="469"/>
        <v>4.83</v>
      </c>
    </row>
    <row r="5343" spans="16:20" x14ac:dyDescent="0.2">
      <c r="P5343" s="184">
        <f t="shared" si="467"/>
        <v>44866</v>
      </c>
      <c r="Q5343" s="184">
        <v>44895</v>
      </c>
      <c r="R5343" s="182">
        <v>10</v>
      </c>
      <c r="S5343" s="182">
        <f t="shared" si="468"/>
        <v>5.17</v>
      </c>
      <c r="T5343" s="182">
        <f t="shared" si="469"/>
        <v>4.83</v>
      </c>
    </row>
    <row r="5344" spans="16:20" x14ac:dyDescent="0.2">
      <c r="P5344" s="184">
        <f t="shared" si="467"/>
        <v>44896</v>
      </c>
      <c r="Q5344" s="184">
        <v>44896</v>
      </c>
      <c r="R5344" s="182">
        <v>10</v>
      </c>
      <c r="S5344" s="182">
        <f t="shared" si="468"/>
        <v>5.0750000000000002</v>
      </c>
      <c r="T5344" s="182">
        <f t="shared" si="469"/>
        <v>4.9249999999999998</v>
      </c>
    </row>
    <row r="5345" spans="16:20" x14ac:dyDescent="0.2">
      <c r="P5345" s="184">
        <f t="shared" si="467"/>
        <v>44896</v>
      </c>
      <c r="Q5345" s="184">
        <v>44897</v>
      </c>
      <c r="R5345" s="182">
        <v>10</v>
      </c>
      <c r="S5345" s="182">
        <f t="shared" si="468"/>
        <v>5.0750000000000002</v>
      </c>
      <c r="T5345" s="182">
        <f t="shared" si="469"/>
        <v>4.9249999999999998</v>
      </c>
    </row>
    <row r="5346" spans="16:20" x14ac:dyDescent="0.2">
      <c r="P5346" s="184">
        <f t="shared" si="467"/>
        <v>44896</v>
      </c>
      <c r="Q5346" s="184">
        <v>44898</v>
      </c>
      <c r="R5346" s="182">
        <v>10</v>
      </c>
      <c r="S5346" s="182">
        <f t="shared" si="468"/>
        <v>5.0750000000000002</v>
      </c>
      <c r="T5346" s="182">
        <f t="shared" si="469"/>
        <v>4.9249999999999998</v>
      </c>
    </row>
    <row r="5347" spans="16:20" x14ac:dyDescent="0.2">
      <c r="P5347" s="184">
        <f t="shared" si="467"/>
        <v>44896</v>
      </c>
      <c r="Q5347" s="184">
        <v>44899</v>
      </c>
      <c r="R5347" s="182">
        <v>10</v>
      </c>
      <c r="S5347" s="182">
        <f t="shared" si="468"/>
        <v>5.0750000000000002</v>
      </c>
      <c r="T5347" s="182">
        <f t="shared" si="469"/>
        <v>4.9249999999999998</v>
      </c>
    </row>
    <row r="5348" spans="16:20" x14ac:dyDescent="0.2">
      <c r="P5348" s="184">
        <f t="shared" si="467"/>
        <v>44896</v>
      </c>
      <c r="Q5348" s="184">
        <v>44900</v>
      </c>
      <c r="R5348" s="182">
        <v>10</v>
      </c>
      <c r="S5348" s="182">
        <f t="shared" si="468"/>
        <v>5.0750000000000002</v>
      </c>
      <c r="T5348" s="182">
        <f t="shared" si="469"/>
        <v>4.9249999999999998</v>
      </c>
    </row>
    <row r="5349" spans="16:20" x14ac:dyDescent="0.2">
      <c r="P5349" s="184">
        <f t="shared" si="467"/>
        <v>44896</v>
      </c>
      <c r="Q5349" s="184">
        <v>44901</v>
      </c>
      <c r="R5349" s="182">
        <v>10</v>
      </c>
      <c r="S5349" s="182">
        <f t="shared" si="468"/>
        <v>5.0750000000000002</v>
      </c>
      <c r="T5349" s="182">
        <f t="shared" si="469"/>
        <v>4.9249999999999998</v>
      </c>
    </row>
    <row r="5350" spans="16:20" x14ac:dyDescent="0.2">
      <c r="P5350" s="184">
        <f t="shared" si="467"/>
        <v>44896</v>
      </c>
      <c r="Q5350" s="184">
        <v>44902</v>
      </c>
      <c r="R5350" s="182">
        <v>10</v>
      </c>
      <c r="S5350" s="182">
        <f t="shared" si="468"/>
        <v>5.0750000000000002</v>
      </c>
      <c r="T5350" s="182">
        <f t="shared" si="469"/>
        <v>4.9249999999999998</v>
      </c>
    </row>
    <row r="5351" spans="16:20" x14ac:dyDescent="0.2">
      <c r="P5351" s="184">
        <f t="shared" si="467"/>
        <v>44896</v>
      </c>
      <c r="Q5351" s="184">
        <v>44903</v>
      </c>
      <c r="R5351" s="182">
        <v>10</v>
      </c>
      <c r="S5351" s="182">
        <f t="shared" si="468"/>
        <v>5.0750000000000002</v>
      </c>
      <c r="T5351" s="182">
        <f t="shared" si="469"/>
        <v>4.9249999999999998</v>
      </c>
    </row>
    <row r="5352" spans="16:20" x14ac:dyDescent="0.2">
      <c r="P5352" s="184">
        <f t="shared" si="467"/>
        <v>44896</v>
      </c>
      <c r="Q5352" s="184">
        <v>44904</v>
      </c>
      <c r="R5352" s="182">
        <v>10</v>
      </c>
      <c r="S5352" s="182">
        <f t="shared" si="468"/>
        <v>5.0750000000000002</v>
      </c>
      <c r="T5352" s="182">
        <f t="shared" si="469"/>
        <v>4.9249999999999998</v>
      </c>
    </row>
    <row r="5353" spans="16:20" x14ac:dyDescent="0.2">
      <c r="P5353" s="184">
        <f t="shared" si="467"/>
        <v>44896</v>
      </c>
      <c r="Q5353" s="184">
        <v>44905</v>
      </c>
      <c r="R5353" s="182">
        <v>10</v>
      </c>
      <c r="S5353" s="182">
        <f t="shared" si="468"/>
        <v>5.0750000000000002</v>
      </c>
      <c r="T5353" s="182">
        <f t="shared" si="469"/>
        <v>4.9249999999999998</v>
      </c>
    </row>
    <row r="5354" spans="16:20" x14ac:dyDescent="0.2">
      <c r="P5354" s="184">
        <f t="shared" si="467"/>
        <v>44896</v>
      </c>
      <c r="Q5354" s="184">
        <v>44906</v>
      </c>
      <c r="R5354" s="182">
        <v>10</v>
      </c>
      <c r="S5354" s="182">
        <f t="shared" si="468"/>
        <v>5.0750000000000002</v>
      </c>
      <c r="T5354" s="182">
        <f t="shared" si="469"/>
        <v>4.9249999999999998</v>
      </c>
    </row>
    <row r="5355" spans="16:20" x14ac:dyDescent="0.2">
      <c r="P5355" s="184">
        <f t="shared" si="467"/>
        <v>44896</v>
      </c>
      <c r="Q5355" s="184">
        <v>44907</v>
      </c>
      <c r="R5355" s="182">
        <v>10</v>
      </c>
      <c r="S5355" s="182">
        <f t="shared" si="468"/>
        <v>5.0750000000000002</v>
      </c>
      <c r="T5355" s="182">
        <f t="shared" si="469"/>
        <v>4.9249999999999998</v>
      </c>
    </row>
    <row r="5356" spans="16:20" x14ac:dyDescent="0.2">
      <c r="P5356" s="184">
        <f t="shared" si="467"/>
        <v>44896</v>
      </c>
      <c r="Q5356" s="184">
        <v>44908</v>
      </c>
      <c r="R5356" s="182">
        <v>10</v>
      </c>
      <c r="S5356" s="182">
        <f t="shared" si="468"/>
        <v>5.0750000000000002</v>
      </c>
      <c r="T5356" s="182">
        <f t="shared" si="469"/>
        <v>4.9249999999999998</v>
      </c>
    </row>
    <row r="5357" spans="16:20" x14ac:dyDescent="0.2">
      <c r="P5357" s="184">
        <f t="shared" si="467"/>
        <v>44896</v>
      </c>
      <c r="Q5357" s="184">
        <v>44909</v>
      </c>
      <c r="R5357" s="182">
        <v>10</v>
      </c>
      <c r="S5357" s="182">
        <f t="shared" si="468"/>
        <v>5.0750000000000002</v>
      </c>
      <c r="T5357" s="182">
        <f t="shared" si="469"/>
        <v>4.9249999999999998</v>
      </c>
    </row>
    <row r="5358" spans="16:20" x14ac:dyDescent="0.2">
      <c r="P5358" s="184">
        <f t="shared" si="467"/>
        <v>44896</v>
      </c>
      <c r="Q5358" s="184">
        <v>44910</v>
      </c>
      <c r="R5358" s="182">
        <v>10</v>
      </c>
      <c r="S5358" s="182">
        <f t="shared" si="468"/>
        <v>5.0750000000000002</v>
      </c>
      <c r="T5358" s="182">
        <f t="shared" si="469"/>
        <v>4.9249999999999998</v>
      </c>
    </row>
    <row r="5359" spans="16:20" x14ac:dyDescent="0.2">
      <c r="P5359" s="184">
        <f t="shared" si="467"/>
        <v>44896</v>
      </c>
      <c r="Q5359" s="184">
        <v>44911</v>
      </c>
      <c r="R5359" s="182">
        <v>10.5</v>
      </c>
      <c r="S5359" s="182">
        <f t="shared" si="468"/>
        <v>5.0750000000000002</v>
      </c>
      <c r="T5359" s="182">
        <f t="shared" si="469"/>
        <v>5.4249999999999998</v>
      </c>
    </row>
    <row r="5360" spans="16:20" x14ac:dyDescent="0.2">
      <c r="P5360" s="184">
        <f t="shared" si="467"/>
        <v>44896</v>
      </c>
      <c r="Q5360" s="184">
        <v>44912</v>
      </c>
      <c r="R5360" s="182">
        <v>10.5</v>
      </c>
      <c r="S5360" s="182">
        <f t="shared" si="468"/>
        <v>5.0750000000000002</v>
      </c>
      <c r="T5360" s="182">
        <f t="shared" si="469"/>
        <v>5.4249999999999998</v>
      </c>
    </row>
    <row r="5361" spans="16:20" x14ac:dyDescent="0.2">
      <c r="P5361" s="184">
        <f t="shared" si="467"/>
        <v>44896</v>
      </c>
      <c r="Q5361" s="184">
        <v>44913</v>
      </c>
      <c r="R5361" s="182">
        <v>10.5</v>
      </c>
      <c r="S5361" s="182">
        <f t="shared" si="468"/>
        <v>5.0750000000000002</v>
      </c>
      <c r="T5361" s="182">
        <f t="shared" si="469"/>
        <v>5.4249999999999998</v>
      </c>
    </row>
    <row r="5362" spans="16:20" x14ac:dyDescent="0.2">
      <c r="P5362" s="184">
        <f t="shared" si="467"/>
        <v>44896</v>
      </c>
      <c r="Q5362" s="184">
        <v>44914</v>
      </c>
      <c r="R5362" s="182">
        <v>10.5</v>
      </c>
      <c r="S5362" s="182">
        <f t="shared" si="468"/>
        <v>5.0750000000000002</v>
      </c>
      <c r="T5362" s="182">
        <f t="shared" si="469"/>
        <v>5.4249999999999998</v>
      </c>
    </row>
    <row r="5363" spans="16:20" x14ac:dyDescent="0.2">
      <c r="P5363" s="184">
        <f t="shared" si="467"/>
        <v>44896</v>
      </c>
      <c r="Q5363" s="184">
        <v>44915</v>
      </c>
      <c r="R5363" s="182">
        <v>10.5</v>
      </c>
      <c r="S5363" s="182">
        <f t="shared" si="468"/>
        <v>5.0750000000000002</v>
      </c>
      <c r="T5363" s="182">
        <f t="shared" si="469"/>
        <v>5.4249999999999998</v>
      </c>
    </row>
    <row r="5364" spans="16:20" x14ac:dyDescent="0.2">
      <c r="P5364" s="184">
        <f t="shared" si="467"/>
        <v>44896</v>
      </c>
      <c r="Q5364" s="184">
        <v>44916</v>
      </c>
      <c r="R5364" s="182">
        <v>10.5</v>
      </c>
      <c r="S5364" s="182">
        <f t="shared" si="468"/>
        <v>5.0750000000000002</v>
      </c>
      <c r="T5364" s="182">
        <f t="shared" si="469"/>
        <v>5.4249999999999998</v>
      </c>
    </row>
    <row r="5365" spans="16:20" x14ac:dyDescent="0.2">
      <c r="P5365" s="184">
        <f t="shared" si="467"/>
        <v>44896</v>
      </c>
      <c r="Q5365" s="184">
        <v>44917</v>
      </c>
      <c r="R5365" s="182">
        <v>10.5</v>
      </c>
      <c r="S5365" s="182">
        <f t="shared" si="468"/>
        <v>5.0750000000000002</v>
      </c>
      <c r="T5365" s="182">
        <f t="shared" si="469"/>
        <v>5.4249999999999998</v>
      </c>
    </row>
    <row r="5366" spans="16:20" x14ac:dyDescent="0.2">
      <c r="P5366" s="184">
        <f t="shared" si="467"/>
        <v>44896</v>
      </c>
      <c r="Q5366" s="184">
        <v>44918</v>
      </c>
      <c r="R5366" s="182">
        <v>10.5</v>
      </c>
      <c r="S5366" s="182">
        <f t="shared" si="468"/>
        <v>5.0750000000000002</v>
      </c>
      <c r="T5366" s="182">
        <f t="shared" si="469"/>
        <v>5.4249999999999998</v>
      </c>
    </row>
    <row r="5367" spans="16:20" x14ac:dyDescent="0.2">
      <c r="P5367" s="184">
        <f t="shared" si="467"/>
        <v>44896</v>
      </c>
      <c r="Q5367" s="184">
        <v>44919</v>
      </c>
      <c r="R5367" s="182">
        <v>10.5</v>
      </c>
      <c r="S5367" s="182">
        <f t="shared" si="468"/>
        <v>5.0750000000000002</v>
      </c>
      <c r="T5367" s="182">
        <f t="shared" si="469"/>
        <v>5.4249999999999998</v>
      </c>
    </row>
    <row r="5368" spans="16:20" x14ac:dyDescent="0.2">
      <c r="P5368" s="184">
        <f t="shared" si="467"/>
        <v>44896</v>
      </c>
      <c r="Q5368" s="184">
        <v>44920</v>
      </c>
      <c r="R5368" s="182">
        <v>10.5</v>
      </c>
      <c r="S5368" s="182">
        <f t="shared" si="468"/>
        <v>5.0750000000000002</v>
      </c>
      <c r="T5368" s="182">
        <f t="shared" si="469"/>
        <v>5.4249999999999998</v>
      </c>
    </row>
    <row r="5369" spans="16:20" x14ac:dyDescent="0.2">
      <c r="P5369" s="184">
        <f t="shared" si="467"/>
        <v>44896</v>
      </c>
      <c r="Q5369" s="184">
        <v>44921</v>
      </c>
      <c r="R5369" s="182">
        <v>10.5</v>
      </c>
      <c r="S5369" s="182">
        <f t="shared" si="468"/>
        <v>5.0750000000000002</v>
      </c>
      <c r="T5369" s="182">
        <f t="shared" si="469"/>
        <v>5.4249999999999998</v>
      </c>
    </row>
    <row r="5370" spans="16:20" x14ac:dyDescent="0.2">
      <c r="P5370" s="184">
        <f t="shared" si="467"/>
        <v>44896</v>
      </c>
      <c r="Q5370" s="184">
        <v>44922</v>
      </c>
      <c r="R5370" s="182">
        <v>10.5</v>
      </c>
      <c r="S5370" s="182">
        <f t="shared" si="468"/>
        <v>5.0750000000000002</v>
      </c>
      <c r="T5370" s="182">
        <f t="shared" si="469"/>
        <v>5.4249999999999998</v>
      </c>
    </row>
    <row r="5371" spans="16:20" x14ac:dyDescent="0.2">
      <c r="P5371" s="184">
        <f t="shared" si="467"/>
        <v>44896</v>
      </c>
      <c r="Q5371" s="184">
        <v>44923</v>
      </c>
      <c r="R5371" s="182">
        <v>10.5</v>
      </c>
      <c r="S5371" s="182">
        <f t="shared" si="468"/>
        <v>5.0750000000000002</v>
      </c>
      <c r="T5371" s="182">
        <f t="shared" si="469"/>
        <v>5.4249999999999998</v>
      </c>
    </row>
    <row r="5372" spans="16:20" x14ac:dyDescent="0.2">
      <c r="P5372" s="184">
        <f t="shared" si="467"/>
        <v>44896</v>
      </c>
      <c r="Q5372" s="184">
        <v>44924</v>
      </c>
      <c r="R5372" s="182">
        <v>10.5</v>
      </c>
      <c r="S5372" s="182">
        <f t="shared" si="468"/>
        <v>5.0750000000000002</v>
      </c>
      <c r="T5372" s="182">
        <f t="shared" si="469"/>
        <v>5.4249999999999998</v>
      </c>
    </row>
    <row r="5373" spans="16:20" x14ac:dyDescent="0.2">
      <c r="P5373" s="184">
        <f t="shared" si="467"/>
        <v>44896</v>
      </c>
      <c r="Q5373" s="184">
        <v>44925</v>
      </c>
      <c r="R5373" s="182">
        <v>10.5</v>
      </c>
      <c r="S5373" s="182">
        <f t="shared" si="468"/>
        <v>5.0750000000000002</v>
      </c>
      <c r="T5373" s="182">
        <f t="shared" si="469"/>
        <v>5.4249999999999998</v>
      </c>
    </row>
    <row r="5374" spans="16:20" x14ac:dyDescent="0.2">
      <c r="P5374" s="184">
        <f t="shared" si="467"/>
        <v>44896</v>
      </c>
      <c r="Q5374" s="184">
        <v>44926</v>
      </c>
      <c r="R5374" s="182">
        <v>10.5</v>
      </c>
      <c r="S5374" s="182">
        <f t="shared" si="468"/>
        <v>5.0750000000000002</v>
      </c>
      <c r="T5374" s="182">
        <f t="shared" si="469"/>
        <v>5.4249999999999998</v>
      </c>
    </row>
    <row r="5375" spans="16:20" x14ac:dyDescent="0.2">
      <c r="P5375" s="184">
        <f t="shared" si="467"/>
        <v>44927</v>
      </c>
      <c r="Q5375" s="184">
        <v>44927</v>
      </c>
      <c r="R5375" s="182">
        <v>10.5</v>
      </c>
      <c r="S5375" s="182">
        <f t="shared" si="468"/>
        <v>4.9800000000000004</v>
      </c>
      <c r="T5375" s="182">
        <f t="shared" si="469"/>
        <v>5.52</v>
      </c>
    </row>
    <row r="5376" spans="16:20" x14ac:dyDescent="0.2">
      <c r="P5376" s="184">
        <f t="shared" si="467"/>
        <v>44927</v>
      </c>
      <c r="Q5376" s="184">
        <v>44928</v>
      </c>
      <c r="R5376" s="182">
        <v>10.5</v>
      </c>
      <c r="S5376" s="182">
        <f t="shared" si="468"/>
        <v>4.9800000000000004</v>
      </c>
      <c r="T5376" s="182">
        <f t="shared" si="469"/>
        <v>5.52</v>
      </c>
    </row>
    <row r="5377" spans="16:20" x14ac:dyDescent="0.2">
      <c r="P5377" s="184">
        <f t="shared" si="467"/>
        <v>44927</v>
      </c>
      <c r="Q5377" s="184">
        <v>44929</v>
      </c>
      <c r="R5377" s="182">
        <v>10.5</v>
      </c>
      <c r="S5377" s="182">
        <f t="shared" si="468"/>
        <v>4.9800000000000004</v>
      </c>
      <c r="T5377" s="182">
        <f t="shared" si="469"/>
        <v>5.52</v>
      </c>
    </row>
    <row r="5378" spans="16:20" x14ac:dyDescent="0.2">
      <c r="P5378" s="184">
        <f t="shared" si="467"/>
        <v>44927</v>
      </c>
      <c r="Q5378" s="184">
        <v>44930</v>
      </c>
      <c r="R5378" s="182">
        <v>10.5</v>
      </c>
      <c r="S5378" s="182">
        <f t="shared" si="468"/>
        <v>4.9800000000000004</v>
      </c>
      <c r="T5378" s="182">
        <f t="shared" si="469"/>
        <v>5.52</v>
      </c>
    </row>
    <row r="5379" spans="16:20" x14ac:dyDescent="0.2">
      <c r="P5379" s="184">
        <f t="shared" si="467"/>
        <v>44927</v>
      </c>
      <c r="Q5379" s="184">
        <v>44931</v>
      </c>
      <c r="R5379" s="182">
        <v>10.5</v>
      </c>
      <c r="S5379" s="182">
        <f t="shared" si="468"/>
        <v>4.9800000000000004</v>
      </c>
      <c r="T5379" s="182">
        <f t="shared" si="469"/>
        <v>5.52</v>
      </c>
    </row>
    <row r="5380" spans="16:20" x14ac:dyDescent="0.2">
      <c r="P5380" s="184">
        <f t="shared" si="467"/>
        <v>44927</v>
      </c>
      <c r="Q5380" s="184">
        <v>44932</v>
      </c>
      <c r="R5380" s="182">
        <v>10.5</v>
      </c>
      <c r="S5380" s="182">
        <f t="shared" si="468"/>
        <v>4.9800000000000004</v>
      </c>
      <c r="T5380" s="182">
        <f t="shared" si="469"/>
        <v>5.52</v>
      </c>
    </row>
    <row r="5381" spans="16:20" x14ac:dyDescent="0.2">
      <c r="P5381" s="184">
        <f t="shared" si="467"/>
        <v>44927</v>
      </c>
      <c r="Q5381" s="184">
        <v>44933</v>
      </c>
      <c r="R5381" s="182">
        <v>10.5</v>
      </c>
      <c r="S5381" s="182">
        <f t="shared" si="468"/>
        <v>4.9800000000000004</v>
      </c>
      <c r="T5381" s="182">
        <f t="shared" si="469"/>
        <v>5.52</v>
      </c>
    </row>
    <row r="5382" spans="16:20" x14ac:dyDescent="0.2">
      <c r="P5382" s="184">
        <f t="shared" si="467"/>
        <v>44927</v>
      </c>
      <c r="Q5382" s="184">
        <v>44934</v>
      </c>
      <c r="R5382" s="182">
        <v>10.5</v>
      </c>
      <c r="S5382" s="182">
        <f t="shared" si="468"/>
        <v>4.9800000000000004</v>
      </c>
      <c r="T5382" s="182">
        <f t="shared" si="469"/>
        <v>5.52</v>
      </c>
    </row>
    <row r="5383" spans="16:20" x14ac:dyDescent="0.2">
      <c r="P5383" s="184">
        <f t="shared" si="467"/>
        <v>44927</v>
      </c>
      <c r="Q5383" s="184">
        <v>44935</v>
      </c>
      <c r="R5383" s="182">
        <v>10.5</v>
      </c>
      <c r="S5383" s="182">
        <f t="shared" si="468"/>
        <v>4.9800000000000004</v>
      </c>
      <c r="T5383" s="182">
        <f t="shared" si="469"/>
        <v>5.52</v>
      </c>
    </row>
    <row r="5384" spans="16:20" x14ac:dyDescent="0.2">
      <c r="P5384" s="184">
        <f t="shared" ref="P5384:P5435" si="470">DATE(YEAR(Q5384),MONTH(Q5384),1)</f>
        <v>44927</v>
      </c>
      <c r="Q5384" s="184">
        <v>44936</v>
      </c>
      <c r="R5384" s="182">
        <v>10.5</v>
      </c>
      <c r="S5384" s="182">
        <f t="shared" ref="S5384:S5435" si="471">INDEX($Y:$Y,MATCH($P5384,$V:$V,0))</f>
        <v>4.9800000000000004</v>
      </c>
      <c r="T5384" s="182">
        <f t="shared" ref="T5384:T5435" si="472">R5384-S5384</f>
        <v>5.52</v>
      </c>
    </row>
    <row r="5385" spans="16:20" x14ac:dyDescent="0.2">
      <c r="P5385" s="184">
        <f t="shared" si="470"/>
        <v>44927</v>
      </c>
      <c r="Q5385" s="184">
        <v>44937</v>
      </c>
      <c r="R5385" s="182">
        <v>10.5</v>
      </c>
      <c r="S5385" s="182">
        <f t="shared" si="471"/>
        <v>4.9800000000000004</v>
      </c>
      <c r="T5385" s="182">
        <f t="shared" si="472"/>
        <v>5.52</v>
      </c>
    </row>
    <row r="5386" spans="16:20" x14ac:dyDescent="0.2">
      <c r="P5386" s="184">
        <f t="shared" si="470"/>
        <v>44927</v>
      </c>
      <c r="Q5386" s="184">
        <v>44938</v>
      </c>
      <c r="R5386" s="182">
        <v>10.5</v>
      </c>
      <c r="S5386" s="182">
        <f t="shared" si="471"/>
        <v>4.9800000000000004</v>
      </c>
      <c r="T5386" s="182">
        <f t="shared" si="472"/>
        <v>5.52</v>
      </c>
    </row>
    <row r="5387" spans="16:20" x14ac:dyDescent="0.2">
      <c r="P5387" s="184">
        <f t="shared" si="470"/>
        <v>44927</v>
      </c>
      <c r="Q5387" s="184">
        <v>44939</v>
      </c>
      <c r="R5387" s="182">
        <v>10.5</v>
      </c>
      <c r="S5387" s="182">
        <f t="shared" si="471"/>
        <v>4.9800000000000004</v>
      </c>
      <c r="T5387" s="182">
        <f t="shared" si="472"/>
        <v>5.52</v>
      </c>
    </row>
    <row r="5388" spans="16:20" x14ac:dyDescent="0.2">
      <c r="P5388" s="184">
        <f t="shared" si="470"/>
        <v>44927</v>
      </c>
      <c r="Q5388" s="184">
        <v>44940</v>
      </c>
      <c r="R5388" s="182">
        <v>10.5</v>
      </c>
      <c r="S5388" s="182">
        <f t="shared" si="471"/>
        <v>4.9800000000000004</v>
      </c>
      <c r="T5388" s="182">
        <f t="shared" si="472"/>
        <v>5.52</v>
      </c>
    </row>
    <row r="5389" spans="16:20" x14ac:dyDescent="0.2">
      <c r="P5389" s="184">
        <f t="shared" si="470"/>
        <v>44927</v>
      </c>
      <c r="Q5389" s="184">
        <v>44941</v>
      </c>
      <c r="R5389" s="182">
        <v>10.5</v>
      </c>
      <c r="S5389" s="182">
        <f t="shared" si="471"/>
        <v>4.9800000000000004</v>
      </c>
      <c r="T5389" s="182">
        <f t="shared" si="472"/>
        <v>5.52</v>
      </c>
    </row>
    <row r="5390" spans="16:20" x14ac:dyDescent="0.2">
      <c r="P5390" s="184">
        <f t="shared" si="470"/>
        <v>44927</v>
      </c>
      <c r="Q5390" s="184">
        <v>44942</v>
      </c>
      <c r="R5390" s="182">
        <v>10.5</v>
      </c>
      <c r="S5390" s="182">
        <f t="shared" si="471"/>
        <v>4.9800000000000004</v>
      </c>
      <c r="T5390" s="182">
        <f t="shared" si="472"/>
        <v>5.52</v>
      </c>
    </row>
    <row r="5391" spans="16:20" x14ac:dyDescent="0.2">
      <c r="P5391" s="184">
        <f t="shared" si="470"/>
        <v>44927</v>
      </c>
      <c r="Q5391" s="184">
        <v>44943</v>
      </c>
      <c r="R5391" s="182">
        <v>10.5</v>
      </c>
      <c r="S5391" s="182">
        <f t="shared" si="471"/>
        <v>4.9800000000000004</v>
      </c>
      <c r="T5391" s="182">
        <f t="shared" si="472"/>
        <v>5.52</v>
      </c>
    </row>
    <row r="5392" spans="16:20" x14ac:dyDescent="0.2">
      <c r="P5392" s="184">
        <f t="shared" si="470"/>
        <v>44927</v>
      </c>
      <c r="Q5392" s="184">
        <v>44944</v>
      </c>
      <c r="R5392" s="182">
        <v>10.5</v>
      </c>
      <c r="S5392" s="182">
        <f t="shared" si="471"/>
        <v>4.9800000000000004</v>
      </c>
      <c r="T5392" s="182">
        <f t="shared" si="472"/>
        <v>5.52</v>
      </c>
    </row>
    <row r="5393" spans="16:20" x14ac:dyDescent="0.2">
      <c r="P5393" s="184">
        <f t="shared" si="470"/>
        <v>44927</v>
      </c>
      <c r="Q5393" s="184">
        <v>44945</v>
      </c>
      <c r="R5393" s="182">
        <v>10.5</v>
      </c>
      <c r="S5393" s="182">
        <f t="shared" si="471"/>
        <v>4.9800000000000004</v>
      </c>
      <c r="T5393" s="182">
        <f t="shared" si="472"/>
        <v>5.52</v>
      </c>
    </row>
    <row r="5394" spans="16:20" x14ac:dyDescent="0.2">
      <c r="P5394" s="184">
        <f t="shared" si="470"/>
        <v>44927</v>
      </c>
      <c r="Q5394" s="184">
        <v>44946</v>
      </c>
      <c r="R5394" s="182">
        <v>10.5</v>
      </c>
      <c r="S5394" s="182">
        <f t="shared" si="471"/>
        <v>4.9800000000000004</v>
      </c>
      <c r="T5394" s="182">
        <f t="shared" si="472"/>
        <v>5.52</v>
      </c>
    </row>
    <row r="5395" spans="16:20" x14ac:dyDescent="0.2">
      <c r="P5395" s="184">
        <f t="shared" si="470"/>
        <v>44927</v>
      </c>
      <c r="Q5395" s="184">
        <v>44947</v>
      </c>
      <c r="R5395" s="182">
        <v>10.5</v>
      </c>
      <c r="S5395" s="182">
        <f t="shared" si="471"/>
        <v>4.9800000000000004</v>
      </c>
      <c r="T5395" s="182">
        <f t="shared" si="472"/>
        <v>5.52</v>
      </c>
    </row>
    <row r="5396" spans="16:20" x14ac:dyDescent="0.2">
      <c r="P5396" s="184">
        <f t="shared" si="470"/>
        <v>44927</v>
      </c>
      <c r="Q5396" s="184">
        <v>44948</v>
      </c>
      <c r="R5396" s="182">
        <v>10.5</v>
      </c>
      <c r="S5396" s="182">
        <f t="shared" si="471"/>
        <v>4.9800000000000004</v>
      </c>
      <c r="T5396" s="182">
        <f t="shared" si="472"/>
        <v>5.52</v>
      </c>
    </row>
    <row r="5397" spans="16:20" x14ac:dyDescent="0.2">
      <c r="P5397" s="184">
        <f t="shared" si="470"/>
        <v>44927</v>
      </c>
      <c r="Q5397" s="184">
        <v>44949</v>
      </c>
      <c r="R5397" s="182">
        <v>10.5</v>
      </c>
      <c r="S5397" s="182">
        <f t="shared" si="471"/>
        <v>4.9800000000000004</v>
      </c>
      <c r="T5397" s="182">
        <f t="shared" si="472"/>
        <v>5.52</v>
      </c>
    </row>
    <row r="5398" spans="16:20" x14ac:dyDescent="0.2">
      <c r="P5398" s="184">
        <f t="shared" si="470"/>
        <v>44927</v>
      </c>
      <c r="Q5398" s="184">
        <v>44950</v>
      </c>
      <c r="R5398" s="182">
        <v>10.5</v>
      </c>
      <c r="S5398" s="182">
        <f t="shared" si="471"/>
        <v>4.9800000000000004</v>
      </c>
      <c r="T5398" s="182">
        <f t="shared" si="472"/>
        <v>5.52</v>
      </c>
    </row>
    <row r="5399" spans="16:20" x14ac:dyDescent="0.2">
      <c r="P5399" s="184">
        <f t="shared" si="470"/>
        <v>44927</v>
      </c>
      <c r="Q5399" s="184">
        <v>44951</v>
      </c>
      <c r="R5399" s="182">
        <v>10.5</v>
      </c>
      <c r="S5399" s="182">
        <f t="shared" si="471"/>
        <v>4.9800000000000004</v>
      </c>
      <c r="T5399" s="182">
        <f t="shared" si="472"/>
        <v>5.52</v>
      </c>
    </row>
    <row r="5400" spans="16:20" x14ac:dyDescent="0.2">
      <c r="P5400" s="184">
        <f t="shared" si="470"/>
        <v>44927</v>
      </c>
      <c r="Q5400" s="184">
        <v>44952</v>
      </c>
      <c r="R5400" s="182">
        <v>10.5</v>
      </c>
      <c r="S5400" s="182">
        <f t="shared" si="471"/>
        <v>4.9800000000000004</v>
      </c>
      <c r="T5400" s="182">
        <f t="shared" si="472"/>
        <v>5.52</v>
      </c>
    </row>
    <row r="5401" spans="16:20" x14ac:dyDescent="0.2">
      <c r="P5401" s="184">
        <f t="shared" si="470"/>
        <v>44927</v>
      </c>
      <c r="Q5401" s="184">
        <v>44953</v>
      </c>
      <c r="R5401" s="182">
        <v>10.5</v>
      </c>
      <c r="S5401" s="182">
        <f t="shared" si="471"/>
        <v>4.9800000000000004</v>
      </c>
      <c r="T5401" s="182">
        <f t="shared" si="472"/>
        <v>5.52</v>
      </c>
    </row>
    <row r="5402" spans="16:20" x14ac:dyDescent="0.2">
      <c r="P5402" s="184">
        <f t="shared" si="470"/>
        <v>44927</v>
      </c>
      <c r="Q5402" s="184">
        <v>44954</v>
      </c>
      <c r="R5402" s="182">
        <v>10.5</v>
      </c>
      <c r="S5402" s="182">
        <f t="shared" si="471"/>
        <v>4.9800000000000004</v>
      </c>
      <c r="T5402" s="182">
        <f t="shared" si="472"/>
        <v>5.52</v>
      </c>
    </row>
    <row r="5403" spans="16:20" x14ac:dyDescent="0.2">
      <c r="P5403" s="184">
        <f t="shared" si="470"/>
        <v>44927</v>
      </c>
      <c r="Q5403" s="184">
        <v>44955</v>
      </c>
      <c r="R5403" s="182">
        <v>10.5</v>
      </c>
      <c r="S5403" s="182">
        <f t="shared" si="471"/>
        <v>4.9800000000000004</v>
      </c>
      <c r="T5403" s="182">
        <f t="shared" si="472"/>
        <v>5.52</v>
      </c>
    </row>
    <row r="5404" spans="16:20" x14ac:dyDescent="0.2">
      <c r="P5404" s="184">
        <f t="shared" si="470"/>
        <v>44927</v>
      </c>
      <c r="Q5404" s="184">
        <v>44956</v>
      </c>
      <c r="R5404" s="182">
        <v>10.5</v>
      </c>
      <c r="S5404" s="182">
        <f t="shared" si="471"/>
        <v>4.9800000000000004</v>
      </c>
      <c r="T5404" s="182">
        <f t="shared" si="472"/>
        <v>5.52</v>
      </c>
    </row>
    <row r="5405" spans="16:20" x14ac:dyDescent="0.2">
      <c r="P5405" s="184">
        <f t="shared" si="470"/>
        <v>44927</v>
      </c>
      <c r="Q5405" s="184">
        <v>44957</v>
      </c>
      <c r="R5405" s="182">
        <v>10.5</v>
      </c>
      <c r="S5405" s="182">
        <f t="shared" si="471"/>
        <v>4.9800000000000004</v>
      </c>
      <c r="T5405" s="182">
        <f t="shared" si="472"/>
        <v>5.52</v>
      </c>
    </row>
    <row r="5406" spans="16:20" x14ac:dyDescent="0.2">
      <c r="P5406" s="184">
        <f t="shared" si="470"/>
        <v>44958</v>
      </c>
      <c r="Q5406" s="184">
        <v>44958</v>
      </c>
      <c r="R5406" s="182">
        <v>10.5</v>
      </c>
      <c r="S5406" s="182">
        <f t="shared" si="471"/>
        <v>4.9400000000000004</v>
      </c>
      <c r="T5406" s="182">
        <f t="shared" si="472"/>
        <v>5.56</v>
      </c>
    </row>
    <row r="5407" spans="16:20" x14ac:dyDescent="0.2">
      <c r="P5407" s="184">
        <f t="shared" si="470"/>
        <v>44958</v>
      </c>
      <c r="Q5407" s="184">
        <v>44959</v>
      </c>
      <c r="R5407" s="182">
        <v>10.5</v>
      </c>
      <c r="S5407" s="182">
        <f t="shared" si="471"/>
        <v>4.9400000000000004</v>
      </c>
      <c r="T5407" s="182">
        <f t="shared" si="472"/>
        <v>5.56</v>
      </c>
    </row>
    <row r="5408" spans="16:20" x14ac:dyDescent="0.2">
      <c r="P5408" s="184">
        <f t="shared" si="470"/>
        <v>44958</v>
      </c>
      <c r="Q5408" s="184">
        <v>44960</v>
      </c>
      <c r="R5408" s="182">
        <v>10.5</v>
      </c>
      <c r="S5408" s="182">
        <f t="shared" si="471"/>
        <v>4.9400000000000004</v>
      </c>
      <c r="T5408" s="182">
        <f t="shared" si="472"/>
        <v>5.56</v>
      </c>
    </row>
    <row r="5409" spans="16:20" x14ac:dyDescent="0.2">
      <c r="P5409" s="184">
        <f t="shared" si="470"/>
        <v>44958</v>
      </c>
      <c r="Q5409" s="184">
        <v>44961</v>
      </c>
      <c r="R5409" s="182">
        <v>10.5</v>
      </c>
      <c r="S5409" s="182">
        <f t="shared" si="471"/>
        <v>4.9400000000000004</v>
      </c>
      <c r="T5409" s="182">
        <f t="shared" si="472"/>
        <v>5.56</v>
      </c>
    </row>
    <row r="5410" spans="16:20" x14ac:dyDescent="0.2">
      <c r="P5410" s="184">
        <f t="shared" si="470"/>
        <v>44958</v>
      </c>
      <c r="Q5410" s="184">
        <v>44962</v>
      </c>
      <c r="R5410" s="182">
        <v>10.5</v>
      </c>
      <c r="S5410" s="182">
        <f t="shared" si="471"/>
        <v>4.9400000000000004</v>
      </c>
      <c r="T5410" s="182">
        <f t="shared" si="472"/>
        <v>5.56</v>
      </c>
    </row>
    <row r="5411" spans="16:20" x14ac:dyDescent="0.2">
      <c r="P5411" s="184">
        <f t="shared" si="470"/>
        <v>44958</v>
      </c>
      <c r="Q5411" s="184">
        <v>44963</v>
      </c>
      <c r="R5411" s="182">
        <v>10.5</v>
      </c>
      <c r="S5411" s="182">
        <f t="shared" si="471"/>
        <v>4.9400000000000004</v>
      </c>
      <c r="T5411" s="182">
        <f t="shared" si="472"/>
        <v>5.56</v>
      </c>
    </row>
    <row r="5412" spans="16:20" x14ac:dyDescent="0.2">
      <c r="P5412" s="184">
        <f t="shared" si="470"/>
        <v>44958</v>
      </c>
      <c r="Q5412" s="184">
        <v>44964</v>
      </c>
      <c r="R5412" s="182">
        <v>10.5</v>
      </c>
      <c r="S5412" s="182">
        <f t="shared" si="471"/>
        <v>4.9400000000000004</v>
      </c>
      <c r="T5412" s="182">
        <f t="shared" si="472"/>
        <v>5.56</v>
      </c>
    </row>
    <row r="5413" spans="16:20" x14ac:dyDescent="0.2">
      <c r="P5413" s="184">
        <f t="shared" si="470"/>
        <v>44958</v>
      </c>
      <c r="Q5413" s="184">
        <v>44965</v>
      </c>
      <c r="R5413" s="182">
        <v>10.5</v>
      </c>
      <c r="S5413" s="182">
        <f t="shared" si="471"/>
        <v>4.9400000000000004</v>
      </c>
      <c r="T5413" s="182">
        <f t="shared" si="472"/>
        <v>5.56</v>
      </c>
    </row>
    <row r="5414" spans="16:20" x14ac:dyDescent="0.2">
      <c r="P5414" s="184">
        <f t="shared" si="470"/>
        <v>44958</v>
      </c>
      <c r="Q5414" s="184">
        <v>44966</v>
      </c>
      <c r="R5414" s="182">
        <v>10.5</v>
      </c>
      <c r="S5414" s="182">
        <f t="shared" si="471"/>
        <v>4.9400000000000004</v>
      </c>
      <c r="T5414" s="182">
        <f t="shared" si="472"/>
        <v>5.56</v>
      </c>
    </row>
    <row r="5415" spans="16:20" x14ac:dyDescent="0.2">
      <c r="P5415" s="184">
        <f t="shared" si="470"/>
        <v>44958</v>
      </c>
      <c r="Q5415" s="184">
        <v>44967</v>
      </c>
      <c r="R5415" s="182">
        <v>11</v>
      </c>
      <c r="S5415" s="182">
        <f t="shared" si="471"/>
        <v>4.9400000000000004</v>
      </c>
      <c r="T5415" s="182">
        <f t="shared" si="472"/>
        <v>6.06</v>
      </c>
    </row>
    <row r="5416" spans="16:20" x14ac:dyDescent="0.2">
      <c r="P5416" s="184">
        <f t="shared" si="470"/>
        <v>44958</v>
      </c>
      <c r="Q5416" s="184">
        <v>44968</v>
      </c>
      <c r="R5416" s="182">
        <v>11</v>
      </c>
      <c r="S5416" s="182">
        <f t="shared" si="471"/>
        <v>4.9400000000000004</v>
      </c>
      <c r="T5416" s="182">
        <f t="shared" si="472"/>
        <v>6.06</v>
      </c>
    </row>
    <row r="5417" spans="16:20" x14ac:dyDescent="0.2">
      <c r="P5417" s="184">
        <f t="shared" si="470"/>
        <v>44958</v>
      </c>
      <c r="Q5417" s="184">
        <v>44969</v>
      </c>
      <c r="R5417" s="182">
        <v>11</v>
      </c>
      <c r="S5417" s="182">
        <f t="shared" si="471"/>
        <v>4.9400000000000004</v>
      </c>
      <c r="T5417" s="182">
        <f t="shared" si="472"/>
        <v>6.06</v>
      </c>
    </row>
    <row r="5418" spans="16:20" x14ac:dyDescent="0.2">
      <c r="P5418" s="184">
        <f t="shared" si="470"/>
        <v>44958</v>
      </c>
      <c r="Q5418" s="184">
        <v>44970</v>
      </c>
      <c r="R5418" s="182">
        <v>11</v>
      </c>
      <c r="S5418" s="182">
        <f t="shared" si="471"/>
        <v>4.9400000000000004</v>
      </c>
      <c r="T5418" s="182">
        <f t="shared" si="472"/>
        <v>6.06</v>
      </c>
    </row>
    <row r="5419" spans="16:20" x14ac:dyDescent="0.2">
      <c r="P5419" s="184">
        <f t="shared" si="470"/>
        <v>44958</v>
      </c>
      <c r="Q5419" s="184">
        <v>44971</v>
      </c>
      <c r="R5419" s="182">
        <v>11</v>
      </c>
      <c r="S5419" s="182">
        <f t="shared" si="471"/>
        <v>4.9400000000000004</v>
      </c>
      <c r="T5419" s="182">
        <f t="shared" si="472"/>
        <v>6.06</v>
      </c>
    </row>
    <row r="5420" spans="16:20" x14ac:dyDescent="0.2">
      <c r="P5420" s="184">
        <f t="shared" si="470"/>
        <v>44958</v>
      </c>
      <c r="Q5420" s="184">
        <v>44972</v>
      </c>
      <c r="R5420" s="182">
        <v>11</v>
      </c>
      <c r="S5420" s="182">
        <f t="shared" si="471"/>
        <v>4.9400000000000004</v>
      </c>
      <c r="T5420" s="182">
        <f t="shared" si="472"/>
        <v>6.06</v>
      </c>
    </row>
    <row r="5421" spans="16:20" x14ac:dyDescent="0.2">
      <c r="P5421" s="184">
        <f t="shared" si="470"/>
        <v>44958</v>
      </c>
      <c r="Q5421" s="184">
        <v>44973</v>
      </c>
      <c r="R5421" s="182">
        <v>11</v>
      </c>
      <c r="S5421" s="182">
        <f t="shared" si="471"/>
        <v>4.9400000000000004</v>
      </c>
      <c r="T5421" s="182">
        <f t="shared" si="472"/>
        <v>6.06</v>
      </c>
    </row>
    <row r="5422" spans="16:20" x14ac:dyDescent="0.2">
      <c r="P5422" s="184">
        <f t="shared" si="470"/>
        <v>44958</v>
      </c>
      <c r="Q5422" s="184">
        <v>44974</v>
      </c>
      <c r="R5422" s="182">
        <v>11</v>
      </c>
      <c r="S5422" s="182">
        <f t="shared" si="471"/>
        <v>4.9400000000000004</v>
      </c>
      <c r="T5422" s="182">
        <f t="shared" si="472"/>
        <v>6.06</v>
      </c>
    </row>
    <row r="5423" spans="16:20" x14ac:dyDescent="0.2">
      <c r="P5423" s="184">
        <f t="shared" si="470"/>
        <v>44958</v>
      </c>
      <c r="Q5423" s="184">
        <v>44975</v>
      </c>
      <c r="R5423" s="182">
        <v>11</v>
      </c>
      <c r="S5423" s="182">
        <f t="shared" si="471"/>
        <v>4.9400000000000004</v>
      </c>
      <c r="T5423" s="182">
        <f t="shared" si="472"/>
        <v>6.06</v>
      </c>
    </row>
    <row r="5424" spans="16:20" x14ac:dyDescent="0.2">
      <c r="P5424" s="184">
        <f t="shared" si="470"/>
        <v>44958</v>
      </c>
      <c r="Q5424" s="184">
        <v>44976</v>
      </c>
      <c r="R5424" s="182">
        <v>11</v>
      </c>
      <c r="S5424" s="182">
        <f t="shared" si="471"/>
        <v>4.9400000000000004</v>
      </c>
      <c r="T5424" s="182">
        <f t="shared" si="472"/>
        <v>6.06</v>
      </c>
    </row>
    <row r="5425" spans="16:20" x14ac:dyDescent="0.2">
      <c r="P5425" s="184">
        <f t="shared" si="470"/>
        <v>44958</v>
      </c>
      <c r="Q5425" s="184">
        <v>44977</v>
      </c>
      <c r="R5425" s="182">
        <v>11</v>
      </c>
      <c r="S5425" s="182">
        <f t="shared" si="471"/>
        <v>4.9400000000000004</v>
      </c>
      <c r="T5425" s="182">
        <f t="shared" si="472"/>
        <v>6.06</v>
      </c>
    </row>
    <row r="5426" spans="16:20" x14ac:dyDescent="0.2">
      <c r="P5426" s="184">
        <f t="shared" si="470"/>
        <v>44958</v>
      </c>
      <c r="Q5426" s="184">
        <v>44978</v>
      </c>
      <c r="R5426" s="182">
        <v>11</v>
      </c>
      <c r="S5426" s="182">
        <f t="shared" si="471"/>
        <v>4.9400000000000004</v>
      </c>
      <c r="T5426" s="182">
        <f t="shared" si="472"/>
        <v>6.06</v>
      </c>
    </row>
    <row r="5427" spans="16:20" x14ac:dyDescent="0.2">
      <c r="P5427" s="184">
        <f t="shared" si="470"/>
        <v>44958</v>
      </c>
      <c r="Q5427" s="184">
        <v>44979</v>
      </c>
      <c r="R5427" s="182">
        <v>11</v>
      </c>
      <c r="S5427" s="182">
        <f t="shared" si="471"/>
        <v>4.9400000000000004</v>
      </c>
      <c r="T5427" s="182">
        <f t="shared" si="472"/>
        <v>6.06</v>
      </c>
    </row>
    <row r="5428" spans="16:20" x14ac:dyDescent="0.2">
      <c r="P5428" s="184">
        <f t="shared" si="470"/>
        <v>44958</v>
      </c>
      <c r="Q5428" s="184">
        <v>44980</v>
      </c>
      <c r="R5428" s="182">
        <v>11</v>
      </c>
      <c r="S5428" s="182">
        <f t="shared" si="471"/>
        <v>4.9400000000000004</v>
      </c>
      <c r="T5428" s="182">
        <f t="shared" si="472"/>
        <v>6.06</v>
      </c>
    </row>
    <row r="5429" spans="16:20" x14ac:dyDescent="0.2">
      <c r="P5429" s="184">
        <f t="shared" si="470"/>
        <v>44958</v>
      </c>
      <c r="Q5429" s="184">
        <v>44981</v>
      </c>
      <c r="R5429" s="182">
        <v>11</v>
      </c>
      <c r="S5429" s="182">
        <f t="shared" si="471"/>
        <v>4.9400000000000004</v>
      </c>
      <c r="T5429" s="182">
        <f t="shared" si="472"/>
        <v>6.06</v>
      </c>
    </row>
    <row r="5430" spans="16:20" x14ac:dyDescent="0.2">
      <c r="P5430" s="184">
        <f t="shared" si="470"/>
        <v>44958</v>
      </c>
      <c r="Q5430" s="184">
        <v>44982</v>
      </c>
      <c r="R5430" s="182">
        <v>11</v>
      </c>
      <c r="S5430" s="182">
        <f t="shared" si="471"/>
        <v>4.9400000000000004</v>
      </c>
      <c r="T5430" s="182">
        <f t="shared" si="472"/>
        <v>6.06</v>
      </c>
    </row>
    <row r="5431" spans="16:20" x14ac:dyDescent="0.2">
      <c r="P5431" s="184">
        <f t="shared" si="470"/>
        <v>44958</v>
      </c>
      <c r="Q5431" s="184">
        <v>44983</v>
      </c>
      <c r="R5431" s="182">
        <v>11</v>
      </c>
      <c r="S5431" s="182">
        <f t="shared" si="471"/>
        <v>4.9400000000000004</v>
      </c>
      <c r="T5431" s="182">
        <f t="shared" si="472"/>
        <v>6.06</v>
      </c>
    </row>
    <row r="5432" spans="16:20" x14ac:dyDescent="0.2">
      <c r="P5432" s="184">
        <f t="shared" si="470"/>
        <v>44958</v>
      </c>
      <c r="Q5432" s="184">
        <v>44984</v>
      </c>
      <c r="R5432" s="182">
        <v>11</v>
      </c>
      <c r="S5432" s="182">
        <f t="shared" si="471"/>
        <v>4.9400000000000004</v>
      </c>
      <c r="T5432" s="182">
        <f t="shared" si="472"/>
        <v>6.06</v>
      </c>
    </row>
    <row r="5433" spans="16:20" x14ac:dyDescent="0.2">
      <c r="P5433" s="184">
        <f t="shared" si="470"/>
        <v>44958</v>
      </c>
      <c r="Q5433" s="184">
        <v>44985</v>
      </c>
      <c r="R5433" s="182">
        <v>11</v>
      </c>
      <c r="S5433" s="182">
        <f t="shared" si="471"/>
        <v>4.9400000000000004</v>
      </c>
      <c r="T5433" s="182">
        <f t="shared" si="472"/>
        <v>6.06</v>
      </c>
    </row>
    <row r="5434" spans="16:20" x14ac:dyDescent="0.2">
      <c r="P5434" s="184">
        <f t="shared" si="470"/>
        <v>44986</v>
      </c>
      <c r="Q5434" s="184">
        <v>44986</v>
      </c>
      <c r="R5434" s="182">
        <v>11</v>
      </c>
      <c r="S5434" s="185" t="e">
        <f t="shared" si="471"/>
        <v>#N/A</v>
      </c>
      <c r="T5434" s="185" t="e">
        <f t="shared" si="472"/>
        <v>#N/A</v>
      </c>
    </row>
    <row r="5435" spans="16:20" x14ac:dyDescent="0.2">
      <c r="P5435" s="184">
        <f t="shared" si="470"/>
        <v>44986</v>
      </c>
      <c r="Q5435" s="184">
        <v>44987</v>
      </c>
      <c r="R5435" s="182">
        <v>11</v>
      </c>
      <c r="S5435" s="185" t="e">
        <f t="shared" si="471"/>
        <v>#N/A</v>
      </c>
      <c r="T5435" s="185" t="e">
        <f t="shared" si="472"/>
        <v>#N/A</v>
      </c>
    </row>
    <row r="5436" spans="16:20" x14ac:dyDescent="0.2">
      <c r="Q5436" s="3"/>
      <c r="R5436" s="4"/>
    </row>
    <row r="5437" spans="16:20" x14ac:dyDescent="0.2">
      <c r="Q5437" s="3"/>
      <c r="R5437" s="4"/>
    </row>
    <row r="5438" spans="16:20" x14ac:dyDescent="0.2">
      <c r="Q5438" s="3"/>
      <c r="R5438" s="4"/>
    </row>
    <row r="5439" spans="16:20" x14ac:dyDescent="0.2">
      <c r="Q5439" s="3"/>
      <c r="R5439" s="4"/>
    </row>
    <row r="5440" spans="16:20" x14ac:dyDescent="0.2">
      <c r="Q5440" s="3"/>
      <c r="R5440" s="4"/>
    </row>
    <row r="5441" spans="17:18" x14ac:dyDescent="0.2">
      <c r="Q5441" s="3"/>
      <c r="R5441" s="4"/>
    </row>
    <row r="5442" spans="17:18" x14ac:dyDescent="0.2">
      <c r="Q5442" s="3"/>
      <c r="R5442" s="4"/>
    </row>
    <row r="5443" spans="17:18" x14ac:dyDescent="0.2">
      <c r="Q5443" s="3"/>
      <c r="R5443" s="4"/>
    </row>
    <row r="5444" spans="17:18" x14ac:dyDescent="0.2">
      <c r="Q5444" s="3"/>
      <c r="R5444" s="4"/>
    </row>
    <row r="5445" spans="17:18" x14ac:dyDescent="0.2">
      <c r="Q5445" s="3"/>
      <c r="R5445" s="4"/>
    </row>
    <row r="5446" spans="17:18" x14ac:dyDescent="0.2">
      <c r="Q5446" s="3"/>
      <c r="R5446" s="4"/>
    </row>
    <row r="5447" spans="17:18" x14ac:dyDescent="0.2">
      <c r="Q5447" s="3"/>
      <c r="R5447" s="4"/>
    </row>
    <row r="5448" spans="17:18" x14ac:dyDescent="0.2">
      <c r="Q5448" s="3"/>
      <c r="R5448" s="4"/>
    </row>
    <row r="5449" spans="17:18" x14ac:dyDescent="0.2">
      <c r="Q5449" s="3"/>
      <c r="R5449" s="4"/>
    </row>
    <row r="5450" spans="17:18" x14ac:dyDescent="0.2">
      <c r="Q5450" s="3"/>
      <c r="R5450" s="4"/>
    </row>
    <row r="5451" spans="17:18" x14ac:dyDescent="0.2">
      <c r="Q5451" s="3"/>
      <c r="R5451" s="4"/>
    </row>
    <row r="5452" spans="17:18" x14ac:dyDescent="0.2">
      <c r="Q5452" s="3"/>
      <c r="R5452" s="4"/>
    </row>
    <row r="5453" spans="17:18" x14ac:dyDescent="0.2">
      <c r="Q5453" s="3"/>
      <c r="R5453" s="4"/>
    </row>
    <row r="5454" spans="17:18" x14ac:dyDescent="0.2">
      <c r="Q5454" s="3"/>
      <c r="R5454" s="4"/>
    </row>
    <row r="5455" spans="17:18" x14ac:dyDescent="0.2">
      <c r="Q5455" s="3"/>
      <c r="R5455" s="4"/>
    </row>
    <row r="5456" spans="17:18" x14ac:dyDescent="0.2">
      <c r="Q5456" s="3"/>
      <c r="R5456" s="4"/>
    </row>
    <row r="5457" spans="17:18" x14ac:dyDescent="0.2">
      <c r="Q5457" s="3"/>
      <c r="R5457" s="4"/>
    </row>
    <row r="5458" spans="17:18" x14ac:dyDescent="0.2">
      <c r="Q5458" s="3"/>
      <c r="R5458" s="4"/>
    </row>
    <row r="5459" spans="17:18" x14ac:dyDescent="0.2">
      <c r="Q5459" s="3"/>
      <c r="R5459" s="4"/>
    </row>
    <row r="5460" spans="17:18" x14ac:dyDescent="0.2">
      <c r="Q5460" s="3"/>
      <c r="R5460" s="4"/>
    </row>
    <row r="5461" spans="17:18" x14ac:dyDescent="0.2">
      <c r="Q5461" s="3"/>
      <c r="R5461" s="4"/>
    </row>
    <row r="5462" spans="17:18" x14ac:dyDescent="0.2">
      <c r="Q5462" s="3"/>
      <c r="R5462" s="4"/>
    </row>
    <row r="5463" spans="17:18" x14ac:dyDescent="0.2">
      <c r="Q5463" s="3"/>
      <c r="R5463" s="4"/>
    </row>
    <row r="5464" spans="17:18" x14ac:dyDescent="0.2">
      <c r="Q5464" s="3"/>
      <c r="R5464" s="4"/>
    </row>
    <row r="5465" spans="17:18" x14ac:dyDescent="0.2">
      <c r="Q5465" s="3"/>
      <c r="R5465" s="4"/>
    </row>
    <row r="5466" spans="17:18" x14ac:dyDescent="0.2">
      <c r="Q5466" s="3"/>
      <c r="R5466" s="4"/>
    </row>
    <row r="5467" spans="17:18" x14ac:dyDescent="0.2">
      <c r="Q5467" s="3"/>
      <c r="R5467" s="4"/>
    </row>
    <row r="5468" spans="17:18" x14ac:dyDescent="0.2">
      <c r="Q5468" s="3"/>
      <c r="R5468" s="4"/>
    </row>
    <row r="5469" spans="17:18" x14ac:dyDescent="0.2">
      <c r="Q5469" s="3"/>
      <c r="R5469" s="4"/>
    </row>
    <row r="5470" spans="17:18" x14ac:dyDescent="0.2">
      <c r="Q5470" s="3"/>
      <c r="R5470" s="4"/>
    </row>
    <row r="5471" spans="17:18" x14ac:dyDescent="0.2">
      <c r="Q5471" s="3"/>
      <c r="R5471" s="4"/>
    </row>
    <row r="5472" spans="17:18" x14ac:dyDescent="0.2">
      <c r="Q5472" s="3"/>
      <c r="R5472" s="4"/>
    </row>
    <row r="5473" spans="17:18" x14ac:dyDescent="0.2">
      <c r="Q5473" s="3"/>
      <c r="R5473" s="4"/>
    </row>
    <row r="5474" spans="17:18" x14ac:dyDescent="0.2">
      <c r="Q5474" s="3"/>
      <c r="R5474" s="4"/>
    </row>
    <row r="5475" spans="17:18" x14ac:dyDescent="0.2">
      <c r="Q5475" s="3"/>
      <c r="R5475" s="4"/>
    </row>
    <row r="5476" spans="17:18" x14ac:dyDescent="0.2">
      <c r="Q5476" s="3"/>
      <c r="R5476" s="4"/>
    </row>
    <row r="5477" spans="17:18" x14ac:dyDescent="0.2">
      <c r="Q5477" s="3"/>
      <c r="R5477" s="4"/>
    </row>
    <row r="5478" spans="17:18" x14ac:dyDescent="0.2">
      <c r="Q5478" s="3"/>
      <c r="R5478" s="4"/>
    </row>
    <row r="5479" spans="17:18" x14ac:dyDescent="0.2">
      <c r="Q5479" s="3"/>
      <c r="R5479" s="4"/>
    </row>
    <row r="5480" spans="17:18" x14ac:dyDescent="0.2">
      <c r="Q5480" s="3"/>
      <c r="R5480" s="4"/>
    </row>
    <row r="5481" spans="17:18" x14ac:dyDescent="0.2">
      <c r="Q5481" s="3"/>
      <c r="R5481" s="4"/>
    </row>
    <row r="5482" spans="17:18" x14ac:dyDescent="0.2">
      <c r="Q5482" s="3"/>
      <c r="R5482" s="4"/>
    </row>
    <row r="5483" spans="17:18" x14ac:dyDescent="0.2">
      <c r="Q5483" s="3"/>
      <c r="R5483" s="4"/>
    </row>
    <row r="5484" spans="17:18" x14ac:dyDescent="0.2">
      <c r="Q5484" s="3"/>
      <c r="R5484" s="4"/>
    </row>
    <row r="5485" spans="17:18" x14ac:dyDescent="0.2">
      <c r="Q5485" s="3"/>
      <c r="R5485" s="4"/>
    </row>
    <row r="5486" spans="17:18" x14ac:dyDescent="0.2">
      <c r="Q5486" s="3"/>
      <c r="R5486" s="4"/>
    </row>
    <row r="5487" spans="17:18" x14ac:dyDescent="0.2">
      <c r="Q5487" s="3"/>
      <c r="R5487" s="4"/>
    </row>
    <row r="5488" spans="17:18" x14ac:dyDescent="0.2">
      <c r="Q5488" s="3"/>
      <c r="R5488" s="4"/>
    </row>
    <row r="5489" spans="17:18" x14ac:dyDescent="0.2">
      <c r="Q5489" s="3"/>
      <c r="R5489" s="4"/>
    </row>
    <row r="5490" spans="17:18" x14ac:dyDescent="0.2">
      <c r="Q5490" s="3"/>
      <c r="R5490" s="4"/>
    </row>
    <row r="5491" spans="17:18" x14ac:dyDescent="0.2">
      <c r="Q5491" s="3"/>
      <c r="R5491" s="4"/>
    </row>
    <row r="5492" spans="17:18" x14ac:dyDescent="0.2">
      <c r="Q5492" s="3"/>
      <c r="R5492" s="4"/>
    </row>
    <row r="5493" spans="17:18" x14ac:dyDescent="0.2">
      <c r="Q5493" s="3"/>
      <c r="R5493" s="4"/>
    </row>
    <row r="5494" spans="17:18" x14ac:dyDescent="0.2">
      <c r="Q5494" s="3"/>
      <c r="R5494" s="4"/>
    </row>
    <row r="5495" spans="17:18" x14ac:dyDescent="0.2">
      <c r="Q5495" s="3"/>
      <c r="R5495" s="4"/>
    </row>
    <row r="5496" spans="17:18" x14ac:dyDescent="0.2">
      <c r="Q5496" s="3"/>
      <c r="R5496" s="4"/>
    </row>
    <row r="5497" spans="17:18" x14ac:dyDescent="0.2">
      <c r="Q5497" s="3"/>
      <c r="R5497" s="4"/>
    </row>
    <row r="5498" spans="17:18" x14ac:dyDescent="0.2">
      <c r="Q5498" s="3"/>
      <c r="R5498" s="4"/>
    </row>
    <row r="5499" spans="17:18" x14ac:dyDescent="0.2">
      <c r="Q5499" s="3"/>
      <c r="R5499" s="4"/>
    </row>
    <row r="5500" spans="17:18" x14ac:dyDescent="0.2">
      <c r="Q5500" s="3"/>
      <c r="R5500" s="4"/>
    </row>
    <row r="5501" spans="17:18" x14ac:dyDescent="0.2">
      <c r="Q5501" s="3"/>
      <c r="R5501" s="4"/>
    </row>
    <row r="5502" spans="17:18" x14ac:dyDescent="0.2">
      <c r="Q5502" s="3"/>
      <c r="R5502" s="4"/>
    </row>
    <row r="5503" spans="17:18" x14ac:dyDescent="0.2">
      <c r="Q5503" s="3"/>
      <c r="R5503" s="4"/>
    </row>
    <row r="5504" spans="17:18" x14ac:dyDescent="0.2">
      <c r="Q5504" s="3"/>
      <c r="R5504" s="4"/>
    </row>
    <row r="5505" spans="17:18" x14ac:dyDescent="0.2">
      <c r="Q5505" s="3"/>
      <c r="R5505" s="4"/>
    </row>
    <row r="5506" spans="17:18" x14ac:dyDescent="0.2">
      <c r="Q5506" s="3"/>
      <c r="R5506" s="4"/>
    </row>
    <row r="5507" spans="17:18" x14ac:dyDescent="0.2">
      <c r="Q5507" s="3"/>
      <c r="R5507" s="4"/>
    </row>
    <row r="5508" spans="17:18" x14ac:dyDescent="0.2">
      <c r="Q5508" s="3"/>
      <c r="R5508" s="4"/>
    </row>
    <row r="5509" spans="17:18" x14ac:dyDescent="0.2">
      <c r="Q5509" s="3"/>
      <c r="R5509" s="4"/>
    </row>
    <row r="5510" spans="17:18" x14ac:dyDescent="0.2">
      <c r="Q5510" s="3"/>
      <c r="R5510" s="4"/>
    </row>
    <row r="5511" spans="17:18" x14ac:dyDescent="0.2">
      <c r="Q5511" s="3"/>
      <c r="R5511" s="4"/>
    </row>
    <row r="5512" spans="17:18" x14ac:dyDescent="0.2">
      <c r="Q5512" s="3"/>
      <c r="R5512" s="4"/>
    </row>
    <row r="5513" spans="17:18" x14ac:dyDescent="0.2">
      <c r="Q5513" s="3"/>
      <c r="R5513" s="4"/>
    </row>
    <row r="5514" spans="17:18" x14ac:dyDescent="0.2">
      <c r="Q5514" s="3"/>
      <c r="R5514" s="4"/>
    </row>
    <row r="5515" spans="17:18" x14ac:dyDescent="0.2">
      <c r="Q5515" s="3"/>
      <c r="R5515" s="4"/>
    </row>
    <row r="5516" spans="17:18" x14ac:dyDescent="0.2">
      <c r="Q5516" s="3"/>
      <c r="R5516" s="4"/>
    </row>
    <row r="5517" spans="17:18" x14ac:dyDescent="0.2">
      <c r="Q5517" s="3"/>
      <c r="R5517" s="4"/>
    </row>
    <row r="5518" spans="17:18" x14ac:dyDescent="0.2">
      <c r="Q5518" s="3"/>
      <c r="R5518" s="4"/>
    </row>
    <row r="5519" spans="17:18" x14ac:dyDescent="0.2">
      <c r="Q5519" s="3"/>
      <c r="R5519" s="4"/>
    </row>
    <row r="5520" spans="17:18" x14ac:dyDescent="0.2">
      <c r="Q5520" s="3"/>
      <c r="R5520" s="4"/>
    </row>
    <row r="5521" spans="17:18" x14ac:dyDescent="0.2">
      <c r="Q5521" s="3"/>
      <c r="R5521" s="4"/>
    </row>
    <row r="5522" spans="17:18" x14ac:dyDescent="0.2">
      <c r="Q5522" s="3"/>
      <c r="R5522" s="4"/>
    </row>
    <row r="5523" spans="17:18" x14ac:dyDescent="0.2">
      <c r="Q5523" s="3"/>
      <c r="R5523" s="4"/>
    </row>
    <row r="5524" spans="17:18" x14ac:dyDescent="0.2">
      <c r="Q5524" s="3"/>
      <c r="R5524" s="4"/>
    </row>
    <row r="5525" spans="17:18" x14ac:dyDescent="0.2">
      <c r="Q5525" s="3"/>
      <c r="R5525" s="4"/>
    </row>
    <row r="5526" spans="17:18" x14ac:dyDescent="0.2">
      <c r="Q5526" s="3"/>
      <c r="R5526" s="4"/>
    </row>
    <row r="5527" spans="17:18" x14ac:dyDescent="0.2">
      <c r="Q5527" s="3"/>
      <c r="R5527" s="4"/>
    </row>
    <row r="5528" spans="17:18" x14ac:dyDescent="0.2">
      <c r="Q5528" s="3"/>
      <c r="R5528" s="4"/>
    </row>
    <row r="5529" spans="17:18" x14ac:dyDescent="0.2">
      <c r="Q5529" s="3"/>
      <c r="R5529" s="4"/>
    </row>
    <row r="5530" spans="17:18" x14ac:dyDescent="0.2">
      <c r="Q5530" s="3"/>
      <c r="R5530" s="4"/>
    </row>
    <row r="5531" spans="17:18" x14ac:dyDescent="0.2">
      <c r="Q5531" s="3"/>
      <c r="R5531" s="4"/>
    </row>
    <row r="5532" spans="17:18" x14ac:dyDescent="0.2">
      <c r="Q5532" s="3"/>
      <c r="R5532" s="4"/>
    </row>
    <row r="5533" spans="17:18" x14ac:dyDescent="0.2">
      <c r="Q5533" s="3"/>
      <c r="R5533" s="4"/>
    </row>
    <row r="5534" spans="17:18" x14ac:dyDescent="0.2">
      <c r="Q5534" s="3"/>
      <c r="R5534" s="4"/>
    </row>
    <row r="5535" spans="17:18" x14ac:dyDescent="0.2">
      <c r="Q5535" s="3"/>
      <c r="R5535" s="4"/>
    </row>
    <row r="5536" spans="17:18" x14ac:dyDescent="0.2">
      <c r="Q5536" s="3"/>
      <c r="R5536" s="4"/>
    </row>
    <row r="5537" spans="17:18" x14ac:dyDescent="0.2">
      <c r="Q5537" s="3"/>
      <c r="R5537" s="4"/>
    </row>
    <row r="5538" spans="17:18" x14ac:dyDescent="0.2">
      <c r="Q5538" s="3"/>
      <c r="R5538" s="4"/>
    </row>
    <row r="5539" spans="17:18" x14ac:dyDescent="0.2">
      <c r="Q5539" s="3"/>
      <c r="R5539" s="4"/>
    </row>
    <row r="5540" spans="17:18" x14ac:dyDescent="0.2">
      <c r="Q5540" s="3"/>
      <c r="R5540" s="4"/>
    </row>
    <row r="5541" spans="17:18" x14ac:dyDescent="0.2">
      <c r="Q5541" s="3"/>
      <c r="R5541" s="4"/>
    </row>
    <row r="5542" spans="17:18" x14ac:dyDescent="0.2">
      <c r="Q5542" s="3"/>
      <c r="R5542" s="4"/>
    </row>
    <row r="5543" spans="17:18" x14ac:dyDescent="0.2">
      <c r="Q5543" s="3"/>
      <c r="R5543" s="4"/>
    </row>
    <row r="5544" spans="17:18" x14ac:dyDescent="0.2">
      <c r="Q5544" s="3"/>
      <c r="R5544" s="4"/>
    </row>
    <row r="5545" spans="17:18" x14ac:dyDescent="0.2">
      <c r="Q5545" s="3"/>
      <c r="R5545" s="4"/>
    </row>
    <row r="5546" spans="17:18" x14ac:dyDescent="0.2">
      <c r="Q5546" s="3"/>
      <c r="R5546" s="4"/>
    </row>
    <row r="5547" spans="17:18" x14ac:dyDescent="0.2">
      <c r="Q5547" s="3"/>
      <c r="R5547" s="4"/>
    </row>
    <row r="5548" spans="17:18" x14ac:dyDescent="0.2">
      <c r="Q5548" s="3"/>
      <c r="R5548" s="4"/>
    </row>
    <row r="5549" spans="17:18" x14ac:dyDescent="0.2">
      <c r="Q5549" s="3"/>
      <c r="R5549" s="4"/>
    </row>
    <row r="5550" spans="17:18" x14ac:dyDescent="0.2">
      <c r="Q5550" s="3"/>
      <c r="R5550" s="4"/>
    </row>
    <row r="5551" spans="17:18" x14ac:dyDescent="0.2">
      <c r="Q5551" s="3"/>
      <c r="R5551" s="4"/>
    </row>
    <row r="5552" spans="17:18" x14ac:dyDescent="0.2">
      <c r="Q5552" s="3"/>
      <c r="R5552" s="4"/>
    </row>
    <row r="5553" spans="17:18" x14ac:dyDescent="0.2">
      <c r="Q5553" s="3"/>
      <c r="R5553" s="4"/>
    </row>
    <row r="5554" spans="17:18" x14ac:dyDescent="0.2">
      <c r="Q5554" s="3"/>
      <c r="R5554" s="4"/>
    </row>
    <row r="5555" spans="17:18" x14ac:dyDescent="0.2">
      <c r="Q5555" s="3"/>
      <c r="R5555" s="4"/>
    </row>
    <row r="5556" spans="17:18" x14ac:dyDescent="0.2">
      <c r="Q5556" s="3"/>
      <c r="R5556" s="4"/>
    </row>
    <row r="5557" spans="17:18" x14ac:dyDescent="0.2">
      <c r="Q5557" s="3"/>
      <c r="R5557" s="4"/>
    </row>
    <row r="5558" spans="17:18" x14ac:dyDescent="0.2">
      <c r="Q5558" s="3"/>
      <c r="R5558" s="4"/>
    </row>
    <row r="5559" spans="17:18" x14ac:dyDescent="0.2">
      <c r="Q5559" s="3"/>
      <c r="R5559" s="4"/>
    </row>
    <row r="5560" spans="17:18" x14ac:dyDescent="0.2">
      <c r="Q5560" s="3"/>
      <c r="R5560" s="4"/>
    </row>
    <row r="5561" spans="17:18" x14ac:dyDescent="0.2">
      <c r="Q5561" s="3"/>
      <c r="R5561" s="4"/>
    </row>
    <row r="5562" spans="17:18" x14ac:dyDescent="0.2">
      <c r="Q5562" s="3"/>
      <c r="R5562" s="4"/>
    </row>
    <row r="5563" spans="17:18" x14ac:dyDescent="0.2">
      <c r="Q5563" s="3"/>
      <c r="R5563" s="4"/>
    </row>
    <row r="5564" spans="17:18" x14ac:dyDescent="0.2">
      <c r="Q5564" s="3"/>
      <c r="R5564" s="4"/>
    </row>
    <row r="5565" spans="17:18" x14ac:dyDescent="0.2">
      <c r="Q5565" s="3"/>
      <c r="R5565" s="4"/>
    </row>
    <row r="5566" spans="17:18" x14ac:dyDescent="0.2">
      <c r="Q5566" s="3"/>
      <c r="R5566" s="4"/>
    </row>
    <row r="5567" spans="17:18" x14ac:dyDescent="0.2">
      <c r="Q5567" s="3"/>
      <c r="R5567" s="4"/>
    </row>
    <row r="5568" spans="17:18" x14ac:dyDescent="0.2">
      <c r="Q5568" s="3"/>
      <c r="R5568" s="4"/>
    </row>
    <row r="5569" spans="17:18" x14ac:dyDescent="0.2">
      <c r="Q5569" s="3"/>
      <c r="R5569" s="4"/>
    </row>
    <row r="5570" spans="17:18" x14ac:dyDescent="0.2">
      <c r="Q5570" s="3"/>
      <c r="R5570" s="4"/>
    </row>
    <row r="5571" spans="17:18" x14ac:dyDescent="0.2">
      <c r="Q5571" s="3"/>
      <c r="R5571" s="4"/>
    </row>
    <row r="5572" spans="17:18" x14ac:dyDescent="0.2">
      <c r="Q5572" s="3"/>
      <c r="R5572" s="4"/>
    </row>
    <row r="5573" spans="17:18" x14ac:dyDescent="0.2">
      <c r="Q5573" s="3"/>
      <c r="R5573" s="4"/>
    </row>
    <row r="5574" spans="17:18" x14ac:dyDescent="0.2">
      <c r="Q5574" s="3"/>
      <c r="R5574" s="4"/>
    </row>
    <row r="5575" spans="17:18" x14ac:dyDescent="0.2">
      <c r="Q5575" s="3"/>
      <c r="R5575" s="4"/>
    </row>
    <row r="5576" spans="17:18" x14ac:dyDescent="0.2">
      <c r="Q5576" s="3"/>
      <c r="R5576" s="4"/>
    </row>
    <row r="5577" spans="17:18" x14ac:dyDescent="0.2">
      <c r="Q5577" s="3"/>
      <c r="R5577" s="4"/>
    </row>
    <row r="5578" spans="17:18" x14ac:dyDescent="0.2">
      <c r="Q5578" s="3"/>
      <c r="R5578" s="4"/>
    </row>
    <row r="5579" spans="17:18" x14ac:dyDescent="0.2">
      <c r="Q5579" s="3"/>
      <c r="R5579" s="4"/>
    </row>
    <row r="5580" spans="17:18" x14ac:dyDescent="0.2">
      <c r="Q5580" s="3"/>
      <c r="R5580" s="4"/>
    </row>
    <row r="5581" spans="17:18" x14ac:dyDescent="0.2">
      <c r="Q5581" s="3"/>
      <c r="R5581" s="4"/>
    </row>
    <row r="5582" spans="17:18" x14ac:dyDescent="0.2">
      <c r="Q5582" s="3"/>
      <c r="R5582" s="4"/>
    </row>
    <row r="5583" spans="17:18" x14ac:dyDescent="0.2">
      <c r="Q5583" s="3"/>
      <c r="R5583" s="4"/>
    </row>
    <row r="5584" spans="17:18" x14ac:dyDescent="0.2">
      <c r="Q5584" s="3"/>
      <c r="R5584" s="4"/>
    </row>
    <row r="5585" spans="17:18" x14ac:dyDescent="0.2">
      <c r="Q5585" s="3"/>
      <c r="R5585" s="4"/>
    </row>
    <row r="5586" spans="17:18" x14ac:dyDescent="0.2">
      <c r="Q5586" s="3"/>
      <c r="R5586" s="4"/>
    </row>
    <row r="5587" spans="17:18" x14ac:dyDescent="0.2">
      <c r="Q5587" s="3"/>
      <c r="R5587" s="4"/>
    </row>
    <row r="5588" spans="17:18" x14ac:dyDescent="0.2">
      <c r="Q5588" s="3"/>
      <c r="R5588" s="4"/>
    </row>
    <row r="5589" spans="17:18" x14ac:dyDescent="0.2">
      <c r="Q5589" s="3"/>
      <c r="R5589" s="4"/>
    </row>
    <row r="5590" spans="17:18" x14ac:dyDescent="0.2">
      <c r="Q5590" s="3"/>
      <c r="R5590" s="4"/>
    </row>
    <row r="5591" spans="17:18" x14ac:dyDescent="0.2">
      <c r="Q5591" s="3"/>
      <c r="R5591" s="4"/>
    </row>
    <row r="5592" spans="17:18" x14ac:dyDescent="0.2">
      <c r="Q5592" s="3"/>
      <c r="R5592" s="4"/>
    </row>
    <row r="5593" spans="17:18" x14ac:dyDescent="0.2">
      <c r="Q5593" s="3"/>
      <c r="R5593" s="4"/>
    </row>
    <row r="5594" spans="17:18" x14ac:dyDescent="0.2">
      <c r="Q5594" s="3"/>
      <c r="R5594" s="4"/>
    </row>
    <row r="5595" spans="17:18" x14ac:dyDescent="0.2">
      <c r="Q5595" s="3"/>
      <c r="R5595" s="4"/>
    </row>
    <row r="5596" spans="17:18" x14ac:dyDescent="0.2">
      <c r="Q5596" s="3"/>
      <c r="R5596" s="4"/>
    </row>
    <row r="5597" spans="17:18" x14ac:dyDescent="0.2">
      <c r="Q5597" s="3"/>
      <c r="R5597" s="4"/>
    </row>
    <row r="5598" spans="17:18" x14ac:dyDescent="0.2">
      <c r="Q5598" s="3"/>
      <c r="R5598" s="4"/>
    </row>
    <row r="5599" spans="17:18" x14ac:dyDescent="0.2">
      <c r="Q5599" s="3"/>
      <c r="R5599" s="4"/>
    </row>
    <row r="5600" spans="17:18" x14ac:dyDescent="0.2">
      <c r="Q5600" s="3"/>
      <c r="R5600" s="4"/>
    </row>
    <row r="5601" spans="17:18" x14ac:dyDescent="0.2">
      <c r="Q5601" s="3"/>
      <c r="R5601" s="4"/>
    </row>
    <row r="5602" spans="17:18" x14ac:dyDescent="0.2">
      <c r="Q5602" s="3"/>
      <c r="R5602" s="4"/>
    </row>
    <row r="5603" spans="17:18" x14ac:dyDescent="0.2">
      <c r="Q5603" s="3"/>
      <c r="R5603" s="4"/>
    </row>
    <row r="5604" spans="17:18" x14ac:dyDescent="0.2">
      <c r="Q5604" s="3"/>
      <c r="R5604" s="4"/>
    </row>
    <row r="5605" spans="17:18" x14ac:dyDescent="0.2">
      <c r="Q5605" s="3"/>
      <c r="R5605" s="4"/>
    </row>
    <row r="5606" spans="17:18" x14ac:dyDescent="0.2">
      <c r="Q5606" s="3"/>
      <c r="R5606" s="4"/>
    </row>
    <row r="5607" spans="17:18" x14ac:dyDescent="0.2">
      <c r="Q5607" s="3"/>
      <c r="R5607" s="4"/>
    </row>
    <row r="5608" spans="17:18" x14ac:dyDescent="0.2">
      <c r="Q5608" s="3"/>
      <c r="R5608" s="4"/>
    </row>
    <row r="5609" spans="17:18" x14ac:dyDescent="0.2">
      <c r="Q5609" s="3"/>
      <c r="R5609" s="4"/>
    </row>
    <row r="5610" spans="17:18" x14ac:dyDescent="0.2">
      <c r="Q5610" s="3"/>
      <c r="R5610" s="4"/>
    </row>
    <row r="5611" spans="17:18" x14ac:dyDescent="0.2">
      <c r="Q5611" s="3"/>
      <c r="R5611" s="4"/>
    </row>
    <row r="5612" spans="17:18" x14ac:dyDescent="0.2">
      <c r="Q5612" s="3"/>
      <c r="R5612" s="4"/>
    </row>
    <row r="5613" spans="17:18" x14ac:dyDescent="0.2">
      <c r="Q5613" s="3"/>
      <c r="R5613" s="4"/>
    </row>
    <row r="5614" spans="17:18" x14ac:dyDescent="0.2">
      <c r="Q5614" s="3"/>
      <c r="R5614" s="4"/>
    </row>
    <row r="5615" spans="17:18" x14ac:dyDescent="0.2">
      <c r="Q5615" s="3"/>
      <c r="R5615" s="4"/>
    </row>
    <row r="5616" spans="17:18" x14ac:dyDescent="0.2">
      <c r="Q5616" s="3"/>
      <c r="R5616" s="4"/>
    </row>
    <row r="5617" spans="17:18" x14ac:dyDescent="0.2">
      <c r="Q5617" s="3"/>
      <c r="R5617" s="4"/>
    </row>
    <row r="5618" spans="17:18" x14ac:dyDescent="0.2">
      <c r="Q5618" s="3"/>
      <c r="R5618" s="4"/>
    </row>
    <row r="5619" spans="17:18" x14ac:dyDescent="0.2">
      <c r="Q5619" s="3"/>
      <c r="R5619" s="4"/>
    </row>
    <row r="5620" spans="17:18" x14ac:dyDescent="0.2">
      <c r="Q5620" s="3"/>
      <c r="R5620" s="4"/>
    </row>
    <row r="5621" spans="17:18" x14ac:dyDescent="0.2">
      <c r="Q5621" s="3"/>
      <c r="R5621" s="4"/>
    </row>
    <row r="5622" spans="17:18" x14ac:dyDescent="0.2">
      <c r="Q5622" s="3"/>
      <c r="R5622" s="4"/>
    </row>
    <row r="5623" spans="17:18" x14ac:dyDescent="0.2">
      <c r="Q5623" s="3"/>
      <c r="R5623" s="4"/>
    </row>
    <row r="5624" spans="17:18" x14ac:dyDescent="0.2">
      <c r="Q5624" s="3"/>
      <c r="R5624" s="4"/>
    </row>
    <row r="5625" spans="17:18" x14ac:dyDescent="0.2">
      <c r="Q5625" s="3"/>
      <c r="R5625" s="4"/>
    </row>
    <row r="5626" spans="17:18" x14ac:dyDescent="0.2">
      <c r="Q5626" s="3"/>
      <c r="R5626" s="4"/>
    </row>
    <row r="5627" spans="17:18" x14ac:dyDescent="0.2">
      <c r="Q5627" s="3"/>
      <c r="R5627" s="4"/>
    </row>
    <row r="5628" spans="17:18" x14ac:dyDescent="0.2">
      <c r="Q5628" s="3"/>
      <c r="R5628" s="4"/>
    </row>
    <row r="5629" spans="17:18" x14ac:dyDescent="0.2">
      <c r="Q5629" s="3"/>
      <c r="R5629" s="4"/>
    </row>
    <row r="5630" spans="17:18" x14ac:dyDescent="0.2">
      <c r="Q5630" s="3"/>
      <c r="R5630" s="4"/>
    </row>
    <row r="5631" spans="17:18" x14ac:dyDescent="0.2">
      <c r="Q5631" s="3"/>
      <c r="R5631" s="4"/>
    </row>
    <row r="5632" spans="17:18" x14ac:dyDescent="0.2">
      <c r="Q5632" s="3"/>
      <c r="R5632" s="4"/>
    </row>
    <row r="5633" spans="17:18" x14ac:dyDescent="0.2">
      <c r="Q5633" s="3"/>
      <c r="R5633" s="4"/>
    </row>
    <row r="5634" spans="17:18" x14ac:dyDescent="0.2">
      <c r="Q5634" s="3"/>
      <c r="R5634" s="4"/>
    </row>
    <row r="5635" spans="17:18" x14ac:dyDescent="0.2">
      <c r="Q5635" s="3"/>
      <c r="R5635" s="4"/>
    </row>
    <row r="5636" spans="17:18" x14ac:dyDescent="0.2">
      <c r="Q5636" s="3"/>
      <c r="R5636" s="4"/>
    </row>
    <row r="5637" spans="17:18" x14ac:dyDescent="0.2">
      <c r="Q5637" s="3"/>
      <c r="R5637" s="4"/>
    </row>
    <row r="5638" spans="17:18" x14ac:dyDescent="0.2">
      <c r="Q5638" s="3"/>
      <c r="R5638" s="4"/>
    </row>
    <row r="5639" spans="17:18" x14ac:dyDescent="0.2">
      <c r="Q5639" s="3"/>
      <c r="R5639" s="4"/>
    </row>
    <row r="5640" spans="17:18" x14ac:dyDescent="0.2">
      <c r="Q5640" s="3"/>
      <c r="R5640" s="4"/>
    </row>
    <row r="5641" spans="17:18" x14ac:dyDescent="0.2">
      <c r="Q5641" s="3"/>
      <c r="R5641" s="4"/>
    </row>
    <row r="5642" spans="17:18" x14ac:dyDescent="0.2">
      <c r="Q5642" s="3"/>
      <c r="R5642" s="4"/>
    </row>
    <row r="5643" spans="17:18" x14ac:dyDescent="0.2">
      <c r="Q5643" s="3"/>
      <c r="R5643" s="4"/>
    </row>
    <row r="5644" spans="17:18" x14ac:dyDescent="0.2">
      <c r="Q5644" s="3"/>
      <c r="R5644" s="4"/>
    </row>
    <row r="5645" spans="17:18" x14ac:dyDescent="0.2">
      <c r="Q5645" s="3"/>
      <c r="R5645" s="4"/>
    </row>
    <row r="5646" spans="17:18" x14ac:dyDescent="0.2">
      <c r="Q5646" s="3"/>
      <c r="R5646" s="4"/>
    </row>
    <row r="5647" spans="17:18" x14ac:dyDescent="0.2">
      <c r="Q5647" s="3"/>
      <c r="R5647" s="4"/>
    </row>
    <row r="5648" spans="17:18" x14ac:dyDescent="0.2">
      <c r="Q5648" s="3"/>
      <c r="R5648" s="4"/>
    </row>
    <row r="5649" spans="17:18" x14ac:dyDescent="0.2">
      <c r="Q5649" s="3"/>
      <c r="R5649" s="4"/>
    </row>
    <row r="5650" spans="17:18" x14ac:dyDescent="0.2">
      <c r="Q5650" s="3"/>
      <c r="R5650" s="4"/>
    </row>
    <row r="5651" spans="17:18" x14ac:dyDescent="0.2">
      <c r="Q5651" s="3"/>
      <c r="R5651" s="4"/>
    </row>
    <row r="5652" spans="17:18" x14ac:dyDescent="0.2">
      <c r="Q5652" s="3"/>
      <c r="R5652" s="4"/>
    </row>
    <row r="5653" spans="17:18" x14ac:dyDescent="0.2">
      <c r="Q5653" s="3"/>
      <c r="R5653" s="4"/>
    </row>
    <row r="5654" spans="17:18" x14ac:dyDescent="0.2">
      <c r="Q5654" s="3"/>
      <c r="R5654" s="4"/>
    </row>
    <row r="5655" spans="17:18" x14ac:dyDescent="0.2">
      <c r="Q5655" s="3"/>
      <c r="R5655" s="4"/>
    </row>
    <row r="5656" spans="17:18" x14ac:dyDescent="0.2">
      <c r="Q5656" s="3"/>
      <c r="R5656" s="4"/>
    </row>
    <row r="5657" spans="17:18" x14ac:dyDescent="0.2">
      <c r="Q5657" s="3"/>
      <c r="R5657" s="4"/>
    </row>
    <row r="5658" spans="17:18" x14ac:dyDescent="0.2">
      <c r="Q5658" s="3"/>
      <c r="R5658" s="4"/>
    </row>
    <row r="5659" spans="17:18" x14ac:dyDescent="0.2">
      <c r="Q5659" s="3"/>
      <c r="R5659" s="4"/>
    </row>
    <row r="5660" spans="17:18" x14ac:dyDescent="0.2">
      <c r="Q5660" s="3"/>
      <c r="R5660" s="4"/>
    </row>
    <row r="5661" spans="17:18" x14ac:dyDescent="0.2">
      <c r="Q5661" s="3"/>
      <c r="R5661" s="4"/>
    </row>
    <row r="5662" spans="17:18" x14ac:dyDescent="0.2">
      <c r="Q5662" s="3"/>
      <c r="R5662" s="4"/>
    </row>
    <row r="5663" spans="17:18" x14ac:dyDescent="0.2">
      <c r="Q5663" s="3"/>
      <c r="R5663" s="4"/>
    </row>
    <row r="5664" spans="17:18" x14ac:dyDescent="0.2">
      <c r="Q5664" s="3"/>
      <c r="R5664" s="4"/>
    </row>
    <row r="5665" spans="17:18" x14ac:dyDescent="0.2">
      <c r="Q5665" s="3"/>
      <c r="R5665" s="4"/>
    </row>
    <row r="5666" spans="17:18" x14ac:dyDescent="0.2">
      <c r="Q5666" s="3"/>
      <c r="R5666" s="4"/>
    </row>
    <row r="5667" spans="17:18" x14ac:dyDescent="0.2">
      <c r="Q5667" s="3"/>
      <c r="R5667" s="4"/>
    </row>
    <row r="5668" spans="17:18" x14ac:dyDescent="0.2">
      <c r="Q5668" s="3"/>
      <c r="R5668" s="4"/>
    </row>
    <row r="5669" spans="17:18" x14ac:dyDescent="0.2">
      <c r="Q5669" s="3"/>
      <c r="R5669" s="4"/>
    </row>
    <row r="5670" spans="17:18" x14ac:dyDescent="0.2">
      <c r="Q5670" s="3"/>
      <c r="R5670" s="4"/>
    </row>
    <row r="5671" spans="17:18" x14ac:dyDescent="0.2">
      <c r="Q5671" s="3"/>
      <c r="R5671" s="4"/>
    </row>
    <row r="5672" spans="17:18" x14ac:dyDescent="0.2">
      <c r="Q5672" s="3"/>
      <c r="R5672" s="4"/>
    </row>
    <row r="5673" spans="17:18" x14ac:dyDescent="0.2">
      <c r="Q5673" s="3"/>
      <c r="R5673" s="4"/>
    </row>
    <row r="5674" spans="17:18" x14ac:dyDescent="0.2">
      <c r="Q5674" s="3"/>
      <c r="R5674" s="4"/>
    </row>
    <row r="5675" spans="17:18" x14ac:dyDescent="0.2">
      <c r="Q5675" s="3"/>
      <c r="R5675" s="4"/>
    </row>
    <row r="5676" spans="17:18" x14ac:dyDescent="0.2">
      <c r="Q5676" s="3"/>
      <c r="R5676" s="4"/>
    </row>
    <row r="5677" spans="17:18" x14ac:dyDescent="0.2">
      <c r="Q5677" s="3"/>
      <c r="R5677" s="4"/>
    </row>
    <row r="5678" spans="17:18" x14ac:dyDescent="0.2">
      <c r="Q5678" s="3"/>
      <c r="R5678" s="4"/>
    </row>
    <row r="5679" spans="17:18" x14ac:dyDescent="0.2">
      <c r="Q5679" s="3"/>
      <c r="R5679" s="4"/>
    </row>
    <row r="5680" spans="17:18" x14ac:dyDescent="0.2">
      <c r="Q5680" s="3"/>
      <c r="R5680" s="4"/>
    </row>
    <row r="5681" spans="17:18" x14ac:dyDescent="0.2">
      <c r="Q5681" s="3"/>
      <c r="R5681" s="4"/>
    </row>
    <row r="5682" spans="17:18" x14ac:dyDescent="0.2">
      <c r="Q5682" s="3"/>
      <c r="R5682" s="4"/>
    </row>
    <row r="5683" spans="17:18" x14ac:dyDescent="0.2">
      <c r="Q5683" s="3"/>
      <c r="R5683" s="4"/>
    </row>
    <row r="5684" spans="17:18" x14ac:dyDescent="0.2">
      <c r="Q5684" s="3"/>
      <c r="R5684" s="4"/>
    </row>
    <row r="5685" spans="17:18" x14ac:dyDescent="0.2">
      <c r="Q5685" s="3"/>
      <c r="R5685" s="4"/>
    </row>
    <row r="5686" spans="17:18" x14ac:dyDescent="0.2">
      <c r="Q5686" s="3"/>
      <c r="R5686" s="4"/>
    </row>
    <row r="5687" spans="17:18" x14ac:dyDescent="0.2">
      <c r="Q5687" s="3"/>
      <c r="R5687" s="4"/>
    </row>
    <row r="5688" spans="17:18" x14ac:dyDescent="0.2">
      <c r="Q5688" s="3"/>
      <c r="R5688" s="4"/>
    </row>
    <row r="5689" spans="17:18" x14ac:dyDescent="0.2">
      <c r="Q5689" s="3"/>
      <c r="R5689" s="4"/>
    </row>
    <row r="5690" spans="17:18" x14ac:dyDescent="0.2">
      <c r="Q5690" s="3"/>
      <c r="R5690" s="4"/>
    </row>
    <row r="5691" spans="17:18" x14ac:dyDescent="0.2">
      <c r="Q5691" s="3"/>
      <c r="R5691" s="4"/>
    </row>
    <row r="5692" spans="17:18" x14ac:dyDescent="0.2">
      <c r="Q5692" s="3"/>
      <c r="R5692" s="4"/>
    </row>
    <row r="5693" spans="17:18" x14ac:dyDescent="0.2">
      <c r="Q5693" s="3"/>
      <c r="R5693" s="4"/>
    </row>
    <row r="5694" spans="17:18" x14ac:dyDescent="0.2">
      <c r="Q5694" s="3"/>
      <c r="R5694" s="4"/>
    </row>
    <row r="5695" spans="17:18" x14ac:dyDescent="0.2">
      <c r="Q5695" s="3"/>
      <c r="R5695" s="4"/>
    </row>
    <row r="5696" spans="17:18" x14ac:dyDescent="0.2">
      <c r="Q5696" s="3"/>
      <c r="R5696" s="4"/>
    </row>
    <row r="5697" spans="17:18" x14ac:dyDescent="0.2">
      <c r="Q5697" s="3"/>
      <c r="R5697" s="4"/>
    </row>
    <row r="5698" spans="17:18" x14ac:dyDescent="0.2">
      <c r="Q5698" s="3"/>
      <c r="R5698" s="4"/>
    </row>
    <row r="5699" spans="17:18" x14ac:dyDescent="0.2">
      <c r="Q5699" s="3"/>
      <c r="R5699" s="4"/>
    </row>
    <row r="5700" spans="17:18" x14ac:dyDescent="0.2">
      <c r="Q5700" s="3"/>
      <c r="R5700" s="4"/>
    </row>
    <row r="5701" spans="17:18" x14ac:dyDescent="0.2">
      <c r="Q5701" s="3"/>
      <c r="R5701" s="4"/>
    </row>
    <row r="5702" spans="17:18" x14ac:dyDescent="0.2">
      <c r="Q5702" s="3"/>
      <c r="R5702" s="4"/>
    </row>
    <row r="5703" spans="17:18" x14ac:dyDescent="0.2">
      <c r="Q5703" s="3"/>
      <c r="R5703" s="4"/>
    </row>
    <row r="5704" spans="17:18" x14ac:dyDescent="0.2">
      <c r="Q5704" s="3"/>
      <c r="R5704" s="4"/>
    </row>
    <row r="5705" spans="17:18" x14ac:dyDescent="0.2">
      <c r="Q5705" s="3"/>
      <c r="R5705" s="4"/>
    </row>
    <row r="5706" spans="17:18" x14ac:dyDescent="0.2">
      <c r="Q5706" s="3"/>
      <c r="R5706" s="4"/>
    </row>
    <row r="5707" spans="17:18" x14ac:dyDescent="0.2">
      <c r="Q5707" s="3"/>
      <c r="R5707" s="4"/>
    </row>
    <row r="5708" spans="17:18" x14ac:dyDescent="0.2">
      <c r="Q5708" s="3"/>
      <c r="R5708" s="4"/>
    </row>
    <row r="5709" spans="17:18" x14ac:dyDescent="0.2">
      <c r="Q5709" s="3"/>
      <c r="R5709" s="4"/>
    </row>
    <row r="5710" spans="17:18" x14ac:dyDescent="0.2">
      <c r="Q5710" s="3"/>
      <c r="R5710" s="4"/>
    </row>
    <row r="5711" spans="17:18" x14ac:dyDescent="0.2">
      <c r="Q5711" s="3"/>
      <c r="R5711" s="4"/>
    </row>
    <row r="5712" spans="17:18" x14ac:dyDescent="0.2">
      <c r="Q5712" s="3"/>
      <c r="R5712" s="4"/>
    </row>
    <row r="5713" spans="17:18" x14ac:dyDescent="0.2">
      <c r="Q5713" s="3"/>
      <c r="R5713" s="4"/>
    </row>
    <row r="5714" spans="17:18" x14ac:dyDescent="0.2">
      <c r="Q5714" s="3"/>
      <c r="R5714" s="4"/>
    </row>
    <row r="5715" spans="17:18" x14ac:dyDescent="0.2">
      <c r="Q5715" s="3"/>
      <c r="R5715" s="4"/>
    </row>
    <row r="5716" spans="17:18" x14ac:dyDescent="0.2">
      <c r="Q5716" s="3"/>
      <c r="R5716" s="4"/>
    </row>
    <row r="5717" spans="17:18" x14ac:dyDescent="0.2">
      <c r="Q5717" s="3"/>
      <c r="R5717" s="4"/>
    </row>
    <row r="5718" spans="17:18" x14ac:dyDescent="0.2">
      <c r="Q5718" s="3"/>
      <c r="R5718" s="4"/>
    </row>
    <row r="5719" spans="17:18" x14ac:dyDescent="0.2">
      <c r="Q5719" s="3"/>
      <c r="R5719" s="4"/>
    </row>
    <row r="5720" spans="17:18" x14ac:dyDescent="0.2">
      <c r="Q5720" s="3"/>
      <c r="R5720" s="4"/>
    </row>
    <row r="5721" spans="17:18" x14ac:dyDescent="0.2">
      <c r="Q5721" s="3"/>
      <c r="R5721" s="4"/>
    </row>
    <row r="5722" spans="17:18" x14ac:dyDescent="0.2">
      <c r="Q5722" s="3"/>
      <c r="R5722" s="4"/>
    </row>
    <row r="5723" spans="17:18" x14ac:dyDescent="0.2">
      <c r="Q5723" s="3"/>
      <c r="R5723" s="4"/>
    </row>
    <row r="5724" spans="17:18" x14ac:dyDescent="0.2">
      <c r="Q5724" s="3"/>
      <c r="R5724" s="4"/>
    </row>
    <row r="5725" spans="17:18" x14ac:dyDescent="0.2">
      <c r="Q5725" s="3"/>
      <c r="R5725" s="4"/>
    </row>
    <row r="5726" spans="17:18" x14ac:dyDescent="0.2">
      <c r="Q5726" s="3"/>
      <c r="R5726" s="4"/>
    </row>
    <row r="5727" spans="17:18" x14ac:dyDescent="0.2">
      <c r="Q5727" s="3"/>
      <c r="R5727" s="4"/>
    </row>
    <row r="5728" spans="17:18" x14ac:dyDescent="0.2">
      <c r="Q5728" s="3"/>
      <c r="R5728" s="4"/>
    </row>
    <row r="5729" spans="17:18" x14ac:dyDescent="0.2">
      <c r="Q5729" s="3"/>
      <c r="R5729" s="4"/>
    </row>
    <row r="5730" spans="17:18" x14ac:dyDescent="0.2">
      <c r="Q5730" s="3"/>
      <c r="R5730" s="4"/>
    </row>
    <row r="5731" spans="17:18" x14ac:dyDescent="0.2">
      <c r="Q5731" s="3"/>
      <c r="R5731" s="4"/>
    </row>
    <row r="5732" spans="17:18" x14ac:dyDescent="0.2">
      <c r="Q5732" s="3"/>
      <c r="R5732" s="4"/>
    </row>
    <row r="5733" spans="17:18" x14ac:dyDescent="0.2">
      <c r="Q5733" s="3"/>
      <c r="R5733" s="4"/>
    </row>
    <row r="5734" spans="17:18" x14ac:dyDescent="0.2">
      <c r="Q5734" s="3"/>
      <c r="R5734" s="4"/>
    </row>
    <row r="5735" spans="17:18" x14ac:dyDescent="0.2">
      <c r="Q5735" s="3"/>
      <c r="R5735" s="4"/>
    </row>
    <row r="5736" spans="17:18" x14ac:dyDescent="0.2">
      <c r="Q5736" s="3"/>
      <c r="R5736" s="4"/>
    </row>
    <row r="5737" spans="17:18" x14ac:dyDescent="0.2">
      <c r="Q5737" s="3"/>
      <c r="R5737" s="4"/>
    </row>
    <row r="5738" spans="17:18" x14ac:dyDescent="0.2">
      <c r="Q5738" s="3"/>
      <c r="R5738" s="4"/>
    </row>
    <row r="5739" spans="17:18" x14ac:dyDescent="0.2">
      <c r="Q5739" s="3"/>
      <c r="R5739" s="4"/>
    </row>
    <row r="5740" spans="17:18" x14ac:dyDescent="0.2">
      <c r="Q5740" s="3"/>
      <c r="R5740" s="4"/>
    </row>
    <row r="5741" spans="17:18" x14ac:dyDescent="0.2">
      <c r="Q5741" s="3"/>
      <c r="R5741" s="4"/>
    </row>
    <row r="5742" spans="17:18" x14ac:dyDescent="0.2">
      <c r="Q5742" s="3"/>
      <c r="R5742" s="4"/>
    </row>
    <row r="5743" spans="17:18" x14ac:dyDescent="0.2">
      <c r="Q5743" s="3"/>
      <c r="R5743" s="4"/>
    </row>
    <row r="5744" spans="17:18" x14ac:dyDescent="0.2">
      <c r="Q5744" s="3"/>
      <c r="R5744" s="4"/>
    </row>
    <row r="5745" spans="17:18" x14ac:dyDescent="0.2">
      <c r="Q5745" s="3"/>
      <c r="R5745" s="4"/>
    </row>
    <row r="5746" spans="17:18" x14ac:dyDescent="0.2">
      <c r="Q5746" s="3"/>
      <c r="R5746" s="4"/>
    </row>
    <row r="5747" spans="17:18" x14ac:dyDescent="0.2">
      <c r="Q5747" s="3"/>
      <c r="R5747" s="4"/>
    </row>
    <row r="5748" spans="17:18" x14ac:dyDescent="0.2">
      <c r="Q5748" s="3"/>
      <c r="R5748" s="4"/>
    </row>
    <row r="5749" spans="17:18" x14ac:dyDescent="0.2">
      <c r="Q5749" s="3"/>
      <c r="R5749" s="4"/>
    </row>
    <row r="5750" spans="17:18" x14ac:dyDescent="0.2">
      <c r="Q5750" s="3"/>
      <c r="R5750" s="4"/>
    </row>
    <row r="5751" spans="17:18" x14ac:dyDescent="0.2">
      <c r="Q5751" s="3"/>
      <c r="R5751" s="4"/>
    </row>
    <row r="5752" spans="17:18" x14ac:dyDescent="0.2">
      <c r="Q5752" s="3"/>
      <c r="R5752" s="4"/>
    </row>
    <row r="5753" spans="17:18" x14ac:dyDescent="0.2">
      <c r="Q5753" s="3"/>
      <c r="R5753" s="4"/>
    </row>
    <row r="5754" spans="17:18" x14ac:dyDescent="0.2">
      <c r="Q5754" s="3"/>
      <c r="R5754" s="4"/>
    </row>
    <row r="5755" spans="17:18" x14ac:dyDescent="0.2">
      <c r="Q5755" s="3"/>
      <c r="R5755" s="4"/>
    </row>
    <row r="5756" spans="17:18" x14ac:dyDescent="0.2">
      <c r="Q5756" s="3"/>
      <c r="R5756" s="4"/>
    </row>
    <row r="5757" spans="17:18" x14ac:dyDescent="0.2">
      <c r="Q5757" s="3"/>
      <c r="R5757" s="4"/>
    </row>
    <row r="5758" spans="17:18" x14ac:dyDescent="0.2">
      <c r="Q5758" s="3"/>
      <c r="R5758" s="4"/>
    </row>
    <row r="5759" spans="17:18" x14ac:dyDescent="0.2">
      <c r="Q5759" s="3"/>
      <c r="R5759" s="4"/>
    </row>
    <row r="5760" spans="17:18" x14ac:dyDescent="0.2">
      <c r="Q5760" s="3"/>
      <c r="R5760" s="4"/>
    </row>
    <row r="5761" spans="17:18" x14ac:dyDescent="0.2">
      <c r="Q5761" s="3"/>
      <c r="R5761" s="4"/>
    </row>
    <row r="5762" spans="17:18" x14ac:dyDescent="0.2">
      <c r="Q5762" s="3"/>
      <c r="R5762" s="4"/>
    </row>
    <row r="5763" spans="17:18" x14ac:dyDescent="0.2">
      <c r="Q5763" s="3"/>
      <c r="R5763" s="4"/>
    </row>
    <row r="5764" spans="17:18" x14ac:dyDescent="0.2">
      <c r="Q5764" s="3"/>
      <c r="R5764" s="4"/>
    </row>
    <row r="5765" spans="17:18" x14ac:dyDescent="0.2">
      <c r="Q5765" s="3"/>
      <c r="R5765" s="4"/>
    </row>
    <row r="5766" spans="17:18" x14ac:dyDescent="0.2">
      <c r="Q5766" s="3"/>
      <c r="R5766" s="4"/>
    </row>
    <row r="5767" spans="17:18" x14ac:dyDescent="0.2">
      <c r="Q5767" s="3"/>
      <c r="R5767" s="4"/>
    </row>
    <row r="5768" spans="17:18" x14ac:dyDescent="0.2">
      <c r="Q5768" s="3"/>
      <c r="R5768" s="4"/>
    </row>
    <row r="5769" spans="17:18" x14ac:dyDescent="0.2">
      <c r="Q5769" s="3"/>
      <c r="R5769" s="4"/>
    </row>
    <row r="5770" spans="17:18" x14ac:dyDescent="0.2">
      <c r="Q5770" s="3"/>
      <c r="R5770" s="4"/>
    </row>
    <row r="5771" spans="17:18" x14ac:dyDescent="0.2">
      <c r="Q5771" s="3"/>
      <c r="R5771" s="4"/>
    </row>
    <row r="5772" spans="17:18" x14ac:dyDescent="0.2">
      <c r="Q5772" s="3"/>
      <c r="R5772" s="4"/>
    </row>
    <row r="5773" spans="17:18" x14ac:dyDescent="0.2">
      <c r="Q5773" s="3"/>
      <c r="R5773" s="4"/>
    </row>
    <row r="5774" spans="17:18" x14ac:dyDescent="0.2">
      <c r="Q5774" s="3"/>
      <c r="R5774" s="4"/>
    </row>
    <row r="5775" spans="17:18" x14ac:dyDescent="0.2">
      <c r="Q5775" s="3"/>
      <c r="R5775" s="4"/>
    </row>
    <row r="5776" spans="17:18" x14ac:dyDescent="0.2">
      <c r="Q5776" s="3"/>
      <c r="R5776" s="4"/>
    </row>
    <row r="5777" spans="17:18" x14ac:dyDescent="0.2">
      <c r="Q5777" s="3"/>
      <c r="R5777" s="4"/>
    </row>
    <row r="5778" spans="17:18" x14ac:dyDescent="0.2">
      <c r="Q5778" s="3"/>
      <c r="R5778" s="4"/>
    </row>
    <row r="5779" spans="17:18" x14ac:dyDescent="0.2">
      <c r="Q5779" s="3"/>
      <c r="R5779" s="4"/>
    </row>
    <row r="5780" spans="17:18" x14ac:dyDescent="0.2">
      <c r="Q5780" s="3"/>
      <c r="R5780" s="4"/>
    </row>
    <row r="5781" spans="17:18" x14ac:dyDescent="0.2">
      <c r="Q5781" s="3"/>
      <c r="R5781" s="4"/>
    </row>
    <row r="5782" spans="17:18" x14ac:dyDescent="0.2">
      <c r="Q5782" s="3"/>
      <c r="R5782" s="4"/>
    </row>
    <row r="5783" spans="17:18" x14ac:dyDescent="0.2">
      <c r="Q5783" s="3"/>
      <c r="R5783" s="4"/>
    </row>
    <row r="5784" spans="17:18" x14ac:dyDescent="0.2">
      <c r="Q5784" s="3"/>
      <c r="R5784" s="4"/>
    </row>
    <row r="5785" spans="17:18" x14ac:dyDescent="0.2">
      <c r="Q5785" s="3"/>
      <c r="R5785" s="4"/>
    </row>
    <row r="5786" spans="17:18" x14ac:dyDescent="0.2">
      <c r="Q5786" s="3"/>
      <c r="R5786" s="4"/>
    </row>
    <row r="5787" spans="17:18" x14ac:dyDescent="0.2">
      <c r="Q5787" s="3"/>
      <c r="R5787" s="4"/>
    </row>
    <row r="5788" spans="17:18" x14ac:dyDescent="0.2">
      <c r="Q5788" s="3"/>
      <c r="R5788" s="4"/>
    </row>
    <row r="5789" spans="17:18" x14ac:dyDescent="0.2">
      <c r="Q5789" s="3"/>
      <c r="R5789" s="4"/>
    </row>
    <row r="5790" spans="17:18" x14ac:dyDescent="0.2">
      <c r="Q5790" s="3"/>
      <c r="R5790" s="4"/>
    </row>
    <row r="5791" spans="17:18" x14ac:dyDescent="0.2">
      <c r="Q5791" s="3"/>
      <c r="R5791" s="4"/>
    </row>
    <row r="5792" spans="17:18" x14ac:dyDescent="0.2">
      <c r="Q5792" s="3"/>
      <c r="R5792" s="4"/>
    </row>
    <row r="5793" spans="17:18" x14ac:dyDescent="0.2">
      <c r="Q5793" s="3"/>
      <c r="R5793" s="4"/>
    </row>
    <row r="5794" spans="17:18" x14ac:dyDescent="0.2">
      <c r="Q5794" s="3"/>
      <c r="R5794" s="4"/>
    </row>
    <row r="5795" spans="17:18" x14ac:dyDescent="0.2">
      <c r="Q5795" s="3"/>
      <c r="R5795" s="4"/>
    </row>
    <row r="5796" spans="17:18" x14ac:dyDescent="0.2">
      <c r="Q5796" s="3"/>
      <c r="R5796" s="4"/>
    </row>
    <row r="5797" spans="17:18" x14ac:dyDescent="0.2">
      <c r="Q5797" s="3"/>
      <c r="R5797" s="4"/>
    </row>
    <row r="5798" spans="17:18" x14ac:dyDescent="0.2">
      <c r="Q5798" s="3"/>
      <c r="R5798" s="4"/>
    </row>
    <row r="5799" spans="17:18" x14ac:dyDescent="0.2">
      <c r="Q5799" s="3"/>
      <c r="R5799" s="4"/>
    </row>
    <row r="5800" spans="17:18" x14ac:dyDescent="0.2">
      <c r="Q5800" s="3"/>
      <c r="R5800" s="4"/>
    </row>
    <row r="5801" spans="17:18" x14ac:dyDescent="0.2">
      <c r="Q5801" s="3"/>
      <c r="R5801" s="4"/>
    </row>
    <row r="5802" spans="17:18" x14ac:dyDescent="0.2">
      <c r="Q5802" s="3"/>
      <c r="R5802" s="4"/>
    </row>
    <row r="5803" spans="17:18" x14ac:dyDescent="0.2">
      <c r="Q5803" s="3"/>
      <c r="R5803" s="4"/>
    </row>
    <row r="5804" spans="17:18" x14ac:dyDescent="0.2">
      <c r="Q5804" s="3"/>
      <c r="R5804" s="4"/>
    </row>
    <row r="5805" spans="17:18" x14ac:dyDescent="0.2">
      <c r="Q5805" s="3"/>
      <c r="R5805" s="4"/>
    </row>
    <row r="5806" spans="17:18" x14ac:dyDescent="0.2">
      <c r="Q5806" s="3"/>
      <c r="R5806" s="4"/>
    </row>
    <row r="5807" spans="17:18" x14ac:dyDescent="0.2">
      <c r="Q5807" s="3"/>
      <c r="R5807" s="4"/>
    </row>
    <row r="5808" spans="17:18" x14ac:dyDescent="0.2">
      <c r="Q5808" s="3"/>
      <c r="R5808" s="4"/>
    </row>
    <row r="5809" spans="17:18" x14ac:dyDescent="0.2">
      <c r="Q5809" s="3"/>
      <c r="R5809" s="4"/>
    </row>
    <row r="5810" spans="17:18" x14ac:dyDescent="0.2">
      <c r="Q5810" s="3"/>
      <c r="R5810" s="4"/>
    </row>
    <row r="5811" spans="17:18" x14ac:dyDescent="0.2">
      <c r="Q5811" s="3"/>
      <c r="R5811" s="4"/>
    </row>
    <row r="5812" spans="17:18" x14ac:dyDescent="0.2">
      <c r="Q5812" s="3"/>
      <c r="R5812" s="4"/>
    </row>
    <row r="5813" spans="17:18" x14ac:dyDescent="0.2">
      <c r="Q5813" s="3"/>
      <c r="R5813" s="4"/>
    </row>
    <row r="5814" spans="17:18" x14ac:dyDescent="0.2">
      <c r="Q5814" s="3"/>
      <c r="R5814" s="4"/>
    </row>
    <row r="5815" spans="17:18" x14ac:dyDescent="0.2">
      <c r="Q5815" s="3"/>
      <c r="R5815" s="4"/>
    </row>
    <row r="5816" spans="17:18" x14ac:dyDescent="0.2">
      <c r="Q5816" s="3"/>
      <c r="R5816" s="4"/>
    </row>
    <row r="5817" spans="17:18" x14ac:dyDescent="0.2">
      <c r="Q5817" s="3"/>
      <c r="R5817" s="4"/>
    </row>
    <row r="5818" spans="17:18" x14ac:dyDescent="0.2">
      <c r="Q5818" s="3"/>
      <c r="R5818" s="4"/>
    </row>
    <row r="5819" spans="17:18" x14ac:dyDescent="0.2">
      <c r="Q5819" s="3"/>
      <c r="R5819" s="4"/>
    </row>
    <row r="5820" spans="17:18" x14ac:dyDescent="0.2">
      <c r="Q5820" s="3"/>
      <c r="R5820" s="4"/>
    </row>
    <row r="5821" spans="17:18" x14ac:dyDescent="0.2">
      <c r="Q5821" s="3"/>
      <c r="R5821" s="4"/>
    </row>
    <row r="5822" spans="17:18" x14ac:dyDescent="0.2">
      <c r="Q5822" s="3"/>
      <c r="R5822" s="4"/>
    </row>
    <row r="5823" spans="17:18" x14ac:dyDescent="0.2">
      <c r="Q5823" s="3"/>
      <c r="R5823" s="4"/>
    </row>
    <row r="5824" spans="17:18" x14ac:dyDescent="0.2">
      <c r="Q5824" s="3"/>
      <c r="R5824" s="4"/>
    </row>
    <row r="5825" spans="17:18" x14ac:dyDescent="0.2">
      <c r="Q5825" s="3"/>
      <c r="R5825" s="4"/>
    </row>
    <row r="5826" spans="17:18" x14ac:dyDescent="0.2">
      <c r="Q5826" s="3"/>
      <c r="R5826" s="4"/>
    </row>
    <row r="5827" spans="17:18" x14ac:dyDescent="0.2">
      <c r="Q5827" s="3"/>
      <c r="R5827" s="4"/>
    </row>
    <row r="5828" spans="17:18" x14ac:dyDescent="0.2">
      <c r="Q5828" s="3"/>
      <c r="R5828" s="4"/>
    </row>
    <row r="5829" spans="17:18" x14ac:dyDescent="0.2">
      <c r="Q5829" s="3"/>
      <c r="R5829" s="4"/>
    </row>
    <row r="5830" spans="17:18" x14ac:dyDescent="0.2">
      <c r="Q5830" s="3"/>
      <c r="R5830" s="4"/>
    </row>
    <row r="5831" spans="17:18" x14ac:dyDescent="0.2">
      <c r="Q5831" s="3"/>
      <c r="R5831" s="4"/>
    </row>
    <row r="5832" spans="17:18" x14ac:dyDescent="0.2">
      <c r="Q5832" s="3"/>
      <c r="R5832" s="4"/>
    </row>
    <row r="5833" spans="17:18" x14ac:dyDescent="0.2">
      <c r="Q5833" s="3"/>
      <c r="R5833" s="4"/>
    </row>
    <row r="5834" spans="17:18" x14ac:dyDescent="0.2">
      <c r="Q5834" s="3"/>
      <c r="R5834" s="4"/>
    </row>
    <row r="5835" spans="17:18" x14ac:dyDescent="0.2">
      <c r="Q5835" s="3"/>
      <c r="R5835" s="4"/>
    </row>
    <row r="5836" spans="17:18" x14ac:dyDescent="0.2">
      <c r="Q5836" s="3"/>
      <c r="R5836" s="4"/>
    </row>
    <row r="5837" spans="17:18" x14ac:dyDescent="0.2">
      <c r="Q5837" s="3"/>
      <c r="R5837" s="4"/>
    </row>
    <row r="5838" spans="17:18" x14ac:dyDescent="0.2">
      <c r="Q5838" s="3"/>
      <c r="R5838" s="4"/>
    </row>
    <row r="5839" spans="17:18" x14ac:dyDescent="0.2">
      <c r="Q5839" s="3"/>
      <c r="R5839" s="4"/>
    </row>
    <row r="5840" spans="17:18" x14ac:dyDescent="0.2">
      <c r="Q5840" s="3"/>
      <c r="R5840" s="4"/>
    </row>
  </sheetData>
  <hyperlinks>
    <hyperlink ref="D2" r:id="rId1" xr:uid="{5F0A5BAE-D886-42FB-A6A9-B9B72C5721A9}"/>
  </hyperlink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A736C-7970-4CF1-BD07-908551559150}">
  <dimension ref="B1:AF27"/>
  <sheetViews>
    <sheetView showGridLines="0" workbookViewId="0">
      <selection activeCell="M22" sqref="M22"/>
    </sheetView>
  </sheetViews>
  <sheetFormatPr defaultRowHeight="12" outlineLevelCol="1" x14ac:dyDescent="0.2"/>
  <cols>
    <col min="5" max="5" width="14.42578125" customWidth="1"/>
    <col min="6" max="6" width="20.7109375" bestFit="1" customWidth="1"/>
    <col min="8" max="8" width="11" customWidth="1"/>
    <col min="9" max="9" width="18.42578125" customWidth="1"/>
    <col min="10" max="10" width="1.28515625" customWidth="1"/>
    <col min="11" max="11" width="12.140625" hidden="1" customWidth="1" outlineLevel="1"/>
    <col min="12" max="12" width="10.85546875" customWidth="1" collapsed="1"/>
    <col min="13" max="13" width="10.85546875" customWidth="1"/>
    <col min="14" max="15" width="6.7109375" customWidth="1"/>
    <col min="16" max="16" width="1.42578125" customWidth="1"/>
    <col min="17" max="17" width="12.140625" hidden="1" customWidth="1" outlineLevel="1"/>
    <col min="18" max="18" width="10.85546875" customWidth="1" collapsed="1"/>
    <col min="19" max="19" width="10.85546875" customWidth="1"/>
    <col min="20" max="20" width="6.7109375" customWidth="1"/>
    <col min="22" max="22" width="4.7109375" customWidth="1"/>
  </cols>
  <sheetData>
    <row r="1" spans="2:32" ht="12.75" thickBot="1" x14ac:dyDescent="0.25"/>
    <row r="2" spans="2:32" ht="15.75" thickBot="1" x14ac:dyDescent="0.3">
      <c r="B2" s="10" t="s">
        <v>9818</v>
      </c>
      <c r="C2" s="11"/>
      <c r="H2" s="176" t="s">
        <v>10328</v>
      </c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</row>
    <row r="3" spans="2:32" ht="12.75" thickBot="1" x14ac:dyDescent="0.25">
      <c r="B3" s="12">
        <f>LARGE(Data!$A:$A,1)</f>
        <v>44958</v>
      </c>
      <c r="C3" s="13"/>
      <c r="E3" t="s">
        <v>10331</v>
      </c>
      <c r="K3" s="174"/>
      <c r="L3" s="179" t="s">
        <v>9821</v>
      </c>
      <c r="M3" s="179"/>
      <c r="N3" s="179"/>
      <c r="O3" s="179"/>
      <c r="Q3" s="174"/>
      <c r="R3" s="179" t="s">
        <v>9820</v>
      </c>
      <c r="S3" s="179"/>
      <c r="T3" s="179"/>
      <c r="U3" s="179"/>
    </row>
    <row r="4" spans="2:32" ht="15" x14ac:dyDescent="0.25">
      <c r="E4" s="166" t="s">
        <v>10323</v>
      </c>
      <c r="F4" s="167" t="s">
        <v>10324</v>
      </c>
      <c r="H4" s="175"/>
      <c r="L4" s="156" t="s">
        <v>9960</v>
      </c>
      <c r="M4" s="156" t="s">
        <v>9961</v>
      </c>
      <c r="R4" s="156" t="s">
        <v>9960</v>
      </c>
      <c r="S4" s="156" t="s">
        <v>9961</v>
      </c>
      <c r="W4" s="8"/>
    </row>
    <row r="5" spans="2:32" ht="12.6" customHeight="1" x14ac:dyDescent="0.2">
      <c r="B5" t="s">
        <v>10325</v>
      </c>
      <c r="C5" s="8">
        <f>ROUNDUP(MONTH(L5)/3,0)</f>
        <v>1</v>
      </c>
      <c r="E5" s="168"/>
      <c r="F5" s="169"/>
      <c r="H5" s="17"/>
      <c r="I5" s="17"/>
      <c r="K5" s="101">
        <f>EDATE(L5,-1)</f>
        <v>44896</v>
      </c>
      <c r="L5" s="101">
        <f>EDATE(M5,-1)</f>
        <v>44927</v>
      </c>
      <c r="M5" s="101">
        <f>B3</f>
        <v>44958</v>
      </c>
      <c r="N5" s="56" t="s">
        <v>10321</v>
      </c>
      <c r="O5" s="56"/>
      <c r="Q5" s="101">
        <f>EDATE(R5,-1)</f>
        <v>44896</v>
      </c>
      <c r="R5" s="101">
        <f>EDATE(S5,-1)</f>
        <v>44927</v>
      </c>
      <c r="S5" s="101">
        <f>M5</f>
        <v>44958</v>
      </c>
      <c r="T5" s="56" t="s">
        <v>10321</v>
      </c>
      <c r="U5" s="56"/>
      <c r="W5" s="55"/>
      <c r="X5" s="7"/>
      <c r="Y5" s="7"/>
      <c r="Z5" s="7"/>
      <c r="AA5" s="7"/>
      <c r="AB5" s="7"/>
      <c r="AC5" s="7"/>
      <c r="AD5" s="7"/>
      <c r="AE5" s="7"/>
      <c r="AF5" s="7"/>
    </row>
    <row r="6" spans="2:32" ht="12.6" customHeight="1" x14ac:dyDescent="0.2">
      <c r="B6" t="s">
        <v>10325</v>
      </c>
      <c r="C6" s="8">
        <f>ROUNDUP(MONTH(M5)/3,0)</f>
        <v>1</v>
      </c>
      <c r="E6" s="168" t="str">
        <f>"Infgen_a"&amp;RIGHT(YEAR($B$3),2)</f>
        <v>Infgen_a23</v>
      </c>
      <c r="F6" s="169"/>
      <c r="H6" s="102" t="s">
        <v>10327</v>
      </c>
      <c r="I6" s="159">
        <f>YEAR(B3)</f>
        <v>2023</v>
      </c>
      <c r="K6" s="103">
        <f>SUMIFS(Data!$G:$G,Data!$A:$A,'Summary Table'!K$5,Data!$B:$B,'Summary Table'!$E6)</f>
        <v>5.0999999999999996</v>
      </c>
      <c r="L6" s="103">
        <f>ROUND(SUMIFS(Data!$G:$G,Data!$A:$A,'Summary Table'!L$5,Data!$B:$B,'Summary Table'!$E6),2)</f>
        <v>5.18</v>
      </c>
      <c r="M6" s="103">
        <f>ROUND(SUMIFS(Data!$G:$G,Data!$A:$A,'Summary Table'!M$5,Data!$B:$B,'Summary Table'!$E6),2)</f>
        <v>5.28</v>
      </c>
      <c r="N6" s="108">
        <f t="shared" ref="N6:N27" si="0">(M6-L6)*100</f>
        <v>10.000000000000053</v>
      </c>
      <c r="O6" s="108">
        <f>(M6-L6)*100</f>
        <v>10.000000000000053</v>
      </c>
      <c r="Q6" s="103">
        <f>SUMIFS(Data!$F:$F,Data!$A:$A,'Summary Table'!Q$5,Data!$B:$B,'Summary Table'!$E6)</f>
        <v>4.9870270270270298</v>
      </c>
      <c r="R6" s="103">
        <f>ROUND(SUMIFS(Data!$F:$F,Data!$A:$A,'Summary Table'!R$5,Data!$B:$B,'Summary Table'!$E6),2)</f>
        <v>5.19</v>
      </c>
      <c r="S6" s="103">
        <f>ROUND(SUMIFS(Data!$F:$F,Data!$A:$A,'Summary Table'!S$5,Data!$B:$B,'Summary Table'!$E6),2)</f>
        <v>5.34</v>
      </c>
      <c r="T6" s="108">
        <f t="shared" ref="T6:T27" si="1">(S6-R6)*100</f>
        <v>14.999999999999947</v>
      </c>
      <c r="U6" s="109">
        <f t="shared" ref="U6:U25" si="2">(S6-R6)*100</f>
        <v>14.999999999999947</v>
      </c>
    </row>
    <row r="7" spans="2:32" ht="12.6" customHeight="1" x14ac:dyDescent="0.2">
      <c r="B7" t="s">
        <v>10325</v>
      </c>
      <c r="C7" s="8">
        <f>ROUNDUP(MONTH(K5)/3,0)</f>
        <v>4</v>
      </c>
      <c r="E7" s="168" t="str">
        <f>"Infgen_a"&amp;RIGHT(YEAR($B$3)+1,2)</f>
        <v>Infgen_a24</v>
      </c>
      <c r="F7" s="169"/>
      <c r="H7" s="104" t="s">
        <v>9991</v>
      </c>
      <c r="I7" s="160">
        <f>I6+1</f>
        <v>2024</v>
      </c>
      <c r="K7" s="105">
        <f>SUMIFS(Data!$G:$G,Data!$A:$A,'Summary Table'!K$5,Data!$B:$B,'Summary Table'!$E7)</f>
        <v>3.98</v>
      </c>
      <c r="L7" s="105">
        <f>ROUND(SUMIFS(Data!$G:$G,Data!$A:$A,'Summary Table'!L$5,Data!$B:$B,'Summary Table'!$E7),2)</f>
        <v>4</v>
      </c>
      <c r="M7" s="105">
        <f>ROUND(SUMIFS(Data!$G:$G,Data!$A:$A,'Summary Table'!M$5,Data!$B:$B,'Summary Table'!$E7),2)</f>
        <v>4.07</v>
      </c>
      <c r="N7" s="110">
        <f t="shared" si="0"/>
        <v>7.0000000000000284</v>
      </c>
      <c r="O7" s="110">
        <f t="shared" ref="O7:O25" si="3">(M7-L7)*100</f>
        <v>7.0000000000000284</v>
      </c>
      <c r="Q7" s="105">
        <f>SUMIFS(Data!$F:$F,Data!$A:$A,'Summary Table'!Q$5,Data!$B:$B,'Summary Table'!$E7)</f>
        <v>3.9690909090909101</v>
      </c>
      <c r="R7" s="105">
        <f>ROUND(SUMIFS(Data!$F:$F,Data!$A:$A,'Summary Table'!R$5,Data!$B:$B,'Summary Table'!$E7),2)</f>
        <v>3.98</v>
      </c>
      <c r="S7" s="105">
        <f>ROUND(SUMIFS(Data!$F:$F,Data!$A:$A,'Summary Table'!S$5,Data!$B:$B,'Summary Table'!$E7),2)</f>
        <v>4.09</v>
      </c>
      <c r="T7" s="110">
        <f t="shared" si="1"/>
        <v>10.999999999999988</v>
      </c>
      <c r="U7" s="111">
        <f t="shared" si="2"/>
        <v>10.999999999999988</v>
      </c>
    </row>
    <row r="8" spans="2:32" ht="12.6" customHeight="1" thickBot="1" x14ac:dyDescent="0.25">
      <c r="E8" s="168" t="str">
        <f>"Infgen_a"&amp;RIGHT(YEAR($B$3)+2,2)</f>
        <v>Infgen_a25</v>
      </c>
      <c r="F8" s="169"/>
      <c r="H8" s="104"/>
      <c r="I8" s="160">
        <f>I7+1</f>
        <v>2025</v>
      </c>
      <c r="K8" s="105">
        <f>SUMIFS(Data!$G:$G,Data!$A:$A,'Summary Table'!K$5,Data!$B:$B,'Summary Table'!$E8)</f>
        <v>3.65</v>
      </c>
      <c r="L8" s="105">
        <f>ROUND(SUMIFS(Data!$G:$G,Data!$A:$A,'Summary Table'!L$5,Data!$B:$B,'Summary Table'!$E8),2)</f>
        <v>3.67</v>
      </c>
      <c r="M8" s="105">
        <f>ROUND(SUMIFS(Data!$G:$G,Data!$A:$A,'Summary Table'!M$5,Data!$B:$B,'Summary Table'!$E8),2)</f>
        <v>3.7</v>
      </c>
      <c r="N8" s="110">
        <f t="shared" si="0"/>
        <v>3.0000000000000249</v>
      </c>
      <c r="O8" s="110">
        <f t="shared" si="3"/>
        <v>3.0000000000000249</v>
      </c>
      <c r="Q8" s="105">
        <f>SUMIFS(Data!$F:$F,Data!$A:$A,'Summary Table'!Q$5,Data!$B:$B,'Summary Table'!$E8)</f>
        <v>3.7151724137931001</v>
      </c>
      <c r="R8" s="105">
        <f>ROUND(SUMIFS(Data!$F:$F,Data!$A:$A,'Summary Table'!R$5,Data!$B:$B,'Summary Table'!$E8),2)</f>
        <v>3.72</v>
      </c>
      <c r="S8" s="105">
        <f>ROUND(SUMIFS(Data!$F:$F,Data!$A:$A,'Summary Table'!S$5,Data!$B:$B,'Summary Table'!$E8),2)</f>
        <v>3.72</v>
      </c>
      <c r="T8" s="110">
        <f t="shared" si="1"/>
        <v>0</v>
      </c>
      <c r="U8" s="111">
        <f t="shared" si="2"/>
        <v>0</v>
      </c>
    </row>
    <row r="9" spans="2:32" ht="12.6" customHeight="1" thickBot="1" x14ac:dyDescent="0.25">
      <c r="C9" s="165" t="b">
        <f>C6=C5</f>
        <v>1</v>
      </c>
      <c r="E9" s="168"/>
      <c r="F9" s="169" t="s">
        <v>3084</v>
      </c>
      <c r="H9" s="104"/>
      <c r="I9" s="104" t="s">
        <v>9993</v>
      </c>
      <c r="K9" s="105">
        <f>SUMIFS(Data!$G:$G,Data!$A:$A,'Summary Table'!K$5,Data!$C:$C,'Summary Table'!$F9)</f>
        <v>4.9850000000000003</v>
      </c>
      <c r="L9" s="105">
        <f>ROUND(SUMIFS(Data!$G:$G,Data!$A:$A,'Summary Table'!L$5,Data!$C:$C,'Summary Table'!$F9),2)</f>
        <v>4.88</v>
      </c>
      <c r="M9" s="105">
        <f>ROUND(SUMIFS(Data!$G:$G,Data!$A:$A,'Summary Table'!M$5,Data!$C:$C,'Summary Table'!$F9),2)</f>
        <v>4.75</v>
      </c>
      <c r="N9" s="110">
        <f t="shared" si="0"/>
        <v>-12.999999999999989</v>
      </c>
      <c r="O9" s="110">
        <f t="shared" si="3"/>
        <v>-12.999999999999989</v>
      </c>
      <c r="Q9" s="105">
        <f>SUMIFS(Data!$F:$F,Data!$A:$A,'Summary Table'!Q$5,Data!$C:$C,'Summary Table'!$F9)</f>
        <v>4.8655555555555603</v>
      </c>
      <c r="R9" s="105">
        <f>ROUND(SUMIFS(Data!$F:$F,Data!$A:$A,'Summary Table'!R$5,Data!$C:$C,'Summary Table'!$F9),2)</f>
        <v>4.82</v>
      </c>
      <c r="S9" s="105">
        <f>ROUND(SUMIFS(Data!$F:$F,Data!$A:$A,'Summary Table'!S$5,Data!$C:$C,'Summary Table'!$F9),2)</f>
        <v>4.76</v>
      </c>
      <c r="T9" s="110">
        <f t="shared" si="1"/>
        <v>-6.0000000000000497</v>
      </c>
      <c r="U9" s="111">
        <f t="shared" si="2"/>
        <v>-6.0000000000000497</v>
      </c>
    </row>
    <row r="10" spans="2:32" ht="12.6" customHeight="1" thickBot="1" x14ac:dyDescent="0.25">
      <c r="C10" s="165" t="b">
        <f>C7=C5</f>
        <v>0</v>
      </c>
      <c r="E10" s="168"/>
      <c r="F10" s="169" t="s">
        <v>3102</v>
      </c>
      <c r="H10" s="104"/>
      <c r="I10" s="104" t="s">
        <v>9994</v>
      </c>
      <c r="K10" s="105">
        <f>SUMIFS(Data!$G:$G,Data!$A:$A,'Summary Table'!K$5,Data!$C:$C,'Summary Table'!$F10)</f>
        <v>4</v>
      </c>
      <c r="L10" s="105">
        <f>ROUND(SUMIFS(Data!$G:$G,Data!$A:$A,'Summary Table'!L$5,Data!$C:$C,'Summary Table'!$F10),2)</f>
        <v>3.8</v>
      </c>
      <c r="M10" s="105">
        <f>ROUND(SUMIFS(Data!$G:$G,Data!$A:$A,'Summary Table'!M$5,Data!$C:$C,'Summary Table'!$F10),2)</f>
        <v>3.8</v>
      </c>
      <c r="N10" s="110">
        <f t="shared" si="0"/>
        <v>0</v>
      </c>
      <c r="O10" s="110">
        <f t="shared" si="3"/>
        <v>0</v>
      </c>
      <c r="Q10" s="105">
        <f>SUMIFS(Data!$F:$F,Data!$A:$A,'Summary Table'!Q$5,Data!$C:$C,'Summary Table'!$F10)</f>
        <v>4.0451612903225804</v>
      </c>
      <c r="R10" s="105">
        <f>ROUND(SUMIFS(Data!$F:$F,Data!$A:$A,'Summary Table'!R$5,Data!$C:$C,'Summary Table'!$F10),2)</f>
        <v>3.84</v>
      </c>
      <c r="S10" s="105">
        <f>ROUND(SUMIFS(Data!$F:$F,Data!$A:$A,'Summary Table'!S$5,Data!$C:$C,'Summary Table'!$F10),2)</f>
        <v>3.87</v>
      </c>
      <c r="T10" s="110">
        <f t="shared" si="1"/>
        <v>3.0000000000000249</v>
      </c>
      <c r="U10" s="111">
        <f t="shared" si="2"/>
        <v>3.0000000000000249</v>
      </c>
    </row>
    <row r="11" spans="2:32" ht="12.6" customHeight="1" x14ac:dyDescent="0.2">
      <c r="E11" s="168"/>
      <c r="F11" s="169" t="s">
        <v>3105</v>
      </c>
      <c r="H11" s="106"/>
      <c r="I11" s="106" t="s">
        <v>9995</v>
      </c>
      <c r="K11" s="107">
        <f>SUMIFS(Data!$G:$G,Data!$A:$A,'Summary Table'!K$5,Data!$C:$C,'Summary Table'!$F11)</f>
        <v>3.6</v>
      </c>
      <c r="L11" s="107">
        <f>ROUND(SUMIFS(Data!$G:$G,Data!$A:$A,'Summary Table'!L$5,Data!$C:$C,'Summary Table'!$F11),2)</f>
        <v>3.58</v>
      </c>
      <c r="M11" s="107">
        <f>ROUND(SUMIFS(Data!$G:$G,Data!$A:$A,'Summary Table'!M$5,Data!$C:$C,'Summary Table'!$F11),2)</f>
        <v>3.6</v>
      </c>
      <c r="N11" s="112">
        <f t="shared" si="0"/>
        <v>2.0000000000000018</v>
      </c>
      <c r="O11" s="112">
        <f t="shared" si="3"/>
        <v>2.0000000000000018</v>
      </c>
      <c r="Q11" s="107">
        <f>SUMIFS(Data!$F:$F,Data!$A:$A,'Summary Table'!Q$5,Data!$C:$C,'Summary Table'!$F11)</f>
        <v>3.64896551724138</v>
      </c>
      <c r="R11" s="107">
        <f>ROUND(SUMIFS(Data!$F:$F,Data!$A:$A,'Summary Table'!R$5,Data!$C:$C,'Summary Table'!$F11),2)</f>
        <v>3.64</v>
      </c>
      <c r="S11" s="107">
        <f>ROUND(SUMIFS(Data!$F:$F,Data!$A:$A,'Summary Table'!S$5,Data!$C:$C,'Summary Table'!$F11),2)</f>
        <v>3.65</v>
      </c>
      <c r="T11" s="112">
        <f t="shared" si="1"/>
        <v>0.99999999999997868</v>
      </c>
      <c r="U11" s="113">
        <f t="shared" si="2"/>
        <v>0.99999999999997868</v>
      </c>
    </row>
    <row r="12" spans="2:32" ht="12.6" customHeight="1" x14ac:dyDescent="0.2">
      <c r="E12" s="168" t="str">
        <f>"Infsub_a"&amp;RIGHT(YEAR($B$3),2)</f>
        <v>Infsub_a23</v>
      </c>
      <c r="F12" s="169"/>
      <c r="H12" s="114" t="s">
        <v>10327</v>
      </c>
      <c r="I12" s="161">
        <f>YEAR(B3)</f>
        <v>2023</v>
      </c>
      <c r="K12" s="115">
        <f>SUMIFS(Data!$G:$G,Data!$A:$A,'Summary Table'!K$5,Data!$B:$B,'Summary Table'!$E12)</f>
        <v>5.07</v>
      </c>
      <c r="L12" s="115">
        <f>ROUND(SUMIFS(Data!$G:$G,Data!$A:$A,'Summary Table'!L$5,Data!$B:$B,'Summary Table'!$E12),2)</f>
        <v>5.2</v>
      </c>
      <c r="M12" s="115">
        <f>ROUND(SUMIFS(Data!$G:$G,Data!$A:$A,'Summary Table'!M$5,Data!$B:$B,'Summary Table'!$E12),2)</f>
        <v>5.4</v>
      </c>
      <c r="N12" s="120">
        <f t="shared" si="0"/>
        <v>20.000000000000018</v>
      </c>
      <c r="O12" s="120">
        <f t="shared" si="3"/>
        <v>20.000000000000018</v>
      </c>
      <c r="Q12" s="115">
        <f>SUMIFS(Data!$F:$F,Data!$A:$A,'Summary Table'!Q$5,Data!$B:$B,'Summary Table'!$E12)</f>
        <v>4.9651515151515104</v>
      </c>
      <c r="R12" s="115">
        <f>ROUND(SUMIFS(Data!$F:$F,Data!$A:$A,'Summary Table'!R$5,Data!$B:$B,'Summary Table'!$E12),2)</f>
        <v>5.28</v>
      </c>
      <c r="S12" s="115">
        <f>ROUND(SUMIFS(Data!$F:$F,Data!$A:$A,'Summary Table'!S$5,Data!$B:$B,'Summary Table'!$E12),2)</f>
        <v>5.46</v>
      </c>
      <c r="T12" s="120">
        <f t="shared" si="1"/>
        <v>17.999999999999972</v>
      </c>
      <c r="U12" s="121">
        <f t="shared" si="2"/>
        <v>17.999999999999972</v>
      </c>
    </row>
    <row r="13" spans="2:32" ht="12.6" customHeight="1" x14ac:dyDescent="0.2">
      <c r="E13" s="168" t="str">
        <f>"Infsub_a"&amp;RIGHT(YEAR($B$3)+1,2)</f>
        <v>Infsub_a24</v>
      </c>
      <c r="F13" s="169"/>
      <c r="H13" s="116" t="s">
        <v>9996</v>
      </c>
      <c r="I13" s="162">
        <f>I12+1</f>
        <v>2024</v>
      </c>
      <c r="K13" s="117">
        <f>SUMIFS(Data!$G:$G,Data!$A:$A,'Summary Table'!K$5,Data!$B:$B,'Summary Table'!$E13)</f>
        <v>3.9750000000000001</v>
      </c>
      <c r="L13" s="117">
        <f>ROUND(SUMIFS(Data!$G:$G,Data!$A:$A,'Summary Table'!L$5,Data!$B:$B,'Summary Table'!$E13),2)</f>
        <v>4</v>
      </c>
      <c r="M13" s="117">
        <f>ROUND(SUMIFS(Data!$G:$G,Data!$A:$A,'Summary Table'!M$5,Data!$B:$B,'Summary Table'!$E13),2)</f>
        <v>4.04</v>
      </c>
      <c r="N13" s="122">
        <f t="shared" si="0"/>
        <v>4.0000000000000036</v>
      </c>
      <c r="O13" s="122">
        <f t="shared" si="3"/>
        <v>4.0000000000000036</v>
      </c>
      <c r="Q13" s="117">
        <f>SUMIFS(Data!$F:$F,Data!$A:$A,'Summary Table'!Q$5,Data!$B:$B,'Summary Table'!$E13)</f>
        <v>3.9116666666666702</v>
      </c>
      <c r="R13" s="117">
        <f>ROUND(SUMIFS(Data!$F:$F,Data!$A:$A,'Summary Table'!R$5,Data!$B:$B,'Summary Table'!$E13),2)</f>
        <v>3.95</v>
      </c>
      <c r="S13" s="117">
        <f>ROUND(SUMIFS(Data!$F:$F,Data!$A:$A,'Summary Table'!S$5,Data!$B:$B,'Summary Table'!$E13),2)</f>
        <v>4.0199999999999996</v>
      </c>
      <c r="T13" s="122">
        <f t="shared" si="1"/>
        <v>6.9999999999999396</v>
      </c>
      <c r="U13" s="123">
        <f t="shared" si="2"/>
        <v>6.9999999999999396</v>
      </c>
    </row>
    <row r="14" spans="2:32" ht="12.6" customHeight="1" x14ac:dyDescent="0.2">
      <c r="E14" s="168" t="str">
        <f>"Infsub_a"&amp;RIGHT(YEAR($B$3)+2,2)</f>
        <v>Infsub_a25</v>
      </c>
      <c r="F14" s="169"/>
      <c r="H14" s="116"/>
      <c r="I14" s="162">
        <f>I13+1</f>
        <v>2025</v>
      </c>
      <c r="K14" s="117">
        <f>SUMIFS(Data!$G:$G,Data!$A:$A,'Summary Table'!K$5,Data!$B:$B,'Summary Table'!$E14)</f>
        <v>3.6</v>
      </c>
      <c r="L14" s="117">
        <f>ROUND(SUMIFS(Data!$G:$G,Data!$A:$A,'Summary Table'!L$5,Data!$B:$B,'Summary Table'!$E14),2)</f>
        <v>3.67</v>
      </c>
      <c r="M14" s="117">
        <f>ROUND(SUMIFS(Data!$G:$G,Data!$A:$A,'Summary Table'!M$5,Data!$B:$B,'Summary Table'!$E14),2)</f>
        <v>3.67</v>
      </c>
      <c r="N14" s="122">
        <f t="shared" si="0"/>
        <v>0</v>
      </c>
      <c r="O14" s="122">
        <f t="shared" si="3"/>
        <v>0</v>
      </c>
      <c r="Q14" s="117">
        <f>SUMIFS(Data!$F:$F,Data!$A:$A,'Summary Table'!Q$5,Data!$B:$B,'Summary Table'!$E14)</f>
        <v>3.6746153846153802</v>
      </c>
      <c r="R14" s="117">
        <f>ROUND(SUMIFS(Data!$F:$F,Data!$A:$A,'Summary Table'!R$5,Data!$B:$B,'Summary Table'!$E14),2)</f>
        <v>3.71</v>
      </c>
      <c r="S14" s="117">
        <f>ROUND(SUMIFS(Data!$F:$F,Data!$A:$A,'Summary Table'!S$5,Data!$B:$B,'Summary Table'!$E14),2)</f>
        <v>3.71</v>
      </c>
      <c r="T14" s="122">
        <f t="shared" si="1"/>
        <v>0</v>
      </c>
      <c r="U14" s="123">
        <f t="shared" si="2"/>
        <v>0</v>
      </c>
    </row>
    <row r="15" spans="2:32" ht="12.6" customHeight="1" x14ac:dyDescent="0.2">
      <c r="E15" s="168"/>
      <c r="F15" s="169" t="s">
        <v>3099</v>
      </c>
      <c r="H15" s="116"/>
      <c r="I15" s="116" t="s">
        <v>9993</v>
      </c>
      <c r="K15" s="117">
        <f>SUMIFS(Data!$G:$G,Data!$A:$A,'Summary Table'!K$5,Data!$C:$C,'Summary Table'!$F15)</f>
        <v>4.95</v>
      </c>
      <c r="L15" s="117">
        <f>ROUND(SUMIFS(Data!$G:$G,Data!$A:$A,'Summary Table'!L$5,Data!$C:$C,'Summary Table'!$F15),2)</f>
        <v>4.78</v>
      </c>
      <c r="M15" s="117">
        <f>ROUND(SUMIFS(Data!$G:$G,Data!$A:$A,'Summary Table'!M$5,Data!$C:$C,'Summary Table'!$F15),2)</f>
        <v>4.71</v>
      </c>
      <c r="N15" s="122">
        <f t="shared" si="0"/>
        <v>-7.0000000000000284</v>
      </c>
      <c r="O15" s="122">
        <f t="shared" si="3"/>
        <v>-7.0000000000000284</v>
      </c>
      <c r="Q15" s="117">
        <f>SUMIFS(Data!$F:$F,Data!$A:$A,'Summary Table'!Q$5,Data!$C:$C,'Summary Table'!$F15)</f>
        <v>4.8059374999999998</v>
      </c>
      <c r="R15" s="117">
        <f>ROUND(SUMIFS(Data!$F:$F,Data!$A:$A,'Summary Table'!R$5,Data!$C:$C,'Summary Table'!$F15),2)</f>
        <v>4.88</v>
      </c>
      <c r="S15" s="117">
        <f>ROUND(SUMIFS(Data!$F:$F,Data!$A:$A,'Summary Table'!S$5,Data!$C:$C,'Summary Table'!$F15),2)</f>
        <v>4.75</v>
      </c>
      <c r="T15" s="122">
        <f t="shared" si="1"/>
        <v>-12.999999999999989</v>
      </c>
      <c r="U15" s="123">
        <f t="shared" si="2"/>
        <v>-12.999999999999989</v>
      </c>
    </row>
    <row r="16" spans="2:32" ht="12.6" customHeight="1" x14ac:dyDescent="0.2">
      <c r="E16" s="168"/>
      <c r="F16" s="169" t="s">
        <v>3108</v>
      </c>
      <c r="H16" s="116"/>
      <c r="I16" s="116" t="s">
        <v>9994</v>
      </c>
      <c r="K16" s="117">
        <f>SUMIFS(Data!$G:$G,Data!$A:$A,'Summary Table'!K$5,Data!$C:$C,'Summary Table'!$F16)</f>
        <v>4</v>
      </c>
      <c r="L16" s="117">
        <f>ROUND(SUMIFS(Data!$G:$G,Data!$A:$A,'Summary Table'!L$5,Data!$C:$C,'Summary Table'!$F16),2)</f>
        <v>3.83</v>
      </c>
      <c r="M16" s="117">
        <f>ROUND(SUMIFS(Data!$G:$G,Data!$A:$A,'Summary Table'!M$5,Data!$C:$C,'Summary Table'!$F16),2)</f>
        <v>3.85</v>
      </c>
      <c r="N16" s="122">
        <f t="shared" si="0"/>
        <v>2.0000000000000018</v>
      </c>
      <c r="O16" s="122">
        <f t="shared" si="3"/>
        <v>2.0000000000000018</v>
      </c>
      <c r="Q16" s="117">
        <f>SUMIFS(Data!$F:$F,Data!$A:$A,'Summary Table'!Q$5,Data!$C:$C,'Summary Table'!$F16)</f>
        <v>4.0593103448275896</v>
      </c>
      <c r="R16" s="117">
        <f>ROUND(SUMIFS(Data!$F:$F,Data!$A:$A,'Summary Table'!R$5,Data!$C:$C,'Summary Table'!$F16),2)</f>
        <v>3.84</v>
      </c>
      <c r="S16" s="117">
        <f>ROUND(SUMIFS(Data!$F:$F,Data!$A:$A,'Summary Table'!S$5,Data!$C:$C,'Summary Table'!$F16),2)</f>
        <v>3.88</v>
      </c>
      <c r="T16" s="122">
        <f t="shared" si="1"/>
        <v>4.0000000000000036</v>
      </c>
      <c r="U16" s="123">
        <f t="shared" si="2"/>
        <v>4.0000000000000036</v>
      </c>
    </row>
    <row r="17" spans="5:21" ht="12.6" customHeight="1" x14ac:dyDescent="0.2">
      <c r="E17" s="168"/>
      <c r="F17" s="169" t="s">
        <v>3111</v>
      </c>
      <c r="H17" s="118"/>
      <c r="I17" s="118" t="s">
        <v>9995</v>
      </c>
      <c r="K17" s="119">
        <f>SUMIFS(Data!$G:$G,Data!$A:$A,'Summary Table'!K$5,Data!$C:$C,'Summary Table'!$F17)</f>
        <v>3.6</v>
      </c>
      <c r="L17" s="119">
        <f>ROUND(SUMIFS(Data!$G:$G,Data!$A:$A,'Summary Table'!L$5,Data!$C:$C,'Summary Table'!$F17),2)</f>
        <v>3.5</v>
      </c>
      <c r="M17" s="119">
        <f>ROUND(SUMIFS(Data!$G:$G,Data!$A:$A,'Summary Table'!M$5,Data!$C:$C,'Summary Table'!$F17),2)</f>
        <v>3.5</v>
      </c>
      <c r="N17" s="124">
        <f t="shared" si="0"/>
        <v>0</v>
      </c>
      <c r="O17" s="124">
        <f t="shared" si="3"/>
        <v>0</v>
      </c>
      <c r="Q17" s="119">
        <f>SUMIFS(Data!$F:$F,Data!$A:$A,'Summary Table'!Q$5,Data!$C:$C,'Summary Table'!$F17)</f>
        <v>3.5833333333333299</v>
      </c>
      <c r="R17" s="119">
        <f>ROUND(SUMIFS(Data!$F:$F,Data!$A:$A,'Summary Table'!R$5,Data!$C:$C,'Summary Table'!$F17),2)</f>
        <v>3.6</v>
      </c>
      <c r="S17" s="119">
        <f>ROUND(SUMIFS(Data!$F:$F,Data!$A:$A,'Summary Table'!S$5,Data!$C:$C,'Summary Table'!$F17),2)</f>
        <v>3.59</v>
      </c>
      <c r="T17" s="124">
        <f t="shared" si="1"/>
        <v>-1.0000000000000231</v>
      </c>
      <c r="U17" s="125">
        <f t="shared" si="2"/>
        <v>-1.0000000000000231</v>
      </c>
    </row>
    <row r="18" spans="5:21" ht="12.6" customHeight="1" x14ac:dyDescent="0.2">
      <c r="E18" s="168" t="s">
        <v>3897</v>
      </c>
      <c r="F18" s="169" t="s">
        <v>3894</v>
      </c>
      <c r="H18" s="144" t="s">
        <v>9997</v>
      </c>
      <c r="I18" s="144" t="str">
        <f>"Current Q ("&amp;C5&amp;"Q"&amp;YEAR(B3)&amp;")"</f>
        <v>Current Q (1Q2023)</v>
      </c>
      <c r="K18" s="145">
        <f>IF($C$10,SUMIFS(Data!$G:$G,Data!$A:$A,'Summary Table'!K$5,Data!$C:$C,'Summary Table'!$E18),SUMIFS(Data!$G:$G,Data!$A:$A,'Summary Table'!K$5,Data!$C:$C,'Summary Table'!$F18))</f>
        <v>10.5</v>
      </c>
      <c r="L18" s="145">
        <f>IF($C$9,SUMIFS(Data!$G:$G,Data!$A:$A,'Summary Table'!L$5,Data!$C:$C,'Summary Table'!$E18),SUMIFS(Data!$G:$G,Data!$A:$A,'Summary Table'!L$5,Data!$C:$C,'Summary Table'!$F18))</f>
        <v>11</v>
      </c>
      <c r="M18" s="145">
        <f>SUMIFS(Data!$G:$G,Data!$A:$A,'Summary Table'!M$5,Data!$C:$C,'Summary Table'!$F18)</f>
        <v>11.25</v>
      </c>
      <c r="N18" s="150">
        <f t="shared" si="0"/>
        <v>25</v>
      </c>
      <c r="O18" s="150">
        <f t="shared" si="3"/>
        <v>25</v>
      </c>
      <c r="Q18" s="145">
        <f>IF($C$10,SUMIFS(Data!$F:$F,Data!$A:$A,'Summary Table'!Q$5,Data!$C:$C,'Summary Table'!$E18),SUMIFS(Data!$F:$F,Data!$A:$A,'Summary Table'!Q$5,Data!$C:$C,'Summary Table'!$F18))</f>
        <v>10.5</v>
      </c>
      <c r="R18" s="145">
        <f>IF($C$9,SUMIFS(Data!$F:$F,Data!$A:$A,'Summary Table'!R$5,Data!$C:$C,'Summary Table'!$E18),SUMIFS(Data!$F:$F,Data!$A:$A,'Summary Table'!R$5,Data!$C:$C,'Summary Table'!$F18))</f>
        <v>10.969696969697001</v>
      </c>
      <c r="S18" s="145">
        <f>SUMIFS(Data!$F:$F,Data!$A:$A,'Summary Table'!S$5,Data!$C:$C,'Summary Table'!$F18)</f>
        <v>11.258064516129</v>
      </c>
      <c r="T18" s="150">
        <f t="shared" si="1"/>
        <v>28.836754643199924</v>
      </c>
      <c r="U18" s="151">
        <f t="shared" si="2"/>
        <v>28.836754643199924</v>
      </c>
    </row>
    <row r="19" spans="5:21" ht="12.6" customHeight="1" x14ac:dyDescent="0.2">
      <c r="E19" s="168" t="s">
        <v>3900</v>
      </c>
      <c r="F19" s="169" t="s">
        <v>3897</v>
      </c>
      <c r="H19" s="146" t="s">
        <v>10326</v>
      </c>
      <c r="I19" s="146" t="s">
        <v>9998</v>
      </c>
      <c r="K19" s="147">
        <f>IF($C$10,SUMIFS(Data!$G:$G,Data!$A:$A,'Summary Table'!K$5,Data!$C:$C,'Summary Table'!$E19),SUMIFS(Data!$G:$G,Data!$A:$A,'Summary Table'!K$5,Data!$C:$C,'Summary Table'!$F19))</f>
        <v>11</v>
      </c>
      <c r="L19" s="147">
        <f>IF($C$9,SUMIFS(Data!$G:$G,Data!$A:$A,'Summary Table'!L$5,Data!$C:$C,'Summary Table'!$E19),SUMIFS(Data!$G:$G,Data!$A:$A,'Summary Table'!L$5,Data!$C:$C,'Summary Table'!$F19))</f>
        <v>11</v>
      </c>
      <c r="M19" s="147">
        <f>SUMIFS(Data!$G:$G,Data!$A:$A,'Summary Table'!M$5,Data!$C:$C,'Summary Table'!$F19)</f>
        <v>11.5</v>
      </c>
      <c r="N19" s="152">
        <f t="shared" si="0"/>
        <v>50</v>
      </c>
      <c r="O19" s="152">
        <f t="shared" si="3"/>
        <v>50</v>
      </c>
      <c r="Q19" s="147">
        <f>IF($C$10,SUMIFS(Data!$F:$F,Data!$A:$A,'Summary Table'!Q$5,Data!$C:$C,'Summary Table'!$E19),SUMIFS(Data!$F:$F,Data!$A:$A,'Summary Table'!Q$5,Data!$C:$C,'Summary Table'!$F19))</f>
        <v>10.890625</v>
      </c>
      <c r="R19" s="147">
        <f>IF($C$9,SUMIFS(Data!$F:$F,Data!$A:$A,'Summary Table'!R$5,Data!$C:$C,'Summary Table'!$E19),SUMIFS(Data!$F:$F,Data!$A:$A,'Summary Table'!R$5,Data!$C:$C,'Summary Table'!$F19))</f>
        <v>10.803030303030299</v>
      </c>
      <c r="S19" s="147">
        <f>SUMIFS(Data!$F:$F,Data!$A:$A,'Summary Table'!S$5,Data!$C:$C,'Summary Table'!$F19)</f>
        <v>11.443548387096801</v>
      </c>
      <c r="T19" s="152">
        <f t="shared" si="1"/>
        <v>64.051808406650139</v>
      </c>
      <c r="U19" s="153">
        <f t="shared" si="2"/>
        <v>64.051808406650139</v>
      </c>
    </row>
    <row r="20" spans="5:21" ht="12.6" customHeight="1" x14ac:dyDescent="0.2">
      <c r="E20" s="168" t="s">
        <v>3903</v>
      </c>
      <c r="F20" s="169" t="s">
        <v>3900</v>
      </c>
      <c r="H20" s="146"/>
      <c r="I20" s="146" t="s">
        <v>9999</v>
      </c>
      <c r="K20" s="147">
        <f>IF($C$10,SUMIFS(Data!$G:$G,Data!$A:$A,'Summary Table'!K$5,Data!$C:$C,'Summary Table'!$E20),SUMIFS(Data!$G:$G,Data!$A:$A,'Summary Table'!K$5,Data!$C:$C,'Summary Table'!$F20))</f>
        <v>11</v>
      </c>
      <c r="L20" s="147">
        <f>IF($C$9,SUMIFS(Data!$G:$G,Data!$A:$A,'Summary Table'!L$5,Data!$C:$C,'Summary Table'!$E20),SUMIFS(Data!$G:$G,Data!$A:$A,'Summary Table'!L$5,Data!$C:$C,'Summary Table'!$F20))</f>
        <v>10.5</v>
      </c>
      <c r="M20" s="147">
        <f>SUMIFS(Data!$G:$G,Data!$A:$A,'Summary Table'!M$5,Data!$C:$C,'Summary Table'!$F20)</f>
        <v>11.5</v>
      </c>
      <c r="N20" s="152">
        <f t="shared" si="0"/>
        <v>100</v>
      </c>
      <c r="O20" s="152">
        <f t="shared" si="3"/>
        <v>100</v>
      </c>
      <c r="Q20" s="147">
        <f>IF($C$10,SUMIFS(Data!$F:$F,Data!$A:$A,'Summary Table'!Q$5,Data!$C:$C,'Summary Table'!$E20),SUMIFS(Data!$F:$F,Data!$A:$A,'Summary Table'!Q$5,Data!$C:$C,'Summary Table'!$F20))</f>
        <v>10.875</v>
      </c>
      <c r="R20" s="147">
        <f>IF($C$9,SUMIFS(Data!$F:$F,Data!$A:$A,'Summary Table'!R$5,Data!$C:$C,'Summary Table'!$E20),SUMIFS(Data!$F:$F,Data!$A:$A,'Summary Table'!R$5,Data!$C:$C,'Summary Table'!$F20))</f>
        <v>10.352941176470599</v>
      </c>
      <c r="S20" s="147">
        <f>SUMIFS(Data!$F:$F,Data!$A:$A,'Summary Table'!S$5,Data!$C:$C,'Summary Table'!$F20)</f>
        <v>11.3870967741935</v>
      </c>
      <c r="T20" s="152">
        <f t="shared" si="1"/>
        <v>103.41555977229007</v>
      </c>
      <c r="U20" s="153">
        <f t="shared" si="2"/>
        <v>103.41555977229007</v>
      </c>
    </row>
    <row r="21" spans="5:21" ht="12.6" customHeight="1" x14ac:dyDescent="0.2">
      <c r="E21" s="168" t="s">
        <v>3909</v>
      </c>
      <c r="F21" s="169" t="s">
        <v>3906</v>
      </c>
      <c r="H21" s="146"/>
      <c r="I21" s="146" t="s">
        <v>10000</v>
      </c>
      <c r="K21" s="147">
        <f>IF($C$10,SUMIFS(Data!$G:$G,Data!$A:$A,'Summary Table'!K$5,Data!$C:$C,'Summary Table'!$E21),SUMIFS(Data!$G:$G,Data!$A:$A,'Summary Table'!K$5,Data!$C:$C,'Summary Table'!$F21))</f>
        <v>10.25</v>
      </c>
      <c r="L21" s="147">
        <f>IF($C$9,SUMIFS(Data!$G:$G,Data!$A:$A,'Summary Table'!L$5,Data!$C:$C,'Summary Table'!$E21),SUMIFS(Data!$G:$G,Data!$A:$A,'Summary Table'!L$5,Data!$C:$C,'Summary Table'!$F21))</f>
        <v>9</v>
      </c>
      <c r="M21" s="147">
        <f>SUMIFS(Data!$G:$G,Data!$A:$A,'Summary Table'!M$5,Data!$C:$C,'Summary Table'!$F21)</f>
        <v>10.5</v>
      </c>
      <c r="N21" s="152">
        <f t="shared" si="0"/>
        <v>150</v>
      </c>
      <c r="O21" s="152">
        <f t="shared" si="3"/>
        <v>150</v>
      </c>
      <c r="Q21" s="147">
        <f>IF($C$10,SUMIFS(Data!$F:$F,Data!$A:$A,'Summary Table'!Q$5,Data!$C:$C,'Summary Table'!$E21),SUMIFS(Data!$F:$F,Data!$A:$A,'Summary Table'!Q$5,Data!$C:$C,'Summary Table'!$F21))</f>
        <v>10.196969696969701</v>
      </c>
      <c r="R21" s="147">
        <f>IF($C$9,SUMIFS(Data!$F:$F,Data!$A:$A,'Summary Table'!R$5,Data!$C:$C,'Summary Table'!$E21),SUMIFS(Data!$F:$F,Data!$A:$A,'Summary Table'!R$5,Data!$C:$C,'Summary Table'!$F21))</f>
        <v>9.1796875</v>
      </c>
      <c r="S21" s="147">
        <f>SUMIFS(Data!$F:$F,Data!$A:$A,'Summary Table'!S$5,Data!$C:$C,'Summary Table'!$F21)</f>
        <v>10.5</v>
      </c>
      <c r="T21" s="152">
        <f t="shared" si="1"/>
        <v>132.03125</v>
      </c>
      <c r="U21" s="153">
        <f t="shared" si="2"/>
        <v>132.03125</v>
      </c>
    </row>
    <row r="22" spans="5:21" ht="12.6" customHeight="1" x14ac:dyDescent="0.2">
      <c r="E22" s="168" t="s">
        <v>3912</v>
      </c>
      <c r="F22" s="169" t="s">
        <v>3915</v>
      </c>
      <c r="H22" s="148"/>
      <c r="I22" s="148" t="s">
        <v>10322</v>
      </c>
      <c r="K22" s="149">
        <f>IF($C$10,SUMIFS(Data!$G:$G,Data!$A:$A,'Summary Table'!K$5,Data!$C:$C,'Summary Table'!$E22),SUMIFS(Data!$G:$G,Data!$A:$A,'Summary Table'!K$5,Data!$C:$C,'Summary Table'!$F22))</f>
        <v>8.5</v>
      </c>
      <c r="L22" s="149">
        <f>IF($C$9,SUMIFS(Data!$G:$G,Data!$A:$A,'Summary Table'!L$5,Data!$C:$C,'Summary Table'!$E22),SUMIFS(Data!$G:$G,Data!$A:$A,'Summary Table'!L$5,Data!$C:$C,'Summary Table'!$F22))</f>
        <v>8.5</v>
      </c>
      <c r="M22" s="149">
        <f>SUMIFS(Data!$G:$G,Data!$A:$A,'Summary Table'!M$5,Data!$C:$C,'Summary Table'!$F22)</f>
        <v>8.625</v>
      </c>
      <c r="N22" s="154">
        <f t="shared" si="0"/>
        <v>12.5</v>
      </c>
      <c r="O22" s="154">
        <f t="shared" si="3"/>
        <v>12.5</v>
      </c>
      <c r="Q22" s="149">
        <f>IF($C$10,SUMIFS(Data!$F:$F,Data!$A:$A,'Summary Table'!Q$5,Data!$C:$C,'Summary Table'!$E22),SUMIFS(Data!$F:$F,Data!$A:$A,'Summary Table'!Q$5,Data!$C:$C,'Summary Table'!$F22))</f>
        <v>8.7079310344827601</v>
      </c>
      <c r="R22" s="149">
        <f>IF($C$9,SUMIFS(Data!$F:$F,Data!$A:$A,'Summary Table'!R$5,Data!$C:$C,'Summary Table'!$E22),SUMIFS(Data!$F:$F,Data!$A:$A,'Summary Table'!R$5,Data!$C:$C,'Summary Table'!$F22))</f>
        <v>8.671875</v>
      </c>
      <c r="S22" s="149">
        <f>SUMIFS(Data!$F:$F,Data!$A:$A,'Summary Table'!S$5,Data!$C:$C,'Summary Table'!$F22)</f>
        <v>8.7750000000000004</v>
      </c>
      <c r="T22" s="154">
        <f t="shared" si="1"/>
        <v>10.312500000000036</v>
      </c>
      <c r="U22" s="155">
        <f t="shared" si="2"/>
        <v>10.312500000000036</v>
      </c>
    </row>
    <row r="23" spans="5:21" ht="12.6" customHeight="1" x14ac:dyDescent="0.2">
      <c r="E23" s="168" t="str">
        <f>"varpib_a"&amp;RIGHT(YEAR(B3),2)</f>
        <v>varpib_a23</v>
      </c>
      <c r="F23" s="169" t="s">
        <v>3579</v>
      </c>
      <c r="H23" s="126" t="s">
        <v>10001</v>
      </c>
      <c r="I23" s="163">
        <f>YEAR(B3)</f>
        <v>2023</v>
      </c>
      <c r="K23" s="127">
        <f>SUMIFS(Data!$G:$G,Data!$A:$A,'Summary Table'!K$5,Data!$B:$B,'Summary Table'!$E23)</f>
        <v>0.9</v>
      </c>
      <c r="L23" s="127">
        <f>SUMIFS(Data!$G:$G,Data!$A:$A,'Summary Table'!L$5,Data!$B:$B,'Summary Table'!$E23)</f>
        <v>0.98</v>
      </c>
      <c r="M23" s="127">
        <f>SUMIFS(Data!$G:$G,Data!$A:$A,'Summary Table'!M$5,Data!$B:$B,'Summary Table'!$E23)</f>
        <v>1.2</v>
      </c>
      <c r="N23" s="132">
        <f t="shared" si="0"/>
        <v>21.999999999999996</v>
      </c>
      <c r="O23" s="132">
        <f t="shared" si="3"/>
        <v>21.999999999999996</v>
      </c>
      <c r="Q23" s="127">
        <f>SUMIFS(Data!$F:$F,Data!$A:$A,'Summary Table'!Q$5,Data!$B:$B,'Summary Table'!$E23)</f>
        <v>0.92114285714285704</v>
      </c>
      <c r="R23" s="127">
        <f>SUMIFS(Data!$F:$F,Data!$A:$A,'Summary Table'!R$5,Data!$B:$B,'Summary Table'!$E23)</f>
        <v>1.00444444444444</v>
      </c>
      <c r="S23" s="127">
        <f>SUMIFS(Data!$F:$F,Data!$A:$A,'Summary Table'!S$5,Data!$B:$B,'Summary Table'!$E23)</f>
        <v>1.16029411764706</v>
      </c>
      <c r="T23" s="132">
        <f t="shared" si="1"/>
        <v>15.584967320261999</v>
      </c>
      <c r="U23" s="133">
        <f t="shared" si="2"/>
        <v>15.584967320261999</v>
      </c>
    </row>
    <row r="24" spans="5:21" ht="12.6" customHeight="1" x14ac:dyDescent="0.2">
      <c r="E24" s="168" t="str">
        <f>"varpib_a"&amp;RIGHT(YEAR(B3)+1,2)</f>
        <v>varpib_a24</v>
      </c>
      <c r="F24" s="169" t="s">
        <v>3582</v>
      </c>
      <c r="H24" s="128"/>
      <c r="I24" s="164">
        <f>I23+1</f>
        <v>2024</v>
      </c>
      <c r="K24" s="129">
        <f>SUMIFS(Data!$G:$G,Data!$A:$A,'Summary Table'!K$5,Data!$B:$B,'Summary Table'!$E24)</f>
        <v>1.9</v>
      </c>
      <c r="L24" s="129">
        <f>SUMIFS(Data!$G:$G,Data!$A:$A,'Summary Table'!L$5,Data!$B:$B,'Summary Table'!$E24)</f>
        <v>1.85</v>
      </c>
      <c r="M24" s="129">
        <f>SUMIFS(Data!$G:$G,Data!$A:$A,'Summary Table'!M$5,Data!$B:$B,'Summary Table'!$E24)</f>
        <v>1.85</v>
      </c>
      <c r="N24" s="134">
        <f t="shared" si="0"/>
        <v>0</v>
      </c>
      <c r="O24" s="134">
        <f t="shared" si="3"/>
        <v>0</v>
      </c>
      <c r="Q24" s="129">
        <f>SUMIFS(Data!$F:$F,Data!$A:$A,'Summary Table'!Q$5,Data!$B:$B,'Summary Table'!$E24)</f>
        <v>1.73545454545455</v>
      </c>
      <c r="R24" s="129">
        <f>SUMIFS(Data!$F:$F,Data!$A:$A,'Summary Table'!R$5,Data!$B:$B,'Summary Table'!$E24)</f>
        <v>1.67794117647059</v>
      </c>
      <c r="S24" s="129">
        <f>SUMIFS(Data!$F:$F,Data!$A:$A,'Summary Table'!S$5,Data!$B:$B,'Summary Table'!$E24)</f>
        <v>1.7418750000000001</v>
      </c>
      <c r="T24" s="134">
        <f t="shared" si="1"/>
        <v>6.3933823529410017</v>
      </c>
      <c r="U24" s="135">
        <f t="shared" si="2"/>
        <v>6.3933823529410017</v>
      </c>
    </row>
    <row r="25" spans="5:21" ht="12.6" customHeight="1" x14ac:dyDescent="0.2">
      <c r="E25" s="168" t="str">
        <f>"varpib_a"&amp;RIGHT(YEAR(B3)+2,2)</f>
        <v>varpib_a25</v>
      </c>
      <c r="F25" s="169" t="s">
        <v>3585</v>
      </c>
      <c r="H25" s="130"/>
      <c r="I25" s="164">
        <f>I24+1</f>
        <v>2025</v>
      </c>
      <c r="K25" s="131">
        <f>SUMIFS(Data!$G:$G,Data!$A:$A,'Summary Table'!K$5,Data!$B:$B,'Summary Table'!$E25)</f>
        <v>2</v>
      </c>
      <c r="L25" s="131">
        <f>SUMIFS(Data!$G:$G,Data!$A:$A,'Summary Table'!L$5,Data!$B:$B,'Summary Table'!$E25)</f>
        <v>2</v>
      </c>
      <c r="M25" s="131">
        <f>SUMIFS(Data!$G:$G,Data!$A:$A,'Summary Table'!M$5,Data!$B:$B,'Summary Table'!$E25)</f>
        <v>2</v>
      </c>
      <c r="N25" s="136">
        <f t="shared" si="0"/>
        <v>0</v>
      </c>
      <c r="O25" s="136">
        <f t="shared" si="3"/>
        <v>0</v>
      </c>
      <c r="Q25" s="131">
        <f>SUMIFS(Data!$F:$F,Data!$A:$A,'Summary Table'!Q$5,Data!$B:$B,'Summary Table'!$E25)</f>
        <v>2.01833333333333</v>
      </c>
      <c r="R25" s="131">
        <f>SUMIFS(Data!$F:$F,Data!$A:$A,'Summary Table'!R$5,Data!$B:$B,'Summary Table'!$E25)</f>
        <v>1.9592000000000001</v>
      </c>
      <c r="S25" s="131">
        <f>SUMIFS(Data!$F:$F,Data!$A:$A,'Summary Table'!S$5,Data!$B:$B,'Summary Table'!$E25)</f>
        <v>1.9604347826087001</v>
      </c>
      <c r="T25" s="136">
        <f t="shared" si="1"/>
        <v>0.12347826087000247</v>
      </c>
      <c r="U25" s="137">
        <f t="shared" si="2"/>
        <v>0.12347826087000247</v>
      </c>
    </row>
    <row r="26" spans="5:21" ht="12.6" customHeight="1" x14ac:dyDescent="0.2">
      <c r="E26" s="168" t="str">
        <f>"tccierre_a"&amp;RIGHT(YEAR(B3),2)</f>
        <v>tccierre_a23</v>
      </c>
      <c r="F26" s="169"/>
      <c r="H26" s="138" t="s">
        <v>10002</v>
      </c>
      <c r="I26" s="172">
        <f>YEAR(B3)</f>
        <v>2023</v>
      </c>
      <c r="K26" s="139">
        <f>SUMIFS(Data!$G:$G,Data!$A:$A,'Summary Table'!K$5,Data!$B:$B,'Summary Table'!$E26)</f>
        <v>20.8</v>
      </c>
      <c r="L26" s="139">
        <f>SUMIFS(Data!$G:$G,Data!$A:$A,'Summary Table'!L$5,Data!$B:$B,'Summary Table'!$E26)</f>
        <v>20.2</v>
      </c>
      <c r="M26" s="139">
        <f>SUMIFS(Data!$G:$G,Data!$A:$A,'Summary Table'!M$5,Data!$B:$B,'Summary Table'!$E26)</f>
        <v>19.8</v>
      </c>
      <c r="N26" s="142">
        <f t="shared" si="0"/>
        <v>-39.999999999999858</v>
      </c>
      <c r="O26" s="177">
        <f>(M26/L26)-1</f>
        <v>-1.9801980198019709E-2</v>
      </c>
      <c r="Q26" s="139">
        <f>SUMIFS(Data!$F:$F,Data!$A:$A,'Summary Table'!Q$5,Data!$B:$B,'Summary Table'!$E26)</f>
        <v>20.634857142857101</v>
      </c>
      <c r="R26" s="139">
        <f>SUMIFS(Data!$F:$F,Data!$A:$A,'Summary Table'!R$5,Data!$B:$B,'Summary Table'!$E26)</f>
        <v>20.113714285714298</v>
      </c>
      <c r="S26" s="139">
        <f>SUMIFS(Data!$F:$F,Data!$A:$A,'Summary Table'!S$5,Data!$B:$B,'Summary Table'!$E26)</f>
        <v>19.725000000000001</v>
      </c>
      <c r="T26" s="142">
        <f t="shared" si="1"/>
        <v>-38.871428571429689</v>
      </c>
      <c r="U26" s="157">
        <f>(S26/R26)-1</f>
        <v>-1.9325833120259595E-2</v>
      </c>
    </row>
    <row r="27" spans="5:21" ht="12.6" customHeight="1" x14ac:dyDescent="0.2">
      <c r="E27" s="170" t="str">
        <f>"tccierre_a"&amp;RIGHT(YEAR(B3)+1,2)</f>
        <v>tccierre_a24</v>
      </c>
      <c r="F27" s="171"/>
      <c r="H27" s="140"/>
      <c r="I27" s="173">
        <f>I26+1</f>
        <v>2024</v>
      </c>
      <c r="K27" s="141">
        <f>SUMIFS(Data!$G:$G,Data!$A:$A,'Summary Table'!K$5,Data!$B:$B,'Summary Table'!$E27)</f>
        <v>21</v>
      </c>
      <c r="L27" s="141">
        <f>SUMIFS(Data!$G:$G,Data!$A:$A,'Summary Table'!L$5,Data!$B:$B,'Summary Table'!$E27)</f>
        <v>20.7</v>
      </c>
      <c r="M27" s="141">
        <f>SUMIFS(Data!$G:$G,Data!$A:$A,'Summary Table'!M$5,Data!$B:$B,'Summary Table'!$E27)</f>
        <v>20.5</v>
      </c>
      <c r="N27" s="143">
        <f t="shared" si="0"/>
        <v>-19.999999999999929</v>
      </c>
      <c r="O27" s="178">
        <f>(M27/L27)-1</f>
        <v>-9.6618357487922024E-3</v>
      </c>
      <c r="Q27" s="141">
        <f>SUMIFS(Data!$F:$F,Data!$A:$A,'Summary Table'!Q$5,Data!$B:$B,'Summary Table'!$E27)</f>
        <v>20.925000000000001</v>
      </c>
      <c r="R27" s="141">
        <f>SUMIFS(Data!$F:$F,Data!$A:$A,'Summary Table'!R$5,Data!$B:$B,'Summary Table'!$E27)</f>
        <v>20.618484848484801</v>
      </c>
      <c r="S27" s="141">
        <f>SUMIFS(Data!$F:$F,Data!$A:$A,'Summary Table'!S$5,Data!$B:$B,'Summary Table'!$E27)</f>
        <v>20.222758620689699</v>
      </c>
      <c r="T27" s="143">
        <f t="shared" si="1"/>
        <v>-39.572622779510169</v>
      </c>
      <c r="U27" s="158">
        <f>(S27/R27)-1</f>
        <v>-1.9192788932023919E-2</v>
      </c>
    </row>
  </sheetData>
  <pageMargins left="0.7" right="0.7" top="0.75" bottom="0.75" header="0.3" footer="0.3"/>
  <pageSetup orientation="portrait" r:id="rId1"/>
  <ignoredErrors>
    <ignoredError sqref="I2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3" id="{08CF860D-527B-48D6-8805-A54DF9445348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N6:N27</xm:sqref>
        </x14:conditionalFormatting>
        <x14:conditionalFormatting xmlns:xm="http://schemas.microsoft.com/office/excel/2006/main">
          <x14:cfRule type="iconSet" priority="2" id="{BCC5BEC9-E16F-4002-AA09-FF204972E6F5}">
            <x14:iconSet iconSet="3Triangles" showValue="0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T6:T27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Cover</vt:lpstr>
      <vt:lpstr>Dictionary</vt:lpstr>
      <vt:lpstr>Data</vt:lpstr>
      <vt:lpstr>Banxico Forecasts</vt:lpstr>
      <vt:lpstr>Annual Inflation</vt:lpstr>
      <vt:lpstr>Monthly Inflation</vt:lpstr>
      <vt:lpstr>Interest Rates</vt:lpstr>
      <vt:lpstr>FX</vt:lpstr>
      <vt:lpstr>Activity</vt:lpstr>
      <vt:lpstr>Rstar &amp; R</vt:lpstr>
      <vt:lpstr>Summary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2023-03-25T20:51:15Z</dcterms:created>
  <dcterms:modified xsi:type="dcterms:W3CDTF">2023-03-26T16:15:19Z</dcterms:modified>
</cp:coreProperties>
</file>